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Prathyusha\Documents\projects\excel projects\"/>
    </mc:Choice>
  </mc:AlternateContent>
  <xr:revisionPtr revIDLastSave="0" documentId="8_{8C516AB0-2149-489A-AA99-7A28A8CF17ED}" xr6:coauthVersionLast="47" xr6:coauthVersionMax="47" xr10:uidLastSave="{00000000-0000-0000-0000-000000000000}"/>
  <bookViews>
    <workbookView xWindow="-108" yWindow="-108" windowWidth="23256" windowHeight="12456" xr2:uid="{F7B6753B-CAF5-44C8-AEBF-E30F6E2DB35E}"/>
  </bookViews>
  <sheets>
    <sheet name="Sales_Data" sheetId="1" r:id="rId1"/>
    <sheet name="Pivot_Analysis" sheetId="3" r:id="rId2"/>
    <sheet name="Dashboard" sheetId="4" r:id="rId3"/>
    <sheet name="Calculations" sheetId="2" r:id="rId4"/>
  </sheets>
  <definedNames>
    <definedName name="Slicer_Category">#N/A</definedName>
    <definedName name="Slicer_Customer_Segment">#N/A</definedName>
    <definedName name="Slicer_Region">#N/A</definedName>
    <definedName name="Slicer_Sales_Channel">#N/A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3145" i="1" l="1"/>
  <c r="U3145" i="1" s="1"/>
  <c r="T3952" i="1"/>
  <c r="U3952" i="1" s="1"/>
  <c r="S8" i="1"/>
  <c r="T8" i="1" s="1"/>
  <c r="U8" i="1" s="1"/>
  <c r="S41" i="1"/>
  <c r="T41" i="1" s="1"/>
  <c r="U41" i="1" s="1"/>
  <c r="S400" i="1"/>
  <c r="T400" i="1" s="1"/>
  <c r="U400" i="1" s="1"/>
  <c r="S1321" i="1"/>
  <c r="T1321" i="1" s="1"/>
  <c r="U1321" i="1" s="1"/>
  <c r="S1816" i="1"/>
  <c r="T1816" i="1" s="1"/>
  <c r="U1816" i="1" s="1"/>
  <c r="S1839" i="1"/>
  <c r="T1839" i="1" s="1"/>
  <c r="U1839" i="1" s="1"/>
  <c r="S2081" i="1"/>
  <c r="T2081" i="1" s="1"/>
  <c r="U2081" i="1" s="1"/>
  <c r="S2608" i="1"/>
  <c r="T2608" i="1" s="1"/>
  <c r="U2608" i="1" s="1"/>
  <c r="S2631" i="1"/>
  <c r="T2631" i="1" s="1"/>
  <c r="U2631" i="1" s="1"/>
  <c r="S2759" i="1"/>
  <c r="T2759" i="1" s="1"/>
  <c r="U2759" i="1" s="1"/>
  <c r="S2864" i="1"/>
  <c r="T2864" i="1" s="1"/>
  <c r="U2864" i="1" s="1"/>
  <c r="S3519" i="1"/>
  <c r="T3519" i="1" s="1"/>
  <c r="U3519" i="1" s="1"/>
  <c r="S3655" i="1"/>
  <c r="T3655" i="1" s="1"/>
  <c r="U3655" i="1" s="1"/>
  <c r="S3760" i="1"/>
  <c r="T3760" i="1" s="1"/>
  <c r="U3760" i="1" s="1"/>
  <c r="S3927" i="1"/>
  <c r="T3927" i="1" s="1"/>
  <c r="U3927" i="1" s="1"/>
  <c r="S4001" i="1"/>
  <c r="T4001" i="1" s="1"/>
  <c r="U4001" i="1" s="1"/>
  <c r="S4064" i="1"/>
  <c r="T4064" i="1" s="1"/>
  <c r="U4064" i="1" s="1"/>
  <c r="S4089" i="1"/>
  <c r="T4089" i="1" s="1"/>
  <c r="U4089" i="1" s="1"/>
  <c r="S4167" i="1"/>
  <c r="T4167" i="1" s="1"/>
  <c r="U4167" i="1" s="1"/>
  <c r="S4192" i="1"/>
  <c r="T4192" i="1" s="1"/>
  <c r="U4192" i="1" s="1"/>
  <c r="S4519" i="1"/>
  <c r="T4519" i="1" s="1"/>
  <c r="U4519" i="1" s="1"/>
  <c r="S4543" i="1"/>
  <c r="T4543" i="1" s="1"/>
  <c r="U4543" i="1" s="1"/>
  <c r="S4616" i="1"/>
  <c r="T4616" i="1" s="1"/>
  <c r="U4616" i="1" s="1"/>
  <c r="S4719" i="1"/>
  <c r="T4719" i="1" s="1"/>
  <c r="U4719" i="1" s="1"/>
  <c r="S4784" i="1"/>
  <c r="T4784" i="1" s="1"/>
  <c r="U4784" i="1" s="1"/>
  <c r="S4808" i="1"/>
  <c r="T4808" i="1" s="1"/>
  <c r="U4808" i="1" s="1"/>
  <c r="S4847" i="1"/>
  <c r="T4847" i="1" s="1"/>
  <c r="U4847" i="1" s="1"/>
  <c r="S5127" i="1"/>
  <c r="T5127" i="1" s="1"/>
  <c r="U5127" i="1" s="1"/>
  <c r="S5431" i="1"/>
  <c r="T5431" i="1" s="1"/>
  <c r="U5431" i="1" s="1"/>
  <c r="S5599" i="1"/>
  <c r="T5599" i="1" s="1"/>
  <c r="U5599" i="1" s="1"/>
  <c r="S6295" i="1"/>
  <c r="T6295" i="1" s="1"/>
  <c r="U6295" i="1" s="1"/>
  <c r="S7175" i="1"/>
  <c r="T7175" i="1" s="1"/>
  <c r="U7175" i="1" s="1"/>
  <c r="R7" i="1"/>
  <c r="R8" i="1"/>
  <c r="R9" i="1"/>
  <c r="S9" i="1" s="1"/>
  <c r="T9" i="1" s="1"/>
  <c r="U9" i="1" s="1"/>
  <c r="R16" i="1"/>
  <c r="R17" i="1"/>
  <c r="R23" i="1"/>
  <c r="R31" i="1"/>
  <c r="R32" i="1"/>
  <c r="R33" i="1"/>
  <c r="R41" i="1"/>
  <c r="R42" i="1"/>
  <c r="R43" i="1"/>
  <c r="R47" i="1"/>
  <c r="R48" i="1"/>
  <c r="S48" i="1" s="1"/>
  <c r="T48" i="1" s="1"/>
  <c r="U48" i="1" s="1"/>
  <c r="R55" i="1"/>
  <c r="R56" i="1"/>
  <c r="R57" i="1"/>
  <c r="R66" i="1"/>
  <c r="R71" i="1"/>
  <c r="R72" i="1"/>
  <c r="S72" i="1" s="1"/>
  <c r="T72" i="1" s="1"/>
  <c r="U72" i="1" s="1"/>
  <c r="R73" i="1"/>
  <c r="S73" i="1" s="1"/>
  <c r="T73" i="1" s="1"/>
  <c r="U73" i="1" s="1"/>
  <c r="R80" i="1"/>
  <c r="R81" i="1"/>
  <c r="R87" i="1"/>
  <c r="R95" i="1"/>
  <c r="R96" i="1"/>
  <c r="R97" i="1"/>
  <c r="R105" i="1"/>
  <c r="S105" i="1" s="1"/>
  <c r="T105" i="1" s="1"/>
  <c r="U105" i="1" s="1"/>
  <c r="R111" i="1"/>
  <c r="R112" i="1"/>
  <c r="R119" i="1"/>
  <c r="R120" i="1"/>
  <c r="R121" i="1"/>
  <c r="R135" i="1"/>
  <c r="R136" i="1"/>
  <c r="R137" i="1"/>
  <c r="R144" i="1"/>
  <c r="R145" i="1"/>
  <c r="S145" i="1" s="1"/>
  <c r="T145" i="1" s="1"/>
  <c r="U145" i="1" s="1"/>
  <c r="R151" i="1"/>
  <c r="R159" i="1"/>
  <c r="R160" i="1"/>
  <c r="R161" i="1"/>
  <c r="R162" i="1"/>
  <c r="R169" i="1"/>
  <c r="R175" i="1"/>
  <c r="R176" i="1"/>
  <c r="R183" i="1"/>
  <c r="R184" i="1"/>
  <c r="R185" i="1"/>
  <c r="S185" i="1" s="1"/>
  <c r="T185" i="1" s="1"/>
  <c r="U185" i="1" s="1"/>
  <c r="R199" i="1"/>
  <c r="R200" i="1"/>
  <c r="R201" i="1"/>
  <c r="R208" i="1"/>
  <c r="R209" i="1"/>
  <c r="R215" i="1"/>
  <c r="R223" i="1"/>
  <c r="R224" i="1"/>
  <c r="R225" i="1"/>
  <c r="R233" i="1"/>
  <c r="R239" i="1"/>
  <c r="R240" i="1"/>
  <c r="R247" i="1"/>
  <c r="R248" i="1"/>
  <c r="R249" i="1"/>
  <c r="R263" i="1"/>
  <c r="R264" i="1"/>
  <c r="S264" i="1" s="1"/>
  <c r="T264" i="1" s="1"/>
  <c r="U264" i="1" s="1"/>
  <c r="R265" i="1"/>
  <c r="S265" i="1" s="1"/>
  <c r="T265" i="1" s="1"/>
  <c r="U265" i="1" s="1"/>
  <c r="R272" i="1"/>
  <c r="R273" i="1"/>
  <c r="R279" i="1"/>
  <c r="R287" i="1"/>
  <c r="R288" i="1"/>
  <c r="R289" i="1"/>
  <c r="R297" i="1"/>
  <c r="R303" i="1"/>
  <c r="R304" i="1"/>
  <c r="S304" i="1" s="1"/>
  <c r="T304" i="1" s="1"/>
  <c r="U304" i="1" s="1"/>
  <c r="R311" i="1"/>
  <c r="R312" i="1"/>
  <c r="R313" i="1"/>
  <c r="S313" i="1" s="1"/>
  <c r="T313" i="1" s="1"/>
  <c r="U313" i="1" s="1"/>
  <c r="R327" i="1"/>
  <c r="R328" i="1"/>
  <c r="R329" i="1"/>
  <c r="R336" i="1"/>
  <c r="S336" i="1" s="1"/>
  <c r="T336" i="1" s="1"/>
  <c r="U336" i="1" s="1"/>
  <c r="R337" i="1"/>
  <c r="S337" i="1" s="1"/>
  <c r="T337" i="1" s="1"/>
  <c r="U337" i="1" s="1"/>
  <c r="R343" i="1"/>
  <c r="R351" i="1"/>
  <c r="R352" i="1"/>
  <c r="R353" i="1"/>
  <c r="R361" i="1"/>
  <c r="R367" i="1"/>
  <c r="R368" i="1"/>
  <c r="S368" i="1" s="1"/>
  <c r="T368" i="1" s="1"/>
  <c r="U368" i="1" s="1"/>
  <c r="R375" i="1"/>
  <c r="R376" i="1"/>
  <c r="R377" i="1"/>
  <c r="R391" i="1"/>
  <c r="R392" i="1"/>
  <c r="R393" i="1"/>
  <c r="R400" i="1"/>
  <c r="R401" i="1"/>
  <c r="S401" i="1" s="1"/>
  <c r="T401" i="1" s="1"/>
  <c r="U401" i="1" s="1"/>
  <c r="R407" i="1"/>
  <c r="R415" i="1"/>
  <c r="R416" i="1"/>
  <c r="R417" i="1"/>
  <c r="R425" i="1"/>
  <c r="R431" i="1"/>
  <c r="R432" i="1"/>
  <c r="R439" i="1"/>
  <c r="R440" i="1"/>
  <c r="R441" i="1"/>
  <c r="S441" i="1" s="1"/>
  <c r="T441" i="1" s="1"/>
  <c r="U441" i="1" s="1"/>
  <c r="R455" i="1"/>
  <c r="R456" i="1"/>
  <c r="R457" i="1"/>
  <c r="R464" i="1"/>
  <c r="R465" i="1"/>
  <c r="R471" i="1"/>
  <c r="R479" i="1"/>
  <c r="R480" i="1"/>
  <c r="R481" i="1"/>
  <c r="R489" i="1"/>
  <c r="R495" i="1"/>
  <c r="R496" i="1"/>
  <c r="R503" i="1"/>
  <c r="R504" i="1"/>
  <c r="R505" i="1"/>
  <c r="R519" i="1"/>
  <c r="R520" i="1"/>
  <c r="R521" i="1"/>
  <c r="S521" i="1" s="1"/>
  <c r="T521" i="1" s="1"/>
  <c r="U521" i="1" s="1"/>
  <c r="R528" i="1"/>
  <c r="R529" i="1"/>
  <c r="R535" i="1"/>
  <c r="R543" i="1"/>
  <c r="R544" i="1"/>
  <c r="R545" i="1"/>
  <c r="R553" i="1"/>
  <c r="S553" i="1" s="1"/>
  <c r="T553" i="1" s="1"/>
  <c r="U553" i="1" s="1"/>
  <c r="R559" i="1"/>
  <c r="R560" i="1"/>
  <c r="S560" i="1" s="1"/>
  <c r="T560" i="1" s="1"/>
  <c r="U560" i="1" s="1"/>
  <c r="R567" i="1"/>
  <c r="R568" i="1"/>
  <c r="R569" i="1"/>
  <c r="R583" i="1"/>
  <c r="R584" i="1"/>
  <c r="S584" i="1" s="1"/>
  <c r="T584" i="1" s="1"/>
  <c r="U584" i="1" s="1"/>
  <c r="R585" i="1"/>
  <c r="S585" i="1" s="1"/>
  <c r="T585" i="1" s="1"/>
  <c r="U585" i="1" s="1"/>
  <c r="R592" i="1"/>
  <c r="S592" i="1" s="1"/>
  <c r="T592" i="1" s="1"/>
  <c r="U592" i="1" s="1"/>
  <c r="R593" i="1"/>
  <c r="S593" i="1" s="1"/>
  <c r="T593" i="1" s="1"/>
  <c r="U593" i="1" s="1"/>
  <c r="R599" i="1"/>
  <c r="R607" i="1"/>
  <c r="R608" i="1"/>
  <c r="R609" i="1"/>
  <c r="R617" i="1"/>
  <c r="S617" i="1" s="1"/>
  <c r="T617" i="1" s="1"/>
  <c r="U617" i="1" s="1"/>
  <c r="R623" i="1"/>
  <c r="R624" i="1"/>
  <c r="S624" i="1" s="1"/>
  <c r="T624" i="1" s="1"/>
  <c r="U624" i="1" s="1"/>
  <c r="R631" i="1"/>
  <c r="R632" i="1"/>
  <c r="R633" i="1"/>
  <c r="R647" i="1"/>
  <c r="R648" i="1"/>
  <c r="R649" i="1"/>
  <c r="R656" i="1"/>
  <c r="R657" i="1"/>
  <c r="R663" i="1"/>
  <c r="R671" i="1"/>
  <c r="R672" i="1"/>
  <c r="R673" i="1"/>
  <c r="R681" i="1"/>
  <c r="R687" i="1"/>
  <c r="R688" i="1"/>
  <c r="R695" i="1"/>
  <c r="R696" i="1"/>
  <c r="R697" i="1"/>
  <c r="S697" i="1" s="1"/>
  <c r="T697" i="1" s="1"/>
  <c r="U697" i="1" s="1"/>
  <c r="R711" i="1"/>
  <c r="R712" i="1"/>
  <c r="R713" i="1"/>
  <c r="R720" i="1"/>
  <c r="R721" i="1"/>
  <c r="R727" i="1"/>
  <c r="R735" i="1"/>
  <c r="R736" i="1"/>
  <c r="R737" i="1"/>
  <c r="R738" i="1"/>
  <c r="R745" i="1"/>
  <c r="R751" i="1"/>
  <c r="R752" i="1"/>
  <c r="R759" i="1"/>
  <c r="R760" i="1"/>
  <c r="R761" i="1"/>
  <c r="S761" i="1" s="1"/>
  <c r="T761" i="1" s="1"/>
  <c r="U761" i="1" s="1"/>
  <c r="R775" i="1"/>
  <c r="R776" i="1"/>
  <c r="S776" i="1" s="1"/>
  <c r="T776" i="1" s="1"/>
  <c r="U776" i="1" s="1"/>
  <c r="R777" i="1"/>
  <c r="S777" i="1" s="1"/>
  <c r="T777" i="1" s="1"/>
  <c r="U777" i="1" s="1"/>
  <c r="R784" i="1"/>
  <c r="R785" i="1"/>
  <c r="R787" i="1"/>
  <c r="R791" i="1"/>
  <c r="R799" i="1"/>
  <c r="R800" i="1"/>
  <c r="R801" i="1"/>
  <c r="R809" i="1"/>
  <c r="S809" i="1" s="1"/>
  <c r="T809" i="1" s="1"/>
  <c r="U809" i="1" s="1"/>
  <c r="R811" i="1"/>
  <c r="R815" i="1"/>
  <c r="R816" i="1"/>
  <c r="R823" i="1"/>
  <c r="R824" i="1"/>
  <c r="R825" i="1"/>
  <c r="R835" i="1"/>
  <c r="R839" i="1"/>
  <c r="R840" i="1"/>
  <c r="S840" i="1" s="1"/>
  <c r="T840" i="1" s="1"/>
  <c r="U840" i="1" s="1"/>
  <c r="R841" i="1"/>
  <c r="S841" i="1" s="1"/>
  <c r="T841" i="1" s="1"/>
  <c r="U841" i="1" s="1"/>
  <c r="R848" i="1"/>
  <c r="R849" i="1"/>
  <c r="S849" i="1" s="1"/>
  <c r="T849" i="1" s="1"/>
  <c r="U849" i="1" s="1"/>
  <c r="R855" i="1"/>
  <c r="R859" i="1"/>
  <c r="R863" i="1"/>
  <c r="R864" i="1"/>
  <c r="R865" i="1"/>
  <c r="R873" i="1"/>
  <c r="R879" i="1"/>
  <c r="R880" i="1"/>
  <c r="S880" i="1" s="1"/>
  <c r="T880" i="1" s="1"/>
  <c r="U880" i="1" s="1"/>
  <c r="R887" i="1"/>
  <c r="R888" i="1"/>
  <c r="R889" i="1"/>
  <c r="R903" i="1"/>
  <c r="R904" i="1"/>
  <c r="R905" i="1"/>
  <c r="R912" i="1"/>
  <c r="S912" i="1" s="1"/>
  <c r="T912" i="1" s="1"/>
  <c r="U912" i="1" s="1"/>
  <c r="R913" i="1"/>
  <c r="S913" i="1" s="1"/>
  <c r="T913" i="1" s="1"/>
  <c r="U913" i="1" s="1"/>
  <c r="R919" i="1"/>
  <c r="R927" i="1"/>
  <c r="R928" i="1"/>
  <c r="R929" i="1"/>
  <c r="R937" i="1"/>
  <c r="R943" i="1"/>
  <c r="R944" i="1"/>
  <c r="R951" i="1"/>
  <c r="R952" i="1"/>
  <c r="R953" i="1"/>
  <c r="R967" i="1"/>
  <c r="R968" i="1"/>
  <c r="R969" i="1"/>
  <c r="R976" i="1"/>
  <c r="R977" i="1"/>
  <c r="R983" i="1"/>
  <c r="R991" i="1"/>
  <c r="R992" i="1"/>
  <c r="R993" i="1"/>
  <c r="R1001" i="1"/>
  <c r="R1007" i="1"/>
  <c r="R1008" i="1"/>
  <c r="R1015" i="1"/>
  <c r="R1016" i="1"/>
  <c r="R1017" i="1"/>
  <c r="R1019" i="1"/>
  <c r="R1031" i="1"/>
  <c r="R1032" i="1"/>
  <c r="S1032" i="1" s="1"/>
  <c r="T1032" i="1" s="1"/>
  <c r="U1032" i="1" s="1"/>
  <c r="R1033" i="1"/>
  <c r="R1040" i="1"/>
  <c r="R1041" i="1"/>
  <c r="R1043" i="1"/>
  <c r="R1047" i="1"/>
  <c r="R1055" i="1"/>
  <c r="R1056" i="1"/>
  <c r="R1057" i="1"/>
  <c r="R1065" i="1"/>
  <c r="R1066" i="1"/>
  <c r="R1071" i="1"/>
  <c r="R1072" i="1"/>
  <c r="S1072" i="1" s="1"/>
  <c r="T1072" i="1" s="1"/>
  <c r="U1072" i="1" s="1"/>
  <c r="R1079" i="1"/>
  <c r="R1080" i="1"/>
  <c r="R1081" i="1"/>
  <c r="R1095" i="1"/>
  <c r="R1096" i="1"/>
  <c r="R1097" i="1"/>
  <c r="S1097" i="1" s="1"/>
  <c r="T1097" i="1" s="1"/>
  <c r="U1097" i="1" s="1"/>
  <c r="R1104" i="1"/>
  <c r="S1104" i="1" s="1"/>
  <c r="T1104" i="1" s="1"/>
  <c r="U1104" i="1" s="1"/>
  <c r="R1105" i="1"/>
  <c r="S1105" i="1" s="1"/>
  <c r="T1105" i="1" s="1"/>
  <c r="U1105" i="1" s="1"/>
  <c r="R1111" i="1"/>
  <c r="R1119" i="1"/>
  <c r="R1120" i="1"/>
  <c r="R1121" i="1"/>
  <c r="R1129" i="1"/>
  <c r="S1129" i="1" s="1"/>
  <c r="T1129" i="1" s="1"/>
  <c r="U1129" i="1" s="1"/>
  <c r="R1135" i="1"/>
  <c r="R1136" i="1"/>
  <c r="S1136" i="1" s="1"/>
  <c r="T1136" i="1" s="1"/>
  <c r="U1136" i="1" s="1"/>
  <c r="R1143" i="1"/>
  <c r="R1144" i="1"/>
  <c r="R1145" i="1"/>
  <c r="R1159" i="1"/>
  <c r="R1160" i="1"/>
  <c r="R1161" i="1"/>
  <c r="R1168" i="1"/>
  <c r="S1168" i="1" s="1"/>
  <c r="T1168" i="1" s="1"/>
  <c r="U1168" i="1" s="1"/>
  <c r="R1169" i="1"/>
  <c r="S1169" i="1" s="1"/>
  <c r="T1169" i="1" s="1"/>
  <c r="U1169" i="1" s="1"/>
  <c r="R1175" i="1"/>
  <c r="R1179" i="1"/>
  <c r="R1183" i="1"/>
  <c r="R1184" i="1"/>
  <c r="R1185" i="1"/>
  <c r="R1193" i="1"/>
  <c r="R1199" i="1"/>
  <c r="R1200" i="1"/>
  <c r="S1200" i="1" s="1"/>
  <c r="T1200" i="1" s="1"/>
  <c r="U1200" i="1" s="1"/>
  <c r="R1207" i="1"/>
  <c r="R1208" i="1"/>
  <c r="R1209" i="1"/>
  <c r="S1209" i="1" s="1"/>
  <c r="T1209" i="1" s="1"/>
  <c r="U1209" i="1" s="1"/>
  <c r="R1223" i="1"/>
  <c r="R1224" i="1"/>
  <c r="R1225" i="1"/>
  <c r="R1232" i="1"/>
  <c r="R1233" i="1"/>
  <c r="R1239" i="1"/>
  <c r="R1247" i="1"/>
  <c r="R1248" i="1"/>
  <c r="R1249" i="1"/>
  <c r="R1257" i="1"/>
  <c r="R1263" i="1"/>
  <c r="R1264" i="1"/>
  <c r="R1271" i="1"/>
  <c r="R1272" i="1"/>
  <c r="R1273" i="1"/>
  <c r="S1273" i="1" s="1"/>
  <c r="T1273" i="1" s="1"/>
  <c r="U1273" i="1" s="1"/>
  <c r="R1287" i="1"/>
  <c r="R1288" i="1"/>
  <c r="S1288" i="1" s="1"/>
  <c r="T1288" i="1" s="1"/>
  <c r="U1288" i="1" s="1"/>
  <c r="R1289" i="1"/>
  <c r="S1289" i="1" s="1"/>
  <c r="T1289" i="1" s="1"/>
  <c r="U1289" i="1" s="1"/>
  <c r="R1296" i="1"/>
  <c r="R1297" i="1"/>
  <c r="R1303" i="1"/>
  <c r="R1311" i="1"/>
  <c r="R1312" i="1"/>
  <c r="R1313" i="1"/>
  <c r="R1321" i="1"/>
  <c r="R1322" i="1"/>
  <c r="R1327" i="1"/>
  <c r="R1328" i="1"/>
  <c r="R1335" i="1"/>
  <c r="R1336" i="1"/>
  <c r="R1337" i="1"/>
  <c r="R1347" i="1"/>
  <c r="R1351" i="1"/>
  <c r="R1352" i="1"/>
  <c r="S1352" i="1" s="1"/>
  <c r="T1352" i="1" s="1"/>
  <c r="U1352" i="1" s="1"/>
  <c r="R1353" i="1"/>
  <c r="S1353" i="1" s="1"/>
  <c r="T1353" i="1" s="1"/>
  <c r="U1353" i="1" s="1"/>
  <c r="R1360" i="1"/>
  <c r="S1360" i="1" s="1"/>
  <c r="T1360" i="1" s="1"/>
  <c r="U1360" i="1" s="1"/>
  <c r="R1361" i="1"/>
  <c r="R1367" i="1"/>
  <c r="R1371" i="1"/>
  <c r="R1375" i="1"/>
  <c r="R1376" i="1"/>
  <c r="R1377" i="1"/>
  <c r="R1385" i="1"/>
  <c r="S1385" i="1" s="1"/>
  <c r="T1385" i="1" s="1"/>
  <c r="U1385" i="1" s="1"/>
  <c r="R1391" i="1"/>
  <c r="R1392" i="1"/>
  <c r="R1399" i="1"/>
  <c r="R1400" i="1"/>
  <c r="R1401" i="1"/>
  <c r="R1415" i="1"/>
  <c r="R1416" i="1"/>
  <c r="R1417" i="1"/>
  <c r="R1424" i="1"/>
  <c r="R1425" i="1"/>
  <c r="S1425" i="1" s="1"/>
  <c r="T1425" i="1" s="1"/>
  <c r="U1425" i="1" s="1"/>
  <c r="R1431" i="1"/>
  <c r="R1439" i="1"/>
  <c r="R1440" i="1"/>
  <c r="R1441" i="1"/>
  <c r="R1442" i="1"/>
  <c r="R1449" i="1"/>
  <c r="R1455" i="1"/>
  <c r="R1456" i="1"/>
  <c r="R1463" i="1"/>
  <c r="R1464" i="1"/>
  <c r="R1465" i="1"/>
  <c r="S1465" i="1" s="1"/>
  <c r="T1465" i="1" s="1"/>
  <c r="U1465" i="1" s="1"/>
  <c r="R1479" i="1"/>
  <c r="R1480" i="1"/>
  <c r="R1481" i="1"/>
  <c r="R1488" i="1"/>
  <c r="R1489" i="1"/>
  <c r="R1495" i="1"/>
  <c r="R1503" i="1"/>
  <c r="R1504" i="1"/>
  <c r="R1505" i="1"/>
  <c r="R1513" i="1"/>
  <c r="R1514" i="1"/>
  <c r="R1519" i="1"/>
  <c r="R1520" i="1"/>
  <c r="R1527" i="1"/>
  <c r="R1528" i="1"/>
  <c r="R1529" i="1"/>
  <c r="R1531" i="1"/>
  <c r="R1543" i="1"/>
  <c r="R1544" i="1"/>
  <c r="S1544" i="1" s="1"/>
  <c r="T1544" i="1" s="1"/>
  <c r="U1544" i="1" s="1"/>
  <c r="R1545" i="1"/>
  <c r="R1552" i="1"/>
  <c r="R1553" i="1"/>
  <c r="R1555" i="1"/>
  <c r="R1559" i="1"/>
  <c r="R1567" i="1"/>
  <c r="R1568" i="1"/>
  <c r="R1569" i="1"/>
  <c r="R1577" i="1"/>
  <c r="S1577" i="1" s="1"/>
  <c r="T1577" i="1" s="1"/>
  <c r="U1577" i="1" s="1"/>
  <c r="R1583" i="1"/>
  <c r="R1584" i="1"/>
  <c r="R1591" i="1"/>
  <c r="R1592" i="1"/>
  <c r="R1593" i="1"/>
  <c r="R1607" i="1"/>
  <c r="R1608" i="1"/>
  <c r="S1608" i="1" s="1"/>
  <c r="T1608" i="1" s="1"/>
  <c r="U1608" i="1" s="1"/>
  <c r="R1609" i="1"/>
  <c r="R1616" i="1"/>
  <c r="S1616" i="1" s="1"/>
  <c r="T1616" i="1" s="1"/>
  <c r="U1616" i="1" s="1"/>
  <c r="R1617" i="1"/>
  <c r="S1617" i="1" s="1"/>
  <c r="T1617" i="1" s="1"/>
  <c r="U1617" i="1" s="1"/>
  <c r="R1623" i="1"/>
  <c r="R1631" i="1"/>
  <c r="R1632" i="1"/>
  <c r="R1633" i="1"/>
  <c r="R1641" i="1"/>
  <c r="R1647" i="1"/>
  <c r="R1648" i="1"/>
  <c r="S1648" i="1" s="1"/>
  <c r="T1648" i="1" s="1"/>
  <c r="U1648" i="1" s="1"/>
  <c r="R1655" i="1"/>
  <c r="R1656" i="1"/>
  <c r="R1657" i="1"/>
  <c r="R1671" i="1"/>
  <c r="R1672" i="1"/>
  <c r="R1673" i="1"/>
  <c r="R1680" i="1"/>
  <c r="S1680" i="1" s="1"/>
  <c r="T1680" i="1" s="1"/>
  <c r="U1680" i="1" s="1"/>
  <c r="R1681" i="1"/>
  <c r="S1681" i="1" s="1"/>
  <c r="T1681" i="1" s="1"/>
  <c r="U1681" i="1" s="1"/>
  <c r="R1687" i="1"/>
  <c r="R1691" i="1"/>
  <c r="R1695" i="1"/>
  <c r="R1696" i="1"/>
  <c r="R1697" i="1"/>
  <c r="R1705" i="1"/>
  <c r="R1711" i="1"/>
  <c r="S1711" i="1" s="1"/>
  <c r="T1711" i="1" s="1"/>
  <c r="U1711" i="1" s="1"/>
  <c r="R1712" i="1"/>
  <c r="S1712" i="1" s="1"/>
  <c r="T1712" i="1" s="1"/>
  <c r="U1712" i="1" s="1"/>
  <c r="R1719" i="1"/>
  <c r="R1720" i="1"/>
  <c r="R1721" i="1"/>
  <c r="S1721" i="1" s="1"/>
  <c r="T1721" i="1" s="1"/>
  <c r="U1721" i="1" s="1"/>
  <c r="R1735" i="1"/>
  <c r="S1735" i="1" s="1"/>
  <c r="T1735" i="1" s="1"/>
  <c r="U1735" i="1" s="1"/>
  <c r="R1736" i="1"/>
  <c r="R1737" i="1"/>
  <c r="R1744" i="1"/>
  <c r="R1745" i="1"/>
  <c r="R1751" i="1"/>
  <c r="R1759" i="1"/>
  <c r="R1760" i="1"/>
  <c r="R1761" i="1"/>
  <c r="R1769" i="1"/>
  <c r="R1775" i="1"/>
  <c r="S1775" i="1" s="1"/>
  <c r="T1775" i="1" s="1"/>
  <c r="U1775" i="1" s="1"/>
  <c r="R1776" i="1"/>
  <c r="R1783" i="1"/>
  <c r="R1784" i="1"/>
  <c r="R1785" i="1"/>
  <c r="R1799" i="1"/>
  <c r="S1799" i="1" s="1"/>
  <c r="T1799" i="1" s="1"/>
  <c r="U1799" i="1" s="1"/>
  <c r="R1800" i="1"/>
  <c r="S1800" i="1" s="1"/>
  <c r="T1800" i="1" s="1"/>
  <c r="U1800" i="1" s="1"/>
  <c r="R1801" i="1"/>
  <c r="R1808" i="1"/>
  <c r="R1809" i="1"/>
  <c r="R1815" i="1"/>
  <c r="S1815" i="1" s="1"/>
  <c r="T1815" i="1" s="1"/>
  <c r="U1815" i="1" s="1"/>
  <c r="R1823" i="1"/>
  <c r="R1824" i="1"/>
  <c r="R1825" i="1"/>
  <c r="R1833" i="1"/>
  <c r="R1839" i="1"/>
  <c r="R1840" i="1"/>
  <c r="S1840" i="1" s="1"/>
  <c r="T1840" i="1" s="1"/>
  <c r="U1840" i="1" s="1"/>
  <c r="R1847" i="1"/>
  <c r="R1848" i="1"/>
  <c r="R1849" i="1"/>
  <c r="R1859" i="1"/>
  <c r="R1863" i="1"/>
  <c r="S1863" i="1" s="1"/>
  <c r="T1863" i="1" s="1"/>
  <c r="U1863" i="1" s="1"/>
  <c r="R1864" i="1"/>
  <c r="R1865" i="1"/>
  <c r="R1872" i="1"/>
  <c r="R1873" i="1"/>
  <c r="R1879" i="1"/>
  <c r="S1879" i="1" s="1"/>
  <c r="T1879" i="1" s="1"/>
  <c r="U1879" i="1" s="1"/>
  <c r="R1883" i="1"/>
  <c r="R1887" i="1"/>
  <c r="R1888" i="1"/>
  <c r="R1889" i="1"/>
  <c r="R1897" i="1"/>
  <c r="R1903" i="1"/>
  <c r="S1903" i="1" s="1"/>
  <c r="T1903" i="1" s="1"/>
  <c r="U1903" i="1" s="1"/>
  <c r="R1904" i="1"/>
  <c r="R1911" i="1"/>
  <c r="R1912" i="1"/>
  <c r="R1913" i="1"/>
  <c r="S1913" i="1" s="1"/>
  <c r="T1913" i="1" s="1"/>
  <c r="U1913" i="1" s="1"/>
  <c r="R1927" i="1"/>
  <c r="R1928" i="1"/>
  <c r="R1929" i="1"/>
  <c r="R1936" i="1"/>
  <c r="R1937" i="1"/>
  <c r="R1943" i="1"/>
  <c r="S1943" i="1" s="1"/>
  <c r="T1943" i="1" s="1"/>
  <c r="U1943" i="1" s="1"/>
  <c r="R1951" i="1"/>
  <c r="R1952" i="1"/>
  <c r="R1953" i="1"/>
  <c r="S1953" i="1" s="1"/>
  <c r="T1953" i="1" s="1"/>
  <c r="U1953" i="1" s="1"/>
  <c r="R1961" i="1"/>
  <c r="R1967" i="1"/>
  <c r="R1968" i="1"/>
  <c r="R1975" i="1"/>
  <c r="R1976" i="1"/>
  <c r="R1977" i="1"/>
  <c r="S1977" i="1" s="1"/>
  <c r="T1977" i="1" s="1"/>
  <c r="U1977" i="1" s="1"/>
  <c r="R1991" i="1"/>
  <c r="R1992" i="1"/>
  <c r="R1993" i="1"/>
  <c r="S1993" i="1" s="1"/>
  <c r="T1993" i="1" s="1"/>
  <c r="U1993" i="1" s="1"/>
  <c r="R2000" i="1"/>
  <c r="R2001" i="1"/>
  <c r="R2007" i="1"/>
  <c r="R2015" i="1"/>
  <c r="R2016" i="1"/>
  <c r="S2016" i="1" s="1"/>
  <c r="T2016" i="1" s="1"/>
  <c r="U2016" i="1" s="1"/>
  <c r="R2017" i="1"/>
  <c r="S2017" i="1" s="1"/>
  <c r="T2017" i="1" s="1"/>
  <c r="U2017" i="1" s="1"/>
  <c r="R2025" i="1"/>
  <c r="R2031" i="1"/>
  <c r="R2032" i="1"/>
  <c r="R2039" i="1"/>
  <c r="R2040" i="1"/>
  <c r="R2041" i="1"/>
  <c r="S2041" i="1" s="1"/>
  <c r="T2041" i="1" s="1"/>
  <c r="U2041" i="1" s="1"/>
  <c r="R2043" i="1"/>
  <c r="R2055" i="1"/>
  <c r="R2056" i="1"/>
  <c r="S2056" i="1" s="1"/>
  <c r="T2056" i="1" s="1"/>
  <c r="U2056" i="1" s="1"/>
  <c r="R2057" i="1"/>
  <c r="S2057" i="1" s="1"/>
  <c r="T2057" i="1" s="1"/>
  <c r="U2057" i="1" s="1"/>
  <c r="R2064" i="1"/>
  <c r="R2065" i="1"/>
  <c r="R2067" i="1"/>
  <c r="R2071" i="1"/>
  <c r="R2079" i="1"/>
  <c r="R2080" i="1"/>
  <c r="S2080" i="1" s="1"/>
  <c r="T2080" i="1" s="1"/>
  <c r="U2080" i="1" s="1"/>
  <c r="R2081" i="1"/>
  <c r="R2089" i="1"/>
  <c r="R2090" i="1"/>
  <c r="R2095" i="1"/>
  <c r="R2096" i="1"/>
  <c r="S2096" i="1" s="1"/>
  <c r="T2096" i="1" s="1"/>
  <c r="U2096" i="1" s="1"/>
  <c r="R2103" i="1"/>
  <c r="R2104" i="1"/>
  <c r="R2105" i="1"/>
  <c r="S2105" i="1" s="1"/>
  <c r="T2105" i="1" s="1"/>
  <c r="U2105" i="1" s="1"/>
  <c r="R2119" i="1"/>
  <c r="S2119" i="1" s="1"/>
  <c r="T2119" i="1" s="1"/>
  <c r="U2119" i="1" s="1"/>
  <c r="R2120" i="1"/>
  <c r="S2120" i="1" s="1"/>
  <c r="T2120" i="1" s="1"/>
  <c r="U2120" i="1" s="1"/>
  <c r="R2121" i="1"/>
  <c r="S2121" i="1" s="1"/>
  <c r="T2121" i="1" s="1"/>
  <c r="U2121" i="1" s="1"/>
  <c r="R2128" i="1"/>
  <c r="R2129" i="1"/>
  <c r="R2135" i="1"/>
  <c r="R2143" i="1"/>
  <c r="R2144" i="1"/>
  <c r="S2144" i="1" s="1"/>
  <c r="T2144" i="1" s="1"/>
  <c r="U2144" i="1" s="1"/>
  <c r="R2145" i="1"/>
  <c r="S2145" i="1" s="1"/>
  <c r="T2145" i="1" s="1"/>
  <c r="U2145" i="1" s="1"/>
  <c r="R2153" i="1"/>
  <c r="R2159" i="1"/>
  <c r="S2159" i="1" s="1"/>
  <c r="T2159" i="1" s="1"/>
  <c r="U2159" i="1" s="1"/>
  <c r="R2160" i="1"/>
  <c r="S2160" i="1" s="1"/>
  <c r="T2160" i="1" s="1"/>
  <c r="U2160" i="1" s="1"/>
  <c r="R2167" i="1"/>
  <c r="R2168" i="1"/>
  <c r="R2169" i="1"/>
  <c r="S2169" i="1" s="1"/>
  <c r="T2169" i="1" s="1"/>
  <c r="U2169" i="1" s="1"/>
  <c r="R2183" i="1"/>
  <c r="S2183" i="1" s="1"/>
  <c r="T2183" i="1" s="1"/>
  <c r="U2183" i="1" s="1"/>
  <c r="R2184" i="1"/>
  <c r="S2184" i="1" s="1"/>
  <c r="T2184" i="1" s="1"/>
  <c r="U2184" i="1" s="1"/>
  <c r="R2185" i="1"/>
  <c r="S2185" i="1" s="1"/>
  <c r="T2185" i="1" s="1"/>
  <c r="U2185" i="1" s="1"/>
  <c r="R2192" i="1"/>
  <c r="R2193" i="1"/>
  <c r="R2199" i="1"/>
  <c r="S2199" i="1" s="1"/>
  <c r="T2199" i="1" s="1"/>
  <c r="U2199" i="1" s="1"/>
  <c r="R2203" i="1"/>
  <c r="R2207" i="1"/>
  <c r="R2208" i="1"/>
  <c r="S2208" i="1" s="1"/>
  <c r="T2208" i="1" s="1"/>
  <c r="U2208" i="1" s="1"/>
  <c r="R2209" i="1"/>
  <c r="S2209" i="1" s="1"/>
  <c r="T2209" i="1" s="1"/>
  <c r="U2209" i="1" s="1"/>
  <c r="R2217" i="1"/>
  <c r="R2223" i="1"/>
  <c r="S2223" i="1" s="1"/>
  <c r="T2223" i="1" s="1"/>
  <c r="U2223" i="1" s="1"/>
  <c r="R2224" i="1"/>
  <c r="S2224" i="1" s="1"/>
  <c r="T2224" i="1" s="1"/>
  <c r="U2224" i="1" s="1"/>
  <c r="R2231" i="1"/>
  <c r="R2232" i="1"/>
  <c r="R2233" i="1"/>
  <c r="R2247" i="1"/>
  <c r="S2247" i="1" s="1"/>
  <c r="T2247" i="1" s="1"/>
  <c r="U2247" i="1" s="1"/>
  <c r="R2248" i="1"/>
  <c r="S2248" i="1" s="1"/>
  <c r="T2248" i="1" s="1"/>
  <c r="U2248" i="1" s="1"/>
  <c r="R2249" i="1"/>
  <c r="S2249" i="1" s="1"/>
  <c r="T2249" i="1" s="1"/>
  <c r="U2249" i="1" s="1"/>
  <c r="R2256" i="1"/>
  <c r="R2257" i="1"/>
  <c r="R2263" i="1"/>
  <c r="S2263" i="1" s="1"/>
  <c r="T2263" i="1" s="1"/>
  <c r="U2263" i="1" s="1"/>
  <c r="R2271" i="1"/>
  <c r="R2272" i="1"/>
  <c r="S2272" i="1" s="1"/>
  <c r="T2272" i="1" s="1"/>
  <c r="U2272" i="1" s="1"/>
  <c r="R2273" i="1"/>
  <c r="R2281" i="1"/>
  <c r="R2287" i="1"/>
  <c r="S2287" i="1" s="1"/>
  <c r="T2287" i="1" s="1"/>
  <c r="U2287" i="1" s="1"/>
  <c r="R2288" i="1"/>
  <c r="S2288" i="1" s="1"/>
  <c r="T2288" i="1" s="1"/>
  <c r="U2288" i="1" s="1"/>
  <c r="R2295" i="1"/>
  <c r="R2296" i="1"/>
  <c r="R2297" i="1"/>
  <c r="R2311" i="1"/>
  <c r="S2311" i="1" s="1"/>
  <c r="T2311" i="1" s="1"/>
  <c r="U2311" i="1" s="1"/>
  <c r="R2312" i="1"/>
  <c r="S2312" i="1" s="1"/>
  <c r="T2312" i="1" s="1"/>
  <c r="U2312" i="1" s="1"/>
  <c r="R2313" i="1"/>
  <c r="R2320" i="1"/>
  <c r="R2321" i="1"/>
  <c r="R2327" i="1"/>
  <c r="S2327" i="1" s="1"/>
  <c r="T2327" i="1" s="1"/>
  <c r="U2327" i="1" s="1"/>
  <c r="R2335" i="1"/>
  <c r="R2336" i="1"/>
  <c r="R2337" i="1"/>
  <c r="R2345" i="1"/>
  <c r="R2346" i="1"/>
  <c r="R2351" i="1"/>
  <c r="S2351" i="1" s="1"/>
  <c r="T2351" i="1" s="1"/>
  <c r="U2351" i="1" s="1"/>
  <c r="R2352" i="1"/>
  <c r="S2352" i="1" s="1"/>
  <c r="T2352" i="1" s="1"/>
  <c r="U2352" i="1" s="1"/>
  <c r="R2359" i="1"/>
  <c r="R2360" i="1"/>
  <c r="R2361" i="1"/>
  <c r="R2371" i="1"/>
  <c r="R2375" i="1"/>
  <c r="S2375" i="1" s="1"/>
  <c r="T2375" i="1" s="1"/>
  <c r="U2375" i="1" s="1"/>
  <c r="R2376" i="1"/>
  <c r="R2377" i="1"/>
  <c r="R2384" i="1"/>
  <c r="R2385" i="1"/>
  <c r="R2391" i="1"/>
  <c r="S2391" i="1" s="1"/>
  <c r="T2391" i="1" s="1"/>
  <c r="U2391" i="1" s="1"/>
  <c r="R2395" i="1"/>
  <c r="R2399" i="1"/>
  <c r="R2400" i="1"/>
  <c r="R2401" i="1"/>
  <c r="R2409" i="1"/>
  <c r="R2415" i="1"/>
  <c r="S2415" i="1" s="1"/>
  <c r="T2415" i="1" s="1"/>
  <c r="U2415" i="1" s="1"/>
  <c r="R2416" i="1"/>
  <c r="R2423" i="1"/>
  <c r="R2424" i="1"/>
  <c r="R2425" i="1"/>
  <c r="S2425" i="1" s="1"/>
  <c r="T2425" i="1" s="1"/>
  <c r="U2425" i="1" s="1"/>
  <c r="R2439" i="1"/>
  <c r="R2440" i="1"/>
  <c r="R2441" i="1"/>
  <c r="R2448" i="1"/>
  <c r="R2449" i="1"/>
  <c r="R2455" i="1"/>
  <c r="S2455" i="1" s="1"/>
  <c r="T2455" i="1" s="1"/>
  <c r="U2455" i="1" s="1"/>
  <c r="R2463" i="1"/>
  <c r="R2464" i="1"/>
  <c r="R2465" i="1"/>
  <c r="S2465" i="1" s="1"/>
  <c r="T2465" i="1" s="1"/>
  <c r="U2465" i="1" s="1"/>
  <c r="R2466" i="1"/>
  <c r="R2473" i="1"/>
  <c r="R2479" i="1"/>
  <c r="R2480" i="1"/>
  <c r="R2487" i="1"/>
  <c r="R2488" i="1"/>
  <c r="R2489" i="1"/>
  <c r="S2489" i="1" s="1"/>
  <c r="T2489" i="1" s="1"/>
  <c r="U2489" i="1" s="1"/>
  <c r="R2503" i="1"/>
  <c r="R2504" i="1"/>
  <c r="R2505" i="1"/>
  <c r="S2505" i="1" s="1"/>
  <c r="T2505" i="1" s="1"/>
  <c r="U2505" i="1" s="1"/>
  <c r="R2512" i="1"/>
  <c r="R2513" i="1"/>
  <c r="R2519" i="1"/>
  <c r="R2527" i="1"/>
  <c r="R2528" i="1"/>
  <c r="S2528" i="1" s="1"/>
  <c r="T2528" i="1" s="1"/>
  <c r="U2528" i="1" s="1"/>
  <c r="R2529" i="1"/>
  <c r="S2529" i="1" s="1"/>
  <c r="T2529" i="1" s="1"/>
  <c r="U2529" i="1" s="1"/>
  <c r="R2537" i="1"/>
  <c r="R2538" i="1"/>
  <c r="R2543" i="1"/>
  <c r="R2544" i="1"/>
  <c r="R2551" i="1"/>
  <c r="R2552" i="1"/>
  <c r="R2553" i="1"/>
  <c r="S2553" i="1" s="1"/>
  <c r="T2553" i="1" s="1"/>
  <c r="U2553" i="1" s="1"/>
  <c r="R2555" i="1"/>
  <c r="R2567" i="1"/>
  <c r="R2568" i="1"/>
  <c r="S2568" i="1" s="1"/>
  <c r="T2568" i="1" s="1"/>
  <c r="U2568" i="1" s="1"/>
  <c r="R2569" i="1"/>
  <c r="S2569" i="1" s="1"/>
  <c r="T2569" i="1" s="1"/>
  <c r="U2569" i="1" s="1"/>
  <c r="R2576" i="1"/>
  <c r="R2577" i="1"/>
  <c r="R2579" i="1"/>
  <c r="R2583" i="1"/>
  <c r="R2591" i="1"/>
  <c r="R2592" i="1"/>
  <c r="S2592" i="1" s="1"/>
  <c r="T2592" i="1" s="1"/>
  <c r="U2592" i="1" s="1"/>
  <c r="R2593" i="1"/>
  <c r="S2593" i="1" s="1"/>
  <c r="T2593" i="1" s="1"/>
  <c r="U2593" i="1" s="1"/>
  <c r="R2601" i="1"/>
  <c r="R2607" i="1"/>
  <c r="R2608" i="1"/>
  <c r="R2615" i="1"/>
  <c r="R2616" i="1"/>
  <c r="R2617" i="1"/>
  <c r="S2617" i="1" s="1"/>
  <c r="T2617" i="1" s="1"/>
  <c r="U2617" i="1" s="1"/>
  <c r="R2631" i="1"/>
  <c r="R2632" i="1"/>
  <c r="S2632" i="1" s="1"/>
  <c r="T2632" i="1" s="1"/>
  <c r="U2632" i="1" s="1"/>
  <c r="R2633" i="1"/>
  <c r="S2633" i="1" s="1"/>
  <c r="T2633" i="1" s="1"/>
  <c r="U2633" i="1" s="1"/>
  <c r="R2640" i="1"/>
  <c r="R2641" i="1"/>
  <c r="R2647" i="1"/>
  <c r="R2655" i="1"/>
  <c r="R2656" i="1"/>
  <c r="S2656" i="1" s="1"/>
  <c r="T2656" i="1" s="1"/>
  <c r="U2656" i="1" s="1"/>
  <c r="R2657" i="1"/>
  <c r="S2657" i="1" s="1"/>
  <c r="T2657" i="1" s="1"/>
  <c r="U2657" i="1" s="1"/>
  <c r="R2665" i="1"/>
  <c r="R2671" i="1"/>
  <c r="S2671" i="1" s="1"/>
  <c r="T2671" i="1" s="1"/>
  <c r="U2671" i="1" s="1"/>
  <c r="R2672" i="1"/>
  <c r="S2672" i="1" s="1"/>
  <c r="T2672" i="1" s="1"/>
  <c r="U2672" i="1" s="1"/>
  <c r="R2679" i="1"/>
  <c r="R2680" i="1"/>
  <c r="R2681" i="1"/>
  <c r="S2681" i="1" s="1"/>
  <c r="T2681" i="1" s="1"/>
  <c r="U2681" i="1" s="1"/>
  <c r="R2695" i="1"/>
  <c r="S2695" i="1" s="1"/>
  <c r="T2695" i="1" s="1"/>
  <c r="U2695" i="1" s="1"/>
  <c r="R2696" i="1"/>
  <c r="S2696" i="1" s="1"/>
  <c r="T2696" i="1" s="1"/>
  <c r="U2696" i="1" s="1"/>
  <c r="R2697" i="1"/>
  <c r="S2697" i="1" s="1"/>
  <c r="T2697" i="1" s="1"/>
  <c r="U2697" i="1" s="1"/>
  <c r="R2704" i="1"/>
  <c r="R2705" i="1"/>
  <c r="R2711" i="1"/>
  <c r="S2711" i="1" s="1"/>
  <c r="T2711" i="1" s="1"/>
  <c r="U2711" i="1" s="1"/>
  <c r="R2715" i="1"/>
  <c r="R2719" i="1"/>
  <c r="R2720" i="1"/>
  <c r="S2720" i="1" s="1"/>
  <c r="T2720" i="1" s="1"/>
  <c r="U2720" i="1" s="1"/>
  <c r="R2721" i="1"/>
  <c r="S2721" i="1" s="1"/>
  <c r="T2721" i="1" s="1"/>
  <c r="U2721" i="1" s="1"/>
  <c r="R2729" i="1"/>
  <c r="R2735" i="1"/>
  <c r="S2735" i="1" s="1"/>
  <c r="T2735" i="1" s="1"/>
  <c r="U2735" i="1" s="1"/>
  <c r="R2736" i="1"/>
  <c r="S2736" i="1" s="1"/>
  <c r="T2736" i="1" s="1"/>
  <c r="U2736" i="1" s="1"/>
  <c r="R2743" i="1"/>
  <c r="R2744" i="1"/>
  <c r="R2745" i="1"/>
  <c r="R2759" i="1"/>
  <c r="R2760" i="1"/>
  <c r="S2760" i="1" s="1"/>
  <c r="T2760" i="1" s="1"/>
  <c r="U2760" i="1" s="1"/>
  <c r="R2761" i="1"/>
  <c r="S2761" i="1" s="1"/>
  <c r="T2761" i="1" s="1"/>
  <c r="U2761" i="1" s="1"/>
  <c r="R2768" i="1"/>
  <c r="R2769" i="1"/>
  <c r="R2775" i="1"/>
  <c r="S2775" i="1" s="1"/>
  <c r="T2775" i="1" s="1"/>
  <c r="U2775" i="1" s="1"/>
  <c r="R2783" i="1"/>
  <c r="R2784" i="1"/>
  <c r="S2784" i="1" s="1"/>
  <c r="T2784" i="1" s="1"/>
  <c r="U2784" i="1" s="1"/>
  <c r="R2785" i="1"/>
  <c r="R2793" i="1"/>
  <c r="R2799" i="1"/>
  <c r="S2799" i="1" s="1"/>
  <c r="T2799" i="1" s="1"/>
  <c r="U2799" i="1" s="1"/>
  <c r="R2800" i="1"/>
  <c r="S2800" i="1" s="1"/>
  <c r="T2800" i="1" s="1"/>
  <c r="U2800" i="1" s="1"/>
  <c r="R2807" i="1"/>
  <c r="R2808" i="1"/>
  <c r="R2809" i="1"/>
  <c r="R2823" i="1"/>
  <c r="S2823" i="1" s="1"/>
  <c r="T2823" i="1" s="1"/>
  <c r="U2823" i="1" s="1"/>
  <c r="R2824" i="1"/>
  <c r="S2824" i="1" s="1"/>
  <c r="T2824" i="1" s="1"/>
  <c r="U2824" i="1" s="1"/>
  <c r="R2825" i="1"/>
  <c r="R2832" i="1"/>
  <c r="R2833" i="1"/>
  <c r="R2839" i="1"/>
  <c r="S2839" i="1" s="1"/>
  <c r="T2839" i="1" s="1"/>
  <c r="U2839" i="1" s="1"/>
  <c r="R2847" i="1"/>
  <c r="R2848" i="1"/>
  <c r="R2849" i="1"/>
  <c r="R2857" i="1"/>
  <c r="R2863" i="1"/>
  <c r="S2863" i="1" s="1"/>
  <c r="T2863" i="1" s="1"/>
  <c r="U2863" i="1" s="1"/>
  <c r="R2864" i="1"/>
  <c r="R2871" i="1"/>
  <c r="R2872" i="1"/>
  <c r="R2873" i="1"/>
  <c r="R2883" i="1"/>
  <c r="R2887" i="1"/>
  <c r="S2887" i="1" s="1"/>
  <c r="T2887" i="1" s="1"/>
  <c r="U2887" i="1" s="1"/>
  <c r="R2888" i="1"/>
  <c r="R2889" i="1"/>
  <c r="R2896" i="1"/>
  <c r="R2897" i="1"/>
  <c r="R2903" i="1"/>
  <c r="S2903" i="1" s="1"/>
  <c r="T2903" i="1" s="1"/>
  <c r="U2903" i="1" s="1"/>
  <c r="R2907" i="1"/>
  <c r="R2911" i="1"/>
  <c r="R2912" i="1"/>
  <c r="R2913" i="1"/>
  <c r="R2921" i="1"/>
  <c r="R2927" i="1"/>
  <c r="S2927" i="1" s="1"/>
  <c r="T2927" i="1" s="1"/>
  <c r="U2927" i="1" s="1"/>
  <c r="R2928" i="1"/>
  <c r="R2935" i="1"/>
  <c r="R2936" i="1"/>
  <c r="R2937" i="1"/>
  <c r="S2937" i="1" s="1"/>
  <c r="T2937" i="1" s="1"/>
  <c r="U2937" i="1" s="1"/>
  <c r="R2951" i="1"/>
  <c r="R2952" i="1"/>
  <c r="R2953" i="1"/>
  <c r="R2960" i="1"/>
  <c r="R2961" i="1"/>
  <c r="R2967" i="1"/>
  <c r="S2967" i="1" s="1"/>
  <c r="T2967" i="1" s="1"/>
  <c r="U2967" i="1" s="1"/>
  <c r="R2975" i="1"/>
  <c r="R2976" i="1"/>
  <c r="R2977" i="1"/>
  <c r="S2977" i="1" s="1"/>
  <c r="T2977" i="1" s="1"/>
  <c r="U2977" i="1" s="1"/>
  <c r="R2985" i="1"/>
  <c r="R2991" i="1"/>
  <c r="R2992" i="1"/>
  <c r="R2999" i="1"/>
  <c r="R3000" i="1"/>
  <c r="R3001" i="1"/>
  <c r="S3001" i="1" s="1"/>
  <c r="T3001" i="1" s="1"/>
  <c r="U3001" i="1" s="1"/>
  <c r="R3015" i="1"/>
  <c r="R3016" i="1"/>
  <c r="R3017" i="1"/>
  <c r="S3017" i="1" s="1"/>
  <c r="T3017" i="1" s="1"/>
  <c r="U3017" i="1" s="1"/>
  <c r="R3024" i="1"/>
  <c r="R3025" i="1"/>
  <c r="R3031" i="1"/>
  <c r="R3039" i="1"/>
  <c r="R3040" i="1"/>
  <c r="S3040" i="1" s="1"/>
  <c r="T3040" i="1" s="1"/>
  <c r="U3040" i="1" s="1"/>
  <c r="R3041" i="1"/>
  <c r="S3041" i="1" s="1"/>
  <c r="T3041" i="1" s="1"/>
  <c r="U3041" i="1" s="1"/>
  <c r="R3049" i="1"/>
  <c r="R3055" i="1"/>
  <c r="R3056" i="1"/>
  <c r="R3063" i="1"/>
  <c r="R3064" i="1"/>
  <c r="R3065" i="1"/>
  <c r="S3065" i="1" s="1"/>
  <c r="T3065" i="1" s="1"/>
  <c r="U3065" i="1" s="1"/>
  <c r="R3067" i="1"/>
  <c r="R3079" i="1"/>
  <c r="R3080" i="1"/>
  <c r="S3080" i="1" s="1"/>
  <c r="T3080" i="1" s="1"/>
  <c r="U3080" i="1" s="1"/>
  <c r="R3081" i="1"/>
  <c r="S3081" i="1" s="1"/>
  <c r="T3081" i="1" s="1"/>
  <c r="U3081" i="1" s="1"/>
  <c r="R3088" i="1"/>
  <c r="R3089" i="1"/>
  <c r="R3091" i="1"/>
  <c r="R3095" i="1"/>
  <c r="R3103" i="1"/>
  <c r="R3104" i="1"/>
  <c r="S3104" i="1" s="1"/>
  <c r="T3104" i="1" s="1"/>
  <c r="U3104" i="1" s="1"/>
  <c r="R3105" i="1"/>
  <c r="S3105" i="1" s="1"/>
  <c r="T3105" i="1" s="1"/>
  <c r="U3105" i="1" s="1"/>
  <c r="R3113" i="1"/>
  <c r="R3114" i="1"/>
  <c r="R3119" i="1"/>
  <c r="R3120" i="1"/>
  <c r="S3120" i="1" s="1"/>
  <c r="T3120" i="1" s="1"/>
  <c r="U3120" i="1" s="1"/>
  <c r="R3127" i="1"/>
  <c r="R3128" i="1"/>
  <c r="R3129" i="1"/>
  <c r="S3129" i="1" s="1"/>
  <c r="T3129" i="1" s="1"/>
  <c r="U3129" i="1" s="1"/>
  <c r="R3143" i="1"/>
  <c r="S3143" i="1" s="1"/>
  <c r="T3143" i="1" s="1"/>
  <c r="U3143" i="1" s="1"/>
  <c r="R3144" i="1"/>
  <c r="S3144" i="1" s="1"/>
  <c r="T3144" i="1" s="1"/>
  <c r="U3144" i="1" s="1"/>
  <c r="R3145" i="1"/>
  <c r="S3145" i="1" s="1"/>
  <c r="R3152" i="1"/>
  <c r="R3153" i="1"/>
  <c r="R3159" i="1"/>
  <c r="R3167" i="1"/>
  <c r="R3168" i="1"/>
  <c r="S3168" i="1" s="1"/>
  <c r="T3168" i="1" s="1"/>
  <c r="U3168" i="1" s="1"/>
  <c r="R3169" i="1"/>
  <c r="S3169" i="1" s="1"/>
  <c r="T3169" i="1" s="1"/>
  <c r="U3169" i="1" s="1"/>
  <c r="R3177" i="1"/>
  <c r="R3183" i="1"/>
  <c r="S3183" i="1" s="1"/>
  <c r="T3183" i="1" s="1"/>
  <c r="U3183" i="1" s="1"/>
  <c r="R3184" i="1"/>
  <c r="S3184" i="1" s="1"/>
  <c r="T3184" i="1" s="1"/>
  <c r="U3184" i="1" s="1"/>
  <c r="R3191" i="1"/>
  <c r="R3192" i="1"/>
  <c r="R3193" i="1"/>
  <c r="S3193" i="1" s="1"/>
  <c r="T3193" i="1" s="1"/>
  <c r="U3193" i="1" s="1"/>
  <c r="R3207" i="1"/>
  <c r="S3207" i="1" s="1"/>
  <c r="T3207" i="1" s="1"/>
  <c r="U3207" i="1" s="1"/>
  <c r="R3208" i="1"/>
  <c r="S3208" i="1" s="1"/>
  <c r="T3208" i="1" s="1"/>
  <c r="U3208" i="1" s="1"/>
  <c r="R3209" i="1"/>
  <c r="S3209" i="1" s="1"/>
  <c r="T3209" i="1" s="1"/>
  <c r="U3209" i="1" s="1"/>
  <c r="R3216" i="1"/>
  <c r="R3217" i="1"/>
  <c r="R3223" i="1"/>
  <c r="S3223" i="1" s="1"/>
  <c r="T3223" i="1" s="1"/>
  <c r="U3223" i="1" s="1"/>
  <c r="R3227" i="1"/>
  <c r="R3231" i="1"/>
  <c r="R3232" i="1"/>
  <c r="S3232" i="1" s="1"/>
  <c r="T3232" i="1" s="1"/>
  <c r="U3232" i="1" s="1"/>
  <c r="R3233" i="1"/>
  <c r="S3233" i="1" s="1"/>
  <c r="T3233" i="1" s="1"/>
  <c r="U3233" i="1" s="1"/>
  <c r="R3241" i="1"/>
  <c r="R3247" i="1"/>
  <c r="S3247" i="1" s="1"/>
  <c r="T3247" i="1" s="1"/>
  <c r="U3247" i="1" s="1"/>
  <c r="R3248" i="1"/>
  <c r="S3248" i="1" s="1"/>
  <c r="T3248" i="1" s="1"/>
  <c r="U3248" i="1" s="1"/>
  <c r="R3255" i="1"/>
  <c r="R3256" i="1"/>
  <c r="R3257" i="1"/>
  <c r="R3271" i="1"/>
  <c r="S3271" i="1" s="1"/>
  <c r="T3271" i="1" s="1"/>
  <c r="U3271" i="1" s="1"/>
  <c r="R3272" i="1"/>
  <c r="S3272" i="1" s="1"/>
  <c r="T3272" i="1" s="1"/>
  <c r="U3272" i="1" s="1"/>
  <c r="R3273" i="1"/>
  <c r="S3273" i="1" s="1"/>
  <c r="T3273" i="1" s="1"/>
  <c r="U3273" i="1" s="1"/>
  <c r="R3280" i="1"/>
  <c r="R3281" i="1"/>
  <c r="R3287" i="1"/>
  <c r="S3287" i="1" s="1"/>
  <c r="T3287" i="1" s="1"/>
  <c r="U3287" i="1" s="1"/>
  <c r="R3295" i="1"/>
  <c r="R3296" i="1"/>
  <c r="S3296" i="1" s="1"/>
  <c r="T3296" i="1" s="1"/>
  <c r="U3296" i="1" s="1"/>
  <c r="R3297" i="1"/>
  <c r="R3305" i="1"/>
  <c r="R3311" i="1"/>
  <c r="S3311" i="1" s="1"/>
  <c r="T3311" i="1" s="1"/>
  <c r="U3311" i="1" s="1"/>
  <c r="R3312" i="1"/>
  <c r="S3312" i="1" s="1"/>
  <c r="T3312" i="1" s="1"/>
  <c r="U3312" i="1" s="1"/>
  <c r="R3319" i="1"/>
  <c r="R3320" i="1"/>
  <c r="R3321" i="1"/>
  <c r="R3335" i="1"/>
  <c r="S3335" i="1" s="1"/>
  <c r="T3335" i="1" s="1"/>
  <c r="U3335" i="1" s="1"/>
  <c r="R3336" i="1"/>
  <c r="S3336" i="1" s="1"/>
  <c r="T3336" i="1" s="1"/>
  <c r="U3336" i="1" s="1"/>
  <c r="R3337" i="1"/>
  <c r="R3344" i="1"/>
  <c r="R3345" i="1"/>
  <c r="R3351" i="1"/>
  <c r="S3351" i="1" s="1"/>
  <c r="T3351" i="1" s="1"/>
  <c r="U3351" i="1" s="1"/>
  <c r="R3359" i="1"/>
  <c r="R3360" i="1"/>
  <c r="R3361" i="1"/>
  <c r="R3369" i="1"/>
  <c r="R3370" i="1"/>
  <c r="R3375" i="1"/>
  <c r="S3375" i="1" s="1"/>
  <c r="T3375" i="1" s="1"/>
  <c r="U3375" i="1" s="1"/>
  <c r="R3376" i="1"/>
  <c r="S3376" i="1" s="1"/>
  <c r="T3376" i="1" s="1"/>
  <c r="U3376" i="1" s="1"/>
  <c r="R3383" i="1"/>
  <c r="R3384" i="1"/>
  <c r="R3385" i="1"/>
  <c r="R3395" i="1"/>
  <c r="R3399" i="1"/>
  <c r="S3399" i="1" s="1"/>
  <c r="T3399" i="1" s="1"/>
  <c r="U3399" i="1" s="1"/>
  <c r="R3400" i="1"/>
  <c r="R3401" i="1"/>
  <c r="R3408" i="1"/>
  <c r="R3409" i="1"/>
  <c r="R3415" i="1"/>
  <c r="S3415" i="1" s="1"/>
  <c r="T3415" i="1" s="1"/>
  <c r="U3415" i="1" s="1"/>
  <c r="R3419" i="1"/>
  <c r="R3423" i="1"/>
  <c r="R3424" i="1"/>
  <c r="R3425" i="1"/>
  <c r="R3433" i="1"/>
  <c r="R3439" i="1"/>
  <c r="S3439" i="1" s="1"/>
  <c r="T3439" i="1" s="1"/>
  <c r="U3439" i="1" s="1"/>
  <c r="R3440" i="1"/>
  <c r="R3447" i="1"/>
  <c r="R3448" i="1"/>
  <c r="R3449" i="1"/>
  <c r="S3449" i="1" s="1"/>
  <c r="T3449" i="1" s="1"/>
  <c r="U3449" i="1" s="1"/>
  <c r="R3463" i="1"/>
  <c r="R3464" i="1"/>
  <c r="R3465" i="1"/>
  <c r="R3472" i="1"/>
  <c r="R3473" i="1"/>
  <c r="R3479" i="1"/>
  <c r="S3479" i="1" s="1"/>
  <c r="T3479" i="1" s="1"/>
  <c r="U3479" i="1" s="1"/>
  <c r="R3487" i="1"/>
  <c r="R3488" i="1"/>
  <c r="R3489" i="1"/>
  <c r="S3489" i="1" s="1"/>
  <c r="T3489" i="1" s="1"/>
  <c r="U3489" i="1" s="1"/>
  <c r="R3490" i="1"/>
  <c r="R3497" i="1"/>
  <c r="R3503" i="1"/>
  <c r="R3504" i="1"/>
  <c r="R3511" i="1"/>
  <c r="R3512" i="1"/>
  <c r="R3513" i="1"/>
  <c r="S3513" i="1" s="1"/>
  <c r="T3513" i="1" s="1"/>
  <c r="U3513" i="1" s="1"/>
  <c r="R3527" i="1"/>
  <c r="R3528" i="1"/>
  <c r="R3529" i="1"/>
  <c r="S3529" i="1" s="1"/>
  <c r="T3529" i="1" s="1"/>
  <c r="U3529" i="1" s="1"/>
  <c r="R3536" i="1"/>
  <c r="R3537" i="1"/>
  <c r="R3543" i="1"/>
  <c r="R3551" i="1"/>
  <c r="R3552" i="1"/>
  <c r="S3552" i="1" s="1"/>
  <c r="T3552" i="1" s="1"/>
  <c r="U3552" i="1" s="1"/>
  <c r="R3553" i="1"/>
  <c r="S3553" i="1" s="1"/>
  <c r="T3553" i="1" s="1"/>
  <c r="U3553" i="1" s="1"/>
  <c r="R3561" i="1"/>
  <c r="R3562" i="1"/>
  <c r="R3567" i="1"/>
  <c r="R3568" i="1"/>
  <c r="R3575" i="1"/>
  <c r="R3576" i="1"/>
  <c r="R3577" i="1"/>
  <c r="S3577" i="1" s="1"/>
  <c r="T3577" i="1" s="1"/>
  <c r="U3577" i="1" s="1"/>
  <c r="R3579" i="1"/>
  <c r="R3591" i="1"/>
  <c r="R3592" i="1"/>
  <c r="S3592" i="1" s="1"/>
  <c r="T3592" i="1" s="1"/>
  <c r="U3592" i="1" s="1"/>
  <c r="R3593" i="1"/>
  <c r="S3593" i="1" s="1"/>
  <c r="T3593" i="1" s="1"/>
  <c r="U3593" i="1" s="1"/>
  <c r="R3600" i="1"/>
  <c r="R3601" i="1"/>
  <c r="R3603" i="1"/>
  <c r="R3607" i="1"/>
  <c r="R3615" i="1"/>
  <c r="R3616" i="1"/>
  <c r="S3616" i="1" s="1"/>
  <c r="T3616" i="1" s="1"/>
  <c r="U3616" i="1" s="1"/>
  <c r="R3617" i="1"/>
  <c r="S3617" i="1" s="1"/>
  <c r="T3617" i="1" s="1"/>
  <c r="U3617" i="1" s="1"/>
  <c r="R3625" i="1"/>
  <c r="R3631" i="1"/>
  <c r="R3632" i="1"/>
  <c r="S3632" i="1" s="1"/>
  <c r="T3632" i="1" s="1"/>
  <c r="U3632" i="1" s="1"/>
  <c r="R3639" i="1"/>
  <c r="R3640" i="1"/>
  <c r="R3641" i="1"/>
  <c r="S3641" i="1" s="1"/>
  <c r="T3641" i="1" s="1"/>
  <c r="U3641" i="1" s="1"/>
  <c r="R3655" i="1"/>
  <c r="R3656" i="1"/>
  <c r="S3656" i="1" s="1"/>
  <c r="T3656" i="1" s="1"/>
  <c r="U3656" i="1" s="1"/>
  <c r="R3657" i="1"/>
  <c r="S3657" i="1" s="1"/>
  <c r="T3657" i="1" s="1"/>
  <c r="U3657" i="1" s="1"/>
  <c r="R3664" i="1"/>
  <c r="R3665" i="1"/>
  <c r="R3671" i="1"/>
  <c r="R3679" i="1"/>
  <c r="R3680" i="1"/>
  <c r="S3680" i="1" s="1"/>
  <c r="T3680" i="1" s="1"/>
  <c r="U3680" i="1" s="1"/>
  <c r="R3681" i="1"/>
  <c r="S3681" i="1" s="1"/>
  <c r="T3681" i="1" s="1"/>
  <c r="U3681" i="1" s="1"/>
  <c r="R3689" i="1"/>
  <c r="R3695" i="1"/>
  <c r="S3695" i="1" s="1"/>
  <c r="T3695" i="1" s="1"/>
  <c r="U3695" i="1" s="1"/>
  <c r="R3696" i="1"/>
  <c r="S3696" i="1" s="1"/>
  <c r="T3696" i="1" s="1"/>
  <c r="U3696" i="1" s="1"/>
  <c r="R3703" i="1"/>
  <c r="R3704" i="1"/>
  <c r="R3705" i="1"/>
  <c r="S3705" i="1" s="1"/>
  <c r="T3705" i="1" s="1"/>
  <c r="U3705" i="1" s="1"/>
  <c r="R3719" i="1"/>
  <c r="S3719" i="1" s="1"/>
  <c r="T3719" i="1" s="1"/>
  <c r="U3719" i="1" s="1"/>
  <c r="R3720" i="1"/>
  <c r="S3720" i="1" s="1"/>
  <c r="T3720" i="1" s="1"/>
  <c r="U3720" i="1" s="1"/>
  <c r="R3721" i="1"/>
  <c r="S3721" i="1" s="1"/>
  <c r="T3721" i="1" s="1"/>
  <c r="U3721" i="1" s="1"/>
  <c r="R3728" i="1"/>
  <c r="R3729" i="1"/>
  <c r="R3735" i="1"/>
  <c r="S3735" i="1" s="1"/>
  <c r="T3735" i="1" s="1"/>
  <c r="U3735" i="1" s="1"/>
  <c r="R3739" i="1"/>
  <c r="R3743" i="1"/>
  <c r="R3744" i="1"/>
  <c r="S3744" i="1" s="1"/>
  <c r="T3744" i="1" s="1"/>
  <c r="U3744" i="1" s="1"/>
  <c r="R3745" i="1"/>
  <c r="S3745" i="1" s="1"/>
  <c r="T3745" i="1" s="1"/>
  <c r="U3745" i="1" s="1"/>
  <c r="R3753" i="1"/>
  <c r="R3759" i="1"/>
  <c r="S3759" i="1" s="1"/>
  <c r="T3759" i="1" s="1"/>
  <c r="U3759" i="1" s="1"/>
  <c r="R3760" i="1"/>
  <c r="R3767" i="1"/>
  <c r="R3768" i="1"/>
  <c r="R3769" i="1"/>
  <c r="R3783" i="1"/>
  <c r="S3783" i="1" s="1"/>
  <c r="T3783" i="1" s="1"/>
  <c r="U3783" i="1" s="1"/>
  <c r="R3784" i="1"/>
  <c r="S3784" i="1" s="1"/>
  <c r="T3784" i="1" s="1"/>
  <c r="U3784" i="1" s="1"/>
  <c r="R3785" i="1"/>
  <c r="S3785" i="1" s="1"/>
  <c r="T3785" i="1" s="1"/>
  <c r="U3785" i="1" s="1"/>
  <c r="R3792" i="1"/>
  <c r="R3793" i="1"/>
  <c r="R3799" i="1"/>
  <c r="S3799" i="1" s="1"/>
  <c r="T3799" i="1" s="1"/>
  <c r="U3799" i="1" s="1"/>
  <c r="R3807" i="1"/>
  <c r="R3808" i="1"/>
  <c r="S3808" i="1" s="1"/>
  <c r="T3808" i="1" s="1"/>
  <c r="U3808" i="1" s="1"/>
  <c r="R3809" i="1"/>
  <c r="R3817" i="1"/>
  <c r="R3823" i="1"/>
  <c r="S3823" i="1" s="1"/>
  <c r="T3823" i="1" s="1"/>
  <c r="U3823" i="1" s="1"/>
  <c r="R3824" i="1"/>
  <c r="S3824" i="1" s="1"/>
  <c r="T3824" i="1" s="1"/>
  <c r="U3824" i="1" s="1"/>
  <c r="R3831" i="1"/>
  <c r="R3832" i="1"/>
  <c r="R3833" i="1"/>
  <c r="R3847" i="1"/>
  <c r="S3847" i="1" s="1"/>
  <c r="T3847" i="1" s="1"/>
  <c r="U3847" i="1" s="1"/>
  <c r="R3848" i="1"/>
  <c r="S3848" i="1" s="1"/>
  <c r="T3848" i="1" s="1"/>
  <c r="U3848" i="1" s="1"/>
  <c r="R3849" i="1"/>
  <c r="R3856" i="1"/>
  <c r="R3857" i="1"/>
  <c r="R3863" i="1"/>
  <c r="S3863" i="1" s="1"/>
  <c r="T3863" i="1" s="1"/>
  <c r="U3863" i="1" s="1"/>
  <c r="R3871" i="1"/>
  <c r="R3872" i="1"/>
  <c r="R3873" i="1"/>
  <c r="R3881" i="1"/>
  <c r="R3887" i="1"/>
  <c r="S3887" i="1" s="1"/>
  <c r="T3887" i="1" s="1"/>
  <c r="U3887" i="1" s="1"/>
  <c r="R3888" i="1"/>
  <c r="S3888" i="1" s="1"/>
  <c r="T3888" i="1" s="1"/>
  <c r="U3888" i="1" s="1"/>
  <c r="R3895" i="1"/>
  <c r="R3896" i="1"/>
  <c r="R3897" i="1"/>
  <c r="R3911" i="1"/>
  <c r="S3911" i="1" s="1"/>
  <c r="T3911" i="1" s="1"/>
  <c r="U3911" i="1" s="1"/>
  <c r="R3912" i="1"/>
  <c r="R3913" i="1"/>
  <c r="R3920" i="1"/>
  <c r="R3921" i="1"/>
  <c r="R3927" i="1"/>
  <c r="R3935" i="1"/>
  <c r="R3936" i="1"/>
  <c r="R3937" i="1"/>
  <c r="R3945" i="1"/>
  <c r="R3951" i="1"/>
  <c r="S3951" i="1" s="1"/>
  <c r="T3951" i="1" s="1"/>
  <c r="U3951" i="1" s="1"/>
  <c r="R3952" i="1"/>
  <c r="R3959" i="1"/>
  <c r="R3960" i="1"/>
  <c r="R3961" i="1"/>
  <c r="S3961" i="1" s="1"/>
  <c r="T3961" i="1" s="1"/>
  <c r="U3961" i="1" s="1"/>
  <c r="R3975" i="1"/>
  <c r="R3976" i="1"/>
  <c r="R3977" i="1"/>
  <c r="R3984" i="1"/>
  <c r="R3985" i="1"/>
  <c r="R3991" i="1"/>
  <c r="S3991" i="1" s="1"/>
  <c r="T3991" i="1" s="1"/>
  <c r="U3991" i="1" s="1"/>
  <c r="R3999" i="1"/>
  <c r="R4000" i="1"/>
  <c r="R4001" i="1"/>
  <c r="R4009" i="1"/>
  <c r="R4015" i="1"/>
  <c r="R4016" i="1"/>
  <c r="R4023" i="1"/>
  <c r="R4024" i="1"/>
  <c r="R4025" i="1"/>
  <c r="S4025" i="1" s="1"/>
  <c r="T4025" i="1" s="1"/>
  <c r="U4025" i="1" s="1"/>
  <c r="R4039" i="1"/>
  <c r="R4040" i="1"/>
  <c r="R4041" i="1"/>
  <c r="S4041" i="1" s="1"/>
  <c r="T4041" i="1" s="1"/>
  <c r="U4041" i="1" s="1"/>
  <c r="R4048" i="1"/>
  <c r="R4049" i="1"/>
  <c r="R4055" i="1"/>
  <c r="R4063" i="1"/>
  <c r="R4064" i="1"/>
  <c r="R4065" i="1"/>
  <c r="S4065" i="1" s="1"/>
  <c r="T4065" i="1" s="1"/>
  <c r="U4065" i="1" s="1"/>
  <c r="R4073" i="1"/>
  <c r="R4079" i="1"/>
  <c r="R4080" i="1"/>
  <c r="R4087" i="1"/>
  <c r="R4088" i="1"/>
  <c r="R4089" i="1"/>
  <c r="R4103" i="1"/>
  <c r="R4104" i="1"/>
  <c r="S4104" i="1" s="1"/>
  <c r="T4104" i="1" s="1"/>
  <c r="U4104" i="1" s="1"/>
  <c r="R4105" i="1"/>
  <c r="S4105" i="1" s="1"/>
  <c r="T4105" i="1" s="1"/>
  <c r="U4105" i="1" s="1"/>
  <c r="R4112" i="1"/>
  <c r="R4113" i="1"/>
  <c r="R4119" i="1"/>
  <c r="R4127" i="1"/>
  <c r="R4128" i="1"/>
  <c r="S4128" i="1" s="1"/>
  <c r="T4128" i="1" s="1"/>
  <c r="U4128" i="1" s="1"/>
  <c r="R4129" i="1"/>
  <c r="S4129" i="1" s="1"/>
  <c r="T4129" i="1" s="1"/>
  <c r="U4129" i="1" s="1"/>
  <c r="R4137" i="1"/>
  <c r="R4138" i="1"/>
  <c r="R4143" i="1"/>
  <c r="R4144" i="1"/>
  <c r="S4144" i="1" s="1"/>
  <c r="T4144" i="1" s="1"/>
  <c r="U4144" i="1" s="1"/>
  <c r="R4151" i="1"/>
  <c r="R4152" i="1"/>
  <c r="R4153" i="1"/>
  <c r="S4153" i="1" s="1"/>
  <c r="T4153" i="1" s="1"/>
  <c r="U4153" i="1" s="1"/>
  <c r="R4167" i="1"/>
  <c r="R4168" i="1"/>
  <c r="S4168" i="1" s="1"/>
  <c r="T4168" i="1" s="1"/>
  <c r="U4168" i="1" s="1"/>
  <c r="R4169" i="1"/>
  <c r="S4169" i="1" s="1"/>
  <c r="T4169" i="1" s="1"/>
  <c r="U4169" i="1" s="1"/>
  <c r="R4176" i="1"/>
  <c r="R4177" i="1"/>
  <c r="R4183" i="1"/>
  <c r="R4191" i="1"/>
  <c r="R4192" i="1"/>
  <c r="R4193" i="1"/>
  <c r="S4193" i="1" s="1"/>
  <c r="T4193" i="1" s="1"/>
  <c r="U4193" i="1" s="1"/>
  <c r="R4201" i="1"/>
  <c r="R4207" i="1"/>
  <c r="S4207" i="1" s="1"/>
  <c r="T4207" i="1" s="1"/>
  <c r="U4207" i="1" s="1"/>
  <c r="R4208" i="1"/>
  <c r="S4208" i="1" s="1"/>
  <c r="T4208" i="1" s="1"/>
  <c r="U4208" i="1" s="1"/>
  <c r="R4215" i="1"/>
  <c r="R4216" i="1"/>
  <c r="R4217" i="1"/>
  <c r="S4217" i="1" s="1"/>
  <c r="T4217" i="1" s="1"/>
  <c r="U4217" i="1" s="1"/>
  <c r="R4231" i="1"/>
  <c r="S4231" i="1" s="1"/>
  <c r="T4231" i="1" s="1"/>
  <c r="U4231" i="1" s="1"/>
  <c r="R4232" i="1"/>
  <c r="S4232" i="1" s="1"/>
  <c r="T4232" i="1" s="1"/>
  <c r="U4232" i="1" s="1"/>
  <c r="R4233" i="1"/>
  <c r="S4233" i="1" s="1"/>
  <c r="T4233" i="1" s="1"/>
  <c r="U4233" i="1" s="1"/>
  <c r="R4240" i="1"/>
  <c r="R4241" i="1"/>
  <c r="R4247" i="1"/>
  <c r="S4247" i="1" s="1"/>
  <c r="T4247" i="1" s="1"/>
  <c r="U4247" i="1" s="1"/>
  <c r="R4255" i="1"/>
  <c r="R4256" i="1"/>
  <c r="S4256" i="1" s="1"/>
  <c r="T4256" i="1" s="1"/>
  <c r="U4256" i="1" s="1"/>
  <c r="R4257" i="1"/>
  <c r="S4257" i="1" s="1"/>
  <c r="T4257" i="1" s="1"/>
  <c r="U4257" i="1" s="1"/>
  <c r="R4265" i="1"/>
  <c r="R4271" i="1"/>
  <c r="S4271" i="1" s="1"/>
  <c r="T4271" i="1" s="1"/>
  <c r="U4271" i="1" s="1"/>
  <c r="R4272" i="1"/>
  <c r="S4272" i="1" s="1"/>
  <c r="T4272" i="1" s="1"/>
  <c r="U4272" i="1" s="1"/>
  <c r="R4279" i="1"/>
  <c r="R4280" i="1"/>
  <c r="R4281" i="1"/>
  <c r="R4295" i="1"/>
  <c r="S4295" i="1" s="1"/>
  <c r="T4295" i="1" s="1"/>
  <c r="U4295" i="1" s="1"/>
  <c r="R4296" i="1"/>
  <c r="S4296" i="1" s="1"/>
  <c r="T4296" i="1" s="1"/>
  <c r="U4296" i="1" s="1"/>
  <c r="R4297" i="1"/>
  <c r="S4297" i="1" s="1"/>
  <c r="T4297" i="1" s="1"/>
  <c r="U4297" i="1" s="1"/>
  <c r="R4304" i="1"/>
  <c r="R4305" i="1"/>
  <c r="R4311" i="1"/>
  <c r="S4311" i="1" s="1"/>
  <c r="T4311" i="1" s="1"/>
  <c r="U4311" i="1" s="1"/>
  <c r="R4319" i="1"/>
  <c r="R4320" i="1"/>
  <c r="S4320" i="1" s="1"/>
  <c r="T4320" i="1" s="1"/>
  <c r="U4320" i="1" s="1"/>
  <c r="R4321" i="1"/>
  <c r="R4329" i="1"/>
  <c r="R4335" i="1"/>
  <c r="S4335" i="1" s="1"/>
  <c r="T4335" i="1" s="1"/>
  <c r="U4335" i="1" s="1"/>
  <c r="R4336" i="1"/>
  <c r="S4336" i="1" s="1"/>
  <c r="T4336" i="1" s="1"/>
  <c r="U4336" i="1" s="1"/>
  <c r="R4343" i="1"/>
  <c r="R4344" i="1"/>
  <c r="R4345" i="1"/>
  <c r="R4359" i="1"/>
  <c r="S4359" i="1" s="1"/>
  <c r="T4359" i="1" s="1"/>
  <c r="U4359" i="1" s="1"/>
  <c r="R4360" i="1"/>
  <c r="S4360" i="1" s="1"/>
  <c r="T4360" i="1" s="1"/>
  <c r="U4360" i="1" s="1"/>
  <c r="R4361" i="1"/>
  <c r="R4368" i="1"/>
  <c r="R4369" i="1"/>
  <c r="R4375" i="1"/>
  <c r="S4375" i="1" s="1"/>
  <c r="T4375" i="1" s="1"/>
  <c r="U4375" i="1" s="1"/>
  <c r="R4383" i="1"/>
  <c r="R4384" i="1"/>
  <c r="R4385" i="1"/>
  <c r="R4393" i="1"/>
  <c r="R4394" i="1"/>
  <c r="R4399" i="1"/>
  <c r="S4399" i="1" s="1"/>
  <c r="T4399" i="1" s="1"/>
  <c r="U4399" i="1" s="1"/>
  <c r="R4400" i="1"/>
  <c r="S4400" i="1" s="1"/>
  <c r="T4400" i="1" s="1"/>
  <c r="U4400" i="1" s="1"/>
  <c r="R4407" i="1"/>
  <c r="R4408" i="1"/>
  <c r="R4409" i="1"/>
  <c r="R4423" i="1"/>
  <c r="S4423" i="1" s="1"/>
  <c r="T4423" i="1" s="1"/>
  <c r="U4423" i="1" s="1"/>
  <c r="R4424" i="1"/>
  <c r="R4425" i="1"/>
  <c r="R4432" i="1"/>
  <c r="R4433" i="1"/>
  <c r="R4439" i="1"/>
  <c r="S4439" i="1" s="1"/>
  <c r="T4439" i="1" s="1"/>
  <c r="U4439" i="1" s="1"/>
  <c r="R4447" i="1"/>
  <c r="R4448" i="1"/>
  <c r="R4449" i="1"/>
  <c r="R4457" i="1"/>
  <c r="R4463" i="1"/>
  <c r="S4463" i="1" s="1"/>
  <c r="T4463" i="1" s="1"/>
  <c r="U4463" i="1" s="1"/>
  <c r="R4464" i="1"/>
  <c r="R4471" i="1"/>
  <c r="R4472" i="1"/>
  <c r="R4473" i="1"/>
  <c r="S4473" i="1" s="1"/>
  <c r="T4473" i="1" s="1"/>
  <c r="U4473" i="1" s="1"/>
  <c r="R4487" i="1"/>
  <c r="R4488" i="1"/>
  <c r="R4489" i="1"/>
  <c r="R4496" i="1"/>
  <c r="R4497" i="1"/>
  <c r="R4503" i="1"/>
  <c r="S4503" i="1" s="1"/>
  <c r="T4503" i="1" s="1"/>
  <c r="U4503" i="1" s="1"/>
  <c r="R4511" i="1"/>
  <c r="R4512" i="1"/>
  <c r="R4513" i="1"/>
  <c r="S4513" i="1" s="1"/>
  <c r="T4513" i="1" s="1"/>
  <c r="U4513" i="1" s="1"/>
  <c r="R4514" i="1"/>
  <c r="R4521" i="1"/>
  <c r="R4527" i="1"/>
  <c r="R4528" i="1"/>
  <c r="R4535" i="1"/>
  <c r="R4536" i="1"/>
  <c r="R4537" i="1"/>
  <c r="S4537" i="1" s="1"/>
  <c r="T4537" i="1" s="1"/>
  <c r="U4537" i="1" s="1"/>
  <c r="R4551" i="1"/>
  <c r="R4552" i="1"/>
  <c r="R4553" i="1"/>
  <c r="S4553" i="1" s="1"/>
  <c r="T4553" i="1" s="1"/>
  <c r="U4553" i="1" s="1"/>
  <c r="R4560" i="1"/>
  <c r="R4561" i="1"/>
  <c r="R4567" i="1"/>
  <c r="R4575" i="1"/>
  <c r="R4576" i="1"/>
  <c r="S4576" i="1" s="1"/>
  <c r="T4576" i="1" s="1"/>
  <c r="U4576" i="1" s="1"/>
  <c r="R4577" i="1"/>
  <c r="S4577" i="1" s="1"/>
  <c r="T4577" i="1" s="1"/>
  <c r="U4577" i="1" s="1"/>
  <c r="R4585" i="1"/>
  <c r="R4586" i="1"/>
  <c r="R4591" i="1"/>
  <c r="R4592" i="1"/>
  <c r="R4599" i="1"/>
  <c r="R4600" i="1"/>
  <c r="R4601" i="1"/>
  <c r="S4601" i="1" s="1"/>
  <c r="T4601" i="1" s="1"/>
  <c r="U4601" i="1" s="1"/>
  <c r="R4615" i="1"/>
  <c r="R4616" i="1"/>
  <c r="R4617" i="1"/>
  <c r="S4617" i="1" s="1"/>
  <c r="T4617" i="1" s="1"/>
  <c r="U4617" i="1" s="1"/>
  <c r="R4624" i="1"/>
  <c r="R4625" i="1"/>
  <c r="R4631" i="1"/>
  <c r="R4639" i="1"/>
  <c r="R4640" i="1"/>
  <c r="S4640" i="1" s="1"/>
  <c r="T4640" i="1" s="1"/>
  <c r="U4640" i="1" s="1"/>
  <c r="R4641" i="1"/>
  <c r="S4641" i="1" s="1"/>
  <c r="T4641" i="1" s="1"/>
  <c r="U4641" i="1" s="1"/>
  <c r="R4649" i="1"/>
  <c r="R4655" i="1"/>
  <c r="R4656" i="1"/>
  <c r="S4656" i="1" s="1"/>
  <c r="T4656" i="1" s="1"/>
  <c r="U4656" i="1" s="1"/>
  <c r="R4663" i="1"/>
  <c r="R4664" i="1"/>
  <c r="R4665" i="1"/>
  <c r="S4665" i="1" s="1"/>
  <c r="T4665" i="1" s="1"/>
  <c r="U4665" i="1" s="1"/>
  <c r="R4679" i="1"/>
  <c r="S4679" i="1" s="1"/>
  <c r="T4679" i="1" s="1"/>
  <c r="U4679" i="1" s="1"/>
  <c r="R4680" i="1"/>
  <c r="S4680" i="1" s="1"/>
  <c r="T4680" i="1" s="1"/>
  <c r="U4680" i="1" s="1"/>
  <c r="R4681" i="1"/>
  <c r="S4681" i="1" s="1"/>
  <c r="T4681" i="1" s="1"/>
  <c r="U4681" i="1" s="1"/>
  <c r="R4688" i="1"/>
  <c r="R4689" i="1"/>
  <c r="R4695" i="1"/>
  <c r="R4703" i="1"/>
  <c r="R4704" i="1"/>
  <c r="S4704" i="1" s="1"/>
  <c r="T4704" i="1" s="1"/>
  <c r="U4704" i="1" s="1"/>
  <c r="R4705" i="1"/>
  <c r="S4705" i="1" s="1"/>
  <c r="T4705" i="1" s="1"/>
  <c r="U4705" i="1" s="1"/>
  <c r="R4713" i="1"/>
  <c r="R4719" i="1"/>
  <c r="R4720" i="1"/>
  <c r="S4720" i="1" s="1"/>
  <c r="T4720" i="1" s="1"/>
  <c r="U4720" i="1" s="1"/>
  <c r="R4727" i="1"/>
  <c r="R4728" i="1"/>
  <c r="R4729" i="1"/>
  <c r="S4729" i="1" s="1"/>
  <c r="T4729" i="1" s="1"/>
  <c r="U4729" i="1" s="1"/>
  <c r="R4743" i="1"/>
  <c r="S4743" i="1" s="1"/>
  <c r="T4743" i="1" s="1"/>
  <c r="U4743" i="1" s="1"/>
  <c r="R4744" i="1"/>
  <c r="S4744" i="1" s="1"/>
  <c r="T4744" i="1" s="1"/>
  <c r="U4744" i="1" s="1"/>
  <c r="R4745" i="1"/>
  <c r="S4745" i="1" s="1"/>
  <c r="T4745" i="1" s="1"/>
  <c r="U4745" i="1" s="1"/>
  <c r="R4752" i="1"/>
  <c r="R4753" i="1"/>
  <c r="R4759" i="1"/>
  <c r="S4759" i="1" s="1"/>
  <c r="T4759" i="1" s="1"/>
  <c r="U4759" i="1" s="1"/>
  <c r="R4767" i="1"/>
  <c r="R4768" i="1"/>
  <c r="S4768" i="1" s="1"/>
  <c r="T4768" i="1" s="1"/>
  <c r="U4768" i="1" s="1"/>
  <c r="R4769" i="1"/>
  <c r="S4769" i="1" s="1"/>
  <c r="T4769" i="1" s="1"/>
  <c r="U4769" i="1" s="1"/>
  <c r="R4777" i="1"/>
  <c r="R4783" i="1"/>
  <c r="S4783" i="1" s="1"/>
  <c r="T4783" i="1" s="1"/>
  <c r="U4783" i="1" s="1"/>
  <c r="R4784" i="1"/>
  <c r="R4791" i="1"/>
  <c r="R4792" i="1"/>
  <c r="R4793" i="1"/>
  <c r="R4807" i="1"/>
  <c r="S4807" i="1" s="1"/>
  <c r="T4807" i="1" s="1"/>
  <c r="U4807" i="1" s="1"/>
  <c r="R4808" i="1"/>
  <c r="R4809" i="1"/>
  <c r="S4809" i="1" s="1"/>
  <c r="T4809" i="1" s="1"/>
  <c r="U4809" i="1" s="1"/>
  <c r="R4816" i="1"/>
  <c r="R4817" i="1"/>
  <c r="R4823" i="1"/>
  <c r="S4823" i="1" s="1"/>
  <c r="T4823" i="1" s="1"/>
  <c r="U4823" i="1" s="1"/>
  <c r="R4831" i="1"/>
  <c r="R4832" i="1"/>
  <c r="S4832" i="1" s="1"/>
  <c r="T4832" i="1" s="1"/>
  <c r="U4832" i="1" s="1"/>
  <c r="R4833" i="1"/>
  <c r="R4841" i="1"/>
  <c r="R4847" i="1"/>
  <c r="R4848" i="1"/>
  <c r="S4848" i="1" s="1"/>
  <c r="T4848" i="1" s="1"/>
  <c r="U4848" i="1" s="1"/>
  <c r="R4855" i="1"/>
  <c r="R4856" i="1"/>
  <c r="R4857" i="1"/>
  <c r="R4871" i="1"/>
  <c r="S4871" i="1" s="1"/>
  <c r="T4871" i="1" s="1"/>
  <c r="U4871" i="1" s="1"/>
  <c r="R4872" i="1"/>
  <c r="S4872" i="1" s="1"/>
  <c r="T4872" i="1" s="1"/>
  <c r="U4872" i="1" s="1"/>
  <c r="R4873" i="1"/>
  <c r="R4880" i="1"/>
  <c r="R4881" i="1"/>
  <c r="R4887" i="1"/>
  <c r="S4887" i="1" s="1"/>
  <c r="T4887" i="1" s="1"/>
  <c r="U4887" i="1" s="1"/>
  <c r="R4895" i="1"/>
  <c r="R4896" i="1"/>
  <c r="R4897" i="1"/>
  <c r="R4905" i="1"/>
  <c r="R4911" i="1"/>
  <c r="S4911" i="1" s="1"/>
  <c r="T4911" i="1" s="1"/>
  <c r="U4911" i="1" s="1"/>
  <c r="R4912" i="1"/>
  <c r="S4912" i="1" s="1"/>
  <c r="T4912" i="1" s="1"/>
  <c r="U4912" i="1" s="1"/>
  <c r="R4919" i="1"/>
  <c r="R4920" i="1"/>
  <c r="R4921" i="1"/>
  <c r="R4935" i="1"/>
  <c r="S4935" i="1" s="1"/>
  <c r="T4935" i="1" s="1"/>
  <c r="U4935" i="1" s="1"/>
  <c r="R4936" i="1"/>
  <c r="R4937" i="1"/>
  <c r="R4944" i="1"/>
  <c r="R4945" i="1"/>
  <c r="R4951" i="1"/>
  <c r="S4951" i="1" s="1"/>
  <c r="T4951" i="1" s="1"/>
  <c r="U4951" i="1" s="1"/>
  <c r="R4955" i="1"/>
  <c r="R4959" i="1"/>
  <c r="R4960" i="1"/>
  <c r="R4961" i="1"/>
  <c r="R4969" i="1"/>
  <c r="R4975" i="1"/>
  <c r="S4975" i="1" s="1"/>
  <c r="T4975" i="1" s="1"/>
  <c r="U4975" i="1" s="1"/>
  <c r="R4976" i="1"/>
  <c r="R4983" i="1"/>
  <c r="R4984" i="1"/>
  <c r="R4985" i="1"/>
  <c r="S4985" i="1" s="1"/>
  <c r="T4985" i="1" s="1"/>
  <c r="U4985" i="1" s="1"/>
  <c r="R4999" i="1"/>
  <c r="R5001" i="1"/>
  <c r="R5009" i="1"/>
  <c r="R5015" i="1"/>
  <c r="S5015" i="1" s="1"/>
  <c r="T5015" i="1" s="1"/>
  <c r="U5015" i="1" s="1"/>
  <c r="R5023" i="1"/>
  <c r="R5025" i="1"/>
  <c r="S5025" i="1" s="1"/>
  <c r="T5025" i="1" s="1"/>
  <c r="U5025" i="1" s="1"/>
  <c r="R5033" i="1"/>
  <c r="R5039" i="1"/>
  <c r="R5047" i="1"/>
  <c r="R5049" i="1"/>
  <c r="S5049" i="1" s="1"/>
  <c r="T5049" i="1" s="1"/>
  <c r="U5049" i="1" s="1"/>
  <c r="R5063" i="1"/>
  <c r="R5065" i="1"/>
  <c r="S5065" i="1" s="1"/>
  <c r="T5065" i="1" s="1"/>
  <c r="U5065" i="1" s="1"/>
  <c r="R5073" i="1"/>
  <c r="R5079" i="1"/>
  <c r="R5087" i="1"/>
  <c r="R5089" i="1"/>
  <c r="S5089" i="1" s="1"/>
  <c r="T5089" i="1" s="1"/>
  <c r="U5089" i="1" s="1"/>
  <c r="R5097" i="1"/>
  <c r="R5103" i="1"/>
  <c r="R5111" i="1"/>
  <c r="S5111" i="1" s="1"/>
  <c r="T5111" i="1" s="1"/>
  <c r="U5111" i="1" s="1"/>
  <c r="R5113" i="1"/>
  <c r="S5113" i="1" s="1"/>
  <c r="T5113" i="1" s="1"/>
  <c r="U5113" i="1" s="1"/>
  <c r="R5127" i="1"/>
  <c r="R5129" i="1"/>
  <c r="R5137" i="1"/>
  <c r="S5137" i="1" s="1"/>
  <c r="T5137" i="1" s="1"/>
  <c r="U5137" i="1" s="1"/>
  <c r="R5143" i="1"/>
  <c r="S5143" i="1" s="1"/>
  <c r="T5143" i="1" s="1"/>
  <c r="U5143" i="1" s="1"/>
  <c r="R5151" i="1"/>
  <c r="R5153" i="1"/>
  <c r="R5161" i="1"/>
  <c r="R5167" i="1"/>
  <c r="R5255" i="1"/>
  <c r="R5257" i="1"/>
  <c r="R5418" i="1"/>
  <c r="R5423" i="1"/>
  <c r="R5584" i="1"/>
  <c r="R5586" i="1"/>
  <c r="R5744" i="1"/>
  <c r="R5752" i="1"/>
  <c r="R6073" i="1"/>
  <c r="R6239" i="1"/>
  <c r="R6402" i="1"/>
  <c r="R6407" i="1"/>
  <c r="R6728" i="1"/>
  <c r="R6736" i="1"/>
  <c r="R6896" i="1"/>
  <c r="R7223" i="1"/>
  <c r="R7383" i="1"/>
  <c r="R7391" i="1"/>
  <c r="R7712" i="1"/>
  <c r="R7880" i="1"/>
  <c r="Q2" i="1"/>
  <c r="Q3" i="1"/>
  <c r="Q4" i="1"/>
  <c r="R4" i="1" s="1"/>
  <c r="S4" i="1" s="1"/>
  <c r="T4" i="1" s="1"/>
  <c r="U4" i="1" s="1"/>
  <c r="Q5" i="1"/>
  <c r="R5" i="1" s="1"/>
  <c r="S5" i="1" s="1"/>
  <c r="T5" i="1" s="1"/>
  <c r="U5" i="1" s="1"/>
  <c r="Q6" i="1"/>
  <c r="Q7" i="1"/>
  <c r="Q8" i="1"/>
  <c r="Q9" i="1"/>
  <c r="Q10" i="1"/>
  <c r="Q11" i="1"/>
  <c r="Q12" i="1"/>
  <c r="Q13" i="1"/>
  <c r="R13" i="1" s="1"/>
  <c r="S13" i="1" s="1"/>
  <c r="T13" i="1" s="1"/>
  <c r="U13" i="1" s="1"/>
  <c r="Q14" i="1"/>
  <c r="Q15" i="1"/>
  <c r="R15" i="1" s="1"/>
  <c r="Q16" i="1"/>
  <c r="Q17" i="1"/>
  <c r="Q18" i="1"/>
  <c r="Q19" i="1"/>
  <c r="Q20" i="1"/>
  <c r="Q21" i="1"/>
  <c r="Q22" i="1"/>
  <c r="Q23" i="1"/>
  <c r="Q24" i="1"/>
  <c r="Q25" i="1"/>
  <c r="Q26" i="1"/>
  <c r="Q27" i="1"/>
  <c r="Q28" i="1"/>
  <c r="R28" i="1" s="1"/>
  <c r="S28" i="1" s="1"/>
  <c r="T28" i="1" s="1"/>
  <c r="U28" i="1" s="1"/>
  <c r="Q29" i="1"/>
  <c r="Q30" i="1"/>
  <c r="Q31" i="1"/>
  <c r="Q32" i="1"/>
  <c r="Q33" i="1"/>
  <c r="Q34" i="1"/>
  <c r="Q35" i="1"/>
  <c r="Q36" i="1"/>
  <c r="R36" i="1" s="1"/>
  <c r="Q37" i="1"/>
  <c r="R37" i="1" s="1"/>
  <c r="S37" i="1" s="1"/>
  <c r="T37" i="1" s="1"/>
  <c r="U37" i="1" s="1"/>
  <c r="Q38" i="1"/>
  <c r="Q39" i="1"/>
  <c r="R39" i="1" s="1"/>
  <c r="Q40" i="1"/>
  <c r="R40" i="1" s="1"/>
  <c r="S40" i="1" s="1"/>
  <c r="T40" i="1" s="1"/>
  <c r="U40" i="1" s="1"/>
  <c r="Q41" i="1"/>
  <c r="Q42" i="1"/>
  <c r="Q43" i="1"/>
  <c r="Q44" i="1"/>
  <c r="Q45" i="1"/>
  <c r="R45" i="1" s="1"/>
  <c r="S45" i="1" s="1"/>
  <c r="T45" i="1" s="1"/>
  <c r="U45" i="1" s="1"/>
  <c r="Q46" i="1"/>
  <c r="Q47" i="1"/>
  <c r="Q48" i="1"/>
  <c r="Q49" i="1"/>
  <c r="Q50" i="1"/>
  <c r="Q51" i="1"/>
  <c r="Q52" i="1"/>
  <c r="Q53" i="1"/>
  <c r="Q54" i="1"/>
  <c r="Q55" i="1"/>
  <c r="Q56" i="1"/>
  <c r="Q57" i="1"/>
  <c r="Q58" i="1"/>
  <c r="Q59" i="1"/>
  <c r="Q60" i="1"/>
  <c r="R60" i="1" s="1"/>
  <c r="S60" i="1" s="1"/>
  <c r="T60" i="1" s="1"/>
  <c r="U60" i="1" s="1"/>
  <c r="Q61" i="1"/>
  <c r="R61" i="1" s="1"/>
  <c r="S61" i="1" s="1"/>
  <c r="T61" i="1" s="1"/>
  <c r="U61" i="1" s="1"/>
  <c r="Q62" i="1"/>
  <c r="Q63" i="1"/>
  <c r="Q64" i="1"/>
  <c r="Q65" i="1"/>
  <c r="Q66" i="1"/>
  <c r="Q67" i="1"/>
  <c r="Q68" i="1"/>
  <c r="R68" i="1" s="1"/>
  <c r="Q69" i="1"/>
  <c r="R69" i="1" s="1"/>
  <c r="Q70" i="1"/>
  <c r="Q71" i="1"/>
  <c r="Q72" i="1"/>
  <c r="Q73" i="1"/>
  <c r="Q74" i="1"/>
  <c r="Q75" i="1"/>
  <c r="Q76" i="1"/>
  <c r="Q77" i="1"/>
  <c r="R77" i="1" s="1"/>
  <c r="S77" i="1" s="1"/>
  <c r="T77" i="1" s="1"/>
  <c r="U77" i="1" s="1"/>
  <c r="Q78" i="1"/>
  <c r="Q79" i="1"/>
  <c r="R79" i="1" s="1"/>
  <c r="Q80" i="1"/>
  <c r="Q81" i="1"/>
  <c r="Q82" i="1"/>
  <c r="Q83" i="1"/>
  <c r="Q84" i="1"/>
  <c r="Q85" i="1"/>
  <c r="Q86" i="1"/>
  <c r="Q87" i="1"/>
  <c r="Q88" i="1"/>
  <c r="Q89" i="1"/>
  <c r="Q90" i="1"/>
  <c r="Q91" i="1"/>
  <c r="Q92" i="1"/>
  <c r="R92" i="1" s="1"/>
  <c r="S92" i="1" s="1"/>
  <c r="T92" i="1" s="1"/>
  <c r="U92" i="1" s="1"/>
  <c r="Q93" i="1"/>
  <c r="R93" i="1" s="1"/>
  <c r="S93" i="1" s="1"/>
  <c r="T93" i="1" s="1"/>
  <c r="U93" i="1" s="1"/>
  <c r="Q94" i="1"/>
  <c r="Q95" i="1"/>
  <c r="Q96" i="1"/>
  <c r="Q97" i="1"/>
  <c r="Q98" i="1"/>
  <c r="Q99" i="1"/>
  <c r="Q100" i="1"/>
  <c r="Q101" i="1"/>
  <c r="Q102" i="1"/>
  <c r="Q103" i="1"/>
  <c r="R103" i="1" s="1"/>
  <c r="Q104" i="1"/>
  <c r="R104" i="1" s="1"/>
  <c r="Q105" i="1"/>
  <c r="Q106" i="1"/>
  <c r="Q107" i="1"/>
  <c r="Q108" i="1"/>
  <c r="Q109" i="1"/>
  <c r="R109" i="1" s="1"/>
  <c r="S109" i="1" s="1"/>
  <c r="T109" i="1" s="1"/>
  <c r="U109" i="1" s="1"/>
  <c r="Q110" i="1"/>
  <c r="Q111" i="1"/>
  <c r="Q112" i="1"/>
  <c r="Q113" i="1"/>
  <c r="R113" i="1" s="1"/>
  <c r="S113" i="1" s="1"/>
  <c r="T113" i="1" s="1"/>
  <c r="U113" i="1" s="1"/>
  <c r="Q114" i="1"/>
  <c r="Q115" i="1"/>
  <c r="Q116" i="1"/>
  <c r="Q117" i="1"/>
  <c r="Q118" i="1"/>
  <c r="Q119" i="1"/>
  <c r="Q120" i="1"/>
  <c r="Q121" i="1"/>
  <c r="Q122" i="1"/>
  <c r="Q123" i="1"/>
  <c r="Q124" i="1"/>
  <c r="R124" i="1" s="1"/>
  <c r="S124" i="1" s="1"/>
  <c r="T124" i="1" s="1"/>
  <c r="U124" i="1" s="1"/>
  <c r="Q125" i="1"/>
  <c r="R125" i="1" s="1"/>
  <c r="S125" i="1" s="1"/>
  <c r="T125" i="1" s="1"/>
  <c r="U125" i="1" s="1"/>
  <c r="Q126" i="1"/>
  <c r="Q127" i="1"/>
  <c r="Q128" i="1"/>
  <c r="Q129" i="1"/>
  <c r="Q130" i="1"/>
  <c r="Q131" i="1"/>
  <c r="Q132" i="1"/>
  <c r="R132" i="1" s="1"/>
  <c r="S132" i="1" s="1"/>
  <c r="T132" i="1" s="1"/>
  <c r="U132" i="1" s="1"/>
  <c r="Q133" i="1"/>
  <c r="Q134" i="1"/>
  <c r="Q135" i="1"/>
  <c r="Q136" i="1"/>
  <c r="Q137" i="1"/>
  <c r="Q138" i="1"/>
  <c r="Q139" i="1"/>
  <c r="Q140" i="1"/>
  <c r="Q141" i="1"/>
  <c r="R141" i="1" s="1"/>
  <c r="S141" i="1" s="1"/>
  <c r="T141" i="1" s="1"/>
  <c r="U141" i="1" s="1"/>
  <c r="Q142" i="1"/>
  <c r="Q143" i="1"/>
  <c r="R143" i="1" s="1"/>
  <c r="Q144" i="1"/>
  <c r="S144" i="1" s="1"/>
  <c r="T144" i="1" s="1"/>
  <c r="U144" i="1" s="1"/>
  <c r="Q145" i="1"/>
  <c r="Q146" i="1"/>
  <c r="Q147" i="1"/>
  <c r="Q148" i="1"/>
  <c r="Q149" i="1"/>
  <c r="Q150" i="1"/>
  <c r="Q151" i="1"/>
  <c r="Q152" i="1"/>
  <c r="Q153" i="1"/>
  <c r="Q154" i="1"/>
  <c r="Q155" i="1"/>
  <c r="Q156" i="1"/>
  <c r="R156" i="1" s="1"/>
  <c r="S156" i="1" s="1"/>
  <c r="T156" i="1" s="1"/>
  <c r="U156" i="1" s="1"/>
  <c r="Q157" i="1"/>
  <c r="R157" i="1" s="1"/>
  <c r="S157" i="1" s="1"/>
  <c r="T157" i="1" s="1"/>
  <c r="U157" i="1" s="1"/>
  <c r="Q158" i="1"/>
  <c r="Q159" i="1"/>
  <c r="Q160" i="1"/>
  <c r="Q161" i="1"/>
  <c r="Q162" i="1"/>
  <c r="Q163" i="1"/>
  <c r="Q164" i="1"/>
  <c r="R164" i="1" s="1"/>
  <c r="S164" i="1" s="1"/>
  <c r="T164" i="1" s="1"/>
  <c r="U164" i="1" s="1"/>
  <c r="Q165" i="1"/>
  <c r="R165" i="1" s="1"/>
  <c r="S165" i="1" s="1"/>
  <c r="T165" i="1" s="1"/>
  <c r="U165" i="1" s="1"/>
  <c r="Q166" i="1"/>
  <c r="Q167" i="1"/>
  <c r="R167" i="1" s="1"/>
  <c r="Q168" i="1"/>
  <c r="R168" i="1" s="1"/>
  <c r="Q169" i="1"/>
  <c r="Q170" i="1"/>
  <c r="Q171" i="1"/>
  <c r="Q172" i="1"/>
  <c r="Q173" i="1"/>
  <c r="R173" i="1" s="1"/>
  <c r="Q174" i="1"/>
  <c r="Q175" i="1"/>
  <c r="Q176" i="1"/>
  <c r="S176" i="1" s="1"/>
  <c r="T176" i="1" s="1"/>
  <c r="U176" i="1" s="1"/>
  <c r="Q177" i="1"/>
  <c r="R177" i="1" s="1"/>
  <c r="Q178" i="1"/>
  <c r="Q179" i="1"/>
  <c r="Q180" i="1"/>
  <c r="Q181" i="1"/>
  <c r="Q182" i="1"/>
  <c r="Q183" i="1"/>
  <c r="Q184" i="1"/>
  <c r="Q185" i="1"/>
  <c r="Q186" i="1"/>
  <c r="R186" i="1" s="1"/>
  <c r="Q187" i="1"/>
  <c r="Q188" i="1"/>
  <c r="R188" i="1" s="1"/>
  <c r="Q189" i="1"/>
  <c r="R189" i="1" s="1"/>
  <c r="S189" i="1" s="1"/>
  <c r="T189" i="1" s="1"/>
  <c r="U189" i="1" s="1"/>
  <c r="Q190" i="1"/>
  <c r="Q191" i="1"/>
  <c r="Q192" i="1"/>
  <c r="Q193" i="1"/>
  <c r="Q194" i="1"/>
  <c r="Q195" i="1"/>
  <c r="R195" i="1" s="1"/>
  <c r="Q196" i="1"/>
  <c r="R196" i="1" s="1"/>
  <c r="S196" i="1" s="1"/>
  <c r="T196" i="1" s="1"/>
  <c r="U196" i="1" s="1"/>
  <c r="Q197" i="1"/>
  <c r="R197" i="1" s="1"/>
  <c r="S197" i="1" s="1"/>
  <c r="T197" i="1" s="1"/>
  <c r="U197" i="1" s="1"/>
  <c r="Q198" i="1"/>
  <c r="Q199" i="1"/>
  <c r="Q200" i="1"/>
  <c r="S200" i="1" s="1"/>
  <c r="T200" i="1" s="1"/>
  <c r="U200" i="1" s="1"/>
  <c r="Q201" i="1"/>
  <c r="Q202" i="1"/>
  <c r="Q203" i="1"/>
  <c r="Q204" i="1"/>
  <c r="Q205" i="1"/>
  <c r="Q206" i="1"/>
  <c r="Q207" i="1"/>
  <c r="R207" i="1" s="1"/>
  <c r="Q208" i="1"/>
  <c r="Q209" i="1"/>
  <c r="S209" i="1" s="1"/>
  <c r="T209" i="1" s="1"/>
  <c r="U209" i="1" s="1"/>
  <c r="Q210" i="1"/>
  <c r="Q211" i="1"/>
  <c r="Q212" i="1"/>
  <c r="Q213" i="1"/>
  <c r="Q214" i="1"/>
  <c r="Q215" i="1"/>
  <c r="Q216" i="1"/>
  <c r="Q217" i="1"/>
  <c r="Q218" i="1"/>
  <c r="Q219" i="1"/>
  <c r="Q220" i="1"/>
  <c r="R220" i="1" s="1"/>
  <c r="Q221" i="1"/>
  <c r="R221" i="1" s="1"/>
  <c r="Q222" i="1"/>
  <c r="Q223" i="1"/>
  <c r="Q224" i="1"/>
  <c r="Q225" i="1"/>
  <c r="Q226" i="1"/>
  <c r="Q227" i="1"/>
  <c r="Q228" i="1"/>
  <c r="R228" i="1" s="1"/>
  <c r="S228" i="1" s="1"/>
  <c r="T228" i="1" s="1"/>
  <c r="U228" i="1" s="1"/>
  <c r="Q229" i="1"/>
  <c r="R229" i="1" s="1"/>
  <c r="S229" i="1" s="1"/>
  <c r="T229" i="1" s="1"/>
  <c r="U229" i="1" s="1"/>
  <c r="Q230" i="1"/>
  <c r="Q231" i="1"/>
  <c r="R231" i="1" s="1"/>
  <c r="Q232" i="1"/>
  <c r="R232" i="1" s="1"/>
  <c r="S232" i="1" s="1"/>
  <c r="T232" i="1" s="1"/>
  <c r="U232" i="1" s="1"/>
  <c r="Q233" i="1"/>
  <c r="S233" i="1" s="1"/>
  <c r="T233" i="1" s="1"/>
  <c r="U233" i="1" s="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R260" i="1" s="1"/>
  <c r="S260" i="1" s="1"/>
  <c r="T260" i="1" s="1"/>
  <c r="U260" i="1" s="1"/>
  <c r="Q261" i="1"/>
  <c r="R261" i="1" s="1"/>
  <c r="S261" i="1" s="1"/>
  <c r="T261" i="1" s="1"/>
  <c r="U261" i="1" s="1"/>
  <c r="Q262" i="1"/>
  <c r="Q263" i="1"/>
  <c r="Q264" i="1"/>
  <c r="Q265" i="1"/>
  <c r="Q266" i="1"/>
  <c r="Q267" i="1"/>
  <c r="Q268" i="1"/>
  <c r="Q269" i="1"/>
  <c r="R269" i="1" s="1"/>
  <c r="S269" i="1" s="1"/>
  <c r="T269" i="1" s="1"/>
  <c r="U269" i="1" s="1"/>
  <c r="Q270" i="1"/>
  <c r="Q271" i="1"/>
  <c r="R271" i="1" s="1"/>
  <c r="Q272" i="1"/>
  <c r="Q273" i="1"/>
  <c r="Q274" i="1"/>
  <c r="Q275" i="1"/>
  <c r="Q276" i="1"/>
  <c r="Q277" i="1"/>
  <c r="Q278" i="1"/>
  <c r="Q279" i="1"/>
  <c r="Q280" i="1"/>
  <c r="Q281" i="1"/>
  <c r="Q282" i="1"/>
  <c r="Q283" i="1"/>
  <c r="Q284" i="1"/>
  <c r="R284" i="1" s="1"/>
  <c r="S284" i="1" s="1"/>
  <c r="T284" i="1" s="1"/>
  <c r="U284" i="1" s="1"/>
  <c r="Q285" i="1"/>
  <c r="Q286" i="1"/>
  <c r="Q287" i="1"/>
  <c r="Q288" i="1"/>
  <c r="Q289" i="1"/>
  <c r="Q290" i="1"/>
  <c r="Q291" i="1"/>
  <c r="Q292" i="1"/>
  <c r="R292" i="1" s="1"/>
  <c r="Q293" i="1"/>
  <c r="R293" i="1" s="1"/>
  <c r="S293" i="1" s="1"/>
  <c r="T293" i="1" s="1"/>
  <c r="U293" i="1" s="1"/>
  <c r="Q294" i="1"/>
  <c r="Q295" i="1"/>
  <c r="R295" i="1" s="1"/>
  <c r="Q296" i="1"/>
  <c r="R296" i="1" s="1"/>
  <c r="S296" i="1" s="1"/>
  <c r="T296" i="1" s="1"/>
  <c r="U296" i="1" s="1"/>
  <c r="Q297" i="1"/>
  <c r="Q298" i="1"/>
  <c r="Q299" i="1"/>
  <c r="Q300" i="1"/>
  <c r="Q301" i="1"/>
  <c r="R301" i="1" s="1"/>
  <c r="S301" i="1" s="1"/>
  <c r="T301" i="1" s="1"/>
  <c r="U301" i="1" s="1"/>
  <c r="Q302" i="1"/>
  <c r="Q303" i="1"/>
  <c r="Q304" i="1"/>
  <c r="Q305" i="1"/>
  <c r="Q306" i="1"/>
  <c r="Q307" i="1"/>
  <c r="Q308" i="1"/>
  <c r="Q309" i="1"/>
  <c r="Q310" i="1"/>
  <c r="Q311" i="1"/>
  <c r="Q312" i="1"/>
  <c r="Q313" i="1"/>
  <c r="Q314" i="1"/>
  <c r="Q315" i="1"/>
  <c r="R315" i="1" s="1"/>
  <c r="Q316" i="1"/>
  <c r="R316" i="1" s="1"/>
  <c r="S316" i="1" s="1"/>
  <c r="T316" i="1" s="1"/>
  <c r="U316" i="1" s="1"/>
  <c r="Q317" i="1"/>
  <c r="R317" i="1" s="1"/>
  <c r="S317" i="1" s="1"/>
  <c r="T317" i="1" s="1"/>
  <c r="U317" i="1" s="1"/>
  <c r="Q318" i="1"/>
  <c r="Q319" i="1"/>
  <c r="Q320" i="1"/>
  <c r="Q321" i="1"/>
  <c r="Q322" i="1"/>
  <c r="Q323" i="1"/>
  <c r="Q324" i="1"/>
  <c r="R324" i="1" s="1"/>
  <c r="Q325" i="1"/>
  <c r="R325" i="1" s="1"/>
  <c r="Q326" i="1"/>
  <c r="Q327" i="1"/>
  <c r="Q328" i="1"/>
  <c r="Q329" i="1"/>
  <c r="Q330" i="1"/>
  <c r="Q331" i="1"/>
  <c r="Q332" i="1"/>
  <c r="Q333" i="1"/>
  <c r="R333" i="1" s="1"/>
  <c r="S333" i="1" s="1"/>
  <c r="T333" i="1" s="1"/>
  <c r="U333" i="1" s="1"/>
  <c r="Q334" i="1"/>
  <c r="Q335" i="1"/>
  <c r="R335" i="1" s="1"/>
  <c r="Q336" i="1"/>
  <c r="Q337" i="1"/>
  <c r="Q338" i="1"/>
  <c r="Q339" i="1"/>
  <c r="R339" i="1" s="1"/>
  <c r="Q340" i="1"/>
  <c r="Q341" i="1"/>
  <c r="Q342" i="1"/>
  <c r="Q343" i="1"/>
  <c r="Q344" i="1"/>
  <c r="Q345" i="1"/>
  <c r="Q346" i="1"/>
  <c r="Q347" i="1"/>
  <c r="Q348" i="1"/>
  <c r="R348" i="1" s="1"/>
  <c r="S348" i="1" s="1"/>
  <c r="T348" i="1" s="1"/>
  <c r="U348" i="1" s="1"/>
  <c r="Q349" i="1"/>
  <c r="R349" i="1" s="1"/>
  <c r="S349" i="1" s="1"/>
  <c r="T349" i="1" s="1"/>
  <c r="U349" i="1" s="1"/>
  <c r="Q350" i="1"/>
  <c r="Q351" i="1"/>
  <c r="Q352" i="1"/>
  <c r="Q353" i="1"/>
  <c r="Q354" i="1"/>
  <c r="Q355" i="1"/>
  <c r="Q356" i="1"/>
  <c r="Q357" i="1"/>
  <c r="Q358" i="1"/>
  <c r="Q359" i="1"/>
  <c r="R359" i="1" s="1"/>
  <c r="Q360" i="1"/>
  <c r="R360" i="1" s="1"/>
  <c r="Q361" i="1"/>
  <c r="S361" i="1" s="1"/>
  <c r="T361" i="1" s="1"/>
  <c r="U361" i="1" s="1"/>
  <c r="Q362" i="1"/>
  <c r="Q363" i="1"/>
  <c r="R363" i="1" s="1"/>
  <c r="Q364" i="1"/>
  <c r="Q365" i="1"/>
  <c r="R365" i="1" s="1"/>
  <c r="S365" i="1" s="1"/>
  <c r="T365" i="1" s="1"/>
  <c r="U365" i="1" s="1"/>
  <c r="Q366" i="1"/>
  <c r="Q367" i="1"/>
  <c r="Q368" i="1"/>
  <c r="Q369" i="1"/>
  <c r="R369" i="1" s="1"/>
  <c r="S369" i="1" s="1"/>
  <c r="T369" i="1" s="1"/>
  <c r="U369" i="1" s="1"/>
  <c r="Q370" i="1"/>
  <c r="Q371" i="1"/>
  <c r="Q372" i="1"/>
  <c r="Q373" i="1"/>
  <c r="Q374" i="1"/>
  <c r="Q375" i="1"/>
  <c r="Q376" i="1"/>
  <c r="Q377" i="1"/>
  <c r="Q378" i="1"/>
  <c r="Q379" i="1"/>
  <c r="R379" i="1" s="1"/>
  <c r="Q380" i="1"/>
  <c r="R380" i="1" s="1"/>
  <c r="S380" i="1" s="1"/>
  <c r="T380" i="1" s="1"/>
  <c r="U380" i="1" s="1"/>
  <c r="Q381" i="1"/>
  <c r="R381" i="1" s="1"/>
  <c r="S381" i="1" s="1"/>
  <c r="T381" i="1" s="1"/>
  <c r="U381" i="1" s="1"/>
  <c r="Q382" i="1"/>
  <c r="Q383" i="1"/>
  <c r="Q384" i="1"/>
  <c r="Q385" i="1"/>
  <c r="Q386" i="1"/>
  <c r="Q387" i="1"/>
  <c r="Q388" i="1"/>
  <c r="R388" i="1" s="1"/>
  <c r="S388" i="1" s="1"/>
  <c r="T388" i="1" s="1"/>
  <c r="U388" i="1" s="1"/>
  <c r="Q389" i="1"/>
  <c r="Q390" i="1"/>
  <c r="Q391" i="1"/>
  <c r="Q392" i="1"/>
  <c r="Q393" i="1"/>
  <c r="Q394" i="1"/>
  <c r="Q395" i="1"/>
  <c r="Q396" i="1"/>
  <c r="Q397" i="1"/>
  <c r="R397" i="1" s="1"/>
  <c r="S397" i="1" s="1"/>
  <c r="T397" i="1" s="1"/>
  <c r="U397" i="1" s="1"/>
  <c r="Q398" i="1"/>
  <c r="Q399" i="1"/>
  <c r="R399" i="1" s="1"/>
  <c r="Q400" i="1"/>
  <c r="Q401" i="1"/>
  <c r="Q402" i="1"/>
  <c r="Q403" i="1"/>
  <c r="R403" i="1" s="1"/>
  <c r="Q404" i="1"/>
  <c r="Q405" i="1"/>
  <c r="Q406" i="1"/>
  <c r="Q407" i="1"/>
  <c r="Q408" i="1"/>
  <c r="Q409" i="1"/>
  <c r="Q410" i="1"/>
  <c r="Q411" i="1"/>
  <c r="Q412" i="1"/>
  <c r="R412" i="1" s="1"/>
  <c r="S412" i="1" s="1"/>
  <c r="T412" i="1" s="1"/>
  <c r="U412" i="1" s="1"/>
  <c r="Q413" i="1"/>
  <c r="R413" i="1" s="1"/>
  <c r="S413" i="1" s="1"/>
  <c r="T413" i="1" s="1"/>
  <c r="U413" i="1" s="1"/>
  <c r="Q414" i="1"/>
  <c r="Q415" i="1"/>
  <c r="Q416" i="1"/>
  <c r="Q417" i="1"/>
  <c r="Q418" i="1"/>
  <c r="Q419" i="1"/>
  <c r="Q420" i="1"/>
  <c r="R420" i="1" s="1"/>
  <c r="S420" i="1" s="1"/>
  <c r="T420" i="1" s="1"/>
  <c r="U420" i="1" s="1"/>
  <c r="Q421" i="1"/>
  <c r="R421" i="1" s="1"/>
  <c r="S421" i="1" s="1"/>
  <c r="T421" i="1" s="1"/>
  <c r="U421" i="1" s="1"/>
  <c r="Q422" i="1"/>
  <c r="Q423" i="1"/>
  <c r="R423" i="1" s="1"/>
  <c r="Q424" i="1"/>
  <c r="R424" i="1" s="1"/>
  <c r="Q425" i="1"/>
  <c r="Q426" i="1"/>
  <c r="Q427" i="1"/>
  <c r="Q428" i="1"/>
  <c r="Q429" i="1"/>
  <c r="R429" i="1" s="1"/>
  <c r="Q430" i="1"/>
  <c r="Q431" i="1"/>
  <c r="Q432" i="1"/>
  <c r="S432" i="1" s="1"/>
  <c r="T432" i="1" s="1"/>
  <c r="U432" i="1" s="1"/>
  <c r="Q433" i="1"/>
  <c r="R433" i="1" s="1"/>
  <c r="S433" i="1" s="1"/>
  <c r="T433" i="1" s="1"/>
  <c r="U433" i="1" s="1"/>
  <c r="Q434" i="1"/>
  <c r="Q435" i="1"/>
  <c r="Q436" i="1"/>
  <c r="Q437" i="1"/>
  <c r="Q438" i="1"/>
  <c r="Q439" i="1"/>
  <c r="Q440" i="1"/>
  <c r="Q441" i="1"/>
  <c r="Q442" i="1"/>
  <c r="Q443" i="1"/>
  <c r="R443" i="1" s="1"/>
  <c r="Q444" i="1"/>
  <c r="R444" i="1" s="1"/>
  <c r="Q445" i="1"/>
  <c r="R445" i="1" s="1"/>
  <c r="S445" i="1" s="1"/>
  <c r="T445" i="1" s="1"/>
  <c r="U445" i="1" s="1"/>
  <c r="Q446" i="1"/>
  <c r="Q447" i="1"/>
  <c r="Q448" i="1"/>
  <c r="Q449" i="1"/>
  <c r="Q450" i="1"/>
  <c r="Q451" i="1"/>
  <c r="Q452" i="1"/>
  <c r="R452" i="1" s="1"/>
  <c r="S452" i="1" s="1"/>
  <c r="T452" i="1" s="1"/>
  <c r="U452" i="1" s="1"/>
  <c r="Q453" i="1"/>
  <c r="R453" i="1" s="1"/>
  <c r="S453" i="1" s="1"/>
  <c r="T453" i="1" s="1"/>
  <c r="U453" i="1" s="1"/>
  <c r="Q454" i="1"/>
  <c r="Q455" i="1"/>
  <c r="Q456" i="1"/>
  <c r="Q457" i="1"/>
  <c r="Q458" i="1"/>
  <c r="Q459" i="1"/>
  <c r="Q460" i="1"/>
  <c r="Q461" i="1"/>
  <c r="Q462" i="1"/>
  <c r="Q463" i="1"/>
  <c r="R463" i="1" s="1"/>
  <c r="Q464" i="1"/>
  <c r="Q465" i="1"/>
  <c r="Q466" i="1"/>
  <c r="Q467" i="1"/>
  <c r="Q468" i="1"/>
  <c r="Q469" i="1"/>
  <c r="Q470" i="1"/>
  <c r="Q471" i="1"/>
  <c r="Q472" i="1"/>
  <c r="Q473" i="1"/>
  <c r="R473" i="1" s="1"/>
  <c r="S473" i="1" s="1"/>
  <c r="T473" i="1" s="1"/>
  <c r="U473" i="1" s="1"/>
  <c r="Q474" i="1"/>
  <c r="R474" i="1" s="1"/>
  <c r="Q475" i="1"/>
  <c r="Q476" i="1"/>
  <c r="R476" i="1" s="1"/>
  <c r="Q477" i="1"/>
  <c r="R477" i="1" s="1"/>
  <c r="Q478" i="1"/>
  <c r="Q479" i="1"/>
  <c r="Q480" i="1"/>
  <c r="Q481" i="1"/>
  <c r="Q482" i="1"/>
  <c r="Q483" i="1"/>
  <c r="Q484" i="1"/>
  <c r="R484" i="1" s="1"/>
  <c r="S484" i="1" s="1"/>
  <c r="T484" i="1" s="1"/>
  <c r="U484" i="1" s="1"/>
  <c r="Q485" i="1"/>
  <c r="R485" i="1" s="1"/>
  <c r="S485" i="1" s="1"/>
  <c r="T485" i="1" s="1"/>
  <c r="U485" i="1" s="1"/>
  <c r="Q486" i="1"/>
  <c r="Q487" i="1"/>
  <c r="R487" i="1" s="1"/>
  <c r="Q488" i="1"/>
  <c r="R488" i="1" s="1"/>
  <c r="Q489" i="1"/>
  <c r="Q490" i="1"/>
  <c r="Q491" i="1"/>
  <c r="Q492" i="1"/>
  <c r="Q493" i="1"/>
  <c r="Q494" i="1"/>
  <c r="Q495" i="1"/>
  <c r="Q496" i="1"/>
  <c r="Q497" i="1"/>
  <c r="Q498" i="1"/>
  <c r="Q499" i="1"/>
  <c r="Q500" i="1"/>
  <c r="Q501" i="1"/>
  <c r="Q502" i="1"/>
  <c r="Q503" i="1"/>
  <c r="Q504" i="1"/>
  <c r="Q505" i="1"/>
  <c r="S505" i="1" s="1"/>
  <c r="T505" i="1" s="1"/>
  <c r="U505" i="1" s="1"/>
  <c r="Q506" i="1"/>
  <c r="Q507" i="1"/>
  <c r="R507" i="1" s="1"/>
  <c r="Q508" i="1"/>
  <c r="Q509" i="1"/>
  <c r="Q510" i="1"/>
  <c r="Q511" i="1"/>
  <c r="Q512" i="1"/>
  <c r="Q513" i="1"/>
  <c r="Q514" i="1"/>
  <c r="Q515" i="1"/>
  <c r="Q516" i="1"/>
  <c r="R516" i="1" s="1"/>
  <c r="S516" i="1" s="1"/>
  <c r="T516" i="1" s="1"/>
  <c r="U516" i="1" s="1"/>
  <c r="Q517" i="1"/>
  <c r="R517" i="1" s="1"/>
  <c r="S517" i="1" s="1"/>
  <c r="T517" i="1" s="1"/>
  <c r="U517" i="1" s="1"/>
  <c r="Q518" i="1"/>
  <c r="Q519" i="1"/>
  <c r="Q520" i="1"/>
  <c r="Q521" i="1"/>
  <c r="Q522" i="1"/>
  <c r="Q523" i="1"/>
  <c r="Q524" i="1"/>
  <c r="Q525" i="1"/>
  <c r="R525" i="1" s="1"/>
  <c r="S525" i="1" s="1"/>
  <c r="T525" i="1" s="1"/>
  <c r="U525" i="1" s="1"/>
  <c r="Q526" i="1"/>
  <c r="Q527" i="1"/>
  <c r="R527" i="1" s="1"/>
  <c r="Q528" i="1"/>
  <c r="Q529" i="1"/>
  <c r="Q530" i="1"/>
  <c r="Q531" i="1"/>
  <c r="Q532" i="1"/>
  <c r="Q533" i="1"/>
  <c r="Q534" i="1"/>
  <c r="Q535" i="1"/>
  <c r="Q536" i="1"/>
  <c r="Q537" i="1"/>
  <c r="Q538" i="1"/>
  <c r="Q539" i="1"/>
  <c r="Q540" i="1"/>
  <c r="R540" i="1" s="1"/>
  <c r="S540" i="1" s="1"/>
  <c r="T540" i="1" s="1"/>
  <c r="U540" i="1" s="1"/>
  <c r="Q541" i="1"/>
  <c r="Q542" i="1"/>
  <c r="Q543" i="1"/>
  <c r="Q544" i="1"/>
  <c r="Q545" i="1"/>
  <c r="Q546" i="1"/>
  <c r="Q547" i="1"/>
  <c r="Q548" i="1"/>
  <c r="R548" i="1" s="1"/>
  <c r="Q549" i="1"/>
  <c r="R549" i="1" s="1"/>
  <c r="S549" i="1" s="1"/>
  <c r="T549" i="1" s="1"/>
  <c r="U549" i="1" s="1"/>
  <c r="Q550" i="1"/>
  <c r="Q551" i="1"/>
  <c r="R551" i="1" s="1"/>
  <c r="Q552" i="1"/>
  <c r="R552" i="1" s="1"/>
  <c r="S552" i="1" s="1"/>
  <c r="T552" i="1" s="1"/>
  <c r="U552" i="1" s="1"/>
  <c r="Q553" i="1"/>
  <c r="Q554" i="1"/>
  <c r="Q555" i="1"/>
  <c r="Q556" i="1"/>
  <c r="Q557" i="1"/>
  <c r="R557" i="1" s="1"/>
  <c r="S557" i="1" s="1"/>
  <c r="T557" i="1" s="1"/>
  <c r="U557" i="1" s="1"/>
  <c r="Q558" i="1"/>
  <c r="Q559" i="1"/>
  <c r="Q560" i="1"/>
  <c r="Q561" i="1"/>
  <c r="Q562" i="1"/>
  <c r="Q563" i="1"/>
  <c r="Q564" i="1"/>
  <c r="Q565" i="1"/>
  <c r="Q566" i="1"/>
  <c r="Q567" i="1"/>
  <c r="Q568" i="1"/>
  <c r="Q569" i="1"/>
  <c r="S569" i="1" s="1"/>
  <c r="T569" i="1" s="1"/>
  <c r="U569" i="1" s="1"/>
  <c r="Q570" i="1"/>
  <c r="Q571" i="1"/>
  <c r="Q572" i="1"/>
  <c r="R572" i="1" s="1"/>
  <c r="S572" i="1" s="1"/>
  <c r="T572" i="1" s="1"/>
  <c r="U572" i="1" s="1"/>
  <c r="Q573" i="1"/>
  <c r="R573" i="1" s="1"/>
  <c r="S573" i="1" s="1"/>
  <c r="T573" i="1" s="1"/>
  <c r="U573" i="1" s="1"/>
  <c r="Q574" i="1"/>
  <c r="Q575" i="1"/>
  <c r="Q576" i="1"/>
  <c r="Q577" i="1"/>
  <c r="Q578" i="1"/>
  <c r="Q579" i="1"/>
  <c r="Q580" i="1"/>
  <c r="R580" i="1" s="1"/>
  <c r="Q581" i="1"/>
  <c r="R581" i="1" s="1"/>
  <c r="Q582" i="1"/>
  <c r="Q583" i="1"/>
  <c r="Q584" i="1"/>
  <c r="Q585" i="1"/>
  <c r="Q586" i="1"/>
  <c r="Q587" i="1"/>
  <c r="Q588" i="1"/>
  <c r="Q589" i="1"/>
  <c r="R589" i="1" s="1"/>
  <c r="S589" i="1" s="1"/>
  <c r="T589" i="1" s="1"/>
  <c r="U589" i="1" s="1"/>
  <c r="Q590" i="1"/>
  <c r="Q591" i="1"/>
  <c r="R591" i="1" s="1"/>
  <c r="Q592" i="1"/>
  <c r="Q593" i="1"/>
  <c r="Q594" i="1"/>
  <c r="Q595" i="1"/>
  <c r="Q596" i="1"/>
  <c r="Q597" i="1"/>
  <c r="Q598" i="1"/>
  <c r="Q599" i="1"/>
  <c r="Q600" i="1"/>
  <c r="Q601" i="1"/>
  <c r="Q602" i="1"/>
  <c r="Q603" i="1"/>
  <c r="Q604" i="1"/>
  <c r="R604" i="1" s="1"/>
  <c r="S604" i="1" s="1"/>
  <c r="T604" i="1" s="1"/>
  <c r="U604" i="1" s="1"/>
  <c r="Q605" i="1"/>
  <c r="R605" i="1" s="1"/>
  <c r="S605" i="1" s="1"/>
  <c r="T605" i="1" s="1"/>
  <c r="U605" i="1" s="1"/>
  <c r="Q606" i="1"/>
  <c r="Q607" i="1"/>
  <c r="Q608" i="1"/>
  <c r="Q609" i="1"/>
  <c r="Q610" i="1"/>
  <c r="Q611" i="1"/>
  <c r="Q612" i="1"/>
  <c r="Q613" i="1"/>
  <c r="Q614" i="1"/>
  <c r="Q615" i="1"/>
  <c r="R615" i="1" s="1"/>
  <c r="Q616" i="1"/>
  <c r="R616" i="1" s="1"/>
  <c r="Q617" i="1"/>
  <c r="Q618" i="1"/>
  <c r="Q619" i="1"/>
  <c r="Q620" i="1"/>
  <c r="Q621" i="1"/>
  <c r="R621" i="1" s="1"/>
  <c r="S621" i="1" s="1"/>
  <c r="T621" i="1" s="1"/>
  <c r="U621" i="1" s="1"/>
  <c r="Q622" i="1"/>
  <c r="Q623" i="1"/>
  <c r="Q624" i="1"/>
  <c r="Q625" i="1"/>
  <c r="Q626" i="1"/>
  <c r="Q627" i="1"/>
  <c r="Q628" i="1"/>
  <c r="Q629" i="1"/>
  <c r="Q630" i="1"/>
  <c r="Q631" i="1"/>
  <c r="Q632" i="1"/>
  <c r="Q633" i="1"/>
  <c r="Q634" i="1"/>
  <c r="Q635" i="1"/>
  <c r="Q636" i="1"/>
  <c r="R636" i="1" s="1"/>
  <c r="S636" i="1" s="1"/>
  <c r="T636" i="1" s="1"/>
  <c r="U636" i="1" s="1"/>
  <c r="Q637" i="1"/>
  <c r="R637" i="1" s="1"/>
  <c r="S637" i="1" s="1"/>
  <c r="T637" i="1" s="1"/>
  <c r="U637" i="1" s="1"/>
  <c r="Q638" i="1"/>
  <c r="Q639" i="1"/>
  <c r="Q640" i="1"/>
  <c r="Q641" i="1"/>
  <c r="Q642" i="1"/>
  <c r="Q643" i="1"/>
  <c r="Q644" i="1"/>
  <c r="R644" i="1" s="1"/>
  <c r="S644" i="1" s="1"/>
  <c r="T644" i="1" s="1"/>
  <c r="U644" i="1" s="1"/>
  <c r="Q645" i="1"/>
  <c r="Q646" i="1"/>
  <c r="Q647" i="1"/>
  <c r="Q648" i="1"/>
  <c r="Q649" i="1"/>
  <c r="Q650" i="1"/>
  <c r="Q651" i="1"/>
  <c r="Q652" i="1"/>
  <c r="Q653" i="1"/>
  <c r="R653" i="1" s="1"/>
  <c r="S653" i="1" s="1"/>
  <c r="T653" i="1" s="1"/>
  <c r="U653" i="1" s="1"/>
  <c r="Q654" i="1"/>
  <c r="Q655" i="1"/>
  <c r="R655" i="1" s="1"/>
  <c r="Q656" i="1"/>
  <c r="Q657" i="1"/>
  <c r="Q658" i="1"/>
  <c r="Q659" i="1"/>
  <c r="Q660" i="1"/>
  <c r="Q661" i="1"/>
  <c r="Q662" i="1"/>
  <c r="Q663" i="1"/>
  <c r="Q664" i="1"/>
  <c r="Q665" i="1"/>
  <c r="Q666" i="1"/>
  <c r="Q667" i="1"/>
  <c r="Q668" i="1"/>
  <c r="R668" i="1" s="1"/>
  <c r="S668" i="1" s="1"/>
  <c r="T668" i="1" s="1"/>
  <c r="U668" i="1" s="1"/>
  <c r="Q669" i="1"/>
  <c r="R669" i="1" s="1"/>
  <c r="S669" i="1" s="1"/>
  <c r="T669" i="1" s="1"/>
  <c r="U669" i="1" s="1"/>
  <c r="Q670" i="1"/>
  <c r="Q671" i="1"/>
  <c r="Q672" i="1"/>
  <c r="Q673" i="1"/>
  <c r="Q674" i="1"/>
  <c r="Q675" i="1"/>
  <c r="Q676" i="1"/>
  <c r="R676" i="1" s="1"/>
  <c r="S676" i="1" s="1"/>
  <c r="T676" i="1" s="1"/>
  <c r="U676" i="1" s="1"/>
  <c r="Q677" i="1"/>
  <c r="R677" i="1" s="1"/>
  <c r="S677" i="1" s="1"/>
  <c r="T677" i="1" s="1"/>
  <c r="U677" i="1" s="1"/>
  <c r="Q678" i="1"/>
  <c r="Q679" i="1"/>
  <c r="R679" i="1" s="1"/>
  <c r="Q680" i="1"/>
  <c r="R680" i="1" s="1"/>
  <c r="Q681" i="1"/>
  <c r="Q682" i="1"/>
  <c r="Q683" i="1"/>
  <c r="Q684" i="1"/>
  <c r="Q685" i="1"/>
  <c r="R685" i="1" s="1"/>
  <c r="Q686" i="1"/>
  <c r="Q687" i="1"/>
  <c r="Q688" i="1"/>
  <c r="Q689" i="1"/>
  <c r="R689" i="1" s="1"/>
  <c r="Q690" i="1"/>
  <c r="Q691" i="1"/>
  <c r="Q692" i="1"/>
  <c r="Q693" i="1"/>
  <c r="Q694" i="1"/>
  <c r="Q695" i="1"/>
  <c r="Q696" i="1"/>
  <c r="Q697" i="1"/>
  <c r="Q698" i="1"/>
  <c r="Q699" i="1"/>
  <c r="Q700" i="1"/>
  <c r="R700" i="1" s="1"/>
  <c r="Q701" i="1"/>
  <c r="R701" i="1" s="1"/>
  <c r="S701" i="1" s="1"/>
  <c r="T701" i="1" s="1"/>
  <c r="U701" i="1" s="1"/>
  <c r="Q702" i="1"/>
  <c r="Q703" i="1"/>
  <c r="Q704" i="1"/>
  <c r="Q705" i="1"/>
  <c r="Q706" i="1"/>
  <c r="Q707" i="1"/>
  <c r="Q708" i="1"/>
  <c r="R708" i="1" s="1"/>
  <c r="S708" i="1" s="1"/>
  <c r="T708" i="1" s="1"/>
  <c r="U708" i="1" s="1"/>
  <c r="Q709" i="1"/>
  <c r="R709" i="1" s="1"/>
  <c r="S709" i="1" s="1"/>
  <c r="T709" i="1" s="1"/>
  <c r="U709" i="1" s="1"/>
  <c r="Q710" i="1"/>
  <c r="Q711" i="1"/>
  <c r="Q712" i="1"/>
  <c r="Q713" i="1"/>
  <c r="Q714" i="1"/>
  <c r="Q715" i="1"/>
  <c r="Q716" i="1"/>
  <c r="Q717" i="1"/>
  <c r="Q718" i="1"/>
  <c r="Q719" i="1"/>
  <c r="R719" i="1" s="1"/>
  <c r="Q720" i="1"/>
  <c r="Q721" i="1"/>
  <c r="S721" i="1" s="1"/>
  <c r="T721" i="1" s="1"/>
  <c r="U721" i="1" s="1"/>
  <c r="Q722" i="1"/>
  <c r="Q723" i="1"/>
  <c r="Q724" i="1"/>
  <c r="Q725" i="1"/>
  <c r="Q726" i="1"/>
  <c r="Q727" i="1"/>
  <c r="Q728" i="1"/>
  <c r="Q729" i="1"/>
  <c r="R729" i="1" s="1"/>
  <c r="S729" i="1" s="1"/>
  <c r="T729" i="1" s="1"/>
  <c r="U729" i="1" s="1"/>
  <c r="Q730" i="1"/>
  <c r="Q731" i="1"/>
  <c r="Q732" i="1"/>
  <c r="R732" i="1" s="1"/>
  <c r="Q733" i="1"/>
  <c r="R733" i="1" s="1"/>
  <c r="Q734" i="1"/>
  <c r="Q735" i="1"/>
  <c r="Q736" i="1"/>
  <c r="Q737" i="1"/>
  <c r="Q738" i="1"/>
  <c r="Q739" i="1"/>
  <c r="Q740" i="1"/>
  <c r="R740" i="1" s="1"/>
  <c r="S740" i="1" s="1"/>
  <c r="T740" i="1" s="1"/>
  <c r="U740" i="1" s="1"/>
  <c r="Q741" i="1"/>
  <c r="R741" i="1" s="1"/>
  <c r="S741" i="1" s="1"/>
  <c r="T741" i="1" s="1"/>
  <c r="U741" i="1" s="1"/>
  <c r="Q742" i="1"/>
  <c r="Q743" i="1"/>
  <c r="R743" i="1" s="1"/>
  <c r="Q744" i="1"/>
  <c r="R744" i="1" s="1"/>
  <c r="S744" i="1" s="1"/>
  <c r="T744" i="1" s="1"/>
  <c r="U744" i="1" s="1"/>
  <c r="Q745" i="1"/>
  <c r="S745" i="1" s="1"/>
  <c r="T745" i="1" s="1"/>
  <c r="U745" i="1" s="1"/>
  <c r="Q746" i="1"/>
  <c r="Q747" i="1"/>
  <c r="R747" i="1" s="1"/>
  <c r="Q748" i="1"/>
  <c r="Q749" i="1"/>
  <c r="Q750" i="1"/>
  <c r="Q751" i="1"/>
  <c r="Q752" i="1"/>
  <c r="Q753" i="1"/>
  <c r="Q754" i="1"/>
  <c r="Q755" i="1"/>
  <c r="Q756" i="1"/>
  <c r="Q757" i="1"/>
  <c r="Q758" i="1"/>
  <c r="Q759" i="1"/>
  <c r="Q760" i="1"/>
  <c r="Q761" i="1"/>
  <c r="Q762" i="1"/>
  <c r="Q763" i="1"/>
  <c r="Q764" i="1"/>
  <c r="Q765" i="1"/>
  <c r="Q766" i="1"/>
  <c r="Q767" i="1"/>
  <c r="Q768" i="1"/>
  <c r="Q769" i="1"/>
  <c r="Q770" i="1"/>
  <c r="Q771" i="1"/>
  <c r="R771" i="1" s="1"/>
  <c r="Q772" i="1"/>
  <c r="R772" i="1" s="1"/>
  <c r="S772" i="1" s="1"/>
  <c r="T772" i="1" s="1"/>
  <c r="U772" i="1" s="1"/>
  <c r="Q773" i="1"/>
  <c r="R773" i="1" s="1"/>
  <c r="S773" i="1" s="1"/>
  <c r="T773" i="1" s="1"/>
  <c r="U773" i="1" s="1"/>
  <c r="Q774" i="1"/>
  <c r="Q775" i="1"/>
  <c r="Q776" i="1"/>
  <c r="Q777" i="1"/>
  <c r="Q778" i="1"/>
  <c r="Q779" i="1"/>
  <c r="Q780" i="1"/>
  <c r="Q781" i="1"/>
  <c r="R781" i="1" s="1"/>
  <c r="S781" i="1" s="1"/>
  <c r="T781" i="1" s="1"/>
  <c r="U781" i="1" s="1"/>
  <c r="Q782" i="1"/>
  <c r="Q783" i="1"/>
  <c r="R783" i="1" s="1"/>
  <c r="Q784" i="1"/>
  <c r="Q785" i="1"/>
  <c r="Q786" i="1"/>
  <c r="Q787" i="1"/>
  <c r="Q788" i="1"/>
  <c r="Q789" i="1"/>
  <c r="Q790" i="1"/>
  <c r="Q791" i="1"/>
  <c r="Q792" i="1"/>
  <c r="Q793" i="1"/>
  <c r="Q794" i="1"/>
  <c r="Q795" i="1"/>
  <c r="R795" i="1" s="1"/>
  <c r="Q796" i="1"/>
  <c r="R796" i="1" s="1"/>
  <c r="S796" i="1" s="1"/>
  <c r="T796" i="1" s="1"/>
  <c r="U796" i="1" s="1"/>
  <c r="Q797" i="1"/>
  <c r="Q798" i="1"/>
  <c r="Q799" i="1"/>
  <c r="Q800" i="1"/>
  <c r="Q801" i="1"/>
  <c r="Q802" i="1"/>
  <c r="Q803" i="1"/>
  <c r="Q804" i="1"/>
  <c r="R804" i="1" s="1"/>
  <c r="Q805" i="1"/>
  <c r="R805" i="1" s="1"/>
  <c r="S805" i="1" s="1"/>
  <c r="T805" i="1" s="1"/>
  <c r="U805" i="1" s="1"/>
  <c r="Q806" i="1"/>
  <c r="Q807" i="1"/>
  <c r="R807" i="1" s="1"/>
  <c r="Q808" i="1"/>
  <c r="R808" i="1" s="1"/>
  <c r="S808" i="1" s="1"/>
  <c r="T808" i="1" s="1"/>
  <c r="U808" i="1" s="1"/>
  <c r="Q809" i="1"/>
  <c r="Q810" i="1"/>
  <c r="Q811" i="1"/>
  <c r="Q812" i="1"/>
  <c r="Q813" i="1"/>
  <c r="R813" i="1" s="1"/>
  <c r="S813" i="1" s="1"/>
  <c r="T813" i="1" s="1"/>
  <c r="U813" i="1" s="1"/>
  <c r="Q814" i="1"/>
  <c r="Q815" i="1"/>
  <c r="Q816" i="1"/>
  <c r="Q817" i="1"/>
  <c r="Q818" i="1"/>
  <c r="Q819" i="1"/>
  <c r="Q820" i="1"/>
  <c r="Q821" i="1"/>
  <c r="Q822" i="1"/>
  <c r="Q823" i="1"/>
  <c r="Q824" i="1"/>
  <c r="Q825" i="1"/>
  <c r="Q826" i="1"/>
  <c r="Q827" i="1"/>
  <c r="Q828" i="1"/>
  <c r="R828" i="1" s="1"/>
  <c r="S828" i="1" s="1"/>
  <c r="T828" i="1" s="1"/>
  <c r="U828" i="1" s="1"/>
  <c r="Q829" i="1"/>
  <c r="R829" i="1" s="1"/>
  <c r="S829" i="1" s="1"/>
  <c r="T829" i="1" s="1"/>
  <c r="U829" i="1" s="1"/>
  <c r="Q830" i="1"/>
  <c r="Q831" i="1"/>
  <c r="Q832" i="1"/>
  <c r="Q833" i="1"/>
  <c r="Q834" i="1"/>
  <c r="Q835" i="1"/>
  <c r="Q836" i="1"/>
  <c r="R836" i="1" s="1"/>
  <c r="Q837" i="1"/>
  <c r="R837" i="1" s="1"/>
  <c r="Q838" i="1"/>
  <c r="Q839" i="1"/>
  <c r="Q840" i="1"/>
  <c r="Q841" i="1"/>
  <c r="Q842" i="1"/>
  <c r="Q843" i="1"/>
  <c r="Q844" i="1"/>
  <c r="Q845" i="1"/>
  <c r="R845" i="1" s="1"/>
  <c r="S845" i="1" s="1"/>
  <c r="T845" i="1" s="1"/>
  <c r="U845" i="1" s="1"/>
  <c r="Q846" i="1"/>
  <c r="Q847" i="1"/>
  <c r="R847" i="1" s="1"/>
  <c r="Q848" i="1"/>
  <c r="Q849" i="1"/>
  <c r="Q850" i="1"/>
  <c r="Q851" i="1"/>
  <c r="R851" i="1" s="1"/>
  <c r="Q852" i="1"/>
  <c r="Q853" i="1"/>
  <c r="Q854" i="1"/>
  <c r="Q855" i="1"/>
  <c r="Q856" i="1"/>
  <c r="Q857" i="1"/>
  <c r="Q858" i="1"/>
  <c r="Q859" i="1"/>
  <c r="Q860" i="1"/>
  <c r="R860" i="1" s="1"/>
  <c r="S860" i="1" s="1"/>
  <c r="T860" i="1" s="1"/>
  <c r="U860" i="1" s="1"/>
  <c r="Q861" i="1"/>
  <c r="R861" i="1" s="1"/>
  <c r="S861" i="1" s="1"/>
  <c r="T861" i="1" s="1"/>
  <c r="U861" i="1" s="1"/>
  <c r="Q862" i="1"/>
  <c r="Q863" i="1"/>
  <c r="Q864" i="1"/>
  <c r="Q865" i="1"/>
  <c r="Q866" i="1"/>
  <c r="Q867" i="1"/>
  <c r="Q868" i="1"/>
  <c r="Q869" i="1"/>
  <c r="Q870" i="1"/>
  <c r="Q871" i="1"/>
  <c r="R871" i="1" s="1"/>
  <c r="Q872" i="1"/>
  <c r="R872" i="1" s="1"/>
  <c r="Q873" i="1"/>
  <c r="Q874" i="1"/>
  <c r="Q875" i="1"/>
  <c r="R875" i="1" s="1"/>
  <c r="Q876" i="1"/>
  <c r="Q877" i="1"/>
  <c r="R877" i="1" s="1"/>
  <c r="S877" i="1" s="1"/>
  <c r="T877" i="1" s="1"/>
  <c r="U877" i="1" s="1"/>
  <c r="Q878" i="1"/>
  <c r="Q879" i="1"/>
  <c r="Q880" i="1"/>
  <c r="Q881" i="1"/>
  <c r="R881" i="1" s="1"/>
  <c r="S881" i="1" s="1"/>
  <c r="T881" i="1" s="1"/>
  <c r="U881" i="1" s="1"/>
  <c r="Q882" i="1"/>
  <c r="Q883" i="1"/>
  <c r="Q884" i="1"/>
  <c r="Q885" i="1"/>
  <c r="Q886" i="1"/>
  <c r="Q887" i="1"/>
  <c r="Q888" i="1"/>
  <c r="Q889" i="1"/>
  <c r="Q890" i="1"/>
  <c r="Q891" i="1"/>
  <c r="Q892" i="1"/>
  <c r="R892" i="1" s="1"/>
  <c r="S892" i="1" s="1"/>
  <c r="T892" i="1" s="1"/>
  <c r="U892" i="1" s="1"/>
  <c r="Q893" i="1"/>
  <c r="R893" i="1" s="1"/>
  <c r="S893" i="1" s="1"/>
  <c r="T893" i="1" s="1"/>
  <c r="U893" i="1" s="1"/>
  <c r="Q894" i="1"/>
  <c r="Q895" i="1"/>
  <c r="Q896" i="1"/>
  <c r="Q897" i="1"/>
  <c r="Q898" i="1"/>
  <c r="Q899" i="1"/>
  <c r="R899" i="1" s="1"/>
  <c r="Q900" i="1"/>
  <c r="R900" i="1" s="1"/>
  <c r="S900" i="1" s="1"/>
  <c r="T900" i="1" s="1"/>
  <c r="U900" i="1" s="1"/>
  <c r="Q901" i="1"/>
  <c r="Q902" i="1"/>
  <c r="Q903" i="1"/>
  <c r="Q904" i="1"/>
  <c r="Q905" i="1"/>
  <c r="Q906" i="1"/>
  <c r="Q907" i="1"/>
  <c r="Q908" i="1"/>
  <c r="Q909" i="1"/>
  <c r="R909" i="1" s="1"/>
  <c r="S909" i="1" s="1"/>
  <c r="T909" i="1" s="1"/>
  <c r="U909" i="1" s="1"/>
  <c r="Q910" i="1"/>
  <c r="Q911" i="1"/>
  <c r="R911" i="1" s="1"/>
  <c r="Q912" i="1"/>
  <c r="Q913" i="1"/>
  <c r="Q914" i="1"/>
  <c r="Q915" i="1"/>
  <c r="R915" i="1" s="1"/>
  <c r="Q916" i="1"/>
  <c r="Q917" i="1"/>
  <c r="Q918" i="1"/>
  <c r="Q919" i="1"/>
  <c r="Q920" i="1"/>
  <c r="Q921" i="1"/>
  <c r="Q922" i="1"/>
  <c r="Q923" i="1"/>
  <c r="R923" i="1" s="1"/>
  <c r="Q924" i="1"/>
  <c r="R924" i="1" s="1"/>
  <c r="S924" i="1" s="1"/>
  <c r="T924" i="1" s="1"/>
  <c r="U924" i="1" s="1"/>
  <c r="Q925" i="1"/>
  <c r="R925" i="1" s="1"/>
  <c r="S925" i="1" s="1"/>
  <c r="T925" i="1" s="1"/>
  <c r="U925" i="1" s="1"/>
  <c r="Q926" i="1"/>
  <c r="Q927" i="1"/>
  <c r="Q928" i="1"/>
  <c r="Q929" i="1"/>
  <c r="Q930" i="1"/>
  <c r="Q931" i="1"/>
  <c r="Q932" i="1"/>
  <c r="R932" i="1" s="1"/>
  <c r="S932" i="1" s="1"/>
  <c r="T932" i="1" s="1"/>
  <c r="U932" i="1" s="1"/>
  <c r="Q933" i="1"/>
  <c r="R933" i="1" s="1"/>
  <c r="S933" i="1" s="1"/>
  <c r="T933" i="1" s="1"/>
  <c r="U933" i="1" s="1"/>
  <c r="Q934" i="1"/>
  <c r="Q935" i="1"/>
  <c r="R935" i="1" s="1"/>
  <c r="Q936" i="1"/>
  <c r="R936" i="1" s="1"/>
  <c r="Q937" i="1"/>
  <c r="Q938" i="1"/>
  <c r="Q939" i="1"/>
  <c r="R939" i="1" s="1"/>
  <c r="Q940" i="1"/>
  <c r="Q941" i="1"/>
  <c r="R941" i="1" s="1"/>
  <c r="Q942" i="1"/>
  <c r="Q943" i="1"/>
  <c r="Q944" i="1"/>
  <c r="S944" i="1" s="1"/>
  <c r="T944" i="1" s="1"/>
  <c r="U944" i="1" s="1"/>
  <c r="Q945" i="1"/>
  <c r="R945" i="1" s="1"/>
  <c r="S945" i="1" s="1"/>
  <c r="T945" i="1" s="1"/>
  <c r="U945" i="1" s="1"/>
  <c r="Q946" i="1"/>
  <c r="Q947" i="1"/>
  <c r="Q948" i="1"/>
  <c r="Q949" i="1"/>
  <c r="Q950" i="1"/>
  <c r="Q951" i="1"/>
  <c r="Q952" i="1"/>
  <c r="Q953" i="1"/>
  <c r="Q954" i="1"/>
  <c r="Q955" i="1"/>
  <c r="Q956" i="1"/>
  <c r="R956" i="1" s="1"/>
  <c r="Q957" i="1"/>
  <c r="R957" i="1" s="1"/>
  <c r="S957" i="1" s="1"/>
  <c r="T957" i="1" s="1"/>
  <c r="U957" i="1" s="1"/>
  <c r="Q958" i="1"/>
  <c r="Q959" i="1"/>
  <c r="Q960" i="1"/>
  <c r="Q961" i="1"/>
  <c r="Q962" i="1"/>
  <c r="Q963" i="1"/>
  <c r="R963" i="1" s="1"/>
  <c r="Q964" i="1"/>
  <c r="R964" i="1" s="1"/>
  <c r="S964" i="1" s="1"/>
  <c r="T964" i="1" s="1"/>
  <c r="U964" i="1" s="1"/>
  <c r="Q965" i="1"/>
  <c r="R965" i="1" s="1"/>
  <c r="S965" i="1" s="1"/>
  <c r="T965" i="1" s="1"/>
  <c r="U965" i="1" s="1"/>
  <c r="Q966" i="1"/>
  <c r="Q967" i="1"/>
  <c r="Q968" i="1"/>
  <c r="S968" i="1" s="1"/>
  <c r="T968" i="1" s="1"/>
  <c r="U968" i="1" s="1"/>
  <c r="Q969" i="1"/>
  <c r="Q970" i="1"/>
  <c r="Q971" i="1"/>
  <c r="Q972" i="1"/>
  <c r="Q973" i="1"/>
  <c r="Q974" i="1"/>
  <c r="Q975" i="1"/>
  <c r="R975" i="1" s="1"/>
  <c r="Q976" i="1"/>
  <c r="Q977" i="1"/>
  <c r="S977" i="1" s="1"/>
  <c r="T977" i="1" s="1"/>
  <c r="U977" i="1" s="1"/>
  <c r="Q978" i="1"/>
  <c r="Q979" i="1"/>
  <c r="R979" i="1" s="1"/>
  <c r="Q980" i="1"/>
  <c r="Q981" i="1"/>
  <c r="Q982" i="1"/>
  <c r="Q983" i="1"/>
  <c r="Q984" i="1"/>
  <c r="Q985" i="1"/>
  <c r="Q986" i="1"/>
  <c r="Q987" i="1"/>
  <c r="Q988" i="1"/>
  <c r="R988" i="1" s="1"/>
  <c r="Q989" i="1"/>
  <c r="R989" i="1" s="1"/>
  <c r="Q990" i="1"/>
  <c r="Q991" i="1"/>
  <c r="Q992" i="1"/>
  <c r="Q993" i="1"/>
  <c r="Q994" i="1"/>
  <c r="Q995" i="1"/>
  <c r="Q996" i="1"/>
  <c r="R996" i="1" s="1"/>
  <c r="S996" i="1" s="1"/>
  <c r="T996" i="1" s="1"/>
  <c r="U996" i="1" s="1"/>
  <c r="Q997" i="1"/>
  <c r="R997" i="1" s="1"/>
  <c r="S997" i="1" s="1"/>
  <c r="T997" i="1" s="1"/>
  <c r="U997" i="1" s="1"/>
  <c r="Q998" i="1"/>
  <c r="Q999" i="1"/>
  <c r="R999" i="1" s="1"/>
  <c r="Q1000" i="1"/>
  <c r="Q1001" i="1"/>
  <c r="S1001" i="1" s="1"/>
  <c r="T1001" i="1" s="1"/>
  <c r="U1001" i="1" s="1"/>
  <c r="Q1002" i="1"/>
  <c r="Q1003" i="1"/>
  <c r="Q1004" i="1"/>
  <c r="Q1005" i="1"/>
  <c r="Q1006" i="1"/>
  <c r="Q1007" i="1"/>
  <c r="Q1008" i="1"/>
  <c r="Q1009" i="1"/>
  <c r="Q1010" i="1"/>
  <c r="Q1011" i="1"/>
  <c r="Q1012" i="1"/>
  <c r="Q1013" i="1"/>
  <c r="Q1014" i="1"/>
  <c r="Q1015" i="1"/>
  <c r="Q1016" i="1"/>
  <c r="Q1017" i="1"/>
  <c r="S1017" i="1" s="1"/>
  <c r="T1017" i="1" s="1"/>
  <c r="U1017" i="1" s="1"/>
  <c r="Q1018" i="1"/>
  <c r="Q1019" i="1"/>
  <c r="Q1020" i="1"/>
  <c r="Q1021" i="1"/>
  <c r="Q1022" i="1"/>
  <c r="Q1023" i="1"/>
  <c r="Q1024" i="1"/>
  <c r="Q1025" i="1"/>
  <c r="Q1026" i="1"/>
  <c r="Q1027" i="1"/>
  <c r="Q1028" i="1"/>
  <c r="R1028" i="1" s="1"/>
  <c r="S1028" i="1" s="1"/>
  <c r="T1028" i="1" s="1"/>
  <c r="U1028" i="1" s="1"/>
  <c r="Q1029" i="1"/>
  <c r="R1029" i="1" s="1"/>
  <c r="S1029" i="1" s="1"/>
  <c r="T1029" i="1" s="1"/>
  <c r="U1029" i="1" s="1"/>
  <c r="Q1030" i="1"/>
  <c r="Q1031" i="1"/>
  <c r="Q1032" i="1"/>
  <c r="Q1033" i="1"/>
  <c r="Q1034" i="1"/>
  <c r="Q1035" i="1"/>
  <c r="Q1036" i="1"/>
  <c r="Q1037" i="1"/>
  <c r="R1037" i="1" s="1"/>
  <c r="S1037" i="1" s="1"/>
  <c r="T1037" i="1" s="1"/>
  <c r="U1037" i="1" s="1"/>
  <c r="Q1038" i="1"/>
  <c r="Q1039" i="1"/>
  <c r="R1039" i="1" s="1"/>
  <c r="Q1040" i="1"/>
  <c r="Q1041" i="1"/>
  <c r="Q1042" i="1"/>
  <c r="Q1043" i="1"/>
  <c r="Q1044" i="1"/>
  <c r="Q1045" i="1"/>
  <c r="Q1046" i="1"/>
  <c r="Q1047" i="1"/>
  <c r="Q1048" i="1"/>
  <c r="Q1049" i="1"/>
  <c r="Q1050" i="1"/>
  <c r="Q1051" i="1"/>
  <c r="Q1052" i="1"/>
  <c r="R1052" i="1" s="1"/>
  <c r="S1052" i="1" s="1"/>
  <c r="T1052" i="1" s="1"/>
  <c r="U1052" i="1" s="1"/>
  <c r="Q1053" i="1"/>
  <c r="Q1054" i="1"/>
  <c r="Q1055" i="1"/>
  <c r="Q1056" i="1"/>
  <c r="Q1057" i="1"/>
  <c r="Q1058" i="1"/>
  <c r="Q1059" i="1"/>
  <c r="Q1060" i="1"/>
  <c r="R1060" i="1" s="1"/>
  <c r="Q1061" i="1"/>
  <c r="R1061" i="1" s="1"/>
  <c r="S1061" i="1" s="1"/>
  <c r="T1061" i="1" s="1"/>
  <c r="U1061" i="1" s="1"/>
  <c r="Q1062" i="1"/>
  <c r="Q1063" i="1"/>
  <c r="R1063" i="1" s="1"/>
  <c r="Q1064" i="1"/>
  <c r="R1064" i="1" s="1"/>
  <c r="Q1065" i="1"/>
  <c r="Q1066" i="1"/>
  <c r="Q1067" i="1"/>
  <c r="Q1068" i="1"/>
  <c r="Q1069" i="1"/>
  <c r="R1069" i="1" s="1"/>
  <c r="S1069" i="1" s="1"/>
  <c r="T1069" i="1" s="1"/>
  <c r="U1069" i="1" s="1"/>
  <c r="Q1070" i="1"/>
  <c r="Q1071" i="1"/>
  <c r="Q1072" i="1"/>
  <c r="Q1073" i="1"/>
  <c r="Q1074" i="1"/>
  <c r="Q1075" i="1"/>
  <c r="Q1076" i="1"/>
  <c r="Q1077" i="1"/>
  <c r="Q1078" i="1"/>
  <c r="Q1079" i="1"/>
  <c r="Q1080" i="1"/>
  <c r="Q1081" i="1"/>
  <c r="S1081" i="1" s="1"/>
  <c r="T1081" i="1" s="1"/>
  <c r="U1081" i="1" s="1"/>
  <c r="Q1082" i="1"/>
  <c r="Q1083" i="1"/>
  <c r="R1083" i="1" s="1"/>
  <c r="Q1084" i="1"/>
  <c r="R1084" i="1" s="1"/>
  <c r="S1084" i="1" s="1"/>
  <c r="T1084" i="1" s="1"/>
  <c r="U1084" i="1" s="1"/>
  <c r="Q1085" i="1"/>
  <c r="R1085" i="1" s="1"/>
  <c r="S1085" i="1" s="1"/>
  <c r="T1085" i="1" s="1"/>
  <c r="U1085" i="1" s="1"/>
  <c r="Q1086" i="1"/>
  <c r="Q1087" i="1"/>
  <c r="Q1088" i="1"/>
  <c r="Q1089" i="1"/>
  <c r="Q1090" i="1"/>
  <c r="Q1091" i="1"/>
  <c r="Q1092" i="1"/>
  <c r="R1092" i="1" s="1"/>
  <c r="Q1093" i="1"/>
  <c r="R1093" i="1" s="1"/>
  <c r="Q1094" i="1"/>
  <c r="Q1095" i="1"/>
  <c r="Q1096" i="1"/>
  <c r="Q1097" i="1"/>
  <c r="Q1098" i="1"/>
  <c r="Q1099" i="1"/>
  <c r="Q1100" i="1"/>
  <c r="Q1101" i="1"/>
  <c r="R1101" i="1" s="1"/>
  <c r="S1101" i="1" s="1"/>
  <c r="T1101" i="1" s="1"/>
  <c r="U1101" i="1" s="1"/>
  <c r="Q1102" i="1"/>
  <c r="Q1103" i="1"/>
  <c r="R1103" i="1" s="1"/>
  <c r="Q1104" i="1"/>
  <c r="Q1105" i="1"/>
  <c r="Q1106" i="1"/>
  <c r="Q1107" i="1"/>
  <c r="Q1108" i="1"/>
  <c r="Q1109" i="1"/>
  <c r="Q1110" i="1"/>
  <c r="Q1111" i="1"/>
  <c r="Q1112" i="1"/>
  <c r="Q1113" i="1"/>
  <c r="Q1114" i="1"/>
  <c r="Q1115" i="1"/>
  <c r="Q1116" i="1"/>
  <c r="R1116" i="1" s="1"/>
  <c r="S1116" i="1" s="1"/>
  <c r="T1116" i="1" s="1"/>
  <c r="U1116" i="1" s="1"/>
  <c r="Q1117" i="1"/>
  <c r="R1117" i="1" s="1"/>
  <c r="S1117" i="1" s="1"/>
  <c r="T1117" i="1" s="1"/>
  <c r="U1117" i="1" s="1"/>
  <c r="Q1118" i="1"/>
  <c r="Q1119" i="1"/>
  <c r="Q1120" i="1"/>
  <c r="Q1121" i="1"/>
  <c r="Q1122" i="1"/>
  <c r="Q1123" i="1"/>
  <c r="Q1124" i="1"/>
  <c r="Q1125" i="1"/>
  <c r="Q1126" i="1"/>
  <c r="Q1127" i="1"/>
  <c r="R1127" i="1" s="1"/>
  <c r="Q1128" i="1"/>
  <c r="R1128" i="1" s="1"/>
  <c r="Q1129" i="1"/>
  <c r="Q1130" i="1"/>
  <c r="Q1131" i="1"/>
  <c r="Q1132" i="1"/>
  <c r="Q1133" i="1"/>
  <c r="R1133" i="1" s="1"/>
  <c r="S1133" i="1" s="1"/>
  <c r="T1133" i="1" s="1"/>
  <c r="U1133" i="1" s="1"/>
  <c r="Q1134" i="1"/>
  <c r="Q1135" i="1"/>
  <c r="Q1136" i="1"/>
  <c r="Q1137" i="1"/>
  <c r="R1137" i="1" s="1"/>
  <c r="S1137" i="1" s="1"/>
  <c r="T1137" i="1" s="1"/>
  <c r="U1137" i="1" s="1"/>
  <c r="Q1138" i="1"/>
  <c r="Q1139" i="1"/>
  <c r="Q1140" i="1"/>
  <c r="Q1141" i="1"/>
  <c r="Q1142" i="1"/>
  <c r="Q1143" i="1"/>
  <c r="Q1144" i="1"/>
  <c r="Q1145" i="1"/>
  <c r="Q1146" i="1"/>
  <c r="Q1147" i="1"/>
  <c r="Q1148" i="1"/>
  <c r="R1148" i="1" s="1"/>
  <c r="S1148" i="1" s="1"/>
  <c r="T1148" i="1" s="1"/>
  <c r="U1148" i="1" s="1"/>
  <c r="Q1149" i="1"/>
  <c r="R1149" i="1" s="1"/>
  <c r="S1149" i="1" s="1"/>
  <c r="T1149" i="1" s="1"/>
  <c r="U1149" i="1" s="1"/>
  <c r="Q1150" i="1"/>
  <c r="Q1151" i="1"/>
  <c r="Q1152" i="1"/>
  <c r="Q1153" i="1"/>
  <c r="Q1154" i="1"/>
  <c r="Q1155" i="1"/>
  <c r="Q1156" i="1"/>
  <c r="R1156" i="1" s="1"/>
  <c r="S1156" i="1" s="1"/>
  <c r="T1156" i="1" s="1"/>
  <c r="U1156" i="1" s="1"/>
  <c r="Q1157" i="1"/>
  <c r="Q1158" i="1"/>
  <c r="Q1159" i="1"/>
  <c r="Q1160" i="1"/>
  <c r="Q1161" i="1"/>
  <c r="Q1162" i="1"/>
  <c r="Q1163" i="1"/>
  <c r="Q1164" i="1"/>
  <c r="Q1165" i="1"/>
  <c r="R1165" i="1" s="1"/>
  <c r="S1165" i="1" s="1"/>
  <c r="T1165" i="1" s="1"/>
  <c r="U1165" i="1" s="1"/>
  <c r="Q1166" i="1"/>
  <c r="Q1167" i="1"/>
  <c r="R1167" i="1" s="1"/>
  <c r="Q1168" i="1"/>
  <c r="Q1169" i="1"/>
  <c r="Q1170" i="1"/>
  <c r="Q1171" i="1"/>
  <c r="Q1172" i="1"/>
  <c r="Q1173" i="1"/>
  <c r="Q1174" i="1"/>
  <c r="Q1175" i="1"/>
  <c r="Q1176" i="1"/>
  <c r="Q1177" i="1"/>
  <c r="Q1178" i="1"/>
  <c r="Q1179" i="1"/>
  <c r="Q1180" i="1"/>
  <c r="R1180" i="1" s="1"/>
  <c r="S1180" i="1" s="1"/>
  <c r="T1180" i="1" s="1"/>
  <c r="U1180" i="1" s="1"/>
  <c r="Q1181" i="1"/>
  <c r="R1181" i="1" s="1"/>
  <c r="S1181" i="1" s="1"/>
  <c r="T1181" i="1" s="1"/>
  <c r="U1181" i="1" s="1"/>
  <c r="Q1182" i="1"/>
  <c r="Q1183" i="1"/>
  <c r="Q1184" i="1"/>
  <c r="Q1185" i="1"/>
  <c r="Q1186" i="1"/>
  <c r="Q1187" i="1"/>
  <c r="Q1188" i="1"/>
  <c r="R1188" i="1" s="1"/>
  <c r="S1188" i="1" s="1"/>
  <c r="T1188" i="1" s="1"/>
  <c r="U1188" i="1" s="1"/>
  <c r="Q1189" i="1"/>
  <c r="R1189" i="1" s="1"/>
  <c r="S1189" i="1" s="1"/>
  <c r="T1189" i="1" s="1"/>
  <c r="U1189" i="1" s="1"/>
  <c r="Q1190" i="1"/>
  <c r="Q1191" i="1"/>
  <c r="R1191" i="1" s="1"/>
  <c r="Q1192" i="1"/>
  <c r="R1192" i="1" s="1"/>
  <c r="Q1193" i="1"/>
  <c r="Q1194" i="1"/>
  <c r="Q1195" i="1"/>
  <c r="Q1196" i="1"/>
  <c r="Q1197" i="1"/>
  <c r="R1197" i="1" s="1"/>
  <c r="Q1198" i="1"/>
  <c r="Q1199" i="1"/>
  <c r="Q1200" i="1"/>
  <c r="Q1201" i="1"/>
  <c r="Q1202" i="1"/>
  <c r="Q1203" i="1"/>
  <c r="Q1204" i="1"/>
  <c r="Q1205" i="1"/>
  <c r="Q1206" i="1"/>
  <c r="Q1207" i="1"/>
  <c r="Q1208" i="1"/>
  <c r="Q1209" i="1"/>
  <c r="Q1210" i="1"/>
  <c r="Q1211" i="1"/>
  <c r="Q1212" i="1"/>
  <c r="R1212" i="1" s="1"/>
  <c r="Q1213" i="1"/>
  <c r="R1213" i="1" s="1"/>
  <c r="S1213" i="1" s="1"/>
  <c r="T1213" i="1" s="1"/>
  <c r="U1213" i="1" s="1"/>
  <c r="Q1214" i="1"/>
  <c r="Q1215" i="1"/>
  <c r="Q1216" i="1"/>
  <c r="Q1217" i="1"/>
  <c r="Q1218" i="1"/>
  <c r="Q1219" i="1"/>
  <c r="R1219" i="1" s="1"/>
  <c r="Q1220" i="1"/>
  <c r="R1220" i="1" s="1"/>
  <c r="S1220" i="1" s="1"/>
  <c r="T1220" i="1" s="1"/>
  <c r="U1220" i="1" s="1"/>
  <c r="Q1221" i="1"/>
  <c r="R1221" i="1" s="1"/>
  <c r="S1221" i="1" s="1"/>
  <c r="T1221" i="1" s="1"/>
  <c r="U1221" i="1" s="1"/>
  <c r="Q1222" i="1"/>
  <c r="Q1223" i="1"/>
  <c r="Q1224" i="1"/>
  <c r="Q1225" i="1"/>
  <c r="Q1226" i="1"/>
  <c r="Q1227" i="1"/>
  <c r="Q1228" i="1"/>
  <c r="Q1229" i="1"/>
  <c r="Q1230" i="1"/>
  <c r="Q1231" i="1"/>
  <c r="R1231" i="1" s="1"/>
  <c r="Q1232" i="1"/>
  <c r="Q1233" i="1"/>
  <c r="Q1234" i="1"/>
  <c r="Q1235" i="1"/>
  <c r="Q1236" i="1"/>
  <c r="Q1237" i="1"/>
  <c r="Q1238" i="1"/>
  <c r="Q1239" i="1"/>
  <c r="Q1240" i="1"/>
  <c r="Q1241" i="1"/>
  <c r="R1241" i="1" s="1"/>
  <c r="S1241" i="1" s="1"/>
  <c r="T1241" i="1" s="1"/>
  <c r="U1241" i="1" s="1"/>
  <c r="Q1242" i="1"/>
  <c r="Q1243" i="1"/>
  <c r="Q1244" i="1"/>
  <c r="R1244" i="1" s="1"/>
  <c r="Q1245" i="1"/>
  <c r="R1245" i="1" s="1"/>
  <c r="Q1246" i="1"/>
  <c r="Q1247" i="1"/>
  <c r="Q1248" i="1"/>
  <c r="Q1249" i="1"/>
  <c r="Q1250" i="1"/>
  <c r="Q1251" i="1"/>
  <c r="Q1252" i="1"/>
  <c r="R1252" i="1" s="1"/>
  <c r="S1252" i="1" s="1"/>
  <c r="T1252" i="1" s="1"/>
  <c r="U1252" i="1" s="1"/>
  <c r="Q1253" i="1"/>
  <c r="R1253" i="1" s="1"/>
  <c r="S1253" i="1" s="1"/>
  <c r="T1253" i="1" s="1"/>
  <c r="U1253" i="1" s="1"/>
  <c r="Q1254" i="1"/>
  <c r="Q1255" i="1"/>
  <c r="R1255" i="1" s="1"/>
  <c r="Q1256" i="1"/>
  <c r="R1256" i="1" s="1"/>
  <c r="Q1257" i="1"/>
  <c r="S1257" i="1" s="1"/>
  <c r="T1257" i="1" s="1"/>
  <c r="U1257" i="1" s="1"/>
  <c r="Q1258" i="1"/>
  <c r="Q1259" i="1"/>
  <c r="R1259" i="1" s="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R1284" i="1" s="1"/>
  <c r="S1284" i="1" s="1"/>
  <c r="T1284" i="1" s="1"/>
  <c r="U1284" i="1" s="1"/>
  <c r="Q1285" i="1"/>
  <c r="R1285" i="1" s="1"/>
  <c r="S1285" i="1" s="1"/>
  <c r="T1285" i="1" s="1"/>
  <c r="U1285" i="1" s="1"/>
  <c r="Q1286" i="1"/>
  <c r="Q1287" i="1"/>
  <c r="Q1288" i="1"/>
  <c r="Q1289" i="1"/>
  <c r="Q1290" i="1"/>
  <c r="Q1291" i="1"/>
  <c r="Q1292" i="1"/>
  <c r="Q1293" i="1"/>
  <c r="R1293" i="1" s="1"/>
  <c r="S1293" i="1" s="1"/>
  <c r="T1293" i="1" s="1"/>
  <c r="U1293" i="1" s="1"/>
  <c r="Q1294" i="1"/>
  <c r="Q1295" i="1"/>
  <c r="R1295" i="1" s="1"/>
  <c r="Q1296" i="1"/>
  <c r="Q1297" i="1"/>
  <c r="Q1298" i="1"/>
  <c r="Q1299" i="1"/>
  <c r="Q1300" i="1"/>
  <c r="Q1301" i="1"/>
  <c r="Q1302" i="1"/>
  <c r="Q1303" i="1"/>
  <c r="Q1304" i="1"/>
  <c r="Q1305" i="1"/>
  <c r="R1305" i="1" s="1"/>
  <c r="Q1306" i="1"/>
  <c r="Q1307" i="1"/>
  <c r="R1307" i="1" s="1"/>
  <c r="Q1308" i="1"/>
  <c r="R1308" i="1" s="1"/>
  <c r="S1308" i="1" s="1"/>
  <c r="T1308" i="1" s="1"/>
  <c r="U1308" i="1" s="1"/>
  <c r="Q1309" i="1"/>
  <c r="Q1310" i="1"/>
  <c r="Q1311" i="1"/>
  <c r="Q1312" i="1"/>
  <c r="Q1313" i="1"/>
  <c r="Q1314" i="1"/>
  <c r="Q1315" i="1"/>
  <c r="Q1316" i="1"/>
  <c r="R1316" i="1" s="1"/>
  <c r="Q1317" i="1"/>
  <c r="R1317" i="1" s="1"/>
  <c r="S1317" i="1" s="1"/>
  <c r="T1317" i="1" s="1"/>
  <c r="U1317" i="1" s="1"/>
  <c r="Q1318" i="1"/>
  <c r="Q1319" i="1"/>
  <c r="R1319" i="1" s="1"/>
  <c r="Q1320" i="1"/>
  <c r="R1320" i="1" s="1"/>
  <c r="S1320" i="1" s="1"/>
  <c r="T1320" i="1" s="1"/>
  <c r="U1320" i="1" s="1"/>
  <c r="Q1321" i="1"/>
  <c r="Q1322" i="1"/>
  <c r="Q1323" i="1"/>
  <c r="Q1324" i="1"/>
  <c r="Q1325" i="1"/>
  <c r="R1325" i="1" s="1"/>
  <c r="S1325" i="1" s="1"/>
  <c r="T1325" i="1" s="1"/>
  <c r="U1325" i="1" s="1"/>
  <c r="Q1326" i="1"/>
  <c r="Q1327" i="1"/>
  <c r="Q1328" i="1"/>
  <c r="S1328" i="1" s="1"/>
  <c r="T1328" i="1" s="1"/>
  <c r="U1328" i="1" s="1"/>
  <c r="Q1329" i="1"/>
  <c r="Q1330" i="1"/>
  <c r="Q1331" i="1"/>
  <c r="Q1332" i="1"/>
  <c r="Q1333" i="1"/>
  <c r="Q1334" i="1"/>
  <c r="Q1335" i="1"/>
  <c r="Q1336" i="1"/>
  <c r="Q1337" i="1"/>
  <c r="S1337" i="1" s="1"/>
  <c r="T1337" i="1" s="1"/>
  <c r="U1337" i="1" s="1"/>
  <c r="Q1338" i="1"/>
  <c r="Q1339" i="1"/>
  <c r="R1339" i="1" s="1"/>
  <c r="Q1340" i="1"/>
  <c r="R1340" i="1" s="1"/>
  <c r="S1340" i="1" s="1"/>
  <c r="T1340" i="1" s="1"/>
  <c r="U1340" i="1" s="1"/>
  <c r="Q1341" i="1"/>
  <c r="R1341" i="1" s="1"/>
  <c r="S1341" i="1" s="1"/>
  <c r="T1341" i="1" s="1"/>
  <c r="U1341" i="1" s="1"/>
  <c r="Q1342" i="1"/>
  <c r="Q1343" i="1"/>
  <c r="Q1344" i="1"/>
  <c r="Q1345" i="1"/>
  <c r="Q1346" i="1"/>
  <c r="Q1347" i="1"/>
  <c r="Q1348" i="1"/>
  <c r="R1348" i="1" s="1"/>
  <c r="Q1349" i="1"/>
  <c r="R1349" i="1" s="1"/>
  <c r="Q1350" i="1"/>
  <c r="Q1351" i="1"/>
  <c r="Q1352" i="1"/>
  <c r="Q1353" i="1"/>
  <c r="Q1354" i="1"/>
  <c r="Q1355" i="1"/>
  <c r="Q1356" i="1"/>
  <c r="Q1357" i="1"/>
  <c r="R1357" i="1" s="1"/>
  <c r="S1357" i="1" s="1"/>
  <c r="T1357" i="1" s="1"/>
  <c r="U1357" i="1" s="1"/>
  <c r="Q1358" i="1"/>
  <c r="Q1359" i="1"/>
  <c r="R1359" i="1" s="1"/>
  <c r="Q1360" i="1"/>
  <c r="Q1361" i="1"/>
  <c r="Q1362" i="1"/>
  <c r="Q1363" i="1"/>
  <c r="Q1364" i="1"/>
  <c r="Q1365" i="1"/>
  <c r="Q1366" i="1"/>
  <c r="Q1367" i="1"/>
  <c r="Q1368" i="1"/>
  <c r="Q1369" i="1"/>
  <c r="Q1370" i="1"/>
  <c r="Q1371" i="1"/>
  <c r="Q1372" i="1"/>
  <c r="R1372" i="1" s="1"/>
  <c r="S1372" i="1" s="1"/>
  <c r="T1372" i="1" s="1"/>
  <c r="U1372" i="1" s="1"/>
  <c r="Q1373" i="1"/>
  <c r="R1373" i="1" s="1"/>
  <c r="S1373" i="1" s="1"/>
  <c r="T1373" i="1" s="1"/>
  <c r="U1373" i="1" s="1"/>
  <c r="Q1374" i="1"/>
  <c r="Q1375" i="1"/>
  <c r="Q1376" i="1"/>
  <c r="Q1377" i="1"/>
  <c r="Q1378" i="1"/>
  <c r="Q1379" i="1"/>
  <c r="Q1380" i="1"/>
  <c r="Q1381" i="1"/>
  <c r="Q1382" i="1"/>
  <c r="Q1383" i="1"/>
  <c r="R1383" i="1" s="1"/>
  <c r="Q1384" i="1"/>
  <c r="R1384" i="1" s="1"/>
  <c r="Q1385" i="1"/>
  <c r="Q1386" i="1"/>
  <c r="Q1387" i="1"/>
  <c r="R1387" i="1" s="1"/>
  <c r="Q1388" i="1"/>
  <c r="Q1389" i="1"/>
  <c r="R1389" i="1" s="1"/>
  <c r="S1389" i="1" s="1"/>
  <c r="T1389" i="1" s="1"/>
  <c r="U1389" i="1" s="1"/>
  <c r="Q1390" i="1"/>
  <c r="Q1391" i="1"/>
  <c r="Q1392" i="1"/>
  <c r="Q1393" i="1"/>
  <c r="Q1394" i="1"/>
  <c r="Q1395" i="1"/>
  <c r="Q1396" i="1"/>
  <c r="Q1397" i="1"/>
  <c r="Q1398" i="1"/>
  <c r="Q1399" i="1"/>
  <c r="Q1400" i="1"/>
  <c r="Q1401" i="1"/>
  <c r="Q1402" i="1"/>
  <c r="Q1403" i="1"/>
  <c r="R1403" i="1" s="1"/>
  <c r="Q1404" i="1"/>
  <c r="R1404" i="1" s="1"/>
  <c r="S1404" i="1" s="1"/>
  <c r="T1404" i="1" s="1"/>
  <c r="U1404" i="1" s="1"/>
  <c r="Q1405" i="1"/>
  <c r="R1405" i="1" s="1"/>
  <c r="S1405" i="1" s="1"/>
  <c r="T1405" i="1" s="1"/>
  <c r="U1405" i="1" s="1"/>
  <c r="Q1406" i="1"/>
  <c r="Q1407" i="1"/>
  <c r="Q1408" i="1"/>
  <c r="Q1409" i="1"/>
  <c r="Q1410" i="1"/>
  <c r="Q1411" i="1"/>
  <c r="R1411" i="1" s="1"/>
  <c r="Q1412" i="1"/>
  <c r="R1412" i="1" s="1"/>
  <c r="S1412" i="1" s="1"/>
  <c r="T1412" i="1" s="1"/>
  <c r="U1412" i="1" s="1"/>
  <c r="Q1413" i="1"/>
  <c r="Q1414" i="1"/>
  <c r="Q1415" i="1"/>
  <c r="Q1416" i="1"/>
  <c r="Q1417" i="1"/>
  <c r="Q1418" i="1"/>
  <c r="Q1419" i="1"/>
  <c r="Q1420" i="1"/>
  <c r="Q1421" i="1"/>
  <c r="R1421" i="1" s="1"/>
  <c r="S1421" i="1" s="1"/>
  <c r="T1421" i="1" s="1"/>
  <c r="U1421" i="1" s="1"/>
  <c r="Q1422" i="1"/>
  <c r="Q1423" i="1"/>
  <c r="R1423" i="1" s="1"/>
  <c r="Q1424" i="1"/>
  <c r="Q1425" i="1"/>
  <c r="Q1426" i="1"/>
  <c r="Q1427" i="1"/>
  <c r="R1427" i="1" s="1"/>
  <c r="Q1428" i="1"/>
  <c r="Q1429" i="1"/>
  <c r="Q1430" i="1"/>
  <c r="Q1431" i="1"/>
  <c r="Q1432" i="1"/>
  <c r="Q1433" i="1"/>
  <c r="Q1434" i="1"/>
  <c r="Q1435" i="1"/>
  <c r="R1435" i="1" s="1"/>
  <c r="Q1436" i="1"/>
  <c r="R1436" i="1" s="1"/>
  <c r="S1436" i="1" s="1"/>
  <c r="T1436" i="1" s="1"/>
  <c r="U1436" i="1" s="1"/>
  <c r="Q1437" i="1"/>
  <c r="R1437" i="1" s="1"/>
  <c r="S1437" i="1" s="1"/>
  <c r="T1437" i="1" s="1"/>
  <c r="U1437" i="1" s="1"/>
  <c r="Q1438" i="1"/>
  <c r="Q1439" i="1"/>
  <c r="Q1440" i="1"/>
  <c r="Q1441" i="1"/>
  <c r="Q1442" i="1"/>
  <c r="Q1443" i="1"/>
  <c r="Q1444" i="1"/>
  <c r="R1444" i="1" s="1"/>
  <c r="S1444" i="1" s="1"/>
  <c r="T1444" i="1" s="1"/>
  <c r="U1444" i="1" s="1"/>
  <c r="Q1445" i="1"/>
  <c r="R1445" i="1" s="1"/>
  <c r="S1445" i="1" s="1"/>
  <c r="T1445" i="1" s="1"/>
  <c r="U1445" i="1" s="1"/>
  <c r="Q1446" i="1"/>
  <c r="Q1447" i="1"/>
  <c r="R1447" i="1" s="1"/>
  <c r="Q1448" i="1"/>
  <c r="R1448" i="1" s="1"/>
  <c r="Q1449" i="1"/>
  <c r="Q1450" i="1"/>
  <c r="Q1451" i="1"/>
  <c r="R1451" i="1" s="1"/>
  <c r="Q1452" i="1"/>
  <c r="Q1453" i="1"/>
  <c r="R1453" i="1" s="1"/>
  <c r="Q1454" i="1"/>
  <c r="Q1455" i="1"/>
  <c r="Q1456" i="1"/>
  <c r="S1456" i="1" s="1"/>
  <c r="T1456" i="1" s="1"/>
  <c r="U1456" i="1" s="1"/>
  <c r="Q1457" i="1"/>
  <c r="R1457" i="1" s="1"/>
  <c r="S1457" i="1" s="1"/>
  <c r="T1457" i="1" s="1"/>
  <c r="U1457" i="1" s="1"/>
  <c r="Q1458" i="1"/>
  <c r="Q1459" i="1"/>
  <c r="Q1460" i="1"/>
  <c r="Q1461" i="1"/>
  <c r="Q1462" i="1"/>
  <c r="Q1463" i="1"/>
  <c r="Q1464" i="1"/>
  <c r="Q1465" i="1"/>
  <c r="Q1466" i="1"/>
  <c r="Q1467" i="1"/>
  <c r="Q1468" i="1"/>
  <c r="R1468" i="1" s="1"/>
  <c r="Q1469" i="1"/>
  <c r="R1469" i="1" s="1"/>
  <c r="S1469" i="1" s="1"/>
  <c r="T1469" i="1" s="1"/>
  <c r="U1469" i="1" s="1"/>
  <c r="Q1470" i="1"/>
  <c r="Q1471" i="1"/>
  <c r="Q1472" i="1"/>
  <c r="Q1473" i="1"/>
  <c r="Q1474" i="1"/>
  <c r="Q1475" i="1"/>
  <c r="R1475" i="1" s="1"/>
  <c r="Q1476" i="1"/>
  <c r="R1476" i="1" s="1"/>
  <c r="S1476" i="1" s="1"/>
  <c r="T1476" i="1" s="1"/>
  <c r="U1476" i="1" s="1"/>
  <c r="Q1477" i="1"/>
  <c r="R1477" i="1" s="1"/>
  <c r="S1477" i="1" s="1"/>
  <c r="T1477" i="1" s="1"/>
  <c r="U1477" i="1" s="1"/>
  <c r="Q1478" i="1"/>
  <c r="Q1479" i="1"/>
  <c r="Q1480" i="1"/>
  <c r="S1480" i="1" s="1"/>
  <c r="T1480" i="1" s="1"/>
  <c r="U1480" i="1" s="1"/>
  <c r="Q1481" i="1"/>
  <c r="Q1482" i="1"/>
  <c r="Q1483" i="1"/>
  <c r="Q1484" i="1"/>
  <c r="Q1485" i="1"/>
  <c r="Q1486" i="1"/>
  <c r="Q1487" i="1"/>
  <c r="R1487" i="1" s="1"/>
  <c r="Q1488" i="1"/>
  <c r="Q1489" i="1"/>
  <c r="S1489" i="1" s="1"/>
  <c r="T1489" i="1" s="1"/>
  <c r="U1489" i="1" s="1"/>
  <c r="Q1490" i="1"/>
  <c r="Q1491" i="1"/>
  <c r="R1491" i="1" s="1"/>
  <c r="Q1492" i="1"/>
  <c r="Q1493" i="1"/>
  <c r="Q1494" i="1"/>
  <c r="Q1495" i="1"/>
  <c r="Q1496" i="1"/>
  <c r="Q1497" i="1"/>
  <c r="R1497" i="1" s="1"/>
  <c r="S1497" i="1" s="1"/>
  <c r="T1497" i="1" s="1"/>
  <c r="U1497" i="1" s="1"/>
  <c r="Q1498" i="1"/>
  <c r="Q1499" i="1"/>
  <c r="Q1500" i="1"/>
  <c r="R1500" i="1" s="1"/>
  <c r="Q1501" i="1"/>
  <c r="R1501" i="1" s="1"/>
  <c r="Q1502" i="1"/>
  <c r="Q1503" i="1"/>
  <c r="Q1504" i="1"/>
  <c r="Q1505" i="1"/>
  <c r="Q1506" i="1"/>
  <c r="Q1507" i="1"/>
  <c r="Q1508" i="1"/>
  <c r="R1508" i="1" s="1"/>
  <c r="S1508" i="1" s="1"/>
  <c r="T1508" i="1" s="1"/>
  <c r="U1508" i="1" s="1"/>
  <c r="Q1509" i="1"/>
  <c r="R1509" i="1" s="1"/>
  <c r="S1509" i="1" s="1"/>
  <c r="T1509" i="1" s="1"/>
  <c r="U1509" i="1" s="1"/>
  <c r="Q1510" i="1"/>
  <c r="Q1511" i="1"/>
  <c r="R1511" i="1" s="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R1540" i="1" s="1"/>
  <c r="S1540" i="1" s="1"/>
  <c r="T1540" i="1" s="1"/>
  <c r="U1540" i="1" s="1"/>
  <c r="Q1541" i="1"/>
  <c r="R1541" i="1" s="1"/>
  <c r="S1541" i="1" s="1"/>
  <c r="T1541" i="1" s="1"/>
  <c r="U1541" i="1" s="1"/>
  <c r="Q1542" i="1"/>
  <c r="Q1543" i="1"/>
  <c r="Q1544" i="1"/>
  <c r="Q1545" i="1"/>
  <c r="S1545" i="1" s="1"/>
  <c r="T1545" i="1" s="1"/>
  <c r="U1545" i="1" s="1"/>
  <c r="Q1546" i="1"/>
  <c r="Q1547" i="1"/>
  <c r="Q1548" i="1"/>
  <c r="Q1549" i="1"/>
  <c r="R1549" i="1" s="1"/>
  <c r="S1549" i="1" s="1"/>
  <c r="T1549" i="1" s="1"/>
  <c r="U1549" i="1" s="1"/>
  <c r="Q1550" i="1"/>
  <c r="Q1551" i="1"/>
  <c r="R1551" i="1" s="1"/>
  <c r="Q1552" i="1"/>
  <c r="Q1553" i="1"/>
  <c r="Q1554" i="1"/>
  <c r="Q1555" i="1"/>
  <c r="Q1556" i="1"/>
  <c r="Q1557" i="1"/>
  <c r="Q1558" i="1"/>
  <c r="Q1559" i="1"/>
  <c r="Q1560" i="1"/>
  <c r="Q1561" i="1"/>
  <c r="Q1562" i="1"/>
  <c r="Q1563" i="1"/>
  <c r="Q1564" i="1"/>
  <c r="R1564" i="1" s="1"/>
  <c r="S1564" i="1" s="1"/>
  <c r="T1564" i="1" s="1"/>
  <c r="U1564" i="1" s="1"/>
  <c r="Q1565" i="1"/>
  <c r="Q1566" i="1"/>
  <c r="Q1567" i="1"/>
  <c r="Q1568" i="1"/>
  <c r="Q1569" i="1"/>
  <c r="Q1570" i="1"/>
  <c r="Q1571" i="1"/>
  <c r="Q1572" i="1"/>
  <c r="R1572" i="1" s="1"/>
  <c r="Q1573" i="1"/>
  <c r="R1573" i="1" s="1"/>
  <c r="S1573" i="1" s="1"/>
  <c r="T1573" i="1" s="1"/>
  <c r="U1573" i="1" s="1"/>
  <c r="Q1574" i="1"/>
  <c r="Q1575" i="1"/>
  <c r="R1575" i="1" s="1"/>
  <c r="Q1576" i="1"/>
  <c r="R1576" i="1" s="1"/>
  <c r="S1576" i="1" s="1"/>
  <c r="T1576" i="1" s="1"/>
  <c r="U1576" i="1" s="1"/>
  <c r="Q1577" i="1"/>
  <c r="Q1578" i="1"/>
  <c r="Q1579" i="1"/>
  <c r="Q1580" i="1"/>
  <c r="Q1581" i="1"/>
  <c r="R1581" i="1" s="1"/>
  <c r="S1581" i="1" s="1"/>
  <c r="T1581" i="1" s="1"/>
  <c r="U1581" i="1" s="1"/>
  <c r="Q1582" i="1"/>
  <c r="Q1583" i="1"/>
  <c r="Q1584" i="1"/>
  <c r="Q1585" i="1"/>
  <c r="Q1586" i="1"/>
  <c r="Q1587" i="1"/>
  <c r="Q1588" i="1"/>
  <c r="Q1589" i="1"/>
  <c r="Q1590" i="1"/>
  <c r="Q1591" i="1"/>
  <c r="Q1592" i="1"/>
  <c r="Q1593" i="1"/>
  <c r="S1593" i="1" s="1"/>
  <c r="T1593" i="1" s="1"/>
  <c r="U1593" i="1" s="1"/>
  <c r="Q1594" i="1"/>
  <c r="Q1595" i="1"/>
  <c r="R1595" i="1" s="1"/>
  <c r="Q1596" i="1"/>
  <c r="R1596" i="1" s="1"/>
  <c r="S1596" i="1" s="1"/>
  <c r="T1596" i="1" s="1"/>
  <c r="U1596" i="1" s="1"/>
  <c r="Q1597" i="1"/>
  <c r="R1597" i="1" s="1"/>
  <c r="S1597" i="1" s="1"/>
  <c r="T1597" i="1" s="1"/>
  <c r="U1597" i="1" s="1"/>
  <c r="Q1598" i="1"/>
  <c r="Q1599" i="1"/>
  <c r="Q1600" i="1"/>
  <c r="Q1601" i="1"/>
  <c r="Q1602" i="1"/>
  <c r="Q1603" i="1"/>
  <c r="Q1604" i="1"/>
  <c r="R1604" i="1" s="1"/>
  <c r="Q1605" i="1"/>
  <c r="R1605" i="1" s="1"/>
  <c r="Q1606" i="1"/>
  <c r="Q1607" i="1"/>
  <c r="Q1608" i="1"/>
  <c r="Q1609" i="1"/>
  <c r="Q1610" i="1"/>
  <c r="Q1611" i="1"/>
  <c r="Q1612" i="1"/>
  <c r="Q1613" i="1"/>
  <c r="R1613" i="1" s="1"/>
  <c r="S1613" i="1" s="1"/>
  <c r="T1613" i="1" s="1"/>
  <c r="U1613" i="1" s="1"/>
  <c r="Q1614" i="1"/>
  <c r="Q1615" i="1"/>
  <c r="R1615" i="1" s="1"/>
  <c r="Q1616" i="1"/>
  <c r="Q1617" i="1"/>
  <c r="Q1618" i="1"/>
  <c r="Q1619" i="1"/>
  <c r="Q1620" i="1"/>
  <c r="Q1621" i="1"/>
  <c r="Q1622" i="1"/>
  <c r="Q1623" i="1"/>
  <c r="Q1624" i="1"/>
  <c r="Q1625" i="1"/>
  <c r="Q1626" i="1"/>
  <c r="Q1627" i="1"/>
  <c r="Q1628" i="1"/>
  <c r="R1628" i="1" s="1"/>
  <c r="S1628" i="1" s="1"/>
  <c r="T1628" i="1" s="1"/>
  <c r="U1628" i="1" s="1"/>
  <c r="Q1629" i="1"/>
  <c r="R1629" i="1" s="1"/>
  <c r="S1629" i="1" s="1"/>
  <c r="T1629" i="1" s="1"/>
  <c r="U1629" i="1" s="1"/>
  <c r="Q1630" i="1"/>
  <c r="Q1631" i="1"/>
  <c r="Q1632" i="1"/>
  <c r="Q1633" i="1"/>
  <c r="Q1634" i="1"/>
  <c r="Q1635" i="1"/>
  <c r="Q1636" i="1"/>
  <c r="Q1637" i="1"/>
  <c r="Q1638" i="1"/>
  <c r="Q1639" i="1"/>
  <c r="R1639" i="1" s="1"/>
  <c r="Q1640" i="1"/>
  <c r="R1640" i="1" s="1"/>
  <c r="Q1641" i="1"/>
  <c r="Q1642" i="1"/>
  <c r="Q1643" i="1"/>
  <c r="Q1644" i="1"/>
  <c r="Q1645" i="1"/>
  <c r="R1645" i="1" s="1"/>
  <c r="S1645" i="1" s="1"/>
  <c r="T1645" i="1" s="1"/>
  <c r="U1645" i="1" s="1"/>
  <c r="Q1646" i="1"/>
  <c r="Q1647" i="1"/>
  <c r="Q1648" i="1"/>
  <c r="Q1649" i="1"/>
  <c r="R1649" i="1" s="1"/>
  <c r="S1649" i="1" s="1"/>
  <c r="T1649" i="1" s="1"/>
  <c r="U1649" i="1" s="1"/>
  <c r="Q1650" i="1"/>
  <c r="Q1651" i="1"/>
  <c r="Q1652" i="1"/>
  <c r="Q1653" i="1"/>
  <c r="Q1654" i="1"/>
  <c r="Q1655" i="1"/>
  <c r="Q1656" i="1"/>
  <c r="Q1657" i="1"/>
  <c r="Q1658" i="1"/>
  <c r="Q1659" i="1"/>
  <c r="Q1660" i="1"/>
  <c r="R1660" i="1" s="1"/>
  <c r="S1660" i="1" s="1"/>
  <c r="T1660" i="1" s="1"/>
  <c r="U1660" i="1" s="1"/>
  <c r="Q1661" i="1"/>
  <c r="R1661" i="1" s="1"/>
  <c r="S1661" i="1" s="1"/>
  <c r="T1661" i="1" s="1"/>
  <c r="U1661" i="1" s="1"/>
  <c r="Q1662" i="1"/>
  <c r="Q1663" i="1"/>
  <c r="Q1664" i="1"/>
  <c r="Q1665" i="1"/>
  <c r="Q1666" i="1"/>
  <c r="Q1667" i="1"/>
  <c r="Q1668" i="1"/>
  <c r="R1668" i="1" s="1"/>
  <c r="S1668" i="1" s="1"/>
  <c r="T1668" i="1" s="1"/>
  <c r="U1668" i="1" s="1"/>
  <c r="Q1669" i="1"/>
  <c r="Q1670" i="1"/>
  <c r="Q1671" i="1"/>
  <c r="Q1672" i="1"/>
  <c r="Q1673" i="1"/>
  <c r="Q1674" i="1"/>
  <c r="Q1675" i="1"/>
  <c r="Q1676" i="1"/>
  <c r="Q1677" i="1"/>
  <c r="R1677" i="1" s="1"/>
  <c r="S1677" i="1" s="1"/>
  <c r="T1677" i="1" s="1"/>
  <c r="U1677" i="1" s="1"/>
  <c r="Q1678" i="1"/>
  <c r="Q1679" i="1"/>
  <c r="R1679" i="1" s="1"/>
  <c r="Q1680" i="1"/>
  <c r="Q1681" i="1"/>
  <c r="Q1682" i="1"/>
  <c r="Q1683" i="1"/>
  <c r="Q1684" i="1"/>
  <c r="Q1685" i="1"/>
  <c r="Q1686" i="1"/>
  <c r="Q1687" i="1"/>
  <c r="Q1688" i="1"/>
  <c r="Q1689" i="1"/>
  <c r="Q1690" i="1"/>
  <c r="Q1691" i="1"/>
  <c r="Q1692" i="1"/>
  <c r="R1692" i="1" s="1"/>
  <c r="S1692" i="1" s="1"/>
  <c r="T1692" i="1" s="1"/>
  <c r="U1692" i="1" s="1"/>
  <c r="Q1693" i="1"/>
  <c r="R1693" i="1" s="1"/>
  <c r="S1693" i="1" s="1"/>
  <c r="T1693" i="1" s="1"/>
  <c r="U1693" i="1" s="1"/>
  <c r="Q1694" i="1"/>
  <c r="Q1695" i="1"/>
  <c r="Q1696" i="1"/>
  <c r="Q1697" i="1"/>
  <c r="Q1698" i="1"/>
  <c r="Q1699" i="1"/>
  <c r="Q1700" i="1"/>
  <c r="R1700" i="1" s="1"/>
  <c r="S1700" i="1" s="1"/>
  <c r="T1700" i="1" s="1"/>
  <c r="U1700" i="1" s="1"/>
  <c r="Q1701" i="1"/>
  <c r="R1701" i="1" s="1"/>
  <c r="S1701" i="1" s="1"/>
  <c r="T1701" i="1" s="1"/>
  <c r="U1701" i="1" s="1"/>
  <c r="Q1702" i="1"/>
  <c r="Q1703" i="1"/>
  <c r="R1703" i="1" s="1"/>
  <c r="Q1704" i="1"/>
  <c r="R1704" i="1" s="1"/>
  <c r="Q1705" i="1"/>
  <c r="Q1706" i="1"/>
  <c r="Q1707" i="1"/>
  <c r="Q1708" i="1"/>
  <c r="Q1709" i="1"/>
  <c r="R1709" i="1" s="1"/>
  <c r="Q1710" i="1"/>
  <c r="R1710" i="1" s="1"/>
  <c r="S1710" i="1" s="1"/>
  <c r="T1710" i="1" s="1"/>
  <c r="U1710" i="1" s="1"/>
  <c r="Q1711" i="1"/>
  <c r="Q1712" i="1"/>
  <c r="Q1713" i="1"/>
  <c r="Q1714" i="1"/>
  <c r="Q1715" i="1"/>
  <c r="Q1716" i="1"/>
  <c r="Q1717" i="1"/>
  <c r="R1717" i="1" s="1"/>
  <c r="S1717" i="1" s="1"/>
  <c r="T1717" i="1" s="1"/>
  <c r="U1717" i="1" s="1"/>
  <c r="Q1718" i="1"/>
  <c r="Q1719" i="1"/>
  <c r="Q1720" i="1"/>
  <c r="Q1721" i="1"/>
  <c r="Q1722" i="1"/>
  <c r="Q1723" i="1"/>
  <c r="Q1724" i="1"/>
  <c r="Q1725" i="1"/>
  <c r="R1725" i="1" s="1"/>
  <c r="S1725" i="1" s="1"/>
  <c r="T1725" i="1" s="1"/>
  <c r="U1725" i="1" s="1"/>
  <c r="Q1726" i="1"/>
  <c r="R1726" i="1" s="1"/>
  <c r="S1726" i="1" s="1"/>
  <c r="T1726" i="1" s="1"/>
  <c r="U1726" i="1" s="1"/>
  <c r="Q1727" i="1"/>
  <c r="R1727" i="1" s="1"/>
  <c r="Q1728" i="1"/>
  <c r="R1728" i="1" s="1"/>
  <c r="Q1729" i="1"/>
  <c r="Q1730" i="1"/>
  <c r="Q1731" i="1"/>
  <c r="R1731" i="1" s="1"/>
  <c r="Q1732" i="1"/>
  <c r="Q1733" i="1"/>
  <c r="Q1734" i="1"/>
  <c r="Q1735" i="1"/>
  <c r="Q1736" i="1"/>
  <c r="Q1737" i="1"/>
  <c r="Q1738" i="1"/>
  <c r="Q1739" i="1"/>
  <c r="Q1740" i="1"/>
  <c r="Q1741" i="1"/>
  <c r="R1741" i="1" s="1"/>
  <c r="S1741" i="1" s="1"/>
  <c r="T1741" i="1" s="1"/>
  <c r="U1741" i="1" s="1"/>
  <c r="Q1742" i="1"/>
  <c r="R1742" i="1" s="1"/>
  <c r="S1742" i="1" s="1"/>
  <c r="T1742" i="1" s="1"/>
  <c r="U1742" i="1" s="1"/>
  <c r="Q1743" i="1"/>
  <c r="R1743" i="1" s="1"/>
  <c r="Q1744" i="1"/>
  <c r="Q1745" i="1"/>
  <c r="Q1746" i="1"/>
  <c r="Q1747" i="1"/>
  <c r="Q1748" i="1"/>
  <c r="Q1749" i="1"/>
  <c r="R1749" i="1" s="1"/>
  <c r="S1749" i="1" s="1"/>
  <c r="T1749" i="1" s="1"/>
  <c r="U1749" i="1" s="1"/>
  <c r="Q1750" i="1"/>
  <c r="R1750" i="1" s="1"/>
  <c r="S1750" i="1" s="1"/>
  <c r="T1750" i="1" s="1"/>
  <c r="U1750" i="1" s="1"/>
  <c r="Q1751" i="1"/>
  <c r="Q1752" i="1"/>
  <c r="R1752" i="1" s="1"/>
  <c r="Q1753" i="1"/>
  <c r="Q1754" i="1"/>
  <c r="Q1755" i="1"/>
  <c r="Q1756" i="1"/>
  <c r="Q1757" i="1"/>
  <c r="Q1758" i="1"/>
  <c r="Q1759" i="1"/>
  <c r="Q1760" i="1"/>
  <c r="Q1761" i="1"/>
  <c r="S1761" i="1" s="1"/>
  <c r="T1761" i="1" s="1"/>
  <c r="U1761" i="1" s="1"/>
  <c r="Q1762" i="1"/>
  <c r="Q1763" i="1"/>
  <c r="Q1764" i="1"/>
  <c r="Q1765" i="1"/>
  <c r="R1765" i="1" s="1"/>
  <c r="S1765" i="1" s="1"/>
  <c r="T1765" i="1" s="1"/>
  <c r="U1765" i="1" s="1"/>
  <c r="Q1766" i="1"/>
  <c r="R1766" i="1" s="1"/>
  <c r="S1766" i="1" s="1"/>
  <c r="T1766" i="1" s="1"/>
  <c r="U1766" i="1" s="1"/>
  <c r="Q1767" i="1"/>
  <c r="R1767" i="1" s="1"/>
  <c r="S1767" i="1" s="1"/>
  <c r="T1767" i="1" s="1"/>
  <c r="U1767" i="1" s="1"/>
  <c r="Q1768" i="1"/>
  <c r="R1768" i="1" s="1"/>
  <c r="Q1769" i="1"/>
  <c r="Q1770" i="1"/>
  <c r="Q1771" i="1"/>
  <c r="R1771" i="1" s="1"/>
  <c r="Q1772" i="1"/>
  <c r="Q1773" i="1"/>
  <c r="R1773" i="1" s="1"/>
  <c r="Q1774" i="1"/>
  <c r="R1774" i="1" s="1"/>
  <c r="S1774" i="1" s="1"/>
  <c r="T1774" i="1" s="1"/>
  <c r="U1774" i="1" s="1"/>
  <c r="Q1775" i="1"/>
  <c r="Q1776" i="1"/>
  <c r="Q1777" i="1"/>
  <c r="Q1778" i="1"/>
  <c r="Q1779" i="1"/>
  <c r="Q1780" i="1"/>
  <c r="Q1781" i="1"/>
  <c r="R1781" i="1" s="1"/>
  <c r="S1781" i="1" s="1"/>
  <c r="T1781" i="1" s="1"/>
  <c r="U1781" i="1" s="1"/>
  <c r="Q1782" i="1"/>
  <c r="Q1783" i="1"/>
  <c r="Q1784" i="1"/>
  <c r="Q1785" i="1"/>
  <c r="S1785" i="1" s="1"/>
  <c r="T1785" i="1" s="1"/>
  <c r="U1785" i="1" s="1"/>
  <c r="Q1786" i="1"/>
  <c r="Q1787" i="1"/>
  <c r="Q1788" i="1"/>
  <c r="Q1789" i="1"/>
  <c r="R1789" i="1" s="1"/>
  <c r="S1789" i="1" s="1"/>
  <c r="T1789" i="1" s="1"/>
  <c r="U1789" i="1" s="1"/>
  <c r="Q1790" i="1"/>
  <c r="R1790" i="1" s="1"/>
  <c r="S1790" i="1" s="1"/>
  <c r="T1790" i="1" s="1"/>
  <c r="U1790" i="1" s="1"/>
  <c r="Q1791" i="1"/>
  <c r="R1791" i="1" s="1"/>
  <c r="S1791" i="1" s="1"/>
  <c r="T1791" i="1" s="1"/>
  <c r="U1791" i="1" s="1"/>
  <c r="Q1792" i="1"/>
  <c r="R1792" i="1" s="1"/>
  <c r="S1792" i="1" s="1"/>
  <c r="T1792" i="1" s="1"/>
  <c r="U1792" i="1" s="1"/>
  <c r="Q1793" i="1"/>
  <c r="Q1794" i="1"/>
  <c r="Q1795" i="1"/>
  <c r="Q1796" i="1"/>
  <c r="Q1797" i="1"/>
  <c r="Q1798" i="1"/>
  <c r="Q1799" i="1"/>
  <c r="Q1800" i="1"/>
  <c r="Q1801" i="1"/>
  <c r="S1801" i="1" s="1"/>
  <c r="T1801" i="1" s="1"/>
  <c r="U1801" i="1" s="1"/>
  <c r="Q1802" i="1"/>
  <c r="Q1803" i="1"/>
  <c r="Q1804" i="1"/>
  <c r="Q1805" i="1"/>
  <c r="R1805" i="1" s="1"/>
  <c r="S1805" i="1" s="1"/>
  <c r="T1805" i="1" s="1"/>
  <c r="U1805" i="1" s="1"/>
  <c r="Q1806" i="1"/>
  <c r="R1806" i="1" s="1"/>
  <c r="S1806" i="1" s="1"/>
  <c r="T1806" i="1" s="1"/>
  <c r="U1806" i="1" s="1"/>
  <c r="Q1807" i="1"/>
  <c r="R1807" i="1" s="1"/>
  <c r="Q1808" i="1"/>
  <c r="Q1809" i="1"/>
  <c r="Q1810" i="1"/>
  <c r="Q1811" i="1"/>
  <c r="Q1812" i="1"/>
  <c r="Q1813" i="1"/>
  <c r="R1813" i="1" s="1"/>
  <c r="S1813" i="1" s="1"/>
  <c r="T1813" i="1" s="1"/>
  <c r="U1813" i="1" s="1"/>
  <c r="Q1814" i="1"/>
  <c r="R1814" i="1" s="1"/>
  <c r="S1814" i="1" s="1"/>
  <c r="T1814" i="1" s="1"/>
  <c r="U1814" i="1" s="1"/>
  <c r="Q1815" i="1"/>
  <c r="Q1816" i="1"/>
  <c r="R1816" i="1" s="1"/>
  <c r="Q1817" i="1"/>
  <c r="R1817" i="1" s="1"/>
  <c r="S1817" i="1" s="1"/>
  <c r="T1817" i="1" s="1"/>
  <c r="U1817" i="1" s="1"/>
  <c r="Q1818" i="1"/>
  <c r="Q1819" i="1"/>
  <c r="R1819" i="1" s="1"/>
  <c r="Q1820" i="1"/>
  <c r="Q1821" i="1"/>
  <c r="Q1822" i="1"/>
  <c r="Q1823" i="1"/>
  <c r="Q1824" i="1"/>
  <c r="S1824" i="1" s="1"/>
  <c r="T1824" i="1" s="1"/>
  <c r="U1824" i="1" s="1"/>
  <c r="Q1825" i="1"/>
  <c r="S1825" i="1" s="1"/>
  <c r="T1825" i="1" s="1"/>
  <c r="U1825" i="1" s="1"/>
  <c r="Q1826" i="1"/>
  <c r="Q1827" i="1"/>
  <c r="Q1828" i="1"/>
  <c r="Q1829" i="1"/>
  <c r="R1829" i="1" s="1"/>
  <c r="S1829" i="1" s="1"/>
  <c r="T1829" i="1" s="1"/>
  <c r="U1829" i="1" s="1"/>
  <c r="Q1830" i="1"/>
  <c r="R1830" i="1" s="1"/>
  <c r="S1830" i="1" s="1"/>
  <c r="T1830" i="1" s="1"/>
  <c r="U1830" i="1" s="1"/>
  <c r="Q1831" i="1"/>
  <c r="R1831" i="1" s="1"/>
  <c r="S1831" i="1" s="1"/>
  <c r="T1831" i="1" s="1"/>
  <c r="U1831" i="1" s="1"/>
  <c r="Q1832" i="1"/>
  <c r="R1832" i="1" s="1"/>
  <c r="Q1833" i="1"/>
  <c r="Q1834" i="1"/>
  <c r="Q1835" i="1"/>
  <c r="Q1836" i="1"/>
  <c r="Q1837" i="1"/>
  <c r="R1837" i="1" s="1"/>
  <c r="Q1838" i="1"/>
  <c r="R1838" i="1" s="1"/>
  <c r="S1838" i="1" s="1"/>
  <c r="T1838" i="1" s="1"/>
  <c r="U1838" i="1" s="1"/>
  <c r="Q1839" i="1"/>
  <c r="Q1840" i="1"/>
  <c r="Q1841" i="1"/>
  <c r="Q1842" i="1"/>
  <c r="Q1843" i="1"/>
  <c r="Q1844" i="1"/>
  <c r="Q1845" i="1"/>
  <c r="R1845" i="1" s="1"/>
  <c r="S1845" i="1" s="1"/>
  <c r="T1845" i="1" s="1"/>
  <c r="U1845" i="1" s="1"/>
  <c r="Q1846" i="1"/>
  <c r="Q1847" i="1"/>
  <c r="Q1848" i="1"/>
  <c r="Q1849" i="1"/>
  <c r="S1849" i="1" s="1"/>
  <c r="T1849" i="1" s="1"/>
  <c r="U1849" i="1" s="1"/>
  <c r="Q1850" i="1"/>
  <c r="Q1851" i="1"/>
  <c r="R1851" i="1" s="1"/>
  <c r="Q1852" i="1"/>
  <c r="Q1853" i="1"/>
  <c r="R1853" i="1" s="1"/>
  <c r="S1853" i="1" s="1"/>
  <c r="T1853" i="1" s="1"/>
  <c r="U1853" i="1" s="1"/>
  <c r="Q1854" i="1"/>
  <c r="R1854" i="1" s="1"/>
  <c r="S1854" i="1" s="1"/>
  <c r="T1854" i="1" s="1"/>
  <c r="U1854" i="1" s="1"/>
  <c r="Q1855" i="1"/>
  <c r="R1855" i="1" s="1"/>
  <c r="S1855" i="1" s="1"/>
  <c r="T1855" i="1" s="1"/>
  <c r="U1855" i="1" s="1"/>
  <c r="Q1856" i="1"/>
  <c r="R1856" i="1" s="1"/>
  <c r="S1856" i="1" s="1"/>
  <c r="T1856" i="1" s="1"/>
  <c r="U1856" i="1" s="1"/>
  <c r="Q1857" i="1"/>
  <c r="Q1858" i="1"/>
  <c r="Q1859" i="1"/>
  <c r="Q1860" i="1"/>
  <c r="Q1861" i="1"/>
  <c r="Q1862" i="1"/>
  <c r="Q1863" i="1"/>
  <c r="Q1864" i="1"/>
  <c r="S1864" i="1" s="1"/>
  <c r="T1864" i="1" s="1"/>
  <c r="U1864" i="1" s="1"/>
  <c r="Q1865" i="1"/>
  <c r="S1865" i="1" s="1"/>
  <c r="T1865" i="1" s="1"/>
  <c r="U1865" i="1" s="1"/>
  <c r="Q1866" i="1"/>
  <c r="Q1867" i="1"/>
  <c r="Q1868" i="1"/>
  <c r="Q1869" i="1"/>
  <c r="R1869" i="1" s="1"/>
  <c r="S1869" i="1" s="1"/>
  <c r="T1869" i="1" s="1"/>
  <c r="U1869" i="1" s="1"/>
  <c r="Q1870" i="1"/>
  <c r="R1870" i="1" s="1"/>
  <c r="S1870" i="1" s="1"/>
  <c r="T1870" i="1" s="1"/>
  <c r="U1870" i="1" s="1"/>
  <c r="Q1871" i="1"/>
  <c r="R1871" i="1" s="1"/>
  <c r="Q1872" i="1"/>
  <c r="Q1873" i="1"/>
  <c r="Q1874" i="1"/>
  <c r="Q1875" i="1"/>
  <c r="Q1876" i="1"/>
  <c r="Q1877" i="1"/>
  <c r="R1877" i="1" s="1"/>
  <c r="S1877" i="1" s="1"/>
  <c r="T1877" i="1" s="1"/>
  <c r="U1877" i="1" s="1"/>
  <c r="Q1878" i="1"/>
  <c r="R1878" i="1" s="1"/>
  <c r="S1878" i="1" s="1"/>
  <c r="T1878" i="1" s="1"/>
  <c r="U1878" i="1" s="1"/>
  <c r="Q1879" i="1"/>
  <c r="Q1880" i="1"/>
  <c r="R1880" i="1" s="1"/>
  <c r="S1880" i="1" s="1"/>
  <c r="T1880" i="1" s="1"/>
  <c r="U1880" i="1" s="1"/>
  <c r="Q1881" i="1"/>
  <c r="Q1882" i="1"/>
  <c r="Q1883" i="1"/>
  <c r="Q1884" i="1"/>
  <c r="Q1885" i="1"/>
  <c r="Q1886" i="1"/>
  <c r="Q1887" i="1"/>
  <c r="Q1888" i="1"/>
  <c r="S1888" i="1" s="1"/>
  <c r="T1888" i="1" s="1"/>
  <c r="U1888" i="1" s="1"/>
  <c r="Q1889" i="1"/>
  <c r="S1889" i="1" s="1"/>
  <c r="T1889" i="1" s="1"/>
  <c r="U1889" i="1" s="1"/>
  <c r="Q1890" i="1"/>
  <c r="Q1891" i="1"/>
  <c r="Q1892" i="1"/>
  <c r="Q1893" i="1"/>
  <c r="R1893" i="1" s="1"/>
  <c r="S1893" i="1" s="1"/>
  <c r="T1893" i="1" s="1"/>
  <c r="U1893" i="1" s="1"/>
  <c r="Q1894" i="1"/>
  <c r="R1894" i="1" s="1"/>
  <c r="S1894" i="1" s="1"/>
  <c r="T1894" i="1" s="1"/>
  <c r="U1894" i="1" s="1"/>
  <c r="Q1895" i="1"/>
  <c r="R1895" i="1" s="1"/>
  <c r="S1895" i="1" s="1"/>
  <c r="T1895" i="1" s="1"/>
  <c r="U1895" i="1" s="1"/>
  <c r="Q1896" i="1"/>
  <c r="R1896" i="1" s="1"/>
  <c r="Q1897" i="1"/>
  <c r="Q1898" i="1"/>
  <c r="Q1899" i="1"/>
  <c r="R1899" i="1" s="1"/>
  <c r="Q1900" i="1"/>
  <c r="Q1901" i="1"/>
  <c r="R1901" i="1" s="1"/>
  <c r="Q1902" i="1"/>
  <c r="R1902" i="1" s="1"/>
  <c r="S1902" i="1" s="1"/>
  <c r="T1902" i="1" s="1"/>
  <c r="U1902" i="1" s="1"/>
  <c r="Q1903" i="1"/>
  <c r="Q1904" i="1"/>
  <c r="S1904" i="1" s="1"/>
  <c r="T1904" i="1" s="1"/>
  <c r="U1904" i="1" s="1"/>
  <c r="Q1905" i="1"/>
  <c r="R1905" i="1" s="1"/>
  <c r="Q1906" i="1"/>
  <c r="Q1907" i="1"/>
  <c r="Q1908" i="1"/>
  <c r="Q1909" i="1"/>
  <c r="R1909" i="1" s="1"/>
  <c r="S1909" i="1" s="1"/>
  <c r="T1909" i="1" s="1"/>
  <c r="U1909" i="1" s="1"/>
  <c r="Q1910" i="1"/>
  <c r="Q1911" i="1"/>
  <c r="Q1912" i="1"/>
  <c r="Q1913" i="1"/>
  <c r="Q1914" i="1"/>
  <c r="Q1915" i="1"/>
  <c r="Q1916" i="1"/>
  <c r="Q1917" i="1"/>
  <c r="R1917" i="1" s="1"/>
  <c r="S1917" i="1" s="1"/>
  <c r="T1917" i="1" s="1"/>
  <c r="U1917" i="1" s="1"/>
  <c r="Q1918" i="1"/>
  <c r="R1918" i="1" s="1"/>
  <c r="S1918" i="1" s="1"/>
  <c r="T1918" i="1" s="1"/>
  <c r="U1918" i="1" s="1"/>
  <c r="Q1919" i="1"/>
  <c r="R1919" i="1" s="1"/>
  <c r="S1919" i="1" s="1"/>
  <c r="T1919" i="1" s="1"/>
  <c r="U1919" i="1" s="1"/>
  <c r="Q1920" i="1"/>
  <c r="R1920" i="1" s="1"/>
  <c r="S1920" i="1" s="1"/>
  <c r="T1920" i="1" s="1"/>
  <c r="U1920" i="1" s="1"/>
  <c r="Q1921" i="1"/>
  <c r="Q1922" i="1"/>
  <c r="Q1923" i="1"/>
  <c r="R1923" i="1" s="1"/>
  <c r="Q1924" i="1"/>
  <c r="Q1925" i="1"/>
  <c r="Q1926" i="1"/>
  <c r="Q1927" i="1"/>
  <c r="S1927" i="1" s="1"/>
  <c r="T1927" i="1" s="1"/>
  <c r="U1927" i="1" s="1"/>
  <c r="Q1928" i="1"/>
  <c r="S1928" i="1" s="1"/>
  <c r="T1928" i="1" s="1"/>
  <c r="U1928" i="1" s="1"/>
  <c r="Q1929" i="1"/>
  <c r="S1929" i="1" s="1"/>
  <c r="T1929" i="1" s="1"/>
  <c r="U1929" i="1" s="1"/>
  <c r="Q1930" i="1"/>
  <c r="Q1931" i="1"/>
  <c r="Q1932" i="1"/>
  <c r="Q1933" i="1"/>
  <c r="R1933" i="1" s="1"/>
  <c r="S1933" i="1" s="1"/>
  <c r="T1933" i="1" s="1"/>
  <c r="U1933" i="1" s="1"/>
  <c r="Q1934" i="1"/>
  <c r="R1934" i="1" s="1"/>
  <c r="S1934" i="1" s="1"/>
  <c r="T1934" i="1" s="1"/>
  <c r="U1934" i="1" s="1"/>
  <c r="Q1935" i="1"/>
  <c r="R1935" i="1" s="1"/>
  <c r="Q1936" i="1"/>
  <c r="Q1937" i="1"/>
  <c r="Q1938" i="1"/>
  <c r="Q1939" i="1"/>
  <c r="R1939" i="1" s="1"/>
  <c r="Q1940" i="1"/>
  <c r="Q1941" i="1"/>
  <c r="R1941" i="1" s="1"/>
  <c r="S1941" i="1" s="1"/>
  <c r="T1941" i="1" s="1"/>
  <c r="U1941" i="1" s="1"/>
  <c r="Q1942" i="1"/>
  <c r="R1942" i="1" s="1"/>
  <c r="S1942" i="1" s="1"/>
  <c r="T1942" i="1" s="1"/>
  <c r="U1942" i="1" s="1"/>
  <c r="Q1943" i="1"/>
  <c r="Q1944" i="1"/>
  <c r="Q1945" i="1"/>
  <c r="Q1946" i="1"/>
  <c r="Q1947" i="1"/>
  <c r="R1947" i="1" s="1"/>
  <c r="Q1948" i="1"/>
  <c r="Q1949" i="1"/>
  <c r="Q1950" i="1"/>
  <c r="Q1951" i="1"/>
  <c r="Q1952" i="1"/>
  <c r="S1952" i="1" s="1"/>
  <c r="T1952" i="1" s="1"/>
  <c r="U1952" i="1" s="1"/>
  <c r="Q1953" i="1"/>
  <c r="Q1954" i="1"/>
  <c r="Q1955" i="1"/>
  <c r="Q1956" i="1"/>
  <c r="Q1957" i="1"/>
  <c r="R1957" i="1" s="1"/>
  <c r="S1957" i="1" s="1"/>
  <c r="T1957" i="1" s="1"/>
  <c r="U1957" i="1" s="1"/>
  <c r="Q1958" i="1"/>
  <c r="R1958" i="1" s="1"/>
  <c r="S1958" i="1" s="1"/>
  <c r="T1958" i="1" s="1"/>
  <c r="U1958" i="1" s="1"/>
  <c r="Q1959" i="1"/>
  <c r="R1959" i="1" s="1"/>
  <c r="S1959" i="1" s="1"/>
  <c r="T1959" i="1" s="1"/>
  <c r="U1959" i="1" s="1"/>
  <c r="Q1960" i="1"/>
  <c r="R1960" i="1" s="1"/>
  <c r="Q1961" i="1"/>
  <c r="Q1962" i="1"/>
  <c r="Q1963" i="1"/>
  <c r="R1963" i="1" s="1"/>
  <c r="Q1964" i="1"/>
  <c r="Q1965" i="1"/>
  <c r="R1965" i="1" s="1"/>
  <c r="Q1966" i="1"/>
  <c r="R1966" i="1" s="1"/>
  <c r="S1966" i="1" s="1"/>
  <c r="T1966" i="1" s="1"/>
  <c r="U1966" i="1" s="1"/>
  <c r="Q1967" i="1"/>
  <c r="S1967" i="1" s="1"/>
  <c r="T1967" i="1" s="1"/>
  <c r="U1967" i="1" s="1"/>
  <c r="Q1968" i="1"/>
  <c r="S1968" i="1" s="1"/>
  <c r="T1968" i="1" s="1"/>
  <c r="U1968" i="1" s="1"/>
  <c r="Q1969" i="1"/>
  <c r="R1969" i="1" s="1"/>
  <c r="Q1970" i="1"/>
  <c r="Q1971" i="1"/>
  <c r="Q1972" i="1"/>
  <c r="Q1973" i="1"/>
  <c r="R1973" i="1" s="1"/>
  <c r="S1973" i="1" s="1"/>
  <c r="T1973" i="1" s="1"/>
  <c r="U1973" i="1" s="1"/>
  <c r="Q1974" i="1"/>
  <c r="Q1975" i="1"/>
  <c r="Q1976" i="1"/>
  <c r="Q1977" i="1"/>
  <c r="Q1978" i="1"/>
  <c r="Q1979" i="1"/>
  <c r="Q1980" i="1"/>
  <c r="Q1981" i="1"/>
  <c r="R1981" i="1" s="1"/>
  <c r="S1981" i="1" s="1"/>
  <c r="T1981" i="1" s="1"/>
  <c r="U1981" i="1" s="1"/>
  <c r="Q1982" i="1"/>
  <c r="R1982" i="1" s="1"/>
  <c r="S1982" i="1" s="1"/>
  <c r="T1982" i="1" s="1"/>
  <c r="U1982" i="1" s="1"/>
  <c r="Q1983" i="1"/>
  <c r="R1983" i="1" s="1"/>
  <c r="S1983" i="1" s="1"/>
  <c r="T1983" i="1" s="1"/>
  <c r="U1983" i="1" s="1"/>
  <c r="Q1984" i="1"/>
  <c r="Q1985" i="1"/>
  <c r="Q1986" i="1"/>
  <c r="Q1987" i="1"/>
  <c r="R1987" i="1" s="1"/>
  <c r="Q1988" i="1"/>
  <c r="Q1989" i="1"/>
  <c r="Q1990" i="1"/>
  <c r="Q1991" i="1"/>
  <c r="S1991" i="1" s="1"/>
  <c r="T1991" i="1" s="1"/>
  <c r="U1991" i="1" s="1"/>
  <c r="Q1992" i="1"/>
  <c r="S1992" i="1" s="1"/>
  <c r="T1992" i="1" s="1"/>
  <c r="U1992" i="1" s="1"/>
  <c r="Q1993" i="1"/>
  <c r="Q1994" i="1"/>
  <c r="Q1995" i="1"/>
  <c r="Q1996" i="1"/>
  <c r="Q1997" i="1"/>
  <c r="R1997" i="1" s="1"/>
  <c r="S1997" i="1" s="1"/>
  <c r="T1997" i="1" s="1"/>
  <c r="U1997" i="1" s="1"/>
  <c r="Q1998" i="1"/>
  <c r="R1998" i="1" s="1"/>
  <c r="S1998" i="1" s="1"/>
  <c r="T1998" i="1" s="1"/>
  <c r="U1998" i="1" s="1"/>
  <c r="Q1999" i="1"/>
  <c r="R1999" i="1" s="1"/>
  <c r="Q2000" i="1"/>
  <c r="Q2001" i="1"/>
  <c r="Q2002" i="1"/>
  <c r="Q2003" i="1"/>
  <c r="R2003" i="1" s="1"/>
  <c r="Q2004" i="1"/>
  <c r="Q2005" i="1"/>
  <c r="R2005" i="1" s="1"/>
  <c r="S2005" i="1" s="1"/>
  <c r="T2005" i="1" s="1"/>
  <c r="U2005" i="1" s="1"/>
  <c r="Q2006" i="1"/>
  <c r="R2006" i="1" s="1"/>
  <c r="S2006" i="1" s="1"/>
  <c r="T2006" i="1" s="1"/>
  <c r="U2006" i="1" s="1"/>
  <c r="Q2007" i="1"/>
  <c r="S2007" i="1" s="1"/>
  <c r="T2007" i="1" s="1"/>
  <c r="U2007" i="1" s="1"/>
  <c r="Q2008" i="1"/>
  <c r="R2008" i="1" s="1"/>
  <c r="Q2009" i="1"/>
  <c r="R2009" i="1" s="1"/>
  <c r="Q2010" i="1"/>
  <c r="Q2011" i="1"/>
  <c r="Q2012" i="1"/>
  <c r="Q2013" i="1"/>
  <c r="Q2014" i="1"/>
  <c r="Q2015" i="1"/>
  <c r="Q2016" i="1"/>
  <c r="Q2017" i="1"/>
  <c r="Q2018" i="1"/>
  <c r="Q2019" i="1"/>
  <c r="Q2020" i="1"/>
  <c r="Q2021" i="1"/>
  <c r="R2021" i="1" s="1"/>
  <c r="S2021" i="1" s="1"/>
  <c r="T2021" i="1" s="1"/>
  <c r="U2021" i="1" s="1"/>
  <c r="Q2022" i="1"/>
  <c r="R2022" i="1" s="1"/>
  <c r="S2022" i="1" s="1"/>
  <c r="T2022" i="1" s="1"/>
  <c r="U2022" i="1" s="1"/>
  <c r="Q2023" i="1"/>
  <c r="R2023" i="1" s="1"/>
  <c r="S2023" i="1" s="1"/>
  <c r="T2023" i="1" s="1"/>
  <c r="U2023" i="1" s="1"/>
  <c r="Q2024" i="1"/>
  <c r="R2024" i="1" s="1"/>
  <c r="Q2025" i="1"/>
  <c r="Q2026" i="1"/>
  <c r="Q2027" i="1"/>
  <c r="Q2028" i="1"/>
  <c r="Q2029" i="1"/>
  <c r="R2029" i="1" s="1"/>
  <c r="Q2030" i="1"/>
  <c r="R2030" i="1" s="1"/>
  <c r="S2030" i="1" s="1"/>
  <c r="T2030" i="1" s="1"/>
  <c r="U2030" i="1" s="1"/>
  <c r="Q2031" i="1"/>
  <c r="S2031" i="1" s="1"/>
  <c r="T2031" i="1" s="1"/>
  <c r="U2031" i="1" s="1"/>
  <c r="Q2032" i="1"/>
  <c r="S2032" i="1" s="1"/>
  <c r="T2032" i="1" s="1"/>
  <c r="U2032" i="1" s="1"/>
  <c r="Q2033" i="1"/>
  <c r="R2033" i="1" s="1"/>
  <c r="S2033" i="1" s="1"/>
  <c r="T2033" i="1" s="1"/>
  <c r="U2033" i="1" s="1"/>
  <c r="Q2034" i="1"/>
  <c r="Q2035" i="1"/>
  <c r="Q2036" i="1"/>
  <c r="Q2037" i="1"/>
  <c r="R2037" i="1" s="1"/>
  <c r="S2037" i="1" s="1"/>
  <c r="T2037" i="1" s="1"/>
  <c r="U2037" i="1" s="1"/>
  <c r="Q2038" i="1"/>
  <c r="Q2039" i="1"/>
  <c r="Q2040" i="1"/>
  <c r="Q2041" i="1"/>
  <c r="Q2042" i="1"/>
  <c r="Q2043" i="1"/>
  <c r="Q2044" i="1"/>
  <c r="Q2045" i="1"/>
  <c r="R2045" i="1" s="1"/>
  <c r="S2045" i="1" s="1"/>
  <c r="T2045" i="1" s="1"/>
  <c r="U2045" i="1" s="1"/>
  <c r="Q2046" i="1"/>
  <c r="R2046" i="1" s="1"/>
  <c r="S2046" i="1" s="1"/>
  <c r="T2046" i="1" s="1"/>
  <c r="U2046" i="1" s="1"/>
  <c r="Q2047" i="1"/>
  <c r="Q2048" i="1"/>
  <c r="Q2049" i="1"/>
  <c r="Q2050" i="1"/>
  <c r="Q2051" i="1"/>
  <c r="Q2052" i="1"/>
  <c r="Q2053" i="1"/>
  <c r="Q2054" i="1"/>
  <c r="Q2055" i="1"/>
  <c r="S2055" i="1" s="1"/>
  <c r="T2055" i="1" s="1"/>
  <c r="U2055" i="1" s="1"/>
  <c r="Q2056" i="1"/>
  <c r="Q2057" i="1"/>
  <c r="Q2058" i="1"/>
  <c r="Q2059" i="1"/>
  <c r="Q2060" i="1"/>
  <c r="Q2061" i="1"/>
  <c r="R2061" i="1" s="1"/>
  <c r="S2061" i="1" s="1"/>
  <c r="T2061" i="1" s="1"/>
  <c r="U2061" i="1" s="1"/>
  <c r="Q2062" i="1"/>
  <c r="R2062" i="1" s="1"/>
  <c r="S2062" i="1" s="1"/>
  <c r="T2062" i="1" s="1"/>
  <c r="U2062" i="1" s="1"/>
  <c r="Q2063" i="1"/>
  <c r="R2063" i="1" s="1"/>
  <c r="Q2064" i="1"/>
  <c r="Q2065" i="1"/>
  <c r="Q2066" i="1"/>
  <c r="Q2067" i="1"/>
  <c r="Q2068" i="1"/>
  <c r="Q2069" i="1"/>
  <c r="R2069" i="1" s="1"/>
  <c r="S2069" i="1" s="1"/>
  <c r="T2069" i="1" s="1"/>
  <c r="U2069" i="1" s="1"/>
  <c r="Q2070" i="1"/>
  <c r="R2070" i="1" s="1"/>
  <c r="S2070" i="1" s="1"/>
  <c r="T2070" i="1" s="1"/>
  <c r="U2070" i="1" s="1"/>
  <c r="Q2071" i="1"/>
  <c r="S2071" i="1" s="1"/>
  <c r="T2071" i="1" s="1"/>
  <c r="U2071" i="1" s="1"/>
  <c r="Q2072" i="1"/>
  <c r="R2072" i="1" s="1"/>
  <c r="Q2073" i="1"/>
  <c r="R2073" i="1" s="1"/>
  <c r="S2073" i="1" s="1"/>
  <c r="T2073" i="1" s="1"/>
  <c r="U2073" i="1" s="1"/>
  <c r="Q2074" i="1"/>
  <c r="Q2075" i="1"/>
  <c r="Q2076" i="1"/>
  <c r="Q2077" i="1"/>
  <c r="Q2078" i="1"/>
  <c r="Q2079" i="1"/>
  <c r="Q2080" i="1"/>
  <c r="Q2081" i="1"/>
  <c r="Q2082" i="1"/>
  <c r="Q2083" i="1"/>
  <c r="Q2084" i="1"/>
  <c r="Q2085" i="1"/>
  <c r="R2085" i="1" s="1"/>
  <c r="S2085" i="1" s="1"/>
  <c r="T2085" i="1" s="1"/>
  <c r="U2085" i="1" s="1"/>
  <c r="Q2086" i="1"/>
  <c r="R2086" i="1" s="1"/>
  <c r="S2086" i="1" s="1"/>
  <c r="T2086" i="1" s="1"/>
  <c r="U2086" i="1" s="1"/>
  <c r="Q2087" i="1"/>
  <c r="Q2088" i="1"/>
  <c r="R2088" i="1" s="1"/>
  <c r="Q2089" i="1"/>
  <c r="Q2090" i="1"/>
  <c r="Q2091" i="1"/>
  <c r="Q2092" i="1"/>
  <c r="Q2093" i="1"/>
  <c r="R2093" i="1" s="1"/>
  <c r="Q2094" i="1"/>
  <c r="R2094" i="1" s="1"/>
  <c r="S2094" i="1" s="1"/>
  <c r="T2094" i="1" s="1"/>
  <c r="U2094" i="1" s="1"/>
  <c r="Q2095" i="1"/>
  <c r="S2095" i="1" s="1"/>
  <c r="T2095" i="1" s="1"/>
  <c r="U2095" i="1" s="1"/>
  <c r="Q2096" i="1"/>
  <c r="Q2097" i="1"/>
  <c r="R2097" i="1" s="1"/>
  <c r="S2097" i="1" s="1"/>
  <c r="T2097" i="1" s="1"/>
  <c r="U2097" i="1" s="1"/>
  <c r="Q2098" i="1"/>
  <c r="Q2099" i="1"/>
  <c r="Q2100" i="1"/>
  <c r="Q2101" i="1"/>
  <c r="R2101" i="1" s="1"/>
  <c r="S2101" i="1" s="1"/>
  <c r="T2101" i="1" s="1"/>
  <c r="U2101" i="1" s="1"/>
  <c r="Q2102" i="1"/>
  <c r="Q2103" i="1"/>
  <c r="Q2104" i="1"/>
  <c r="Q2105" i="1"/>
  <c r="Q2106" i="1"/>
  <c r="Q2107" i="1"/>
  <c r="R2107" i="1" s="1"/>
  <c r="Q2108" i="1"/>
  <c r="Q2109" i="1"/>
  <c r="R2109" i="1" s="1"/>
  <c r="S2109" i="1" s="1"/>
  <c r="T2109" i="1" s="1"/>
  <c r="U2109" i="1" s="1"/>
  <c r="Q2110" i="1"/>
  <c r="R2110" i="1" s="1"/>
  <c r="S2110" i="1" s="1"/>
  <c r="T2110" i="1" s="1"/>
  <c r="U2110" i="1" s="1"/>
  <c r="Q2111" i="1"/>
  <c r="R2111" i="1" s="1"/>
  <c r="Q2112" i="1"/>
  <c r="R2112" i="1" s="1"/>
  <c r="Q2113" i="1"/>
  <c r="Q2114" i="1"/>
  <c r="Q2115" i="1"/>
  <c r="Q2116" i="1"/>
  <c r="Q2117" i="1"/>
  <c r="Q2118" i="1"/>
  <c r="Q2119" i="1"/>
  <c r="Q2120" i="1"/>
  <c r="Q2121" i="1"/>
  <c r="Q2122" i="1"/>
  <c r="Q2123" i="1"/>
  <c r="Q2124" i="1"/>
  <c r="Q2125" i="1"/>
  <c r="R2125" i="1" s="1"/>
  <c r="S2125" i="1" s="1"/>
  <c r="T2125" i="1" s="1"/>
  <c r="U2125" i="1" s="1"/>
  <c r="Q2126" i="1"/>
  <c r="R2126" i="1" s="1"/>
  <c r="S2126" i="1" s="1"/>
  <c r="T2126" i="1" s="1"/>
  <c r="U2126" i="1" s="1"/>
  <c r="Q2127" i="1"/>
  <c r="R2127" i="1" s="1"/>
  <c r="Q2128" i="1"/>
  <c r="Q2129" i="1"/>
  <c r="Q2130" i="1"/>
  <c r="Q2131" i="1"/>
  <c r="Q2132" i="1"/>
  <c r="Q2133" i="1"/>
  <c r="R2133" i="1" s="1"/>
  <c r="S2133" i="1" s="1"/>
  <c r="T2133" i="1" s="1"/>
  <c r="U2133" i="1" s="1"/>
  <c r="Q2134" i="1"/>
  <c r="R2134" i="1" s="1"/>
  <c r="S2134" i="1" s="1"/>
  <c r="T2134" i="1" s="1"/>
  <c r="U2134" i="1" s="1"/>
  <c r="Q2135" i="1"/>
  <c r="S2135" i="1" s="1"/>
  <c r="T2135" i="1" s="1"/>
  <c r="U2135" i="1" s="1"/>
  <c r="Q2136" i="1"/>
  <c r="R2136" i="1" s="1"/>
  <c r="S2136" i="1" s="1"/>
  <c r="T2136" i="1" s="1"/>
  <c r="U2136" i="1" s="1"/>
  <c r="Q2137" i="1"/>
  <c r="R2137" i="1" s="1"/>
  <c r="S2137" i="1" s="1"/>
  <c r="T2137" i="1" s="1"/>
  <c r="U2137" i="1" s="1"/>
  <c r="Q2138" i="1"/>
  <c r="Q2139" i="1"/>
  <c r="Q2140" i="1"/>
  <c r="Q2141" i="1"/>
  <c r="Q2142" i="1"/>
  <c r="Q2143" i="1"/>
  <c r="Q2144" i="1"/>
  <c r="Q2145" i="1"/>
  <c r="Q2146" i="1"/>
  <c r="Q2147" i="1"/>
  <c r="Q2148" i="1"/>
  <c r="Q2149" i="1"/>
  <c r="R2149" i="1" s="1"/>
  <c r="S2149" i="1" s="1"/>
  <c r="T2149" i="1" s="1"/>
  <c r="U2149" i="1" s="1"/>
  <c r="Q2150" i="1"/>
  <c r="R2150" i="1" s="1"/>
  <c r="S2150" i="1" s="1"/>
  <c r="T2150" i="1" s="1"/>
  <c r="U2150" i="1" s="1"/>
  <c r="Q2151" i="1"/>
  <c r="Q2152" i="1"/>
  <c r="R2152" i="1" s="1"/>
  <c r="Q2153" i="1"/>
  <c r="Q2154" i="1"/>
  <c r="Q2155" i="1"/>
  <c r="Q2156" i="1"/>
  <c r="Q2157" i="1"/>
  <c r="R2157" i="1" s="1"/>
  <c r="Q2158" i="1"/>
  <c r="R2158" i="1" s="1"/>
  <c r="S2158" i="1" s="1"/>
  <c r="T2158" i="1" s="1"/>
  <c r="U2158" i="1" s="1"/>
  <c r="Q2159" i="1"/>
  <c r="Q2160" i="1"/>
  <c r="Q2161" i="1"/>
  <c r="R2161" i="1" s="1"/>
  <c r="S2161" i="1" s="1"/>
  <c r="T2161" i="1" s="1"/>
  <c r="U2161" i="1" s="1"/>
  <c r="Q2162" i="1"/>
  <c r="Q2163" i="1"/>
  <c r="Q2164" i="1"/>
  <c r="Q2165" i="1"/>
  <c r="R2165" i="1" s="1"/>
  <c r="S2165" i="1" s="1"/>
  <c r="T2165" i="1" s="1"/>
  <c r="U2165" i="1" s="1"/>
  <c r="Q2166" i="1"/>
  <c r="Q2167" i="1"/>
  <c r="Q2168" i="1"/>
  <c r="Q2169" i="1"/>
  <c r="Q2170" i="1"/>
  <c r="Q2171" i="1"/>
  <c r="Q2172" i="1"/>
  <c r="Q2173" i="1"/>
  <c r="R2173" i="1" s="1"/>
  <c r="S2173" i="1" s="1"/>
  <c r="T2173" i="1" s="1"/>
  <c r="U2173" i="1" s="1"/>
  <c r="Q2174" i="1"/>
  <c r="R2174" i="1" s="1"/>
  <c r="S2174" i="1" s="1"/>
  <c r="T2174" i="1" s="1"/>
  <c r="U2174" i="1" s="1"/>
  <c r="Q2175" i="1"/>
  <c r="R2175" i="1" s="1"/>
  <c r="Q2176" i="1"/>
  <c r="R2176" i="1" s="1"/>
  <c r="S2176" i="1" s="1"/>
  <c r="T2176" i="1" s="1"/>
  <c r="U2176" i="1" s="1"/>
  <c r="Q2177" i="1"/>
  <c r="Q2178" i="1"/>
  <c r="Q2179" i="1"/>
  <c r="Q2180" i="1"/>
  <c r="Q2181" i="1"/>
  <c r="Q2182" i="1"/>
  <c r="Q2183" i="1"/>
  <c r="Q2184" i="1"/>
  <c r="Q2185" i="1"/>
  <c r="Q2186" i="1"/>
  <c r="Q2187" i="1"/>
  <c r="Q2188" i="1"/>
  <c r="Q2189" i="1"/>
  <c r="R2189" i="1" s="1"/>
  <c r="S2189" i="1" s="1"/>
  <c r="T2189" i="1" s="1"/>
  <c r="U2189" i="1" s="1"/>
  <c r="Q2190" i="1"/>
  <c r="R2190" i="1" s="1"/>
  <c r="S2190" i="1" s="1"/>
  <c r="T2190" i="1" s="1"/>
  <c r="U2190" i="1" s="1"/>
  <c r="Q2191" i="1"/>
  <c r="R2191" i="1" s="1"/>
  <c r="Q2192" i="1"/>
  <c r="Q2193" i="1"/>
  <c r="Q2194" i="1"/>
  <c r="Q2195" i="1"/>
  <c r="Q2196" i="1"/>
  <c r="Q2197" i="1"/>
  <c r="R2197" i="1" s="1"/>
  <c r="S2197" i="1" s="1"/>
  <c r="T2197" i="1" s="1"/>
  <c r="U2197" i="1" s="1"/>
  <c r="Q2198" i="1"/>
  <c r="R2198" i="1" s="1"/>
  <c r="S2198" i="1" s="1"/>
  <c r="T2198" i="1" s="1"/>
  <c r="U2198" i="1" s="1"/>
  <c r="Q2199" i="1"/>
  <c r="Q2200" i="1"/>
  <c r="R2200" i="1" s="1"/>
  <c r="S2200" i="1" s="1"/>
  <c r="T2200" i="1" s="1"/>
  <c r="U2200" i="1" s="1"/>
  <c r="Q2201" i="1"/>
  <c r="R2201" i="1" s="1"/>
  <c r="S2201" i="1" s="1"/>
  <c r="T2201" i="1" s="1"/>
  <c r="U2201" i="1" s="1"/>
  <c r="Q2202" i="1"/>
  <c r="Q2203" i="1"/>
  <c r="Q2204" i="1"/>
  <c r="Q2205" i="1"/>
  <c r="Q2206" i="1"/>
  <c r="Q2207" i="1"/>
  <c r="Q2208" i="1"/>
  <c r="Q2209" i="1"/>
  <c r="Q2210" i="1"/>
  <c r="Q2211" i="1"/>
  <c r="Q2212" i="1"/>
  <c r="Q2213" i="1"/>
  <c r="R2213" i="1" s="1"/>
  <c r="S2213" i="1" s="1"/>
  <c r="T2213" i="1" s="1"/>
  <c r="U2213" i="1" s="1"/>
  <c r="Q2214" i="1"/>
  <c r="R2214" i="1" s="1"/>
  <c r="S2214" i="1" s="1"/>
  <c r="T2214" i="1" s="1"/>
  <c r="U2214" i="1" s="1"/>
  <c r="Q2215" i="1"/>
  <c r="R2215" i="1" s="1"/>
  <c r="Q2216" i="1"/>
  <c r="R2216" i="1" s="1"/>
  <c r="Q2217" i="1"/>
  <c r="Q2218" i="1"/>
  <c r="Q2219" i="1"/>
  <c r="Q2220" i="1"/>
  <c r="Q2221" i="1"/>
  <c r="R2221" i="1" s="1"/>
  <c r="Q2222" i="1"/>
  <c r="R2222" i="1" s="1"/>
  <c r="S2222" i="1" s="1"/>
  <c r="T2222" i="1" s="1"/>
  <c r="U2222" i="1" s="1"/>
  <c r="Q2223" i="1"/>
  <c r="Q2224" i="1"/>
  <c r="Q2225" i="1"/>
  <c r="R2225" i="1" s="1"/>
  <c r="S2225" i="1" s="1"/>
  <c r="T2225" i="1" s="1"/>
  <c r="U2225" i="1" s="1"/>
  <c r="Q2226" i="1"/>
  <c r="Q2227" i="1"/>
  <c r="Q2228" i="1"/>
  <c r="Q2229" i="1"/>
  <c r="R2229" i="1" s="1"/>
  <c r="S2229" i="1" s="1"/>
  <c r="T2229" i="1" s="1"/>
  <c r="U2229" i="1" s="1"/>
  <c r="Q2230" i="1"/>
  <c r="Q2231" i="1"/>
  <c r="Q2232" i="1"/>
  <c r="Q2233" i="1"/>
  <c r="S2233" i="1" s="1"/>
  <c r="T2233" i="1" s="1"/>
  <c r="U2233" i="1" s="1"/>
  <c r="Q2234" i="1"/>
  <c r="Q2235" i="1"/>
  <c r="Q2236" i="1"/>
  <c r="Q2237" i="1"/>
  <c r="R2237" i="1" s="1"/>
  <c r="S2237" i="1" s="1"/>
  <c r="T2237" i="1" s="1"/>
  <c r="U2237" i="1" s="1"/>
  <c r="Q2238" i="1"/>
  <c r="R2238" i="1" s="1"/>
  <c r="S2238" i="1" s="1"/>
  <c r="T2238" i="1" s="1"/>
  <c r="U2238" i="1" s="1"/>
  <c r="Q2239" i="1"/>
  <c r="R2239" i="1" s="1"/>
  <c r="S2239" i="1" s="1"/>
  <c r="T2239" i="1" s="1"/>
  <c r="U2239" i="1" s="1"/>
  <c r="Q2240" i="1"/>
  <c r="R2240" i="1" s="1"/>
  <c r="S2240" i="1" s="1"/>
  <c r="T2240" i="1" s="1"/>
  <c r="U2240" i="1" s="1"/>
  <c r="Q2241" i="1"/>
  <c r="Q2242" i="1"/>
  <c r="Q2243" i="1"/>
  <c r="R2243" i="1" s="1"/>
  <c r="Q2244" i="1"/>
  <c r="Q2245" i="1"/>
  <c r="Q2246" i="1"/>
  <c r="Q2247" i="1"/>
  <c r="Q2248" i="1"/>
  <c r="Q2249" i="1"/>
  <c r="Q2250" i="1"/>
  <c r="Q2251" i="1"/>
  <c r="Q2252" i="1"/>
  <c r="Q2253" i="1"/>
  <c r="R2253" i="1" s="1"/>
  <c r="S2253" i="1" s="1"/>
  <c r="T2253" i="1" s="1"/>
  <c r="U2253" i="1" s="1"/>
  <c r="Q2254" i="1"/>
  <c r="R2254" i="1" s="1"/>
  <c r="S2254" i="1" s="1"/>
  <c r="T2254" i="1" s="1"/>
  <c r="U2254" i="1" s="1"/>
  <c r="Q2255" i="1"/>
  <c r="R2255" i="1" s="1"/>
  <c r="Q2256" i="1"/>
  <c r="Q2257" i="1"/>
  <c r="Q2258" i="1"/>
  <c r="Q2259" i="1"/>
  <c r="Q2260" i="1"/>
  <c r="Q2261" i="1"/>
  <c r="R2261" i="1" s="1"/>
  <c r="S2261" i="1" s="1"/>
  <c r="T2261" i="1" s="1"/>
  <c r="U2261" i="1" s="1"/>
  <c r="Q2262" i="1"/>
  <c r="R2262" i="1" s="1"/>
  <c r="S2262" i="1" s="1"/>
  <c r="T2262" i="1" s="1"/>
  <c r="U2262" i="1" s="1"/>
  <c r="Q2263" i="1"/>
  <c r="Q2264" i="1"/>
  <c r="R2264" i="1" s="1"/>
  <c r="S2264" i="1" s="1"/>
  <c r="T2264" i="1" s="1"/>
  <c r="U2264" i="1" s="1"/>
  <c r="Q2265" i="1"/>
  <c r="R2265" i="1" s="1"/>
  <c r="S2265" i="1" s="1"/>
  <c r="T2265" i="1" s="1"/>
  <c r="U2265" i="1" s="1"/>
  <c r="Q2266" i="1"/>
  <c r="Q2267" i="1"/>
  <c r="Q2268" i="1"/>
  <c r="Q2269" i="1"/>
  <c r="Q2270" i="1"/>
  <c r="Q2271" i="1"/>
  <c r="Q2272" i="1"/>
  <c r="Q2273" i="1"/>
  <c r="S2273" i="1" s="1"/>
  <c r="T2273" i="1" s="1"/>
  <c r="U2273" i="1" s="1"/>
  <c r="Q2274" i="1"/>
  <c r="Q2275" i="1"/>
  <c r="Q2276" i="1"/>
  <c r="Q2277" i="1"/>
  <c r="R2277" i="1" s="1"/>
  <c r="S2277" i="1" s="1"/>
  <c r="T2277" i="1" s="1"/>
  <c r="U2277" i="1" s="1"/>
  <c r="Q2278" i="1"/>
  <c r="R2278" i="1" s="1"/>
  <c r="S2278" i="1" s="1"/>
  <c r="T2278" i="1" s="1"/>
  <c r="U2278" i="1" s="1"/>
  <c r="Q2279" i="1"/>
  <c r="R2279" i="1" s="1"/>
  <c r="S2279" i="1" s="1"/>
  <c r="T2279" i="1" s="1"/>
  <c r="U2279" i="1" s="1"/>
  <c r="Q2280" i="1"/>
  <c r="R2280" i="1" s="1"/>
  <c r="Q2281" i="1"/>
  <c r="Q2282" i="1"/>
  <c r="Q2283" i="1"/>
  <c r="R2283" i="1" s="1"/>
  <c r="Q2284" i="1"/>
  <c r="Q2285" i="1"/>
  <c r="R2285" i="1" s="1"/>
  <c r="Q2286" i="1"/>
  <c r="R2286" i="1" s="1"/>
  <c r="S2286" i="1" s="1"/>
  <c r="T2286" i="1" s="1"/>
  <c r="U2286" i="1" s="1"/>
  <c r="Q2287" i="1"/>
  <c r="Q2288" i="1"/>
  <c r="Q2289" i="1"/>
  <c r="R2289" i="1" s="1"/>
  <c r="S2289" i="1" s="1"/>
  <c r="T2289" i="1" s="1"/>
  <c r="U2289" i="1" s="1"/>
  <c r="Q2290" i="1"/>
  <c r="Q2291" i="1"/>
  <c r="Q2292" i="1"/>
  <c r="Q2293" i="1"/>
  <c r="R2293" i="1" s="1"/>
  <c r="S2293" i="1" s="1"/>
  <c r="T2293" i="1" s="1"/>
  <c r="U2293" i="1" s="1"/>
  <c r="Q2294" i="1"/>
  <c r="Q2295" i="1"/>
  <c r="Q2296" i="1"/>
  <c r="Q2297" i="1"/>
  <c r="S2297" i="1" s="1"/>
  <c r="T2297" i="1" s="1"/>
  <c r="U2297" i="1" s="1"/>
  <c r="Q2298" i="1"/>
  <c r="Q2299" i="1"/>
  <c r="Q2300" i="1"/>
  <c r="Q2301" i="1"/>
  <c r="R2301" i="1" s="1"/>
  <c r="S2301" i="1" s="1"/>
  <c r="T2301" i="1" s="1"/>
  <c r="U2301" i="1" s="1"/>
  <c r="Q2302" i="1"/>
  <c r="R2302" i="1" s="1"/>
  <c r="S2302" i="1" s="1"/>
  <c r="T2302" i="1" s="1"/>
  <c r="U2302" i="1" s="1"/>
  <c r="Q2303" i="1"/>
  <c r="R2303" i="1" s="1"/>
  <c r="S2303" i="1" s="1"/>
  <c r="T2303" i="1" s="1"/>
  <c r="U2303" i="1" s="1"/>
  <c r="Q2304" i="1"/>
  <c r="R2304" i="1" s="1"/>
  <c r="S2304" i="1" s="1"/>
  <c r="T2304" i="1" s="1"/>
  <c r="U2304" i="1" s="1"/>
  <c r="Q2305" i="1"/>
  <c r="Q2306" i="1"/>
  <c r="Q2307" i="1"/>
  <c r="Q2308" i="1"/>
  <c r="Q2309" i="1"/>
  <c r="Q2310" i="1"/>
  <c r="Q2311" i="1"/>
  <c r="Q2312" i="1"/>
  <c r="Q2313" i="1"/>
  <c r="S2313" i="1" s="1"/>
  <c r="T2313" i="1" s="1"/>
  <c r="U2313" i="1" s="1"/>
  <c r="Q2314" i="1"/>
  <c r="Q2315" i="1"/>
  <c r="Q2316" i="1"/>
  <c r="Q2317" i="1"/>
  <c r="R2317" i="1" s="1"/>
  <c r="S2317" i="1" s="1"/>
  <c r="T2317" i="1" s="1"/>
  <c r="U2317" i="1" s="1"/>
  <c r="Q2318" i="1"/>
  <c r="R2318" i="1" s="1"/>
  <c r="S2318" i="1" s="1"/>
  <c r="T2318" i="1" s="1"/>
  <c r="U2318" i="1" s="1"/>
  <c r="Q2319" i="1"/>
  <c r="R2319" i="1" s="1"/>
  <c r="Q2320" i="1"/>
  <c r="Q2321" i="1"/>
  <c r="Q2322" i="1"/>
  <c r="Q2323" i="1"/>
  <c r="Q2324" i="1"/>
  <c r="Q2325" i="1"/>
  <c r="R2325" i="1" s="1"/>
  <c r="S2325" i="1" s="1"/>
  <c r="T2325" i="1" s="1"/>
  <c r="U2325" i="1" s="1"/>
  <c r="Q2326" i="1"/>
  <c r="R2326" i="1" s="1"/>
  <c r="S2326" i="1" s="1"/>
  <c r="T2326" i="1" s="1"/>
  <c r="U2326" i="1" s="1"/>
  <c r="Q2327" i="1"/>
  <c r="Q2328" i="1"/>
  <c r="R2328" i="1" s="1"/>
  <c r="S2328" i="1" s="1"/>
  <c r="T2328" i="1" s="1"/>
  <c r="U2328" i="1" s="1"/>
  <c r="Q2329" i="1"/>
  <c r="R2329" i="1" s="1"/>
  <c r="S2329" i="1" s="1"/>
  <c r="T2329" i="1" s="1"/>
  <c r="U2329" i="1" s="1"/>
  <c r="Q2330" i="1"/>
  <c r="Q2331" i="1"/>
  <c r="R2331" i="1" s="1"/>
  <c r="Q2332" i="1"/>
  <c r="Q2333" i="1"/>
  <c r="Q2334" i="1"/>
  <c r="Q2335" i="1"/>
  <c r="Q2336" i="1"/>
  <c r="S2336" i="1" s="1"/>
  <c r="T2336" i="1" s="1"/>
  <c r="U2336" i="1" s="1"/>
  <c r="Q2337" i="1"/>
  <c r="S2337" i="1" s="1"/>
  <c r="T2337" i="1" s="1"/>
  <c r="U2337" i="1" s="1"/>
  <c r="Q2338" i="1"/>
  <c r="Q2339" i="1"/>
  <c r="Q2340" i="1"/>
  <c r="Q2341" i="1"/>
  <c r="R2341" i="1" s="1"/>
  <c r="S2341" i="1" s="1"/>
  <c r="T2341" i="1" s="1"/>
  <c r="U2341" i="1" s="1"/>
  <c r="Q2342" i="1"/>
  <c r="R2342" i="1" s="1"/>
  <c r="S2342" i="1" s="1"/>
  <c r="T2342" i="1" s="1"/>
  <c r="U2342" i="1" s="1"/>
  <c r="Q2343" i="1"/>
  <c r="R2343" i="1" s="1"/>
  <c r="S2343" i="1" s="1"/>
  <c r="T2343" i="1" s="1"/>
  <c r="U2343" i="1" s="1"/>
  <c r="Q2344" i="1"/>
  <c r="R2344" i="1" s="1"/>
  <c r="Q2345" i="1"/>
  <c r="Q2346" i="1"/>
  <c r="Q2347" i="1"/>
  <c r="Q2348" i="1"/>
  <c r="Q2349" i="1"/>
  <c r="R2349" i="1" s="1"/>
  <c r="Q2350" i="1"/>
  <c r="R2350" i="1" s="1"/>
  <c r="S2350" i="1" s="1"/>
  <c r="T2350" i="1" s="1"/>
  <c r="U2350" i="1" s="1"/>
  <c r="Q2351" i="1"/>
  <c r="Q2352" i="1"/>
  <c r="Q2353" i="1"/>
  <c r="Q2354" i="1"/>
  <c r="Q2355" i="1"/>
  <c r="Q2356" i="1"/>
  <c r="Q2357" i="1"/>
  <c r="R2357" i="1" s="1"/>
  <c r="S2357" i="1" s="1"/>
  <c r="T2357" i="1" s="1"/>
  <c r="U2357" i="1" s="1"/>
  <c r="Q2358" i="1"/>
  <c r="Q2359" i="1"/>
  <c r="Q2360" i="1"/>
  <c r="Q2361" i="1"/>
  <c r="S2361" i="1" s="1"/>
  <c r="T2361" i="1" s="1"/>
  <c r="U2361" i="1" s="1"/>
  <c r="Q2362" i="1"/>
  <c r="Q2363" i="1"/>
  <c r="R2363" i="1" s="1"/>
  <c r="Q2364" i="1"/>
  <c r="Q2365" i="1"/>
  <c r="R2365" i="1" s="1"/>
  <c r="S2365" i="1" s="1"/>
  <c r="T2365" i="1" s="1"/>
  <c r="U2365" i="1" s="1"/>
  <c r="Q2366" i="1"/>
  <c r="R2366" i="1" s="1"/>
  <c r="S2366" i="1" s="1"/>
  <c r="T2366" i="1" s="1"/>
  <c r="U2366" i="1" s="1"/>
  <c r="Q2367" i="1"/>
  <c r="R2367" i="1" s="1"/>
  <c r="S2367" i="1" s="1"/>
  <c r="T2367" i="1" s="1"/>
  <c r="U2367" i="1" s="1"/>
  <c r="Q2368" i="1"/>
  <c r="R2368" i="1" s="1"/>
  <c r="S2368" i="1" s="1"/>
  <c r="T2368" i="1" s="1"/>
  <c r="U2368" i="1" s="1"/>
  <c r="Q2369" i="1"/>
  <c r="Q2370" i="1"/>
  <c r="Q2371" i="1"/>
  <c r="Q2372" i="1"/>
  <c r="Q2373" i="1"/>
  <c r="Q2374" i="1"/>
  <c r="Q2375" i="1"/>
  <c r="Q2376" i="1"/>
  <c r="S2376" i="1" s="1"/>
  <c r="T2376" i="1" s="1"/>
  <c r="U2376" i="1" s="1"/>
  <c r="Q2377" i="1"/>
  <c r="S2377" i="1" s="1"/>
  <c r="T2377" i="1" s="1"/>
  <c r="U2377" i="1" s="1"/>
  <c r="Q2378" i="1"/>
  <c r="Q2379" i="1"/>
  <c r="Q2380" i="1"/>
  <c r="Q2381" i="1"/>
  <c r="R2381" i="1" s="1"/>
  <c r="S2381" i="1" s="1"/>
  <c r="T2381" i="1" s="1"/>
  <c r="U2381" i="1" s="1"/>
  <c r="Q2382" i="1"/>
  <c r="R2382" i="1" s="1"/>
  <c r="S2382" i="1" s="1"/>
  <c r="T2382" i="1" s="1"/>
  <c r="U2382" i="1" s="1"/>
  <c r="Q2383" i="1"/>
  <c r="R2383" i="1" s="1"/>
  <c r="Q2384" i="1"/>
  <c r="Q2385" i="1"/>
  <c r="Q2386" i="1"/>
  <c r="Q2387" i="1"/>
  <c r="Q2388" i="1"/>
  <c r="Q2389" i="1"/>
  <c r="R2389" i="1" s="1"/>
  <c r="S2389" i="1" s="1"/>
  <c r="T2389" i="1" s="1"/>
  <c r="U2389" i="1" s="1"/>
  <c r="Q2390" i="1"/>
  <c r="R2390" i="1" s="1"/>
  <c r="S2390" i="1" s="1"/>
  <c r="T2390" i="1" s="1"/>
  <c r="U2390" i="1" s="1"/>
  <c r="Q2391" i="1"/>
  <c r="Q2392" i="1"/>
  <c r="R2392" i="1" s="1"/>
  <c r="S2392" i="1" s="1"/>
  <c r="T2392" i="1" s="1"/>
  <c r="U2392" i="1" s="1"/>
  <c r="Q2393" i="1"/>
  <c r="Q2394" i="1"/>
  <c r="Q2395" i="1"/>
  <c r="Q2396" i="1"/>
  <c r="Q2397" i="1"/>
  <c r="Q2398" i="1"/>
  <c r="Q2399" i="1"/>
  <c r="Q2400" i="1"/>
  <c r="S2400" i="1" s="1"/>
  <c r="T2400" i="1" s="1"/>
  <c r="U2400" i="1" s="1"/>
  <c r="Q2401" i="1"/>
  <c r="S2401" i="1" s="1"/>
  <c r="T2401" i="1" s="1"/>
  <c r="U2401" i="1" s="1"/>
  <c r="Q2402" i="1"/>
  <c r="Q2403" i="1"/>
  <c r="Q2404" i="1"/>
  <c r="Q2405" i="1"/>
  <c r="R2405" i="1" s="1"/>
  <c r="S2405" i="1" s="1"/>
  <c r="T2405" i="1" s="1"/>
  <c r="U2405" i="1" s="1"/>
  <c r="Q2406" i="1"/>
  <c r="R2406" i="1" s="1"/>
  <c r="S2406" i="1" s="1"/>
  <c r="T2406" i="1" s="1"/>
  <c r="U2406" i="1" s="1"/>
  <c r="Q2407" i="1"/>
  <c r="R2407" i="1" s="1"/>
  <c r="S2407" i="1" s="1"/>
  <c r="T2407" i="1" s="1"/>
  <c r="U2407" i="1" s="1"/>
  <c r="Q2408" i="1"/>
  <c r="R2408" i="1" s="1"/>
  <c r="Q2409" i="1"/>
  <c r="Q2410" i="1"/>
  <c r="Q2411" i="1"/>
  <c r="R2411" i="1" s="1"/>
  <c r="Q2412" i="1"/>
  <c r="Q2413" i="1"/>
  <c r="R2413" i="1" s="1"/>
  <c r="Q2414" i="1"/>
  <c r="R2414" i="1" s="1"/>
  <c r="S2414" i="1" s="1"/>
  <c r="T2414" i="1" s="1"/>
  <c r="U2414" i="1" s="1"/>
  <c r="Q2415" i="1"/>
  <c r="Q2416" i="1"/>
  <c r="S2416" i="1" s="1"/>
  <c r="T2416" i="1" s="1"/>
  <c r="U2416" i="1" s="1"/>
  <c r="Q2417" i="1"/>
  <c r="R2417" i="1" s="1"/>
  <c r="Q2418" i="1"/>
  <c r="Q2419" i="1"/>
  <c r="Q2420" i="1"/>
  <c r="Q2421" i="1"/>
  <c r="R2421" i="1" s="1"/>
  <c r="S2421" i="1" s="1"/>
  <c r="T2421" i="1" s="1"/>
  <c r="U2421" i="1" s="1"/>
  <c r="Q2422" i="1"/>
  <c r="Q2423" i="1"/>
  <c r="Q2424" i="1"/>
  <c r="Q2425" i="1"/>
  <c r="Q2426" i="1"/>
  <c r="Q2427" i="1"/>
  <c r="Q2428" i="1"/>
  <c r="Q2429" i="1"/>
  <c r="R2429" i="1" s="1"/>
  <c r="S2429" i="1" s="1"/>
  <c r="T2429" i="1" s="1"/>
  <c r="U2429" i="1" s="1"/>
  <c r="Q2430" i="1"/>
  <c r="R2430" i="1" s="1"/>
  <c r="S2430" i="1" s="1"/>
  <c r="T2430" i="1" s="1"/>
  <c r="U2430" i="1" s="1"/>
  <c r="Q2431" i="1"/>
  <c r="R2431" i="1" s="1"/>
  <c r="S2431" i="1" s="1"/>
  <c r="T2431" i="1" s="1"/>
  <c r="U2431" i="1" s="1"/>
  <c r="Q2432" i="1"/>
  <c r="R2432" i="1" s="1"/>
  <c r="S2432" i="1" s="1"/>
  <c r="T2432" i="1" s="1"/>
  <c r="U2432" i="1" s="1"/>
  <c r="Q2433" i="1"/>
  <c r="Q2434" i="1"/>
  <c r="Q2435" i="1"/>
  <c r="R2435" i="1" s="1"/>
  <c r="Q2436" i="1"/>
  <c r="Q2437" i="1"/>
  <c r="Q2438" i="1"/>
  <c r="Q2439" i="1"/>
  <c r="S2439" i="1" s="1"/>
  <c r="T2439" i="1" s="1"/>
  <c r="U2439" i="1" s="1"/>
  <c r="Q2440" i="1"/>
  <c r="S2440" i="1" s="1"/>
  <c r="T2440" i="1" s="1"/>
  <c r="U2440" i="1" s="1"/>
  <c r="Q2441" i="1"/>
  <c r="S2441" i="1" s="1"/>
  <c r="T2441" i="1" s="1"/>
  <c r="U2441" i="1" s="1"/>
  <c r="Q2442" i="1"/>
  <c r="Q2443" i="1"/>
  <c r="Q2444" i="1"/>
  <c r="Q2445" i="1"/>
  <c r="R2445" i="1" s="1"/>
  <c r="S2445" i="1" s="1"/>
  <c r="T2445" i="1" s="1"/>
  <c r="U2445" i="1" s="1"/>
  <c r="Q2446" i="1"/>
  <c r="R2446" i="1" s="1"/>
  <c r="S2446" i="1" s="1"/>
  <c r="T2446" i="1" s="1"/>
  <c r="U2446" i="1" s="1"/>
  <c r="Q2447" i="1"/>
  <c r="R2447" i="1" s="1"/>
  <c r="Q2448" i="1"/>
  <c r="Q2449" i="1"/>
  <c r="Q2450" i="1"/>
  <c r="Q2451" i="1"/>
  <c r="R2451" i="1" s="1"/>
  <c r="Q2452" i="1"/>
  <c r="Q2453" i="1"/>
  <c r="R2453" i="1" s="1"/>
  <c r="S2453" i="1" s="1"/>
  <c r="T2453" i="1" s="1"/>
  <c r="U2453" i="1" s="1"/>
  <c r="Q2454" i="1"/>
  <c r="R2454" i="1" s="1"/>
  <c r="S2454" i="1" s="1"/>
  <c r="T2454" i="1" s="1"/>
  <c r="U2454" i="1" s="1"/>
  <c r="Q2455" i="1"/>
  <c r="Q2456" i="1"/>
  <c r="Q2457" i="1"/>
  <c r="Q2458" i="1"/>
  <c r="Q2459" i="1"/>
  <c r="R2459" i="1" s="1"/>
  <c r="Q2460" i="1"/>
  <c r="Q2461" i="1"/>
  <c r="Q2462" i="1"/>
  <c r="Q2463" i="1"/>
  <c r="Q2464" i="1"/>
  <c r="S2464" i="1" s="1"/>
  <c r="T2464" i="1" s="1"/>
  <c r="U2464" i="1" s="1"/>
  <c r="Q2465" i="1"/>
  <c r="Q2466" i="1"/>
  <c r="Q2467" i="1"/>
  <c r="Q2468" i="1"/>
  <c r="Q2469" i="1"/>
  <c r="R2469" i="1" s="1"/>
  <c r="S2469" i="1" s="1"/>
  <c r="T2469" i="1" s="1"/>
  <c r="U2469" i="1" s="1"/>
  <c r="Q2470" i="1"/>
  <c r="R2470" i="1" s="1"/>
  <c r="S2470" i="1" s="1"/>
  <c r="T2470" i="1" s="1"/>
  <c r="U2470" i="1" s="1"/>
  <c r="Q2471" i="1"/>
  <c r="R2471" i="1" s="1"/>
  <c r="S2471" i="1" s="1"/>
  <c r="T2471" i="1" s="1"/>
  <c r="U2471" i="1" s="1"/>
  <c r="Q2472" i="1"/>
  <c r="R2472" i="1" s="1"/>
  <c r="Q2473" i="1"/>
  <c r="Q2474" i="1"/>
  <c r="Q2475" i="1"/>
  <c r="R2475" i="1" s="1"/>
  <c r="Q2476" i="1"/>
  <c r="Q2477" i="1"/>
  <c r="R2477" i="1" s="1"/>
  <c r="Q2478" i="1"/>
  <c r="R2478" i="1" s="1"/>
  <c r="S2478" i="1" s="1"/>
  <c r="T2478" i="1" s="1"/>
  <c r="U2478" i="1" s="1"/>
  <c r="Q2479" i="1"/>
  <c r="S2479" i="1" s="1"/>
  <c r="T2479" i="1" s="1"/>
  <c r="U2479" i="1" s="1"/>
  <c r="Q2480" i="1"/>
  <c r="S2480" i="1" s="1"/>
  <c r="T2480" i="1" s="1"/>
  <c r="U2480" i="1" s="1"/>
  <c r="Q2481" i="1"/>
  <c r="R2481" i="1" s="1"/>
  <c r="Q2482" i="1"/>
  <c r="Q2483" i="1"/>
  <c r="Q2484" i="1"/>
  <c r="Q2485" i="1"/>
  <c r="R2485" i="1" s="1"/>
  <c r="S2485" i="1" s="1"/>
  <c r="T2485" i="1" s="1"/>
  <c r="U2485" i="1" s="1"/>
  <c r="Q2486" i="1"/>
  <c r="Q2487" i="1"/>
  <c r="Q2488" i="1"/>
  <c r="Q2489" i="1"/>
  <c r="Q2490" i="1"/>
  <c r="Q2491" i="1"/>
  <c r="Q2492" i="1"/>
  <c r="Q2493" i="1"/>
  <c r="R2493" i="1" s="1"/>
  <c r="S2493" i="1" s="1"/>
  <c r="T2493" i="1" s="1"/>
  <c r="U2493" i="1" s="1"/>
  <c r="Q2494" i="1"/>
  <c r="R2494" i="1" s="1"/>
  <c r="S2494" i="1" s="1"/>
  <c r="T2494" i="1" s="1"/>
  <c r="U2494" i="1" s="1"/>
  <c r="Q2495" i="1"/>
  <c r="R2495" i="1" s="1"/>
  <c r="S2495" i="1" s="1"/>
  <c r="T2495" i="1" s="1"/>
  <c r="U2495" i="1" s="1"/>
  <c r="Q2496" i="1"/>
  <c r="Q2497" i="1"/>
  <c r="Q2498" i="1"/>
  <c r="Q2499" i="1"/>
  <c r="R2499" i="1" s="1"/>
  <c r="Q2500" i="1"/>
  <c r="Q2501" i="1"/>
  <c r="Q2502" i="1"/>
  <c r="Q2503" i="1"/>
  <c r="S2503" i="1" s="1"/>
  <c r="T2503" i="1" s="1"/>
  <c r="U2503" i="1" s="1"/>
  <c r="Q2504" i="1"/>
  <c r="S2504" i="1" s="1"/>
  <c r="T2504" i="1" s="1"/>
  <c r="U2504" i="1" s="1"/>
  <c r="Q2505" i="1"/>
  <c r="Q2506" i="1"/>
  <c r="Q2507" i="1"/>
  <c r="Q2508" i="1"/>
  <c r="Q2509" i="1"/>
  <c r="R2509" i="1" s="1"/>
  <c r="S2509" i="1" s="1"/>
  <c r="T2509" i="1" s="1"/>
  <c r="U2509" i="1" s="1"/>
  <c r="Q2510" i="1"/>
  <c r="R2510" i="1" s="1"/>
  <c r="S2510" i="1" s="1"/>
  <c r="T2510" i="1" s="1"/>
  <c r="U2510" i="1" s="1"/>
  <c r="Q2511" i="1"/>
  <c r="R2511" i="1" s="1"/>
  <c r="Q2512" i="1"/>
  <c r="Q2513" i="1"/>
  <c r="Q2514" i="1"/>
  <c r="Q2515" i="1"/>
  <c r="R2515" i="1" s="1"/>
  <c r="Q2516" i="1"/>
  <c r="Q2517" i="1"/>
  <c r="R2517" i="1" s="1"/>
  <c r="S2517" i="1" s="1"/>
  <c r="T2517" i="1" s="1"/>
  <c r="U2517" i="1" s="1"/>
  <c r="Q2518" i="1"/>
  <c r="R2518" i="1" s="1"/>
  <c r="S2518" i="1" s="1"/>
  <c r="T2518" i="1" s="1"/>
  <c r="U2518" i="1" s="1"/>
  <c r="Q2519" i="1"/>
  <c r="S2519" i="1" s="1"/>
  <c r="T2519" i="1" s="1"/>
  <c r="U2519" i="1" s="1"/>
  <c r="Q2520" i="1"/>
  <c r="R2520" i="1" s="1"/>
  <c r="Q2521" i="1"/>
  <c r="R2521" i="1" s="1"/>
  <c r="Q2522" i="1"/>
  <c r="Q2523" i="1"/>
  <c r="Q2524" i="1"/>
  <c r="Q2525" i="1"/>
  <c r="Q2526" i="1"/>
  <c r="Q2527" i="1"/>
  <c r="Q2528" i="1"/>
  <c r="Q2529" i="1"/>
  <c r="Q2530" i="1"/>
  <c r="Q2531" i="1"/>
  <c r="Q2532" i="1"/>
  <c r="Q2533" i="1"/>
  <c r="R2533" i="1" s="1"/>
  <c r="S2533" i="1" s="1"/>
  <c r="T2533" i="1" s="1"/>
  <c r="U2533" i="1" s="1"/>
  <c r="Q2534" i="1"/>
  <c r="R2534" i="1" s="1"/>
  <c r="S2534" i="1" s="1"/>
  <c r="T2534" i="1" s="1"/>
  <c r="U2534" i="1" s="1"/>
  <c r="Q2535" i="1"/>
  <c r="R2535" i="1" s="1"/>
  <c r="S2535" i="1" s="1"/>
  <c r="T2535" i="1" s="1"/>
  <c r="U2535" i="1" s="1"/>
  <c r="Q2536" i="1"/>
  <c r="R2536" i="1" s="1"/>
  <c r="Q2537" i="1"/>
  <c r="Q2538" i="1"/>
  <c r="Q2539" i="1"/>
  <c r="Q2540" i="1"/>
  <c r="Q2541" i="1"/>
  <c r="R2541" i="1" s="1"/>
  <c r="Q2542" i="1"/>
  <c r="R2542" i="1" s="1"/>
  <c r="S2542" i="1" s="1"/>
  <c r="T2542" i="1" s="1"/>
  <c r="U2542" i="1" s="1"/>
  <c r="Q2543" i="1"/>
  <c r="S2543" i="1" s="1"/>
  <c r="T2543" i="1" s="1"/>
  <c r="U2543" i="1" s="1"/>
  <c r="Q2544" i="1"/>
  <c r="S2544" i="1" s="1"/>
  <c r="T2544" i="1" s="1"/>
  <c r="U2544" i="1" s="1"/>
  <c r="Q2545" i="1"/>
  <c r="R2545" i="1" s="1"/>
  <c r="S2545" i="1" s="1"/>
  <c r="T2545" i="1" s="1"/>
  <c r="U2545" i="1" s="1"/>
  <c r="Q2546" i="1"/>
  <c r="Q2547" i="1"/>
  <c r="Q2548" i="1"/>
  <c r="Q2549" i="1"/>
  <c r="R2549" i="1" s="1"/>
  <c r="S2549" i="1" s="1"/>
  <c r="T2549" i="1" s="1"/>
  <c r="U2549" i="1" s="1"/>
  <c r="Q2550" i="1"/>
  <c r="Q2551" i="1"/>
  <c r="Q2552" i="1"/>
  <c r="Q2553" i="1"/>
  <c r="Q2554" i="1"/>
  <c r="Q2555" i="1"/>
  <c r="Q2556" i="1"/>
  <c r="Q2557" i="1"/>
  <c r="R2557" i="1" s="1"/>
  <c r="S2557" i="1" s="1"/>
  <c r="T2557" i="1" s="1"/>
  <c r="U2557" i="1" s="1"/>
  <c r="Q2558" i="1"/>
  <c r="R2558" i="1" s="1"/>
  <c r="S2558" i="1" s="1"/>
  <c r="T2558" i="1" s="1"/>
  <c r="U2558" i="1" s="1"/>
  <c r="Q2559" i="1"/>
  <c r="Q2560" i="1"/>
  <c r="Q2561" i="1"/>
  <c r="Q2562" i="1"/>
  <c r="Q2563" i="1"/>
  <c r="Q2564" i="1"/>
  <c r="Q2565" i="1"/>
  <c r="Q2566" i="1"/>
  <c r="Q2567" i="1"/>
  <c r="S2567" i="1" s="1"/>
  <c r="T2567" i="1" s="1"/>
  <c r="U2567" i="1" s="1"/>
  <c r="Q2568" i="1"/>
  <c r="Q2569" i="1"/>
  <c r="Q2570" i="1"/>
  <c r="Q2571" i="1"/>
  <c r="Q2572" i="1"/>
  <c r="Q2573" i="1"/>
  <c r="R2573" i="1" s="1"/>
  <c r="S2573" i="1" s="1"/>
  <c r="T2573" i="1" s="1"/>
  <c r="U2573" i="1" s="1"/>
  <c r="Q2574" i="1"/>
  <c r="R2574" i="1" s="1"/>
  <c r="S2574" i="1" s="1"/>
  <c r="T2574" i="1" s="1"/>
  <c r="U2574" i="1" s="1"/>
  <c r="Q2575" i="1"/>
  <c r="R2575" i="1" s="1"/>
  <c r="Q2576" i="1"/>
  <c r="Q2577" i="1"/>
  <c r="Q2578" i="1"/>
  <c r="Q2579" i="1"/>
  <c r="Q2580" i="1"/>
  <c r="Q2581" i="1"/>
  <c r="R2581" i="1" s="1"/>
  <c r="S2581" i="1" s="1"/>
  <c r="T2581" i="1" s="1"/>
  <c r="U2581" i="1" s="1"/>
  <c r="Q2582" i="1"/>
  <c r="R2582" i="1" s="1"/>
  <c r="S2582" i="1" s="1"/>
  <c r="T2582" i="1" s="1"/>
  <c r="U2582" i="1" s="1"/>
  <c r="Q2583" i="1"/>
  <c r="S2583" i="1" s="1"/>
  <c r="T2583" i="1" s="1"/>
  <c r="U2583" i="1" s="1"/>
  <c r="Q2584" i="1"/>
  <c r="R2584" i="1" s="1"/>
  <c r="Q2585" i="1"/>
  <c r="R2585" i="1" s="1"/>
  <c r="S2585" i="1" s="1"/>
  <c r="T2585" i="1" s="1"/>
  <c r="U2585" i="1" s="1"/>
  <c r="Q2586" i="1"/>
  <c r="Q2587" i="1"/>
  <c r="Q2588" i="1"/>
  <c r="Q2589" i="1"/>
  <c r="Q2590" i="1"/>
  <c r="Q2591" i="1"/>
  <c r="Q2592" i="1"/>
  <c r="Q2593" i="1"/>
  <c r="Q2594" i="1"/>
  <c r="Q2595" i="1"/>
  <c r="Q2596" i="1"/>
  <c r="Q2597" i="1"/>
  <c r="R2597" i="1" s="1"/>
  <c r="S2597" i="1" s="1"/>
  <c r="T2597" i="1" s="1"/>
  <c r="U2597" i="1" s="1"/>
  <c r="Q2598" i="1"/>
  <c r="R2598" i="1" s="1"/>
  <c r="S2598" i="1" s="1"/>
  <c r="T2598" i="1" s="1"/>
  <c r="U2598" i="1" s="1"/>
  <c r="Q2599" i="1"/>
  <c r="Q2600" i="1"/>
  <c r="R2600" i="1" s="1"/>
  <c r="Q2601" i="1"/>
  <c r="Q2602" i="1"/>
  <c r="Q2603" i="1"/>
  <c r="Q2604" i="1"/>
  <c r="Q2605" i="1"/>
  <c r="R2605" i="1" s="1"/>
  <c r="Q2606" i="1"/>
  <c r="R2606" i="1" s="1"/>
  <c r="S2606" i="1" s="1"/>
  <c r="T2606" i="1" s="1"/>
  <c r="U2606" i="1" s="1"/>
  <c r="Q2607" i="1"/>
  <c r="S2607" i="1" s="1"/>
  <c r="T2607" i="1" s="1"/>
  <c r="U2607" i="1" s="1"/>
  <c r="Q2608" i="1"/>
  <c r="Q2609" i="1"/>
  <c r="R2609" i="1" s="1"/>
  <c r="S2609" i="1" s="1"/>
  <c r="T2609" i="1" s="1"/>
  <c r="U2609" i="1" s="1"/>
  <c r="Q2610" i="1"/>
  <c r="Q2611" i="1"/>
  <c r="Q2612" i="1"/>
  <c r="Q2613" i="1"/>
  <c r="R2613" i="1" s="1"/>
  <c r="S2613" i="1" s="1"/>
  <c r="T2613" i="1" s="1"/>
  <c r="U2613" i="1" s="1"/>
  <c r="Q2614" i="1"/>
  <c r="Q2615" i="1"/>
  <c r="Q2616" i="1"/>
  <c r="Q2617" i="1"/>
  <c r="Q2618" i="1"/>
  <c r="Q2619" i="1"/>
  <c r="R2619" i="1" s="1"/>
  <c r="Q2620" i="1"/>
  <c r="Q2621" i="1"/>
  <c r="R2621" i="1" s="1"/>
  <c r="S2621" i="1" s="1"/>
  <c r="T2621" i="1" s="1"/>
  <c r="U2621" i="1" s="1"/>
  <c r="Q2622" i="1"/>
  <c r="R2622" i="1" s="1"/>
  <c r="S2622" i="1" s="1"/>
  <c r="T2622" i="1" s="1"/>
  <c r="U2622" i="1" s="1"/>
  <c r="Q2623" i="1"/>
  <c r="R2623" i="1" s="1"/>
  <c r="Q2624" i="1"/>
  <c r="R2624" i="1" s="1"/>
  <c r="Q2625" i="1"/>
  <c r="Q2626" i="1"/>
  <c r="Q2627" i="1"/>
  <c r="Q2628" i="1"/>
  <c r="Q2629" i="1"/>
  <c r="Q2630" i="1"/>
  <c r="Q2631" i="1"/>
  <c r="Q2632" i="1"/>
  <c r="Q2633" i="1"/>
  <c r="Q2634" i="1"/>
  <c r="Q2635" i="1"/>
  <c r="Q2636" i="1"/>
  <c r="Q2637" i="1"/>
  <c r="R2637" i="1" s="1"/>
  <c r="S2637" i="1" s="1"/>
  <c r="T2637" i="1" s="1"/>
  <c r="U2637" i="1" s="1"/>
  <c r="Q2638" i="1"/>
  <c r="R2638" i="1" s="1"/>
  <c r="S2638" i="1" s="1"/>
  <c r="T2638" i="1" s="1"/>
  <c r="U2638" i="1" s="1"/>
  <c r="Q2639" i="1"/>
  <c r="R2639" i="1" s="1"/>
  <c r="Q2640" i="1"/>
  <c r="Q2641" i="1"/>
  <c r="Q2642" i="1"/>
  <c r="Q2643" i="1"/>
  <c r="Q2644" i="1"/>
  <c r="Q2645" i="1"/>
  <c r="R2645" i="1" s="1"/>
  <c r="S2645" i="1" s="1"/>
  <c r="T2645" i="1" s="1"/>
  <c r="U2645" i="1" s="1"/>
  <c r="Q2646" i="1"/>
  <c r="R2646" i="1" s="1"/>
  <c r="S2646" i="1" s="1"/>
  <c r="T2646" i="1" s="1"/>
  <c r="U2646" i="1" s="1"/>
  <c r="Q2647" i="1"/>
  <c r="S2647" i="1" s="1"/>
  <c r="T2647" i="1" s="1"/>
  <c r="U2647" i="1" s="1"/>
  <c r="Q2648" i="1"/>
  <c r="R2648" i="1" s="1"/>
  <c r="S2648" i="1" s="1"/>
  <c r="T2648" i="1" s="1"/>
  <c r="U2648" i="1" s="1"/>
  <c r="Q2649" i="1"/>
  <c r="R2649" i="1" s="1"/>
  <c r="S2649" i="1" s="1"/>
  <c r="T2649" i="1" s="1"/>
  <c r="U2649" i="1" s="1"/>
  <c r="Q2650" i="1"/>
  <c r="Q2651" i="1"/>
  <c r="Q2652" i="1"/>
  <c r="Q2653" i="1"/>
  <c r="Q2654" i="1"/>
  <c r="Q2655" i="1"/>
  <c r="Q2656" i="1"/>
  <c r="Q2657" i="1"/>
  <c r="Q2658" i="1"/>
  <c r="Q2659" i="1"/>
  <c r="Q2660" i="1"/>
  <c r="Q2661" i="1"/>
  <c r="R2661" i="1" s="1"/>
  <c r="S2661" i="1" s="1"/>
  <c r="T2661" i="1" s="1"/>
  <c r="U2661" i="1" s="1"/>
  <c r="Q2662" i="1"/>
  <c r="R2662" i="1" s="1"/>
  <c r="S2662" i="1" s="1"/>
  <c r="T2662" i="1" s="1"/>
  <c r="U2662" i="1" s="1"/>
  <c r="Q2663" i="1"/>
  <c r="Q2664" i="1"/>
  <c r="R2664" i="1" s="1"/>
  <c r="Q2665" i="1"/>
  <c r="Q2666" i="1"/>
  <c r="Q2667" i="1"/>
  <c r="Q2668" i="1"/>
  <c r="Q2669" i="1"/>
  <c r="R2669" i="1" s="1"/>
  <c r="Q2670" i="1"/>
  <c r="R2670" i="1" s="1"/>
  <c r="S2670" i="1" s="1"/>
  <c r="T2670" i="1" s="1"/>
  <c r="U2670" i="1" s="1"/>
  <c r="Q2671" i="1"/>
  <c r="Q2672" i="1"/>
  <c r="Q2673" i="1"/>
  <c r="R2673" i="1" s="1"/>
  <c r="S2673" i="1" s="1"/>
  <c r="T2673" i="1" s="1"/>
  <c r="U2673" i="1" s="1"/>
  <c r="Q2674" i="1"/>
  <c r="Q2675" i="1"/>
  <c r="Q2676" i="1"/>
  <c r="Q2677" i="1"/>
  <c r="R2677" i="1" s="1"/>
  <c r="S2677" i="1" s="1"/>
  <c r="T2677" i="1" s="1"/>
  <c r="U2677" i="1" s="1"/>
  <c r="Q2678" i="1"/>
  <c r="Q2679" i="1"/>
  <c r="Q2680" i="1"/>
  <c r="Q2681" i="1"/>
  <c r="Q2682" i="1"/>
  <c r="Q2683" i="1"/>
  <c r="Q2684" i="1"/>
  <c r="Q2685" i="1"/>
  <c r="R2685" i="1" s="1"/>
  <c r="S2685" i="1" s="1"/>
  <c r="T2685" i="1" s="1"/>
  <c r="U2685" i="1" s="1"/>
  <c r="Q2686" i="1"/>
  <c r="R2686" i="1" s="1"/>
  <c r="S2686" i="1" s="1"/>
  <c r="T2686" i="1" s="1"/>
  <c r="U2686" i="1" s="1"/>
  <c r="Q2687" i="1"/>
  <c r="R2687" i="1" s="1"/>
  <c r="Q2688" i="1"/>
  <c r="R2688" i="1" s="1"/>
  <c r="S2688" i="1" s="1"/>
  <c r="T2688" i="1" s="1"/>
  <c r="U2688" i="1" s="1"/>
  <c r="Q2689" i="1"/>
  <c r="Q2690" i="1"/>
  <c r="Q2691" i="1"/>
  <c r="Q2692" i="1"/>
  <c r="Q2693" i="1"/>
  <c r="Q2694" i="1"/>
  <c r="Q2695" i="1"/>
  <c r="Q2696" i="1"/>
  <c r="Q2697" i="1"/>
  <c r="Q2698" i="1"/>
  <c r="Q2699" i="1"/>
  <c r="Q2700" i="1"/>
  <c r="Q2701" i="1"/>
  <c r="R2701" i="1" s="1"/>
  <c r="S2701" i="1" s="1"/>
  <c r="T2701" i="1" s="1"/>
  <c r="U2701" i="1" s="1"/>
  <c r="Q2702" i="1"/>
  <c r="R2702" i="1" s="1"/>
  <c r="S2702" i="1" s="1"/>
  <c r="T2702" i="1" s="1"/>
  <c r="U2702" i="1" s="1"/>
  <c r="Q2703" i="1"/>
  <c r="R2703" i="1" s="1"/>
  <c r="Q2704" i="1"/>
  <c r="Q2705" i="1"/>
  <c r="Q2706" i="1"/>
  <c r="Q2707" i="1"/>
  <c r="Q2708" i="1"/>
  <c r="Q2709" i="1"/>
  <c r="R2709" i="1" s="1"/>
  <c r="S2709" i="1" s="1"/>
  <c r="T2709" i="1" s="1"/>
  <c r="U2709" i="1" s="1"/>
  <c r="Q2710" i="1"/>
  <c r="R2710" i="1" s="1"/>
  <c r="S2710" i="1" s="1"/>
  <c r="T2710" i="1" s="1"/>
  <c r="U2710" i="1" s="1"/>
  <c r="Q2711" i="1"/>
  <c r="Q2712" i="1"/>
  <c r="R2712" i="1" s="1"/>
  <c r="S2712" i="1" s="1"/>
  <c r="T2712" i="1" s="1"/>
  <c r="U2712" i="1" s="1"/>
  <c r="Q2713" i="1"/>
  <c r="R2713" i="1" s="1"/>
  <c r="S2713" i="1" s="1"/>
  <c r="T2713" i="1" s="1"/>
  <c r="U2713" i="1" s="1"/>
  <c r="Q2714" i="1"/>
  <c r="Q2715" i="1"/>
  <c r="Q2716" i="1"/>
  <c r="Q2717" i="1"/>
  <c r="Q2718" i="1"/>
  <c r="Q2719" i="1"/>
  <c r="Q2720" i="1"/>
  <c r="Q2721" i="1"/>
  <c r="Q2722" i="1"/>
  <c r="Q2723" i="1"/>
  <c r="Q2724" i="1"/>
  <c r="Q2725" i="1"/>
  <c r="R2725" i="1" s="1"/>
  <c r="S2725" i="1" s="1"/>
  <c r="T2725" i="1" s="1"/>
  <c r="U2725" i="1" s="1"/>
  <c r="Q2726" i="1"/>
  <c r="R2726" i="1" s="1"/>
  <c r="S2726" i="1" s="1"/>
  <c r="T2726" i="1" s="1"/>
  <c r="U2726" i="1" s="1"/>
  <c r="Q2727" i="1"/>
  <c r="R2727" i="1" s="1"/>
  <c r="Q2728" i="1"/>
  <c r="R2728" i="1" s="1"/>
  <c r="Q2729" i="1"/>
  <c r="Q2730" i="1"/>
  <c r="Q2731" i="1"/>
  <c r="Q2732" i="1"/>
  <c r="Q2733" i="1"/>
  <c r="R2733" i="1" s="1"/>
  <c r="Q2734" i="1"/>
  <c r="R2734" i="1" s="1"/>
  <c r="S2734" i="1" s="1"/>
  <c r="T2734" i="1" s="1"/>
  <c r="U2734" i="1" s="1"/>
  <c r="Q2735" i="1"/>
  <c r="Q2736" i="1"/>
  <c r="Q2737" i="1"/>
  <c r="R2737" i="1" s="1"/>
  <c r="S2737" i="1" s="1"/>
  <c r="T2737" i="1" s="1"/>
  <c r="U2737" i="1" s="1"/>
  <c r="Q2738" i="1"/>
  <c r="Q2739" i="1"/>
  <c r="Q2740" i="1"/>
  <c r="Q2741" i="1"/>
  <c r="R2741" i="1" s="1"/>
  <c r="S2741" i="1" s="1"/>
  <c r="T2741" i="1" s="1"/>
  <c r="U2741" i="1" s="1"/>
  <c r="Q2742" i="1"/>
  <c r="Q2743" i="1"/>
  <c r="Q2744" i="1"/>
  <c r="Q2745" i="1"/>
  <c r="S2745" i="1" s="1"/>
  <c r="T2745" i="1" s="1"/>
  <c r="U2745" i="1" s="1"/>
  <c r="Q2746" i="1"/>
  <c r="Q2747" i="1"/>
  <c r="Q2748" i="1"/>
  <c r="Q2749" i="1"/>
  <c r="R2749" i="1" s="1"/>
  <c r="S2749" i="1" s="1"/>
  <c r="T2749" i="1" s="1"/>
  <c r="U2749" i="1" s="1"/>
  <c r="Q2750" i="1"/>
  <c r="R2750" i="1" s="1"/>
  <c r="S2750" i="1" s="1"/>
  <c r="T2750" i="1" s="1"/>
  <c r="U2750" i="1" s="1"/>
  <c r="Q2751" i="1"/>
  <c r="R2751" i="1" s="1"/>
  <c r="S2751" i="1" s="1"/>
  <c r="T2751" i="1" s="1"/>
  <c r="U2751" i="1" s="1"/>
  <c r="Q2752" i="1"/>
  <c r="R2752" i="1" s="1"/>
  <c r="S2752" i="1" s="1"/>
  <c r="T2752" i="1" s="1"/>
  <c r="U2752" i="1" s="1"/>
  <c r="Q2753" i="1"/>
  <c r="Q2754" i="1"/>
  <c r="Q2755" i="1"/>
  <c r="R2755" i="1" s="1"/>
  <c r="Q2756" i="1"/>
  <c r="Q2757" i="1"/>
  <c r="Q2758" i="1"/>
  <c r="Q2759" i="1"/>
  <c r="Q2760" i="1"/>
  <c r="Q2761" i="1"/>
  <c r="Q2762" i="1"/>
  <c r="Q2763" i="1"/>
  <c r="Q2764" i="1"/>
  <c r="Q2765" i="1"/>
  <c r="R2765" i="1" s="1"/>
  <c r="S2765" i="1" s="1"/>
  <c r="T2765" i="1" s="1"/>
  <c r="U2765" i="1" s="1"/>
  <c r="Q2766" i="1"/>
  <c r="R2766" i="1" s="1"/>
  <c r="S2766" i="1" s="1"/>
  <c r="T2766" i="1" s="1"/>
  <c r="U2766" i="1" s="1"/>
  <c r="Q2767" i="1"/>
  <c r="R2767" i="1" s="1"/>
  <c r="Q2768" i="1"/>
  <c r="Q2769" i="1"/>
  <c r="Q2770" i="1"/>
  <c r="Q2771" i="1"/>
  <c r="Q2772" i="1"/>
  <c r="Q2773" i="1"/>
  <c r="R2773" i="1" s="1"/>
  <c r="S2773" i="1" s="1"/>
  <c r="T2773" i="1" s="1"/>
  <c r="U2773" i="1" s="1"/>
  <c r="Q2774" i="1"/>
  <c r="R2774" i="1" s="1"/>
  <c r="S2774" i="1" s="1"/>
  <c r="T2774" i="1" s="1"/>
  <c r="U2774" i="1" s="1"/>
  <c r="Q2775" i="1"/>
  <c r="Q2776" i="1"/>
  <c r="R2776" i="1" s="1"/>
  <c r="S2776" i="1" s="1"/>
  <c r="T2776" i="1" s="1"/>
  <c r="U2776" i="1" s="1"/>
  <c r="Q2777" i="1"/>
  <c r="R2777" i="1" s="1"/>
  <c r="S2777" i="1" s="1"/>
  <c r="T2777" i="1" s="1"/>
  <c r="U2777" i="1" s="1"/>
  <c r="Q2778" i="1"/>
  <c r="Q2779" i="1"/>
  <c r="Q2780" i="1"/>
  <c r="Q2781" i="1"/>
  <c r="Q2782" i="1"/>
  <c r="Q2783" i="1"/>
  <c r="Q2784" i="1"/>
  <c r="Q2785" i="1"/>
  <c r="S2785" i="1" s="1"/>
  <c r="T2785" i="1" s="1"/>
  <c r="U2785" i="1" s="1"/>
  <c r="Q2786" i="1"/>
  <c r="Q2787" i="1"/>
  <c r="Q2788" i="1"/>
  <c r="Q2789" i="1"/>
  <c r="R2789" i="1" s="1"/>
  <c r="S2789" i="1" s="1"/>
  <c r="T2789" i="1" s="1"/>
  <c r="U2789" i="1" s="1"/>
  <c r="Q2790" i="1"/>
  <c r="R2790" i="1" s="1"/>
  <c r="S2790" i="1" s="1"/>
  <c r="T2790" i="1" s="1"/>
  <c r="U2790" i="1" s="1"/>
  <c r="Q2791" i="1"/>
  <c r="R2791" i="1" s="1"/>
  <c r="S2791" i="1" s="1"/>
  <c r="T2791" i="1" s="1"/>
  <c r="U2791" i="1" s="1"/>
  <c r="Q2792" i="1"/>
  <c r="R2792" i="1" s="1"/>
  <c r="Q2793" i="1"/>
  <c r="Q2794" i="1"/>
  <c r="Q2795" i="1"/>
  <c r="R2795" i="1" s="1"/>
  <c r="Q2796" i="1"/>
  <c r="Q2797" i="1"/>
  <c r="R2797" i="1" s="1"/>
  <c r="Q2798" i="1"/>
  <c r="R2798" i="1" s="1"/>
  <c r="S2798" i="1" s="1"/>
  <c r="T2798" i="1" s="1"/>
  <c r="U2798" i="1" s="1"/>
  <c r="Q2799" i="1"/>
  <c r="Q2800" i="1"/>
  <c r="Q2801" i="1"/>
  <c r="R2801" i="1" s="1"/>
  <c r="S2801" i="1" s="1"/>
  <c r="T2801" i="1" s="1"/>
  <c r="U2801" i="1" s="1"/>
  <c r="Q2802" i="1"/>
  <c r="Q2803" i="1"/>
  <c r="Q2804" i="1"/>
  <c r="Q2805" i="1"/>
  <c r="R2805" i="1" s="1"/>
  <c r="S2805" i="1" s="1"/>
  <c r="T2805" i="1" s="1"/>
  <c r="U2805" i="1" s="1"/>
  <c r="Q2806" i="1"/>
  <c r="Q2807" i="1"/>
  <c r="Q2808" i="1"/>
  <c r="Q2809" i="1"/>
  <c r="S2809" i="1" s="1"/>
  <c r="T2809" i="1" s="1"/>
  <c r="U2809" i="1" s="1"/>
  <c r="Q2810" i="1"/>
  <c r="Q2811" i="1"/>
  <c r="Q2812" i="1"/>
  <c r="Q2813" i="1"/>
  <c r="R2813" i="1" s="1"/>
  <c r="S2813" i="1" s="1"/>
  <c r="T2813" i="1" s="1"/>
  <c r="U2813" i="1" s="1"/>
  <c r="Q2814" i="1"/>
  <c r="R2814" i="1" s="1"/>
  <c r="S2814" i="1" s="1"/>
  <c r="T2814" i="1" s="1"/>
  <c r="U2814" i="1" s="1"/>
  <c r="Q2815" i="1"/>
  <c r="R2815" i="1" s="1"/>
  <c r="S2815" i="1" s="1"/>
  <c r="T2815" i="1" s="1"/>
  <c r="U2815" i="1" s="1"/>
  <c r="Q2816" i="1"/>
  <c r="R2816" i="1" s="1"/>
  <c r="S2816" i="1" s="1"/>
  <c r="T2816" i="1" s="1"/>
  <c r="U2816" i="1" s="1"/>
  <c r="Q2817" i="1"/>
  <c r="Q2818" i="1"/>
  <c r="Q2819" i="1"/>
  <c r="Q2820" i="1"/>
  <c r="Q2821" i="1"/>
  <c r="Q2822" i="1"/>
  <c r="Q2823" i="1"/>
  <c r="Q2824" i="1"/>
  <c r="Q2825" i="1"/>
  <c r="S2825" i="1" s="1"/>
  <c r="T2825" i="1" s="1"/>
  <c r="U2825" i="1" s="1"/>
  <c r="Q2826" i="1"/>
  <c r="Q2827" i="1"/>
  <c r="Q2828" i="1"/>
  <c r="Q2829" i="1"/>
  <c r="R2829" i="1" s="1"/>
  <c r="S2829" i="1" s="1"/>
  <c r="T2829" i="1" s="1"/>
  <c r="U2829" i="1" s="1"/>
  <c r="Q2830" i="1"/>
  <c r="R2830" i="1" s="1"/>
  <c r="S2830" i="1" s="1"/>
  <c r="T2830" i="1" s="1"/>
  <c r="U2830" i="1" s="1"/>
  <c r="Q2831" i="1"/>
  <c r="R2831" i="1" s="1"/>
  <c r="Q2832" i="1"/>
  <c r="Q2833" i="1"/>
  <c r="Q2834" i="1"/>
  <c r="Q2835" i="1"/>
  <c r="Q2836" i="1"/>
  <c r="Q2837" i="1"/>
  <c r="R2837" i="1" s="1"/>
  <c r="S2837" i="1" s="1"/>
  <c r="T2837" i="1" s="1"/>
  <c r="U2837" i="1" s="1"/>
  <c r="Q2838" i="1"/>
  <c r="R2838" i="1" s="1"/>
  <c r="S2838" i="1" s="1"/>
  <c r="T2838" i="1" s="1"/>
  <c r="U2838" i="1" s="1"/>
  <c r="Q2839" i="1"/>
  <c r="Q2840" i="1"/>
  <c r="R2840" i="1" s="1"/>
  <c r="S2840" i="1" s="1"/>
  <c r="T2840" i="1" s="1"/>
  <c r="U2840" i="1" s="1"/>
  <c r="Q2841" i="1"/>
  <c r="R2841" i="1" s="1"/>
  <c r="S2841" i="1" s="1"/>
  <c r="T2841" i="1" s="1"/>
  <c r="U2841" i="1" s="1"/>
  <c r="Q2842" i="1"/>
  <c r="Q2843" i="1"/>
  <c r="R2843" i="1" s="1"/>
  <c r="Q2844" i="1"/>
  <c r="Q2845" i="1"/>
  <c r="Q2846" i="1"/>
  <c r="Q2847" i="1"/>
  <c r="Q2848" i="1"/>
  <c r="S2848" i="1" s="1"/>
  <c r="T2848" i="1" s="1"/>
  <c r="U2848" i="1" s="1"/>
  <c r="Q2849" i="1"/>
  <c r="S2849" i="1" s="1"/>
  <c r="T2849" i="1" s="1"/>
  <c r="U2849" i="1" s="1"/>
  <c r="Q2850" i="1"/>
  <c r="Q2851" i="1"/>
  <c r="Q2852" i="1"/>
  <c r="Q2853" i="1"/>
  <c r="R2853" i="1" s="1"/>
  <c r="S2853" i="1" s="1"/>
  <c r="T2853" i="1" s="1"/>
  <c r="U2853" i="1" s="1"/>
  <c r="Q2854" i="1"/>
  <c r="R2854" i="1" s="1"/>
  <c r="S2854" i="1" s="1"/>
  <c r="T2854" i="1" s="1"/>
  <c r="U2854" i="1" s="1"/>
  <c r="Q2855" i="1"/>
  <c r="R2855" i="1" s="1"/>
  <c r="S2855" i="1" s="1"/>
  <c r="T2855" i="1" s="1"/>
  <c r="U2855" i="1" s="1"/>
  <c r="Q2856" i="1"/>
  <c r="R2856" i="1" s="1"/>
  <c r="Q2857" i="1"/>
  <c r="Q2858" i="1"/>
  <c r="Q2859" i="1"/>
  <c r="Q2860" i="1"/>
  <c r="Q2861" i="1"/>
  <c r="R2861" i="1" s="1"/>
  <c r="Q2862" i="1"/>
  <c r="R2862" i="1" s="1"/>
  <c r="S2862" i="1" s="1"/>
  <c r="T2862" i="1" s="1"/>
  <c r="U2862" i="1" s="1"/>
  <c r="Q2863" i="1"/>
  <c r="Q2864" i="1"/>
  <c r="Q2865" i="1"/>
  <c r="Q2866" i="1"/>
  <c r="Q2867" i="1"/>
  <c r="Q2868" i="1"/>
  <c r="Q2869" i="1"/>
  <c r="R2869" i="1" s="1"/>
  <c r="S2869" i="1" s="1"/>
  <c r="T2869" i="1" s="1"/>
  <c r="U2869" i="1" s="1"/>
  <c r="Q2870" i="1"/>
  <c r="Q2871" i="1"/>
  <c r="Q2872" i="1"/>
  <c r="Q2873" i="1"/>
  <c r="S2873" i="1" s="1"/>
  <c r="T2873" i="1" s="1"/>
  <c r="U2873" i="1" s="1"/>
  <c r="Q2874" i="1"/>
  <c r="Q2875" i="1"/>
  <c r="R2875" i="1" s="1"/>
  <c r="Q2876" i="1"/>
  <c r="Q2877" i="1"/>
  <c r="R2877" i="1" s="1"/>
  <c r="S2877" i="1" s="1"/>
  <c r="T2877" i="1" s="1"/>
  <c r="U2877" i="1" s="1"/>
  <c r="Q2878" i="1"/>
  <c r="R2878" i="1" s="1"/>
  <c r="S2878" i="1" s="1"/>
  <c r="T2878" i="1" s="1"/>
  <c r="U2878" i="1" s="1"/>
  <c r="Q2879" i="1"/>
  <c r="R2879" i="1" s="1"/>
  <c r="S2879" i="1" s="1"/>
  <c r="T2879" i="1" s="1"/>
  <c r="U2879" i="1" s="1"/>
  <c r="Q2880" i="1"/>
  <c r="R2880" i="1" s="1"/>
  <c r="S2880" i="1" s="1"/>
  <c r="T2880" i="1" s="1"/>
  <c r="U2880" i="1" s="1"/>
  <c r="Q2881" i="1"/>
  <c r="Q2882" i="1"/>
  <c r="Q2883" i="1"/>
  <c r="Q2884" i="1"/>
  <c r="Q2885" i="1"/>
  <c r="Q2886" i="1"/>
  <c r="Q2887" i="1"/>
  <c r="Q2888" i="1"/>
  <c r="S2888" i="1" s="1"/>
  <c r="T2888" i="1" s="1"/>
  <c r="U2888" i="1" s="1"/>
  <c r="Q2889" i="1"/>
  <c r="S2889" i="1" s="1"/>
  <c r="T2889" i="1" s="1"/>
  <c r="U2889" i="1" s="1"/>
  <c r="Q2890" i="1"/>
  <c r="Q2891" i="1"/>
  <c r="Q2892" i="1"/>
  <c r="Q2893" i="1"/>
  <c r="R2893" i="1" s="1"/>
  <c r="S2893" i="1" s="1"/>
  <c r="T2893" i="1" s="1"/>
  <c r="U2893" i="1" s="1"/>
  <c r="Q2894" i="1"/>
  <c r="R2894" i="1" s="1"/>
  <c r="S2894" i="1" s="1"/>
  <c r="T2894" i="1" s="1"/>
  <c r="U2894" i="1" s="1"/>
  <c r="Q2895" i="1"/>
  <c r="R2895" i="1" s="1"/>
  <c r="Q2896" i="1"/>
  <c r="Q2897" i="1"/>
  <c r="Q2898" i="1"/>
  <c r="Q2899" i="1"/>
  <c r="Q2900" i="1"/>
  <c r="Q2901" i="1"/>
  <c r="R2901" i="1" s="1"/>
  <c r="S2901" i="1" s="1"/>
  <c r="T2901" i="1" s="1"/>
  <c r="U2901" i="1" s="1"/>
  <c r="Q2902" i="1"/>
  <c r="R2902" i="1" s="1"/>
  <c r="S2902" i="1" s="1"/>
  <c r="T2902" i="1" s="1"/>
  <c r="U2902" i="1" s="1"/>
  <c r="Q2903" i="1"/>
  <c r="Q2904" i="1"/>
  <c r="R2904" i="1" s="1"/>
  <c r="S2904" i="1" s="1"/>
  <c r="T2904" i="1" s="1"/>
  <c r="U2904" i="1" s="1"/>
  <c r="Q2905" i="1"/>
  <c r="Q2906" i="1"/>
  <c r="Q2907" i="1"/>
  <c r="Q2908" i="1"/>
  <c r="Q2909" i="1"/>
  <c r="Q2910" i="1"/>
  <c r="Q2911" i="1"/>
  <c r="Q2912" i="1"/>
  <c r="S2912" i="1" s="1"/>
  <c r="T2912" i="1" s="1"/>
  <c r="U2912" i="1" s="1"/>
  <c r="Q2913" i="1"/>
  <c r="S2913" i="1" s="1"/>
  <c r="T2913" i="1" s="1"/>
  <c r="U2913" i="1" s="1"/>
  <c r="Q2914" i="1"/>
  <c r="Q2915" i="1"/>
  <c r="Q2916" i="1"/>
  <c r="Q2917" i="1"/>
  <c r="R2917" i="1" s="1"/>
  <c r="S2917" i="1" s="1"/>
  <c r="T2917" i="1" s="1"/>
  <c r="U2917" i="1" s="1"/>
  <c r="Q2918" i="1"/>
  <c r="R2918" i="1" s="1"/>
  <c r="S2918" i="1" s="1"/>
  <c r="T2918" i="1" s="1"/>
  <c r="U2918" i="1" s="1"/>
  <c r="Q2919" i="1"/>
  <c r="R2919" i="1" s="1"/>
  <c r="S2919" i="1" s="1"/>
  <c r="T2919" i="1" s="1"/>
  <c r="U2919" i="1" s="1"/>
  <c r="Q2920" i="1"/>
  <c r="R2920" i="1" s="1"/>
  <c r="Q2921" i="1"/>
  <c r="Q2922" i="1"/>
  <c r="Q2923" i="1"/>
  <c r="R2923" i="1" s="1"/>
  <c r="Q2924" i="1"/>
  <c r="Q2925" i="1"/>
  <c r="R2925" i="1" s="1"/>
  <c r="Q2926" i="1"/>
  <c r="R2926" i="1" s="1"/>
  <c r="S2926" i="1" s="1"/>
  <c r="T2926" i="1" s="1"/>
  <c r="U2926" i="1" s="1"/>
  <c r="Q2927" i="1"/>
  <c r="Q2928" i="1"/>
  <c r="S2928" i="1" s="1"/>
  <c r="T2928" i="1" s="1"/>
  <c r="U2928" i="1" s="1"/>
  <c r="Q2929" i="1"/>
  <c r="R2929" i="1" s="1"/>
  <c r="Q2930" i="1"/>
  <c r="Q2931" i="1"/>
  <c r="Q2932" i="1"/>
  <c r="Q2933" i="1"/>
  <c r="R2933" i="1" s="1"/>
  <c r="S2933" i="1" s="1"/>
  <c r="T2933" i="1" s="1"/>
  <c r="U2933" i="1" s="1"/>
  <c r="Q2934" i="1"/>
  <c r="Q2935" i="1"/>
  <c r="Q2936" i="1"/>
  <c r="Q2937" i="1"/>
  <c r="Q2938" i="1"/>
  <c r="Q2939" i="1"/>
  <c r="Q2940" i="1"/>
  <c r="Q2941" i="1"/>
  <c r="R2941" i="1" s="1"/>
  <c r="S2941" i="1" s="1"/>
  <c r="T2941" i="1" s="1"/>
  <c r="U2941" i="1" s="1"/>
  <c r="Q2942" i="1"/>
  <c r="R2942" i="1" s="1"/>
  <c r="S2942" i="1" s="1"/>
  <c r="T2942" i="1" s="1"/>
  <c r="U2942" i="1" s="1"/>
  <c r="Q2943" i="1"/>
  <c r="R2943" i="1" s="1"/>
  <c r="S2943" i="1" s="1"/>
  <c r="T2943" i="1" s="1"/>
  <c r="U2943" i="1" s="1"/>
  <c r="Q2944" i="1"/>
  <c r="R2944" i="1" s="1"/>
  <c r="S2944" i="1" s="1"/>
  <c r="T2944" i="1" s="1"/>
  <c r="U2944" i="1" s="1"/>
  <c r="Q2945" i="1"/>
  <c r="Q2946" i="1"/>
  <c r="Q2947" i="1"/>
  <c r="R2947" i="1" s="1"/>
  <c r="Q2948" i="1"/>
  <c r="Q2949" i="1"/>
  <c r="Q2950" i="1"/>
  <c r="Q2951" i="1"/>
  <c r="S2951" i="1" s="1"/>
  <c r="T2951" i="1" s="1"/>
  <c r="U2951" i="1" s="1"/>
  <c r="Q2952" i="1"/>
  <c r="S2952" i="1" s="1"/>
  <c r="T2952" i="1" s="1"/>
  <c r="U2952" i="1" s="1"/>
  <c r="Q2953" i="1"/>
  <c r="S2953" i="1" s="1"/>
  <c r="T2953" i="1" s="1"/>
  <c r="U2953" i="1" s="1"/>
  <c r="Q2954" i="1"/>
  <c r="Q2955" i="1"/>
  <c r="Q2956" i="1"/>
  <c r="Q2957" i="1"/>
  <c r="R2957" i="1" s="1"/>
  <c r="S2957" i="1" s="1"/>
  <c r="T2957" i="1" s="1"/>
  <c r="U2957" i="1" s="1"/>
  <c r="Q2958" i="1"/>
  <c r="R2958" i="1" s="1"/>
  <c r="S2958" i="1" s="1"/>
  <c r="T2958" i="1" s="1"/>
  <c r="U2958" i="1" s="1"/>
  <c r="Q2959" i="1"/>
  <c r="R2959" i="1" s="1"/>
  <c r="Q2960" i="1"/>
  <c r="Q2961" i="1"/>
  <c r="Q2962" i="1"/>
  <c r="Q2963" i="1"/>
  <c r="R2963" i="1" s="1"/>
  <c r="Q2964" i="1"/>
  <c r="Q2965" i="1"/>
  <c r="R2965" i="1" s="1"/>
  <c r="S2965" i="1" s="1"/>
  <c r="T2965" i="1" s="1"/>
  <c r="U2965" i="1" s="1"/>
  <c r="Q2966" i="1"/>
  <c r="R2966" i="1" s="1"/>
  <c r="S2966" i="1" s="1"/>
  <c r="T2966" i="1" s="1"/>
  <c r="U2966" i="1" s="1"/>
  <c r="Q2967" i="1"/>
  <c r="Q2968" i="1"/>
  <c r="Q2969" i="1"/>
  <c r="Q2970" i="1"/>
  <c r="Q2971" i="1"/>
  <c r="R2971" i="1" s="1"/>
  <c r="Q2972" i="1"/>
  <c r="Q2973" i="1"/>
  <c r="Q2974" i="1"/>
  <c r="Q2975" i="1"/>
  <c r="Q2976" i="1"/>
  <c r="S2976" i="1" s="1"/>
  <c r="T2976" i="1" s="1"/>
  <c r="U2976" i="1" s="1"/>
  <c r="Q2977" i="1"/>
  <c r="Q2978" i="1"/>
  <c r="Q2979" i="1"/>
  <c r="Q2980" i="1"/>
  <c r="Q2981" i="1"/>
  <c r="R2981" i="1" s="1"/>
  <c r="S2981" i="1" s="1"/>
  <c r="T2981" i="1" s="1"/>
  <c r="U2981" i="1" s="1"/>
  <c r="Q2982" i="1"/>
  <c r="R2982" i="1" s="1"/>
  <c r="S2982" i="1" s="1"/>
  <c r="T2982" i="1" s="1"/>
  <c r="U2982" i="1" s="1"/>
  <c r="Q2983" i="1"/>
  <c r="R2983" i="1" s="1"/>
  <c r="S2983" i="1" s="1"/>
  <c r="T2983" i="1" s="1"/>
  <c r="U2983" i="1" s="1"/>
  <c r="Q2984" i="1"/>
  <c r="R2984" i="1" s="1"/>
  <c r="Q2985" i="1"/>
  <c r="Q2986" i="1"/>
  <c r="Q2987" i="1"/>
  <c r="R2987" i="1" s="1"/>
  <c r="Q2988" i="1"/>
  <c r="Q2989" i="1"/>
  <c r="R2989" i="1" s="1"/>
  <c r="Q2990" i="1"/>
  <c r="R2990" i="1" s="1"/>
  <c r="S2990" i="1" s="1"/>
  <c r="T2990" i="1" s="1"/>
  <c r="U2990" i="1" s="1"/>
  <c r="Q2991" i="1"/>
  <c r="S2991" i="1" s="1"/>
  <c r="T2991" i="1" s="1"/>
  <c r="U2991" i="1" s="1"/>
  <c r="Q2992" i="1"/>
  <c r="S2992" i="1" s="1"/>
  <c r="T2992" i="1" s="1"/>
  <c r="U2992" i="1" s="1"/>
  <c r="Q2993" i="1"/>
  <c r="R2993" i="1" s="1"/>
  <c r="Q2994" i="1"/>
  <c r="Q2995" i="1"/>
  <c r="Q2996" i="1"/>
  <c r="Q2997" i="1"/>
  <c r="R2997" i="1" s="1"/>
  <c r="S2997" i="1" s="1"/>
  <c r="T2997" i="1" s="1"/>
  <c r="U2997" i="1" s="1"/>
  <c r="Q2998" i="1"/>
  <c r="Q2999" i="1"/>
  <c r="Q3000" i="1"/>
  <c r="Q3001" i="1"/>
  <c r="Q3002" i="1"/>
  <c r="Q3003" i="1"/>
  <c r="Q3004" i="1"/>
  <c r="Q3005" i="1"/>
  <c r="R3005" i="1" s="1"/>
  <c r="S3005" i="1" s="1"/>
  <c r="T3005" i="1" s="1"/>
  <c r="U3005" i="1" s="1"/>
  <c r="Q3006" i="1"/>
  <c r="R3006" i="1" s="1"/>
  <c r="S3006" i="1" s="1"/>
  <c r="T3006" i="1" s="1"/>
  <c r="U3006" i="1" s="1"/>
  <c r="Q3007" i="1"/>
  <c r="R3007" i="1" s="1"/>
  <c r="S3007" i="1" s="1"/>
  <c r="T3007" i="1" s="1"/>
  <c r="U3007" i="1" s="1"/>
  <c r="Q3008" i="1"/>
  <c r="Q3009" i="1"/>
  <c r="Q3010" i="1"/>
  <c r="Q3011" i="1"/>
  <c r="R3011" i="1" s="1"/>
  <c r="Q3012" i="1"/>
  <c r="Q3013" i="1"/>
  <c r="Q3014" i="1"/>
  <c r="Q3015" i="1"/>
  <c r="S3015" i="1" s="1"/>
  <c r="T3015" i="1" s="1"/>
  <c r="U3015" i="1" s="1"/>
  <c r="Q3016" i="1"/>
  <c r="S3016" i="1" s="1"/>
  <c r="T3016" i="1" s="1"/>
  <c r="U3016" i="1" s="1"/>
  <c r="Q3017" i="1"/>
  <c r="Q3018" i="1"/>
  <c r="Q3019" i="1"/>
  <c r="Q3020" i="1"/>
  <c r="Q3021" i="1"/>
  <c r="R3021" i="1" s="1"/>
  <c r="S3021" i="1" s="1"/>
  <c r="T3021" i="1" s="1"/>
  <c r="U3021" i="1" s="1"/>
  <c r="Q3022" i="1"/>
  <c r="R3022" i="1" s="1"/>
  <c r="S3022" i="1" s="1"/>
  <c r="T3022" i="1" s="1"/>
  <c r="U3022" i="1" s="1"/>
  <c r="Q3023" i="1"/>
  <c r="R3023" i="1" s="1"/>
  <c r="Q3024" i="1"/>
  <c r="Q3025" i="1"/>
  <c r="Q3026" i="1"/>
  <c r="Q3027" i="1"/>
  <c r="R3027" i="1" s="1"/>
  <c r="Q3028" i="1"/>
  <c r="Q3029" i="1"/>
  <c r="R3029" i="1" s="1"/>
  <c r="S3029" i="1" s="1"/>
  <c r="T3029" i="1" s="1"/>
  <c r="U3029" i="1" s="1"/>
  <c r="Q3030" i="1"/>
  <c r="R3030" i="1" s="1"/>
  <c r="S3030" i="1" s="1"/>
  <c r="T3030" i="1" s="1"/>
  <c r="U3030" i="1" s="1"/>
  <c r="Q3031" i="1"/>
  <c r="S3031" i="1" s="1"/>
  <c r="T3031" i="1" s="1"/>
  <c r="U3031" i="1" s="1"/>
  <c r="Q3032" i="1"/>
  <c r="R3032" i="1" s="1"/>
  <c r="Q3033" i="1"/>
  <c r="R3033" i="1" s="1"/>
  <c r="Q3034" i="1"/>
  <c r="Q3035" i="1"/>
  <c r="Q3036" i="1"/>
  <c r="Q3037" i="1"/>
  <c r="Q3038" i="1"/>
  <c r="Q3039" i="1"/>
  <c r="Q3040" i="1"/>
  <c r="Q3041" i="1"/>
  <c r="Q3042" i="1"/>
  <c r="Q3043" i="1"/>
  <c r="Q3044" i="1"/>
  <c r="Q3045" i="1"/>
  <c r="R3045" i="1" s="1"/>
  <c r="S3045" i="1" s="1"/>
  <c r="T3045" i="1" s="1"/>
  <c r="U3045" i="1" s="1"/>
  <c r="Q3046" i="1"/>
  <c r="R3046" i="1" s="1"/>
  <c r="S3046" i="1" s="1"/>
  <c r="T3046" i="1" s="1"/>
  <c r="U3046" i="1" s="1"/>
  <c r="Q3047" i="1"/>
  <c r="R3047" i="1" s="1"/>
  <c r="S3047" i="1" s="1"/>
  <c r="T3047" i="1" s="1"/>
  <c r="U3047" i="1" s="1"/>
  <c r="Q3048" i="1"/>
  <c r="R3048" i="1" s="1"/>
  <c r="Q3049" i="1"/>
  <c r="Q3050" i="1"/>
  <c r="Q3051" i="1"/>
  <c r="Q3052" i="1"/>
  <c r="Q3053" i="1"/>
  <c r="R3053" i="1" s="1"/>
  <c r="Q3054" i="1"/>
  <c r="R3054" i="1" s="1"/>
  <c r="S3054" i="1" s="1"/>
  <c r="T3054" i="1" s="1"/>
  <c r="U3054" i="1" s="1"/>
  <c r="Q3055" i="1"/>
  <c r="S3055" i="1" s="1"/>
  <c r="T3055" i="1" s="1"/>
  <c r="U3055" i="1" s="1"/>
  <c r="Q3056" i="1"/>
  <c r="S3056" i="1" s="1"/>
  <c r="T3056" i="1" s="1"/>
  <c r="U3056" i="1" s="1"/>
  <c r="Q3057" i="1"/>
  <c r="R3057" i="1" s="1"/>
  <c r="S3057" i="1" s="1"/>
  <c r="T3057" i="1" s="1"/>
  <c r="U3057" i="1" s="1"/>
  <c r="Q3058" i="1"/>
  <c r="Q3059" i="1"/>
  <c r="Q3060" i="1"/>
  <c r="Q3061" i="1"/>
  <c r="R3061" i="1" s="1"/>
  <c r="S3061" i="1" s="1"/>
  <c r="T3061" i="1" s="1"/>
  <c r="U3061" i="1" s="1"/>
  <c r="Q3062" i="1"/>
  <c r="Q3063" i="1"/>
  <c r="Q3064" i="1"/>
  <c r="Q3065" i="1"/>
  <c r="Q3066" i="1"/>
  <c r="Q3067" i="1"/>
  <c r="Q3068" i="1"/>
  <c r="Q3069" i="1"/>
  <c r="R3069" i="1" s="1"/>
  <c r="S3069" i="1" s="1"/>
  <c r="T3069" i="1" s="1"/>
  <c r="U3069" i="1" s="1"/>
  <c r="Q3070" i="1"/>
  <c r="R3070" i="1" s="1"/>
  <c r="S3070" i="1" s="1"/>
  <c r="T3070" i="1" s="1"/>
  <c r="U3070" i="1" s="1"/>
  <c r="Q3071" i="1"/>
  <c r="Q3072" i="1"/>
  <c r="Q3073" i="1"/>
  <c r="Q3074" i="1"/>
  <c r="Q3075" i="1"/>
  <c r="Q3076" i="1"/>
  <c r="Q3077" i="1"/>
  <c r="Q3078" i="1"/>
  <c r="Q3079" i="1"/>
  <c r="S3079" i="1" s="1"/>
  <c r="T3079" i="1" s="1"/>
  <c r="U3079" i="1" s="1"/>
  <c r="Q3080" i="1"/>
  <c r="Q3081" i="1"/>
  <c r="Q3082" i="1"/>
  <c r="Q3083" i="1"/>
  <c r="Q3084" i="1"/>
  <c r="Q3085" i="1"/>
  <c r="R3085" i="1" s="1"/>
  <c r="S3085" i="1" s="1"/>
  <c r="T3085" i="1" s="1"/>
  <c r="U3085" i="1" s="1"/>
  <c r="Q3086" i="1"/>
  <c r="R3086" i="1" s="1"/>
  <c r="S3086" i="1" s="1"/>
  <c r="T3086" i="1" s="1"/>
  <c r="U3086" i="1" s="1"/>
  <c r="Q3087" i="1"/>
  <c r="R3087" i="1" s="1"/>
  <c r="Q3088" i="1"/>
  <c r="Q3089" i="1"/>
  <c r="Q3090" i="1"/>
  <c r="Q3091" i="1"/>
  <c r="Q3092" i="1"/>
  <c r="Q3093" i="1"/>
  <c r="R3093" i="1" s="1"/>
  <c r="S3093" i="1" s="1"/>
  <c r="T3093" i="1" s="1"/>
  <c r="U3093" i="1" s="1"/>
  <c r="Q3094" i="1"/>
  <c r="R3094" i="1" s="1"/>
  <c r="S3094" i="1" s="1"/>
  <c r="T3094" i="1" s="1"/>
  <c r="U3094" i="1" s="1"/>
  <c r="Q3095" i="1"/>
  <c r="S3095" i="1" s="1"/>
  <c r="T3095" i="1" s="1"/>
  <c r="U3095" i="1" s="1"/>
  <c r="Q3096" i="1"/>
  <c r="R3096" i="1" s="1"/>
  <c r="Q3097" i="1"/>
  <c r="R3097" i="1" s="1"/>
  <c r="S3097" i="1" s="1"/>
  <c r="T3097" i="1" s="1"/>
  <c r="U3097" i="1" s="1"/>
  <c r="Q3098" i="1"/>
  <c r="Q3099" i="1"/>
  <c r="Q3100" i="1"/>
  <c r="Q3101" i="1"/>
  <c r="Q3102" i="1"/>
  <c r="Q3103" i="1"/>
  <c r="Q3104" i="1"/>
  <c r="Q3105" i="1"/>
  <c r="Q3106" i="1"/>
  <c r="Q3107" i="1"/>
  <c r="Q3108" i="1"/>
  <c r="Q3109" i="1"/>
  <c r="R3109" i="1" s="1"/>
  <c r="S3109" i="1" s="1"/>
  <c r="T3109" i="1" s="1"/>
  <c r="U3109" i="1" s="1"/>
  <c r="Q3110" i="1"/>
  <c r="R3110" i="1" s="1"/>
  <c r="S3110" i="1" s="1"/>
  <c r="T3110" i="1" s="1"/>
  <c r="U3110" i="1" s="1"/>
  <c r="Q3111" i="1"/>
  <c r="Q3112" i="1"/>
  <c r="R3112" i="1" s="1"/>
  <c r="Q3113" i="1"/>
  <c r="Q3114" i="1"/>
  <c r="Q3115" i="1"/>
  <c r="Q3116" i="1"/>
  <c r="Q3117" i="1"/>
  <c r="R3117" i="1" s="1"/>
  <c r="Q3118" i="1"/>
  <c r="R3118" i="1" s="1"/>
  <c r="S3118" i="1" s="1"/>
  <c r="T3118" i="1" s="1"/>
  <c r="U3118" i="1" s="1"/>
  <c r="Q3119" i="1"/>
  <c r="S3119" i="1" s="1"/>
  <c r="T3119" i="1" s="1"/>
  <c r="U3119" i="1" s="1"/>
  <c r="Q3120" i="1"/>
  <c r="Q3121" i="1"/>
  <c r="R3121" i="1" s="1"/>
  <c r="S3121" i="1" s="1"/>
  <c r="T3121" i="1" s="1"/>
  <c r="U3121" i="1" s="1"/>
  <c r="Q3122" i="1"/>
  <c r="Q3123" i="1"/>
  <c r="Q3124" i="1"/>
  <c r="Q3125" i="1"/>
  <c r="R3125" i="1" s="1"/>
  <c r="S3125" i="1" s="1"/>
  <c r="T3125" i="1" s="1"/>
  <c r="U3125" i="1" s="1"/>
  <c r="Q3126" i="1"/>
  <c r="Q3127" i="1"/>
  <c r="Q3128" i="1"/>
  <c r="Q3129" i="1"/>
  <c r="Q3130" i="1"/>
  <c r="Q3131" i="1"/>
  <c r="R3131" i="1" s="1"/>
  <c r="Q3132" i="1"/>
  <c r="Q3133" i="1"/>
  <c r="R3133" i="1" s="1"/>
  <c r="S3133" i="1" s="1"/>
  <c r="T3133" i="1" s="1"/>
  <c r="U3133" i="1" s="1"/>
  <c r="Q3134" i="1"/>
  <c r="R3134" i="1" s="1"/>
  <c r="S3134" i="1" s="1"/>
  <c r="T3134" i="1" s="1"/>
  <c r="U3134" i="1" s="1"/>
  <c r="Q3135" i="1"/>
  <c r="R3135" i="1" s="1"/>
  <c r="Q3136" i="1"/>
  <c r="R3136" i="1" s="1"/>
  <c r="Q3137" i="1"/>
  <c r="Q3138" i="1"/>
  <c r="Q3139" i="1"/>
  <c r="Q3140" i="1"/>
  <c r="Q3141" i="1"/>
  <c r="Q3142" i="1"/>
  <c r="Q3143" i="1"/>
  <c r="Q3144" i="1"/>
  <c r="Q3145" i="1"/>
  <c r="Q3146" i="1"/>
  <c r="Q3147" i="1"/>
  <c r="Q3148" i="1"/>
  <c r="Q3149" i="1"/>
  <c r="R3149" i="1" s="1"/>
  <c r="S3149" i="1" s="1"/>
  <c r="T3149" i="1" s="1"/>
  <c r="U3149" i="1" s="1"/>
  <c r="Q3150" i="1"/>
  <c r="R3150" i="1" s="1"/>
  <c r="S3150" i="1" s="1"/>
  <c r="T3150" i="1" s="1"/>
  <c r="U3150" i="1" s="1"/>
  <c r="Q3151" i="1"/>
  <c r="R3151" i="1" s="1"/>
  <c r="Q3152" i="1"/>
  <c r="Q3153" i="1"/>
  <c r="Q3154" i="1"/>
  <c r="Q3155" i="1"/>
  <c r="Q3156" i="1"/>
  <c r="Q3157" i="1"/>
  <c r="R3157" i="1" s="1"/>
  <c r="S3157" i="1" s="1"/>
  <c r="T3157" i="1" s="1"/>
  <c r="U3157" i="1" s="1"/>
  <c r="Q3158" i="1"/>
  <c r="R3158" i="1" s="1"/>
  <c r="S3158" i="1" s="1"/>
  <c r="T3158" i="1" s="1"/>
  <c r="U3158" i="1" s="1"/>
  <c r="Q3159" i="1"/>
  <c r="S3159" i="1" s="1"/>
  <c r="T3159" i="1" s="1"/>
  <c r="U3159" i="1" s="1"/>
  <c r="Q3160" i="1"/>
  <c r="R3160" i="1" s="1"/>
  <c r="S3160" i="1" s="1"/>
  <c r="T3160" i="1" s="1"/>
  <c r="U3160" i="1" s="1"/>
  <c r="Q3161" i="1"/>
  <c r="R3161" i="1" s="1"/>
  <c r="S3161" i="1" s="1"/>
  <c r="T3161" i="1" s="1"/>
  <c r="U3161" i="1" s="1"/>
  <c r="Q3162" i="1"/>
  <c r="Q3163" i="1"/>
  <c r="Q3164" i="1"/>
  <c r="Q3165" i="1"/>
  <c r="Q3166" i="1"/>
  <c r="Q3167" i="1"/>
  <c r="Q3168" i="1"/>
  <c r="Q3169" i="1"/>
  <c r="Q3170" i="1"/>
  <c r="Q3171" i="1"/>
  <c r="Q3172" i="1"/>
  <c r="Q3173" i="1"/>
  <c r="R3173" i="1" s="1"/>
  <c r="S3173" i="1" s="1"/>
  <c r="T3173" i="1" s="1"/>
  <c r="U3173" i="1" s="1"/>
  <c r="Q3174" i="1"/>
  <c r="R3174" i="1" s="1"/>
  <c r="S3174" i="1" s="1"/>
  <c r="T3174" i="1" s="1"/>
  <c r="U3174" i="1" s="1"/>
  <c r="Q3175" i="1"/>
  <c r="Q3176" i="1"/>
  <c r="R3176" i="1" s="1"/>
  <c r="Q3177" i="1"/>
  <c r="Q3178" i="1"/>
  <c r="Q3179" i="1"/>
  <c r="Q3180" i="1"/>
  <c r="Q3181" i="1"/>
  <c r="R3181" i="1" s="1"/>
  <c r="Q3182" i="1"/>
  <c r="R3182" i="1" s="1"/>
  <c r="S3182" i="1" s="1"/>
  <c r="T3182" i="1" s="1"/>
  <c r="U3182" i="1" s="1"/>
  <c r="Q3183" i="1"/>
  <c r="Q3184" i="1"/>
  <c r="Q3185" i="1"/>
  <c r="R3185" i="1" s="1"/>
  <c r="S3185" i="1" s="1"/>
  <c r="T3185" i="1" s="1"/>
  <c r="U3185" i="1" s="1"/>
  <c r="Q3186" i="1"/>
  <c r="Q3187" i="1"/>
  <c r="Q3188" i="1"/>
  <c r="Q3189" i="1"/>
  <c r="R3189" i="1" s="1"/>
  <c r="S3189" i="1" s="1"/>
  <c r="T3189" i="1" s="1"/>
  <c r="U3189" i="1" s="1"/>
  <c r="Q3190" i="1"/>
  <c r="Q3191" i="1"/>
  <c r="Q3192" i="1"/>
  <c r="Q3193" i="1"/>
  <c r="Q3194" i="1"/>
  <c r="Q3195" i="1"/>
  <c r="Q3196" i="1"/>
  <c r="Q3197" i="1"/>
  <c r="R3197" i="1" s="1"/>
  <c r="S3197" i="1" s="1"/>
  <c r="T3197" i="1" s="1"/>
  <c r="U3197" i="1" s="1"/>
  <c r="Q3198" i="1"/>
  <c r="R3198" i="1" s="1"/>
  <c r="S3198" i="1" s="1"/>
  <c r="T3198" i="1" s="1"/>
  <c r="U3198" i="1" s="1"/>
  <c r="Q3199" i="1"/>
  <c r="R3199" i="1" s="1"/>
  <c r="Q3200" i="1"/>
  <c r="R3200" i="1" s="1"/>
  <c r="S3200" i="1" s="1"/>
  <c r="T3200" i="1" s="1"/>
  <c r="U3200" i="1" s="1"/>
  <c r="Q3201" i="1"/>
  <c r="Q3202" i="1"/>
  <c r="Q3203" i="1"/>
  <c r="Q3204" i="1"/>
  <c r="Q3205" i="1"/>
  <c r="Q3206" i="1"/>
  <c r="Q3207" i="1"/>
  <c r="Q3208" i="1"/>
  <c r="Q3209" i="1"/>
  <c r="Q3210" i="1"/>
  <c r="Q3211" i="1"/>
  <c r="Q3212" i="1"/>
  <c r="Q3213" i="1"/>
  <c r="R3213" i="1" s="1"/>
  <c r="S3213" i="1" s="1"/>
  <c r="T3213" i="1" s="1"/>
  <c r="U3213" i="1" s="1"/>
  <c r="Q3214" i="1"/>
  <c r="R3214" i="1" s="1"/>
  <c r="S3214" i="1" s="1"/>
  <c r="T3214" i="1" s="1"/>
  <c r="U3214" i="1" s="1"/>
  <c r="Q3215" i="1"/>
  <c r="R3215" i="1" s="1"/>
  <c r="Q3216" i="1"/>
  <c r="Q3217" i="1"/>
  <c r="Q3218" i="1"/>
  <c r="Q3219" i="1"/>
  <c r="Q3220" i="1"/>
  <c r="Q3221" i="1"/>
  <c r="R3221" i="1" s="1"/>
  <c r="S3221" i="1" s="1"/>
  <c r="T3221" i="1" s="1"/>
  <c r="U3221" i="1" s="1"/>
  <c r="Q3222" i="1"/>
  <c r="R3222" i="1" s="1"/>
  <c r="S3222" i="1" s="1"/>
  <c r="T3222" i="1" s="1"/>
  <c r="U3222" i="1" s="1"/>
  <c r="Q3223" i="1"/>
  <c r="Q3224" i="1"/>
  <c r="R3224" i="1" s="1"/>
  <c r="S3224" i="1" s="1"/>
  <c r="T3224" i="1" s="1"/>
  <c r="U3224" i="1" s="1"/>
  <c r="Q3225" i="1"/>
  <c r="R3225" i="1" s="1"/>
  <c r="S3225" i="1" s="1"/>
  <c r="T3225" i="1" s="1"/>
  <c r="U3225" i="1" s="1"/>
  <c r="Q3226" i="1"/>
  <c r="Q3227" i="1"/>
  <c r="Q3228" i="1"/>
  <c r="Q3229" i="1"/>
  <c r="Q3230" i="1"/>
  <c r="Q3231" i="1"/>
  <c r="Q3232" i="1"/>
  <c r="Q3233" i="1"/>
  <c r="Q3234" i="1"/>
  <c r="Q3235" i="1"/>
  <c r="Q3236" i="1"/>
  <c r="Q3237" i="1"/>
  <c r="R3237" i="1" s="1"/>
  <c r="S3237" i="1" s="1"/>
  <c r="T3237" i="1" s="1"/>
  <c r="U3237" i="1" s="1"/>
  <c r="Q3238" i="1"/>
  <c r="R3238" i="1" s="1"/>
  <c r="S3238" i="1" s="1"/>
  <c r="T3238" i="1" s="1"/>
  <c r="U3238" i="1" s="1"/>
  <c r="Q3239" i="1"/>
  <c r="R3239" i="1" s="1"/>
  <c r="Q3240" i="1"/>
  <c r="R3240" i="1" s="1"/>
  <c r="Q3241" i="1"/>
  <c r="Q3242" i="1"/>
  <c r="Q3243" i="1"/>
  <c r="Q3244" i="1"/>
  <c r="Q3245" i="1"/>
  <c r="R3245" i="1" s="1"/>
  <c r="Q3246" i="1"/>
  <c r="R3246" i="1" s="1"/>
  <c r="S3246" i="1" s="1"/>
  <c r="T3246" i="1" s="1"/>
  <c r="U3246" i="1" s="1"/>
  <c r="Q3247" i="1"/>
  <c r="Q3248" i="1"/>
  <c r="Q3249" i="1"/>
  <c r="R3249" i="1" s="1"/>
  <c r="S3249" i="1" s="1"/>
  <c r="T3249" i="1" s="1"/>
  <c r="U3249" i="1" s="1"/>
  <c r="Q3250" i="1"/>
  <c r="Q3251" i="1"/>
  <c r="Q3252" i="1"/>
  <c r="Q3253" i="1"/>
  <c r="R3253" i="1" s="1"/>
  <c r="S3253" i="1" s="1"/>
  <c r="T3253" i="1" s="1"/>
  <c r="U3253" i="1" s="1"/>
  <c r="Q3254" i="1"/>
  <c r="Q3255" i="1"/>
  <c r="Q3256" i="1"/>
  <c r="Q3257" i="1"/>
  <c r="S3257" i="1" s="1"/>
  <c r="T3257" i="1" s="1"/>
  <c r="U3257" i="1" s="1"/>
  <c r="Q3258" i="1"/>
  <c r="Q3259" i="1"/>
  <c r="Q3260" i="1"/>
  <c r="Q3261" i="1"/>
  <c r="R3261" i="1" s="1"/>
  <c r="S3261" i="1" s="1"/>
  <c r="T3261" i="1" s="1"/>
  <c r="U3261" i="1" s="1"/>
  <c r="Q3262" i="1"/>
  <c r="R3262" i="1" s="1"/>
  <c r="S3262" i="1" s="1"/>
  <c r="T3262" i="1" s="1"/>
  <c r="U3262" i="1" s="1"/>
  <c r="Q3263" i="1"/>
  <c r="R3263" i="1" s="1"/>
  <c r="S3263" i="1" s="1"/>
  <c r="T3263" i="1" s="1"/>
  <c r="U3263" i="1" s="1"/>
  <c r="Q3264" i="1"/>
  <c r="R3264" i="1" s="1"/>
  <c r="S3264" i="1" s="1"/>
  <c r="T3264" i="1" s="1"/>
  <c r="U3264" i="1" s="1"/>
  <c r="Q3265" i="1"/>
  <c r="Q3266" i="1"/>
  <c r="Q3267" i="1"/>
  <c r="R3267" i="1" s="1"/>
  <c r="Q3268" i="1"/>
  <c r="Q3269" i="1"/>
  <c r="Q3270" i="1"/>
  <c r="Q3271" i="1"/>
  <c r="Q3272" i="1"/>
  <c r="Q3273" i="1"/>
  <c r="Q3274" i="1"/>
  <c r="Q3275" i="1"/>
  <c r="Q3276" i="1"/>
  <c r="Q3277" i="1"/>
  <c r="R3277" i="1" s="1"/>
  <c r="S3277" i="1" s="1"/>
  <c r="T3277" i="1" s="1"/>
  <c r="U3277" i="1" s="1"/>
  <c r="Q3278" i="1"/>
  <c r="R3278" i="1" s="1"/>
  <c r="S3278" i="1" s="1"/>
  <c r="T3278" i="1" s="1"/>
  <c r="U3278" i="1" s="1"/>
  <c r="Q3279" i="1"/>
  <c r="R3279" i="1" s="1"/>
  <c r="Q3280" i="1"/>
  <c r="Q3281" i="1"/>
  <c r="Q3282" i="1"/>
  <c r="Q3283" i="1"/>
  <c r="Q3284" i="1"/>
  <c r="Q3285" i="1"/>
  <c r="R3285" i="1" s="1"/>
  <c r="S3285" i="1" s="1"/>
  <c r="T3285" i="1" s="1"/>
  <c r="U3285" i="1" s="1"/>
  <c r="Q3286" i="1"/>
  <c r="R3286" i="1" s="1"/>
  <c r="S3286" i="1" s="1"/>
  <c r="T3286" i="1" s="1"/>
  <c r="U3286" i="1" s="1"/>
  <c r="Q3287" i="1"/>
  <c r="Q3288" i="1"/>
  <c r="R3288" i="1" s="1"/>
  <c r="S3288" i="1" s="1"/>
  <c r="T3288" i="1" s="1"/>
  <c r="U3288" i="1" s="1"/>
  <c r="Q3289" i="1"/>
  <c r="R3289" i="1" s="1"/>
  <c r="S3289" i="1" s="1"/>
  <c r="T3289" i="1" s="1"/>
  <c r="U3289" i="1" s="1"/>
  <c r="Q3290" i="1"/>
  <c r="Q3291" i="1"/>
  <c r="Q3292" i="1"/>
  <c r="Q3293" i="1"/>
  <c r="Q3294" i="1"/>
  <c r="Q3295" i="1"/>
  <c r="Q3296" i="1"/>
  <c r="Q3297" i="1"/>
  <c r="S3297" i="1" s="1"/>
  <c r="T3297" i="1" s="1"/>
  <c r="U3297" i="1" s="1"/>
  <c r="Q3298" i="1"/>
  <c r="Q3299" i="1"/>
  <c r="Q3300" i="1"/>
  <c r="Q3301" i="1"/>
  <c r="R3301" i="1" s="1"/>
  <c r="S3301" i="1" s="1"/>
  <c r="T3301" i="1" s="1"/>
  <c r="U3301" i="1" s="1"/>
  <c r="Q3302" i="1"/>
  <c r="R3302" i="1" s="1"/>
  <c r="S3302" i="1" s="1"/>
  <c r="T3302" i="1" s="1"/>
  <c r="U3302" i="1" s="1"/>
  <c r="Q3303" i="1"/>
  <c r="R3303" i="1" s="1"/>
  <c r="S3303" i="1" s="1"/>
  <c r="T3303" i="1" s="1"/>
  <c r="U3303" i="1" s="1"/>
  <c r="Q3304" i="1"/>
  <c r="R3304" i="1" s="1"/>
  <c r="Q3305" i="1"/>
  <c r="Q3306" i="1"/>
  <c r="Q3307" i="1"/>
  <c r="R3307" i="1" s="1"/>
  <c r="Q3308" i="1"/>
  <c r="Q3309" i="1"/>
  <c r="R3309" i="1" s="1"/>
  <c r="Q3310" i="1"/>
  <c r="R3310" i="1" s="1"/>
  <c r="S3310" i="1" s="1"/>
  <c r="T3310" i="1" s="1"/>
  <c r="U3310" i="1" s="1"/>
  <c r="Q3311" i="1"/>
  <c r="Q3312" i="1"/>
  <c r="Q3313" i="1"/>
  <c r="R3313" i="1" s="1"/>
  <c r="S3313" i="1" s="1"/>
  <c r="T3313" i="1" s="1"/>
  <c r="U3313" i="1" s="1"/>
  <c r="Q3314" i="1"/>
  <c r="Q3315" i="1"/>
  <c r="Q3316" i="1"/>
  <c r="Q3317" i="1"/>
  <c r="R3317" i="1" s="1"/>
  <c r="S3317" i="1" s="1"/>
  <c r="T3317" i="1" s="1"/>
  <c r="U3317" i="1" s="1"/>
  <c r="Q3318" i="1"/>
  <c r="Q3319" i="1"/>
  <c r="Q3320" i="1"/>
  <c r="Q3321" i="1"/>
  <c r="S3321" i="1" s="1"/>
  <c r="T3321" i="1" s="1"/>
  <c r="U3321" i="1" s="1"/>
  <c r="Q3322" i="1"/>
  <c r="Q3323" i="1"/>
  <c r="Q3324" i="1"/>
  <c r="Q3325" i="1"/>
  <c r="R3325" i="1" s="1"/>
  <c r="S3325" i="1" s="1"/>
  <c r="T3325" i="1" s="1"/>
  <c r="U3325" i="1" s="1"/>
  <c r="Q3326" i="1"/>
  <c r="R3326" i="1" s="1"/>
  <c r="S3326" i="1" s="1"/>
  <c r="T3326" i="1" s="1"/>
  <c r="U3326" i="1" s="1"/>
  <c r="Q3327" i="1"/>
  <c r="R3327" i="1" s="1"/>
  <c r="S3327" i="1" s="1"/>
  <c r="T3327" i="1" s="1"/>
  <c r="U3327" i="1" s="1"/>
  <c r="Q3328" i="1"/>
  <c r="R3328" i="1" s="1"/>
  <c r="S3328" i="1" s="1"/>
  <c r="T3328" i="1" s="1"/>
  <c r="U3328" i="1" s="1"/>
  <c r="Q3329" i="1"/>
  <c r="Q3330" i="1"/>
  <c r="Q3331" i="1"/>
  <c r="Q3332" i="1"/>
  <c r="Q3333" i="1"/>
  <c r="Q3334" i="1"/>
  <c r="Q3335" i="1"/>
  <c r="Q3336" i="1"/>
  <c r="Q3337" i="1"/>
  <c r="S3337" i="1" s="1"/>
  <c r="T3337" i="1" s="1"/>
  <c r="U3337" i="1" s="1"/>
  <c r="Q3338" i="1"/>
  <c r="Q3339" i="1"/>
  <c r="Q3340" i="1"/>
  <c r="Q3341" i="1"/>
  <c r="R3341" i="1" s="1"/>
  <c r="S3341" i="1" s="1"/>
  <c r="T3341" i="1" s="1"/>
  <c r="U3341" i="1" s="1"/>
  <c r="Q3342" i="1"/>
  <c r="R3342" i="1" s="1"/>
  <c r="S3342" i="1" s="1"/>
  <c r="T3342" i="1" s="1"/>
  <c r="U3342" i="1" s="1"/>
  <c r="Q3343" i="1"/>
  <c r="R3343" i="1" s="1"/>
  <c r="Q3344" i="1"/>
  <c r="Q3345" i="1"/>
  <c r="Q3346" i="1"/>
  <c r="Q3347" i="1"/>
  <c r="Q3348" i="1"/>
  <c r="Q3349" i="1"/>
  <c r="R3349" i="1" s="1"/>
  <c r="S3349" i="1" s="1"/>
  <c r="T3349" i="1" s="1"/>
  <c r="U3349" i="1" s="1"/>
  <c r="Q3350" i="1"/>
  <c r="R3350" i="1" s="1"/>
  <c r="S3350" i="1" s="1"/>
  <c r="T3350" i="1" s="1"/>
  <c r="U3350" i="1" s="1"/>
  <c r="Q3351" i="1"/>
  <c r="Q3352" i="1"/>
  <c r="R3352" i="1" s="1"/>
  <c r="S3352" i="1" s="1"/>
  <c r="T3352" i="1" s="1"/>
  <c r="U3352" i="1" s="1"/>
  <c r="Q3353" i="1"/>
  <c r="R3353" i="1" s="1"/>
  <c r="S3353" i="1" s="1"/>
  <c r="T3353" i="1" s="1"/>
  <c r="U3353" i="1" s="1"/>
  <c r="Q3354" i="1"/>
  <c r="Q3355" i="1"/>
  <c r="R3355" i="1" s="1"/>
  <c r="Q3356" i="1"/>
  <c r="Q3357" i="1"/>
  <c r="Q3358" i="1"/>
  <c r="Q3359" i="1"/>
  <c r="Q3360" i="1"/>
  <c r="S3360" i="1" s="1"/>
  <c r="T3360" i="1" s="1"/>
  <c r="U3360" i="1" s="1"/>
  <c r="Q3361" i="1"/>
  <c r="S3361" i="1" s="1"/>
  <c r="T3361" i="1" s="1"/>
  <c r="U3361" i="1" s="1"/>
  <c r="Q3362" i="1"/>
  <c r="Q3363" i="1"/>
  <c r="Q3364" i="1"/>
  <c r="Q3365" i="1"/>
  <c r="R3365" i="1" s="1"/>
  <c r="S3365" i="1" s="1"/>
  <c r="T3365" i="1" s="1"/>
  <c r="U3365" i="1" s="1"/>
  <c r="Q3366" i="1"/>
  <c r="R3366" i="1" s="1"/>
  <c r="S3366" i="1" s="1"/>
  <c r="T3366" i="1" s="1"/>
  <c r="U3366" i="1" s="1"/>
  <c r="Q3367" i="1"/>
  <c r="R3367" i="1" s="1"/>
  <c r="S3367" i="1" s="1"/>
  <c r="T3367" i="1" s="1"/>
  <c r="U3367" i="1" s="1"/>
  <c r="Q3368" i="1"/>
  <c r="R3368" i="1" s="1"/>
  <c r="Q3369" i="1"/>
  <c r="Q3370" i="1"/>
  <c r="Q3371" i="1"/>
  <c r="Q3372" i="1"/>
  <c r="Q3373" i="1"/>
  <c r="R3373" i="1" s="1"/>
  <c r="Q3374" i="1"/>
  <c r="R3374" i="1" s="1"/>
  <c r="S3374" i="1" s="1"/>
  <c r="T3374" i="1" s="1"/>
  <c r="U3374" i="1" s="1"/>
  <c r="Q3375" i="1"/>
  <c r="Q3376" i="1"/>
  <c r="Q3377" i="1"/>
  <c r="Q3378" i="1"/>
  <c r="Q3379" i="1"/>
  <c r="Q3380" i="1"/>
  <c r="Q3381" i="1"/>
  <c r="R3381" i="1" s="1"/>
  <c r="S3381" i="1" s="1"/>
  <c r="T3381" i="1" s="1"/>
  <c r="U3381" i="1" s="1"/>
  <c r="Q3382" i="1"/>
  <c r="Q3383" i="1"/>
  <c r="Q3384" i="1"/>
  <c r="Q3385" i="1"/>
  <c r="S3385" i="1" s="1"/>
  <c r="T3385" i="1" s="1"/>
  <c r="U3385" i="1" s="1"/>
  <c r="Q3386" i="1"/>
  <c r="Q3387" i="1"/>
  <c r="R3387" i="1" s="1"/>
  <c r="Q3388" i="1"/>
  <c r="Q3389" i="1"/>
  <c r="R3389" i="1" s="1"/>
  <c r="S3389" i="1" s="1"/>
  <c r="T3389" i="1" s="1"/>
  <c r="U3389" i="1" s="1"/>
  <c r="Q3390" i="1"/>
  <c r="R3390" i="1" s="1"/>
  <c r="S3390" i="1" s="1"/>
  <c r="T3390" i="1" s="1"/>
  <c r="U3390" i="1" s="1"/>
  <c r="Q3391" i="1"/>
  <c r="R3391" i="1" s="1"/>
  <c r="S3391" i="1" s="1"/>
  <c r="T3391" i="1" s="1"/>
  <c r="U3391" i="1" s="1"/>
  <c r="Q3392" i="1"/>
  <c r="R3392" i="1" s="1"/>
  <c r="S3392" i="1" s="1"/>
  <c r="T3392" i="1" s="1"/>
  <c r="U3392" i="1" s="1"/>
  <c r="Q3393" i="1"/>
  <c r="Q3394" i="1"/>
  <c r="Q3395" i="1"/>
  <c r="Q3396" i="1"/>
  <c r="Q3397" i="1"/>
  <c r="Q3398" i="1"/>
  <c r="Q3399" i="1"/>
  <c r="Q3400" i="1"/>
  <c r="S3400" i="1" s="1"/>
  <c r="T3400" i="1" s="1"/>
  <c r="U3400" i="1" s="1"/>
  <c r="Q3401" i="1"/>
  <c r="S3401" i="1" s="1"/>
  <c r="T3401" i="1" s="1"/>
  <c r="U3401" i="1" s="1"/>
  <c r="Q3402" i="1"/>
  <c r="Q3403" i="1"/>
  <c r="Q3404" i="1"/>
  <c r="Q3405" i="1"/>
  <c r="R3405" i="1" s="1"/>
  <c r="S3405" i="1" s="1"/>
  <c r="T3405" i="1" s="1"/>
  <c r="U3405" i="1" s="1"/>
  <c r="Q3406" i="1"/>
  <c r="R3406" i="1" s="1"/>
  <c r="S3406" i="1" s="1"/>
  <c r="T3406" i="1" s="1"/>
  <c r="U3406" i="1" s="1"/>
  <c r="Q3407" i="1"/>
  <c r="R3407" i="1" s="1"/>
  <c r="Q3408" i="1"/>
  <c r="Q3409" i="1"/>
  <c r="Q3410" i="1"/>
  <c r="Q3411" i="1"/>
  <c r="Q3412" i="1"/>
  <c r="Q3413" i="1"/>
  <c r="R3413" i="1" s="1"/>
  <c r="S3413" i="1" s="1"/>
  <c r="T3413" i="1" s="1"/>
  <c r="U3413" i="1" s="1"/>
  <c r="Q3414" i="1"/>
  <c r="R3414" i="1" s="1"/>
  <c r="S3414" i="1" s="1"/>
  <c r="T3414" i="1" s="1"/>
  <c r="U3414" i="1" s="1"/>
  <c r="Q3415" i="1"/>
  <c r="Q3416" i="1"/>
  <c r="R3416" i="1" s="1"/>
  <c r="S3416" i="1" s="1"/>
  <c r="T3416" i="1" s="1"/>
  <c r="U3416" i="1" s="1"/>
  <c r="Q3417" i="1"/>
  <c r="Q3418" i="1"/>
  <c r="Q3419" i="1"/>
  <c r="Q3420" i="1"/>
  <c r="Q3421" i="1"/>
  <c r="Q3422" i="1"/>
  <c r="Q3423" i="1"/>
  <c r="Q3424" i="1"/>
  <c r="S3424" i="1" s="1"/>
  <c r="T3424" i="1" s="1"/>
  <c r="U3424" i="1" s="1"/>
  <c r="Q3425" i="1"/>
  <c r="S3425" i="1" s="1"/>
  <c r="T3425" i="1" s="1"/>
  <c r="U3425" i="1" s="1"/>
  <c r="Q3426" i="1"/>
  <c r="Q3427" i="1"/>
  <c r="Q3428" i="1"/>
  <c r="Q3429" i="1"/>
  <c r="R3429" i="1" s="1"/>
  <c r="S3429" i="1" s="1"/>
  <c r="T3429" i="1" s="1"/>
  <c r="U3429" i="1" s="1"/>
  <c r="Q3430" i="1"/>
  <c r="R3430" i="1" s="1"/>
  <c r="S3430" i="1" s="1"/>
  <c r="T3430" i="1" s="1"/>
  <c r="U3430" i="1" s="1"/>
  <c r="Q3431" i="1"/>
  <c r="R3431" i="1" s="1"/>
  <c r="S3431" i="1" s="1"/>
  <c r="T3431" i="1" s="1"/>
  <c r="U3431" i="1" s="1"/>
  <c r="Q3432" i="1"/>
  <c r="R3432" i="1" s="1"/>
  <c r="Q3433" i="1"/>
  <c r="Q3434" i="1"/>
  <c r="Q3435" i="1"/>
  <c r="R3435" i="1" s="1"/>
  <c r="Q3436" i="1"/>
  <c r="Q3437" i="1"/>
  <c r="R3437" i="1" s="1"/>
  <c r="Q3438" i="1"/>
  <c r="R3438" i="1" s="1"/>
  <c r="S3438" i="1" s="1"/>
  <c r="T3438" i="1" s="1"/>
  <c r="U3438" i="1" s="1"/>
  <c r="Q3439" i="1"/>
  <c r="Q3440" i="1"/>
  <c r="S3440" i="1" s="1"/>
  <c r="T3440" i="1" s="1"/>
  <c r="U3440" i="1" s="1"/>
  <c r="Q3441" i="1"/>
  <c r="R3441" i="1" s="1"/>
  <c r="Q3442" i="1"/>
  <c r="Q3443" i="1"/>
  <c r="Q3444" i="1"/>
  <c r="Q3445" i="1"/>
  <c r="R3445" i="1" s="1"/>
  <c r="S3445" i="1" s="1"/>
  <c r="T3445" i="1" s="1"/>
  <c r="U3445" i="1" s="1"/>
  <c r="Q3446" i="1"/>
  <c r="Q3447" i="1"/>
  <c r="Q3448" i="1"/>
  <c r="Q3449" i="1"/>
  <c r="Q3450" i="1"/>
  <c r="Q3451" i="1"/>
  <c r="Q3452" i="1"/>
  <c r="Q3453" i="1"/>
  <c r="R3453" i="1" s="1"/>
  <c r="S3453" i="1" s="1"/>
  <c r="T3453" i="1" s="1"/>
  <c r="U3453" i="1" s="1"/>
  <c r="Q3454" i="1"/>
  <c r="R3454" i="1" s="1"/>
  <c r="S3454" i="1" s="1"/>
  <c r="T3454" i="1" s="1"/>
  <c r="U3454" i="1" s="1"/>
  <c r="Q3455" i="1"/>
  <c r="R3455" i="1" s="1"/>
  <c r="S3455" i="1" s="1"/>
  <c r="T3455" i="1" s="1"/>
  <c r="U3455" i="1" s="1"/>
  <c r="Q3456" i="1"/>
  <c r="R3456" i="1" s="1"/>
  <c r="S3456" i="1" s="1"/>
  <c r="T3456" i="1" s="1"/>
  <c r="U3456" i="1" s="1"/>
  <c r="Q3457" i="1"/>
  <c r="Q3458" i="1"/>
  <c r="Q3459" i="1"/>
  <c r="R3459" i="1" s="1"/>
  <c r="Q3460" i="1"/>
  <c r="Q3461" i="1"/>
  <c r="Q3462" i="1"/>
  <c r="Q3463" i="1"/>
  <c r="S3463" i="1" s="1"/>
  <c r="T3463" i="1" s="1"/>
  <c r="U3463" i="1" s="1"/>
  <c r="Q3464" i="1"/>
  <c r="S3464" i="1" s="1"/>
  <c r="T3464" i="1" s="1"/>
  <c r="U3464" i="1" s="1"/>
  <c r="Q3465" i="1"/>
  <c r="S3465" i="1" s="1"/>
  <c r="T3465" i="1" s="1"/>
  <c r="U3465" i="1" s="1"/>
  <c r="Q3466" i="1"/>
  <c r="Q3467" i="1"/>
  <c r="Q3468" i="1"/>
  <c r="Q3469" i="1"/>
  <c r="R3469" i="1" s="1"/>
  <c r="S3469" i="1" s="1"/>
  <c r="T3469" i="1" s="1"/>
  <c r="U3469" i="1" s="1"/>
  <c r="Q3470" i="1"/>
  <c r="R3470" i="1" s="1"/>
  <c r="S3470" i="1" s="1"/>
  <c r="T3470" i="1" s="1"/>
  <c r="U3470" i="1" s="1"/>
  <c r="Q3471" i="1"/>
  <c r="R3471" i="1" s="1"/>
  <c r="Q3472" i="1"/>
  <c r="Q3473" i="1"/>
  <c r="Q3474" i="1"/>
  <c r="Q3475" i="1"/>
  <c r="R3475" i="1" s="1"/>
  <c r="Q3476" i="1"/>
  <c r="Q3477" i="1"/>
  <c r="R3477" i="1" s="1"/>
  <c r="S3477" i="1" s="1"/>
  <c r="T3477" i="1" s="1"/>
  <c r="U3477" i="1" s="1"/>
  <c r="Q3478" i="1"/>
  <c r="R3478" i="1" s="1"/>
  <c r="S3478" i="1" s="1"/>
  <c r="T3478" i="1" s="1"/>
  <c r="U3478" i="1" s="1"/>
  <c r="Q3479" i="1"/>
  <c r="Q3480" i="1"/>
  <c r="Q3481" i="1"/>
  <c r="Q3482" i="1"/>
  <c r="Q3483" i="1"/>
  <c r="R3483" i="1" s="1"/>
  <c r="Q3484" i="1"/>
  <c r="Q3485" i="1"/>
  <c r="Q3486" i="1"/>
  <c r="Q3487" i="1"/>
  <c r="Q3488" i="1"/>
  <c r="S3488" i="1" s="1"/>
  <c r="T3488" i="1" s="1"/>
  <c r="U3488" i="1" s="1"/>
  <c r="Q3489" i="1"/>
  <c r="Q3490" i="1"/>
  <c r="Q3491" i="1"/>
  <c r="Q3492" i="1"/>
  <c r="Q3493" i="1"/>
  <c r="R3493" i="1" s="1"/>
  <c r="S3493" i="1" s="1"/>
  <c r="T3493" i="1" s="1"/>
  <c r="U3493" i="1" s="1"/>
  <c r="Q3494" i="1"/>
  <c r="R3494" i="1" s="1"/>
  <c r="S3494" i="1" s="1"/>
  <c r="T3494" i="1" s="1"/>
  <c r="U3494" i="1" s="1"/>
  <c r="Q3495" i="1"/>
  <c r="R3495" i="1" s="1"/>
  <c r="S3495" i="1" s="1"/>
  <c r="T3495" i="1" s="1"/>
  <c r="U3495" i="1" s="1"/>
  <c r="Q3496" i="1"/>
  <c r="R3496" i="1" s="1"/>
  <c r="Q3497" i="1"/>
  <c r="Q3498" i="1"/>
  <c r="Q3499" i="1"/>
  <c r="R3499" i="1" s="1"/>
  <c r="Q3500" i="1"/>
  <c r="Q3501" i="1"/>
  <c r="R3501" i="1" s="1"/>
  <c r="Q3502" i="1"/>
  <c r="R3502" i="1" s="1"/>
  <c r="S3502" i="1" s="1"/>
  <c r="T3502" i="1" s="1"/>
  <c r="U3502" i="1" s="1"/>
  <c r="Q3503" i="1"/>
  <c r="S3503" i="1" s="1"/>
  <c r="T3503" i="1" s="1"/>
  <c r="U3503" i="1" s="1"/>
  <c r="Q3504" i="1"/>
  <c r="S3504" i="1" s="1"/>
  <c r="T3504" i="1" s="1"/>
  <c r="U3504" i="1" s="1"/>
  <c r="Q3505" i="1"/>
  <c r="R3505" i="1" s="1"/>
  <c r="Q3506" i="1"/>
  <c r="Q3507" i="1"/>
  <c r="Q3508" i="1"/>
  <c r="Q3509" i="1"/>
  <c r="R3509" i="1" s="1"/>
  <c r="S3509" i="1" s="1"/>
  <c r="T3509" i="1" s="1"/>
  <c r="U3509" i="1" s="1"/>
  <c r="Q3510" i="1"/>
  <c r="Q3511" i="1"/>
  <c r="Q3512" i="1"/>
  <c r="Q3513" i="1"/>
  <c r="Q3514" i="1"/>
  <c r="Q3515" i="1"/>
  <c r="Q3516" i="1"/>
  <c r="Q3517" i="1"/>
  <c r="R3517" i="1" s="1"/>
  <c r="S3517" i="1" s="1"/>
  <c r="T3517" i="1" s="1"/>
  <c r="U3517" i="1" s="1"/>
  <c r="Q3518" i="1"/>
  <c r="R3518" i="1" s="1"/>
  <c r="S3518" i="1" s="1"/>
  <c r="T3518" i="1" s="1"/>
  <c r="U3518" i="1" s="1"/>
  <c r="Q3519" i="1"/>
  <c r="R3519" i="1" s="1"/>
  <c r="Q3520" i="1"/>
  <c r="Q3521" i="1"/>
  <c r="Q3522" i="1"/>
  <c r="Q3523" i="1"/>
  <c r="R3523" i="1" s="1"/>
  <c r="Q3524" i="1"/>
  <c r="Q3525" i="1"/>
  <c r="Q3526" i="1"/>
  <c r="Q3527" i="1"/>
  <c r="S3527" i="1" s="1"/>
  <c r="T3527" i="1" s="1"/>
  <c r="U3527" i="1" s="1"/>
  <c r="Q3528" i="1"/>
  <c r="S3528" i="1" s="1"/>
  <c r="T3528" i="1" s="1"/>
  <c r="U3528" i="1" s="1"/>
  <c r="Q3529" i="1"/>
  <c r="Q3530" i="1"/>
  <c r="Q3531" i="1"/>
  <c r="Q3532" i="1"/>
  <c r="Q3533" i="1"/>
  <c r="R3533" i="1" s="1"/>
  <c r="S3533" i="1" s="1"/>
  <c r="T3533" i="1" s="1"/>
  <c r="U3533" i="1" s="1"/>
  <c r="Q3534" i="1"/>
  <c r="R3534" i="1" s="1"/>
  <c r="S3534" i="1" s="1"/>
  <c r="T3534" i="1" s="1"/>
  <c r="U3534" i="1" s="1"/>
  <c r="Q3535" i="1"/>
  <c r="R3535" i="1" s="1"/>
  <c r="Q3536" i="1"/>
  <c r="Q3537" i="1"/>
  <c r="Q3538" i="1"/>
  <c r="Q3539" i="1"/>
  <c r="R3539" i="1" s="1"/>
  <c r="Q3540" i="1"/>
  <c r="Q3541" i="1"/>
  <c r="R3541" i="1" s="1"/>
  <c r="S3541" i="1" s="1"/>
  <c r="T3541" i="1" s="1"/>
  <c r="U3541" i="1" s="1"/>
  <c r="Q3542" i="1"/>
  <c r="R3542" i="1" s="1"/>
  <c r="S3542" i="1" s="1"/>
  <c r="T3542" i="1" s="1"/>
  <c r="U3542" i="1" s="1"/>
  <c r="Q3543" i="1"/>
  <c r="S3543" i="1" s="1"/>
  <c r="T3543" i="1" s="1"/>
  <c r="U3543" i="1" s="1"/>
  <c r="Q3544" i="1"/>
  <c r="R3544" i="1" s="1"/>
  <c r="Q3545" i="1"/>
  <c r="R3545" i="1" s="1"/>
  <c r="Q3546" i="1"/>
  <c r="Q3547" i="1"/>
  <c r="Q3548" i="1"/>
  <c r="Q3549" i="1"/>
  <c r="Q3550" i="1"/>
  <c r="Q3551" i="1"/>
  <c r="Q3552" i="1"/>
  <c r="Q3553" i="1"/>
  <c r="Q3554" i="1"/>
  <c r="Q3555" i="1"/>
  <c r="Q3556" i="1"/>
  <c r="Q3557" i="1"/>
  <c r="R3557" i="1" s="1"/>
  <c r="S3557" i="1" s="1"/>
  <c r="T3557" i="1" s="1"/>
  <c r="U3557" i="1" s="1"/>
  <c r="Q3558" i="1"/>
  <c r="R3558" i="1" s="1"/>
  <c r="S3558" i="1" s="1"/>
  <c r="T3558" i="1" s="1"/>
  <c r="U3558" i="1" s="1"/>
  <c r="Q3559" i="1"/>
  <c r="R3559" i="1" s="1"/>
  <c r="S3559" i="1" s="1"/>
  <c r="T3559" i="1" s="1"/>
  <c r="U3559" i="1" s="1"/>
  <c r="Q3560" i="1"/>
  <c r="R3560" i="1" s="1"/>
  <c r="Q3561" i="1"/>
  <c r="Q3562" i="1"/>
  <c r="Q3563" i="1"/>
  <c r="Q3564" i="1"/>
  <c r="Q3565" i="1"/>
  <c r="R3565" i="1" s="1"/>
  <c r="Q3566" i="1"/>
  <c r="R3566" i="1" s="1"/>
  <c r="S3566" i="1" s="1"/>
  <c r="T3566" i="1" s="1"/>
  <c r="U3566" i="1" s="1"/>
  <c r="Q3567" i="1"/>
  <c r="S3567" i="1" s="1"/>
  <c r="T3567" i="1" s="1"/>
  <c r="U3567" i="1" s="1"/>
  <c r="Q3568" i="1"/>
  <c r="S3568" i="1" s="1"/>
  <c r="T3568" i="1" s="1"/>
  <c r="U3568" i="1" s="1"/>
  <c r="Q3569" i="1"/>
  <c r="R3569" i="1" s="1"/>
  <c r="S3569" i="1" s="1"/>
  <c r="T3569" i="1" s="1"/>
  <c r="U3569" i="1" s="1"/>
  <c r="Q3570" i="1"/>
  <c r="Q3571" i="1"/>
  <c r="Q3572" i="1"/>
  <c r="Q3573" i="1"/>
  <c r="R3573" i="1" s="1"/>
  <c r="S3573" i="1" s="1"/>
  <c r="T3573" i="1" s="1"/>
  <c r="U3573" i="1" s="1"/>
  <c r="Q3574" i="1"/>
  <c r="Q3575" i="1"/>
  <c r="Q3576" i="1"/>
  <c r="Q3577" i="1"/>
  <c r="Q3578" i="1"/>
  <c r="Q3579" i="1"/>
  <c r="Q3580" i="1"/>
  <c r="Q3581" i="1"/>
  <c r="R3581" i="1" s="1"/>
  <c r="S3581" i="1" s="1"/>
  <c r="T3581" i="1" s="1"/>
  <c r="U3581" i="1" s="1"/>
  <c r="Q3582" i="1"/>
  <c r="R3582" i="1" s="1"/>
  <c r="S3582" i="1" s="1"/>
  <c r="T3582" i="1" s="1"/>
  <c r="U3582" i="1" s="1"/>
  <c r="Q3583" i="1"/>
  <c r="Q3584" i="1"/>
  <c r="Q3585" i="1"/>
  <c r="Q3586" i="1"/>
  <c r="Q3587" i="1"/>
  <c r="Q3588" i="1"/>
  <c r="Q3589" i="1"/>
  <c r="Q3590" i="1"/>
  <c r="Q3591" i="1"/>
  <c r="S3591" i="1" s="1"/>
  <c r="T3591" i="1" s="1"/>
  <c r="U3591" i="1" s="1"/>
  <c r="Q3592" i="1"/>
  <c r="Q3593" i="1"/>
  <c r="Q3594" i="1"/>
  <c r="Q3595" i="1"/>
  <c r="Q3596" i="1"/>
  <c r="Q3597" i="1"/>
  <c r="R3597" i="1" s="1"/>
  <c r="S3597" i="1" s="1"/>
  <c r="T3597" i="1" s="1"/>
  <c r="U3597" i="1" s="1"/>
  <c r="Q3598" i="1"/>
  <c r="R3598" i="1" s="1"/>
  <c r="S3598" i="1" s="1"/>
  <c r="T3598" i="1" s="1"/>
  <c r="U3598" i="1" s="1"/>
  <c r="Q3599" i="1"/>
  <c r="R3599" i="1" s="1"/>
  <c r="Q3600" i="1"/>
  <c r="Q3601" i="1"/>
  <c r="Q3602" i="1"/>
  <c r="Q3603" i="1"/>
  <c r="Q3604" i="1"/>
  <c r="Q3605" i="1"/>
  <c r="R3605" i="1" s="1"/>
  <c r="S3605" i="1" s="1"/>
  <c r="T3605" i="1" s="1"/>
  <c r="U3605" i="1" s="1"/>
  <c r="Q3606" i="1"/>
  <c r="R3606" i="1" s="1"/>
  <c r="S3606" i="1" s="1"/>
  <c r="T3606" i="1" s="1"/>
  <c r="U3606" i="1" s="1"/>
  <c r="Q3607" i="1"/>
  <c r="S3607" i="1" s="1"/>
  <c r="T3607" i="1" s="1"/>
  <c r="U3607" i="1" s="1"/>
  <c r="Q3608" i="1"/>
  <c r="R3608" i="1" s="1"/>
  <c r="Q3609" i="1"/>
  <c r="R3609" i="1" s="1"/>
  <c r="S3609" i="1" s="1"/>
  <c r="T3609" i="1" s="1"/>
  <c r="U3609" i="1" s="1"/>
  <c r="Q3610" i="1"/>
  <c r="Q3611" i="1"/>
  <c r="Q3612" i="1"/>
  <c r="Q3613" i="1"/>
  <c r="Q3614" i="1"/>
  <c r="Q3615" i="1"/>
  <c r="Q3616" i="1"/>
  <c r="Q3617" i="1"/>
  <c r="Q3618" i="1"/>
  <c r="Q3619" i="1"/>
  <c r="Q3620" i="1"/>
  <c r="Q3621" i="1"/>
  <c r="R3621" i="1" s="1"/>
  <c r="S3621" i="1" s="1"/>
  <c r="T3621" i="1" s="1"/>
  <c r="U3621" i="1" s="1"/>
  <c r="Q3622" i="1"/>
  <c r="R3622" i="1" s="1"/>
  <c r="S3622" i="1" s="1"/>
  <c r="T3622" i="1" s="1"/>
  <c r="U3622" i="1" s="1"/>
  <c r="Q3623" i="1"/>
  <c r="Q3624" i="1"/>
  <c r="R3624" i="1" s="1"/>
  <c r="Q3625" i="1"/>
  <c r="Q3626" i="1"/>
  <c r="Q3627" i="1"/>
  <c r="Q3628" i="1"/>
  <c r="Q3629" i="1"/>
  <c r="R3629" i="1" s="1"/>
  <c r="Q3630" i="1"/>
  <c r="R3630" i="1" s="1"/>
  <c r="S3630" i="1" s="1"/>
  <c r="T3630" i="1" s="1"/>
  <c r="U3630" i="1" s="1"/>
  <c r="Q3631" i="1"/>
  <c r="S3631" i="1" s="1"/>
  <c r="T3631" i="1" s="1"/>
  <c r="U3631" i="1" s="1"/>
  <c r="Q3632" i="1"/>
  <c r="Q3633" i="1"/>
  <c r="R3633" i="1" s="1"/>
  <c r="S3633" i="1" s="1"/>
  <c r="T3633" i="1" s="1"/>
  <c r="U3633" i="1" s="1"/>
  <c r="Q3634" i="1"/>
  <c r="Q3635" i="1"/>
  <c r="Q3636" i="1"/>
  <c r="Q3637" i="1"/>
  <c r="R3637" i="1" s="1"/>
  <c r="S3637" i="1" s="1"/>
  <c r="T3637" i="1" s="1"/>
  <c r="U3637" i="1" s="1"/>
  <c r="Q3638" i="1"/>
  <c r="Q3639" i="1"/>
  <c r="Q3640" i="1"/>
  <c r="Q3641" i="1"/>
  <c r="Q3642" i="1"/>
  <c r="Q3643" i="1"/>
  <c r="R3643" i="1" s="1"/>
  <c r="Q3644" i="1"/>
  <c r="Q3645" i="1"/>
  <c r="R3645" i="1" s="1"/>
  <c r="S3645" i="1" s="1"/>
  <c r="T3645" i="1" s="1"/>
  <c r="U3645" i="1" s="1"/>
  <c r="Q3646" i="1"/>
  <c r="R3646" i="1" s="1"/>
  <c r="S3646" i="1" s="1"/>
  <c r="T3646" i="1" s="1"/>
  <c r="U3646" i="1" s="1"/>
  <c r="Q3647" i="1"/>
  <c r="R3647" i="1" s="1"/>
  <c r="Q3648" i="1"/>
  <c r="R3648" i="1" s="1"/>
  <c r="Q3649" i="1"/>
  <c r="Q3650" i="1"/>
  <c r="Q3651" i="1"/>
  <c r="Q3652" i="1"/>
  <c r="Q3653" i="1"/>
  <c r="Q3654" i="1"/>
  <c r="Q3655" i="1"/>
  <c r="Q3656" i="1"/>
  <c r="Q3657" i="1"/>
  <c r="Q3658" i="1"/>
  <c r="Q3659" i="1"/>
  <c r="Q3660" i="1"/>
  <c r="Q3661" i="1"/>
  <c r="R3661" i="1" s="1"/>
  <c r="S3661" i="1" s="1"/>
  <c r="T3661" i="1" s="1"/>
  <c r="U3661" i="1" s="1"/>
  <c r="Q3662" i="1"/>
  <c r="R3662" i="1" s="1"/>
  <c r="S3662" i="1" s="1"/>
  <c r="T3662" i="1" s="1"/>
  <c r="U3662" i="1" s="1"/>
  <c r="Q3663" i="1"/>
  <c r="R3663" i="1" s="1"/>
  <c r="Q3664" i="1"/>
  <c r="Q3665" i="1"/>
  <c r="Q3666" i="1"/>
  <c r="Q3667" i="1"/>
  <c r="Q3668" i="1"/>
  <c r="Q3669" i="1"/>
  <c r="R3669" i="1" s="1"/>
  <c r="S3669" i="1" s="1"/>
  <c r="T3669" i="1" s="1"/>
  <c r="U3669" i="1" s="1"/>
  <c r="Q3670" i="1"/>
  <c r="R3670" i="1" s="1"/>
  <c r="S3670" i="1" s="1"/>
  <c r="T3670" i="1" s="1"/>
  <c r="U3670" i="1" s="1"/>
  <c r="Q3671" i="1"/>
  <c r="S3671" i="1" s="1"/>
  <c r="T3671" i="1" s="1"/>
  <c r="U3671" i="1" s="1"/>
  <c r="Q3672" i="1"/>
  <c r="R3672" i="1" s="1"/>
  <c r="S3672" i="1" s="1"/>
  <c r="T3672" i="1" s="1"/>
  <c r="U3672" i="1" s="1"/>
  <c r="Q3673" i="1"/>
  <c r="R3673" i="1" s="1"/>
  <c r="S3673" i="1" s="1"/>
  <c r="T3673" i="1" s="1"/>
  <c r="U3673" i="1" s="1"/>
  <c r="Q3674" i="1"/>
  <c r="Q3675" i="1"/>
  <c r="Q3676" i="1"/>
  <c r="Q3677" i="1"/>
  <c r="Q3678" i="1"/>
  <c r="Q3679" i="1"/>
  <c r="Q3680" i="1"/>
  <c r="Q3681" i="1"/>
  <c r="Q3682" i="1"/>
  <c r="Q3683" i="1"/>
  <c r="Q3684" i="1"/>
  <c r="Q3685" i="1"/>
  <c r="R3685" i="1" s="1"/>
  <c r="S3685" i="1" s="1"/>
  <c r="T3685" i="1" s="1"/>
  <c r="U3685" i="1" s="1"/>
  <c r="Q3686" i="1"/>
  <c r="R3686" i="1" s="1"/>
  <c r="S3686" i="1" s="1"/>
  <c r="T3686" i="1" s="1"/>
  <c r="U3686" i="1" s="1"/>
  <c r="Q3687" i="1"/>
  <c r="Q3688" i="1"/>
  <c r="R3688" i="1" s="1"/>
  <c r="Q3689" i="1"/>
  <c r="Q3690" i="1"/>
  <c r="Q3691" i="1"/>
  <c r="Q3692" i="1"/>
  <c r="Q3693" i="1"/>
  <c r="R3693" i="1" s="1"/>
  <c r="Q3694" i="1"/>
  <c r="R3694" i="1" s="1"/>
  <c r="S3694" i="1" s="1"/>
  <c r="T3694" i="1" s="1"/>
  <c r="U3694" i="1" s="1"/>
  <c r="Q3695" i="1"/>
  <c r="Q3696" i="1"/>
  <c r="Q3697" i="1"/>
  <c r="R3697" i="1" s="1"/>
  <c r="S3697" i="1" s="1"/>
  <c r="T3697" i="1" s="1"/>
  <c r="U3697" i="1" s="1"/>
  <c r="Q3698" i="1"/>
  <c r="Q3699" i="1"/>
  <c r="Q3700" i="1"/>
  <c r="Q3701" i="1"/>
  <c r="R3701" i="1" s="1"/>
  <c r="S3701" i="1" s="1"/>
  <c r="T3701" i="1" s="1"/>
  <c r="U3701" i="1" s="1"/>
  <c r="Q3702" i="1"/>
  <c r="Q3703" i="1"/>
  <c r="Q3704" i="1"/>
  <c r="Q3705" i="1"/>
  <c r="Q3706" i="1"/>
  <c r="Q3707" i="1"/>
  <c r="Q3708" i="1"/>
  <c r="Q3709" i="1"/>
  <c r="R3709" i="1" s="1"/>
  <c r="S3709" i="1" s="1"/>
  <c r="T3709" i="1" s="1"/>
  <c r="U3709" i="1" s="1"/>
  <c r="Q3710" i="1"/>
  <c r="R3710" i="1" s="1"/>
  <c r="S3710" i="1" s="1"/>
  <c r="T3710" i="1" s="1"/>
  <c r="U3710" i="1" s="1"/>
  <c r="Q3711" i="1"/>
  <c r="R3711" i="1" s="1"/>
  <c r="Q3712" i="1"/>
  <c r="R3712" i="1" s="1"/>
  <c r="S3712" i="1" s="1"/>
  <c r="T3712" i="1" s="1"/>
  <c r="U3712" i="1" s="1"/>
  <c r="Q3713" i="1"/>
  <c r="Q3714" i="1"/>
  <c r="Q3715" i="1"/>
  <c r="Q3716" i="1"/>
  <c r="Q3717" i="1"/>
  <c r="Q3718" i="1"/>
  <c r="Q3719" i="1"/>
  <c r="Q3720" i="1"/>
  <c r="Q3721" i="1"/>
  <c r="Q3722" i="1"/>
  <c r="Q3723" i="1"/>
  <c r="Q3724" i="1"/>
  <c r="Q3725" i="1"/>
  <c r="R3725" i="1" s="1"/>
  <c r="S3725" i="1" s="1"/>
  <c r="T3725" i="1" s="1"/>
  <c r="U3725" i="1" s="1"/>
  <c r="Q3726" i="1"/>
  <c r="R3726" i="1" s="1"/>
  <c r="S3726" i="1" s="1"/>
  <c r="T3726" i="1" s="1"/>
  <c r="U3726" i="1" s="1"/>
  <c r="Q3727" i="1"/>
  <c r="R3727" i="1" s="1"/>
  <c r="Q3728" i="1"/>
  <c r="Q3729" i="1"/>
  <c r="Q3730" i="1"/>
  <c r="Q3731" i="1"/>
  <c r="Q3732" i="1"/>
  <c r="Q3733" i="1"/>
  <c r="R3733" i="1" s="1"/>
  <c r="S3733" i="1" s="1"/>
  <c r="T3733" i="1" s="1"/>
  <c r="U3733" i="1" s="1"/>
  <c r="Q3734" i="1"/>
  <c r="R3734" i="1" s="1"/>
  <c r="S3734" i="1" s="1"/>
  <c r="T3734" i="1" s="1"/>
  <c r="U3734" i="1" s="1"/>
  <c r="Q3735" i="1"/>
  <c r="Q3736" i="1"/>
  <c r="R3736" i="1" s="1"/>
  <c r="S3736" i="1" s="1"/>
  <c r="T3736" i="1" s="1"/>
  <c r="U3736" i="1" s="1"/>
  <c r="Q3737" i="1"/>
  <c r="R3737" i="1" s="1"/>
  <c r="S3737" i="1" s="1"/>
  <c r="T3737" i="1" s="1"/>
  <c r="U3737" i="1" s="1"/>
  <c r="Q3738" i="1"/>
  <c r="Q3739" i="1"/>
  <c r="Q3740" i="1"/>
  <c r="Q3741" i="1"/>
  <c r="Q3742" i="1"/>
  <c r="Q3743" i="1"/>
  <c r="Q3744" i="1"/>
  <c r="Q3745" i="1"/>
  <c r="Q3746" i="1"/>
  <c r="Q3747" i="1"/>
  <c r="Q3748" i="1"/>
  <c r="Q3749" i="1"/>
  <c r="R3749" i="1" s="1"/>
  <c r="S3749" i="1" s="1"/>
  <c r="T3749" i="1" s="1"/>
  <c r="U3749" i="1" s="1"/>
  <c r="Q3750" i="1"/>
  <c r="R3750" i="1" s="1"/>
  <c r="S3750" i="1" s="1"/>
  <c r="T3750" i="1" s="1"/>
  <c r="U3750" i="1" s="1"/>
  <c r="Q3751" i="1"/>
  <c r="R3751" i="1" s="1"/>
  <c r="Q3752" i="1"/>
  <c r="R3752" i="1" s="1"/>
  <c r="Q3753" i="1"/>
  <c r="Q3754" i="1"/>
  <c r="Q3755" i="1"/>
  <c r="Q3756" i="1"/>
  <c r="Q3757" i="1"/>
  <c r="R3757" i="1" s="1"/>
  <c r="Q3758" i="1"/>
  <c r="R3758" i="1" s="1"/>
  <c r="S3758" i="1" s="1"/>
  <c r="T3758" i="1" s="1"/>
  <c r="U3758" i="1" s="1"/>
  <c r="Q3759" i="1"/>
  <c r="Q3760" i="1"/>
  <c r="Q3761" i="1"/>
  <c r="R3761" i="1" s="1"/>
  <c r="S3761" i="1" s="1"/>
  <c r="T3761" i="1" s="1"/>
  <c r="U3761" i="1" s="1"/>
  <c r="Q3762" i="1"/>
  <c r="Q3763" i="1"/>
  <c r="Q3764" i="1"/>
  <c r="Q3765" i="1"/>
  <c r="R3765" i="1" s="1"/>
  <c r="S3765" i="1" s="1"/>
  <c r="T3765" i="1" s="1"/>
  <c r="U3765" i="1" s="1"/>
  <c r="Q3766" i="1"/>
  <c r="Q3767" i="1"/>
  <c r="Q3768" i="1"/>
  <c r="Q3769" i="1"/>
  <c r="S3769" i="1" s="1"/>
  <c r="T3769" i="1" s="1"/>
  <c r="U3769" i="1" s="1"/>
  <c r="Q3770" i="1"/>
  <c r="Q3771" i="1"/>
  <c r="Q3772" i="1"/>
  <c r="Q3773" i="1"/>
  <c r="R3773" i="1" s="1"/>
  <c r="S3773" i="1" s="1"/>
  <c r="T3773" i="1" s="1"/>
  <c r="U3773" i="1" s="1"/>
  <c r="Q3774" i="1"/>
  <c r="R3774" i="1" s="1"/>
  <c r="S3774" i="1" s="1"/>
  <c r="T3774" i="1" s="1"/>
  <c r="U3774" i="1" s="1"/>
  <c r="Q3775" i="1"/>
  <c r="R3775" i="1" s="1"/>
  <c r="S3775" i="1" s="1"/>
  <c r="T3775" i="1" s="1"/>
  <c r="U3775" i="1" s="1"/>
  <c r="Q3776" i="1"/>
  <c r="R3776" i="1" s="1"/>
  <c r="S3776" i="1" s="1"/>
  <c r="T3776" i="1" s="1"/>
  <c r="U3776" i="1" s="1"/>
  <c r="Q3777" i="1"/>
  <c r="Q3778" i="1"/>
  <c r="Q3779" i="1"/>
  <c r="R3779" i="1" s="1"/>
  <c r="Q3780" i="1"/>
  <c r="Q3781" i="1"/>
  <c r="Q3782" i="1"/>
  <c r="Q3783" i="1"/>
  <c r="Q3784" i="1"/>
  <c r="Q3785" i="1"/>
  <c r="Q3786" i="1"/>
  <c r="Q3787" i="1"/>
  <c r="Q3788" i="1"/>
  <c r="Q3789" i="1"/>
  <c r="R3789" i="1" s="1"/>
  <c r="S3789" i="1" s="1"/>
  <c r="T3789" i="1" s="1"/>
  <c r="U3789" i="1" s="1"/>
  <c r="Q3790" i="1"/>
  <c r="R3790" i="1" s="1"/>
  <c r="S3790" i="1" s="1"/>
  <c r="T3790" i="1" s="1"/>
  <c r="U3790" i="1" s="1"/>
  <c r="Q3791" i="1"/>
  <c r="R3791" i="1" s="1"/>
  <c r="Q3792" i="1"/>
  <c r="Q3793" i="1"/>
  <c r="Q3794" i="1"/>
  <c r="Q3795" i="1"/>
  <c r="Q3796" i="1"/>
  <c r="Q3797" i="1"/>
  <c r="R3797" i="1" s="1"/>
  <c r="S3797" i="1" s="1"/>
  <c r="T3797" i="1" s="1"/>
  <c r="U3797" i="1" s="1"/>
  <c r="Q3798" i="1"/>
  <c r="R3798" i="1" s="1"/>
  <c r="S3798" i="1" s="1"/>
  <c r="T3798" i="1" s="1"/>
  <c r="U3798" i="1" s="1"/>
  <c r="Q3799" i="1"/>
  <c r="Q3800" i="1"/>
  <c r="R3800" i="1" s="1"/>
  <c r="S3800" i="1" s="1"/>
  <c r="T3800" i="1" s="1"/>
  <c r="U3800" i="1" s="1"/>
  <c r="Q3801" i="1"/>
  <c r="R3801" i="1" s="1"/>
  <c r="S3801" i="1" s="1"/>
  <c r="T3801" i="1" s="1"/>
  <c r="U3801" i="1" s="1"/>
  <c r="Q3802" i="1"/>
  <c r="Q3803" i="1"/>
  <c r="Q3804" i="1"/>
  <c r="Q3805" i="1"/>
  <c r="Q3806" i="1"/>
  <c r="Q3807" i="1"/>
  <c r="Q3808" i="1"/>
  <c r="Q3809" i="1"/>
  <c r="S3809" i="1" s="1"/>
  <c r="T3809" i="1" s="1"/>
  <c r="U3809" i="1" s="1"/>
  <c r="Q3810" i="1"/>
  <c r="Q3811" i="1"/>
  <c r="Q3812" i="1"/>
  <c r="Q3813" i="1"/>
  <c r="R3813" i="1" s="1"/>
  <c r="S3813" i="1" s="1"/>
  <c r="T3813" i="1" s="1"/>
  <c r="U3813" i="1" s="1"/>
  <c r="Q3814" i="1"/>
  <c r="R3814" i="1" s="1"/>
  <c r="S3814" i="1" s="1"/>
  <c r="T3814" i="1" s="1"/>
  <c r="U3814" i="1" s="1"/>
  <c r="Q3815" i="1"/>
  <c r="R3815" i="1" s="1"/>
  <c r="S3815" i="1" s="1"/>
  <c r="T3815" i="1" s="1"/>
  <c r="U3815" i="1" s="1"/>
  <c r="Q3816" i="1"/>
  <c r="R3816" i="1" s="1"/>
  <c r="Q3817" i="1"/>
  <c r="Q3818" i="1"/>
  <c r="Q3819" i="1"/>
  <c r="Q3820" i="1"/>
  <c r="Q3821" i="1"/>
  <c r="R3821" i="1" s="1"/>
  <c r="Q3822" i="1"/>
  <c r="R3822" i="1" s="1"/>
  <c r="S3822" i="1" s="1"/>
  <c r="T3822" i="1" s="1"/>
  <c r="U3822" i="1" s="1"/>
  <c r="Q3823" i="1"/>
  <c r="Q3824" i="1"/>
  <c r="Q3825" i="1"/>
  <c r="R3825" i="1" s="1"/>
  <c r="S3825" i="1" s="1"/>
  <c r="T3825" i="1" s="1"/>
  <c r="U3825" i="1" s="1"/>
  <c r="Q3826" i="1"/>
  <c r="Q3827" i="1"/>
  <c r="Q3828" i="1"/>
  <c r="Q3829" i="1"/>
  <c r="R3829" i="1" s="1"/>
  <c r="S3829" i="1" s="1"/>
  <c r="T3829" i="1" s="1"/>
  <c r="U3829" i="1" s="1"/>
  <c r="Q3830" i="1"/>
  <c r="Q3831" i="1"/>
  <c r="Q3832" i="1"/>
  <c r="Q3833" i="1"/>
  <c r="S3833" i="1" s="1"/>
  <c r="T3833" i="1" s="1"/>
  <c r="U3833" i="1" s="1"/>
  <c r="Q3834" i="1"/>
  <c r="Q3835" i="1"/>
  <c r="Q3836" i="1"/>
  <c r="Q3837" i="1"/>
  <c r="R3837" i="1" s="1"/>
  <c r="S3837" i="1" s="1"/>
  <c r="T3837" i="1" s="1"/>
  <c r="U3837" i="1" s="1"/>
  <c r="Q3838" i="1"/>
  <c r="R3838" i="1" s="1"/>
  <c r="S3838" i="1" s="1"/>
  <c r="T3838" i="1" s="1"/>
  <c r="U3838" i="1" s="1"/>
  <c r="Q3839" i="1"/>
  <c r="R3839" i="1" s="1"/>
  <c r="S3839" i="1" s="1"/>
  <c r="T3839" i="1" s="1"/>
  <c r="U3839" i="1" s="1"/>
  <c r="Q3840" i="1"/>
  <c r="R3840" i="1" s="1"/>
  <c r="S3840" i="1" s="1"/>
  <c r="T3840" i="1" s="1"/>
  <c r="U3840" i="1" s="1"/>
  <c r="Q3841" i="1"/>
  <c r="Q3842" i="1"/>
  <c r="Q3843" i="1"/>
  <c r="Q3844" i="1"/>
  <c r="Q3845" i="1"/>
  <c r="Q3846" i="1"/>
  <c r="Q3847" i="1"/>
  <c r="Q3848" i="1"/>
  <c r="Q3849" i="1"/>
  <c r="S3849" i="1" s="1"/>
  <c r="T3849" i="1" s="1"/>
  <c r="U3849" i="1" s="1"/>
  <c r="Q3850" i="1"/>
  <c r="Q3851" i="1"/>
  <c r="Q3852" i="1"/>
  <c r="Q3853" i="1"/>
  <c r="R3853" i="1" s="1"/>
  <c r="S3853" i="1" s="1"/>
  <c r="T3853" i="1" s="1"/>
  <c r="U3853" i="1" s="1"/>
  <c r="Q3854" i="1"/>
  <c r="R3854" i="1" s="1"/>
  <c r="S3854" i="1" s="1"/>
  <c r="T3854" i="1" s="1"/>
  <c r="U3854" i="1" s="1"/>
  <c r="Q3855" i="1"/>
  <c r="R3855" i="1" s="1"/>
  <c r="Q3856" i="1"/>
  <c r="Q3857" i="1"/>
  <c r="Q3858" i="1"/>
  <c r="Q3859" i="1"/>
  <c r="Q3860" i="1"/>
  <c r="Q3861" i="1"/>
  <c r="R3861" i="1" s="1"/>
  <c r="S3861" i="1" s="1"/>
  <c r="T3861" i="1" s="1"/>
  <c r="U3861" i="1" s="1"/>
  <c r="Q3862" i="1"/>
  <c r="R3862" i="1" s="1"/>
  <c r="S3862" i="1" s="1"/>
  <c r="T3862" i="1" s="1"/>
  <c r="U3862" i="1" s="1"/>
  <c r="Q3863" i="1"/>
  <c r="Q3864" i="1"/>
  <c r="R3864" i="1" s="1"/>
  <c r="S3864" i="1" s="1"/>
  <c r="T3864" i="1" s="1"/>
  <c r="U3864" i="1" s="1"/>
  <c r="Q3865" i="1"/>
  <c r="R3865" i="1" s="1"/>
  <c r="S3865" i="1" s="1"/>
  <c r="T3865" i="1" s="1"/>
  <c r="U3865" i="1" s="1"/>
  <c r="Q3866" i="1"/>
  <c r="Q3867" i="1"/>
  <c r="Q3868" i="1"/>
  <c r="Q3869" i="1"/>
  <c r="Q3870" i="1"/>
  <c r="Q3871" i="1"/>
  <c r="Q3872" i="1"/>
  <c r="S3872" i="1" s="1"/>
  <c r="T3872" i="1" s="1"/>
  <c r="U3872" i="1" s="1"/>
  <c r="Q3873" i="1"/>
  <c r="S3873" i="1" s="1"/>
  <c r="T3873" i="1" s="1"/>
  <c r="U3873" i="1" s="1"/>
  <c r="Q3874" i="1"/>
  <c r="Q3875" i="1"/>
  <c r="Q3876" i="1"/>
  <c r="Q3877" i="1"/>
  <c r="R3877" i="1" s="1"/>
  <c r="S3877" i="1" s="1"/>
  <c r="T3877" i="1" s="1"/>
  <c r="U3877" i="1" s="1"/>
  <c r="Q3878" i="1"/>
  <c r="R3878" i="1" s="1"/>
  <c r="S3878" i="1" s="1"/>
  <c r="T3878" i="1" s="1"/>
  <c r="U3878" i="1" s="1"/>
  <c r="Q3879" i="1"/>
  <c r="R3879" i="1" s="1"/>
  <c r="S3879" i="1" s="1"/>
  <c r="T3879" i="1" s="1"/>
  <c r="U3879" i="1" s="1"/>
  <c r="Q3880" i="1"/>
  <c r="R3880" i="1" s="1"/>
  <c r="Q3881" i="1"/>
  <c r="Q3882" i="1"/>
  <c r="Q3883" i="1"/>
  <c r="Q3884" i="1"/>
  <c r="Q3885" i="1"/>
  <c r="R3885" i="1" s="1"/>
  <c r="Q3886" i="1"/>
  <c r="R3886" i="1" s="1"/>
  <c r="S3886" i="1" s="1"/>
  <c r="T3886" i="1" s="1"/>
  <c r="U3886" i="1" s="1"/>
  <c r="Q3887" i="1"/>
  <c r="Q3888" i="1"/>
  <c r="Q3889" i="1"/>
  <c r="Q3890" i="1"/>
  <c r="Q3891" i="1"/>
  <c r="Q3892" i="1"/>
  <c r="Q3893" i="1"/>
  <c r="R3893" i="1" s="1"/>
  <c r="S3893" i="1" s="1"/>
  <c r="T3893" i="1" s="1"/>
  <c r="U3893" i="1" s="1"/>
  <c r="Q3894" i="1"/>
  <c r="Q3895" i="1"/>
  <c r="Q3896" i="1"/>
  <c r="Q3897" i="1"/>
  <c r="S3897" i="1" s="1"/>
  <c r="T3897" i="1" s="1"/>
  <c r="U3897" i="1" s="1"/>
  <c r="Q3898" i="1"/>
  <c r="Q3899" i="1"/>
  <c r="Q3900" i="1"/>
  <c r="Q3901" i="1"/>
  <c r="R3901" i="1" s="1"/>
  <c r="S3901" i="1" s="1"/>
  <c r="T3901" i="1" s="1"/>
  <c r="U3901" i="1" s="1"/>
  <c r="Q3902" i="1"/>
  <c r="R3902" i="1" s="1"/>
  <c r="S3902" i="1" s="1"/>
  <c r="T3902" i="1" s="1"/>
  <c r="U3902" i="1" s="1"/>
  <c r="Q3903" i="1"/>
  <c r="R3903" i="1" s="1"/>
  <c r="S3903" i="1" s="1"/>
  <c r="T3903" i="1" s="1"/>
  <c r="U3903" i="1" s="1"/>
  <c r="Q3904" i="1"/>
  <c r="R3904" i="1" s="1"/>
  <c r="S3904" i="1" s="1"/>
  <c r="T3904" i="1" s="1"/>
  <c r="U3904" i="1" s="1"/>
  <c r="Q3905" i="1"/>
  <c r="Q3906" i="1"/>
  <c r="Q3907" i="1"/>
  <c r="Q3908" i="1"/>
  <c r="Q3909" i="1"/>
  <c r="Q3910" i="1"/>
  <c r="Q3911" i="1"/>
  <c r="Q3912" i="1"/>
  <c r="S3912" i="1" s="1"/>
  <c r="T3912" i="1" s="1"/>
  <c r="U3912" i="1" s="1"/>
  <c r="Q3913" i="1"/>
  <c r="S3913" i="1" s="1"/>
  <c r="T3913" i="1" s="1"/>
  <c r="U3913" i="1" s="1"/>
  <c r="Q3914" i="1"/>
  <c r="Q3915" i="1"/>
  <c r="Q3916" i="1"/>
  <c r="Q3917" i="1"/>
  <c r="R3917" i="1" s="1"/>
  <c r="S3917" i="1" s="1"/>
  <c r="T3917" i="1" s="1"/>
  <c r="U3917" i="1" s="1"/>
  <c r="Q3918" i="1"/>
  <c r="R3918" i="1" s="1"/>
  <c r="S3918" i="1" s="1"/>
  <c r="T3918" i="1" s="1"/>
  <c r="U3918" i="1" s="1"/>
  <c r="Q3919" i="1"/>
  <c r="R3919" i="1" s="1"/>
  <c r="Q3920" i="1"/>
  <c r="Q3921" i="1"/>
  <c r="Q3922" i="1"/>
  <c r="Q3923" i="1"/>
  <c r="Q3924" i="1"/>
  <c r="Q3925" i="1"/>
  <c r="R3925" i="1" s="1"/>
  <c r="S3925" i="1" s="1"/>
  <c r="T3925" i="1" s="1"/>
  <c r="U3925" i="1" s="1"/>
  <c r="Q3926" i="1"/>
  <c r="R3926" i="1" s="1"/>
  <c r="S3926" i="1" s="1"/>
  <c r="T3926" i="1" s="1"/>
  <c r="U3926" i="1" s="1"/>
  <c r="Q3927" i="1"/>
  <c r="Q3928" i="1"/>
  <c r="R3928" i="1" s="1"/>
  <c r="S3928" i="1" s="1"/>
  <c r="T3928" i="1" s="1"/>
  <c r="U3928" i="1" s="1"/>
  <c r="Q3929" i="1"/>
  <c r="Q3930" i="1"/>
  <c r="Q3931" i="1"/>
  <c r="Q3932" i="1"/>
  <c r="Q3933" i="1"/>
  <c r="Q3934" i="1"/>
  <c r="Q3935" i="1"/>
  <c r="Q3936" i="1"/>
  <c r="S3936" i="1" s="1"/>
  <c r="T3936" i="1" s="1"/>
  <c r="U3936" i="1" s="1"/>
  <c r="Q3937" i="1"/>
  <c r="S3937" i="1" s="1"/>
  <c r="T3937" i="1" s="1"/>
  <c r="U3937" i="1" s="1"/>
  <c r="Q3938" i="1"/>
  <c r="Q3939" i="1"/>
  <c r="Q3940" i="1"/>
  <c r="Q3941" i="1"/>
  <c r="R3941" i="1" s="1"/>
  <c r="S3941" i="1" s="1"/>
  <c r="T3941" i="1" s="1"/>
  <c r="U3941" i="1" s="1"/>
  <c r="Q3942" i="1"/>
  <c r="R3942" i="1" s="1"/>
  <c r="S3942" i="1" s="1"/>
  <c r="T3942" i="1" s="1"/>
  <c r="U3942" i="1" s="1"/>
  <c r="Q3943" i="1"/>
  <c r="R3943" i="1" s="1"/>
  <c r="S3943" i="1" s="1"/>
  <c r="T3943" i="1" s="1"/>
  <c r="U3943" i="1" s="1"/>
  <c r="Q3944" i="1"/>
  <c r="R3944" i="1" s="1"/>
  <c r="Q3945" i="1"/>
  <c r="Q3946" i="1"/>
  <c r="Q3947" i="1"/>
  <c r="Q3948" i="1"/>
  <c r="Q3949" i="1"/>
  <c r="R3949" i="1" s="1"/>
  <c r="Q3950" i="1"/>
  <c r="R3950" i="1" s="1"/>
  <c r="S3950" i="1" s="1"/>
  <c r="T3950" i="1" s="1"/>
  <c r="U3950" i="1" s="1"/>
  <c r="Q3951" i="1"/>
  <c r="Q3952" i="1"/>
  <c r="S3952" i="1" s="1"/>
  <c r="Q3953" i="1"/>
  <c r="R3953" i="1" s="1"/>
  <c r="Q3954" i="1"/>
  <c r="Q3955" i="1"/>
  <c r="Q3956" i="1"/>
  <c r="Q3957" i="1"/>
  <c r="R3957" i="1" s="1"/>
  <c r="S3957" i="1" s="1"/>
  <c r="T3957" i="1" s="1"/>
  <c r="U3957" i="1" s="1"/>
  <c r="Q3958" i="1"/>
  <c r="Q3959" i="1"/>
  <c r="Q3960" i="1"/>
  <c r="Q3961" i="1"/>
  <c r="Q3962" i="1"/>
  <c r="Q3963" i="1"/>
  <c r="Q3964" i="1"/>
  <c r="Q3965" i="1"/>
  <c r="R3965" i="1" s="1"/>
  <c r="S3965" i="1" s="1"/>
  <c r="T3965" i="1" s="1"/>
  <c r="U3965" i="1" s="1"/>
  <c r="Q3966" i="1"/>
  <c r="R3966" i="1" s="1"/>
  <c r="S3966" i="1" s="1"/>
  <c r="T3966" i="1" s="1"/>
  <c r="U3966" i="1" s="1"/>
  <c r="Q3967" i="1"/>
  <c r="R3967" i="1" s="1"/>
  <c r="S3967" i="1" s="1"/>
  <c r="T3967" i="1" s="1"/>
  <c r="U3967" i="1" s="1"/>
  <c r="Q3968" i="1"/>
  <c r="R3968" i="1" s="1"/>
  <c r="S3968" i="1" s="1"/>
  <c r="T3968" i="1" s="1"/>
  <c r="U3968" i="1" s="1"/>
  <c r="Q3969" i="1"/>
  <c r="Q3970" i="1"/>
  <c r="Q3971" i="1"/>
  <c r="Q3972" i="1"/>
  <c r="Q3973" i="1"/>
  <c r="Q3974" i="1"/>
  <c r="Q3975" i="1"/>
  <c r="S3975" i="1" s="1"/>
  <c r="T3975" i="1" s="1"/>
  <c r="U3975" i="1" s="1"/>
  <c r="Q3976" i="1"/>
  <c r="S3976" i="1" s="1"/>
  <c r="T3976" i="1" s="1"/>
  <c r="U3976" i="1" s="1"/>
  <c r="Q3977" i="1"/>
  <c r="S3977" i="1" s="1"/>
  <c r="T3977" i="1" s="1"/>
  <c r="U3977" i="1" s="1"/>
  <c r="Q3978" i="1"/>
  <c r="Q3979" i="1"/>
  <c r="Q3980" i="1"/>
  <c r="Q3981" i="1"/>
  <c r="R3981" i="1" s="1"/>
  <c r="S3981" i="1" s="1"/>
  <c r="T3981" i="1" s="1"/>
  <c r="U3981" i="1" s="1"/>
  <c r="Q3982" i="1"/>
  <c r="R3982" i="1" s="1"/>
  <c r="S3982" i="1" s="1"/>
  <c r="T3982" i="1" s="1"/>
  <c r="U3982" i="1" s="1"/>
  <c r="Q3983" i="1"/>
  <c r="R3983" i="1" s="1"/>
  <c r="Q3984" i="1"/>
  <c r="Q3985" i="1"/>
  <c r="Q3986" i="1"/>
  <c r="Q3987" i="1"/>
  <c r="Q3988" i="1"/>
  <c r="Q3989" i="1"/>
  <c r="R3989" i="1" s="1"/>
  <c r="S3989" i="1" s="1"/>
  <c r="T3989" i="1" s="1"/>
  <c r="U3989" i="1" s="1"/>
  <c r="Q3990" i="1"/>
  <c r="R3990" i="1" s="1"/>
  <c r="S3990" i="1" s="1"/>
  <c r="T3990" i="1" s="1"/>
  <c r="U3990" i="1" s="1"/>
  <c r="Q3991" i="1"/>
  <c r="Q3992" i="1"/>
  <c r="Q3993" i="1"/>
  <c r="Q3994" i="1"/>
  <c r="Q3995" i="1"/>
  <c r="Q3996" i="1"/>
  <c r="Q3997" i="1"/>
  <c r="Q3998" i="1"/>
  <c r="Q3999" i="1"/>
  <c r="Q4000" i="1"/>
  <c r="S4000" i="1" s="1"/>
  <c r="T4000" i="1" s="1"/>
  <c r="U4000" i="1" s="1"/>
  <c r="Q4001" i="1"/>
  <c r="Q4002" i="1"/>
  <c r="Q4003" i="1"/>
  <c r="Q4004" i="1"/>
  <c r="Q4005" i="1"/>
  <c r="R4005" i="1" s="1"/>
  <c r="S4005" i="1" s="1"/>
  <c r="T4005" i="1" s="1"/>
  <c r="U4005" i="1" s="1"/>
  <c r="Q4006" i="1"/>
  <c r="R4006" i="1" s="1"/>
  <c r="S4006" i="1" s="1"/>
  <c r="T4006" i="1" s="1"/>
  <c r="U4006" i="1" s="1"/>
  <c r="Q4007" i="1"/>
  <c r="R4007" i="1" s="1"/>
  <c r="S4007" i="1" s="1"/>
  <c r="T4007" i="1" s="1"/>
  <c r="U4007" i="1" s="1"/>
  <c r="Q4008" i="1"/>
  <c r="R4008" i="1" s="1"/>
  <c r="Q4009" i="1"/>
  <c r="Q4010" i="1"/>
  <c r="Q4011" i="1"/>
  <c r="Q4012" i="1"/>
  <c r="Q4013" i="1"/>
  <c r="R4013" i="1" s="1"/>
  <c r="Q4014" i="1"/>
  <c r="R4014" i="1" s="1"/>
  <c r="S4014" i="1" s="1"/>
  <c r="T4014" i="1" s="1"/>
  <c r="U4014" i="1" s="1"/>
  <c r="Q4015" i="1"/>
  <c r="S4015" i="1" s="1"/>
  <c r="T4015" i="1" s="1"/>
  <c r="U4015" i="1" s="1"/>
  <c r="Q4016" i="1"/>
  <c r="S4016" i="1" s="1"/>
  <c r="T4016" i="1" s="1"/>
  <c r="U4016" i="1" s="1"/>
  <c r="Q4017" i="1"/>
  <c r="R4017" i="1" s="1"/>
  <c r="Q4018" i="1"/>
  <c r="Q4019" i="1"/>
  <c r="Q4020" i="1"/>
  <c r="Q4021" i="1"/>
  <c r="R4021" i="1" s="1"/>
  <c r="S4021" i="1" s="1"/>
  <c r="T4021" i="1" s="1"/>
  <c r="U4021" i="1" s="1"/>
  <c r="Q4022" i="1"/>
  <c r="Q4023" i="1"/>
  <c r="Q4024" i="1"/>
  <c r="Q4025" i="1"/>
  <c r="Q4026" i="1"/>
  <c r="Q4027" i="1"/>
  <c r="Q4028" i="1"/>
  <c r="Q4029" i="1"/>
  <c r="R4029" i="1" s="1"/>
  <c r="S4029" i="1" s="1"/>
  <c r="T4029" i="1" s="1"/>
  <c r="U4029" i="1" s="1"/>
  <c r="Q4030" i="1"/>
  <c r="R4030" i="1" s="1"/>
  <c r="S4030" i="1" s="1"/>
  <c r="T4030" i="1" s="1"/>
  <c r="U4030" i="1" s="1"/>
  <c r="Q4031" i="1"/>
  <c r="R4031" i="1" s="1"/>
  <c r="S4031" i="1" s="1"/>
  <c r="T4031" i="1" s="1"/>
  <c r="U4031" i="1" s="1"/>
  <c r="Q4032" i="1"/>
  <c r="Q4033" i="1"/>
  <c r="Q4034" i="1"/>
  <c r="Q4035" i="1"/>
  <c r="Q4036" i="1"/>
  <c r="Q4037" i="1"/>
  <c r="Q4038" i="1"/>
  <c r="Q4039" i="1"/>
  <c r="S4039" i="1" s="1"/>
  <c r="T4039" i="1" s="1"/>
  <c r="U4039" i="1" s="1"/>
  <c r="Q4040" i="1"/>
  <c r="S4040" i="1" s="1"/>
  <c r="T4040" i="1" s="1"/>
  <c r="U4040" i="1" s="1"/>
  <c r="Q4041" i="1"/>
  <c r="Q4042" i="1"/>
  <c r="Q4043" i="1"/>
  <c r="Q4044" i="1"/>
  <c r="Q4045" i="1"/>
  <c r="R4045" i="1" s="1"/>
  <c r="S4045" i="1" s="1"/>
  <c r="T4045" i="1" s="1"/>
  <c r="U4045" i="1" s="1"/>
  <c r="Q4046" i="1"/>
  <c r="R4046" i="1" s="1"/>
  <c r="S4046" i="1" s="1"/>
  <c r="T4046" i="1" s="1"/>
  <c r="U4046" i="1" s="1"/>
  <c r="Q4047" i="1"/>
  <c r="R4047" i="1" s="1"/>
  <c r="Q4048" i="1"/>
  <c r="Q4049" i="1"/>
  <c r="Q4050" i="1"/>
  <c r="Q4051" i="1"/>
  <c r="Q4052" i="1"/>
  <c r="Q4053" i="1"/>
  <c r="R4053" i="1" s="1"/>
  <c r="S4053" i="1" s="1"/>
  <c r="T4053" i="1" s="1"/>
  <c r="U4053" i="1" s="1"/>
  <c r="Q4054" i="1"/>
  <c r="R4054" i="1" s="1"/>
  <c r="S4054" i="1" s="1"/>
  <c r="T4054" i="1" s="1"/>
  <c r="U4054" i="1" s="1"/>
  <c r="Q4055" i="1"/>
  <c r="S4055" i="1" s="1"/>
  <c r="T4055" i="1" s="1"/>
  <c r="U4055" i="1" s="1"/>
  <c r="Q4056" i="1"/>
  <c r="R4056" i="1" s="1"/>
  <c r="Q4057" i="1"/>
  <c r="R4057" i="1" s="1"/>
  <c r="Q4058" i="1"/>
  <c r="Q4059" i="1"/>
  <c r="Q4060" i="1"/>
  <c r="Q4061" i="1"/>
  <c r="Q4062" i="1"/>
  <c r="Q4063" i="1"/>
  <c r="Q4064" i="1"/>
  <c r="Q4065" i="1"/>
  <c r="Q4066" i="1"/>
  <c r="Q4067" i="1"/>
  <c r="Q4068" i="1"/>
  <c r="Q4069" i="1"/>
  <c r="R4069" i="1" s="1"/>
  <c r="S4069" i="1" s="1"/>
  <c r="T4069" i="1" s="1"/>
  <c r="U4069" i="1" s="1"/>
  <c r="Q4070" i="1"/>
  <c r="R4070" i="1" s="1"/>
  <c r="S4070" i="1" s="1"/>
  <c r="T4070" i="1" s="1"/>
  <c r="U4070" i="1" s="1"/>
  <c r="Q4071" i="1"/>
  <c r="R4071" i="1" s="1"/>
  <c r="S4071" i="1" s="1"/>
  <c r="T4071" i="1" s="1"/>
  <c r="U4071" i="1" s="1"/>
  <c r="Q4072" i="1"/>
  <c r="R4072" i="1" s="1"/>
  <c r="Q4073" i="1"/>
  <c r="Q4074" i="1"/>
  <c r="Q4075" i="1"/>
  <c r="Q4076" i="1"/>
  <c r="Q4077" i="1"/>
  <c r="R4077" i="1" s="1"/>
  <c r="Q4078" i="1"/>
  <c r="R4078" i="1" s="1"/>
  <c r="S4078" i="1" s="1"/>
  <c r="T4078" i="1" s="1"/>
  <c r="U4078" i="1" s="1"/>
  <c r="Q4079" i="1"/>
  <c r="S4079" i="1" s="1"/>
  <c r="T4079" i="1" s="1"/>
  <c r="U4079" i="1" s="1"/>
  <c r="Q4080" i="1"/>
  <c r="S4080" i="1" s="1"/>
  <c r="T4080" i="1" s="1"/>
  <c r="U4080" i="1" s="1"/>
  <c r="Q4081" i="1"/>
  <c r="R4081" i="1" s="1"/>
  <c r="S4081" i="1" s="1"/>
  <c r="T4081" i="1" s="1"/>
  <c r="U4081" i="1" s="1"/>
  <c r="Q4082" i="1"/>
  <c r="Q4083" i="1"/>
  <c r="Q4084" i="1"/>
  <c r="Q4085" i="1"/>
  <c r="R4085" i="1" s="1"/>
  <c r="S4085" i="1" s="1"/>
  <c r="T4085" i="1" s="1"/>
  <c r="U4085" i="1" s="1"/>
  <c r="Q4086" i="1"/>
  <c r="Q4087" i="1"/>
  <c r="Q4088" i="1"/>
  <c r="Q4089" i="1"/>
  <c r="Q4090" i="1"/>
  <c r="Q4091" i="1"/>
  <c r="Q4092" i="1"/>
  <c r="Q4093" i="1"/>
  <c r="R4093" i="1" s="1"/>
  <c r="S4093" i="1" s="1"/>
  <c r="T4093" i="1" s="1"/>
  <c r="U4093" i="1" s="1"/>
  <c r="Q4094" i="1"/>
  <c r="R4094" i="1" s="1"/>
  <c r="S4094" i="1" s="1"/>
  <c r="T4094" i="1" s="1"/>
  <c r="U4094" i="1" s="1"/>
  <c r="Q4095" i="1"/>
  <c r="Q4096" i="1"/>
  <c r="Q4097" i="1"/>
  <c r="Q4098" i="1"/>
  <c r="Q4099" i="1"/>
  <c r="Q4100" i="1"/>
  <c r="Q4101" i="1"/>
  <c r="Q4102" i="1"/>
  <c r="Q4103" i="1"/>
  <c r="S4103" i="1" s="1"/>
  <c r="T4103" i="1" s="1"/>
  <c r="U4103" i="1" s="1"/>
  <c r="Q4104" i="1"/>
  <c r="Q4105" i="1"/>
  <c r="Q4106" i="1"/>
  <c r="Q4107" i="1"/>
  <c r="Q4108" i="1"/>
  <c r="Q4109" i="1"/>
  <c r="R4109" i="1" s="1"/>
  <c r="S4109" i="1" s="1"/>
  <c r="T4109" i="1" s="1"/>
  <c r="U4109" i="1" s="1"/>
  <c r="Q4110" i="1"/>
  <c r="R4110" i="1" s="1"/>
  <c r="S4110" i="1" s="1"/>
  <c r="T4110" i="1" s="1"/>
  <c r="U4110" i="1" s="1"/>
  <c r="Q4111" i="1"/>
  <c r="R4111" i="1" s="1"/>
  <c r="Q4112" i="1"/>
  <c r="Q4113" i="1"/>
  <c r="Q4114" i="1"/>
  <c r="Q4115" i="1"/>
  <c r="Q4116" i="1"/>
  <c r="Q4117" i="1"/>
  <c r="R4117" i="1" s="1"/>
  <c r="S4117" i="1" s="1"/>
  <c r="T4117" i="1" s="1"/>
  <c r="U4117" i="1" s="1"/>
  <c r="Q4118" i="1"/>
  <c r="R4118" i="1" s="1"/>
  <c r="S4118" i="1" s="1"/>
  <c r="T4118" i="1" s="1"/>
  <c r="U4118" i="1" s="1"/>
  <c r="Q4119" i="1"/>
  <c r="S4119" i="1" s="1"/>
  <c r="T4119" i="1" s="1"/>
  <c r="U4119" i="1" s="1"/>
  <c r="Q4120" i="1"/>
  <c r="R4120" i="1" s="1"/>
  <c r="Q4121" i="1"/>
  <c r="R4121" i="1" s="1"/>
  <c r="S4121" i="1" s="1"/>
  <c r="T4121" i="1" s="1"/>
  <c r="U4121" i="1" s="1"/>
  <c r="Q4122" i="1"/>
  <c r="Q4123" i="1"/>
  <c r="Q4124" i="1"/>
  <c r="Q4125" i="1"/>
  <c r="Q4126" i="1"/>
  <c r="Q4127" i="1"/>
  <c r="Q4128" i="1"/>
  <c r="Q4129" i="1"/>
  <c r="Q4130" i="1"/>
  <c r="Q4131" i="1"/>
  <c r="Q4132" i="1"/>
  <c r="Q4133" i="1"/>
  <c r="R4133" i="1" s="1"/>
  <c r="S4133" i="1" s="1"/>
  <c r="T4133" i="1" s="1"/>
  <c r="U4133" i="1" s="1"/>
  <c r="Q4134" i="1"/>
  <c r="R4134" i="1" s="1"/>
  <c r="S4134" i="1" s="1"/>
  <c r="T4134" i="1" s="1"/>
  <c r="U4134" i="1" s="1"/>
  <c r="Q4135" i="1"/>
  <c r="Q4136" i="1"/>
  <c r="R4136" i="1" s="1"/>
  <c r="Q4137" i="1"/>
  <c r="Q4138" i="1"/>
  <c r="Q4139" i="1"/>
  <c r="Q4140" i="1"/>
  <c r="Q4141" i="1"/>
  <c r="R4141" i="1" s="1"/>
  <c r="Q4142" i="1"/>
  <c r="R4142" i="1" s="1"/>
  <c r="S4142" i="1" s="1"/>
  <c r="T4142" i="1" s="1"/>
  <c r="U4142" i="1" s="1"/>
  <c r="Q4143" i="1"/>
  <c r="S4143" i="1" s="1"/>
  <c r="T4143" i="1" s="1"/>
  <c r="U4143" i="1" s="1"/>
  <c r="Q4144" i="1"/>
  <c r="Q4145" i="1"/>
  <c r="R4145" i="1" s="1"/>
  <c r="S4145" i="1" s="1"/>
  <c r="T4145" i="1" s="1"/>
  <c r="U4145" i="1" s="1"/>
  <c r="Q4146" i="1"/>
  <c r="Q4147" i="1"/>
  <c r="Q4148" i="1"/>
  <c r="Q4149" i="1"/>
  <c r="R4149" i="1" s="1"/>
  <c r="S4149" i="1" s="1"/>
  <c r="T4149" i="1" s="1"/>
  <c r="U4149" i="1" s="1"/>
  <c r="Q4150" i="1"/>
  <c r="Q4151" i="1"/>
  <c r="Q4152" i="1"/>
  <c r="Q4153" i="1"/>
  <c r="Q4154" i="1"/>
  <c r="Q4155" i="1"/>
  <c r="Q4156" i="1"/>
  <c r="Q4157" i="1"/>
  <c r="R4157" i="1" s="1"/>
  <c r="S4157" i="1" s="1"/>
  <c r="T4157" i="1" s="1"/>
  <c r="U4157" i="1" s="1"/>
  <c r="Q4158" i="1"/>
  <c r="R4158" i="1" s="1"/>
  <c r="S4158" i="1" s="1"/>
  <c r="T4158" i="1" s="1"/>
  <c r="U4158" i="1" s="1"/>
  <c r="Q4159" i="1"/>
  <c r="R4159" i="1" s="1"/>
  <c r="Q4160" i="1"/>
  <c r="R4160" i="1" s="1"/>
  <c r="Q4161" i="1"/>
  <c r="Q4162" i="1"/>
  <c r="Q4163" i="1"/>
  <c r="Q4164" i="1"/>
  <c r="Q4165" i="1"/>
  <c r="Q4166" i="1"/>
  <c r="Q4167" i="1"/>
  <c r="Q4168" i="1"/>
  <c r="Q4169" i="1"/>
  <c r="Q4170" i="1"/>
  <c r="Q4171" i="1"/>
  <c r="Q4172" i="1"/>
  <c r="Q4173" i="1"/>
  <c r="R4173" i="1" s="1"/>
  <c r="S4173" i="1" s="1"/>
  <c r="T4173" i="1" s="1"/>
  <c r="U4173" i="1" s="1"/>
  <c r="Q4174" i="1"/>
  <c r="R4174" i="1" s="1"/>
  <c r="S4174" i="1" s="1"/>
  <c r="T4174" i="1" s="1"/>
  <c r="U4174" i="1" s="1"/>
  <c r="Q4175" i="1"/>
  <c r="R4175" i="1" s="1"/>
  <c r="Q4176" i="1"/>
  <c r="Q4177" i="1"/>
  <c r="Q4178" i="1"/>
  <c r="Q4179" i="1"/>
  <c r="Q4180" i="1"/>
  <c r="Q4181" i="1"/>
  <c r="R4181" i="1" s="1"/>
  <c r="S4181" i="1" s="1"/>
  <c r="T4181" i="1" s="1"/>
  <c r="U4181" i="1" s="1"/>
  <c r="Q4182" i="1"/>
  <c r="R4182" i="1" s="1"/>
  <c r="S4182" i="1" s="1"/>
  <c r="T4182" i="1" s="1"/>
  <c r="U4182" i="1" s="1"/>
  <c r="Q4183" i="1"/>
  <c r="S4183" i="1" s="1"/>
  <c r="T4183" i="1" s="1"/>
  <c r="U4183" i="1" s="1"/>
  <c r="Q4184" i="1"/>
  <c r="R4184" i="1" s="1"/>
  <c r="S4184" i="1" s="1"/>
  <c r="T4184" i="1" s="1"/>
  <c r="U4184" i="1" s="1"/>
  <c r="Q4185" i="1"/>
  <c r="R4185" i="1" s="1"/>
  <c r="S4185" i="1" s="1"/>
  <c r="T4185" i="1" s="1"/>
  <c r="U4185" i="1" s="1"/>
  <c r="Q4186" i="1"/>
  <c r="Q4187" i="1"/>
  <c r="Q4188" i="1"/>
  <c r="Q4189" i="1"/>
  <c r="Q4190" i="1"/>
  <c r="Q4191" i="1"/>
  <c r="Q4192" i="1"/>
  <c r="Q4193" i="1"/>
  <c r="Q4194" i="1"/>
  <c r="Q4195" i="1"/>
  <c r="Q4196" i="1"/>
  <c r="Q4197" i="1"/>
  <c r="R4197" i="1" s="1"/>
  <c r="S4197" i="1" s="1"/>
  <c r="T4197" i="1" s="1"/>
  <c r="U4197" i="1" s="1"/>
  <c r="Q4198" i="1"/>
  <c r="R4198" i="1" s="1"/>
  <c r="S4198" i="1" s="1"/>
  <c r="T4198" i="1" s="1"/>
  <c r="U4198" i="1" s="1"/>
  <c r="Q4199" i="1"/>
  <c r="Q4200" i="1"/>
  <c r="R4200" i="1" s="1"/>
  <c r="Q4201" i="1"/>
  <c r="Q4202" i="1"/>
  <c r="Q4203" i="1"/>
  <c r="Q4204" i="1"/>
  <c r="Q4205" i="1"/>
  <c r="R4205" i="1" s="1"/>
  <c r="Q4206" i="1"/>
  <c r="R4206" i="1" s="1"/>
  <c r="S4206" i="1" s="1"/>
  <c r="T4206" i="1" s="1"/>
  <c r="U4206" i="1" s="1"/>
  <c r="Q4207" i="1"/>
  <c r="Q4208" i="1"/>
  <c r="Q4209" i="1"/>
  <c r="R4209" i="1" s="1"/>
  <c r="S4209" i="1" s="1"/>
  <c r="T4209" i="1" s="1"/>
  <c r="U4209" i="1" s="1"/>
  <c r="Q4210" i="1"/>
  <c r="Q4211" i="1"/>
  <c r="Q4212" i="1"/>
  <c r="Q4213" i="1"/>
  <c r="R4213" i="1" s="1"/>
  <c r="S4213" i="1" s="1"/>
  <c r="T4213" i="1" s="1"/>
  <c r="U4213" i="1" s="1"/>
  <c r="Q4214" i="1"/>
  <c r="Q4215" i="1"/>
  <c r="Q4216" i="1"/>
  <c r="Q4217" i="1"/>
  <c r="Q4218" i="1"/>
  <c r="Q4219" i="1"/>
  <c r="Q4220" i="1"/>
  <c r="Q4221" i="1"/>
  <c r="R4221" i="1" s="1"/>
  <c r="S4221" i="1" s="1"/>
  <c r="T4221" i="1" s="1"/>
  <c r="U4221" i="1" s="1"/>
  <c r="Q4222" i="1"/>
  <c r="R4222" i="1" s="1"/>
  <c r="S4222" i="1" s="1"/>
  <c r="T4222" i="1" s="1"/>
  <c r="U4222" i="1" s="1"/>
  <c r="Q4223" i="1"/>
  <c r="R4223" i="1" s="1"/>
  <c r="Q4224" i="1"/>
  <c r="R4224" i="1" s="1"/>
  <c r="S4224" i="1" s="1"/>
  <c r="T4224" i="1" s="1"/>
  <c r="U4224" i="1" s="1"/>
  <c r="Q4225" i="1"/>
  <c r="Q4226" i="1"/>
  <c r="Q4227" i="1"/>
  <c r="Q4228" i="1"/>
  <c r="Q4229" i="1"/>
  <c r="Q4230" i="1"/>
  <c r="Q4231" i="1"/>
  <c r="Q4232" i="1"/>
  <c r="Q4233" i="1"/>
  <c r="Q4234" i="1"/>
  <c r="Q4235" i="1"/>
  <c r="Q4236" i="1"/>
  <c r="Q4237" i="1"/>
  <c r="R4237" i="1" s="1"/>
  <c r="S4237" i="1" s="1"/>
  <c r="T4237" i="1" s="1"/>
  <c r="U4237" i="1" s="1"/>
  <c r="Q4238" i="1"/>
  <c r="R4238" i="1" s="1"/>
  <c r="S4238" i="1" s="1"/>
  <c r="T4238" i="1" s="1"/>
  <c r="U4238" i="1" s="1"/>
  <c r="Q4239" i="1"/>
  <c r="R4239" i="1" s="1"/>
  <c r="Q4240" i="1"/>
  <c r="Q4241" i="1"/>
  <c r="Q4242" i="1"/>
  <c r="Q4243" i="1"/>
  <c r="Q4244" i="1"/>
  <c r="Q4245" i="1"/>
  <c r="R4245" i="1" s="1"/>
  <c r="S4245" i="1" s="1"/>
  <c r="T4245" i="1" s="1"/>
  <c r="U4245" i="1" s="1"/>
  <c r="Q4246" i="1"/>
  <c r="R4246" i="1" s="1"/>
  <c r="S4246" i="1" s="1"/>
  <c r="T4246" i="1" s="1"/>
  <c r="U4246" i="1" s="1"/>
  <c r="Q4247" i="1"/>
  <c r="Q4248" i="1"/>
  <c r="R4248" i="1" s="1"/>
  <c r="S4248" i="1" s="1"/>
  <c r="T4248" i="1" s="1"/>
  <c r="U4248" i="1" s="1"/>
  <c r="Q4249" i="1"/>
  <c r="R4249" i="1" s="1"/>
  <c r="S4249" i="1" s="1"/>
  <c r="T4249" i="1" s="1"/>
  <c r="U4249" i="1" s="1"/>
  <c r="Q4250" i="1"/>
  <c r="Q4251" i="1"/>
  <c r="Q4252" i="1"/>
  <c r="Q4253" i="1"/>
  <c r="Q4254" i="1"/>
  <c r="Q4255" i="1"/>
  <c r="Q4256" i="1"/>
  <c r="Q4257" i="1"/>
  <c r="Q4258" i="1"/>
  <c r="Q4259" i="1"/>
  <c r="Q4260" i="1"/>
  <c r="Q4261" i="1"/>
  <c r="R4261" i="1" s="1"/>
  <c r="S4261" i="1" s="1"/>
  <c r="T4261" i="1" s="1"/>
  <c r="U4261" i="1" s="1"/>
  <c r="Q4262" i="1"/>
  <c r="R4262" i="1" s="1"/>
  <c r="S4262" i="1" s="1"/>
  <c r="T4262" i="1" s="1"/>
  <c r="U4262" i="1" s="1"/>
  <c r="Q4263" i="1"/>
  <c r="R4263" i="1" s="1"/>
  <c r="Q4264" i="1"/>
  <c r="R4264" i="1" s="1"/>
  <c r="Q4265" i="1"/>
  <c r="Q4266" i="1"/>
  <c r="Q4267" i="1"/>
  <c r="Q4268" i="1"/>
  <c r="Q4269" i="1"/>
  <c r="R4269" i="1" s="1"/>
  <c r="Q4270" i="1"/>
  <c r="R4270" i="1" s="1"/>
  <c r="S4270" i="1" s="1"/>
  <c r="T4270" i="1" s="1"/>
  <c r="U4270" i="1" s="1"/>
  <c r="Q4271" i="1"/>
  <c r="Q4272" i="1"/>
  <c r="Q4273" i="1"/>
  <c r="R4273" i="1" s="1"/>
  <c r="S4273" i="1" s="1"/>
  <c r="T4273" i="1" s="1"/>
  <c r="U4273" i="1" s="1"/>
  <c r="Q4274" i="1"/>
  <c r="Q4275" i="1"/>
  <c r="Q4276" i="1"/>
  <c r="Q4277" i="1"/>
  <c r="R4277" i="1" s="1"/>
  <c r="S4277" i="1" s="1"/>
  <c r="T4277" i="1" s="1"/>
  <c r="U4277" i="1" s="1"/>
  <c r="Q4278" i="1"/>
  <c r="Q4279" i="1"/>
  <c r="Q4280" i="1"/>
  <c r="Q4281" i="1"/>
  <c r="S4281" i="1" s="1"/>
  <c r="T4281" i="1" s="1"/>
  <c r="U4281" i="1" s="1"/>
  <c r="Q4282" i="1"/>
  <c r="Q4283" i="1"/>
  <c r="Q4284" i="1"/>
  <c r="Q4285" i="1"/>
  <c r="R4285" i="1" s="1"/>
  <c r="S4285" i="1" s="1"/>
  <c r="T4285" i="1" s="1"/>
  <c r="U4285" i="1" s="1"/>
  <c r="Q4286" i="1"/>
  <c r="R4286" i="1" s="1"/>
  <c r="S4286" i="1" s="1"/>
  <c r="T4286" i="1" s="1"/>
  <c r="U4286" i="1" s="1"/>
  <c r="Q4287" i="1"/>
  <c r="R4287" i="1" s="1"/>
  <c r="S4287" i="1" s="1"/>
  <c r="T4287" i="1" s="1"/>
  <c r="U4287" i="1" s="1"/>
  <c r="Q4288" i="1"/>
  <c r="R4288" i="1" s="1"/>
  <c r="S4288" i="1" s="1"/>
  <c r="T4288" i="1" s="1"/>
  <c r="U4288" i="1" s="1"/>
  <c r="Q4289" i="1"/>
  <c r="Q4290" i="1"/>
  <c r="Q4291" i="1"/>
  <c r="Q4292" i="1"/>
  <c r="Q4293" i="1"/>
  <c r="Q4294" i="1"/>
  <c r="Q4295" i="1"/>
  <c r="Q4296" i="1"/>
  <c r="Q4297" i="1"/>
  <c r="Q4298" i="1"/>
  <c r="Q4299" i="1"/>
  <c r="Q4300" i="1"/>
  <c r="Q4301" i="1"/>
  <c r="R4301" i="1" s="1"/>
  <c r="S4301" i="1" s="1"/>
  <c r="T4301" i="1" s="1"/>
  <c r="U4301" i="1" s="1"/>
  <c r="Q4302" i="1"/>
  <c r="R4302" i="1" s="1"/>
  <c r="S4302" i="1" s="1"/>
  <c r="T4302" i="1" s="1"/>
  <c r="U4302" i="1" s="1"/>
  <c r="Q4303" i="1"/>
  <c r="R4303" i="1" s="1"/>
  <c r="Q4304" i="1"/>
  <c r="Q4305" i="1"/>
  <c r="Q4306" i="1"/>
  <c r="Q4307" i="1"/>
  <c r="Q4308" i="1"/>
  <c r="Q4309" i="1"/>
  <c r="R4309" i="1" s="1"/>
  <c r="S4309" i="1" s="1"/>
  <c r="T4309" i="1" s="1"/>
  <c r="U4309" i="1" s="1"/>
  <c r="Q4310" i="1"/>
  <c r="R4310" i="1" s="1"/>
  <c r="S4310" i="1" s="1"/>
  <c r="T4310" i="1" s="1"/>
  <c r="U4310" i="1" s="1"/>
  <c r="Q4311" i="1"/>
  <c r="Q4312" i="1"/>
  <c r="R4312" i="1" s="1"/>
  <c r="S4312" i="1" s="1"/>
  <c r="T4312" i="1" s="1"/>
  <c r="U4312" i="1" s="1"/>
  <c r="Q4313" i="1"/>
  <c r="R4313" i="1" s="1"/>
  <c r="S4313" i="1" s="1"/>
  <c r="T4313" i="1" s="1"/>
  <c r="U4313" i="1" s="1"/>
  <c r="Q4314" i="1"/>
  <c r="Q4315" i="1"/>
  <c r="Q4316" i="1"/>
  <c r="Q4317" i="1"/>
  <c r="Q4318" i="1"/>
  <c r="Q4319" i="1"/>
  <c r="Q4320" i="1"/>
  <c r="Q4321" i="1"/>
  <c r="S4321" i="1" s="1"/>
  <c r="T4321" i="1" s="1"/>
  <c r="U4321" i="1" s="1"/>
  <c r="Q4322" i="1"/>
  <c r="Q4323" i="1"/>
  <c r="Q4324" i="1"/>
  <c r="Q4325" i="1"/>
  <c r="R4325" i="1" s="1"/>
  <c r="S4325" i="1" s="1"/>
  <c r="T4325" i="1" s="1"/>
  <c r="U4325" i="1" s="1"/>
  <c r="Q4326" i="1"/>
  <c r="R4326" i="1" s="1"/>
  <c r="S4326" i="1" s="1"/>
  <c r="T4326" i="1" s="1"/>
  <c r="U4326" i="1" s="1"/>
  <c r="Q4327" i="1"/>
  <c r="R4327" i="1" s="1"/>
  <c r="S4327" i="1" s="1"/>
  <c r="T4327" i="1" s="1"/>
  <c r="U4327" i="1" s="1"/>
  <c r="Q4328" i="1"/>
  <c r="R4328" i="1" s="1"/>
  <c r="Q4329" i="1"/>
  <c r="Q4330" i="1"/>
  <c r="Q4331" i="1"/>
  <c r="Q4332" i="1"/>
  <c r="Q4333" i="1"/>
  <c r="R4333" i="1" s="1"/>
  <c r="Q4334" i="1"/>
  <c r="R4334" i="1" s="1"/>
  <c r="S4334" i="1" s="1"/>
  <c r="T4334" i="1" s="1"/>
  <c r="U4334" i="1" s="1"/>
  <c r="Q4335" i="1"/>
  <c r="Q4336" i="1"/>
  <c r="Q4337" i="1"/>
  <c r="R4337" i="1" s="1"/>
  <c r="S4337" i="1" s="1"/>
  <c r="T4337" i="1" s="1"/>
  <c r="U4337" i="1" s="1"/>
  <c r="Q4338" i="1"/>
  <c r="Q4339" i="1"/>
  <c r="Q4340" i="1"/>
  <c r="Q4341" i="1"/>
  <c r="R4341" i="1" s="1"/>
  <c r="S4341" i="1" s="1"/>
  <c r="T4341" i="1" s="1"/>
  <c r="U4341" i="1" s="1"/>
  <c r="Q4342" i="1"/>
  <c r="Q4343" i="1"/>
  <c r="Q4344" i="1"/>
  <c r="Q4345" i="1"/>
  <c r="S4345" i="1" s="1"/>
  <c r="T4345" i="1" s="1"/>
  <c r="U4345" i="1" s="1"/>
  <c r="Q4346" i="1"/>
  <c r="Q4347" i="1"/>
  <c r="Q4348" i="1"/>
  <c r="Q4349" i="1"/>
  <c r="R4349" i="1" s="1"/>
  <c r="S4349" i="1" s="1"/>
  <c r="T4349" i="1" s="1"/>
  <c r="U4349" i="1" s="1"/>
  <c r="Q4350" i="1"/>
  <c r="R4350" i="1" s="1"/>
  <c r="S4350" i="1" s="1"/>
  <c r="T4350" i="1" s="1"/>
  <c r="U4350" i="1" s="1"/>
  <c r="Q4351" i="1"/>
  <c r="R4351" i="1" s="1"/>
  <c r="S4351" i="1" s="1"/>
  <c r="T4351" i="1" s="1"/>
  <c r="U4351" i="1" s="1"/>
  <c r="Q4352" i="1"/>
  <c r="R4352" i="1" s="1"/>
  <c r="S4352" i="1" s="1"/>
  <c r="T4352" i="1" s="1"/>
  <c r="U4352" i="1" s="1"/>
  <c r="Q4353" i="1"/>
  <c r="Q4354" i="1"/>
  <c r="Q4355" i="1"/>
  <c r="Q4356" i="1"/>
  <c r="Q4357" i="1"/>
  <c r="Q4358" i="1"/>
  <c r="Q4359" i="1"/>
  <c r="Q4360" i="1"/>
  <c r="Q4361" i="1"/>
  <c r="S4361" i="1" s="1"/>
  <c r="T4361" i="1" s="1"/>
  <c r="U4361" i="1" s="1"/>
  <c r="Q4362" i="1"/>
  <c r="Q4363" i="1"/>
  <c r="Q4364" i="1"/>
  <c r="Q4365" i="1"/>
  <c r="R4365" i="1" s="1"/>
  <c r="S4365" i="1" s="1"/>
  <c r="T4365" i="1" s="1"/>
  <c r="U4365" i="1" s="1"/>
  <c r="Q4366" i="1"/>
  <c r="R4366" i="1" s="1"/>
  <c r="S4366" i="1" s="1"/>
  <c r="T4366" i="1" s="1"/>
  <c r="U4366" i="1" s="1"/>
  <c r="Q4367" i="1"/>
  <c r="R4367" i="1" s="1"/>
  <c r="Q4368" i="1"/>
  <c r="Q4369" i="1"/>
  <c r="Q4370" i="1"/>
  <c r="Q4371" i="1"/>
  <c r="Q4372" i="1"/>
  <c r="Q4373" i="1"/>
  <c r="R4373" i="1" s="1"/>
  <c r="S4373" i="1" s="1"/>
  <c r="T4373" i="1" s="1"/>
  <c r="U4373" i="1" s="1"/>
  <c r="Q4374" i="1"/>
  <c r="R4374" i="1" s="1"/>
  <c r="S4374" i="1" s="1"/>
  <c r="T4374" i="1" s="1"/>
  <c r="U4374" i="1" s="1"/>
  <c r="Q4375" i="1"/>
  <c r="Q4376" i="1"/>
  <c r="R4376" i="1" s="1"/>
  <c r="S4376" i="1" s="1"/>
  <c r="T4376" i="1" s="1"/>
  <c r="U4376" i="1" s="1"/>
  <c r="Q4377" i="1"/>
  <c r="R4377" i="1" s="1"/>
  <c r="S4377" i="1" s="1"/>
  <c r="T4377" i="1" s="1"/>
  <c r="U4377" i="1" s="1"/>
  <c r="Q4378" i="1"/>
  <c r="Q4379" i="1"/>
  <c r="Q4380" i="1"/>
  <c r="Q4381" i="1"/>
  <c r="Q4382" i="1"/>
  <c r="Q4383" i="1"/>
  <c r="Q4384" i="1"/>
  <c r="S4384" i="1" s="1"/>
  <c r="T4384" i="1" s="1"/>
  <c r="U4384" i="1" s="1"/>
  <c r="Q4385" i="1"/>
  <c r="S4385" i="1" s="1"/>
  <c r="T4385" i="1" s="1"/>
  <c r="U4385" i="1" s="1"/>
  <c r="Q4386" i="1"/>
  <c r="Q4387" i="1"/>
  <c r="Q4388" i="1"/>
  <c r="Q4389" i="1"/>
  <c r="R4389" i="1" s="1"/>
  <c r="S4389" i="1" s="1"/>
  <c r="T4389" i="1" s="1"/>
  <c r="U4389" i="1" s="1"/>
  <c r="Q4390" i="1"/>
  <c r="R4390" i="1" s="1"/>
  <c r="S4390" i="1" s="1"/>
  <c r="T4390" i="1" s="1"/>
  <c r="U4390" i="1" s="1"/>
  <c r="Q4391" i="1"/>
  <c r="R4391" i="1" s="1"/>
  <c r="S4391" i="1" s="1"/>
  <c r="T4391" i="1" s="1"/>
  <c r="U4391" i="1" s="1"/>
  <c r="Q4392" i="1"/>
  <c r="R4392" i="1" s="1"/>
  <c r="Q4393" i="1"/>
  <c r="Q4394" i="1"/>
  <c r="Q4395" i="1"/>
  <c r="Q4396" i="1"/>
  <c r="Q4397" i="1"/>
  <c r="R4397" i="1" s="1"/>
  <c r="Q4398" i="1"/>
  <c r="R4398" i="1" s="1"/>
  <c r="S4398" i="1" s="1"/>
  <c r="T4398" i="1" s="1"/>
  <c r="U4398" i="1" s="1"/>
  <c r="Q4399" i="1"/>
  <c r="Q4400" i="1"/>
  <c r="Q4401" i="1"/>
  <c r="Q4402" i="1"/>
  <c r="Q4403" i="1"/>
  <c r="Q4404" i="1"/>
  <c r="Q4405" i="1"/>
  <c r="R4405" i="1" s="1"/>
  <c r="S4405" i="1" s="1"/>
  <c r="T4405" i="1" s="1"/>
  <c r="U4405" i="1" s="1"/>
  <c r="Q4406" i="1"/>
  <c r="Q4407" i="1"/>
  <c r="Q4408" i="1"/>
  <c r="Q4409" i="1"/>
  <c r="S4409" i="1" s="1"/>
  <c r="T4409" i="1" s="1"/>
  <c r="U4409" i="1" s="1"/>
  <c r="Q4410" i="1"/>
  <c r="Q4411" i="1"/>
  <c r="Q4412" i="1"/>
  <c r="Q4413" i="1"/>
  <c r="R4413" i="1" s="1"/>
  <c r="S4413" i="1" s="1"/>
  <c r="T4413" i="1" s="1"/>
  <c r="U4413" i="1" s="1"/>
  <c r="Q4414" i="1"/>
  <c r="R4414" i="1" s="1"/>
  <c r="S4414" i="1" s="1"/>
  <c r="T4414" i="1" s="1"/>
  <c r="U4414" i="1" s="1"/>
  <c r="Q4415" i="1"/>
  <c r="R4415" i="1" s="1"/>
  <c r="S4415" i="1" s="1"/>
  <c r="T4415" i="1" s="1"/>
  <c r="U4415" i="1" s="1"/>
  <c r="Q4416" i="1"/>
  <c r="R4416" i="1" s="1"/>
  <c r="S4416" i="1" s="1"/>
  <c r="T4416" i="1" s="1"/>
  <c r="U4416" i="1" s="1"/>
  <c r="Q4417" i="1"/>
  <c r="Q4418" i="1"/>
  <c r="Q4419" i="1"/>
  <c r="Q4420" i="1"/>
  <c r="Q4421" i="1"/>
  <c r="Q4422" i="1"/>
  <c r="Q4423" i="1"/>
  <c r="Q4424" i="1"/>
  <c r="S4424" i="1" s="1"/>
  <c r="T4424" i="1" s="1"/>
  <c r="U4424" i="1" s="1"/>
  <c r="Q4425" i="1"/>
  <c r="S4425" i="1" s="1"/>
  <c r="T4425" i="1" s="1"/>
  <c r="U4425" i="1" s="1"/>
  <c r="Q4426" i="1"/>
  <c r="Q4427" i="1"/>
  <c r="Q4428" i="1"/>
  <c r="Q4429" i="1"/>
  <c r="R4429" i="1" s="1"/>
  <c r="S4429" i="1" s="1"/>
  <c r="T4429" i="1" s="1"/>
  <c r="U4429" i="1" s="1"/>
  <c r="Q4430" i="1"/>
  <c r="R4430" i="1" s="1"/>
  <c r="S4430" i="1" s="1"/>
  <c r="T4430" i="1" s="1"/>
  <c r="U4430" i="1" s="1"/>
  <c r="Q4431" i="1"/>
  <c r="R4431" i="1" s="1"/>
  <c r="Q4432" i="1"/>
  <c r="Q4433" i="1"/>
  <c r="Q4434" i="1"/>
  <c r="Q4435" i="1"/>
  <c r="Q4436" i="1"/>
  <c r="Q4437" i="1"/>
  <c r="R4437" i="1" s="1"/>
  <c r="S4437" i="1" s="1"/>
  <c r="T4437" i="1" s="1"/>
  <c r="U4437" i="1" s="1"/>
  <c r="Q4438" i="1"/>
  <c r="R4438" i="1" s="1"/>
  <c r="S4438" i="1" s="1"/>
  <c r="T4438" i="1" s="1"/>
  <c r="U4438" i="1" s="1"/>
  <c r="Q4439" i="1"/>
  <c r="Q4440" i="1"/>
  <c r="R4440" i="1" s="1"/>
  <c r="S4440" i="1" s="1"/>
  <c r="T4440" i="1" s="1"/>
  <c r="U4440" i="1" s="1"/>
  <c r="Q4441" i="1"/>
  <c r="Q4442" i="1"/>
  <c r="Q4443" i="1"/>
  <c r="Q4444" i="1"/>
  <c r="Q4445" i="1"/>
  <c r="Q4446" i="1"/>
  <c r="Q4447" i="1"/>
  <c r="Q4448" i="1"/>
  <c r="S4448" i="1" s="1"/>
  <c r="T4448" i="1" s="1"/>
  <c r="U4448" i="1" s="1"/>
  <c r="Q4449" i="1"/>
  <c r="S4449" i="1" s="1"/>
  <c r="T4449" i="1" s="1"/>
  <c r="U4449" i="1" s="1"/>
  <c r="Q4450" i="1"/>
  <c r="Q4451" i="1"/>
  <c r="Q4452" i="1"/>
  <c r="Q4453" i="1"/>
  <c r="R4453" i="1" s="1"/>
  <c r="S4453" i="1" s="1"/>
  <c r="T4453" i="1" s="1"/>
  <c r="U4453" i="1" s="1"/>
  <c r="Q4454" i="1"/>
  <c r="R4454" i="1" s="1"/>
  <c r="S4454" i="1" s="1"/>
  <c r="T4454" i="1" s="1"/>
  <c r="U4454" i="1" s="1"/>
  <c r="Q4455" i="1"/>
  <c r="R4455" i="1" s="1"/>
  <c r="S4455" i="1" s="1"/>
  <c r="T4455" i="1" s="1"/>
  <c r="U4455" i="1" s="1"/>
  <c r="Q4456" i="1"/>
  <c r="R4456" i="1" s="1"/>
  <c r="Q4457" i="1"/>
  <c r="Q4458" i="1"/>
  <c r="Q4459" i="1"/>
  <c r="Q4460" i="1"/>
  <c r="Q4461" i="1"/>
  <c r="R4461" i="1" s="1"/>
  <c r="Q4462" i="1"/>
  <c r="R4462" i="1" s="1"/>
  <c r="S4462" i="1" s="1"/>
  <c r="T4462" i="1" s="1"/>
  <c r="U4462" i="1" s="1"/>
  <c r="Q4463" i="1"/>
  <c r="Q4464" i="1"/>
  <c r="S4464" i="1" s="1"/>
  <c r="T4464" i="1" s="1"/>
  <c r="U4464" i="1" s="1"/>
  <c r="Q4465" i="1"/>
  <c r="R4465" i="1" s="1"/>
  <c r="Q4466" i="1"/>
  <c r="Q4467" i="1"/>
  <c r="Q4468" i="1"/>
  <c r="Q4469" i="1"/>
  <c r="R4469" i="1" s="1"/>
  <c r="S4469" i="1" s="1"/>
  <c r="T4469" i="1" s="1"/>
  <c r="U4469" i="1" s="1"/>
  <c r="Q4470" i="1"/>
  <c r="Q4471" i="1"/>
  <c r="Q4472" i="1"/>
  <c r="Q4473" i="1"/>
  <c r="Q4474" i="1"/>
  <c r="Q4475" i="1"/>
  <c r="Q4476" i="1"/>
  <c r="Q4477" i="1"/>
  <c r="R4477" i="1" s="1"/>
  <c r="S4477" i="1" s="1"/>
  <c r="T4477" i="1" s="1"/>
  <c r="U4477" i="1" s="1"/>
  <c r="Q4478" i="1"/>
  <c r="R4478" i="1" s="1"/>
  <c r="S4478" i="1" s="1"/>
  <c r="T4478" i="1" s="1"/>
  <c r="U4478" i="1" s="1"/>
  <c r="Q4479" i="1"/>
  <c r="R4479" i="1" s="1"/>
  <c r="S4479" i="1" s="1"/>
  <c r="T4479" i="1" s="1"/>
  <c r="U4479" i="1" s="1"/>
  <c r="Q4480" i="1"/>
  <c r="R4480" i="1" s="1"/>
  <c r="S4480" i="1" s="1"/>
  <c r="T4480" i="1" s="1"/>
  <c r="U4480" i="1" s="1"/>
  <c r="Q4481" i="1"/>
  <c r="Q4482" i="1"/>
  <c r="Q4483" i="1"/>
  <c r="Q4484" i="1"/>
  <c r="Q4485" i="1"/>
  <c r="Q4486" i="1"/>
  <c r="Q4487" i="1"/>
  <c r="S4487" i="1" s="1"/>
  <c r="T4487" i="1" s="1"/>
  <c r="U4487" i="1" s="1"/>
  <c r="Q4488" i="1"/>
  <c r="S4488" i="1" s="1"/>
  <c r="T4488" i="1" s="1"/>
  <c r="U4488" i="1" s="1"/>
  <c r="Q4489" i="1"/>
  <c r="S4489" i="1" s="1"/>
  <c r="T4489" i="1" s="1"/>
  <c r="U4489" i="1" s="1"/>
  <c r="Q4490" i="1"/>
  <c r="Q4491" i="1"/>
  <c r="Q4492" i="1"/>
  <c r="Q4493" i="1"/>
  <c r="R4493" i="1" s="1"/>
  <c r="S4493" i="1" s="1"/>
  <c r="T4493" i="1" s="1"/>
  <c r="U4493" i="1" s="1"/>
  <c r="Q4494" i="1"/>
  <c r="R4494" i="1" s="1"/>
  <c r="S4494" i="1" s="1"/>
  <c r="T4494" i="1" s="1"/>
  <c r="U4494" i="1" s="1"/>
  <c r="Q4495" i="1"/>
  <c r="R4495" i="1" s="1"/>
  <c r="Q4496" i="1"/>
  <c r="Q4497" i="1"/>
  <c r="Q4498" i="1"/>
  <c r="Q4499" i="1"/>
  <c r="Q4500" i="1"/>
  <c r="Q4501" i="1"/>
  <c r="R4501" i="1" s="1"/>
  <c r="S4501" i="1" s="1"/>
  <c r="T4501" i="1" s="1"/>
  <c r="U4501" i="1" s="1"/>
  <c r="Q4502" i="1"/>
  <c r="R4502" i="1" s="1"/>
  <c r="S4502" i="1" s="1"/>
  <c r="T4502" i="1" s="1"/>
  <c r="U4502" i="1" s="1"/>
  <c r="Q4503" i="1"/>
  <c r="Q4504" i="1"/>
  <c r="Q4505" i="1"/>
  <c r="Q4506" i="1"/>
  <c r="Q4507" i="1"/>
  <c r="Q4508" i="1"/>
  <c r="Q4509" i="1"/>
  <c r="Q4510" i="1"/>
  <c r="Q4511" i="1"/>
  <c r="Q4512" i="1"/>
  <c r="S4512" i="1" s="1"/>
  <c r="T4512" i="1" s="1"/>
  <c r="U4512" i="1" s="1"/>
  <c r="Q4513" i="1"/>
  <c r="Q4514" i="1"/>
  <c r="Q4515" i="1"/>
  <c r="Q4516" i="1"/>
  <c r="Q4517" i="1"/>
  <c r="R4517" i="1" s="1"/>
  <c r="S4517" i="1" s="1"/>
  <c r="T4517" i="1" s="1"/>
  <c r="U4517" i="1" s="1"/>
  <c r="Q4518" i="1"/>
  <c r="R4518" i="1" s="1"/>
  <c r="S4518" i="1" s="1"/>
  <c r="T4518" i="1" s="1"/>
  <c r="U4518" i="1" s="1"/>
  <c r="Q4519" i="1"/>
  <c r="R4519" i="1" s="1"/>
  <c r="Q4520" i="1"/>
  <c r="R4520" i="1" s="1"/>
  <c r="Q4521" i="1"/>
  <c r="Q4522" i="1"/>
  <c r="Q4523" i="1"/>
  <c r="Q4524" i="1"/>
  <c r="Q4525" i="1"/>
  <c r="R4525" i="1" s="1"/>
  <c r="Q4526" i="1"/>
  <c r="R4526" i="1" s="1"/>
  <c r="S4526" i="1" s="1"/>
  <c r="T4526" i="1" s="1"/>
  <c r="U4526" i="1" s="1"/>
  <c r="Q4527" i="1"/>
  <c r="S4527" i="1" s="1"/>
  <c r="T4527" i="1" s="1"/>
  <c r="U4527" i="1" s="1"/>
  <c r="Q4528" i="1"/>
  <c r="S4528" i="1" s="1"/>
  <c r="T4528" i="1" s="1"/>
  <c r="U4528" i="1" s="1"/>
  <c r="Q4529" i="1"/>
  <c r="R4529" i="1" s="1"/>
  <c r="Q4530" i="1"/>
  <c r="Q4531" i="1"/>
  <c r="Q4532" i="1"/>
  <c r="Q4533" i="1"/>
  <c r="R4533" i="1" s="1"/>
  <c r="S4533" i="1" s="1"/>
  <c r="T4533" i="1" s="1"/>
  <c r="U4533" i="1" s="1"/>
  <c r="Q4534" i="1"/>
  <c r="Q4535" i="1"/>
  <c r="Q4536" i="1"/>
  <c r="Q4537" i="1"/>
  <c r="Q4538" i="1"/>
  <c r="Q4539" i="1"/>
  <c r="Q4540" i="1"/>
  <c r="Q4541" i="1"/>
  <c r="R4541" i="1" s="1"/>
  <c r="S4541" i="1" s="1"/>
  <c r="T4541" i="1" s="1"/>
  <c r="U4541" i="1" s="1"/>
  <c r="Q4542" i="1"/>
  <c r="R4542" i="1" s="1"/>
  <c r="S4542" i="1" s="1"/>
  <c r="T4542" i="1" s="1"/>
  <c r="U4542" i="1" s="1"/>
  <c r="Q4543" i="1"/>
  <c r="R4543" i="1" s="1"/>
  <c r="Q4544" i="1"/>
  <c r="Q4545" i="1"/>
  <c r="Q4546" i="1"/>
  <c r="Q4547" i="1"/>
  <c r="Q4548" i="1"/>
  <c r="Q4549" i="1"/>
  <c r="Q4550" i="1"/>
  <c r="Q4551" i="1"/>
  <c r="S4551" i="1" s="1"/>
  <c r="T4551" i="1" s="1"/>
  <c r="U4551" i="1" s="1"/>
  <c r="Q4552" i="1"/>
  <c r="S4552" i="1" s="1"/>
  <c r="T4552" i="1" s="1"/>
  <c r="U4552" i="1" s="1"/>
  <c r="Q4553" i="1"/>
  <c r="Q4554" i="1"/>
  <c r="Q4555" i="1"/>
  <c r="Q4556" i="1"/>
  <c r="Q4557" i="1"/>
  <c r="R4557" i="1" s="1"/>
  <c r="S4557" i="1" s="1"/>
  <c r="T4557" i="1" s="1"/>
  <c r="U4557" i="1" s="1"/>
  <c r="Q4558" i="1"/>
  <c r="R4558" i="1" s="1"/>
  <c r="S4558" i="1" s="1"/>
  <c r="T4558" i="1" s="1"/>
  <c r="U4558" i="1" s="1"/>
  <c r="Q4559" i="1"/>
  <c r="R4559" i="1" s="1"/>
  <c r="Q4560" i="1"/>
  <c r="Q4561" i="1"/>
  <c r="Q4562" i="1"/>
  <c r="Q4563" i="1"/>
  <c r="Q4564" i="1"/>
  <c r="Q4565" i="1"/>
  <c r="R4565" i="1" s="1"/>
  <c r="S4565" i="1" s="1"/>
  <c r="T4565" i="1" s="1"/>
  <c r="U4565" i="1" s="1"/>
  <c r="Q4566" i="1"/>
  <c r="R4566" i="1" s="1"/>
  <c r="S4566" i="1" s="1"/>
  <c r="T4566" i="1" s="1"/>
  <c r="U4566" i="1" s="1"/>
  <c r="Q4567" i="1"/>
  <c r="S4567" i="1" s="1"/>
  <c r="T4567" i="1" s="1"/>
  <c r="U4567" i="1" s="1"/>
  <c r="Q4568" i="1"/>
  <c r="R4568" i="1" s="1"/>
  <c r="Q4569" i="1"/>
  <c r="R4569" i="1" s="1"/>
  <c r="Q4570" i="1"/>
  <c r="Q4571" i="1"/>
  <c r="Q4572" i="1"/>
  <c r="Q4573" i="1"/>
  <c r="Q4574" i="1"/>
  <c r="Q4575" i="1"/>
  <c r="Q4576" i="1"/>
  <c r="Q4577" i="1"/>
  <c r="Q4578" i="1"/>
  <c r="Q4579" i="1"/>
  <c r="Q4580" i="1"/>
  <c r="Q4581" i="1"/>
  <c r="R4581" i="1" s="1"/>
  <c r="S4581" i="1" s="1"/>
  <c r="T4581" i="1" s="1"/>
  <c r="U4581" i="1" s="1"/>
  <c r="Q4582" i="1"/>
  <c r="R4582" i="1" s="1"/>
  <c r="S4582" i="1" s="1"/>
  <c r="T4582" i="1" s="1"/>
  <c r="U4582" i="1" s="1"/>
  <c r="Q4583" i="1"/>
  <c r="R4583" i="1" s="1"/>
  <c r="S4583" i="1" s="1"/>
  <c r="T4583" i="1" s="1"/>
  <c r="U4583" i="1" s="1"/>
  <c r="Q4584" i="1"/>
  <c r="R4584" i="1" s="1"/>
  <c r="Q4585" i="1"/>
  <c r="Q4586" i="1"/>
  <c r="Q4587" i="1"/>
  <c r="Q4588" i="1"/>
  <c r="Q4589" i="1"/>
  <c r="R4589" i="1" s="1"/>
  <c r="Q4590" i="1"/>
  <c r="R4590" i="1" s="1"/>
  <c r="S4590" i="1" s="1"/>
  <c r="T4590" i="1" s="1"/>
  <c r="U4590" i="1" s="1"/>
  <c r="Q4591" i="1"/>
  <c r="S4591" i="1" s="1"/>
  <c r="T4591" i="1" s="1"/>
  <c r="U4591" i="1" s="1"/>
  <c r="Q4592" i="1"/>
  <c r="S4592" i="1" s="1"/>
  <c r="T4592" i="1" s="1"/>
  <c r="U4592" i="1" s="1"/>
  <c r="Q4593" i="1"/>
  <c r="R4593" i="1" s="1"/>
  <c r="S4593" i="1" s="1"/>
  <c r="T4593" i="1" s="1"/>
  <c r="U4593" i="1" s="1"/>
  <c r="Q4594" i="1"/>
  <c r="Q4595" i="1"/>
  <c r="Q4596" i="1"/>
  <c r="Q4597" i="1"/>
  <c r="R4597" i="1" s="1"/>
  <c r="S4597" i="1" s="1"/>
  <c r="T4597" i="1" s="1"/>
  <c r="U4597" i="1" s="1"/>
  <c r="Q4598" i="1"/>
  <c r="Q4599" i="1"/>
  <c r="Q4600" i="1"/>
  <c r="Q4601" i="1"/>
  <c r="Q4602" i="1"/>
  <c r="Q4603" i="1"/>
  <c r="R4603" i="1" s="1"/>
  <c r="Q4604" i="1"/>
  <c r="Q4605" i="1"/>
  <c r="R4605" i="1" s="1"/>
  <c r="S4605" i="1" s="1"/>
  <c r="T4605" i="1" s="1"/>
  <c r="U4605" i="1" s="1"/>
  <c r="Q4606" i="1"/>
  <c r="R4606" i="1" s="1"/>
  <c r="S4606" i="1" s="1"/>
  <c r="T4606" i="1" s="1"/>
  <c r="U4606" i="1" s="1"/>
  <c r="Q4607" i="1"/>
  <c r="Q4608" i="1"/>
  <c r="Q4609" i="1"/>
  <c r="Q4610" i="1"/>
  <c r="Q4611" i="1"/>
  <c r="Q4612" i="1"/>
  <c r="Q4613" i="1"/>
  <c r="Q4614" i="1"/>
  <c r="Q4615" i="1"/>
  <c r="S4615" i="1" s="1"/>
  <c r="T4615" i="1" s="1"/>
  <c r="U4615" i="1" s="1"/>
  <c r="Q4616" i="1"/>
  <c r="Q4617" i="1"/>
  <c r="Q4618" i="1"/>
  <c r="Q4619" i="1"/>
  <c r="Q4620" i="1"/>
  <c r="Q4621" i="1"/>
  <c r="R4621" i="1" s="1"/>
  <c r="S4621" i="1" s="1"/>
  <c r="T4621" i="1" s="1"/>
  <c r="U4621" i="1" s="1"/>
  <c r="Q4622" i="1"/>
  <c r="R4622" i="1" s="1"/>
  <c r="S4622" i="1" s="1"/>
  <c r="T4622" i="1" s="1"/>
  <c r="U4622" i="1" s="1"/>
  <c r="Q4623" i="1"/>
  <c r="R4623" i="1" s="1"/>
  <c r="Q4624" i="1"/>
  <c r="Q4625" i="1"/>
  <c r="Q4626" i="1"/>
  <c r="Q4627" i="1"/>
  <c r="Q4628" i="1"/>
  <c r="Q4629" i="1"/>
  <c r="R4629" i="1" s="1"/>
  <c r="S4629" i="1" s="1"/>
  <c r="T4629" i="1" s="1"/>
  <c r="U4629" i="1" s="1"/>
  <c r="Q4630" i="1"/>
  <c r="R4630" i="1" s="1"/>
  <c r="S4630" i="1" s="1"/>
  <c r="T4630" i="1" s="1"/>
  <c r="U4630" i="1" s="1"/>
  <c r="Q4631" i="1"/>
  <c r="S4631" i="1" s="1"/>
  <c r="T4631" i="1" s="1"/>
  <c r="U4631" i="1" s="1"/>
  <c r="Q4632" i="1"/>
  <c r="R4632" i="1" s="1"/>
  <c r="Q4633" i="1"/>
  <c r="R4633" i="1" s="1"/>
  <c r="S4633" i="1" s="1"/>
  <c r="T4633" i="1" s="1"/>
  <c r="U4633" i="1" s="1"/>
  <c r="Q4634" i="1"/>
  <c r="Q4635" i="1"/>
  <c r="Q4636" i="1"/>
  <c r="Q4637" i="1"/>
  <c r="Q4638" i="1"/>
  <c r="Q4639" i="1"/>
  <c r="Q4640" i="1"/>
  <c r="Q4641" i="1"/>
  <c r="Q4642" i="1"/>
  <c r="Q4643" i="1"/>
  <c r="Q4644" i="1"/>
  <c r="Q4645" i="1"/>
  <c r="R4645" i="1" s="1"/>
  <c r="S4645" i="1" s="1"/>
  <c r="T4645" i="1" s="1"/>
  <c r="U4645" i="1" s="1"/>
  <c r="Q4646" i="1"/>
  <c r="R4646" i="1" s="1"/>
  <c r="S4646" i="1" s="1"/>
  <c r="T4646" i="1" s="1"/>
  <c r="U4646" i="1" s="1"/>
  <c r="Q4647" i="1"/>
  <c r="Q4648" i="1"/>
  <c r="R4648" i="1" s="1"/>
  <c r="Q4649" i="1"/>
  <c r="Q4650" i="1"/>
  <c r="Q4651" i="1"/>
  <c r="Q4652" i="1"/>
  <c r="Q4653" i="1"/>
  <c r="R4653" i="1" s="1"/>
  <c r="Q4654" i="1"/>
  <c r="R4654" i="1" s="1"/>
  <c r="S4654" i="1" s="1"/>
  <c r="T4654" i="1" s="1"/>
  <c r="U4654" i="1" s="1"/>
  <c r="Q4655" i="1"/>
  <c r="S4655" i="1" s="1"/>
  <c r="T4655" i="1" s="1"/>
  <c r="U4655" i="1" s="1"/>
  <c r="Q4656" i="1"/>
  <c r="Q4657" i="1"/>
  <c r="R4657" i="1" s="1"/>
  <c r="S4657" i="1" s="1"/>
  <c r="T4657" i="1" s="1"/>
  <c r="U4657" i="1" s="1"/>
  <c r="Q4658" i="1"/>
  <c r="Q4659" i="1"/>
  <c r="Q4660" i="1"/>
  <c r="Q4661" i="1"/>
  <c r="R4661" i="1" s="1"/>
  <c r="S4661" i="1" s="1"/>
  <c r="T4661" i="1" s="1"/>
  <c r="U4661" i="1" s="1"/>
  <c r="Q4662" i="1"/>
  <c r="Q4663" i="1"/>
  <c r="Q4664" i="1"/>
  <c r="Q4665" i="1"/>
  <c r="Q4666" i="1"/>
  <c r="Q4667" i="1"/>
  <c r="Q4668" i="1"/>
  <c r="Q4669" i="1"/>
  <c r="R4669" i="1" s="1"/>
  <c r="S4669" i="1" s="1"/>
  <c r="T4669" i="1" s="1"/>
  <c r="U4669" i="1" s="1"/>
  <c r="Q4670" i="1"/>
  <c r="R4670" i="1" s="1"/>
  <c r="S4670" i="1" s="1"/>
  <c r="T4670" i="1" s="1"/>
  <c r="U4670" i="1" s="1"/>
  <c r="Q4671" i="1"/>
  <c r="R4671" i="1" s="1"/>
  <c r="Q4672" i="1"/>
  <c r="R4672" i="1" s="1"/>
  <c r="Q4673" i="1"/>
  <c r="Q4674" i="1"/>
  <c r="Q4675" i="1"/>
  <c r="Q4676" i="1"/>
  <c r="Q4677" i="1"/>
  <c r="Q4678" i="1"/>
  <c r="Q4679" i="1"/>
  <c r="Q4680" i="1"/>
  <c r="Q4681" i="1"/>
  <c r="Q4682" i="1"/>
  <c r="Q4683" i="1"/>
  <c r="Q4684" i="1"/>
  <c r="Q4685" i="1"/>
  <c r="R4685" i="1" s="1"/>
  <c r="S4685" i="1" s="1"/>
  <c r="T4685" i="1" s="1"/>
  <c r="U4685" i="1" s="1"/>
  <c r="Q4686" i="1"/>
  <c r="R4686" i="1" s="1"/>
  <c r="S4686" i="1" s="1"/>
  <c r="T4686" i="1" s="1"/>
  <c r="U4686" i="1" s="1"/>
  <c r="Q4687" i="1"/>
  <c r="R4687" i="1" s="1"/>
  <c r="Q4688" i="1"/>
  <c r="Q4689" i="1"/>
  <c r="Q4690" i="1"/>
  <c r="Q4691" i="1"/>
  <c r="Q4692" i="1"/>
  <c r="Q4693" i="1"/>
  <c r="R4693" i="1" s="1"/>
  <c r="S4693" i="1" s="1"/>
  <c r="T4693" i="1" s="1"/>
  <c r="U4693" i="1" s="1"/>
  <c r="Q4694" i="1"/>
  <c r="R4694" i="1" s="1"/>
  <c r="S4694" i="1" s="1"/>
  <c r="T4694" i="1" s="1"/>
  <c r="U4694" i="1" s="1"/>
  <c r="Q4695" i="1"/>
  <c r="S4695" i="1" s="1"/>
  <c r="T4695" i="1" s="1"/>
  <c r="U4695" i="1" s="1"/>
  <c r="Q4696" i="1"/>
  <c r="R4696" i="1" s="1"/>
  <c r="S4696" i="1" s="1"/>
  <c r="T4696" i="1" s="1"/>
  <c r="U4696" i="1" s="1"/>
  <c r="Q4697" i="1"/>
  <c r="R4697" i="1" s="1"/>
  <c r="S4697" i="1" s="1"/>
  <c r="T4697" i="1" s="1"/>
  <c r="U4697" i="1" s="1"/>
  <c r="Q4698" i="1"/>
  <c r="Q4699" i="1"/>
  <c r="Q4700" i="1"/>
  <c r="Q4701" i="1"/>
  <c r="Q4702" i="1"/>
  <c r="Q4703" i="1"/>
  <c r="Q4704" i="1"/>
  <c r="Q4705" i="1"/>
  <c r="Q4706" i="1"/>
  <c r="Q4707" i="1"/>
  <c r="Q4708" i="1"/>
  <c r="Q4709" i="1"/>
  <c r="R4709" i="1" s="1"/>
  <c r="S4709" i="1" s="1"/>
  <c r="T4709" i="1" s="1"/>
  <c r="U4709" i="1" s="1"/>
  <c r="Q4710" i="1"/>
  <c r="R4710" i="1" s="1"/>
  <c r="S4710" i="1" s="1"/>
  <c r="T4710" i="1" s="1"/>
  <c r="U4710" i="1" s="1"/>
  <c r="Q4711" i="1"/>
  <c r="Q4712" i="1"/>
  <c r="R4712" i="1" s="1"/>
  <c r="Q4713" i="1"/>
  <c r="Q4714" i="1"/>
  <c r="Q4715" i="1"/>
  <c r="Q4716" i="1"/>
  <c r="Q4717" i="1"/>
  <c r="R4717" i="1" s="1"/>
  <c r="Q4718" i="1"/>
  <c r="R4718" i="1" s="1"/>
  <c r="S4718" i="1" s="1"/>
  <c r="T4718" i="1" s="1"/>
  <c r="U4718" i="1" s="1"/>
  <c r="Q4719" i="1"/>
  <c r="Q4720" i="1"/>
  <c r="Q4721" i="1"/>
  <c r="R4721" i="1" s="1"/>
  <c r="S4721" i="1" s="1"/>
  <c r="T4721" i="1" s="1"/>
  <c r="U4721" i="1" s="1"/>
  <c r="Q4722" i="1"/>
  <c r="Q4723" i="1"/>
  <c r="Q4724" i="1"/>
  <c r="Q4725" i="1"/>
  <c r="R4725" i="1" s="1"/>
  <c r="S4725" i="1" s="1"/>
  <c r="T4725" i="1" s="1"/>
  <c r="U4725" i="1" s="1"/>
  <c r="Q4726" i="1"/>
  <c r="Q4727" i="1"/>
  <c r="Q4728" i="1"/>
  <c r="Q4729" i="1"/>
  <c r="Q4730" i="1"/>
  <c r="Q4731" i="1"/>
  <c r="Q4732" i="1"/>
  <c r="Q4733" i="1"/>
  <c r="R4733" i="1" s="1"/>
  <c r="S4733" i="1" s="1"/>
  <c r="T4733" i="1" s="1"/>
  <c r="U4733" i="1" s="1"/>
  <c r="Q4734" i="1"/>
  <c r="R4734" i="1" s="1"/>
  <c r="S4734" i="1" s="1"/>
  <c r="T4734" i="1" s="1"/>
  <c r="U4734" i="1" s="1"/>
  <c r="Q4735" i="1"/>
  <c r="R4735" i="1" s="1"/>
  <c r="Q4736" i="1"/>
  <c r="R4736" i="1" s="1"/>
  <c r="S4736" i="1" s="1"/>
  <c r="T4736" i="1" s="1"/>
  <c r="U4736" i="1" s="1"/>
  <c r="Q4737" i="1"/>
  <c r="Q4738" i="1"/>
  <c r="Q4739" i="1"/>
  <c r="Q4740" i="1"/>
  <c r="Q4741" i="1"/>
  <c r="Q4742" i="1"/>
  <c r="Q4743" i="1"/>
  <c r="Q4744" i="1"/>
  <c r="Q4745" i="1"/>
  <c r="Q4746" i="1"/>
  <c r="Q4747" i="1"/>
  <c r="Q4748" i="1"/>
  <c r="Q4749" i="1"/>
  <c r="R4749" i="1" s="1"/>
  <c r="S4749" i="1" s="1"/>
  <c r="T4749" i="1" s="1"/>
  <c r="U4749" i="1" s="1"/>
  <c r="Q4750" i="1"/>
  <c r="R4750" i="1" s="1"/>
  <c r="S4750" i="1" s="1"/>
  <c r="T4750" i="1" s="1"/>
  <c r="U4750" i="1" s="1"/>
  <c r="Q4751" i="1"/>
  <c r="R4751" i="1" s="1"/>
  <c r="Q4752" i="1"/>
  <c r="Q4753" i="1"/>
  <c r="Q4754" i="1"/>
  <c r="Q4755" i="1"/>
  <c r="Q4756" i="1"/>
  <c r="Q4757" i="1"/>
  <c r="R4757" i="1" s="1"/>
  <c r="S4757" i="1" s="1"/>
  <c r="T4757" i="1" s="1"/>
  <c r="U4757" i="1" s="1"/>
  <c r="Q4758" i="1"/>
  <c r="R4758" i="1" s="1"/>
  <c r="S4758" i="1" s="1"/>
  <c r="T4758" i="1" s="1"/>
  <c r="U4758" i="1" s="1"/>
  <c r="Q4759" i="1"/>
  <c r="Q4760" i="1"/>
  <c r="R4760" i="1" s="1"/>
  <c r="S4760" i="1" s="1"/>
  <c r="T4760" i="1" s="1"/>
  <c r="U4760" i="1" s="1"/>
  <c r="Q4761" i="1"/>
  <c r="R4761" i="1" s="1"/>
  <c r="S4761" i="1" s="1"/>
  <c r="T4761" i="1" s="1"/>
  <c r="U4761" i="1" s="1"/>
  <c r="Q4762" i="1"/>
  <c r="Q4763" i="1"/>
  <c r="R4763" i="1" s="1"/>
  <c r="Q4764" i="1"/>
  <c r="Q4765" i="1"/>
  <c r="Q4766" i="1"/>
  <c r="Q4767" i="1"/>
  <c r="Q4768" i="1"/>
  <c r="Q4769" i="1"/>
  <c r="Q4770" i="1"/>
  <c r="Q4771" i="1"/>
  <c r="Q4772" i="1"/>
  <c r="Q4773" i="1"/>
  <c r="R4773" i="1" s="1"/>
  <c r="S4773" i="1" s="1"/>
  <c r="T4773" i="1" s="1"/>
  <c r="U4773" i="1" s="1"/>
  <c r="Q4774" i="1"/>
  <c r="R4774" i="1" s="1"/>
  <c r="S4774" i="1" s="1"/>
  <c r="T4774" i="1" s="1"/>
  <c r="U4774" i="1" s="1"/>
  <c r="Q4775" i="1"/>
  <c r="R4775" i="1" s="1"/>
  <c r="Q4776" i="1"/>
  <c r="R4776" i="1" s="1"/>
  <c r="Q4777" i="1"/>
  <c r="Q4778" i="1"/>
  <c r="Q4779" i="1"/>
  <c r="Q4780" i="1"/>
  <c r="Q4781" i="1"/>
  <c r="R4781" i="1" s="1"/>
  <c r="Q4782" i="1"/>
  <c r="R4782" i="1" s="1"/>
  <c r="S4782" i="1" s="1"/>
  <c r="T4782" i="1" s="1"/>
  <c r="U4782" i="1" s="1"/>
  <c r="Q4783" i="1"/>
  <c r="Q4784" i="1"/>
  <c r="Q4785" i="1"/>
  <c r="R4785" i="1" s="1"/>
  <c r="S4785" i="1" s="1"/>
  <c r="T4785" i="1" s="1"/>
  <c r="U4785" i="1" s="1"/>
  <c r="Q4786" i="1"/>
  <c r="Q4787" i="1"/>
  <c r="Q4788" i="1"/>
  <c r="Q4789" i="1"/>
  <c r="R4789" i="1" s="1"/>
  <c r="S4789" i="1" s="1"/>
  <c r="T4789" i="1" s="1"/>
  <c r="U4789" i="1" s="1"/>
  <c r="Q4790" i="1"/>
  <c r="Q4791" i="1"/>
  <c r="Q4792" i="1"/>
  <c r="Q4793" i="1"/>
  <c r="S4793" i="1" s="1"/>
  <c r="T4793" i="1" s="1"/>
  <c r="U4793" i="1" s="1"/>
  <c r="Q4794" i="1"/>
  <c r="Q4795" i="1"/>
  <c r="Q4796" i="1"/>
  <c r="Q4797" i="1"/>
  <c r="R4797" i="1" s="1"/>
  <c r="S4797" i="1" s="1"/>
  <c r="T4797" i="1" s="1"/>
  <c r="U4797" i="1" s="1"/>
  <c r="Q4798" i="1"/>
  <c r="R4798" i="1" s="1"/>
  <c r="S4798" i="1" s="1"/>
  <c r="T4798" i="1" s="1"/>
  <c r="U4798" i="1" s="1"/>
  <c r="Q4799" i="1"/>
  <c r="R4799" i="1" s="1"/>
  <c r="S4799" i="1" s="1"/>
  <c r="T4799" i="1" s="1"/>
  <c r="U4799" i="1" s="1"/>
  <c r="Q4800" i="1"/>
  <c r="R4800" i="1" s="1"/>
  <c r="S4800" i="1" s="1"/>
  <c r="T4800" i="1" s="1"/>
  <c r="U4800" i="1" s="1"/>
  <c r="Q4801" i="1"/>
  <c r="Q4802" i="1"/>
  <c r="Q4803" i="1"/>
  <c r="Q4804" i="1"/>
  <c r="Q4805" i="1"/>
  <c r="Q4806" i="1"/>
  <c r="Q4807" i="1"/>
  <c r="Q4808" i="1"/>
  <c r="Q4809" i="1"/>
  <c r="Q4810" i="1"/>
  <c r="Q4811" i="1"/>
  <c r="Q4812" i="1"/>
  <c r="Q4813" i="1"/>
  <c r="R4813" i="1" s="1"/>
  <c r="S4813" i="1" s="1"/>
  <c r="T4813" i="1" s="1"/>
  <c r="U4813" i="1" s="1"/>
  <c r="Q4814" i="1"/>
  <c r="R4814" i="1" s="1"/>
  <c r="S4814" i="1" s="1"/>
  <c r="T4814" i="1" s="1"/>
  <c r="U4814" i="1" s="1"/>
  <c r="Q4815" i="1"/>
  <c r="R4815" i="1" s="1"/>
  <c r="Q4816" i="1"/>
  <c r="Q4817" i="1"/>
  <c r="Q4818" i="1"/>
  <c r="Q4819" i="1"/>
  <c r="Q4820" i="1"/>
  <c r="Q4821" i="1"/>
  <c r="R4821" i="1" s="1"/>
  <c r="S4821" i="1" s="1"/>
  <c r="T4821" i="1" s="1"/>
  <c r="U4821" i="1" s="1"/>
  <c r="Q4822" i="1"/>
  <c r="R4822" i="1" s="1"/>
  <c r="S4822" i="1" s="1"/>
  <c r="T4822" i="1" s="1"/>
  <c r="U4822" i="1" s="1"/>
  <c r="Q4823" i="1"/>
  <c r="Q4824" i="1"/>
  <c r="R4824" i="1" s="1"/>
  <c r="S4824" i="1" s="1"/>
  <c r="T4824" i="1" s="1"/>
  <c r="U4824" i="1" s="1"/>
  <c r="Q4825" i="1"/>
  <c r="R4825" i="1" s="1"/>
  <c r="S4825" i="1" s="1"/>
  <c r="T4825" i="1" s="1"/>
  <c r="U4825" i="1" s="1"/>
  <c r="Q4826" i="1"/>
  <c r="Q4827" i="1"/>
  <c r="Q4828" i="1"/>
  <c r="Q4829" i="1"/>
  <c r="Q4830" i="1"/>
  <c r="Q4831" i="1"/>
  <c r="Q4832" i="1"/>
  <c r="Q4833" i="1"/>
  <c r="S4833" i="1" s="1"/>
  <c r="T4833" i="1" s="1"/>
  <c r="U4833" i="1" s="1"/>
  <c r="Q4834" i="1"/>
  <c r="Q4835" i="1"/>
  <c r="Q4836" i="1"/>
  <c r="Q4837" i="1"/>
  <c r="R4837" i="1" s="1"/>
  <c r="S4837" i="1" s="1"/>
  <c r="T4837" i="1" s="1"/>
  <c r="U4837" i="1" s="1"/>
  <c r="Q4838" i="1"/>
  <c r="R4838" i="1" s="1"/>
  <c r="S4838" i="1" s="1"/>
  <c r="T4838" i="1" s="1"/>
  <c r="U4838" i="1" s="1"/>
  <c r="Q4839" i="1"/>
  <c r="R4839" i="1" s="1"/>
  <c r="S4839" i="1" s="1"/>
  <c r="T4839" i="1" s="1"/>
  <c r="U4839" i="1" s="1"/>
  <c r="Q4840" i="1"/>
  <c r="R4840" i="1" s="1"/>
  <c r="Q4841" i="1"/>
  <c r="Q4842" i="1"/>
  <c r="Q4843" i="1"/>
  <c r="Q4844" i="1"/>
  <c r="Q4845" i="1"/>
  <c r="R4845" i="1" s="1"/>
  <c r="Q4846" i="1"/>
  <c r="R4846" i="1" s="1"/>
  <c r="S4846" i="1" s="1"/>
  <c r="T4846" i="1" s="1"/>
  <c r="U4846" i="1" s="1"/>
  <c r="Q4847" i="1"/>
  <c r="Q4848" i="1"/>
  <c r="Q4849" i="1"/>
  <c r="R4849" i="1" s="1"/>
  <c r="S4849" i="1" s="1"/>
  <c r="T4849" i="1" s="1"/>
  <c r="U4849" i="1" s="1"/>
  <c r="Q4850" i="1"/>
  <c r="Q4851" i="1"/>
  <c r="Q4852" i="1"/>
  <c r="Q4853" i="1"/>
  <c r="R4853" i="1" s="1"/>
  <c r="S4853" i="1" s="1"/>
  <c r="T4853" i="1" s="1"/>
  <c r="U4853" i="1" s="1"/>
  <c r="Q4854" i="1"/>
  <c r="Q4855" i="1"/>
  <c r="Q4856" i="1"/>
  <c r="Q4857" i="1"/>
  <c r="S4857" i="1" s="1"/>
  <c r="T4857" i="1" s="1"/>
  <c r="U4857" i="1" s="1"/>
  <c r="Q4858" i="1"/>
  <c r="Q4859" i="1"/>
  <c r="Q4860" i="1"/>
  <c r="Q4861" i="1"/>
  <c r="R4861" i="1" s="1"/>
  <c r="S4861" i="1" s="1"/>
  <c r="T4861" i="1" s="1"/>
  <c r="U4861" i="1" s="1"/>
  <c r="Q4862" i="1"/>
  <c r="R4862" i="1" s="1"/>
  <c r="S4862" i="1" s="1"/>
  <c r="T4862" i="1" s="1"/>
  <c r="U4862" i="1" s="1"/>
  <c r="Q4863" i="1"/>
  <c r="R4863" i="1" s="1"/>
  <c r="S4863" i="1" s="1"/>
  <c r="T4863" i="1" s="1"/>
  <c r="U4863" i="1" s="1"/>
  <c r="Q4864" i="1"/>
  <c r="R4864" i="1" s="1"/>
  <c r="S4864" i="1" s="1"/>
  <c r="T4864" i="1" s="1"/>
  <c r="U4864" i="1" s="1"/>
  <c r="Q4865" i="1"/>
  <c r="Q4866" i="1"/>
  <c r="Q4867" i="1"/>
  <c r="Q4868" i="1"/>
  <c r="Q4869" i="1"/>
  <c r="Q4870" i="1"/>
  <c r="Q4871" i="1"/>
  <c r="Q4872" i="1"/>
  <c r="Q4873" i="1"/>
  <c r="S4873" i="1" s="1"/>
  <c r="T4873" i="1" s="1"/>
  <c r="U4873" i="1" s="1"/>
  <c r="Q4874" i="1"/>
  <c r="Q4875" i="1"/>
  <c r="Q4876" i="1"/>
  <c r="Q4877" i="1"/>
  <c r="R4877" i="1" s="1"/>
  <c r="S4877" i="1" s="1"/>
  <c r="T4877" i="1" s="1"/>
  <c r="U4877" i="1" s="1"/>
  <c r="Q4878" i="1"/>
  <c r="R4878" i="1" s="1"/>
  <c r="S4878" i="1" s="1"/>
  <c r="T4878" i="1" s="1"/>
  <c r="U4878" i="1" s="1"/>
  <c r="Q4879" i="1"/>
  <c r="R4879" i="1" s="1"/>
  <c r="Q4880" i="1"/>
  <c r="Q4881" i="1"/>
  <c r="Q4882" i="1"/>
  <c r="Q4883" i="1"/>
  <c r="Q4884" i="1"/>
  <c r="Q4885" i="1"/>
  <c r="R4885" i="1" s="1"/>
  <c r="S4885" i="1" s="1"/>
  <c r="T4885" i="1" s="1"/>
  <c r="U4885" i="1" s="1"/>
  <c r="Q4886" i="1"/>
  <c r="R4886" i="1" s="1"/>
  <c r="S4886" i="1" s="1"/>
  <c r="T4886" i="1" s="1"/>
  <c r="U4886" i="1" s="1"/>
  <c r="Q4887" i="1"/>
  <c r="Q4888" i="1"/>
  <c r="R4888" i="1" s="1"/>
  <c r="S4888" i="1" s="1"/>
  <c r="T4888" i="1" s="1"/>
  <c r="U4888" i="1" s="1"/>
  <c r="Q4889" i="1"/>
  <c r="R4889" i="1" s="1"/>
  <c r="S4889" i="1" s="1"/>
  <c r="T4889" i="1" s="1"/>
  <c r="U4889" i="1" s="1"/>
  <c r="Q4890" i="1"/>
  <c r="Q4891" i="1"/>
  <c r="Q4892" i="1"/>
  <c r="Q4893" i="1"/>
  <c r="Q4894" i="1"/>
  <c r="Q4895" i="1"/>
  <c r="Q4896" i="1"/>
  <c r="S4896" i="1" s="1"/>
  <c r="T4896" i="1" s="1"/>
  <c r="U4896" i="1" s="1"/>
  <c r="Q4897" i="1"/>
  <c r="S4897" i="1" s="1"/>
  <c r="T4897" i="1" s="1"/>
  <c r="U4897" i="1" s="1"/>
  <c r="Q4898" i="1"/>
  <c r="Q4899" i="1"/>
  <c r="Q4900" i="1"/>
  <c r="Q4901" i="1"/>
  <c r="R4901" i="1" s="1"/>
  <c r="S4901" i="1" s="1"/>
  <c r="T4901" i="1" s="1"/>
  <c r="U4901" i="1" s="1"/>
  <c r="Q4902" i="1"/>
  <c r="R4902" i="1" s="1"/>
  <c r="S4902" i="1" s="1"/>
  <c r="T4902" i="1" s="1"/>
  <c r="U4902" i="1" s="1"/>
  <c r="Q4903" i="1"/>
  <c r="R4903" i="1" s="1"/>
  <c r="S4903" i="1" s="1"/>
  <c r="T4903" i="1" s="1"/>
  <c r="U4903" i="1" s="1"/>
  <c r="Q4904" i="1"/>
  <c r="R4904" i="1" s="1"/>
  <c r="Q4905" i="1"/>
  <c r="Q4906" i="1"/>
  <c r="Q4907" i="1"/>
  <c r="Q4908" i="1"/>
  <c r="Q4909" i="1"/>
  <c r="R4909" i="1" s="1"/>
  <c r="Q4910" i="1"/>
  <c r="R4910" i="1" s="1"/>
  <c r="S4910" i="1" s="1"/>
  <c r="T4910" i="1" s="1"/>
  <c r="U4910" i="1" s="1"/>
  <c r="Q4911" i="1"/>
  <c r="Q4912" i="1"/>
  <c r="Q4913" i="1"/>
  <c r="Q4914" i="1"/>
  <c r="Q4915" i="1"/>
  <c r="Q4916" i="1"/>
  <c r="Q4917" i="1"/>
  <c r="R4917" i="1" s="1"/>
  <c r="S4917" i="1" s="1"/>
  <c r="T4917" i="1" s="1"/>
  <c r="U4917" i="1" s="1"/>
  <c r="Q4918" i="1"/>
  <c r="Q4919" i="1"/>
  <c r="Q4920" i="1"/>
  <c r="Q4921" i="1"/>
  <c r="S4921" i="1" s="1"/>
  <c r="T4921" i="1" s="1"/>
  <c r="U4921" i="1" s="1"/>
  <c r="Q4922" i="1"/>
  <c r="Q4923" i="1"/>
  <c r="Q4924" i="1"/>
  <c r="Q4925" i="1"/>
  <c r="R4925" i="1" s="1"/>
  <c r="S4925" i="1" s="1"/>
  <c r="T4925" i="1" s="1"/>
  <c r="U4925" i="1" s="1"/>
  <c r="Q4926" i="1"/>
  <c r="R4926" i="1" s="1"/>
  <c r="S4926" i="1" s="1"/>
  <c r="T4926" i="1" s="1"/>
  <c r="U4926" i="1" s="1"/>
  <c r="Q4927" i="1"/>
  <c r="R4927" i="1" s="1"/>
  <c r="S4927" i="1" s="1"/>
  <c r="T4927" i="1" s="1"/>
  <c r="U4927" i="1" s="1"/>
  <c r="Q4928" i="1"/>
  <c r="R4928" i="1" s="1"/>
  <c r="S4928" i="1" s="1"/>
  <c r="T4928" i="1" s="1"/>
  <c r="U4928" i="1" s="1"/>
  <c r="Q4929" i="1"/>
  <c r="Q4930" i="1"/>
  <c r="Q4931" i="1"/>
  <c r="Q4932" i="1"/>
  <c r="Q4933" i="1"/>
  <c r="Q4934" i="1"/>
  <c r="Q4935" i="1"/>
  <c r="Q4936" i="1"/>
  <c r="S4936" i="1" s="1"/>
  <c r="T4936" i="1" s="1"/>
  <c r="U4936" i="1" s="1"/>
  <c r="Q4937" i="1"/>
  <c r="S4937" i="1" s="1"/>
  <c r="T4937" i="1" s="1"/>
  <c r="U4937" i="1" s="1"/>
  <c r="Q4938" i="1"/>
  <c r="Q4939" i="1"/>
  <c r="Q4940" i="1"/>
  <c r="Q4941" i="1"/>
  <c r="R4941" i="1" s="1"/>
  <c r="S4941" i="1" s="1"/>
  <c r="T4941" i="1" s="1"/>
  <c r="U4941" i="1" s="1"/>
  <c r="Q4942" i="1"/>
  <c r="R4942" i="1" s="1"/>
  <c r="S4942" i="1" s="1"/>
  <c r="T4942" i="1" s="1"/>
  <c r="U4942" i="1" s="1"/>
  <c r="Q4943" i="1"/>
  <c r="R4943" i="1" s="1"/>
  <c r="Q4944" i="1"/>
  <c r="Q4945" i="1"/>
  <c r="Q4946" i="1"/>
  <c r="Q4947" i="1"/>
  <c r="Q4948" i="1"/>
  <c r="Q4949" i="1"/>
  <c r="R4949" i="1" s="1"/>
  <c r="S4949" i="1" s="1"/>
  <c r="T4949" i="1" s="1"/>
  <c r="U4949" i="1" s="1"/>
  <c r="Q4950" i="1"/>
  <c r="R4950" i="1" s="1"/>
  <c r="S4950" i="1" s="1"/>
  <c r="T4950" i="1" s="1"/>
  <c r="U4950" i="1" s="1"/>
  <c r="Q4951" i="1"/>
  <c r="Q4952" i="1"/>
  <c r="R4952" i="1" s="1"/>
  <c r="S4952" i="1" s="1"/>
  <c r="T4952" i="1" s="1"/>
  <c r="U4952" i="1" s="1"/>
  <c r="Q4953" i="1"/>
  <c r="Q4954" i="1"/>
  <c r="Q4955" i="1"/>
  <c r="Q4956" i="1"/>
  <c r="Q4957" i="1"/>
  <c r="Q4958" i="1"/>
  <c r="Q4959" i="1"/>
  <c r="Q4960" i="1"/>
  <c r="S4960" i="1" s="1"/>
  <c r="T4960" i="1" s="1"/>
  <c r="U4960" i="1" s="1"/>
  <c r="Q4961" i="1"/>
  <c r="S4961" i="1" s="1"/>
  <c r="T4961" i="1" s="1"/>
  <c r="U4961" i="1" s="1"/>
  <c r="Q4962" i="1"/>
  <c r="Q4963" i="1"/>
  <c r="Q4964" i="1"/>
  <c r="Q4965" i="1"/>
  <c r="R4965" i="1" s="1"/>
  <c r="S4965" i="1" s="1"/>
  <c r="T4965" i="1" s="1"/>
  <c r="U4965" i="1" s="1"/>
  <c r="Q4966" i="1"/>
  <c r="R4966" i="1" s="1"/>
  <c r="S4966" i="1" s="1"/>
  <c r="T4966" i="1" s="1"/>
  <c r="U4966" i="1" s="1"/>
  <c r="Q4967" i="1"/>
  <c r="R4967" i="1" s="1"/>
  <c r="S4967" i="1" s="1"/>
  <c r="T4967" i="1" s="1"/>
  <c r="U4967" i="1" s="1"/>
  <c r="Q4968" i="1"/>
  <c r="R4968" i="1" s="1"/>
  <c r="Q4969" i="1"/>
  <c r="Q4970" i="1"/>
  <c r="Q4971" i="1"/>
  <c r="Q4972" i="1"/>
  <c r="Q4973" i="1"/>
  <c r="R4973" i="1" s="1"/>
  <c r="Q4974" i="1"/>
  <c r="R4974" i="1" s="1"/>
  <c r="S4974" i="1" s="1"/>
  <c r="T4974" i="1" s="1"/>
  <c r="U4974" i="1" s="1"/>
  <c r="Q4975" i="1"/>
  <c r="Q4976" i="1"/>
  <c r="S4976" i="1" s="1"/>
  <c r="T4976" i="1" s="1"/>
  <c r="U4976" i="1" s="1"/>
  <c r="Q4977" i="1"/>
  <c r="R4977" i="1" s="1"/>
  <c r="Q4978" i="1"/>
  <c r="Q4979" i="1"/>
  <c r="Q4980" i="1"/>
  <c r="Q4981" i="1"/>
  <c r="R4981" i="1" s="1"/>
  <c r="S4981" i="1" s="1"/>
  <c r="T4981" i="1" s="1"/>
  <c r="U4981" i="1" s="1"/>
  <c r="Q4982" i="1"/>
  <c r="Q4983" i="1"/>
  <c r="Q4984" i="1"/>
  <c r="Q4985" i="1"/>
  <c r="Q4986" i="1"/>
  <c r="Q4987" i="1"/>
  <c r="Q4988" i="1"/>
  <c r="Q4989" i="1"/>
  <c r="R4989" i="1" s="1"/>
  <c r="S4989" i="1" s="1"/>
  <c r="T4989" i="1" s="1"/>
  <c r="U4989" i="1" s="1"/>
  <c r="Q4990" i="1"/>
  <c r="R4990" i="1" s="1"/>
  <c r="S4990" i="1" s="1"/>
  <c r="T4990" i="1" s="1"/>
  <c r="U4990" i="1" s="1"/>
  <c r="Q4991" i="1"/>
  <c r="R4991" i="1" s="1"/>
  <c r="S4991" i="1" s="1"/>
  <c r="T4991" i="1" s="1"/>
  <c r="U4991" i="1" s="1"/>
  <c r="Q4992" i="1"/>
  <c r="Q4993" i="1"/>
  <c r="Q4994" i="1"/>
  <c r="Q4995" i="1"/>
  <c r="Q4996" i="1"/>
  <c r="Q4997" i="1"/>
  <c r="Q4998" i="1"/>
  <c r="Q4999" i="1"/>
  <c r="S4999" i="1" s="1"/>
  <c r="T4999" i="1" s="1"/>
  <c r="U4999" i="1" s="1"/>
  <c r="Q5000" i="1"/>
  <c r="Q5001" i="1"/>
  <c r="S5001" i="1" s="1"/>
  <c r="T5001" i="1" s="1"/>
  <c r="U5001" i="1" s="1"/>
  <c r="Q5002" i="1"/>
  <c r="Q5003" i="1"/>
  <c r="Q5004" i="1"/>
  <c r="Q5005" i="1"/>
  <c r="R5005" i="1" s="1"/>
  <c r="S5005" i="1" s="1"/>
  <c r="T5005" i="1" s="1"/>
  <c r="U5005" i="1" s="1"/>
  <c r="Q5006" i="1"/>
  <c r="R5006" i="1" s="1"/>
  <c r="S5006" i="1" s="1"/>
  <c r="T5006" i="1" s="1"/>
  <c r="U5006" i="1" s="1"/>
  <c r="Q5007" i="1"/>
  <c r="R5007" i="1" s="1"/>
  <c r="Q5008" i="1"/>
  <c r="Q5009" i="1"/>
  <c r="Q5010" i="1"/>
  <c r="Q5011" i="1"/>
  <c r="Q5012" i="1"/>
  <c r="Q5013" i="1"/>
  <c r="R5013" i="1" s="1"/>
  <c r="S5013" i="1" s="1"/>
  <c r="T5013" i="1" s="1"/>
  <c r="U5013" i="1" s="1"/>
  <c r="Q5014" i="1"/>
  <c r="R5014" i="1" s="1"/>
  <c r="S5014" i="1" s="1"/>
  <c r="T5014" i="1" s="1"/>
  <c r="U5014" i="1" s="1"/>
  <c r="Q5015" i="1"/>
  <c r="Q5016" i="1"/>
  <c r="Q5017" i="1"/>
  <c r="Q5018" i="1"/>
  <c r="Q5019" i="1"/>
  <c r="Q5020" i="1"/>
  <c r="Q5021" i="1"/>
  <c r="Q5022" i="1"/>
  <c r="Q5023" i="1"/>
  <c r="Q5024" i="1"/>
  <c r="Q5025" i="1"/>
  <c r="Q5026" i="1"/>
  <c r="Q5027" i="1"/>
  <c r="Q5028" i="1"/>
  <c r="Q5029" i="1"/>
  <c r="R5029" i="1" s="1"/>
  <c r="S5029" i="1" s="1"/>
  <c r="T5029" i="1" s="1"/>
  <c r="U5029" i="1" s="1"/>
  <c r="Q5030" i="1"/>
  <c r="R5030" i="1" s="1"/>
  <c r="S5030" i="1" s="1"/>
  <c r="T5030" i="1" s="1"/>
  <c r="U5030" i="1" s="1"/>
  <c r="Q5031" i="1"/>
  <c r="R5031" i="1" s="1"/>
  <c r="S5031" i="1" s="1"/>
  <c r="T5031" i="1" s="1"/>
  <c r="U5031" i="1" s="1"/>
  <c r="Q5032" i="1"/>
  <c r="Q5033" i="1"/>
  <c r="Q5034" i="1"/>
  <c r="Q5035" i="1"/>
  <c r="Q5036" i="1"/>
  <c r="Q5037" i="1"/>
  <c r="R5037" i="1" s="1"/>
  <c r="Q5038" i="1"/>
  <c r="R5038" i="1" s="1"/>
  <c r="S5038" i="1" s="1"/>
  <c r="T5038" i="1" s="1"/>
  <c r="U5038" i="1" s="1"/>
  <c r="Q5039" i="1"/>
  <c r="S5039" i="1" s="1"/>
  <c r="T5039" i="1" s="1"/>
  <c r="U5039" i="1" s="1"/>
  <c r="Q5040" i="1"/>
  <c r="Q5041" i="1"/>
  <c r="R5041" i="1" s="1"/>
  <c r="Q5042" i="1"/>
  <c r="Q5043" i="1"/>
  <c r="Q5044" i="1"/>
  <c r="Q5045" i="1"/>
  <c r="R5045" i="1" s="1"/>
  <c r="S5045" i="1" s="1"/>
  <c r="T5045" i="1" s="1"/>
  <c r="U5045" i="1" s="1"/>
  <c r="Q5046" i="1"/>
  <c r="Q5047" i="1"/>
  <c r="Q5048" i="1"/>
  <c r="Q5049" i="1"/>
  <c r="Q5050" i="1"/>
  <c r="Q5051" i="1"/>
  <c r="Q5052" i="1"/>
  <c r="Q5053" i="1"/>
  <c r="R5053" i="1" s="1"/>
  <c r="S5053" i="1" s="1"/>
  <c r="T5053" i="1" s="1"/>
  <c r="U5053" i="1" s="1"/>
  <c r="Q5054" i="1"/>
  <c r="R5054" i="1" s="1"/>
  <c r="S5054" i="1" s="1"/>
  <c r="T5054" i="1" s="1"/>
  <c r="U5054" i="1" s="1"/>
  <c r="Q5055" i="1"/>
  <c r="R5055" i="1" s="1"/>
  <c r="S5055" i="1" s="1"/>
  <c r="T5055" i="1" s="1"/>
  <c r="U5055" i="1" s="1"/>
  <c r="Q5056" i="1"/>
  <c r="Q5057" i="1"/>
  <c r="Q5058" i="1"/>
  <c r="Q5059" i="1"/>
  <c r="Q5060" i="1"/>
  <c r="Q5061" i="1"/>
  <c r="Q5062" i="1"/>
  <c r="Q5063" i="1"/>
  <c r="S5063" i="1" s="1"/>
  <c r="T5063" i="1" s="1"/>
  <c r="U5063" i="1" s="1"/>
  <c r="Q5064" i="1"/>
  <c r="Q5065" i="1"/>
  <c r="Q5066" i="1"/>
  <c r="Q5067" i="1"/>
  <c r="Q5068" i="1"/>
  <c r="Q5069" i="1"/>
  <c r="R5069" i="1" s="1"/>
  <c r="S5069" i="1" s="1"/>
  <c r="T5069" i="1" s="1"/>
  <c r="U5069" i="1" s="1"/>
  <c r="Q5070" i="1"/>
  <c r="R5070" i="1" s="1"/>
  <c r="S5070" i="1" s="1"/>
  <c r="T5070" i="1" s="1"/>
  <c r="U5070" i="1" s="1"/>
  <c r="Q5071" i="1"/>
  <c r="R5071" i="1" s="1"/>
  <c r="Q5072" i="1"/>
  <c r="Q5073" i="1"/>
  <c r="Q5074" i="1"/>
  <c r="Q5075" i="1"/>
  <c r="Q5076" i="1"/>
  <c r="Q5077" i="1"/>
  <c r="R5077" i="1" s="1"/>
  <c r="S5077" i="1" s="1"/>
  <c r="T5077" i="1" s="1"/>
  <c r="U5077" i="1" s="1"/>
  <c r="Q5078" i="1"/>
  <c r="R5078" i="1" s="1"/>
  <c r="S5078" i="1" s="1"/>
  <c r="T5078" i="1" s="1"/>
  <c r="U5078" i="1" s="1"/>
  <c r="Q5079" i="1"/>
  <c r="S5079" i="1" s="1"/>
  <c r="T5079" i="1" s="1"/>
  <c r="U5079" i="1" s="1"/>
  <c r="Q5080" i="1"/>
  <c r="Q5081" i="1"/>
  <c r="R5081" i="1" s="1"/>
  <c r="Q5082" i="1"/>
  <c r="Q5083" i="1"/>
  <c r="Q5084" i="1"/>
  <c r="Q5085" i="1"/>
  <c r="Q5086" i="1"/>
  <c r="Q5087" i="1"/>
  <c r="Q5088" i="1"/>
  <c r="Q5089" i="1"/>
  <c r="Q5090" i="1"/>
  <c r="Q5091" i="1"/>
  <c r="Q5092" i="1"/>
  <c r="Q5093" i="1"/>
  <c r="R5093" i="1" s="1"/>
  <c r="S5093" i="1" s="1"/>
  <c r="T5093" i="1" s="1"/>
  <c r="U5093" i="1" s="1"/>
  <c r="Q5094" i="1"/>
  <c r="R5094" i="1" s="1"/>
  <c r="S5094" i="1" s="1"/>
  <c r="T5094" i="1" s="1"/>
  <c r="U5094" i="1" s="1"/>
  <c r="Q5095" i="1"/>
  <c r="R5095" i="1" s="1"/>
  <c r="S5095" i="1" s="1"/>
  <c r="T5095" i="1" s="1"/>
  <c r="U5095" i="1" s="1"/>
  <c r="Q5096" i="1"/>
  <c r="Q5097" i="1"/>
  <c r="Q5098" i="1"/>
  <c r="Q5099" i="1"/>
  <c r="Q5100" i="1"/>
  <c r="Q5101" i="1"/>
  <c r="R5101" i="1" s="1"/>
  <c r="S5101" i="1" s="1"/>
  <c r="T5101" i="1" s="1"/>
  <c r="U5101" i="1" s="1"/>
  <c r="Q5102" i="1"/>
  <c r="R5102" i="1" s="1"/>
  <c r="S5102" i="1" s="1"/>
  <c r="T5102" i="1" s="1"/>
  <c r="U5102" i="1" s="1"/>
  <c r="Q5103" i="1"/>
  <c r="S5103" i="1" s="1"/>
  <c r="T5103" i="1" s="1"/>
  <c r="U5103" i="1" s="1"/>
  <c r="Q5104" i="1"/>
  <c r="Q5105" i="1"/>
  <c r="R5105" i="1" s="1"/>
  <c r="S5105" i="1" s="1"/>
  <c r="T5105" i="1" s="1"/>
  <c r="U5105" i="1" s="1"/>
  <c r="Q5106" i="1"/>
  <c r="Q5107" i="1"/>
  <c r="Q5108" i="1"/>
  <c r="Q5109" i="1"/>
  <c r="Q5110" i="1"/>
  <c r="Q5111" i="1"/>
  <c r="Q5112" i="1"/>
  <c r="Q5113" i="1"/>
  <c r="Q5114" i="1"/>
  <c r="Q5115" i="1"/>
  <c r="Q5116" i="1"/>
  <c r="Q5117" i="1"/>
  <c r="R5117" i="1" s="1"/>
  <c r="S5117" i="1" s="1"/>
  <c r="T5117" i="1" s="1"/>
  <c r="U5117" i="1" s="1"/>
  <c r="Q5118" i="1"/>
  <c r="Q5119" i="1"/>
  <c r="Q5120" i="1"/>
  <c r="Q5121" i="1"/>
  <c r="Q5122" i="1"/>
  <c r="Q5123" i="1"/>
  <c r="Q5124" i="1"/>
  <c r="Q5125" i="1"/>
  <c r="R5125" i="1" s="1"/>
  <c r="S5125" i="1" s="1"/>
  <c r="T5125" i="1" s="1"/>
  <c r="U5125" i="1" s="1"/>
  <c r="Q5126" i="1"/>
  <c r="R5126" i="1" s="1"/>
  <c r="S5126" i="1" s="1"/>
  <c r="T5126" i="1" s="1"/>
  <c r="U5126" i="1" s="1"/>
  <c r="Q5127" i="1"/>
  <c r="Q5128" i="1"/>
  <c r="Q5129" i="1"/>
  <c r="Q5130" i="1"/>
  <c r="Q5131" i="1"/>
  <c r="Q5132" i="1"/>
  <c r="Q5133" i="1"/>
  <c r="R5133" i="1" s="1"/>
  <c r="S5133" i="1" s="1"/>
  <c r="T5133" i="1" s="1"/>
  <c r="U5133" i="1" s="1"/>
  <c r="Q5134" i="1"/>
  <c r="R5134" i="1" s="1"/>
  <c r="S5134" i="1" s="1"/>
  <c r="T5134" i="1" s="1"/>
  <c r="U5134" i="1" s="1"/>
  <c r="Q5135" i="1"/>
  <c r="Q5136" i="1"/>
  <c r="Q5137" i="1"/>
  <c r="Q5138" i="1"/>
  <c r="Q5139" i="1"/>
  <c r="Q5140" i="1"/>
  <c r="Q5141" i="1"/>
  <c r="Q5142" i="1"/>
  <c r="Q5143" i="1"/>
  <c r="Q5144" i="1"/>
  <c r="Q5145" i="1"/>
  <c r="R5145" i="1" s="1"/>
  <c r="S5145" i="1" s="1"/>
  <c r="T5145" i="1" s="1"/>
  <c r="U5145" i="1" s="1"/>
  <c r="Q5146" i="1"/>
  <c r="Q5147" i="1"/>
  <c r="Q5148" i="1"/>
  <c r="Q5149" i="1"/>
  <c r="R5149" i="1" s="1"/>
  <c r="S5149" i="1" s="1"/>
  <c r="T5149" i="1" s="1"/>
  <c r="U5149" i="1" s="1"/>
  <c r="Q5150" i="1"/>
  <c r="Q5151" i="1"/>
  <c r="Q5152" i="1"/>
  <c r="Q5153" i="1"/>
  <c r="S5153" i="1" s="1"/>
  <c r="T5153" i="1" s="1"/>
  <c r="U5153" i="1" s="1"/>
  <c r="Q5154" i="1"/>
  <c r="Q5155" i="1"/>
  <c r="Q5156" i="1"/>
  <c r="Q5157" i="1"/>
  <c r="R5157" i="1" s="1"/>
  <c r="S5157" i="1" s="1"/>
  <c r="T5157" i="1" s="1"/>
  <c r="U5157" i="1" s="1"/>
  <c r="Q5158" i="1"/>
  <c r="R5158" i="1" s="1"/>
  <c r="S5158" i="1" s="1"/>
  <c r="T5158" i="1" s="1"/>
  <c r="U5158" i="1" s="1"/>
  <c r="Q5159" i="1"/>
  <c r="R5159" i="1" s="1"/>
  <c r="S5159" i="1" s="1"/>
  <c r="T5159" i="1" s="1"/>
  <c r="U5159" i="1" s="1"/>
  <c r="Q5160" i="1"/>
  <c r="Q5161" i="1"/>
  <c r="Q5162" i="1"/>
  <c r="Q5163" i="1"/>
  <c r="Q5164" i="1"/>
  <c r="Q5165" i="1"/>
  <c r="R5165" i="1" s="1"/>
  <c r="S5165" i="1" s="1"/>
  <c r="T5165" i="1" s="1"/>
  <c r="U5165" i="1" s="1"/>
  <c r="Q5166" i="1"/>
  <c r="R5166" i="1" s="1"/>
  <c r="S5166" i="1" s="1"/>
  <c r="T5166" i="1" s="1"/>
  <c r="U5166" i="1" s="1"/>
  <c r="Q5167" i="1"/>
  <c r="S5167" i="1" s="1"/>
  <c r="T5167" i="1" s="1"/>
  <c r="U5167" i="1" s="1"/>
  <c r="Q5168" i="1"/>
  <c r="Q5169" i="1"/>
  <c r="R5169" i="1" s="1"/>
  <c r="Q5170" i="1"/>
  <c r="Q5171" i="1"/>
  <c r="Q5172" i="1"/>
  <c r="Q5173" i="1"/>
  <c r="Q5174" i="1"/>
  <c r="Q5175" i="1"/>
  <c r="Q5176" i="1"/>
  <c r="Q5177" i="1"/>
  <c r="Q5178" i="1"/>
  <c r="Q5179" i="1"/>
  <c r="Q5180" i="1"/>
  <c r="Q5181" i="1"/>
  <c r="R5181" i="1" s="1"/>
  <c r="S5181" i="1" s="1"/>
  <c r="T5181" i="1" s="1"/>
  <c r="U5181" i="1" s="1"/>
  <c r="Q5182" i="1"/>
  <c r="Q5183" i="1"/>
  <c r="Q5184" i="1"/>
  <c r="Q5185" i="1"/>
  <c r="Q5186" i="1"/>
  <c r="Q5187" i="1"/>
  <c r="Q5188" i="1"/>
  <c r="Q5189" i="1"/>
  <c r="R5189" i="1" s="1"/>
  <c r="S5189" i="1" s="1"/>
  <c r="T5189" i="1" s="1"/>
  <c r="U5189" i="1" s="1"/>
  <c r="Q5190" i="1"/>
  <c r="R5190" i="1" s="1"/>
  <c r="S5190" i="1" s="1"/>
  <c r="T5190" i="1" s="1"/>
  <c r="U5190" i="1" s="1"/>
  <c r="Q5191" i="1"/>
  <c r="Q5192" i="1"/>
  <c r="Q5193" i="1"/>
  <c r="Q5194" i="1"/>
  <c r="Q5195" i="1"/>
  <c r="Q5196" i="1"/>
  <c r="Q5197" i="1"/>
  <c r="R5197" i="1" s="1"/>
  <c r="S5197" i="1" s="1"/>
  <c r="T5197" i="1" s="1"/>
  <c r="U5197" i="1" s="1"/>
  <c r="Q5198" i="1"/>
  <c r="R5198" i="1" s="1"/>
  <c r="S5198" i="1" s="1"/>
  <c r="T5198" i="1" s="1"/>
  <c r="U5198" i="1" s="1"/>
  <c r="Q5199" i="1"/>
  <c r="Q5200" i="1"/>
  <c r="Q5201" i="1"/>
  <c r="Q5202" i="1"/>
  <c r="Q5203" i="1"/>
  <c r="Q5204" i="1"/>
  <c r="Q5205" i="1"/>
  <c r="Q5206" i="1"/>
  <c r="Q5207" i="1"/>
  <c r="Q5208" i="1"/>
  <c r="Q5209" i="1"/>
  <c r="Q5210" i="1"/>
  <c r="Q5211" i="1"/>
  <c r="Q5212" i="1"/>
  <c r="Q5213" i="1"/>
  <c r="R5213" i="1" s="1"/>
  <c r="S5213" i="1" s="1"/>
  <c r="T5213" i="1" s="1"/>
  <c r="U5213" i="1" s="1"/>
  <c r="Q5214" i="1"/>
  <c r="Q5215" i="1"/>
  <c r="R5215" i="1" s="1"/>
  <c r="Q5216" i="1"/>
  <c r="Q5217" i="1"/>
  <c r="R5217" i="1" s="1"/>
  <c r="Q5218" i="1"/>
  <c r="Q5219" i="1"/>
  <c r="Q5220" i="1"/>
  <c r="Q5221" i="1"/>
  <c r="R5221" i="1" s="1"/>
  <c r="S5221" i="1" s="1"/>
  <c r="T5221" i="1" s="1"/>
  <c r="U5221" i="1" s="1"/>
  <c r="Q5222" i="1"/>
  <c r="R5222" i="1" s="1"/>
  <c r="S5222" i="1" s="1"/>
  <c r="T5222" i="1" s="1"/>
  <c r="U5222" i="1" s="1"/>
  <c r="Q5223" i="1"/>
  <c r="Q5224" i="1"/>
  <c r="Q5225" i="1"/>
  <c r="Q5226" i="1"/>
  <c r="Q5227" i="1"/>
  <c r="Q5228" i="1"/>
  <c r="Q5229" i="1"/>
  <c r="R5229" i="1" s="1"/>
  <c r="S5229" i="1" s="1"/>
  <c r="T5229" i="1" s="1"/>
  <c r="U5229" i="1" s="1"/>
  <c r="Q5230" i="1"/>
  <c r="R5230" i="1" s="1"/>
  <c r="S5230" i="1" s="1"/>
  <c r="T5230" i="1" s="1"/>
  <c r="U5230" i="1" s="1"/>
  <c r="Q5231" i="1"/>
  <c r="Q5232" i="1"/>
  <c r="Q5233" i="1"/>
  <c r="Q5234" i="1"/>
  <c r="Q5235" i="1"/>
  <c r="Q5236" i="1"/>
  <c r="Q5237" i="1"/>
  <c r="Q5238" i="1"/>
  <c r="Q5239" i="1"/>
  <c r="Q5240" i="1"/>
  <c r="Q5241" i="1"/>
  <c r="Q5242" i="1"/>
  <c r="Q5243" i="1"/>
  <c r="Q5244" i="1"/>
  <c r="Q5245" i="1"/>
  <c r="R5245" i="1" s="1"/>
  <c r="S5245" i="1" s="1"/>
  <c r="T5245" i="1" s="1"/>
  <c r="U5245" i="1" s="1"/>
  <c r="Q5246" i="1"/>
  <c r="Q5247" i="1"/>
  <c r="Q5248" i="1"/>
  <c r="Q5249" i="1"/>
  <c r="Q5250" i="1"/>
  <c r="Q5251" i="1"/>
  <c r="Q5252" i="1"/>
  <c r="Q5253" i="1"/>
  <c r="R5253" i="1" s="1"/>
  <c r="S5253" i="1" s="1"/>
  <c r="T5253" i="1" s="1"/>
  <c r="U5253" i="1" s="1"/>
  <c r="Q5254" i="1"/>
  <c r="R5254" i="1" s="1"/>
  <c r="S5254" i="1" s="1"/>
  <c r="T5254" i="1" s="1"/>
  <c r="U5254" i="1" s="1"/>
  <c r="Q5255" i="1"/>
  <c r="Q5256" i="1"/>
  <c r="Q5257" i="1"/>
  <c r="Q5258" i="1"/>
  <c r="Q5259" i="1"/>
  <c r="Q5260" i="1"/>
  <c r="Q5261" i="1"/>
  <c r="R5261" i="1" s="1"/>
  <c r="S5261" i="1" s="1"/>
  <c r="T5261" i="1" s="1"/>
  <c r="U5261" i="1" s="1"/>
  <c r="Q5262" i="1"/>
  <c r="R5262" i="1" s="1"/>
  <c r="S5262" i="1" s="1"/>
  <c r="T5262" i="1" s="1"/>
  <c r="U5262" i="1" s="1"/>
  <c r="Q5263" i="1"/>
  <c r="Q5264" i="1"/>
  <c r="Q5265" i="1"/>
  <c r="Q5266" i="1"/>
  <c r="Q5267" i="1"/>
  <c r="Q5268" i="1"/>
  <c r="Q5269" i="1"/>
  <c r="Q5270" i="1"/>
  <c r="Q5271" i="1"/>
  <c r="Q5272" i="1"/>
  <c r="Q5273" i="1"/>
  <c r="Q5274" i="1"/>
  <c r="Q5275" i="1"/>
  <c r="Q5276" i="1"/>
  <c r="Q5277" i="1"/>
  <c r="R5277" i="1" s="1"/>
  <c r="S5277" i="1" s="1"/>
  <c r="T5277" i="1" s="1"/>
  <c r="U5277" i="1" s="1"/>
  <c r="Q5278" i="1"/>
  <c r="Q5279" i="1"/>
  <c r="Q5280" i="1"/>
  <c r="Q5281" i="1"/>
  <c r="Q5282" i="1"/>
  <c r="Q5283" i="1"/>
  <c r="Q5284" i="1"/>
  <c r="Q5285" i="1"/>
  <c r="R5285" i="1" s="1"/>
  <c r="S5285" i="1" s="1"/>
  <c r="T5285" i="1" s="1"/>
  <c r="U5285" i="1" s="1"/>
  <c r="Q5286" i="1"/>
  <c r="R5286" i="1" s="1"/>
  <c r="S5286" i="1" s="1"/>
  <c r="T5286" i="1" s="1"/>
  <c r="U5286" i="1" s="1"/>
  <c r="Q5287" i="1"/>
  <c r="Q5288" i="1"/>
  <c r="Q5289" i="1"/>
  <c r="Q5290" i="1"/>
  <c r="Q5291" i="1"/>
  <c r="Q5292" i="1"/>
  <c r="Q5293" i="1"/>
  <c r="R5293" i="1" s="1"/>
  <c r="S5293" i="1" s="1"/>
  <c r="T5293" i="1" s="1"/>
  <c r="U5293" i="1" s="1"/>
  <c r="Q5294" i="1"/>
  <c r="R5294" i="1" s="1"/>
  <c r="S5294" i="1" s="1"/>
  <c r="T5294" i="1" s="1"/>
  <c r="U5294" i="1" s="1"/>
  <c r="Q5295" i="1"/>
  <c r="Q5296" i="1"/>
  <c r="Q5297" i="1"/>
  <c r="Q5298" i="1"/>
  <c r="Q5299" i="1"/>
  <c r="Q5300" i="1"/>
  <c r="Q5301" i="1"/>
  <c r="Q5302" i="1"/>
  <c r="Q5303" i="1"/>
  <c r="Q5304" i="1"/>
  <c r="Q5305" i="1"/>
  <c r="Q5306" i="1"/>
  <c r="Q5307" i="1"/>
  <c r="Q5308" i="1"/>
  <c r="Q5309" i="1"/>
  <c r="R5309" i="1" s="1"/>
  <c r="S5309" i="1" s="1"/>
  <c r="T5309" i="1" s="1"/>
  <c r="U5309" i="1" s="1"/>
  <c r="Q5310" i="1"/>
  <c r="Q5311" i="1"/>
  <c r="Q5312" i="1"/>
  <c r="Q5313" i="1"/>
  <c r="Q5314" i="1"/>
  <c r="Q5315" i="1"/>
  <c r="Q5316" i="1"/>
  <c r="Q5317" i="1"/>
  <c r="R5317" i="1" s="1"/>
  <c r="S5317" i="1" s="1"/>
  <c r="T5317" i="1" s="1"/>
  <c r="U5317" i="1" s="1"/>
  <c r="Q5318" i="1"/>
  <c r="R5318" i="1" s="1"/>
  <c r="S5318" i="1" s="1"/>
  <c r="T5318" i="1" s="1"/>
  <c r="U5318" i="1" s="1"/>
  <c r="Q5319" i="1"/>
  <c r="Q5320" i="1"/>
  <c r="Q5321" i="1"/>
  <c r="Q5322" i="1"/>
  <c r="Q5323" i="1"/>
  <c r="Q5324" i="1"/>
  <c r="Q5325" i="1"/>
  <c r="R5325" i="1" s="1"/>
  <c r="S5325" i="1" s="1"/>
  <c r="T5325" i="1" s="1"/>
  <c r="U5325" i="1" s="1"/>
  <c r="Q5326" i="1"/>
  <c r="R5326" i="1" s="1"/>
  <c r="S5326" i="1" s="1"/>
  <c r="T5326" i="1" s="1"/>
  <c r="U5326" i="1" s="1"/>
  <c r="Q5327" i="1"/>
  <c r="Q5328" i="1"/>
  <c r="Q5329" i="1"/>
  <c r="Q5330" i="1"/>
  <c r="Q5331" i="1"/>
  <c r="Q5332" i="1"/>
  <c r="Q5333" i="1"/>
  <c r="Q5334" i="1"/>
  <c r="Q5335" i="1"/>
  <c r="Q5336" i="1"/>
  <c r="Q5337" i="1"/>
  <c r="Q5338" i="1"/>
  <c r="Q5339" i="1"/>
  <c r="Q5340" i="1"/>
  <c r="Q5341" i="1"/>
  <c r="R5341" i="1" s="1"/>
  <c r="S5341" i="1" s="1"/>
  <c r="T5341" i="1" s="1"/>
  <c r="U5341" i="1" s="1"/>
  <c r="Q5342" i="1"/>
  <c r="Q5343" i="1"/>
  <c r="R5343" i="1" s="1"/>
  <c r="Q5344" i="1"/>
  <c r="Q5345" i="1"/>
  <c r="Q5346" i="1"/>
  <c r="Q5347" i="1"/>
  <c r="Q5348" i="1"/>
  <c r="Q5349" i="1"/>
  <c r="R5349" i="1" s="1"/>
  <c r="S5349" i="1" s="1"/>
  <c r="T5349" i="1" s="1"/>
  <c r="U5349" i="1" s="1"/>
  <c r="Q5350" i="1"/>
  <c r="R5350" i="1" s="1"/>
  <c r="S5350" i="1" s="1"/>
  <c r="T5350" i="1" s="1"/>
  <c r="U5350" i="1" s="1"/>
  <c r="Q5351" i="1"/>
  <c r="R5351" i="1" s="1"/>
  <c r="Q5352" i="1"/>
  <c r="Q5353" i="1"/>
  <c r="Q5354" i="1"/>
  <c r="Q5355" i="1"/>
  <c r="Q5356" i="1"/>
  <c r="Q5357" i="1"/>
  <c r="R5357" i="1" s="1"/>
  <c r="S5357" i="1" s="1"/>
  <c r="T5357" i="1" s="1"/>
  <c r="U5357" i="1" s="1"/>
  <c r="Q5358" i="1"/>
  <c r="R5358" i="1" s="1"/>
  <c r="S5358" i="1" s="1"/>
  <c r="T5358" i="1" s="1"/>
  <c r="U5358" i="1" s="1"/>
  <c r="Q5359" i="1"/>
  <c r="Q5360" i="1"/>
  <c r="Q5361" i="1"/>
  <c r="Q5362" i="1"/>
  <c r="Q5363" i="1"/>
  <c r="Q5364" i="1"/>
  <c r="Q5365" i="1"/>
  <c r="Q5366" i="1"/>
  <c r="Q5367" i="1"/>
  <c r="Q5368" i="1"/>
  <c r="Q5369" i="1"/>
  <c r="Q5370" i="1"/>
  <c r="Q5371" i="1"/>
  <c r="Q5372" i="1"/>
  <c r="Q5373" i="1"/>
  <c r="R5373" i="1" s="1"/>
  <c r="S5373" i="1" s="1"/>
  <c r="T5373" i="1" s="1"/>
  <c r="U5373" i="1" s="1"/>
  <c r="Q5374" i="1"/>
  <c r="Q5375" i="1"/>
  <c r="Q5376" i="1"/>
  <c r="Q5377" i="1"/>
  <c r="Q5378" i="1"/>
  <c r="Q5379" i="1"/>
  <c r="Q5380" i="1"/>
  <c r="Q5381" i="1"/>
  <c r="R5381" i="1" s="1"/>
  <c r="S5381" i="1" s="1"/>
  <c r="T5381" i="1" s="1"/>
  <c r="U5381" i="1" s="1"/>
  <c r="Q5382" i="1"/>
  <c r="R5382" i="1" s="1"/>
  <c r="S5382" i="1" s="1"/>
  <c r="T5382" i="1" s="1"/>
  <c r="U5382" i="1" s="1"/>
  <c r="Q5383" i="1"/>
  <c r="R5383" i="1" s="1"/>
  <c r="Q5384" i="1"/>
  <c r="Q5385" i="1"/>
  <c r="Q5386" i="1"/>
  <c r="Q5387" i="1"/>
  <c r="Q5388" i="1"/>
  <c r="Q5389" i="1"/>
  <c r="R5389" i="1" s="1"/>
  <c r="S5389" i="1" s="1"/>
  <c r="T5389" i="1" s="1"/>
  <c r="U5389" i="1" s="1"/>
  <c r="Q5390" i="1"/>
  <c r="R5390" i="1" s="1"/>
  <c r="S5390" i="1" s="1"/>
  <c r="T5390" i="1" s="1"/>
  <c r="U5390" i="1" s="1"/>
  <c r="Q5391" i="1"/>
  <c r="Q5392" i="1"/>
  <c r="Q5393" i="1"/>
  <c r="Q5394" i="1"/>
  <c r="Q5395" i="1"/>
  <c r="Q5396" i="1"/>
  <c r="Q5397" i="1"/>
  <c r="Q5398" i="1"/>
  <c r="Q5399" i="1"/>
  <c r="Q5400" i="1"/>
  <c r="Q5401" i="1"/>
  <c r="Q5402" i="1"/>
  <c r="Q5403" i="1"/>
  <c r="Q5404" i="1"/>
  <c r="Q5405" i="1"/>
  <c r="R5405" i="1" s="1"/>
  <c r="S5405" i="1" s="1"/>
  <c r="T5405" i="1" s="1"/>
  <c r="U5405" i="1" s="1"/>
  <c r="Q5406" i="1"/>
  <c r="Q5407" i="1"/>
  <c r="Q5408" i="1"/>
  <c r="Q5409" i="1"/>
  <c r="Q5410" i="1"/>
  <c r="Q5411" i="1"/>
  <c r="Q5412" i="1"/>
  <c r="Q5413" i="1"/>
  <c r="R5413" i="1" s="1"/>
  <c r="S5413" i="1" s="1"/>
  <c r="T5413" i="1" s="1"/>
  <c r="U5413" i="1" s="1"/>
  <c r="Q5414" i="1"/>
  <c r="R5414" i="1" s="1"/>
  <c r="S5414" i="1" s="1"/>
  <c r="T5414" i="1" s="1"/>
  <c r="U5414" i="1" s="1"/>
  <c r="Q5415" i="1"/>
  <c r="Q5416" i="1"/>
  <c r="Q5417" i="1"/>
  <c r="Q5418" i="1"/>
  <c r="Q5419" i="1"/>
  <c r="Q5420" i="1"/>
  <c r="Q5421" i="1"/>
  <c r="R5421" i="1" s="1"/>
  <c r="S5421" i="1" s="1"/>
  <c r="T5421" i="1" s="1"/>
  <c r="U5421" i="1" s="1"/>
  <c r="Q5422" i="1"/>
  <c r="R5422" i="1" s="1"/>
  <c r="S5422" i="1" s="1"/>
  <c r="T5422" i="1" s="1"/>
  <c r="U5422" i="1" s="1"/>
  <c r="Q5423" i="1"/>
  <c r="Q5424" i="1"/>
  <c r="Q5425" i="1"/>
  <c r="Q5426" i="1"/>
  <c r="Q5427" i="1"/>
  <c r="Q5428" i="1"/>
  <c r="Q5429" i="1"/>
  <c r="R5429" i="1" s="1"/>
  <c r="Q5430" i="1"/>
  <c r="R5430" i="1" s="1"/>
  <c r="S5430" i="1" s="1"/>
  <c r="T5430" i="1" s="1"/>
  <c r="U5430" i="1" s="1"/>
  <c r="Q5431" i="1"/>
  <c r="R5431" i="1" s="1"/>
  <c r="Q5432" i="1"/>
  <c r="R5432" i="1" s="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R5536" i="1" s="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R5599" i="1" s="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R5640" i="1" s="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R5704" i="1" s="1"/>
  <c r="Q5705" i="1"/>
  <c r="Q5706" i="1"/>
  <c r="Q5707" i="1"/>
  <c r="Q5708" i="1"/>
  <c r="Q5709" i="1"/>
  <c r="Q5710" i="1"/>
  <c r="Q5711" i="1"/>
  <c r="Q5712" i="1"/>
  <c r="R5712" i="1" s="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R5818" i="1" s="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R5872" i="1" s="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R5907" i="1" s="1"/>
  <c r="Q5908" i="1"/>
  <c r="Q5909" i="1"/>
  <c r="Q5910" i="1"/>
  <c r="Q5911" i="1"/>
  <c r="Q5912" i="1"/>
  <c r="Q5913" i="1"/>
  <c r="Q5914" i="1"/>
  <c r="Q5915" i="1"/>
  <c r="R5915" i="1" s="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R6032" i="1" s="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R6087" i="1" s="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R6199" i="1" s="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R6295" i="1" s="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R6327" i="1" s="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R6359" i="1" s="1"/>
  <c r="Q6360" i="1"/>
  <c r="Q6361" i="1"/>
  <c r="Q6362" i="1"/>
  <c r="Q6363" i="1"/>
  <c r="Q6364" i="1"/>
  <c r="Q6365" i="1"/>
  <c r="Q6366" i="1"/>
  <c r="Q6367" i="1"/>
  <c r="R6367" i="1" s="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R6473" i="1" s="1"/>
  <c r="Q6474" i="1"/>
  <c r="Q6475" i="1"/>
  <c r="Q6476" i="1"/>
  <c r="Q6477" i="1"/>
  <c r="Q6478" i="1"/>
  <c r="Q6479" i="1"/>
  <c r="Q6480" i="1"/>
  <c r="Q6481" i="1"/>
  <c r="Q6482" i="1"/>
  <c r="Q6483" i="1"/>
  <c r="Q6484" i="1"/>
  <c r="Q6485" i="1"/>
  <c r="Q6486" i="1"/>
  <c r="Q6487" i="1"/>
  <c r="R6487" i="1" s="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R6520" i="1" s="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8"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R6687" i="1" s="1"/>
  <c r="Q6688" i="1"/>
  <c r="R6688" i="1" s="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R6856" i="1" s="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R6891" i="1" s="1"/>
  <c r="Q6892" i="1"/>
  <c r="Q6893" i="1"/>
  <c r="Q6894" i="1"/>
  <c r="Q6895" i="1"/>
  <c r="Q6896" i="1"/>
  <c r="Q6897" i="1"/>
  <c r="Q6898" i="1"/>
  <c r="Q6899" i="1"/>
  <c r="Q6900" i="1"/>
  <c r="Q6901" i="1"/>
  <c r="Q6902" i="1"/>
  <c r="Q6903" i="1"/>
  <c r="Q6904" i="1"/>
  <c r="Q6905" i="1"/>
  <c r="Q6906" i="1"/>
  <c r="Q6907" i="1"/>
  <c r="Q6908" i="1"/>
  <c r="Q6909"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4" i="1"/>
  <c r="Q6945" i="1"/>
  <c r="Q6946" i="1"/>
  <c r="Q6947" i="1"/>
  <c r="Q6948" i="1"/>
  <c r="Q6949" i="1"/>
  <c r="Q6950" i="1"/>
  <c r="Q6951" i="1"/>
  <c r="Q6952" i="1"/>
  <c r="Q6953" i="1"/>
  <c r="Q6954" i="1"/>
  <c r="Q6955" i="1"/>
  <c r="Q6956" i="1"/>
  <c r="Q6957" i="1"/>
  <c r="Q6958" i="1"/>
  <c r="Q6959"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7047"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7071" i="1"/>
  <c r="Q7072" i="1"/>
  <c r="Q7073" i="1"/>
  <c r="Q7074" i="1"/>
  <c r="Q7075" i="1"/>
  <c r="Q7076" i="1"/>
  <c r="Q7077" i="1"/>
  <c r="Q7078" i="1"/>
  <c r="Q7079" i="1"/>
  <c r="Q7080" i="1"/>
  <c r="Q7081" i="1"/>
  <c r="Q7082" i="1"/>
  <c r="Q7083" i="1"/>
  <c r="Q7084" i="1"/>
  <c r="Q7085" i="1"/>
  <c r="Q7086" i="1"/>
  <c r="Q7087" i="1"/>
  <c r="Q7088" i="1"/>
  <c r="Q7089" i="1"/>
  <c r="Q7090" i="1"/>
  <c r="Q7091" i="1"/>
  <c r="Q7092" i="1"/>
  <c r="Q7093" i="1"/>
  <c r="Q7094" i="1"/>
  <c r="Q7095" i="1"/>
  <c r="Q7096" i="1"/>
  <c r="Q7097" i="1"/>
  <c r="Q7098" i="1"/>
  <c r="Q7099" i="1"/>
  <c r="Q7100" i="1"/>
  <c r="Q7101" i="1"/>
  <c r="Q7102" i="1"/>
  <c r="Q7103" i="1"/>
  <c r="Q7104" i="1"/>
  <c r="Q7105" i="1"/>
  <c r="Q7106" i="1"/>
  <c r="Q7107" i="1"/>
  <c r="Q7108" i="1"/>
  <c r="Q7109" i="1"/>
  <c r="Q7110" i="1"/>
  <c r="Q7111" i="1"/>
  <c r="Q7112" i="1"/>
  <c r="Q7113" i="1"/>
  <c r="Q7114" i="1"/>
  <c r="Q7115" i="1"/>
  <c r="Q7116" i="1"/>
  <c r="Q7117" i="1"/>
  <c r="Q7118" i="1"/>
  <c r="Q7119" i="1"/>
  <c r="Q7120" i="1"/>
  <c r="Q7121" i="1"/>
  <c r="Q7122" i="1"/>
  <c r="Q7123" i="1"/>
  <c r="Q7124" i="1"/>
  <c r="Q7125" i="1"/>
  <c r="Q7126" i="1"/>
  <c r="Q7127" i="1"/>
  <c r="Q7128" i="1"/>
  <c r="Q7129" i="1"/>
  <c r="Q7130" i="1"/>
  <c r="Q7131" i="1"/>
  <c r="Q7132" i="1"/>
  <c r="Q7133" i="1"/>
  <c r="Q7134" i="1"/>
  <c r="Q7135" i="1"/>
  <c r="Q7136" i="1"/>
  <c r="Q7137" i="1"/>
  <c r="Q7138" i="1"/>
  <c r="Q7139" i="1"/>
  <c r="Q7140" i="1"/>
  <c r="Q7141" i="1"/>
  <c r="Q7142" i="1"/>
  <c r="Q7143" i="1"/>
  <c r="Q7144" i="1"/>
  <c r="Q7145" i="1"/>
  <c r="Q7146" i="1"/>
  <c r="Q7147" i="1"/>
  <c r="Q7148" i="1"/>
  <c r="Q7149" i="1"/>
  <c r="Q7150" i="1"/>
  <c r="Q7151" i="1"/>
  <c r="Q7152" i="1"/>
  <c r="Q7153" i="1"/>
  <c r="Q7154" i="1"/>
  <c r="Q7155" i="1"/>
  <c r="Q7156" i="1"/>
  <c r="Q7157" i="1"/>
  <c r="Q7158" i="1"/>
  <c r="Q7159" i="1"/>
  <c r="Q7160" i="1"/>
  <c r="Q7161" i="1"/>
  <c r="Q7162" i="1"/>
  <c r="Q7163" i="1"/>
  <c r="Q7164" i="1"/>
  <c r="Q7165" i="1"/>
  <c r="Q7166" i="1"/>
  <c r="Q7167" i="1"/>
  <c r="Q7168" i="1"/>
  <c r="Q7169" i="1"/>
  <c r="Q7170" i="1"/>
  <c r="Q7171" i="1"/>
  <c r="Q7172" i="1"/>
  <c r="Q7173" i="1"/>
  <c r="Q7174" i="1"/>
  <c r="Q7175" i="1"/>
  <c r="R7175" i="1" s="1"/>
  <c r="Q7176" i="1"/>
  <c r="Q7177" i="1"/>
  <c r="Q7178" i="1"/>
  <c r="Q7179" i="1"/>
  <c r="Q7180" i="1"/>
  <c r="Q7181" i="1"/>
  <c r="Q7182" i="1"/>
  <c r="Q7183" i="1"/>
  <c r="Q7184" i="1"/>
  <c r="Q7185" i="1"/>
  <c r="Q7186" i="1"/>
  <c r="Q7187" i="1"/>
  <c r="Q7188" i="1"/>
  <c r="Q7189" i="1"/>
  <c r="Q7190" i="1"/>
  <c r="Q7191" i="1"/>
  <c r="Q7192" i="1"/>
  <c r="Q7193" i="1"/>
  <c r="Q7194" i="1"/>
  <c r="Q7195" i="1"/>
  <c r="Q7196" i="1"/>
  <c r="Q7197" i="1"/>
  <c r="Q7198" i="1"/>
  <c r="Q7199" i="1"/>
  <c r="Q7200" i="1"/>
  <c r="Q7201" i="1"/>
  <c r="Q7202" i="1"/>
  <c r="Q7203" i="1"/>
  <c r="Q7204" i="1"/>
  <c r="Q7205" i="1"/>
  <c r="Q7206" i="1"/>
  <c r="Q7207" i="1"/>
  <c r="Q7208" i="1"/>
  <c r="Q7209" i="1"/>
  <c r="Q7210" i="1"/>
  <c r="Q7211" i="1"/>
  <c r="Q7212" i="1"/>
  <c r="Q7213" i="1"/>
  <c r="Q7214" i="1"/>
  <c r="Q7215" i="1"/>
  <c r="Q7216" i="1"/>
  <c r="Q7217" i="1"/>
  <c r="Q7218" i="1"/>
  <c r="Q7219" i="1"/>
  <c r="Q7220" i="1"/>
  <c r="Q7221" i="1"/>
  <c r="Q7222" i="1"/>
  <c r="Q7223" i="1"/>
  <c r="Q7224" i="1"/>
  <c r="Q7225" i="1"/>
  <c r="Q7226" i="1"/>
  <c r="Q7227" i="1"/>
  <c r="Q7228" i="1"/>
  <c r="Q7229" i="1"/>
  <c r="Q7230" i="1"/>
  <c r="Q7231" i="1"/>
  <c r="Q7232" i="1"/>
  <c r="Q7233" i="1"/>
  <c r="Q7234" i="1"/>
  <c r="Q7235" i="1"/>
  <c r="Q7236" i="1"/>
  <c r="Q7237" i="1"/>
  <c r="Q7238" i="1"/>
  <c r="Q7239" i="1"/>
  <c r="Q7240" i="1"/>
  <c r="Q7241" i="1"/>
  <c r="Q7242" i="1"/>
  <c r="Q7243" i="1"/>
  <c r="Q7244" i="1"/>
  <c r="Q7245" i="1"/>
  <c r="Q7246" i="1"/>
  <c r="Q7247" i="1"/>
  <c r="Q7248" i="1"/>
  <c r="Q7249" i="1"/>
  <c r="Q7250" i="1"/>
  <c r="Q7251" i="1"/>
  <c r="Q7252" i="1"/>
  <c r="Q7253" i="1"/>
  <c r="Q7254" i="1"/>
  <c r="Q7255" i="1"/>
  <c r="Q7256" i="1"/>
  <c r="Q7257" i="1"/>
  <c r="Q7258" i="1"/>
  <c r="Q7259" i="1"/>
  <c r="Q7260" i="1"/>
  <c r="Q7261" i="1"/>
  <c r="Q7262" i="1"/>
  <c r="Q7263" i="1"/>
  <c r="Q7264" i="1"/>
  <c r="Q7265" i="1"/>
  <c r="Q7266" i="1"/>
  <c r="Q7267" i="1"/>
  <c r="Q7268" i="1"/>
  <c r="Q7269" i="1"/>
  <c r="Q7270" i="1"/>
  <c r="Q7271" i="1"/>
  <c r="Q7272" i="1"/>
  <c r="Q7273" i="1"/>
  <c r="Q7274" i="1"/>
  <c r="Q7275" i="1"/>
  <c r="Q7276" i="1"/>
  <c r="Q7277" i="1"/>
  <c r="Q7278" i="1"/>
  <c r="Q7279" i="1"/>
  <c r="Q7280" i="1"/>
  <c r="Q7281" i="1"/>
  <c r="Q7282" i="1"/>
  <c r="Q7283" i="1"/>
  <c r="Q7284" i="1"/>
  <c r="Q7285" i="1"/>
  <c r="Q7286" i="1"/>
  <c r="Q7287" i="1"/>
  <c r="Q7288" i="1"/>
  <c r="Q7289" i="1"/>
  <c r="Q7290" i="1"/>
  <c r="Q7291" i="1"/>
  <c r="Q7292" i="1"/>
  <c r="Q7293" i="1"/>
  <c r="Q7294" i="1"/>
  <c r="Q7295" i="1"/>
  <c r="Q7296" i="1"/>
  <c r="Q7297" i="1"/>
  <c r="Q7298" i="1"/>
  <c r="Q7299" i="1"/>
  <c r="Q7300" i="1"/>
  <c r="Q7301" i="1"/>
  <c r="Q7302" i="1"/>
  <c r="Q7303" i="1"/>
  <c r="Q7304" i="1"/>
  <c r="Q7305" i="1"/>
  <c r="Q7306" i="1"/>
  <c r="Q7307" i="1"/>
  <c r="Q7308" i="1"/>
  <c r="Q7309" i="1"/>
  <c r="Q7310" i="1"/>
  <c r="Q7311" i="1"/>
  <c r="Q7312" i="1"/>
  <c r="Q7313" i="1"/>
  <c r="Q7314" i="1"/>
  <c r="Q7315" i="1"/>
  <c r="Q7316" i="1"/>
  <c r="Q7317" i="1"/>
  <c r="Q7318" i="1"/>
  <c r="Q7319" i="1"/>
  <c r="Q7320" i="1"/>
  <c r="Q7321" i="1"/>
  <c r="Q7322" i="1"/>
  <c r="Q7323" i="1"/>
  <c r="Q7324" i="1"/>
  <c r="Q7325" i="1"/>
  <c r="Q7326" i="1"/>
  <c r="Q7327" i="1"/>
  <c r="Q7328" i="1"/>
  <c r="Q7329" i="1"/>
  <c r="Q7330" i="1"/>
  <c r="Q7331" i="1"/>
  <c r="Q7332" i="1"/>
  <c r="Q7333" i="1"/>
  <c r="Q7334" i="1"/>
  <c r="Q7335" i="1"/>
  <c r="Q7336" i="1"/>
  <c r="Q7337" i="1"/>
  <c r="Q7338" i="1"/>
  <c r="Q7339" i="1"/>
  <c r="Q7340" i="1"/>
  <c r="Q7341" i="1"/>
  <c r="Q7342" i="1"/>
  <c r="Q7343" i="1"/>
  <c r="R7343" i="1" s="1"/>
  <c r="Q7344" i="1"/>
  <c r="Q7345" i="1"/>
  <c r="Q7346" i="1"/>
  <c r="Q7347" i="1"/>
  <c r="Q7348" i="1"/>
  <c r="Q7349" i="1"/>
  <c r="Q7350" i="1"/>
  <c r="Q7351" i="1"/>
  <c r="R7351" i="1" s="1"/>
  <c r="Q7352" i="1"/>
  <c r="Q7353" i="1"/>
  <c r="Q7354" i="1"/>
  <c r="Q7355" i="1"/>
  <c r="Q7356" i="1"/>
  <c r="Q7357" i="1"/>
  <c r="Q7358" i="1"/>
  <c r="Q7359" i="1"/>
  <c r="Q7360" i="1"/>
  <c r="Q7361" i="1"/>
  <c r="Q7362" i="1"/>
  <c r="Q7363" i="1"/>
  <c r="Q7364" i="1"/>
  <c r="Q7365" i="1"/>
  <c r="Q7366" i="1"/>
  <c r="Q7367" i="1"/>
  <c r="Q7368" i="1"/>
  <c r="Q7369" i="1"/>
  <c r="Q7370" i="1"/>
  <c r="Q7371" i="1"/>
  <c r="Q7372" i="1"/>
  <c r="Q7373" i="1"/>
  <c r="Q7374" i="1"/>
  <c r="Q7375" i="1"/>
  <c r="Q7376" i="1"/>
  <c r="Q7377" i="1"/>
  <c r="Q7378" i="1"/>
  <c r="Q7379" i="1"/>
  <c r="Q7380" i="1"/>
  <c r="Q7381" i="1"/>
  <c r="Q7382" i="1"/>
  <c r="Q7383" i="1"/>
  <c r="Q7384" i="1"/>
  <c r="Q7385" i="1"/>
  <c r="Q7386" i="1"/>
  <c r="Q7387" i="1"/>
  <c r="Q7388" i="1"/>
  <c r="Q7389" i="1"/>
  <c r="Q7390" i="1"/>
  <c r="Q7391" i="1"/>
  <c r="Q7392" i="1"/>
  <c r="Q7393" i="1"/>
  <c r="Q7394" i="1"/>
  <c r="Q7395" i="1"/>
  <c r="Q7396" i="1"/>
  <c r="Q7397" i="1"/>
  <c r="Q7398" i="1"/>
  <c r="Q7399" i="1"/>
  <c r="Q7400" i="1"/>
  <c r="Q7401" i="1"/>
  <c r="Q7402" i="1"/>
  <c r="Q7403" i="1"/>
  <c r="Q7404" i="1"/>
  <c r="Q7405" i="1"/>
  <c r="Q7406" i="1"/>
  <c r="Q7407" i="1"/>
  <c r="Q7408" i="1"/>
  <c r="Q7409" i="1"/>
  <c r="Q7410" i="1"/>
  <c r="Q7411" i="1"/>
  <c r="Q7412" i="1"/>
  <c r="Q7413" i="1"/>
  <c r="Q7414" i="1"/>
  <c r="Q7415" i="1"/>
  <c r="Q7416" i="1"/>
  <c r="Q7417" i="1"/>
  <c r="Q7418" i="1"/>
  <c r="Q7419" i="1"/>
  <c r="Q7420" i="1"/>
  <c r="Q7421" i="1"/>
  <c r="Q7422" i="1"/>
  <c r="Q7423" i="1"/>
  <c r="Q7424" i="1"/>
  <c r="Q7425" i="1"/>
  <c r="Q7426" i="1"/>
  <c r="Q7427" i="1"/>
  <c r="Q7428" i="1"/>
  <c r="Q7429" i="1"/>
  <c r="Q7430" i="1"/>
  <c r="Q7431" i="1"/>
  <c r="Q7432" i="1"/>
  <c r="Q7433" i="1"/>
  <c r="Q7434" i="1"/>
  <c r="Q7435" i="1"/>
  <c r="Q7436" i="1"/>
  <c r="Q7437" i="1"/>
  <c r="Q7438" i="1"/>
  <c r="Q7439" i="1"/>
  <c r="Q7440" i="1"/>
  <c r="Q7441" i="1"/>
  <c r="Q7442" i="1"/>
  <c r="Q7443" i="1"/>
  <c r="Q7444" i="1"/>
  <c r="Q7445" i="1"/>
  <c r="Q7446" i="1"/>
  <c r="Q7447" i="1"/>
  <c r="Q7448" i="1"/>
  <c r="Q7449" i="1"/>
  <c r="Q7450" i="1"/>
  <c r="Q7451" i="1"/>
  <c r="Q7452" i="1"/>
  <c r="Q7453" i="1"/>
  <c r="Q7454" i="1"/>
  <c r="Q7455" i="1"/>
  <c r="Q7456" i="1"/>
  <c r="Q7457" i="1"/>
  <c r="Q7458" i="1"/>
  <c r="Q7459" i="1"/>
  <c r="Q7460" i="1"/>
  <c r="Q7461" i="1"/>
  <c r="Q7462" i="1"/>
  <c r="Q7463" i="1"/>
  <c r="Q7464" i="1"/>
  <c r="Q7465" i="1"/>
  <c r="Q7466" i="1"/>
  <c r="Q7467" i="1"/>
  <c r="Q7468" i="1"/>
  <c r="Q7469" i="1"/>
  <c r="Q7470" i="1"/>
  <c r="Q7471" i="1"/>
  <c r="R7471" i="1" s="1"/>
  <c r="Q7472" i="1"/>
  <c r="Q7473" i="1"/>
  <c r="Q7474" i="1"/>
  <c r="Q7475" i="1"/>
  <c r="Q7476" i="1"/>
  <c r="Q7477" i="1"/>
  <c r="Q7478" i="1"/>
  <c r="Q7479" i="1"/>
  <c r="Q7480" i="1"/>
  <c r="Q7481" i="1"/>
  <c r="Q7482" i="1"/>
  <c r="Q7483" i="1"/>
  <c r="Q7484" i="1"/>
  <c r="Q7485" i="1"/>
  <c r="Q7486" i="1"/>
  <c r="Q7487" i="1"/>
  <c r="Q7488" i="1"/>
  <c r="Q7489" i="1"/>
  <c r="Q7490" i="1"/>
  <c r="Q7491" i="1"/>
  <c r="Q7492" i="1"/>
  <c r="Q7493" i="1"/>
  <c r="Q7494" i="1"/>
  <c r="Q7495" i="1"/>
  <c r="Q7496" i="1"/>
  <c r="Q7497" i="1"/>
  <c r="Q7498" i="1"/>
  <c r="Q7499" i="1"/>
  <c r="Q7500" i="1"/>
  <c r="Q7501" i="1"/>
  <c r="Q7502" i="1"/>
  <c r="Q7503" i="1"/>
  <c r="Q7504" i="1"/>
  <c r="Q7505" i="1"/>
  <c r="Q7506" i="1"/>
  <c r="Q7507" i="1"/>
  <c r="Q7508" i="1"/>
  <c r="Q7509" i="1"/>
  <c r="Q7510" i="1"/>
  <c r="Q7511" i="1"/>
  <c r="R7511" i="1" s="1"/>
  <c r="Q7512" i="1"/>
  <c r="Q7513" i="1"/>
  <c r="Q7514" i="1"/>
  <c r="Q7515" i="1"/>
  <c r="Q7516" i="1"/>
  <c r="Q7517" i="1"/>
  <c r="Q7518" i="1"/>
  <c r="Q7519" i="1"/>
  <c r="Q7520" i="1"/>
  <c r="Q7521" i="1"/>
  <c r="Q7522" i="1"/>
  <c r="Q7523" i="1"/>
  <c r="Q7524" i="1"/>
  <c r="Q7525" i="1"/>
  <c r="Q7526" i="1"/>
  <c r="Q7527" i="1"/>
  <c r="Q7528" i="1"/>
  <c r="Q7529" i="1"/>
  <c r="Q7530" i="1"/>
  <c r="Q7531" i="1"/>
  <c r="Q7532" i="1"/>
  <c r="Q7533" i="1"/>
  <c r="Q7534" i="1"/>
  <c r="Q7535" i="1"/>
  <c r="Q7536" i="1"/>
  <c r="Q7537" i="1"/>
  <c r="Q7538" i="1"/>
  <c r="Q7539" i="1"/>
  <c r="Q7540" i="1"/>
  <c r="Q7541" i="1"/>
  <c r="Q7542" i="1"/>
  <c r="Q7543" i="1"/>
  <c r="R7543" i="1" s="1"/>
  <c r="Q7544" i="1"/>
  <c r="Q7545" i="1"/>
  <c r="Q7546" i="1"/>
  <c r="Q7547" i="1"/>
  <c r="Q7548" i="1"/>
  <c r="Q7549" i="1"/>
  <c r="Q7550" i="1"/>
  <c r="Q7551" i="1"/>
  <c r="Q7552" i="1"/>
  <c r="Q7553" i="1"/>
  <c r="Q7554" i="1"/>
  <c r="Q7555" i="1"/>
  <c r="Q7556" i="1"/>
  <c r="Q7557" i="1"/>
  <c r="Q7558" i="1"/>
  <c r="Q7559" i="1"/>
  <c r="Q7560" i="1"/>
  <c r="Q7561" i="1"/>
  <c r="Q7562" i="1"/>
  <c r="Q7563" i="1"/>
  <c r="Q7564" i="1"/>
  <c r="Q7565" i="1"/>
  <c r="Q7566" i="1"/>
  <c r="Q7567" i="1"/>
  <c r="Q7568" i="1"/>
  <c r="R7568" i="1" s="1"/>
  <c r="Q7569" i="1"/>
  <c r="Q7570" i="1"/>
  <c r="Q7571" i="1"/>
  <c r="Q7572" i="1"/>
  <c r="Q7573" i="1"/>
  <c r="Q7574" i="1"/>
  <c r="Q7575" i="1"/>
  <c r="Q7576" i="1"/>
  <c r="Q7577" i="1"/>
  <c r="Q7578" i="1"/>
  <c r="Q7579" i="1"/>
  <c r="Q7580" i="1"/>
  <c r="Q7581" i="1"/>
  <c r="Q7582" i="1"/>
  <c r="Q7583" i="1"/>
  <c r="Q7584" i="1"/>
  <c r="Q7585" i="1"/>
  <c r="Q7586" i="1"/>
  <c r="Q7587" i="1"/>
  <c r="Q7588" i="1"/>
  <c r="Q7589" i="1"/>
  <c r="Q7590" i="1"/>
  <c r="Q7591" i="1"/>
  <c r="Q7592" i="1"/>
  <c r="Q7593" i="1"/>
  <c r="Q7594" i="1"/>
  <c r="Q7595" i="1"/>
  <c r="Q7596" i="1"/>
  <c r="Q7597" i="1"/>
  <c r="Q7598" i="1"/>
  <c r="Q7599" i="1"/>
  <c r="Q7600" i="1"/>
  <c r="Q7601" i="1"/>
  <c r="Q7602" i="1"/>
  <c r="Q7603" i="1"/>
  <c r="Q7604" i="1"/>
  <c r="Q7605" i="1"/>
  <c r="Q7606" i="1"/>
  <c r="Q7607" i="1"/>
  <c r="Q7608" i="1"/>
  <c r="Q7609" i="1"/>
  <c r="Q7610" i="1"/>
  <c r="Q7611" i="1"/>
  <c r="Q7612" i="1"/>
  <c r="Q7613" i="1"/>
  <c r="Q7614" i="1"/>
  <c r="Q7615" i="1"/>
  <c r="Q7616" i="1"/>
  <c r="Q7617" i="1"/>
  <c r="Q7618" i="1"/>
  <c r="Q7619" i="1"/>
  <c r="Q7620" i="1"/>
  <c r="Q7621" i="1"/>
  <c r="Q7622" i="1"/>
  <c r="Q7623" i="1"/>
  <c r="Q7624" i="1"/>
  <c r="Q7625" i="1"/>
  <c r="Q7626" i="1"/>
  <c r="Q7627" i="1"/>
  <c r="Q7628" i="1"/>
  <c r="Q7629" i="1"/>
  <c r="Q7630" i="1"/>
  <c r="Q7631" i="1"/>
  <c r="Q7632" i="1"/>
  <c r="Q7633" i="1"/>
  <c r="Q7634" i="1"/>
  <c r="Q7635" i="1"/>
  <c r="Q7636" i="1"/>
  <c r="Q7637" i="1"/>
  <c r="Q7638" i="1"/>
  <c r="Q7639" i="1"/>
  <c r="Q7640" i="1"/>
  <c r="Q7641" i="1"/>
  <c r="Q7642" i="1"/>
  <c r="Q7643" i="1"/>
  <c r="Q7644" i="1"/>
  <c r="Q7645" i="1"/>
  <c r="Q7646" i="1"/>
  <c r="Q7647" i="1"/>
  <c r="Q7648" i="1"/>
  <c r="Q7649" i="1"/>
  <c r="Q7650" i="1"/>
  <c r="Q7651" i="1"/>
  <c r="Q7652" i="1"/>
  <c r="Q7653" i="1"/>
  <c r="Q7654" i="1"/>
  <c r="Q7655" i="1"/>
  <c r="Q7656" i="1"/>
  <c r="Q7657" i="1"/>
  <c r="Q7658" i="1"/>
  <c r="Q7659" i="1"/>
  <c r="Q7660" i="1"/>
  <c r="Q7661" i="1"/>
  <c r="Q7662" i="1"/>
  <c r="Q7663" i="1"/>
  <c r="Q7664" i="1"/>
  <c r="Q7665" i="1"/>
  <c r="Q7666" i="1"/>
  <c r="Q7667" i="1"/>
  <c r="Q7668" i="1"/>
  <c r="Q7669" i="1"/>
  <c r="Q7670" i="1"/>
  <c r="Q7671" i="1"/>
  <c r="R7671" i="1" s="1"/>
  <c r="Q7672" i="1"/>
  <c r="R7672" i="1" s="1"/>
  <c r="Q7673" i="1"/>
  <c r="Q7674" i="1"/>
  <c r="Q7675" i="1"/>
  <c r="Q7676" i="1"/>
  <c r="Q7677" i="1"/>
  <c r="Q7678" i="1"/>
  <c r="Q7679" i="1"/>
  <c r="Q7680" i="1"/>
  <c r="Q7681" i="1"/>
  <c r="Q7682" i="1"/>
  <c r="Q7683" i="1"/>
  <c r="Q7684" i="1"/>
  <c r="Q7685" i="1"/>
  <c r="Q7686" i="1"/>
  <c r="Q7687" i="1"/>
  <c r="Q7688" i="1"/>
  <c r="Q7689" i="1"/>
  <c r="Q7690" i="1"/>
  <c r="Q7691" i="1"/>
  <c r="Q7692" i="1"/>
  <c r="Q7693" i="1"/>
  <c r="Q7694" i="1"/>
  <c r="Q7695" i="1"/>
  <c r="Q7696" i="1"/>
  <c r="Q7697" i="1"/>
  <c r="Q7698" i="1"/>
  <c r="Q7699" i="1"/>
  <c r="Q7700" i="1"/>
  <c r="Q7701" i="1"/>
  <c r="Q7702" i="1"/>
  <c r="Q7703" i="1"/>
  <c r="Q7704" i="1"/>
  <c r="Q7705" i="1"/>
  <c r="Q7706" i="1"/>
  <c r="Q7707" i="1"/>
  <c r="Q7708" i="1"/>
  <c r="Q7709" i="1"/>
  <c r="Q7710" i="1"/>
  <c r="Q7711" i="1"/>
  <c r="Q7712" i="1"/>
  <c r="Q7713" i="1"/>
  <c r="Q7714" i="1"/>
  <c r="Q7715" i="1"/>
  <c r="Q7716" i="1"/>
  <c r="Q7717" i="1"/>
  <c r="Q7718" i="1"/>
  <c r="Q7719" i="1"/>
  <c r="Q7720" i="1"/>
  <c r="Q7721" i="1"/>
  <c r="Q7722" i="1"/>
  <c r="Q7723" i="1"/>
  <c r="Q7724" i="1"/>
  <c r="Q7725" i="1"/>
  <c r="Q7726" i="1"/>
  <c r="Q7727" i="1"/>
  <c r="Q7728" i="1"/>
  <c r="Q7729" i="1"/>
  <c r="Q7730" i="1"/>
  <c r="Q7731" i="1"/>
  <c r="Q7732" i="1"/>
  <c r="Q7733" i="1"/>
  <c r="Q7734" i="1"/>
  <c r="Q7735" i="1"/>
  <c r="Q7736" i="1"/>
  <c r="Q7737" i="1"/>
  <c r="Q7738" i="1"/>
  <c r="Q7739" i="1"/>
  <c r="Q7740" i="1"/>
  <c r="Q7741" i="1"/>
  <c r="Q7742" i="1"/>
  <c r="Q7743" i="1"/>
  <c r="Q7744" i="1"/>
  <c r="Q7745" i="1"/>
  <c r="Q7746" i="1"/>
  <c r="Q7747" i="1"/>
  <c r="Q7748" i="1"/>
  <c r="Q7749" i="1"/>
  <c r="Q7750" i="1"/>
  <c r="Q7751" i="1"/>
  <c r="Q7752" i="1"/>
  <c r="Q7753" i="1"/>
  <c r="Q7754" i="1"/>
  <c r="Q7755" i="1"/>
  <c r="Q7756" i="1"/>
  <c r="Q7757" i="1"/>
  <c r="Q7758" i="1"/>
  <c r="Q7759" i="1"/>
  <c r="Q7760" i="1"/>
  <c r="Q7761" i="1"/>
  <c r="Q7762" i="1"/>
  <c r="Q7763" i="1"/>
  <c r="Q7764" i="1"/>
  <c r="Q7765" i="1"/>
  <c r="Q7766" i="1"/>
  <c r="Q7767" i="1"/>
  <c r="Q7768" i="1"/>
  <c r="Q7769" i="1"/>
  <c r="Q7770" i="1"/>
  <c r="Q7771" i="1"/>
  <c r="Q7772" i="1"/>
  <c r="Q7773" i="1"/>
  <c r="Q7774" i="1"/>
  <c r="Q7775" i="1"/>
  <c r="Q7776" i="1"/>
  <c r="Q7777" i="1"/>
  <c r="Q7778" i="1"/>
  <c r="Q7779" i="1"/>
  <c r="Q7780" i="1"/>
  <c r="Q7781" i="1"/>
  <c r="Q7782" i="1"/>
  <c r="Q7783" i="1"/>
  <c r="Q7784" i="1"/>
  <c r="Q7785" i="1"/>
  <c r="Q7786" i="1"/>
  <c r="Q7787" i="1"/>
  <c r="Q7788" i="1"/>
  <c r="Q7789" i="1"/>
  <c r="Q7790" i="1"/>
  <c r="Q7791" i="1"/>
  <c r="Q7792" i="1"/>
  <c r="Q7793" i="1"/>
  <c r="Q7794" i="1"/>
  <c r="Q7795" i="1"/>
  <c r="Q7796" i="1"/>
  <c r="Q7797" i="1"/>
  <c r="Q7798" i="1"/>
  <c r="Q7799" i="1"/>
  <c r="Q7800" i="1"/>
  <c r="R7800" i="1" s="1"/>
  <c r="Q7801" i="1"/>
  <c r="Q7802" i="1"/>
  <c r="Q7803" i="1"/>
  <c r="Q7804" i="1"/>
  <c r="Q7805" i="1"/>
  <c r="Q7806" i="1"/>
  <c r="Q7807" i="1"/>
  <c r="Q7808" i="1"/>
  <c r="Q7809" i="1"/>
  <c r="Q7810" i="1"/>
  <c r="Q7811" i="1"/>
  <c r="Q7812" i="1"/>
  <c r="Q7813" i="1"/>
  <c r="Q7814" i="1"/>
  <c r="Q7815" i="1"/>
  <c r="Q7816" i="1"/>
  <c r="Q7817" i="1"/>
  <c r="Q7818" i="1"/>
  <c r="Q7819" i="1"/>
  <c r="Q7820" i="1"/>
  <c r="Q7821" i="1"/>
  <c r="Q7822" i="1"/>
  <c r="Q7823" i="1"/>
  <c r="Q7824" i="1"/>
  <c r="Q7825" i="1"/>
  <c r="Q7826" i="1"/>
  <c r="Q7827" i="1"/>
  <c r="Q7828" i="1"/>
  <c r="Q7829" i="1"/>
  <c r="Q7830" i="1"/>
  <c r="Q7831" i="1"/>
  <c r="Q7832" i="1"/>
  <c r="Q7833" i="1"/>
  <c r="Q7834" i="1"/>
  <c r="Q7835" i="1"/>
  <c r="Q7836" i="1"/>
  <c r="Q7837" i="1"/>
  <c r="Q7838" i="1"/>
  <c r="Q7839" i="1"/>
  <c r="Q7840" i="1"/>
  <c r="R7840" i="1" s="1"/>
  <c r="Q7841" i="1"/>
  <c r="Q7842" i="1"/>
  <c r="Q7843" i="1"/>
  <c r="Q7844" i="1"/>
  <c r="Q7845" i="1"/>
  <c r="Q7846" i="1"/>
  <c r="Q7847" i="1"/>
  <c r="Q7848" i="1"/>
  <c r="Q7849" i="1"/>
  <c r="Q7850" i="1"/>
  <c r="Q7851" i="1"/>
  <c r="Q7852" i="1"/>
  <c r="Q7853" i="1"/>
  <c r="Q7854" i="1"/>
  <c r="Q7855" i="1"/>
  <c r="Q7856" i="1"/>
  <c r="Q7857" i="1"/>
  <c r="Q7858" i="1"/>
  <c r="Q7859" i="1"/>
  <c r="Q7860" i="1"/>
  <c r="Q7861" i="1"/>
  <c r="Q7862" i="1"/>
  <c r="Q7863" i="1"/>
  <c r="Q7864" i="1"/>
  <c r="Q7865" i="1"/>
  <c r="Q7866" i="1"/>
  <c r="Q7867" i="1"/>
  <c r="Q7868" i="1"/>
  <c r="Q7869" i="1"/>
  <c r="Q7870" i="1"/>
  <c r="Q7871" i="1"/>
  <c r="Q7872" i="1"/>
  <c r="Q7873" i="1"/>
  <c r="Q7874" i="1"/>
  <c r="Q7875" i="1"/>
  <c r="Q7876" i="1"/>
  <c r="Q7877" i="1"/>
  <c r="Q7878" i="1"/>
  <c r="Q7879" i="1"/>
  <c r="Q7880" i="1"/>
  <c r="Q7881" i="1"/>
  <c r="Q7882" i="1"/>
  <c r="Q7883" i="1"/>
  <c r="Q7884" i="1"/>
  <c r="Q7885" i="1"/>
  <c r="Q7886" i="1"/>
  <c r="Q7887" i="1"/>
  <c r="Q7888" i="1"/>
  <c r="Q7889" i="1"/>
  <c r="Q7890" i="1"/>
  <c r="Q7891" i="1"/>
  <c r="Q7892" i="1"/>
  <c r="Q7893" i="1"/>
  <c r="Q7894" i="1"/>
  <c r="Q7895" i="1"/>
  <c r="Q7896" i="1"/>
  <c r="Q7897" i="1"/>
  <c r="Q7898" i="1"/>
  <c r="Q7899" i="1"/>
  <c r="Q7900" i="1"/>
  <c r="Q7901" i="1"/>
  <c r="Q7902" i="1"/>
  <c r="Q7903" i="1"/>
  <c r="Q7904" i="1"/>
  <c r="Q7905" i="1"/>
  <c r="Q7906" i="1"/>
  <c r="Q7907" i="1"/>
  <c r="Q7908" i="1"/>
  <c r="Q7909" i="1"/>
  <c r="Q7910" i="1"/>
  <c r="Q7911" i="1"/>
  <c r="Q7912" i="1"/>
  <c r="Q7913" i="1"/>
  <c r="Q7914" i="1"/>
  <c r="Q7915" i="1"/>
  <c r="Q7916" i="1"/>
  <c r="Q7917" i="1"/>
  <c r="Q7918" i="1"/>
  <c r="Q7919" i="1"/>
  <c r="Q7920" i="1"/>
  <c r="Q7921" i="1"/>
  <c r="Q7922" i="1"/>
  <c r="Q7923" i="1"/>
  <c r="Q7924" i="1"/>
  <c r="Q7925" i="1"/>
  <c r="Q7926" i="1"/>
  <c r="Q7927" i="1"/>
  <c r="Q7928" i="1"/>
  <c r="Q7929" i="1"/>
  <c r="Q7930" i="1"/>
  <c r="Q7931" i="1"/>
  <c r="Q7932" i="1"/>
  <c r="Q7933" i="1"/>
  <c r="Q7934" i="1"/>
  <c r="Q7935" i="1"/>
  <c r="Q7936" i="1"/>
  <c r="Q7937" i="1"/>
  <c r="Q7938" i="1"/>
  <c r="Q7939" i="1"/>
  <c r="Q7940" i="1"/>
  <c r="Q7941" i="1"/>
  <c r="Q7942" i="1"/>
  <c r="Q7943" i="1"/>
  <c r="Q7944" i="1"/>
  <c r="Q7945" i="1"/>
  <c r="Q7946" i="1"/>
  <c r="Q7947" i="1"/>
  <c r="Q7948" i="1"/>
  <c r="Q7949" i="1"/>
  <c r="Q7950" i="1"/>
  <c r="Q7951" i="1"/>
  <c r="Q7952" i="1"/>
  <c r="Q7953" i="1"/>
  <c r="Q7954" i="1"/>
  <c r="Q7955" i="1"/>
  <c r="Q7956" i="1"/>
  <c r="Q7957" i="1"/>
  <c r="Q7958" i="1"/>
  <c r="Q7959" i="1"/>
  <c r="R7959" i="1" s="1"/>
  <c r="Q7960" i="1"/>
  <c r="Q7961" i="1"/>
  <c r="Q7962" i="1"/>
  <c r="Q7963" i="1"/>
  <c r="Q7964" i="1"/>
  <c r="Q7965" i="1"/>
  <c r="Q7966" i="1"/>
  <c r="Q7967" i="1"/>
  <c r="Q7968" i="1"/>
  <c r="Q7969" i="1"/>
  <c r="Q7970" i="1"/>
  <c r="Q7971" i="1"/>
  <c r="Q7972" i="1"/>
  <c r="Q7973" i="1"/>
  <c r="Q7974" i="1"/>
  <c r="Q7975" i="1"/>
  <c r="Q7976" i="1"/>
  <c r="Q7977" i="1"/>
  <c r="Q7978" i="1"/>
  <c r="Q7979" i="1"/>
  <c r="Q7980" i="1"/>
  <c r="Q7981" i="1"/>
  <c r="Q7982" i="1"/>
  <c r="Q7983" i="1"/>
  <c r="Q7984" i="1"/>
  <c r="Q7985" i="1"/>
  <c r="Q7986" i="1"/>
  <c r="Q7987" i="1"/>
  <c r="Q7988" i="1"/>
  <c r="Q7989" i="1"/>
  <c r="Q7990" i="1"/>
  <c r="Q7991" i="1"/>
  <c r="Q7992" i="1"/>
  <c r="Q7993" i="1"/>
  <c r="Q7994" i="1"/>
  <c r="Q7995" i="1"/>
  <c r="Q7996" i="1"/>
  <c r="Q7997" i="1"/>
  <c r="Q7998" i="1"/>
  <c r="Q7999" i="1"/>
  <c r="Q8000" i="1"/>
  <c r="Q8001"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B6" i="2"/>
  <c r="B5" i="2"/>
  <c r="R7997" i="1" l="1"/>
  <c r="S7997" i="1" s="1"/>
  <c r="T7997" i="1" s="1"/>
  <c r="U7997" i="1" s="1"/>
  <c r="R7989" i="1"/>
  <c r="S7989" i="1" s="1"/>
  <c r="T7989" i="1" s="1"/>
  <c r="U7989" i="1" s="1"/>
  <c r="R7981" i="1"/>
  <c r="S7981" i="1" s="1"/>
  <c r="T7981" i="1" s="1"/>
  <c r="U7981" i="1" s="1"/>
  <c r="R7973" i="1"/>
  <c r="S7973" i="1" s="1"/>
  <c r="T7973" i="1" s="1"/>
  <c r="U7973" i="1" s="1"/>
  <c r="R7965" i="1"/>
  <c r="S7965" i="1" s="1"/>
  <c r="T7965" i="1" s="1"/>
  <c r="U7965" i="1" s="1"/>
  <c r="R7957" i="1"/>
  <c r="S7957" i="1" s="1"/>
  <c r="T7957" i="1" s="1"/>
  <c r="U7957" i="1" s="1"/>
  <c r="R7949" i="1"/>
  <c r="S7949" i="1" s="1"/>
  <c r="T7949" i="1" s="1"/>
  <c r="U7949" i="1" s="1"/>
  <c r="R7941" i="1"/>
  <c r="S7941" i="1" s="1"/>
  <c r="T7941" i="1" s="1"/>
  <c r="U7941" i="1" s="1"/>
  <c r="R7933" i="1"/>
  <c r="S7933" i="1" s="1"/>
  <c r="T7933" i="1" s="1"/>
  <c r="U7933" i="1" s="1"/>
  <c r="R7925" i="1"/>
  <c r="S7925" i="1" s="1"/>
  <c r="T7925" i="1" s="1"/>
  <c r="U7925" i="1" s="1"/>
  <c r="R7917" i="1"/>
  <c r="S7917" i="1" s="1"/>
  <c r="T7917" i="1" s="1"/>
  <c r="U7917" i="1" s="1"/>
  <c r="R7909" i="1"/>
  <c r="S7909" i="1" s="1"/>
  <c r="T7909" i="1" s="1"/>
  <c r="U7909" i="1" s="1"/>
  <c r="R7901" i="1"/>
  <c r="S7901" i="1" s="1"/>
  <c r="T7901" i="1" s="1"/>
  <c r="U7901" i="1" s="1"/>
  <c r="R7893" i="1"/>
  <c r="S7893" i="1" s="1"/>
  <c r="T7893" i="1" s="1"/>
  <c r="U7893" i="1" s="1"/>
  <c r="R7885" i="1"/>
  <c r="S7885" i="1" s="1"/>
  <c r="T7885" i="1" s="1"/>
  <c r="U7885" i="1" s="1"/>
  <c r="R7877" i="1"/>
  <c r="S7877" i="1" s="1"/>
  <c r="T7877" i="1" s="1"/>
  <c r="U7877" i="1" s="1"/>
  <c r="R7869" i="1"/>
  <c r="S7869" i="1" s="1"/>
  <c r="T7869" i="1" s="1"/>
  <c r="U7869" i="1" s="1"/>
  <c r="R7861" i="1"/>
  <c r="S7861" i="1" s="1"/>
  <c r="T7861" i="1" s="1"/>
  <c r="U7861" i="1" s="1"/>
  <c r="R7853" i="1"/>
  <c r="S7853" i="1" s="1"/>
  <c r="T7853" i="1" s="1"/>
  <c r="U7853" i="1" s="1"/>
  <c r="R7845" i="1"/>
  <c r="S7845" i="1" s="1"/>
  <c r="T7845" i="1" s="1"/>
  <c r="U7845" i="1" s="1"/>
  <c r="R7837" i="1"/>
  <c r="S7837" i="1" s="1"/>
  <c r="T7837" i="1" s="1"/>
  <c r="U7837" i="1" s="1"/>
  <c r="R7829" i="1"/>
  <c r="S7829" i="1" s="1"/>
  <c r="T7829" i="1" s="1"/>
  <c r="U7829" i="1" s="1"/>
  <c r="R7821" i="1"/>
  <c r="S7821" i="1" s="1"/>
  <c r="T7821" i="1" s="1"/>
  <c r="U7821" i="1" s="1"/>
  <c r="R7813" i="1"/>
  <c r="S7813" i="1" s="1"/>
  <c r="T7813" i="1" s="1"/>
  <c r="U7813" i="1" s="1"/>
  <c r="R7805" i="1"/>
  <c r="S7805" i="1" s="1"/>
  <c r="T7805" i="1" s="1"/>
  <c r="U7805" i="1" s="1"/>
  <c r="R7797" i="1"/>
  <c r="S7797" i="1" s="1"/>
  <c r="T7797" i="1" s="1"/>
  <c r="U7797" i="1" s="1"/>
  <c r="R7789" i="1"/>
  <c r="S7789" i="1" s="1"/>
  <c r="T7789" i="1" s="1"/>
  <c r="U7789" i="1" s="1"/>
  <c r="R7781" i="1"/>
  <c r="S7781" i="1" s="1"/>
  <c r="T7781" i="1" s="1"/>
  <c r="U7781" i="1" s="1"/>
  <c r="R7773" i="1"/>
  <c r="S7773" i="1" s="1"/>
  <c r="T7773" i="1" s="1"/>
  <c r="U7773" i="1" s="1"/>
  <c r="R7765" i="1"/>
  <c r="S7765" i="1" s="1"/>
  <c r="T7765" i="1" s="1"/>
  <c r="U7765" i="1" s="1"/>
  <c r="R7757" i="1"/>
  <c r="S7757" i="1" s="1"/>
  <c r="T7757" i="1" s="1"/>
  <c r="U7757" i="1" s="1"/>
  <c r="R7749" i="1"/>
  <c r="S7749" i="1" s="1"/>
  <c r="T7749" i="1" s="1"/>
  <c r="U7749" i="1" s="1"/>
  <c r="R7741" i="1"/>
  <c r="S7741" i="1" s="1"/>
  <c r="T7741" i="1" s="1"/>
  <c r="U7741" i="1" s="1"/>
  <c r="R7733" i="1"/>
  <c r="S7733" i="1" s="1"/>
  <c r="T7733" i="1" s="1"/>
  <c r="U7733" i="1" s="1"/>
  <c r="R7725" i="1"/>
  <c r="S7725" i="1" s="1"/>
  <c r="T7725" i="1" s="1"/>
  <c r="U7725" i="1" s="1"/>
  <c r="R7717" i="1"/>
  <c r="S7717" i="1" s="1"/>
  <c r="T7717" i="1" s="1"/>
  <c r="U7717" i="1" s="1"/>
  <c r="R7709" i="1"/>
  <c r="S7709" i="1" s="1"/>
  <c r="T7709" i="1" s="1"/>
  <c r="U7709" i="1" s="1"/>
  <c r="R7701" i="1"/>
  <c r="S7701" i="1" s="1"/>
  <c r="T7701" i="1" s="1"/>
  <c r="U7701" i="1" s="1"/>
  <c r="R7693" i="1"/>
  <c r="S7693" i="1" s="1"/>
  <c r="T7693" i="1" s="1"/>
  <c r="U7693" i="1" s="1"/>
  <c r="R7685" i="1"/>
  <c r="S7685" i="1" s="1"/>
  <c r="T7685" i="1" s="1"/>
  <c r="U7685" i="1" s="1"/>
  <c r="R7677" i="1"/>
  <c r="S7677" i="1" s="1"/>
  <c r="T7677" i="1" s="1"/>
  <c r="U7677" i="1" s="1"/>
  <c r="R7669" i="1"/>
  <c r="S7669" i="1" s="1"/>
  <c r="T7669" i="1" s="1"/>
  <c r="U7669" i="1" s="1"/>
  <c r="R7661" i="1"/>
  <c r="S7661" i="1" s="1"/>
  <c r="T7661" i="1" s="1"/>
  <c r="U7661" i="1" s="1"/>
  <c r="R7653" i="1"/>
  <c r="S7653" i="1" s="1"/>
  <c r="T7653" i="1" s="1"/>
  <c r="U7653" i="1" s="1"/>
  <c r="R7645" i="1"/>
  <c r="S7645" i="1" s="1"/>
  <c r="T7645" i="1" s="1"/>
  <c r="U7645" i="1" s="1"/>
  <c r="R7637" i="1"/>
  <c r="S7637" i="1" s="1"/>
  <c r="T7637" i="1" s="1"/>
  <c r="U7637" i="1" s="1"/>
  <c r="R7629" i="1"/>
  <c r="S7629" i="1" s="1"/>
  <c r="T7629" i="1" s="1"/>
  <c r="U7629" i="1" s="1"/>
  <c r="R7621" i="1"/>
  <c r="S7621" i="1" s="1"/>
  <c r="T7621" i="1" s="1"/>
  <c r="U7621" i="1" s="1"/>
  <c r="R7613" i="1"/>
  <c r="S7613" i="1" s="1"/>
  <c r="T7613" i="1" s="1"/>
  <c r="U7613" i="1" s="1"/>
  <c r="R7605" i="1"/>
  <c r="S7605" i="1" s="1"/>
  <c r="T7605" i="1" s="1"/>
  <c r="U7605" i="1" s="1"/>
  <c r="R7597" i="1"/>
  <c r="S7597" i="1" s="1"/>
  <c r="T7597" i="1" s="1"/>
  <c r="U7597" i="1" s="1"/>
  <c r="R7589" i="1"/>
  <c r="S7589" i="1" s="1"/>
  <c r="T7589" i="1" s="1"/>
  <c r="U7589" i="1" s="1"/>
  <c r="R7581" i="1"/>
  <c r="S7581" i="1" s="1"/>
  <c r="T7581" i="1" s="1"/>
  <c r="U7581" i="1" s="1"/>
  <c r="R7573" i="1"/>
  <c r="S7573" i="1" s="1"/>
  <c r="T7573" i="1" s="1"/>
  <c r="U7573" i="1" s="1"/>
  <c r="R7565" i="1"/>
  <c r="S7565" i="1" s="1"/>
  <c r="T7565" i="1" s="1"/>
  <c r="U7565" i="1" s="1"/>
  <c r="R7557" i="1"/>
  <c r="S7557" i="1" s="1"/>
  <c r="T7557" i="1" s="1"/>
  <c r="U7557" i="1" s="1"/>
  <c r="R7549" i="1"/>
  <c r="S7549" i="1" s="1"/>
  <c r="T7549" i="1" s="1"/>
  <c r="U7549" i="1" s="1"/>
  <c r="R7541" i="1"/>
  <c r="S7541" i="1" s="1"/>
  <c r="T7541" i="1" s="1"/>
  <c r="U7541" i="1" s="1"/>
  <c r="R7533" i="1"/>
  <c r="S7533" i="1" s="1"/>
  <c r="T7533" i="1" s="1"/>
  <c r="U7533" i="1" s="1"/>
  <c r="R7525" i="1"/>
  <c r="S7525" i="1" s="1"/>
  <c r="T7525" i="1" s="1"/>
  <c r="U7525" i="1" s="1"/>
  <c r="R7517" i="1"/>
  <c r="S7517" i="1" s="1"/>
  <c r="T7517" i="1" s="1"/>
  <c r="U7517" i="1" s="1"/>
  <c r="R7509" i="1"/>
  <c r="S7509" i="1" s="1"/>
  <c r="T7509" i="1" s="1"/>
  <c r="U7509" i="1" s="1"/>
  <c r="R7501" i="1"/>
  <c r="S7501" i="1" s="1"/>
  <c r="T7501" i="1" s="1"/>
  <c r="U7501" i="1" s="1"/>
  <c r="R7493" i="1"/>
  <c r="S7493" i="1" s="1"/>
  <c r="T7493" i="1" s="1"/>
  <c r="U7493" i="1" s="1"/>
  <c r="R7485" i="1"/>
  <c r="S7485" i="1" s="1"/>
  <c r="T7485" i="1" s="1"/>
  <c r="U7485" i="1" s="1"/>
  <c r="R7477" i="1"/>
  <c r="S7477" i="1" s="1"/>
  <c r="T7477" i="1" s="1"/>
  <c r="U7477" i="1" s="1"/>
  <c r="R7469" i="1"/>
  <c r="S7469" i="1" s="1"/>
  <c r="T7469" i="1" s="1"/>
  <c r="U7469" i="1" s="1"/>
  <c r="R7461" i="1"/>
  <c r="S7461" i="1" s="1"/>
  <c r="T7461" i="1" s="1"/>
  <c r="U7461" i="1" s="1"/>
  <c r="R7453" i="1"/>
  <c r="S7453" i="1" s="1"/>
  <c r="T7453" i="1" s="1"/>
  <c r="U7453" i="1" s="1"/>
  <c r="R7445" i="1"/>
  <c r="S7445" i="1" s="1"/>
  <c r="T7445" i="1" s="1"/>
  <c r="U7445" i="1" s="1"/>
  <c r="R7437" i="1"/>
  <c r="S7437" i="1" s="1"/>
  <c r="T7437" i="1" s="1"/>
  <c r="U7437" i="1" s="1"/>
  <c r="R7429" i="1"/>
  <c r="S7429" i="1" s="1"/>
  <c r="T7429" i="1" s="1"/>
  <c r="U7429" i="1" s="1"/>
  <c r="R7421" i="1"/>
  <c r="S7421" i="1" s="1"/>
  <c r="T7421" i="1" s="1"/>
  <c r="U7421" i="1" s="1"/>
  <c r="R7413" i="1"/>
  <c r="S7413" i="1" s="1"/>
  <c r="T7413" i="1" s="1"/>
  <c r="U7413" i="1" s="1"/>
  <c r="R7405" i="1"/>
  <c r="S7405" i="1" s="1"/>
  <c r="T7405" i="1" s="1"/>
  <c r="U7405" i="1" s="1"/>
  <c r="R7397" i="1"/>
  <c r="S7397" i="1" s="1"/>
  <c r="T7397" i="1" s="1"/>
  <c r="U7397" i="1" s="1"/>
  <c r="R7389" i="1"/>
  <c r="S7389" i="1" s="1"/>
  <c r="T7389" i="1" s="1"/>
  <c r="U7389" i="1" s="1"/>
  <c r="R7381" i="1"/>
  <c r="S7381" i="1" s="1"/>
  <c r="T7381" i="1" s="1"/>
  <c r="U7381" i="1" s="1"/>
  <c r="R7373" i="1"/>
  <c r="S7373" i="1" s="1"/>
  <c r="T7373" i="1" s="1"/>
  <c r="U7373" i="1" s="1"/>
  <c r="R7365" i="1"/>
  <c r="S7365" i="1" s="1"/>
  <c r="T7365" i="1" s="1"/>
  <c r="U7365" i="1" s="1"/>
  <c r="R7357" i="1"/>
  <c r="S7357" i="1" s="1"/>
  <c r="T7357" i="1" s="1"/>
  <c r="U7357" i="1" s="1"/>
  <c r="R7349" i="1"/>
  <c r="S7349" i="1" s="1"/>
  <c r="T7349" i="1" s="1"/>
  <c r="U7349" i="1" s="1"/>
  <c r="R7341" i="1"/>
  <c r="S7341" i="1" s="1"/>
  <c r="T7341" i="1" s="1"/>
  <c r="U7341" i="1" s="1"/>
  <c r="R7333" i="1"/>
  <c r="S7333" i="1" s="1"/>
  <c r="T7333" i="1" s="1"/>
  <c r="U7333" i="1" s="1"/>
  <c r="R7325" i="1"/>
  <c r="S7325" i="1" s="1"/>
  <c r="T7325" i="1" s="1"/>
  <c r="U7325" i="1" s="1"/>
  <c r="R7317" i="1"/>
  <c r="S7317" i="1" s="1"/>
  <c r="T7317" i="1" s="1"/>
  <c r="U7317" i="1" s="1"/>
  <c r="R7309" i="1"/>
  <c r="S7309" i="1" s="1"/>
  <c r="T7309" i="1" s="1"/>
  <c r="U7309" i="1" s="1"/>
  <c r="R7301" i="1"/>
  <c r="S7301" i="1" s="1"/>
  <c r="T7301" i="1" s="1"/>
  <c r="U7301" i="1" s="1"/>
  <c r="R7293" i="1"/>
  <c r="S7293" i="1" s="1"/>
  <c r="T7293" i="1" s="1"/>
  <c r="U7293" i="1" s="1"/>
  <c r="R7285" i="1"/>
  <c r="S7285" i="1" s="1"/>
  <c r="T7285" i="1" s="1"/>
  <c r="U7285" i="1" s="1"/>
  <c r="R7277" i="1"/>
  <c r="S7277" i="1" s="1"/>
  <c r="T7277" i="1" s="1"/>
  <c r="U7277" i="1" s="1"/>
  <c r="R7269" i="1"/>
  <c r="S7269" i="1" s="1"/>
  <c r="T7269" i="1" s="1"/>
  <c r="U7269" i="1" s="1"/>
  <c r="R7261" i="1"/>
  <c r="S7261" i="1" s="1"/>
  <c r="T7261" i="1" s="1"/>
  <c r="U7261" i="1" s="1"/>
  <c r="R7253" i="1"/>
  <c r="S7253" i="1" s="1"/>
  <c r="T7253" i="1" s="1"/>
  <c r="U7253" i="1" s="1"/>
  <c r="R7245" i="1"/>
  <c r="S7245" i="1" s="1"/>
  <c r="T7245" i="1" s="1"/>
  <c r="U7245" i="1" s="1"/>
  <c r="R7237" i="1"/>
  <c r="S7237" i="1" s="1"/>
  <c r="T7237" i="1" s="1"/>
  <c r="U7237" i="1" s="1"/>
  <c r="R7229" i="1"/>
  <c r="S7229" i="1" s="1"/>
  <c r="T7229" i="1" s="1"/>
  <c r="U7229" i="1" s="1"/>
  <c r="R7221" i="1"/>
  <c r="S7221" i="1" s="1"/>
  <c r="T7221" i="1" s="1"/>
  <c r="U7221" i="1" s="1"/>
  <c r="R7213" i="1"/>
  <c r="S7213" i="1" s="1"/>
  <c r="T7213" i="1" s="1"/>
  <c r="U7213" i="1" s="1"/>
  <c r="R7205" i="1"/>
  <c r="S7205" i="1" s="1"/>
  <c r="T7205" i="1" s="1"/>
  <c r="U7205" i="1" s="1"/>
  <c r="R7197" i="1"/>
  <c r="S7197" i="1" s="1"/>
  <c r="T7197" i="1" s="1"/>
  <c r="U7197" i="1" s="1"/>
  <c r="R7189" i="1"/>
  <c r="S7189" i="1" s="1"/>
  <c r="T7189" i="1" s="1"/>
  <c r="U7189" i="1" s="1"/>
  <c r="R7181" i="1"/>
  <c r="S7181" i="1" s="1"/>
  <c r="T7181" i="1" s="1"/>
  <c r="U7181" i="1" s="1"/>
  <c r="R7173" i="1"/>
  <c r="S7173" i="1" s="1"/>
  <c r="T7173" i="1" s="1"/>
  <c r="U7173" i="1" s="1"/>
  <c r="R7165" i="1"/>
  <c r="S7165" i="1" s="1"/>
  <c r="T7165" i="1" s="1"/>
  <c r="U7165" i="1" s="1"/>
  <c r="R7157" i="1"/>
  <c r="S7157" i="1" s="1"/>
  <c r="T7157" i="1" s="1"/>
  <c r="U7157" i="1" s="1"/>
  <c r="R7149" i="1"/>
  <c r="S7149" i="1" s="1"/>
  <c r="T7149" i="1" s="1"/>
  <c r="U7149" i="1" s="1"/>
  <c r="R7141" i="1"/>
  <c r="S7141" i="1" s="1"/>
  <c r="T7141" i="1" s="1"/>
  <c r="U7141" i="1" s="1"/>
  <c r="R7133" i="1"/>
  <c r="S7133" i="1" s="1"/>
  <c r="T7133" i="1" s="1"/>
  <c r="U7133" i="1" s="1"/>
  <c r="R7125" i="1"/>
  <c r="S7125" i="1" s="1"/>
  <c r="T7125" i="1" s="1"/>
  <c r="U7125" i="1" s="1"/>
  <c r="R7117" i="1"/>
  <c r="S7117" i="1" s="1"/>
  <c r="T7117" i="1" s="1"/>
  <c r="U7117" i="1" s="1"/>
  <c r="R7109" i="1"/>
  <c r="S7109" i="1" s="1"/>
  <c r="T7109" i="1" s="1"/>
  <c r="U7109" i="1" s="1"/>
  <c r="R7101" i="1"/>
  <c r="S7101" i="1" s="1"/>
  <c r="T7101" i="1" s="1"/>
  <c r="U7101" i="1" s="1"/>
  <c r="R7093" i="1"/>
  <c r="S7093" i="1" s="1"/>
  <c r="T7093" i="1" s="1"/>
  <c r="U7093" i="1" s="1"/>
  <c r="R7085" i="1"/>
  <c r="S7085" i="1" s="1"/>
  <c r="T7085" i="1" s="1"/>
  <c r="U7085" i="1" s="1"/>
  <c r="R7077" i="1"/>
  <c r="S7077" i="1" s="1"/>
  <c r="T7077" i="1" s="1"/>
  <c r="U7077" i="1" s="1"/>
  <c r="R7069" i="1"/>
  <c r="S7069" i="1" s="1"/>
  <c r="T7069" i="1" s="1"/>
  <c r="U7069" i="1" s="1"/>
  <c r="R7061" i="1"/>
  <c r="S7061" i="1" s="1"/>
  <c r="T7061" i="1" s="1"/>
  <c r="U7061" i="1" s="1"/>
  <c r="R7053" i="1"/>
  <c r="S7053" i="1" s="1"/>
  <c r="T7053" i="1" s="1"/>
  <c r="U7053" i="1" s="1"/>
  <c r="R7045" i="1"/>
  <c r="S7045" i="1" s="1"/>
  <c r="T7045" i="1" s="1"/>
  <c r="U7045" i="1" s="1"/>
  <c r="R7037" i="1"/>
  <c r="S7037" i="1" s="1"/>
  <c r="T7037" i="1" s="1"/>
  <c r="U7037" i="1" s="1"/>
  <c r="R7029" i="1"/>
  <c r="S7029" i="1" s="1"/>
  <c r="T7029" i="1" s="1"/>
  <c r="U7029" i="1" s="1"/>
  <c r="R7021" i="1"/>
  <c r="S7021" i="1" s="1"/>
  <c r="T7021" i="1" s="1"/>
  <c r="U7021" i="1" s="1"/>
  <c r="R7013" i="1"/>
  <c r="S7013" i="1" s="1"/>
  <c r="T7013" i="1" s="1"/>
  <c r="U7013" i="1" s="1"/>
  <c r="R7995" i="1"/>
  <c r="S7995" i="1" s="1"/>
  <c r="T7995" i="1" s="1"/>
  <c r="U7995" i="1" s="1"/>
  <c r="R7987" i="1"/>
  <c r="S7987" i="1" s="1"/>
  <c r="T7987" i="1" s="1"/>
  <c r="U7987" i="1" s="1"/>
  <c r="R7979" i="1"/>
  <c r="S7979" i="1" s="1"/>
  <c r="T7979" i="1" s="1"/>
  <c r="U7979" i="1" s="1"/>
  <c r="R7971" i="1"/>
  <c r="S7971" i="1" s="1"/>
  <c r="T7971" i="1" s="1"/>
  <c r="U7971" i="1" s="1"/>
  <c r="R7963" i="1"/>
  <c r="S7963" i="1" s="1"/>
  <c r="T7963" i="1" s="1"/>
  <c r="U7963" i="1" s="1"/>
  <c r="R7955" i="1"/>
  <c r="S7955" i="1" s="1"/>
  <c r="T7955" i="1" s="1"/>
  <c r="U7955" i="1" s="1"/>
  <c r="R7947" i="1"/>
  <c r="S7947" i="1" s="1"/>
  <c r="T7947" i="1" s="1"/>
  <c r="U7947" i="1" s="1"/>
  <c r="R7939" i="1"/>
  <c r="S7939" i="1" s="1"/>
  <c r="T7939" i="1" s="1"/>
  <c r="U7939" i="1" s="1"/>
  <c r="R7931" i="1"/>
  <c r="S7931" i="1" s="1"/>
  <c r="T7931" i="1" s="1"/>
  <c r="U7931" i="1" s="1"/>
  <c r="R7923" i="1"/>
  <c r="S7923" i="1" s="1"/>
  <c r="T7923" i="1" s="1"/>
  <c r="U7923" i="1" s="1"/>
  <c r="R7915" i="1"/>
  <c r="S7915" i="1" s="1"/>
  <c r="T7915" i="1" s="1"/>
  <c r="U7915" i="1" s="1"/>
  <c r="R7907" i="1"/>
  <c r="S7907" i="1" s="1"/>
  <c r="T7907" i="1" s="1"/>
  <c r="U7907" i="1" s="1"/>
  <c r="R7899" i="1"/>
  <c r="S7899" i="1"/>
  <c r="T7899" i="1" s="1"/>
  <c r="U7899" i="1" s="1"/>
  <c r="R7891" i="1"/>
  <c r="S7891" i="1"/>
  <c r="T7891" i="1" s="1"/>
  <c r="U7891" i="1" s="1"/>
  <c r="R7883" i="1"/>
  <c r="S7883" i="1" s="1"/>
  <c r="T7883" i="1" s="1"/>
  <c r="U7883" i="1" s="1"/>
  <c r="R7875" i="1"/>
  <c r="S7875" i="1" s="1"/>
  <c r="T7875" i="1" s="1"/>
  <c r="U7875" i="1" s="1"/>
  <c r="R7867" i="1"/>
  <c r="S7867" i="1" s="1"/>
  <c r="T7867" i="1" s="1"/>
  <c r="U7867" i="1" s="1"/>
  <c r="R7859" i="1"/>
  <c r="S7859" i="1" s="1"/>
  <c r="T7859" i="1" s="1"/>
  <c r="U7859" i="1" s="1"/>
  <c r="R7851" i="1"/>
  <c r="S7851" i="1"/>
  <c r="T7851" i="1" s="1"/>
  <c r="U7851" i="1" s="1"/>
  <c r="R7843" i="1"/>
  <c r="S7843" i="1" s="1"/>
  <c r="T7843" i="1" s="1"/>
  <c r="U7843" i="1" s="1"/>
  <c r="R7835" i="1"/>
  <c r="S7835" i="1" s="1"/>
  <c r="T7835" i="1" s="1"/>
  <c r="U7835" i="1" s="1"/>
  <c r="R7827" i="1"/>
  <c r="S7827" i="1"/>
  <c r="T7827" i="1" s="1"/>
  <c r="U7827" i="1" s="1"/>
  <c r="R7819" i="1"/>
  <c r="S7819" i="1" s="1"/>
  <c r="T7819" i="1" s="1"/>
  <c r="U7819" i="1" s="1"/>
  <c r="R7811" i="1"/>
  <c r="S7811" i="1" s="1"/>
  <c r="T7811" i="1" s="1"/>
  <c r="U7811" i="1" s="1"/>
  <c r="R7803" i="1"/>
  <c r="S7803" i="1" s="1"/>
  <c r="T7803" i="1" s="1"/>
  <c r="U7803" i="1" s="1"/>
  <c r="R7795" i="1"/>
  <c r="S7795" i="1" s="1"/>
  <c r="T7795" i="1" s="1"/>
  <c r="U7795" i="1" s="1"/>
  <c r="R7787" i="1"/>
  <c r="S7787" i="1"/>
  <c r="T7787" i="1" s="1"/>
  <c r="U7787" i="1" s="1"/>
  <c r="R7779" i="1"/>
  <c r="S7779" i="1" s="1"/>
  <c r="T7779" i="1" s="1"/>
  <c r="U7779" i="1" s="1"/>
  <c r="R7771" i="1"/>
  <c r="S7771" i="1" s="1"/>
  <c r="T7771" i="1" s="1"/>
  <c r="U7771" i="1" s="1"/>
  <c r="R7763" i="1"/>
  <c r="S7763" i="1"/>
  <c r="T7763" i="1" s="1"/>
  <c r="U7763" i="1" s="1"/>
  <c r="R7755" i="1"/>
  <c r="S7755" i="1" s="1"/>
  <c r="T7755" i="1" s="1"/>
  <c r="U7755" i="1" s="1"/>
  <c r="R7747" i="1"/>
  <c r="S7747" i="1"/>
  <c r="T7747" i="1" s="1"/>
  <c r="U7747" i="1" s="1"/>
  <c r="R7739" i="1"/>
  <c r="S7739" i="1" s="1"/>
  <c r="T7739" i="1" s="1"/>
  <c r="U7739" i="1" s="1"/>
  <c r="R7731" i="1"/>
  <c r="S7731" i="1" s="1"/>
  <c r="T7731" i="1" s="1"/>
  <c r="U7731" i="1" s="1"/>
  <c r="R7723" i="1"/>
  <c r="S7723" i="1"/>
  <c r="T7723" i="1" s="1"/>
  <c r="U7723" i="1" s="1"/>
  <c r="R7715" i="1"/>
  <c r="S7715" i="1" s="1"/>
  <c r="T7715" i="1" s="1"/>
  <c r="U7715" i="1" s="1"/>
  <c r="R7707" i="1"/>
  <c r="S7707" i="1" s="1"/>
  <c r="T7707" i="1" s="1"/>
  <c r="U7707" i="1" s="1"/>
  <c r="R7699" i="1"/>
  <c r="S7699" i="1" s="1"/>
  <c r="T7699" i="1" s="1"/>
  <c r="U7699" i="1" s="1"/>
  <c r="R7691" i="1"/>
  <c r="S7691" i="1" s="1"/>
  <c r="T7691" i="1" s="1"/>
  <c r="U7691" i="1" s="1"/>
  <c r="R7683" i="1"/>
  <c r="S7683" i="1"/>
  <c r="T7683" i="1" s="1"/>
  <c r="U7683" i="1" s="1"/>
  <c r="R7675" i="1"/>
  <c r="S7675" i="1" s="1"/>
  <c r="T7675" i="1" s="1"/>
  <c r="U7675" i="1" s="1"/>
  <c r="R7667" i="1"/>
  <c r="S7667" i="1" s="1"/>
  <c r="T7667" i="1" s="1"/>
  <c r="U7667" i="1" s="1"/>
  <c r="R7659" i="1"/>
  <c r="S7659" i="1" s="1"/>
  <c r="T7659" i="1" s="1"/>
  <c r="U7659" i="1" s="1"/>
  <c r="R7651" i="1"/>
  <c r="S7651" i="1" s="1"/>
  <c r="T7651" i="1" s="1"/>
  <c r="U7651" i="1" s="1"/>
  <c r="R7643" i="1"/>
  <c r="S7643" i="1" s="1"/>
  <c r="T7643" i="1" s="1"/>
  <c r="U7643" i="1" s="1"/>
  <c r="R7635" i="1"/>
  <c r="S7635" i="1" s="1"/>
  <c r="T7635" i="1" s="1"/>
  <c r="U7635" i="1" s="1"/>
  <c r="R7627" i="1"/>
  <c r="S7627" i="1" s="1"/>
  <c r="T7627" i="1" s="1"/>
  <c r="U7627" i="1" s="1"/>
  <c r="R7619" i="1"/>
  <c r="S7619" i="1" s="1"/>
  <c r="T7619" i="1" s="1"/>
  <c r="U7619" i="1" s="1"/>
  <c r="R7611" i="1"/>
  <c r="S7611" i="1" s="1"/>
  <c r="T7611" i="1" s="1"/>
  <c r="U7611" i="1" s="1"/>
  <c r="R7603" i="1"/>
  <c r="S7603" i="1" s="1"/>
  <c r="T7603" i="1" s="1"/>
  <c r="U7603" i="1" s="1"/>
  <c r="R7595" i="1"/>
  <c r="S7595" i="1" s="1"/>
  <c r="T7595" i="1" s="1"/>
  <c r="U7595" i="1" s="1"/>
  <c r="R7587" i="1"/>
  <c r="S7587" i="1" s="1"/>
  <c r="T7587" i="1" s="1"/>
  <c r="U7587" i="1" s="1"/>
  <c r="R7579" i="1"/>
  <c r="S7579" i="1" s="1"/>
  <c r="T7579" i="1" s="1"/>
  <c r="U7579" i="1" s="1"/>
  <c r="R7571" i="1"/>
  <c r="S7571" i="1" s="1"/>
  <c r="T7571" i="1" s="1"/>
  <c r="U7571" i="1" s="1"/>
  <c r="R7563" i="1"/>
  <c r="S7563" i="1" s="1"/>
  <c r="T7563" i="1" s="1"/>
  <c r="U7563" i="1" s="1"/>
  <c r="R7555" i="1"/>
  <c r="S7555" i="1" s="1"/>
  <c r="T7555" i="1" s="1"/>
  <c r="U7555" i="1" s="1"/>
  <c r="R7547" i="1"/>
  <c r="S7547" i="1" s="1"/>
  <c r="T7547" i="1" s="1"/>
  <c r="U7547" i="1" s="1"/>
  <c r="R7539" i="1"/>
  <c r="S7539" i="1" s="1"/>
  <c r="T7539" i="1" s="1"/>
  <c r="U7539" i="1" s="1"/>
  <c r="R7531" i="1"/>
  <c r="S7531" i="1"/>
  <c r="T7531" i="1" s="1"/>
  <c r="U7531" i="1" s="1"/>
  <c r="R7523" i="1"/>
  <c r="S7523" i="1" s="1"/>
  <c r="T7523" i="1" s="1"/>
  <c r="U7523" i="1" s="1"/>
  <c r="R7515" i="1"/>
  <c r="S7515" i="1" s="1"/>
  <c r="T7515" i="1" s="1"/>
  <c r="U7515" i="1" s="1"/>
  <c r="R7507" i="1"/>
  <c r="S7507" i="1" s="1"/>
  <c r="T7507" i="1" s="1"/>
  <c r="U7507" i="1" s="1"/>
  <c r="R7499" i="1"/>
  <c r="S7499" i="1" s="1"/>
  <c r="T7499" i="1" s="1"/>
  <c r="U7499" i="1" s="1"/>
  <c r="R7491" i="1"/>
  <c r="S7491" i="1" s="1"/>
  <c r="T7491" i="1" s="1"/>
  <c r="U7491" i="1" s="1"/>
  <c r="R7483" i="1"/>
  <c r="S7483" i="1" s="1"/>
  <c r="T7483" i="1" s="1"/>
  <c r="U7483" i="1" s="1"/>
  <c r="R7475" i="1"/>
  <c r="S7475" i="1" s="1"/>
  <c r="T7475" i="1" s="1"/>
  <c r="U7475" i="1" s="1"/>
  <c r="R7467" i="1"/>
  <c r="S7467" i="1" s="1"/>
  <c r="T7467" i="1" s="1"/>
  <c r="U7467" i="1" s="1"/>
  <c r="R7459" i="1"/>
  <c r="S7459" i="1" s="1"/>
  <c r="T7459" i="1" s="1"/>
  <c r="U7459" i="1" s="1"/>
  <c r="R7451" i="1"/>
  <c r="S7451" i="1" s="1"/>
  <c r="T7451" i="1" s="1"/>
  <c r="U7451" i="1" s="1"/>
  <c r="R7443" i="1"/>
  <c r="S7443" i="1" s="1"/>
  <c r="T7443" i="1" s="1"/>
  <c r="U7443" i="1" s="1"/>
  <c r="R7435" i="1"/>
  <c r="S7435" i="1" s="1"/>
  <c r="T7435" i="1" s="1"/>
  <c r="U7435" i="1" s="1"/>
  <c r="R7427" i="1"/>
  <c r="S7427" i="1" s="1"/>
  <c r="T7427" i="1" s="1"/>
  <c r="U7427" i="1" s="1"/>
  <c r="R7419" i="1"/>
  <c r="S7419" i="1"/>
  <c r="T7419" i="1" s="1"/>
  <c r="U7419" i="1" s="1"/>
  <c r="R7411" i="1"/>
  <c r="S7411" i="1" s="1"/>
  <c r="T7411" i="1" s="1"/>
  <c r="U7411" i="1" s="1"/>
  <c r="R7403" i="1"/>
  <c r="S7403" i="1" s="1"/>
  <c r="T7403" i="1" s="1"/>
  <c r="U7403" i="1" s="1"/>
  <c r="R7395" i="1"/>
  <c r="S7395" i="1" s="1"/>
  <c r="T7395" i="1" s="1"/>
  <c r="U7395" i="1" s="1"/>
  <c r="R7387" i="1"/>
  <c r="S7387" i="1" s="1"/>
  <c r="T7387" i="1" s="1"/>
  <c r="U7387" i="1" s="1"/>
  <c r="R7379" i="1"/>
  <c r="S7379" i="1"/>
  <c r="T7379" i="1" s="1"/>
  <c r="U7379" i="1" s="1"/>
  <c r="R7371" i="1"/>
  <c r="S7371" i="1" s="1"/>
  <c r="T7371" i="1" s="1"/>
  <c r="U7371" i="1" s="1"/>
  <c r="R7363" i="1"/>
  <c r="S7363" i="1" s="1"/>
  <c r="T7363" i="1" s="1"/>
  <c r="U7363" i="1" s="1"/>
  <c r="R7355" i="1"/>
  <c r="S7355" i="1" s="1"/>
  <c r="T7355" i="1" s="1"/>
  <c r="U7355" i="1" s="1"/>
  <c r="R7347" i="1"/>
  <c r="S7347" i="1" s="1"/>
  <c r="T7347" i="1" s="1"/>
  <c r="U7347" i="1" s="1"/>
  <c r="R7339" i="1"/>
  <c r="S7339" i="1"/>
  <c r="T7339" i="1" s="1"/>
  <c r="U7339" i="1" s="1"/>
  <c r="R7331" i="1"/>
  <c r="S7331" i="1" s="1"/>
  <c r="T7331" i="1" s="1"/>
  <c r="U7331" i="1" s="1"/>
  <c r="R7323" i="1"/>
  <c r="S7323" i="1" s="1"/>
  <c r="T7323" i="1" s="1"/>
  <c r="U7323" i="1" s="1"/>
  <c r="R7315" i="1"/>
  <c r="S7315" i="1"/>
  <c r="T7315" i="1" s="1"/>
  <c r="U7315" i="1" s="1"/>
  <c r="R7307" i="1"/>
  <c r="S7307" i="1" s="1"/>
  <c r="T7307" i="1" s="1"/>
  <c r="U7307" i="1" s="1"/>
  <c r="R7299" i="1"/>
  <c r="S7299" i="1" s="1"/>
  <c r="T7299" i="1" s="1"/>
  <c r="U7299" i="1" s="1"/>
  <c r="R7291" i="1"/>
  <c r="S7291" i="1"/>
  <c r="T7291" i="1" s="1"/>
  <c r="U7291" i="1" s="1"/>
  <c r="R7283" i="1"/>
  <c r="S7283" i="1" s="1"/>
  <c r="T7283" i="1" s="1"/>
  <c r="U7283" i="1" s="1"/>
  <c r="R7275" i="1"/>
  <c r="S7275" i="1"/>
  <c r="T7275" i="1" s="1"/>
  <c r="U7275" i="1" s="1"/>
  <c r="R7267" i="1"/>
  <c r="S7267" i="1" s="1"/>
  <c r="T7267" i="1" s="1"/>
  <c r="U7267" i="1" s="1"/>
  <c r="R7259" i="1"/>
  <c r="S7259" i="1"/>
  <c r="T7259" i="1" s="1"/>
  <c r="U7259" i="1" s="1"/>
  <c r="R7251" i="1"/>
  <c r="S7251" i="1"/>
  <c r="T7251" i="1" s="1"/>
  <c r="U7251" i="1" s="1"/>
  <c r="R7243" i="1"/>
  <c r="S7243" i="1" s="1"/>
  <c r="T7243" i="1" s="1"/>
  <c r="U7243" i="1" s="1"/>
  <c r="R7235" i="1"/>
  <c r="S7235" i="1"/>
  <c r="T7235" i="1" s="1"/>
  <c r="U7235" i="1" s="1"/>
  <c r="R7227" i="1"/>
  <c r="S7227" i="1" s="1"/>
  <c r="T7227" i="1" s="1"/>
  <c r="U7227" i="1" s="1"/>
  <c r="R7219" i="1"/>
  <c r="S7219" i="1" s="1"/>
  <c r="T7219" i="1" s="1"/>
  <c r="U7219" i="1" s="1"/>
  <c r="R7211" i="1"/>
  <c r="S7211" i="1"/>
  <c r="T7211" i="1" s="1"/>
  <c r="U7211" i="1" s="1"/>
  <c r="R7203" i="1"/>
  <c r="S7203" i="1" s="1"/>
  <c r="T7203" i="1" s="1"/>
  <c r="U7203" i="1" s="1"/>
  <c r="R7195" i="1"/>
  <c r="S7195" i="1" s="1"/>
  <c r="T7195" i="1" s="1"/>
  <c r="U7195" i="1" s="1"/>
  <c r="R7187" i="1"/>
  <c r="S7187" i="1" s="1"/>
  <c r="T7187" i="1" s="1"/>
  <c r="U7187" i="1" s="1"/>
  <c r="R7179" i="1"/>
  <c r="S7179" i="1" s="1"/>
  <c r="T7179" i="1" s="1"/>
  <c r="U7179" i="1" s="1"/>
  <c r="R7171" i="1"/>
  <c r="S7171" i="1"/>
  <c r="T7171" i="1" s="1"/>
  <c r="U7171" i="1" s="1"/>
  <c r="R7163" i="1"/>
  <c r="S7163" i="1" s="1"/>
  <c r="T7163" i="1" s="1"/>
  <c r="U7163" i="1" s="1"/>
  <c r="R7155" i="1"/>
  <c r="S7155" i="1" s="1"/>
  <c r="T7155" i="1" s="1"/>
  <c r="U7155" i="1" s="1"/>
  <c r="R7147" i="1"/>
  <c r="S7147" i="1" s="1"/>
  <c r="T7147" i="1" s="1"/>
  <c r="U7147" i="1" s="1"/>
  <c r="R7139" i="1"/>
  <c r="S7139" i="1" s="1"/>
  <c r="T7139" i="1" s="1"/>
  <c r="U7139" i="1" s="1"/>
  <c r="R7131" i="1"/>
  <c r="S7131" i="1"/>
  <c r="T7131" i="1" s="1"/>
  <c r="U7131" i="1" s="1"/>
  <c r="R7123" i="1"/>
  <c r="S7123" i="1" s="1"/>
  <c r="T7123" i="1" s="1"/>
  <c r="U7123" i="1" s="1"/>
  <c r="R7115" i="1"/>
  <c r="S7115" i="1" s="1"/>
  <c r="T7115" i="1" s="1"/>
  <c r="U7115" i="1" s="1"/>
  <c r="R7107" i="1"/>
  <c r="S7107" i="1" s="1"/>
  <c r="T7107" i="1" s="1"/>
  <c r="U7107" i="1" s="1"/>
  <c r="R7099" i="1"/>
  <c r="S7099" i="1" s="1"/>
  <c r="T7099" i="1" s="1"/>
  <c r="U7099" i="1" s="1"/>
  <c r="R7091" i="1"/>
  <c r="S7091" i="1" s="1"/>
  <c r="T7091" i="1" s="1"/>
  <c r="U7091" i="1" s="1"/>
  <c r="R7083" i="1"/>
  <c r="S7083" i="1" s="1"/>
  <c r="T7083" i="1" s="1"/>
  <c r="U7083" i="1" s="1"/>
  <c r="R7075" i="1"/>
  <c r="S7075" i="1" s="1"/>
  <c r="T7075" i="1" s="1"/>
  <c r="U7075" i="1" s="1"/>
  <c r="R7067" i="1"/>
  <c r="S7067" i="1" s="1"/>
  <c r="T7067" i="1" s="1"/>
  <c r="U7067" i="1" s="1"/>
  <c r="R7059" i="1"/>
  <c r="S7059" i="1" s="1"/>
  <c r="T7059" i="1" s="1"/>
  <c r="U7059" i="1" s="1"/>
  <c r="R7051" i="1"/>
  <c r="S7051" i="1" s="1"/>
  <c r="T7051" i="1" s="1"/>
  <c r="U7051" i="1" s="1"/>
  <c r="R7043" i="1"/>
  <c r="S7043" i="1" s="1"/>
  <c r="T7043" i="1" s="1"/>
  <c r="U7043" i="1" s="1"/>
  <c r="R7035" i="1"/>
  <c r="S7035" i="1" s="1"/>
  <c r="T7035" i="1" s="1"/>
  <c r="U7035" i="1" s="1"/>
  <c r="R7027" i="1"/>
  <c r="S7027" i="1" s="1"/>
  <c r="T7027" i="1" s="1"/>
  <c r="U7027" i="1" s="1"/>
  <c r="R7019" i="1"/>
  <c r="S7019" i="1" s="1"/>
  <c r="T7019" i="1" s="1"/>
  <c r="U7019" i="1" s="1"/>
  <c r="R7011" i="1"/>
  <c r="S7011" i="1" s="1"/>
  <c r="T7011" i="1" s="1"/>
  <c r="U7011" i="1" s="1"/>
  <c r="R7003" i="1"/>
  <c r="S7003" i="1" s="1"/>
  <c r="T7003" i="1" s="1"/>
  <c r="U7003" i="1" s="1"/>
  <c r="R6995" i="1"/>
  <c r="S6995" i="1" s="1"/>
  <c r="T6995" i="1" s="1"/>
  <c r="U6995" i="1" s="1"/>
  <c r="R6987" i="1"/>
  <c r="S6987" i="1" s="1"/>
  <c r="T6987" i="1" s="1"/>
  <c r="U6987" i="1" s="1"/>
  <c r="R6979" i="1"/>
  <c r="S6979" i="1" s="1"/>
  <c r="T6979" i="1" s="1"/>
  <c r="U6979" i="1" s="1"/>
  <c r="R6971" i="1"/>
  <c r="S6971" i="1" s="1"/>
  <c r="T6971" i="1" s="1"/>
  <c r="U6971" i="1" s="1"/>
  <c r="R6963" i="1"/>
  <c r="S6963" i="1" s="1"/>
  <c r="T6963" i="1" s="1"/>
  <c r="U6963" i="1" s="1"/>
  <c r="R6955" i="1"/>
  <c r="S6955" i="1" s="1"/>
  <c r="T6955" i="1" s="1"/>
  <c r="U6955" i="1" s="1"/>
  <c r="R6947" i="1"/>
  <c r="S6947" i="1" s="1"/>
  <c r="T6947" i="1" s="1"/>
  <c r="U6947" i="1" s="1"/>
  <c r="R6939" i="1"/>
  <c r="S6939" i="1" s="1"/>
  <c r="T6939" i="1" s="1"/>
  <c r="U6939" i="1" s="1"/>
  <c r="R6931" i="1"/>
  <c r="S6931" i="1" s="1"/>
  <c r="T6931" i="1" s="1"/>
  <c r="U6931" i="1" s="1"/>
  <c r="R6923" i="1"/>
  <c r="S6923" i="1" s="1"/>
  <c r="T6923" i="1" s="1"/>
  <c r="U6923" i="1" s="1"/>
  <c r="R6915" i="1"/>
  <c r="S6915" i="1" s="1"/>
  <c r="T6915" i="1" s="1"/>
  <c r="U6915" i="1" s="1"/>
  <c r="R6907" i="1"/>
  <c r="S6907" i="1" s="1"/>
  <c r="T6907" i="1" s="1"/>
  <c r="U6907" i="1" s="1"/>
  <c r="R6899" i="1"/>
  <c r="S6899" i="1" s="1"/>
  <c r="T6899" i="1" s="1"/>
  <c r="U6899" i="1" s="1"/>
  <c r="R7994" i="1"/>
  <c r="S7994" i="1"/>
  <c r="T7994" i="1" s="1"/>
  <c r="U7994" i="1" s="1"/>
  <c r="R7986" i="1"/>
  <c r="S7986" i="1" s="1"/>
  <c r="T7986" i="1" s="1"/>
  <c r="U7986" i="1" s="1"/>
  <c r="R7978" i="1"/>
  <c r="S7978" i="1" s="1"/>
  <c r="T7978" i="1" s="1"/>
  <c r="U7978" i="1" s="1"/>
  <c r="R7970" i="1"/>
  <c r="S7970" i="1" s="1"/>
  <c r="T7970" i="1" s="1"/>
  <c r="U7970" i="1" s="1"/>
  <c r="R7962" i="1"/>
  <c r="S7962" i="1" s="1"/>
  <c r="T7962" i="1" s="1"/>
  <c r="U7962" i="1" s="1"/>
  <c r="R7954" i="1"/>
  <c r="S7954" i="1"/>
  <c r="T7954" i="1" s="1"/>
  <c r="U7954" i="1" s="1"/>
  <c r="R7946" i="1"/>
  <c r="S7946" i="1" s="1"/>
  <c r="T7946" i="1" s="1"/>
  <c r="U7946" i="1" s="1"/>
  <c r="R7938" i="1"/>
  <c r="S7938" i="1" s="1"/>
  <c r="T7938" i="1" s="1"/>
  <c r="U7938" i="1" s="1"/>
  <c r="R7930" i="1"/>
  <c r="S7930" i="1"/>
  <c r="T7930" i="1" s="1"/>
  <c r="U7930" i="1" s="1"/>
  <c r="R7922" i="1"/>
  <c r="S7922" i="1" s="1"/>
  <c r="T7922" i="1" s="1"/>
  <c r="U7922" i="1" s="1"/>
  <c r="R7914" i="1"/>
  <c r="S7914" i="1"/>
  <c r="T7914" i="1" s="1"/>
  <c r="U7914" i="1" s="1"/>
  <c r="R7906" i="1"/>
  <c r="S7906" i="1"/>
  <c r="T7906" i="1" s="1"/>
  <c r="U7906" i="1" s="1"/>
  <c r="R7898" i="1"/>
  <c r="S7898" i="1" s="1"/>
  <c r="T7898" i="1" s="1"/>
  <c r="U7898" i="1" s="1"/>
  <c r="R7890" i="1"/>
  <c r="S7890" i="1"/>
  <c r="T7890" i="1" s="1"/>
  <c r="U7890" i="1" s="1"/>
  <c r="R7882" i="1"/>
  <c r="S7882" i="1" s="1"/>
  <c r="T7882" i="1" s="1"/>
  <c r="U7882" i="1" s="1"/>
  <c r="R7874" i="1"/>
  <c r="S7874" i="1" s="1"/>
  <c r="T7874" i="1" s="1"/>
  <c r="U7874" i="1" s="1"/>
  <c r="R7866" i="1"/>
  <c r="S7866" i="1"/>
  <c r="T7866" i="1" s="1"/>
  <c r="U7866" i="1" s="1"/>
  <c r="R7858" i="1"/>
  <c r="S7858" i="1" s="1"/>
  <c r="T7858" i="1" s="1"/>
  <c r="U7858" i="1" s="1"/>
  <c r="R7850" i="1"/>
  <c r="S7850" i="1"/>
  <c r="T7850" i="1" s="1"/>
  <c r="U7850" i="1" s="1"/>
  <c r="R7842" i="1"/>
  <c r="S7842" i="1" s="1"/>
  <c r="T7842" i="1" s="1"/>
  <c r="U7842" i="1" s="1"/>
  <c r="R7834" i="1"/>
  <c r="S7834" i="1" s="1"/>
  <c r="T7834" i="1" s="1"/>
  <c r="U7834" i="1" s="1"/>
  <c r="R7826" i="1"/>
  <c r="S7826" i="1"/>
  <c r="T7826" i="1" s="1"/>
  <c r="U7826" i="1" s="1"/>
  <c r="R7818" i="1"/>
  <c r="S7818" i="1" s="1"/>
  <c r="T7818" i="1" s="1"/>
  <c r="U7818" i="1" s="1"/>
  <c r="R7810" i="1"/>
  <c r="S7810" i="1" s="1"/>
  <c r="T7810" i="1" s="1"/>
  <c r="U7810" i="1" s="1"/>
  <c r="R7802" i="1"/>
  <c r="S7802" i="1" s="1"/>
  <c r="T7802" i="1" s="1"/>
  <c r="U7802" i="1" s="1"/>
  <c r="R7794" i="1"/>
  <c r="S7794" i="1" s="1"/>
  <c r="T7794" i="1" s="1"/>
  <c r="U7794" i="1" s="1"/>
  <c r="R7786" i="1"/>
  <c r="S7786" i="1"/>
  <c r="T7786" i="1" s="1"/>
  <c r="U7786" i="1" s="1"/>
  <c r="R7778" i="1"/>
  <c r="S7778" i="1" s="1"/>
  <c r="T7778" i="1" s="1"/>
  <c r="U7778" i="1" s="1"/>
  <c r="R7770" i="1"/>
  <c r="S7770" i="1" s="1"/>
  <c r="T7770" i="1" s="1"/>
  <c r="U7770" i="1" s="1"/>
  <c r="R7762" i="1"/>
  <c r="S7762" i="1" s="1"/>
  <c r="T7762" i="1" s="1"/>
  <c r="U7762" i="1" s="1"/>
  <c r="R7754" i="1"/>
  <c r="S7754" i="1" s="1"/>
  <c r="T7754" i="1" s="1"/>
  <c r="U7754" i="1" s="1"/>
  <c r="R7746" i="1"/>
  <c r="S7746" i="1"/>
  <c r="T7746" i="1" s="1"/>
  <c r="U7746" i="1" s="1"/>
  <c r="R7738" i="1"/>
  <c r="S7738" i="1" s="1"/>
  <c r="T7738" i="1" s="1"/>
  <c r="U7738" i="1" s="1"/>
  <c r="R7730" i="1"/>
  <c r="S7730" i="1" s="1"/>
  <c r="T7730" i="1" s="1"/>
  <c r="U7730" i="1" s="1"/>
  <c r="R7722" i="1"/>
  <c r="S7722" i="1" s="1"/>
  <c r="T7722" i="1" s="1"/>
  <c r="U7722" i="1" s="1"/>
  <c r="R7714" i="1"/>
  <c r="S7714" i="1" s="1"/>
  <c r="T7714" i="1" s="1"/>
  <c r="U7714" i="1" s="1"/>
  <c r="R7706" i="1"/>
  <c r="S7706" i="1" s="1"/>
  <c r="T7706" i="1" s="1"/>
  <c r="U7706" i="1" s="1"/>
  <c r="R7698" i="1"/>
  <c r="S7698" i="1" s="1"/>
  <c r="T7698" i="1" s="1"/>
  <c r="U7698" i="1" s="1"/>
  <c r="R7690" i="1"/>
  <c r="S7690" i="1" s="1"/>
  <c r="T7690" i="1" s="1"/>
  <c r="U7690" i="1" s="1"/>
  <c r="R7682" i="1"/>
  <c r="S7682" i="1" s="1"/>
  <c r="T7682" i="1" s="1"/>
  <c r="U7682" i="1" s="1"/>
  <c r="R7674" i="1"/>
  <c r="S7674" i="1" s="1"/>
  <c r="T7674" i="1" s="1"/>
  <c r="U7674" i="1" s="1"/>
  <c r="R7666" i="1"/>
  <c r="S7666" i="1" s="1"/>
  <c r="T7666" i="1" s="1"/>
  <c r="U7666" i="1" s="1"/>
  <c r="R7658" i="1"/>
  <c r="S7658" i="1" s="1"/>
  <c r="T7658" i="1" s="1"/>
  <c r="U7658" i="1" s="1"/>
  <c r="R7650" i="1"/>
  <c r="S7650" i="1" s="1"/>
  <c r="T7650" i="1" s="1"/>
  <c r="U7650" i="1" s="1"/>
  <c r="R7642" i="1"/>
  <c r="S7642" i="1" s="1"/>
  <c r="T7642" i="1" s="1"/>
  <c r="U7642" i="1" s="1"/>
  <c r="R7634" i="1"/>
  <c r="S7634" i="1" s="1"/>
  <c r="T7634" i="1" s="1"/>
  <c r="U7634" i="1" s="1"/>
  <c r="R7626" i="1"/>
  <c r="S7626" i="1" s="1"/>
  <c r="T7626" i="1" s="1"/>
  <c r="U7626" i="1" s="1"/>
  <c r="R7618" i="1"/>
  <c r="S7618" i="1" s="1"/>
  <c r="T7618" i="1" s="1"/>
  <c r="U7618" i="1" s="1"/>
  <c r="R7610" i="1"/>
  <c r="S7610" i="1" s="1"/>
  <c r="T7610" i="1" s="1"/>
  <c r="U7610" i="1" s="1"/>
  <c r="R7602" i="1"/>
  <c r="S7602" i="1" s="1"/>
  <c r="T7602" i="1" s="1"/>
  <c r="U7602" i="1" s="1"/>
  <c r="R7594" i="1"/>
  <c r="S7594" i="1" s="1"/>
  <c r="T7594" i="1" s="1"/>
  <c r="U7594" i="1" s="1"/>
  <c r="R7586" i="1"/>
  <c r="S7586" i="1" s="1"/>
  <c r="T7586" i="1" s="1"/>
  <c r="U7586" i="1" s="1"/>
  <c r="R7578" i="1"/>
  <c r="S7578" i="1" s="1"/>
  <c r="T7578" i="1" s="1"/>
  <c r="U7578" i="1" s="1"/>
  <c r="R7570" i="1"/>
  <c r="S7570" i="1"/>
  <c r="T7570" i="1" s="1"/>
  <c r="U7570" i="1" s="1"/>
  <c r="R7562" i="1"/>
  <c r="S7562" i="1" s="1"/>
  <c r="T7562" i="1" s="1"/>
  <c r="U7562" i="1" s="1"/>
  <c r="R7554" i="1"/>
  <c r="S7554" i="1" s="1"/>
  <c r="T7554" i="1" s="1"/>
  <c r="U7554" i="1" s="1"/>
  <c r="R7546" i="1"/>
  <c r="S7546" i="1" s="1"/>
  <c r="T7546" i="1" s="1"/>
  <c r="U7546" i="1" s="1"/>
  <c r="R7538" i="1"/>
  <c r="S7538" i="1" s="1"/>
  <c r="T7538" i="1" s="1"/>
  <c r="U7538" i="1" s="1"/>
  <c r="R7530" i="1"/>
  <c r="S7530" i="1"/>
  <c r="T7530" i="1" s="1"/>
  <c r="U7530" i="1" s="1"/>
  <c r="R7522" i="1"/>
  <c r="S7522" i="1"/>
  <c r="T7522" i="1" s="1"/>
  <c r="U7522" i="1" s="1"/>
  <c r="R7514" i="1"/>
  <c r="S7514" i="1" s="1"/>
  <c r="T7514" i="1" s="1"/>
  <c r="U7514" i="1" s="1"/>
  <c r="R7506" i="1"/>
  <c r="S7506" i="1" s="1"/>
  <c r="T7506" i="1" s="1"/>
  <c r="U7506" i="1" s="1"/>
  <c r="R7498" i="1"/>
  <c r="S7498" i="1" s="1"/>
  <c r="T7498" i="1" s="1"/>
  <c r="U7498" i="1" s="1"/>
  <c r="R7490" i="1"/>
  <c r="S7490" i="1" s="1"/>
  <c r="T7490" i="1" s="1"/>
  <c r="U7490" i="1" s="1"/>
  <c r="R7482" i="1"/>
  <c r="S7482" i="1"/>
  <c r="T7482" i="1" s="1"/>
  <c r="U7482" i="1" s="1"/>
  <c r="R7474" i="1"/>
  <c r="S7474" i="1" s="1"/>
  <c r="T7474" i="1" s="1"/>
  <c r="U7474" i="1" s="1"/>
  <c r="R7466" i="1"/>
  <c r="S7466" i="1" s="1"/>
  <c r="T7466" i="1" s="1"/>
  <c r="U7466" i="1" s="1"/>
  <c r="R7458" i="1"/>
  <c r="S7458" i="1" s="1"/>
  <c r="T7458" i="1" s="1"/>
  <c r="U7458" i="1" s="1"/>
  <c r="R7450" i="1"/>
  <c r="S7450" i="1" s="1"/>
  <c r="T7450" i="1" s="1"/>
  <c r="U7450" i="1" s="1"/>
  <c r="R7442" i="1"/>
  <c r="S7442" i="1"/>
  <c r="T7442" i="1" s="1"/>
  <c r="U7442" i="1" s="1"/>
  <c r="R7434" i="1"/>
  <c r="S7434" i="1" s="1"/>
  <c r="T7434" i="1" s="1"/>
  <c r="U7434" i="1" s="1"/>
  <c r="R7426" i="1"/>
  <c r="S7426" i="1" s="1"/>
  <c r="T7426" i="1" s="1"/>
  <c r="U7426" i="1" s="1"/>
  <c r="R7418" i="1"/>
  <c r="S7418" i="1"/>
  <c r="T7418" i="1" s="1"/>
  <c r="U7418" i="1" s="1"/>
  <c r="R7410" i="1"/>
  <c r="S7410" i="1" s="1"/>
  <c r="T7410" i="1" s="1"/>
  <c r="U7410" i="1" s="1"/>
  <c r="R7402" i="1"/>
  <c r="S7402" i="1" s="1"/>
  <c r="T7402" i="1" s="1"/>
  <c r="U7402" i="1" s="1"/>
  <c r="R7394" i="1"/>
  <c r="S7394" i="1"/>
  <c r="T7394" i="1" s="1"/>
  <c r="U7394" i="1" s="1"/>
  <c r="R7386" i="1"/>
  <c r="S7386" i="1" s="1"/>
  <c r="T7386" i="1" s="1"/>
  <c r="U7386" i="1" s="1"/>
  <c r="R7378" i="1"/>
  <c r="S7378" i="1"/>
  <c r="T7378" i="1" s="1"/>
  <c r="U7378" i="1" s="1"/>
  <c r="R7370" i="1"/>
  <c r="S7370" i="1" s="1"/>
  <c r="T7370" i="1" s="1"/>
  <c r="U7370" i="1" s="1"/>
  <c r="R7362" i="1"/>
  <c r="S7362" i="1" s="1"/>
  <c r="T7362" i="1" s="1"/>
  <c r="U7362" i="1" s="1"/>
  <c r="R7354" i="1"/>
  <c r="S7354" i="1" s="1"/>
  <c r="T7354" i="1" s="1"/>
  <c r="U7354" i="1" s="1"/>
  <c r="R7346" i="1"/>
  <c r="S7346" i="1" s="1"/>
  <c r="T7346" i="1" s="1"/>
  <c r="U7346" i="1" s="1"/>
  <c r="R7338" i="1"/>
  <c r="S7338" i="1"/>
  <c r="T7338" i="1" s="1"/>
  <c r="U7338" i="1" s="1"/>
  <c r="R7330" i="1"/>
  <c r="S7330" i="1" s="1"/>
  <c r="T7330" i="1" s="1"/>
  <c r="U7330" i="1" s="1"/>
  <c r="R7322" i="1"/>
  <c r="S7322" i="1" s="1"/>
  <c r="T7322" i="1" s="1"/>
  <c r="U7322" i="1" s="1"/>
  <c r="R7314" i="1"/>
  <c r="S7314" i="1"/>
  <c r="T7314" i="1" s="1"/>
  <c r="U7314" i="1" s="1"/>
  <c r="R7306" i="1"/>
  <c r="S7306" i="1" s="1"/>
  <c r="T7306" i="1" s="1"/>
  <c r="U7306" i="1" s="1"/>
  <c r="R7298" i="1"/>
  <c r="S7298" i="1" s="1"/>
  <c r="T7298" i="1" s="1"/>
  <c r="U7298" i="1" s="1"/>
  <c r="R7290" i="1"/>
  <c r="S7290" i="1" s="1"/>
  <c r="T7290" i="1" s="1"/>
  <c r="U7290" i="1" s="1"/>
  <c r="R7282" i="1"/>
  <c r="S7282" i="1" s="1"/>
  <c r="T7282" i="1" s="1"/>
  <c r="U7282" i="1" s="1"/>
  <c r="R7274" i="1"/>
  <c r="S7274" i="1"/>
  <c r="T7274" i="1" s="1"/>
  <c r="U7274" i="1" s="1"/>
  <c r="R7266" i="1"/>
  <c r="S7266" i="1" s="1"/>
  <c r="T7266" i="1" s="1"/>
  <c r="U7266" i="1" s="1"/>
  <c r="R7258" i="1"/>
  <c r="S7258" i="1" s="1"/>
  <c r="T7258" i="1" s="1"/>
  <c r="U7258" i="1" s="1"/>
  <c r="R7250" i="1"/>
  <c r="S7250" i="1" s="1"/>
  <c r="T7250" i="1" s="1"/>
  <c r="U7250" i="1" s="1"/>
  <c r="R7242" i="1"/>
  <c r="S7242" i="1" s="1"/>
  <c r="T7242" i="1" s="1"/>
  <c r="U7242" i="1" s="1"/>
  <c r="R7234" i="1"/>
  <c r="S7234" i="1"/>
  <c r="T7234" i="1" s="1"/>
  <c r="U7234" i="1" s="1"/>
  <c r="R7226" i="1"/>
  <c r="S7226" i="1" s="1"/>
  <c r="T7226" i="1" s="1"/>
  <c r="U7226" i="1" s="1"/>
  <c r="R7218" i="1"/>
  <c r="S7218" i="1" s="1"/>
  <c r="T7218" i="1" s="1"/>
  <c r="U7218" i="1" s="1"/>
  <c r="R7210" i="1"/>
  <c r="S7210" i="1" s="1"/>
  <c r="T7210" i="1" s="1"/>
  <c r="U7210" i="1" s="1"/>
  <c r="R7202" i="1"/>
  <c r="S7202" i="1" s="1"/>
  <c r="T7202" i="1" s="1"/>
  <c r="U7202" i="1" s="1"/>
  <c r="R7194" i="1"/>
  <c r="S7194" i="1" s="1"/>
  <c r="T7194" i="1" s="1"/>
  <c r="U7194" i="1" s="1"/>
  <c r="R7186" i="1"/>
  <c r="S7186" i="1" s="1"/>
  <c r="T7186" i="1" s="1"/>
  <c r="U7186" i="1" s="1"/>
  <c r="R7178" i="1"/>
  <c r="S7178" i="1" s="1"/>
  <c r="T7178" i="1" s="1"/>
  <c r="U7178" i="1" s="1"/>
  <c r="R7170" i="1"/>
  <c r="S7170" i="1" s="1"/>
  <c r="T7170" i="1" s="1"/>
  <c r="U7170" i="1" s="1"/>
  <c r="R7162" i="1"/>
  <c r="S7162" i="1" s="1"/>
  <c r="T7162" i="1" s="1"/>
  <c r="U7162" i="1" s="1"/>
  <c r="R7154" i="1"/>
  <c r="S7154" i="1" s="1"/>
  <c r="T7154" i="1" s="1"/>
  <c r="U7154" i="1" s="1"/>
  <c r="R7146" i="1"/>
  <c r="S7146" i="1" s="1"/>
  <c r="T7146" i="1" s="1"/>
  <c r="U7146" i="1" s="1"/>
  <c r="R7138" i="1"/>
  <c r="S7138" i="1" s="1"/>
  <c r="T7138" i="1" s="1"/>
  <c r="U7138" i="1" s="1"/>
  <c r="R7130" i="1"/>
  <c r="S7130" i="1" s="1"/>
  <c r="T7130" i="1" s="1"/>
  <c r="U7130" i="1" s="1"/>
  <c r="R7122" i="1"/>
  <c r="S7122" i="1" s="1"/>
  <c r="T7122" i="1" s="1"/>
  <c r="U7122" i="1" s="1"/>
  <c r="R7114" i="1"/>
  <c r="S7114" i="1" s="1"/>
  <c r="T7114" i="1" s="1"/>
  <c r="U7114" i="1" s="1"/>
  <c r="R7106" i="1"/>
  <c r="S7106" i="1" s="1"/>
  <c r="T7106" i="1" s="1"/>
  <c r="U7106" i="1" s="1"/>
  <c r="R7098" i="1"/>
  <c r="S7098" i="1" s="1"/>
  <c r="T7098" i="1" s="1"/>
  <c r="U7098" i="1" s="1"/>
  <c r="R7090" i="1"/>
  <c r="S7090" i="1" s="1"/>
  <c r="T7090" i="1" s="1"/>
  <c r="U7090" i="1" s="1"/>
  <c r="R7082" i="1"/>
  <c r="S7082" i="1" s="1"/>
  <c r="T7082" i="1" s="1"/>
  <c r="U7082" i="1" s="1"/>
  <c r="R7074" i="1"/>
  <c r="S7074" i="1" s="1"/>
  <c r="T7074" i="1" s="1"/>
  <c r="U7074" i="1" s="1"/>
  <c r="R7066" i="1"/>
  <c r="S7066" i="1" s="1"/>
  <c r="T7066" i="1" s="1"/>
  <c r="U7066" i="1" s="1"/>
  <c r="R7058" i="1"/>
  <c r="S7058" i="1" s="1"/>
  <c r="T7058" i="1" s="1"/>
  <c r="U7058" i="1" s="1"/>
  <c r="R7050" i="1"/>
  <c r="S7050" i="1" s="1"/>
  <c r="T7050" i="1" s="1"/>
  <c r="U7050" i="1" s="1"/>
  <c r="R7042" i="1"/>
  <c r="S7042" i="1" s="1"/>
  <c r="T7042" i="1" s="1"/>
  <c r="U7042" i="1" s="1"/>
  <c r="R7034" i="1"/>
  <c r="S7034" i="1" s="1"/>
  <c r="T7034" i="1" s="1"/>
  <c r="U7034" i="1" s="1"/>
  <c r="R7026" i="1"/>
  <c r="S7026" i="1" s="1"/>
  <c r="T7026" i="1" s="1"/>
  <c r="U7026" i="1" s="1"/>
  <c r="R7018" i="1"/>
  <c r="S7018" i="1" s="1"/>
  <c r="T7018" i="1" s="1"/>
  <c r="U7018" i="1" s="1"/>
  <c r="R7010" i="1"/>
  <c r="S7010" i="1"/>
  <c r="T7010" i="1" s="1"/>
  <c r="U7010" i="1" s="1"/>
  <c r="R7002" i="1"/>
  <c r="S7002" i="1" s="1"/>
  <c r="T7002" i="1" s="1"/>
  <c r="U7002" i="1" s="1"/>
  <c r="R6994" i="1"/>
  <c r="S6994" i="1" s="1"/>
  <c r="T6994" i="1" s="1"/>
  <c r="U6994" i="1" s="1"/>
  <c r="R6986" i="1"/>
  <c r="S6986" i="1" s="1"/>
  <c r="T6986" i="1" s="1"/>
  <c r="U6986" i="1" s="1"/>
  <c r="R6978" i="1"/>
  <c r="S6978" i="1" s="1"/>
  <c r="T6978" i="1" s="1"/>
  <c r="U6978" i="1" s="1"/>
  <c r="R6970" i="1"/>
  <c r="S6970" i="1" s="1"/>
  <c r="T6970" i="1" s="1"/>
  <c r="U6970" i="1" s="1"/>
  <c r="R6962" i="1"/>
  <c r="S6962" i="1" s="1"/>
  <c r="T6962" i="1" s="1"/>
  <c r="U6962" i="1" s="1"/>
  <c r="R6954" i="1"/>
  <c r="S6954" i="1" s="1"/>
  <c r="T6954" i="1" s="1"/>
  <c r="U6954" i="1" s="1"/>
  <c r="R6946" i="1"/>
  <c r="S6946" i="1"/>
  <c r="T6946" i="1" s="1"/>
  <c r="U6946" i="1" s="1"/>
  <c r="R6938" i="1"/>
  <c r="S6938" i="1" s="1"/>
  <c r="T6938" i="1" s="1"/>
  <c r="U6938" i="1" s="1"/>
  <c r="R6930" i="1"/>
  <c r="S6930" i="1"/>
  <c r="T6930" i="1" s="1"/>
  <c r="U6930" i="1" s="1"/>
  <c r="R6922" i="1"/>
  <c r="S6922" i="1" s="1"/>
  <c r="T6922" i="1" s="1"/>
  <c r="U6922" i="1" s="1"/>
  <c r="R6914" i="1"/>
  <c r="S6914" i="1" s="1"/>
  <c r="T6914" i="1" s="1"/>
  <c r="U6914" i="1" s="1"/>
  <c r="R6906" i="1"/>
  <c r="S6906" i="1"/>
  <c r="T6906" i="1" s="1"/>
  <c r="U6906" i="1" s="1"/>
  <c r="R6898" i="1"/>
  <c r="S6898" i="1" s="1"/>
  <c r="T6898" i="1" s="1"/>
  <c r="U6898" i="1" s="1"/>
  <c r="R6890" i="1"/>
  <c r="S6890" i="1"/>
  <c r="T6890" i="1" s="1"/>
  <c r="U6890" i="1" s="1"/>
  <c r="R6882" i="1"/>
  <c r="S6882" i="1"/>
  <c r="T6882" i="1" s="1"/>
  <c r="U6882" i="1" s="1"/>
  <c r="R6874" i="1"/>
  <c r="S6874" i="1" s="1"/>
  <c r="T6874" i="1" s="1"/>
  <c r="U6874" i="1" s="1"/>
  <c r="R6866" i="1"/>
  <c r="S6866" i="1" s="1"/>
  <c r="T6866" i="1" s="1"/>
  <c r="U6866" i="1" s="1"/>
  <c r="R6858" i="1"/>
  <c r="S6858" i="1" s="1"/>
  <c r="T6858" i="1" s="1"/>
  <c r="U6858" i="1" s="1"/>
  <c r="R6850" i="1"/>
  <c r="S6850" i="1"/>
  <c r="T6850" i="1" s="1"/>
  <c r="U6850" i="1" s="1"/>
  <c r="R6842" i="1"/>
  <c r="S6842" i="1"/>
  <c r="T6842" i="1" s="1"/>
  <c r="U6842" i="1" s="1"/>
  <c r="R6834" i="1"/>
  <c r="S6834" i="1" s="1"/>
  <c r="T6834" i="1" s="1"/>
  <c r="U6834" i="1" s="1"/>
  <c r="R6826" i="1"/>
  <c r="S6826" i="1"/>
  <c r="T6826" i="1" s="1"/>
  <c r="U6826" i="1" s="1"/>
  <c r="R6818" i="1"/>
  <c r="S6818" i="1" s="1"/>
  <c r="T6818" i="1" s="1"/>
  <c r="U6818" i="1" s="1"/>
  <c r="R6810" i="1"/>
  <c r="S6810" i="1" s="1"/>
  <c r="T6810" i="1" s="1"/>
  <c r="U6810" i="1" s="1"/>
  <c r="R6802" i="1"/>
  <c r="S6802" i="1"/>
  <c r="T6802" i="1" s="1"/>
  <c r="U6802" i="1" s="1"/>
  <c r="R6794" i="1"/>
  <c r="S6794" i="1" s="1"/>
  <c r="T6794" i="1" s="1"/>
  <c r="U6794" i="1" s="1"/>
  <c r="R6786" i="1"/>
  <c r="S6786" i="1"/>
  <c r="T6786" i="1" s="1"/>
  <c r="U6786" i="1" s="1"/>
  <c r="R6778" i="1"/>
  <c r="S6778" i="1" s="1"/>
  <c r="T6778" i="1" s="1"/>
  <c r="U6778" i="1" s="1"/>
  <c r="R6770" i="1"/>
  <c r="S6770" i="1" s="1"/>
  <c r="T6770" i="1" s="1"/>
  <c r="U6770" i="1" s="1"/>
  <c r="R6762" i="1"/>
  <c r="S6762" i="1"/>
  <c r="T6762" i="1" s="1"/>
  <c r="U6762" i="1" s="1"/>
  <c r="R6754" i="1"/>
  <c r="S6754" i="1" s="1"/>
  <c r="T6754" i="1" s="1"/>
  <c r="U6754" i="1" s="1"/>
  <c r="R6746" i="1"/>
  <c r="S6746" i="1" s="1"/>
  <c r="T6746" i="1" s="1"/>
  <c r="U6746" i="1" s="1"/>
  <c r="R6738" i="1"/>
  <c r="S6738" i="1" s="1"/>
  <c r="T6738" i="1" s="1"/>
  <c r="U6738" i="1" s="1"/>
  <c r="R6730" i="1"/>
  <c r="S6730" i="1" s="1"/>
  <c r="T6730" i="1" s="1"/>
  <c r="U6730" i="1" s="1"/>
  <c r="R6722" i="1"/>
  <c r="S6722" i="1"/>
  <c r="T6722" i="1" s="1"/>
  <c r="U6722" i="1" s="1"/>
  <c r="R6714" i="1"/>
  <c r="S6714" i="1" s="1"/>
  <c r="T6714" i="1" s="1"/>
  <c r="U6714" i="1" s="1"/>
  <c r="R6706" i="1"/>
  <c r="S6706" i="1" s="1"/>
  <c r="T6706" i="1" s="1"/>
  <c r="U6706" i="1" s="1"/>
  <c r="R6698" i="1"/>
  <c r="S6698" i="1" s="1"/>
  <c r="T6698" i="1" s="1"/>
  <c r="U6698" i="1" s="1"/>
  <c r="R6690" i="1"/>
  <c r="S6690" i="1" s="1"/>
  <c r="T6690" i="1" s="1"/>
  <c r="U6690" i="1" s="1"/>
  <c r="R6682" i="1"/>
  <c r="S6682" i="1" s="1"/>
  <c r="T6682" i="1" s="1"/>
  <c r="U6682" i="1" s="1"/>
  <c r="R6674" i="1"/>
  <c r="S6674" i="1" s="1"/>
  <c r="T6674" i="1" s="1"/>
  <c r="U6674" i="1" s="1"/>
  <c r="R6666" i="1"/>
  <c r="S6666" i="1" s="1"/>
  <c r="T6666" i="1" s="1"/>
  <c r="U6666" i="1" s="1"/>
  <c r="R6658" i="1"/>
  <c r="S6658" i="1" s="1"/>
  <c r="T6658" i="1" s="1"/>
  <c r="U6658" i="1" s="1"/>
  <c r="R6650" i="1"/>
  <c r="S6650" i="1" s="1"/>
  <c r="T6650" i="1" s="1"/>
  <c r="U6650" i="1" s="1"/>
  <c r="R6642" i="1"/>
  <c r="S6642" i="1" s="1"/>
  <c r="T6642" i="1" s="1"/>
  <c r="U6642" i="1" s="1"/>
  <c r="R6634" i="1"/>
  <c r="S6634" i="1" s="1"/>
  <c r="T6634" i="1" s="1"/>
  <c r="U6634" i="1" s="1"/>
  <c r="R6626" i="1"/>
  <c r="S6626" i="1" s="1"/>
  <c r="T6626" i="1" s="1"/>
  <c r="U6626" i="1" s="1"/>
  <c r="R6618" i="1"/>
  <c r="S6618" i="1" s="1"/>
  <c r="T6618" i="1" s="1"/>
  <c r="U6618" i="1" s="1"/>
  <c r="R6610" i="1"/>
  <c r="S6610" i="1" s="1"/>
  <c r="T6610" i="1" s="1"/>
  <c r="U6610" i="1" s="1"/>
  <c r="R6602" i="1"/>
  <c r="S6602" i="1" s="1"/>
  <c r="T6602" i="1" s="1"/>
  <c r="U6602" i="1" s="1"/>
  <c r="R6594" i="1"/>
  <c r="S6594" i="1" s="1"/>
  <c r="T6594" i="1" s="1"/>
  <c r="U6594" i="1" s="1"/>
  <c r="R6586" i="1"/>
  <c r="S6586" i="1" s="1"/>
  <c r="T6586" i="1" s="1"/>
  <c r="U6586" i="1" s="1"/>
  <c r="R6578" i="1"/>
  <c r="S6578" i="1" s="1"/>
  <c r="T6578" i="1" s="1"/>
  <c r="U6578" i="1" s="1"/>
  <c r="R6570" i="1"/>
  <c r="S6570" i="1" s="1"/>
  <c r="T6570" i="1" s="1"/>
  <c r="U6570" i="1" s="1"/>
  <c r="R6562" i="1"/>
  <c r="S6562" i="1" s="1"/>
  <c r="T6562" i="1" s="1"/>
  <c r="U6562" i="1" s="1"/>
  <c r="R6554" i="1"/>
  <c r="S6554" i="1" s="1"/>
  <c r="T6554" i="1" s="1"/>
  <c r="U6554" i="1" s="1"/>
  <c r="R6546" i="1"/>
  <c r="S6546" i="1" s="1"/>
  <c r="T6546" i="1" s="1"/>
  <c r="U6546" i="1" s="1"/>
  <c r="R6538" i="1"/>
  <c r="S6538" i="1" s="1"/>
  <c r="T6538" i="1" s="1"/>
  <c r="U6538" i="1" s="1"/>
  <c r="R6530" i="1"/>
  <c r="S6530" i="1" s="1"/>
  <c r="T6530" i="1" s="1"/>
  <c r="U6530" i="1" s="1"/>
  <c r="R6522" i="1"/>
  <c r="S6522" i="1" s="1"/>
  <c r="T6522" i="1" s="1"/>
  <c r="U6522" i="1" s="1"/>
  <c r="R6514" i="1"/>
  <c r="S6514" i="1" s="1"/>
  <c r="T6514" i="1" s="1"/>
  <c r="U6514" i="1" s="1"/>
  <c r="R6506" i="1"/>
  <c r="S6506" i="1" s="1"/>
  <c r="T6506" i="1" s="1"/>
  <c r="U6506" i="1" s="1"/>
  <c r="R8001" i="1"/>
  <c r="S8001" i="1" s="1"/>
  <c r="T8001" i="1" s="1"/>
  <c r="U8001" i="1" s="1"/>
  <c r="R7993" i="1"/>
  <c r="S7993" i="1"/>
  <c r="T7993" i="1" s="1"/>
  <c r="U7993" i="1" s="1"/>
  <c r="R7985" i="1"/>
  <c r="S7985" i="1" s="1"/>
  <c r="T7985" i="1" s="1"/>
  <c r="U7985" i="1" s="1"/>
  <c r="R7977" i="1"/>
  <c r="S7977" i="1" s="1"/>
  <c r="T7977" i="1" s="1"/>
  <c r="U7977" i="1" s="1"/>
  <c r="R7969" i="1"/>
  <c r="S7969" i="1" s="1"/>
  <c r="T7969" i="1" s="1"/>
  <c r="U7969" i="1" s="1"/>
  <c r="R7961" i="1"/>
  <c r="S7961" i="1" s="1"/>
  <c r="T7961" i="1" s="1"/>
  <c r="U7961" i="1" s="1"/>
  <c r="R7953" i="1"/>
  <c r="S7953" i="1"/>
  <c r="T7953" i="1" s="1"/>
  <c r="U7953" i="1" s="1"/>
  <c r="R7945" i="1"/>
  <c r="S7945" i="1" s="1"/>
  <c r="T7945" i="1" s="1"/>
  <c r="U7945" i="1" s="1"/>
  <c r="R7937" i="1"/>
  <c r="S7937" i="1" s="1"/>
  <c r="T7937" i="1" s="1"/>
  <c r="U7937" i="1" s="1"/>
  <c r="R7929" i="1"/>
  <c r="S7929" i="1"/>
  <c r="T7929" i="1" s="1"/>
  <c r="U7929" i="1" s="1"/>
  <c r="R7921" i="1"/>
  <c r="S7921" i="1" s="1"/>
  <c r="T7921" i="1" s="1"/>
  <c r="U7921" i="1" s="1"/>
  <c r="R7913" i="1"/>
  <c r="S7913" i="1"/>
  <c r="T7913" i="1" s="1"/>
  <c r="U7913" i="1" s="1"/>
  <c r="R7905" i="1"/>
  <c r="S7905" i="1" s="1"/>
  <c r="T7905" i="1" s="1"/>
  <c r="U7905" i="1" s="1"/>
  <c r="R7897" i="1"/>
  <c r="S7897" i="1" s="1"/>
  <c r="T7897" i="1" s="1"/>
  <c r="U7897" i="1" s="1"/>
  <c r="R7889" i="1"/>
  <c r="S7889" i="1"/>
  <c r="T7889" i="1" s="1"/>
  <c r="U7889" i="1" s="1"/>
  <c r="R7881" i="1"/>
  <c r="S7881" i="1" s="1"/>
  <c r="T7881" i="1" s="1"/>
  <c r="U7881" i="1" s="1"/>
  <c r="R7873" i="1"/>
  <c r="S7873" i="1" s="1"/>
  <c r="T7873" i="1" s="1"/>
  <c r="U7873" i="1" s="1"/>
  <c r="R7865" i="1"/>
  <c r="S7865" i="1" s="1"/>
  <c r="T7865" i="1" s="1"/>
  <c r="U7865" i="1" s="1"/>
  <c r="R7857" i="1"/>
  <c r="S7857" i="1" s="1"/>
  <c r="T7857" i="1" s="1"/>
  <c r="U7857" i="1" s="1"/>
  <c r="R7849" i="1"/>
  <c r="S7849" i="1"/>
  <c r="T7849" i="1" s="1"/>
  <c r="U7849" i="1" s="1"/>
  <c r="R7841" i="1"/>
  <c r="S7841" i="1" s="1"/>
  <c r="T7841" i="1" s="1"/>
  <c r="U7841" i="1" s="1"/>
  <c r="R7833" i="1"/>
  <c r="S7833" i="1" s="1"/>
  <c r="T7833" i="1" s="1"/>
  <c r="U7833" i="1" s="1"/>
  <c r="R7825" i="1"/>
  <c r="S7825" i="1" s="1"/>
  <c r="T7825" i="1" s="1"/>
  <c r="U7825" i="1" s="1"/>
  <c r="R7817" i="1"/>
  <c r="S7817" i="1" s="1"/>
  <c r="T7817" i="1" s="1"/>
  <c r="U7817" i="1" s="1"/>
  <c r="R7809" i="1"/>
  <c r="S7809" i="1" s="1"/>
  <c r="T7809" i="1" s="1"/>
  <c r="U7809" i="1" s="1"/>
  <c r="R7801" i="1"/>
  <c r="S7801" i="1" s="1"/>
  <c r="T7801" i="1" s="1"/>
  <c r="U7801" i="1" s="1"/>
  <c r="R7793" i="1"/>
  <c r="S7793" i="1" s="1"/>
  <c r="T7793" i="1" s="1"/>
  <c r="U7793" i="1" s="1"/>
  <c r="R7785" i="1"/>
  <c r="S7785" i="1" s="1"/>
  <c r="T7785" i="1" s="1"/>
  <c r="U7785" i="1" s="1"/>
  <c r="R7777" i="1"/>
  <c r="S7777" i="1" s="1"/>
  <c r="T7777" i="1" s="1"/>
  <c r="U7777" i="1" s="1"/>
  <c r="R7769" i="1"/>
  <c r="S7769" i="1" s="1"/>
  <c r="T7769" i="1" s="1"/>
  <c r="U7769" i="1" s="1"/>
  <c r="R7761" i="1"/>
  <c r="S7761" i="1" s="1"/>
  <c r="T7761" i="1" s="1"/>
  <c r="U7761" i="1" s="1"/>
  <c r="R7753" i="1"/>
  <c r="S7753" i="1" s="1"/>
  <c r="T7753" i="1" s="1"/>
  <c r="U7753" i="1" s="1"/>
  <c r="R7745" i="1"/>
  <c r="S7745" i="1" s="1"/>
  <c r="T7745" i="1" s="1"/>
  <c r="U7745" i="1" s="1"/>
  <c r="R7737" i="1"/>
  <c r="S7737" i="1" s="1"/>
  <c r="T7737" i="1" s="1"/>
  <c r="U7737" i="1" s="1"/>
  <c r="R7729" i="1"/>
  <c r="S7729" i="1" s="1"/>
  <c r="T7729" i="1" s="1"/>
  <c r="U7729" i="1" s="1"/>
  <c r="R7721" i="1"/>
  <c r="S7721" i="1" s="1"/>
  <c r="T7721" i="1" s="1"/>
  <c r="U7721" i="1" s="1"/>
  <c r="R7713" i="1"/>
  <c r="S7713" i="1" s="1"/>
  <c r="T7713" i="1" s="1"/>
  <c r="U7713" i="1" s="1"/>
  <c r="R7705" i="1"/>
  <c r="S7705" i="1" s="1"/>
  <c r="T7705" i="1" s="1"/>
  <c r="U7705" i="1" s="1"/>
  <c r="R7697" i="1"/>
  <c r="S7697" i="1"/>
  <c r="T7697" i="1" s="1"/>
  <c r="U7697" i="1" s="1"/>
  <c r="R7689" i="1"/>
  <c r="S7689" i="1" s="1"/>
  <c r="T7689" i="1" s="1"/>
  <c r="U7689" i="1" s="1"/>
  <c r="R7681" i="1"/>
  <c r="S7681" i="1" s="1"/>
  <c r="T7681" i="1" s="1"/>
  <c r="U7681" i="1" s="1"/>
  <c r="R7673" i="1"/>
  <c r="S7673" i="1" s="1"/>
  <c r="T7673" i="1" s="1"/>
  <c r="U7673" i="1" s="1"/>
  <c r="R7665" i="1"/>
  <c r="S7665" i="1" s="1"/>
  <c r="T7665" i="1" s="1"/>
  <c r="U7665" i="1" s="1"/>
  <c r="R7657" i="1"/>
  <c r="S7657" i="1" s="1"/>
  <c r="T7657" i="1" s="1"/>
  <c r="U7657" i="1" s="1"/>
  <c r="R7649" i="1"/>
  <c r="S7649" i="1" s="1"/>
  <c r="T7649" i="1" s="1"/>
  <c r="U7649" i="1" s="1"/>
  <c r="R7641" i="1"/>
  <c r="S7641" i="1" s="1"/>
  <c r="T7641" i="1" s="1"/>
  <c r="U7641" i="1" s="1"/>
  <c r="R7633" i="1"/>
  <c r="S7633" i="1"/>
  <c r="T7633" i="1" s="1"/>
  <c r="U7633" i="1" s="1"/>
  <c r="R7625" i="1"/>
  <c r="S7625" i="1"/>
  <c r="T7625" i="1" s="1"/>
  <c r="U7625" i="1" s="1"/>
  <c r="R7617" i="1"/>
  <c r="S7617" i="1" s="1"/>
  <c r="T7617" i="1" s="1"/>
  <c r="U7617" i="1" s="1"/>
  <c r="R7609" i="1"/>
  <c r="S7609" i="1" s="1"/>
  <c r="T7609" i="1" s="1"/>
  <c r="U7609" i="1" s="1"/>
  <c r="R7601" i="1"/>
  <c r="S7601" i="1" s="1"/>
  <c r="T7601" i="1" s="1"/>
  <c r="U7601" i="1" s="1"/>
  <c r="R7593" i="1"/>
  <c r="S7593" i="1" s="1"/>
  <c r="T7593" i="1" s="1"/>
  <c r="U7593" i="1" s="1"/>
  <c r="R7585" i="1"/>
  <c r="S7585" i="1"/>
  <c r="T7585" i="1" s="1"/>
  <c r="U7585" i="1" s="1"/>
  <c r="R7577" i="1"/>
  <c r="S7577" i="1" s="1"/>
  <c r="T7577" i="1" s="1"/>
  <c r="U7577" i="1" s="1"/>
  <c r="R7569" i="1"/>
  <c r="S7569" i="1" s="1"/>
  <c r="T7569" i="1" s="1"/>
  <c r="U7569" i="1" s="1"/>
  <c r="R7561" i="1"/>
  <c r="S7561" i="1"/>
  <c r="T7561" i="1" s="1"/>
  <c r="U7561" i="1" s="1"/>
  <c r="R7553" i="1"/>
  <c r="S7553" i="1" s="1"/>
  <c r="T7553" i="1" s="1"/>
  <c r="U7553" i="1" s="1"/>
  <c r="R7545" i="1"/>
  <c r="S7545" i="1" s="1"/>
  <c r="T7545" i="1" s="1"/>
  <c r="U7545" i="1" s="1"/>
  <c r="R7537" i="1"/>
  <c r="S7537" i="1" s="1"/>
  <c r="T7537" i="1" s="1"/>
  <c r="U7537" i="1" s="1"/>
  <c r="R7529" i="1"/>
  <c r="S7529" i="1" s="1"/>
  <c r="T7529" i="1" s="1"/>
  <c r="U7529" i="1" s="1"/>
  <c r="R7521" i="1"/>
  <c r="S7521" i="1"/>
  <c r="T7521" i="1" s="1"/>
  <c r="U7521" i="1" s="1"/>
  <c r="R7513" i="1"/>
  <c r="S7513" i="1" s="1"/>
  <c r="T7513" i="1" s="1"/>
  <c r="U7513" i="1" s="1"/>
  <c r="R7505" i="1"/>
  <c r="S7505" i="1"/>
  <c r="T7505" i="1" s="1"/>
  <c r="U7505" i="1" s="1"/>
  <c r="R7497" i="1"/>
  <c r="S7497" i="1"/>
  <c r="T7497" i="1" s="1"/>
  <c r="U7497" i="1" s="1"/>
  <c r="R7489" i="1"/>
  <c r="S7489" i="1" s="1"/>
  <c r="T7489" i="1" s="1"/>
  <c r="U7489" i="1" s="1"/>
  <c r="R7481" i="1"/>
  <c r="S7481" i="1"/>
  <c r="T7481" i="1" s="1"/>
  <c r="U7481" i="1" s="1"/>
  <c r="R7473" i="1"/>
  <c r="S7473" i="1" s="1"/>
  <c r="T7473" i="1" s="1"/>
  <c r="U7473" i="1" s="1"/>
  <c r="R7465" i="1"/>
  <c r="S7465" i="1" s="1"/>
  <c r="T7465" i="1" s="1"/>
  <c r="U7465" i="1" s="1"/>
  <c r="R7457" i="1"/>
  <c r="S7457" i="1"/>
  <c r="T7457" i="1" s="1"/>
  <c r="U7457" i="1" s="1"/>
  <c r="R7449" i="1"/>
  <c r="S7449" i="1" s="1"/>
  <c r="T7449" i="1" s="1"/>
  <c r="U7449" i="1" s="1"/>
  <c r="R7441" i="1"/>
  <c r="S7441" i="1"/>
  <c r="T7441" i="1" s="1"/>
  <c r="U7441" i="1" s="1"/>
  <c r="R7433" i="1"/>
  <c r="S7433" i="1" s="1"/>
  <c r="T7433" i="1" s="1"/>
  <c r="U7433" i="1" s="1"/>
  <c r="R7425" i="1"/>
  <c r="S7425" i="1" s="1"/>
  <c r="T7425" i="1" s="1"/>
  <c r="U7425" i="1" s="1"/>
  <c r="R7417" i="1"/>
  <c r="S7417" i="1"/>
  <c r="T7417" i="1" s="1"/>
  <c r="U7417" i="1" s="1"/>
  <c r="R7409" i="1"/>
  <c r="S7409" i="1" s="1"/>
  <c r="T7409" i="1" s="1"/>
  <c r="U7409" i="1" s="1"/>
  <c r="R7401" i="1"/>
  <c r="S7401" i="1"/>
  <c r="T7401" i="1" s="1"/>
  <c r="U7401" i="1" s="1"/>
  <c r="R7393" i="1"/>
  <c r="S7393" i="1" s="1"/>
  <c r="T7393" i="1" s="1"/>
  <c r="U7393" i="1" s="1"/>
  <c r="R7385" i="1"/>
  <c r="S7385" i="1" s="1"/>
  <c r="T7385" i="1" s="1"/>
  <c r="U7385" i="1" s="1"/>
  <c r="R7377" i="1"/>
  <c r="S7377" i="1"/>
  <c r="T7377" i="1" s="1"/>
  <c r="U7377" i="1" s="1"/>
  <c r="R7369" i="1"/>
  <c r="S7369" i="1" s="1"/>
  <c r="T7369" i="1" s="1"/>
  <c r="U7369" i="1" s="1"/>
  <c r="R7361" i="1"/>
  <c r="S7361" i="1" s="1"/>
  <c r="T7361" i="1" s="1"/>
  <c r="U7361" i="1" s="1"/>
  <c r="R7353" i="1"/>
  <c r="S7353" i="1" s="1"/>
  <c r="T7353" i="1" s="1"/>
  <c r="U7353" i="1" s="1"/>
  <c r="R7345" i="1"/>
  <c r="S7345" i="1" s="1"/>
  <c r="T7345" i="1" s="1"/>
  <c r="U7345" i="1" s="1"/>
  <c r="R7337" i="1"/>
  <c r="S7337" i="1"/>
  <c r="T7337" i="1" s="1"/>
  <c r="U7337" i="1" s="1"/>
  <c r="R7329" i="1"/>
  <c r="S7329" i="1" s="1"/>
  <c r="T7329" i="1" s="1"/>
  <c r="U7329" i="1" s="1"/>
  <c r="R7321" i="1"/>
  <c r="S7321" i="1" s="1"/>
  <c r="T7321" i="1" s="1"/>
  <c r="U7321" i="1" s="1"/>
  <c r="R7313" i="1"/>
  <c r="S7313" i="1" s="1"/>
  <c r="T7313" i="1" s="1"/>
  <c r="U7313" i="1" s="1"/>
  <c r="R7305" i="1"/>
  <c r="S7305" i="1" s="1"/>
  <c r="T7305" i="1" s="1"/>
  <c r="U7305" i="1" s="1"/>
  <c r="R7297" i="1"/>
  <c r="S7297" i="1" s="1"/>
  <c r="T7297" i="1" s="1"/>
  <c r="U7297" i="1" s="1"/>
  <c r="R7289" i="1"/>
  <c r="S7289" i="1" s="1"/>
  <c r="T7289" i="1" s="1"/>
  <c r="U7289" i="1" s="1"/>
  <c r="R7281" i="1"/>
  <c r="S7281" i="1" s="1"/>
  <c r="T7281" i="1" s="1"/>
  <c r="U7281" i="1" s="1"/>
  <c r="R7273" i="1"/>
  <c r="S7273" i="1" s="1"/>
  <c r="T7273" i="1" s="1"/>
  <c r="U7273" i="1" s="1"/>
  <c r="R7265" i="1"/>
  <c r="S7265" i="1" s="1"/>
  <c r="T7265" i="1" s="1"/>
  <c r="U7265" i="1" s="1"/>
  <c r="R7257" i="1"/>
  <c r="S7257" i="1" s="1"/>
  <c r="T7257" i="1" s="1"/>
  <c r="U7257" i="1" s="1"/>
  <c r="R7249" i="1"/>
  <c r="S7249" i="1" s="1"/>
  <c r="T7249" i="1" s="1"/>
  <c r="U7249" i="1" s="1"/>
  <c r="R7241" i="1"/>
  <c r="S7241" i="1" s="1"/>
  <c r="T7241" i="1" s="1"/>
  <c r="U7241" i="1" s="1"/>
  <c r="R7233" i="1"/>
  <c r="S7233" i="1" s="1"/>
  <c r="T7233" i="1" s="1"/>
  <c r="U7233" i="1" s="1"/>
  <c r="S7225" i="1"/>
  <c r="T7225" i="1" s="1"/>
  <c r="U7225" i="1" s="1"/>
  <c r="S7217" i="1"/>
  <c r="T7217" i="1" s="1"/>
  <c r="U7217" i="1" s="1"/>
  <c r="R7217" i="1"/>
  <c r="R7209" i="1"/>
  <c r="S7209" i="1" s="1"/>
  <c r="T7209" i="1" s="1"/>
  <c r="U7209" i="1" s="1"/>
  <c r="S7201" i="1"/>
  <c r="T7201" i="1" s="1"/>
  <c r="U7201" i="1" s="1"/>
  <c r="R7201" i="1"/>
  <c r="R7193" i="1"/>
  <c r="S7193" i="1" s="1"/>
  <c r="T7193" i="1" s="1"/>
  <c r="U7193" i="1" s="1"/>
  <c r="S7185" i="1"/>
  <c r="T7185" i="1" s="1"/>
  <c r="U7185" i="1" s="1"/>
  <c r="R7185" i="1"/>
  <c r="R7177" i="1"/>
  <c r="S7177" i="1" s="1"/>
  <c r="T7177" i="1" s="1"/>
  <c r="U7177" i="1" s="1"/>
  <c r="S7169" i="1"/>
  <c r="T7169" i="1" s="1"/>
  <c r="U7169" i="1" s="1"/>
  <c r="R7169" i="1"/>
  <c r="R7161" i="1"/>
  <c r="S7161" i="1" s="1"/>
  <c r="T7161" i="1" s="1"/>
  <c r="U7161" i="1" s="1"/>
  <c r="S7153" i="1"/>
  <c r="T7153" i="1" s="1"/>
  <c r="U7153" i="1" s="1"/>
  <c r="R7153" i="1"/>
  <c r="R7145" i="1"/>
  <c r="S7145" i="1" s="1"/>
  <c r="T7145" i="1" s="1"/>
  <c r="U7145" i="1" s="1"/>
  <c r="S7137" i="1"/>
  <c r="T7137" i="1" s="1"/>
  <c r="U7137" i="1" s="1"/>
  <c r="R7137" i="1"/>
  <c r="R7129" i="1"/>
  <c r="S7129" i="1" s="1"/>
  <c r="T7129" i="1" s="1"/>
  <c r="U7129" i="1" s="1"/>
  <c r="S7121" i="1"/>
  <c r="T7121" i="1" s="1"/>
  <c r="U7121" i="1" s="1"/>
  <c r="R7121" i="1"/>
  <c r="R7113" i="1"/>
  <c r="S7113" i="1" s="1"/>
  <c r="T7113" i="1" s="1"/>
  <c r="U7113" i="1" s="1"/>
  <c r="S7105" i="1"/>
  <c r="T7105" i="1" s="1"/>
  <c r="U7105" i="1" s="1"/>
  <c r="R7105" i="1"/>
  <c r="R7097" i="1"/>
  <c r="S7097" i="1" s="1"/>
  <c r="T7097" i="1" s="1"/>
  <c r="U7097" i="1" s="1"/>
  <c r="S7089" i="1"/>
  <c r="T7089" i="1" s="1"/>
  <c r="U7089" i="1" s="1"/>
  <c r="R7089" i="1"/>
  <c r="R7081" i="1"/>
  <c r="S7081" i="1" s="1"/>
  <c r="T7081" i="1" s="1"/>
  <c r="U7081" i="1" s="1"/>
  <c r="S7073" i="1"/>
  <c r="T7073" i="1" s="1"/>
  <c r="U7073" i="1" s="1"/>
  <c r="R7073" i="1"/>
  <c r="R7065" i="1"/>
  <c r="S7065" i="1" s="1"/>
  <c r="T7065" i="1" s="1"/>
  <c r="U7065" i="1" s="1"/>
  <c r="S7057" i="1"/>
  <c r="T7057" i="1" s="1"/>
  <c r="U7057" i="1" s="1"/>
  <c r="R7049" i="1"/>
  <c r="S7049" i="1"/>
  <c r="T7049" i="1" s="1"/>
  <c r="U7049" i="1" s="1"/>
  <c r="R7041" i="1"/>
  <c r="S7041" i="1" s="1"/>
  <c r="T7041" i="1" s="1"/>
  <c r="U7041" i="1" s="1"/>
  <c r="R7033" i="1"/>
  <c r="S7033" i="1" s="1"/>
  <c r="T7033" i="1" s="1"/>
  <c r="U7033" i="1" s="1"/>
  <c r="R7025" i="1"/>
  <c r="S7025" i="1" s="1"/>
  <c r="T7025" i="1" s="1"/>
  <c r="U7025" i="1" s="1"/>
  <c r="R7017" i="1"/>
  <c r="S7017" i="1" s="1"/>
  <c r="T7017" i="1" s="1"/>
  <c r="U7017" i="1" s="1"/>
  <c r="R7009" i="1"/>
  <c r="S7009" i="1"/>
  <c r="T7009" i="1" s="1"/>
  <c r="U7009" i="1" s="1"/>
  <c r="R7001" i="1"/>
  <c r="S7001" i="1" s="1"/>
  <c r="T7001" i="1" s="1"/>
  <c r="U7001" i="1" s="1"/>
  <c r="R6993" i="1"/>
  <c r="S6993" i="1"/>
  <c r="T6993" i="1" s="1"/>
  <c r="U6993" i="1" s="1"/>
  <c r="R6985" i="1"/>
  <c r="S6985" i="1"/>
  <c r="T6985" i="1" s="1"/>
  <c r="U6985" i="1" s="1"/>
  <c r="R6977" i="1"/>
  <c r="S6977" i="1" s="1"/>
  <c r="T6977" i="1" s="1"/>
  <c r="U6977" i="1" s="1"/>
  <c r="R6969" i="1"/>
  <c r="S6969" i="1" s="1"/>
  <c r="T6969" i="1" s="1"/>
  <c r="U6969" i="1" s="1"/>
  <c r="R6961" i="1"/>
  <c r="S6961" i="1" s="1"/>
  <c r="T6961" i="1" s="1"/>
  <c r="U6961" i="1" s="1"/>
  <c r="R6953" i="1"/>
  <c r="S6953" i="1"/>
  <c r="T6953" i="1" s="1"/>
  <c r="U6953" i="1" s="1"/>
  <c r="R6945" i="1"/>
  <c r="S6945" i="1"/>
  <c r="T6945" i="1" s="1"/>
  <c r="U6945" i="1" s="1"/>
  <c r="R6937" i="1"/>
  <c r="S6937" i="1" s="1"/>
  <c r="T6937" i="1" s="1"/>
  <c r="U6937" i="1" s="1"/>
  <c r="R6929" i="1"/>
  <c r="S6929" i="1"/>
  <c r="T6929" i="1" s="1"/>
  <c r="U6929" i="1" s="1"/>
  <c r="R6921" i="1"/>
  <c r="S6921" i="1" s="1"/>
  <c r="T6921" i="1" s="1"/>
  <c r="U6921" i="1" s="1"/>
  <c r="R6913" i="1"/>
  <c r="S6913" i="1" s="1"/>
  <c r="T6913" i="1" s="1"/>
  <c r="U6913" i="1" s="1"/>
  <c r="R6905" i="1"/>
  <c r="S6905" i="1"/>
  <c r="T6905" i="1" s="1"/>
  <c r="U6905" i="1" s="1"/>
  <c r="R6897" i="1"/>
  <c r="S6897" i="1" s="1"/>
  <c r="T6897" i="1" s="1"/>
  <c r="U6897" i="1" s="1"/>
  <c r="R6889" i="1"/>
  <c r="S6889" i="1"/>
  <c r="T6889" i="1" s="1"/>
  <c r="U6889" i="1" s="1"/>
  <c r="R6881" i="1"/>
  <c r="S6881" i="1" s="1"/>
  <c r="T6881" i="1" s="1"/>
  <c r="U6881" i="1" s="1"/>
  <c r="R6873" i="1"/>
  <c r="S6873" i="1" s="1"/>
  <c r="T6873" i="1" s="1"/>
  <c r="U6873" i="1" s="1"/>
  <c r="R6865" i="1"/>
  <c r="S6865" i="1" s="1"/>
  <c r="T6865" i="1" s="1"/>
  <c r="U6865" i="1" s="1"/>
  <c r="R6857" i="1"/>
  <c r="S6857" i="1" s="1"/>
  <c r="T6857" i="1" s="1"/>
  <c r="U6857" i="1" s="1"/>
  <c r="R6849" i="1"/>
  <c r="S6849" i="1" s="1"/>
  <c r="T6849" i="1" s="1"/>
  <c r="U6849" i="1" s="1"/>
  <c r="R6841" i="1"/>
  <c r="S6841" i="1" s="1"/>
  <c r="T6841" i="1" s="1"/>
  <c r="U6841" i="1" s="1"/>
  <c r="R6833" i="1"/>
  <c r="S6833" i="1" s="1"/>
  <c r="T6833" i="1" s="1"/>
  <c r="U6833" i="1" s="1"/>
  <c r="R6825" i="1"/>
  <c r="S6825" i="1"/>
  <c r="T6825" i="1" s="1"/>
  <c r="U6825" i="1" s="1"/>
  <c r="R6817" i="1"/>
  <c r="S6817" i="1" s="1"/>
  <c r="T6817" i="1" s="1"/>
  <c r="U6817" i="1" s="1"/>
  <c r="R6809" i="1"/>
  <c r="S6809" i="1" s="1"/>
  <c r="T6809" i="1" s="1"/>
  <c r="U6809" i="1" s="1"/>
  <c r="R6801" i="1"/>
  <c r="S6801" i="1" s="1"/>
  <c r="T6801" i="1" s="1"/>
  <c r="U6801" i="1" s="1"/>
  <c r="R6793" i="1"/>
  <c r="S6793" i="1" s="1"/>
  <c r="T6793" i="1" s="1"/>
  <c r="U6793" i="1" s="1"/>
  <c r="R6785" i="1"/>
  <c r="S6785" i="1" s="1"/>
  <c r="T6785" i="1" s="1"/>
  <c r="U6785" i="1" s="1"/>
  <c r="R6777" i="1"/>
  <c r="S6777" i="1" s="1"/>
  <c r="T6777" i="1" s="1"/>
  <c r="U6777" i="1" s="1"/>
  <c r="R6769" i="1"/>
  <c r="S6769" i="1" s="1"/>
  <c r="T6769" i="1" s="1"/>
  <c r="U6769" i="1" s="1"/>
  <c r="R6761" i="1"/>
  <c r="S6761" i="1" s="1"/>
  <c r="T6761" i="1" s="1"/>
  <c r="U6761" i="1" s="1"/>
  <c r="R6753" i="1"/>
  <c r="S6753" i="1" s="1"/>
  <c r="T6753" i="1" s="1"/>
  <c r="U6753" i="1" s="1"/>
  <c r="R6745" i="1"/>
  <c r="S6745" i="1" s="1"/>
  <c r="T6745" i="1" s="1"/>
  <c r="U6745" i="1" s="1"/>
  <c r="R6737" i="1"/>
  <c r="S6737" i="1" s="1"/>
  <c r="T6737" i="1" s="1"/>
  <c r="U6737" i="1" s="1"/>
  <c r="R6729" i="1"/>
  <c r="S6729" i="1" s="1"/>
  <c r="T6729" i="1" s="1"/>
  <c r="U6729" i="1" s="1"/>
  <c r="R6721" i="1"/>
  <c r="S6721" i="1" s="1"/>
  <c r="T6721" i="1" s="1"/>
  <c r="U6721" i="1" s="1"/>
  <c r="R6713" i="1"/>
  <c r="S6713" i="1" s="1"/>
  <c r="T6713" i="1" s="1"/>
  <c r="U6713" i="1" s="1"/>
  <c r="R6705" i="1"/>
  <c r="S6705" i="1" s="1"/>
  <c r="T6705" i="1" s="1"/>
  <c r="U6705" i="1" s="1"/>
  <c r="R6697" i="1"/>
  <c r="S6697" i="1" s="1"/>
  <c r="T6697" i="1" s="1"/>
  <c r="U6697" i="1" s="1"/>
  <c r="R6689" i="1"/>
  <c r="S6689" i="1" s="1"/>
  <c r="T6689" i="1" s="1"/>
  <c r="U6689" i="1" s="1"/>
  <c r="R6681" i="1"/>
  <c r="S6681" i="1" s="1"/>
  <c r="T6681" i="1" s="1"/>
  <c r="U6681" i="1" s="1"/>
  <c r="R6673" i="1"/>
  <c r="S6673" i="1" s="1"/>
  <c r="T6673" i="1" s="1"/>
  <c r="U6673" i="1" s="1"/>
  <c r="R6665" i="1"/>
  <c r="S6665" i="1" s="1"/>
  <c r="T6665" i="1" s="1"/>
  <c r="U6665" i="1" s="1"/>
  <c r="R6657" i="1"/>
  <c r="S6657" i="1" s="1"/>
  <c r="T6657" i="1" s="1"/>
  <c r="U6657" i="1" s="1"/>
  <c r="R6649" i="1"/>
  <c r="S6649" i="1" s="1"/>
  <c r="T6649" i="1" s="1"/>
  <c r="U6649" i="1" s="1"/>
  <c r="R6641" i="1"/>
  <c r="S6641" i="1" s="1"/>
  <c r="T6641" i="1" s="1"/>
  <c r="U6641" i="1" s="1"/>
  <c r="R6633" i="1"/>
  <c r="S6633" i="1" s="1"/>
  <c r="T6633" i="1" s="1"/>
  <c r="U6633" i="1" s="1"/>
  <c r="R6625" i="1"/>
  <c r="S6625" i="1" s="1"/>
  <c r="T6625" i="1" s="1"/>
  <c r="U6625" i="1" s="1"/>
  <c r="R6617" i="1"/>
  <c r="S6617" i="1" s="1"/>
  <c r="T6617" i="1" s="1"/>
  <c r="U6617" i="1" s="1"/>
  <c r="R6609" i="1"/>
  <c r="S6609" i="1" s="1"/>
  <c r="T6609" i="1" s="1"/>
  <c r="U6609" i="1" s="1"/>
  <c r="R6601" i="1"/>
  <c r="S6601" i="1"/>
  <c r="T6601" i="1" s="1"/>
  <c r="U6601" i="1" s="1"/>
  <c r="R6593" i="1"/>
  <c r="S6593" i="1" s="1"/>
  <c r="T6593" i="1" s="1"/>
  <c r="U6593" i="1" s="1"/>
  <c r="R6585" i="1"/>
  <c r="S6585" i="1" s="1"/>
  <c r="T6585" i="1" s="1"/>
  <c r="U6585" i="1" s="1"/>
  <c r="R6577" i="1"/>
  <c r="S6577" i="1" s="1"/>
  <c r="T6577" i="1" s="1"/>
  <c r="U6577" i="1" s="1"/>
  <c r="R6569" i="1"/>
  <c r="S6569" i="1" s="1"/>
  <c r="T6569" i="1" s="1"/>
  <c r="U6569" i="1" s="1"/>
  <c r="R6561" i="1"/>
  <c r="S6561" i="1"/>
  <c r="T6561" i="1" s="1"/>
  <c r="U6561" i="1" s="1"/>
  <c r="R6553" i="1"/>
  <c r="S6553" i="1" s="1"/>
  <c r="T6553" i="1" s="1"/>
  <c r="U6553" i="1" s="1"/>
  <c r="R6545" i="1"/>
  <c r="S6545" i="1" s="1"/>
  <c r="T6545" i="1" s="1"/>
  <c r="U6545" i="1" s="1"/>
  <c r="R6537" i="1"/>
  <c r="S6537" i="1" s="1"/>
  <c r="T6537" i="1" s="1"/>
  <c r="U6537" i="1" s="1"/>
  <c r="R6529" i="1"/>
  <c r="S6529" i="1" s="1"/>
  <c r="T6529" i="1" s="1"/>
  <c r="U6529" i="1" s="1"/>
  <c r="R6521" i="1"/>
  <c r="S6521" i="1"/>
  <c r="T6521" i="1" s="1"/>
  <c r="U6521" i="1" s="1"/>
  <c r="R6513" i="1"/>
  <c r="S6513" i="1" s="1"/>
  <c r="T6513" i="1" s="1"/>
  <c r="U6513" i="1" s="1"/>
  <c r="R6505" i="1"/>
  <c r="S6505" i="1" s="1"/>
  <c r="T6505" i="1" s="1"/>
  <c r="U6505" i="1" s="1"/>
  <c r="R6497" i="1"/>
  <c r="S6497" i="1"/>
  <c r="T6497" i="1" s="1"/>
  <c r="U6497" i="1" s="1"/>
  <c r="R6489" i="1"/>
  <c r="S6489" i="1" s="1"/>
  <c r="T6489" i="1" s="1"/>
  <c r="U6489" i="1" s="1"/>
  <c r="R6481" i="1"/>
  <c r="S6481" i="1" s="1"/>
  <c r="T6481" i="1" s="1"/>
  <c r="U6481" i="1" s="1"/>
  <c r="R6465" i="1"/>
  <c r="S6465" i="1" s="1"/>
  <c r="T6465" i="1" s="1"/>
  <c r="U6465" i="1" s="1"/>
  <c r="R6457" i="1"/>
  <c r="S6457" i="1"/>
  <c r="T6457" i="1" s="1"/>
  <c r="U6457" i="1" s="1"/>
  <c r="R6449" i="1"/>
  <c r="S6449" i="1" s="1"/>
  <c r="T6449" i="1" s="1"/>
  <c r="U6449" i="1" s="1"/>
  <c r="R6441" i="1"/>
  <c r="S6441" i="1"/>
  <c r="T6441" i="1" s="1"/>
  <c r="U6441" i="1" s="1"/>
  <c r="R6433" i="1"/>
  <c r="S6433" i="1"/>
  <c r="T6433" i="1" s="1"/>
  <c r="U6433" i="1" s="1"/>
  <c r="R6425" i="1"/>
  <c r="S6425" i="1" s="1"/>
  <c r="T6425" i="1" s="1"/>
  <c r="U6425" i="1" s="1"/>
  <c r="R6417" i="1"/>
  <c r="S6417" i="1"/>
  <c r="T6417" i="1" s="1"/>
  <c r="U6417" i="1" s="1"/>
  <c r="R6409" i="1"/>
  <c r="S6409" i="1" s="1"/>
  <c r="T6409" i="1" s="1"/>
  <c r="U6409" i="1" s="1"/>
  <c r="R6401" i="1"/>
  <c r="S6401" i="1" s="1"/>
  <c r="T6401" i="1" s="1"/>
  <c r="U6401" i="1" s="1"/>
  <c r="R6393" i="1"/>
  <c r="S6393" i="1"/>
  <c r="T6393" i="1" s="1"/>
  <c r="U6393" i="1" s="1"/>
  <c r="R6385" i="1"/>
  <c r="S6385" i="1" s="1"/>
  <c r="T6385" i="1" s="1"/>
  <c r="U6385" i="1" s="1"/>
  <c r="R6377" i="1"/>
  <c r="S6377" i="1" s="1"/>
  <c r="T6377" i="1" s="1"/>
  <c r="U6377" i="1" s="1"/>
  <c r="R6369" i="1"/>
  <c r="S6369" i="1" s="1"/>
  <c r="T6369" i="1" s="1"/>
  <c r="U6369" i="1" s="1"/>
  <c r="R6361" i="1"/>
  <c r="S6361" i="1" s="1"/>
  <c r="T6361" i="1" s="1"/>
  <c r="U6361" i="1" s="1"/>
  <c r="R6353" i="1"/>
  <c r="S6353" i="1"/>
  <c r="T6353" i="1" s="1"/>
  <c r="U6353" i="1" s="1"/>
  <c r="R6345" i="1"/>
  <c r="S6345" i="1" s="1"/>
  <c r="T6345" i="1" s="1"/>
  <c r="U6345" i="1" s="1"/>
  <c r="R6337" i="1"/>
  <c r="S6337" i="1" s="1"/>
  <c r="T6337" i="1" s="1"/>
  <c r="U6337" i="1" s="1"/>
  <c r="R6329" i="1"/>
  <c r="S6329" i="1" s="1"/>
  <c r="T6329" i="1" s="1"/>
  <c r="U6329" i="1" s="1"/>
  <c r="R6321" i="1"/>
  <c r="S6321" i="1" s="1"/>
  <c r="T6321" i="1" s="1"/>
  <c r="U6321" i="1" s="1"/>
  <c r="R6313" i="1"/>
  <c r="S6313" i="1"/>
  <c r="T6313" i="1" s="1"/>
  <c r="U6313" i="1" s="1"/>
  <c r="R6305" i="1"/>
  <c r="S6305" i="1" s="1"/>
  <c r="T6305" i="1" s="1"/>
  <c r="U6305" i="1" s="1"/>
  <c r="R6297" i="1"/>
  <c r="S6297" i="1" s="1"/>
  <c r="T6297" i="1" s="1"/>
  <c r="U6297" i="1" s="1"/>
  <c r="R6289" i="1"/>
  <c r="S6289" i="1" s="1"/>
  <c r="T6289" i="1" s="1"/>
  <c r="U6289" i="1" s="1"/>
  <c r="R6281" i="1"/>
  <c r="S6281" i="1" s="1"/>
  <c r="T6281" i="1" s="1"/>
  <c r="U6281" i="1" s="1"/>
  <c r="R6273" i="1"/>
  <c r="S6273" i="1" s="1"/>
  <c r="T6273" i="1" s="1"/>
  <c r="U6273" i="1" s="1"/>
  <c r="R6265" i="1"/>
  <c r="S6265" i="1" s="1"/>
  <c r="T6265" i="1" s="1"/>
  <c r="U6265" i="1" s="1"/>
  <c r="R6257" i="1"/>
  <c r="S6257" i="1" s="1"/>
  <c r="T6257" i="1" s="1"/>
  <c r="U6257" i="1" s="1"/>
  <c r="R6249" i="1"/>
  <c r="S6249" i="1" s="1"/>
  <c r="T6249" i="1" s="1"/>
  <c r="U6249" i="1" s="1"/>
  <c r="R6233" i="1"/>
  <c r="S6233" i="1" s="1"/>
  <c r="T6233" i="1" s="1"/>
  <c r="U6233" i="1" s="1"/>
  <c r="S6225" i="1"/>
  <c r="T6225" i="1" s="1"/>
  <c r="U6225" i="1" s="1"/>
  <c r="R6225" i="1"/>
  <c r="S6217" i="1"/>
  <c r="T6217" i="1" s="1"/>
  <c r="U6217" i="1" s="1"/>
  <c r="R6217" i="1"/>
  <c r="S6209" i="1"/>
  <c r="T6209" i="1" s="1"/>
  <c r="U6209" i="1" s="1"/>
  <c r="R6209" i="1"/>
  <c r="R6201" i="1"/>
  <c r="S6201" i="1" s="1"/>
  <c r="T6201" i="1" s="1"/>
  <c r="U6201" i="1" s="1"/>
  <c r="S6193" i="1"/>
  <c r="T6193" i="1" s="1"/>
  <c r="U6193" i="1" s="1"/>
  <c r="R6193" i="1"/>
  <c r="S6185" i="1"/>
  <c r="T6185" i="1" s="1"/>
  <c r="U6185" i="1" s="1"/>
  <c r="R6185" i="1"/>
  <c r="S6177" i="1"/>
  <c r="T6177" i="1" s="1"/>
  <c r="U6177" i="1" s="1"/>
  <c r="R6177" i="1"/>
  <c r="R6169" i="1"/>
  <c r="S6169" i="1" s="1"/>
  <c r="T6169" i="1" s="1"/>
  <c r="U6169" i="1" s="1"/>
  <c r="S6161" i="1"/>
  <c r="T6161" i="1" s="1"/>
  <c r="U6161" i="1" s="1"/>
  <c r="R6161" i="1"/>
  <c r="S6153" i="1"/>
  <c r="T6153" i="1" s="1"/>
  <c r="U6153" i="1" s="1"/>
  <c r="R6153" i="1"/>
  <c r="S6145" i="1"/>
  <c r="T6145" i="1" s="1"/>
  <c r="U6145" i="1" s="1"/>
  <c r="R6145" i="1"/>
  <c r="R6137" i="1"/>
  <c r="S6137" i="1" s="1"/>
  <c r="T6137" i="1" s="1"/>
  <c r="U6137" i="1" s="1"/>
  <c r="S6129" i="1"/>
  <c r="T6129" i="1" s="1"/>
  <c r="U6129" i="1" s="1"/>
  <c r="R6129" i="1"/>
  <c r="S6121" i="1"/>
  <c r="T6121" i="1" s="1"/>
  <c r="U6121" i="1" s="1"/>
  <c r="R6121" i="1"/>
  <c r="S6113" i="1"/>
  <c r="T6113" i="1" s="1"/>
  <c r="U6113" i="1" s="1"/>
  <c r="R6113" i="1"/>
  <c r="R6105" i="1"/>
  <c r="S6105" i="1" s="1"/>
  <c r="T6105" i="1" s="1"/>
  <c r="U6105" i="1" s="1"/>
  <c r="S6097" i="1"/>
  <c r="T6097" i="1" s="1"/>
  <c r="U6097" i="1" s="1"/>
  <c r="R6097" i="1"/>
  <c r="S6089" i="1"/>
  <c r="T6089" i="1" s="1"/>
  <c r="U6089" i="1" s="1"/>
  <c r="R6089" i="1"/>
  <c r="S6081" i="1"/>
  <c r="T6081" i="1" s="1"/>
  <c r="U6081" i="1" s="1"/>
  <c r="R6081" i="1"/>
  <c r="S6073" i="1"/>
  <c r="T6073" i="1" s="1"/>
  <c r="U6073" i="1" s="1"/>
  <c r="R6065" i="1"/>
  <c r="S6065" i="1" s="1"/>
  <c r="T6065" i="1" s="1"/>
  <c r="U6065" i="1" s="1"/>
  <c r="R6057" i="1"/>
  <c r="S6057" i="1" s="1"/>
  <c r="T6057" i="1" s="1"/>
  <c r="U6057" i="1" s="1"/>
  <c r="R6049" i="1"/>
  <c r="S6049" i="1" s="1"/>
  <c r="T6049" i="1" s="1"/>
  <c r="U6049" i="1" s="1"/>
  <c r="R6041" i="1"/>
  <c r="S6041" i="1" s="1"/>
  <c r="T6041" i="1" s="1"/>
  <c r="U6041" i="1" s="1"/>
  <c r="R6033" i="1"/>
  <c r="S6033" i="1" s="1"/>
  <c r="T6033" i="1" s="1"/>
  <c r="U6033" i="1" s="1"/>
  <c r="R6025" i="1"/>
  <c r="S6025" i="1"/>
  <c r="T6025" i="1" s="1"/>
  <c r="U6025" i="1" s="1"/>
  <c r="R6017" i="1"/>
  <c r="S6017" i="1" s="1"/>
  <c r="T6017" i="1" s="1"/>
  <c r="U6017" i="1" s="1"/>
  <c r="R6009" i="1"/>
  <c r="S6009" i="1"/>
  <c r="T6009" i="1" s="1"/>
  <c r="U6009" i="1" s="1"/>
  <c r="R6001" i="1"/>
  <c r="S6001" i="1" s="1"/>
  <c r="T6001" i="1" s="1"/>
  <c r="U6001" i="1" s="1"/>
  <c r="R5993" i="1"/>
  <c r="S5993" i="1" s="1"/>
  <c r="T5993" i="1" s="1"/>
  <c r="U5993" i="1" s="1"/>
  <c r="R5985" i="1"/>
  <c r="S5985" i="1" s="1"/>
  <c r="T5985" i="1" s="1"/>
  <c r="U5985" i="1" s="1"/>
  <c r="R5977" i="1"/>
  <c r="S5977" i="1" s="1"/>
  <c r="T5977" i="1" s="1"/>
  <c r="U5977" i="1" s="1"/>
  <c r="R5969" i="1"/>
  <c r="S5969" i="1"/>
  <c r="T5969" i="1" s="1"/>
  <c r="U5969" i="1" s="1"/>
  <c r="R5961" i="1"/>
  <c r="S5961" i="1"/>
  <c r="T5961" i="1" s="1"/>
  <c r="U5961" i="1" s="1"/>
  <c r="R5953" i="1"/>
  <c r="S5953" i="1" s="1"/>
  <c r="T5953" i="1" s="1"/>
  <c r="U5953" i="1" s="1"/>
  <c r="R5945" i="1"/>
  <c r="S5945" i="1"/>
  <c r="T5945" i="1" s="1"/>
  <c r="U5945" i="1" s="1"/>
  <c r="R5937" i="1"/>
  <c r="S5937" i="1" s="1"/>
  <c r="T5937" i="1" s="1"/>
  <c r="U5937" i="1" s="1"/>
  <c r="R5929" i="1"/>
  <c r="S5929" i="1" s="1"/>
  <c r="T5929" i="1" s="1"/>
  <c r="U5929" i="1" s="1"/>
  <c r="R5921" i="1"/>
  <c r="S5921" i="1"/>
  <c r="T5921" i="1" s="1"/>
  <c r="U5921" i="1" s="1"/>
  <c r="R5913" i="1"/>
  <c r="S5913" i="1" s="1"/>
  <c r="T5913" i="1" s="1"/>
  <c r="U5913" i="1" s="1"/>
  <c r="R5905" i="1"/>
  <c r="S5905" i="1"/>
  <c r="T5905" i="1" s="1"/>
  <c r="U5905" i="1" s="1"/>
  <c r="R5897" i="1"/>
  <c r="S5897" i="1" s="1"/>
  <c r="T5897" i="1" s="1"/>
  <c r="U5897" i="1" s="1"/>
  <c r="R5889" i="1"/>
  <c r="S5889" i="1" s="1"/>
  <c r="T5889" i="1" s="1"/>
  <c r="U5889" i="1" s="1"/>
  <c r="R5881" i="1"/>
  <c r="S5881" i="1" s="1"/>
  <c r="T5881" i="1" s="1"/>
  <c r="U5881" i="1" s="1"/>
  <c r="R5873" i="1"/>
  <c r="S5873" i="1" s="1"/>
  <c r="T5873" i="1" s="1"/>
  <c r="U5873" i="1" s="1"/>
  <c r="R5865" i="1"/>
  <c r="S5865" i="1"/>
  <c r="T5865" i="1" s="1"/>
  <c r="U5865" i="1" s="1"/>
  <c r="R5857" i="1"/>
  <c r="S5857" i="1" s="1"/>
  <c r="T5857" i="1" s="1"/>
  <c r="U5857" i="1" s="1"/>
  <c r="R5849" i="1"/>
  <c r="S5849" i="1" s="1"/>
  <c r="T5849" i="1" s="1"/>
  <c r="U5849" i="1" s="1"/>
  <c r="R5841" i="1"/>
  <c r="S5841" i="1"/>
  <c r="T5841" i="1" s="1"/>
  <c r="U5841" i="1" s="1"/>
  <c r="R5833" i="1"/>
  <c r="S5833" i="1" s="1"/>
  <c r="T5833" i="1" s="1"/>
  <c r="U5833" i="1" s="1"/>
  <c r="R5825" i="1"/>
  <c r="S5825" i="1" s="1"/>
  <c r="T5825" i="1" s="1"/>
  <c r="U5825" i="1" s="1"/>
  <c r="R5817" i="1"/>
  <c r="S5817" i="1" s="1"/>
  <c r="T5817" i="1" s="1"/>
  <c r="U5817" i="1" s="1"/>
  <c r="R5809" i="1"/>
  <c r="S5809" i="1" s="1"/>
  <c r="T5809" i="1" s="1"/>
  <c r="U5809" i="1" s="1"/>
  <c r="R5801" i="1"/>
  <c r="S5801" i="1"/>
  <c r="T5801" i="1" s="1"/>
  <c r="U5801" i="1" s="1"/>
  <c r="R5793" i="1"/>
  <c r="S5793" i="1" s="1"/>
  <c r="T5793" i="1" s="1"/>
  <c r="U5793" i="1" s="1"/>
  <c r="R5785" i="1"/>
  <c r="S5785" i="1" s="1"/>
  <c r="T5785" i="1" s="1"/>
  <c r="U5785" i="1" s="1"/>
  <c r="R5777" i="1"/>
  <c r="S5777" i="1" s="1"/>
  <c r="T5777" i="1" s="1"/>
  <c r="U5777" i="1" s="1"/>
  <c r="R5769" i="1"/>
  <c r="S5769" i="1" s="1"/>
  <c r="T5769" i="1" s="1"/>
  <c r="U5769" i="1" s="1"/>
  <c r="R5761" i="1"/>
  <c r="S5761" i="1" s="1"/>
  <c r="T5761" i="1" s="1"/>
  <c r="U5761" i="1" s="1"/>
  <c r="R5753" i="1"/>
  <c r="S5753" i="1" s="1"/>
  <c r="T5753" i="1" s="1"/>
  <c r="U5753" i="1" s="1"/>
  <c r="R5745" i="1"/>
  <c r="S5745" i="1" s="1"/>
  <c r="T5745" i="1" s="1"/>
  <c r="U5745" i="1" s="1"/>
  <c r="R5737" i="1"/>
  <c r="S5737" i="1" s="1"/>
  <c r="T5737" i="1" s="1"/>
  <c r="U5737" i="1" s="1"/>
  <c r="R5729" i="1"/>
  <c r="S5729" i="1" s="1"/>
  <c r="T5729" i="1" s="1"/>
  <c r="U5729" i="1" s="1"/>
  <c r="R5721" i="1"/>
  <c r="S5721" i="1" s="1"/>
  <c r="T5721" i="1" s="1"/>
  <c r="U5721" i="1" s="1"/>
  <c r="R5713" i="1"/>
  <c r="S5713" i="1" s="1"/>
  <c r="T5713" i="1" s="1"/>
  <c r="U5713" i="1" s="1"/>
  <c r="R5705" i="1"/>
  <c r="S5705" i="1" s="1"/>
  <c r="T5705" i="1" s="1"/>
  <c r="U5705" i="1" s="1"/>
  <c r="R5697" i="1"/>
  <c r="S5697" i="1" s="1"/>
  <c r="T5697" i="1" s="1"/>
  <c r="U5697" i="1" s="1"/>
  <c r="R5689" i="1"/>
  <c r="S5689" i="1" s="1"/>
  <c r="T5689" i="1" s="1"/>
  <c r="U5689" i="1" s="1"/>
  <c r="R5681" i="1"/>
  <c r="S5681" i="1" s="1"/>
  <c r="T5681" i="1" s="1"/>
  <c r="U5681" i="1" s="1"/>
  <c r="R5673" i="1"/>
  <c r="S5673" i="1" s="1"/>
  <c r="T5673" i="1" s="1"/>
  <c r="U5673" i="1" s="1"/>
  <c r="R5665" i="1"/>
  <c r="S5665" i="1" s="1"/>
  <c r="T5665" i="1" s="1"/>
  <c r="U5665" i="1" s="1"/>
  <c r="R5657" i="1"/>
  <c r="S5657" i="1" s="1"/>
  <c r="T5657" i="1" s="1"/>
  <c r="U5657" i="1" s="1"/>
  <c r="R5649" i="1"/>
  <c r="S5649" i="1" s="1"/>
  <c r="T5649" i="1" s="1"/>
  <c r="U5649" i="1" s="1"/>
  <c r="R5641" i="1"/>
  <c r="S5641" i="1" s="1"/>
  <c r="T5641" i="1" s="1"/>
  <c r="U5641" i="1" s="1"/>
  <c r="R5633" i="1"/>
  <c r="S5633" i="1" s="1"/>
  <c r="T5633" i="1" s="1"/>
  <c r="U5633" i="1" s="1"/>
  <c r="R5625" i="1"/>
  <c r="S5625" i="1" s="1"/>
  <c r="T5625" i="1" s="1"/>
  <c r="U5625" i="1" s="1"/>
  <c r="R5617" i="1"/>
  <c r="S5617" i="1" s="1"/>
  <c r="T5617" i="1" s="1"/>
  <c r="U5617" i="1" s="1"/>
  <c r="R5609" i="1"/>
  <c r="S5609" i="1" s="1"/>
  <c r="T5609" i="1" s="1"/>
  <c r="U5609" i="1" s="1"/>
  <c r="R5601" i="1"/>
  <c r="S5601" i="1" s="1"/>
  <c r="T5601" i="1" s="1"/>
  <c r="U5601" i="1" s="1"/>
  <c r="R5593" i="1"/>
  <c r="S5593" i="1" s="1"/>
  <c r="T5593" i="1" s="1"/>
  <c r="U5593" i="1" s="1"/>
  <c r="R5585" i="1"/>
  <c r="S5585" i="1" s="1"/>
  <c r="T5585" i="1" s="1"/>
  <c r="U5585" i="1" s="1"/>
  <c r="R5577" i="1"/>
  <c r="S5577" i="1"/>
  <c r="T5577" i="1" s="1"/>
  <c r="U5577" i="1" s="1"/>
  <c r="R5569" i="1"/>
  <c r="S5569" i="1" s="1"/>
  <c r="T5569" i="1" s="1"/>
  <c r="U5569" i="1" s="1"/>
  <c r="R5561" i="1"/>
  <c r="S5561" i="1" s="1"/>
  <c r="T5561" i="1" s="1"/>
  <c r="U5561" i="1" s="1"/>
  <c r="R5553" i="1"/>
  <c r="S5553" i="1" s="1"/>
  <c r="T5553" i="1" s="1"/>
  <c r="U5553" i="1" s="1"/>
  <c r="R5545" i="1"/>
  <c r="S5545" i="1" s="1"/>
  <c r="T5545" i="1" s="1"/>
  <c r="U5545" i="1" s="1"/>
  <c r="R5537" i="1"/>
  <c r="S5537" i="1" s="1"/>
  <c r="T5537" i="1" s="1"/>
  <c r="U5537" i="1" s="1"/>
  <c r="R5529" i="1"/>
  <c r="S5529" i="1" s="1"/>
  <c r="T5529" i="1" s="1"/>
  <c r="U5529" i="1" s="1"/>
  <c r="R5521" i="1"/>
  <c r="S5521" i="1" s="1"/>
  <c r="T5521" i="1" s="1"/>
  <c r="U5521" i="1" s="1"/>
  <c r="R5513" i="1"/>
  <c r="S5513" i="1"/>
  <c r="T5513" i="1" s="1"/>
  <c r="U5513" i="1" s="1"/>
  <c r="R5505" i="1"/>
  <c r="S5505" i="1" s="1"/>
  <c r="T5505" i="1" s="1"/>
  <c r="U5505" i="1" s="1"/>
  <c r="R5497" i="1"/>
  <c r="S5497" i="1" s="1"/>
  <c r="T5497" i="1" s="1"/>
  <c r="U5497" i="1" s="1"/>
  <c r="R7225" i="1"/>
  <c r="S7998" i="1"/>
  <c r="T7998" i="1" s="1"/>
  <c r="U7998" i="1" s="1"/>
  <c r="R7998" i="1"/>
  <c r="S7990" i="1"/>
  <c r="T7990" i="1" s="1"/>
  <c r="U7990" i="1" s="1"/>
  <c r="R7990" i="1"/>
  <c r="S7982" i="1"/>
  <c r="T7982" i="1" s="1"/>
  <c r="U7982" i="1" s="1"/>
  <c r="R7982" i="1"/>
  <c r="R7974" i="1"/>
  <c r="S7974" i="1" s="1"/>
  <c r="T7974" i="1" s="1"/>
  <c r="U7974" i="1" s="1"/>
  <c r="S7966" i="1"/>
  <c r="T7966" i="1" s="1"/>
  <c r="U7966" i="1" s="1"/>
  <c r="R7966" i="1"/>
  <c r="R7958" i="1"/>
  <c r="S7958" i="1" s="1"/>
  <c r="T7958" i="1" s="1"/>
  <c r="U7958" i="1" s="1"/>
  <c r="S7950" i="1"/>
  <c r="T7950" i="1" s="1"/>
  <c r="U7950" i="1" s="1"/>
  <c r="R7950" i="1"/>
  <c r="R7942" i="1"/>
  <c r="S7942" i="1" s="1"/>
  <c r="T7942" i="1" s="1"/>
  <c r="U7942" i="1" s="1"/>
  <c r="S7934" i="1"/>
  <c r="T7934" i="1" s="1"/>
  <c r="U7934" i="1" s="1"/>
  <c r="R7934" i="1"/>
  <c r="S7926" i="1"/>
  <c r="T7926" i="1" s="1"/>
  <c r="U7926" i="1" s="1"/>
  <c r="R7926" i="1"/>
  <c r="S7918" i="1"/>
  <c r="T7918" i="1" s="1"/>
  <c r="U7918" i="1" s="1"/>
  <c r="R7918" i="1"/>
  <c r="R7910" i="1"/>
  <c r="S7910" i="1" s="1"/>
  <c r="T7910" i="1" s="1"/>
  <c r="U7910" i="1" s="1"/>
  <c r="S7902" i="1"/>
  <c r="T7902" i="1" s="1"/>
  <c r="U7902" i="1" s="1"/>
  <c r="R7902" i="1"/>
  <c r="R7894" i="1"/>
  <c r="S7894" i="1" s="1"/>
  <c r="T7894" i="1" s="1"/>
  <c r="U7894" i="1" s="1"/>
  <c r="S7886" i="1"/>
  <c r="T7886" i="1" s="1"/>
  <c r="U7886" i="1" s="1"/>
  <c r="R7886" i="1"/>
  <c r="R7878" i="1"/>
  <c r="S7878" i="1" s="1"/>
  <c r="T7878" i="1" s="1"/>
  <c r="U7878" i="1" s="1"/>
  <c r="S7870" i="1"/>
  <c r="T7870" i="1" s="1"/>
  <c r="U7870" i="1" s="1"/>
  <c r="R7870" i="1"/>
  <c r="S7862" i="1"/>
  <c r="T7862" i="1" s="1"/>
  <c r="U7862" i="1" s="1"/>
  <c r="R7862" i="1"/>
  <c r="S7854" i="1"/>
  <c r="T7854" i="1" s="1"/>
  <c r="U7854" i="1" s="1"/>
  <c r="R7854" i="1"/>
  <c r="R7846" i="1"/>
  <c r="S7846" i="1" s="1"/>
  <c r="T7846" i="1" s="1"/>
  <c r="U7846" i="1" s="1"/>
  <c r="S7838" i="1"/>
  <c r="T7838" i="1" s="1"/>
  <c r="U7838" i="1" s="1"/>
  <c r="R7838" i="1"/>
  <c r="R7830" i="1"/>
  <c r="S7830" i="1" s="1"/>
  <c r="T7830" i="1" s="1"/>
  <c r="U7830" i="1" s="1"/>
  <c r="S7822" i="1"/>
  <c r="T7822" i="1" s="1"/>
  <c r="U7822" i="1" s="1"/>
  <c r="R7822" i="1"/>
  <c r="R7814" i="1"/>
  <c r="S7814" i="1" s="1"/>
  <c r="T7814" i="1" s="1"/>
  <c r="U7814" i="1" s="1"/>
  <c r="S7806" i="1"/>
  <c r="T7806" i="1" s="1"/>
  <c r="U7806" i="1" s="1"/>
  <c r="R7806" i="1"/>
  <c r="R7798" i="1"/>
  <c r="S7798" i="1" s="1"/>
  <c r="T7798" i="1" s="1"/>
  <c r="U7798" i="1" s="1"/>
  <c r="S7790" i="1"/>
  <c r="T7790" i="1" s="1"/>
  <c r="U7790" i="1" s="1"/>
  <c r="R7790" i="1"/>
  <c r="R7782" i="1"/>
  <c r="S7782" i="1" s="1"/>
  <c r="T7782" i="1" s="1"/>
  <c r="U7782" i="1" s="1"/>
  <c r="S7774" i="1"/>
  <c r="T7774" i="1" s="1"/>
  <c r="U7774" i="1" s="1"/>
  <c r="R7774" i="1"/>
  <c r="S7766" i="1"/>
  <c r="T7766" i="1" s="1"/>
  <c r="U7766" i="1" s="1"/>
  <c r="R7766" i="1"/>
  <c r="S7758" i="1"/>
  <c r="T7758" i="1" s="1"/>
  <c r="U7758" i="1" s="1"/>
  <c r="R7758" i="1"/>
  <c r="R7750" i="1"/>
  <c r="S7750" i="1" s="1"/>
  <c r="T7750" i="1" s="1"/>
  <c r="U7750" i="1" s="1"/>
  <c r="S7742" i="1"/>
  <c r="T7742" i="1" s="1"/>
  <c r="U7742" i="1" s="1"/>
  <c r="R7742" i="1"/>
  <c r="S7734" i="1"/>
  <c r="T7734" i="1" s="1"/>
  <c r="U7734" i="1" s="1"/>
  <c r="R7734" i="1"/>
  <c r="S7726" i="1"/>
  <c r="T7726" i="1" s="1"/>
  <c r="U7726" i="1" s="1"/>
  <c r="R7726" i="1"/>
  <c r="R7718" i="1"/>
  <c r="S7718" i="1" s="1"/>
  <c r="T7718" i="1" s="1"/>
  <c r="U7718" i="1" s="1"/>
  <c r="S7710" i="1"/>
  <c r="T7710" i="1" s="1"/>
  <c r="U7710" i="1" s="1"/>
  <c r="R7710" i="1"/>
  <c r="R7702" i="1"/>
  <c r="S7702" i="1" s="1"/>
  <c r="T7702" i="1" s="1"/>
  <c r="U7702" i="1" s="1"/>
  <c r="S7694" i="1"/>
  <c r="T7694" i="1" s="1"/>
  <c r="U7694" i="1" s="1"/>
  <c r="R7694" i="1"/>
  <c r="R7686" i="1"/>
  <c r="S7686" i="1" s="1"/>
  <c r="T7686" i="1" s="1"/>
  <c r="U7686" i="1" s="1"/>
  <c r="S7678" i="1"/>
  <c r="T7678" i="1" s="1"/>
  <c r="U7678" i="1" s="1"/>
  <c r="R7678" i="1"/>
  <c r="S7670" i="1"/>
  <c r="T7670" i="1" s="1"/>
  <c r="U7670" i="1" s="1"/>
  <c r="R7670" i="1"/>
  <c r="S7662" i="1"/>
  <c r="T7662" i="1" s="1"/>
  <c r="U7662" i="1" s="1"/>
  <c r="R7662" i="1"/>
  <c r="R7654" i="1"/>
  <c r="S7654" i="1" s="1"/>
  <c r="T7654" i="1" s="1"/>
  <c r="U7654" i="1" s="1"/>
  <c r="S7646" i="1"/>
  <c r="T7646" i="1" s="1"/>
  <c r="U7646" i="1" s="1"/>
  <c r="R7646" i="1"/>
  <c r="R7638" i="1"/>
  <c r="S7638" i="1" s="1"/>
  <c r="T7638" i="1" s="1"/>
  <c r="U7638" i="1" s="1"/>
  <c r="S7630" i="1"/>
  <c r="T7630" i="1" s="1"/>
  <c r="U7630" i="1" s="1"/>
  <c r="R7630" i="1"/>
  <c r="R7622" i="1"/>
  <c r="S7622" i="1" s="1"/>
  <c r="T7622" i="1" s="1"/>
  <c r="U7622" i="1" s="1"/>
  <c r="S7614" i="1"/>
  <c r="T7614" i="1" s="1"/>
  <c r="U7614" i="1" s="1"/>
  <c r="R7614" i="1"/>
  <c r="S7606" i="1"/>
  <c r="T7606" i="1" s="1"/>
  <c r="U7606" i="1" s="1"/>
  <c r="R7606" i="1"/>
  <c r="S7598" i="1"/>
  <c r="T7598" i="1" s="1"/>
  <c r="U7598" i="1" s="1"/>
  <c r="R7598" i="1"/>
  <c r="R7590" i="1"/>
  <c r="S7590" i="1" s="1"/>
  <c r="T7590" i="1" s="1"/>
  <c r="U7590" i="1" s="1"/>
  <c r="S7582" i="1"/>
  <c r="T7582" i="1" s="1"/>
  <c r="U7582" i="1" s="1"/>
  <c r="R7582" i="1"/>
  <c r="R7574" i="1"/>
  <c r="S7574" i="1" s="1"/>
  <c r="T7574" i="1" s="1"/>
  <c r="U7574" i="1" s="1"/>
  <c r="S7566" i="1"/>
  <c r="T7566" i="1" s="1"/>
  <c r="U7566" i="1" s="1"/>
  <c r="R7566" i="1"/>
  <c r="R7558" i="1"/>
  <c r="S7558" i="1" s="1"/>
  <c r="T7558" i="1" s="1"/>
  <c r="U7558" i="1" s="1"/>
  <c r="S7550" i="1"/>
  <c r="T7550" i="1" s="1"/>
  <c r="U7550" i="1" s="1"/>
  <c r="R7550" i="1"/>
  <c r="R7542" i="1"/>
  <c r="S7542" i="1" s="1"/>
  <c r="T7542" i="1" s="1"/>
  <c r="U7542" i="1" s="1"/>
  <c r="S7534" i="1"/>
  <c r="T7534" i="1" s="1"/>
  <c r="U7534" i="1" s="1"/>
  <c r="R7534" i="1"/>
  <c r="R7526" i="1"/>
  <c r="S7526" i="1" s="1"/>
  <c r="T7526" i="1" s="1"/>
  <c r="U7526" i="1" s="1"/>
  <c r="S7518" i="1"/>
  <c r="T7518" i="1" s="1"/>
  <c r="U7518" i="1" s="1"/>
  <c r="R7518" i="1"/>
  <c r="S7510" i="1"/>
  <c r="T7510" i="1" s="1"/>
  <c r="U7510" i="1" s="1"/>
  <c r="R7510" i="1"/>
  <c r="S7502" i="1"/>
  <c r="T7502" i="1" s="1"/>
  <c r="U7502" i="1" s="1"/>
  <c r="R7502" i="1"/>
  <c r="R7494" i="1"/>
  <c r="S7494" i="1" s="1"/>
  <c r="T7494" i="1" s="1"/>
  <c r="U7494" i="1" s="1"/>
  <c r="S7486" i="1"/>
  <c r="T7486" i="1" s="1"/>
  <c r="U7486" i="1" s="1"/>
  <c r="R7486" i="1"/>
  <c r="S7478" i="1"/>
  <c r="T7478" i="1" s="1"/>
  <c r="U7478" i="1" s="1"/>
  <c r="R7478" i="1"/>
  <c r="S7470" i="1"/>
  <c r="T7470" i="1" s="1"/>
  <c r="U7470" i="1" s="1"/>
  <c r="R7470" i="1"/>
  <c r="R7462" i="1"/>
  <c r="S7462" i="1" s="1"/>
  <c r="T7462" i="1" s="1"/>
  <c r="U7462" i="1" s="1"/>
  <c r="S7454" i="1"/>
  <c r="T7454" i="1" s="1"/>
  <c r="U7454" i="1" s="1"/>
  <c r="R7454" i="1"/>
  <c r="R7446" i="1"/>
  <c r="S7446" i="1" s="1"/>
  <c r="T7446" i="1" s="1"/>
  <c r="U7446" i="1" s="1"/>
  <c r="S7438" i="1"/>
  <c r="T7438" i="1" s="1"/>
  <c r="U7438" i="1" s="1"/>
  <c r="R7438" i="1"/>
  <c r="R7430" i="1"/>
  <c r="S7430" i="1" s="1"/>
  <c r="T7430" i="1" s="1"/>
  <c r="U7430" i="1" s="1"/>
  <c r="S7422" i="1"/>
  <c r="T7422" i="1" s="1"/>
  <c r="U7422" i="1" s="1"/>
  <c r="R7422" i="1"/>
  <c r="S7414" i="1"/>
  <c r="T7414" i="1" s="1"/>
  <c r="U7414" i="1" s="1"/>
  <c r="R7414" i="1"/>
  <c r="S7406" i="1"/>
  <c r="T7406" i="1" s="1"/>
  <c r="U7406" i="1" s="1"/>
  <c r="R7406" i="1"/>
  <c r="R7398" i="1"/>
  <c r="S7398" i="1" s="1"/>
  <c r="T7398" i="1" s="1"/>
  <c r="U7398" i="1" s="1"/>
  <c r="S7390" i="1"/>
  <c r="T7390" i="1" s="1"/>
  <c r="U7390" i="1" s="1"/>
  <c r="R7390" i="1"/>
  <c r="R7382" i="1"/>
  <c r="S7382" i="1" s="1"/>
  <c r="T7382" i="1" s="1"/>
  <c r="U7382" i="1" s="1"/>
  <c r="S7374" i="1"/>
  <c r="T7374" i="1" s="1"/>
  <c r="U7374" i="1" s="1"/>
  <c r="R7374" i="1"/>
  <c r="R7366" i="1"/>
  <c r="S7366" i="1" s="1"/>
  <c r="T7366" i="1" s="1"/>
  <c r="U7366" i="1" s="1"/>
  <c r="S7358" i="1"/>
  <c r="T7358" i="1" s="1"/>
  <c r="U7358" i="1" s="1"/>
  <c r="R7358" i="1"/>
  <c r="S7350" i="1"/>
  <c r="T7350" i="1" s="1"/>
  <c r="U7350" i="1" s="1"/>
  <c r="R7350" i="1"/>
  <c r="S7342" i="1"/>
  <c r="T7342" i="1" s="1"/>
  <c r="U7342" i="1" s="1"/>
  <c r="R7342" i="1"/>
  <c r="R7334" i="1"/>
  <c r="S7334" i="1" s="1"/>
  <c r="T7334" i="1" s="1"/>
  <c r="U7334" i="1" s="1"/>
  <c r="S7326" i="1"/>
  <c r="T7326" i="1" s="1"/>
  <c r="U7326" i="1" s="1"/>
  <c r="R7326" i="1"/>
  <c r="R7318" i="1"/>
  <c r="S7318" i="1" s="1"/>
  <c r="T7318" i="1" s="1"/>
  <c r="U7318" i="1" s="1"/>
  <c r="S7310" i="1"/>
  <c r="T7310" i="1" s="1"/>
  <c r="U7310" i="1" s="1"/>
  <c r="R7310" i="1"/>
  <c r="R7302" i="1"/>
  <c r="S7302" i="1" s="1"/>
  <c r="T7302" i="1" s="1"/>
  <c r="U7302" i="1" s="1"/>
  <c r="S7294" i="1"/>
  <c r="T7294" i="1" s="1"/>
  <c r="U7294" i="1" s="1"/>
  <c r="R7294" i="1"/>
  <c r="R7286" i="1"/>
  <c r="S7286" i="1" s="1"/>
  <c r="T7286" i="1" s="1"/>
  <c r="U7286" i="1" s="1"/>
  <c r="S7278" i="1"/>
  <c r="T7278" i="1" s="1"/>
  <c r="U7278" i="1" s="1"/>
  <c r="R7278" i="1"/>
  <c r="R7270" i="1"/>
  <c r="S7270" i="1" s="1"/>
  <c r="T7270" i="1" s="1"/>
  <c r="U7270" i="1" s="1"/>
  <c r="S7262" i="1"/>
  <c r="T7262" i="1" s="1"/>
  <c r="U7262" i="1" s="1"/>
  <c r="R7262" i="1"/>
  <c r="S7254" i="1"/>
  <c r="T7254" i="1" s="1"/>
  <c r="U7254" i="1" s="1"/>
  <c r="R7254" i="1"/>
  <c r="S7246" i="1"/>
  <c r="T7246" i="1" s="1"/>
  <c r="U7246" i="1" s="1"/>
  <c r="R7246" i="1"/>
  <c r="R7238" i="1"/>
  <c r="S7238" i="1" s="1"/>
  <c r="T7238" i="1" s="1"/>
  <c r="U7238" i="1" s="1"/>
  <c r="S7230" i="1"/>
  <c r="T7230" i="1" s="1"/>
  <c r="U7230" i="1" s="1"/>
  <c r="R7230" i="1"/>
  <c r="S7222" i="1"/>
  <c r="T7222" i="1" s="1"/>
  <c r="U7222" i="1" s="1"/>
  <c r="R7222" i="1"/>
  <c r="S7214" i="1"/>
  <c r="T7214" i="1" s="1"/>
  <c r="U7214" i="1" s="1"/>
  <c r="R7214" i="1"/>
  <c r="R7206" i="1"/>
  <c r="S7206" i="1" s="1"/>
  <c r="T7206" i="1" s="1"/>
  <c r="U7206" i="1" s="1"/>
  <c r="S7198" i="1"/>
  <c r="T7198" i="1" s="1"/>
  <c r="U7198" i="1" s="1"/>
  <c r="R7198" i="1"/>
  <c r="R7190" i="1"/>
  <c r="S7190" i="1" s="1"/>
  <c r="T7190" i="1" s="1"/>
  <c r="U7190" i="1" s="1"/>
  <c r="S7182" i="1"/>
  <c r="T7182" i="1" s="1"/>
  <c r="U7182" i="1" s="1"/>
  <c r="R7182" i="1"/>
  <c r="R7174" i="1"/>
  <c r="S7174" i="1" s="1"/>
  <c r="T7174" i="1" s="1"/>
  <c r="U7174" i="1" s="1"/>
  <c r="S7166" i="1"/>
  <c r="T7166" i="1" s="1"/>
  <c r="U7166" i="1" s="1"/>
  <c r="R7166" i="1"/>
  <c r="S7158" i="1"/>
  <c r="T7158" i="1" s="1"/>
  <c r="U7158" i="1" s="1"/>
  <c r="R7158" i="1"/>
  <c r="S7150" i="1"/>
  <c r="T7150" i="1" s="1"/>
  <c r="U7150" i="1" s="1"/>
  <c r="R7150" i="1"/>
  <c r="R7142" i="1"/>
  <c r="S7142" i="1" s="1"/>
  <c r="T7142" i="1" s="1"/>
  <c r="U7142" i="1" s="1"/>
  <c r="S7134" i="1"/>
  <c r="T7134" i="1" s="1"/>
  <c r="U7134" i="1" s="1"/>
  <c r="R7134" i="1"/>
  <c r="R7126" i="1"/>
  <c r="S7126" i="1" s="1"/>
  <c r="T7126" i="1" s="1"/>
  <c r="U7126" i="1" s="1"/>
  <c r="S7118" i="1"/>
  <c r="T7118" i="1" s="1"/>
  <c r="U7118" i="1" s="1"/>
  <c r="R7118" i="1"/>
  <c r="R7110" i="1"/>
  <c r="S7110" i="1" s="1"/>
  <c r="T7110" i="1" s="1"/>
  <c r="U7110" i="1" s="1"/>
  <c r="S7102" i="1"/>
  <c r="T7102" i="1" s="1"/>
  <c r="U7102" i="1" s="1"/>
  <c r="R7102" i="1"/>
  <c r="S7094" i="1"/>
  <c r="T7094" i="1" s="1"/>
  <c r="U7094" i="1" s="1"/>
  <c r="R7094" i="1"/>
  <c r="S7086" i="1"/>
  <c r="T7086" i="1" s="1"/>
  <c r="U7086" i="1" s="1"/>
  <c r="R7086" i="1"/>
  <c r="R7078" i="1"/>
  <c r="S7078" i="1" s="1"/>
  <c r="T7078" i="1" s="1"/>
  <c r="U7078" i="1" s="1"/>
  <c r="S7070" i="1"/>
  <c r="T7070" i="1" s="1"/>
  <c r="U7070" i="1" s="1"/>
  <c r="R7070" i="1"/>
  <c r="R7062" i="1"/>
  <c r="S7062" i="1" s="1"/>
  <c r="T7062" i="1" s="1"/>
  <c r="U7062" i="1" s="1"/>
  <c r="S7054" i="1"/>
  <c r="T7054" i="1" s="1"/>
  <c r="U7054" i="1" s="1"/>
  <c r="R7054" i="1"/>
  <c r="R7046" i="1"/>
  <c r="S7046" i="1" s="1"/>
  <c r="T7046" i="1" s="1"/>
  <c r="U7046" i="1" s="1"/>
  <c r="S7038" i="1"/>
  <c r="T7038" i="1" s="1"/>
  <c r="U7038" i="1" s="1"/>
  <c r="R7038" i="1"/>
  <c r="R7030" i="1"/>
  <c r="S7030" i="1" s="1"/>
  <c r="T7030" i="1" s="1"/>
  <c r="U7030" i="1" s="1"/>
  <c r="S7022" i="1"/>
  <c r="T7022" i="1" s="1"/>
  <c r="U7022" i="1" s="1"/>
  <c r="R7022" i="1"/>
  <c r="R7014" i="1"/>
  <c r="S7014" i="1" s="1"/>
  <c r="T7014" i="1" s="1"/>
  <c r="U7014" i="1" s="1"/>
  <c r="S7006" i="1"/>
  <c r="T7006" i="1" s="1"/>
  <c r="U7006" i="1" s="1"/>
  <c r="R7006" i="1"/>
  <c r="S6998" i="1"/>
  <c r="T6998" i="1" s="1"/>
  <c r="U6998" i="1" s="1"/>
  <c r="R6998" i="1"/>
  <c r="S6990" i="1"/>
  <c r="T6990" i="1" s="1"/>
  <c r="U6990" i="1" s="1"/>
  <c r="R6990" i="1"/>
  <c r="R6982" i="1"/>
  <c r="S6982" i="1" s="1"/>
  <c r="T6982" i="1" s="1"/>
  <c r="U6982" i="1" s="1"/>
  <c r="S6974" i="1"/>
  <c r="T6974" i="1" s="1"/>
  <c r="U6974" i="1" s="1"/>
  <c r="R6974" i="1"/>
  <c r="S6966" i="1"/>
  <c r="T6966" i="1" s="1"/>
  <c r="U6966" i="1" s="1"/>
  <c r="R6966" i="1"/>
  <c r="S6958" i="1"/>
  <c r="T6958" i="1" s="1"/>
  <c r="U6958" i="1" s="1"/>
  <c r="R6958" i="1"/>
  <c r="R6950" i="1"/>
  <c r="S6950" i="1" s="1"/>
  <c r="T6950" i="1" s="1"/>
  <c r="U6950" i="1" s="1"/>
  <c r="S6942" i="1"/>
  <c r="T6942" i="1" s="1"/>
  <c r="U6942" i="1" s="1"/>
  <c r="R6942" i="1"/>
  <c r="R6934" i="1"/>
  <c r="S6934" i="1" s="1"/>
  <c r="T6934" i="1" s="1"/>
  <c r="U6934" i="1" s="1"/>
  <c r="S6926" i="1"/>
  <c r="T6926" i="1" s="1"/>
  <c r="U6926" i="1" s="1"/>
  <c r="R6926" i="1"/>
  <c r="R6918" i="1"/>
  <c r="S6918" i="1" s="1"/>
  <c r="T6918" i="1" s="1"/>
  <c r="U6918" i="1" s="1"/>
  <c r="S6910" i="1"/>
  <c r="T6910" i="1" s="1"/>
  <c r="U6910" i="1" s="1"/>
  <c r="R6910" i="1"/>
  <c r="S6902" i="1"/>
  <c r="T6902" i="1" s="1"/>
  <c r="U6902" i="1" s="1"/>
  <c r="R6902" i="1"/>
  <c r="S6894" i="1"/>
  <c r="T6894" i="1" s="1"/>
  <c r="U6894" i="1" s="1"/>
  <c r="R6894" i="1"/>
  <c r="R6886" i="1"/>
  <c r="S6886" i="1" s="1"/>
  <c r="T6886" i="1" s="1"/>
  <c r="U6886" i="1" s="1"/>
  <c r="S6878" i="1"/>
  <c r="T6878" i="1" s="1"/>
  <c r="U6878" i="1" s="1"/>
  <c r="R6878" i="1"/>
  <c r="R6870" i="1"/>
  <c r="S6870" i="1" s="1"/>
  <c r="T6870" i="1" s="1"/>
  <c r="U6870" i="1" s="1"/>
  <c r="S6862" i="1"/>
  <c r="T6862" i="1" s="1"/>
  <c r="U6862" i="1" s="1"/>
  <c r="R6862" i="1"/>
  <c r="R6854" i="1"/>
  <c r="S6854" i="1" s="1"/>
  <c r="T6854" i="1" s="1"/>
  <c r="U6854" i="1" s="1"/>
  <c r="S6846" i="1"/>
  <c r="T6846" i="1" s="1"/>
  <c r="U6846" i="1" s="1"/>
  <c r="R6846" i="1"/>
  <c r="S6838" i="1"/>
  <c r="T6838" i="1" s="1"/>
  <c r="U6838" i="1" s="1"/>
  <c r="R6838" i="1"/>
  <c r="S6830" i="1"/>
  <c r="T6830" i="1" s="1"/>
  <c r="U6830" i="1" s="1"/>
  <c r="R6830" i="1"/>
  <c r="R6822" i="1"/>
  <c r="S6822" i="1" s="1"/>
  <c r="T6822" i="1" s="1"/>
  <c r="U6822" i="1" s="1"/>
  <c r="S6814" i="1"/>
  <c r="T6814" i="1" s="1"/>
  <c r="U6814" i="1" s="1"/>
  <c r="R6814" i="1"/>
  <c r="R6806" i="1"/>
  <c r="S6806" i="1" s="1"/>
  <c r="T6806" i="1" s="1"/>
  <c r="U6806" i="1" s="1"/>
  <c r="S6798" i="1"/>
  <c r="T6798" i="1" s="1"/>
  <c r="U6798" i="1" s="1"/>
  <c r="R6798" i="1"/>
  <c r="R6790" i="1"/>
  <c r="S6790" i="1" s="1"/>
  <c r="T6790" i="1" s="1"/>
  <c r="U6790" i="1" s="1"/>
  <c r="S6782" i="1"/>
  <c r="T6782" i="1" s="1"/>
  <c r="U6782" i="1" s="1"/>
  <c r="R6782" i="1"/>
  <c r="R6774" i="1"/>
  <c r="S6774" i="1" s="1"/>
  <c r="T6774" i="1" s="1"/>
  <c r="U6774" i="1" s="1"/>
  <c r="S6766" i="1"/>
  <c r="T6766" i="1" s="1"/>
  <c r="U6766" i="1" s="1"/>
  <c r="R6766" i="1"/>
  <c r="R6758" i="1"/>
  <c r="S6758" i="1" s="1"/>
  <c r="T6758" i="1" s="1"/>
  <c r="U6758" i="1" s="1"/>
  <c r="S6750" i="1"/>
  <c r="T6750" i="1" s="1"/>
  <c r="U6750" i="1" s="1"/>
  <c r="R6750" i="1"/>
  <c r="S6742" i="1"/>
  <c r="T6742" i="1" s="1"/>
  <c r="U6742" i="1" s="1"/>
  <c r="R6742" i="1"/>
  <c r="S6734" i="1"/>
  <c r="T6734" i="1" s="1"/>
  <c r="U6734" i="1" s="1"/>
  <c r="R6734" i="1"/>
  <c r="R6726" i="1"/>
  <c r="S6726" i="1" s="1"/>
  <c r="T6726" i="1" s="1"/>
  <c r="U6726" i="1" s="1"/>
  <c r="S6718" i="1"/>
  <c r="T6718" i="1" s="1"/>
  <c r="U6718" i="1" s="1"/>
  <c r="R6718" i="1"/>
  <c r="S6710" i="1"/>
  <c r="T6710" i="1" s="1"/>
  <c r="U6710" i="1" s="1"/>
  <c r="R6710" i="1"/>
  <c r="S6702" i="1"/>
  <c r="T6702" i="1" s="1"/>
  <c r="U6702" i="1" s="1"/>
  <c r="R6702" i="1"/>
  <c r="R6694" i="1"/>
  <c r="S6694" i="1" s="1"/>
  <c r="T6694" i="1" s="1"/>
  <c r="U6694" i="1" s="1"/>
  <c r="S6686" i="1"/>
  <c r="T6686" i="1" s="1"/>
  <c r="U6686" i="1" s="1"/>
  <c r="R6686" i="1"/>
  <c r="R6678" i="1"/>
  <c r="S6678" i="1" s="1"/>
  <c r="T6678" i="1" s="1"/>
  <c r="U6678" i="1" s="1"/>
  <c r="S6670" i="1"/>
  <c r="T6670" i="1" s="1"/>
  <c r="U6670" i="1" s="1"/>
  <c r="R6670" i="1"/>
  <c r="R6662" i="1"/>
  <c r="S6662" i="1" s="1"/>
  <c r="T6662" i="1" s="1"/>
  <c r="U6662" i="1" s="1"/>
  <c r="S6654" i="1"/>
  <c r="T6654" i="1" s="1"/>
  <c r="U6654" i="1" s="1"/>
  <c r="R6654" i="1"/>
  <c r="S6646" i="1"/>
  <c r="T6646" i="1" s="1"/>
  <c r="U6646" i="1" s="1"/>
  <c r="R6646" i="1"/>
  <c r="S6638" i="1"/>
  <c r="T6638" i="1" s="1"/>
  <c r="U6638" i="1" s="1"/>
  <c r="R6638" i="1"/>
  <c r="R6630" i="1"/>
  <c r="S6630" i="1" s="1"/>
  <c r="T6630" i="1" s="1"/>
  <c r="U6630" i="1" s="1"/>
  <c r="S6622" i="1"/>
  <c r="T6622" i="1" s="1"/>
  <c r="U6622" i="1" s="1"/>
  <c r="R6622" i="1"/>
  <c r="R6614" i="1"/>
  <c r="S6614" i="1" s="1"/>
  <c r="T6614" i="1" s="1"/>
  <c r="U6614" i="1" s="1"/>
  <c r="S6606" i="1"/>
  <c r="T6606" i="1" s="1"/>
  <c r="U6606" i="1" s="1"/>
  <c r="R6606" i="1"/>
  <c r="R6598" i="1"/>
  <c r="S6598" i="1" s="1"/>
  <c r="T6598" i="1" s="1"/>
  <c r="U6598" i="1" s="1"/>
  <c r="S6590" i="1"/>
  <c r="T6590" i="1" s="1"/>
  <c r="U6590" i="1" s="1"/>
  <c r="R6590" i="1"/>
  <c r="S6582" i="1"/>
  <c r="T6582" i="1" s="1"/>
  <c r="U6582" i="1" s="1"/>
  <c r="R6582" i="1"/>
  <c r="S6574" i="1"/>
  <c r="T6574" i="1" s="1"/>
  <c r="U6574" i="1" s="1"/>
  <c r="R6574" i="1"/>
  <c r="R6566" i="1"/>
  <c r="S6566" i="1" s="1"/>
  <c r="T6566" i="1" s="1"/>
  <c r="U6566" i="1" s="1"/>
  <c r="S6558" i="1"/>
  <c r="T6558" i="1" s="1"/>
  <c r="U6558" i="1" s="1"/>
  <c r="R6558" i="1"/>
  <c r="R6550" i="1"/>
  <c r="S6550" i="1" s="1"/>
  <c r="T6550" i="1" s="1"/>
  <c r="U6550" i="1" s="1"/>
  <c r="S6542" i="1"/>
  <c r="T6542" i="1" s="1"/>
  <c r="U6542" i="1" s="1"/>
  <c r="R6542" i="1"/>
  <c r="R6534" i="1"/>
  <c r="S6534" i="1" s="1"/>
  <c r="T6534" i="1" s="1"/>
  <c r="U6534" i="1" s="1"/>
  <c r="S6526" i="1"/>
  <c r="T6526" i="1" s="1"/>
  <c r="U6526" i="1" s="1"/>
  <c r="R6526" i="1"/>
  <c r="R6518" i="1"/>
  <c r="S6518" i="1" s="1"/>
  <c r="T6518" i="1" s="1"/>
  <c r="U6518" i="1" s="1"/>
  <c r="S6510" i="1"/>
  <c r="T6510" i="1" s="1"/>
  <c r="U6510" i="1" s="1"/>
  <c r="R6510" i="1"/>
  <c r="R6502" i="1"/>
  <c r="S6502" i="1" s="1"/>
  <c r="T6502" i="1" s="1"/>
  <c r="U6502" i="1" s="1"/>
  <c r="S6494" i="1"/>
  <c r="T6494" i="1" s="1"/>
  <c r="U6494" i="1" s="1"/>
  <c r="R6494" i="1"/>
  <c r="S6486" i="1"/>
  <c r="T6486" i="1" s="1"/>
  <c r="U6486" i="1" s="1"/>
  <c r="R6486" i="1"/>
  <c r="S6478" i="1"/>
  <c r="T6478" i="1" s="1"/>
  <c r="U6478" i="1" s="1"/>
  <c r="R6478" i="1"/>
  <c r="R6470" i="1"/>
  <c r="S6470" i="1" s="1"/>
  <c r="T6470" i="1" s="1"/>
  <c r="U6470" i="1" s="1"/>
  <c r="S6462" i="1"/>
  <c r="T6462" i="1" s="1"/>
  <c r="U6462" i="1" s="1"/>
  <c r="R6462" i="1"/>
  <c r="S6454" i="1"/>
  <c r="T6454" i="1" s="1"/>
  <c r="U6454" i="1" s="1"/>
  <c r="R6454" i="1"/>
  <c r="S6446" i="1"/>
  <c r="T6446" i="1" s="1"/>
  <c r="U6446" i="1" s="1"/>
  <c r="R6446" i="1"/>
  <c r="R6438" i="1"/>
  <c r="S6438" i="1" s="1"/>
  <c r="T6438" i="1" s="1"/>
  <c r="U6438" i="1" s="1"/>
  <c r="S6430" i="1"/>
  <c r="T6430" i="1" s="1"/>
  <c r="U6430" i="1" s="1"/>
  <c r="R6430" i="1"/>
  <c r="R6422" i="1"/>
  <c r="S6422" i="1" s="1"/>
  <c r="T6422" i="1" s="1"/>
  <c r="U6422" i="1" s="1"/>
  <c r="S6414" i="1"/>
  <c r="T6414" i="1" s="1"/>
  <c r="U6414" i="1" s="1"/>
  <c r="R6414" i="1"/>
  <c r="R6406" i="1"/>
  <c r="S6406" i="1" s="1"/>
  <c r="T6406" i="1" s="1"/>
  <c r="U6406" i="1" s="1"/>
  <c r="S6398" i="1"/>
  <c r="T6398" i="1" s="1"/>
  <c r="U6398" i="1" s="1"/>
  <c r="R6398" i="1"/>
  <c r="R7057" i="1"/>
  <c r="R6241" i="1"/>
  <c r="S6241" i="1" s="1"/>
  <c r="T6241" i="1" s="1"/>
  <c r="U6241" i="1" s="1"/>
  <c r="S7996" i="1"/>
  <c r="T7996" i="1" s="1"/>
  <c r="U7996" i="1" s="1"/>
  <c r="R7996" i="1"/>
  <c r="R7988" i="1"/>
  <c r="S7988" i="1" s="1"/>
  <c r="T7988" i="1" s="1"/>
  <c r="U7988" i="1" s="1"/>
  <c r="S7980" i="1"/>
  <c r="T7980" i="1" s="1"/>
  <c r="U7980" i="1" s="1"/>
  <c r="R7980" i="1"/>
  <c r="R7972" i="1"/>
  <c r="S7972" i="1" s="1"/>
  <c r="T7972" i="1" s="1"/>
  <c r="U7972" i="1" s="1"/>
  <c r="S7964" i="1"/>
  <c r="T7964" i="1" s="1"/>
  <c r="U7964" i="1" s="1"/>
  <c r="R7964" i="1"/>
  <c r="S7956" i="1"/>
  <c r="T7956" i="1" s="1"/>
  <c r="U7956" i="1" s="1"/>
  <c r="R7956" i="1"/>
  <c r="S7948" i="1"/>
  <c r="T7948" i="1" s="1"/>
  <c r="U7948" i="1" s="1"/>
  <c r="R7948" i="1"/>
  <c r="S7940" i="1"/>
  <c r="T7940" i="1" s="1"/>
  <c r="U7940" i="1" s="1"/>
  <c r="R7940" i="1"/>
  <c r="S7932" i="1"/>
  <c r="T7932" i="1" s="1"/>
  <c r="U7932" i="1" s="1"/>
  <c r="R7932" i="1"/>
  <c r="S7924" i="1"/>
  <c r="T7924" i="1" s="1"/>
  <c r="U7924" i="1" s="1"/>
  <c r="R7924" i="1"/>
  <c r="S7916" i="1"/>
  <c r="T7916" i="1" s="1"/>
  <c r="U7916" i="1" s="1"/>
  <c r="R7916" i="1"/>
  <c r="S7908" i="1"/>
  <c r="T7908" i="1" s="1"/>
  <c r="U7908" i="1" s="1"/>
  <c r="R7908" i="1"/>
  <c r="S7900" i="1"/>
  <c r="T7900" i="1" s="1"/>
  <c r="U7900" i="1" s="1"/>
  <c r="R7900" i="1"/>
  <c r="S7892" i="1"/>
  <c r="T7892" i="1" s="1"/>
  <c r="U7892" i="1" s="1"/>
  <c r="R7892" i="1"/>
  <c r="S7884" i="1"/>
  <c r="T7884" i="1" s="1"/>
  <c r="U7884" i="1" s="1"/>
  <c r="R7884" i="1"/>
  <c r="S7876" i="1"/>
  <c r="T7876" i="1" s="1"/>
  <c r="U7876" i="1" s="1"/>
  <c r="R7876" i="1"/>
  <c r="S7868" i="1"/>
  <c r="T7868" i="1" s="1"/>
  <c r="U7868" i="1" s="1"/>
  <c r="R7868" i="1"/>
  <c r="S7860" i="1"/>
  <c r="T7860" i="1" s="1"/>
  <c r="U7860" i="1" s="1"/>
  <c r="R7860" i="1"/>
  <c r="S7852" i="1"/>
  <c r="T7852" i="1" s="1"/>
  <c r="U7852" i="1" s="1"/>
  <c r="R7852" i="1"/>
  <c r="S7844" i="1"/>
  <c r="T7844" i="1" s="1"/>
  <c r="U7844" i="1" s="1"/>
  <c r="R7844" i="1"/>
  <c r="S7836" i="1"/>
  <c r="T7836" i="1" s="1"/>
  <c r="U7836" i="1" s="1"/>
  <c r="R7836" i="1"/>
  <c r="S7828" i="1"/>
  <c r="T7828" i="1" s="1"/>
  <c r="U7828" i="1" s="1"/>
  <c r="R7828" i="1"/>
  <c r="S7820" i="1"/>
  <c r="T7820" i="1" s="1"/>
  <c r="U7820" i="1" s="1"/>
  <c r="R7820" i="1"/>
  <c r="S7812" i="1"/>
  <c r="T7812" i="1" s="1"/>
  <c r="U7812" i="1" s="1"/>
  <c r="R7812" i="1"/>
  <c r="S7804" i="1"/>
  <c r="T7804" i="1" s="1"/>
  <c r="U7804" i="1" s="1"/>
  <c r="R7804" i="1"/>
  <c r="S7796" i="1"/>
  <c r="T7796" i="1" s="1"/>
  <c r="U7796" i="1" s="1"/>
  <c r="R7796" i="1"/>
  <c r="S7788" i="1"/>
  <c r="T7788" i="1" s="1"/>
  <c r="U7788" i="1" s="1"/>
  <c r="R7788" i="1"/>
  <c r="S7780" i="1"/>
  <c r="T7780" i="1" s="1"/>
  <c r="U7780" i="1" s="1"/>
  <c r="R7780" i="1"/>
  <c r="S7772" i="1"/>
  <c r="T7772" i="1" s="1"/>
  <c r="U7772" i="1" s="1"/>
  <c r="R7772" i="1"/>
  <c r="S7764" i="1"/>
  <c r="T7764" i="1" s="1"/>
  <c r="U7764" i="1" s="1"/>
  <c r="R7764" i="1"/>
  <c r="S7756" i="1"/>
  <c r="T7756" i="1" s="1"/>
  <c r="U7756" i="1" s="1"/>
  <c r="R7756" i="1"/>
  <c r="S7748" i="1"/>
  <c r="T7748" i="1" s="1"/>
  <c r="U7748" i="1" s="1"/>
  <c r="R7748" i="1"/>
  <c r="S7740" i="1"/>
  <c r="T7740" i="1" s="1"/>
  <c r="U7740" i="1" s="1"/>
  <c r="R7740" i="1"/>
  <c r="S7732" i="1"/>
  <c r="T7732" i="1" s="1"/>
  <c r="U7732" i="1" s="1"/>
  <c r="R7732" i="1"/>
  <c r="S7724" i="1"/>
  <c r="T7724" i="1" s="1"/>
  <c r="U7724" i="1" s="1"/>
  <c r="R7724" i="1"/>
  <c r="S7716" i="1"/>
  <c r="T7716" i="1" s="1"/>
  <c r="U7716" i="1" s="1"/>
  <c r="R7716" i="1"/>
  <c r="S7708" i="1"/>
  <c r="T7708" i="1" s="1"/>
  <c r="U7708" i="1" s="1"/>
  <c r="R7708" i="1"/>
  <c r="S7700" i="1"/>
  <c r="T7700" i="1" s="1"/>
  <c r="U7700" i="1" s="1"/>
  <c r="R7700" i="1"/>
  <c r="S7692" i="1"/>
  <c r="T7692" i="1" s="1"/>
  <c r="U7692" i="1" s="1"/>
  <c r="R7692" i="1"/>
  <c r="S7684" i="1"/>
  <c r="T7684" i="1" s="1"/>
  <c r="U7684" i="1" s="1"/>
  <c r="R7684" i="1"/>
  <c r="S7676" i="1"/>
  <c r="T7676" i="1" s="1"/>
  <c r="U7676" i="1" s="1"/>
  <c r="R7676" i="1"/>
  <c r="S7668" i="1"/>
  <c r="T7668" i="1" s="1"/>
  <c r="U7668" i="1" s="1"/>
  <c r="R7668" i="1"/>
  <c r="S7660" i="1"/>
  <c r="T7660" i="1" s="1"/>
  <c r="U7660" i="1" s="1"/>
  <c r="R7660" i="1"/>
  <c r="S7652" i="1"/>
  <c r="T7652" i="1" s="1"/>
  <c r="U7652" i="1" s="1"/>
  <c r="R7652" i="1"/>
  <c r="S7644" i="1"/>
  <c r="T7644" i="1" s="1"/>
  <c r="U7644" i="1" s="1"/>
  <c r="R7644" i="1"/>
  <c r="S7636" i="1"/>
  <c r="T7636" i="1" s="1"/>
  <c r="U7636" i="1" s="1"/>
  <c r="R7636" i="1"/>
  <c r="S7628" i="1"/>
  <c r="T7628" i="1" s="1"/>
  <c r="U7628" i="1" s="1"/>
  <c r="R7628" i="1"/>
  <c r="S7620" i="1"/>
  <c r="T7620" i="1" s="1"/>
  <c r="U7620" i="1" s="1"/>
  <c r="R7620" i="1"/>
  <c r="S7612" i="1"/>
  <c r="T7612" i="1" s="1"/>
  <c r="U7612" i="1" s="1"/>
  <c r="R7612" i="1"/>
  <c r="S7604" i="1"/>
  <c r="T7604" i="1" s="1"/>
  <c r="U7604" i="1" s="1"/>
  <c r="R7604" i="1"/>
  <c r="S7596" i="1"/>
  <c r="T7596" i="1" s="1"/>
  <c r="U7596" i="1" s="1"/>
  <c r="R7596" i="1"/>
  <c r="S7588" i="1"/>
  <c r="T7588" i="1" s="1"/>
  <c r="U7588" i="1" s="1"/>
  <c r="R7588" i="1"/>
  <c r="S7580" i="1"/>
  <c r="T7580" i="1" s="1"/>
  <c r="U7580" i="1" s="1"/>
  <c r="R7580" i="1"/>
  <c r="S7572" i="1"/>
  <c r="T7572" i="1" s="1"/>
  <c r="U7572" i="1" s="1"/>
  <c r="R7572" i="1"/>
  <c r="S7564" i="1"/>
  <c r="T7564" i="1" s="1"/>
  <c r="U7564" i="1" s="1"/>
  <c r="R7564" i="1"/>
  <c r="S7556" i="1"/>
  <c r="T7556" i="1" s="1"/>
  <c r="U7556" i="1" s="1"/>
  <c r="R7556" i="1"/>
  <c r="S7548" i="1"/>
  <c r="T7548" i="1" s="1"/>
  <c r="U7548" i="1" s="1"/>
  <c r="R7548" i="1"/>
  <c r="S7540" i="1"/>
  <c r="T7540" i="1" s="1"/>
  <c r="U7540" i="1" s="1"/>
  <c r="R7540" i="1"/>
  <c r="S7532" i="1"/>
  <c r="T7532" i="1" s="1"/>
  <c r="U7532" i="1" s="1"/>
  <c r="R7532" i="1"/>
  <c r="S7524" i="1"/>
  <c r="T7524" i="1" s="1"/>
  <c r="U7524" i="1" s="1"/>
  <c r="R7524" i="1"/>
  <c r="S7516" i="1"/>
  <c r="T7516" i="1" s="1"/>
  <c r="U7516" i="1" s="1"/>
  <c r="R7516" i="1"/>
  <c r="S7508" i="1"/>
  <c r="T7508" i="1" s="1"/>
  <c r="U7508" i="1" s="1"/>
  <c r="R7508" i="1"/>
  <c r="S7500" i="1"/>
  <c r="T7500" i="1" s="1"/>
  <c r="U7500" i="1" s="1"/>
  <c r="R7500" i="1"/>
  <c r="S7492" i="1"/>
  <c r="T7492" i="1" s="1"/>
  <c r="U7492" i="1" s="1"/>
  <c r="R7492" i="1"/>
  <c r="S7484" i="1"/>
  <c r="T7484" i="1" s="1"/>
  <c r="U7484" i="1" s="1"/>
  <c r="R7484" i="1"/>
  <c r="S7476" i="1"/>
  <c r="T7476" i="1" s="1"/>
  <c r="U7476" i="1" s="1"/>
  <c r="R7476" i="1"/>
  <c r="S7468" i="1"/>
  <c r="T7468" i="1" s="1"/>
  <c r="U7468" i="1" s="1"/>
  <c r="R7468" i="1"/>
  <c r="S7460" i="1"/>
  <c r="T7460" i="1" s="1"/>
  <c r="U7460" i="1" s="1"/>
  <c r="R7460" i="1"/>
  <c r="S7452" i="1"/>
  <c r="T7452" i="1" s="1"/>
  <c r="U7452" i="1" s="1"/>
  <c r="R7452" i="1"/>
  <c r="S7444" i="1"/>
  <c r="T7444" i="1" s="1"/>
  <c r="U7444" i="1" s="1"/>
  <c r="R7444" i="1"/>
  <c r="S7436" i="1"/>
  <c r="T7436" i="1" s="1"/>
  <c r="U7436" i="1" s="1"/>
  <c r="R7436" i="1"/>
  <c r="S7428" i="1"/>
  <c r="T7428" i="1" s="1"/>
  <c r="U7428" i="1" s="1"/>
  <c r="R7428" i="1"/>
  <c r="S7420" i="1"/>
  <c r="T7420" i="1" s="1"/>
  <c r="U7420" i="1" s="1"/>
  <c r="R7420" i="1"/>
  <c r="S7412" i="1"/>
  <c r="T7412" i="1" s="1"/>
  <c r="U7412" i="1" s="1"/>
  <c r="R7412" i="1"/>
  <c r="S7404" i="1"/>
  <c r="T7404" i="1" s="1"/>
  <c r="U7404" i="1" s="1"/>
  <c r="R7404" i="1"/>
  <c r="S7396" i="1"/>
  <c r="T7396" i="1" s="1"/>
  <c r="U7396" i="1" s="1"/>
  <c r="R7396" i="1"/>
  <c r="S7388" i="1"/>
  <c r="T7388" i="1" s="1"/>
  <c r="U7388" i="1" s="1"/>
  <c r="R7388" i="1"/>
  <c r="S7380" i="1"/>
  <c r="T7380" i="1" s="1"/>
  <c r="U7380" i="1" s="1"/>
  <c r="R7380" i="1"/>
  <c r="S7372" i="1"/>
  <c r="T7372" i="1" s="1"/>
  <c r="U7372" i="1" s="1"/>
  <c r="R7372" i="1"/>
  <c r="S7364" i="1"/>
  <c r="T7364" i="1" s="1"/>
  <c r="U7364" i="1" s="1"/>
  <c r="R7364" i="1"/>
  <c r="S7356" i="1"/>
  <c r="T7356" i="1" s="1"/>
  <c r="U7356" i="1" s="1"/>
  <c r="R7356" i="1"/>
  <c r="S7348" i="1"/>
  <c r="T7348" i="1" s="1"/>
  <c r="U7348" i="1" s="1"/>
  <c r="R7348" i="1"/>
  <c r="S7340" i="1"/>
  <c r="T7340" i="1" s="1"/>
  <c r="U7340" i="1" s="1"/>
  <c r="R7340" i="1"/>
  <c r="S7332" i="1"/>
  <c r="T7332" i="1" s="1"/>
  <c r="U7332" i="1" s="1"/>
  <c r="R7332" i="1"/>
  <c r="S7324" i="1"/>
  <c r="T7324" i="1" s="1"/>
  <c r="U7324" i="1" s="1"/>
  <c r="R7324" i="1"/>
  <c r="S7316" i="1"/>
  <c r="T7316" i="1" s="1"/>
  <c r="U7316" i="1" s="1"/>
  <c r="R7316" i="1"/>
  <c r="S7308" i="1"/>
  <c r="T7308" i="1" s="1"/>
  <c r="U7308" i="1" s="1"/>
  <c r="R7308" i="1"/>
  <c r="S7300" i="1"/>
  <c r="T7300" i="1" s="1"/>
  <c r="U7300" i="1" s="1"/>
  <c r="R7300" i="1"/>
  <c r="S7292" i="1"/>
  <c r="T7292" i="1" s="1"/>
  <c r="U7292" i="1" s="1"/>
  <c r="R7292" i="1"/>
  <c r="S7284" i="1"/>
  <c r="T7284" i="1" s="1"/>
  <c r="U7284" i="1" s="1"/>
  <c r="R7284" i="1"/>
  <c r="S7276" i="1"/>
  <c r="T7276" i="1" s="1"/>
  <c r="U7276" i="1" s="1"/>
  <c r="R7276" i="1"/>
  <c r="S7268" i="1"/>
  <c r="T7268" i="1" s="1"/>
  <c r="U7268" i="1" s="1"/>
  <c r="R7268" i="1"/>
  <c r="S7260" i="1"/>
  <c r="T7260" i="1" s="1"/>
  <c r="U7260" i="1" s="1"/>
  <c r="R7260" i="1"/>
  <c r="S7252" i="1"/>
  <c r="T7252" i="1" s="1"/>
  <c r="U7252" i="1" s="1"/>
  <c r="R7252" i="1"/>
  <c r="S7244" i="1"/>
  <c r="T7244" i="1" s="1"/>
  <c r="U7244" i="1" s="1"/>
  <c r="R7244" i="1"/>
  <c r="S7236" i="1"/>
  <c r="T7236" i="1" s="1"/>
  <c r="U7236" i="1" s="1"/>
  <c r="R7236" i="1"/>
  <c r="S7228" i="1"/>
  <c r="T7228" i="1" s="1"/>
  <c r="U7228" i="1" s="1"/>
  <c r="R7228" i="1"/>
  <c r="S7220" i="1"/>
  <c r="T7220" i="1" s="1"/>
  <c r="U7220" i="1" s="1"/>
  <c r="R7220" i="1"/>
  <c r="S7212" i="1"/>
  <c r="T7212" i="1" s="1"/>
  <c r="U7212" i="1" s="1"/>
  <c r="R7212" i="1"/>
  <c r="S7204" i="1"/>
  <c r="T7204" i="1" s="1"/>
  <c r="U7204" i="1" s="1"/>
  <c r="R7204" i="1"/>
  <c r="S7196" i="1"/>
  <c r="T7196" i="1" s="1"/>
  <c r="U7196" i="1" s="1"/>
  <c r="R7196" i="1"/>
  <c r="S7188" i="1"/>
  <c r="T7188" i="1" s="1"/>
  <c r="U7188" i="1" s="1"/>
  <c r="R7188" i="1"/>
  <c r="S7180" i="1"/>
  <c r="T7180" i="1" s="1"/>
  <c r="U7180" i="1" s="1"/>
  <c r="R7180" i="1"/>
  <c r="S7172" i="1"/>
  <c r="T7172" i="1" s="1"/>
  <c r="U7172" i="1" s="1"/>
  <c r="R7172" i="1"/>
  <c r="S7164" i="1"/>
  <c r="T7164" i="1" s="1"/>
  <c r="U7164" i="1" s="1"/>
  <c r="R7164" i="1"/>
  <c r="S7156" i="1"/>
  <c r="T7156" i="1" s="1"/>
  <c r="U7156" i="1" s="1"/>
  <c r="R7156" i="1"/>
  <c r="S7148" i="1"/>
  <c r="T7148" i="1" s="1"/>
  <c r="U7148" i="1" s="1"/>
  <c r="R7148" i="1"/>
  <c r="S7140" i="1"/>
  <c r="T7140" i="1" s="1"/>
  <c r="U7140" i="1" s="1"/>
  <c r="R7140" i="1"/>
  <c r="S7132" i="1"/>
  <c r="T7132" i="1" s="1"/>
  <c r="U7132" i="1" s="1"/>
  <c r="R7132" i="1"/>
  <c r="S7124" i="1"/>
  <c r="T7124" i="1" s="1"/>
  <c r="U7124" i="1" s="1"/>
  <c r="R7124" i="1"/>
  <c r="S7116" i="1"/>
  <c r="T7116" i="1" s="1"/>
  <c r="U7116" i="1" s="1"/>
  <c r="R7116" i="1"/>
  <c r="S7108" i="1"/>
  <c r="T7108" i="1" s="1"/>
  <c r="U7108" i="1" s="1"/>
  <c r="R7108" i="1"/>
  <c r="S7100" i="1"/>
  <c r="T7100" i="1" s="1"/>
  <c r="U7100" i="1" s="1"/>
  <c r="R7100" i="1"/>
  <c r="S7092" i="1"/>
  <c r="T7092" i="1" s="1"/>
  <c r="U7092" i="1" s="1"/>
  <c r="R7092" i="1"/>
  <c r="S7084" i="1"/>
  <c r="T7084" i="1" s="1"/>
  <c r="U7084" i="1" s="1"/>
  <c r="R7084" i="1"/>
  <c r="S7076" i="1"/>
  <c r="T7076" i="1" s="1"/>
  <c r="U7076" i="1" s="1"/>
  <c r="R7076" i="1"/>
  <c r="S7068" i="1"/>
  <c r="T7068" i="1" s="1"/>
  <c r="U7068" i="1" s="1"/>
  <c r="R7068" i="1"/>
  <c r="S7060" i="1"/>
  <c r="T7060" i="1" s="1"/>
  <c r="U7060" i="1" s="1"/>
  <c r="R7060" i="1"/>
  <c r="S7052" i="1"/>
  <c r="T7052" i="1" s="1"/>
  <c r="U7052" i="1" s="1"/>
  <c r="R7052" i="1"/>
  <c r="S7044" i="1"/>
  <c r="T7044" i="1" s="1"/>
  <c r="U7044" i="1" s="1"/>
  <c r="R7044" i="1"/>
  <c r="S7036" i="1"/>
  <c r="T7036" i="1" s="1"/>
  <c r="U7036" i="1" s="1"/>
  <c r="R7036" i="1"/>
  <c r="S7028" i="1"/>
  <c r="T7028" i="1" s="1"/>
  <c r="U7028" i="1" s="1"/>
  <c r="R7028" i="1"/>
  <c r="S7020" i="1"/>
  <c r="T7020" i="1" s="1"/>
  <c r="U7020" i="1" s="1"/>
  <c r="R7020" i="1"/>
  <c r="S7012" i="1"/>
  <c r="T7012" i="1" s="1"/>
  <c r="U7012" i="1" s="1"/>
  <c r="R7012" i="1"/>
  <c r="S7004" i="1"/>
  <c r="T7004" i="1" s="1"/>
  <c r="U7004" i="1" s="1"/>
  <c r="R7004" i="1"/>
  <c r="S6996" i="1"/>
  <c r="T6996" i="1" s="1"/>
  <c r="U6996" i="1" s="1"/>
  <c r="R6996" i="1"/>
  <c r="S6988" i="1"/>
  <c r="T6988" i="1" s="1"/>
  <c r="U6988" i="1" s="1"/>
  <c r="R6988" i="1"/>
  <c r="S6980" i="1"/>
  <c r="T6980" i="1" s="1"/>
  <c r="U6980" i="1" s="1"/>
  <c r="R6980" i="1"/>
  <c r="S6972" i="1"/>
  <c r="T6972" i="1" s="1"/>
  <c r="U6972" i="1" s="1"/>
  <c r="R6972" i="1"/>
  <c r="S6964" i="1"/>
  <c r="T6964" i="1" s="1"/>
  <c r="U6964" i="1" s="1"/>
  <c r="R6964" i="1"/>
  <c r="S6956" i="1"/>
  <c r="T6956" i="1" s="1"/>
  <c r="U6956" i="1" s="1"/>
  <c r="R6956" i="1"/>
  <c r="S6948" i="1"/>
  <c r="T6948" i="1" s="1"/>
  <c r="U6948" i="1" s="1"/>
  <c r="R6948" i="1"/>
  <c r="S6940" i="1"/>
  <c r="T6940" i="1" s="1"/>
  <c r="U6940" i="1" s="1"/>
  <c r="R6940" i="1"/>
  <c r="S6932" i="1"/>
  <c r="T6932" i="1" s="1"/>
  <c r="U6932" i="1" s="1"/>
  <c r="R6932" i="1"/>
  <c r="S6924" i="1"/>
  <c r="T6924" i="1" s="1"/>
  <c r="U6924" i="1" s="1"/>
  <c r="R6924" i="1"/>
  <c r="S6916" i="1"/>
  <c r="T6916" i="1" s="1"/>
  <c r="U6916" i="1" s="1"/>
  <c r="R6916" i="1"/>
  <c r="S6908" i="1"/>
  <c r="T6908" i="1" s="1"/>
  <c r="U6908" i="1" s="1"/>
  <c r="R6908" i="1"/>
  <c r="S6900" i="1"/>
  <c r="T6900" i="1" s="1"/>
  <c r="U6900" i="1" s="1"/>
  <c r="R6900" i="1"/>
  <c r="S6892" i="1"/>
  <c r="T6892" i="1" s="1"/>
  <c r="U6892" i="1" s="1"/>
  <c r="R6892" i="1"/>
  <c r="S6884" i="1"/>
  <c r="T6884" i="1" s="1"/>
  <c r="U6884" i="1" s="1"/>
  <c r="R6884" i="1"/>
  <c r="S6876" i="1"/>
  <c r="T6876" i="1" s="1"/>
  <c r="U6876" i="1" s="1"/>
  <c r="R6876" i="1"/>
  <c r="S6868" i="1"/>
  <c r="T6868" i="1" s="1"/>
  <c r="U6868" i="1" s="1"/>
  <c r="R6868" i="1"/>
  <c r="S6860" i="1"/>
  <c r="T6860" i="1" s="1"/>
  <c r="U6860" i="1" s="1"/>
  <c r="R6860" i="1"/>
  <c r="S6852" i="1"/>
  <c r="T6852" i="1" s="1"/>
  <c r="U6852" i="1" s="1"/>
  <c r="R6852" i="1"/>
  <c r="S6844" i="1"/>
  <c r="T6844" i="1" s="1"/>
  <c r="U6844" i="1" s="1"/>
  <c r="R6844" i="1"/>
  <c r="S6473" i="1"/>
  <c r="T6473" i="1" s="1"/>
  <c r="U6473" i="1" s="1"/>
  <c r="S6891" i="1"/>
  <c r="T6891" i="1" s="1"/>
  <c r="U6891" i="1" s="1"/>
  <c r="S6883" i="1"/>
  <c r="T6883" i="1" s="1"/>
  <c r="U6883" i="1" s="1"/>
  <c r="R6883" i="1"/>
  <c r="S6875" i="1"/>
  <c r="T6875" i="1" s="1"/>
  <c r="U6875" i="1" s="1"/>
  <c r="R6875" i="1"/>
  <c r="S6867" i="1"/>
  <c r="T6867" i="1" s="1"/>
  <c r="U6867" i="1" s="1"/>
  <c r="R6867" i="1"/>
  <c r="S6859" i="1"/>
  <c r="T6859" i="1" s="1"/>
  <c r="U6859" i="1" s="1"/>
  <c r="R6859" i="1"/>
  <c r="S6851" i="1"/>
  <c r="T6851" i="1" s="1"/>
  <c r="U6851" i="1" s="1"/>
  <c r="R6851" i="1"/>
  <c r="R6843" i="1"/>
  <c r="S6843" i="1" s="1"/>
  <c r="T6843" i="1" s="1"/>
  <c r="U6843" i="1" s="1"/>
  <c r="S6835" i="1"/>
  <c r="T6835" i="1" s="1"/>
  <c r="U6835" i="1" s="1"/>
  <c r="R6835" i="1"/>
  <c r="R6827" i="1"/>
  <c r="S6827" i="1" s="1"/>
  <c r="T6827" i="1" s="1"/>
  <c r="U6827" i="1" s="1"/>
  <c r="S6819" i="1"/>
  <c r="T6819" i="1" s="1"/>
  <c r="U6819" i="1" s="1"/>
  <c r="R6819" i="1"/>
  <c r="S6811" i="1"/>
  <c r="T6811" i="1" s="1"/>
  <c r="U6811" i="1" s="1"/>
  <c r="R6811" i="1"/>
  <c r="S6803" i="1"/>
  <c r="T6803" i="1" s="1"/>
  <c r="U6803" i="1" s="1"/>
  <c r="R6803" i="1"/>
  <c r="S6795" i="1"/>
  <c r="T6795" i="1" s="1"/>
  <c r="U6795" i="1" s="1"/>
  <c r="R6795" i="1"/>
  <c r="R6787" i="1"/>
  <c r="S6787" i="1" s="1"/>
  <c r="T6787" i="1" s="1"/>
  <c r="U6787" i="1" s="1"/>
  <c r="R6779" i="1"/>
  <c r="S6779" i="1"/>
  <c r="T6779" i="1" s="1"/>
  <c r="U6779" i="1" s="1"/>
  <c r="R6771" i="1"/>
  <c r="S6771" i="1" s="1"/>
  <c r="T6771" i="1" s="1"/>
  <c r="U6771" i="1" s="1"/>
  <c r="R6763" i="1"/>
  <c r="S6763" i="1"/>
  <c r="T6763" i="1" s="1"/>
  <c r="U6763" i="1" s="1"/>
  <c r="S6755" i="1"/>
  <c r="T6755" i="1" s="1"/>
  <c r="U6755" i="1" s="1"/>
  <c r="R6755" i="1"/>
  <c r="R6747" i="1"/>
  <c r="S6747" i="1" s="1"/>
  <c r="T6747" i="1" s="1"/>
  <c r="U6747" i="1" s="1"/>
  <c r="R6739" i="1"/>
  <c r="S6739" i="1"/>
  <c r="T6739" i="1" s="1"/>
  <c r="U6739" i="1" s="1"/>
  <c r="R6731" i="1"/>
  <c r="S6731" i="1" s="1"/>
  <c r="T6731" i="1" s="1"/>
  <c r="U6731" i="1" s="1"/>
  <c r="R6723" i="1"/>
  <c r="S6723" i="1" s="1"/>
  <c r="T6723" i="1" s="1"/>
  <c r="U6723" i="1" s="1"/>
  <c r="S6715" i="1"/>
  <c r="T6715" i="1" s="1"/>
  <c r="U6715" i="1" s="1"/>
  <c r="R6715" i="1"/>
  <c r="S6707" i="1"/>
  <c r="T6707" i="1" s="1"/>
  <c r="U6707" i="1" s="1"/>
  <c r="R6707" i="1"/>
  <c r="S6699" i="1"/>
  <c r="T6699" i="1" s="1"/>
  <c r="U6699" i="1" s="1"/>
  <c r="R6699" i="1"/>
  <c r="S6691" i="1"/>
  <c r="T6691" i="1" s="1"/>
  <c r="U6691" i="1" s="1"/>
  <c r="R6691" i="1"/>
  <c r="R6683" i="1"/>
  <c r="S6683" i="1" s="1"/>
  <c r="T6683" i="1" s="1"/>
  <c r="U6683" i="1" s="1"/>
  <c r="S6675" i="1"/>
  <c r="T6675" i="1" s="1"/>
  <c r="U6675" i="1" s="1"/>
  <c r="R6675" i="1"/>
  <c r="S6667" i="1"/>
  <c r="T6667" i="1" s="1"/>
  <c r="U6667" i="1" s="1"/>
  <c r="R6667" i="1"/>
  <c r="R6659" i="1"/>
  <c r="S6659" i="1" s="1"/>
  <c r="T6659" i="1" s="1"/>
  <c r="U6659" i="1" s="1"/>
  <c r="R6651" i="1"/>
  <c r="S6651" i="1" s="1"/>
  <c r="T6651" i="1" s="1"/>
  <c r="U6651" i="1" s="1"/>
  <c r="R6643" i="1"/>
  <c r="S6643" i="1" s="1"/>
  <c r="T6643" i="1" s="1"/>
  <c r="U6643" i="1" s="1"/>
  <c r="R6635" i="1"/>
  <c r="S6635" i="1" s="1"/>
  <c r="T6635" i="1" s="1"/>
  <c r="U6635" i="1" s="1"/>
  <c r="S6627" i="1"/>
  <c r="T6627" i="1" s="1"/>
  <c r="U6627" i="1" s="1"/>
  <c r="R6627" i="1"/>
  <c r="R6619" i="1"/>
  <c r="S6619" i="1"/>
  <c r="T6619" i="1" s="1"/>
  <c r="U6619" i="1" s="1"/>
  <c r="R6611" i="1"/>
  <c r="S6611" i="1" s="1"/>
  <c r="T6611" i="1" s="1"/>
  <c r="U6611" i="1" s="1"/>
  <c r="R6603" i="1"/>
  <c r="S6603" i="1" s="1"/>
  <c r="T6603" i="1" s="1"/>
  <c r="U6603" i="1" s="1"/>
  <c r="S6595" i="1"/>
  <c r="T6595" i="1" s="1"/>
  <c r="U6595" i="1" s="1"/>
  <c r="R6595" i="1"/>
  <c r="R6587" i="1"/>
  <c r="S6587" i="1" s="1"/>
  <c r="T6587" i="1" s="1"/>
  <c r="U6587" i="1" s="1"/>
  <c r="R6579" i="1"/>
  <c r="S6579" i="1" s="1"/>
  <c r="T6579" i="1" s="1"/>
  <c r="U6579" i="1" s="1"/>
  <c r="R6571" i="1"/>
  <c r="S6571" i="1" s="1"/>
  <c r="T6571" i="1" s="1"/>
  <c r="U6571" i="1" s="1"/>
  <c r="S6563" i="1"/>
  <c r="T6563" i="1" s="1"/>
  <c r="U6563" i="1" s="1"/>
  <c r="R6563" i="1"/>
  <c r="R6555" i="1"/>
  <c r="S6555" i="1" s="1"/>
  <c r="T6555" i="1" s="1"/>
  <c r="U6555" i="1" s="1"/>
  <c r="R6547" i="1"/>
  <c r="S6547" i="1" s="1"/>
  <c r="T6547" i="1" s="1"/>
  <c r="U6547" i="1" s="1"/>
  <c r="R6539" i="1"/>
  <c r="S6539" i="1" s="1"/>
  <c r="T6539" i="1" s="1"/>
  <c r="U6539" i="1" s="1"/>
  <c r="S6531" i="1"/>
  <c r="T6531" i="1" s="1"/>
  <c r="U6531" i="1" s="1"/>
  <c r="R6531" i="1"/>
  <c r="R6523" i="1"/>
  <c r="S6523" i="1" s="1"/>
  <c r="T6523" i="1" s="1"/>
  <c r="U6523" i="1" s="1"/>
  <c r="R6515" i="1"/>
  <c r="S6515" i="1" s="1"/>
  <c r="T6515" i="1" s="1"/>
  <c r="U6515" i="1" s="1"/>
  <c r="R6507" i="1"/>
  <c r="S6507" i="1" s="1"/>
  <c r="T6507" i="1" s="1"/>
  <c r="U6507" i="1" s="1"/>
  <c r="S6499" i="1"/>
  <c r="T6499" i="1" s="1"/>
  <c r="U6499" i="1" s="1"/>
  <c r="R6499" i="1"/>
  <c r="R6491" i="1"/>
  <c r="S6491" i="1" s="1"/>
  <c r="T6491" i="1" s="1"/>
  <c r="U6491" i="1" s="1"/>
  <c r="R6483" i="1"/>
  <c r="S6483" i="1" s="1"/>
  <c r="T6483" i="1" s="1"/>
  <c r="U6483" i="1" s="1"/>
  <c r="R6475" i="1"/>
  <c r="S6475" i="1" s="1"/>
  <c r="T6475" i="1" s="1"/>
  <c r="U6475" i="1" s="1"/>
  <c r="S6467" i="1"/>
  <c r="T6467" i="1" s="1"/>
  <c r="U6467" i="1" s="1"/>
  <c r="R6467" i="1"/>
  <c r="R6459" i="1"/>
  <c r="S6459" i="1" s="1"/>
  <c r="T6459" i="1" s="1"/>
  <c r="U6459" i="1" s="1"/>
  <c r="R6451" i="1"/>
  <c r="S6451" i="1" s="1"/>
  <c r="T6451" i="1" s="1"/>
  <c r="U6451" i="1" s="1"/>
  <c r="R6443" i="1"/>
  <c r="S6443" i="1" s="1"/>
  <c r="T6443" i="1" s="1"/>
  <c r="U6443" i="1" s="1"/>
  <c r="S6435" i="1"/>
  <c r="T6435" i="1" s="1"/>
  <c r="U6435" i="1" s="1"/>
  <c r="R6435" i="1"/>
  <c r="R6427" i="1"/>
  <c r="S6427" i="1" s="1"/>
  <c r="T6427" i="1" s="1"/>
  <c r="U6427" i="1" s="1"/>
  <c r="R6419" i="1"/>
  <c r="S6419" i="1" s="1"/>
  <c r="T6419" i="1" s="1"/>
  <c r="U6419" i="1" s="1"/>
  <c r="R6411" i="1"/>
  <c r="S6411" i="1" s="1"/>
  <c r="T6411" i="1" s="1"/>
  <c r="U6411" i="1" s="1"/>
  <c r="S6403" i="1"/>
  <c r="T6403" i="1" s="1"/>
  <c r="U6403" i="1" s="1"/>
  <c r="R6403" i="1"/>
  <c r="R6395" i="1"/>
  <c r="S6395" i="1"/>
  <c r="T6395" i="1" s="1"/>
  <c r="U6395" i="1" s="1"/>
  <c r="R6387" i="1"/>
  <c r="S6387" i="1" s="1"/>
  <c r="T6387" i="1" s="1"/>
  <c r="U6387" i="1" s="1"/>
  <c r="R6379" i="1"/>
  <c r="S6379" i="1" s="1"/>
  <c r="T6379" i="1" s="1"/>
  <c r="U6379" i="1" s="1"/>
  <c r="S6371" i="1"/>
  <c r="T6371" i="1" s="1"/>
  <c r="U6371" i="1" s="1"/>
  <c r="R6371" i="1"/>
  <c r="R6363" i="1"/>
  <c r="S6363" i="1" s="1"/>
  <c r="T6363" i="1" s="1"/>
  <c r="U6363" i="1" s="1"/>
  <c r="R6355" i="1"/>
  <c r="S6355" i="1"/>
  <c r="T6355" i="1" s="1"/>
  <c r="U6355" i="1" s="1"/>
  <c r="R6347" i="1"/>
  <c r="S6347" i="1" s="1"/>
  <c r="T6347" i="1" s="1"/>
  <c r="U6347" i="1" s="1"/>
  <c r="S6339" i="1"/>
  <c r="T6339" i="1" s="1"/>
  <c r="U6339" i="1" s="1"/>
  <c r="R6339" i="1"/>
  <c r="R6331" i="1"/>
  <c r="S6331" i="1"/>
  <c r="T6331" i="1" s="1"/>
  <c r="U6331" i="1" s="1"/>
  <c r="R6323" i="1"/>
  <c r="S6323" i="1" s="1"/>
  <c r="T6323" i="1" s="1"/>
  <c r="U6323" i="1" s="1"/>
  <c r="R6315" i="1"/>
  <c r="S6315" i="1" s="1"/>
  <c r="T6315" i="1" s="1"/>
  <c r="U6315" i="1" s="1"/>
  <c r="S6307" i="1"/>
  <c r="T6307" i="1" s="1"/>
  <c r="U6307" i="1" s="1"/>
  <c r="R6307" i="1"/>
  <c r="R6299" i="1"/>
  <c r="S6299" i="1" s="1"/>
  <c r="T6299" i="1" s="1"/>
  <c r="U6299" i="1" s="1"/>
  <c r="R6291" i="1"/>
  <c r="S6291" i="1"/>
  <c r="T6291" i="1" s="1"/>
  <c r="U6291" i="1" s="1"/>
  <c r="R6283" i="1"/>
  <c r="S6283" i="1" s="1"/>
  <c r="T6283" i="1" s="1"/>
  <c r="U6283" i="1" s="1"/>
  <c r="R6275" i="1"/>
  <c r="S6275" i="1" s="1"/>
  <c r="T6275" i="1" s="1"/>
  <c r="U6275" i="1" s="1"/>
  <c r="R6267" i="1"/>
  <c r="S6267" i="1" s="1"/>
  <c r="T6267" i="1" s="1"/>
  <c r="U6267" i="1" s="1"/>
  <c r="S6259" i="1"/>
  <c r="T6259" i="1" s="1"/>
  <c r="U6259" i="1" s="1"/>
  <c r="R6259" i="1"/>
  <c r="R6251" i="1"/>
  <c r="S6251" i="1" s="1"/>
  <c r="T6251" i="1" s="1"/>
  <c r="U6251" i="1" s="1"/>
  <c r="S6243" i="1"/>
  <c r="T6243" i="1" s="1"/>
  <c r="U6243" i="1" s="1"/>
  <c r="R6243" i="1"/>
  <c r="R6235" i="1"/>
  <c r="S6235" i="1" s="1"/>
  <c r="T6235" i="1" s="1"/>
  <c r="U6235" i="1" s="1"/>
  <c r="R6227" i="1"/>
  <c r="S6227" i="1" s="1"/>
  <c r="T6227" i="1" s="1"/>
  <c r="U6227" i="1" s="1"/>
  <c r="S6219" i="1"/>
  <c r="T6219" i="1" s="1"/>
  <c r="U6219" i="1" s="1"/>
  <c r="R6219" i="1"/>
  <c r="S6211" i="1"/>
  <c r="T6211" i="1" s="1"/>
  <c r="U6211" i="1" s="1"/>
  <c r="R6211" i="1"/>
  <c r="S6203" i="1"/>
  <c r="T6203" i="1" s="1"/>
  <c r="U6203" i="1" s="1"/>
  <c r="R6203" i="1"/>
  <c r="S6195" i="1"/>
  <c r="T6195" i="1" s="1"/>
  <c r="U6195" i="1" s="1"/>
  <c r="R6195" i="1"/>
  <c r="R6187" i="1"/>
  <c r="S6187" i="1" s="1"/>
  <c r="T6187" i="1" s="1"/>
  <c r="U6187" i="1" s="1"/>
  <c r="S6179" i="1"/>
  <c r="T6179" i="1" s="1"/>
  <c r="U6179" i="1" s="1"/>
  <c r="R6179" i="1"/>
  <c r="R6171" i="1"/>
  <c r="S6171" i="1" s="1"/>
  <c r="T6171" i="1" s="1"/>
  <c r="U6171" i="1" s="1"/>
  <c r="S6163" i="1"/>
  <c r="T6163" i="1" s="1"/>
  <c r="U6163" i="1" s="1"/>
  <c r="R6163" i="1"/>
  <c r="S6155" i="1"/>
  <c r="T6155" i="1" s="1"/>
  <c r="U6155" i="1" s="1"/>
  <c r="R6155" i="1"/>
  <c r="R6147" i="1"/>
  <c r="S6147" i="1" s="1"/>
  <c r="T6147" i="1" s="1"/>
  <c r="U6147" i="1" s="1"/>
  <c r="R6139" i="1"/>
  <c r="S6139" i="1" s="1"/>
  <c r="T6139" i="1" s="1"/>
  <c r="U6139" i="1" s="1"/>
  <c r="R6131" i="1"/>
  <c r="S6131" i="1" s="1"/>
  <c r="T6131" i="1" s="1"/>
  <c r="U6131" i="1" s="1"/>
  <c r="R6123" i="1"/>
  <c r="S6123" i="1" s="1"/>
  <c r="T6123" i="1" s="1"/>
  <c r="U6123" i="1" s="1"/>
  <c r="S6115" i="1"/>
  <c r="T6115" i="1" s="1"/>
  <c r="U6115" i="1" s="1"/>
  <c r="R6115" i="1"/>
  <c r="R6107" i="1"/>
  <c r="S6107" i="1"/>
  <c r="T6107" i="1" s="1"/>
  <c r="U6107" i="1" s="1"/>
  <c r="R6099" i="1"/>
  <c r="S6099" i="1" s="1"/>
  <c r="T6099" i="1" s="1"/>
  <c r="U6099" i="1" s="1"/>
  <c r="R6091" i="1"/>
  <c r="S6091" i="1" s="1"/>
  <c r="T6091" i="1" s="1"/>
  <c r="U6091" i="1" s="1"/>
  <c r="S6083" i="1"/>
  <c r="T6083" i="1" s="1"/>
  <c r="U6083" i="1" s="1"/>
  <c r="R6083" i="1"/>
  <c r="S6067" i="1"/>
  <c r="T6067" i="1" s="1"/>
  <c r="U6067" i="1" s="1"/>
  <c r="R6067" i="1"/>
  <c r="S6059" i="1"/>
  <c r="T6059" i="1" s="1"/>
  <c r="U6059" i="1" s="1"/>
  <c r="R6059" i="1"/>
  <c r="S6051" i="1"/>
  <c r="T6051" i="1" s="1"/>
  <c r="U6051" i="1" s="1"/>
  <c r="R6051" i="1"/>
  <c r="R6043" i="1"/>
  <c r="S6043" i="1" s="1"/>
  <c r="T6043" i="1" s="1"/>
  <c r="U6043" i="1" s="1"/>
  <c r="R6035" i="1"/>
  <c r="S6035" i="1" s="1"/>
  <c r="T6035" i="1" s="1"/>
  <c r="U6035" i="1" s="1"/>
  <c r="R6027" i="1"/>
  <c r="S6027" i="1" s="1"/>
  <c r="T6027" i="1" s="1"/>
  <c r="U6027" i="1" s="1"/>
  <c r="R6019" i="1"/>
  <c r="S6019" i="1" s="1"/>
  <c r="T6019" i="1" s="1"/>
  <c r="U6019" i="1" s="1"/>
  <c r="R6011" i="1"/>
  <c r="S6011" i="1" s="1"/>
  <c r="T6011" i="1" s="1"/>
  <c r="U6011" i="1" s="1"/>
  <c r="S6003" i="1"/>
  <c r="T6003" i="1" s="1"/>
  <c r="U6003" i="1" s="1"/>
  <c r="R6003" i="1"/>
  <c r="S5995" i="1"/>
  <c r="T5995" i="1" s="1"/>
  <c r="U5995" i="1" s="1"/>
  <c r="R5995" i="1"/>
  <c r="S5987" i="1"/>
  <c r="T5987" i="1" s="1"/>
  <c r="U5987" i="1" s="1"/>
  <c r="R5987" i="1"/>
  <c r="R5979" i="1"/>
  <c r="S5979" i="1" s="1"/>
  <c r="T5979" i="1" s="1"/>
  <c r="U5979" i="1" s="1"/>
  <c r="S5971" i="1"/>
  <c r="T5971" i="1" s="1"/>
  <c r="U5971" i="1" s="1"/>
  <c r="R5971" i="1"/>
  <c r="R5963" i="1"/>
  <c r="S5963" i="1" s="1"/>
  <c r="T5963" i="1" s="1"/>
  <c r="U5963" i="1" s="1"/>
  <c r="R5955" i="1"/>
  <c r="S5955" i="1" s="1"/>
  <c r="T5955" i="1" s="1"/>
  <c r="U5955" i="1" s="1"/>
  <c r="R5947" i="1"/>
  <c r="S5947" i="1" s="1"/>
  <c r="T5947" i="1" s="1"/>
  <c r="U5947" i="1" s="1"/>
  <c r="S5939" i="1"/>
  <c r="T5939" i="1" s="1"/>
  <c r="U5939" i="1" s="1"/>
  <c r="R5939" i="1"/>
  <c r="S5931" i="1"/>
  <c r="T5931" i="1" s="1"/>
  <c r="U5931" i="1" s="1"/>
  <c r="R5931" i="1"/>
  <c r="S5923" i="1"/>
  <c r="T5923" i="1" s="1"/>
  <c r="U5923" i="1" s="1"/>
  <c r="R5923" i="1"/>
  <c r="S5915" i="1"/>
  <c r="T5915" i="1" s="1"/>
  <c r="U5915" i="1" s="1"/>
  <c r="S5907" i="1"/>
  <c r="T5907" i="1" s="1"/>
  <c r="U5907" i="1" s="1"/>
  <c r="S5899" i="1"/>
  <c r="T5899" i="1" s="1"/>
  <c r="U5899" i="1" s="1"/>
  <c r="R5899" i="1"/>
  <c r="S5891" i="1"/>
  <c r="T5891" i="1" s="1"/>
  <c r="U5891" i="1" s="1"/>
  <c r="R5891" i="1"/>
  <c r="S5883" i="1"/>
  <c r="T5883" i="1" s="1"/>
  <c r="U5883" i="1" s="1"/>
  <c r="R5883" i="1"/>
  <c r="R5875" i="1"/>
  <c r="S5875" i="1" s="1"/>
  <c r="T5875" i="1" s="1"/>
  <c r="U5875" i="1" s="1"/>
  <c r="R5867" i="1"/>
  <c r="S5867" i="1" s="1"/>
  <c r="T5867" i="1" s="1"/>
  <c r="U5867" i="1" s="1"/>
  <c r="S5859" i="1"/>
  <c r="T5859" i="1" s="1"/>
  <c r="U5859" i="1" s="1"/>
  <c r="R5859" i="1"/>
  <c r="R5851" i="1"/>
  <c r="S5851" i="1" s="1"/>
  <c r="T5851" i="1" s="1"/>
  <c r="U5851" i="1" s="1"/>
  <c r="R5843" i="1"/>
  <c r="S5843" i="1"/>
  <c r="T5843" i="1" s="1"/>
  <c r="U5843" i="1" s="1"/>
  <c r="R5835" i="1"/>
  <c r="S5835" i="1" s="1"/>
  <c r="T5835" i="1" s="1"/>
  <c r="U5835" i="1" s="1"/>
  <c r="S5827" i="1"/>
  <c r="T5827" i="1" s="1"/>
  <c r="U5827" i="1" s="1"/>
  <c r="R5827" i="1"/>
  <c r="R5819" i="1"/>
  <c r="S5819" i="1" s="1"/>
  <c r="T5819" i="1" s="1"/>
  <c r="U5819" i="1" s="1"/>
  <c r="R5811" i="1"/>
  <c r="S5811" i="1" s="1"/>
  <c r="T5811" i="1" s="1"/>
  <c r="U5811" i="1" s="1"/>
  <c r="R5803" i="1"/>
  <c r="S5803" i="1" s="1"/>
  <c r="T5803" i="1" s="1"/>
  <c r="U5803" i="1" s="1"/>
  <c r="S5795" i="1"/>
  <c r="T5795" i="1" s="1"/>
  <c r="U5795" i="1" s="1"/>
  <c r="R5795" i="1"/>
  <c r="S5787" i="1"/>
  <c r="T5787" i="1" s="1"/>
  <c r="U5787" i="1" s="1"/>
  <c r="R5787" i="1"/>
  <c r="R5779" i="1"/>
  <c r="S5779" i="1"/>
  <c r="T5779" i="1" s="1"/>
  <c r="U5779" i="1" s="1"/>
  <c r="S5771" i="1"/>
  <c r="T5771" i="1" s="1"/>
  <c r="U5771" i="1" s="1"/>
  <c r="R5771" i="1"/>
  <c r="S5763" i="1"/>
  <c r="T5763" i="1" s="1"/>
  <c r="U5763" i="1" s="1"/>
  <c r="R5763" i="1"/>
  <c r="R5755" i="1"/>
  <c r="S5755" i="1" s="1"/>
  <c r="T5755" i="1" s="1"/>
  <c r="U5755" i="1" s="1"/>
  <c r="R5747" i="1"/>
  <c r="S5747" i="1" s="1"/>
  <c r="T5747" i="1" s="1"/>
  <c r="U5747" i="1" s="1"/>
  <c r="R5739" i="1"/>
  <c r="S5739" i="1"/>
  <c r="T5739" i="1" s="1"/>
  <c r="U5739" i="1" s="1"/>
  <c r="R5731" i="1"/>
  <c r="S5731" i="1" s="1"/>
  <c r="T5731" i="1" s="1"/>
  <c r="U5731" i="1" s="1"/>
  <c r="S5723" i="1"/>
  <c r="T5723" i="1" s="1"/>
  <c r="U5723" i="1" s="1"/>
  <c r="R5723" i="1"/>
  <c r="R5715" i="1"/>
  <c r="S5715" i="1" s="1"/>
  <c r="T5715" i="1" s="1"/>
  <c r="U5715" i="1" s="1"/>
  <c r="S5707" i="1"/>
  <c r="T5707" i="1" s="1"/>
  <c r="U5707" i="1" s="1"/>
  <c r="R5707" i="1"/>
  <c r="R5699" i="1"/>
  <c r="S5699" i="1" s="1"/>
  <c r="T5699" i="1" s="1"/>
  <c r="U5699" i="1" s="1"/>
  <c r="S5691" i="1"/>
  <c r="T5691" i="1" s="1"/>
  <c r="U5691" i="1" s="1"/>
  <c r="R5691" i="1"/>
  <c r="R5683" i="1"/>
  <c r="S5683" i="1" s="1"/>
  <c r="T5683" i="1" s="1"/>
  <c r="U5683" i="1" s="1"/>
  <c r="R5675" i="1"/>
  <c r="S5675" i="1"/>
  <c r="T5675" i="1" s="1"/>
  <c r="U5675" i="1" s="1"/>
  <c r="R5667" i="1"/>
  <c r="S5667" i="1" s="1"/>
  <c r="T5667" i="1" s="1"/>
  <c r="U5667" i="1" s="1"/>
  <c r="R5659" i="1"/>
  <c r="S5659" i="1" s="1"/>
  <c r="T5659" i="1" s="1"/>
  <c r="U5659" i="1" s="1"/>
  <c r="R5651" i="1"/>
  <c r="S5651" i="1" s="1"/>
  <c r="T5651" i="1" s="1"/>
  <c r="U5651" i="1" s="1"/>
  <c r="S5643" i="1"/>
  <c r="T5643" i="1" s="1"/>
  <c r="U5643" i="1" s="1"/>
  <c r="R5643" i="1"/>
  <c r="R5635" i="1"/>
  <c r="S5635" i="1" s="1"/>
  <c r="T5635" i="1" s="1"/>
  <c r="U5635" i="1" s="1"/>
  <c r="S5627" i="1"/>
  <c r="T5627" i="1" s="1"/>
  <c r="U5627" i="1" s="1"/>
  <c r="R5627" i="1"/>
  <c r="R5619" i="1"/>
  <c r="S5619" i="1" s="1"/>
  <c r="T5619" i="1" s="1"/>
  <c r="U5619" i="1" s="1"/>
  <c r="S5611" i="1"/>
  <c r="T5611" i="1" s="1"/>
  <c r="U5611" i="1" s="1"/>
  <c r="R5611" i="1"/>
  <c r="R5603" i="1"/>
  <c r="S5603" i="1" s="1"/>
  <c r="T5603" i="1" s="1"/>
  <c r="U5603" i="1" s="1"/>
  <c r="R5595" i="1"/>
  <c r="S5595" i="1"/>
  <c r="T5595" i="1" s="1"/>
  <c r="U5595" i="1" s="1"/>
  <c r="R5587" i="1"/>
  <c r="S5587" i="1" s="1"/>
  <c r="T5587" i="1" s="1"/>
  <c r="U5587" i="1" s="1"/>
  <c r="S5579" i="1"/>
  <c r="T5579" i="1" s="1"/>
  <c r="U5579" i="1" s="1"/>
  <c r="R5579" i="1"/>
  <c r="S5571" i="1"/>
  <c r="T5571" i="1" s="1"/>
  <c r="U5571" i="1" s="1"/>
  <c r="R5571" i="1"/>
  <c r="S5563" i="1"/>
  <c r="T5563" i="1" s="1"/>
  <c r="U5563" i="1" s="1"/>
  <c r="R5563" i="1"/>
  <c r="R5555" i="1"/>
  <c r="S5555" i="1" s="1"/>
  <c r="T5555" i="1" s="1"/>
  <c r="U5555" i="1" s="1"/>
  <c r="R5547" i="1"/>
  <c r="S5547" i="1" s="1"/>
  <c r="T5547" i="1" s="1"/>
  <c r="U5547" i="1" s="1"/>
  <c r="S5539" i="1"/>
  <c r="T5539" i="1" s="1"/>
  <c r="U5539" i="1" s="1"/>
  <c r="R5539" i="1"/>
  <c r="R5531" i="1"/>
  <c r="S5531" i="1" s="1"/>
  <c r="T5531" i="1" s="1"/>
  <c r="U5531" i="1" s="1"/>
  <c r="R5523" i="1"/>
  <c r="S5523" i="1" s="1"/>
  <c r="T5523" i="1" s="1"/>
  <c r="U5523" i="1" s="1"/>
  <c r="S5515" i="1"/>
  <c r="T5515" i="1" s="1"/>
  <c r="U5515" i="1" s="1"/>
  <c r="R5515" i="1"/>
  <c r="S5507" i="1"/>
  <c r="T5507" i="1" s="1"/>
  <c r="U5507" i="1" s="1"/>
  <c r="R5507" i="1"/>
  <c r="S5499" i="1"/>
  <c r="T5499" i="1" s="1"/>
  <c r="U5499" i="1" s="1"/>
  <c r="R5499" i="1"/>
  <c r="R5491" i="1"/>
  <c r="S5491" i="1" s="1"/>
  <c r="T5491" i="1" s="1"/>
  <c r="U5491" i="1" s="1"/>
  <c r="R5483" i="1"/>
  <c r="S5483" i="1" s="1"/>
  <c r="T5483" i="1" s="1"/>
  <c r="U5483" i="1" s="1"/>
  <c r="R5475" i="1"/>
  <c r="S5475" i="1" s="1"/>
  <c r="T5475" i="1" s="1"/>
  <c r="U5475" i="1" s="1"/>
  <c r="S5467" i="1"/>
  <c r="T5467" i="1" s="1"/>
  <c r="U5467" i="1" s="1"/>
  <c r="R5467" i="1"/>
  <c r="R5459" i="1"/>
  <c r="S5459" i="1" s="1"/>
  <c r="T5459" i="1" s="1"/>
  <c r="U5459" i="1" s="1"/>
  <c r="S5451" i="1"/>
  <c r="T5451" i="1" s="1"/>
  <c r="U5451" i="1" s="1"/>
  <c r="R5451" i="1"/>
  <c r="S5443" i="1"/>
  <c r="T5443" i="1" s="1"/>
  <c r="U5443" i="1" s="1"/>
  <c r="R5443" i="1"/>
  <c r="S5435" i="1"/>
  <c r="T5435" i="1" s="1"/>
  <c r="U5435" i="1" s="1"/>
  <c r="R5435" i="1"/>
  <c r="R5427" i="1"/>
  <c r="S5427" i="1" s="1"/>
  <c r="T5427" i="1" s="1"/>
  <c r="U5427" i="1" s="1"/>
  <c r="R5419" i="1"/>
  <c r="S5419" i="1" s="1"/>
  <c r="T5419" i="1" s="1"/>
  <c r="U5419" i="1" s="1"/>
  <c r="R5411" i="1"/>
  <c r="S5411" i="1"/>
  <c r="T5411" i="1" s="1"/>
  <c r="U5411" i="1" s="1"/>
  <c r="R5403" i="1"/>
  <c r="S5403" i="1" s="1"/>
  <c r="T5403" i="1" s="1"/>
  <c r="U5403" i="1" s="1"/>
  <c r="R5395" i="1"/>
  <c r="S5395" i="1" s="1"/>
  <c r="T5395" i="1" s="1"/>
  <c r="U5395" i="1" s="1"/>
  <c r="S5387" i="1"/>
  <c r="T5387" i="1" s="1"/>
  <c r="U5387" i="1" s="1"/>
  <c r="R5387" i="1"/>
  <c r="S5379" i="1"/>
  <c r="T5379" i="1" s="1"/>
  <c r="U5379" i="1" s="1"/>
  <c r="R5379" i="1"/>
  <c r="S5371" i="1"/>
  <c r="T5371" i="1" s="1"/>
  <c r="U5371" i="1" s="1"/>
  <c r="R5371" i="1"/>
  <c r="R5363" i="1"/>
  <c r="S5363" i="1" s="1"/>
  <c r="T5363" i="1" s="1"/>
  <c r="U5363" i="1" s="1"/>
  <c r="S5355" i="1"/>
  <c r="T5355" i="1" s="1"/>
  <c r="U5355" i="1" s="1"/>
  <c r="R5355" i="1"/>
  <c r="R5347" i="1"/>
  <c r="S5347" i="1"/>
  <c r="T5347" i="1" s="1"/>
  <c r="U5347" i="1" s="1"/>
  <c r="R5339" i="1"/>
  <c r="S5339" i="1" s="1"/>
  <c r="T5339" i="1" s="1"/>
  <c r="U5339" i="1" s="1"/>
  <c r="R5331" i="1"/>
  <c r="S5331" i="1" s="1"/>
  <c r="T5331" i="1" s="1"/>
  <c r="U5331" i="1" s="1"/>
  <c r="S5323" i="1"/>
  <c r="T5323" i="1" s="1"/>
  <c r="U5323" i="1" s="1"/>
  <c r="R5323" i="1"/>
  <c r="S5315" i="1"/>
  <c r="T5315" i="1" s="1"/>
  <c r="U5315" i="1" s="1"/>
  <c r="R5315" i="1"/>
  <c r="S5307" i="1"/>
  <c r="T5307" i="1" s="1"/>
  <c r="U5307" i="1" s="1"/>
  <c r="R5307" i="1"/>
  <c r="R5299" i="1"/>
  <c r="S5299" i="1" s="1"/>
  <c r="T5299" i="1" s="1"/>
  <c r="U5299" i="1" s="1"/>
  <c r="R5291" i="1"/>
  <c r="S5291" i="1" s="1"/>
  <c r="T5291" i="1" s="1"/>
  <c r="U5291" i="1" s="1"/>
  <c r="R5283" i="1"/>
  <c r="S5283" i="1" s="1"/>
  <c r="T5283" i="1" s="1"/>
  <c r="U5283" i="1" s="1"/>
  <c r="R5275" i="1"/>
  <c r="S5275" i="1"/>
  <c r="T5275" i="1" s="1"/>
  <c r="U5275" i="1" s="1"/>
  <c r="R5267" i="1"/>
  <c r="S5267" i="1" s="1"/>
  <c r="T5267" i="1" s="1"/>
  <c r="U5267" i="1" s="1"/>
  <c r="S5259" i="1"/>
  <c r="T5259" i="1" s="1"/>
  <c r="U5259" i="1" s="1"/>
  <c r="R5259" i="1"/>
  <c r="S5251" i="1"/>
  <c r="T5251" i="1" s="1"/>
  <c r="U5251" i="1" s="1"/>
  <c r="R5251" i="1"/>
  <c r="R5243" i="1"/>
  <c r="S5243" i="1" s="1"/>
  <c r="T5243" i="1" s="1"/>
  <c r="U5243" i="1" s="1"/>
  <c r="S5235" i="1"/>
  <c r="T5235" i="1" s="1"/>
  <c r="U5235" i="1" s="1"/>
  <c r="R5235" i="1"/>
  <c r="S5227" i="1"/>
  <c r="T5227" i="1" s="1"/>
  <c r="U5227" i="1" s="1"/>
  <c r="R5227" i="1"/>
  <c r="S5219" i="1"/>
  <c r="T5219" i="1" s="1"/>
  <c r="U5219" i="1" s="1"/>
  <c r="R5219" i="1"/>
  <c r="R5211" i="1"/>
  <c r="S5211" i="1" s="1"/>
  <c r="T5211" i="1" s="1"/>
  <c r="U5211" i="1" s="1"/>
  <c r="S5203" i="1"/>
  <c r="T5203" i="1" s="1"/>
  <c r="U5203" i="1" s="1"/>
  <c r="R5203" i="1"/>
  <c r="S5195" i="1"/>
  <c r="T5195" i="1" s="1"/>
  <c r="U5195" i="1" s="1"/>
  <c r="R5195" i="1"/>
  <c r="S5187" i="1"/>
  <c r="T5187" i="1" s="1"/>
  <c r="U5187" i="1" s="1"/>
  <c r="R5187" i="1"/>
  <c r="S5179" i="1"/>
  <c r="T5179" i="1" s="1"/>
  <c r="U5179" i="1" s="1"/>
  <c r="R5179" i="1"/>
  <c r="S5171" i="1"/>
  <c r="T5171" i="1" s="1"/>
  <c r="U5171" i="1" s="1"/>
  <c r="R5171" i="1"/>
  <c r="S5163" i="1"/>
  <c r="T5163" i="1" s="1"/>
  <c r="U5163" i="1" s="1"/>
  <c r="R5163" i="1"/>
  <c r="R5155" i="1"/>
  <c r="S5155" i="1" s="1"/>
  <c r="T5155" i="1" s="1"/>
  <c r="U5155" i="1" s="1"/>
  <c r="S5147" i="1"/>
  <c r="T5147" i="1" s="1"/>
  <c r="U5147" i="1" s="1"/>
  <c r="R5147" i="1"/>
  <c r="S5139" i="1"/>
  <c r="T5139" i="1" s="1"/>
  <c r="U5139" i="1" s="1"/>
  <c r="R5139" i="1"/>
  <c r="S5131" i="1"/>
  <c r="T5131" i="1" s="1"/>
  <c r="U5131" i="1" s="1"/>
  <c r="R5131" i="1"/>
  <c r="S5123" i="1"/>
  <c r="T5123" i="1" s="1"/>
  <c r="U5123" i="1" s="1"/>
  <c r="R5123" i="1"/>
  <c r="S5115" i="1"/>
  <c r="T5115" i="1" s="1"/>
  <c r="U5115" i="1" s="1"/>
  <c r="R5115" i="1"/>
  <c r="S5107" i="1"/>
  <c r="T5107" i="1" s="1"/>
  <c r="U5107" i="1" s="1"/>
  <c r="R5107" i="1"/>
  <c r="S5099" i="1"/>
  <c r="T5099" i="1" s="1"/>
  <c r="U5099" i="1" s="1"/>
  <c r="R5099" i="1"/>
  <c r="S5091" i="1"/>
  <c r="T5091" i="1" s="1"/>
  <c r="U5091" i="1" s="1"/>
  <c r="R5091" i="1"/>
  <c r="S5083" i="1"/>
  <c r="T5083" i="1" s="1"/>
  <c r="U5083" i="1" s="1"/>
  <c r="R5083" i="1"/>
  <c r="S5075" i="1"/>
  <c r="T5075" i="1" s="1"/>
  <c r="U5075" i="1" s="1"/>
  <c r="R5075" i="1"/>
  <c r="S5067" i="1"/>
  <c r="T5067" i="1" s="1"/>
  <c r="U5067" i="1" s="1"/>
  <c r="R5067" i="1"/>
  <c r="S5059" i="1"/>
  <c r="T5059" i="1" s="1"/>
  <c r="U5059" i="1" s="1"/>
  <c r="R5059" i="1"/>
  <c r="S5051" i="1"/>
  <c r="T5051" i="1" s="1"/>
  <c r="U5051" i="1" s="1"/>
  <c r="R5051" i="1"/>
  <c r="S5043" i="1"/>
  <c r="T5043" i="1" s="1"/>
  <c r="U5043" i="1" s="1"/>
  <c r="R5043" i="1"/>
  <c r="S5035" i="1"/>
  <c r="T5035" i="1" s="1"/>
  <c r="U5035" i="1" s="1"/>
  <c r="R5035" i="1"/>
  <c r="S5027" i="1"/>
  <c r="T5027" i="1" s="1"/>
  <c r="U5027" i="1" s="1"/>
  <c r="R5027" i="1"/>
  <c r="S5019" i="1"/>
  <c r="T5019" i="1" s="1"/>
  <c r="U5019" i="1" s="1"/>
  <c r="R5019" i="1"/>
  <c r="S5011" i="1"/>
  <c r="T5011" i="1" s="1"/>
  <c r="U5011" i="1" s="1"/>
  <c r="R5011" i="1"/>
  <c r="S5003" i="1"/>
  <c r="T5003" i="1" s="1"/>
  <c r="U5003" i="1" s="1"/>
  <c r="R5003" i="1"/>
  <c r="S4995" i="1"/>
  <c r="T4995" i="1" s="1"/>
  <c r="U4995" i="1" s="1"/>
  <c r="R4995" i="1"/>
  <c r="S4987" i="1"/>
  <c r="T4987" i="1" s="1"/>
  <c r="U4987" i="1" s="1"/>
  <c r="R4987" i="1"/>
  <c r="S4979" i="1"/>
  <c r="T4979" i="1" s="1"/>
  <c r="U4979" i="1" s="1"/>
  <c r="R4979" i="1"/>
  <c r="S4971" i="1"/>
  <c r="T4971" i="1" s="1"/>
  <c r="U4971" i="1" s="1"/>
  <c r="R4971" i="1"/>
  <c r="S4963" i="1"/>
  <c r="T4963" i="1" s="1"/>
  <c r="U4963" i="1" s="1"/>
  <c r="R4963" i="1"/>
  <c r="S4955" i="1"/>
  <c r="T4955" i="1" s="1"/>
  <c r="U4955" i="1" s="1"/>
  <c r="R4947" i="1"/>
  <c r="S4947" i="1" s="1"/>
  <c r="T4947" i="1" s="1"/>
  <c r="U4947" i="1" s="1"/>
  <c r="R4939" i="1"/>
  <c r="S4939" i="1" s="1"/>
  <c r="T4939" i="1" s="1"/>
  <c r="U4939" i="1" s="1"/>
  <c r="R4931" i="1"/>
  <c r="S4931" i="1" s="1"/>
  <c r="T4931" i="1" s="1"/>
  <c r="U4931" i="1" s="1"/>
  <c r="S4923" i="1"/>
  <c r="T4923" i="1" s="1"/>
  <c r="U4923" i="1" s="1"/>
  <c r="R4923" i="1"/>
  <c r="R4915" i="1"/>
  <c r="S4915" i="1" s="1"/>
  <c r="T4915" i="1" s="1"/>
  <c r="U4915" i="1" s="1"/>
  <c r="R4907" i="1"/>
  <c r="S4907" i="1" s="1"/>
  <c r="T4907" i="1" s="1"/>
  <c r="U4907" i="1" s="1"/>
  <c r="R4899" i="1"/>
  <c r="S4899" i="1" s="1"/>
  <c r="T4899" i="1" s="1"/>
  <c r="U4899" i="1" s="1"/>
  <c r="S4891" i="1"/>
  <c r="T4891" i="1" s="1"/>
  <c r="U4891" i="1" s="1"/>
  <c r="R4891" i="1"/>
  <c r="R4883" i="1"/>
  <c r="S4883" i="1" s="1"/>
  <c r="T4883" i="1" s="1"/>
  <c r="U4883" i="1" s="1"/>
  <c r="R4875" i="1"/>
  <c r="S4875" i="1" s="1"/>
  <c r="T4875" i="1" s="1"/>
  <c r="U4875" i="1" s="1"/>
  <c r="R4867" i="1"/>
  <c r="S4867" i="1" s="1"/>
  <c r="T4867" i="1" s="1"/>
  <c r="U4867" i="1" s="1"/>
  <c r="S4859" i="1"/>
  <c r="T4859" i="1" s="1"/>
  <c r="U4859" i="1" s="1"/>
  <c r="R4859" i="1"/>
  <c r="R4851" i="1"/>
  <c r="S4851" i="1" s="1"/>
  <c r="T4851" i="1" s="1"/>
  <c r="U4851" i="1" s="1"/>
  <c r="R4843" i="1"/>
  <c r="S4843" i="1" s="1"/>
  <c r="T4843" i="1" s="1"/>
  <c r="U4843" i="1" s="1"/>
  <c r="R4835" i="1"/>
  <c r="S4835" i="1" s="1"/>
  <c r="T4835" i="1" s="1"/>
  <c r="U4835" i="1" s="1"/>
  <c r="S4827" i="1"/>
  <c r="T4827" i="1" s="1"/>
  <c r="U4827" i="1" s="1"/>
  <c r="R4827" i="1"/>
  <c r="R4819" i="1"/>
  <c r="S4819" i="1" s="1"/>
  <c r="T4819" i="1" s="1"/>
  <c r="U4819" i="1" s="1"/>
  <c r="R4811" i="1"/>
  <c r="S4811" i="1" s="1"/>
  <c r="T4811" i="1" s="1"/>
  <c r="U4811" i="1" s="1"/>
  <c r="R4803" i="1"/>
  <c r="S4803" i="1" s="1"/>
  <c r="T4803" i="1" s="1"/>
  <c r="U4803" i="1" s="1"/>
  <c r="S4795" i="1"/>
  <c r="T4795" i="1" s="1"/>
  <c r="U4795" i="1" s="1"/>
  <c r="R4795" i="1"/>
  <c r="R4787" i="1"/>
  <c r="S4787" i="1" s="1"/>
  <c r="T4787" i="1" s="1"/>
  <c r="U4787" i="1" s="1"/>
  <c r="R4779" i="1"/>
  <c r="S4779" i="1" s="1"/>
  <c r="T4779" i="1" s="1"/>
  <c r="U4779" i="1" s="1"/>
  <c r="R4771" i="1"/>
  <c r="S4771" i="1" s="1"/>
  <c r="T4771" i="1" s="1"/>
  <c r="U4771" i="1" s="1"/>
  <c r="S4763" i="1"/>
  <c r="T4763" i="1" s="1"/>
  <c r="U4763" i="1" s="1"/>
  <c r="S4755" i="1"/>
  <c r="T4755" i="1" s="1"/>
  <c r="U4755" i="1" s="1"/>
  <c r="R4755" i="1"/>
  <c r="S4747" i="1"/>
  <c r="T4747" i="1" s="1"/>
  <c r="U4747" i="1" s="1"/>
  <c r="R4747" i="1"/>
  <c r="S4739" i="1"/>
  <c r="T4739" i="1" s="1"/>
  <c r="U4739" i="1" s="1"/>
  <c r="R4739" i="1"/>
  <c r="S4731" i="1"/>
  <c r="T4731" i="1" s="1"/>
  <c r="U4731" i="1" s="1"/>
  <c r="R4731" i="1"/>
  <c r="S4723" i="1"/>
  <c r="T4723" i="1" s="1"/>
  <c r="U4723" i="1" s="1"/>
  <c r="R4723" i="1"/>
  <c r="S4715" i="1"/>
  <c r="T4715" i="1" s="1"/>
  <c r="U4715" i="1" s="1"/>
  <c r="R4715" i="1"/>
  <c r="S4707" i="1"/>
  <c r="T4707" i="1" s="1"/>
  <c r="U4707" i="1" s="1"/>
  <c r="R4707" i="1"/>
  <c r="S4699" i="1"/>
  <c r="T4699" i="1" s="1"/>
  <c r="U4699" i="1" s="1"/>
  <c r="R4699" i="1"/>
  <c r="S4691" i="1"/>
  <c r="T4691" i="1" s="1"/>
  <c r="U4691" i="1" s="1"/>
  <c r="R4691" i="1"/>
  <c r="S4683" i="1"/>
  <c r="T4683" i="1" s="1"/>
  <c r="U4683" i="1" s="1"/>
  <c r="R4683" i="1"/>
  <c r="S4675" i="1"/>
  <c r="T4675" i="1" s="1"/>
  <c r="U4675" i="1" s="1"/>
  <c r="R4675" i="1"/>
  <c r="S4667" i="1"/>
  <c r="T4667" i="1" s="1"/>
  <c r="U4667" i="1" s="1"/>
  <c r="R4667" i="1"/>
  <c r="S4659" i="1"/>
  <c r="T4659" i="1" s="1"/>
  <c r="U4659" i="1" s="1"/>
  <c r="R4659" i="1"/>
  <c r="S4651" i="1"/>
  <c r="T4651" i="1" s="1"/>
  <c r="U4651" i="1" s="1"/>
  <c r="R4651" i="1"/>
  <c r="S4643" i="1"/>
  <c r="T4643" i="1" s="1"/>
  <c r="U4643" i="1" s="1"/>
  <c r="R4643" i="1"/>
  <c r="S4635" i="1"/>
  <c r="T4635" i="1" s="1"/>
  <c r="U4635" i="1" s="1"/>
  <c r="R4635" i="1"/>
  <c r="S4627" i="1"/>
  <c r="T4627" i="1" s="1"/>
  <c r="U4627" i="1" s="1"/>
  <c r="R4627" i="1"/>
  <c r="S4619" i="1"/>
  <c r="T4619" i="1" s="1"/>
  <c r="U4619" i="1" s="1"/>
  <c r="R4619" i="1"/>
  <c r="S4611" i="1"/>
  <c r="T4611" i="1" s="1"/>
  <c r="U4611" i="1" s="1"/>
  <c r="R4611" i="1"/>
  <c r="S4603" i="1"/>
  <c r="T4603" i="1" s="1"/>
  <c r="U4603" i="1" s="1"/>
  <c r="S4595" i="1"/>
  <c r="T4595" i="1" s="1"/>
  <c r="U4595" i="1" s="1"/>
  <c r="R4595" i="1"/>
  <c r="R4587" i="1"/>
  <c r="S4587" i="1" s="1"/>
  <c r="T4587" i="1" s="1"/>
  <c r="U4587" i="1" s="1"/>
  <c r="R4579" i="1"/>
  <c r="S4579" i="1" s="1"/>
  <c r="T4579" i="1" s="1"/>
  <c r="U4579" i="1" s="1"/>
  <c r="R4571" i="1"/>
  <c r="S4571" i="1" s="1"/>
  <c r="T4571" i="1" s="1"/>
  <c r="U4571" i="1" s="1"/>
  <c r="S4563" i="1"/>
  <c r="T4563" i="1" s="1"/>
  <c r="U4563" i="1" s="1"/>
  <c r="R4563" i="1"/>
  <c r="R4555" i="1"/>
  <c r="S4555" i="1" s="1"/>
  <c r="T4555" i="1" s="1"/>
  <c r="U4555" i="1" s="1"/>
  <c r="R4547" i="1"/>
  <c r="S4547" i="1" s="1"/>
  <c r="T4547" i="1" s="1"/>
  <c r="U4547" i="1" s="1"/>
  <c r="R4539" i="1"/>
  <c r="S4539" i="1" s="1"/>
  <c r="T4539" i="1" s="1"/>
  <c r="U4539" i="1" s="1"/>
  <c r="S4531" i="1"/>
  <c r="T4531" i="1" s="1"/>
  <c r="U4531" i="1" s="1"/>
  <c r="R4531" i="1"/>
  <c r="R4523" i="1"/>
  <c r="S4523" i="1" s="1"/>
  <c r="T4523" i="1" s="1"/>
  <c r="U4523" i="1" s="1"/>
  <c r="R4515" i="1"/>
  <c r="S4515" i="1" s="1"/>
  <c r="T4515" i="1" s="1"/>
  <c r="U4515" i="1" s="1"/>
  <c r="R4507" i="1"/>
  <c r="S4507" i="1" s="1"/>
  <c r="T4507" i="1" s="1"/>
  <c r="U4507" i="1" s="1"/>
  <c r="S4499" i="1"/>
  <c r="T4499" i="1" s="1"/>
  <c r="U4499" i="1" s="1"/>
  <c r="R4499" i="1"/>
  <c r="R4491" i="1"/>
  <c r="S4491" i="1" s="1"/>
  <c r="T4491" i="1" s="1"/>
  <c r="U4491" i="1" s="1"/>
  <c r="R4483" i="1"/>
  <c r="S4483" i="1" s="1"/>
  <c r="T4483" i="1" s="1"/>
  <c r="U4483" i="1" s="1"/>
  <c r="R4475" i="1"/>
  <c r="S4475" i="1" s="1"/>
  <c r="T4475" i="1" s="1"/>
  <c r="U4475" i="1" s="1"/>
  <c r="S4467" i="1"/>
  <c r="T4467" i="1" s="1"/>
  <c r="U4467" i="1" s="1"/>
  <c r="R4467" i="1"/>
  <c r="R4459" i="1"/>
  <c r="S4459" i="1" s="1"/>
  <c r="T4459" i="1" s="1"/>
  <c r="U4459" i="1" s="1"/>
  <c r="R4451" i="1"/>
  <c r="S4451" i="1" s="1"/>
  <c r="T4451" i="1" s="1"/>
  <c r="U4451" i="1" s="1"/>
  <c r="R4443" i="1"/>
  <c r="S4443" i="1" s="1"/>
  <c r="T4443" i="1" s="1"/>
  <c r="U4443" i="1" s="1"/>
  <c r="S4435" i="1"/>
  <c r="T4435" i="1" s="1"/>
  <c r="U4435" i="1" s="1"/>
  <c r="R4435" i="1"/>
  <c r="R4427" i="1"/>
  <c r="S4427" i="1" s="1"/>
  <c r="T4427" i="1" s="1"/>
  <c r="U4427" i="1" s="1"/>
  <c r="R4419" i="1"/>
  <c r="S4419" i="1" s="1"/>
  <c r="T4419" i="1" s="1"/>
  <c r="U4419" i="1" s="1"/>
  <c r="R4411" i="1"/>
  <c r="S4411" i="1" s="1"/>
  <c r="T4411" i="1" s="1"/>
  <c r="U4411" i="1" s="1"/>
  <c r="S4403" i="1"/>
  <c r="T4403" i="1" s="1"/>
  <c r="U4403" i="1" s="1"/>
  <c r="R4403" i="1"/>
  <c r="R4395" i="1"/>
  <c r="S4395" i="1" s="1"/>
  <c r="T4395" i="1" s="1"/>
  <c r="U4395" i="1" s="1"/>
  <c r="R4387" i="1"/>
  <c r="S4387" i="1" s="1"/>
  <c r="T4387" i="1" s="1"/>
  <c r="U4387" i="1" s="1"/>
  <c r="R4379" i="1"/>
  <c r="S4379" i="1" s="1"/>
  <c r="T4379" i="1" s="1"/>
  <c r="U4379" i="1" s="1"/>
  <c r="S4371" i="1"/>
  <c r="T4371" i="1" s="1"/>
  <c r="U4371" i="1" s="1"/>
  <c r="R4371" i="1"/>
  <c r="R4363" i="1"/>
  <c r="S4363" i="1" s="1"/>
  <c r="T4363" i="1" s="1"/>
  <c r="U4363" i="1" s="1"/>
  <c r="R4355" i="1"/>
  <c r="S4355" i="1" s="1"/>
  <c r="T4355" i="1" s="1"/>
  <c r="U4355" i="1" s="1"/>
  <c r="R4347" i="1"/>
  <c r="S4347" i="1" s="1"/>
  <c r="T4347" i="1" s="1"/>
  <c r="U4347" i="1" s="1"/>
  <c r="S4339" i="1"/>
  <c r="T4339" i="1" s="1"/>
  <c r="U4339" i="1" s="1"/>
  <c r="R4339" i="1"/>
  <c r="R4331" i="1"/>
  <c r="S4331" i="1" s="1"/>
  <c r="T4331" i="1" s="1"/>
  <c r="U4331" i="1" s="1"/>
  <c r="R4323" i="1"/>
  <c r="S4323" i="1" s="1"/>
  <c r="T4323" i="1" s="1"/>
  <c r="U4323" i="1" s="1"/>
  <c r="R4315" i="1"/>
  <c r="S4315" i="1" s="1"/>
  <c r="T4315" i="1" s="1"/>
  <c r="U4315" i="1" s="1"/>
  <c r="S4307" i="1"/>
  <c r="T4307" i="1" s="1"/>
  <c r="U4307" i="1" s="1"/>
  <c r="R4307" i="1"/>
  <c r="R4299" i="1"/>
  <c r="S4299" i="1" s="1"/>
  <c r="T4299" i="1" s="1"/>
  <c r="U4299" i="1" s="1"/>
  <c r="R4291" i="1"/>
  <c r="S4291" i="1" s="1"/>
  <c r="T4291" i="1" s="1"/>
  <c r="U4291" i="1" s="1"/>
  <c r="R4283" i="1"/>
  <c r="S4283" i="1" s="1"/>
  <c r="T4283" i="1" s="1"/>
  <c r="U4283" i="1" s="1"/>
  <c r="S4275" i="1"/>
  <c r="T4275" i="1" s="1"/>
  <c r="U4275" i="1" s="1"/>
  <c r="R4275" i="1"/>
  <c r="R4267" i="1"/>
  <c r="S4267" i="1" s="1"/>
  <c r="T4267" i="1" s="1"/>
  <c r="U4267" i="1" s="1"/>
  <c r="R4259" i="1"/>
  <c r="S4259" i="1" s="1"/>
  <c r="T4259" i="1" s="1"/>
  <c r="U4259" i="1" s="1"/>
  <c r="R4251" i="1"/>
  <c r="S4251" i="1" s="1"/>
  <c r="T4251" i="1" s="1"/>
  <c r="U4251" i="1" s="1"/>
  <c r="S4243" i="1"/>
  <c r="T4243" i="1" s="1"/>
  <c r="U4243" i="1" s="1"/>
  <c r="R4243" i="1"/>
  <c r="R4235" i="1"/>
  <c r="S4235" i="1" s="1"/>
  <c r="T4235" i="1" s="1"/>
  <c r="U4235" i="1" s="1"/>
  <c r="R4227" i="1"/>
  <c r="S4227" i="1" s="1"/>
  <c r="T4227" i="1" s="1"/>
  <c r="U4227" i="1" s="1"/>
  <c r="R4219" i="1"/>
  <c r="S4219" i="1" s="1"/>
  <c r="T4219" i="1" s="1"/>
  <c r="U4219" i="1" s="1"/>
  <c r="S4211" i="1"/>
  <c r="T4211" i="1" s="1"/>
  <c r="U4211" i="1" s="1"/>
  <c r="R4211" i="1"/>
  <c r="R4203" i="1"/>
  <c r="S4203" i="1" s="1"/>
  <c r="T4203" i="1" s="1"/>
  <c r="U4203" i="1" s="1"/>
  <c r="R4195" i="1"/>
  <c r="S4195" i="1" s="1"/>
  <c r="T4195" i="1" s="1"/>
  <c r="U4195" i="1" s="1"/>
  <c r="R4187" i="1"/>
  <c r="S4187" i="1" s="1"/>
  <c r="T4187" i="1" s="1"/>
  <c r="U4187" i="1" s="1"/>
  <c r="S4179" i="1"/>
  <c r="T4179" i="1" s="1"/>
  <c r="U4179" i="1" s="1"/>
  <c r="R4179" i="1"/>
  <c r="R4171" i="1"/>
  <c r="S4171" i="1" s="1"/>
  <c r="T4171" i="1" s="1"/>
  <c r="U4171" i="1" s="1"/>
  <c r="R4163" i="1"/>
  <c r="S4163" i="1" s="1"/>
  <c r="T4163" i="1" s="1"/>
  <c r="U4163" i="1" s="1"/>
  <c r="R4155" i="1"/>
  <c r="S4155" i="1" s="1"/>
  <c r="T4155" i="1" s="1"/>
  <c r="U4155" i="1" s="1"/>
  <c r="S4147" i="1"/>
  <c r="T4147" i="1" s="1"/>
  <c r="U4147" i="1" s="1"/>
  <c r="R4147" i="1"/>
  <c r="R4139" i="1"/>
  <c r="S4139" i="1" s="1"/>
  <c r="T4139" i="1" s="1"/>
  <c r="U4139" i="1" s="1"/>
  <c r="R4131" i="1"/>
  <c r="S4131" i="1" s="1"/>
  <c r="T4131" i="1" s="1"/>
  <c r="U4131" i="1" s="1"/>
  <c r="R4123" i="1"/>
  <c r="S4123" i="1" s="1"/>
  <c r="T4123" i="1" s="1"/>
  <c r="U4123" i="1" s="1"/>
  <c r="S4115" i="1"/>
  <c r="T4115" i="1" s="1"/>
  <c r="U4115" i="1" s="1"/>
  <c r="R4115" i="1"/>
  <c r="R4107" i="1"/>
  <c r="S4107" i="1" s="1"/>
  <c r="T4107" i="1" s="1"/>
  <c r="U4107" i="1" s="1"/>
  <c r="R4099" i="1"/>
  <c r="S4099" i="1" s="1"/>
  <c r="T4099" i="1" s="1"/>
  <c r="U4099" i="1" s="1"/>
  <c r="R4091" i="1"/>
  <c r="S4091" i="1" s="1"/>
  <c r="T4091" i="1" s="1"/>
  <c r="U4091" i="1" s="1"/>
  <c r="S4083" i="1"/>
  <c r="T4083" i="1" s="1"/>
  <c r="U4083" i="1" s="1"/>
  <c r="R4083" i="1"/>
  <c r="R4075" i="1"/>
  <c r="S4075" i="1" s="1"/>
  <c r="T4075" i="1" s="1"/>
  <c r="U4075" i="1" s="1"/>
  <c r="R4067" i="1"/>
  <c r="S4067" i="1" s="1"/>
  <c r="T4067" i="1" s="1"/>
  <c r="U4067" i="1" s="1"/>
  <c r="R4059" i="1"/>
  <c r="S4059" i="1" s="1"/>
  <c r="T4059" i="1" s="1"/>
  <c r="U4059" i="1" s="1"/>
  <c r="S4051" i="1"/>
  <c r="T4051" i="1" s="1"/>
  <c r="U4051" i="1" s="1"/>
  <c r="R4051" i="1"/>
  <c r="R4043" i="1"/>
  <c r="S4043" i="1" s="1"/>
  <c r="T4043" i="1" s="1"/>
  <c r="U4043" i="1" s="1"/>
  <c r="R4035" i="1"/>
  <c r="S4035" i="1" s="1"/>
  <c r="T4035" i="1" s="1"/>
  <c r="U4035" i="1" s="1"/>
  <c r="R4027" i="1"/>
  <c r="S4027" i="1" s="1"/>
  <c r="T4027" i="1" s="1"/>
  <c r="U4027" i="1" s="1"/>
  <c r="S4019" i="1"/>
  <c r="T4019" i="1" s="1"/>
  <c r="U4019" i="1" s="1"/>
  <c r="R4019" i="1"/>
  <c r="R4011" i="1"/>
  <c r="S4011" i="1" s="1"/>
  <c r="T4011" i="1" s="1"/>
  <c r="U4011" i="1" s="1"/>
  <c r="R4003" i="1"/>
  <c r="S4003" i="1" s="1"/>
  <c r="T4003" i="1" s="1"/>
  <c r="U4003" i="1" s="1"/>
  <c r="R3995" i="1"/>
  <c r="S3995" i="1" s="1"/>
  <c r="T3995" i="1" s="1"/>
  <c r="U3995" i="1" s="1"/>
  <c r="S3987" i="1"/>
  <c r="T3987" i="1" s="1"/>
  <c r="U3987" i="1" s="1"/>
  <c r="R3987" i="1"/>
  <c r="R3979" i="1"/>
  <c r="S3979" i="1" s="1"/>
  <c r="T3979" i="1" s="1"/>
  <c r="U3979" i="1" s="1"/>
  <c r="R3971" i="1"/>
  <c r="S3971" i="1" s="1"/>
  <c r="T3971" i="1" s="1"/>
  <c r="U3971" i="1" s="1"/>
  <c r="R3963" i="1"/>
  <c r="S3963" i="1" s="1"/>
  <c r="T3963" i="1" s="1"/>
  <c r="U3963" i="1" s="1"/>
  <c r="S3955" i="1"/>
  <c r="T3955" i="1" s="1"/>
  <c r="U3955" i="1" s="1"/>
  <c r="R3955" i="1"/>
  <c r="R3947" i="1"/>
  <c r="S3947" i="1" s="1"/>
  <c r="T3947" i="1" s="1"/>
  <c r="U3947" i="1" s="1"/>
  <c r="R3939" i="1"/>
  <c r="S3939" i="1" s="1"/>
  <c r="T3939" i="1" s="1"/>
  <c r="U3939" i="1" s="1"/>
  <c r="S3923" i="1"/>
  <c r="T3923" i="1" s="1"/>
  <c r="U3923" i="1" s="1"/>
  <c r="R3923" i="1"/>
  <c r="S3915" i="1"/>
  <c r="T3915" i="1" s="1"/>
  <c r="U3915" i="1" s="1"/>
  <c r="R3915" i="1"/>
  <c r="S3907" i="1"/>
  <c r="T3907" i="1" s="1"/>
  <c r="U3907" i="1" s="1"/>
  <c r="R3907" i="1"/>
  <c r="S3899" i="1"/>
  <c r="T3899" i="1" s="1"/>
  <c r="U3899" i="1" s="1"/>
  <c r="R3899" i="1"/>
  <c r="S3891" i="1"/>
  <c r="T3891" i="1" s="1"/>
  <c r="U3891" i="1" s="1"/>
  <c r="R3891" i="1"/>
  <c r="S3883" i="1"/>
  <c r="T3883" i="1" s="1"/>
  <c r="U3883" i="1" s="1"/>
  <c r="R3883" i="1"/>
  <c r="S3875" i="1"/>
  <c r="T3875" i="1" s="1"/>
  <c r="U3875" i="1" s="1"/>
  <c r="R3875" i="1"/>
  <c r="S3867" i="1"/>
  <c r="T3867" i="1" s="1"/>
  <c r="U3867" i="1" s="1"/>
  <c r="R3867" i="1"/>
  <c r="S3859" i="1"/>
  <c r="T3859" i="1" s="1"/>
  <c r="U3859" i="1" s="1"/>
  <c r="R3859" i="1"/>
  <c r="S3851" i="1"/>
  <c r="T3851" i="1" s="1"/>
  <c r="U3851" i="1" s="1"/>
  <c r="R3851" i="1"/>
  <c r="S3843" i="1"/>
  <c r="T3843" i="1" s="1"/>
  <c r="U3843" i="1" s="1"/>
  <c r="R3843" i="1"/>
  <c r="S3835" i="1"/>
  <c r="T3835" i="1" s="1"/>
  <c r="U3835" i="1" s="1"/>
  <c r="R3835" i="1"/>
  <c r="S3827" i="1"/>
  <c r="T3827" i="1" s="1"/>
  <c r="U3827" i="1" s="1"/>
  <c r="R3827" i="1"/>
  <c r="S3819" i="1"/>
  <c r="T3819" i="1" s="1"/>
  <c r="U3819" i="1" s="1"/>
  <c r="R3819" i="1"/>
  <c r="R6075" i="1"/>
  <c r="S6075" i="1" s="1"/>
  <c r="T6075" i="1" s="1"/>
  <c r="U6075" i="1" s="1"/>
  <c r="R3931" i="1"/>
  <c r="S3931" i="1" s="1"/>
  <c r="T3931" i="1" s="1"/>
  <c r="U3931" i="1" s="1"/>
  <c r="R6498" i="1"/>
  <c r="S6498" i="1" s="1"/>
  <c r="T6498" i="1" s="1"/>
  <c r="U6498" i="1" s="1"/>
  <c r="S6490" i="1"/>
  <c r="T6490" i="1" s="1"/>
  <c r="U6490" i="1" s="1"/>
  <c r="R6490" i="1"/>
  <c r="R6474" i="1"/>
  <c r="S6474" i="1" s="1"/>
  <c r="T6474" i="1" s="1"/>
  <c r="U6474" i="1" s="1"/>
  <c r="R6466" i="1"/>
  <c r="S6466" i="1" s="1"/>
  <c r="T6466" i="1" s="1"/>
  <c r="U6466" i="1" s="1"/>
  <c r="R6458" i="1"/>
  <c r="S6458" i="1"/>
  <c r="T6458" i="1" s="1"/>
  <c r="U6458" i="1" s="1"/>
  <c r="S6450" i="1"/>
  <c r="T6450" i="1" s="1"/>
  <c r="U6450" i="1" s="1"/>
  <c r="R6450" i="1"/>
  <c r="R6434" i="1"/>
  <c r="S6434" i="1" s="1"/>
  <c r="T6434" i="1" s="1"/>
  <c r="U6434" i="1" s="1"/>
  <c r="S6426" i="1"/>
  <c r="T6426" i="1" s="1"/>
  <c r="U6426" i="1" s="1"/>
  <c r="R6426" i="1"/>
  <c r="S6418" i="1"/>
  <c r="T6418" i="1" s="1"/>
  <c r="U6418" i="1" s="1"/>
  <c r="R6418" i="1"/>
  <c r="S6410" i="1"/>
  <c r="T6410" i="1" s="1"/>
  <c r="U6410" i="1" s="1"/>
  <c r="R6410" i="1"/>
  <c r="S6402" i="1"/>
  <c r="T6402" i="1" s="1"/>
  <c r="U6402" i="1" s="1"/>
  <c r="R6394" i="1"/>
  <c r="S6394" i="1"/>
  <c r="T6394" i="1" s="1"/>
  <c r="U6394" i="1" s="1"/>
  <c r="R6386" i="1"/>
  <c r="S6386" i="1" s="1"/>
  <c r="T6386" i="1" s="1"/>
  <c r="U6386" i="1" s="1"/>
  <c r="S6378" i="1"/>
  <c r="T6378" i="1" s="1"/>
  <c r="U6378" i="1" s="1"/>
  <c r="R6378" i="1"/>
  <c r="R6370" i="1"/>
  <c r="S6370" i="1" s="1"/>
  <c r="T6370" i="1" s="1"/>
  <c r="U6370" i="1" s="1"/>
  <c r="R6362" i="1"/>
  <c r="S6362" i="1" s="1"/>
  <c r="T6362" i="1" s="1"/>
  <c r="U6362" i="1" s="1"/>
  <c r="R6354" i="1"/>
  <c r="S6354" i="1"/>
  <c r="T6354" i="1" s="1"/>
  <c r="U6354" i="1" s="1"/>
  <c r="S6346" i="1"/>
  <c r="T6346" i="1" s="1"/>
  <c r="U6346" i="1" s="1"/>
  <c r="R6346" i="1"/>
  <c r="R6338" i="1"/>
  <c r="S6338" i="1"/>
  <c r="T6338" i="1" s="1"/>
  <c r="U6338" i="1" s="1"/>
  <c r="R6330" i="1"/>
  <c r="S6330" i="1"/>
  <c r="T6330" i="1" s="1"/>
  <c r="U6330" i="1" s="1"/>
  <c r="R6322" i="1"/>
  <c r="S6322" i="1" s="1"/>
  <c r="T6322" i="1" s="1"/>
  <c r="U6322" i="1" s="1"/>
  <c r="S6314" i="1"/>
  <c r="T6314" i="1" s="1"/>
  <c r="U6314" i="1" s="1"/>
  <c r="R6314" i="1"/>
  <c r="R6306" i="1"/>
  <c r="S6306" i="1" s="1"/>
  <c r="T6306" i="1" s="1"/>
  <c r="U6306" i="1" s="1"/>
  <c r="R6298" i="1"/>
  <c r="S6298" i="1" s="1"/>
  <c r="T6298" i="1" s="1"/>
  <c r="U6298" i="1" s="1"/>
  <c r="R6290" i="1"/>
  <c r="S6290" i="1"/>
  <c r="T6290" i="1" s="1"/>
  <c r="U6290" i="1" s="1"/>
  <c r="S6282" i="1"/>
  <c r="T6282" i="1" s="1"/>
  <c r="U6282" i="1" s="1"/>
  <c r="R6282" i="1"/>
  <c r="R6274" i="1"/>
  <c r="S6274" i="1"/>
  <c r="T6274" i="1" s="1"/>
  <c r="U6274" i="1" s="1"/>
  <c r="R6266" i="1"/>
  <c r="S6266" i="1" s="1"/>
  <c r="T6266" i="1" s="1"/>
  <c r="U6266" i="1" s="1"/>
  <c r="R6258" i="1"/>
  <c r="S6258" i="1" s="1"/>
  <c r="T6258" i="1" s="1"/>
  <c r="U6258" i="1" s="1"/>
  <c r="R6250" i="1"/>
  <c r="S6250" i="1" s="1"/>
  <c r="T6250" i="1" s="1"/>
  <c r="U6250" i="1" s="1"/>
  <c r="R6242" i="1"/>
  <c r="S6242" i="1" s="1"/>
  <c r="T6242" i="1" s="1"/>
  <c r="U6242" i="1" s="1"/>
  <c r="R6234" i="1"/>
  <c r="S6234" i="1" s="1"/>
  <c r="T6234" i="1" s="1"/>
  <c r="U6234" i="1" s="1"/>
  <c r="R6226" i="1"/>
  <c r="S6226" i="1" s="1"/>
  <c r="T6226" i="1" s="1"/>
  <c r="U6226" i="1" s="1"/>
  <c r="S6218" i="1"/>
  <c r="T6218" i="1" s="1"/>
  <c r="U6218" i="1" s="1"/>
  <c r="R6218" i="1"/>
  <c r="R6210" i="1"/>
  <c r="S6210" i="1" s="1"/>
  <c r="T6210" i="1" s="1"/>
  <c r="U6210" i="1" s="1"/>
  <c r="R6202" i="1"/>
  <c r="S6202" i="1" s="1"/>
  <c r="T6202" i="1" s="1"/>
  <c r="U6202" i="1" s="1"/>
  <c r="R6194" i="1"/>
  <c r="S6194" i="1" s="1"/>
  <c r="T6194" i="1" s="1"/>
  <c r="U6194" i="1" s="1"/>
  <c r="S6186" i="1"/>
  <c r="T6186" i="1" s="1"/>
  <c r="U6186" i="1" s="1"/>
  <c r="R6186" i="1"/>
  <c r="R6178" i="1"/>
  <c r="S6178" i="1" s="1"/>
  <c r="T6178" i="1" s="1"/>
  <c r="U6178" i="1" s="1"/>
  <c r="R6170" i="1"/>
  <c r="S6170" i="1" s="1"/>
  <c r="T6170" i="1" s="1"/>
  <c r="U6170" i="1" s="1"/>
  <c r="R6162" i="1"/>
  <c r="S6162" i="1" s="1"/>
  <c r="T6162" i="1" s="1"/>
  <c r="U6162" i="1" s="1"/>
  <c r="S6154" i="1"/>
  <c r="T6154" i="1" s="1"/>
  <c r="U6154" i="1" s="1"/>
  <c r="R6154" i="1"/>
  <c r="R6146" i="1"/>
  <c r="S6146" i="1" s="1"/>
  <c r="T6146" i="1" s="1"/>
  <c r="U6146" i="1" s="1"/>
  <c r="R6138" i="1"/>
  <c r="S6138" i="1" s="1"/>
  <c r="T6138" i="1" s="1"/>
  <c r="U6138" i="1" s="1"/>
  <c r="R6130" i="1"/>
  <c r="S6130" i="1" s="1"/>
  <c r="T6130" i="1" s="1"/>
  <c r="U6130" i="1" s="1"/>
  <c r="S6122" i="1"/>
  <c r="T6122" i="1" s="1"/>
  <c r="U6122" i="1" s="1"/>
  <c r="R6122" i="1"/>
  <c r="R6114" i="1"/>
  <c r="S6114" i="1" s="1"/>
  <c r="T6114" i="1" s="1"/>
  <c r="U6114" i="1" s="1"/>
  <c r="R6106" i="1"/>
  <c r="S6106" i="1" s="1"/>
  <c r="T6106" i="1" s="1"/>
  <c r="U6106" i="1" s="1"/>
  <c r="R6098" i="1"/>
  <c r="S6098" i="1" s="1"/>
  <c r="T6098" i="1" s="1"/>
  <c r="U6098" i="1" s="1"/>
  <c r="S6090" i="1"/>
  <c r="T6090" i="1" s="1"/>
  <c r="U6090" i="1" s="1"/>
  <c r="R6090" i="1"/>
  <c r="R6082" i="1"/>
  <c r="S6082" i="1" s="1"/>
  <c r="T6082" i="1" s="1"/>
  <c r="U6082" i="1" s="1"/>
  <c r="R6074" i="1"/>
  <c r="S6074" i="1" s="1"/>
  <c r="T6074" i="1" s="1"/>
  <c r="U6074" i="1" s="1"/>
  <c r="R6066" i="1"/>
  <c r="S6066" i="1" s="1"/>
  <c r="T6066" i="1" s="1"/>
  <c r="U6066" i="1" s="1"/>
  <c r="S6058" i="1"/>
  <c r="T6058" i="1" s="1"/>
  <c r="U6058" i="1" s="1"/>
  <c r="R6058" i="1"/>
  <c r="R6050" i="1"/>
  <c r="S6050" i="1" s="1"/>
  <c r="T6050" i="1" s="1"/>
  <c r="U6050" i="1" s="1"/>
  <c r="R6042" i="1"/>
  <c r="S6042" i="1" s="1"/>
  <c r="T6042" i="1" s="1"/>
  <c r="U6042" i="1" s="1"/>
  <c r="R6034" i="1"/>
  <c r="S6034" i="1" s="1"/>
  <c r="T6034" i="1" s="1"/>
  <c r="U6034" i="1" s="1"/>
  <c r="S6026" i="1"/>
  <c r="T6026" i="1" s="1"/>
  <c r="U6026" i="1" s="1"/>
  <c r="R6026" i="1"/>
  <c r="R6018" i="1"/>
  <c r="S6018" i="1" s="1"/>
  <c r="T6018" i="1" s="1"/>
  <c r="U6018" i="1" s="1"/>
  <c r="R6010" i="1"/>
  <c r="S6010" i="1" s="1"/>
  <c r="T6010" i="1" s="1"/>
  <c r="U6010" i="1" s="1"/>
  <c r="R6002" i="1"/>
  <c r="S6002" i="1" s="1"/>
  <c r="T6002" i="1" s="1"/>
  <c r="U6002" i="1" s="1"/>
  <c r="S5994" i="1"/>
  <c r="T5994" i="1" s="1"/>
  <c r="U5994" i="1" s="1"/>
  <c r="R5994" i="1"/>
  <c r="R5986" i="1"/>
  <c r="S5986" i="1" s="1"/>
  <c r="T5986" i="1" s="1"/>
  <c r="U5986" i="1" s="1"/>
  <c r="R5978" i="1"/>
  <c r="S5978" i="1" s="1"/>
  <c r="T5978" i="1" s="1"/>
  <c r="U5978" i="1" s="1"/>
  <c r="R5970" i="1"/>
  <c r="S5970" i="1" s="1"/>
  <c r="T5970" i="1" s="1"/>
  <c r="U5970" i="1" s="1"/>
  <c r="S5962" i="1"/>
  <c r="T5962" i="1" s="1"/>
  <c r="U5962" i="1" s="1"/>
  <c r="R5962" i="1"/>
  <c r="R5954" i="1"/>
  <c r="S5954" i="1" s="1"/>
  <c r="T5954" i="1" s="1"/>
  <c r="U5954" i="1" s="1"/>
  <c r="R5946" i="1"/>
  <c r="S5946" i="1"/>
  <c r="T5946" i="1" s="1"/>
  <c r="U5946" i="1" s="1"/>
  <c r="R5938" i="1"/>
  <c r="S5938" i="1" s="1"/>
  <c r="T5938" i="1" s="1"/>
  <c r="U5938" i="1" s="1"/>
  <c r="S5930" i="1"/>
  <c r="T5930" i="1" s="1"/>
  <c r="U5930" i="1" s="1"/>
  <c r="R5930" i="1"/>
  <c r="R5922" i="1"/>
  <c r="S5922" i="1"/>
  <c r="T5922" i="1" s="1"/>
  <c r="U5922" i="1" s="1"/>
  <c r="R5914" i="1"/>
  <c r="S5914" i="1" s="1"/>
  <c r="T5914" i="1" s="1"/>
  <c r="U5914" i="1" s="1"/>
  <c r="R5906" i="1"/>
  <c r="S5906" i="1"/>
  <c r="T5906" i="1" s="1"/>
  <c r="U5906" i="1" s="1"/>
  <c r="S5898" i="1"/>
  <c r="T5898" i="1" s="1"/>
  <c r="U5898" i="1" s="1"/>
  <c r="R5898" i="1"/>
  <c r="R5890" i="1"/>
  <c r="S5890" i="1" s="1"/>
  <c r="T5890" i="1" s="1"/>
  <c r="U5890" i="1" s="1"/>
  <c r="R5882" i="1"/>
  <c r="S5882" i="1" s="1"/>
  <c r="T5882" i="1" s="1"/>
  <c r="U5882" i="1" s="1"/>
  <c r="R5874" i="1"/>
  <c r="S5874" i="1" s="1"/>
  <c r="T5874" i="1" s="1"/>
  <c r="U5874" i="1" s="1"/>
  <c r="R5866" i="1"/>
  <c r="S5866" i="1" s="1"/>
  <c r="T5866" i="1" s="1"/>
  <c r="U5866" i="1" s="1"/>
  <c r="R5858" i="1"/>
  <c r="S5858" i="1"/>
  <c r="T5858" i="1" s="1"/>
  <c r="U5858" i="1" s="1"/>
  <c r="R5850" i="1"/>
  <c r="S5850" i="1" s="1"/>
  <c r="T5850" i="1" s="1"/>
  <c r="U5850" i="1" s="1"/>
  <c r="R5842" i="1"/>
  <c r="S5842" i="1"/>
  <c r="T5842" i="1" s="1"/>
  <c r="U5842" i="1" s="1"/>
  <c r="S5834" i="1"/>
  <c r="T5834" i="1" s="1"/>
  <c r="U5834" i="1" s="1"/>
  <c r="R5834" i="1"/>
  <c r="R5826" i="1"/>
  <c r="S5826" i="1" s="1"/>
  <c r="T5826" i="1" s="1"/>
  <c r="U5826" i="1" s="1"/>
  <c r="R5810" i="1"/>
  <c r="S5810" i="1" s="1"/>
  <c r="T5810" i="1" s="1"/>
  <c r="U5810" i="1" s="1"/>
  <c r="R5802" i="1"/>
  <c r="S5802" i="1"/>
  <c r="T5802" i="1" s="1"/>
  <c r="U5802" i="1" s="1"/>
  <c r="S5794" i="1"/>
  <c r="T5794" i="1" s="1"/>
  <c r="U5794" i="1" s="1"/>
  <c r="R5794" i="1"/>
  <c r="R5786" i="1"/>
  <c r="S5786" i="1" s="1"/>
  <c r="T5786" i="1" s="1"/>
  <c r="U5786" i="1" s="1"/>
  <c r="R5778" i="1"/>
  <c r="S5778" i="1"/>
  <c r="T5778" i="1" s="1"/>
  <c r="U5778" i="1" s="1"/>
  <c r="R5770" i="1"/>
  <c r="S5770" i="1" s="1"/>
  <c r="T5770" i="1" s="1"/>
  <c r="U5770" i="1" s="1"/>
  <c r="R5762" i="1"/>
  <c r="S5762" i="1" s="1"/>
  <c r="T5762" i="1" s="1"/>
  <c r="U5762" i="1" s="1"/>
  <c r="R5754" i="1"/>
  <c r="S5754" i="1" s="1"/>
  <c r="T5754" i="1" s="1"/>
  <c r="U5754" i="1" s="1"/>
  <c r="R5746" i="1"/>
  <c r="S5746" i="1" s="1"/>
  <c r="T5746" i="1" s="1"/>
  <c r="U5746" i="1" s="1"/>
  <c r="R5738" i="1"/>
  <c r="S5738" i="1"/>
  <c r="T5738" i="1" s="1"/>
  <c r="U5738" i="1" s="1"/>
  <c r="S5730" i="1"/>
  <c r="T5730" i="1" s="1"/>
  <c r="U5730" i="1" s="1"/>
  <c r="R5730" i="1"/>
  <c r="R5722" i="1"/>
  <c r="S5722" i="1" s="1"/>
  <c r="T5722" i="1" s="1"/>
  <c r="U5722" i="1" s="1"/>
  <c r="R5714" i="1"/>
  <c r="S5714" i="1" s="1"/>
  <c r="T5714" i="1" s="1"/>
  <c r="U5714" i="1" s="1"/>
  <c r="R5706" i="1"/>
  <c r="S5706" i="1" s="1"/>
  <c r="T5706" i="1" s="1"/>
  <c r="U5706" i="1" s="1"/>
  <c r="R5698" i="1"/>
  <c r="S5698" i="1" s="1"/>
  <c r="T5698" i="1" s="1"/>
  <c r="U5698" i="1" s="1"/>
  <c r="R5690" i="1"/>
  <c r="S5690" i="1" s="1"/>
  <c r="T5690" i="1" s="1"/>
  <c r="U5690" i="1" s="1"/>
  <c r="R5682" i="1"/>
  <c r="S5682" i="1" s="1"/>
  <c r="T5682" i="1" s="1"/>
  <c r="U5682" i="1" s="1"/>
  <c r="R5674" i="1"/>
  <c r="S5674" i="1" s="1"/>
  <c r="T5674" i="1" s="1"/>
  <c r="U5674" i="1" s="1"/>
  <c r="S5658" i="1"/>
  <c r="T5658" i="1" s="1"/>
  <c r="U5658" i="1" s="1"/>
  <c r="R5658" i="1"/>
  <c r="S5650" i="1"/>
  <c r="T5650" i="1" s="1"/>
  <c r="U5650" i="1" s="1"/>
  <c r="R5650" i="1"/>
  <c r="S5642" i="1"/>
  <c r="T5642" i="1" s="1"/>
  <c r="U5642" i="1" s="1"/>
  <c r="R5642" i="1"/>
  <c r="S5634" i="1"/>
  <c r="T5634" i="1" s="1"/>
  <c r="U5634" i="1" s="1"/>
  <c r="R5634" i="1"/>
  <c r="R5618" i="1"/>
  <c r="S5618" i="1" s="1"/>
  <c r="T5618" i="1" s="1"/>
  <c r="U5618" i="1" s="1"/>
  <c r="R5610" i="1"/>
  <c r="S5610" i="1" s="1"/>
  <c r="T5610" i="1" s="1"/>
  <c r="U5610" i="1" s="1"/>
  <c r="R5602" i="1"/>
  <c r="S5602" i="1" s="1"/>
  <c r="T5602" i="1" s="1"/>
  <c r="U5602" i="1" s="1"/>
  <c r="S5594" i="1"/>
  <c r="T5594" i="1" s="1"/>
  <c r="U5594" i="1" s="1"/>
  <c r="R5594" i="1"/>
  <c r="S5586" i="1"/>
  <c r="T5586" i="1" s="1"/>
  <c r="U5586" i="1" s="1"/>
  <c r="S5578" i="1"/>
  <c r="T5578" i="1" s="1"/>
  <c r="U5578" i="1" s="1"/>
  <c r="R5578" i="1"/>
  <c r="S5570" i="1"/>
  <c r="T5570" i="1" s="1"/>
  <c r="U5570" i="1" s="1"/>
  <c r="R5570" i="1"/>
  <c r="S5562" i="1"/>
  <c r="T5562" i="1" s="1"/>
  <c r="U5562" i="1" s="1"/>
  <c r="R5562" i="1"/>
  <c r="S5554" i="1"/>
  <c r="T5554" i="1" s="1"/>
  <c r="U5554" i="1" s="1"/>
  <c r="R5554" i="1"/>
  <c r="S5530" i="1"/>
  <c r="T5530" i="1" s="1"/>
  <c r="U5530" i="1" s="1"/>
  <c r="R5530" i="1"/>
  <c r="S5522" i="1"/>
  <c r="T5522" i="1" s="1"/>
  <c r="U5522" i="1" s="1"/>
  <c r="R5522" i="1"/>
  <c r="S5514" i="1"/>
  <c r="T5514" i="1" s="1"/>
  <c r="U5514" i="1" s="1"/>
  <c r="R5514" i="1"/>
  <c r="S5490" i="1"/>
  <c r="T5490" i="1" s="1"/>
  <c r="U5490" i="1" s="1"/>
  <c r="R5490" i="1"/>
  <c r="S5482" i="1"/>
  <c r="T5482" i="1" s="1"/>
  <c r="U5482" i="1" s="1"/>
  <c r="R5482" i="1"/>
  <c r="R5474" i="1"/>
  <c r="S5474" i="1" s="1"/>
  <c r="T5474" i="1" s="1"/>
  <c r="U5474" i="1" s="1"/>
  <c r="S5466" i="1"/>
  <c r="T5466" i="1" s="1"/>
  <c r="U5466" i="1" s="1"/>
  <c r="R5466" i="1"/>
  <c r="R5450" i="1"/>
  <c r="S5450" i="1" s="1"/>
  <c r="T5450" i="1" s="1"/>
  <c r="U5450" i="1" s="1"/>
  <c r="S5442" i="1"/>
  <c r="T5442" i="1" s="1"/>
  <c r="U5442" i="1" s="1"/>
  <c r="R5442" i="1"/>
  <c r="R5434" i="1"/>
  <c r="S5434" i="1" s="1"/>
  <c r="T5434" i="1" s="1"/>
  <c r="U5434" i="1" s="1"/>
  <c r="R5426" i="1"/>
  <c r="S5426" i="1" s="1"/>
  <c r="T5426" i="1" s="1"/>
  <c r="U5426" i="1" s="1"/>
  <c r="S5418" i="1"/>
  <c r="T5418" i="1" s="1"/>
  <c r="U5418" i="1" s="1"/>
  <c r="S5410" i="1"/>
  <c r="T5410" i="1" s="1"/>
  <c r="U5410" i="1" s="1"/>
  <c r="R5410" i="1"/>
  <c r="S5402" i="1"/>
  <c r="T5402" i="1" s="1"/>
  <c r="U5402" i="1" s="1"/>
  <c r="R5402" i="1"/>
  <c r="S5394" i="1"/>
  <c r="T5394" i="1" s="1"/>
  <c r="U5394" i="1" s="1"/>
  <c r="R5394" i="1"/>
  <c r="S5386" i="1"/>
  <c r="T5386" i="1" s="1"/>
  <c r="U5386" i="1" s="1"/>
  <c r="R5386" i="1"/>
  <c r="S5378" i="1"/>
  <c r="T5378" i="1" s="1"/>
  <c r="U5378" i="1" s="1"/>
  <c r="S5370" i="1"/>
  <c r="T5370" i="1" s="1"/>
  <c r="U5370" i="1" s="1"/>
  <c r="R5370" i="1"/>
  <c r="R5362" i="1"/>
  <c r="S5362" i="1" s="1"/>
  <c r="T5362" i="1" s="1"/>
  <c r="U5362" i="1" s="1"/>
  <c r="R5354" i="1"/>
  <c r="S5354" i="1" s="1"/>
  <c r="T5354" i="1" s="1"/>
  <c r="U5354" i="1" s="1"/>
  <c r="R5346" i="1"/>
  <c r="S5346" i="1" s="1"/>
  <c r="T5346" i="1" s="1"/>
  <c r="U5346" i="1" s="1"/>
  <c r="S5338" i="1"/>
  <c r="T5338" i="1" s="1"/>
  <c r="U5338" i="1" s="1"/>
  <c r="R5338" i="1"/>
  <c r="R5330" i="1"/>
  <c r="S5330" i="1" s="1"/>
  <c r="T5330" i="1" s="1"/>
  <c r="U5330" i="1" s="1"/>
  <c r="R5322" i="1"/>
  <c r="S5322" i="1" s="1"/>
  <c r="T5322" i="1" s="1"/>
  <c r="U5322" i="1" s="1"/>
  <c r="R5314" i="1"/>
  <c r="S5314" i="1" s="1"/>
  <c r="T5314" i="1" s="1"/>
  <c r="U5314" i="1" s="1"/>
  <c r="S5306" i="1"/>
  <c r="T5306" i="1" s="1"/>
  <c r="U5306" i="1" s="1"/>
  <c r="R5306" i="1"/>
  <c r="R5298" i="1"/>
  <c r="S5298" i="1" s="1"/>
  <c r="T5298" i="1" s="1"/>
  <c r="U5298" i="1" s="1"/>
  <c r="R5290" i="1"/>
  <c r="S5290" i="1" s="1"/>
  <c r="T5290" i="1" s="1"/>
  <c r="U5290" i="1" s="1"/>
  <c r="R5282" i="1"/>
  <c r="S5282" i="1" s="1"/>
  <c r="T5282" i="1" s="1"/>
  <c r="U5282" i="1" s="1"/>
  <c r="S5274" i="1"/>
  <c r="T5274" i="1" s="1"/>
  <c r="U5274" i="1" s="1"/>
  <c r="R5274" i="1"/>
  <c r="R5266" i="1"/>
  <c r="S5266" i="1" s="1"/>
  <c r="T5266" i="1" s="1"/>
  <c r="U5266" i="1" s="1"/>
  <c r="R5258" i="1"/>
  <c r="S5258" i="1" s="1"/>
  <c r="T5258" i="1" s="1"/>
  <c r="U5258" i="1" s="1"/>
  <c r="R5250" i="1"/>
  <c r="S5250" i="1" s="1"/>
  <c r="T5250" i="1" s="1"/>
  <c r="U5250" i="1" s="1"/>
  <c r="S5242" i="1"/>
  <c r="T5242" i="1" s="1"/>
  <c r="U5242" i="1" s="1"/>
  <c r="R5242" i="1"/>
  <c r="R5234" i="1"/>
  <c r="S5234" i="1" s="1"/>
  <c r="T5234" i="1" s="1"/>
  <c r="U5234" i="1" s="1"/>
  <c r="R5226" i="1"/>
  <c r="S5226" i="1" s="1"/>
  <c r="T5226" i="1" s="1"/>
  <c r="U5226" i="1" s="1"/>
  <c r="R5218" i="1"/>
  <c r="S5218" i="1" s="1"/>
  <c r="T5218" i="1" s="1"/>
  <c r="U5218" i="1" s="1"/>
  <c r="S5210" i="1"/>
  <c r="T5210" i="1" s="1"/>
  <c r="U5210" i="1" s="1"/>
  <c r="R5210" i="1"/>
  <c r="R5202" i="1"/>
  <c r="S5202" i="1" s="1"/>
  <c r="T5202" i="1" s="1"/>
  <c r="U5202" i="1" s="1"/>
  <c r="R5194" i="1"/>
  <c r="S5194" i="1" s="1"/>
  <c r="T5194" i="1" s="1"/>
  <c r="U5194" i="1" s="1"/>
  <c r="R5186" i="1"/>
  <c r="S5186" i="1" s="1"/>
  <c r="T5186" i="1" s="1"/>
  <c r="U5186" i="1" s="1"/>
  <c r="S5178" i="1"/>
  <c r="T5178" i="1" s="1"/>
  <c r="U5178" i="1" s="1"/>
  <c r="R5178" i="1"/>
  <c r="R5170" i="1"/>
  <c r="S5170" i="1" s="1"/>
  <c r="T5170" i="1" s="1"/>
  <c r="U5170" i="1" s="1"/>
  <c r="R5162" i="1"/>
  <c r="S5162" i="1" s="1"/>
  <c r="T5162" i="1" s="1"/>
  <c r="U5162" i="1" s="1"/>
  <c r="R5154" i="1"/>
  <c r="S5154" i="1" s="1"/>
  <c r="T5154" i="1" s="1"/>
  <c r="U5154" i="1" s="1"/>
  <c r="S5146" i="1"/>
  <c r="T5146" i="1" s="1"/>
  <c r="U5146" i="1" s="1"/>
  <c r="R5146" i="1"/>
  <c r="R5138" i="1"/>
  <c r="S5138" i="1" s="1"/>
  <c r="T5138" i="1" s="1"/>
  <c r="U5138" i="1" s="1"/>
  <c r="R5130" i="1"/>
  <c r="S5130" i="1" s="1"/>
  <c r="T5130" i="1" s="1"/>
  <c r="U5130" i="1" s="1"/>
  <c r="R5122" i="1"/>
  <c r="S5122" i="1" s="1"/>
  <c r="T5122" i="1" s="1"/>
  <c r="U5122" i="1" s="1"/>
  <c r="S5106" i="1"/>
  <c r="T5106" i="1" s="1"/>
  <c r="U5106" i="1" s="1"/>
  <c r="R5106" i="1"/>
  <c r="S5098" i="1"/>
  <c r="T5098" i="1" s="1"/>
  <c r="U5098" i="1" s="1"/>
  <c r="R5098" i="1"/>
  <c r="S5090" i="1"/>
  <c r="T5090" i="1" s="1"/>
  <c r="U5090" i="1" s="1"/>
  <c r="R5090" i="1"/>
  <c r="S5082" i="1"/>
  <c r="T5082" i="1" s="1"/>
  <c r="U5082" i="1" s="1"/>
  <c r="R5082" i="1"/>
  <c r="S5074" i="1"/>
  <c r="T5074" i="1" s="1"/>
  <c r="U5074" i="1" s="1"/>
  <c r="R5074" i="1"/>
  <c r="S5066" i="1"/>
  <c r="T5066" i="1" s="1"/>
  <c r="U5066" i="1" s="1"/>
  <c r="R5066" i="1"/>
  <c r="S5058" i="1"/>
  <c r="T5058" i="1" s="1"/>
  <c r="U5058" i="1" s="1"/>
  <c r="R5058" i="1"/>
  <c r="S5050" i="1"/>
  <c r="T5050" i="1" s="1"/>
  <c r="U5050" i="1" s="1"/>
  <c r="R5050" i="1"/>
  <c r="S5042" i="1"/>
  <c r="T5042" i="1" s="1"/>
  <c r="U5042" i="1" s="1"/>
  <c r="R5042" i="1"/>
  <c r="R5026" i="1"/>
  <c r="S5026" i="1" s="1"/>
  <c r="T5026" i="1" s="1"/>
  <c r="U5026" i="1" s="1"/>
  <c r="R5018" i="1"/>
  <c r="S5018" i="1" s="1"/>
  <c r="T5018" i="1" s="1"/>
  <c r="U5018" i="1" s="1"/>
  <c r="S5010" i="1"/>
  <c r="T5010" i="1" s="1"/>
  <c r="U5010" i="1" s="1"/>
  <c r="R5010" i="1"/>
  <c r="R5002" i="1"/>
  <c r="S5002" i="1" s="1"/>
  <c r="T5002" i="1" s="1"/>
  <c r="U5002" i="1" s="1"/>
  <c r="R4994" i="1"/>
  <c r="S4994" i="1" s="1"/>
  <c r="T4994" i="1" s="1"/>
  <c r="U4994" i="1" s="1"/>
  <c r="R4986" i="1"/>
  <c r="S4986" i="1" s="1"/>
  <c r="T4986" i="1" s="1"/>
  <c r="U4986" i="1" s="1"/>
  <c r="S4978" i="1"/>
  <c r="T4978" i="1" s="1"/>
  <c r="U4978" i="1" s="1"/>
  <c r="R4978" i="1"/>
  <c r="R4970" i="1"/>
  <c r="S4970" i="1" s="1"/>
  <c r="T4970" i="1" s="1"/>
  <c r="U4970" i="1" s="1"/>
  <c r="R4962" i="1"/>
  <c r="S4962" i="1" s="1"/>
  <c r="T4962" i="1" s="1"/>
  <c r="U4962" i="1" s="1"/>
  <c r="R4954" i="1"/>
  <c r="S4954" i="1" s="1"/>
  <c r="T4954" i="1" s="1"/>
  <c r="U4954" i="1" s="1"/>
  <c r="S4946" i="1"/>
  <c r="T4946" i="1" s="1"/>
  <c r="U4946" i="1" s="1"/>
  <c r="R4946" i="1"/>
  <c r="R4938" i="1"/>
  <c r="S4938" i="1" s="1"/>
  <c r="T4938" i="1" s="1"/>
  <c r="U4938" i="1" s="1"/>
  <c r="R4930" i="1"/>
  <c r="S4930" i="1" s="1"/>
  <c r="T4930" i="1" s="1"/>
  <c r="U4930" i="1" s="1"/>
  <c r="R4922" i="1"/>
  <c r="S4922" i="1" s="1"/>
  <c r="T4922" i="1" s="1"/>
  <c r="U4922" i="1" s="1"/>
  <c r="S4914" i="1"/>
  <c r="T4914" i="1" s="1"/>
  <c r="U4914" i="1" s="1"/>
  <c r="R4914" i="1"/>
  <c r="S4898" i="1"/>
  <c r="T4898" i="1" s="1"/>
  <c r="U4898" i="1" s="1"/>
  <c r="R4898" i="1"/>
  <c r="S4890" i="1"/>
  <c r="T4890" i="1" s="1"/>
  <c r="U4890" i="1" s="1"/>
  <c r="R4890" i="1"/>
  <c r="S4882" i="1"/>
  <c r="T4882" i="1" s="1"/>
  <c r="U4882" i="1" s="1"/>
  <c r="R4882" i="1"/>
  <c r="S4874" i="1"/>
  <c r="T4874" i="1" s="1"/>
  <c r="U4874" i="1" s="1"/>
  <c r="R4874" i="1"/>
  <c r="S4866" i="1"/>
  <c r="T4866" i="1" s="1"/>
  <c r="U4866" i="1" s="1"/>
  <c r="R4866" i="1"/>
  <c r="S4858" i="1"/>
  <c r="T4858" i="1" s="1"/>
  <c r="U4858" i="1" s="1"/>
  <c r="R4858" i="1"/>
  <c r="S4850" i="1"/>
  <c r="T4850" i="1" s="1"/>
  <c r="U4850" i="1" s="1"/>
  <c r="R4850" i="1"/>
  <c r="S4842" i="1"/>
  <c r="T4842" i="1" s="1"/>
  <c r="U4842" i="1" s="1"/>
  <c r="R4842" i="1"/>
  <c r="S4834" i="1"/>
  <c r="T4834" i="1" s="1"/>
  <c r="U4834" i="1" s="1"/>
  <c r="R4834" i="1"/>
  <c r="S4826" i="1"/>
  <c r="T4826" i="1" s="1"/>
  <c r="U4826" i="1" s="1"/>
  <c r="R4826" i="1"/>
  <c r="S4818" i="1"/>
  <c r="T4818" i="1" s="1"/>
  <c r="U4818" i="1" s="1"/>
  <c r="R4818" i="1"/>
  <c r="S4810" i="1"/>
  <c r="T4810" i="1" s="1"/>
  <c r="U4810" i="1" s="1"/>
  <c r="R4810" i="1"/>
  <c r="S4802" i="1"/>
  <c r="T4802" i="1" s="1"/>
  <c r="U4802" i="1" s="1"/>
  <c r="R4802" i="1"/>
  <c r="S4794" i="1"/>
  <c r="T4794" i="1" s="1"/>
  <c r="U4794" i="1" s="1"/>
  <c r="R4794" i="1"/>
  <c r="S4786" i="1"/>
  <c r="T4786" i="1" s="1"/>
  <c r="U4786" i="1" s="1"/>
  <c r="R4786" i="1"/>
  <c r="S4778" i="1"/>
  <c r="T4778" i="1" s="1"/>
  <c r="U4778" i="1" s="1"/>
  <c r="R4778" i="1"/>
  <c r="S4770" i="1"/>
  <c r="T4770" i="1" s="1"/>
  <c r="U4770" i="1" s="1"/>
  <c r="R4770" i="1"/>
  <c r="S4762" i="1"/>
  <c r="T4762" i="1" s="1"/>
  <c r="U4762" i="1" s="1"/>
  <c r="R4762" i="1"/>
  <c r="S4754" i="1"/>
  <c r="T4754" i="1" s="1"/>
  <c r="U4754" i="1" s="1"/>
  <c r="R4754" i="1"/>
  <c r="S4746" i="1"/>
  <c r="T4746" i="1" s="1"/>
  <c r="U4746" i="1" s="1"/>
  <c r="R4746" i="1"/>
  <c r="S4738" i="1"/>
  <c r="T4738" i="1" s="1"/>
  <c r="U4738" i="1" s="1"/>
  <c r="R4738" i="1"/>
  <c r="R4722" i="1"/>
  <c r="S4722" i="1" s="1"/>
  <c r="T4722" i="1" s="1"/>
  <c r="U4722" i="1" s="1"/>
  <c r="S4714" i="1"/>
  <c r="T4714" i="1" s="1"/>
  <c r="U4714" i="1" s="1"/>
  <c r="R4714" i="1"/>
  <c r="R4706" i="1"/>
  <c r="S4706" i="1" s="1"/>
  <c r="T4706" i="1" s="1"/>
  <c r="U4706" i="1" s="1"/>
  <c r="R4698" i="1"/>
  <c r="S4698" i="1" s="1"/>
  <c r="T4698" i="1" s="1"/>
  <c r="U4698" i="1" s="1"/>
  <c r="R4690" i="1"/>
  <c r="S4690" i="1" s="1"/>
  <c r="T4690" i="1" s="1"/>
  <c r="U4690" i="1" s="1"/>
  <c r="S4682" i="1"/>
  <c r="T4682" i="1" s="1"/>
  <c r="U4682" i="1" s="1"/>
  <c r="R4682" i="1"/>
  <c r="R4674" i="1"/>
  <c r="S4674" i="1" s="1"/>
  <c r="T4674" i="1" s="1"/>
  <c r="U4674" i="1" s="1"/>
  <c r="R4666" i="1"/>
  <c r="S4666" i="1" s="1"/>
  <c r="T4666" i="1" s="1"/>
  <c r="U4666" i="1" s="1"/>
  <c r="R4658" i="1"/>
  <c r="S4658" i="1" s="1"/>
  <c r="T4658" i="1" s="1"/>
  <c r="U4658" i="1" s="1"/>
  <c r="S4642" i="1"/>
  <c r="T4642" i="1" s="1"/>
  <c r="U4642" i="1" s="1"/>
  <c r="R4642" i="1"/>
  <c r="S4634" i="1"/>
  <c r="T4634" i="1" s="1"/>
  <c r="U4634" i="1" s="1"/>
  <c r="R4634" i="1"/>
  <c r="S4626" i="1"/>
  <c r="T4626" i="1" s="1"/>
  <c r="U4626" i="1" s="1"/>
  <c r="R4618" i="1"/>
  <c r="S4618" i="1" s="1"/>
  <c r="T4618" i="1" s="1"/>
  <c r="U4618" i="1" s="1"/>
  <c r="S4610" i="1"/>
  <c r="T4610" i="1" s="1"/>
  <c r="U4610" i="1" s="1"/>
  <c r="R4610" i="1"/>
  <c r="S4594" i="1"/>
  <c r="T4594" i="1" s="1"/>
  <c r="U4594" i="1" s="1"/>
  <c r="R4594" i="1"/>
  <c r="S4586" i="1"/>
  <c r="T4586" i="1" s="1"/>
  <c r="U4586" i="1" s="1"/>
  <c r="R4578" i="1"/>
  <c r="S4578" i="1" s="1"/>
  <c r="T4578" i="1" s="1"/>
  <c r="U4578" i="1" s="1"/>
  <c r="S4570" i="1"/>
  <c r="T4570" i="1" s="1"/>
  <c r="U4570" i="1" s="1"/>
  <c r="R4570" i="1"/>
  <c r="R4562" i="1"/>
  <c r="S4562" i="1" s="1"/>
  <c r="T4562" i="1" s="1"/>
  <c r="U4562" i="1" s="1"/>
  <c r="R4554" i="1"/>
  <c r="S4554" i="1" s="1"/>
  <c r="T4554" i="1" s="1"/>
  <c r="U4554" i="1" s="1"/>
  <c r="R4546" i="1"/>
  <c r="S4546" i="1" s="1"/>
  <c r="T4546" i="1" s="1"/>
  <c r="U4546" i="1" s="1"/>
  <c r="S4538" i="1"/>
  <c r="T4538" i="1" s="1"/>
  <c r="U4538" i="1" s="1"/>
  <c r="R4538" i="1"/>
  <c r="R4530" i="1"/>
  <c r="S4530" i="1" s="1"/>
  <c r="T4530" i="1" s="1"/>
  <c r="U4530" i="1" s="1"/>
  <c r="R4522" i="1"/>
  <c r="S4522" i="1" s="1"/>
  <c r="T4522" i="1" s="1"/>
  <c r="U4522" i="1" s="1"/>
  <c r="S4514" i="1"/>
  <c r="T4514" i="1" s="1"/>
  <c r="U4514" i="1" s="1"/>
  <c r="S4506" i="1"/>
  <c r="T4506" i="1" s="1"/>
  <c r="U4506" i="1" s="1"/>
  <c r="R4506" i="1"/>
  <c r="S4498" i="1"/>
  <c r="T4498" i="1" s="1"/>
  <c r="U4498" i="1" s="1"/>
  <c r="R4498" i="1"/>
  <c r="S4490" i="1"/>
  <c r="T4490" i="1" s="1"/>
  <c r="U4490" i="1" s="1"/>
  <c r="R4490" i="1"/>
  <c r="S4482" i="1"/>
  <c r="T4482" i="1" s="1"/>
  <c r="U4482" i="1" s="1"/>
  <c r="R4482" i="1"/>
  <c r="S4474" i="1"/>
  <c r="T4474" i="1" s="1"/>
  <c r="U4474" i="1" s="1"/>
  <c r="R4474" i="1"/>
  <c r="S4466" i="1"/>
  <c r="T4466" i="1" s="1"/>
  <c r="U4466" i="1" s="1"/>
  <c r="R4466" i="1"/>
  <c r="S4458" i="1"/>
  <c r="T4458" i="1" s="1"/>
  <c r="U4458" i="1" s="1"/>
  <c r="R4458" i="1"/>
  <c r="S4450" i="1"/>
  <c r="T4450" i="1" s="1"/>
  <c r="U4450" i="1" s="1"/>
  <c r="R4450" i="1"/>
  <c r="S4442" i="1"/>
  <c r="T4442" i="1" s="1"/>
  <c r="U4442" i="1" s="1"/>
  <c r="R4442" i="1"/>
  <c r="S4434" i="1"/>
  <c r="T4434" i="1" s="1"/>
  <c r="U4434" i="1" s="1"/>
  <c r="R4434" i="1"/>
  <c r="S4426" i="1"/>
  <c r="T4426" i="1" s="1"/>
  <c r="U4426" i="1" s="1"/>
  <c r="R4426" i="1"/>
  <c r="S4418" i="1"/>
  <c r="T4418" i="1" s="1"/>
  <c r="U4418" i="1" s="1"/>
  <c r="R4418" i="1"/>
  <c r="S4410" i="1"/>
  <c r="T4410" i="1" s="1"/>
  <c r="U4410" i="1" s="1"/>
  <c r="R4410" i="1"/>
  <c r="S4402" i="1"/>
  <c r="T4402" i="1" s="1"/>
  <c r="U4402" i="1" s="1"/>
  <c r="R4402" i="1"/>
  <c r="S4394" i="1"/>
  <c r="T4394" i="1" s="1"/>
  <c r="U4394" i="1" s="1"/>
  <c r="R4386" i="1"/>
  <c r="S4386" i="1" s="1"/>
  <c r="T4386" i="1" s="1"/>
  <c r="U4386" i="1" s="1"/>
  <c r="R4378" i="1"/>
  <c r="S4378" i="1" s="1"/>
  <c r="T4378" i="1" s="1"/>
  <c r="U4378" i="1" s="1"/>
  <c r="S4370" i="1"/>
  <c r="T4370" i="1" s="1"/>
  <c r="U4370" i="1" s="1"/>
  <c r="R4370" i="1"/>
  <c r="R4362" i="1"/>
  <c r="S4362" i="1" s="1"/>
  <c r="T4362" i="1" s="1"/>
  <c r="U4362" i="1" s="1"/>
  <c r="R4354" i="1"/>
  <c r="S4354" i="1" s="1"/>
  <c r="T4354" i="1" s="1"/>
  <c r="U4354" i="1" s="1"/>
  <c r="R4346" i="1"/>
  <c r="S4346" i="1" s="1"/>
  <c r="T4346" i="1" s="1"/>
  <c r="U4346" i="1" s="1"/>
  <c r="S4338" i="1"/>
  <c r="T4338" i="1" s="1"/>
  <c r="U4338" i="1" s="1"/>
  <c r="R4338" i="1"/>
  <c r="R4330" i="1"/>
  <c r="S4330" i="1" s="1"/>
  <c r="T4330" i="1" s="1"/>
  <c r="U4330" i="1" s="1"/>
  <c r="R4322" i="1"/>
  <c r="S4322" i="1" s="1"/>
  <c r="T4322" i="1" s="1"/>
  <c r="U4322" i="1" s="1"/>
  <c r="R4314" i="1"/>
  <c r="S4314" i="1" s="1"/>
  <c r="T4314" i="1" s="1"/>
  <c r="U4314" i="1" s="1"/>
  <c r="S4306" i="1"/>
  <c r="T4306" i="1" s="1"/>
  <c r="U4306" i="1" s="1"/>
  <c r="R4306" i="1"/>
  <c r="R4298" i="1"/>
  <c r="S4298" i="1" s="1"/>
  <c r="T4298" i="1" s="1"/>
  <c r="U4298" i="1" s="1"/>
  <c r="R4290" i="1"/>
  <c r="S4290" i="1" s="1"/>
  <c r="T4290" i="1" s="1"/>
  <c r="U4290" i="1" s="1"/>
  <c r="R4282" i="1"/>
  <c r="S4282" i="1" s="1"/>
  <c r="T4282" i="1" s="1"/>
  <c r="U4282" i="1" s="1"/>
  <c r="S4274" i="1"/>
  <c r="T4274" i="1" s="1"/>
  <c r="U4274" i="1" s="1"/>
  <c r="R4274" i="1"/>
  <c r="R4266" i="1"/>
  <c r="S4266" i="1" s="1"/>
  <c r="T4266" i="1" s="1"/>
  <c r="U4266" i="1" s="1"/>
  <c r="R4258" i="1"/>
  <c r="S4258" i="1" s="1"/>
  <c r="T4258" i="1" s="1"/>
  <c r="U4258" i="1" s="1"/>
  <c r="R4250" i="1"/>
  <c r="S4250" i="1" s="1"/>
  <c r="T4250" i="1" s="1"/>
  <c r="U4250" i="1" s="1"/>
  <c r="S4242" i="1"/>
  <c r="T4242" i="1" s="1"/>
  <c r="U4242" i="1" s="1"/>
  <c r="R4242" i="1"/>
  <c r="R4234" i="1"/>
  <c r="S4234" i="1" s="1"/>
  <c r="T4234" i="1" s="1"/>
  <c r="U4234" i="1" s="1"/>
  <c r="R4226" i="1"/>
  <c r="S4226" i="1" s="1"/>
  <c r="T4226" i="1" s="1"/>
  <c r="U4226" i="1" s="1"/>
  <c r="S4210" i="1"/>
  <c r="T4210" i="1" s="1"/>
  <c r="U4210" i="1" s="1"/>
  <c r="R4210" i="1"/>
  <c r="S4202" i="1"/>
  <c r="T4202" i="1" s="1"/>
  <c r="U4202" i="1" s="1"/>
  <c r="R4202" i="1"/>
  <c r="S4194" i="1"/>
  <c r="T4194" i="1" s="1"/>
  <c r="U4194" i="1" s="1"/>
  <c r="R4194" i="1"/>
  <c r="S4186" i="1"/>
  <c r="T4186" i="1" s="1"/>
  <c r="U4186" i="1" s="1"/>
  <c r="R4186" i="1"/>
  <c r="S4178" i="1"/>
  <c r="T4178" i="1" s="1"/>
  <c r="U4178" i="1" s="1"/>
  <c r="R4178" i="1"/>
  <c r="S4170" i="1"/>
  <c r="T4170" i="1" s="1"/>
  <c r="U4170" i="1" s="1"/>
  <c r="R4170" i="1"/>
  <c r="S4162" i="1"/>
  <c r="T4162" i="1" s="1"/>
  <c r="U4162" i="1" s="1"/>
  <c r="R4162" i="1"/>
  <c r="S4154" i="1"/>
  <c r="T4154" i="1" s="1"/>
  <c r="U4154" i="1" s="1"/>
  <c r="R4154" i="1"/>
  <c r="S4146" i="1"/>
  <c r="T4146" i="1" s="1"/>
  <c r="U4146" i="1" s="1"/>
  <c r="R4146" i="1"/>
  <c r="S4138" i="1"/>
  <c r="T4138" i="1" s="1"/>
  <c r="U4138" i="1" s="1"/>
  <c r="R4130" i="1"/>
  <c r="S4130" i="1" s="1"/>
  <c r="T4130" i="1" s="1"/>
  <c r="U4130" i="1" s="1"/>
  <c r="R4122" i="1"/>
  <c r="S4122" i="1" s="1"/>
  <c r="T4122" i="1" s="1"/>
  <c r="U4122" i="1" s="1"/>
  <c r="S4106" i="1"/>
  <c r="T4106" i="1" s="1"/>
  <c r="U4106" i="1" s="1"/>
  <c r="R4106" i="1"/>
  <c r="S4098" i="1"/>
  <c r="T4098" i="1" s="1"/>
  <c r="U4098" i="1" s="1"/>
  <c r="R4098" i="1"/>
  <c r="R4082" i="1"/>
  <c r="S4082" i="1" s="1"/>
  <c r="T4082" i="1" s="1"/>
  <c r="U4082" i="1" s="1"/>
  <c r="S4066" i="1"/>
  <c r="T4066" i="1" s="1"/>
  <c r="U4066" i="1" s="1"/>
  <c r="R4066" i="1"/>
  <c r="S4058" i="1"/>
  <c r="T4058" i="1" s="1"/>
  <c r="U4058" i="1" s="1"/>
  <c r="R4058" i="1"/>
  <c r="S4050" i="1"/>
  <c r="T4050" i="1" s="1"/>
  <c r="U4050" i="1" s="1"/>
  <c r="R4050" i="1"/>
  <c r="S4042" i="1"/>
  <c r="T4042" i="1" s="1"/>
  <c r="U4042" i="1" s="1"/>
  <c r="R4042" i="1"/>
  <c r="S4034" i="1"/>
  <c r="T4034" i="1" s="1"/>
  <c r="U4034" i="1" s="1"/>
  <c r="R4034" i="1"/>
  <c r="S4026" i="1"/>
  <c r="T4026" i="1" s="1"/>
  <c r="U4026" i="1" s="1"/>
  <c r="R4026" i="1"/>
  <c r="S4018" i="1"/>
  <c r="T4018" i="1" s="1"/>
  <c r="U4018" i="1" s="1"/>
  <c r="R4018" i="1"/>
  <c r="S4010" i="1"/>
  <c r="T4010" i="1" s="1"/>
  <c r="U4010" i="1" s="1"/>
  <c r="R4010" i="1"/>
  <c r="S4002" i="1"/>
  <c r="T4002" i="1" s="1"/>
  <c r="U4002" i="1" s="1"/>
  <c r="S3994" i="1"/>
  <c r="T3994" i="1" s="1"/>
  <c r="U3994" i="1" s="1"/>
  <c r="R3994" i="1"/>
  <c r="R3986" i="1"/>
  <c r="S3986" i="1" s="1"/>
  <c r="T3986" i="1" s="1"/>
  <c r="U3986" i="1" s="1"/>
  <c r="R3978" i="1"/>
  <c r="S3978" i="1" s="1"/>
  <c r="T3978" i="1" s="1"/>
  <c r="U3978" i="1" s="1"/>
  <c r="R3970" i="1"/>
  <c r="S3970" i="1" s="1"/>
  <c r="T3970" i="1" s="1"/>
  <c r="U3970" i="1" s="1"/>
  <c r="S3962" i="1"/>
  <c r="T3962" i="1" s="1"/>
  <c r="U3962" i="1" s="1"/>
  <c r="R3962" i="1"/>
  <c r="R3954" i="1"/>
  <c r="S3954" i="1" s="1"/>
  <c r="T3954" i="1" s="1"/>
  <c r="U3954" i="1" s="1"/>
  <c r="R3946" i="1"/>
  <c r="S3946" i="1" s="1"/>
  <c r="T3946" i="1" s="1"/>
  <c r="U3946" i="1" s="1"/>
  <c r="R3938" i="1"/>
  <c r="S3938" i="1" s="1"/>
  <c r="T3938" i="1" s="1"/>
  <c r="U3938" i="1" s="1"/>
  <c r="S3930" i="1"/>
  <c r="T3930" i="1" s="1"/>
  <c r="U3930" i="1" s="1"/>
  <c r="R3930" i="1"/>
  <c r="R3922" i="1"/>
  <c r="S3922" i="1" s="1"/>
  <c r="T3922" i="1" s="1"/>
  <c r="U3922" i="1" s="1"/>
  <c r="R3914" i="1"/>
  <c r="S3914" i="1" s="1"/>
  <c r="T3914" i="1" s="1"/>
  <c r="U3914" i="1" s="1"/>
  <c r="R3906" i="1"/>
  <c r="S3906" i="1" s="1"/>
  <c r="T3906" i="1" s="1"/>
  <c r="U3906" i="1" s="1"/>
  <c r="S3898" i="1"/>
  <c r="T3898" i="1" s="1"/>
  <c r="U3898" i="1" s="1"/>
  <c r="R3898" i="1"/>
  <c r="R3890" i="1"/>
  <c r="S3890" i="1" s="1"/>
  <c r="T3890" i="1" s="1"/>
  <c r="U3890" i="1" s="1"/>
  <c r="S3874" i="1"/>
  <c r="T3874" i="1" s="1"/>
  <c r="U3874" i="1" s="1"/>
  <c r="R3874" i="1"/>
  <c r="S3866" i="1"/>
  <c r="T3866" i="1" s="1"/>
  <c r="U3866" i="1" s="1"/>
  <c r="R3866" i="1"/>
  <c r="S3858" i="1"/>
  <c r="T3858" i="1" s="1"/>
  <c r="U3858" i="1" s="1"/>
  <c r="R3858" i="1"/>
  <c r="S3850" i="1"/>
  <c r="T3850" i="1" s="1"/>
  <c r="U3850" i="1" s="1"/>
  <c r="R3850" i="1"/>
  <c r="S3842" i="1"/>
  <c r="T3842" i="1" s="1"/>
  <c r="U3842" i="1" s="1"/>
  <c r="R3842" i="1"/>
  <c r="S3834" i="1"/>
  <c r="T3834" i="1" s="1"/>
  <c r="U3834" i="1" s="1"/>
  <c r="R3834" i="1"/>
  <c r="S3826" i="1"/>
  <c r="T3826" i="1" s="1"/>
  <c r="U3826" i="1" s="1"/>
  <c r="R3826" i="1"/>
  <c r="S3818" i="1"/>
  <c r="T3818" i="1" s="1"/>
  <c r="U3818" i="1" s="1"/>
  <c r="R3818" i="1"/>
  <c r="S3810" i="1"/>
  <c r="T3810" i="1" s="1"/>
  <c r="U3810" i="1" s="1"/>
  <c r="R3810" i="1"/>
  <c r="S3802" i="1"/>
  <c r="T3802" i="1" s="1"/>
  <c r="U3802" i="1" s="1"/>
  <c r="R3802" i="1"/>
  <c r="S3794" i="1"/>
  <c r="T3794" i="1" s="1"/>
  <c r="U3794" i="1" s="1"/>
  <c r="R3794" i="1"/>
  <c r="S3786" i="1"/>
  <c r="T3786" i="1" s="1"/>
  <c r="U3786" i="1" s="1"/>
  <c r="R3786" i="1"/>
  <c r="S3778" i="1"/>
  <c r="T3778" i="1" s="1"/>
  <c r="U3778" i="1" s="1"/>
  <c r="R3778" i="1"/>
  <c r="S3770" i="1"/>
  <c r="T3770" i="1" s="1"/>
  <c r="U3770" i="1" s="1"/>
  <c r="R3770" i="1"/>
  <c r="S3762" i="1"/>
  <c r="T3762" i="1" s="1"/>
  <c r="U3762" i="1" s="1"/>
  <c r="R3762" i="1"/>
  <c r="S3754" i="1"/>
  <c r="T3754" i="1" s="1"/>
  <c r="U3754" i="1" s="1"/>
  <c r="R3754" i="1"/>
  <c r="S3746" i="1"/>
  <c r="T3746" i="1" s="1"/>
  <c r="U3746" i="1" s="1"/>
  <c r="R3746" i="1"/>
  <c r="S3738" i="1"/>
  <c r="T3738" i="1" s="1"/>
  <c r="U3738" i="1" s="1"/>
  <c r="R3738" i="1"/>
  <c r="S3730" i="1"/>
  <c r="T3730" i="1" s="1"/>
  <c r="U3730" i="1" s="1"/>
  <c r="R3730" i="1"/>
  <c r="S3722" i="1"/>
  <c r="T3722" i="1" s="1"/>
  <c r="U3722" i="1" s="1"/>
  <c r="R3722" i="1"/>
  <c r="S3714" i="1"/>
  <c r="T3714" i="1" s="1"/>
  <c r="U3714" i="1" s="1"/>
  <c r="R3714" i="1"/>
  <c r="S3698" i="1"/>
  <c r="T3698" i="1" s="1"/>
  <c r="U3698" i="1" s="1"/>
  <c r="R3698" i="1"/>
  <c r="R3690" i="1"/>
  <c r="S3690" i="1" s="1"/>
  <c r="T3690" i="1" s="1"/>
  <c r="U3690" i="1" s="1"/>
  <c r="R3682" i="1"/>
  <c r="S3682" i="1" s="1"/>
  <c r="T3682" i="1" s="1"/>
  <c r="U3682" i="1" s="1"/>
  <c r="R3674" i="1"/>
  <c r="S3674" i="1" s="1"/>
  <c r="T3674" i="1" s="1"/>
  <c r="U3674" i="1" s="1"/>
  <c r="S3666" i="1"/>
  <c r="T3666" i="1" s="1"/>
  <c r="U3666" i="1" s="1"/>
  <c r="R3666" i="1"/>
  <c r="R3658" i="1"/>
  <c r="S3658" i="1" s="1"/>
  <c r="T3658" i="1" s="1"/>
  <c r="U3658" i="1" s="1"/>
  <c r="R3650" i="1"/>
  <c r="S3650" i="1" s="1"/>
  <c r="T3650" i="1" s="1"/>
  <c r="U3650" i="1" s="1"/>
  <c r="R3642" i="1"/>
  <c r="S3642" i="1" s="1"/>
  <c r="T3642" i="1" s="1"/>
  <c r="U3642" i="1" s="1"/>
  <c r="S3634" i="1"/>
  <c r="T3634" i="1" s="1"/>
  <c r="U3634" i="1" s="1"/>
  <c r="R3634" i="1"/>
  <c r="S3618" i="1"/>
  <c r="T3618" i="1" s="1"/>
  <c r="U3618" i="1" s="1"/>
  <c r="R3618" i="1"/>
  <c r="S3610" i="1"/>
  <c r="T3610" i="1" s="1"/>
  <c r="U3610" i="1" s="1"/>
  <c r="R3610" i="1"/>
  <c r="S3594" i="1"/>
  <c r="T3594" i="1" s="1"/>
  <c r="U3594" i="1" s="1"/>
  <c r="R3594" i="1"/>
  <c r="R3586" i="1"/>
  <c r="S3586" i="1" s="1"/>
  <c r="T3586" i="1" s="1"/>
  <c r="U3586" i="1" s="1"/>
  <c r="S3570" i="1"/>
  <c r="T3570" i="1" s="1"/>
  <c r="U3570" i="1" s="1"/>
  <c r="R3570" i="1"/>
  <c r="S3562" i="1"/>
  <c r="T3562" i="1" s="1"/>
  <c r="U3562" i="1" s="1"/>
  <c r="S3554" i="1"/>
  <c r="T3554" i="1" s="1"/>
  <c r="U3554" i="1" s="1"/>
  <c r="R3554" i="1"/>
  <c r="R3546" i="1"/>
  <c r="S3546" i="1" s="1"/>
  <c r="T3546" i="1" s="1"/>
  <c r="U3546" i="1" s="1"/>
  <c r="R3538" i="1"/>
  <c r="S3538" i="1" s="1"/>
  <c r="T3538" i="1" s="1"/>
  <c r="U3538" i="1" s="1"/>
  <c r="R3530" i="1"/>
  <c r="S3530" i="1" s="1"/>
  <c r="T3530" i="1" s="1"/>
  <c r="U3530" i="1" s="1"/>
  <c r="S3522" i="1"/>
  <c r="T3522" i="1" s="1"/>
  <c r="U3522" i="1" s="1"/>
  <c r="R3522" i="1"/>
  <c r="R3514" i="1"/>
  <c r="S3514" i="1" s="1"/>
  <c r="T3514" i="1" s="1"/>
  <c r="U3514" i="1" s="1"/>
  <c r="R3506" i="1"/>
  <c r="S3506" i="1" s="1"/>
  <c r="T3506" i="1" s="1"/>
  <c r="U3506" i="1" s="1"/>
  <c r="R3498" i="1"/>
  <c r="S3498" i="1" s="1"/>
  <c r="T3498" i="1" s="1"/>
  <c r="U3498" i="1" s="1"/>
  <c r="S3490" i="1"/>
  <c r="T3490" i="1" s="1"/>
  <c r="U3490" i="1" s="1"/>
  <c r="S3482" i="1"/>
  <c r="T3482" i="1" s="1"/>
  <c r="U3482" i="1" s="1"/>
  <c r="R3482" i="1"/>
  <c r="S3474" i="1"/>
  <c r="T3474" i="1" s="1"/>
  <c r="U3474" i="1" s="1"/>
  <c r="R3474" i="1"/>
  <c r="S3466" i="1"/>
  <c r="T3466" i="1" s="1"/>
  <c r="U3466" i="1" s="1"/>
  <c r="R3466" i="1"/>
  <c r="S3458" i="1"/>
  <c r="T3458" i="1" s="1"/>
  <c r="U3458" i="1" s="1"/>
  <c r="R3458" i="1"/>
  <c r="S3450" i="1"/>
  <c r="T3450" i="1" s="1"/>
  <c r="U3450" i="1" s="1"/>
  <c r="R3450" i="1"/>
  <c r="S3442" i="1"/>
  <c r="T3442" i="1" s="1"/>
  <c r="U3442" i="1" s="1"/>
  <c r="R3442" i="1"/>
  <c r="S3434" i="1"/>
  <c r="T3434" i="1" s="1"/>
  <c r="U3434" i="1" s="1"/>
  <c r="R3434" i="1"/>
  <c r="S3426" i="1"/>
  <c r="T3426" i="1" s="1"/>
  <c r="U3426" i="1" s="1"/>
  <c r="R3426" i="1"/>
  <c r="S3418" i="1"/>
  <c r="T3418" i="1" s="1"/>
  <c r="U3418" i="1" s="1"/>
  <c r="R3418" i="1"/>
  <c r="S3410" i="1"/>
  <c r="T3410" i="1" s="1"/>
  <c r="U3410" i="1" s="1"/>
  <c r="R3410" i="1"/>
  <c r="S3402" i="1"/>
  <c r="T3402" i="1" s="1"/>
  <c r="U3402" i="1" s="1"/>
  <c r="R3402" i="1"/>
  <c r="S3394" i="1"/>
  <c r="T3394" i="1" s="1"/>
  <c r="U3394" i="1" s="1"/>
  <c r="R3394" i="1"/>
  <c r="S3386" i="1"/>
  <c r="T3386" i="1" s="1"/>
  <c r="U3386" i="1" s="1"/>
  <c r="R3386" i="1"/>
  <c r="S3378" i="1"/>
  <c r="T3378" i="1" s="1"/>
  <c r="U3378" i="1" s="1"/>
  <c r="R3378" i="1"/>
  <c r="S3370" i="1"/>
  <c r="T3370" i="1" s="1"/>
  <c r="U3370" i="1" s="1"/>
  <c r="R3362" i="1"/>
  <c r="S3362" i="1" s="1"/>
  <c r="T3362" i="1" s="1"/>
  <c r="U3362" i="1" s="1"/>
  <c r="S3354" i="1"/>
  <c r="T3354" i="1" s="1"/>
  <c r="U3354" i="1" s="1"/>
  <c r="R3354" i="1"/>
  <c r="R3346" i="1"/>
  <c r="S3346" i="1" s="1"/>
  <c r="T3346" i="1" s="1"/>
  <c r="U3346" i="1" s="1"/>
  <c r="R3338" i="1"/>
  <c r="S3338" i="1" s="1"/>
  <c r="T3338" i="1" s="1"/>
  <c r="U3338" i="1" s="1"/>
  <c r="R3330" i="1"/>
  <c r="S3330" i="1" s="1"/>
  <c r="T3330" i="1" s="1"/>
  <c r="U3330" i="1" s="1"/>
  <c r="S3322" i="1"/>
  <c r="T3322" i="1" s="1"/>
  <c r="U3322" i="1" s="1"/>
  <c r="R3322" i="1"/>
  <c r="R3314" i="1"/>
  <c r="S3314" i="1" s="1"/>
  <c r="T3314" i="1" s="1"/>
  <c r="U3314" i="1" s="1"/>
  <c r="R3306" i="1"/>
  <c r="S3306" i="1" s="1"/>
  <c r="T3306" i="1" s="1"/>
  <c r="U3306" i="1" s="1"/>
  <c r="R3298" i="1"/>
  <c r="S3298" i="1" s="1"/>
  <c r="T3298" i="1" s="1"/>
  <c r="U3298" i="1" s="1"/>
  <c r="S3290" i="1"/>
  <c r="T3290" i="1" s="1"/>
  <c r="U3290" i="1" s="1"/>
  <c r="R3290" i="1"/>
  <c r="R3282" i="1"/>
  <c r="S3282" i="1" s="1"/>
  <c r="T3282" i="1" s="1"/>
  <c r="U3282" i="1" s="1"/>
  <c r="R3274" i="1"/>
  <c r="S3274" i="1" s="1"/>
  <c r="T3274" i="1" s="1"/>
  <c r="U3274" i="1" s="1"/>
  <c r="R3266" i="1"/>
  <c r="S3266" i="1" s="1"/>
  <c r="T3266" i="1" s="1"/>
  <c r="U3266" i="1" s="1"/>
  <c r="S3258" i="1"/>
  <c r="T3258" i="1" s="1"/>
  <c r="U3258" i="1" s="1"/>
  <c r="R3258" i="1"/>
  <c r="R3250" i="1"/>
  <c r="S3250" i="1" s="1"/>
  <c r="T3250" i="1" s="1"/>
  <c r="U3250" i="1" s="1"/>
  <c r="R3242" i="1"/>
  <c r="S3242" i="1" s="1"/>
  <c r="T3242" i="1" s="1"/>
  <c r="U3242" i="1" s="1"/>
  <c r="R3234" i="1"/>
  <c r="S3234" i="1" s="1"/>
  <c r="T3234" i="1" s="1"/>
  <c r="U3234" i="1" s="1"/>
  <c r="S3226" i="1"/>
  <c r="T3226" i="1" s="1"/>
  <c r="U3226" i="1" s="1"/>
  <c r="R3226" i="1"/>
  <c r="R3218" i="1"/>
  <c r="S3218" i="1" s="1"/>
  <c r="T3218" i="1" s="1"/>
  <c r="U3218" i="1" s="1"/>
  <c r="R3210" i="1"/>
  <c r="S3210" i="1" s="1"/>
  <c r="T3210" i="1" s="1"/>
  <c r="U3210" i="1" s="1"/>
  <c r="R3202" i="1"/>
  <c r="S3202" i="1" s="1"/>
  <c r="T3202" i="1" s="1"/>
  <c r="U3202" i="1" s="1"/>
  <c r="S3194" i="1"/>
  <c r="T3194" i="1" s="1"/>
  <c r="U3194" i="1" s="1"/>
  <c r="S3186" i="1"/>
  <c r="T3186" i="1" s="1"/>
  <c r="U3186" i="1" s="1"/>
  <c r="R3186" i="1"/>
  <c r="S3178" i="1"/>
  <c r="T3178" i="1" s="1"/>
  <c r="U3178" i="1" s="1"/>
  <c r="R3178" i="1"/>
  <c r="S3170" i="1"/>
  <c r="T3170" i="1" s="1"/>
  <c r="U3170" i="1" s="1"/>
  <c r="R3170" i="1"/>
  <c r="S3162" i="1"/>
  <c r="T3162" i="1" s="1"/>
  <c r="U3162" i="1" s="1"/>
  <c r="R3162" i="1"/>
  <c r="S3154" i="1"/>
  <c r="T3154" i="1" s="1"/>
  <c r="U3154" i="1" s="1"/>
  <c r="R3154" i="1"/>
  <c r="S3146" i="1"/>
  <c r="T3146" i="1" s="1"/>
  <c r="U3146" i="1" s="1"/>
  <c r="R3146" i="1"/>
  <c r="S3138" i="1"/>
  <c r="T3138" i="1" s="1"/>
  <c r="U3138" i="1" s="1"/>
  <c r="R3138" i="1"/>
  <c r="S3130" i="1"/>
  <c r="T3130" i="1" s="1"/>
  <c r="U3130" i="1" s="1"/>
  <c r="R3130" i="1"/>
  <c r="S3122" i="1"/>
  <c r="T3122" i="1" s="1"/>
  <c r="U3122" i="1" s="1"/>
  <c r="R3122" i="1"/>
  <c r="S3114" i="1"/>
  <c r="T3114" i="1" s="1"/>
  <c r="U3114" i="1" s="1"/>
  <c r="R3106" i="1"/>
  <c r="S3106" i="1" s="1"/>
  <c r="T3106" i="1" s="1"/>
  <c r="U3106" i="1" s="1"/>
  <c r="R3098" i="1"/>
  <c r="S3098" i="1" s="1"/>
  <c r="T3098" i="1" s="1"/>
  <c r="U3098" i="1" s="1"/>
  <c r="S3082" i="1"/>
  <c r="T3082" i="1" s="1"/>
  <c r="U3082" i="1" s="1"/>
  <c r="R3082" i="1"/>
  <c r="S3074" i="1"/>
  <c r="T3074" i="1" s="1"/>
  <c r="U3074" i="1" s="1"/>
  <c r="R3074" i="1"/>
  <c r="R3058" i="1"/>
  <c r="S3058" i="1" s="1"/>
  <c r="T3058" i="1" s="1"/>
  <c r="U3058" i="1" s="1"/>
  <c r="S3042" i="1"/>
  <c r="T3042" i="1" s="1"/>
  <c r="U3042" i="1" s="1"/>
  <c r="R3042" i="1"/>
  <c r="S3034" i="1"/>
  <c r="T3034" i="1" s="1"/>
  <c r="U3034" i="1" s="1"/>
  <c r="R3034" i="1"/>
  <c r="S3026" i="1"/>
  <c r="T3026" i="1" s="1"/>
  <c r="U3026" i="1" s="1"/>
  <c r="R3026" i="1"/>
  <c r="S3018" i="1"/>
  <c r="T3018" i="1" s="1"/>
  <c r="U3018" i="1" s="1"/>
  <c r="R3018" i="1"/>
  <c r="S3010" i="1"/>
  <c r="T3010" i="1" s="1"/>
  <c r="U3010" i="1" s="1"/>
  <c r="R3010" i="1"/>
  <c r="S3002" i="1"/>
  <c r="T3002" i="1" s="1"/>
  <c r="U3002" i="1" s="1"/>
  <c r="R3002" i="1"/>
  <c r="S2994" i="1"/>
  <c r="T2994" i="1" s="1"/>
  <c r="U2994" i="1" s="1"/>
  <c r="R2994" i="1"/>
  <c r="S2986" i="1"/>
  <c r="T2986" i="1" s="1"/>
  <c r="U2986" i="1" s="1"/>
  <c r="R2986" i="1"/>
  <c r="R2970" i="1"/>
  <c r="S2970" i="1" s="1"/>
  <c r="T2970" i="1" s="1"/>
  <c r="U2970" i="1" s="1"/>
  <c r="R2962" i="1"/>
  <c r="S2962" i="1" s="1"/>
  <c r="T2962" i="1" s="1"/>
  <c r="U2962" i="1" s="1"/>
  <c r="R2954" i="1"/>
  <c r="S2954" i="1" s="1"/>
  <c r="T2954" i="1" s="1"/>
  <c r="U2954" i="1" s="1"/>
  <c r="S2946" i="1"/>
  <c r="T2946" i="1" s="1"/>
  <c r="U2946" i="1" s="1"/>
  <c r="R2946" i="1"/>
  <c r="R2938" i="1"/>
  <c r="S2938" i="1" s="1"/>
  <c r="T2938" i="1" s="1"/>
  <c r="U2938" i="1" s="1"/>
  <c r="R2930" i="1"/>
  <c r="S2930" i="1" s="1"/>
  <c r="T2930" i="1" s="1"/>
  <c r="U2930" i="1" s="1"/>
  <c r="R2922" i="1"/>
  <c r="S2922" i="1" s="1"/>
  <c r="T2922" i="1" s="1"/>
  <c r="U2922" i="1" s="1"/>
  <c r="S2914" i="1"/>
  <c r="T2914" i="1" s="1"/>
  <c r="U2914" i="1" s="1"/>
  <c r="R2914" i="1"/>
  <c r="R2906" i="1"/>
  <c r="S2906" i="1" s="1"/>
  <c r="T2906" i="1" s="1"/>
  <c r="U2906" i="1" s="1"/>
  <c r="R2898" i="1"/>
  <c r="S2898" i="1" s="1"/>
  <c r="T2898" i="1" s="1"/>
  <c r="U2898" i="1" s="1"/>
  <c r="R2890" i="1"/>
  <c r="S2890" i="1" s="1"/>
  <c r="T2890" i="1" s="1"/>
  <c r="U2890" i="1" s="1"/>
  <c r="S2882" i="1"/>
  <c r="T2882" i="1" s="1"/>
  <c r="U2882" i="1" s="1"/>
  <c r="R2882" i="1"/>
  <c r="R2874" i="1"/>
  <c r="S2874" i="1" s="1"/>
  <c r="T2874" i="1" s="1"/>
  <c r="U2874" i="1" s="1"/>
  <c r="R2866" i="1"/>
  <c r="S2866" i="1" s="1"/>
  <c r="T2866" i="1" s="1"/>
  <c r="U2866" i="1" s="1"/>
  <c r="S2850" i="1"/>
  <c r="T2850" i="1" s="1"/>
  <c r="U2850" i="1" s="1"/>
  <c r="R2850" i="1"/>
  <c r="S2842" i="1"/>
  <c r="T2842" i="1" s="1"/>
  <c r="U2842" i="1" s="1"/>
  <c r="R2842" i="1"/>
  <c r="S2834" i="1"/>
  <c r="T2834" i="1" s="1"/>
  <c r="U2834" i="1" s="1"/>
  <c r="R2834" i="1"/>
  <c r="S2826" i="1"/>
  <c r="T2826" i="1" s="1"/>
  <c r="U2826" i="1" s="1"/>
  <c r="R2826" i="1"/>
  <c r="S2818" i="1"/>
  <c r="T2818" i="1" s="1"/>
  <c r="U2818" i="1" s="1"/>
  <c r="R2818" i="1"/>
  <c r="S2810" i="1"/>
  <c r="T2810" i="1" s="1"/>
  <c r="U2810" i="1" s="1"/>
  <c r="R2810" i="1"/>
  <c r="S2802" i="1"/>
  <c r="T2802" i="1" s="1"/>
  <c r="U2802" i="1" s="1"/>
  <c r="R2802" i="1"/>
  <c r="S2794" i="1"/>
  <c r="T2794" i="1" s="1"/>
  <c r="U2794" i="1" s="1"/>
  <c r="R2794" i="1"/>
  <c r="S2786" i="1"/>
  <c r="T2786" i="1" s="1"/>
  <c r="U2786" i="1" s="1"/>
  <c r="R2786" i="1"/>
  <c r="S2778" i="1"/>
  <c r="T2778" i="1" s="1"/>
  <c r="U2778" i="1" s="1"/>
  <c r="R2778" i="1"/>
  <c r="S2770" i="1"/>
  <c r="T2770" i="1" s="1"/>
  <c r="U2770" i="1" s="1"/>
  <c r="R2770" i="1"/>
  <c r="S2762" i="1"/>
  <c r="T2762" i="1" s="1"/>
  <c r="U2762" i="1" s="1"/>
  <c r="R2762" i="1"/>
  <c r="S2754" i="1"/>
  <c r="T2754" i="1" s="1"/>
  <c r="U2754" i="1" s="1"/>
  <c r="R2754" i="1"/>
  <c r="S2746" i="1"/>
  <c r="T2746" i="1" s="1"/>
  <c r="U2746" i="1" s="1"/>
  <c r="R2746" i="1"/>
  <c r="S2738" i="1"/>
  <c r="T2738" i="1" s="1"/>
  <c r="U2738" i="1" s="1"/>
  <c r="R2738" i="1"/>
  <c r="S2730" i="1"/>
  <c r="T2730" i="1" s="1"/>
  <c r="U2730" i="1" s="1"/>
  <c r="R2730" i="1"/>
  <c r="S2722" i="1"/>
  <c r="T2722" i="1" s="1"/>
  <c r="U2722" i="1" s="1"/>
  <c r="R2722" i="1"/>
  <c r="S2714" i="1"/>
  <c r="T2714" i="1" s="1"/>
  <c r="U2714" i="1" s="1"/>
  <c r="R2714" i="1"/>
  <c r="S2706" i="1"/>
  <c r="T2706" i="1" s="1"/>
  <c r="U2706" i="1" s="1"/>
  <c r="R2706" i="1"/>
  <c r="S2698" i="1"/>
  <c r="T2698" i="1" s="1"/>
  <c r="U2698" i="1" s="1"/>
  <c r="R2698" i="1"/>
  <c r="S2690" i="1"/>
  <c r="T2690" i="1" s="1"/>
  <c r="U2690" i="1" s="1"/>
  <c r="R2690" i="1"/>
  <c r="R2674" i="1"/>
  <c r="S2674" i="1" s="1"/>
  <c r="T2674" i="1" s="1"/>
  <c r="U2674" i="1" s="1"/>
  <c r="R2666" i="1"/>
  <c r="S2666" i="1" s="1"/>
  <c r="T2666" i="1" s="1"/>
  <c r="U2666" i="1" s="1"/>
  <c r="R2658" i="1"/>
  <c r="S2658" i="1" s="1"/>
  <c r="T2658" i="1" s="1"/>
  <c r="U2658" i="1" s="1"/>
  <c r="S2650" i="1"/>
  <c r="T2650" i="1" s="1"/>
  <c r="U2650" i="1" s="1"/>
  <c r="R2650" i="1"/>
  <c r="R2642" i="1"/>
  <c r="S2642" i="1" s="1"/>
  <c r="T2642" i="1" s="1"/>
  <c r="U2642" i="1" s="1"/>
  <c r="R2634" i="1"/>
  <c r="S2634" i="1" s="1"/>
  <c r="T2634" i="1" s="1"/>
  <c r="U2634" i="1" s="1"/>
  <c r="R2626" i="1"/>
  <c r="S2626" i="1" s="1"/>
  <c r="T2626" i="1" s="1"/>
  <c r="U2626" i="1" s="1"/>
  <c r="S2618" i="1"/>
  <c r="T2618" i="1" s="1"/>
  <c r="U2618" i="1" s="1"/>
  <c r="R2618" i="1"/>
  <c r="R2610" i="1"/>
  <c r="S2610" i="1" s="1"/>
  <c r="T2610" i="1" s="1"/>
  <c r="U2610" i="1" s="1"/>
  <c r="S2594" i="1"/>
  <c r="T2594" i="1" s="1"/>
  <c r="U2594" i="1" s="1"/>
  <c r="R2594" i="1"/>
  <c r="S2586" i="1"/>
  <c r="T2586" i="1" s="1"/>
  <c r="U2586" i="1" s="1"/>
  <c r="R2586" i="1"/>
  <c r="R2570" i="1"/>
  <c r="S2570" i="1" s="1"/>
  <c r="T2570" i="1" s="1"/>
  <c r="U2570" i="1" s="1"/>
  <c r="R2562" i="1"/>
  <c r="S2562" i="1" s="1"/>
  <c r="T2562" i="1" s="1"/>
  <c r="U2562" i="1" s="1"/>
  <c r="S2546" i="1"/>
  <c r="T2546" i="1" s="1"/>
  <c r="U2546" i="1" s="1"/>
  <c r="R2546" i="1"/>
  <c r="S2538" i="1"/>
  <c r="T2538" i="1" s="1"/>
  <c r="U2538" i="1" s="1"/>
  <c r="R2530" i="1"/>
  <c r="S2530" i="1" s="1"/>
  <c r="T2530" i="1" s="1"/>
  <c r="U2530" i="1" s="1"/>
  <c r="R2522" i="1"/>
  <c r="S2522" i="1" s="1"/>
  <c r="T2522" i="1" s="1"/>
  <c r="U2522" i="1" s="1"/>
  <c r="R2514" i="1"/>
  <c r="S2514" i="1" s="1"/>
  <c r="T2514" i="1" s="1"/>
  <c r="U2514" i="1" s="1"/>
  <c r="S2506" i="1"/>
  <c r="T2506" i="1" s="1"/>
  <c r="U2506" i="1" s="1"/>
  <c r="R2506" i="1"/>
  <c r="R2498" i="1"/>
  <c r="S2498" i="1" s="1"/>
  <c r="T2498" i="1" s="1"/>
  <c r="U2498" i="1" s="1"/>
  <c r="R2490" i="1"/>
  <c r="S2490" i="1" s="1"/>
  <c r="T2490" i="1" s="1"/>
  <c r="U2490" i="1" s="1"/>
  <c r="R2482" i="1"/>
  <c r="S2482" i="1" s="1"/>
  <c r="T2482" i="1" s="1"/>
  <c r="U2482" i="1" s="1"/>
  <c r="S2474" i="1"/>
  <c r="T2474" i="1" s="1"/>
  <c r="U2474" i="1" s="1"/>
  <c r="R2474" i="1"/>
  <c r="S2466" i="1"/>
  <c r="T2466" i="1" s="1"/>
  <c r="U2466" i="1" s="1"/>
  <c r="S2458" i="1"/>
  <c r="T2458" i="1" s="1"/>
  <c r="U2458" i="1" s="1"/>
  <c r="R2458" i="1"/>
  <c r="S2450" i="1"/>
  <c r="T2450" i="1" s="1"/>
  <c r="U2450" i="1" s="1"/>
  <c r="R2450" i="1"/>
  <c r="S2442" i="1"/>
  <c r="T2442" i="1" s="1"/>
  <c r="U2442" i="1" s="1"/>
  <c r="R2442" i="1"/>
  <c r="S2434" i="1"/>
  <c r="T2434" i="1" s="1"/>
  <c r="U2434" i="1" s="1"/>
  <c r="R2434" i="1"/>
  <c r="S2426" i="1"/>
  <c r="T2426" i="1" s="1"/>
  <c r="U2426" i="1" s="1"/>
  <c r="R2426" i="1"/>
  <c r="S2418" i="1"/>
  <c r="T2418" i="1" s="1"/>
  <c r="U2418" i="1" s="1"/>
  <c r="R2418" i="1"/>
  <c r="S2410" i="1"/>
  <c r="T2410" i="1" s="1"/>
  <c r="U2410" i="1" s="1"/>
  <c r="R2410" i="1"/>
  <c r="S2402" i="1"/>
  <c r="T2402" i="1" s="1"/>
  <c r="U2402" i="1" s="1"/>
  <c r="R2402" i="1"/>
  <c r="S2394" i="1"/>
  <c r="T2394" i="1" s="1"/>
  <c r="U2394" i="1" s="1"/>
  <c r="R2394" i="1"/>
  <c r="S2386" i="1"/>
  <c r="T2386" i="1" s="1"/>
  <c r="U2386" i="1" s="1"/>
  <c r="R2386" i="1"/>
  <c r="S2378" i="1"/>
  <c r="T2378" i="1" s="1"/>
  <c r="U2378" i="1" s="1"/>
  <c r="R2378" i="1"/>
  <c r="S2370" i="1"/>
  <c r="T2370" i="1" s="1"/>
  <c r="U2370" i="1" s="1"/>
  <c r="R2370" i="1"/>
  <c r="S2362" i="1"/>
  <c r="T2362" i="1" s="1"/>
  <c r="U2362" i="1" s="1"/>
  <c r="R2362" i="1"/>
  <c r="S2354" i="1"/>
  <c r="T2354" i="1" s="1"/>
  <c r="U2354" i="1" s="1"/>
  <c r="R2354" i="1"/>
  <c r="S2346" i="1"/>
  <c r="T2346" i="1" s="1"/>
  <c r="U2346" i="1" s="1"/>
  <c r="S2338" i="1"/>
  <c r="T2338" i="1" s="1"/>
  <c r="U2338" i="1" s="1"/>
  <c r="R2338" i="1"/>
  <c r="R2330" i="1"/>
  <c r="S2330" i="1" s="1"/>
  <c r="T2330" i="1" s="1"/>
  <c r="U2330" i="1" s="1"/>
  <c r="R2322" i="1"/>
  <c r="S2322" i="1" s="1"/>
  <c r="T2322" i="1" s="1"/>
  <c r="U2322" i="1" s="1"/>
  <c r="R2314" i="1"/>
  <c r="S2314" i="1" s="1"/>
  <c r="T2314" i="1" s="1"/>
  <c r="U2314" i="1" s="1"/>
  <c r="S2306" i="1"/>
  <c r="T2306" i="1" s="1"/>
  <c r="U2306" i="1" s="1"/>
  <c r="R2306" i="1"/>
  <c r="R2298" i="1"/>
  <c r="S2298" i="1" s="1"/>
  <c r="T2298" i="1" s="1"/>
  <c r="U2298" i="1" s="1"/>
  <c r="R2290" i="1"/>
  <c r="S2290" i="1" s="1"/>
  <c r="T2290" i="1" s="1"/>
  <c r="U2290" i="1" s="1"/>
  <c r="R2282" i="1"/>
  <c r="S2282" i="1" s="1"/>
  <c r="T2282" i="1" s="1"/>
  <c r="U2282" i="1" s="1"/>
  <c r="S2274" i="1"/>
  <c r="T2274" i="1" s="1"/>
  <c r="U2274" i="1" s="1"/>
  <c r="R2274" i="1"/>
  <c r="R2266" i="1"/>
  <c r="S2266" i="1" s="1"/>
  <c r="T2266" i="1" s="1"/>
  <c r="U2266" i="1" s="1"/>
  <c r="R2258" i="1"/>
  <c r="S2258" i="1" s="1"/>
  <c r="T2258" i="1" s="1"/>
  <c r="U2258" i="1" s="1"/>
  <c r="R2250" i="1"/>
  <c r="S2250" i="1" s="1"/>
  <c r="T2250" i="1" s="1"/>
  <c r="U2250" i="1" s="1"/>
  <c r="S2242" i="1"/>
  <c r="T2242" i="1" s="1"/>
  <c r="U2242" i="1" s="1"/>
  <c r="R2242" i="1"/>
  <c r="R2234" i="1"/>
  <c r="S2234" i="1" s="1"/>
  <c r="T2234" i="1" s="1"/>
  <c r="U2234" i="1" s="1"/>
  <c r="R2226" i="1"/>
  <c r="S2226" i="1" s="1"/>
  <c r="T2226" i="1" s="1"/>
  <c r="U2226" i="1" s="1"/>
  <c r="R2218" i="1"/>
  <c r="S2218" i="1" s="1"/>
  <c r="T2218" i="1" s="1"/>
  <c r="U2218" i="1" s="1"/>
  <c r="S2210" i="1"/>
  <c r="T2210" i="1" s="1"/>
  <c r="U2210" i="1" s="1"/>
  <c r="R2210" i="1"/>
  <c r="R2202" i="1"/>
  <c r="S2202" i="1" s="1"/>
  <c r="T2202" i="1" s="1"/>
  <c r="U2202" i="1" s="1"/>
  <c r="R2194" i="1"/>
  <c r="S2194" i="1" s="1"/>
  <c r="T2194" i="1" s="1"/>
  <c r="U2194" i="1" s="1"/>
  <c r="R2186" i="1"/>
  <c r="S2186" i="1" s="1"/>
  <c r="T2186" i="1" s="1"/>
  <c r="U2186" i="1" s="1"/>
  <c r="S2178" i="1"/>
  <c r="T2178" i="1" s="1"/>
  <c r="U2178" i="1" s="1"/>
  <c r="R2178" i="1"/>
  <c r="S2162" i="1"/>
  <c r="T2162" i="1" s="1"/>
  <c r="U2162" i="1" s="1"/>
  <c r="R2162" i="1"/>
  <c r="S2154" i="1"/>
  <c r="T2154" i="1" s="1"/>
  <c r="U2154" i="1" s="1"/>
  <c r="R2154" i="1"/>
  <c r="S2146" i="1"/>
  <c r="T2146" i="1" s="1"/>
  <c r="U2146" i="1" s="1"/>
  <c r="R2146" i="1"/>
  <c r="S2138" i="1"/>
  <c r="T2138" i="1" s="1"/>
  <c r="U2138" i="1" s="1"/>
  <c r="R2138" i="1"/>
  <c r="S2130" i="1"/>
  <c r="T2130" i="1" s="1"/>
  <c r="U2130" i="1" s="1"/>
  <c r="R2130" i="1"/>
  <c r="S2122" i="1"/>
  <c r="T2122" i="1" s="1"/>
  <c r="U2122" i="1" s="1"/>
  <c r="R2122" i="1"/>
  <c r="S2114" i="1"/>
  <c r="T2114" i="1" s="1"/>
  <c r="U2114" i="1" s="1"/>
  <c r="R2114" i="1"/>
  <c r="S2106" i="1"/>
  <c r="T2106" i="1" s="1"/>
  <c r="U2106" i="1" s="1"/>
  <c r="R2106" i="1"/>
  <c r="S2098" i="1"/>
  <c r="T2098" i="1" s="1"/>
  <c r="U2098" i="1" s="1"/>
  <c r="R2098" i="1"/>
  <c r="S2090" i="1"/>
  <c r="T2090" i="1" s="1"/>
  <c r="U2090" i="1" s="1"/>
  <c r="R2082" i="1"/>
  <c r="S2082" i="1" s="1"/>
  <c r="T2082" i="1" s="1"/>
  <c r="U2082" i="1" s="1"/>
  <c r="S2074" i="1"/>
  <c r="T2074" i="1" s="1"/>
  <c r="U2074" i="1" s="1"/>
  <c r="R2074" i="1"/>
  <c r="S2058" i="1"/>
  <c r="T2058" i="1" s="1"/>
  <c r="U2058" i="1" s="1"/>
  <c r="R2058" i="1"/>
  <c r="S2050" i="1"/>
  <c r="T2050" i="1" s="1"/>
  <c r="U2050" i="1" s="1"/>
  <c r="R2050" i="1"/>
  <c r="S2034" i="1"/>
  <c r="T2034" i="1" s="1"/>
  <c r="U2034" i="1" s="1"/>
  <c r="R2034" i="1"/>
  <c r="S2018" i="1"/>
  <c r="T2018" i="1" s="1"/>
  <c r="U2018" i="1" s="1"/>
  <c r="R2018" i="1"/>
  <c r="S2010" i="1"/>
  <c r="T2010" i="1" s="1"/>
  <c r="U2010" i="1" s="1"/>
  <c r="R2010" i="1"/>
  <c r="S2002" i="1"/>
  <c r="T2002" i="1" s="1"/>
  <c r="U2002" i="1" s="1"/>
  <c r="R2002" i="1"/>
  <c r="S1994" i="1"/>
  <c r="T1994" i="1" s="1"/>
  <c r="U1994" i="1" s="1"/>
  <c r="R1994" i="1"/>
  <c r="S1986" i="1"/>
  <c r="T1986" i="1" s="1"/>
  <c r="U1986" i="1" s="1"/>
  <c r="R1986" i="1"/>
  <c r="S1978" i="1"/>
  <c r="T1978" i="1" s="1"/>
  <c r="U1978" i="1" s="1"/>
  <c r="R1978" i="1"/>
  <c r="S1970" i="1"/>
  <c r="T1970" i="1" s="1"/>
  <c r="U1970" i="1" s="1"/>
  <c r="R1970" i="1"/>
  <c r="S1962" i="1"/>
  <c r="T1962" i="1" s="1"/>
  <c r="U1962" i="1" s="1"/>
  <c r="R1962" i="1"/>
  <c r="R1946" i="1"/>
  <c r="S1946" i="1" s="1"/>
  <c r="T1946" i="1" s="1"/>
  <c r="U1946" i="1" s="1"/>
  <c r="R1938" i="1"/>
  <c r="S1938" i="1" s="1"/>
  <c r="T1938" i="1" s="1"/>
  <c r="U1938" i="1" s="1"/>
  <c r="S1930" i="1"/>
  <c r="T1930" i="1" s="1"/>
  <c r="U1930" i="1" s="1"/>
  <c r="R1930" i="1"/>
  <c r="R1922" i="1"/>
  <c r="S1922" i="1" s="1"/>
  <c r="T1922" i="1" s="1"/>
  <c r="U1922" i="1" s="1"/>
  <c r="R1914" i="1"/>
  <c r="S1914" i="1" s="1"/>
  <c r="T1914" i="1" s="1"/>
  <c r="U1914" i="1" s="1"/>
  <c r="R1906" i="1"/>
  <c r="S1906" i="1" s="1"/>
  <c r="T1906" i="1" s="1"/>
  <c r="U1906" i="1" s="1"/>
  <c r="S1898" i="1"/>
  <c r="T1898" i="1" s="1"/>
  <c r="U1898" i="1" s="1"/>
  <c r="R1898" i="1"/>
  <c r="R1890" i="1"/>
  <c r="S1890" i="1" s="1"/>
  <c r="T1890" i="1" s="1"/>
  <c r="U1890" i="1" s="1"/>
  <c r="R1882" i="1"/>
  <c r="S1882" i="1" s="1"/>
  <c r="T1882" i="1" s="1"/>
  <c r="U1882" i="1" s="1"/>
  <c r="R1874" i="1"/>
  <c r="S1874" i="1" s="1"/>
  <c r="T1874" i="1" s="1"/>
  <c r="U1874" i="1" s="1"/>
  <c r="S1866" i="1"/>
  <c r="T1866" i="1" s="1"/>
  <c r="U1866" i="1" s="1"/>
  <c r="R1866" i="1"/>
  <c r="R1858" i="1"/>
  <c r="S1858" i="1" s="1"/>
  <c r="T1858" i="1" s="1"/>
  <c r="U1858" i="1" s="1"/>
  <c r="R1850" i="1"/>
  <c r="S1850" i="1" s="1"/>
  <c r="T1850" i="1" s="1"/>
  <c r="U1850" i="1" s="1"/>
  <c r="R1842" i="1"/>
  <c r="S1842" i="1" s="1"/>
  <c r="T1842" i="1" s="1"/>
  <c r="U1842" i="1" s="1"/>
  <c r="S1826" i="1"/>
  <c r="T1826" i="1" s="1"/>
  <c r="U1826" i="1" s="1"/>
  <c r="R1826" i="1"/>
  <c r="S1818" i="1"/>
  <c r="T1818" i="1" s="1"/>
  <c r="U1818" i="1" s="1"/>
  <c r="R1818" i="1"/>
  <c r="S1810" i="1"/>
  <c r="T1810" i="1" s="1"/>
  <c r="U1810" i="1" s="1"/>
  <c r="R1810" i="1"/>
  <c r="S1802" i="1"/>
  <c r="T1802" i="1" s="1"/>
  <c r="U1802" i="1" s="1"/>
  <c r="R1802" i="1"/>
  <c r="S1794" i="1"/>
  <c r="T1794" i="1" s="1"/>
  <c r="U1794" i="1" s="1"/>
  <c r="R1794" i="1"/>
  <c r="S1786" i="1"/>
  <c r="T1786" i="1" s="1"/>
  <c r="U1786" i="1" s="1"/>
  <c r="R1786" i="1"/>
  <c r="S1778" i="1"/>
  <c r="T1778" i="1" s="1"/>
  <c r="U1778" i="1" s="1"/>
  <c r="R1778" i="1"/>
  <c r="S1770" i="1"/>
  <c r="T1770" i="1" s="1"/>
  <c r="U1770" i="1" s="1"/>
  <c r="R1770" i="1"/>
  <c r="S1762" i="1"/>
  <c r="T1762" i="1" s="1"/>
  <c r="U1762" i="1" s="1"/>
  <c r="R1762" i="1"/>
  <c r="S1754" i="1"/>
  <c r="T1754" i="1" s="1"/>
  <c r="U1754" i="1" s="1"/>
  <c r="R1754" i="1"/>
  <c r="S1746" i="1"/>
  <c r="T1746" i="1" s="1"/>
  <c r="U1746" i="1" s="1"/>
  <c r="R1746" i="1"/>
  <c r="S1738" i="1"/>
  <c r="T1738" i="1" s="1"/>
  <c r="U1738" i="1" s="1"/>
  <c r="R1738" i="1"/>
  <c r="S1730" i="1"/>
  <c r="T1730" i="1" s="1"/>
  <c r="U1730" i="1" s="1"/>
  <c r="R1730" i="1"/>
  <c r="S1722" i="1"/>
  <c r="T1722" i="1" s="1"/>
  <c r="U1722" i="1" s="1"/>
  <c r="R1722" i="1"/>
  <c r="S1714" i="1"/>
  <c r="T1714" i="1" s="1"/>
  <c r="U1714" i="1" s="1"/>
  <c r="R1714" i="1"/>
  <c r="S1706" i="1"/>
  <c r="T1706" i="1" s="1"/>
  <c r="U1706" i="1" s="1"/>
  <c r="R1706" i="1"/>
  <c r="S1698" i="1"/>
  <c r="T1698" i="1" s="1"/>
  <c r="U1698" i="1" s="1"/>
  <c r="R1698" i="1"/>
  <c r="S1690" i="1"/>
  <c r="T1690" i="1" s="1"/>
  <c r="U1690" i="1" s="1"/>
  <c r="R1690" i="1"/>
  <c r="S1682" i="1"/>
  <c r="T1682" i="1" s="1"/>
  <c r="U1682" i="1" s="1"/>
  <c r="R1682" i="1"/>
  <c r="S1674" i="1"/>
  <c r="T1674" i="1" s="1"/>
  <c r="U1674" i="1" s="1"/>
  <c r="R1674" i="1"/>
  <c r="S1666" i="1"/>
  <c r="T1666" i="1" s="1"/>
  <c r="U1666" i="1" s="1"/>
  <c r="R1666" i="1"/>
  <c r="R1650" i="1"/>
  <c r="S1650" i="1"/>
  <c r="T1650" i="1" s="1"/>
  <c r="U1650" i="1" s="1"/>
  <c r="R1642" i="1"/>
  <c r="S1642" i="1" s="1"/>
  <c r="T1642" i="1" s="1"/>
  <c r="U1642" i="1" s="1"/>
  <c r="S1634" i="1"/>
  <c r="T1634" i="1" s="1"/>
  <c r="U1634" i="1" s="1"/>
  <c r="R1634" i="1"/>
  <c r="R1626" i="1"/>
  <c r="S1626" i="1" s="1"/>
  <c r="T1626" i="1" s="1"/>
  <c r="U1626" i="1" s="1"/>
  <c r="R1618" i="1"/>
  <c r="S1618" i="1" s="1"/>
  <c r="T1618" i="1" s="1"/>
  <c r="U1618" i="1" s="1"/>
  <c r="R1610" i="1"/>
  <c r="S1610" i="1" s="1"/>
  <c r="T1610" i="1" s="1"/>
  <c r="U1610" i="1" s="1"/>
  <c r="S1602" i="1"/>
  <c r="T1602" i="1" s="1"/>
  <c r="U1602" i="1" s="1"/>
  <c r="R1602" i="1"/>
  <c r="R1594" i="1"/>
  <c r="S1594" i="1" s="1"/>
  <c r="T1594" i="1" s="1"/>
  <c r="U1594" i="1" s="1"/>
  <c r="R1586" i="1"/>
  <c r="S1586" i="1" s="1"/>
  <c r="T1586" i="1" s="1"/>
  <c r="U1586" i="1" s="1"/>
  <c r="S1570" i="1"/>
  <c r="T1570" i="1" s="1"/>
  <c r="U1570" i="1" s="1"/>
  <c r="R1570" i="1"/>
  <c r="S1562" i="1"/>
  <c r="T1562" i="1" s="1"/>
  <c r="U1562" i="1" s="1"/>
  <c r="R1562" i="1"/>
  <c r="R1546" i="1"/>
  <c r="S1546" i="1" s="1"/>
  <c r="T1546" i="1" s="1"/>
  <c r="U1546" i="1" s="1"/>
  <c r="R1538" i="1"/>
  <c r="S1538" i="1" s="1"/>
  <c r="T1538" i="1" s="1"/>
  <c r="U1538" i="1" s="1"/>
  <c r="S1530" i="1"/>
  <c r="T1530" i="1" s="1"/>
  <c r="U1530" i="1" s="1"/>
  <c r="R1522" i="1"/>
  <c r="S1522" i="1" s="1"/>
  <c r="T1522" i="1" s="1"/>
  <c r="U1522" i="1" s="1"/>
  <c r="S1514" i="1"/>
  <c r="T1514" i="1" s="1"/>
  <c r="U1514" i="1" s="1"/>
  <c r="R1506" i="1"/>
  <c r="S1506" i="1" s="1"/>
  <c r="T1506" i="1" s="1"/>
  <c r="U1506" i="1" s="1"/>
  <c r="R1498" i="1"/>
  <c r="S1498" i="1" s="1"/>
  <c r="T1498" i="1" s="1"/>
  <c r="U1498" i="1" s="1"/>
  <c r="S1490" i="1"/>
  <c r="T1490" i="1" s="1"/>
  <c r="U1490" i="1" s="1"/>
  <c r="R1490" i="1"/>
  <c r="R1482" i="1"/>
  <c r="S1482" i="1" s="1"/>
  <c r="T1482" i="1" s="1"/>
  <c r="U1482" i="1" s="1"/>
  <c r="R1474" i="1"/>
  <c r="S1474" i="1" s="1"/>
  <c r="T1474" i="1" s="1"/>
  <c r="U1474" i="1" s="1"/>
  <c r="R1466" i="1"/>
  <c r="S1466" i="1" s="1"/>
  <c r="T1466" i="1" s="1"/>
  <c r="U1466" i="1" s="1"/>
  <c r="R1458" i="1"/>
  <c r="S1458" i="1" s="1"/>
  <c r="T1458" i="1" s="1"/>
  <c r="U1458" i="1" s="1"/>
  <c r="R1450" i="1"/>
  <c r="S1450" i="1" s="1"/>
  <c r="T1450" i="1" s="1"/>
  <c r="U1450" i="1" s="1"/>
  <c r="S1442" i="1"/>
  <c r="T1442" i="1" s="1"/>
  <c r="U1442" i="1" s="1"/>
  <c r="S1434" i="1"/>
  <c r="T1434" i="1" s="1"/>
  <c r="U1434" i="1" s="1"/>
  <c r="R1434" i="1"/>
  <c r="S1426" i="1"/>
  <c r="T1426" i="1" s="1"/>
  <c r="U1426" i="1" s="1"/>
  <c r="R1426" i="1"/>
  <c r="S1418" i="1"/>
  <c r="T1418" i="1" s="1"/>
  <c r="U1418" i="1" s="1"/>
  <c r="R1418" i="1"/>
  <c r="S1410" i="1"/>
  <c r="T1410" i="1" s="1"/>
  <c r="U1410" i="1" s="1"/>
  <c r="R1410" i="1"/>
  <c r="S1402" i="1"/>
  <c r="T1402" i="1" s="1"/>
  <c r="U1402" i="1" s="1"/>
  <c r="R1402" i="1"/>
  <c r="R1394" i="1"/>
  <c r="S1394" i="1" s="1"/>
  <c r="T1394" i="1" s="1"/>
  <c r="U1394" i="1" s="1"/>
  <c r="S1386" i="1"/>
  <c r="T1386" i="1" s="1"/>
  <c r="U1386" i="1" s="1"/>
  <c r="R1386" i="1"/>
  <c r="S1378" i="1"/>
  <c r="T1378" i="1" s="1"/>
  <c r="U1378" i="1" s="1"/>
  <c r="R1378" i="1"/>
  <c r="S1370" i="1"/>
  <c r="T1370" i="1" s="1"/>
  <c r="U1370" i="1" s="1"/>
  <c r="R1370" i="1"/>
  <c r="S1362" i="1"/>
  <c r="T1362" i="1" s="1"/>
  <c r="U1362" i="1" s="1"/>
  <c r="R1362" i="1"/>
  <c r="S1354" i="1"/>
  <c r="T1354" i="1" s="1"/>
  <c r="U1354" i="1" s="1"/>
  <c r="R1354" i="1"/>
  <c r="S1346" i="1"/>
  <c r="T1346" i="1" s="1"/>
  <c r="U1346" i="1" s="1"/>
  <c r="R1346" i="1"/>
  <c r="S1338" i="1"/>
  <c r="T1338" i="1" s="1"/>
  <c r="U1338" i="1" s="1"/>
  <c r="R1338" i="1"/>
  <c r="S1330" i="1"/>
  <c r="T1330" i="1" s="1"/>
  <c r="U1330" i="1" s="1"/>
  <c r="R1330" i="1"/>
  <c r="S1322" i="1"/>
  <c r="T1322" i="1" s="1"/>
  <c r="U1322" i="1" s="1"/>
  <c r="R1314" i="1"/>
  <c r="S1314" i="1" s="1"/>
  <c r="T1314" i="1" s="1"/>
  <c r="U1314" i="1" s="1"/>
  <c r="R1306" i="1"/>
  <c r="S1306" i="1"/>
  <c r="T1306" i="1" s="1"/>
  <c r="U1306" i="1" s="1"/>
  <c r="R1298" i="1"/>
  <c r="S1298" i="1" s="1"/>
  <c r="T1298" i="1" s="1"/>
  <c r="U1298" i="1" s="1"/>
  <c r="S1290" i="1"/>
  <c r="T1290" i="1" s="1"/>
  <c r="U1290" i="1" s="1"/>
  <c r="R1290" i="1"/>
  <c r="R1282" i="1"/>
  <c r="S1282" i="1" s="1"/>
  <c r="T1282" i="1" s="1"/>
  <c r="U1282" i="1" s="1"/>
  <c r="R1274" i="1"/>
  <c r="S1274" i="1" s="1"/>
  <c r="T1274" i="1" s="1"/>
  <c r="U1274" i="1" s="1"/>
  <c r="R1266" i="1"/>
  <c r="S1266" i="1" s="1"/>
  <c r="T1266" i="1" s="1"/>
  <c r="U1266" i="1" s="1"/>
  <c r="S1258" i="1"/>
  <c r="T1258" i="1" s="1"/>
  <c r="U1258" i="1" s="1"/>
  <c r="R1258" i="1"/>
  <c r="R1250" i="1"/>
  <c r="S1250" i="1" s="1"/>
  <c r="T1250" i="1" s="1"/>
  <c r="U1250" i="1" s="1"/>
  <c r="R1242" i="1"/>
  <c r="S1242" i="1"/>
  <c r="T1242" i="1" s="1"/>
  <c r="U1242" i="1" s="1"/>
  <c r="R1234" i="1"/>
  <c r="S1234" i="1" s="1"/>
  <c r="T1234" i="1" s="1"/>
  <c r="U1234" i="1" s="1"/>
  <c r="S1226" i="1"/>
  <c r="T1226" i="1" s="1"/>
  <c r="U1226" i="1" s="1"/>
  <c r="R1226" i="1"/>
  <c r="R1218" i="1"/>
  <c r="S1218" i="1" s="1"/>
  <c r="T1218" i="1" s="1"/>
  <c r="U1218" i="1" s="1"/>
  <c r="R1210" i="1"/>
  <c r="S1210" i="1" s="1"/>
  <c r="T1210" i="1" s="1"/>
  <c r="U1210" i="1" s="1"/>
  <c r="R1202" i="1"/>
  <c r="S1202" i="1" s="1"/>
  <c r="T1202" i="1" s="1"/>
  <c r="U1202" i="1" s="1"/>
  <c r="S1194" i="1"/>
  <c r="T1194" i="1" s="1"/>
  <c r="U1194" i="1" s="1"/>
  <c r="R1194" i="1"/>
  <c r="R1186" i="1"/>
  <c r="S1186" i="1" s="1"/>
  <c r="T1186" i="1" s="1"/>
  <c r="U1186" i="1" s="1"/>
  <c r="R1178" i="1"/>
  <c r="S1178" i="1" s="1"/>
  <c r="T1178" i="1" s="1"/>
  <c r="U1178" i="1" s="1"/>
  <c r="R1170" i="1"/>
  <c r="S1170" i="1" s="1"/>
  <c r="T1170" i="1" s="1"/>
  <c r="U1170" i="1" s="1"/>
  <c r="S1162" i="1"/>
  <c r="T1162" i="1" s="1"/>
  <c r="U1162" i="1" s="1"/>
  <c r="R1162" i="1"/>
  <c r="R1154" i="1"/>
  <c r="S1154" i="1" s="1"/>
  <c r="T1154" i="1" s="1"/>
  <c r="U1154" i="1" s="1"/>
  <c r="R1138" i="1"/>
  <c r="S1138" i="1" s="1"/>
  <c r="T1138" i="1" s="1"/>
  <c r="U1138" i="1" s="1"/>
  <c r="S1130" i="1"/>
  <c r="T1130" i="1" s="1"/>
  <c r="U1130" i="1" s="1"/>
  <c r="R1130" i="1"/>
  <c r="S1122" i="1"/>
  <c r="T1122" i="1" s="1"/>
  <c r="U1122" i="1" s="1"/>
  <c r="R1122" i="1"/>
  <c r="S1114" i="1"/>
  <c r="T1114" i="1" s="1"/>
  <c r="U1114" i="1" s="1"/>
  <c r="R1114" i="1"/>
  <c r="S1106" i="1"/>
  <c r="T1106" i="1" s="1"/>
  <c r="U1106" i="1" s="1"/>
  <c r="R1106" i="1"/>
  <c r="S1098" i="1"/>
  <c r="T1098" i="1" s="1"/>
  <c r="U1098" i="1" s="1"/>
  <c r="R1098" i="1"/>
  <c r="S1090" i="1"/>
  <c r="T1090" i="1" s="1"/>
  <c r="U1090" i="1" s="1"/>
  <c r="R1090" i="1"/>
  <c r="S1082" i="1"/>
  <c r="T1082" i="1" s="1"/>
  <c r="U1082" i="1" s="1"/>
  <c r="R1082" i="1"/>
  <c r="S1074" i="1"/>
  <c r="T1074" i="1" s="1"/>
  <c r="U1074" i="1" s="1"/>
  <c r="R1074" i="1"/>
  <c r="S1066" i="1"/>
  <c r="T1066" i="1" s="1"/>
  <c r="U1066" i="1" s="1"/>
  <c r="S1058" i="1"/>
  <c r="T1058" i="1" s="1"/>
  <c r="U1058" i="1" s="1"/>
  <c r="R1058" i="1"/>
  <c r="R1050" i="1"/>
  <c r="S1050" i="1" s="1"/>
  <c r="T1050" i="1" s="1"/>
  <c r="U1050" i="1" s="1"/>
  <c r="S1034" i="1"/>
  <c r="T1034" i="1" s="1"/>
  <c r="U1034" i="1" s="1"/>
  <c r="R1034" i="1"/>
  <c r="S1026" i="1"/>
  <c r="T1026" i="1" s="1"/>
  <c r="U1026" i="1" s="1"/>
  <c r="R1026" i="1"/>
  <c r="R1010" i="1"/>
  <c r="S1010" i="1" s="1"/>
  <c r="T1010" i="1" s="1"/>
  <c r="U1010" i="1" s="1"/>
  <c r="S994" i="1"/>
  <c r="T994" i="1" s="1"/>
  <c r="U994" i="1" s="1"/>
  <c r="R994" i="1"/>
  <c r="R986" i="1"/>
  <c r="S986" i="1" s="1"/>
  <c r="T986" i="1" s="1"/>
  <c r="U986" i="1" s="1"/>
  <c r="R978" i="1"/>
  <c r="S978" i="1" s="1"/>
  <c r="T978" i="1" s="1"/>
  <c r="U978" i="1" s="1"/>
  <c r="S970" i="1"/>
  <c r="T970" i="1" s="1"/>
  <c r="U970" i="1" s="1"/>
  <c r="R970" i="1"/>
  <c r="S962" i="1"/>
  <c r="T962" i="1" s="1"/>
  <c r="U962" i="1" s="1"/>
  <c r="R962" i="1"/>
  <c r="S954" i="1"/>
  <c r="T954" i="1" s="1"/>
  <c r="U954" i="1" s="1"/>
  <c r="R954" i="1"/>
  <c r="R946" i="1"/>
  <c r="S946" i="1" s="1"/>
  <c r="T946" i="1" s="1"/>
  <c r="U946" i="1" s="1"/>
  <c r="S938" i="1"/>
  <c r="T938" i="1" s="1"/>
  <c r="U938" i="1" s="1"/>
  <c r="R938" i="1"/>
  <c r="R922" i="1"/>
  <c r="S922" i="1" s="1"/>
  <c r="T922" i="1" s="1"/>
  <c r="U922" i="1" s="1"/>
  <c r="S914" i="1"/>
  <c r="T914" i="1" s="1"/>
  <c r="U914" i="1" s="1"/>
  <c r="R914" i="1"/>
  <c r="R906" i="1"/>
  <c r="S906" i="1" s="1"/>
  <c r="T906" i="1" s="1"/>
  <c r="U906" i="1" s="1"/>
  <c r="R898" i="1"/>
  <c r="S898" i="1" s="1"/>
  <c r="T898" i="1" s="1"/>
  <c r="U898" i="1" s="1"/>
  <c r="R890" i="1"/>
  <c r="S890" i="1" s="1"/>
  <c r="T890" i="1" s="1"/>
  <c r="U890" i="1" s="1"/>
  <c r="R882" i="1"/>
  <c r="S882" i="1" s="1"/>
  <c r="T882" i="1" s="1"/>
  <c r="U882" i="1" s="1"/>
  <c r="R874" i="1"/>
  <c r="S874" i="1" s="1"/>
  <c r="T874" i="1" s="1"/>
  <c r="U874" i="1" s="1"/>
  <c r="R866" i="1"/>
  <c r="S866" i="1" s="1"/>
  <c r="T866" i="1" s="1"/>
  <c r="U866" i="1" s="1"/>
  <c r="R858" i="1"/>
  <c r="S858" i="1"/>
  <c r="T858" i="1" s="1"/>
  <c r="U858" i="1" s="1"/>
  <c r="S850" i="1"/>
  <c r="T850" i="1" s="1"/>
  <c r="U850" i="1" s="1"/>
  <c r="R850" i="1"/>
  <c r="R842" i="1"/>
  <c r="S842" i="1" s="1"/>
  <c r="T842" i="1" s="1"/>
  <c r="U842" i="1" s="1"/>
  <c r="R834" i="1"/>
  <c r="S834" i="1" s="1"/>
  <c r="T834" i="1" s="1"/>
  <c r="U834" i="1" s="1"/>
  <c r="R826" i="1"/>
  <c r="S826" i="1" s="1"/>
  <c r="T826" i="1" s="1"/>
  <c r="U826" i="1" s="1"/>
  <c r="S818" i="1"/>
  <c r="T818" i="1" s="1"/>
  <c r="U818" i="1" s="1"/>
  <c r="R818" i="1"/>
  <c r="S802" i="1"/>
  <c r="T802" i="1" s="1"/>
  <c r="U802" i="1" s="1"/>
  <c r="R802" i="1"/>
  <c r="S794" i="1"/>
  <c r="T794" i="1" s="1"/>
  <c r="U794" i="1" s="1"/>
  <c r="R794" i="1"/>
  <c r="S786" i="1"/>
  <c r="T786" i="1" s="1"/>
  <c r="U786" i="1" s="1"/>
  <c r="R786" i="1"/>
  <c r="S778" i="1"/>
  <c r="T778" i="1" s="1"/>
  <c r="U778" i="1" s="1"/>
  <c r="R778" i="1"/>
  <c r="S770" i="1"/>
  <c r="T770" i="1" s="1"/>
  <c r="U770" i="1" s="1"/>
  <c r="R770" i="1"/>
  <c r="S762" i="1"/>
  <c r="T762" i="1" s="1"/>
  <c r="U762" i="1" s="1"/>
  <c r="R754" i="1"/>
  <c r="S754" i="1" s="1"/>
  <c r="T754" i="1" s="1"/>
  <c r="U754" i="1" s="1"/>
  <c r="S746" i="1"/>
  <c r="T746" i="1" s="1"/>
  <c r="U746" i="1" s="1"/>
  <c r="R746" i="1"/>
  <c r="S738" i="1"/>
  <c r="T738" i="1" s="1"/>
  <c r="U738" i="1" s="1"/>
  <c r="R730" i="1"/>
  <c r="S730" i="1" s="1"/>
  <c r="T730" i="1" s="1"/>
  <c r="U730" i="1" s="1"/>
  <c r="S722" i="1"/>
  <c r="T722" i="1" s="1"/>
  <c r="U722" i="1" s="1"/>
  <c r="R722" i="1"/>
  <c r="S714" i="1"/>
  <c r="T714" i="1" s="1"/>
  <c r="U714" i="1" s="1"/>
  <c r="R714" i="1"/>
  <c r="S706" i="1"/>
  <c r="T706" i="1" s="1"/>
  <c r="U706" i="1" s="1"/>
  <c r="R706" i="1"/>
  <c r="S698" i="1"/>
  <c r="T698" i="1" s="1"/>
  <c r="U698" i="1" s="1"/>
  <c r="R698" i="1"/>
  <c r="R690" i="1"/>
  <c r="S690" i="1" s="1"/>
  <c r="T690" i="1" s="1"/>
  <c r="U690" i="1" s="1"/>
  <c r="S682" i="1"/>
  <c r="T682" i="1" s="1"/>
  <c r="U682" i="1" s="1"/>
  <c r="R682" i="1"/>
  <c r="S674" i="1"/>
  <c r="T674" i="1" s="1"/>
  <c r="U674" i="1" s="1"/>
  <c r="R674" i="1"/>
  <c r="S666" i="1"/>
  <c r="T666" i="1" s="1"/>
  <c r="U666" i="1" s="1"/>
  <c r="R666" i="1"/>
  <c r="S658" i="1"/>
  <c r="T658" i="1" s="1"/>
  <c r="U658" i="1" s="1"/>
  <c r="R658" i="1"/>
  <c r="S650" i="1"/>
  <c r="T650" i="1" s="1"/>
  <c r="U650" i="1" s="1"/>
  <c r="R650" i="1"/>
  <c r="S642" i="1"/>
  <c r="T642" i="1" s="1"/>
  <c r="U642" i="1" s="1"/>
  <c r="R642" i="1"/>
  <c r="S634" i="1"/>
  <c r="T634" i="1" s="1"/>
  <c r="U634" i="1" s="1"/>
  <c r="R634" i="1"/>
  <c r="S626" i="1"/>
  <c r="T626" i="1" s="1"/>
  <c r="U626" i="1" s="1"/>
  <c r="R626" i="1"/>
  <c r="S618" i="1"/>
  <c r="T618" i="1" s="1"/>
  <c r="U618" i="1" s="1"/>
  <c r="R618" i="1"/>
  <c r="S610" i="1"/>
  <c r="T610" i="1" s="1"/>
  <c r="U610" i="1" s="1"/>
  <c r="R610" i="1"/>
  <c r="S602" i="1"/>
  <c r="T602" i="1" s="1"/>
  <c r="U602" i="1" s="1"/>
  <c r="R602" i="1"/>
  <c r="S594" i="1"/>
  <c r="T594" i="1" s="1"/>
  <c r="U594" i="1" s="1"/>
  <c r="R594" i="1"/>
  <c r="S586" i="1"/>
  <c r="T586" i="1" s="1"/>
  <c r="U586" i="1" s="1"/>
  <c r="R586" i="1"/>
  <c r="S578" i="1"/>
  <c r="T578" i="1" s="1"/>
  <c r="U578" i="1" s="1"/>
  <c r="R578" i="1"/>
  <c r="S570" i="1"/>
  <c r="T570" i="1" s="1"/>
  <c r="U570" i="1" s="1"/>
  <c r="R570" i="1"/>
  <c r="S562" i="1"/>
  <c r="T562" i="1" s="1"/>
  <c r="U562" i="1" s="1"/>
  <c r="R562" i="1"/>
  <c r="S554" i="1"/>
  <c r="T554" i="1" s="1"/>
  <c r="U554" i="1" s="1"/>
  <c r="R554" i="1"/>
  <c r="S546" i="1"/>
  <c r="T546" i="1" s="1"/>
  <c r="U546" i="1" s="1"/>
  <c r="R546" i="1"/>
  <c r="S538" i="1"/>
  <c r="T538" i="1" s="1"/>
  <c r="U538" i="1" s="1"/>
  <c r="R538" i="1"/>
  <c r="S530" i="1"/>
  <c r="T530" i="1" s="1"/>
  <c r="U530" i="1" s="1"/>
  <c r="R530" i="1"/>
  <c r="S522" i="1"/>
  <c r="T522" i="1" s="1"/>
  <c r="U522" i="1" s="1"/>
  <c r="R522" i="1"/>
  <c r="S514" i="1"/>
  <c r="T514" i="1" s="1"/>
  <c r="U514" i="1" s="1"/>
  <c r="R514" i="1"/>
  <c r="S506" i="1"/>
  <c r="T506" i="1" s="1"/>
  <c r="U506" i="1" s="1"/>
  <c r="R506" i="1"/>
  <c r="S498" i="1"/>
  <c r="T498" i="1" s="1"/>
  <c r="U498" i="1" s="1"/>
  <c r="R498" i="1"/>
  <c r="S490" i="1"/>
  <c r="T490" i="1" s="1"/>
  <c r="U490" i="1" s="1"/>
  <c r="R490" i="1"/>
  <c r="S482" i="1"/>
  <c r="T482" i="1" s="1"/>
  <c r="U482" i="1" s="1"/>
  <c r="R482" i="1"/>
  <c r="S466" i="1"/>
  <c r="T466" i="1" s="1"/>
  <c r="U466" i="1" s="1"/>
  <c r="R458" i="1"/>
  <c r="S458" i="1" s="1"/>
  <c r="T458" i="1" s="1"/>
  <c r="U458" i="1" s="1"/>
  <c r="R450" i="1"/>
  <c r="S450" i="1" s="1"/>
  <c r="T450" i="1" s="1"/>
  <c r="U450" i="1" s="1"/>
  <c r="S442" i="1"/>
  <c r="T442" i="1" s="1"/>
  <c r="U442" i="1" s="1"/>
  <c r="R442" i="1"/>
  <c r="R434" i="1"/>
  <c r="S434" i="1" s="1"/>
  <c r="T434" i="1" s="1"/>
  <c r="U434" i="1" s="1"/>
  <c r="R426" i="1"/>
  <c r="S426" i="1" s="1"/>
  <c r="T426" i="1" s="1"/>
  <c r="U426" i="1" s="1"/>
  <c r="R418" i="1"/>
  <c r="S418" i="1" s="1"/>
  <c r="T418" i="1" s="1"/>
  <c r="U418" i="1" s="1"/>
  <c r="S410" i="1"/>
  <c r="T410" i="1" s="1"/>
  <c r="U410" i="1" s="1"/>
  <c r="R410" i="1"/>
  <c r="R402" i="1"/>
  <c r="S402" i="1" s="1"/>
  <c r="T402" i="1" s="1"/>
  <c r="U402" i="1" s="1"/>
  <c r="R394" i="1"/>
  <c r="S394" i="1" s="1"/>
  <c r="T394" i="1" s="1"/>
  <c r="U394" i="1" s="1"/>
  <c r="R386" i="1"/>
  <c r="S386" i="1" s="1"/>
  <c r="T386" i="1" s="1"/>
  <c r="U386" i="1" s="1"/>
  <c r="S378" i="1"/>
  <c r="T378" i="1" s="1"/>
  <c r="U378" i="1" s="1"/>
  <c r="R378" i="1"/>
  <c r="R370" i="1"/>
  <c r="S370" i="1"/>
  <c r="T370" i="1" s="1"/>
  <c r="U370" i="1" s="1"/>
  <c r="R362" i="1"/>
  <c r="S362" i="1" s="1"/>
  <c r="T362" i="1" s="1"/>
  <c r="U362" i="1" s="1"/>
  <c r="R354" i="1"/>
  <c r="S354" i="1" s="1"/>
  <c r="T354" i="1" s="1"/>
  <c r="U354" i="1" s="1"/>
  <c r="R346" i="1"/>
  <c r="S346" i="1" s="1"/>
  <c r="T346" i="1" s="1"/>
  <c r="U346" i="1" s="1"/>
  <c r="R338" i="1"/>
  <c r="S338" i="1" s="1"/>
  <c r="T338" i="1" s="1"/>
  <c r="U338" i="1" s="1"/>
  <c r="R330" i="1"/>
  <c r="S330" i="1" s="1"/>
  <c r="T330" i="1" s="1"/>
  <c r="U330" i="1" s="1"/>
  <c r="S314" i="1"/>
  <c r="T314" i="1" s="1"/>
  <c r="U314" i="1" s="1"/>
  <c r="R314" i="1"/>
  <c r="S306" i="1"/>
  <c r="T306" i="1" s="1"/>
  <c r="U306" i="1" s="1"/>
  <c r="R306" i="1"/>
  <c r="R290" i="1"/>
  <c r="S290" i="1" s="1"/>
  <c r="T290" i="1" s="1"/>
  <c r="U290" i="1" s="1"/>
  <c r="R282" i="1"/>
  <c r="S282" i="1" s="1"/>
  <c r="T282" i="1" s="1"/>
  <c r="U282" i="1" s="1"/>
  <c r="S274" i="1"/>
  <c r="T274" i="1" s="1"/>
  <c r="U274" i="1" s="1"/>
  <c r="R274" i="1"/>
  <c r="R266" i="1"/>
  <c r="S266" i="1" s="1"/>
  <c r="T266" i="1" s="1"/>
  <c r="U266" i="1" s="1"/>
  <c r="R258" i="1"/>
  <c r="S258" i="1" s="1"/>
  <c r="T258" i="1" s="1"/>
  <c r="U258" i="1" s="1"/>
  <c r="R250" i="1"/>
  <c r="S250" i="1" s="1"/>
  <c r="T250" i="1" s="1"/>
  <c r="U250" i="1" s="1"/>
  <c r="S242" i="1"/>
  <c r="T242" i="1" s="1"/>
  <c r="U242" i="1" s="1"/>
  <c r="R242" i="1"/>
  <c r="R234" i="1"/>
  <c r="S234" i="1" s="1"/>
  <c r="T234" i="1" s="1"/>
  <c r="U234" i="1" s="1"/>
  <c r="R226" i="1"/>
  <c r="S226" i="1" s="1"/>
  <c r="T226" i="1" s="1"/>
  <c r="U226" i="1" s="1"/>
  <c r="R218" i="1"/>
  <c r="S218" i="1" s="1"/>
  <c r="T218" i="1" s="1"/>
  <c r="U218" i="1" s="1"/>
  <c r="R5546" i="1"/>
  <c r="S5546" i="1" s="1"/>
  <c r="T5546" i="1" s="1"/>
  <c r="U5546" i="1" s="1"/>
  <c r="R4602" i="1"/>
  <c r="S4602" i="1" s="1"/>
  <c r="T4602" i="1" s="1"/>
  <c r="U4602" i="1" s="1"/>
  <c r="R3578" i="1"/>
  <c r="S3578" i="1" s="1"/>
  <c r="T3578" i="1" s="1"/>
  <c r="U3578" i="1" s="1"/>
  <c r="R2554" i="1"/>
  <c r="S2554" i="1" s="1"/>
  <c r="T2554" i="1" s="1"/>
  <c r="U2554" i="1" s="1"/>
  <c r="R1530" i="1"/>
  <c r="R762" i="1"/>
  <c r="R466" i="1"/>
  <c r="S7800" i="1"/>
  <c r="T7800" i="1" s="1"/>
  <c r="U7800" i="1" s="1"/>
  <c r="S5351" i="1"/>
  <c r="T5351" i="1" s="1"/>
  <c r="U5351" i="1" s="1"/>
  <c r="S5489" i="1"/>
  <c r="T5489" i="1" s="1"/>
  <c r="U5489" i="1" s="1"/>
  <c r="R5489" i="1"/>
  <c r="S5481" i="1"/>
  <c r="T5481" i="1" s="1"/>
  <c r="U5481" i="1" s="1"/>
  <c r="R5481" i="1"/>
  <c r="R5473" i="1"/>
  <c r="S5473" i="1" s="1"/>
  <c r="T5473" i="1" s="1"/>
  <c r="U5473" i="1" s="1"/>
  <c r="S5465" i="1"/>
  <c r="T5465" i="1" s="1"/>
  <c r="U5465" i="1" s="1"/>
  <c r="R5465" i="1"/>
  <c r="R5457" i="1"/>
  <c r="S5457" i="1" s="1"/>
  <c r="T5457" i="1" s="1"/>
  <c r="U5457" i="1" s="1"/>
  <c r="R5449" i="1"/>
  <c r="S5449" i="1" s="1"/>
  <c r="T5449" i="1" s="1"/>
  <c r="U5449" i="1" s="1"/>
  <c r="S5441" i="1"/>
  <c r="T5441" i="1" s="1"/>
  <c r="U5441" i="1" s="1"/>
  <c r="R5441" i="1"/>
  <c r="S5433" i="1"/>
  <c r="T5433" i="1" s="1"/>
  <c r="U5433" i="1" s="1"/>
  <c r="R5433" i="1"/>
  <c r="R5425" i="1"/>
  <c r="S5425" i="1" s="1"/>
  <c r="T5425" i="1" s="1"/>
  <c r="U5425" i="1" s="1"/>
  <c r="S5417" i="1"/>
  <c r="T5417" i="1" s="1"/>
  <c r="U5417" i="1" s="1"/>
  <c r="R5417" i="1"/>
  <c r="S5409" i="1"/>
  <c r="T5409" i="1" s="1"/>
  <c r="U5409" i="1" s="1"/>
  <c r="R5409" i="1"/>
  <c r="R5401" i="1"/>
  <c r="S5401" i="1" s="1"/>
  <c r="T5401" i="1" s="1"/>
  <c r="U5401" i="1" s="1"/>
  <c r="S5393" i="1"/>
  <c r="T5393" i="1" s="1"/>
  <c r="U5393" i="1" s="1"/>
  <c r="R5393" i="1"/>
  <c r="S5385" i="1"/>
  <c r="T5385" i="1" s="1"/>
  <c r="U5385" i="1" s="1"/>
  <c r="R5385" i="1"/>
  <c r="S5377" i="1"/>
  <c r="T5377" i="1" s="1"/>
  <c r="U5377" i="1" s="1"/>
  <c r="R5377" i="1"/>
  <c r="S5369" i="1"/>
  <c r="T5369" i="1" s="1"/>
  <c r="U5369" i="1" s="1"/>
  <c r="R5369" i="1"/>
  <c r="R5361" i="1"/>
  <c r="S5361" i="1" s="1"/>
  <c r="T5361" i="1" s="1"/>
  <c r="U5361" i="1" s="1"/>
  <c r="S5353" i="1"/>
  <c r="T5353" i="1" s="1"/>
  <c r="U5353" i="1" s="1"/>
  <c r="R5353" i="1"/>
  <c r="S5345" i="1"/>
  <c r="T5345" i="1" s="1"/>
  <c r="U5345" i="1" s="1"/>
  <c r="R5345" i="1"/>
  <c r="S5337" i="1"/>
  <c r="T5337" i="1" s="1"/>
  <c r="U5337" i="1" s="1"/>
  <c r="R5337" i="1"/>
  <c r="S5329" i="1"/>
  <c r="T5329" i="1" s="1"/>
  <c r="U5329" i="1" s="1"/>
  <c r="R5329" i="1"/>
  <c r="S5321" i="1"/>
  <c r="T5321" i="1" s="1"/>
  <c r="U5321" i="1" s="1"/>
  <c r="R5321" i="1"/>
  <c r="R5313" i="1"/>
  <c r="S5313" i="1" s="1"/>
  <c r="T5313" i="1" s="1"/>
  <c r="U5313" i="1" s="1"/>
  <c r="S5305" i="1"/>
  <c r="T5305" i="1" s="1"/>
  <c r="U5305" i="1" s="1"/>
  <c r="R5305" i="1"/>
  <c r="R5297" i="1"/>
  <c r="S5297" i="1" s="1"/>
  <c r="T5297" i="1" s="1"/>
  <c r="U5297" i="1" s="1"/>
  <c r="S5289" i="1"/>
  <c r="T5289" i="1" s="1"/>
  <c r="U5289" i="1" s="1"/>
  <c r="R5289" i="1"/>
  <c r="S5281" i="1"/>
  <c r="T5281" i="1" s="1"/>
  <c r="U5281" i="1" s="1"/>
  <c r="R5281" i="1"/>
  <c r="R5273" i="1"/>
  <c r="S5273" i="1" s="1"/>
  <c r="T5273" i="1" s="1"/>
  <c r="U5273" i="1" s="1"/>
  <c r="S5265" i="1"/>
  <c r="T5265" i="1" s="1"/>
  <c r="U5265" i="1" s="1"/>
  <c r="R5265" i="1"/>
  <c r="S5257" i="1"/>
  <c r="T5257" i="1" s="1"/>
  <c r="U5257" i="1" s="1"/>
  <c r="R5249" i="1"/>
  <c r="S5249" i="1"/>
  <c r="T5249" i="1" s="1"/>
  <c r="U5249" i="1" s="1"/>
  <c r="R5241" i="1"/>
  <c r="S5241" i="1" s="1"/>
  <c r="T5241" i="1" s="1"/>
  <c r="U5241" i="1" s="1"/>
  <c r="S5233" i="1"/>
  <c r="T5233" i="1" s="1"/>
  <c r="U5233" i="1" s="1"/>
  <c r="R5233" i="1"/>
  <c r="R5225" i="1"/>
  <c r="S5225" i="1" s="1"/>
  <c r="T5225" i="1" s="1"/>
  <c r="U5225" i="1" s="1"/>
  <c r="S5217" i="1"/>
  <c r="T5217" i="1" s="1"/>
  <c r="U5217" i="1" s="1"/>
  <c r="R5209" i="1"/>
  <c r="S5209" i="1" s="1"/>
  <c r="T5209" i="1" s="1"/>
  <c r="U5209" i="1" s="1"/>
  <c r="S5201" i="1"/>
  <c r="T5201" i="1" s="1"/>
  <c r="U5201" i="1" s="1"/>
  <c r="R5201" i="1"/>
  <c r="S5193" i="1"/>
  <c r="T5193" i="1" s="1"/>
  <c r="U5193" i="1" s="1"/>
  <c r="R5193" i="1"/>
  <c r="S5185" i="1"/>
  <c r="T5185" i="1" s="1"/>
  <c r="U5185" i="1" s="1"/>
  <c r="R5185" i="1"/>
  <c r="S5177" i="1"/>
  <c r="T5177" i="1" s="1"/>
  <c r="U5177" i="1" s="1"/>
  <c r="S1513" i="1"/>
  <c r="T1513" i="1" s="1"/>
  <c r="U1513" i="1" s="1"/>
  <c r="S281" i="1"/>
  <c r="T281" i="1" s="1"/>
  <c r="U281" i="1" s="1"/>
  <c r="R5538" i="1"/>
  <c r="S5538" i="1" s="1"/>
  <c r="T5538" i="1" s="1"/>
  <c r="U5538" i="1" s="1"/>
  <c r="R5378" i="1"/>
  <c r="R4626" i="1"/>
  <c r="R4218" i="1"/>
  <c r="S4218" i="1" s="1"/>
  <c r="T4218" i="1" s="1"/>
  <c r="U4218" i="1" s="1"/>
  <c r="R3602" i="1"/>
  <c r="S3602" i="1" s="1"/>
  <c r="T3602" i="1" s="1"/>
  <c r="U3602" i="1" s="1"/>
  <c r="R3194" i="1"/>
  <c r="R2578" i="1"/>
  <c r="S2578" i="1" s="1"/>
  <c r="T2578" i="1" s="1"/>
  <c r="U2578" i="1" s="1"/>
  <c r="R2170" i="1"/>
  <c r="S2170" i="1" s="1"/>
  <c r="T2170" i="1" s="1"/>
  <c r="U2170" i="1" s="1"/>
  <c r="R1554" i="1"/>
  <c r="S1554" i="1" s="1"/>
  <c r="T1554" i="1" s="1"/>
  <c r="U1554" i="1" s="1"/>
  <c r="R1146" i="1"/>
  <c r="S1146" i="1" s="1"/>
  <c r="T1146" i="1" s="1"/>
  <c r="U1146" i="1" s="1"/>
  <c r="S6087" i="1"/>
  <c r="T6087" i="1" s="1"/>
  <c r="U6087" i="1" s="1"/>
  <c r="R8000" i="1"/>
  <c r="S8000" i="1" s="1"/>
  <c r="T8000" i="1" s="1"/>
  <c r="U8000" i="1" s="1"/>
  <c r="R7992" i="1"/>
  <c r="S7992" i="1"/>
  <c r="T7992" i="1" s="1"/>
  <c r="U7992" i="1" s="1"/>
  <c r="S7984" i="1"/>
  <c r="T7984" i="1" s="1"/>
  <c r="U7984" i="1" s="1"/>
  <c r="R7984" i="1"/>
  <c r="R7976" i="1"/>
  <c r="S7976" i="1" s="1"/>
  <c r="T7976" i="1" s="1"/>
  <c r="U7976" i="1" s="1"/>
  <c r="R7968" i="1"/>
  <c r="S7968" i="1" s="1"/>
  <c r="T7968" i="1" s="1"/>
  <c r="U7968" i="1" s="1"/>
  <c r="R7960" i="1"/>
  <c r="S7960" i="1" s="1"/>
  <c r="T7960" i="1" s="1"/>
  <c r="U7960" i="1" s="1"/>
  <c r="R7952" i="1"/>
  <c r="S7952" i="1" s="1"/>
  <c r="T7952" i="1" s="1"/>
  <c r="U7952" i="1" s="1"/>
  <c r="R7944" i="1"/>
  <c r="S7944" i="1" s="1"/>
  <c r="T7944" i="1" s="1"/>
  <c r="U7944" i="1" s="1"/>
  <c r="R7936" i="1"/>
  <c r="S7936" i="1" s="1"/>
  <c r="T7936" i="1" s="1"/>
  <c r="U7936" i="1" s="1"/>
  <c r="R7928" i="1"/>
  <c r="S7928" i="1" s="1"/>
  <c r="T7928" i="1" s="1"/>
  <c r="U7928" i="1" s="1"/>
  <c r="S7912" i="1"/>
  <c r="T7912" i="1" s="1"/>
  <c r="U7912" i="1" s="1"/>
  <c r="R7912" i="1"/>
  <c r="S7904" i="1"/>
  <c r="T7904" i="1" s="1"/>
  <c r="U7904" i="1" s="1"/>
  <c r="R7904" i="1"/>
  <c r="S7896" i="1"/>
  <c r="T7896" i="1" s="1"/>
  <c r="U7896" i="1" s="1"/>
  <c r="R7896" i="1"/>
  <c r="S7888" i="1"/>
  <c r="T7888" i="1" s="1"/>
  <c r="U7888" i="1" s="1"/>
  <c r="R7888" i="1"/>
  <c r="S7880" i="1"/>
  <c r="T7880" i="1" s="1"/>
  <c r="U7880" i="1" s="1"/>
  <c r="R7872" i="1"/>
  <c r="S7872" i="1" s="1"/>
  <c r="T7872" i="1" s="1"/>
  <c r="U7872" i="1" s="1"/>
  <c r="R7864" i="1"/>
  <c r="S7864" i="1" s="1"/>
  <c r="T7864" i="1" s="1"/>
  <c r="U7864" i="1" s="1"/>
  <c r="R7856" i="1"/>
  <c r="S7856" i="1"/>
  <c r="T7856" i="1" s="1"/>
  <c r="U7856" i="1" s="1"/>
  <c r="S7848" i="1"/>
  <c r="T7848" i="1" s="1"/>
  <c r="U7848" i="1" s="1"/>
  <c r="R7848" i="1"/>
  <c r="S7840" i="1"/>
  <c r="T7840" i="1" s="1"/>
  <c r="U7840" i="1" s="1"/>
  <c r="S7832" i="1"/>
  <c r="T7832" i="1" s="1"/>
  <c r="U7832" i="1" s="1"/>
  <c r="R7832" i="1"/>
  <c r="S7824" i="1"/>
  <c r="T7824" i="1" s="1"/>
  <c r="U7824" i="1" s="1"/>
  <c r="R7824" i="1"/>
  <c r="S7816" i="1"/>
  <c r="T7816" i="1" s="1"/>
  <c r="U7816" i="1" s="1"/>
  <c r="R7816" i="1"/>
  <c r="S7808" i="1"/>
  <c r="T7808" i="1" s="1"/>
  <c r="U7808" i="1" s="1"/>
  <c r="R7808" i="1"/>
  <c r="R7784" i="1"/>
  <c r="S7784" i="1" s="1"/>
  <c r="T7784" i="1" s="1"/>
  <c r="U7784" i="1" s="1"/>
  <c r="R7776" i="1"/>
  <c r="S7776" i="1" s="1"/>
  <c r="T7776" i="1" s="1"/>
  <c r="U7776" i="1" s="1"/>
  <c r="S7768" i="1"/>
  <c r="T7768" i="1" s="1"/>
  <c r="U7768" i="1" s="1"/>
  <c r="R7768" i="1"/>
  <c r="R7744" i="1"/>
  <c r="S7744" i="1" s="1"/>
  <c r="T7744" i="1" s="1"/>
  <c r="U7744" i="1" s="1"/>
  <c r="R7736" i="1"/>
  <c r="S7736" i="1"/>
  <c r="T7736" i="1" s="1"/>
  <c r="U7736" i="1" s="1"/>
  <c r="R7728" i="1"/>
  <c r="S7728" i="1" s="1"/>
  <c r="T7728" i="1" s="1"/>
  <c r="U7728" i="1" s="1"/>
  <c r="R7720" i="1"/>
  <c r="S7720" i="1" s="1"/>
  <c r="T7720" i="1" s="1"/>
  <c r="U7720" i="1" s="1"/>
  <c r="S7712" i="1"/>
  <c r="T7712" i="1" s="1"/>
  <c r="U7712" i="1" s="1"/>
  <c r="S7704" i="1"/>
  <c r="T7704" i="1" s="1"/>
  <c r="U7704" i="1" s="1"/>
  <c r="R7704" i="1"/>
  <c r="R7696" i="1"/>
  <c r="S7696" i="1" s="1"/>
  <c r="T7696" i="1" s="1"/>
  <c r="U7696" i="1" s="1"/>
  <c r="R7688" i="1"/>
  <c r="S7688" i="1" s="1"/>
  <c r="T7688" i="1" s="1"/>
  <c r="U7688" i="1" s="1"/>
  <c r="S7680" i="1"/>
  <c r="T7680" i="1" s="1"/>
  <c r="U7680" i="1" s="1"/>
  <c r="R7680" i="1"/>
  <c r="S7672" i="1"/>
  <c r="T7672" i="1" s="1"/>
  <c r="U7672" i="1" s="1"/>
  <c r="R7664" i="1"/>
  <c r="S7664" i="1"/>
  <c r="T7664" i="1" s="1"/>
  <c r="U7664" i="1" s="1"/>
  <c r="S7656" i="1"/>
  <c r="T7656" i="1" s="1"/>
  <c r="U7656" i="1" s="1"/>
  <c r="R7656" i="1"/>
  <c r="R7648" i="1"/>
  <c r="S7648" i="1" s="1"/>
  <c r="T7648" i="1" s="1"/>
  <c r="U7648" i="1" s="1"/>
  <c r="R7640" i="1"/>
  <c r="S7640" i="1" s="1"/>
  <c r="T7640" i="1" s="1"/>
  <c r="U7640" i="1" s="1"/>
  <c r="R7624" i="1"/>
  <c r="S7624" i="1" s="1"/>
  <c r="T7624" i="1" s="1"/>
  <c r="U7624" i="1" s="1"/>
  <c r="S7616" i="1"/>
  <c r="T7616" i="1" s="1"/>
  <c r="U7616" i="1" s="1"/>
  <c r="R7616" i="1"/>
  <c r="S7608" i="1"/>
  <c r="T7608" i="1" s="1"/>
  <c r="U7608" i="1" s="1"/>
  <c r="R7608" i="1"/>
  <c r="R7600" i="1"/>
  <c r="S7600" i="1" s="1"/>
  <c r="T7600" i="1" s="1"/>
  <c r="U7600" i="1" s="1"/>
  <c r="S7592" i="1"/>
  <c r="T7592" i="1" s="1"/>
  <c r="U7592" i="1" s="1"/>
  <c r="R7592" i="1"/>
  <c r="R7584" i="1"/>
  <c r="S7584" i="1" s="1"/>
  <c r="T7584" i="1" s="1"/>
  <c r="U7584" i="1" s="1"/>
  <c r="S7576" i="1"/>
  <c r="T7576" i="1" s="1"/>
  <c r="U7576" i="1" s="1"/>
  <c r="R7576" i="1"/>
  <c r="R7560" i="1"/>
  <c r="S7560" i="1" s="1"/>
  <c r="T7560" i="1" s="1"/>
  <c r="U7560" i="1" s="1"/>
  <c r="S7552" i="1"/>
  <c r="T7552" i="1" s="1"/>
  <c r="U7552" i="1" s="1"/>
  <c r="R7552" i="1"/>
  <c r="S7544" i="1"/>
  <c r="T7544" i="1" s="1"/>
  <c r="U7544" i="1" s="1"/>
  <c r="R7544" i="1"/>
  <c r="S7536" i="1"/>
  <c r="T7536" i="1" s="1"/>
  <c r="U7536" i="1" s="1"/>
  <c r="R7536" i="1"/>
  <c r="S7528" i="1"/>
  <c r="T7528" i="1" s="1"/>
  <c r="U7528" i="1" s="1"/>
  <c r="R7528" i="1"/>
  <c r="R7520" i="1"/>
  <c r="S7520" i="1" s="1"/>
  <c r="T7520" i="1" s="1"/>
  <c r="U7520" i="1" s="1"/>
  <c r="S7512" i="1"/>
  <c r="T7512" i="1" s="1"/>
  <c r="U7512" i="1" s="1"/>
  <c r="R7512" i="1"/>
  <c r="R7504" i="1"/>
  <c r="S7504" i="1" s="1"/>
  <c r="T7504" i="1" s="1"/>
  <c r="U7504" i="1" s="1"/>
  <c r="S7496" i="1"/>
  <c r="T7496" i="1" s="1"/>
  <c r="U7496" i="1" s="1"/>
  <c r="R7496" i="1"/>
  <c r="S7488" i="1"/>
  <c r="T7488" i="1" s="1"/>
  <c r="U7488" i="1" s="1"/>
  <c r="R7488" i="1"/>
  <c r="R7480" i="1"/>
  <c r="S7480" i="1" s="1"/>
  <c r="T7480" i="1" s="1"/>
  <c r="U7480" i="1" s="1"/>
  <c r="S7472" i="1"/>
  <c r="T7472" i="1" s="1"/>
  <c r="U7472" i="1" s="1"/>
  <c r="R7472" i="1"/>
  <c r="S7464" i="1"/>
  <c r="T7464" i="1" s="1"/>
  <c r="U7464" i="1" s="1"/>
  <c r="R7464" i="1"/>
  <c r="S7456" i="1"/>
  <c r="T7456" i="1" s="1"/>
  <c r="U7456" i="1" s="1"/>
  <c r="R7456" i="1"/>
  <c r="S7448" i="1"/>
  <c r="T7448" i="1" s="1"/>
  <c r="U7448" i="1" s="1"/>
  <c r="R7448" i="1"/>
  <c r="R7440" i="1"/>
  <c r="S7440" i="1" s="1"/>
  <c r="T7440" i="1" s="1"/>
  <c r="U7440" i="1" s="1"/>
  <c r="S7432" i="1"/>
  <c r="T7432" i="1" s="1"/>
  <c r="U7432" i="1" s="1"/>
  <c r="R7432" i="1"/>
  <c r="S7424" i="1"/>
  <c r="T7424" i="1" s="1"/>
  <c r="U7424" i="1" s="1"/>
  <c r="R7424" i="1"/>
  <c r="S7416" i="1"/>
  <c r="T7416" i="1" s="1"/>
  <c r="U7416" i="1" s="1"/>
  <c r="R7416" i="1"/>
  <c r="S7408" i="1"/>
  <c r="T7408" i="1" s="1"/>
  <c r="U7408" i="1" s="1"/>
  <c r="R7408" i="1"/>
  <c r="S7400" i="1"/>
  <c r="T7400" i="1" s="1"/>
  <c r="U7400" i="1" s="1"/>
  <c r="R7400" i="1"/>
  <c r="S7392" i="1"/>
  <c r="T7392" i="1" s="1"/>
  <c r="U7392" i="1" s="1"/>
  <c r="R7392" i="1"/>
  <c r="S7384" i="1"/>
  <c r="T7384" i="1" s="1"/>
  <c r="U7384" i="1" s="1"/>
  <c r="R7384" i="1"/>
  <c r="S7376" i="1"/>
  <c r="T7376" i="1" s="1"/>
  <c r="U7376" i="1" s="1"/>
  <c r="R7376" i="1"/>
  <c r="S7368" i="1"/>
  <c r="T7368" i="1" s="1"/>
  <c r="U7368" i="1" s="1"/>
  <c r="R7368" i="1"/>
  <c r="S7360" i="1"/>
  <c r="T7360" i="1" s="1"/>
  <c r="U7360" i="1" s="1"/>
  <c r="R7360" i="1"/>
  <c r="S7352" i="1"/>
  <c r="T7352" i="1" s="1"/>
  <c r="U7352" i="1" s="1"/>
  <c r="R7352" i="1"/>
  <c r="S7344" i="1"/>
  <c r="T7344" i="1" s="1"/>
  <c r="U7344" i="1" s="1"/>
  <c r="R7344" i="1"/>
  <c r="S7336" i="1"/>
  <c r="T7336" i="1" s="1"/>
  <c r="U7336" i="1" s="1"/>
  <c r="R7336" i="1"/>
  <c r="S7328" i="1"/>
  <c r="T7328" i="1" s="1"/>
  <c r="U7328" i="1" s="1"/>
  <c r="R7328" i="1"/>
  <c r="S7320" i="1"/>
  <c r="T7320" i="1" s="1"/>
  <c r="U7320" i="1" s="1"/>
  <c r="R7320" i="1"/>
  <c r="S7312" i="1"/>
  <c r="T7312" i="1" s="1"/>
  <c r="U7312" i="1" s="1"/>
  <c r="R7312" i="1"/>
  <c r="S7304" i="1"/>
  <c r="T7304" i="1" s="1"/>
  <c r="U7304" i="1" s="1"/>
  <c r="R7304" i="1"/>
  <c r="S7296" i="1"/>
  <c r="T7296" i="1" s="1"/>
  <c r="U7296" i="1" s="1"/>
  <c r="R7296" i="1"/>
  <c r="S7288" i="1"/>
  <c r="T7288" i="1" s="1"/>
  <c r="U7288" i="1" s="1"/>
  <c r="R7288" i="1"/>
  <c r="S7280" i="1"/>
  <c r="T7280" i="1" s="1"/>
  <c r="U7280" i="1" s="1"/>
  <c r="R7280" i="1"/>
  <c r="S7272" i="1"/>
  <c r="T7272" i="1" s="1"/>
  <c r="U7272" i="1" s="1"/>
  <c r="R7272" i="1"/>
  <c r="S7264" i="1"/>
  <c r="T7264" i="1" s="1"/>
  <c r="U7264" i="1" s="1"/>
  <c r="R7264" i="1"/>
  <c r="S7256" i="1"/>
  <c r="T7256" i="1" s="1"/>
  <c r="U7256" i="1" s="1"/>
  <c r="R7256" i="1"/>
  <c r="S7248" i="1"/>
  <c r="T7248" i="1" s="1"/>
  <c r="U7248" i="1" s="1"/>
  <c r="R7248" i="1"/>
  <c r="S7240" i="1"/>
  <c r="T7240" i="1" s="1"/>
  <c r="U7240" i="1" s="1"/>
  <c r="R7240" i="1"/>
  <c r="S7232" i="1"/>
  <c r="T7232" i="1" s="1"/>
  <c r="U7232" i="1" s="1"/>
  <c r="R7232" i="1"/>
  <c r="S7224" i="1"/>
  <c r="T7224" i="1" s="1"/>
  <c r="U7224" i="1" s="1"/>
  <c r="R7224" i="1"/>
  <c r="R7216" i="1"/>
  <c r="S7216" i="1" s="1"/>
  <c r="T7216" i="1" s="1"/>
  <c r="U7216" i="1" s="1"/>
  <c r="S7208" i="1"/>
  <c r="T7208" i="1" s="1"/>
  <c r="U7208" i="1" s="1"/>
  <c r="R7208" i="1"/>
  <c r="S7200" i="1"/>
  <c r="T7200" i="1" s="1"/>
  <c r="U7200" i="1" s="1"/>
  <c r="R7200" i="1"/>
  <c r="S7192" i="1"/>
  <c r="T7192" i="1" s="1"/>
  <c r="U7192" i="1" s="1"/>
  <c r="R7192" i="1"/>
  <c r="S7184" i="1"/>
  <c r="T7184" i="1" s="1"/>
  <c r="U7184" i="1" s="1"/>
  <c r="R7184" i="1"/>
  <c r="R7176" i="1"/>
  <c r="S7176" i="1" s="1"/>
  <c r="T7176" i="1" s="1"/>
  <c r="U7176" i="1" s="1"/>
  <c r="S7168" i="1"/>
  <c r="T7168" i="1" s="1"/>
  <c r="U7168" i="1" s="1"/>
  <c r="R7168" i="1"/>
  <c r="S7160" i="1"/>
  <c r="T7160" i="1" s="1"/>
  <c r="U7160" i="1" s="1"/>
  <c r="R7160" i="1"/>
  <c r="R7152" i="1"/>
  <c r="S7152" i="1" s="1"/>
  <c r="T7152" i="1" s="1"/>
  <c r="U7152" i="1" s="1"/>
  <c r="S7144" i="1"/>
  <c r="T7144" i="1" s="1"/>
  <c r="U7144" i="1" s="1"/>
  <c r="R7144" i="1"/>
  <c r="S7136" i="1"/>
  <c r="T7136" i="1" s="1"/>
  <c r="U7136" i="1" s="1"/>
  <c r="R7136" i="1"/>
  <c r="S7128" i="1"/>
  <c r="T7128" i="1" s="1"/>
  <c r="U7128" i="1" s="1"/>
  <c r="R7128" i="1"/>
  <c r="S7120" i="1"/>
  <c r="T7120" i="1" s="1"/>
  <c r="U7120" i="1" s="1"/>
  <c r="R7120" i="1"/>
  <c r="R7112" i="1"/>
  <c r="S7112" i="1" s="1"/>
  <c r="T7112" i="1" s="1"/>
  <c r="U7112" i="1" s="1"/>
  <c r="S7104" i="1"/>
  <c r="T7104" i="1" s="1"/>
  <c r="U7104" i="1" s="1"/>
  <c r="R7104" i="1"/>
  <c r="R7096" i="1"/>
  <c r="S7096" i="1" s="1"/>
  <c r="T7096" i="1" s="1"/>
  <c r="U7096" i="1" s="1"/>
  <c r="R7088" i="1"/>
  <c r="S7088" i="1" s="1"/>
  <c r="T7088" i="1" s="1"/>
  <c r="U7088" i="1" s="1"/>
  <c r="S7080" i="1"/>
  <c r="T7080" i="1" s="1"/>
  <c r="U7080" i="1" s="1"/>
  <c r="R7080" i="1"/>
  <c r="R7072" i="1"/>
  <c r="S7072" i="1" s="1"/>
  <c r="T7072" i="1" s="1"/>
  <c r="U7072" i="1" s="1"/>
  <c r="S7064" i="1"/>
  <c r="T7064" i="1" s="1"/>
  <c r="U7064" i="1" s="1"/>
  <c r="R7064" i="1"/>
  <c r="R7056" i="1"/>
  <c r="S7056" i="1" s="1"/>
  <c r="T7056" i="1" s="1"/>
  <c r="U7056" i="1" s="1"/>
  <c r="R7048" i="1"/>
  <c r="S7048" i="1" s="1"/>
  <c r="T7048" i="1" s="1"/>
  <c r="U7048" i="1" s="1"/>
  <c r="S7040" i="1"/>
  <c r="T7040" i="1" s="1"/>
  <c r="U7040" i="1" s="1"/>
  <c r="R7040" i="1"/>
  <c r="S7032" i="1"/>
  <c r="T7032" i="1" s="1"/>
  <c r="U7032" i="1" s="1"/>
  <c r="R7032" i="1"/>
  <c r="S7024" i="1"/>
  <c r="T7024" i="1" s="1"/>
  <c r="U7024" i="1" s="1"/>
  <c r="R7024" i="1"/>
  <c r="S7016" i="1"/>
  <c r="T7016" i="1" s="1"/>
  <c r="U7016" i="1" s="1"/>
  <c r="R7016" i="1"/>
  <c r="R7008" i="1"/>
  <c r="S7008" i="1" s="1"/>
  <c r="T7008" i="1" s="1"/>
  <c r="U7008" i="1" s="1"/>
  <c r="S7000" i="1"/>
  <c r="T7000" i="1" s="1"/>
  <c r="U7000" i="1" s="1"/>
  <c r="R7000" i="1"/>
  <c r="R6992" i="1"/>
  <c r="S6992" i="1" s="1"/>
  <c r="T6992" i="1" s="1"/>
  <c r="U6992" i="1" s="1"/>
  <c r="S6984" i="1"/>
  <c r="T6984" i="1" s="1"/>
  <c r="U6984" i="1" s="1"/>
  <c r="R6984" i="1"/>
  <c r="S6976" i="1"/>
  <c r="T6976" i="1" s="1"/>
  <c r="U6976" i="1" s="1"/>
  <c r="R6976" i="1"/>
  <c r="R6968" i="1"/>
  <c r="S6968" i="1" s="1"/>
  <c r="T6968" i="1" s="1"/>
  <c r="U6968" i="1" s="1"/>
  <c r="S6960" i="1"/>
  <c r="T6960" i="1" s="1"/>
  <c r="U6960" i="1" s="1"/>
  <c r="R6960" i="1"/>
  <c r="S6952" i="1"/>
  <c r="T6952" i="1" s="1"/>
  <c r="U6952" i="1" s="1"/>
  <c r="R6952" i="1"/>
  <c r="S6944" i="1"/>
  <c r="T6944" i="1" s="1"/>
  <c r="U6944" i="1" s="1"/>
  <c r="R6944" i="1"/>
  <c r="S6936" i="1"/>
  <c r="T6936" i="1" s="1"/>
  <c r="U6936" i="1" s="1"/>
  <c r="R6936" i="1"/>
  <c r="R6928" i="1"/>
  <c r="S6928" i="1" s="1"/>
  <c r="T6928" i="1" s="1"/>
  <c r="U6928" i="1" s="1"/>
  <c r="S6920" i="1"/>
  <c r="T6920" i="1" s="1"/>
  <c r="U6920" i="1" s="1"/>
  <c r="R6920" i="1"/>
  <c r="S6912" i="1"/>
  <c r="T6912" i="1" s="1"/>
  <c r="U6912" i="1" s="1"/>
  <c r="R6912" i="1"/>
  <c r="S6904" i="1"/>
  <c r="T6904" i="1" s="1"/>
  <c r="U6904" i="1" s="1"/>
  <c r="R6904" i="1"/>
  <c r="S6896" i="1"/>
  <c r="T6896" i="1" s="1"/>
  <c r="U6896" i="1" s="1"/>
  <c r="R6888" i="1"/>
  <c r="S6888" i="1" s="1"/>
  <c r="T6888" i="1" s="1"/>
  <c r="U6888" i="1" s="1"/>
  <c r="R6880" i="1"/>
  <c r="S6880" i="1" s="1"/>
  <c r="T6880" i="1" s="1"/>
  <c r="U6880" i="1" s="1"/>
  <c r="S6872" i="1"/>
  <c r="T6872" i="1" s="1"/>
  <c r="U6872" i="1" s="1"/>
  <c r="R6872" i="1"/>
  <c r="R6864" i="1"/>
  <c r="S6864" i="1" s="1"/>
  <c r="T6864" i="1" s="1"/>
  <c r="U6864" i="1" s="1"/>
  <c r="S6856" i="1"/>
  <c r="T6856" i="1" s="1"/>
  <c r="U6856" i="1" s="1"/>
  <c r="S6848" i="1"/>
  <c r="T6848" i="1" s="1"/>
  <c r="U6848" i="1" s="1"/>
  <c r="R6848" i="1"/>
  <c r="S6840" i="1"/>
  <c r="T6840" i="1" s="1"/>
  <c r="U6840" i="1" s="1"/>
  <c r="R6840" i="1"/>
  <c r="S6832" i="1"/>
  <c r="T6832" i="1" s="1"/>
  <c r="U6832" i="1" s="1"/>
  <c r="R6832" i="1"/>
  <c r="S6824" i="1"/>
  <c r="T6824" i="1" s="1"/>
  <c r="U6824" i="1" s="1"/>
  <c r="R6824" i="1"/>
  <c r="R6808" i="1"/>
  <c r="S6808" i="1" s="1"/>
  <c r="T6808" i="1" s="1"/>
  <c r="U6808" i="1" s="1"/>
  <c r="S6800" i="1"/>
  <c r="T6800" i="1" s="1"/>
  <c r="U6800" i="1" s="1"/>
  <c r="R6800" i="1"/>
  <c r="R6792" i="1"/>
  <c r="S6792" i="1" s="1"/>
  <c r="T6792" i="1" s="1"/>
  <c r="U6792" i="1" s="1"/>
  <c r="R6784" i="1"/>
  <c r="S6784" i="1" s="1"/>
  <c r="T6784" i="1" s="1"/>
  <c r="U6784" i="1" s="1"/>
  <c r="S6760" i="1"/>
  <c r="T6760" i="1" s="1"/>
  <c r="U6760" i="1" s="1"/>
  <c r="R6760" i="1"/>
  <c r="R6752" i="1"/>
  <c r="S6752" i="1" s="1"/>
  <c r="T6752" i="1" s="1"/>
  <c r="U6752" i="1" s="1"/>
  <c r="R6744" i="1"/>
  <c r="S6744" i="1" s="1"/>
  <c r="T6744" i="1" s="1"/>
  <c r="U6744" i="1" s="1"/>
  <c r="S6736" i="1"/>
  <c r="T6736" i="1" s="1"/>
  <c r="U6736" i="1" s="1"/>
  <c r="S6728" i="1"/>
  <c r="T6728" i="1" s="1"/>
  <c r="U6728" i="1" s="1"/>
  <c r="S6720" i="1"/>
  <c r="T6720" i="1" s="1"/>
  <c r="U6720" i="1" s="1"/>
  <c r="R6720" i="1"/>
  <c r="R6712" i="1"/>
  <c r="S6712" i="1" s="1"/>
  <c r="T6712" i="1" s="1"/>
  <c r="U6712" i="1" s="1"/>
  <c r="R6704" i="1"/>
  <c r="S6704" i="1" s="1"/>
  <c r="T6704" i="1" s="1"/>
  <c r="U6704" i="1" s="1"/>
  <c r="R6696" i="1"/>
  <c r="S6696" i="1" s="1"/>
  <c r="T6696" i="1" s="1"/>
  <c r="U6696" i="1" s="1"/>
  <c r="S6688" i="1"/>
  <c r="T6688" i="1" s="1"/>
  <c r="U6688" i="1" s="1"/>
  <c r="S6680" i="1"/>
  <c r="T6680" i="1" s="1"/>
  <c r="U6680" i="1" s="1"/>
  <c r="R6680" i="1"/>
  <c r="S6672" i="1"/>
  <c r="T6672" i="1" s="1"/>
  <c r="U6672" i="1" s="1"/>
  <c r="R6672" i="1"/>
  <c r="R6664" i="1"/>
  <c r="S6664" i="1" s="1"/>
  <c r="T6664" i="1" s="1"/>
  <c r="U6664" i="1" s="1"/>
  <c r="R6656" i="1"/>
  <c r="S6656" i="1" s="1"/>
  <c r="T6656" i="1" s="1"/>
  <c r="U6656" i="1" s="1"/>
  <c r="R6640" i="1"/>
  <c r="S6640" i="1" s="1"/>
  <c r="T6640" i="1" s="1"/>
  <c r="U6640" i="1" s="1"/>
  <c r="R6632" i="1"/>
  <c r="S6632" i="1" s="1"/>
  <c r="T6632" i="1" s="1"/>
  <c r="U6632" i="1" s="1"/>
  <c r="R6624" i="1"/>
  <c r="S6624" i="1"/>
  <c r="T6624" i="1" s="1"/>
  <c r="U6624" i="1" s="1"/>
  <c r="S6616" i="1"/>
  <c r="T6616" i="1" s="1"/>
  <c r="U6616" i="1" s="1"/>
  <c r="R6616" i="1"/>
  <c r="R6600" i="1"/>
  <c r="S6600" i="1" s="1"/>
  <c r="T6600" i="1" s="1"/>
  <c r="U6600" i="1" s="1"/>
  <c r="S6592" i="1"/>
  <c r="T6592" i="1" s="1"/>
  <c r="U6592" i="1" s="1"/>
  <c r="R6592" i="1"/>
  <c r="S6584" i="1"/>
  <c r="T6584" i="1" s="1"/>
  <c r="U6584" i="1" s="1"/>
  <c r="R6584" i="1"/>
  <c r="R6576" i="1"/>
  <c r="S6576" i="1" s="1"/>
  <c r="T6576" i="1" s="1"/>
  <c r="U6576" i="1" s="1"/>
  <c r="S6568" i="1"/>
  <c r="T6568" i="1" s="1"/>
  <c r="U6568" i="1" s="1"/>
  <c r="R6568" i="1"/>
  <c r="R6560" i="1"/>
  <c r="S6560" i="1" s="1"/>
  <c r="T6560" i="1" s="1"/>
  <c r="U6560" i="1" s="1"/>
  <c r="S6552" i="1"/>
  <c r="T6552" i="1" s="1"/>
  <c r="U6552" i="1" s="1"/>
  <c r="R6552" i="1"/>
  <c r="S6544" i="1"/>
  <c r="T6544" i="1" s="1"/>
  <c r="U6544" i="1" s="1"/>
  <c r="R6544" i="1"/>
  <c r="S6536" i="1"/>
  <c r="T6536" i="1" s="1"/>
  <c r="U6536" i="1" s="1"/>
  <c r="R6536" i="1"/>
  <c r="S6528" i="1"/>
  <c r="T6528" i="1" s="1"/>
  <c r="U6528" i="1" s="1"/>
  <c r="R6528" i="1"/>
  <c r="S6512" i="1"/>
  <c r="T6512" i="1" s="1"/>
  <c r="U6512" i="1" s="1"/>
  <c r="R6512" i="1"/>
  <c r="S6504" i="1"/>
  <c r="T6504" i="1" s="1"/>
  <c r="U6504" i="1" s="1"/>
  <c r="R6504" i="1"/>
  <c r="R6496" i="1"/>
  <c r="S6496" i="1" s="1"/>
  <c r="T6496" i="1" s="1"/>
  <c r="U6496" i="1" s="1"/>
  <c r="S6488" i="1"/>
  <c r="T6488" i="1" s="1"/>
  <c r="U6488" i="1" s="1"/>
  <c r="R6488" i="1"/>
  <c r="R6480" i="1"/>
  <c r="S6480" i="1" s="1"/>
  <c r="T6480" i="1" s="1"/>
  <c r="U6480" i="1" s="1"/>
  <c r="S6472" i="1"/>
  <c r="T6472" i="1" s="1"/>
  <c r="U6472" i="1" s="1"/>
  <c r="R6472" i="1"/>
  <c r="S6464" i="1"/>
  <c r="T6464" i="1" s="1"/>
  <c r="U6464" i="1" s="1"/>
  <c r="R6464" i="1"/>
  <c r="R6456" i="1"/>
  <c r="S6456" i="1" s="1"/>
  <c r="T6456" i="1" s="1"/>
  <c r="U6456" i="1" s="1"/>
  <c r="S6448" i="1"/>
  <c r="T6448" i="1" s="1"/>
  <c r="U6448" i="1" s="1"/>
  <c r="R6448" i="1"/>
  <c r="S6440" i="1"/>
  <c r="T6440" i="1" s="1"/>
  <c r="U6440" i="1" s="1"/>
  <c r="R6440" i="1"/>
  <c r="S6432" i="1"/>
  <c r="T6432" i="1" s="1"/>
  <c r="U6432" i="1" s="1"/>
  <c r="R6432" i="1"/>
  <c r="S6424" i="1"/>
  <c r="T6424" i="1" s="1"/>
  <c r="U6424" i="1" s="1"/>
  <c r="R6424" i="1"/>
  <c r="R6416" i="1"/>
  <c r="S6416" i="1" s="1"/>
  <c r="T6416" i="1" s="1"/>
  <c r="U6416" i="1" s="1"/>
  <c r="S6408" i="1"/>
  <c r="T6408" i="1" s="1"/>
  <c r="U6408" i="1" s="1"/>
  <c r="R6408" i="1"/>
  <c r="S6400" i="1"/>
  <c r="T6400" i="1" s="1"/>
  <c r="U6400" i="1" s="1"/>
  <c r="R6400" i="1"/>
  <c r="S6392" i="1"/>
  <c r="T6392" i="1" s="1"/>
  <c r="U6392" i="1" s="1"/>
  <c r="R6392" i="1"/>
  <c r="S6384" i="1"/>
  <c r="T6384" i="1" s="1"/>
  <c r="U6384" i="1" s="1"/>
  <c r="R6384" i="1"/>
  <c r="S6376" i="1"/>
  <c r="T6376" i="1" s="1"/>
  <c r="U6376" i="1" s="1"/>
  <c r="R6376" i="1"/>
  <c r="S6368" i="1"/>
  <c r="T6368" i="1" s="1"/>
  <c r="U6368" i="1" s="1"/>
  <c r="R6368" i="1"/>
  <c r="S6360" i="1"/>
  <c r="T6360" i="1" s="1"/>
  <c r="U6360" i="1" s="1"/>
  <c r="R6360" i="1"/>
  <c r="S6352" i="1"/>
  <c r="T6352" i="1" s="1"/>
  <c r="U6352" i="1" s="1"/>
  <c r="R6352" i="1"/>
  <c r="S6344" i="1"/>
  <c r="T6344" i="1" s="1"/>
  <c r="U6344" i="1" s="1"/>
  <c r="R6344" i="1"/>
  <c r="S6336" i="1"/>
  <c r="T6336" i="1" s="1"/>
  <c r="U6336" i="1" s="1"/>
  <c r="R6336" i="1"/>
  <c r="S6328" i="1"/>
  <c r="T6328" i="1" s="1"/>
  <c r="U6328" i="1" s="1"/>
  <c r="R6328" i="1"/>
  <c r="S6320" i="1"/>
  <c r="T6320" i="1" s="1"/>
  <c r="U6320" i="1" s="1"/>
  <c r="R6320" i="1"/>
  <c r="S6312" i="1"/>
  <c r="T6312" i="1" s="1"/>
  <c r="U6312" i="1" s="1"/>
  <c r="R6312" i="1"/>
  <c r="S6304" i="1"/>
  <c r="T6304" i="1" s="1"/>
  <c r="U6304" i="1" s="1"/>
  <c r="R6304" i="1"/>
  <c r="S6296" i="1"/>
  <c r="T6296" i="1" s="1"/>
  <c r="U6296" i="1" s="1"/>
  <c r="R6296" i="1"/>
  <c r="S6288" i="1"/>
  <c r="T6288" i="1" s="1"/>
  <c r="U6288" i="1" s="1"/>
  <c r="R6288" i="1"/>
  <c r="S6280" i="1"/>
  <c r="T6280" i="1" s="1"/>
  <c r="U6280" i="1" s="1"/>
  <c r="R6280" i="1"/>
  <c r="S6272" i="1"/>
  <c r="T6272" i="1" s="1"/>
  <c r="U6272" i="1" s="1"/>
  <c r="R6272" i="1"/>
  <c r="S6264" i="1"/>
  <c r="T6264" i="1" s="1"/>
  <c r="U6264" i="1" s="1"/>
  <c r="R6264" i="1"/>
  <c r="S6256" i="1"/>
  <c r="T6256" i="1" s="1"/>
  <c r="U6256" i="1" s="1"/>
  <c r="R6256" i="1"/>
  <c r="S6248" i="1"/>
  <c r="T6248" i="1" s="1"/>
  <c r="U6248" i="1" s="1"/>
  <c r="R6248" i="1"/>
  <c r="S6240" i="1"/>
  <c r="T6240" i="1" s="1"/>
  <c r="U6240" i="1" s="1"/>
  <c r="R6240" i="1"/>
  <c r="S6232" i="1"/>
  <c r="T6232" i="1" s="1"/>
  <c r="U6232" i="1" s="1"/>
  <c r="R6232" i="1"/>
  <c r="S6224" i="1"/>
  <c r="T6224" i="1" s="1"/>
  <c r="U6224" i="1" s="1"/>
  <c r="R6224" i="1"/>
  <c r="S6216" i="1"/>
  <c r="T6216" i="1" s="1"/>
  <c r="U6216" i="1" s="1"/>
  <c r="R6216" i="1"/>
  <c r="S6208" i="1"/>
  <c r="T6208" i="1" s="1"/>
  <c r="U6208" i="1" s="1"/>
  <c r="R6208" i="1"/>
  <c r="S6200" i="1"/>
  <c r="T6200" i="1" s="1"/>
  <c r="U6200" i="1" s="1"/>
  <c r="R6200" i="1"/>
  <c r="R6192" i="1"/>
  <c r="S6192" i="1" s="1"/>
  <c r="T6192" i="1" s="1"/>
  <c r="U6192" i="1" s="1"/>
  <c r="S6184" i="1"/>
  <c r="T6184" i="1" s="1"/>
  <c r="U6184" i="1" s="1"/>
  <c r="R6184" i="1"/>
  <c r="S6176" i="1"/>
  <c r="T6176" i="1" s="1"/>
  <c r="U6176" i="1" s="1"/>
  <c r="R6176" i="1"/>
  <c r="S6168" i="1"/>
  <c r="T6168" i="1" s="1"/>
  <c r="U6168" i="1" s="1"/>
  <c r="R6168" i="1"/>
  <c r="S6160" i="1"/>
  <c r="T6160" i="1" s="1"/>
  <c r="U6160" i="1" s="1"/>
  <c r="R6160" i="1"/>
  <c r="S6152" i="1"/>
  <c r="T6152" i="1" s="1"/>
  <c r="U6152" i="1" s="1"/>
  <c r="R6152" i="1"/>
  <c r="S6144" i="1"/>
  <c r="T6144" i="1" s="1"/>
  <c r="U6144" i="1" s="1"/>
  <c r="R6144" i="1"/>
  <c r="S6136" i="1"/>
  <c r="T6136" i="1" s="1"/>
  <c r="U6136" i="1" s="1"/>
  <c r="R6136" i="1"/>
  <c r="R6128" i="1"/>
  <c r="S6128" i="1" s="1"/>
  <c r="T6128" i="1" s="1"/>
  <c r="U6128" i="1" s="1"/>
  <c r="S6120" i="1"/>
  <c r="T6120" i="1" s="1"/>
  <c r="U6120" i="1" s="1"/>
  <c r="R6120" i="1"/>
  <c r="R6112" i="1"/>
  <c r="S6112" i="1" s="1"/>
  <c r="T6112" i="1" s="1"/>
  <c r="U6112" i="1" s="1"/>
  <c r="S6104" i="1"/>
  <c r="T6104" i="1" s="1"/>
  <c r="U6104" i="1" s="1"/>
  <c r="R6104" i="1"/>
  <c r="R6096" i="1"/>
  <c r="S6096" i="1" s="1"/>
  <c r="T6096" i="1" s="1"/>
  <c r="U6096" i="1" s="1"/>
  <c r="R6088" i="1"/>
  <c r="S6088" i="1" s="1"/>
  <c r="T6088" i="1" s="1"/>
  <c r="U6088" i="1" s="1"/>
  <c r="S6080" i="1"/>
  <c r="T6080" i="1" s="1"/>
  <c r="U6080" i="1" s="1"/>
  <c r="R6080" i="1"/>
  <c r="R6072" i="1"/>
  <c r="S6072" i="1" s="1"/>
  <c r="T6072" i="1" s="1"/>
  <c r="U6072" i="1" s="1"/>
  <c r="R6064" i="1"/>
  <c r="S6064" i="1"/>
  <c r="T6064" i="1" s="1"/>
  <c r="U6064" i="1" s="1"/>
  <c r="S6056" i="1"/>
  <c r="T6056" i="1" s="1"/>
  <c r="U6056" i="1" s="1"/>
  <c r="R6056" i="1"/>
  <c r="S6048" i="1"/>
  <c r="T6048" i="1" s="1"/>
  <c r="U6048" i="1" s="1"/>
  <c r="R6048" i="1"/>
  <c r="S6040" i="1"/>
  <c r="T6040" i="1" s="1"/>
  <c r="U6040" i="1" s="1"/>
  <c r="R6040" i="1"/>
  <c r="R6024" i="1"/>
  <c r="S6024" i="1"/>
  <c r="T6024" i="1" s="1"/>
  <c r="U6024" i="1" s="1"/>
  <c r="S6016" i="1"/>
  <c r="T6016" i="1" s="1"/>
  <c r="U6016" i="1" s="1"/>
  <c r="R6016" i="1"/>
  <c r="R6008" i="1"/>
  <c r="S6008" i="1" s="1"/>
  <c r="T6008" i="1" s="1"/>
  <c r="U6008" i="1" s="1"/>
  <c r="S6000" i="1"/>
  <c r="T6000" i="1" s="1"/>
  <c r="U6000" i="1" s="1"/>
  <c r="R6000" i="1"/>
  <c r="S5992" i="1"/>
  <c r="T5992" i="1" s="1"/>
  <c r="U5992" i="1" s="1"/>
  <c r="R5992" i="1"/>
  <c r="R5984" i="1"/>
  <c r="S5984" i="1" s="1"/>
  <c r="T5984" i="1" s="1"/>
  <c r="U5984" i="1" s="1"/>
  <c r="S5976" i="1"/>
  <c r="T5976" i="1" s="1"/>
  <c r="U5976" i="1" s="1"/>
  <c r="R5976" i="1"/>
  <c r="R5968" i="1"/>
  <c r="S5968" i="1" s="1"/>
  <c r="T5968" i="1" s="1"/>
  <c r="U5968" i="1" s="1"/>
  <c r="S5960" i="1"/>
  <c r="T5960" i="1" s="1"/>
  <c r="U5960" i="1" s="1"/>
  <c r="R5960" i="1"/>
  <c r="S5952" i="1"/>
  <c r="T5952" i="1" s="1"/>
  <c r="U5952" i="1" s="1"/>
  <c r="R5952" i="1"/>
  <c r="R5944" i="1"/>
  <c r="S5944" i="1" s="1"/>
  <c r="T5944" i="1" s="1"/>
  <c r="U5944" i="1" s="1"/>
  <c r="S5936" i="1"/>
  <c r="T5936" i="1" s="1"/>
  <c r="U5936" i="1" s="1"/>
  <c r="R5936" i="1"/>
  <c r="R5928" i="1"/>
  <c r="S5928" i="1" s="1"/>
  <c r="T5928" i="1" s="1"/>
  <c r="U5928" i="1" s="1"/>
  <c r="S5920" i="1"/>
  <c r="T5920" i="1" s="1"/>
  <c r="U5920" i="1" s="1"/>
  <c r="R5920" i="1"/>
  <c r="S5912" i="1"/>
  <c r="T5912" i="1" s="1"/>
  <c r="U5912" i="1" s="1"/>
  <c r="R5912" i="1"/>
  <c r="R5904" i="1"/>
  <c r="S5904" i="1" s="1"/>
  <c r="T5904" i="1" s="1"/>
  <c r="U5904" i="1" s="1"/>
  <c r="S5896" i="1"/>
  <c r="T5896" i="1" s="1"/>
  <c r="U5896" i="1" s="1"/>
  <c r="R5896" i="1"/>
  <c r="S5888" i="1"/>
  <c r="T5888" i="1" s="1"/>
  <c r="U5888" i="1" s="1"/>
  <c r="R5888" i="1"/>
  <c r="S5880" i="1"/>
  <c r="T5880" i="1" s="1"/>
  <c r="U5880" i="1" s="1"/>
  <c r="R5880" i="1"/>
  <c r="S5872" i="1"/>
  <c r="T5872" i="1" s="1"/>
  <c r="U5872" i="1" s="1"/>
  <c r="R5864" i="1"/>
  <c r="S5864" i="1" s="1"/>
  <c r="T5864" i="1" s="1"/>
  <c r="U5864" i="1" s="1"/>
  <c r="S5856" i="1"/>
  <c r="T5856" i="1" s="1"/>
  <c r="U5856" i="1" s="1"/>
  <c r="R5856" i="1"/>
  <c r="R5848" i="1"/>
  <c r="S5848" i="1" s="1"/>
  <c r="T5848" i="1" s="1"/>
  <c r="U5848" i="1" s="1"/>
  <c r="R5840" i="1"/>
  <c r="S5840" i="1" s="1"/>
  <c r="T5840" i="1" s="1"/>
  <c r="U5840" i="1" s="1"/>
  <c r="S5824" i="1"/>
  <c r="T5824" i="1" s="1"/>
  <c r="U5824" i="1" s="1"/>
  <c r="R5824" i="1"/>
  <c r="S5816" i="1"/>
  <c r="T5816" i="1" s="1"/>
  <c r="U5816" i="1" s="1"/>
  <c r="R5816" i="1"/>
  <c r="S5808" i="1"/>
  <c r="T5808" i="1" s="1"/>
  <c r="U5808" i="1" s="1"/>
  <c r="R5808" i="1"/>
  <c r="S5800" i="1"/>
  <c r="T5800" i="1" s="1"/>
  <c r="U5800" i="1" s="1"/>
  <c r="R5800" i="1"/>
  <c r="S5792" i="1"/>
  <c r="T5792" i="1" s="1"/>
  <c r="U5792" i="1" s="1"/>
  <c r="R5784" i="1"/>
  <c r="S5784" i="1" s="1"/>
  <c r="T5784" i="1" s="1"/>
  <c r="U5784" i="1" s="1"/>
  <c r="R5776" i="1"/>
  <c r="S5776" i="1" s="1"/>
  <c r="T5776" i="1" s="1"/>
  <c r="U5776" i="1" s="1"/>
  <c r="R5768" i="1"/>
  <c r="S5768" i="1" s="1"/>
  <c r="T5768" i="1" s="1"/>
  <c r="U5768" i="1" s="1"/>
  <c r="R5760" i="1"/>
  <c r="S5760" i="1" s="1"/>
  <c r="T5760" i="1" s="1"/>
  <c r="U5760" i="1" s="1"/>
  <c r="S5752" i="1"/>
  <c r="T5752" i="1" s="1"/>
  <c r="U5752" i="1" s="1"/>
  <c r="S5744" i="1"/>
  <c r="T5744" i="1" s="1"/>
  <c r="U5744" i="1" s="1"/>
  <c r="R5736" i="1"/>
  <c r="S5736" i="1" s="1"/>
  <c r="T5736" i="1" s="1"/>
  <c r="U5736" i="1" s="1"/>
  <c r="R5728" i="1"/>
  <c r="S5728" i="1" s="1"/>
  <c r="T5728" i="1" s="1"/>
  <c r="U5728" i="1" s="1"/>
  <c r="R5720" i="1"/>
  <c r="S5720" i="1" s="1"/>
  <c r="T5720" i="1" s="1"/>
  <c r="U5720" i="1" s="1"/>
  <c r="S5712" i="1"/>
  <c r="T5712" i="1" s="1"/>
  <c r="U5712" i="1" s="1"/>
  <c r="S5704" i="1"/>
  <c r="T5704" i="1" s="1"/>
  <c r="U5704" i="1" s="1"/>
  <c r="R5696" i="1"/>
  <c r="S5696" i="1" s="1"/>
  <c r="T5696" i="1" s="1"/>
  <c r="U5696" i="1" s="1"/>
  <c r="R5688" i="1"/>
  <c r="S5688" i="1" s="1"/>
  <c r="T5688" i="1" s="1"/>
  <c r="U5688" i="1" s="1"/>
  <c r="R5680" i="1"/>
  <c r="S5680" i="1"/>
  <c r="T5680" i="1" s="1"/>
  <c r="U5680" i="1" s="1"/>
  <c r="R5672" i="1"/>
  <c r="S5672" i="1" s="1"/>
  <c r="T5672" i="1" s="1"/>
  <c r="U5672" i="1" s="1"/>
  <c r="S5656" i="1"/>
  <c r="T5656" i="1" s="1"/>
  <c r="U5656" i="1" s="1"/>
  <c r="R5656" i="1"/>
  <c r="S5648" i="1"/>
  <c r="T5648" i="1" s="1"/>
  <c r="U5648" i="1" s="1"/>
  <c r="R5648" i="1"/>
  <c r="R5632" i="1"/>
  <c r="S5632" i="1" s="1"/>
  <c r="T5632" i="1" s="1"/>
  <c r="U5632" i="1" s="1"/>
  <c r="S5624" i="1"/>
  <c r="T5624" i="1" s="1"/>
  <c r="U5624" i="1" s="1"/>
  <c r="R5616" i="1"/>
  <c r="S5616" i="1"/>
  <c r="T5616" i="1" s="1"/>
  <c r="U5616" i="1" s="1"/>
  <c r="R5608" i="1"/>
  <c r="S5608" i="1" s="1"/>
  <c r="T5608" i="1" s="1"/>
  <c r="U5608" i="1" s="1"/>
  <c r="R5600" i="1"/>
  <c r="S5600" i="1" s="1"/>
  <c r="T5600" i="1" s="1"/>
  <c r="U5600" i="1" s="1"/>
  <c r="S5592" i="1"/>
  <c r="T5592" i="1" s="1"/>
  <c r="U5592" i="1" s="1"/>
  <c r="R5592" i="1"/>
  <c r="S5584" i="1"/>
  <c r="T5584" i="1" s="1"/>
  <c r="U5584" i="1" s="1"/>
  <c r="R5576" i="1"/>
  <c r="S5576" i="1" s="1"/>
  <c r="T5576" i="1" s="1"/>
  <c r="U5576" i="1" s="1"/>
  <c r="R6816" i="1"/>
  <c r="S6816" i="1" s="1"/>
  <c r="T6816" i="1" s="1"/>
  <c r="U6816" i="1" s="1"/>
  <c r="R5832" i="1"/>
  <c r="S5832" i="1" s="1"/>
  <c r="T5832" i="1" s="1"/>
  <c r="U5832" i="1" s="1"/>
  <c r="R5666" i="1"/>
  <c r="S5666" i="1" s="1"/>
  <c r="T5666" i="1" s="1"/>
  <c r="U5666" i="1" s="1"/>
  <c r="R5506" i="1"/>
  <c r="S5506" i="1" s="1"/>
  <c r="T5506" i="1" s="1"/>
  <c r="U5506" i="1" s="1"/>
  <c r="R5177" i="1"/>
  <c r="R4650" i="1"/>
  <c r="S4650" i="1" s="1"/>
  <c r="T4650" i="1" s="1"/>
  <c r="U4650" i="1" s="1"/>
  <c r="R4074" i="1"/>
  <c r="S4074" i="1" s="1"/>
  <c r="T4074" i="1" s="1"/>
  <c r="U4074" i="1" s="1"/>
  <c r="R3626" i="1"/>
  <c r="S3626" i="1" s="1"/>
  <c r="T3626" i="1" s="1"/>
  <c r="U3626" i="1" s="1"/>
  <c r="R3050" i="1"/>
  <c r="S3050" i="1" s="1"/>
  <c r="T3050" i="1" s="1"/>
  <c r="U3050" i="1" s="1"/>
  <c r="R2602" i="1"/>
  <c r="S2602" i="1" s="1"/>
  <c r="T2602" i="1" s="1"/>
  <c r="U2602" i="1" s="1"/>
  <c r="R2026" i="1"/>
  <c r="S2026" i="1" s="1"/>
  <c r="T2026" i="1" s="1"/>
  <c r="U2026" i="1" s="1"/>
  <c r="R1578" i="1"/>
  <c r="S1578" i="1" s="1"/>
  <c r="T1578" i="1" s="1"/>
  <c r="U1578" i="1" s="1"/>
  <c r="R1002" i="1"/>
  <c r="S1002" i="1" s="1"/>
  <c r="T1002" i="1" s="1"/>
  <c r="U1002" i="1" s="1"/>
  <c r="R298" i="1"/>
  <c r="S298" i="1" s="1"/>
  <c r="T298" i="1" s="1"/>
  <c r="U298" i="1" s="1"/>
  <c r="S7671" i="1"/>
  <c r="T7671" i="1" s="1"/>
  <c r="U7671" i="1" s="1"/>
  <c r="S6032" i="1"/>
  <c r="T6032" i="1" s="1"/>
  <c r="U6032" i="1" s="1"/>
  <c r="S7999" i="1"/>
  <c r="T7999" i="1" s="1"/>
  <c r="U7999" i="1" s="1"/>
  <c r="R7999" i="1"/>
  <c r="S7991" i="1"/>
  <c r="T7991" i="1" s="1"/>
  <c r="U7991" i="1" s="1"/>
  <c r="R7991" i="1"/>
  <c r="S7983" i="1"/>
  <c r="T7983" i="1" s="1"/>
  <c r="U7983" i="1" s="1"/>
  <c r="R7983" i="1"/>
  <c r="S7975" i="1"/>
  <c r="T7975" i="1" s="1"/>
  <c r="U7975" i="1" s="1"/>
  <c r="R7975" i="1"/>
  <c r="S7967" i="1"/>
  <c r="T7967" i="1" s="1"/>
  <c r="U7967" i="1" s="1"/>
  <c r="R7967" i="1"/>
  <c r="S7951" i="1"/>
  <c r="T7951" i="1" s="1"/>
  <c r="U7951" i="1" s="1"/>
  <c r="R7951" i="1"/>
  <c r="S7943" i="1"/>
  <c r="T7943" i="1" s="1"/>
  <c r="U7943" i="1" s="1"/>
  <c r="R7943" i="1"/>
  <c r="S7935" i="1"/>
  <c r="T7935" i="1" s="1"/>
  <c r="U7935" i="1" s="1"/>
  <c r="R7935" i="1"/>
  <c r="S7927" i="1"/>
  <c r="T7927" i="1" s="1"/>
  <c r="U7927" i="1" s="1"/>
  <c r="R7927" i="1"/>
  <c r="S7919" i="1"/>
  <c r="T7919" i="1" s="1"/>
  <c r="U7919" i="1" s="1"/>
  <c r="R7919" i="1"/>
  <c r="S7911" i="1"/>
  <c r="T7911" i="1" s="1"/>
  <c r="U7911" i="1" s="1"/>
  <c r="R7911" i="1"/>
  <c r="S7903" i="1"/>
  <c r="T7903" i="1" s="1"/>
  <c r="U7903" i="1" s="1"/>
  <c r="R7903" i="1"/>
  <c r="S7895" i="1"/>
  <c r="T7895" i="1" s="1"/>
  <c r="U7895" i="1" s="1"/>
  <c r="R7895" i="1"/>
  <c r="S7887" i="1"/>
  <c r="T7887" i="1" s="1"/>
  <c r="U7887" i="1" s="1"/>
  <c r="R7887" i="1"/>
  <c r="S7879" i="1"/>
  <c r="T7879" i="1" s="1"/>
  <c r="U7879" i="1" s="1"/>
  <c r="R7879" i="1"/>
  <c r="S7871" i="1"/>
  <c r="T7871" i="1" s="1"/>
  <c r="U7871" i="1" s="1"/>
  <c r="R7871" i="1"/>
  <c r="S7863" i="1"/>
  <c r="T7863" i="1" s="1"/>
  <c r="U7863" i="1" s="1"/>
  <c r="R7863" i="1"/>
  <c r="S7855" i="1"/>
  <c r="T7855" i="1" s="1"/>
  <c r="U7855" i="1" s="1"/>
  <c r="R7855" i="1"/>
  <c r="S7847" i="1"/>
  <c r="T7847" i="1" s="1"/>
  <c r="U7847" i="1" s="1"/>
  <c r="R7847" i="1"/>
  <c r="S7839" i="1"/>
  <c r="T7839" i="1" s="1"/>
  <c r="U7839" i="1" s="1"/>
  <c r="R7839" i="1"/>
  <c r="R7831" i="1"/>
  <c r="S7831" i="1" s="1"/>
  <c r="T7831" i="1" s="1"/>
  <c r="U7831" i="1" s="1"/>
  <c r="R7823" i="1"/>
  <c r="S7823" i="1" s="1"/>
  <c r="T7823" i="1" s="1"/>
  <c r="U7823" i="1" s="1"/>
  <c r="S7815" i="1"/>
  <c r="T7815" i="1" s="1"/>
  <c r="U7815" i="1" s="1"/>
  <c r="R7815" i="1"/>
  <c r="S7807" i="1"/>
  <c r="T7807" i="1" s="1"/>
  <c r="U7807" i="1" s="1"/>
  <c r="R7807" i="1"/>
  <c r="R7799" i="1"/>
  <c r="S7799" i="1" s="1"/>
  <c r="T7799" i="1" s="1"/>
  <c r="U7799" i="1" s="1"/>
  <c r="R7791" i="1"/>
  <c r="S7791" i="1" s="1"/>
  <c r="T7791" i="1" s="1"/>
  <c r="U7791" i="1" s="1"/>
  <c r="S7783" i="1"/>
  <c r="T7783" i="1" s="1"/>
  <c r="U7783" i="1" s="1"/>
  <c r="R7783" i="1"/>
  <c r="S7775" i="1"/>
  <c r="T7775" i="1" s="1"/>
  <c r="U7775" i="1" s="1"/>
  <c r="R7775" i="1"/>
  <c r="R7767" i="1"/>
  <c r="S7767" i="1" s="1"/>
  <c r="T7767" i="1" s="1"/>
  <c r="U7767" i="1" s="1"/>
  <c r="R7759" i="1"/>
  <c r="S7759" i="1" s="1"/>
  <c r="T7759" i="1" s="1"/>
  <c r="U7759" i="1" s="1"/>
  <c r="R7751" i="1"/>
  <c r="S7751" i="1" s="1"/>
  <c r="T7751" i="1" s="1"/>
  <c r="U7751" i="1" s="1"/>
  <c r="S7743" i="1"/>
  <c r="T7743" i="1" s="1"/>
  <c r="U7743" i="1" s="1"/>
  <c r="R7743" i="1"/>
  <c r="S7735" i="1"/>
  <c r="T7735" i="1" s="1"/>
  <c r="U7735" i="1" s="1"/>
  <c r="R7735" i="1"/>
  <c r="R7727" i="1"/>
  <c r="S7727" i="1" s="1"/>
  <c r="T7727" i="1" s="1"/>
  <c r="U7727" i="1" s="1"/>
  <c r="S7719" i="1"/>
  <c r="T7719" i="1" s="1"/>
  <c r="U7719" i="1" s="1"/>
  <c r="R7719" i="1"/>
  <c r="S7711" i="1"/>
  <c r="T7711" i="1" s="1"/>
  <c r="U7711" i="1" s="1"/>
  <c r="R7711" i="1"/>
  <c r="R7703" i="1"/>
  <c r="S7703" i="1" s="1"/>
  <c r="T7703" i="1" s="1"/>
  <c r="U7703" i="1" s="1"/>
  <c r="R7695" i="1"/>
  <c r="S7695" i="1" s="1"/>
  <c r="T7695" i="1" s="1"/>
  <c r="U7695" i="1" s="1"/>
  <c r="R7687" i="1"/>
  <c r="S7687" i="1" s="1"/>
  <c r="T7687" i="1" s="1"/>
  <c r="U7687" i="1" s="1"/>
  <c r="S7679" i="1"/>
  <c r="T7679" i="1" s="1"/>
  <c r="U7679" i="1" s="1"/>
  <c r="R7679" i="1"/>
  <c r="R7663" i="1"/>
  <c r="S7663" i="1" s="1"/>
  <c r="T7663" i="1" s="1"/>
  <c r="U7663" i="1" s="1"/>
  <c r="R7655" i="1"/>
  <c r="S7655" i="1" s="1"/>
  <c r="T7655" i="1" s="1"/>
  <c r="U7655" i="1" s="1"/>
  <c r="S7647" i="1"/>
  <c r="T7647" i="1" s="1"/>
  <c r="U7647" i="1" s="1"/>
  <c r="R7647" i="1"/>
  <c r="S7639" i="1"/>
  <c r="T7639" i="1" s="1"/>
  <c r="U7639" i="1" s="1"/>
  <c r="R7639" i="1"/>
  <c r="S7631" i="1"/>
  <c r="T7631" i="1" s="1"/>
  <c r="U7631" i="1" s="1"/>
  <c r="R7631" i="1"/>
  <c r="R7623" i="1"/>
  <c r="S7623" i="1"/>
  <c r="T7623" i="1" s="1"/>
  <c r="U7623" i="1" s="1"/>
  <c r="S7615" i="1"/>
  <c r="T7615" i="1" s="1"/>
  <c r="U7615" i="1" s="1"/>
  <c r="R7615" i="1"/>
  <c r="R7607" i="1"/>
  <c r="S7607" i="1" s="1"/>
  <c r="T7607" i="1" s="1"/>
  <c r="U7607" i="1" s="1"/>
  <c r="S7599" i="1"/>
  <c r="T7599" i="1" s="1"/>
  <c r="U7599" i="1" s="1"/>
  <c r="R7599" i="1"/>
  <c r="S7591" i="1"/>
  <c r="T7591" i="1" s="1"/>
  <c r="U7591" i="1" s="1"/>
  <c r="R7591" i="1"/>
  <c r="R7583" i="1"/>
  <c r="S7583" i="1" s="1"/>
  <c r="T7583" i="1" s="1"/>
  <c r="U7583" i="1" s="1"/>
  <c r="S7575" i="1"/>
  <c r="T7575" i="1" s="1"/>
  <c r="U7575" i="1" s="1"/>
  <c r="R7575" i="1"/>
  <c r="S7567" i="1"/>
  <c r="T7567" i="1" s="1"/>
  <c r="U7567" i="1" s="1"/>
  <c r="R7567" i="1"/>
  <c r="R7559" i="1"/>
  <c r="S7559" i="1" s="1"/>
  <c r="T7559" i="1" s="1"/>
  <c r="U7559" i="1" s="1"/>
  <c r="S7551" i="1"/>
  <c r="T7551" i="1" s="1"/>
  <c r="U7551" i="1" s="1"/>
  <c r="R7551" i="1"/>
  <c r="S7535" i="1"/>
  <c r="T7535" i="1" s="1"/>
  <c r="U7535" i="1" s="1"/>
  <c r="R7535" i="1"/>
  <c r="S7527" i="1"/>
  <c r="T7527" i="1" s="1"/>
  <c r="U7527" i="1" s="1"/>
  <c r="R7527" i="1"/>
  <c r="R7519" i="1"/>
  <c r="S7519" i="1" s="1"/>
  <c r="T7519" i="1" s="1"/>
  <c r="U7519" i="1" s="1"/>
  <c r="S7511" i="1"/>
  <c r="T7511" i="1" s="1"/>
  <c r="U7511" i="1" s="1"/>
  <c r="R7503" i="1"/>
  <c r="S7503" i="1" s="1"/>
  <c r="T7503" i="1" s="1"/>
  <c r="U7503" i="1" s="1"/>
  <c r="R7495" i="1"/>
  <c r="S7495" i="1" s="1"/>
  <c r="T7495" i="1" s="1"/>
  <c r="U7495" i="1" s="1"/>
  <c r="R7487" i="1"/>
  <c r="S7487" i="1" s="1"/>
  <c r="T7487" i="1" s="1"/>
  <c r="U7487" i="1" s="1"/>
  <c r="R7479" i="1"/>
  <c r="S7479" i="1" s="1"/>
  <c r="T7479" i="1" s="1"/>
  <c r="U7479" i="1" s="1"/>
  <c r="S7471" i="1"/>
  <c r="T7471" i="1" s="1"/>
  <c r="U7471" i="1" s="1"/>
  <c r="S7463" i="1"/>
  <c r="T7463" i="1" s="1"/>
  <c r="U7463" i="1" s="1"/>
  <c r="R7463" i="1"/>
  <c r="S7455" i="1"/>
  <c r="T7455" i="1" s="1"/>
  <c r="U7455" i="1" s="1"/>
  <c r="R7455" i="1"/>
  <c r="S7447" i="1"/>
  <c r="T7447" i="1" s="1"/>
  <c r="U7447" i="1" s="1"/>
  <c r="R7447" i="1"/>
  <c r="S7439" i="1"/>
  <c r="T7439" i="1" s="1"/>
  <c r="U7439" i="1" s="1"/>
  <c r="R7439" i="1"/>
  <c r="S7431" i="1"/>
  <c r="T7431" i="1" s="1"/>
  <c r="U7431" i="1" s="1"/>
  <c r="R7423" i="1"/>
  <c r="S7423" i="1" s="1"/>
  <c r="T7423" i="1" s="1"/>
  <c r="U7423" i="1" s="1"/>
  <c r="R7415" i="1"/>
  <c r="S7415" i="1" s="1"/>
  <c r="T7415" i="1" s="1"/>
  <c r="U7415" i="1" s="1"/>
  <c r="R7407" i="1"/>
  <c r="S7407" i="1" s="1"/>
  <c r="T7407" i="1" s="1"/>
  <c r="U7407" i="1" s="1"/>
  <c r="R7399" i="1"/>
  <c r="S7399" i="1" s="1"/>
  <c r="T7399" i="1" s="1"/>
  <c r="U7399" i="1" s="1"/>
  <c r="S7391" i="1"/>
  <c r="T7391" i="1" s="1"/>
  <c r="U7391" i="1" s="1"/>
  <c r="S7383" i="1"/>
  <c r="T7383" i="1" s="1"/>
  <c r="U7383" i="1" s="1"/>
  <c r="R7375" i="1"/>
  <c r="S7375" i="1" s="1"/>
  <c r="T7375" i="1" s="1"/>
  <c r="U7375" i="1" s="1"/>
  <c r="R7367" i="1"/>
  <c r="S7367" i="1" s="1"/>
  <c r="T7367" i="1" s="1"/>
  <c r="U7367" i="1" s="1"/>
  <c r="R7359" i="1"/>
  <c r="S7359" i="1" s="1"/>
  <c r="T7359" i="1" s="1"/>
  <c r="U7359" i="1" s="1"/>
  <c r="S7351" i="1"/>
  <c r="T7351" i="1" s="1"/>
  <c r="U7351" i="1" s="1"/>
  <c r="S7343" i="1"/>
  <c r="T7343" i="1" s="1"/>
  <c r="U7343" i="1" s="1"/>
  <c r="R7335" i="1"/>
  <c r="S7335" i="1" s="1"/>
  <c r="T7335" i="1" s="1"/>
  <c r="U7335" i="1" s="1"/>
  <c r="R7327" i="1"/>
  <c r="S7327" i="1" s="1"/>
  <c r="T7327" i="1" s="1"/>
  <c r="U7327" i="1" s="1"/>
  <c r="R7319" i="1"/>
  <c r="S7319" i="1"/>
  <c r="T7319" i="1" s="1"/>
  <c r="U7319" i="1" s="1"/>
  <c r="R7311" i="1"/>
  <c r="S7311" i="1" s="1"/>
  <c r="T7311" i="1" s="1"/>
  <c r="U7311" i="1" s="1"/>
  <c r="S7295" i="1"/>
  <c r="T7295" i="1" s="1"/>
  <c r="U7295" i="1" s="1"/>
  <c r="R7295" i="1"/>
  <c r="S7287" i="1"/>
  <c r="T7287" i="1" s="1"/>
  <c r="U7287" i="1" s="1"/>
  <c r="R7287" i="1"/>
  <c r="R7279" i="1"/>
  <c r="S7279" i="1" s="1"/>
  <c r="T7279" i="1" s="1"/>
  <c r="U7279" i="1" s="1"/>
  <c r="S7271" i="1"/>
  <c r="T7271" i="1" s="1"/>
  <c r="U7271" i="1" s="1"/>
  <c r="R7271" i="1"/>
  <c r="R7255" i="1"/>
  <c r="S7255" i="1" s="1"/>
  <c r="T7255" i="1" s="1"/>
  <c r="U7255" i="1" s="1"/>
  <c r="R7247" i="1"/>
  <c r="S7247" i="1" s="1"/>
  <c r="T7247" i="1" s="1"/>
  <c r="U7247" i="1" s="1"/>
  <c r="R7239" i="1"/>
  <c r="S7239" i="1" s="1"/>
  <c r="T7239" i="1" s="1"/>
  <c r="U7239" i="1" s="1"/>
  <c r="R7231" i="1"/>
  <c r="S7231" i="1" s="1"/>
  <c r="T7231" i="1" s="1"/>
  <c r="U7231" i="1" s="1"/>
  <c r="S7223" i="1"/>
  <c r="T7223" i="1" s="1"/>
  <c r="U7223" i="1" s="1"/>
  <c r="R7215" i="1"/>
  <c r="S7215" i="1" s="1"/>
  <c r="T7215" i="1" s="1"/>
  <c r="U7215" i="1" s="1"/>
  <c r="S7207" i="1"/>
  <c r="T7207" i="1" s="1"/>
  <c r="U7207" i="1" s="1"/>
  <c r="R7207" i="1"/>
  <c r="S7199" i="1"/>
  <c r="T7199" i="1" s="1"/>
  <c r="U7199" i="1" s="1"/>
  <c r="R7199" i="1"/>
  <c r="R7191" i="1"/>
  <c r="S7191" i="1" s="1"/>
  <c r="T7191" i="1" s="1"/>
  <c r="U7191" i="1" s="1"/>
  <c r="S7183" i="1"/>
  <c r="T7183" i="1" s="1"/>
  <c r="U7183" i="1" s="1"/>
  <c r="R7183" i="1"/>
  <c r="S7167" i="1"/>
  <c r="T7167" i="1" s="1"/>
  <c r="U7167" i="1" s="1"/>
  <c r="R7167" i="1"/>
  <c r="R7159" i="1"/>
  <c r="S7159" i="1" s="1"/>
  <c r="T7159" i="1" s="1"/>
  <c r="U7159" i="1" s="1"/>
  <c r="R7151" i="1"/>
  <c r="S7151" i="1" s="1"/>
  <c r="T7151" i="1" s="1"/>
  <c r="U7151" i="1" s="1"/>
  <c r="S7143" i="1"/>
  <c r="T7143" i="1" s="1"/>
  <c r="U7143" i="1" s="1"/>
  <c r="R7143" i="1"/>
  <c r="S7135" i="1"/>
  <c r="T7135" i="1" s="1"/>
  <c r="U7135" i="1" s="1"/>
  <c r="R7135" i="1"/>
  <c r="S7127" i="1"/>
  <c r="T7127" i="1" s="1"/>
  <c r="U7127" i="1" s="1"/>
  <c r="R7127" i="1"/>
  <c r="S7119" i="1"/>
  <c r="T7119" i="1" s="1"/>
  <c r="U7119" i="1" s="1"/>
  <c r="R7119" i="1"/>
  <c r="R7111" i="1"/>
  <c r="S7111" i="1" s="1"/>
  <c r="T7111" i="1" s="1"/>
  <c r="U7111" i="1" s="1"/>
  <c r="S7103" i="1"/>
  <c r="T7103" i="1" s="1"/>
  <c r="U7103" i="1" s="1"/>
  <c r="R7103" i="1"/>
  <c r="R7095" i="1"/>
  <c r="S7095" i="1" s="1"/>
  <c r="T7095" i="1" s="1"/>
  <c r="U7095" i="1" s="1"/>
  <c r="S7087" i="1"/>
  <c r="T7087" i="1" s="1"/>
  <c r="U7087" i="1" s="1"/>
  <c r="R7087" i="1"/>
  <c r="S7079" i="1"/>
  <c r="T7079" i="1" s="1"/>
  <c r="U7079" i="1" s="1"/>
  <c r="R7079" i="1"/>
  <c r="R7071" i="1"/>
  <c r="S7071" i="1" s="1"/>
  <c r="T7071" i="1" s="1"/>
  <c r="U7071" i="1" s="1"/>
  <c r="S7063" i="1"/>
  <c r="T7063" i="1" s="1"/>
  <c r="U7063" i="1" s="1"/>
  <c r="R7063" i="1"/>
  <c r="R7055" i="1"/>
  <c r="S7055" i="1" s="1"/>
  <c r="T7055" i="1" s="1"/>
  <c r="U7055" i="1" s="1"/>
  <c r="S7047" i="1"/>
  <c r="T7047" i="1" s="1"/>
  <c r="U7047" i="1" s="1"/>
  <c r="R7047" i="1"/>
  <c r="S7039" i="1"/>
  <c r="T7039" i="1" s="1"/>
  <c r="U7039" i="1" s="1"/>
  <c r="R7039" i="1"/>
  <c r="S7031" i="1"/>
  <c r="T7031" i="1" s="1"/>
  <c r="U7031" i="1" s="1"/>
  <c r="R7031" i="1"/>
  <c r="R7023" i="1"/>
  <c r="S7023" i="1" s="1"/>
  <c r="T7023" i="1" s="1"/>
  <c r="U7023" i="1" s="1"/>
  <c r="S7015" i="1"/>
  <c r="T7015" i="1" s="1"/>
  <c r="U7015" i="1" s="1"/>
  <c r="R7015" i="1"/>
  <c r="S7007" i="1"/>
  <c r="T7007" i="1" s="1"/>
  <c r="U7007" i="1" s="1"/>
  <c r="R7007" i="1"/>
  <c r="S6999" i="1"/>
  <c r="T6999" i="1" s="1"/>
  <c r="U6999" i="1" s="1"/>
  <c r="R6999" i="1"/>
  <c r="R6991" i="1"/>
  <c r="S6991" i="1" s="1"/>
  <c r="T6991" i="1" s="1"/>
  <c r="U6991" i="1" s="1"/>
  <c r="S6983" i="1"/>
  <c r="T6983" i="1" s="1"/>
  <c r="U6983" i="1" s="1"/>
  <c r="R6983" i="1"/>
  <c r="S6975" i="1"/>
  <c r="T6975" i="1" s="1"/>
  <c r="U6975" i="1" s="1"/>
  <c r="R6975" i="1"/>
  <c r="S6967" i="1"/>
  <c r="T6967" i="1" s="1"/>
  <c r="U6967" i="1" s="1"/>
  <c r="R6967" i="1"/>
  <c r="R6959" i="1"/>
  <c r="S6959" i="1" s="1"/>
  <c r="T6959" i="1" s="1"/>
  <c r="U6959" i="1" s="1"/>
  <c r="S6951" i="1"/>
  <c r="T6951" i="1" s="1"/>
  <c r="U6951" i="1" s="1"/>
  <c r="R6951" i="1"/>
  <c r="S6943" i="1"/>
  <c r="T6943" i="1" s="1"/>
  <c r="U6943" i="1" s="1"/>
  <c r="R6943" i="1"/>
  <c r="S6935" i="1"/>
  <c r="T6935" i="1" s="1"/>
  <c r="U6935" i="1" s="1"/>
  <c r="R6935" i="1"/>
  <c r="R6927" i="1"/>
  <c r="S6927" i="1" s="1"/>
  <c r="T6927" i="1" s="1"/>
  <c r="U6927" i="1" s="1"/>
  <c r="S6919" i="1"/>
  <c r="T6919" i="1" s="1"/>
  <c r="U6919" i="1" s="1"/>
  <c r="R6919" i="1"/>
  <c r="S6911" i="1"/>
  <c r="T6911" i="1" s="1"/>
  <c r="U6911" i="1" s="1"/>
  <c r="R6911" i="1"/>
  <c r="S6903" i="1"/>
  <c r="T6903" i="1" s="1"/>
  <c r="U6903" i="1" s="1"/>
  <c r="R6903" i="1"/>
  <c r="R6895" i="1"/>
  <c r="S6895" i="1" s="1"/>
  <c r="T6895" i="1" s="1"/>
  <c r="U6895" i="1" s="1"/>
  <c r="S6887" i="1"/>
  <c r="T6887" i="1" s="1"/>
  <c r="U6887" i="1" s="1"/>
  <c r="R6887" i="1"/>
  <c r="S6879" i="1"/>
  <c r="T6879" i="1" s="1"/>
  <c r="U6879" i="1" s="1"/>
  <c r="R6879" i="1"/>
  <c r="S6871" i="1"/>
  <c r="T6871" i="1" s="1"/>
  <c r="U6871" i="1" s="1"/>
  <c r="R6871" i="1"/>
  <c r="R6863" i="1"/>
  <c r="S6863" i="1" s="1"/>
  <c r="T6863" i="1" s="1"/>
  <c r="U6863" i="1" s="1"/>
  <c r="S6855" i="1"/>
  <c r="T6855" i="1" s="1"/>
  <c r="U6855" i="1" s="1"/>
  <c r="R6855" i="1"/>
  <c r="S6847" i="1"/>
  <c r="T6847" i="1" s="1"/>
  <c r="U6847" i="1" s="1"/>
  <c r="R6847" i="1"/>
  <c r="S6839" i="1"/>
  <c r="T6839" i="1" s="1"/>
  <c r="U6839" i="1" s="1"/>
  <c r="R6839" i="1"/>
  <c r="R6831" i="1"/>
  <c r="S6831" i="1" s="1"/>
  <c r="T6831" i="1" s="1"/>
  <c r="U6831" i="1" s="1"/>
  <c r="S6823" i="1"/>
  <c r="T6823" i="1" s="1"/>
  <c r="U6823" i="1" s="1"/>
  <c r="R6823" i="1"/>
  <c r="S6815" i="1"/>
  <c r="T6815" i="1" s="1"/>
  <c r="U6815" i="1" s="1"/>
  <c r="R6815" i="1"/>
  <c r="S6807" i="1"/>
  <c r="T6807" i="1" s="1"/>
  <c r="U6807" i="1" s="1"/>
  <c r="R6807" i="1"/>
  <c r="R6799" i="1"/>
  <c r="S6799" i="1" s="1"/>
  <c r="T6799" i="1" s="1"/>
  <c r="U6799" i="1" s="1"/>
  <c r="S6791" i="1"/>
  <c r="T6791" i="1" s="1"/>
  <c r="U6791" i="1" s="1"/>
  <c r="R6791" i="1"/>
  <c r="S6783" i="1"/>
  <c r="T6783" i="1" s="1"/>
  <c r="U6783" i="1" s="1"/>
  <c r="R6783" i="1"/>
  <c r="S6775" i="1"/>
  <c r="T6775" i="1" s="1"/>
  <c r="U6775" i="1" s="1"/>
  <c r="R6775" i="1"/>
  <c r="R6767" i="1"/>
  <c r="S6767" i="1"/>
  <c r="T6767" i="1" s="1"/>
  <c r="U6767" i="1" s="1"/>
  <c r="S6759" i="1"/>
  <c r="T6759" i="1" s="1"/>
  <c r="U6759" i="1" s="1"/>
  <c r="R6759" i="1"/>
  <c r="S6751" i="1"/>
  <c r="T6751" i="1" s="1"/>
  <c r="U6751" i="1" s="1"/>
  <c r="R6751" i="1"/>
  <c r="R6743" i="1"/>
  <c r="S6743" i="1" s="1"/>
  <c r="T6743" i="1" s="1"/>
  <c r="U6743" i="1" s="1"/>
  <c r="S6735" i="1"/>
  <c r="T6735" i="1" s="1"/>
  <c r="U6735" i="1" s="1"/>
  <c r="R6735" i="1"/>
  <c r="R6727" i="1"/>
  <c r="S6727" i="1" s="1"/>
  <c r="T6727" i="1" s="1"/>
  <c r="U6727" i="1" s="1"/>
  <c r="S6719" i="1"/>
  <c r="T6719" i="1" s="1"/>
  <c r="U6719" i="1" s="1"/>
  <c r="R6719" i="1"/>
  <c r="S6711" i="1"/>
  <c r="T6711" i="1" s="1"/>
  <c r="U6711" i="1" s="1"/>
  <c r="R6711" i="1"/>
  <c r="R6703" i="1"/>
  <c r="S6703" i="1" s="1"/>
  <c r="T6703" i="1" s="1"/>
  <c r="U6703" i="1" s="1"/>
  <c r="S6695" i="1"/>
  <c r="T6695" i="1" s="1"/>
  <c r="U6695" i="1" s="1"/>
  <c r="R6695" i="1"/>
  <c r="R6679" i="1"/>
  <c r="S6679" i="1" s="1"/>
  <c r="T6679" i="1" s="1"/>
  <c r="U6679" i="1" s="1"/>
  <c r="S6671" i="1"/>
  <c r="T6671" i="1" s="1"/>
  <c r="U6671" i="1" s="1"/>
  <c r="R6671" i="1"/>
  <c r="R6663" i="1"/>
  <c r="S6663" i="1" s="1"/>
  <c r="T6663" i="1" s="1"/>
  <c r="U6663" i="1" s="1"/>
  <c r="S6655" i="1"/>
  <c r="T6655" i="1" s="1"/>
  <c r="U6655" i="1" s="1"/>
  <c r="R6655" i="1"/>
  <c r="S6647" i="1"/>
  <c r="T6647" i="1" s="1"/>
  <c r="U6647" i="1" s="1"/>
  <c r="R6647" i="1"/>
  <c r="R6639" i="1"/>
  <c r="S6639" i="1" s="1"/>
  <c r="T6639" i="1" s="1"/>
  <c r="U6639" i="1" s="1"/>
  <c r="R6631" i="1"/>
  <c r="S6631" i="1" s="1"/>
  <c r="T6631" i="1" s="1"/>
  <c r="U6631" i="1" s="1"/>
  <c r="R6623" i="1"/>
  <c r="S6623" i="1" s="1"/>
  <c r="T6623" i="1" s="1"/>
  <c r="U6623" i="1" s="1"/>
  <c r="S6615" i="1"/>
  <c r="T6615" i="1" s="1"/>
  <c r="U6615" i="1" s="1"/>
  <c r="R6615" i="1"/>
  <c r="S6607" i="1"/>
  <c r="T6607" i="1" s="1"/>
  <c r="U6607" i="1" s="1"/>
  <c r="R6607" i="1"/>
  <c r="R6599" i="1"/>
  <c r="S6599" i="1" s="1"/>
  <c r="T6599" i="1" s="1"/>
  <c r="U6599" i="1" s="1"/>
  <c r="S6591" i="1"/>
  <c r="T6591" i="1" s="1"/>
  <c r="U6591" i="1" s="1"/>
  <c r="R6591" i="1"/>
  <c r="R6583" i="1"/>
  <c r="S6583" i="1" s="1"/>
  <c r="T6583" i="1" s="1"/>
  <c r="U6583" i="1" s="1"/>
  <c r="S6575" i="1"/>
  <c r="T6575" i="1" s="1"/>
  <c r="U6575" i="1" s="1"/>
  <c r="R6575" i="1"/>
  <c r="R6567" i="1"/>
  <c r="S6567" i="1" s="1"/>
  <c r="T6567" i="1" s="1"/>
  <c r="U6567" i="1" s="1"/>
  <c r="R6559" i="1"/>
  <c r="S6559" i="1" s="1"/>
  <c r="T6559" i="1" s="1"/>
  <c r="U6559" i="1" s="1"/>
  <c r="S6551" i="1"/>
  <c r="T6551" i="1" s="1"/>
  <c r="U6551" i="1" s="1"/>
  <c r="R6551" i="1"/>
  <c r="S6543" i="1"/>
  <c r="T6543" i="1" s="1"/>
  <c r="U6543" i="1" s="1"/>
  <c r="R6543" i="1"/>
  <c r="S6535" i="1"/>
  <c r="T6535" i="1" s="1"/>
  <c r="U6535" i="1" s="1"/>
  <c r="R6535" i="1"/>
  <c r="S6527" i="1"/>
  <c r="T6527" i="1" s="1"/>
  <c r="U6527" i="1" s="1"/>
  <c r="R6527" i="1"/>
  <c r="R6519" i="1"/>
  <c r="S6519" i="1" s="1"/>
  <c r="T6519" i="1" s="1"/>
  <c r="U6519" i="1" s="1"/>
  <c r="S6511" i="1"/>
  <c r="T6511" i="1" s="1"/>
  <c r="U6511" i="1" s="1"/>
  <c r="R6511" i="1"/>
  <c r="R6503" i="1"/>
  <c r="S6503" i="1" s="1"/>
  <c r="T6503" i="1" s="1"/>
  <c r="U6503" i="1" s="1"/>
  <c r="S6495" i="1"/>
  <c r="T6495" i="1" s="1"/>
  <c r="U6495" i="1" s="1"/>
  <c r="R6495" i="1"/>
  <c r="S6487" i="1"/>
  <c r="T6487" i="1" s="1"/>
  <c r="U6487" i="1" s="1"/>
  <c r="R6479" i="1"/>
  <c r="S6479" i="1" s="1"/>
  <c r="T6479" i="1" s="1"/>
  <c r="U6479" i="1" s="1"/>
  <c r="R6471" i="1"/>
  <c r="S6471" i="1" s="1"/>
  <c r="T6471" i="1" s="1"/>
  <c r="U6471" i="1" s="1"/>
  <c r="S6463" i="1"/>
  <c r="T6463" i="1" s="1"/>
  <c r="U6463" i="1" s="1"/>
  <c r="R6463" i="1"/>
  <c r="R6455" i="1"/>
  <c r="S6455" i="1" s="1"/>
  <c r="T6455" i="1" s="1"/>
  <c r="U6455" i="1" s="1"/>
  <c r="S6439" i="1"/>
  <c r="T6439" i="1" s="1"/>
  <c r="U6439" i="1" s="1"/>
  <c r="R6439" i="1"/>
  <c r="R6431" i="1"/>
  <c r="S6431" i="1" s="1"/>
  <c r="T6431" i="1" s="1"/>
  <c r="U6431" i="1" s="1"/>
  <c r="S6423" i="1"/>
  <c r="T6423" i="1" s="1"/>
  <c r="U6423" i="1" s="1"/>
  <c r="R6423" i="1"/>
  <c r="S6415" i="1"/>
  <c r="T6415" i="1" s="1"/>
  <c r="U6415" i="1" s="1"/>
  <c r="R6415" i="1"/>
  <c r="S6407" i="1"/>
  <c r="T6407" i="1" s="1"/>
  <c r="U6407" i="1" s="1"/>
  <c r="R6399" i="1"/>
  <c r="S6399" i="1" s="1"/>
  <c r="T6399" i="1" s="1"/>
  <c r="U6399" i="1" s="1"/>
  <c r="R6391" i="1"/>
  <c r="S6391" i="1" s="1"/>
  <c r="T6391" i="1" s="1"/>
  <c r="U6391" i="1" s="1"/>
  <c r="R6383" i="1"/>
  <c r="S6383" i="1" s="1"/>
  <c r="T6383" i="1" s="1"/>
  <c r="U6383" i="1" s="1"/>
  <c r="R6375" i="1"/>
  <c r="S6375" i="1" s="1"/>
  <c r="T6375" i="1" s="1"/>
  <c r="U6375" i="1" s="1"/>
  <c r="S6367" i="1"/>
  <c r="T6367" i="1" s="1"/>
  <c r="U6367" i="1" s="1"/>
  <c r="S6359" i="1"/>
  <c r="T6359" i="1" s="1"/>
  <c r="U6359" i="1" s="1"/>
  <c r="R6351" i="1"/>
  <c r="S6351" i="1" s="1"/>
  <c r="T6351" i="1" s="1"/>
  <c r="U6351" i="1" s="1"/>
  <c r="R6343" i="1"/>
  <c r="S6343" i="1" s="1"/>
  <c r="T6343" i="1" s="1"/>
  <c r="U6343" i="1" s="1"/>
  <c r="R6335" i="1"/>
  <c r="S6335" i="1" s="1"/>
  <c r="T6335" i="1" s="1"/>
  <c r="U6335" i="1" s="1"/>
  <c r="S6327" i="1"/>
  <c r="T6327" i="1" s="1"/>
  <c r="U6327" i="1" s="1"/>
  <c r="S6319" i="1"/>
  <c r="T6319" i="1" s="1"/>
  <c r="U6319" i="1" s="1"/>
  <c r="R6311" i="1"/>
  <c r="S6311" i="1" s="1"/>
  <c r="T6311" i="1" s="1"/>
  <c r="U6311" i="1" s="1"/>
  <c r="R6303" i="1"/>
  <c r="S6303" i="1" s="1"/>
  <c r="T6303" i="1" s="1"/>
  <c r="U6303" i="1" s="1"/>
  <c r="R6287" i="1"/>
  <c r="S6287" i="1" s="1"/>
  <c r="T6287" i="1" s="1"/>
  <c r="U6287" i="1" s="1"/>
  <c r="R6271" i="1"/>
  <c r="S6271" i="1" s="1"/>
  <c r="T6271" i="1" s="1"/>
  <c r="U6271" i="1" s="1"/>
  <c r="S6263" i="1"/>
  <c r="T6263" i="1" s="1"/>
  <c r="U6263" i="1" s="1"/>
  <c r="R6263" i="1"/>
  <c r="S6255" i="1"/>
  <c r="T6255" i="1" s="1"/>
  <c r="U6255" i="1" s="1"/>
  <c r="R6255" i="1"/>
  <c r="S6247" i="1"/>
  <c r="T6247" i="1" s="1"/>
  <c r="U6247" i="1" s="1"/>
  <c r="R6247" i="1"/>
  <c r="S6239" i="1"/>
  <c r="T6239" i="1" s="1"/>
  <c r="U6239" i="1" s="1"/>
  <c r="R6231" i="1"/>
  <c r="S6231" i="1" s="1"/>
  <c r="T6231" i="1" s="1"/>
  <c r="U6231" i="1" s="1"/>
  <c r="R6223" i="1"/>
  <c r="S6223" i="1" s="1"/>
  <c r="T6223" i="1" s="1"/>
  <c r="U6223" i="1" s="1"/>
  <c r="R6215" i="1"/>
  <c r="S6215" i="1" s="1"/>
  <c r="T6215" i="1" s="1"/>
  <c r="U6215" i="1" s="1"/>
  <c r="R6207" i="1"/>
  <c r="S6207" i="1" s="1"/>
  <c r="T6207" i="1" s="1"/>
  <c r="U6207" i="1" s="1"/>
  <c r="S6199" i="1"/>
  <c r="T6199" i="1" s="1"/>
  <c r="U6199" i="1" s="1"/>
  <c r="R6191" i="1"/>
  <c r="S6191" i="1" s="1"/>
  <c r="T6191" i="1" s="1"/>
  <c r="U6191" i="1" s="1"/>
  <c r="S6183" i="1"/>
  <c r="T6183" i="1" s="1"/>
  <c r="U6183" i="1" s="1"/>
  <c r="R6183" i="1"/>
  <c r="R6175" i="1"/>
  <c r="S6175" i="1" s="1"/>
  <c r="T6175" i="1" s="1"/>
  <c r="U6175" i="1" s="1"/>
  <c r="R6167" i="1"/>
  <c r="S6167" i="1" s="1"/>
  <c r="T6167" i="1" s="1"/>
  <c r="U6167" i="1" s="1"/>
  <c r="S6159" i="1"/>
  <c r="T6159" i="1" s="1"/>
  <c r="U6159" i="1" s="1"/>
  <c r="R6159" i="1"/>
  <c r="S6151" i="1"/>
  <c r="T6151" i="1" s="1"/>
  <c r="U6151" i="1" s="1"/>
  <c r="R6151" i="1"/>
  <c r="S6143" i="1"/>
  <c r="T6143" i="1" s="1"/>
  <c r="U6143" i="1" s="1"/>
  <c r="R6143" i="1"/>
  <c r="R6135" i="1"/>
  <c r="S6135" i="1" s="1"/>
  <c r="T6135" i="1" s="1"/>
  <c r="U6135" i="1" s="1"/>
  <c r="R6127" i="1"/>
  <c r="S6127" i="1" s="1"/>
  <c r="T6127" i="1" s="1"/>
  <c r="U6127" i="1" s="1"/>
  <c r="S6119" i="1"/>
  <c r="T6119" i="1" s="1"/>
  <c r="U6119" i="1" s="1"/>
  <c r="R6119" i="1"/>
  <c r="R6111" i="1"/>
  <c r="S6111" i="1" s="1"/>
  <c r="T6111" i="1" s="1"/>
  <c r="U6111" i="1" s="1"/>
  <c r="S6103" i="1"/>
  <c r="T6103" i="1" s="1"/>
  <c r="U6103" i="1" s="1"/>
  <c r="R6103" i="1"/>
  <c r="S6095" i="1"/>
  <c r="T6095" i="1" s="1"/>
  <c r="U6095" i="1" s="1"/>
  <c r="R6095" i="1"/>
  <c r="S6079" i="1"/>
  <c r="T6079" i="1" s="1"/>
  <c r="U6079" i="1" s="1"/>
  <c r="R6079" i="1"/>
  <c r="R6071" i="1"/>
  <c r="S6071" i="1" s="1"/>
  <c r="T6071" i="1" s="1"/>
  <c r="U6071" i="1" s="1"/>
  <c r="R6063" i="1"/>
  <c r="S6063" i="1" s="1"/>
  <c r="T6063" i="1" s="1"/>
  <c r="U6063" i="1" s="1"/>
  <c r="S6055" i="1"/>
  <c r="T6055" i="1" s="1"/>
  <c r="U6055" i="1" s="1"/>
  <c r="R6055" i="1"/>
  <c r="S6047" i="1"/>
  <c r="T6047" i="1" s="1"/>
  <c r="U6047" i="1" s="1"/>
  <c r="R6047" i="1"/>
  <c r="S6039" i="1"/>
  <c r="T6039" i="1" s="1"/>
  <c r="U6039" i="1" s="1"/>
  <c r="R6039" i="1"/>
  <c r="R6031" i="1"/>
  <c r="S6031" i="1" s="1"/>
  <c r="T6031" i="1" s="1"/>
  <c r="U6031" i="1" s="1"/>
  <c r="S6023" i="1"/>
  <c r="T6023" i="1" s="1"/>
  <c r="U6023" i="1" s="1"/>
  <c r="R6023" i="1"/>
  <c r="S6015" i="1"/>
  <c r="T6015" i="1" s="1"/>
  <c r="U6015" i="1" s="1"/>
  <c r="R6015" i="1"/>
  <c r="R6007" i="1"/>
  <c r="S6007" i="1" s="1"/>
  <c r="T6007" i="1" s="1"/>
  <c r="U6007" i="1" s="1"/>
  <c r="S5999" i="1"/>
  <c r="T5999" i="1" s="1"/>
  <c r="U5999" i="1" s="1"/>
  <c r="R5999" i="1"/>
  <c r="S5991" i="1"/>
  <c r="T5991" i="1" s="1"/>
  <c r="U5991" i="1" s="1"/>
  <c r="R5991" i="1"/>
  <c r="S5983" i="1"/>
  <c r="T5983" i="1" s="1"/>
  <c r="U5983" i="1" s="1"/>
  <c r="R5983" i="1"/>
  <c r="S5975" i="1"/>
  <c r="T5975" i="1" s="1"/>
  <c r="U5975" i="1" s="1"/>
  <c r="R5975" i="1"/>
  <c r="S5967" i="1"/>
  <c r="T5967" i="1" s="1"/>
  <c r="U5967" i="1" s="1"/>
  <c r="R5967" i="1"/>
  <c r="S5959" i="1"/>
  <c r="T5959" i="1" s="1"/>
  <c r="U5959" i="1" s="1"/>
  <c r="R5959" i="1"/>
  <c r="S5951" i="1"/>
  <c r="T5951" i="1" s="1"/>
  <c r="U5951" i="1" s="1"/>
  <c r="R5951" i="1"/>
  <c r="S5943" i="1"/>
  <c r="T5943" i="1" s="1"/>
  <c r="U5943" i="1" s="1"/>
  <c r="R5943" i="1"/>
  <c r="S5935" i="1"/>
  <c r="T5935" i="1" s="1"/>
  <c r="U5935" i="1" s="1"/>
  <c r="R5935" i="1"/>
  <c r="S5927" i="1"/>
  <c r="T5927" i="1" s="1"/>
  <c r="U5927" i="1" s="1"/>
  <c r="R5927" i="1"/>
  <c r="S5919" i="1"/>
  <c r="T5919" i="1" s="1"/>
  <c r="U5919" i="1" s="1"/>
  <c r="R5919" i="1"/>
  <c r="S5911" i="1"/>
  <c r="T5911" i="1" s="1"/>
  <c r="U5911" i="1" s="1"/>
  <c r="R5911" i="1"/>
  <c r="S5903" i="1"/>
  <c r="T5903" i="1" s="1"/>
  <c r="U5903" i="1" s="1"/>
  <c r="R5903" i="1"/>
  <c r="S5895" i="1"/>
  <c r="T5895" i="1" s="1"/>
  <c r="U5895" i="1" s="1"/>
  <c r="R5895" i="1"/>
  <c r="S5887" i="1"/>
  <c r="T5887" i="1" s="1"/>
  <c r="U5887" i="1" s="1"/>
  <c r="R5887" i="1"/>
  <c r="S5879" i="1"/>
  <c r="T5879" i="1" s="1"/>
  <c r="U5879" i="1" s="1"/>
  <c r="R5879" i="1"/>
  <c r="S5871" i="1"/>
  <c r="T5871" i="1" s="1"/>
  <c r="U5871" i="1" s="1"/>
  <c r="R5871" i="1"/>
  <c r="S5863" i="1"/>
  <c r="T5863" i="1" s="1"/>
  <c r="U5863" i="1" s="1"/>
  <c r="R5863" i="1"/>
  <c r="S5855" i="1"/>
  <c r="T5855" i="1" s="1"/>
  <c r="U5855" i="1" s="1"/>
  <c r="R5855" i="1"/>
  <c r="S5847" i="1"/>
  <c r="T5847" i="1" s="1"/>
  <c r="U5847" i="1" s="1"/>
  <c r="R5847" i="1"/>
  <c r="S5839" i="1"/>
  <c r="T5839" i="1" s="1"/>
  <c r="U5839" i="1" s="1"/>
  <c r="R5839" i="1"/>
  <c r="S5831" i="1"/>
  <c r="T5831" i="1" s="1"/>
  <c r="U5831" i="1" s="1"/>
  <c r="R5831" i="1"/>
  <c r="S5823" i="1"/>
  <c r="T5823" i="1" s="1"/>
  <c r="U5823" i="1" s="1"/>
  <c r="R5823" i="1"/>
  <c r="S5815" i="1"/>
  <c r="T5815" i="1" s="1"/>
  <c r="U5815" i="1" s="1"/>
  <c r="R5815" i="1"/>
  <c r="S5807" i="1"/>
  <c r="T5807" i="1" s="1"/>
  <c r="U5807" i="1" s="1"/>
  <c r="R5807" i="1"/>
  <c r="S5799" i="1"/>
  <c r="T5799" i="1" s="1"/>
  <c r="U5799" i="1" s="1"/>
  <c r="R5799" i="1"/>
  <c r="S5791" i="1"/>
  <c r="T5791" i="1" s="1"/>
  <c r="U5791" i="1" s="1"/>
  <c r="R5791" i="1"/>
  <c r="R5783" i="1"/>
  <c r="S5783" i="1" s="1"/>
  <c r="T5783" i="1" s="1"/>
  <c r="U5783" i="1" s="1"/>
  <c r="R5775" i="1"/>
  <c r="S5775" i="1" s="1"/>
  <c r="T5775" i="1" s="1"/>
  <c r="U5775" i="1" s="1"/>
  <c r="S5767" i="1"/>
  <c r="T5767" i="1" s="1"/>
  <c r="U5767" i="1" s="1"/>
  <c r="R5767" i="1"/>
  <c r="S5759" i="1"/>
  <c r="T5759" i="1" s="1"/>
  <c r="U5759" i="1" s="1"/>
  <c r="R5759" i="1"/>
  <c r="S5751" i="1"/>
  <c r="T5751" i="1" s="1"/>
  <c r="U5751" i="1" s="1"/>
  <c r="R5751" i="1"/>
  <c r="R5743" i="1"/>
  <c r="S5743" i="1"/>
  <c r="T5743" i="1" s="1"/>
  <c r="U5743" i="1" s="1"/>
  <c r="S5735" i="1"/>
  <c r="T5735" i="1" s="1"/>
  <c r="U5735" i="1" s="1"/>
  <c r="R5735" i="1"/>
  <c r="S5727" i="1"/>
  <c r="T5727" i="1" s="1"/>
  <c r="U5727" i="1" s="1"/>
  <c r="R5727" i="1"/>
  <c r="S5719" i="1"/>
  <c r="T5719" i="1" s="1"/>
  <c r="U5719" i="1" s="1"/>
  <c r="R5719" i="1"/>
  <c r="R5711" i="1"/>
  <c r="S5711" i="1" s="1"/>
  <c r="T5711" i="1" s="1"/>
  <c r="U5711" i="1" s="1"/>
  <c r="R5703" i="1"/>
  <c r="S5703" i="1" s="1"/>
  <c r="T5703" i="1" s="1"/>
  <c r="U5703" i="1" s="1"/>
  <c r="S5695" i="1"/>
  <c r="T5695" i="1" s="1"/>
  <c r="U5695" i="1" s="1"/>
  <c r="R5695" i="1"/>
  <c r="S5687" i="1"/>
  <c r="T5687" i="1" s="1"/>
  <c r="U5687" i="1" s="1"/>
  <c r="R5687" i="1"/>
  <c r="R5679" i="1"/>
  <c r="S5679" i="1" s="1"/>
  <c r="T5679" i="1" s="1"/>
  <c r="U5679" i="1" s="1"/>
  <c r="S5671" i="1"/>
  <c r="T5671" i="1" s="1"/>
  <c r="U5671" i="1" s="1"/>
  <c r="R5671" i="1"/>
  <c r="S5663" i="1"/>
  <c r="T5663" i="1" s="1"/>
  <c r="U5663" i="1" s="1"/>
  <c r="R5663" i="1"/>
  <c r="R5655" i="1"/>
  <c r="S5655" i="1" s="1"/>
  <c r="T5655" i="1" s="1"/>
  <c r="U5655" i="1" s="1"/>
  <c r="R5647" i="1"/>
  <c r="S5647" i="1" s="1"/>
  <c r="T5647" i="1" s="1"/>
  <c r="U5647" i="1" s="1"/>
  <c r="R5639" i="1"/>
  <c r="S5639" i="1" s="1"/>
  <c r="T5639" i="1" s="1"/>
  <c r="U5639" i="1" s="1"/>
  <c r="S5631" i="1"/>
  <c r="T5631" i="1" s="1"/>
  <c r="U5631" i="1" s="1"/>
  <c r="R5631" i="1"/>
  <c r="R5623" i="1"/>
  <c r="S5623" i="1" s="1"/>
  <c r="T5623" i="1" s="1"/>
  <c r="U5623" i="1" s="1"/>
  <c r="R5615" i="1"/>
  <c r="S5615" i="1"/>
  <c r="T5615" i="1" s="1"/>
  <c r="U5615" i="1" s="1"/>
  <c r="S5607" i="1"/>
  <c r="T5607" i="1" s="1"/>
  <c r="U5607" i="1" s="1"/>
  <c r="R5607" i="1"/>
  <c r="S5591" i="1"/>
  <c r="T5591" i="1" s="1"/>
  <c r="U5591" i="1" s="1"/>
  <c r="R5591" i="1"/>
  <c r="S5583" i="1"/>
  <c r="T5583" i="1" s="1"/>
  <c r="U5583" i="1" s="1"/>
  <c r="R5583" i="1"/>
  <c r="R5575" i="1"/>
  <c r="S5575" i="1"/>
  <c r="T5575" i="1" s="1"/>
  <c r="U5575" i="1" s="1"/>
  <c r="S5567" i="1"/>
  <c r="T5567" i="1" s="1"/>
  <c r="U5567" i="1" s="1"/>
  <c r="R5567" i="1"/>
  <c r="S5559" i="1"/>
  <c r="T5559" i="1" s="1"/>
  <c r="U5559" i="1" s="1"/>
  <c r="R5559" i="1"/>
  <c r="S5551" i="1"/>
  <c r="T5551" i="1" s="1"/>
  <c r="U5551" i="1" s="1"/>
  <c r="R5551" i="1"/>
  <c r="R5543" i="1"/>
  <c r="S5543" i="1" s="1"/>
  <c r="T5543" i="1" s="1"/>
  <c r="U5543" i="1" s="1"/>
  <c r="R5535" i="1"/>
  <c r="S5535" i="1" s="1"/>
  <c r="T5535" i="1" s="1"/>
  <c r="U5535" i="1" s="1"/>
  <c r="S5527" i="1"/>
  <c r="T5527" i="1" s="1"/>
  <c r="U5527" i="1" s="1"/>
  <c r="R5527" i="1"/>
  <c r="S5519" i="1"/>
  <c r="T5519" i="1" s="1"/>
  <c r="U5519" i="1" s="1"/>
  <c r="R5519" i="1"/>
  <c r="S5511" i="1"/>
  <c r="T5511" i="1" s="1"/>
  <c r="U5511" i="1" s="1"/>
  <c r="R5511" i="1"/>
  <c r="S5503" i="1"/>
  <c r="T5503" i="1" s="1"/>
  <c r="U5503" i="1" s="1"/>
  <c r="R5503" i="1"/>
  <c r="R5495" i="1"/>
  <c r="S5495" i="1" s="1"/>
  <c r="T5495" i="1" s="1"/>
  <c r="U5495" i="1" s="1"/>
  <c r="S5487" i="1"/>
  <c r="T5487" i="1" s="1"/>
  <c r="U5487" i="1" s="1"/>
  <c r="R5487" i="1"/>
  <c r="R5479" i="1"/>
  <c r="S5479" i="1" s="1"/>
  <c r="T5479" i="1" s="1"/>
  <c r="U5479" i="1" s="1"/>
  <c r="S5471" i="1"/>
  <c r="T5471" i="1" s="1"/>
  <c r="U5471" i="1" s="1"/>
  <c r="R5471" i="1"/>
  <c r="R5455" i="1"/>
  <c r="S5455" i="1" s="1"/>
  <c r="T5455" i="1" s="1"/>
  <c r="U5455" i="1" s="1"/>
  <c r="R5447" i="1"/>
  <c r="S5447" i="1" s="1"/>
  <c r="T5447" i="1" s="1"/>
  <c r="U5447" i="1" s="1"/>
  <c r="S5439" i="1"/>
  <c r="T5439" i="1" s="1"/>
  <c r="U5439" i="1" s="1"/>
  <c r="R5439" i="1"/>
  <c r="S5423" i="1"/>
  <c r="T5423" i="1" s="1"/>
  <c r="U5423" i="1" s="1"/>
  <c r="R5415" i="1"/>
  <c r="S5415" i="1" s="1"/>
  <c r="T5415" i="1" s="1"/>
  <c r="U5415" i="1" s="1"/>
  <c r="S5407" i="1"/>
  <c r="T5407" i="1" s="1"/>
  <c r="U5407" i="1" s="1"/>
  <c r="R5407" i="1"/>
  <c r="S5399" i="1"/>
  <c r="T5399" i="1" s="1"/>
  <c r="U5399" i="1" s="1"/>
  <c r="R5399" i="1"/>
  <c r="S5391" i="1"/>
  <c r="T5391" i="1" s="1"/>
  <c r="U5391" i="1" s="1"/>
  <c r="R5391" i="1"/>
  <c r="S5383" i="1"/>
  <c r="T5383" i="1" s="1"/>
  <c r="U5383" i="1" s="1"/>
  <c r="R5375" i="1"/>
  <c r="S5375" i="1" s="1"/>
  <c r="T5375" i="1" s="1"/>
  <c r="U5375" i="1" s="1"/>
  <c r="R5367" i="1"/>
  <c r="S5367" i="1" s="1"/>
  <c r="T5367" i="1" s="1"/>
  <c r="U5367" i="1" s="1"/>
  <c r="R5359" i="1"/>
  <c r="S5359" i="1" s="1"/>
  <c r="T5359" i="1" s="1"/>
  <c r="U5359" i="1" s="1"/>
  <c r="S5343" i="1"/>
  <c r="T5343" i="1" s="1"/>
  <c r="U5343" i="1" s="1"/>
  <c r="R5327" i="1"/>
  <c r="S5327" i="1"/>
  <c r="T5327" i="1" s="1"/>
  <c r="U5327" i="1" s="1"/>
  <c r="R5319" i="1"/>
  <c r="S5319" i="1" s="1"/>
  <c r="T5319" i="1" s="1"/>
  <c r="U5319" i="1" s="1"/>
  <c r="S5311" i="1"/>
  <c r="T5311" i="1" s="1"/>
  <c r="U5311" i="1" s="1"/>
  <c r="R5311" i="1"/>
  <c r="S5295" i="1"/>
  <c r="T5295" i="1" s="1"/>
  <c r="U5295" i="1" s="1"/>
  <c r="R5287" i="1"/>
  <c r="S5287" i="1" s="1"/>
  <c r="T5287" i="1" s="1"/>
  <c r="U5287" i="1" s="1"/>
  <c r="R5279" i="1"/>
  <c r="S5279" i="1" s="1"/>
  <c r="T5279" i="1" s="1"/>
  <c r="U5279" i="1" s="1"/>
  <c r="R5271" i="1"/>
  <c r="S5271" i="1" s="1"/>
  <c r="T5271" i="1" s="1"/>
  <c r="U5271" i="1" s="1"/>
  <c r="R5263" i="1"/>
  <c r="S5263" i="1"/>
  <c r="T5263" i="1" s="1"/>
  <c r="U5263" i="1" s="1"/>
  <c r="S5255" i="1"/>
  <c r="T5255" i="1" s="1"/>
  <c r="U5255" i="1" s="1"/>
  <c r="S5247" i="1"/>
  <c r="T5247" i="1" s="1"/>
  <c r="U5247" i="1" s="1"/>
  <c r="R5247" i="1"/>
  <c r="S5239" i="1"/>
  <c r="T5239" i="1" s="1"/>
  <c r="U5239" i="1" s="1"/>
  <c r="R5239" i="1"/>
  <c r="S5231" i="1"/>
  <c r="T5231" i="1" s="1"/>
  <c r="U5231" i="1" s="1"/>
  <c r="R5231" i="1"/>
  <c r="R5223" i="1"/>
  <c r="S5223" i="1" s="1"/>
  <c r="T5223" i="1" s="1"/>
  <c r="U5223" i="1" s="1"/>
  <c r="S5215" i="1"/>
  <c r="T5215" i="1" s="1"/>
  <c r="U5215" i="1" s="1"/>
  <c r="R5207" i="1"/>
  <c r="S5207" i="1" s="1"/>
  <c r="T5207" i="1" s="1"/>
  <c r="U5207" i="1" s="1"/>
  <c r="R5199" i="1"/>
  <c r="S5199" i="1"/>
  <c r="T5199" i="1" s="1"/>
  <c r="U5199" i="1" s="1"/>
  <c r="R5191" i="1"/>
  <c r="S5191" i="1"/>
  <c r="T5191" i="1" s="1"/>
  <c r="U5191" i="1" s="1"/>
  <c r="R5183" i="1"/>
  <c r="S5183" i="1" s="1"/>
  <c r="T5183" i="1" s="1"/>
  <c r="U5183" i="1" s="1"/>
  <c r="R7792" i="1"/>
  <c r="S7792" i="1" s="1"/>
  <c r="T7792" i="1" s="1"/>
  <c r="U7792" i="1" s="1"/>
  <c r="R7632" i="1"/>
  <c r="S7632" i="1" s="1"/>
  <c r="T7632" i="1" s="1"/>
  <c r="U7632" i="1" s="1"/>
  <c r="R7303" i="1"/>
  <c r="S7303" i="1" s="1"/>
  <c r="T7303" i="1" s="1"/>
  <c r="U7303" i="1" s="1"/>
  <c r="R6648" i="1"/>
  <c r="S6648" i="1" s="1"/>
  <c r="T6648" i="1" s="1"/>
  <c r="U6648" i="1" s="1"/>
  <c r="R6482" i="1"/>
  <c r="S6482" i="1" s="1"/>
  <c r="T6482" i="1" s="1"/>
  <c r="U6482" i="1" s="1"/>
  <c r="R6319" i="1"/>
  <c r="R5664" i="1"/>
  <c r="S5664" i="1" s="1"/>
  <c r="T5664" i="1" s="1"/>
  <c r="U5664" i="1" s="1"/>
  <c r="R5498" i="1"/>
  <c r="S5498" i="1" s="1"/>
  <c r="T5498" i="1" s="1"/>
  <c r="U5498" i="1" s="1"/>
  <c r="R5335" i="1"/>
  <c r="S5335" i="1" s="1"/>
  <c r="T5335" i="1" s="1"/>
  <c r="U5335" i="1" s="1"/>
  <c r="R5175" i="1"/>
  <c r="S5175" i="1" s="1"/>
  <c r="T5175" i="1" s="1"/>
  <c r="U5175" i="1" s="1"/>
  <c r="R4906" i="1"/>
  <c r="S4906" i="1" s="1"/>
  <c r="T4906" i="1" s="1"/>
  <c r="U4906" i="1" s="1"/>
  <c r="R4002" i="1"/>
  <c r="R3882" i="1"/>
  <c r="S3882" i="1" s="1"/>
  <c r="T3882" i="1" s="1"/>
  <c r="U3882" i="1" s="1"/>
  <c r="R2978" i="1"/>
  <c r="S2978" i="1" s="1"/>
  <c r="T2978" i="1" s="1"/>
  <c r="U2978" i="1" s="1"/>
  <c r="R2858" i="1"/>
  <c r="S2858" i="1" s="1"/>
  <c r="T2858" i="1" s="1"/>
  <c r="U2858" i="1" s="1"/>
  <c r="R1954" i="1"/>
  <c r="S1954" i="1" s="1"/>
  <c r="T1954" i="1" s="1"/>
  <c r="U1954" i="1" s="1"/>
  <c r="R1834" i="1"/>
  <c r="S1834" i="1" s="1"/>
  <c r="T1834" i="1" s="1"/>
  <c r="U1834" i="1" s="1"/>
  <c r="R930" i="1"/>
  <c r="S930" i="1" s="1"/>
  <c r="T930" i="1" s="1"/>
  <c r="U930" i="1" s="1"/>
  <c r="S7568" i="1"/>
  <c r="T7568" i="1" s="1"/>
  <c r="U7568" i="1" s="1"/>
  <c r="S6062" i="1"/>
  <c r="T6062" i="1" s="1"/>
  <c r="U6062" i="1" s="1"/>
  <c r="S5990" i="1"/>
  <c r="T5990" i="1" s="1"/>
  <c r="U5990" i="1" s="1"/>
  <c r="S5974" i="1"/>
  <c r="T5974" i="1" s="1"/>
  <c r="U5974" i="1" s="1"/>
  <c r="S5846" i="1"/>
  <c r="T5846" i="1" s="1"/>
  <c r="U5846" i="1" s="1"/>
  <c r="S5830" i="1"/>
  <c r="T5830" i="1" s="1"/>
  <c r="U5830" i="1" s="1"/>
  <c r="S5750" i="1"/>
  <c r="T5750" i="1" s="1"/>
  <c r="U5750" i="1" s="1"/>
  <c r="S5702" i="1"/>
  <c r="T5702" i="1" s="1"/>
  <c r="U5702" i="1" s="1"/>
  <c r="S5678" i="1"/>
  <c r="T5678" i="1" s="1"/>
  <c r="U5678" i="1" s="1"/>
  <c r="S5622" i="1"/>
  <c r="T5622" i="1" s="1"/>
  <c r="U5622" i="1" s="1"/>
  <c r="S5606" i="1"/>
  <c r="T5606" i="1" s="1"/>
  <c r="U5606" i="1" s="1"/>
  <c r="S5550" i="1"/>
  <c r="T5550" i="1" s="1"/>
  <c r="U5550" i="1" s="1"/>
  <c r="S5478" i="1"/>
  <c r="T5478" i="1" s="1"/>
  <c r="U5478" i="1" s="1"/>
  <c r="S5462" i="1"/>
  <c r="T5462" i="1" s="1"/>
  <c r="U5462" i="1" s="1"/>
  <c r="S5214" i="1"/>
  <c r="T5214" i="1" s="1"/>
  <c r="U5214" i="1" s="1"/>
  <c r="S5182" i="1"/>
  <c r="T5182" i="1" s="1"/>
  <c r="U5182" i="1" s="1"/>
  <c r="S4998" i="1"/>
  <c r="T4998" i="1" s="1"/>
  <c r="U4998" i="1" s="1"/>
  <c r="S4870" i="1"/>
  <c r="T4870" i="1" s="1"/>
  <c r="U4870" i="1" s="1"/>
  <c r="S4806" i="1"/>
  <c r="T4806" i="1" s="1"/>
  <c r="U4806" i="1" s="1"/>
  <c r="S4662" i="1"/>
  <c r="T4662" i="1" s="1"/>
  <c r="U4662" i="1" s="1"/>
  <c r="S4614" i="1"/>
  <c r="T4614" i="1" s="1"/>
  <c r="U4614" i="1" s="1"/>
  <c r="S4470" i="1"/>
  <c r="T4470" i="1" s="1"/>
  <c r="U4470" i="1" s="1"/>
  <c r="S4278" i="1"/>
  <c r="T4278" i="1" s="1"/>
  <c r="U4278" i="1" s="1"/>
  <c r="S4230" i="1"/>
  <c r="T4230" i="1" s="1"/>
  <c r="U4230" i="1" s="1"/>
  <c r="S3894" i="1"/>
  <c r="T3894" i="1" s="1"/>
  <c r="U3894" i="1" s="1"/>
  <c r="S3846" i="1"/>
  <c r="T3846" i="1" s="1"/>
  <c r="U3846" i="1" s="1"/>
  <c r="R7920" i="1"/>
  <c r="S7920" i="1" s="1"/>
  <c r="T7920" i="1" s="1"/>
  <c r="U7920" i="1" s="1"/>
  <c r="R7760" i="1"/>
  <c r="S7760" i="1" s="1"/>
  <c r="T7760" i="1" s="1"/>
  <c r="U7760" i="1" s="1"/>
  <c r="R7431" i="1"/>
  <c r="R6776" i="1"/>
  <c r="S6776" i="1" s="1"/>
  <c r="T6776" i="1" s="1"/>
  <c r="U6776" i="1" s="1"/>
  <c r="R6447" i="1"/>
  <c r="S6447" i="1" s="1"/>
  <c r="T6447" i="1" s="1"/>
  <c r="U6447" i="1" s="1"/>
  <c r="R5792" i="1"/>
  <c r="R5626" i="1"/>
  <c r="S5626" i="1" s="1"/>
  <c r="T5626" i="1" s="1"/>
  <c r="U5626" i="1" s="1"/>
  <c r="R5463" i="1"/>
  <c r="S5463" i="1" s="1"/>
  <c r="T5463" i="1" s="1"/>
  <c r="U5463" i="1" s="1"/>
  <c r="R5303" i="1"/>
  <c r="S5303" i="1" s="1"/>
  <c r="T5303" i="1" s="1"/>
  <c r="U5303" i="1" s="1"/>
  <c r="R5034" i="1"/>
  <c r="S5034" i="1" s="1"/>
  <c r="T5034" i="1" s="1"/>
  <c r="U5034" i="1" s="1"/>
  <c r="R4090" i="1"/>
  <c r="S4090" i="1" s="1"/>
  <c r="T4090" i="1" s="1"/>
  <c r="U4090" i="1" s="1"/>
  <c r="R3066" i="1"/>
  <c r="S3066" i="1" s="1"/>
  <c r="T3066" i="1" s="1"/>
  <c r="U3066" i="1" s="1"/>
  <c r="R2042" i="1"/>
  <c r="S2042" i="1" s="1"/>
  <c r="T2042" i="1" s="1"/>
  <c r="U2042" i="1" s="1"/>
  <c r="R1018" i="1"/>
  <c r="S1018" i="1" s="1"/>
  <c r="T1018" i="1" s="1"/>
  <c r="U1018" i="1" s="1"/>
  <c r="R810" i="1"/>
  <c r="S810" i="1" s="1"/>
  <c r="T810" i="1" s="1"/>
  <c r="U810" i="1" s="1"/>
  <c r="R322" i="1"/>
  <c r="S322" i="1" s="1"/>
  <c r="T322" i="1" s="1"/>
  <c r="U322" i="1" s="1"/>
  <c r="S7543" i="1"/>
  <c r="T7543" i="1" s="1"/>
  <c r="U7543" i="1" s="1"/>
  <c r="S6687" i="1"/>
  <c r="T6687" i="1" s="1"/>
  <c r="U6687" i="1" s="1"/>
  <c r="S5818" i="1"/>
  <c r="T5818" i="1" s="1"/>
  <c r="U5818" i="1" s="1"/>
  <c r="S3933" i="1"/>
  <c r="T3933" i="1" s="1"/>
  <c r="U3933" i="1" s="1"/>
  <c r="S3653" i="1"/>
  <c r="T3653" i="1" s="1"/>
  <c r="U3653" i="1" s="1"/>
  <c r="S3421" i="1"/>
  <c r="T3421" i="1" s="1"/>
  <c r="U3421" i="1" s="1"/>
  <c r="S3357" i="1"/>
  <c r="T3357" i="1" s="1"/>
  <c r="U3357" i="1" s="1"/>
  <c r="S3141" i="1"/>
  <c r="T3141" i="1" s="1"/>
  <c r="U3141" i="1" s="1"/>
  <c r="S2845" i="1"/>
  <c r="T2845" i="1" s="1"/>
  <c r="U2845" i="1" s="1"/>
  <c r="S2781" i="1"/>
  <c r="T2781" i="1" s="1"/>
  <c r="U2781" i="1" s="1"/>
  <c r="R7752" i="1"/>
  <c r="S7752" i="1" s="1"/>
  <c r="T7752" i="1" s="1"/>
  <c r="U7752" i="1" s="1"/>
  <c r="R7263" i="1"/>
  <c r="S7263" i="1" s="1"/>
  <c r="T7263" i="1" s="1"/>
  <c r="U7263" i="1" s="1"/>
  <c r="R6768" i="1"/>
  <c r="S6768" i="1" s="1"/>
  <c r="T6768" i="1" s="1"/>
  <c r="U6768" i="1" s="1"/>
  <c r="R6608" i="1"/>
  <c r="S6608" i="1" s="1"/>
  <c r="T6608" i="1" s="1"/>
  <c r="U6608" i="1" s="1"/>
  <c r="R6442" i="1"/>
  <c r="S6442" i="1" s="1"/>
  <c r="T6442" i="1" s="1"/>
  <c r="U6442" i="1" s="1"/>
  <c r="R6279" i="1"/>
  <c r="S6279" i="1" s="1"/>
  <c r="T6279" i="1" s="1"/>
  <c r="U6279" i="1" s="1"/>
  <c r="R5624" i="1"/>
  <c r="R5458" i="1"/>
  <c r="S5458" i="1" s="1"/>
  <c r="T5458" i="1" s="1"/>
  <c r="U5458" i="1" s="1"/>
  <c r="R5295" i="1"/>
  <c r="R5114" i="1"/>
  <c r="S5114" i="1" s="1"/>
  <c r="T5114" i="1" s="1"/>
  <c r="U5114" i="1" s="1"/>
  <c r="R4730" i="1"/>
  <c r="S4730" i="1" s="1"/>
  <c r="T4730" i="1" s="1"/>
  <c r="U4730" i="1" s="1"/>
  <c r="R4114" i="1"/>
  <c r="S4114" i="1" s="1"/>
  <c r="T4114" i="1" s="1"/>
  <c r="U4114" i="1" s="1"/>
  <c r="R3706" i="1"/>
  <c r="S3706" i="1" s="1"/>
  <c r="T3706" i="1" s="1"/>
  <c r="U3706" i="1" s="1"/>
  <c r="R3090" i="1"/>
  <c r="S3090" i="1" s="1"/>
  <c r="T3090" i="1" s="1"/>
  <c r="U3090" i="1" s="1"/>
  <c r="R2682" i="1"/>
  <c r="S2682" i="1" s="1"/>
  <c r="T2682" i="1" s="1"/>
  <c r="U2682" i="1" s="1"/>
  <c r="R2066" i="1"/>
  <c r="S2066" i="1" s="1"/>
  <c r="T2066" i="1" s="1"/>
  <c r="U2066" i="1" s="1"/>
  <c r="R1658" i="1"/>
  <c r="S1658" i="1" s="1"/>
  <c r="T1658" i="1" s="1"/>
  <c r="U1658" i="1" s="1"/>
  <c r="R1042" i="1"/>
  <c r="S1042" i="1" s="1"/>
  <c r="T1042" i="1" s="1"/>
  <c r="U1042" i="1" s="1"/>
  <c r="S7959" i="1"/>
  <c r="T7959" i="1" s="1"/>
  <c r="U7959" i="1" s="1"/>
  <c r="S6520" i="1"/>
  <c r="T6520" i="1" s="1"/>
  <c r="U6520" i="1" s="1"/>
  <c r="S5640" i="1"/>
  <c r="T5640" i="1" s="1"/>
  <c r="U5640" i="1" s="1"/>
  <c r="S474" i="1"/>
  <c r="T474" i="1" s="1"/>
  <c r="U474" i="1" s="1"/>
  <c r="R5568" i="1"/>
  <c r="S5568" i="1" s="1"/>
  <c r="T5568" i="1" s="1"/>
  <c r="U5568" i="1" s="1"/>
  <c r="R5560" i="1"/>
  <c r="S5560" i="1" s="1"/>
  <c r="T5560" i="1" s="1"/>
  <c r="U5560" i="1" s="1"/>
  <c r="R5552" i="1"/>
  <c r="S5552" i="1" s="1"/>
  <c r="T5552" i="1" s="1"/>
  <c r="U5552" i="1" s="1"/>
  <c r="R5544" i="1"/>
  <c r="S5544" i="1" s="1"/>
  <c r="T5544" i="1" s="1"/>
  <c r="U5544" i="1" s="1"/>
  <c r="R5528" i="1"/>
  <c r="S5528" i="1" s="1"/>
  <c r="T5528" i="1" s="1"/>
  <c r="U5528" i="1" s="1"/>
  <c r="R5520" i="1"/>
  <c r="S5520" i="1" s="1"/>
  <c r="T5520" i="1" s="1"/>
  <c r="U5520" i="1" s="1"/>
  <c r="R5512" i="1"/>
  <c r="S5512" i="1" s="1"/>
  <c r="T5512" i="1" s="1"/>
  <c r="U5512" i="1" s="1"/>
  <c r="S5504" i="1"/>
  <c r="T5504" i="1" s="1"/>
  <c r="U5504" i="1" s="1"/>
  <c r="R5504" i="1"/>
  <c r="R5496" i="1"/>
  <c r="S5496" i="1" s="1"/>
  <c r="T5496" i="1" s="1"/>
  <c r="U5496" i="1" s="1"/>
  <c r="S5480" i="1"/>
  <c r="T5480" i="1" s="1"/>
  <c r="U5480" i="1" s="1"/>
  <c r="R5480" i="1"/>
  <c r="R5472" i="1"/>
  <c r="S5472" i="1" s="1"/>
  <c r="T5472" i="1" s="1"/>
  <c r="U5472" i="1" s="1"/>
  <c r="S5464" i="1"/>
  <c r="T5464" i="1" s="1"/>
  <c r="U5464" i="1" s="1"/>
  <c r="R5464" i="1"/>
  <c r="R5456" i="1"/>
  <c r="S5456" i="1" s="1"/>
  <c r="T5456" i="1" s="1"/>
  <c r="U5456" i="1" s="1"/>
  <c r="S5448" i="1"/>
  <c r="T5448" i="1" s="1"/>
  <c r="U5448" i="1" s="1"/>
  <c r="R5440" i="1"/>
  <c r="S5440" i="1" s="1"/>
  <c r="T5440" i="1" s="1"/>
  <c r="U5440" i="1" s="1"/>
  <c r="S5416" i="1"/>
  <c r="T5416" i="1" s="1"/>
  <c r="U5416" i="1" s="1"/>
  <c r="R5416" i="1"/>
  <c r="S5408" i="1"/>
  <c r="T5408" i="1" s="1"/>
  <c r="U5408" i="1" s="1"/>
  <c r="R5400" i="1"/>
  <c r="S5400" i="1"/>
  <c r="T5400" i="1" s="1"/>
  <c r="U5400" i="1" s="1"/>
  <c r="R5392" i="1"/>
  <c r="S5392" i="1" s="1"/>
  <c r="T5392" i="1" s="1"/>
  <c r="U5392" i="1" s="1"/>
  <c r="S5376" i="1"/>
  <c r="T5376" i="1" s="1"/>
  <c r="U5376" i="1" s="1"/>
  <c r="R5376" i="1"/>
  <c r="S5368" i="1"/>
  <c r="T5368" i="1" s="1"/>
  <c r="U5368" i="1" s="1"/>
  <c r="S5352" i="1"/>
  <c r="T5352" i="1" s="1"/>
  <c r="U5352" i="1" s="1"/>
  <c r="R5352" i="1"/>
  <c r="R5336" i="1"/>
  <c r="S5336" i="1"/>
  <c r="T5336" i="1" s="1"/>
  <c r="U5336" i="1" s="1"/>
  <c r="S5320" i="1"/>
  <c r="T5320" i="1" s="1"/>
  <c r="U5320" i="1" s="1"/>
  <c r="S5312" i="1"/>
  <c r="T5312" i="1" s="1"/>
  <c r="U5312" i="1" s="1"/>
  <c r="R5312" i="1"/>
  <c r="S5304" i="1"/>
  <c r="T5304" i="1" s="1"/>
  <c r="U5304" i="1" s="1"/>
  <c r="R5296" i="1"/>
  <c r="S5296" i="1" s="1"/>
  <c r="T5296" i="1" s="1"/>
  <c r="U5296" i="1" s="1"/>
  <c r="S5288" i="1"/>
  <c r="T5288" i="1" s="1"/>
  <c r="U5288" i="1" s="1"/>
  <c r="R5288" i="1"/>
  <c r="S5280" i="1"/>
  <c r="T5280" i="1" s="1"/>
  <c r="U5280" i="1" s="1"/>
  <c r="R5272" i="1"/>
  <c r="S5272" i="1" s="1"/>
  <c r="T5272" i="1" s="1"/>
  <c r="U5272" i="1" s="1"/>
  <c r="S5264" i="1"/>
  <c r="T5264" i="1" s="1"/>
  <c r="U5264" i="1" s="1"/>
  <c r="R5256" i="1"/>
  <c r="S5256" i="1" s="1"/>
  <c r="T5256" i="1" s="1"/>
  <c r="U5256" i="1" s="1"/>
  <c r="S5248" i="1"/>
  <c r="T5248" i="1" s="1"/>
  <c r="U5248" i="1" s="1"/>
  <c r="R5248" i="1"/>
  <c r="S5240" i="1"/>
  <c r="T5240" i="1" s="1"/>
  <c r="U5240" i="1" s="1"/>
  <c r="S5232" i="1"/>
  <c r="T5232" i="1" s="1"/>
  <c r="U5232" i="1" s="1"/>
  <c r="R5224" i="1"/>
  <c r="S5224" i="1" s="1"/>
  <c r="T5224" i="1" s="1"/>
  <c r="U5224" i="1" s="1"/>
  <c r="R5216" i="1"/>
  <c r="S5216" i="1" s="1"/>
  <c r="T5216" i="1" s="1"/>
  <c r="U5216" i="1" s="1"/>
  <c r="R5208" i="1"/>
  <c r="S5208" i="1" s="1"/>
  <c r="T5208" i="1" s="1"/>
  <c r="U5208" i="1" s="1"/>
  <c r="S5184" i="1"/>
  <c r="T5184" i="1" s="1"/>
  <c r="U5184" i="1" s="1"/>
  <c r="R5184" i="1"/>
  <c r="S5176" i="1"/>
  <c r="T5176" i="1" s="1"/>
  <c r="U5176" i="1" s="1"/>
  <c r="R5176" i="1"/>
  <c r="S5168" i="1"/>
  <c r="T5168" i="1" s="1"/>
  <c r="U5168" i="1" s="1"/>
  <c r="R5168" i="1"/>
  <c r="S5160" i="1"/>
  <c r="T5160" i="1" s="1"/>
  <c r="U5160" i="1" s="1"/>
  <c r="R5160" i="1"/>
  <c r="S5152" i="1"/>
  <c r="T5152" i="1" s="1"/>
  <c r="U5152" i="1" s="1"/>
  <c r="R5144" i="1"/>
  <c r="S5144" i="1"/>
  <c r="T5144" i="1" s="1"/>
  <c r="U5144" i="1" s="1"/>
  <c r="R5136" i="1"/>
  <c r="S5136" i="1" s="1"/>
  <c r="T5136" i="1" s="1"/>
  <c r="U5136" i="1" s="1"/>
  <c r="R5128" i="1"/>
  <c r="S5128" i="1" s="1"/>
  <c r="T5128" i="1" s="1"/>
  <c r="U5128" i="1" s="1"/>
  <c r="S5120" i="1"/>
  <c r="T5120" i="1" s="1"/>
  <c r="U5120" i="1" s="1"/>
  <c r="R5120" i="1"/>
  <c r="S5112" i="1"/>
  <c r="T5112" i="1" s="1"/>
  <c r="U5112" i="1" s="1"/>
  <c r="R5104" i="1"/>
  <c r="S5104" i="1"/>
  <c r="T5104" i="1" s="1"/>
  <c r="U5104" i="1" s="1"/>
  <c r="S5096" i="1"/>
  <c r="T5096" i="1" s="1"/>
  <c r="U5096" i="1" s="1"/>
  <c r="R5096" i="1"/>
  <c r="R5088" i="1"/>
  <c r="S5088" i="1" s="1"/>
  <c r="T5088" i="1" s="1"/>
  <c r="U5088" i="1" s="1"/>
  <c r="R5080" i="1"/>
  <c r="S5080" i="1"/>
  <c r="T5080" i="1" s="1"/>
  <c r="U5080" i="1" s="1"/>
  <c r="S5064" i="1"/>
  <c r="T5064" i="1" s="1"/>
  <c r="U5064" i="1" s="1"/>
  <c r="R5064" i="1"/>
  <c r="R5056" i="1"/>
  <c r="S5056" i="1" s="1"/>
  <c r="T5056" i="1" s="1"/>
  <c r="U5056" i="1" s="1"/>
  <c r="R5048" i="1"/>
  <c r="S5048" i="1" s="1"/>
  <c r="T5048" i="1" s="1"/>
  <c r="U5048" i="1" s="1"/>
  <c r="R5040" i="1"/>
  <c r="S5040" i="1" s="1"/>
  <c r="T5040" i="1" s="1"/>
  <c r="U5040" i="1" s="1"/>
  <c r="R5032" i="1"/>
  <c r="S5032" i="1" s="1"/>
  <c r="T5032" i="1" s="1"/>
  <c r="U5032" i="1" s="1"/>
  <c r="R5024" i="1"/>
  <c r="S5024" i="1" s="1"/>
  <c r="T5024" i="1" s="1"/>
  <c r="U5024" i="1" s="1"/>
  <c r="S5016" i="1"/>
  <c r="T5016" i="1" s="1"/>
  <c r="U5016" i="1" s="1"/>
  <c r="R5016" i="1"/>
  <c r="S5008" i="1"/>
  <c r="T5008" i="1" s="1"/>
  <c r="U5008" i="1" s="1"/>
  <c r="R5008" i="1"/>
  <c r="S5000" i="1"/>
  <c r="T5000" i="1" s="1"/>
  <c r="U5000" i="1" s="1"/>
  <c r="R5000" i="1"/>
  <c r="R4992" i="1"/>
  <c r="S4992" i="1"/>
  <c r="T4992" i="1" s="1"/>
  <c r="U4992" i="1" s="1"/>
  <c r="S4032" i="1"/>
  <c r="T4032" i="1" s="1"/>
  <c r="U4032" i="1" s="1"/>
  <c r="S3520" i="1"/>
  <c r="T3520" i="1" s="1"/>
  <c r="U3520" i="1" s="1"/>
  <c r="S1984" i="1"/>
  <c r="T1984" i="1" s="1"/>
  <c r="U1984" i="1" s="1"/>
  <c r="R5488" i="1"/>
  <c r="S5488" i="1" s="1"/>
  <c r="T5488" i="1" s="1"/>
  <c r="U5488" i="1" s="1"/>
  <c r="R5448" i="1"/>
  <c r="R5408" i="1"/>
  <c r="R5368" i="1"/>
  <c r="R5328" i="1"/>
  <c r="S5328" i="1" s="1"/>
  <c r="T5328" i="1" s="1"/>
  <c r="U5328" i="1" s="1"/>
  <c r="S5135" i="1"/>
  <c r="T5135" i="1" s="1"/>
  <c r="U5135" i="1" s="1"/>
  <c r="S3687" i="1"/>
  <c r="T3687" i="1" s="1"/>
  <c r="U3687" i="1" s="1"/>
  <c r="S3583" i="1"/>
  <c r="T3583" i="1" s="1"/>
  <c r="U3583" i="1" s="1"/>
  <c r="S2151" i="1"/>
  <c r="T2151" i="1" s="1"/>
  <c r="U2151" i="1" s="1"/>
  <c r="S2047" i="1"/>
  <c r="T2047" i="1" s="1"/>
  <c r="U2047" i="1" s="1"/>
  <c r="S1751" i="1"/>
  <c r="T1751" i="1" s="1"/>
  <c r="U1751" i="1" s="1"/>
  <c r="R5112" i="1"/>
  <c r="S1403" i="1"/>
  <c r="T1403" i="1" s="1"/>
  <c r="U1403" i="1" s="1"/>
  <c r="S3614" i="1"/>
  <c r="T3614" i="1" s="1"/>
  <c r="U3614" i="1" s="1"/>
  <c r="S3422" i="1"/>
  <c r="T3422" i="1" s="1"/>
  <c r="U3422" i="1" s="1"/>
  <c r="S3382" i="1"/>
  <c r="T3382" i="1" s="1"/>
  <c r="U3382" i="1" s="1"/>
  <c r="S3038" i="1"/>
  <c r="T3038" i="1" s="1"/>
  <c r="U3038" i="1" s="1"/>
  <c r="S2974" i="1"/>
  <c r="T2974" i="1" s="1"/>
  <c r="U2974" i="1" s="1"/>
  <c r="S2782" i="1"/>
  <c r="T2782" i="1" s="1"/>
  <c r="U2782" i="1" s="1"/>
  <c r="S2630" i="1"/>
  <c r="T2630" i="1" s="1"/>
  <c r="U2630" i="1" s="1"/>
  <c r="S2590" i="1"/>
  <c r="T2590" i="1" s="1"/>
  <c r="U2590" i="1" s="1"/>
  <c r="S2438" i="1"/>
  <c r="T2438" i="1" s="1"/>
  <c r="U2438" i="1" s="1"/>
  <c r="S2398" i="1"/>
  <c r="T2398" i="1" s="1"/>
  <c r="U2398" i="1" s="1"/>
  <c r="S2246" i="1"/>
  <c r="T2246" i="1" s="1"/>
  <c r="U2246" i="1" s="1"/>
  <c r="S2054" i="1"/>
  <c r="T2054" i="1" s="1"/>
  <c r="U2054" i="1" s="1"/>
  <c r="S2014" i="1"/>
  <c r="T2014" i="1" s="1"/>
  <c r="U2014" i="1" s="1"/>
  <c r="R5360" i="1"/>
  <c r="S5360" i="1" s="1"/>
  <c r="T5360" i="1" s="1"/>
  <c r="U5360" i="1" s="1"/>
  <c r="R5320" i="1"/>
  <c r="R5280" i="1"/>
  <c r="R5240" i="1"/>
  <c r="R5200" i="1"/>
  <c r="S5200" i="1" s="1"/>
  <c r="T5200" i="1" s="1"/>
  <c r="U5200" i="1" s="1"/>
  <c r="S5536" i="1"/>
  <c r="T5536" i="1" s="1"/>
  <c r="U5536" i="1" s="1"/>
  <c r="S2397" i="1"/>
  <c r="T2397" i="1" s="1"/>
  <c r="U2397" i="1" s="1"/>
  <c r="S2333" i="1"/>
  <c r="T2333" i="1" s="1"/>
  <c r="U2333" i="1" s="1"/>
  <c r="S2117" i="1"/>
  <c r="T2117" i="1" s="1"/>
  <c r="U2117" i="1" s="1"/>
  <c r="S2013" i="1"/>
  <c r="T2013" i="1" s="1"/>
  <c r="U2013" i="1" s="1"/>
  <c r="S1821" i="1"/>
  <c r="T1821" i="1" s="1"/>
  <c r="U1821" i="1" s="1"/>
  <c r="S1309" i="1"/>
  <c r="T1309" i="1" s="1"/>
  <c r="U1309" i="1" s="1"/>
  <c r="S1021" i="1"/>
  <c r="T1021" i="1" s="1"/>
  <c r="U1021" i="1" s="1"/>
  <c r="S973" i="1"/>
  <c r="T973" i="1" s="1"/>
  <c r="U973" i="1" s="1"/>
  <c r="S541" i="1"/>
  <c r="T541" i="1" s="1"/>
  <c r="U541" i="1" s="1"/>
  <c r="S253" i="1"/>
  <c r="T253" i="1" s="1"/>
  <c r="U253" i="1" s="1"/>
  <c r="S205" i="1"/>
  <c r="T205" i="1" s="1"/>
  <c r="U205" i="1" s="1"/>
  <c r="R5232" i="1"/>
  <c r="R5192" i="1"/>
  <c r="S5192" i="1" s="1"/>
  <c r="T5192" i="1" s="1"/>
  <c r="U5192" i="1" s="1"/>
  <c r="R6836" i="1"/>
  <c r="S6836" i="1" s="1"/>
  <c r="T6836" i="1" s="1"/>
  <c r="U6836" i="1" s="1"/>
  <c r="R6828" i="1"/>
  <c r="S6828" i="1" s="1"/>
  <c r="T6828" i="1" s="1"/>
  <c r="U6828" i="1" s="1"/>
  <c r="R6820" i="1"/>
  <c r="S6820" i="1" s="1"/>
  <c r="T6820" i="1" s="1"/>
  <c r="U6820" i="1" s="1"/>
  <c r="S6812" i="1"/>
  <c r="T6812" i="1" s="1"/>
  <c r="U6812" i="1" s="1"/>
  <c r="R6812" i="1"/>
  <c r="S6804" i="1"/>
  <c r="T6804" i="1" s="1"/>
  <c r="U6804" i="1" s="1"/>
  <c r="R6804" i="1"/>
  <c r="S6796" i="1"/>
  <c r="T6796" i="1" s="1"/>
  <c r="U6796" i="1" s="1"/>
  <c r="R6796" i="1"/>
  <c r="R6788" i="1"/>
  <c r="S6788" i="1" s="1"/>
  <c r="T6788" i="1" s="1"/>
  <c r="U6788" i="1" s="1"/>
  <c r="R6780" i="1"/>
  <c r="S6780" i="1" s="1"/>
  <c r="T6780" i="1" s="1"/>
  <c r="U6780" i="1" s="1"/>
  <c r="R6772" i="1"/>
  <c r="S6772" i="1" s="1"/>
  <c r="T6772" i="1" s="1"/>
  <c r="U6772" i="1" s="1"/>
  <c r="R6764" i="1"/>
  <c r="S6764" i="1" s="1"/>
  <c r="T6764" i="1" s="1"/>
  <c r="U6764" i="1" s="1"/>
  <c r="R6756" i="1"/>
  <c r="S6756" i="1" s="1"/>
  <c r="T6756" i="1" s="1"/>
  <c r="U6756" i="1" s="1"/>
  <c r="S6748" i="1"/>
  <c r="T6748" i="1" s="1"/>
  <c r="U6748" i="1" s="1"/>
  <c r="R6748" i="1"/>
  <c r="S6740" i="1"/>
  <c r="T6740" i="1" s="1"/>
  <c r="U6740" i="1" s="1"/>
  <c r="R6740" i="1"/>
  <c r="S6732" i="1"/>
  <c r="T6732" i="1" s="1"/>
  <c r="U6732" i="1" s="1"/>
  <c r="R6732" i="1"/>
  <c r="R6724" i="1"/>
  <c r="S6724" i="1" s="1"/>
  <c r="T6724" i="1" s="1"/>
  <c r="U6724" i="1" s="1"/>
  <c r="R6716" i="1"/>
  <c r="S6716" i="1" s="1"/>
  <c r="T6716" i="1" s="1"/>
  <c r="U6716" i="1" s="1"/>
  <c r="R6708" i="1"/>
  <c r="S6708" i="1" s="1"/>
  <c r="T6708" i="1" s="1"/>
  <c r="U6708" i="1" s="1"/>
  <c r="R6700" i="1"/>
  <c r="S6700" i="1" s="1"/>
  <c r="T6700" i="1" s="1"/>
  <c r="U6700" i="1" s="1"/>
  <c r="R6692" i="1"/>
  <c r="S6692" i="1" s="1"/>
  <c r="T6692" i="1" s="1"/>
  <c r="U6692" i="1" s="1"/>
  <c r="S6684" i="1"/>
  <c r="T6684" i="1" s="1"/>
  <c r="U6684" i="1" s="1"/>
  <c r="R6684" i="1"/>
  <c r="S6676" i="1"/>
  <c r="T6676" i="1" s="1"/>
  <c r="U6676" i="1" s="1"/>
  <c r="R6676" i="1"/>
  <c r="S6668" i="1"/>
  <c r="T6668" i="1" s="1"/>
  <c r="U6668" i="1" s="1"/>
  <c r="R6668" i="1"/>
  <c r="R6660" i="1"/>
  <c r="S6660" i="1" s="1"/>
  <c r="T6660" i="1" s="1"/>
  <c r="U6660" i="1" s="1"/>
  <c r="R6652" i="1"/>
  <c r="S6652" i="1" s="1"/>
  <c r="T6652" i="1" s="1"/>
  <c r="U6652" i="1" s="1"/>
  <c r="R6644" i="1"/>
  <c r="S6644" i="1" s="1"/>
  <c r="T6644" i="1" s="1"/>
  <c r="U6644" i="1" s="1"/>
  <c r="R6636" i="1"/>
  <c r="S6636" i="1" s="1"/>
  <c r="T6636" i="1" s="1"/>
  <c r="U6636" i="1" s="1"/>
  <c r="R6628" i="1"/>
  <c r="S6628" i="1" s="1"/>
  <c r="T6628" i="1" s="1"/>
  <c r="U6628" i="1" s="1"/>
  <c r="S6620" i="1"/>
  <c r="T6620" i="1" s="1"/>
  <c r="U6620" i="1" s="1"/>
  <c r="R6620" i="1"/>
  <c r="S6612" i="1"/>
  <c r="T6612" i="1" s="1"/>
  <c r="U6612" i="1" s="1"/>
  <c r="R6612" i="1"/>
  <c r="S6604" i="1"/>
  <c r="T6604" i="1" s="1"/>
  <c r="U6604" i="1" s="1"/>
  <c r="R6604" i="1"/>
  <c r="R6596" i="1"/>
  <c r="S6596" i="1" s="1"/>
  <c r="T6596" i="1" s="1"/>
  <c r="U6596" i="1" s="1"/>
  <c r="R6588" i="1"/>
  <c r="S6588" i="1" s="1"/>
  <c r="T6588" i="1" s="1"/>
  <c r="U6588" i="1" s="1"/>
  <c r="R6580" i="1"/>
  <c r="S6580" i="1" s="1"/>
  <c r="T6580" i="1" s="1"/>
  <c r="U6580" i="1" s="1"/>
  <c r="R6572" i="1"/>
  <c r="S6572" i="1" s="1"/>
  <c r="T6572" i="1" s="1"/>
  <c r="U6572" i="1" s="1"/>
  <c r="R6564" i="1"/>
  <c r="S6564" i="1" s="1"/>
  <c r="T6564" i="1" s="1"/>
  <c r="U6564" i="1" s="1"/>
  <c r="S6556" i="1"/>
  <c r="T6556" i="1" s="1"/>
  <c r="U6556" i="1" s="1"/>
  <c r="R6556" i="1"/>
  <c r="S6548" i="1"/>
  <c r="T6548" i="1" s="1"/>
  <c r="U6548" i="1" s="1"/>
  <c r="R6548" i="1"/>
  <c r="S6540" i="1"/>
  <c r="T6540" i="1" s="1"/>
  <c r="U6540" i="1" s="1"/>
  <c r="R6540" i="1"/>
  <c r="R6532" i="1"/>
  <c r="S6532" i="1" s="1"/>
  <c r="T6532" i="1" s="1"/>
  <c r="U6532" i="1" s="1"/>
  <c r="R6524" i="1"/>
  <c r="S6524" i="1" s="1"/>
  <c r="T6524" i="1" s="1"/>
  <c r="U6524" i="1" s="1"/>
  <c r="R6516" i="1"/>
  <c r="S6516" i="1" s="1"/>
  <c r="T6516" i="1" s="1"/>
  <c r="U6516" i="1" s="1"/>
  <c r="R6508" i="1"/>
  <c r="S6508" i="1" s="1"/>
  <c r="T6508" i="1" s="1"/>
  <c r="U6508" i="1" s="1"/>
  <c r="R6500" i="1"/>
  <c r="S6500" i="1" s="1"/>
  <c r="T6500" i="1" s="1"/>
  <c r="U6500" i="1" s="1"/>
  <c r="S6492" i="1"/>
  <c r="T6492" i="1" s="1"/>
  <c r="U6492" i="1" s="1"/>
  <c r="R6492" i="1"/>
  <c r="S6484" i="1"/>
  <c r="T6484" i="1" s="1"/>
  <c r="U6484" i="1" s="1"/>
  <c r="R6484" i="1"/>
  <c r="S6476" i="1"/>
  <c r="T6476" i="1" s="1"/>
  <c r="U6476" i="1" s="1"/>
  <c r="R6476" i="1"/>
  <c r="R6468" i="1"/>
  <c r="S6468" i="1" s="1"/>
  <c r="T6468" i="1" s="1"/>
  <c r="U6468" i="1" s="1"/>
  <c r="R6460" i="1"/>
  <c r="S6460" i="1" s="1"/>
  <c r="T6460" i="1" s="1"/>
  <c r="U6460" i="1" s="1"/>
  <c r="R6452" i="1"/>
  <c r="S6452" i="1" s="1"/>
  <c r="T6452" i="1" s="1"/>
  <c r="U6452" i="1" s="1"/>
  <c r="R6444" i="1"/>
  <c r="S6444" i="1" s="1"/>
  <c r="T6444" i="1" s="1"/>
  <c r="U6444" i="1" s="1"/>
  <c r="R6436" i="1"/>
  <c r="S6436" i="1" s="1"/>
  <c r="T6436" i="1" s="1"/>
  <c r="U6436" i="1" s="1"/>
  <c r="S6428" i="1"/>
  <c r="T6428" i="1" s="1"/>
  <c r="U6428" i="1" s="1"/>
  <c r="R6428" i="1"/>
  <c r="S6420" i="1"/>
  <c r="T6420" i="1" s="1"/>
  <c r="U6420" i="1" s="1"/>
  <c r="R6420" i="1"/>
  <c r="S6412" i="1"/>
  <c r="T6412" i="1" s="1"/>
  <c r="U6412" i="1" s="1"/>
  <c r="R6412" i="1"/>
  <c r="R6404" i="1"/>
  <c r="S6404" i="1" s="1"/>
  <c r="T6404" i="1" s="1"/>
  <c r="U6404" i="1" s="1"/>
  <c r="R6396" i="1"/>
  <c r="S6396" i="1" s="1"/>
  <c r="T6396" i="1" s="1"/>
  <c r="U6396" i="1" s="1"/>
  <c r="R6388" i="1"/>
  <c r="S6388" i="1" s="1"/>
  <c r="T6388" i="1" s="1"/>
  <c r="U6388" i="1" s="1"/>
  <c r="R6380" i="1"/>
  <c r="S6380" i="1" s="1"/>
  <c r="T6380" i="1" s="1"/>
  <c r="U6380" i="1" s="1"/>
  <c r="R6372" i="1"/>
  <c r="S6372" i="1" s="1"/>
  <c r="T6372" i="1" s="1"/>
  <c r="U6372" i="1" s="1"/>
  <c r="S6364" i="1"/>
  <c r="T6364" i="1" s="1"/>
  <c r="U6364" i="1" s="1"/>
  <c r="R6364" i="1"/>
  <c r="S6356" i="1"/>
  <c r="T6356" i="1" s="1"/>
  <c r="U6356" i="1" s="1"/>
  <c r="R6356" i="1"/>
  <c r="S6348" i="1"/>
  <c r="T6348" i="1" s="1"/>
  <c r="U6348" i="1" s="1"/>
  <c r="R6348" i="1"/>
  <c r="R6340" i="1"/>
  <c r="S6340" i="1" s="1"/>
  <c r="T6340" i="1" s="1"/>
  <c r="U6340" i="1" s="1"/>
  <c r="R6332" i="1"/>
  <c r="S6332" i="1" s="1"/>
  <c r="T6332" i="1" s="1"/>
  <c r="U6332" i="1" s="1"/>
  <c r="R6324" i="1"/>
  <c r="S6324" i="1" s="1"/>
  <c r="T6324" i="1" s="1"/>
  <c r="U6324" i="1" s="1"/>
  <c r="R6316" i="1"/>
  <c r="S6316" i="1" s="1"/>
  <c r="T6316" i="1" s="1"/>
  <c r="U6316" i="1" s="1"/>
  <c r="R6308" i="1"/>
  <c r="S6308" i="1" s="1"/>
  <c r="T6308" i="1" s="1"/>
  <c r="U6308" i="1" s="1"/>
  <c r="S6300" i="1"/>
  <c r="T6300" i="1" s="1"/>
  <c r="U6300" i="1" s="1"/>
  <c r="R6300" i="1"/>
  <c r="S6292" i="1"/>
  <c r="T6292" i="1" s="1"/>
  <c r="U6292" i="1" s="1"/>
  <c r="R6292" i="1"/>
  <c r="S6284" i="1"/>
  <c r="T6284" i="1" s="1"/>
  <c r="U6284" i="1" s="1"/>
  <c r="R6284" i="1"/>
  <c r="R6276" i="1"/>
  <c r="S6276" i="1" s="1"/>
  <c r="T6276" i="1" s="1"/>
  <c r="U6276" i="1" s="1"/>
  <c r="R6268" i="1"/>
  <c r="S6268" i="1" s="1"/>
  <c r="T6268" i="1" s="1"/>
  <c r="U6268" i="1" s="1"/>
  <c r="R6260" i="1"/>
  <c r="S6260" i="1" s="1"/>
  <c r="T6260" i="1" s="1"/>
  <c r="U6260" i="1" s="1"/>
  <c r="R6252" i="1"/>
  <c r="S6252" i="1" s="1"/>
  <c r="T6252" i="1" s="1"/>
  <c r="U6252" i="1" s="1"/>
  <c r="R6244" i="1"/>
  <c r="S6244" i="1" s="1"/>
  <c r="T6244" i="1" s="1"/>
  <c r="U6244" i="1" s="1"/>
  <c r="S6236" i="1"/>
  <c r="T6236" i="1" s="1"/>
  <c r="U6236" i="1" s="1"/>
  <c r="R6236" i="1"/>
  <c r="S6228" i="1"/>
  <c r="T6228" i="1" s="1"/>
  <c r="U6228" i="1" s="1"/>
  <c r="R6228" i="1"/>
  <c r="S6220" i="1"/>
  <c r="T6220" i="1" s="1"/>
  <c r="U6220" i="1" s="1"/>
  <c r="R6220" i="1"/>
  <c r="R6212" i="1"/>
  <c r="S6212" i="1" s="1"/>
  <c r="T6212" i="1" s="1"/>
  <c r="U6212" i="1" s="1"/>
  <c r="R6204" i="1"/>
  <c r="S6204" i="1" s="1"/>
  <c r="T6204" i="1" s="1"/>
  <c r="U6204" i="1" s="1"/>
  <c r="R6196" i="1"/>
  <c r="S6196" i="1" s="1"/>
  <c r="T6196" i="1" s="1"/>
  <c r="U6196" i="1" s="1"/>
  <c r="R6188" i="1"/>
  <c r="S6188" i="1" s="1"/>
  <c r="T6188" i="1" s="1"/>
  <c r="U6188" i="1" s="1"/>
  <c r="R6180" i="1"/>
  <c r="S6180" i="1" s="1"/>
  <c r="T6180" i="1" s="1"/>
  <c r="U6180" i="1" s="1"/>
  <c r="S6172" i="1"/>
  <c r="T6172" i="1" s="1"/>
  <c r="U6172" i="1" s="1"/>
  <c r="R6172" i="1"/>
  <c r="S6164" i="1"/>
  <c r="T6164" i="1" s="1"/>
  <c r="U6164" i="1" s="1"/>
  <c r="R6164" i="1"/>
  <c r="S6156" i="1"/>
  <c r="T6156" i="1" s="1"/>
  <c r="U6156" i="1" s="1"/>
  <c r="R6156" i="1"/>
  <c r="R6148" i="1"/>
  <c r="S6148" i="1" s="1"/>
  <c r="T6148" i="1" s="1"/>
  <c r="U6148" i="1" s="1"/>
  <c r="R6140" i="1"/>
  <c r="S6140" i="1" s="1"/>
  <c r="T6140" i="1" s="1"/>
  <c r="U6140" i="1" s="1"/>
  <c r="R6132" i="1"/>
  <c r="S6132" i="1" s="1"/>
  <c r="T6132" i="1" s="1"/>
  <c r="U6132" i="1" s="1"/>
  <c r="R6124" i="1"/>
  <c r="S6124" i="1" s="1"/>
  <c r="T6124" i="1" s="1"/>
  <c r="U6124" i="1" s="1"/>
  <c r="R6116" i="1"/>
  <c r="S6116" i="1" s="1"/>
  <c r="T6116" i="1" s="1"/>
  <c r="U6116" i="1" s="1"/>
  <c r="S6108" i="1"/>
  <c r="T6108" i="1" s="1"/>
  <c r="U6108" i="1" s="1"/>
  <c r="R6108" i="1"/>
  <c r="S6100" i="1"/>
  <c r="T6100" i="1" s="1"/>
  <c r="U6100" i="1" s="1"/>
  <c r="R6100" i="1"/>
  <c r="S6092" i="1"/>
  <c r="T6092" i="1" s="1"/>
  <c r="U6092" i="1" s="1"/>
  <c r="R6092" i="1"/>
  <c r="R6084" i="1"/>
  <c r="S6084" i="1" s="1"/>
  <c r="T6084" i="1" s="1"/>
  <c r="U6084" i="1" s="1"/>
  <c r="R6076" i="1"/>
  <c r="S6076" i="1" s="1"/>
  <c r="T6076" i="1" s="1"/>
  <c r="U6076" i="1" s="1"/>
  <c r="R6068" i="1"/>
  <c r="S6068" i="1" s="1"/>
  <c r="T6068" i="1" s="1"/>
  <c r="U6068" i="1" s="1"/>
  <c r="R6060" i="1"/>
  <c r="S6060" i="1" s="1"/>
  <c r="T6060" i="1" s="1"/>
  <c r="U6060" i="1" s="1"/>
  <c r="R6052" i="1"/>
  <c r="S6052" i="1" s="1"/>
  <c r="T6052" i="1" s="1"/>
  <c r="U6052" i="1" s="1"/>
  <c r="S6044" i="1"/>
  <c r="T6044" i="1" s="1"/>
  <c r="U6044" i="1" s="1"/>
  <c r="R6044" i="1"/>
  <c r="S6036" i="1"/>
  <c r="T6036" i="1" s="1"/>
  <c r="U6036" i="1" s="1"/>
  <c r="R6036" i="1"/>
  <c r="S6028" i="1"/>
  <c r="T6028" i="1" s="1"/>
  <c r="U6028" i="1" s="1"/>
  <c r="R6028" i="1"/>
  <c r="R6020" i="1"/>
  <c r="S6020" i="1" s="1"/>
  <c r="T6020" i="1" s="1"/>
  <c r="U6020" i="1" s="1"/>
  <c r="R6012" i="1"/>
  <c r="S6012" i="1" s="1"/>
  <c r="T6012" i="1" s="1"/>
  <c r="U6012" i="1" s="1"/>
  <c r="R6004" i="1"/>
  <c r="S6004" i="1" s="1"/>
  <c r="T6004" i="1" s="1"/>
  <c r="U6004" i="1" s="1"/>
  <c r="R5996" i="1"/>
  <c r="S5996" i="1" s="1"/>
  <c r="T5996" i="1" s="1"/>
  <c r="U5996" i="1" s="1"/>
  <c r="R5988" i="1"/>
  <c r="S5988" i="1" s="1"/>
  <c r="T5988" i="1" s="1"/>
  <c r="U5988" i="1" s="1"/>
  <c r="S5980" i="1"/>
  <c r="T5980" i="1" s="1"/>
  <c r="U5980" i="1" s="1"/>
  <c r="R5980" i="1"/>
  <c r="S5972" i="1"/>
  <c r="T5972" i="1" s="1"/>
  <c r="U5972" i="1" s="1"/>
  <c r="R5972" i="1"/>
  <c r="S5964" i="1"/>
  <c r="T5964" i="1" s="1"/>
  <c r="U5964" i="1" s="1"/>
  <c r="R5964" i="1"/>
  <c r="R5956" i="1"/>
  <c r="S5956" i="1" s="1"/>
  <c r="T5956" i="1" s="1"/>
  <c r="U5956" i="1" s="1"/>
  <c r="R5948" i="1"/>
  <c r="S5948" i="1" s="1"/>
  <c r="T5948" i="1" s="1"/>
  <c r="U5948" i="1" s="1"/>
  <c r="R5940" i="1"/>
  <c r="S5940" i="1" s="1"/>
  <c r="T5940" i="1" s="1"/>
  <c r="U5940" i="1" s="1"/>
  <c r="R5932" i="1"/>
  <c r="S5932" i="1" s="1"/>
  <c r="T5932" i="1" s="1"/>
  <c r="U5932" i="1" s="1"/>
  <c r="R5924" i="1"/>
  <c r="S5924" i="1" s="1"/>
  <c r="T5924" i="1" s="1"/>
  <c r="U5924" i="1" s="1"/>
  <c r="S5916" i="1"/>
  <c r="T5916" i="1" s="1"/>
  <c r="U5916" i="1" s="1"/>
  <c r="R5916" i="1"/>
  <c r="S5908" i="1"/>
  <c r="T5908" i="1" s="1"/>
  <c r="U5908" i="1" s="1"/>
  <c r="R5908" i="1"/>
  <c r="S5900" i="1"/>
  <c r="T5900" i="1" s="1"/>
  <c r="U5900" i="1" s="1"/>
  <c r="R5900" i="1"/>
  <c r="R5892" i="1"/>
  <c r="S5892" i="1" s="1"/>
  <c r="T5892" i="1" s="1"/>
  <c r="U5892" i="1" s="1"/>
  <c r="R5884" i="1"/>
  <c r="S5884" i="1" s="1"/>
  <c r="T5884" i="1" s="1"/>
  <c r="U5884" i="1" s="1"/>
  <c r="R5876" i="1"/>
  <c r="S5876" i="1" s="1"/>
  <c r="T5876" i="1" s="1"/>
  <c r="U5876" i="1" s="1"/>
  <c r="R5868" i="1"/>
  <c r="S5868" i="1" s="1"/>
  <c r="T5868" i="1" s="1"/>
  <c r="U5868" i="1" s="1"/>
  <c r="R5860" i="1"/>
  <c r="S5860" i="1" s="1"/>
  <c r="T5860" i="1" s="1"/>
  <c r="U5860" i="1" s="1"/>
  <c r="S5852" i="1"/>
  <c r="T5852" i="1" s="1"/>
  <c r="U5852" i="1" s="1"/>
  <c r="R5852" i="1"/>
  <c r="S5844" i="1"/>
  <c r="T5844" i="1" s="1"/>
  <c r="U5844" i="1" s="1"/>
  <c r="R5844" i="1"/>
  <c r="S5836" i="1"/>
  <c r="T5836" i="1" s="1"/>
  <c r="U5836" i="1" s="1"/>
  <c r="R5836" i="1"/>
  <c r="R5828" i="1"/>
  <c r="S5828" i="1" s="1"/>
  <c r="T5828" i="1" s="1"/>
  <c r="U5828" i="1" s="1"/>
  <c r="R5820" i="1"/>
  <c r="S5820" i="1" s="1"/>
  <c r="T5820" i="1" s="1"/>
  <c r="U5820" i="1" s="1"/>
  <c r="R5812" i="1"/>
  <c r="S5812" i="1" s="1"/>
  <c r="T5812" i="1" s="1"/>
  <c r="U5812" i="1" s="1"/>
  <c r="R5804" i="1"/>
  <c r="S5804" i="1" s="1"/>
  <c r="T5804" i="1" s="1"/>
  <c r="U5804" i="1" s="1"/>
  <c r="R5796" i="1"/>
  <c r="S5796" i="1" s="1"/>
  <c r="T5796" i="1" s="1"/>
  <c r="U5796" i="1" s="1"/>
  <c r="S5788" i="1"/>
  <c r="T5788" i="1" s="1"/>
  <c r="U5788" i="1" s="1"/>
  <c r="R5788" i="1"/>
  <c r="S5780" i="1"/>
  <c r="T5780" i="1" s="1"/>
  <c r="U5780" i="1" s="1"/>
  <c r="R5780" i="1"/>
  <c r="S5772" i="1"/>
  <c r="T5772" i="1" s="1"/>
  <c r="U5772" i="1" s="1"/>
  <c r="R5772" i="1"/>
  <c r="R5764" i="1"/>
  <c r="S5764" i="1" s="1"/>
  <c r="T5764" i="1" s="1"/>
  <c r="U5764" i="1" s="1"/>
  <c r="R5756" i="1"/>
  <c r="S5756" i="1" s="1"/>
  <c r="T5756" i="1" s="1"/>
  <c r="U5756" i="1" s="1"/>
  <c r="R5748" i="1"/>
  <c r="S5748" i="1" s="1"/>
  <c r="T5748" i="1" s="1"/>
  <c r="U5748" i="1" s="1"/>
  <c r="R5740" i="1"/>
  <c r="S5740" i="1" s="1"/>
  <c r="T5740" i="1" s="1"/>
  <c r="U5740" i="1" s="1"/>
  <c r="R5732" i="1"/>
  <c r="S5732" i="1" s="1"/>
  <c r="T5732" i="1" s="1"/>
  <c r="U5732" i="1" s="1"/>
  <c r="S5724" i="1"/>
  <c r="T5724" i="1" s="1"/>
  <c r="U5724" i="1" s="1"/>
  <c r="R5724" i="1"/>
  <c r="S5716" i="1"/>
  <c r="T5716" i="1" s="1"/>
  <c r="U5716" i="1" s="1"/>
  <c r="R5716" i="1"/>
  <c r="S5708" i="1"/>
  <c r="T5708" i="1" s="1"/>
  <c r="U5708" i="1" s="1"/>
  <c r="R5708" i="1"/>
  <c r="R5700" i="1"/>
  <c r="S5700" i="1" s="1"/>
  <c r="T5700" i="1" s="1"/>
  <c r="U5700" i="1" s="1"/>
  <c r="R5692" i="1"/>
  <c r="S5692" i="1" s="1"/>
  <c r="T5692" i="1" s="1"/>
  <c r="U5692" i="1" s="1"/>
  <c r="R5684" i="1"/>
  <c r="S5684" i="1" s="1"/>
  <c r="T5684" i="1" s="1"/>
  <c r="U5684" i="1" s="1"/>
  <c r="R5676" i="1"/>
  <c r="S5676" i="1" s="1"/>
  <c r="T5676" i="1" s="1"/>
  <c r="U5676" i="1" s="1"/>
  <c r="R5668" i="1"/>
  <c r="S5668" i="1" s="1"/>
  <c r="T5668" i="1" s="1"/>
  <c r="U5668" i="1" s="1"/>
  <c r="S5660" i="1"/>
  <c r="T5660" i="1" s="1"/>
  <c r="U5660" i="1" s="1"/>
  <c r="R5660" i="1"/>
  <c r="S5652" i="1"/>
  <c r="T5652" i="1" s="1"/>
  <c r="U5652" i="1" s="1"/>
  <c r="R5652" i="1"/>
  <c r="S5644" i="1"/>
  <c r="T5644" i="1" s="1"/>
  <c r="U5644" i="1" s="1"/>
  <c r="R5644" i="1"/>
  <c r="R5636" i="1"/>
  <c r="S5636" i="1" s="1"/>
  <c r="T5636" i="1" s="1"/>
  <c r="U5636" i="1" s="1"/>
  <c r="R5628" i="1"/>
  <c r="S5628" i="1" s="1"/>
  <c r="T5628" i="1" s="1"/>
  <c r="U5628" i="1" s="1"/>
  <c r="R5620" i="1"/>
  <c r="S5620" i="1" s="1"/>
  <c r="T5620" i="1" s="1"/>
  <c r="U5620" i="1" s="1"/>
  <c r="R5612" i="1"/>
  <c r="S5612" i="1" s="1"/>
  <c r="T5612" i="1" s="1"/>
  <c r="U5612" i="1" s="1"/>
  <c r="R5604" i="1"/>
  <c r="S5604" i="1" s="1"/>
  <c r="T5604" i="1" s="1"/>
  <c r="U5604" i="1" s="1"/>
  <c r="S5596" i="1"/>
  <c r="T5596" i="1" s="1"/>
  <c r="U5596" i="1" s="1"/>
  <c r="R5596" i="1"/>
  <c r="S5588" i="1"/>
  <c r="T5588" i="1" s="1"/>
  <c r="U5588" i="1" s="1"/>
  <c r="R5588" i="1"/>
  <c r="S5580" i="1"/>
  <c r="T5580" i="1" s="1"/>
  <c r="U5580" i="1" s="1"/>
  <c r="R5580" i="1"/>
  <c r="R5572" i="1"/>
  <c r="S5572" i="1" s="1"/>
  <c r="T5572" i="1" s="1"/>
  <c r="U5572" i="1" s="1"/>
  <c r="R5564" i="1"/>
  <c r="S5564" i="1" s="1"/>
  <c r="T5564" i="1" s="1"/>
  <c r="U5564" i="1" s="1"/>
  <c r="R5556" i="1"/>
  <c r="S5556" i="1" s="1"/>
  <c r="T5556" i="1" s="1"/>
  <c r="U5556" i="1" s="1"/>
  <c r="R5548" i="1"/>
  <c r="S5548" i="1" s="1"/>
  <c r="T5548" i="1" s="1"/>
  <c r="U5548" i="1" s="1"/>
  <c r="R5540" i="1"/>
  <c r="S5540" i="1" s="1"/>
  <c r="T5540" i="1" s="1"/>
  <c r="U5540" i="1" s="1"/>
  <c r="S5532" i="1"/>
  <c r="T5532" i="1" s="1"/>
  <c r="U5532" i="1" s="1"/>
  <c r="R5532" i="1"/>
  <c r="S5524" i="1"/>
  <c r="T5524" i="1" s="1"/>
  <c r="U5524" i="1" s="1"/>
  <c r="R5524" i="1"/>
  <c r="S5516" i="1"/>
  <c r="T5516" i="1" s="1"/>
  <c r="U5516" i="1" s="1"/>
  <c r="R5516" i="1"/>
  <c r="S5508" i="1"/>
  <c r="T5508" i="1" s="1"/>
  <c r="U5508" i="1" s="1"/>
  <c r="R5508" i="1"/>
  <c r="S5500" i="1"/>
  <c r="T5500" i="1" s="1"/>
  <c r="U5500" i="1" s="1"/>
  <c r="R5500" i="1"/>
  <c r="S5492" i="1"/>
  <c r="T5492" i="1" s="1"/>
  <c r="U5492" i="1" s="1"/>
  <c r="R5492" i="1"/>
  <c r="S5484" i="1"/>
  <c r="T5484" i="1" s="1"/>
  <c r="U5484" i="1" s="1"/>
  <c r="R5484" i="1"/>
  <c r="S5476" i="1"/>
  <c r="T5476" i="1" s="1"/>
  <c r="U5476" i="1" s="1"/>
  <c r="R5476" i="1"/>
  <c r="S5468" i="1"/>
  <c r="T5468" i="1" s="1"/>
  <c r="U5468" i="1" s="1"/>
  <c r="R5468" i="1"/>
  <c r="S5460" i="1"/>
  <c r="T5460" i="1" s="1"/>
  <c r="U5460" i="1" s="1"/>
  <c r="R5460" i="1"/>
  <c r="S5452" i="1"/>
  <c r="T5452" i="1" s="1"/>
  <c r="U5452" i="1" s="1"/>
  <c r="R5452" i="1"/>
  <c r="S5444" i="1"/>
  <c r="T5444" i="1" s="1"/>
  <c r="U5444" i="1" s="1"/>
  <c r="R5444" i="1"/>
  <c r="S5436" i="1"/>
  <c r="T5436" i="1" s="1"/>
  <c r="U5436" i="1" s="1"/>
  <c r="R5436" i="1"/>
  <c r="S5428" i="1"/>
  <c r="T5428" i="1" s="1"/>
  <c r="U5428" i="1" s="1"/>
  <c r="R5428" i="1"/>
  <c r="S5420" i="1"/>
  <c r="T5420" i="1" s="1"/>
  <c r="U5420" i="1" s="1"/>
  <c r="R5420" i="1"/>
  <c r="S5412" i="1"/>
  <c r="T5412" i="1" s="1"/>
  <c r="U5412" i="1" s="1"/>
  <c r="R5412" i="1"/>
  <c r="S5404" i="1"/>
  <c r="T5404" i="1" s="1"/>
  <c r="U5404" i="1" s="1"/>
  <c r="R5404" i="1"/>
  <c r="S5396" i="1"/>
  <c r="T5396" i="1" s="1"/>
  <c r="U5396" i="1" s="1"/>
  <c r="R5396" i="1"/>
  <c r="S5388" i="1"/>
  <c r="T5388" i="1" s="1"/>
  <c r="U5388" i="1" s="1"/>
  <c r="R5388" i="1"/>
  <c r="S5380" i="1"/>
  <c r="T5380" i="1" s="1"/>
  <c r="U5380" i="1" s="1"/>
  <c r="R5380" i="1"/>
  <c r="S5372" i="1"/>
  <c r="T5372" i="1" s="1"/>
  <c r="U5372" i="1" s="1"/>
  <c r="R5372" i="1"/>
  <c r="S5364" i="1"/>
  <c r="T5364" i="1" s="1"/>
  <c r="U5364" i="1" s="1"/>
  <c r="R5364" i="1"/>
  <c r="S5356" i="1"/>
  <c r="T5356" i="1" s="1"/>
  <c r="U5356" i="1" s="1"/>
  <c r="R5356" i="1"/>
  <c r="S5348" i="1"/>
  <c r="T5348" i="1" s="1"/>
  <c r="U5348" i="1" s="1"/>
  <c r="R5348" i="1"/>
  <c r="S5340" i="1"/>
  <c r="T5340" i="1" s="1"/>
  <c r="U5340" i="1" s="1"/>
  <c r="R5340" i="1"/>
  <c r="S5332" i="1"/>
  <c r="T5332" i="1" s="1"/>
  <c r="U5332" i="1" s="1"/>
  <c r="R5332" i="1"/>
  <c r="S5324" i="1"/>
  <c r="T5324" i="1" s="1"/>
  <c r="U5324" i="1" s="1"/>
  <c r="R5324" i="1"/>
  <c r="S5316" i="1"/>
  <c r="T5316" i="1" s="1"/>
  <c r="U5316" i="1" s="1"/>
  <c r="R5316" i="1"/>
  <c r="S5308" i="1"/>
  <c r="T5308" i="1" s="1"/>
  <c r="U5308" i="1" s="1"/>
  <c r="R5308" i="1"/>
  <c r="S5300" i="1"/>
  <c r="T5300" i="1" s="1"/>
  <c r="U5300" i="1" s="1"/>
  <c r="R5300" i="1"/>
  <c r="S5292" i="1"/>
  <c r="T5292" i="1" s="1"/>
  <c r="U5292" i="1" s="1"/>
  <c r="R5292" i="1"/>
  <c r="S5284" i="1"/>
  <c r="T5284" i="1" s="1"/>
  <c r="U5284" i="1" s="1"/>
  <c r="R5284" i="1"/>
  <c r="S5276" i="1"/>
  <c r="T5276" i="1" s="1"/>
  <c r="U5276" i="1" s="1"/>
  <c r="R5276" i="1"/>
  <c r="S5268" i="1"/>
  <c r="T5268" i="1" s="1"/>
  <c r="U5268" i="1" s="1"/>
  <c r="R5268" i="1"/>
  <c r="S1380" i="1"/>
  <c r="T1380" i="1" s="1"/>
  <c r="U1380" i="1" s="1"/>
  <c r="S356" i="1"/>
  <c r="T356" i="1" s="1"/>
  <c r="U356" i="1" s="1"/>
  <c r="R3811" i="1"/>
  <c r="S3811" i="1" s="1"/>
  <c r="T3811" i="1" s="1"/>
  <c r="U3811" i="1" s="1"/>
  <c r="R3803" i="1"/>
  <c r="S3803" i="1" s="1"/>
  <c r="T3803" i="1" s="1"/>
  <c r="U3803" i="1" s="1"/>
  <c r="R3795" i="1"/>
  <c r="S3795" i="1" s="1"/>
  <c r="T3795" i="1" s="1"/>
  <c r="U3795" i="1" s="1"/>
  <c r="R3787" i="1"/>
  <c r="S3787" i="1" s="1"/>
  <c r="T3787" i="1" s="1"/>
  <c r="U3787" i="1" s="1"/>
  <c r="S3779" i="1"/>
  <c r="T3779" i="1" s="1"/>
  <c r="U3779" i="1" s="1"/>
  <c r="S3771" i="1"/>
  <c r="T3771" i="1" s="1"/>
  <c r="U3771" i="1" s="1"/>
  <c r="R3771" i="1"/>
  <c r="S3763" i="1"/>
  <c r="T3763" i="1" s="1"/>
  <c r="U3763" i="1" s="1"/>
  <c r="R3763" i="1"/>
  <c r="S3755" i="1"/>
  <c r="T3755" i="1" s="1"/>
  <c r="U3755" i="1" s="1"/>
  <c r="R3755" i="1"/>
  <c r="S3747" i="1"/>
  <c r="T3747" i="1" s="1"/>
  <c r="U3747" i="1" s="1"/>
  <c r="R3747" i="1"/>
  <c r="S3739" i="1"/>
  <c r="T3739" i="1" s="1"/>
  <c r="U3739" i="1" s="1"/>
  <c r="R3731" i="1"/>
  <c r="S3731" i="1" s="1"/>
  <c r="T3731" i="1" s="1"/>
  <c r="U3731" i="1" s="1"/>
  <c r="R3723" i="1"/>
  <c r="S3723" i="1" s="1"/>
  <c r="T3723" i="1" s="1"/>
  <c r="U3723" i="1" s="1"/>
  <c r="R3715" i="1"/>
  <c r="S3715" i="1" s="1"/>
  <c r="T3715" i="1" s="1"/>
  <c r="U3715" i="1" s="1"/>
  <c r="R3707" i="1"/>
  <c r="S3707" i="1" s="1"/>
  <c r="T3707" i="1" s="1"/>
  <c r="U3707" i="1" s="1"/>
  <c r="R3699" i="1"/>
  <c r="S3699" i="1" s="1"/>
  <c r="T3699" i="1" s="1"/>
  <c r="U3699" i="1" s="1"/>
  <c r="R3691" i="1"/>
  <c r="S3691" i="1" s="1"/>
  <c r="T3691" i="1" s="1"/>
  <c r="U3691" i="1" s="1"/>
  <c r="R3683" i="1"/>
  <c r="S3683" i="1" s="1"/>
  <c r="T3683" i="1" s="1"/>
  <c r="U3683" i="1" s="1"/>
  <c r="R3675" i="1"/>
  <c r="S3675" i="1" s="1"/>
  <c r="T3675" i="1" s="1"/>
  <c r="U3675" i="1" s="1"/>
  <c r="R3667" i="1"/>
  <c r="S3667" i="1" s="1"/>
  <c r="T3667" i="1" s="1"/>
  <c r="U3667" i="1" s="1"/>
  <c r="R3659" i="1"/>
  <c r="S3659" i="1" s="1"/>
  <c r="T3659" i="1" s="1"/>
  <c r="U3659" i="1" s="1"/>
  <c r="R3651" i="1"/>
  <c r="S3651" i="1" s="1"/>
  <c r="T3651" i="1" s="1"/>
  <c r="U3651" i="1" s="1"/>
  <c r="S3643" i="1"/>
  <c r="T3643" i="1" s="1"/>
  <c r="U3643" i="1" s="1"/>
  <c r="S3635" i="1"/>
  <c r="T3635" i="1" s="1"/>
  <c r="U3635" i="1" s="1"/>
  <c r="R3635" i="1"/>
  <c r="S3627" i="1"/>
  <c r="T3627" i="1" s="1"/>
  <c r="U3627" i="1" s="1"/>
  <c r="R3627" i="1"/>
  <c r="S3619" i="1"/>
  <c r="T3619" i="1" s="1"/>
  <c r="U3619" i="1" s="1"/>
  <c r="R3619" i="1"/>
  <c r="S3611" i="1"/>
  <c r="T3611" i="1" s="1"/>
  <c r="U3611" i="1" s="1"/>
  <c r="R3611" i="1"/>
  <c r="S3603" i="1"/>
  <c r="T3603" i="1" s="1"/>
  <c r="U3603" i="1" s="1"/>
  <c r="R3595" i="1"/>
  <c r="S3595" i="1" s="1"/>
  <c r="T3595" i="1" s="1"/>
  <c r="U3595" i="1" s="1"/>
  <c r="R3587" i="1"/>
  <c r="S3587" i="1" s="1"/>
  <c r="T3587" i="1" s="1"/>
  <c r="U3587" i="1" s="1"/>
  <c r="S3579" i="1"/>
  <c r="T3579" i="1" s="1"/>
  <c r="U3579" i="1" s="1"/>
  <c r="S3571" i="1"/>
  <c r="T3571" i="1" s="1"/>
  <c r="U3571" i="1" s="1"/>
  <c r="R3571" i="1"/>
  <c r="R3555" i="1"/>
  <c r="S3555" i="1" s="1"/>
  <c r="T3555" i="1" s="1"/>
  <c r="U3555" i="1" s="1"/>
  <c r="R3547" i="1"/>
  <c r="S3547" i="1" s="1"/>
  <c r="T3547" i="1" s="1"/>
  <c r="U3547" i="1" s="1"/>
  <c r="S3539" i="1"/>
  <c r="T3539" i="1" s="1"/>
  <c r="U3539" i="1" s="1"/>
  <c r="S3531" i="1"/>
  <c r="T3531" i="1" s="1"/>
  <c r="U3531" i="1" s="1"/>
  <c r="R3531" i="1"/>
  <c r="S3523" i="1"/>
  <c r="T3523" i="1" s="1"/>
  <c r="U3523" i="1" s="1"/>
  <c r="S3507" i="1"/>
  <c r="T3507" i="1" s="1"/>
  <c r="U3507" i="1" s="1"/>
  <c r="R3507" i="1"/>
  <c r="S3499" i="1"/>
  <c r="T3499" i="1" s="1"/>
  <c r="U3499" i="1" s="1"/>
  <c r="R3491" i="1"/>
  <c r="S3491" i="1" s="1"/>
  <c r="T3491" i="1" s="1"/>
  <c r="U3491" i="1" s="1"/>
  <c r="S3483" i="1"/>
  <c r="T3483" i="1" s="1"/>
  <c r="U3483" i="1" s="1"/>
  <c r="S3475" i="1"/>
  <c r="T3475" i="1" s="1"/>
  <c r="U3475" i="1" s="1"/>
  <c r="R3467" i="1"/>
  <c r="S3467" i="1" s="1"/>
  <c r="T3467" i="1" s="1"/>
  <c r="U3467" i="1" s="1"/>
  <c r="S3459" i="1"/>
  <c r="T3459" i="1" s="1"/>
  <c r="U3459" i="1" s="1"/>
  <c r="S3451" i="1"/>
  <c r="T3451" i="1" s="1"/>
  <c r="U3451" i="1" s="1"/>
  <c r="R3451" i="1"/>
  <c r="S3443" i="1"/>
  <c r="T3443" i="1" s="1"/>
  <c r="U3443" i="1" s="1"/>
  <c r="R3443" i="1"/>
  <c r="S3435" i="1"/>
  <c r="T3435" i="1" s="1"/>
  <c r="U3435" i="1" s="1"/>
  <c r="R3427" i="1"/>
  <c r="S3427" i="1" s="1"/>
  <c r="T3427" i="1" s="1"/>
  <c r="U3427" i="1" s="1"/>
  <c r="S3419" i="1"/>
  <c r="T3419" i="1" s="1"/>
  <c r="U3419" i="1" s="1"/>
  <c r="S3411" i="1"/>
  <c r="T3411" i="1" s="1"/>
  <c r="U3411" i="1" s="1"/>
  <c r="R3411" i="1"/>
  <c r="S3403" i="1"/>
  <c r="T3403" i="1" s="1"/>
  <c r="U3403" i="1" s="1"/>
  <c r="R3403" i="1"/>
  <c r="S3395" i="1"/>
  <c r="T3395" i="1" s="1"/>
  <c r="U3395" i="1" s="1"/>
  <c r="S3387" i="1"/>
  <c r="T3387" i="1" s="1"/>
  <c r="U3387" i="1" s="1"/>
  <c r="S3379" i="1"/>
  <c r="T3379" i="1" s="1"/>
  <c r="U3379" i="1" s="1"/>
  <c r="R3379" i="1"/>
  <c r="S3371" i="1"/>
  <c r="T3371" i="1" s="1"/>
  <c r="U3371" i="1" s="1"/>
  <c r="R3371" i="1"/>
  <c r="S3363" i="1"/>
  <c r="T3363" i="1" s="1"/>
  <c r="U3363" i="1" s="1"/>
  <c r="R3363" i="1"/>
  <c r="S3355" i="1"/>
  <c r="T3355" i="1" s="1"/>
  <c r="U3355" i="1" s="1"/>
  <c r="S3347" i="1"/>
  <c r="T3347" i="1" s="1"/>
  <c r="U3347" i="1" s="1"/>
  <c r="S3339" i="1"/>
  <c r="T3339" i="1" s="1"/>
  <c r="U3339" i="1" s="1"/>
  <c r="R3339" i="1"/>
  <c r="S3331" i="1"/>
  <c r="T3331" i="1" s="1"/>
  <c r="U3331" i="1" s="1"/>
  <c r="R3331" i="1"/>
  <c r="S3323" i="1"/>
  <c r="T3323" i="1" s="1"/>
  <c r="U3323" i="1" s="1"/>
  <c r="R3323" i="1"/>
  <c r="S3315" i="1"/>
  <c r="T3315" i="1" s="1"/>
  <c r="U3315" i="1" s="1"/>
  <c r="R3315" i="1"/>
  <c r="S3307" i="1"/>
  <c r="T3307" i="1" s="1"/>
  <c r="U3307" i="1" s="1"/>
  <c r="R3299" i="1"/>
  <c r="S3299" i="1" s="1"/>
  <c r="T3299" i="1" s="1"/>
  <c r="U3299" i="1" s="1"/>
  <c r="R3291" i="1"/>
  <c r="S3291" i="1" s="1"/>
  <c r="T3291" i="1" s="1"/>
  <c r="U3291" i="1" s="1"/>
  <c r="R3283" i="1"/>
  <c r="S3283" i="1" s="1"/>
  <c r="T3283" i="1" s="1"/>
  <c r="U3283" i="1" s="1"/>
  <c r="R3275" i="1"/>
  <c r="S3275" i="1" s="1"/>
  <c r="T3275" i="1" s="1"/>
  <c r="U3275" i="1" s="1"/>
  <c r="S3267" i="1"/>
  <c r="T3267" i="1" s="1"/>
  <c r="U3267" i="1" s="1"/>
  <c r="S3259" i="1"/>
  <c r="T3259" i="1" s="1"/>
  <c r="U3259" i="1" s="1"/>
  <c r="R3259" i="1"/>
  <c r="S3251" i="1"/>
  <c r="T3251" i="1" s="1"/>
  <c r="U3251" i="1" s="1"/>
  <c r="R3251" i="1"/>
  <c r="S3243" i="1"/>
  <c r="T3243" i="1" s="1"/>
  <c r="U3243" i="1" s="1"/>
  <c r="R3243" i="1"/>
  <c r="S3235" i="1"/>
  <c r="T3235" i="1" s="1"/>
  <c r="U3235" i="1" s="1"/>
  <c r="R3235" i="1"/>
  <c r="S3227" i="1"/>
  <c r="T3227" i="1" s="1"/>
  <c r="U3227" i="1" s="1"/>
  <c r="R3219" i="1"/>
  <c r="S3219" i="1" s="1"/>
  <c r="T3219" i="1" s="1"/>
  <c r="U3219" i="1" s="1"/>
  <c r="R3211" i="1"/>
  <c r="S3211" i="1" s="1"/>
  <c r="T3211" i="1" s="1"/>
  <c r="U3211" i="1" s="1"/>
  <c r="R3203" i="1"/>
  <c r="S3203" i="1" s="1"/>
  <c r="T3203" i="1" s="1"/>
  <c r="U3203" i="1" s="1"/>
  <c r="R3195" i="1"/>
  <c r="S3195" i="1" s="1"/>
  <c r="T3195" i="1" s="1"/>
  <c r="U3195" i="1" s="1"/>
  <c r="R3187" i="1"/>
  <c r="S3187" i="1" s="1"/>
  <c r="T3187" i="1" s="1"/>
  <c r="U3187" i="1" s="1"/>
  <c r="R3179" i="1"/>
  <c r="S3179" i="1" s="1"/>
  <c r="T3179" i="1" s="1"/>
  <c r="U3179" i="1" s="1"/>
  <c r="R3171" i="1"/>
  <c r="S3171" i="1" s="1"/>
  <c r="T3171" i="1" s="1"/>
  <c r="U3171" i="1" s="1"/>
  <c r="R3163" i="1"/>
  <c r="S3163" i="1" s="1"/>
  <c r="T3163" i="1" s="1"/>
  <c r="U3163" i="1" s="1"/>
  <c r="R3155" i="1"/>
  <c r="S3155" i="1" s="1"/>
  <c r="T3155" i="1" s="1"/>
  <c r="U3155" i="1" s="1"/>
  <c r="R3147" i="1"/>
  <c r="S3147" i="1" s="1"/>
  <c r="T3147" i="1" s="1"/>
  <c r="U3147" i="1" s="1"/>
  <c r="R3139" i="1"/>
  <c r="S3139" i="1" s="1"/>
  <c r="T3139" i="1" s="1"/>
  <c r="U3139" i="1" s="1"/>
  <c r="S3131" i="1"/>
  <c r="T3131" i="1" s="1"/>
  <c r="U3131" i="1" s="1"/>
  <c r="S3123" i="1"/>
  <c r="T3123" i="1" s="1"/>
  <c r="U3123" i="1" s="1"/>
  <c r="R3123" i="1"/>
  <c r="S3115" i="1"/>
  <c r="T3115" i="1" s="1"/>
  <c r="U3115" i="1" s="1"/>
  <c r="R3115" i="1"/>
  <c r="S3107" i="1"/>
  <c r="T3107" i="1" s="1"/>
  <c r="U3107" i="1" s="1"/>
  <c r="R3107" i="1"/>
  <c r="S3099" i="1"/>
  <c r="T3099" i="1" s="1"/>
  <c r="U3099" i="1" s="1"/>
  <c r="R3099" i="1"/>
  <c r="S3091" i="1"/>
  <c r="T3091" i="1" s="1"/>
  <c r="U3091" i="1" s="1"/>
  <c r="R3083" i="1"/>
  <c r="S3083" i="1" s="1"/>
  <c r="T3083" i="1" s="1"/>
  <c r="U3083" i="1" s="1"/>
  <c r="R3075" i="1"/>
  <c r="S3075" i="1" s="1"/>
  <c r="T3075" i="1" s="1"/>
  <c r="U3075" i="1" s="1"/>
  <c r="S3067" i="1"/>
  <c r="T3067" i="1" s="1"/>
  <c r="U3067" i="1" s="1"/>
  <c r="S3059" i="1"/>
  <c r="T3059" i="1" s="1"/>
  <c r="U3059" i="1" s="1"/>
  <c r="R3059" i="1"/>
  <c r="R3043" i="1"/>
  <c r="S3043" i="1" s="1"/>
  <c r="T3043" i="1" s="1"/>
  <c r="U3043" i="1" s="1"/>
  <c r="R3035" i="1"/>
  <c r="S3035" i="1" s="1"/>
  <c r="T3035" i="1" s="1"/>
  <c r="U3035" i="1" s="1"/>
  <c r="S3027" i="1"/>
  <c r="T3027" i="1" s="1"/>
  <c r="U3027" i="1" s="1"/>
  <c r="S3019" i="1"/>
  <c r="T3019" i="1" s="1"/>
  <c r="U3019" i="1" s="1"/>
  <c r="R3019" i="1"/>
  <c r="S3011" i="1"/>
  <c r="T3011" i="1" s="1"/>
  <c r="U3011" i="1" s="1"/>
  <c r="S2995" i="1"/>
  <c r="T2995" i="1" s="1"/>
  <c r="U2995" i="1" s="1"/>
  <c r="R2995" i="1"/>
  <c r="S2987" i="1"/>
  <c r="T2987" i="1" s="1"/>
  <c r="U2987" i="1" s="1"/>
  <c r="R2979" i="1"/>
  <c r="S2979" i="1" s="1"/>
  <c r="T2979" i="1" s="1"/>
  <c r="U2979" i="1" s="1"/>
  <c r="S2971" i="1"/>
  <c r="T2971" i="1" s="1"/>
  <c r="U2971" i="1" s="1"/>
  <c r="S2963" i="1"/>
  <c r="T2963" i="1" s="1"/>
  <c r="U2963" i="1" s="1"/>
  <c r="R2955" i="1"/>
  <c r="S2955" i="1" s="1"/>
  <c r="T2955" i="1" s="1"/>
  <c r="U2955" i="1" s="1"/>
  <c r="S2947" i="1"/>
  <c r="T2947" i="1" s="1"/>
  <c r="U2947" i="1" s="1"/>
  <c r="S2939" i="1"/>
  <c r="T2939" i="1" s="1"/>
  <c r="U2939" i="1" s="1"/>
  <c r="R2939" i="1"/>
  <c r="S2931" i="1"/>
  <c r="T2931" i="1" s="1"/>
  <c r="U2931" i="1" s="1"/>
  <c r="R2931" i="1"/>
  <c r="S2923" i="1"/>
  <c r="T2923" i="1" s="1"/>
  <c r="U2923" i="1" s="1"/>
  <c r="R2915" i="1"/>
  <c r="S2915" i="1" s="1"/>
  <c r="T2915" i="1" s="1"/>
  <c r="U2915" i="1" s="1"/>
  <c r="S2907" i="1"/>
  <c r="T2907" i="1" s="1"/>
  <c r="U2907" i="1" s="1"/>
  <c r="S2899" i="1"/>
  <c r="T2899" i="1" s="1"/>
  <c r="U2899" i="1" s="1"/>
  <c r="R2899" i="1"/>
  <c r="S2891" i="1"/>
  <c r="T2891" i="1" s="1"/>
  <c r="U2891" i="1" s="1"/>
  <c r="R2891" i="1"/>
  <c r="S2883" i="1"/>
  <c r="T2883" i="1" s="1"/>
  <c r="U2883" i="1" s="1"/>
  <c r="S2875" i="1"/>
  <c r="T2875" i="1" s="1"/>
  <c r="U2875" i="1" s="1"/>
  <c r="S2867" i="1"/>
  <c r="T2867" i="1" s="1"/>
  <c r="U2867" i="1" s="1"/>
  <c r="R2867" i="1"/>
  <c r="S2859" i="1"/>
  <c r="T2859" i="1" s="1"/>
  <c r="U2859" i="1" s="1"/>
  <c r="R2859" i="1"/>
  <c r="S2851" i="1"/>
  <c r="T2851" i="1" s="1"/>
  <c r="U2851" i="1" s="1"/>
  <c r="R2851" i="1"/>
  <c r="S2843" i="1"/>
  <c r="T2843" i="1" s="1"/>
  <c r="U2843" i="1" s="1"/>
  <c r="S2827" i="1"/>
  <c r="T2827" i="1" s="1"/>
  <c r="U2827" i="1" s="1"/>
  <c r="R2827" i="1"/>
  <c r="S2819" i="1"/>
  <c r="T2819" i="1" s="1"/>
  <c r="U2819" i="1" s="1"/>
  <c r="R2819" i="1"/>
  <c r="S2811" i="1"/>
  <c r="T2811" i="1" s="1"/>
  <c r="U2811" i="1" s="1"/>
  <c r="R2811" i="1"/>
  <c r="S2803" i="1"/>
  <c r="T2803" i="1" s="1"/>
  <c r="U2803" i="1" s="1"/>
  <c r="R2803" i="1"/>
  <c r="S2795" i="1"/>
  <c r="T2795" i="1" s="1"/>
  <c r="U2795" i="1" s="1"/>
  <c r="R2787" i="1"/>
  <c r="S2787" i="1" s="1"/>
  <c r="T2787" i="1" s="1"/>
  <c r="U2787" i="1" s="1"/>
  <c r="R2779" i="1"/>
  <c r="S2779" i="1" s="1"/>
  <c r="T2779" i="1" s="1"/>
  <c r="U2779" i="1" s="1"/>
  <c r="R2771" i="1"/>
  <c r="S2771" i="1" s="1"/>
  <c r="T2771" i="1" s="1"/>
  <c r="U2771" i="1" s="1"/>
  <c r="R2763" i="1"/>
  <c r="S2763" i="1" s="1"/>
  <c r="T2763" i="1" s="1"/>
  <c r="U2763" i="1" s="1"/>
  <c r="S2755" i="1"/>
  <c r="T2755" i="1" s="1"/>
  <c r="U2755" i="1" s="1"/>
  <c r="S2747" i="1"/>
  <c r="T2747" i="1" s="1"/>
  <c r="U2747" i="1" s="1"/>
  <c r="R2747" i="1"/>
  <c r="S2739" i="1"/>
  <c r="T2739" i="1" s="1"/>
  <c r="U2739" i="1" s="1"/>
  <c r="R2739" i="1"/>
  <c r="S2731" i="1"/>
  <c r="T2731" i="1" s="1"/>
  <c r="U2731" i="1" s="1"/>
  <c r="R2731" i="1"/>
  <c r="S2723" i="1"/>
  <c r="T2723" i="1" s="1"/>
  <c r="U2723" i="1" s="1"/>
  <c r="R2723" i="1"/>
  <c r="S2715" i="1"/>
  <c r="T2715" i="1" s="1"/>
  <c r="U2715" i="1" s="1"/>
  <c r="R2707" i="1"/>
  <c r="S2707" i="1" s="1"/>
  <c r="T2707" i="1" s="1"/>
  <c r="U2707" i="1" s="1"/>
  <c r="R2699" i="1"/>
  <c r="S2699" i="1" s="1"/>
  <c r="T2699" i="1" s="1"/>
  <c r="U2699" i="1" s="1"/>
  <c r="R2691" i="1"/>
  <c r="S2691" i="1" s="1"/>
  <c r="T2691" i="1" s="1"/>
  <c r="U2691" i="1" s="1"/>
  <c r="R2683" i="1"/>
  <c r="S2683" i="1" s="1"/>
  <c r="T2683" i="1" s="1"/>
  <c r="U2683" i="1" s="1"/>
  <c r="R2675" i="1"/>
  <c r="S2675" i="1" s="1"/>
  <c r="T2675" i="1" s="1"/>
  <c r="U2675" i="1" s="1"/>
  <c r="R2667" i="1"/>
  <c r="S2667" i="1" s="1"/>
  <c r="T2667" i="1" s="1"/>
  <c r="U2667" i="1" s="1"/>
  <c r="R2659" i="1"/>
  <c r="S2659" i="1" s="1"/>
  <c r="T2659" i="1" s="1"/>
  <c r="U2659" i="1" s="1"/>
  <c r="R2651" i="1"/>
  <c r="S2651" i="1" s="1"/>
  <c r="T2651" i="1" s="1"/>
  <c r="U2651" i="1" s="1"/>
  <c r="R2643" i="1"/>
  <c r="S2643" i="1" s="1"/>
  <c r="T2643" i="1" s="1"/>
  <c r="U2643" i="1" s="1"/>
  <c r="R2635" i="1"/>
  <c r="S2635" i="1" s="1"/>
  <c r="T2635" i="1" s="1"/>
  <c r="U2635" i="1" s="1"/>
  <c r="R2627" i="1"/>
  <c r="S2627" i="1" s="1"/>
  <c r="T2627" i="1" s="1"/>
  <c r="U2627" i="1" s="1"/>
  <c r="S2619" i="1"/>
  <c r="T2619" i="1" s="1"/>
  <c r="U2619" i="1" s="1"/>
  <c r="S2611" i="1"/>
  <c r="T2611" i="1" s="1"/>
  <c r="U2611" i="1" s="1"/>
  <c r="R2611" i="1"/>
  <c r="S2603" i="1"/>
  <c r="T2603" i="1" s="1"/>
  <c r="U2603" i="1" s="1"/>
  <c r="R2603" i="1"/>
  <c r="S2595" i="1"/>
  <c r="T2595" i="1" s="1"/>
  <c r="U2595" i="1" s="1"/>
  <c r="R2595" i="1"/>
  <c r="S2587" i="1"/>
  <c r="T2587" i="1" s="1"/>
  <c r="U2587" i="1" s="1"/>
  <c r="R2587" i="1"/>
  <c r="S2579" i="1"/>
  <c r="T2579" i="1" s="1"/>
  <c r="U2579" i="1" s="1"/>
  <c r="R2571" i="1"/>
  <c r="S2571" i="1" s="1"/>
  <c r="T2571" i="1" s="1"/>
  <c r="U2571" i="1" s="1"/>
  <c r="R2563" i="1"/>
  <c r="S2563" i="1" s="1"/>
  <c r="T2563" i="1" s="1"/>
  <c r="U2563" i="1" s="1"/>
  <c r="S2555" i="1"/>
  <c r="T2555" i="1" s="1"/>
  <c r="U2555" i="1" s="1"/>
  <c r="S2547" i="1"/>
  <c r="T2547" i="1" s="1"/>
  <c r="U2547" i="1" s="1"/>
  <c r="R2547" i="1"/>
  <c r="S2539" i="1"/>
  <c r="T2539" i="1" s="1"/>
  <c r="U2539" i="1" s="1"/>
  <c r="R2531" i="1"/>
  <c r="S2531" i="1" s="1"/>
  <c r="T2531" i="1" s="1"/>
  <c r="U2531" i="1" s="1"/>
  <c r="R2523" i="1"/>
  <c r="S2523" i="1" s="1"/>
  <c r="T2523" i="1" s="1"/>
  <c r="U2523" i="1" s="1"/>
  <c r="S2515" i="1"/>
  <c r="T2515" i="1" s="1"/>
  <c r="U2515" i="1" s="1"/>
  <c r="S2507" i="1"/>
  <c r="T2507" i="1" s="1"/>
  <c r="U2507" i="1" s="1"/>
  <c r="R2507" i="1"/>
  <c r="S2499" i="1"/>
  <c r="T2499" i="1" s="1"/>
  <c r="U2499" i="1" s="1"/>
  <c r="S2483" i="1"/>
  <c r="T2483" i="1" s="1"/>
  <c r="U2483" i="1" s="1"/>
  <c r="R2483" i="1"/>
  <c r="S2475" i="1"/>
  <c r="T2475" i="1" s="1"/>
  <c r="U2475" i="1" s="1"/>
  <c r="R2467" i="1"/>
  <c r="S2467" i="1" s="1"/>
  <c r="T2467" i="1" s="1"/>
  <c r="U2467" i="1" s="1"/>
  <c r="S2459" i="1"/>
  <c r="T2459" i="1" s="1"/>
  <c r="U2459" i="1" s="1"/>
  <c r="S2451" i="1"/>
  <c r="T2451" i="1" s="1"/>
  <c r="U2451" i="1" s="1"/>
  <c r="R2443" i="1"/>
  <c r="S2443" i="1" s="1"/>
  <c r="T2443" i="1" s="1"/>
  <c r="U2443" i="1" s="1"/>
  <c r="S2435" i="1"/>
  <c r="T2435" i="1" s="1"/>
  <c r="U2435" i="1" s="1"/>
  <c r="S2427" i="1"/>
  <c r="T2427" i="1" s="1"/>
  <c r="U2427" i="1" s="1"/>
  <c r="R2427" i="1"/>
  <c r="S2419" i="1"/>
  <c r="T2419" i="1" s="1"/>
  <c r="U2419" i="1" s="1"/>
  <c r="R2419" i="1"/>
  <c r="S2411" i="1"/>
  <c r="T2411" i="1" s="1"/>
  <c r="U2411" i="1" s="1"/>
  <c r="R2403" i="1"/>
  <c r="S2403" i="1" s="1"/>
  <c r="T2403" i="1" s="1"/>
  <c r="U2403" i="1" s="1"/>
  <c r="S2395" i="1"/>
  <c r="T2395" i="1" s="1"/>
  <c r="U2395" i="1" s="1"/>
  <c r="S2387" i="1"/>
  <c r="T2387" i="1" s="1"/>
  <c r="U2387" i="1" s="1"/>
  <c r="R2387" i="1"/>
  <c r="S2379" i="1"/>
  <c r="T2379" i="1" s="1"/>
  <c r="U2379" i="1" s="1"/>
  <c r="R2379" i="1"/>
  <c r="S2371" i="1"/>
  <c r="T2371" i="1" s="1"/>
  <c r="U2371" i="1" s="1"/>
  <c r="S2363" i="1"/>
  <c r="T2363" i="1" s="1"/>
  <c r="U2363" i="1" s="1"/>
  <c r="S2355" i="1"/>
  <c r="T2355" i="1" s="1"/>
  <c r="U2355" i="1" s="1"/>
  <c r="R2355" i="1"/>
  <c r="S2347" i="1"/>
  <c r="T2347" i="1" s="1"/>
  <c r="U2347" i="1" s="1"/>
  <c r="R2347" i="1"/>
  <c r="S2339" i="1"/>
  <c r="T2339" i="1" s="1"/>
  <c r="U2339" i="1" s="1"/>
  <c r="R2339" i="1"/>
  <c r="S2331" i="1"/>
  <c r="T2331" i="1" s="1"/>
  <c r="U2331" i="1" s="1"/>
  <c r="S2315" i="1"/>
  <c r="T2315" i="1" s="1"/>
  <c r="U2315" i="1" s="1"/>
  <c r="R2315" i="1"/>
  <c r="S2307" i="1"/>
  <c r="T2307" i="1" s="1"/>
  <c r="U2307" i="1" s="1"/>
  <c r="R2307" i="1"/>
  <c r="S2299" i="1"/>
  <c r="T2299" i="1" s="1"/>
  <c r="U2299" i="1" s="1"/>
  <c r="R2299" i="1"/>
  <c r="S2291" i="1"/>
  <c r="T2291" i="1" s="1"/>
  <c r="U2291" i="1" s="1"/>
  <c r="R2291" i="1"/>
  <c r="S2283" i="1"/>
  <c r="T2283" i="1" s="1"/>
  <c r="U2283" i="1" s="1"/>
  <c r="R2275" i="1"/>
  <c r="S2275" i="1" s="1"/>
  <c r="T2275" i="1" s="1"/>
  <c r="U2275" i="1" s="1"/>
  <c r="R2267" i="1"/>
  <c r="S2267" i="1" s="1"/>
  <c r="T2267" i="1" s="1"/>
  <c r="U2267" i="1" s="1"/>
  <c r="R2259" i="1"/>
  <c r="S2259" i="1" s="1"/>
  <c r="T2259" i="1" s="1"/>
  <c r="U2259" i="1" s="1"/>
  <c r="R2251" i="1"/>
  <c r="S2251" i="1" s="1"/>
  <c r="T2251" i="1" s="1"/>
  <c r="U2251" i="1" s="1"/>
  <c r="S2243" i="1"/>
  <c r="T2243" i="1" s="1"/>
  <c r="U2243" i="1" s="1"/>
  <c r="S2235" i="1"/>
  <c r="T2235" i="1" s="1"/>
  <c r="U2235" i="1" s="1"/>
  <c r="R2235" i="1"/>
  <c r="S2227" i="1"/>
  <c r="T2227" i="1" s="1"/>
  <c r="U2227" i="1" s="1"/>
  <c r="R2227" i="1"/>
  <c r="S2219" i="1"/>
  <c r="T2219" i="1" s="1"/>
  <c r="U2219" i="1" s="1"/>
  <c r="R2219" i="1"/>
  <c r="S2211" i="1"/>
  <c r="T2211" i="1" s="1"/>
  <c r="U2211" i="1" s="1"/>
  <c r="R2211" i="1"/>
  <c r="S2203" i="1"/>
  <c r="T2203" i="1" s="1"/>
  <c r="U2203" i="1" s="1"/>
  <c r="R2195" i="1"/>
  <c r="S2195" i="1" s="1"/>
  <c r="T2195" i="1" s="1"/>
  <c r="U2195" i="1" s="1"/>
  <c r="R2187" i="1"/>
  <c r="S2187" i="1" s="1"/>
  <c r="T2187" i="1" s="1"/>
  <c r="U2187" i="1" s="1"/>
  <c r="R2179" i="1"/>
  <c r="S2179" i="1" s="1"/>
  <c r="T2179" i="1" s="1"/>
  <c r="U2179" i="1" s="1"/>
  <c r="R2171" i="1"/>
  <c r="S2171" i="1" s="1"/>
  <c r="T2171" i="1" s="1"/>
  <c r="U2171" i="1" s="1"/>
  <c r="R2163" i="1"/>
  <c r="S2163" i="1" s="1"/>
  <c r="T2163" i="1" s="1"/>
  <c r="U2163" i="1" s="1"/>
  <c r="R2155" i="1"/>
  <c r="S2155" i="1" s="1"/>
  <c r="T2155" i="1" s="1"/>
  <c r="U2155" i="1" s="1"/>
  <c r="R2147" i="1"/>
  <c r="S2147" i="1" s="1"/>
  <c r="T2147" i="1" s="1"/>
  <c r="U2147" i="1" s="1"/>
  <c r="R2139" i="1"/>
  <c r="S2139" i="1" s="1"/>
  <c r="T2139" i="1" s="1"/>
  <c r="U2139" i="1" s="1"/>
  <c r="R2131" i="1"/>
  <c r="S2131" i="1" s="1"/>
  <c r="T2131" i="1" s="1"/>
  <c r="U2131" i="1" s="1"/>
  <c r="R2123" i="1"/>
  <c r="S2123" i="1" s="1"/>
  <c r="T2123" i="1" s="1"/>
  <c r="U2123" i="1" s="1"/>
  <c r="R2115" i="1"/>
  <c r="S2115" i="1" s="1"/>
  <c r="T2115" i="1" s="1"/>
  <c r="U2115" i="1" s="1"/>
  <c r="S2107" i="1"/>
  <c r="T2107" i="1" s="1"/>
  <c r="U2107" i="1" s="1"/>
  <c r="S2099" i="1"/>
  <c r="T2099" i="1" s="1"/>
  <c r="U2099" i="1" s="1"/>
  <c r="R2099" i="1"/>
  <c r="S2091" i="1"/>
  <c r="T2091" i="1" s="1"/>
  <c r="U2091" i="1" s="1"/>
  <c r="R2091" i="1"/>
  <c r="S2083" i="1"/>
  <c r="T2083" i="1" s="1"/>
  <c r="U2083" i="1" s="1"/>
  <c r="R2083" i="1"/>
  <c r="S2075" i="1"/>
  <c r="T2075" i="1" s="1"/>
  <c r="U2075" i="1" s="1"/>
  <c r="R2075" i="1"/>
  <c r="S2067" i="1"/>
  <c r="T2067" i="1" s="1"/>
  <c r="U2067" i="1" s="1"/>
  <c r="R2059" i="1"/>
  <c r="S2059" i="1" s="1"/>
  <c r="T2059" i="1" s="1"/>
  <c r="U2059" i="1" s="1"/>
  <c r="R2051" i="1"/>
  <c r="S2051" i="1" s="1"/>
  <c r="T2051" i="1" s="1"/>
  <c r="U2051" i="1" s="1"/>
  <c r="S2043" i="1"/>
  <c r="T2043" i="1" s="1"/>
  <c r="U2043" i="1" s="1"/>
  <c r="S2035" i="1"/>
  <c r="T2035" i="1" s="1"/>
  <c r="U2035" i="1" s="1"/>
  <c r="R2035" i="1"/>
  <c r="S2027" i="1"/>
  <c r="T2027" i="1" s="1"/>
  <c r="U2027" i="1" s="1"/>
  <c r="R2019" i="1"/>
  <c r="S2019" i="1" s="1"/>
  <c r="T2019" i="1" s="1"/>
  <c r="U2019" i="1" s="1"/>
  <c r="R2011" i="1"/>
  <c r="S2011" i="1" s="1"/>
  <c r="T2011" i="1" s="1"/>
  <c r="U2011" i="1" s="1"/>
  <c r="S2003" i="1"/>
  <c r="T2003" i="1" s="1"/>
  <c r="U2003" i="1" s="1"/>
  <c r="S1995" i="1"/>
  <c r="T1995" i="1" s="1"/>
  <c r="U1995" i="1" s="1"/>
  <c r="R1995" i="1"/>
  <c r="S1987" i="1"/>
  <c r="T1987" i="1" s="1"/>
  <c r="U1987" i="1" s="1"/>
  <c r="S1971" i="1"/>
  <c r="T1971" i="1" s="1"/>
  <c r="U1971" i="1" s="1"/>
  <c r="R1971" i="1"/>
  <c r="S1963" i="1"/>
  <c r="T1963" i="1" s="1"/>
  <c r="U1963" i="1" s="1"/>
  <c r="R1955" i="1"/>
  <c r="S1955" i="1" s="1"/>
  <c r="T1955" i="1" s="1"/>
  <c r="U1955" i="1" s="1"/>
  <c r="S1947" i="1"/>
  <c r="T1947" i="1" s="1"/>
  <c r="U1947" i="1" s="1"/>
  <c r="S1939" i="1"/>
  <c r="T1939" i="1" s="1"/>
  <c r="U1939" i="1" s="1"/>
  <c r="R1931" i="1"/>
  <c r="S1931" i="1" s="1"/>
  <c r="T1931" i="1" s="1"/>
  <c r="U1931" i="1" s="1"/>
  <c r="S1923" i="1"/>
  <c r="T1923" i="1" s="1"/>
  <c r="U1923" i="1" s="1"/>
  <c r="S1915" i="1"/>
  <c r="T1915" i="1" s="1"/>
  <c r="U1915" i="1" s="1"/>
  <c r="R1915" i="1"/>
  <c r="S1907" i="1"/>
  <c r="T1907" i="1" s="1"/>
  <c r="U1907" i="1" s="1"/>
  <c r="R1907" i="1"/>
  <c r="S1899" i="1"/>
  <c r="T1899" i="1" s="1"/>
  <c r="U1899" i="1" s="1"/>
  <c r="R1891" i="1"/>
  <c r="S1891" i="1" s="1"/>
  <c r="T1891" i="1" s="1"/>
  <c r="U1891" i="1" s="1"/>
  <c r="S1883" i="1"/>
  <c r="T1883" i="1" s="1"/>
  <c r="U1883" i="1" s="1"/>
  <c r="S1875" i="1"/>
  <c r="T1875" i="1" s="1"/>
  <c r="U1875" i="1" s="1"/>
  <c r="R1875" i="1"/>
  <c r="S1867" i="1"/>
  <c r="T1867" i="1" s="1"/>
  <c r="U1867" i="1" s="1"/>
  <c r="R1867" i="1"/>
  <c r="S1859" i="1"/>
  <c r="T1859" i="1" s="1"/>
  <c r="U1859" i="1" s="1"/>
  <c r="S1851" i="1"/>
  <c r="T1851" i="1" s="1"/>
  <c r="U1851" i="1" s="1"/>
  <c r="S1843" i="1"/>
  <c r="T1843" i="1" s="1"/>
  <c r="U1843" i="1" s="1"/>
  <c r="R1843" i="1"/>
  <c r="S1835" i="1"/>
  <c r="T1835" i="1" s="1"/>
  <c r="U1835" i="1" s="1"/>
  <c r="R1835" i="1"/>
  <c r="S1827" i="1"/>
  <c r="T1827" i="1" s="1"/>
  <c r="U1827" i="1" s="1"/>
  <c r="R1827" i="1"/>
  <c r="S1819" i="1"/>
  <c r="T1819" i="1" s="1"/>
  <c r="U1819" i="1" s="1"/>
  <c r="S1803" i="1"/>
  <c r="T1803" i="1" s="1"/>
  <c r="U1803" i="1" s="1"/>
  <c r="R1803" i="1"/>
  <c r="S1795" i="1"/>
  <c r="T1795" i="1" s="1"/>
  <c r="U1795" i="1" s="1"/>
  <c r="R1795" i="1"/>
  <c r="S1787" i="1"/>
  <c r="T1787" i="1" s="1"/>
  <c r="U1787" i="1" s="1"/>
  <c r="R1787" i="1"/>
  <c r="S1779" i="1"/>
  <c r="T1779" i="1" s="1"/>
  <c r="U1779" i="1" s="1"/>
  <c r="R1779" i="1"/>
  <c r="S1771" i="1"/>
  <c r="T1771" i="1" s="1"/>
  <c r="U1771" i="1" s="1"/>
  <c r="R1763" i="1"/>
  <c r="S1763" i="1" s="1"/>
  <c r="T1763" i="1" s="1"/>
  <c r="U1763" i="1" s="1"/>
  <c r="R1755" i="1"/>
  <c r="S1755" i="1" s="1"/>
  <c r="T1755" i="1" s="1"/>
  <c r="U1755" i="1" s="1"/>
  <c r="R1747" i="1"/>
  <c r="S1747" i="1" s="1"/>
  <c r="T1747" i="1" s="1"/>
  <c r="U1747" i="1" s="1"/>
  <c r="R1739" i="1"/>
  <c r="S1739" i="1" s="1"/>
  <c r="T1739" i="1" s="1"/>
  <c r="U1739" i="1" s="1"/>
  <c r="S1731" i="1"/>
  <c r="T1731" i="1" s="1"/>
  <c r="U1731" i="1" s="1"/>
  <c r="S1723" i="1"/>
  <c r="T1723" i="1" s="1"/>
  <c r="U1723" i="1" s="1"/>
  <c r="R1723" i="1"/>
  <c r="S1715" i="1"/>
  <c r="T1715" i="1" s="1"/>
  <c r="U1715" i="1" s="1"/>
  <c r="R1715" i="1"/>
  <c r="S1707" i="1"/>
  <c r="T1707" i="1" s="1"/>
  <c r="U1707" i="1" s="1"/>
  <c r="R1707" i="1"/>
  <c r="S1699" i="1"/>
  <c r="T1699" i="1" s="1"/>
  <c r="U1699" i="1" s="1"/>
  <c r="R1699" i="1"/>
  <c r="S1691" i="1"/>
  <c r="T1691" i="1" s="1"/>
  <c r="U1691" i="1" s="1"/>
  <c r="R1683" i="1"/>
  <c r="S1683" i="1" s="1"/>
  <c r="T1683" i="1" s="1"/>
  <c r="U1683" i="1" s="1"/>
  <c r="R1675" i="1"/>
  <c r="S1675" i="1" s="1"/>
  <c r="T1675" i="1" s="1"/>
  <c r="U1675" i="1" s="1"/>
  <c r="R1667" i="1"/>
  <c r="S1667" i="1" s="1"/>
  <c r="T1667" i="1" s="1"/>
  <c r="U1667" i="1" s="1"/>
  <c r="R1659" i="1"/>
  <c r="S1659" i="1" s="1"/>
  <c r="T1659" i="1" s="1"/>
  <c r="U1659" i="1" s="1"/>
  <c r="R1651" i="1"/>
  <c r="S1651" i="1" s="1"/>
  <c r="T1651" i="1" s="1"/>
  <c r="U1651" i="1" s="1"/>
  <c r="R1643" i="1"/>
  <c r="S1643" i="1" s="1"/>
  <c r="T1643" i="1" s="1"/>
  <c r="U1643" i="1" s="1"/>
  <c r="R1635" i="1"/>
  <c r="S1635" i="1" s="1"/>
  <c r="T1635" i="1" s="1"/>
  <c r="U1635" i="1" s="1"/>
  <c r="R1627" i="1"/>
  <c r="S1627" i="1" s="1"/>
  <c r="T1627" i="1" s="1"/>
  <c r="U1627" i="1" s="1"/>
  <c r="R1619" i="1"/>
  <c r="S1619" i="1" s="1"/>
  <c r="T1619" i="1" s="1"/>
  <c r="U1619" i="1" s="1"/>
  <c r="R1611" i="1"/>
  <c r="S1611" i="1" s="1"/>
  <c r="T1611" i="1" s="1"/>
  <c r="U1611" i="1" s="1"/>
  <c r="R1603" i="1"/>
  <c r="S1603" i="1" s="1"/>
  <c r="T1603" i="1" s="1"/>
  <c r="U1603" i="1" s="1"/>
  <c r="S1595" i="1"/>
  <c r="T1595" i="1" s="1"/>
  <c r="U1595" i="1" s="1"/>
  <c r="S1587" i="1"/>
  <c r="T1587" i="1" s="1"/>
  <c r="U1587" i="1" s="1"/>
  <c r="R1587" i="1"/>
  <c r="S1579" i="1"/>
  <c r="T1579" i="1" s="1"/>
  <c r="U1579" i="1" s="1"/>
  <c r="R1579" i="1"/>
  <c r="S1571" i="1"/>
  <c r="T1571" i="1" s="1"/>
  <c r="U1571" i="1" s="1"/>
  <c r="R1571" i="1"/>
  <c r="S1563" i="1"/>
  <c r="T1563" i="1" s="1"/>
  <c r="U1563" i="1" s="1"/>
  <c r="R1563" i="1"/>
  <c r="S1555" i="1"/>
  <c r="T1555" i="1" s="1"/>
  <c r="U1555" i="1" s="1"/>
  <c r="R1547" i="1"/>
  <c r="S1547" i="1" s="1"/>
  <c r="T1547" i="1" s="1"/>
  <c r="U1547" i="1" s="1"/>
  <c r="R1539" i="1"/>
  <c r="S1539" i="1" s="1"/>
  <c r="T1539" i="1" s="1"/>
  <c r="U1539" i="1" s="1"/>
  <c r="S1531" i="1"/>
  <c r="T1531" i="1" s="1"/>
  <c r="U1531" i="1" s="1"/>
  <c r="R1523" i="1"/>
  <c r="S1523" i="1" s="1"/>
  <c r="T1523" i="1" s="1"/>
  <c r="U1523" i="1" s="1"/>
  <c r="S1515" i="1"/>
  <c r="T1515" i="1" s="1"/>
  <c r="U1515" i="1" s="1"/>
  <c r="R1507" i="1"/>
  <c r="S1507" i="1" s="1"/>
  <c r="T1507" i="1" s="1"/>
  <c r="U1507" i="1" s="1"/>
  <c r="R1499" i="1"/>
  <c r="S1499" i="1" s="1"/>
  <c r="T1499" i="1" s="1"/>
  <c r="U1499" i="1" s="1"/>
  <c r="S1491" i="1"/>
  <c r="T1491" i="1" s="1"/>
  <c r="U1491" i="1" s="1"/>
  <c r="S1483" i="1"/>
  <c r="T1483" i="1" s="1"/>
  <c r="U1483" i="1" s="1"/>
  <c r="R1483" i="1"/>
  <c r="S1475" i="1"/>
  <c r="T1475" i="1" s="1"/>
  <c r="U1475" i="1" s="1"/>
  <c r="R1459" i="1"/>
  <c r="S1459" i="1" s="1"/>
  <c r="T1459" i="1" s="1"/>
  <c r="U1459" i="1" s="1"/>
  <c r="S1451" i="1"/>
  <c r="T1451" i="1" s="1"/>
  <c r="U1451" i="1" s="1"/>
  <c r="R1443" i="1"/>
  <c r="S1443" i="1"/>
  <c r="T1443" i="1" s="1"/>
  <c r="U1443" i="1" s="1"/>
  <c r="S1435" i="1"/>
  <c r="T1435" i="1" s="1"/>
  <c r="U1435" i="1" s="1"/>
  <c r="S1427" i="1"/>
  <c r="T1427" i="1" s="1"/>
  <c r="U1427" i="1" s="1"/>
  <c r="R1419" i="1"/>
  <c r="S1419" i="1" s="1"/>
  <c r="T1419" i="1" s="1"/>
  <c r="U1419" i="1" s="1"/>
  <c r="S1411" i="1"/>
  <c r="T1411" i="1" s="1"/>
  <c r="U1411" i="1" s="1"/>
  <c r="S1395" i="1"/>
  <c r="T1395" i="1" s="1"/>
  <c r="U1395" i="1" s="1"/>
  <c r="R1395" i="1"/>
  <c r="S1387" i="1"/>
  <c r="T1387" i="1" s="1"/>
  <c r="U1387" i="1" s="1"/>
  <c r="R1379" i="1"/>
  <c r="S1379" i="1"/>
  <c r="T1379" i="1" s="1"/>
  <c r="U1379" i="1" s="1"/>
  <c r="S1371" i="1"/>
  <c r="T1371" i="1" s="1"/>
  <c r="U1371" i="1" s="1"/>
  <c r="S1363" i="1"/>
  <c r="T1363" i="1" s="1"/>
  <c r="U1363" i="1" s="1"/>
  <c r="R1363" i="1"/>
  <c r="S1355" i="1"/>
  <c r="T1355" i="1" s="1"/>
  <c r="U1355" i="1" s="1"/>
  <c r="R1355" i="1"/>
  <c r="S1347" i="1"/>
  <c r="T1347" i="1" s="1"/>
  <c r="U1347" i="1" s="1"/>
  <c r="S1339" i="1"/>
  <c r="T1339" i="1" s="1"/>
  <c r="U1339" i="1" s="1"/>
  <c r="S1331" i="1"/>
  <c r="T1331" i="1" s="1"/>
  <c r="U1331" i="1" s="1"/>
  <c r="R1331" i="1"/>
  <c r="S1323" i="1"/>
  <c r="T1323" i="1" s="1"/>
  <c r="U1323" i="1" s="1"/>
  <c r="R1323" i="1"/>
  <c r="S1315" i="1"/>
  <c r="T1315" i="1" s="1"/>
  <c r="U1315" i="1" s="1"/>
  <c r="R1315" i="1"/>
  <c r="S1307" i="1"/>
  <c r="T1307" i="1" s="1"/>
  <c r="U1307" i="1" s="1"/>
  <c r="S1291" i="1"/>
  <c r="T1291" i="1" s="1"/>
  <c r="U1291" i="1" s="1"/>
  <c r="R1291" i="1"/>
  <c r="S1283" i="1"/>
  <c r="T1283" i="1" s="1"/>
  <c r="U1283" i="1" s="1"/>
  <c r="R1283" i="1"/>
  <c r="S1275" i="1"/>
  <c r="T1275" i="1" s="1"/>
  <c r="U1275" i="1" s="1"/>
  <c r="R1275" i="1"/>
  <c r="S1267" i="1"/>
  <c r="T1267" i="1" s="1"/>
  <c r="U1267" i="1" s="1"/>
  <c r="R1267" i="1"/>
  <c r="S1259" i="1"/>
  <c r="T1259" i="1" s="1"/>
  <c r="U1259" i="1" s="1"/>
  <c r="R1251" i="1"/>
  <c r="S1251" i="1"/>
  <c r="T1251" i="1" s="1"/>
  <c r="U1251" i="1" s="1"/>
  <c r="R1243" i="1"/>
  <c r="S1243" i="1" s="1"/>
  <c r="T1243" i="1" s="1"/>
  <c r="U1243" i="1" s="1"/>
  <c r="R1235" i="1"/>
  <c r="S1235" i="1" s="1"/>
  <c r="T1235" i="1" s="1"/>
  <c r="U1235" i="1" s="1"/>
  <c r="R1227" i="1"/>
  <c r="S1227" i="1" s="1"/>
  <c r="T1227" i="1" s="1"/>
  <c r="U1227" i="1" s="1"/>
  <c r="S1219" i="1"/>
  <c r="T1219" i="1" s="1"/>
  <c r="U1219" i="1" s="1"/>
  <c r="S1211" i="1"/>
  <c r="T1211" i="1" s="1"/>
  <c r="U1211" i="1" s="1"/>
  <c r="R1211" i="1"/>
  <c r="R1203" i="1"/>
  <c r="S1203" i="1" s="1"/>
  <c r="T1203" i="1" s="1"/>
  <c r="U1203" i="1" s="1"/>
  <c r="S1195" i="1"/>
  <c r="T1195" i="1" s="1"/>
  <c r="U1195" i="1" s="1"/>
  <c r="R1195" i="1"/>
  <c r="S1187" i="1"/>
  <c r="T1187" i="1" s="1"/>
  <c r="U1187" i="1" s="1"/>
  <c r="R1187" i="1"/>
  <c r="S1179" i="1"/>
  <c r="T1179" i="1" s="1"/>
  <c r="U1179" i="1" s="1"/>
  <c r="R1171" i="1"/>
  <c r="S1171" i="1" s="1"/>
  <c r="T1171" i="1" s="1"/>
  <c r="U1171" i="1" s="1"/>
  <c r="R1163" i="1"/>
  <c r="S1163" i="1" s="1"/>
  <c r="T1163" i="1" s="1"/>
  <c r="U1163" i="1" s="1"/>
  <c r="R1155" i="1"/>
  <c r="S1155" i="1" s="1"/>
  <c r="T1155" i="1" s="1"/>
  <c r="U1155" i="1" s="1"/>
  <c r="R1147" i="1"/>
  <c r="S1147" i="1" s="1"/>
  <c r="T1147" i="1" s="1"/>
  <c r="U1147" i="1" s="1"/>
  <c r="R1139" i="1"/>
  <c r="S1139" i="1" s="1"/>
  <c r="T1139" i="1" s="1"/>
  <c r="U1139" i="1" s="1"/>
  <c r="R1131" i="1"/>
  <c r="S1131" i="1" s="1"/>
  <c r="T1131" i="1" s="1"/>
  <c r="U1131" i="1" s="1"/>
  <c r="R1123" i="1"/>
  <c r="S1123" i="1"/>
  <c r="T1123" i="1" s="1"/>
  <c r="U1123" i="1" s="1"/>
  <c r="R1115" i="1"/>
  <c r="S1115" i="1" s="1"/>
  <c r="T1115" i="1" s="1"/>
  <c r="U1115" i="1" s="1"/>
  <c r="R1107" i="1"/>
  <c r="S1107" i="1" s="1"/>
  <c r="T1107" i="1" s="1"/>
  <c r="U1107" i="1" s="1"/>
  <c r="R1099" i="1"/>
  <c r="S1099" i="1" s="1"/>
  <c r="T1099" i="1" s="1"/>
  <c r="U1099" i="1" s="1"/>
  <c r="R1091" i="1"/>
  <c r="S1091" i="1" s="1"/>
  <c r="T1091" i="1" s="1"/>
  <c r="U1091" i="1" s="1"/>
  <c r="S1083" i="1"/>
  <c r="T1083" i="1" s="1"/>
  <c r="U1083" i="1" s="1"/>
  <c r="S1075" i="1"/>
  <c r="T1075" i="1" s="1"/>
  <c r="U1075" i="1" s="1"/>
  <c r="R1075" i="1"/>
  <c r="S1067" i="1"/>
  <c r="T1067" i="1" s="1"/>
  <c r="U1067" i="1" s="1"/>
  <c r="R1067" i="1"/>
  <c r="S1059" i="1"/>
  <c r="T1059" i="1" s="1"/>
  <c r="U1059" i="1" s="1"/>
  <c r="R1059" i="1"/>
  <c r="S1051" i="1"/>
  <c r="T1051" i="1" s="1"/>
  <c r="U1051" i="1" s="1"/>
  <c r="R1051" i="1"/>
  <c r="S1043" i="1"/>
  <c r="T1043" i="1" s="1"/>
  <c r="U1043" i="1" s="1"/>
  <c r="R1035" i="1"/>
  <c r="S1035" i="1" s="1"/>
  <c r="T1035" i="1" s="1"/>
  <c r="U1035" i="1" s="1"/>
  <c r="R1027" i="1"/>
  <c r="S1027" i="1" s="1"/>
  <c r="T1027" i="1" s="1"/>
  <c r="U1027" i="1" s="1"/>
  <c r="S1019" i="1"/>
  <c r="T1019" i="1" s="1"/>
  <c r="U1019" i="1" s="1"/>
  <c r="S1011" i="1"/>
  <c r="T1011" i="1" s="1"/>
  <c r="U1011" i="1" s="1"/>
  <c r="R1011" i="1"/>
  <c r="S1003" i="1"/>
  <c r="T1003" i="1" s="1"/>
  <c r="U1003" i="1" s="1"/>
  <c r="R995" i="1"/>
  <c r="S995" i="1"/>
  <c r="T995" i="1" s="1"/>
  <c r="U995" i="1" s="1"/>
  <c r="R987" i="1"/>
  <c r="S987" i="1" s="1"/>
  <c r="T987" i="1" s="1"/>
  <c r="U987" i="1" s="1"/>
  <c r="S979" i="1"/>
  <c r="T979" i="1" s="1"/>
  <c r="U979" i="1" s="1"/>
  <c r="S971" i="1"/>
  <c r="T971" i="1" s="1"/>
  <c r="U971" i="1" s="1"/>
  <c r="R971" i="1"/>
  <c r="S963" i="1"/>
  <c r="T963" i="1" s="1"/>
  <c r="U963" i="1" s="1"/>
  <c r="R947" i="1"/>
  <c r="S947" i="1" s="1"/>
  <c r="T947" i="1" s="1"/>
  <c r="U947" i="1" s="1"/>
  <c r="S939" i="1"/>
  <c r="T939" i="1" s="1"/>
  <c r="U939" i="1" s="1"/>
  <c r="R931" i="1"/>
  <c r="S931" i="1" s="1"/>
  <c r="T931" i="1" s="1"/>
  <c r="U931" i="1" s="1"/>
  <c r="S923" i="1"/>
  <c r="T923" i="1" s="1"/>
  <c r="U923" i="1" s="1"/>
  <c r="S915" i="1"/>
  <c r="T915" i="1" s="1"/>
  <c r="U915" i="1" s="1"/>
  <c r="R907" i="1"/>
  <c r="S907" i="1" s="1"/>
  <c r="T907" i="1" s="1"/>
  <c r="U907" i="1" s="1"/>
  <c r="S899" i="1"/>
  <c r="T899" i="1" s="1"/>
  <c r="U899" i="1" s="1"/>
  <c r="S891" i="1"/>
  <c r="T891" i="1" s="1"/>
  <c r="U891" i="1" s="1"/>
  <c r="R891" i="1"/>
  <c r="S883" i="1"/>
  <c r="T883" i="1" s="1"/>
  <c r="U883" i="1" s="1"/>
  <c r="R883" i="1"/>
  <c r="S875" i="1"/>
  <c r="T875" i="1" s="1"/>
  <c r="U875" i="1" s="1"/>
  <c r="R867" i="1"/>
  <c r="S867" i="1"/>
  <c r="T867" i="1" s="1"/>
  <c r="U867" i="1" s="1"/>
  <c r="S859" i="1"/>
  <c r="T859" i="1" s="1"/>
  <c r="U859" i="1" s="1"/>
  <c r="S851" i="1"/>
  <c r="T851" i="1" s="1"/>
  <c r="U851" i="1" s="1"/>
  <c r="R843" i="1"/>
  <c r="S843" i="1" s="1"/>
  <c r="T843" i="1" s="1"/>
  <c r="U843" i="1" s="1"/>
  <c r="S835" i="1"/>
  <c r="T835" i="1" s="1"/>
  <c r="U835" i="1" s="1"/>
  <c r="S827" i="1"/>
  <c r="T827" i="1" s="1"/>
  <c r="U827" i="1" s="1"/>
  <c r="R827" i="1"/>
  <c r="S819" i="1"/>
  <c r="T819" i="1" s="1"/>
  <c r="U819" i="1" s="1"/>
  <c r="R819" i="1"/>
  <c r="S811" i="1"/>
  <c r="T811" i="1" s="1"/>
  <c r="U811" i="1" s="1"/>
  <c r="R803" i="1"/>
  <c r="S803" i="1" s="1"/>
  <c r="T803" i="1" s="1"/>
  <c r="U803" i="1" s="1"/>
  <c r="S795" i="1"/>
  <c r="T795" i="1" s="1"/>
  <c r="U795" i="1" s="1"/>
  <c r="S787" i="1"/>
  <c r="T787" i="1" s="1"/>
  <c r="U787" i="1" s="1"/>
  <c r="R779" i="1"/>
  <c r="S779" i="1" s="1"/>
  <c r="T779" i="1" s="1"/>
  <c r="U779" i="1" s="1"/>
  <c r="S771" i="1"/>
  <c r="T771" i="1" s="1"/>
  <c r="U771" i="1" s="1"/>
  <c r="S763" i="1"/>
  <c r="T763" i="1" s="1"/>
  <c r="U763" i="1" s="1"/>
  <c r="R763" i="1"/>
  <c r="S755" i="1"/>
  <c r="T755" i="1" s="1"/>
  <c r="U755" i="1" s="1"/>
  <c r="R755" i="1"/>
  <c r="S747" i="1"/>
  <c r="T747" i="1" s="1"/>
  <c r="U747" i="1" s="1"/>
  <c r="R739" i="1"/>
  <c r="S739" i="1" s="1"/>
  <c r="T739" i="1" s="1"/>
  <c r="U739" i="1" s="1"/>
  <c r="R731" i="1"/>
  <c r="S731" i="1" s="1"/>
  <c r="T731" i="1" s="1"/>
  <c r="U731" i="1" s="1"/>
  <c r="R723" i="1"/>
  <c r="S723" i="1" s="1"/>
  <c r="T723" i="1" s="1"/>
  <c r="U723" i="1" s="1"/>
  <c r="R715" i="1"/>
  <c r="S715" i="1" s="1"/>
  <c r="T715" i="1" s="1"/>
  <c r="U715" i="1" s="1"/>
  <c r="R707" i="1"/>
  <c r="S707" i="1" s="1"/>
  <c r="T707" i="1" s="1"/>
  <c r="U707" i="1" s="1"/>
  <c r="R699" i="1"/>
  <c r="S699" i="1" s="1"/>
  <c r="T699" i="1" s="1"/>
  <c r="U699" i="1" s="1"/>
  <c r="R691" i="1"/>
  <c r="S691" i="1"/>
  <c r="T691" i="1" s="1"/>
  <c r="U691" i="1" s="1"/>
  <c r="R683" i="1"/>
  <c r="S683" i="1" s="1"/>
  <c r="T683" i="1" s="1"/>
  <c r="U683" i="1" s="1"/>
  <c r="R675" i="1"/>
  <c r="S675" i="1" s="1"/>
  <c r="T675" i="1" s="1"/>
  <c r="U675" i="1" s="1"/>
  <c r="R667" i="1"/>
  <c r="S667" i="1" s="1"/>
  <c r="T667" i="1" s="1"/>
  <c r="U667" i="1" s="1"/>
  <c r="R659" i="1"/>
  <c r="S659" i="1" s="1"/>
  <c r="T659" i="1" s="1"/>
  <c r="U659" i="1" s="1"/>
  <c r="R651" i="1"/>
  <c r="S651" i="1" s="1"/>
  <c r="T651" i="1" s="1"/>
  <c r="U651" i="1" s="1"/>
  <c r="R643" i="1"/>
  <c r="S643" i="1" s="1"/>
  <c r="T643" i="1" s="1"/>
  <c r="U643" i="1" s="1"/>
  <c r="R635" i="1"/>
  <c r="S635" i="1" s="1"/>
  <c r="T635" i="1" s="1"/>
  <c r="U635" i="1" s="1"/>
  <c r="R627" i="1"/>
  <c r="S627" i="1" s="1"/>
  <c r="T627" i="1" s="1"/>
  <c r="U627" i="1" s="1"/>
  <c r="R619" i="1"/>
  <c r="S619" i="1" s="1"/>
  <c r="T619" i="1" s="1"/>
  <c r="U619" i="1" s="1"/>
  <c r="R611" i="1"/>
  <c r="S611" i="1"/>
  <c r="T611" i="1" s="1"/>
  <c r="U611" i="1" s="1"/>
  <c r="R603" i="1"/>
  <c r="S603" i="1" s="1"/>
  <c r="T603" i="1" s="1"/>
  <c r="U603" i="1" s="1"/>
  <c r="R595" i="1"/>
  <c r="S595" i="1" s="1"/>
  <c r="T595" i="1" s="1"/>
  <c r="U595" i="1" s="1"/>
  <c r="R587" i="1"/>
  <c r="S587" i="1" s="1"/>
  <c r="T587" i="1" s="1"/>
  <c r="U587" i="1" s="1"/>
  <c r="R579" i="1"/>
  <c r="S579" i="1" s="1"/>
  <c r="T579" i="1" s="1"/>
  <c r="U579" i="1" s="1"/>
  <c r="R571" i="1"/>
  <c r="S571" i="1" s="1"/>
  <c r="T571" i="1" s="1"/>
  <c r="U571" i="1" s="1"/>
  <c r="R563" i="1"/>
  <c r="S563" i="1" s="1"/>
  <c r="T563" i="1" s="1"/>
  <c r="U563" i="1" s="1"/>
  <c r="R555" i="1"/>
  <c r="S555" i="1" s="1"/>
  <c r="T555" i="1" s="1"/>
  <c r="U555" i="1" s="1"/>
  <c r="R547" i="1"/>
  <c r="S547" i="1" s="1"/>
  <c r="T547" i="1" s="1"/>
  <c r="U547" i="1" s="1"/>
  <c r="R539" i="1"/>
  <c r="S539" i="1" s="1"/>
  <c r="T539" i="1" s="1"/>
  <c r="U539" i="1" s="1"/>
  <c r="R531" i="1"/>
  <c r="S531" i="1" s="1"/>
  <c r="T531" i="1" s="1"/>
  <c r="U531" i="1" s="1"/>
  <c r="R523" i="1"/>
  <c r="S523" i="1" s="1"/>
  <c r="T523" i="1" s="1"/>
  <c r="U523" i="1" s="1"/>
  <c r="R515" i="1"/>
  <c r="S515" i="1" s="1"/>
  <c r="T515" i="1" s="1"/>
  <c r="U515" i="1" s="1"/>
  <c r="R499" i="1"/>
  <c r="S499" i="1" s="1"/>
  <c r="T499" i="1" s="1"/>
  <c r="U499" i="1" s="1"/>
  <c r="R491" i="1"/>
  <c r="S491" i="1" s="1"/>
  <c r="T491" i="1" s="1"/>
  <c r="U491" i="1" s="1"/>
  <c r="R483" i="1"/>
  <c r="S483" i="1"/>
  <c r="T483" i="1" s="1"/>
  <c r="U483" i="1" s="1"/>
  <c r="R475" i="1"/>
  <c r="S475" i="1" s="1"/>
  <c r="T475" i="1" s="1"/>
  <c r="U475" i="1" s="1"/>
  <c r="R467" i="1"/>
  <c r="S467" i="1" s="1"/>
  <c r="T467" i="1" s="1"/>
  <c r="U467" i="1" s="1"/>
  <c r="R459" i="1"/>
  <c r="S459" i="1" s="1"/>
  <c r="T459" i="1" s="1"/>
  <c r="U459" i="1" s="1"/>
  <c r="R451" i="1"/>
  <c r="S451" i="1" s="1"/>
  <c r="T451" i="1" s="1"/>
  <c r="U451" i="1" s="1"/>
  <c r="S443" i="1"/>
  <c r="T443" i="1" s="1"/>
  <c r="U443" i="1" s="1"/>
  <c r="S435" i="1"/>
  <c r="T435" i="1" s="1"/>
  <c r="U435" i="1" s="1"/>
  <c r="R435" i="1"/>
  <c r="S427" i="1"/>
  <c r="T427" i="1" s="1"/>
  <c r="U427" i="1" s="1"/>
  <c r="R427" i="1"/>
  <c r="R419" i="1"/>
  <c r="S419" i="1" s="1"/>
  <c r="T419" i="1" s="1"/>
  <c r="U419" i="1" s="1"/>
  <c r="S411" i="1"/>
  <c r="T411" i="1" s="1"/>
  <c r="U411" i="1" s="1"/>
  <c r="R411" i="1"/>
  <c r="S403" i="1"/>
  <c r="T403" i="1" s="1"/>
  <c r="U403" i="1" s="1"/>
  <c r="R395" i="1"/>
  <c r="S395" i="1" s="1"/>
  <c r="T395" i="1" s="1"/>
  <c r="U395" i="1" s="1"/>
  <c r="R387" i="1"/>
  <c r="S387" i="1" s="1"/>
  <c r="T387" i="1" s="1"/>
  <c r="U387" i="1" s="1"/>
  <c r="S379" i="1"/>
  <c r="T379" i="1" s="1"/>
  <c r="U379" i="1" s="1"/>
  <c r="S371" i="1"/>
  <c r="T371" i="1" s="1"/>
  <c r="U371" i="1" s="1"/>
  <c r="R371" i="1"/>
  <c r="S363" i="1"/>
  <c r="T363" i="1" s="1"/>
  <c r="U363" i="1" s="1"/>
  <c r="R355" i="1"/>
  <c r="S355" i="1" s="1"/>
  <c r="T355" i="1" s="1"/>
  <c r="U355" i="1" s="1"/>
  <c r="R347" i="1"/>
  <c r="S347" i="1" s="1"/>
  <c r="T347" i="1" s="1"/>
  <c r="U347" i="1" s="1"/>
  <c r="S339" i="1"/>
  <c r="T339" i="1" s="1"/>
  <c r="U339" i="1" s="1"/>
  <c r="S331" i="1"/>
  <c r="T331" i="1" s="1"/>
  <c r="U331" i="1" s="1"/>
  <c r="R331" i="1"/>
  <c r="S323" i="1"/>
  <c r="T323" i="1" s="1"/>
  <c r="U323" i="1" s="1"/>
  <c r="R323" i="1"/>
  <c r="S315" i="1"/>
  <c r="T315" i="1" s="1"/>
  <c r="U315" i="1" s="1"/>
  <c r="R307" i="1"/>
  <c r="S307" i="1" s="1"/>
  <c r="T307" i="1" s="1"/>
  <c r="U307" i="1" s="1"/>
  <c r="R299" i="1"/>
  <c r="S299" i="1" s="1"/>
  <c r="T299" i="1" s="1"/>
  <c r="U299" i="1" s="1"/>
  <c r="R291" i="1"/>
  <c r="S291" i="1" s="1"/>
  <c r="T291" i="1" s="1"/>
  <c r="U291" i="1" s="1"/>
  <c r="R283" i="1"/>
  <c r="S283" i="1" s="1"/>
  <c r="T283" i="1" s="1"/>
  <c r="U283" i="1" s="1"/>
  <c r="R275" i="1"/>
  <c r="S275" i="1" s="1"/>
  <c r="T275" i="1" s="1"/>
  <c r="U275" i="1" s="1"/>
  <c r="R267" i="1"/>
  <c r="S267" i="1" s="1"/>
  <c r="T267" i="1" s="1"/>
  <c r="U267" i="1" s="1"/>
  <c r="R259" i="1"/>
  <c r="S259" i="1" s="1"/>
  <c r="T259" i="1" s="1"/>
  <c r="U259" i="1" s="1"/>
  <c r="R251" i="1"/>
  <c r="S251" i="1" s="1"/>
  <c r="T251" i="1" s="1"/>
  <c r="U251" i="1" s="1"/>
  <c r="R243" i="1"/>
  <c r="S243" i="1" s="1"/>
  <c r="T243" i="1" s="1"/>
  <c r="U243" i="1" s="1"/>
  <c r="R235" i="1"/>
  <c r="S235" i="1" s="1"/>
  <c r="T235" i="1" s="1"/>
  <c r="U235" i="1" s="1"/>
  <c r="R227" i="1"/>
  <c r="S227" i="1"/>
  <c r="T227" i="1" s="1"/>
  <c r="U227" i="1" s="1"/>
  <c r="R219" i="1"/>
  <c r="S219" i="1" s="1"/>
  <c r="T219" i="1" s="1"/>
  <c r="U219" i="1" s="1"/>
  <c r="R211" i="1"/>
  <c r="S211" i="1" s="1"/>
  <c r="T211" i="1" s="1"/>
  <c r="U211" i="1" s="1"/>
  <c r="R203" i="1"/>
  <c r="S203" i="1" s="1"/>
  <c r="T203" i="1" s="1"/>
  <c r="U203" i="1" s="1"/>
  <c r="S195" i="1"/>
  <c r="T195" i="1" s="1"/>
  <c r="U195" i="1" s="1"/>
  <c r="S187" i="1"/>
  <c r="T187" i="1" s="1"/>
  <c r="U187" i="1" s="1"/>
  <c r="R187" i="1"/>
  <c r="R179" i="1"/>
  <c r="S179" i="1" s="1"/>
  <c r="T179" i="1" s="1"/>
  <c r="U179" i="1" s="1"/>
  <c r="S171" i="1"/>
  <c r="T171" i="1" s="1"/>
  <c r="U171" i="1" s="1"/>
  <c r="R171" i="1"/>
  <c r="S163" i="1"/>
  <c r="T163" i="1" s="1"/>
  <c r="U163" i="1" s="1"/>
  <c r="R163" i="1"/>
  <c r="S155" i="1"/>
  <c r="T155" i="1" s="1"/>
  <c r="U155" i="1" s="1"/>
  <c r="R155" i="1"/>
  <c r="S147" i="1"/>
  <c r="T147" i="1" s="1"/>
  <c r="U147" i="1" s="1"/>
  <c r="R147" i="1"/>
  <c r="S139" i="1"/>
  <c r="T139" i="1" s="1"/>
  <c r="U139" i="1" s="1"/>
  <c r="R139" i="1"/>
  <c r="S131" i="1"/>
  <c r="T131" i="1" s="1"/>
  <c r="U131" i="1" s="1"/>
  <c r="R131" i="1"/>
  <c r="S123" i="1"/>
  <c r="T123" i="1" s="1"/>
  <c r="U123" i="1" s="1"/>
  <c r="R123" i="1"/>
  <c r="S115" i="1"/>
  <c r="T115" i="1" s="1"/>
  <c r="U115" i="1" s="1"/>
  <c r="R115" i="1"/>
  <c r="S107" i="1"/>
  <c r="T107" i="1" s="1"/>
  <c r="U107" i="1" s="1"/>
  <c r="R107" i="1"/>
  <c r="R99" i="1"/>
  <c r="S99" i="1" s="1"/>
  <c r="T99" i="1" s="1"/>
  <c r="U99" i="1" s="1"/>
  <c r="S91" i="1"/>
  <c r="T91" i="1" s="1"/>
  <c r="U91" i="1" s="1"/>
  <c r="R91" i="1"/>
  <c r="S83" i="1"/>
  <c r="T83" i="1" s="1"/>
  <c r="U83" i="1" s="1"/>
  <c r="R83" i="1"/>
  <c r="S75" i="1"/>
  <c r="T75" i="1" s="1"/>
  <c r="U75" i="1" s="1"/>
  <c r="R75" i="1"/>
  <c r="S67" i="1"/>
  <c r="T67" i="1" s="1"/>
  <c r="U67" i="1" s="1"/>
  <c r="R67" i="1"/>
  <c r="S59" i="1"/>
  <c r="T59" i="1" s="1"/>
  <c r="U59" i="1" s="1"/>
  <c r="R59" i="1"/>
  <c r="S51" i="1"/>
  <c r="T51" i="1" s="1"/>
  <c r="U51" i="1" s="1"/>
  <c r="R51" i="1"/>
  <c r="S43" i="1"/>
  <c r="T43" i="1" s="1"/>
  <c r="U43" i="1" s="1"/>
  <c r="R35" i="1"/>
  <c r="S35" i="1" s="1"/>
  <c r="T35" i="1" s="1"/>
  <c r="U35" i="1" s="1"/>
  <c r="R27" i="1"/>
  <c r="S27" i="1" s="1"/>
  <c r="T27" i="1" s="1"/>
  <c r="U27" i="1" s="1"/>
  <c r="S11" i="1"/>
  <c r="T11" i="1" s="1"/>
  <c r="U11" i="1" s="1"/>
  <c r="R11" i="1"/>
  <c r="S3" i="1"/>
  <c r="T3" i="1" s="1"/>
  <c r="U3" i="1" s="1"/>
  <c r="R3" i="1"/>
  <c r="R5424" i="1"/>
  <c r="S5424" i="1" s="1"/>
  <c r="T5424" i="1" s="1"/>
  <c r="U5424" i="1" s="1"/>
  <c r="R5384" i="1"/>
  <c r="S5384" i="1" s="1"/>
  <c r="T5384" i="1" s="1"/>
  <c r="U5384" i="1" s="1"/>
  <c r="R5344" i="1"/>
  <c r="S5344" i="1" s="1"/>
  <c r="T5344" i="1" s="1"/>
  <c r="U5344" i="1" s="1"/>
  <c r="R5304" i="1"/>
  <c r="R5264" i="1"/>
  <c r="R5152" i="1"/>
  <c r="R5072" i="1"/>
  <c r="S5072" i="1" s="1"/>
  <c r="T5072" i="1" s="1"/>
  <c r="U5072" i="1" s="1"/>
  <c r="R3563" i="1"/>
  <c r="S3563" i="1" s="1"/>
  <c r="T3563" i="1" s="1"/>
  <c r="U3563" i="1" s="1"/>
  <c r="R3515" i="1"/>
  <c r="S3515" i="1" s="1"/>
  <c r="T3515" i="1" s="1"/>
  <c r="U3515" i="1" s="1"/>
  <c r="R3347" i="1"/>
  <c r="R3051" i="1"/>
  <c r="S3051" i="1" s="1"/>
  <c r="T3051" i="1" s="1"/>
  <c r="U3051" i="1" s="1"/>
  <c r="R3003" i="1"/>
  <c r="S3003" i="1" s="1"/>
  <c r="T3003" i="1" s="1"/>
  <c r="U3003" i="1" s="1"/>
  <c r="R2835" i="1"/>
  <c r="S2835" i="1" s="1"/>
  <c r="T2835" i="1" s="1"/>
  <c r="U2835" i="1" s="1"/>
  <c r="R2539" i="1"/>
  <c r="R2491" i="1"/>
  <c r="S2491" i="1" s="1"/>
  <c r="T2491" i="1" s="1"/>
  <c r="U2491" i="1" s="1"/>
  <c r="R2323" i="1"/>
  <c r="S2323" i="1" s="1"/>
  <c r="T2323" i="1" s="1"/>
  <c r="U2323" i="1" s="1"/>
  <c r="R2027" i="1"/>
  <c r="R1979" i="1"/>
  <c r="S1979" i="1" s="1"/>
  <c r="T1979" i="1" s="1"/>
  <c r="U1979" i="1" s="1"/>
  <c r="R1811" i="1"/>
  <c r="S1811" i="1" s="1"/>
  <c r="T1811" i="1" s="1"/>
  <c r="U1811" i="1" s="1"/>
  <c r="R1515" i="1"/>
  <c r="R1467" i="1"/>
  <c r="S1467" i="1" s="1"/>
  <c r="T1467" i="1" s="1"/>
  <c r="U1467" i="1" s="1"/>
  <c r="R1299" i="1"/>
  <c r="S1299" i="1" s="1"/>
  <c r="T1299" i="1" s="1"/>
  <c r="U1299" i="1" s="1"/>
  <c r="R1003" i="1"/>
  <c r="R955" i="1"/>
  <c r="S955" i="1" s="1"/>
  <c r="T955" i="1" s="1"/>
  <c r="U955" i="1" s="1"/>
  <c r="R19" i="1"/>
  <c r="S19" i="1" s="1"/>
  <c r="T19" i="1" s="1"/>
  <c r="U19" i="1" s="1"/>
  <c r="S5432" i="1"/>
  <c r="T5432" i="1" s="1"/>
  <c r="U5432" i="1" s="1"/>
  <c r="S507" i="1"/>
  <c r="T507" i="1" s="1"/>
  <c r="U507" i="1" s="1"/>
  <c r="R210" i="1"/>
  <c r="S210" i="1" s="1"/>
  <c r="T210" i="1" s="1"/>
  <c r="U210" i="1" s="1"/>
  <c r="R202" i="1"/>
  <c r="S202" i="1" s="1"/>
  <c r="T202" i="1" s="1"/>
  <c r="U202" i="1" s="1"/>
  <c r="R194" i="1"/>
  <c r="S194" i="1" s="1"/>
  <c r="T194" i="1" s="1"/>
  <c r="U194" i="1" s="1"/>
  <c r="S186" i="1"/>
  <c r="T186" i="1" s="1"/>
  <c r="U186" i="1" s="1"/>
  <c r="R178" i="1"/>
  <c r="S178" i="1" s="1"/>
  <c r="T178" i="1" s="1"/>
  <c r="U178" i="1" s="1"/>
  <c r="S170" i="1"/>
  <c r="T170" i="1" s="1"/>
  <c r="U170" i="1" s="1"/>
  <c r="R170" i="1"/>
  <c r="S162" i="1"/>
  <c r="T162" i="1" s="1"/>
  <c r="U162" i="1" s="1"/>
  <c r="R154" i="1"/>
  <c r="S154" i="1" s="1"/>
  <c r="T154" i="1" s="1"/>
  <c r="U154" i="1" s="1"/>
  <c r="S138" i="1"/>
  <c r="T138" i="1" s="1"/>
  <c r="U138" i="1" s="1"/>
  <c r="R138" i="1"/>
  <c r="S130" i="1"/>
  <c r="T130" i="1" s="1"/>
  <c r="U130" i="1" s="1"/>
  <c r="R130" i="1"/>
  <c r="S122" i="1"/>
  <c r="T122" i="1" s="1"/>
  <c r="U122" i="1" s="1"/>
  <c r="R114" i="1"/>
  <c r="S114" i="1"/>
  <c r="T114" i="1" s="1"/>
  <c r="U114" i="1" s="1"/>
  <c r="S98" i="1"/>
  <c r="T98" i="1" s="1"/>
  <c r="U98" i="1" s="1"/>
  <c r="R98" i="1"/>
  <c r="R90" i="1"/>
  <c r="S90" i="1" s="1"/>
  <c r="T90" i="1" s="1"/>
  <c r="U90" i="1" s="1"/>
  <c r="S82" i="1"/>
  <c r="T82" i="1" s="1"/>
  <c r="U82" i="1" s="1"/>
  <c r="R74" i="1"/>
  <c r="S74" i="1" s="1"/>
  <c r="T74" i="1" s="1"/>
  <c r="U74" i="1" s="1"/>
  <c r="S66" i="1"/>
  <c r="T66" i="1" s="1"/>
  <c r="U66" i="1" s="1"/>
  <c r="S58" i="1"/>
  <c r="T58" i="1" s="1"/>
  <c r="U58" i="1" s="1"/>
  <c r="R58" i="1"/>
  <c r="S50" i="1"/>
  <c r="T50" i="1" s="1"/>
  <c r="U50" i="1" s="1"/>
  <c r="R50" i="1"/>
  <c r="S42" i="1"/>
  <c r="T42" i="1" s="1"/>
  <c r="U42" i="1" s="1"/>
  <c r="S26" i="1"/>
  <c r="T26" i="1" s="1"/>
  <c r="U26" i="1" s="1"/>
  <c r="R26" i="1"/>
  <c r="S18" i="1"/>
  <c r="T18" i="1" s="1"/>
  <c r="U18" i="1" s="1"/>
  <c r="R18" i="1"/>
  <c r="S10" i="1"/>
  <c r="T10" i="1" s="1"/>
  <c r="U10" i="1" s="1"/>
  <c r="R10" i="1"/>
  <c r="S2" i="1"/>
  <c r="T2" i="1" s="1"/>
  <c r="U2" i="1" s="1"/>
  <c r="R82" i="1"/>
  <c r="R34" i="1"/>
  <c r="S34" i="1" s="1"/>
  <c r="T34" i="1" s="1"/>
  <c r="U34" i="1" s="1"/>
  <c r="R106" i="1"/>
  <c r="S106" i="1" s="1"/>
  <c r="T106" i="1" s="1"/>
  <c r="U106" i="1" s="1"/>
  <c r="S1000" i="1"/>
  <c r="T1000" i="1" s="1"/>
  <c r="U1000" i="1" s="1"/>
  <c r="S712" i="1"/>
  <c r="T712" i="1" s="1"/>
  <c r="U712" i="1" s="1"/>
  <c r="S456" i="1"/>
  <c r="T456" i="1" s="1"/>
  <c r="U456" i="1" s="1"/>
  <c r="R122" i="1"/>
  <c r="S1782" i="1"/>
  <c r="T1782" i="1" s="1"/>
  <c r="U1782" i="1" s="1"/>
  <c r="S1734" i="1"/>
  <c r="T1734" i="1" s="1"/>
  <c r="U1734" i="1" s="1"/>
  <c r="R146" i="1"/>
  <c r="S146" i="1" s="1"/>
  <c r="T146" i="1" s="1"/>
  <c r="U146" i="1" s="1"/>
  <c r="R2" i="1"/>
  <c r="S5161" i="1"/>
  <c r="T5161" i="1" s="1"/>
  <c r="U5161" i="1" s="1"/>
  <c r="S5129" i="1"/>
  <c r="T5129" i="1" s="1"/>
  <c r="U5129" i="1" s="1"/>
  <c r="S5097" i="1"/>
  <c r="T5097" i="1" s="1"/>
  <c r="U5097" i="1" s="1"/>
  <c r="S5073" i="1"/>
  <c r="T5073" i="1" s="1"/>
  <c r="U5073" i="1" s="1"/>
  <c r="S5057" i="1"/>
  <c r="T5057" i="1" s="1"/>
  <c r="U5057" i="1" s="1"/>
  <c r="S5033" i="1"/>
  <c r="T5033" i="1" s="1"/>
  <c r="U5033" i="1" s="1"/>
  <c r="S5009" i="1"/>
  <c r="T5009" i="1" s="1"/>
  <c r="U5009" i="1" s="1"/>
  <c r="S4969" i="1"/>
  <c r="T4969" i="1" s="1"/>
  <c r="U4969" i="1" s="1"/>
  <c r="S4945" i="1"/>
  <c r="T4945" i="1" s="1"/>
  <c r="U4945" i="1" s="1"/>
  <c r="S4905" i="1"/>
  <c r="T4905" i="1" s="1"/>
  <c r="U4905" i="1" s="1"/>
  <c r="S4881" i="1"/>
  <c r="T4881" i="1" s="1"/>
  <c r="U4881" i="1" s="1"/>
  <c r="S4841" i="1"/>
  <c r="T4841" i="1" s="1"/>
  <c r="U4841" i="1" s="1"/>
  <c r="S4817" i="1"/>
  <c r="T4817" i="1" s="1"/>
  <c r="U4817" i="1" s="1"/>
  <c r="S4801" i="1"/>
  <c r="T4801" i="1" s="1"/>
  <c r="U4801" i="1" s="1"/>
  <c r="S4777" i="1"/>
  <c r="T4777" i="1" s="1"/>
  <c r="U4777" i="1" s="1"/>
  <c r="S4753" i="1"/>
  <c r="T4753" i="1" s="1"/>
  <c r="U4753" i="1" s="1"/>
  <c r="S4713" i="1"/>
  <c r="T4713" i="1" s="1"/>
  <c r="U4713" i="1" s="1"/>
  <c r="S4689" i="1"/>
  <c r="T4689" i="1" s="1"/>
  <c r="U4689" i="1" s="1"/>
  <c r="S4649" i="1"/>
  <c r="T4649" i="1" s="1"/>
  <c r="U4649" i="1" s="1"/>
  <c r="S4625" i="1"/>
  <c r="T4625" i="1" s="1"/>
  <c r="U4625" i="1" s="1"/>
  <c r="S4585" i="1"/>
  <c r="T4585" i="1" s="1"/>
  <c r="U4585" i="1" s="1"/>
  <c r="S4561" i="1"/>
  <c r="T4561" i="1" s="1"/>
  <c r="U4561" i="1" s="1"/>
  <c r="S4545" i="1"/>
  <c r="T4545" i="1" s="1"/>
  <c r="U4545" i="1" s="1"/>
  <c r="S4521" i="1"/>
  <c r="T4521" i="1" s="1"/>
  <c r="U4521" i="1" s="1"/>
  <c r="S4497" i="1"/>
  <c r="T4497" i="1" s="1"/>
  <c r="U4497" i="1" s="1"/>
  <c r="S4457" i="1"/>
  <c r="T4457" i="1" s="1"/>
  <c r="U4457" i="1" s="1"/>
  <c r="S4433" i="1"/>
  <c r="T4433" i="1" s="1"/>
  <c r="U4433" i="1" s="1"/>
  <c r="S4393" i="1"/>
  <c r="T4393" i="1" s="1"/>
  <c r="U4393" i="1" s="1"/>
  <c r="S4369" i="1"/>
  <c r="T4369" i="1" s="1"/>
  <c r="U4369" i="1" s="1"/>
  <c r="S4329" i="1"/>
  <c r="T4329" i="1" s="1"/>
  <c r="U4329" i="1" s="1"/>
  <c r="S4305" i="1"/>
  <c r="T4305" i="1" s="1"/>
  <c r="U4305" i="1" s="1"/>
  <c r="S4289" i="1"/>
  <c r="T4289" i="1" s="1"/>
  <c r="U4289" i="1" s="1"/>
  <c r="S4265" i="1"/>
  <c r="T4265" i="1" s="1"/>
  <c r="U4265" i="1" s="1"/>
  <c r="S4241" i="1"/>
  <c r="T4241" i="1" s="1"/>
  <c r="U4241" i="1" s="1"/>
  <c r="S4201" i="1"/>
  <c r="T4201" i="1" s="1"/>
  <c r="U4201" i="1" s="1"/>
  <c r="S4177" i="1"/>
  <c r="T4177" i="1" s="1"/>
  <c r="U4177" i="1" s="1"/>
  <c r="S4137" i="1"/>
  <c r="T4137" i="1" s="1"/>
  <c r="U4137" i="1" s="1"/>
  <c r="S4113" i="1"/>
  <c r="T4113" i="1" s="1"/>
  <c r="U4113" i="1" s="1"/>
  <c r="S4073" i="1"/>
  <c r="T4073" i="1" s="1"/>
  <c r="U4073" i="1" s="1"/>
  <c r="S4049" i="1"/>
  <c r="T4049" i="1" s="1"/>
  <c r="U4049" i="1" s="1"/>
  <c r="S4033" i="1"/>
  <c r="T4033" i="1" s="1"/>
  <c r="U4033" i="1" s="1"/>
  <c r="S4009" i="1"/>
  <c r="T4009" i="1" s="1"/>
  <c r="U4009" i="1" s="1"/>
  <c r="S3985" i="1"/>
  <c r="T3985" i="1" s="1"/>
  <c r="U3985" i="1" s="1"/>
  <c r="S3945" i="1"/>
  <c r="T3945" i="1" s="1"/>
  <c r="U3945" i="1" s="1"/>
  <c r="S3921" i="1"/>
  <c r="T3921" i="1" s="1"/>
  <c r="U3921" i="1" s="1"/>
  <c r="S3881" i="1"/>
  <c r="T3881" i="1" s="1"/>
  <c r="U3881" i="1" s="1"/>
  <c r="S3857" i="1"/>
  <c r="T3857" i="1" s="1"/>
  <c r="U3857" i="1" s="1"/>
  <c r="S3817" i="1"/>
  <c r="T3817" i="1" s="1"/>
  <c r="U3817" i="1" s="1"/>
  <c r="S3793" i="1"/>
  <c r="T3793" i="1" s="1"/>
  <c r="U3793" i="1" s="1"/>
  <c r="S3777" i="1"/>
  <c r="T3777" i="1" s="1"/>
  <c r="U3777" i="1" s="1"/>
  <c r="S3753" i="1"/>
  <c r="T3753" i="1" s="1"/>
  <c r="U3753" i="1" s="1"/>
  <c r="S3729" i="1"/>
  <c r="T3729" i="1" s="1"/>
  <c r="U3729" i="1" s="1"/>
  <c r="S3689" i="1"/>
  <c r="T3689" i="1" s="1"/>
  <c r="U3689" i="1" s="1"/>
  <c r="S3665" i="1"/>
  <c r="T3665" i="1" s="1"/>
  <c r="U3665" i="1" s="1"/>
  <c r="S3625" i="1"/>
  <c r="T3625" i="1" s="1"/>
  <c r="U3625" i="1" s="1"/>
  <c r="S3601" i="1"/>
  <c r="T3601" i="1" s="1"/>
  <c r="U3601" i="1" s="1"/>
  <c r="S3561" i="1"/>
  <c r="T3561" i="1" s="1"/>
  <c r="U3561" i="1" s="1"/>
  <c r="S3537" i="1"/>
  <c r="T3537" i="1" s="1"/>
  <c r="U3537" i="1" s="1"/>
  <c r="S3521" i="1"/>
  <c r="T3521" i="1" s="1"/>
  <c r="U3521" i="1" s="1"/>
  <c r="S3497" i="1"/>
  <c r="T3497" i="1" s="1"/>
  <c r="U3497" i="1" s="1"/>
  <c r="S3473" i="1"/>
  <c r="T3473" i="1" s="1"/>
  <c r="U3473" i="1" s="1"/>
  <c r="S3433" i="1"/>
  <c r="T3433" i="1" s="1"/>
  <c r="U3433" i="1" s="1"/>
  <c r="S3409" i="1"/>
  <c r="T3409" i="1" s="1"/>
  <c r="U3409" i="1" s="1"/>
  <c r="S3369" i="1"/>
  <c r="T3369" i="1" s="1"/>
  <c r="U3369" i="1" s="1"/>
  <c r="S3345" i="1"/>
  <c r="T3345" i="1" s="1"/>
  <c r="U3345" i="1" s="1"/>
  <c r="S3305" i="1"/>
  <c r="T3305" i="1" s="1"/>
  <c r="U3305" i="1" s="1"/>
  <c r="S3281" i="1"/>
  <c r="T3281" i="1" s="1"/>
  <c r="U3281" i="1" s="1"/>
  <c r="S3265" i="1"/>
  <c r="T3265" i="1" s="1"/>
  <c r="U3265" i="1" s="1"/>
  <c r="S3241" i="1"/>
  <c r="T3241" i="1" s="1"/>
  <c r="U3241" i="1" s="1"/>
  <c r="S3217" i="1"/>
  <c r="T3217" i="1" s="1"/>
  <c r="U3217" i="1" s="1"/>
  <c r="S3177" i="1"/>
  <c r="T3177" i="1" s="1"/>
  <c r="U3177" i="1" s="1"/>
  <c r="S3153" i="1"/>
  <c r="T3153" i="1" s="1"/>
  <c r="U3153" i="1" s="1"/>
  <c r="S3113" i="1"/>
  <c r="T3113" i="1" s="1"/>
  <c r="U3113" i="1" s="1"/>
  <c r="S3089" i="1"/>
  <c r="T3089" i="1" s="1"/>
  <c r="U3089" i="1" s="1"/>
  <c r="S3049" i="1"/>
  <c r="T3049" i="1" s="1"/>
  <c r="U3049" i="1" s="1"/>
  <c r="S3025" i="1"/>
  <c r="T3025" i="1" s="1"/>
  <c r="U3025" i="1" s="1"/>
  <c r="S3009" i="1"/>
  <c r="T3009" i="1" s="1"/>
  <c r="U3009" i="1" s="1"/>
  <c r="S2985" i="1"/>
  <c r="T2985" i="1" s="1"/>
  <c r="U2985" i="1" s="1"/>
  <c r="S2961" i="1"/>
  <c r="T2961" i="1" s="1"/>
  <c r="U2961" i="1" s="1"/>
  <c r="S2921" i="1"/>
  <c r="T2921" i="1" s="1"/>
  <c r="U2921" i="1" s="1"/>
  <c r="S2897" i="1"/>
  <c r="T2897" i="1" s="1"/>
  <c r="U2897" i="1" s="1"/>
  <c r="S2857" i="1"/>
  <c r="T2857" i="1" s="1"/>
  <c r="U2857" i="1" s="1"/>
  <c r="S2833" i="1"/>
  <c r="T2833" i="1" s="1"/>
  <c r="U2833" i="1" s="1"/>
  <c r="S2793" i="1"/>
  <c r="T2793" i="1" s="1"/>
  <c r="U2793" i="1" s="1"/>
  <c r="S2769" i="1"/>
  <c r="T2769" i="1" s="1"/>
  <c r="U2769" i="1" s="1"/>
  <c r="S2753" i="1"/>
  <c r="T2753" i="1" s="1"/>
  <c r="U2753" i="1" s="1"/>
  <c r="S2729" i="1"/>
  <c r="T2729" i="1" s="1"/>
  <c r="U2729" i="1" s="1"/>
  <c r="S2705" i="1"/>
  <c r="T2705" i="1" s="1"/>
  <c r="U2705" i="1" s="1"/>
  <c r="S2665" i="1"/>
  <c r="T2665" i="1" s="1"/>
  <c r="U2665" i="1" s="1"/>
  <c r="S2641" i="1"/>
  <c r="T2641" i="1" s="1"/>
  <c r="U2641" i="1" s="1"/>
  <c r="S2601" i="1"/>
  <c r="T2601" i="1" s="1"/>
  <c r="U2601" i="1" s="1"/>
  <c r="S2577" i="1"/>
  <c r="T2577" i="1" s="1"/>
  <c r="U2577" i="1" s="1"/>
  <c r="S2537" i="1"/>
  <c r="T2537" i="1" s="1"/>
  <c r="U2537" i="1" s="1"/>
  <c r="S2513" i="1"/>
  <c r="T2513" i="1" s="1"/>
  <c r="U2513" i="1" s="1"/>
  <c r="S2497" i="1"/>
  <c r="T2497" i="1" s="1"/>
  <c r="U2497" i="1" s="1"/>
  <c r="S2473" i="1"/>
  <c r="T2473" i="1" s="1"/>
  <c r="U2473" i="1" s="1"/>
  <c r="S2449" i="1"/>
  <c r="T2449" i="1" s="1"/>
  <c r="U2449" i="1" s="1"/>
  <c r="S2409" i="1"/>
  <c r="T2409" i="1" s="1"/>
  <c r="U2409" i="1" s="1"/>
  <c r="S2385" i="1"/>
  <c r="T2385" i="1" s="1"/>
  <c r="U2385" i="1" s="1"/>
  <c r="S2345" i="1"/>
  <c r="T2345" i="1" s="1"/>
  <c r="U2345" i="1" s="1"/>
  <c r="S2321" i="1"/>
  <c r="T2321" i="1" s="1"/>
  <c r="U2321" i="1" s="1"/>
  <c r="S2281" i="1"/>
  <c r="T2281" i="1" s="1"/>
  <c r="U2281" i="1" s="1"/>
  <c r="S2257" i="1"/>
  <c r="T2257" i="1" s="1"/>
  <c r="U2257" i="1" s="1"/>
  <c r="S2241" i="1"/>
  <c r="T2241" i="1" s="1"/>
  <c r="U2241" i="1" s="1"/>
  <c r="S2217" i="1"/>
  <c r="T2217" i="1" s="1"/>
  <c r="U2217" i="1" s="1"/>
  <c r="S2193" i="1"/>
  <c r="T2193" i="1" s="1"/>
  <c r="U2193" i="1" s="1"/>
  <c r="S2153" i="1"/>
  <c r="T2153" i="1" s="1"/>
  <c r="U2153" i="1" s="1"/>
  <c r="S2129" i="1"/>
  <c r="T2129" i="1" s="1"/>
  <c r="U2129" i="1" s="1"/>
  <c r="S2089" i="1"/>
  <c r="T2089" i="1" s="1"/>
  <c r="U2089" i="1" s="1"/>
  <c r="S2065" i="1"/>
  <c r="T2065" i="1" s="1"/>
  <c r="U2065" i="1" s="1"/>
  <c r="S2025" i="1"/>
  <c r="T2025" i="1" s="1"/>
  <c r="U2025" i="1" s="1"/>
  <c r="S2001" i="1"/>
  <c r="T2001" i="1" s="1"/>
  <c r="U2001" i="1" s="1"/>
  <c r="S1985" i="1"/>
  <c r="T1985" i="1" s="1"/>
  <c r="U1985" i="1" s="1"/>
  <c r="S1961" i="1"/>
  <c r="T1961" i="1" s="1"/>
  <c r="U1961" i="1" s="1"/>
  <c r="S1937" i="1"/>
  <c r="T1937" i="1" s="1"/>
  <c r="U1937" i="1" s="1"/>
  <c r="S1897" i="1"/>
  <c r="T1897" i="1" s="1"/>
  <c r="U1897" i="1" s="1"/>
  <c r="S1873" i="1"/>
  <c r="T1873" i="1" s="1"/>
  <c r="U1873" i="1" s="1"/>
  <c r="S1833" i="1"/>
  <c r="T1833" i="1" s="1"/>
  <c r="U1833" i="1" s="1"/>
  <c r="S1809" i="1"/>
  <c r="T1809" i="1" s="1"/>
  <c r="U1809" i="1" s="1"/>
  <c r="S1769" i="1"/>
  <c r="T1769" i="1" s="1"/>
  <c r="U1769" i="1" s="1"/>
  <c r="S1753" i="1"/>
  <c r="T1753" i="1" s="1"/>
  <c r="U1753" i="1" s="1"/>
  <c r="S1745" i="1"/>
  <c r="T1745" i="1" s="1"/>
  <c r="U1745" i="1" s="1"/>
  <c r="S1737" i="1"/>
  <c r="T1737" i="1" s="1"/>
  <c r="U1737" i="1" s="1"/>
  <c r="S1705" i="1"/>
  <c r="T1705" i="1" s="1"/>
  <c r="U1705" i="1" s="1"/>
  <c r="S1697" i="1"/>
  <c r="T1697" i="1" s="1"/>
  <c r="U1697" i="1" s="1"/>
  <c r="S1673" i="1"/>
  <c r="T1673" i="1" s="1"/>
  <c r="U1673" i="1" s="1"/>
  <c r="S1665" i="1"/>
  <c r="T1665" i="1" s="1"/>
  <c r="U1665" i="1" s="1"/>
  <c r="S1657" i="1"/>
  <c r="T1657" i="1" s="1"/>
  <c r="U1657" i="1" s="1"/>
  <c r="S1641" i="1"/>
  <c r="T1641" i="1" s="1"/>
  <c r="U1641" i="1" s="1"/>
  <c r="S1633" i="1"/>
  <c r="T1633" i="1" s="1"/>
  <c r="U1633" i="1" s="1"/>
  <c r="S1609" i="1"/>
  <c r="T1609" i="1" s="1"/>
  <c r="U1609" i="1" s="1"/>
  <c r="S1569" i="1"/>
  <c r="T1569" i="1" s="1"/>
  <c r="U1569" i="1" s="1"/>
  <c r="S1561" i="1"/>
  <c r="T1561" i="1" s="1"/>
  <c r="U1561" i="1" s="1"/>
  <c r="S1553" i="1"/>
  <c r="T1553" i="1" s="1"/>
  <c r="U1553" i="1" s="1"/>
  <c r="S1537" i="1"/>
  <c r="T1537" i="1" s="1"/>
  <c r="U1537" i="1" s="1"/>
  <c r="S1529" i="1"/>
  <c r="T1529" i="1" s="1"/>
  <c r="U1529" i="1" s="1"/>
  <c r="S1505" i="1"/>
  <c r="T1505" i="1" s="1"/>
  <c r="U1505" i="1" s="1"/>
  <c r="S1481" i="1"/>
  <c r="T1481" i="1" s="1"/>
  <c r="U1481" i="1" s="1"/>
  <c r="S1473" i="1"/>
  <c r="T1473" i="1" s="1"/>
  <c r="U1473" i="1" s="1"/>
  <c r="S1449" i="1"/>
  <c r="T1449" i="1" s="1"/>
  <c r="U1449" i="1" s="1"/>
  <c r="S1441" i="1"/>
  <c r="T1441" i="1" s="1"/>
  <c r="U1441" i="1" s="1"/>
  <c r="S1433" i="1"/>
  <c r="T1433" i="1" s="1"/>
  <c r="U1433" i="1" s="1"/>
  <c r="S1417" i="1"/>
  <c r="T1417" i="1" s="1"/>
  <c r="U1417" i="1" s="1"/>
  <c r="S1401" i="1"/>
  <c r="T1401" i="1" s="1"/>
  <c r="U1401" i="1" s="1"/>
  <c r="S1377" i="1"/>
  <c r="T1377" i="1" s="1"/>
  <c r="U1377" i="1" s="1"/>
  <c r="S1369" i="1"/>
  <c r="T1369" i="1" s="1"/>
  <c r="U1369" i="1" s="1"/>
  <c r="S1361" i="1"/>
  <c r="T1361" i="1" s="1"/>
  <c r="U1361" i="1" s="1"/>
  <c r="S1345" i="1"/>
  <c r="T1345" i="1" s="1"/>
  <c r="U1345" i="1" s="1"/>
  <c r="S1313" i="1"/>
  <c r="T1313" i="1" s="1"/>
  <c r="U1313" i="1" s="1"/>
  <c r="S1297" i="1"/>
  <c r="T1297" i="1" s="1"/>
  <c r="U1297" i="1" s="1"/>
  <c r="S1281" i="1"/>
  <c r="T1281" i="1" s="1"/>
  <c r="U1281" i="1" s="1"/>
  <c r="S1249" i="1"/>
  <c r="T1249" i="1" s="1"/>
  <c r="U1249" i="1" s="1"/>
  <c r="S1233" i="1"/>
  <c r="T1233" i="1" s="1"/>
  <c r="U1233" i="1" s="1"/>
  <c r="S1225" i="1"/>
  <c r="T1225" i="1" s="1"/>
  <c r="U1225" i="1" s="1"/>
  <c r="S1217" i="1"/>
  <c r="T1217" i="1" s="1"/>
  <c r="U1217" i="1" s="1"/>
  <c r="S1193" i="1"/>
  <c r="T1193" i="1" s="1"/>
  <c r="U1193" i="1" s="1"/>
  <c r="S1185" i="1"/>
  <c r="T1185" i="1" s="1"/>
  <c r="U1185" i="1" s="1"/>
  <c r="S1161" i="1"/>
  <c r="T1161" i="1" s="1"/>
  <c r="U1161" i="1" s="1"/>
  <c r="S1145" i="1"/>
  <c r="T1145" i="1" s="1"/>
  <c r="U1145" i="1" s="1"/>
  <c r="S1121" i="1"/>
  <c r="T1121" i="1" s="1"/>
  <c r="U1121" i="1" s="1"/>
  <c r="S1065" i="1"/>
  <c r="T1065" i="1" s="1"/>
  <c r="U1065" i="1" s="1"/>
  <c r="S1057" i="1"/>
  <c r="T1057" i="1" s="1"/>
  <c r="U1057" i="1" s="1"/>
  <c r="S1041" i="1"/>
  <c r="T1041" i="1" s="1"/>
  <c r="U1041" i="1" s="1"/>
  <c r="S1033" i="1"/>
  <c r="T1033" i="1" s="1"/>
  <c r="U1033" i="1" s="1"/>
  <c r="S993" i="1"/>
  <c r="T993" i="1" s="1"/>
  <c r="U993" i="1" s="1"/>
  <c r="S985" i="1"/>
  <c r="T985" i="1" s="1"/>
  <c r="U985" i="1" s="1"/>
  <c r="S969" i="1"/>
  <c r="T969" i="1" s="1"/>
  <c r="U969" i="1" s="1"/>
  <c r="S953" i="1"/>
  <c r="T953" i="1" s="1"/>
  <c r="U953" i="1" s="1"/>
  <c r="S937" i="1"/>
  <c r="T937" i="1" s="1"/>
  <c r="U937" i="1" s="1"/>
  <c r="S929" i="1"/>
  <c r="T929" i="1" s="1"/>
  <c r="U929" i="1" s="1"/>
  <c r="S905" i="1"/>
  <c r="T905" i="1" s="1"/>
  <c r="U905" i="1" s="1"/>
  <c r="S897" i="1"/>
  <c r="T897" i="1" s="1"/>
  <c r="U897" i="1" s="1"/>
  <c r="S889" i="1"/>
  <c r="T889" i="1" s="1"/>
  <c r="U889" i="1" s="1"/>
  <c r="S873" i="1"/>
  <c r="T873" i="1" s="1"/>
  <c r="U873" i="1" s="1"/>
  <c r="S865" i="1"/>
  <c r="T865" i="1" s="1"/>
  <c r="U865" i="1" s="1"/>
  <c r="S857" i="1"/>
  <c r="T857" i="1" s="1"/>
  <c r="U857" i="1" s="1"/>
  <c r="S825" i="1"/>
  <c r="T825" i="1" s="1"/>
  <c r="U825" i="1" s="1"/>
  <c r="S801" i="1"/>
  <c r="T801" i="1" s="1"/>
  <c r="U801" i="1" s="1"/>
  <c r="S785" i="1"/>
  <c r="T785" i="1" s="1"/>
  <c r="U785" i="1" s="1"/>
  <c r="S737" i="1"/>
  <c r="T737" i="1" s="1"/>
  <c r="U737" i="1" s="1"/>
  <c r="S713" i="1"/>
  <c r="T713" i="1" s="1"/>
  <c r="U713" i="1" s="1"/>
  <c r="S681" i="1"/>
  <c r="T681" i="1" s="1"/>
  <c r="U681" i="1" s="1"/>
  <c r="S673" i="1"/>
  <c r="T673" i="1" s="1"/>
  <c r="U673" i="1" s="1"/>
  <c r="S665" i="1"/>
  <c r="T665" i="1" s="1"/>
  <c r="U665" i="1" s="1"/>
  <c r="S657" i="1"/>
  <c r="T657" i="1" s="1"/>
  <c r="U657" i="1" s="1"/>
  <c r="S649" i="1"/>
  <c r="T649" i="1" s="1"/>
  <c r="U649" i="1" s="1"/>
  <c r="S633" i="1"/>
  <c r="T633" i="1" s="1"/>
  <c r="U633" i="1" s="1"/>
  <c r="S609" i="1"/>
  <c r="T609" i="1" s="1"/>
  <c r="U609" i="1" s="1"/>
  <c r="S545" i="1"/>
  <c r="T545" i="1" s="1"/>
  <c r="U545" i="1" s="1"/>
  <c r="S529" i="1"/>
  <c r="T529" i="1" s="1"/>
  <c r="U529" i="1" s="1"/>
  <c r="S513" i="1"/>
  <c r="T513" i="1" s="1"/>
  <c r="U513" i="1" s="1"/>
  <c r="S489" i="1"/>
  <c r="T489" i="1" s="1"/>
  <c r="U489" i="1" s="1"/>
  <c r="S481" i="1"/>
  <c r="T481" i="1" s="1"/>
  <c r="U481" i="1" s="1"/>
  <c r="S465" i="1"/>
  <c r="T465" i="1" s="1"/>
  <c r="U465" i="1" s="1"/>
  <c r="S457" i="1"/>
  <c r="T457" i="1" s="1"/>
  <c r="U457" i="1" s="1"/>
  <c r="S425" i="1"/>
  <c r="T425" i="1" s="1"/>
  <c r="U425" i="1" s="1"/>
  <c r="S417" i="1"/>
  <c r="T417" i="1" s="1"/>
  <c r="U417" i="1" s="1"/>
  <c r="S393" i="1"/>
  <c r="T393" i="1" s="1"/>
  <c r="U393" i="1" s="1"/>
  <c r="S385" i="1"/>
  <c r="T385" i="1" s="1"/>
  <c r="U385" i="1" s="1"/>
  <c r="S377" i="1"/>
  <c r="T377" i="1" s="1"/>
  <c r="U377" i="1" s="1"/>
  <c r="S353" i="1"/>
  <c r="T353" i="1" s="1"/>
  <c r="U353" i="1" s="1"/>
  <c r="S345" i="1"/>
  <c r="T345" i="1" s="1"/>
  <c r="U345" i="1" s="1"/>
  <c r="S329" i="1"/>
  <c r="T329" i="1" s="1"/>
  <c r="U329" i="1" s="1"/>
  <c r="S297" i="1"/>
  <c r="T297" i="1" s="1"/>
  <c r="U297" i="1" s="1"/>
  <c r="S289" i="1"/>
  <c r="T289" i="1" s="1"/>
  <c r="U289" i="1" s="1"/>
  <c r="S273" i="1"/>
  <c r="T273" i="1" s="1"/>
  <c r="U273" i="1" s="1"/>
  <c r="S249" i="1"/>
  <c r="T249" i="1" s="1"/>
  <c r="U249" i="1" s="1"/>
  <c r="S225" i="1"/>
  <c r="T225" i="1" s="1"/>
  <c r="U225" i="1" s="1"/>
  <c r="S201" i="1"/>
  <c r="T201" i="1" s="1"/>
  <c r="U201" i="1" s="1"/>
  <c r="S169" i="1"/>
  <c r="T169" i="1" s="1"/>
  <c r="U169" i="1" s="1"/>
  <c r="S161" i="1"/>
  <c r="T161" i="1" s="1"/>
  <c r="U161" i="1" s="1"/>
  <c r="S153" i="1"/>
  <c r="T153" i="1" s="1"/>
  <c r="U153" i="1" s="1"/>
  <c r="S137" i="1"/>
  <c r="T137" i="1" s="1"/>
  <c r="U137" i="1" s="1"/>
  <c r="S121" i="1"/>
  <c r="T121" i="1" s="1"/>
  <c r="U121" i="1" s="1"/>
  <c r="S97" i="1"/>
  <c r="T97" i="1" s="1"/>
  <c r="U97" i="1" s="1"/>
  <c r="S81" i="1"/>
  <c r="T81" i="1" s="1"/>
  <c r="U81" i="1" s="1"/>
  <c r="S57" i="1"/>
  <c r="T57" i="1" s="1"/>
  <c r="U57" i="1" s="1"/>
  <c r="S33" i="1"/>
  <c r="T33" i="1" s="1"/>
  <c r="U33" i="1" s="1"/>
  <c r="S17" i="1"/>
  <c r="T17" i="1" s="1"/>
  <c r="U17" i="1" s="1"/>
  <c r="R5135" i="1"/>
  <c r="R5121" i="1"/>
  <c r="S5121" i="1" s="1"/>
  <c r="T5121" i="1" s="1"/>
  <c r="U5121" i="1" s="1"/>
  <c r="R5057" i="1"/>
  <c r="R4993" i="1"/>
  <c r="S4993" i="1" s="1"/>
  <c r="T4993" i="1" s="1"/>
  <c r="U4993" i="1" s="1"/>
  <c r="R4929" i="1"/>
  <c r="S4929" i="1" s="1"/>
  <c r="T4929" i="1" s="1"/>
  <c r="U4929" i="1" s="1"/>
  <c r="R4865" i="1"/>
  <c r="S4865" i="1" s="1"/>
  <c r="T4865" i="1" s="1"/>
  <c r="U4865" i="1" s="1"/>
  <c r="R4801" i="1"/>
  <c r="R4737" i="1"/>
  <c r="S4737" i="1" s="1"/>
  <c r="T4737" i="1" s="1"/>
  <c r="U4737" i="1" s="1"/>
  <c r="R4673" i="1"/>
  <c r="S4673" i="1" s="1"/>
  <c r="T4673" i="1" s="1"/>
  <c r="U4673" i="1" s="1"/>
  <c r="R4609" i="1"/>
  <c r="S4609" i="1" s="1"/>
  <c r="T4609" i="1" s="1"/>
  <c r="U4609" i="1" s="1"/>
  <c r="R4545" i="1"/>
  <c r="R4481" i="1"/>
  <c r="S4481" i="1" s="1"/>
  <c r="T4481" i="1" s="1"/>
  <c r="U4481" i="1" s="1"/>
  <c r="R4417" i="1"/>
  <c r="S4417" i="1" s="1"/>
  <c r="T4417" i="1" s="1"/>
  <c r="U4417" i="1" s="1"/>
  <c r="R4353" i="1"/>
  <c r="S4353" i="1" s="1"/>
  <c r="T4353" i="1" s="1"/>
  <c r="U4353" i="1" s="1"/>
  <c r="R4289" i="1"/>
  <c r="R4225" i="1"/>
  <c r="S4225" i="1" s="1"/>
  <c r="T4225" i="1" s="1"/>
  <c r="U4225" i="1" s="1"/>
  <c r="R4161" i="1"/>
  <c r="S4161" i="1" s="1"/>
  <c r="T4161" i="1" s="1"/>
  <c r="U4161" i="1" s="1"/>
  <c r="R4097" i="1"/>
  <c r="S4097" i="1" s="1"/>
  <c r="T4097" i="1" s="1"/>
  <c r="U4097" i="1" s="1"/>
  <c r="R4033" i="1"/>
  <c r="R3969" i="1"/>
  <c r="S3969" i="1" s="1"/>
  <c r="T3969" i="1" s="1"/>
  <c r="U3969" i="1" s="1"/>
  <c r="R3905" i="1"/>
  <c r="S3905" i="1" s="1"/>
  <c r="T3905" i="1" s="1"/>
  <c r="U3905" i="1" s="1"/>
  <c r="R3841" i="1"/>
  <c r="S3841" i="1" s="1"/>
  <c r="T3841" i="1" s="1"/>
  <c r="U3841" i="1" s="1"/>
  <c r="R3777" i="1"/>
  <c r="R3713" i="1"/>
  <c r="S3713" i="1" s="1"/>
  <c r="T3713" i="1" s="1"/>
  <c r="U3713" i="1" s="1"/>
  <c r="R3649" i="1"/>
  <c r="S3649" i="1" s="1"/>
  <c r="T3649" i="1" s="1"/>
  <c r="U3649" i="1" s="1"/>
  <c r="R3585" i="1"/>
  <c r="S3585" i="1" s="1"/>
  <c r="T3585" i="1" s="1"/>
  <c r="U3585" i="1" s="1"/>
  <c r="R3521" i="1"/>
  <c r="R3457" i="1"/>
  <c r="S3457" i="1" s="1"/>
  <c r="T3457" i="1" s="1"/>
  <c r="U3457" i="1" s="1"/>
  <c r="R3393" i="1"/>
  <c r="S3393" i="1" s="1"/>
  <c r="T3393" i="1" s="1"/>
  <c r="U3393" i="1" s="1"/>
  <c r="R3329" i="1"/>
  <c r="S3329" i="1" s="1"/>
  <c r="T3329" i="1" s="1"/>
  <c r="U3329" i="1" s="1"/>
  <c r="R3265" i="1"/>
  <c r="R3201" i="1"/>
  <c r="S3201" i="1" s="1"/>
  <c r="T3201" i="1" s="1"/>
  <c r="U3201" i="1" s="1"/>
  <c r="R3137" i="1"/>
  <c r="S3137" i="1" s="1"/>
  <c r="T3137" i="1" s="1"/>
  <c r="U3137" i="1" s="1"/>
  <c r="R3073" i="1"/>
  <c r="S3073" i="1" s="1"/>
  <c r="T3073" i="1" s="1"/>
  <c r="U3073" i="1" s="1"/>
  <c r="R3009" i="1"/>
  <c r="R2945" i="1"/>
  <c r="S2945" i="1" s="1"/>
  <c r="T2945" i="1" s="1"/>
  <c r="U2945" i="1" s="1"/>
  <c r="R2881" i="1"/>
  <c r="S2881" i="1" s="1"/>
  <c r="T2881" i="1" s="1"/>
  <c r="U2881" i="1" s="1"/>
  <c r="R2817" i="1"/>
  <c r="S2817" i="1" s="1"/>
  <c r="T2817" i="1" s="1"/>
  <c r="U2817" i="1" s="1"/>
  <c r="R2753" i="1"/>
  <c r="R2689" i="1"/>
  <c r="S2689" i="1" s="1"/>
  <c r="T2689" i="1" s="1"/>
  <c r="U2689" i="1" s="1"/>
  <c r="R2625" i="1"/>
  <c r="S2625" i="1" s="1"/>
  <c r="T2625" i="1" s="1"/>
  <c r="U2625" i="1" s="1"/>
  <c r="R2561" i="1"/>
  <c r="S2561" i="1" s="1"/>
  <c r="T2561" i="1" s="1"/>
  <c r="U2561" i="1" s="1"/>
  <c r="R2497" i="1"/>
  <c r="R2433" i="1"/>
  <c r="S2433" i="1" s="1"/>
  <c r="T2433" i="1" s="1"/>
  <c r="U2433" i="1" s="1"/>
  <c r="R2369" i="1"/>
  <c r="S2369" i="1" s="1"/>
  <c r="T2369" i="1" s="1"/>
  <c r="U2369" i="1" s="1"/>
  <c r="R2305" i="1"/>
  <c r="S2305" i="1" s="1"/>
  <c r="T2305" i="1" s="1"/>
  <c r="U2305" i="1" s="1"/>
  <c r="R2241" i="1"/>
  <c r="R2177" i="1"/>
  <c r="S2177" i="1" s="1"/>
  <c r="T2177" i="1" s="1"/>
  <c r="U2177" i="1" s="1"/>
  <c r="R2113" i="1"/>
  <c r="S2113" i="1" s="1"/>
  <c r="T2113" i="1" s="1"/>
  <c r="U2113" i="1" s="1"/>
  <c r="R2049" i="1"/>
  <c r="S2049" i="1" s="1"/>
  <c r="T2049" i="1" s="1"/>
  <c r="U2049" i="1" s="1"/>
  <c r="R1985" i="1"/>
  <c r="R1921" i="1"/>
  <c r="S1921" i="1" s="1"/>
  <c r="T1921" i="1" s="1"/>
  <c r="U1921" i="1" s="1"/>
  <c r="R1857" i="1"/>
  <c r="S1857" i="1" s="1"/>
  <c r="T1857" i="1" s="1"/>
  <c r="U1857" i="1" s="1"/>
  <c r="R1793" i="1"/>
  <c r="S1793" i="1" s="1"/>
  <c r="T1793" i="1" s="1"/>
  <c r="U1793" i="1" s="1"/>
  <c r="R1729" i="1"/>
  <c r="S1729" i="1" s="1"/>
  <c r="T1729" i="1" s="1"/>
  <c r="U1729" i="1" s="1"/>
  <c r="R1665" i="1"/>
  <c r="R1601" i="1"/>
  <c r="S1601" i="1" s="1"/>
  <c r="T1601" i="1" s="1"/>
  <c r="U1601" i="1" s="1"/>
  <c r="R1537" i="1"/>
  <c r="R1512" i="1"/>
  <c r="S1512" i="1" s="1"/>
  <c r="T1512" i="1" s="1"/>
  <c r="U1512" i="1" s="1"/>
  <c r="R1473" i="1"/>
  <c r="R1409" i="1"/>
  <c r="S1409" i="1" s="1"/>
  <c r="T1409" i="1" s="1"/>
  <c r="U1409" i="1" s="1"/>
  <c r="R1345" i="1"/>
  <c r="R1281" i="1"/>
  <c r="R1217" i="1"/>
  <c r="R1153" i="1"/>
  <c r="S1153" i="1" s="1"/>
  <c r="T1153" i="1" s="1"/>
  <c r="U1153" i="1" s="1"/>
  <c r="R1089" i="1"/>
  <c r="S1089" i="1" s="1"/>
  <c r="T1089" i="1" s="1"/>
  <c r="U1089" i="1" s="1"/>
  <c r="R1025" i="1"/>
  <c r="S1025" i="1" s="1"/>
  <c r="T1025" i="1" s="1"/>
  <c r="U1025" i="1" s="1"/>
  <c r="R1000" i="1"/>
  <c r="R961" i="1"/>
  <c r="S961" i="1" s="1"/>
  <c r="T961" i="1" s="1"/>
  <c r="U961" i="1" s="1"/>
  <c r="R897" i="1"/>
  <c r="R833" i="1"/>
  <c r="S833" i="1" s="1"/>
  <c r="T833" i="1" s="1"/>
  <c r="U833" i="1" s="1"/>
  <c r="R769" i="1"/>
  <c r="S769" i="1" s="1"/>
  <c r="T769" i="1" s="1"/>
  <c r="U769" i="1" s="1"/>
  <c r="R705" i="1"/>
  <c r="S705" i="1" s="1"/>
  <c r="T705" i="1" s="1"/>
  <c r="U705" i="1" s="1"/>
  <c r="R641" i="1"/>
  <c r="S641" i="1" s="1"/>
  <c r="T641" i="1" s="1"/>
  <c r="U641" i="1" s="1"/>
  <c r="R577" i="1"/>
  <c r="S577" i="1" s="1"/>
  <c r="T577" i="1" s="1"/>
  <c r="U577" i="1" s="1"/>
  <c r="R513" i="1"/>
  <c r="R449" i="1"/>
  <c r="S449" i="1" s="1"/>
  <c r="T449" i="1" s="1"/>
  <c r="U449" i="1" s="1"/>
  <c r="R385" i="1"/>
  <c r="R321" i="1"/>
  <c r="S321" i="1" s="1"/>
  <c r="T321" i="1" s="1"/>
  <c r="U321" i="1" s="1"/>
  <c r="R257" i="1"/>
  <c r="S257" i="1" s="1"/>
  <c r="T257" i="1" s="1"/>
  <c r="U257" i="1" s="1"/>
  <c r="R193" i="1"/>
  <c r="S193" i="1" s="1"/>
  <c r="T193" i="1" s="1"/>
  <c r="U193" i="1" s="1"/>
  <c r="R129" i="1"/>
  <c r="S129" i="1" s="1"/>
  <c r="T129" i="1" s="1"/>
  <c r="U129" i="1" s="1"/>
  <c r="R65" i="1"/>
  <c r="S65" i="1" s="1"/>
  <c r="T65" i="1" s="1"/>
  <c r="U65" i="1" s="1"/>
  <c r="S5169" i="1"/>
  <c r="T5169" i="1" s="1"/>
  <c r="U5169" i="1" s="1"/>
  <c r="S5081" i="1"/>
  <c r="T5081" i="1" s="1"/>
  <c r="U5081" i="1" s="1"/>
  <c r="S5041" i="1"/>
  <c r="T5041" i="1" s="1"/>
  <c r="U5041" i="1" s="1"/>
  <c r="S4775" i="1"/>
  <c r="T4775" i="1" s="1"/>
  <c r="U4775" i="1" s="1"/>
  <c r="S4735" i="1"/>
  <c r="T4735" i="1" s="1"/>
  <c r="U4735" i="1" s="1"/>
  <c r="S4672" i="1"/>
  <c r="T4672" i="1" s="1"/>
  <c r="U4672" i="1" s="1"/>
  <c r="S4632" i="1"/>
  <c r="T4632" i="1" s="1"/>
  <c r="U4632" i="1" s="1"/>
  <c r="S4569" i="1"/>
  <c r="T4569" i="1" s="1"/>
  <c r="U4569" i="1" s="1"/>
  <c r="S4529" i="1"/>
  <c r="T4529" i="1" s="1"/>
  <c r="U4529" i="1" s="1"/>
  <c r="S4263" i="1"/>
  <c r="T4263" i="1" s="1"/>
  <c r="U4263" i="1" s="1"/>
  <c r="S4223" i="1"/>
  <c r="T4223" i="1" s="1"/>
  <c r="U4223" i="1" s="1"/>
  <c r="S4160" i="1"/>
  <c r="T4160" i="1" s="1"/>
  <c r="U4160" i="1" s="1"/>
  <c r="S4120" i="1"/>
  <c r="T4120" i="1" s="1"/>
  <c r="U4120" i="1" s="1"/>
  <c r="S4057" i="1"/>
  <c r="T4057" i="1" s="1"/>
  <c r="U4057" i="1" s="1"/>
  <c r="S4017" i="1"/>
  <c r="T4017" i="1" s="1"/>
  <c r="U4017" i="1" s="1"/>
  <c r="S3751" i="1"/>
  <c r="T3751" i="1" s="1"/>
  <c r="U3751" i="1" s="1"/>
  <c r="S3711" i="1"/>
  <c r="T3711" i="1" s="1"/>
  <c r="U3711" i="1" s="1"/>
  <c r="S3648" i="1"/>
  <c r="T3648" i="1" s="1"/>
  <c r="U3648" i="1" s="1"/>
  <c r="S3608" i="1"/>
  <c r="T3608" i="1" s="1"/>
  <c r="U3608" i="1" s="1"/>
  <c r="S3545" i="1"/>
  <c r="T3545" i="1" s="1"/>
  <c r="U3545" i="1" s="1"/>
  <c r="S3505" i="1"/>
  <c r="T3505" i="1" s="1"/>
  <c r="U3505" i="1" s="1"/>
  <c r="S3239" i="1"/>
  <c r="T3239" i="1" s="1"/>
  <c r="U3239" i="1" s="1"/>
  <c r="S3199" i="1"/>
  <c r="T3199" i="1" s="1"/>
  <c r="U3199" i="1" s="1"/>
  <c r="S3136" i="1"/>
  <c r="T3136" i="1" s="1"/>
  <c r="U3136" i="1" s="1"/>
  <c r="S3096" i="1"/>
  <c r="T3096" i="1" s="1"/>
  <c r="U3096" i="1" s="1"/>
  <c r="S3033" i="1"/>
  <c r="T3033" i="1" s="1"/>
  <c r="U3033" i="1" s="1"/>
  <c r="S2993" i="1"/>
  <c r="T2993" i="1" s="1"/>
  <c r="U2993" i="1" s="1"/>
  <c r="S2727" i="1"/>
  <c r="T2727" i="1" s="1"/>
  <c r="U2727" i="1" s="1"/>
  <c r="S2687" i="1"/>
  <c r="T2687" i="1" s="1"/>
  <c r="U2687" i="1" s="1"/>
  <c r="S2624" i="1"/>
  <c r="T2624" i="1" s="1"/>
  <c r="U2624" i="1" s="1"/>
  <c r="S2584" i="1"/>
  <c r="T2584" i="1" s="1"/>
  <c r="U2584" i="1" s="1"/>
  <c r="S2521" i="1"/>
  <c r="T2521" i="1" s="1"/>
  <c r="U2521" i="1" s="1"/>
  <c r="S2481" i="1"/>
  <c r="T2481" i="1" s="1"/>
  <c r="U2481" i="1" s="1"/>
  <c r="S2215" i="1"/>
  <c r="T2215" i="1" s="1"/>
  <c r="U2215" i="1" s="1"/>
  <c r="S2175" i="1"/>
  <c r="T2175" i="1" s="1"/>
  <c r="U2175" i="1" s="1"/>
  <c r="S2112" i="1"/>
  <c r="T2112" i="1" s="1"/>
  <c r="U2112" i="1" s="1"/>
  <c r="S2072" i="1"/>
  <c r="T2072" i="1" s="1"/>
  <c r="U2072" i="1" s="1"/>
  <c r="S2009" i="1"/>
  <c r="T2009" i="1" s="1"/>
  <c r="U2009" i="1" s="1"/>
  <c r="S1969" i="1"/>
  <c r="T1969" i="1" s="1"/>
  <c r="U1969" i="1" s="1"/>
  <c r="S1728" i="1"/>
  <c r="T1728" i="1" s="1"/>
  <c r="U1728" i="1" s="1"/>
  <c r="S1305" i="1"/>
  <c r="T1305" i="1" s="1"/>
  <c r="U1305" i="1" s="1"/>
  <c r="S689" i="1"/>
  <c r="T689" i="1" s="1"/>
  <c r="U689" i="1" s="1"/>
  <c r="S177" i="1"/>
  <c r="T177" i="1" s="1"/>
  <c r="U177" i="1" s="1"/>
  <c r="S4984" i="1"/>
  <c r="T4984" i="1" s="1"/>
  <c r="U4984" i="1" s="1"/>
  <c r="S4968" i="1"/>
  <c r="T4968" i="1" s="1"/>
  <c r="U4968" i="1" s="1"/>
  <c r="S4944" i="1"/>
  <c r="T4944" i="1" s="1"/>
  <c r="U4944" i="1" s="1"/>
  <c r="S4920" i="1"/>
  <c r="T4920" i="1" s="1"/>
  <c r="U4920" i="1" s="1"/>
  <c r="S4904" i="1"/>
  <c r="T4904" i="1" s="1"/>
  <c r="U4904" i="1" s="1"/>
  <c r="S4880" i="1"/>
  <c r="T4880" i="1" s="1"/>
  <c r="U4880" i="1" s="1"/>
  <c r="S4856" i="1"/>
  <c r="T4856" i="1" s="1"/>
  <c r="U4856" i="1" s="1"/>
  <c r="S4840" i="1"/>
  <c r="T4840" i="1" s="1"/>
  <c r="U4840" i="1" s="1"/>
  <c r="S4816" i="1"/>
  <c r="T4816" i="1" s="1"/>
  <c r="U4816" i="1" s="1"/>
  <c r="S4792" i="1"/>
  <c r="T4792" i="1" s="1"/>
  <c r="U4792" i="1" s="1"/>
  <c r="S4776" i="1"/>
  <c r="T4776" i="1" s="1"/>
  <c r="U4776" i="1" s="1"/>
  <c r="S4752" i="1"/>
  <c r="T4752" i="1" s="1"/>
  <c r="U4752" i="1" s="1"/>
  <c r="S4728" i="1"/>
  <c r="T4728" i="1" s="1"/>
  <c r="U4728" i="1" s="1"/>
  <c r="S4712" i="1"/>
  <c r="T4712" i="1" s="1"/>
  <c r="U4712" i="1" s="1"/>
  <c r="S4688" i="1"/>
  <c r="T4688" i="1" s="1"/>
  <c r="U4688" i="1" s="1"/>
  <c r="S4664" i="1"/>
  <c r="T4664" i="1" s="1"/>
  <c r="U4664" i="1" s="1"/>
  <c r="S4648" i="1"/>
  <c r="T4648" i="1" s="1"/>
  <c r="U4648" i="1" s="1"/>
  <c r="S4624" i="1"/>
  <c r="T4624" i="1" s="1"/>
  <c r="U4624" i="1" s="1"/>
  <c r="S4600" i="1"/>
  <c r="T4600" i="1" s="1"/>
  <c r="U4600" i="1" s="1"/>
  <c r="S4584" i="1"/>
  <c r="T4584" i="1" s="1"/>
  <c r="U4584" i="1" s="1"/>
  <c r="S4560" i="1"/>
  <c r="T4560" i="1" s="1"/>
  <c r="U4560" i="1" s="1"/>
  <c r="S4536" i="1"/>
  <c r="T4536" i="1" s="1"/>
  <c r="U4536" i="1" s="1"/>
  <c r="S4520" i="1"/>
  <c r="T4520" i="1" s="1"/>
  <c r="U4520" i="1" s="1"/>
  <c r="S4496" i="1"/>
  <c r="T4496" i="1" s="1"/>
  <c r="U4496" i="1" s="1"/>
  <c r="S4472" i="1"/>
  <c r="T4472" i="1" s="1"/>
  <c r="U4472" i="1" s="1"/>
  <c r="S4456" i="1"/>
  <c r="T4456" i="1" s="1"/>
  <c r="U4456" i="1" s="1"/>
  <c r="S4432" i="1"/>
  <c r="T4432" i="1" s="1"/>
  <c r="U4432" i="1" s="1"/>
  <c r="S4408" i="1"/>
  <c r="T4408" i="1" s="1"/>
  <c r="U4408" i="1" s="1"/>
  <c r="S4392" i="1"/>
  <c r="T4392" i="1" s="1"/>
  <c r="U4392" i="1" s="1"/>
  <c r="S4368" i="1"/>
  <c r="T4368" i="1" s="1"/>
  <c r="U4368" i="1" s="1"/>
  <c r="S4344" i="1"/>
  <c r="T4344" i="1" s="1"/>
  <c r="U4344" i="1" s="1"/>
  <c r="S4328" i="1"/>
  <c r="T4328" i="1" s="1"/>
  <c r="U4328" i="1" s="1"/>
  <c r="S4304" i="1"/>
  <c r="T4304" i="1" s="1"/>
  <c r="U4304" i="1" s="1"/>
  <c r="S4280" i="1"/>
  <c r="T4280" i="1" s="1"/>
  <c r="U4280" i="1" s="1"/>
  <c r="S4264" i="1"/>
  <c r="T4264" i="1" s="1"/>
  <c r="U4264" i="1" s="1"/>
  <c r="S4240" i="1"/>
  <c r="T4240" i="1" s="1"/>
  <c r="U4240" i="1" s="1"/>
  <c r="S4216" i="1"/>
  <c r="T4216" i="1" s="1"/>
  <c r="U4216" i="1" s="1"/>
  <c r="S4200" i="1"/>
  <c r="T4200" i="1" s="1"/>
  <c r="U4200" i="1" s="1"/>
  <c r="S4176" i="1"/>
  <c r="T4176" i="1" s="1"/>
  <c r="U4176" i="1" s="1"/>
  <c r="S4152" i="1"/>
  <c r="T4152" i="1" s="1"/>
  <c r="U4152" i="1" s="1"/>
  <c r="S4136" i="1"/>
  <c r="T4136" i="1" s="1"/>
  <c r="U4136" i="1" s="1"/>
  <c r="S4112" i="1"/>
  <c r="T4112" i="1" s="1"/>
  <c r="U4112" i="1" s="1"/>
  <c r="S4088" i="1"/>
  <c r="T4088" i="1" s="1"/>
  <c r="U4088" i="1" s="1"/>
  <c r="S4072" i="1"/>
  <c r="T4072" i="1" s="1"/>
  <c r="U4072" i="1" s="1"/>
  <c r="S4048" i="1"/>
  <c r="T4048" i="1" s="1"/>
  <c r="U4048" i="1" s="1"/>
  <c r="S4024" i="1"/>
  <c r="T4024" i="1" s="1"/>
  <c r="U4024" i="1" s="1"/>
  <c r="S4008" i="1"/>
  <c r="T4008" i="1" s="1"/>
  <c r="U4008" i="1" s="1"/>
  <c r="S3984" i="1"/>
  <c r="T3984" i="1" s="1"/>
  <c r="U3984" i="1" s="1"/>
  <c r="S3960" i="1"/>
  <c r="T3960" i="1" s="1"/>
  <c r="U3960" i="1" s="1"/>
  <c r="S3944" i="1"/>
  <c r="T3944" i="1" s="1"/>
  <c r="U3944" i="1" s="1"/>
  <c r="S3920" i="1"/>
  <c r="T3920" i="1" s="1"/>
  <c r="U3920" i="1" s="1"/>
  <c r="S3896" i="1"/>
  <c r="T3896" i="1" s="1"/>
  <c r="U3896" i="1" s="1"/>
  <c r="S3880" i="1"/>
  <c r="T3880" i="1" s="1"/>
  <c r="U3880" i="1" s="1"/>
  <c r="S3856" i="1"/>
  <c r="T3856" i="1" s="1"/>
  <c r="U3856" i="1" s="1"/>
  <c r="S3832" i="1"/>
  <c r="T3832" i="1" s="1"/>
  <c r="U3832" i="1" s="1"/>
  <c r="S3816" i="1"/>
  <c r="T3816" i="1" s="1"/>
  <c r="U3816" i="1" s="1"/>
  <c r="S3792" i="1"/>
  <c r="T3792" i="1" s="1"/>
  <c r="U3792" i="1" s="1"/>
  <c r="S3768" i="1"/>
  <c r="T3768" i="1" s="1"/>
  <c r="U3768" i="1" s="1"/>
  <c r="S3752" i="1"/>
  <c r="T3752" i="1" s="1"/>
  <c r="U3752" i="1" s="1"/>
  <c r="S3728" i="1"/>
  <c r="T3728" i="1" s="1"/>
  <c r="U3728" i="1" s="1"/>
  <c r="S3704" i="1"/>
  <c r="T3704" i="1" s="1"/>
  <c r="U3704" i="1" s="1"/>
  <c r="S3688" i="1"/>
  <c r="T3688" i="1" s="1"/>
  <c r="U3688" i="1" s="1"/>
  <c r="S3664" i="1"/>
  <c r="T3664" i="1" s="1"/>
  <c r="U3664" i="1" s="1"/>
  <c r="S3640" i="1"/>
  <c r="T3640" i="1" s="1"/>
  <c r="U3640" i="1" s="1"/>
  <c r="S3624" i="1"/>
  <c r="T3624" i="1" s="1"/>
  <c r="U3624" i="1" s="1"/>
  <c r="S3600" i="1"/>
  <c r="T3600" i="1" s="1"/>
  <c r="U3600" i="1" s="1"/>
  <c r="S3576" i="1"/>
  <c r="T3576" i="1" s="1"/>
  <c r="U3576" i="1" s="1"/>
  <c r="S3560" i="1"/>
  <c r="T3560" i="1" s="1"/>
  <c r="U3560" i="1" s="1"/>
  <c r="S3536" i="1"/>
  <c r="T3536" i="1" s="1"/>
  <c r="U3536" i="1" s="1"/>
  <c r="S3512" i="1"/>
  <c r="T3512" i="1" s="1"/>
  <c r="U3512" i="1" s="1"/>
  <c r="S3496" i="1"/>
  <c r="T3496" i="1" s="1"/>
  <c r="U3496" i="1" s="1"/>
  <c r="S3472" i="1"/>
  <c r="T3472" i="1" s="1"/>
  <c r="U3472" i="1" s="1"/>
  <c r="S3448" i="1"/>
  <c r="T3448" i="1" s="1"/>
  <c r="U3448" i="1" s="1"/>
  <c r="S3432" i="1"/>
  <c r="T3432" i="1" s="1"/>
  <c r="U3432" i="1" s="1"/>
  <c r="S3408" i="1"/>
  <c r="T3408" i="1" s="1"/>
  <c r="U3408" i="1" s="1"/>
  <c r="S3384" i="1"/>
  <c r="T3384" i="1" s="1"/>
  <c r="U3384" i="1" s="1"/>
  <c r="S3368" i="1"/>
  <c r="T3368" i="1" s="1"/>
  <c r="U3368" i="1" s="1"/>
  <c r="S3344" i="1"/>
  <c r="T3344" i="1" s="1"/>
  <c r="U3344" i="1" s="1"/>
  <c r="S3320" i="1"/>
  <c r="T3320" i="1" s="1"/>
  <c r="U3320" i="1" s="1"/>
  <c r="S3304" i="1"/>
  <c r="T3304" i="1" s="1"/>
  <c r="U3304" i="1" s="1"/>
  <c r="S3280" i="1"/>
  <c r="T3280" i="1" s="1"/>
  <c r="U3280" i="1" s="1"/>
  <c r="S3256" i="1"/>
  <c r="T3256" i="1" s="1"/>
  <c r="U3256" i="1" s="1"/>
  <c r="S3240" i="1"/>
  <c r="T3240" i="1" s="1"/>
  <c r="U3240" i="1" s="1"/>
  <c r="S3216" i="1"/>
  <c r="T3216" i="1" s="1"/>
  <c r="U3216" i="1" s="1"/>
  <c r="S3192" i="1"/>
  <c r="T3192" i="1" s="1"/>
  <c r="U3192" i="1" s="1"/>
  <c r="S3176" i="1"/>
  <c r="T3176" i="1" s="1"/>
  <c r="U3176" i="1" s="1"/>
  <c r="S3152" i="1"/>
  <c r="T3152" i="1" s="1"/>
  <c r="U3152" i="1" s="1"/>
  <c r="S3128" i="1"/>
  <c r="T3128" i="1" s="1"/>
  <c r="U3128" i="1" s="1"/>
  <c r="S3112" i="1"/>
  <c r="T3112" i="1" s="1"/>
  <c r="U3112" i="1" s="1"/>
  <c r="S3088" i="1"/>
  <c r="T3088" i="1" s="1"/>
  <c r="U3088" i="1" s="1"/>
  <c r="S3064" i="1"/>
  <c r="T3064" i="1" s="1"/>
  <c r="U3064" i="1" s="1"/>
  <c r="S3048" i="1"/>
  <c r="T3048" i="1" s="1"/>
  <c r="U3048" i="1" s="1"/>
  <c r="S3024" i="1"/>
  <c r="T3024" i="1" s="1"/>
  <c r="U3024" i="1" s="1"/>
  <c r="S3000" i="1"/>
  <c r="T3000" i="1" s="1"/>
  <c r="U3000" i="1" s="1"/>
  <c r="S2984" i="1"/>
  <c r="T2984" i="1" s="1"/>
  <c r="U2984" i="1" s="1"/>
  <c r="S2960" i="1"/>
  <c r="T2960" i="1" s="1"/>
  <c r="U2960" i="1" s="1"/>
  <c r="S2936" i="1"/>
  <c r="T2936" i="1" s="1"/>
  <c r="U2936" i="1" s="1"/>
  <c r="S2920" i="1"/>
  <c r="T2920" i="1" s="1"/>
  <c r="U2920" i="1" s="1"/>
  <c r="S2896" i="1"/>
  <c r="T2896" i="1" s="1"/>
  <c r="U2896" i="1" s="1"/>
  <c r="S2872" i="1"/>
  <c r="T2872" i="1" s="1"/>
  <c r="U2872" i="1" s="1"/>
  <c r="S2856" i="1"/>
  <c r="T2856" i="1" s="1"/>
  <c r="U2856" i="1" s="1"/>
  <c r="S2832" i="1"/>
  <c r="T2832" i="1" s="1"/>
  <c r="U2832" i="1" s="1"/>
  <c r="S2808" i="1"/>
  <c r="T2808" i="1" s="1"/>
  <c r="U2808" i="1" s="1"/>
  <c r="S2792" i="1"/>
  <c r="T2792" i="1" s="1"/>
  <c r="U2792" i="1" s="1"/>
  <c r="S2768" i="1"/>
  <c r="T2768" i="1" s="1"/>
  <c r="U2768" i="1" s="1"/>
  <c r="S2744" i="1"/>
  <c r="T2744" i="1" s="1"/>
  <c r="U2744" i="1" s="1"/>
  <c r="S2728" i="1"/>
  <c r="T2728" i="1" s="1"/>
  <c r="U2728" i="1" s="1"/>
  <c r="S2704" i="1"/>
  <c r="T2704" i="1" s="1"/>
  <c r="U2704" i="1" s="1"/>
  <c r="S2680" i="1"/>
  <c r="T2680" i="1" s="1"/>
  <c r="U2680" i="1" s="1"/>
  <c r="S2664" i="1"/>
  <c r="T2664" i="1" s="1"/>
  <c r="U2664" i="1" s="1"/>
  <c r="S2640" i="1"/>
  <c r="T2640" i="1" s="1"/>
  <c r="U2640" i="1" s="1"/>
  <c r="S2616" i="1"/>
  <c r="T2616" i="1" s="1"/>
  <c r="U2616" i="1" s="1"/>
  <c r="S2600" i="1"/>
  <c r="T2600" i="1" s="1"/>
  <c r="U2600" i="1" s="1"/>
  <c r="S2576" i="1"/>
  <c r="T2576" i="1" s="1"/>
  <c r="U2576" i="1" s="1"/>
  <c r="S2552" i="1"/>
  <c r="T2552" i="1" s="1"/>
  <c r="U2552" i="1" s="1"/>
  <c r="S2536" i="1"/>
  <c r="T2536" i="1" s="1"/>
  <c r="U2536" i="1" s="1"/>
  <c r="S2512" i="1"/>
  <c r="T2512" i="1" s="1"/>
  <c r="U2512" i="1" s="1"/>
  <c r="S2488" i="1"/>
  <c r="T2488" i="1" s="1"/>
  <c r="U2488" i="1" s="1"/>
  <c r="S2472" i="1"/>
  <c r="T2472" i="1" s="1"/>
  <c r="U2472" i="1" s="1"/>
  <c r="S2448" i="1"/>
  <c r="T2448" i="1" s="1"/>
  <c r="U2448" i="1" s="1"/>
  <c r="S2424" i="1"/>
  <c r="T2424" i="1" s="1"/>
  <c r="U2424" i="1" s="1"/>
  <c r="S2408" i="1"/>
  <c r="T2408" i="1" s="1"/>
  <c r="U2408" i="1" s="1"/>
  <c r="S2384" i="1"/>
  <c r="T2384" i="1" s="1"/>
  <c r="U2384" i="1" s="1"/>
  <c r="S2360" i="1"/>
  <c r="T2360" i="1" s="1"/>
  <c r="U2360" i="1" s="1"/>
  <c r="S2344" i="1"/>
  <c r="T2344" i="1" s="1"/>
  <c r="U2344" i="1" s="1"/>
  <c r="S2320" i="1"/>
  <c r="T2320" i="1" s="1"/>
  <c r="U2320" i="1" s="1"/>
  <c r="S2296" i="1"/>
  <c r="T2296" i="1" s="1"/>
  <c r="U2296" i="1" s="1"/>
  <c r="S2280" i="1"/>
  <c r="T2280" i="1" s="1"/>
  <c r="U2280" i="1" s="1"/>
  <c r="S2256" i="1"/>
  <c r="T2256" i="1" s="1"/>
  <c r="U2256" i="1" s="1"/>
  <c r="S2232" i="1"/>
  <c r="T2232" i="1" s="1"/>
  <c r="U2232" i="1" s="1"/>
  <c r="S2216" i="1"/>
  <c r="T2216" i="1" s="1"/>
  <c r="U2216" i="1" s="1"/>
  <c r="S2192" i="1"/>
  <c r="T2192" i="1" s="1"/>
  <c r="U2192" i="1" s="1"/>
  <c r="S2168" i="1"/>
  <c r="T2168" i="1" s="1"/>
  <c r="U2168" i="1" s="1"/>
  <c r="S2152" i="1"/>
  <c r="T2152" i="1" s="1"/>
  <c r="U2152" i="1" s="1"/>
  <c r="S2128" i="1"/>
  <c r="T2128" i="1" s="1"/>
  <c r="U2128" i="1" s="1"/>
  <c r="S2104" i="1"/>
  <c r="T2104" i="1" s="1"/>
  <c r="U2104" i="1" s="1"/>
  <c r="S2088" i="1"/>
  <c r="T2088" i="1" s="1"/>
  <c r="U2088" i="1" s="1"/>
  <c r="S2064" i="1"/>
  <c r="T2064" i="1" s="1"/>
  <c r="U2064" i="1" s="1"/>
  <c r="S2040" i="1"/>
  <c r="T2040" i="1" s="1"/>
  <c r="U2040" i="1" s="1"/>
  <c r="S2024" i="1"/>
  <c r="T2024" i="1" s="1"/>
  <c r="U2024" i="1" s="1"/>
  <c r="S2000" i="1"/>
  <c r="T2000" i="1" s="1"/>
  <c r="U2000" i="1" s="1"/>
  <c r="S1976" i="1"/>
  <c r="T1976" i="1" s="1"/>
  <c r="U1976" i="1" s="1"/>
  <c r="S1960" i="1"/>
  <c r="T1960" i="1" s="1"/>
  <c r="U1960" i="1" s="1"/>
  <c r="S1936" i="1"/>
  <c r="T1936" i="1" s="1"/>
  <c r="U1936" i="1" s="1"/>
  <c r="S1912" i="1"/>
  <c r="T1912" i="1" s="1"/>
  <c r="U1912" i="1" s="1"/>
  <c r="S1896" i="1"/>
  <c r="T1896" i="1" s="1"/>
  <c r="U1896" i="1" s="1"/>
  <c r="S1872" i="1"/>
  <c r="T1872" i="1" s="1"/>
  <c r="U1872" i="1" s="1"/>
  <c r="S1848" i="1"/>
  <c r="T1848" i="1" s="1"/>
  <c r="U1848" i="1" s="1"/>
  <c r="S1832" i="1"/>
  <c r="T1832" i="1" s="1"/>
  <c r="U1832" i="1" s="1"/>
  <c r="S1808" i="1"/>
  <c r="T1808" i="1" s="1"/>
  <c r="U1808" i="1" s="1"/>
  <c r="S1784" i="1"/>
  <c r="T1784" i="1" s="1"/>
  <c r="U1784" i="1" s="1"/>
  <c r="S1776" i="1"/>
  <c r="T1776" i="1" s="1"/>
  <c r="U1776" i="1" s="1"/>
  <c r="S1768" i="1"/>
  <c r="T1768" i="1" s="1"/>
  <c r="U1768" i="1" s="1"/>
  <c r="S1760" i="1"/>
  <c r="T1760" i="1" s="1"/>
  <c r="U1760" i="1" s="1"/>
  <c r="S1744" i="1"/>
  <c r="T1744" i="1" s="1"/>
  <c r="U1744" i="1" s="1"/>
  <c r="S1736" i="1"/>
  <c r="T1736" i="1" s="1"/>
  <c r="U1736" i="1" s="1"/>
  <c r="S1720" i="1"/>
  <c r="T1720" i="1" s="1"/>
  <c r="U1720" i="1" s="1"/>
  <c r="S1704" i="1"/>
  <c r="T1704" i="1" s="1"/>
  <c r="U1704" i="1" s="1"/>
  <c r="S1696" i="1"/>
  <c r="T1696" i="1" s="1"/>
  <c r="U1696" i="1" s="1"/>
  <c r="S1672" i="1"/>
  <c r="T1672" i="1" s="1"/>
  <c r="U1672" i="1" s="1"/>
  <c r="S1656" i="1"/>
  <c r="T1656" i="1" s="1"/>
  <c r="U1656" i="1" s="1"/>
  <c r="S1640" i="1"/>
  <c r="T1640" i="1" s="1"/>
  <c r="U1640" i="1" s="1"/>
  <c r="S1632" i="1"/>
  <c r="T1632" i="1" s="1"/>
  <c r="U1632" i="1" s="1"/>
  <c r="S1600" i="1"/>
  <c r="T1600" i="1" s="1"/>
  <c r="U1600" i="1" s="1"/>
  <c r="S1592" i="1"/>
  <c r="T1592" i="1" s="1"/>
  <c r="U1592" i="1" s="1"/>
  <c r="S1584" i="1"/>
  <c r="T1584" i="1" s="1"/>
  <c r="U1584" i="1" s="1"/>
  <c r="S1568" i="1"/>
  <c r="T1568" i="1" s="1"/>
  <c r="U1568" i="1" s="1"/>
  <c r="S1552" i="1"/>
  <c r="T1552" i="1" s="1"/>
  <c r="U1552" i="1" s="1"/>
  <c r="S1536" i="1"/>
  <c r="T1536" i="1" s="1"/>
  <c r="U1536" i="1" s="1"/>
  <c r="S1528" i="1"/>
  <c r="T1528" i="1" s="1"/>
  <c r="U1528" i="1" s="1"/>
  <c r="S1520" i="1"/>
  <c r="T1520" i="1" s="1"/>
  <c r="U1520" i="1" s="1"/>
  <c r="S1504" i="1"/>
  <c r="T1504" i="1" s="1"/>
  <c r="U1504" i="1" s="1"/>
  <c r="S1488" i="1"/>
  <c r="T1488" i="1" s="1"/>
  <c r="U1488" i="1" s="1"/>
  <c r="S1464" i="1"/>
  <c r="T1464" i="1" s="1"/>
  <c r="U1464" i="1" s="1"/>
  <c r="S1448" i="1"/>
  <c r="T1448" i="1" s="1"/>
  <c r="U1448" i="1" s="1"/>
  <c r="S1440" i="1"/>
  <c r="T1440" i="1" s="1"/>
  <c r="U1440" i="1" s="1"/>
  <c r="S1432" i="1"/>
  <c r="T1432" i="1" s="1"/>
  <c r="U1432" i="1" s="1"/>
  <c r="S1424" i="1"/>
  <c r="T1424" i="1" s="1"/>
  <c r="U1424" i="1" s="1"/>
  <c r="S1416" i="1"/>
  <c r="T1416" i="1" s="1"/>
  <c r="U1416" i="1" s="1"/>
  <c r="S1400" i="1"/>
  <c r="T1400" i="1" s="1"/>
  <c r="U1400" i="1" s="1"/>
  <c r="S1392" i="1"/>
  <c r="T1392" i="1" s="1"/>
  <c r="U1392" i="1" s="1"/>
  <c r="S1384" i="1"/>
  <c r="T1384" i="1" s="1"/>
  <c r="U1384" i="1" s="1"/>
  <c r="S1376" i="1"/>
  <c r="T1376" i="1" s="1"/>
  <c r="U1376" i="1" s="1"/>
  <c r="S1368" i="1"/>
  <c r="T1368" i="1" s="1"/>
  <c r="U1368" i="1" s="1"/>
  <c r="S1336" i="1"/>
  <c r="T1336" i="1" s="1"/>
  <c r="U1336" i="1" s="1"/>
  <c r="S1312" i="1"/>
  <c r="T1312" i="1" s="1"/>
  <c r="U1312" i="1" s="1"/>
  <c r="S1296" i="1"/>
  <c r="T1296" i="1" s="1"/>
  <c r="U1296" i="1" s="1"/>
  <c r="S1280" i="1"/>
  <c r="T1280" i="1" s="1"/>
  <c r="U1280" i="1" s="1"/>
  <c r="S1272" i="1"/>
  <c r="T1272" i="1" s="1"/>
  <c r="U1272" i="1" s="1"/>
  <c r="S1264" i="1"/>
  <c r="T1264" i="1" s="1"/>
  <c r="U1264" i="1" s="1"/>
  <c r="S1256" i="1"/>
  <c r="T1256" i="1" s="1"/>
  <c r="U1256" i="1" s="1"/>
  <c r="S1248" i="1"/>
  <c r="T1248" i="1" s="1"/>
  <c r="U1248" i="1" s="1"/>
  <c r="S1232" i="1"/>
  <c r="T1232" i="1" s="1"/>
  <c r="U1232" i="1" s="1"/>
  <c r="S1224" i="1"/>
  <c r="T1224" i="1" s="1"/>
  <c r="U1224" i="1" s="1"/>
  <c r="S1216" i="1"/>
  <c r="T1216" i="1" s="1"/>
  <c r="U1216" i="1" s="1"/>
  <c r="S1208" i="1"/>
  <c r="T1208" i="1" s="1"/>
  <c r="U1208" i="1" s="1"/>
  <c r="S1192" i="1"/>
  <c r="T1192" i="1" s="1"/>
  <c r="U1192" i="1" s="1"/>
  <c r="S1184" i="1"/>
  <c r="T1184" i="1" s="1"/>
  <c r="U1184" i="1" s="1"/>
  <c r="S1160" i="1"/>
  <c r="T1160" i="1" s="1"/>
  <c r="U1160" i="1" s="1"/>
  <c r="S1144" i="1"/>
  <c r="T1144" i="1" s="1"/>
  <c r="U1144" i="1" s="1"/>
  <c r="S1128" i="1"/>
  <c r="T1128" i="1" s="1"/>
  <c r="U1128" i="1" s="1"/>
  <c r="S1120" i="1"/>
  <c r="T1120" i="1" s="1"/>
  <c r="U1120" i="1" s="1"/>
  <c r="S1112" i="1"/>
  <c r="T1112" i="1" s="1"/>
  <c r="U1112" i="1" s="1"/>
  <c r="S1096" i="1"/>
  <c r="T1096" i="1" s="1"/>
  <c r="U1096" i="1" s="1"/>
  <c r="S1080" i="1"/>
  <c r="T1080" i="1" s="1"/>
  <c r="U1080" i="1" s="1"/>
  <c r="S1064" i="1"/>
  <c r="T1064" i="1" s="1"/>
  <c r="U1064" i="1" s="1"/>
  <c r="S1056" i="1"/>
  <c r="T1056" i="1" s="1"/>
  <c r="U1056" i="1" s="1"/>
  <c r="S1048" i="1"/>
  <c r="T1048" i="1" s="1"/>
  <c r="U1048" i="1" s="1"/>
  <c r="S1040" i="1"/>
  <c r="T1040" i="1" s="1"/>
  <c r="U1040" i="1" s="1"/>
  <c r="S1024" i="1"/>
  <c r="T1024" i="1" s="1"/>
  <c r="U1024" i="1" s="1"/>
  <c r="S1016" i="1"/>
  <c r="T1016" i="1" s="1"/>
  <c r="U1016" i="1" s="1"/>
  <c r="S1008" i="1"/>
  <c r="T1008" i="1" s="1"/>
  <c r="U1008" i="1" s="1"/>
  <c r="S992" i="1"/>
  <c r="T992" i="1" s="1"/>
  <c r="U992" i="1" s="1"/>
  <c r="S984" i="1"/>
  <c r="T984" i="1" s="1"/>
  <c r="U984" i="1" s="1"/>
  <c r="S976" i="1"/>
  <c r="T976" i="1" s="1"/>
  <c r="U976" i="1" s="1"/>
  <c r="S960" i="1"/>
  <c r="T960" i="1" s="1"/>
  <c r="U960" i="1" s="1"/>
  <c r="S952" i="1"/>
  <c r="T952" i="1" s="1"/>
  <c r="U952" i="1" s="1"/>
  <c r="S936" i="1"/>
  <c r="T936" i="1" s="1"/>
  <c r="U936" i="1" s="1"/>
  <c r="S928" i="1"/>
  <c r="T928" i="1" s="1"/>
  <c r="U928" i="1" s="1"/>
  <c r="S904" i="1"/>
  <c r="T904" i="1" s="1"/>
  <c r="U904" i="1" s="1"/>
  <c r="S888" i="1"/>
  <c r="T888" i="1" s="1"/>
  <c r="U888" i="1" s="1"/>
  <c r="S872" i="1"/>
  <c r="T872" i="1" s="1"/>
  <c r="U872" i="1" s="1"/>
  <c r="S864" i="1"/>
  <c r="T864" i="1" s="1"/>
  <c r="U864" i="1" s="1"/>
  <c r="S856" i="1"/>
  <c r="T856" i="1" s="1"/>
  <c r="U856" i="1" s="1"/>
  <c r="S848" i="1"/>
  <c r="T848" i="1" s="1"/>
  <c r="U848" i="1" s="1"/>
  <c r="S824" i="1"/>
  <c r="T824" i="1" s="1"/>
  <c r="U824" i="1" s="1"/>
  <c r="S816" i="1"/>
  <c r="T816" i="1" s="1"/>
  <c r="U816" i="1" s="1"/>
  <c r="S800" i="1"/>
  <c r="T800" i="1" s="1"/>
  <c r="U800" i="1" s="1"/>
  <c r="S784" i="1"/>
  <c r="T784" i="1" s="1"/>
  <c r="U784" i="1" s="1"/>
  <c r="S768" i="1"/>
  <c r="T768" i="1" s="1"/>
  <c r="U768" i="1" s="1"/>
  <c r="S760" i="1"/>
  <c r="T760" i="1" s="1"/>
  <c r="U760" i="1" s="1"/>
  <c r="S752" i="1"/>
  <c r="T752" i="1" s="1"/>
  <c r="U752" i="1" s="1"/>
  <c r="S736" i="1"/>
  <c r="T736" i="1" s="1"/>
  <c r="U736" i="1" s="1"/>
  <c r="S720" i="1"/>
  <c r="T720" i="1" s="1"/>
  <c r="U720" i="1" s="1"/>
  <c r="S704" i="1"/>
  <c r="T704" i="1" s="1"/>
  <c r="U704" i="1" s="1"/>
  <c r="S696" i="1"/>
  <c r="T696" i="1" s="1"/>
  <c r="U696" i="1" s="1"/>
  <c r="S688" i="1"/>
  <c r="T688" i="1" s="1"/>
  <c r="U688" i="1" s="1"/>
  <c r="S680" i="1"/>
  <c r="T680" i="1" s="1"/>
  <c r="U680" i="1" s="1"/>
  <c r="S672" i="1"/>
  <c r="T672" i="1" s="1"/>
  <c r="U672" i="1" s="1"/>
  <c r="S656" i="1"/>
  <c r="T656" i="1" s="1"/>
  <c r="U656" i="1" s="1"/>
  <c r="S648" i="1"/>
  <c r="T648" i="1" s="1"/>
  <c r="U648" i="1" s="1"/>
  <c r="S640" i="1"/>
  <c r="T640" i="1" s="1"/>
  <c r="U640" i="1" s="1"/>
  <c r="S632" i="1"/>
  <c r="T632" i="1" s="1"/>
  <c r="U632" i="1" s="1"/>
  <c r="S616" i="1"/>
  <c r="T616" i="1" s="1"/>
  <c r="U616" i="1" s="1"/>
  <c r="S608" i="1"/>
  <c r="T608" i="1" s="1"/>
  <c r="U608" i="1" s="1"/>
  <c r="S576" i="1"/>
  <c r="T576" i="1" s="1"/>
  <c r="U576" i="1" s="1"/>
  <c r="S568" i="1"/>
  <c r="T568" i="1" s="1"/>
  <c r="U568" i="1" s="1"/>
  <c r="S544" i="1"/>
  <c r="T544" i="1" s="1"/>
  <c r="U544" i="1" s="1"/>
  <c r="S536" i="1"/>
  <c r="T536" i="1" s="1"/>
  <c r="U536" i="1" s="1"/>
  <c r="S528" i="1"/>
  <c r="T528" i="1" s="1"/>
  <c r="U528" i="1" s="1"/>
  <c r="S520" i="1"/>
  <c r="T520" i="1" s="1"/>
  <c r="U520" i="1" s="1"/>
  <c r="S504" i="1"/>
  <c r="T504" i="1" s="1"/>
  <c r="U504" i="1" s="1"/>
  <c r="S496" i="1"/>
  <c r="T496" i="1" s="1"/>
  <c r="U496" i="1" s="1"/>
  <c r="S488" i="1"/>
  <c r="T488" i="1" s="1"/>
  <c r="U488" i="1" s="1"/>
  <c r="S480" i="1"/>
  <c r="T480" i="1" s="1"/>
  <c r="U480" i="1" s="1"/>
  <c r="S472" i="1"/>
  <c r="T472" i="1" s="1"/>
  <c r="U472" i="1" s="1"/>
  <c r="S464" i="1"/>
  <c r="T464" i="1" s="1"/>
  <c r="U464" i="1" s="1"/>
  <c r="S448" i="1"/>
  <c r="T448" i="1" s="1"/>
  <c r="U448" i="1" s="1"/>
  <c r="S440" i="1"/>
  <c r="T440" i="1" s="1"/>
  <c r="U440" i="1" s="1"/>
  <c r="S424" i="1"/>
  <c r="T424" i="1" s="1"/>
  <c r="U424" i="1" s="1"/>
  <c r="S416" i="1"/>
  <c r="T416" i="1" s="1"/>
  <c r="U416" i="1" s="1"/>
  <c r="S392" i="1"/>
  <c r="T392" i="1" s="1"/>
  <c r="U392" i="1" s="1"/>
  <c r="S384" i="1"/>
  <c r="T384" i="1" s="1"/>
  <c r="U384" i="1" s="1"/>
  <c r="S376" i="1"/>
  <c r="T376" i="1" s="1"/>
  <c r="U376" i="1" s="1"/>
  <c r="S360" i="1"/>
  <c r="T360" i="1" s="1"/>
  <c r="U360" i="1" s="1"/>
  <c r="S352" i="1"/>
  <c r="T352" i="1" s="1"/>
  <c r="U352" i="1" s="1"/>
  <c r="S328" i="1"/>
  <c r="T328" i="1" s="1"/>
  <c r="U328" i="1" s="1"/>
  <c r="S312" i="1"/>
  <c r="T312" i="1" s="1"/>
  <c r="U312" i="1" s="1"/>
  <c r="S288" i="1"/>
  <c r="T288" i="1" s="1"/>
  <c r="U288" i="1" s="1"/>
  <c r="S272" i="1"/>
  <c r="T272" i="1" s="1"/>
  <c r="U272" i="1" s="1"/>
  <c r="S248" i="1"/>
  <c r="T248" i="1" s="1"/>
  <c r="U248" i="1" s="1"/>
  <c r="S240" i="1"/>
  <c r="T240" i="1" s="1"/>
  <c r="U240" i="1" s="1"/>
  <c r="S224" i="1"/>
  <c r="T224" i="1" s="1"/>
  <c r="U224" i="1" s="1"/>
  <c r="S208" i="1"/>
  <c r="T208" i="1" s="1"/>
  <c r="U208" i="1" s="1"/>
  <c r="S184" i="1"/>
  <c r="T184" i="1" s="1"/>
  <c r="U184" i="1" s="1"/>
  <c r="S168" i="1"/>
  <c r="T168" i="1" s="1"/>
  <c r="U168" i="1" s="1"/>
  <c r="S160" i="1"/>
  <c r="T160" i="1" s="1"/>
  <c r="U160" i="1" s="1"/>
  <c r="S136" i="1"/>
  <c r="T136" i="1" s="1"/>
  <c r="U136" i="1" s="1"/>
  <c r="S120" i="1"/>
  <c r="T120" i="1" s="1"/>
  <c r="U120" i="1" s="1"/>
  <c r="S112" i="1"/>
  <c r="T112" i="1" s="1"/>
  <c r="U112" i="1" s="1"/>
  <c r="S104" i="1"/>
  <c r="T104" i="1" s="1"/>
  <c r="U104" i="1" s="1"/>
  <c r="S96" i="1"/>
  <c r="T96" i="1" s="1"/>
  <c r="U96" i="1" s="1"/>
  <c r="S80" i="1"/>
  <c r="T80" i="1" s="1"/>
  <c r="U80" i="1" s="1"/>
  <c r="S56" i="1"/>
  <c r="T56" i="1" s="1"/>
  <c r="U56" i="1" s="1"/>
  <c r="S32" i="1"/>
  <c r="T32" i="1" s="1"/>
  <c r="U32" i="1" s="1"/>
  <c r="S16" i="1"/>
  <c r="T16" i="1" s="1"/>
  <c r="U16" i="1" s="1"/>
  <c r="R5017" i="1"/>
  <c r="S5017" i="1" s="1"/>
  <c r="T5017" i="1" s="1"/>
  <c r="U5017" i="1" s="1"/>
  <c r="R4953" i="1"/>
  <c r="S4953" i="1" s="1"/>
  <c r="T4953" i="1" s="1"/>
  <c r="U4953" i="1" s="1"/>
  <c r="R4711" i="1"/>
  <c r="S4711" i="1" s="1"/>
  <c r="T4711" i="1" s="1"/>
  <c r="U4711" i="1" s="1"/>
  <c r="R4647" i="1"/>
  <c r="S4647" i="1" s="1"/>
  <c r="T4647" i="1" s="1"/>
  <c r="U4647" i="1" s="1"/>
  <c r="R4608" i="1"/>
  <c r="S4608" i="1" s="1"/>
  <c r="T4608" i="1" s="1"/>
  <c r="U4608" i="1" s="1"/>
  <c r="R4544" i="1"/>
  <c r="S4544" i="1" s="1"/>
  <c r="T4544" i="1" s="1"/>
  <c r="U4544" i="1" s="1"/>
  <c r="R4505" i="1"/>
  <c r="S4505" i="1" s="1"/>
  <c r="T4505" i="1" s="1"/>
  <c r="U4505" i="1" s="1"/>
  <c r="R4441" i="1"/>
  <c r="S4441" i="1" s="1"/>
  <c r="T4441" i="1" s="1"/>
  <c r="U4441" i="1" s="1"/>
  <c r="R4199" i="1"/>
  <c r="S4199" i="1" s="1"/>
  <c r="T4199" i="1" s="1"/>
  <c r="U4199" i="1" s="1"/>
  <c r="R4135" i="1"/>
  <c r="S4135" i="1" s="1"/>
  <c r="T4135" i="1" s="1"/>
  <c r="U4135" i="1" s="1"/>
  <c r="R4096" i="1"/>
  <c r="S4096" i="1" s="1"/>
  <c r="T4096" i="1" s="1"/>
  <c r="U4096" i="1" s="1"/>
  <c r="R4032" i="1"/>
  <c r="R3993" i="1"/>
  <c r="S3993" i="1" s="1"/>
  <c r="T3993" i="1" s="1"/>
  <c r="U3993" i="1" s="1"/>
  <c r="R3929" i="1"/>
  <c r="S3929" i="1" s="1"/>
  <c r="T3929" i="1" s="1"/>
  <c r="U3929" i="1" s="1"/>
  <c r="R3687" i="1"/>
  <c r="R3623" i="1"/>
  <c r="S3623" i="1" s="1"/>
  <c r="T3623" i="1" s="1"/>
  <c r="U3623" i="1" s="1"/>
  <c r="R3584" i="1"/>
  <c r="S3584" i="1" s="1"/>
  <c r="T3584" i="1" s="1"/>
  <c r="U3584" i="1" s="1"/>
  <c r="R3520" i="1"/>
  <c r="R3481" i="1"/>
  <c r="S3481" i="1" s="1"/>
  <c r="T3481" i="1" s="1"/>
  <c r="U3481" i="1" s="1"/>
  <c r="R3417" i="1"/>
  <c r="S3417" i="1" s="1"/>
  <c r="T3417" i="1" s="1"/>
  <c r="U3417" i="1" s="1"/>
  <c r="R3175" i="1"/>
  <c r="S3175" i="1" s="1"/>
  <c r="T3175" i="1" s="1"/>
  <c r="U3175" i="1" s="1"/>
  <c r="R3111" i="1"/>
  <c r="S3111" i="1" s="1"/>
  <c r="T3111" i="1" s="1"/>
  <c r="U3111" i="1" s="1"/>
  <c r="R3072" i="1"/>
  <c r="S3072" i="1" s="1"/>
  <c r="T3072" i="1" s="1"/>
  <c r="U3072" i="1" s="1"/>
  <c r="R3008" i="1"/>
  <c r="S3008" i="1" s="1"/>
  <c r="T3008" i="1" s="1"/>
  <c r="U3008" i="1" s="1"/>
  <c r="R2969" i="1"/>
  <c r="S2969" i="1" s="1"/>
  <c r="T2969" i="1" s="1"/>
  <c r="U2969" i="1" s="1"/>
  <c r="R2905" i="1"/>
  <c r="S2905" i="1" s="1"/>
  <c r="T2905" i="1" s="1"/>
  <c r="U2905" i="1" s="1"/>
  <c r="R2663" i="1"/>
  <c r="S2663" i="1" s="1"/>
  <c r="T2663" i="1" s="1"/>
  <c r="U2663" i="1" s="1"/>
  <c r="R2599" i="1"/>
  <c r="S2599" i="1" s="1"/>
  <c r="T2599" i="1" s="1"/>
  <c r="U2599" i="1" s="1"/>
  <c r="R2560" i="1"/>
  <c r="S2560" i="1" s="1"/>
  <c r="T2560" i="1" s="1"/>
  <c r="U2560" i="1" s="1"/>
  <c r="R2496" i="1"/>
  <c r="S2496" i="1" s="1"/>
  <c r="T2496" i="1" s="1"/>
  <c r="U2496" i="1" s="1"/>
  <c r="R2457" i="1"/>
  <c r="S2457" i="1" s="1"/>
  <c r="T2457" i="1" s="1"/>
  <c r="U2457" i="1" s="1"/>
  <c r="R2393" i="1"/>
  <c r="S2393" i="1" s="1"/>
  <c r="T2393" i="1" s="1"/>
  <c r="U2393" i="1" s="1"/>
  <c r="R2151" i="1"/>
  <c r="R2087" i="1"/>
  <c r="S2087" i="1" s="1"/>
  <c r="T2087" i="1" s="1"/>
  <c r="U2087" i="1" s="1"/>
  <c r="R2048" i="1"/>
  <c r="S2048" i="1" s="1"/>
  <c r="T2048" i="1" s="1"/>
  <c r="U2048" i="1" s="1"/>
  <c r="R1984" i="1"/>
  <c r="R1945" i="1"/>
  <c r="S1945" i="1" s="1"/>
  <c r="T1945" i="1" s="1"/>
  <c r="U1945" i="1" s="1"/>
  <c r="R1881" i="1"/>
  <c r="S1881" i="1" s="1"/>
  <c r="T1881" i="1" s="1"/>
  <c r="U1881" i="1" s="1"/>
  <c r="R1753" i="1"/>
  <c r="R1689" i="1"/>
  <c r="S1689" i="1" s="1"/>
  <c r="T1689" i="1" s="1"/>
  <c r="U1689" i="1" s="1"/>
  <c r="R1664" i="1"/>
  <c r="S1664" i="1" s="1"/>
  <c r="T1664" i="1" s="1"/>
  <c r="U1664" i="1" s="1"/>
  <c r="R1625" i="1"/>
  <c r="S1625" i="1" s="1"/>
  <c r="T1625" i="1" s="1"/>
  <c r="U1625" i="1" s="1"/>
  <c r="R1600" i="1"/>
  <c r="R1561" i="1"/>
  <c r="R1536" i="1"/>
  <c r="R1472" i="1"/>
  <c r="S1472" i="1" s="1"/>
  <c r="T1472" i="1" s="1"/>
  <c r="U1472" i="1" s="1"/>
  <c r="R1433" i="1"/>
  <c r="R1408" i="1"/>
  <c r="S1408" i="1" s="1"/>
  <c r="T1408" i="1" s="1"/>
  <c r="U1408" i="1" s="1"/>
  <c r="R1369" i="1"/>
  <c r="R1344" i="1"/>
  <c r="S1344" i="1" s="1"/>
  <c r="T1344" i="1" s="1"/>
  <c r="U1344" i="1" s="1"/>
  <c r="R1280" i="1"/>
  <c r="R1216" i="1"/>
  <c r="R1177" i="1"/>
  <c r="S1177" i="1" s="1"/>
  <c r="T1177" i="1" s="1"/>
  <c r="U1177" i="1" s="1"/>
  <c r="R1152" i="1"/>
  <c r="S1152" i="1" s="1"/>
  <c r="T1152" i="1" s="1"/>
  <c r="U1152" i="1" s="1"/>
  <c r="R1113" i="1"/>
  <c r="S1113" i="1" s="1"/>
  <c r="T1113" i="1" s="1"/>
  <c r="U1113" i="1" s="1"/>
  <c r="R1088" i="1"/>
  <c r="S1088" i="1" s="1"/>
  <c r="T1088" i="1" s="1"/>
  <c r="U1088" i="1" s="1"/>
  <c r="R1049" i="1"/>
  <c r="S1049" i="1" s="1"/>
  <c r="T1049" i="1" s="1"/>
  <c r="U1049" i="1" s="1"/>
  <c r="R1024" i="1"/>
  <c r="R985" i="1"/>
  <c r="R960" i="1"/>
  <c r="R921" i="1"/>
  <c r="S921" i="1" s="1"/>
  <c r="T921" i="1" s="1"/>
  <c r="U921" i="1" s="1"/>
  <c r="R896" i="1"/>
  <c r="S896" i="1" s="1"/>
  <c r="T896" i="1" s="1"/>
  <c r="U896" i="1" s="1"/>
  <c r="R857" i="1"/>
  <c r="R832" i="1"/>
  <c r="S832" i="1" s="1"/>
  <c r="T832" i="1" s="1"/>
  <c r="U832" i="1" s="1"/>
  <c r="R793" i="1"/>
  <c r="S793" i="1" s="1"/>
  <c r="T793" i="1" s="1"/>
  <c r="U793" i="1" s="1"/>
  <c r="R768" i="1"/>
  <c r="R704" i="1"/>
  <c r="R665" i="1"/>
  <c r="R640" i="1"/>
  <c r="R601" i="1"/>
  <c r="S601" i="1" s="1"/>
  <c r="T601" i="1" s="1"/>
  <c r="U601" i="1" s="1"/>
  <c r="R576" i="1"/>
  <c r="R537" i="1"/>
  <c r="S537" i="1" s="1"/>
  <c r="T537" i="1" s="1"/>
  <c r="U537" i="1" s="1"/>
  <c r="R512" i="1"/>
  <c r="S512" i="1" s="1"/>
  <c r="T512" i="1" s="1"/>
  <c r="U512" i="1" s="1"/>
  <c r="R448" i="1"/>
  <c r="R409" i="1"/>
  <c r="S409" i="1" s="1"/>
  <c r="T409" i="1" s="1"/>
  <c r="U409" i="1" s="1"/>
  <c r="R384" i="1"/>
  <c r="R345" i="1"/>
  <c r="R320" i="1"/>
  <c r="S320" i="1" s="1"/>
  <c r="T320" i="1" s="1"/>
  <c r="U320" i="1" s="1"/>
  <c r="R281" i="1"/>
  <c r="R256" i="1"/>
  <c r="S256" i="1" s="1"/>
  <c r="T256" i="1" s="1"/>
  <c r="U256" i="1" s="1"/>
  <c r="R217" i="1"/>
  <c r="S217" i="1" s="1"/>
  <c r="T217" i="1" s="1"/>
  <c r="U217" i="1" s="1"/>
  <c r="R192" i="1"/>
  <c r="S192" i="1" s="1"/>
  <c r="T192" i="1" s="1"/>
  <c r="U192" i="1" s="1"/>
  <c r="R153" i="1"/>
  <c r="R128" i="1"/>
  <c r="S128" i="1" s="1"/>
  <c r="T128" i="1" s="1"/>
  <c r="U128" i="1" s="1"/>
  <c r="R89" i="1"/>
  <c r="S89" i="1" s="1"/>
  <c r="T89" i="1" s="1"/>
  <c r="U89" i="1" s="1"/>
  <c r="R64" i="1"/>
  <c r="S64" i="1" s="1"/>
  <c r="T64" i="1" s="1"/>
  <c r="U64" i="1" s="1"/>
  <c r="R25" i="1"/>
  <c r="S25" i="1" s="1"/>
  <c r="T25" i="1" s="1"/>
  <c r="U25" i="1" s="1"/>
  <c r="S4977" i="1"/>
  <c r="T4977" i="1" s="1"/>
  <c r="U4977" i="1" s="1"/>
  <c r="S4671" i="1"/>
  <c r="T4671" i="1" s="1"/>
  <c r="U4671" i="1" s="1"/>
  <c r="S4568" i="1"/>
  <c r="T4568" i="1" s="1"/>
  <c r="U4568" i="1" s="1"/>
  <c r="S4465" i="1"/>
  <c r="T4465" i="1" s="1"/>
  <c r="U4465" i="1" s="1"/>
  <c r="S4159" i="1"/>
  <c r="T4159" i="1" s="1"/>
  <c r="U4159" i="1" s="1"/>
  <c r="S4056" i="1"/>
  <c r="T4056" i="1" s="1"/>
  <c r="U4056" i="1" s="1"/>
  <c r="S3953" i="1"/>
  <c r="T3953" i="1" s="1"/>
  <c r="U3953" i="1" s="1"/>
  <c r="S3647" i="1"/>
  <c r="T3647" i="1" s="1"/>
  <c r="U3647" i="1" s="1"/>
  <c r="S3544" i="1"/>
  <c r="T3544" i="1" s="1"/>
  <c r="U3544" i="1" s="1"/>
  <c r="S3441" i="1"/>
  <c r="T3441" i="1" s="1"/>
  <c r="U3441" i="1" s="1"/>
  <c r="S3135" i="1"/>
  <c r="T3135" i="1" s="1"/>
  <c r="U3135" i="1" s="1"/>
  <c r="S3032" i="1"/>
  <c r="T3032" i="1" s="1"/>
  <c r="U3032" i="1" s="1"/>
  <c r="S2929" i="1"/>
  <c r="T2929" i="1" s="1"/>
  <c r="U2929" i="1" s="1"/>
  <c r="S2623" i="1"/>
  <c r="T2623" i="1" s="1"/>
  <c r="U2623" i="1" s="1"/>
  <c r="S2520" i="1"/>
  <c r="T2520" i="1" s="1"/>
  <c r="U2520" i="1" s="1"/>
  <c r="S2417" i="1"/>
  <c r="T2417" i="1" s="1"/>
  <c r="U2417" i="1" s="1"/>
  <c r="S2111" i="1"/>
  <c r="T2111" i="1" s="1"/>
  <c r="U2111" i="1" s="1"/>
  <c r="S2008" i="1"/>
  <c r="T2008" i="1" s="1"/>
  <c r="U2008" i="1" s="1"/>
  <c r="S1905" i="1"/>
  <c r="T1905" i="1" s="1"/>
  <c r="U1905" i="1" s="1"/>
  <c r="S1752" i="1"/>
  <c r="T1752" i="1" s="1"/>
  <c r="U1752" i="1" s="1"/>
  <c r="S1727" i="1"/>
  <c r="T1727" i="1" s="1"/>
  <c r="U1727" i="1" s="1"/>
  <c r="S5151" i="1"/>
  <c r="T5151" i="1" s="1"/>
  <c r="U5151" i="1" s="1"/>
  <c r="S5119" i="1"/>
  <c r="T5119" i="1" s="1"/>
  <c r="U5119" i="1" s="1"/>
  <c r="S5087" i="1"/>
  <c r="T5087" i="1" s="1"/>
  <c r="U5087" i="1" s="1"/>
  <c r="S5071" i="1"/>
  <c r="T5071" i="1" s="1"/>
  <c r="U5071" i="1" s="1"/>
  <c r="S5047" i="1"/>
  <c r="T5047" i="1" s="1"/>
  <c r="U5047" i="1" s="1"/>
  <c r="S5023" i="1"/>
  <c r="T5023" i="1" s="1"/>
  <c r="U5023" i="1" s="1"/>
  <c r="S5007" i="1"/>
  <c r="T5007" i="1" s="1"/>
  <c r="U5007" i="1" s="1"/>
  <c r="S4983" i="1"/>
  <c r="T4983" i="1" s="1"/>
  <c r="U4983" i="1" s="1"/>
  <c r="S4959" i="1"/>
  <c r="T4959" i="1" s="1"/>
  <c r="U4959" i="1" s="1"/>
  <c r="S4943" i="1"/>
  <c r="T4943" i="1" s="1"/>
  <c r="U4943" i="1" s="1"/>
  <c r="S4919" i="1"/>
  <c r="T4919" i="1" s="1"/>
  <c r="U4919" i="1" s="1"/>
  <c r="S4895" i="1"/>
  <c r="T4895" i="1" s="1"/>
  <c r="U4895" i="1" s="1"/>
  <c r="S4879" i="1"/>
  <c r="T4879" i="1" s="1"/>
  <c r="U4879" i="1" s="1"/>
  <c r="S4855" i="1"/>
  <c r="T4855" i="1" s="1"/>
  <c r="U4855" i="1" s="1"/>
  <c r="S4831" i="1"/>
  <c r="T4831" i="1" s="1"/>
  <c r="U4831" i="1" s="1"/>
  <c r="S4815" i="1"/>
  <c r="T4815" i="1" s="1"/>
  <c r="U4815" i="1" s="1"/>
  <c r="S4791" i="1"/>
  <c r="T4791" i="1" s="1"/>
  <c r="U4791" i="1" s="1"/>
  <c r="S4767" i="1"/>
  <c r="T4767" i="1" s="1"/>
  <c r="U4767" i="1" s="1"/>
  <c r="S4751" i="1"/>
  <c r="T4751" i="1" s="1"/>
  <c r="U4751" i="1" s="1"/>
  <c r="S4727" i="1"/>
  <c r="T4727" i="1" s="1"/>
  <c r="U4727" i="1" s="1"/>
  <c r="S4703" i="1"/>
  <c r="T4703" i="1" s="1"/>
  <c r="U4703" i="1" s="1"/>
  <c r="S4687" i="1"/>
  <c r="T4687" i="1" s="1"/>
  <c r="U4687" i="1" s="1"/>
  <c r="S4663" i="1"/>
  <c r="T4663" i="1" s="1"/>
  <c r="U4663" i="1" s="1"/>
  <c r="S4639" i="1"/>
  <c r="T4639" i="1" s="1"/>
  <c r="U4639" i="1" s="1"/>
  <c r="S4623" i="1"/>
  <c r="T4623" i="1" s="1"/>
  <c r="U4623" i="1" s="1"/>
  <c r="S4599" i="1"/>
  <c r="T4599" i="1" s="1"/>
  <c r="U4599" i="1" s="1"/>
  <c r="S4575" i="1"/>
  <c r="T4575" i="1" s="1"/>
  <c r="U4575" i="1" s="1"/>
  <c r="S4559" i="1"/>
  <c r="T4559" i="1" s="1"/>
  <c r="U4559" i="1" s="1"/>
  <c r="S4535" i="1"/>
  <c r="T4535" i="1" s="1"/>
  <c r="U4535" i="1" s="1"/>
  <c r="S4511" i="1"/>
  <c r="T4511" i="1" s="1"/>
  <c r="U4511" i="1" s="1"/>
  <c r="S4495" i="1"/>
  <c r="T4495" i="1" s="1"/>
  <c r="U4495" i="1" s="1"/>
  <c r="S4471" i="1"/>
  <c r="T4471" i="1" s="1"/>
  <c r="U4471" i="1" s="1"/>
  <c r="S4447" i="1"/>
  <c r="T4447" i="1" s="1"/>
  <c r="U4447" i="1" s="1"/>
  <c r="S4431" i="1"/>
  <c r="T4431" i="1" s="1"/>
  <c r="U4431" i="1" s="1"/>
  <c r="S4407" i="1"/>
  <c r="T4407" i="1" s="1"/>
  <c r="U4407" i="1" s="1"/>
  <c r="S4383" i="1"/>
  <c r="T4383" i="1" s="1"/>
  <c r="U4383" i="1" s="1"/>
  <c r="S4367" i="1"/>
  <c r="T4367" i="1" s="1"/>
  <c r="U4367" i="1" s="1"/>
  <c r="S4343" i="1"/>
  <c r="T4343" i="1" s="1"/>
  <c r="U4343" i="1" s="1"/>
  <c r="S4319" i="1"/>
  <c r="T4319" i="1" s="1"/>
  <c r="U4319" i="1" s="1"/>
  <c r="S4303" i="1"/>
  <c r="T4303" i="1" s="1"/>
  <c r="U4303" i="1" s="1"/>
  <c r="S4279" i="1"/>
  <c r="T4279" i="1" s="1"/>
  <c r="U4279" i="1" s="1"/>
  <c r="S4255" i="1"/>
  <c r="T4255" i="1" s="1"/>
  <c r="U4255" i="1" s="1"/>
  <c r="S4239" i="1"/>
  <c r="T4239" i="1" s="1"/>
  <c r="U4239" i="1" s="1"/>
  <c r="S4215" i="1"/>
  <c r="T4215" i="1" s="1"/>
  <c r="U4215" i="1" s="1"/>
  <c r="S4191" i="1"/>
  <c r="T4191" i="1" s="1"/>
  <c r="U4191" i="1" s="1"/>
  <c r="S4175" i="1"/>
  <c r="T4175" i="1" s="1"/>
  <c r="U4175" i="1" s="1"/>
  <c r="S4151" i="1"/>
  <c r="T4151" i="1" s="1"/>
  <c r="U4151" i="1" s="1"/>
  <c r="S4127" i="1"/>
  <c r="T4127" i="1" s="1"/>
  <c r="U4127" i="1" s="1"/>
  <c r="S4111" i="1"/>
  <c r="T4111" i="1" s="1"/>
  <c r="U4111" i="1" s="1"/>
  <c r="S4087" i="1"/>
  <c r="T4087" i="1" s="1"/>
  <c r="U4087" i="1" s="1"/>
  <c r="S4063" i="1"/>
  <c r="T4063" i="1" s="1"/>
  <c r="U4063" i="1" s="1"/>
  <c r="S4047" i="1"/>
  <c r="T4047" i="1" s="1"/>
  <c r="U4047" i="1" s="1"/>
  <c r="S4023" i="1"/>
  <c r="T4023" i="1" s="1"/>
  <c r="U4023" i="1" s="1"/>
  <c r="S3999" i="1"/>
  <c r="T3999" i="1" s="1"/>
  <c r="U3999" i="1" s="1"/>
  <c r="S3983" i="1"/>
  <c r="T3983" i="1" s="1"/>
  <c r="U3983" i="1" s="1"/>
  <c r="S3959" i="1"/>
  <c r="T3959" i="1" s="1"/>
  <c r="U3959" i="1" s="1"/>
  <c r="S3935" i="1"/>
  <c r="T3935" i="1" s="1"/>
  <c r="U3935" i="1" s="1"/>
  <c r="S3919" i="1"/>
  <c r="T3919" i="1" s="1"/>
  <c r="U3919" i="1" s="1"/>
  <c r="S3895" i="1"/>
  <c r="T3895" i="1" s="1"/>
  <c r="U3895" i="1" s="1"/>
  <c r="S3871" i="1"/>
  <c r="T3871" i="1" s="1"/>
  <c r="U3871" i="1" s="1"/>
  <c r="S3855" i="1"/>
  <c r="T3855" i="1" s="1"/>
  <c r="U3855" i="1" s="1"/>
  <c r="S3831" i="1"/>
  <c r="T3831" i="1" s="1"/>
  <c r="U3831" i="1" s="1"/>
  <c r="S3807" i="1"/>
  <c r="T3807" i="1" s="1"/>
  <c r="U3807" i="1" s="1"/>
  <c r="S3791" i="1"/>
  <c r="T3791" i="1" s="1"/>
  <c r="U3791" i="1" s="1"/>
  <c r="S3767" i="1"/>
  <c r="T3767" i="1" s="1"/>
  <c r="U3767" i="1" s="1"/>
  <c r="S3743" i="1"/>
  <c r="T3743" i="1" s="1"/>
  <c r="U3743" i="1" s="1"/>
  <c r="S3727" i="1"/>
  <c r="T3727" i="1" s="1"/>
  <c r="U3727" i="1" s="1"/>
  <c r="S3703" i="1"/>
  <c r="T3703" i="1" s="1"/>
  <c r="U3703" i="1" s="1"/>
  <c r="S3679" i="1"/>
  <c r="T3679" i="1" s="1"/>
  <c r="U3679" i="1" s="1"/>
  <c r="S3663" i="1"/>
  <c r="T3663" i="1" s="1"/>
  <c r="U3663" i="1" s="1"/>
  <c r="S3639" i="1"/>
  <c r="T3639" i="1" s="1"/>
  <c r="U3639" i="1" s="1"/>
  <c r="S3615" i="1"/>
  <c r="T3615" i="1" s="1"/>
  <c r="U3615" i="1" s="1"/>
  <c r="S3599" i="1"/>
  <c r="T3599" i="1" s="1"/>
  <c r="U3599" i="1" s="1"/>
  <c r="S3575" i="1"/>
  <c r="T3575" i="1" s="1"/>
  <c r="U3575" i="1" s="1"/>
  <c r="S3551" i="1"/>
  <c r="T3551" i="1" s="1"/>
  <c r="U3551" i="1" s="1"/>
  <c r="S3535" i="1"/>
  <c r="T3535" i="1" s="1"/>
  <c r="U3535" i="1" s="1"/>
  <c r="S3511" i="1"/>
  <c r="T3511" i="1" s="1"/>
  <c r="U3511" i="1" s="1"/>
  <c r="S3487" i="1"/>
  <c r="T3487" i="1" s="1"/>
  <c r="U3487" i="1" s="1"/>
  <c r="S3471" i="1"/>
  <c r="T3471" i="1" s="1"/>
  <c r="U3471" i="1" s="1"/>
  <c r="S3447" i="1"/>
  <c r="T3447" i="1" s="1"/>
  <c r="U3447" i="1" s="1"/>
  <c r="S3423" i="1"/>
  <c r="T3423" i="1" s="1"/>
  <c r="U3423" i="1" s="1"/>
  <c r="S3407" i="1"/>
  <c r="T3407" i="1" s="1"/>
  <c r="U3407" i="1" s="1"/>
  <c r="S3383" i="1"/>
  <c r="T3383" i="1" s="1"/>
  <c r="U3383" i="1" s="1"/>
  <c r="S3359" i="1"/>
  <c r="T3359" i="1" s="1"/>
  <c r="U3359" i="1" s="1"/>
  <c r="S3343" i="1"/>
  <c r="T3343" i="1" s="1"/>
  <c r="U3343" i="1" s="1"/>
  <c r="S3319" i="1"/>
  <c r="T3319" i="1" s="1"/>
  <c r="U3319" i="1" s="1"/>
  <c r="S3295" i="1"/>
  <c r="T3295" i="1" s="1"/>
  <c r="U3295" i="1" s="1"/>
  <c r="S3279" i="1"/>
  <c r="T3279" i="1" s="1"/>
  <c r="U3279" i="1" s="1"/>
  <c r="S3255" i="1"/>
  <c r="T3255" i="1" s="1"/>
  <c r="U3255" i="1" s="1"/>
  <c r="S3231" i="1"/>
  <c r="T3231" i="1" s="1"/>
  <c r="U3231" i="1" s="1"/>
  <c r="S3215" i="1"/>
  <c r="T3215" i="1" s="1"/>
  <c r="U3215" i="1" s="1"/>
  <c r="S3191" i="1"/>
  <c r="T3191" i="1" s="1"/>
  <c r="U3191" i="1" s="1"/>
  <c r="S3167" i="1"/>
  <c r="T3167" i="1" s="1"/>
  <c r="U3167" i="1" s="1"/>
  <c r="S3151" i="1"/>
  <c r="T3151" i="1" s="1"/>
  <c r="U3151" i="1" s="1"/>
  <c r="S3127" i="1"/>
  <c r="T3127" i="1" s="1"/>
  <c r="U3127" i="1" s="1"/>
  <c r="S3103" i="1"/>
  <c r="T3103" i="1" s="1"/>
  <c r="U3103" i="1" s="1"/>
  <c r="S3087" i="1"/>
  <c r="T3087" i="1" s="1"/>
  <c r="U3087" i="1" s="1"/>
  <c r="S3063" i="1"/>
  <c r="T3063" i="1" s="1"/>
  <c r="U3063" i="1" s="1"/>
  <c r="S3039" i="1"/>
  <c r="T3039" i="1" s="1"/>
  <c r="U3039" i="1" s="1"/>
  <c r="S3023" i="1"/>
  <c r="T3023" i="1" s="1"/>
  <c r="U3023" i="1" s="1"/>
  <c r="S2999" i="1"/>
  <c r="T2999" i="1" s="1"/>
  <c r="U2999" i="1" s="1"/>
  <c r="S2975" i="1"/>
  <c r="T2975" i="1" s="1"/>
  <c r="U2975" i="1" s="1"/>
  <c r="S2959" i="1"/>
  <c r="T2959" i="1" s="1"/>
  <c r="U2959" i="1" s="1"/>
  <c r="S2935" i="1"/>
  <c r="T2935" i="1" s="1"/>
  <c r="U2935" i="1" s="1"/>
  <c r="S2911" i="1"/>
  <c r="T2911" i="1" s="1"/>
  <c r="U2911" i="1" s="1"/>
  <c r="S2895" i="1"/>
  <c r="T2895" i="1" s="1"/>
  <c r="U2895" i="1" s="1"/>
  <c r="S2871" i="1"/>
  <c r="T2871" i="1" s="1"/>
  <c r="U2871" i="1" s="1"/>
  <c r="S2847" i="1"/>
  <c r="T2847" i="1" s="1"/>
  <c r="U2847" i="1" s="1"/>
  <c r="S2831" i="1"/>
  <c r="T2831" i="1" s="1"/>
  <c r="U2831" i="1" s="1"/>
  <c r="S2807" i="1"/>
  <c r="T2807" i="1" s="1"/>
  <c r="U2807" i="1" s="1"/>
  <c r="S2783" i="1"/>
  <c r="T2783" i="1" s="1"/>
  <c r="U2783" i="1" s="1"/>
  <c r="S2767" i="1"/>
  <c r="T2767" i="1" s="1"/>
  <c r="U2767" i="1" s="1"/>
  <c r="S2743" i="1"/>
  <c r="T2743" i="1" s="1"/>
  <c r="U2743" i="1" s="1"/>
  <c r="S2719" i="1"/>
  <c r="T2719" i="1" s="1"/>
  <c r="U2719" i="1" s="1"/>
  <c r="S2703" i="1"/>
  <c r="T2703" i="1" s="1"/>
  <c r="U2703" i="1" s="1"/>
  <c r="S2679" i="1"/>
  <c r="T2679" i="1" s="1"/>
  <c r="U2679" i="1" s="1"/>
  <c r="S2655" i="1"/>
  <c r="T2655" i="1" s="1"/>
  <c r="U2655" i="1" s="1"/>
  <c r="S2639" i="1"/>
  <c r="T2639" i="1" s="1"/>
  <c r="U2639" i="1" s="1"/>
  <c r="S2615" i="1"/>
  <c r="T2615" i="1" s="1"/>
  <c r="U2615" i="1" s="1"/>
  <c r="S2591" i="1"/>
  <c r="T2591" i="1" s="1"/>
  <c r="U2591" i="1" s="1"/>
  <c r="S2575" i="1"/>
  <c r="T2575" i="1" s="1"/>
  <c r="U2575" i="1" s="1"/>
  <c r="S2551" i="1"/>
  <c r="T2551" i="1" s="1"/>
  <c r="U2551" i="1" s="1"/>
  <c r="S2527" i="1"/>
  <c r="T2527" i="1" s="1"/>
  <c r="U2527" i="1" s="1"/>
  <c r="S2511" i="1"/>
  <c r="T2511" i="1" s="1"/>
  <c r="U2511" i="1" s="1"/>
  <c r="S2487" i="1"/>
  <c r="T2487" i="1" s="1"/>
  <c r="U2487" i="1" s="1"/>
  <c r="S2463" i="1"/>
  <c r="T2463" i="1" s="1"/>
  <c r="U2463" i="1" s="1"/>
  <c r="S2447" i="1"/>
  <c r="T2447" i="1" s="1"/>
  <c r="U2447" i="1" s="1"/>
  <c r="S2423" i="1"/>
  <c r="T2423" i="1" s="1"/>
  <c r="U2423" i="1" s="1"/>
  <c r="S2399" i="1"/>
  <c r="T2399" i="1" s="1"/>
  <c r="U2399" i="1" s="1"/>
  <c r="S2383" i="1"/>
  <c r="T2383" i="1" s="1"/>
  <c r="U2383" i="1" s="1"/>
  <c r="S2359" i="1"/>
  <c r="T2359" i="1" s="1"/>
  <c r="U2359" i="1" s="1"/>
  <c r="S2335" i="1"/>
  <c r="T2335" i="1" s="1"/>
  <c r="U2335" i="1" s="1"/>
  <c r="S2319" i="1"/>
  <c r="T2319" i="1" s="1"/>
  <c r="U2319" i="1" s="1"/>
  <c r="S2295" i="1"/>
  <c r="T2295" i="1" s="1"/>
  <c r="U2295" i="1" s="1"/>
  <c r="S2271" i="1"/>
  <c r="T2271" i="1" s="1"/>
  <c r="U2271" i="1" s="1"/>
  <c r="S2255" i="1"/>
  <c r="T2255" i="1" s="1"/>
  <c r="U2255" i="1" s="1"/>
  <c r="S2231" i="1"/>
  <c r="T2231" i="1" s="1"/>
  <c r="U2231" i="1" s="1"/>
  <c r="S2207" i="1"/>
  <c r="T2207" i="1" s="1"/>
  <c r="U2207" i="1" s="1"/>
  <c r="S2191" i="1"/>
  <c r="T2191" i="1" s="1"/>
  <c r="U2191" i="1" s="1"/>
  <c r="S2167" i="1"/>
  <c r="T2167" i="1" s="1"/>
  <c r="U2167" i="1" s="1"/>
  <c r="S2143" i="1"/>
  <c r="T2143" i="1" s="1"/>
  <c r="U2143" i="1" s="1"/>
  <c r="S2127" i="1"/>
  <c r="T2127" i="1" s="1"/>
  <c r="U2127" i="1" s="1"/>
  <c r="S2103" i="1"/>
  <c r="T2103" i="1" s="1"/>
  <c r="U2103" i="1" s="1"/>
  <c r="S2079" i="1"/>
  <c r="T2079" i="1" s="1"/>
  <c r="U2079" i="1" s="1"/>
  <c r="S2063" i="1"/>
  <c r="T2063" i="1" s="1"/>
  <c r="U2063" i="1" s="1"/>
  <c r="S2039" i="1"/>
  <c r="T2039" i="1" s="1"/>
  <c r="U2039" i="1" s="1"/>
  <c r="S2015" i="1"/>
  <c r="T2015" i="1" s="1"/>
  <c r="U2015" i="1" s="1"/>
  <c r="S1999" i="1"/>
  <c r="T1999" i="1" s="1"/>
  <c r="U1999" i="1" s="1"/>
  <c r="S1975" i="1"/>
  <c r="T1975" i="1" s="1"/>
  <c r="U1975" i="1" s="1"/>
  <c r="S1951" i="1"/>
  <c r="T1951" i="1" s="1"/>
  <c r="U1951" i="1" s="1"/>
  <c r="S1935" i="1"/>
  <c r="T1935" i="1" s="1"/>
  <c r="U1935" i="1" s="1"/>
  <c r="S1911" i="1"/>
  <c r="T1911" i="1" s="1"/>
  <c r="U1911" i="1" s="1"/>
  <c r="S1887" i="1"/>
  <c r="T1887" i="1" s="1"/>
  <c r="U1887" i="1" s="1"/>
  <c r="S1871" i="1"/>
  <c r="T1871" i="1" s="1"/>
  <c r="U1871" i="1" s="1"/>
  <c r="S1847" i="1"/>
  <c r="T1847" i="1" s="1"/>
  <c r="U1847" i="1" s="1"/>
  <c r="S1823" i="1"/>
  <c r="T1823" i="1" s="1"/>
  <c r="U1823" i="1" s="1"/>
  <c r="S1807" i="1"/>
  <c r="T1807" i="1" s="1"/>
  <c r="U1807" i="1" s="1"/>
  <c r="S1783" i="1"/>
  <c r="T1783" i="1" s="1"/>
  <c r="U1783" i="1" s="1"/>
  <c r="S1759" i="1"/>
  <c r="T1759" i="1" s="1"/>
  <c r="U1759" i="1" s="1"/>
  <c r="S1743" i="1"/>
  <c r="T1743" i="1" s="1"/>
  <c r="U1743" i="1" s="1"/>
  <c r="S1719" i="1"/>
  <c r="T1719" i="1" s="1"/>
  <c r="U1719" i="1" s="1"/>
  <c r="S1703" i="1"/>
  <c r="T1703" i="1" s="1"/>
  <c r="U1703" i="1" s="1"/>
  <c r="S1695" i="1"/>
  <c r="T1695" i="1" s="1"/>
  <c r="U1695" i="1" s="1"/>
  <c r="S1687" i="1"/>
  <c r="T1687" i="1" s="1"/>
  <c r="U1687" i="1" s="1"/>
  <c r="S1679" i="1"/>
  <c r="T1679" i="1" s="1"/>
  <c r="U1679" i="1" s="1"/>
  <c r="S1671" i="1"/>
  <c r="T1671" i="1" s="1"/>
  <c r="U1671" i="1" s="1"/>
  <c r="S1655" i="1"/>
  <c r="T1655" i="1" s="1"/>
  <c r="U1655" i="1" s="1"/>
  <c r="S1647" i="1"/>
  <c r="T1647" i="1" s="1"/>
  <c r="U1647" i="1" s="1"/>
  <c r="S1639" i="1"/>
  <c r="T1639" i="1" s="1"/>
  <c r="U1639" i="1" s="1"/>
  <c r="S1631" i="1"/>
  <c r="T1631" i="1" s="1"/>
  <c r="U1631" i="1" s="1"/>
  <c r="S1623" i="1"/>
  <c r="T1623" i="1" s="1"/>
  <c r="U1623" i="1" s="1"/>
  <c r="S1615" i="1"/>
  <c r="T1615" i="1" s="1"/>
  <c r="U1615" i="1" s="1"/>
  <c r="S1607" i="1"/>
  <c r="T1607" i="1" s="1"/>
  <c r="U1607" i="1" s="1"/>
  <c r="S1591" i="1"/>
  <c r="T1591" i="1" s="1"/>
  <c r="U1591" i="1" s="1"/>
  <c r="S1583" i="1"/>
  <c r="T1583" i="1" s="1"/>
  <c r="U1583" i="1" s="1"/>
  <c r="S1575" i="1"/>
  <c r="T1575" i="1" s="1"/>
  <c r="U1575" i="1" s="1"/>
  <c r="S1567" i="1"/>
  <c r="T1567" i="1" s="1"/>
  <c r="U1567" i="1" s="1"/>
  <c r="S1559" i="1"/>
  <c r="T1559" i="1" s="1"/>
  <c r="U1559" i="1" s="1"/>
  <c r="S1551" i="1"/>
  <c r="T1551" i="1" s="1"/>
  <c r="U1551" i="1" s="1"/>
  <c r="S1543" i="1"/>
  <c r="T1543" i="1" s="1"/>
  <c r="U1543" i="1" s="1"/>
  <c r="S1527" i="1"/>
  <c r="T1527" i="1" s="1"/>
  <c r="U1527" i="1" s="1"/>
  <c r="S1519" i="1"/>
  <c r="T1519" i="1" s="1"/>
  <c r="U1519" i="1" s="1"/>
  <c r="S1511" i="1"/>
  <c r="T1511" i="1" s="1"/>
  <c r="U1511" i="1" s="1"/>
  <c r="S1503" i="1"/>
  <c r="T1503" i="1" s="1"/>
  <c r="U1503" i="1" s="1"/>
  <c r="S1495" i="1"/>
  <c r="T1495" i="1" s="1"/>
  <c r="U1495" i="1" s="1"/>
  <c r="S1487" i="1"/>
  <c r="T1487" i="1" s="1"/>
  <c r="U1487" i="1" s="1"/>
  <c r="S1479" i="1"/>
  <c r="T1479" i="1" s="1"/>
  <c r="U1479" i="1" s="1"/>
  <c r="S1463" i="1"/>
  <c r="T1463" i="1" s="1"/>
  <c r="U1463" i="1" s="1"/>
  <c r="S1455" i="1"/>
  <c r="T1455" i="1" s="1"/>
  <c r="U1455" i="1" s="1"/>
  <c r="S1447" i="1"/>
  <c r="T1447" i="1" s="1"/>
  <c r="U1447" i="1" s="1"/>
  <c r="S1439" i="1"/>
  <c r="T1439" i="1" s="1"/>
  <c r="U1439" i="1" s="1"/>
  <c r="S1431" i="1"/>
  <c r="T1431" i="1" s="1"/>
  <c r="U1431" i="1" s="1"/>
  <c r="S1423" i="1"/>
  <c r="T1423" i="1" s="1"/>
  <c r="U1423" i="1" s="1"/>
  <c r="S1415" i="1"/>
  <c r="T1415" i="1" s="1"/>
  <c r="U1415" i="1" s="1"/>
  <c r="S1399" i="1"/>
  <c r="T1399" i="1" s="1"/>
  <c r="U1399" i="1" s="1"/>
  <c r="S1391" i="1"/>
  <c r="T1391" i="1" s="1"/>
  <c r="U1391" i="1" s="1"/>
  <c r="S1383" i="1"/>
  <c r="T1383" i="1" s="1"/>
  <c r="U1383" i="1" s="1"/>
  <c r="S1375" i="1"/>
  <c r="T1375" i="1" s="1"/>
  <c r="U1375" i="1" s="1"/>
  <c r="S1367" i="1"/>
  <c r="T1367" i="1" s="1"/>
  <c r="U1367" i="1" s="1"/>
  <c r="S1359" i="1"/>
  <c r="T1359" i="1" s="1"/>
  <c r="U1359" i="1" s="1"/>
  <c r="S1351" i="1"/>
  <c r="T1351" i="1" s="1"/>
  <c r="U1351" i="1" s="1"/>
  <c r="S1335" i="1"/>
  <c r="T1335" i="1" s="1"/>
  <c r="U1335" i="1" s="1"/>
  <c r="S1327" i="1"/>
  <c r="T1327" i="1" s="1"/>
  <c r="U1327" i="1" s="1"/>
  <c r="S1319" i="1"/>
  <c r="T1319" i="1" s="1"/>
  <c r="U1319" i="1" s="1"/>
  <c r="S1311" i="1"/>
  <c r="T1311" i="1" s="1"/>
  <c r="U1311" i="1" s="1"/>
  <c r="S1303" i="1"/>
  <c r="T1303" i="1" s="1"/>
  <c r="U1303" i="1" s="1"/>
  <c r="S1295" i="1"/>
  <c r="T1295" i="1" s="1"/>
  <c r="U1295" i="1" s="1"/>
  <c r="S1287" i="1"/>
  <c r="T1287" i="1" s="1"/>
  <c r="U1287" i="1" s="1"/>
  <c r="S1271" i="1"/>
  <c r="T1271" i="1" s="1"/>
  <c r="U1271" i="1" s="1"/>
  <c r="S1263" i="1"/>
  <c r="T1263" i="1" s="1"/>
  <c r="U1263" i="1" s="1"/>
  <c r="S1255" i="1"/>
  <c r="T1255" i="1" s="1"/>
  <c r="U1255" i="1" s="1"/>
  <c r="S1247" i="1"/>
  <c r="T1247" i="1" s="1"/>
  <c r="U1247" i="1" s="1"/>
  <c r="S1239" i="1"/>
  <c r="T1239" i="1" s="1"/>
  <c r="U1239" i="1" s="1"/>
  <c r="S1231" i="1"/>
  <c r="T1231" i="1" s="1"/>
  <c r="U1231" i="1" s="1"/>
  <c r="S1223" i="1"/>
  <c r="T1223" i="1" s="1"/>
  <c r="U1223" i="1" s="1"/>
  <c r="S1207" i="1"/>
  <c r="T1207" i="1" s="1"/>
  <c r="U1207" i="1" s="1"/>
  <c r="S1199" i="1"/>
  <c r="T1199" i="1" s="1"/>
  <c r="U1199" i="1" s="1"/>
  <c r="S1191" i="1"/>
  <c r="T1191" i="1" s="1"/>
  <c r="U1191" i="1" s="1"/>
  <c r="S1183" i="1"/>
  <c r="T1183" i="1" s="1"/>
  <c r="U1183" i="1" s="1"/>
  <c r="S1175" i="1"/>
  <c r="T1175" i="1" s="1"/>
  <c r="U1175" i="1" s="1"/>
  <c r="S1167" i="1"/>
  <c r="T1167" i="1" s="1"/>
  <c r="U1167" i="1" s="1"/>
  <c r="S1159" i="1"/>
  <c r="T1159" i="1" s="1"/>
  <c r="U1159" i="1" s="1"/>
  <c r="S1143" i="1"/>
  <c r="T1143" i="1" s="1"/>
  <c r="U1143" i="1" s="1"/>
  <c r="S1135" i="1"/>
  <c r="T1135" i="1" s="1"/>
  <c r="U1135" i="1" s="1"/>
  <c r="S1127" i="1"/>
  <c r="T1127" i="1" s="1"/>
  <c r="U1127" i="1" s="1"/>
  <c r="S1119" i="1"/>
  <c r="T1119" i="1" s="1"/>
  <c r="U1119" i="1" s="1"/>
  <c r="S1111" i="1"/>
  <c r="T1111" i="1" s="1"/>
  <c r="U1111" i="1" s="1"/>
  <c r="S1103" i="1"/>
  <c r="T1103" i="1" s="1"/>
  <c r="U1103" i="1" s="1"/>
  <c r="S1095" i="1"/>
  <c r="T1095" i="1" s="1"/>
  <c r="U1095" i="1" s="1"/>
  <c r="S1079" i="1"/>
  <c r="T1079" i="1" s="1"/>
  <c r="U1079" i="1" s="1"/>
  <c r="S1071" i="1"/>
  <c r="T1071" i="1" s="1"/>
  <c r="U1071" i="1" s="1"/>
  <c r="S1063" i="1"/>
  <c r="T1063" i="1" s="1"/>
  <c r="U1063" i="1" s="1"/>
  <c r="S1055" i="1"/>
  <c r="T1055" i="1" s="1"/>
  <c r="U1055" i="1" s="1"/>
  <c r="S1047" i="1"/>
  <c r="T1047" i="1" s="1"/>
  <c r="U1047" i="1" s="1"/>
  <c r="S1039" i="1"/>
  <c r="T1039" i="1" s="1"/>
  <c r="U1039" i="1" s="1"/>
  <c r="S1031" i="1"/>
  <c r="T1031" i="1" s="1"/>
  <c r="U1031" i="1" s="1"/>
  <c r="S1015" i="1"/>
  <c r="T1015" i="1" s="1"/>
  <c r="U1015" i="1" s="1"/>
  <c r="S1007" i="1"/>
  <c r="T1007" i="1" s="1"/>
  <c r="U1007" i="1" s="1"/>
  <c r="S999" i="1"/>
  <c r="T999" i="1" s="1"/>
  <c r="U999" i="1" s="1"/>
  <c r="S991" i="1"/>
  <c r="T991" i="1" s="1"/>
  <c r="U991" i="1" s="1"/>
  <c r="S983" i="1"/>
  <c r="T983" i="1" s="1"/>
  <c r="U983" i="1" s="1"/>
  <c r="S975" i="1"/>
  <c r="T975" i="1" s="1"/>
  <c r="U975" i="1" s="1"/>
  <c r="S967" i="1"/>
  <c r="T967" i="1" s="1"/>
  <c r="U967" i="1" s="1"/>
  <c r="S951" i="1"/>
  <c r="T951" i="1" s="1"/>
  <c r="U951" i="1" s="1"/>
  <c r="S943" i="1"/>
  <c r="T943" i="1" s="1"/>
  <c r="U943" i="1" s="1"/>
  <c r="S935" i="1"/>
  <c r="T935" i="1" s="1"/>
  <c r="U935" i="1" s="1"/>
  <c r="S927" i="1"/>
  <c r="T927" i="1" s="1"/>
  <c r="U927" i="1" s="1"/>
  <c r="S919" i="1"/>
  <c r="T919" i="1" s="1"/>
  <c r="U919" i="1" s="1"/>
  <c r="S911" i="1"/>
  <c r="T911" i="1" s="1"/>
  <c r="U911" i="1" s="1"/>
  <c r="S903" i="1"/>
  <c r="T903" i="1" s="1"/>
  <c r="U903" i="1" s="1"/>
  <c r="S887" i="1"/>
  <c r="T887" i="1" s="1"/>
  <c r="U887" i="1" s="1"/>
  <c r="S879" i="1"/>
  <c r="T879" i="1" s="1"/>
  <c r="U879" i="1" s="1"/>
  <c r="S871" i="1"/>
  <c r="T871" i="1" s="1"/>
  <c r="U871" i="1" s="1"/>
  <c r="S863" i="1"/>
  <c r="T863" i="1" s="1"/>
  <c r="U863" i="1" s="1"/>
  <c r="S855" i="1"/>
  <c r="T855" i="1" s="1"/>
  <c r="U855" i="1" s="1"/>
  <c r="S847" i="1"/>
  <c r="T847" i="1" s="1"/>
  <c r="U847" i="1" s="1"/>
  <c r="S839" i="1"/>
  <c r="T839" i="1" s="1"/>
  <c r="U839" i="1" s="1"/>
  <c r="S823" i="1"/>
  <c r="T823" i="1" s="1"/>
  <c r="U823" i="1" s="1"/>
  <c r="S815" i="1"/>
  <c r="T815" i="1" s="1"/>
  <c r="U815" i="1" s="1"/>
  <c r="S807" i="1"/>
  <c r="T807" i="1" s="1"/>
  <c r="U807" i="1" s="1"/>
  <c r="S799" i="1"/>
  <c r="T799" i="1" s="1"/>
  <c r="U799" i="1" s="1"/>
  <c r="S791" i="1"/>
  <c r="T791" i="1" s="1"/>
  <c r="U791" i="1" s="1"/>
  <c r="S783" i="1"/>
  <c r="T783" i="1" s="1"/>
  <c r="U783" i="1" s="1"/>
  <c r="S775" i="1"/>
  <c r="T775" i="1" s="1"/>
  <c r="U775" i="1" s="1"/>
  <c r="S759" i="1"/>
  <c r="T759" i="1" s="1"/>
  <c r="U759" i="1" s="1"/>
  <c r="S751" i="1"/>
  <c r="T751" i="1" s="1"/>
  <c r="U751" i="1" s="1"/>
  <c r="S743" i="1"/>
  <c r="T743" i="1" s="1"/>
  <c r="U743" i="1" s="1"/>
  <c r="S735" i="1"/>
  <c r="T735" i="1" s="1"/>
  <c r="U735" i="1" s="1"/>
  <c r="S727" i="1"/>
  <c r="T727" i="1" s="1"/>
  <c r="U727" i="1" s="1"/>
  <c r="S719" i="1"/>
  <c r="T719" i="1" s="1"/>
  <c r="U719" i="1" s="1"/>
  <c r="S711" i="1"/>
  <c r="T711" i="1" s="1"/>
  <c r="U711" i="1" s="1"/>
  <c r="S695" i="1"/>
  <c r="T695" i="1" s="1"/>
  <c r="U695" i="1" s="1"/>
  <c r="S687" i="1"/>
  <c r="T687" i="1" s="1"/>
  <c r="U687" i="1" s="1"/>
  <c r="S679" i="1"/>
  <c r="T679" i="1" s="1"/>
  <c r="U679" i="1" s="1"/>
  <c r="S671" i="1"/>
  <c r="T671" i="1" s="1"/>
  <c r="U671" i="1" s="1"/>
  <c r="S663" i="1"/>
  <c r="T663" i="1" s="1"/>
  <c r="U663" i="1" s="1"/>
  <c r="S655" i="1"/>
  <c r="T655" i="1" s="1"/>
  <c r="U655" i="1" s="1"/>
  <c r="S647" i="1"/>
  <c r="T647" i="1" s="1"/>
  <c r="U647" i="1" s="1"/>
  <c r="S631" i="1"/>
  <c r="T631" i="1" s="1"/>
  <c r="U631" i="1" s="1"/>
  <c r="S623" i="1"/>
  <c r="T623" i="1" s="1"/>
  <c r="U623" i="1" s="1"/>
  <c r="S615" i="1"/>
  <c r="T615" i="1" s="1"/>
  <c r="U615" i="1" s="1"/>
  <c r="S607" i="1"/>
  <c r="T607" i="1" s="1"/>
  <c r="U607" i="1" s="1"/>
  <c r="S599" i="1"/>
  <c r="T599" i="1" s="1"/>
  <c r="U599" i="1" s="1"/>
  <c r="S591" i="1"/>
  <c r="T591" i="1" s="1"/>
  <c r="U591" i="1" s="1"/>
  <c r="S583" i="1"/>
  <c r="T583" i="1" s="1"/>
  <c r="U583" i="1" s="1"/>
  <c r="S567" i="1"/>
  <c r="T567" i="1" s="1"/>
  <c r="U567" i="1" s="1"/>
  <c r="S559" i="1"/>
  <c r="T559" i="1" s="1"/>
  <c r="U559" i="1" s="1"/>
  <c r="S551" i="1"/>
  <c r="T551" i="1" s="1"/>
  <c r="U551" i="1" s="1"/>
  <c r="S543" i="1"/>
  <c r="T543" i="1" s="1"/>
  <c r="U543" i="1" s="1"/>
  <c r="S535" i="1"/>
  <c r="T535" i="1" s="1"/>
  <c r="U535" i="1" s="1"/>
  <c r="S527" i="1"/>
  <c r="T527" i="1" s="1"/>
  <c r="U527" i="1" s="1"/>
  <c r="S519" i="1"/>
  <c r="T519" i="1" s="1"/>
  <c r="U519" i="1" s="1"/>
  <c r="S503" i="1"/>
  <c r="T503" i="1" s="1"/>
  <c r="U503" i="1" s="1"/>
  <c r="S495" i="1"/>
  <c r="T495" i="1" s="1"/>
  <c r="U495" i="1" s="1"/>
  <c r="S487" i="1"/>
  <c r="T487" i="1" s="1"/>
  <c r="U487" i="1" s="1"/>
  <c r="S479" i="1"/>
  <c r="T479" i="1" s="1"/>
  <c r="U479" i="1" s="1"/>
  <c r="S471" i="1"/>
  <c r="T471" i="1" s="1"/>
  <c r="U471" i="1" s="1"/>
  <c r="S463" i="1"/>
  <c r="T463" i="1" s="1"/>
  <c r="U463" i="1" s="1"/>
  <c r="S455" i="1"/>
  <c r="T455" i="1" s="1"/>
  <c r="U455" i="1" s="1"/>
  <c r="S439" i="1"/>
  <c r="T439" i="1" s="1"/>
  <c r="U439" i="1" s="1"/>
  <c r="S431" i="1"/>
  <c r="T431" i="1" s="1"/>
  <c r="U431" i="1" s="1"/>
  <c r="S423" i="1"/>
  <c r="T423" i="1" s="1"/>
  <c r="U423" i="1" s="1"/>
  <c r="S415" i="1"/>
  <c r="T415" i="1" s="1"/>
  <c r="U415" i="1" s="1"/>
  <c r="S407" i="1"/>
  <c r="T407" i="1" s="1"/>
  <c r="U407" i="1" s="1"/>
  <c r="S399" i="1"/>
  <c r="T399" i="1" s="1"/>
  <c r="U399" i="1" s="1"/>
  <c r="S391" i="1"/>
  <c r="T391" i="1" s="1"/>
  <c r="U391" i="1" s="1"/>
  <c r="S375" i="1"/>
  <c r="T375" i="1" s="1"/>
  <c r="U375" i="1" s="1"/>
  <c r="S367" i="1"/>
  <c r="T367" i="1" s="1"/>
  <c r="U367" i="1" s="1"/>
  <c r="S359" i="1"/>
  <c r="T359" i="1" s="1"/>
  <c r="U359" i="1" s="1"/>
  <c r="S351" i="1"/>
  <c r="T351" i="1" s="1"/>
  <c r="U351" i="1" s="1"/>
  <c r="S343" i="1"/>
  <c r="T343" i="1" s="1"/>
  <c r="U343" i="1" s="1"/>
  <c r="S335" i="1"/>
  <c r="T335" i="1" s="1"/>
  <c r="U335" i="1" s="1"/>
  <c r="S327" i="1"/>
  <c r="T327" i="1" s="1"/>
  <c r="U327" i="1" s="1"/>
  <c r="S311" i="1"/>
  <c r="T311" i="1" s="1"/>
  <c r="U311" i="1" s="1"/>
  <c r="S303" i="1"/>
  <c r="T303" i="1" s="1"/>
  <c r="U303" i="1" s="1"/>
  <c r="S295" i="1"/>
  <c r="T295" i="1" s="1"/>
  <c r="U295" i="1" s="1"/>
  <c r="S287" i="1"/>
  <c r="T287" i="1" s="1"/>
  <c r="U287" i="1" s="1"/>
  <c r="S279" i="1"/>
  <c r="T279" i="1" s="1"/>
  <c r="U279" i="1" s="1"/>
  <c r="S271" i="1"/>
  <c r="T271" i="1" s="1"/>
  <c r="U271" i="1" s="1"/>
  <c r="S263" i="1"/>
  <c r="T263" i="1" s="1"/>
  <c r="U263" i="1" s="1"/>
  <c r="S247" i="1"/>
  <c r="T247" i="1" s="1"/>
  <c r="U247" i="1" s="1"/>
  <c r="S239" i="1"/>
  <c r="T239" i="1" s="1"/>
  <c r="U239" i="1" s="1"/>
  <c r="S231" i="1"/>
  <c r="T231" i="1" s="1"/>
  <c r="U231" i="1" s="1"/>
  <c r="S223" i="1"/>
  <c r="T223" i="1" s="1"/>
  <c r="U223" i="1" s="1"/>
  <c r="S215" i="1"/>
  <c r="T215" i="1" s="1"/>
  <c r="U215" i="1" s="1"/>
  <c r="S207" i="1"/>
  <c r="T207" i="1" s="1"/>
  <c r="U207" i="1" s="1"/>
  <c r="S199" i="1"/>
  <c r="T199" i="1" s="1"/>
  <c r="U199" i="1" s="1"/>
  <c r="S183" i="1"/>
  <c r="T183" i="1" s="1"/>
  <c r="U183" i="1" s="1"/>
  <c r="S175" i="1"/>
  <c r="T175" i="1" s="1"/>
  <c r="U175" i="1" s="1"/>
  <c r="S167" i="1"/>
  <c r="T167" i="1" s="1"/>
  <c r="U167" i="1" s="1"/>
  <c r="S159" i="1"/>
  <c r="T159" i="1" s="1"/>
  <c r="U159" i="1" s="1"/>
  <c r="S151" i="1"/>
  <c r="T151" i="1" s="1"/>
  <c r="U151" i="1" s="1"/>
  <c r="S143" i="1"/>
  <c r="T143" i="1" s="1"/>
  <c r="U143" i="1" s="1"/>
  <c r="S135" i="1"/>
  <c r="T135" i="1" s="1"/>
  <c r="U135" i="1" s="1"/>
  <c r="S119" i="1"/>
  <c r="T119" i="1" s="1"/>
  <c r="U119" i="1" s="1"/>
  <c r="S111" i="1"/>
  <c r="T111" i="1" s="1"/>
  <c r="U111" i="1" s="1"/>
  <c r="S103" i="1"/>
  <c r="T103" i="1" s="1"/>
  <c r="U103" i="1" s="1"/>
  <c r="S95" i="1"/>
  <c r="T95" i="1" s="1"/>
  <c r="U95" i="1" s="1"/>
  <c r="S87" i="1"/>
  <c r="T87" i="1" s="1"/>
  <c r="U87" i="1" s="1"/>
  <c r="S79" i="1"/>
  <c r="T79" i="1" s="1"/>
  <c r="U79" i="1" s="1"/>
  <c r="S71" i="1"/>
  <c r="T71" i="1" s="1"/>
  <c r="U71" i="1" s="1"/>
  <c r="S55" i="1"/>
  <c r="T55" i="1" s="1"/>
  <c r="U55" i="1" s="1"/>
  <c r="S47" i="1"/>
  <c r="T47" i="1" s="1"/>
  <c r="U47" i="1" s="1"/>
  <c r="S39" i="1"/>
  <c r="T39" i="1" s="1"/>
  <c r="U39" i="1" s="1"/>
  <c r="S31" i="1"/>
  <c r="T31" i="1" s="1"/>
  <c r="U31" i="1" s="1"/>
  <c r="S23" i="1"/>
  <c r="T23" i="1" s="1"/>
  <c r="U23" i="1" s="1"/>
  <c r="S15" i="1"/>
  <c r="T15" i="1" s="1"/>
  <c r="U15" i="1" s="1"/>
  <c r="S7" i="1"/>
  <c r="T7" i="1" s="1"/>
  <c r="U7" i="1" s="1"/>
  <c r="R5119" i="1"/>
  <c r="R4913" i="1"/>
  <c r="S4913" i="1" s="1"/>
  <c r="T4913" i="1" s="1"/>
  <c r="U4913" i="1" s="1"/>
  <c r="R4607" i="1"/>
  <c r="S4607" i="1" s="1"/>
  <c r="T4607" i="1" s="1"/>
  <c r="U4607" i="1" s="1"/>
  <c r="R4504" i="1"/>
  <c r="S4504" i="1" s="1"/>
  <c r="T4504" i="1" s="1"/>
  <c r="U4504" i="1" s="1"/>
  <c r="R4401" i="1"/>
  <c r="S4401" i="1" s="1"/>
  <c r="T4401" i="1" s="1"/>
  <c r="U4401" i="1" s="1"/>
  <c r="R4095" i="1"/>
  <c r="S4095" i="1" s="1"/>
  <c r="T4095" i="1" s="1"/>
  <c r="U4095" i="1" s="1"/>
  <c r="R3992" i="1"/>
  <c r="S3992" i="1" s="1"/>
  <c r="T3992" i="1" s="1"/>
  <c r="U3992" i="1" s="1"/>
  <c r="R3889" i="1"/>
  <c r="S3889" i="1" s="1"/>
  <c r="T3889" i="1" s="1"/>
  <c r="U3889" i="1" s="1"/>
  <c r="R3583" i="1"/>
  <c r="R3480" i="1"/>
  <c r="S3480" i="1" s="1"/>
  <c r="T3480" i="1" s="1"/>
  <c r="U3480" i="1" s="1"/>
  <c r="R3377" i="1"/>
  <c r="S3377" i="1" s="1"/>
  <c r="T3377" i="1" s="1"/>
  <c r="U3377" i="1" s="1"/>
  <c r="R3071" i="1"/>
  <c r="S3071" i="1" s="1"/>
  <c r="T3071" i="1" s="1"/>
  <c r="U3071" i="1" s="1"/>
  <c r="R2968" i="1"/>
  <c r="S2968" i="1" s="1"/>
  <c r="T2968" i="1" s="1"/>
  <c r="U2968" i="1" s="1"/>
  <c r="R2865" i="1"/>
  <c r="S2865" i="1" s="1"/>
  <c r="T2865" i="1" s="1"/>
  <c r="U2865" i="1" s="1"/>
  <c r="R2559" i="1"/>
  <c r="S2559" i="1" s="1"/>
  <c r="T2559" i="1" s="1"/>
  <c r="U2559" i="1" s="1"/>
  <c r="R2456" i="1"/>
  <c r="S2456" i="1" s="1"/>
  <c r="T2456" i="1" s="1"/>
  <c r="U2456" i="1" s="1"/>
  <c r="R2353" i="1"/>
  <c r="S2353" i="1" s="1"/>
  <c r="T2353" i="1" s="1"/>
  <c r="U2353" i="1" s="1"/>
  <c r="R2047" i="1"/>
  <c r="R1944" i="1"/>
  <c r="S1944" i="1" s="1"/>
  <c r="T1944" i="1" s="1"/>
  <c r="U1944" i="1" s="1"/>
  <c r="R1841" i="1"/>
  <c r="S1841" i="1" s="1"/>
  <c r="T1841" i="1" s="1"/>
  <c r="U1841" i="1" s="1"/>
  <c r="R1777" i="1"/>
  <c r="S1777" i="1" s="1"/>
  <c r="T1777" i="1" s="1"/>
  <c r="U1777" i="1" s="1"/>
  <c r="R1713" i="1"/>
  <c r="S1713" i="1" s="1"/>
  <c r="T1713" i="1" s="1"/>
  <c r="U1713" i="1" s="1"/>
  <c r="R1688" i="1"/>
  <c r="S1688" i="1" s="1"/>
  <c r="T1688" i="1" s="1"/>
  <c r="U1688" i="1" s="1"/>
  <c r="R1663" i="1"/>
  <c r="S1663" i="1" s="1"/>
  <c r="T1663" i="1" s="1"/>
  <c r="U1663" i="1" s="1"/>
  <c r="R1624" i="1"/>
  <c r="S1624" i="1" s="1"/>
  <c r="T1624" i="1" s="1"/>
  <c r="U1624" i="1" s="1"/>
  <c r="R1599" i="1"/>
  <c r="S1599" i="1" s="1"/>
  <c r="T1599" i="1" s="1"/>
  <c r="U1599" i="1" s="1"/>
  <c r="R1585" i="1"/>
  <c r="S1585" i="1" s="1"/>
  <c r="T1585" i="1" s="1"/>
  <c r="U1585" i="1" s="1"/>
  <c r="R1560" i="1"/>
  <c r="S1560" i="1" s="1"/>
  <c r="T1560" i="1" s="1"/>
  <c r="U1560" i="1" s="1"/>
  <c r="R1535" i="1"/>
  <c r="S1535" i="1" s="1"/>
  <c r="T1535" i="1" s="1"/>
  <c r="U1535" i="1" s="1"/>
  <c r="R1521" i="1"/>
  <c r="S1521" i="1" s="1"/>
  <c r="T1521" i="1" s="1"/>
  <c r="U1521" i="1" s="1"/>
  <c r="R1496" i="1"/>
  <c r="S1496" i="1" s="1"/>
  <c r="T1496" i="1" s="1"/>
  <c r="U1496" i="1" s="1"/>
  <c r="R1471" i="1"/>
  <c r="S1471" i="1" s="1"/>
  <c r="T1471" i="1" s="1"/>
  <c r="U1471" i="1" s="1"/>
  <c r="R1432" i="1"/>
  <c r="R1407" i="1"/>
  <c r="S1407" i="1" s="1"/>
  <c r="T1407" i="1" s="1"/>
  <c r="U1407" i="1" s="1"/>
  <c r="R1393" i="1"/>
  <c r="S1393" i="1" s="1"/>
  <c r="T1393" i="1" s="1"/>
  <c r="U1393" i="1" s="1"/>
  <c r="R1368" i="1"/>
  <c r="R1343" i="1"/>
  <c r="S1343" i="1" s="1"/>
  <c r="T1343" i="1" s="1"/>
  <c r="U1343" i="1" s="1"/>
  <c r="R1329" i="1"/>
  <c r="S1329" i="1" s="1"/>
  <c r="T1329" i="1" s="1"/>
  <c r="U1329" i="1" s="1"/>
  <c r="R1304" i="1"/>
  <c r="S1304" i="1" s="1"/>
  <c r="T1304" i="1" s="1"/>
  <c r="U1304" i="1" s="1"/>
  <c r="R1279" i="1"/>
  <c r="S1279" i="1" s="1"/>
  <c r="T1279" i="1" s="1"/>
  <c r="U1279" i="1" s="1"/>
  <c r="R1265" i="1"/>
  <c r="S1265" i="1" s="1"/>
  <c r="T1265" i="1" s="1"/>
  <c r="U1265" i="1" s="1"/>
  <c r="R1240" i="1"/>
  <c r="S1240" i="1" s="1"/>
  <c r="T1240" i="1" s="1"/>
  <c r="U1240" i="1" s="1"/>
  <c r="R1215" i="1"/>
  <c r="S1215" i="1" s="1"/>
  <c r="T1215" i="1" s="1"/>
  <c r="U1215" i="1" s="1"/>
  <c r="R1201" i="1"/>
  <c r="S1201" i="1" s="1"/>
  <c r="T1201" i="1" s="1"/>
  <c r="U1201" i="1" s="1"/>
  <c r="R1176" i="1"/>
  <c r="S1176" i="1" s="1"/>
  <c r="T1176" i="1" s="1"/>
  <c r="U1176" i="1" s="1"/>
  <c r="R1151" i="1"/>
  <c r="S1151" i="1" s="1"/>
  <c r="T1151" i="1" s="1"/>
  <c r="U1151" i="1" s="1"/>
  <c r="R1112" i="1"/>
  <c r="R1087" i="1"/>
  <c r="S1087" i="1" s="1"/>
  <c r="T1087" i="1" s="1"/>
  <c r="U1087" i="1" s="1"/>
  <c r="R1073" i="1"/>
  <c r="S1073" i="1" s="1"/>
  <c r="T1073" i="1" s="1"/>
  <c r="U1073" i="1" s="1"/>
  <c r="R1048" i="1"/>
  <c r="R1023" i="1"/>
  <c r="S1023" i="1" s="1"/>
  <c r="T1023" i="1" s="1"/>
  <c r="U1023" i="1" s="1"/>
  <c r="R1009" i="1"/>
  <c r="S1009" i="1" s="1"/>
  <c r="T1009" i="1" s="1"/>
  <c r="U1009" i="1" s="1"/>
  <c r="R984" i="1"/>
  <c r="R959" i="1"/>
  <c r="S959" i="1" s="1"/>
  <c r="T959" i="1" s="1"/>
  <c r="U959" i="1" s="1"/>
  <c r="R920" i="1"/>
  <c r="S920" i="1" s="1"/>
  <c r="T920" i="1" s="1"/>
  <c r="U920" i="1" s="1"/>
  <c r="R895" i="1"/>
  <c r="S895" i="1" s="1"/>
  <c r="T895" i="1" s="1"/>
  <c r="U895" i="1" s="1"/>
  <c r="R856" i="1"/>
  <c r="R831" i="1"/>
  <c r="S831" i="1" s="1"/>
  <c r="T831" i="1" s="1"/>
  <c r="U831" i="1" s="1"/>
  <c r="R817" i="1"/>
  <c r="S817" i="1" s="1"/>
  <c r="T817" i="1" s="1"/>
  <c r="U817" i="1" s="1"/>
  <c r="R792" i="1"/>
  <c r="S792" i="1" s="1"/>
  <c r="T792" i="1" s="1"/>
  <c r="U792" i="1" s="1"/>
  <c r="R767" i="1"/>
  <c r="S767" i="1" s="1"/>
  <c r="T767" i="1" s="1"/>
  <c r="U767" i="1" s="1"/>
  <c r="R753" i="1"/>
  <c r="S753" i="1" s="1"/>
  <c r="T753" i="1" s="1"/>
  <c r="U753" i="1" s="1"/>
  <c r="R728" i="1"/>
  <c r="S728" i="1" s="1"/>
  <c r="T728" i="1" s="1"/>
  <c r="U728" i="1" s="1"/>
  <c r="R703" i="1"/>
  <c r="S703" i="1" s="1"/>
  <c r="T703" i="1" s="1"/>
  <c r="U703" i="1" s="1"/>
  <c r="R664" i="1"/>
  <c r="S664" i="1" s="1"/>
  <c r="T664" i="1" s="1"/>
  <c r="U664" i="1" s="1"/>
  <c r="R639" i="1"/>
  <c r="S639" i="1" s="1"/>
  <c r="T639" i="1" s="1"/>
  <c r="U639" i="1" s="1"/>
  <c r="R625" i="1"/>
  <c r="S625" i="1" s="1"/>
  <c r="T625" i="1" s="1"/>
  <c r="U625" i="1" s="1"/>
  <c r="R600" i="1"/>
  <c r="S600" i="1" s="1"/>
  <c r="T600" i="1" s="1"/>
  <c r="U600" i="1" s="1"/>
  <c r="R575" i="1"/>
  <c r="S575" i="1" s="1"/>
  <c r="T575" i="1" s="1"/>
  <c r="U575" i="1" s="1"/>
  <c r="R561" i="1"/>
  <c r="S561" i="1" s="1"/>
  <c r="T561" i="1" s="1"/>
  <c r="U561" i="1" s="1"/>
  <c r="R536" i="1"/>
  <c r="R511" i="1"/>
  <c r="S511" i="1" s="1"/>
  <c r="T511" i="1" s="1"/>
  <c r="U511" i="1" s="1"/>
  <c r="R497" i="1"/>
  <c r="S497" i="1" s="1"/>
  <c r="T497" i="1" s="1"/>
  <c r="U497" i="1" s="1"/>
  <c r="R472" i="1"/>
  <c r="R447" i="1"/>
  <c r="S447" i="1" s="1"/>
  <c r="T447" i="1" s="1"/>
  <c r="U447" i="1" s="1"/>
  <c r="R408" i="1"/>
  <c r="S408" i="1" s="1"/>
  <c r="T408" i="1" s="1"/>
  <c r="U408" i="1" s="1"/>
  <c r="R383" i="1"/>
  <c r="S383" i="1" s="1"/>
  <c r="T383" i="1" s="1"/>
  <c r="U383" i="1" s="1"/>
  <c r="R344" i="1"/>
  <c r="S344" i="1" s="1"/>
  <c r="T344" i="1" s="1"/>
  <c r="U344" i="1" s="1"/>
  <c r="R319" i="1"/>
  <c r="S319" i="1" s="1"/>
  <c r="T319" i="1" s="1"/>
  <c r="U319" i="1" s="1"/>
  <c r="R305" i="1"/>
  <c r="S305" i="1" s="1"/>
  <c r="T305" i="1" s="1"/>
  <c r="U305" i="1" s="1"/>
  <c r="R280" i="1"/>
  <c r="S280" i="1" s="1"/>
  <c r="T280" i="1" s="1"/>
  <c r="U280" i="1" s="1"/>
  <c r="R255" i="1"/>
  <c r="S255" i="1" s="1"/>
  <c r="T255" i="1" s="1"/>
  <c r="U255" i="1" s="1"/>
  <c r="R241" i="1"/>
  <c r="S241" i="1" s="1"/>
  <c r="T241" i="1" s="1"/>
  <c r="U241" i="1" s="1"/>
  <c r="R216" i="1"/>
  <c r="S216" i="1" s="1"/>
  <c r="T216" i="1" s="1"/>
  <c r="U216" i="1" s="1"/>
  <c r="R191" i="1"/>
  <c r="S191" i="1" s="1"/>
  <c r="T191" i="1" s="1"/>
  <c r="U191" i="1" s="1"/>
  <c r="R152" i="1"/>
  <c r="S152" i="1" s="1"/>
  <c r="T152" i="1" s="1"/>
  <c r="U152" i="1" s="1"/>
  <c r="R127" i="1"/>
  <c r="S127" i="1" s="1"/>
  <c r="T127" i="1" s="1"/>
  <c r="U127" i="1" s="1"/>
  <c r="R88" i="1"/>
  <c r="S88" i="1" s="1"/>
  <c r="T88" i="1" s="1"/>
  <c r="U88" i="1" s="1"/>
  <c r="R63" i="1"/>
  <c r="S63" i="1" s="1"/>
  <c r="T63" i="1" s="1"/>
  <c r="U63" i="1" s="1"/>
  <c r="R49" i="1"/>
  <c r="S49" i="1" s="1"/>
  <c r="T49" i="1" s="1"/>
  <c r="U49" i="1" s="1"/>
  <c r="R24" i="1"/>
  <c r="S24" i="1" s="1"/>
  <c r="T24" i="1" s="1"/>
  <c r="U24" i="1" s="1"/>
  <c r="R6390" i="1"/>
  <c r="S6390" i="1" s="1"/>
  <c r="T6390" i="1" s="1"/>
  <c r="U6390" i="1" s="1"/>
  <c r="R6382" i="1"/>
  <c r="S6382" i="1" s="1"/>
  <c r="T6382" i="1" s="1"/>
  <c r="U6382" i="1" s="1"/>
  <c r="R6374" i="1"/>
  <c r="S6374" i="1" s="1"/>
  <c r="T6374" i="1" s="1"/>
  <c r="U6374" i="1" s="1"/>
  <c r="R6366" i="1"/>
  <c r="S6366" i="1" s="1"/>
  <c r="T6366" i="1" s="1"/>
  <c r="U6366" i="1" s="1"/>
  <c r="R6358" i="1"/>
  <c r="S6358" i="1" s="1"/>
  <c r="T6358" i="1" s="1"/>
  <c r="U6358" i="1" s="1"/>
  <c r="R6350" i="1"/>
  <c r="S6350" i="1" s="1"/>
  <c r="T6350" i="1" s="1"/>
  <c r="U6350" i="1" s="1"/>
  <c r="R6342" i="1"/>
  <c r="S6342" i="1" s="1"/>
  <c r="T6342" i="1" s="1"/>
  <c r="U6342" i="1" s="1"/>
  <c r="R6334" i="1"/>
  <c r="S6334" i="1" s="1"/>
  <c r="T6334" i="1" s="1"/>
  <c r="U6334" i="1" s="1"/>
  <c r="R6326" i="1"/>
  <c r="S6326" i="1" s="1"/>
  <c r="T6326" i="1" s="1"/>
  <c r="U6326" i="1" s="1"/>
  <c r="R6318" i="1"/>
  <c r="S6318" i="1" s="1"/>
  <c r="T6318" i="1" s="1"/>
  <c r="U6318" i="1" s="1"/>
  <c r="R6310" i="1"/>
  <c r="S6310" i="1" s="1"/>
  <c r="T6310" i="1" s="1"/>
  <c r="U6310" i="1" s="1"/>
  <c r="R6302" i="1"/>
  <c r="S6302" i="1" s="1"/>
  <c r="T6302" i="1" s="1"/>
  <c r="U6302" i="1" s="1"/>
  <c r="R6294" i="1"/>
  <c r="S6294" i="1" s="1"/>
  <c r="T6294" i="1" s="1"/>
  <c r="U6294" i="1" s="1"/>
  <c r="R6286" i="1"/>
  <c r="S6286" i="1" s="1"/>
  <c r="T6286" i="1" s="1"/>
  <c r="U6286" i="1" s="1"/>
  <c r="R6278" i="1"/>
  <c r="S6278" i="1" s="1"/>
  <c r="T6278" i="1" s="1"/>
  <c r="U6278" i="1" s="1"/>
  <c r="R6270" i="1"/>
  <c r="S6270" i="1" s="1"/>
  <c r="T6270" i="1" s="1"/>
  <c r="U6270" i="1" s="1"/>
  <c r="R6262" i="1"/>
  <c r="S6262" i="1" s="1"/>
  <c r="T6262" i="1" s="1"/>
  <c r="U6262" i="1" s="1"/>
  <c r="R6254" i="1"/>
  <c r="S6254" i="1" s="1"/>
  <c r="T6254" i="1" s="1"/>
  <c r="U6254" i="1" s="1"/>
  <c r="R6246" i="1"/>
  <c r="S6246" i="1" s="1"/>
  <c r="T6246" i="1" s="1"/>
  <c r="U6246" i="1" s="1"/>
  <c r="R6238" i="1"/>
  <c r="S6238" i="1" s="1"/>
  <c r="T6238" i="1" s="1"/>
  <c r="U6238" i="1" s="1"/>
  <c r="R6230" i="1"/>
  <c r="S6230" i="1" s="1"/>
  <c r="T6230" i="1" s="1"/>
  <c r="U6230" i="1" s="1"/>
  <c r="R6222" i="1"/>
  <c r="S6222" i="1" s="1"/>
  <c r="T6222" i="1" s="1"/>
  <c r="U6222" i="1" s="1"/>
  <c r="R6214" i="1"/>
  <c r="S6214" i="1" s="1"/>
  <c r="T6214" i="1" s="1"/>
  <c r="U6214" i="1" s="1"/>
  <c r="R6206" i="1"/>
  <c r="S6206" i="1" s="1"/>
  <c r="T6206" i="1" s="1"/>
  <c r="U6206" i="1" s="1"/>
  <c r="R6198" i="1"/>
  <c r="S6198" i="1" s="1"/>
  <c r="T6198" i="1" s="1"/>
  <c r="U6198" i="1" s="1"/>
  <c r="R6190" i="1"/>
  <c r="S6190" i="1" s="1"/>
  <c r="T6190" i="1" s="1"/>
  <c r="U6190" i="1" s="1"/>
  <c r="R6182" i="1"/>
  <c r="S6182" i="1" s="1"/>
  <c r="T6182" i="1" s="1"/>
  <c r="U6182" i="1" s="1"/>
  <c r="R6174" i="1"/>
  <c r="S6174" i="1" s="1"/>
  <c r="T6174" i="1" s="1"/>
  <c r="U6174" i="1" s="1"/>
  <c r="R6166" i="1"/>
  <c r="S6166" i="1" s="1"/>
  <c r="T6166" i="1" s="1"/>
  <c r="U6166" i="1" s="1"/>
  <c r="R6158" i="1"/>
  <c r="S6158" i="1" s="1"/>
  <c r="T6158" i="1" s="1"/>
  <c r="U6158" i="1" s="1"/>
  <c r="R6150" i="1"/>
  <c r="S6150" i="1" s="1"/>
  <c r="T6150" i="1" s="1"/>
  <c r="U6150" i="1" s="1"/>
  <c r="R6142" i="1"/>
  <c r="S6142" i="1" s="1"/>
  <c r="T6142" i="1" s="1"/>
  <c r="U6142" i="1" s="1"/>
  <c r="R6134" i="1"/>
  <c r="S6134" i="1" s="1"/>
  <c r="T6134" i="1" s="1"/>
  <c r="U6134" i="1" s="1"/>
  <c r="R6126" i="1"/>
  <c r="S6126" i="1" s="1"/>
  <c r="T6126" i="1" s="1"/>
  <c r="U6126" i="1" s="1"/>
  <c r="R6118" i="1"/>
  <c r="S6118" i="1" s="1"/>
  <c r="T6118" i="1" s="1"/>
  <c r="U6118" i="1" s="1"/>
  <c r="R6110" i="1"/>
  <c r="S6110" i="1" s="1"/>
  <c r="T6110" i="1" s="1"/>
  <c r="U6110" i="1" s="1"/>
  <c r="R6102" i="1"/>
  <c r="S6102" i="1" s="1"/>
  <c r="T6102" i="1" s="1"/>
  <c r="U6102" i="1" s="1"/>
  <c r="R6094" i="1"/>
  <c r="S6094" i="1" s="1"/>
  <c r="T6094" i="1" s="1"/>
  <c r="U6094" i="1" s="1"/>
  <c r="R6086" i="1"/>
  <c r="S6086" i="1" s="1"/>
  <c r="T6086" i="1" s="1"/>
  <c r="U6086" i="1" s="1"/>
  <c r="R6078" i="1"/>
  <c r="S6078" i="1" s="1"/>
  <c r="T6078" i="1" s="1"/>
  <c r="U6078" i="1" s="1"/>
  <c r="R6070" i="1"/>
  <c r="S6070" i="1" s="1"/>
  <c r="T6070" i="1" s="1"/>
  <c r="U6070" i="1" s="1"/>
  <c r="R6062" i="1"/>
  <c r="R6054" i="1"/>
  <c r="S6054" i="1" s="1"/>
  <c r="T6054" i="1" s="1"/>
  <c r="U6054" i="1" s="1"/>
  <c r="R6046" i="1"/>
  <c r="S6046" i="1" s="1"/>
  <c r="T6046" i="1" s="1"/>
  <c r="U6046" i="1" s="1"/>
  <c r="R6038" i="1"/>
  <c r="S6038" i="1" s="1"/>
  <c r="T6038" i="1" s="1"/>
  <c r="U6038" i="1" s="1"/>
  <c r="R6030" i="1"/>
  <c r="S6030" i="1" s="1"/>
  <c r="T6030" i="1" s="1"/>
  <c r="U6030" i="1" s="1"/>
  <c r="R6022" i="1"/>
  <c r="S6022" i="1" s="1"/>
  <c r="T6022" i="1" s="1"/>
  <c r="U6022" i="1" s="1"/>
  <c r="R6014" i="1"/>
  <c r="S6014" i="1" s="1"/>
  <c r="T6014" i="1" s="1"/>
  <c r="U6014" i="1" s="1"/>
  <c r="R6006" i="1"/>
  <c r="S6006" i="1" s="1"/>
  <c r="T6006" i="1" s="1"/>
  <c r="U6006" i="1" s="1"/>
  <c r="R5998" i="1"/>
  <c r="S5998" i="1" s="1"/>
  <c r="T5998" i="1" s="1"/>
  <c r="U5998" i="1" s="1"/>
  <c r="R5990" i="1"/>
  <c r="R5982" i="1"/>
  <c r="S5982" i="1" s="1"/>
  <c r="T5982" i="1" s="1"/>
  <c r="U5982" i="1" s="1"/>
  <c r="R5974" i="1"/>
  <c r="R5966" i="1"/>
  <c r="S5966" i="1" s="1"/>
  <c r="T5966" i="1" s="1"/>
  <c r="U5966" i="1" s="1"/>
  <c r="R5958" i="1"/>
  <c r="S5958" i="1" s="1"/>
  <c r="T5958" i="1" s="1"/>
  <c r="U5958" i="1" s="1"/>
  <c r="R5950" i="1"/>
  <c r="S5950" i="1" s="1"/>
  <c r="T5950" i="1" s="1"/>
  <c r="U5950" i="1" s="1"/>
  <c r="R5942" i="1"/>
  <c r="S5942" i="1" s="1"/>
  <c r="T5942" i="1" s="1"/>
  <c r="U5942" i="1" s="1"/>
  <c r="R5934" i="1"/>
  <c r="S5934" i="1" s="1"/>
  <c r="T5934" i="1" s="1"/>
  <c r="U5934" i="1" s="1"/>
  <c r="R5926" i="1"/>
  <c r="S5926" i="1" s="1"/>
  <c r="T5926" i="1" s="1"/>
  <c r="U5926" i="1" s="1"/>
  <c r="R5918" i="1"/>
  <c r="S5918" i="1" s="1"/>
  <c r="T5918" i="1" s="1"/>
  <c r="U5918" i="1" s="1"/>
  <c r="R5910" i="1"/>
  <c r="S5910" i="1" s="1"/>
  <c r="T5910" i="1" s="1"/>
  <c r="U5910" i="1" s="1"/>
  <c r="R5902" i="1"/>
  <c r="S5902" i="1" s="1"/>
  <c r="T5902" i="1" s="1"/>
  <c r="U5902" i="1" s="1"/>
  <c r="R5894" i="1"/>
  <c r="S5894" i="1" s="1"/>
  <c r="T5894" i="1" s="1"/>
  <c r="U5894" i="1" s="1"/>
  <c r="R5886" i="1"/>
  <c r="S5886" i="1" s="1"/>
  <c r="T5886" i="1" s="1"/>
  <c r="U5886" i="1" s="1"/>
  <c r="R5878" i="1"/>
  <c r="S5878" i="1" s="1"/>
  <c r="T5878" i="1" s="1"/>
  <c r="U5878" i="1" s="1"/>
  <c r="R5870" i="1"/>
  <c r="S5870" i="1" s="1"/>
  <c r="T5870" i="1" s="1"/>
  <c r="U5870" i="1" s="1"/>
  <c r="R5862" i="1"/>
  <c r="S5862" i="1" s="1"/>
  <c r="T5862" i="1" s="1"/>
  <c r="U5862" i="1" s="1"/>
  <c r="R5854" i="1"/>
  <c r="S5854" i="1" s="1"/>
  <c r="T5854" i="1" s="1"/>
  <c r="U5854" i="1" s="1"/>
  <c r="R5846" i="1"/>
  <c r="R5838" i="1"/>
  <c r="S5838" i="1" s="1"/>
  <c r="T5838" i="1" s="1"/>
  <c r="U5838" i="1" s="1"/>
  <c r="R5830" i="1"/>
  <c r="R5822" i="1"/>
  <c r="S5822" i="1" s="1"/>
  <c r="T5822" i="1" s="1"/>
  <c r="U5822" i="1" s="1"/>
  <c r="R5814" i="1"/>
  <c r="S5814" i="1" s="1"/>
  <c r="T5814" i="1" s="1"/>
  <c r="U5814" i="1" s="1"/>
  <c r="R5806" i="1"/>
  <c r="S5806" i="1" s="1"/>
  <c r="T5806" i="1" s="1"/>
  <c r="U5806" i="1" s="1"/>
  <c r="R5798" i="1"/>
  <c r="S5798" i="1" s="1"/>
  <c r="T5798" i="1" s="1"/>
  <c r="U5798" i="1" s="1"/>
  <c r="R5790" i="1"/>
  <c r="S5790" i="1" s="1"/>
  <c r="T5790" i="1" s="1"/>
  <c r="U5790" i="1" s="1"/>
  <c r="R5782" i="1"/>
  <c r="S5782" i="1" s="1"/>
  <c r="T5782" i="1" s="1"/>
  <c r="U5782" i="1" s="1"/>
  <c r="R5774" i="1"/>
  <c r="S5774" i="1" s="1"/>
  <c r="T5774" i="1" s="1"/>
  <c r="U5774" i="1" s="1"/>
  <c r="R5766" i="1"/>
  <c r="S5766" i="1" s="1"/>
  <c r="T5766" i="1" s="1"/>
  <c r="U5766" i="1" s="1"/>
  <c r="R5758" i="1"/>
  <c r="S5758" i="1" s="1"/>
  <c r="T5758" i="1" s="1"/>
  <c r="U5758" i="1" s="1"/>
  <c r="R5750" i="1"/>
  <c r="R5742" i="1"/>
  <c r="S5742" i="1" s="1"/>
  <c r="T5742" i="1" s="1"/>
  <c r="U5742" i="1" s="1"/>
  <c r="R5734" i="1"/>
  <c r="S5734" i="1" s="1"/>
  <c r="T5734" i="1" s="1"/>
  <c r="U5734" i="1" s="1"/>
  <c r="R5726" i="1"/>
  <c r="S5726" i="1" s="1"/>
  <c r="T5726" i="1" s="1"/>
  <c r="U5726" i="1" s="1"/>
  <c r="R5718" i="1"/>
  <c r="S5718" i="1" s="1"/>
  <c r="T5718" i="1" s="1"/>
  <c r="U5718" i="1" s="1"/>
  <c r="R5710" i="1"/>
  <c r="S5710" i="1" s="1"/>
  <c r="T5710" i="1" s="1"/>
  <c r="U5710" i="1" s="1"/>
  <c r="R5702" i="1"/>
  <c r="R5694" i="1"/>
  <c r="S5694" i="1" s="1"/>
  <c r="T5694" i="1" s="1"/>
  <c r="U5694" i="1" s="1"/>
  <c r="R5686" i="1"/>
  <c r="S5686" i="1" s="1"/>
  <c r="T5686" i="1" s="1"/>
  <c r="U5686" i="1" s="1"/>
  <c r="R5678" i="1"/>
  <c r="R5670" i="1"/>
  <c r="S5670" i="1" s="1"/>
  <c r="T5670" i="1" s="1"/>
  <c r="U5670" i="1" s="1"/>
  <c r="R5662" i="1"/>
  <c r="S5662" i="1" s="1"/>
  <c r="T5662" i="1" s="1"/>
  <c r="U5662" i="1" s="1"/>
  <c r="R5654" i="1"/>
  <c r="S5654" i="1" s="1"/>
  <c r="T5654" i="1" s="1"/>
  <c r="U5654" i="1" s="1"/>
  <c r="R5646" i="1"/>
  <c r="S5646" i="1" s="1"/>
  <c r="T5646" i="1" s="1"/>
  <c r="U5646" i="1" s="1"/>
  <c r="R5638" i="1"/>
  <c r="S5638" i="1" s="1"/>
  <c r="T5638" i="1" s="1"/>
  <c r="U5638" i="1" s="1"/>
  <c r="R5630" i="1"/>
  <c r="S5630" i="1" s="1"/>
  <c r="T5630" i="1" s="1"/>
  <c r="U5630" i="1" s="1"/>
  <c r="R5622" i="1"/>
  <c r="R5614" i="1"/>
  <c r="S5614" i="1" s="1"/>
  <c r="T5614" i="1" s="1"/>
  <c r="U5614" i="1" s="1"/>
  <c r="R5606" i="1"/>
  <c r="R5598" i="1"/>
  <c r="S5598" i="1" s="1"/>
  <c r="T5598" i="1" s="1"/>
  <c r="U5598" i="1" s="1"/>
  <c r="R5590" i="1"/>
  <c r="S5590" i="1" s="1"/>
  <c r="T5590" i="1" s="1"/>
  <c r="U5590" i="1" s="1"/>
  <c r="R5582" i="1"/>
  <c r="S5582" i="1" s="1"/>
  <c r="T5582" i="1" s="1"/>
  <c r="U5582" i="1" s="1"/>
  <c r="R5574" i="1"/>
  <c r="S5574" i="1" s="1"/>
  <c r="T5574" i="1" s="1"/>
  <c r="U5574" i="1" s="1"/>
  <c r="R5566" i="1"/>
  <c r="S5566" i="1" s="1"/>
  <c r="T5566" i="1" s="1"/>
  <c r="U5566" i="1" s="1"/>
  <c r="R5558" i="1"/>
  <c r="S5558" i="1" s="1"/>
  <c r="T5558" i="1" s="1"/>
  <c r="U5558" i="1" s="1"/>
  <c r="R5550" i="1"/>
  <c r="R5542" i="1"/>
  <c r="S5542" i="1" s="1"/>
  <c r="T5542" i="1" s="1"/>
  <c r="U5542" i="1" s="1"/>
  <c r="R5534" i="1"/>
  <c r="S5534" i="1" s="1"/>
  <c r="T5534" i="1" s="1"/>
  <c r="U5534" i="1" s="1"/>
  <c r="R5526" i="1"/>
  <c r="S5526" i="1" s="1"/>
  <c r="T5526" i="1" s="1"/>
  <c r="U5526" i="1" s="1"/>
  <c r="R5518" i="1"/>
  <c r="S5518" i="1" s="1"/>
  <c r="T5518" i="1" s="1"/>
  <c r="U5518" i="1" s="1"/>
  <c r="R5510" i="1"/>
  <c r="S5510" i="1" s="1"/>
  <c r="T5510" i="1" s="1"/>
  <c r="U5510" i="1" s="1"/>
  <c r="R5502" i="1"/>
  <c r="S5502" i="1" s="1"/>
  <c r="T5502" i="1" s="1"/>
  <c r="U5502" i="1" s="1"/>
  <c r="R5494" i="1"/>
  <c r="S5494" i="1" s="1"/>
  <c r="T5494" i="1" s="1"/>
  <c r="U5494" i="1" s="1"/>
  <c r="R5486" i="1"/>
  <c r="S5486" i="1" s="1"/>
  <c r="T5486" i="1" s="1"/>
  <c r="U5486" i="1" s="1"/>
  <c r="R5478" i="1"/>
  <c r="R5470" i="1"/>
  <c r="S5470" i="1" s="1"/>
  <c r="T5470" i="1" s="1"/>
  <c r="U5470" i="1" s="1"/>
  <c r="R5462" i="1"/>
  <c r="R5454" i="1"/>
  <c r="S5454" i="1" s="1"/>
  <c r="T5454" i="1" s="1"/>
  <c r="U5454" i="1" s="1"/>
  <c r="R5446" i="1"/>
  <c r="S5446" i="1" s="1"/>
  <c r="T5446" i="1" s="1"/>
  <c r="U5446" i="1" s="1"/>
  <c r="R5438" i="1"/>
  <c r="S5438" i="1" s="1"/>
  <c r="T5438" i="1" s="1"/>
  <c r="U5438" i="1" s="1"/>
  <c r="R5406" i="1"/>
  <c r="S5406" i="1" s="1"/>
  <c r="T5406" i="1" s="1"/>
  <c r="U5406" i="1" s="1"/>
  <c r="R5398" i="1"/>
  <c r="S5398" i="1" s="1"/>
  <c r="T5398" i="1" s="1"/>
  <c r="U5398" i="1" s="1"/>
  <c r="R5374" i="1"/>
  <c r="S5374" i="1" s="1"/>
  <c r="T5374" i="1" s="1"/>
  <c r="U5374" i="1" s="1"/>
  <c r="R5366" i="1"/>
  <c r="S5366" i="1" s="1"/>
  <c r="T5366" i="1" s="1"/>
  <c r="U5366" i="1" s="1"/>
  <c r="R5342" i="1"/>
  <c r="S5342" i="1" s="1"/>
  <c r="T5342" i="1" s="1"/>
  <c r="U5342" i="1" s="1"/>
  <c r="R5334" i="1"/>
  <c r="S5334" i="1" s="1"/>
  <c r="T5334" i="1" s="1"/>
  <c r="U5334" i="1" s="1"/>
  <c r="R5310" i="1"/>
  <c r="S5310" i="1" s="1"/>
  <c r="T5310" i="1" s="1"/>
  <c r="U5310" i="1" s="1"/>
  <c r="R5302" i="1"/>
  <c r="S5302" i="1" s="1"/>
  <c r="T5302" i="1" s="1"/>
  <c r="U5302" i="1" s="1"/>
  <c r="R5278" i="1"/>
  <c r="S5278" i="1" s="1"/>
  <c r="T5278" i="1" s="1"/>
  <c r="U5278" i="1" s="1"/>
  <c r="R5270" i="1"/>
  <c r="S5270" i="1" s="1"/>
  <c r="T5270" i="1" s="1"/>
  <c r="U5270" i="1" s="1"/>
  <c r="R5246" i="1"/>
  <c r="S5246" i="1" s="1"/>
  <c r="T5246" i="1" s="1"/>
  <c r="U5246" i="1" s="1"/>
  <c r="R5238" i="1"/>
  <c r="S5238" i="1" s="1"/>
  <c r="T5238" i="1" s="1"/>
  <c r="U5238" i="1" s="1"/>
  <c r="R5214" i="1"/>
  <c r="R5206" i="1"/>
  <c r="S5206" i="1" s="1"/>
  <c r="T5206" i="1" s="1"/>
  <c r="U5206" i="1" s="1"/>
  <c r="R5182" i="1"/>
  <c r="R5174" i="1"/>
  <c r="S5174" i="1" s="1"/>
  <c r="T5174" i="1" s="1"/>
  <c r="U5174" i="1" s="1"/>
  <c r="R5150" i="1"/>
  <c r="S5150" i="1" s="1"/>
  <c r="T5150" i="1" s="1"/>
  <c r="U5150" i="1" s="1"/>
  <c r="R5142" i="1"/>
  <c r="S5142" i="1" s="1"/>
  <c r="T5142" i="1" s="1"/>
  <c r="U5142" i="1" s="1"/>
  <c r="R5118" i="1"/>
  <c r="S5118" i="1" s="1"/>
  <c r="T5118" i="1" s="1"/>
  <c r="U5118" i="1" s="1"/>
  <c r="R5110" i="1"/>
  <c r="S5110" i="1" s="1"/>
  <c r="T5110" i="1" s="1"/>
  <c r="U5110" i="1" s="1"/>
  <c r="R5086" i="1"/>
  <c r="S5086" i="1" s="1"/>
  <c r="T5086" i="1" s="1"/>
  <c r="U5086" i="1" s="1"/>
  <c r="R5062" i="1"/>
  <c r="S5062" i="1" s="1"/>
  <c r="T5062" i="1" s="1"/>
  <c r="U5062" i="1" s="1"/>
  <c r="R5046" i="1"/>
  <c r="S5046" i="1" s="1"/>
  <c r="T5046" i="1" s="1"/>
  <c r="U5046" i="1" s="1"/>
  <c r="R5022" i="1"/>
  <c r="S5022" i="1" s="1"/>
  <c r="T5022" i="1" s="1"/>
  <c r="U5022" i="1" s="1"/>
  <c r="R4998" i="1"/>
  <c r="R4982" i="1"/>
  <c r="S4982" i="1" s="1"/>
  <c r="T4982" i="1" s="1"/>
  <c r="U4982" i="1" s="1"/>
  <c r="R4958" i="1"/>
  <c r="S4958" i="1" s="1"/>
  <c r="T4958" i="1" s="1"/>
  <c r="U4958" i="1" s="1"/>
  <c r="R4934" i="1"/>
  <c r="S4934" i="1" s="1"/>
  <c r="T4934" i="1" s="1"/>
  <c r="U4934" i="1" s="1"/>
  <c r="R4918" i="1"/>
  <c r="S4918" i="1" s="1"/>
  <c r="T4918" i="1" s="1"/>
  <c r="U4918" i="1" s="1"/>
  <c r="R4894" i="1"/>
  <c r="S4894" i="1" s="1"/>
  <c r="T4894" i="1" s="1"/>
  <c r="U4894" i="1" s="1"/>
  <c r="R4870" i="1"/>
  <c r="R4854" i="1"/>
  <c r="S4854" i="1" s="1"/>
  <c r="T4854" i="1" s="1"/>
  <c r="U4854" i="1" s="1"/>
  <c r="R4830" i="1"/>
  <c r="S4830" i="1" s="1"/>
  <c r="T4830" i="1" s="1"/>
  <c r="U4830" i="1" s="1"/>
  <c r="R4806" i="1"/>
  <c r="R4790" i="1"/>
  <c r="S4790" i="1" s="1"/>
  <c r="T4790" i="1" s="1"/>
  <c r="U4790" i="1" s="1"/>
  <c r="R4766" i="1"/>
  <c r="S4766" i="1" s="1"/>
  <c r="T4766" i="1" s="1"/>
  <c r="U4766" i="1" s="1"/>
  <c r="R4742" i="1"/>
  <c r="S4742" i="1" s="1"/>
  <c r="T4742" i="1" s="1"/>
  <c r="U4742" i="1" s="1"/>
  <c r="R4726" i="1"/>
  <c r="S4726" i="1" s="1"/>
  <c r="T4726" i="1" s="1"/>
  <c r="U4726" i="1" s="1"/>
  <c r="R4702" i="1"/>
  <c r="S4702" i="1" s="1"/>
  <c r="T4702" i="1" s="1"/>
  <c r="U4702" i="1" s="1"/>
  <c r="R4678" i="1"/>
  <c r="S4678" i="1" s="1"/>
  <c r="T4678" i="1" s="1"/>
  <c r="U4678" i="1" s="1"/>
  <c r="R4662" i="1"/>
  <c r="R4638" i="1"/>
  <c r="S4638" i="1" s="1"/>
  <c r="T4638" i="1" s="1"/>
  <c r="U4638" i="1" s="1"/>
  <c r="R4614" i="1"/>
  <c r="R4598" i="1"/>
  <c r="S4598" i="1" s="1"/>
  <c r="T4598" i="1" s="1"/>
  <c r="U4598" i="1" s="1"/>
  <c r="R4574" i="1"/>
  <c r="S4574" i="1" s="1"/>
  <c r="T4574" i="1" s="1"/>
  <c r="U4574" i="1" s="1"/>
  <c r="R4550" i="1"/>
  <c r="S4550" i="1" s="1"/>
  <c r="T4550" i="1" s="1"/>
  <c r="U4550" i="1" s="1"/>
  <c r="R4534" i="1"/>
  <c r="S4534" i="1" s="1"/>
  <c r="T4534" i="1" s="1"/>
  <c r="U4534" i="1" s="1"/>
  <c r="R4510" i="1"/>
  <c r="S4510" i="1" s="1"/>
  <c r="T4510" i="1" s="1"/>
  <c r="U4510" i="1" s="1"/>
  <c r="R4486" i="1"/>
  <c r="S4486" i="1" s="1"/>
  <c r="T4486" i="1" s="1"/>
  <c r="U4486" i="1" s="1"/>
  <c r="R4470" i="1"/>
  <c r="R4446" i="1"/>
  <c r="S4446" i="1" s="1"/>
  <c r="T4446" i="1" s="1"/>
  <c r="U4446" i="1" s="1"/>
  <c r="R4422" i="1"/>
  <c r="S4422" i="1" s="1"/>
  <c r="T4422" i="1" s="1"/>
  <c r="U4422" i="1" s="1"/>
  <c r="R4406" i="1"/>
  <c r="S4406" i="1" s="1"/>
  <c r="T4406" i="1" s="1"/>
  <c r="U4406" i="1" s="1"/>
  <c r="R4382" i="1"/>
  <c r="S4382" i="1" s="1"/>
  <c r="T4382" i="1" s="1"/>
  <c r="U4382" i="1" s="1"/>
  <c r="R4358" i="1"/>
  <c r="S4358" i="1" s="1"/>
  <c r="T4358" i="1" s="1"/>
  <c r="U4358" i="1" s="1"/>
  <c r="R4342" i="1"/>
  <c r="S4342" i="1" s="1"/>
  <c r="T4342" i="1" s="1"/>
  <c r="U4342" i="1" s="1"/>
  <c r="R4318" i="1"/>
  <c r="S4318" i="1" s="1"/>
  <c r="T4318" i="1" s="1"/>
  <c r="U4318" i="1" s="1"/>
  <c r="R4294" i="1"/>
  <c r="S4294" i="1" s="1"/>
  <c r="T4294" i="1" s="1"/>
  <c r="U4294" i="1" s="1"/>
  <c r="R4278" i="1"/>
  <c r="R4254" i="1"/>
  <c r="S4254" i="1" s="1"/>
  <c r="T4254" i="1" s="1"/>
  <c r="U4254" i="1" s="1"/>
  <c r="R4230" i="1"/>
  <c r="R4214" i="1"/>
  <c r="S4214" i="1" s="1"/>
  <c r="T4214" i="1" s="1"/>
  <c r="U4214" i="1" s="1"/>
  <c r="R4190" i="1"/>
  <c r="S4190" i="1" s="1"/>
  <c r="T4190" i="1" s="1"/>
  <c r="U4190" i="1" s="1"/>
  <c r="R4166" i="1"/>
  <c r="S4166" i="1" s="1"/>
  <c r="T4166" i="1" s="1"/>
  <c r="U4166" i="1" s="1"/>
  <c r="R4150" i="1"/>
  <c r="S4150" i="1" s="1"/>
  <c r="T4150" i="1" s="1"/>
  <c r="U4150" i="1" s="1"/>
  <c r="R4126" i="1"/>
  <c r="S4126" i="1" s="1"/>
  <c r="T4126" i="1" s="1"/>
  <c r="U4126" i="1" s="1"/>
  <c r="R4102" i="1"/>
  <c r="S4102" i="1" s="1"/>
  <c r="T4102" i="1" s="1"/>
  <c r="U4102" i="1" s="1"/>
  <c r="R4086" i="1"/>
  <c r="S4086" i="1" s="1"/>
  <c r="T4086" i="1" s="1"/>
  <c r="U4086" i="1" s="1"/>
  <c r="R4062" i="1"/>
  <c r="S4062" i="1" s="1"/>
  <c r="T4062" i="1" s="1"/>
  <c r="U4062" i="1" s="1"/>
  <c r="R4038" i="1"/>
  <c r="S4038" i="1" s="1"/>
  <c r="T4038" i="1" s="1"/>
  <c r="U4038" i="1" s="1"/>
  <c r="R4022" i="1"/>
  <c r="S4022" i="1" s="1"/>
  <c r="T4022" i="1" s="1"/>
  <c r="U4022" i="1" s="1"/>
  <c r="R3998" i="1"/>
  <c r="S3998" i="1" s="1"/>
  <c r="T3998" i="1" s="1"/>
  <c r="U3998" i="1" s="1"/>
  <c r="R3974" i="1"/>
  <c r="S3974" i="1" s="1"/>
  <c r="T3974" i="1" s="1"/>
  <c r="U3974" i="1" s="1"/>
  <c r="R3958" i="1"/>
  <c r="S3958" i="1" s="1"/>
  <c r="T3958" i="1" s="1"/>
  <c r="U3958" i="1" s="1"/>
  <c r="R3934" i="1"/>
  <c r="S3934" i="1" s="1"/>
  <c r="T3934" i="1" s="1"/>
  <c r="U3934" i="1" s="1"/>
  <c r="R3910" i="1"/>
  <c r="S3910" i="1" s="1"/>
  <c r="T3910" i="1" s="1"/>
  <c r="U3910" i="1" s="1"/>
  <c r="R3894" i="1"/>
  <c r="R3870" i="1"/>
  <c r="S3870" i="1" s="1"/>
  <c r="T3870" i="1" s="1"/>
  <c r="U3870" i="1" s="1"/>
  <c r="R3846" i="1"/>
  <c r="R3830" i="1"/>
  <c r="S3830" i="1" s="1"/>
  <c r="T3830" i="1" s="1"/>
  <c r="U3830" i="1" s="1"/>
  <c r="R3806" i="1"/>
  <c r="S3806" i="1" s="1"/>
  <c r="T3806" i="1" s="1"/>
  <c r="U3806" i="1" s="1"/>
  <c r="R3782" i="1"/>
  <c r="S3782" i="1" s="1"/>
  <c r="T3782" i="1" s="1"/>
  <c r="U3782" i="1" s="1"/>
  <c r="R3766" i="1"/>
  <c r="S3766" i="1" s="1"/>
  <c r="T3766" i="1" s="1"/>
  <c r="U3766" i="1" s="1"/>
  <c r="R3742" i="1"/>
  <c r="S3742" i="1" s="1"/>
  <c r="T3742" i="1" s="1"/>
  <c r="U3742" i="1" s="1"/>
  <c r="R3718" i="1"/>
  <c r="S3718" i="1" s="1"/>
  <c r="T3718" i="1" s="1"/>
  <c r="U3718" i="1" s="1"/>
  <c r="R3702" i="1"/>
  <c r="S3702" i="1" s="1"/>
  <c r="T3702" i="1" s="1"/>
  <c r="U3702" i="1" s="1"/>
  <c r="R3678" i="1"/>
  <c r="S3678" i="1" s="1"/>
  <c r="T3678" i="1" s="1"/>
  <c r="U3678" i="1" s="1"/>
  <c r="R3654" i="1"/>
  <c r="S3654" i="1" s="1"/>
  <c r="T3654" i="1" s="1"/>
  <c r="U3654" i="1" s="1"/>
  <c r="R3638" i="1"/>
  <c r="S3638" i="1" s="1"/>
  <c r="T3638" i="1" s="1"/>
  <c r="U3638" i="1" s="1"/>
  <c r="R3614" i="1"/>
  <c r="R3590" i="1"/>
  <c r="S3590" i="1" s="1"/>
  <c r="T3590" i="1" s="1"/>
  <c r="U3590" i="1" s="1"/>
  <c r="R3574" i="1"/>
  <c r="S3574" i="1" s="1"/>
  <c r="T3574" i="1" s="1"/>
  <c r="U3574" i="1" s="1"/>
  <c r="R3550" i="1"/>
  <c r="S3550" i="1" s="1"/>
  <c r="T3550" i="1" s="1"/>
  <c r="U3550" i="1" s="1"/>
  <c r="R3526" i="1"/>
  <c r="S3526" i="1" s="1"/>
  <c r="T3526" i="1" s="1"/>
  <c r="U3526" i="1" s="1"/>
  <c r="R3510" i="1"/>
  <c r="S3510" i="1" s="1"/>
  <c r="T3510" i="1" s="1"/>
  <c r="U3510" i="1" s="1"/>
  <c r="R3486" i="1"/>
  <c r="S3486" i="1" s="1"/>
  <c r="T3486" i="1" s="1"/>
  <c r="U3486" i="1" s="1"/>
  <c r="R3462" i="1"/>
  <c r="S3462" i="1" s="1"/>
  <c r="T3462" i="1" s="1"/>
  <c r="U3462" i="1" s="1"/>
  <c r="R3446" i="1"/>
  <c r="S3446" i="1" s="1"/>
  <c r="T3446" i="1" s="1"/>
  <c r="U3446" i="1" s="1"/>
  <c r="R3422" i="1"/>
  <c r="R3398" i="1"/>
  <c r="S3398" i="1" s="1"/>
  <c r="T3398" i="1" s="1"/>
  <c r="U3398" i="1" s="1"/>
  <c r="R3382" i="1"/>
  <c r="R3358" i="1"/>
  <c r="S3358" i="1" s="1"/>
  <c r="T3358" i="1" s="1"/>
  <c r="U3358" i="1" s="1"/>
  <c r="R3334" i="1"/>
  <c r="S3334" i="1" s="1"/>
  <c r="T3334" i="1" s="1"/>
  <c r="U3334" i="1" s="1"/>
  <c r="R3318" i="1"/>
  <c r="S3318" i="1" s="1"/>
  <c r="T3318" i="1" s="1"/>
  <c r="U3318" i="1" s="1"/>
  <c r="R3294" i="1"/>
  <c r="S3294" i="1" s="1"/>
  <c r="T3294" i="1" s="1"/>
  <c r="U3294" i="1" s="1"/>
  <c r="R3270" i="1"/>
  <c r="S3270" i="1" s="1"/>
  <c r="T3270" i="1" s="1"/>
  <c r="U3270" i="1" s="1"/>
  <c r="R3254" i="1"/>
  <c r="S3254" i="1" s="1"/>
  <c r="T3254" i="1" s="1"/>
  <c r="U3254" i="1" s="1"/>
  <c r="R3230" i="1"/>
  <c r="S3230" i="1" s="1"/>
  <c r="T3230" i="1" s="1"/>
  <c r="U3230" i="1" s="1"/>
  <c r="R3206" i="1"/>
  <c r="S3206" i="1" s="1"/>
  <c r="T3206" i="1" s="1"/>
  <c r="U3206" i="1" s="1"/>
  <c r="R3190" i="1"/>
  <c r="S3190" i="1" s="1"/>
  <c r="T3190" i="1" s="1"/>
  <c r="U3190" i="1" s="1"/>
  <c r="R3166" i="1"/>
  <c r="S3166" i="1" s="1"/>
  <c r="T3166" i="1" s="1"/>
  <c r="U3166" i="1" s="1"/>
  <c r="R3142" i="1"/>
  <c r="S3142" i="1" s="1"/>
  <c r="T3142" i="1" s="1"/>
  <c r="U3142" i="1" s="1"/>
  <c r="R3126" i="1"/>
  <c r="S3126" i="1" s="1"/>
  <c r="T3126" i="1" s="1"/>
  <c r="U3126" i="1" s="1"/>
  <c r="R3102" i="1"/>
  <c r="S3102" i="1" s="1"/>
  <c r="T3102" i="1" s="1"/>
  <c r="U3102" i="1" s="1"/>
  <c r="R3078" i="1"/>
  <c r="S3078" i="1" s="1"/>
  <c r="T3078" i="1" s="1"/>
  <c r="U3078" i="1" s="1"/>
  <c r="R3062" i="1"/>
  <c r="S3062" i="1" s="1"/>
  <c r="T3062" i="1" s="1"/>
  <c r="U3062" i="1" s="1"/>
  <c r="R3038" i="1"/>
  <c r="R3014" i="1"/>
  <c r="S3014" i="1" s="1"/>
  <c r="T3014" i="1" s="1"/>
  <c r="U3014" i="1" s="1"/>
  <c r="R2998" i="1"/>
  <c r="S2998" i="1" s="1"/>
  <c r="T2998" i="1" s="1"/>
  <c r="U2998" i="1" s="1"/>
  <c r="R2974" i="1"/>
  <c r="R2950" i="1"/>
  <c r="S2950" i="1" s="1"/>
  <c r="T2950" i="1" s="1"/>
  <c r="U2950" i="1" s="1"/>
  <c r="R2934" i="1"/>
  <c r="S2934" i="1" s="1"/>
  <c r="T2934" i="1" s="1"/>
  <c r="U2934" i="1" s="1"/>
  <c r="R2910" i="1"/>
  <c r="S2910" i="1" s="1"/>
  <c r="T2910" i="1" s="1"/>
  <c r="U2910" i="1" s="1"/>
  <c r="R2886" i="1"/>
  <c r="S2886" i="1" s="1"/>
  <c r="T2886" i="1" s="1"/>
  <c r="U2886" i="1" s="1"/>
  <c r="R2870" i="1"/>
  <c r="S2870" i="1" s="1"/>
  <c r="T2870" i="1" s="1"/>
  <c r="U2870" i="1" s="1"/>
  <c r="R2846" i="1"/>
  <c r="S2846" i="1" s="1"/>
  <c r="T2846" i="1" s="1"/>
  <c r="U2846" i="1" s="1"/>
  <c r="R2822" i="1"/>
  <c r="S2822" i="1" s="1"/>
  <c r="T2822" i="1" s="1"/>
  <c r="U2822" i="1" s="1"/>
  <c r="R2806" i="1"/>
  <c r="S2806" i="1" s="1"/>
  <c r="T2806" i="1" s="1"/>
  <c r="U2806" i="1" s="1"/>
  <c r="R2782" i="1"/>
  <c r="R2758" i="1"/>
  <c r="S2758" i="1" s="1"/>
  <c r="T2758" i="1" s="1"/>
  <c r="U2758" i="1" s="1"/>
  <c r="R2742" i="1"/>
  <c r="S2742" i="1" s="1"/>
  <c r="T2742" i="1" s="1"/>
  <c r="U2742" i="1" s="1"/>
  <c r="R2718" i="1"/>
  <c r="S2718" i="1" s="1"/>
  <c r="T2718" i="1" s="1"/>
  <c r="U2718" i="1" s="1"/>
  <c r="R2694" i="1"/>
  <c r="S2694" i="1" s="1"/>
  <c r="T2694" i="1" s="1"/>
  <c r="U2694" i="1" s="1"/>
  <c r="R2678" i="1"/>
  <c r="S2678" i="1" s="1"/>
  <c r="T2678" i="1" s="1"/>
  <c r="U2678" i="1" s="1"/>
  <c r="R2654" i="1"/>
  <c r="S2654" i="1" s="1"/>
  <c r="T2654" i="1" s="1"/>
  <c r="U2654" i="1" s="1"/>
  <c r="R2630" i="1"/>
  <c r="R2614" i="1"/>
  <c r="S2614" i="1" s="1"/>
  <c r="T2614" i="1" s="1"/>
  <c r="U2614" i="1" s="1"/>
  <c r="R2590" i="1"/>
  <c r="R2566" i="1"/>
  <c r="S2566" i="1" s="1"/>
  <c r="T2566" i="1" s="1"/>
  <c r="U2566" i="1" s="1"/>
  <c r="R2550" i="1"/>
  <c r="S2550" i="1" s="1"/>
  <c r="T2550" i="1" s="1"/>
  <c r="U2550" i="1" s="1"/>
  <c r="R2526" i="1"/>
  <c r="S2526" i="1" s="1"/>
  <c r="T2526" i="1" s="1"/>
  <c r="U2526" i="1" s="1"/>
  <c r="R2502" i="1"/>
  <c r="S2502" i="1" s="1"/>
  <c r="T2502" i="1" s="1"/>
  <c r="U2502" i="1" s="1"/>
  <c r="R2486" i="1"/>
  <c r="S2486" i="1" s="1"/>
  <c r="T2486" i="1" s="1"/>
  <c r="U2486" i="1" s="1"/>
  <c r="R2462" i="1"/>
  <c r="S2462" i="1" s="1"/>
  <c r="T2462" i="1" s="1"/>
  <c r="U2462" i="1" s="1"/>
  <c r="R2438" i="1"/>
  <c r="R2422" i="1"/>
  <c r="S2422" i="1" s="1"/>
  <c r="T2422" i="1" s="1"/>
  <c r="U2422" i="1" s="1"/>
  <c r="R2398" i="1"/>
  <c r="R2374" i="1"/>
  <c r="S2374" i="1" s="1"/>
  <c r="T2374" i="1" s="1"/>
  <c r="U2374" i="1" s="1"/>
  <c r="R2358" i="1"/>
  <c r="S2358" i="1" s="1"/>
  <c r="T2358" i="1" s="1"/>
  <c r="U2358" i="1" s="1"/>
  <c r="R2334" i="1"/>
  <c r="S2334" i="1" s="1"/>
  <c r="T2334" i="1" s="1"/>
  <c r="U2334" i="1" s="1"/>
  <c r="R2310" i="1"/>
  <c r="S2310" i="1" s="1"/>
  <c r="T2310" i="1" s="1"/>
  <c r="U2310" i="1" s="1"/>
  <c r="R2294" i="1"/>
  <c r="S2294" i="1" s="1"/>
  <c r="T2294" i="1" s="1"/>
  <c r="U2294" i="1" s="1"/>
  <c r="R2270" i="1"/>
  <c r="S2270" i="1" s="1"/>
  <c r="T2270" i="1" s="1"/>
  <c r="U2270" i="1" s="1"/>
  <c r="R2246" i="1"/>
  <c r="R2230" i="1"/>
  <c r="S2230" i="1" s="1"/>
  <c r="T2230" i="1" s="1"/>
  <c r="U2230" i="1" s="1"/>
  <c r="R2206" i="1"/>
  <c r="S2206" i="1" s="1"/>
  <c r="T2206" i="1" s="1"/>
  <c r="U2206" i="1" s="1"/>
  <c r="R2182" i="1"/>
  <c r="S2182" i="1" s="1"/>
  <c r="T2182" i="1" s="1"/>
  <c r="U2182" i="1" s="1"/>
  <c r="R2166" i="1"/>
  <c r="S2166" i="1" s="1"/>
  <c r="T2166" i="1" s="1"/>
  <c r="U2166" i="1" s="1"/>
  <c r="R2142" i="1"/>
  <c r="S2142" i="1" s="1"/>
  <c r="T2142" i="1" s="1"/>
  <c r="U2142" i="1" s="1"/>
  <c r="R2118" i="1"/>
  <c r="S2118" i="1" s="1"/>
  <c r="T2118" i="1" s="1"/>
  <c r="U2118" i="1" s="1"/>
  <c r="R2102" i="1"/>
  <c r="S2102" i="1" s="1"/>
  <c r="T2102" i="1" s="1"/>
  <c r="U2102" i="1" s="1"/>
  <c r="R2078" i="1"/>
  <c r="S2078" i="1" s="1"/>
  <c r="T2078" i="1" s="1"/>
  <c r="U2078" i="1" s="1"/>
  <c r="R2054" i="1"/>
  <c r="R2038" i="1"/>
  <c r="S2038" i="1" s="1"/>
  <c r="T2038" i="1" s="1"/>
  <c r="U2038" i="1" s="1"/>
  <c r="R2014" i="1"/>
  <c r="R1990" i="1"/>
  <c r="S1990" i="1" s="1"/>
  <c r="T1990" i="1" s="1"/>
  <c r="U1990" i="1" s="1"/>
  <c r="R1974" i="1"/>
  <c r="S1974" i="1" s="1"/>
  <c r="T1974" i="1" s="1"/>
  <c r="U1974" i="1" s="1"/>
  <c r="R1950" i="1"/>
  <c r="S1950" i="1" s="1"/>
  <c r="T1950" i="1" s="1"/>
  <c r="U1950" i="1" s="1"/>
  <c r="R1926" i="1"/>
  <c r="S1926" i="1" s="1"/>
  <c r="T1926" i="1" s="1"/>
  <c r="U1926" i="1" s="1"/>
  <c r="R1910" i="1"/>
  <c r="S1910" i="1" s="1"/>
  <c r="T1910" i="1" s="1"/>
  <c r="U1910" i="1" s="1"/>
  <c r="R1886" i="1"/>
  <c r="S1886" i="1" s="1"/>
  <c r="T1886" i="1" s="1"/>
  <c r="U1886" i="1" s="1"/>
  <c r="R1862" i="1"/>
  <c r="S1862" i="1" s="1"/>
  <c r="T1862" i="1" s="1"/>
  <c r="U1862" i="1" s="1"/>
  <c r="R1846" i="1"/>
  <c r="S1846" i="1" s="1"/>
  <c r="T1846" i="1" s="1"/>
  <c r="U1846" i="1" s="1"/>
  <c r="R1822" i="1"/>
  <c r="S1822" i="1" s="1"/>
  <c r="T1822" i="1" s="1"/>
  <c r="U1822" i="1" s="1"/>
  <c r="R1798" i="1"/>
  <c r="S1798" i="1" s="1"/>
  <c r="T1798" i="1" s="1"/>
  <c r="U1798" i="1" s="1"/>
  <c r="R1782" i="1"/>
  <c r="R1758" i="1"/>
  <c r="S1758" i="1" s="1"/>
  <c r="T1758" i="1" s="1"/>
  <c r="U1758" i="1" s="1"/>
  <c r="R1734" i="1"/>
  <c r="R1718" i="1"/>
  <c r="S1718" i="1" s="1"/>
  <c r="T1718" i="1" s="1"/>
  <c r="U1718" i="1" s="1"/>
  <c r="R1702" i="1"/>
  <c r="S1702" i="1" s="1"/>
  <c r="T1702" i="1" s="1"/>
  <c r="U1702" i="1" s="1"/>
  <c r="R1694" i="1"/>
  <c r="S1694" i="1" s="1"/>
  <c r="T1694" i="1" s="1"/>
  <c r="U1694" i="1" s="1"/>
  <c r="R1686" i="1"/>
  <c r="S1686" i="1" s="1"/>
  <c r="T1686" i="1" s="1"/>
  <c r="U1686" i="1" s="1"/>
  <c r="R1678" i="1"/>
  <c r="S1678" i="1" s="1"/>
  <c r="T1678" i="1" s="1"/>
  <c r="U1678" i="1" s="1"/>
  <c r="R1670" i="1"/>
  <c r="S1670" i="1" s="1"/>
  <c r="T1670" i="1" s="1"/>
  <c r="U1670" i="1" s="1"/>
  <c r="R1662" i="1"/>
  <c r="S1662" i="1" s="1"/>
  <c r="T1662" i="1" s="1"/>
  <c r="U1662" i="1" s="1"/>
  <c r="R1654" i="1"/>
  <c r="S1654" i="1" s="1"/>
  <c r="T1654" i="1" s="1"/>
  <c r="U1654" i="1" s="1"/>
  <c r="R1646" i="1"/>
  <c r="S1646" i="1" s="1"/>
  <c r="T1646" i="1" s="1"/>
  <c r="U1646" i="1" s="1"/>
  <c r="R1638" i="1"/>
  <c r="S1638" i="1" s="1"/>
  <c r="T1638" i="1" s="1"/>
  <c r="U1638" i="1" s="1"/>
  <c r="R1630" i="1"/>
  <c r="S1630" i="1" s="1"/>
  <c r="T1630" i="1" s="1"/>
  <c r="U1630" i="1" s="1"/>
  <c r="R1622" i="1"/>
  <c r="S1622" i="1" s="1"/>
  <c r="T1622" i="1" s="1"/>
  <c r="U1622" i="1" s="1"/>
  <c r="R1614" i="1"/>
  <c r="S1614" i="1" s="1"/>
  <c r="T1614" i="1" s="1"/>
  <c r="U1614" i="1" s="1"/>
  <c r="R1606" i="1"/>
  <c r="S1606" i="1" s="1"/>
  <c r="T1606" i="1" s="1"/>
  <c r="U1606" i="1" s="1"/>
  <c r="R1598" i="1"/>
  <c r="S1598" i="1" s="1"/>
  <c r="T1598" i="1" s="1"/>
  <c r="U1598" i="1" s="1"/>
  <c r="R1590" i="1"/>
  <c r="S1590" i="1" s="1"/>
  <c r="T1590" i="1" s="1"/>
  <c r="U1590" i="1" s="1"/>
  <c r="R1582" i="1"/>
  <c r="S1582" i="1" s="1"/>
  <c r="T1582" i="1" s="1"/>
  <c r="U1582" i="1" s="1"/>
  <c r="R1574" i="1"/>
  <c r="S1574" i="1" s="1"/>
  <c r="T1574" i="1" s="1"/>
  <c r="U1574" i="1" s="1"/>
  <c r="R1566" i="1"/>
  <c r="S1566" i="1" s="1"/>
  <c r="T1566" i="1" s="1"/>
  <c r="U1566" i="1" s="1"/>
  <c r="R1558" i="1"/>
  <c r="S1558" i="1" s="1"/>
  <c r="T1558" i="1" s="1"/>
  <c r="U1558" i="1" s="1"/>
  <c r="R1550" i="1"/>
  <c r="S1550" i="1" s="1"/>
  <c r="T1550" i="1" s="1"/>
  <c r="U1550" i="1" s="1"/>
  <c r="R1542" i="1"/>
  <c r="S1542" i="1" s="1"/>
  <c r="T1542" i="1" s="1"/>
  <c r="U1542" i="1" s="1"/>
  <c r="R1534" i="1"/>
  <c r="S1534" i="1" s="1"/>
  <c r="T1534" i="1" s="1"/>
  <c r="U1534" i="1" s="1"/>
  <c r="R1526" i="1"/>
  <c r="S1526" i="1" s="1"/>
  <c r="T1526" i="1" s="1"/>
  <c r="U1526" i="1" s="1"/>
  <c r="R1518" i="1"/>
  <c r="S1518" i="1" s="1"/>
  <c r="T1518" i="1" s="1"/>
  <c r="U1518" i="1" s="1"/>
  <c r="R1510" i="1"/>
  <c r="S1510" i="1" s="1"/>
  <c r="T1510" i="1" s="1"/>
  <c r="U1510" i="1" s="1"/>
  <c r="R1502" i="1"/>
  <c r="S1502" i="1" s="1"/>
  <c r="T1502" i="1" s="1"/>
  <c r="U1502" i="1" s="1"/>
  <c r="R1494" i="1"/>
  <c r="S1494" i="1" s="1"/>
  <c r="T1494" i="1" s="1"/>
  <c r="U1494" i="1" s="1"/>
  <c r="R1486" i="1"/>
  <c r="S1486" i="1" s="1"/>
  <c r="T1486" i="1" s="1"/>
  <c r="U1486" i="1" s="1"/>
  <c r="R1478" i="1"/>
  <c r="S1478" i="1" s="1"/>
  <c r="T1478" i="1" s="1"/>
  <c r="U1478" i="1" s="1"/>
  <c r="R1470" i="1"/>
  <c r="S1470" i="1" s="1"/>
  <c r="T1470" i="1" s="1"/>
  <c r="U1470" i="1" s="1"/>
  <c r="R1462" i="1"/>
  <c r="S1462" i="1" s="1"/>
  <c r="T1462" i="1" s="1"/>
  <c r="U1462" i="1" s="1"/>
  <c r="R1454" i="1"/>
  <c r="S1454" i="1" s="1"/>
  <c r="T1454" i="1" s="1"/>
  <c r="U1454" i="1" s="1"/>
  <c r="R1446" i="1"/>
  <c r="S1446" i="1" s="1"/>
  <c r="T1446" i="1" s="1"/>
  <c r="U1446" i="1" s="1"/>
  <c r="R1438" i="1"/>
  <c r="S1438" i="1" s="1"/>
  <c r="T1438" i="1" s="1"/>
  <c r="U1438" i="1" s="1"/>
  <c r="R1430" i="1"/>
  <c r="S1430" i="1" s="1"/>
  <c r="T1430" i="1" s="1"/>
  <c r="U1430" i="1" s="1"/>
  <c r="R1422" i="1"/>
  <c r="S1422" i="1" s="1"/>
  <c r="T1422" i="1" s="1"/>
  <c r="U1422" i="1" s="1"/>
  <c r="R1414" i="1"/>
  <c r="S1414" i="1" s="1"/>
  <c r="T1414" i="1" s="1"/>
  <c r="U1414" i="1" s="1"/>
  <c r="R1406" i="1"/>
  <c r="S1406" i="1" s="1"/>
  <c r="T1406" i="1" s="1"/>
  <c r="U1406" i="1" s="1"/>
  <c r="R1398" i="1"/>
  <c r="S1398" i="1" s="1"/>
  <c r="T1398" i="1" s="1"/>
  <c r="U1398" i="1" s="1"/>
  <c r="R1390" i="1"/>
  <c r="S1390" i="1" s="1"/>
  <c r="T1390" i="1" s="1"/>
  <c r="U1390" i="1" s="1"/>
  <c r="R1382" i="1"/>
  <c r="S1382" i="1" s="1"/>
  <c r="T1382" i="1" s="1"/>
  <c r="U1382" i="1" s="1"/>
  <c r="R1374" i="1"/>
  <c r="S1374" i="1" s="1"/>
  <c r="T1374" i="1" s="1"/>
  <c r="U1374" i="1" s="1"/>
  <c r="R1366" i="1"/>
  <c r="S1366" i="1" s="1"/>
  <c r="T1366" i="1" s="1"/>
  <c r="U1366" i="1" s="1"/>
  <c r="R1358" i="1"/>
  <c r="S1358" i="1" s="1"/>
  <c r="T1358" i="1" s="1"/>
  <c r="U1358" i="1" s="1"/>
  <c r="R1350" i="1"/>
  <c r="S1350" i="1" s="1"/>
  <c r="T1350" i="1" s="1"/>
  <c r="U1350" i="1" s="1"/>
  <c r="R1342" i="1"/>
  <c r="S1342" i="1" s="1"/>
  <c r="T1342" i="1" s="1"/>
  <c r="U1342" i="1" s="1"/>
  <c r="R1334" i="1"/>
  <c r="S1334" i="1" s="1"/>
  <c r="T1334" i="1" s="1"/>
  <c r="U1334" i="1" s="1"/>
  <c r="R1326" i="1"/>
  <c r="S1326" i="1" s="1"/>
  <c r="T1326" i="1" s="1"/>
  <c r="U1326" i="1" s="1"/>
  <c r="R1318" i="1"/>
  <c r="S1318" i="1" s="1"/>
  <c r="T1318" i="1" s="1"/>
  <c r="U1318" i="1" s="1"/>
  <c r="R1310" i="1"/>
  <c r="S1310" i="1" s="1"/>
  <c r="T1310" i="1" s="1"/>
  <c r="U1310" i="1" s="1"/>
  <c r="R1302" i="1"/>
  <c r="S1302" i="1" s="1"/>
  <c r="T1302" i="1" s="1"/>
  <c r="U1302" i="1" s="1"/>
  <c r="R1294" i="1"/>
  <c r="S1294" i="1" s="1"/>
  <c r="T1294" i="1" s="1"/>
  <c r="U1294" i="1" s="1"/>
  <c r="R1286" i="1"/>
  <c r="S1286" i="1" s="1"/>
  <c r="T1286" i="1" s="1"/>
  <c r="U1286" i="1" s="1"/>
  <c r="R1278" i="1"/>
  <c r="S1278" i="1" s="1"/>
  <c r="T1278" i="1" s="1"/>
  <c r="U1278" i="1" s="1"/>
  <c r="R1270" i="1"/>
  <c r="S1270" i="1" s="1"/>
  <c r="T1270" i="1" s="1"/>
  <c r="U1270" i="1" s="1"/>
  <c r="R1262" i="1"/>
  <c r="S1262" i="1" s="1"/>
  <c r="T1262" i="1" s="1"/>
  <c r="U1262" i="1" s="1"/>
  <c r="R1254" i="1"/>
  <c r="S1254" i="1" s="1"/>
  <c r="T1254" i="1" s="1"/>
  <c r="U1254" i="1" s="1"/>
  <c r="R1246" i="1"/>
  <c r="S1246" i="1" s="1"/>
  <c r="T1246" i="1" s="1"/>
  <c r="U1246" i="1" s="1"/>
  <c r="R1238" i="1"/>
  <c r="S1238" i="1" s="1"/>
  <c r="T1238" i="1" s="1"/>
  <c r="U1238" i="1" s="1"/>
  <c r="R1230" i="1"/>
  <c r="S1230" i="1" s="1"/>
  <c r="T1230" i="1" s="1"/>
  <c r="U1230" i="1" s="1"/>
  <c r="R1222" i="1"/>
  <c r="S1222" i="1" s="1"/>
  <c r="T1222" i="1" s="1"/>
  <c r="U1222" i="1" s="1"/>
  <c r="R1214" i="1"/>
  <c r="S1214" i="1" s="1"/>
  <c r="T1214" i="1" s="1"/>
  <c r="U1214" i="1" s="1"/>
  <c r="R1206" i="1"/>
  <c r="S1206" i="1" s="1"/>
  <c r="T1206" i="1" s="1"/>
  <c r="U1206" i="1" s="1"/>
  <c r="R1198" i="1"/>
  <c r="S1198" i="1" s="1"/>
  <c r="T1198" i="1" s="1"/>
  <c r="U1198" i="1" s="1"/>
  <c r="R1190" i="1"/>
  <c r="S1190" i="1" s="1"/>
  <c r="T1190" i="1" s="1"/>
  <c r="U1190" i="1" s="1"/>
  <c r="R1182" i="1"/>
  <c r="S1182" i="1" s="1"/>
  <c r="T1182" i="1" s="1"/>
  <c r="U1182" i="1" s="1"/>
  <c r="R1174" i="1"/>
  <c r="S1174" i="1" s="1"/>
  <c r="T1174" i="1" s="1"/>
  <c r="U1174" i="1" s="1"/>
  <c r="R1166" i="1"/>
  <c r="S1166" i="1" s="1"/>
  <c r="T1166" i="1" s="1"/>
  <c r="U1166" i="1" s="1"/>
  <c r="R1158" i="1"/>
  <c r="S1158" i="1" s="1"/>
  <c r="T1158" i="1" s="1"/>
  <c r="U1158" i="1" s="1"/>
  <c r="R1150" i="1"/>
  <c r="S1150" i="1" s="1"/>
  <c r="T1150" i="1" s="1"/>
  <c r="U1150" i="1" s="1"/>
  <c r="R1142" i="1"/>
  <c r="S1142" i="1" s="1"/>
  <c r="T1142" i="1" s="1"/>
  <c r="U1142" i="1" s="1"/>
  <c r="R1134" i="1"/>
  <c r="S1134" i="1" s="1"/>
  <c r="T1134" i="1" s="1"/>
  <c r="U1134" i="1" s="1"/>
  <c r="R1126" i="1"/>
  <c r="S1126" i="1" s="1"/>
  <c r="T1126" i="1" s="1"/>
  <c r="U1126" i="1" s="1"/>
  <c r="R1118" i="1"/>
  <c r="S1118" i="1" s="1"/>
  <c r="T1118" i="1" s="1"/>
  <c r="U1118" i="1" s="1"/>
  <c r="R1110" i="1"/>
  <c r="S1110" i="1" s="1"/>
  <c r="T1110" i="1" s="1"/>
  <c r="U1110" i="1" s="1"/>
  <c r="R1102" i="1"/>
  <c r="S1102" i="1" s="1"/>
  <c r="T1102" i="1" s="1"/>
  <c r="U1102" i="1" s="1"/>
  <c r="R1094" i="1"/>
  <c r="S1094" i="1" s="1"/>
  <c r="T1094" i="1" s="1"/>
  <c r="U1094" i="1" s="1"/>
  <c r="R1086" i="1"/>
  <c r="S1086" i="1" s="1"/>
  <c r="T1086" i="1" s="1"/>
  <c r="U1086" i="1" s="1"/>
  <c r="R1078" i="1"/>
  <c r="S1078" i="1" s="1"/>
  <c r="T1078" i="1" s="1"/>
  <c r="U1078" i="1" s="1"/>
  <c r="R1070" i="1"/>
  <c r="S1070" i="1" s="1"/>
  <c r="T1070" i="1" s="1"/>
  <c r="U1070" i="1" s="1"/>
  <c r="R1062" i="1"/>
  <c r="S1062" i="1" s="1"/>
  <c r="T1062" i="1" s="1"/>
  <c r="U1062" i="1" s="1"/>
  <c r="R1054" i="1"/>
  <c r="S1054" i="1" s="1"/>
  <c r="T1054" i="1" s="1"/>
  <c r="U1054" i="1" s="1"/>
  <c r="R1046" i="1"/>
  <c r="S1046" i="1" s="1"/>
  <c r="T1046" i="1" s="1"/>
  <c r="U1046" i="1" s="1"/>
  <c r="R1038" i="1"/>
  <c r="S1038" i="1" s="1"/>
  <c r="T1038" i="1" s="1"/>
  <c r="U1038" i="1" s="1"/>
  <c r="R1030" i="1"/>
  <c r="S1030" i="1" s="1"/>
  <c r="T1030" i="1" s="1"/>
  <c r="U1030" i="1" s="1"/>
  <c r="R1022" i="1"/>
  <c r="S1022" i="1" s="1"/>
  <c r="T1022" i="1" s="1"/>
  <c r="U1022" i="1" s="1"/>
  <c r="R1014" i="1"/>
  <c r="S1014" i="1" s="1"/>
  <c r="T1014" i="1" s="1"/>
  <c r="U1014" i="1" s="1"/>
  <c r="R1006" i="1"/>
  <c r="S1006" i="1" s="1"/>
  <c r="T1006" i="1" s="1"/>
  <c r="U1006" i="1" s="1"/>
  <c r="R998" i="1"/>
  <c r="S998" i="1" s="1"/>
  <c r="T998" i="1" s="1"/>
  <c r="U998" i="1" s="1"/>
  <c r="R990" i="1"/>
  <c r="S990" i="1" s="1"/>
  <c r="T990" i="1" s="1"/>
  <c r="U990" i="1" s="1"/>
  <c r="R982" i="1"/>
  <c r="S982" i="1" s="1"/>
  <c r="T982" i="1" s="1"/>
  <c r="U982" i="1" s="1"/>
  <c r="R974" i="1"/>
  <c r="S974" i="1" s="1"/>
  <c r="T974" i="1" s="1"/>
  <c r="U974" i="1" s="1"/>
  <c r="R966" i="1"/>
  <c r="S966" i="1" s="1"/>
  <c r="T966" i="1" s="1"/>
  <c r="U966" i="1" s="1"/>
  <c r="R958" i="1"/>
  <c r="S958" i="1" s="1"/>
  <c r="T958" i="1" s="1"/>
  <c r="U958" i="1" s="1"/>
  <c r="R950" i="1"/>
  <c r="S950" i="1" s="1"/>
  <c r="T950" i="1" s="1"/>
  <c r="U950" i="1" s="1"/>
  <c r="R942" i="1"/>
  <c r="S942" i="1" s="1"/>
  <c r="T942" i="1" s="1"/>
  <c r="U942" i="1" s="1"/>
  <c r="R934" i="1"/>
  <c r="S934" i="1" s="1"/>
  <c r="T934" i="1" s="1"/>
  <c r="U934" i="1" s="1"/>
  <c r="R926" i="1"/>
  <c r="S926" i="1" s="1"/>
  <c r="T926" i="1" s="1"/>
  <c r="U926" i="1" s="1"/>
  <c r="R918" i="1"/>
  <c r="S918" i="1" s="1"/>
  <c r="T918" i="1" s="1"/>
  <c r="U918" i="1" s="1"/>
  <c r="R910" i="1"/>
  <c r="S910" i="1" s="1"/>
  <c r="T910" i="1" s="1"/>
  <c r="U910" i="1" s="1"/>
  <c r="R902" i="1"/>
  <c r="S902" i="1" s="1"/>
  <c r="T902" i="1" s="1"/>
  <c r="U902" i="1" s="1"/>
  <c r="R894" i="1"/>
  <c r="S894" i="1" s="1"/>
  <c r="T894" i="1" s="1"/>
  <c r="U894" i="1" s="1"/>
  <c r="R886" i="1"/>
  <c r="S886" i="1" s="1"/>
  <c r="T886" i="1" s="1"/>
  <c r="U886" i="1" s="1"/>
  <c r="R878" i="1"/>
  <c r="S878" i="1" s="1"/>
  <c r="T878" i="1" s="1"/>
  <c r="U878" i="1" s="1"/>
  <c r="R870" i="1"/>
  <c r="S870" i="1" s="1"/>
  <c r="T870" i="1" s="1"/>
  <c r="U870" i="1" s="1"/>
  <c r="R862" i="1"/>
  <c r="S862" i="1" s="1"/>
  <c r="T862" i="1" s="1"/>
  <c r="U862" i="1" s="1"/>
  <c r="R854" i="1"/>
  <c r="S854" i="1" s="1"/>
  <c r="T854" i="1" s="1"/>
  <c r="U854" i="1" s="1"/>
  <c r="R846" i="1"/>
  <c r="S846" i="1" s="1"/>
  <c r="T846" i="1" s="1"/>
  <c r="U846" i="1" s="1"/>
  <c r="R838" i="1"/>
  <c r="S838" i="1" s="1"/>
  <c r="T838" i="1" s="1"/>
  <c r="U838" i="1" s="1"/>
  <c r="R830" i="1"/>
  <c r="S830" i="1" s="1"/>
  <c r="T830" i="1" s="1"/>
  <c r="U830" i="1" s="1"/>
  <c r="R822" i="1"/>
  <c r="S822" i="1" s="1"/>
  <c r="T822" i="1" s="1"/>
  <c r="U822" i="1" s="1"/>
  <c r="R814" i="1"/>
  <c r="S814" i="1" s="1"/>
  <c r="T814" i="1" s="1"/>
  <c r="U814" i="1" s="1"/>
  <c r="R806" i="1"/>
  <c r="S806" i="1" s="1"/>
  <c r="T806" i="1" s="1"/>
  <c r="U806" i="1" s="1"/>
  <c r="R798" i="1"/>
  <c r="S798" i="1" s="1"/>
  <c r="T798" i="1" s="1"/>
  <c r="U798" i="1" s="1"/>
  <c r="R790" i="1"/>
  <c r="S790" i="1" s="1"/>
  <c r="T790" i="1" s="1"/>
  <c r="U790" i="1" s="1"/>
  <c r="R782" i="1"/>
  <c r="S782" i="1" s="1"/>
  <c r="T782" i="1" s="1"/>
  <c r="U782" i="1" s="1"/>
  <c r="R774" i="1"/>
  <c r="S774" i="1" s="1"/>
  <c r="T774" i="1" s="1"/>
  <c r="U774" i="1" s="1"/>
  <c r="R766" i="1"/>
  <c r="S766" i="1" s="1"/>
  <c r="T766" i="1" s="1"/>
  <c r="U766" i="1" s="1"/>
  <c r="R758" i="1"/>
  <c r="S758" i="1" s="1"/>
  <c r="T758" i="1" s="1"/>
  <c r="U758" i="1" s="1"/>
  <c r="R750" i="1"/>
  <c r="S750" i="1" s="1"/>
  <c r="T750" i="1" s="1"/>
  <c r="U750" i="1" s="1"/>
  <c r="R742" i="1"/>
  <c r="S742" i="1" s="1"/>
  <c r="T742" i="1" s="1"/>
  <c r="U742" i="1" s="1"/>
  <c r="R734" i="1"/>
  <c r="S734" i="1" s="1"/>
  <c r="T734" i="1" s="1"/>
  <c r="U734" i="1" s="1"/>
  <c r="R726" i="1"/>
  <c r="S726" i="1" s="1"/>
  <c r="T726" i="1" s="1"/>
  <c r="U726" i="1" s="1"/>
  <c r="R718" i="1"/>
  <c r="S718" i="1" s="1"/>
  <c r="T718" i="1" s="1"/>
  <c r="U718" i="1" s="1"/>
  <c r="R710" i="1"/>
  <c r="S710" i="1" s="1"/>
  <c r="T710" i="1" s="1"/>
  <c r="U710" i="1" s="1"/>
  <c r="R702" i="1"/>
  <c r="S702" i="1" s="1"/>
  <c r="T702" i="1" s="1"/>
  <c r="U702" i="1" s="1"/>
  <c r="R694" i="1"/>
  <c r="S694" i="1" s="1"/>
  <c r="T694" i="1" s="1"/>
  <c r="U694" i="1" s="1"/>
  <c r="R686" i="1"/>
  <c r="S686" i="1" s="1"/>
  <c r="T686" i="1" s="1"/>
  <c r="U686" i="1" s="1"/>
  <c r="R678" i="1"/>
  <c r="S678" i="1" s="1"/>
  <c r="T678" i="1" s="1"/>
  <c r="U678" i="1" s="1"/>
  <c r="R670" i="1"/>
  <c r="S670" i="1" s="1"/>
  <c r="T670" i="1" s="1"/>
  <c r="U670" i="1" s="1"/>
  <c r="R662" i="1"/>
  <c r="S662" i="1" s="1"/>
  <c r="T662" i="1" s="1"/>
  <c r="U662" i="1" s="1"/>
  <c r="R654" i="1"/>
  <c r="S654" i="1" s="1"/>
  <c r="T654" i="1" s="1"/>
  <c r="U654" i="1" s="1"/>
  <c r="R646" i="1"/>
  <c r="S646" i="1" s="1"/>
  <c r="T646" i="1" s="1"/>
  <c r="U646" i="1" s="1"/>
  <c r="R638" i="1"/>
  <c r="S638" i="1" s="1"/>
  <c r="T638" i="1" s="1"/>
  <c r="U638" i="1" s="1"/>
  <c r="R630" i="1"/>
  <c r="S630" i="1" s="1"/>
  <c r="T630" i="1" s="1"/>
  <c r="U630" i="1" s="1"/>
  <c r="R622" i="1"/>
  <c r="S622" i="1" s="1"/>
  <c r="T622" i="1" s="1"/>
  <c r="U622" i="1" s="1"/>
  <c r="R614" i="1"/>
  <c r="S614" i="1" s="1"/>
  <c r="T614" i="1" s="1"/>
  <c r="U614" i="1" s="1"/>
  <c r="R606" i="1"/>
  <c r="S606" i="1" s="1"/>
  <c r="T606" i="1" s="1"/>
  <c r="U606" i="1" s="1"/>
  <c r="R598" i="1"/>
  <c r="S598" i="1" s="1"/>
  <c r="T598" i="1" s="1"/>
  <c r="U598" i="1" s="1"/>
  <c r="R590" i="1"/>
  <c r="S590" i="1" s="1"/>
  <c r="T590" i="1" s="1"/>
  <c r="U590" i="1" s="1"/>
  <c r="R582" i="1"/>
  <c r="S582" i="1" s="1"/>
  <c r="T582" i="1" s="1"/>
  <c r="U582" i="1" s="1"/>
  <c r="R574" i="1"/>
  <c r="S574" i="1" s="1"/>
  <c r="T574" i="1" s="1"/>
  <c r="U574" i="1" s="1"/>
  <c r="R566" i="1"/>
  <c r="S566" i="1" s="1"/>
  <c r="T566" i="1" s="1"/>
  <c r="U566" i="1" s="1"/>
  <c r="R558" i="1"/>
  <c r="S558" i="1" s="1"/>
  <c r="T558" i="1" s="1"/>
  <c r="U558" i="1" s="1"/>
  <c r="R550" i="1"/>
  <c r="S550" i="1" s="1"/>
  <c r="T550" i="1" s="1"/>
  <c r="U550" i="1" s="1"/>
  <c r="R542" i="1"/>
  <c r="S542" i="1" s="1"/>
  <c r="T542" i="1" s="1"/>
  <c r="U542" i="1" s="1"/>
  <c r="R534" i="1"/>
  <c r="S534" i="1" s="1"/>
  <c r="T534" i="1" s="1"/>
  <c r="U534" i="1" s="1"/>
  <c r="R526" i="1"/>
  <c r="S526" i="1" s="1"/>
  <c r="T526" i="1" s="1"/>
  <c r="U526" i="1" s="1"/>
  <c r="R518" i="1"/>
  <c r="S518" i="1" s="1"/>
  <c r="T518" i="1" s="1"/>
  <c r="U518" i="1" s="1"/>
  <c r="R510" i="1"/>
  <c r="S510" i="1" s="1"/>
  <c r="T510" i="1" s="1"/>
  <c r="U510" i="1" s="1"/>
  <c r="R502" i="1"/>
  <c r="S502" i="1" s="1"/>
  <c r="T502" i="1" s="1"/>
  <c r="U502" i="1" s="1"/>
  <c r="R494" i="1"/>
  <c r="S494" i="1" s="1"/>
  <c r="T494" i="1" s="1"/>
  <c r="U494" i="1" s="1"/>
  <c r="R486" i="1"/>
  <c r="S486" i="1" s="1"/>
  <c r="T486" i="1" s="1"/>
  <c r="U486" i="1" s="1"/>
  <c r="R478" i="1"/>
  <c r="S478" i="1" s="1"/>
  <c r="T478" i="1" s="1"/>
  <c r="U478" i="1" s="1"/>
  <c r="R470" i="1"/>
  <c r="S470" i="1" s="1"/>
  <c r="T470" i="1" s="1"/>
  <c r="U470" i="1" s="1"/>
  <c r="R462" i="1"/>
  <c r="S462" i="1" s="1"/>
  <c r="T462" i="1" s="1"/>
  <c r="U462" i="1" s="1"/>
  <c r="R454" i="1"/>
  <c r="S454" i="1" s="1"/>
  <c r="T454" i="1" s="1"/>
  <c r="U454" i="1" s="1"/>
  <c r="R446" i="1"/>
  <c r="S446" i="1" s="1"/>
  <c r="T446" i="1" s="1"/>
  <c r="U446" i="1" s="1"/>
  <c r="R438" i="1"/>
  <c r="S438" i="1" s="1"/>
  <c r="T438" i="1" s="1"/>
  <c r="U438" i="1" s="1"/>
  <c r="R430" i="1"/>
  <c r="S430" i="1" s="1"/>
  <c r="T430" i="1" s="1"/>
  <c r="U430" i="1" s="1"/>
  <c r="R422" i="1"/>
  <c r="S422" i="1" s="1"/>
  <c r="T422" i="1" s="1"/>
  <c r="U422" i="1" s="1"/>
  <c r="R414" i="1"/>
  <c r="S414" i="1" s="1"/>
  <c r="T414" i="1" s="1"/>
  <c r="U414" i="1" s="1"/>
  <c r="R406" i="1"/>
  <c r="S406" i="1" s="1"/>
  <c r="T406" i="1" s="1"/>
  <c r="U406" i="1" s="1"/>
  <c r="R398" i="1"/>
  <c r="S398" i="1" s="1"/>
  <c r="T398" i="1" s="1"/>
  <c r="U398" i="1" s="1"/>
  <c r="R390" i="1"/>
  <c r="S390" i="1" s="1"/>
  <c r="T390" i="1" s="1"/>
  <c r="U390" i="1" s="1"/>
  <c r="R382" i="1"/>
  <c r="S382" i="1" s="1"/>
  <c r="T382" i="1" s="1"/>
  <c r="U382" i="1" s="1"/>
  <c r="R374" i="1"/>
  <c r="S374" i="1" s="1"/>
  <c r="T374" i="1" s="1"/>
  <c r="U374" i="1" s="1"/>
  <c r="R366" i="1"/>
  <c r="S366" i="1" s="1"/>
  <c r="T366" i="1" s="1"/>
  <c r="U366" i="1" s="1"/>
  <c r="R358" i="1"/>
  <c r="S358" i="1" s="1"/>
  <c r="T358" i="1" s="1"/>
  <c r="U358" i="1" s="1"/>
  <c r="R350" i="1"/>
  <c r="S350" i="1" s="1"/>
  <c r="T350" i="1" s="1"/>
  <c r="U350" i="1" s="1"/>
  <c r="R342" i="1"/>
  <c r="S342" i="1" s="1"/>
  <c r="T342" i="1" s="1"/>
  <c r="U342" i="1" s="1"/>
  <c r="R334" i="1"/>
  <c r="S334" i="1" s="1"/>
  <c r="T334" i="1" s="1"/>
  <c r="U334" i="1" s="1"/>
  <c r="R326" i="1"/>
  <c r="S326" i="1" s="1"/>
  <c r="T326" i="1" s="1"/>
  <c r="U326" i="1" s="1"/>
  <c r="R318" i="1"/>
  <c r="S318" i="1" s="1"/>
  <c r="T318" i="1" s="1"/>
  <c r="U318" i="1" s="1"/>
  <c r="R310" i="1"/>
  <c r="S310" i="1" s="1"/>
  <c r="T310" i="1" s="1"/>
  <c r="U310" i="1" s="1"/>
  <c r="R302" i="1"/>
  <c r="S302" i="1" s="1"/>
  <c r="T302" i="1" s="1"/>
  <c r="U302" i="1" s="1"/>
  <c r="R294" i="1"/>
  <c r="S294" i="1" s="1"/>
  <c r="T294" i="1" s="1"/>
  <c r="U294" i="1" s="1"/>
  <c r="R286" i="1"/>
  <c r="S286" i="1" s="1"/>
  <c r="T286" i="1" s="1"/>
  <c r="U286" i="1" s="1"/>
  <c r="R278" i="1"/>
  <c r="S278" i="1" s="1"/>
  <c r="T278" i="1" s="1"/>
  <c r="U278" i="1" s="1"/>
  <c r="R270" i="1"/>
  <c r="S270" i="1" s="1"/>
  <c r="T270" i="1" s="1"/>
  <c r="U270" i="1" s="1"/>
  <c r="R262" i="1"/>
  <c r="S262" i="1" s="1"/>
  <c r="T262" i="1" s="1"/>
  <c r="U262" i="1" s="1"/>
  <c r="R254" i="1"/>
  <c r="S254" i="1" s="1"/>
  <c r="T254" i="1" s="1"/>
  <c r="U254" i="1" s="1"/>
  <c r="R246" i="1"/>
  <c r="S246" i="1" s="1"/>
  <c r="T246" i="1" s="1"/>
  <c r="U246" i="1" s="1"/>
  <c r="R238" i="1"/>
  <c r="S238" i="1" s="1"/>
  <c r="T238" i="1" s="1"/>
  <c r="U238" i="1" s="1"/>
  <c r="R230" i="1"/>
  <c r="S230" i="1" s="1"/>
  <c r="T230" i="1" s="1"/>
  <c r="U230" i="1" s="1"/>
  <c r="R222" i="1"/>
  <c r="S222" i="1" s="1"/>
  <c r="T222" i="1" s="1"/>
  <c r="U222" i="1" s="1"/>
  <c r="R214" i="1"/>
  <c r="S214" i="1" s="1"/>
  <c r="T214" i="1" s="1"/>
  <c r="U214" i="1" s="1"/>
  <c r="R206" i="1"/>
  <c r="S206" i="1" s="1"/>
  <c r="T206" i="1" s="1"/>
  <c r="U206" i="1" s="1"/>
  <c r="R198" i="1"/>
  <c r="S198" i="1" s="1"/>
  <c r="T198" i="1" s="1"/>
  <c r="U198" i="1" s="1"/>
  <c r="R190" i="1"/>
  <c r="S190" i="1" s="1"/>
  <c r="T190" i="1" s="1"/>
  <c r="U190" i="1" s="1"/>
  <c r="R182" i="1"/>
  <c r="S182" i="1" s="1"/>
  <c r="T182" i="1" s="1"/>
  <c r="U182" i="1" s="1"/>
  <c r="R174" i="1"/>
  <c r="S174" i="1" s="1"/>
  <c r="T174" i="1" s="1"/>
  <c r="U174" i="1" s="1"/>
  <c r="R166" i="1"/>
  <c r="S166" i="1" s="1"/>
  <c r="T166" i="1" s="1"/>
  <c r="U166" i="1" s="1"/>
  <c r="R158" i="1"/>
  <c r="S158" i="1" s="1"/>
  <c r="T158" i="1" s="1"/>
  <c r="U158" i="1" s="1"/>
  <c r="R150" i="1"/>
  <c r="S150" i="1" s="1"/>
  <c r="T150" i="1" s="1"/>
  <c r="U150" i="1" s="1"/>
  <c r="R142" i="1"/>
  <c r="S142" i="1" s="1"/>
  <c r="T142" i="1" s="1"/>
  <c r="U142" i="1" s="1"/>
  <c r="R134" i="1"/>
  <c r="S134" i="1" s="1"/>
  <c r="T134" i="1" s="1"/>
  <c r="U134" i="1" s="1"/>
  <c r="R126" i="1"/>
  <c r="S126" i="1" s="1"/>
  <c r="T126" i="1" s="1"/>
  <c r="U126" i="1" s="1"/>
  <c r="R118" i="1"/>
  <c r="S118" i="1" s="1"/>
  <c r="T118" i="1" s="1"/>
  <c r="U118" i="1" s="1"/>
  <c r="R110" i="1"/>
  <c r="S110" i="1" s="1"/>
  <c r="T110" i="1" s="1"/>
  <c r="U110" i="1" s="1"/>
  <c r="R102" i="1"/>
  <c r="S102" i="1" s="1"/>
  <c r="T102" i="1" s="1"/>
  <c r="U102" i="1" s="1"/>
  <c r="R94" i="1"/>
  <c r="S94" i="1" s="1"/>
  <c r="T94" i="1" s="1"/>
  <c r="U94" i="1" s="1"/>
  <c r="R86" i="1"/>
  <c r="S86" i="1" s="1"/>
  <c r="T86" i="1" s="1"/>
  <c r="U86" i="1" s="1"/>
  <c r="R78" i="1"/>
  <c r="S78" i="1" s="1"/>
  <c r="T78" i="1" s="1"/>
  <c r="U78" i="1" s="1"/>
  <c r="R70" i="1"/>
  <c r="S70" i="1" s="1"/>
  <c r="T70" i="1" s="1"/>
  <c r="U70" i="1" s="1"/>
  <c r="R62" i="1"/>
  <c r="S62" i="1" s="1"/>
  <c r="T62" i="1" s="1"/>
  <c r="U62" i="1" s="1"/>
  <c r="R54" i="1"/>
  <c r="S54" i="1" s="1"/>
  <c r="T54" i="1" s="1"/>
  <c r="U54" i="1" s="1"/>
  <c r="R46" i="1"/>
  <c r="S46" i="1" s="1"/>
  <c r="T46" i="1" s="1"/>
  <c r="U46" i="1" s="1"/>
  <c r="R38" i="1"/>
  <c r="S38" i="1" s="1"/>
  <c r="T38" i="1" s="1"/>
  <c r="U38" i="1" s="1"/>
  <c r="R30" i="1"/>
  <c r="S30" i="1" s="1"/>
  <c r="T30" i="1" s="1"/>
  <c r="U30" i="1" s="1"/>
  <c r="R22" i="1"/>
  <c r="S22" i="1" s="1"/>
  <c r="T22" i="1" s="1"/>
  <c r="U22" i="1" s="1"/>
  <c r="R14" i="1"/>
  <c r="S14" i="1" s="1"/>
  <c r="T14" i="1" s="1"/>
  <c r="U14" i="1" s="1"/>
  <c r="R6" i="1"/>
  <c r="S6" i="1" s="1"/>
  <c r="S5429" i="1"/>
  <c r="T5429" i="1" s="1"/>
  <c r="U5429" i="1" s="1"/>
  <c r="S5037" i="1"/>
  <c r="T5037" i="1" s="1"/>
  <c r="U5037" i="1" s="1"/>
  <c r="S4973" i="1"/>
  <c r="T4973" i="1" s="1"/>
  <c r="U4973" i="1" s="1"/>
  <c r="S4909" i="1"/>
  <c r="T4909" i="1" s="1"/>
  <c r="U4909" i="1" s="1"/>
  <c r="S4845" i="1"/>
  <c r="T4845" i="1" s="1"/>
  <c r="U4845" i="1" s="1"/>
  <c r="S4781" i="1"/>
  <c r="T4781" i="1" s="1"/>
  <c r="U4781" i="1" s="1"/>
  <c r="S4717" i="1"/>
  <c r="T4717" i="1" s="1"/>
  <c r="U4717" i="1" s="1"/>
  <c r="S4653" i="1"/>
  <c r="T4653" i="1" s="1"/>
  <c r="U4653" i="1" s="1"/>
  <c r="S4589" i="1"/>
  <c r="T4589" i="1" s="1"/>
  <c r="U4589" i="1" s="1"/>
  <c r="S4525" i="1"/>
  <c r="T4525" i="1" s="1"/>
  <c r="U4525" i="1" s="1"/>
  <c r="S4461" i="1"/>
  <c r="T4461" i="1" s="1"/>
  <c r="U4461" i="1" s="1"/>
  <c r="S4397" i="1"/>
  <c r="T4397" i="1" s="1"/>
  <c r="U4397" i="1" s="1"/>
  <c r="S4333" i="1"/>
  <c r="T4333" i="1" s="1"/>
  <c r="U4333" i="1" s="1"/>
  <c r="S4269" i="1"/>
  <c r="T4269" i="1" s="1"/>
  <c r="U4269" i="1" s="1"/>
  <c r="S4205" i="1"/>
  <c r="T4205" i="1" s="1"/>
  <c r="U4205" i="1" s="1"/>
  <c r="S4141" i="1"/>
  <c r="T4141" i="1" s="1"/>
  <c r="U4141" i="1" s="1"/>
  <c r="S4077" i="1"/>
  <c r="T4077" i="1" s="1"/>
  <c r="U4077" i="1" s="1"/>
  <c r="S4013" i="1"/>
  <c r="T4013" i="1" s="1"/>
  <c r="U4013" i="1" s="1"/>
  <c r="S3949" i="1"/>
  <c r="T3949" i="1" s="1"/>
  <c r="U3949" i="1" s="1"/>
  <c r="S3885" i="1"/>
  <c r="T3885" i="1" s="1"/>
  <c r="U3885" i="1" s="1"/>
  <c r="S3821" i="1"/>
  <c r="T3821" i="1" s="1"/>
  <c r="U3821" i="1" s="1"/>
  <c r="S3757" i="1"/>
  <c r="T3757" i="1" s="1"/>
  <c r="U3757" i="1" s="1"/>
  <c r="S3693" i="1"/>
  <c r="T3693" i="1" s="1"/>
  <c r="U3693" i="1" s="1"/>
  <c r="S3629" i="1"/>
  <c r="T3629" i="1" s="1"/>
  <c r="U3629" i="1" s="1"/>
  <c r="S3565" i="1"/>
  <c r="T3565" i="1" s="1"/>
  <c r="U3565" i="1" s="1"/>
  <c r="S3501" i="1"/>
  <c r="T3501" i="1" s="1"/>
  <c r="U3501" i="1" s="1"/>
  <c r="S3437" i="1"/>
  <c r="T3437" i="1" s="1"/>
  <c r="U3437" i="1" s="1"/>
  <c r="S3373" i="1"/>
  <c r="T3373" i="1" s="1"/>
  <c r="U3373" i="1" s="1"/>
  <c r="S3309" i="1"/>
  <c r="T3309" i="1" s="1"/>
  <c r="U3309" i="1" s="1"/>
  <c r="S3245" i="1"/>
  <c r="T3245" i="1" s="1"/>
  <c r="U3245" i="1" s="1"/>
  <c r="S3181" i="1"/>
  <c r="T3181" i="1" s="1"/>
  <c r="U3181" i="1" s="1"/>
  <c r="S3117" i="1"/>
  <c r="T3117" i="1" s="1"/>
  <c r="U3117" i="1" s="1"/>
  <c r="S3053" i="1"/>
  <c r="T3053" i="1" s="1"/>
  <c r="U3053" i="1" s="1"/>
  <c r="S2989" i="1"/>
  <c r="T2989" i="1" s="1"/>
  <c r="U2989" i="1" s="1"/>
  <c r="S2925" i="1"/>
  <c r="T2925" i="1" s="1"/>
  <c r="U2925" i="1" s="1"/>
  <c r="S2861" i="1"/>
  <c r="T2861" i="1" s="1"/>
  <c r="U2861" i="1" s="1"/>
  <c r="S2797" i="1"/>
  <c r="T2797" i="1" s="1"/>
  <c r="U2797" i="1" s="1"/>
  <c r="S2733" i="1"/>
  <c r="T2733" i="1" s="1"/>
  <c r="U2733" i="1" s="1"/>
  <c r="S2669" i="1"/>
  <c r="T2669" i="1" s="1"/>
  <c r="U2669" i="1" s="1"/>
  <c r="S2605" i="1"/>
  <c r="T2605" i="1" s="1"/>
  <c r="U2605" i="1" s="1"/>
  <c r="S2541" i="1"/>
  <c r="T2541" i="1" s="1"/>
  <c r="U2541" i="1" s="1"/>
  <c r="S2477" i="1"/>
  <c r="T2477" i="1" s="1"/>
  <c r="U2477" i="1" s="1"/>
  <c r="S2413" i="1"/>
  <c r="T2413" i="1" s="1"/>
  <c r="U2413" i="1" s="1"/>
  <c r="S2349" i="1"/>
  <c r="T2349" i="1" s="1"/>
  <c r="U2349" i="1" s="1"/>
  <c r="S2285" i="1"/>
  <c r="T2285" i="1" s="1"/>
  <c r="U2285" i="1" s="1"/>
  <c r="S2221" i="1"/>
  <c r="T2221" i="1" s="1"/>
  <c r="U2221" i="1" s="1"/>
  <c r="S2157" i="1"/>
  <c r="T2157" i="1" s="1"/>
  <c r="U2157" i="1" s="1"/>
  <c r="S2093" i="1"/>
  <c r="T2093" i="1" s="1"/>
  <c r="U2093" i="1" s="1"/>
  <c r="S2029" i="1"/>
  <c r="T2029" i="1" s="1"/>
  <c r="U2029" i="1" s="1"/>
  <c r="S1965" i="1"/>
  <c r="T1965" i="1" s="1"/>
  <c r="U1965" i="1" s="1"/>
  <c r="S1901" i="1"/>
  <c r="T1901" i="1" s="1"/>
  <c r="U1901" i="1" s="1"/>
  <c r="S1837" i="1"/>
  <c r="T1837" i="1" s="1"/>
  <c r="U1837" i="1" s="1"/>
  <c r="S1773" i="1"/>
  <c r="T1773" i="1" s="1"/>
  <c r="U1773" i="1" s="1"/>
  <c r="S1709" i="1"/>
  <c r="T1709" i="1" s="1"/>
  <c r="U1709" i="1" s="1"/>
  <c r="S1605" i="1"/>
  <c r="T1605" i="1" s="1"/>
  <c r="U1605" i="1" s="1"/>
  <c r="S1572" i="1"/>
  <c r="T1572" i="1" s="1"/>
  <c r="U1572" i="1" s="1"/>
  <c r="S1501" i="1"/>
  <c r="T1501" i="1" s="1"/>
  <c r="U1501" i="1" s="1"/>
  <c r="S1468" i="1"/>
  <c r="T1468" i="1" s="1"/>
  <c r="U1468" i="1" s="1"/>
  <c r="S1453" i="1"/>
  <c r="T1453" i="1" s="1"/>
  <c r="U1453" i="1" s="1"/>
  <c r="S1349" i="1"/>
  <c r="T1349" i="1" s="1"/>
  <c r="U1349" i="1" s="1"/>
  <c r="S1316" i="1"/>
  <c r="T1316" i="1" s="1"/>
  <c r="U1316" i="1" s="1"/>
  <c r="S1245" i="1"/>
  <c r="T1245" i="1" s="1"/>
  <c r="U1245" i="1" s="1"/>
  <c r="S1212" i="1"/>
  <c r="T1212" i="1" s="1"/>
  <c r="U1212" i="1" s="1"/>
  <c r="S1197" i="1"/>
  <c r="T1197" i="1" s="1"/>
  <c r="U1197" i="1" s="1"/>
  <c r="S1093" i="1"/>
  <c r="T1093" i="1" s="1"/>
  <c r="U1093" i="1" s="1"/>
  <c r="S1060" i="1"/>
  <c r="T1060" i="1" s="1"/>
  <c r="U1060" i="1" s="1"/>
  <c r="S989" i="1"/>
  <c r="T989" i="1" s="1"/>
  <c r="U989" i="1" s="1"/>
  <c r="S956" i="1"/>
  <c r="T956" i="1" s="1"/>
  <c r="U956" i="1" s="1"/>
  <c r="S941" i="1"/>
  <c r="T941" i="1" s="1"/>
  <c r="U941" i="1" s="1"/>
  <c r="S837" i="1"/>
  <c r="T837" i="1" s="1"/>
  <c r="U837" i="1" s="1"/>
  <c r="S804" i="1"/>
  <c r="T804" i="1" s="1"/>
  <c r="U804" i="1" s="1"/>
  <c r="S733" i="1"/>
  <c r="T733" i="1" s="1"/>
  <c r="U733" i="1" s="1"/>
  <c r="S700" i="1"/>
  <c r="T700" i="1" s="1"/>
  <c r="U700" i="1" s="1"/>
  <c r="S685" i="1"/>
  <c r="T685" i="1" s="1"/>
  <c r="U685" i="1" s="1"/>
  <c r="S581" i="1"/>
  <c r="T581" i="1" s="1"/>
  <c r="U581" i="1" s="1"/>
  <c r="S548" i="1"/>
  <c r="T548" i="1" s="1"/>
  <c r="U548" i="1" s="1"/>
  <c r="S477" i="1"/>
  <c r="T477" i="1" s="1"/>
  <c r="U477" i="1" s="1"/>
  <c r="S444" i="1"/>
  <c r="T444" i="1" s="1"/>
  <c r="U444" i="1" s="1"/>
  <c r="S429" i="1"/>
  <c r="T429" i="1" s="1"/>
  <c r="U429" i="1" s="1"/>
  <c r="S325" i="1"/>
  <c r="T325" i="1" s="1"/>
  <c r="U325" i="1" s="1"/>
  <c r="S292" i="1"/>
  <c r="T292" i="1" s="1"/>
  <c r="U292" i="1" s="1"/>
  <c r="S221" i="1"/>
  <c r="T221" i="1" s="1"/>
  <c r="U221" i="1" s="1"/>
  <c r="S188" i="1"/>
  <c r="T188" i="1" s="1"/>
  <c r="U188" i="1" s="1"/>
  <c r="S173" i="1"/>
  <c r="T173" i="1" s="1"/>
  <c r="U173" i="1" s="1"/>
  <c r="S69" i="1"/>
  <c r="T69" i="1" s="1"/>
  <c r="U69" i="1" s="1"/>
  <c r="S36" i="1"/>
  <c r="T36" i="1" s="1"/>
  <c r="U36" i="1" s="1"/>
  <c r="S1461" i="1"/>
  <c r="T1461" i="1" s="1"/>
  <c r="U1461" i="1" s="1"/>
  <c r="S1333" i="1"/>
  <c r="T1333" i="1" s="1"/>
  <c r="U1333" i="1" s="1"/>
  <c r="S1205" i="1"/>
  <c r="T1205" i="1" s="1"/>
  <c r="U1205" i="1" s="1"/>
  <c r="S1013" i="1"/>
  <c r="T1013" i="1" s="1"/>
  <c r="U1013" i="1" s="1"/>
  <c r="S757" i="1"/>
  <c r="T757" i="1" s="1"/>
  <c r="U757" i="1" s="1"/>
  <c r="S693" i="1"/>
  <c r="T693" i="1" s="1"/>
  <c r="U693" i="1" s="1"/>
  <c r="S437" i="1"/>
  <c r="T437" i="1" s="1"/>
  <c r="U437" i="1" s="1"/>
  <c r="S181" i="1"/>
  <c r="T181" i="1" s="1"/>
  <c r="U181" i="1" s="1"/>
  <c r="R7005" i="1"/>
  <c r="S7005" i="1" s="1"/>
  <c r="T7005" i="1" s="1"/>
  <c r="U7005" i="1" s="1"/>
  <c r="R6997" i="1"/>
  <c r="S6997" i="1" s="1"/>
  <c r="T6997" i="1" s="1"/>
  <c r="U6997" i="1" s="1"/>
  <c r="R6989" i="1"/>
  <c r="S6989" i="1" s="1"/>
  <c r="T6989" i="1" s="1"/>
  <c r="U6989" i="1" s="1"/>
  <c r="R6981" i="1"/>
  <c r="S6981" i="1" s="1"/>
  <c r="T6981" i="1" s="1"/>
  <c r="U6981" i="1" s="1"/>
  <c r="R6973" i="1"/>
  <c r="S6973" i="1" s="1"/>
  <c r="T6973" i="1" s="1"/>
  <c r="U6973" i="1" s="1"/>
  <c r="R6965" i="1"/>
  <c r="S6965" i="1" s="1"/>
  <c r="T6965" i="1" s="1"/>
  <c r="U6965" i="1" s="1"/>
  <c r="R6957" i="1"/>
  <c r="S6957" i="1" s="1"/>
  <c r="T6957" i="1" s="1"/>
  <c r="U6957" i="1" s="1"/>
  <c r="R6949" i="1"/>
  <c r="S6949" i="1" s="1"/>
  <c r="T6949" i="1" s="1"/>
  <c r="U6949" i="1" s="1"/>
  <c r="R6941" i="1"/>
  <c r="S6941" i="1" s="1"/>
  <c r="T6941" i="1" s="1"/>
  <c r="U6941" i="1" s="1"/>
  <c r="R6933" i="1"/>
  <c r="S6933" i="1" s="1"/>
  <c r="T6933" i="1" s="1"/>
  <c r="U6933" i="1" s="1"/>
  <c r="R6925" i="1"/>
  <c r="S6925" i="1" s="1"/>
  <c r="T6925" i="1" s="1"/>
  <c r="U6925" i="1" s="1"/>
  <c r="R6917" i="1"/>
  <c r="S6917" i="1" s="1"/>
  <c r="T6917" i="1" s="1"/>
  <c r="U6917" i="1" s="1"/>
  <c r="R6909" i="1"/>
  <c r="S6909" i="1" s="1"/>
  <c r="T6909" i="1" s="1"/>
  <c r="U6909" i="1" s="1"/>
  <c r="R6901" i="1"/>
  <c r="S6901" i="1" s="1"/>
  <c r="T6901" i="1" s="1"/>
  <c r="U6901" i="1" s="1"/>
  <c r="R6893" i="1"/>
  <c r="S6893" i="1" s="1"/>
  <c r="T6893" i="1" s="1"/>
  <c r="U6893" i="1" s="1"/>
  <c r="R6885" i="1"/>
  <c r="S6885" i="1" s="1"/>
  <c r="T6885" i="1" s="1"/>
  <c r="U6885" i="1" s="1"/>
  <c r="R6877" i="1"/>
  <c r="S6877" i="1" s="1"/>
  <c r="T6877" i="1" s="1"/>
  <c r="U6877" i="1" s="1"/>
  <c r="R6869" i="1"/>
  <c r="S6869" i="1" s="1"/>
  <c r="T6869" i="1" s="1"/>
  <c r="U6869" i="1" s="1"/>
  <c r="R6861" i="1"/>
  <c r="S6861" i="1" s="1"/>
  <c r="T6861" i="1" s="1"/>
  <c r="U6861" i="1" s="1"/>
  <c r="R6853" i="1"/>
  <c r="S6853" i="1" s="1"/>
  <c r="T6853" i="1" s="1"/>
  <c r="U6853" i="1" s="1"/>
  <c r="R6845" i="1"/>
  <c r="S6845" i="1" s="1"/>
  <c r="T6845" i="1" s="1"/>
  <c r="U6845" i="1" s="1"/>
  <c r="R6837" i="1"/>
  <c r="S6837" i="1" s="1"/>
  <c r="T6837" i="1" s="1"/>
  <c r="U6837" i="1" s="1"/>
  <c r="R6829" i="1"/>
  <c r="S6829" i="1" s="1"/>
  <c r="T6829" i="1" s="1"/>
  <c r="U6829" i="1" s="1"/>
  <c r="R6821" i="1"/>
  <c r="S6821" i="1" s="1"/>
  <c r="T6821" i="1" s="1"/>
  <c r="U6821" i="1" s="1"/>
  <c r="R6813" i="1"/>
  <c r="S6813" i="1" s="1"/>
  <c r="T6813" i="1" s="1"/>
  <c r="U6813" i="1" s="1"/>
  <c r="R6805" i="1"/>
  <c r="S6805" i="1" s="1"/>
  <c r="T6805" i="1" s="1"/>
  <c r="U6805" i="1" s="1"/>
  <c r="R6797" i="1"/>
  <c r="S6797" i="1" s="1"/>
  <c r="T6797" i="1" s="1"/>
  <c r="U6797" i="1" s="1"/>
  <c r="R6789" i="1"/>
  <c r="S6789" i="1" s="1"/>
  <c r="T6789" i="1" s="1"/>
  <c r="U6789" i="1" s="1"/>
  <c r="R6781" i="1"/>
  <c r="S6781" i="1" s="1"/>
  <c r="T6781" i="1" s="1"/>
  <c r="U6781" i="1" s="1"/>
  <c r="R6773" i="1"/>
  <c r="S6773" i="1" s="1"/>
  <c r="T6773" i="1" s="1"/>
  <c r="U6773" i="1" s="1"/>
  <c r="R6765" i="1"/>
  <c r="S6765" i="1" s="1"/>
  <c r="T6765" i="1" s="1"/>
  <c r="U6765" i="1" s="1"/>
  <c r="R6757" i="1"/>
  <c r="S6757" i="1" s="1"/>
  <c r="T6757" i="1" s="1"/>
  <c r="U6757" i="1" s="1"/>
  <c r="R6749" i="1"/>
  <c r="S6749" i="1" s="1"/>
  <c r="T6749" i="1" s="1"/>
  <c r="U6749" i="1" s="1"/>
  <c r="R6741" i="1"/>
  <c r="S6741" i="1" s="1"/>
  <c r="T6741" i="1" s="1"/>
  <c r="U6741" i="1" s="1"/>
  <c r="R6733" i="1"/>
  <c r="S6733" i="1" s="1"/>
  <c r="T6733" i="1" s="1"/>
  <c r="U6733" i="1" s="1"/>
  <c r="R6725" i="1"/>
  <c r="S6725" i="1" s="1"/>
  <c r="T6725" i="1" s="1"/>
  <c r="U6725" i="1" s="1"/>
  <c r="R6717" i="1"/>
  <c r="S6717" i="1" s="1"/>
  <c r="T6717" i="1" s="1"/>
  <c r="U6717" i="1" s="1"/>
  <c r="R6709" i="1"/>
  <c r="S6709" i="1" s="1"/>
  <c r="T6709" i="1" s="1"/>
  <c r="U6709" i="1" s="1"/>
  <c r="R6701" i="1"/>
  <c r="S6701" i="1" s="1"/>
  <c r="T6701" i="1" s="1"/>
  <c r="U6701" i="1" s="1"/>
  <c r="R6693" i="1"/>
  <c r="S6693" i="1" s="1"/>
  <c r="T6693" i="1" s="1"/>
  <c r="U6693" i="1" s="1"/>
  <c r="R6685" i="1"/>
  <c r="S6685" i="1" s="1"/>
  <c r="T6685" i="1" s="1"/>
  <c r="U6685" i="1" s="1"/>
  <c r="R6677" i="1"/>
  <c r="S6677" i="1" s="1"/>
  <c r="T6677" i="1" s="1"/>
  <c r="U6677" i="1" s="1"/>
  <c r="R6669" i="1"/>
  <c r="S6669" i="1" s="1"/>
  <c r="T6669" i="1" s="1"/>
  <c r="U6669" i="1" s="1"/>
  <c r="R6661" i="1"/>
  <c r="S6661" i="1" s="1"/>
  <c r="T6661" i="1" s="1"/>
  <c r="U6661" i="1" s="1"/>
  <c r="R6653" i="1"/>
  <c r="S6653" i="1" s="1"/>
  <c r="T6653" i="1" s="1"/>
  <c r="U6653" i="1" s="1"/>
  <c r="R6645" i="1"/>
  <c r="S6645" i="1" s="1"/>
  <c r="T6645" i="1" s="1"/>
  <c r="U6645" i="1" s="1"/>
  <c r="R6637" i="1"/>
  <c r="S6637" i="1" s="1"/>
  <c r="T6637" i="1" s="1"/>
  <c r="U6637" i="1" s="1"/>
  <c r="R6629" i="1"/>
  <c r="S6629" i="1" s="1"/>
  <c r="T6629" i="1" s="1"/>
  <c r="U6629" i="1" s="1"/>
  <c r="R6621" i="1"/>
  <c r="S6621" i="1" s="1"/>
  <c r="T6621" i="1" s="1"/>
  <c r="U6621" i="1" s="1"/>
  <c r="R6613" i="1"/>
  <c r="S6613" i="1" s="1"/>
  <c r="T6613" i="1" s="1"/>
  <c r="U6613" i="1" s="1"/>
  <c r="R6605" i="1"/>
  <c r="S6605" i="1" s="1"/>
  <c r="T6605" i="1" s="1"/>
  <c r="U6605" i="1" s="1"/>
  <c r="R6597" i="1"/>
  <c r="S6597" i="1" s="1"/>
  <c r="T6597" i="1" s="1"/>
  <c r="U6597" i="1" s="1"/>
  <c r="R6589" i="1"/>
  <c r="S6589" i="1" s="1"/>
  <c r="T6589" i="1" s="1"/>
  <c r="U6589" i="1" s="1"/>
  <c r="R6581" i="1"/>
  <c r="S6581" i="1" s="1"/>
  <c r="T6581" i="1" s="1"/>
  <c r="U6581" i="1" s="1"/>
  <c r="R6573" i="1"/>
  <c r="S6573" i="1" s="1"/>
  <c r="T6573" i="1" s="1"/>
  <c r="U6573" i="1" s="1"/>
  <c r="R6565" i="1"/>
  <c r="S6565" i="1" s="1"/>
  <c r="T6565" i="1" s="1"/>
  <c r="U6565" i="1" s="1"/>
  <c r="R6557" i="1"/>
  <c r="S6557" i="1" s="1"/>
  <c r="T6557" i="1" s="1"/>
  <c r="U6557" i="1" s="1"/>
  <c r="R6549" i="1"/>
  <c r="S6549" i="1" s="1"/>
  <c r="T6549" i="1" s="1"/>
  <c r="U6549" i="1" s="1"/>
  <c r="R6541" i="1"/>
  <c r="S6541" i="1" s="1"/>
  <c r="T6541" i="1" s="1"/>
  <c r="U6541" i="1" s="1"/>
  <c r="R6533" i="1"/>
  <c r="S6533" i="1" s="1"/>
  <c r="T6533" i="1" s="1"/>
  <c r="U6533" i="1" s="1"/>
  <c r="R6525" i="1"/>
  <c r="S6525" i="1" s="1"/>
  <c r="T6525" i="1" s="1"/>
  <c r="U6525" i="1" s="1"/>
  <c r="R6517" i="1"/>
  <c r="S6517" i="1" s="1"/>
  <c r="T6517" i="1" s="1"/>
  <c r="U6517" i="1" s="1"/>
  <c r="R6509" i="1"/>
  <c r="S6509" i="1" s="1"/>
  <c r="T6509" i="1" s="1"/>
  <c r="U6509" i="1" s="1"/>
  <c r="R6501" i="1"/>
  <c r="S6501" i="1" s="1"/>
  <c r="T6501" i="1" s="1"/>
  <c r="U6501" i="1" s="1"/>
  <c r="R6493" i="1"/>
  <c r="S6493" i="1" s="1"/>
  <c r="T6493" i="1" s="1"/>
  <c r="U6493" i="1" s="1"/>
  <c r="R6485" i="1"/>
  <c r="S6485" i="1" s="1"/>
  <c r="T6485" i="1" s="1"/>
  <c r="U6485" i="1" s="1"/>
  <c r="R6477" i="1"/>
  <c r="S6477" i="1" s="1"/>
  <c r="T6477" i="1" s="1"/>
  <c r="U6477" i="1" s="1"/>
  <c r="R6469" i="1"/>
  <c r="S6469" i="1" s="1"/>
  <c r="T6469" i="1" s="1"/>
  <c r="U6469" i="1" s="1"/>
  <c r="R6461" i="1"/>
  <c r="S6461" i="1" s="1"/>
  <c r="T6461" i="1" s="1"/>
  <c r="U6461" i="1" s="1"/>
  <c r="R6453" i="1"/>
  <c r="S6453" i="1" s="1"/>
  <c r="T6453" i="1" s="1"/>
  <c r="U6453" i="1" s="1"/>
  <c r="R6445" i="1"/>
  <c r="S6445" i="1" s="1"/>
  <c r="T6445" i="1" s="1"/>
  <c r="U6445" i="1" s="1"/>
  <c r="R6437" i="1"/>
  <c r="S6437" i="1" s="1"/>
  <c r="T6437" i="1" s="1"/>
  <c r="U6437" i="1" s="1"/>
  <c r="R6429" i="1"/>
  <c r="S6429" i="1" s="1"/>
  <c r="T6429" i="1" s="1"/>
  <c r="U6429" i="1" s="1"/>
  <c r="R6421" i="1"/>
  <c r="S6421" i="1" s="1"/>
  <c r="T6421" i="1" s="1"/>
  <c r="U6421" i="1" s="1"/>
  <c r="R6413" i="1"/>
  <c r="S6413" i="1" s="1"/>
  <c r="T6413" i="1" s="1"/>
  <c r="U6413" i="1" s="1"/>
  <c r="R6405" i="1"/>
  <c r="S6405" i="1" s="1"/>
  <c r="T6405" i="1" s="1"/>
  <c r="U6405" i="1" s="1"/>
  <c r="R6397" i="1"/>
  <c r="S6397" i="1" s="1"/>
  <c r="T6397" i="1" s="1"/>
  <c r="U6397" i="1" s="1"/>
  <c r="R6389" i="1"/>
  <c r="S6389" i="1" s="1"/>
  <c r="T6389" i="1" s="1"/>
  <c r="U6389" i="1" s="1"/>
  <c r="R6381" i="1"/>
  <c r="S6381" i="1" s="1"/>
  <c r="T6381" i="1" s="1"/>
  <c r="U6381" i="1" s="1"/>
  <c r="R6373" i="1"/>
  <c r="S6373" i="1" s="1"/>
  <c r="T6373" i="1" s="1"/>
  <c r="U6373" i="1" s="1"/>
  <c r="R6365" i="1"/>
  <c r="S6365" i="1" s="1"/>
  <c r="T6365" i="1" s="1"/>
  <c r="U6365" i="1" s="1"/>
  <c r="R6357" i="1"/>
  <c r="S6357" i="1" s="1"/>
  <c r="T6357" i="1" s="1"/>
  <c r="U6357" i="1" s="1"/>
  <c r="R6349" i="1"/>
  <c r="S6349" i="1" s="1"/>
  <c r="T6349" i="1" s="1"/>
  <c r="U6349" i="1" s="1"/>
  <c r="R6341" i="1"/>
  <c r="S6341" i="1" s="1"/>
  <c r="T6341" i="1" s="1"/>
  <c r="U6341" i="1" s="1"/>
  <c r="R6333" i="1"/>
  <c r="S6333" i="1" s="1"/>
  <c r="T6333" i="1" s="1"/>
  <c r="U6333" i="1" s="1"/>
  <c r="R6325" i="1"/>
  <c r="S6325" i="1" s="1"/>
  <c r="T6325" i="1" s="1"/>
  <c r="U6325" i="1" s="1"/>
  <c r="R6317" i="1"/>
  <c r="S6317" i="1" s="1"/>
  <c r="T6317" i="1" s="1"/>
  <c r="U6317" i="1" s="1"/>
  <c r="R6309" i="1"/>
  <c r="S6309" i="1" s="1"/>
  <c r="T6309" i="1" s="1"/>
  <c r="U6309" i="1" s="1"/>
  <c r="R6301" i="1"/>
  <c r="S6301" i="1" s="1"/>
  <c r="T6301" i="1" s="1"/>
  <c r="U6301" i="1" s="1"/>
  <c r="R6293" i="1"/>
  <c r="S6293" i="1" s="1"/>
  <c r="T6293" i="1" s="1"/>
  <c r="U6293" i="1" s="1"/>
  <c r="R6285" i="1"/>
  <c r="S6285" i="1" s="1"/>
  <c r="T6285" i="1" s="1"/>
  <c r="U6285" i="1" s="1"/>
  <c r="R6277" i="1"/>
  <c r="S6277" i="1" s="1"/>
  <c r="T6277" i="1" s="1"/>
  <c r="U6277" i="1" s="1"/>
  <c r="R6269" i="1"/>
  <c r="S6269" i="1" s="1"/>
  <c r="T6269" i="1" s="1"/>
  <c r="U6269" i="1" s="1"/>
  <c r="R6261" i="1"/>
  <c r="S6261" i="1" s="1"/>
  <c r="T6261" i="1" s="1"/>
  <c r="U6261" i="1" s="1"/>
  <c r="R6253" i="1"/>
  <c r="S6253" i="1" s="1"/>
  <c r="T6253" i="1" s="1"/>
  <c r="U6253" i="1" s="1"/>
  <c r="R6245" i="1"/>
  <c r="S6245" i="1" s="1"/>
  <c r="T6245" i="1" s="1"/>
  <c r="U6245" i="1" s="1"/>
  <c r="R6237" i="1"/>
  <c r="S6237" i="1" s="1"/>
  <c r="T6237" i="1" s="1"/>
  <c r="U6237" i="1" s="1"/>
  <c r="R6229" i="1"/>
  <c r="S6229" i="1" s="1"/>
  <c r="T6229" i="1" s="1"/>
  <c r="U6229" i="1" s="1"/>
  <c r="R6221" i="1"/>
  <c r="S6221" i="1" s="1"/>
  <c r="T6221" i="1" s="1"/>
  <c r="U6221" i="1" s="1"/>
  <c r="R6213" i="1"/>
  <c r="S6213" i="1" s="1"/>
  <c r="T6213" i="1" s="1"/>
  <c r="U6213" i="1" s="1"/>
  <c r="R6205" i="1"/>
  <c r="S6205" i="1" s="1"/>
  <c r="T6205" i="1" s="1"/>
  <c r="U6205" i="1" s="1"/>
  <c r="R6197" i="1"/>
  <c r="S6197" i="1" s="1"/>
  <c r="T6197" i="1" s="1"/>
  <c r="U6197" i="1" s="1"/>
  <c r="R6189" i="1"/>
  <c r="S6189" i="1" s="1"/>
  <c r="T6189" i="1" s="1"/>
  <c r="U6189" i="1" s="1"/>
  <c r="R6181" i="1"/>
  <c r="S6181" i="1" s="1"/>
  <c r="T6181" i="1" s="1"/>
  <c r="U6181" i="1" s="1"/>
  <c r="R6173" i="1"/>
  <c r="S6173" i="1" s="1"/>
  <c r="T6173" i="1" s="1"/>
  <c r="U6173" i="1" s="1"/>
  <c r="R6165" i="1"/>
  <c r="S6165" i="1" s="1"/>
  <c r="T6165" i="1" s="1"/>
  <c r="U6165" i="1" s="1"/>
  <c r="R6157" i="1"/>
  <c r="S6157" i="1" s="1"/>
  <c r="T6157" i="1" s="1"/>
  <c r="U6157" i="1" s="1"/>
  <c r="R6149" i="1"/>
  <c r="S6149" i="1" s="1"/>
  <c r="T6149" i="1" s="1"/>
  <c r="U6149" i="1" s="1"/>
  <c r="R6141" i="1"/>
  <c r="S6141" i="1" s="1"/>
  <c r="T6141" i="1" s="1"/>
  <c r="U6141" i="1" s="1"/>
  <c r="R6133" i="1"/>
  <c r="S6133" i="1" s="1"/>
  <c r="T6133" i="1" s="1"/>
  <c r="U6133" i="1" s="1"/>
  <c r="R6125" i="1"/>
  <c r="S6125" i="1" s="1"/>
  <c r="T6125" i="1" s="1"/>
  <c r="U6125" i="1" s="1"/>
  <c r="R6117" i="1"/>
  <c r="S6117" i="1" s="1"/>
  <c r="T6117" i="1" s="1"/>
  <c r="U6117" i="1" s="1"/>
  <c r="R6109" i="1"/>
  <c r="S6109" i="1" s="1"/>
  <c r="T6109" i="1" s="1"/>
  <c r="U6109" i="1" s="1"/>
  <c r="R6101" i="1"/>
  <c r="S6101" i="1" s="1"/>
  <c r="T6101" i="1" s="1"/>
  <c r="U6101" i="1" s="1"/>
  <c r="R6093" i="1"/>
  <c r="S6093" i="1" s="1"/>
  <c r="T6093" i="1" s="1"/>
  <c r="U6093" i="1" s="1"/>
  <c r="R6085" i="1"/>
  <c r="S6085" i="1" s="1"/>
  <c r="T6085" i="1" s="1"/>
  <c r="U6085" i="1" s="1"/>
  <c r="R6077" i="1"/>
  <c r="S6077" i="1" s="1"/>
  <c r="T6077" i="1" s="1"/>
  <c r="U6077" i="1" s="1"/>
  <c r="R6069" i="1"/>
  <c r="S6069" i="1" s="1"/>
  <c r="T6069" i="1" s="1"/>
  <c r="U6069" i="1" s="1"/>
  <c r="R6061" i="1"/>
  <c r="S6061" i="1" s="1"/>
  <c r="T6061" i="1" s="1"/>
  <c r="U6061" i="1" s="1"/>
  <c r="R6053" i="1"/>
  <c r="S6053" i="1" s="1"/>
  <c r="T6053" i="1" s="1"/>
  <c r="U6053" i="1" s="1"/>
  <c r="R6045" i="1"/>
  <c r="S6045" i="1" s="1"/>
  <c r="T6045" i="1" s="1"/>
  <c r="U6045" i="1" s="1"/>
  <c r="R6037" i="1"/>
  <c r="S6037" i="1" s="1"/>
  <c r="T6037" i="1" s="1"/>
  <c r="U6037" i="1" s="1"/>
  <c r="R6029" i="1"/>
  <c r="S6029" i="1" s="1"/>
  <c r="T6029" i="1" s="1"/>
  <c r="U6029" i="1" s="1"/>
  <c r="R6021" i="1"/>
  <c r="S6021" i="1" s="1"/>
  <c r="T6021" i="1" s="1"/>
  <c r="U6021" i="1" s="1"/>
  <c r="R6013" i="1"/>
  <c r="S6013" i="1" s="1"/>
  <c r="T6013" i="1" s="1"/>
  <c r="U6013" i="1" s="1"/>
  <c r="R6005" i="1"/>
  <c r="S6005" i="1" s="1"/>
  <c r="T6005" i="1" s="1"/>
  <c r="U6005" i="1" s="1"/>
  <c r="R5997" i="1"/>
  <c r="S5997" i="1" s="1"/>
  <c r="T5997" i="1" s="1"/>
  <c r="U5997" i="1" s="1"/>
  <c r="R5989" i="1"/>
  <c r="S5989" i="1" s="1"/>
  <c r="T5989" i="1" s="1"/>
  <c r="U5989" i="1" s="1"/>
  <c r="R5981" i="1"/>
  <c r="S5981" i="1" s="1"/>
  <c r="T5981" i="1" s="1"/>
  <c r="U5981" i="1" s="1"/>
  <c r="R5973" i="1"/>
  <c r="S5973" i="1" s="1"/>
  <c r="T5973" i="1" s="1"/>
  <c r="U5973" i="1" s="1"/>
  <c r="R5965" i="1"/>
  <c r="S5965" i="1" s="1"/>
  <c r="T5965" i="1" s="1"/>
  <c r="U5965" i="1" s="1"/>
  <c r="R5957" i="1"/>
  <c r="S5957" i="1" s="1"/>
  <c r="T5957" i="1" s="1"/>
  <c r="U5957" i="1" s="1"/>
  <c r="R5949" i="1"/>
  <c r="S5949" i="1" s="1"/>
  <c r="T5949" i="1" s="1"/>
  <c r="U5949" i="1" s="1"/>
  <c r="R5941" i="1"/>
  <c r="S5941" i="1" s="1"/>
  <c r="T5941" i="1" s="1"/>
  <c r="U5941" i="1" s="1"/>
  <c r="R5933" i="1"/>
  <c r="S5933" i="1" s="1"/>
  <c r="T5933" i="1" s="1"/>
  <c r="U5933" i="1" s="1"/>
  <c r="R5925" i="1"/>
  <c r="S5925" i="1" s="1"/>
  <c r="T5925" i="1" s="1"/>
  <c r="U5925" i="1" s="1"/>
  <c r="R5917" i="1"/>
  <c r="S5917" i="1" s="1"/>
  <c r="T5917" i="1" s="1"/>
  <c r="U5917" i="1" s="1"/>
  <c r="R5909" i="1"/>
  <c r="S5909" i="1" s="1"/>
  <c r="T5909" i="1" s="1"/>
  <c r="U5909" i="1" s="1"/>
  <c r="R5901" i="1"/>
  <c r="S5901" i="1" s="1"/>
  <c r="T5901" i="1" s="1"/>
  <c r="U5901" i="1" s="1"/>
  <c r="R5893" i="1"/>
  <c r="S5893" i="1" s="1"/>
  <c r="T5893" i="1" s="1"/>
  <c r="U5893" i="1" s="1"/>
  <c r="R5885" i="1"/>
  <c r="S5885" i="1" s="1"/>
  <c r="T5885" i="1" s="1"/>
  <c r="U5885" i="1" s="1"/>
  <c r="R5877" i="1"/>
  <c r="S5877" i="1" s="1"/>
  <c r="T5877" i="1" s="1"/>
  <c r="U5877" i="1" s="1"/>
  <c r="R5869" i="1"/>
  <c r="S5869" i="1" s="1"/>
  <c r="T5869" i="1" s="1"/>
  <c r="U5869" i="1" s="1"/>
  <c r="R5861" i="1"/>
  <c r="S5861" i="1" s="1"/>
  <c r="T5861" i="1" s="1"/>
  <c r="U5861" i="1" s="1"/>
  <c r="R5853" i="1"/>
  <c r="S5853" i="1" s="1"/>
  <c r="T5853" i="1" s="1"/>
  <c r="U5853" i="1" s="1"/>
  <c r="R5845" i="1"/>
  <c r="S5845" i="1" s="1"/>
  <c r="T5845" i="1" s="1"/>
  <c r="U5845" i="1" s="1"/>
  <c r="R5837" i="1"/>
  <c r="S5837" i="1" s="1"/>
  <c r="T5837" i="1" s="1"/>
  <c r="U5837" i="1" s="1"/>
  <c r="R5829" i="1"/>
  <c r="S5829" i="1" s="1"/>
  <c r="T5829" i="1" s="1"/>
  <c r="U5829" i="1" s="1"/>
  <c r="R5821" i="1"/>
  <c r="S5821" i="1" s="1"/>
  <c r="T5821" i="1" s="1"/>
  <c r="U5821" i="1" s="1"/>
  <c r="R5813" i="1"/>
  <c r="S5813" i="1" s="1"/>
  <c r="T5813" i="1" s="1"/>
  <c r="U5813" i="1" s="1"/>
  <c r="R5805" i="1"/>
  <c r="S5805" i="1" s="1"/>
  <c r="T5805" i="1" s="1"/>
  <c r="U5805" i="1" s="1"/>
  <c r="R5797" i="1"/>
  <c r="S5797" i="1" s="1"/>
  <c r="T5797" i="1" s="1"/>
  <c r="U5797" i="1" s="1"/>
  <c r="R5789" i="1"/>
  <c r="S5789" i="1" s="1"/>
  <c r="T5789" i="1" s="1"/>
  <c r="U5789" i="1" s="1"/>
  <c r="R5781" i="1"/>
  <c r="S5781" i="1" s="1"/>
  <c r="T5781" i="1" s="1"/>
  <c r="U5781" i="1" s="1"/>
  <c r="R5773" i="1"/>
  <c r="S5773" i="1" s="1"/>
  <c r="T5773" i="1" s="1"/>
  <c r="U5773" i="1" s="1"/>
  <c r="R5765" i="1"/>
  <c r="S5765" i="1" s="1"/>
  <c r="T5765" i="1" s="1"/>
  <c r="U5765" i="1" s="1"/>
  <c r="R5757" i="1"/>
  <c r="S5757" i="1" s="1"/>
  <c r="T5757" i="1" s="1"/>
  <c r="U5757" i="1" s="1"/>
  <c r="R5749" i="1"/>
  <c r="S5749" i="1" s="1"/>
  <c r="T5749" i="1" s="1"/>
  <c r="U5749" i="1" s="1"/>
  <c r="R5741" i="1"/>
  <c r="S5741" i="1" s="1"/>
  <c r="T5741" i="1" s="1"/>
  <c r="U5741" i="1" s="1"/>
  <c r="R5733" i="1"/>
  <c r="S5733" i="1" s="1"/>
  <c r="T5733" i="1" s="1"/>
  <c r="U5733" i="1" s="1"/>
  <c r="R5725" i="1"/>
  <c r="S5725" i="1" s="1"/>
  <c r="T5725" i="1" s="1"/>
  <c r="U5725" i="1" s="1"/>
  <c r="R5717" i="1"/>
  <c r="S5717" i="1" s="1"/>
  <c r="T5717" i="1" s="1"/>
  <c r="U5717" i="1" s="1"/>
  <c r="R5709" i="1"/>
  <c r="S5709" i="1" s="1"/>
  <c r="T5709" i="1" s="1"/>
  <c r="U5709" i="1" s="1"/>
  <c r="R5701" i="1"/>
  <c r="S5701" i="1" s="1"/>
  <c r="T5701" i="1" s="1"/>
  <c r="U5701" i="1" s="1"/>
  <c r="R5693" i="1"/>
  <c r="S5693" i="1" s="1"/>
  <c r="T5693" i="1" s="1"/>
  <c r="U5693" i="1" s="1"/>
  <c r="R5685" i="1"/>
  <c r="S5685" i="1" s="1"/>
  <c r="T5685" i="1" s="1"/>
  <c r="U5685" i="1" s="1"/>
  <c r="R5677" i="1"/>
  <c r="S5677" i="1" s="1"/>
  <c r="T5677" i="1" s="1"/>
  <c r="U5677" i="1" s="1"/>
  <c r="R5669" i="1"/>
  <c r="S5669" i="1" s="1"/>
  <c r="T5669" i="1" s="1"/>
  <c r="U5669" i="1" s="1"/>
  <c r="R5661" i="1"/>
  <c r="S5661" i="1" s="1"/>
  <c r="T5661" i="1" s="1"/>
  <c r="U5661" i="1" s="1"/>
  <c r="R5653" i="1"/>
  <c r="S5653" i="1" s="1"/>
  <c r="T5653" i="1" s="1"/>
  <c r="U5653" i="1" s="1"/>
  <c r="R5645" i="1"/>
  <c r="S5645" i="1" s="1"/>
  <c r="T5645" i="1" s="1"/>
  <c r="U5645" i="1" s="1"/>
  <c r="R5637" i="1"/>
  <c r="S5637" i="1" s="1"/>
  <c r="T5637" i="1" s="1"/>
  <c r="U5637" i="1" s="1"/>
  <c r="R5629" i="1"/>
  <c r="S5629" i="1" s="1"/>
  <c r="T5629" i="1" s="1"/>
  <c r="U5629" i="1" s="1"/>
  <c r="R5621" i="1"/>
  <c r="S5621" i="1" s="1"/>
  <c r="T5621" i="1" s="1"/>
  <c r="U5621" i="1" s="1"/>
  <c r="R5613" i="1"/>
  <c r="S5613" i="1" s="1"/>
  <c r="T5613" i="1" s="1"/>
  <c r="U5613" i="1" s="1"/>
  <c r="R5605" i="1"/>
  <c r="S5605" i="1" s="1"/>
  <c r="T5605" i="1" s="1"/>
  <c r="U5605" i="1" s="1"/>
  <c r="R5597" i="1"/>
  <c r="S5597" i="1" s="1"/>
  <c r="T5597" i="1" s="1"/>
  <c r="U5597" i="1" s="1"/>
  <c r="R5589" i="1"/>
  <c r="S5589" i="1" s="1"/>
  <c r="T5589" i="1" s="1"/>
  <c r="U5589" i="1" s="1"/>
  <c r="R5581" i="1"/>
  <c r="S5581" i="1" s="1"/>
  <c r="T5581" i="1" s="1"/>
  <c r="U5581" i="1" s="1"/>
  <c r="R5573" i="1"/>
  <c r="S5573" i="1" s="1"/>
  <c r="T5573" i="1" s="1"/>
  <c r="U5573" i="1" s="1"/>
  <c r="R5565" i="1"/>
  <c r="S5565" i="1" s="1"/>
  <c r="T5565" i="1" s="1"/>
  <c r="U5565" i="1" s="1"/>
  <c r="R5557" i="1"/>
  <c r="S5557" i="1" s="1"/>
  <c r="T5557" i="1" s="1"/>
  <c r="U5557" i="1" s="1"/>
  <c r="R5549" i="1"/>
  <c r="S5549" i="1" s="1"/>
  <c r="T5549" i="1" s="1"/>
  <c r="U5549" i="1" s="1"/>
  <c r="R5541" i="1"/>
  <c r="S5541" i="1" s="1"/>
  <c r="T5541" i="1" s="1"/>
  <c r="U5541" i="1" s="1"/>
  <c r="R5533" i="1"/>
  <c r="S5533" i="1" s="1"/>
  <c r="T5533" i="1" s="1"/>
  <c r="U5533" i="1" s="1"/>
  <c r="R5525" i="1"/>
  <c r="S5525" i="1" s="1"/>
  <c r="T5525" i="1" s="1"/>
  <c r="U5525" i="1" s="1"/>
  <c r="R5517" i="1"/>
  <c r="S5517" i="1" s="1"/>
  <c r="T5517" i="1" s="1"/>
  <c r="U5517" i="1" s="1"/>
  <c r="R5509" i="1"/>
  <c r="S5509" i="1" s="1"/>
  <c r="T5509" i="1" s="1"/>
  <c r="U5509" i="1" s="1"/>
  <c r="R5501" i="1"/>
  <c r="S5501" i="1" s="1"/>
  <c r="T5501" i="1" s="1"/>
  <c r="U5501" i="1" s="1"/>
  <c r="R5493" i="1"/>
  <c r="S5493" i="1" s="1"/>
  <c r="T5493" i="1" s="1"/>
  <c r="U5493" i="1" s="1"/>
  <c r="R5485" i="1"/>
  <c r="S5485" i="1" s="1"/>
  <c r="T5485" i="1" s="1"/>
  <c r="U5485" i="1" s="1"/>
  <c r="R5477" i="1"/>
  <c r="S5477" i="1" s="1"/>
  <c r="T5477" i="1" s="1"/>
  <c r="U5477" i="1" s="1"/>
  <c r="R5469" i="1"/>
  <c r="S5469" i="1" s="1"/>
  <c r="T5469" i="1" s="1"/>
  <c r="U5469" i="1" s="1"/>
  <c r="R5461" i="1"/>
  <c r="S5461" i="1" s="1"/>
  <c r="T5461" i="1" s="1"/>
  <c r="U5461" i="1" s="1"/>
  <c r="R5453" i="1"/>
  <c r="S5453" i="1" s="1"/>
  <c r="T5453" i="1" s="1"/>
  <c r="U5453" i="1" s="1"/>
  <c r="R5445" i="1"/>
  <c r="S5445" i="1" s="1"/>
  <c r="T5445" i="1" s="1"/>
  <c r="U5445" i="1" s="1"/>
  <c r="R5437" i="1"/>
  <c r="S5437" i="1" s="1"/>
  <c r="T5437" i="1" s="1"/>
  <c r="U5437" i="1" s="1"/>
  <c r="R5397" i="1"/>
  <c r="S5397" i="1" s="1"/>
  <c r="T5397" i="1" s="1"/>
  <c r="U5397" i="1" s="1"/>
  <c r="R5365" i="1"/>
  <c r="S5365" i="1" s="1"/>
  <c r="T5365" i="1" s="1"/>
  <c r="U5365" i="1" s="1"/>
  <c r="R5333" i="1"/>
  <c r="S5333" i="1" s="1"/>
  <c r="T5333" i="1" s="1"/>
  <c r="U5333" i="1" s="1"/>
  <c r="R5301" i="1"/>
  <c r="S5301" i="1" s="1"/>
  <c r="T5301" i="1" s="1"/>
  <c r="U5301" i="1" s="1"/>
  <c r="R5269" i="1"/>
  <c r="S5269" i="1" s="1"/>
  <c r="T5269" i="1" s="1"/>
  <c r="U5269" i="1" s="1"/>
  <c r="R5237" i="1"/>
  <c r="S5237" i="1" s="1"/>
  <c r="T5237" i="1" s="1"/>
  <c r="U5237" i="1" s="1"/>
  <c r="R5205" i="1"/>
  <c r="S5205" i="1" s="1"/>
  <c r="T5205" i="1" s="1"/>
  <c r="U5205" i="1" s="1"/>
  <c r="R5173" i="1"/>
  <c r="S5173" i="1" s="1"/>
  <c r="T5173" i="1" s="1"/>
  <c r="U5173" i="1" s="1"/>
  <c r="R5141" i="1"/>
  <c r="S5141" i="1" s="1"/>
  <c r="T5141" i="1" s="1"/>
  <c r="U5141" i="1" s="1"/>
  <c r="R5109" i="1"/>
  <c r="S5109" i="1" s="1"/>
  <c r="T5109" i="1" s="1"/>
  <c r="U5109" i="1" s="1"/>
  <c r="R5085" i="1"/>
  <c r="S5085" i="1" s="1"/>
  <c r="T5085" i="1" s="1"/>
  <c r="U5085" i="1" s="1"/>
  <c r="R5061" i="1"/>
  <c r="S5061" i="1" s="1"/>
  <c r="T5061" i="1" s="1"/>
  <c r="U5061" i="1" s="1"/>
  <c r="R5021" i="1"/>
  <c r="S5021" i="1" s="1"/>
  <c r="T5021" i="1" s="1"/>
  <c r="U5021" i="1" s="1"/>
  <c r="R4997" i="1"/>
  <c r="S4997" i="1" s="1"/>
  <c r="T4997" i="1" s="1"/>
  <c r="U4997" i="1" s="1"/>
  <c r="R4957" i="1"/>
  <c r="S4957" i="1" s="1"/>
  <c r="T4957" i="1" s="1"/>
  <c r="U4957" i="1" s="1"/>
  <c r="R4933" i="1"/>
  <c r="S4933" i="1" s="1"/>
  <c r="T4933" i="1" s="1"/>
  <c r="U4933" i="1" s="1"/>
  <c r="R4893" i="1"/>
  <c r="S4893" i="1" s="1"/>
  <c r="T4893" i="1" s="1"/>
  <c r="U4893" i="1" s="1"/>
  <c r="R4869" i="1"/>
  <c r="S4869" i="1" s="1"/>
  <c r="T4869" i="1" s="1"/>
  <c r="U4869" i="1" s="1"/>
  <c r="R4829" i="1"/>
  <c r="S4829" i="1" s="1"/>
  <c r="T4829" i="1" s="1"/>
  <c r="U4829" i="1" s="1"/>
  <c r="R4805" i="1"/>
  <c r="S4805" i="1" s="1"/>
  <c r="T4805" i="1" s="1"/>
  <c r="U4805" i="1" s="1"/>
  <c r="R4765" i="1"/>
  <c r="S4765" i="1" s="1"/>
  <c r="T4765" i="1" s="1"/>
  <c r="U4765" i="1" s="1"/>
  <c r="R4741" i="1"/>
  <c r="S4741" i="1" s="1"/>
  <c r="T4741" i="1" s="1"/>
  <c r="U4741" i="1" s="1"/>
  <c r="R4701" i="1"/>
  <c r="S4701" i="1" s="1"/>
  <c r="T4701" i="1" s="1"/>
  <c r="U4701" i="1" s="1"/>
  <c r="R4677" i="1"/>
  <c r="S4677" i="1" s="1"/>
  <c r="T4677" i="1" s="1"/>
  <c r="U4677" i="1" s="1"/>
  <c r="R4637" i="1"/>
  <c r="S4637" i="1" s="1"/>
  <c r="T4637" i="1" s="1"/>
  <c r="U4637" i="1" s="1"/>
  <c r="R4613" i="1"/>
  <c r="S4613" i="1" s="1"/>
  <c r="T4613" i="1" s="1"/>
  <c r="U4613" i="1" s="1"/>
  <c r="R4573" i="1"/>
  <c r="S4573" i="1" s="1"/>
  <c r="T4573" i="1" s="1"/>
  <c r="U4573" i="1" s="1"/>
  <c r="R4549" i="1"/>
  <c r="S4549" i="1" s="1"/>
  <c r="T4549" i="1" s="1"/>
  <c r="U4549" i="1" s="1"/>
  <c r="R4509" i="1"/>
  <c r="S4509" i="1" s="1"/>
  <c r="T4509" i="1" s="1"/>
  <c r="U4509" i="1" s="1"/>
  <c r="R4485" i="1"/>
  <c r="S4485" i="1" s="1"/>
  <c r="T4485" i="1" s="1"/>
  <c r="U4485" i="1" s="1"/>
  <c r="R4445" i="1"/>
  <c r="S4445" i="1" s="1"/>
  <c r="T4445" i="1" s="1"/>
  <c r="U4445" i="1" s="1"/>
  <c r="R4421" i="1"/>
  <c r="S4421" i="1" s="1"/>
  <c r="T4421" i="1" s="1"/>
  <c r="U4421" i="1" s="1"/>
  <c r="R4381" i="1"/>
  <c r="S4381" i="1" s="1"/>
  <c r="T4381" i="1" s="1"/>
  <c r="U4381" i="1" s="1"/>
  <c r="R4357" i="1"/>
  <c r="S4357" i="1" s="1"/>
  <c r="T4357" i="1" s="1"/>
  <c r="U4357" i="1" s="1"/>
  <c r="R4317" i="1"/>
  <c r="S4317" i="1" s="1"/>
  <c r="T4317" i="1" s="1"/>
  <c r="U4317" i="1" s="1"/>
  <c r="R4293" i="1"/>
  <c r="S4293" i="1" s="1"/>
  <c r="T4293" i="1" s="1"/>
  <c r="U4293" i="1" s="1"/>
  <c r="R4253" i="1"/>
  <c r="S4253" i="1" s="1"/>
  <c r="T4253" i="1" s="1"/>
  <c r="U4253" i="1" s="1"/>
  <c r="R4229" i="1"/>
  <c r="S4229" i="1" s="1"/>
  <c r="T4229" i="1" s="1"/>
  <c r="U4229" i="1" s="1"/>
  <c r="R4189" i="1"/>
  <c r="S4189" i="1" s="1"/>
  <c r="T4189" i="1" s="1"/>
  <c r="U4189" i="1" s="1"/>
  <c r="R4165" i="1"/>
  <c r="S4165" i="1" s="1"/>
  <c r="T4165" i="1" s="1"/>
  <c r="U4165" i="1" s="1"/>
  <c r="R4125" i="1"/>
  <c r="S4125" i="1" s="1"/>
  <c r="T4125" i="1" s="1"/>
  <c r="U4125" i="1" s="1"/>
  <c r="R4101" i="1"/>
  <c r="S4101" i="1" s="1"/>
  <c r="T4101" i="1" s="1"/>
  <c r="U4101" i="1" s="1"/>
  <c r="R4061" i="1"/>
  <c r="S4061" i="1" s="1"/>
  <c r="T4061" i="1" s="1"/>
  <c r="U4061" i="1" s="1"/>
  <c r="R4037" i="1"/>
  <c r="S4037" i="1" s="1"/>
  <c r="T4037" i="1" s="1"/>
  <c r="U4037" i="1" s="1"/>
  <c r="R3997" i="1"/>
  <c r="S3997" i="1" s="1"/>
  <c r="T3997" i="1" s="1"/>
  <c r="U3997" i="1" s="1"/>
  <c r="R3973" i="1"/>
  <c r="S3973" i="1" s="1"/>
  <c r="T3973" i="1" s="1"/>
  <c r="U3973" i="1" s="1"/>
  <c r="R3933" i="1"/>
  <c r="R3909" i="1"/>
  <c r="S3909" i="1" s="1"/>
  <c r="T3909" i="1" s="1"/>
  <c r="U3909" i="1" s="1"/>
  <c r="R3869" i="1"/>
  <c r="S3869" i="1" s="1"/>
  <c r="T3869" i="1" s="1"/>
  <c r="U3869" i="1" s="1"/>
  <c r="R3845" i="1"/>
  <c r="S3845" i="1" s="1"/>
  <c r="T3845" i="1" s="1"/>
  <c r="U3845" i="1" s="1"/>
  <c r="R3805" i="1"/>
  <c r="S3805" i="1" s="1"/>
  <c r="T3805" i="1" s="1"/>
  <c r="U3805" i="1" s="1"/>
  <c r="R3781" i="1"/>
  <c r="S3781" i="1" s="1"/>
  <c r="T3781" i="1" s="1"/>
  <c r="U3781" i="1" s="1"/>
  <c r="R3741" i="1"/>
  <c r="S3741" i="1" s="1"/>
  <c r="T3741" i="1" s="1"/>
  <c r="U3741" i="1" s="1"/>
  <c r="R3717" i="1"/>
  <c r="S3717" i="1" s="1"/>
  <c r="T3717" i="1" s="1"/>
  <c r="U3717" i="1" s="1"/>
  <c r="R3677" i="1"/>
  <c r="S3677" i="1" s="1"/>
  <c r="T3677" i="1" s="1"/>
  <c r="U3677" i="1" s="1"/>
  <c r="R3653" i="1"/>
  <c r="R3613" i="1"/>
  <c r="S3613" i="1" s="1"/>
  <c r="T3613" i="1" s="1"/>
  <c r="U3613" i="1" s="1"/>
  <c r="R3589" i="1"/>
  <c r="S3589" i="1" s="1"/>
  <c r="T3589" i="1" s="1"/>
  <c r="U3589" i="1" s="1"/>
  <c r="R3549" i="1"/>
  <c r="S3549" i="1" s="1"/>
  <c r="T3549" i="1" s="1"/>
  <c r="U3549" i="1" s="1"/>
  <c r="R3525" i="1"/>
  <c r="S3525" i="1" s="1"/>
  <c r="T3525" i="1" s="1"/>
  <c r="U3525" i="1" s="1"/>
  <c r="R3485" i="1"/>
  <c r="S3485" i="1" s="1"/>
  <c r="T3485" i="1" s="1"/>
  <c r="U3485" i="1" s="1"/>
  <c r="R3461" i="1"/>
  <c r="S3461" i="1" s="1"/>
  <c r="T3461" i="1" s="1"/>
  <c r="U3461" i="1" s="1"/>
  <c r="R3421" i="1"/>
  <c r="R3397" i="1"/>
  <c r="S3397" i="1" s="1"/>
  <c r="T3397" i="1" s="1"/>
  <c r="U3397" i="1" s="1"/>
  <c r="R3357" i="1"/>
  <c r="R3333" i="1"/>
  <c r="S3333" i="1" s="1"/>
  <c r="T3333" i="1" s="1"/>
  <c r="U3333" i="1" s="1"/>
  <c r="R3293" i="1"/>
  <c r="S3293" i="1" s="1"/>
  <c r="T3293" i="1" s="1"/>
  <c r="U3293" i="1" s="1"/>
  <c r="R3269" i="1"/>
  <c r="S3269" i="1" s="1"/>
  <c r="T3269" i="1" s="1"/>
  <c r="U3269" i="1" s="1"/>
  <c r="R3229" i="1"/>
  <c r="S3229" i="1" s="1"/>
  <c r="T3229" i="1" s="1"/>
  <c r="U3229" i="1" s="1"/>
  <c r="R3205" i="1"/>
  <c r="S3205" i="1" s="1"/>
  <c r="T3205" i="1" s="1"/>
  <c r="U3205" i="1" s="1"/>
  <c r="R3165" i="1"/>
  <c r="S3165" i="1" s="1"/>
  <c r="T3165" i="1" s="1"/>
  <c r="U3165" i="1" s="1"/>
  <c r="R3141" i="1"/>
  <c r="R3101" i="1"/>
  <c r="S3101" i="1" s="1"/>
  <c r="T3101" i="1" s="1"/>
  <c r="U3101" i="1" s="1"/>
  <c r="R3077" i="1"/>
  <c r="S3077" i="1" s="1"/>
  <c r="T3077" i="1" s="1"/>
  <c r="U3077" i="1" s="1"/>
  <c r="R3037" i="1"/>
  <c r="S3037" i="1" s="1"/>
  <c r="T3037" i="1" s="1"/>
  <c r="U3037" i="1" s="1"/>
  <c r="R3013" i="1"/>
  <c r="S3013" i="1" s="1"/>
  <c r="T3013" i="1" s="1"/>
  <c r="U3013" i="1" s="1"/>
  <c r="R2973" i="1"/>
  <c r="S2973" i="1" s="1"/>
  <c r="T2973" i="1" s="1"/>
  <c r="U2973" i="1" s="1"/>
  <c r="R2949" i="1"/>
  <c r="S2949" i="1" s="1"/>
  <c r="T2949" i="1" s="1"/>
  <c r="U2949" i="1" s="1"/>
  <c r="R2909" i="1"/>
  <c r="S2909" i="1" s="1"/>
  <c r="T2909" i="1" s="1"/>
  <c r="U2909" i="1" s="1"/>
  <c r="R2885" i="1"/>
  <c r="S2885" i="1" s="1"/>
  <c r="T2885" i="1" s="1"/>
  <c r="U2885" i="1" s="1"/>
  <c r="R2845" i="1"/>
  <c r="R2821" i="1"/>
  <c r="S2821" i="1" s="1"/>
  <c r="T2821" i="1" s="1"/>
  <c r="U2821" i="1" s="1"/>
  <c r="R2781" i="1"/>
  <c r="R2757" i="1"/>
  <c r="S2757" i="1" s="1"/>
  <c r="T2757" i="1" s="1"/>
  <c r="U2757" i="1" s="1"/>
  <c r="R2717" i="1"/>
  <c r="S2717" i="1" s="1"/>
  <c r="T2717" i="1" s="1"/>
  <c r="U2717" i="1" s="1"/>
  <c r="R2693" i="1"/>
  <c r="S2693" i="1" s="1"/>
  <c r="T2693" i="1" s="1"/>
  <c r="U2693" i="1" s="1"/>
  <c r="R2653" i="1"/>
  <c r="S2653" i="1" s="1"/>
  <c r="T2653" i="1" s="1"/>
  <c r="U2653" i="1" s="1"/>
  <c r="R2629" i="1"/>
  <c r="S2629" i="1" s="1"/>
  <c r="T2629" i="1" s="1"/>
  <c r="U2629" i="1" s="1"/>
  <c r="R2589" i="1"/>
  <c r="S2589" i="1" s="1"/>
  <c r="T2589" i="1" s="1"/>
  <c r="U2589" i="1" s="1"/>
  <c r="R2565" i="1"/>
  <c r="S2565" i="1" s="1"/>
  <c r="T2565" i="1" s="1"/>
  <c r="U2565" i="1" s="1"/>
  <c r="R2525" i="1"/>
  <c r="S2525" i="1" s="1"/>
  <c r="T2525" i="1" s="1"/>
  <c r="U2525" i="1" s="1"/>
  <c r="R2501" i="1"/>
  <c r="S2501" i="1" s="1"/>
  <c r="T2501" i="1" s="1"/>
  <c r="U2501" i="1" s="1"/>
  <c r="R2461" i="1"/>
  <c r="S2461" i="1" s="1"/>
  <c r="T2461" i="1" s="1"/>
  <c r="U2461" i="1" s="1"/>
  <c r="R2437" i="1"/>
  <c r="S2437" i="1" s="1"/>
  <c r="T2437" i="1" s="1"/>
  <c r="U2437" i="1" s="1"/>
  <c r="R2397" i="1"/>
  <c r="R2373" i="1"/>
  <c r="S2373" i="1" s="1"/>
  <c r="T2373" i="1" s="1"/>
  <c r="U2373" i="1" s="1"/>
  <c r="R2333" i="1"/>
  <c r="R2309" i="1"/>
  <c r="S2309" i="1" s="1"/>
  <c r="T2309" i="1" s="1"/>
  <c r="U2309" i="1" s="1"/>
  <c r="R2269" i="1"/>
  <c r="S2269" i="1" s="1"/>
  <c r="T2269" i="1" s="1"/>
  <c r="U2269" i="1" s="1"/>
  <c r="R2245" i="1"/>
  <c r="S2245" i="1" s="1"/>
  <c r="T2245" i="1" s="1"/>
  <c r="U2245" i="1" s="1"/>
  <c r="R2205" i="1"/>
  <c r="S2205" i="1" s="1"/>
  <c r="T2205" i="1" s="1"/>
  <c r="U2205" i="1" s="1"/>
  <c r="R2181" i="1"/>
  <c r="S2181" i="1" s="1"/>
  <c r="T2181" i="1" s="1"/>
  <c r="U2181" i="1" s="1"/>
  <c r="R2141" i="1"/>
  <c r="S2141" i="1" s="1"/>
  <c r="T2141" i="1" s="1"/>
  <c r="U2141" i="1" s="1"/>
  <c r="R2117" i="1"/>
  <c r="R2077" i="1"/>
  <c r="S2077" i="1" s="1"/>
  <c r="T2077" i="1" s="1"/>
  <c r="U2077" i="1" s="1"/>
  <c r="R2053" i="1"/>
  <c r="S2053" i="1" s="1"/>
  <c r="T2053" i="1" s="1"/>
  <c r="U2053" i="1" s="1"/>
  <c r="R2013" i="1"/>
  <c r="R1989" i="1"/>
  <c r="S1989" i="1" s="1"/>
  <c r="T1989" i="1" s="1"/>
  <c r="U1989" i="1" s="1"/>
  <c r="R1949" i="1"/>
  <c r="S1949" i="1" s="1"/>
  <c r="T1949" i="1" s="1"/>
  <c r="U1949" i="1" s="1"/>
  <c r="R1925" i="1"/>
  <c r="S1925" i="1" s="1"/>
  <c r="T1925" i="1" s="1"/>
  <c r="U1925" i="1" s="1"/>
  <c r="R1885" i="1"/>
  <c r="S1885" i="1" s="1"/>
  <c r="T1885" i="1" s="1"/>
  <c r="U1885" i="1" s="1"/>
  <c r="R1861" i="1"/>
  <c r="S1861" i="1" s="1"/>
  <c r="T1861" i="1" s="1"/>
  <c r="U1861" i="1" s="1"/>
  <c r="R1821" i="1"/>
  <c r="R1797" i="1"/>
  <c r="S1797" i="1" s="1"/>
  <c r="T1797" i="1" s="1"/>
  <c r="U1797" i="1" s="1"/>
  <c r="R1757" i="1"/>
  <c r="S1757" i="1" s="1"/>
  <c r="T1757" i="1" s="1"/>
  <c r="U1757" i="1" s="1"/>
  <c r="R1733" i="1"/>
  <c r="S1733" i="1" s="1"/>
  <c r="T1733" i="1" s="1"/>
  <c r="U1733" i="1" s="1"/>
  <c r="R1685" i="1"/>
  <c r="S1685" i="1" s="1"/>
  <c r="T1685" i="1" s="1"/>
  <c r="U1685" i="1" s="1"/>
  <c r="R1669" i="1"/>
  <c r="S1669" i="1" s="1"/>
  <c r="T1669" i="1" s="1"/>
  <c r="U1669" i="1" s="1"/>
  <c r="R1653" i="1"/>
  <c r="S1653" i="1" s="1"/>
  <c r="T1653" i="1" s="1"/>
  <c r="U1653" i="1" s="1"/>
  <c r="R1637" i="1"/>
  <c r="S1637" i="1" s="1"/>
  <c r="T1637" i="1" s="1"/>
  <c r="U1637" i="1" s="1"/>
  <c r="R1621" i="1"/>
  <c r="S1621" i="1" s="1"/>
  <c r="T1621" i="1" s="1"/>
  <c r="U1621" i="1" s="1"/>
  <c r="R1589" i="1"/>
  <c r="S1589" i="1" s="1"/>
  <c r="T1589" i="1" s="1"/>
  <c r="U1589" i="1" s="1"/>
  <c r="R1565" i="1"/>
  <c r="S1565" i="1" s="1"/>
  <c r="T1565" i="1" s="1"/>
  <c r="U1565" i="1" s="1"/>
  <c r="R1557" i="1"/>
  <c r="S1557" i="1" s="1"/>
  <c r="T1557" i="1" s="1"/>
  <c r="U1557" i="1" s="1"/>
  <c r="R1533" i="1"/>
  <c r="S1533" i="1" s="1"/>
  <c r="T1533" i="1" s="1"/>
  <c r="U1533" i="1" s="1"/>
  <c r="R1525" i="1"/>
  <c r="S1525" i="1" s="1"/>
  <c r="T1525" i="1" s="1"/>
  <c r="U1525" i="1" s="1"/>
  <c r="R1517" i="1"/>
  <c r="S1517" i="1" s="1"/>
  <c r="T1517" i="1" s="1"/>
  <c r="U1517" i="1" s="1"/>
  <c r="R1493" i="1"/>
  <c r="S1493" i="1" s="1"/>
  <c r="T1493" i="1" s="1"/>
  <c r="U1493" i="1" s="1"/>
  <c r="R1485" i="1"/>
  <c r="S1485" i="1" s="1"/>
  <c r="T1485" i="1" s="1"/>
  <c r="U1485" i="1" s="1"/>
  <c r="R1461" i="1"/>
  <c r="R1429" i="1"/>
  <c r="S1429" i="1" s="1"/>
  <c r="T1429" i="1" s="1"/>
  <c r="U1429" i="1" s="1"/>
  <c r="R1413" i="1"/>
  <c r="S1413" i="1" s="1"/>
  <c r="T1413" i="1" s="1"/>
  <c r="U1413" i="1" s="1"/>
  <c r="R1397" i="1"/>
  <c r="S1397" i="1" s="1"/>
  <c r="T1397" i="1" s="1"/>
  <c r="U1397" i="1" s="1"/>
  <c r="R1381" i="1"/>
  <c r="S1381" i="1" s="1"/>
  <c r="T1381" i="1" s="1"/>
  <c r="U1381" i="1" s="1"/>
  <c r="R1365" i="1"/>
  <c r="S1365" i="1" s="1"/>
  <c r="T1365" i="1" s="1"/>
  <c r="U1365" i="1" s="1"/>
  <c r="R1333" i="1"/>
  <c r="R1309" i="1"/>
  <c r="R1301" i="1"/>
  <c r="S1301" i="1" s="1"/>
  <c r="T1301" i="1" s="1"/>
  <c r="U1301" i="1" s="1"/>
  <c r="R1277" i="1"/>
  <c r="S1277" i="1" s="1"/>
  <c r="T1277" i="1" s="1"/>
  <c r="U1277" i="1" s="1"/>
  <c r="R1269" i="1"/>
  <c r="S1269" i="1" s="1"/>
  <c r="T1269" i="1" s="1"/>
  <c r="U1269" i="1" s="1"/>
  <c r="R1261" i="1"/>
  <c r="S1261" i="1" s="1"/>
  <c r="T1261" i="1" s="1"/>
  <c r="U1261" i="1" s="1"/>
  <c r="R1237" i="1"/>
  <c r="S1237" i="1" s="1"/>
  <c r="T1237" i="1" s="1"/>
  <c r="U1237" i="1" s="1"/>
  <c r="R1229" i="1"/>
  <c r="S1229" i="1" s="1"/>
  <c r="T1229" i="1" s="1"/>
  <c r="U1229" i="1" s="1"/>
  <c r="R1205" i="1"/>
  <c r="R1173" i="1"/>
  <c r="S1173" i="1" s="1"/>
  <c r="T1173" i="1" s="1"/>
  <c r="U1173" i="1" s="1"/>
  <c r="R1157" i="1"/>
  <c r="S1157" i="1" s="1"/>
  <c r="T1157" i="1" s="1"/>
  <c r="U1157" i="1" s="1"/>
  <c r="R1141" i="1"/>
  <c r="S1141" i="1" s="1"/>
  <c r="T1141" i="1" s="1"/>
  <c r="U1141" i="1" s="1"/>
  <c r="R1125" i="1"/>
  <c r="S1125" i="1" s="1"/>
  <c r="T1125" i="1" s="1"/>
  <c r="U1125" i="1" s="1"/>
  <c r="R1109" i="1"/>
  <c r="S1109" i="1" s="1"/>
  <c r="T1109" i="1" s="1"/>
  <c r="U1109" i="1" s="1"/>
  <c r="R1077" i="1"/>
  <c r="S1077" i="1" s="1"/>
  <c r="T1077" i="1" s="1"/>
  <c r="U1077" i="1" s="1"/>
  <c r="R1053" i="1"/>
  <c r="S1053" i="1" s="1"/>
  <c r="T1053" i="1" s="1"/>
  <c r="U1053" i="1" s="1"/>
  <c r="R1045" i="1"/>
  <c r="S1045" i="1" s="1"/>
  <c r="T1045" i="1" s="1"/>
  <c r="U1045" i="1" s="1"/>
  <c r="R1021" i="1"/>
  <c r="R1013" i="1"/>
  <c r="R1005" i="1"/>
  <c r="S1005" i="1" s="1"/>
  <c r="T1005" i="1" s="1"/>
  <c r="U1005" i="1" s="1"/>
  <c r="R981" i="1"/>
  <c r="S981" i="1" s="1"/>
  <c r="T981" i="1" s="1"/>
  <c r="U981" i="1" s="1"/>
  <c r="R973" i="1"/>
  <c r="R949" i="1"/>
  <c r="S949" i="1" s="1"/>
  <c r="T949" i="1" s="1"/>
  <c r="U949" i="1" s="1"/>
  <c r="R917" i="1"/>
  <c r="S917" i="1" s="1"/>
  <c r="T917" i="1" s="1"/>
  <c r="U917" i="1" s="1"/>
  <c r="R901" i="1"/>
  <c r="S901" i="1" s="1"/>
  <c r="T901" i="1" s="1"/>
  <c r="U901" i="1" s="1"/>
  <c r="R885" i="1"/>
  <c r="S885" i="1" s="1"/>
  <c r="T885" i="1" s="1"/>
  <c r="U885" i="1" s="1"/>
  <c r="R869" i="1"/>
  <c r="S869" i="1" s="1"/>
  <c r="T869" i="1" s="1"/>
  <c r="U869" i="1" s="1"/>
  <c r="R853" i="1"/>
  <c r="S853" i="1" s="1"/>
  <c r="T853" i="1" s="1"/>
  <c r="U853" i="1" s="1"/>
  <c r="R821" i="1"/>
  <c r="S821" i="1" s="1"/>
  <c r="T821" i="1" s="1"/>
  <c r="U821" i="1" s="1"/>
  <c r="R797" i="1"/>
  <c r="S797" i="1" s="1"/>
  <c r="T797" i="1" s="1"/>
  <c r="U797" i="1" s="1"/>
  <c r="R789" i="1"/>
  <c r="S789" i="1" s="1"/>
  <c r="T789" i="1" s="1"/>
  <c r="U789" i="1" s="1"/>
  <c r="R765" i="1"/>
  <c r="S765" i="1" s="1"/>
  <c r="T765" i="1" s="1"/>
  <c r="U765" i="1" s="1"/>
  <c r="R757" i="1"/>
  <c r="R749" i="1"/>
  <c r="S749" i="1" s="1"/>
  <c r="T749" i="1" s="1"/>
  <c r="U749" i="1" s="1"/>
  <c r="R725" i="1"/>
  <c r="S725" i="1" s="1"/>
  <c r="T725" i="1" s="1"/>
  <c r="U725" i="1" s="1"/>
  <c r="R717" i="1"/>
  <c r="S717" i="1" s="1"/>
  <c r="T717" i="1" s="1"/>
  <c r="U717" i="1" s="1"/>
  <c r="R693" i="1"/>
  <c r="R661" i="1"/>
  <c r="S661" i="1" s="1"/>
  <c r="T661" i="1" s="1"/>
  <c r="U661" i="1" s="1"/>
  <c r="R645" i="1"/>
  <c r="S645" i="1" s="1"/>
  <c r="T645" i="1" s="1"/>
  <c r="U645" i="1" s="1"/>
  <c r="R629" i="1"/>
  <c r="S629" i="1" s="1"/>
  <c r="T629" i="1" s="1"/>
  <c r="U629" i="1" s="1"/>
  <c r="R613" i="1"/>
  <c r="S613" i="1" s="1"/>
  <c r="T613" i="1" s="1"/>
  <c r="U613" i="1" s="1"/>
  <c r="R597" i="1"/>
  <c r="S597" i="1" s="1"/>
  <c r="T597" i="1" s="1"/>
  <c r="U597" i="1" s="1"/>
  <c r="R565" i="1"/>
  <c r="S565" i="1" s="1"/>
  <c r="T565" i="1" s="1"/>
  <c r="U565" i="1" s="1"/>
  <c r="R541" i="1"/>
  <c r="R533" i="1"/>
  <c r="S533" i="1" s="1"/>
  <c r="T533" i="1" s="1"/>
  <c r="U533" i="1" s="1"/>
  <c r="R509" i="1"/>
  <c r="S509" i="1" s="1"/>
  <c r="T509" i="1" s="1"/>
  <c r="U509" i="1" s="1"/>
  <c r="R501" i="1"/>
  <c r="S501" i="1" s="1"/>
  <c r="T501" i="1" s="1"/>
  <c r="U501" i="1" s="1"/>
  <c r="R493" i="1"/>
  <c r="S493" i="1" s="1"/>
  <c r="T493" i="1" s="1"/>
  <c r="U493" i="1" s="1"/>
  <c r="R469" i="1"/>
  <c r="S469" i="1" s="1"/>
  <c r="T469" i="1" s="1"/>
  <c r="U469" i="1" s="1"/>
  <c r="R461" i="1"/>
  <c r="S461" i="1" s="1"/>
  <c r="T461" i="1" s="1"/>
  <c r="U461" i="1" s="1"/>
  <c r="R437" i="1"/>
  <c r="R405" i="1"/>
  <c r="S405" i="1" s="1"/>
  <c r="T405" i="1" s="1"/>
  <c r="U405" i="1" s="1"/>
  <c r="R389" i="1"/>
  <c r="S389" i="1" s="1"/>
  <c r="T389" i="1" s="1"/>
  <c r="U389" i="1" s="1"/>
  <c r="R373" i="1"/>
  <c r="S373" i="1" s="1"/>
  <c r="T373" i="1" s="1"/>
  <c r="U373" i="1" s="1"/>
  <c r="R357" i="1"/>
  <c r="S357" i="1" s="1"/>
  <c r="T357" i="1" s="1"/>
  <c r="U357" i="1" s="1"/>
  <c r="R341" i="1"/>
  <c r="S341" i="1" s="1"/>
  <c r="T341" i="1" s="1"/>
  <c r="U341" i="1" s="1"/>
  <c r="R309" i="1"/>
  <c r="S309" i="1" s="1"/>
  <c r="T309" i="1" s="1"/>
  <c r="U309" i="1" s="1"/>
  <c r="R285" i="1"/>
  <c r="S285" i="1" s="1"/>
  <c r="T285" i="1" s="1"/>
  <c r="U285" i="1" s="1"/>
  <c r="R277" i="1"/>
  <c r="S277" i="1" s="1"/>
  <c r="T277" i="1" s="1"/>
  <c r="U277" i="1" s="1"/>
  <c r="R253" i="1"/>
  <c r="R245" i="1"/>
  <c r="S245" i="1" s="1"/>
  <c r="T245" i="1" s="1"/>
  <c r="U245" i="1" s="1"/>
  <c r="R237" i="1"/>
  <c r="S237" i="1" s="1"/>
  <c r="T237" i="1" s="1"/>
  <c r="U237" i="1" s="1"/>
  <c r="R213" i="1"/>
  <c r="S213" i="1" s="1"/>
  <c r="T213" i="1" s="1"/>
  <c r="U213" i="1" s="1"/>
  <c r="R205" i="1"/>
  <c r="R181" i="1"/>
  <c r="R149" i="1"/>
  <c r="S149" i="1" s="1"/>
  <c r="T149" i="1" s="1"/>
  <c r="U149" i="1" s="1"/>
  <c r="R133" i="1"/>
  <c r="S133" i="1" s="1"/>
  <c r="T133" i="1" s="1"/>
  <c r="U133" i="1" s="1"/>
  <c r="R117" i="1"/>
  <c r="S117" i="1" s="1"/>
  <c r="T117" i="1" s="1"/>
  <c r="U117" i="1" s="1"/>
  <c r="R101" i="1"/>
  <c r="S101" i="1" s="1"/>
  <c r="T101" i="1" s="1"/>
  <c r="U101" i="1" s="1"/>
  <c r="R85" i="1"/>
  <c r="S85" i="1" s="1"/>
  <c r="T85" i="1" s="1"/>
  <c r="U85" i="1" s="1"/>
  <c r="R53" i="1"/>
  <c r="S53" i="1" s="1"/>
  <c r="T53" i="1" s="1"/>
  <c r="U53" i="1" s="1"/>
  <c r="R29" i="1"/>
  <c r="S29" i="1" s="1"/>
  <c r="T29" i="1" s="1"/>
  <c r="U29" i="1" s="1"/>
  <c r="R21" i="1"/>
  <c r="S21" i="1" s="1"/>
  <c r="T21" i="1" s="1"/>
  <c r="U21" i="1" s="1"/>
  <c r="S1604" i="1"/>
  <c r="T1604" i="1" s="1"/>
  <c r="U1604" i="1" s="1"/>
  <c r="S1500" i="1"/>
  <c r="T1500" i="1" s="1"/>
  <c r="U1500" i="1" s="1"/>
  <c r="S1348" i="1"/>
  <c r="T1348" i="1" s="1"/>
  <c r="U1348" i="1" s="1"/>
  <c r="S1244" i="1"/>
  <c r="T1244" i="1" s="1"/>
  <c r="U1244" i="1" s="1"/>
  <c r="S1092" i="1"/>
  <c r="T1092" i="1" s="1"/>
  <c r="U1092" i="1" s="1"/>
  <c r="S988" i="1"/>
  <c r="T988" i="1" s="1"/>
  <c r="U988" i="1" s="1"/>
  <c r="S836" i="1"/>
  <c r="T836" i="1" s="1"/>
  <c r="U836" i="1" s="1"/>
  <c r="S732" i="1"/>
  <c r="T732" i="1" s="1"/>
  <c r="U732" i="1" s="1"/>
  <c r="S580" i="1"/>
  <c r="T580" i="1" s="1"/>
  <c r="U580" i="1" s="1"/>
  <c r="S476" i="1"/>
  <c r="T476" i="1" s="1"/>
  <c r="U476" i="1" s="1"/>
  <c r="S324" i="1"/>
  <c r="T324" i="1" s="1"/>
  <c r="U324" i="1" s="1"/>
  <c r="S220" i="1"/>
  <c r="T220" i="1" s="1"/>
  <c r="U220" i="1" s="1"/>
  <c r="S68" i="1"/>
  <c r="T68" i="1" s="1"/>
  <c r="U68" i="1" s="1"/>
  <c r="S5260" i="1"/>
  <c r="T5260" i="1" s="1"/>
  <c r="U5260" i="1" s="1"/>
  <c r="S5228" i="1"/>
  <c r="T5228" i="1" s="1"/>
  <c r="U5228" i="1" s="1"/>
  <c r="S5212" i="1"/>
  <c r="T5212" i="1" s="1"/>
  <c r="U5212" i="1" s="1"/>
  <c r="S5196" i="1"/>
  <c r="T5196" i="1" s="1"/>
  <c r="U5196" i="1" s="1"/>
  <c r="S5164" i="1"/>
  <c r="T5164" i="1" s="1"/>
  <c r="U5164" i="1" s="1"/>
  <c r="S5148" i="1"/>
  <c r="T5148" i="1" s="1"/>
  <c r="U5148" i="1" s="1"/>
  <c r="S5132" i="1"/>
  <c r="T5132" i="1" s="1"/>
  <c r="U5132" i="1" s="1"/>
  <c r="S5100" i="1"/>
  <c r="T5100" i="1" s="1"/>
  <c r="U5100" i="1" s="1"/>
  <c r="S5084" i="1"/>
  <c r="T5084" i="1" s="1"/>
  <c r="U5084" i="1" s="1"/>
  <c r="S5068" i="1"/>
  <c r="T5068" i="1" s="1"/>
  <c r="U5068" i="1" s="1"/>
  <c r="S5036" i="1"/>
  <c r="T5036" i="1" s="1"/>
  <c r="U5036" i="1" s="1"/>
  <c r="S5020" i="1"/>
  <c r="T5020" i="1" s="1"/>
  <c r="U5020" i="1" s="1"/>
  <c r="S5004" i="1"/>
  <c r="T5004" i="1" s="1"/>
  <c r="U5004" i="1" s="1"/>
  <c r="S4972" i="1"/>
  <c r="T4972" i="1" s="1"/>
  <c r="U4972" i="1" s="1"/>
  <c r="S4956" i="1"/>
  <c r="T4956" i="1" s="1"/>
  <c r="U4956" i="1" s="1"/>
  <c r="S4940" i="1"/>
  <c r="T4940" i="1" s="1"/>
  <c r="U4940" i="1" s="1"/>
  <c r="S4908" i="1"/>
  <c r="T4908" i="1" s="1"/>
  <c r="U4908" i="1" s="1"/>
  <c r="S4892" i="1"/>
  <c r="T4892" i="1" s="1"/>
  <c r="U4892" i="1" s="1"/>
  <c r="S4876" i="1"/>
  <c r="T4876" i="1" s="1"/>
  <c r="U4876" i="1" s="1"/>
  <c r="S4844" i="1"/>
  <c r="T4844" i="1" s="1"/>
  <c r="U4844" i="1" s="1"/>
  <c r="S4828" i="1"/>
  <c r="T4828" i="1" s="1"/>
  <c r="U4828" i="1" s="1"/>
  <c r="S4812" i="1"/>
  <c r="T4812" i="1" s="1"/>
  <c r="U4812" i="1" s="1"/>
  <c r="S4780" i="1"/>
  <c r="T4780" i="1" s="1"/>
  <c r="U4780" i="1" s="1"/>
  <c r="S4764" i="1"/>
  <c r="T4764" i="1" s="1"/>
  <c r="U4764" i="1" s="1"/>
  <c r="S4748" i="1"/>
  <c r="T4748" i="1" s="1"/>
  <c r="U4748" i="1" s="1"/>
  <c r="S4716" i="1"/>
  <c r="T4716" i="1" s="1"/>
  <c r="U4716" i="1" s="1"/>
  <c r="S4700" i="1"/>
  <c r="T4700" i="1" s="1"/>
  <c r="U4700" i="1" s="1"/>
  <c r="S4684" i="1"/>
  <c r="T4684" i="1" s="1"/>
  <c r="U4684" i="1" s="1"/>
  <c r="S4652" i="1"/>
  <c r="T4652" i="1" s="1"/>
  <c r="U4652" i="1" s="1"/>
  <c r="S4636" i="1"/>
  <c r="T4636" i="1" s="1"/>
  <c r="U4636" i="1" s="1"/>
  <c r="S4620" i="1"/>
  <c r="T4620" i="1" s="1"/>
  <c r="U4620" i="1" s="1"/>
  <c r="S4588" i="1"/>
  <c r="T4588" i="1" s="1"/>
  <c r="U4588" i="1" s="1"/>
  <c r="S4572" i="1"/>
  <c r="T4572" i="1" s="1"/>
  <c r="U4572" i="1" s="1"/>
  <c r="S4556" i="1"/>
  <c r="T4556" i="1" s="1"/>
  <c r="U4556" i="1" s="1"/>
  <c r="S4524" i="1"/>
  <c r="T4524" i="1" s="1"/>
  <c r="U4524" i="1" s="1"/>
  <c r="S4508" i="1"/>
  <c r="T4508" i="1" s="1"/>
  <c r="U4508" i="1" s="1"/>
  <c r="S4492" i="1"/>
  <c r="T4492" i="1" s="1"/>
  <c r="U4492" i="1" s="1"/>
  <c r="S4460" i="1"/>
  <c r="T4460" i="1" s="1"/>
  <c r="U4460" i="1" s="1"/>
  <c r="S4444" i="1"/>
  <c r="T4444" i="1" s="1"/>
  <c r="U4444" i="1" s="1"/>
  <c r="S4428" i="1"/>
  <c r="T4428" i="1" s="1"/>
  <c r="U4428" i="1" s="1"/>
  <c r="S4396" i="1"/>
  <c r="T4396" i="1" s="1"/>
  <c r="U4396" i="1" s="1"/>
  <c r="S4380" i="1"/>
  <c r="T4380" i="1" s="1"/>
  <c r="U4380" i="1" s="1"/>
  <c r="S4364" i="1"/>
  <c r="T4364" i="1" s="1"/>
  <c r="U4364" i="1" s="1"/>
  <c r="S4332" i="1"/>
  <c r="T4332" i="1" s="1"/>
  <c r="U4332" i="1" s="1"/>
  <c r="S4316" i="1"/>
  <c r="T4316" i="1" s="1"/>
  <c r="U4316" i="1" s="1"/>
  <c r="S4300" i="1"/>
  <c r="T4300" i="1" s="1"/>
  <c r="U4300" i="1" s="1"/>
  <c r="S4268" i="1"/>
  <c r="T4268" i="1" s="1"/>
  <c r="U4268" i="1" s="1"/>
  <c r="S4252" i="1"/>
  <c r="T4252" i="1" s="1"/>
  <c r="U4252" i="1" s="1"/>
  <c r="S4236" i="1"/>
  <c r="T4236" i="1" s="1"/>
  <c r="U4236" i="1" s="1"/>
  <c r="S4204" i="1"/>
  <c r="T4204" i="1" s="1"/>
  <c r="U4204" i="1" s="1"/>
  <c r="S4188" i="1"/>
  <c r="T4188" i="1" s="1"/>
  <c r="U4188" i="1" s="1"/>
  <c r="S4172" i="1"/>
  <c r="T4172" i="1" s="1"/>
  <c r="U4172" i="1" s="1"/>
  <c r="S4140" i="1"/>
  <c r="T4140" i="1" s="1"/>
  <c r="U4140" i="1" s="1"/>
  <c r="S4124" i="1"/>
  <c r="T4124" i="1" s="1"/>
  <c r="U4124" i="1" s="1"/>
  <c r="S4108" i="1"/>
  <c r="T4108" i="1" s="1"/>
  <c r="U4108" i="1" s="1"/>
  <c r="S4076" i="1"/>
  <c r="T4076" i="1" s="1"/>
  <c r="U4076" i="1" s="1"/>
  <c r="S4060" i="1"/>
  <c r="T4060" i="1" s="1"/>
  <c r="U4060" i="1" s="1"/>
  <c r="S4044" i="1"/>
  <c r="T4044" i="1" s="1"/>
  <c r="U4044" i="1" s="1"/>
  <c r="S4012" i="1"/>
  <c r="T4012" i="1" s="1"/>
  <c r="U4012" i="1" s="1"/>
  <c r="S3996" i="1"/>
  <c r="T3996" i="1" s="1"/>
  <c r="U3996" i="1" s="1"/>
  <c r="S3980" i="1"/>
  <c r="T3980" i="1" s="1"/>
  <c r="U3980" i="1" s="1"/>
  <c r="S3948" i="1"/>
  <c r="T3948" i="1" s="1"/>
  <c r="U3948" i="1" s="1"/>
  <c r="S3932" i="1"/>
  <c r="T3932" i="1" s="1"/>
  <c r="U3932" i="1" s="1"/>
  <c r="S3916" i="1"/>
  <c r="T3916" i="1" s="1"/>
  <c r="U3916" i="1" s="1"/>
  <c r="S3884" i="1"/>
  <c r="T3884" i="1" s="1"/>
  <c r="U3884" i="1" s="1"/>
  <c r="S3868" i="1"/>
  <c r="T3868" i="1" s="1"/>
  <c r="U3868" i="1" s="1"/>
  <c r="S3852" i="1"/>
  <c r="T3852" i="1" s="1"/>
  <c r="U3852" i="1" s="1"/>
  <c r="S3820" i="1"/>
  <c r="T3820" i="1" s="1"/>
  <c r="U3820" i="1" s="1"/>
  <c r="S3804" i="1"/>
  <c r="T3804" i="1" s="1"/>
  <c r="U3804" i="1" s="1"/>
  <c r="S3788" i="1"/>
  <c r="T3788" i="1" s="1"/>
  <c r="U3788" i="1" s="1"/>
  <c r="S3756" i="1"/>
  <c r="T3756" i="1" s="1"/>
  <c r="U3756" i="1" s="1"/>
  <c r="S3740" i="1"/>
  <c r="T3740" i="1" s="1"/>
  <c r="U3740" i="1" s="1"/>
  <c r="S3724" i="1"/>
  <c r="T3724" i="1" s="1"/>
  <c r="U3724" i="1" s="1"/>
  <c r="S3692" i="1"/>
  <c r="T3692" i="1" s="1"/>
  <c r="U3692" i="1" s="1"/>
  <c r="S3676" i="1"/>
  <c r="T3676" i="1" s="1"/>
  <c r="U3676" i="1" s="1"/>
  <c r="S3660" i="1"/>
  <c r="T3660" i="1" s="1"/>
  <c r="U3660" i="1" s="1"/>
  <c r="S3628" i="1"/>
  <c r="T3628" i="1" s="1"/>
  <c r="U3628" i="1" s="1"/>
  <c r="S3612" i="1"/>
  <c r="T3612" i="1" s="1"/>
  <c r="U3612" i="1" s="1"/>
  <c r="S3596" i="1"/>
  <c r="T3596" i="1" s="1"/>
  <c r="U3596" i="1" s="1"/>
  <c r="S3564" i="1"/>
  <c r="T3564" i="1" s="1"/>
  <c r="U3564" i="1" s="1"/>
  <c r="S3548" i="1"/>
  <c r="T3548" i="1" s="1"/>
  <c r="U3548" i="1" s="1"/>
  <c r="S3532" i="1"/>
  <c r="T3532" i="1" s="1"/>
  <c r="U3532" i="1" s="1"/>
  <c r="S3500" i="1"/>
  <c r="T3500" i="1" s="1"/>
  <c r="U3500" i="1" s="1"/>
  <c r="S3484" i="1"/>
  <c r="T3484" i="1" s="1"/>
  <c r="U3484" i="1" s="1"/>
  <c r="S3468" i="1"/>
  <c r="T3468" i="1" s="1"/>
  <c r="U3468" i="1" s="1"/>
  <c r="S3436" i="1"/>
  <c r="T3436" i="1" s="1"/>
  <c r="U3436" i="1" s="1"/>
  <c r="S3420" i="1"/>
  <c r="T3420" i="1" s="1"/>
  <c r="U3420" i="1" s="1"/>
  <c r="S3404" i="1"/>
  <c r="T3404" i="1" s="1"/>
  <c r="U3404" i="1" s="1"/>
  <c r="S3372" i="1"/>
  <c r="T3372" i="1" s="1"/>
  <c r="U3372" i="1" s="1"/>
  <c r="S3356" i="1"/>
  <c r="T3356" i="1" s="1"/>
  <c r="U3356" i="1" s="1"/>
  <c r="S3340" i="1"/>
  <c r="T3340" i="1" s="1"/>
  <c r="U3340" i="1" s="1"/>
  <c r="S3308" i="1"/>
  <c r="T3308" i="1" s="1"/>
  <c r="U3308" i="1" s="1"/>
  <c r="S3292" i="1"/>
  <c r="T3292" i="1" s="1"/>
  <c r="U3292" i="1" s="1"/>
  <c r="S3276" i="1"/>
  <c r="T3276" i="1" s="1"/>
  <c r="U3276" i="1" s="1"/>
  <c r="S3244" i="1"/>
  <c r="T3244" i="1" s="1"/>
  <c r="U3244" i="1" s="1"/>
  <c r="S3228" i="1"/>
  <c r="T3228" i="1" s="1"/>
  <c r="U3228" i="1" s="1"/>
  <c r="S3212" i="1"/>
  <c r="T3212" i="1" s="1"/>
  <c r="U3212" i="1" s="1"/>
  <c r="S3180" i="1"/>
  <c r="T3180" i="1" s="1"/>
  <c r="U3180" i="1" s="1"/>
  <c r="S3164" i="1"/>
  <c r="T3164" i="1" s="1"/>
  <c r="U3164" i="1" s="1"/>
  <c r="S3148" i="1"/>
  <c r="T3148" i="1" s="1"/>
  <c r="U3148" i="1" s="1"/>
  <c r="S3116" i="1"/>
  <c r="T3116" i="1" s="1"/>
  <c r="U3116" i="1" s="1"/>
  <c r="S3100" i="1"/>
  <c r="T3100" i="1" s="1"/>
  <c r="U3100" i="1" s="1"/>
  <c r="S3084" i="1"/>
  <c r="T3084" i="1" s="1"/>
  <c r="U3084" i="1" s="1"/>
  <c r="S3052" i="1"/>
  <c r="T3052" i="1" s="1"/>
  <c r="U3052" i="1" s="1"/>
  <c r="S3036" i="1"/>
  <c r="T3036" i="1" s="1"/>
  <c r="U3036" i="1" s="1"/>
  <c r="S3020" i="1"/>
  <c r="T3020" i="1" s="1"/>
  <c r="U3020" i="1" s="1"/>
  <c r="S2988" i="1"/>
  <c r="T2988" i="1" s="1"/>
  <c r="U2988" i="1" s="1"/>
  <c r="S2972" i="1"/>
  <c r="T2972" i="1" s="1"/>
  <c r="U2972" i="1" s="1"/>
  <c r="S2956" i="1"/>
  <c r="T2956" i="1" s="1"/>
  <c r="U2956" i="1" s="1"/>
  <c r="S2924" i="1"/>
  <c r="T2924" i="1" s="1"/>
  <c r="U2924" i="1" s="1"/>
  <c r="S2908" i="1"/>
  <c r="T2908" i="1" s="1"/>
  <c r="U2908" i="1" s="1"/>
  <c r="S2892" i="1"/>
  <c r="T2892" i="1" s="1"/>
  <c r="U2892" i="1" s="1"/>
  <c r="S2860" i="1"/>
  <c r="T2860" i="1" s="1"/>
  <c r="U2860" i="1" s="1"/>
  <c r="S2844" i="1"/>
  <c r="T2844" i="1" s="1"/>
  <c r="U2844" i="1" s="1"/>
  <c r="S2828" i="1"/>
  <c r="T2828" i="1" s="1"/>
  <c r="U2828" i="1" s="1"/>
  <c r="S2796" i="1"/>
  <c r="T2796" i="1" s="1"/>
  <c r="U2796" i="1" s="1"/>
  <c r="S2780" i="1"/>
  <c r="T2780" i="1" s="1"/>
  <c r="U2780" i="1" s="1"/>
  <c r="S2764" i="1"/>
  <c r="T2764" i="1" s="1"/>
  <c r="U2764" i="1" s="1"/>
  <c r="S2732" i="1"/>
  <c r="T2732" i="1" s="1"/>
  <c r="U2732" i="1" s="1"/>
  <c r="S2716" i="1"/>
  <c r="T2716" i="1" s="1"/>
  <c r="U2716" i="1" s="1"/>
  <c r="S2700" i="1"/>
  <c r="T2700" i="1" s="1"/>
  <c r="U2700" i="1" s="1"/>
  <c r="S2668" i="1"/>
  <c r="T2668" i="1" s="1"/>
  <c r="U2668" i="1" s="1"/>
  <c r="S2652" i="1"/>
  <c r="T2652" i="1" s="1"/>
  <c r="U2652" i="1" s="1"/>
  <c r="S2636" i="1"/>
  <c r="T2636" i="1" s="1"/>
  <c r="U2636" i="1" s="1"/>
  <c r="S2604" i="1"/>
  <c r="T2604" i="1" s="1"/>
  <c r="U2604" i="1" s="1"/>
  <c r="S2588" i="1"/>
  <c r="T2588" i="1" s="1"/>
  <c r="U2588" i="1" s="1"/>
  <c r="S2572" i="1"/>
  <c r="T2572" i="1" s="1"/>
  <c r="U2572" i="1" s="1"/>
  <c r="S2540" i="1"/>
  <c r="T2540" i="1" s="1"/>
  <c r="U2540" i="1" s="1"/>
  <c r="S2524" i="1"/>
  <c r="T2524" i="1" s="1"/>
  <c r="U2524" i="1" s="1"/>
  <c r="S2508" i="1"/>
  <c r="T2508" i="1" s="1"/>
  <c r="U2508" i="1" s="1"/>
  <c r="S2476" i="1"/>
  <c r="T2476" i="1" s="1"/>
  <c r="U2476" i="1" s="1"/>
  <c r="S2460" i="1"/>
  <c r="T2460" i="1" s="1"/>
  <c r="U2460" i="1" s="1"/>
  <c r="S2444" i="1"/>
  <c r="T2444" i="1" s="1"/>
  <c r="U2444" i="1" s="1"/>
  <c r="S2412" i="1"/>
  <c r="T2412" i="1" s="1"/>
  <c r="U2412" i="1" s="1"/>
  <c r="S2396" i="1"/>
  <c r="T2396" i="1" s="1"/>
  <c r="U2396" i="1" s="1"/>
  <c r="S2380" i="1"/>
  <c r="T2380" i="1" s="1"/>
  <c r="U2380" i="1" s="1"/>
  <c r="S2348" i="1"/>
  <c r="T2348" i="1" s="1"/>
  <c r="U2348" i="1" s="1"/>
  <c r="S2332" i="1"/>
  <c r="T2332" i="1" s="1"/>
  <c r="U2332" i="1" s="1"/>
  <c r="S2316" i="1"/>
  <c r="T2316" i="1" s="1"/>
  <c r="U2316" i="1" s="1"/>
  <c r="S2284" i="1"/>
  <c r="T2284" i="1" s="1"/>
  <c r="U2284" i="1" s="1"/>
  <c r="S2268" i="1"/>
  <c r="T2268" i="1" s="1"/>
  <c r="U2268" i="1" s="1"/>
  <c r="S2252" i="1"/>
  <c r="T2252" i="1" s="1"/>
  <c r="U2252" i="1" s="1"/>
  <c r="S2220" i="1"/>
  <c r="T2220" i="1" s="1"/>
  <c r="U2220" i="1" s="1"/>
  <c r="S2204" i="1"/>
  <c r="T2204" i="1" s="1"/>
  <c r="U2204" i="1" s="1"/>
  <c r="S2188" i="1"/>
  <c r="T2188" i="1" s="1"/>
  <c r="U2188" i="1" s="1"/>
  <c r="S2156" i="1"/>
  <c r="T2156" i="1" s="1"/>
  <c r="U2156" i="1" s="1"/>
  <c r="S2140" i="1"/>
  <c r="T2140" i="1" s="1"/>
  <c r="U2140" i="1" s="1"/>
  <c r="S2124" i="1"/>
  <c r="T2124" i="1" s="1"/>
  <c r="U2124" i="1" s="1"/>
  <c r="S2092" i="1"/>
  <c r="T2092" i="1" s="1"/>
  <c r="U2092" i="1" s="1"/>
  <c r="S2076" i="1"/>
  <c r="T2076" i="1" s="1"/>
  <c r="U2076" i="1" s="1"/>
  <c r="S2060" i="1"/>
  <c r="T2060" i="1" s="1"/>
  <c r="U2060" i="1" s="1"/>
  <c r="S2028" i="1"/>
  <c r="T2028" i="1" s="1"/>
  <c r="U2028" i="1" s="1"/>
  <c r="S2012" i="1"/>
  <c r="T2012" i="1" s="1"/>
  <c r="U2012" i="1" s="1"/>
  <c r="S1996" i="1"/>
  <c r="T1996" i="1" s="1"/>
  <c r="U1996" i="1" s="1"/>
  <c r="S1964" i="1"/>
  <c r="T1964" i="1" s="1"/>
  <c r="U1964" i="1" s="1"/>
  <c r="S1948" i="1"/>
  <c r="T1948" i="1" s="1"/>
  <c r="U1948" i="1" s="1"/>
  <c r="S1932" i="1"/>
  <c r="T1932" i="1" s="1"/>
  <c r="U1932" i="1" s="1"/>
  <c r="S1900" i="1"/>
  <c r="T1900" i="1" s="1"/>
  <c r="U1900" i="1" s="1"/>
  <c r="S1884" i="1"/>
  <c r="T1884" i="1" s="1"/>
  <c r="U1884" i="1" s="1"/>
  <c r="S1868" i="1"/>
  <c r="T1868" i="1" s="1"/>
  <c r="U1868" i="1" s="1"/>
  <c r="S1836" i="1"/>
  <c r="T1836" i="1" s="1"/>
  <c r="U1836" i="1" s="1"/>
  <c r="S1820" i="1"/>
  <c r="T1820" i="1" s="1"/>
  <c r="U1820" i="1" s="1"/>
  <c r="S1804" i="1"/>
  <c r="T1804" i="1" s="1"/>
  <c r="U1804" i="1" s="1"/>
  <c r="S1772" i="1"/>
  <c r="T1772" i="1" s="1"/>
  <c r="U1772" i="1" s="1"/>
  <c r="S1756" i="1"/>
  <c r="T1756" i="1" s="1"/>
  <c r="U1756" i="1" s="1"/>
  <c r="S1740" i="1"/>
  <c r="T1740" i="1" s="1"/>
  <c r="U1740" i="1" s="1"/>
  <c r="S1708" i="1"/>
  <c r="T1708" i="1" s="1"/>
  <c r="U1708" i="1" s="1"/>
  <c r="S1676" i="1"/>
  <c r="T1676" i="1" s="1"/>
  <c r="U1676" i="1" s="1"/>
  <c r="S1644" i="1"/>
  <c r="T1644" i="1" s="1"/>
  <c r="U1644" i="1" s="1"/>
  <c r="S1516" i="1"/>
  <c r="T1516" i="1" s="1"/>
  <c r="U1516" i="1" s="1"/>
  <c r="S1420" i="1"/>
  <c r="T1420" i="1" s="1"/>
  <c r="U1420" i="1" s="1"/>
  <c r="S1388" i="1"/>
  <c r="T1388" i="1" s="1"/>
  <c r="U1388" i="1" s="1"/>
  <c r="S1260" i="1"/>
  <c r="T1260" i="1" s="1"/>
  <c r="U1260" i="1" s="1"/>
  <c r="S1196" i="1"/>
  <c r="T1196" i="1" s="1"/>
  <c r="U1196" i="1" s="1"/>
  <c r="S1164" i="1"/>
  <c r="T1164" i="1" s="1"/>
  <c r="U1164" i="1" s="1"/>
  <c r="S1132" i="1"/>
  <c r="T1132" i="1" s="1"/>
  <c r="U1132" i="1" s="1"/>
  <c r="S1036" i="1"/>
  <c r="T1036" i="1" s="1"/>
  <c r="U1036" i="1" s="1"/>
  <c r="S1004" i="1"/>
  <c r="T1004" i="1" s="1"/>
  <c r="U1004" i="1" s="1"/>
  <c r="S940" i="1"/>
  <c r="T940" i="1" s="1"/>
  <c r="U940" i="1" s="1"/>
  <c r="S908" i="1"/>
  <c r="T908" i="1" s="1"/>
  <c r="U908" i="1" s="1"/>
  <c r="S876" i="1"/>
  <c r="T876" i="1" s="1"/>
  <c r="U876" i="1" s="1"/>
  <c r="S812" i="1"/>
  <c r="T812" i="1" s="1"/>
  <c r="U812" i="1" s="1"/>
  <c r="S788" i="1"/>
  <c r="T788" i="1" s="1"/>
  <c r="U788" i="1" s="1"/>
  <c r="S780" i="1"/>
  <c r="T780" i="1" s="1"/>
  <c r="U780" i="1" s="1"/>
  <c r="S748" i="1"/>
  <c r="T748" i="1" s="1"/>
  <c r="U748" i="1" s="1"/>
  <c r="S684" i="1"/>
  <c r="T684" i="1" s="1"/>
  <c r="U684" i="1" s="1"/>
  <c r="S652" i="1"/>
  <c r="T652" i="1" s="1"/>
  <c r="U652" i="1" s="1"/>
  <c r="S620" i="1"/>
  <c r="T620" i="1" s="1"/>
  <c r="U620" i="1" s="1"/>
  <c r="S492" i="1"/>
  <c r="T492" i="1" s="1"/>
  <c r="U492" i="1" s="1"/>
  <c r="S396" i="1"/>
  <c r="T396" i="1" s="1"/>
  <c r="U396" i="1" s="1"/>
  <c r="S364" i="1"/>
  <c r="T364" i="1" s="1"/>
  <c r="U364" i="1" s="1"/>
  <c r="S236" i="1"/>
  <c r="T236" i="1" s="1"/>
  <c r="U236" i="1" s="1"/>
  <c r="S172" i="1"/>
  <c r="T172" i="1" s="1"/>
  <c r="U172" i="1" s="1"/>
  <c r="S140" i="1"/>
  <c r="T140" i="1" s="1"/>
  <c r="U140" i="1" s="1"/>
  <c r="S108" i="1"/>
  <c r="T108" i="1" s="1"/>
  <c r="U108" i="1" s="1"/>
  <c r="S12" i="1"/>
  <c r="T12" i="1" s="1"/>
  <c r="U12" i="1" s="1"/>
  <c r="R5260" i="1"/>
  <c r="R5252" i="1"/>
  <c r="S5252" i="1" s="1"/>
  <c r="T5252" i="1" s="1"/>
  <c r="U5252" i="1" s="1"/>
  <c r="R5244" i="1"/>
  <c r="S5244" i="1" s="1"/>
  <c r="T5244" i="1" s="1"/>
  <c r="U5244" i="1" s="1"/>
  <c r="R5236" i="1"/>
  <c r="S5236" i="1" s="1"/>
  <c r="T5236" i="1" s="1"/>
  <c r="U5236" i="1" s="1"/>
  <c r="R5228" i="1"/>
  <c r="R5220" i="1"/>
  <c r="S5220" i="1" s="1"/>
  <c r="T5220" i="1" s="1"/>
  <c r="U5220" i="1" s="1"/>
  <c r="R5212" i="1"/>
  <c r="R5204" i="1"/>
  <c r="S5204" i="1" s="1"/>
  <c r="T5204" i="1" s="1"/>
  <c r="U5204" i="1" s="1"/>
  <c r="R5196" i="1"/>
  <c r="R5188" i="1"/>
  <c r="S5188" i="1" s="1"/>
  <c r="T5188" i="1" s="1"/>
  <c r="U5188" i="1" s="1"/>
  <c r="R5180" i="1"/>
  <c r="S5180" i="1" s="1"/>
  <c r="T5180" i="1" s="1"/>
  <c r="U5180" i="1" s="1"/>
  <c r="R5172" i="1"/>
  <c r="S5172" i="1" s="1"/>
  <c r="T5172" i="1" s="1"/>
  <c r="U5172" i="1" s="1"/>
  <c r="R5164" i="1"/>
  <c r="R5156" i="1"/>
  <c r="S5156" i="1" s="1"/>
  <c r="T5156" i="1" s="1"/>
  <c r="U5156" i="1" s="1"/>
  <c r="R5148" i="1"/>
  <c r="R5140" i="1"/>
  <c r="S5140" i="1" s="1"/>
  <c r="T5140" i="1" s="1"/>
  <c r="U5140" i="1" s="1"/>
  <c r="R5132" i="1"/>
  <c r="R5124" i="1"/>
  <c r="S5124" i="1" s="1"/>
  <c r="T5124" i="1" s="1"/>
  <c r="U5124" i="1" s="1"/>
  <c r="R5116" i="1"/>
  <c r="S5116" i="1" s="1"/>
  <c r="T5116" i="1" s="1"/>
  <c r="U5116" i="1" s="1"/>
  <c r="R5108" i="1"/>
  <c r="S5108" i="1" s="1"/>
  <c r="T5108" i="1" s="1"/>
  <c r="U5108" i="1" s="1"/>
  <c r="R5100" i="1"/>
  <c r="R5092" i="1"/>
  <c r="S5092" i="1" s="1"/>
  <c r="T5092" i="1" s="1"/>
  <c r="U5092" i="1" s="1"/>
  <c r="R5084" i="1"/>
  <c r="R5076" i="1"/>
  <c r="S5076" i="1" s="1"/>
  <c r="T5076" i="1" s="1"/>
  <c r="U5076" i="1" s="1"/>
  <c r="R5068" i="1"/>
  <c r="R5060" i="1"/>
  <c r="S5060" i="1" s="1"/>
  <c r="T5060" i="1" s="1"/>
  <c r="U5060" i="1" s="1"/>
  <c r="R5052" i="1"/>
  <c r="S5052" i="1" s="1"/>
  <c r="T5052" i="1" s="1"/>
  <c r="U5052" i="1" s="1"/>
  <c r="R5044" i="1"/>
  <c r="S5044" i="1" s="1"/>
  <c r="T5044" i="1" s="1"/>
  <c r="U5044" i="1" s="1"/>
  <c r="R5036" i="1"/>
  <c r="R5028" i="1"/>
  <c r="S5028" i="1" s="1"/>
  <c r="T5028" i="1" s="1"/>
  <c r="U5028" i="1" s="1"/>
  <c r="R5020" i="1"/>
  <c r="R5012" i="1"/>
  <c r="S5012" i="1" s="1"/>
  <c r="T5012" i="1" s="1"/>
  <c r="U5012" i="1" s="1"/>
  <c r="R5004" i="1"/>
  <c r="R4996" i="1"/>
  <c r="S4996" i="1" s="1"/>
  <c r="T4996" i="1" s="1"/>
  <c r="U4996" i="1" s="1"/>
  <c r="R4988" i="1"/>
  <c r="S4988" i="1" s="1"/>
  <c r="T4988" i="1" s="1"/>
  <c r="U4988" i="1" s="1"/>
  <c r="R4980" i="1"/>
  <c r="S4980" i="1" s="1"/>
  <c r="T4980" i="1" s="1"/>
  <c r="U4980" i="1" s="1"/>
  <c r="R4972" i="1"/>
  <c r="R4964" i="1"/>
  <c r="S4964" i="1" s="1"/>
  <c r="T4964" i="1" s="1"/>
  <c r="U4964" i="1" s="1"/>
  <c r="R4956" i="1"/>
  <c r="R4948" i="1"/>
  <c r="S4948" i="1" s="1"/>
  <c r="T4948" i="1" s="1"/>
  <c r="U4948" i="1" s="1"/>
  <c r="R4940" i="1"/>
  <c r="R4932" i="1"/>
  <c r="S4932" i="1" s="1"/>
  <c r="T4932" i="1" s="1"/>
  <c r="U4932" i="1" s="1"/>
  <c r="R4924" i="1"/>
  <c r="S4924" i="1" s="1"/>
  <c r="T4924" i="1" s="1"/>
  <c r="U4924" i="1" s="1"/>
  <c r="R4916" i="1"/>
  <c r="S4916" i="1" s="1"/>
  <c r="T4916" i="1" s="1"/>
  <c r="U4916" i="1" s="1"/>
  <c r="R4908" i="1"/>
  <c r="R4900" i="1"/>
  <c r="S4900" i="1" s="1"/>
  <c r="T4900" i="1" s="1"/>
  <c r="U4900" i="1" s="1"/>
  <c r="R4892" i="1"/>
  <c r="R4884" i="1"/>
  <c r="S4884" i="1" s="1"/>
  <c r="T4884" i="1" s="1"/>
  <c r="U4884" i="1" s="1"/>
  <c r="R4876" i="1"/>
  <c r="R4868" i="1"/>
  <c r="S4868" i="1" s="1"/>
  <c r="T4868" i="1" s="1"/>
  <c r="U4868" i="1" s="1"/>
  <c r="R4860" i="1"/>
  <c r="S4860" i="1" s="1"/>
  <c r="T4860" i="1" s="1"/>
  <c r="U4860" i="1" s="1"/>
  <c r="R4852" i="1"/>
  <c r="S4852" i="1" s="1"/>
  <c r="T4852" i="1" s="1"/>
  <c r="U4852" i="1" s="1"/>
  <c r="R4844" i="1"/>
  <c r="R4836" i="1"/>
  <c r="S4836" i="1" s="1"/>
  <c r="T4836" i="1" s="1"/>
  <c r="U4836" i="1" s="1"/>
  <c r="R4828" i="1"/>
  <c r="R4820" i="1"/>
  <c r="S4820" i="1" s="1"/>
  <c r="T4820" i="1" s="1"/>
  <c r="U4820" i="1" s="1"/>
  <c r="R4812" i="1"/>
  <c r="R4804" i="1"/>
  <c r="S4804" i="1" s="1"/>
  <c r="T4804" i="1" s="1"/>
  <c r="U4804" i="1" s="1"/>
  <c r="R4796" i="1"/>
  <c r="S4796" i="1" s="1"/>
  <c r="T4796" i="1" s="1"/>
  <c r="U4796" i="1" s="1"/>
  <c r="R4788" i="1"/>
  <c r="S4788" i="1" s="1"/>
  <c r="T4788" i="1" s="1"/>
  <c r="U4788" i="1" s="1"/>
  <c r="R4780" i="1"/>
  <c r="R4772" i="1"/>
  <c r="S4772" i="1" s="1"/>
  <c r="T4772" i="1" s="1"/>
  <c r="U4772" i="1" s="1"/>
  <c r="R4764" i="1"/>
  <c r="R4756" i="1"/>
  <c r="S4756" i="1" s="1"/>
  <c r="T4756" i="1" s="1"/>
  <c r="U4756" i="1" s="1"/>
  <c r="R4748" i="1"/>
  <c r="R4740" i="1"/>
  <c r="S4740" i="1" s="1"/>
  <c r="T4740" i="1" s="1"/>
  <c r="U4740" i="1" s="1"/>
  <c r="R4732" i="1"/>
  <c r="S4732" i="1" s="1"/>
  <c r="T4732" i="1" s="1"/>
  <c r="U4732" i="1" s="1"/>
  <c r="R4724" i="1"/>
  <c r="S4724" i="1" s="1"/>
  <c r="T4724" i="1" s="1"/>
  <c r="U4724" i="1" s="1"/>
  <c r="R4716" i="1"/>
  <c r="R4708" i="1"/>
  <c r="S4708" i="1" s="1"/>
  <c r="T4708" i="1" s="1"/>
  <c r="U4708" i="1" s="1"/>
  <c r="R4700" i="1"/>
  <c r="R4692" i="1"/>
  <c r="S4692" i="1" s="1"/>
  <c r="T4692" i="1" s="1"/>
  <c r="U4692" i="1" s="1"/>
  <c r="R4684" i="1"/>
  <c r="R4676" i="1"/>
  <c r="S4676" i="1" s="1"/>
  <c r="T4676" i="1" s="1"/>
  <c r="U4676" i="1" s="1"/>
  <c r="R4668" i="1"/>
  <c r="S4668" i="1" s="1"/>
  <c r="T4668" i="1" s="1"/>
  <c r="U4668" i="1" s="1"/>
  <c r="R4660" i="1"/>
  <c r="S4660" i="1" s="1"/>
  <c r="T4660" i="1" s="1"/>
  <c r="U4660" i="1" s="1"/>
  <c r="R4652" i="1"/>
  <c r="R4644" i="1"/>
  <c r="S4644" i="1" s="1"/>
  <c r="T4644" i="1" s="1"/>
  <c r="U4644" i="1" s="1"/>
  <c r="R4636" i="1"/>
  <c r="R4628" i="1"/>
  <c r="S4628" i="1" s="1"/>
  <c r="T4628" i="1" s="1"/>
  <c r="U4628" i="1" s="1"/>
  <c r="R4620" i="1"/>
  <c r="R4612" i="1"/>
  <c r="S4612" i="1" s="1"/>
  <c r="T4612" i="1" s="1"/>
  <c r="U4612" i="1" s="1"/>
  <c r="R4604" i="1"/>
  <c r="S4604" i="1" s="1"/>
  <c r="T4604" i="1" s="1"/>
  <c r="U4604" i="1" s="1"/>
  <c r="R4596" i="1"/>
  <c r="S4596" i="1" s="1"/>
  <c r="T4596" i="1" s="1"/>
  <c r="U4596" i="1" s="1"/>
  <c r="R4588" i="1"/>
  <c r="R4580" i="1"/>
  <c r="S4580" i="1" s="1"/>
  <c r="T4580" i="1" s="1"/>
  <c r="U4580" i="1" s="1"/>
  <c r="R4572" i="1"/>
  <c r="R4564" i="1"/>
  <c r="S4564" i="1" s="1"/>
  <c r="T4564" i="1" s="1"/>
  <c r="U4564" i="1" s="1"/>
  <c r="R4556" i="1"/>
  <c r="R4548" i="1"/>
  <c r="S4548" i="1" s="1"/>
  <c r="T4548" i="1" s="1"/>
  <c r="U4548" i="1" s="1"/>
  <c r="R4540" i="1"/>
  <c r="S4540" i="1" s="1"/>
  <c r="T4540" i="1" s="1"/>
  <c r="U4540" i="1" s="1"/>
  <c r="R4532" i="1"/>
  <c r="S4532" i="1" s="1"/>
  <c r="T4532" i="1" s="1"/>
  <c r="U4532" i="1" s="1"/>
  <c r="R4524" i="1"/>
  <c r="R4516" i="1"/>
  <c r="S4516" i="1" s="1"/>
  <c r="T4516" i="1" s="1"/>
  <c r="U4516" i="1" s="1"/>
  <c r="R4508" i="1"/>
  <c r="R4500" i="1"/>
  <c r="S4500" i="1" s="1"/>
  <c r="T4500" i="1" s="1"/>
  <c r="U4500" i="1" s="1"/>
  <c r="R4492" i="1"/>
  <c r="R4484" i="1"/>
  <c r="S4484" i="1" s="1"/>
  <c r="T4484" i="1" s="1"/>
  <c r="U4484" i="1" s="1"/>
  <c r="R4476" i="1"/>
  <c r="S4476" i="1" s="1"/>
  <c r="T4476" i="1" s="1"/>
  <c r="U4476" i="1" s="1"/>
  <c r="R4468" i="1"/>
  <c r="S4468" i="1" s="1"/>
  <c r="T4468" i="1" s="1"/>
  <c r="U4468" i="1" s="1"/>
  <c r="R4460" i="1"/>
  <c r="R4452" i="1"/>
  <c r="S4452" i="1" s="1"/>
  <c r="T4452" i="1" s="1"/>
  <c r="U4452" i="1" s="1"/>
  <c r="R4444" i="1"/>
  <c r="R4436" i="1"/>
  <c r="S4436" i="1" s="1"/>
  <c r="T4436" i="1" s="1"/>
  <c r="U4436" i="1" s="1"/>
  <c r="R4428" i="1"/>
  <c r="R4420" i="1"/>
  <c r="S4420" i="1" s="1"/>
  <c r="T4420" i="1" s="1"/>
  <c r="U4420" i="1" s="1"/>
  <c r="R4412" i="1"/>
  <c r="S4412" i="1" s="1"/>
  <c r="T4412" i="1" s="1"/>
  <c r="U4412" i="1" s="1"/>
  <c r="R4404" i="1"/>
  <c r="S4404" i="1" s="1"/>
  <c r="T4404" i="1" s="1"/>
  <c r="U4404" i="1" s="1"/>
  <c r="R4396" i="1"/>
  <c r="R4388" i="1"/>
  <c r="S4388" i="1" s="1"/>
  <c r="T4388" i="1" s="1"/>
  <c r="U4388" i="1" s="1"/>
  <c r="R4380" i="1"/>
  <c r="R4372" i="1"/>
  <c r="S4372" i="1" s="1"/>
  <c r="T4372" i="1" s="1"/>
  <c r="U4372" i="1" s="1"/>
  <c r="R4364" i="1"/>
  <c r="R4356" i="1"/>
  <c r="S4356" i="1" s="1"/>
  <c r="T4356" i="1" s="1"/>
  <c r="U4356" i="1" s="1"/>
  <c r="R4348" i="1"/>
  <c r="S4348" i="1" s="1"/>
  <c r="T4348" i="1" s="1"/>
  <c r="U4348" i="1" s="1"/>
  <c r="R4340" i="1"/>
  <c r="S4340" i="1" s="1"/>
  <c r="T4340" i="1" s="1"/>
  <c r="U4340" i="1" s="1"/>
  <c r="R4332" i="1"/>
  <c r="R4324" i="1"/>
  <c r="S4324" i="1" s="1"/>
  <c r="T4324" i="1" s="1"/>
  <c r="U4324" i="1" s="1"/>
  <c r="R4316" i="1"/>
  <c r="R4308" i="1"/>
  <c r="S4308" i="1" s="1"/>
  <c r="T4308" i="1" s="1"/>
  <c r="U4308" i="1" s="1"/>
  <c r="R4300" i="1"/>
  <c r="R4292" i="1"/>
  <c r="S4292" i="1" s="1"/>
  <c r="T4292" i="1" s="1"/>
  <c r="U4292" i="1" s="1"/>
  <c r="R4284" i="1"/>
  <c r="S4284" i="1" s="1"/>
  <c r="T4284" i="1" s="1"/>
  <c r="U4284" i="1" s="1"/>
  <c r="R4276" i="1"/>
  <c r="S4276" i="1" s="1"/>
  <c r="T4276" i="1" s="1"/>
  <c r="U4276" i="1" s="1"/>
  <c r="R4268" i="1"/>
  <c r="R4260" i="1"/>
  <c r="S4260" i="1" s="1"/>
  <c r="T4260" i="1" s="1"/>
  <c r="U4260" i="1" s="1"/>
  <c r="R4252" i="1"/>
  <c r="R4244" i="1"/>
  <c r="S4244" i="1" s="1"/>
  <c r="T4244" i="1" s="1"/>
  <c r="U4244" i="1" s="1"/>
  <c r="R4236" i="1"/>
  <c r="R4228" i="1"/>
  <c r="S4228" i="1" s="1"/>
  <c r="T4228" i="1" s="1"/>
  <c r="U4228" i="1" s="1"/>
  <c r="R4220" i="1"/>
  <c r="S4220" i="1" s="1"/>
  <c r="T4220" i="1" s="1"/>
  <c r="U4220" i="1" s="1"/>
  <c r="R4212" i="1"/>
  <c r="S4212" i="1" s="1"/>
  <c r="T4212" i="1" s="1"/>
  <c r="U4212" i="1" s="1"/>
  <c r="R4204" i="1"/>
  <c r="R4196" i="1"/>
  <c r="S4196" i="1" s="1"/>
  <c r="T4196" i="1" s="1"/>
  <c r="U4196" i="1" s="1"/>
  <c r="R4188" i="1"/>
  <c r="R4180" i="1"/>
  <c r="S4180" i="1" s="1"/>
  <c r="T4180" i="1" s="1"/>
  <c r="U4180" i="1" s="1"/>
  <c r="R4172" i="1"/>
  <c r="R4164" i="1"/>
  <c r="S4164" i="1" s="1"/>
  <c r="T4164" i="1" s="1"/>
  <c r="U4164" i="1" s="1"/>
  <c r="R4156" i="1"/>
  <c r="S4156" i="1" s="1"/>
  <c r="T4156" i="1" s="1"/>
  <c r="U4156" i="1" s="1"/>
  <c r="R4148" i="1"/>
  <c r="S4148" i="1" s="1"/>
  <c r="T4148" i="1" s="1"/>
  <c r="U4148" i="1" s="1"/>
  <c r="R4140" i="1"/>
  <c r="R4132" i="1"/>
  <c r="S4132" i="1" s="1"/>
  <c r="T4132" i="1" s="1"/>
  <c r="U4132" i="1" s="1"/>
  <c r="R4124" i="1"/>
  <c r="R4116" i="1"/>
  <c r="S4116" i="1" s="1"/>
  <c r="T4116" i="1" s="1"/>
  <c r="U4116" i="1" s="1"/>
  <c r="R4108" i="1"/>
  <c r="R4100" i="1"/>
  <c r="S4100" i="1" s="1"/>
  <c r="T4100" i="1" s="1"/>
  <c r="U4100" i="1" s="1"/>
  <c r="R4092" i="1"/>
  <c r="S4092" i="1" s="1"/>
  <c r="T4092" i="1" s="1"/>
  <c r="U4092" i="1" s="1"/>
  <c r="R4084" i="1"/>
  <c r="S4084" i="1" s="1"/>
  <c r="T4084" i="1" s="1"/>
  <c r="U4084" i="1" s="1"/>
  <c r="R4076" i="1"/>
  <c r="R4068" i="1"/>
  <c r="S4068" i="1" s="1"/>
  <c r="T4068" i="1" s="1"/>
  <c r="U4068" i="1" s="1"/>
  <c r="R4060" i="1"/>
  <c r="R4052" i="1"/>
  <c r="S4052" i="1" s="1"/>
  <c r="T4052" i="1" s="1"/>
  <c r="U4052" i="1" s="1"/>
  <c r="R4044" i="1"/>
  <c r="R4036" i="1"/>
  <c r="S4036" i="1" s="1"/>
  <c r="T4036" i="1" s="1"/>
  <c r="U4036" i="1" s="1"/>
  <c r="R4028" i="1"/>
  <c r="S4028" i="1" s="1"/>
  <c r="T4028" i="1" s="1"/>
  <c r="U4028" i="1" s="1"/>
  <c r="R4020" i="1"/>
  <c r="S4020" i="1" s="1"/>
  <c r="T4020" i="1" s="1"/>
  <c r="U4020" i="1" s="1"/>
  <c r="R4012" i="1"/>
  <c r="R4004" i="1"/>
  <c r="S4004" i="1" s="1"/>
  <c r="T4004" i="1" s="1"/>
  <c r="U4004" i="1" s="1"/>
  <c r="R3996" i="1"/>
  <c r="R3988" i="1"/>
  <c r="S3988" i="1" s="1"/>
  <c r="T3988" i="1" s="1"/>
  <c r="U3988" i="1" s="1"/>
  <c r="R3980" i="1"/>
  <c r="R3972" i="1"/>
  <c r="S3972" i="1" s="1"/>
  <c r="T3972" i="1" s="1"/>
  <c r="U3972" i="1" s="1"/>
  <c r="R3964" i="1"/>
  <c r="S3964" i="1" s="1"/>
  <c r="T3964" i="1" s="1"/>
  <c r="U3964" i="1" s="1"/>
  <c r="R3956" i="1"/>
  <c r="S3956" i="1" s="1"/>
  <c r="T3956" i="1" s="1"/>
  <c r="U3956" i="1" s="1"/>
  <c r="R3948" i="1"/>
  <c r="R3940" i="1"/>
  <c r="S3940" i="1" s="1"/>
  <c r="T3940" i="1" s="1"/>
  <c r="U3940" i="1" s="1"/>
  <c r="R3932" i="1"/>
  <c r="R3924" i="1"/>
  <c r="S3924" i="1" s="1"/>
  <c r="T3924" i="1" s="1"/>
  <c r="U3924" i="1" s="1"/>
  <c r="R3916" i="1"/>
  <c r="R3908" i="1"/>
  <c r="S3908" i="1" s="1"/>
  <c r="T3908" i="1" s="1"/>
  <c r="U3908" i="1" s="1"/>
  <c r="R3900" i="1"/>
  <c r="S3900" i="1" s="1"/>
  <c r="T3900" i="1" s="1"/>
  <c r="U3900" i="1" s="1"/>
  <c r="R3892" i="1"/>
  <c r="S3892" i="1" s="1"/>
  <c r="T3892" i="1" s="1"/>
  <c r="U3892" i="1" s="1"/>
  <c r="R3884" i="1"/>
  <c r="R3876" i="1"/>
  <c r="S3876" i="1" s="1"/>
  <c r="T3876" i="1" s="1"/>
  <c r="U3876" i="1" s="1"/>
  <c r="R3868" i="1"/>
  <c r="R3860" i="1"/>
  <c r="S3860" i="1" s="1"/>
  <c r="T3860" i="1" s="1"/>
  <c r="U3860" i="1" s="1"/>
  <c r="R3852" i="1"/>
  <c r="R3844" i="1"/>
  <c r="S3844" i="1" s="1"/>
  <c r="T3844" i="1" s="1"/>
  <c r="U3844" i="1" s="1"/>
  <c r="R3836" i="1"/>
  <c r="S3836" i="1" s="1"/>
  <c r="T3836" i="1" s="1"/>
  <c r="U3836" i="1" s="1"/>
  <c r="R3828" i="1"/>
  <c r="S3828" i="1" s="1"/>
  <c r="T3828" i="1" s="1"/>
  <c r="U3828" i="1" s="1"/>
  <c r="R3820" i="1"/>
  <c r="R3812" i="1"/>
  <c r="S3812" i="1" s="1"/>
  <c r="T3812" i="1" s="1"/>
  <c r="U3812" i="1" s="1"/>
  <c r="R3804" i="1"/>
  <c r="R3796" i="1"/>
  <c r="S3796" i="1" s="1"/>
  <c r="T3796" i="1" s="1"/>
  <c r="U3796" i="1" s="1"/>
  <c r="R3788" i="1"/>
  <c r="R3780" i="1"/>
  <c r="S3780" i="1" s="1"/>
  <c r="T3780" i="1" s="1"/>
  <c r="U3780" i="1" s="1"/>
  <c r="R3772" i="1"/>
  <c r="S3772" i="1" s="1"/>
  <c r="T3772" i="1" s="1"/>
  <c r="U3772" i="1" s="1"/>
  <c r="R3764" i="1"/>
  <c r="S3764" i="1" s="1"/>
  <c r="T3764" i="1" s="1"/>
  <c r="U3764" i="1" s="1"/>
  <c r="R3756" i="1"/>
  <c r="R3748" i="1"/>
  <c r="S3748" i="1" s="1"/>
  <c r="T3748" i="1" s="1"/>
  <c r="U3748" i="1" s="1"/>
  <c r="R3740" i="1"/>
  <c r="R3732" i="1"/>
  <c r="S3732" i="1" s="1"/>
  <c r="T3732" i="1" s="1"/>
  <c r="U3732" i="1" s="1"/>
  <c r="R3724" i="1"/>
  <c r="R3716" i="1"/>
  <c r="S3716" i="1" s="1"/>
  <c r="T3716" i="1" s="1"/>
  <c r="U3716" i="1" s="1"/>
  <c r="R3708" i="1"/>
  <c r="S3708" i="1" s="1"/>
  <c r="T3708" i="1" s="1"/>
  <c r="U3708" i="1" s="1"/>
  <c r="R3700" i="1"/>
  <c r="S3700" i="1" s="1"/>
  <c r="T3700" i="1" s="1"/>
  <c r="U3700" i="1" s="1"/>
  <c r="R3692" i="1"/>
  <c r="R3684" i="1"/>
  <c r="S3684" i="1" s="1"/>
  <c r="T3684" i="1" s="1"/>
  <c r="U3684" i="1" s="1"/>
  <c r="R3676" i="1"/>
  <c r="R3668" i="1"/>
  <c r="S3668" i="1" s="1"/>
  <c r="T3668" i="1" s="1"/>
  <c r="U3668" i="1" s="1"/>
  <c r="R3660" i="1"/>
  <c r="R3652" i="1"/>
  <c r="S3652" i="1" s="1"/>
  <c r="T3652" i="1" s="1"/>
  <c r="U3652" i="1" s="1"/>
  <c r="R3644" i="1"/>
  <c r="S3644" i="1" s="1"/>
  <c r="T3644" i="1" s="1"/>
  <c r="U3644" i="1" s="1"/>
  <c r="R3636" i="1"/>
  <c r="S3636" i="1" s="1"/>
  <c r="T3636" i="1" s="1"/>
  <c r="U3636" i="1" s="1"/>
  <c r="R3628" i="1"/>
  <c r="R3620" i="1"/>
  <c r="S3620" i="1" s="1"/>
  <c r="T3620" i="1" s="1"/>
  <c r="U3620" i="1" s="1"/>
  <c r="R3612" i="1"/>
  <c r="R3604" i="1"/>
  <c r="S3604" i="1" s="1"/>
  <c r="T3604" i="1" s="1"/>
  <c r="U3604" i="1" s="1"/>
  <c r="R3596" i="1"/>
  <c r="R3588" i="1"/>
  <c r="S3588" i="1" s="1"/>
  <c r="T3588" i="1" s="1"/>
  <c r="U3588" i="1" s="1"/>
  <c r="R3580" i="1"/>
  <c r="S3580" i="1" s="1"/>
  <c r="T3580" i="1" s="1"/>
  <c r="U3580" i="1" s="1"/>
  <c r="R3572" i="1"/>
  <c r="S3572" i="1" s="1"/>
  <c r="T3572" i="1" s="1"/>
  <c r="U3572" i="1" s="1"/>
  <c r="R3564" i="1"/>
  <c r="R3556" i="1"/>
  <c r="S3556" i="1" s="1"/>
  <c r="T3556" i="1" s="1"/>
  <c r="U3556" i="1" s="1"/>
  <c r="R3548" i="1"/>
  <c r="R3540" i="1"/>
  <c r="S3540" i="1" s="1"/>
  <c r="T3540" i="1" s="1"/>
  <c r="U3540" i="1" s="1"/>
  <c r="R3532" i="1"/>
  <c r="R3524" i="1"/>
  <c r="S3524" i="1" s="1"/>
  <c r="T3524" i="1" s="1"/>
  <c r="U3524" i="1" s="1"/>
  <c r="R3516" i="1"/>
  <c r="S3516" i="1" s="1"/>
  <c r="T3516" i="1" s="1"/>
  <c r="U3516" i="1" s="1"/>
  <c r="R3508" i="1"/>
  <c r="S3508" i="1" s="1"/>
  <c r="T3508" i="1" s="1"/>
  <c r="U3508" i="1" s="1"/>
  <c r="R3500" i="1"/>
  <c r="R3492" i="1"/>
  <c r="S3492" i="1" s="1"/>
  <c r="T3492" i="1" s="1"/>
  <c r="U3492" i="1" s="1"/>
  <c r="R3484" i="1"/>
  <c r="R3476" i="1"/>
  <c r="S3476" i="1" s="1"/>
  <c r="T3476" i="1" s="1"/>
  <c r="U3476" i="1" s="1"/>
  <c r="R3468" i="1"/>
  <c r="R3460" i="1"/>
  <c r="S3460" i="1" s="1"/>
  <c r="T3460" i="1" s="1"/>
  <c r="U3460" i="1" s="1"/>
  <c r="R3452" i="1"/>
  <c r="S3452" i="1" s="1"/>
  <c r="T3452" i="1" s="1"/>
  <c r="U3452" i="1" s="1"/>
  <c r="R3444" i="1"/>
  <c r="S3444" i="1" s="1"/>
  <c r="T3444" i="1" s="1"/>
  <c r="U3444" i="1" s="1"/>
  <c r="R3436" i="1"/>
  <c r="R3428" i="1"/>
  <c r="S3428" i="1" s="1"/>
  <c r="T3428" i="1" s="1"/>
  <c r="U3428" i="1" s="1"/>
  <c r="R3420" i="1"/>
  <c r="R3412" i="1"/>
  <c r="S3412" i="1" s="1"/>
  <c r="T3412" i="1" s="1"/>
  <c r="U3412" i="1" s="1"/>
  <c r="R3404" i="1"/>
  <c r="R3396" i="1"/>
  <c r="S3396" i="1" s="1"/>
  <c r="T3396" i="1" s="1"/>
  <c r="U3396" i="1" s="1"/>
  <c r="R3388" i="1"/>
  <c r="S3388" i="1" s="1"/>
  <c r="T3388" i="1" s="1"/>
  <c r="U3388" i="1" s="1"/>
  <c r="R3380" i="1"/>
  <c r="S3380" i="1" s="1"/>
  <c r="T3380" i="1" s="1"/>
  <c r="U3380" i="1" s="1"/>
  <c r="R3372" i="1"/>
  <c r="R3364" i="1"/>
  <c r="S3364" i="1" s="1"/>
  <c r="T3364" i="1" s="1"/>
  <c r="U3364" i="1" s="1"/>
  <c r="R3356" i="1"/>
  <c r="R3348" i="1"/>
  <c r="S3348" i="1" s="1"/>
  <c r="T3348" i="1" s="1"/>
  <c r="U3348" i="1" s="1"/>
  <c r="R3340" i="1"/>
  <c r="R3332" i="1"/>
  <c r="S3332" i="1" s="1"/>
  <c r="T3332" i="1" s="1"/>
  <c r="U3332" i="1" s="1"/>
  <c r="R3324" i="1"/>
  <c r="S3324" i="1" s="1"/>
  <c r="T3324" i="1" s="1"/>
  <c r="U3324" i="1" s="1"/>
  <c r="R3316" i="1"/>
  <c r="S3316" i="1" s="1"/>
  <c r="T3316" i="1" s="1"/>
  <c r="U3316" i="1" s="1"/>
  <c r="R3308" i="1"/>
  <c r="R3300" i="1"/>
  <c r="S3300" i="1" s="1"/>
  <c r="T3300" i="1" s="1"/>
  <c r="U3300" i="1" s="1"/>
  <c r="R3292" i="1"/>
  <c r="R3284" i="1"/>
  <c r="S3284" i="1" s="1"/>
  <c r="T3284" i="1" s="1"/>
  <c r="U3284" i="1" s="1"/>
  <c r="R3276" i="1"/>
  <c r="R3268" i="1"/>
  <c r="S3268" i="1" s="1"/>
  <c r="T3268" i="1" s="1"/>
  <c r="U3268" i="1" s="1"/>
  <c r="R3260" i="1"/>
  <c r="S3260" i="1" s="1"/>
  <c r="T3260" i="1" s="1"/>
  <c r="U3260" i="1" s="1"/>
  <c r="R3252" i="1"/>
  <c r="S3252" i="1" s="1"/>
  <c r="T3252" i="1" s="1"/>
  <c r="U3252" i="1" s="1"/>
  <c r="R3244" i="1"/>
  <c r="R3236" i="1"/>
  <c r="S3236" i="1" s="1"/>
  <c r="T3236" i="1" s="1"/>
  <c r="U3236" i="1" s="1"/>
  <c r="R3228" i="1"/>
  <c r="R3220" i="1"/>
  <c r="S3220" i="1" s="1"/>
  <c r="T3220" i="1" s="1"/>
  <c r="U3220" i="1" s="1"/>
  <c r="R3212" i="1"/>
  <c r="R3204" i="1"/>
  <c r="S3204" i="1" s="1"/>
  <c r="T3204" i="1" s="1"/>
  <c r="U3204" i="1" s="1"/>
  <c r="R3196" i="1"/>
  <c r="S3196" i="1" s="1"/>
  <c r="T3196" i="1" s="1"/>
  <c r="U3196" i="1" s="1"/>
  <c r="R3188" i="1"/>
  <c r="S3188" i="1" s="1"/>
  <c r="T3188" i="1" s="1"/>
  <c r="U3188" i="1" s="1"/>
  <c r="R3180" i="1"/>
  <c r="R3172" i="1"/>
  <c r="S3172" i="1" s="1"/>
  <c r="T3172" i="1" s="1"/>
  <c r="U3172" i="1" s="1"/>
  <c r="R3164" i="1"/>
  <c r="R3156" i="1"/>
  <c r="S3156" i="1" s="1"/>
  <c r="T3156" i="1" s="1"/>
  <c r="U3156" i="1" s="1"/>
  <c r="R3148" i="1"/>
  <c r="R3140" i="1"/>
  <c r="S3140" i="1" s="1"/>
  <c r="T3140" i="1" s="1"/>
  <c r="U3140" i="1" s="1"/>
  <c r="R3132" i="1"/>
  <c r="S3132" i="1" s="1"/>
  <c r="T3132" i="1" s="1"/>
  <c r="U3132" i="1" s="1"/>
  <c r="R3124" i="1"/>
  <c r="S3124" i="1" s="1"/>
  <c r="T3124" i="1" s="1"/>
  <c r="U3124" i="1" s="1"/>
  <c r="R3116" i="1"/>
  <c r="R3108" i="1"/>
  <c r="S3108" i="1" s="1"/>
  <c r="T3108" i="1" s="1"/>
  <c r="U3108" i="1" s="1"/>
  <c r="R3100" i="1"/>
  <c r="R3092" i="1"/>
  <c r="S3092" i="1" s="1"/>
  <c r="T3092" i="1" s="1"/>
  <c r="U3092" i="1" s="1"/>
  <c r="R3084" i="1"/>
  <c r="R3076" i="1"/>
  <c r="S3076" i="1" s="1"/>
  <c r="T3076" i="1" s="1"/>
  <c r="U3076" i="1" s="1"/>
  <c r="R3068" i="1"/>
  <c r="S3068" i="1" s="1"/>
  <c r="T3068" i="1" s="1"/>
  <c r="U3068" i="1" s="1"/>
  <c r="R3060" i="1"/>
  <c r="S3060" i="1" s="1"/>
  <c r="T3060" i="1" s="1"/>
  <c r="U3060" i="1" s="1"/>
  <c r="R3052" i="1"/>
  <c r="R3044" i="1"/>
  <c r="S3044" i="1" s="1"/>
  <c r="T3044" i="1" s="1"/>
  <c r="U3044" i="1" s="1"/>
  <c r="R3036" i="1"/>
  <c r="R3028" i="1"/>
  <c r="S3028" i="1" s="1"/>
  <c r="T3028" i="1" s="1"/>
  <c r="U3028" i="1" s="1"/>
  <c r="R3020" i="1"/>
  <c r="R3012" i="1"/>
  <c r="S3012" i="1" s="1"/>
  <c r="T3012" i="1" s="1"/>
  <c r="U3012" i="1" s="1"/>
  <c r="R3004" i="1"/>
  <c r="S3004" i="1" s="1"/>
  <c r="T3004" i="1" s="1"/>
  <c r="U3004" i="1" s="1"/>
  <c r="R2996" i="1"/>
  <c r="S2996" i="1" s="1"/>
  <c r="T2996" i="1" s="1"/>
  <c r="U2996" i="1" s="1"/>
  <c r="R2988" i="1"/>
  <c r="R2980" i="1"/>
  <c r="S2980" i="1" s="1"/>
  <c r="T2980" i="1" s="1"/>
  <c r="U2980" i="1" s="1"/>
  <c r="R2972" i="1"/>
  <c r="R2964" i="1"/>
  <c r="S2964" i="1" s="1"/>
  <c r="T2964" i="1" s="1"/>
  <c r="U2964" i="1" s="1"/>
  <c r="R2956" i="1"/>
  <c r="R2948" i="1"/>
  <c r="S2948" i="1" s="1"/>
  <c r="T2948" i="1" s="1"/>
  <c r="U2948" i="1" s="1"/>
  <c r="R2940" i="1"/>
  <c r="S2940" i="1" s="1"/>
  <c r="T2940" i="1" s="1"/>
  <c r="U2940" i="1" s="1"/>
  <c r="R2932" i="1"/>
  <c r="S2932" i="1" s="1"/>
  <c r="T2932" i="1" s="1"/>
  <c r="U2932" i="1" s="1"/>
  <c r="R2924" i="1"/>
  <c r="R2916" i="1"/>
  <c r="S2916" i="1" s="1"/>
  <c r="T2916" i="1" s="1"/>
  <c r="U2916" i="1" s="1"/>
  <c r="R2908" i="1"/>
  <c r="R2900" i="1"/>
  <c r="S2900" i="1" s="1"/>
  <c r="T2900" i="1" s="1"/>
  <c r="U2900" i="1" s="1"/>
  <c r="R2892" i="1"/>
  <c r="R2884" i="1"/>
  <c r="S2884" i="1" s="1"/>
  <c r="T2884" i="1" s="1"/>
  <c r="U2884" i="1" s="1"/>
  <c r="R2876" i="1"/>
  <c r="S2876" i="1" s="1"/>
  <c r="T2876" i="1" s="1"/>
  <c r="U2876" i="1" s="1"/>
  <c r="R2868" i="1"/>
  <c r="S2868" i="1" s="1"/>
  <c r="T2868" i="1" s="1"/>
  <c r="U2868" i="1" s="1"/>
  <c r="R2860" i="1"/>
  <c r="R2852" i="1"/>
  <c r="S2852" i="1" s="1"/>
  <c r="T2852" i="1" s="1"/>
  <c r="U2852" i="1" s="1"/>
  <c r="R2844" i="1"/>
  <c r="R2836" i="1"/>
  <c r="S2836" i="1" s="1"/>
  <c r="T2836" i="1" s="1"/>
  <c r="U2836" i="1" s="1"/>
  <c r="R2828" i="1"/>
  <c r="R2820" i="1"/>
  <c r="S2820" i="1" s="1"/>
  <c r="T2820" i="1" s="1"/>
  <c r="U2820" i="1" s="1"/>
  <c r="R2812" i="1"/>
  <c r="S2812" i="1" s="1"/>
  <c r="T2812" i="1" s="1"/>
  <c r="U2812" i="1" s="1"/>
  <c r="R2804" i="1"/>
  <c r="S2804" i="1" s="1"/>
  <c r="T2804" i="1" s="1"/>
  <c r="U2804" i="1" s="1"/>
  <c r="R2796" i="1"/>
  <c r="R2788" i="1"/>
  <c r="S2788" i="1" s="1"/>
  <c r="T2788" i="1" s="1"/>
  <c r="U2788" i="1" s="1"/>
  <c r="R2780" i="1"/>
  <c r="R2772" i="1"/>
  <c r="S2772" i="1" s="1"/>
  <c r="T2772" i="1" s="1"/>
  <c r="U2772" i="1" s="1"/>
  <c r="R2764" i="1"/>
  <c r="R2756" i="1"/>
  <c r="S2756" i="1" s="1"/>
  <c r="T2756" i="1" s="1"/>
  <c r="U2756" i="1" s="1"/>
  <c r="R2748" i="1"/>
  <c r="S2748" i="1" s="1"/>
  <c r="T2748" i="1" s="1"/>
  <c r="U2748" i="1" s="1"/>
  <c r="R2740" i="1"/>
  <c r="S2740" i="1" s="1"/>
  <c r="T2740" i="1" s="1"/>
  <c r="U2740" i="1" s="1"/>
  <c r="R2732" i="1"/>
  <c r="R2724" i="1"/>
  <c r="S2724" i="1" s="1"/>
  <c r="T2724" i="1" s="1"/>
  <c r="U2724" i="1" s="1"/>
  <c r="R2716" i="1"/>
  <c r="R2708" i="1"/>
  <c r="S2708" i="1" s="1"/>
  <c r="T2708" i="1" s="1"/>
  <c r="U2708" i="1" s="1"/>
  <c r="R2700" i="1"/>
  <c r="R2692" i="1"/>
  <c r="S2692" i="1" s="1"/>
  <c r="T2692" i="1" s="1"/>
  <c r="U2692" i="1" s="1"/>
  <c r="R2684" i="1"/>
  <c r="S2684" i="1" s="1"/>
  <c r="T2684" i="1" s="1"/>
  <c r="U2684" i="1" s="1"/>
  <c r="R2676" i="1"/>
  <c r="S2676" i="1" s="1"/>
  <c r="T2676" i="1" s="1"/>
  <c r="U2676" i="1" s="1"/>
  <c r="R2668" i="1"/>
  <c r="R2660" i="1"/>
  <c r="S2660" i="1" s="1"/>
  <c r="T2660" i="1" s="1"/>
  <c r="U2660" i="1" s="1"/>
  <c r="R2652" i="1"/>
  <c r="R2644" i="1"/>
  <c r="S2644" i="1" s="1"/>
  <c r="T2644" i="1" s="1"/>
  <c r="U2644" i="1" s="1"/>
  <c r="R2636" i="1"/>
  <c r="R2628" i="1"/>
  <c r="S2628" i="1" s="1"/>
  <c r="T2628" i="1" s="1"/>
  <c r="U2628" i="1" s="1"/>
  <c r="R2620" i="1"/>
  <c r="S2620" i="1" s="1"/>
  <c r="T2620" i="1" s="1"/>
  <c r="U2620" i="1" s="1"/>
  <c r="R2612" i="1"/>
  <c r="S2612" i="1" s="1"/>
  <c r="T2612" i="1" s="1"/>
  <c r="U2612" i="1" s="1"/>
  <c r="R2604" i="1"/>
  <c r="R2596" i="1"/>
  <c r="S2596" i="1" s="1"/>
  <c r="T2596" i="1" s="1"/>
  <c r="U2596" i="1" s="1"/>
  <c r="R2588" i="1"/>
  <c r="R2580" i="1"/>
  <c r="S2580" i="1" s="1"/>
  <c r="T2580" i="1" s="1"/>
  <c r="U2580" i="1" s="1"/>
  <c r="R2572" i="1"/>
  <c r="R2564" i="1"/>
  <c r="S2564" i="1" s="1"/>
  <c r="T2564" i="1" s="1"/>
  <c r="U2564" i="1" s="1"/>
  <c r="R2556" i="1"/>
  <c r="S2556" i="1" s="1"/>
  <c r="T2556" i="1" s="1"/>
  <c r="U2556" i="1" s="1"/>
  <c r="R2548" i="1"/>
  <c r="S2548" i="1" s="1"/>
  <c r="T2548" i="1" s="1"/>
  <c r="U2548" i="1" s="1"/>
  <c r="R2540" i="1"/>
  <c r="R2532" i="1"/>
  <c r="S2532" i="1" s="1"/>
  <c r="T2532" i="1" s="1"/>
  <c r="U2532" i="1" s="1"/>
  <c r="R2524" i="1"/>
  <c r="R2516" i="1"/>
  <c r="S2516" i="1" s="1"/>
  <c r="T2516" i="1" s="1"/>
  <c r="U2516" i="1" s="1"/>
  <c r="R2508" i="1"/>
  <c r="R2500" i="1"/>
  <c r="S2500" i="1" s="1"/>
  <c r="T2500" i="1" s="1"/>
  <c r="U2500" i="1" s="1"/>
  <c r="R2492" i="1"/>
  <c r="S2492" i="1" s="1"/>
  <c r="T2492" i="1" s="1"/>
  <c r="U2492" i="1" s="1"/>
  <c r="R2484" i="1"/>
  <c r="S2484" i="1" s="1"/>
  <c r="T2484" i="1" s="1"/>
  <c r="U2484" i="1" s="1"/>
  <c r="R2476" i="1"/>
  <c r="R2468" i="1"/>
  <c r="S2468" i="1" s="1"/>
  <c r="T2468" i="1" s="1"/>
  <c r="U2468" i="1" s="1"/>
  <c r="R2460" i="1"/>
  <c r="R2452" i="1"/>
  <c r="S2452" i="1" s="1"/>
  <c r="T2452" i="1" s="1"/>
  <c r="U2452" i="1" s="1"/>
  <c r="R2444" i="1"/>
  <c r="R2436" i="1"/>
  <c r="S2436" i="1" s="1"/>
  <c r="T2436" i="1" s="1"/>
  <c r="U2436" i="1" s="1"/>
  <c r="R2428" i="1"/>
  <c r="S2428" i="1" s="1"/>
  <c r="T2428" i="1" s="1"/>
  <c r="U2428" i="1" s="1"/>
  <c r="R2420" i="1"/>
  <c r="S2420" i="1" s="1"/>
  <c r="T2420" i="1" s="1"/>
  <c r="U2420" i="1" s="1"/>
  <c r="R2412" i="1"/>
  <c r="R2404" i="1"/>
  <c r="S2404" i="1" s="1"/>
  <c r="T2404" i="1" s="1"/>
  <c r="U2404" i="1" s="1"/>
  <c r="R2396" i="1"/>
  <c r="R2388" i="1"/>
  <c r="S2388" i="1" s="1"/>
  <c r="T2388" i="1" s="1"/>
  <c r="U2388" i="1" s="1"/>
  <c r="R2380" i="1"/>
  <c r="R2372" i="1"/>
  <c r="S2372" i="1" s="1"/>
  <c r="T2372" i="1" s="1"/>
  <c r="U2372" i="1" s="1"/>
  <c r="R2364" i="1"/>
  <c r="S2364" i="1" s="1"/>
  <c r="T2364" i="1" s="1"/>
  <c r="U2364" i="1" s="1"/>
  <c r="R2356" i="1"/>
  <c r="S2356" i="1" s="1"/>
  <c r="T2356" i="1" s="1"/>
  <c r="U2356" i="1" s="1"/>
  <c r="R2348" i="1"/>
  <c r="R2340" i="1"/>
  <c r="S2340" i="1" s="1"/>
  <c r="T2340" i="1" s="1"/>
  <c r="U2340" i="1" s="1"/>
  <c r="R2332" i="1"/>
  <c r="R2324" i="1"/>
  <c r="S2324" i="1" s="1"/>
  <c r="T2324" i="1" s="1"/>
  <c r="U2324" i="1" s="1"/>
  <c r="R2316" i="1"/>
  <c r="R2308" i="1"/>
  <c r="S2308" i="1" s="1"/>
  <c r="T2308" i="1" s="1"/>
  <c r="U2308" i="1" s="1"/>
  <c r="R2300" i="1"/>
  <c r="S2300" i="1" s="1"/>
  <c r="T2300" i="1" s="1"/>
  <c r="U2300" i="1" s="1"/>
  <c r="R2292" i="1"/>
  <c r="S2292" i="1" s="1"/>
  <c r="T2292" i="1" s="1"/>
  <c r="U2292" i="1" s="1"/>
  <c r="R2284" i="1"/>
  <c r="R2276" i="1"/>
  <c r="S2276" i="1" s="1"/>
  <c r="T2276" i="1" s="1"/>
  <c r="U2276" i="1" s="1"/>
  <c r="R2268" i="1"/>
  <c r="R2260" i="1"/>
  <c r="S2260" i="1" s="1"/>
  <c r="T2260" i="1" s="1"/>
  <c r="U2260" i="1" s="1"/>
  <c r="R2252" i="1"/>
  <c r="R2244" i="1"/>
  <c r="S2244" i="1" s="1"/>
  <c r="T2244" i="1" s="1"/>
  <c r="U2244" i="1" s="1"/>
  <c r="R2236" i="1"/>
  <c r="S2236" i="1" s="1"/>
  <c r="T2236" i="1" s="1"/>
  <c r="U2236" i="1" s="1"/>
  <c r="R2228" i="1"/>
  <c r="S2228" i="1" s="1"/>
  <c r="T2228" i="1" s="1"/>
  <c r="U2228" i="1" s="1"/>
  <c r="R2220" i="1"/>
  <c r="R2212" i="1"/>
  <c r="S2212" i="1" s="1"/>
  <c r="T2212" i="1" s="1"/>
  <c r="U2212" i="1" s="1"/>
  <c r="R2204" i="1"/>
  <c r="R2196" i="1"/>
  <c r="S2196" i="1" s="1"/>
  <c r="T2196" i="1" s="1"/>
  <c r="U2196" i="1" s="1"/>
  <c r="R2188" i="1"/>
  <c r="R2180" i="1"/>
  <c r="S2180" i="1" s="1"/>
  <c r="T2180" i="1" s="1"/>
  <c r="U2180" i="1" s="1"/>
  <c r="R2172" i="1"/>
  <c r="S2172" i="1" s="1"/>
  <c r="T2172" i="1" s="1"/>
  <c r="U2172" i="1" s="1"/>
  <c r="R2164" i="1"/>
  <c r="S2164" i="1" s="1"/>
  <c r="T2164" i="1" s="1"/>
  <c r="U2164" i="1" s="1"/>
  <c r="R2156" i="1"/>
  <c r="R2148" i="1"/>
  <c r="S2148" i="1" s="1"/>
  <c r="T2148" i="1" s="1"/>
  <c r="U2148" i="1" s="1"/>
  <c r="R2140" i="1"/>
  <c r="R2132" i="1"/>
  <c r="S2132" i="1" s="1"/>
  <c r="T2132" i="1" s="1"/>
  <c r="U2132" i="1" s="1"/>
  <c r="R2124" i="1"/>
  <c r="R2116" i="1"/>
  <c r="S2116" i="1" s="1"/>
  <c r="T2116" i="1" s="1"/>
  <c r="U2116" i="1" s="1"/>
  <c r="R2108" i="1"/>
  <c r="S2108" i="1" s="1"/>
  <c r="T2108" i="1" s="1"/>
  <c r="U2108" i="1" s="1"/>
  <c r="R2100" i="1"/>
  <c r="S2100" i="1" s="1"/>
  <c r="T2100" i="1" s="1"/>
  <c r="U2100" i="1" s="1"/>
  <c r="R2092" i="1"/>
  <c r="R2084" i="1"/>
  <c r="S2084" i="1" s="1"/>
  <c r="T2084" i="1" s="1"/>
  <c r="U2084" i="1" s="1"/>
  <c r="R2076" i="1"/>
  <c r="R2068" i="1"/>
  <c r="S2068" i="1" s="1"/>
  <c r="T2068" i="1" s="1"/>
  <c r="U2068" i="1" s="1"/>
  <c r="R2060" i="1"/>
  <c r="R2052" i="1"/>
  <c r="S2052" i="1" s="1"/>
  <c r="T2052" i="1" s="1"/>
  <c r="U2052" i="1" s="1"/>
  <c r="R2044" i="1"/>
  <c r="S2044" i="1" s="1"/>
  <c r="T2044" i="1" s="1"/>
  <c r="U2044" i="1" s="1"/>
  <c r="R2036" i="1"/>
  <c r="S2036" i="1" s="1"/>
  <c r="T2036" i="1" s="1"/>
  <c r="U2036" i="1" s="1"/>
  <c r="R2028" i="1"/>
  <c r="R2020" i="1"/>
  <c r="S2020" i="1" s="1"/>
  <c r="T2020" i="1" s="1"/>
  <c r="U2020" i="1" s="1"/>
  <c r="R2012" i="1"/>
  <c r="R2004" i="1"/>
  <c r="S2004" i="1" s="1"/>
  <c r="T2004" i="1" s="1"/>
  <c r="U2004" i="1" s="1"/>
  <c r="R1996" i="1"/>
  <c r="R1988" i="1"/>
  <c r="S1988" i="1" s="1"/>
  <c r="T1988" i="1" s="1"/>
  <c r="U1988" i="1" s="1"/>
  <c r="R1980" i="1"/>
  <c r="S1980" i="1" s="1"/>
  <c r="T1980" i="1" s="1"/>
  <c r="U1980" i="1" s="1"/>
  <c r="R1972" i="1"/>
  <c r="S1972" i="1" s="1"/>
  <c r="T1972" i="1" s="1"/>
  <c r="U1972" i="1" s="1"/>
  <c r="R1964" i="1"/>
  <c r="R1956" i="1"/>
  <c r="S1956" i="1" s="1"/>
  <c r="T1956" i="1" s="1"/>
  <c r="U1956" i="1" s="1"/>
  <c r="R1948" i="1"/>
  <c r="R1940" i="1"/>
  <c r="S1940" i="1" s="1"/>
  <c r="T1940" i="1" s="1"/>
  <c r="U1940" i="1" s="1"/>
  <c r="R1932" i="1"/>
  <c r="R1924" i="1"/>
  <c r="S1924" i="1" s="1"/>
  <c r="T1924" i="1" s="1"/>
  <c r="U1924" i="1" s="1"/>
  <c r="R1916" i="1"/>
  <c r="S1916" i="1" s="1"/>
  <c r="T1916" i="1" s="1"/>
  <c r="U1916" i="1" s="1"/>
  <c r="R1908" i="1"/>
  <c r="S1908" i="1" s="1"/>
  <c r="T1908" i="1" s="1"/>
  <c r="U1908" i="1" s="1"/>
  <c r="R1900" i="1"/>
  <c r="R1892" i="1"/>
  <c r="S1892" i="1" s="1"/>
  <c r="T1892" i="1" s="1"/>
  <c r="U1892" i="1" s="1"/>
  <c r="R1884" i="1"/>
  <c r="R1876" i="1"/>
  <c r="S1876" i="1" s="1"/>
  <c r="T1876" i="1" s="1"/>
  <c r="U1876" i="1" s="1"/>
  <c r="R1868" i="1"/>
  <c r="R1860" i="1"/>
  <c r="S1860" i="1" s="1"/>
  <c r="T1860" i="1" s="1"/>
  <c r="U1860" i="1" s="1"/>
  <c r="R1852" i="1"/>
  <c r="S1852" i="1" s="1"/>
  <c r="T1852" i="1" s="1"/>
  <c r="U1852" i="1" s="1"/>
  <c r="R1844" i="1"/>
  <c r="S1844" i="1" s="1"/>
  <c r="T1844" i="1" s="1"/>
  <c r="U1844" i="1" s="1"/>
  <c r="R1836" i="1"/>
  <c r="R1828" i="1"/>
  <c r="S1828" i="1" s="1"/>
  <c r="T1828" i="1" s="1"/>
  <c r="U1828" i="1" s="1"/>
  <c r="R1820" i="1"/>
  <c r="R1812" i="1"/>
  <c r="S1812" i="1" s="1"/>
  <c r="T1812" i="1" s="1"/>
  <c r="U1812" i="1" s="1"/>
  <c r="R1804" i="1"/>
  <c r="R1796" i="1"/>
  <c r="S1796" i="1" s="1"/>
  <c r="T1796" i="1" s="1"/>
  <c r="U1796" i="1" s="1"/>
  <c r="R1788" i="1"/>
  <c r="S1788" i="1" s="1"/>
  <c r="T1788" i="1" s="1"/>
  <c r="U1788" i="1" s="1"/>
  <c r="R1780" i="1"/>
  <c r="S1780" i="1" s="1"/>
  <c r="T1780" i="1" s="1"/>
  <c r="U1780" i="1" s="1"/>
  <c r="R1772" i="1"/>
  <c r="R1764" i="1"/>
  <c r="S1764" i="1" s="1"/>
  <c r="T1764" i="1" s="1"/>
  <c r="U1764" i="1" s="1"/>
  <c r="R1756" i="1"/>
  <c r="R1748" i="1"/>
  <c r="S1748" i="1" s="1"/>
  <c r="T1748" i="1" s="1"/>
  <c r="U1748" i="1" s="1"/>
  <c r="R1740" i="1"/>
  <c r="R1732" i="1"/>
  <c r="S1732" i="1" s="1"/>
  <c r="T1732" i="1" s="1"/>
  <c r="U1732" i="1" s="1"/>
  <c r="R1724" i="1"/>
  <c r="S1724" i="1" s="1"/>
  <c r="T1724" i="1" s="1"/>
  <c r="U1724" i="1" s="1"/>
  <c r="R1716" i="1"/>
  <c r="S1716" i="1" s="1"/>
  <c r="T1716" i="1" s="1"/>
  <c r="U1716" i="1" s="1"/>
  <c r="R1708" i="1"/>
  <c r="R1684" i="1"/>
  <c r="S1684" i="1" s="1"/>
  <c r="T1684" i="1" s="1"/>
  <c r="U1684" i="1" s="1"/>
  <c r="R1676" i="1"/>
  <c r="R1652" i="1"/>
  <c r="S1652" i="1" s="1"/>
  <c r="T1652" i="1" s="1"/>
  <c r="U1652" i="1" s="1"/>
  <c r="R1644" i="1"/>
  <c r="R1636" i="1"/>
  <c r="S1636" i="1" s="1"/>
  <c r="T1636" i="1" s="1"/>
  <c r="U1636" i="1" s="1"/>
  <c r="R1620" i="1"/>
  <c r="S1620" i="1" s="1"/>
  <c r="T1620" i="1" s="1"/>
  <c r="U1620" i="1" s="1"/>
  <c r="R1612" i="1"/>
  <c r="S1612" i="1" s="1"/>
  <c r="T1612" i="1" s="1"/>
  <c r="U1612" i="1" s="1"/>
  <c r="R1588" i="1"/>
  <c r="S1588" i="1" s="1"/>
  <c r="T1588" i="1" s="1"/>
  <c r="U1588" i="1" s="1"/>
  <c r="R1580" i="1"/>
  <c r="S1580" i="1" s="1"/>
  <c r="T1580" i="1" s="1"/>
  <c r="U1580" i="1" s="1"/>
  <c r="R1556" i="1"/>
  <c r="S1556" i="1" s="1"/>
  <c r="T1556" i="1" s="1"/>
  <c r="U1556" i="1" s="1"/>
  <c r="R1548" i="1"/>
  <c r="S1548" i="1" s="1"/>
  <c r="T1548" i="1" s="1"/>
  <c r="U1548" i="1" s="1"/>
  <c r="R1532" i="1"/>
  <c r="S1532" i="1" s="1"/>
  <c r="T1532" i="1" s="1"/>
  <c r="U1532" i="1" s="1"/>
  <c r="R1524" i="1"/>
  <c r="S1524" i="1" s="1"/>
  <c r="T1524" i="1" s="1"/>
  <c r="U1524" i="1" s="1"/>
  <c r="R1516" i="1"/>
  <c r="R1492" i="1"/>
  <c r="S1492" i="1" s="1"/>
  <c r="T1492" i="1" s="1"/>
  <c r="U1492" i="1" s="1"/>
  <c r="R1484" i="1"/>
  <c r="S1484" i="1" s="1"/>
  <c r="T1484" i="1" s="1"/>
  <c r="U1484" i="1" s="1"/>
  <c r="R1460" i="1"/>
  <c r="S1460" i="1" s="1"/>
  <c r="T1460" i="1" s="1"/>
  <c r="U1460" i="1" s="1"/>
  <c r="R1452" i="1"/>
  <c r="S1452" i="1" s="1"/>
  <c r="T1452" i="1" s="1"/>
  <c r="U1452" i="1" s="1"/>
  <c r="R1428" i="1"/>
  <c r="S1428" i="1" s="1"/>
  <c r="T1428" i="1" s="1"/>
  <c r="U1428" i="1" s="1"/>
  <c r="R1420" i="1"/>
  <c r="R1396" i="1"/>
  <c r="S1396" i="1" s="1"/>
  <c r="T1396" i="1" s="1"/>
  <c r="U1396" i="1" s="1"/>
  <c r="R1388" i="1"/>
  <c r="R1380" i="1"/>
  <c r="R1364" i="1"/>
  <c r="S1364" i="1" s="1"/>
  <c r="T1364" i="1" s="1"/>
  <c r="U1364" i="1" s="1"/>
  <c r="R1356" i="1"/>
  <c r="S1356" i="1" s="1"/>
  <c r="T1356" i="1" s="1"/>
  <c r="U1356" i="1" s="1"/>
  <c r="R1332" i="1"/>
  <c r="S1332" i="1" s="1"/>
  <c r="T1332" i="1" s="1"/>
  <c r="U1332" i="1" s="1"/>
  <c r="R1324" i="1"/>
  <c r="S1324" i="1" s="1"/>
  <c r="T1324" i="1" s="1"/>
  <c r="U1324" i="1" s="1"/>
  <c r="R1300" i="1"/>
  <c r="S1300" i="1" s="1"/>
  <c r="T1300" i="1" s="1"/>
  <c r="U1300" i="1" s="1"/>
  <c r="R1292" i="1"/>
  <c r="S1292" i="1" s="1"/>
  <c r="T1292" i="1" s="1"/>
  <c r="U1292" i="1" s="1"/>
  <c r="R1276" i="1"/>
  <c r="S1276" i="1" s="1"/>
  <c r="T1276" i="1" s="1"/>
  <c r="U1276" i="1" s="1"/>
  <c r="R1268" i="1"/>
  <c r="S1268" i="1" s="1"/>
  <c r="T1268" i="1" s="1"/>
  <c r="U1268" i="1" s="1"/>
  <c r="R1260" i="1"/>
  <c r="R1236" i="1"/>
  <c r="S1236" i="1" s="1"/>
  <c r="T1236" i="1" s="1"/>
  <c r="U1236" i="1" s="1"/>
  <c r="R1228" i="1"/>
  <c r="S1228" i="1" s="1"/>
  <c r="T1228" i="1" s="1"/>
  <c r="U1228" i="1" s="1"/>
  <c r="R1204" i="1"/>
  <c r="S1204" i="1" s="1"/>
  <c r="T1204" i="1" s="1"/>
  <c r="U1204" i="1" s="1"/>
  <c r="R1196" i="1"/>
  <c r="R1172" i="1"/>
  <c r="S1172" i="1" s="1"/>
  <c r="T1172" i="1" s="1"/>
  <c r="U1172" i="1" s="1"/>
  <c r="R1164" i="1"/>
  <c r="R1140" i="1"/>
  <c r="S1140" i="1" s="1"/>
  <c r="T1140" i="1" s="1"/>
  <c r="U1140" i="1" s="1"/>
  <c r="R1132" i="1"/>
  <c r="R1124" i="1"/>
  <c r="S1124" i="1" s="1"/>
  <c r="T1124" i="1" s="1"/>
  <c r="U1124" i="1" s="1"/>
  <c r="R1108" i="1"/>
  <c r="S1108" i="1" s="1"/>
  <c r="T1108" i="1" s="1"/>
  <c r="U1108" i="1" s="1"/>
  <c r="R1100" i="1"/>
  <c r="S1100" i="1" s="1"/>
  <c r="T1100" i="1" s="1"/>
  <c r="U1100" i="1" s="1"/>
  <c r="R1076" i="1"/>
  <c r="S1076" i="1" s="1"/>
  <c r="T1076" i="1" s="1"/>
  <c r="U1076" i="1" s="1"/>
  <c r="R1068" i="1"/>
  <c r="S1068" i="1" s="1"/>
  <c r="T1068" i="1" s="1"/>
  <c r="U1068" i="1" s="1"/>
  <c r="R1044" i="1"/>
  <c r="S1044" i="1" s="1"/>
  <c r="T1044" i="1" s="1"/>
  <c r="U1044" i="1" s="1"/>
  <c r="R1036" i="1"/>
  <c r="R1020" i="1"/>
  <c r="S1020" i="1" s="1"/>
  <c r="T1020" i="1" s="1"/>
  <c r="U1020" i="1" s="1"/>
  <c r="R1012" i="1"/>
  <c r="S1012" i="1" s="1"/>
  <c r="T1012" i="1" s="1"/>
  <c r="U1012" i="1" s="1"/>
  <c r="R1004" i="1"/>
  <c r="R980" i="1"/>
  <c r="S980" i="1" s="1"/>
  <c r="T980" i="1" s="1"/>
  <c r="U980" i="1" s="1"/>
  <c r="R972" i="1"/>
  <c r="S972" i="1" s="1"/>
  <c r="T972" i="1" s="1"/>
  <c r="U972" i="1" s="1"/>
  <c r="R948" i="1"/>
  <c r="S948" i="1" s="1"/>
  <c r="T948" i="1" s="1"/>
  <c r="U948" i="1" s="1"/>
  <c r="R940" i="1"/>
  <c r="R916" i="1"/>
  <c r="S916" i="1" s="1"/>
  <c r="T916" i="1" s="1"/>
  <c r="U916" i="1" s="1"/>
  <c r="R908" i="1"/>
  <c r="R884" i="1"/>
  <c r="S884" i="1" s="1"/>
  <c r="T884" i="1" s="1"/>
  <c r="U884" i="1" s="1"/>
  <c r="R876" i="1"/>
  <c r="R868" i="1"/>
  <c r="S868" i="1" s="1"/>
  <c r="T868" i="1" s="1"/>
  <c r="U868" i="1" s="1"/>
  <c r="R852" i="1"/>
  <c r="S852" i="1" s="1"/>
  <c r="T852" i="1" s="1"/>
  <c r="U852" i="1" s="1"/>
  <c r="R844" i="1"/>
  <c r="S844" i="1" s="1"/>
  <c r="T844" i="1" s="1"/>
  <c r="U844" i="1" s="1"/>
  <c r="R820" i="1"/>
  <c r="S820" i="1" s="1"/>
  <c r="T820" i="1" s="1"/>
  <c r="U820" i="1" s="1"/>
  <c r="R812" i="1"/>
  <c r="R788" i="1"/>
  <c r="R780" i="1"/>
  <c r="R764" i="1"/>
  <c r="S764" i="1" s="1"/>
  <c r="T764" i="1" s="1"/>
  <c r="U764" i="1" s="1"/>
  <c r="R756" i="1"/>
  <c r="S756" i="1" s="1"/>
  <c r="T756" i="1" s="1"/>
  <c r="U756" i="1" s="1"/>
  <c r="R748" i="1"/>
  <c r="R724" i="1"/>
  <c r="S724" i="1" s="1"/>
  <c r="T724" i="1" s="1"/>
  <c r="U724" i="1" s="1"/>
  <c r="R716" i="1"/>
  <c r="S716" i="1" s="1"/>
  <c r="T716" i="1" s="1"/>
  <c r="U716" i="1" s="1"/>
  <c r="R692" i="1"/>
  <c r="S692" i="1" s="1"/>
  <c r="T692" i="1" s="1"/>
  <c r="U692" i="1" s="1"/>
  <c r="R684" i="1"/>
  <c r="R660" i="1"/>
  <c r="S660" i="1" s="1"/>
  <c r="T660" i="1" s="1"/>
  <c r="U660" i="1" s="1"/>
  <c r="R652" i="1"/>
  <c r="R628" i="1"/>
  <c r="S628" i="1" s="1"/>
  <c r="T628" i="1" s="1"/>
  <c r="U628" i="1" s="1"/>
  <c r="R620" i="1"/>
  <c r="R612" i="1"/>
  <c r="S612" i="1" s="1"/>
  <c r="T612" i="1" s="1"/>
  <c r="U612" i="1" s="1"/>
  <c r="R596" i="1"/>
  <c r="S596" i="1" s="1"/>
  <c r="T596" i="1" s="1"/>
  <c r="U596" i="1" s="1"/>
  <c r="R588" i="1"/>
  <c r="S588" i="1" s="1"/>
  <c r="T588" i="1" s="1"/>
  <c r="U588" i="1" s="1"/>
  <c r="R564" i="1"/>
  <c r="S564" i="1" s="1"/>
  <c r="T564" i="1" s="1"/>
  <c r="U564" i="1" s="1"/>
  <c r="R556" i="1"/>
  <c r="S556" i="1" s="1"/>
  <c r="T556" i="1" s="1"/>
  <c r="U556" i="1" s="1"/>
  <c r="R532" i="1"/>
  <c r="S532" i="1" s="1"/>
  <c r="T532" i="1" s="1"/>
  <c r="U532" i="1" s="1"/>
  <c r="R524" i="1"/>
  <c r="S524" i="1" s="1"/>
  <c r="T524" i="1" s="1"/>
  <c r="U524" i="1" s="1"/>
  <c r="R508" i="1"/>
  <c r="S508" i="1" s="1"/>
  <c r="T508" i="1" s="1"/>
  <c r="U508" i="1" s="1"/>
  <c r="R500" i="1"/>
  <c r="S500" i="1" s="1"/>
  <c r="T500" i="1" s="1"/>
  <c r="U500" i="1" s="1"/>
  <c r="R492" i="1"/>
  <c r="R468" i="1"/>
  <c r="S468" i="1" s="1"/>
  <c r="T468" i="1" s="1"/>
  <c r="U468" i="1" s="1"/>
  <c r="R460" i="1"/>
  <c r="S460" i="1" s="1"/>
  <c r="T460" i="1" s="1"/>
  <c r="U460" i="1" s="1"/>
  <c r="R436" i="1"/>
  <c r="S436" i="1" s="1"/>
  <c r="T436" i="1" s="1"/>
  <c r="U436" i="1" s="1"/>
  <c r="R428" i="1"/>
  <c r="S428" i="1" s="1"/>
  <c r="T428" i="1" s="1"/>
  <c r="U428" i="1" s="1"/>
  <c r="R404" i="1"/>
  <c r="S404" i="1" s="1"/>
  <c r="T404" i="1" s="1"/>
  <c r="U404" i="1" s="1"/>
  <c r="R396" i="1"/>
  <c r="R372" i="1"/>
  <c r="S372" i="1" s="1"/>
  <c r="T372" i="1" s="1"/>
  <c r="U372" i="1" s="1"/>
  <c r="R364" i="1"/>
  <c r="R356" i="1"/>
  <c r="R340" i="1"/>
  <c r="S340" i="1" s="1"/>
  <c r="T340" i="1" s="1"/>
  <c r="U340" i="1" s="1"/>
  <c r="R332" i="1"/>
  <c r="S332" i="1" s="1"/>
  <c r="T332" i="1" s="1"/>
  <c r="U332" i="1" s="1"/>
  <c r="R308" i="1"/>
  <c r="S308" i="1" s="1"/>
  <c r="T308" i="1" s="1"/>
  <c r="U308" i="1" s="1"/>
  <c r="R300" i="1"/>
  <c r="S300" i="1" s="1"/>
  <c r="T300" i="1" s="1"/>
  <c r="U300" i="1" s="1"/>
  <c r="R276" i="1"/>
  <c r="S276" i="1" s="1"/>
  <c r="T276" i="1" s="1"/>
  <c r="U276" i="1" s="1"/>
  <c r="R268" i="1"/>
  <c r="S268" i="1" s="1"/>
  <c r="T268" i="1" s="1"/>
  <c r="U268" i="1" s="1"/>
  <c r="R252" i="1"/>
  <c r="S252" i="1" s="1"/>
  <c r="T252" i="1" s="1"/>
  <c r="U252" i="1" s="1"/>
  <c r="R244" i="1"/>
  <c r="S244" i="1" s="1"/>
  <c r="T244" i="1" s="1"/>
  <c r="U244" i="1" s="1"/>
  <c r="R236" i="1"/>
  <c r="R212" i="1"/>
  <c r="S212" i="1" s="1"/>
  <c r="T212" i="1" s="1"/>
  <c r="U212" i="1" s="1"/>
  <c r="R204" i="1"/>
  <c r="S204" i="1" s="1"/>
  <c r="T204" i="1" s="1"/>
  <c r="U204" i="1" s="1"/>
  <c r="R180" i="1"/>
  <c r="S180" i="1" s="1"/>
  <c r="T180" i="1" s="1"/>
  <c r="U180" i="1" s="1"/>
  <c r="R172" i="1"/>
  <c r="R148" i="1"/>
  <c r="S148" i="1" s="1"/>
  <c r="T148" i="1" s="1"/>
  <c r="U148" i="1" s="1"/>
  <c r="R140" i="1"/>
  <c r="R116" i="1"/>
  <c r="S116" i="1" s="1"/>
  <c r="T116" i="1" s="1"/>
  <c r="U116" i="1" s="1"/>
  <c r="R108" i="1"/>
  <c r="R100" i="1"/>
  <c r="S100" i="1" s="1"/>
  <c r="T100" i="1" s="1"/>
  <c r="U100" i="1" s="1"/>
  <c r="R84" i="1"/>
  <c r="S84" i="1" s="1"/>
  <c r="T84" i="1" s="1"/>
  <c r="U84" i="1" s="1"/>
  <c r="R76" i="1"/>
  <c r="S76" i="1" s="1"/>
  <c r="T76" i="1" s="1"/>
  <c r="U76" i="1" s="1"/>
  <c r="R52" i="1"/>
  <c r="S52" i="1" s="1"/>
  <c r="T52" i="1" s="1"/>
  <c r="U52" i="1" s="1"/>
  <c r="R44" i="1"/>
  <c r="S44" i="1" s="1"/>
  <c r="T44" i="1" s="1"/>
  <c r="U44" i="1" s="1"/>
  <c r="R20" i="1"/>
  <c r="S20" i="1" s="1"/>
  <c r="T20" i="1" s="1"/>
  <c r="U20" i="1" s="1"/>
  <c r="R12" i="1"/>
  <c r="T6" i="1" l="1"/>
  <c r="U6" i="1" s="1"/>
  <c r="B2" i="2"/>
  <c r="B7" i="2" s="1"/>
  <c r="B3" i="2"/>
  <c r="B4" i="2" l="1"/>
</calcChain>
</file>

<file path=xl/sharedStrings.xml><?xml version="1.0" encoding="utf-8"?>
<sst xmlns="http://schemas.openxmlformats.org/spreadsheetml/2006/main" count="88108" uniqueCount="9854">
  <si>
    <t>Order_ID</t>
  </si>
  <si>
    <t>Order_Date</t>
  </si>
  <si>
    <t>Customer_ID</t>
  </si>
  <si>
    <t>Customer_Name</t>
  </si>
  <si>
    <t>Category</t>
  </si>
  <si>
    <t>Product</t>
  </si>
  <si>
    <t>Region</t>
  </si>
  <si>
    <t>State</t>
  </si>
  <si>
    <t>City</t>
  </si>
  <si>
    <t>Quantity</t>
  </si>
  <si>
    <t>Unit_Price</t>
  </si>
  <si>
    <t>Discount</t>
  </si>
  <si>
    <t>Cost</t>
  </si>
  <si>
    <t>Payment_Mode</t>
  </si>
  <si>
    <t>Customer_Segment</t>
  </si>
  <si>
    <t>Sales_Channel</t>
  </si>
  <si>
    <t>ORD-00001</t>
  </si>
  <si>
    <t>CUST-2509</t>
  </si>
  <si>
    <t>Arjun Joshi</t>
  </si>
  <si>
    <t>Home &amp; Kitchen</t>
  </si>
  <si>
    <t>Vacuum Cleaner</t>
  </si>
  <si>
    <t>North</t>
  </si>
  <si>
    <t>Haryana</t>
  </si>
  <si>
    <t>Gurugram</t>
  </si>
  <si>
    <t>Credit Card</t>
  </si>
  <si>
    <t>Corporate</t>
  </si>
  <si>
    <t>Marketplace</t>
  </si>
  <si>
    <t>ORD-00002</t>
  </si>
  <si>
    <t>CUST-2568</t>
  </si>
  <si>
    <t>Meera Singh</t>
  </si>
  <si>
    <t>Beauty</t>
  </si>
  <si>
    <t>Perfume</t>
  </si>
  <si>
    <t>Central</t>
  </si>
  <si>
    <t>Madhya Pradesh</t>
  </si>
  <si>
    <t>Indore</t>
  </si>
  <si>
    <t>Consumer</t>
  </si>
  <si>
    <t>ORD-00003</t>
  </si>
  <si>
    <t>CUST-1216</t>
  </si>
  <si>
    <t>Sneha Patel</t>
  </si>
  <si>
    <t>Fashion</t>
  </si>
  <si>
    <t>Handbag</t>
  </si>
  <si>
    <t>West</t>
  </si>
  <si>
    <t>Goa</t>
  </si>
  <si>
    <t>Panaji</t>
  </si>
  <si>
    <t>Website</t>
  </si>
  <si>
    <t>ORD-00004</t>
  </si>
  <si>
    <t>CUST-1785</t>
  </si>
  <si>
    <t>Priya Gupta</t>
  </si>
  <si>
    <t>Electronics</t>
  </si>
  <si>
    <t>Laptop</t>
  </si>
  <si>
    <t>Chhattisgarh</t>
  </si>
  <si>
    <t>Bilaspur</t>
  </si>
  <si>
    <t>UPI</t>
  </si>
  <si>
    <t>Small Business</t>
  </si>
  <si>
    <t>ORD-00005</t>
  </si>
  <si>
    <t>CUST-1364</t>
  </si>
  <si>
    <t>Isha Kumar</t>
  </si>
  <si>
    <t>Coffee Maker</t>
  </si>
  <si>
    <t>Raipur</t>
  </si>
  <si>
    <t>ORD-00006</t>
  </si>
  <si>
    <t>CUST-1067</t>
  </si>
  <si>
    <t>Arjun Rao</t>
  </si>
  <si>
    <t>Faridabad</t>
  </si>
  <si>
    <t>ORD-00007</t>
  </si>
  <si>
    <t>CUST-1231</t>
  </si>
  <si>
    <t>Rahul Singh</t>
  </si>
  <si>
    <t>Air Fryer</t>
  </si>
  <si>
    <t>South</t>
  </si>
  <si>
    <t>Andhra Pradesh</t>
  </si>
  <si>
    <t>Vijayawada</t>
  </si>
  <si>
    <t>Debit Card</t>
  </si>
  <si>
    <t>Mobile App</t>
  </si>
  <si>
    <t>ORD-00008</t>
  </si>
  <si>
    <t>CUST-1383</t>
  </si>
  <si>
    <t>Aarav Verma</t>
  </si>
  <si>
    <t>East</t>
  </si>
  <si>
    <t>West Bengal</t>
  </si>
  <si>
    <t>Durgapur</t>
  </si>
  <si>
    <t>ORD-00009</t>
  </si>
  <si>
    <t>CUST-1235</t>
  </si>
  <si>
    <t>Aarav Rao</t>
  </si>
  <si>
    <t>Cookware Set</t>
  </si>
  <si>
    <t>Margao</t>
  </si>
  <si>
    <t>Cash on Delivery</t>
  </si>
  <si>
    <t>ORD-00010</t>
  </si>
  <si>
    <t>CUST-1154</t>
  </si>
  <si>
    <t>Isha Gupta</t>
  </si>
  <si>
    <t>Shampoo</t>
  </si>
  <si>
    <t>Telangana</t>
  </si>
  <si>
    <t>Hyderabad</t>
  </si>
  <si>
    <t>ORD-00011</t>
  </si>
  <si>
    <t>CUST-2036</t>
  </si>
  <si>
    <t>Rahul Patel</t>
  </si>
  <si>
    <t>ORD-00012</t>
  </si>
  <si>
    <t>CUST-2061</t>
  </si>
  <si>
    <t>Kiran Patel</t>
  </si>
  <si>
    <t>Jeans</t>
  </si>
  <si>
    <t>Visakhapatnam</t>
  </si>
  <si>
    <t>ORD-00013</t>
  </si>
  <si>
    <t>CUST-2337</t>
  </si>
  <si>
    <t>Neha Reddy</t>
  </si>
  <si>
    <t>Moisturizer</t>
  </si>
  <si>
    <t>Maharashtra</t>
  </si>
  <si>
    <t>Nagpur</t>
  </si>
  <si>
    <t>ORD-00014</t>
  </si>
  <si>
    <t>CUST-1012</t>
  </si>
  <si>
    <t>Priya Verma</t>
  </si>
  <si>
    <t>Jacket</t>
  </si>
  <si>
    <t>Kolkata</t>
  </si>
  <si>
    <t>Net Banking</t>
  </si>
  <si>
    <t>ORD-00015</t>
  </si>
  <si>
    <t>CUST-1174</t>
  </si>
  <si>
    <t>Rohan Reddy</t>
  </si>
  <si>
    <t>Mixer Grinder</t>
  </si>
  <si>
    <t>Odisha</t>
  </si>
  <si>
    <t>Cuttack</t>
  </si>
  <si>
    <t>ORD-00016</t>
  </si>
  <si>
    <t>CUST-2249</t>
  </si>
  <si>
    <t>Aarav Sharma</t>
  </si>
  <si>
    <t>Sports</t>
  </si>
  <si>
    <t>Yoga Mat</t>
  </si>
  <si>
    <t>Karnataka</t>
  </si>
  <si>
    <t>Mysuru</t>
  </si>
  <si>
    <t>ORD-00017</t>
  </si>
  <si>
    <t>CUST-1155</t>
  </si>
  <si>
    <t>Sneha Sharma</t>
  </si>
  <si>
    <t>Smartphone</t>
  </si>
  <si>
    <t>Uttar Pradesh</t>
  </si>
  <si>
    <t>Kanpur</t>
  </si>
  <si>
    <t>ORD-00018</t>
  </si>
  <si>
    <t>CUST-1846</t>
  </si>
  <si>
    <t>Aarav Nair</t>
  </si>
  <si>
    <t>Tablet</t>
  </si>
  <si>
    <t>Tamil Nadu</t>
  </si>
  <si>
    <t>Chennai</t>
  </si>
  <si>
    <t>ORD-00019</t>
  </si>
  <si>
    <t>CUST-1519</t>
  </si>
  <si>
    <t>Rahul Sharma</t>
  </si>
  <si>
    <t>Coimbatore</t>
  </si>
  <si>
    <t>ORD-00020</t>
  </si>
  <si>
    <t>CUST-2002</t>
  </si>
  <si>
    <t>Priya Rao</t>
  </si>
  <si>
    <t>Bengaluru</t>
  </si>
  <si>
    <t>ORD-00021</t>
  </si>
  <si>
    <t>CUST-1236</t>
  </si>
  <si>
    <t>Kiran Singh</t>
  </si>
  <si>
    <t>Running Shoes</t>
  </si>
  <si>
    <t>Gujarat</t>
  </si>
  <si>
    <t>Ahmedabad</t>
  </si>
  <si>
    <t>ORD-00022</t>
  </si>
  <si>
    <t>CUST-2062</t>
  </si>
  <si>
    <t>Rohan Verma</t>
  </si>
  <si>
    <t>Headphones</t>
  </si>
  <si>
    <t>ORD-00023</t>
  </si>
  <si>
    <t>CUST-1298</t>
  </si>
  <si>
    <t>Ananya Joshi</t>
  </si>
  <si>
    <t>Face Serum</t>
  </si>
  <si>
    <t>Warangal</t>
  </si>
  <si>
    <t>ORD-00024</t>
  </si>
  <si>
    <t>CUST-2268</t>
  </si>
  <si>
    <t>Isha Nair</t>
  </si>
  <si>
    <t>Bhopal</t>
  </si>
  <si>
    <t>ORD-00025</t>
  </si>
  <si>
    <t>CUST-1123</t>
  </si>
  <si>
    <t>Smartwatch</t>
  </si>
  <si>
    <t>Mumbai</t>
  </si>
  <si>
    <t>ORD-00026</t>
  </si>
  <si>
    <t>CUST-2516</t>
  </si>
  <si>
    <t>Neha Verma</t>
  </si>
  <si>
    <t>ORD-00027</t>
  </si>
  <si>
    <t>Ananya Rao</t>
  </si>
  <si>
    <t>Rajasthan</t>
  </si>
  <si>
    <t>Jaipur</t>
  </si>
  <si>
    <t>ORD-00028</t>
  </si>
  <si>
    <t>CUST-1758</t>
  </si>
  <si>
    <t>Rahul Reddy</t>
  </si>
  <si>
    <t>ORD-00029</t>
  </si>
  <si>
    <t>CUST-1875</t>
  </si>
  <si>
    <t>ORD-00030</t>
  </si>
  <si>
    <t>CUST-2065</t>
  </si>
  <si>
    <t>Sneha Verma</t>
  </si>
  <si>
    <t>ORD-00031</t>
  </si>
  <si>
    <t>CUST-2289</t>
  </si>
  <si>
    <t>Aarav Singh</t>
  </si>
  <si>
    <t>Dumbbells</t>
  </si>
  <si>
    <t>Jharkhand</t>
  </si>
  <si>
    <t>Jamshedpur</t>
  </si>
  <si>
    <t>ORD-00032</t>
  </si>
  <si>
    <t>CUST-2132</t>
  </si>
  <si>
    <t>ORD-00033</t>
  </si>
  <si>
    <t>CUST-2250</t>
  </si>
  <si>
    <t>Udaipur</t>
  </si>
  <si>
    <t>ORD-00034</t>
  </si>
  <si>
    <t>CUST-2198</t>
  </si>
  <si>
    <t>Meera Rao</t>
  </si>
  <si>
    <t>ORD-00035</t>
  </si>
  <si>
    <t>CUST-2129</t>
  </si>
  <si>
    <t>ORD-00036</t>
  </si>
  <si>
    <t>CUST-1338</t>
  </si>
  <si>
    <t>Kiran Kumar</t>
  </si>
  <si>
    <t>ORD-00037</t>
  </si>
  <si>
    <t>CUST-1990</t>
  </si>
  <si>
    <t>Sneakers</t>
  </si>
  <si>
    <t>ORD-00038</t>
  </si>
  <si>
    <t>CUST-1121</t>
  </si>
  <si>
    <t>Kiran Reddy</t>
  </si>
  <si>
    <t>Bhubaneswar</t>
  </si>
  <si>
    <t>ORD-00039</t>
  </si>
  <si>
    <t>CUST-2211</t>
  </si>
  <si>
    <t>Ananya Nair</t>
  </si>
  <si>
    <t>Makeup Kit</t>
  </si>
  <si>
    <t>ORD-00040</t>
  </si>
  <si>
    <t>CUST-1781</t>
  </si>
  <si>
    <t>ORD-00041</t>
  </si>
  <si>
    <t>CUST-1854</t>
  </si>
  <si>
    <t>Neha Gupta</t>
  </si>
  <si>
    <t>ORD-00042</t>
  </si>
  <si>
    <t>CUST-2552</t>
  </si>
  <si>
    <t>Arjun Gupta</t>
  </si>
  <si>
    <t>ORD-00043</t>
  </si>
  <si>
    <t>CUST-1941</t>
  </si>
  <si>
    <t>Isha Reddy</t>
  </si>
  <si>
    <t>ORD-00044</t>
  </si>
  <si>
    <t>CUST-1544</t>
  </si>
  <si>
    <t>Sneha Singh</t>
  </si>
  <si>
    <t>ORD-00045</t>
  </si>
  <si>
    <t>CUST-1424</t>
  </si>
  <si>
    <t>ORD-00046</t>
  </si>
  <si>
    <t>CUST-2370</t>
  </si>
  <si>
    <t>Rohan Nair</t>
  </si>
  <si>
    <t>Punjab</t>
  </si>
  <si>
    <t>Amritsar</t>
  </si>
  <si>
    <t>ORD-00047</t>
  </si>
  <si>
    <t>CUST-2119</t>
  </si>
  <si>
    <t>ORD-00048</t>
  </si>
  <si>
    <t>CUST-2130</t>
  </si>
  <si>
    <t>ORD-00049</t>
  </si>
  <si>
    <t>CUST-1994</t>
  </si>
  <si>
    <t>Kiran Rao</t>
  </si>
  <si>
    <t>ORD-00050</t>
  </si>
  <si>
    <t>CUST-1881</t>
  </si>
  <si>
    <t>Arjun Nair</t>
  </si>
  <si>
    <t>ORD-00051</t>
  </si>
  <si>
    <t>CUST-2532</t>
  </si>
  <si>
    <t>Rohan Sharma</t>
  </si>
  <si>
    <t>ORD-00052</t>
  </si>
  <si>
    <t>CUST-1326</t>
  </si>
  <si>
    <t>ORD-00053</t>
  </si>
  <si>
    <t>CUST-1956</t>
  </si>
  <si>
    <t>Fitness Band</t>
  </si>
  <si>
    <t>ORD-00054</t>
  </si>
  <si>
    <t>CUST-1291</t>
  </si>
  <si>
    <t>Vikram Rao</t>
  </si>
  <si>
    <t>ORD-00055</t>
  </si>
  <si>
    <t>CUST-1331</t>
  </si>
  <si>
    <t>Rahul Joshi</t>
  </si>
  <si>
    <t>Bihar</t>
  </si>
  <si>
    <t>Gaya</t>
  </si>
  <si>
    <t>ORD-00056</t>
  </si>
  <si>
    <t>CUST-2468</t>
  </si>
  <si>
    <t>Meera Patel</t>
  </si>
  <si>
    <t>Ranchi</t>
  </si>
  <si>
    <t>ORD-00057</t>
  </si>
  <si>
    <t>CUST-2573</t>
  </si>
  <si>
    <t>ORD-00058</t>
  </si>
  <si>
    <t>CUST-2558</t>
  </si>
  <si>
    <t>Meera Nair</t>
  </si>
  <si>
    <t>ORD-00059</t>
  </si>
  <si>
    <t>CUST-1912</t>
  </si>
  <si>
    <t>ORD-00060</t>
  </si>
  <si>
    <t>CUST-1316</t>
  </si>
  <si>
    <t>Aarav Patel</t>
  </si>
  <si>
    <t>ORD-00061</t>
  </si>
  <si>
    <t>CUST-2066</t>
  </si>
  <si>
    <t>Kiran Joshi</t>
  </si>
  <si>
    <t>ORD-00062</t>
  </si>
  <si>
    <t>CUST-1672</t>
  </si>
  <si>
    <t>Aarav Gupta</t>
  </si>
  <si>
    <t>ORD-00063</t>
  </si>
  <si>
    <t>CUST-1279</t>
  </si>
  <si>
    <t>Meera Verma</t>
  </si>
  <si>
    <t>ORD-00064</t>
  </si>
  <si>
    <t>CUST-1160</t>
  </si>
  <si>
    <t>Priya Kumar</t>
  </si>
  <si>
    <t>ORD-00065</t>
  </si>
  <si>
    <t>CUST-2264</t>
  </si>
  <si>
    <t>ORD-00066</t>
  </si>
  <si>
    <t>CUST-1870</t>
  </si>
  <si>
    <t>ORD-00067</t>
  </si>
  <si>
    <t>CUST-1156</t>
  </si>
  <si>
    <t>Vikram Sharma</t>
  </si>
  <si>
    <t>ORD-00068</t>
  </si>
  <si>
    <t>CUST-1929</t>
  </si>
  <si>
    <t>ORD-00069</t>
  </si>
  <si>
    <t>CUST-1744</t>
  </si>
  <si>
    <t>ORD-00070</t>
  </si>
  <si>
    <t>CUST-2434</t>
  </si>
  <si>
    <t>Delhi</t>
  </si>
  <si>
    <t>ORD-00071</t>
  </si>
  <si>
    <t>CUST-2246</t>
  </si>
  <si>
    <t>ORD-00072</t>
  </si>
  <si>
    <t>CUST-2361</t>
  </si>
  <si>
    <t>Meera Sharma</t>
  </si>
  <si>
    <t>ORD-00073</t>
  </si>
  <si>
    <t>CUST-1682</t>
  </si>
  <si>
    <t>ORD-00074</t>
  </si>
  <si>
    <t>CUST-1285</t>
  </si>
  <si>
    <t>Kiran Verma</t>
  </si>
  <si>
    <t>ORD-00075</t>
  </si>
  <si>
    <t>CUST-2410</t>
  </si>
  <si>
    <t>Vikram Joshi</t>
  </si>
  <si>
    <t>ORD-00076</t>
  </si>
  <si>
    <t>CUST-1755</t>
  </si>
  <si>
    <t>Aarav Joshi</t>
  </si>
  <si>
    <t>Noida</t>
  </si>
  <si>
    <t>ORD-00077</t>
  </si>
  <si>
    <t>CUST-1358</t>
  </si>
  <si>
    <t>Rahul Nair</t>
  </si>
  <si>
    <t>ORD-00078</t>
  </si>
  <si>
    <t>CUST-1626</t>
  </si>
  <si>
    <t>ORD-00079</t>
  </si>
  <si>
    <t>CUST-1878</t>
  </si>
  <si>
    <t>Priya Patel</t>
  </si>
  <si>
    <t>ORD-00080</t>
  </si>
  <si>
    <t>CUST-2446</t>
  </si>
  <si>
    <t>ORD-00081</t>
  </si>
  <si>
    <t>CUST-1268</t>
  </si>
  <si>
    <t>Arjun Verma</t>
  </si>
  <si>
    <t>Ludhiana</t>
  </si>
  <si>
    <t>ORD-00082</t>
  </si>
  <si>
    <t>CUST-1948</t>
  </si>
  <si>
    <t>Neha Nair</t>
  </si>
  <si>
    <t>ORD-00083</t>
  </si>
  <si>
    <t>CUST-1917</t>
  </si>
  <si>
    <t>Patna</t>
  </si>
  <si>
    <t>ORD-00084</t>
  </si>
  <si>
    <t>CUST-2115</t>
  </si>
  <si>
    <t>ORD-00085</t>
  </si>
  <si>
    <t>CUST-2320</t>
  </si>
  <si>
    <t>ORD-00086</t>
  </si>
  <si>
    <t>CUST-1963</t>
  </si>
  <si>
    <t>Sneha Nair</t>
  </si>
  <si>
    <t>Lucknow</t>
  </si>
  <si>
    <t>ORD-00087</t>
  </si>
  <si>
    <t>CUST-1357</t>
  </si>
  <si>
    <t>ORD-00088</t>
  </si>
  <si>
    <t>CUST-1945</t>
  </si>
  <si>
    <t>Vikram Nair</t>
  </si>
  <si>
    <t>ORD-00089</t>
  </si>
  <si>
    <t>CUST-2332</t>
  </si>
  <si>
    <t>ORD-00090</t>
  </si>
  <si>
    <t>CUST-2022</t>
  </si>
  <si>
    <t>ORD-00091</t>
  </si>
  <si>
    <t>CUST-1318</t>
  </si>
  <si>
    <t>ORD-00092</t>
  </si>
  <si>
    <t>CUST-2341</t>
  </si>
  <si>
    <t>Priya Singh</t>
  </si>
  <si>
    <t>ORD-00093</t>
  </si>
  <si>
    <t>CUST-1852</t>
  </si>
  <si>
    <t>Isha Verma</t>
  </si>
  <si>
    <t>ORD-00094</t>
  </si>
  <si>
    <t>CUST-2020</t>
  </si>
  <si>
    <t>ORD-00095</t>
  </si>
  <si>
    <t>CUST-1302</t>
  </si>
  <si>
    <t>ORD-00096</t>
  </si>
  <si>
    <t>CUST-2257</t>
  </si>
  <si>
    <t>Ananya Singh</t>
  </si>
  <si>
    <t>ORD-00097</t>
  </si>
  <si>
    <t>CUST-1584</t>
  </si>
  <si>
    <t>Surat</t>
  </si>
  <si>
    <t>ORD-00098</t>
  </si>
  <si>
    <t>CUST-1619</t>
  </si>
  <si>
    <t>ORD-00099</t>
  </si>
  <si>
    <t>CUST-1988</t>
  </si>
  <si>
    <t>Neha Singh</t>
  </si>
  <si>
    <t>ORD-00100</t>
  </si>
  <si>
    <t>CUST-2437</t>
  </si>
  <si>
    <t>ORD-00101</t>
  </si>
  <si>
    <t>CUST-2074</t>
  </si>
  <si>
    <t>ORD-00102</t>
  </si>
  <si>
    <t>CUST-1361</t>
  </si>
  <si>
    <t>Arjun Patel</t>
  </si>
  <si>
    <t>ORD-00103</t>
  </si>
  <si>
    <t>CUST-1514</t>
  </si>
  <si>
    <t>Neha Rao</t>
  </si>
  <si>
    <t>ORD-00104</t>
  </si>
  <si>
    <t>CUST-1960</t>
  </si>
  <si>
    <t>Sneha Gupta</t>
  </si>
  <si>
    <t>Pune</t>
  </si>
  <si>
    <t>ORD-00105</t>
  </si>
  <si>
    <t>CUST-2526</t>
  </si>
  <si>
    <t>ORD-00106</t>
  </si>
  <si>
    <t>CUST-2090</t>
  </si>
  <si>
    <t>Aarav Reddy</t>
  </si>
  <si>
    <t>ORD-00107</t>
  </si>
  <si>
    <t>CUST-2510</t>
  </si>
  <si>
    <t>ORD-00108</t>
  </si>
  <si>
    <t>Ananya Sharma</t>
  </si>
  <si>
    <t>ORD-00109</t>
  </si>
  <si>
    <t>CUST-1215</t>
  </si>
  <si>
    <t>ORD-00110</t>
  </si>
  <si>
    <t>CUST-1138</t>
  </si>
  <si>
    <t>ORD-00111</t>
  </si>
  <si>
    <t>CUST-1877</t>
  </si>
  <si>
    <t>Meera Kumar</t>
  </si>
  <si>
    <t>T-Shirt</t>
  </si>
  <si>
    <t>ORD-00112</t>
  </si>
  <si>
    <t>CUST-1860</t>
  </si>
  <si>
    <t>ORD-00113</t>
  </si>
  <si>
    <t>CUST-1384</t>
  </si>
  <si>
    <t>ORD-00114</t>
  </si>
  <si>
    <t>CUST-1479</t>
  </si>
  <si>
    <t>ORD-00115</t>
  </si>
  <si>
    <t>CUST-1002</t>
  </si>
  <si>
    <t>Ananya Verma</t>
  </si>
  <si>
    <t>ORD-00116</t>
  </si>
  <si>
    <t>CUST-1820</t>
  </si>
  <si>
    <t>ORD-00117</t>
  </si>
  <si>
    <t>CUST-2533</t>
  </si>
  <si>
    <t>Rahul Verma</t>
  </si>
  <si>
    <t>ORD-00118</t>
  </si>
  <si>
    <t>CUST-1142</t>
  </si>
  <si>
    <t>Sneha Rao</t>
  </si>
  <si>
    <t>ORD-00119</t>
  </si>
  <si>
    <t>CUST-1028</t>
  </si>
  <si>
    <t>ORD-00120</t>
  </si>
  <si>
    <t>CUST-1257</t>
  </si>
  <si>
    <t>Isha Patel</t>
  </si>
  <si>
    <t>ORD-00121</t>
  </si>
  <si>
    <t>CUST-1955</t>
  </si>
  <si>
    <t>Kiran Sharma</t>
  </si>
  <si>
    <t>ORD-00122</t>
  </si>
  <si>
    <t>CUST-2010</t>
  </si>
  <si>
    <t>Arjun Kumar</t>
  </si>
  <si>
    <t>ORD-00123</t>
  </si>
  <si>
    <t>CUST-1997</t>
  </si>
  <si>
    <t>Arjun Sharma</t>
  </si>
  <si>
    <t>ORD-00124</t>
  </si>
  <si>
    <t>CUST-2109</t>
  </si>
  <si>
    <t>ORD-00125</t>
  </si>
  <si>
    <t>CUST-2267</t>
  </si>
  <si>
    <t>ORD-00126</t>
  </si>
  <si>
    <t>CUST-2230</t>
  </si>
  <si>
    <t>ORD-00127</t>
  </si>
  <si>
    <t>Rahul Gupta</t>
  </si>
  <si>
    <t>ORD-00128</t>
  </si>
  <si>
    <t>CUST-1438</t>
  </si>
  <si>
    <t>Priya Sharma</t>
  </si>
  <si>
    <t>ORD-00129</t>
  </si>
  <si>
    <t>CUST-2295</t>
  </si>
  <si>
    <t>Rohan Singh</t>
  </si>
  <si>
    <t>ORD-00130</t>
  </si>
  <si>
    <t>CUST-2584</t>
  </si>
  <si>
    <t>ORD-00131</t>
  </si>
  <si>
    <t>ORD-00132</t>
  </si>
  <si>
    <t>CUST-2582</t>
  </si>
  <si>
    <t>ORD-00133</t>
  </si>
  <si>
    <t>Rahul Rao</t>
  </si>
  <si>
    <t>ORD-00134</t>
  </si>
  <si>
    <t>CUST-2201</t>
  </si>
  <si>
    <t>Neha Joshi</t>
  </si>
  <si>
    <t>ORD-00135</t>
  </si>
  <si>
    <t>CUST-1420</t>
  </si>
  <si>
    <t>Rohan Gupta</t>
  </si>
  <si>
    <t>ORD-00136</t>
  </si>
  <si>
    <t>CUST-1782</t>
  </si>
  <si>
    <t>ORD-00137</t>
  </si>
  <si>
    <t>CUST-1475</t>
  </si>
  <si>
    <t>ORD-00138</t>
  </si>
  <si>
    <t>CUST-2411</t>
  </si>
  <si>
    <t>ORD-00139</t>
  </si>
  <si>
    <t>CUST-1868</t>
  </si>
  <si>
    <t>ORD-00140</t>
  </si>
  <si>
    <t>CUST-2278</t>
  </si>
  <si>
    <t>Rohan Kumar</t>
  </si>
  <si>
    <t>ORD-00141</t>
  </si>
  <si>
    <t>CUST-1246</t>
  </si>
  <si>
    <t>ORD-00142</t>
  </si>
  <si>
    <t>CUST-2414</t>
  </si>
  <si>
    <t>ORD-00143</t>
  </si>
  <si>
    <t>CUST-2406</t>
  </si>
  <si>
    <t>ORD-00144</t>
  </si>
  <si>
    <t>CUST-2499</t>
  </si>
  <si>
    <t>ORD-00145</t>
  </si>
  <si>
    <t>ORD-00146</t>
  </si>
  <si>
    <t>CUST-1534</t>
  </si>
  <si>
    <t>ORD-00147</t>
  </si>
  <si>
    <t>CUST-1736</t>
  </si>
  <si>
    <t>ORD-00148</t>
  </si>
  <si>
    <t>CUST-1347</t>
  </si>
  <si>
    <t>ORD-00149</t>
  </si>
  <si>
    <t>CUST-2223</t>
  </si>
  <si>
    <t>ORD-00150</t>
  </si>
  <si>
    <t>CUST-2255</t>
  </si>
  <si>
    <t>New Delhi</t>
  </si>
  <si>
    <t>ORD-00151</t>
  </si>
  <si>
    <t>CUST-2458</t>
  </si>
  <si>
    <t>Rohan Patel</t>
  </si>
  <si>
    <t>ORD-00152</t>
  </si>
  <si>
    <t>CUST-2356</t>
  </si>
  <si>
    <t>ORD-00153</t>
  </si>
  <si>
    <t>CUST-2360</t>
  </si>
  <si>
    <t>ORD-00154</t>
  </si>
  <si>
    <t>CUST-1230</t>
  </si>
  <si>
    <t>Sneha Kumar</t>
  </si>
  <si>
    <t>ORD-00155</t>
  </si>
  <si>
    <t>CUST-1709</t>
  </si>
  <si>
    <t>ORD-00156</t>
  </si>
  <si>
    <t>CUST-2258</t>
  </si>
  <si>
    <t>ORD-00157</t>
  </si>
  <si>
    <t>CUST-2393</t>
  </si>
  <si>
    <t>Vikram Kumar</t>
  </si>
  <si>
    <t>ORD-00158</t>
  </si>
  <si>
    <t>Vikram Verma</t>
  </si>
  <si>
    <t>ORD-00159</t>
  </si>
  <si>
    <t>CUST-1803</t>
  </si>
  <si>
    <t>ORD-00160</t>
  </si>
  <si>
    <t>CUST-1157</t>
  </si>
  <si>
    <t>ORD-00161</t>
  </si>
  <si>
    <t>CUST-2563</t>
  </si>
  <si>
    <t>ORD-00162</t>
  </si>
  <si>
    <t>CUST-1202</t>
  </si>
  <si>
    <t>Neha Sharma</t>
  </si>
  <si>
    <t>ORD-00163</t>
  </si>
  <si>
    <t>CUST-1089</t>
  </si>
  <si>
    <t>ORD-00164</t>
  </si>
  <si>
    <t>CUST-2339</t>
  </si>
  <si>
    <t>Ananya Patel</t>
  </si>
  <si>
    <t>ORD-00165</t>
  </si>
  <si>
    <t>CUST-1170</t>
  </si>
  <si>
    <t>ORD-00166</t>
  </si>
  <si>
    <t>CUST-2461</t>
  </si>
  <si>
    <t>ORD-00167</t>
  </si>
  <si>
    <t>CUST-2318</t>
  </si>
  <si>
    <t>ORD-00168</t>
  </si>
  <si>
    <t>CUST-2369</t>
  </si>
  <si>
    <t>ORD-00169</t>
  </si>
  <si>
    <t>CUST-2387</t>
  </si>
  <si>
    <t>Cricket Bat</t>
  </si>
  <si>
    <t>ORD-00170</t>
  </si>
  <si>
    <t>CUST-2204</t>
  </si>
  <si>
    <t>Neha Kumar</t>
  </si>
  <si>
    <t>ORD-00171</t>
  </si>
  <si>
    <t>CUST-1508</t>
  </si>
  <si>
    <t>ORD-00172</t>
  </si>
  <si>
    <t>CUST-1489</t>
  </si>
  <si>
    <t>Isha Sharma</t>
  </si>
  <si>
    <t>ORD-00173</t>
  </si>
  <si>
    <t>CUST-1300</t>
  </si>
  <si>
    <t>ORD-00174</t>
  </si>
  <si>
    <t>CUST-2559</t>
  </si>
  <si>
    <t>ORD-00175</t>
  </si>
  <si>
    <t>CUST-2014</t>
  </si>
  <si>
    <t>Isha Joshi</t>
  </si>
  <si>
    <t>ORD-00176</t>
  </si>
  <si>
    <t>CUST-2350</t>
  </si>
  <si>
    <t>ORD-00177</t>
  </si>
  <si>
    <t>CUST-1077</t>
  </si>
  <si>
    <t>ORD-00178</t>
  </si>
  <si>
    <t>CUST-2247</t>
  </si>
  <si>
    <t>ORD-00179</t>
  </si>
  <si>
    <t>CUST-1188</t>
  </si>
  <si>
    <t>ORD-00180</t>
  </si>
  <si>
    <t>CUST-1763</t>
  </si>
  <si>
    <t>ORD-00181</t>
  </si>
  <si>
    <t>CUST-1900</t>
  </si>
  <si>
    <t>ORD-00182</t>
  </si>
  <si>
    <t>CUST-1643</t>
  </si>
  <si>
    <t>ORD-00183</t>
  </si>
  <si>
    <t>CUST-1478</t>
  </si>
  <si>
    <t>ORD-00184</t>
  </si>
  <si>
    <t>CUST-2047</t>
  </si>
  <si>
    <t>ORD-00185</t>
  </si>
  <si>
    <t>ORD-00186</t>
  </si>
  <si>
    <t>CUST-1018</t>
  </si>
  <si>
    <t>ORD-00187</t>
  </si>
  <si>
    <t>CUST-2577</t>
  </si>
  <si>
    <t>ORD-00188</t>
  </si>
  <si>
    <t>ORD-00189</t>
  </si>
  <si>
    <t>CUST-1934</t>
  </si>
  <si>
    <t>Vikram Reddy</t>
  </si>
  <si>
    <t>ORD-00190</t>
  </si>
  <si>
    <t>CUST-2362</t>
  </si>
  <si>
    <t>ORD-00191</t>
  </si>
  <si>
    <t>CUST-1072</t>
  </si>
  <si>
    <t>ORD-00192</t>
  </si>
  <si>
    <t>CUST-2542</t>
  </si>
  <si>
    <t>ORD-00193</t>
  </si>
  <si>
    <t>CUST-2469</t>
  </si>
  <si>
    <t>Arjun Singh</t>
  </si>
  <si>
    <t>ORD-00194</t>
  </si>
  <si>
    <t>CUST-2502</t>
  </si>
  <si>
    <t>ORD-00195</t>
  </si>
  <si>
    <t>CUST-1456</t>
  </si>
  <si>
    <t>ORD-00196</t>
  </si>
  <si>
    <t>CUST-2023</t>
  </si>
  <si>
    <t>Isha Singh</t>
  </si>
  <si>
    <t>ORD-00197</t>
  </si>
  <si>
    <t>CUST-1119</t>
  </si>
  <si>
    <t>ORD-00198</t>
  </si>
  <si>
    <t>CUST-2472</t>
  </si>
  <si>
    <t>ORD-00199</t>
  </si>
  <si>
    <t>CUST-2391</t>
  </si>
  <si>
    <t>ORD-00200</t>
  </si>
  <si>
    <t>CUST-2392</t>
  </si>
  <si>
    <t>ORD-00201</t>
  </si>
  <si>
    <t>CUST-1477</t>
  </si>
  <si>
    <t>ORD-00202</t>
  </si>
  <si>
    <t>CUST-1581</t>
  </si>
  <si>
    <t>ORD-00203</t>
  </si>
  <si>
    <t>CUST-1907</t>
  </si>
  <si>
    <t>ORD-00204</t>
  </si>
  <si>
    <t>CUST-1958</t>
  </si>
  <si>
    <t>ORD-00205</t>
  </si>
  <si>
    <t>CUST-1913</t>
  </si>
  <si>
    <t>Kiran Gupta</t>
  </si>
  <si>
    <t>ORD-00206</t>
  </si>
  <si>
    <t>CUST-2101</t>
  </si>
  <si>
    <t>ORD-00207</t>
  </si>
  <si>
    <t>CUST-1276</t>
  </si>
  <si>
    <t>ORD-00208</t>
  </si>
  <si>
    <t>CUST-1092</t>
  </si>
  <si>
    <t>ORD-00209</t>
  </si>
  <si>
    <t>CUST-1368</t>
  </si>
  <si>
    <t>Ananya Reddy</t>
  </si>
  <si>
    <t>ORD-00210</t>
  </si>
  <si>
    <t>CUST-1530</t>
  </si>
  <si>
    <t>ORD-00211</t>
  </si>
  <si>
    <t>CUST-1493</t>
  </si>
  <si>
    <t>ORD-00212</t>
  </si>
  <si>
    <t>CUST-2504</t>
  </si>
  <si>
    <t>ORD-00213</t>
  </si>
  <si>
    <t>CUST-1925</t>
  </si>
  <si>
    <t>ORD-00214</t>
  </si>
  <si>
    <t>CUST-2347</t>
  </si>
  <si>
    <t>ORD-00215</t>
  </si>
  <si>
    <t>CUST-2571</t>
  </si>
  <si>
    <t>ORD-00216</t>
  </si>
  <si>
    <t>CUST-1102</t>
  </si>
  <si>
    <t>ORD-00217</t>
  </si>
  <si>
    <t>CUST-1271</t>
  </si>
  <si>
    <t>ORD-00218</t>
  </si>
  <si>
    <t>CUST-1307</t>
  </si>
  <si>
    <t>ORD-00219</t>
  </si>
  <si>
    <t>CUST-1387</t>
  </si>
  <si>
    <t>ORD-00220</t>
  </si>
  <si>
    <t>CUST-1277</t>
  </si>
  <si>
    <t>ORD-00221</t>
  </si>
  <si>
    <t>CUST-1957</t>
  </si>
  <si>
    <t>ORD-00222</t>
  </si>
  <si>
    <t>CUST-1259</t>
  </si>
  <si>
    <t>ORD-00223</t>
  </si>
  <si>
    <t>ORD-00224</t>
  </si>
  <si>
    <t>CUST-1946</t>
  </si>
  <si>
    <t>ORD-00225</t>
  </si>
  <si>
    <t>CUST-1520</t>
  </si>
  <si>
    <t>ORD-00226</t>
  </si>
  <si>
    <t>CUST-2456</t>
  </si>
  <si>
    <t>ORD-00227</t>
  </si>
  <si>
    <t>CUST-1771</t>
  </si>
  <si>
    <t>ORD-00228</t>
  </si>
  <si>
    <t>CUST-2334</t>
  </si>
  <si>
    <t>Meera Gupta</t>
  </si>
  <si>
    <t>ORD-00229</t>
  </si>
  <si>
    <t>CUST-1459</t>
  </si>
  <si>
    <t>ORD-00230</t>
  </si>
  <si>
    <t>CUST-1880</t>
  </si>
  <si>
    <t>ORD-00231</t>
  </si>
  <si>
    <t>ORD-00232</t>
  </si>
  <si>
    <t>Vikram Singh</t>
  </si>
  <si>
    <t>ORD-00233</t>
  </si>
  <si>
    <t>CUST-2224</t>
  </si>
  <si>
    <t>ORD-00234</t>
  </si>
  <si>
    <t>CUST-1531</t>
  </si>
  <si>
    <t>ORD-00235</t>
  </si>
  <si>
    <t>CUST-2426</t>
  </si>
  <si>
    <t>ORD-00236</t>
  </si>
  <si>
    <t>ORD-00237</t>
  </si>
  <si>
    <t>ORD-00238</t>
  </si>
  <si>
    <t>CUST-2046</t>
  </si>
  <si>
    <t>ORD-00239</t>
  </si>
  <si>
    <t>ORD-00240</t>
  </si>
  <si>
    <t>CUST-1850</t>
  </si>
  <si>
    <t>ORD-00241</t>
  </si>
  <si>
    <t>CUST-1390</t>
  </si>
  <si>
    <t>Sneha Reddy</t>
  </si>
  <si>
    <t>ORD-00242</t>
  </si>
  <si>
    <t>CUST-2153</t>
  </si>
  <si>
    <t>ORD-00243</t>
  </si>
  <si>
    <t>CUST-2417</t>
  </si>
  <si>
    <t>ORD-00244</t>
  </si>
  <si>
    <t>CUST-2588</t>
  </si>
  <si>
    <t>ORD-00245</t>
  </si>
  <si>
    <t>CUST-1464</t>
  </si>
  <si>
    <t>Arjun Reddy</t>
  </si>
  <si>
    <t>ORD-00246</t>
  </si>
  <si>
    <t>CUST-1541</t>
  </si>
  <si>
    <t>ORD-00247</t>
  </si>
  <si>
    <t>CUST-1029</t>
  </si>
  <si>
    <t>Meera Reddy</t>
  </si>
  <si>
    <t>ORD-00248</t>
  </si>
  <si>
    <t>CUST-1133</t>
  </si>
  <si>
    <t>ORD-00249</t>
  </si>
  <si>
    <t>ORD-00250</t>
  </si>
  <si>
    <t>CUST-1648</t>
  </si>
  <si>
    <t>ORD-00251</t>
  </si>
  <si>
    <t>CUST-1082</t>
  </si>
  <si>
    <t>ORD-00252</t>
  </si>
  <si>
    <t>CUST-1876</t>
  </si>
  <si>
    <t>ORD-00253</t>
  </si>
  <si>
    <t>CUST-2008</t>
  </si>
  <si>
    <t>ORD-00254</t>
  </si>
  <si>
    <t>CUST-1974</t>
  </si>
  <si>
    <t>ORD-00255</t>
  </si>
  <si>
    <t>CUST-2576</t>
  </si>
  <si>
    <t>Neha Patel</t>
  </si>
  <si>
    <t>ORD-00256</t>
  </si>
  <si>
    <t>ORD-00257</t>
  </si>
  <si>
    <t>CUST-1664</t>
  </si>
  <si>
    <t>ORD-00258</t>
  </si>
  <si>
    <t>CUST-2100</t>
  </si>
  <si>
    <t>ORD-00259</t>
  </si>
  <si>
    <t>CUST-2259</t>
  </si>
  <si>
    <t>Rahul Kumar</t>
  </si>
  <si>
    <t>ORD-00260</t>
  </si>
  <si>
    <t>CUST-1488</t>
  </si>
  <si>
    <t>ORD-00261</t>
  </si>
  <si>
    <t>CUST-1434</t>
  </si>
  <si>
    <t>Aarav Kumar</t>
  </si>
  <si>
    <t>ORD-00262</t>
  </si>
  <si>
    <t>CUST-1429</t>
  </si>
  <si>
    <t>ORD-00263</t>
  </si>
  <si>
    <t>CUST-2114</t>
  </si>
  <si>
    <t>ORD-00264</t>
  </si>
  <si>
    <t>CUST-2471</t>
  </si>
  <si>
    <t>ORD-00265</t>
  </si>
  <si>
    <t>CUST-1577</t>
  </si>
  <si>
    <t>ORD-00266</t>
  </si>
  <si>
    <t>CUST-2179</t>
  </si>
  <si>
    <t>ORD-00267</t>
  </si>
  <si>
    <t>CUST-1447</t>
  </si>
  <si>
    <t>ORD-00268</t>
  </si>
  <si>
    <t>CUST-1139</t>
  </si>
  <si>
    <t>ORD-00269</t>
  </si>
  <si>
    <t>ORD-00270</t>
  </si>
  <si>
    <t>CUST-1042</t>
  </si>
  <si>
    <t>ORD-00271</t>
  </si>
  <si>
    <t>ORD-00272</t>
  </si>
  <si>
    <t>CUST-2493</t>
  </si>
  <si>
    <t>ORD-00273</t>
  </si>
  <si>
    <t>CUST-1348</t>
  </si>
  <si>
    <t>ORD-00274</t>
  </si>
  <si>
    <t>CUST-1198</t>
  </si>
  <si>
    <t>ORD-00275</t>
  </si>
  <si>
    <t>ORD-00276</t>
  </si>
  <si>
    <t>CUST-1062</t>
  </si>
  <si>
    <t>Kiran Nair</t>
  </si>
  <si>
    <t>ORD-00277</t>
  </si>
  <si>
    <t>CUST-2412</t>
  </si>
  <si>
    <t>ORD-00278</t>
  </si>
  <si>
    <t>CUST-2058</t>
  </si>
  <si>
    <t>ORD-00279</t>
  </si>
  <si>
    <t>CUST-2017</t>
  </si>
  <si>
    <t>ORD-00280</t>
  </si>
  <si>
    <t>CUST-2306</t>
  </si>
  <si>
    <t>Rohan Joshi</t>
  </si>
  <si>
    <t>ORD-00281</t>
  </si>
  <si>
    <t>ORD-00282</t>
  </si>
  <si>
    <t>CUST-1373</t>
  </si>
  <si>
    <t>ORD-00283</t>
  </si>
  <si>
    <t>CUST-1822</t>
  </si>
  <si>
    <t>ORD-00284</t>
  </si>
  <si>
    <t>CUST-1411</t>
  </si>
  <si>
    <t>ORD-00285</t>
  </si>
  <si>
    <t>CUST-1679</t>
  </si>
  <si>
    <t>ORD-00286</t>
  </si>
  <si>
    <t>CUST-2237</t>
  </si>
  <si>
    <t>Vikram Gupta</t>
  </si>
  <si>
    <t>ORD-00287</t>
  </si>
  <si>
    <t>CUST-2301</t>
  </si>
  <si>
    <t>ORD-00288</t>
  </si>
  <si>
    <t>CUST-2590</t>
  </si>
  <si>
    <t>ORD-00289</t>
  </si>
  <si>
    <t>CUST-1221</t>
  </si>
  <si>
    <t>ORD-00290</t>
  </si>
  <si>
    <t>CUST-1575</t>
  </si>
  <si>
    <t>ORD-00291</t>
  </si>
  <si>
    <t>CUST-1987</t>
  </si>
  <si>
    <t>ORD-00292</t>
  </si>
  <si>
    <t>CUST-1554</t>
  </si>
  <si>
    <t>ORD-00293</t>
  </si>
  <si>
    <t>CUST-1761</t>
  </si>
  <si>
    <t>ORD-00294</t>
  </si>
  <si>
    <t>CUST-1110</t>
  </si>
  <si>
    <t>ORD-00295</t>
  </si>
  <si>
    <t>CUST-1197</t>
  </si>
  <si>
    <t>ORD-00296</t>
  </si>
  <si>
    <t>CUST-1884</t>
  </si>
  <si>
    <t>ORD-00297</t>
  </si>
  <si>
    <t>CUST-1949</t>
  </si>
  <si>
    <t>ORD-00298</t>
  </si>
  <si>
    <t>ORD-00299</t>
  </si>
  <si>
    <t>CUST-1453</t>
  </si>
  <si>
    <t>ORD-00300</t>
  </si>
  <si>
    <t>CUST-2476</t>
  </si>
  <si>
    <t>ORD-00301</t>
  </si>
  <si>
    <t>CUST-1107</t>
  </si>
  <si>
    <t>ORD-00302</t>
  </si>
  <si>
    <t>CUST-1005</t>
  </si>
  <si>
    <t>ORD-00303</t>
  </si>
  <si>
    <t>CUST-2168</t>
  </si>
  <si>
    <t>ORD-00304</t>
  </si>
  <si>
    <t>CUST-1137</t>
  </si>
  <si>
    <t>ORD-00305</t>
  </si>
  <si>
    <t>CUST-1793</t>
  </si>
  <si>
    <t>ORD-00306</t>
  </si>
  <si>
    <t>CUST-2465</t>
  </si>
  <si>
    <t>Rohan Rao</t>
  </si>
  <si>
    <t>ORD-00307</t>
  </si>
  <si>
    <t>CUST-1166</t>
  </si>
  <si>
    <t>ORD-00308</t>
  </si>
  <si>
    <t>CUST-2089</t>
  </si>
  <si>
    <t>ORD-00309</t>
  </si>
  <si>
    <t>CUST-1415</t>
  </si>
  <si>
    <t>ORD-00310</t>
  </si>
  <si>
    <t>CUST-2463</t>
  </si>
  <si>
    <t>ORD-00311</t>
  </si>
  <si>
    <t>CUST-1380</t>
  </si>
  <si>
    <t>ORD-00312</t>
  </si>
  <si>
    <t>CUST-2152</t>
  </si>
  <si>
    <t>ORD-00313</t>
  </si>
  <si>
    <t>ORD-00314</t>
  </si>
  <si>
    <t>CUST-2520</t>
  </si>
  <si>
    <t>ORD-00315</t>
  </si>
  <si>
    <t>CUST-1596</t>
  </si>
  <si>
    <t>ORD-00316</t>
  </si>
  <si>
    <t>ORD-00317</t>
  </si>
  <si>
    <t>CUST-1152</t>
  </si>
  <si>
    <t>ORD-00318</t>
  </si>
  <si>
    <t>CUST-1701</t>
  </si>
  <si>
    <t>ORD-00319</t>
  </si>
  <si>
    <t>CUST-1723</t>
  </si>
  <si>
    <t>ORD-00320</t>
  </si>
  <si>
    <t>ORD-00321</t>
  </si>
  <si>
    <t>CUST-2084</t>
  </si>
  <si>
    <t>ORD-00322</t>
  </si>
  <si>
    <t>CUST-1094</t>
  </si>
  <si>
    <t>ORD-00323</t>
  </si>
  <si>
    <t>CUST-1999</t>
  </si>
  <si>
    <t>ORD-00324</t>
  </si>
  <si>
    <t>CUST-1847</t>
  </si>
  <si>
    <t>ORD-00325</t>
  </si>
  <si>
    <t>CUST-1114</t>
  </si>
  <si>
    <t>ORD-00326</t>
  </si>
  <si>
    <t>CUST-1841</t>
  </si>
  <si>
    <t>ORD-00327</t>
  </si>
  <si>
    <t>CUST-2148</t>
  </si>
  <si>
    <t>Vikram Patel</t>
  </si>
  <si>
    <t>ORD-00328</t>
  </si>
  <si>
    <t>CUST-2575</t>
  </si>
  <si>
    <t>ORD-00329</t>
  </si>
  <si>
    <t>ORD-00330</t>
  </si>
  <si>
    <t>CUST-1013</t>
  </si>
  <si>
    <t>ORD-00331</t>
  </si>
  <si>
    <t>CUST-1740</t>
  </si>
  <si>
    <t>ORD-00332</t>
  </si>
  <si>
    <t>CUST-2218</t>
  </si>
  <si>
    <t>ORD-00333</t>
  </si>
  <si>
    <t>ORD-00334</t>
  </si>
  <si>
    <t>CUST-2209</t>
  </si>
  <si>
    <t>ORD-00335</t>
  </si>
  <si>
    <t>CUST-1035</t>
  </si>
  <si>
    <t>ORD-00336</t>
  </si>
  <si>
    <t>CUST-1549</t>
  </si>
  <si>
    <t>ORD-00337</t>
  </si>
  <si>
    <t>CUST-2099</t>
  </si>
  <si>
    <t>ORD-00338</t>
  </si>
  <si>
    <t>CUST-1250</t>
  </si>
  <si>
    <t>ORD-00339</t>
  </si>
  <si>
    <t>CUST-2044</t>
  </si>
  <si>
    <t>ORD-00340</t>
  </si>
  <si>
    <t>CUST-1247</t>
  </si>
  <si>
    <t>ORD-00341</t>
  </si>
  <si>
    <t>ORD-00342</t>
  </si>
  <si>
    <t>CUST-1825</t>
  </si>
  <si>
    <t>ORD-00343</t>
  </si>
  <si>
    <t>ORD-00344</t>
  </si>
  <si>
    <t>CUST-2190</t>
  </si>
  <si>
    <t>ORD-00345</t>
  </si>
  <si>
    <t>CUST-2327</t>
  </si>
  <si>
    <t>ORD-00346</t>
  </si>
  <si>
    <t>CUST-2373</t>
  </si>
  <si>
    <t>ORD-00347</t>
  </si>
  <si>
    <t>CUST-1128</t>
  </si>
  <si>
    <t>ORD-00348</t>
  </si>
  <si>
    <t>ORD-00349</t>
  </si>
  <si>
    <t>CUST-2260</t>
  </si>
  <si>
    <t>ORD-00350</t>
  </si>
  <si>
    <t>CUST-1634</t>
  </si>
  <si>
    <t>ORD-00351</t>
  </si>
  <si>
    <t>CUST-1374</t>
  </si>
  <si>
    <t>ORD-00352</t>
  </si>
  <si>
    <t>ORD-00353</t>
  </si>
  <si>
    <t>CUST-1923</t>
  </si>
  <si>
    <t>ORD-00354</t>
  </si>
  <si>
    <t>CUST-1993</t>
  </si>
  <si>
    <t>ORD-00355</t>
  </si>
  <si>
    <t>CUST-1594</t>
  </si>
  <si>
    <t>ORD-00356</t>
  </si>
  <si>
    <t>CUST-1064</t>
  </si>
  <si>
    <t>ORD-00357</t>
  </si>
  <si>
    <t>CUST-2030</t>
  </si>
  <si>
    <t>ORD-00358</t>
  </si>
  <si>
    <t>CUST-1799</t>
  </si>
  <si>
    <t>ORD-00359</t>
  </si>
  <si>
    <t>CUST-2228</t>
  </si>
  <si>
    <t>Ananya Gupta</t>
  </si>
  <si>
    <t>ORD-00360</t>
  </si>
  <si>
    <t>ORD-00361</t>
  </si>
  <si>
    <t>CUST-1599</t>
  </si>
  <si>
    <t>ORD-00362</t>
  </si>
  <si>
    <t>ORD-00363</t>
  </si>
  <si>
    <t>ORD-00364</t>
  </si>
  <si>
    <t>CUST-1871</t>
  </si>
  <si>
    <t>ORD-00365</t>
  </si>
  <si>
    <t>CUST-2244</t>
  </si>
  <si>
    <t>ORD-00366</t>
  </si>
  <si>
    <t>CUST-2234</t>
  </si>
  <si>
    <t>ORD-00367</t>
  </si>
  <si>
    <t>ORD-00368</t>
  </si>
  <si>
    <t>ORD-00369</t>
  </si>
  <si>
    <t>CUST-1148</t>
  </si>
  <si>
    <t>ORD-00370</t>
  </si>
  <si>
    <t>CUST-1720</t>
  </si>
  <si>
    <t>ORD-00371</t>
  </si>
  <si>
    <t>CUST-2082</t>
  </si>
  <si>
    <t>ORD-00372</t>
  </si>
  <si>
    <t>ORD-00373</t>
  </si>
  <si>
    <t>CUST-1057</t>
  </si>
  <si>
    <t>ORD-00374</t>
  </si>
  <si>
    <t>CUST-1071</t>
  </si>
  <si>
    <t>ORD-00375</t>
  </si>
  <si>
    <t>CUST-1497</t>
  </si>
  <si>
    <t>ORD-00376</t>
  </si>
  <si>
    <t>CUST-1260</t>
  </si>
  <si>
    <t>ORD-00377</t>
  </si>
  <si>
    <t>CUST-2578</t>
  </si>
  <si>
    <t>ORD-00378</t>
  </si>
  <si>
    <t>CUST-2382</t>
  </si>
  <si>
    <t>ORD-00379</t>
  </si>
  <si>
    <t>ORD-00380</t>
  </si>
  <si>
    <t>CUST-2508</t>
  </si>
  <si>
    <t>ORD-00381</t>
  </si>
  <si>
    <t>CUST-2377</t>
  </si>
  <si>
    <t>ORD-00382</t>
  </si>
  <si>
    <t>CUST-1705</t>
  </si>
  <si>
    <t>ORD-00383</t>
  </si>
  <si>
    <t>ORD-00384</t>
  </si>
  <si>
    <t>ORD-00385</t>
  </si>
  <si>
    <t>CUST-2460</t>
  </si>
  <si>
    <t>ORD-00386</t>
  </si>
  <si>
    <t>CUST-1254</t>
  </si>
  <si>
    <t>ORD-00387</t>
  </si>
  <si>
    <t>CUST-1776</t>
  </si>
  <si>
    <t>ORD-00388</t>
  </si>
  <si>
    <t>ORD-00389</t>
  </si>
  <si>
    <t>CUST-2322</t>
  </si>
  <si>
    <t>ORD-00390</t>
  </si>
  <si>
    <t>CUST-2191</t>
  </si>
  <si>
    <t>ORD-00391</t>
  </si>
  <si>
    <t>CUST-1351</t>
  </si>
  <si>
    <t>ORD-00392</t>
  </si>
  <si>
    <t>ORD-00393</t>
  </si>
  <si>
    <t>CUST-1402</t>
  </si>
  <si>
    <t>ORD-00394</t>
  </si>
  <si>
    <t>CUST-1391</t>
  </si>
  <si>
    <t>ORD-00395</t>
  </si>
  <si>
    <t>CUST-1388</t>
  </si>
  <si>
    <t>ORD-00396</t>
  </si>
  <si>
    <t>CUST-2120</t>
  </si>
  <si>
    <t>ORD-00397</t>
  </si>
  <si>
    <t>CUST-1991</t>
  </si>
  <si>
    <t>ORD-00398</t>
  </si>
  <si>
    <t>CUST-2482</t>
  </si>
  <si>
    <t>ORD-00399</t>
  </si>
  <si>
    <t>CUST-1178</t>
  </si>
  <si>
    <t>ORD-00400</t>
  </si>
  <si>
    <t>CUST-1754</t>
  </si>
  <si>
    <t>ORD-00401</t>
  </si>
  <si>
    <t>CUST-1813</t>
  </si>
  <si>
    <t>ORD-00402</t>
  </si>
  <si>
    <t>CUST-2311</t>
  </si>
  <si>
    <t>ORD-00403</t>
  </si>
  <si>
    <t>ORD-00404</t>
  </si>
  <si>
    <t>CUST-1558</t>
  </si>
  <si>
    <t>ORD-00405</t>
  </si>
  <si>
    <t>ORD-00406</t>
  </si>
  <si>
    <t>ORD-00407</t>
  </si>
  <si>
    <t>ORD-00408</t>
  </si>
  <si>
    <t>CUST-2029</t>
  </si>
  <si>
    <t>ORD-00409</t>
  </si>
  <si>
    <t>CUST-1778</t>
  </si>
  <si>
    <t>ORD-00410</t>
  </si>
  <si>
    <t>ORD-00411</t>
  </si>
  <si>
    <t>Sneha Joshi</t>
  </si>
  <si>
    <t>ORD-00412</t>
  </si>
  <si>
    <t>CUST-2175</t>
  </si>
  <si>
    <t>ORD-00413</t>
  </si>
  <si>
    <t>ORD-00414</t>
  </si>
  <si>
    <t>CUST-1314</t>
  </si>
  <si>
    <t>ORD-00415</t>
  </si>
  <si>
    <t>CUST-1815</t>
  </si>
  <si>
    <t>ORD-00416</t>
  </si>
  <si>
    <t>ORD-00417</t>
  </si>
  <si>
    <t>ORD-00418</t>
  </si>
  <si>
    <t>CUST-1159</t>
  </si>
  <si>
    <t>ORD-00419</t>
  </si>
  <si>
    <t>CUST-2001</t>
  </si>
  <si>
    <t>ORD-00420</t>
  </si>
  <si>
    <t>ORD-00421</t>
  </si>
  <si>
    <t>ORD-00422</t>
  </si>
  <si>
    <t>CUST-1394</t>
  </si>
  <si>
    <t>ORD-00423</t>
  </si>
  <si>
    <t>CUST-2096</t>
  </si>
  <si>
    <t>ORD-00424</t>
  </si>
  <si>
    <t>CUST-1649</t>
  </si>
  <si>
    <t>Isha Rao</t>
  </si>
  <si>
    <t>ORD-00425</t>
  </si>
  <si>
    <t>CUST-1872</t>
  </si>
  <si>
    <t>ORD-00426</t>
  </si>
  <si>
    <t>CUST-1858</t>
  </si>
  <si>
    <t>ORD-00427</t>
  </si>
  <si>
    <t>CUST-2586</t>
  </si>
  <si>
    <t>ORD-00428</t>
  </si>
  <si>
    <t>CUST-1101</t>
  </si>
  <si>
    <t>ORD-00429</t>
  </si>
  <si>
    <t>CUST-2192</t>
  </si>
  <si>
    <t>ORD-00430</t>
  </si>
  <si>
    <t>CUST-1578</t>
  </si>
  <si>
    <t>ORD-00431</t>
  </si>
  <si>
    <t>CUST-1959</t>
  </si>
  <si>
    <t>ORD-00432</t>
  </si>
  <si>
    <t>ORD-00433</t>
  </si>
  <si>
    <t>CUST-2266</t>
  </si>
  <si>
    <t>ORD-00434</t>
  </si>
  <si>
    <t>CUST-2140</t>
  </si>
  <si>
    <t>ORD-00435</t>
  </si>
  <si>
    <t>CUST-1272</t>
  </si>
  <si>
    <t>ORD-00436</t>
  </si>
  <si>
    <t>CUST-2329</t>
  </si>
  <si>
    <t>ORD-00437</t>
  </si>
  <si>
    <t>ORD-00438</t>
  </si>
  <si>
    <t>CUST-1695</t>
  </si>
  <si>
    <t>ORD-00439</t>
  </si>
  <si>
    <t>CUST-2550</t>
  </si>
  <si>
    <t>Priya Reddy</t>
  </si>
  <si>
    <t>ORD-00440</t>
  </si>
  <si>
    <t>ORD-00441</t>
  </si>
  <si>
    <t>ORD-00442</t>
  </si>
  <si>
    <t>CUST-1149</t>
  </si>
  <si>
    <t>ORD-00443</t>
  </si>
  <si>
    <t>CUST-1639</t>
  </si>
  <si>
    <t>ORD-00444</t>
  </si>
  <si>
    <t>CUST-1932</t>
  </si>
  <si>
    <t>ORD-00445</t>
  </si>
  <si>
    <t>CUST-2343</t>
  </si>
  <si>
    <t>ORD-00446</t>
  </si>
  <si>
    <t>ORD-00447</t>
  </si>
  <si>
    <t>ORD-00448</t>
  </si>
  <si>
    <t>CUST-1597</t>
  </si>
  <si>
    <t>ORD-00449</t>
  </si>
  <si>
    <t>CUST-1650</t>
  </si>
  <si>
    <t>ORD-00450</t>
  </si>
  <si>
    <t>ORD-00451</t>
  </si>
  <si>
    <t>CUST-2137</t>
  </si>
  <si>
    <t>ORD-00452</t>
  </si>
  <si>
    <t>CUST-1976</t>
  </si>
  <si>
    <t>ORD-00453</t>
  </si>
  <si>
    <t>ORD-00454</t>
  </si>
  <si>
    <t>ORD-00455</t>
  </si>
  <si>
    <t>ORD-00456</t>
  </si>
  <si>
    <t>ORD-00457</t>
  </si>
  <si>
    <t>CUST-1818</t>
  </si>
  <si>
    <t>ORD-00458</t>
  </si>
  <si>
    <t>CUST-1283</t>
  </si>
  <si>
    <t>ORD-00459</t>
  </si>
  <si>
    <t>CUST-1229</t>
  </si>
  <si>
    <t>ORD-00460</t>
  </si>
  <si>
    <t>CUST-2160</t>
  </si>
  <si>
    <t>ORD-00461</t>
  </si>
  <si>
    <t>CUST-1414</t>
  </si>
  <si>
    <t>ORD-00462</t>
  </si>
  <si>
    <t>ORD-00463</t>
  </si>
  <si>
    <t>CUST-1030</t>
  </si>
  <si>
    <t>ORD-00464</t>
  </si>
  <si>
    <t>ORD-00465</t>
  </si>
  <si>
    <t>CUST-1023</t>
  </si>
  <si>
    <t>ORD-00466</t>
  </si>
  <si>
    <t>ORD-00467</t>
  </si>
  <si>
    <t>CUST-2272</t>
  </si>
  <si>
    <t>ORD-00468</t>
  </si>
  <si>
    <t>CUST-2385</t>
  </si>
  <si>
    <t>ORD-00469</t>
  </si>
  <si>
    <t>CUST-2566</t>
  </si>
  <si>
    <t>ORD-00470</t>
  </si>
  <si>
    <t>CUST-2143</t>
  </si>
  <si>
    <t>ORD-00471</t>
  </si>
  <si>
    <t>CUST-1968</t>
  </si>
  <si>
    <t>ORD-00472</t>
  </si>
  <si>
    <t>CUST-1460</t>
  </si>
  <si>
    <t>ORD-00473</t>
  </si>
  <si>
    <t>CUST-1074</t>
  </si>
  <si>
    <t>ORD-00474</t>
  </si>
  <si>
    <t>CUST-1583</t>
  </si>
  <si>
    <t>ORD-00475</t>
  </si>
  <si>
    <t>CUST-1273</t>
  </si>
  <si>
    <t>ORD-00476</t>
  </si>
  <si>
    <t>ORD-00477</t>
  </si>
  <si>
    <t>CUST-2349</t>
  </si>
  <si>
    <t>ORD-00478</t>
  </si>
  <si>
    <t>CUST-2386</t>
  </si>
  <si>
    <t>ORD-00479</t>
  </si>
  <si>
    <t>Priya Joshi</t>
  </si>
  <si>
    <t>ORD-00480</t>
  </si>
  <si>
    <t>CUST-2165</t>
  </si>
  <si>
    <t>ORD-00481</t>
  </si>
  <si>
    <t>CUST-1007</t>
  </si>
  <si>
    <t>ORD-00482</t>
  </si>
  <si>
    <t>CUST-1728</t>
  </si>
  <si>
    <t>ORD-00483</t>
  </si>
  <si>
    <t>CUST-1501</t>
  </si>
  <si>
    <t>ORD-00484</t>
  </si>
  <si>
    <t>CUST-2092</t>
  </si>
  <si>
    <t>ORD-00485</t>
  </si>
  <si>
    <t>CUST-2491</t>
  </si>
  <si>
    <t>ORD-00486</t>
  </si>
  <si>
    <t>CUST-1430</t>
  </si>
  <si>
    <t>ORD-00487</t>
  </si>
  <si>
    <t>CUST-1547</t>
  </si>
  <si>
    <t>ORD-00488</t>
  </si>
  <si>
    <t>ORD-00489</t>
  </si>
  <si>
    <t>CUST-2380</t>
  </si>
  <si>
    <t>ORD-00490</t>
  </si>
  <si>
    <t>ORD-00491</t>
  </si>
  <si>
    <t>CUST-2284</t>
  </si>
  <si>
    <t>ORD-00492</t>
  </si>
  <si>
    <t>CUST-1862</t>
  </si>
  <si>
    <t>ORD-00493</t>
  </si>
  <si>
    <t>ORD-00494</t>
  </si>
  <si>
    <t>CUST-2365</t>
  </si>
  <si>
    <t>ORD-00495</t>
  </si>
  <si>
    <t>CUST-1450</t>
  </si>
  <si>
    <t>ORD-00496</t>
  </si>
  <si>
    <t>CUST-2428</t>
  </si>
  <si>
    <t>ORD-00497</t>
  </si>
  <si>
    <t>ORD-00498</t>
  </si>
  <si>
    <t>CUST-1625</t>
  </si>
  <si>
    <t>ORD-00499</t>
  </si>
  <si>
    <t>ORD-00500</t>
  </si>
  <si>
    <t>CUST-2565</t>
  </si>
  <si>
    <t>ORD-00501</t>
  </si>
  <si>
    <t>CUST-1336</t>
  </si>
  <si>
    <t>ORD-00502</t>
  </si>
  <si>
    <t>CUST-1901</t>
  </si>
  <si>
    <t>ORD-00503</t>
  </si>
  <si>
    <t>CUST-1393</t>
  </si>
  <si>
    <t>ORD-00504</t>
  </si>
  <si>
    <t>ORD-00505</t>
  </si>
  <si>
    <t>CUST-1482</t>
  </si>
  <si>
    <t>ORD-00506</t>
  </si>
  <si>
    <t>CUST-1423</t>
  </si>
  <si>
    <t>Meera Joshi</t>
  </si>
  <si>
    <t>ORD-00507</t>
  </si>
  <si>
    <t>CUST-2599</t>
  </si>
  <si>
    <t>ORD-00508</t>
  </si>
  <si>
    <t>CUST-2263</t>
  </si>
  <si>
    <t>ORD-00509</t>
  </si>
  <si>
    <t>CUST-2274</t>
  </si>
  <si>
    <t>ORD-00510</t>
  </si>
  <si>
    <t>ORD-00511</t>
  </si>
  <si>
    <t>CUST-1552</t>
  </si>
  <si>
    <t>ORD-00512</t>
  </si>
  <si>
    <t>ORD-00513</t>
  </si>
  <si>
    <t>CUST-1735</t>
  </si>
  <si>
    <t>ORD-00514</t>
  </si>
  <si>
    <t>CUST-2146</t>
  </si>
  <si>
    <t>ORD-00515</t>
  </si>
  <si>
    <t>ORD-00516</t>
  </si>
  <si>
    <t>CUST-2149</t>
  </si>
  <si>
    <t>ORD-00517</t>
  </si>
  <si>
    <t>CUST-2561</t>
  </si>
  <si>
    <t>ORD-00518</t>
  </si>
  <si>
    <t>ORD-00519</t>
  </si>
  <si>
    <t>CUST-2060</t>
  </si>
  <si>
    <t>ORD-00520</t>
  </si>
  <si>
    <t>CUST-1108</t>
  </si>
  <si>
    <t>ORD-00521</t>
  </si>
  <si>
    <t>CUST-1186</t>
  </si>
  <si>
    <t>ORD-00522</t>
  </si>
  <si>
    <t>CUST-2485</t>
  </si>
  <si>
    <t>ORD-00523</t>
  </si>
  <si>
    <t>CUST-1615</t>
  </si>
  <si>
    <t>ORD-00524</t>
  </si>
  <si>
    <t>CUST-1019</t>
  </si>
  <si>
    <t>ORD-00525</t>
  </si>
  <si>
    <t>ORD-00526</t>
  </si>
  <si>
    <t>ORD-00527</t>
  </si>
  <si>
    <t>CUST-2379</t>
  </si>
  <si>
    <t>ORD-00528</t>
  </si>
  <si>
    <t>ORD-00529</t>
  </si>
  <si>
    <t>CUST-1315</t>
  </si>
  <si>
    <t>ORD-00530</t>
  </si>
  <si>
    <t>CUST-1382</t>
  </si>
  <si>
    <t>ORD-00531</t>
  </si>
  <si>
    <t>ORD-00532</t>
  </si>
  <si>
    <t>CUST-2422</t>
  </si>
  <si>
    <t>ORD-00533</t>
  </si>
  <si>
    <t>ORD-00534</t>
  </si>
  <si>
    <t>CUST-2176</t>
  </si>
  <si>
    <t>ORD-00535</t>
  </si>
  <si>
    <t>CUST-2443</t>
  </si>
  <si>
    <t>ORD-00536</t>
  </si>
  <si>
    <t>CUST-1511</t>
  </si>
  <si>
    <t>ORD-00537</t>
  </si>
  <si>
    <t>CUST-1472</t>
  </si>
  <si>
    <t>ORD-00538</t>
  </si>
  <si>
    <t>CUST-2286</t>
  </si>
  <si>
    <t>ORD-00539</t>
  </si>
  <si>
    <t>ORD-00540</t>
  </si>
  <si>
    <t>CUST-1702</t>
  </si>
  <si>
    <t>ORD-00541</t>
  </si>
  <si>
    <t>CUST-2503</t>
  </si>
  <si>
    <t>ORD-00542</t>
  </si>
  <si>
    <t>CUST-1504</t>
  </si>
  <si>
    <t>ORD-00543</t>
  </si>
  <si>
    <t>CUST-1733</t>
  </si>
  <si>
    <t>ORD-00544</t>
  </si>
  <si>
    <t>CUST-1256</t>
  </si>
  <si>
    <t>ORD-00545</t>
  </si>
  <si>
    <t>CUST-1292</t>
  </si>
  <si>
    <t>ORD-00546</t>
  </si>
  <si>
    <t>CUST-2309</t>
  </si>
  <si>
    <t>ORD-00547</t>
  </si>
  <si>
    <t>ORD-00548</t>
  </si>
  <si>
    <t>CUST-1904</t>
  </si>
  <si>
    <t>ORD-00549</t>
  </si>
  <si>
    <t>CUST-2313</t>
  </si>
  <si>
    <t>ORD-00550</t>
  </si>
  <si>
    <t>ORD-00551</t>
  </si>
  <si>
    <t>CUST-1857</t>
  </si>
  <si>
    <t>ORD-00552</t>
  </si>
  <si>
    <t>CUST-1144</t>
  </si>
  <si>
    <t>ORD-00553</t>
  </si>
  <si>
    <t>CUST-1085</t>
  </si>
  <si>
    <t>ORD-00554</t>
  </si>
  <si>
    <t>CUST-1692</t>
  </si>
  <si>
    <t>ORD-00555</t>
  </si>
  <si>
    <t>ORD-00556</t>
  </si>
  <si>
    <t>CUST-2261</t>
  </si>
  <si>
    <t>ORD-00557</t>
  </si>
  <si>
    <t>CUST-2442</t>
  </si>
  <si>
    <t>ORD-00558</t>
  </si>
  <si>
    <t>CUST-1205</t>
  </si>
  <si>
    <t>ORD-00559</t>
  </si>
  <si>
    <t>CUST-1127</t>
  </si>
  <si>
    <t>ORD-00560</t>
  </si>
  <si>
    <t>ORD-00561</t>
  </si>
  <si>
    <t>CUST-1975</t>
  </si>
  <si>
    <t>ORD-00562</t>
  </si>
  <si>
    <t>CUST-1873</t>
  </si>
  <si>
    <t>ORD-00563</t>
  </si>
  <si>
    <t>ORD-00564</t>
  </si>
  <si>
    <t>ORD-00565</t>
  </si>
  <si>
    <t>CUST-1177</t>
  </si>
  <si>
    <t>ORD-00566</t>
  </si>
  <si>
    <t>CUST-1727</t>
  </si>
  <si>
    <t>ORD-00567</t>
  </si>
  <si>
    <t>CUST-2229</t>
  </si>
  <si>
    <t>ORD-00568</t>
  </si>
  <si>
    <t>CUST-1200</t>
  </si>
  <si>
    <t>ORD-00569</t>
  </si>
  <si>
    <t>CUST-1513</t>
  </si>
  <si>
    <t>ORD-00570</t>
  </si>
  <si>
    <t>CUST-2193</t>
  </si>
  <si>
    <t>ORD-00571</t>
  </si>
  <si>
    <t>ORD-00572</t>
  </si>
  <si>
    <t>CUST-1509</t>
  </si>
  <si>
    <t>ORD-00573</t>
  </si>
  <si>
    <t>CUST-2489</t>
  </si>
  <si>
    <t>ORD-00574</t>
  </si>
  <si>
    <t>CUST-2288</t>
  </si>
  <si>
    <t>ORD-00575</t>
  </si>
  <si>
    <t>CUST-1579</t>
  </si>
  <si>
    <t>ORD-00576</t>
  </si>
  <si>
    <t>CUST-1118</t>
  </si>
  <si>
    <t>ORD-00577</t>
  </si>
  <si>
    <t>CUST-1086</t>
  </si>
  <si>
    <t>ORD-00578</t>
  </si>
  <si>
    <t>ORD-00579</t>
  </si>
  <si>
    <t>CUST-1322</t>
  </si>
  <si>
    <t>ORD-00580</t>
  </si>
  <si>
    <t>CUST-1258</t>
  </si>
  <si>
    <t>ORD-00581</t>
  </si>
  <si>
    <t>ORD-00582</t>
  </si>
  <si>
    <t>CUST-1017</t>
  </si>
  <si>
    <t>ORD-00583</t>
  </si>
  <si>
    <t>CUST-1673</t>
  </si>
  <si>
    <t>ORD-00584</t>
  </si>
  <si>
    <t>ORD-00585</t>
  </si>
  <si>
    <t>CUST-1694</t>
  </si>
  <si>
    <t>ORD-00586</t>
  </si>
  <si>
    <t>CUST-2388</t>
  </si>
  <si>
    <t>ORD-00587</t>
  </si>
  <si>
    <t>CUST-2273</t>
  </si>
  <si>
    <t>ORD-00588</t>
  </si>
  <si>
    <t>CUST-2478</t>
  </si>
  <si>
    <t>ORD-00589</t>
  </si>
  <si>
    <t>ORD-00590</t>
  </si>
  <si>
    <t>CUST-1902</t>
  </si>
  <si>
    <t>ORD-00591</t>
  </si>
  <si>
    <t>ORD-00592</t>
  </si>
  <si>
    <t>CUST-2125</t>
  </si>
  <si>
    <t>ORD-00593</t>
  </si>
  <si>
    <t>ORD-00594</t>
  </si>
  <si>
    <t>CUST-1769</t>
  </si>
  <si>
    <t>ORD-00595</t>
  </si>
  <si>
    <t>CUST-1848</t>
  </si>
  <si>
    <t>ORD-00596</t>
  </si>
  <si>
    <t>CUST-1819</t>
  </si>
  <si>
    <t>ORD-00597</t>
  </si>
  <si>
    <t>CUST-1395</t>
  </si>
  <si>
    <t>ORD-00598</t>
  </si>
  <si>
    <t>CUST-1790</t>
  </si>
  <si>
    <t>ORD-00599</t>
  </si>
  <si>
    <t>CUST-1897</t>
  </si>
  <si>
    <t>ORD-00600</t>
  </si>
  <si>
    <t>CUST-1333</t>
  </si>
  <si>
    <t>ORD-00601</t>
  </si>
  <si>
    <t>CUST-2073</t>
  </si>
  <si>
    <t>ORD-00602</t>
  </si>
  <si>
    <t>CUST-1366</t>
  </si>
  <si>
    <t>ORD-00603</t>
  </si>
  <si>
    <t>CUST-1817</t>
  </si>
  <si>
    <t>ORD-00604</t>
  </si>
  <si>
    <t>CUST-1506</t>
  </si>
  <si>
    <t>ORD-00605</t>
  </si>
  <si>
    <t>CUST-1604</t>
  </si>
  <si>
    <t>ORD-00606</t>
  </si>
  <si>
    <t>ORD-00607</t>
  </si>
  <si>
    <t>CUST-2293</t>
  </si>
  <si>
    <t>ORD-00608</t>
  </si>
  <si>
    <t>ORD-00609</t>
  </si>
  <si>
    <t>ORD-00610</t>
  </si>
  <si>
    <t>CUST-1228</t>
  </si>
  <si>
    <t>ORD-00611</t>
  </si>
  <si>
    <t>CUST-2166</t>
  </si>
  <si>
    <t>ORD-00612</t>
  </si>
  <si>
    <t>ORD-00613</t>
  </si>
  <si>
    <t>CUST-1696</t>
  </si>
  <si>
    <t>ORD-00614</t>
  </si>
  <si>
    <t>CUST-2239</t>
  </si>
  <si>
    <t>ORD-00615</t>
  </si>
  <si>
    <t>CUST-2070</t>
  </si>
  <si>
    <t>ORD-00616</t>
  </si>
  <si>
    <t>CUST-1015</t>
  </si>
  <si>
    <t>ORD-00617</t>
  </si>
  <si>
    <t>CUST-2367</t>
  </si>
  <si>
    <t>ORD-00618</t>
  </si>
  <si>
    <t>CUST-1136</t>
  </si>
  <si>
    <t>ORD-00619</t>
  </si>
  <si>
    <t>ORD-00620</t>
  </si>
  <si>
    <t>CUST-2291</t>
  </si>
  <si>
    <t>ORD-00621</t>
  </si>
  <si>
    <t>CUST-1711</t>
  </si>
  <si>
    <t>ORD-00622</t>
  </si>
  <si>
    <t>CUST-1685</t>
  </si>
  <si>
    <t>ORD-00623</t>
  </si>
  <si>
    <t>CUST-1622</t>
  </si>
  <si>
    <t>ORD-00624</t>
  </si>
  <si>
    <t>CUST-2435</t>
  </si>
  <si>
    <t>ORD-00625</t>
  </si>
  <si>
    <t>CUST-1175</t>
  </si>
  <si>
    <t>ORD-00626</t>
  </si>
  <si>
    <t>ORD-00627</t>
  </si>
  <si>
    <t>CUST-2346</t>
  </si>
  <si>
    <t>ORD-00628</t>
  </si>
  <si>
    <t>ORD-00629</t>
  </si>
  <si>
    <t>ORD-00630</t>
  </si>
  <si>
    <t>ORD-00631</t>
  </si>
  <si>
    <t>CUST-2597</t>
  </si>
  <si>
    <t>ORD-00632</t>
  </si>
  <si>
    <t>ORD-00633</t>
  </si>
  <si>
    <t>CUST-1409</t>
  </si>
  <si>
    <t>ORD-00634</t>
  </si>
  <si>
    <t>ORD-00635</t>
  </si>
  <si>
    <t>CUST-1408</t>
  </si>
  <si>
    <t>ORD-00636</t>
  </si>
  <si>
    <t>CUST-1766</t>
  </si>
  <si>
    <t>ORD-00637</t>
  </si>
  <si>
    <t>CUST-1308</t>
  </si>
  <si>
    <t>ORD-00638</t>
  </si>
  <si>
    <t>CUST-1063</t>
  </si>
  <si>
    <t>ORD-00639</t>
  </si>
  <si>
    <t>CUST-1061</t>
  </si>
  <si>
    <t>ORD-00640</t>
  </si>
  <si>
    <t>CUST-1507</t>
  </si>
  <si>
    <t>ORD-00641</t>
  </si>
  <si>
    <t>ORD-00642</t>
  </si>
  <si>
    <t>ORD-00643</t>
  </si>
  <si>
    <t>CUST-1090</t>
  </si>
  <si>
    <t>ORD-00644</t>
  </si>
  <si>
    <t>CUST-1365</t>
  </si>
  <si>
    <t>ORD-00645</t>
  </si>
  <si>
    <t>ORD-00646</t>
  </si>
  <si>
    <t>ORD-00647</t>
  </si>
  <si>
    <t>CUST-2299</t>
  </si>
  <si>
    <t>ORD-00648</t>
  </si>
  <si>
    <t>CUST-1040</t>
  </si>
  <si>
    <t>ORD-00649</t>
  </si>
  <si>
    <t>ORD-00650</t>
  </si>
  <si>
    <t>CUST-2523</t>
  </si>
  <si>
    <t>ORD-00651</t>
  </si>
  <si>
    <t>ORD-00652</t>
  </si>
  <si>
    <t>CUST-1666</t>
  </si>
  <si>
    <t>ORD-00653</t>
  </si>
  <si>
    <t>CUST-2381</t>
  </si>
  <si>
    <t>ORD-00654</t>
  </si>
  <si>
    <t>ORD-00655</t>
  </si>
  <si>
    <t>ORD-00656</t>
  </si>
  <si>
    <t>CUST-2541</t>
  </si>
  <si>
    <t>ORD-00657</t>
  </si>
  <si>
    <t>CUST-1725</t>
  </si>
  <si>
    <t>ORD-00658</t>
  </si>
  <si>
    <t>ORD-00659</t>
  </si>
  <si>
    <t>CUST-2196</t>
  </si>
  <si>
    <t>ORD-00660</t>
  </si>
  <si>
    <t>ORD-00661</t>
  </si>
  <si>
    <t>CUST-2480</t>
  </si>
  <si>
    <t>ORD-00662</t>
  </si>
  <si>
    <t>CUST-1214</t>
  </si>
  <si>
    <t>ORD-00663</t>
  </si>
  <si>
    <t>ORD-00664</t>
  </si>
  <si>
    <t>ORD-00665</t>
  </si>
  <si>
    <t>ORD-00666</t>
  </si>
  <si>
    <t>CUST-1826</t>
  </si>
  <si>
    <t>ORD-00667</t>
  </si>
  <si>
    <t>CUST-1435</t>
  </si>
  <si>
    <t>ORD-00668</t>
  </si>
  <si>
    <t>CUST-1608</t>
  </si>
  <si>
    <t>ORD-00669</t>
  </si>
  <si>
    <t>CUST-1319</t>
  </si>
  <si>
    <t>ORD-00670</t>
  </si>
  <si>
    <t>Priya Nair</t>
  </si>
  <si>
    <t>ORD-00671</t>
  </si>
  <si>
    <t>CUST-1667</t>
  </si>
  <si>
    <t>ORD-00672</t>
  </si>
  <si>
    <t>CUST-2118</t>
  </si>
  <si>
    <t>ORD-00673</t>
  </si>
  <si>
    <t>CUST-2394</t>
  </si>
  <si>
    <t>ORD-00674</t>
  </si>
  <si>
    <t>CUST-2077</t>
  </si>
  <si>
    <t>ORD-00675</t>
  </si>
  <si>
    <t>CUST-1865</t>
  </si>
  <si>
    <t>ORD-00676</t>
  </si>
  <si>
    <t>ORD-00677</t>
  </si>
  <si>
    <t>ORD-00678</t>
  </si>
  <si>
    <t>CUST-2547</t>
  </si>
  <si>
    <t>ORD-00679</t>
  </si>
  <si>
    <t>CUST-1888</t>
  </si>
  <si>
    <t>ORD-00680</t>
  </si>
  <si>
    <t>CUST-1105</t>
  </si>
  <si>
    <t>ORD-00681</t>
  </si>
  <si>
    <t>CUST-2546</t>
  </si>
  <si>
    <t>ORD-00682</t>
  </si>
  <si>
    <t>ORD-00683</t>
  </si>
  <si>
    <t>CUST-1342</t>
  </si>
  <si>
    <t>ORD-00684</t>
  </si>
  <si>
    <t>CUST-1020</t>
  </si>
  <si>
    <t>ORD-00685</t>
  </si>
  <si>
    <t>CUST-1856</t>
  </si>
  <si>
    <t>ORD-00686</t>
  </si>
  <si>
    <t>ORD-00687</t>
  </si>
  <si>
    <t>CUST-1255</t>
  </si>
  <si>
    <t>ORD-00688</t>
  </si>
  <si>
    <t>CUST-1642</t>
  </si>
  <si>
    <t>ORD-00689</t>
  </si>
  <si>
    <t>ORD-00690</t>
  </si>
  <si>
    <t>CUST-2271</t>
  </si>
  <si>
    <t>ORD-00691</t>
  </si>
  <si>
    <t>CUST-1146</t>
  </si>
  <si>
    <t>ORD-00692</t>
  </si>
  <si>
    <t>CUST-2106</t>
  </si>
  <si>
    <t>ORD-00693</t>
  </si>
  <si>
    <t>ORD-00694</t>
  </si>
  <si>
    <t>CUST-2457</t>
  </si>
  <si>
    <t>ORD-00695</t>
  </si>
  <si>
    <t>CUST-1375</t>
  </si>
  <si>
    <t>ORD-00696</t>
  </si>
  <si>
    <t>CUST-1760</t>
  </si>
  <si>
    <t>ORD-00697</t>
  </si>
  <si>
    <t>CUST-1919</t>
  </si>
  <si>
    <t>ORD-00698</t>
  </si>
  <si>
    <t>CUST-1047</t>
  </si>
  <si>
    <t>ORD-00699</t>
  </si>
  <si>
    <t>CUST-1500</t>
  </si>
  <si>
    <t>ORD-00700</t>
  </si>
  <si>
    <t>ORD-00701</t>
  </si>
  <si>
    <t>ORD-00702</t>
  </si>
  <si>
    <t>CUST-1345</t>
  </si>
  <si>
    <t>ORD-00703</t>
  </si>
  <si>
    <t>ORD-00704</t>
  </si>
  <si>
    <t>CUST-1789</t>
  </si>
  <si>
    <t>ORD-00705</t>
  </si>
  <si>
    <t>CUST-2455</t>
  </si>
  <si>
    <t>ORD-00706</t>
  </si>
  <si>
    <t>CUST-2056</t>
  </si>
  <si>
    <t>ORD-00707</t>
  </si>
  <si>
    <t>CUST-1787</t>
  </si>
  <si>
    <t>ORD-00708</t>
  </si>
  <si>
    <t>CUST-2170</t>
  </si>
  <si>
    <t>ORD-00709</t>
  </si>
  <si>
    <t>CUST-1943</t>
  </si>
  <si>
    <t>ORD-00710</t>
  </si>
  <si>
    <t>CUST-1618</t>
  </si>
  <si>
    <t>ORD-00711</t>
  </si>
  <si>
    <t>CUST-1670</t>
  </si>
  <si>
    <t>ORD-00712</t>
  </si>
  <si>
    <t>CUST-2117</t>
  </si>
  <si>
    <t>ORD-00713</t>
  </si>
  <si>
    <t>ORD-00714</t>
  </si>
  <si>
    <t>ORD-00715</t>
  </si>
  <si>
    <t>CUST-1304</t>
  </si>
  <si>
    <t>ORD-00716</t>
  </si>
  <si>
    <t>ORD-00717</t>
  </si>
  <si>
    <t>ORD-00718</t>
  </si>
  <si>
    <t>ORD-00719</t>
  </si>
  <si>
    <t>ORD-00720</t>
  </si>
  <si>
    <t>CUST-1568</t>
  </si>
  <si>
    <t>ORD-00721</t>
  </si>
  <si>
    <t>ORD-00722</t>
  </si>
  <si>
    <t>CUST-1038</t>
  </si>
  <si>
    <t>ORD-00723</t>
  </si>
  <si>
    <t>ORD-00724</t>
  </si>
  <si>
    <t>CUST-1605</t>
  </si>
  <si>
    <t>ORD-00725</t>
  </si>
  <si>
    <t>CUST-1882</t>
  </si>
  <si>
    <t>ORD-00726</t>
  </si>
  <si>
    <t>ORD-00727</t>
  </si>
  <si>
    <t>CUST-1953</t>
  </si>
  <si>
    <t>ORD-00728</t>
  </si>
  <si>
    <t>ORD-00729</t>
  </si>
  <si>
    <t>CUST-2530</t>
  </si>
  <si>
    <t>ORD-00730</t>
  </si>
  <si>
    <t>ORD-00731</t>
  </si>
  <si>
    <t>ORD-00732</t>
  </si>
  <si>
    <t>CUST-1557</t>
  </si>
  <si>
    <t>ORD-00733</t>
  </si>
  <si>
    <t>ORD-00734</t>
  </si>
  <si>
    <t>ORD-00735</t>
  </si>
  <si>
    <t>CUST-2528</t>
  </si>
  <si>
    <t>ORD-00736</t>
  </si>
  <si>
    <t>CUST-2052</t>
  </si>
  <si>
    <t>ORD-00737</t>
  </si>
  <si>
    <t>ORD-00738</t>
  </si>
  <si>
    <t>CUST-1773</t>
  </si>
  <si>
    <t>ORD-00739</t>
  </si>
  <si>
    <t>CUST-1914</t>
  </si>
  <si>
    <t>ORD-00740</t>
  </si>
  <si>
    <t>ORD-00741</t>
  </si>
  <si>
    <t>CUST-2232</t>
  </si>
  <si>
    <t>ORD-00742</t>
  </si>
  <si>
    <t>CUST-1989</t>
  </si>
  <si>
    <t>ORD-00743</t>
  </si>
  <si>
    <t>ORD-00744</t>
  </si>
  <si>
    <t>ORD-00745</t>
  </si>
  <si>
    <t>ORD-00746</t>
  </si>
  <si>
    <t>ORD-00747</t>
  </si>
  <si>
    <t>CUST-1951</t>
  </si>
  <si>
    <t>ORD-00748</t>
  </si>
  <si>
    <t>CUST-1743</t>
  </si>
  <si>
    <t>ORD-00749</t>
  </si>
  <si>
    <t>CUST-1863</t>
  </si>
  <si>
    <t>ORD-00750</t>
  </si>
  <si>
    <t>ORD-00751</t>
  </si>
  <si>
    <t>CUST-1588</t>
  </si>
  <si>
    <t>ORD-00752</t>
  </si>
  <si>
    <t>CUST-1921</t>
  </si>
  <si>
    <t>ORD-00753</t>
  </si>
  <si>
    <t>ORD-00754</t>
  </si>
  <si>
    <t>CUST-2431</t>
  </si>
  <si>
    <t>ORD-00755</t>
  </si>
  <si>
    <t>CUST-1683</t>
  </si>
  <si>
    <t>ORD-00756</t>
  </si>
  <si>
    <t>CUST-2405</t>
  </si>
  <si>
    <t>ORD-00757</t>
  </si>
  <si>
    <t>CUST-2328</t>
  </si>
  <si>
    <t>ORD-00758</t>
  </si>
  <si>
    <t>ORD-00759</t>
  </si>
  <si>
    <t>CUST-2505</t>
  </si>
  <si>
    <t>ORD-00760</t>
  </si>
  <si>
    <t>CUST-1294</t>
  </si>
  <si>
    <t>ORD-00761</t>
  </si>
  <si>
    <t>ORD-00762</t>
  </si>
  <si>
    <t>CUST-1792</t>
  </si>
  <si>
    <t>ORD-00763</t>
  </si>
  <si>
    <t>ORD-00764</t>
  </si>
  <si>
    <t>CUST-2157</t>
  </si>
  <si>
    <t>ORD-00765</t>
  </si>
  <si>
    <t>CUST-1748</t>
  </si>
  <si>
    <t>ORD-00766</t>
  </si>
  <si>
    <t>CUST-1444</t>
  </si>
  <si>
    <t>ORD-00767</t>
  </si>
  <si>
    <t>ORD-00768</t>
  </si>
  <si>
    <t>CUST-2189</t>
  </si>
  <si>
    <t>ORD-00769</t>
  </si>
  <si>
    <t>ORD-00770</t>
  </si>
  <si>
    <t>ORD-00771</t>
  </si>
  <si>
    <t>ORD-00772</t>
  </si>
  <si>
    <t>ORD-00773</t>
  </si>
  <si>
    <t>CUST-2580</t>
  </si>
  <si>
    <t>ORD-00774</t>
  </si>
  <si>
    <t>CUST-2156</t>
  </si>
  <si>
    <t>ORD-00775</t>
  </si>
  <si>
    <t>ORD-00776</t>
  </si>
  <si>
    <t>CUST-1759</t>
  </si>
  <si>
    <t>ORD-00777</t>
  </si>
  <si>
    <t>CUST-2321</t>
  </si>
  <si>
    <t>ORD-00778</t>
  </si>
  <si>
    <t>ORD-00779</t>
  </si>
  <si>
    <t>CUST-1386</t>
  </si>
  <si>
    <t>ORD-00780</t>
  </si>
  <si>
    <t>CUST-2544</t>
  </si>
  <si>
    <t>ORD-00781</t>
  </si>
  <si>
    <t>CUST-2102</t>
  </si>
  <si>
    <t>ORD-00782</t>
  </si>
  <si>
    <t>CUST-2064</t>
  </si>
  <si>
    <t>ORD-00783</t>
  </si>
  <si>
    <t>CUST-1617</t>
  </si>
  <si>
    <t>ORD-00784</t>
  </si>
  <si>
    <t>CUST-1665</t>
  </si>
  <si>
    <t>ORD-00785</t>
  </si>
  <si>
    <t>ORD-00786</t>
  </si>
  <si>
    <t>CUST-2594</t>
  </si>
  <si>
    <t>ORD-00787</t>
  </si>
  <si>
    <t>CUST-2351</t>
  </si>
  <si>
    <t>ORD-00788</t>
  </si>
  <si>
    <t>CUST-2440</t>
  </si>
  <si>
    <t>ORD-00789</t>
  </si>
  <si>
    <t>ORD-00790</t>
  </si>
  <si>
    <t>CUST-1359</t>
  </si>
  <si>
    <t>Ananya Kumar</t>
  </si>
  <si>
    <t>ORD-00791</t>
  </si>
  <si>
    <t>CUST-1810</t>
  </si>
  <si>
    <t>ORD-00792</t>
  </si>
  <si>
    <t>CUST-2031</t>
  </si>
  <si>
    <t>ORD-00793</t>
  </si>
  <si>
    <t>ORD-00794</t>
  </si>
  <si>
    <t>ORD-00795</t>
  </si>
  <si>
    <t>ORD-00796</t>
  </si>
  <si>
    <t>ORD-00797</t>
  </si>
  <si>
    <t>CUST-2324</t>
  </si>
  <si>
    <t>ORD-00798</t>
  </si>
  <si>
    <t>ORD-00799</t>
  </si>
  <si>
    <t>CUST-2415</t>
  </si>
  <si>
    <t>ORD-00800</t>
  </si>
  <si>
    <t>CUST-1278</t>
  </si>
  <si>
    <t>ORD-00801</t>
  </si>
  <si>
    <t>CUST-2181</t>
  </si>
  <si>
    <t>ORD-00802</t>
  </si>
  <si>
    <t>ORD-00803</t>
  </si>
  <si>
    <t>CUST-1168</t>
  </si>
  <si>
    <t>ORD-00804</t>
  </si>
  <si>
    <t>ORD-00805</t>
  </si>
  <si>
    <t>CUST-1370</t>
  </si>
  <si>
    <t>ORD-00806</t>
  </si>
  <si>
    <t>CUST-1828</t>
  </si>
  <si>
    <t>ORD-00807</t>
  </si>
  <si>
    <t>CUST-1998</t>
  </si>
  <si>
    <t>ORD-00808</t>
  </si>
  <si>
    <t>ORD-00809</t>
  </si>
  <si>
    <t>CUST-1585</t>
  </si>
  <si>
    <t>ORD-00810</t>
  </si>
  <si>
    <t>CUST-2536</t>
  </si>
  <si>
    <t>ORD-00811</t>
  </si>
  <si>
    <t>CUST-1379</t>
  </si>
  <si>
    <t>ORD-00812</t>
  </si>
  <si>
    <t>ORD-00813</t>
  </si>
  <si>
    <t>CUST-1569</t>
  </si>
  <si>
    <t>ORD-00814</t>
  </si>
  <si>
    <t>CUST-1099</t>
  </si>
  <si>
    <t>ORD-00815</t>
  </si>
  <si>
    <t>CUST-1163</t>
  </si>
  <si>
    <t>ORD-00816</t>
  </si>
  <si>
    <t>ORD-00817</t>
  </si>
  <si>
    <t>ORD-00818</t>
  </si>
  <si>
    <t>CUST-1981</t>
  </si>
  <si>
    <t>ORD-00819</t>
  </si>
  <si>
    <t>CUST-1397</t>
  </si>
  <si>
    <t>ORD-00820</t>
  </si>
  <si>
    <t>ORD-00821</t>
  </si>
  <si>
    <t>CUST-1344</t>
  </si>
  <si>
    <t>ORD-00822</t>
  </si>
  <si>
    <t>CUST-2050</t>
  </si>
  <si>
    <t>ORD-00823</t>
  </si>
  <si>
    <t>CUST-2004</t>
  </si>
  <si>
    <t>ORD-00824</t>
  </si>
  <si>
    <t>CUST-2080</t>
  </si>
  <si>
    <t>ORD-00825</t>
  </si>
  <si>
    <t>CUST-1543</t>
  </si>
  <si>
    <t>ORD-00826</t>
  </si>
  <si>
    <t>CUST-2054</t>
  </si>
  <si>
    <t>ORD-00827</t>
  </si>
  <si>
    <t>CUST-1536</t>
  </si>
  <si>
    <t>ORD-00828</t>
  </si>
  <si>
    <t>ORD-00829</t>
  </si>
  <si>
    <t>CUST-2182</t>
  </si>
  <si>
    <t>ORD-00830</t>
  </si>
  <si>
    <t>CUST-2145</t>
  </si>
  <si>
    <t>ORD-00831</t>
  </si>
  <si>
    <t>ORD-00832</t>
  </si>
  <si>
    <t>ORD-00833</t>
  </si>
  <si>
    <t>ORD-00834</t>
  </si>
  <si>
    <t>ORD-00835</t>
  </si>
  <si>
    <t>ORD-00836</t>
  </si>
  <si>
    <t>ORD-00837</t>
  </si>
  <si>
    <t>CUST-1332</t>
  </si>
  <si>
    <t>ORD-00838</t>
  </si>
  <si>
    <t>ORD-00839</t>
  </si>
  <si>
    <t>CUST-1407</t>
  </si>
  <si>
    <t>ORD-00840</t>
  </si>
  <si>
    <t>CUST-1126</t>
  </si>
  <si>
    <t>ORD-00841</t>
  </si>
  <si>
    <t>CUST-2308</t>
  </si>
  <si>
    <t>ORD-00842</t>
  </si>
  <si>
    <t>CUST-1593</t>
  </si>
  <si>
    <t>ORD-00843</t>
  </si>
  <si>
    <t>CUST-1443</t>
  </si>
  <si>
    <t>ORD-00844</t>
  </si>
  <si>
    <t>CUST-2205</t>
  </si>
  <si>
    <t>ORD-00845</t>
  </si>
  <si>
    <t>CUST-1162</t>
  </si>
  <si>
    <t>ORD-00846</t>
  </si>
  <si>
    <t>CUST-2500</t>
  </si>
  <si>
    <t>ORD-00847</t>
  </si>
  <si>
    <t>ORD-00848</t>
  </si>
  <si>
    <t>CUST-2548</t>
  </si>
  <si>
    <t>ORD-00849</t>
  </si>
  <si>
    <t>CUST-1130</t>
  </si>
  <si>
    <t>ORD-00850</t>
  </si>
  <si>
    <t>CUST-1281</t>
  </si>
  <si>
    <t>ORD-00851</t>
  </si>
  <si>
    <t>ORD-00852</t>
  </si>
  <si>
    <t>ORD-00853</t>
  </si>
  <si>
    <t>CUST-2158</t>
  </si>
  <si>
    <t>ORD-00854</t>
  </si>
  <si>
    <t>ORD-00855</t>
  </si>
  <si>
    <t>CUST-1895</t>
  </si>
  <si>
    <t>ORD-00856</t>
  </si>
  <si>
    <t>CUST-1690</t>
  </si>
  <si>
    <t>ORD-00857</t>
  </si>
  <si>
    <t>CUST-1473</t>
  </si>
  <si>
    <t>ORD-00858</t>
  </si>
  <si>
    <t>ORD-00859</t>
  </si>
  <si>
    <t>ORD-00860</t>
  </si>
  <si>
    <t>ORD-00861</t>
  </si>
  <si>
    <t>ORD-00862</t>
  </si>
  <si>
    <t>ORD-00863</t>
  </si>
  <si>
    <t>CUST-1843</t>
  </si>
  <si>
    <t>ORD-00864</t>
  </si>
  <si>
    <t>CUST-1753</t>
  </si>
  <si>
    <t>ORD-00865</t>
  </si>
  <si>
    <t>ORD-00866</t>
  </si>
  <si>
    <t>CUST-1069</t>
  </si>
  <si>
    <t>ORD-00867</t>
  </si>
  <si>
    <t>ORD-00868</t>
  </si>
  <si>
    <t>ORD-00869</t>
  </si>
  <si>
    <t>CUST-2596</t>
  </si>
  <si>
    <t>ORD-00870</t>
  </si>
  <si>
    <t>ORD-00871</t>
  </si>
  <si>
    <t>CUST-1801</t>
  </si>
  <si>
    <t>ORD-00872</t>
  </si>
  <si>
    <t>ORD-00873</t>
  </si>
  <si>
    <t>ORD-00874</t>
  </si>
  <si>
    <t>CUST-1965</t>
  </si>
  <si>
    <t>ORD-00875</t>
  </si>
  <si>
    <t>ORD-00876</t>
  </si>
  <si>
    <t>ORD-00877</t>
  </si>
  <si>
    <t>CUST-2545</t>
  </si>
  <si>
    <t>ORD-00878</t>
  </si>
  <si>
    <t>ORD-00879</t>
  </si>
  <si>
    <t>CUST-1707</t>
  </si>
  <si>
    <t>ORD-00880</t>
  </si>
  <si>
    <t>CUST-2226</t>
  </si>
  <si>
    <t>ORD-00881</t>
  </si>
  <si>
    <t>CUST-2072</t>
  </si>
  <si>
    <t>ORD-00882</t>
  </si>
  <si>
    <t>ORD-00883</t>
  </si>
  <si>
    <t>CUST-2473</t>
  </si>
  <si>
    <t>ORD-00884</t>
  </si>
  <si>
    <t>CUST-1510</t>
  </si>
  <si>
    <t>ORD-00885</t>
  </si>
  <si>
    <t>CUST-2290</t>
  </si>
  <si>
    <t>ORD-00886</t>
  </si>
  <si>
    <t>CUST-1245</t>
  </si>
  <si>
    <t>ORD-00887</t>
  </si>
  <si>
    <t>CUST-1262</t>
  </si>
  <si>
    <t>ORD-00888</t>
  </si>
  <si>
    <t>CUST-2342</t>
  </si>
  <si>
    <t>ORD-00889</t>
  </si>
  <si>
    <t>ORD-00890</t>
  </si>
  <si>
    <t>CUST-2375</t>
  </si>
  <si>
    <t>ORD-00891</t>
  </si>
  <si>
    <t>CUST-1034</t>
  </si>
  <si>
    <t>ORD-00892</t>
  </si>
  <si>
    <t>ORD-00893</t>
  </si>
  <si>
    <t>ORD-00894</t>
  </si>
  <si>
    <t>CUST-2470</t>
  </si>
  <si>
    <t>ORD-00895</t>
  </si>
  <si>
    <t>CUST-1470</t>
  </si>
  <si>
    <t>ORD-00896</t>
  </si>
  <si>
    <t>CUST-1780</t>
  </si>
  <si>
    <t>ORD-00897</t>
  </si>
  <si>
    <t>ORD-00898</t>
  </si>
  <si>
    <t>CUST-1211</t>
  </si>
  <si>
    <t>ORD-00899</t>
  </si>
  <si>
    <t>CUST-2159</t>
  </si>
  <si>
    <t>ORD-00900</t>
  </si>
  <si>
    <t>CUST-2600</t>
  </si>
  <si>
    <t>ORD-00901</t>
  </si>
  <si>
    <t>CUST-1983</t>
  </si>
  <si>
    <t>ORD-00902</t>
  </si>
  <si>
    <t>CUST-1887</t>
  </si>
  <si>
    <t>ORD-00903</t>
  </si>
  <si>
    <t>ORD-00904</t>
  </si>
  <si>
    <t>ORD-00905</t>
  </si>
  <si>
    <t>ORD-00906</t>
  </si>
  <si>
    <t>ORD-00907</t>
  </si>
  <si>
    <t>ORD-00908</t>
  </si>
  <si>
    <t>CUST-1590</t>
  </si>
  <si>
    <t>ORD-00909</t>
  </si>
  <si>
    <t>CUST-1498</t>
  </si>
  <si>
    <t>ORD-00910</t>
  </si>
  <si>
    <t>ORD-00911</t>
  </si>
  <si>
    <t>ORD-00912</t>
  </si>
  <si>
    <t>CUST-1419</t>
  </si>
  <si>
    <t>ORD-00913</t>
  </si>
  <si>
    <t>ORD-00914</t>
  </si>
  <si>
    <t>CUST-1689</t>
  </si>
  <si>
    <t>ORD-00915</t>
  </si>
  <si>
    <t>CUST-1609</t>
  </si>
  <si>
    <t>ORD-00916</t>
  </si>
  <si>
    <t>CUST-2401</t>
  </si>
  <si>
    <t>ORD-00917</t>
  </si>
  <si>
    <t>CUST-2163</t>
  </si>
  <si>
    <t>ORD-00918</t>
  </si>
  <si>
    <t>ORD-00919</t>
  </si>
  <si>
    <t>CUST-1494</t>
  </si>
  <si>
    <t>ORD-00920</t>
  </si>
  <si>
    <t>ORD-00921</t>
  </si>
  <si>
    <t>CUST-1251</t>
  </si>
  <si>
    <t>ORD-00922</t>
  </si>
  <si>
    <t>ORD-00923</t>
  </si>
  <si>
    <t>ORD-00924</t>
  </si>
  <si>
    <t>CUST-1171</t>
  </si>
  <si>
    <t>ORD-00925</t>
  </si>
  <si>
    <t>CUST-2203</t>
  </si>
  <si>
    <t>ORD-00926</t>
  </si>
  <si>
    <t>ORD-00927</t>
  </si>
  <si>
    <t>ORD-00928</t>
  </si>
  <si>
    <t>CUST-2402</t>
  </si>
  <si>
    <t>ORD-00929</t>
  </si>
  <si>
    <t>ORD-00930</t>
  </si>
  <si>
    <t>CUST-1376</t>
  </si>
  <si>
    <t>ORD-00931</t>
  </si>
  <si>
    <t>ORD-00932</t>
  </si>
  <si>
    <t>CUST-1335</t>
  </si>
  <si>
    <t>ORD-00933</t>
  </si>
  <si>
    <t>CUST-2042</t>
  </si>
  <si>
    <t>ORD-00934</t>
  </si>
  <si>
    <t>ORD-00935</t>
  </si>
  <si>
    <t>CUST-1109</t>
  </si>
  <si>
    <t>ORD-00936</t>
  </si>
  <si>
    <t>ORD-00937</t>
  </si>
  <si>
    <t>CUST-2466</t>
  </si>
  <si>
    <t>ORD-00938</t>
  </si>
  <si>
    <t>ORD-00939</t>
  </si>
  <si>
    <t>CUST-2098</t>
  </si>
  <si>
    <t>ORD-00940</t>
  </si>
  <si>
    <t>ORD-00941</t>
  </si>
  <si>
    <t>ORD-00942</t>
  </si>
  <si>
    <t>CUST-1492</t>
  </si>
  <si>
    <t>ORD-00943</t>
  </si>
  <si>
    <t>CUST-1601</t>
  </si>
  <si>
    <t>ORD-00944</t>
  </si>
  <si>
    <t>CUST-1889</t>
  </si>
  <si>
    <t>ORD-00945</t>
  </si>
  <si>
    <t>CUST-1132</t>
  </si>
  <si>
    <t>ORD-00946</t>
  </si>
  <si>
    <t>CUST-1806</t>
  </si>
  <si>
    <t>ORD-00947</t>
  </si>
  <si>
    <t>CUST-2262</t>
  </si>
  <si>
    <t>ORD-00948</t>
  </si>
  <si>
    <t>ORD-00949</t>
  </si>
  <si>
    <t>ORD-00950</t>
  </si>
  <si>
    <t>ORD-00951</t>
  </si>
  <si>
    <t>ORD-00952</t>
  </si>
  <si>
    <t>ORD-00953</t>
  </si>
  <si>
    <t>ORD-00954</t>
  </si>
  <si>
    <t>ORD-00955</t>
  </si>
  <si>
    <t>CUST-1404</t>
  </si>
  <si>
    <t>ORD-00956</t>
  </si>
  <si>
    <t>CUST-1191</t>
  </si>
  <si>
    <t>ORD-00957</t>
  </si>
  <si>
    <t>ORD-00958</t>
  </si>
  <si>
    <t>ORD-00959</t>
  </si>
  <si>
    <t>CUST-1377</t>
  </si>
  <si>
    <t>ORD-00960</t>
  </si>
  <si>
    <t>CUST-1798</t>
  </si>
  <si>
    <t>ORD-00961</t>
  </si>
  <si>
    <t>ORD-00962</t>
  </si>
  <si>
    <t>CUST-1240</t>
  </si>
  <si>
    <t>ORD-00963</t>
  </si>
  <si>
    <t>CUST-2467</t>
  </si>
  <si>
    <t>ORD-00964</t>
  </si>
  <si>
    <t>ORD-00965</t>
  </si>
  <si>
    <t>CUST-2574</t>
  </si>
  <si>
    <t>ORD-00966</t>
  </si>
  <si>
    <t>ORD-00967</t>
  </si>
  <si>
    <t>ORD-00968</t>
  </si>
  <si>
    <t>CUST-1570</t>
  </si>
  <si>
    <t>ORD-00969</t>
  </si>
  <si>
    <t>CUST-1688</t>
  </si>
  <si>
    <t>ORD-00970</t>
  </si>
  <si>
    <t>ORD-00971</t>
  </si>
  <si>
    <t>ORD-00972</t>
  </si>
  <si>
    <t>CUST-1363</t>
  </si>
  <si>
    <t>ORD-00973</t>
  </si>
  <si>
    <t>ORD-00974</t>
  </si>
  <si>
    <t>CUST-1855</t>
  </si>
  <si>
    <t>ORD-00975</t>
  </si>
  <si>
    <t>CUST-2167</t>
  </si>
  <si>
    <t>ORD-00976</t>
  </si>
  <si>
    <t>ORD-00977</t>
  </si>
  <si>
    <t>CUST-1100</t>
  </si>
  <si>
    <t>ORD-00978</t>
  </si>
  <si>
    <t>CUST-1487</t>
  </si>
  <si>
    <t>ORD-00979</t>
  </si>
  <si>
    <t>CUST-2372</t>
  </si>
  <si>
    <t>ORD-00980</t>
  </si>
  <si>
    <t>CUST-1545</t>
  </si>
  <si>
    <t>ORD-00981</t>
  </si>
  <si>
    <t>CUST-2390</t>
  </si>
  <si>
    <t>ORD-00982</t>
  </si>
  <si>
    <t>ORD-00983</t>
  </si>
  <si>
    <t>CUST-1582</t>
  </si>
  <si>
    <t>ORD-00984</t>
  </si>
  <si>
    <t>CUST-1654</t>
  </si>
  <si>
    <t>ORD-00985</t>
  </si>
  <si>
    <t>ORD-00986</t>
  </si>
  <si>
    <t>CUST-1096</t>
  </si>
  <si>
    <t>ORD-00987</t>
  </si>
  <si>
    <t>CUST-1339</t>
  </si>
  <si>
    <t>ORD-00988</t>
  </si>
  <si>
    <t>ORD-00989</t>
  </si>
  <si>
    <t>CUST-2108</t>
  </si>
  <si>
    <t>ORD-00990</t>
  </si>
  <si>
    <t>CUST-2497</t>
  </si>
  <si>
    <t>ORD-00991</t>
  </si>
  <si>
    <t>CUST-1125</t>
  </si>
  <si>
    <t>ORD-00992</t>
  </si>
  <si>
    <t>CUST-1340</t>
  </si>
  <si>
    <t>ORD-00993</t>
  </si>
  <si>
    <t>ORD-00994</t>
  </si>
  <si>
    <t>CUST-1651</t>
  </si>
  <si>
    <t>ORD-00995</t>
  </si>
  <si>
    <t>ORD-00996</t>
  </si>
  <si>
    <t>ORD-00997</t>
  </si>
  <si>
    <t>ORD-00998</t>
  </si>
  <si>
    <t>ORD-00999</t>
  </si>
  <si>
    <t>CUST-2310</t>
  </si>
  <si>
    <t>ORD-01000</t>
  </si>
  <si>
    <t>ORD-01001</t>
  </si>
  <si>
    <t>CUST-2110</t>
  </si>
  <si>
    <t>ORD-01002</t>
  </si>
  <si>
    <t>ORD-01003</t>
  </si>
  <si>
    <t>CUST-1433</t>
  </si>
  <si>
    <t>ORD-01004</t>
  </si>
  <si>
    <t>CUST-1980</t>
  </si>
  <si>
    <t>ORD-01005</t>
  </si>
  <si>
    <t>ORD-01006</t>
  </si>
  <si>
    <t>CUST-1078</t>
  </si>
  <si>
    <t>ORD-01007</t>
  </si>
  <si>
    <t>CUST-1731</t>
  </si>
  <si>
    <t>ORD-01008</t>
  </si>
  <si>
    <t>CUST-1704</t>
  </si>
  <si>
    <t>ORD-01009</t>
  </si>
  <si>
    <t>CUST-1378</t>
  </si>
  <si>
    <t>ORD-01010</t>
  </si>
  <si>
    <t>CUST-2212</t>
  </si>
  <si>
    <t>ORD-01011</t>
  </si>
  <si>
    <t>CUST-1708</t>
  </si>
  <si>
    <t>ORD-01012</t>
  </si>
  <si>
    <t>ORD-01013</t>
  </si>
  <si>
    <t>CUST-1903</t>
  </si>
  <si>
    <t>ORD-01014</t>
  </si>
  <si>
    <t>CUST-2285</t>
  </si>
  <si>
    <t>ORD-01015</t>
  </si>
  <si>
    <t>ORD-01016</t>
  </si>
  <si>
    <t>CUST-2316</t>
  </si>
  <si>
    <t>ORD-01017</t>
  </si>
  <si>
    <t>CUST-1143</t>
  </si>
  <si>
    <t>ORD-01018</t>
  </si>
  <si>
    <t>ORD-01019</t>
  </si>
  <si>
    <t>ORD-01020</t>
  </si>
  <si>
    <t>CUST-1115</t>
  </si>
  <si>
    <t>ORD-01021</t>
  </si>
  <si>
    <t>ORD-01022</t>
  </si>
  <si>
    <t>CUST-2039</t>
  </si>
  <si>
    <t>ORD-01023</t>
  </si>
  <si>
    <t>CUST-1311</t>
  </si>
  <si>
    <t>ORD-01024</t>
  </si>
  <si>
    <t>ORD-01025</t>
  </si>
  <si>
    <t>CUST-1845</t>
  </si>
  <si>
    <t>ORD-01026</t>
  </si>
  <si>
    <t>ORD-01027</t>
  </si>
  <si>
    <t>CUST-1025</t>
  </si>
  <si>
    <t>ORD-01028</t>
  </si>
  <si>
    <t>ORD-01029</t>
  </si>
  <si>
    <t>ORD-01030</t>
  </si>
  <si>
    <t>ORD-01031</t>
  </si>
  <si>
    <t>ORD-01032</t>
  </si>
  <si>
    <t>ORD-01033</t>
  </si>
  <si>
    <t>ORD-01034</t>
  </si>
  <si>
    <t>CUST-1675</t>
  </si>
  <si>
    <t>ORD-01035</t>
  </si>
  <si>
    <t>CUST-1726</t>
  </si>
  <si>
    <t>ORD-01036</t>
  </si>
  <si>
    <t>ORD-01037</t>
  </si>
  <si>
    <t>ORD-01038</t>
  </si>
  <si>
    <t>CUST-2486</t>
  </si>
  <si>
    <t>ORD-01039</t>
  </si>
  <si>
    <t>CUST-1657</t>
  </si>
  <si>
    <t>ORD-01040</t>
  </si>
  <si>
    <t>CUST-2534</t>
  </si>
  <si>
    <t>ORD-01041</t>
  </si>
  <si>
    <t>ORD-01042</t>
  </si>
  <si>
    <t>CUST-1973</t>
  </si>
  <si>
    <t>ORD-01043</t>
  </si>
  <si>
    <t>CUST-2275</t>
  </si>
  <si>
    <t>ORD-01044</t>
  </si>
  <si>
    <t>CUST-1566</t>
  </si>
  <si>
    <t>ORD-01045</t>
  </si>
  <si>
    <t>CUST-1687</t>
  </si>
  <si>
    <t>ORD-01046</t>
  </si>
  <si>
    <t>ORD-01047</t>
  </si>
  <si>
    <t>CUST-2354</t>
  </si>
  <si>
    <t>ORD-01048</t>
  </si>
  <si>
    <t>ORD-01049</t>
  </si>
  <si>
    <t>CUST-2021</t>
  </si>
  <si>
    <t>ORD-01050</t>
  </si>
  <si>
    <t>CUST-1574</t>
  </si>
  <si>
    <t>ORD-01051</t>
  </si>
  <si>
    <t>CUST-1349</t>
  </si>
  <si>
    <t>ORD-01052</t>
  </si>
  <si>
    <t>CUST-1016</t>
  </si>
  <si>
    <t>ORD-01053</t>
  </si>
  <si>
    <t>CUST-1209</t>
  </si>
  <si>
    <t>ORD-01054</t>
  </si>
  <si>
    <t>CUST-1647</t>
  </si>
  <si>
    <t>ORD-01055</t>
  </si>
  <si>
    <t>CUST-2067</t>
  </si>
  <si>
    <t>ORD-01056</t>
  </si>
  <si>
    <t>ORD-01057</t>
  </si>
  <si>
    <t>CUST-1684</t>
  </si>
  <si>
    <t>ORD-01058</t>
  </si>
  <si>
    <t>CUST-1839</t>
  </si>
  <si>
    <t>ORD-01059</t>
  </si>
  <si>
    <t>ORD-01060</t>
  </si>
  <si>
    <t>ORD-01061</t>
  </si>
  <si>
    <t>ORD-01062</t>
  </si>
  <si>
    <t>ORD-01063</t>
  </si>
  <si>
    <t>CUST-2331</t>
  </si>
  <si>
    <t>ORD-01064</t>
  </si>
  <si>
    <t>ORD-01065</t>
  </si>
  <si>
    <t>CUST-1022</t>
  </si>
  <si>
    <t>ORD-01066</t>
  </si>
  <si>
    <t>ORD-01067</t>
  </si>
  <si>
    <t>ORD-01068</t>
  </si>
  <si>
    <t>CUST-1360</t>
  </si>
  <si>
    <t>ORD-01069</t>
  </si>
  <si>
    <t>ORD-01070</t>
  </si>
  <si>
    <t>ORD-01071</t>
  </si>
  <si>
    <t>CUST-2174</t>
  </si>
  <si>
    <t>ORD-01072</t>
  </si>
  <si>
    <t>CUST-2015</t>
  </si>
  <si>
    <t>ORD-01073</t>
  </si>
  <si>
    <t>ORD-01074</t>
  </si>
  <si>
    <t>ORD-01075</t>
  </si>
  <si>
    <t>CUST-2207</t>
  </si>
  <si>
    <t>ORD-01076</t>
  </si>
  <si>
    <t>CUST-2155</t>
  </si>
  <si>
    <t>ORD-01077</t>
  </si>
  <si>
    <t>ORD-01078</t>
  </si>
  <si>
    <t>CUST-1275</t>
  </si>
  <si>
    <t>ORD-01079</t>
  </si>
  <si>
    <t>CUST-1426</t>
  </si>
  <si>
    <t>ORD-01080</t>
  </si>
  <si>
    <t>ORD-01081</t>
  </si>
  <si>
    <t>CUST-2352</t>
  </si>
  <si>
    <t>ORD-01082</t>
  </si>
  <si>
    <t>CUST-1637</t>
  </si>
  <si>
    <t>ORD-01083</t>
  </si>
  <si>
    <t>ORD-01084</t>
  </si>
  <si>
    <t>CUST-1916</t>
  </si>
  <si>
    <t>ORD-01085</t>
  </si>
  <si>
    <t>ORD-01086</t>
  </si>
  <si>
    <t>ORD-01087</t>
  </si>
  <si>
    <t>ORD-01088</t>
  </si>
  <si>
    <t>ORD-01089</t>
  </si>
  <si>
    <t>CUST-1457</t>
  </si>
  <si>
    <t>ORD-01090</t>
  </si>
  <si>
    <t>CUST-1346</t>
  </si>
  <si>
    <t>ORD-01091</t>
  </si>
  <si>
    <t>ORD-01092</t>
  </si>
  <si>
    <t>CUST-2280</t>
  </si>
  <si>
    <t>ORD-01093</t>
  </si>
  <si>
    <t>CUST-1774</t>
  </si>
  <si>
    <t>ORD-01094</t>
  </si>
  <si>
    <t>CUST-2409</t>
  </si>
  <si>
    <t>ORD-01095</t>
  </si>
  <si>
    <t>CUST-2171</t>
  </si>
  <si>
    <t>ORD-01096</t>
  </si>
  <si>
    <t>CUST-2551</t>
  </si>
  <si>
    <t>ORD-01097</t>
  </si>
  <si>
    <t>ORD-01098</t>
  </si>
  <si>
    <t>CUST-2363</t>
  </si>
  <si>
    <t>ORD-01099</t>
  </si>
  <si>
    <t>ORD-01100</t>
  </si>
  <si>
    <t>ORD-01101</t>
  </si>
  <si>
    <t>CUST-2075</t>
  </si>
  <si>
    <t>ORD-01102</t>
  </si>
  <si>
    <t>CUST-1267</t>
  </si>
  <si>
    <t>ORD-01103</t>
  </si>
  <si>
    <t>CUST-2515</t>
  </si>
  <si>
    <t>ORD-01104</t>
  </si>
  <si>
    <t>CUST-2540</t>
  </si>
  <si>
    <t>ORD-01105</t>
  </si>
  <si>
    <t>ORD-01106</t>
  </si>
  <si>
    <t>ORD-01107</t>
  </si>
  <si>
    <t>ORD-01108</t>
  </si>
  <si>
    <t>ORD-01109</t>
  </si>
  <si>
    <t>ORD-01110</t>
  </si>
  <si>
    <t>ORD-01111</t>
  </si>
  <si>
    <t>CUST-1985</t>
  </si>
  <si>
    <t>ORD-01112</t>
  </si>
  <si>
    <t>CUST-1009</t>
  </si>
  <si>
    <t>ORD-01113</t>
  </si>
  <si>
    <t>CUST-1321</t>
  </si>
  <si>
    <t>ORD-01114</t>
  </si>
  <si>
    <t>CUST-1372</t>
  </si>
  <si>
    <t>ORD-01115</t>
  </si>
  <si>
    <t>CUST-1323</t>
  </si>
  <si>
    <t>ORD-01116</t>
  </si>
  <si>
    <t>ORD-01117</t>
  </si>
  <si>
    <t>CUST-2281</t>
  </si>
  <si>
    <t>ORD-01118</t>
  </si>
  <si>
    <t>CUST-1920</t>
  </si>
  <si>
    <t>ORD-01119</t>
  </si>
  <si>
    <t>CUST-2172</t>
  </si>
  <si>
    <t>ORD-01120</t>
  </si>
  <si>
    <t>CUST-1192</t>
  </si>
  <si>
    <t>ORD-01121</t>
  </si>
  <si>
    <t>ORD-01122</t>
  </si>
  <si>
    <t>ORD-01123</t>
  </si>
  <si>
    <t>ORD-01124</t>
  </si>
  <si>
    <t>ORD-01125</t>
  </si>
  <si>
    <t>ORD-01126</t>
  </si>
  <si>
    <t>CUST-1936</t>
  </si>
  <si>
    <t>ORD-01127</t>
  </si>
  <si>
    <t>CUST-2496</t>
  </si>
  <si>
    <t>ORD-01128</t>
  </si>
  <si>
    <t>ORD-01129</t>
  </si>
  <si>
    <t>ORD-01130</t>
  </si>
  <si>
    <t>CUST-2144</t>
  </si>
  <si>
    <t>ORD-01131</t>
  </si>
  <si>
    <t>ORD-01132</t>
  </si>
  <si>
    <t>CUST-1401</t>
  </si>
  <si>
    <t>ORD-01133</t>
  </si>
  <si>
    <t>ORD-01134</t>
  </si>
  <si>
    <t>CUST-1362</t>
  </si>
  <si>
    <t>ORD-01135</t>
  </si>
  <si>
    <t>CUST-1033</t>
  </si>
  <si>
    <t>ORD-01136</t>
  </si>
  <si>
    <t>CUST-1749</t>
  </si>
  <si>
    <t>ORD-01137</t>
  </si>
  <si>
    <t>CUST-1620</t>
  </si>
  <si>
    <t>ORD-01138</t>
  </si>
  <si>
    <t>ORD-01139</t>
  </si>
  <si>
    <t>ORD-01140</t>
  </si>
  <si>
    <t>CUST-1674</t>
  </si>
  <si>
    <t>ORD-01141</t>
  </si>
  <si>
    <t>ORD-01142</t>
  </si>
  <si>
    <t>CUST-2494</t>
  </si>
  <si>
    <t>ORD-01143</t>
  </si>
  <si>
    <t>ORD-01144</t>
  </si>
  <si>
    <t>CUST-1471</t>
  </si>
  <si>
    <t>ORD-01145</t>
  </si>
  <si>
    <t>ORD-01146</t>
  </si>
  <si>
    <t>ORD-01147</t>
  </si>
  <si>
    <t>CUST-1269</t>
  </si>
  <si>
    <t>ORD-01148</t>
  </si>
  <si>
    <t>CUST-1352</t>
  </si>
  <si>
    <t>ORD-01149</t>
  </si>
  <si>
    <t>CUST-1369</t>
  </si>
  <si>
    <t>ORD-01150</t>
  </si>
  <si>
    <t>CUST-1400</t>
  </si>
  <si>
    <t>ORD-01151</t>
  </si>
  <si>
    <t>CUST-1783</t>
  </si>
  <si>
    <t>ORD-01152</t>
  </si>
  <si>
    <t>ORD-01153</t>
  </si>
  <si>
    <t>ORD-01154</t>
  </si>
  <si>
    <t>ORD-01155</t>
  </si>
  <si>
    <t>CUST-1540</t>
  </si>
  <si>
    <t>ORD-01156</t>
  </si>
  <si>
    <t>ORD-01157</t>
  </si>
  <si>
    <t>ORD-01158</t>
  </si>
  <si>
    <t>ORD-01159</t>
  </si>
  <si>
    <t>ORD-01160</t>
  </si>
  <si>
    <t>CUST-2484</t>
  </si>
  <si>
    <t>ORD-01161</t>
  </si>
  <si>
    <t>ORD-01162</t>
  </si>
  <si>
    <t>ORD-01163</t>
  </si>
  <si>
    <t>CUST-2210</t>
  </si>
  <si>
    <t>ORD-01164</t>
  </si>
  <si>
    <t>ORD-01165</t>
  </si>
  <si>
    <t>ORD-01166</t>
  </si>
  <si>
    <t>ORD-01167</t>
  </si>
  <si>
    <t>ORD-01168</t>
  </si>
  <si>
    <t>CUST-2016</t>
  </si>
  <si>
    <t>ORD-01169</t>
  </si>
  <si>
    <t>CUST-2524</t>
  </si>
  <si>
    <t>ORD-01170</t>
  </si>
  <si>
    <t>CUST-1962</t>
  </si>
  <si>
    <t>ORD-01171</t>
  </si>
  <si>
    <t>ORD-01172</t>
  </si>
  <si>
    <t>CUST-2076</t>
  </si>
  <si>
    <t>ORD-01173</t>
  </si>
  <si>
    <t>ORD-01174</t>
  </si>
  <si>
    <t>CUST-2040</t>
  </si>
  <si>
    <t>ORD-01175</t>
  </si>
  <si>
    <t>ORD-01176</t>
  </si>
  <si>
    <t>CUST-1655</t>
  </si>
  <si>
    <t>ORD-01177</t>
  </si>
  <si>
    <t>CUST-1794</t>
  </si>
  <si>
    <t>ORD-01178</t>
  </si>
  <si>
    <t>CUST-1189</t>
  </si>
  <si>
    <t>ORD-01179</t>
  </si>
  <si>
    <t>ORD-01180</t>
  </si>
  <si>
    <t>CUST-1527</t>
  </si>
  <si>
    <t>ORD-01181</t>
  </si>
  <si>
    <t>CUST-1129</t>
  </si>
  <si>
    <t>ORD-01182</t>
  </si>
  <si>
    <t>ORD-01183</t>
  </si>
  <si>
    <t>CUST-2111</t>
  </si>
  <si>
    <t>ORD-01184</t>
  </si>
  <si>
    <t>CUST-1226</t>
  </si>
  <si>
    <t>ORD-01185</t>
  </si>
  <si>
    <t>CUST-1124</t>
  </si>
  <si>
    <t>ORD-01186</t>
  </si>
  <si>
    <t>ORD-01187</t>
  </si>
  <si>
    <t>ORD-01188</t>
  </si>
  <si>
    <t>ORD-01189</t>
  </si>
  <si>
    <t>ORD-01190</t>
  </si>
  <si>
    <t>CUST-1751</t>
  </si>
  <si>
    <t>ORD-01191</t>
  </si>
  <si>
    <t>ORD-01192</t>
  </si>
  <si>
    <t>CUST-2164</t>
  </si>
  <si>
    <t>ORD-01193</t>
  </si>
  <si>
    <t>ORD-01194</t>
  </si>
  <si>
    <t>CUST-2162</t>
  </si>
  <si>
    <t>ORD-01195</t>
  </si>
  <si>
    <t>ORD-01196</t>
  </si>
  <si>
    <t>CUST-1455</t>
  </si>
  <si>
    <t>ORD-01197</t>
  </si>
  <si>
    <t>ORD-01198</t>
  </si>
  <si>
    <t>CUST-2581</t>
  </si>
  <si>
    <t>ORD-01199</t>
  </si>
  <si>
    <t>ORD-01200</t>
  </si>
  <si>
    <t>CUST-1313</t>
  </si>
  <si>
    <t>ORD-01201</t>
  </si>
  <si>
    <t>ORD-01202</t>
  </si>
  <si>
    <t>CUST-1293</t>
  </si>
  <si>
    <t>ORD-01203</t>
  </si>
  <si>
    <t>CUST-1964</t>
  </si>
  <si>
    <t>ORD-01204</t>
  </si>
  <si>
    <t>ORD-01205</t>
  </si>
  <si>
    <t>CUST-1745</t>
  </si>
  <si>
    <t>ORD-01206</t>
  </si>
  <si>
    <t>ORD-01207</t>
  </si>
  <si>
    <t>CUST-1719</t>
  </si>
  <si>
    <t>ORD-01208</t>
  </si>
  <si>
    <t>CUST-1301</t>
  </si>
  <si>
    <t>ORD-01209</t>
  </si>
  <si>
    <t>ORD-01210</t>
  </si>
  <si>
    <t>ORD-01211</t>
  </si>
  <si>
    <t>ORD-01212</t>
  </si>
  <si>
    <t>CUST-2579</t>
  </si>
  <si>
    <t>ORD-01213</t>
  </si>
  <si>
    <t>ORD-01214</t>
  </si>
  <si>
    <t>CUST-2123</t>
  </si>
  <si>
    <t>ORD-01215</t>
  </si>
  <si>
    <t>CUST-1772</t>
  </si>
  <si>
    <t>ORD-01216</t>
  </si>
  <si>
    <t>CUST-1199</t>
  </si>
  <si>
    <t>ORD-01217</t>
  </si>
  <si>
    <t>ORD-01218</t>
  </si>
  <si>
    <t>ORD-01219</t>
  </si>
  <si>
    <t>CUST-1874</t>
  </si>
  <si>
    <t>ORD-01220</t>
  </si>
  <si>
    <t>CUST-1512</t>
  </si>
  <si>
    <t>ORD-01221</t>
  </si>
  <si>
    <t>CUST-1756</t>
  </si>
  <si>
    <t>ORD-01222</t>
  </si>
  <si>
    <t>ORD-01223</t>
  </si>
  <si>
    <t>CUST-2522</t>
  </si>
  <si>
    <t>ORD-01224</t>
  </si>
  <si>
    <t>CUST-1289</t>
  </si>
  <si>
    <t>ORD-01225</t>
  </si>
  <si>
    <t>ORD-01226</t>
  </si>
  <si>
    <t>CUST-2553</t>
  </si>
  <si>
    <t>ORD-01227</t>
  </si>
  <si>
    <t>ORD-01228</t>
  </si>
  <si>
    <t>CUST-2208</t>
  </si>
  <si>
    <t>ORD-01229</t>
  </si>
  <si>
    <t>ORD-01230</t>
  </si>
  <si>
    <t>CUST-2543</t>
  </si>
  <si>
    <t>ORD-01231</t>
  </si>
  <si>
    <t>CUST-2358</t>
  </si>
  <si>
    <t>ORD-01232</t>
  </si>
  <si>
    <t>CUST-1937</t>
  </si>
  <si>
    <t>ORD-01233</t>
  </si>
  <si>
    <t>ORD-01234</t>
  </si>
  <si>
    <t>CUST-2589</t>
  </si>
  <si>
    <t>ORD-01235</t>
  </si>
  <si>
    <t>CUST-1462</t>
  </si>
  <si>
    <t>ORD-01236</t>
  </si>
  <si>
    <t>ORD-01237</t>
  </si>
  <si>
    <t>CUST-2277</t>
  </si>
  <si>
    <t>ORD-01238</t>
  </si>
  <si>
    <t>ORD-01239</t>
  </si>
  <si>
    <t>ORD-01240</t>
  </si>
  <si>
    <t>CUST-1437</t>
  </si>
  <si>
    <t>ORD-01241</t>
  </si>
  <si>
    <t>ORD-01242</t>
  </si>
  <si>
    <t>ORD-01243</t>
  </si>
  <si>
    <t>CUST-1676</t>
  </si>
  <si>
    <t>ORD-01244</t>
  </si>
  <si>
    <t>CUST-1812</t>
  </si>
  <si>
    <t>ORD-01245</t>
  </si>
  <si>
    <t>ORD-01246</t>
  </si>
  <si>
    <t>CUST-1122</t>
  </si>
  <si>
    <t>ORD-01247</t>
  </si>
  <si>
    <t>ORD-01248</t>
  </si>
  <si>
    <t>CUST-1448</t>
  </si>
  <si>
    <t>ORD-01249</t>
  </si>
  <si>
    <t>ORD-01250</t>
  </si>
  <si>
    <t>ORD-01251</t>
  </si>
  <si>
    <t>ORD-01252</t>
  </si>
  <si>
    <t>ORD-01253</t>
  </si>
  <si>
    <t>ORD-01254</t>
  </si>
  <si>
    <t>ORD-01255</t>
  </si>
  <si>
    <t>ORD-01256</t>
  </si>
  <si>
    <t>ORD-01257</t>
  </si>
  <si>
    <t>ORD-01258</t>
  </si>
  <si>
    <t>ORD-01259</t>
  </si>
  <si>
    <t>ORD-01260</t>
  </si>
  <si>
    <t>CUST-2452</t>
  </si>
  <si>
    <t>ORD-01261</t>
  </si>
  <si>
    <t>ORD-01262</t>
  </si>
  <si>
    <t>ORD-01263</t>
  </si>
  <si>
    <t>ORD-01264</t>
  </si>
  <si>
    <t>ORD-01265</t>
  </si>
  <si>
    <t>CUST-1173</t>
  </si>
  <si>
    <t>ORD-01266</t>
  </si>
  <si>
    <t>ORD-01267</t>
  </si>
  <si>
    <t>CUST-2187</t>
  </si>
  <si>
    <t>ORD-01268</t>
  </si>
  <si>
    <t>ORD-01269</t>
  </si>
  <si>
    <t>CUST-2449</t>
  </si>
  <si>
    <t>ORD-01270</t>
  </si>
  <si>
    <t>ORD-01271</t>
  </si>
  <si>
    <t>CUST-2197</t>
  </si>
  <si>
    <t>ORD-01272</t>
  </si>
  <si>
    <t>ORD-01273</t>
  </si>
  <si>
    <t>ORD-01274</t>
  </si>
  <si>
    <t>ORD-01275</t>
  </si>
  <si>
    <t>ORD-01276</t>
  </si>
  <si>
    <t>CUST-1883</t>
  </si>
  <si>
    <t>ORD-01277</t>
  </si>
  <si>
    <t>CUST-1669</t>
  </si>
  <si>
    <t>ORD-01278</t>
  </si>
  <si>
    <t>CUST-1823</t>
  </si>
  <si>
    <t>ORD-01279</t>
  </si>
  <si>
    <t>ORD-01280</t>
  </si>
  <si>
    <t>ORD-01281</t>
  </si>
  <si>
    <t>ORD-01282</t>
  </si>
  <si>
    <t>CUST-2104</t>
  </si>
  <si>
    <t>ORD-01283</t>
  </si>
  <si>
    <t>CUST-1421</t>
  </si>
  <si>
    <t>ORD-01284</t>
  </si>
  <si>
    <t>ORD-01285</t>
  </si>
  <si>
    <t>CUST-2283</t>
  </si>
  <si>
    <t>ORD-01286</t>
  </si>
  <si>
    <t>ORD-01287</t>
  </si>
  <si>
    <t>CUST-1117</t>
  </si>
  <si>
    <t>ORD-01288</t>
  </si>
  <si>
    <t>ORD-01289</t>
  </si>
  <si>
    <t>ORD-01290</t>
  </si>
  <si>
    <t>CUST-1529</t>
  </si>
  <si>
    <t>ORD-01291</t>
  </si>
  <si>
    <t>ORD-01292</t>
  </si>
  <si>
    <t>CUST-1742</t>
  </si>
  <si>
    <t>ORD-01293</t>
  </si>
  <si>
    <t>ORD-01294</t>
  </si>
  <si>
    <t>CUST-2035</t>
  </si>
  <si>
    <t>ORD-01295</t>
  </si>
  <si>
    <t>CUST-2085</t>
  </si>
  <si>
    <t>ORD-01296</t>
  </si>
  <si>
    <t>ORD-01297</t>
  </si>
  <si>
    <t>ORD-01298</t>
  </si>
  <si>
    <t>CUST-1070</t>
  </si>
  <si>
    <t>ORD-01299</t>
  </si>
  <si>
    <t>CUST-2353</t>
  </si>
  <si>
    <t>ORD-01300</t>
  </si>
  <si>
    <t>CUST-2408</t>
  </si>
  <si>
    <t>ORD-01301</t>
  </si>
  <si>
    <t>ORD-01302</t>
  </si>
  <si>
    <t>CUST-1169</t>
  </si>
  <si>
    <t>ORD-01303</t>
  </si>
  <si>
    <t>CUST-2256</t>
  </si>
  <si>
    <t>ORD-01304</t>
  </si>
  <si>
    <t>ORD-01305</t>
  </si>
  <si>
    <t>CUST-1644</t>
  </si>
  <si>
    <t>ORD-01306</t>
  </si>
  <si>
    <t>ORD-01307</t>
  </si>
  <si>
    <t>ORD-01308</t>
  </si>
  <si>
    <t>ORD-01309</t>
  </si>
  <si>
    <t>CUST-1591</t>
  </si>
  <si>
    <t>ORD-01310</t>
  </si>
  <si>
    <t>ORD-01311</t>
  </si>
  <si>
    <t>CUST-1522</t>
  </si>
  <si>
    <t>ORD-01312</t>
  </si>
  <si>
    <t>CUST-2134</t>
  </si>
  <si>
    <t>ORD-01313</t>
  </si>
  <si>
    <t>ORD-01314</t>
  </si>
  <si>
    <t>CUST-1194</t>
  </si>
  <si>
    <t>ORD-01315</t>
  </si>
  <si>
    <t>ORD-01316</t>
  </si>
  <si>
    <t>ORD-01317</t>
  </si>
  <si>
    <t>ORD-01318</t>
  </si>
  <si>
    <t>ORD-01319</t>
  </si>
  <si>
    <t>ORD-01320</t>
  </si>
  <si>
    <t>ORD-01321</t>
  </si>
  <si>
    <t>ORD-01322</t>
  </si>
  <si>
    <t>ORD-01323</t>
  </si>
  <si>
    <t>ORD-01324</t>
  </si>
  <si>
    <t>CUST-2333</t>
  </si>
  <si>
    <t>ORD-01325</t>
  </si>
  <si>
    <t>CUST-1992</t>
  </si>
  <si>
    <t>ORD-01326</t>
  </si>
  <si>
    <t>CUST-2407</t>
  </si>
  <si>
    <t>ORD-01327</t>
  </si>
  <si>
    <t>CUST-1485</t>
  </si>
  <si>
    <t>ORD-01328</t>
  </si>
  <si>
    <t>ORD-01329</t>
  </si>
  <si>
    <t>CUST-2583</t>
  </si>
  <si>
    <t>ORD-01330</t>
  </si>
  <si>
    <t>ORD-01331</t>
  </si>
  <si>
    <t>ORD-01332</t>
  </si>
  <si>
    <t>ORD-01333</t>
  </si>
  <si>
    <t>ORD-01334</t>
  </si>
  <si>
    <t>CUST-2538</t>
  </si>
  <si>
    <t>ORD-01335</t>
  </si>
  <si>
    <t>ORD-01336</t>
  </si>
  <si>
    <t>CUST-1757</t>
  </si>
  <si>
    <t>ORD-01337</t>
  </si>
  <si>
    <t>ORD-01338</t>
  </si>
  <si>
    <t>ORD-01339</t>
  </si>
  <si>
    <t>CUST-1141</t>
  </si>
  <si>
    <t>ORD-01340</t>
  </si>
  <si>
    <t>ORD-01341</t>
  </si>
  <si>
    <t>ORD-01342</t>
  </si>
  <si>
    <t>CUST-1524</t>
  </si>
  <si>
    <t>ORD-01343</t>
  </si>
  <si>
    <t>ORD-01344</t>
  </si>
  <si>
    <t>ORD-01345</t>
  </si>
  <si>
    <t>ORD-01346</t>
  </si>
  <si>
    <t>ORD-01347</t>
  </si>
  <si>
    <t>ORD-01348</t>
  </si>
  <si>
    <t>ORD-01349</t>
  </si>
  <si>
    <t>ORD-01350</t>
  </si>
  <si>
    <t>CUST-1032</t>
  </si>
  <si>
    <t>ORD-01351</t>
  </si>
  <si>
    <t>CUST-1185</t>
  </si>
  <si>
    <t>ORD-01352</t>
  </si>
  <si>
    <t>ORD-01353</t>
  </si>
  <si>
    <t>ORD-01354</t>
  </si>
  <si>
    <t>CUST-1495</t>
  </si>
  <si>
    <t>ORD-01355</t>
  </si>
  <si>
    <t>CUST-1680</t>
  </si>
  <si>
    <t>ORD-01356</t>
  </si>
  <si>
    <t>ORD-01357</t>
  </si>
  <si>
    <t>CUST-1942</t>
  </si>
  <si>
    <t>ORD-01358</t>
  </si>
  <si>
    <t>ORD-01359</t>
  </si>
  <si>
    <t>ORD-01360</t>
  </si>
  <si>
    <t>ORD-01361</t>
  </si>
  <si>
    <t>CUST-2335</t>
  </si>
  <si>
    <t>ORD-01362</t>
  </si>
  <si>
    <t>CUST-1808</t>
  </si>
  <si>
    <t>ORD-01363</t>
  </si>
  <si>
    <t>CUST-2243</t>
  </si>
  <si>
    <t>ORD-01364</t>
  </si>
  <si>
    <t>CUST-2419</t>
  </si>
  <si>
    <t>ORD-01365</t>
  </si>
  <si>
    <t>CUST-1353</t>
  </si>
  <si>
    <t>ORD-01366</t>
  </si>
  <si>
    <t>CUST-1241</t>
  </si>
  <si>
    <t>ORD-01367</t>
  </si>
  <si>
    <t>ORD-01368</t>
  </si>
  <si>
    <t>ORD-01369</t>
  </si>
  <si>
    <t>CUST-1532</t>
  </si>
  <si>
    <t>ORD-01370</t>
  </si>
  <si>
    <t>ORD-01371</t>
  </si>
  <si>
    <t>CUST-1853</t>
  </si>
  <si>
    <t>ORD-01372</t>
  </si>
  <si>
    <t>ORD-01373</t>
  </si>
  <si>
    <t>CUST-1027</t>
  </si>
  <si>
    <t>ORD-01374</t>
  </si>
  <si>
    <t>ORD-01375</t>
  </si>
  <si>
    <t>CUST-1986</t>
  </si>
  <si>
    <t>ORD-01376</t>
  </si>
  <si>
    <t>ORD-01377</t>
  </si>
  <si>
    <t>CUST-1354</t>
  </si>
  <si>
    <t>ORD-01378</t>
  </si>
  <si>
    <t>CUST-1076</t>
  </si>
  <si>
    <t>ORD-01379</t>
  </si>
  <si>
    <t>CUST-1928</t>
  </si>
  <si>
    <t>ORD-01380</t>
  </si>
  <si>
    <t>ORD-01381</t>
  </si>
  <si>
    <t>ORD-01382</t>
  </si>
  <si>
    <t>CUST-2404</t>
  </si>
  <si>
    <t>ORD-01383</t>
  </si>
  <si>
    <t>ORD-01384</t>
  </si>
  <si>
    <t>ORD-01385</t>
  </si>
  <si>
    <t>CUST-1233</t>
  </si>
  <si>
    <t>ORD-01386</t>
  </si>
  <si>
    <t>CUST-1838</t>
  </si>
  <si>
    <t>ORD-01387</t>
  </si>
  <si>
    <t>CUST-2549</t>
  </si>
  <si>
    <t>ORD-01388</t>
  </si>
  <si>
    <t>CUST-2572</t>
  </si>
  <si>
    <t>ORD-01389</t>
  </si>
  <si>
    <t>CUST-1075</t>
  </si>
  <si>
    <t>ORD-01390</t>
  </si>
  <si>
    <t>CUST-1636</t>
  </si>
  <si>
    <t>ORD-01391</t>
  </si>
  <si>
    <t>CUST-1894</t>
  </si>
  <si>
    <t>ORD-01392</t>
  </si>
  <si>
    <t>ORD-01393</t>
  </si>
  <si>
    <t>ORD-01394</t>
  </si>
  <si>
    <t>ORD-01395</t>
  </si>
  <si>
    <t>CUST-2555</t>
  </si>
  <si>
    <t>ORD-01396</t>
  </si>
  <si>
    <t>ORD-01397</t>
  </si>
  <si>
    <t>ORD-01398</t>
  </si>
  <si>
    <t>ORD-01399</t>
  </si>
  <si>
    <t>CUST-1824</t>
  </si>
  <si>
    <t>ORD-01400</t>
  </si>
  <si>
    <t>CUST-2233</t>
  </si>
  <si>
    <t>ORD-01401</t>
  </si>
  <si>
    <t>ORD-01402</t>
  </si>
  <si>
    <t>CUST-2490</t>
  </si>
  <si>
    <t>ORD-01403</t>
  </si>
  <si>
    <t>CUST-1612</t>
  </si>
  <si>
    <t>ORD-01404</t>
  </si>
  <si>
    <t>CUST-1764</t>
  </si>
  <si>
    <t>ORD-01405</t>
  </si>
  <si>
    <t>ORD-01406</t>
  </si>
  <si>
    <t>ORD-01407</t>
  </si>
  <si>
    <t>ORD-01408</t>
  </si>
  <si>
    <t>CUST-1572</t>
  </si>
  <si>
    <t>ORD-01409</t>
  </si>
  <si>
    <t>ORD-01410</t>
  </si>
  <si>
    <t>CUST-1056</t>
  </si>
  <si>
    <t>ORD-01411</t>
  </si>
  <si>
    <t>ORD-01412</t>
  </si>
  <si>
    <t>ORD-01413</t>
  </si>
  <si>
    <t>ORD-01414</t>
  </si>
  <si>
    <t>ORD-01415</t>
  </si>
  <si>
    <t>CUST-1043</t>
  </si>
  <si>
    <t>ORD-01416</t>
  </si>
  <si>
    <t>CUST-1412</t>
  </si>
  <si>
    <t>ORD-01417</t>
  </si>
  <si>
    <t>CUST-2161</t>
  </si>
  <si>
    <t>ORD-01418</t>
  </si>
  <si>
    <t>ORD-01419</t>
  </si>
  <si>
    <t>CUST-1274</t>
  </si>
  <si>
    <t>ORD-01420</t>
  </si>
  <si>
    <t>ORD-01421</t>
  </si>
  <si>
    <t>CUST-1762</t>
  </si>
  <si>
    <t>ORD-01422</t>
  </si>
  <si>
    <t>CUST-2045</t>
  </si>
  <si>
    <t>ORD-01423</t>
  </si>
  <si>
    <t>CUST-2005</t>
  </si>
  <si>
    <t>ORD-01424</t>
  </si>
  <si>
    <t>ORD-01425</t>
  </si>
  <si>
    <t>CUST-1535</t>
  </si>
  <si>
    <t>ORD-01426</t>
  </si>
  <si>
    <t>CUST-1906</t>
  </si>
  <si>
    <t>ORD-01427</t>
  </si>
  <si>
    <t>ORD-01428</t>
  </si>
  <si>
    <t>CUST-1940</t>
  </si>
  <si>
    <t>ORD-01429</t>
  </si>
  <si>
    <t>CUST-1181</t>
  </si>
  <si>
    <t>ORD-01430</t>
  </si>
  <si>
    <t>ORD-01431</t>
  </si>
  <si>
    <t>CUST-1652</t>
  </si>
  <si>
    <t>ORD-01432</t>
  </si>
  <si>
    <t>CUST-2531</t>
  </si>
  <si>
    <t>ORD-01433</t>
  </si>
  <si>
    <t>CUST-1484</t>
  </si>
  <si>
    <t>ORD-01434</t>
  </si>
  <si>
    <t>CUST-1003</t>
  </si>
  <si>
    <t>ORD-01435</t>
  </si>
  <si>
    <t>ORD-01436</t>
  </si>
  <si>
    <t>CUST-2378</t>
  </si>
  <si>
    <t>ORD-01437</t>
  </si>
  <si>
    <t>ORD-01438</t>
  </si>
  <si>
    <t>CUST-1861</t>
  </si>
  <si>
    <t>ORD-01439</t>
  </si>
  <si>
    <t>CUST-1158</t>
  </si>
  <si>
    <t>ORD-01440</t>
  </si>
  <si>
    <t>ORD-01441</t>
  </si>
  <si>
    <t>CUST-1886</t>
  </si>
  <si>
    <t>ORD-01442</t>
  </si>
  <si>
    <t>CUST-2562</t>
  </si>
  <si>
    <t>ORD-01443</t>
  </si>
  <si>
    <t>CUST-1465</t>
  </si>
  <si>
    <t>ORD-01444</t>
  </si>
  <si>
    <t>ORD-01445</t>
  </si>
  <si>
    <t>CUST-1908</t>
  </si>
  <si>
    <t>ORD-01446</t>
  </si>
  <si>
    <t>ORD-01447</t>
  </si>
  <si>
    <t>ORD-01448</t>
  </si>
  <si>
    <t>ORD-01449</t>
  </si>
  <si>
    <t>ORD-01450</t>
  </si>
  <si>
    <t>ORD-01451</t>
  </si>
  <si>
    <t>ORD-01452</t>
  </si>
  <si>
    <t>ORD-01453</t>
  </si>
  <si>
    <t>ORD-01454</t>
  </si>
  <si>
    <t>CUST-1933</t>
  </si>
  <si>
    <t>ORD-01455</t>
  </si>
  <si>
    <t>ORD-01456</t>
  </si>
  <si>
    <t>ORD-01457</t>
  </si>
  <si>
    <t>CUST-2128</t>
  </si>
  <si>
    <t>ORD-01458</t>
  </si>
  <si>
    <t>CUST-1320</t>
  </si>
  <si>
    <t>ORD-01459</t>
  </si>
  <si>
    <t>ORD-01460</t>
  </si>
  <si>
    <t>ORD-01461</t>
  </si>
  <si>
    <t>CUST-1777</t>
  </si>
  <si>
    <t>ORD-01462</t>
  </si>
  <si>
    <t>ORD-01463</t>
  </si>
  <si>
    <t>ORD-01464</t>
  </si>
  <si>
    <t>ORD-01465</t>
  </si>
  <si>
    <t>ORD-01466</t>
  </si>
  <si>
    <t>ORD-01467</t>
  </si>
  <si>
    <t>ORD-01468</t>
  </si>
  <si>
    <t>CUST-1516</t>
  </si>
  <si>
    <t>ORD-01469</t>
  </si>
  <si>
    <t>CUST-2429</t>
  </si>
  <si>
    <t>ORD-01470</t>
  </si>
  <si>
    <t>CUST-1631</t>
  </si>
  <si>
    <t>ORD-01471</t>
  </si>
  <si>
    <t>ORD-01472</t>
  </si>
  <si>
    <t>ORD-01473</t>
  </si>
  <si>
    <t>ORD-01474</t>
  </si>
  <si>
    <t>ORD-01475</t>
  </si>
  <si>
    <t>ORD-01476</t>
  </si>
  <si>
    <t>ORD-01477</t>
  </si>
  <si>
    <t>ORD-01478</t>
  </si>
  <si>
    <t>ORD-01479</t>
  </si>
  <si>
    <t>CUST-2186</t>
  </si>
  <si>
    <t>ORD-01480</t>
  </si>
  <si>
    <t>ORD-01481</t>
  </si>
  <si>
    <t>ORD-01482</t>
  </si>
  <si>
    <t>CUST-1746</t>
  </si>
  <si>
    <t>ORD-01483</t>
  </si>
  <si>
    <t>ORD-01484</t>
  </si>
  <si>
    <t>CUST-1416</t>
  </si>
  <si>
    <t>ORD-01485</t>
  </si>
  <si>
    <t>CUST-1898</t>
  </si>
  <si>
    <t>ORD-01486</t>
  </si>
  <si>
    <t>ORD-01487</t>
  </si>
  <si>
    <t>CUST-1150</t>
  </si>
  <si>
    <t>ORD-01488</t>
  </si>
  <si>
    <t>ORD-01489</t>
  </si>
  <si>
    <t>ORD-01490</t>
  </si>
  <si>
    <t>CUST-1356</t>
  </si>
  <si>
    <t>ORD-01491</t>
  </si>
  <si>
    <t>ORD-01492</t>
  </si>
  <si>
    <t>CUST-2038</t>
  </si>
  <si>
    <t>ORD-01493</t>
  </si>
  <si>
    <t>CUST-1788</t>
  </si>
  <si>
    <t>ORD-01494</t>
  </si>
  <si>
    <t>ORD-01495</t>
  </si>
  <si>
    <t>ORD-01496</t>
  </si>
  <si>
    <t>ORD-01497</t>
  </si>
  <si>
    <t>ORD-01498</t>
  </si>
  <si>
    <t>CUST-1031</t>
  </si>
  <si>
    <t>ORD-01499</t>
  </si>
  <si>
    <t>ORD-01500</t>
  </si>
  <si>
    <t>CUST-2124</t>
  </si>
  <si>
    <t>ORD-01501</t>
  </si>
  <si>
    <t>CUST-1463</t>
  </si>
  <si>
    <t>ORD-01502</t>
  </si>
  <si>
    <t>ORD-01503</t>
  </si>
  <si>
    <t>ORD-01504</t>
  </si>
  <si>
    <t>ORD-01505</t>
  </si>
  <si>
    <t>ORD-01506</t>
  </si>
  <si>
    <t>ORD-01507</t>
  </si>
  <si>
    <t>CUST-1553</t>
  </si>
  <si>
    <t>ORD-01508</t>
  </si>
  <si>
    <t>ORD-01509</t>
  </si>
  <si>
    <t>CUST-1095</t>
  </si>
  <si>
    <t>ORD-01510</t>
  </si>
  <si>
    <t>ORD-01511</t>
  </si>
  <si>
    <t>CUST-2133</t>
  </si>
  <si>
    <t>ORD-01512</t>
  </si>
  <si>
    <t>ORD-01513</t>
  </si>
  <si>
    <t>ORD-01514</t>
  </si>
  <si>
    <t>ORD-01515</t>
  </si>
  <si>
    <t>CUST-2554</t>
  </si>
  <si>
    <t>ORD-01516</t>
  </si>
  <si>
    <t>ORD-01517</t>
  </si>
  <si>
    <t>CUST-2287</t>
  </si>
  <si>
    <t>ORD-01518</t>
  </si>
  <si>
    <t>CUST-1550</t>
  </si>
  <si>
    <t>ORD-01519</t>
  </si>
  <si>
    <t>ORD-01520</t>
  </si>
  <si>
    <t>ORD-01521</t>
  </si>
  <si>
    <t>ORD-01522</t>
  </si>
  <si>
    <t>ORD-01523</t>
  </si>
  <si>
    <t>CUST-2033</t>
  </si>
  <si>
    <t>ORD-01524</t>
  </si>
  <si>
    <t>ORD-01525</t>
  </si>
  <si>
    <t>ORD-01526</t>
  </si>
  <si>
    <t>ORD-01527</t>
  </si>
  <si>
    <t>ORD-01528</t>
  </si>
  <si>
    <t>ORD-01529</t>
  </si>
  <si>
    <t>CUST-1613</t>
  </si>
  <si>
    <t>ORD-01530</t>
  </si>
  <si>
    <t>ORD-01531</t>
  </si>
  <si>
    <t>CUST-2007</t>
  </si>
  <si>
    <t>ORD-01532</t>
  </si>
  <si>
    <t>CUST-1058</t>
  </si>
  <si>
    <t>ORD-01533</t>
  </si>
  <si>
    <t>ORD-01534</t>
  </si>
  <si>
    <t>ORD-01535</t>
  </si>
  <si>
    <t>CUST-1350</t>
  </si>
  <si>
    <t>ORD-01536</t>
  </si>
  <si>
    <t>ORD-01537</t>
  </si>
  <si>
    <t>ORD-01538</t>
  </si>
  <si>
    <t>CUST-1286</t>
  </si>
  <si>
    <t>ORD-01539</t>
  </si>
  <si>
    <t>CUST-1045</t>
  </si>
  <si>
    <t>ORD-01540</t>
  </si>
  <si>
    <t>ORD-01541</t>
  </si>
  <si>
    <t>ORD-01542</t>
  </si>
  <si>
    <t>CUST-1036</t>
  </si>
  <si>
    <t>ORD-01543</t>
  </si>
  <si>
    <t>CUST-1935</t>
  </si>
  <si>
    <t>ORD-01544</t>
  </si>
  <si>
    <t>CUST-2330</t>
  </si>
  <si>
    <t>ORD-01545</t>
  </si>
  <si>
    <t>ORD-01546</t>
  </si>
  <si>
    <t>CUST-1239</t>
  </si>
  <si>
    <t>ORD-01547</t>
  </si>
  <si>
    <t>ORD-01548</t>
  </si>
  <si>
    <t>CUST-1784</t>
  </si>
  <si>
    <t>ORD-01549</t>
  </si>
  <si>
    <t>CUST-2483</t>
  </si>
  <si>
    <t>ORD-01550</t>
  </si>
  <si>
    <t>CUST-1167</t>
  </si>
  <si>
    <t>ORD-01551</t>
  </si>
  <si>
    <t>ORD-01552</t>
  </si>
  <si>
    <t>CUST-1732</t>
  </si>
  <si>
    <t>ORD-01553</t>
  </si>
  <si>
    <t>ORD-01554</t>
  </si>
  <si>
    <t>ORD-01555</t>
  </si>
  <si>
    <t>ORD-01556</t>
  </si>
  <si>
    <t>ORD-01557</t>
  </si>
  <si>
    <t>ORD-01558</t>
  </si>
  <si>
    <t>ORD-01559</t>
  </si>
  <si>
    <t>CUST-2206</t>
  </si>
  <si>
    <t>ORD-01560</t>
  </si>
  <si>
    <t>ORD-01561</t>
  </si>
  <si>
    <t>CUST-2107</t>
  </si>
  <si>
    <t>ORD-01562</t>
  </si>
  <si>
    <t>ORD-01563</t>
  </si>
  <si>
    <t>CUST-1104</t>
  </si>
  <si>
    <t>ORD-01564</t>
  </si>
  <si>
    <t>ORD-01565</t>
  </si>
  <si>
    <t>ORD-01566</t>
  </si>
  <si>
    <t>CUST-1282</t>
  </si>
  <si>
    <t>ORD-01567</t>
  </si>
  <si>
    <t>ORD-01568</t>
  </si>
  <si>
    <t>CUST-1480</t>
  </si>
  <si>
    <t>ORD-01569</t>
  </si>
  <si>
    <t>ORD-01570</t>
  </si>
  <si>
    <t>ORD-01571</t>
  </si>
  <si>
    <t>CUST-1445</t>
  </si>
  <si>
    <t>ORD-01572</t>
  </si>
  <si>
    <t>ORD-01573</t>
  </si>
  <si>
    <t>ORD-01574</t>
  </si>
  <si>
    <t>ORD-01575</t>
  </si>
  <si>
    <t>ORD-01576</t>
  </si>
  <si>
    <t>CUST-1288</t>
  </si>
  <si>
    <t>ORD-01577</t>
  </si>
  <si>
    <t>ORD-01578</t>
  </si>
  <si>
    <t>ORD-01579</t>
  </si>
  <si>
    <t>CUST-1405</t>
  </si>
  <si>
    <t>ORD-01580</t>
  </si>
  <si>
    <t>ORD-01581</t>
  </si>
  <si>
    <t>ORD-01582</t>
  </si>
  <si>
    <t>CUST-1645</t>
  </si>
  <si>
    <t>ORD-01583</t>
  </si>
  <si>
    <t>ORD-01584</t>
  </si>
  <si>
    <t>CUST-1724</t>
  </si>
  <si>
    <t>ORD-01585</t>
  </si>
  <si>
    <t>CUST-1681</t>
  </si>
  <si>
    <t>ORD-01586</t>
  </si>
  <si>
    <t>ORD-01587</t>
  </si>
  <si>
    <t>ORD-01588</t>
  </si>
  <si>
    <t>ORD-01589</t>
  </si>
  <si>
    <t>ORD-01590</t>
  </si>
  <si>
    <t>CUST-1176</t>
  </si>
  <si>
    <t>ORD-01591</t>
  </si>
  <si>
    <t>ORD-01592</t>
  </si>
  <si>
    <t>CUST-2276</t>
  </si>
  <si>
    <t>ORD-01593</t>
  </si>
  <si>
    <t>ORD-01594</t>
  </si>
  <si>
    <t>CUST-1717</t>
  </si>
  <si>
    <t>ORD-01595</t>
  </si>
  <si>
    <t>ORD-01596</t>
  </si>
  <si>
    <t>ORD-01597</t>
  </si>
  <si>
    <t>ORD-01598</t>
  </si>
  <si>
    <t>CUST-2399</t>
  </si>
  <si>
    <t>ORD-01599</t>
  </si>
  <si>
    <t>ORD-01600</t>
  </si>
  <si>
    <t>CUST-2083</t>
  </si>
  <si>
    <t>ORD-01601</t>
  </si>
  <si>
    <t>CUST-2424</t>
  </si>
  <si>
    <t>ORD-01602</t>
  </si>
  <si>
    <t>ORD-01603</t>
  </si>
  <si>
    <t>ORD-01604</t>
  </si>
  <si>
    <t>CUST-1054</t>
  </si>
  <si>
    <t>ORD-01605</t>
  </si>
  <si>
    <t>ORD-01606</t>
  </si>
  <si>
    <t>ORD-01607</t>
  </si>
  <si>
    <t>ORD-01608</t>
  </si>
  <si>
    <t>CUST-1658</t>
  </si>
  <si>
    <t>ORD-01609</t>
  </si>
  <si>
    <t>ORD-01610</t>
  </si>
  <si>
    <t>ORD-01611</t>
  </si>
  <si>
    <t>ORD-01612</t>
  </si>
  <si>
    <t>CUST-1217</t>
  </si>
  <si>
    <t>ORD-01613</t>
  </si>
  <si>
    <t>ORD-01614</t>
  </si>
  <si>
    <t>CUST-2178</t>
  </si>
  <si>
    <t>ORD-01615</t>
  </si>
  <si>
    <t>ORD-01616</t>
  </si>
  <si>
    <t>ORD-01617</t>
  </si>
  <si>
    <t>ORD-01618</t>
  </si>
  <si>
    <t>CUST-2217</t>
  </si>
  <si>
    <t>ORD-01619</t>
  </si>
  <si>
    <t>ORD-01620</t>
  </si>
  <si>
    <t>ORD-01621</t>
  </si>
  <si>
    <t>CUST-1153</t>
  </si>
  <si>
    <t>ORD-01622</t>
  </si>
  <si>
    <t>ORD-01623</t>
  </si>
  <si>
    <t>ORD-01624</t>
  </si>
  <si>
    <t>ORD-01625</t>
  </si>
  <si>
    <t>ORD-01626</t>
  </si>
  <si>
    <t>ORD-01627</t>
  </si>
  <si>
    <t>ORD-01628</t>
  </si>
  <si>
    <t>CUST-2438</t>
  </si>
  <si>
    <t>ORD-01629</t>
  </si>
  <si>
    <t>CUST-1270</t>
  </si>
  <si>
    <t>ORD-01630</t>
  </si>
  <si>
    <t>CUST-2570</t>
  </si>
  <si>
    <t>ORD-01631</t>
  </si>
  <si>
    <t>CUST-1911</t>
  </si>
  <si>
    <t>ORD-01632</t>
  </si>
  <si>
    <t>ORD-01633</t>
  </si>
  <si>
    <t>CUST-1909</t>
  </si>
  <si>
    <t>ORD-01634</t>
  </si>
  <si>
    <t>ORD-01635</t>
  </si>
  <si>
    <t>ORD-01636</t>
  </si>
  <si>
    <t>ORD-01637</t>
  </si>
  <si>
    <t>ORD-01638</t>
  </si>
  <si>
    <t>CUST-1802</t>
  </si>
  <si>
    <t>ORD-01639</t>
  </si>
  <si>
    <t>ORD-01640</t>
  </si>
  <si>
    <t>ORD-01641</t>
  </si>
  <si>
    <t>ORD-01642</t>
  </si>
  <si>
    <t>ORD-01643</t>
  </si>
  <si>
    <t>ORD-01644</t>
  </si>
  <si>
    <t>ORD-01645</t>
  </si>
  <si>
    <t>ORD-01646</t>
  </si>
  <si>
    <t>CUST-2569</t>
  </si>
  <si>
    <t>ORD-01647</t>
  </si>
  <si>
    <t>ORD-01648</t>
  </si>
  <si>
    <t>ORD-01649</t>
  </si>
  <si>
    <t>ORD-01650</t>
  </si>
  <si>
    <t>ORD-01651</t>
  </si>
  <si>
    <t>CUST-1515</t>
  </si>
  <si>
    <t>ORD-01652</t>
  </si>
  <si>
    <t>ORD-01653</t>
  </si>
  <si>
    <t>ORD-01654</t>
  </si>
  <si>
    <t>CUST-2336</t>
  </si>
  <si>
    <t>ORD-01655</t>
  </si>
  <si>
    <t>CUST-2220</t>
  </si>
  <si>
    <t>ORD-01656</t>
  </si>
  <si>
    <t>ORD-01657</t>
  </si>
  <si>
    <t>ORD-01658</t>
  </si>
  <si>
    <t>ORD-01659</t>
  </si>
  <si>
    <t>ORD-01660</t>
  </si>
  <si>
    <t>ORD-01661</t>
  </si>
  <si>
    <t>ORD-01662</t>
  </si>
  <si>
    <t>ORD-01663</t>
  </si>
  <si>
    <t>CUST-2219</t>
  </si>
  <si>
    <t>ORD-01664</t>
  </si>
  <si>
    <t>ORD-01665</t>
  </si>
  <si>
    <t>ORD-01666</t>
  </si>
  <si>
    <t>ORD-01667</t>
  </si>
  <si>
    <t>ORD-01668</t>
  </si>
  <si>
    <t>ORD-01669</t>
  </si>
  <si>
    <t>ORD-01670</t>
  </si>
  <si>
    <t>ORD-01671</t>
  </si>
  <si>
    <t>ORD-01672</t>
  </si>
  <si>
    <t>ORD-01673</t>
  </si>
  <si>
    <t>ORD-01674</t>
  </si>
  <si>
    <t>CUST-1859</t>
  </si>
  <si>
    <t>ORD-01675</t>
  </si>
  <si>
    <t>ORD-01676</t>
  </si>
  <si>
    <t>ORD-01677</t>
  </si>
  <si>
    <t>CUST-2270</t>
  </si>
  <si>
    <t>ORD-01678</t>
  </si>
  <si>
    <t>ORD-01679</t>
  </si>
  <si>
    <t>ORD-01680</t>
  </si>
  <si>
    <t>CUST-2593</t>
  </si>
  <si>
    <t>ORD-01681</t>
  </si>
  <si>
    <t>ORD-01682</t>
  </si>
  <si>
    <t>ORD-01683</t>
  </si>
  <si>
    <t>CUST-2041</t>
  </si>
  <si>
    <t>ORD-01684</t>
  </si>
  <si>
    <t>CUST-1833</t>
  </si>
  <si>
    <t>ORD-01685</t>
  </si>
  <si>
    <t>ORD-01686</t>
  </si>
  <si>
    <t>CUST-1703</t>
  </si>
  <si>
    <t>ORD-01687</t>
  </si>
  <si>
    <t>CUST-1195</t>
  </si>
  <si>
    <t>ORD-01688</t>
  </si>
  <si>
    <t>ORD-01689</t>
  </si>
  <si>
    <t>CUST-1406</t>
  </si>
  <si>
    <t>ORD-01690</t>
  </si>
  <si>
    <t>ORD-01691</t>
  </si>
  <si>
    <t>ORD-01692</t>
  </si>
  <si>
    <t>ORD-01693</t>
  </si>
  <si>
    <t>CUST-1600</t>
  </si>
  <si>
    <t>ORD-01694</t>
  </si>
  <si>
    <t>ORD-01695</t>
  </si>
  <si>
    <t>ORD-01696</t>
  </si>
  <si>
    <t>ORD-01697</t>
  </si>
  <si>
    <t>CUST-2477</t>
  </si>
  <si>
    <t>ORD-01698</t>
  </si>
  <si>
    <t>ORD-01699</t>
  </si>
  <si>
    <t>ORD-01700</t>
  </si>
  <si>
    <t>ORD-01701</t>
  </si>
  <si>
    <t>CUST-1747</t>
  </si>
  <si>
    <t>ORD-01702</t>
  </si>
  <si>
    <t>ORD-01703</t>
  </si>
  <si>
    <t>CUST-1491</t>
  </si>
  <si>
    <t>ORD-01704</t>
  </si>
  <si>
    <t>CUST-2292</t>
  </si>
  <si>
    <t>ORD-01705</t>
  </si>
  <si>
    <t>CUST-1668</t>
  </si>
  <si>
    <t>ORD-01706</t>
  </si>
  <si>
    <t>ORD-01707</t>
  </si>
  <si>
    <t>CUST-1879</t>
  </si>
  <si>
    <t>ORD-01708</t>
  </si>
  <si>
    <t>CUST-1659</t>
  </si>
  <si>
    <t>ORD-01709</t>
  </si>
  <si>
    <t>ORD-01710</t>
  </si>
  <si>
    <t>CUST-1305</t>
  </si>
  <si>
    <t>ORD-01711</t>
  </si>
  <si>
    <t>ORD-01712</t>
  </si>
  <si>
    <t>ORD-01713</t>
  </si>
  <si>
    <t>ORD-01714</t>
  </si>
  <si>
    <t>ORD-01715</t>
  </si>
  <si>
    <t>ORD-01716</t>
  </si>
  <si>
    <t>ORD-01717</t>
  </si>
  <si>
    <t>CUST-1775</t>
  </si>
  <si>
    <t>ORD-01718</t>
  </si>
  <si>
    <t>ORD-01719</t>
  </si>
  <si>
    <t>ORD-01720</t>
  </si>
  <si>
    <t>ORD-01721</t>
  </si>
  <si>
    <t>ORD-01722</t>
  </si>
  <si>
    <t>CUST-2433</t>
  </si>
  <si>
    <t>ORD-01723</t>
  </si>
  <si>
    <t>ORD-01724</t>
  </si>
  <si>
    <t>ORD-01725</t>
  </si>
  <si>
    <t>ORD-01726</t>
  </si>
  <si>
    <t>ORD-01727</t>
  </si>
  <si>
    <t>CUST-1234</t>
  </si>
  <si>
    <t>ORD-01728</t>
  </si>
  <si>
    <t>ORD-01729</t>
  </si>
  <si>
    <t>CUST-1243</t>
  </si>
  <si>
    <t>ORD-01730</t>
  </si>
  <si>
    <t>ORD-01731</t>
  </si>
  <si>
    <t>ORD-01732</t>
  </si>
  <si>
    <t>ORD-01733</t>
  </si>
  <si>
    <t>ORD-01734</t>
  </si>
  <si>
    <t>CUST-2236</t>
  </si>
  <si>
    <t>ORD-01735</t>
  </si>
  <si>
    <t>ORD-01736</t>
  </si>
  <si>
    <t>CUST-1573</t>
  </si>
  <si>
    <t>ORD-01737</t>
  </si>
  <si>
    <t>ORD-01738</t>
  </si>
  <si>
    <t>ORD-01739</t>
  </si>
  <si>
    <t>ORD-01740</t>
  </si>
  <si>
    <t>CUST-1896</t>
  </si>
  <si>
    <t>ORD-01741</t>
  </si>
  <si>
    <t>ORD-01742</t>
  </si>
  <si>
    <t>CUST-1809</t>
  </si>
  <si>
    <t>ORD-01743</t>
  </si>
  <si>
    <t>ORD-01744</t>
  </si>
  <si>
    <t>ORD-01745</t>
  </si>
  <si>
    <t>ORD-01746</t>
  </si>
  <si>
    <t>ORD-01747</t>
  </si>
  <si>
    <t>CUST-1222</t>
  </si>
  <si>
    <t>ORD-01748</t>
  </si>
  <si>
    <t>ORD-01749</t>
  </si>
  <si>
    <t>ORD-01750</t>
  </si>
  <si>
    <t>ORD-01751</t>
  </si>
  <si>
    <t>ORD-01752</t>
  </si>
  <si>
    <t>CUST-1528</t>
  </si>
  <si>
    <t>ORD-01753</t>
  </si>
  <si>
    <t>CUST-1602</t>
  </si>
  <si>
    <t>ORD-01754</t>
  </si>
  <si>
    <t>ORD-01755</t>
  </si>
  <si>
    <t>ORD-01756</t>
  </si>
  <si>
    <t>CUST-2136</t>
  </si>
  <si>
    <t>ORD-01757</t>
  </si>
  <si>
    <t>ORD-01758</t>
  </si>
  <si>
    <t>ORD-01759</t>
  </si>
  <si>
    <t>ORD-01760</t>
  </si>
  <si>
    <t>CUST-2557</t>
  </si>
  <si>
    <t>ORD-01761</t>
  </si>
  <si>
    <t>CUST-1738</t>
  </si>
  <si>
    <t>ORD-01762</t>
  </si>
  <si>
    <t>ORD-01763</t>
  </si>
  <si>
    <t>CUST-2081</t>
  </si>
  <si>
    <t>ORD-01764</t>
  </si>
  <si>
    <t>ORD-01765</t>
  </si>
  <si>
    <t>ORD-01766</t>
  </si>
  <si>
    <t>ORD-01767</t>
  </si>
  <si>
    <t>CUST-2439</t>
  </si>
  <si>
    <t>ORD-01768</t>
  </si>
  <si>
    <t>ORD-01769</t>
  </si>
  <si>
    <t>ORD-01770</t>
  </si>
  <si>
    <t>ORD-01771</t>
  </si>
  <si>
    <t>CUST-1595</t>
  </si>
  <si>
    <t>ORD-01772</t>
  </si>
  <si>
    <t>ORD-01773</t>
  </si>
  <si>
    <t>ORD-01774</t>
  </si>
  <si>
    <t>ORD-01775</t>
  </si>
  <si>
    <t>ORD-01776</t>
  </si>
  <si>
    <t>CUST-1417</t>
  </si>
  <si>
    <t>ORD-01777</t>
  </si>
  <si>
    <t>CUST-2564</t>
  </si>
  <si>
    <t>ORD-01778</t>
  </si>
  <si>
    <t>CUST-1814</t>
  </si>
  <si>
    <t>ORD-01779</t>
  </si>
  <si>
    <t>ORD-01780</t>
  </si>
  <si>
    <t>CUST-1628</t>
  </si>
  <si>
    <t>ORD-01781</t>
  </si>
  <si>
    <t>CUST-1840</t>
  </si>
  <si>
    <t>ORD-01782</t>
  </si>
  <si>
    <t>CUST-2400</t>
  </si>
  <si>
    <t>ORD-01783</t>
  </si>
  <si>
    <t>CUST-2512</t>
  </si>
  <si>
    <t>ORD-01784</t>
  </si>
  <si>
    <t>ORD-01785</t>
  </si>
  <si>
    <t>CUST-2025</t>
  </si>
  <si>
    <t>ORD-01786</t>
  </si>
  <si>
    <t>ORD-01787</t>
  </si>
  <si>
    <t>ORD-01788</t>
  </si>
  <si>
    <t>CUST-2173</t>
  </si>
  <si>
    <t>ORD-01789</t>
  </si>
  <si>
    <t>CUST-2592</t>
  </si>
  <si>
    <t>ORD-01790</t>
  </si>
  <si>
    <t>ORD-01791</t>
  </si>
  <si>
    <t>ORD-01792</t>
  </si>
  <si>
    <t>CUST-2103</t>
  </si>
  <si>
    <t>ORD-01793</t>
  </si>
  <si>
    <t>ORD-01794</t>
  </si>
  <si>
    <t>ORD-01795</t>
  </si>
  <si>
    <t>CUST-1248</t>
  </si>
  <si>
    <t>ORD-01796</t>
  </si>
  <si>
    <t>CUST-2034</t>
  </si>
  <si>
    <t>ORD-01797</t>
  </si>
  <si>
    <t>CUST-2245</t>
  </si>
  <si>
    <t>ORD-01798</t>
  </si>
  <si>
    <t>CUST-2151</t>
  </si>
  <si>
    <t>ORD-01799</t>
  </si>
  <si>
    <t>CUST-1041</t>
  </si>
  <si>
    <t>ORD-01800</t>
  </si>
  <si>
    <t>ORD-01801</t>
  </si>
  <si>
    <t>ORD-01802</t>
  </si>
  <si>
    <t>ORD-01803</t>
  </si>
  <si>
    <t>ORD-01804</t>
  </si>
  <si>
    <t>CUST-2202</t>
  </si>
  <si>
    <t>ORD-01805</t>
  </si>
  <si>
    <t>ORD-01806</t>
  </si>
  <si>
    <t>ORD-01807</t>
  </si>
  <si>
    <t>ORD-01808</t>
  </si>
  <si>
    <t>ORD-01809</t>
  </si>
  <si>
    <t>CUST-1296</t>
  </si>
  <si>
    <t>ORD-01810</t>
  </si>
  <si>
    <t>CUST-1441</t>
  </si>
  <si>
    <t>ORD-01811</t>
  </si>
  <si>
    <t>CUST-1779</t>
  </si>
  <si>
    <t>ORD-01812</t>
  </si>
  <si>
    <t>CUST-1712</t>
  </si>
  <si>
    <t>ORD-01813</t>
  </si>
  <si>
    <t>ORD-01814</t>
  </si>
  <si>
    <t>ORD-01815</t>
  </si>
  <si>
    <t>ORD-01816</t>
  </si>
  <si>
    <t>ORD-01817</t>
  </si>
  <si>
    <t>CUST-1866</t>
  </si>
  <si>
    <t>ORD-01818</t>
  </si>
  <si>
    <t>ORD-01819</t>
  </si>
  <si>
    <t>ORD-01820</t>
  </si>
  <si>
    <t>ORD-01821</t>
  </si>
  <si>
    <t>ORD-01822</t>
  </si>
  <si>
    <t>CUST-1116</t>
  </si>
  <si>
    <t>ORD-01823</t>
  </si>
  <si>
    <t>ORD-01824</t>
  </si>
  <si>
    <t>ORD-01825</t>
  </si>
  <si>
    <t>ORD-01826</t>
  </si>
  <si>
    <t>ORD-01827</t>
  </si>
  <si>
    <t>ORD-01828</t>
  </si>
  <si>
    <t>ORD-01829</t>
  </si>
  <si>
    <t>ORD-01830</t>
  </si>
  <si>
    <t>ORD-01831</t>
  </si>
  <si>
    <t>ORD-01832</t>
  </si>
  <si>
    <t>ORD-01833</t>
  </si>
  <si>
    <t>ORD-01834</t>
  </si>
  <si>
    <t>ORD-01835</t>
  </si>
  <si>
    <t>ORD-01836</t>
  </si>
  <si>
    <t>CUST-2227</t>
  </si>
  <si>
    <t>ORD-01837</t>
  </si>
  <si>
    <t>CUST-2398</t>
  </si>
  <si>
    <t>ORD-01838</t>
  </si>
  <si>
    <t>CUST-2049</t>
  </si>
  <si>
    <t>ORD-01839</t>
  </si>
  <si>
    <t>ORD-01840</t>
  </si>
  <si>
    <t>ORD-01841</t>
  </si>
  <si>
    <t>ORD-01842</t>
  </si>
  <si>
    <t>CUST-1011</t>
  </si>
  <si>
    <t>ORD-01843</t>
  </si>
  <si>
    <t>ORD-01844</t>
  </si>
  <si>
    <t>CUST-1518</t>
  </si>
  <si>
    <t>ORD-01845</t>
  </si>
  <si>
    <t>CUST-1225</t>
  </si>
  <si>
    <t>ORD-01846</t>
  </si>
  <si>
    <t>CUST-2296</t>
  </si>
  <si>
    <t>ORD-01847</t>
  </si>
  <si>
    <t>ORD-01848</t>
  </si>
  <si>
    <t>CUST-1046</t>
  </si>
  <si>
    <t>ORD-01849</t>
  </si>
  <si>
    <t>ORD-01850</t>
  </si>
  <si>
    <t>CUST-1014</t>
  </si>
  <si>
    <t>ORD-01851</t>
  </si>
  <si>
    <t>ORD-01852</t>
  </si>
  <si>
    <t>ORD-01853</t>
  </si>
  <si>
    <t>ORD-01854</t>
  </si>
  <si>
    <t>CUST-1844</t>
  </si>
  <si>
    <t>ORD-01855</t>
  </si>
  <si>
    <t>ORD-01856</t>
  </si>
  <si>
    <t>ORD-01857</t>
  </si>
  <si>
    <t>ORD-01858</t>
  </si>
  <si>
    <t>ORD-01859</t>
  </si>
  <si>
    <t>CUST-1201</t>
  </si>
  <si>
    <t>ORD-01860</t>
  </si>
  <si>
    <t>CUST-2326</t>
  </si>
  <si>
    <t>ORD-01861</t>
  </si>
  <si>
    <t>ORD-01862</t>
  </si>
  <si>
    <t>ORD-01863</t>
  </si>
  <si>
    <t>ORD-01864</t>
  </si>
  <si>
    <t>ORD-01865</t>
  </si>
  <si>
    <t>ORD-01866</t>
  </si>
  <si>
    <t>ORD-01867</t>
  </si>
  <si>
    <t>ORD-01868</t>
  </si>
  <si>
    <t>ORD-01869</t>
  </si>
  <si>
    <t>ORD-01870</t>
  </si>
  <si>
    <t>ORD-01871</t>
  </si>
  <si>
    <t>CUST-1083</t>
  </si>
  <si>
    <t>ORD-01872</t>
  </si>
  <si>
    <t>ORD-01873</t>
  </si>
  <si>
    <t>ORD-01874</t>
  </si>
  <si>
    <t>CUST-1147</t>
  </si>
  <si>
    <t>ORD-01875</t>
  </si>
  <si>
    <t>ORD-01876</t>
  </si>
  <si>
    <t>ORD-01877</t>
  </si>
  <si>
    <t>ORD-01878</t>
  </si>
  <si>
    <t>ORD-01879</t>
  </si>
  <si>
    <t>CUST-1223</t>
  </si>
  <si>
    <t>ORD-01880</t>
  </si>
  <si>
    <t>CUST-1606</t>
  </si>
  <si>
    <t>ORD-01881</t>
  </si>
  <si>
    <t>ORD-01882</t>
  </si>
  <si>
    <t>ORD-01883</t>
  </si>
  <si>
    <t>ORD-01884</t>
  </si>
  <si>
    <t>ORD-01885</t>
  </si>
  <si>
    <t>ORD-01886</t>
  </si>
  <si>
    <t>ORD-01887</t>
  </si>
  <si>
    <t>ORD-01888</t>
  </si>
  <si>
    <t>CUST-1398</t>
  </si>
  <si>
    <t>ORD-01889</t>
  </si>
  <si>
    <t>CUST-1261</t>
  </si>
  <si>
    <t>ORD-01890</t>
  </si>
  <si>
    <t>CUST-2444</t>
  </si>
  <si>
    <t>ORD-01891</t>
  </si>
  <si>
    <t>ORD-01892</t>
  </si>
  <si>
    <t>ORD-01893</t>
  </si>
  <si>
    <t>ORD-01894</t>
  </si>
  <si>
    <t>ORD-01895</t>
  </si>
  <si>
    <t>ORD-01896</t>
  </si>
  <si>
    <t>ORD-01897</t>
  </si>
  <si>
    <t>ORD-01898</t>
  </si>
  <si>
    <t>ORD-01899</t>
  </si>
  <si>
    <t>ORD-01900</t>
  </si>
  <si>
    <t>ORD-01901</t>
  </si>
  <si>
    <t>ORD-01902</t>
  </si>
  <si>
    <t>ORD-01903</t>
  </si>
  <si>
    <t>ORD-01904</t>
  </si>
  <si>
    <t>CUST-1330</t>
  </si>
  <si>
    <t>ORD-01905</t>
  </si>
  <si>
    <t>ORD-01906</t>
  </si>
  <si>
    <t>ORD-01907</t>
  </si>
  <si>
    <t>CUST-2185</t>
  </si>
  <si>
    <t>ORD-01908</t>
  </si>
  <si>
    <t>ORD-01909</t>
  </si>
  <si>
    <t>ORD-01910</t>
  </si>
  <si>
    <t>ORD-01911</t>
  </si>
  <si>
    <t>CUST-1827</t>
  </si>
  <si>
    <t>ORD-01912</t>
  </si>
  <si>
    <t>ORD-01913</t>
  </si>
  <si>
    <t>ORD-01914</t>
  </si>
  <si>
    <t>CUST-1004</t>
  </si>
  <si>
    <t>ORD-01915</t>
  </si>
  <si>
    <t>ORD-01916</t>
  </si>
  <si>
    <t>ORD-01917</t>
  </si>
  <si>
    <t>CUST-1505</t>
  </si>
  <si>
    <t>ORD-01918</t>
  </si>
  <si>
    <t>ORD-01919</t>
  </si>
  <si>
    <t>ORD-01920</t>
  </si>
  <si>
    <t>CUST-2086</t>
  </si>
  <si>
    <t>ORD-01921</t>
  </si>
  <si>
    <t>CUST-2305</t>
  </si>
  <si>
    <t>ORD-01922</t>
  </si>
  <si>
    <t>ORD-01923</t>
  </si>
  <si>
    <t>ORD-01924</t>
  </si>
  <si>
    <t>ORD-01925</t>
  </si>
  <si>
    <t>ORD-01926</t>
  </si>
  <si>
    <t>ORD-01927</t>
  </si>
  <si>
    <t>CUST-1183</t>
  </si>
  <si>
    <t>ORD-01928</t>
  </si>
  <si>
    <t>CUST-2006</t>
  </si>
  <si>
    <t>ORD-01929</t>
  </si>
  <si>
    <t>CUST-1131</t>
  </si>
  <si>
    <t>ORD-01930</t>
  </si>
  <si>
    <t>ORD-01931</t>
  </si>
  <si>
    <t>ORD-01932</t>
  </si>
  <si>
    <t>ORD-01933</t>
  </si>
  <si>
    <t>CUST-2028</t>
  </si>
  <si>
    <t>ORD-01934</t>
  </si>
  <si>
    <t>ORD-01935</t>
  </si>
  <si>
    <t>CUST-2222</t>
  </si>
  <si>
    <t>ORD-01936</t>
  </si>
  <si>
    <t>ORD-01937</t>
  </si>
  <si>
    <t>ORD-01938</t>
  </si>
  <si>
    <t>CUST-2383</t>
  </si>
  <si>
    <t>ORD-01939</t>
  </si>
  <si>
    <t>ORD-01940</t>
  </si>
  <si>
    <t>ORD-01941</t>
  </si>
  <si>
    <t>CUST-1164</t>
  </si>
  <si>
    <t>ORD-01942</t>
  </si>
  <si>
    <t>ORD-01943</t>
  </si>
  <si>
    <t>ORD-01944</t>
  </si>
  <si>
    <t>ORD-01945</t>
  </si>
  <si>
    <t>ORD-01946</t>
  </si>
  <si>
    <t>CUST-2403</t>
  </si>
  <si>
    <t>ORD-01947</t>
  </si>
  <si>
    <t>ORD-01948</t>
  </si>
  <si>
    <t>CUST-2071</t>
  </si>
  <si>
    <t>ORD-01949</t>
  </si>
  <si>
    <t>ORD-01950</t>
  </si>
  <si>
    <t>ORD-01951</t>
  </si>
  <si>
    <t>ORD-01952</t>
  </si>
  <si>
    <t>ORD-01953</t>
  </si>
  <si>
    <t>CUST-1053</t>
  </si>
  <si>
    <t>ORD-01954</t>
  </si>
  <si>
    <t>CUST-1835</t>
  </si>
  <si>
    <t>ORD-01955</t>
  </si>
  <si>
    <t>ORD-01956</t>
  </si>
  <si>
    <t>ORD-01957</t>
  </si>
  <si>
    <t>ORD-01958</t>
  </si>
  <si>
    <t>ORD-01959</t>
  </si>
  <si>
    <t>ORD-01960</t>
  </si>
  <si>
    <t>ORD-01961</t>
  </si>
  <si>
    <t>CUST-2474</t>
  </si>
  <si>
    <t>ORD-01962</t>
  </si>
  <si>
    <t>CUST-1389</t>
  </si>
  <si>
    <t>ORD-01963</t>
  </si>
  <si>
    <t>ORD-01964</t>
  </si>
  <si>
    <t>ORD-01965</t>
  </si>
  <si>
    <t>ORD-01966</t>
  </si>
  <si>
    <t>ORD-01967</t>
  </si>
  <si>
    <t>ORD-01968</t>
  </si>
  <si>
    <t>CUST-1306</t>
  </si>
  <si>
    <t>ORD-01969</t>
  </si>
  <si>
    <t>ORD-01970</t>
  </si>
  <si>
    <t>ORD-01971</t>
  </si>
  <si>
    <t>ORD-01972</t>
  </si>
  <si>
    <t>ORD-01973</t>
  </si>
  <si>
    <t>ORD-01974</t>
  </si>
  <si>
    <t>ORD-01975</t>
  </si>
  <si>
    <t>CUST-1112</t>
  </si>
  <si>
    <t>ORD-01976</t>
  </si>
  <si>
    <t>ORD-01977</t>
  </si>
  <si>
    <t>CUST-1836</t>
  </si>
  <si>
    <t>ORD-01978</t>
  </si>
  <si>
    <t>CUST-1892</t>
  </si>
  <si>
    <t>ORD-01979</t>
  </si>
  <si>
    <t>ORD-01980</t>
  </si>
  <si>
    <t>ORD-01981</t>
  </si>
  <si>
    <t>ORD-01982</t>
  </si>
  <si>
    <t>ORD-01983</t>
  </si>
  <si>
    <t>CUST-1325</t>
  </si>
  <si>
    <t>ORD-01984</t>
  </si>
  <si>
    <t>ORD-01985</t>
  </si>
  <si>
    <t>ORD-01986</t>
  </si>
  <si>
    <t>ORD-01987</t>
  </si>
  <si>
    <t>ORD-01988</t>
  </si>
  <si>
    <t>CUST-2432</t>
  </si>
  <si>
    <t>ORD-01989</t>
  </si>
  <si>
    <t>CUST-1804</t>
  </si>
  <si>
    <t>ORD-01990</t>
  </si>
  <si>
    <t>ORD-01991</t>
  </si>
  <si>
    <t>ORD-01992</t>
  </si>
  <si>
    <t>ORD-01993</t>
  </si>
  <si>
    <t>CUST-1284</t>
  </si>
  <si>
    <t>ORD-01994</t>
  </si>
  <si>
    <t>ORD-01995</t>
  </si>
  <si>
    <t>ORD-01996</t>
  </si>
  <si>
    <t>ORD-01997</t>
  </si>
  <si>
    <t>CUST-1044</t>
  </si>
  <si>
    <t>ORD-01998</t>
  </si>
  <si>
    <t>ORD-01999</t>
  </si>
  <si>
    <t>ORD-02000</t>
  </si>
  <si>
    <t>CUST-1869</t>
  </si>
  <si>
    <t>ORD-02001</t>
  </si>
  <si>
    <t>ORD-02002</t>
  </si>
  <si>
    <t>ORD-02003</t>
  </si>
  <si>
    <t>CUST-2183</t>
  </si>
  <si>
    <t>ORD-02004</t>
  </si>
  <si>
    <t>ORD-02005</t>
  </si>
  <si>
    <t>ORD-02006</t>
  </si>
  <si>
    <t>ORD-02007</t>
  </si>
  <si>
    <t>ORD-02008</t>
  </si>
  <si>
    <t>CUST-1607</t>
  </si>
  <si>
    <t>ORD-02009</t>
  </si>
  <si>
    <t>ORD-02010</t>
  </si>
  <si>
    <t>ORD-02011</t>
  </si>
  <si>
    <t>CUST-1461</t>
  </si>
  <si>
    <t>ORD-02012</t>
  </si>
  <si>
    <t>ORD-02013</t>
  </si>
  <si>
    <t>ORD-02014</t>
  </si>
  <si>
    <t>ORD-02015</t>
  </si>
  <si>
    <t>ORD-02016</t>
  </si>
  <si>
    <t>ORD-02017</t>
  </si>
  <si>
    <t>ORD-02018</t>
  </si>
  <si>
    <t>ORD-02019</t>
  </si>
  <si>
    <t>ORD-02020</t>
  </si>
  <si>
    <t>ORD-02021</t>
  </si>
  <si>
    <t>CUST-2069</t>
  </si>
  <si>
    <t>ORD-02022</t>
  </si>
  <si>
    <t>ORD-02023</t>
  </si>
  <si>
    <t>CUST-2556</t>
  </si>
  <si>
    <t>ORD-02024</t>
  </si>
  <si>
    <t>ORD-02025</t>
  </si>
  <si>
    <t>ORD-02026</t>
  </si>
  <si>
    <t>ORD-02027</t>
  </si>
  <si>
    <t>CUST-2359</t>
  </si>
  <si>
    <t>ORD-02028</t>
  </si>
  <si>
    <t>ORD-02029</t>
  </si>
  <si>
    <t>ORD-02030</t>
  </si>
  <si>
    <t>ORD-02031</t>
  </si>
  <si>
    <t>CUST-2506</t>
  </si>
  <si>
    <t>ORD-02032</t>
  </si>
  <si>
    <t>CUST-1517</t>
  </si>
  <si>
    <t>ORD-02033</t>
  </si>
  <si>
    <t>ORD-02034</t>
  </si>
  <si>
    <t>ORD-02035</t>
  </si>
  <si>
    <t>ORD-02036</t>
  </si>
  <si>
    <t>ORD-02037</t>
  </si>
  <si>
    <t>ORD-02038</t>
  </si>
  <si>
    <t>ORD-02039</t>
  </si>
  <si>
    <t>CUST-2282</t>
  </si>
  <si>
    <t>ORD-02040</t>
  </si>
  <si>
    <t>ORD-02041</t>
  </si>
  <si>
    <t>ORD-02042</t>
  </si>
  <si>
    <t>ORD-02043</t>
  </si>
  <si>
    <t>CUST-1523</t>
  </si>
  <si>
    <t>ORD-02044</t>
  </si>
  <si>
    <t>ORD-02045</t>
  </si>
  <si>
    <t>ORD-02046</t>
  </si>
  <si>
    <t>ORD-02047</t>
  </si>
  <si>
    <t>ORD-02048</t>
  </si>
  <si>
    <t>CUST-2521</t>
  </si>
  <si>
    <t>ORD-02049</t>
  </si>
  <si>
    <t>ORD-02050</t>
  </si>
  <si>
    <t>ORD-02051</t>
  </si>
  <si>
    <t>ORD-02052</t>
  </si>
  <si>
    <t>CUST-1961</t>
  </si>
  <si>
    <t>ORD-02053</t>
  </si>
  <si>
    <t>ORD-02054</t>
  </si>
  <si>
    <t>ORD-02055</t>
  </si>
  <si>
    <t>ORD-02056</t>
  </si>
  <si>
    <t>ORD-02057</t>
  </si>
  <si>
    <t>CUST-1567</t>
  </si>
  <si>
    <t>ORD-02058</t>
  </si>
  <si>
    <t>ORD-02059</t>
  </si>
  <si>
    <t>ORD-02060</t>
  </si>
  <si>
    <t>CUST-1413</t>
  </si>
  <si>
    <t>ORD-02061</t>
  </si>
  <si>
    <t>ORD-02062</t>
  </si>
  <si>
    <t>ORD-02063</t>
  </si>
  <si>
    <t>CUST-1227</t>
  </si>
  <si>
    <t>ORD-02064</t>
  </si>
  <si>
    <t>ORD-02065</t>
  </si>
  <si>
    <t>CUST-1677</t>
  </si>
  <si>
    <t>ORD-02066</t>
  </si>
  <si>
    <t>CUST-2364</t>
  </si>
  <si>
    <t>ORD-02067</t>
  </si>
  <si>
    <t>ORD-02068</t>
  </si>
  <si>
    <t>ORD-02069</t>
  </si>
  <si>
    <t>ORD-02070</t>
  </si>
  <si>
    <t>CUST-1969</t>
  </si>
  <si>
    <t>ORD-02071</t>
  </si>
  <si>
    <t>ORD-02072</t>
  </si>
  <si>
    <t>ORD-02073</t>
  </si>
  <si>
    <t>ORD-02074</t>
  </si>
  <si>
    <t>CUST-1244</t>
  </si>
  <si>
    <t>ORD-02075</t>
  </si>
  <si>
    <t>ORD-02076</t>
  </si>
  <si>
    <t>ORD-02077</t>
  </si>
  <si>
    <t>ORD-02078</t>
  </si>
  <si>
    <t>ORD-02079</t>
  </si>
  <si>
    <t>ORD-02080</t>
  </si>
  <si>
    <t>ORD-02081</t>
  </si>
  <si>
    <t>ORD-02082</t>
  </si>
  <si>
    <t>ORD-02083</t>
  </si>
  <si>
    <t>ORD-02084</t>
  </si>
  <si>
    <t>ORD-02085</t>
  </si>
  <si>
    <t>ORD-02086</t>
  </si>
  <si>
    <t>ORD-02087</t>
  </si>
  <si>
    <t>ORD-02088</t>
  </si>
  <si>
    <t>CUST-2539</t>
  </si>
  <si>
    <t>ORD-02089</t>
  </si>
  <si>
    <t>ORD-02090</t>
  </si>
  <si>
    <t>CUST-1555</t>
  </si>
  <si>
    <t>ORD-02091</t>
  </si>
  <si>
    <t>ORD-02092</t>
  </si>
  <si>
    <t>ORD-02093</t>
  </si>
  <si>
    <t>ORD-02094</t>
  </si>
  <si>
    <t>ORD-02095</t>
  </si>
  <si>
    <t>CUST-2518</t>
  </si>
  <si>
    <t>ORD-02096</t>
  </si>
  <si>
    <t>CUST-1525</t>
  </si>
  <si>
    <t>ORD-02097</t>
  </si>
  <si>
    <t>ORD-02098</t>
  </si>
  <si>
    <t>ORD-02099</t>
  </si>
  <si>
    <t>ORD-02100</t>
  </si>
  <si>
    <t>ORD-02101</t>
  </si>
  <si>
    <t>ORD-02102</t>
  </si>
  <si>
    <t>ORD-02103</t>
  </si>
  <si>
    <t>ORD-02104</t>
  </si>
  <si>
    <t>ORD-02105</t>
  </si>
  <si>
    <t>ORD-02106</t>
  </si>
  <si>
    <t>ORD-02107</t>
  </si>
  <si>
    <t>ORD-02108</t>
  </si>
  <si>
    <t>ORD-02109</t>
  </si>
  <si>
    <t>CUST-2323</t>
  </si>
  <si>
    <t>ORD-02110</t>
  </si>
  <si>
    <t>ORD-02111</t>
  </si>
  <si>
    <t>ORD-02112</t>
  </si>
  <si>
    <t>ORD-02113</t>
  </si>
  <si>
    <t>ORD-02114</t>
  </si>
  <si>
    <t>ORD-02115</t>
  </si>
  <si>
    <t>ORD-02116</t>
  </si>
  <si>
    <t>CUST-2116</t>
  </si>
  <si>
    <t>ORD-02117</t>
  </si>
  <si>
    <t>CUST-1490</t>
  </si>
  <si>
    <t>ORD-02118</t>
  </si>
  <si>
    <t>ORD-02119</t>
  </si>
  <si>
    <t>ORD-02120</t>
  </si>
  <si>
    <t>ORD-02121</t>
  </si>
  <si>
    <t>ORD-02122</t>
  </si>
  <si>
    <t>ORD-02123</t>
  </si>
  <si>
    <t>ORD-02124</t>
  </si>
  <si>
    <t>ORD-02125</t>
  </si>
  <si>
    <t>ORD-02126</t>
  </si>
  <si>
    <t>ORD-02127</t>
  </si>
  <si>
    <t>CUST-1614</t>
  </si>
  <si>
    <t>ORD-02128</t>
  </si>
  <si>
    <t>CUST-1290</t>
  </si>
  <si>
    <t>ORD-02129</t>
  </si>
  <si>
    <t>ORD-02130</t>
  </si>
  <si>
    <t>ORD-02131</t>
  </si>
  <si>
    <t>CUST-2126</t>
  </si>
  <si>
    <t>ORD-02132</t>
  </si>
  <si>
    <t>ORD-02133</t>
  </si>
  <si>
    <t>CUST-1451</t>
  </si>
  <si>
    <t>ORD-02134</t>
  </si>
  <si>
    <t>ORD-02135</t>
  </si>
  <si>
    <t>ORD-02136</t>
  </si>
  <si>
    <t>ORD-02137</t>
  </si>
  <si>
    <t>ORD-02138</t>
  </si>
  <si>
    <t>ORD-02139</t>
  </si>
  <si>
    <t>CUST-1021</t>
  </si>
  <si>
    <t>ORD-02140</t>
  </si>
  <si>
    <t>ORD-02141</t>
  </si>
  <si>
    <t>ORD-02142</t>
  </si>
  <si>
    <t>CUST-1967</t>
  </si>
  <si>
    <t>ORD-02143</t>
  </si>
  <si>
    <t>ORD-02144</t>
  </si>
  <si>
    <t>ORD-02145</t>
  </si>
  <si>
    <t>ORD-02146</t>
  </si>
  <si>
    <t>ORD-02147</t>
  </si>
  <si>
    <t>ORD-02148</t>
  </si>
  <si>
    <t>ORD-02149</t>
  </si>
  <si>
    <t>ORD-02150</t>
  </si>
  <si>
    <t>ORD-02151</t>
  </si>
  <si>
    <t>CUST-1656</t>
  </si>
  <si>
    <t>ORD-02152</t>
  </si>
  <si>
    <t>ORD-02153</t>
  </si>
  <si>
    <t>ORD-02154</t>
  </si>
  <si>
    <t>CUST-2127</t>
  </si>
  <si>
    <t>ORD-02155</t>
  </si>
  <si>
    <t>ORD-02156</t>
  </si>
  <si>
    <t>ORD-02157</t>
  </si>
  <si>
    <t>ORD-02158</t>
  </si>
  <si>
    <t>ORD-02159</t>
  </si>
  <si>
    <t>ORD-02160</t>
  </si>
  <si>
    <t>ORD-02161</t>
  </si>
  <si>
    <t>CUST-2317</t>
  </si>
  <si>
    <t>ORD-02162</t>
  </si>
  <si>
    <t>ORD-02163</t>
  </si>
  <si>
    <t>ORD-02164</t>
  </si>
  <si>
    <t>ORD-02165</t>
  </si>
  <si>
    <t>CUST-2357</t>
  </si>
  <si>
    <t>ORD-02166</t>
  </si>
  <si>
    <t>ORD-02167</t>
  </si>
  <si>
    <t>CUST-1396</t>
  </si>
  <si>
    <t>ORD-02168</t>
  </si>
  <si>
    <t>CUST-1710</t>
  </si>
  <si>
    <t>ORD-02169</t>
  </si>
  <si>
    <t>ORD-02170</t>
  </si>
  <si>
    <t>CUST-1203</t>
  </si>
  <si>
    <t>ORD-02171</t>
  </si>
  <si>
    <t>ORD-02172</t>
  </si>
  <si>
    <t>ORD-02173</t>
  </si>
  <si>
    <t>ORD-02174</t>
  </si>
  <si>
    <t>CUST-1671</t>
  </si>
  <si>
    <t>ORD-02175</t>
  </si>
  <si>
    <t>CUST-2139</t>
  </si>
  <si>
    <t>ORD-02176</t>
  </si>
  <si>
    <t>CUST-1770</t>
  </si>
  <si>
    <t>ORD-02177</t>
  </si>
  <si>
    <t>ORD-02178</t>
  </si>
  <si>
    <t>CUST-1640</t>
  </si>
  <si>
    <t>ORD-02179</t>
  </si>
  <si>
    <t>ORD-02180</t>
  </si>
  <si>
    <t>ORD-02181</t>
  </si>
  <si>
    <t>ORD-02182</t>
  </si>
  <si>
    <t>ORD-02183</t>
  </si>
  <si>
    <t>ORD-02184</t>
  </si>
  <si>
    <t>ORD-02185</t>
  </si>
  <si>
    <t>ORD-02186</t>
  </si>
  <si>
    <t>ORD-02187</t>
  </si>
  <si>
    <t>ORD-02188</t>
  </si>
  <si>
    <t>ORD-02189</t>
  </si>
  <si>
    <t>ORD-02190</t>
  </si>
  <si>
    <t>ORD-02191</t>
  </si>
  <si>
    <t>ORD-02192</t>
  </si>
  <si>
    <t>ORD-02193</t>
  </si>
  <si>
    <t>ORD-02194</t>
  </si>
  <si>
    <t>ORD-02195</t>
  </si>
  <si>
    <t>ORD-02196</t>
  </si>
  <si>
    <t>ORD-02197</t>
  </si>
  <si>
    <t>ORD-02198</t>
  </si>
  <si>
    <t>ORD-02199</t>
  </si>
  <si>
    <t>ORD-02200</t>
  </si>
  <si>
    <t>ORD-02201</t>
  </si>
  <si>
    <t>ORD-02202</t>
  </si>
  <si>
    <t>ORD-02203</t>
  </si>
  <si>
    <t>ORD-02204</t>
  </si>
  <si>
    <t>ORD-02205</t>
  </si>
  <si>
    <t>CUST-1410</t>
  </si>
  <si>
    <t>ORD-02206</t>
  </si>
  <si>
    <t>ORD-02207</t>
  </si>
  <si>
    <t>ORD-02208</t>
  </si>
  <si>
    <t>CUST-1556</t>
  </si>
  <si>
    <t>ORD-02209</t>
  </si>
  <si>
    <t>ORD-02210</t>
  </si>
  <si>
    <t>CUST-1598</t>
  </si>
  <si>
    <t>ORD-02211</t>
  </si>
  <si>
    <t>ORD-02212</t>
  </si>
  <si>
    <t>CUST-1589</t>
  </si>
  <si>
    <t>ORD-02213</t>
  </si>
  <si>
    <t>ORD-02214</t>
  </si>
  <si>
    <t>CUST-1224</t>
  </si>
  <si>
    <t>ORD-02215</t>
  </si>
  <si>
    <t>ORD-02216</t>
  </si>
  <si>
    <t>ORD-02217</t>
  </si>
  <si>
    <t>ORD-02218</t>
  </si>
  <si>
    <t>ORD-02219</t>
  </si>
  <si>
    <t>ORD-02220</t>
  </si>
  <si>
    <t>ORD-02221</t>
  </si>
  <si>
    <t>ORD-02222</t>
  </si>
  <si>
    <t>ORD-02223</t>
  </si>
  <si>
    <t>ORD-02224</t>
  </si>
  <si>
    <t>ORD-02225</t>
  </si>
  <si>
    <t>ORD-02226</t>
  </si>
  <si>
    <t>ORD-02227</t>
  </si>
  <si>
    <t>ORD-02228</t>
  </si>
  <si>
    <t>ORD-02229</t>
  </si>
  <si>
    <t>ORD-02230</t>
  </si>
  <si>
    <t>CUST-1982</t>
  </si>
  <si>
    <t>ORD-02231</t>
  </si>
  <si>
    <t>ORD-02232</t>
  </si>
  <si>
    <t>ORD-02233</t>
  </si>
  <si>
    <t>ORD-02234</t>
  </si>
  <si>
    <t>ORD-02235</t>
  </si>
  <si>
    <t>ORD-02236</t>
  </si>
  <si>
    <t>ORD-02237</t>
  </si>
  <si>
    <t>CUST-1113</t>
  </si>
  <si>
    <t>ORD-02238</t>
  </si>
  <si>
    <t>ORD-02239</t>
  </si>
  <si>
    <t>ORD-02240</t>
  </si>
  <si>
    <t>ORD-02241</t>
  </si>
  <si>
    <t>ORD-02242</t>
  </si>
  <si>
    <t>ORD-02243</t>
  </si>
  <si>
    <t>ORD-02244</t>
  </si>
  <si>
    <t>ORD-02245</t>
  </si>
  <si>
    <t>ORD-02246</t>
  </si>
  <si>
    <t>ORD-02247</t>
  </si>
  <si>
    <t>ORD-02248</t>
  </si>
  <si>
    <t>ORD-02249</t>
  </si>
  <si>
    <t>ORD-02250</t>
  </si>
  <si>
    <t>ORD-02251</t>
  </si>
  <si>
    <t>ORD-02252</t>
  </si>
  <si>
    <t>ORD-02253</t>
  </si>
  <si>
    <t>ORD-02254</t>
  </si>
  <si>
    <t>ORD-02255</t>
  </si>
  <si>
    <t>ORD-02256</t>
  </si>
  <si>
    <t>CUST-1431</t>
  </si>
  <si>
    <t>ORD-02257</t>
  </si>
  <si>
    <t>CUST-1093</t>
  </si>
  <si>
    <t>ORD-02258</t>
  </si>
  <si>
    <t>CUST-2454</t>
  </si>
  <si>
    <t>ORD-02259</t>
  </si>
  <si>
    <t>CUST-2453</t>
  </si>
  <si>
    <t>ORD-02260</t>
  </si>
  <si>
    <t>ORD-02261</t>
  </si>
  <si>
    <t>ORD-02262</t>
  </si>
  <si>
    <t>ORD-02263</t>
  </si>
  <si>
    <t>ORD-02264</t>
  </si>
  <si>
    <t>ORD-02265</t>
  </si>
  <si>
    <t>ORD-02266</t>
  </si>
  <si>
    <t>ORD-02267</t>
  </si>
  <si>
    <t>ORD-02268</t>
  </si>
  <si>
    <t>ORD-02269</t>
  </si>
  <si>
    <t>CUST-1468</t>
  </si>
  <si>
    <t>ORD-02270</t>
  </si>
  <si>
    <t>CUST-1699</t>
  </si>
  <si>
    <t>ORD-02271</t>
  </si>
  <si>
    <t>ORD-02272</t>
  </si>
  <si>
    <t>ORD-02273</t>
  </si>
  <si>
    <t>ORD-02274</t>
  </si>
  <si>
    <t>ORD-02275</t>
  </si>
  <si>
    <t>ORD-02276</t>
  </si>
  <si>
    <t>ORD-02277</t>
  </si>
  <si>
    <t>ORD-02278</t>
  </si>
  <si>
    <t>ORD-02279</t>
  </si>
  <si>
    <t>ORD-02280</t>
  </si>
  <si>
    <t>ORD-02281</t>
  </si>
  <si>
    <t>CUST-1797</t>
  </si>
  <si>
    <t>ORD-02282</t>
  </si>
  <si>
    <t>ORD-02283</t>
  </si>
  <si>
    <t>ORD-02284</t>
  </si>
  <si>
    <t>CUST-1422</t>
  </si>
  <si>
    <t>ORD-02285</t>
  </si>
  <si>
    <t>ORD-02286</t>
  </si>
  <si>
    <t>ORD-02287</t>
  </si>
  <si>
    <t>ORD-02288</t>
  </si>
  <si>
    <t>CUST-1140</t>
  </si>
  <si>
    <t>ORD-02289</t>
  </si>
  <si>
    <t>ORD-02290</t>
  </si>
  <si>
    <t>CUST-1469</t>
  </si>
  <si>
    <t>ORD-02291</t>
  </si>
  <si>
    <t>ORD-02292</t>
  </si>
  <si>
    <t>CUST-2180</t>
  </si>
  <si>
    <t>ORD-02293</t>
  </si>
  <si>
    <t>ORD-02294</t>
  </si>
  <si>
    <t>ORD-02295</t>
  </si>
  <si>
    <t>CUST-1204</t>
  </si>
  <si>
    <t>ORD-02296</t>
  </si>
  <si>
    <t>ORD-02297</t>
  </si>
  <si>
    <t>ORD-02298</t>
  </si>
  <si>
    <t>ORD-02299</t>
  </si>
  <si>
    <t>CUST-1563</t>
  </si>
  <si>
    <t>ORD-02300</t>
  </si>
  <si>
    <t>ORD-02301</t>
  </si>
  <si>
    <t>ORD-02302</t>
  </si>
  <si>
    <t>CUST-1996</t>
  </si>
  <si>
    <t>ORD-02303</t>
  </si>
  <si>
    <t>CUST-2012</t>
  </si>
  <si>
    <t>ORD-02304</t>
  </si>
  <si>
    <t>ORD-02305</t>
  </si>
  <si>
    <t>CUST-1425</t>
  </si>
  <si>
    <t>ORD-02306</t>
  </si>
  <si>
    <t>ORD-02307</t>
  </si>
  <si>
    <t>ORD-02308</t>
  </si>
  <si>
    <t>CUST-2053</t>
  </si>
  <si>
    <t>ORD-02309</t>
  </si>
  <si>
    <t>ORD-02310</t>
  </si>
  <si>
    <t>ORD-02311</t>
  </si>
  <si>
    <t>ORD-02312</t>
  </si>
  <si>
    <t>ORD-02313</t>
  </si>
  <si>
    <t>ORD-02314</t>
  </si>
  <si>
    <t>ORD-02315</t>
  </si>
  <si>
    <t>ORD-02316</t>
  </si>
  <si>
    <t>ORD-02317</t>
  </si>
  <si>
    <t>ORD-02318</t>
  </si>
  <si>
    <t>ORD-02319</t>
  </si>
  <si>
    <t>ORD-02320</t>
  </si>
  <si>
    <t>ORD-02321</t>
  </si>
  <si>
    <t>CUST-2464</t>
  </si>
  <si>
    <t>ORD-02322</t>
  </si>
  <si>
    <t>ORD-02323</t>
  </si>
  <si>
    <t>ORD-02324</t>
  </si>
  <si>
    <t>ORD-02325</t>
  </si>
  <si>
    <t>ORD-02326</t>
  </si>
  <si>
    <t>CUST-2488</t>
  </si>
  <si>
    <t>ORD-02327</t>
  </si>
  <si>
    <t>ORD-02328</t>
  </si>
  <si>
    <t>ORD-02329</t>
  </si>
  <si>
    <t>CUST-1008</t>
  </si>
  <si>
    <t>ORD-02330</t>
  </si>
  <si>
    <t>ORD-02331</t>
  </si>
  <si>
    <t>ORD-02332</t>
  </si>
  <si>
    <t>ORD-02333</t>
  </si>
  <si>
    <t>ORD-02334</t>
  </si>
  <si>
    <t>ORD-02335</t>
  </si>
  <si>
    <t>ORD-02336</t>
  </si>
  <si>
    <t>ORD-02337</t>
  </si>
  <si>
    <t>ORD-02338</t>
  </si>
  <si>
    <t>ORD-02339</t>
  </si>
  <si>
    <t>ORD-02340</t>
  </si>
  <si>
    <t>CUST-2498</t>
  </si>
  <si>
    <t>ORD-02341</t>
  </si>
  <si>
    <t>ORD-02342</t>
  </si>
  <si>
    <t>CUST-1303</t>
  </si>
  <si>
    <t>ORD-02343</t>
  </si>
  <si>
    <t>CUST-2240</t>
  </si>
  <si>
    <t>ORD-02344</t>
  </si>
  <si>
    <t>ORD-02345</t>
  </si>
  <si>
    <t>ORD-02346</t>
  </si>
  <si>
    <t>ORD-02347</t>
  </si>
  <si>
    <t>CUST-2048</t>
  </si>
  <si>
    <t>ORD-02348</t>
  </si>
  <si>
    <t>ORD-02349</t>
  </si>
  <si>
    <t>ORD-02350</t>
  </si>
  <si>
    <t>ORD-02351</t>
  </si>
  <si>
    <t>CUST-2138</t>
  </si>
  <si>
    <t>ORD-02352</t>
  </si>
  <si>
    <t>CUST-1562</t>
  </si>
  <si>
    <t>ORD-02353</t>
  </si>
  <si>
    <t>CUST-1238</t>
  </si>
  <si>
    <t>ORD-02354</t>
  </si>
  <si>
    <t>CUST-1796</t>
  </si>
  <si>
    <t>ORD-02355</t>
  </si>
  <si>
    <t>ORD-02356</t>
  </si>
  <si>
    <t>ORD-02357</t>
  </si>
  <si>
    <t>ORD-02358</t>
  </si>
  <si>
    <t>ORD-02359</t>
  </si>
  <si>
    <t>ORD-02360</t>
  </si>
  <si>
    <t>ORD-02361</t>
  </si>
  <si>
    <t>ORD-02362</t>
  </si>
  <si>
    <t>CUST-2462</t>
  </si>
  <si>
    <t>ORD-02363</t>
  </si>
  <si>
    <t>CUST-2425</t>
  </si>
  <si>
    <t>ORD-02364</t>
  </si>
  <si>
    <t>ORD-02365</t>
  </si>
  <si>
    <t>ORD-02366</t>
  </si>
  <si>
    <t>ORD-02367</t>
  </si>
  <si>
    <t>ORD-02368</t>
  </si>
  <si>
    <t>ORD-02369</t>
  </si>
  <si>
    <t>ORD-02370</t>
  </si>
  <si>
    <t>ORD-02371</t>
  </si>
  <si>
    <t>ORD-02372</t>
  </si>
  <si>
    <t>CUST-1922</t>
  </si>
  <si>
    <t>ORD-02373</t>
  </si>
  <si>
    <t>ORD-02374</t>
  </si>
  <si>
    <t>CUST-2441</t>
  </si>
  <si>
    <t>ORD-02375</t>
  </si>
  <si>
    <t>ORD-02376</t>
  </si>
  <si>
    <t>ORD-02377</t>
  </si>
  <si>
    <t>ORD-02378</t>
  </si>
  <si>
    <t>ORD-02379</t>
  </si>
  <si>
    <t>ORD-02380</t>
  </si>
  <si>
    <t>ORD-02381</t>
  </si>
  <si>
    <t>ORD-02382</t>
  </si>
  <si>
    <t>ORD-02383</t>
  </si>
  <si>
    <t>ORD-02384</t>
  </si>
  <si>
    <t>ORD-02385</t>
  </si>
  <si>
    <t>ORD-02386</t>
  </si>
  <si>
    <t>ORD-02387</t>
  </si>
  <si>
    <t>CUST-1984</t>
  </si>
  <si>
    <t>ORD-02388</t>
  </si>
  <si>
    <t>ORD-02389</t>
  </si>
  <si>
    <t>ORD-02390</t>
  </si>
  <si>
    <t>CUST-1052</t>
  </si>
  <si>
    <t>ORD-02391</t>
  </si>
  <si>
    <t>ORD-02392</t>
  </si>
  <si>
    <t>ORD-02393</t>
  </si>
  <si>
    <t>ORD-02394</t>
  </si>
  <si>
    <t>ORD-02395</t>
  </si>
  <si>
    <t>ORD-02396</t>
  </si>
  <si>
    <t>CUST-2121</t>
  </si>
  <si>
    <t>ORD-02397</t>
  </si>
  <si>
    <t>ORD-02398</t>
  </si>
  <si>
    <t>ORD-02399</t>
  </si>
  <si>
    <t>CUST-2112</t>
  </si>
  <si>
    <t>ORD-02400</t>
  </si>
  <si>
    <t>ORD-02401</t>
  </si>
  <si>
    <t>ORD-02402</t>
  </si>
  <si>
    <t>ORD-02403</t>
  </si>
  <si>
    <t>ORD-02404</t>
  </si>
  <si>
    <t>ORD-02405</t>
  </si>
  <si>
    <t>ORD-02406</t>
  </si>
  <si>
    <t>ORD-02407</t>
  </si>
  <si>
    <t>ORD-02408</t>
  </si>
  <si>
    <t>ORD-02409</t>
  </si>
  <si>
    <t>CUST-1767</t>
  </si>
  <si>
    <t>ORD-02410</t>
  </si>
  <si>
    <t>CUST-2315</t>
  </si>
  <si>
    <t>ORD-02411</t>
  </si>
  <si>
    <t>ORD-02412</t>
  </si>
  <si>
    <t>ORD-02413</t>
  </si>
  <si>
    <t>ORD-02414</t>
  </si>
  <si>
    <t>CUST-2018</t>
  </si>
  <si>
    <t>ORD-02415</t>
  </si>
  <si>
    <t>ORD-02416</t>
  </si>
  <si>
    <t>ORD-02417</t>
  </si>
  <si>
    <t>CUST-1537</t>
  </si>
  <si>
    <t>ORD-02418</t>
  </si>
  <si>
    <t>ORD-02419</t>
  </si>
  <si>
    <t>ORD-02420</t>
  </si>
  <si>
    <t>ORD-02421</t>
  </si>
  <si>
    <t>ORD-02422</t>
  </si>
  <si>
    <t>ORD-02423</t>
  </si>
  <si>
    <t>ORD-02424</t>
  </si>
  <si>
    <t>ORD-02425</t>
  </si>
  <si>
    <t>ORD-02426</t>
  </si>
  <si>
    <t>ORD-02427</t>
  </si>
  <si>
    <t>CUST-1145</t>
  </si>
  <si>
    <t>ORD-02428</t>
  </si>
  <si>
    <t>CUST-1503</t>
  </si>
  <si>
    <t>ORD-02429</t>
  </si>
  <si>
    <t>ORD-02430</t>
  </si>
  <si>
    <t>ORD-02431</t>
  </si>
  <si>
    <t>ORD-02432</t>
  </si>
  <si>
    <t>ORD-02433</t>
  </si>
  <si>
    <t>CUST-2314</t>
  </si>
  <si>
    <t>ORD-02434</t>
  </si>
  <si>
    <t>CUST-2376</t>
  </si>
  <si>
    <t>ORD-02435</t>
  </si>
  <si>
    <t>ORD-02436</t>
  </si>
  <si>
    <t>ORD-02437</t>
  </si>
  <si>
    <t>ORD-02438</t>
  </si>
  <si>
    <t>ORD-02439</t>
  </si>
  <si>
    <t>ORD-02440</t>
  </si>
  <si>
    <t>ORD-02441</t>
  </si>
  <si>
    <t>CUST-2298</t>
  </si>
  <si>
    <t>ORD-02442</t>
  </si>
  <si>
    <t>ORD-02443</t>
  </si>
  <si>
    <t>ORD-02444</t>
  </si>
  <si>
    <t>ORD-02445</t>
  </si>
  <si>
    <t>CUST-2147</t>
  </si>
  <si>
    <t>ORD-02446</t>
  </si>
  <si>
    <t>ORD-02447</t>
  </si>
  <si>
    <t>ORD-02448</t>
  </si>
  <si>
    <t>ORD-02449</t>
  </si>
  <si>
    <t>ORD-02450</t>
  </si>
  <si>
    <t>ORD-02451</t>
  </si>
  <si>
    <t>ORD-02452</t>
  </si>
  <si>
    <t>ORD-02453</t>
  </si>
  <si>
    <t>CUST-2427</t>
  </si>
  <si>
    <t>ORD-02454</t>
  </si>
  <si>
    <t>CUST-1627</t>
  </si>
  <si>
    <t>ORD-02455</t>
  </si>
  <si>
    <t>ORD-02456</t>
  </si>
  <si>
    <t>CUST-1385</t>
  </si>
  <si>
    <t>ORD-02457</t>
  </si>
  <si>
    <t>CUST-1653</t>
  </si>
  <si>
    <t>ORD-02458</t>
  </si>
  <si>
    <t>CUST-1691</t>
  </si>
  <si>
    <t>ORD-02459</t>
  </si>
  <si>
    <t>ORD-02460</t>
  </si>
  <si>
    <t>ORD-02461</t>
  </si>
  <si>
    <t>ORD-02462</t>
  </si>
  <si>
    <t>ORD-02463</t>
  </si>
  <si>
    <t>ORD-02464</t>
  </si>
  <si>
    <t>ORD-02465</t>
  </si>
  <si>
    <t>ORD-02466</t>
  </si>
  <si>
    <t>ORD-02467</t>
  </si>
  <si>
    <t>ORD-02468</t>
  </si>
  <si>
    <t>ORD-02469</t>
  </si>
  <si>
    <t>ORD-02470</t>
  </si>
  <si>
    <t>ORD-02471</t>
  </si>
  <si>
    <t>ORD-02472</t>
  </si>
  <si>
    <t>ORD-02473</t>
  </si>
  <si>
    <t>ORD-02474</t>
  </si>
  <si>
    <t>ORD-02475</t>
  </si>
  <si>
    <t>ORD-02476</t>
  </si>
  <si>
    <t>ORD-02477</t>
  </si>
  <si>
    <t>ORD-02478</t>
  </si>
  <si>
    <t>ORD-02479</t>
  </si>
  <si>
    <t>ORD-02480</t>
  </si>
  <si>
    <t>ORD-02481</t>
  </si>
  <si>
    <t>ORD-02482</t>
  </si>
  <si>
    <t>CUST-2024</t>
  </si>
  <si>
    <t>ORD-02483</t>
  </si>
  <si>
    <t>CUST-2366</t>
  </si>
  <si>
    <t>ORD-02484</t>
  </si>
  <si>
    <t>ORD-02485</t>
  </si>
  <si>
    <t>ORD-02486</t>
  </si>
  <si>
    <t>CUST-1947</t>
  </si>
  <si>
    <t>ORD-02487</t>
  </si>
  <si>
    <t>ORD-02488</t>
  </si>
  <si>
    <t>ORD-02489</t>
  </si>
  <si>
    <t>ORD-02490</t>
  </si>
  <si>
    <t>ORD-02491</t>
  </si>
  <si>
    <t>CUST-1829</t>
  </si>
  <si>
    <t>ORD-02492</t>
  </si>
  <si>
    <t>ORD-02493</t>
  </si>
  <si>
    <t>ORD-02494</t>
  </si>
  <si>
    <t>ORD-02495</t>
  </si>
  <si>
    <t>ORD-02496</t>
  </si>
  <si>
    <t>ORD-02497</t>
  </si>
  <si>
    <t>ORD-02498</t>
  </si>
  <si>
    <t>ORD-02499</t>
  </si>
  <si>
    <t>ORD-02500</t>
  </si>
  <si>
    <t>CUST-2242</t>
  </si>
  <si>
    <t>ORD-02501</t>
  </si>
  <si>
    <t>ORD-02502</t>
  </si>
  <si>
    <t>ORD-02503</t>
  </si>
  <si>
    <t>CUST-1190</t>
  </si>
  <si>
    <t>ORD-02504</t>
  </si>
  <si>
    <t>ORD-02505</t>
  </si>
  <si>
    <t>ORD-02506</t>
  </si>
  <si>
    <t>ORD-02507</t>
  </si>
  <si>
    <t>ORD-02508</t>
  </si>
  <si>
    <t>ORD-02509</t>
  </si>
  <si>
    <t>ORD-02510</t>
  </si>
  <si>
    <t>ORD-02511</t>
  </si>
  <si>
    <t>CUST-2019</t>
  </si>
  <si>
    <t>ORD-02512</t>
  </si>
  <si>
    <t>ORD-02513</t>
  </si>
  <si>
    <t>ORD-02514</t>
  </si>
  <si>
    <t>ORD-02515</t>
  </si>
  <si>
    <t>ORD-02516</t>
  </si>
  <si>
    <t>ORD-02517</t>
  </si>
  <si>
    <t>CUST-2026</t>
  </si>
  <si>
    <t>ORD-02518</t>
  </si>
  <si>
    <t>ORD-02519</t>
  </si>
  <si>
    <t>ORD-02520</t>
  </si>
  <si>
    <t>ORD-02521</t>
  </si>
  <si>
    <t>ORD-02522</t>
  </si>
  <si>
    <t>ORD-02523</t>
  </si>
  <si>
    <t>ORD-02524</t>
  </si>
  <si>
    <t>CUST-1807</t>
  </si>
  <si>
    <t>ORD-02525</t>
  </si>
  <si>
    <t>CUST-1538</t>
  </si>
  <si>
    <t>ORD-02526</t>
  </si>
  <si>
    <t>CUST-1918</t>
  </si>
  <si>
    <t>ORD-02527</t>
  </si>
  <si>
    <t>CUST-1715</t>
  </si>
  <si>
    <t>ORD-02528</t>
  </si>
  <si>
    <t>ORD-02529</t>
  </si>
  <si>
    <t>CUST-1954</t>
  </si>
  <si>
    <t>ORD-02530</t>
  </si>
  <si>
    <t>ORD-02531</t>
  </si>
  <si>
    <t>ORD-02532</t>
  </si>
  <si>
    <t>ORD-02533</t>
  </si>
  <si>
    <t>ORD-02534</t>
  </si>
  <si>
    <t>ORD-02535</t>
  </si>
  <si>
    <t>ORD-02536</t>
  </si>
  <si>
    <t>ORD-02537</t>
  </si>
  <si>
    <t>ORD-02538</t>
  </si>
  <si>
    <t>ORD-02539</t>
  </si>
  <si>
    <t>ORD-02540</t>
  </si>
  <si>
    <t>ORD-02541</t>
  </si>
  <si>
    <t>CUST-2529</t>
  </si>
  <si>
    <t>ORD-02542</t>
  </si>
  <si>
    <t>ORD-02543</t>
  </si>
  <si>
    <t>ORD-02544</t>
  </si>
  <si>
    <t>ORD-02545</t>
  </si>
  <si>
    <t>CUST-2221</t>
  </si>
  <si>
    <t>ORD-02546</t>
  </si>
  <si>
    <t>ORD-02547</t>
  </si>
  <si>
    <t>ORD-02548</t>
  </si>
  <si>
    <t>ORD-02549</t>
  </si>
  <si>
    <t>ORD-02550</t>
  </si>
  <si>
    <t>ORD-02551</t>
  </si>
  <si>
    <t>CUST-1610</t>
  </si>
  <si>
    <t>ORD-02552</t>
  </si>
  <si>
    <t>CUST-1066</t>
  </si>
  <si>
    <t>ORD-02553</t>
  </si>
  <si>
    <t>ORD-02554</t>
  </si>
  <si>
    <t>ORD-02555</t>
  </si>
  <si>
    <t>ORD-02556</t>
  </si>
  <si>
    <t>CUST-2345</t>
  </si>
  <si>
    <t>ORD-02557</t>
  </si>
  <si>
    <t>ORD-02558</t>
  </si>
  <si>
    <t>ORD-02559</t>
  </si>
  <si>
    <t>ORD-02560</t>
  </si>
  <si>
    <t>ORD-02561</t>
  </si>
  <si>
    <t>ORD-02562</t>
  </si>
  <si>
    <t>ORD-02563</t>
  </si>
  <si>
    <t>CUST-1768</t>
  </si>
  <si>
    <t>ORD-02564</t>
  </si>
  <si>
    <t>ORD-02565</t>
  </si>
  <si>
    <t>ORD-02566</t>
  </si>
  <si>
    <t>ORD-02567</t>
  </si>
  <si>
    <t>ORD-02568</t>
  </si>
  <si>
    <t>ORD-02569</t>
  </si>
  <si>
    <t>ORD-02570</t>
  </si>
  <si>
    <t>ORD-02571</t>
  </si>
  <si>
    <t>ORD-02572</t>
  </si>
  <si>
    <t>ORD-02573</t>
  </si>
  <si>
    <t>CUST-1944</t>
  </si>
  <si>
    <t>ORD-02574</t>
  </si>
  <si>
    <t>CUST-2095</t>
  </si>
  <si>
    <t>ORD-02575</t>
  </si>
  <si>
    <t>ORD-02576</t>
  </si>
  <si>
    <t>ORD-02577</t>
  </si>
  <si>
    <t>ORD-02578</t>
  </si>
  <si>
    <t>ORD-02579</t>
  </si>
  <si>
    <t>ORD-02580</t>
  </si>
  <si>
    <t>CUST-2294</t>
  </si>
  <si>
    <t>ORD-02581</t>
  </si>
  <si>
    <t>ORD-02582</t>
  </si>
  <si>
    <t>ORD-02583</t>
  </si>
  <si>
    <t>CUST-1428</t>
  </si>
  <si>
    <t>ORD-02584</t>
  </si>
  <si>
    <t>ORD-02585</t>
  </si>
  <si>
    <t>ORD-02586</t>
  </si>
  <si>
    <t>ORD-02587</t>
  </si>
  <si>
    <t>ORD-02588</t>
  </si>
  <si>
    <t>ORD-02589</t>
  </si>
  <si>
    <t>ORD-02590</t>
  </si>
  <si>
    <t>ORD-02591</t>
  </si>
  <si>
    <t>CUST-1299</t>
  </si>
  <si>
    <t>ORD-02592</t>
  </si>
  <si>
    <t>CUST-1832</t>
  </si>
  <si>
    <t>ORD-02593</t>
  </si>
  <si>
    <t>CUST-1097</t>
  </si>
  <si>
    <t>ORD-02594</t>
  </si>
  <si>
    <t>ORD-02595</t>
  </si>
  <si>
    <t>ORD-02596</t>
  </si>
  <si>
    <t>ORD-02597</t>
  </si>
  <si>
    <t>ORD-02598</t>
  </si>
  <si>
    <t>ORD-02599</t>
  </si>
  <si>
    <t>ORD-02600</t>
  </si>
  <si>
    <t>CUST-1930</t>
  </si>
  <si>
    <t>ORD-02601</t>
  </si>
  <si>
    <t>CUST-1184</t>
  </si>
  <si>
    <t>ORD-02602</t>
  </si>
  <si>
    <t>CUST-2225</t>
  </si>
  <si>
    <t>ORD-02603</t>
  </si>
  <si>
    <t>ORD-02604</t>
  </si>
  <si>
    <t>ORD-02605</t>
  </si>
  <si>
    <t>ORD-02606</t>
  </si>
  <si>
    <t>ORD-02607</t>
  </si>
  <si>
    <t>ORD-02608</t>
  </si>
  <si>
    <t>ORD-02609</t>
  </si>
  <si>
    <t>ORD-02610</t>
  </si>
  <si>
    <t>CUST-1324</t>
  </si>
  <si>
    <t>ORD-02611</t>
  </si>
  <si>
    <t>ORD-02612</t>
  </si>
  <si>
    <t>ORD-02613</t>
  </si>
  <si>
    <t>ORD-02614</t>
  </si>
  <si>
    <t>CUST-1842</t>
  </si>
  <si>
    <t>ORD-02615</t>
  </si>
  <si>
    <t>CUST-1073</t>
  </si>
  <si>
    <t>ORD-02616</t>
  </si>
  <si>
    <t>ORD-02617</t>
  </si>
  <si>
    <t>ORD-02618</t>
  </si>
  <si>
    <t>ORD-02619</t>
  </si>
  <si>
    <t>ORD-02620</t>
  </si>
  <si>
    <t>ORD-02621</t>
  </si>
  <si>
    <t>ORD-02622</t>
  </si>
  <si>
    <t>CUST-2355</t>
  </si>
  <si>
    <t>ORD-02623</t>
  </si>
  <si>
    <t>CUST-1297</t>
  </si>
  <si>
    <t>ORD-02624</t>
  </si>
  <si>
    <t>ORD-02625</t>
  </si>
  <si>
    <t>ORD-02626</t>
  </si>
  <si>
    <t>CUST-2495</t>
  </si>
  <si>
    <t>ORD-02627</t>
  </si>
  <si>
    <t>ORD-02628</t>
  </si>
  <si>
    <t>CUST-2525</t>
  </si>
  <si>
    <t>ORD-02629</t>
  </si>
  <si>
    <t>CUST-2027</t>
  </si>
  <si>
    <t>ORD-02630</t>
  </si>
  <si>
    <t>ORD-02631</t>
  </si>
  <si>
    <t>CUST-1571</t>
  </si>
  <si>
    <t>ORD-02632</t>
  </si>
  <si>
    <t>ORD-02633</t>
  </si>
  <si>
    <t>ORD-02634</t>
  </si>
  <si>
    <t>ORD-02635</t>
  </si>
  <si>
    <t>ORD-02636</t>
  </si>
  <si>
    <t>ORD-02637</t>
  </si>
  <si>
    <t>ORD-02638</t>
  </si>
  <si>
    <t>ORD-02639</t>
  </si>
  <si>
    <t>ORD-02640</t>
  </si>
  <si>
    <t>ORD-02641</t>
  </si>
  <si>
    <t>ORD-02642</t>
  </si>
  <si>
    <t>ORD-02643</t>
  </si>
  <si>
    <t>ORD-02644</t>
  </si>
  <si>
    <t>ORD-02645</t>
  </si>
  <si>
    <t>ORD-02646</t>
  </si>
  <si>
    <t>ORD-02647</t>
  </si>
  <si>
    <t>ORD-02648</t>
  </si>
  <si>
    <t>CUST-2000</t>
  </si>
  <si>
    <t>ORD-02649</t>
  </si>
  <si>
    <t>ORD-02650</t>
  </si>
  <si>
    <t>ORD-02651</t>
  </si>
  <si>
    <t>ORD-02652</t>
  </si>
  <si>
    <t>ORD-02653</t>
  </si>
  <si>
    <t>ORD-02654</t>
  </si>
  <si>
    <t>ORD-02655</t>
  </si>
  <si>
    <t>ORD-02656</t>
  </si>
  <si>
    <t>ORD-02657</t>
  </si>
  <si>
    <t>ORD-02658</t>
  </si>
  <si>
    <t>ORD-02659</t>
  </si>
  <si>
    <t>ORD-02660</t>
  </si>
  <si>
    <t>ORD-02661</t>
  </si>
  <si>
    <t>CUST-1499</t>
  </si>
  <si>
    <t>ORD-02662</t>
  </si>
  <si>
    <t>ORD-02663</t>
  </si>
  <si>
    <t>ORD-02664</t>
  </si>
  <si>
    <t>ORD-02665</t>
  </si>
  <si>
    <t>ORD-02666</t>
  </si>
  <si>
    <t>CUST-1926</t>
  </si>
  <si>
    <t>ORD-02667</t>
  </si>
  <si>
    <t>ORD-02668</t>
  </si>
  <si>
    <t>ORD-02669</t>
  </si>
  <si>
    <t>ORD-02670</t>
  </si>
  <si>
    <t>ORD-02671</t>
  </si>
  <si>
    <t>CUST-1890</t>
  </si>
  <si>
    <t>ORD-02672</t>
  </si>
  <si>
    <t>ORD-02673</t>
  </si>
  <si>
    <t>ORD-02674</t>
  </si>
  <si>
    <t>ORD-02675</t>
  </si>
  <si>
    <t>ORD-02676</t>
  </si>
  <si>
    <t>ORD-02677</t>
  </si>
  <si>
    <t>ORD-02678</t>
  </si>
  <si>
    <t>ORD-02679</t>
  </si>
  <si>
    <t>CUST-1483</t>
  </si>
  <si>
    <t>ORD-02680</t>
  </si>
  <si>
    <t>ORD-02681</t>
  </si>
  <si>
    <t>ORD-02682</t>
  </si>
  <si>
    <t>ORD-02683</t>
  </si>
  <si>
    <t>ORD-02684</t>
  </si>
  <si>
    <t>ORD-02685</t>
  </si>
  <si>
    <t>CUST-1750</t>
  </si>
  <si>
    <t>ORD-02686</t>
  </si>
  <si>
    <t>ORD-02687</t>
  </si>
  <si>
    <t>ORD-02688</t>
  </si>
  <si>
    <t>ORD-02689</t>
  </si>
  <si>
    <t>ORD-02690</t>
  </si>
  <si>
    <t>ORD-02691</t>
  </si>
  <si>
    <t>ORD-02692</t>
  </si>
  <si>
    <t>ORD-02693</t>
  </si>
  <si>
    <t>ORD-02694</t>
  </si>
  <si>
    <t>CUST-1851</t>
  </si>
  <si>
    <t>ORD-02695</t>
  </si>
  <si>
    <t>ORD-02696</t>
  </si>
  <si>
    <t>ORD-02697</t>
  </si>
  <si>
    <t>CUST-2340</t>
  </si>
  <si>
    <t>ORD-02698</t>
  </si>
  <si>
    <t>CUST-2059</t>
  </si>
  <si>
    <t>ORD-02699</t>
  </si>
  <si>
    <t>ORD-02700</t>
  </si>
  <si>
    <t>ORD-02701</t>
  </si>
  <si>
    <t>CUST-1559</t>
  </si>
  <si>
    <t>ORD-02702</t>
  </si>
  <si>
    <t>ORD-02703</t>
  </si>
  <si>
    <t>CUST-2135</t>
  </si>
  <si>
    <t>ORD-02704</t>
  </si>
  <si>
    <t>CUST-2269</t>
  </si>
  <si>
    <t>ORD-02705</t>
  </si>
  <si>
    <t>ORD-02706</t>
  </si>
  <si>
    <t>ORD-02707</t>
  </si>
  <si>
    <t>ORD-02708</t>
  </si>
  <si>
    <t>ORD-02709</t>
  </si>
  <si>
    <t>ORD-02710</t>
  </si>
  <si>
    <t>ORD-02711</t>
  </si>
  <si>
    <t>CUST-1722</t>
  </si>
  <si>
    <t>ORD-02712</t>
  </si>
  <si>
    <t>ORD-02713</t>
  </si>
  <si>
    <t>ORD-02714</t>
  </si>
  <si>
    <t>ORD-02715</t>
  </si>
  <si>
    <t>ORD-02716</t>
  </si>
  <si>
    <t>ORD-02717</t>
  </si>
  <si>
    <t>ORD-02718</t>
  </si>
  <si>
    <t>ORD-02719</t>
  </si>
  <si>
    <t>ORD-02720</t>
  </si>
  <si>
    <t>ORD-02721</t>
  </si>
  <si>
    <t>ORD-02722</t>
  </si>
  <si>
    <t>CUST-1355</t>
  </si>
  <si>
    <t>ORD-02723</t>
  </si>
  <si>
    <t>ORD-02724</t>
  </si>
  <si>
    <t>CUST-1312</t>
  </si>
  <si>
    <t>ORD-02725</t>
  </si>
  <si>
    <t>ORD-02726</t>
  </si>
  <si>
    <t>CUST-1629</t>
  </si>
  <si>
    <t>ORD-02727</t>
  </si>
  <si>
    <t>ORD-02728</t>
  </si>
  <si>
    <t>ORD-02729</t>
  </si>
  <si>
    <t>ORD-02730</t>
  </si>
  <si>
    <t>ORD-02731</t>
  </si>
  <si>
    <t>ORD-02732</t>
  </si>
  <si>
    <t>ORD-02733</t>
  </si>
  <si>
    <t>ORD-02734</t>
  </si>
  <si>
    <t>ORD-02735</t>
  </si>
  <si>
    <t>ORD-02736</t>
  </si>
  <si>
    <t>ORD-02737</t>
  </si>
  <si>
    <t>ORD-02738</t>
  </si>
  <si>
    <t>ORD-02739</t>
  </si>
  <si>
    <t>CUST-2032</t>
  </si>
  <si>
    <t>ORD-02740</t>
  </si>
  <si>
    <t>ORD-02741</t>
  </si>
  <si>
    <t>ORD-02742</t>
  </si>
  <si>
    <t>ORD-02743</t>
  </si>
  <si>
    <t>ORD-02744</t>
  </si>
  <si>
    <t>CUST-2397</t>
  </si>
  <si>
    <t>ORD-02745</t>
  </si>
  <si>
    <t>CUST-2560</t>
  </si>
  <si>
    <t>ORD-02746</t>
  </si>
  <si>
    <t>ORD-02747</t>
  </si>
  <si>
    <t>ORD-02748</t>
  </si>
  <si>
    <t>ORD-02749</t>
  </si>
  <si>
    <t>ORD-02750</t>
  </si>
  <si>
    <t>ORD-02751</t>
  </si>
  <si>
    <t>ORD-02752</t>
  </si>
  <si>
    <t>ORD-02753</t>
  </si>
  <si>
    <t>ORD-02754</t>
  </si>
  <si>
    <t>ORD-02755</t>
  </si>
  <si>
    <t>CUST-2587</t>
  </si>
  <si>
    <t>ORD-02756</t>
  </si>
  <si>
    <t>ORD-02757</t>
  </si>
  <si>
    <t>ORD-02758</t>
  </si>
  <si>
    <t>ORD-02759</t>
  </si>
  <si>
    <t>CUST-1329</t>
  </si>
  <si>
    <t>ORD-02760</t>
  </si>
  <si>
    <t>ORD-02761</t>
  </si>
  <si>
    <t>ORD-02762</t>
  </si>
  <si>
    <t>ORD-02763</t>
  </si>
  <si>
    <t>ORD-02764</t>
  </si>
  <si>
    <t>ORD-02765</t>
  </si>
  <si>
    <t>ORD-02766</t>
  </si>
  <si>
    <t>ORD-02767</t>
  </si>
  <si>
    <t>ORD-02768</t>
  </si>
  <si>
    <t>ORD-02769</t>
  </si>
  <si>
    <t>CUST-1065</t>
  </si>
  <si>
    <t>ORD-02770</t>
  </si>
  <si>
    <t>ORD-02771</t>
  </si>
  <si>
    <t>CUST-2200</t>
  </si>
  <si>
    <t>ORD-02772</t>
  </si>
  <si>
    <t>ORD-02773</t>
  </si>
  <si>
    <t>ORD-02774</t>
  </si>
  <si>
    <t>ORD-02775</t>
  </si>
  <si>
    <t>ORD-02776</t>
  </si>
  <si>
    <t>ORD-02777</t>
  </si>
  <si>
    <t>ORD-02778</t>
  </si>
  <si>
    <t>ORD-02779</t>
  </si>
  <si>
    <t>ORD-02780</t>
  </si>
  <si>
    <t>ORD-02781</t>
  </si>
  <si>
    <t>ORD-02782</t>
  </si>
  <si>
    <t>CUST-2501</t>
  </si>
  <si>
    <t>ORD-02783</t>
  </si>
  <si>
    <t>ORD-02784</t>
  </si>
  <si>
    <t>ORD-02785</t>
  </si>
  <si>
    <t>ORD-02786</t>
  </si>
  <si>
    <t>ORD-02787</t>
  </si>
  <si>
    <t>ORD-02788</t>
  </si>
  <si>
    <t>ORD-02789</t>
  </si>
  <si>
    <t>ORD-02790</t>
  </si>
  <si>
    <t>ORD-02791</t>
  </si>
  <si>
    <t>ORD-02792</t>
  </si>
  <si>
    <t>ORD-02793</t>
  </si>
  <si>
    <t>ORD-02794</t>
  </si>
  <si>
    <t>ORD-02795</t>
  </si>
  <si>
    <t>ORD-02796</t>
  </si>
  <si>
    <t>ORD-02797</t>
  </si>
  <si>
    <t>ORD-02798</t>
  </si>
  <si>
    <t>ORD-02799</t>
  </si>
  <si>
    <t>ORD-02800</t>
  </si>
  <si>
    <t>ORD-02801</t>
  </si>
  <si>
    <t>ORD-02802</t>
  </si>
  <si>
    <t>ORD-02803</t>
  </si>
  <si>
    <t>ORD-02804</t>
  </si>
  <si>
    <t>ORD-02805</t>
  </si>
  <si>
    <t>ORD-02806</t>
  </si>
  <si>
    <t>ORD-02807</t>
  </si>
  <si>
    <t>ORD-02808</t>
  </si>
  <si>
    <t>ORD-02809</t>
  </si>
  <si>
    <t>ORD-02810</t>
  </si>
  <si>
    <t>ORD-02811</t>
  </si>
  <si>
    <t>ORD-02812</t>
  </si>
  <si>
    <t>ORD-02813</t>
  </si>
  <si>
    <t>ORD-02814</t>
  </si>
  <si>
    <t>ORD-02815</t>
  </si>
  <si>
    <t>ORD-02816</t>
  </si>
  <si>
    <t>CUST-1458</t>
  </si>
  <si>
    <t>ORD-02817</t>
  </si>
  <si>
    <t>ORD-02818</t>
  </si>
  <si>
    <t>CUST-1521</t>
  </si>
  <si>
    <t>ORD-02819</t>
  </si>
  <si>
    <t>ORD-02820</t>
  </si>
  <si>
    <t>CUST-1635</t>
  </si>
  <si>
    <t>ORD-02821</t>
  </si>
  <si>
    <t>ORD-02822</t>
  </si>
  <si>
    <t>ORD-02823</t>
  </si>
  <si>
    <t>ORD-02824</t>
  </si>
  <si>
    <t>ORD-02825</t>
  </si>
  <si>
    <t>ORD-02826</t>
  </si>
  <si>
    <t>CUST-1910</t>
  </si>
  <si>
    <t>ORD-02827</t>
  </si>
  <si>
    <t>ORD-02828</t>
  </si>
  <si>
    <t>CUST-1328</t>
  </si>
  <si>
    <t>ORD-02829</t>
  </si>
  <si>
    <t>ORD-02830</t>
  </si>
  <si>
    <t>ORD-02831</t>
  </si>
  <si>
    <t>ORD-02832</t>
  </si>
  <si>
    <t>ORD-02833</t>
  </si>
  <si>
    <t>CUST-1864</t>
  </si>
  <si>
    <t>ORD-02834</t>
  </si>
  <si>
    <t>ORD-02835</t>
  </si>
  <si>
    <t>ORD-02836</t>
  </si>
  <si>
    <t>ORD-02837</t>
  </si>
  <si>
    <t>ORD-02838</t>
  </si>
  <si>
    <t>ORD-02839</t>
  </si>
  <si>
    <t>ORD-02840</t>
  </si>
  <si>
    <t>CUST-1548</t>
  </si>
  <si>
    <t>ORD-02841</t>
  </si>
  <si>
    <t>CUST-1253</t>
  </si>
  <si>
    <t>ORD-02842</t>
  </si>
  <si>
    <t>ORD-02843</t>
  </si>
  <si>
    <t>ORD-02844</t>
  </si>
  <si>
    <t>ORD-02845</t>
  </si>
  <si>
    <t>ORD-02846</t>
  </si>
  <si>
    <t>ORD-02847</t>
  </si>
  <si>
    <t>ORD-02848</t>
  </si>
  <si>
    <t>ORD-02849</t>
  </si>
  <si>
    <t>ORD-02850</t>
  </si>
  <si>
    <t>ORD-02851</t>
  </si>
  <si>
    <t>ORD-02852</t>
  </si>
  <si>
    <t>ORD-02853</t>
  </si>
  <si>
    <t>ORD-02854</t>
  </si>
  <si>
    <t>ORD-02855</t>
  </si>
  <si>
    <t>ORD-02856</t>
  </si>
  <si>
    <t>ORD-02857</t>
  </si>
  <si>
    <t>ORD-02858</t>
  </si>
  <si>
    <t>ORD-02859</t>
  </si>
  <si>
    <t>ORD-02860</t>
  </si>
  <si>
    <t>ORD-02861</t>
  </si>
  <si>
    <t>ORD-02862</t>
  </si>
  <si>
    <t>ORD-02863</t>
  </si>
  <si>
    <t>CUST-1739</t>
  </si>
  <si>
    <t>ORD-02864</t>
  </si>
  <si>
    <t>ORD-02865</t>
  </si>
  <si>
    <t>CUST-1927</t>
  </si>
  <si>
    <t>ORD-02866</t>
  </si>
  <si>
    <t>ORD-02867</t>
  </si>
  <si>
    <t>CUST-2479</t>
  </si>
  <si>
    <t>ORD-02868</t>
  </si>
  <si>
    <t>ORD-02869</t>
  </si>
  <si>
    <t>ORD-02870</t>
  </si>
  <si>
    <t>ORD-02871</t>
  </si>
  <si>
    <t>ORD-02872</t>
  </si>
  <si>
    <t>ORD-02873</t>
  </si>
  <si>
    <t>ORD-02874</t>
  </si>
  <si>
    <t>ORD-02875</t>
  </si>
  <si>
    <t>ORD-02876</t>
  </si>
  <si>
    <t>ORD-02877</t>
  </si>
  <si>
    <t>ORD-02878</t>
  </si>
  <si>
    <t>CUST-2420</t>
  </si>
  <si>
    <t>ORD-02879</t>
  </si>
  <si>
    <t>ORD-02880</t>
  </si>
  <si>
    <t>ORD-02881</t>
  </si>
  <si>
    <t>ORD-02882</t>
  </si>
  <si>
    <t>ORD-02883</t>
  </si>
  <si>
    <t>ORD-02884</t>
  </si>
  <si>
    <t>ORD-02885</t>
  </si>
  <si>
    <t>ORD-02886</t>
  </si>
  <si>
    <t>ORD-02887</t>
  </si>
  <si>
    <t>ORD-02888</t>
  </si>
  <si>
    <t>ORD-02889</t>
  </si>
  <si>
    <t>ORD-02890</t>
  </si>
  <si>
    <t>ORD-02891</t>
  </si>
  <si>
    <t>ORD-02892</t>
  </si>
  <si>
    <t>ORD-02893</t>
  </si>
  <si>
    <t>CUST-2252</t>
  </si>
  <si>
    <t>ORD-02894</t>
  </si>
  <si>
    <t>ORD-02895</t>
  </si>
  <si>
    <t>ORD-02896</t>
  </si>
  <si>
    <t>ORD-02897</t>
  </si>
  <si>
    <t>ORD-02898</t>
  </si>
  <si>
    <t>ORD-02899</t>
  </si>
  <si>
    <t>ORD-02900</t>
  </si>
  <si>
    <t>ORD-02901</t>
  </si>
  <si>
    <t>CUST-1837</t>
  </si>
  <si>
    <t>ORD-02902</t>
  </si>
  <si>
    <t>ORD-02903</t>
  </si>
  <si>
    <t>ORD-02904</t>
  </si>
  <si>
    <t>CUST-2459</t>
  </si>
  <si>
    <t>ORD-02905</t>
  </si>
  <si>
    <t>CUST-1734</t>
  </si>
  <si>
    <t>ORD-02906</t>
  </si>
  <si>
    <t>ORD-02907</t>
  </si>
  <si>
    <t>ORD-02908</t>
  </si>
  <si>
    <t>ORD-02909</t>
  </si>
  <si>
    <t>ORD-02910</t>
  </si>
  <si>
    <t>ORD-02911</t>
  </si>
  <si>
    <t>ORD-02912</t>
  </si>
  <si>
    <t>ORD-02913</t>
  </si>
  <si>
    <t>ORD-02914</t>
  </si>
  <si>
    <t>ORD-02915</t>
  </si>
  <si>
    <t>ORD-02916</t>
  </si>
  <si>
    <t>ORD-02917</t>
  </si>
  <si>
    <t>CUST-2300</t>
  </si>
  <si>
    <t>ORD-02918</t>
  </si>
  <si>
    <t>ORD-02919</t>
  </si>
  <si>
    <t>ORD-02920</t>
  </si>
  <si>
    <t>ORD-02921</t>
  </si>
  <si>
    <t>CUST-1931</t>
  </si>
  <si>
    <t>ORD-02922</t>
  </si>
  <si>
    <t>ORD-02923</t>
  </si>
  <si>
    <t>ORD-02924</t>
  </si>
  <si>
    <t>ORD-02925</t>
  </si>
  <si>
    <t>ORD-02926</t>
  </si>
  <si>
    <t>ORD-02927</t>
  </si>
  <si>
    <t>CUST-2423</t>
  </si>
  <si>
    <t>ORD-02928</t>
  </si>
  <si>
    <t>ORD-02929</t>
  </si>
  <si>
    <t>ORD-02930</t>
  </si>
  <si>
    <t>ORD-02931</t>
  </si>
  <si>
    <t>ORD-02932</t>
  </si>
  <si>
    <t>ORD-02933</t>
  </si>
  <si>
    <t>CUST-2430</t>
  </si>
  <si>
    <t>ORD-02934</t>
  </si>
  <si>
    <t>ORD-02935</t>
  </si>
  <si>
    <t>ORD-02936</t>
  </si>
  <si>
    <t>ORD-02937</t>
  </si>
  <si>
    <t>CUST-1791</t>
  </si>
  <si>
    <t>ORD-02938</t>
  </si>
  <si>
    <t>ORD-02939</t>
  </si>
  <si>
    <t>ORD-02940</t>
  </si>
  <si>
    <t>ORD-02941</t>
  </si>
  <si>
    <t>ORD-02942</t>
  </si>
  <si>
    <t>ORD-02943</t>
  </si>
  <si>
    <t>ORD-02944</t>
  </si>
  <si>
    <t>ORD-02945</t>
  </si>
  <si>
    <t>ORD-02946</t>
  </si>
  <si>
    <t>ORD-02947</t>
  </si>
  <si>
    <t>CUST-1049</t>
  </si>
  <si>
    <t>ORD-02948</t>
  </si>
  <si>
    <t>ORD-02949</t>
  </si>
  <si>
    <t>ORD-02950</t>
  </si>
  <si>
    <t>CUST-1182</t>
  </si>
  <si>
    <t>ORD-02951</t>
  </si>
  <si>
    <t>CUST-1120</t>
  </si>
  <si>
    <t>ORD-02952</t>
  </si>
  <si>
    <t>ORD-02953</t>
  </si>
  <si>
    <t>ORD-02954</t>
  </si>
  <si>
    <t>ORD-02955</t>
  </si>
  <si>
    <t>ORD-02956</t>
  </si>
  <si>
    <t>ORD-02957</t>
  </si>
  <si>
    <t>ORD-02958</t>
  </si>
  <si>
    <t>ORD-02959</t>
  </si>
  <si>
    <t>ORD-02960</t>
  </si>
  <si>
    <t>ORD-02961</t>
  </si>
  <si>
    <t>ORD-02962</t>
  </si>
  <si>
    <t>ORD-02963</t>
  </si>
  <si>
    <t>ORD-02964</t>
  </si>
  <si>
    <t>ORD-02965</t>
  </si>
  <si>
    <t>ORD-02966</t>
  </si>
  <si>
    <t>ORD-02967</t>
  </si>
  <si>
    <t>CUST-1698</t>
  </si>
  <si>
    <t>ORD-02968</t>
  </si>
  <si>
    <t>ORD-02969</t>
  </si>
  <si>
    <t>ORD-02970</t>
  </si>
  <si>
    <t>CUST-1970</t>
  </si>
  <si>
    <t>ORD-02971</t>
  </si>
  <si>
    <t>ORD-02972</t>
  </si>
  <si>
    <t>ORD-02973</t>
  </si>
  <si>
    <t>ORD-02974</t>
  </si>
  <si>
    <t>ORD-02975</t>
  </si>
  <si>
    <t>ORD-02976</t>
  </si>
  <si>
    <t>ORD-02977</t>
  </si>
  <si>
    <t>ORD-02978</t>
  </si>
  <si>
    <t>ORD-02979</t>
  </si>
  <si>
    <t>ORD-02980</t>
  </si>
  <si>
    <t>ORD-02981</t>
  </si>
  <si>
    <t>CUST-2384</t>
  </si>
  <si>
    <t>ORD-02982</t>
  </si>
  <si>
    <t>ORD-02983</t>
  </si>
  <si>
    <t>ORD-02984</t>
  </si>
  <si>
    <t>ORD-02985</t>
  </si>
  <si>
    <t>ORD-02986</t>
  </si>
  <si>
    <t>ORD-02987</t>
  </si>
  <si>
    <t>CUST-2517</t>
  </si>
  <si>
    <t>ORD-02988</t>
  </si>
  <si>
    <t>ORD-02989</t>
  </si>
  <si>
    <t>ORD-02990</t>
  </si>
  <si>
    <t>ORD-02991</t>
  </si>
  <si>
    <t>ORD-02992</t>
  </si>
  <si>
    <t>ORD-02993</t>
  </si>
  <si>
    <t>CUST-1263</t>
  </si>
  <si>
    <t>ORD-02994</t>
  </si>
  <si>
    <t>ORD-02995</t>
  </si>
  <si>
    <t>ORD-02996</t>
  </si>
  <si>
    <t>ORD-02997</t>
  </si>
  <si>
    <t>CUST-2535</t>
  </si>
  <si>
    <t>ORD-02998</t>
  </si>
  <si>
    <t>ORD-02999</t>
  </si>
  <si>
    <t>ORD-03000</t>
  </si>
  <si>
    <t>ORD-03001</t>
  </si>
  <si>
    <t>ORD-03002</t>
  </si>
  <si>
    <t>ORD-03003</t>
  </si>
  <si>
    <t>ORD-03004</t>
  </si>
  <si>
    <t>CUST-1180</t>
  </si>
  <si>
    <t>ORD-03005</t>
  </si>
  <si>
    <t>ORD-03006</t>
  </si>
  <si>
    <t>ORD-03007</t>
  </si>
  <si>
    <t>ORD-03008</t>
  </si>
  <si>
    <t>CUST-2319</t>
  </si>
  <si>
    <t>ORD-03009</t>
  </si>
  <si>
    <t>ORD-03010</t>
  </si>
  <si>
    <t>ORD-03011</t>
  </si>
  <si>
    <t>ORD-03012</t>
  </si>
  <si>
    <t>ORD-03013</t>
  </si>
  <si>
    <t>ORD-03014</t>
  </si>
  <si>
    <t>ORD-03015</t>
  </si>
  <si>
    <t>ORD-03016</t>
  </si>
  <si>
    <t>ORD-03017</t>
  </si>
  <si>
    <t>CUST-1026</t>
  </si>
  <si>
    <t>ORD-03018</t>
  </si>
  <si>
    <t>ORD-03019</t>
  </si>
  <si>
    <t>ORD-03020</t>
  </si>
  <si>
    <t>CUST-2312</t>
  </si>
  <si>
    <t>ORD-03021</t>
  </si>
  <si>
    <t>ORD-03022</t>
  </si>
  <si>
    <t>ORD-03023</t>
  </si>
  <si>
    <t>ORD-03024</t>
  </si>
  <si>
    <t>ORD-03025</t>
  </si>
  <si>
    <t>ORD-03026</t>
  </si>
  <si>
    <t>ORD-03027</t>
  </si>
  <si>
    <t>ORD-03028</t>
  </si>
  <si>
    <t>ORD-03029</t>
  </si>
  <si>
    <t>ORD-03030</t>
  </si>
  <si>
    <t>CUST-2105</t>
  </si>
  <si>
    <t>ORD-03031</t>
  </si>
  <si>
    <t>ORD-03032</t>
  </si>
  <si>
    <t>ORD-03033</t>
  </si>
  <si>
    <t>ORD-03034</t>
  </si>
  <si>
    <t>ORD-03035</t>
  </si>
  <si>
    <t>ORD-03036</t>
  </si>
  <si>
    <t>CUST-2214</t>
  </si>
  <si>
    <t>ORD-03037</t>
  </si>
  <si>
    <t>ORD-03038</t>
  </si>
  <si>
    <t>ORD-03039</t>
  </si>
  <si>
    <t>ORD-03040</t>
  </si>
  <si>
    <t>ORD-03041</t>
  </si>
  <si>
    <t>CUST-1091</t>
  </si>
  <si>
    <t>ORD-03042</t>
  </si>
  <si>
    <t>ORD-03043</t>
  </si>
  <si>
    <t>ORD-03044</t>
  </si>
  <si>
    <t>ORD-03045</t>
  </si>
  <si>
    <t>CUST-2487</t>
  </si>
  <si>
    <t>ORD-03046</t>
  </si>
  <si>
    <t>ORD-03047</t>
  </si>
  <si>
    <t>ORD-03048</t>
  </si>
  <si>
    <t>ORD-03049</t>
  </si>
  <si>
    <t>CUST-1939</t>
  </si>
  <si>
    <t>ORD-03050</t>
  </si>
  <si>
    <t>ORD-03051</t>
  </si>
  <si>
    <t>ORD-03052</t>
  </si>
  <si>
    <t>CUST-1924</t>
  </si>
  <si>
    <t>ORD-03053</t>
  </si>
  <si>
    <t>ORD-03054</t>
  </si>
  <si>
    <t>CUST-2055</t>
  </si>
  <si>
    <t>ORD-03055</t>
  </si>
  <si>
    <t>CUST-2492</t>
  </si>
  <si>
    <t>ORD-03056</t>
  </si>
  <si>
    <t>CUST-2231</t>
  </si>
  <si>
    <t>ORD-03057</t>
  </si>
  <si>
    <t>ORD-03058</t>
  </si>
  <si>
    <t>ORD-03059</t>
  </si>
  <si>
    <t>ORD-03060</t>
  </si>
  <si>
    <t>CUST-2091</t>
  </si>
  <si>
    <t>ORD-03061</t>
  </si>
  <si>
    <t>ORD-03062</t>
  </si>
  <si>
    <t>ORD-03063</t>
  </si>
  <si>
    <t>ORD-03064</t>
  </si>
  <si>
    <t>ORD-03065</t>
  </si>
  <si>
    <t>CUST-1481</t>
  </si>
  <si>
    <t>ORD-03066</t>
  </si>
  <si>
    <t>CUST-2436</t>
  </si>
  <si>
    <t>ORD-03067</t>
  </si>
  <si>
    <t>ORD-03068</t>
  </si>
  <si>
    <t>ORD-03069</t>
  </si>
  <si>
    <t>ORD-03070</t>
  </si>
  <si>
    <t>ORD-03071</t>
  </si>
  <si>
    <t>CUST-1213</t>
  </si>
  <si>
    <t>ORD-03072</t>
  </si>
  <si>
    <t>ORD-03073</t>
  </si>
  <si>
    <t>ORD-03074</t>
  </si>
  <si>
    <t>ORD-03075</t>
  </si>
  <si>
    <t>CUST-2068</t>
  </si>
  <si>
    <t>ORD-03076</t>
  </si>
  <si>
    <t>ORD-03077</t>
  </si>
  <si>
    <t>ORD-03078</t>
  </si>
  <si>
    <t>CUST-1087</t>
  </si>
  <si>
    <t>ORD-03079</t>
  </si>
  <si>
    <t>ORD-03080</t>
  </si>
  <si>
    <t>ORD-03081</t>
  </si>
  <si>
    <t>ORD-03082</t>
  </si>
  <si>
    <t>CUST-1721</t>
  </si>
  <si>
    <t>ORD-03083</t>
  </si>
  <si>
    <t>ORD-03084</t>
  </si>
  <si>
    <t>ORD-03085</t>
  </si>
  <si>
    <t>ORD-03086</t>
  </si>
  <si>
    <t>CUST-1915</t>
  </si>
  <si>
    <t>ORD-03087</t>
  </si>
  <si>
    <t>ORD-03088</t>
  </si>
  <si>
    <t>ORD-03089</t>
  </si>
  <si>
    <t>ORD-03090</t>
  </si>
  <si>
    <t>ORD-03091</t>
  </si>
  <si>
    <t>ORD-03092</t>
  </si>
  <si>
    <t>ORD-03093</t>
  </si>
  <si>
    <t>ORD-03094</t>
  </si>
  <si>
    <t>ORD-03095</t>
  </si>
  <si>
    <t>ORD-03096</t>
  </si>
  <si>
    <t>ORD-03097</t>
  </si>
  <si>
    <t>CUST-1106</t>
  </si>
  <si>
    <t>ORD-03098</t>
  </si>
  <si>
    <t>ORD-03099</t>
  </si>
  <si>
    <t>CUST-2481</t>
  </si>
  <si>
    <t>ORD-03100</t>
  </si>
  <si>
    <t>ORD-03101</t>
  </si>
  <si>
    <t>ORD-03102</t>
  </si>
  <si>
    <t>ORD-03103</t>
  </si>
  <si>
    <t>ORD-03104</t>
  </si>
  <si>
    <t>ORD-03105</t>
  </si>
  <si>
    <t>ORD-03106</t>
  </si>
  <si>
    <t>ORD-03107</t>
  </si>
  <si>
    <t>ORD-03108</t>
  </si>
  <si>
    <t>ORD-03109</t>
  </si>
  <si>
    <t>ORD-03110</t>
  </si>
  <si>
    <t>CUST-2448</t>
  </si>
  <si>
    <t>ORD-03111</t>
  </si>
  <si>
    <t>ORD-03112</t>
  </si>
  <si>
    <t>CUST-1179</t>
  </si>
  <si>
    <t>ORD-03113</t>
  </si>
  <si>
    <t>ORD-03114</t>
  </si>
  <si>
    <t>ORD-03115</t>
  </si>
  <si>
    <t>ORD-03116</t>
  </si>
  <si>
    <t>ORD-03117</t>
  </si>
  <si>
    <t>CUST-1206</t>
  </si>
  <si>
    <t>ORD-03118</t>
  </si>
  <si>
    <t>CUST-1950</t>
  </si>
  <si>
    <t>ORD-03119</t>
  </si>
  <si>
    <t>ORD-03120</t>
  </si>
  <si>
    <t>ORD-03121</t>
  </si>
  <si>
    <t>ORD-03122</t>
  </si>
  <si>
    <t>ORD-03123</t>
  </si>
  <si>
    <t>ORD-03124</t>
  </si>
  <si>
    <t>ORD-03125</t>
  </si>
  <si>
    <t>ORD-03126</t>
  </si>
  <si>
    <t>ORD-03127</t>
  </si>
  <si>
    <t>CUST-1050</t>
  </si>
  <si>
    <t>ORD-03128</t>
  </si>
  <si>
    <t>ORD-03129</t>
  </si>
  <si>
    <t>CUST-2450</t>
  </si>
  <si>
    <t>ORD-03130</t>
  </si>
  <si>
    <t>ORD-03131</t>
  </si>
  <si>
    <t>ORD-03132</t>
  </si>
  <si>
    <t>ORD-03133</t>
  </si>
  <si>
    <t>ORD-03134</t>
  </si>
  <si>
    <t>CUST-1662</t>
  </si>
  <si>
    <t>ORD-03135</t>
  </si>
  <si>
    <t>ORD-03136</t>
  </si>
  <si>
    <t>ORD-03137</t>
  </si>
  <si>
    <t>ORD-03138</t>
  </si>
  <si>
    <t>ORD-03139</t>
  </si>
  <si>
    <t>ORD-03140</t>
  </si>
  <si>
    <t>CUST-2122</t>
  </si>
  <si>
    <t>ORD-03141</t>
  </si>
  <si>
    <t>ORD-03142</t>
  </si>
  <si>
    <t>ORD-03143</t>
  </si>
  <si>
    <t>ORD-03144</t>
  </si>
  <si>
    <t>ORD-03145</t>
  </si>
  <si>
    <t>ORD-03146</t>
  </si>
  <si>
    <t>ORD-03147</t>
  </si>
  <si>
    <t>ORD-03148</t>
  </si>
  <si>
    <t>ORD-03149</t>
  </si>
  <si>
    <t>ORD-03150</t>
  </si>
  <si>
    <t>ORD-03151</t>
  </si>
  <si>
    <t>ORD-03152</t>
  </si>
  <si>
    <t>ORD-03153</t>
  </si>
  <si>
    <t>ORD-03154</t>
  </si>
  <si>
    <t>ORD-03155</t>
  </si>
  <si>
    <t>ORD-03156</t>
  </si>
  <si>
    <t>CUST-1059</t>
  </si>
  <si>
    <t>ORD-03157</t>
  </si>
  <si>
    <t>ORD-03158</t>
  </si>
  <si>
    <t>ORD-03159</t>
  </si>
  <si>
    <t>CUST-1208</t>
  </si>
  <si>
    <t>ORD-03160</t>
  </si>
  <si>
    <t>ORD-03161</t>
  </si>
  <si>
    <t>ORD-03162</t>
  </si>
  <si>
    <t>ORD-03163</t>
  </si>
  <si>
    <t>CUST-1310</t>
  </si>
  <si>
    <t>ORD-03164</t>
  </si>
  <si>
    <t>ORD-03165</t>
  </si>
  <si>
    <t>ORD-03166</t>
  </si>
  <si>
    <t>ORD-03167</t>
  </si>
  <si>
    <t>ORD-03168</t>
  </si>
  <si>
    <t>ORD-03169</t>
  </si>
  <si>
    <t>ORD-03170</t>
  </si>
  <si>
    <t>ORD-03171</t>
  </si>
  <si>
    <t>ORD-03172</t>
  </si>
  <si>
    <t>ORD-03173</t>
  </si>
  <si>
    <t>CUST-2519</t>
  </si>
  <si>
    <t>ORD-03174</t>
  </si>
  <si>
    <t>ORD-03175</t>
  </si>
  <si>
    <t>ORD-03176</t>
  </si>
  <si>
    <t>ORD-03177</t>
  </si>
  <si>
    <t>ORD-03178</t>
  </si>
  <si>
    <t>ORD-03179</t>
  </si>
  <si>
    <t>CUST-1587</t>
  </si>
  <si>
    <t>ORD-03180</t>
  </si>
  <si>
    <t>CUST-1264</t>
  </si>
  <si>
    <t>ORD-03181</t>
  </si>
  <si>
    <t>ORD-03182</t>
  </si>
  <si>
    <t>ORD-03183</t>
  </si>
  <si>
    <t>ORD-03184</t>
  </si>
  <si>
    <t>ORD-03185</t>
  </si>
  <si>
    <t>ORD-03186</t>
  </si>
  <si>
    <t>ORD-03187</t>
  </si>
  <si>
    <t>CUST-2374</t>
  </si>
  <si>
    <t>ORD-03188</t>
  </si>
  <si>
    <t>ORD-03189</t>
  </si>
  <si>
    <t>ORD-03190</t>
  </si>
  <si>
    <t>ORD-03191</t>
  </si>
  <si>
    <t>ORD-03192</t>
  </si>
  <si>
    <t>ORD-03193</t>
  </si>
  <si>
    <t>ORD-03194</t>
  </si>
  <si>
    <t>ORD-03195</t>
  </si>
  <si>
    <t>ORD-03196</t>
  </si>
  <si>
    <t>ORD-03197</t>
  </si>
  <si>
    <t>ORD-03198</t>
  </si>
  <si>
    <t>ORD-03199</t>
  </si>
  <si>
    <t>ORD-03200</t>
  </si>
  <si>
    <t>ORD-03201</t>
  </si>
  <si>
    <t>ORD-03202</t>
  </si>
  <si>
    <t>ORD-03203</t>
  </si>
  <si>
    <t>ORD-03204</t>
  </si>
  <si>
    <t>ORD-03205</t>
  </si>
  <si>
    <t>ORD-03206</t>
  </si>
  <si>
    <t>ORD-03207</t>
  </si>
  <si>
    <t>ORD-03208</t>
  </si>
  <si>
    <t>ORD-03209</t>
  </si>
  <si>
    <t>ORD-03210</t>
  </si>
  <si>
    <t>ORD-03211</t>
  </si>
  <si>
    <t>ORD-03212</t>
  </si>
  <si>
    <t>ORD-03213</t>
  </si>
  <si>
    <t>ORD-03214</t>
  </si>
  <si>
    <t>ORD-03215</t>
  </si>
  <si>
    <t>ORD-03216</t>
  </si>
  <si>
    <t>ORD-03217</t>
  </si>
  <si>
    <t>ORD-03218</t>
  </si>
  <si>
    <t>ORD-03219</t>
  </si>
  <si>
    <t>ORD-03220</t>
  </si>
  <si>
    <t>ORD-03221</t>
  </si>
  <si>
    <t>ORD-03222</t>
  </si>
  <si>
    <t>ORD-03223</t>
  </si>
  <si>
    <t>ORD-03224</t>
  </si>
  <si>
    <t>ORD-03225</t>
  </si>
  <si>
    <t>ORD-03226</t>
  </si>
  <si>
    <t>ORD-03227</t>
  </si>
  <si>
    <t>ORD-03228</t>
  </si>
  <si>
    <t>ORD-03229</t>
  </si>
  <si>
    <t>ORD-03230</t>
  </si>
  <si>
    <t>ORD-03231</t>
  </si>
  <si>
    <t>ORD-03232</t>
  </si>
  <si>
    <t>ORD-03233</t>
  </si>
  <si>
    <t>ORD-03234</t>
  </si>
  <si>
    <t>ORD-03235</t>
  </si>
  <si>
    <t>ORD-03236</t>
  </si>
  <si>
    <t>ORD-03237</t>
  </si>
  <si>
    <t>ORD-03238</t>
  </si>
  <si>
    <t>ORD-03239</t>
  </si>
  <si>
    <t>ORD-03240</t>
  </si>
  <si>
    <t>CUST-1287</t>
  </si>
  <si>
    <t>ORD-03241</t>
  </si>
  <si>
    <t>ORD-03242</t>
  </si>
  <si>
    <t>ORD-03243</t>
  </si>
  <si>
    <t>ORD-03244</t>
  </si>
  <si>
    <t>ORD-03245</t>
  </si>
  <si>
    <t>ORD-03246</t>
  </si>
  <si>
    <t>ORD-03247</t>
  </si>
  <si>
    <t>ORD-03248</t>
  </si>
  <si>
    <t>ORD-03249</t>
  </si>
  <si>
    <t>ORD-03250</t>
  </si>
  <si>
    <t>ORD-03251</t>
  </si>
  <si>
    <t>ORD-03252</t>
  </si>
  <si>
    <t>ORD-03253</t>
  </si>
  <si>
    <t>ORD-03254</t>
  </si>
  <si>
    <t>ORD-03255</t>
  </si>
  <si>
    <t>ORD-03256</t>
  </si>
  <si>
    <t>ORD-03257</t>
  </si>
  <si>
    <t>ORD-03258</t>
  </si>
  <si>
    <t>ORD-03259</t>
  </si>
  <si>
    <t>ORD-03260</t>
  </si>
  <si>
    <t>ORD-03261</t>
  </si>
  <si>
    <t>ORD-03262</t>
  </si>
  <si>
    <t>ORD-03263</t>
  </si>
  <si>
    <t>ORD-03264</t>
  </si>
  <si>
    <t>ORD-03265</t>
  </si>
  <si>
    <t>ORD-03266</t>
  </si>
  <si>
    <t>ORD-03267</t>
  </si>
  <si>
    <t>ORD-03268</t>
  </si>
  <si>
    <t>ORD-03269</t>
  </si>
  <si>
    <t>CUST-1611</t>
  </si>
  <si>
    <t>ORD-03270</t>
  </si>
  <si>
    <t>ORD-03271</t>
  </si>
  <si>
    <t>ORD-03272</t>
  </si>
  <si>
    <t>ORD-03273</t>
  </si>
  <si>
    <t>ORD-03274</t>
  </si>
  <si>
    <t>ORD-03275</t>
  </si>
  <si>
    <t>CUST-1486</t>
  </si>
  <si>
    <t>ORD-03276</t>
  </si>
  <si>
    <t>ORD-03277</t>
  </si>
  <si>
    <t>CUST-1135</t>
  </si>
  <si>
    <t>ORD-03278</t>
  </si>
  <si>
    <t>ORD-03279</t>
  </si>
  <si>
    <t>ORD-03280</t>
  </si>
  <si>
    <t>ORD-03281</t>
  </si>
  <si>
    <t>CUST-2418</t>
  </si>
  <si>
    <t>ORD-03282</t>
  </si>
  <si>
    <t>ORD-03283</t>
  </si>
  <si>
    <t>ORD-03284</t>
  </si>
  <si>
    <t>ORD-03285</t>
  </si>
  <si>
    <t>ORD-03286</t>
  </si>
  <si>
    <t>ORD-03287</t>
  </si>
  <si>
    <t>ORD-03288</t>
  </si>
  <si>
    <t>ORD-03289</t>
  </si>
  <si>
    <t>ORD-03290</t>
  </si>
  <si>
    <t>ORD-03291</t>
  </si>
  <si>
    <t>ORD-03292</t>
  </si>
  <si>
    <t>ORD-03293</t>
  </si>
  <si>
    <t>ORD-03294</t>
  </si>
  <si>
    <t>CUST-1979</t>
  </si>
  <si>
    <t>ORD-03295</t>
  </si>
  <si>
    <t>ORD-03296</t>
  </si>
  <si>
    <t>ORD-03297</t>
  </si>
  <si>
    <t>ORD-03298</t>
  </si>
  <si>
    <t>ORD-03299</t>
  </si>
  <si>
    <t>CUST-1786</t>
  </si>
  <si>
    <t>ORD-03300</t>
  </si>
  <si>
    <t>ORD-03301</t>
  </si>
  <si>
    <t>ORD-03302</t>
  </si>
  <si>
    <t>ORD-03303</t>
  </si>
  <si>
    <t>ORD-03304</t>
  </si>
  <si>
    <t>ORD-03305</t>
  </si>
  <si>
    <t>ORD-03306</t>
  </si>
  <si>
    <t>ORD-03307</t>
  </si>
  <si>
    <t>ORD-03308</t>
  </si>
  <si>
    <t>ORD-03309</t>
  </si>
  <si>
    <t>ORD-03310</t>
  </si>
  <si>
    <t>ORD-03311</t>
  </si>
  <si>
    <t>ORD-03312</t>
  </si>
  <si>
    <t>CUST-1252</t>
  </si>
  <si>
    <t>ORD-03313</t>
  </si>
  <si>
    <t>CUST-2238</t>
  </si>
  <si>
    <t>ORD-03314</t>
  </si>
  <si>
    <t>ORD-03315</t>
  </si>
  <si>
    <t>ORD-03316</t>
  </si>
  <si>
    <t>ORD-03317</t>
  </si>
  <si>
    <t>ORD-03318</t>
  </si>
  <si>
    <t>CUST-1218</t>
  </si>
  <si>
    <t>ORD-03319</t>
  </si>
  <si>
    <t>ORD-03320</t>
  </si>
  <si>
    <t>ORD-03321</t>
  </si>
  <si>
    <t>ORD-03322</t>
  </si>
  <si>
    <t>ORD-03323</t>
  </si>
  <si>
    <t>ORD-03324</t>
  </si>
  <si>
    <t>ORD-03325</t>
  </si>
  <si>
    <t>ORD-03326</t>
  </si>
  <si>
    <t>ORD-03327</t>
  </si>
  <si>
    <t>ORD-03328</t>
  </si>
  <si>
    <t>ORD-03329</t>
  </si>
  <si>
    <t>ORD-03330</t>
  </si>
  <si>
    <t>ORD-03331</t>
  </si>
  <si>
    <t>ORD-03332</t>
  </si>
  <si>
    <t>ORD-03333</t>
  </si>
  <si>
    <t>CUST-1196</t>
  </si>
  <si>
    <t>ORD-03334</t>
  </si>
  <si>
    <t>ORD-03335</t>
  </si>
  <si>
    <t>CUST-1714</t>
  </si>
  <si>
    <t>ORD-03336</t>
  </si>
  <si>
    <t>ORD-03337</t>
  </si>
  <si>
    <t>ORD-03338</t>
  </si>
  <si>
    <t>ORD-03339</t>
  </si>
  <si>
    <t>ORD-03340</t>
  </si>
  <si>
    <t>ORD-03341</t>
  </si>
  <si>
    <t>ORD-03342</t>
  </si>
  <si>
    <t>ORD-03343</t>
  </si>
  <si>
    <t>ORD-03344</t>
  </si>
  <si>
    <t>ORD-03345</t>
  </si>
  <si>
    <t>ORD-03346</t>
  </si>
  <si>
    <t>ORD-03347</t>
  </si>
  <si>
    <t>ORD-03348</t>
  </si>
  <si>
    <t>ORD-03349</t>
  </si>
  <si>
    <t>ORD-03350</t>
  </si>
  <si>
    <t>ORD-03351</t>
  </si>
  <si>
    <t>CUST-1867</t>
  </si>
  <si>
    <t>ORD-03352</t>
  </si>
  <si>
    <t>ORD-03353</t>
  </si>
  <si>
    <t>ORD-03354</t>
  </si>
  <si>
    <t>ORD-03355</t>
  </si>
  <si>
    <t>ORD-03356</t>
  </si>
  <si>
    <t>ORD-03357</t>
  </si>
  <si>
    <t>ORD-03358</t>
  </si>
  <si>
    <t>CUST-2254</t>
  </si>
  <si>
    <t>ORD-03359</t>
  </si>
  <si>
    <t>ORD-03360</t>
  </si>
  <si>
    <t>ORD-03361</t>
  </si>
  <si>
    <t>ORD-03362</t>
  </si>
  <si>
    <t>CUST-1446</t>
  </si>
  <si>
    <t>ORD-03363</t>
  </si>
  <si>
    <t>ORD-03364</t>
  </si>
  <si>
    <t>ORD-03365</t>
  </si>
  <si>
    <t>ORD-03366</t>
  </si>
  <si>
    <t>ORD-03367</t>
  </si>
  <si>
    <t>ORD-03368</t>
  </si>
  <si>
    <t>ORD-03369</t>
  </si>
  <si>
    <t>ORD-03370</t>
  </si>
  <si>
    <t>ORD-03371</t>
  </si>
  <si>
    <t>ORD-03372</t>
  </si>
  <si>
    <t>CUST-1392</t>
  </si>
  <si>
    <t>ORD-03373</t>
  </si>
  <si>
    <t>ORD-03374</t>
  </si>
  <si>
    <t>ORD-03375</t>
  </si>
  <si>
    <t>ORD-03376</t>
  </si>
  <si>
    <t>CUST-2093</t>
  </si>
  <si>
    <t>ORD-03377</t>
  </si>
  <si>
    <t>ORD-03378</t>
  </si>
  <si>
    <t>ORD-03379</t>
  </si>
  <si>
    <t>ORD-03380</t>
  </si>
  <si>
    <t>ORD-03381</t>
  </si>
  <si>
    <t>ORD-03382</t>
  </si>
  <si>
    <t>ORD-03383</t>
  </si>
  <si>
    <t>ORD-03384</t>
  </si>
  <si>
    <t>ORD-03385</t>
  </si>
  <si>
    <t>ORD-03386</t>
  </si>
  <si>
    <t>ORD-03387</t>
  </si>
  <si>
    <t>ORD-03388</t>
  </si>
  <si>
    <t>ORD-03389</t>
  </si>
  <si>
    <t>ORD-03390</t>
  </si>
  <si>
    <t>ORD-03391</t>
  </si>
  <si>
    <t>ORD-03392</t>
  </si>
  <si>
    <t>CUST-1098</t>
  </si>
  <si>
    <t>ORD-03393</t>
  </si>
  <si>
    <t>ORD-03394</t>
  </si>
  <si>
    <t>ORD-03395</t>
  </si>
  <si>
    <t>ORD-03396</t>
  </si>
  <si>
    <t>ORD-03397</t>
  </si>
  <si>
    <t>ORD-03398</t>
  </si>
  <si>
    <t>ORD-03399</t>
  </si>
  <si>
    <t>ORD-03400</t>
  </si>
  <si>
    <t>CUST-2253</t>
  </si>
  <si>
    <t>ORD-03401</t>
  </si>
  <si>
    <t>ORD-03402</t>
  </si>
  <si>
    <t>ORD-03403</t>
  </si>
  <si>
    <t>ORD-03404</t>
  </si>
  <si>
    <t>ORD-03405</t>
  </si>
  <si>
    <t>CUST-1730</t>
  </si>
  <si>
    <t>ORD-03406</t>
  </si>
  <si>
    <t>ORD-03407</t>
  </si>
  <si>
    <t>ORD-03408</t>
  </si>
  <si>
    <t>CUST-2216</t>
  </si>
  <si>
    <t>ORD-03409</t>
  </si>
  <si>
    <t>ORD-03410</t>
  </si>
  <si>
    <t>ORD-03411</t>
  </si>
  <si>
    <t>ORD-03412</t>
  </si>
  <si>
    <t>CUST-2215</t>
  </si>
  <si>
    <t>ORD-03413</t>
  </si>
  <si>
    <t>CUST-1449</t>
  </si>
  <si>
    <t>ORD-03414</t>
  </si>
  <si>
    <t>ORD-03415</t>
  </si>
  <si>
    <t>ORD-03416</t>
  </si>
  <si>
    <t>ORD-03417</t>
  </si>
  <si>
    <t>CUST-1242</t>
  </si>
  <si>
    <t>ORD-03418</t>
  </si>
  <si>
    <t>ORD-03419</t>
  </si>
  <si>
    <t>ORD-03420</t>
  </si>
  <si>
    <t>ORD-03421</t>
  </si>
  <si>
    <t>ORD-03422</t>
  </si>
  <si>
    <t>CUST-2527</t>
  </si>
  <si>
    <t>ORD-03423</t>
  </si>
  <si>
    <t>ORD-03424</t>
  </si>
  <si>
    <t>ORD-03425</t>
  </si>
  <si>
    <t>ORD-03426</t>
  </si>
  <si>
    <t>ORD-03427</t>
  </si>
  <si>
    <t>ORD-03428</t>
  </si>
  <si>
    <t>ORD-03429</t>
  </si>
  <si>
    <t>ORD-03430</t>
  </si>
  <si>
    <t>ORD-03431</t>
  </si>
  <si>
    <t>ORD-03432</t>
  </si>
  <si>
    <t>ORD-03433</t>
  </si>
  <si>
    <t>ORD-03434</t>
  </si>
  <si>
    <t>ORD-03435</t>
  </si>
  <si>
    <t>ORD-03436</t>
  </si>
  <si>
    <t>ORD-03437</t>
  </si>
  <si>
    <t>ORD-03438</t>
  </si>
  <si>
    <t>ORD-03439</t>
  </si>
  <si>
    <t>ORD-03440</t>
  </si>
  <si>
    <t>ORD-03441</t>
  </si>
  <si>
    <t>ORD-03442</t>
  </si>
  <si>
    <t>ORD-03443</t>
  </si>
  <si>
    <t>ORD-03444</t>
  </si>
  <si>
    <t>ORD-03445</t>
  </si>
  <si>
    <t>ORD-03446</t>
  </si>
  <si>
    <t>ORD-03447</t>
  </si>
  <si>
    <t>ORD-03448</t>
  </si>
  <si>
    <t>ORD-03449</t>
  </si>
  <si>
    <t>ORD-03450</t>
  </si>
  <si>
    <t>ORD-03451</t>
  </si>
  <si>
    <t>ORD-03452</t>
  </si>
  <si>
    <t>ORD-03453</t>
  </si>
  <si>
    <t>ORD-03454</t>
  </si>
  <si>
    <t>ORD-03455</t>
  </si>
  <si>
    <t>ORD-03456</t>
  </si>
  <si>
    <t>CUST-1592</t>
  </si>
  <si>
    <t>ORD-03457</t>
  </si>
  <si>
    <t>ORD-03458</t>
  </si>
  <si>
    <t>ORD-03459</t>
  </si>
  <si>
    <t>ORD-03460</t>
  </si>
  <si>
    <t>CUST-1551</t>
  </si>
  <si>
    <t>ORD-03461</t>
  </si>
  <si>
    <t>ORD-03462</t>
  </si>
  <si>
    <t>ORD-03463</t>
  </si>
  <si>
    <t>ORD-03464</t>
  </si>
  <si>
    <t>ORD-03465</t>
  </si>
  <si>
    <t>ORD-03466</t>
  </si>
  <si>
    <t>ORD-03467</t>
  </si>
  <si>
    <t>CUST-1978</t>
  </si>
  <si>
    <t>ORD-03468</t>
  </si>
  <si>
    <t>ORD-03469</t>
  </si>
  <si>
    <t>ORD-03470</t>
  </si>
  <si>
    <t>ORD-03471</t>
  </si>
  <si>
    <t>ORD-03472</t>
  </si>
  <si>
    <t>ORD-03473</t>
  </si>
  <si>
    <t>ORD-03474</t>
  </si>
  <si>
    <t>ORD-03475</t>
  </si>
  <si>
    <t>ORD-03476</t>
  </si>
  <si>
    <t>ORD-03477</t>
  </si>
  <si>
    <t>CUST-2051</t>
  </si>
  <si>
    <t>ORD-03478</t>
  </si>
  <si>
    <t>ORD-03479</t>
  </si>
  <si>
    <t>ORD-03480</t>
  </si>
  <si>
    <t>ORD-03481</t>
  </si>
  <si>
    <t>ORD-03482</t>
  </si>
  <si>
    <t>CUST-2514</t>
  </si>
  <si>
    <t>ORD-03483</t>
  </si>
  <si>
    <t>ORD-03484</t>
  </si>
  <si>
    <t>ORD-03485</t>
  </si>
  <si>
    <t>ORD-03486</t>
  </si>
  <si>
    <t>ORD-03487</t>
  </si>
  <si>
    <t>ORD-03488</t>
  </si>
  <si>
    <t>ORD-03489</t>
  </si>
  <si>
    <t>ORD-03490</t>
  </si>
  <si>
    <t>ORD-03491</t>
  </si>
  <si>
    <t>ORD-03492</t>
  </si>
  <si>
    <t>ORD-03493</t>
  </si>
  <si>
    <t>ORD-03494</t>
  </si>
  <si>
    <t>ORD-03495</t>
  </si>
  <si>
    <t>ORD-03496</t>
  </si>
  <si>
    <t>ORD-03497</t>
  </si>
  <si>
    <t>ORD-03498</t>
  </si>
  <si>
    <t>ORD-03499</t>
  </si>
  <si>
    <t>ORD-03500</t>
  </si>
  <si>
    <t>ORD-03501</t>
  </si>
  <si>
    <t>ORD-03502</t>
  </si>
  <si>
    <t>ORD-03503</t>
  </si>
  <si>
    <t>ORD-03504</t>
  </si>
  <si>
    <t>ORD-03505</t>
  </si>
  <si>
    <t>ORD-03506</t>
  </si>
  <si>
    <t>ORD-03507</t>
  </si>
  <si>
    <t>ORD-03508</t>
  </si>
  <si>
    <t>ORD-03509</t>
  </si>
  <si>
    <t>CUST-1232</t>
  </si>
  <si>
    <t>ORD-03510</t>
  </si>
  <si>
    <t>ORD-03511</t>
  </si>
  <si>
    <t>ORD-03512</t>
  </si>
  <si>
    <t>ORD-03513</t>
  </si>
  <si>
    <t>ORD-03514</t>
  </si>
  <si>
    <t>ORD-03515</t>
  </si>
  <si>
    <t>ORD-03516</t>
  </si>
  <si>
    <t>ORD-03517</t>
  </si>
  <si>
    <t>ORD-03518</t>
  </si>
  <si>
    <t>ORD-03519</t>
  </si>
  <si>
    <t>ORD-03520</t>
  </si>
  <si>
    <t>ORD-03521</t>
  </si>
  <si>
    <t>ORD-03522</t>
  </si>
  <si>
    <t>ORD-03523</t>
  </si>
  <si>
    <t>ORD-03524</t>
  </si>
  <si>
    <t>ORD-03525</t>
  </si>
  <si>
    <t>ORD-03526</t>
  </si>
  <si>
    <t>ORD-03527</t>
  </si>
  <si>
    <t>ORD-03528</t>
  </si>
  <si>
    <t>ORD-03529</t>
  </si>
  <si>
    <t>ORD-03530</t>
  </si>
  <si>
    <t>CUST-1805</t>
  </si>
  <si>
    <t>ORD-03531</t>
  </si>
  <si>
    <t>ORD-03532</t>
  </si>
  <si>
    <t>CUST-2513</t>
  </si>
  <si>
    <t>ORD-03533</t>
  </si>
  <si>
    <t>ORD-03534</t>
  </si>
  <si>
    <t>ORD-03535</t>
  </si>
  <si>
    <t>ORD-03536</t>
  </si>
  <si>
    <t>CUST-2451</t>
  </si>
  <si>
    <t>ORD-03537</t>
  </si>
  <si>
    <t>ORD-03538</t>
  </si>
  <si>
    <t>CUST-1795</t>
  </si>
  <si>
    <t>ORD-03539</t>
  </si>
  <si>
    <t>ORD-03540</t>
  </si>
  <si>
    <t>ORD-03541</t>
  </si>
  <si>
    <t>ORD-03542</t>
  </si>
  <si>
    <t>ORD-03543</t>
  </si>
  <si>
    <t>ORD-03544</t>
  </si>
  <si>
    <t>ORD-03545</t>
  </si>
  <si>
    <t>ORD-03546</t>
  </si>
  <si>
    <t>ORD-03547</t>
  </si>
  <si>
    <t>ORD-03548</t>
  </si>
  <si>
    <t>ORD-03549</t>
  </si>
  <si>
    <t>ORD-03550</t>
  </si>
  <si>
    <t>CUST-2279</t>
  </si>
  <si>
    <t>ORD-03551</t>
  </si>
  <si>
    <t>ORD-03552</t>
  </si>
  <si>
    <t>ORD-03553</t>
  </si>
  <si>
    <t>ORD-03554</t>
  </si>
  <si>
    <t>ORD-03555</t>
  </si>
  <si>
    <t>CUST-1010</t>
  </si>
  <si>
    <t>ORD-03556</t>
  </si>
  <si>
    <t>ORD-03557</t>
  </si>
  <si>
    <t>ORD-03558</t>
  </si>
  <si>
    <t>ORD-03559</t>
  </si>
  <si>
    <t>ORD-03560</t>
  </si>
  <si>
    <t>ORD-03561</t>
  </si>
  <si>
    <t>ORD-03562</t>
  </si>
  <si>
    <t>ORD-03563</t>
  </si>
  <si>
    <t>ORD-03564</t>
  </si>
  <si>
    <t>ORD-03565</t>
  </si>
  <si>
    <t>ORD-03566</t>
  </si>
  <si>
    <t>ORD-03567</t>
  </si>
  <si>
    <t>ORD-03568</t>
  </si>
  <si>
    <t>ORD-03569</t>
  </si>
  <si>
    <t>ORD-03570</t>
  </si>
  <si>
    <t>ORD-03571</t>
  </si>
  <si>
    <t>CUST-2079</t>
  </si>
  <si>
    <t>ORD-03572</t>
  </si>
  <si>
    <t>ORD-03573</t>
  </si>
  <si>
    <t>ORD-03574</t>
  </si>
  <si>
    <t>ORD-03575</t>
  </si>
  <si>
    <t>ORD-03576</t>
  </si>
  <si>
    <t>CUST-2043</t>
  </si>
  <si>
    <t>ORD-03577</t>
  </si>
  <si>
    <t>ORD-03578</t>
  </si>
  <si>
    <t>ORD-03579</t>
  </si>
  <si>
    <t>ORD-03580</t>
  </si>
  <si>
    <t>ORD-03581</t>
  </si>
  <si>
    <t>ORD-03582</t>
  </si>
  <si>
    <t>ORD-03583</t>
  </si>
  <si>
    <t>ORD-03584</t>
  </si>
  <si>
    <t>ORD-03585</t>
  </si>
  <si>
    <t>ORD-03586</t>
  </si>
  <si>
    <t>CUST-2088</t>
  </si>
  <si>
    <t>ORD-03587</t>
  </si>
  <si>
    <t>ORD-03588</t>
  </si>
  <si>
    <t>CUST-1539</t>
  </si>
  <si>
    <t>ORD-03589</t>
  </si>
  <si>
    <t>CUST-2338</t>
  </si>
  <si>
    <t>ORD-03590</t>
  </si>
  <si>
    <t>ORD-03591</t>
  </si>
  <si>
    <t>ORD-03592</t>
  </si>
  <si>
    <t>ORD-03593</t>
  </si>
  <si>
    <t>ORD-03594</t>
  </si>
  <si>
    <t>ORD-03595</t>
  </si>
  <si>
    <t>ORD-03596</t>
  </si>
  <si>
    <t>ORD-03597</t>
  </si>
  <si>
    <t>ORD-03598</t>
  </si>
  <si>
    <t>ORD-03599</t>
  </si>
  <si>
    <t>ORD-03600</t>
  </si>
  <si>
    <t>ORD-03601</t>
  </si>
  <si>
    <t>CUST-1048</t>
  </si>
  <si>
    <t>ORD-03602</t>
  </si>
  <si>
    <t>ORD-03603</t>
  </si>
  <si>
    <t>ORD-03604</t>
  </si>
  <si>
    <t>ORD-03605</t>
  </si>
  <si>
    <t>CUST-2057</t>
  </si>
  <si>
    <t>ORD-03606</t>
  </si>
  <si>
    <t>ORD-03607</t>
  </si>
  <si>
    <t>ORD-03608</t>
  </si>
  <si>
    <t>ORD-03609</t>
  </si>
  <si>
    <t>ORD-03610</t>
  </si>
  <si>
    <t>ORD-03611</t>
  </si>
  <si>
    <t>ORD-03612</t>
  </si>
  <si>
    <t>ORD-03613</t>
  </si>
  <si>
    <t>CUST-1219</t>
  </si>
  <si>
    <t>ORD-03614</t>
  </si>
  <si>
    <t>CUST-1381</t>
  </si>
  <si>
    <t>ORD-03615</t>
  </si>
  <si>
    <t>ORD-03616</t>
  </si>
  <si>
    <t>ORD-03617</t>
  </si>
  <si>
    <t>CUST-2303</t>
  </si>
  <si>
    <t>ORD-03618</t>
  </si>
  <si>
    <t>ORD-03619</t>
  </si>
  <si>
    <t>ORD-03620</t>
  </si>
  <si>
    <t>CUST-1442</t>
  </si>
  <si>
    <t>ORD-03621</t>
  </si>
  <si>
    <t>ORD-03622</t>
  </si>
  <si>
    <t>ORD-03623</t>
  </si>
  <si>
    <t>ORD-03624</t>
  </si>
  <si>
    <t>ORD-03625</t>
  </si>
  <si>
    <t>CUST-2302</t>
  </si>
  <si>
    <t>ORD-03626</t>
  </si>
  <si>
    <t>ORD-03627</t>
  </si>
  <si>
    <t>ORD-03628</t>
  </si>
  <si>
    <t>CUST-2009</t>
  </si>
  <si>
    <t>ORD-03629</t>
  </si>
  <si>
    <t>ORD-03630</t>
  </si>
  <si>
    <t>ORD-03631</t>
  </si>
  <si>
    <t>ORD-03632</t>
  </si>
  <si>
    <t>ORD-03633</t>
  </si>
  <si>
    <t>ORD-03634</t>
  </si>
  <si>
    <t>ORD-03635</t>
  </si>
  <si>
    <t>ORD-03636</t>
  </si>
  <si>
    <t>CUST-1737</t>
  </si>
  <si>
    <t>ORD-03637</t>
  </si>
  <si>
    <t>ORD-03638</t>
  </si>
  <si>
    <t>ORD-03639</t>
  </si>
  <si>
    <t>ORD-03640</t>
  </si>
  <si>
    <t>ORD-03641</t>
  </si>
  <si>
    <t>ORD-03642</t>
  </si>
  <si>
    <t>CUST-2591</t>
  </si>
  <si>
    <t>ORD-03643</t>
  </si>
  <si>
    <t>ORD-03644</t>
  </si>
  <si>
    <t>ORD-03645</t>
  </si>
  <si>
    <t>ORD-03646</t>
  </si>
  <si>
    <t>ORD-03647</t>
  </si>
  <si>
    <t>ORD-03648</t>
  </si>
  <si>
    <t>ORD-03649</t>
  </si>
  <si>
    <t>ORD-03650</t>
  </si>
  <si>
    <t>ORD-03651</t>
  </si>
  <si>
    <t>ORD-03652</t>
  </si>
  <si>
    <t>ORD-03653</t>
  </si>
  <si>
    <t>ORD-03654</t>
  </si>
  <si>
    <t>ORD-03655</t>
  </si>
  <si>
    <t>ORD-03656</t>
  </si>
  <si>
    <t>ORD-03657</t>
  </si>
  <si>
    <t>ORD-03658</t>
  </si>
  <si>
    <t>ORD-03659</t>
  </si>
  <si>
    <t>ORD-03660</t>
  </si>
  <si>
    <t>ORD-03661</t>
  </si>
  <si>
    <t>ORD-03662</t>
  </si>
  <si>
    <t>ORD-03663</t>
  </si>
  <si>
    <t>ORD-03664</t>
  </si>
  <si>
    <t>ORD-03665</t>
  </si>
  <si>
    <t>ORD-03666</t>
  </si>
  <si>
    <t>ORD-03667</t>
  </si>
  <si>
    <t>ORD-03668</t>
  </si>
  <si>
    <t>ORD-03669</t>
  </si>
  <si>
    <t>ORD-03670</t>
  </si>
  <si>
    <t>ORD-03671</t>
  </si>
  <si>
    <t>ORD-03672</t>
  </si>
  <si>
    <t>ORD-03673</t>
  </si>
  <si>
    <t>CUST-1467</t>
  </si>
  <si>
    <t>ORD-03674</t>
  </si>
  <si>
    <t>ORD-03675</t>
  </si>
  <si>
    <t>ORD-03676</t>
  </si>
  <si>
    <t>ORD-03677</t>
  </si>
  <si>
    <t>ORD-03678</t>
  </si>
  <si>
    <t>ORD-03679</t>
  </si>
  <si>
    <t>CUST-2389</t>
  </si>
  <si>
    <t>ORD-03680</t>
  </si>
  <si>
    <t>ORD-03681</t>
  </si>
  <si>
    <t>ORD-03682</t>
  </si>
  <si>
    <t>ORD-03683</t>
  </si>
  <si>
    <t>CUST-1161</t>
  </si>
  <si>
    <t>ORD-03684</t>
  </si>
  <si>
    <t>ORD-03685</t>
  </si>
  <si>
    <t>ORD-03686</t>
  </si>
  <si>
    <t>CUST-1638</t>
  </si>
  <si>
    <t>ORD-03687</t>
  </si>
  <si>
    <t>ORD-03688</t>
  </si>
  <si>
    <t>CUST-1187</t>
  </si>
  <si>
    <t>ORD-03689</t>
  </si>
  <si>
    <t>ORD-03690</t>
  </si>
  <si>
    <t>ORD-03691</t>
  </si>
  <si>
    <t>ORD-03692</t>
  </si>
  <si>
    <t>ORD-03693</t>
  </si>
  <si>
    <t>ORD-03694</t>
  </si>
  <si>
    <t>ORD-03695</t>
  </si>
  <si>
    <t>ORD-03696</t>
  </si>
  <si>
    <t>ORD-03697</t>
  </si>
  <si>
    <t>ORD-03698</t>
  </si>
  <si>
    <t>ORD-03699</t>
  </si>
  <si>
    <t>ORD-03700</t>
  </si>
  <si>
    <t>ORD-03701</t>
  </si>
  <si>
    <t>ORD-03702</t>
  </si>
  <si>
    <t>ORD-03703</t>
  </si>
  <si>
    <t>ORD-03704</t>
  </si>
  <si>
    <t>ORD-03705</t>
  </si>
  <si>
    <t>ORD-03706</t>
  </si>
  <si>
    <t>ORD-03707</t>
  </si>
  <si>
    <t>ORD-03708</t>
  </si>
  <si>
    <t>ORD-03709</t>
  </si>
  <si>
    <t>ORD-03710</t>
  </si>
  <si>
    <t>ORD-03711</t>
  </si>
  <si>
    <t>ORD-03712</t>
  </si>
  <si>
    <t>ORD-03713</t>
  </si>
  <si>
    <t>CUST-1427</t>
  </si>
  <si>
    <t>ORD-03714</t>
  </si>
  <si>
    <t>ORD-03715</t>
  </si>
  <si>
    <t>CUST-1546</t>
  </si>
  <si>
    <t>ORD-03716</t>
  </si>
  <si>
    <t>ORD-03717</t>
  </si>
  <si>
    <t>CUST-1327</t>
  </si>
  <si>
    <t>ORD-03718</t>
  </si>
  <si>
    <t>CUST-2475</t>
  </si>
  <si>
    <t>ORD-03719</t>
  </si>
  <si>
    <t>ORD-03720</t>
  </si>
  <si>
    <t>ORD-03721</t>
  </si>
  <si>
    <t>ORD-03722</t>
  </si>
  <si>
    <t>ORD-03723</t>
  </si>
  <si>
    <t>ORD-03724</t>
  </si>
  <si>
    <t>ORD-03725</t>
  </si>
  <si>
    <t>ORD-03726</t>
  </si>
  <si>
    <t>ORD-03727</t>
  </si>
  <si>
    <t>ORD-03728</t>
  </si>
  <si>
    <t>ORD-03729</t>
  </si>
  <si>
    <t>ORD-03730</t>
  </si>
  <si>
    <t>ORD-03731</t>
  </si>
  <si>
    <t>ORD-03732</t>
  </si>
  <si>
    <t>ORD-03733</t>
  </si>
  <si>
    <t>ORD-03734</t>
  </si>
  <si>
    <t>ORD-03735</t>
  </si>
  <si>
    <t>ORD-03736</t>
  </si>
  <si>
    <t>ORD-03737</t>
  </si>
  <si>
    <t>ORD-03738</t>
  </si>
  <si>
    <t>ORD-03739</t>
  </si>
  <si>
    <t>CUST-2169</t>
  </si>
  <si>
    <t>ORD-03740</t>
  </si>
  <si>
    <t>ORD-03741</t>
  </si>
  <si>
    <t>ORD-03742</t>
  </si>
  <si>
    <t>ORD-03743</t>
  </si>
  <si>
    <t>ORD-03744</t>
  </si>
  <si>
    <t>CUST-1966</t>
  </si>
  <si>
    <t>ORD-03745</t>
  </si>
  <si>
    <t>ORD-03746</t>
  </si>
  <si>
    <t>ORD-03747</t>
  </si>
  <si>
    <t>ORD-03748</t>
  </si>
  <si>
    <t>ORD-03749</t>
  </si>
  <si>
    <t>ORD-03750</t>
  </si>
  <si>
    <t>ORD-03751</t>
  </si>
  <si>
    <t>ORD-03752</t>
  </si>
  <si>
    <t>ORD-03753</t>
  </si>
  <si>
    <t>ORD-03754</t>
  </si>
  <si>
    <t>ORD-03755</t>
  </si>
  <si>
    <t>ORD-03756</t>
  </si>
  <si>
    <t>ORD-03757</t>
  </si>
  <si>
    <t>ORD-03758</t>
  </si>
  <si>
    <t>ORD-03759</t>
  </si>
  <si>
    <t>ORD-03760</t>
  </si>
  <si>
    <t>ORD-03761</t>
  </si>
  <si>
    <t>ORD-03762</t>
  </si>
  <si>
    <t>ORD-03763</t>
  </si>
  <si>
    <t>ORD-03764</t>
  </si>
  <si>
    <t>ORD-03765</t>
  </si>
  <si>
    <t>ORD-03766</t>
  </si>
  <si>
    <t>ORD-03767</t>
  </si>
  <si>
    <t>ORD-03768</t>
  </si>
  <si>
    <t>ORD-03769</t>
  </si>
  <si>
    <t>ORD-03770</t>
  </si>
  <si>
    <t>ORD-03771</t>
  </si>
  <si>
    <t>ORD-03772</t>
  </si>
  <si>
    <t>ORD-03773</t>
  </si>
  <si>
    <t>ORD-03774</t>
  </si>
  <si>
    <t>ORD-03775</t>
  </si>
  <si>
    <t>ORD-03776</t>
  </si>
  <si>
    <t>ORD-03777</t>
  </si>
  <si>
    <t>ORD-03778</t>
  </si>
  <si>
    <t>ORD-03779</t>
  </si>
  <si>
    <t>ORD-03780</t>
  </si>
  <si>
    <t>ORD-03781</t>
  </si>
  <si>
    <t>ORD-03782</t>
  </si>
  <si>
    <t>ORD-03783</t>
  </si>
  <si>
    <t>ORD-03784</t>
  </si>
  <si>
    <t>CUST-2241</t>
  </si>
  <si>
    <t>ORD-03785</t>
  </si>
  <si>
    <t>ORD-03786</t>
  </si>
  <si>
    <t>CUST-2194</t>
  </si>
  <si>
    <t>ORD-03787</t>
  </si>
  <si>
    <t>ORD-03788</t>
  </si>
  <si>
    <t>ORD-03789</t>
  </si>
  <si>
    <t>ORD-03790</t>
  </si>
  <si>
    <t>ORD-03791</t>
  </si>
  <si>
    <t>ORD-03792</t>
  </si>
  <si>
    <t>ORD-03793</t>
  </si>
  <si>
    <t>ORD-03794</t>
  </si>
  <si>
    <t>ORD-03795</t>
  </si>
  <si>
    <t>ORD-03796</t>
  </si>
  <si>
    <t>ORD-03797</t>
  </si>
  <si>
    <t>ORD-03798</t>
  </si>
  <si>
    <t>ORD-03799</t>
  </si>
  <si>
    <t>ORD-03800</t>
  </si>
  <si>
    <t>ORD-03801</t>
  </si>
  <si>
    <t>ORD-03802</t>
  </si>
  <si>
    <t>ORD-03803</t>
  </si>
  <si>
    <t>ORD-03804</t>
  </si>
  <si>
    <t>ORD-03805</t>
  </si>
  <si>
    <t>ORD-03806</t>
  </si>
  <si>
    <t>CUST-1561</t>
  </si>
  <si>
    <t>ORD-03807</t>
  </si>
  <si>
    <t>ORD-03808</t>
  </si>
  <si>
    <t>CUST-1265</t>
  </si>
  <si>
    <t>ORD-03809</t>
  </si>
  <si>
    <t>ORD-03810</t>
  </si>
  <si>
    <t>ORD-03811</t>
  </si>
  <si>
    <t>ORD-03812</t>
  </si>
  <si>
    <t>ORD-03813</t>
  </si>
  <si>
    <t>ORD-03814</t>
  </si>
  <si>
    <t>ORD-03815</t>
  </si>
  <si>
    <t>ORD-03816</t>
  </si>
  <si>
    <t>ORD-03817</t>
  </si>
  <si>
    <t>ORD-03818</t>
  </si>
  <si>
    <t>ORD-03819</t>
  </si>
  <si>
    <t>ORD-03820</t>
  </si>
  <si>
    <t>ORD-03821</t>
  </si>
  <si>
    <t>ORD-03822</t>
  </si>
  <si>
    <t>ORD-03823</t>
  </si>
  <si>
    <t>ORD-03824</t>
  </si>
  <si>
    <t>ORD-03825</t>
  </si>
  <si>
    <t>ORD-03826</t>
  </si>
  <si>
    <t>ORD-03827</t>
  </si>
  <si>
    <t>ORD-03828</t>
  </si>
  <si>
    <t>ORD-03829</t>
  </si>
  <si>
    <t>CUST-1080</t>
  </si>
  <si>
    <t>ORD-03830</t>
  </si>
  <si>
    <t>ORD-03831</t>
  </si>
  <si>
    <t>ORD-03832</t>
  </si>
  <si>
    <t>ORD-03833</t>
  </si>
  <si>
    <t>ORD-03834</t>
  </si>
  <si>
    <t>ORD-03835</t>
  </si>
  <si>
    <t>ORD-03836</t>
  </si>
  <si>
    <t>ORD-03837</t>
  </si>
  <si>
    <t>ORD-03838</t>
  </si>
  <si>
    <t>ORD-03839</t>
  </si>
  <si>
    <t>ORD-03840</t>
  </si>
  <si>
    <t>ORD-03841</t>
  </si>
  <si>
    <t>ORD-03842</t>
  </si>
  <si>
    <t>ORD-03843</t>
  </si>
  <si>
    <t>ORD-03844</t>
  </si>
  <si>
    <t>ORD-03845</t>
  </si>
  <si>
    <t>ORD-03846</t>
  </si>
  <si>
    <t>ORD-03847</t>
  </si>
  <si>
    <t>ORD-03848</t>
  </si>
  <si>
    <t>ORD-03849</t>
  </si>
  <si>
    <t>ORD-03850</t>
  </si>
  <si>
    <t>ORD-03851</t>
  </si>
  <si>
    <t>ORD-03852</t>
  </si>
  <si>
    <t>ORD-03853</t>
  </si>
  <si>
    <t>ORD-03854</t>
  </si>
  <si>
    <t>ORD-03855</t>
  </si>
  <si>
    <t>ORD-03856</t>
  </si>
  <si>
    <t>ORD-03857</t>
  </si>
  <si>
    <t>ORD-03858</t>
  </si>
  <si>
    <t>ORD-03859</t>
  </si>
  <si>
    <t>ORD-03860</t>
  </si>
  <si>
    <t>ORD-03861</t>
  </si>
  <si>
    <t>ORD-03862</t>
  </si>
  <si>
    <t>ORD-03863</t>
  </si>
  <si>
    <t>ORD-03864</t>
  </si>
  <si>
    <t>CUST-1317</t>
  </si>
  <si>
    <t>ORD-03865</t>
  </si>
  <si>
    <t>ORD-03866</t>
  </si>
  <si>
    <t>ORD-03867</t>
  </si>
  <si>
    <t>ORD-03868</t>
  </si>
  <si>
    <t>ORD-03869</t>
  </si>
  <si>
    <t>ORD-03870</t>
  </si>
  <si>
    <t>ORD-03871</t>
  </si>
  <si>
    <t>ORD-03872</t>
  </si>
  <si>
    <t>CUST-1899</t>
  </si>
  <si>
    <t>ORD-03873</t>
  </si>
  <si>
    <t>ORD-03874</t>
  </si>
  <si>
    <t>ORD-03875</t>
  </si>
  <si>
    <t>ORD-03876</t>
  </si>
  <si>
    <t>ORD-03877</t>
  </si>
  <si>
    <t>ORD-03878</t>
  </si>
  <si>
    <t>ORD-03879</t>
  </si>
  <si>
    <t>CUST-2213</t>
  </si>
  <si>
    <t>ORD-03880</t>
  </si>
  <si>
    <t>ORD-03881</t>
  </si>
  <si>
    <t>ORD-03882</t>
  </si>
  <si>
    <t>ORD-03883</t>
  </si>
  <si>
    <t>ORD-03884</t>
  </si>
  <si>
    <t>ORD-03885</t>
  </si>
  <si>
    <t>ORD-03886</t>
  </si>
  <si>
    <t>CUST-1542</t>
  </si>
  <si>
    <t>ORD-03887</t>
  </si>
  <si>
    <t>ORD-03888</t>
  </si>
  <si>
    <t>CUST-1729</t>
  </si>
  <si>
    <t>ORD-03889</t>
  </si>
  <si>
    <t>ORD-03890</t>
  </si>
  <si>
    <t>ORD-03891</t>
  </si>
  <si>
    <t>ORD-03892</t>
  </si>
  <si>
    <t>ORD-03893</t>
  </si>
  <si>
    <t>ORD-03894</t>
  </si>
  <si>
    <t>ORD-03895</t>
  </si>
  <si>
    <t>ORD-03896</t>
  </si>
  <si>
    <t>ORD-03897</t>
  </si>
  <si>
    <t>ORD-03898</t>
  </si>
  <si>
    <t>ORD-03899</t>
  </si>
  <si>
    <t>ORD-03900</t>
  </si>
  <si>
    <t>ORD-03901</t>
  </si>
  <si>
    <t>ORD-03902</t>
  </si>
  <si>
    <t>ORD-03903</t>
  </si>
  <si>
    <t>ORD-03904</t>
  </si>
  <si>
    <t>ORD-03905</t>
  </si>
  <si>
    <t>ORD-03906</t>
  </si>
  <si>
    <t>ORD-03907</t>
  </si>
  <si>
    <t>ORD-03908</t>
  </si>
  <si>
    <t>ORD-03909</t>
  </si>
  <si>
    <t>ORD-03910</t>
  </si>
  <si>
    <t>ORD-03911</t>
  </si>
  <si>
    <t>ORD-03912</t>
  </si>
  <si>
    <t>ORD-03913</t>
  </si>
  <si>
    <t>ORD-03914</t>
  </si>
  <si>
    <t>ORD-03915</t>
  </si>
  <si>
    <t>ORD-03916</t>
  </si>
  <si>
    <t>ORD-03917</t>
  </si>
  <si>
    <t>ORD-03918</t>
  </si>
  <si>
    <t>ORD-03919</t>
  </si>
  <si>
    <t>ORD-03920</t>
  </si>
  <si>
    <t>CUST-1564</t>
  </si>
  <si>
    <t>ORD-03921</t>
  </si>
  <si>
    <t>CUST-1693</t>
  </si>
  <si>
    <t>ORD-03922</t>
  </si>
  <si>
    <t>ORD-03923</t>
  </si>
  <si>
    <t>CUST-2154</t>
  </si>
  <si>
    <t>ORD-03924</t>
  </si>
  <si>
    <t>ORD-03925</t>
  </si>
  <si>
    <t>ORD-03926</t>
  </si>
  <si>
    <t>ORD-03927</t>
  </si>
  <si>
    <t>ORD-03928</t>
  </si>
  <si>
    <t>ORD-03929</t>
  </si>
  <si>
    <t>ORD-03930</t>
  </si>
  <si>
    <t>ORD-03931</t>
  </si>
  <si>
    <t>ORD-03932</t>
  </si>
  <si>
    <t>ORD-03933</t>
  </si>
  <si>
    <t>ORD-03934</t>
  </si>
  <si>
    <t>ORD-03935</t>
  </si>
  <si>
    <t>ORD-03936</t>
  </si>
  <si>
    <t>ORD-03937</t>
  </si>
  <si>
    <t>ORD-03938</t>
  </si>
  <si>
    <t>ORD-03939</t>
  </si>
  <si>
    <t>ORD-03940</t>
  </si>
  <si>
    <t>ORD-03941</t>
  </si>
  <si>
    <t>ORD-03942</t>
  </si>
  <si>
    <t>ORD-03943</t>
  </si>
  <si>
    <t>ORD-03944</t>
  </si>
  <si>
    <t>ORD-03945</t>
  </si>
  <si>
    <t>ORD-03946</t>
  </si>
  <si>
    <t>ORD-03947</t>
  </si>
  <si>
    <t>ORD-03948</t>
  </si>
  <si>
    <t>ORD-03949</t>
  </si>
  <si>
    <t>ORD-03950</t>
  </si>
  <si>
    <t>ORD-03951</t>
  </si>
  <si>
    <t>ORD-03952</t>
  </si>
  <si>
    <t>ORD-03953</t>
  </si>
  <si>
    <t>ORD-03954</t>
  </si>
  <si>
    <t>ORD-03955</t>
  </si>
  <si>
    <t>ORD-03956</t>
  </si>
  <si>
    <t>ORD-03957</t>
  </si>
  <si>
    <t>ORD-03958</t>
  </si>
  <si>
    <t>ORD-03959</t>
  </si>
  <si>
    <t>ORD-03960</t>
  </si>
  <si>
    <t>ORD-03961</t>
  </si>
  <si>
    <t>ORD-03962</t>
  </si>
  <si>
    <t>CUST-1816</t>
  </si>
  <si>
    <t>ORD-03963</t>
  </si>
  <si>
    <t>ORD-03964</t>
  </si>
  <si>
    <t>ORD-03965</t>
  </si>
  <si>
    <t>ORD-03966</t>
  </si>
  <si>
    <t>ORD-03967</t>
  </si>
  <si>
    <t>ORD-03968</t>
  </si>
  <si>
    <t>ORD-03969</t>
  </si>
  <si>
    <t>ORD-03970</t>
  </si>
  <si>
    <t>ORD-03971</t>
  </si>
  <si>
    <t>ORD-03972</t>
  </si>
  <si>
    <t>ORD-03973</t>
  </si>
  <si>
    <t>ORD-03974</t>
  </si>
  <si>
    <t>ORD-03975</t>
  </si>
  <si>
    <t>ORD-03976</t>
  </si>
  <si>
    <t>ORD-03977</t>
  </si>
  <si>
    <t>CUST-2368</t>
  </si>
  <si>
    <t>ORD-03978</t>
  </si>
  <si>
    <t>ORD-03979</t>
  </si>
  <si>
    <t>ORD-03980</t>
  </si>
  <si>
    <t>ORD-03981</t>
  </si>
  <si>
    <t>ORD-03982</t>
  </si>
  <si>
    <t>ORD-03983</t>
  </si>
  <si>
    <t>ORD-03984</t>
  </si>
  <si>
    <t>ORD-03985</t>
  </si>
  <si>
    <t>ORD-03986</t>
  </si>
  <si>
    <t>CUST-1624</t>
  </si>
  <si>
    <t>ORD-03987</t>
  </si>
  <si>
    <t>ORD-03988</t>
  </si>
  <si>
    <t>CUST-2395</t>
  </si>
  <si>
    <t>ORD-03989</t>
  </si>
  <si>
    <t>ORD-03990</t>
  </si>
  <si>
    <t>ORD-03991</t>
  </si>
  <si>
    <t>CUST-2598</t>
  </si>
  <si>
    <t>ORD-03992</t>
  </si>
  <si>
    <t>ORD-03993</t>
  </si>
  <si>
    <t>CUST-1237</t>
  </si>
  <si>
    <t>ORD-03994</t>
  </si>
  <si>
    <t>ORD-03995</t>
  </si>
  <si>
    <t>ORD-03996</t>
  </si>
  <si>
    <t>ORD-03997</t>
  </si>
  <si>
    <t>ORD-03998</t>
  </si>
  <si>
    <t>ORD-03999</t>
  </si>
  <si>
    <t>ORD-04000</t>
  </si>
  <si>
    <t>ORD-04001</t>
  </si>
  <si>
    <t>ORD-04002</t>
  </si>
  <si>
    <t>ORD-04003</t>
  </si>
  <si>
    <t>ORD-04004</t>
  </si>
  <si>
    <t>ORD-04005</t>
  </si>
  <si>
    <t>ORD-04006</t>
  </si>
  <si>
    <t>ORD-04007</t>
  </si>
  <si>
    <t>ORD-04008</t>
  </si>
  <si>
    <t>ORD-04009</t>
  </si>
  <si>
    <t>ORD-04010</t>
  </si>
  <si>
    <t>CUST-2087</t>
  </si>
  <si>
    <t>ORD-04011</t>
  </si>
  <si>
    <t>ORD-04012</t>
  </si>
  <si>
    <t>ORD-04013</t>
  </si>
  <si>
    <t>ORD-04014</t>
  </si>
  <si>
    <t>ORD-04015</t>
  </si>
  <si>
    <t>ORD-04016</t>
  </si>
  <si>
    <t>CUST-1697</t>
  </si>
  <si>
    <t>ORD-04017</t>
  </si>
  <si>
    <t>ORD-04018</t>
  </si>
  <si>
    <t>ORD-04019</t>
  </si>
  <si>
    <t>ORD-04020</t>
  </si>
  <si>
    <t>ORD-04021</t>
  </si>
  <si>
    <t>ORD-04022</t>
  </si>
  <si>
    <t>ORD-04023</t>
  </si>
  <si>
    <t>ORD-04024</t>
  </si>
  <si>
    <t>ORD-04025</t>
  </si>
  <si>
    <t>CUST-2396</t>
  </si>
  <si>
    <t>ORD-04026</t>
  </si>
  <si>
    <t>ORD-04027</t>
  </si>
  <si>
    <t>ORD-04028</t>
  </si>
  <si>
    <t>ORD-04029</t>
  </si>
  <si>
    <t>ORD-04030</t>
  </si>
  <si>
    <t>ORD-04031</t>
  </si>
  <si>
    <t>ORD-04032</t>
  </si>
  <si>
    <t>ORD-04033</t>
  </si>
  <si>
    <t>ORD-04034</t>
  </si>
  <si>
    <t>ORD-04035</t>
  </si>
  <si>
    <t>CUST-1371</t>
  </si>
  <si>
    <t>ORD-04036</t>
  </si>
  <si>
    <t>ORD-04037</t>
  </si>
  <si>
    <t>ORD-04038</t>
  </si>
  <si>
    <t>ORD-04039</t>
  </si>
  <si>
    <t>ORD-04040</t>
  </si>
  <si>
    <t>ORD-04041</t>
  </si>
  <si>
    <t>ORD-04042</t>
  </si>
  <si>
    <t>CUST-1084</t>
  </si>
  <si>
    <t>ORD-04043</t>
  </si>
  <si>
    <t>ORD-04044</t>
  </si>
  <si>
    <t>ORD-04045</t>
  </si>
  <si>
    <t>ORD-04046</t>
  </si>
  <si>
    <t>ORD-04047</t>
  </si>
  <si>
    <t>ORD-04048</t>
  </si>
  <si>
    <t>ORD-04049</t>
  </si>
  <si>
    <t>ORD-04050</t>
  </si>
  <si>
    <t>ORD-04051</t>
  </si>
  <si>
    <t>ORD-04052</t>
  </si>
  <si>
    <t>ORD-04053</t>
  </si>
  <si>
    <t>CUST-2113</t>
  </si>
  <si>
    <t>ORD-04054</t>
  </si>
  <si>
    <t>ORD-04055</t>
  </si>
  <si>
    <t>ORD-04056</t>
  </si>
  <si>
    <t>ORD-04057</t>
  </si>
  <si>
    <t>ORD-04058</t>
  </si>
  <si>
    <t>ORD-04059</t>
  </si>
  <si>
    <t>ORD-04060</t>
  </si>
  <si>
    <t>ORD-04061</t>
  </si>
  <si>
    <t>ORD-04062</t>
  </si>
  <si>
    <t>ORD-04063</t>
  </si>
  <si>
    <t>CUST-1663</t>
  </si>
  <si>
    <t>ORD-04064</t>
  </si>
  <si>
    <t>ORD-04065</t>
  </si>
  <si>
    <t>ORD-04066</t>
  </si>
  <si>
    <t>ORD-04067</t>
  </si>
  <si>
    <t>ORD-04068</t>
  </si>
  <si>
    <t>ORD-04069</t>
  </si>
  <si>
    <t>ORD-04070</t>
  </si>
  <si>
    <t>ORD-04071</t>
  </si>
  <si>
    <t>ORD-04072</t>
  </si>
  <si>
    <t>ORD-04073</t>
  </si>
  <si>
    <t>ORD-04074</t>
  </si>
  <si>
    <t>ORD-04075</t>
  </si>
  <si>
    <t>CUST-1474</t>
  </si>
  <si>
    <t>ORD-04076</t>
  </si>
  <si>
    <t>ORD-04077</t>
  </si>
  <si>
    <t>ORD-04078</t>
  </si>
  <si>
    <t>ORD-04079</t>
  </si>
  <si>
    <t>ORD-04080</t>
  </si>
  <si>
    <t>ORD-04081</t>
  </si>
  <si>
    <t>ORD-04082</t>
  </si>
  <si>
    <t>ORD-04083</t>
  </si>
  <si>
    <t>CUST-2344</t>
  </si>
  <si>
    <t>ORD-04084</t>
  </si>
  <si>
    <t>ORD-04085</t>
  </si>
  <si>
    <t>ORD-04086</t>
  </si>
  <si>
    <t>ORD-04087</t>
  </si>
  <si>
    <t>ORD-04088</t>
  </si>
  <si>
    <t>ORD-04089</t>
  </si>
  <si>
    <t>ORD-04090</t>
  </si>
  <si>
    <t>ORD-04091</t>
  </si>
  <si>
    <t>ORD-04092</t>
  </si>
  <si>
    <t>ORD-04093</t>
  </si>
  <si>
    <t>CUST-2507</t>
  </si>
  <si>
    <t>ORD-04094</t>
  </si>
  <si>
    <t>ORD-04095</t>
  </si>
  <si>
    <t>ORD-04096</t>
  </si>
  <si>
    <t>ORD-04097</t>
  </si>
  <si>
    <t>ORD-04098</t>
  </si>
  <si>
    <t>ORD-04099</t>
  </si>
  <si>
    <t>ORD-04100</t>
  </si>
  <si>
    <t>ORD-04101</t>
  </si>
  <si>
    <t>CUST-1834</t>
  </si>
  <si>
    <t>ORD-04102</t>
  </si>
  <si>
    <t>ORD-04103</t>
  </si>
  <si>
    <t>ORD-04104</t>
  </si>
  <si>
    <t>ORD-04105</t>
  </si>
  <si>
    <t>ORD-04106</t>
  </si>
  <si>
    <t>ORD-04107</t>
  </si>
  <si>
    <t>ORD-04108</t>
  </si>
  <si>
    <t>ORD-04109</t>
  </si>
  <si>
    <t>CUST-1821</t>
  </si>
  <si>
    <t>ORD-04110</t>
  </si>
  <si>
    <t>ORD-04111</t>
  </si>
  <si>
    <t>ORD-04112</t>
  </si>
  <si>
    <t>ORD-04113</t>
  </si>
  <si>
    <t>ORD-04114</t>
  </si>
  <si>
    <t>ORD-04115</t>
  </si>
  <si>
    <t>ORD-04116</t>
  </si>
  <si>
    <t>ORD-04117</t>
  </si>
  <si>
    <t>ORD-04118</t>
  </si>
  <si>
    <t>ORD-04119</t>
  </si>
  <si>
    <t>ORD-04120</t>
  </si>
  <si>
    <t>ORD-04121</t>
  </si>
  <si>
    <t>ORD-04122</t>
  </si>
  <si>
    <t>ORD-04123</t>
  </si>
  <si>
    <t>CUST-2235</t>
  </si>
  <si>
    <t>ORD-04124</t>
  </si>
  <si>
    <t>ORD-04125</t>
  </si>
  <si>
    <t>ORD-04126</t>
  </si>
  <si>
    <t>ORD-04127</t>
  </si>
  <si>
    <t>CUST-1905</t>
  </si>
  <si>
    <t>ORD-04128</t>
  </si>
  <si>
    <t>ORD-04129</t>
  </si>
  <si>
    <t>ORD-04130</t>
  </si>
  <si>
    <t>ORD-04131</t>
  </si>
  <si>
    <t>ORD-04132</t>
  </si>
  <si>
    <t>ORD-04133</t>
  </si>
  <si>
    <t>ORD-04134</t>
  </si>
  <si>
    <t>ORD-04135</t>
  </si>
  <si>
    <t>ORD-04136</t>
  </si>
  <si>
    <t>CUST-2188</t>
  </si>
  <si>
    <t>ORD-04137</t>
  </si>
  <si>
    <t>ORD-04138</t>
  </si>
  <si>
    <t>ORD-04139</t>
  </si>
  <si>
    <t>ORD-04140</t>
  </si>
  <si>
    <t>ORD-04141</t>
  </si>
  <si>
    <t>ORD-04142</t>
  </si>
  <si>
    <t>ORD-04143</t>
  </si>
  <si>
    <t>ORD-04144</t>
  </si>
  <si>
    <t>ORD-04145</t>
  </si>
  <si>
    <t>ORD-04146</t>
  </si>
  <si>
    <t>ORD-04147</t>
  </si>
  <si>
    <t>ORD-04148</t>
  </si>
  <si>
    <t>CUST-1661</t>
  </si>
  <si>
    <t>ORD-04149</t>
  </si>
  <si>
    <t>ORD-04150</t>
  </si>
  <si>
    <t>ORD-04151</t>
  </si>
  <si>
    <t>ORD-04152</t>
  </si>
  <si>
    <t>ORD-04153</t>
  </si>
  <si>
    <t>ORD-04154</t>
  </si>
  <si>
    <t>ORD-04155</t>
  </si>
  <si>
    <t>ORD-04156</t>
  </si>
  <si>
    <t>CUST-2037</t>
  </si>
  <si>
    <t>ORD-04157</t>
  </si>
  <si>
    <t>ORD-04158</t>
  </si>
  <si>
    <t>ORD-04159</t>
  </si>
  <si>
    <t>ORD-04160</t>
  </si>
  <si>
    <t>ORD-04161</t>
  </si>
  <si>
    <t>ORD-04162</t>
  </si>
  <si>
    <t>ORD-04163</t>
  </si>
  <si>
    <t>ORD-04164</t>
  </si>
  <si>
    <t>ORD-04165</t>
  </si>
  <si>
    <t>ORD-04166</t>
  </si>
  <si>
    <t>ORD-04167</t>
  </si>
  <si>
    <t>ORD-04168</t>
  </si>
  <si>
    <t>ORD-04169</t>
  </si>
  <si>
    <t>ORD-04170</t>
  </si>
  <si>
    <t>ORD-04171</t>
  </si>
  <si>
    <t>ORD-04172</t>
  </si>
  <si>
    <t>ORD-04173</t>
  </si>
  <si>
    <t>ORD-04174</t>
  </si>
  <si>
    <t>ORD-04175</t>
  </si>
  <si>
    <t>CUST-1068</t>
  </si>
  <si>
    <t>ORD-04176</t>
  </si>
  <si>
    <t>ORD-04177</t>
  </si>
  <si>
    <t>ORD-04178</t>
  </si>
  <si>
    <t>ORD-04179</t>
  </si>
  <si>
    <t>ORD-04180</t>
  </si>
  <si>
    <t>ORD-04181</t>
  </si>
  <si>
    <t>ORD-04182</t>
  </si>
  <si>
    <t>ORD-04183</t>
  </si>
  <si>
    <t>ORD-04184</t>
  </si>
  <si>
    <t>ORD-04185</t>
  </si>
  <si>
    <t>ORD-04186</t>
  </si>
  <si>
    <t>CUST-1678</t>
  </si>
  <si>
    <t>ORD-04187</t>
  </si>
  <si>
    <t>ORD-04188</t>
  </si>
  <si>
    <t>ORD-04189</t>
  </si>
  <si>
    <t>ORD-04190</t>
  </si>
  <si>
    <t>ORD-04191</t>
  </si>
  <si>
    <t>ORD-04192</t>
  </si>
  <si>
    <t>ORD-04193</t>
  </si>
  <si>
    <t>ORD-04194</t>
  </si>
  <si>
    <t>ORD-04195</t>
  </si>
  <si>
    <t>ORD-04196</t>
  </si>
  <si>
    <t>ORD-04197</t>
  </si>
  <si>
    <t>ORD-04198</t>
  </si>
  <si>
    <t>ORD-04199</t>
  </si>
  <si>
    <t>ORD-04200</t>
  </si>
  <si>
    <t>ORD-04201</t>
  </si>
  <si>
    <t>ORD-04202</t>
  </si>
  <si>
    <t>ORD-04203</t>
  </si>
  <si>
    <t>ORD-04204</t>
  </si>
  <si>
    <t>ORD-04205</t>
  </si>
  <si>
    <t>ORD-04206</t>
  </si>
  <si>
    <t>ORD-04207</t>
  </si>
  <si>
    <t>ORD-04208</t>
  </si>
  <si>
    <t>ORD-04209</t>
  </si>
  <si>
    <t>ORD-04210</t>
  </si>
  <si>
    <t>ORD-04211</t>
  </si>
  <si>
    <t>ORD-04212</t>
  </si>
  <si>
    <t>ORD-04213</t>
  </si>
  <si>
    <t>ORD-04214</t>
  </si>
  <si>
    <t>ORD-04215</t>
  </si>
  <si>
    <t>ORD-04216</t>
  </si>
  <si>
    <t>ORD-04217</t>
  </si>
  <si>
    <t>ORD-04218</t>
  </si>
  <si>
    <t>ORD-04219</t>
  </si>
  <si>
    <t>ORD-04220</t>
  </si>
  <si>
    <t>ORD-04221</t>
  </si>
  <si>
    <t>ORD-04222</t>
  </si>
  <si>
    <t>ORD-04223</t>
  </si>
  <si>
    <t>ORD-04224</t>
  </si>
  <si>
    <t>ORD-04225</t>
  </si>
  <si>
    <t>ORD-04226</t>
  </si>
  <si>
    <t>ORD-04227</t>
  </si>
  <si>
    <t>ORD-04228</t>
  </si>
  <si>
    <t>ORD-04229</t>
  </si>
  <si>
    <t>ORD-04230</t>
  </si>
  <si>
    <t>ORD-04231</t>
  </si>
  <si>
    <t>ORD-04232</t>
  </si>
  <si>
    <t>ORD-04233</t>
  </si>
  <si>
    <t>ORD-04234</t>
  </si>
  <si>
    <t>ORD-04235</t>
  </si>
  <si>
    <t>ORD-04236</t>
  </si>
  <si>
    <t>ORD-04237</t>
  </si>
  <si>
    <t>ORD-04238</t>
  </si>
  <si>
    <t>CUST-1079</t>
  </si>
  <si>
    <t>ORD-04239</t>
  </si>
  <si>
    <t>ORD-04240</t>
  </si>
  <si>
    <t>ORD-04241</t>
  </si>
  <si>
    <t>ORD-04242</t>
  </si>
  <si>
    <t>ORD-04243</t>
  </si>
  <si>
    <t>ORD-04244</t>
  </si>
  <si>
    <t>ORD-04245</t>
  </si>
  <si>
    <t>CUST-2097</t>
  </si>
  <si>
    <t>ORD-04246</t>
  </si>
  <si>
    <t>ORD-04247</t>
  </si>
  <si>
    <t>ORD-04248</t>
  </si>
  <si>
    <t>ORD-04249</t>
  </si>
  <si>
    <t>ORD-04250</t>
  </si>
  <si>
    <t>ORD-04251</t>
  </si>
  <si>
    <t>CUST-1439</t>
  </si>
  <si>
    <t>ORD-04252</t>
  </si>
  <si>
    <t>ORD-04253</t>
  </si>
  <si>
    <t>ORD-04254</t>
  </si>
  <si>
    <t>ORD-04255</t>
  </si>
  <si>
    <t>ORD-04256</t>
  </si>
  <si>
    <t>ORD-04257</t>
  </si>
  <si>
    <t>ORD-04258</t>
  </si>
  <si>
    <t>ORD-04259</t>
  </si>
  <si>
    <t>ORD-04260</t>
  </si>
  <si>
    <t>ORD-04261</t>
  </si>
  <si>
    <t>ORD-04262</t>
  </si>
  <si>
    <t>ORD-04263</t>
  </si>
  <si>
    <t>ORD-04264</t>
  </si>
  <si>
    <t>ORD-04265</t>
  </si>
  <si>
    <t>ORD-04266</t>
  </si>
  <si>
    <t>ORD-04267</t>
  </si>
  <si>
    <t>ORD-04268</t>
  </si>
  <si>
    <t>CUST-1399</t>
  </si>
  <si>
    <t>ORD-04269</t>
  </si>
  <si>
    <t>ORD-04270</t>
  </si>
  <si>
    <t>ORD-04271</t>
  </si>
  <si>
    <t>ORD-04272</t>
  </si>
  <si>
    <t>ORD-04273</t>
  </si>
  <si>
    <t>ORD-04274</t>
  </si>
  <si>
    <t>ORD-04275</t>
  </si>
  <si>
    <t>ORD-04276</t>
  </si>
  <si>
    <t>ORD-04277</t>
  </si>
  <si>
    <t>ORD-04278</t>
  </si>
  <si>
    <t>ORD-04279</t>
  </si>
  <si>
    <t>CUST-1055</t>
  </si>
  <si>
    <t>ORD-04280</t>
  </si>
  <si>
    <t>ORD-04281</t>
  </si>
  <si>
    <t>ORD-04282</t>
  </si>
  <si>
    <t>CUST-2447</t>
  </si>
  <si>
    <t>ORD-04283</t>
  </si>
  <si>
    <t>ORD-04284</t>
  </si>
  <si>
    <t>ORD-04285</t>
  </si>
  <si>
    <t>ORD-04286</t>
  </si>
  <si>
    <t>ORD-04287</t>
  </si>
  <si>
    <t>ORD-04288</t>
  </si>
  <si>
    <t>CUST-1440</t>
  </si>
  <si>
    <t>ORD-04289</t>
  </si>
  <si>
    <t>ORD-04290</t>
  </si>
  <si>
    <t>ORD-04291</t>
  </si>
  <si>
    <t>ORD-04292</t>
  </si>
  <si>
    <t>CUST-1403</t>
  </si>
  <si>
    <t>ORD-04293</t>
  </si>
  <si>
    <t>ORD-04294</t>
  </si>
  <si>
    <t>ORD-04295</t>
  </si>
  <si>
    <t>ORD-04296</t>
  </si>
  <si>
    <t>ORD-04297</t>
  </si>
  <si>
    <t>ORD-04298</t>
  </si>
  <si>
    <t>ORD-04299</t>
  </si>
  <si>
    <t>ORD-04300</t>
  </si>
  <si>
    <t>ORD-04301</t>
  </si>
  <si>
    <t>ORD-04302</t>
  </si>
  <si>
    <t>ORD-04303</t>
  </si>
  <si>
    <t>ORD-04304</t>
  </si>
  <si>
    <t>ORD-04305</t>
  </si>
  <si>
    <t>ORD-04306</t>
  </si>
  <si>
    <t>ORD-04307</t>
  </si>
  <si>
    <t>ORD-04308</t>
  </si>
  <si>
    <t>CUST-1212</t>
  </si>
  <si>
    <t>ORD-04309</t>
  </si>
  <si>
    <t>ORD-04310</t>
  </si>
  <si>
    <t>ORD-04311</t>
  </si>
  <si>
    <t>ORD-04312</t>
  </si>
  <si>
    <t>ORD-04313</t>
  </si>
  <si>
    <t>ORD-04314</t>
  </si>
  <si>
    <t>ORD-04315</t>
  </si>
  <si>
    <t>ORD-04316</t>
  </si>
  <si>
    <t>ORD-04317</t>
  </si>
  <si>
    <t>ORD-04318</t>
  </si>
  <si>
    <t>ORD-04319</t>
  </si>
  <si>
    <t>ORD-04320</t>
  </si>
  <si>
    <t>ORD-04321</t>
  </si>
  <si>
    <t>ORD-04322</t>
  </si>
  <si>
    <t>ORD-04323</t>
  </si>
  <si>
    <t>ORD-04324</t>
  </si>
  <si>
    <t>ORD-04325</t>
  </si>
  <si>
    <t>ORD-04326</t>
  </si>
  <si>
    <t>ORD-04327</t>
  </si>
  <si>
    <t>ORD-04328</t>
  </si>
  <si>
    <t>ORD-04329</t>
  </si>
  <si>
    <t>ORD-04330</t>
  </si>
  <si>
    <t>ORD-04331</t>
  </si>
  <si>
    <t>ORD-04332</t>
  </si>
  <si>
    <t>ORD-04333</t>
  </si>
  <si>
    <t>ORD-04334</t>
  </si>
  <si>
    <t>ORD-04335</t>
  </si>
  <si>
    <t>ORD-04336</t>
  </si>
  <si>
    <t>ORD-04337</t>
  </si>
  <si>
    <t>ORD-04338</t>
  </si>
  <si>
    <t>ORD-04339</t>
  </si>
  <si>
    <t>ORD-04340</t>
  </si>
  <si>
    <t>ORD-04341</t>
  </si>
  <si>
    <t>ORD-04342</t>
  </si>
  <si>
    <t>ORD-04343</t>
  </si>
  <si>
    <t>ORD-04344</t>
  </si>
  <si>
    <t>CUST-1971</t>
  </si>
  <si>
    <t>ORD-04345</t>
  </si>
  <si>
    <t>ORD-04346</t>
  </si>
  <si>
    <t>ORD-04347</t>
  </si>
  <si>
    <t>ORD-04348</t>
  </si>
  <si>
    <t>ORD-04349</t>
  </si>
  <si>
    <t>ORD-04350</t>
  </si>
  <si>
    <t>ORD-04351</t>
  </si>
  <si>
    <t>ORD-04352</t>
  </si>
  <si>
    <t>ORD-04353</t>
  </si>
  <si>
    <t>ORD-04354</t>
  </si>
  <si>
    <t>ORD-04355</t>
  </si>
  <si>
    <t>ORD-04356</t>
  </si>
  <si>
    <t>ORD-04357</t>
  </si>
  <si>
    <t>ORD-04358</t>
  </si>
  <si>
    <t>ORD-04359</t>
  </si>
  <si>
    <t>ORD-04360</t>
  </si>
  <si>
    <t>ORD-04361</t>
  </si>
  <si>
    <t>ORD-04362</t>
  </si>
  <si>
    <t>ORD-04363</t>
  </si>
  <si>
    <t>ORD-04364</t>
  </si>
  <si>
    <t>ORD-04365</t>
  </si>
  <si>
    <t>CUST-1134</t>
  </si>
  <si>
    <t>ORD-04366</t>
  </si>
  <si>
    <t>ORD-04367</t>
  </si>
  <si>
    <t>ORD-04368</t>
  </si>
  <si>
    <t>ORD-04369</t>
  </si>
  <si>
    <t>ORD-04370</t>
  </si>
  <si>
    <t>ORD-04371</t>
  </si>
  <si>
    <t>ORD-04372</t>
  </si>
  <si>
    <t>ORD-04373</t>
  </si>
  <si>
    <t>ORD-04374</t>
  </si>
  <si>
    <t>ORD-04375</t>
  </si>
  <si>
    <t>ORD-04376</t>
  </si>
  <si>
    <t>ORD-04377</t>
  </si>
  <si>
    <t>ORD-04378</t>
  </si>
  <si>
    <t>ORD-04379</t>
  </si>
  <si>
    <t>ORD-04380</t>
  </si>
  <si>
    <t>ORD-04381</t>
  </si>
  <si>
    <t>ORD-04382</t>
  </si>
  <si>
    <t>ORD-04383</t>
  </si>
  <si>
    <t>CUST-1533</t>
  </si>
  <si>
    <t>ORD-04384</t>
  </si>
  <si>
    <t>ORD-04385</t>
  </si>
  <si>
    <t>ORD-04386</t>
  </si>
  <si>
    <t>ORD-04387</t>
  </si>
  <si>
    <t>ORD-04388</t>
  </si>
  <si>
    <t>ORD-04389</t>
  </si>
  <si>
    <t>ORD-04390</t>
  </si>
  <si>
    <t>ORD-04391</t>
  </si>
  <si>
    <t>ORD-04392</t>
  </si>
  <si>
    <t>ORD-04393</t>
  </si>
  <si>
    <t>ORD-04394</t>
  </si>
  <si>
    <t>ORD-04395</t>
  </si>
  <si>
    <t>ORD-04396</t>
  </si>
  <si>
    <t>ORD-04397</t>
  </si>
  <si>
    <t>ORD-04398</t>
  </si>
  <si>
    <t>ORD-04399</t>
  </si>
  <si>
    <t>ORD-04400</t>
  </si>
  <si>
    <t>ORD-04401</t>
  </si>
  <si>
    <t>ORD-04402</t>
  </si>
  <si>
    <t>ORD-04403</t>
  </si>
  <si>
    <t>ORD-04404</t>
  </si>
  <si>
    <t>ORD-04405</t>
  </si>
  <si>
    <t>ORD-04406</t>
  </si>
  <si>
    <t>ORD-04407</t>
  </si>
  <si>
    <t>ORD-04408</t>
  </si>
  <si>
    <t>ORD-04409</t>
  </si>
  <si>
    <t>ORD-04410</t>
  </si>
  <si>
    <t>ORD-04411</t>
  </si>
  <si>
    <t>ORD-04412</t>
  </si>
  <si>
    <t>ORD-04413</t>
  </si>
  <si>
    <t>ORD-04414</t>
  </si>
  <si>
    <t>ORD-04415</t>
  </si>
  <si>
    <t>CUST-1706</t>
  </si>
  <si>
    <t>ORD-04416</t>
  </si>
  <si>
    <t>ORD-04417</t>
  </si>
  <si>
    <t>CUST-1977</t>
  </si>
  <si>
    <t>ORD-04418</t>
  </si>
  <si>
    <t>ORD-04419</t>
  </si>
  <si>
    <t>ORD-04420</t>
  </si>
  <si>
    <t>CUST-1037</t>
  </si>
  <si>
    <t>ORD-04421</t>
  </si>
  <si>
    <t>ORD-04422</t>
  </si>
  <si>
    <t>ORD-04423</t>
  </si>
  <si>
    <t>ORD-04424</t>
  </si>
  <si>
    <t>ORD-04425</t>
  </si>
  <si>
    <t>ORD-04426</t>
  </si>
  <si>
    <t>ORD-04427</t>
  </si>
  <si>
    <t>ORD-04428</t>
  </si>
  <si>
    <t>ORD-04429</t>
  </si>
  <si>
    <t>ORD-04430</t>
  </si>
  <si>
    <t>ORD-04431</t>
  </si>
  <si>
    <t>ORD-04432</t>
  </si>
  <si>
    <t>ORD-04433</t>
  </si>
  <si>
    <t>ORD-04434</t>
  </si>
  <si>
    <t>ORD-04435</t>
  </si>
  <si>
    <t>ORD-04436</t>
  </si>
  <si>
    <t>ORD-04437</t>
  </si>
  <si>
    <t>ORD-04438</t>
  </si>
  <si>
    <t>ORD-04439</t>
  </si>
  <si>
    <t>ORD-04440</t>
  </si>
  <si>
    <t>ORD-04441</t>
  </si>
  <si>
    <t>ORD-04442</t>
  </si>
  <si>
    <t>ORD-04443</t>
  </si>
  <si>
    <t>CUST-1576</t>
  </si>
  <si>
    <t>ORD-04444</t>
  </si>
  <si>
    <t>ORD-04445</t>
  </si>
  <si>
    <t>ORD-04446</t>
  </si>
  <si>
    <t>ORD-04447</t>
  </si>
  <si>
    <t>ORD-04448</t>
  </si>
  <si>
    <t>ORD-04449</t>
  </si>
  <si>
    <t>ORD-04450</t>
  </si>
  <si>
    <t>ORD-04451</t>
  </si>
  <si>
    <t>CUST-2265</t>
  </si>
  <si>
    <t>ORD-04452</t>
  </si>
  <si>
    <t>ORD-04453</t>
  </si>
  <si>
    <t>ORD-04454</t>
  </si>
  <si>
    <t>ORD-04455</t>
  </si>
  <si>
    <t>ORD-04456</t>
  </si>
  <si>
    <t>ORD-04457</t>
  </si>
  <si>
    <t>CUST-1341</t>
  </si>
  <si>
    <t>ORD-04458</t>
  </si>
  <si>
    <t>ORD-04459</t>
  </si>
  <si>
    <t>ORD-04460</t>
  </si>
  <si>
    <t>ORD-04461</t>
  </si>
  <si>
    <t>ORD-04462</t>
  </si>
  <si>
    <t>ORD-04463</t>
  </si>
  <si>
    <t>ORD-04464</t>
  </si>
  <si>
    <t>ORD-04465</t>
  </si>
  <si>
    <t>ORD-04466</t>
  </si>
  <si>
    <t>ORD-04467</t>
  </si>
  <si>
    <t>ORD-04468</t>
  </si>
  <si>
    <t>ORD-04469</t>
  </si>
  <si>
    <t>ORD-04470</t>
  </si>
  <si>
    <t>CUST-1830</t>
  </si>
  <si>
    <t>ORD-04471</t>
  </si>
  <si>
    <t>ORD-04472</t>
  </si>
  <si>
    <t>ORD-04473</t>
  </si>
  <si>
    <t>ORD-04474</t>
  </si>
  <si>
    <t>ORD-04475</t>
  </si>
  <si>
    <t>ORD-04476</t>
  </si>
  <si>
    <t>ORD-04477</t>
  </si>
  <si>
    <t>ORD-04478</t>
  </si>
  <si>
    <t>ORD-04479</t>
  </si>
  <si>
    <t>ORD-04480</t>
  </si>
  <si>
    <t>ORD-04481</t>
  </si>
  <si>
    <t>ORD-04482</t>
  </si>
  <si>
    <t>ORD-04483</t>
  </si>
  <si>
    <t>ORD-04484</t>
  </si>
  <si>
    <t>ORD-04485</t>
  </si>
  <si>
    <t>ORD-04486</t>
  </si>
  <si>
    <t>CUST-1432</t>
  </si>
  <si>
    <t>ORD-04487</t>
  </si>
  <si>
    <t>ORD-04488</t>
  </si>
  <si>
    <t>ORD-04489</t>
  </si>
  <si>
    <t>CUST-1210</t>
  </si>
  <si>
    <t>ORD-04490</t>
  </si>
  <si>
    <t>CUST-1893</t>
  </si>
  <si>
    <t>ORD-04491</t>
  </si>
  <si>
    <t>ORD-04492</t>
  </si>
  <si>
    <t>ORD-04493</t>
  </si>
  <si>
    <t>ORD-04494</t>
  </si>
  <si>
    <t>ORD-04495</t>
  </si>
  <si>
    <t>ORD-04496</t>
  </si>
  <si>
    <t>ORD-04497</t>
  </si>
  <si>
    <t>CUST-2413</t>
  </si>
  <si>
    <t>ORD-04498</t>
  </si>
  <si>
    <t>ORD-04499</t>
  </si>
  <si>
    <t>ORD-04500</t>
  </si>
  <si>
    <t>ORD-04501</t>
  </si>
  <si>
    <t>ORD-04502</t>
  </si>
  <si>
    <t>ORD-04503</t>
  </si>
  <si>
    <t>ORD-04504</t>
  </si>
  <si>
    <t>ORD-04505</t>
  </si>
  <si>
    <t>ORD-04506</t>
  </si>
  <si>
    <t>ORD-04507</t>
  </si>
  <si>
    <t>ORD-04508</t>
  </si>
  <si>
    <t>ORD-04509</t>
  </si>
  <si>
    <t>ORD-04510</t>
  </si>
  <si>
    <t>ORD-04511</t>
  </si>
  <si>
    <t>CUST-1006</t>
  </si>
  <si>
    <t>ORD-04512</t>
  </si>
  <si>
    <t>ORD-04513</t>
  </si>
  <si>
    <t>ORD-04514</t>
  </si>
  <si>
    <t>ORD-04515</t>
  </si>
  <si>
    <t>ORD-04516</t>
  </si>
  <si>
    <t>CUST-1713</t>
  </si>
  <si>
    <t>ORD-04517</t>
  </si>
  <si>
    <t>ORD-04518</t>
  </si>
  <si>
    <t>ORD-04519</t>
  </si>
  <si>
    <t>CUST-1718</t>
  </si>
  <si>
    <t>ORD-04520</t>
  </si>
  <si>
    <t>ORD-04521</t>
  </si>
  <si>
    <t>ORD-04522</t>
  </si>
  <si>
    <t>ORD-04523</t>
  </si>
  <si>
    <t>ORD-04524</t>
  </si>
  <si>
    <t>ORD-04525</t>
  </si>
  <si>
    <t>ORD-04526</t>
  </si>
  <si>
    <t>ORD-04527</t>
  </si>
  <si>
    <t>ORD-04528</t>
  </si>
  <si>
    <t>ORD-04529</t>
  </si>
  <si>
    <t>ORD-04530</t>
  </si>
  <si>
    <t>CUST-1172</t>
  </si>
  <si>
    <t>ORD-04531</t>
  </si>
  <si>
    <t>ORD-04532</t>
  </si>
  <si>
    <t>CUST-1995</t>
  </si>
  <si>
    <t>ORD-04533</t>
  </si>
  <si>
    <t>ORD-04534</t>
  </si>
  <si>
    <t>ORD-04535</t>
  </si>
  <si>
    <t>ORD-04536</t>
  </si>
  <si>
    <t>ORD-04537</t>
  </si>
  <si>
    <t>ORD-04538</t>
  </si>
  <si>
    <t>ORD-04539</t>
  </si>
  <si>
    <t>ORD-04540</t>
  </si>
  <si>
    <t>ORD-04541</t>
  </si>
  <si>
    <t>ORD-04542</t>
  </si>
  <si>
    <t>ORD-04543</t>
  </si>
  <si>
    <t>ORD-04544</t>
  </si>
  <si>
    <t>ORD-04545</t>
  </si>
  <si>
    <t>ORD-04546</t>
  </si>
  <si>
    <t>ORD-04547</t>
  </si>
  <si>
    <t>ORD-04548</t>
  </si>
  <si>
    <t>ORD-04549</t>
  </si>
  <si>
    <t>ORD-04550</t>
  </si>
  <si>
    <t>ORD-04551</t>
  </si>
  <si>
    <t>ORD-04552</t>
  </si>
  <si>
    <t>ORD-04553</t>
  </si>
  <si>
    <t>ORD-04554</t>
  </si>
  <si>
    <t>ORD-04555</t>
  </si>
  <si>
    <t>ORD-04556</t>
  </si>
  <si>
    <t>ORD-04557</t>
  </si>
  <si>
    <t>ORD-04558</t>
  </si>
  <si>
    <t>ORD-04559</t>
  </si>
  <si>
    <t>ORD-04560</t>
  </si>
  <si>
    <t>ORD-04561</t>
  </si>
  <si>
    <t>CUST-2141</t>
  </si>
  <si>
    <t>ORD-04562</t>
  </si>
  <si>
    <t>ORD-04563</t>
  </si>
  <si>
    <t>CUST-1039</t>
  </si>
  <si>
    <t>ORD-04564</t>
  </si>
  <si>
    <t>ORD-04565</t>
  </si>
  <si>
    <t>ORD-04566</t>
  </si>
  <si>
    <t>ORD-04567</t>
  </si>
  <si>
    <t>ORD-04568</t>
  </si>
  <si>
    <t>ORD-04569</t>
  </si>
  <si>
    <t>ORD-04570</t>
  </si>
  <si>
    <t>ORD-04571</t>
  </si>
  <si>
    <t>ORD-04572</t>
  </si>
  <si>
    <t>ORD-04573</t>
  </si>
  <si>
    <t>ORD-04574</t>
  </si>
  <si>
    <t>ORD-04575</t>
  </si>
  <si>
    <t>ORD-04576</t>
  </si>
  <si>
    <t>ORD-04577</t>
  </si>
  <si>
    <t>ORD-04578</t>
  </si>
  <si>
    <t>ORD-04579</t>
  </si>
  <si>
    <t>ORD-04580</t>
  </si>
  <si>
    <t>ORD-04581</t>
  </si>
  <si>
    <t>ORD-04582</t>
  </si>
  <si>
    <t>ORD-04583</t>
  </si>
  <si>
    <t>ORD-04584</t>
  </si>
  <si>
    <t>ORD-04585</t>
  </si>
  <si>
    <t>ORD-04586</t>
  </si>
  <si>
    <t>ORD-04587</t>
  </si>
  <si>
    <t>ORD-04588</t>
  </si>
  <si>
    <t>ORD-04589</t>
  </si>
  <si>
    <t>ORD-04590</t>
  </si>
  <si>
    <t>ORD-04591</t>
  </si>
  <si>
    <t>ORD-04592</t>
  </si>
  <si>
    <t>ORD-04593</t>
  </si>
  <si>
    <t>ORD-04594</t>
  </si>
  <si>
    <t>ORD-04595</t>
  </si>
  <si>
    <t>ORD-04596</t>
  </si>
  <si>
    <t>ORD-04597</t>
  </si>
  <si>
    <t>ORD-04598</t>
  </si>
  <si>
    <t>ORD-04599</t>
  </si>
  <si>
    <t>ORD-04600</t>
  </si>
  <si>
    <t>ORD-04601</t>
  </si>
  <si>
    <t>ORD-04602</t>
  </si>
  <si>
    <t>ORD-04603</t>
  </si>
  <si>
    <t>ORD-04604</t>
  </si>
  <si>
    <t>ORD-04605</t>
  </si>
  <si>
    <t>ORD-04606</t>
  </si>
  <si>
    <t>ORD-04607</t>
  </si>
  <si>
    <t>ORD-04608</t>
  </si>
  <si>
    <t>ORD-04609</t>
  </si>
  <si>
    <t>ORD-04610</t>
  </si>
  <si>
    <t>ORD-04611</t>
  </si>
  <si>
    <t>ORD-04612</t>
  </si>
  <si>
    <t>ORD-04613</t>
  </si>
  <si>
    <t>ORD-04614</t>
  </si>
  <si>
    <t>ORD-04615</t>
  </si>
  <si>
    <t>ORD-04616</t>
  </si>
  <si>
    <t>ORD-04617</t>
  </si>
  <si>
    <t>ORD-04618</t>
  </si>
  <si>
    <t>ORD-04619</t>
  </si>
  <si>
    <t>ORD-04620</t>
  </si>
  <si>
    <t>ORD-04621</t>
  </si>
  <si>
    <t>ORD-04622</t>
  </si>
  <si>
    <t>ORD-04623</t>
  </si>
  <si>
    <t>ORD-04624</t>
  </si>
  <si>
    <t>ORD-04625</t>
  </si>
  <si>
    <t>ORD-04626</t>
  </si>
  <si>
    <t>ORD-04627</t>
  </si>
  <si>
    <t>ORD-04628</t>
  </si>
  <si>
    <t>CUST-2251</t>
  </si>
  <si>
    <t>ORD-04629</t>
  </si>
  <si>
    <t>ORD-04630</t>
  </si>
  <si>
    <t>ORD-04631</t>
  </si>
  <si>
    <t>ORD-04632</t>
  </si>
  <si>
    <t>ORD-04633</t>
  </si>
  <si>
    <t>ORD-04634</t>
  </si>
  <si>
    <t>ORD-04635</t>
  </si>
  <si>
    <t>ORD-04636</t>
  </si>
  <si>
    <t>ORD-04637</t>
  </si>
  <si>
    <t>ORD-04638</t>
  </si>
  <si>
    <t>ORD-04639</t>
  </si>
  <si>
    <t>ORD-04640</t>
  </si>
  <si>
    <t>ORD-04641</t>
  </si>
  <si>
    <t>ORD-04642</t>
  </si>
  <si>
    <t>ORD-04643</t>
  </si>
  <si>
    <t>ORD-04644</t>
  </si>
  <si>
    <t>ORD-04645</t>
  </si>
  <si>
    <t>ORD-04646</t>
  </si>
  <si>
    <t>ORD-04647</t>
  </si>
  <si>
    <t>ORD-04648</t>
  </si>
  <si>
    <t>ORD-04649</t>
  </si>
  <si>
    <t>ORD-04650</t>
  </si>
  <si>
    <t>ORD-04651</t>
  </si>
  <si>
    <t>ORD-04652</t>
  </si>
  <si>
    <t>ORD-04653</t>
  </si>
  <si>
    <t>ORD-04654</t>
  </si>
  <si>
    <t>CUST-1752</t>
  </si>
  <si>
    <t>ORD-04655</t>
  </si>
  <si>
    <t>ORD-04656</t>
  </si>
  <si>
    <t>ORD-04657</t>
  </si>
  <si>
    <t>ORD-04658</t>
  </si>
  <si>
    <t>ORD-04659</t>
  </si>
  <si>
    <t>ORD-04660</t>
  </si>
  <si>
    <t>ORD-04661</t>
  </si>
  <si>
    <t>ORD-04662</t>
  </si>
  <si>
    <t>ORD-04663</t>
  </si>
  <si>
    <t>ORD-04664</t>
  </si>
  <si>
    <t>ORD-04665</t>
  </si>
  <si>
    <t>ORD-04666</t>
  </si>
  <si>
    <t>ORD-04667</t>
  </si>
  <si>
    <t>ORD-04668</t>
  </si>
  <si>
    <t>ORD-04669</t>
  </si>
  <si>
    <t>ORD-04670</t>
  </si>
  <si>
    <t>ORD-04671</t>
  </si>
  <si>
    <t>ORD-04672</t>
  </si>
  <si>
    <t>ORD-04673</t>
  </si>
  <si>
    <t>CUST-1938</t>
  </si>
  <si>
    <t>ORD-04674</t>
  </si>
  <si>
    <t>ORD-04675</t>
  </si>
  <si>
    <t>ORD-04676</t>
  </si>
  <si>
    <t>CUST-1220</t>
  </si>
  <si>
    <t>ORD-04677</t>
  </si>
  <si>
    <t>ORD-04678</t>
  </si>
  <si>
    <t>ORD-04679</t>
  </si>
  <si>
    <t>ORD-04680</t>
  </si>
  <si>
    <t>ORD-04681</t>
  </si>
  <si>
    <t>ORD-04682</t>
  </si>
  <si>
    <t>ORD-04683</t>
  </si>
  <si>
    <t>ORD-04684</t>
  </si>
  <si>
    <t>ORD-04685</t>
  </si>
  <si>
    <t>ORD-04686</t>
  </si>
  <si>
    <t>ORD-04687</t>
  </si>
  <si>
    <t>ORD-04688</t>
  </si>
  <si>
    <t>ORD-04689</t>
  </si>
  <si>
    <t>ORD-04690</t>
  </si>
  <si>
    <t>ORD-04691</t>
  </si>
  <si>
    <t>ORD-04692</t>
  </si>
  <si>
    <t>ORD-04693</t>
  </si>
  <si>
    <t>ORD-04694</t>
  </si>
  <si>
    <t>ORD-04695</t>
  </si>
  <si>
    <t>ORD-04696</t>
  </si>
  <si>
    <t>ORD-04697</t>
  </si>
  <si>
    <t>ORD-04698</t>
  </si>
  <si>
    <t>ORD-04699</t>
  </si>
  <si>
    <t>ORD-04700</t>
  </si>
  <si>
    <t>ORD-04701</t>
  </si>
  <si>
    <t>CUST-1646</t>
  </si>
  <si>
    <t>ORD-04702</t>
  </si>
  <si>
    <t>ORD-04703</t>
  </si>
  <si>
    <t>ORD-04704</t>
  </si>
  <si>
    <t>ORD-04705</t>
  </si>
  <si>
    <t>CUST-2421</t>
  </si>
  <si>
    <t>ORD-04706</t>
  </si>
  <si>
    <t>ORD-04707</t>
  </si>
  <si>
    <t>ORD-04708</t>
  </si>
  <si>
    <t>ORD-04709</t>
  </si>
  <si>
    <t>ORD-04710</t>
  </si>
  <si>
    <t>ORD-04711</t>
  </si>
  <si>
    <t>ORD-04712</t>
  </si>
  <si>
    <t>ORD-04713</t>
  </si>
  <si>
    <t>ORD-04714</t>
  </si>
  <si>
    <t>ORD-04715</t>
  </si>
  <si>
    <t>ORD-04716</t>
  </si>
  <si>
    <t>ORD-04717</t>
  </si>
  <si>
    <t>ORD-04718</t>
  </si>
  <si>
    <t>ORD-04719</t>
  </si>
  <si>
    <t>ORD-04720</t>
  </si>
  <si>
    <t>ORD-04721</t>
  </si>
  <si>
    <t>ORD-04722</t>
  </si>
  <si>
    <t>ORD-04723</t>
  </si>
  <si>
    <t>ORD-04724</t>
  </si>
  <si>
    <t>CUST-1565</t>
  </si>
  <si>
    <t>ORD-04725</t>
  </si>
  <si>
    <t>ORD-04726</t>
  </si>
  <si>
    <t>ORD-04727</t>
  </si>
  <si>
    <t>ORD-04728</t>
  </si>
  <si>
    <t>ORD-04729</t>
  </si>
  <si>
    <t>ORD-04730</t>
  </si>
  <si>
    <t>ORD-04731</t>
  </si>
  <si>
    <t>ORD-04732</t>
  </si>
  <si>
    <t>CUST-2371</t>
  </si>
  <si>
    <t>ORD-04733</t>
  </si>
  <si>
    <t>ORD-04734</t>
  </si>
  <si>
    <t>ORD-04735</t>
  </si>
  <si>
    <t>ORD-04736</t>
  </si>
  <si>
    <t>ORD-04737</t>
  </si>
  <si>
    <t>ORD-04738</t>
  </si>
  <si>
    <t>ORD-04739</t>
  </si>
  <si>
    <t>ORD-04740</t>
  </si>
  <si>
    <t>ORD-04741</t>
  </si>
  <si>
    <t>ORD-04742</t>
  </si>
  <si>
    <t>ORD-04743</t>
  </si>
  <si>
    <t>ORD-04744</t>
  </si>
  <si>
    <t>ORD-04745</t>
  </si>
  <si>
    <t>CUST-1496</t>
  </si>
  <si>
    <t>ORD-04746</t>
  </si>
  <si>
    <t>ORD-04747</t>
  </si>
  <si>
    <t>ORD-04748</t>
  </si>
  <si>
    <t>ORD-04749</t>
  </si>
  <si>
    <t>ORD-04750</t>
  </si>
  <si>
    <t>ORD-04751</t>
  </si>
  <si>
    <t>ORD-04752</t>
  </si>
  <si>
    <t>ORD-04753</t>
  </si>
  <si>
    <t>ORD-04754</t>
  </si>
  <si>
    <t>ORD-04755</t>
  </si>
  <si>
    <t>ORD-04756</t>
  </si>
  <si>
    <t>ORD-04757</t>
  </si>
  <si>
    <t>ORD-04758</t>
  </si>
  <si>
    <t>ORD-04759</t>
  </si>
  <si>
    <t>ORD-04760</t>
  </si>
  <si>
    <t>ORD-04761</t>
  </si>
  <si>
    <t>ORD-04762</t>
  </si>
  <si>
    <t>ORD-04763</t>
  </si>
  <si>
    <t>ORD-04764</t>
  </si>
  <si>
    <t>ORD-04765</t>
  </si>
  <si>
    <t>ORD-04766</t>
  </si>
  <si>
    <t>ORD-04767</t>
  </si>
  <si>
    <t>CUST-1249</t>
  </si>
  <si>
    <t>ORD-04768</t>
  </si>
  <si>
    <t>ORD-04769</t>
  </si>
  <si>
    <t>ORD-04770</t>
  </si>
  <si>
    <t>ORD-04771</t>
  </si>
  <si>
    <t>ORD-04772</t>
  </si>
  <si>
    <t>ORD-04773</t>
  </si>
  <si>
    <t>ORD-04774</t>
  </si>
  <si>
    <t>ORD-04775</t>
  </si>
  <si>
    <t>ORD-04776</t>
  </si>
  <si>
    <t>ORD-04777</t>
  </si>
  <si>
    <t>ORD-04778</t>
  </si>
  <si>
    <t>ORD-04779</t>
  </si>
  <si>
    <t>ORD-04780</t>
  </si>
  <si>
    <t>CUST-1632</t>
  </si>
  <si>
    <t>ORD-04781</t>
  </si>
  <si>
    <t>ORD-04782</t>
  </si>
  <si>
    <t>ORD-04783</t>
  </si>
  <si>
    <t>ORD-04784</t>
  </si>
  <si>
    <t>ORD-04785</t>
  </si>
  <si>
    <t>ORD-04786</t>
  </si>
  <si>
    <t>ORD-04787</t>
  </si>
  <si>
    <t>CUST-2297</t>
  </si>
  <si>
    <t>ORD-04788</t>
  </si>
  <si>
    <t>ORD-04789</t>
  </si>
  <si>
    <t>ORD-04790</t>
  </si>
  <si>
    <t>ORD-04791</t>
  </si>
  <si>
    <t>CUST-2150</t>
  </si>
  <si>
    <t>ORD-04792</t>
  </si>
  <si>
    <t>ORD-04793</t>
  </si>
  <si>
    <t>ORD-04794</t>
  </si>
  <si>
    <t>ORD-04795</t>
  </si>
  <si>
    <t>ORD-04796</t>
  </si>
  <si>
    <t>ORD-04797</t>
  </si>
  <si>
    <t>ORD-04798</t>
  </si>
  <si>
    <t>ORD-04799</t>
  </si>
  <si>
    <t>ORD-04800</t>
  </si>
  <si>
    <t>ORD-04801</t>
  </si>
  <si>
    <t>ORD-04802</t>
  </si>
  <si>
    <t>ORD-04803</t>
  </si>
  <si>
    <t>CUST-2325</t>
  </si>
  <si>
    <t>ORD-04804</t>
  </si>
  <si>
    <t>ORD-04805</t>
  </si>
  <si>
    <t>ORD-04806</t>
  </si>
  <si>
    <t>ORD-04807</t>
  </si>
  <si>
    <t>ORD-04808</t>
  </si>
  <si>
    <t>ORD-04809</t>
  </si>
  <si>
    <t>ORD-04810</t>
  </si>
  <si>
    <t>ORD-04811</t>
  </si>
  <si>
    <t>ORD-04812</t>
  </si>
  <si>
    <t>ORD-04813</t>
  </si>
  <si>
    <t>ORD-04814</t>
  </si>
  <si>
    <t>ORD-04815</t>
  </si>
  <si>
    <t>ORD-04816</t>
  </si>
  <si>
    <t>ORD-04817</t>
  </si>
  <si>
    <t>ORD-04818</t>
  </si>
  <si>
    <t>ORD-04819</t>
  </si>
  <si>
    <t>ORD-04820</t>
  </si>
  <si>
    <t>ORD-04821</t>
  </si>
  <si>
    <t>ORD-04822</t>
  </si>
  <si>
    <t>ORD-04823</t>
  </si>
  <si>
    <t>ORD-04824</t>
  </si>
  <si>
    <t>ORD-04825</t>
  </si>
  <si>
    <t>ORD-04826</t>
  </si>
  <si>
    <t>ORD-04827</t>
  </si>
  <si>
    <t>ORD-04828</t>
  </si>
  <si>
    <t>ORD-04829</t>
  </si>
  <si>
    <t>ORD-04830</t>
  </si>
  <si>
    <t>ORD-04831</t>
  </si>
  <si>
    <t>ORD-04832</t>
  </si>
  <si>
    <t>ORD-04833</t>
  </si>
  <si>
    <t>ORD-04834</t>
  </si>
  <si>
    <t>ORD-04835</t>
  </si>
  <si>
    <t>ORD-04836</t>
  </si>
  <si>
    <t>ORD-04837</t>
  </si>
  <si>
    <t>CUST-2078</t>
  </si>
  <si>
    <t>ORD-04838</t>
  </si>
  <si>
    <t>ORD-04839</t>
  </si>
  <si>
    <t>ORD-04840</t>
  </si>
  <si>
    <t>ORD-04841</t>
  </si>
  <si>
    <t>ORD-04842</t>
  </si>
  <si>
    <t>ORD-04843</t>
  </si>
  <si>
    <t>ORD-04844</t>
  </si>
  <si>
    <t>ORD-04845</t>
  </si>
  <si>
    <t>ORD-04846</t>
  </si>
  <si>
    <t>ORD-04847</t>
  </si>
  <si>
    <t>ORD-04848</t>
  </si>
  <si>
    <t>ORD-04849</t>
  </si>
  <si>
    <t>ORD-04850</t>
  </si>
  <si>
    <t>ORD-04851</t>
  </si>
  <si>
    <t>ORD-04852</t>
  </si>
  <si>
    <t>ORD-04853</t>
  </si>
  <si>
    <t>ORD-04854</t>
  </si>
  <si>
    <t>ORD-04855</t>
  </si>
  <si>
    <t>ORD-04856</t>
  </si>
  <si>
    <t>ORD-04857</t>
  </si>
  <si>
    <t>CUST-1526</t>
  </si>
  <si>
    <t>ORD-04858</t>
  </si>
  <si>
    <t>ORD-04859</t>
  </si>
  <si>
    <t>CUST-1586</t>
  </si>
  <si>
    <t>ORD-04860</t>
  </si>
  <si>
    <t>ORD-04861</t>
  </si>
  <si>
    <t>ORD-04862</t>
  </si>
  <si>
    <t>ORD-04863</t>
  </si>
  <si>
    <t>ORD-04864</t>
  </si>
  <si>
    <t>ORD-04865</t>
  </si>
  <si>
    <t>ORD-04866</t>
  </si>
  <si>
    <t>ORD-04867</t>
  </si>
  <si>
    <t>ORD-04868</t>
  </si>
  <si>
    <t>ORD-04869</t>
  </si>
  <si>
    <t>ORD-04870</t>
  </si>
  <si>
    <t>ORD-04871</t>
  </si>
  <si>
    <t>ORD-04872</t>
  </si>
  <si>
    <t>ORD-04873</t>
  </si>
  <si>
    <t>ORD-04874</t>
  </si>
  <si>
    <t>CUST-1266</t>
  </si>
  <si>
    <t>ORD-04875</t>
  </si>
  <si>
    <t>ORD-04876</t>
  </si>
  <si>
    <t>ORD-04877</t>
  </si>
  <si>
    <t>ORD-04878</t>
  </si>
  <si>
    <t>ORD-04879</t>
  </si>
  <si>
    <t>ORD-04880</t>
  </si>
  <si>
    <t>ORD-04881</t>
  </si>
  <si>
    <t>ORD-04882</t>
  </si>
  <si>
    <t>ORD-04883</t>
  </si>
  <si>
    <t>ORD-04884</t>
  </si>
  <si>
    <t>ORD-04885</t>
  </si>
  <si>
    <t>ORD-04886</t>
  </si>
  <si>
    <t>CUST-2537</t>
  </si>
  <si>
    <t>ORD-04887</t>
  </si>
  <si>
    <t>ORD-04888</t>
  </si>
  <si>
    <t>ORD-04889</t>
  </si>
  <si>
    <t>ORD-04890</t>
  </si>
  <si>
    <t>ORD-04891</t>
  </si>
  <si>
    <t>ORD-04892</t>
  </si>
  <si>
    <t>ORD-04893</t>
  </si>
  <si>
    <t>ORD-04894</t>
  </si>
  <si>
    <t>CUST-1343</t>
  </si>
  <si>
    <t>ORD-04895</t>
  </si>
  <si>
    <t>ORD-04896</t>
  </si>
  <si>
    <t>ORD-04897</t>
  </si>
  <si>
    <t>ORD-04898</t>
  </si>
  <si>
    <t>CUST-2003</t>
  </si>
  <si>
    <t>ORD-04899</t>
  </si>
  <si>
    <t>CUST-1280</t>
  </si>
  <si>
    <t>ORD-04900</t>
  </si>
  <si>
    <t>ORD-04901</t>
  </si>
  <si>
    <t>ORD-04902</t>
  </si>
  <si>
    <t>CUST-2013</t>
  </si>
  <si>
    <t>ORD-04903</t>
  </si>
  <si>
    <t>ORD-04904</t>
  </si>
  <si>
    <t>ORD-04905</t>
  </si>
  <si>
    <t>ORD-04906</t>
  </si>
  <si>
    <t>ORD-04907</t>
  </si>
  <si>
    <t>ORD-04908</t>
  </si>
  <si>
    <t>ORD-04909</t>
  </si>
  <si>
    <t>ORD-04910</t>
  </si>
  <si>
    <t>ORD-04911</t>
  </si>
  <si>
    <t>ORD-04912</t>
  </si>
  <si>
    <t>ORD-04913</t>
  </si>
  <si>
    <t>ORD-04914</t>
  </si>
  <si>
    <t>ORD-04915</t>
  </si>
  <si>
    <t>ORD-04916</t>
  </si>
  <si>
    <t>ORD-04917</t>
  </si>
  <si>
    <t>ORD-04918</t>
  </si>
  <si>
    <t>ORD-04919</t>
  </si>
  <si>
    <t>ORD-04920</t>
  </si>
  <si>
    <t>ORD-04921</t>
  </si>
  <si>
    <t>ORD-04922</t>
  </si>
  <si>
    <t>ORD-04923</t>
  </si>
  <si>
    <t>ORD-04924</t>
  </si>
  <si>
    <t>ORD-04925</t>
  </si>
  <si>
    <t>ORD-04926</t>
  </si>
  <si>
    <t>ORD-04927</t>
  </si>
  <si>
    <t>ORD-04928</t>
  </si>
  <si>
    <t>ORD-04929</t>
  </si>
  <si>
    <t>ORD-04930</t>
  </si>
  <si>
    <t>ORD-04931</t>
  </si>
  <si>
    <t>ORD-04932</t>
  </si>
  <si>
    <t>ORD-04933</t>
  </si>
  <si>
    <t>ORD-04934</t>
  </si>
  <si>
    <t>ORD-04935</t>
  </si>
  <si>
    <t>CUST-2248</t>
  </si>
  <si>
    <t>ORD-04936</t>
  </si>
  <si>
    <t>ORD-04937</t>
  </si>
  <si>
    <t>ORD-04938</t>
  </si>
  <si>
    <t>ORD-04939</t>
  </si>
  <si>
    <t>ORD-04940</t>
  </si>
  <si>
    <t>ORD-04941</t>
  </si>
  <si>
    <t>ORD-04942</t>
  </si>
  <si>
    <t>ORD-04943</t>
  </si>
  <si>
    <t>ORD-04944</t>
  </si>
  <si>
    <t>ORD-04945</t>
  </si>
  <si>
    <t>ORD-04946</t>
  </si>
  <si>
    <t>ORD-04947</t>
  </si>
  <si>
    <t>ORD-04948</t>
  </si>
  <si>
    <t>ORD-04949</t>
  </si>
  <si>
    <t>ORD-04950</t>
  </si>
  <si>
    <t>ORD-04951</t>
  </si>
  <si>
    <t>ORD-04952</t>
  </si>
  <si>
    <t>ORD-04953</t>
  </si>
  <si>
    <t>ORD-04954</t>
  </si>
  <si>
    <t>ORD-04955</t>
  </si>
  <si>
    <t>ORD-04956</t>
  </si>
  <si>
    <t>ORD-04957</t>
  </si>
  <si>
    <t>ORD-04958</t>
  </si>
  <si>
    <t>ORD-04959</t>
  </si>
  <si>
    <t>ORD-04960</t>
  </si>
  <si>
    <t>ORD-04961</t>
  </si>
  <si>
    <t>ORD-04962</t>
  </si>
  <si>
    <t>ORD-04963</t>
  </si>
  <si>
    <t>ORD-04964</t>
  </si>
  <si>
    <t>ORD-04965</t>
  </si>
  <si>
    <t>ORD-04966</t>
  </si>
  <si>
    <t>ORD-04967</t>
  </si>
  <si>
    <t>ORD-04968</t>
  </si>
  <si>
    <t>ORD-04969</t>
  </si>
  <si>
    <t>ORD-04970</t>
  </si>
  <si>
    <t>ORD-04971</t>
  </si>
  <si>
    <t>ORD-04972</t>
  </si>
  <si>
    <t>ORD-04973</t>
  </si>
  <si>
    <t>ORD-04974</t>
  </si>
  <si>
    <t>ORD-04975</t>
  </si>
  <si>
    <t>ORD-04976</t>
  </si>
  <si>
    <t>ORD-04977</t>
  </si>
  <si>
    <t>CUST-1831</t>
  </si>
  <si>
    <t>ORD-04978</t>
  </si>
  <si>
    <t>ORD-04979</t>
  </si>
  <si>
    <t>ORD-04980</t>
  </si>
  <si>
    <t>ORD-04981</t>
  </si>
  <si>
    <t>ORD-04982</t>
  </si>
  <si>
    <t>ORD-04983</t>
  </si>
  <si>
    <t>ORD-04984</t>
  </si>
  <si>
    <t>ORD-04985</t>
  </si>
  <si>
    <t>ORD-04986</t>
  </si>
  <si>
    <t>ORD-04987</t>
  </si>
  <si>
    <t>ORD-04988</t>
  </si>
  <si>
    <t>ORD-04989</t>
  </si>
  <si>
    <t>ORD-04990</t>
  </si>
  <si>
    <t>ORD-04991</t>
  </si>
  <si>
    <t>ORD-04992</t>
  </si>
  <si>
    <t>ORD-04993</t>
  </si>
  <si>
    <t>ORD-04994</t>
  </si>
  <si>
    <t>ORD-04995</t>
  </si>
  <si>
    <t>ORD-04996</t>
  </si>
  <si>
    <t>ORD-04997</t>
  </si>
  <si>
    <t>CUST-1111</t>
  </si>
  <si>
    <t>ORD-04998</t>
  </si>
  <si>
    <t>ORD-04999</t>
  </si>
  <si>
    <t>ORD-05000</t>
  </si>
  <si>
    <t>ORD-05001</t>
  </si>
  <si>
    <t>ORD-05002</t>
  </si>
  <si>
    <t>ORD-05003</t>
  </si>
  <si>
    <t>ORD-05004</t>
  </si>
  <si>
    <t>ORD-05005</t>
  </si>
  <si>
    <t>ORD-05006</t>
  </si>
  <si>
    <t>ORD-05007</t>
  </si>
  <si>
    <t>ORD-05008</t>
  </si>
  <si>
    <t>ORD-05009</t>
  </si>
  <si>
    <t>ORD-05010</t>
  </si>
  <si>
    <t>CUST-1001</t>
  </si>
  <si>
    <t>ORD-05011</t>
  </si>
  <si>
    <t>ORD-05012</t>
  </si>
  <si>
    <t>ORD-05013</t>
  </si>
  <si>
    <t>ORD-05014</t>
  </si>
  <si>
    <t>ORD-05015</t>
  </si>
  <si>
    <t>ORD-05016</t>
  </si>
  <si>
    <t>ORD-05017</t>
  </si>
  <si>
    <t>ORD-05018</t>
  </si>
  <si>
    <t>ORD-05019</t>
  </si>
  <si>
    <t>ORD-05020</t>
  </si>
  <si>
    <t>ORD-05021</t>
  </si>
  <si>
    <t>ORD-05022</t>
  </si>
  <si>
    <t>ORD-05023</t>
  </si>
  <si>
    <t>ORD-05024</t>
  </si>
  <si>
    <t>ORD-05025</t>
  </si>
  <si>
    <t>ORD-05026</t>
  </si>
  <si>
    <t>ORD-05027</t>
  </si>
  <si>
    <t>ORD-05028</t>
  </si>
  <si>
    <t>ORD-05029</t>
  </si>
  <si>
    <t>ORD-05030</t>
  </si>
  <si>
    <t>ORD-05031</t>
  </si>
  <si>
    <t>ORD-05032</t>
  </si>
  <si>
    <t>ORD-05033</t>
  </si>
  <si>
    <t>ORD-05034</t>
  </si>
  <si>
    <t>ORD-05035</t>
  </si>
  <si>
    <t>ORD-05036</t>
  </si>
  <si>
    <t>ORD-05037</t>
  </si>
  <si>
    <t>ORD-05038</t>
  </si>
  <si>
    <t>ORD-05039</t>
  </si>
  <si>
    <t>ORD-05040</t>
  </si>
  <si>
    <t>ORD-05041</t>
  </si>
  <si>
    <t>ORD-05042</t>
  </si>
  <si>
    <t>ORD-05043</t>
  </si>
  <si>
    <t>ORD-05044</t>
  </si>
  <si>
    <t>ORD-05045</t>
  </si>
  <si>
    <t>ORD-05046</t>
  </si>
  <si>
    <t>ORD-05047</t>
  </si>
  <si>
    <t>ORD-05048</t>
  </si>
  <si>
    <t>ORD-05049</t>
  </si>
  <si>
    <t>ORD-05050</t>
  </si>
  <si>
    <t>ORD-05051</t>
  </si>
  <si>
    <t>ORD-05052</t>
  </si>
  <si>
    <t>ORD-05053</t>
  </si>
  <si>
    <t>ORD-05054</t>
  </si>
  <si>
    <t>ORD-05055</t>
  </si>
  <si>
    <t>ORD-05056</t>
  </si>
  <si>
    <t>ORD-05057</t>
  </si>
  <si>
    <t>ORD-05058</t>
  </si>
  <si>
    <t>ORD-05059</t>
  </si>
  <si>
    <t>CUST-2142</t>
  </si>
  <si>
    <t>ORD-05060</t>
  </si>
  <si>
    <t>CUST-1088</t>
  </si>
  <si>
    <t>ORD-05061</t>
  </si>
  <si>
    <t>ORD-05062</t>
  </si>
  <si>
    <t>ORD-05063</t>
  </si>
  <si>
    <t>ORD-05064</t>
  </si>
  <si>
    <t>ORD-05065</t>
  </si>
  <si>
    <t>ORD-05066</t>
  </si>
  <si>
    <t>ORD-05067</t>
  </si>
  <si>
    <t>ORD-05068</t>
  </si>
  <si>
    <t>ORD-05069</t>
  </si>
  <si>
    <t>ORD-05070</t>
  </si>
  <si>
    <t>ORD-05071</t>
  </si>
  <si>
    <t>ORD-05072</t>
  </si>
  <si>
    <t>ORD-05073</t>
  </si>
  <si>
    <t>CUST-1580</t>
  </si>
  <si>
    <t>ORD-05074</t>
  </si>
  <si>
    <t>ORD-05075</t>
  </si>
  <si>
    <t>ORD-05076</t>
  </si>
  <si>
    <t>ORD-05077</t>
  </si>
  <si>
    <t>ORD-05078</t>
  </si>
  <si>
    <t>ORD-05079</t>
  </si>
  <si>
    <t>ORD-05080</t>
  </si>
  <si>
    <t>ORD-05081</t>
  </si>
  <si>
    <t>ORD-05082</t>
  </si>
  <si>
    <t>ORD-05083</t>
  </si>
  <si>
    <t>ORD-05084</t>
  </si>
  <si>
    <t>ORD-05085</t>
  </si>
  <si>
    <t>ORD-05086</t>
  </si>
  <si>
    <t>ORD-05087</t>
  </si>
  <si>
    <t>ORD-05088</t>
  </si>
  <si>
    <t>ORD-05089</t>
  </si>
  <si>
    <t>ORD-05090</t>
  </si>
  <si>
    <t>CUST-1972</t>
  </si>
  <si>
    <t>ORD-05091</t>
  </si>
  <si>
    <t>ORD-05092</t>
  </si>
  <si>
    <t>ORD-05093</t>
  </si>
  <si>
    <t>ORD-05094</t>
  </si>
  <si>
    <t>ORD-05095</t>
  </si>
  <si>
    <t>ORD-05096</t>
  </si>
  <si>
    <t>ORD-05097</t>
  </si>
  <si>
    <t>ORD-05098</t>
  </si>
  <si>
    <t>ORD-05099</t>
  </si>
  <si>
    <t>ORD-05100</t>
  </si>
  <si>
    <t>ORD-05101</t>
  </si>
  <si>
    <t>ORD-05102</t>
  </si>
  <si>
    <t>ORD-05103</t>
  </si>
  <si>
    <t>ORD-05104</t>
  </si>
  <si>
    <t>ORD-05105</t>
  </si>
  <si>
    <t>ORD-05106</t>
  </si>
  <si>
    <t>ORD-05107</t>
  </si>
  <si>
    <t>ORD-05108</t>
  </si>
  <si>
    <t>ORD-05109</t>
  </si>
  <si>
    <t>ORD-05110</t>
  </si>
  <si>
    <t>ORD-05111</t>
  </si>
  <si>
    <t>ORD-05112</t>
  </si>
  <si>
    <t>ORD-05113</t>
  </si>
  <si>
    <t>ORD-05114</t>
  </si>
  <si>
    <t>ORD-05115</t>
  </si>
  <si>
    <t>ORD-05116</t>
  </si>
  <si>
    <t>ORD-05117</t>
  </si>
  <si>
    <t>ORD-05118</t>
  </si>
  <si>
    <t>ORD-05119</t>
  </si>
  <si>
    <t>ORD-05120</t>
  </si>
  <si>
    <t>ORD-05121</t>
  </si>
  <si>
    <t>ORD-05122</t>
  </si>
  <si>
    <t>ORD-05123</t>
  </si>
  <si>
    <t>ORD-05124</t>
  </si>
  <si>
    <t>ORD-05125</t>
  </si>
  <si>
    <t>ORD-05126</t>
  </si>
  <si>
    <t>ORD-05127</t>
  </si>
  <si>
    <t>ORD-05128</t>
  </si>
  <si>
    <t>ORD-05129</t>
  </si>
  <si>
    <t>ORD-05130</t>
  </si>
  <si>
    <t>ORD-05131</t>
  </si>
  <si>
    <t>ORD-05132</t>
  </si>
  <si>
    <t>ORD-05133</t>
  </si>
  <si>
    <t>ORD-05134</t>
  </si>
  <si>
    <t>ORD-05135</t>
  </si>
  <si>
    <t>ORD-05136</t>
  </si>
  <si>
    <t>ORD-05137</t>
  </si>
  <si>
    <t>ORD-05138</t>
  </si>
  <si>
    <t>ORD-05139</t>
  </si>
  <si>
    <t>ORD-05140</t>
  </si>
  <si>
    <t>ORD-05141</t>
  </si>
  <si>
    <t>ORD-05142</t>
  </si>
  <si>
    <t>ORD-05143</t>
  </si>
  <si>
    <t>ORD-05144</t>
  </si>
  <si>
    <t>ORD-05145</t>
  </si>
  <si>
    <t>ORD-05146</t>
  </si>
  <si>
    <t>ORD-05147</t>
  </si>
  <si>
    <t>ORD-05148</t>
  </si>
  <si>
    <t>ORD-05149</t>
  </si>
  <si>
    <t>ORD-05150</t>
  </si>
  <si>
    <t>ORD-05151</t>
  </si>
  <si>
    <t>ORD-05152</t>
  </si>
  <si>
    <t>ORD-05153</t>
  </si>
  <si>
    <t>ORD-05154</t>
  </si>
  <si>
    <t>ORD-05155</t>
  </si>
  <si>
    <t>ORD-05156</t>
  </si>
  <si>
    <t>ORD-05157</t>
  </si>
  <si>
    <t>ORD-05158</t>
  </si>
  <si>
    <t>ORD-05159</t>
  </si>
  <si>
    <t>ORD-05160</t>
  </si>
  <si>
    <t>ORD-05161</t>
  </si>
  <si>
    <t>ORD-05162</t>
  </si>
  <si>
    <t>ORD-05163</t>
  </si>
  <si>
    <t>ORD-05164</t>
  </si>
  <si>
    <t>ORD-05165</t>
  </si>
  <si>
    <t>ORD-05166</t>
  </si>
  <si>
    <t>ORD-05167</t>
  </si>
  <si>
    <t>ORD-05168</t>
  </si>
  <si>
    <t>ORD-05169</t>
  </si>
  <si>
    <t>ORD-05170</t>
  </si>
  <si>
    <t>ORD-05171</t>
  </si>
  <si>
    <t>ORD-05172</t>
  </si>
  <si>
    <t>ORD-05173</t>
  </si>
  <si>
    <t>ORD-05174</t>
  </si>
  <si>
    <t>ORD-05175</t>
  </si>
  <si>
    <t>ORD-05176</t>
  </si>
  <si>
    <t>ORD-05177</t>
  </si>
  <si>
    <t>ORD-05178</t>
  </si>
  <si>
    <t>ORD-05179</t>
  </si>
  <si>
    <t>ORD-05180</t>
  </si>
  <si>
    <t>ORD-05181</t>
  </si>
  <si>
    <t>ORD-05182</t>
  </si>
  <si>
    <t>ORD-05183</t>
  </si>
  <si>
    <t>ORD-05184</t>
  </si>
  <si>
    <t>ORD-05185</t>
  </si>
  <si>
    <t>ORD-05186</t>
  </si>
  <si>
    <t>ORD-05187</t>
  </si>
  <si>
    <t>ORD-05188</t>
  </si>
  <si>
    <t>ORD-05189</t>
  </si>
  <si>
    <t>ORD-05190</t>
  </si>
  <si>
    <t>ORD-05191</t>
  </si>
  <si>
    <t>ORD-05192</t>
  </si>
  <si>
    <t>ORD-05193</t>
  </si>
  <si>
    <t>ORD-05194</t>
  </si>
  <si>
    <t>ORD-05195</t>
  </si>
  <si>
    <t>ORD-05196</t>
  </si>
  <si>
    <t>ORD-05197</t>
  </si>
  <si>
    <t>ORD-05198</t>
  </si>
  <si>
    <t>CUST-1603</t>
  </si>
  <si>
    <t>ORD-05199</t>
  </si>
  <si>
    <t>ORD-05200</t>
  </si>
  <si>
    <t>ORD-05201</t>
  </si>
  <si>
    <t>ORD-05202</t>
  </si>
  <si>
    <t>ORD-05203</t>
  </si>
  <si>
    <t>ORD-05204</t>
  </si>
  <si>
    <t>ORD-05205</t>
  </si>
  <si>
    <t>ORD-05206</t>
  </si>
  <si>
    <t>ORD-05207</t>
  </si>
  <si>
    <t>ORD-05208</t>
  </si>
  <si>
    <t>ORD-05209</t>
  </si>
  <si>
    <t>ORD-05210</t>
  </si>
  <si>
    <t>CUST-1193</t>
  </si>
  <si>
    <t>ORD-05211</t>
  </si>
  <si>
    <t>ORD-05212</t>
  </si>
  <si>
    <t>ORD-05213</t>
  </si>
  <si>
    <t>ORD-05214</t>
  </si>
  <si>
    <t>ORD-05215</t>
  </si>
  <si>
    <t>ORD-05216</t>
  </si>
  <si>
    <t>ORD-05217</t>
  </si>
  <si>
    <t>ORD-05218</t>
  </si>
  <si>
    <t>ORD-05219</t>
  </si>
  <si>
    <t>ORD-05220</t>
  </si>
  <si>
    <t>ORD-05221</t>
  </si>
  <si>
    <t>ORD-05222</t>
  </si>
  <si>
    <t>ORD-05223</t>
  </si>
  <si>
    <t>ORD-05224</t>
  </si>
  <si>
    <t>CUST-1436</t>
  </si>
  <si>
    <t>ORD-05225</t>
  </si>
  <si>
    <t>ORD-05226</t>
  </si>
  <si>
    <t>ORD-05227</t>
  </si>
  <si>
    <t>ORD-05228</t>
  </si>
  <si>
    <t>ORD-05229</t>
  </si>
  <si>
    <t>ORD-05230</t>
  </si>
  <si>
    <t>ORD-05231</t>
  </si>
  <si>
    <t>ORD-05232</t>
  </si>
  <si>
    <t>ORD-05233</t>
  </si>
  <si>
    <t>ORD-05234</t>
  </si>
  <si>
    <t>ORD-05235</t>
  </si>
  <si>
    <t>ORD-05236</t>
  </si>
  <si>
    <t>ORD-05237</t>
  </si>
  <si>
    <t>ORD-05238</t>
  </si>
  <si>
    <t>ORD-05239</t>
  </si>
  <si>
    <t>ORD-05240</t>
  </si>
  <si>
    <t>ORD-05241</t>
  </si>
  <si>
    <t>ORD-05242</t>
  </si>
  <si>
    <t>ORD-05243</t>
  </si>
  <si>
    <t>ORD-05244</t>
  </si>
  <si>
    <t>ORD-05245</t>
  </si>
  <si>
    <t>ORD-05246</t>
  </si>
  <si>
    <t>ORD-05247</t>
  </si>
  <si>
    <t>ORD-05248</t>
  </si>
  <si>
    <t>ORD-05249</t>
  </si>
  <si>
    <t>ORD-05250</t>
  </si>
  <si>
    <t>ORD-05251</t>
  </si>
  <si>
    <t>ORD-05252</t>
  </si>
  <si>
    <t>ORD-05253</t>
  </si>
  <si>
    <t>CUST-1633</t>
  </si>
  <si>
    <t>ORD-05254</t>
  </si>
  <si>
    <t>ORD-05255</t>
  </si>
  <si>
    <t>ORD-05256</t>
  </si>
  <si>
    <t>ORD-05257</t>
  </si>
  <si>
    <t>ORD-05258</t>
  </si>
  <si>
    <t>ORD-05259</t>
  </si>
  <si>
    <t>ORD-05260</t>
  </si>
  <si>
    <t>ORD-05261</t>
  </si>
  <si>
    <t>ORD-05262</t>
  </si>
  <si>
    <t>ORD-05263</t>
  </si>
  <si>
    <t>ORD-05264</t>
  </si>
  <si>
    <t>ORD-05265</t>
  </si>
  <si>
    <t>ORD-05266</t>
  </si>
  <si>
    <t>ORD-05267</t>
  </si>
  <si>
    <t>ORD-05268</t>
  </si>
  <si>
    <t>ORD-05269</t>
  </si>
  <si>
    <t>ORD-05270</t>
  </si>
  <si>
    <t>ORD-05271</t>
  </si>
  <si>
    <t>ORD-05272</t>
  </si>
  <si>
    <t>ORD-05273</t>
  </si>
  <si>
    <t>ORD-05274</t>
  </si>
  <si>
    <t>ORD-05275</t>
  </si>
  <si>
    <t>ORD-05276</t>
  </si>
  <si>
    <t>ORD-05277</t>
  </si>
  <si>
    <t>ORD-05278</t>
  </si>
  <si>
    <t>ORD-05279</t>
  </si>
  <si>
    <t>ORD-05280</t>
  </si>
  <si>
    <t>ORD-05281</t>
  </si>
  <si>
    <t>ORD-05282</t>
  </si>
  <si>
    <t>ORD-05283</t>
  </si>
  <si>
    <t>ORD-05284</t>
  </si>
  <si>
    <t>ORD-05285</t>
  </si>
  <si>
    <t>ORD-05286</t>
  </si>
  <si>
    <t>ORD-05287</t>
  </si>
  <si>
    <t>ORD-05288</t>
  </si>
  <si>
    <t>ORD-05289</t>
  </si>
  <si>
    <t>ORD-05290</t>
  </si>
  <si>
    <t>ORD-05291</t>
  </si>
  <si>
    <t>ORD-05292</t>
  </si>
  <si>
    <t>ORD-05293</t>
  </si>
  <si>
    <t>ORD-05294</t>
  </si>
  <si>
    <t>ORD-05295</t>
  </si>
  <si>
    <t>ORD-05296</t>
  </si>
  <si>
    <t>ORD-05297</t>
  </si>
  <si>
    <t>ORD-05298</t>
  </si>
  <si>
    <t>ORD-05299</t>
  </si>
  <si>
    <t>ORD-05300</t>
  </si>
  <si>
    <t>ORD-05301</t>
  </si>
  <si>
    <t>ORD-05302</t>
  </si>
  <si>
    <t>ORD-05303</t>
  </si>
  <si>
    <t>ORD-05304</t>
  </si>
  <si>
    <t>ORD-05305</t>
  </si>
  <si>
    <t>ORD-05306</t>
  </si>
  <si>
    <t>ORD-05307</t>
  </si>
  <si>
    <t>ORD-05308</t>
  </si>
  <si>
    <t>ORD-05309</t>
  </si>
  <si>
    <t>ORD-05310</t>
  </si>
  <si>
    <t>ORD-05311</t>
  </si>
  <si>
    <t>ORD-05312</t>
  </si>
  <si>
    <t>ORD-05313</t>
  </si>
  <si>
    <t>ORD-05314</t>
  </si>
  <si>
    <t>ORD-05315</t>
  </si>
  <si>
    <t>ORD-05316</t>
  </si>
  <si>
    <t>ORD-05317</t>
  </si>
  <si>
    <t>ORD-05318</t>
  </si>
  <si>
    <t>ORD-05319</t>
  </si>
  <si>
    <t>ORD-05320</t>
  </si>
  <si>
    <t>ORD-05321</t>
  </si>
  <si>
    <t>ORD-05322</t>
  </si>
  <si>
    <t>ORD-05323</t>
  </si>
  <si>
    <t>ORD-05324</t>
  </si>
  <si>
    <t>ORD-05325</t>
  </si>
  <si>
    <t>ORD-05326</t>
  </si>
  <si>
    <t>ORD-05327</t>
  </si>
  <si>
    <t>ORD-05328</t>
  </si>
  <si>
    <t>ORD-05329</t>
  </si>
  <si>
    <t>ORD-05330</t>
  </si>
  <si>
    <t>ORD-05331</t>
  </si>
  <si>
    <t>ORD-05332</t>
  </si>
  <si>
    <t>CUST-1476</t>
  </si>
  <si>
    <t>ORD-05333</t>
  </si>
  <si>
    <t>ORD-05334</t>
  </si>
  <si>
    <t>ORD-05335</t>
  </si>
  <si>
    <t>ORD-05336</t>
  </si>
  <si>
    <t>ORD-05337</t>
  </si>
  <si>
    <t>ORD-05338</t>
  </si>
  <si>
    <t>ORD-05339</t>
  </si>
  <si>
    <t>ORD-05340</t>
  </si>
  <si>
    <t>ORD-05341</t>
  </si>
  <si>
    <t>ORD-05342</t>
  </si>
  <si>
    <t>ORD-05343</t>
  </si>
  <si>
    <t>ORD-05344</t>
  </si>
  <si>
    <t>ORD-05345</t>
  </si>
  <si>
    <t>ORD-05346</t>
  </si>
  <si>
    <t>ORD-05347</t>
  </si>
  <si>
    <t>ORD-05348</t>
  </si>
  <si>
    <t>ORD-05349</t>
  </si>
  <si>
    <t>ORD-05350</t>
  </si>
  <si>
    <t>ORD-05351</t>
  </si>
  <si>
    <t>ORD-05352</t>
  </si>
  <si>
    <t>ORD-05353</t>
  </si>
  <si>
    <t>ORD-05354</t>
  </si>
  <si>
    <t>ORD-05355</t>
  </si>
  <si>
    <t>ORD-05356</t>
  </si>
  <si>
    <t>ORD-05357</t>
  </si>
  <si>
    <t>ORD-05358</t>
  </si>
  <si>
    <t>ORD-05359</t>
  </si>
  <si>
    <t>ORD-05360</t>
  </si>
  <si>
    <t>ORD-05361</t>
  </si>
  <si>
    <t>ORD-05362</t>
  </si>
  <si>
    <t>ORD-05363</t>
  </si>
  <si>
    <t>ORD-05364</t>
  </si>
  <si>
    <t>ORD-05365</t>
  </si>
  <si>
    <t>ORD-05366</t>
  </si>
  <si>
    <t>ORD-05367</t>
  </si>
  <si>
    <t>ORD-05368</t>
  </si>
  <si>
    <t>ORD-05369</t>
  </si>
  <si>
    <t>ORD-05370</t>
  </si>
  <si>
    <t>ORD-05371</t>
  </si>
  <si>
    <t>ORD-05372</t>
  </si>
  <si>
    <t>ORD-05373</t>
  </si>
  <si>
    <t>ORD-05374</t>
  </si>
  <si>
    <t>ORD-05375</t>
  </si>
  <si>
    <t>ORD-05376</t>
  </si>
  <si>
    <t>ORD-05377</t>
  </si>
  <si>
    <t>ORD-05378</t>
  </si>
  <si>
    <t>ORD-05379</t>
  </si>
  <si>
    <t>ORD-05380</t>
  </si>
  <si>
    <t>ORD-05381</t>
  </si>
  <si>
    <t>ORD-05382</t>
  </si>
  <si>
    <t>ORD-05383</t>
  </si>
  <si>
    <t>ORD-05384</t>
  </si>
  <si>
    <t>ORD-05385</t>
  </si>
  <si>
    <t>ORD-05386</t>
  </si>
  <si>
    <t>ORD-05387</t>
  </si>
  <si>
    <t>ORD-05388</t>
  </si>
  <si>
    <t>ORD-05389</t>
  </si>
  <si>
    <t>ORD-05390</t>
  </si>
  <si>
    <t>ORD-05391</t>
  </si>
  <si>
    <t>CUST-2585</t>
  </si>
  <si>
    <t>ORD-05392</t>
  </si>
  <si>
    <t>ORD-05393</t>
  </si>
  <si>
    <t>ORD-05394</t>
  </si>
  <si>
    <t>ORD-05395</t>
  </si>
  <si>
    <t>ORD-05396</t>
  </si>
  <si>
    <t>ORD-05397</t>
  </si>
  <si>
    <t>ORD-05398</t>
  </si>
  <si>
    <t>ORD-05399</t>
  </si>
  <si>
    <t>ORD-05400</t>
  </si>
  <si>
    <t>ORD-05401</t>
  </si>
  <si>
    <t>ORD-05402</t>
  </si>
  <si>
    <t>ORD-05403</t>
  </si>
  <si>
    <t>ORD-05404</t>
  </si>
  <si>
    <t>ORD-05405</t>
  </si>
  <si>
    <t>ORD-05406</t>
  </si>
  <si>
    <t>ORD-05407</t>
  </si>
  <si>
    <t>ORD-05408</t>
  </si>
  <si>
    <t>ORD-05409</t>
  </si>
  <si>
    <t>ORD-05410</t>
  </si>
  <si>
    <t>ORD-05411</t>
  </si>
  <si>
    <t>ORD-05412</t>
  </si>
  <si>
    <t>ORD-05413</t>
  </si>
  <si>
    <t>ORD-05414</t>
  </si>
  <si>
    <t>ORD-05415</t>
  </si>
  <si>
    <t>ORD-05416</t>
  </si>
  <si>
    <t>ORD-05417</t>
  </si>
  <si>
    <t>ORD-05418</t>
  </si>
  <si>
    <t>ORD-05419</t>
  </si>
  <si>
    <t>ORD-05420</t>
  </si>
  <si>
    <t>ORD-05421</t>
  </si>
  <si>
    <t>ORD-05422</t>
  </si>
  <si>
    <t>ORD-05423</t>
  </si>
  <si>
    <t>ORD-05424</t>
  </si>
  <si>
    <t>ORD-05425</t>
  </si>
  <si>
    <t>ORD-05426</t>
  </si>
  <si>
    <t>ORD-05427</t>
  </si>
  <si>
    <t>ORD-05428</t>
  </si>
  <si>
    <t>ORD-05429</t>
  </si>
  <si>
    <t>CUST-2304</t>
  </si>
  <si>
    <t>ORD-05430</t>
  </si>
  <si>
    <t>ORD-05431</t>
  </si>
  <si>
    <t>ORD-05432</t>
  </si>
  <si>
    <t>ORD-05433</t>
  </si>
  <si>
    <t>ORD-05434</t>
  </si>
  <si>
    <t>ORD-05435</t>
  </si>
  <si>
    <t>ORD-05436</t>
  </si>
  <si>
    <t>ORD-05437</t>
  </si>
  <si>
    <t>ORD-05438</t>
  </si>
  <si>
    <t>ORD-05439</t>
  </si>
  <si>
    <t>ORD-05440</t>
  </si>
  <si>
    <t>ORD-05441</t>
  </si>
  <si>
    <t>ORD-05442</t>
  </si>
  <si>
    <t>ORD-05443</t>
  </si>
  <si>
    <t>ORD-05444</t>
  </si>
  <si>
    <t>CUST-1849</t>
  </si>
  <si>
    <t>ORD-05445</t>
  </si>
  <si>
    <t>ORD-05446</t>
  </si>
  <si>
    <t>ORD-05447</t>
  </si>
  <si>
    <t>ORD-05448</t>
  </si>
  <si>
    <t>ORD-05449</t>
  </si>
  <si>
    <t>ORD-05450</t>
  </si>
  <si>
    <t>ORD-05451</t>
  </si>
  <si>
    <t>ORD-05452</t>
  </si>
  <si>
    <t>ORD-05453</t>
  </si>
  <si>
    <t>CUST-1337</t>
  </si>
  <si>
    <t>ORD-05454</t>
  </si>
  <si>
    <t>ORD-05455</t>
  </si>
  <si>
    <t>CUST-1466</t>
  </si>
  <si>
    <t>ORD-05456</t>
  </si>
  <si>
    <t>ORD-05457</t>
  </si>
  <si>
    <t>ORD-05458</t>
  </si>
  <si>
    <t>ORD-05459</t>
  </si>
  <si>
    <t>ORD-05460</t>
  </si>
  <si>
    <t>ORD-05461</t>
  </si>
  <si>
    <t>ORD-05462</t>
  </si>
  <si>
    <t>ORD-05463</t>
  </si>
  <si>
    <t>ORD-05464</t>
  </si>
  <si>
    <t>ORD-05465</t>
  </si>
  <si>
    <t>ORD-05466</t>
  </si>
  <si>
    <t>ORD-05467</t>
  </si>
  <si>
    <t>ORD-05468</t>
  </si>
  <si>
    <t>ORD-05469</t>
  </si>
  <si>
    <t>ORD-05470</t>
  </si>
  <si>
    <t>ORD-05471</t>
  </si>
  <si>
    <t>ORD-05472</t>
  </si>
  <si>
    <t>ORD-05473</t>
  </si>
  <si>
    <t>ORD-05474</t>
  </si>
  <si>
    <t>ORD-05475</t>
  </si>
  <si>
    <t>ORD-05476</t>
  </si>
  <si>
    <t>ORD-05477</t>
  </si>
  <si>
    <t>ORD-05478</t>
  </si>
  <si>
    <t>ORD-05479</t>
  </si>
  <si>
    <t>ORD-05480</t>
  </si>
  <si>
    <t>ORD-05481</t>
  </si>
  <si>
    <t>ORD-05482</t>
  </si>
  <si>
    <t>ORD-05483</t>
  </si>
  <si>
    <t>ORD-05484</t>
  </si>
  <si>
    <t>ORD-05485</t>
  </si>
  <si>
    <t>ORD-05486</t>
  </si>
  <si>
    <t>ORD-05487</t>
  </si>
  <si>
    <t>ORD-05488</t>
  </si>
  <si>
    <t>ORD-05489</t>
  </si>
  <si>
    <t>ORD-05490</t>
  </si>
  <si>
    <t>ORD-05491</t>
  </si>
  <si>
    <t>ORD-05492</t>
  </si>
  <si>
    <t>ORD-05493</t>
  </si>
  <si>
    <t>ORD-05494</t>
  </si>
  <si>
    <t>ORD-05495</t>
  </si>
  <si>
    <t>ORD-05496</t>
  </si>
  <si>
    <t>ORD-05497</t>
  </si>
  <si>
    <t>ORD-05498</t>
  </si>
  <si>
    <t>ORD-05499</t>
  </si>
  <si>
    <t>ORD-05500</t>
  </si>
  <si>
    <t>ORD-05501</t>
  </si>
  <si>
    <t>ORD-05502</t>
  </si>
  <si>
    <t>ORD-05503</t>
  </si>
  <si>
    <t>ORD-05504</t>
  </si>
  <si>
    <t>ORD-05505</t>
  </si>
  <si>
    <t>ORD-05506</t>
  </si>
  <si>
    <t>ORD-05507</t>
  </si>
  <si>
    <t>ORD-05508</t>
  </si>
  <si>
    <t>ORD-05509</t>
  </si>
  <si>
    <t>ORD-05510</t>
  </si>
  <si>
    <t>ORD-05511</t>
  </si>
  <si>
    <t>ORD-05512</t>
  </si>
  <si>
    <t>ORD-05513</t>
  </si>
  <si>
    <t>ORD-05514</t>
  </si>
  <si>
    <t>ORD-05515</t>
  </si>
  <si>
    <t>ORD-05516</t>
  </si>
  <si>
    <t>ORD-05517</t>
  </si>
  <si>
    <t>ORD-05518</t>
  </si>
  <si>
    <t>ORD-05519</t>
  </si>
  <si>
    <t>ORD-05520</t>
  </si>
  <si>
    <t>ORD-05521</t>
  </si>
  <si>
    <t>ORD-05522</t>
  </si>
  <si>
    <t>ORD-05523</t>
  </si>
  <si>
    <t>ORD-05524</t>
  </si>
  <si>
    <t>CUST-1811</t>
  </si>
  <si>
    <t>ORD-05525</t>
  </si>
  <si>
    <t>ORD-05526</t>
  </si>
  <si>
    <t>ORD-05527</t>
  </si>
  <si>
    <t>CUST-2199</t>
  </si>
  <si>
    <t>ORD-05528</t>
  </si>
  <si>
    <t>ORD-05529</t>
  </si>
  <si>
    <t>ORD-05530</t>
  </si>
  <si>
    <t>ORD-05531</t>
  </si>
  <si>
    <t>ORD-05532</t>
  </si>
  <si>
    <t>ORD-05533</t>
  </si>
  <si>
    <t>ORD-05534</t>
  </si>
  <si>
    <t>ORD-05535</t>
  </si>
  <si>
    <t>ORD-05536</t>
  </si>
  <si>
    <t>ORD-05537</t>
  </si>
  <si>
    <t>ORD-05538</t>
  </si>
  <si>
    <t>ORD-05539</t>
  </si>
  <si>
    <t>ORD-05540</t>
  </si>
  <si>
    <t>ORD-05541</t>
  </si>
  <si>
    <t>ORD-05542</t>
  </si>
  <si>
    <t>ORD-05543</t>
  </si>
  <si>
    <t>ORD-05544</t>
  </si>
  <si>
    <t>ORD-05545</t>
  </si>
  <si>
    <t>ORD-05546</t>
  </si>
  <si>
    <t>ORD-05547</t>
  </si>
  <si>
    <t>ORD-05548</t>
  </si>
  <si>
    <t>ORD-05549</t>
  </si>
  <si>
    <t>ORD-05550</t>
  </si>
  <si>
    <t>ORD-05551</t>
  </si>
  <si>
    <t>ORD-05552</t>
  </si>
  <si>
    <t>ORD-05553</t>
  </si>
  <si>
    <t>ORD-05554</t>
  </si>
  <si>
    <t>ORD-05555</t>
  </si>
  <si>
    <t>ORD-05556</t>
  </si>
  <si>
    <t>ORD-05557</t>
  </si>
  <si>
    <t>ORD-05558</t>
  </si>
  <si>
    <t>ORD-05559</t>
  </si>
  <si>
    <t>ORD-05560</t>
  </si>
  <si>
    <t>ORD-05561</t>
  </si>
  <si>
    <t>ORD-05562</t>
  </si>
  <si>
    <t>CUST-1103</t>
  </si>
  <si>
    <t>ORD-05563</t>
  </si>
  <si>
    <t>ORD-05564</t>
  </si>
  <si>
    <t>ORD-05565</t>
  </si>
  <si>
    <t>ORD-05566</t>
  </si>
  <si>
    <t>ORD-05567</t>
  </si>
  <si>
    <t>ORD-05568</t>
  </si>
  <si>
    <t>ORD-05569</t>
  </si>
  <si>
    <t>ORD-05570</t>
  </si>
  <si>
    <t>ORD-05571</t>
  </si>
  <si>
    <t>ORD-05572</t>
  </si>
  <si>
    <t>ORD-05573</t>
  </si>
  <si>
    <t>ORD-05574</t>
  </si>
  <si>
    <t>ORD-05575</t>
  </si>
  <si>
    <t>ORD-05576</t>
  </si>
  <si>
    <t>ORD-05577</t>
  </si>
  <si>
    <t>ORD-05578</t>
  </si>
  <si>
    <t>ORD-05579</t>
  </si>
  <si>
    <t>ORD-05580</t>
  </si>
  <si>
    <t>ORD-05581</t>
  </si>
  <si>
    <t>ORD-05582</t>
  </si>
  <si>
    <t>ORD-05583</t>
  </si>
  <si>
    <t>ORD-05584</t>
  </si>
  <si>
    <t>ORD-05585</t>
  </si>
  <si>
    <t>ORD-05586</t>
  </si>
  <si>
    <t>ORD-05587</t>
  </si>
  <si>
    <t>ORD-05588</t>
  </si>
  <si>
    <t>ORD-05589</t>
  </si>
  <si>
    <t>ORD-05590</t>
  </si>
  <si>
    <t>ORD-05591</t>
  </si>
  <si>
    <t>ORD-05592</t>
  </si>
  <si>
    <t>ORD-05593</t>
  </si>
  <si>
    <t>ORD-05594</t>
  </si>
  <si>
    <t>ORD-05595</t>
  </si>
  <si>
    <t>ORD-05596</t>
  </si>
  <si>
    <t>ORD-05597</t>
  </si>
  <si>
    <t>ORD-05598</t>
  </si>
  <si>
    <t>ORD-05599</t>
  </si>
  <si>
    <t>ORD-05600</t>
  </si>
  <si>
    <t>ORD-05601</t>
  </si>
  <si>
    <t>ORD-05602</t>
  </si>
  <si>
    <t>ORD-05603</t>
  </si>
  <si>
    <t>ORD-05604</t>
  </si>
  <si>
    <t>ORD-05605</t>
  </si>
  <si>
    <t>ORD-05606</t>
  </si>
  <si>
    <t>ORD-05607</t>
  </si>
  <si>
    <t>ORD-05608</t>
  </si>
  <si>
    <t>ORD-05609</t>
  </si>
  <si>
    <t>ORD-05610</t>
  </si>
  <si>
    <t>ORD-05611</t>
  </si>
  <si>
    <t>ORD-05612</t>
  </si>
  <si>
    <t>ORD-05613</t>
  </si>
  <si>
    <t>ORD-05614</t>
  </si>
  <si>
    <t>ORD-05615</t>
  </si>
  <si>
    <t>ORD-05616</t>
  </si>
  <si>
    <t>ORD-05617</t>
  </si>
  <si>
    <t>ORD-05618</t>
  </si>
  <si>
    <t>ORD-05619</t>
  </si>
  <si>
    <t>ORD-05620</t>
  </si>
  <si>
    <t>ORD-05621</t>
  </si>
  <si>
    <t>ORD-05622</t>
  </si>
  <si>
    <t>ORD-05623</t>
  </si>
  <si>
    <t>ORD-05624</t>
  </si>
  <si>
    <t>ORD-05625</t>
  </si>
  <si>
    <t>ORD-05626</t>
  </si>
  <si>
    <t>ORD-05627</t>
  </si>
  <si>
    <t>ORD-05628</t>
  </si>
  <si>
    <t>ORD-05629</t>
  </si>
  <si>
    <t>ORD-05630</t>
  </si>
  <si>
    <t>ORD-05631</t>
  </si>
  <si>
    <t>ORD-05632</t>
  </si>
  <si>
    <t>ORD-05633</t>
  </si>
  <si>
    <t>ORD-05634</t>
  </si>
  <si>
    <t>ORD-05635</t>
  </si>
  <si>
    <t>ORD-05636</t>
  </si>
  <si>
    <t>ORD-05637</t>
  </si>
  <si>
    <t>ORD-05638</t>
  </si>
  <si>
    <t>ORD-05639</t>
  </si>
  <si>
    <t>ORD-05640</t>
  </si>
  <si>
    <t>ORD-05641</t>
  </si>
  <si>
    <t>ORD-05642</t>
  </si>
  <si>
    <t>ORD-05643</t>
  </si>
  <si>
    <t>ORD-05644</t>
  </si>
  <si>
    <t>ORD-05645</t>
  </si>
  <si>
    <t>ORD-05646</t>
  </si>
  <si>
    <t>ORD-05647</t>
  </si>
  <si>
    <t>ORD-05648</t>
  </si>
  <si>
    <t>ORD-05649</t>
  </si>
  <si>
    <t>ORD-05650</t>
  </si>
  <si>
    <t>ORD-05651</t>
  </si>
  <si>
    <t>ORD-05652</t>
  </si>
  <si>
    <t>ORD-05653</t>
  </si>
  <si>
    <t>ORD-05654</t>
  </si>
  <si>
    <t>ORD-05655</t>
  </si>
  <si>
    <t>ORD-05656</t>
  </si>
  <si>
    <t>ORD-05657</t>
  </si>
  <si>
    <t>ORD-05658</t>
  </si>
  <si>
    <t>ORD-05659</t>
  </si>
  <si>
    <t>ORD-05660</t>
  </si>
  <si>
    <t>ORD-05661</t>
  </si>
  <si>
    <t>ORD-05662</t>
  </si>
  <si>
    <t>ORD-05663</t>
  </si>
  <si>
    <t>ORD-05664</t>
  </si>
  <si>
    <t>ORD-05665</t>
  </si>
  <si>
    <t>ORD-05666</t>
  </si>
  <si>
    <t>ORD-05667</t>
  </si>
  <si>
    <t>ORD-05668</t>
  </si>
  <si>
    <t>ORD-05669</t>
  </si>
  <si>
    <t>ORD-05670</t>
  </si>
  <si>
    <t>ORD-05671</t>
  </si>
  <si>
    <t>ORD-05672</t>
  </si>
  <si>
    <t>ORD-05673</t>
  </si>
  <si>
    <t>ORD-05674</t>
  </si>
  <si>
    <t>ORD-05675</t>
  </si>
  <si>
    <t>ORD-05676</t>
  </si>
  <si>
    <t>ORD-05677</t>
  </si>
  <si>
    <t>ORD-05678</t>
  </si>
  <si>
    <t>ORD-05679</t>
  </si>
  <si>
    <t>ORD-05680</t>
  </si>
  <si>
    <t>ORD-05681</t>
  </si>
  <si>
    <t>ORD-05682</t>
  </si>
  <si>
    <t>ORD-05683</t>
  </si>
  <si>
    <t>ORD-05684</t>
  </si>
  <si>
    <t>ORD-05685</t>
  </si>
  <si>
    <t>ORD-05686</t>
  </si>
  <si>
    <t>ORD-05687</t>
  </si>
  <si>
    <t>ORD-05688</t>
  </si>
  <si>
    <t>ORD-05689</t>
  </si>
  <si>
    <t>ORD-05690</t>
  </si>
  <si>
    <t>ORD-05691</t>
  </si>
  <si>
    <t>ORD-05692</t>
  </si>
  <si>
    <t>ORD-05693</t>
  </si>
  <si>
    <t>ORD-05694</t>
  </si>
  <si>
    <t>ORD-05695</t>
  </si>
  <si>
    <t>ORD-05696</t>
  </si>
  <si>
    <t>ORD-05697</t>
  </si>
  <si>
    <t>ORD-05698</t>
  </si>
  <si>
    <t>ORD-05699</t>
  </si>
  <si>
    <t>ORD-05700</t>
  </si>
  <si>
    <t>ORD-05701</t>
  </si>
  <si>
    <t>ORD-05702</t>
  </si>
  <si>
    <t>ORD-05703</t>
  </si>
  <si>
    <t>ORD-05704</t>
  </si>
  <si>
    <t>ORD-05705</t>
  </si>
  <si>
    <t>ORD-05706</t>
  </si>
  <si>
    <t>ORD-05707</t>
  </si>
  <si>
    <t>ORD-05708</t>
  </si>
  <si>
    <t>ORD-05709</t>
  </si>
  <si>
    <t>ORD-05710</t>
  </si>
  <si>
    <t>ORD-05711</t>
  </si>
  <si>
    <t>ORD-05712</t>
  </si>
  <si>
    <t>ORD-05713</t>
  </si>
  <si>
    <t>ORD-05714</t>
  </si>
  <si>
    <t>ORD-05715</t>
  </si>
  <si>
    <t>ORD-05716</t>
  </si>
  <si>
    <t>ORD-05717</t>
  </si>
  <si>
    <t>ORD-05718</t>
  </si>
  <si>
    <t>ORD-05719</t>
  </si>
  <si>
    <t>ORD-05720</t>
  </si>
  <si>
    <t>ORD-05721</t>
  </si>
  <si>
    <t>ORD-05722</t>
  </si>
  <si>
    <t>ORD-05723</t>
  </si>
  <si>
    <t>ORD-05724</t>
  </si>
  <si>
    <t>ORD-05725</t>
  </si>
  <si>
    <t>ORD-05726</t>
  </si>
  <si>
    <t>ORD-05727</t>
  </si>
  <si>
    <t>ORD-05728</t>
  </si>
  <si>
    <t>ORD-05729</t>
  </si>
  <si>
    <t>ORD-05730</t>
  </si>
  <si>
    <t>ORD-05731</t>
  </si>
  <si>
    <t>ORD-05732</t>
  </si>
  <si>
    <t>ORD-05733</t>
  </si>
  <si>
    <t>ORD-05734</t>
  </si>
  <si>
    <t>ORD-05735</t>
  </si>
  <si>
    <t>ORD-05736</t>
  </si>
  <si>
    <t>ORD-05737</t>
  </si>
  <si>
    <t>ORD-05738</t>
  </si>
  <si>
    <t>ORD-05739</t>
  </si>
  <si>
    <t>ORD-05740</t>
  </si>
  <si>
    <t>ORD-05741</t>
  </si>
  <si>
    <t>ORD-05742</t>
  </si>
  <si>
    <t>ORD-05743</t>
  </si>
  <si>
    <t>ORD-05744</t>
  </si>
  <si>
    <t>ORD-05745</t>
  </si>
  <si>
    <t>CUST-2445</t>
  </si>
  <si>
    <t>ORD-05746</t>
  </si>
  <si>
    <t>ORD-05747</t>
  </si>
  <si>
    <t>ORD-05748</t>
  </si>
  <si>
    <t>ORD-05749</t>
  </si>
  <si>
    <t>ORD-05750</t>
  </si>
  <si>
    <t>ORD-05751</t>
  </si>
  <si>
    <t>ORD-05752</t>
  </si>
  <si>
    <t>ORD-05753</t>
  </si>
  <si>
    <t>ORD-05754</t>
  </si>
  <si>
    <t>ORD-05755</t>
  </si>
  <si>
    <t>ORD-05756</t>
  </si>
  <si>
    <t>ORD-05757</t>
  </si>
  <si>
    <t>ORD-05758</t>
  </si>
  <si>
    <t>ORD-05759</t>
  </si>
  <si>
    <t>ORD-05760</t>
  </si>
  <si>
    <t>ORD-05761</t>
  </si>
  <si>
    <t>ORD-05762</t>
  </si>
  <si>
    <t>ORD-05763</t>
  </si>
  <si>
    <t>ORD-05764</t>
  </si>
  <si>
    <t>ORD-05765</t>
  </si>
  <si>
    <t>ORD-05766</t>
  </si>
  <si>
    <t>ORD-05767</t>
  </si>
  <si>
    <t>ORD-05768</t>
  </si>
  <si>
    <t>ORD-05769</t>
  </si>
  <si>
    <t>ORD-05770</t>
  </si>
  <si>
    <t>ORD-05771</t>
  </si>
  <si>
    <t>ORD-05772</t>
  </si>
  <si>
    <t>ORD-05773</t>
  </si>
  <si>
    <t>ORD-05774</t>
  </si>
  <si>
    <t>ORD-05775</t>
  </si>
  <si>
    <t>ORD-05776</t>
  </si>
  <si>
    <t>ORD-05777</t>
  </si>
  <si>
    <t>ORD-05778</t>
  </si>
  <si>
    <t>ORD-05779</t>
  </si>
  <si>
    <t>ORD-05780</t>
  </si>
  <si>
    <t>ORD-05781</t>
  </si>
  <si>
    <t>ORD-05782</t>
  </si>
  <si>
    <t>ORD-05783</t>
  </si>
  <si>
    <t>ORD-05784</t>
  </si>
  <si>
    <t>ORD-05785</t>
  </si>
  <si>
    <t>ORD-05786</t>
  </si>
  <si>
    <t>ORD-05787</t>
  </si>
  <si>
    <t>ORD-05788</t>
  </si>
  <si>
    <t>ORD-05789</t>
  </si>
  <si>
    <t>ORD-05790</t>
  </si>
  <si>
    <t>ORD-05791</t>
  </si>
  <si>
    <t>ORD-05792</t>
  </si>
  <si>
    <t>ORD-05793</t>
  </si>
  <si>
    <t>ORD-05794</t>
  </si>
  <si>
    <t>ORD-05795</t>
  </si>
  <si>
    <t>ORD-05796</t>
  </si>
  <si>
    <t>ORD-05797</t>
  </si>
  <si>
    <t>ORD-05798</t>
  </si>
  <si>
    <t>ORD-05799</t>
  </si>
  <si>
    <t>ORD-05800</t>
  </si>
  <si>
    <t>ORD-05801</t>
  </si>
  <si>
    <t>ORD-05802</t>
  </si>
  <si>
    <t>ORD-05803</t>
  </si>
  <si>
    <t>ORD-05804</t>
  </si>
  <si>
    <t>ORD-05805</t>
  </si>
  <si>
    <t>ORD-05806</t>
  </si>
  <si>
    <t>ORD-05807</t>
  </si>
  <si>
    <t>ORD-05808</t>
  </si>
  <si>
    <t>ORD-05809</t>
  </si>
  <si>
    <t>ORD-05810</t>
  </si>
  <si>
    <t>ORD-05811</t>
  </si>
  <si>
    <t>ORD-05812</t>
  </si>
  <si>
    <t>ORD-05813</t>
  </si>
  <si>
    <t>ORD-05814</t>
  </si>
  <si>
    <t>ORD-05815</t>
  </si>
  <si>
    <t>ORD-05816</t>
  </si>
  <si>
    <t>ORD-05817</t>
  </si>
  <si>
    <t>ORD-05818</t>
  </si>
  <si>
    <t>ORD-05819</t>
  </si>
  <si>
    <t>ORD-05820</t>
  </si>
  <si>
    <t>ORD-05821</t>
  </si>
  <si>
    <t>ORD-05822</t>
  </si>
  <si>
    <t>ORD-05823</t>
  </si>
  <si>
    <t>ORD-05824</t>
  </si>
  <si>
    <t>ORD-05825</t>
  </si>
  <si>
    <t>ORD-05826</t>
  </si>
  <si>
    <t>ORD-05827</t>
  </si>
  <si>
    <t>ORD-05828</t>
  </si>
  <si>
    <t>ORD-05829</t>
  </si>
  <si>
    <t>ORD-05830</t>
  </si>
  <si>
    <t>ORD-05831</t>
  </si>
  <si>
    <t>ORD-05832</t>
  </si>
  <si>
    <t>ORD-05833</t>
  </si>
  <si>
    <t>ORD-05834</t>
  </si>
  <si>
    <t>ORD-05835</t>
  </si>
  <si>
    <t>ORD-05836</t>
  </si>
  <si>
    <t>ORD-05837</t>
  </si>
  <si>
    <t>ORD-05838</t>
  </si>
  <si>
    <t>ORD-05839</t>
  </si>
  <si>
    <t>ORD-05840</t>
  </si>
  <si>
    <t>ORD-05841</t>
  </si>
  <si>
    <t>ORD-05842</t>
  </si>
  <si>
    <t>ORD-05843</t>
  </si>
  <si>
    <t>ORD-05844</t>
  </si>
  <si>
    <t>ORD-05845</t>
  </si>
  <si>
    <t>ORD-05846</t>
  </si>
  <si>
    <t>ORD-05847</t>
  </si>
  <si>
    <t>ORD-05848</t>
  </si>
  <si>
    <t>ORD-05849</t>
  </si>
  <si>
    <t>ORD-05850</t>
  </si>
  <si>
    <t>ORD-05851</t>
  </si>
  <si>
    <t>ORD-05852</t>
  </si>
  <si>
    <t>ORD-05853</t>
  </si>
  <si>
    <t>ORD-05854</t>
  </si>
  <si>
    <t>ORD-05855</t>
  </si>
  <si>
    <t>ORD-05856</t>
  </si>
  <si>
    <t>ORD-05857</t>
  </si>
  <si>
    <t>ORD-05858</t>
  </si>
  <si>
    <t>ORD-05859</t>
  </si>
  <si>
    <t>ORD-05860</t>
  </si>
  <si>
    <t>ORD-05861</t>
  </si>
  <si>
    <t>ORD-05862</t>
  </si>
  <si>
    <t>ORD-05863</t>
  </si>
  <si>
    <t>ORD-05864</t>
  </si>
  <si>
    <t>ORD-05865</t>
  </si>
  <si>
    <t>ORD-05866</t>
  </si>
  <si>
    <t>ORD-05867</t>
  </si>
  <si>
    <t>ORD-05868</t>
  </si>
  <si>
    <t>ORD-05869</t>
  </si>
  <si>
    <t>ORD-05870</t>
  </si>
  <si>
    <t>ORD-05871</t>
  </si>
  <si>
    <t>ORD-05872</t>
  </si>
  <si>
    <t>ORD-05873</t>
  </si>
  <si>
    <t>ORD-05874</t>
  </si>
  <si>
    <t>ORD-05875</t>
  </si>
  <si>
    <t>ORD-05876</t>
  </si>
  <si>
    <t>ORD-05877</t>
  </si>
  <si>
    <t>ORD-05878</t>
  </si>
  <si>
    <t>ORD-05879</t>
  </si>
  <si>
    <t>ORD-05880</t>
  </si>
  <si>
    <t>ORD-05881</t>
  </si>
  <si>
    <t>ORD-05882</t>
  </si>
  <si>
    <t>ORD-05883</t>
  </si>
  <si>
    <t>ORD-05884</t>
  </si>
  <si>
    <t>ORD-05885</t>
  </si>
  <si>
    <t>ORD-05886</t>
  </si>
  <si>
    <t>ORD-05887</t>
  </si>
  <si>
    <t>ORD-05888</t>
  </si>
  <si>
    <t>ORD-05889</t>
  </si>
  <si>
    <t>ORD-05890</t>
  </si>
  <si>
    <t>ORD-05891</t>
  </si>
  <si>
    <t>ORD-05892</t>
  </si>
  <si>
    <t>ORD-05893</t>
  </si>
  <si>
    <t>ORD-05894</t>
  </si>
  <si>
    <t>ORD-05895</t>
  </si>
  <si>
    <t>ORD-05896</t>
  </si>
  <si>
    <t>ORD-05897</t>
  </si>
  <si>
    <t>ORD-05898</t>
  </si>
  <si>
    <t>ORD-05899</t>
  </si>
  <si>
    <t>ORD-05900</t>
  </si>
  <si>
    <t>ORD-05901</t>
  </si>
  <si>
    <t>ORD-05902</t>
  </si>
  <si>
    <t>ORD-05903</t>
  </si>
  <si>
    <t>ORD-05904</t>
  </si>
  <si>
    <t>ORD-05905</t>
  </si>
  <si>
    <t>ORD-05906</t>
  </si>
  <si>
    <t>ORD-05907</t>
  </si>
  <si>
    <t>ORD-05908</t>
  </si>
  <si>
    <t>ORD-05909</t>
  </si>
  <si>
    <t>ORD-05910</t>
  </si>
  <si>
    <t>ORD-05911</t>
  </si>
  <si>
    <t>CUST-1700</t>
  </si>
  <si>
    <t>ORD-05912</t>
  </si>
  <si>
    <t>ORD-05913</t>
  </si>
  <si>
    <t>ORD-05914</t>
  </si>
  <si>
    <t>ORD-05915</t>
  </si>
  <si>
    <t>ORD-05916</t>
  </si>
  <si>
    <t>ORD-05917</t>
  </si>
  <si>
    <t>ORD-05918</t>
  </si>
  <si>
    <t>ORD-05919</t>
  </si>
  <si>
    <t>ORD-05920</t>
  </si>
  <si>
    <t>ORD-05921</t>
  </si>
  <si>
    <t>ORD-05922</t>
  </si>
  <si>
    <t>ORD-05923</t>
  </si>
  <si>
    <t>ORD-05924</t>
  </si>
  <si>
    <t>ORD-05925</t>
  </si>
  <si>
    <t>ORD-05926</t>
  </si>
  <si>
    <t>ORD-05927</t>
  </si>
  <si>
    <t>ORD-05928</t>
  </si>
  <si>
    <t>ORD-05929</t>
  </si>
  <si>
    <t>ORD-05930</t>
  </si>
  <si>
    <t>ORD-05931</t>
  </si>
  <si>
    <t>ORD-05932</t>
  </si>
  <si>
    <t>ORD-05933</t>
  </si>
  <si>
    <t>ORD-05934</t>
  </si>
  <si>
    <t>ORD-05935</t>
  </si>
  <si>
    <t>ORD-05936</t>
  </si>
  <si>
    <t>ORD-05937</t>
  </si>
  <si>
    <t>ORD-05938</t>
  </si>
  <si>
    <t>ORD-05939</t>
  </si>
  <si>
    <t>ORD-05940</t>
  </si>
  <si>
    <t>ORD-05941</t>
  </si>
  <si>
    <t>ORD-05942</t>
  </si>
  <si>
    <t>ORD-05943</t>
  </si>
  <si>
    <t>ORD-05944</t>
  </si>
  <si>
    <t>ORD-05945</t>
  </si>
  <si>
    <t>ORD-05946</t>
  </si>
  <si>
    <t>ORD-05947</t>
  </si>
  <si>
    <t>ORD-05948</t>
  </si>
  <si>
    <t>ORD-05949</t>
  </si>
  <si>
    <t>ORD-05950</t>
  </si>
  <si>
    <t>ORD-05951</t>
  </si>
  <si>
    <t>ORD-05952</t>
  </si>
  <si>
    <t>ORD-05953</t>
  </si>
  <si>
    <t>ORD-05954</t>
  </si>
  <si>
    <t>ORD-05955</t>
  </si>
  <si>
    <t>ORD-05956</t>
  </si>
  <si>
    <t>ORD-05957</t>
  </si>
  <si>
    <t>ORD-05958</t>
  </si>
  <si>
    <t>ORD-05959</t>
  </si>
  <si>
    <t>ORD-05960</t>
  </si>
  <si>
    <t>CUST-1800</t>
  </si>
  <si>
    <t>ORD-05961</t>
  </si>
  <si>
    <t>ORD-05962</t>
  </si>
  <si>
    <t>ORD-05963</t>
  </si>
  <si>
    <t>ORD-05964</t>
  </si>
  <si>
    <t>ORD-05965</t>
  </si>
  <si>
    <t>ORD-05966</t>
  </si>
  <si>
    <t>ORD-05967</t>
  </si>
  <si>
    <t>ORD-05968</t>
  </si>
  <si>
    <t>ORD-05969</t>
  </si>
  <si>
    <t>ORD-05970</t>
  </si>
  <si>
    <t>ORD-05971</t>
  </si>
  <si>
    <t>ORD-05972</t>
  </si>
  <si>
    <t>ORD-05973</t>
  </si>
  <si>
    <t>ORD-05974</t>
  </si>
  <si>
    <t>ORD-05975</t>
  </si>
  <si>
    <t>ORD-05976</t>
  </si>
  <si>
    <t>ORD-05977</t>
  </si>
  <si>
    <t>ORD-05978</t>
  </si>
  <si>
    <t>ORD-05979</t>
  </si>
  <si>
    <t>ORD-05980</t>
  </si>
  <si>
    <t>ORD-05981</t>
  </si>
  <si>
    <t>ORD-05982</t>
  </si>
  <si>
    <t>ORD-05983</t>
  </si>
  <si>
    <t>ORD-05984</t>
  </si>
  <si>
    <t>ORD-05985</t>
  </si>
  <si>
    <t>ORD-05986</t>
  </si>
  <si>
    <t>ORD-05987</t>
  </si>
  <si>
    <t>ORD-05988</t>
  </si>
  <si>
    <t>ORD-05989</t>
  </si>
  <si>
    <t>ORD-05990</t>
  </si>
  <si>
    <t>ORD-05991</t>
  </si>
  <si>
    <t>ORD-05992</t>
  </si>
  <si>
    <t>ORD-05993</t>
  </si>
  <si>
    <t>ORD-05994</t>
  </si>
  <si>
    <t>ORD-05995</t>
  </si>
  <si>
    <t>ORD-05996</t>
  </si>
  <si>
    <t>ORD-05997</t>
  </si>
  <si>
    <t>ORD-05998</t>
  </si>
  <si>
    <t>ORD-05999</t>
  </si>
  <si>
    <t>ORD-06000</t>
  </si>
  <si>
    <t>ORD-06001</t>
  </si>
  <si>
    <t>ORD-06002</t>
  </si>
  <si>
    <t>ORD-06003</t>
  </si>
  <si>
    <t>ORD-06004</t>
  </si>
  <si>
    <t>ORD-06005</t>
  </si>
  <si>
    <t>ORD-06006</t>
  </si>
  <si>
    <t>ORD-06007</t>
  </si>
  <si>
    <t>ORD-06008</t>
  </si>
  <si>
    <t>ORD-06009</t>
  </si>
  <si>
    <t>ORD-06010</t>
  </si>
  <si>
    <t>ORD-06011</t>
  </si>
  <si>
    <t>ORD-06012</t>
  </si>
  <si>
    <t>ORD-06013</t>
  </si>
  <si>
    <t>ORD-06014</t>
  </si>
  <si>
    <t>ORD-06015</t>
  </si>
  <si>
    <t>ORD-06016</t>
  </si>
  <si>
    <t>ORD-06017</t>
  </si>
  <si>
    <t>ORD-06018</t>
  </si>
  <si>
    <t>ORD-06019</t>
  </si>
  <si>
    <t>ORD-06020</t>
  </si>
  <si>
    <t>ORD-06021</t>
  </si>
  <si>
    <t>ORD-06022</t>
  </si>
  <si>
    <t>ORD-06023</t>
  </si>
  <si>
    <t>ORD-06024</t>
  </si>
  <si>
    <t>ORD-06025</t>
  </si>
  <si>
    <t>ORD-06026</t>
  </si>
  <si>
    <t>ORD-06027</t>
  </si>
  <si>
    <t>ORD-06028</t>
  </si>
  <si>
    <t>ORD-06029</t>
  </si>
  <si>
    <t>ORD-06030</t>
  </si>
  <si>
    <t>ORD-06031</t>
  </si>
  <si>
    <t>ORD-06032</t>
  </si>
  <si>
    <t>ORD-06033</t>
  </si>
  <si>
    <t>ORD-06034</t>
  </si>
  <si>
    <t>ORD-06035</t>
  </si>
  <si>
    <t>ORD-06036</t>
  </si>
  <si>
    <t>ORD-06037</t>
  </si>
  <si>
    <t>ORD-06038</t>
  </si>
  <si>
    <t>ORD-06039</t>
  </si>
  <si>
    <t>ORD-06040</t>
  </si>
  <si>
    <t>ORD-06041</t>
  </si>
  <si>
    <t>ORD-06042</t>
  </si>
  <si>
    <t>ORD-06043</t>
  </si>
  <si>
    <t>ORD-06044</t>
  </si>
  <si>
    <t>ORD-06045</t>
  </si>
  <si>
    <t>ORD-06046</t>
  </si>
  <si>
    <t>ORD-06047</t>
  </si>
  <si>
    <t>ORD-06048</t>
  </si>
  <si>
    <t>ORD-06049</t>
  </si>
  <si>
    <t>ORD-06050</t>
  </si>
  <si>
    <t>ORD-06051</t>
  </si>
  <si>
    <t>ORD-06052</t>
  </si>
  <si>
    <t>CUST-1891</t>
  </si>
  <si>
    <t>ORD-06053</t>
  </si>
  <si>
    <t>ORD-06054</t>
  </si>
  <si>
    <t>ORD-06055</t>
  </si>
  <si>
    <t>ORD-06056</t>
  </si>
  <si>
    <t>ORD-06057</t>
  </si>
  <si>
    <t>ORD-06058</t>
  </si>
  <si>
    <t>ORD-06059</t>
  </si>
  <si>
    <t>ORD-06060</t>
  </si>
  <si>
    <t>ORD-06061</t>
  </si>
  <si>
    <t>ORD-06062</t>
  </si>
  <si>
    <t>ORD-06063</t>
  </si>
  <si>
    <t>ORD-06064</t>
  </si>
  <si>
    <t>ORD-06065</t>
  </si>
  <si>
    <t>ORD-06066</t>
  </si>
  <si>
    <t>ORD-06067</t>
  </si>
  <si>
    <t>ORD-06068</t>
  </si>
  <si>
    <t>ORD-06069</t>
  </si>
  <si>
    <t>ORD-06070</t>
  </si>
  <si>
    <t>ORD-06071</t>
  </si>
  <si>
    <t>ORD-06072</t>
  </si>
  <si>
    <t>ORD-06073</t>
  </si>
  <si>
    <t>ORD-06074</t>
  </si>
  <si>
    <t>ORD-06075</t>
  </si>
  <si>
    <t>ORD-06076</t>
  </si>
  <si>
    <t>ORD-06077</t>
  </si>
  <si>
    <t>ORD-06078</t>
  </si>
  <si>
    <t>ORD-06079</t>
  </si>
  <si>
    <t>ORD-06080</t>
  </si>
  <si>
    <t>ORD-06081</t>
  </si>
  <si>
    <t>ORD-06082</t>
  </si>
  <si>
    <t>ORD-06083</t>
  </si>
  <si>
    <t>ORD-06084</t>
  </si>
  <si>
    <t>ORD-06085</t>
  </si>
  <si>
    <t>ORD-06086</t>
  </si>
  <si>
    <t>ORD-06087</t>
  </si>
  <si>
    <t>ORD-06088</t>
  </si>
  <si>
    <t>ORD-06089</t>
  </si>
  <si>
    <t>ORD-06090</t>
  </si>
  <si>
    <t>ORD-06091</t>
  </si>
  <si>
    <t>ORD-06092</t>
  </si>
  <si>
    <t>ORD-06093</t>
  </si>
  <si>
    <t>ORD-06094</t>
  </si>
  <si>
    <t>ORD-06095</t>
  </si>
  <si>
    <t>ORD-06096</t>
  </si>
  <si>
    <t>ORD-06097</t>
  </si>
  <si>
    <t>ORD-06098</t>
  </si>
  <si>
    <t>ORD-06099</t>
  </si>
  <si>
    <t>ORD-06100</t>
  </si>
  <si>
    <t>ORD-06101</t>
  </si>
  <si>
    <t>ORD-06102</t>
  </si>
  <si>
    <t>ORD-06103</t>
  </si>
  <si>
    <t>ORD-06104</t>
  </si>
  <si>
    <t>ORD-06105</t>
  </si>
  <si>
    <t>ORD-06106</t>
  </si>
  <si>
    <t>ORD-06107</t>
  </si>
  <si>
    <t>ORD-06108</t>
  </si>
  <si>
    <t>ORD-06109</t>
  </si>
  <si>
    <t>ORD-06110</t>
  </si>
  <si>
    <t>ORD-06111</t>
  </si>
  <si>
    <t>ORD-06112</t>
  </si>
  <si>
    <t>ORD-06113</t>
  </si>
  <si>
    <t>ORD-06114</t>
  </si>
  <si>
    <t>ORD-06115</t>
  </si>
  <si>
    <t>ORD-06116</t>
  </si>
  <si>
    <t>ORD-06117</t>
  </si>
  <si>
    <t>ORD-06118</t>
  </si>
  <si>
    <t>ORD-06119</t>
  </si>
  <si>
    <t>ORD-06120</t>
  </si>
  <si>
    <t>ORD-06121</t>
  </si>
  <si>
    <t>ORD-06122</t>
  </si>
  <si>
    <t>ORD-06123</t>
  </si>
  <si>
    <t>ORD-06124</t>
  </si>
  <si>
    <t>ORD-06125</t>
  </si>
  <si>
    <t>ORD-06126</t>
  </si>
  <si>
    <t>ORD-06127</t>
  </si>
  <si>
    <t>ORD-06128</t>
  </si>
  <si>
    <t>ORD-06129</t>
  </si>
  <si>
    <t>ORD-06130</t>
  </si>
  <si>
    <t>ORD-06131</t>
  </si>
  <si>
    <t>ORD-06132</t>
  </si>
  <si>
    <t>ORD-06133</t>
  </si>
  <si>
    <t>ORD-06134</t>
  </si>
  <si>
    <t>ORD-06135</t>
  </si>
  <si>
    <t>ORD-06136</t>
  </si>
  <si>
    <t>ORD-06137</t>
  </si>
  <si>
    <t>ORD-06138</t>
  </si>
  <si>
    <t>ORD-06139</t>
  </si>
  <si>
    <t>ORD-06140</t>
  </si>
  <si>
    <t>ORD-06141</t>
  </si>
  <si>
    <t>ORD-06142</t>
  </si>
  <si>
    <t>ORD-06143</t>
  </si>
  <si>
    <t>ORD-06144</t>
  </si>
  <si>
    <t>ORD-06145</t>
  </si>
  <si>
    <t>ORD-06146</t>
  </si>
  <si>
    <t>ORD-06147</t>
  </si>
  <si>
    <t>ORD-06148</t>
  </si>
  <si>
    <t>ORD-06149</t>
  </si>
  <si>
    <t>ORD-06150</t>
  </si>
  <si>
    <t>ORD-06151</t>
  </si>
  <si>
    <t>ORD-06152</t>
  </si>
  <si>
    <t>ORD-06153</t>
  </si>
  <si>
    <t>ORD-06154</t>
  </si>
  <si>
    <t>ORD-06155</t>
  </si>
  <si>
    <t>ORD-06156</t>
  </si>
  <si>
    <t>ORD-06157</t>
  </si>
  <si>
    <t>ORD-06158</t>
  </si>
  <si>
    <t>ORD-06159</t>
  </si>
  <si>
    <t>ORD-06160</t>
  </si>
  <si>
    <t>ORD-06161</t>
  </si>
  <si>
    <t>ORD-06162</t>
  </si>
  <si>
    <t>ORD-06163</t>
  </si>
  <si>
    <t>ORD-06164</t>
  </si>
  <si>
    <t>ORD-06165</t>
  </si>
  <si>
    <t>ORD-06166</t>
  </si>
  <si>
    <t>ORD-06167</t>
  </si>
  <si>
    <t>ORD-06168</t>
  </si>
  <si>
    <t>ORD-06169</t>
  </si>
  <si>
    <t>ORD-06170</t>
  </si>
  <si>
    <t>ORD-06171</t>
  </si>
  <si>
    <t>ORD-06172</t>
  </si>
  <si>
    <t>ORD-06173</t>
  </si>
  <si>
    <t>ORD-06174</t>
  </si>
  <si>
    <t>ORD-06175</t>
  </si>
  <si>
    <t>ORD-06176</t>
  </si>
  <si>
    <t>ORD-06177</t>
  </si>
  <si>
    <t>ORD-06178</t>
  </si>
  <si>
    <t>ORD-06179</t>
  </si>
  <si>
    <t>ORD-06180</t>
  </si>
  <si>
    <t>ORD-06181</t>
  </si>
  <si>
    <t>ORD-06182</t>
  </si>
  <si>
    <t>ORD-06183</t>
  </si>
  <si>
    <t>ORD-06184</t>
  </si>
  <si>
    <t>ORD-06185</t>
  </si>
  <si>
    <t>ORD-06186</t>
  </si>
  <si>
    <t>ORD-06187</t>
  </si>
  <si>
    <t>ORD-06188</t>
  </si>
  <si>
    <t>ORD-06189</t>
  </si>
  <si>
    <t>ORD-06190</t>
  </si>
  <si>
    <t>ORD-06191</t>
  </si>
  <si>
    <t>ORD-06192</t>
  </si>
  <si>
    <t>ORD-06193</t>
  </si>
  <si>
    <t>ORD-06194</t>
  </si>
  <si>
    <t>ORD-06195</t>
  </si>
  <si>
    <t>ORD-06196</t>
  </si>
  <si>
    <t>ORD-06197</t>
  </si>
  <si>
    <t>CUST-1051</t>
  </si>
  <si>
    <t>ORD-06198</t>
  </si>
  <si>
    <t>ORD-06199</t>
  </si>
  <si>
    <t>ORD-06200</t>
  </si>
  <si>
    <t>ORD-06201</t>
  </si>
  <si>
    <t>ORD-06202</t>
  </si>
  <si>
    <t>ORD-06203</t>
  </si>
  <si>
    <t>ORD-06204</t>
  </si>
  <si>
    <t>ORD-06205</t>
  </si>
  <si>
    <t>ORD-06206</t>
  </si>
  <si>
    <t>ORD-06207</t>
  </si>
  <si>
    <t>ORD-06208</t>
  </si>
  <si>
    <t>ORD-06209</t>
  </si>
  <si>
    <t>ORD-06210</t>
  </si>
  <si>
    <t>ORD-06211</t>
  </si>
  <si>
    <t>ORD-06212</t>
  </si>
  <si>
    <t>ORD-06213</t>
  </si>
  <si>
    <t>ORD-06214</t>
  </si>
  <si>
    <t>ORD-06215</t>
  </si>
  <si>
    <t>ORD-06216</t>
  </si>
  <si>
    <t>ORD-06217</t>
  </si>
  <si>
    <t>CUST-1081</t>
  </si>
  <si>
    <t>ORD-06218</t>
  </si>
  <si>
    <t>ORD-06219</t>
  </si>
  <si>
    <t>ORD-06220</t>
  </si>
  <si>
    <t>ORD-06221</t>
  </si>
  <si>
    <t>ORD-06222</t>
  </si>
  <si>
    <t>ORD-06223</t>
  </si>
  <si>
    <t>ORD-06224</t>
  </si>
  <si>
    <t>ORD-06225</t>
  </si>
  <si>
    <t>ORD-06226</t>
  </si>
  <si>
    <t>ORD-06227</t>
  </si>
  <si>
    <t>ORD-06228</t>
  </si>
  <si>
    <t>ORD-06229</t>
  </si>
  <si>
    <t>ORD-06230</t>
  </si>
  <si>
    <t>ORD-06231</t>
  </si>
  <si>
    <t>ORD-06232</t>
  </si>
  <si>
    <t>ORD-06233</t>
  </si>
  <si>
    <t>ORD-06234</t>
  </si>
  <si>
    <t>ORD-06235</t>
  </si>
  <si>
    <t>ORD-06236</t>
  </si>
  <si>
    <t>ORD-06237</t>
  </si>
  <si>
    <t>ORD-06238</t>
  </si>
  <si>
    <t>ORD-06239</t>
  </si>
  <si>
    <t>ORD-06240</t>
  </si>
  <si>
    <t>CUST-1024</t>
  </si>
  <si>
    <t>ORD-06241</t>
  </si>
  <si>
    <t>ORD-06242</t>
  </si>
  <si>
    <t>ORD-06243</t>
  </si>
  <si>
    <t>ORD-06244</t>
  </si>
  <si>
    <t>ORD-06245</t>
  </si>
  <si>
    <t>ORD-06246</t>
  </si>
  <si>
    <t>ORD-06247</t>
  </si>
  <si>
    <t>ORD-06248</t>
  </si>
  <si>
    <t>ORD-06249</t>
  </si>
  <si>
    <t>ORD-06250</t>
  </si>
  <si>
    <t>ORD-06251</t>
  </si>
  <si>
    <t>ORD-06252</t>
  </si>
  <si>
    <t>ORD-06253</t>
  </si>
  <si>
    <t>ORD-06254</t>
  </si>
  <si>
    <t>ORD-06255</t>
  </si>
  <si>
    <t>ORD-06256</t>
  </si>
  <si>
    <t>ORD-06257</t>
  </si>
  <si>
    <t>ORD-06258</t>
  </si>
  <si>
    <t>ORD-06259</t>
  </si>
  <si>
    <t>ORD-06260</t>
  </si>
  <si>
    <t>ORD-06261</t>
  </si>
  <si>
    <t>ORD-06262</t>
  </si>
  <si>
    <t>ORD-06263</t>
  </si>
  <si>
    <t>ORD-06264</t>
  </si>
  <si>
    <t>ORD-06265</t>
  </si>
  <si>
    <t>ORD-06266</t>
  </si>
  <si>
    <t>ORD-06267</t>
  </si>
  <si>
    <t>ORD-06268</t>
  </si>
  <si>
    <t>ORD-06269</t>
  </si>
  <si>
    <t>ORD-06270</t>
  </si>
  <si>
    <t>ORD-06271</t>
  </si>
  <si>
    <t>ORD-06272</t>
  </si>
  <si>
    <t>ORD-06273</t>
  </si>
  <si>
    <t>ORD-06274</t>
  </si>
  <si>
    <t>ORD-06275</t>
  </si>
  <si>
    <t>ORD-06276</t>
  </si>
  <si>
    <t>ORD-06277</t>
  </si>
  <si>
    <t>ORD-06278</t>
  </si>
  <si>
    <t>ORD-06279</t>
  </si>
  <si>
    <t>ORD-06280</t>
  </si>
  <si>
    <t>ORD-06281</t>
  </si>
  <si>
    <t>ORD-06282</t>
  </si>
  <si>
    <t>ORD-06283</t>
  </si>
  <si>
    <t>ORD-06284</t>
  </si>
  <si>
    <t>ORD-06285</t>
  </si>
  <si>
    <t>ORD-06286</t>
  </si>
  <si>
    <t>ORD-06287</t>
  </si>
  <si>
    <t>ORD-06288</t>
  </si>
  <si>
    <t>ORD-06289</t>
  </si>
  <si>
    <t>ORD-06290</t>
  </si>
  <si>
    <t>ORD-06291</t>
  </si>
  <si>
    <t>ORD-06292</t>
  </si>
  <si>
    <t>ORD-06293</t>
  </si>
  <si>
    <t>ORD-06294</t>
  </si>
  <si>
    <t>ORD-06295</t>
  </si>
  <si>
    <t>ORD-06296</t>
  </si>
  <si>
    <t>ORD-06297</t>
  </si>
  <si>
    <t>ORD-06298</t>
  </si>
  <si>
    <t>ORD-06299</t>
  </si>
  <si>
    <t>ORD-06300</t>
  </si>
  <si>
    <t>ORD-06301</t>
  </si>
  <si>
    <t>ORD-06302</t>
  </si>
  <si>
    <t>ORD-06303</t>
  </si>
  <si>
    <t>ORD-06304</t>
  </si>
  <si>
    <t>ORD-06305</t>
  </si>
  <si>
    <t>ORD-06306</t>
  </si>
  <si>
    <t>ORD-06307</t>
  </si>
  <si>
    <t>ORD-06308</t>
  </si>
  <si>
    <t>ORD-06309</t>
  </si>
  <si>
    <t>ORD-06310</t>
  </si>
  <si>
    <t>ORD-06311</t>
  </si>
  <si>
    <t>ORD-06312</t>
  </si>
  <si>
    <t>ORD-06313</t>
  </si>
  <si>
    <t>ORD-06314</t>
  </si>
  <si>
    <t>ORD-06315</t>
  </si>
  <si>
    <t>ORD-06316</t>
  </si>
  <si>
    <t>ORD-06317</t>
  </si>
  <si>
    <t>ORD-06318</t>
  </si>
  <si>
    <t>ORD-06319</t>
  </si>
  <si>
    <t>ORD-06320</t>
  </si>
  <si>
    <t>ORD-06321</t>
  </si>
  <si>
    <t>ORD-06322</t>
  </si>
  <si>
    <t>ORD-06323</t>
  </si>
  <si>
    <t>ORD-06324</t>
  </si>
  <si>
    <t>ORD-06325</t>
  </si>
  <si>
    <t>ORD-06326</t>
  </si>
  <si>
    <t>ORD-06327</t>
  </si>
  <si>
    <t>ORD-06328</t>
  </si>
  <si>
    <t>ORD-06329</t>
  </si>
  <si>
    <t>ORD-06330</t>
  </si>
  <si>
    <t>ORD-06331</t>
  </si>
  <si>
    <t>ORD-06332</t>
  </si>
  <si>
    <t>ORD-06333</t>
  </si>
  <si>
    <t>ORD-06334</t>
  </si>
  <si>
    <t>ORD-06335</t>
  </si>
  <si>
    <t>ORD-06336</t>
  </si>
  <si>
    <t>ORD-06337</t>
  </si>
  <si>
    <t>ORD-06338</t>
  </si>
  <si>
    <t>ORD-06339</t>
  </si>
  <si>
    <t>ORD-06340</t>
  </si>
  <si>
    <t>ORD-06341</t>
  </si>
  <si>
    <t>ORD-06342</t>
  </si>
  <si>
    <t>ORD-06343</t>
  </si>
  <si>
    <t>ORD-06344</t>
  </si>
  <si>
    <t>ORD-06345</t>
  </si>
  <si>
    <t>ORD-06346</t>
  </si>
  <si>
    <t>ORD-06347</t>
  </si>
  <si>
    <t>ORD-06348</t>
  </si>
  <si>
    <t>ORD-06349</t>
  </si>
  <si>
    <t>ORD-06350</t>
  </si>
  <si>
    <t>ORD-06351</t>
  </si>
  <si>
    <t>ORD-06352</t>
  </si>
  <si>
    <t>ORD-06353</t>
  </si>
  <si>
    <t>ORD-06354</t>
  </si>
  <si>
    <t>ORD-06355</t>
  </si>
  <si>
    <t>ORD-06356</t>
  </si>
  <si>
    <t>ORD-06357</t>
  </si>
  <si>
    <t>ORD-06358</t>
  </si>
  <si>
    <t>ORD-06359</t>
  </si>
  <si>
    <t>ORD-06360</t>
  </si>
  <si>
    <t>ORD-06361</t>
  </si>
  <si>
    <t>ORD-06362</t>
  </si>
  <si>
    <t>ORD-06363</t>
  </si>
  <si>
    <t>ORD-06364</t>
  </si>
  <si>
    <t>ORD-06365</t>
  </si>
  <si>
    <t>ORD-06366</t>
  </si>
  <si>
    <t>ORD-06367</t>
  </si>
  <si>
    <t>ORD-06368</t>
  </si>
  <si>
    <t>ORD-06369</t>
  </si>
  <si>
    <t>ORD-06370</t>
  </si>
  <si>
    <t>ORD-06371</t>
  </si>
  <si>
    <t>ORD-06372</t>
  </si>
  <si>
    <t>ORD-06373</t>
  </si>
  <si>
    <t>CUST-1641</t>
  </si>
  <si>
    <t>ORD-06374</t>
  </si>
  <si>
    <t>ORD-06375</t>
  </si>
  <si>
    <t>ORD-06376</t>
  </si>
  <si>
    <t>ORD-06377</t>
  </si>
  <si>
    <t>ORD-06378</t>
  </si>
  <si>
    <t>ORD-06379</t>
  </si>
  <si>
    <t>ORD-06380</t>
  </si>
  <si>
    <t>ORD-06381</t>
  </si>
  <si>
    <t>ORD-06382</t>
  </si>
  <si>
    <t>ORD-06383</t>
  </si>
  <si>
    <t>ORD-06384</t>
  </si>
  <si>
    <t>ORD-06385</t>
  </si>
  <si>
    <t>ORD-06386</t>
  </si>
  <si>
    <t>ORD-06387</t>
  </si>
  <si>
    <t>ORD-06388</t>
  </si>
  <si>
    <t>CUST-2131</t>
  </si>
  <si>
    <t>ORD-06389</t>
  </si>
  <si>
    <t>ORD-06390</t>
  </si>
  <si>
    <t>ORD-06391</t>
  </si>
  <si>
    <t>ORD-06392</t>
  </si>
  <si>
    <t>ORD-06393</t>
  </si>
  <si>
    <t>ORD-06394</t>
  </si>
  <si>
    <t>ORD-06395</t>
  </si>
  <si>
    <t>ORD-06396</t>
  </si>
  <si>
    <t>ORD-06397</t>
  </si>
  <si>
    <t>ORD-06398</t>
  </si>
  <si>
    <t>ORD-06399</t>
  </si>
  <si>
    <t>ORD-06400</t>
  </si>
  <si>
    <t>ORD-06401</t>
  </si>
  <si>
    <t>ORD-06402</t>
  </si>
  <si>
    <t>ORD-06403</t>
  </si>
  <si>
    <t>ORD-06404</t>
  </si>
  <si>
    <t>ORD-06405</t>
  </si>
  <si>
    <t>ORD-06406</t>
  </si>
  <si>
    <t>ORD-06407</t>
  </si>
  <si>
    <t>ORD-06408</t>
  </si>
  <si>
    <t>ORD-06409</t>
  </si>
  <si>
    <t>ORD-06410</t>
  </si>
  <si>
    <t>ORD-06411</t>
  </si>
  <si>
    <t>ORD-06412</t>
  </si>
  <si>
    <t>ORD-06413</t>
  </si>
  <si>
    <t>ORD-06414</t>
  </si>
  <si>
    <t>ORD-06415</t>
  </si>
  <si>
    <t>ORD-06416</t>
  </si>
  <si>
    <t>ORD-06417</t>
  </si>
  <si>
    <t>ORD-06418</t>
  </si>
  <si>
    <t>ORD-06419</t>
  </si>
  <si>
    <t>ORD-06420</t>
  </si>
  <si>
    <t>ORD-06421</t>
  </si>
  <si>
    <t>ORD-06422</t>
  </si>
  <si>
    <t>ORD-06423</t>
  </si>
  <si>
    <t>ORD-06424</t>
  </si>
  <si>
    <t>ORD-06425</t>
  </si>
  <si>
    <t>ORD-06426</t>
  </si>
  <si>
    <t>ORD-06427</t>
  </si>
  <si>
    <t>ORD-06428</t>
  </si>
  <si>
    <t>ORD-06429</t>
  </si>
  <si>
    <t>ORD-06430</t>
  </si>
  <si>
    <t>ORD-06431</t>
  </si>
  <si>
    <t>ORD-06432</t>
  </si>
  <si>
    <t>ORD-06433</t>
  </si>
  <si>
    <t>ORD-06434</t>
  </si>
  <si>
    <t>ORD-06435</t>
  </si>
  <si>
    <t>ORD-06436</t>
  </si>
  <si>
    <t>ORD-06437</t>
  </si>
  <si>
    <t>ORD-06438</t>
  </si>
  <si>
    <t>ORD-06439</t>
  </si>
  <si>
    <t>ORD-06440</t>
  </si>
  <si>
    <t>ORD-06441</t>
  </si>
  <si>
    <t>ORD-06442</t>
  </si>
  <si>
    <t>ORD-06443</t>
  </si>
  <si>
    <t>ORD-06444</t>
  </si>
  <si>
    <t>ORD-06445</t>
  </si>
  <si>
    <t>ORD-06446</t>
  </si>
  <si>
    <t>ORD-06447</t>
  </si>
  <si>
    <t>ORD-06448</t>
  </si>
  <si>
    <t>ORD-06449</t>
  </si>
  <si>
    <t>ORD-06450</t>
  </si>
  <si>
    <t>ORD-06451</t>
  </si>
  <si>
    <t>ORD-06452</t>
  </si>
  <si>
    <t>ORD-06453</t>
  </si>
  <si>
    <t>ORD-06454</t>
  </si>
  <si>
    <t>ORD-06455</t>
  </si>
  <si>
    <t>ORD-06456</t>
  </si>
  <si>
    <t>ORD-06457</t>
  </si>
  <si>
    <t>ORD-06458</t>
  </si>
  <si>
    <t>ORD-06459</t>
  </si>
  <si>
    <t>ORD-06460</t>
  </si>
  <si>
    <t>ORD-06461</t>
  </si>
  <si>
    <t>ORD-06462</t>
  </si>
  <si>
    <t>ORD-06463</t>
  </si>
  <si>
    <t>CUST-1367</t>
  </si>
  <si>
    <t>ORD-06464</t>
  </si>
  <si>
    <t>ORD-06465</t>
  </si>
  <si>
    <t>ORD-06466</t>
  </si>
  <si>
    <t>ORD-06467</t>
  </si>
  <si>
    <t>CUST-1630</t>
  </si>
  <si>
    <t>ORD-06468</t>
  </si>
  <si>
    <t>ORD-06469</t>
  </si>
  <si>
    <t>ORD-06470</t>
  </si>
  <si>
    <t>ORD-06471</t>
  </si>
  <si>
    <t>ORD-06472</t>
  </si>
  <si>
    <t>ORD-06473</t>
  </si>
  <si>
    <t>ORD-06474</t>
  </si>
  <si>
    <t>ORD-06475</t>
  </si>
  <si>
    <t>ORD-06476</t>
  </si>
  <si>
    <t>ORD-06477</t>
  </si>
  <si>
    <t>ORD-06478</t>
  </si>
  <si>
    <t>ORD-06479</t>
  </si>
  <si>
    <t>ORD-06480</t>
  </si>
  <si>
    <t>ORD-06481</t>
  </si>
  <si>
    <t>ORD-06482</t>
  </si>
  <si>
    <t>ORD-06483</t>
  </si>
  <si>
    <t>ORD-06484</t>
  </si>
  <si>
    <t>ORD-06485</t>
  </si>
  <si>
    <t>ORD-06486</t>
  </si>
  <si>
    <t>ORD-06487</t>
  </si>
  <si>
    <t>ORD-06488</t>
  </si>
  <si>
    <t>ORD-06489</t>
  </si>
  <si>
    <t>ORD-06490</t>
  </si>
  <si>
    <t>ORD-06491</t>
  </si>
  <si>
    <t>ORD-06492</t>
  </si>
  <si>
    <t>ORD-06493</t>
  </si>
  <si>
    <t>ORD-06494</t>
  </si>
  <si>
    <t>ORD-06495</t>
  </si>
  <si>
    <t>ORD-06496</t>
  </si>
  <si>
    <t>ORD-06497</t>
  </si>
  <si>
    <t>ORD-06498</t>
  </si>
  <si>
    <t>ORD-06499</t>
  </si>
  <si>
    <t>ORD-06500</t>
  </si>
  <si>
    <t>ORD-06501</t>
  </si>
  <si>
    <t>ORD-06502</t>
  </si>
  <si>
    <t>ORD-06503</t>
  </si>
  <si>
    <t>ORD-06504</t>
  </si>
  <si>
    <t>ORD-06505</t>
  </si>
  <si>
    <t>ORD-06506</t>
  </si>
  <si>
    <t>ORD-06507</t>
  </si>
  <si>
    <t>ORD-06508</t>
  </si>
  <si>
    <t>ORD-06509</t>
  </si>
  <si>
    <t>ORD-06510</t>
  </si>
  <si>
    <t>ORD-06511</t>
  </si>
  <si>
    <t>ORD-06512</t>
  </si>
  <si>
    <t>ORD-06513</t>
  </si>
  <si>
    <t>ORD-06514</t>
  </si>
  <si>
    <t>ORD-06515</t>
  </si>
  <si>
    <t>ORD-06516</t>
  </si>
  <si>
    <t>ORD-06517</t>
  </si>
  <si>
    <t>ORD-06518</t>
  </si>
  <si>
    <t>ORD-06519</t>
  </si>
  <si>
    <t>ORD-06520</t>
  </si>
  <si>
    <t>ORD-06521</t>
  </si>
  <si>
    <t>ORD-06522</t>
  </si>
  <si>
    <t>ORD-06523</t>
  </si>
  <si>
    <t>ORD-06524</t>
  </si>
  <si>
    <t>ORD-06525</t>
  </si>
  <si>
    <t>ORD-06526</t>
  </si>
  <si>
    <t>ORD-06527</t>
  </si>
  <si>
    <t>ORD-06528</t>
  </si>
  <si>
    <t>ORD-06529</t>
  </si>
  <si>
    <t>ORD-06530</t>
  </si>
  <si>
    <t>ORD-06531</t>
  </si>
  <si>
    <t>ORD-06532</t>
  </si>
  <si>
    <t>ORD-06533</t>
  </si>
  <si>
    <t>ORD-06534</t>
  </si>
  <si>
    <t>ORD-06535</t>
  </si>
  <si>
    <t>ORD-06536</t>
  </si>
  <si>
    <t>ORD-06537</t>
  </si>
  <si>
    <t>ORD-06538</t>
  </si>
  <si>
    <t>ORD-06539</t>
  </si>
  <si>
    <t>ORD-06540</t>
  </si>
  <si>
    <t>ORD-06541</t>
  </si>
  <si>
    <t>ORD-06542</t>
  </si>
  <si>
    <t>ORD-06543</t>
  </si>
  <si>
    <t>ORD-06544</t>
  </si>
  <si>
    <t>ORD-06545</t>
  </si>
  <si>
    <t>ORD-06546</t>
  </si>
  <si>
    <t>ORD-06547</t>
  </si>
  <si>
    <t>ORD-06548</t>
  </si>
  <si>
    <t>ORD-06549</t>
  </si>
  <si>
    <t>ORD-06550</t>
  </si>
  <si>
    <t>ORD-06551</t>
  </si>
  <si>
    <t>ORD-06552</t>
  </si>
  <si>
    <t>ORD-06553</t>
  </si>
  <si>
    <t>ORD-06554</t>
  </si>
  <si>
    <t>ORD-06555</t>
  </si>
  <si>
    <t>ORD-06556</t>
  </si>
  <si>
    <t>ORD-06557</t>
  </si>
  <si>
    <t>ORD-06558</t>
  </si>
  <si>
    <t>ORD-06559</t>
  </si>
  <si>
    <t>ORD-06560</t>
  </si>
  <si>
    <t>ORD-06561</t>
  </si>
  <si>
    <t>ORD-06562</t>
  </si>
  <si>
    <t>ORD-06563</t>
  </si>
  <si>
    <t>ORD-06564</t>
  </si>
  <si>
    <t>ORD-06565</t>
  </si>
  <si>
    <t>ORD-06566</t>
  </si>
  <si>
    <t>ORD-06567</t>
  </si>
  <si>
    <t>ORD-06568</t>
  </si>
  <si>
    <t>ORD-06569</t>
  </si>
  <si>
    <t>ORD-06570</t>
  </si>
  <si>
    <t>ORD-06571</t>
  </si>
  <si>
    <t>ORD-06572</t>
  </si>
  <si>
    <t>CUST-1560</t>
  </si>
  <si>
    <t>ORD-06573</t>
  </si>
  <si>
    <t>ORD-06574</t>
  </si>
  <si>
    <t>ORD-06575</t>
  </si>
  <si>
    <t>ORD-06576</t>
  </si>
  <si>
    <t>ORD-06577</t>
  </si>
  <si>
    <t>ORD-06578</t>
  </si>
  <si>
    <t>ORD-06579</t>
  </si>
  <si>
    <t>ORD-06580</t>
  </si>
  <si>
    <t>ORD-06581</t>
  </si>
  <si>
    <t>ORD-06582</t>
  </si>
  <si>
    <t>ORD-06583</t>
  </si>
  <si>
    <t>ORD-06584</t>
  </si>
  <si>
    <t>ORD-06585</t>
  </si>
  <si>
    <t>ORD-06586</t>
  </si>
  <si>
    <t>ORD-06587</t>
  </si>
  <si>
    <t>ORD-06588</t>
  </si>
  <si>
    <t>ORD-06589</t>
  </si>
  <si>
    <t>ORD-06590</t>
  </si>
  <si>
    <t>ORD-06591</t>
  </si>
  <si>
    <t>ORD-06592</t>
  </si>
  <si>
    <t>ORD-06593</t>
  </si>
  <si>
    <t>ORD-06594</t>
  </si>
  <si>
    <t>ORD-06595</t>
  </si>
  <si>
    <t>ORD-06596</t>
  </si>
  <si>
    <t>ORD-06597</t>
  </si>
  <si>
    <t>ORD-06598</t>
  </si>
  <si>
    <t>ORD-06599</t>
  </si>
  <si>
    <t>ORD-06600</t>
  </si>
  <si>
    <t>ORD-06601</t>
  </si>
  <si>
    <t>ORD-06602</t>
  </si>
  <si>
    <t>ORD-06603</t>
  </si>
  <si>
    <t>ORD-06604</t>
  </si>
  <si>
    <t>CUST-2011</t>
  </si>
  <si>
    <t>ORD-06605</t>
  </si>
  <si>
    <t>ORD-06606</t>
  </si>
  <si>
    <t>ORD-06607</t>
  </si>
  <si>
    <t>ORD-06608</t>
  </si>
  <si>
    <t>ORD-06609</t>
  </si>
  <si>
    <t>ORD-06610</t>
  </si>
  <si>
    <t>ORD-06611</t>
  </si>
  <si>
    <t>ORD-06612</t>
  </si>
  <si>
    <t>ORD-06613</t>
  </si>
  <si>
    <t>ORD-06614</t>
  </si>
  <si>
    <t>ORD-06615</t>
  </si>
  <si>
    <t>ORD-06616</t>
  </si>
  <si>
    <t>ORD-06617</t>
  </si>
  <si>
    <t>ORD-06618</t>
  </si>
  <si>
    <t>ORD-06619</t>
  </si>
  <si>
    <t>ORD-06620</t>
  </si>
  <si>
    <t>ORD-06621</t>
  </si>
  <si>
    <t>ORD-06622</t>
  </si>
  <si>
    <t>ORD-06623</t>
  </si>
  <si>
    <t>ORD-06624</t>
  </si>
  <si>
    <t>ORD-06625</t>
  </si>
  <si>
    <t>ORD-06626</t>
  </si>
  <si>
    <t>ORD-06627</t>
  </si>
  <si>
    <t>ORD-06628</t>
  </si>
  <si>
    <t>ORD-06629</t>
  </si>
  <si>
    <t>ORD-06630</t>
  </si>
  <si>
    <t>ORD-06631</t>
  </si>
  <si>
    <t>ORD-06632</t>
  </si>
  <si>
    <t>ORD-06633</t>
  </si>
  <si>
    <t>ORD-06634</t>
  </si>
  <si>
    <t>ORD-06635</t>
  </si>
  <si>
    <t>ORD-06636</t>
  </si>
  <si>
    <t>ORD-06637</t>
  </si>
  <si>
    <t>ORD-06638</t>
  </si>
  <si>
    <t>ORD-06639</t>
  </si>
  <si>
    <t>ORD-06640</t>
  </si>
  <si>
    <t>ORD-06641</t>
  </si>
  <si>
    <t>CUST-2195</t>
  </si>
  <si>
    <t>ORD-06642</t>
  </si>
  <si>
    <t>ORD-06643</t>
  </si>
  <si>
    <t>ORD-06644</t>
  </si>
  <si>
    <t>ORD-06645</t>
  </si>
  <si>
    <t>ORD-06646</t>
  </si>
  <si>
    <t>ORD-06647</t>
  </si>
  <si>
    <t>ORD-06648</t>
  </si>
  <si>
    <t>ORD-06649</t>
  </si>
  <si>
    <t>ORD-06650</t>
  </si>
  <si>
    <t>ORD-06651</t>
  </si>
  <si>
    <t>ORD-06652</t>
  </si>
  <si>
    <t>ORD-06653</t>
  </si>
  <si>
    <t>ORD-06654</t>
  </si>
  <si>
    <t>ORD-06655</t>
  </si>
  <si>
    <t>ORD-06656</t>
  </si>
  <si>
    <t>ORD-06657</t>
  </si>
  <si>
    <t>ORD-06658</t>
  </si>
  <si>
    <t>ORD-06659</t>
  </si>
  <si>
    <t>ORD-06660</t>
  </si>
  <si>
    <t>ORD-06661</t>
  </si>
  <si>
    <t>ORD-06662</t>
  </si>
  <si>
    <t>ORD-06663</t>
  </si>
  <si>
    <t>ORD-06664</t>
  </si>
  <si>
    <t>ORD-06665</t>
  </si>
  <si>
    <t>ORD-06666</t>
  </si>
  <si>
    <t>ORD-06667</t>
  </si>
  <si>
    <t>ORD-06668</t>
  </si>
  <si>
    <t>ORD-06669</t>
  </si>
  <si>
    <t>ORD-06670</t>
  </si>
  <si>
    <t>ORD-06671</t>
  </si>
  <si>
    <t>ORD-06672</t>
  </si>
  <si>
    <t>ORD-06673</t>
  </si>
  <si>
    <t>ORD-06674</t>
  </si>
  <si>
    <t>ORD-06675</t>
  </si>
  <si>
    <t>ORD-06676</t>
  </si>
  <si>
    <t>ORD-06677</t>
  </si>
  <si>
    <t>ORD-06678</t>
  </si>
  <si>
    <t>ORD-06679</t>
  </si>
  <si>
    <t>ORD-06680</t>
  </si>
  <si>
    <t>ORD-06681</t>
  </si>
  <si>
    <t>ORD-06682</t>
  </si>
  <si>
    <t>ORD-06683</t>
  </si>
  <si>
    <t>ORD-06684</t>
  </si>
  <si>
    <t>ORD-06685</t>
  </si>
  <si>
    <t>ORD-06686</t>
  </si>
  <si>
    <t>ORD-06687</t>
  </si>
  <si>
    <t>CUST-1716</t>
  </si>
  <si>
    <t>ORD-06688</t>
  </si>
  <si>
    <t>ORD-06689</t>
  </si>
  <si>
    <t>ORD-06690</t>
  </si>
  <si>
    <t>ORD-06691</t>
  </si>
  <si>
    <t>ORD-06692</t>
  </si>
  <si>
    <t>ORD-06693</t>
  </si>
  <si>
    <t>ORD-06694</t>
  </si>
  <si>
    <t>ORD-06695</t>
  </si>
  <si>
    <t>ORD-06696</t>
  </si>
  <si>
    <t>ORD-06697</t>
  </si>
  <si>
    <t>ORD-06698</t>
  </si>
  <si>
    <t>ORD-06699</t>
  </si>
  <si>
    <t>ORD-06700</t>
  </si>
  <si>
    <t>ORD-06701</t>
  </si>
  <si>
    <t>ORD-06702</t>
  </si>
  <si>
    <t>ORD-06703</t>
  </si>
  <si>
    <t>ORD-06704</t>
  </si>
  <si>
    <t>ORD-06705</t>
  </si>
  <si>
    <t>ORD-06706</t>
  </si>
  <si>
    <t>ORD-06707</t>
  </si>
  <si>
    <t>ORD-06708</t>
  </si>
  <si>
    <t>ORD-06709</t>
  </si>
  <si>
    <t>ORD-06710</t>
  </si>
  <si>
    <t>ORD-06711</t>
  </si>
  <si>
    <t>ORD-06712</t>
  </si>
  <si>
    <t>ORD-06713</t>
  </si>
  <si>
    <t>ORD-06714</t>
  </si>
  <si>
    <t>ORD-06715</t>
  </si>
  <si>
    <t>ORD-06716</t>
  </si>
  <si>
    <t>ORD-06717</t>
  </si>
  <si>
    <t>ORD-06718</t>
  </si>
  <si>
    <t>ORD-06719</t>
  </si>
  <si>
    <t>ORD-06720</t>
  </si>
  <si>
    <t>ORD-06721</t>
  </si>
  <si>
    <t>ORD-06722</t>
  </si>
  <si>
    <t>ORD-06723</t>
  </si>
  <si>
    <t>ORD-06724</t>
  </si>
  <si>
    <t>ORD-06725</t>
  </si>
  <si>
    <t>ORD-06726</t>
  </si>
  <si>
    <t>ORD-06727</t>
  </si>
  <si>
    <t>ORD-06728</t>
  </si>
  <si>
    <t>ORD-06729</t>
  </si>
  <si>
    <t>ORD-06730</t>
  </si>
  <si>
    <t>ORD-06731</t>
  </si>
  <si>
    <t>ORD-06732</t>
  </si>
  <si>
    <t>ORD-06733</t>
  </si>
  <si>
    <t>ORD-06734</t>
  </si>
  <si>
    <t>ORD-06735</t>
  </si>
  <si>
    <t>ORD-06736</t>
  </si>
  <si>
    <t>ORD-06737</t>
  </si>
  <si>
    <t>ORD-06738</t>
  </si>
  <si>
    <t>ORD-06739</t>
  </si>
  <si>
    <t>ORD-06740</t>
  </si>
  <si>
    <t>ORD-06741</t>
  </si>
  <si>
    <t>ORD-06742</t>
  </si>
  <si>
    <t>ORD-06743</t>
  </si>
  <si>
    <t>ORD-06744</t>
  </si>
  <si>
    <t>ORD-06745</t>
  </si>
  <si>
    <t>ORD-06746</t>
  </si>
  <si>
    <t>ORD-06747</t>
  </si>
  <si>
    <t>ORD-06748</t>
  </si>
  <si>
    <t>ORD-06749</t>
  </si>
  <si>
    <t>ORD-06750</t>
  </si>
  <si>
    <t>ORD-06751</t>
  </si>
  <si>
    <t>ORD-06752</t>
  </si>
  <si>
    <t>ORD-06753</t>
  </si>
  <si>
    <t>ORD-06754</t>
  </si>
  <si>
    <t>ORD-06755</t>
  </si>
  <si>
    <t>ORD-06756</t>
  </si>
  <si>
    <t>ORD-06757</t>
  </si>
  <si>
    <t>ORD-06758</t>
  </si>
  <si>
    <t>ORD-06759</t>
  </si>
  <si>
    <t>ORD-06760</t>
  </si>
  <si>
    <t>ORD-06761</t>
  </si>
  <si>
    <t>ORD-06762</t>
  </si>
  <si>
    <t>ORD-06763</t>
  </si>
  <si>
    <t>ORD-06764</t>
  </si>
  <si>
    <t>ORD-06765</t>
  </si>
  <si>
    <t>ORD-06766</t>
  </si>
  <si>
    <t>ORD-06767</t>
  </si>
  <si>
    <t>ORD-06768</t>
  </si>
  <si>
    <t>ORD-06769</t>
  </si>
  <si>
    <t>ORD-06770</t>
  </si>
  <si>
    <t>ORD-06771</t>
  </si>
  <si>
    <t>ORD-06772</t>
  </si>
  <si>
    <t>ORD-06773</t>
  </si>
  <si>
    <t>ORD-06774</t>
  </si>
  <si>
    <t>ORD-06775</t>
  </si>
  <si>
    <t>ORD-06776</t>
  </si>
  <si>
    <t>ORD-06777</t>
  </si>
  <si>
    <t>ORD-06778</t>
  </si>
  <si>
    <t>ORD-06779</t>
  </si>
  <si>
    <t>ORD-06780</t>
  </si>
  <si>
    <t>ORD-06781</t>
  </si>
  <si>
    <t>ORD-06782</t>
  </si>
  <si>
    <t>ORD-06783</t>
  </si>
  <si>
    <t>ORD-06784</t>
  </si>
  <si>
    <t>ORD-06785</t>
  </si>
  <si>
    <t>ORD-06786</t>
  </si>
  <si>
    <t>ORD-06787</t>
  </si>
  <si>
    <t>ORD-06788</t>
  </si>
  <si>
    <t>ORD-06789</t>
  </si>
  <si>
    <t>ORD-06790</t>
  </si>
  <si>
    <t>ORD-06791</t>
  </si>
  <si>
    <t>ORD-06792</t>
  </si>
  <si>
    <t>ORD-06793</t>
  </si>
  <si>
    <t>ORD-06794</t>
  </si>
  <si>
    <t>ORD-06795</t>
  </si>
  <si>
    <t>ORD-06796</t>
  </si>
  <si>
    <t>ORD-06797</t>
  </si>
  <si>
    <t>ORD-06798</t>
  </si>
  <si>
    <t>ORD-06799</t>
  </si>
  <si>
    <t>ORD-06800</t>
  </si>
  <si>
    <t>ORD-06801</t>
  </si>
  <si>
    <t>ORD-06802</t>
  </si>
  <si>
    <t>ORD-06803</t>
  </si>
  <si>
    <t>ORD-06804</t>
  </si>
  <si>
    <t>ORD-06805</t>
  </si>
  <si>
    <t>ORD-06806</t>
  </si>
  <si>
    <t>ORD-06807</t>
  </si>
  <si>
    <t>ORD-06808</t>
  </si>
  <si>
    <t>ORD-06809</t>
  </si>
  <si>
    <t>ORD-06810</t>
  </si>
  <si>
    <t>ORD-06811</t>
  </si>
  <si>
    <t>ORD-06812</t>
  </si>
  <si>
    <t>ORD-06813</t>
  </si>
  <si>
    <t>ORD-06814</t>
  </si>
  <si>
    <t>ORD-06815</t>
  </si>
  <si>
    <t>ORD-06816</t>
  </si>
  <si>
    <t>ORD-06817</t>
  </si>
  <si>
    <t>ORD-06818</t>
  </si>
  <si>
    <t>ORD-06819</t>
  </si>
  <si>
    <t>ORD-06820</t>
  </si>
  <si>
    <t>ORD-06821</t>
  </si>
  <si>
    <t>ORD-06822</t>
  </si>
  <si>
    <t>ORD-06823</t>
  </si>
  <si>
    <t>ORD-06824</t>
  </si>
  <si>
    <t>ORD-06825</t>
  </si>
  <si>
    <t>ORD-06826</t>
  </si>
  <si>
    <t>ORD-06827</t>
  </si>
  <si>
    <t>ORD-06828</t>
  </si>
  <si>
    <t>ORD-06829</t>
  </si>
  <si>
    <t>CUST-2307</t>
  </si>
  <si>
    <t>ORD-06830</t>
  </si>
  <si>
    <t>ORD-06831</t>
  </si>
  <si>
    <t>ORD-06832</t>
  </si>
  <si>
    <t>ORD-06833</t>
  </si>
  <si>
    <t>ORD-06834</t>
  </si>
  <si>
    <t>ORD-06835</t>
  </si>
  <si>
    <t>ORD-06836</t>
  </si>
  <si>
    <t>ORD-06837</t>
  </si>
  <si>
    <t>ORD-06838</t>
  </si>
  <si>
    <t>ORD-06839</t>
  </si>
  <si>
    <t>ORD-06840</t>
  </si>
  <si>
    <t>CUST-1616</t>
  </si>
  <si>
    <t>ORD-06841</t>
  </si>
  <si>
    <t>ORD-06842</t>
  </si>
  <si>
    <t>ORD-06843</t>
  </si>
  <si>
    <t>ORD-06844</t>
  </si>
  <si>
    <t>ORD-06845</t>
  </si>
  <si>
    <t>ORD-06846</t>
  </si>
  <si>
    <t>ORD-06847</t>
  </si>
  <si>
    <t>ORD-06848</t>
  </si>
  <si>
    <t>ORD-06849</t>
  </si>
  <si>
    <t>ORD-06850</t>
  </si>
  <si>
    <t>ORD-06851</t>
  </si>
  <si>
    <t>ORD-06852</t>
  </si>
  <si>
    <t>ORD-06853</t>
  </si>
  <si>
    <t>ORD-06854</t>
  </si>
  <si>
    <t>ORD-06855</t>
  </si>
  <si>
    <t>ORD-06856</t>
  </si>
  <si>
    <t>ORD-06857</t>
  </si>
  <si>
    <t>ORD-06858</t>
  </si>
  <si>
    <t>ORD-06859</t>
  </si>
  <si>
    <t>ORD-06860</t>
  </si>
  <si>
    <t>ORD-06861</t>
  </si>
  <si>
    <t>ORD-06862</t>
  </si>
  <si>
    <t>ORD-06863</t>
  </si>
  <si>
    <t>ORD-06864</t>
  </si>
  <si>
    <t>ORD-06865</t>
  </si>
  <si>
    <t>ORD-06866</t>
  </si>
  <si>
    <t>ORD-06867</t>
  </si>
  <si>
    <t>ORD-06868</t>
  </si>
  <si>
    <t>ORD-06869</t>
  </si>
  <si>
    <t>ORD-06870</t>
  </si>
  <si>
    <t>ORD-06871</t>
  </si>
  <si>
    <t>ORD-06872</t>
  </si>
  <si>
    <t>ORD-06873</t>
  </si>
  <si>
    <t>ORD-06874</t>
  </si>
  <si>
    <t>ORD-06875</t>
  </si>
  <si>
    <t>ORD-06876</t>
  </si>
  <si>
    <t>CUST-2416</t>
  </si>
  <si>
    <t>ORD-06877</t>
  </si>
  <si>
    <t>ORD-06878</t>
  </si>
  <si>
    <t>ORD-06879</t>
  </si>
  <si>
    <t>ORD-06880</t>
  </si>
  <si>
    <t>ORD-06881</t>
  </si>
  <si>
    <t>ORD-06882</t>
  </si>
  <si>
    <t>ORD-06883</t>
  </si>
  <si>
    <t>ORD-06884</t>
  </si>
  <si>
    <t>ORD-06885</t>
  </si>
  <si>
    <t>ORD-06886</t>
  </si>
  <si>
    <t>ORD-06887</t>
  </si>
  <si>
    <t>ORD-06888</t>
  </si>
  <si>
    <t>ORD-06889</t>
  </si>
  <si>
    <t>ORD-06890</t>
  </si>
  <si>
    <t>ORD-06891</t>
  </si>
  <si>
    <t>ORD-06892</t>
  </si>
  <si>
    <t>ORD-06893</t>
  </si>
  <si>
    <t>ORD-06894</t>
  </si>
  <si>
    <t>ORD-06895</t>
  </si>
  <si>
    <t>ORD-06896</t>
  </si>
  <si>
    <t>ORD-06897</t>
  </si>
  <si>
    <t>ORD-06898</t>
  </si>
  <si>
    <t>ORD-06899</t>
  </si>
  <si>
    <t>ORD-06900</t>
  </si>
  <si>
    <t>ORD-06901</t>
  </si>
  <si>
    <t>ORD-06902</t>
  </si>
  <si>
    <t>ORD-06903</t>
  </si>
  <si>
    <t>ORD-06904</t>
  </si>
  <si>
    <t>ORD-06905</t>
  </si>
  <si>
    <t>ORD-06906</t>
  </si>
  <si>
    <t>ORD-06907</t>
  </si>
  <si>
    <t>ORD-06908</t>
  </si>
  <si>
    <t>ORD-06909</t>
  </si>
  <si>
    <t>ORD-06910</t>
  </si>
  <si>
    <t>ORD-06911</t>
  </si>
  <si>
    <t>ORD-06912</t>
  </si>
  <si>
    <t>ORD-06913</t>
  </si>
  <si>
    <t>ORD-06914</t>
  </si>
  <si>
    <t>ORD-06915</t>
  </si>
  <si>
    <t>ORD-06916</t>
  </si>
  <si>
    <t>ORD-06917</t>
  </si>
  <si>
    <t>ORD-06918</t>
  </si>
  <si>
    <t>ORD-06919</t>
  </si>
  <si>
    <t>ORD-06920</t>
  </si>
  <si>
    <t>ORD-06921</t>
  </si>
  <si>
    <t>ORD-06922</t>
  </si>
  <si>
    <t>ORD-06923</t>
  </si>
  <si>
    <t>ORD-06924</t>
  </si>
  <si>
    <t>ORD-06925</t>
  </si>
  <si>
    <t>ORD-06926</t>
  </si>
  <si>
    <t>ORD-06927</t>
  </si>
  <si>
    <t>ORD-06928</t>
  </si>
  <si>
    <t>ORD-06929</t>
  </si>
  <si>
    <t>ORD-06930</t>
  </si>
  <si>
    <t>ORD-06931</t>
  </si>
  <si>
    <t>ORD-06932</t>
  </si>
  <si>
    <t>ORD-06933</t>
  </si>
  <si>
    <t>ORD-06934</t>
  </si>
  <si>
    <t>ORD-06935</t>
  </si>
  <si>
    <t>ORD-06936</t>
  </si>
  <si>
    <t>ORD-06937</t>
  </si>
  <si>
    <t>ORD-06938</t>
  </si>
  <si>
    <t>ORD-06939</t>
  </si>
  <si>
    <t>ORD-06940</t>
  </si>
  <si>
    <t>ORD-06941</t>
  </si>
  <si>
    <t>ORD-06942</t>
  </si>
  <si>
    <t>ORD-06943</t>
  </si>
  <si>
    <t>ORD-06944</t>
  </si>
  <si>
    <t>ORD-06945</t>
  </si>
  <si>
    <t>ORD-06946</t>
  </si>
  <si>
    <t>ORD-06947</t>
  </si>
  <si>
    <t>ORD-06948</t>
  </si>
  <si>
    <t>ORD-06949</t>
  </si>
  <si>
    <t>ORD-06950</t>
  </si>
  <si>
    <t>ORD-06951</t>
  </si>
  <si>
    <t>ORD-06952</t>
  </si>
  <si>
    <t>ORD-06953</t>
  </si>
  <si>
    <t>ORD-06954</t>
  </si>
  <si>
    <t>ORD-06955</t>
  </si>
  <si>
    <t>ORD-06956</t>
  </si>
  <si>
    <t>ORD-06957</t>
  </si>
  <si>
    <t>ORD-06958</t>
  </si>
  <si>
    <t>ORD-06959</t>
  </si>
  <si>
    <t>ORD-06960</t>
  </si>
  <si>
    <t>ORD-06961</t>
  </si>
  <si>
    <t>ORD-06962</t>
  </si>
  <si>
    <t>ORD-06963</t>
  </si>
  <si>
    <t>ORD-06964</t>
  </si>
  <si>
    <t>ORD-06965</t>
  </si>
  <si>
    <t>ORD-06966</t>
  </si>
  <si>
    <t>ORD-06967</t>
  </si>
  <si>
    <t>ORD-06968</t>
  </si>
  <si>
    <t>ORD-06969</t>
  </si>
  <si>
    <t>ORD-06970</t>
  </si>
  <si>
    <t>ORD-06971</t>
  </si>
  <si>
    <t>ORD-06972</t>
  </si>
  <si>
    <t>ORD-06973</t>
  </si>
  <si>
    <t>ORD-06974</t>
  </si>
  <si>
    <t>ORD-06975</t>
  </si>
  <si>
    <t>ORD-06976</t>
  </si>
  <si>
    <t>ORD-06977</t>
  </si>
  <si>
    <t>ORD-06978</t>
  </si>
  <si>
    <t>ORD-06979</t>
  </si>
  <si>
    <t>ORD-06980</t>
  </si>
  <si>
    <t>ORD-06981</t>
  </si>
  <si>
    <t>ORD-06982</t>
  </si>
  <si>
    <t>ORD-06983</t>
  </si>
  <si>
    <t>ORD-06984</t>
  </si>
  <si>
    <t>ORD-06985</t>
  </si>
  <si>
    <t>ORD-06986</t>
  </si>
  <si>
    <t>ORD-06987</t>
  </si>
  <si>
    <t>ORD-06988</t>
  </si>
  <si>
    <t>CUST-1621</t>
  </si>
  <si>
    <t>ORD-06989</t>
  </si>
  <si>
    <t>ORD-06990</t>
  </si>
  <si>
    <t>ORD-06991</t>
  </si>
  <si>
    <t>ORD-06992</t>
  </si>
  <si>
    <t>ORD-06993</t>
  </si>
  <si>
    <t>ORD-06994</t>
  </si>
  <si>
    <t>ORD-06995</t>
  </si>
  <si>
    <t>ORD-06996</t>
  </si>
  <si>
    <t>ORD-06997</t>
  </si>
  <si>
    <t>ORD-06998</t>
  </si>
  <si>
    <t>ORD-06999</t>
  </si>
  <si>
    <t>ORD-07000</t>
  </si>
  <si>
    <t>ORD-07001</t>
  </si>
  <si>
    <t>ORD-07002</t>
  </si>
  <si>
    <t>ORD-07003</t>
  </si>
  <si>
    <t>ORD-07004</t>
  </si>
  <si>
    <t>ORD-07005</t>
  </si>
  <si>
    <t>ORD-07006</t>
  </si>
  <si>
    <t>ORD-07007</t>
  </si>
  <si>
    <t>ORD-07008</t>
  </si>
  <si>
    <t>ORD-07009</t>
  </si>
  <si>
    <t>ORD-07010</t>
  </si>
  <si>
    <t>ORD-07011</t>
  </si>
  <si>
    <t>ORD-07012</t>
  </si>
  <si>
    <t>ORD-07013</t>
  </si>
  <si>
    <t>ORD-07014</t>
  </si>
  <si>
    <t>ORD-07015</t>
  </si>
  <si>
    <t>ORD-07016</t>
  </si>
  <si>
    <t>ORD-07017</t>
  </si>
  <si>
    <t>ORD-07018</t>
  </si>
  <si>
    <t>ORD-07019</t>
  </si>
  <si>
    <t>ORD-07020</t>
  </si>
  <si>
    <t>ORD-07021</t>
  </si>
  <si>
    <t>ORD-07022</t>
  </si>
  <si>
    <t>ORD-07023</t>
  </si>
  <si>
    <t>ORD-07024</t>
  </si>
  <si>
    <t>ORD-07025</t>
  </si>
  <si>
    <t>ORD-07026</t>
  </si>
  <si>
    <t>ORD-07027</t>
  </si>
  <si>
    <t>ORD-07028</t>
  </si>
  <si>
    <t>ORD-07029</t>
  </si>
  <si>
    <t>ORD-07030</t>
  </si>
  <si>
    <t>ORD-07031</t>
  </si>
  <si>
    <t>ORD-07032</t>
  </si>
  <si>
    <t>ORD-07033</t>
  </si>
  <si>
    <t>ORD-07034</t>
  </si>
  <si>
    <t>ORD-07035</t>
  </si>
  <si>
    <t>ORD-07036</t>
  </si>
  <si>
    <t>ORD-07037</t>
  </si>
  <si>
    <t>ORD-07038</t>
  </si>
  <si>
    <t>ORD-07039</t>
  </si>
  <si>
    <t>ORD-07040</t>
  </si>
  <si>
    <t>ORD-07041</t>
  </si>
  <si>
    <t>ORD-07042</t>
  </si>
  <si>
    <t>ORD-07043</t>
  </si>
  <si>
    <t>ORD-07044</t>
  </si>
  <si>
    <t>ORD-07045</t>
  </si>
  <si>
    <t>ORD-07046</t>
  </si>
  <si>
    <t>ORD-07047</t>
  </si>
  <si>
    <t>ORD-07048</t>
  </si>
  <si>
    <t>ORD-07049</t>
  </si>
  <si>
    <t>ORD-07050</t>
  </si>
  <si>
    <t>ORD-07051</t>
  </si>
  <si>
    <t>ORD-07052</t>
  </si>
  <si>
    <t>ORD-07053</t>
  </si>
  <si>
    <t>ORD-07054</t>
  </si>
  <si>
    <t>ORD-07055</t>
  </si>
  <si>
    <t>ORD-07056</t>
  </si>
  <si>
    <t>ORD-07057</t>
  </si>
  <si>
    <t>ORD-07058</t>
  </si>
  <si>
    <t>ORD-07059</t>
  </si>
  <si>
    <t>ORD-07060</t>
  </si>
  <si>
    <t>ORD-07061</t>
  </si>
  <si>
    <t>ORD-07062</t>
  </si>
  <si>
    <t>ORD-07063</t>
  </si>
  <si>
    <t>ORD-07064</t>
  </si>
  <si>
    <t>ORD-07065</t>
  </si>
  <si>
    <t>ORD-07066</t>
  </si>
  <si>
    <t>ORD-07067</t>
  </si>
  <si>
    <t>ORD-07068</t>
  </si>
  <si>
    <t>ORD-07069</t>
  </si>
  <si>
    <t>ORD-07070</t>
  </si>
  <si>
    <t>ORD-07071</t>
  </si>
  <si>
    <t>ORD-07072</t>
  </si>
  <si>
    <t>ORD-07073</t>
  </si>
  <si>
    <t>ORD-07074</t>
  </si>
  <si>
    <t>ORD-07075</t>
  </si>
  <si>
    <t>ORD-07076</t>
  </si>
  <si>
    <t>ORD-07077</t>
  </si>
  <si>
    <t>ORD-07078</t>
  </si>
  <si>
    <t>ORD-07079</t>
  </si>
  <si>
    <t>ORD-07080</t>
  </si>
  <si>
    <t>ORD-07081</t>
  </si>
  <si>
    <t>ORD-07082</t>
  </si>
  <si>
    <t>ORD-07083</t>
  </si>
  <si>
    <t>ORD-07084</t>
  </si>
  <si>
    <t>ORD-07085</t>
  </si>
  <si>
    <t>ORD-07086</t>
  </si>
  <si>
    <t>ORD-07087</t>
  </si>
  <si>
    <t>ORD-07088</t>
  </si>
  <si>
    <t>ORD-07089</t>
  </si>
  <si>
    <t>ORD-07090</t>
  </si>
  <si>
    <t>ORD-07091</t>
  </si>
  <si>
    <t>ORD-07092</t>
  </si>
  <si>
    <t>ORD-07093</t>
  </si>
  <si>
    <t>ORD-07094</t>
  </si>
  <si>
    <t>ORD-07095</t>
  </si>
  <si>
    <t>ORD-07096</t>
  </si>
  <si>
    <t>ORD-07097</t>
  </si>
  <si>
    <t>ORD-07098</t>
  </si>
  <si>
    <t>ORD-07099</t>
  </si>
  <si>
    <t>ORD-07100</t>
  </si>
  <si>
    <t>ORD-07101</t>
  </si>
  <si>
    <t>ORD-07102</t>
  </si>
  <si>
    <t>ORD-07103</t>
  </si>
  <si>
    <t>ORD-07104</t>
  </si>
  <si>
    <t>ORD-07105</t>
  </si>
  <si>
    <t>ORD-07106</t>
  </si>
  <si>
    <t>ORD-07107</t>
  </si>
  <si>
    <t>ORD-07108</t>
  </si>
  <si>
    <t>ORD-07109</t>
  </si>
  <si>
    <t>ORD-07110</t>
  </si>
  <si>
    <t>ORD-07111</t>
  </si>
  <si>
    <t>ORD-07112</t>
  </si>
  <si>
    <t>ORD-07113</t>
  </si>
  <si>
    <t>ORD-07114</t>
  </si>
  <si>
    <t>ORD-07115</t>
  </si>
  <si>
    <t>ORD-07116</t>
  </si>
  <si>
    <t>ORD-07117</t>
  </si>
  <si>
    <t>ORD-07118</t>
  </si>
  <si>
    <t>ORD-07119</t>
  </si>
  <si>
    <t>ORD-07120</t>
  </si>
  <si>
    <t>ORD-07121</t>
  </si>
  <si>
    <t>ORD-07122</t>
  </si>
  <si>
    <t>ORD-07123</t>
  </si>
  <si>
    <t>ORD-07124</t>
  </si>
  <si>
    <t>ORD-07125</t>
  </si>
  <si>
    <t>ORD-07126</t>
  </si>
  <si>
    <t>ORD-07127</t>
  </si>
  <si>
    <t>ORD-07128</t>
  </si>
  <si>
    <t>ORD-07129</t>
  </si>
  <si>
    <t>ORD-07130</t>
  </si>
  <si>
    <t>ORD-07131</t>
  </si>
  <si>
    <t>ORD-07132</t>
  </si>
  <si>
    <t>ORD-07133</t>
  </si>
  <si>
    <t>ORD-07134</t>
  </si>
  <si>
    <t>ORD-07135</t>
  </si>
  <si>
    <t>ORD-07136</t>
  </si>
  <si>
    <t>ORD-07137</t>
  </si>
  <si>
    <t>ORD-07138</t>
  </si>
  <si>
    <t>ORD-07139</t>
  </si>
  <si>
    <t>ORD-07140</t>
  </si>
  <si>
    <t>ORD-07141</t>
  </si>
  <si>
    <t>ORD-07142</t>
  </si>
  <si>
    <t>ORD-07143</t>
  </si>
  <si>
    <t>ORD-07144</t>
  </si>
  <si>
    <t>ORD-07145</t>
  </si>
  <si>
    <t>ORD-07146</t>
  </si>
  <si>
    <t>ORD-07147</t>
  </si>
  <si>
    <t>ORD-07148</t>
  </si>
  <si>
    <t>ORD-07149</t>
  </si>
  <si>
    <t>ORD-07150</t>
  </si>
  <si>
    <t>ORD-07151</t>
  </si>
  <si>
    <t>ORD-07152</t>
  </si>
  <si>
    <t>ORD-07153</t>
  </si>
  <si>
    <t>ORD-07154</t>
  </si>
  <si>
    <t>ORD-07155</t>
  </si>
  <si>
    <t>ORD-07156</t>
  </si>
  <si>
    <t>ORD-07157</t>
  </si>
  <si>
    <t>ORD-07158</t>
  </si>
  <si>
    <t>ORD-07159</t>
  </si>
  <si>
    <t>ORD-07160</t>
  </si>
  <si>
    <t>ORD-07161</t>
  </si>
  <si>
    <t>ORD-07162</t>
  </si>
  <si>
    <t>ORD-07163</t>
  </si>
  <si>
    <t>ORD-07164</t>
  </si>
  <si>
    <t>ORD-07165</t>
  </si>
  <si>
    <t>ORD-07166</t>
  </si>
  <si>
    <t>ORD-07167</t>
  </si>
  <si>
    <t>ORD-07168</t>
  </si>
  <si>
    <t>ORD-07169</t>
  </si>
  <si>
    <t>ORD-07170</t>
  </si>
  <si>
    <t>ORD-07171</t>
  </si>
  <si>
    <t>ORD-07172</t>
  </si>
  <si>
    <t>ORD-07173</t>
  </si>
  <si>
    <t>ORD-07174</t>
  </si>
  <si>
    <t>ORD-07175</t>
  </si>
  <si>
    <t>ORD-07176</t>
  </si>
  <si>
    <t>ORD-07177</t>
  </si>
  <si>
    <t>ORD-07178</t>
  </si>
  <si>
    <t>ORD-07179</t>
  </si>
  <si>
    <t>ORD-07180</t>
  </si>
  <si>
    <t>ORD-07181</t>
  </si>
  <si>
    <t>ORD-07182</t>
  </si>
  <si>
    <t>ORD-07183</t>
  </si>
  <si>
    <t>ORD-07184</t>
  </si>
  <si>
    <t>ORD-07185</t>
  </si>
  <si>
    <t>ORD-07186</t>
  </si>
  <si>
    <t>ORD-07187</t>
  </si>
  <si>
    <t>ORD-07188</t>
  </si>
  <si>
    <t>ORD-07189</t>
  </si>
  <si>
    <t>ORD-07190</t>
  </si>
  <si>
    <t>ORD-07191</t>
  </si>
  <si>
    <t>ORD-07192</t>
  </si>
  <si>
    <t>ORD-07193</t>
  </si>
  <si>
    <t>ORD-07194</t>
  </si>
  <si>
    <t>ORD-07195</t>
  </si>
  <si>
    <t>ORD-07196</t>
  </si>
  <si>
    <t>ORD-07197</t>
  </si>
  <si>
    <t>ORD-07198</t>
  </si>
  <si>
    <t>ORD-07199</t>
  </si>
  <si>
    <t>ORD-07200</t>
  </si>
  <si>
    <t>ORD-07201</t>
  </si>
  <si>
    <t>ORD-07202</t>
  </si>
  <si>
    <t>ORD-07203</t>
  </si>
  <si>
    <t>ORD-07204</t>
  </si>
  <si>
    <t>ORD-07205</t>
  </si>
  <si>
    <t>ORD-07206</t>
  </si>
  <si>
    <t>ORD-07207</t>
  </si>
  <si>
    <t>ORD-07208</t>
  </si>
  <si>
    <t>ORD-07209</t>
  </si>
  <si>
    <t>ORD-07210</t>
  </si>
  <si>
    <t>ORD-07211</t>
  </si>
  <si>
    <t>ORD-07212</t>
  </si>
  <si>
    <t>ORD-07213</t>
  </si>
  <si>
    <t>ORD-07214</t>
  </si>
  <si>
    <t>ORD-07215</t>
  </si>
  <si>
    <t>ORD-07216</t>
  </si>
  <si>
    <t>ORD-07217</t>
  </si>
  <si>
    <t>ORD-07218</t>
  </si>
  <si>
    <t>ORD-07219</t>
  </si>
  <si>
    <t>ORD-07220</t>
  </si>
  <si>
    <t>CUST-1309</t>
  </si>
  <si>
    <t>ORD-07221</t>
  </si>
  <si>
    <t>ORD-07222</t>
  </si>
  <si>
    <t>ORD-07223</t>
  </si>
  <si>
    <t>ORD-07224</t>
  </si>
  <si>
    <t>ORD-07225</t>
  </si>
  <si>
    <t>ORD-07226</t>
  </si>
  <si>
    <t>ORD-07227</t>
  </si>
  <si>
    <t>ORD-07228</t>
  </si>
  <si>
    <t>ORD-07229</t>
  </si>
  <si>
    <t>ORD-07230</t>
  </si>
  <si>
    <t>ORD-07231</t>
  </si>
  <si>
    <t>ORD-07232</t>
  </si>
  <si>
    <t>ORD-07233</t>
  </si>
  <si>
    <t>ORD-07234</t>
  </si>
  <si>
    <t>ORD-07235</t>
  </si>
  <si>
    <t>ORD-07236</t>
  </si>
  <si>
    <t>ORD-07237</t>
  </si>
  <si>
    <t>ORD-07238</t>
  </si>
  <si>
    <t>ORD-07239</t>
  </si>
  <si>
    <t>ORD-07240</t>
  </si>
  <si>
    <t>ORD-07241</t>
  </si>
  <si>
    <t>ORD-07242</t>
  </si>
  <si>
    <t>ORD-07243</t>
  </si>
  <si>
    <t>ORD-07244</t>
  </si>
  <si>
    <t>ORD-07245</t>
  </si>
  <si>
    <t>ORD-07246</t>
  </si>
  <si>
    <t>CUST-1334</t>
  </si>
  <si>
    <t>ORD-07247</t>
  </si>
  <si>
    <t>ORD-07248</t>
  </si>
  <si>
    <t>ORD-07249</t>
  </si>
  <si>
    <t>ORD-07250</t>
  </si>
  <si>
    <t>ORD-07251</t>
  </si>
  <si>
    <t>ORD-07252</t>
  </si>
  <si>
    <t>ORD-07253</t>
  </si>
  <si>
    <t>ORD-07254</t>
  </si>
  <si>
    <t>ORD-07255</t>
  </si>
  <si>
    <t>ORD-07256</t>
  </si>
  <si>
    <t>ORD-07257</t>
  </si>
  <si>
    <t>ORD-07258</t>
  </si>
  <si>
    <t>ORD-07259</t>
  </si>
  <si>
    <t>ORD-07260</t>
  </si>
  <si>
    <t>ORD-07261</t>
  </si>
  <si>
    <t>ORD-07262</t>
  </si>
  <si>
    <t>ORD-07263</t>
  </si>
  <si>
    <t>ORD-07264</t>
  </si>
  <si>
    <t>ORD-07265</t>
  </si>
  <si>
    <t>ORD-07266</t>
  </si>
  <si>
    <t>ORD-07267</t>
  </si>
  <si>
    <t>ORD-07268</t>
  </si>
  <si>
    <t>ORD-07269</t>
  </si>
  <si>
    <t>ORD-07270</t>
  </si>
  <si>
    <t>ORD-07271</t>
  </si>
  <si>
    <t>ORD-07272</t>
  </si>
  <si>
    <t>ORD-07273</t>
  </si>
  <si>
    <t>ORD-07274</t>
  </si>
  <si>
    <t>ORD-07275</t>
  </si>
  <si>
    <t>ORD-07276</t>
  </si>
  <si>
    <t>ORD-07277</t>
  </si>
  <si>
    <t>ORD-07278</t>
  </si>
  <si>
    <t>ORD-07279</t>
  </si>
  <si>
    <t>ORD-07280</t>
  </si>
  <si>
    <t>CUST-1418</t>
  </si>
  <si>
    <t>ORD-07281</t>
  </si>
  <si>
    <t>ORD-07282</t>
  </si>
  <si>
    <t>ORD-07283</t>
  </si>
  <si>
    <t>ORD-07284</t>
  </si>
  <si>
    <t>ORD-07285</t>
  </si>
  <si>
    <t>ORD-07286</t>
  </si>
  <si>
    <t>ORD-07287</t>
  </si>
  <si>
    <t>ORD-07288</t>
  </si>
  <si>
    <t>ORD-07289</t>
  </si>
  <si>
    <t>ORD-07290</t>
  </si>
  <si>
    <t>ORD-07291</t>
  </si>
  <si>
    <t>ORD-07292</t>
  </si>
  <si>
    <t>ORD-07293</t>
  </si>
  <si>
    <t>ORD-07294</t>
  </si>
  <si>
    <t>ORD-07295</t>
  </si>
  <si>
    <t>ORD-07296</t>
  </si>
  <si>
    <t>ORD-07297</t>
  </si>
  <si>
    <t>ORD-07298</t>
  </si>
  <si>
    <t>ORD-07299</t>
  </si>
  <si>
    <t>ORD-07300</t>
  </si>
  <si>
    <t>ORD-07301</t>
  </si>
  <si>
    <t>ORD-07302</t>
  </si>
  <si>
    <t>ORD-07303</t>
  </si>
  <si>
    <t>ORD-07304</t>
  </si>
  <si>
    <t>ORD-07305</t>
  </si>
  <si>
    <t>ORD-07306</t>
  </si>
  <si>
    <t>ORD-07307</t>
  </si>
  <si>
    <t>ORD-07308</t>
  </si>
  <si>
    <t>ORD-07309</t>
  </si>
  <si>
    <t>ORD-07310</t>
  </si>
  <si>
    <t>ORD-07311</t>
  </si>
  <si>
    <t>ORD-07312</t>
  </si>
  <si>
    <t>ORD-07313</t>
  </si>
  <si>
    <t>ORD-07314</t>
  </si>
  <si>
    <t>ORD-07315</t>
  </si>
  <si>
    <t>ORD-07316</t>
  </si>
  <si>
    <t>ORD-07317</t>
  </si>
  <si>
    <t>ORD-07318</t>
  </si>
  <si>
    <t>ORD-07319</t>
  </si>
  <si>
    <t>ORD-07320</t>
  </si>
  <si>
    <t>ORD-07321</t>
  </si>
  <si>
    <t>ORD-07322</t>
  </si>
  <si>
    <t>ORD-07323</t>
  </si>
  <si>
    <t>ORD-07324</t>
  </si>
  <si>
    <t>ORD-07325</t>
  </si>
  <si>
    <t>ORD-07326</t>
  </si>
  <si>
    <t>ORD-07327</t>
  </si>
  <si>
    <t>ORD-07328</t>
  </si>
  <si>
    <t>ORD-07329</t>
  </si>
  <si>
    <t>ORD-07330</t>
  </si>
  <si>
    <t>ORD-07331</t>
  </si>
  <si>
    <t>ORD-07332</t>
  </si>
  <si>
    <t>ORD-07333</t>
  </si>
  <si>
    <t>ORD-07334</t>
  </si>
  <si>
    <t>ORD-07335</t>
  </si>
  <si>
    <t>ORD-07336</t>
  </si>
  <si>
    <t>ORD-07337</t>
  </si>
  <si>
    <t>ORD-07338</t>
  </si>
  <si>
    <t>ORD-07339</t>
  </si>
  <si>
    <t>ORD-07340</t>
  </si>
  <si>
    <t>ORD-07341</t>
  </si>
  <si>
    <t>ORD-07342</t>
  </si>
  <si>
    <t>ORD-07343</t>
  </si>
  <si>
    <t>ORD-07344</t>
  </si>
  <si>
    <t>ORD-07345</t>
  </si>
  <si>
    <t>ORD-07346</t>
  </si>
  <si>
    <t>ORD-07347</t>
  </si>
  <si>
    <t>ORD-07348</t>
  </si>
  <si>
    <t>ORD-07349</t>
  </si>
  <si>
    <t>ORD-07350</t>
  </si>
  <si>
    <t>ORD-07351</t>
  </si>
  <si>
    <t>ORD-07352</t>
  </si>
  <si>
    <t>ORD-07353</t>
  </si>
  <si>
    <t>ORD-07354</t>
  </si>
  <si>
    <t>ORD-07355</t>
  </si>
  <si>
    <t>ORD-07356</t>
  </si>
  <si>
    <t>ORD-07357</t>
  </si>
  <si>
    <t>ORD-07358</t>
  </si>
  <si>
    <t>ORD-07359</t>
  </si>
  <si>
    <t>ORD-07360</t>
  </si>
  <si>
    <t>ORD-07361</t>
  </si>
  <si>
    <t>ORD-07362</t>
  </si>
  <si>
    <t>ORD-07363</t>
  </si>
  <si>
    <t>ORD-07364</t>
  </si>
  <si>
    <t>ORD-07365</t>
  </si>
  <si>
    <t>ORD-07366</t>
  </si>
  <si>
    <t>ORD-07367</t>
  </si>
  <si>
    <t>ORD-07368</t>
  </si>
  <si>
    <t>ORD-07369</t>
  </si>
  <si>
    <t>ORD-07370</t>
  </si>
  <si>
    <t>ORD-07371</t>
  </si>
  <si>
    <t>ORD-07372</t>
  </si>
  <si>
    <t>ORD-07373</t>
  </si>
  <si>
    <t>ORD-07374</t>
  </si>
  <si>
    <t>ORD-07375</t>
  </si>
  <si>
    <t>ORD-07376</t>
  </si>
  <si>
    <t>ORD-07377</t>
  </si>
  <si>
    <t>ORD-07378</t>
  </si>
  <si>
    <t>ORD-07379</t>
  </si>
  <si>
    <t>ORD-07380</t>
  </si>
  <si>
    <t>ORD-07381</t>
  </si>
  <si>
    <t>ORD-07382</t>
  </si>
  <si>
    <t>ORD-07383</t>
  </si>
  <si>
    <t>ORD-07384</t>
  </si>
  <si>
    <t>ORD-07385</t>
  </si>
  <si>
    <t>CUST-2511</t>
  </si>
  <si>
    <t>ORD-07386</t>
  </si>
  <si>
    <t>ORD-07387</t>
  </si>
  <si>
    <t>ORD-07388</t>
  </si>
  <si>
    <t>ORD-07389</t>
  </si>
  <si>
    <t>ORD-07390</t>
  </si>
  <si>
    <t>ORD-07391</t>
  </si>
  <si>
    <t>ORD-07392</t>
  </si>
  <si>
    <t>ORD-07393</t>
  </si>
  <si>
    <t>ORD-07394</t>
  </si>
  <si>
    <t>ORD-07395</t>
  </si>
  <si>
    <t>ORD-07396</t>
  </si>
  <si>
    <t>ORD-07397</t>
  </si>
  <si>
    <t>ORD-07398</t>
  </si>
  <si>
    <t>ORD-07399</t>
  </si>
  <si>
    <t>ORD-07400</t>
  </si>
  <si>
    <t>ORD-07401</t>
  </si>
  <si>
    <t>ORD-07402</t>
  </si>
  <si>
    <t>ORD-07403</t>
  </si>
  <si>
    <t>ORD-07404</t>
  </si>
  <si>
    <t>ORD-07405</t>
  </si>
  <si>
    <t>ORD-07406</t>
  </si>
  <si>
    <t>ORD-07407</t>
  </si>
  <si>
    <t>ORD-07408</t>
  </si>
  <si>
    <t>ORD-07409</t>
  </si>
  <si>
    <t>ORD-07410</t>
  </si>
  <si>
    <t>ORD-07411</t>
  </si>
  <si>
    <t>ORD-07412</t>
  </si>
  <si>
    <t>ORD-07413</t>
  </si>
  <si>
    <t>ORD-07414</t>
  </si>
  <si>
    <t>ORD-07415</t>
  </si>
  <si>
    <t>ORD-07416</t>
  </si>
  <si>
    <t>ORD-07417</t>
  </si>
  <si>
    <t>ORD-07418</t>
  </si>
  <si>
    <t>ORD-07419</t>
  </si>
  <si>
    <t>ORD-07420</t>
  </si>
  <si>
    <t>ORD-07421</t>
  </si>
  <si>
    <t>ORD-07422</t>
  </si>
  <si>
    <t>ORD-07423</t>
  </si>
  <si>
    <t>ORD-07424</t>
  </si>
  <si>
    <t>ORD-07425</t>
  </si>
  <si>
    <t>ORD-07426</t>
  </si>
  <si>
    <t>ORD-07427</t>
  </si>
  <si>
    <t>ORD-07428</t>
  </si>
  <si>
    <t>ORD-07429</t>
  </si>
  <si>
    <t>ORD-07430</t>
  </si>
  <si>
    <t>ORD-07431</t>
  </si>
  <si>
    <t>ORD-07432</t>
  </si>
  <si>
    <t>ORD-07433</t>
  </si>
  <si>
    <t>ORD-07434</t>
  </si>
  <si>
    <t>ORD-07435</t>
  </si>
  <si>
    <t>ORD-07436</t>
  </si>
  <si>
    <t>ORD-07437</t>
  </si>
  <si>
    <t>ORD-07438</t>
  </si>
  <si>
    <t>ORD-07439</t>
  </si>
  <si>
    <t>ORD-07440</t>
  </si>
  <si>
    <t>ORD-07441</t>
  </si>
  <si>
    <t>ORD-07442</t>
  </si>
  <si>
    <t>ORD-07443</t>
  </si>
  <si>
    <t>ORD-07444</t>
  </si>
  <si>
    <t>ORD-07445</t>
  </si>
  <si>
    <t>ORD-07446</t>
  </si>
  <si>
    <t>ORD-07447</t>
  </si>
  <si>
    <t>ORD-07448</t>
  </si>
  <si>
    <t>ORD-07449</t>
  </si>
  <si>
    <t>ORD-07450</t>
  </si>
  <si>
    <t>ORD-07451</t>
  </si>
  <si>
    <t>ORD-07452</t>
  </si>
  <si>
    <t>ORD-07453</t>
  </si>
  <si>
    <t>ORD-07454</t>
  </si>
  <si>
    <t>ORD-07455</t>
  </si>
  <si>
    <t>ORD-07456</t>
  </si>
  <si>
    <t>ORD-07457</t>
  </si>
  <si>
    <t>ORD-07458</t>
  </si>
  <si>
    <t>ORD-07459</t>
  </si>
  <si>
    <t>ORD-07460</t>
  </si>
  <si>
    <t>ORD-07461</t>
  </si>
  <si>
    <t>ORD-07462</t>
  </si>
  <si>
    <t>ORD-07463</t>
  </si>
  <si>
    <t>ORD-07464</t>
  </si>
  <si>
    <t>ORD-07465</t>
  </si>
  <si>
    <t>ORD-07466</t>
  </si>
  <si>
    <t>ORD-07467</t>
  </si>
  <si>
    <t>ORD-07468</t>
  </si>
  <si>
    <t>CUST-1885</t>
  </si>
  <si>
    <t>ORD-07469</t>
  </si>
  <si>
    <t>ORD-07470</t>
  </si>
  <si>
    <t>ORD-07471</t>
  </si>
  <si>
    <t>ORD-07472</t>
  </si>
  <si>
    <t>ORD-07473</t>
  </si>
  <si>
    <t>ORD-07474</t>
  </si>
  <si>
    <t>ORD-07475</t>
  </si>
  <si>
    <t>ORD-07476</t>
  </si>
  <si>
    <t>ORD-07477</t>
  </si>
  <si>
    <t>ORD-07478</t>
  </si>
  <si>
    <t>ORD-07479</t>
  </si>
  <si>
    <t>ORD-07480</t>
  </si>
  <si>
    <t>ORD-07481</t>
  </si>
  <si>
    <t>ORD-07482</t>
  </si>
  <si>
    <t>ORD-07483</t>
  </si>
  <si>
    <t>ORD-07484</t>
  </si>
  <si>
    <t>ORD-07485</t>
  </si>
  <si>
    <t>ORD-07486</t>
  </si>
  <si>
    <t>ORD-07487</t>
  </si>
  <si>
    <t>ORD-07488</t>
  </si>
  <si>
    <t>ORD-07489</t>
  </si>
  <si>
    <t>ORD-07490</t>
  </si>
  <si>
    <t>ORD-07491</t>
  </si>
  <si>
    <t>ORD-07492</t>
  </si>
  <si>
    <t>ORD-07493</t>
  </si>
  <si>
    <t>ORD-07494</t>
  </si>
  <si>
    <t>ORD-07495</t>
  </si>
  <si>
    <t>ORD-07496</t>
  </si>
  <si>
    <t>ORD-07497</t>
  </si>
  <si>
    <t>ORD-07498</t>
  </si>
  <si>
    <t>ORD-07499</t>
  </si>
  <si>
    <t>ORD-07500</t>
  </si>
  <si>
    <t>ORD-07501</t>
  </si>
  <si>
    <t>ORD-07502</t>
  </si>
  <si>
    <t>ORD-07503</t>
  </si>
  <si>
    <t>ORD-07504</t>
  </si>
  <si>
    <t>ORD-07505</t>
  </si>
  <si>
    <t>ORD-07506</t>
  </si>
  <si>
    <t>ORD-07507</t>
  </si>
  <si>
    <t>ORD-07508</t>
  </si>
  <si>
    <t>ORD-07509</t>
  </si>
  <si>
    <t>ORD-07510</t>
  </si>
  <si>
    <t>ORD-07511</t>
  </si>
  <si>
    <t>ORD-07512</t>
  </si>
  <si>
    <t>ORD-07513</t>
  </si>
  <si>
    <t>ORD-07514</t>
  </si>
  <si>
    <t>ORD-07515</t>
  </si>
  <si>
    <t>ORD-07516</t>
  </si>
  <si>
    <t>ORD-07517</t>
  </si>
  <si>
    <t>ORD-07518</t>
  </si>
  <si>
    <t>ORD-07519</t>
  </si>
  <si>
    <t>ORD-07520</t>
  </si>
  <si>
    <t>ORD-07521</t>
  </si>
  <si>
    <t>ORD-07522</t>
  </si>
  <si>
    <t>ORD-07523</t>
  </si>
  <si>
    <t>ORD-07524</t>
  </si>
  <si>
    <t>ORD-07525</t>
  </si>
  <si>
    <t>ORD-07526</t>
  </si>
  <si>
    <t>ORD-07527</t>
  </si>
  <si>
    <t>ORD-07528</t>
  </si>
  <si>
    <t>ORD-07529</t>
  </si>
  <si>
    <t>ORD-07530</t>
  </si>
  <si>
    <t>ORD-07531</t>
  </si>
  <si>
    <t>ORD-07532</t>
  </si>
  <si>
    <t>ORD-07533</t>
  </si>
  <si>
    <t>ORD-07534</t>
  </si>
  <si>
    <t>ORD-07535</t>
  </si>
  <si>
    <t>ORD-07536</t>
  </si>
  <si>
    <t>ORD-07537</t>
  </si>
  <si>
    <t>ORD-07538</t>
  </si>
  <si>
    <t>ORD-07539</t>
  </si>
  <si>
    <t>ORD-07540</t>
  </si>
  <si>
    <t>ORD-07541</t>
  </si>
  <si>
    <t>ORD-07542</t>
  </si>
  <si>
    <t>ORD-07543</t>
  </si>
  <si>
    <t>ORD-07544</t>
  </si>
  <si>
    <t>ORD-07545</t>
  </si>
  <si>
    <t>ORD-07546</t>
  </si>
  <si>
    <t>ORD-07547</t>
  </si>
  <si>
    <t>ORD-07548</t>
  </si>
  <si>
    <t>ORD-07549</t>
  </si>
  <si>
    <t>ORD-07550</t>
  </si>
  <si>
    <t>ORD-07551</t>
  </si>
  <si>
    <t>ORD-07552</t>
  </si>
  <si>
    <t>ORD-07553</t>
  </si>
  <si>
    <t>ORD-07554</t>
  </si>
  <si>
    <t>ORD-07555</t>
  </si>
  <si>
    <t>ORD-07556</t>
  </si>
  <si>
    <t>ORD-07557</t>
  </si>
  <si>
    <t>ORD-07558</t>
  </si>
  <si>
    <t>ORD-07559</t>
  </si>
  <si>
    <t>ORD-07560</t>
  </si>
  <si>
    <t>ORD-07561</t>
  </si>
  <si>
    <t>ORD-07562</t>
  </si>
  <si>
    <t>ORD-07563</t>
  </si>
  <si>
    <t>ORD-07564</t>
  </si>
  <si>
    <t>ORD-07565</t>
  </si>
  <si>
    <t>ORD-07566</t>
  </si>
  <si>
    <t>ORD-07567</t>
  </si>
  <si>
    <t>ORD-07568</t>
  </si>
  <si>
    <t>ORD-07569</t>
  </si>
  <si>
    <t>ORD-07570</t>
  </si>
  <si>
    <t>ORD-07571</t>
  </si>
  <si>
    <t>ORD-07572</t>
  </si>
  <si>
    <t>ORD-07573</t>
  </si>
  <si>
    <t>ORD-07574</t>
  </si>
  <si>
    <t>ORD-07575</t>
  </si>
  <si>
    <t>ORD-07576</t>
  </si>
  <si>
    <t>ORD-07577</t>
  </si>
  <si>
    <t>ORD-07578</t>
  </si>
  <si>
    <t>ORD-07579</t>
  </si>
  <si>
    <t>ORD-07580</t>
  </si>
  <si>
    <t>ORD-07581</t>
  </si>
  <si>
    <t>ORD-07582</t>
  </si>
  <si>
    <t>ORD-07583</t>
  </si>
  <si>
    <t>ORD-07584</t>
  </si>
  <si>
    <t>ORD-07585</t>
  </si>
  <si>
    <t>ORD-07586</t>
  </si>
  <si>
    <t>ORD-07587</t>
  </si>
  <si>
    <t>ORD-07588</t>
  </si>
  <si>
    <t>ORD-07589</t>
  </si>
  <si>
    <t>ORD-07590</t>
  </si>
  <si>
    <t>ORD-07591</t>
  </si>
  <si>
    <t>ORD-07592</t>
  </si>
  <si>
    <t>ORD-07593</t>
  </si>
  <si>
    <t>ORD-07594</t>
  </si>
  <si>
    <t>ORD-07595</t>
  </si>
  <si>
    <t>ORD-07596</t>
  </si>
  <si>
    <t>ORD-07597</t>
  </si>
  <si>
    <t>ORD-07598</t>
  </si>
  <si>
    <t>ORD-07599</t>
  </si>
  <si>
    <t>ORD-07600</t>
  </si>
  <si>
    <t>ORD-07601</t>
  </si>
  <si>
    <t>ORD-07602</t>
  </si>
  <si>
    <t>ORD-07603</t>
  </si>
  <si>
    <t>ORD-07604</t>
  </si>
  <si>
    <t>ORD-07605</t>
  </si>
  <si>
    <t>ORD-07606</t>
  </si>
  <si>
    <t>ORD-07607</t>
  </si>
  <si>
    <t>ORD-07608</t>
  </si>
  <si>
    <t>ORD-07609</t>
  </si>
  <si>
    <t>ORD-07610</t>
  </si>
  <si>
    <t>ORD-07611</t>
  </si>
  <si>
    <t>ORD-07612</t>
  </si>
  <si>
    <t>ORD-07613</t>
  </si>
  <si>
    <t>ORD-07614</t>
  </si>
  <si>
    <t>ORD-07615</t>
  </si>
  <si>
    <t>ORD-07616</t>
  </si>
  <si>
    <t>ORD-07617</t>
  </si>
  <si>
    <t>ORD-07618</t>
  </si>
  <si>
    <t>ORD-07619</t>
  </si>
  <si>
    <t>ORD-07620</t>
  </si>
  <si>
    <t>ORD-07621</t>
  </si>
  <si>
    <t>ORD-07622</t>
  </si>
  <si>
    <t>ORD-07623</t>
  </si>
  <si>
    <t>ORD-07624</t>
  </si>
  <si>
    <t>ORD-07625</t>
  </si>
  <si>
    <t>ORD-07626</t>
  </si>
  <si>
    <t>ORD-07627</t>
  </si>
  <si>
    <t>ORD-07628</t>
  </si>
  <si>
    <t>ORD-07629</t>
  </si>
  <si>
    <t>ORD-07630</t>
  </si>
  <si>
    <t>ORD-07631</t>
  </si>
  <si>
    <t>ORD-07632</t>
  </si>
  <si>
    <t>ORD-07633</t>
  </si>
  <si>
    <t>ORD-07634</t>
  </si>
  <si>
    <t>ORD-07635</t>
  </si>
  <si>
    <t>ORD-07636</t>
  </si>
  <si>
    <t>ORD-07637</t>
  </si>
  <si>
    <t>ORD-07638</t>
  </si>
  <si>
    <t>ORD-07639</t>
  </si>
  <si>
    <t>ORD-07640</t>
  </si>
  <si>
    <t>ORD-07641</t>
  </si>
  <si>
    <t>ORD-07642</t>
  </si>
  <si>
    <t>ORD-07643</t>
  </si>
  <si>
    <t>ORD-07644</t>
  </si>
  <si>
    <t>ORD-07645</t>
  </si>
  <si>
    <t>ORD-07646</t>
  </si>
  <si>
    <t>ORD-07647</t>
  </si>
  <si>
    <t>ORD-07648</t>
  </si>
  <si>
    <t>ORD-07649</t>
  </si>
  <si>
    <t>ORD-07650</t>
  </si>
  <si>
    <t>ORD-07651</t>
  </si>
  <si>
    <t>ORD-07652</t>
  </si>
  <si>
    <t>ORD-07653</t>
  </si>
  <si>
    <t>ORD-07654</t>
  </si>
  <si>
    <t>ORD-07655</t>
  </si>
  <si>
    <t>ORD-07656</t>
  </si>
  <si>
    <t>ORD-07657</t>
  </si>
  <si>
    <t>ORD-07658</t>
  </si>
  <si>
    <t>ORD-07659</t>
  </si>
  <si>
    <t>ORD-07660</t>
  </si>
  <si>
    <t>ORD-07661</t>
  </si>
  <si>
    <t>ORD-07662</t>
  </si>
  <si>
    <t>ORD-07663</t>
  </si>
  <si>
    <t>ORD-07664</t>
  </si>
  <si>
    <t>ORD-07665</t>
  </si>
  <si>
    <t>ORD-07666</t>
  </si>
  <si>
    <t>ORD-07667</t>
  </si>
  <si>
    <t>ORD-07668</t>
  </si>
  <si>
    <t>ORD-07669</t>
  </si>
  <si>
    <t>ORD-07670</t>
  </si>
  <si>
    <t>ORD-07671</t>
  </si>
  <si>
    <t>ORD-07672</t>
  </si>
  <si>
    <t>ORD-07673</t>
  </si>
  <si>
    <t>ORD-07674</t>
  </si>
  <si>
    <t>ORD-07675</t>
  </si>
  <si>
    <t>ORD-07676</t>
  </si>
  <si>
    <t>ORD-07677</t>
  </si>
  <si>
    <t>ORD-07678</t>
  </si>
  <si>
    <t>ORD-07679</t>
  </si>
  <si>
    <t>ORD-07680</t>
  </si>
  <si>
    <t>ORD-07681</t>
  </si>
  <si>
    <t>ORD-07682</t>
  </si>
  <si>
    <t>ORD-07683</t>
  </si>
  <si>
    <t>ORD-07684</t>
  </si>
  <si>
    <t>ORD-07685</t>
  </si>
  <si>
    <t>ORD-07686</t>
  </si>
  <si>
    <t>ORD-07687</t>
  </si>
  <si>
    <t>ORD-07688</t>
  </si>
  <si>
    <t>ORD-07689</t>
  </si>
  <si>
    <t>ORD-07690</t>
  </si>
  <si>
    <t>ORD-07691</t>
  </si>
  <si>
    <t>ORD-07692</t>
  </si>
  <si>
    <t>ORD-07693</t>
  </si>
  <si>
    <t>ORD-07694</t>
  </si>
  <si>
    <t>ORD-07695</t>
  </si>
  <si>
    <t>ORD-07696</t>
  </si>
  <si>
    <t>ORD-07697</t>
  </si>
  <si>
    <t>ORD-07698</t>
  </si>
  <si>
    <t>ORD-07699</t>
  </si>
  <si>
    <t>ORD-07700</t>
  </si>
  <si>
    <t>ORD-07701</t>
  </si>
  <si>
    <t>ORD-07702</t>
  </si>
  <si>
    <t>ORD-07703</t>
  </si>
  <si>
    <t>ORD-07704</t>
  </si>
  <si>
    <t>ORD-07705</t>
  </si>
  <si>
    <t>ORD-07706</t>
  </si>
  <si>
    <t>ORD-07707</t>
  </si>
  <si>
    <t>ORD-07708</t>
  </si>
  <si>
    <t>ORD-07709</t>
  </si>
  <si>
    <t>ORD-07710</t>
  </si>
  <si>
    <t>ORD-07711</t>
  </si>
  <si>
    <t>ORD-07712</t>
  </si>
  <si>
    <t>ORD-07713</t>
  </si>
  <si>
    <t>ORD-07714</t>
  </si>
  <si>
    <t>ORD-07715</t>
  </si>
  <si>
    <t>ORD-07716</t>
  </si>
  <si>
    <t>ORD-07717</t>
  </si>
  <si>
    <t>ORD-07718</t>
  </si>
  <si>
    <t>ORD-07719</t>
  </si>
  <si>
    <t>ORD-07720</t>
  </si>
  <si>
    <t>ORD-07721</t>
  </si>
  <si>
    <t>ORD-07722</t>
  </si>
  <si>
    <t>ORD-07723</t>
  </si>
  <si>
    <t>ORD-07724</t>
  </si>
  <si>
    <t>ORD-07725</t>
  </si>
  <si>
    <t>ORD-07726</t>
  </si>
  <si>
    <t>ORD-07727</t>
  </si>
  <si>
    <t>ORD-07728</t>
  </si>
  <si>
    <t>ORD-07729</t>
  </si>
  <si>
    <t>ORD-07730</t>
  </si>
  <si>
    <t>ORD-07731</t>
  </si>
  <si>
    <t>ORD-07732</t>
  </si>
  <si>
    <t>ORD-07733</t>
  </si>
  <si>
    <t>ORD-07734</t>
  </si>
  <si>
    <t>ORD-07735</t>
  </si>
  <si>
    <t>ORD-07736</t>
  </si>
  <si>
    <t>ORD-07737</t>
  </si>
  <si>
    <t>ORD-07738</t>
  </si>
  <si>
    <t>ORD-07739</t>
  </si>
  <si>
    <t>ORD-07740</t>
  </si>
  <si>
    <t>ORD-07741</t>
  </si>
  <si>
    <t>ORD-07742</t>
  </si>
  <si>
    <t>ORD-07743</t>
  </si>
  <si>
    <t>ORD-07744</t>
  </si>
  <si>
    <t>ORD-07745</t>
  </si>
  <si>
    <t>ORD-07746</t>
  </si>
  <si>
    <t>ORD-07747</t>
  </si>
  <si>
    <t>ORD-07748</t>
  </si>
  <si>
    <t>ORD-07749</t>
  </si>
  <si>
    <t>ORD-07750</t>
  </si>
  <si>
    <t>ORD-07751</t>
  </si>
  <si>
    <t>ORD-07752</t>
  </si>
  <si>
    <t>ORD-07753</t>
  </si>
  <si>
    <t>ORD-07754</t>
  </si>
  <si>
    <t>ORD-07755</t>
  </si>
  <si>
    <t>ORD-07756</t>
  </si>
  <si>
    <t>ORD-07757</t>
  </si>
  <si>
    <t>ORD-07758</t>
  </si>
  <si>
    <t>ORD-07759</t>
  </si>
  <si>
    <t>ORD-07760</t>
  </si>
  <si>
    <t>ORD-07761</t>
  </si>
  <si>
    <t>ORD-07762</t>
  </si>
  <si>
    <t>ORD-07763</t>
  </si>
  <si>
    <t>ORD-07764</t>
  </si>
  <si>
    <t>ORD-07765</t>
  </si>
  <si>
    <t>ORD-07766</t>
  </si>
  <si>
    <t>ORD-07767</t>
  </si>
  <si>
    <t>ORD-07768</t>
  </si>
  <si>
    <t>ORD-07769</t>
  </si>
  <si>
    <t>ORD-07770</t>
  </si>
  <si>
    <t>ORD-07771</t>
  </si>
  <si>
    <t>ORD-07772</t>
  </si>
  <si>
    <t>ORD-07773</t>
  </si>
  <si>
    <t>ORD-07774</t>
  </si>
  <si>
    <t>ORD-07775</t>
  </si>
  <si>
    <t>ORD-07776</t>
  </si>
  <si>
    <t>ORD-07777</t>
  </si>
  <si>
    <t>ORD-07778</t>
  </si>
  <si>
    <t>ORD-07779</t>
  </si>
  <si>
    <t>ORD-07780</t>
  </si>
  <si>
    <t>ORD-07781</t>
  </si>
  <si>
    <t>ORD-07782</t>
  </si>
  <si>
    <t>ORD-07783</t>
  </si>
  <si>
    <t>ORD-07784</t>
  </si>
  <si>
    <t>ORD-07785</t>
  </si>
  <si>
    <t>ORD-07786</t>
  </si>
  <si>
    <t>ORD-07787</t>
  </si>
  <si>
    <t>ORD-07788</t>
  </si>
  <si>
    <t>ORD-07789</t>
  </si>
  <si>
    <t>ORD-07790</t>
  </si>
  <si>
    <t>ORD-07791</t>
  </si>
  <si>
    <t>ORD-07792</t>
  </si>
  <si>
    <t>ORD-07793</t>
  </si>
  <si>
    <t>ORD-07794</t>
  </si>
  <si>
    <t>ORD-07795</t>
  </si>
  <si>
    <t>ORD-07796</t>
  </si>
  <si>
    <t>ORD-07797</t>
  </si>
  <si>
    <t>ORD-07798</t>
  </si>
  <si>
    <t>CUST-1207</t>
  </si>
  <si>
    <t>ORD-07799</t>
  </si>
  <si>
    <t>ORD-07800</t>
  </si>
  <si>
    <t>ORD-07801</t>
  </si>
  <si>
    <t>ORD-07802</t>
  </si>
  <si>
    <t>ORD-07803</t>
  </si>
  <si>
    <t>ORD-07804</t>
  </si>
  <si>
    <t>ORD-07805</t>
  </si>
  <si>
    <t>ORD-07806</t>
  </si>
  <si>
    <t>ORD-07807</t>
  </si>
  <si>
    <t>CUST-2094</t>
  </si>
  <si>
    <t>ORD-07808</t>
  </si>
  <si>
    <t>ORD-07809</t>
  </si>
  <si>
    <t>ORD-07810</t>
  </si>
  <si>
    <t>ORD-07811</t>
  </si>
  <si>
    <t>ORD-07812</t>
  </si>
  <si>
    <t>ORD-07813</t>
  </si>
  <si>
    <t>ORD-07814</t>
  </si>
  <si>
    <t>ORD-07815</t>
  </si>
  <si>
    <t>ORD-07816</t>
  </si>
  <si>
    <t>ORD-07817</t>
  </si>
  <si>
    <t>ORD-07818</t>
  </si>
  <si>
    <t>ORD-07819</t>
  </si>
  <si>
    <t>ORD-07820</t>
  </si>
  <si>
    <t>ORD-07821</t>
  </si>
  <si>
    <t>ORD-07822</t>
  </si>
  <si>
    <t>ORD-07823</t>
  </si>
  <si>
    <t>ORD-07824</t>
  </si>
  <si>
    <t>ORD-07825</t>
  </si>
  <si>
    <t>ORD-07826</t>
  </si>
  <si>
    <t>ORD-07827</t>
  </si>
  <si>
    <t>ORD-07828</t>
  </si>
  <si>
    <t>ORD-07829</t>
  </si>
  <si>
    <t>ORD-07830</t>
  </si>
  <si>
    <t>ORD-07831</t>
  </si>
  <si>
    <t>ORD-07832</t>
  </si>
  <si>
    <t>ORD-07833</t>
  </si>
  <si>
    <t>CUST-1151</t>
  </si>
  <si>
    <t>ORD-07834</t>
  </si>
  <si>
    <t>ORD-07835</t>
  </si>
  <si>
    <t>ORD-07836</t>
  </si>
  <si>
    <t>ORD-07837</t>
  </si>
  <si>
    <t>ORD-07838</t>
  </si>
  <si>
    <t>ORD-07839</t>
  </si>
  <si>
    <t>ORD-07840</t>
  </si>
  <si>
    <t>ORD-07841</t>
  </si>
  <si>
    <t>ORD-07842</t>
  </si>
  <si>
    <t>ORD-07843</t>
  </si>
  <si>
    <t>ORD-07844</t>
  </si>
  <si>
    <t>ORD-07845</t>
  </si>
  <si>
    <t>ORD-07846</t>
  </si>
  <si>
    <t>ORD-07847</t>
  </si>
  <si>
    <t>ORD-07848</t>
  </si>
  <si>
    <t>ORD-07849</t>
  </si>
  <si>
    <t>ORD-07850</t>
  </si>
  <si>
    <t>ORD-07851</t>
  </si>
  <si>
    <t>ORD-07852</t>
  </si>
  <si>
    <t>ORD-07853</t>
  </si>
  <si>
    <t>ORD-07854</t>
  </si>
  <si>
    <t>ORD-07855</t>
  </si>
  <si>
    <t>ORD-07856</t>
  </si>
  <si>
    <t>ORD-07857</t>
  </si>
  <si>
    <t>ORD-07858</t>
  </si>
  <si>
    <t>ORD-07859</t>
  </si>
  <si>
    <t>ORD-07860</t>
  </si>
  <si>
    <t>ORD-07861</t>
  </si>
  <si>
    <t>ORD-07862</t>
  </si>
  <si>
    <t>ORD-07863</t>
  </si>
  <si>
    <t>ORD-07864</t>
  </si>
  <si>
    <t>ORD-07865</t>
  </si>
  <si>
    <t>ORD-07866</t>
  </si>
  <si>
    <t>ORD-07867</t>
  </si>
  <si>
    <t>ORD-07868</t>
  </si>
  <si>
    <t>ORD-07869</t>
  </si>
  <si>
    <t>ORD-07870</t>
  </si>
  <si>
    <t>ORD-07871</t>
  </si>
  <si>
    <t>ORD-07872</t>
  </si>
  <si>
    <t>ORD-07873</t>
  </si>
  <si>
    <t>ORD-07874</t>
  </si>
  <si>
    <t>ORD-07875</t>
  </si>
  <si>
    <t>ORD-07876</t>
  </si>
  <si>
    <t>ORD-07877</t>
  </si>
  <si>
    <t>ORD-07878</t>
  </si>
  <si>
    <t>ORD-07879</t>
  </si>
  <si>
    <t>ORD-07880</t>
  </si>
  <si>
    <t>ORD-07881</t>
  </si>
  <si>
    <t>ORD-07882</t>
  </si>
  <si>
    <t>ORD-07883</t>
  </si>
  <si>
    <t>ORD-07884</t>
  </si>
  <si>
    <t>ORD-07885</t>
  </si>
  <si>
    <t>ORD-07886</t>
  </si>
  <si>
    <t>ORD-07887</t>
  </si>
  <si>
    <t>ORD-07888</t>
  </si>
  <si>
    <t>ORD-07889</t>
  </si>
  <si>
    <t>ORD-07890</t>
  </si>
  <si>
    <t>ORD-07891</t>
  </si>
  <si>
    <t>ORD-07892</t>
  </si>
  <si>
    <t>ORD-07893</t>
  </si>
  <si>
    <t>ORD-07894</t>
  </si>
  <si>
    <t>ORD-07895</t>
  </si>
  <si>
    <t>ORD-07896</t>
  </si>
  <si>
    <t>ORD-07897</t>
  </si>
  <si>
    <t>ORD-07898</t>
  </si>
  <si>
    <t>ORD-07899</t>
  </si>
  <si>
    <t>ORD-07900</t>
  </si>
  <si>
    <t>ORD-07901</t>
  </si>
  <si>
    <t>ORD-07902</t>
  </si>
  <si>
    <t>ORD-07903</t>
  </si>
  <si>
    <t>ORD-07904</t>
  </si>
  <si>
    <t>ORD-07905</t>
  </si>
  <si>
    <t>ORD-07906</t>
  </si>
  <si>
    <t>ORD-07907</t>
  </si>
  <si>
    <t>ORD-07908</t>
  </si>
  <si>
    <t>ORD-07909</t>
  </si>
  <si>
    <t>ORD-07910</t>
  </si>
  <si>
    <t>ORD-07911</t>
  </si>
  <si>
    <t>ORD-07912</t>
  </si>
  <si>
    <t>ORD-07913</t>
  </si>
  <si>
    <t>ORD-07914</t>
  </si>
  <si>
    <t>ORD-07915</t>
  </si>
  <si>
    <t>ORD-07916</t>
  </si>
  <si>
    <t>ORD-07917</t>
  </si>
  <si>
    <t>ORD-07918</t>
  </si>
  <si>
    <t>ORD-07919</t>
  </si>
  <si>
    <t>ORD-07920</t>
  </si>
  <si>
    <t>ORD-07921</t>
  </si>
  <si>
    <t>ORD-07922</t>
  </si>
  <si>
    <t>ORD-07923</t>
  </si>
  <si>
    <t>ORD-07924</t>
  </si>
  <si>
    <t>ORD-07925</t>
  </si>
  <si>
    <t>ORD-07926</t>
  </si>
  <si>
    <t>ORD-07927</t>
  </si>
  <si>
    <t>ORD-07928</t>
  </si>
  <si>
    <t>ORD-07929</t>
  </si>
  <si>
    <t>ORD-07930</t>
  </si>
  <si>
    <t>ORD-07931</t>
  </si>
  <si>
    <t>ORD-07932</t>
  </si>
  <si>
    <t>ORD-07933</t>
  </si>
  <si>
    <t>ORD-07934</t>
  </si>
  <si>
    <t>ORD-07935</t>
  </si>
  <si>
    <t>ORD-07936</t>
  </si>
  <si>
    <t>ORD-07937</t>
  </si>
  <si>
    <t>ORD-07938</t>
  </si>
  <si>
    <t>ORD-07939</t>
  </si>
  <si>
    <t>ORD-07940</t>
  </si>
  <si>
    <t>ORD-07941</t>
  </si>
  <si>
    <t>ORD-07942</t>
  </si>
  <si>
    <t>ORD-07943</t>
  </si>
  <si>
    <t>ORD-07944</t>
  </si>
  <si>
    <t>ORD-07945</t>
  </si>
  <si>
    <t>ORD-07946</t>
  </si>
  <si>
    <t>ORD-07947</t>
  </si>
  <si>
    <t>ORD-07948</t>
  </si>
  <si>
    <t>ORD-07949</t>
  </si>
  <si>
    <t>ORD-07950</t>
  </si>
  <si>
    <t>ORD-07951</t>
  </si>
  <si>
    <t>ORD-07952</t>
  </si>
  <si>
    <t>ORD-07953</t>
  </si>
  <si>
    <t>ORD-07954</t>
  </si>
  <si>
    <t>ORD-07955</t>
  </si>
  <si>
    <t>ORD-07956</t>
  </si>
  <si>
    <t>ORD-07957</t>
  </si>
  <si>
    <t>ORD-07958</t>
  </si>
  <si>
    <t>ORD-07959</t>
  </si>
  <si>
    <t>ORD-07960</t>
  </si>
  <si>
    <t>ORD-07961</t>
  </si>
  <si>
    <t>ORD-07962</t>
  </si>
  <si>
    <t>ORD-07963</t>
  </si>
  <si>
    <t>ORD-07964</t>
  </si>
  <si>
    <t>ORD-07965</t>
  </si>
  <si>
    <t>ORD-07966</t>
  </si>
  <si>
    <t>ORD-07967</t>
  </si>
  <si>
    <t>ORD-07968</t>
  </si>
  <si>
    <t>ORD-07969</t>
  </si>
  <si>
    <t>ORD-07970</t>
  </si>
  <si>
    <t>ORD-07971</t>
  </si>
  <si>
    <t>ORD-07972</t>
  </si>
  <si>
    <t>ORD-07973</t>
  </si>
  <si>
    <t>ORD-07974</t>
  </si>
  <si>
    <t>ORD-07975</t>
  </si>
  <si>
    <t>ORD-07976</t>
  </si>
  <si>
    <t>ORD-07977</t>
  </si>
  <si>
    <t>ORD-07978</t>
  </si>
  <si>
    <t>ORD-07979</t>
  </si>
  <si>
    <t>ORD-07980</t>
  </si>
  <si>
    <t>ORD-07981</t>
  </si>
  <si>
    <t>ORD-07982</t>
  </si>
  <si>
    <t>ORD-07983</t>
  </si>
  <si>
    <t>ORD-07984</t>
  </si>
  <si>
    <t>ORD-07985</t>
  </si>
  <si>
    <t>ORD-07986</t>
  </si>
  <si>
    <t>ORD-07987</t>
  </si>
  <si>
    <t>ORD-07988</t>
  </si>
  <si>
    <t>ORD-07989</t>
  </si>
  <si>
    <t>ORD-07990</t>
  </si>
  <si>
    <t>ORD-07991</t>
  </si>
  <si>
    <t>ORD-07992</t>
  </si>
  <si>
    <t>ORD-07993</t>
  </si>
  <si>
    <t>ORD-07994</t>
  </si>
  <si>
    <t>ORD-07995</t>
  </si>
  <si>
    <t>ORD-07996</t>
  </si>
  <si>
    <t>ORD-07997</t>
  </si>
  <si>
    <t>ORD-07998</t>
  </si>
  <si>
    <t>ORD-07999</t>
  </si>
  <si>
    <t>ORD-08000</t>
  </si>
  <si>
    <t>Gross_Sales</t>
  </si>
  <si>
    <t>Discount_Amount</t>
  </si>
  <si>
    <t>Net Sales</t>
  </si>
  <si>
    <t>Profit</t>
  </si>
  <si>
    <t>Profit Margin</t>
  </si>
  <si>
    <t>Value</t>
  </si>
  <si>
    <t>Total Sales</t>
  </si>
  <si>
    <t>Total Profit</t>
  </si>
  <si>
    <t>Total Orders</t>
  </si>
  <si>
    <t>Units Sold</t>
  </si>
  <si>
    <t>Average Order Value</t>
  </si>
  <si>
    <t xml:space="preserve"> KPI</t>
  </si>
  <si>
    <t>Year</t>
  </si>
  <si>
    <t>Month</t>
  </si>
  <si>
    <t>Month Number</t>
  </si>
  <si>
    <t>Quarter</t>
  </si>
  <si>
    <t>Row Labels</t>
  </si>
  <si>
    <t>Grand Total</t>
  </si>
  <si>
    <t>Total  Profit</t>
  </si>
  <si>
    <t>Jan</t>
  </si>
  <si>
    <t>Feb</t>
  </si>
  <si>
    <t>Mar</t>
  </si>
  <si>
    <t>Apr</t>
  </si>
  <si>
    <t>May</t>
  </si>
  <si>
    <t>Jun</t>
  </si>
  <si>
    <t>Jul</t>
  </si>
  <si>
    <t>Aug</t>
  </si>
  <si>
    <t>Sep</t>
  </si>
  <si>
    <t>Oct</t>
  </si>
  <si>
    <t>Nov</t>
  </si>
  <si>
    <t>Dec</t>
  </si>
  <si>
    <t>Total  Sales</t>
  </si>
  <si>
    <t xml:space="preserve"> Order_ID</t>
  </si>
  <si>
    <t>E-Commerce Sales &amp; Profit Analytics</t>
  </si>
  <si>
    <t>2025 Business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</si>
</sst>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8"/>
      <color theme="1"/>
      <name val="Calibri"/>
      <family val="2"/>
      <scheme val="minor"/>
    </font>
    <font>
      <b/>
      <sz val="20"/>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10" fontId="0" fillId="0" borderId="0" xfId="0" applyNumberFormat="1"/>
    <xf numFmtId="0" fontId="0" fillId="0" borderId="0" xfId="0" applyAlignment="1">
      <alignment vertical="center" wrapText="1"/>
    </xf>
    <xf numFmtId="0" fontId="16" fillId="0" borderId="0" xfId="0" applyFont="1" applyAlignment="1">
      <alignment vertical="center" wrapText="1"/>
    </xf>
    <xf numFmtId="10" fontId="0" fillId="0" borderId="0" xfId="0" applyNumberFormat="1" applyAlignment="1">
      <alignment vertical="center" wrapText="1"/>
    </xf>
    <xf numFmtId="164" fontId="0" fillId="0" borderId="0" xfId="0" applyNumberFormat="1" applyAlignment="1">
      <alignment vertical="center" wrapText="1"/>
    </xf>
    <xf numFmtId="164" fontId="0" fillId="0" borderId="0" xfId="0" applyNumberFormat="1"/>
    <xf numFmtId="0" fontId="0" fillId="0" borderId="0" xfId="0" pivotButton="1"/>
    <xf numFmtId="0" fontId="0" fillId="0" borderId="0" xfId="0" applyAlignment="1">
      <alignment horizontal="left"/>
    </xf>
    <xf numFmtId="0" fontId="18" fillId="0" borderId="0" xfId="0" applyFont="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0" formatCode="General"/>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[ECommerce_Sales_Profit_Analytics.xlsx]Pivot_Analysis!PivotTable2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Pivot_Analysis!$B$9</c:f>
              <c:strCache>
                <c:ptCount val="1"/>
                <c:pt idx="0">
                  <c:v>Total Sales</c:v>
                </c:pt>
              </c:strCache>
            </c:strRef>
          </c:tx>
          <c:spPr>
            <a:ln w="28575" cap="rnd">
              <a:solidFill>
                <a:schemeClr val="accent1"/>
              </a:solidFill>
              <a:round/>
            </a:ln>
            <a:effectLst/>
          </c:spPr>
          <c:marker>
            <c:symbol val="none"/>
          </c:marker>
          <c:cat>
            <c:strRef>
              <c:f>Pivot_Analysis!$A$10:$A$22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Pivot_Analysis!$B$10:$B$22</c:f>
              <c:numCache>
                <c:formatCode>General</c:formatCode>
                <c:ptCount val="12"/>
                <c:pt idx="0">
                  <c:v>3.8403750000000034</c:v>
                </c:pt>
                <c:pt idx="1">
                  <c:v>2.9399999999999991</c:v>
                </c:pt>
                <c:pt idx="2">
                  <c:v>3.340374999999995</c:v>
                </c:pt>
                <c:pt idx="3">
                  <c:v>3.5263750000000016</c:v>
                </c:pt>
                <c:pt idx="4">
                  <c:v>3.5383750000000074</c:v>
                </c:pt>
                <c:pt idx="5">
                  <c:v>3.4692500000000015</c:v>
                </c:pt>
                <c:pt idx="6">
                  <c:v>3.7705000000000033</c:v>
                </c:pt>
                <c:pt idx="7">
                  <c:v>3.6917500000000047</c:v>
                </c:pt>
                <c:pt idx="8">
                  <c:v>3.9108750000000048</c:v>
                </c:pt>
                <c:pt idx="9">
                  <c:v>3.4412499999999993</c:v>
                </c:pt>
                <c:pt idx="10">
                  <c:v>3.3317499999999995</c:v>
                </c:pt>
                <c:pt idx="11">
                  <c:v>3.5676250000000009</c:v>
                </c:pt>
              </c:numCache>
            </c:numRef>
          </c:val>
          <c:smooth val="0"/>
          <c:extLst>
            <c:ext xmlns:c16="http://schemas.microsoft.com/office/drawing/2014/chart" uri="{C3380CC4-5D6E-409C-BE32-E72D297353CC}">
              <c16:uniqueId val="{00000000-6E87-462E-A15C-433E8173620D}"/>
            </c:ext>
          </c:extLst>
        </c:ser>
        <c:ser>
          <c:idx val="1"/>
          <c:order val="1"/>
          <c:tx>
            <c:strRef>
              <c:f>Pivot_Analysis!$C$9</c:f>
              <c:strCache>
                <c:ptCount val="1"/>
                <c:pt idx="0">
                  <c:v>Total Profit</c:v>
                </c:pt>
              </c:strCache>
            </c:strRef>
          </c:tx>
          <c:spPr>
            <a:ln w="28575" cap="rnd">
              <a:solidFill>
                <a:schemeClr val="accent2"/>
              </a:solidFill>
              <a:round/>
            </a:ln>
            <a:effectLst/>
          </c:spPr>
          <c:marker>
            <c:symbol val="none"/>
          </c:marker>
          <c:cat>
            <c:strRef>
              <c:f>Pivot_Analysis!$A$10:$A$22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Pivot_Analysis!$C$10:$C$22</c:f>
              <c:numCache>
                <c:formatCode>General</c:formatCode>
                <c:ptCount val="12"/>
                <c:pt idx="0">
                  <c:v>-12958139.02962501</c:v>
                </c:pt>
                <c:pt idx="1">
                  <c:v>-10124697.769999996</c:v>
                </c:pt>
                <c:pt idx="2">
                  <c:v>-12258125.449625</c:v>
                </c:pt>
                <c:pt idx="3">
                  <c:v>-12699390.133625014</c:v>
                </c:pt>
                <c:pt idx="4">
                  <c:v>-11728294.631625002</c:v>
                </c:pt>
                <c:pt idx="5">
                  <c:v>-12702509.090750001</c:v>
                </c:pt>
                <c:pt idx="6">
                  <c:v>-12457779.949499985</c:v>
                </c:pt>
                <c:pt idx="7">
                  <c:v>-13754944.138250003</c:v>
                </c:pt>
                <c:pt idx="8">
                  <c:v>-12888586.199124994</c:v>
                </c:pt>
                <c:pt idx="9">
                  <c:v>-12290445.648750002</c:v>
                </c:pt>
                <c:pt idx="10">
                  <c:v>-11489026.048249992</c:v>
                </c:pt>
                <c:pt idx="11">
                  <c:v>-13286207.172374995</c:v>
                </c:pt>
              </c:numCache>
            </c:numRef>
          </c:val>
          <c:smooth val="0"/>
          <c:extLst>
            <c:ext xmlns:c16="http://schemas.microsoft.com/office/drawing/2014/chart" uri="{C3380CC4-5D6E-409C-BE32-E72D297353CC}">
              <c16:uniqueId val="{00000001-6E87-462E-A15C-433E8173620D}"/>
            </c:ext>
          </c:extLst>
        </c:ser>
        <c:dLbls>
          <c:showLegendKey val="0"/>
          <c:showVal val="0"/>
          <c:showCatName val="0"/>
          <c:showSerName val="0"/>
          <c:showPercent val="0"/>
          <c:showBubbleSize val="0"/>
        </c:dLbls>
        <c:smooth val="0"/>
        <c:axId val="181540112"/>
        <c:axId val="171635152"/>
      </c:lineChart>
      <c:catAx>
        <c:axId val="181540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35152"/>
        <c:crosses val="autoZero"/>
        <c:auto val="1"/>
        <c:lblAlgn val="ctr"/>
        <c:lblOffset val="100"/>
        <c:noMultiLvlLbl val="0"/>
      </c:catAx>
      <c:valAx>
        <c:axId val="171635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4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[ECommerce_Sales_Profit_Analytics.xlsx]Pivot_Analysis!PivotTable6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Pivot_Analysis!$B$51</c:f>
              <c:strCache>
                <c:ptCount val="1"/>
                <c:pt idx="0">
                  <c:v>Total Sales</c:v>
                </c:pt>
              </c:strCache>
            </c:strRef>
          </c:tx>
          <c:spPr>
            <a:solidFill>
              <a:schemeClr val="accent1"/>
            </a:solidFill>
            <a:ln>
              <a:noFill/>
            </a:ln>
            <a:effectLst/>
          </c:spPr>
          <c:invertIfNegative val="0"/>
          <c:cat>
            <c:strRef>
              <c:f>Pivot_Analysis!$A$52:$A$57</c:f>
              <c:strCache>
                <c:ptCount val="5"/>
                <c:pt idx="0">
                  <c:v>Beauty</c:v>
                </c:pt>
                <c:pt idx="1">
                  <c:v>Electronics</c:v>
                </c:pt>
                <c:pt idx="2">
                  <c:v>Fashion</c:v>
                </c:pt>
                <c:pt idx="3">
                  <c:v>Home &amp; Kitchen</c:v>
                </c:pt>
                <c:pt idx="4">
                  <c:v>Sports</c:v>
                </c:pt>
              </c:strCache>
            </c:strRef>
          </c:cat>
          <c:val>
            <c:numRef>
              <c:f>Pivot_Analysis!$B$52:$B$57</c:f>
              <c:numCache>
                <c:formatCode>General</c:formatCode>
                <c:ptCount val="5"/>
                <c:pt idx="0">
                  <c:v>5.0378749999999934</c:v>
                </c:pt>
                <c:pt idx="1">
                  <c:v>13.014000000000012</c:v>
                </c:pt>
                <c:pt idx="2">
                  <c:v>8.397374999999963</c:v>
                </c:pt>
                <c:pt idx="3">
                  <c:v>8.9566249999999634</c:v>
                </c:pt>
                <c:pt idx="4">
                  <c:v>6.9626249999999752</c:v>
                </c:pt>
              </c:numCache>
            </c:numRef>
          </c:val>
          <c:extLst>
            <c:ext xmlns:c16="http://schemas.microsoft.com/office/drawing/2014/chart" uri="{C3380CC4-5D6E-409C-BE32-E72D297353CC}">
              <c16:uniqueId val="{00000000-7162-46C4-B087-37763DEAB3B4}"/>
            </c:ext>
          </c:extLst>
        </c:ser>
        <c:ser>
          <c:idx val="1"/>
          <c:order val="1"/>
          <c:tx>
            <c:strRef>
              <c:f>Pivot_Analysis!$C$51</c:f>
              <c:strCache>
                <c:ptCount val="1"/>
                <c:pt idx="0">
                  <c:v>Total Profit</c:v>
                </c:pt>
              </c:strCache>
            </c:strRef>
          </c:tx>
          <c:spPr>
            <a:solidFill>
              <a:schemeClr val="accent2"/>
            </a:solidFill>
            <a:ln>
              <a:noFill/>
            </a:ln>
            <a:effectLst/>
          </c:spPr>
          <c:invertIfNegative val="0"/>
          <c:cat>
            <c:strRef>
              <c:f>Pivot_Analysis!$A$52:$A$57</c:f>
              <c:strCache>
                <c:ptCount val="5"/>
                <c:pt idx="0">
                  <c:v>Beauty</c:v>
                </c:pt>
                <c:pt idx="1">
                  <c:v>Electronics</c:v>
                </c:pt>
                <c:pt idx="2">
                  <c:v>Fashion</c:v>
                </c:pt>
                <c:pt idx="3">
                  <c:v>Home &amp; Kitchen</c:v>
                </c:pt>
                <c:pt idx="4">
                  <c:v>Sports</c:v>
                </c:pt>
              </c:strCache>
            </c:strRef>
          </c:cat>
          <c:val>
            <c:numRef>
              <c:f>Pivot_Analysis!$C$52:$C$57</c:f>
              <c:numCache>
                <c:formatCode>General</c:formatCode>
                <c:ptCount val="5"/>
                <c:pt idx="0">
                  <c:v>-3685091.5821249979</c:v>
                </c:pt>
                <c:pt idx="1">
                  <c:v>-107150704.61600006</c:v>
                </c:pt>
                <c:pt idx="2">
                  <c:v>-7817002.3026250042</c:v>
                </c:pt>
                <c:pt idx="3">
                  <c:v>-22547350.013375051</c:v>
                </c:pt>
                <c:pt idx="4">
                  <c:v>-7437996.7473749984</c:v>
                </c:pt>
              </c:numCache>
            </c:numRef>
          </c:val>
          <c:extLst>
            <c:ext xmlns:c16="http://schemas.microsoft.com/office/drawing/2014/chart" uri="{C3380CC4-5D6E-409C-BE32-E72D297353CC}">
              <c16:uniqueId val="{00000001-7162-46C4-B087-37763DEAB3B4}"/>
            </c:ext>
          </c:extLst>
        </c:ser>
        <c:dLbls>
          <c:showLegendKey val="0"/>
          <c:showVal val="0"/>
          <c:showCatName val="0"/>
          <c:showSerName val="0"/>
          <c:showPercent val="0"/>
          <c:showBubbleSize val="0"/>
        </c:dLbls>
        <c:gapWidth val="219"/>
        <c:overlap val="-27"/>
        <c:axId val="181535936"/>
        <c:axId val="171651472"/>
      </c:barChart>
      <c:catAx>
        <c:axId val="18153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51472"/>
        <c:crosses val="autoZero"/>
        <c:auto val="1"/>
        <c:lblAlgn val="ctr"/>
        <c:lblOffset val="100"/>
        <c:noMultiLvlLbl val="0"/>
      </c:catAx>
      <c:valAx>
        <c:axId val="171651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3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[ECommerce_Sales_Profit_Analytics.xlsx]Pivot_Analysis!PivotTable3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Pivot_Analysis!$B$24</c:f>
              <c:strCache>
                <c:ptCount val="1"/>
                <c:pt idx="0">
                  <c:v>Total  Sales</c:v>
                </c:pt>
              </c:strCache>
            </c:strRef>
          </c:tx>
          <c:spPr>
            <a:solidFill>
              <a:schemeClr val="accent1"/>
            </a:solidFill>
            <a:ln>
              <a:noFill/>
            </a:ln>
            <a:effectLst/>
          </c:spPr>
          <c:invertIfNegative val="0"/>
          <c:cat>
            <c:strRef>
              <c:f>Pivot_Analysis!$A$25:$A$30</c:f>
              <c:strCache>
                <c:ptCount val="5"/>
                <c:pt idx="0">
                  <c:v>Central</c:v>
                </c:pt>
                <c:pt idx="1">
                  <c:v>East</c:v>
                </c:pt>
                <c:pt idx="2">
                  <c:v>North</c:v>
                </c:pt>
                <c:pt idx="3">
                  <c:v>South</c:v>
                </c:pt>
                <c:pt idx="4">
                  <c:v>West</c:v>
                </c:pt>
              </c:strCache>
            </c:strRef>
          </c:cat>
          <c:val>
            <c:numRef>
              <c:f>Pivot_Analysis!$B$25:$B$30</c:f>
              <c:numCache>
                <c:formatCode>General</c:formatCode>
                <c:ptCount val="5"/>
                <c:pt idx="0">
                  <c:v>4.7018749999999958</c:v>
                </c:pt>
                <c:pt idx="1">
                  <c:v>7.1296249999999741</c:v>
                </c:pt>
                <c:pt idx="2">
                  <c:v>9.0693749999999795</c:v>
                </c:pt>
                <c:pt idx="3">
                  <c:v>12.133125000000021</c:v>
                </c:pt>
                <c:pt idx="4">
                  <c:v>9.3344999999999629</c:v>
                </c:pt>
              </c:numCache>
            </c:numRef>
          </c:val>
          <c:extLst>
            <c:ext xmlns:c16="http://schemas.microsoft.com/office/drawing/2014/chart" uri="{C3380CC4-5D6E-409C-BE32-E72D297353CC}">
              <c16:uniqueId val="{00000000-5EAF-4006-880C-742AEA3F8C9B}"/>
            </c:ext>
          </c:extLst>
        </c:ser>
        <c:ser>
          <c:idx val="1"/>
          <c:order val="1"/>
          <c:tx>
            <c:strRef>
              <c:f>Pivot_Analysis!$C$24</c:f>
              <c:strCache>
                <c:ptCount val="1"/>
                <c:pt idx="0">
                  <c:v>Total Profit</c:v>
                </c:pt>
              </c:strCache>
            </c:strRef>
          </c:tx>
          <c:spPr>
            <a:solidFill>
              <a:schemeClr val="accent2"/>
            </a:solidFill>
            <a:ln>
              <a:noFill/>
            </a:ln>
            <a:effectLst/>
          </c:spPr>
          <c:invertIfNegative val="0"/>
          <c:cat>
            <c:strRef>
              <c:f>Pivot_Analysis!$A$25:$A$30</c:f>
              <c:strCache>
                <c:ptCount val="5"/>
                <c:pt idx="0">
                  <c:v>Central</c:v>
                </c:pt>
                <c:pt idx="1">
                  <c:v>East</c:v>
                </c:pt>
                <c:pt idx="2">
                  <c:v>North</c:v>
                </c:pt>
                <c:pt idx="3">
                  <c:v>South</c:v>
                </c:pt>
                <c:pt idx="4">
                  <c:v>West</c:v>
                </c:pt>
              </c:strCache>
            </c:strRef>
          </c:cat>
          <c:val>
            <c:numRef>
              <c:f>Pivot_Analysis!$C$25:$C$30</c:f>
              <c:numCache>
                <c:formatCode>General</c:formatCode>
                <c:ptCount val="5"/>
                <c:pt idx="0">
                  <c:v>-17346459.488124996</c:v>
                </c:pt>
                <c:pt idx="1">
                  <c:v>-21953130.120375015</c:v>
                </c:pt>
                <c:pt idx="2">
                  <c:v>-34194272.950624958</c:v>
                </c:pt>
                <c:pt idx="3">
                  <c:v>-40583002.356875099</c:v>
                </c:pt>
                <c:pt idx="4">
                  <c:v>-34561280.3455</c:v>
                </c:pt>
              </c:numCache>
            </c:numRef>
          </c:val>
          <c:extLst>
            <c:ext xmlns:c16="http://schemas.microsoft.com/office/drawing/2014/chart" uri="{C3380CC4-5D6E-409C-BE32-E72D297353CC}">
              <c16:uniqueId val="{00000001-5EAF-4006-880C-742AEA3F8C9B}"/>
            </c:ext>
          </c:extLst>
        </c:ser>
        <c:dLbls>
          <c:showLegendKey val="0"/>
          <c:showVal val="0"/>
          <c:showCatName val="0"/>
          <c:showSerName val="0"/>
          <c:showPercent val="0"/>
          <c:showBubbleSize val="0"/>
        </c:dLbls>
        <c:gapWidth val="182"/>
        <c:axId val="670536336"/>
        <c:axId val="171600112"/>
      </c:barChart>
      <c:catAx>
        <c:axId val="670536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00112"/>
        <c:crosses val="autoZero"/>
        <c:auto val="1"/>
        <c:lblAlgn val="ctr"/>
        <c:lblOffset val="100"/>
        <c:noMultiLvlLbl val="0"/>
      </c:catAx>
      <c:valAx>
        <c:axId val="171600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536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[ECommerce_Sales_Profit_Analytics.xlsx]Pivot_Analysis!PivotTable4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Products by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Pivot_Analysis!$B$32</c:f>
              <c:strCache>
                <c:ptCount val="1"/>
                <c:pt idx="0">
                  <c:v>Total</c:v>
                </c:pt>
              </c:strCache>
            </c:strRef>
          </c:tx>
          <c:spPr>
            <a:solidFill>
              <a:schemeClr val="accent1"/>
            </a:solidFill>
            <a:ln>
              <a:noFill/>
            </a:ln>
            <a:effectLst/>
          </c:spPr>
          <c:invertIfNegative val="0"/>
          <c:cat>
            <c:strRef>
              <c:f>Pivot_Analysis!$A$33:$A$43</c:f>
              <c:strCache>
                <c:ptCount val="10"/>
                <c:pt idx="0">
                  <c:v>Air Fryer</c:v>
                </c:pt>
                <c:pt idx="1">
                  <c:v>Headphones</c:v>
                </c:pt>
                <c:pt idx="2">
                  <c:v>Jeans</c:v>
                </c:pt>
                <c:pt idx="3">
                  <c:v>Laptop</c:v>
                </c:pt>
                <c:pt idx="4">
                  <c:v>Mixer Grinder</c:v>
                </c:pt>
                <c:pt idx="5">
                  <c:v>Smartphone</c:v>
                </c:pt>
                <c:pt idx="6">
                  <c:v>Smartwatch</c:v>
                </c:pt>
                <c:pt idx="7">
                  <c:v>Sneakers</c:v>
                </c:pt>
                <c:pt idx="8">
                  <c:v>Tablet</c:v>
                </c:pt>
                <c:pt idx="9">
                  <c:v>Vacuum Cleaner</c:v>
                </c:pt>
              </c:strCache>
            </c:strRef>
          </c:cat>
          <c:val>
            <c:numRef>
              <c:f>Pivot_Analysis!$B$33:$B$43</c:f>
              <c:numCache>
                <c:formatCode>General</c:formatCode>
                <c:ptCount val="10"/>
                <c:pt idx="0">
                  <c:v>1.8871249999999964</c:v>
                </c:pt>
                <c:pt idx="1">
                  <c:v>2.4551249999999953</c:v>
                </c:pt>
                <c:pt idx="2">
                  <c:v>1.8916249999999957</c:v>
                </c:pt>
                <c:pt idx="3">
                  <c:v>2.8741249999999989</c:v>
                </c:pt>
                <c:pt idx="4">
                  <c:v>1.9313749999999956</c:v>
                </c:pt>
                <c:pt idx="5">
                  <c:v>2.8319999999999994</c:v>
                </c:pt>
                <c:pt idx="6">
                  <c:v>2.7206249999999974</c:v>
                </c:pt>
                <c:pt idx="7">
                  <c:v>1.921874999999994</c:v>
                </c:pt>
                <c:pt idx="8">
                  <c:v>2.1321249999999941</c:v>
                </c:pt>
                <c:pt idx="9">
                  <c:v>1.8538749999999922</c:v>
                </c:pt>
              </c:numCache>
            </c:numRef>
          </c:val>
          <c:extLst>
            <c:ext xmlns:c16="http://schemas.microsoft.com/office/drawing/2014/chart" uri="{C3380CC4-5D6E-409C-BE32-E72D297353CC}">
              <c16:uniqueId val="{00000000-7A09-4BBA-84A8-BFB2CD0118B9}"/>
            </c:ext>
          </c:extLst>
        </c:ser>
        <c:dLbls>
          <c:showLegendKey val="0"/>
          <c:showVal val="0"/>
          <c:showCatName val="0"/>
          <c:showSerName val="0"/>
          <c:showPercent val="0"/>
          <c:showBubbleSize val="0"/>
        </c:dLbls>
        <c:gapWidth val="182"/>
        <c:axId val="181482112"/>
        <c:axId val="171641392"/>
      </c:barChart>
      <c:catAx>
        <c:axId val="181482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41392"/>
        <c:crosses val="autoZero"/>
        <c:auto val="1"/>
        <c:lblAlgn val="ctr"/>
        <c:lblOffset val="100"/>
        <c:noMultiLvlLbl val="0"/>
      </c:catAx>
      <c:valAx>
        <c:axId val="171641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82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[ECommerce_Sales_Profit_Analytics.xlsx]Pivot_Analysis!PivotTable5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Customer Segment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doughnutChart>
        <c:varyColors val="1"/>
        <c:ser>
          <c:idx val="0"/>
          <c:order val="0"/>
          <c:tx>
            <c:strRef>
              <c:f>Pivot_Analysis!$B$45</c:f>
              <c:strCache>
                <c:ptCount val="1"/>
                <c:pt idx="0">
                  <c:v>Total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F7E-40B6-938B-6F3FA73EC5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7E-40B6-938B-6F3FA73EC5B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F7E-40B6-938B-6F3FA73EC5B3}"/>
              </c:ext>
            </c:extLst>
          </c:dPt>
          <c:cat>
            <c:strRef>
              <c:f>Pivot_Analysis!$A$46:$A$49</c:f>
              <c:strCache>
                <c:ptCount val="3"/>
                <c:pt idx="0">
                  <c:v>Consumer</c:v>
                </c:pt>
                <c:pt idx="1">
                  <c:v>Corporate</c:v>
                </c:pt>
                <c:pt idx="2">
                  <c:v>Small Business</c:v>
                </c:pt>
              </c:strCache>
            </c:strRef>
          </c:cat>
          <c:val>
            <c:numRef>
              <c:f>Pivot_Analysis!$B$46:$B$49</c:f>
              <c:numCache>
                <c:formatCode>General</c:formatCode>
                <c:ptCount val="3"/>
                <c:pt idx="0">
                  <c:v>-96226989.275624916</c:v>
                </c:pt>
                <c:pt idx="1">
                  <c:v>-31605449.47387496</c:v>
                </c:pt>
                <c:pt idx="2">
                  <c:v>-20805706.512000009</c:v>
                </c:pt>
              </c:numCache>
            </c:numRef>
          </c:val>
          <c:extLst>
            <c:ext xmlns:c16="http://schemas.microsoft.com/office/drawing/2014/chart" uri="{C3380CC4-5D6E-409C-BE32-E72D297353CC}">
              <c16:uniqueId val="{00000006-FF7E-40B6-938B-6F3FA73EC5B3}"/>
            </c:ext>
          </c:extLst>
        </c:ser>
        <c:ser>
          <c:idx val="1"/>
          <c:order val="1"/>
          <c:tx>
            <c:strRef>
              <c:f>Pivot_Analysis!$C$45</c:f>
              <c:strCache>
                <c:ptCount val="1"/>
                <c:pt idx="0">
                  <c:v> Order_ID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FF7E-40B6-938B-6F3FA73EC5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FF7E-40B6-938B-6F3FA73EC5B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FF7E-40B6-938B-6F3FA73EC5B3}"/>
              </c:ext>
            </c:extLst>
          </c:dPt>
          <c:cat>
            <c:strRef>
              <c:f>Pivot_Analysis!$A$46:$A$49</c:f>
              <c:strCache>
                <c:ptCount val="3"/>
                <c:pt idx="0">
                  <c:v>Consumer</c:v>
                </c:pt>
                <c:pt idx="1">
                  <c:v>Corporate</c:v>
                </c:pt>
                <c:pt idx="2">
                  <c:v>Small Business</c:v>
                </c:pt>
              </c:strCache>
            </c:strRef>
          </c:cat>
          <c:val>
            <c:numRef>
              <c:f>Pivot_Analysis!$C$46:$C$49</c:f>
              <c:numCache>
                <c:formatCode>General</c:formatCode>
                <c:ptCount val="3"/>
                <c:pt idx="0">
                  <c:v>5216</c:v>
                </c:pt>
                <c:pt idx="1">
                  <c:v>1635</c:v>
                </c:pt>
                <c:pt idx="2">
                  <c:v>1149</c:v>
                </c:pt>
              </c:numCache>
            </c:numRef>
          </c:val>
          <c:extLst>
            <c:ext xmlns:c16="http://schemas.microsoft.com/office/drawing/2014/chart" uri="{C3380CC4-5D6E-409C-BE32-E72D297353CC}">
              <c16:uniqueId val="{0000000D-FF7E-40B6-938B-6F3FA73EC5B3}"/>
            </c:ext>
          </c:extLst>
        </c:ser>
        <c:ser>
          <c:idx val="2"/>
          <c:order val="2"/>
          <c:tx>
            <c:strRef>
              <c:f>Pivot_Analysis!$D$45</c:f>
              <c:strCache>
                <c:ptCount val="1"/>
                <c:pt idx="0">
                  <c:v>Total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FF7E-40B6-938B-6F3FA73EC5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FF7E-40B6-938B-6F3FA73EC5B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3-FF7E-40B6-938B-6F3FA73EC5B3}"/>
              </c:ext>
            </c:extLst>
          </c:dPt>
          <c:cat>
            <c:strRef>
              <c:f>Pivot_Analysis!$A$46:$A$49</c:f>
              <c:strCache>
                <c:ptCount val="3"/>
                <c:pt idx="0">
                  <c:v>Consumer</c:v>
                </c:pt>
                <c:pt idx="1">
                  <c:v>Corporate</c:v>
                </c:pt>
                <c:pt idx="2">
                  <c:v>Small Business</c:v>
                </c:pt>
              </c:strCache>
            </c:strRef>
          </c:cat>
          <c:val>
            <c:numRef>
              <c:f>Pivot_Analysis!$D$46:$D$49</c:f>
              <c:numCache>
                <c:formatCode>General</c:formatCode>
                <c:ptCount val="3"/>
                <c:pt idx="0">
                  <c:v>26.844375000000102</c:v>
                </c:pt>
                <c:pt idx="1">
                  <c:v>8.6761249999999706</c:v>
                </c:pt>
                <c:pt idx="2">
                  <c:v>6.8479999999999679</c:v>
                </c:pt>
              </c:numCache>
            </c:numRef>
          </c:val>
          <c:extLst>
            <c:ext xmlns:c16="http://schemas.microsoft.com/office/drawing/2014/chart" uri="{C3380CC4-5D6E-409C-BE32-E72D297353CC}">
              <c16:uniqueId val="{00000014-FF7E-40B6-938B-6F3FA73EC5B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[ECommerce_Sales_Profit_Analytics.xlsx]Pivot_Analysis!PivotTable7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Orders by Payment Method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Pivot_Analysis!$B$59</c:f>
              <c:strCache>
                <c:ptCount val="1"/>
                <c:pt idx="0">
                  <c:v>Total Sales</c:v>
                </c:pt>
              </c:strCache>
            </c:strRef>
          </c:tx>
          <c:spPr>
            <a:solidFill>
              <a:schemeClr val="accent1"/>
            </a:solidFill>
            <a:ln>
              <a:noFill/>
            </a:ln>
            <a:effectLst/>
          </c:spPr>
          <c:invertIfNegative val="0"/>
          <c:cat>
            <c:strRef>
              <c:f>Pivot_Analysis!$A$60:$A$65</c:f>
              <c:strCache>
                <c:ptCount val="5"/>
                <c:pt idx="0">
                  <c:v>Cash on Delivery</c:v>
                </c:pt>
                <c:pt idx="1">
                  <c:v>Credit Card</c:v>
                </c:pt>
                <c:pt idx="2">
                  <c:v>Debit Card</c:v>
                </c:pt>
                <c:pt idx="3">
                  <c:v>Net Banking</c:v>
                </c:pt>
                <c:pt idx="4">
                  <c:v>UPI</c:v>
                </c:pt>
              </c:strCache>
            </c:strRef>
          </c:cat>
          <c:val>
            <c:numRef>
              <c:f>Pivot_Analysis!$B$60:$B$65</c:f>
              <c:numCache>
                <c:formatCode>General</c:formatCode>
                <c:ptCount val="5"/>
                <c:pt idx="0">
                  <c:v>4.3832500000000003</c:v>
                </c:pt>
                <c:pt idx="1">
                  <c:v>10.988499999999981</c:v>
                </c:pt>
                <c:pt idx="2">
                  <c:v>7.6602499999999623</c:v>
                </c:pt>
                <c:pt idx="3">
                  <c:v>4.7564999999999937</c:v>
                </c:pt>
                <c:pt idx="4">
                  <c:v>14.580000000000064</c:v>
                </c:pt>
              </c:numCache>
            </c:numRef>
          </c:val>
          <c:extLst>
            <c:ext xmlns:c16="http://schemas.microsoft.com/office/drawing/2014/chart" uri="{C3380CC4-5D6E-409C-BE32-E72D297353CC}">
              <c16:uniqueId val="{00000000-ABC0-4ED2-8CD2-94FC83E469B4}"/>
            </c:ext>
          </c:extLst>
        </c:ser>
        <c:ser>
          <c:idx val="1"/>
          <c:order val="1"/>
          <c:tx>
            <c:strRef>
              <c:f>Pivot_Analysis!$C$59</c:f>
              <c:strCache>
                <c:ptCount val="1"/>
                <c:pt idx="0">
                  <c:v> Order_ID</c:v>
                </c:pt>
              </c:strCache>
            </c:strRef>
          </c:tx>
          <c:spPr>
            <a:solidFill>
              <a:schemeClr val="accent2"/>
            </a:solidFill>
            <a:ln>
              <a:noFill/>
            </a:ln>
            <a:effectLst/>
          </c:spPr>
          <c:invertIfNegative val="0"/>
          <c:cat>
            <c:strRef>
              <c:f>Pivot_Analysis!$A$60:$A$65</c:f>
              <c:strCache>
                <c:ptCount val="5"/>
                <c:pt idx="0">
                  <c:v>Cash on Delivery</c:v>
                </c:pt>
                <c:pt idx="1">
                  <c:v>Credit Card</c:v>
                </c:pt>
                <c:pt idx="2">
                  <c:v>Debit Card</c:v>
                </c:pt>
                <c:pt idx="3">
                  <c:v>Net Banking</c:v>
                </c:pt>
                <c:pt idx="4">
                  <c:v>UPI</c:v>
                </c:pt>
              </c:strCache>
            </c:strRef>
          </c:cat>
          <c:val>
            <c:numRef>
              <c:f>Pivot_Analysis!$C$60:$C$65</c:f>
              <c:numCache>
                <c:formatCode>General</c:formatCode>
                <c:ptCount val="5"/>
                <c:pt idx="0">
                  <c:v>814</c:v>
                </c:pt>
                <c:pt idx="1">
                  <c:v>1956</c:v>
                </c:pt>
                <c:pt idx="2">
                  <c:v>1438</c:v>
                </c:pt>
                <c:pt idx="3">
                  <c:v>947</c:v>
                </c:pt>
                <c:pt idx="4">
                  <c:v>2845</c:v>
                </c:pt>
              </c:numCache>
            </c:numRef>
          </c:val>
          <c:extLst>
            <c:ext xmlns:c16="http://schemas.microsoft.com/office/drawing/2014/chart" uri="{C3380CC4-5D6E-409C-BE32-E72D297353CC}">
              <c16:uniqueId val="{00000001-ABC0-4ED2-8CD2-94FC83E469B4}"/>
            </c:ext>
          </c:extLst>
        </c:ser>
        <c:dLbls>
          <c:showLegendKey val="0"/>
          <c:showVal val="0"/>
          <c:showCatName val="0"/>
          <c:showSerName val="0"/>
          <c:showPercent val="0"/>
          <c:showBubbleSize val="0"/>
        </c:dLbls>
        <c:gapWidth val="219"/>
        <c:overlap val="-27"/>
        <c:axId val="181526192"/>
        <c:axId val="171603952"/>
      </c:barChart>
      <c:catAx>
        <c:axId val="18152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03952"/>
        <c:crosses val="autoZero"/>
        <c:auto val="1"/>
        <c:lblAlgn val="ctr"/>
        <c:lblOffset val="100"/>
        <c:noMultiLvlLbl val="0"/>
      </c:catAx>
      <c:valAx>
        <c:axId val="171603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26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447040</xdr:colOff>
      <xdr:row>3</xdr:row>
      <xdr:rowOff>91440</xdr:rowOff>
    </xdr:from>
    <xdr:to>
      <xdr:col>3</xdr:col>
      <xdr:colOff>182880</xdr:colOff>
      <xdr:row>8</xdr:row>
      <xdr:rowOff>20320</xdr:rowOff>
    </xdr:to>
    <xdr:sp macro="" textlink="">
      <xdr:nvSpPr>
        <xdr:cNvPr id="4" name="Rectangle 3">
          <a:extLst>
            <a:ext uri="{FF2B5EF4-FFF2-40B4-BE49-F238E27FC236}">
              <a16:creationId xmlns:a16="http://schemas.microsoft.com/office/drawing/2014/main" id="{D40B80B0-2C46-BEE2-7ED2-F2265308E79A}"/>
            </a:ext>
          </a:extLst>
        </xdr:cNvPr>
        <xdr:cNvSpPr/>
      </xdr:nvSpPr>
      <xdr:spPr>
        <a:xfrm>
          <a:off x="447040" y="1066800"/>
          <a:ext cx="1564640" cy="8432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40640</xdr:colOff>
      <xdr:row>4</xdr:row>
      <xdr:rowOff>0</xdr:rowOff>
    </xdr:from>
    <xdr:to>
      <xdr:col>2</xdr:col>
      <xdr:colOff>538480</xdr:colOff>
      <xdr:row>7</xdr:row>
      <xdr:rowOff>111760</xdr:rowOff>
    </xdr:to>
    <xdr:sp macro="" textlink="">
      <xdr:nvSpPr>
        <xdr:cNvPr id="5" name="TextBox 4">
          <a:extLst>
            <a:ext uri="{FF2B5EF4-FFF2-40B4-BE49-F238E27FC236}">
              <a16:creationId xmlns:a16="http://schemas.microsoft.com/office/drawing/2014/main" id="{7ED37660-2CA7-FD07-F3E0-10500F550EA7}"/>
            </a:ext>
          </a:extLst>
        </xdr:cNvPr>
        <xdr:cNvSpPr txBox="1"/>
      </xdr:nvSpPr>
      <xdr:spPr>
        <a:xfrm>
          <a:off x="650240" y="1158240"/>
          <a:ext cx="1107440" cy="660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TOTAL SALES</a:t>
          </a:r>
          <a:br>
            <a:rPr lang="en-IN" b="1"/>
          </a:br>
          <a:br>
            <a:rPr lang="en-IN" b="1"/>
          </a:br>
          <a:br>
            <a:rPr lang="en-IN" b="1"/>
          </a:br>
          <a:endParaRPr lang="en-IN" sz="1100" b="1"/>
        </a:p>
      </xdr:txBody>
    </xdr:sp>
    <xdr:clientData/>
  </xdr:twoCellAnchor>
  <xdr:twoCellAnchor>
    <xdr:from>
      <xdr:col>1</xdr:col>
      <xdr:colOff>132080</xdr:colOff>
      <xdr:row>5</xdr:row>
      <xdr:rowOff>132080</xdr:rowOff>
    </xdr:from>
    <xdr:to>
      <xdr:col>2</xdr:col>
      <xdr:colOff>436880</xdr:colOff>
      <xdr:row>7</xdr:row>
      <xdr:rowOff>60960</xdr:rowOff>
    </xdr:to>
    <xdr:sp macro="" textlink="Calculations!B2">
      <xdr:nvSpPr>
        <xdr:cNvPr id="6" name="TextBox 5">
          <a:extLst>
            <a:ext uri="{FF2B5EF4-FFF2-40B4-BE49-F238E27FC236}">
              <a16:creationId xmlns:a16="http://schemas.microsoft.com/office/drawing/2014/main" id="{E08298AE-4B7B-6861-1767-5185A092034E}"/>
            </a:ext>
          </a:extLst>
        </xdr:cNvPr>
        <xdr:cNvSpPr txBox="1"/>
      </xdr:nvSpPr>
      <xdr:spPr>
        <a:xfrm>
          <a:off x="741680" y="1473200"/>
          <a:ext cx="914400" cy="2946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DAB149-088D-42A8-BD63-80EECA17F2D3}" type="TxLink">
            <a:rPr lang="en-US" sz="1100" b="0" i="0" u="none" strike="noStrike">
              <a:solidFill>
                <a:srgbClr val="000000"/>
              </a:solidFill>
              <a:latin typeface="Calibri"/>
              <a:ea typeface="Calibri"/>
              <a:cs typeface="Calibri"/>
            </a:rPr>
            <a:pPr/>
            <a:t>₹ 19,80,74,482.29</a:t>
          </a:fld>
          <a:endParaRPr lang="en-IN" sz="1100"/>
        </a:p>
      </xdr:txBody>
    </xdr:sp>
    <xdr:clientData/>
  </xdr:twoCellAnchor>
  <xdr:twoCellAnchor>
    <xdr:from>
      <xdr:col>3</xdr:col>
      <xdr:colOff>538480</xdr:colOff>
      <xdr:row>3</xdr:row>
      <xdr:rowOff>81280</xdr:rowOff>
    </xdr:from>
    <xdr:to>
      <xdr:col>6</xdr:col>
      <xdr:colOff>274320</xdr:colOff>
      <xdr:row>8</xdr:row>
      <xdr:rowOff>10160</xdr:rowOff>
    </xdr:to>
    <xdr:sp macro="" textlink="">
      <xdr:nvSpPr>
        <xdr:cNvPr id="7" name="Rectangle 6">
          <a:extLst>
            <a:ext uri="{FF2B5EF4-FFF2-40B4-BE49-F238E27FC236}">
              <a16:creationId xmlns:a16="http://schemas.microsoft.com/office/drawing/2014/main" id="{34A4FF70-4D35-4076-8FC2-3CEB1EDD0C31}"/>
            </a:ext>
          </a:extLst>
        </xdr:cNvPr>
        <xdr:cNvSpPr/>
      </xdr:nvSpPr>
      <xdr:spPr>
        <a:xfrm>
          <a:off x="2367280" y="1056640"/>
          <a:ext cx="1564640" cy="8432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10160</xdr:colOff>
      <xdr:row>3</xdr:row>
      <xdr:rowOff>81280</xdr:rowOff>
    </xdr:from>
    <xdr:to>
      <xdr:col>9</xdr:col>
      <xdr:colOff>355600</xdr:colOff>
      <xdr:row>8</xdr:row>
      <xdr:rowOff>10160</xdr:rowOff>
    </xdr:to>
    <xdr:sp macro="" textlink="">
      <xdr:nvSpPr>
        <xdr:cNvPr id="8" name="Rectangle 7">
          <a:extLst>
            <a:ext uri="{FF2B5EF4-FFF2-40B4-BE49-F238E27FC236}">
              <a16:creationId xmlns:a16="http://schemas.microsoft.com/office/drawing/2014/main" id="{E16D690D-558C-4BC6-A43F-0B71CB6F8CF0}"/>
            </a:ext>
          </a:extLst>
        </xdr:cNvPr>
        <xdr:cNvSpPr/>
      </xdr:nvSpPr>
      <xdr:spPr>
        <a:xfrm>
          <a:off x="4277360" y="1056640"/>
          <a:ext cx="1564640" cy="8432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457200</xdr:colOff>
      <xdr:row>9</xdr:row>
      <xdr:rowOff>91440</xdr:rowOff>
    </xdr:from>
    <xdr:to>
      <xdr:col>3</xdr:col>
      <xdr:colOff>193040</xdr:colOff>
      <xdr:row>14</xdr:row>
      <xdr:rowOff>20320</xdr:rowOff>
    </xdr:to>
    <xdr:sp macro="" textlink="">
      <xdr:nvSpPr>
        <xdr:cNvPr id="9" name="Rectangle 8">
          <a:extLst>
            <a:ext uri="{FF2B5EF4-FFF2-40B4-BE49-F238E27FC236}">
              <a16:creationId xmlns:a16="http://schemas.microsoft.com/office/drawing/2014/main" id="{4B5CF036-E3AB-4050-82C2-967704C8BF21}"/>
            </a:ext>
          </a:extLst>
        </xdr:cNvPr>
        <xdr:cNvSpPr/>
      </xdr:nvSpPr>
      <xdr:spPr>
        <a:xfrm>
          <a:off x="457200" y="2164080"/>
          <a:ext cx="1564640" cy="8432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518160</xdr:colOff>
      <xdr:row>9</xdr:row>
      <xdr:rowOff>91440</xdr:rowOff>
    </xdr:from>
    <xdr:to>
      <xdr:col>6</xdr:col>
      <xdr:colOff>254000</xdr:colOff>
      <xdr:row>14</xdr:row>
      <xdr:rowOff>20320</xdr:rowOff>
    </xdr:to>
    <xdr:sp macro="" textlink="">
      <xdr:nvSpPr>
        <xdr:cNvPr id="10" name="Rectangle 9">
          <a:extLst>
            <a:ext uri="{FF2B5EF4-FFF2-40B4-BE49-F238E27FC236}">
              <a16:creationId xmlns:a16="http://schemas.microsoft.com/office/drawing/2014/main" id="{F813289E-5F5B-4650-A607-9014173FC362}"/>
            </a:ext>
          </a:extLst>
        </xdr:cNvPr>
        <xdr:cNvSpPr/>
      </xdr:nvSpPr>
      <xdr:spPr>
        <a:xfrm>
          <a:off x="2346960" y="2164080"/>
          <a:ext cx="1564640" cy="8432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30480</xdr:colOff>
      <xdr:row>9</xdr:row>
      <xdr:rowOff>121920</xdr:rowOff>
    </xdr:from>
    <xdr:to>
      <xdr:col>9</xdr:col>
      <xdr:colOff>375920</xdr:colOff>
      <xdr:row>14</xdr:row>
      <xdr:rowOff>50800</xdr:rowOff>
    </xdr:to>
    <xdr:sp macro="" textlink="">
      <xdr:nvSpPr>
        <xdr:cNvPr id="11" name="Rectangle 10">
          <a:extLst>
            <a:ext uri="{FF2B5EF4-FFF2-40B4-BE49-F238E27FC236}">
              <a16:creationId xmlns:a16="http://schemas.microsoft.com/office/drawing/2014/main" id="{AE2FDA4F-5F1B-4869-9E89-9B9416E281A6}"/>
            </a:ext>
          </a:extLst>
        </xdr:cNvPr>
        <xdr:cNvSpPr/>
      </xdr:nvSpPr>
      <xdr:spPr>
        <a:xfrm>
          <a:off x="4297680" y="2194560"/>
          <a:ext cx="1564640" cy="8432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101600</xdr:colOff>
      <xdr:row>3</xdr:row>
      <xdr:rowOff>152400</xdr:rowOff>
    </xdr:from>
    <xdr:to>
      <xdr:col>5</xdr:col>
      <xdr:colOff>599440</xdr:colOff>
      <xdr:row>7</xdr:row>
      <xdr:rowOff>81280</xdr:rowOff>
    </xdr:to>
    <xdr:sp macro="" textlink="">
      <xdr:nvSpPr>
        <xdr:cNvPr id="13" name="TextBox 12">
          <a:extLst>
            <a:ext uri="{FF2B5EF4-FFF2-40B4-BE49-F238E27FC236}">
              <a16:creationId xmlns:a16="http://schemas.microsoft.com/office/drawing/2014/main" id="{E7906B53-5CAF-414F-BB35-D5CA4D9D377B}"/>
            </a:ext>
          </a:extLst>
        </xdr:cNvPr>
        <xdr:cNvSpPr txBox="1"/>
      </xdr:nvSpPr>
      <xdr:spPr>
        <a:xfrm>
          <a:off x="2540000" y="1127760"/>
          <a:ext cx="1107440" cy="660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TOTAL PROFIT</a:t>
          </a:r>
          <a:br>
            <a:rPr lang="en-IN" b="1"/>
          </a:br>
          <a:br>
            <a:rPr lang="en-IN" b="1"/>
          </a:br>
          <a:br>
            <a:rPr lang="en-IN" b="1"/>
          </a:br>
          <a:endParaRPr lang="en-IN" sz="1100" b="1"/>
        </a:p>
      </xdr:txBody>
    </xdr:sp>
    <xdr:clientData/>
  </xdr:twoCellAnchor>
  <xdr:twoCellAnchor>
    <xdr:from>
      <xdr:col>7</xdr:col>
      <xdr:colOff>142240</xdr:colOff>
      <xdr:row>4</xdr:row>
      <xdr:rowOff>20320</xdr:rowOff>
    </xdr:from>
    <xdr:to>
      <xdr:col>9</xdr:col>
      <xdr:colOff>193040</xdr:colOff>
      <xdr:row>7</xdr:row>
      <xdr:rowOff>132080</xdr:rowOff>
    </xdr:to>
    <xdr:sp macro="" textlink="">
      <xdr:nvSpPr>
        <xdr:cNvPr id="14" name="TextBox 13">
          <a:extLst>
            <a:ext uri="{FF2B5EF4-FFF2-40B4-BE49-F238E27FC236}">
              <a16:creationId xmlns:a16="http://schemas.microsoft.com/office/drawing/2014/main" id="{602C4070-3393-450A-84C4-056BE57D90A6}"/>
            </a:ext>
          </a:extLst>
        </xdr:cNvPr>
        <xdr:cNvSpPr txBox="1"/>
      </xdr:nvSpPr>
      <xdr:spPr>
        <a:xfrm>
          <a:off x="4409440" y="1178560"/>
          <a:ext cx="1270000" cy="660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PROFIT</a:t>
          </a:r>
          <a:r>
            <a:rPr lang="en-IN" b="1" baseline="0"/>
            <a:t> MARGIN</a:t>
          </a:r>
          <a:br>
            <a:rPr lang="en-IN" b="1"/>
          </a:br>
          <a:br>
            <a:rPr lang="en-IN" b="1"/>
          </a:br>
          <a:br>
            <a:rPr lang="en-IN" b="1"/>
          </a:br>
          <a:endParaRPr lang="en-IN" sz="1100" b="1"/>
        </a:p>
      </xdr:txBody>
    </xdr:sp>
    <xdr:clientData/>
  </xdr:twoCellAnchor>
  <xdr:twoCellAnchor>
    <xdr:from>
      <xdr:col>7</xdr:col>
      <xdr:colOff>142240</xdr:colOff>
      <xdr:row>10</xdr:row>
      <xdr:rowOff>0</xdr:rowOff>
    </xdr:from>
    <xdr:to>
      <xdr:col>9</xdr:col>
      <xdr:colOff>182880</xdr:colOff>
      <xdr:row>14</xdr:row>
      <xdr:rowOff>20320</xdr:rowOff>
    </xdr:to>
    <xdr:sp macro="" textlink="">
      <xdr:nvSpPr>
        <xdr:cNvPr id="15" name="TextBox 14">
          <a:extLst>
            <a:ext uri="{FF2B5EF4-FFF2-40B4-BE49-F238E27FC236}">
              <a16:creationId xmlns:a16="http://schemas.microsoft.com/office/drawing/2014/main" id="{57ADD97A-1089-48AA-AC3F-44981C5187FC}"/>
            </a:ext>
          </a:extLst>
        </xdr:cNvPr>
        <xdr:cNvSpPr txBox="1"/>
      </xdr:nvSpPr>
      <xdr:spPr>
        <a:xfrm>
          <a:off x="4409440" y="2255520"/>
          <a:ext cx="1259840" cy="751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AVERAGE</a:t>
          </a:r>
          <a:r>
            <a:rPr lang="en-IN" b="1" baseline="0"/>
            <a:t> ORDER VALUE</a:t>
          </a:r>
          <a:br>
            <a:rPr lang="en-IN" b="1"/>
          </a:br>
          <a:br>
            <a:rPr lang="en-IN" b="1"/>
          </a:br>
          <a:br>
            <a:rPr lang="en-IN" b="1"/>
          </a:br>
          <a:endParaRPr lang="en-IN" sz="1100" b="1"/>
        </a:p>
      </xdr:txBody>
    </xdr:sp>
    <xdr:clientData/>
  </xdr:twoCellAnchor>
  <xdr:twoCellAnchor>
    <xdr:from>
      <xdr:col>4</xdr:col>
      <xdr:colOff>162560</xdr:colOff>
      <xdr:row>10</xdr:row>
      <xdr:rowOff>10160</xdr:rowOff>
    </xdr:from>
    <xdr:to>
      <xdr:col>6</xdr:col>
      <xdr:colOff>50800</xdr:colOff>
      <xdr:row>13</xdr:row>
      <xdr:rowOff>121920</xdr:rowOff>
    </xdr:to>
    <xdr:sp macro="" textlink="">
      <xdr:nvSpPr>
        <xdr:cNvPr id="16" name="TextBox 15">
          <a:extLst>
            <a:ext uri="{FF2B5EF4-FFF2-40B4-BE49-F238E27FC236}">
              <a16:creationId xmlns:a16="http://schemas.microsoft.com/office/drawing/2014/main" id="{834FD4E6-AD34-4A72-9395-6022DE0A9882}"/>
            </a:ext>
          </a:extLst>
        </xdr:cNvPr>
        <xdr:cNvSpPr txBox="1"/>
      </xdr:nvSpPr>
      <xdr:spPr>
        <a:xfrm>
          <a:off x="2600960" y="2265680"/>
          <a:ext cx="1107440" cy="660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UNITS</a:t>
          </a:r>
          <a:r>
            <a:rPr lang="en-IN" b="1" baseline="0"/>
            <a:t> SOLD</a:t>
          </a:r>
          <a:br>
            <a:rPr lang="en-IN" b="1"/>
          </a:br>
          <a:br>
            <a:rPr lang="en-IN" b="1"/>
          </a:br>
          <a:br>
            <a:rPr lang="en-IN" b="1"/>
          </a:br>
          <a:endParaRPr lang="en-IN" sz="1100" b="1"/>
        </a:p>
      </xdr:txBody>
    </xdr:sp>
    <xdr:clientData/>
  </xdr:twoCellAnchor>
  <xdr:twoCellAnchor>
    <xdr:from>
      <xdr:col>1</xdr:col>
      <xdr:colOff>81280</xdr:colOff>
      <xdr:row>10</xdr:row>
      <xdr:rowOff>0</xdr:rowOff>
    </xdr:from>
    <xdr:to>
      <xdr:col>2</xdr:col>
      <xdr:colOff>579120</xdr:colOff>
      <xdr:row>13</xdr:row>
      <xdr:rowOff>111760</xdr:rowOff>
    </xdr:to>
    <xdr:sp macro="" textlink="">
      <xdr:nvSpPr>
        <xdr:cNvPr id="17" name="TextBox 16">
          <a:extLst>
            <a:ext uri="{FF2B5EF4-FFF2-40B4-BE49-F238E27FC236}">
              <a16:creationId xmlns:a16="http://schemas.microsoft.com/office/drawing/2014/main" id="{21611240-83BD-4F19-8CE4-33ACBFBA36CE}"/>
            </a:ext>
          </a:extLst>
        </xdr:cNvPr>
        <xdr:cNvSpPr txBox="1"/>
      </xdr:nvSpPr>
      <xdr:spPr>
        <a:xfrm>
          <a:off x="690880" y="2255520"/>
          <a:ext cx="1107440" cy="660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TOTAL ORDERS</a:t>
          </a:r>
          <a:br>
            <a:rPr lang="en-IN" b="1"/>
          </a:br>
          <a:br>
            <a:rPr lang="en-IN" b="1"/>
          </a:br>
          <a:br>
            <a:rPr lang="en-IN" b="1"/>
          </a:br>
          <a:endParaRPr lang="en-IN" sz="1100" b="1"/>
        </a:p>
      </xdr:txBody>
    </xdr:sp>
    <xdr:clientData/>
  </xdr:twoCellAnchor>
  <xdr:twoCellAnchor>
    <xdr:from>
      <xdr:col>4</xdr:col>
      <xdr:colOff>203200</xdr:colOff>
      <xdr:row>5</xdr:row>
      <xdr:rowOff>81280</xdr:rowOff>
    </xdr:from>
    <xdr:to>
      <xdr:col>5</xdr:col>
      <xdr:colOff>508000</xdr:colOff>
      <xdr:row>7</xdr:row>
      <xdr:rowOff>10160</xdr:rowOff>
    </xdr:to>
    <xdr:sp macro="" textlink="Calculations!B3">
      <xdr:nvSpPr>
        <xdr:cNvPr id="19" name="TextBox 18">
          <a:extLst>
            <a:ext uri="{FF2B5EF4-FFF2-40B4-BE49-F238E27FC236}">
              <a16:creationId xmlns:a16="http://schemas.microsoft.com/office/drawing/2014/main" id="{C6110332-2653-49CF-89C4-529E4C13D5DF}"/>
            </a:ext>
          </a:extLst>
        </xdr:cNvPr>
        <xdr:cNvSpPr txBox="1"/>
      </xdr:nvSpPr>
      <xdr:spPr>
        <a:xfrm>
          <a:off x="2641600" y="1422400"/>
          <a:ext cx="914400" cy="2946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36F7DFF-5B5D-49C6-9D47-34EB9BB4697E}" type="TxLink">
            <a:rPr lang="en-US" sz="1100" b="0" i="0" u="none" strike="noStrike">
              <a:solidFill>
                <a:srgbClr val="000000"/>
              </a:solidFill>
              <a:latin typeface="Calibri"/>
              <a:ea typeface="Calibri"/>
              <a:cs typeface="Calibri"/>
            </a:rPr>
            <a:pPr/>
            <a:t>₹ 4,94,36,294.66</a:t>
          </a:fld>
          <a:endParaRPr lang="en-IN" sz="1100"/>
        </a:p>
      </xdr:txBody>
    </xdr:sp>
    <xdr:clientData/>
  </xdr:twoCellAnchor>
  <xdr:twoCellAnchor>
    <xdr:from>
      <xdr:col>7</xdr:col>
      <xdr:colOff>304800</xdr:colOff>
      <xdr:row>5</xdr:row>
      <xdr:rowOff>142240</xdr:rowOff>
    </xdr:from>
    <xdr:to>
      <xdr:col>9</xdr:col>
      <xdr:colOff>0</xdr:colOff>
      <xdr:row>7</xdr:row>
      <xdr:rowOff>71120</xdr:rowOff>
    </xdr:to>
    <xdr:sp macro="" textlink="Calculations!B4">
      <xdr:nvSpPr>
        <xdr:cNvPr id="20" name="TextBox 19">
          <a:extLst>
            <a:ext uri="{FF2B5EF4-FFF2-40B4-BE49-F238E27FC236}">
              <a16:creationId xmlns:a16="http://schemas.microsoft.com/office/drawing/2014/main" id="{7A2E21DA-90E2-4EDF-81B8-C2DC91F13378}"/>
            </a:ext>
          </a:extLst>
        </xdr:cNvPr>
        <xdr:cNvSpPr txBox="1"/>
      </xdr:nvSpPr>
      <xdr:spPr>
        <a:xfrm>
          <a:off x="4572000" y="1483360"/>
          <a:ext cx="914400" cy="2946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B9EDC53-3738-42C0-8D8B-288D9D805767}" type="TxLink">
            <a:rPr lang="en-US" sz="1100" b="0" i="0" u="none" strike="noStrike">
              <a:solidFill>
                <a:srgbClr val="000000"/>
              </a:solidFill>
              <a:latin typeface="Calibri"/>
              <a:ea typeface="Calibri"/>
              <a:cs typeface="Calibri"/>
            </a:rPr>
            <a:pPr/>
            <a:t>24.96%</a:t>
          </a:fld>
          <a:endParaRPr lang="en-IN" sz="1100"/>
        </a:p>
      </xdr:txBody>
    </xdr:sp>
    <xdr:clientData/>
  </xdr:twoCellAnchor>
  <xdr:twoCellAnchor>
    <xdr:from>
      <xdr:col>7</xdr:col>
      <xdr:colOff>345440</xdr:colOff>
      <xdr:row>12</xdr:row>
      <xdr:rowOff>30480</xdr:rowOff>
    </xdr:from>
    <xdr:to>
      <xdr:col>9</xdr:col>
      <xdr:colOff>40640</xdr:colOff>
      <xdr:row>13</xdr:row>
      <xdr:rowOff>142240</xdr:rowOff>
    </xdr:to>
    <xdr:sp macro="" textlink="Calculations!B7">
      <xdr:nvSpPr>
        <xdr:cNvPr id="21" name="TextBox 20">
          <a:extLst>
            <a:ext uri="{FF2B5EF4-FFF2-40B4-BE49-F238E27FC236}">
              <a16:creationId xmlns:a16="http://schemas.microsoft.com/office/drawing/2014/main" id="{84317665-9978-4470-A627-2024F7829A6F}"/>
            </a:ext>
          </a:extLst>
        </xdr:cNvPr>
        <xdr:cNvSpPr txBox="1"/>
      </xdr:nvSpPr>
      <xdr:spPr>
        <a:xfrm>
          <a:off x="4612640" y="2651760"/>
          <a:ext cx="914400" cy="2946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DD4CFC-0ED4-48DC-B8F4-A08815761249}" type="TxLink">
            <a:rPr lang="en-US" sz="1100" b="0" i="0" u="none" strike="noStrike">
              <a:solidFill>
                <a:srgbClr val="000000"/>
              </a:solidFill>
              <a:latin typeface="Calibri"/>
              <a:ea typeface="Calibri"/>
              <a:cs typeface="Calibri"/>
            </a:rPr>
            <a:pPr/>
            <a:t>₹ 24,759.31</a:t>
          </a:fld>
          <a:endParaRPr lang="en-IN" sz="1100"/>
        </a:p>
      </xdr:txBody>
    </xdr:sp>
    <xdr:clientData/>
  </xdr:twoCellAnchor>
  <xdr:twoCellAnchor>
    <xdr:from>
      <xdr:col>4</xdr:col>
      <xdr:colOff>284480</xdr:colOff>
      <xdr:row>11</xdr:row>
      <xdr:rowOff>111760</xdr:rowOff>
    </xdr:from>
    <xdr:to>
      <xdr:col>5</xdr:col>
      <xdr:colOff>589280</xdr:colOff>
      <xdr:row>13</xdr:row>
      <xdr:rowOff>40640</xdr:rowOff>
    </xdr:to>
    <xdr:sp macro="" textlink="Calculations!B6">
      <xdr:nvSpPr>
        <xdr:cNvPr id="22" name="TextBox 21">
          <a:extLst>
            <a:ext uri="{FF2B5EF4-FFF2-40B4-BE49-F238E27FC236}">
              <a16:creationId xmlns:a16="http://schemas.microsoft.com/office/drawing/2014/main" id="{DE66F1A6-2591-4A76-8C88-C9B9AA3C55C7}"/>
            </a:ext>
          </a:extLst>
        </xdr:cNvPr>
        <xdr:cNvSpPr txBox="1"/>
      </xdr:nvSpPr>
      <xdr:spPr>
        <a:xfrm>
          <a:off x="2722880" y="2550160"/>
          <a:ext cx="914400" cy="2946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14003F3-75BE-4EBF-98A8-5294C5D2261D}" type="TxLink">
            <a:rPr lang="en-US" sz="1100" b="0" i="0" u="none" strike="noStrike">
              <a:solidFill>
                <a:srgbClr val="000000"/>
              </a:solidFill>
              <a:latin typeface="Calibri"/>
              <a:ea typeface="Calibri"/>
              <a:cs typeface="Calibri"/>
            </a:rPr>
            <a:pPr/>
            <a:t>15294</a:t>
          </a:fld>
          <a:endParaRPr lang="en-IN" sz="1100"/>
        </a:p>
      </xdr:txBody>
    </xdr:sp>
    <xdr:clientData/>
  </xdr:twoCellAnchor>
  <xdr:twoCellAnchor>
    <xdr:from>
      <xdr:col>1</xdr:col>
      <xdr:colOff>172720</xdr:colOff>
      <xdr:row>11</xdr:row>
      <xdr:rowOff>101600</xdr:rowOff>
    </xdr:from>
    <xdr:to>
      <xdr:col>2</xdr:col>
      <xdr:colOff>477520</xdr:colOff>
      <xdr:row>13</xdr:row>
      <xdr:rowOff>30480</xdr:rowOff>
    </xdr:to>
    <xdr:sp macro="" textlink="Calculations!B5">
      <xdr:nvSpPr>
        <xdr:cNvPr id="23" name="TextBox 22">
          <a:extLst>
            <a:ext uri="{FF2B5EF4-FFF2-40B4-BE49-F238E27FC236}">
              <a16:creationId xmlns:a16="http://schemas.microsoft.com/office/drawing/2014/main" id="{A02E18EA-969B-47BD-8478-7B6D5D338456}"/>
            </a:ext>
          </a:extLst>
        </xdr:cNvPr>
        <xdr:cNvSpPr txBox="1"/>
      </xdr:nvSpPr>
      <xdr:spPr>
        <a:xfrm>
          <a:off x="782320" y="2540000"/>
          <a:ext cx="914400" cy="2946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018117A-3A60-4EED-81E5-6329A2B52023}" type="TxLink">
            <a:rPr lang="en-US" sz="1100" b="0" i="0" u="none" strike="noStrike">
              <a:solidFill>
                <a:srgbClr val="000000"/>
              </a:solidFill>
              <a:latin typeface="Calibri"/>
              <a:ea typeface="Calibri"/>
              <a:cs typeface="Calibri"/>
            </a:rPr>
            <a:pPr/>
            <a:t>8000</a:t>
          </a:fld>
          <a:endParaRPr lang="en-IN" sz="1100"/>
        </a:p>
      </xdr:txBody>
    </xdr:sp>
    <xdr:clientData/>
  </xdr:twoCellAnchor>
  <xdr:twoCellAnchor>
    <xdr:from>
      <xdr:col>0</xdr:col>
      <xdr:colOff>477520</xdr:colOff>
      <xdr:row>16</xdr:row>
      <xdr:rowOff>0</xdr:rowOff>
    </xdr:from>
    <xdr:to>
      <xdr:col>8</xdr:col>
      <xdr:colOff>172720</xdr:colOff>
      <xdr:row>31</xdr:row>
      <xdr:rowOff>0</xdr:rowOff>
    </xdr:to>
    <xdr:graphicFrame macro="">
      <xdr:nvGraphicFramePr>
        <xdr:cNvPr id="24" name="Chart 23">
          <a:extLst>
            <a:ext uri="{FF2B5EF4-FFF2-40B4-BE49-F238E27FC236}">
              <a16:creationId xmlns:a16="http://schemas.microsoft.com/office/drawing/2014/main" id="{B0133D60-AC37-4AE7-891C-3502731A2A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172720</xdr:colOff>
      <xdr:row>15</xdr:row>
      <xdr:rowOff>162560</xdr:rowOff>
    </xdr:from>
    <xdr:to>
      <xdr:col>16</xdr:col>
      <xdr:colOff>477520</xdr:colOff>
      <xdr:row>30</xdr:row>
      <xdr:rowOff>162560</xdr:rowOff>
    </xdr:to>
    <xdr:graphicFrame macro="">
      <xdr:nvGraphicFramePr>
        <xdr:cNvPr id="25" name="Chart 24">
          <a:extLst>
            <a:ext uri="{FF2B5EF4-FFF2-40B4-BE49-F238E27FC236}">
              <a16:creationId xmlns:a16="http://schemas.microsoft.com/office/drawing/2014/main" id="{1D45119E-BEB2-4751-86EF-C0DA41AFAE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487680</xdr:colOff>
      <xdr:row>32</xdr:row>
      <xdr:rowOff>111760</xdr:rowOff>
    </xdr:from>
    <xdr:to>
      <xdr:col>8</xdr:col>
      <xdr:colOff>182880</xdr:colOff>
      <xdr:row>47</xdr:row>
      <xdr:rowOff>111760</xdr:rowOff>
    </xdr:to>
    <xdr:graphicFrame macro="">
      <xdr:nvGraphicFramePr>
        <xdr:cNvPr id="26" name="Chart 25">
          <a:extLst>
            <a:ext uri="{FF2B5EF4-FFF2-40B4-BE49-F238E27FC236}">
              <a16:creationId xmlns:a16="http://schemas.microsoft.com/office/drawing/2014/main" id="{D1F2FE42-5824-491A-8CF4-18EB651396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152400</xdr:colOff>
      <xdr:row>32</xdr:row>
      <xdr:rowOff>152400</xdr:rowOff>
    </xdr:from>
    <xdr:to>
      <xdr:col>16</xdr:col>
      <xdr:colOff>457200</xdr:colOff>
      <xdr:row>47</xdr:row>
      <xdr:rowOff>152400</xdr:rowOff>
    </xdr:to>
    <xdr:graphicFrame macro="">
      <xdr:nvGraphicFramePr>
        <xdr:cNvPr id="27" name="Chart 26">
          <a:extLst>
            <a:ext uri="{FF2B5EF4-FFF2-40B4-BE49-F238E27FC236}">
              <a16:creationId xmlns:a16="http://schemas.microsoft.com/office/drawing/2014/main" id="{D3DF6F82-CD51-474A-9180-F950B2E39D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487680</xdr:colOff>
      <xdr:row>49</xdr:row>
      <xdr:rowOff>152400</xdr:rowOff>
    </xdr:from>
    <xdr:to>
      <xdr:col>8</xdr:col>
      <xdr:colOff>182880</xdr:colOff>
      <xdr:row>64</xdr:row>
      <xdr:rowOff>152400</xdr:rowOff>
    </xdr:to>
    <xdr:graphicFrame macro="">
      <xdr:nvGraphicFramePr>
        <xdr:cNvPr id="30" name="Chart 29">
          <a:extLst>
            <a:ext uri="{FF2B5EF4-FFF2-40B4-BE49-F238E27FC236}">
              <a16:creationId xmlns:a16="http://schemas.microsoft.com/office/drawing/2014/main" id="{EB9B0960-3815-4123-856A-23B8A88205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162560</xdr:colOff>
      <xdr:row>49</xdr:row>
      <xdr:rowOff>132080</xdr:rowOff>
    </xdr:from>
    <xdr:to>
      <xdr:col>16</xdr:col>
      <xdr:colOff>467360</xdr:colOff>
      <xdr:row>64</xdr:row>
      <xdr:rowOff>132080</xdr:rowOff>
    </xdr:to>
    <xdr:graphicFrame macro="">
      <xdr:nvGraphicFramePr>
        <xdr:cNvPr id="31" name="Chart 30">
          <a:extLst>
            <a:ext uri="{FF2B5EF4-FFF2-40B4-BE49-F238E27FC236}">
              <a16:creationId xmlns:a16="http://schemas.microsoft.com/office/drawing/2014/main" id="{FE01005A-7EAA-469C-910C-FBE99A6D8D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50800</xdr:colOff>
      <xdr:row>1</xdr:row>
      <xdr:rowOff>304801</xdr:rowOff>
    </xdr:from>
    <xdr:to>
      <xdr:col>14</xdr:col>
      <xdr:colOff>50800</xdr:colOff>
      <xdr:row>12</xdr:row>
      <xdr:rowOff>71121</xdr:rowOff>
    </xdr:to>
    <mc:AlternateContent xmlns:mc="http://schemas.openxmlformats.org/markup-compatibility/2006" xmlns:a14="http://schemas.microsoft.com/office/drawing/2010/main">
      <mc:Choice Requires="a14">
        <xdr:graphicFrame macro="">
          <xdr:nvGraphicFramePr>
            <xdr:cNvPr id="32" name="Region">
              <a:extLst>
                <a:ext uri="{FF2B5EF4-FFF2-40B4-BE49-F238E27FC236}">
                  <a16:creationId xmlns:a16="http://schemas.microsoft.com/office/drawing/2014/main" id="{30A67A61-FE0F-44AC-88C9-C551B9D29B3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756400" y="772161"/>
              <a:ext cx="1828800" cy="1920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375920</xdr:colOff>
      <xdr:row>2</xdr:row>
      <xdr:rowOff>1</xdr:rowOff>
    </xdr:from>
    <xdr:to>
      <xdr:col>17</xdr:col>
      <xdr:colOff>375920</xdr:colOff>
      <xdr:row>12</xdr:row>
      <xdr:rowOff>81281</xdr:rowOff>
    </xdr:to>
    <mc:AlternateContent xmlns:mc="http://schemas.openxmlformats.org/markup-compatibility/2006" xmlns:a14="http://schemas.microsoft.com/office/drawing/2010/main">
      <mc:Choice Requires="a14">
        <xdr:graphicFrame macro="">
          <xdr:nvGraphicFramePr>
            <xdr:cNvPr id="33" name="Category">
              <a:extLst>
                <a:ext uri="{FF2B5EF4-FFF2-40B4-BE49-F238E27FC236}">
                  <a16:creationId xmlns:a16="http://schemas.microsoft.com/office/drawing/2014/main" id="{385D4C90-6C57-4EDD-BE37-F634B655418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910320" y="792481"/>
              <a:ext cx="1828800" cy="1910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91440</xdr:colOff>
      <xdr:row>2</xdr:row>
      <xdr:rowOff>10161</xdr:rowOff>
    </xdr:from>
    <xdr:to>
      <xdr:col>21</xdr:col>
      <xdr:colOff>91440</xdr:colOff>
      <xdr:row>12</xdr:row>
      <xdr:rowOff>101601</xdr:rowOff>
    </xdr:to>
    <mc:AlternateContent xmlns:mc="http://schemas.openxmlformats.org/markup-compatibility/2006" xmlns:a14="http://schemas.microsoft.com/office/drawing/2010/main">
      <mc:Choice Requires="a14">
        <xdr:graphicFrame macro="">
          <xdr:nvGraphicFramePr>
            <xdr:cNvPr id="34" name="Customer_Segment">
              <a:extLst>
                <a:ext uri="{FF2B5EF4-FFF2-40B4-BE49-F238E27FC236}">
                  <a16:creationId xmlns:a16="http://schemas.microsoft.com/office/drawing/2014/main" id="{288924FB-FE47-4651-B864-95FDEB5152A2}"/>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11064240" y="802641"/>
              <a:ext cx="1828800" cy="1920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487680</xdr:colOff>
      <xdr:row>2</xdr:row>
      <xdr:rowOff>20321</xdr:rowOff>
    </xdr:from>
    <xdr:to>
      <xdr:col>24</xdr:col>
      <xdr:colOff>487680</xdr:colOff>
      <xdr:row>12</xdr:row>
      <xdr:rowOff>111761</xdr:rowOff>
    </xdr:to>
    <mc:AlternateContent xmlns:mc="http://schemas.openxmlformats.org/markup-compatibility/2006" xmlns:a14="http://schemas.microsoft.com/office/drawing/2010/main">
      <mc:Choice Requires="a14">
        <xdr:graphicFrame macro="">
          <xdr:nvGraphicFramePr>
            <xdr:cNvPr id="35" name="Sales_Channel">
              <a:extLst>
                <a:ext uri="{FF2B5EF4-FFF2-40B4-BE49-F238E27FC236}">
                  <a16:creationId xmlns:a16="http://schemas.microsoft.com/office/drawing/2014/main" id="{937C3FA0-E3D0-48C8-BFC7-C92BDACBB87D}"/>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13289280" y="812801"/>
              <a:ext cx="1828800" cy="1920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hyusha" refreshedDate="46264.620842592594" createdVersion="8" refreshedVersion="8" minRefreshableVersion="3" recordCount="8000" xr:uid="{F923ED37-BD82-4BCE-9DDE-5785E8F8DE25}">
  <cacheSource type="worksheet">
    <worksheetSource name="Sales_Data"/>
  </cacheSource>
  <cacheFields count="25">
    <cacheField name="Order_ID" numFmtId="0">
      <sharedItems/>
    </cacheField>
    <cacheField name="Order_Date" numFmtId="14">
      <sharedItems containsSemiMixedTypes="0" containsNonDate="0" containsDate="1" containsString="0" minDate="2025-01-01T00:00:00" maxDate="2026-01-01T00:00:00"/>
    </cacheField>
    <cacheField name="Customer_ID" numFmtId="0">
      <sharedItems/>
    </cacheField>
    <cacheField name="Customer_Name" numFmtId="0">
      <sharedItems/>
    </cacheField>
    <cacheField name="Category" numFmtId="0">
      <sharedItems count="5">
        <s v="Home &amp; Kitchen"/>
        <s v="Beauty"/>
        <s v="Fashion"/>
        <s v="Electronics"/>
        <s v="Sports"/>
      </sharedItems>
    </cacheField>
    <cacheField name="Product" numFmtId="0">
      <sharedItems count="25">
        <s v="Vacuum Cleaner"/>
        <s v="Perfume"/>
        <s v="Handbag"/>
        <s v="Laptop"/>
        <s v="Coffee Maker"/>
        <s v="Air Fryer"/>
        <s v="Cookware Set"/>
        <s v="Shampoo"/>
        <s v="Jeans"/>
        <s v="Moisturizer"/>
        <s v="Jacket"/>
        <s v="Mixer Grinder"/>
        <s v="Yoga Mat"/>
        <s v="Smartphone"/>
        <s v="Tablet"/>
        <s v="Running Shoes"/>
        <s v="Headphones"/>
        <s v="Face Serum"/>
        <s v="Smartwatch"/>
        <s v="Dumbbells"/>
        <s v="Sneakers"/>
        <s v="Makeup Kit"/>
        <s v="Fitness Band"/>
        <s v="T-Shirt"/>
        <s v="Cricket Bat"/>
      </sharedItems>
    </cacheField>
    <cacheField name="Region" numFmtId="0">
      <sharedItems count="5">
        <s v="North"/>
        <s v="Central"/>
        <s v="West"/>
        <s v="South"/>
        <s v="East"/>
      </sharedItems>
    </cacheField>
    <cacheField name="State" numFmtId="0">
      <sharedItems/>
    </cacheField>
    <cacheField name="City"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254.71" maxValue="64978.18"/>
    </cacheField>
    <cacheField name="Discount" numFmtId="0">
      <sharedItems containsSemiMixedTypes="0" containsString="0" containsNumber="1" minValue="0" maxValue="0.2"/>
    </cacheField>
    <cacheField name="Cost" numFmtId="0">
      <sharedItems containsSemiMixedTypes="0" containsString="0" containsNumber="1" minValue="156.44" maxValue="237510.73"/>
    </cacheField>
    <cacheField name="Payment_Mode" numFmtId="0">
      <sharedItems count="5">
        <s v="Credit Card"/>
        <s v="UPI"/>
        <s v="Debit Card"/>
        <s v="Cash on Delivery"/>
        <s v="Net Banking"/>
      </sharedItems>
    </cacheField>
    <cacheField name="Customer_Segment" numFmtId="0">
      <sharedItems count="3">
        <s v="Corporate"/>
        <s v="Consumer"/>
        <s v="Small Business"/>
      </sharedItems>
    </cacheField>
    <cacheField name="Sales_Channel" numFmtId="0">
      <sharedItems count="3">
        <s v="Marketplace"/>
        <s v="Website"/>
        <s v="Mobile App"/>
      </sharedItems>
    </cacheField>
    <cacheField name="Gross_Sales" numFmtId="0">
      <sharedItems containsSemiMixedTypes="0" containsString="0" containsNumber="1" minValue="0" maxValue="1"/>
    </cacheField>
    <cacheField name="Discount_Amount" numFmtId="0">
      <sharedItems containsSemiMixedTypes="0" containsString="0" containsNumber="1" minValue="0" maxValue="0.2"/>
    </cacheField>
    <cacheField name="Net Sales" numFmtId="0">
      <sharedItems containsSemiMixedTypes="0" containsString="0" containsNumber="1" minValue="0" maxValue="0.2"/>
    </cacheField>
    <cacheField name="Profit" numFmtId="0">
      <sharedItems containsSemiMixedTypes="0" containsString="0" containsNumber="1" minValue="-237510.73" maxValue="-156.43662499999999"/>
    </cacheField>
    <cacheField name="Profit Margin" numFmtId="10">
      <sharedItems containsMixedTypes="1" containsNumber="1" minValue="-428838478.99999988" maxValue="-5976.8906249999982"/>
    </cacheField>
    <cacheField name="Year" numFmtId="0">
      <sharedItems containsSemiMixedTypes="0" containsString="0" containsNumber="1" containsInteger="1" minValue="2025" maxValue="2025"/>
    </cacheField>
    <cacheField name="Month" numFmtId="0">
      <sharedItems count="12">
        <s v="Apr"/>
        <s v="Dec"/>
        <s v="Sep"/>
        <s v="Mar"/>
        <s v="Jul"/>
        <s v="Jan"/>
        <s v="May"/>
        <s v="Aug"/>
        <s v="Nov"/>
        <s v="Jun"/>
        <s v="Oct"/>
        <s v="Feb"/>
      </sharedItems>
    </cacheField>
    <cacheField name="Month Number" numFmtId="0">
      <sharedItems containsSemiMixedTypes="0" containsString="0" containsNumber="1" containsInteger="1" minValue="1" maxValue="12"/>
    </cacheField>
    <cacheField name="Quarter" numFmtId="0">
      <sharedItems/>
    </cacheField>
  </cacheFields>
  <extLst>
    <ext xmlns:x14="http://schemas.microsoft.com/office/spreadsheetml/2009/9/main" uri="{725AE2AE-9491-48be-B2B4-4EB974FC3084}">
      <x14:pivotCacheDefinition pivotCacheId="20854573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0">
  <r>
    <s v="ORD-00001"/>
    <d v="2025-04-13T00:00:00"/>
    <s v="CUST-2509"/>
    <s v="Arjun Joshi"/>
    <x v="0"/>
    <x v="0"/>
    <x v="0"/>
    <s v="Haryana"/>
    <s v="Gurugram"/>
    <n v="2"/>
    <n v="17087.39"/>
    <n v="0.05"/>
    <n v="22224.9"/>
    <x v="0"/>
    <x v="0"/>
    <x v="0"/>
    <n v="0.1"/>
    <n v="5.000000000000001E-3"/>
    <n v="5.0000000000000012E-4"/>
    <n v="-22224.899500000003"/>
    <n v="-44449798.999999993"/>
    <n v="2025"/>
    <x v="0"/>
    <n v="4"/>
    <s v="Q2"/>
  </r>
  <r>
    <s v="ORD-00002"/>
    <d v="2025-12-15T00:00:00"/>
    <s v="CUST-2568"/>
    <s v="Meera Singh"/>
    <x v="1"/>
    <x v="1"/>
    <x v="1"/>
    <s v="Madhya Pradesh"/>
    <s v="Indore"/>
    <n v="1"/>
    <n v="1166.25"/>
    <n v="0.1"/>
    <n v="664.48"/>
    <x v="0"/>
    <x v="1"/>
    <x v="0"/>
    <n v="0.1"/>
    <n v="1.0000000000000002E-2"/>
    <n v="1.0000000000000002E-3"/>
    <n v="-664.47900000000004"/>
    <n v="-664478.99999999988"/>
    <n v="2025"/>
    <x v="1"/>
    <n v="12"/>
    <s v="Q4"/>
  </r>
  <r>
    <s v="ORD-00003"/>
    <d v="2025-09-28T00:00:00"/>
    <s v="CUST-1216"/>
    <s v="Sneha Patel"/>
    <x v="2"/>
    <x v="2"/>
    <x v="2"/>
    <s v="Goa"/>
    <s v="Panaji"/>
    <n v="1"/>
    <n v="6378.1"/>
    <n v="0.05"/>
    <n v="4953.6499999999996"/>
    <x v="0"/>
    <x v="1"/>
    <x v="1"/>
    <n v="0.05"/>
    <n v="2.5000000000000005E-3"/>
    <n v="1.2500000000000003E-4"/>
    <n v="-4953.6498750000001"/>
    <n v="-39629198.999999993"/>
    <n v="2025"/>
    <x v="2"/>
    <n v="9"/>
    <s v="Q3"/>
  </r>
  <r>
    <s v="ORD-00004"/>
    <d v="2025-04-17T00:00:00"/>
    <s v="CUST-1785"/>
    <s v="Priya Gupta"/>
    <x v="3"/>
    <x v="3"/>
    <x v="1"/>
    <s v="Chhattisgarh"/>
    <s v="Bilaspur"/>
    <n v="2"/>
    <n v="4894.43"/>
    <n v="0.05"/>
    <n v="7726.92"/>
    <x v="1"/>
    <x v="2"/>
    <x v="0"/>
    <n v="0.1"/>
    <n v="5.000000000000001E-3"/>
    <n v="5.0000000000000012E-4"/>
    <n v="-7726.9195"/>
    <n v="-15453838.999999996"/>
    <n v="2025"/>
    <x v="0"/>
    <n v="4"/>
    <s v="Q2"/>
  </r>
  <r>
    <s v="ORD-00005"/>
    <d v="2025-03-13T00:00:00"/>
    <s v="CUST-1364"/>
    <s v="Isha Kumar"/>
    <x v="0"/>
    <x v="4"/>
    <x v="1"/>
    <s v="Chhattisgarh"/>
    <s v="Raipur"/>
    <n v="1"/>
    <n v="6035.13"/>
    <n v="0.2"/>
    <n v="4114.4399999999996"/>
    <x v="0"/>
    <x v="1"/>
    <x v="0"/>
    <n v="0.2"/>
    <n v="4.0000000000000008E-2"/>
    <n v="8.0000000000000019E-3"/>
    <n v="-4114.4319999999998"/>
    <n v="-514303.99999999983"/>
    <n v="2025"/>
    <x v="3"/>
    <n v="3"/>
    <s v="Q1"/>
  </r>
  <r>
    <s v="ORD-00006"/>
    <d v="2025-07-08T00:00:00"/>
    <s v="CUST-1067"/>
    <s v="Arjun Rao"/>
    <x v="0"/>
    <x v="4"/>
    <x v="0"/>
    <s v="Haryana"/>
    <s v="Faridabad"/>
    <n v="2"/>
    <n v="5684.91"/>
    <n v="0.05"/>
    <n v="6924.02"/>
    <x v="1"/>
    <x v="0"/>
    <x v="1"/>
    <n v="0.1"/>
    <n v="5.000000000000001E-3"/>
    <n v="5.0000000000000012E-4"/>
    <n v="-6924.0195000000003"/>
    <n v="-13848038.999999998"/>
    <n v="2025"/>
    <x v="4"/>
    <n v="7"/>
    <s v="Q3"/>
  </r>
  <r>
    <s v="ORD-00007"/>
    <d v="2025-01-21T00:00:00"/>
    <s v="CUST-1231"/>
    <s v="Rahul Singh"/>
    <x v="0"/>
    <x v="5"/>
    <x v="3"/>
    <s v="Andhra Pradesh"/>
    <s v="Vijayawada"/>
    <n v="1"/>
    <n v="11536.12"/>
    <n v="0.1"/>
    <n v="8198.89"/>
    <x v="2"/>
    <x v="1"/>
    <x v="2"/>
    <n v="0.1"/>
    <n v="1.0000000000000002E-2"/>
    <n v="1.0000000000000002E-3"/>
    <n v="-8198.8889999999992"/>
    <n v="-8198888.9999999972"/>
    <n v="2025"/>
    <x v="5"/>
    <n v="1"/>
    <s v="Q1"/>
  </r>
  <r>
    <s v="ORD-00008"/>
    <d v="2025-04-13T00:00:00"/>
    <s v="CUST-1383"/>
    <s v="Aarav Verma"/>
    <x v="2"/>
    <x v="2"/>
    <x v="4"/>
    <s v="West Bengal"/>
    <s v="Durgapur"/>
    <n v="2"/>
    <n v="1266.08"/>
    <n v="0.05"/>
    <n v="1821.09"/>
    <x v="1"/>
    <x v="2"/>
    <x v="1"/>
    <n v="0.1"/>
    <n v="5.000000000000001E-3"/>
    <n v="5.0000000000000012E-4"/>
    <n v="-1821.0894999999998"/>
    <n v="-3642178.9999999986"/>
    <n v="2025"/>
    <x v="0"/>
    <n v="4"/>
    <s v="Q2"/>
  </r>
  <r>
    <s v="ORD-00009"/>
    <d v="2025-05-02T00:00:00"/>
    <s v="CUST-1235"/>
    <s v="Aarav Rao"/>
    <x v="0"/>
    <x v="6"/>
    <x v="2"/>
    <s v="Goa"/>
    <s v="Margao"/>
    <n v="1"/>
    <n v="15964.61"/>
    <n v="0.1"/>
    <n v="9874.52"/>
    <x v="3"/>
    <x v="0"/>
    <x v="2"/>
    <n v="0.1"/>
    <n v="1.0000000000000002E-2"/>
    <n v="1.0000000000000002E-3"/>
    <n v="-9874.5190000000002"/>
    <n v="-9874518.9999999981"/>
    <n v="2025"/>
    <x v="6"/>
    <n v="5"/>
    <s v="Q2"/>
  </r>
  <r>
    <s v="ORD-00010"/>
    <d v="2025-08-03T00:00:00"/>
    <s v="CUST-1154"/>
    <s v="Isha Gupta"/>
    <x v="1"/>
    <x v="7"/>
    <x v="3"/>
    <s v="Telangana"/>
    <s v="Hyderabad"/>
    <n v="1"/>
    <n v="4185.62"/>
    <n v="0.05"/>
    <n v="3166.52"/>
    <x v="1"/>
    <x v="1"/>
    <x v="0"/>
    <n v="0.05"/>
    <n v="2.5000000000000005E-3"/>
    <n v="1.2500000000000003E-4"/>
    <n v="-3166.519875"/>
    <n v="-25332158.999999993"/>
    <n v="2025"/>
    <x v="7"/>
    <n v="8"/>
    <s v="Q3"/>
  </r>
  <r>
    <s v="ORD-00011"/>
    <d v="2025-11-27T00:00:00"/>
    <s v="CUST-2036"/>
    <s v="Rahul Patel"/>
    <x v="3"/>
    <x v="3"/>
    <x v="1"/>
    <s v="Chhattisgarh"/>
    <s v="Raipur"/>
    <n v="1"/>
    <n v="42906.18"/>
    <n v="0"/>
    <n v="26792.55"/>
    <x v="0"/>
    <x v="1"/>
    <x v="2"/>
    <n v="0"/>
    <n v="0"/>
    <n v="0"/>
    <n v="-26792.55"/>
    <e v="#DIV/0!"/>
    <n v="2025"/>
    <x v="8"/>
    <n v="11"/>
    <s v="Q4"/>
  </r>
  <r>
    <s v="ORD-00012"/>
    <d v="2025-03-29T00:00:00"/>
    <s v="CUST-2061"/>
    <s v="Kiran Patel"/>
    <x v="2"/>
    <x v="8"/>
    <x v="3"/>
    <s v="Andhra Pradesh"/>
    <s v="Visakhapatnam"/>
    <n v="1"/>
    <n v="3425.53"/>
    <n v="0.1"/>
    <n v="2012.22"/>
    <x v="1"/>
    <x v="2"/>
    <x v="1"/>
    <n v="0.1"/>
    <n v="1.0000000000000002E-2"/>
    <n v="1.0000000000000002E-3"/>
    <n v="-2012.2190000000001"/>
    <n v="-2012218.9999999995"/>
    <n v="2025"/>
    <x v="3"/>
    <n v="3"/>
    <s v="Q1"/>
  </r>
  <r>
    <s v="ORD-00013"/>
    <d v="2025-04-10T00:00:00"/>
    <s v="CUST-2337"/>
    <s v="Neha Reddy"/>
    <x v="1"/>
    <x v="9"/>
    <x v="2"/>
    <s v="Maharashtra"/>
    <s v="Nagpur"/>
    <n v="3"/>
    <n v="4681.54"/>
    <n v="0.05"/>
    <n v="11439.26"/>
    <x v="1"/>
    <x v="0"/>
    <x v="1"/>
    <n v="0.15000000000000002"/>
    <n v="7.5000000000000015E-3"/>
    <n v="1.1250000000000003E-3"/>
    <n v="-11439.258875"/>
    <n v="-10168230.111111108"/>
    <n v="2025"/>
    <x v="0"/>
    <n v="4"/>
    <s v="Q2"/>
  </r>
  <r>
    <s v="ORD-00014"/>
    <d v="2025-12-26T00:00:00"/>
    <s v="CUST-1012"/>
    <s v="Priya Verma"/>
    <x v="2"/>
    <x v="10"/>
    <x v="4"/>
    <s v="West Bengal"/>
    <s v="Kolkata"/>
    <n v="1"/>
    <n v="5882.93"/>
    <n v="0.15"/>
    <n v="3930.67"/>
    <x v="4"/>
    <x v="1"/>
    <x v="1"/>
    <n v="0.15"/>
    <n v="2.2499999999999999E-2"/>
    <n v="3.375E-3"/>
    <n v="-3930.6666250000003"/>
    <n v="-1164641.9629629632"/>
    <n v="2025"/>
    <x v="1"/>
    <n v="12"/>
    <s v="Q4"/>
  </r>
  <r>
    <s v="ORD-00015"/>
    <d v="2025-06-01T00:00:00"/>
    <s v="CUST-1174"/>
    <s v="Rohan Reddy"/>
    <x v="0"/>
    <x v="11"/>
    <x v="4"/>
    <s v="Odisha"/>
    <s v="Cuttack"/>
    <n v="2"/>
    <n v="9338.15"/>
    <n v="0.1"/>
    <n v="10893.55"/>
    <x v="0"/>
    <x v="1"/>
    <x v="0"/>
    <n v="0.2"/>
    <n v="2.0000000000000004E-2"/>
    <n v="4.000000000000001E-3"/>
    <n v="-10893.545999999998"/>
    <n v="-2723386.4999999991"/>
    <n v="2025"/>
    <x v="9"/>
    <n v="6"/>
    <s v="Q2"/>
  </r>
  <r>
    <s v="ORD-00016"/>
    <d v="2025-05-11T00:00:00"/>
    <s v="CUST-2249"/>
    <s v="Aarav Sharma"/>
    <x v="4"/>
    <x v="12"/>
    <x v="3"/>
    <s v="Karnataka"/>
    <s v="Mysuru"/>
    <n v="4"/>
    <n v="6465.92"/>
    <n v="0.1"/>
    <n v="18407.900000000001"/>
    <x v="1"/>
    <x v="1"/>
    <x v="0"/>
    <n v="0.4"/>
    <n v="4.0000000000000008E-2"/>
    <n v="1.6000000000000004E-2"/>
    <n v="-18407.884000000002"/>
    <n v="-1150492.7499999998"/>
    <n v="2025"/>
    <x v="6"/>
    <n v="5"/>
    <s v="Q2"/>
  </r>
  <r>
    <s v="ORD-00017"/>
    <d v="2025-05-30T00:00:00"/>
    <s v="CUST-1155"/>
    <s v="Sneha Sharma"/>
    <x v="3"/>
    <x v="13"/>
    <x v="0"/>
    <s v="Uttar Pradesh"/>
    <s v="Kanpur"/>
    <n v="2"/>
    <n v="37500.050000000003"/>
    <n v="0"/>
    <n v="51504.28"/>
    <x v="4"/>
    <x v="1"/>
    <x v="2"/>
    <n v="0"/>
    <n v="0"/>
    <n v="0"/>
    <n v="-51504.28"/>
    <e v="#DIV/0!"/>
    <n v="2025"/>
    <x v="6"/>
    <n v="5"/>
    <s v="Q2"/>
  </r>
  <r>
    <s v="ORD-00018"/>
    <d v="2025-11-05T00:00:00"/>
    <s v="CUST-1846"/>
    <s v="Aarav Nair"/>
    <x v="3"/>
    <x v="14"/>
    <x v="3"/>
    <s v="Tamil Nadu"/>
    <s v="Chennai"/>
    <n v="1"/>
    <n v="38834.33"/>
    <n v="0.1"/>
    <n v="24731.75"/>
    <x v="2"/>
    <x v="1"/>
    <x v="1"/>
    <n v="0.1"/>
    <n v="1.0000000000000002E-2"/>
    <n v="1.0000000000000002E-3"/>
    <n v="-24731.749"/>
    <n v="-24731748.999999993"/>
    <n v="2025"/>
    <x v="8"/>
    <n v="11"/>
    <s v="Q4"/>
  </r>
  <r>
    <s v="ORD-00019"/>
    <d v="2025-09-15T00:00:00"/>
    <s v="CUST-1519"/>
    <s v="Rahul Sharma"/>
    <x v="0"/>
    <x v="0"/>
    <x v="3"/>
    <s v="Tamil Nadu"/>
    <s v="Coimbatore"/>
    <n v="1"/>
    <n v="6425.89"/>
    <n v="0.1"/>
    <n v="3749.89"/>
    <x v="0"/>
    <x v="0"/>
    <x v="1"/>
    <n v="0.1"/>
    <n v="1.0000000000000002E-2"/>
    <n v="1.0000000000000002E-3"/>
    <n v="-3749.8889999999997"/>
    <n v="-3749888.9999999986"/>
    <n v="2025"/>
    <x v="2"/>
    <n v="9"/>
    <s v="Q3"/>
  </r>
  <r>
    <s v="ORD-00020"/>
    <d v="2025-12-10T00:00:00"/>
    <s v="CUST-2002"/>
    <s v="Priya Rao"/>
    <x v="3"/>
    <x v="14"/>
    <x v="3"/>
    <s v="Karnataka"/>
    <s v="Bengaluru"/>
    <n v="4"/>
    <n v="30842.37"/>
    <n v="0.1"/>
    <n v="89833.08"/>
    <x v="1"/>
    <x v="1"/>
    <x v="2"/>
    <n v="0.4"/>
    <n v="4.0000000000000008E-2"/>
    <n v="1.6000000000000004E-2"/>
    <n v="-89833.063999999998"/>
    <n v="-5614566.4999999981"/>
    <n v="2025"/>
    <x v="1"/>
    <n v="12"/>
    <s v="Q4"/>
  </r>
  <r>
    <s v="ORD-00021"/>
    <d v="2025-10-21T00:00:00"/>
    <s v="CUST-1236"/>
    <s v="Kiran Singh"/>
    <x v="4"/>
    <x v="15"/>
    <x v="2"/>
    <s v="Gujarat"/>
    <s v="Ahmedabad"/>
    <n v="2"/>
    <n v="1164.03"/>
    <n v="0.05"/>
    <n v="1537.53"/>
    <x v="0"/>
    <x v="1"/>
    <x v="1"/>
    <n v="0.1"/>
    <n v="5.000000000000001E-3"/>
    <n v="5.0000000000000012E-4"/>
    <n v="-1537.5294999999999"/>
    <n v="-3075058.9999999991"/>
    <n v="2025"/>
    <x v="10"/>
    <n v="10"/>
    <s v="Q4"/>
  </r>
  <r>
    <s v="ORD-00022"/>
    <d v="2025-07-11T00:00:00"/>
    <s v="CUST-2062"/>
    <s v="Rohan Verma"/>
    <x v="3"/>
    <x v="16"/>
    <x v="3"/>
    <s v="Andhra Pradesh"/>
    <s v="Vijayawada"/>
    <n v="2"/>
    <n v="24191.64"/>
    <n v="0.15"/>
    <n v="27159.22"/>
    <x v="3"/>
    <x v="1"/>
    <x v="2"/>
    <n v="0.3"/>
    <n v="4.4999999999999998E-2"/>
    <n v="1.35E-2"/>
    <n v="-27159.2065"/>
    <n v="-2011793.0740740742"/>
    <n v="2025"/>
    <x v="4"/>
    <n v="7"/>
    <s v="Q3"/>
  </r>
  <r>
    <s v="ORD-00023"/>
    <d v="2025-10-04T00:00:00"/>
    <s v="CUST-1298"/>
    <s v="Ananya Joshi"/>
    <x v="1"/>
    <x v="17"/>
    <x v="3"/>
    <s v="Telangana"/>
    <s v="Warangal"/>
    <n v="1"/>
    <n v="3555.19"/>
    <n v="0.05"/>
    <n v="2952.4"/>
    <x v="3"/>
    <x v="1"/>
    <x v="2"/>
    <n v="0.05"/>
    <n v="2.5000000000000005E-3"/>
    <n v="1.2500000000000003E-4"/>
    <n v="-2952.3998750000001"/>
    <n v="-23619198.999999996"/>
    <n v="2025"/>
    <x v="10"/>
    <n v="10"/>
    <s v="Q4"/>
  </r>
  <r>
    <s v="ORD-00024"/>
    <d v="2025-06-10T00:00:00"/>
    <s v="CUST-2268"/>
    <s v="Isha Nair"/>
    <x v="1"/>
    <x v="7"/>
    <x v="1"/>
    <s v="Madhya Pradesh"/>
    <s v="Bhopal"/>
    <n v="3"/>
    <n v="4777.78"/>
    <n v="0"/>
    <n v="9516.82"/>
    <x v="3"/>
    <x v="0"/>
    <x v="1"/>
    <n v="0"/>
    <n v="0"/>
    <n v="0"/>
    <n v="-9516.82"/>
    <e v="#DIV/0!"/>
    <n v="2025"/>
    <x v="9"/>
    <n v="6"/>
    <s v="Q2"/>
  </r>
  <r>
    <s v="ORD-00025"/>
    <d v="2025-11-10T00:00:00"/>
    <s v="CUST-1123"/>
    <s v="Sneha Patel"/>
    <x v="3"/>
    <x v="18"/>
    <x v="2"/>
    <s v="Maharashtra"/>
    <s v="Mumbai"/>
    <n v="2"/>
    <n v="62654.57"/>
    <n v="0.2"/>
    <n v="78421.67"/>
    <x v="0"/>
    <x v="1"/>
    <x v="1"/>
    <n v="0.4"/>
    <n v="8.0000000000000016E-2"/>
    <n v="3.2000000000000008E-2"/>
    <n v="-78421.637999999992"/>
    <n v="-2450676.1874999991"/>
    <n v="2025"/>
    <x v="8"/>
    <n v="11"/>
    <s v="Q4"/>
  </r>
  <r>
    <s v="ORD-00026"/>
    <d v="2025-01-22T00:00:00"/>
    <s v="CUST-2516"/>
    <s v="Neha Verma"/>
    <x v="2"/>
    <x v="8"/>
    <x v="0"/>
    <s v="Haryana"/>
    <s v="Faridabad"/>
    <n v="1"/>
    <n v="4067.77"/>
    <n v="0.1"/>
    <n v="2392.9"/>
    <x v="3"/>
    <x v="1"/>
    <x v="1"/>
    <n v="0.1"/>
    <n v="1.0000000000000002E-2"/>
    <n v="1.0000000000000002E-3"/>
    <n v="-2392.8989999999999"/>
    <n v="-2392898.9999999995"/>
    <n v="2025"/>
    <x v="5"/>
    <n v="1"/>
    <s v="Q1"/>
  </r>
  <r>
    <s v="ORD-00027"/>
    <d v="2025-09-10T00:00:00"/>
    <s v="CUST-1298"/>
    <s v="Ananya Rao"/>
    <x v="3"/>
    <x v="3"/>
    <x v="2"/>
    <s v="Rajasthan"/>
    <s v="Jaipur"/>
    <n v="2"/>
    <n v="40020.51"/>
    <n v="0.05"/>
    <n v="66064.67"/>
    <x v="1"/>
    <x v="1"/>
    <x v="1"/>
    <n v="0.1"/>
    <n v="5.000000000000001E-3"/>
    <n v="5.0000000000000012E-4"/>
    <n v="-66064.669500000004"/>
    <n v="-132129338.99999997"/>
    <n v="2025"/>
    <x v="2"/>
    <n v="9"/>
    <s v="Q3"/>
  </r>
  <r>
    <s v="ORD-00028"/>
    <d v="2025-08-24T00:00:00"/>
    <s v="CUST-1758"/>
    <s v="Rahul Reddy"/>
    <x v="0"/>
    <x v="6"/>
    <x v="1"/>
    <s v="Madhya Pradesh"/>
    <s v="Indore"/>
    <n v="1"/>
    <n v="3912.98"/>
    <n v="0.15"/>
    <n v="2458.27"/>
    <x v="2"/>
    <x v="1"/>
    <x v="1"/>
    <n v="0.15"/>
    <n v="2.2499999999999999E-2"/>
    <n v="3.375E-3"/>
    <n v="-2458.2666250000002"/>
    <n v="-728375.29629629641"/>
    <n v="2025"/>
    <x v="7"/>
    <n v="8"/>
    <s v="Q3"/>
  </r>
  <r>
    <s v="ORD-00029"/>
    <d v="2025-12-11T00:00:00"/>
    <s v="CUST-1875"/>
    <s v="Priya Verma"/>
    <x v="3"/>
    <x v="14"/>
    <x v="1"/>
    <s v="Madhya Pradesh"/>
    <s v="Bhopal"/>
    <n v="1"/>
    <n v="45652.06"/>
    <n v="0"/>
    <n v="35496.910000000003"/>
    <x v="1"/>
    <x v="1"/>
    <x v="1"/>
    <n v="0"/>
    <n v="0"/>
    <n v="0"/>
    <n v="-35496.910000000003"/>
    <e v="#DIV/0!"/>
    <n v="2025"/>
    <x v="1"/>
    <n v="12"/>
    <s v="Q4"/>
  </r>
  <r>
    <s v="ORD-00030"/>
    <d v="2025-02-18T00:00:00"/>
    <s v="CUST-2065"/>
    <s v="Sneha Verma"/>
    <x v="4"/>
    <x v="15"/>
    <x v="2"/>
    <s v="Maharashtra"/>
    <s v="Nagpur"/>
    <n v="3"/>
    <n v="1100.5999999999999"/>
    <n v="0"/>
    <n v="2094.7199999999998"/>
    <x v="1"/>
    <x v="2"/>
    <x v="1"/>
    <n v="0"/>
    <n v="0"/>
    <n v="0"/>
    <n v="-2094.7199999999998"/>
    <e v="#DIV/0!"/>
    <n v="2025"/>
    <x v="11"/>
    <n v="2"/>
    <s v="Q1"/>
  </r>
  <r>
    <s v="ORD-00031"/>
    <d v="2025-02-28T00:00:00"/>
    <s v="CUST-2289"/>
    <s v="Aarav Singh"/>
    <x v="4"/>
    <x v="19"/>
    <x v="4"/>
    <s v="Jharkhand"/>
    <s v="Jamshedpur"/>
    <n v="1"/>
    <n v="2919.83"/>
    <n v="0.1"/>
    <n v="2275.29"/>
    <x v="1"/>
    <x v="1"/>
    <x v="0"/>
    <n v="0.1"/>
    <n v="1.0000000000000002E-2"/>
    <n v="1.0000000000000002E-3"/>
    <n v="-2275.2889999999998"/>
    <n v="-2275288.9999999991"/>
    <n v="2025"/>
    <x v="11"/>
    <n v="2"/>
    <s v="Q1"/>
  </r>
  <r>
    <s v="ORD-00032"/>
    <d v="2025-06-19T00:00:00"/>
    <s v="CUST-2132"/>
    <s v="Arjun Rao"/>
    <x v="3"/>
    <x v="3"/>
    <x v="3"/>
    <s v="Andhra Pradesh"/>
    <s v="Visakhapatnam"/>
    <n v="2"/>
    <n v="43941.07"/>
    <n v="0"/>
    <n v="69644.39"/>
    <x v="1"/>
    <x v="1"/>
    <x v="0"/>
    <n v="0"/>
    <n v="0"/>
    <n v="0"/>
    <n v="-69644.39"/>
    <e v="#DIV/0!"/>
    <n v="2025"/>
    <x v="9"/>
    <n v="6"/>
    <s v="Q2"/>
  </r>
  <r>
    <s v="ORD-00033"/>
    <d v="2025-07-07T00:00:00"/>
    <s v="CUST-2250"/>
    <s v="Isha Nair"/>
    <x v="3"/>
    <x v="3"/>
    <x v="2"/>
    <s v="Rajasthan"/>
    <s v="Udaipur"/>
    <n v="1"/>
    <n v="21204.69"/>
    <n v="0.15"/>
    <n v="11837.17"/>
    <x v="1"/>
    <x v="1"/>
    <x v="2"/>
    <n v="0.15"/>
    <n v="2.2499999999999999E-2"/>
    <n v="3.375E-3"/>
    <n v="-11837.166625"/>
    <n v="-3507308.6296296297"/>
    <n v="2025"/>
    <x v="4"/>
    <n v="7"/>
    <s v="Q3"/>
  </r>
  <r>
    <s v="ORD-00034"/>
    <d v="2025-09-28T00:00:00"/>
    <s v="CUST-2198"/>
    <s v="Meera Rao"/>
    <x v="1"/>
    <x v="9"/>
    <x v="2"/>
    <s v="Rajasthan"/>
    <s v="Jaipur"/>
    <n v="1"/>
    <n v="486.77"/>
    <n v="0.15"/>
    <n v="313.14999999999998"/>
    <x v="3"/>
    <x v="2"/>
    <x v="2"/>
    <n v="0.15"/>
    <n v="2.2499999999999999E-2"/>
    <n v="3.375E-3"/>
    <n v="-313.14662499999997"/>
    <n v="-92784.185185185182"/>
    <n v="2025"/>
    <x v="2"/>
    <n v="9"/>
    <s v="Q3"/>
  </r>
  <r>
    <s v="ORD-00035"/>
    <d v="2025-07-09T00:00:00"/>
    <s v="CUST-2129"/>
    <s v="Rohan Reddy"/>
    <x v="3"/>
    <x v="13"/>
    <x v="3"/>
    <s v="Telangana"/>
    <s v="Hyderabad"/>
    <n v="2"/>
    <n v="54323.77"/>
    <n v="0.05"/>
    <n v="86373.45"/>
    <x v="1"/>
    <x v="2"/>
    <x v="2"/>
    <n v="0.1"/>
    <n v="5.000000000000001E-3"/>
    <n v="5.0000000000000012E-4"/>
    <n v="-86373.449500000002"/>
    <n v="-172746898.99999997"/>
    <n v="2025"/>
    <x v="4"/>
    <n v="7"/>
    <s v="Q3"/>
  </r>
  <r>
    <s v="ORD-00036"/>
    <d v="2025-06-24T00:00:00"/>
    <s v="CUST-1338"/>
    <s v="Kiran Kumar"/>
    <x v="4"/>
    <x v="12"/>
    <x v="3"/>
    <s v="Telangana"/>
    <s v="Warangal"/>
    <n v="5"/>
    <n v="3137.81"/>
    <n v="0.15"/>
    <n v="10865.05"/>
    <x v="3"/>
    <x v="0"/>
    <x v="1"/>
    <n v="0.75"/>
    <n v="0.11249999999999999"/>
    <n v="8.4374999999999992E-2"/>
    <n v="-10864.965624999999"/>
    <n v="-128769.96296296296"/>
    <n v="2025"/>
    <x v="9"/>
    <n v="6"/>
    <s v="Q2"/>
  </r>
  <r>
    <s v="ORD-00037"/>
    <d v="2025-02-20T00:00:00"/>
    <s v="CUST-1990"/>
    <s v="Rahul Sharma"/>
    <x v="2"/>
    <x v="20"/>
    <x v="3"/>
    <s v="Andhra Pradesh"/>
    <s v="Visakhapatnam"/>
    <n v="1"/>
    <n v="816.49"/>
    <n v="0"/>
    <n v="700.76"/>
    <x v="1"/>
    <x v="1"/>
    <x v="2"/>
    <n v="0"/>
    <n v="0"/>
    <n v="0"/>
    <n v="-700.76"/>
    <e v="#DIV/0!"/>
    <n v="2025"/>
    <x v="11"/>
    <n v="2"/>
    <s v="Q1"/>
  </r>
  <r>
    <s v="ORD-00038"/>
    <d v="2025-12-30T00:00:00"/>
    <s v="CUST-1121"/>
    <s v="Kiran Reddy"/>
    <x v="0"/>
    <x v="11"/>
    <x v="4"/>
    <s v="Odisha"/>
    <s v="Bhubaneswar"/>
    <n v="1"/>
    <n v="1993.84"/>
    <n v="0.05"/>
    <n v="1641.58"/>
    <x v="1"/>
    <x v="1"/>
    <x v="1"/>
    <n v="0.05"/>
    <n v="2.5000000000000005E-3"/>
    <n v="1.2500000000000003E-4"/>
    <n v="-1641.5798749999999"/>
    <n v="-13132638.999999996"/>
    <n v="2025"/>
    <x v="1"/>
    <n v="12"/>
    <s v="Q4"/>
  </r>
  <r>
    <s v="ORD-00039"/>
    <d v="2025-02-24T00:00:00"/>
    <s v="CUST-2211"/>
    <s v="Ananya Nair"/>
    <x v="1"/>
    <x v="21"/>
    <x v="3"/>
    <s v="Andhra Pradesh"/>
    <s v="Vijayawada"/>
    <n v="2"/>
    <n v="1445.85"/>
    <n v="0.15"/>
    <n v="1544.71"/>
    <x v="4"/>
    <x v="2"/>
    <x v="2"/>
    <n v="0.3"/>
    <n v="4.4999999999999998E-2"/>
    <n v="1.35E-2"/>
    <n v="-1544.6965"/>
    <n v="-114421.96296296296"/>
    <n v="2025"/>
    <x v="11"/>
    <n v="2"/>
    <s v="Q1"/>
  </r>
  <r>
    <s v="ORD-00040"/>
    <d v="2025-09-01T00:00:00"/>
    <s v="CUST-1781"/>
    <s v="Ananya Rao"/>
    <x v="0"/>
    <x v="0"/>
    <x v="4"/>
    <s v="Jharkhand"/>
    <s v="Jamshedpur"/>
    <n v="1"/>
    <n v="3779.68"/>
    <n v="0.15"/>
    <n v="2525.81"/>
    <x v="1"/>
    <x v="2"/>
    <x v="2"/>
    <n v="0.15"/>
    <n v="2.2499999999999999E-2"/>
    <n v="3.375E-3"/>
    <n v="-2525.8066250000002"/>
    <n v="-748387.1481481482"/>
    <n v="2025"/>
    <x v="2"/>
    <n v="9"/>
    <s v="Q3"/>
  </r>
  <r>
    <s v="ORD-00041"/>
    <d v="2025-11-16T00:00:00"/>
    <s v="CUST-1854"/>
    <s v="Neha Gupta"/>
    <x v="4"/>
    <x v="12"/>
    <x v="1"/>
    <s v="Chhattisgarh"/>
    <s v="Raipur"/>
    <n v="1"/>
    <n v="7081.55"/>
    <n v="0.05"/>
    <n v="4270.32"/>
    <x v="0"/>
    <x v="2"/>
    <x v="1"/>
    <n v="0.05"/>
    <n v="2.5000000000000005E-3"/>
    <n v="1.2500000000000003E-4"/>
    <n v="-4270.3198750000001"/>
    <n v="-34162558.999999993"/>
    <n v="2025"/>
    <x v="8"/>
    <n v="11"/>
    <s v="Q4"/>
  </r>
  <r>
    <s v="ORD-00042"/>
    <d v="2025-05-11T00:00:00"/>
    <s v="CUST-2552"/>
    <s v="Arjun Gupta"/>
    <x v="4"/>
    <x v="12"/>
    <x v="3"/>
    <s v="Telangana"/>
    <s v="Warangal"/>
    <n v="1"/>
    <n v="3234.31"/>
    <n v="0"/>
    <n v="2009.84"/>
    <x v="3"/>
    <x v="1"/>
    <x v="2"/>
    <n v="0"/>
    <n v="0"/>
    <n v="0"/>
    <n v="-2009.84"/>
    <e v="#DIV/0!"/>
    <n v="2025"/>
    <x v="6"/>
    <n v="5"/>
    <s v="Q2"/>
  </r>
  <r>
    <s v="ORD-00043"/>
    <d v="2025-11-03T00:00:00"/>
    <s v="CUST-1941"/>
    <s v="Isha Reddy"/>
    <x v="3"/>
    <x v="14"/>
    <x v="1"/>
    <s v="Madhya Pradesh"/>
    <s v="Bhopal"/>
    <n v="1"/>
    <n v="52598.18"/>
    <n v="0"/>
    <n v="33721.14"/>
    <x v="3"/>
    <x v="0"/>
    <x v="2"/>
    <n v="0"/>
    <n v="0"/>
    <n v="0"/>
    <n v="-33721.14"/>
    <e v="#DIV/0!"/>
    <n v="2025"/>
    <x v="8"/>
    <n v="11"/>
    <s v="Q4"/>
  </r>
  <r>
    <s v="ORD-00044"/>
    <d v="2025-05-15T00:00:00"/>
    <s v="CUST-1544"/>
    <s v="Sneha Singh"/>
    <x v="3"/>
    <x v="3"/>
    <x v="3"/>
    <s v="Telangana"/>
    <s v="Hyderabad"/>
    <n v="1"/>
    <n v="12539.22"/>
    <n v="0.05"/>
    <n v="10455.950000000001"/>
    <x v="2"/>
    <x v="0"/>
    <x v="1"/>
    <n v="0.05"/>
    <n v="2.5000000000000005E-3"/>
    <n v="1.2500000000000003E-4"/>
    <n v="-10455.949875"/>
    <n v="-83647598.999999985"/>
    <n v="2025"/>
    <x v="6"/>
    <n v="5"/>
    <s v="Q2"/>
  </r>
  <r>
    <s v="ORD-00045"/>
    <d v="2025-01-21T00:00:00"/>
    <s v="CUST-1424"/>
    <s v="Sneha Sharma"/>
    <x v="4"/>
    <x v="15"/>
    <x v="0"/>
    <s v="Haryana"/>
    <s v="Gurugram"/>
    <n v="1"/>
    <n v="4689.47"/>
    <n v="0.1"/>
    <n v="2618.16"/>
    <x v="3"/>
    <x v="1"/>
    <x v="1"/>
    <n v="0.1"/>
    <n v="1.0000000000000002E-2"/>
    <n v="1.0000000000000002E-3"/>
    <n v="-2618.1589999999997"/>
    <n v="-2618158.9999999991"/>
    <n v="2025"/>
    <x v="5"/>
    <n v="1"/>
    <s v="Q1"/>
  </r>
  <r>
    <s v="ORD-00046"/>
    <d v="2025-11-25T00:00:00"/>
    <s v="CUST-2370"/>
    <s v="Rohan Nair"/>
    <x v="4"/>
    <x v="15"/>
    <x v="0"/>
    <s v="Punjab"/>
    <s v="Amritsar"/>
    <n v="1"/>
    <n v="6348.32"/>
    <n v="0"/>
    <n v="5024.82"/>
    <x v="2"/>
    <x v="1"/>
    <x v="1"/>
    <n v="0"/>
    <n v="0"/>
    <n v="0"/>
    <n v="-5024.82"/>
    <e v="#DIV/0!"/>
    <n v="2025"/>
    <x v="8"/>
    <n v="11"/>
    <s v="Q4"/>
  </r>
  <r>
    <s v="ORD-00047"/>
    <d v="2025-06-16T00:00:00"/>
    <s v="CUST-2119"/>
    <s v="Aarav Singh"/>
    <x v="3"/>
    <x v="18"/>
    <x v="3"/>
    <s v="Karnataka"/>
    <s v="Bengaluru"/>
    <n v="3"/>
    <n v="42901.42"/>
    <n v="0.05"/>
    <n v="95298.22"/>
    <x v="2"/>
    <x v="1"/>
    <x v="1"/>
    <n v="0.15000000000000002"/>
    <n v="7.5000000000000015E-3"/>
    <n v="1.1250000000000003E-3"/>
    <n v="-95298.218875000006"/>
    <n v="-84709527.888888866"/>
    <n v="2025"/>
    <x v="9"/>
    <n v="6"/>
    <s v="Q2"/>
  </r>
  <r>
    <s v="ORD-00048"/>
    <d v="2025-10-01T00:00:00"/>
    <s v="CUST-2130"/>
    <s v="Rahul Sharma"/>
    <x v="1"/>
    <x v="17"/>
    <x v="3"/>
    <s v="Karnataka"/>
    <s v="Mysuru"/>
    <n v="1"/>
    <n v="3105.36"/>
    <n v="0.15"/>
    <n v="2178.31"/>
    <x v="4"/>
    <x v="0"/>
    <x v="1"/>
    <n v="0.15"/>
    <n v="2.2499999999999999E-2"/>
    <n v="3.375E-3"/>
    <n v="-2178.3066250000002"/>
    <n v="-645424.18518518528"/>
    <n v="2025"/>
    <x v="10"/>
    <n v="10"/>
    <s v="Q4"/>
  </r>
  <r>
    <s v="ORD-00049"/>
    <d v="2025-03-30T00:00:00"/>
    <s v="CUST-1994"/>
    <s v="Kiran Rao"/>
    <x v="0"/>
    <x v="11"/>
    <x v="2"/>
    <s v="Rajasthan"/>
    <s v="Udaipur"/>
    <n v="4"/>
    <n v="16699.41"/>
    <n v="0.05"/>
    <n v="50419.8"/>
    <x v="0"/>
    <x v="1"/>
    <x v="1"/>
    <n v="0.2"/>
    <n v="1.0000000000000002E-2"/>
    <n v="2.0000000000000005E-3"/>
    <n v="-50419.798000000003"/>
    <n v="-25209898.999999996"/>
    <n v="2025"/>
    <x v="3"/>
    <n v="3"/>
    <s v="Q1"/>
  </r>
  <r>
    <s v="ORD-00050"/>
    <d v="2025-11-12T00:00:00"/>
    <s v="CUST-1881"/>
    <s v="Arjun Nair"/>
    <x v="3"/>
    <x v="3"/>
    <x v="2"/>
    <s v="Goa"/>
    <s v="Margao"/>
    <n v="2"/>
    <n v="16011.35"/>
    <n v="0"/>
    <n v="27683.87"/>
    <x v="1"/>
    <x v="2"/>
    <x v="2"/>
    <n v="0"/>
    <n v="0"/>
    <n v="0"/>
    <n v="-27683.87"/>
    <e v="#DIV/0!"/>
    <n v="2025"/>
    <x v="8"/>
    <n v="11"/>
    <s v="Q4"/>
  </r>
  <r>
    <s v="ORD-00051"/>
    <d v="2025-01-14T00:00:00"/>
    <s v="CUST-2532"/>
    <s v="Rohan Sharma"/>
    <x v="4"/>
    <x v="19"/>
    <x v="1"/>
    <s v="Madhya Pradesh"/>
    <s v="Indore"/>
    <n v="1"/>
    <n v="4696.6099999999997"/>
    <n v="0.2"/>
    <n v="3164.13"/>
    <x v="1"/>
    <x v="1"/>
    <x v="0"/>
    <n v="0.2"/>
    <n v="4.0000000000000008E-2"/>
    <n v="8.0000000000000019E-3"/>
    <n v="-3164.1220000000003"/>
    <n v="-395515.24999999994"/>
    <n v="2025"/>
    <x v="5"/>
    <n v="1"/>
    <s v="Q1"/>
  </r>
  <r>
    <s v="ORD-00052"/>
    <d v="2025-08-30T00:00:00"/>
    <s v="CUST-1326"/>
    <s v="Sneha Sharma"/>
    <x v="3"/>
    <x v="13"/>
    <x v="4"/>
    <s v="Odisha"/>
    <s v="Cuttack"/>
    <n v="4"/>
    <n v="57633.53"/>
    <n v="0.05"/>
    <n v="151802.35999999999"/>
    <x v="2"/>
    <x v="1"/>
    <x v="2"/>
    <n v="0.2"/>
    <n v="1.0000000000000002E-2"/>
    <n v="2.0000000000000005E-3"/>
    <n v="-151802.35799999998"/>
    <n v="-75901178.99999997"/>
    <n v="2025"/>
    <x v="7"/>
    <n v="8"/>
    <s v="Q3"/>
  </r>
  <r>
    <s v="ORD-00053"/>
    <d v="2025-09-22T00:00:00"/>
    <s v="CUST-1956"/>
    <s v="Aarav Sharma"/>
    <x v="4"/>
    <x v="22"/>
    <x v="3"/>
    <s v="Andhra Pradesh"/>
    <s v="Visakhapatnam"/>
    <n v="1"/>
    <n v="1162.0999999999999"/>
    <n v="0.1"/>
    <n v="886.9"/>
    <x v="1"/>
    <x v="1"/>
    <x v="0"/>
    <n v="0.1"/>
    <n v="1.0000000000000002E-2"/>
    <n v="1.0000000000000002E-3"/>
    <n v="-886.899"/>
    <n v="-886898.99999999977"/>
    <n v="2025"/>
    <x v="2"/>
    <n v="9"/>
    <s v="Q3"/>
  </r>
  <r>
    <s v="ORD-00054"/>
    <d v="2025-12-12T00:00:00"/>
    <s v="CUST-1291"/>
    <s v="Vikram Rao"/>
    <x v="3"/>
    <x v="14"/>
    <x v="3"/>
    <s v="Karnataka"/>
    <s v="Bengaluru"/>
    <n v="1"/>
    <n v="5048.91"/>
    <n v="0"/>
    <n v="3496.88"/>
    <x v="1"/>
    <x v="0"/>
    <x v="0"/>
    <n v="0"/>
    <n v="0"/>
    <n v="0"/>
    <n v="-3496.88"/>
    <e v="#DIV/0!"/>
    <n v="2025"/>
    <x v="1"/>
    <n v="12"/>
    <s v="Q4"/>
  </r>
  <r>
    <s v="ORD-00055"/>
    <d v="2025-02-22T00:00:00"/>
    <s v="CUST-1331"/>
    <s v="Rahul Joshi"/>
    <x v="2"/>
    <x v="10"/>
    <x v="4"/>
    <s v="Bihar"/>
    <s v="Gaya"/>
    <n v="1"/>
    <n v="1939.8"/>
    <n v="0.05"/>
    <n v="1458.37"/>
    <x v="4"/>
    <x v="1"/>
    <x v="2"/>
    <n v="0.05"/>
    <n v="2.5000000000000005E-3"/>
    <n v="1.2500000000000003E-4"/>
    <n v="-1458.3698749999999"/>
    <n v="-11666958.999999996"/>
    <n v="2025"/>
    <x v="11"/>
    <n v="2"/>
    <s v="Q1"/>
  </r>
  <r>
    <s v="ORD-00056"/>
    <d v="2025-12-06T00:00:00"/>
    <s v="CUST-2468"/>
    <s v="Meera Patel"/>
    <x v="3"/>
    <x v="16"/>
    <x v="4"/>
    <s v="Jharkhand"/>
    <s v="Ranchi"/>
    <n v="2"/>
    <n v="41696.85"/>
    <n v="0.05"/>
    <n v="54173.45"/>
    <x v="3"/>
    <x v="1"/>
    <x v="1"/>
    <n v="0.1"/>
    <n v="5.000000000000001E-3"/>
    <n v="5.0000000000000012E-4"/>
    <n v="-54173.449499999995"/>
    <n v="-108346898.99999997"/>
    <n v="2025"/>
    <x v="1"/>
    <n v="12"/>
    <s v="Q4"/>
  </r>
  <r>
    <s v="ORD-00057"/>
    <d v="2025-04-02T00:00:00"/>
    <s v="CUST-2573"/>
    <s v="Rohan Nair"/>
    <x v="2"/>
    <x v="2"/>
    <x v="3"/>
    <s v="Tamil Nadu"/>
    <s v="Coimbatore"/>
    <n v="2"/>
    <n v="2115.21"/>
    <n v="0.05"/>
    <n v="3472.14"/>
    <x v="1"/>
    <x v="2"/>
    <x v="0"/>
    <n v="0.1"/>
    <n v="5.000000000000001E-3"/>
    <n v="5.0000000000000012E-4"/>
    <n v="-3472.1394999999998"/>
    <n v="-6944278.9999999981"/>
    <n v="2025"/>
    <x v="0"/>
    <n v="4"/>
    <s v="Q2"/>
  </r>
  <r>
    <s v="ORD-00058"/>
    <d v="2025-09-21T00:00:00"/>
    <s v="CUST-2558"/>
    <s v="Meera Nair"/>
    <x v="2"/>
    <x v="10"/>
    <x v="1"/>
    <s v="Madhya Pradesh"/>
    <s v="Indore"/>
    <n v="1"/>
    <n v="1655.58"/>
    <n v="0.05"/>
    <n v="1263.5999999999999"/>
    <x v="2"/>
    <x v="2"/>
    <x v="2"/>
    <n v="0.05"/>
    <n v="2.5000000000000005E-3"/>
    <n v="1.2500000000000003E-4"/>
    <n v="-1263.5998749999999"/>
    <n v="-10108798.999999996"/>
    <n v="2025"/>
    <x v="2"/>
    <n v="9"/>
    <s v="Q3"/>
  </r>
  <r>
    <s v="ORD-00059"/>
    <d v="2025-02-04T00:00:00"/>
    <s v="CUST-1912"/>
    <s v="Aarav Rao"/>
    <x v="3"/>
    <x v="13"/>
    <x v="4"/>
    <s v="Bihar"/>
    <s v="Gaya"/>
    <n v="1"/>
    <n v="30633.95"/>
    <n v="0"/>
    <n v="22813.040000000001"/>
    <x v="1"/>
    <x v="1"/>
    <x v="1"/>
    <n v="0"/>
    <n v="0"/>
    <n v="0"/>
    <n v="-22813.040000000001"/>
    <e v="#DIV/0!"/>
    <n v="2025"/>
    <x v="11"/>
    <n v="2"/>
    <s v="Q1"/>
  </r>
  <r>
    <s v="ORD-00060"/>
    <d v="2025-07-25T00:00:00"/>
    <s v="CUST-1316"/>
    <s v="Aarav Patel"/>
    <x v="2"/>
    <x v="20"/>
    <x v="2"/>
    <s v="Goa"/>
    <s v="Panaji"/>
    <n v="2"/>
    <n v="4449.75"/>
    <n v="0.05"/>
    <n v="7006.28"/>
    <x v="4"/>
    <x v="1"/>
    <x v="1"/>
    <n v="0.1"/>
    <n v="5.000000000000001E-3"/>
    <n v="5.0000000000000012E-4"/>
    <n v="-7006.2794999999996"/>
    <n v="-14012558.999999996"/>
    <n v="2025"/>
    <x v="4"/>
    <n v="7"/>
    <s v="Q3"/>
  </r>
  <r>
    <s v="ORD-00061"/>
    <d v="2025-03-22T00:00:00"/>
    <s v="CUST-2066"/>
    <s v="Kiran Joshi"/>
    <x v="0"/>
    <x v="4"/>
    <x v="4"/>
    <s v="Odisha"/>
    <s v="Bhubaneswar"/>
    <n v="1"/>
    <n v="5000.05"/>
    <n v="0.05"/>
    <n v="2978.55"/>
    <x v="1"/>
    <x v="1"/>
    <x v="1"/>
    <n v="0.05"/>
    <n v="2.5000000000000005E-3"/>
    <n v="1.2500000000000003E-4"/>
    <n v="-2978.5498750000002"/>
    <n v="-23828398.999999996"/>
    <n v="2025"/>
    <x v="3"/>
    <n v="3"/>
    <s v="Q1"/>
  </r>
  <r>
    <s v="ORD-00062"/>
    <d v="2025-02-19T00:00:00"/>
    <s v="CUST-1672"/>
    <s v="Aarav Gupta"/>
    <x v="3"/>
    <x v="3"/>
    <x v="3"/>
    <s v="Karnataka"/>
    <s v="Bengaluru"/>
    <n v="1"/>
    <n v="20593.89"/>
    <n v="0"/>
    <n v="16172.8"/>
    <x v="4"/>
    <x v="2"/>
    <x v="1"/>
    <n v="0"/>
    <n v="0"/>
    <n v="0"/>
    <n v="-16172.8"/>
    <e v="#DIV/0!"/>
    <n v="2025"/>
    <x v="11"/>
    <n v="2"/>
    <s v="Q1"/>
  </r>
  <r>
    <s v="ORD-00063"/>
    <d v="2025-12-26T00:00:00"/>
    <s v="CUST-1279"/>
    <s v="Meera Verma"/>
    <x v="1"/>
    <x v="17"/>
    <x v="2"/>
    <s v="Goa"/>
    <s v="Margao"/>
    <n v="2"/>
    <n v="3164.41"/>
    <n v="0.2"/>
    <n v="3180.22"/>
    <x v="1"/>
    <x v="1"/>
    <x v="1"/>
    <n v="0.4"/>
    <n v="8.0000000000000016E-2"/>
    <n v="3.2000000000000008E-2"/>
    <n v="-3180.1879999999996"/>
    <n v="-99380.874999999971"/>
    <n v="2025"/>
    <x v="1"/>
    <n v="12"/>
    <s v="Q4"/>
  </r>
  <r>
    <s v="ORD-00064"/>
    <d v="2025-01-02T00:00:00"/>
    <s v="CUST-1160"/>
    <s v="Priya Kumar"/>
    <x v="0"/>
    <x v="4"/>
    <x v="3"/>
    <s v="Telangana"/>
    <s v="Warangal"/>
    <n v="3"/>
    <n v="17061.27"/>
    <n v="0.15"/>
    <n v="29553.09"/>
    <x v="1"/>
    <x v="2"/>
    <x v="2"/>
    <n v="0.44999999999999996"/>
    <n v="6.7499999999999991E-2"/>
    <n v="3.0374999999999992E-2"/>
    <n v="-29553.059625000002"/>
    <n v="-972940.23456790159"/>
    <n v="2025"/>
    <x v="5"/>
    <n v="1"/>
    <s v="Q1"/>
  </r>
  <r>
    <s v="ORD-00065"/>
    <d v="2025-02-23T00:00:00"/>
    <s v="CUST-2264"/>
    <s v="Aarav Gupta"/>
    <x v="2"/>
    <x v="10"/>
    <x v="4"/>
    <s v="Jharkhand"/>
    <s v="Ranchi"/>
    <n v="1"/>
    <n v="4853.3"/>
    <n v="0.15"/>
    <n v="2892.87"/>
    <x v="3"/>
    <x v="1"/>
    <x v="2"/>
    <n v="0.15"/>
    <n v="2.2499999999999999E-2"/>
    <n v="3.375E-3"/>
    <n v="-2892.8666250000001"/>
    <n v="-857145.66666666674"/>
    <n v="2025"/>
    <x v="11"/>
    <n v="2"/>
    <s v="Q1"/>
  </r>
  <r>
    <s v="ORD-00066"/>
    <d v="2025-04-16T00:00:00"/>
    <s v="CUST-1870"/>
    <s v="Aarav Patel"/>
    <x v="0"/>
    <x v="0"/>
    <x v="3"/>
    <s v="Telangana"/>
    <s v="Warangal"/>
    <n v="1"/>
    <n v="14244.24"/>
    <n v="0.1"/>
    <n v="10450.209999999999"/>
    <x v="1"/>
    <x v="0"/>
    <x v="0"/>
    <n v="0.1"/>
    <n v="1.0000000000000002E-2"/>
    <n v="1.0000000000000002E-3"/>
    <n v="-10450.208999999999"/>
    <n v="-10450208.999999996"/>
    <n v="2025"/>
    <x v="0"/>
    <n v="4"/>
    <s v="Q2"/>
  </r>
  <r>
    <s v="ORD-00067"/>
    <d v="2025-09-17T00:00:00"/>
    <s v="CUST-1156"/>
    <s v="Vikram Sharma"/>
    <x v="0"/>
    <x v="5"/>
    <x v="0"/>
    <s v="Haryana"/>
    <s v="Faridabad"/>
    <n v="3"/>
    <n v="7045.81"/>
    <n v="0"/>
    <n v="18153.09"/>
    <x v="0"/>
    <x v="2"/>
    <x v="1"/>
    <n v="0"/>
    <n v="0"/>
    <n v="0"/>
    <n v="-18153.09"/>
    <e v="#DIV/0!"/>
    <n v="2025"/>
    <x v="2"/>
    <n v="9"/>
    <s v="Q3"/>
  </r>
  <r>
    <s v="ORD-00068"/>
    <d v="2025-11-06T00:00:00"/>
    <s v="CUST-1929"/>
    <s v="Isha Kumar"/>
    <x v="3"/>
    <x v="13"/>
    <x v="3"/>
    <s v="Karnataka"/>
    <s v="Mysuru"/>
    <n v="1"/>
    <n v="18788.150000000001"/>
    <n v="0.1"/>
    <n v="12105.13"/>
    <x v="2"/>
    <x v="1"/>
    <x v="0"/>
    <n v="0.1"/>
    <n v="1.0000000000000002E-2"/>
    <n v="1.0000000000000002E-3"/>
    <n v="-12105.128999999999"/>
    <n v="-12105128.999999996"/>
    <n v="2025"/>
    <x v="8"/>
    <n v="11"/>
    <s v="Q4"/>
  </r>
  <r>
    <s v="ORD-00069"/>
    <d v="2025-07-10T00:00:00"/>
    <s v="CUST-1744"/>
    <s v="Arjun Nair"/>
    <x v="0"/>
    <x v="4"/>
    <x v="3"/>
    <s v="Tamil Nadu"/>
    <s v="Coimbatore"/>
    <n v="2"/>
    <n v="8558.83"/>
    <n v="0.1"/>
    <n v="12027.18"/>
    <x v="1"/>
    <x v="1"/>
    <x v="2"/>
    <n v="0.2"/>
    <n v="2.0000000000000004E-2"/>
    <n v="4.000000000000001E-3"/>
    <n v="-12027.175999999999"/>
    <n v="-3006793.9999999991"/>
    <n v="2025"/>
    <x v="4"/>
    <n v="7"/>
    <s v="Q3"/>
  </r>
  <r>
    <s v="ORD-00070"/>
    <d v="2025-08-06T00:00:00"/>
    <s v="CUST-2434"/>
    <s v="Ananya Rao"/>
    <x v="0"/>
    <x v="4"/>
    <x v="0"/>
    <s v="Delhi"/>
    <s v="Delhi"/>
    <n v="4"/>
    <n v="14663.4"/>
    <n v="0"/>
    <n v="48220.23"/>
    <x v="2"/>
    <x v="0"/>
    <x v="0"/>
    <n v="0"/>
    <n v="0"/>
    <n v="0"/>
    <n v="-48220.23"/>
    <e v="#DIV/0!"/>
    <n v="2025"/>
    <x v="7"/>
    <n v="8"/>
    <s v="Q3"/>
  </r>
  <r>
    <s v="ORD-00071"/>
    <d v="2025-02-13T00:00:00"/>
    <s v="CUST-2246"/>
    <s v="Rohan Sharma"/>
    <x v="1"/>
    <x v="9"/>
    <x v="2"/>
    <s v="Goa"/>
    <s v="Panaji"/>
    <n v="3"/>
    <n v="2417.42"/>
    <n v="0.05"/>
    <n v="5786.75"/>
    <x v="0"/>
    <x v="2"/>
    <x v="0"/>
    <n v="0.15000000000000002"/>
    <n v="7.5000000000000015E-3"/>
    <n v="1.1250000000000003E-3"/>
    <n v="-5786.7488750000002"/>
    <n v="-5143776.7777777761"/>
    <n v="2025"/>
    <x v="11"/>
    <n v="2"/>
    <s v="Q1"/>
  </r>
  <r>
    <s v="ORD-00072"/>
    <d v="2025-06-11T00:00:00"/>
    <s v="CUST-2361"/>
    <s v="Meera Sharma"/>
    <x v="1"/>
    <x v="1"/>
    <x v="3"/>
    <s v="Tamil Nadu"/>
    <s v="Chennai"/>
    <n v="1"/>
    <n v="4271.95"/>
    <n v="0.05"/>
    <n v="3532.03"/>
    <x v="1"/>
    <x v="1"/>
    <x v="2"/>
    <n v="0.05"/>
    <n v="2.5000000000000005E-3"/>
    <n v="1.2500000000000003E-4"/>
    <n v="-3532.0298750000002"/>
    <n v="-28256238.999999996"/>
    <n v="2025"/>
    <x v="9"/>
    <n v="6"/>
    <s v="Q2"/>
  </r>
  <r>
    <s v="ORD-00073"/>
    <d v="2025-07-21T00:00:00"/>
    <s v="CUST-1682"/>
    <s v="Aarav Sharma"/>
    <x v="2"/>
    <x v="8"/>
    <x v="3"/>
    <s v="Andhra Pradesh"/>
    <s v="Visakhapatnam"/>
    <n v="1"/>
    <n v="6925.9"/>
    <n v="0"/>
    <n v="5702.91"/>
    <x v="0"/>
    <x v="1"/>
    <x v="2"/>
    <n v="0"/>
    <n v="0"/>
    <n v="0"/>
    <n v="-5702.91"/>
    <e v="#DIV/0!"/>
    <n v="2025"/>
    <x v="4"/>
    <n v="7"/>
    <s v="Q3"/>
  </r>
  <r>
    <s v="ORD-00074"/>
    <d v="2025-09-27T00:00:00"/>
    <s v="CUST-1285"/>
    <s v="Kiran Verma"/>
    <x v="3"/>
    <x v="16"/>
    <x v="4"/>
    <s v="Jharkhand"/>
    <s v="Jamshedpur"/>
    <n v="1"/>
    <n v="6073.69"/>
    <n v="0.05"/>
    <n v="3626.16"/>
    <x v="0"/>
    <x v="2"/>
    <x v="0"/>
    <n v="0.05"/>
    <n v="2.5000000000000005E-3"/>
    <n v="1.2500000000000003E-4"/>
    <n v="-3626.1598749999998"/>
    <n v="-29009278.999999993"/>
    <n v="2025"/>
    <x v="2"/>
    <n v="9"/>
    <s v="Q3"/>
  </r>
  <r>
    <s v="ORD-00075"/>
    <d v="2025-12-17T00:00:00"/>
    <s v="CUST-2410"/>
    <s v="Vikram Joshi"/>
    <x v="3"/>
    <x v="3"/>
    <x v="2"/>
    <s v="Maharashtra"/>
    <s v="Nagpur"/>
    <n v="4"/>
    <n v="4383.54"/>
    <n v="0.2"/>
    <n v="9068.8700000000008"/>
    <x v="0"/>
    <x v="0"/>
    <x v="2"/>
    <n v="0.8"/>
    <n v="0.16000000000000003"/>
    <n v="0.12800000000000003"/>
    <n v="-9068.7420000000002"/>
    <n v="-70849.546874999985"/>
    <n v="2025"/>
    <x v="1"/>
    <n v="12"/>
    <s v="Q4"/>
  </r>
  <r>
    <s v="ORD-00076"/>
    <d v="2025-10-31T00:00:00"/>
    <s v="CUST-1755"/>
    <s v="Aarav Joshi"/>
    <x v="3"/>
    <x v="3"/>
    <x v="0"/>
    <s v="Uttar Pradesh"/>
    <s v="Noida"/>
    <n v="5"/>
    <n v="10998.95"/>
    <n v="0.1"/>
    <n v="41417.47"/>
    <x v="3"/>
    <x v="1"/>
    <x v="1"/>
    <n v="0.5"/>
    <n v="0.05"/>
    <n v="2.5000000000000001E-2"/>
    <n v="-41417.445"/>
    <n v="-1656697.7999999998"/>
    <n v="2025"/>
    <x v="10"/>
    <n v="10"/>
    <s v="Q4"/>
  </r>
  <r>
    <s v="ORD-00077"/>
    <d v="2025-09-28T00:00:00"/>
    <s v="CUST-1358"/>
    <s v="Rahul Nair"/>
    <x v="3"/>
    <x v="13"/>
    <x v="4"/>
    <s v="West Bengal"/>
    <s v="Durgapur"/>
    <n v="1"/>
    <n v="25907.47"/>
    <n v="0.05"/>
    <n v="17049.25"/>
    <x v="1"/>
    <x v="0"/>
    <x v="1"/>
    <n v="0.05"/>
    <n v="2.5000000000000005E-3"/>
    <n v="1.2500000000000003E-4"/>
    <n v="-17049.249875000001"/>
    <n v="-136393998.99999997"/>
    <n v="2025"/>
    <x v="2"/>
    <n v="9"/>
    <s v="Q3"/>
  </r>
  <r>
    <s v="ORD-00078"/>
    <d v="2025-08-03T00:00:00"/>
    <s v="CUST-1626"/>
    <s v="Sneha Patel"/>
    <x v="0"/>
    <x v="0"/>
    <x v="3"/>
    <s v="Andhra Pradesh"/>
    <s v="Visakhapatnam"/>
    <n v="2"/>
    <n v="2967.03"/>
    <n v="0.1"/>
    <n v="3425.75"/>
    <x v="1"/>
    <x v="1"/>
    <x v="2"/>
    <n v="0.2"/>
    <n v="2.0000000000000004E-2"/>
    <n v="4.000000000000001E-3"/>
    <n v="-3425.7460000000001"/>
    <n v="-856436.49999999977"/>
    <n v="2025"/>
    <x v="7"/>
    <n v="8"/>
    <s v="Q3"/>
  </r>
  <r>
    <s v="ORD-00079"/>
    <d v="2025-09-09T00:00:00"/>
    <s v="CUST-1878"/>
    <s v="Priya Patel"/>
    <x v="3"/>
    <x v="14"/>
    <x v="1"/>
    <s v="Chhattisgarh"/>
    <s v="Bilaspur"/>
    <n v="3"/>
    <n v="56787.19"/>
    <n v="0"/>
    <n v="148042.48000000001"/>
    <x v="1"/>
    <x v="2"/>
    <x v="2"/>
    <n v="0"/>
    <n v="0"/>
    <n v="0"/>
    <n v="-148042.48000000001"/>
    <e v="#DIV/0!"/>
    <n v="2025"/>
    <x v="2"/>
    <n v="9"/>
    <s v="Q3"/>
  </r>
  <r>
    <s v="ORD-00080"/>
    <d v="2025-07-09T00:00:00"/>
    <s v="CUST-2446"/>
    <s v="Ananya Rao"/>
    <x v="3"/>
    <x v="18"/>
    <x v="4"/>
    <s v="Jharkhand"/>
    <s v="Jamshedpur"/>
    <n v="1"/>
    <n v="2969.79"/>
    <n v="0.1"/>
    <n v="1921.26"/>
    <x v="1"/>
    <x v="0"/>
    <x v="2"/>
    <n v="0.1"/>
    <n v="1.0000000000000002E-2"/>
    <n v="1.0000000000000002E-3"/>
    <n v="-1921.259"/>
    <n v="-1921258.9999999995"/>
    <n v="2025"/>
    <x v="4"/>
    <n v="7"/>
    <s v="Q3"/>
  </r>
  <r>
    <s v="ORD-00081"/>
    <d v="2025-10-23T00:00:00"/>
    <s v="CUST-1268"/>
    <s v="Arjun Verma"/>
    <x v="3"/>
    <x v="18"/>
    <x v="0"/>
    <s v="Punjab"/>
    <s v="Ludhiana"/>
    <n v="1"/>
    <n v="21552.84"/>
    <n v="0.15"/>
    <n v="13103.1"/>
    <x v="1"/>
    <x v="0"/>
    <x v="2"/>
    <n v="0.15"/>
    <n v="2.2499999999999999E-2"/>
    <n v="3.375E-3"/>
    <n v="-13103.096625"/>
    <n v="-3882399"/>
    <n v="2025"/>
    <x v="10"/>
    <n v="10"/>
    <s v="Q4"/>
  </r>
  <r>
    <s v="ORD-00082"/>
    <d v="2025-08-01T00:00:00"/>
    <s v="CUST-1948"/>
    <s v="Neha Nair"/>
    <x v="3"/>
    <x v="14"/>
    <x v="3"/>
    <s v="Andhra Pradesh"/>
    <s v="Vijayawada"/>
    <n v="1"/>
    <n v="13228.11"/>
    <n v="0.1"/>
    <n v="7738.42"/>
    <x v="1"/>
    <x v="1"/>
    <x v="1"/>
    <n v="0.1"/>
    <n v="1.0000000000000002E-2"/>
    <n v="1.0000000000000002E-3"/>
    <n v="-7738.4189999999999"/>
    <n v="-7738418.9999999981"/>
    <n v="2025"/>
    <x v="7"/>
    <n v="8"/>
    <s v="Q3"/>
  </r>
  <r>
    <s v="ORD-00083"/>
    <d v="2025-07-27T00:00:00"/>
    <s v="CUST-1917"/>
    <s v="Aarav Patel"/>
    <x v="3"/>
    <x v="14"/>
    <x v="4"/>
    <s v="Bihar"/>
    <s v="Patna"/>
    <n v="1"/>
    <n v="60652.75"/>
    <n v="0.1"/>
    <n v="45560.639999999999"/>
    <x v="4"/>
    <x v="1"/>
    <x v="1"/>
    <n v="0.1"/>
    <n v="1.0000000000000002E-2"/>
    <n v="1.0000000000000002E-3"/>
    <n v="-45560.639000000003"/>
    <n v="-45560638.999999993"/>
    <n v="2025"/>
    <x v="4"/>
    <n v="7"/>
    <s v="Q3"/>
  </r>
  <r>
    <s v="ORD-00084"/>
    <d v="2025-08-25T00:00:00"/>
    <s v="CUST-2115"/>
    <s v="Aarav Rao"/>
    <x v="3"/>
    <x v="13"/>
    <x v="0"/>
    <s v="Punjab"/>
    <s v="Ludhiana"/>
    <n v="3"/>
    <n v="44012.04"/>
    <n v="0.05"/>
    <n v="92501.28"/>
    <x v="1"/>
    <x v="2"/>
    <x v="2"/>
    <n v="0.15000000000000002"/>
    <n v="7.5000000000000015E-3"/>
    <n v="1.1250000000000003E-3"/>
    <n v="-92501.278875000004"/>
    <n v="-82223358.999999985"/>
    <n v="2025"/>
    <x v="7"/>
    <n v="8"/>
    <s v="Q3"/>
  </r>
  <r>
    <s v="ORD-00085"/>
    <d v="2025-12-04T00:00:00"/>
    <s v="CUST-2320"/>
    <s v="Kiran Rao"/>
    <x v="0"/>
    <x v="5"/>
    <x v="1"/>
    <s v="Madhya Pradesh"/>
    <s v="Bhopal"/>
    <n v="4"/>
    <n v="16478.12"/>
    <n v="0.05"/>
    <n v="43747.22"/>
    <x v="1"/>
    <x v="2"/>
    <x v="1"/>
    <n v="0.2"/>
    <n v="1.0000000000000002E-2"/>
    <n v="2.0000000000000005E-3"/>
    <n v="-43747.218000000001"/>
    <n v="-21873608.999999996"/>
    <n v="2025"/>
    <x v="1"/>
    <n v="12"/>
    <s v="Q4"/>
  </r>
  <r>
    <s v="ORD-00086"/>
    <d v="2025-02-22T00:00:00"/>
    <s v="CUST-1963"/>
    <s v="Sneha Nair"/>
    <x v="0"/>
    <x v="0"/>
    <x v="0"/>
    <s v="Uttar Pradesh"/>
    <s v="Lucknow"/>
    <n v="1"/>
    <n v="17521.29"/>
    <n v="0.1"/>
    <n v="13169.02"/>
    <x v="2"/>
    <x v="1"/>
    <x v="1"/>
    <n v="0.1"/>
    <n v="1.0000000000000002E-2"/>
    <n v="1.0000000000000002E-3"/>
    <n v="-13169.019"/>
    <n v="-13169018.999999996"/>
    <n v="2025"/>
    <x v="11"/>
    <n v="2"/>
    <s v="Q1"/>
  </r>
  <r>
    <s v="ORD-00087"/>
    <d v="2025-10-07T00:00:00"/>
    <s v="CUST-1357"/>
    <s v="Kiran Verma"/>
    <x v="3"/>
    <x v="16"/>
    <x v="0"/>
    <s v="Delhi"/>
    <s v="Delhi"/>
    <n v="1"/>
    <n v="33065.74"/>
    <n v="0.1"/>
    <n v="25056.959999999999"/>
    <x v="1"/>
    <x v="1"/>
    <x v="2"/>
    <n v="0.1"/>
    <n v="1.0000000000000002E-2"/>
    <n v="1.0000000000000002E-3"/>
    <n v="-25056.958999999999"/>
    <n v="-25056958.999999993"/>
    <n v="2025"/>
    <x v="10"/>
    <n v="10"/>
    <s v="Q4"/>
  </r>
  <r>
    <s v="ORD-00088"/>
    <d v="2025-08-05T00:00:00"/>
    <s v="CUST-1945"/>
    <s v="Vikram Nair"/>
    <x v="0"/>
    <x v="4"/>
    <x v="0"/>
    <s v="Haryana"/>
    <s v="Gurugram"/>
    <n v="1"/>
    <n v="4753.72"/>
    <n v="0.1"/>
    <n v="3446.72"/>
    <x v="1"/>
    <x v="1"/>
    <x v="2"/>
    <n v="0.1"/>
    <n v="1.0000000000000002E-2"/>
    <n v="1.0000000000000002E-3"/>
    <n v="-3446.7189999999996"/>
    <n v="-3446718.9999999986"/>
    <n v="2025"/>
    <x v="7"/>
    <n v="8"/>
    <s v="Q3"/>
  </r>
  <r>
    <s v="ORD-00089"/>
    <d v="2025-09-09T00:00:00"/>
    <s v="CUST-2332"/>
    <s v="Neha Verma"/>
    <x v="0"/>
    <x v="5"/>
    <x v="2"/>
    <s v="Rajasthan"/>
    <s v="Udaipur"/>
    <n v="3"/>
    <n v="4051.51"/>
    <n v="0.2"/>
    <n v="7103.61"/>
    <x v="0"/>
    <x v="1"/>
    <x v="1"/>
    <n v="0.60000000000000009"/>
    <n v="0.12000000000000002"/>
    <n v="7.2000000000000022E-2"/>
    <n v="-7103.5379999999996"/>
    <n v="-98660.249999999956"/>
    <n v="2025"/>
    <x v="2"/>
    <n v="9"/>
    <s v="Q3"/>
  </r>
  <r>
    <s v="ORD-00090"/>
    <d v="2025-07-07T00:00:00"/>
    <s v="CUST-2022"/>
    <s v="Rohan Reddy"/>
    <x v="3"/>
    <x v="3"/>
    <x v="3"/>
    <s v="Tamil Nadu"/>
    <s v="Chennai"/>
    <n v="2"/>
    <n v="15655.35"/>
    <n v="0.1"/>
    <n v="19665.86"/>
    <x v="1"/>
    <x v="1"/>
    <x v="0"/>
    <n v="0.2"/>
    <n v="2.0000000000000004E-2"/>
    <n v="4.000000000000001E-3"/>
    <n v="-19665.856"/>
    <n v="-4916463.9999999991"/>
    <n v="2025"/>
    <x v="4"/>
    <n v="7"/>
    <s v="Q3"/>
  </r>
  <r>
    <s v="ORD-00091"/>
    <d v="2025-02-10T00:00:00"/>
    <s v="CUST-1318"/>
    <s v="Neha Verma"/>
    <x v="3"/>
    <x v="14"/>
    <x v="0"/>
    <s v="Haryana"/>
    <s v="Faridabad"/>
    <n v="2"/>
    <n v="46495.68"/>
    <n v="0.1"/>
    <n v="63093.35"/>
    <x v="0"/>
    <x v="1"/>
    <x v="1"/>
    <n v="0.2"/>
    <n v="2.0000000000000004E-2"/>
    <n v="4.000000000000001E-3"/>
    <n v="-63093.345999999998"/>
    <n v="-15773336.499999996"/>
    <n v="2025"/>
    <x v="11"/>
    <n v="2"/>
    <s v="Q1"/>
  </r>
  <r>
    <s v="ORD-00092"/>
    <d v="2025-06-06T00:00:00"/>
    <s v="CUST-2341"/>
    <s v="Priya Singh"/>
    <x v="0"/>
    <x v="6"/>
    <x v="2"/>
    <s v="Goa"/>
    <s v="Margao"/>
    <n v="2"/>
    <n v="1399.71"/>
    <n v="0.15"/>
    <n v="1820.57"/>
    <x v="4"/>
    <x v="2"/>
    <x v="1"/>
    <n v="0.3"/>
    <n v="4.4999999999999998E-2"/>
    <n v="1.35E-2"/>
    <n v="-1820.5564999999999"/>
    <n v="-134856.03703703702"/>
    <n v="2025"/>
    <x v="9"/>
    <n v="6"/>
    <s v="Q2"/>
  </r>
  <r>
    <s v="ORD-00093"/>
    <d v="2025-01-15T00:00:00"/>
    <s v="CUST-1852"/>
    <s v="Isha Verma"/>
    <x v="2"/>
    <x v="20"/>
    <x v="0"/>
    <s v="Delhi"/>
    <s v="Delhi"/>
    <n v="1"/>
    <n v="738.98"/>
    <n v="0.05"/>
    <n v="538.73"/>
    <x v="4"/>
    <x v="0"/>
    <x v="1"/>
    <n v="0.05"/>
    <n v="2.5000000000000005E-3"/>
    <n v="1.2500000000000003E-4"/>
    <n v="-538.72987499999999"/>
    <n v="-4309838.9999999991"/>
    <n v="2025"/>
    <x v="5"/>
    <n v="1"/>
    <s v="Q1"/>
  </r>
  <r>
    <s v="ORD-00094"/>
    <d v="2025-10-28T00:00:00"/>
    <s v="CUST-2020"/>
    <s v="Aarav Nair"/>
    <x v="3"/>
    <x v="3"/>
    <x v="3"/>
    <s v="Telangana"/>
    <s v="Hyderabad"/>
    <n v="2"/>
    <n v="40117.08"/>
    <n v="0.05"/>
    <n v="62070.04"/>
    <x v="1"/>
    <x v="1"/>
    <x v="2"/>
    <n v="0.1"/>
    <n v="5.000000000000001E-3"/>
    <n v="5.0000000000000012E-4"/>
    <n v="-62070.039499999999"/>
    <n v="-124140078.99999997"/>
    <n v="2025"/>
    <x v="10"/>
    <n v="10"/>
    <s v="Q4"/>
  </r>
  <r>
    <s v="ORD-00095"/>
    <d v="2025-03-06T00:00:00"/>
    <s v="CUST-1302"/>
    <s v="Arjun Verma"/>
    <x v="3"/>
    <x v="16"/>
    <x v="0"/>
    <s v="Delhi"/>
    <s v="Delhi"/>
    <n v="5"/>
    <n v="42270.63"/>
    <n v="0.1"/>
    <n v="120895.73"/>
    <x v="1"/>
    <x v="2"/>
    <x v="1"/>
    <n v="0.5"/>
    <n v="0.05"/>
    <n v="2.5000000000000001E-2"/>
    <n v="-120895.705"/>
    <n v="-4835828.2"/>
    <n v="2025"/>
    <x v="3"/>
    <n v="3"/>
    <s v="Q1"/>
  </r>
  <r>
    <s v="ORD-00096"/>
    <d v="2025-12-11T00:00:00"/>
    <s v="CUST-2257"/>
    <s v="Ananya Singh"/>
    <x v="4"/>
    <x v="12"/>
    <x v="1"/>
    <s v="Chhattisgarh"/>
    <s v="Bilaspur"/>
    <n v="1"/>
    <n v="6154.73"/>
    <n v="0.05"/>
    <n v="4610.9799999999996"/>
    <x v="1"/>
    <x v="1"/>
    <x v="1"/>
    <n v="0.05"/>
    <n v="2.5000000000000005E-3"/>
    <n v="1.2500000000000003E-4"/>
    <n v="-4610.979875"/>
    <n v="-36887838.999999993"/>
    <n v="2025"/>
    <x v="1"/>
    <n v="12"/>
    <s v="Q4"/>
  </r>
  <r>
    <s v="ORD-00097"/>
    <d v="2025-11-23T00:00:00"/>
    <s v="CUST-1584"/>
    <s v="Kiran Singh"/>
    <x v="3"/>
    <x v="14"/>
    <x v="2"/>
    <s v="Gujarat"/>
    <s v="Surat"/>
    <n v="2"/>
    <n v="25114.41"/>
    <n v="0.15"/>
    <n v="36113.550000000003"/>
    <x v="0"/>
    <x v="1"/>
    <x v="2"/>
    <n v="0.3"/>
    <n v="4.4999999999999998E-2"/>
    <n v="1.35E-2"/>
    <n v="-36113.536500000002"/>
    <n v="-2675076.777777778"/>
    <n v="2025"/>
    <x v="8"/>
    <n v="11"/>
    <s v="Q4"/>
  </r>
  <r>
    <s v="ORD-00098"/>
    <d v="2025-01-09T00:00:00"/>
    <s v="CUST-1619"/>
    <s v="Rahul Patel"/>
    <x v="3"/>
    <x v="14"/>
    <x v="2"/>
    <s v="Goa"/>
    <s v="Panaji"/>
    <n v="1"/>
    <n v="52677.5"/>
    <n v="0"/>
    <n v="34459.1"/>
    <x v="4"/>
    <x v="1"/>
    <x v="0"/>
    <n v="0"/>
    <n v="0"/>
    <n v="0"/>
    <n v="-34459.1"/>
    <e v="#DIV/0!"/>
    <n v="2025"/>
    <x v="5"/>
    <n v="1"/>
    <s v="Q1"/>
  </r>
  <r>
    <s v="ORD-00099"/>
    <d v="2025-12-10T00:00:00"/>
    <s v="CUST-1988"/>
    <s v="Neha Singh"/>
    <x v="4"/>
    <x v="22"/>
    <x v="0"/>
    <s v="Punjab"/>
    <s v="Ludhiana"/>
    <n v="2"/>
    <n v="5035.8100000000004"/>
    <n v="0"/>
    <n v="7694.67"/>
    <x v="4"/>
    <x v="1"/>
    <x v="2"/>
    <n v="0"/>
    <n v="0"/>
    <n v="0"/>
    <n v="-7694.67"/>
    <e v="#DIV/0!"/>
    <n v="2025"/>
    <x v="1"/>
    <n v="12"/>
    <s v="Q4"/>
  </r>
  <r>
    <s v="ORD-00100"/>
    <d v="2025-05-09T00:00:00"/>
    <s v="CUST-2437"/>
    <s v="Priya Singh"/>
    <x v="1"/>
    <x v="17"/>
    <x v="4"/>
    <s v="Bihar"/>
    <s v="Patna"/>
    <n v="2"/>
    <n v="750.96"/>
    <n v="0.15"/>
    <n v="1019.93"/>
    <x v="2"/>
    <x v="2"/>
    <x v="1"/>
    <n v="0.3"/>
    <n v="4.4999999999999998E-2"/>
    <n v="1.35E-2"/>
    <n v="-1019.9164999999999"/>
    <n v="-75549.370370370365"/>
    <n v="2025"/>
    <x v="6"/>
    <n v="5"/>
    <s v="Q2"/>
  </r>
  <r>
    <s v="ORD-00101"/>
    <d v="2025-05-16T00:00:00"/>
    <s v="CUST-2074"/>
    <s v="Aarav Joshi"/>
    <x v="0"/>
    <x v="11"/>
    <x v="4"/>
    <s v="Jharkhand"/>
    <s v="Ranchi"/>
    <n v="2"/>
    <n v="14489.82"/>
    <n v="0"/>
    <n v="25207.02"/>
    <x v="2"/>
    <x v="1"/>
    <x v="1"/>
    <n v="0"/>
    <n v="0"/>
    <n v="0"/>
    <n v="-25207.02"/>
    <e v="#DIV/0!"/>
    <n v="2025"/>
    <x v="6"/>
    <n v="5"/>
    <s v="Q2"/>
  </r>
  <r>
    <s v="ORD-00102"/>
    <d v="2025-03-04T00:00:00"/>
    <s v="CUST-1361"/>
    <s v="Arjun Patel"/>
    <x v="0"/>
    <x v="6"/>
    <x v="3"/>
    <s v="Andhra Pradesh"/>
    <s v="Visakhapatnam"/>
    <n v="3"/>
    <n v="17188.07"/>
    <n v="0"/>
    <n v="33260.17"/>
    <x v="2"/>
    <x v="1"/>
    <x v="1"/>
    <n v="0"/>
    <n v="0"/>
    <n v="0"/>
    <n v="-33260.17"/>
    <e v="#DIV/0!"/>
    <n v="2025"/>
    <x v="3"/>
    <n v="3"/>
    <s v="Q1"/>
  </r>
  <r>
    <s v="ORD-00103"/>
    <d v="2025-05-19T00:00:00"/>
    <s v="CUST-1514"/>
    <s v="Neha Rao"/>
    <x v="3"/>
    <x v="18"/>
    <x v="3"/>
    <s v="Andhra Pradesh"/>
    <s v="Visakhapatnam"/>
    <n v="1"/>
    <n v="5312.31"/>
    <n v="0.05"/>
    <n v="4082.77"/>
    <x v="0"/>
    <x v="0"/>
    <x v="0"/>
    <n v="0.05"/>
    <n v="2.5000000000000005E-3"/>
    <n v="1.2500000000000003E-4"/>
    <n v="-4082.769875"/>
    <n v="-32662158.999999993"/>
    <n v="2025"/>
    <x v="6"/>
    <n v="5"/>
    <s v="Q2"/>
  </r>
  <r>
    <s v="ORD-00104"/>
    <d v="2025-03-22T00:00:00"/>
    <s v="CUST-1960"/>
    <s v="Sneha Gupta"/>
    <x v="3"/>
    <x v="14"/>
    <x v="2"/>
    <s v="Maharashtra"/>
    <s v="Pune"/>
    <n v="2"/>
    <n v="26350.81"/>
    <n v="0.1"/>
    <n v="36595.89"/>
    <x v="1"/>
    <x v="1"/>
    <x v="1"/>
    <n v="0.2"/>
    <n v="2.0000000000000004E-2"/>
    <n v="4.000000000000001E-3"/>
    <n v="-36595.885999999999"/>
    <n v="-9148971.4999999981"/>
    <n v="2025"/>
    <x v="3"/>
    <n v="3"/>
    <s v="Q1"/>
  </r>
  <r>
    <s v="ORD-00105"/>
    <d v="2025-06-12T00:00:00"/>
    <s v="CUST-2526"/>
    <s v="Kiran Rao"/>
    <x v="2"/>
    <x v="10"/>
    <x v="0"/>
    <s v="Punjab"/>
    <s v="Ludhiana"/>
    <n v="1"/>
    <n v="3617.61"/>
    <n v="0.1"/>
    <n v="2307.71"/>
    <x v="1"/>
    <x v="1"/>
    <x v="2"/>
    <n v="0.1"/>
    <n v="1.0000000000000002E-2"/>
    <n v="1.0000000000000002E-3"/>
    <n v="-2307.7089999999998"/>
    <n v="-2307708.9999999991"/>
    <n v="2025"/>
    <x v="9"/>
    <n v="6"/>
    <s v="Q2"/>
  </r>
  <r>
    <s v="ORD-00106"/>
    <d v="2025-10-16T00:00:00"/>
    <s v="CUST-2090"/>
    <s v="Aarav Reddy"/>
    <x v="3"/>
    <x v="16"/>
    <x v="4"/>
    <s v="Bihar"/>
    <s v="Patna"/>
    <n v="3"/>
    <n v="10800.89"/>
    <n v="0.2"/>
    <n v="16413.43"/>
    <x v="0"/>
    <x v="1"/>
    <x v="2"/>
    <n v="0.60000000000000009"/>
    <n v="0.12000000000000002"/>
    <n v="7.2000000000000022E-2"/>
    <n v="-16413.358"/>
    <n v="-227963.30555555547"/>
    <n v="2025"/>
    <x v="10"/>
    <n v="10"/>
    <s v="Q4"/>
  </r>
  <r>
    <s v="ORD-00107"/>
    <d v="2025-09-18T00:00:00"/>
    <s v="CUST-2510"/>
    <s v="Priya Rao"/>
    <x v="0"/>
    <x v="11"/>
    <x v="3"/>
    <s v="Andhra Pradesh"/>
    <s v="Vijayawada"/>
    <n v="1"/>
    <n v="15711.36"/>
    <n v="0"/>
    <n v="11086.36"/>
    <x v="2"/>
    <x v="2"/>
    <x v="0"/>
    <n v="0"/>
    <n v="0"/>
    <n v="0"/>
    <n v="-11086.36"/>
    <e v="#DIV/0!"/>
    <n v="2025"/>
    <x v="2"/>
    <n v="9"/>
    <s v="Q3"/>
  </r>
  <r>
    <s v="ORD-00108"/>
    <d v="2025-08-19T00:00:00"/>
    <s v="CUST-1870"/>
    <s v="Ananya Sharma"/>
    <x v="4"/>
    <x v="12"/>
    <x v="2"/>
    <s v="Rajasthan"/>
    <s v="Udaipur"/>
    <n v="3"/>
    <n v="2915.27"/>
    <n v="0.15"/>
    <n v="6206.03"/>
    <x v="4"/>
    <x v="1"/>
    <x v="1"/>
    <n v="0.44999999999999996"/>
    <n v="6.7499999999999991E-2"/>
    <n v="3.0374999999999992E-2"/>
    <n v="-6205.9996249999995"/>
    <n v="-204312.74485596712"/>
    <n v="2025"/>
    <x v="7"/>
    <n v="8"/>
    <s v="Q3"/>
  </r>
  <r>
    <s v="ORD-00109"/>
    <d v="2025-02-10T00:00:00"/>
    <s v="CUST-1215"/>
    <s v="Aarav Patel"/>
    <x v="4"/>
    <x v="12"/>
    <x v="0"/>
    <s v="Uttar Pradesh"/>
    <s v="Lucknow"/>
    <n v="1"/>
    <n v="7155.57"/>
    <n v="0.05"/>
    <n v="5336.46"/>
    <x v="3"/>
    <x v="0"/>
    <x v="1"/>
    <n v="0.05"/>
    <n v="2.5000000000000005E-3"/>
    <n v="1.2500000000000003E-4"/>
    <n v="-5336.4598750000005"/>
    <n v="-42691678.999999993"/>
    <n v="2025"/>
    <x v="11"/>
    <n v="2"/>
    <s v="Q1"/>
  </r>
  <r>
    <s v="ORD-00110"/>
    <d v="2025-01-28T00:00:00"/>
    <s v="CUST-1138"/>
    <s v="Arjun Joshi"/>
    <x v="3"/>
    <x v="16"/>
    <x v="3"/>
    <s v="Tamil Nadu"/>
    <s v="Coimbatore"/>
    <n v="1"/>
    <n v="44108.15"/>
    <n v="0"/>
    <n v="29964.59"/>
    <x v="1"/>
    <x v="1"/>
    <x v="2"/>
    <n v="0"/>
    <n v="0"/>
    <n v="0"/>
    <n v="-29964.59"/>
    <e v="#DIV/0!"/>
    <n v="2025"/>
    <x v="5"/>
    <n v="1"/>
    <s v="Q1"/>
  </r>
  <r>
    <s v="ORD-00111"/>
    <d v="2025-05-15T00:00:00"/>
    <s v="CUST-1877"/>
    <s v="Meera Kumar"/>
    <x v="2"/>
    <x v="23"/>
    <x v="4"/>
    <s v="West Bengal"/>
    <s v="Kolkata"/>
    <n v="1"/>
    <n v="4347.1000000000004"/>
    <n v="0.05"/>
    <n v="3626.63"/>
    <x v="2"/>
    <x v="2"/>
    <x v="1"/>
    <n v="0.05"/>
    <n v="2.5000000000000005E-3"/>
    <n v="1.2500000000000003E-4"/>
    <n v="-3626.6298750000001"/>
    <n v="-29013038.999999993"/>
    <n v="2025"/>
    <x v="6"/>
    <n v="5"/>
    <s v="Q2"/>
  </r>
  <r>
    <s v="ORD-00112"/>
    <d v="2025-07-20T00:00:00"/>
    <s v="CUST-1860"/>
    <s v="Kiran Verma"/>
    <x v="0"/>
    <x v="4"/>
    <x v="1"/>
    <s v="Madhya Pradesh"/>
    <s v="Bhopal"/>
    <n v="5"/>
    <n v="4024.07"/>
    <n v="0"/>
    <n v="16377.19"/>
    <x v="2"/>
    <x v="1"/>
    <x v="2"/>
    <n v="0"/>
    <n v="0"/>
    <n v="0"/>
    <n v="-16377.19"/>
    <e v="#DIV/0!"/>
    <n v="2025"/>
    <x v="4"/>
    <n v="7"/>
    <s v="Q3"/>
  </r>
  <r>
    <s v="ORD-00113"/>
    <d v="2025-11-24T00:00:00"/>
    <s v="CUST-1384"/>
    <s v="Aarav Nair"/>
    <x v="4"/>
    <x v="12"/>
    <x v="1"/>
    <s v="Chhattisgarh"/>
    <s v="Raipur"/>
    <n v="1"/>
    <n v="2375.98"/>
    <n v="0.05"/>
    <n v="1510.29"/>
    <x v="2"/>
    <x v="1"/>
    <x v="1"/>
    <n v="0.05"/>
    <n v="2.5000000000000005E-3"/>
    <n v="1.2500000000000003E-4"/>
    <n v="-1510.2898749999999"/>
    <n v="-12082318.999999996"/>
    <n v="2025"/>
    <x v="8"/>
    <n v="11"/>
    <s v="Q4"/>
  </r>
  <r>
    <s v="ORD-00114"/>
    <d v="2025-09-25T00:00:00"/>
    <s v="CUST-1479"/>
    <s v="Isha Nair"/>
    <x v="3"/>
    <x v="3"/>
    <x v="3"/>
    <s v="Tamil Nadu"/>
    <s v="Chennai"/>
    <n v="1"/>
    <n v="4506.62"/>
    <n v="0.05"/>
    <n v="3523.94"/>
    <x v="0"/>
    <x v="0"/>
    <x v="1"/>
    <n v="0.05"/>
    <n v="2.5000000000000005E-3"/>
    <n v="1.2500000000000003E-4"/>
    <n v="-3523.939875"/>
    <n v="-28191518.999999993"/>
    <n v="2025"/>
    <x v="2"/>
    <n v="9"/>
    <s v="Q3"/>
  </r>
  <r>
    <s v="ORD-00115"/>
    <d v="2025-02-02T00:00:00"/>
    <s v="CUST-1002"/>
    <s v="Ananya Verma"/>
    <x v="3"/>
    <x v="3"/>
    <x v="0"/>
    <s v="Uttar Pradesh"/>
    <s v="Lucknow"/>
    <n v="1"/>
    <n v="16785.240000000002"/>
    <n v="0"/>
    <n v="14034.38"/>
    <x v="0"/>
    <x v="1"/>
    <x v="2"/>
    <n v="0"/>
    <n v="0"/>
    <n v="0"/>
    <n v="-14034.38"/>
    <e v="#DIV/0!"/>
    <n v="2025"/>
    <x v="11"/>
    <n v="2"/>
    <s v="Q1"/>
  </r>
  <r>
    <s v="ORD-00116"/>
    <d v="2025-02-17T00:00:00"/>
    <s v="CUST-1820"/>
    <s v="Arjun Nair"/>
    <x v="3"/>
    <x v="18"/>
    <x v="4"/>
    <s v="Jharkhand"/>
    <s v="Ranchi"/>
    <n v="1"/>
    <n v="23435.67"/>
    <n v="0.15"/>
    <n v="16859.91"/>
    <x v="1"/>
    <x v="1"/>
    <x v="1"/>
    <n v="0.15"/>
    <n v="2.2499999999999999E-2"/>
    <n v="3.375E-3"/>
    <n v="-16859.906625"/>
    <n v="-4995527.888888889"/>
    <n v="2025"/>
    <x v="11"/>
    <n v="2"/>
    <s v="Q1"/>
  </r>
  <r>
    <s v="ORD-00117"/>
    <d v="2025-03-03T00:00:00"/>
    <s v="CUST-2533"/>
    <s v="Rahul Verma"/>
    <x v="0"/>
    <x v="5"/>
    <x v="3"/>
    <s v="Telangana"/>
    <s v="Warangal"/>
    <n v="1"/>
    <n v="15113.41"/>
    <n v="0.05"/>
    <n v="11662.76"/>
    <x v="1"/>
    <x v="0"/>
    <x v="2"/>
    <n v="0.05"/>
    <n v="2.5000000000000005E-3"/>
    <n v="1.2500000000000003E-4"/>
    <n v="-11662.759875"/>
    <n v="-93302078.99999997"/>
    <n v="2025"/>
    <x v="3"/>
    <n v="3"/>
    <s v="Q1"/>
  </r>
  <r>
    <s v="ORD-00118"/>
    <d v="2025-08-04T00:00:00"/>
    <s v="CUST-1142"/>
    <s v="Sneha Rao"/>
    <x v="0"/>
    <x v="4"/>
    <x v="2"/>
    <s v="Maharashtra"/>
    <s v="Pune"/>
    <n v="2"/>
    <n v="7038.59"/>
    <n v="0.2"/>
    <n v="7217.58"/>
    <x v="2"/>
    <x v="1"/>
    <x v="2"/>
    <n v="0.4"/>
    <n v="8.0000000000000016E-2"/>
    <n v="3.2000000000000008E-2"/>
    <n v="-7217.5479999999998"/>
    <n v="-225548.37499999994"/>
    <n v="2025"/>
    <x v="7"/>
    <n v="8"/>
    <s v="Q3"/>
  </r>
  <r>
    <s v="ORD-00119"/>
    <d v="2025-10-20T00:00:00"/>
    <s v="CUST-1028"/>
    <s v="Sneha Verma"/>
    <x v="1"/>
    <x v="7"/>
    <x v="4"/>
    <s v="Jharkhand"/>
    <s v="Jamshedpur"/>
    <n v="1"/>
    <n v="3834.45"/>
    <n v="0.15"/>
    <n v="2710.3"/>
    <x v="2"/>
    <x v="0"/>
    <x v="1"/>
    <n v="0.15"/>
    <n v="2.2499999999999999E-2"/>
    <n v="3.375E-3"/>
    <n v="-2710.2966250000004"/>
    <n v="-803050.85185185203"/>
    <n v="2025"/>
    <x v="10"/>
    <n v="10"/>
    <s v="Q4"/>
  </r>
  <r>
    <s v="ORD-00120"/>
    <d v="2025-04-09T00:00:00"/>
    <s v="CUST-1257"/>
    <s v="Isha Patel"/>
    <x v="2"/>
    <x v="2"/>
    <x v="4"/>
    <s v="Jharkhand"/>
    <s v="Jamshedpur"/>
    <n v="2"/>
    <n v="3300.32"/>
    <n v="0"/>
    <n v="5684.47"/>
    <x v="1"/>
    <x v="1"/>
    <x v="2"/>
    <n v="0"/>
    <n v="0"/>
    <n v="0"/>
    <n v="-5684.47"/>
    <e v="#DIV/0!"/>
    <n v="2025"/>
    <x v="0"/>
    <n v="4"/>
    <s v="Q2"/>
  </r>
  <r>
    <s v="ORD-00121"/>
    <d v="2025-06-21T00:00:00"/>
    <s v="CUST-1955"/>
    <s v="Kiran Sharma"/>
    <x v="3"/>
    <x v="13"/>
    <x v="4"/>
    <s v="Bihar"/>
    <s v="Gaya"/>
    <n v="1"/>
    <n v="51339.14"/>
    <n v="0.05"/>
    <n v="36575.03"/>
    <x v="1"/>
    <x v="1"/>
    <x v="2"/>
    <n v="0.05"/>
    <n v="2.5000000000000005E-3"/>
    <n v="1.2500000000000003E-4"/>
    <n v="-36575.029875"/>
    <n v="-292600238.99999994"/>
    <n v="2025"/>
    <x v="9"/>
    <n v="6"/>
    <s v="Q2"/>
  </r>
  <r>
    <s v="ORD-00122"/>
    <d v="2025-12-26T00:00:00"/>
    <s v="CUST-2010"/>
    <s v="Arjun Kumar"/>
    <x v="0"/>
    <x v="0"/>
    <x v="0"/>
    <s v="Uttar Pradesh"/>
    <s v="Kanpur"/>
    <n v="1"/>
    <n v="17589.5"/>
    <n v="0.1"/>
    <n v="12947.54"/>
    <x v="0"/>
    <x v="1"/>
    <x v="1"/>
    <n v="0.1"/>
    <n v="1.0000000000000002E-2"/>
    <n v="1.0000000000000002E-3"/>
    <n v="-12947.539000000001"/>
    <n v="-12947538.999999998"/>
    <n v="2025"/>
    <x v="1"/>
    <n v="12"/>
    <s v="Q4"/>
  </r>
  <r>
    <s v="ORD-00123"/>
    <d v="2025-08-02T00:00:00"/>
    <s v="CUST-1997"/>
    <s v="Arjun Sharma"/>
    <x v="3"/>
    <x v="13"/>
    <x v="2"/>
    <s v="Maharashtra"/>
    <s v="Nagpur"/>
    <n v="2"/>
    <n v="16729.939999999999"/>
    <n v="0.1"/>
    <n v="22618.81"/>
    <x v="1"/>
    <x v="1"/>
    <x v="1"/>
    <n v="0.2"/>
    <n v="2.0000000000000004E-2"/>
    <n v="4.000000000000001E-3"/>
    <n v="-22618.806"/>
    <n v="-5654701.4999999991"/>
    <n v="2025"/>
    <x v="7"/>
    <n v="8"/>
    <s v="Q3"/>
  </r>
  <r>
    <s v="ORD-00124"/>
    <d v="2025-02-04T00:00:00"/>
    <s v="CUST-2109"/>
    <s v="Arjun Joshi"/>
    <x v="4"/>
    <x v="12"/>
    <x v="3"/>
    <s v="Telangana"/>
    <s v="Hyderabad"/>
    <n v="1"/>
    <n v="7829.9"/>
    <n v="0.15"/>
    <n v="5235.08"/>
    <x v="0"/>
    <x v="0"/>
    <x v="0"/>
    <n v="0.15"/>
    <n v="2.2499999999999999E-2"/>
    <n v="3.375E-3"/>
    <n v="-5235.0766249999997"/>
    <n v="-1551133.8148148148"/>
    <n v="2025"/>
    <x v="11"/>
    <n v="2"/>
    <s v="Q1"/>
  </r>
  <r>
    <s v="ORD-00125"/>
    <d v="2025-08-15T00:00:00"/>
    <s v="CUST-2267"/>
    <s v="Vikram Sharma"/>
    <x v="4"/>
    <x v="15"/>
    <x v="2"/>
    <s v="Gujarat"/>
    <s v="Surat"/>
    <n v="1"/>
    <n v="5785.5"/>
    <n v="0.1"/>
    <n v="4104.2"/>
    <x v="0"/>
    <x v="0"/>
    <x v="1"/>
    <n v="0.1"/>
    <n v="1.0000000000000002E-2"/>
    <n v="1.0000000000000002E-3"/>
    <n v="-4104.1989999999996"/>
    <n v="-4104198.9999999986"/>
    <n v="2025"/>
    <x v="7"/>
    <n v="8"/>
    <s v="Q3"/>
  </r>
  <r>
    <s v="ORD-00126"/>
    <d v="2025-04-11T00:00:00"/>
    <s v="CUST-2230"/>
    <s v="Ananya Singh"/>
    <x v="4"/>
    <x v="15"/>
    <x v="0"/>
    <s v="Punjab"/>
    <s v="Amritsar"/>
    <n v="1"/>
    <n v="7447"/>
    <n v="0"/>
    <n v="5493.79"/>
    <x v="0"/>
    <x v="1"/>
    <x v="1"/>
    <n v="0"/>
    <n v="0"/>
    <n v="0"/>
    <n v="-5493.79"/>
    <e v="#DIV/0!"/>
    <n v="2025"/>
    <x v="0"/>
    <n v="4"/>
    <s v="Q2"/>
  </r>
  <r>
    <s v="ORD-00127"/>
    <d v="2025-05-11T00:00:00"/>
    <s v="CUST-1785"/>
    <s v="Rahul Gupta"/>
    <x v="4"/>
    <x v="12"/>
    <x v="3"/>
    <s v="Andhra Pradesh"/>
    <s v="Vijayawada"/>
    <n v="1"/>
    <n v="6038.48"/>
    <n v="0.05"/>
    <n v="4085.7"/>
    <x v="0"/>
    <x v="1"/>
    <x v="1"/>
    <n v="0.05"/>
    <n v="2.5000000000000005E-3"/>
    <n v="1.2500000000000003E-4"/>
    <n v="-4085.6998749999998"/>
    <n v="-32685598.999999989"/>
    <n v="2025"/>
    <x v="6"/>
    <n v="5"/>
    <s v="Q2"/>
  </r>
  <r>
    <s v="ORD-00128"/>
    <d v="2025-09-14T00:00:00"/>
    <s v="CUST-1438"/>
    <s v="Priya Sharma"/>
    <x v="3"/>
    <x v="14"/>
    <x v="1"/>
    <s v="Madhya Pradesh"/>
    <s v="Indore"/>
    <n v="2"/>
    <n v="28420.79"/>
    <n v="0.15"/>
    <n v="35431.14"/>
    <x v="1"/>
    <x v="1"/>
    <x v="0"/>
    <n v="0.3"/>
    <n v="4.4999999999999998E-2"/>
    <n v="1.35E-2"/>
    <n v="-35431.126499999998"/>
    <n v="-2624527.888888889"/>
    <n v="2025"/>
    <x v="2"/>
    <n v="9"/>
    <s v="Q3"/>
  </r>
  <r>
    <s v="ORD-00129"/>
    <d v="2025-01-05T00:00:00"/>
    <s v="CUST-2295"/>
    <s v="Rohan Singh"/>
    <x v="3"/>
    <x v="14"/>
    <x v="4"/>
    <s v="Jharkhand"/>
    <s v="Ranchi"/>
    <n v="2"/>
    <n v="15982.76"/>
    <n v="0.1"/>
    <n v="22183.13"/>
    <x v="3"/>
    <x v="1"/>
    <x v="2"/>
    <n v="0.2"/>
    <n v="2.0000000000000004E-2"/>
    <n v="4.000000000000001E-3"/>
    <n v="-22183.126"/>
    <n v="-5545781.4999999991"/>
    <n v="2025"/>
    <x v="5"/>
    <n v="1"/>
    <s v="Q1"/>
  </r>
  <r>
    <s v="ORD-00130"/>
    <d v="2025-08-06T00:00:00"/>
    <s v="CUST-2584"/>
    <s v="Neha Gupta"/>
    <x v="2"/>
    <x v="10"/>
    <x v="1"/>
    <s v="Madhya Pradesh"/>
    <s v="Indore"/>
    <n v="2"/>
    <n v="862.23"/>
    <n v="0.15"/>
    <n v="1109.68"/>
    <x v="0"/>
    <x v="1"/>
    <x v="2"/>
    <n v="0.3"/>
    <n v="4.4999999999999998E-2"/>
    <n v="1.35E-2"/>
    <n v="-1109.6665"/>
    <n v="-82197.518518518526"/>
    <n v="2025"/>
    <x v="7"/>
    <n v="8"/>
    <s v="Q3"/>
  </r>
  <r>
    <s v="ORD-00131"/>
    <d v="2025-09-12T00:00:00"/>
    <s v="CUST-1479"/>
    <s v="Meera Patel"/>
    <x v="4"/>
    <x v="22"/>
    <x v="2"/>
    <s v="Maharashtra"/>
    <s v="Mumbai"/>
    <n v="1"/>
    <n v="5051.91"/>
    <n v="0.1"/>
    <n v="3577.78"/>
    <x v="4"/>
    <x v="1"/>
    <x v="1"/>
    <n v="0.1"/>
    <n v="1.0000000000000002E-2"/>
    <n v="1.0000000000000002E-3"/>
    <n v="-3577.779"/>
    <n v="-3577778.9999999991"/>
    <n v="2025"/>
    <x v="2"/>
    <n v="9"/>
    <s v="Q3"/>
  </r>
  <r>
    <s v="ORD-00132"/>
    <d v="2025-12-25T00:00:00"/>
    <s v="CUST-2582"/>
    <s v="Aarav Verma"/>
    <x v="3"/>
    <x v="14"/>
    <x v="1"/>
    <s v="Madhya Pradesh"/>
    <s v="Indore"/>
    <n v="1"/>
    <n v="64385.71"/>
    <n v="0"/>
    <n v="40693.47"/>
    <x v="2"/>
    <x v="1"/>
    <x v="2"/>
    <n v="0"/>
    <n v="0"/>
    <n v="0"/>
    <n v="-40693.47"/>
    <e v="#DIV/0!"/>
    <n v="2025"/>
    <x v="1"/>
    <n v="12"/>
    <s v="Q4"/>
  </r>
  <r>
    <s v="ORD-00133"/>
    <d v="2025-10-10T00:00:00"/>
    <s v="CUST-2020"/>
    <s v="Rahul Rao"/>
    <x v="3"/>
    <x v="13"/>
    <x v="3"/>
    <s v="Andhra Pradesh"/>
    <s v="Vijayawada"/>
    <n v="1"/>
    <n v="48365.65"/>
    <n v="0.2"/>
    <n v="28617.19"/>
    <x v="4"/>
    <x v="0"/>
    <x v="2"/>
    <n v="0.2"/>
    <n v="4.0000000000000008E-2"/>
    <n v="8.0000000000000019E-3"/>
    <n v="-28617.181999999997"/>
    <n v="-3577147.7499999986"/>
    <n v="2025"/>
    <x v="10"/>
    <n v="10"/>
    <s v="Q4"/>
  </r>
  <r>
    <s v="ORD-00134"/>
    <d v="2025-07-26T00:00:00"/>
    <s v="CUST-2201"/>
    <s v="Neha Joshi"/>
    <x v="1"/>
    <x v="1"/>
    <x v="0"/>
    <s v="Uttar Pradesh"/>
    <s v="Lucknow"/>
    <n v="2"/>
    <n v="1804.89"/>
    <n v="0.15"/>
    <n v="1958.62"/>
    <x v="3"/>
    <x v="1"/>
    <x v="1"/>
    <n v="0.3"/>
    <n v="4.4999999999999998E-2"/>
    <n v="1.35E-2"/>
    <n v="-1958.6064999999999"/>
    <n v="-145081.96296296295"/>
    <n v="2025"/>
    <x v="4"/>
    <n v="7"/>
    <s v="Q3"/>
  </r>
  <r>
    <s v="ORD-00135"/>
    <d v="2025-01-15T00:00:00"/>
    <s v="CUST-1420"/>
    <s v="Rohan Gupta"/>
    <x v="3"/>
    <x v="3"/>
    <x v="2"/>
    <s v="Gujarat"/>
    <s v="Surat"/>
    <n v="2"/>
    <n v="54027.5"/>
    <n v="0"/>
    <n v="88212.83"/>
    <x v="4"/>
    <x v="0"/>
    <x v="2"/>
    <n v="0"/>
    <n v="0"/>
    <n v="0"/>
    <n v="-88212.83"/>
    <e v="#DIV/0!"/>
    <n v="2025"/>
    <x v="5"/>
    <n v="1"/>
    <s v="Q1"/>
  </r>
  <r>
    <s v="ORD-00136"/>
    <d v="2025-12-12T00:00:00"/>
    <s v="CUST-1782"/>
    <s v="Isha Patel"/>
    <x v="0"/>
    <x v="11"/>
    <x v="2"/>
    <s v="Maharashtra"/>
    <s v="Pune"/>
    <n v="1"/>
    <n v="14003.42"/>
    <n v="0"/>
    <n v="9657.2800000000007"/>
    <x v="4"/>
    <x v="2"/>
    <x v="2"/>
    <n v="0"/>
    <n v="0"/>
    <n v="0"/>
    <n v="-9657.2800000000007"/>
    <e v="#DIV/0!"/>
    <n v="2025"/>
    <x v="1"/>
    <n v="12"/>
    <s v="Q4"/>
  </r>
  <r>
    <s v="ORD-00137"/>
    <d v="2025-02-11T00:00:00"/>
    <s v="CUST-1475"/>
    <s v="Ananya Sharma"/>
    <x v="2"/>
    <x v="20"/>
    <x v="4"/>
    <s v="Odisha"/>
    <s v="Bhubaneswar"/>
    <n v="3"/>
    <n v="2258.8000000000002"/>
    <n v="0.05"/>
    <n v="4570.13"/>
    <x v="0"/>
    <x v="1"/>
    <x v="1"/>
    <n v="0.15000000000000002"/>
    <n v="7.5000000000000015E-3"/>
    <n v="1.1250000000000003E-3"/>
    <n v="-4570.1288750000003"/>
    <n v="-4062336.7777777766"/>
    <n v="2025"/>
    <x v="11"/>
    <n v="2"/>
    <s v="Q1"/>
  </r>
  <r>
    <s v="ORD-00138"/>
    <d v="2025-06-28T00:00:00"/>
    <s v="CUST-2411"/>
    <s v="Kiran Joshi"/>
    <x v="3"/>
    <x v="18"/>
    <x v="4"/>
    <s v="West Bengal"/>
    <s v="Kolkata"/>
    <n v="1"/>
    <n v="2408.5300000000002"/>
    <n v="0.1"/>
    <n v="1712.66"/>
    <x v="1"/>
    <x v="0"/>
    <x v="1"/>
    <n v="0.1"/>
    <n v="1.0000000000000002E-2"/>
    <n v="1.0000000000000002E-3"/>
    <n v="-1712.6590000000001"/>
    <n v="-1712658.9999999998"/>
    <n v="2025"/>
    <x v="9"/>
    <n v="6"/>
    <s v="Q2"/>
  </r>
  <r>
    <s v="ORD-00139"/>
    <d v="2025-03-04T00:00:00"/>
    <s v="CUST-1868"/>
    <s v="Rahul Gupta"/>
    <x v="3"/>
    <x v="13"/>
    <x v="1"/>
    <s v="Chhattisgarh"/>
    <s v="Raipur"/>
    <n v="5"/>
    <n v="9003.33"/>
    <n v="0.05"/>
    <n v="30368.92"/>
    <x v="2"/>
    <x v="1"/>
    <x v="2"/>
    <n v="0.25"/>
    <n v="1.2500000000000001E-2"/>
    <n v="3.1250000000000002E-3"/>
    <n v="-30368.916874999999"/>
    <n v="-9718053.3999999985"/>
    <n v="2025"/>
    <x v="3"/>
    <n v="3"/>
    <s v="Q1"/>
  </r>
  <r>
    <s v="ORD-00140"/>
    <d v="2025-12-18T00:00:00"/>
    <s v="CUST-2278"/>
    <s v="Rohan Kumar"/>
    <x v="1"/>
    <x v="9"/>
    <x v="0"/>
    <s v="Uttar Pradesh"/>
    <s v="Lucknow"/>
    <n v="1"/>
    <n v="4417.2"/>
    <n v="0"/>
    <n v="3576.72"/>
    <x v="0"/>
    <x v="1"/>
    <x v="2"/>
    <n v="0"/>
    <n v="0"/>
    <n v="0"/>
    <n v="-3576.72"/>
    <e v="#DIV/0!"/>
    <n v="2025"/>
    <x v="1"/>
    <n v="12"/>
    <s v="Q4"/>
  </r>
  <r>
    <s v="ORD-00141"/>
    <d v="2025-08-19T00:00:00"/>
    <s v="CUST-1246"/>
    <s v="Rohan Reddy"/>
    <x v="2"/>
    <x v="20"/>
    <x v="4"/>
    <s v="Bihar"/>
    <s v="Patna"/>
    <n v="3"/>
    <n v="5921.32"/>
    <n v="0.05"/>
    <n v="14244.59"/>
    <x v="1"/>
    <x v="1"/>
    <x v="0"/>
    <n v="0.15000000000000002"/>
    <n v="7.5000000000000015E-3"/>
    <n v="1.1250000000000003E-3"/>
    <n v="-14244.588874999999"/>
    <n v="-12661856.777777774"/>
    <n v="2025"/>
    <x v="7"/>
    <n v="8"/>
    <s v="Q3"/>
  </r>
  <r>
    <s v="ORD-00142"/>
    <d v="2025-08-29T00:00:00"/>
    <s v="CUST-2414"/>
    <s v="Rahul Sharma"/>
    <x v="4"/>
    <x v="12"/>
    <x v="0"/>
    <s v="Haryana"/>
    <s v="Gurugram"/>
    <n v="1"/>
    <n v="3009.28"/>
    <n v="0.05"/>
    <n v="2245.84"/>
    <x v="0"/>
    <x v="0"/>
    <x v="2"/>
    <n v="0.05"/>
    <n v="2.5000000000000005E-3"/>
    <n v="1.2500000000000003E-4"/>
    <n v="-2245.8398750000001"/>
    <n v="-17966718.999999996"/>
    <n v="2025"/>
    <x v="7"/>
    <n v="8"/>
    <s v="Q3"/>
  </r>
  <r>
    <s v="ORD-00143"/>
    <d v="2025-02-21T00:00:00"/>
    <s v="CUST-2406"/>
    <s v="Neha Verma"/>
    <x v="0"/>
    <x v="0"/>
    <x v="0"/>
    <s v="Delhi"/>
    <s v="Delhi"/>
    <n v="3"/>
    <n v="5633.88"/>
    <n v="0.05"/>
    <n v="10607.55"/>
    <x v="2"/>
    <x v="1"/>
    <x v="2"/>
    <n v="0.15000000000000002"/>
    <n v="7.5000000000000015E-3"/>
    <n v="1.1250000000000003E-3"/>
    <n v="-10607.548874999999"/>
    <n v="-9428932.3333333284"/>
    <n v="2025"/>
    <x v="11"/>
    <n v="2"/>
    <s v="Q1"/>
  </r>
  <r>
    <s v="ORD-00144"/>
    <d v="2025-04-06T00:00:00"/>
    <s v="CUST-2499"/>
    <s v="Arjun Sharma"/>
    <x v="3"/>
    <x v="13"/>
    <x v="3"/>
    <s v="Andhra Pradesh"/>
    <s v="Vijayawada"/>
    <n v="1"/>
    <n v="51846.93"/>
    <n v="0.1"/>
    <n v="34384.769999999997"/>
    <x v="1"/>
    <x v="2"/>
    <x v="2"/>
    <n v="0.1"/>
    <n v="1.0000000000000002E-2"/>
    <n v="1.0000000000000002E-3"/>
    <n v="-34384.769"/>
    <n v="-34384768.999999993"/>
    <n v="2025"/>
    <x v="0"/>
    <n v="4"/>
    <s v="Q2"/>
  </r>
  <r>
    <s v="ORD-00145"/>
    <d v="2025-08-10T00:00:00"/>
    <s v="CUST-2558"/>
    <s v="Rohan Verma"/>
    <x v="1"/>
    <x v="1"/>
    <x v="2"/>
    <s v="Maharashtra"/>
    <s v="Mumbai"/>
    <n v="1"/>
    <n v="4704.25"/>
    <n v="0.15"/>
    <n v="3240.76"/>
    <x v="2"/>
    <x v="1"/>
    <x v="1"/>
    <n v="0.15"/>
    <n v="2.2499999999999999E-2"/>
    <n v="3.375E-3"/>
    <n v="-3240.7566250000004"/>
    <n v="-960224.18518518528"/>
    <n v="2025"/>
    <x v="7"/>
    <n v="8"/>
    <s v="Q3"/>
  </r>
  <r>
    <s v="ORD-00146"/>
    <d v="2025-08-19T00:00:00"/>
    <s v="CUST-1534"/>
    <s v="Rahul Gupta"/>
    <x v="2"/>
    <x v="20"/>
    <x v="2"/>
    <s v="Gujarat"/>
    <s v="Ahmedabad"/>
    <n v="1"/>
    <n v="5542.31"/>
    <n v="0.1"/>
    <n v="3445.89"/>
    <x v="1"/>
    <x v="1"/>
    <x v="2"/>
    <n v="0.1"/>
    <n v="1.0000000000000002E-2"/>
    <n v="1.0000000000000002E-3"/>
    <n v="-3445.8889999999997"/>
    <n v="-3445888.9999999991"/>
    <n v="2025"/>
    <x v="7"/>
    <n v="8"/>
    <s v="Q3"/>
  </r>
  <r>
    <s v="ORD-00147"/>
    <d v="2025-08-25T00:00:00"/>
    <s v="CUST-1736"/>
    <s v="Isha Patel"/>
    <x v="3"/>
    <x v="13"/>
    <x v="1"/>
    <s v="Chhattisgarh"/>
    <s v="Bilaspur"/>
    <n v="5"/>
    <n v="39954.25"/>
    <n v="0.1"/>
    <n v="155813.43"/>
    <x v="0"/>
    <x v="1"/>
    <x v="2"/>
    <n v="0.5"/>
    <n v="0.05"/>
    <n v="2.5000000000000001E-2"/>
    <n v="-155813.405"/>
    <n v="-6232536.1999999993"/>
    <n v="2025"/>
    <x v="7"/>
    <n v="8"/>
    <s v="Q3"/>
  </r>
  <r>
    <s v="ORD-00148"/>
    <d v="2025-05-23T00:00:00"/>
    <s v="CUST-1347"/>
    <s v="Meera Verma"/>
    <x v="1"/>
    <x v="7"/>
    <x v="0"/>
    <s v="Punjab"/>
    <s v="Amritsar"/>
    <n v="5"/>
    <n v="1402.69"/>
    <n v="0.1"/>
    <n v="5461.82"/>
    <x v="3"/>
    <x v="1"/>
    <x v="0"/>
    <n v="0.5"/>
    <n v="0.05"/>
    <n v="2.5000000000000001E-2"/>
    <n v="-5461.7950000000001"/>
    <n v="-218471.8"/>
    <n v="2025"/>
    <x v="6"/>
    <n v="5"/>
    <s v="Q2"/>
  </r>
  <r>
    <s v="ORD-00149"/>
    <d v="2025-06-20T00:00:00"/>
    <s v="CUST-2223"/>
    <s v="Priya Verma"/>
    <x v="3"/>
    <x v="16"/>
    <x v="3"/>
    <s v="Karnataka"/>
    <s v="Mysuru"/>
    <n v="1"/>
    <n v="34884.99"/>
    <n v="0.1"/>
    <n v="22228.32"/>
    <x v="2"/>
    <x v="1"/>
    <x v="0"/>
    <n v="0.1"/>
    <n v="1.0000000000000002E-2"/>
    <n v="1.0000000000000002E-3"/>
    <n v="-22228.319"/>
    <n v="-22228318.999999993"/>
    <n v="2025"/>
    <x v="9"/>
    <n v="6"/>
    <s v="Q2"/>
  </r>
  <r>
    <s v="ORD-00150"/>
    <d v="2025-01-29T00:00:00"/>
    <s v="CUST-2255"/>
    <s v="Kiran Singh"/>
    <x v="3"/>
    <x v="16"/>
    <x v="0"/>
    <s v="Delhi"/>
    <s v="New Delhi"/>
    <n v="2"/>
    <n v="16328"/>
    <n v="0.05"/>
    <n v="24186.52"/>
    <x v="2"/>
    <x v="1"/>
    <x v="2"/>
    <n v="0.1"/>
    <n v="5.000000000000001E-3"/>
    <n v="5.0000000000000012E-4"/>
    <n v="-24186.519500000002"/>
    <n v="-48373038.999999993"/>
    <n v="2025"/>
    <x v="5"/>
    <n v="1"/>
    <s v="Q1"/>
  </r>
  <r>
    <s v="ORD-00151"/>
    <d v="2025-02-05T00:00:00"/>
    <s v="CUST-2458"/>
    <s v="Rohan Patel"/>
    <x v="3"/>
    <x v="3"/>
    <x v="0"/>
    <s v="Punjab"/>
    <s v="Ludhiana"/>
    <n v="2"/>
    <n v="52808.73"/>
    <n v="0.05"/>
    <n v="72338.7"/>
    <x v="0"/>
    <x v="1"/>
    <x v="1"/>
    <n v="0.1"/>
    <n v="5.000000000000001E-3"/>
    <n v="5.0000000000000012E-4"/>
    <n v="-72338.699500000002"/>
    <n v="-144677398.99999997"/>
    <n v="2025"/>
    <x v="11"/>
    <n v="2"/>
    <s v="Q1"/>
  </r>
  <r>
    <s v="ORD-00152"/>
    <d v="2025-01-13T00:00:00"/>
    <s v="CUST-2356"/>
    <s v="Ananya Verma"/>
    <x v="0"/>
    <x v="11"/>
    <x v="3"/>
    <s v="Telangana"/>
    <s v="Hyderabad"/>
    <n v="1"/>
    <n v="7394.43"/>
    <n v="0.05"/>
    <n v="5681.36"/>
    <x v="0"/>
    <x v="1"/>
    <x v="2"/>
    <n v="0.05"/>
    <n v="2.5000000000000005E-3"/>
    <n v="1.2500000000000003E-4"/>
    <n v="-5681.3598750000001"/>
    <n v="-45450878.999999993"/>
    <n v="2025"/>
    <x v="5"/>
    <n v="1"/>
    <s v="Q1"/>
  </r>
  <r>
    <s v="ORD-00153"/>
    <d v="2025-06-09T00:00:00"/>
    <s v="CUST-2360"/>
    <s v="Arjun Sharma"/>
    <x v="0"/>
    <x v="11"/>
    <x v="3"/>
    <s v="Karnataka"/>
    <s v="Bengaluru"/>
    <n v="1"/>
    <n v="15122.96"/>
    <n v="0.15"/>
    <n v="10620.27"/>
    <x v="3"/>
    <x v="1"/>
    <x v="1"/>
    <n v="0.15"/>
    <n v="2.2499999999999999E-2"/>
    <n v="3.375E-3"/>
    <n v="-10620.266625"/>
    <n v="-3146745.666666667"/>
    <n v="2025"/>
    <x v="9"/>
    <n v="6"/>
    <s v="Q2"/>
  </r>
  <r>
    <s v="ORD-00154"/>
    <d v="2025-11-23T00:00:00"/>
    <s v="CUST-1230"/>
    <s v="Sneha Kumar"/>
    <x v="0"/>
    <x v="5"/>
    <x v="3"/>
    <s v="Telangana"/>
    <s v="Warangal"/>
    <n v="5"/>
    <n v="7301.84"/>
    <n v="0.1"/>
    <n v="21795.62"/>
    <x v="1"/>
    <x v="1"/>
    <x v="0"/>
    <n v="0.5"/>
    <n v="0.05"/>
    <n v="2.5000000000000001E-2"/>
    <n v="-21795.594999999998"/>
    <n v="-871823.79999999981"/>
    <n v="2025"/>
    <x v="8"/>
    <n v="11"/>
    <s v="Q4"/>
  </r>
  <r>
    <s v="ORD-00155"/>
    <d v="2025-07-06T00:00:00"/>
    <s v="CUST-1709"/>
    <s v="Aarav Gupta"/>
    <x v="2"/>
    <x v="23"/>
    <x v="0"/>
    <s v="Punjab"/>
    <s v="Amritsar"/>
    <n v="2"/>
    <n v="5839.39"/>
    <n v="0.1"/>
    <n v="7939.3"/>
    <x v="0"/>
    <x v="1"/>
    <x v="1"/>
    <n v="0.2"/>
    <n v="2.0000000000000004E-2"/>
    <n v="4.000000000000001E-3"/>
    <n v="-7939.2960000000003"/>
    <n v="-1984823.9999999995"/>
    <n v="2025"/>
    <x v="4"/>
    <n v="7"/>
    <s v="Q3"/>
  </r>
  <r>
    <s v="ORD-00156"/>
    <d v="2025-08-31T00:00:00"/>
    <s v="CUST-2258"/>
    <s v="Kiran Verma"/>
    <x v="4"/>
    <x v="15"/>
    <x v="3"/>
    <s v="Karnataka"/>
    <s v="Bengaluru"/>
    <n v="1"/>
    <n v="3333.2"/>
    <n v="0.15"/>
    <n v="2011.58"/>
    <x v="4"/>
    <x v="0"/>
    <x v="1"/>
    <n v="0.15"/>
    <n v="2.2499999999999999E-2"/>
    <n v="3.375E-3"/>
    <n v="-2011.5766249999999"/>
    <n v="-596022.70370370371"/>
    <n v="2025"/>
    <x v="7"/>
    <n v="8"/>
    <s v="Q3"/>
  </r>
  <r>
    <s v="ORD-00157"/>
    <d v="2025-03-27T00:00:00"/>
    <s v="CUST-2393"/>
    <s v="Vikram Kumar"/>
    <x v="3"/>
    <x v="14"/>
    <x v="1"/>
    <s v="Chhattisgarh"/>
    <s v="Bilaspur"/>
    <n v="1"/>
    <n v="29448.43"/>
    <n v="0.15"/>
    <n v="21540.97"/>
    <x v="1"/>
    <x v="0"/>
    <x v="2"/>
    <n v="0.15"/>
    <n v="2.2499999999999999E-2"/>
    <n v="3.375E-3"/>
    <n v="-21540.966625000001"/>
    <n v="-6382508.6296296297"/>
    <n v="2025"/>
    <x v="3"/>
    <n v="3"/>
    <s v="Q1"/>
  </r>
  <r>
    <s v="ORD-00158"/>
    <d v="2025-10-11T00:00:00"/>
    <s v="CUST-2022"/>
    <s v="Vikram Verma"/>
    <x v="3"/>
    <x v="16"/>
    <x v="2"/>
    <s v="Maharashtra"/>
    <s v="Nagpur"/>
    <n v="1"/>
    <n v="40583.51"/>
    <n v="0.15"/>
    <n v="23153.360000000001"/>
    <x v="2"/>
    <x v="0"/>
    <x v="1"/>
    <n v="0.15"/>
    <n v="2.2499999999999999E-2"/>
    <n v="3.375E-3"/>
    <n v="-23153.356625"/>
    <n v="-6860253.8148148153"/>
    <n v="2025"/>
    <x v="10"/>
    <n v="10"/>
    <s v="Q4"/>
  </r>
  <r>
    <s v="ORD-00159"/>
    <d v="2025-03-07T00:00:00"/>
    <s v="CUST-1803"/>
    <s v="Priya Sharma"/>
    <x v="3"/>
    <x v="13"/>
    <x v="2"/>
    <s v="Goa"/>
    <s v="Margao"/>
    <n v="2"/>
    <n v="5963.26"/>
    <n v="0"/>
    <n v="10329.42"/>
    <x v="1"/>
    <x v="1"/>
    <x v="1"/>
    <n v="0"/>
    <n v="0"/>
    <n v="0"/>
    <n v="-10329.42"/>
    <e v="#DIV/0!"/>
    <n v="2025"/>
    <x v="3"/>
    <n v="3"/>
    <s v="Q1"/>
  </r>
  <r>
    <s v="ORD-00160"/>
    <d v="2025-06-19T00:00:00"/>
    <s v="CUST-1157"/>
    <s v="Arjun Patel"/>
    <x v="3"/>
    <x v="14"/>
    <x v="2"/>
    <s v="Rajasthan"/>
    <s v="Jaipur"/>
    <n v="1"/>
    <n v="61711.15"/>
    <n v="0.1"/>
    <n v="40489.26"/>
    <x v="3"/>
    <x v="1"/>
    <x v="1"/>
    <n v="0.1"/>
    <n v="1.0000000000000002E-2"/>
    <n v="1.0000000000000002E-3"/>
    <n v="-40489.259000000005"/>
    <n v="-40489258.999999993"/>
    <n v="2025"/>
    <x v="9"/>
    <n v="6"/>
    <s v="Q2"/>
  </r>
  <r>
    <s v="ORD-00161"/>
    <d v="2025-02-14T00:00:00"/>
    <s v="CUST-2563"/>
    <s v="Vikram Rao"/>
    <x v="2"/>
    <x v="20"/>
    <x v="3"/>
    <s v="Tamil Nadu"/>
    <s v="Chennai"/>
    <n v="2"/>
    <n v="4185.8"/>
    <n v="0.1"/>
    <n v="6382.54"/>
    <x v="1"/>
    <x v="1"/>
    <x v="1"/>
    <n v="0.2"/>
    <n v="2.0000000000000004E-2"/>
    <n v="4.000000000000001E-3"/>
    <n v="-6382.5360000000001"/>
    <n v="-1595633.9999999995"/>
    <n v="2025"/>
    <x v="11"/>
    <n v="2"/>
    <s v="Q1"/>
  </r>
  <r>
    <s v="ORD-00162"/>
    <d v="2025-03-03T00:00:00"/>
    <s v="CUST-1202"/>
    <s v="Neha Sharma"/>
    <x v="1"/>
    <x v="17"/>
    <x v="2"/>
    <s v="Maharashtra"/>
    <s v="Pune"/>
    <n v="1"/>
    <n v="2662.15"/>
    <n v="0.1"/>
    <n v="1774.71"/>
    <x v="1"/>
    <x v="2"/>
    <x v="0"/>
    <n v="0.1"/>
    <n v="1.0000000000000002E-2"/>
    <n v="1.0000000000000002E-3"/>
    <n v="-1774.7090000000001"/>
    <n v="-1774708.9999999995"/>
    <n v="2025"/>
    <x v="3"/>
    <n v="3"/>
    <s v="Q1"/>
  </r>
  <r>
    <s v="ORD-00163"/>
    <d v="2025-05-14T00:00:00"/>
    <s v="CUST-1089"/>
    <s v="Kiran Reddy"/>
    <x v="1"/>
    <x v="7"/>
    <x v="2"/>
    <s v="Maharashtra"/>
    <s v="Nagpur"/>
    <n v="1"/>
    <n v="4237.12"/>
    <n v="0.05"/>
    <n v="3138.08"/>
    <x v="0"/>
    <x v="0"/>
    <x v="1"/>
    <n v="0.05"/>
    <n v="2.5000000000000005E-3"/>
    <n v="1.2500000000000003E-4"/>
    <n v="-3138.0798749999999"/>
    <n v="-25104638.999999993"/>
    <n v="2025"/>
    <x v="6"/>
    <n v="5"/>
    <s v="Q2"/>
  </r>
  <r>
    <s v="ORD-00164"/>
    <d v="2025-10-11T00:00:00"/>
    <s v="CUST-2339"/>
    <s v="Ananya Patel"/>
    <x v="3"/>
    <x v="18"/>
    <x v="0"/>
    <s v="Haryana"/>
    <s v="Faridabad"/>
    <n v="1"/>
    <n v="56475.93"/>
    <n v="0.1"/>
    <n v="44571.66"/>
    <x v="2"/>
    <x v="0"/>
    <x v="1"/>
    <n v="0.1"/>
    <n v="1.0000000000000002E-2"/>
    <n v="1.0000000000000002E-3"/>
    <n v="-44571.659000000007"/>
    <n v="-44571659"/>
    <n v="2025"/>
    <x v="10"/>
    <n v="10"/>
    <s v="Q4"/>
  </r>
  <r>
    <s v="ORD-00165"/>
    <d v="2025-01-28T00:00:00"/>
    <s v="CUST-1170"/>
    <s v="Arjun Kumar"/>
    <x v="0"/>
    <x v="5"/>
    <x v="2"/>
    <s v="Goa"/>
    <s v="Panaji"/>
    <n v="3"/>
    <n v="9735.1"/>
    <n v="0.05"/>
    <n v="22479.77"/>
    <x v="1"/>
    <x v="1"/>
    <x v="1"/>
    <n v="0.15000000000000002"/>
    <n v="7.5000000000000015E-3"/>
    <n v="1.1250000000000003E-3"/>
    <n v="-22479.768875000002"/>
    <n v="-19982016.777777772"/>
    <n v="2025"/>
    <x v="5"/>
    <n v="1"/>
    <s v="Q1"/>
  </r>
  <r>
    <s v="ORD-00166"/>
    <d v="2025-04-18T00:00:00"/>
    <s v="CUST-2461"/>
    <s v="Priya Verma"/>
    <x v="0"/>
    <x v="6"/>
    <x v="3"/>
    <s v="Andhra Pradesh"/>
    <s v="Visakhapatnam"/>
    <n v="1"/>
    <n v="16741.64"/>
    <n v="0.15"/>
    <n v="9543.6200000000008"/>
    <x v="3"/>
    <x v="1"/>
    <x v="1"/>
    <n v="0.15"/>
    <n v="2.2499999999999999E-2"/>
    <n v="3.375E-3"/>
    <n v="-9543.6166250000006"/>
    <n v="-2827738.2592592593"/>
    <n v="2025"/>
    <x v="0"/>
    <n v="4"/>
    <s v="Q2"/>
  </r>
  <r>
    <s v="ORD-00167"/>
    <d v="2025-02-13T00:00:00"/>
    <s v="CUST-2318"/>
    <s v="Ananya Nair"/>
    <x v="3"/>
    <x v="13"/>
    <x v="0"/>
    <s v="Haryana"/>
    <s v="Gurugram"/>
    <n v="3"/>
    <n v="5610.85"/>
    <n v="0.1"/>
    <n v="10429.620000000001"/>
    <x v="0"/>
    <x v="0"/>
    <x v="1"/>
    <n v="0.30000000000000004"/>
    <n v="3.0000000000000006E-2"/>
    <n v="9.0000000000000028E-3"/>
    <n v="-10429.611000000001"/>
    <n v="-1158845.6666666663"/>
    <n v="2025"/>
    <x v="11"/>
    <n v="2"/>
    <s v="Q1"/>
  </r>
  <r>
    <s v="ORD-00168"/>
    <d v="2025-12-06T00:00:00"/>
    <s v="CUST-2369"/>
    <s v="Ananya Sharma"/>
    <x v="2"/>
    <x v="8"/>
    <x v="4"/>
    <s v="Odisha"/>
    <s v="Cuttack"/>
    <n v="1"/>
    <n v="1147.29"/>
    <n v="0"/>
    <n v="849.46"/>
    <x v="1"/>
    <x v="1"/>
    <x v="1"/>
    <n v="0"/>
    <n v="0"/>
    <n v="0"/>
    <n v="-849.46"/>
    <e v="#DIV/0!"/>
    <n v="2025"/>
    <x v="1"/>
    <n v="12"/>
    <s v="Q4"/>
  </r>
  <r>
    <s v="ORD-00169"/>
    <d v="2025-10-13T00:00:00"/>
    <s v="CUST-2387"/>
    <s v="Vikram Kumar"/>
    <x v="4"/>
    <x v="24"/>
    <x v="2"/>
    <s v="Gujarat"/>
    <s v="Ahmedabad"/>
    <n v="2"/>
    <n v="5572.7"/>
    <n v="0"/>
    <n v="8608.31"/>
    <x v="1"/>
    <x v="1"/>
    <x v="2"/>
    <n v="0"/>
    <n v="0"/>
    <n v="0"/>
    <n v="-8608.31"/>
    <e v="#DIV/0!"/>
    <n v="2025"/>
    <x v="10"/>
    <n v="10"/>
    <s v="Q4"/>
  </r>
  <r>
    <s v="ORD-00170"/>
    <d v="2025-11-27T00:00:00"/>
    <s v="CUST-2204"/>
    <s v="Neha Kumar"/>
    <x v="0"/>
    <x v="0"/>
    <x v="4"/>
    <s v="West Bengal"/>
    <s v="Kolkata"/>
    <n v="1"/>
    <n v="6825.34"/>
    <n v="0.1"/>
    <n v="3906.09"/>
    <x v="2"/>
    <x v="0"/>
    <x v="0"/>
    <n v="0.1"/>
    <n v="1.0000000000000002E-2"/>
    <n v="1.0000000000000002E-3"/>
    <n v="-3906.0889999999999"/>
    <n v="-3906088.9999999991"/>
    <n v="2025"/>
    <x v="8"/>
    <n v="11"/>
    <s v="Q4"/>
  </r>
  <r>
    <s v="ORD-00171"/>
    <d v="2025-05-08T00:00:00"/>
    <s v="CUST-1508"/>
    <s v="Meera Verma"/>
    <x v="1"/>
    <x v="7"/>
    <x v="0"/>
    <s v="Haryana"/>
    <s v="Faridabad"/>
    <n v="2"/>
    <n v="2455.0700000000002"/>
    <n v="0.1"/>
    <n v="2789.88"/>
    <x v="0"/>
    <x v="1"/>
    <x v="1"/>
    <n v="0.2"/>
    <n v="2.0000000000000004E-2"/>
    <n v="4.000000000000001E-3"/>
    <n v="-2789.8760000000002"/>
    <n v="-697468.99999999988"/>
    <n v="2025"/>
    <x v="6"/>
    <n v="5"/>
    <s v="Q2"/>
  </r>
  <r>
    <s v="ORD-00172"/>
    <d v="2025-12-14T00:00:00"/>
    <s v="CUST-1489"/>
    <s v="Isha Sharma"/>
    <x v="0"/>
    <x v="6"/>
    <x v="3"/>
    <s v="Tamil Nadu"/>
    <s v="Coimbatore"/>
    <n v="3"/>
    <n v="6375.77"/>
    <n v="0.1"/>
    <n v="12720.32"/>
    <x v="3"/>
    <x v="1"/>
    <x v="2"/>
    <n v="0.30000000000000004"/>
    <n v="3.0000000000000006E-2"/>
    <n v="9.0000000000000028E-3"/>
    <n v="-12720.311"/>
    <n v="-1413367.8888888885"/>
    <n v="2025"/>
    <x v="1"/>
    <n v="12"/>
    <s v="Q4"/>
  </r>
  <r>
    <s v="ORD-00173"/>
    <d v="2025-08-19T00:00:00"/>
    <s v="CUST-1300"/>
    <s v="Neha Nair"/>
    <x v="3"/>
    <x v="18"/>
    <x v="3"/>
    <s v="Telangana"/>
    <s v="Hyderabad"/>
    <n v="1"/>
    <n v="27200.06"/>
    <n v="0.1"/>
    <n v="18509.849999999999"/>
    <x v="2"/>
    <x v="1"/>
    <x v="0"/>
    <n v="0.1"/>
    <n v="1.0000000000000002E-2"/>
    <n v="1.0000000000000002E-3"/>
    <n v="-18509.848999999998"/>
    <n v="-18509848.999999993"/>
    <n v="2025"/>
    <x v="7"/>
    <n v="8"/>
    <s v="Q3"/>
  </r>
  <r>
    <s v="ORD-00174"/>
    <d v="2025-07-09T00:00:00"/>
    <s v="CUST-2559"/>
    <s v="Neha Sharma"/>
    <x v="2"/>
    <x v="8"/>
    <x v="1"/>
    <s v="Chhattisgarh"/>
    <s v="Bilaspur"/>
    <n v="1"/>
    <n v="5829.47"/>
    <n v="0.15"/>
    <n v="3174.91"/>
    <x v="1"/>
    <x v="1"/>
    <x v="1"/>
    <n v="0.15"/>
    <n v="2.2499999999999999E-2"/>
    <n v="3.375E-3"/>
    <n v="-3174.9066250000001"/>
    <n v="-940713.07407407416"/>
    <n v="2025"/>
    <x v="4"/>
    <n v="7"/>
    <s v="Q3"/>
  </r>
  <r>
    <s v="ORD-00175"/>
    <d v="2025-08-13T00:00:00"/>
    <s v="CUST-2014"/>
    <s v="Isha Joshi"/>
    <x v="3"/>
    <x v="3"/>
    <x v="2"/>
    <s v="Goa"/>
    <s v="Margao"/>
    <n v="2"/>
    <n v="39185.74"/>
    <n v="0"/>
    <n v="58278.76"/>
    <x v="1"/>
    <x v="1"/>
    <x v="0"/>
    <n v="0"/>
    <n v="0"/>
    <n v="0"/>
    <n v="-58278.76"/>
    <e v="#DIV/0!"/>
    <n v="2025"/>
    <x v="7"/>
    <n v="8"/>
    <s v="Q3"/>
  </r>
  <r>
    <s v="ORD-00176"/>
    <d v="2025-10-10T00:00:00"/>
    <s v="CUST-2350"/>
    <s v="Isha Sharma"/>
    <x v="3"/>
    <x v="3"/>
    <x v="2"/>
    <s v="Rajasthan"/>
    <s v="Udaipur"/>
    <n v="1"/>
    <n v="64831.38"/>
    <n v="0.1"/>
    <n v="48017.279999999999"/>
    <x v="1"/>
    <x v="1"/>
    <x v="1"/>
    <n v="0.1"/>
    <n v="1.0000000000000002E-2"/>
    <n v="1.0000000000000002E-3"/>
    <n v="-48017.279000000002"/>
    <n v="-48017278.999999993"/>
    <n v="2025"/>
    <x v="10"/>
    <n v="10"/>
    <s v="Q4"/>
  </r>
  <r>
    <s v="ORD-00177"/>
    <d v="2025-05-01T00:00:00"/>
    <s v="CUST-1077"/>
    <s v="Arjun Patel"/>
    <x v="2"/>
    <x v="20"/>
    <x v="0"/>
    <s v="Punjab"/>
    <s v="Ludhiana"/>
    <n v="2"/>
    <n v="5593.4"/>
    <n v="0.1"/>
    <n v="7679.62"/>
    <x v="2"/>
    <x v="2"/>
    <x v="0"/>
    <n v="0.2"/>
    <n v="2.0000000000000004E-2"/>
    <n v="4.000000000000001E-3"/>
    <n v="-7679.616"/>
    <n v="-1919903.9999999995"/>
    <n v="2025"/>
    <x v="6"/>
    <n v="5"/>
    <s v="Q2"/>
  </r>
  <r>
    <s v="ORD-00178"/>
    <d v="2025-04-26T00:00:00"/>
    <s v="CUST-2247"/>
    <s v="Priya Sharma"/>
    <x v="4"/>
    <x v="22"/>
    <x v="3"/>
    <s v="Tamil Nadu"/>
    <s v="Chennai"/>
    <n v="1"/>
    <n v="2826.16"/>
    <n v="0.15"/>
    <n v="1787.78"/>
    <x v="1"/>
    <x v="1"/>
    <x v="2"/>
    <n v="0.15"/>
    <n v="2.2499999999999999E-2"/>
    <n v="3.375E-3"/>
    <n v="-1787.776625"/>
    <n v="-529711.59259259258"/>
    <n v="2025"/>
    <x v="0"/>
    <n v="4"/>
    <s v="Q2"/>
  </r>
  <r>
    <s v="ORD-00179"/>
    <d v="2025-08-21T00:00:00"/>
    <s v="CUST-1188"/>
    <s v="Neha Kumar"/>
    <x v="0"/>
    <x v="5"/>
    <x v="3"/>
    <s v="Tamil Nadu"/>
    <s v="Coimbatore"/>
    <n v="2"/>
    <n v="5273.17"/>
    <n v="0.05"/>
    <n v="6397.94"/>
    <x v="1"/>
    <x v="1"/>
    <x v="0"/>
    <n v="0.1"/>
    <n v="5.000000000000001E-3"/>
    <n v="5.0000000000000012E-4"/>
    <n v="-6397.9394999999995"/>
    <n v="-12795878.999999996"/>
    <n v="2025"/>
    <x v="7"/>
    <n v="8"/>
    <s v="Q3"/>
  </r>
  <r>
    <s v="ORD-00180"/>
    <d v="2025-09-16T00:00:00"/>
    <s v="CUST-1763"/>
    <s v="Rahul Rao"/>
    <x v="0"/>
    <x v="6"/>
    <x v="3"/>
    <s v="Karnataka"/>
    <s v="Bengaluru"/>
    <n v="2"/>
    <n v="6511.04"/>
    <n v="0"/>
    <n v="11393.57"/>
    <x v="0"/>
    <x v="0"/>
    <x v="1"/>
    <n v="0"/>
    <n v="0"/>
    <n v="0"/>
    <n v="-11393.57"/>
    <e v="#DIV/0!"/>
    <n v="2025"/>
    <x v="2"/>
    <n v="9"/>
    <s v="Q3"/>
  </r>
  <r>
    <s v="ORD-00181"/>
    <d v="2025-12-25T00:00:00"/>
    <s v="CUST-1900"/>
    <s v="Ananya Nair"/>
    <x v="4"/>
    <x v="15"/>
    <x v="0"/>
    <s v="Haryana"/>
    <s v="Faridabad"/>
    <n v="1"/>
    <n v="7667.71"/>
    <n v="0"/>
    <n v="5832.91"/>
    <x v="0"/>
    <x v="2"/>
    <x v="1"/>
    <n v="0"/>
    <n v="0"/>
    <n v="0"/>
    <n v="-5832.91"/>
    <e v="#DIV/0!"/>
    <n v="2025"/>
    <x v="1"/>
    <n v="12"/>
    <s v="Q4"/>
  </r>
  <r>
    <s v="ORD-00182"/>
    <d v="2025-07-17T00:00:00"/>
    <s v="CUST-1643"/>
    <s v="Neha Kumar"/>
    <x v="1"/>
    <x v="7"/>
    <x v="4"/>
    <s v="Jharkhand"/>
    <s v="Ranchi"/>
    <n v="2"/>
    <n v="379.62"/>
    <n v="0.15"/>
    <n v="475.53"/>
    <x v="3"/>
    <x v="1"/>
    <x v="2"/>
    <n v="0.3"/>
    <n v="4.4999999999999998E-2"/>
    <n v="1.35E-2"/>
    <n v="-475.51649999999995"/>
    <n v="-35223.444444444438"/>
    <n v="2025"/>
    <x v="4"/>
    <n v="7"/>
    <s v="Q3"/>
  </r>
  <r>
    <s v="ORD-00183"/>
    <d v="2025-05-17T00:00:00"/>
    <s v="CUST-1478"/>
    <s v="Arjun Verma"/>
    <x v="2"/>
    <x v="2"/>
    <x v="3"/>
    <s v="Andhra Pradesh"/>
    <s v="Visakhapatnam"/>
    <n v="1"/>
    <n v="1919.2"/>
    <n v="0.05"/>
    <n v="1165.3699999999999"/>
    <x v="1"/>
    <x v="0"/>
    <x v="1"/>
    <n v="0.05"/>
    <n v="2.5000000000000005E-3"/>
    <n v="1.2500000000000003E-4"/>
    <n v="-1165.3698749999999"/>
    <n v="-9322958.9999999963"/>
    <n v="2025"/>
    <x v="6"/>
    <n v="5"/>
    <s v="Q2"/>
  </r>
  <r>
    <s v="ORD-00184"/>
    <d v="2025-11-14T00:00:00"/>
    <s v="CUST-2047"/>
    <s v="Isha Reddy"/>
    <x v="3"/>
    <x v="14"/>
    <x v="4"/>
    <s v="Odisha"/>
    <s v="Bhubaneswar"/>
    <n v="1"/>
    <n v="58962.32"/>
    <n v="0.05"/>
    <n v="45457.01"/>
    <x v="1"/>
    <x v="1"/>
    <x v="0"/>
    <n v="0.05"/>
    <n v="2.5000000000000005E-3"/>
    <n v="1.2500000000000003E-4"/>
    <n v="-45457.009875000003"/>
    <n v="-363656078.99999994"/>
    <n v="2025"/>
    <x v="8"/>
    <n v="11"/>
    <s v="Q4"/>
  </r>
  <r>
    <s v="ORD-00185"/>
    <d v="2025-06-14T00:00:00"/>
    <s v="CUST-2061"/>
    <s v="Arjun Rao"/>
    <x v="4"/>
    <x v="19"/>
    <x v="0"/>
    <s v="Uttar Pradesh"/>
    <s v="Kanpur"/>
    <n v="1"/>
    <n v="5939.12"/>
    <n v="0"/>
    <n v="4107.87"/>
    <x v="1"/>
    <x v="1"/>
    <x v="0"/>
    <n v="0"/>
    <n v="0"/>
    <n v="0"/>
    <n v="-4107.87"/>
    <e v="#DIV/0!"/>
    <n v="2025"/>
    <x v="9"/>
    <n v="6"/>
    <s v="Q2"/>
  </r>
  <r>
    <s v="ORD-00186"/>
    <d v="2025-08-13T00:00:00"/>
    <s v="CUST-1018"/>
    <s v="Rohan Gupta"/>
    <x v="3"/>
    <x v="3"/>
    <x v="3"/>
    <s v="Karnataka"/>
    <s v="Bengaluru"/>
    <n v="2"/>
    <n v="15904.79"/>
    <n v="0"/>
    <n v="20385.71"/>
    <x v="2"/>
    <x v="0"/>
    <x v="2"/>
    <n v="0"/>
    <n v="0"/>
    <n v="0"/>
    <n v="-20385.71"/>
    <e v="#DIV/0!"/>
    <n v="2025"/>
    <x v="7"/>
    <n v="8"/>
    <s v="Q3"/>
  </r>
  <r>
    <s v="ORD-00187"/>
    <d v="2025-11-03T00:00:00"/>
    <s v="CUST-2577"/>
    <s v="Arjun Patel"/>
    <x v="2"/>
    <x v="10"/>
    <x v="2"/>
    <s v="Gujarat"/>
    <s v="Surat"/>
    <n v="1"/>
    <n v="1846.36"/>
    <n v="0.1"/>
    <n v="1341.37"/>
    <x v="4"/>
    <x v="1"/>
    <x v="2"/>
    <n v="0.1"/>
    <n v="1.0000000000000002E-2"/>
    <n v="1.0000000000000002E-3"/>
    <n v="-1341.3689999999999"/>
    <n v="-1341368.9999999995"/>
    <n v="2025"/>
    <x v="8"/>
    <n v="11"/>
    <s v="Q4"/>
  </r>
  <r>
    <s v="ORD-00188"/>
    <d v="2025-08-22T00:00:00"/>
    <s v="CUST-1860"/>
    <s v="Neha Sharma"/>
    <x v="3"/>
    <x v="16"/>
    <x v="4"/>
    <s v="Bihar"/>
    <s v="Gaya"/>
    <n v="4"/>
    <n v="56276.25"/>
    <n v="0.1"/>
    <n v="150929.89000000001"/>
    <x v="1"/>
    <x v="1"/>
    <x v="0"/>
    <n v="0.4"/>
    <n v="4.0000000000000008E-2"/>
    <n v="1.6000000000000004E-2"/>
    <n v="-150929.87400000001"/>
    <n v="-9433117.1249999981"/>
    <n v="2025"/>
    <x v="7"/>
    <n v="8"/>
    <s v="Q3"/>
  </r>
  <r>
    <s v="ORD-00189"/>
    <d v="2025-06-21T00:00:00"/>
    <s v="CUST-1934"/>
    <s v="Vikram Reddy"/>
    <x v="2"/>
    <x v="8"/>
    <x v="2"/>
    <s v="Gujarat"/>
    <s v="Surat"/>
    <n v="2"/>
    <n v="6298.8"/>
    <n v="0.1"/>
    <n v="7195.53"/>
    <x v="0"/>
    <x v="0"/>
    <x v="2"/>
    <n v="0.2"/>
    <n v="2.0000000000000004E-2"/>
    <n v="4.000000000000001E-3"/>
    <n v="-7195.5259999999998"/>
    <n v="-1798881.4999999995"/>
    <n v="2025"/>
    <x v="9"/>
    <n v="6"/>
    <s v="Q2"/>
  </r>
  <r>
    <s v="ORD-00190"/>
    <d v="2025-06-01T00:00:00"/>
    <s v="CUST-2362"/>
    <s v="Isha Reddy"/>
    <x v="3"/>
    <x v="16"/>
    <x v="2"/>
    <s v="Goa"/>
    <s v="Margao"/>
    <n v="1"/>
    <n v="17764.32"/>
    <n v="0"/>
    <n v="14938.41"/>
    <x v="1"/>
    <x v="1"/>
    <x v="1"/>
    <n v="0"/>
    <n v="0"/>
    <n v="0"/>
    <n v="-14938.41"/>
    <e v="#DIV/0!"/>
    <n v="2025"/>
    <x v="9"/>
    <n v="6"/>
    <s v="Q2"/>
  </r>
  <r>
    <s v="ORD-00191"/>
    <d v="2025-11-11T00:00:00"/>
    <s v="CUST-1072"/>
    <s v="Isha Verma"/>
    <x v="0"/>
    <x v="5"/>
    <x v="2"/>
    <s v="Goa"/>
    <s v="Panaji"/>
    <n v="3"/>
    <n v="7974.83"/>
    <n v="0.05"/>
    <n v="16735.29"/>
    <x v="4"/>
    <x v="1"/>
    <x v="2"/>
    <n v="0.15000000000000002"/>
    <n v="7.5000000000000015E-3"/>
    <n v="1.1250000000000003E-3"/>
    <n v="-16735.288875000002"/>
    <n v="-14875812.33333333"/>
    <n v="2025"/>
    <x v="8"/>
    <n v="11"/>
    <s v="Q4"/>
  </r>
  <r>
    <s v="ORD-00192"/>
    <d v="2025-06-09T00:00:00"/>
    <s v="CUST-2542"/>
    <s v="Aarav Rao"/>
    <x v="0"/>
    <x v="11"/>
    <x v="0"/>
    <s v="Delhi"/>
    <s v="Delhi"/>
    <n v="1"/>
    <n v="15138.51"/>
    <n v="0.1"/>
    <n v="8957.18"/>
    <x v="1"/>
    <x v="1"/>
    <x v="2"/>
    <n v="0.1"/>
    <n v="1.0000000000000002E-2"/>
    <n v="1.0000000000000002E-3"/>
    <n v="-8957.1790000000001"/>
    <n v="-8957178.9999999981"/>
    <n v="2025"/>
    <x v="9"/>
    <n v="6"/>
    <s v="Q2"/>
  </r>
  <r>
    <s v="ORD-00193"/>
    <d v="2025-04-06T00:00:00"/>
    <s v="CUST-2469"/>
    <s v="Arjun Singh"/>
    <x v="3"/>
    <x v="18"/>
    <x v="3"/>
    <s v="Andhra Pradesh"/>
    <s v="Vijayawada"/>
    <n v="2"/>
    <n v="50458.97"/>
    <n v="0"/>
    <n v="71455.08"/>
    <x v="4"/>
    <x v="1"/>
    <x v="2"/>
    <n v="0"/>
    <n v="0"/>
    <n v="0"/>
    <n v="-71455.08"/>
    <e v="#DIV/0!"/>
    <n v="2025"/>
    <x v="0"/>
    <n v="4"/>
    <s v="Q2"/>
  </r>
  <r>
    <s v="ORD-00194"/>
    <d v="2025-08-21T00:00:00"/>
    <s v="CUST-2502"/>
    <s v="Vikram Joshi"/>
    <x v="2"/>
    <x v="10"/>
    <x v="4"/>
    <s v="Bihar"/>
    <s v="Gaya"/>
    <n v="1"/>
    <n v="5771.85"/>
    <n v="0.15"/>
    <n v="3078.43"/>
    <x v="1"/>
    <x v="1"/>
    <x v="1"/>
    <n v="0.15"/>
    <n v="2.2499999999999999E-2"/>
    <n v="3.375E-3"/>
    <n v="-3078.4266250000001"/>
    <n v="-912126.40740740742"/>
    <n v="2025"/>
    <x v="7"/>
    <n v="8"/>
    <s v="Q3"/>
  </r>
  <r>
    <s v="ORD-00195"/>
    <d v="2025-06-29T00:00:00"/>
    <s v="CUST-1456"/>
    <s v="Kiran Sharma"/>
    <x v="4"/>
    <x v="12"/>
    <x v="1"/>
    <s v="Chhattisgarh"/>
    <s v="Raipur"/>
    <n v="2"/>
    <n v="4906.38"/>
    <n v="0"/>
    <n v="8584.3700000000008"/>
    <x v="1"/>
    <x v="1"/>
    <x v="2"/>
    <n v="0"/>
    <n v="0"/>
    <n v="0"/>
    <n v="-8584.3700000000008"/>
    <e v="#DIV/0!"/>
    <n v="2025"/>
    <x v="9"/>
    <n v="6"/>
    <s v="Q2"/>
  </r>
  <r>
    <s v="ORD-00196"/>
    <d v="2025-04-23T00:00:00"/>
    <s v="CUST-2023"/>
    <s v="Isha Singh"/>
    <x v="4"/>
    <x v="19"/>
    <x v="2"/>
    <s v="Goa"/>
    <s v="Panaji"/>
    <n v="2"/>
    <n v="8248.17"/>
    <n v="0"/>
    <n v="13443.63"/>
    <x v="0"/>
    <x v="2"/>
    <x v="1"/>
    <n v="0"/>
    <n v="0"/>
    <n v="0"/>
    <n v="-13443.63"/>
    <e v="#DIV/0!"/>
    <n v="2025"/>
    <x v="0"/>
    <n v="4"/>
    <s v="Q2"/>
  </r>
  <r>
    <s v="ORD-00197"/>
    <d v="2025-11-14T00:00:00"/>
    <s v="CUST-1119"/>
    <s v="Aarav Gupta"/>
    <x v="3"/>
    <x v="14"/>
    <x v="3"/>
    <s v="Telangana"/>
    <s v="Hyderabad"/>
    <n v="2"/>
    <n v="22197.919999999998"/>
    <n v="0.05"/>
    <n v="26684.95"/>
    <x v="0"/>
    <x v="1"/>
    <x v="2"/>
    <n v="0.1"/>
    <n v="5.000000000000001E-3"/>
    <n v="5.0000000000000012E-4"/>
    <n v="-26684.949500000002"/>
    <n v="-53369898.999999993"/>
    <n v="2025"/>
    <x v="8"/>
    <n v="11"/>
    <s v="Q4"/>
  </r>
  <r>
    <s v="ORD-00198"/>
    <d v="2025-02-21T00:00:00"/>
    <s v="CUST-2472"/>
    <s v="Vikram Joshi"/>
    <x v="2"/>
    <x v="8"/>
    <x v="0"/>
    <s v="Delhi"/>
    <s v="Delhi"/>
    <n v="1"/>
    <n v="1434.04"/>
    <n v="0.15"/>
    <n v="831.9"/>
    <x v="1"/>
    <x v="0"/>
    <x v="0"/>
    <n v="0.15"/>
    <n v="2.2499999999999999E-2"/>
    <n v="3.375E-3"/>
    <n v="-831.89662499999997"/>
    <n v="-246487.88888888888"/>
    <n v="2025"/>
    <x v="11"/>
    <n v="2"/>
    <s v="Q1"/>
  </r>
  <r>
    <s v="ORD-00199"/>
    <d v="2025-09-25T00:00:00"/>
    <s v="CUST-2391"/>
    <s v="Neha Reddy"/>
    <x v="2"/>
    <x v="10"/>
    <x v="3"/>
    <s v="Karnataka"/>
    <s v="Bengaluru"/>
    <n v="1"/>
    <n v="5077.63"/>
    <n v="0.05"/>
    <n v="3588.16"/>
    <x v="0"/>
    <x v="0"/>
    <x v="1"/>
    <n v="0.05"/>
    <n v="2.5000000000000005E-3"/>
    <n v="1.2500000000000003E-4"/>
    <n v="-3588.1598749999998"/>
    <n v="-28705278.999999993"/>
    <n v="2025"/>
    <x v="2"/>
    <n v="9"/>
    <s v="Q3"/>
  </r>
  <r>
    <s v="ORD-00200"/>
    <d v="2025-10-22T00:00:00"/>
    <s v="CUST-2392"/>
    <s v="Aarav Gupta"/>
    <x v="0"/>
    <x v="5"/>
    <x v="3"/>
    <s v="Andhra Pradesh"/>
    <s v="Vijayawada"/>
    <n v="1"/>
    <n v="10030.83"/>
    <n v="0.1"/>
    <n v="7280.19"/>
    <x v="2"/>
    <x v="0"/>
    <x v="2"/>
    <n v="0.1"/>
    <n v="1.0000000000000002E-2"/>
    <n v="1.0000000000000002E-3"/>
    <n v="-7280.1889999999994"/>
    <n v="-7280188.9999999972"/>
    <n v="2025"/>
    <x v="10"/>
    <n v="10"/>
    <s v="Q4"/>
  </r>
  <r>
    <s v="ORD-00201"/>
    <d v="2025-04-23T00:00:00"/>
    <s v="CUST-1477"/>
    <s v="Arjun Verma"/>
    <x v="3"/>
    <x v="18"/>
    <x v="2"/>
    <s v="Goa"/>
    <s v="Margao"/>
    <n v="1"/>
    <n v="55766.2"/>
    <n v="0.1"/>
    <n v="39404.379999999997"/>
    <x v="3"/>
    <x v="0"/>
    <x v="2"/>
    <n v="0.1"/>
    <n v="1.0000000000000002E-2"/>
    <n v="1.0000000000000002E-3"/>
    <n v="-39404.379000000001"/>
    <n v="-39404378.999999993"/>
    <n v="2025"/>
    <x v="0"/>
    <n v="4"/>
    <s v="Q2"/>
  </r>
  <r>
    <s v="ORD-00202"/>
    <d v="2025-04-11T00:00:00"/>
    <s v="CUST-1581"/>
    <s v="Neha Sharma"/>
    <x v="2"/>
    <x v="2"/>
    <x v="3"/>
    <s v="Telangana"/>
    <s v="Warangal"/>
    <n v="1"/>
    <n v="935.65"/>
    <n v="0"/>
    <n v="687.44"/>
    <x v="0"/>
    <x v="1"/>
    <x v="1"/>
    <n v="0"/>
    <n v="0"/>
    <n v="0"/>
    <n v="-687.44"/>
    <e v="#DIV/0!"/>
    <n v="2025"/>
    <x v="0"/>
    <n v="4"/>
    <s v="Q2"/>
  </r>
  <r>
    <s v="ORD-00203"/>
    <d v="2025-04-23T00:00:00"/>
    <s v="CUST-1907"/>
    <s v="Aarav Joshi"/>
    <x v="4"/>
    <x v="24"/>
    <x v="3"/>
    <s v="Andhra Pradesh"/>
    <s v="Vijayawada"/>
    <n v="2"/>
    <n v="7671.39"/>
    <n v="0"/>
    <n v="11693.39"/>
    <x v="1"/>
    <x v="1"/>
    <x v="1"/>
    <n v="0"/>
    <n v="0"/>
    <n v="0"/>
    <n v="-11693.39"/>
    <e v="#DIV/0!"/>
    <n v="2025"/>
    <x v="0"/>
    <n v="4"/>
    <s v="Q2"/>
  </r>
  <r>
    <s v="ORD-00204"/>
    <d v="2025-03-22T00:00:00"/>
    <s v="CUST-1958"/>
    <s v="Isha Nair"/>
    <x v="2"/>
    <x v="2"/>
    <x v="0"/>
    <s v="Uttar Pradesh"/>
    <s v="Noida"/>
    <n v="3"/>
    <n v="2335.7399999999998"/>
    <n v="0.15"/>
    <n v="3759.57"/>
    <x v="1"/>
    <x v="0"/>
    <x v="1"/>
    <n v="0.44999999999999996"/>
    <n v="6.7499999999999991E-2"/>
    <n v="3.0374999999999992E-2"/>
    <n v="-3759.5396250000003"/>
    <n v="-123770.8518518519"/>
    <n v="2025"/>
    <x v="3"/>
    <n v="3"/>
    <s v="Q1"/>
  </r>
  <r>
    <s v="ORD-00205"/>
    <d v="2025-07-06T00:00:00"/>
    <s v="CUST-1913"/>
    <s v="Kiran Gupta"/>
    <x v="0"/>
    <x v="11"/>
    <x v="0"/>
    <s v="Punjab"/>
    <s v="Amritsar"/>
    <n v="1"/>
    <n v="12029"/>
    <n v="0"/>
    <n v="10582.22"/>
    <x v="0"/>
    <x v="0"/>
    <x v="0"/>
    <n v="0"/>
    <n v="0"/>
    <n v="0"/>
    <n v="-10582.22"/>
    <e v="#DIV/0!"/>
    <n v="2025"/>
    <x v="4"/>
    <n v="7"/>
    <s v="Q3"/>
  </r>
  <r>
    <s v="ORD-00206"/>
    <d v="2025-04-23T00:00:00"/>
    <s v="CUST-2101"/>
    <s v="Ananya Singh"/>
    <x v="2"/>
    <x v="10"/>
    <x v="3"/>
    <s v="Andhra Pradesh"/>
    <s v="Visakhapatnam"/>
    <n v="1"/>
    <n v="664.85"/>
    <n v="0.1"/>
    <n v="505.88"/>
    <x v="0"/>
    <x v="0"/>
    <x v="2"/>
    <n v="0.1"/>
    <n v="1.0000000000000002E-2"/>
    <n v="1.0000000000000002E-3"/>
    <n v="-505.87900000000002"/>
    <n v="-505878.99999999988"/>
    <n v="2025"/>
    <x v="0"/>
    <n v="4"/>
    <s v="Q2"/>
  </r>
  <r>
    <s v="ORD-00207"/>
    <d v="2025-01-02T00:00:00"/>
    <s v="CUST-1276"/>
    <s v="Sneha Kumar"/>
    <x v="3"/>
    <x v="16"/>
    <x v="3"/>
    <s v="Andhra Pradesh"/>
    <s v="Vijayawada"/>
    <n v="3"/>
    <n v="40208.410000000003"/>
    <n v="0.2"/>
    <n v="67928.91"/>
    <x v="1"/>
    <x v="0"/>
    <x v="1"/>
    <n v="0.60000000000000009"/>
    <n v="0.12000000000000002"/>
    <n v="7.2000000000000022E-2"/>
    <n v="-67928.838000000003"/>
    <n v="-943456.08333333314"/>
    <n v="2025"/>
    <x v="5"/>
    <n v="1"/>
    <s v="Q1"/>
  </r>
  <r>
    <s v="ORD-00208"/>
    <d v="2025-05-10T00:00:00"/>
    <s v="CUST-1092"/>
    <s v="Ananya Sharma"/>
    <x v="1"/>
    <x v="9"/>
    <x v="4"/>
    <s v="West Bengal"/>
    <s v="Durgapur"/>
    <n v="3"/>
    <n v="3657.04"/>
    <n v="0"/>
    <n v="7109.45"/>
    <x v="3"/>
    <x v="0"/>
    <x v="1"/>
    <n v="0"/>
    <n v="0"/>
    <n v="0"/>
    <n v="-7109.45"/>
    <e v="#DIV/0!"/>
    <n v="2025"/>
    <x v="6"/>
    <n v="5"/>
    <s v="Q2"/>
  </r>
  <r>
    <s v="ORD-00209"/>
    <d v="2025-08-08T00:00:00"/>
    <s v="CUST-1368"/>
    <s v="Ananya Reddy"/>
    <x v="1"/>
    <x v="1"/>
    <x v="2"/>
    <s v="Rajasthan"/>
    <s v="Jaipur"/>
    <n v="1"/>
    <n v="2001.56"/>
    <n v="0.05"/>
    <n v="1489.66"/>
    <x v="1"/>
    <x v="1"/>
    <x v="1"/>
    <n v="0.05"/>
    <n v="2.5000000000000005E-3"/>
    <n v="1.2500000000000003E-4"/>
    <n v="-1489.6598750000001"/>
    <n v="-11917278.999999998"/>
    <n v="2025"/>
    <x v="7"/>
    <n v="8"/>
    <s v="Q3"/>
  </r>
  <r>
    <s v="ORD-00210"/>
    <d v="2025-02-23T00:00:00"/>
    <s v="CUST-1530"/>
    <s v="Aarav Singh"/>
    <x v="3"/>
    <x v="18"/>
    <x v="0"/>
    <s v="Uttar Pradesh"/>
    <s v="Noida"/>
    <n v="1"/>
    <n v="15178.58"/>
    <n v="0"/>
    <n v="13027.49"/>
    <x v="0"/>
    <x v="0"/>
    <x v="1"/>
    <n v="0"/>
    <n v="0"/>
    <n v="0"/>
    <n v="-13027.49"/>
    <e v="#DIV/0!"/>
    <n v="2025"/>
    <x v="11"/>
    <n v="2"/>
    <s v="Q1"/>
  </r>
  <r>
    <s v="ORD-00211"/>
    <d v="2025-12-09T00:00:00"/>
    <s v="CUST-1493"/>
    <s v="Sneha Singh"/>
    <x v="4"/>
    <x v="15"/>
    <x v="3"/>
    <s v="Karnataka"/>
    <s v="Mysuru"/>
    <n v="2"/>
    <n v="5069.8599999999997"/>
    <n v="0"/>
    <n v="8091.99"/>
    <x v="2"/>
    <x v="1"/>
    <x v="1"/>
    <n v="0"/>
    <n v="0"/>
    <n v="0"/>
    <n v="-8091.99"/>
    <e v="#DIV/0!"/>
    <n v="2025"/>
    <x v="1"/>
    <n v="12"/>
    <s v="Q4"/>
  </r>
  <r>
    <s v="ORD-00212"/>
    <d v="2025-08-12T00:00:00"/>
    <s v="CUST-2504"/>
    <s v="Arjun Gupta"/>
    <x v="3"/>
    <x v="18"/>
    <x v="2"/>
    <s v="Maharashtra"/>
    <s v="Mumbai"/>
    <n v="3"/>
    <n v="54407.62"/>
    <n v="0"/>
    <n v="104088.4"/>
    <x v="4"/>
    <x v="1"/>
    <x v="1"/>
    <n v="0"/>
    <n v="0"/>
    <n v="0"/>
    <n v="-104088.4"/>
    <e v="#DIV/0!"/>
    <n v="2025"/>
    <x v="7"/>
    <n v="8"/>
    <s v="Q3"/>
  </r>
  <r>
    <s v="ORD-00213"/>
    <d v="2025-08-13T00:00:00"/>
    <s v="CUST-1925"/>
    <s v="Priya Singh"/>
    <x v="4"/>
    <x v="15"/>
    <x v="3"/>
    <s v="Telangana"/>
    <s v="Hyderabad"/>
    <n v="1"/>
    <n v="3250.15"/>
    <n v="0.1"/>
    <n v="2102.15"/>
    <x v="4"/>
    <x v="1"/>
    <x v="1"/>
    <n v="0.1"/>
    <n v="1.0000000000000002E-2"/>
    <n v="1.0000000000000002E-3"/>
    <n v="-2102.1489999999999"/>
    <n v="-2102148.9999999995"/>
    <n v="2025"/>
    <x v="7"/>
    <n v="8"/>
    <s v="Q3"/>
  </r>
  <r>
    <s v="ORD-00214"/>
    <d v="2025-05-06T00:00:00"/>
    <s v="CUST-2347"/>
    <s v="Meera Singh"/>
    <x v="0"/>
    <x v="5"/>
    <x v="4"/>
    <s v="Odisha"/>
    <s v="Bhubaneswar"/>
    <n v="2"/>
    <n v="5067.72"/>
    <n v="0.1"/>
    <n v="7359.76"/>
    <x v="4"/>
    <x v="1"/>
    <x v="2"/>
    <n v="0.2"/>
    <n v="2.0000000000000004E-2"/>
    <n v="4.000000000000001E-3"/>
    <n v="-7359.7560000000003"/>
    <n v="-1839938.9999999995"/>
    <n v="2025"/>
    <x v="6"/>
    <n v="5"/>
    <s v="Q2"/>
  </r>
  <r>
    <s v="ORD-00215"/>
    <d v="2025-05-10T00:00:00"/>
    <s v="CUST-2571"/>
    <s v="Priya Patel"/>
    <x v="3"/>
    <x v="13"/>
    <x v="3"/>
    <s v="Tamil Nadu"/>
    <s v="Chennai"/>
    <n v="2"/>
    <n v="19212.39"/>
    <n v="0.1"/>
    <n v="23617.69"/>
    <x v="4"/>
    <x v="1"/>
    <x v="2"/>
    <n v="0.2"/>
    <n v="2.0000000000000004E-2"/>
    <n v="4.000000000000001E-3"/>
    <n v="-23617.685999999998"/>
    <n v="-5904421.4999999981"/>
    <n v="2025"/>
    <x v="6"/>
    <n v="5"/>
    <s v="Q2"/>
  </r>
  <r>
    <s v="ORD-00216"/>
    <d v="2025-02-22T00:00:00"/>
    <s v="CUST-1102"/>
    <s v="Vikram Rao"/>
    <x v="0"/>
    <x v="5"/>
    <x v="3"/>
    <s v="Andhra Pradesh"/>
    <s v="Vijayawada"/>
    <n v="1"/>
    <n v="17119.990000000002"/>
    <n v="0.15"/>
    <n v="11454.53"/>
    <x v="0"/>
    <x v="2"/>
    <x v="2"/>
    <n v="0.15"/>
    <n v="2.2499999999999999E-2"/>
    <n v="3.375E-3"/>
    <n v="-11454.526625"/>
    <n v="-3393933.8148148148"/>
    <n v="2025"/>
    <x v="11"/>
    <n v="2"/>
    <s v="Q1"/>
  </r>
  <r>
    <s v="ORD-00217"/>
    <d v="2025-06-21T00:00:00"/>
    <s v="CUST-1271"/>
    <s v="Kiran Verma"/>
    <x v="0"/>
    <x v="11"/>
    <x v="0"/>
    <s v="Uttar Pradesh"/>
    <s v="Lucknow"/>
    <n v="2"/>
    <n v="6915.49"/>
    <n v="0"/>
    <n v="10676.26"/>
    <x v="1"/>
    <x v="1"/>
    <x v="0"/>
    <n v="0"/>
    <n v="0"/>
    <n v="0"/>
    <n v="-10676.26"/>
    <e v="#DIV/0!"/>
    <n v="2025"/>
    <x v="9"/>
    <n v="6"/>
    <s v="Q2"/>
  </r>
  <r>
    <s v="ORD-00218"/>
    <d v="2025-08-06T00:00:00"/>
    <s v="CUST-1307"/>
    <s v="Ananya Singh"/>
    <x v="3"/>
    <x v="16"/>
    <x v="0"/>
    <s v="Punjab"/>
    <s v="Amritsar"/>
    <n v="1"/>
    <n v="1728.87"/>
    <n v="0.05"/>
    <n v="1059.42"/>
    <x v="0"/>
    <x v="1"/>
    <x v="2"/>
    <n v="0.05"/>
    <n v="2.5000000000000005E-3"/>
    <n v="1.2500000000000003E-4"/>
    <n v="-1059.419875"/>
    <n v="-8475358.9999999981"/>
    <n v="2025"/>
    <x v="7"/>
    <n v="8"/>
    <s v="Q3"/>
  </r>
  <r>
    <s v="ORD-00219"/>
    <d v="2025-06-09T00:00:00"/>
    <s v="CUST-1387"/>
    <s v="Neha Reddy"/>
    <x v="2"/>
    <x v="23"/>
    <x v="0"/>
    <s v="Delhi"/>
    <s v="Delhi"/>
    <n v="2"/>
    <n v="5559.1"/>
    <n v="0.05"/>
    <n v="8573.3700000000008"/>
    <x v="1"/>
    <x v="0"/>
    <x v="2"/>
    <n v="0.1"/>
    <n v="5.000000000000001E-3"/>
    <n v="5.0000000000000012E-4"/>
    <n v="-8573.3695000000007"/>
    <n v="-17146738.999999996"/>
    <n v="2025"/>
    <x v="9"/>
    <n v="6"/>
    <s v="Q2"/>
  </r>
  <r>
    <s v="ORD-00220"/>
    <d v="2025-07-17T00:00:00"/>
    <s v="CUST-1277"/>
    <s v="Rohan Kumar"/>
    <x v="2"/>
    <x v="20"/>
    <x v="2"/>
    <s v="Gujarat"/>
    <s v="Ahmedabad"/>
    <n v="2"/>
    <n v="5015.21"/>
    <n v="0"/>
    <n v="7359.82"/>
    <x v="1"/>
    <x v="2"/>
    <x v="1"/>
    <n v="0"/>
    <n v="0"/>
    <n v="0"/>
    <n v="-7359.82"/>
    <e v="#DIV/0!"/>
    <n v="2025"/>
    <x v="4"/>
    <n v="7"/>
    <s v="Q3"/>
  </r>
  <r>
    <s v="ORD-00221"/>
    <d v="2025-09-04T00:00:00"/>
    <s v="CUST-1957"/>
    <s v="Arjun Patel"/>
    <x v="1"/>
    <x v="17"/>
    <x v="3"/>
    <s v="Tamil Nadu"/>
    <s v="Coimbatore"/>
    <n v="1"/>
    <n v="860.7"/>
    <n v="0"/>
    <n v="569.62"/>
    <x v="1"/>
    <x v="1"/>
    <x v="1"/>
    <n v="0"/>
    <n v="0"/>
    <n v="0"/>
    <n v="-569.62"/>
    <e v="#DIV/0!"/>
    <n v="2025"/>
    <x v="2"/>
    <n v="9"/>
    <s v="Q3"/>
  </r>
  <r>
    <s v="ORD-00222"/>
    <d v="2025-11-20T00:00:00"/>
    <s v="CUST-1259"/>
    <s v="Neha Rao"/>
    <x v="3"/>
    <x v="16"/>
    <x v="1"/>
    <s v="Madhya Pradesh"/>
    <s v="Indore"/>
    <n v="2"/>
    <n v="64041.42"/>
    <n v="0.05"/>
    <n v="104764.97"/>
    <x v="1"/>
    <x v="1"/>
    <x v="1"/>
    <n v="0.1"/>
    <n v="5.000000000000001E-3"/>
    <n v="5.0000000000000012E-4"/>
    <n v="-104764.96950000001"/>
    <n v="-209529938.99999997"/>
    <n v="2025"/>
    <x v="8"/>
    <n v="11"/>
    <s v="Q4"/>
  </r>
  <r>
    <s v="ORD-00223"/>
    <d v="2025-07-22T00:00:00"/>
    <s v="CUST-2571"/>
    <s v="Vikram Nair"/>
    <x v="2"/>
    <x v="10"/>
    <x v="2"/>
    <s v="Rajasthan"/>
    <s v="Udaipur"/>
    <n v="2"/>
    <n v="4413.21"/>
    <n v="0.15"/>
    <n v="6105.54"/>
    <x v="4"/>
    <x v="1"/>
    <x v="2"/>
    <n v="0.3"/>
    <n v="4.4999999999999998E-2"/>
    <n v="1.35E-2"/>
    <n v="-6105.5264999999999"/>
    <n v="-452261.22222222225"/>
    <n v="2025"/>
    <x v="4"/>
    <n v="7"/>
    <s v="Q3"/>
  </r>
  <r>
    <s v="ORD-00224"/>
    <d v="2025-07-03T00:00:00"/>
    <s v="CUST-1946"/>
    <s v="Priya Patel"/>
    <x v="3"/>
    <x v="18"/>
    <x v="2"/>
    <s v="Rajasthan"/>
    <s v="Jaipur"/>
    <n v="5"/>
    <n v="33299.5"/>
    <n v="0.2"/>
    <n v="107640.46"/>
    <x v="2"/>
    <x v="1"/>
    <x v="2"/>
    <n v="1"/>
    <n v="0.2"/>
    <n v="0.2"/>
    <n v="-107640.26000000001"/>
    <n v="-538201.30000000005"/>
    <n v="2025"/>
    <x v="4"/>
    <n v="7"/>
    <s v="Q3"/>
  </r>
  <r>
    <s v="ORD-00225"/>
    <d v="2025-05-03T00:00:00"/>
    <s v="CUST-1520"/>
    <s v="Sneha Rao"/>
    <x v="2"/>
    <x v="20"/>
    <x v="2"/>
    <s v="Maharashtra"/>
    <s v="Pune"/>
    <n v="1"/>
    <n v="2922.65"/>
    <n v="0"/>
    <n v="2151.69"/>
    <x v="2"/>
    <x v="1"/>
    <x v="2"/>
    <n v="0"/>
    <n v="0"/>
    <n v="0"/>
    <n v="-2151.69"/>
    <e v="#DIV/0!"/>
    <n v="2025"/>
    <x v="6"/>
    <n v="5"/>
    <s v="Q2"/>
  </r>
  <r>
    <s v="ORD-00226"/>
    <d v="2025-09-12T00:00:00"/>
    <s v="CUST-2456"/>
    <s v="Ananya Nair"/>
    <x v="3"/>
    <x v="13"/>
    <x v="0"/>
    <s v="Haryana"/>
    <s v="Faridabad"/>
    <n v="1"/>
    <n v="58565.72"/>
    <n v="0.1"/>
    <n v="41502.949999999997"/>
    <x v="2"/>
    <x v="1"/>
    <x v="1"/>
    <n v="0.1"/>
    <n v="1.0000000000000002E-2"/>
    <n v="1.0000000000000002E-3"/>
    <n v="-41502.949000000001"/>
    <n v="-41502948.999999993"/>
    <n v="2025"/>
    <x v="2"/>
    <n v="9"/>
    <s v="Q3"/>
  </r>
  <r>
    <s v="ORD-00227"/>
    <d v="2025-10-21T00:00:00"/>
    <s v="CUST-1771"/>
    <s v="Aarav Singh"/>
    <x v="4"/>
    <x v="12"/>
    <x v="4"/>
    <s v="West Bengal"/>
    <s v="Durgapur"/>
    <n v="5"/>
    <n v="2573.69"/>
    <n v="0.1"/>
    <n v="9109.94"/>
    <x v="0"/>
    <x v="1"/>
    <x v="1"/>
    <n v="0.5"/>
    <n v="0.05"/>
    <n v="2.5000000000000001E-2"/>
    <n v="-9109.9150000000009"/>
    <n v="-364396.60000000003"/>
    <n v="2025"/>
    <x v="10"/>
    <n v="10"/>
    <s v="Q4"/>
  </r>
  <r>
    <s v="ORD-00228"/>
    <d v="2025-10-07T00:00:00"/>
    <s v="CUST-2334"/>
    <s v="Meera Gupta"/>
    <x v="2"/>
    <x v="20"/>
    <x v="1"/>
    <s v="Madhya Pradesh"/>
    <s v="Bhopal"/>
    <n v="2"/>
    <n v="2286.0700000000002"/>
    <n v="0.05"/>
    <n v="2847.65"/>
    <x v="1"/>
    <x v="1"/>
    <x v="1"/>
    <n v="0.1"/>
    <n v="5.000000000000001E-3"/>
    <n v="5.0000000000000012E-4"/>
    <n v="-2847.6495"/>
    <n v="-5695298.9999999991"/>
    <n v="2025"/>
    <x v="10"/>
    <n v="10"/>
    <s v="Q4"/>
  </r>
  <r>
    <s v="ORD-00229"/>
    <d v="2025-11-21T00:00:00"/>
    <s v="CUST-1459"/>
    <s v="Aarav Gupta"/>
    <x v="0"/>
    <x v="0"/>
    <x v="0"/>
    <s v="Haryana"/>
    <s v="Gurugram"/>
    <n v="4"/>
    <n v="2817.71"/>
    <n v="0"/>
    <n v="9566.31"/>
    <x v="4"/>
    <x v="1"/>
    <x v="2"/>
    <n v="0"/>
    <n v="0"/>
    <n v="0"/>
    <n v="-9566.31"/>
    <e v="#DIV/0!"/>
    <n v="2025"/>
    <x v="8"/>
    <n v="11"/>
    <s v="Q4"/>
  </r>
  <r>
    <s v="ORD-00230"/>
    <d v="2025-04-08T00:00:00"/>
    <s v="CUST-1880"/>
    <s v="Priya Rao"/>
    <x v="0"/>
    <x v="11"/>
    <x v="3"/>
    <s v="Telangana"/>
    <s v="Warangal"/>
    <n v="1"/>
    <n v="13832.76"/>
    <n v="0.2"/>
    <n v="9212.61"/>
    <x v="2"/>
    <x v="1"/>
    <x v="0"/>
    <n v="0.2"/>
    <n v="4.0000000000000008E-2"/>
    <n v="8.0000000000000019E-3"/>
    <n v="-9212.6020000000008"/>
    <n v="-1151575.2499999998"/>
    <n v="2025"/>
    <x v="0"/>
    <n v="4"/>
    <s v="Q2"/>
  </r>
  <r>
    <s v="ORD-00231"/>
    <d v="2025-07-17T00:00:00"/>
    <s v="CUST-2410"/>
    <s v="Kiran Sharma"/>
    <x v="3"/>
    <x v="14"/>
    <x v="0"/>
    <s v="Haryana"/>
    <s v="Faridabad"/>
    <n v="1"/>
    <n v="39317.379999999997"/>
    <n v="0.1"/>
    <n v="23202.720000000001"/>
    <x v="4"/>
    <x v="1"/>
    <x v="2"/>
    <n v="0.1"/>
    <n v="1.0000000000000002E-2"/>
    <n v="1.0000000000000002E-3"/>
    <n v="-23202.719000000001"/>
    <n v="-23202718.999999996"/>
    <n v="2025"/>
    <x v="4"/>
    <n v="7"/>
    <s v="Q3"/>
  </r>
  <r>
    <s v="ORD-00232"/>
    <d v="2025-08-28T00:00:00"/>
    <s v="CUST-1929"/>
    <s v="Vikram Singh"/>
    <x v="3"/>
    <x v="16"/>
    <x v="4"/>
    <s v="Bihar"/>
    <s v="Gaya"/>
    <n v="1"/>
    <n v="40175.699999999997"/>
    <n v="0.2"/>
    <n v="22624.84"/>
    <x v="1"/>
    <x v="1"/>
    <x v="1"/>
    <n v="0.2"/>
    <n v="4.0000000000000008E-2"/>
    <n v="8.0000000000000019E-3"/>
    <n v="-22624.831999999999"/>
    <n v="-2828103.9999999991"/>
    <n v="2025"/>
    <x v="7"/>
    <n v="8"/>
    <s v="Q3"/>
  </r>
  <r>
    <s v="ORD-00233"/>
    <d v="2025-05-24T00:00:00"/>
    <s v="CUST-2224"/>
    <s v="Rahul Joshi"/>
    <x v="4"/>
    <x v="15"/>
    <x v="0"/>
    <s v="Uttar Pradesh"/>
    <s v="Noida"/>
    <n v="3"/>
    <n v="2357"/>
    <n v="0.05"/>
    <n v="4285.3900000000003"/>
    <x v="2"/>
    <x v="0"/>
    <x v="2"/>
    <n v="0.15000000000000002"/>
    <n v="7.5000000000000015E-3"/>
    <n v="1.1250000000000003E-3"/>
    <n v="-4285.3888750000006"/>
    <n v="-3809234.555555555"/>
    <n v="2025"/>
    <x v="6"/>
    <n v="5"/>
    <s v="Q2"/>
  </r>
  <r>
    <s v="ORD-00234"/>
    <d v="2025-04-07T00:00:00"/>
    <s v="CUST-1531"/>
    <s v="Meera Nair"/>
    <x v="4"/>
    <x v="22"/>
    <x v="3"/>
    <s v="Tamil Nadu"/>
    <s v="Chennai"/>
    <n v="3"/>
    <n v="6034.93"/>
    <n v="0.05"/>
    <n v="12207.27"/>
    <x v="1"/>
    <x v="1"/>
    <x v="2"/>
    <n v="0.15000000000000002"/>
    <n v="7.5000000000000015E-3"/>
    <n v="1.1250000000000003E-3"/>
    <n v="-12207.268875"/>
    <n v="-10850905.666666662"/>
    <n v="2025"/>
    <x v="0"/>
    <n v="4"/>
    <s v="Q2"/>
  </r>
  <r>
    <s v="ORD-00235"/>
    <d v="2025-07-20T00:00:00"/>
    <s v="CUST-2426"/>
    <s v="Rahul Nair"/>
    <x v="3"/>
    <x v="16"/>
    <x v="2"/>
    <s v="Gujarat"/>
    <s v="Surat"/>
    <n v="2"/>
    <n v="50106.61"/>
    <n v="0"/>
    <n v="81148.73"/>
    <x v="4"/>
    <x v="2"/>
    <x v="2"/>
    <n v="0"/>
    <n v="0"/>
    <n v="0"/>
    <n v="-81148.73"/>
    <e v="#DIV/0!"/>
    <n v="2025"/>
    <x v="4"/>
    <n v="7"/>
    <s v="Q3"/>
  </r>
  <r>
    <s v="ORD-00236"/>
    <d v="2025-05-04T00:00:00"/>
    <s v="CUST-1946"/>
    <s v="Meera Verma"/>
    <x v="2"/>
    <x v="8"/>
    <x v="0"/>
    <s v="Haryana"/>
    <s v="Faridabad"/>
    <n v="1"/>
    <n v="2762.06"/>
    <n v="0.2"/>
    <n v="1372.04"/>
    <x v="1"/>
    <x v="1"/>
    <x v="1"/>
    <n v="0.2"/>
    <n v="4.0000000000000008E-2"/>
    <n v="8.0000000000000019E-3"/>
    <n v="-1372.0319999999999"/>
    <n v="-171503.99999999994"/>
    <n v="2025"/>
    <x v="6"/>
    <n v="5"/>
    <s v="Q2"/>
  </r>
  <r>
    <s v="ORD-00237"/>
    <d v="2025-07-06T00:00:00"/>
    <s v="CUST-2109"/>
    <s v="Meera Gupta"/>
    <x v="2"/>
    <x v="23"/>
    <x v="2"/>
    <s v="Gujarat"/>
    <s v="Surat"/>
    <n v="1"/>
    <n v="5688.89"/>
    <n v="0.05"/>
    <n v="4062.86"/>
    <x v="1"/>
    <x v="1"/>
    <x v="0"/>
    <n v="0.05"/>
    <n v="2.5000000000000005E-3"/>
    <n v="1.2500000000000003E-4"/>
    <n v="-4062.8598750000001"/>
    <n v="-32502878.999999993"/>
    <n v="2025"/>
    <x v="4"/>
    <n v="7"/>
    <s v="Q3"/>
  </r>
  <r>
    <s v="ORD-00238"/>
    <d v="2025-11-22T00:00:00"/>
    <s v="CUST-2046"/>
    <s v="Rohan Kumar"/>
    <x v="2"/>
    <x v="2"/>
    <x v="0"/>
    <s v="Delhi"/>
    <s v="New Delhi"/>
    <n v="2"/>
    <n v="2702.02"/>
    <n v="0"/>
    <n v="4569.01"/>
    <x v="2"/>
    <x v="0"/>
    <x v="2"/>
    <n v="0"/>
    <n v="0"/>
    <n v="0"/>
    <n v="-4569.01"/>
    <e v="#DIV/0!"/>
    <n v="2025"/>
    <x v="8"/>
    <n v="11"/>
    <s v="Q4"/>
  </r>
  <r>
    <s v="ORD-00239"/>
    <d v="2025-12-15T00:00:00"/>
    <s v="CUST-1235"/>
    <s v="Isha Nair"/>
    <x v="3"/>
    <x v="16"/>
    <x v="0"/>
    <s v="Delhi"/>
    <s v="Delhi"/>
    <n v="2"/>
    <n v="49641.79"/>
    <n v="0.05"/>
    <n v="66111.02"/>
    <x v="2"/>
    <x v="1"/>
    <x v="0"/>
    <n v="0.1"/>
    <n v="5.000000000000001E-3"/>
    <n v="5.0000000000000012E-4"/>
    <n v="-66111.019500000009"/>
    <n v="-132222038.99999999"/>
    <n v="2025"/>
    <x v="1"/>
    <n v="12"/>
    <s v="Q4"/>
  </r>
  <r>
    <s v="ORD-00240"/>
    <d v="2025-09-16T00:00:00"/>
    <s v="CUST-1850"/>
    <s v="Kiran Reddy"/>
    <x v="3"/>
    <x v="13"/>
    <x v="3"/>
    <s v="Andhra Pradesh"/>
    <s v="Vijayawada"/>
    <n v="2"/>
    <n v="3641.86"/>
    <n v="0.05"/>
    <n v="5592.95"/>
    <x v="0"/>
    <x v="1"/>
    <x v="1"/>
    <n v="0.1"/>
    <n v="5.000000000000001E-3"/>
    <n v="5.0000000000000012E-4"/>
    <n v="-5592.9494999999997"/>
    <n v="-11185898.999999996"/>
    <n v="2025"/>
    <x v="2"/>
    <n v="9"/>
    <s v="Q3"/>
  </r>
  <r>
    <s v="ORD-00241"/>
    <d v="2025-05-28T00:00:00"/>
    <s v="CUST-1390"/>
    <s v="Sneha Reddy"/>
    <x v="3"/>
    <x v="13"/>
    <x v="2"/>
    <s v="Maharashtra"/>
    <s v="Mumbai"/>
    <n v="1"/>
    <n v="36498.949999999997"/>
    <n v="0.05"/>
    <n v="21990.61"/>
    <x v="0"/>
    <x v="1"/>
    <x v="1"/>
    <n v="0.05"/>
    <n v="2.5000000000000005E-3"/>
    <n v="1.2500000000000003E-4"/>
    <n v="-21990.609875000002"/>
    <n v="-175924878.99999997"/>
    <n v="2025"/>
    <x v="6"/>
    <n v="5"/>
    <s v="Q2"/>
  </r>
  <r>
    <s v="ORD-00242"/>
    <d v="2025-09-09T00:00:00"/>
    <s v="CUST-2153"/>
    <s v="Aarav Rao"/>
    <x v="1"/>
    <x v="1"/>
    <x v="2"/>
    <s v="Gujarat"/>
    <s v="Surat"/>
    <n v="1"/>
    <n v="4855.25"/>
    <n v="0.1"/>
    <n v="3342.27"/>
    <x v="0"/>
    <x v="1"/>
    <x v="1"/>
    <n v="0.1"/>
    <n v="1.0000000000000002E-2"/>
    <n v="1.0000000000000002E-3"/>
    <n v="-3342.2689999999998"/>
    <n v="-3342268.9999999991"/>
    <n v="2025"/>
    <x v="2"/>
    <n v="9"/>
    <s v="Q3"/>
  </r>
  <r>
    <s v="ORD-00243"/>
    <d v="2025-12-12T00:00:00"/>
    <s v="CUST-2417"/>
    <s v="Sneha Kumar"/>
    <x v="0"/>
    <x v="5"/>
    <x v="3"/>
    <s v="Telangana"/>
    <s v="Warangal"/>
    <n v="1"/>
    <n v="17675.53"/>
    <n v="0.05"/>
    <n v="14239.37"/>
    <x v="3"/>
    <x v="0"/>
    <x v="1"/>
    <n v="0.05"/>
    <n v="2.5000000000000005E-3"/>
    <n v="1.2500000000000003E-4"/>
    <n v="-14239.369875"/>
    <n v="-113914958.99999997"/>
    <n v="2025"/>
    <x v="1"/>
    <n v="12"/>
    <s v="Q4"/>
  </r>
  <r>
    <s v="ORD-00244"/>
    <d v="2025-05-27T00:00:00"/>
    <s v="CUST-2588"/>
    <s v="Isha Kumar"/>
    <x v="0"/>
    <x v="4"/>
    <x v="0"/>
    <s v="Delhi"/>
    <s v="New Delhi"/>
    <n v="2"/>
    <n v="5574.32"/>
    <n v="0.05"/>
    <n v="7689.72"/>
    <x v="4"/>
    <x v="1"/>
    <x v="1"/>
    <n v="0.1"/>
    <n v="5.000000000000001E-3"/>
    <n v="5.0000000000000012E-4"/>
    <n v="-7689.7195000000002"/>
    <n v="-15379438.999999996"/>
    <n v="2025"/>
    <x v="6"/>
    <n v="5"/>
    <s v="Q2"/>
  </r>
  <r>
    <s v="ORD-00245"/>
    <d v="2025-05-28T00:00:00"/>
    <s v="CUST-1464"/>
    <s v="Arjun Reddy"/>
    <x v="4"/>
    <x v="12"/>
    <x v="2"/>
    <s v="Rajasthan"/>
    <s v="Udaipur"/>
    <n v="1"/>
    <n v="4251.8900000000003"/>
    <n v="0"/>
    <n v="3324.69"/>
    <x v="2"/>
    <x v="1"/>
    <x v="0"/>
    <n v="0"/>
    <n v="0"/>
    <n v="0"/>
    <n v="-3324.69"/>
    <e v="#DIV/0!"/>
    <n v="2025"/>
    <x v="6"/>
    <n v="5"/>
    <s v="Q2"/>
  </r>
  <r>
    <s v="ORD-00246"/>
    <d v="2025-12-18T00:00:00"/>
    <s v="CUST-1541"/>
    <s v="Isha Nair"/>
    <x v="2"/>
    <x v="10"/>
    <x v="4"/>
    <s v="Odisha"/>
    <s v="Cuttack"/>
    <n v="4"/>
    <n v="815.65"/>
    <n v="0.1"/>
    <n v="2304.66"/>
    <x v="3"/>
    <x v="1"/>
    <x v="2"/>
    <n v="0.4"/>
    <n v="4.0000000000000008E-2"/>
    <n v="1.6000000000000004E-2"/>
    <n v="-2304.6439999999998"/>
    <n v="-144040.24999999994"/>
    <n v="2025"/>
    <x v="1"/>
    <n v="12"/>
    <s v="Q4"/>
  </r>
  <r>
    <s v="ORD-00247"/>
    <d v="2025-07-18T00:00:00"/>
    <s v="CUST-1029"/>
    <s v="Meera Reddy"/>
    <x v="4"/>
    <x v="19"/>
    <x v="0"/>
    <s v="Punjab"/>
    <s v="Amritsar"/>
    <n v="2"/>
    <n v="7923.4"/>
    <n v="0"/>
    <n v="12840.68"/>
    <x v="2"/>
    <x v="1"/>
    <x v="1"/>
    <n v="0"/>
    <n v="0"/>
    <n v="0"/>
    <n v="-12840.68"/>
    <e v="#DIV/0!"/>
    <n v="2025"/>
    <x v="4"/>
    <n v="7"/>
    <s v="Q3"/>
  </r>
  <r>
    <s v="ORD-00248"/>
    <d v="2025-11-04T00:00:00"/>
    <s v="CUST-1133"/>
    <s v="Aarav Nair"/>
    <x v="0"/>
    <x v="4"/>
    <x v="4"/>
    <s v="Odisha"/>
    <s v="Bhubaneswar"/>
    <n v="1"/>
    <n v="10536.3"/>
    <n v="0"/>
    <n v="7158.24"/>
    <x v="2"/>
    <x v="2"/>
    <x v="1"/>
    <n v="0"/>
    <n v="0"/>
    <n v="0"/>
    <n v="-7158.24"/>
    <e v="#DIV/0!"/>
    <n v="2025"/>
    <x v="8"/>
    <n v="11"/>
    <s v="Q4"/>
  </r>
  <r>
    <s v="ORD-00249"/>
    <d v="2025-05-08T00:00:00"/>
    <s v="CUST-1534"/>
    <s v="Meera Singh"/>
    <x v="3"/>
    <x v="16"/>
    <x v="2"/>
    <s v="Maharashtra"/>
    <s v="Mumbai"/>
    <n v="1"/>
    <n v="25953.89"/>
    <n v="0.1"/>
    <n v="19024.5"/>
    <x v="4"/>
    <x v="1"/>
    <x v="2"/>
    <n v="0.1"/>
    <n v="1.0000000000000002E-2"/>
    <n v="1.0000000000000002E-3"/>
    <n v="-19024.499"/>
    <n v="-19024498.999999996"/>
    <n v="2025"/>
    <x v="6"/>
    <n v="5"/>
    <s v="Q2"/>
  </r>
  <r>
    <s v="ORD-00250"/>
    <d v="2025-02-08T00:00:00"/>
    <s v="CUST-1648"/>
    <s v="Priya Singh"/>
    <x v="4"/>
    <x v="22"/>
    <x v="0"/>
    <s v="Punjab"/>
    <s v="Amritsar"/>
    <n v="4"/>
    <n v="1458.55"/>
    <n v="0.05"/>
    <n v="3778.69"/>
    <x v="1"/>
    <x v="0"/>
    <x v="2"/>
    <n v="0.2"/>
    <n v="1.0000000000000002E-2"/>
    <n v="2.0000000000000005E-3"/>
    <n v="-3778.6880000000001"/>
    <n v="-1889343.9999999995"/>
    <n v="2025"/>
    <x v="11"/>
    <n v="2"/>
    <s v="Q1"/>
  </r>
  <r>
    <s v="ORD-00251"/>
    <d v="2025-12-04T00:00:00"/>
    <s v="CUST-1082"/>
    <s v="Meera Rao"/>
    <x v="0"/>
    <x v="0"/>
    <x v="0"/>
    <s v="Delhi"/>
    <s v="Delhi"/>
    <n v="1"/>
    <n v="17079.07"/>
    <n v="0"/>
    <n v="13244.09"/>
    <x v="0"/>
    <x v="0"/>
    <x v="1"/>
    <n v="0"/>
    <n v="0"/>
    <n v="0"/>
    <n v="-13244.09"/>
    <e v="#DIV/0!"/>
    <n v="2025"/>
    <x v="1"/>
    <n v="12"/>
    <s v="Q4"/>
  </r>
  <r>
    <s v="ORD-00252"/>
    <d v="2025-12-26T00:00:00"/>
    <s v="CUST-1876"/>
    <s v="Vikram Singh"/>
    <x v="3"/>
    <x v="3"/>
    <x v="3"/>
    <s v="Telangana"/>
    <s v="Warangal"/>
    <n v="1"/>
    <n v="35168.910000000003"/>
    <n v="0.1"/>
    <n v="20941.830000000002"/>
    <x v="2"/>
    <x v="0"/>
    <x v="1"/>
    <n v="0.1"/>
    <n v="1.0000000000000002E-2"/>
    <n v="1.0000000000000002E-3"/>
    <n v="-20941.829000000002"/>
    <n v="-20941828.999999996"/>
    <n v="2025"/>
    <x v="1"/>
    <n v="12"/>
    <s v="Q4"/>
  </r>
  <r>
    <s v="ORD-00253"/>
    <d v="2025-05-09T00:00:00"/>
    <s v="CUST-2008"/>
    <s v="Neha Verma"/>
    <x v="0"/>
    <x v="4"/>
    <x v="2"/>
    <s v="Goa"/>
    <s v="Margao"/>
    <n v="4"/>
    <n v="5594.65"/>
    <n v="0"/>
    <n v="18158.599999999999"/>
    <x v="0"/>
    <x v="1"/>
    <x v="2"/>
    <n v="0"/>
    <n v="0"/>
    <n v="0"/>
    <n v="-18158.599999999999"/>
    <e v="#DIV/0!"/>
    <n v="2025"/>
    <x v="6"/>
    <n v="5"/>
    <s v="Q2"/>
  </r>
  <r>
    <s v="ORD-00254"/>
    <d v="2025-09-24T00:00:00"/>
    <s v="CUST-1974"/>
    <s v="Arjun Patel"/>
    <x v="3"/>
    <x v="14"/>
    <x v="0"/>
    <s v="Uttar Pradesh"/>
    <s v="Lucknow"/>
    <n v="2"/>
    <n v="23738.66"/>
    <n v="0.05"/>
    <n v="31333.86"/>
    <x v="1"/>
    <x v="1"/>
    <x v="1"/>
    <n v="0.1"/>
    <n v="5.000000000000001E-3"/>
    <n v="5.0000000000000012E-4"/>
    <n v="-31333.859500000002"/>
    <n v="-62667718.999999993"/>
    <n v="2025"/>
    <x v="2"/>
    <n v="9"/>
    <s v="Q3"/>
  </r>
  <r>
    <s v="ORD-00255"/>
    <d v="2025-05-31T00:00:00"/>
    <s v="CUST-2576"/>
    <s v="Neha Patel"/>
    <x v="0"/>
    <x v="0"/>
    <x v="2"/>
    <s v="Maharashtra"/>
    <s v="Pune"/>
    <n v="2"/>
    <n v="5383.06"/>
    <n v="0.1"/>
    <n v="7648.52"/>
    <x v="4"/>
    <x v="1"/>
    <x v="0"/>
    <n v="0.2"/>
    <n v="2.0000000000000004E-2"/>
    <n v="4.000000000000001E-3"/>
    <n v="-7648.5160000000005"/>
    <n v="-1912128.9999999998"/>
    <n v="2025"/>
    <x v="6"/>
    <n v="5"/>
    <s v="Q2"/>
  </r>
  <r>
    <s v="ORD-00256"/>
    <d v="2025-10-25T00:00:00"/>
    <s v="CUST-2115"/>
    <s v="Meera Patel"/>
    <x v="4"/>
    <x v="22"/>
    <x v="2"/>
    <s v="Maharashtra"/>
    <s v="Mumbai"/>
    <n v="1"/>
    <n v="5615.38"/>
    <n v="0.1"/>
    <n v="3338.59"/>
    <x v="2"/>
    <x v="1"/>
    <x v="0"/>
    <n v="0.1"/>
    <n v="1.0000000000000002E-2"/>
    <n v="1.0000000000000002E-3"/>
    <n v="-3338.5889999999999"/>
    <n v="-3338588.9999999991"/>
    <n v="2025"/>
    <x v="10"/>
    <n v="10"/>
    <s v="Q4"/>
  </r>
  <r>
    <s v="ORD-00257"/>
    <d v="2025-04-09T00:00:00"/>
    <s v="CUST-1664"/>
    <s v="Neha Sharma"/>
    <x v="4"/>
    <x v="12"/>
    <x v="4"/>
    <s v="Bihar"/>
    <s v="Gaya"/>
    <n v="3"/>
    <n v="8404.69"/>
    <n v="0.1"/>
    <n v="15432.97"/>
    <x v="1"/>
    <x v="1"/>
    <x v="2"/>
    <n v="0.30000000000000004"/>
    <n v="3.0000000000000006E-2"/>
    <n v="9.0000000000000028E-3"/>
    <n v="-15432.960999999999"/>
    <n v="-1714773.4444444438"/>
    <n v="2025"/>
    <x v="0"/>
    <n v="4"/>
    <s v="Q2"/>
  </r>
  <r>
    <s v="ORD-00258"/>
    <d v="2025-09-20T00:00:00"/>
    <s v="CUST-2100"/>
    <s v="Rahul Patel"/>
    <x v="4"/>
    <x v="12"/>
    <x v="0"/>
    <s v="Uttar Pradesh"/>
    <s v="Kanpur"/>
    <n v="1"/>
    <n v="7781.9"/>
    <n v="0.05"/>
    <n v="6154.36"/>
    <x v="0"/>
    <x v="1"/>
    <x v="1"/>
    <n v="0.05"/>
    <n v="2.5000000000000005E-3"/>
    <n v="1.2500000000000003E-4"/>
    <n v="-6154.3598750000001"/>
    <n v="-49234878.999999993"/>
    <n v="2025"/>
    <x v="2"/>
    <n v="9"/>
    <s v="Q3"/>
  </r>
  <r>
    <s v="ORD-00259"/>
    <d v="2025-09-09T00:00:00"/>
    <s v="CUST-2259"/>
    <s v="Rahul Kumar"/>
    <x v="3"/>
    <x v="16"/>
    <x v="1"/>
    <s v="Chhattisgarh"/>
    <s v="Raipur"/>
    <n v="1"/>
    <n v="30734.19"/>
    <n v="0.05"/>
    <n v="18808.8"/>
    <x v="1"/>
    <x v="1"/>
    <x v="2"/>
    <n v="0.05"/>
    <n v="2.5000000000000005E-3"/>
    <n v="1.2500000000000003E-4"/>
    <n v="-18808.799875000001"/>
    <n v="-150470398.99999997"/>
    <n v="2025"/>
    <x v="2"/>
    <n v="9"/>
    <s v="Q3"/>
  </r>
  <r>
    <s v="ORD-00260"/>
    <d v="2025-05-24T00:00:00"/>
    <s v="CUST-1488"/>
    <s v="Vikram Verma"/>
    <x v="0"/>
    <x v="6"/>
    <x v="3"/>
    <s v="Andhra Pradesh"/>
    <s v="Vijayawada"/>
    <n v="1"/>
    <n v="14998.44"/>
    <n v="0.1"/>
    <n v="8711.83"/>
    <x v="1"/>
    <x v="1"/>
    <x v="1"/>
    <n v="0.1"/>
    <n v="1.0000000000000002E-2"/>
    <n v="1.0000000000000002E-3"/>
    <n v="-8711.8289999999997"/>
    <n v="-8711828.9999999981"/>
    <n v="2025"/>
    <x v="6"/>
    <n v="5"/>
    <s v="Q2"/>
  </r>
  <r>
    <s v="ORD-00261"/>
    <d v="2025-12-12T00:00:00"/>
    <s v="CUST-1434"/>
    <s v="Aarav Kumar"/>
    <x v="3"/>
    <x v="16"/>
    <x v="3"/>
    <s v="Andhra Pradesh"/>
    <s v="Visakhapatnam"/>
    <n v="1"/>
    <n v="28367.200000000001"/>
    <n v="0"/>
    <n v="23296.19"/>
    <x v="2"/>
    <x v="2"/>
    <x v="0"/>
    <n v="0"/>
    <n v="0"/>
    <n v="0"/>
    <n v="-23296.19"/>
    <e v="#DIV/0!"/>
    <n v="2025"/>
    <x v="1"/>
    <n v="12"/>
    <s v="Q4"/>
  </r>
  <r>
    <s v="ORD-00262"/>
    <d v="2025-04-22T00:00:00"/>
    <s v="CUST-1429"/>
    <s v="Kiran Patel"/>
    <x v="4"/>
    <x v="22"/>
    <x v="1"/>
    <s v="Chhattisgarh"/>
    <s v="Raipur"/>
    <n v="4"/>
    <n v="2644.61"/>
    <n v="0"/>
    <n v="6897.84"/>
    <x v="3"/>
    <x v="1"/>
    <x v="2"/>
    <n v="0"/>
    <n v="0"/>
    <n v="0"/>
    <n v="-6897.84"/>
    <e v="#DIV/0!"/>
    <n v="2025"/>
    <x v="0"/>
    <n v="4"/>
    <s v="Q2"/>
  </r>
  <r>
    <s v="ORD-00263"/>
    <d v="2025-03-01T00:00:00"/>
    <s v="CUST-2114"/>
    <s v="Sneha Gupta"/>
    <x v="0"/>
    <x v="0"/>
    <x v="2"/>
    <s v="Gujarat"/>
    <s v="Ahmedabad"/>
    <n v="2"/>
    <n v="17713.080000000002"/>
    <n v="0.1"/>
    <n v="27187.1"/>
    <x v="2"/>
    <x v="1"/>
    <x v="0"/>
    <n v="0.2"/>
    <n v="2.0000000000000004E-2"/>
    <n v="4.000000000000001E-3"/>
    <n v="-27187.095999999998"/>
    <n v="-6796773.9999999981"/>
    <n v="2025"/>
    <x v="3"/>
    <n v="3"/>
    <s v="Q1"/>
  </r>
  <r>
    <s v="ORD-00264"/>
    <d v="2025-01-02T00:00:00"/>
    <s v="CUST-2471"/>
    <s v="Sneha Singh"/>
    <x v="2"/>
    <x v="23"/>
    <x v="3"/>
    <s v="Telangana"/>
    <s v="Hyderabad"/>
    <n v="2"/>
    <n v="2405.66"/>
    <n v="0.05"/>
    <n v="2999.37"/>
    <x v="0"/>
    <x v="0"/>
    <x v="2"/>
    <n v="0.1"/>
    <n v="5.000000000000001E-3"/>
    <n v="5.0000000000000012E-4"/>
    <n v="-2999.3694999999998"/>
    <n v="-5998738.9999999981"/>
    <n v="2025"/>
    <x v="5"/>
    <n v="1"/>
    <s v="Q1"/>
  </r>
  <r>
    <s v="ORD-00265"/>
    <d v="2025-10-31T00:00:00"/>
    <s v="CUST-1577"/>
    <s v="Neha Patel"/>
    <x v="2"/>
    <x v="20"/>
    <x v="3"/>
    <s v="Andhra Pradesh"/>
    <s v="Visakhapatnam"/>
    <n v="4"/>
    <n v="2536.58"/>
    <n v="0.1"/>
    <n v="7279.75"/>
    <x v="0"/>
    <x v="0"/>
    <x v="2"/>
    <n v="0.4"/>
    <n v="4.0000000000000008E-2"/>
    <n v="1.6000000000000004E-2"/>
    <n v="-7279.7340000000004"/>
    <n v="-454983.37499999994"/>
    <n v="2025"/>
    <x v="10"/>
    <n v="10"/>
    <s v="Q4"/>
  </r>
  <r>
    <s v="ORD-00266"/>
    <d v="2025-09-11T00:00:00"/>
    <s v="CUST-2179"/>
    <s v="Isha Kumar"/>
    <x v="0"/>
    <x v="0"/>
    <x v="0"/>
    <s v="Uttar Pradesh"/>
    <s v="Kanpur"/>
    <n v="1"/>
    <n v="17821.689999999999"/>
    <n v="0.05"/>
    <n v="13131.56"/>
    <x v="1"/>
    <x v="2"/>
    <x v="2"/>
    <n v="0.05"/>
    <n v="2.5000000000000005E-3"/>
    <n v="1.2500000000000003E-4"/>
    <n v="-13131.559874999999"/>
    <n v="-105052478.99999997"/>
    <n v="2025"/>
    <x v="2"/>
    <n v="9"/>
    <s v="Q3"/>
  </r>
  <r>
    <s v="ORD-00267"/>
    <d v="2025-05-20T00:00:00"/>
    <s v="CUST-1447"/>
    <s v="Isha Kumar"/>
    <x v="0"/>
    <x v="0"/>
    <x v="1"/>
    <s v="Madhya Pradesh"/>
    <s v="Indore"/>
    <n v="1"/>
    <n v="3016.95"/>
    <n v="0.05"/>
    <n v="2319.41"/>
    <x v="2"/>
    <x v="1"/>
    <x v="2"/>
    <n v="0.05"/>
    <n v="2.5000000000000005E-3"/>
    <n v="1.2500000000000003E-4"/>
    <n v="-2319.4098749999998"/>
    <n v="-18555278.999999993"/>
    <n v="2025"/>
    <x v="6"/>
    <n v="5"/>
    <s v="Q2"/>
  </r>
  <r>
    <s v="ORD-00268"/>
    <d v="2025-02-06T00:00:00"/>
    <s v="CUST-1139"/>
    <s v="Aarav Patel"/>
    <x v="4"/>
    <x v="24"/>
    <x v="2"/>
    <s v="Maharashtra"/>
    <s v="Mumbai"/>
    <n v="2"/>
    <n v="6964.54"/>
    <n v="0.15"/>
    <n v="9480.24"/>
    <x v="0"/>
    <x v="1"/>
    <x v="0"/>
    <n v="0.3"/>
    <n v="4.4999999999999998E-2"/>
    <n v="1.35E-2"/>
    <n v="-9480.2265000000007"/>
    <n v="-702239"/>
    <n v="2025"/>
    <x v="11"/>
    <n v="2"/>
    <s v="Q1"/>
  </r>
  <r>
    <s v="ORD-00269"/>
    <d v="2025-06-09T00:00:00"/>
    <s v="CUST-2255"/>
    <s v="Rohan Nair"/>
    <x v="4"/>
    <x v="15"/>
    <x v="3"/>
    <s v="Tamil Nadu"/>
    <s v="Chennai"/>
    <n v="2"/>
    <n v="8454.41"/>
    <n v="0.05"/>
    <n v="11486.21"/>
    <x v="1"/>
    <x v="1"/>
    <x v="1"/>
    <n v="0.1"/>
    <n v="5.000000000000001E-3"/>
    <n v="5.0000000000000012E-4"/>
    <n v="-11486.209499999999"/>
    <n v="-22972418.999999993"/>
    <n v="2025"/>
    <x v="9"/>
    <n v="6"/>
    <s v="Q2"/>
  </r>
  <r>
    <s v="ORD-00270"/>
    <d v="2025-01-09T00:00:00"/>
    <s v="CUST-1042"/>
    <s v="Neha Kumar"/>
    <x v="3"/>
    <x v="16"/>
    <x v="2"/>
    <s v="Goa"/>
    <s v="Margao"/>
    <n v="2"/>
    <n v="33998.980000000003"/>
    <n v="0.1"/>
    <n v="52997.45"/>
    <x v="3"/>
    <x v="0"/>
    <x v="1"/>
    <n v="0.2"/>
    <n v="2.0000000000000004E-2"/>
    <n v="4.000000000000001E-3"/>
    <n v="-52997.445999999996"/>
    <n v="-13249361.499999996"/>
    <n v="2025"/>
    <x v="5"/>
    <n v="1"/>
    <s v="Q1"/>
  </r>
  <r>
    <s v="ORD-00271"/>
    <d v="2025-08-21T00:00:00"/>
    <s v="CUST-1236"/>
    <s v="Aarav Gupta"/>
    <x v="0"/>
    <x v="11"/>
    <x v="2"/>
    <s v="Maharashtra"/>
    <s v="Pune"/>
    <n v="1"/>
    <n v="743.63"/>
    <n v="0"/>
    <n v="559.34"/>
    <x v="2"/>
    <x v="1"/>
    <x v="1"/>
    <n v="0"/>
    <n v="0"/>
    <n v="0"/>
    <n v="-559.34"/>
    <e v="#DIV/0!"/>
    <n v="2025"/>
    <x v="7"/>
    <n v="8"/>
    <s v="Q3"/>
  </r>
  <r>
    <s v="ORD-00272"/>
    <d v="2025-04-09T00:00:00"/>
    <s v="CUST-2493"/>
    <s v="Isha Nair"/>
    <x v="4"/>
    <x v="19"/>
    <x v="3"/>
    <s v="Karnataka"/>
    <s v="Bengaluru"/>
    <n v="2"/>
    <n v="3688"/>
    <n v="0"/>
    <n v="6436.95"/>
    <x v="2"/>
    <x v="1"/>
    <x v="0"/>
    <n v="0"/>
    <n v="0"/>
    <n v="0"/>
    <n v="-6436.95"/>
    <e v="#DIV/0!"/>
    <n v="2025"/>
    <x v="0"/>
    <n v="4"/>
    <s v="Q2"/>
  </r>
  <r>
    <s v="ORD-00273"/>
    <d v="2025-05-27T00:00:00"/>
    <s v="CUST-1348"/>
    <s v="Arjun Rao"/>
    <x v="3"/>
    <x v="16"/>
    <x v="4"/>
    <s v="Odisha"/>
    <s v="Cuttack"/>
    <n v="1"/>
    <n v="8584.6299999999992"/>
    <n v="0"/>
    <n v="6172.91"/>
    <x v="2"/>
    <x v="1"/>
    <x v="1"/>
    <n v="0"/>
    <n v="0"/>
    <n v="0"/>
    <n v="-6172.91"/>
    <e v="#DIV/0!"/>
    <n v="2025"/>
    <x v="6"/>
    <n v="5"/>
    <s v="Q2"/>
  </r>
  <r>
    <s v="ORD-00274"/>
    <d v="2025-10-31T00:00:00"/>
    <s v="CUST-1198"/>
    <s v="Ananya Patel"/>
    <x v="0"/>
    <x v="6"/>
    <x v="3"/>
    <s v="Tamil Nadu"/>
    <s v="Coimbatore"/>
    <n v="1"/>
    <n v="7900.05"/>
    <n v="0.05"/>
    <n v="5681.94"/>
    <x v="2"/>
    <x v="0"/>
    <x v="2"/>
    <n v="0.05"/>
    <n v="2.5000000000000005E-3"/>
    <n v="1.2500000000000003E-4"/>
    <n v="-5681.939875"/>
    <n v="-45455518.999999993"/>
    <n v="2025"/>
    <x v="10"/>
    <n v="10"/>
    <s v="Q4"/>
  </r>
  <r>
    <s v="ORD-00275"/>
    <d v="2025-07-27T00:00:00"/>
    <s v="CUST-2369"/>
    <s v="Rahul Sharma"/>
    <x v="3"/>
    <x v="16"/>
    <x v="2"/>
    <s v="Goa"/>
    <s v="Panaji"/>
    <n v="1"/>
    <n v="51666.7"/>
    <n v="0.2"/>
    <n v="31903.96"/>
    <x v="1"/>
    <x v="2"/>
    <x v="1"/>
    <n v="0.2"/>
    <n v="4.0000000000000008E-2"/>
    <n v="8.0000000000000019E-3"/>
    <n v="-31903.951999999997"/>
    <n v="-3987993.9999999986"/>
    <n v="2025"/>
    <x v="4"/>
    <n v="7"/>
    <s v="Q3"/>
  </r>
  <r>
    <s v="ORD-00276"/>
    <d v="2025-05-11T00:00:00"/>
    <s v="CUST-1062"/>
    <s v="Kiran Nair"/>
    <x v="0"/>
    <x v="6"/>
    <x v="0"/>
    <s v="Delhi"/>
    <s v="Delhi"/>
    <n v="1"/>
    <n v="8289.7099999999991"/>
    <n v="0.15"/>
    <n v="5400.57"/>
    <x v="4"/>
    <x v="1"/>
    <x v="2"/>
    <n v="0.15"/>
    <n v="2.2499999999999999E-2"/>
    <n v="3.375E-3"/>
    <n v="-5400.5666249999995"/>
    <n v="-1600167.8888888888"/>
    <n v="2025"/>
    <x v="6"/>
    <n v="5"/>
    <s v="Q2"/>
  </r>
  <r>
    <s v="ORD-00277"/>
    <d v="2025-06-01T00:00:00"/>
    <s v="CUST-2412"/>
    <s v="Vikram Kumar"/>
    <x v="3"/>
    <x v="18"/>
    <x v="2"/>
    <s v="Gujarat"/>
    <s v="Ahmedabad"/>
    <n v="1"/>
    <n v="28927.25"/>
    <n v="0.1"/>
    <n v="20620.560000000001"/>
    <x v="2"/>
    <x v="0"/>
    <x v="1"/>
    <n v="0.1"/>
    <n v="1.0000000000000002E-2"/>
    <n v="1.0000000000000002E-3"/>
    <n v="-20620.559000000001"/>
    <n v="-20620558.999999996"/>
    <n v="2025"/>
    <x v="9"/>
    <n v="6"/>
    <s v="Q2"/>
  </r>
  <r>
    <s v="ORD-00278"/>
    <d v="2025-02-23T00:00:00"/>
    <s v="CUST-2058"/>
    <s v="Ananya Patel"/>
    <x v="0"/>
    <x v="0"/>
    <x v="3"/>
    <s v="Tamil Nadu"/>
    <s v="Coimbatore"/>
    <n v="1"/>
    <n v="10332.459999999999"/>
    <n v="0.15"/>
    <n v="6099.04"/>
    <x v="0"/>
    <x v="2"/>
    <x v="2"/>
    <n v="0.15"/>
    <n v="2.2499999999999999E-2"/>
    <n v="3.375E-3"/>
    <n v="-6099.0366249999997"/>
    <n v="-1807121.9629629629"/>
    <n v="2025"/>
    <x v="11"/>
    <n v="2"/>
    <s v="Q1"/>
  </r>
  <r>
    <s v="ORD-00279"/>
    <d v="2025-04-30T00:00:00"/>
    <s v="CUST-2017"/>
    <s v="Priya Rao"/>
    <x v="3"/>
    <x v="3"/>
    <x v="0"/>
    <s v="Uttar Pradesh"/>
    <s v="Noida"/>
    <n v="5"/>
    <n v="38437.35"/>
    <n v="0.1"/>
    <n v="110160.81"/>
    <x v="3"/>
    <x v="1"/>
    <x v="0"/>
    <n v="0.5"/>
    <n v="0.05"/>
    <n v="2.5000000000000001E-2"/>
    <n v="-110160.785"/>
    <n v="-4406431.3999999994"/>
    <n v="2025"/>
    <x v="0"/>
    <n v="4"/>
    <s v="Q2"/>
  </r>
  <r>
    <s v="ORD-00280"/>
    <d v="2025-06-10T00:00:00"/>
    <s v="CUST-2306"/>
    <s v="Rohan Joshi"/>
    <x v="2"/>
    <x v="10"/>
    <x v="0"/>
    <s v="Punjab"/>
    <s v="Ludhiana"/>
    <n v="4"/>
    <n v="6051.56"/>
    <n v="0.05"/>
    <n v="15443.97"/>
    <x v="3"/>
    <x v="1"/>
    <x v="1"/>
    <n v="0.2"/>
    <n v="1.0000000000000002E-2"/>
    <n v="2.0000000000000005E-3"/>
    <n v="-15443.967999999999"/>
    <n v="-7721983.9999999972"/>
    <n v="2025"/>
    <x v="9"/>
    <n v="6"/>
    <s v="Q2"/>
  </r>
  <r>
    <s v="ORD-00281"/>
    <d v="2025-04-26T00:00:00"/>
    <s v="CUST-2255"/>
    <s v="Isha Nair"/>
    <x v="4"/>
    <x v="15"/>
    <x v="2"/>
    <s v="Rajasthan"/>
    <s v="Udaipur"/>
    <n v="2"/>
    <n v="3121.02"/>
    <n v="0"/>
    <n v="4779.28"/>
    <x v="1"/>
    <x v="2"/>
    <x v="1"/>
    <n v="0"/>
    <n v="0"/>
    <n v="0"/>
    <n v="-4779.28"/>
    <e v="#DIV/0!"/>
    <n v="2025"/>
    <x v="0"/>
    <n v="4"/>
    <s v="Q2"/>
  </r>
  <r>
    <s v="ORD-00282"/>
    <d v="2025-03-16T00:00:00"/>
    <s v="CUST-1373"/>
    <s v="Kiran Rao"/>
    <x v="1"/>
    <x v="17"/>
    <x v="3"/>
    <s v="Telangana"/>
    <s v="Warangal"/>
    <n v="5"/>
    <n v="4152.9399999999996"/>
    <n v="0.1"/>
    <n v="15754.13"/>
    <x v="2"/>
    <x v="0"/>
    <x v="1"/>
    <n v="0.5"/>
    <n v="0.05"/>
    <n v="2.5000000000000001E-2"/>
    <n v="-15754.105"/>
    <n v="-630164.19999999995"/>
    <n v="2025"/>
    <x v="3"/>
    <n v="3"/>
    <s v="Q1"/>
  </r>
  <r>
    <s v="ORD-00283"/>
    <d v="2025-04-23T00:00:00"/>
    <s v="CUST-1822"/>
    <s v="Rahul Nair"/>
    <x v="1"/>
    <x v="7"/>
    <x v="4"/>
    <s v="Odisha"/>
    <s v="Cuttack"/>
    <n v="5"/>
    <n v="2938.19"/>
    <n v="0"/>
    <n v="10922.88"/>
    <x v="2"/>
    <x v="0"/>
    <x v="1"/>
    <n v="0"/>
    <n v="0"/>
    <n v="0"/>
    <n v="-10922.88"/>
    <e v="#DIV/0!"/>
    <n v="2025"/>
    <x v="0"/>
    <n v="4"/>
    <s v="Q2"/>
  </r>
  <r>
    <s v="ORD-00284"/>
    <d v="2025-04-14T00:00:00"/>
    <s v="CUST-1411"/>
    <s v="Neha Rao"/>
    <x v="2"/>
    <x v="10"/>
    <x v="3"/>
    <s v="Andhra Pradesh"/>
    <s v="Vijayawada"/>
    <n v="1"/>
    <n v="2383.5"/>
    <n v="0.05"/>
    <n v="1592.95"/>
    <x v="1"/>
    <x v="0"/>
    <x v="1"/>
    <n v="0.05"/>
    <n v="2.5000000000000005E-3"/>
    <n v="1.2500000000000003E-4"/>
    <n v="-1592.949875"/>
    <n v="-12743598.999999996"/>
    <n v="2025"/>
    <x v="0"/>
    <n v="4"/>
    <s v="Q2"/>
  </r>
  <r>
    <s v="ORD-00285"/>
    <d v="2025-12-06T00:00:00"/>
    <s v="CUST-1679"/>
    <s v="Neha Gupta"/>
    <x v="3"/>
    <x v="3"/>
    <x v="2"/>
    <s v="Gujarat"/>
    <s v="Ahmedabad"/>
    <n v="1"/>
    <n v="20240.5"/>
    <n v="0.1"/>
    <n v="14757.58"/>
    <x v="0"/>
    <x v="1"/>
    <x v="2"/>
    <n v="0.1"/>
    <n v="1.0000000000000002E-2"/>
    <n v="1.0000000000000002E-3"/>
    <n v="-14757.579"/>
    <n v="-14757578.999999996"/>
    <n v="2025"/>
    <x v="1"/>
    <n v="12"/>
    <s v="Q4"/>
  </r>
  <r>
    <s v="ORD-00286"/>
    <d v="2025-09-11T00:00:00"/>
    <s v="CUST-2237"/>
    <s v="Vikram Gupta"/>
    <x v="3"/>
    <x v="14"/>
    <x v="3"/>
    <s v="Telangana"/>
    <s v="Warangal"/>
    <n v="4"/>
    <n v="24432.23"/>
    <n v="0"/>
    <n v="70635.61"/>
    <x v="1"/>
    <x v="2"/>
    <x v="1"/>
    <n v="0"/>
    <n v="0"/>
    <n v="0"/>
    <n v="-70635.61"/>
    <e v="#DIV/0!"/>
    <n v="2025"/>
    <x v="2"/>
    <n v="9"/>
    <s v="Q3"/>
  </r>
  <r>
    <s v="ORD-00287"/>
    <d v="2025-08-15T00:00:00"/>
    <s v="CUST-2301"/>
    <s v="Isha Gupta"/>
    <x v="4"/>
    <x v="15"/>
    <x v="3"/>
    <s v="Telangana"/>
    <s v="Warangal"/>
    <n v="2"/>
    <n v="5792.89"/>
    <n v="0"/>
    <n v="9659.2800000000007"/>
    <x v="2"/>
    <x v="2"/>
    <x v="2"/>
    <n v="0"/>
    <n v="0"/>
    <n v="0"/>
    <n v="-9659.2800000000007"/>
    <e v="#DIV/0!"/>
    <n v="2025"/>
    <x v="7"/>
    <n v="8"/>
    <s v="Q3"/>
  </r>
  <r>
    <s v="ORD-00288"/>
    <d v="2025-04-22T00:00:00"/>
    <s v="CUST-2590"/>
    <s v="Sneha Reddy"/>
    <x v="0"/>
    <x v="4"/>
    <x v="0"/>
    <s v="Haryana"/>
    <s v="Faridabad"/>
    <n v="1"/>
    <n v="4693.04"/>
    <n v="0"/>
    <n v="2924.17"/>
    <x v="3"/>
    <x v="1"/>
    <x v="1"/>
    <n v="0"/>
    <n v="0"/>
    <n v="0"/>
    <n v="-2924.17"/>
    <e v="#DIV/0!"/>
    <n v="2025"/>
    <x v="0"/>
    <n v="4"/>
    <s v="Q2"/>
  </r>
  <r>
    <s v="ORD-00289"/>
    <d v="2025-04-09T00:00:00"/>
    <s v="CUST-1221"/>
    <s v="Meera Reddy"/>
    <x v="3"/>
    <x v="13"/>
    <x v="3"/>
    <s v="Telangana"/>
    <s v="Warangal"/>
    <n v="2"/>
    <n v="59941.18"/>
    <n v="0.1"/>
    <n v="70150.759999999995"/>
    <x v="2"/>
    <x v="1"/>
    <x v="2"/>
    <n v="0.2"/>
    <n v="2.0000000000000004E-2"/>
    <n v="4.000000000000001E-3"/>
    <n v="-70150.755999999994"/>
    <n v="-17537688.999999993"/>
    <n v="2025"/>
    <x v="0"/>
    <n v="4"/>
    <s v="Q2"/>
  </r>
  <r>
    <s v="ORD-00290"/>
    <d v="2025-06-02T00:00:00"/>
    <s v="CUST-1575"/>
    <s v="Isha Reddy"/>
    <x v="2"/>
    <x v="10"/>
    <x v="4"/>
    <s v="Jharkhand"/>
    <s v="Jamshedpur"/>
    <n v="1"/>
    <n v="4194.42"/>
    <n v="0.05"/>
    <n v="2576.8000000000002"/>
    <x v="2"/>
    <x v="1"/>
    <x v="2"/>
    <n v="0.05"/>
    <n v="2.5000000000000005E-3"/>
    <n v="1.2500000000000003E-4"/>
    <n v="-2576.7998750000002"/>
    <n v="-20614398.999999996"/>
    <n v="2025"/>
    <x v="9"/>
    <n v="6"/>
    <s v="Q2"/>
  </r>
  <r>
    <s v="ORD-00291"/>
    <d v="2025-12-15T00:00:00"/>
    <s v="CUST-1987"/>
    <s v="Kiran Rao"/>
    <x v="3"/>
    <x v="3"/>
    <x v="2"/>
    <s v="Goa"/>
    <s v="Panaji"/>
    <n v="1"/>
    <n v="59921"/>
    <n v="0.05"/>
    <n v="35810.910000000003"/>
    <x v="3"/>
    <x v="1"/>
    <x v="2"/>
    <n v="0.05"/>
    <n v="2.5000000000000005E-3"/>
    <n v="1.2500000000000003E-4"/>
    <n v="-35810.909875000005"/>
    <n v="-286487279"/>
    <n v="2025"/>
    <x v="1"/>
    <n v="12"/>
    <s v="Q4"/>
  </r>
  <r>
    <s v="ORD-00292"/>
    <d v="2025-12-04T00:00:00"/>
    <s v="CUST-1554"/>
    <s v="Neha Gupta"/>
    <x v="3"/>
    <x v="13"/>
    <x v="0"/>
    <s v="Punjab"/>
    <s v="Ludhiana"/>
    <n v="1"/>
    <n v="4446.68"/>
    <n v="0.05"/>
    <n v="2803.7"/>
    <x v="2"/>
    <x v="1"/>
    <x v="2"/>
    <n v="0.05"/>
    <n v="2.5000000000000005E-3"/>
    <n v="1.2500000000000003E-4"/>
    <n v="-2803.6998749999998"/>
    <n v="-22429598.999999993"/>
    <n v="2025"/>
    <x v="1"/>
    <n v="12"/>
    <s v="Q4"/>
  </r>
  <r>
    <s v="ORD-00293"/>
    <d v="2025-07-13T00:00:00"/>
    <s v="CUST-1761"/>
    <s v="Isha Joshi"/>
    <x v="4"/>
    <x v="19"/>
    <x v="2"/>
    <s v="Gujarat"/>
    <s v="Ahmedabad"/>
    <n v="1"/>
    <n v="3412.2"/>
    <n v="0.05"/>
    <n v="2841.67"/>
    <x v="2"/>
    <x v="1"/>
    <x v="2"/>
    <n v="0.05"/>
    <n v="2.5000000000000005E-3"/>
    <n v="1.2500000000000003E-4"/>
    <n v="-2841.669875"/>
    <n v="-22733358.999999996"/>
    <n v="2025"/>
    <x v="4"/>
    <n v="7"/>
    <s v="Q3"/>
  </r>
  <r>
    <s v="ORD-00294"/>
    <d v="2025-11-06T00:00:00"/>
    <s v="CUST-1110"/>
    <s v="Rahul Sharma"/>
    <x v="4"/>
    <x v="19"/>
    <x v="0"/>
    <s v="Delhi"/>
    <s v="New Delhi"/>
    <n v="1"/>
    <n v="693.87"/>
    <n v="0.05"/>
    <n v="491.21"/>
    <x v="1"/>
    <x v="1"/>
    <x v="1"/>
    <n v="0.05"/>
    <n v="2.5000000000000005E-3"/>
    <n v="1.2500000000000003E-4"/>
    <n v="-491.20987499999995"/>
    <n v="-3929678.9999999986"/>
    <n v="2025"/>
    <x v="8"/>
    <n v="11"/>
    <s v="Q4"/>
  </r>
  <r>
    <s v="ORD-00295"/>
    <d v="2025-06-12T00:00:00"/>
    <s v="CUST-1197"/>
    <s v="Rohan Gupta"/>
    <x v="0"/>
    <x v="11"/>
    <x v="3"/>
    <s v="Telangana"/>
    <s v="Warangal"/>
    <n v="3"/>
    <n v="5409.96"/>
    <n v="0.2"/>
    <n v="9475.5499999999993"/>
    <x v="1"/>
    <x v="0"/>
    <x v="2"/>
    <n v="0.60000000000000009"/>
    <n v="0.12000000000000002"/>
    <n v="7.2000000000000022E-2"/>
    <n v="-9475.4779999999992"/>
    <n v="-131603.86111111107"/>
    <n v="2025"/>
    <x v="9"/>
    <n v="6"/>
    <s v="Q2"/>
  </r>
  <r>
    <s v="ORD-00296"/>
    <d v="2025-07-27T00:00:00"/>
    <s v="CUST-1884"/>
    <s v="Isha Gupta"/>
    <x v="4"/>
    <x v="12"/>
    <x v="4"/>
    <s v="West Bengal"/>
    <s v="Kolkata"/>
    <n v="1"/>
    <n v="7827.06"/>
    <n v="0.05"/>
    <n v="6369.81"/>
    <x v="1"/>
    <x v="1"/>
    <x v="1"/>
    <n v="0.05"/>
    <n v="2.5000000000000005E-3"/>
    <n v="1.2500000000000003E-4"/>
    <n v="-6369.8098750000008"/>
    <n v="-50958478.999999993"/>
    <n v="2025"/>
    <x v="4"/>
    <n v="7"/>
    <s v="Q3"/>
  </r>
  <r>
    <s v="ORD-00297"/>
    <d v="2025-06-18T00:00:00"/>
    <s v="CUST-1949"/>
    <s v="Meera Singh"/>
    <x v="2"/>
    <x v="23"/>
    <x v="3"/>
    <s v="Telangana"/>
    <s v="Hyderabad"/>
    <n v="1"/>
    <n v="641.62"/>
    <n v="0.1"/>
    <n v="477.38"/>
    <x v="0"/>
    <x v="1"/>
    <x v="1"/>
    <n v="0.1"/>
    <n v="1.0000000000000002E-2"/>
    <n v="1.0000000000000002E-3"/>
    <n v="-477.37900000000002"/>
    <n v="-477378.99999999988"/>
    <n v="2025"/>
    <x v="9"/>
    <n v="6"/>
    <s v="Q2"/>
  </r>
  <r>
    <s v="ORD-00298"/>
    <d v="2025-06-10T00:00:00"/>
    <s v="CUST-1384"/>
    <s v="Sneha Patel"/>
    <x v="1"/>
    <x v="1"/>
    <x v="2"/>
    <s v="Gujarat"/>
    <s v="Ahmedabad"/>
    <n v="1"/>
    <n v="2321.6999999999998"/>
    <n v="0.1"/>
    <n v="1443.38"/>
    <x v="3"/>
    <x v="2"/>
    <x v="1"/>
    <n v="0.1"/>
    <n v="1.0000000000000002E-2"/>
    <n v="1.0000000000000002E-3"/>
    <n v="-1443.3790000000001"/>
    <n v="-1443378.9999999998"/>
    <n v="2025"/>
    <x v="9"/>
    <n v="6"/>
    <s v="Q2"/>
  </r>
  <r>
    <s v="ORD-00299"/>
    <d v="2025-03-09T00:00:00"/>
    <s v="CUST-1453"/>
    <s v="Sneha Sharma"/>
    <x v="3"/>
    <x v="14"/>
    <x v="1"/>
    <s v="Chhattisgarh"/>
    <s v="Raipur"/>
    <n v="2"/>
    <n v="8965.51"/>
    <n v="0.05"/>
    <n v="14124.05"/>
    <x v="1"/>
    <x v="0"/>
    <x v="1"/>
    <n v="0.1"/>
    <n v="5.000000000000001E-3"/>
    <n v="5.0000000000000012E-4"/>
    <n v="-14124.049499999999"/>
    <n v="-28248098.999999993"/>
    <n v="2025"/>
    <x v="3"/>
    <n v="3"/>
    <s v="Q1"/>
  </r>
  <r>
    <s v="ORD-00300"/>
    <d v="2025-10-16T00:00:00"/>
    <s v="CUST-2476"/>
    <s v="Rohan Kumar"/>
    <x v="3"/>
    <x v="16"/>
    <x v="0"/>
    <s v="Haryana"/>
    <s v="Faridabad"/>
    <n v="5"/>
    <n v="27969.38"/>
    <n v="0"/>
    <n v="89710.97"/>
    <x v="1"/>
    <x v="1"/>
    <x v="2"/>
    <n v="0"/>
    <n v="0"/>
    <n v="0"/>
    <n v="-89710.97"/>
    <e v="#DIV/0!"/>
    <n v="2025"/>
    <x v="10"/>
    <n v="10"/>
    <s v="Q4"/>
  </r>
  <r>
    <s v="ORD-00301"/>
    <d v="2025-10-04T00:00:00"/>
    <s v="CUST-1107"/>
    <s v="Priya Rao"/>
    <x v="2"/>
    <x v="8"/>
    <x v="4"/>
    <s v="Odisha"/>
    <s v="Cuttack"/>
    <n v="1"/>
    <n v="5936.42"/>
    <n v="0.05"/>
    <n v="4546.16"/>
    <x v="2"/>
    <x v="1"/>
    <x v="0"/>
    <n v="0.05"/>
    <n v="2.5000000000000005E-3"/>
    <n v="1.2500000000000003E-4"/>
    <n v="-4546.1598750000003"/>
    <n v="-36369278.999999993"/>
    <n v="2025"/>
    <x v="10"/>
    <n v="10"/>
    <s v="Q4"/>
  </r>
  <r>
    <s v="ORD-00302"/>
    <d v="2025-10-31T00:00:00"/>
    <s v="CUST-1005"/>
    <s v="Neha Rao"/>
    <x v="4"/>
    <x v="22"/>
    <x v="1"/>
    <s v="Chhattisgarh"/>
    <s v="Raipur"/>
    <n v="1"/>
    <n v="5796.1"/>
    <n v="0.1"/>
    <n v="3259.22"/>
    <x v="1"/>
    <x v="1"/>
    <x v="1"/>
    <n v="0.1"/>
    <n v="1.0000000000000002E-2"/>
    <n v="1.0000000000000002E-3"/>
    <n v="-3259.2189999999996"/>
    <n v="-3259218.9999999986"/>
    <n v="2025"/>
    <x v="10"/>
    <n v="10"/>
    <s v="Q4"/>
  </r>
  <r>
    <s v="ORD-00303"/>
    <d v="2025-05-15T00:00:00"/>
    <s v="CUST-2168"/>
    <s v="Neha Singh"/>
    <x v="2"/>
    <x v="2"/>
    <x v="0"/>
    <s v="Uttar Pradesh"/>
    <s v="Noida"/>
    <n v="1"/>
    <n v="5262.59"/>
    <n v="0.05"/>
    <n v="3372.88"/>
    <x v="1"/>
    <x v="1"/>
    <x v="1"/>
    <n v="0.05"/>
    <n v="2.5000000000000005E-3"/>
    <n v="1.2500000000000003E-4"/>
    <n v="-3372.8798750000001"/>
    <n v="-26983038.999999993"/>
    <n v="2025"/>
    <x v="6"/>
    <n v="5"/>
    <s v="Q2"/>
  </r>
  <r>
    <s v="ORD-00304"/>
    <d v="2025-07-14T00:00:00"/>
    <s v="CUST-1137"/>
    <s v="Vikram Verma"/>
    <x v="3"/>
    <x v="14"/>
    <x v="3"/>
    <s v="Tamil Nadu"/>
    <s v="Chennai"/>
    <n v="2"/>
    <n v="23668.11"/>
    <n v="0"/>
    <n v="40270.720000000001"/>
    <x v="3"/>
    <x v="1"/>
    <x v="0"/>
    <n v="0"/>
    <n v="0"/>
    <n v="0"/>
    <n v="-40270.720000000001"/>
    <e v="#DIV/0!"/>
    <n v="2025"/>
    <x v="4"/>
    <n v="7"/>
    <s v="Q3"/>
  </r>
  <r>
    <s v="ORD-00305"/>
    <d v="2025-05-08T00:00:00"/>
    <s v="CUST-1793"/>
    <s v="Rahul Nair"/>
    <x v="3"/>
    <x v="18"/>
    <x v="0"/>
    <s v="Uttar Pradesh"/>
    <s v="Noida"/>
    <n v="1"/>
    <n v="61469.25"/>
    <n v="0"/>
    <n v="44079.5"/>
    <x v="4"/>
    <x v="0"/>
    <x v="1"/>
    <n v="0"/>
    <n v="0"/>
    <n v="0"/>
    <n v="-44079.5"/>
    <e v="#DIV/0!"/>
    <n v="2025"/>
    <x v="6"/>
    <n v="5"/>
    <s v="Q2"/>
  </r>
  <r>
    <s v="ORD-00306"/>
    <d v="2025-02-02T00:00:00"/>
    <s v="CUST-2465"/>
    <s v="Rohan Rao"/>
    <x v="1"/>
    <x v="7"/>
    <x v="4"/>
    <s v="West Bengal"/>
    <s v="Durgapur"/>
    <n v="1"/>
    <n v="3618.99"/>
    <n v="0.05"/>
    <n v="2551.61"/>
    <x v="0"/>
    <x v="2"/>
    <x v="2"/>
    <n v="0.05"/>
    <n v="2.5000000000000005E-3"/>
    <n v="1.2500000000000003E-4"/>
    <n v="-2551.6098750000001"/>
    <n v="-20412878.999999996"/>
    <n v="2025"/>
    <x v="11"/>
    <n v="2"/>
    <s v="Q1"/>
  </r>
  <r>
    <s v="ORD-00307"/>
    <d v="2025-06-25T00:00:00"/>
    <s v="CUST-1166"/>
    <s v="Vikram Reddy"/>
    <x v="3"/>
    <x v="16"/>
    <x v="2"/>
    <s v="Rajasthan"/>
    <s v="Jaipur"/>
    <n v="1"/>
    <n v="28284.23"/>
    <n v="0"/>
    <n v="22293.42"/>
    <x v="1"/>
    <x v="0"/>
    <x v="1"/>
    <n v="0"/>
    <n v="0"/>
    <n v="0"/>
    <n v="-22293.42"/>
    <e v="#DIV/0!"/>
    <n v="2025"/>
    <x v="9"/>
    <n v="6"/>
    <s v="Q2"/>
  </r>
  <r>
    <s v="ORD-00308"/>
    <d v="2025-01-22T00:00:00"/>
    <s v="CUST-2089"/>
    <s v="Isha Reddy"/>
    <x v="2"/>
    <x v="8"/>
    <x v="2"/>
    <s v="Gujarat"/>
    <s v="Surat"/>
    <n v="1"/>
    <n v="3214.67"/>
    <n v="0.15"/>
    <n v="2187.1"/>
    <x v="0"/>
    <x v="1"/>
    <x v="2"/>
    <n v="0.15"/>
    <n v="2.2499999999999999E-2"/>
    <n v="3.375E-3"/>
    <n v="-2187.0966250000001"/>
    <n v="-648028.62962962966"/>
    <n v="2025"/>
    <x v="5"/>
    <n v="1"/>
    <s v="Q1"/>
  </r>
  <r>
    <s v="ORD-00309"/>
    <d v="2025-08-26T00:00:00"/>
    <s v="CUST-1415"/>
    <s v="Rohan Reddy"/>
    <x v="3"/>
    <x v="13"/>
    <x v="4"/>
    <s v="West Bengal"/>
    <s v="Durgapur"/>
    <n v="4"/>
    <n v="59836.45"/>
    <n v="0"/>
    <n v="157451.94"/>
    <x v="1"/>
    <x v="1"/>
    <x v="1"/>
    <n v="0"/>
    <n v="0"/>
    <n v="0"/>
    <n v="-157451.94"/>
    <e v="#DIV/0!"/>
    <n v="2025"/>
    <x v="7"/>
    <n v="8"/>
    <s v="Q3"/>
  </r>
  <r>
    <s v="ORD-00310"/>
    <d v="2025-06-07T00:00:00"/>
    <s v="CUST-2463"/>
    <s v="Arjun Reddy"/>
    <x v="3"/>
    <x v="16"/>
    <x v="2"/>
    <s v="Maharashtra"/>
    <s v="Pune"/>
    <n v="1"/>
    <n v="38101.699999999997"/>
    <n v="0.05"/>
    <n v="31172.73"/>
    <x v="0"/>
    <x v="1"/>
    <x v="2"/>
    <n v="0.05"/>
    <n v="2.5000000000000005E-3"/>
    <n v="1.2500000000000003E-4"/>
    <n v="-31172.729875000001"/>
    <n v="-249381838.99999994"/>
    <n v="2025"/>
    <x v="9"/>
    <n v="6"/>
    <s v="Q2"/>
  </r>
  <r>
    <s v="ORD-00311"/>
    <d v="2025-02-07T00:00:00"/>
    <s v="CUST-1380"/>
    <s v="Ananya Singh"/>
    <x v="2"/>
    <x v="8"/>
    <x v="0"/>
    <s v="Delhi"/>
    <s v="New Delhi"/>
    <n v="1"/>
    <n v="5062.1000000000004"/>
    <n v="0.1"/>
    <n v="3497.74"/>
    <x v="1"/>
    <x v="1"/>
    <x v="2"/>
    <n v="0.1"/>
    <n v="1.0000000000000002E-2"/>
    <n v="1.0000000000000002E-3"/>
    <n v="-3497.7389999999996"/>
    <n v="-3497738.9999999986"/>
    <n v="2025"/>
    <x v="11"/>
    <n v="2"/>
    <s v="Q1"/>
  </r>
  <r>
    <s v="ORD-00312"/>
    <d v="2025-08-18T00:00:00"/>
    <s v="CUST-2152"/>
    <s v="Ananya Joshi"/>
    <x v="2"/>
    <x v="20"/>
    <x v="1"/>
    <s v="Madhya Pradesh"/>
    <s v="Indore"/>
    <n v="3"/>
    <n v="3152.43"/>
    <n v="0.1"/>
    <n v="6602.29"/>
    <x v="1"/>
    <x v="1"/>
    <x v="0"/>
    <n v="0.30000000000000004"/>
    <n v="3.0000000000000006E-2"/>
    <n v="9.0000000000000028E-3"/>
    <n v="-6602.2809999999999"/>
    <n v="-733586.77777777752"/>
    <n v="2025"/>
    <x v="7"/>
    <n v="8"/>
    <s v="Q3"/>
  </r>
  <r>
    <s v="ORD-00313"/>
    <d v="2025-12-31T00:00:00"/>
    <s v="CUST-1197"/>
    <s v="Priya Singh"/>
    <x v="0"/>
    <x v="5"/>
    <x v="3"/>
    <s v="Telangana"/>
    <s v="Warangal"/>
    <n v="3"/>
    <n v="4569.88"/>
    <n v="0.05"/>
    <n v="10244.77"/>
    <x v="0"/>
    <x v="1"/>
    <x v="0"/>
    <n v="0.15000000000000002"/>
    <n v="7.5000000000000015E-3"/>
    <n v="1.1250000000000003E-3"/>
    <n v="-10244.768875"/>
    <n v="-9106461.2222222183"/>
    <n v="2025"/>
    <x v="1"/>
    <n v="12"/>
    <s v="Q4"/>
  </r>
  <r>
    <s v="ORD-00314"/>
    <d v="2025-02-20T00:00:00"/>
    <s v="CUST-2520"/>
    <s v="Arjun Gupta"/>
    <x v="3"/>
    <x v="16"/>
    <x v="0"/>
    <s v="Delhi"/>
    <s v="Delhi"/>
    <n v="1"/>
    <n v="47446.02"/>
    <n v="0"/>
    <n v="39939.08"/>
    <x v="4"/>
    <x v="1"/>
    <x v="1"/>
    <n v="0"/>
    <n v="0"/>
    <n v="0"/>
    <n v="-39939.08"/>
    <e v="#DIV/0!"/>
    <n v="2025"/>
    <x v="11"/>
    <n v="2"/>
    <s v="Q1"/>
  </r>
  <r>
    <s v="ORD-00315"/>
    <d v="2025-09-21T00:00:00"/>
    <s v="CUST-1596"/>
    <s v="Meera Singh"/>
    <x v="1"/>
    <x v="21"/>
    <x v="1"/>
    <s v="Madhya Pradesh"/>
    <s v="Indore"/>
    <n v="5"/>
    <n v="3137.16"/>
    <n v="0.05"/>
    <n v="10053.85"/>
    <x v="1"/>
    <x v="0"/>
    <x v="0"/>
    <n v="0.25"/>
    <n v="1.2500000000000001E-2"/>
    <n v="3.1250000000000002E-3"/>
    <n v="-10053.846875000001"/>
    <n v="-3217231"/>
    <n v="2025"/>
    <x v="2"/>
    <n v="9"/>
    <s v="Q3"/>
  </r>
  <r>
    <s v="ORD-00316"/>
    <d v="2025-10-10T00:00:00"/>
    <s v="CUST-2526"/>
    <s v="Priya Gupta"/>
    <x v="3"/>
    <x v="18"/>
    <x v="2"/>
    <s v="Maharashtra"/>
    <s v="Nagpur"/>
    <n v="2"/>
    <n v="33335.269999999997"/>
    <n v="0.05"/>
    <n v="54277.21"/>
    <x v="3"/>
    <x v="0"/>
    <x v="1"/>
    <n v="0.1"/>
    <n v="5.000000000000001E-3"/>
    <n v="5.0000000000000012E-4"/>
    <n v="-54277.209499999997"/>
    <n v="-108554418.99999997"/>
    <n v="2025"/>
    <x v="10"/>
    <n v="10"/>
    <s v="Q4"/>
  </r>
  <r>
    <s v="ORD-00317"/>
    <d v="2025-01-27T00:00:00"/>
    <s v="CUST-1152"/>
    <s v="Kiran Verma"/>
    <x v="2"/>
    <x v="23"/>
    <x v="2"/>
    <s v="Rajasthan"/>
    <s v="Jaipur"/>
    <n v="1"/>
    <n v="4518.54"/>
    <n v="0.05"/>
    <n v="3532.81"/>
    <x v="0"/>
    <x v="2"/>
    <x v="1"/>
    <n v="0.05"/>
    <n v="2.5000000000000005E-3"/>
    <n v="1.2500000000000003E-4"/>
    <n v="-3532.8098749999999"/>
    <n v="-28262478.999999993"/>
    <n v="2025"/>
    <x v="5"/>
    <n v="1"/>
    <s v="Q1"/>
  </r>
  <r>
    <s v="ORD-00318"/>
    <d v="2025-08-14T00:00:00"/>
    <s v="CUST-1701"/>
    <s v="Ananya Joshi"/>
    <x v="4"/>
    <x v="19"/>
    <x v="0"/>
    <s v="Haryana"/>
    <s v="Gurugram"/>
    <n v="2"/>
    <n v="2270.4299999999998"/>
    <n v="0.05"/>
    <n v="2925.64"/>
    <x v="2"/>
    <x v="1"/>
    <x v="1"/>
    <n v="0.1"/>
    <n v="5.000000000000001E-3"/>
    <n v="5.0000000000000012E-4"/>
    <n v="-2925.6394999999998"/>
    <n v="-5851278.9999999981"/>
    <n v="2025"/>
    <x v="7"/>
    <n v="8"/>
    <s v="Q3"/>
  </r>
  <r>
    <s v="ORD-00319"/>
    <d v="2025-10-04T00:00:00"/>
    <s v="CUST-1723"/>
    <s v="Priya Kumar"/>
    <x v="3"/>
    <x v="13"/>
    <x v="2"/>
    <s v="Goa"/>
    <s v="Panaji"/>
    <n v="1"/>
    <n v="51915.11"/>
    <n v="0"/>
    <n v="42969.42"/>
    <x v="4"/>
    <x v="1"/>
    <x v="1"/>
    <n v="0"/>
    <n v="0"/>
    <n v="0"/>
    <n v="-42969.42"/>
    <e v="#DIV/0!"/>
    <n v="2025"/>
    <x v="10"/>
    <n v="10"/>
    <s v="Q4"/>
  </r>
  <r>
    <s v="ORD-00320"/>
    <d v="2025-10-13T00:00:00"/>
    <s v="CUST-1028"/>
    <s v="Kiran Joshi"/>
    <x v="4"/>
    <x v="22"/>
    <x v="4"/>
    <s v="Jharkhand"/>
    <s v="Ranchi"/>
    <n v="1"/>
    <n v="8559.3799999999992"/>
    <n v="0.15"/>
    <n v="5464.8"/>
    <x v="3"/>
    <x v="2"/>
    <x v="0"/>
    <n v="0.15"/>
    <n v="2.2499999999999999E-2"/>
    <n v="3.375E-3"/>
    <n v="-5464.7966249999999"/>
    <n v="-1619199"/>
    <n v="2025"/>
    <x v="10"/>
    <n v="10"/>
    <s v="Q4"/>
  </r>
  <r>
    <s v="ORD-00321"/>
    <d v="2025-04-07T00:00:00"/>
    <s v="CUST-2084"/>
    <s v="Arjun Kumar"/>
    <x v="3"/>
    <x v="18"/>
    <x v="2"/>
    <s v="Rajasthan"/>
    <s v="Jaipur"/>
    <n v="1"/>
    <n v="58085.05"/>
    <n v="0"/>
    <n v="44705.05"/>
    <x v="0"/>
    <x v="1"/>
    <x v="1"/>
    <n v="0"/>
    <n v="0"/>
    <n v="0"/>
    <n v="-44705.05"/>
    <e v="#DIV/0!"/>
    <n v="2025"/>
    <x v="0"/>
    <n v="4"/>
    <s v="Q2"/>
  </r>
  <r>
    <s v="ORD-00322"/>
    <d v="2025-10-11T00:00:00"/>
    <s v="CUST-1094"/>
    <s v="Priya Patel"/>
    <x v="2"/>
    <x v="23"/>
    <x v="1"/>
    <s v="Madhya Pradesh"/>
    <s v="Bhopal"/>
    <n v="2"/>
    <n v="2521.48"/>
    <n v="0.05"/>
    <n v="4206.6099999999997"/>
    <x v="1"/>
    <x v="1"/>
    <x v="2"/>
    <n v="0.1"/>
    <n v="5.000000000000001E-3"/>
    <n v="5.0000000000000012E-4"/>
    <n v="-4206.6094999999996"/>
    <n v="-8413218.9999999963"/>
    <n v="2025"/>
    <x v="10"/>
    <n v="10"/>
    <s v="Q4"/>
  </r>
  <r>
    <s v="ORD-00323"/>
    <d v="2025-11-13T00:00:00"/>
    <s v="CUST-1999"/>
    <s v="Sneha Nair"/>
    <x v="0"/>
    <x v="0"/>
    <x v="0"/>
    <s v="Uttar Pradesh"/>
    <s v="Kanpur"/>
    <n v="3"/>
    <n v="7723.9"/>
    <n v="0.2"/>
    <n v="11556.49"/>
    <x v="2"/>
    <x v="1"/>
    <x v="2"/>
    <n v="0.60000000000000009"/>
    <n v="0.12000000000000002"/>
    <n v="7.2000000000000022E-2"/>
    <n v="-11556.418"/>
    <n v="-160505.8055555555"/>
    <n v="2025"/>
    <x v="8"/>
    <n v="11"/>
    <s v="Q4"/>
  </r>
  <r>
    <s v="ORD-00324"/>
    <d v="2025-10-31T00:00:00"/>
    <s v="CUST-1847"/>
    <s v="Neha Singh"/>
    <x v="4"/>
    <x v="22"/>
    <x v="4"/>
    <s v="West Bengal"/>
    <s v="Kolkata"/>
    <n v="1"/>
    <n v="7371.42"/>
    <n v="0.1"/>
    <n v="5728.12"/>
    <x v="1"/>
    <x v="1"/>
    <x v="0"/>
    <n v="0.1"/>
    <n v="1.0000000000000002E-2"/>
    <n v="1.0000000000000002E-3"/>
    <n v="-5728.1189999999997"/>
    <n v="-5728118.9999999981"/>
    <n v="2025"/>
    <x v="10"/>
    <n v="10"/>
    <s v="Q4"/>
  </r>
  <r>
    <s v="ORD-00325"/>
    <d v="2025-05-27T00:00:00"/>
    <s v="CUST-1114"/>
    <s v="Rohan Gupta"/>
    <x v="3"/>
    <x v="14"/>
    <x v="2"/>
    <s v="Maharashtra"/>
    <s v="Pune"/>
    <n v="1"/>
    <n v="39289.94"/>
    <n v="0.05"/>
    <n v="30182.37"/>
    <x v="4"/>
    <x v="1"/>
    <x v="1"/>
    <n v="0.05"/>
    <n v="2.5000000000000005E-3"/>
    <n v="1.2500000000000003E-4"/>
    <n v="-30182.369875"/>
    <n v="-241458958.99999994"/>
    <n v="2025"/>
    <x v="6"/>
    <n v="5"/>
    <s v="Q2"/>
  </r>
  <r>
    <s v="ORD-00326"/>
    <d v="2025-01-04T00:00:00"/>
    <s v="CUST-1841"/>
    <s v="Arjun Kumar"/>
    <x v="0"/>
    <x v="4"/>
    <x v="3"/>
    <s v="Andhra Pradesh"/>
    <s v="Vijayawada"/>
    <n v="2"/>
    <n v="10178.92"/>
    <n v="0"/>
    <n v="14466.43"/>
    <x v="3"/>
    <x v="1"/>
    <x v="0"/>
    <n v="0"/>
    <n v="0"/>
    <n v="0"/>
    <n v="-14466.43"/>
    <e v="#DIV/0!"/>
    <n v="2025"/>
    <x v="5"/>
    <n v="1"/>
    <s v="Q1"/>
  </r>
  <r>
    <s v="ORD-00327"/>
    <d v="2025-02-04T00:00:00"/>
    <s v="CUST-2148"/>
    <s v="Vikram Patel"/>
    <x v="4"/>
    <x v="12"/>
    <x v="0"/>
    <s v="Uttar Pradesh"/>
    <s v="Lucknow"/>
    <n v="2"/>
    <n v="8376.4599999999991"/>
    <n v="0.2"/>
    <n v="10850.61"/>
    <x v="2"/>
    <x v="1"/>
    <x v="1"/>
    <n v="0.4"/>
    <n v="8.0000000000000016E-2"/>
    <n v="3.2000000000000008E-2"/>
    <n v="-10850.578000000001"/>
    <n v="-339080.56249999994"/>
    <n v="2025"/>
    <x v="11"/>
    <n v="2"/>
    <s v="Q1"/>
  </r>
  <r>
    <s v="ORD-00328"/>
    <d v="2025-07-11T00:00:00"/>
    <s v="CUST-2575"/>
    <s v="Priya Verma"/>
    <x v="2"/>
    <x v="23"/>
    <x v="0"/>
    <s v="Uttar Pradesh"/>
    <s v="Kanpur"/>
    <n v="3"/>
    <n v="3937.76"/>
    <n v="0"/>
    <n v="7946.66"/>
    <x v="2"/>
    <x v="0"/>
    <x v="0"/>
    <n v="0"/>
    <n v="0"/>
    <n v="0"/>
    <n v="-7946.66"/>
    <e v="#DIV/0!"/>
    <n v="2025"/>
    <x v="4"/>
    <n v="7"/>
    <s v="Q3"/>
  </r>
  <r>
    <s v="ORD-00329"/>
    <d v="2025-02-18T00:00:00"/>
    <s v="CUST-1257"/>
    <s v="Kiran Verma"/>
    <x v="0"/>
    <x v="11"/>
    <x v="4"/>
    <s v="West Bengal"/>
    <s v="Durgapur"/>
    <n v="1"/>
    <n v="9608.44"/>
    <n v="0.1"/>
    <n v="6515.89"/>
    <x v="1"/>
    <x v="1"/>
    <x v="2"/>
    <n v="0.1"/>
    <n v="1.0000000000000002E-2"/>
    <n v="1.0000000000000002E-3"/>
    <n v="-6515.8890000000001"/>
    <n v="-6515888.9999999981"/>
    <n v="2025"/>
    <x v="11"/>
    <n v="2"/>
    <s v="Q1"/>
  </r>
  <r>
    <s v="ORD-00330"/>
    <d v="2025-01-17T00:00:00"/>
    <s v="CUST-1013"/>
    <s v="Neha Verma"/>
    <x v="3"/>
    <x v="14"/>
    <x v="3"/>
    <s v="Karnataka"/>
    <s v="Bengaluru"/>
    <n v="2"/>
    <n v="4168.18"/>
    <n v="0.15"/>
    <n v="5896.57"/>
    <x v="1"/>
    <x v="1"/>
    <x v="1"/>
    <n v="0.3"/>
    <n v="4.4999999999999998E-2"/>
    <n v="1.35E-2"/>
    <n v="-5896.5564999999997"/>
    <n v="-436781.96296296292"/>
    <n v="2025"/>
    <x v="5"/>
    <n v="1"/>
    <s v="Q1"/>
  </r>
  <r>
    <s v="ORD-00331"/>
    <d v="2025-06-21T00:00:00"/>
    <s v="CUST-1740"/>
    <s v="Ananya Reddy"/>
    <x v="2"/>
    <x v="8"/>
    <x v="0"/>
    <s v="Punjab"/>
    <s v="Ludhiana"/>
    <n v="1"/>
    <n v="858.15"/>
    <n v="0"/>
    <n v="578.78"/>
    <x v="4"/>
    <x v="2"/>
    <x v="0"/>
    <n v="0"/>
    <n v="0"/>
    <n v="0"/>
    <n v="-578.78"/>
    <e v="#DIV/0!"/>
    <n v="2025"/>
    <x v="9"/>
    <n v="6"/>
    <s v="Q2"/>
  </r>
  <r>
    <s v="ORD-00332"/>
    <d v="2025-08-08T00:00:00"/>
    <s v="CUST-2218"/>
    <s v="Kiran Verma"/>
    <x v="3"/>
    <x v="14"/>
    <x v="3"/>
    <s v="Andhra Pradesh"/>
    <s v="Visakhapatnam"/>
    <n v="2"/>
    <n v="1971.19"/>
    <n v="0.1"/>
    <n v="2716.98"/>
    <x v="0"/>
    <x v="2"/>
    <x v="2"/>
    <n v="0.2"/>
    <n v="2.0000000000000004E-2"/>
    <n v="4.000000000000001E-3"/>
    <n v="-2716.9760000000001"/>
    <n v="-679243.99999999988"/>
    <n v="2025"/>
    <x v="7"/>
    <n v="8"/>
    <s v="Q3"/>
  </r>
  <r>
    <s v="ORD-00333"/>
    <d v="2025-06-07T00:00:00"/>
    <s v="CUST-1554"/>
    <s v="Neha Singh"/>
    <x v="3"/>
    <x v="14"/>
    <x v="0"/>
    <s v="Delhi"/>
    <s v="New Delhi"/>
    <n v="1"/>
    <n v="59491.01"/>
    <n v="0.2"/>
    <n v="30032.44"/>
    <x v="4"/>
    <x v="1"/>
    <x v="2"/>
    <n v="0.2"/>
    <n v="4.0000000000000008E-2"/>
    <n v="8.0000000000000019E-3"/>
    <n v="-30032.431999999997"/>
    <n v="-3754053.9999999986"/>
    <n v="2025"/>
    <x v="9"/>
    <n v="6"/>
    <s v="Q2"/>
  </r>
  <r>
    <s v="ORD-00334"/>
    <d v="2025-02-15T00:00:00"/>
    <s v="CUST-2209"/>
    <s v="Isha Singh"/>
    <x v="2"/>
    <x v="10"/>
    <x v="0"/>
    <s v="Punjab"/>
    <s v="Ludhiana"/>
    <n v="1"/>
    <n v="3095.35"/>
    <n v="0.1"/>
    <n v="2333.25"/>
    <x v="4"/>
    <x v="1"/>
    <x v="1"/>
    <n v="0.1"/>
    <n v="1.0000000000000002E-2"/>
    <n v="1.0000000000000002E-3"/>
    <n v="-2333.2489999999998"/>
    <n v="-2333248.9999999991"/>
    <n v="2025"/>
    <x v="11"/>
    <n v="2"/>
    <s v="Q1"/>
  </r>
  <r>
    <s v="ORD-00335"/>
    <d v="2025-01-06T00:00:00"/>
    <s v="CUST-1035"/>
    <s v="Priya Patel"/>
    <x v="0"/>
    <x v="6"/>
    <x v="0"/>
    <s v="Uttar Pradesh"/>
    <s v="Kanpur"/>
    <n v="1"/>
    <n v="8806.11"/>
    <n v="0.05"/>
    <n v="5948.86"/>
    <x v="2"/>
    <x v="1"/>
    <x v="1"/>
    <n v="0.05"/>
    <n v="2.5000000000000005E-3"/>
    <n v="1.2500000000000003E-4"/>
    <n v="-5948.8598750000001"/>
    <n v="-47590878.999999993"/>
    <n v="2025"/>
    <x v="5"/>
    <n v="1"/>
    <s v="Q1"/>
  </r>
  <r>
    <s v="ORD-00336"/>
    <d v="2025-04-09T00:00:00"/>
    <s v="CUST-1549"/>
    <s v="Priya Singh"/>
    <x v="4"/>
    <x v="12"/>
    <x v="1"/>
    <s v="Madhya Pradesh"/>
    <s v="Indore"/>
    <n v="3"/>
    <n v="7685.79"/>
    <n v="0.15"/>
    <n v="13820.89"/>
    <x v="2"/>
    <x v="1"/>
    <x v="2"/>
    <n v="0.44999999999999996"/>
    <n v="6.7499999999999991E-2"/>
    <n v="3.0374999999999992E-2"/>
    <n v="-13820.859624999999"/>
    <n v="-455007.72427983547"/>
    <n v="2025"/>
    <x v="0"/>
    <n v="4"/>
    <s v="Q2"/>
  </r>
  <r>
    <s v="ORD-00337"/>
    <d v="2025-08-21T00:00:00"/>
    <s v="CUST-2099"/>
    <s v="Rahul Joshi"/>
    <x v="4"/>
    <x v="15"/>
    <x v="0"/>
    <s v="Delhi"/>
    <s v="New Delhi"/>
    <n v="2"/>
    <n v="5678.59"/>
    <n v="0.1"/>
    <n v="7018.23"/>
    <x v="0"/>
    <x v="2"/>
    <x v="1"/>
    <n v="0.2"/>
    <n v="2.0000000000000004E-2"/>
    <n v="4.000000000000001E-3"/>
    <n v="-7018.2259999999997"/>
    <n v="-1754556.4999999995"/>
    <n v="2025"/>
    <x v="7"/>
    <n v="8"/>
    <s v="Q3"/>
  </r>
  <r>
    <s v="ORD-00338"/>
    <d v="2025-02-06T00:00:00"/>
    <s v="CUST-1250"/>
    <s v="Meera Sharma"/>
    <x v="2"/>
    <x v="8"/>
    <x v="2"/>
    <s v="Maharashtra"/>
    <s v="Mumbai"/>
    <n v="4"/>
    <n v="4422.71"/>
    <n v="0.1"/>
    <n v="12848.14"/>
    <x v="3"/>
    <x v="1"/>
    <x v="2"/>
    <n v="0.4"/>
    <n v="4.0000000000000008E-2"/>
    <n v="1.6000000000000004E-2"/>
    <n v="-12848.124"/>
    <n v="-803007.74999999977"/>
    <n v="2025"/>
    <x v="11"/>
    <n v="2"/>
    <s v="Q1"/>
  </r>
  <r>
    <s v="ORD-00339"/>
    <d v="2025-10-07T00:00:00"/>
    <s v="CUST-2044"/>
    <s v="Vikram Sharma"/>
    <x v="1"/>
    <x v="17"/>
    <x v="2"/>
    <s v="Maharashtra"/>
    <s v="Nagpur"/>
    <n v="1"/>
    <n v="1658.54"/>
    <n v="0.1"/>
    <n v="993.08"/>
    <x v="1"/>
    <x v="0"/>
    <x v="1"/>
    <n v="0.1"/>
    <n v="1.0000000000000002E-2"/>
    <n v="1.0000000000000002E-3"/>
    <n v="-993.07900000000006"/>
    <n v="-993078.99999999988"/>
    <n v="2025"/>
    <x v="10"/>
    <n v="10"/>
    <s v="Q4"/>
  </r>
  <r>
    <s v="ORD-00340"/>
    <d v="2025-12-15T00:00:00"/>
    <s v="CUST-1247"/>
    <s v="Priya Rao"/>
    <x v="2"/>
    <x v="8"/>
    <x v="4"/>
    <s v="West Bengal"/>
    <s v="Durgapur"/>
    <n v="2"/>
    <n v="5903.8"/>
    <n v="0"/>
    <n v="7424.83"/>
    <x v="1"/>
    <x v="1"/>
    <x v="1"/>
    <n v="0"/>
    <n v="0"/>
    <n v="0"/>
    <n v="-7424.83"/>
    <e v="#DIV/0!"/>
    <n v="2025"/>
    <x v="1"/>
    <n v="12"/>
    <s v="Q4"/>
  </r>
  <r>
    <s v="ORD-00341"/>
    <d v="2025-10-29T00:00:00"/>
    <s v="CUST-2463"/>
    <s v="Ananya Joshi"/>
    <x v="3"/>
    <x v="16"/>
    <x v="0"/>
    <s v="Delhi"/>
    <s v="New Delhi"/>
    <n v="1"/>
    <n v="12030.2"/>
    <n v="0"/>
    <n v="8329.49"/>
    <x v="3"/>
    <x v="1"/>
    <x v="1"/>
    <n v="0"/>
    <n v="0"/>
    <n v="0"/>
    <n v="-8329.49"/>
    <e v="#DIV/0!"/>
    <n v="2025"/>
    <x v="10"/>
    <n v="10"/>
    <s v="Q4"/>
  </r>
  <r>
    <s v="ORD-00342"/>
    <d v="2025-06-30T00:00:00"/>
    <s v="CUST-1825"/>
    <s v="Kiran Rao"/>
    <x v="1"/>
    <x v="9"/>
    <x v="2"/>
    <s v="Maharashtra"/>
    <s v="Mumbai"/>
    <n v="2"/>
    <n v="502.46"/>
    <n v="0"/>
    <n v="796.24"/>
    <x v="0"/>
    <x v="0"/>
    <x v="0"/>
    <n v="0"/>
    <n v="0"/>
    <n v="0"/>
    <n v="-796.24"/>
    <e v="#DIV/0!"/>
    <n v="2025"/>
    <x v="9"/>
    <n v="6"/>
    <s v="Q2"/>
  </r>
  <r>
    <s v="ORD-00343"/>
    <d v="2025-04-05T00:00:00"/>
    <s v="CUST-2458"/>
    <s v="Aarav Nair"/>
    <x v="3"/>
    <x v="13"/>
    <x v="3"/>
    <s v="Andhra Pradesh"/>
    <s v="Visakhapatnam"/>
    <n v="3"/>
    <n v="13666.81"/>
    <n v="0"/>
    <n v="25955.72"/>
    <x v="3"/>
    <x v="1"/>
    <x v="2"/>
    <n v="0"/>
    <n v="0"/>
    <n v="0"/>
    <n v="-25955.72"/>
    <e v="#DIV/0!"/>
    <n v="2025"/>
    <x v="0"/>
    <n v="4"/>
    <s v="Q2"/>
  </r>
  <r>
    <s v="ORD-00344"/>
    <d v="2025-04-09T00:00:00"/>
    <s v="CUST-2190"/>
    <s v="Meera Nair"/>
    <x v="0"/>
    <x v="6"/>
    <x v="0"/>
    <s v="Uttar Pradesh"/>
    <s v="Noida"/>
    <n v="3"/>
    <n v="5331.85"/>
    <n v="0"/>
    <n v="11693.76"/>
    <x v="1"/>
    <x v="1"/>
    <x v="2"/>
    <n v="0"/>
    <n v="0"/>
    <n v="0"/>
    <n v="-11693.76"/>
    <e v="#DIV/0!"/>
    <n v="2025"/>
    <x v="0"/>
    <n v="4"/>
    <s v="Q2"/>
  </r>
  <r>
    <s v="ORD-00345"/>
    <d v="2025-07-07T00:00:00"/>
    <s v="CUST-2327"/>
    <s v="Aarav Rao"/>
    <x v="1"/>
    <x v="17"/>
    <x v="3"/>
    <s v="Tamil Nadu"/>
    <s v="Coimbatore"/>
    <n v="2"/>
    <n v="1590.98"/>
    <n v="0.05"/>
    <n v="2508.19"/>
    <x v="0"/>
    <x v="1"/>
    <x v="2"/>
    <n v="0.1"/>
    <n v="5.000000000000001E-3"/>
    <n v="5.0000000000000012E-4"/>
    <n v="-2508.1895"/>
    <n v="-5016378.9999999991"/>
    <n v="2025"/>
    <x v="4"/>
    <n v="7"/>
    <s v="Q3"/>
  </r>
  <r>
    <s v="ORD-00346"/>
    <d v="2025-04-26T00:00:00"/>
    <s v="CUST-2373"/>
    <s v="Isha Joshi"/>
    <x v="2"/>
    <x v="8"/>
    <x v="0"/>
    <s v="Uttar Pradesh"/>
    <s v="Kanpur"/>
    <n v="2"/>
    <n v="4825.3900000000003"/>
    <n v="0"/>
    <n v="7054.59"/>
    <x v="1"/>
    <x v="2"/>
    <x v="1"/>
    <n v="0"/>
    <n v="0"/>
    <n v="0"/>
    <n v="-7054.59"/>
    <e v="#DIV/0!"/>
    <n v="2025"/>
    <x v="0"/>
    <n v="4"/>
    <s v="Q2"/>
  </r>
  <r>
    <s v="ORD-00347"/>
    <d v="2025-07-10T00:00:00"/>
    <s v="CUST-1128"/>
    <s v="Aarav Nair"/>
    <x v="4"/>
    <x v="22"/>
    <x v="3"/>
    <s v="Andhra Pradesh"/>
    <s v="Vijayawada"/>
    <n v="4"/>
    <n v="2351.5100000000002"/>
    <n v="0.15"/>
    <n v="6105.37"/>
    <x v="2"/>
    <x v="1"/>
    <x v="0"/>
    <n v="0.6"/>
    <n v="0.09"/>
    <n v="5.3999999999999999E-2"/>
    <n v="-6105.3159999999998"/>
    <n v="-113061.4074074074"/>
    <n v="2025"/>
    <x v="4"/>
    <n v="7"/>
    <s v="Q3"/>
  </r>
  <r>
    <s v="ORD-00348"/>
    <d v="2025-09-10T00:00:00"/>
    <s v="CUST-2373"/>
    <s v="Arjun Joshi"/>
    <x v="3"/>
    <x v="16"/>
    <x v="3"/>
    <s v="Tamil Nadu"/>
    <s v="Coimbatore"/>
    <n v="1"/>
    <n v="44467.8"/>
    <n v="0.1"/>
    <n v="29261.06"/>
    <x v="2"/>
    <x v="1"/>
    <x v="1"/>
    <n v="0.1"/>
    <n v="1.0000000000000002E-2"/>
    <n v="1.0000000000000002E-3"/>
    <n v="-29261.059000000001"/>
    <n v="-29261058.999999993"/>
    <n v="2025"/>
    <x v="2"/>
    <n v="9"/>
    <s v="Q3"/>
  </r>
  <r>
    <s v="ORD-00349"/>
    <d v="2025-06-10T00:00:00"/>
    <s v="CUST-2260"/>
    <s v="Isha Nair"/>
    <x v="2"/>
    <x v="2"/>
    <x v="3"/>
    <s v="Andhra Pradesh"/>
    <s v="Vijayawada"/>
    <n v="3"/>
    <n v="1001.47"/>
    <n v="0.1"/>
    <n v="1798.77"/>
    <x v="3"/>
    <x v="1"/>
    <x v="1"/>
    <n v="0.30000000000000004"/>
    <n v="3.0000000000000006E-2"/>
    <n v="9.0000000000000028E-3"/>
    <n v="-1798.761"/>
    <n v="-199862.33333333326"/>
    <n v="2025"/>
    <x v="9"/>
    <n v="6"/>
    <s v="Q2"/>
  </r>
  <r>
    <s v="ORD-00350"/>
    <d v="2025-09-13T00:00:00"/>
    <s v="CUST-1634"/>
    <s v="Rohan Patel"/>
    <x v="3"/>
    <x v="16"/>
    <x v="2"/>
    <s v="Gujarat"/>
    <s v="Surat"/>
    <n v="4"/>
    <n v="10847.36"/>
    <n v="0.05"/>
    <n v="35960.21"/>
    <x v="1"/>
    <x v="2"/>
    <x v="1"/>
    <n v="0.2"/>
    <n v="1.0000000000000002E-2"/>
    <n v="2.0000000000000005E-3"/>
    <n v="-35960.207999999999"/>
    <n v="-17980103.999999996"/>
    <n v="2025"/>
    <x v="2"/>
    <n v="9"/>
    <s v="Q3"/>
  </r>
  <r>
    <s v="ORD-00351"/>
    <d v="2025-11-19T00:00:00"/>
    <s v="CUST-1374"/>
    <s v="Rohan Kumar"/>
    <x v="2"/>
    <x v="8"/>
    <x v="1"/>
    <s v="Chhattisgarh"/>
    <s v="Raipur"/>
    <n v="2"/>
    <n v="3758.22"/>
    <n v="0.05"/>
    <n v="4780.5600000000004"/>
    <x v="1"/>
    <x v="1"/>
    <x v="1"/>
    <n v="0.1"/>
    <n v="5.000000000000001E-3"/>
    <n v="5.0000000000000012E-4"/>
    <n v="-4780.5595000000003"/>
    <n v="-9561118.9999999981"/>
    <n v="2025"/>
    <x v="8"/>
    <n v="11"/>
    <s v="Q4"/>
  </r>
  <r>
    <s v="ORD-00352"/>
    <d v="2025-05-08T00:00:00"/>
    <s v="CUST-2257"/>
    <s v="Isha Sharma"/>
    <x v="1"/>
    <x v="9"/>
    <x v="3"/>
    <s v="Andhra Pradesh"/>
    <s v="Visakhapatnam"/>
    <n v="2"/>
    <n v="4629.01"/>
    <n v="0.05"/>
    <n v="6871.46"/>
    <x v="0"/>
    <x v="1"/>
    <x v="1"/>
    <n v="0.1"/>
    <n v="5.000000000000001E-3"/>
    <n v="5.0000000000000012E-4"/>
    <n v="-6871.4594999999999"/>
    <n v="-13742918.999999996"/>
    <n v="2025"/>
    <x v="6"/>
    <n v="5"/>
    <s v="Q2"/>
  </r>
  <r>
    <s v="ORD-00353"/>
    <d v="2025-01-18T00:00:00"/>
    <s v="CUST-1923"/>
    <s v="Kiran Reddy"/>
    <x v="2"/>
    <x v="23"/>
    <x v="3"/>
    <s v="Andhra Pradesh"/>
    <s v="Vijayawada"/>
    <n v="1"/>
    <n v="6073.15"/>
    <n v="0.1"/>
    <n v="3776.28"/>
    <x v="1"/>
    <x v="1"/>
    <x v="0"/>
    <n v="0.1"/>
    <n v="1.0000000000000002E-2"/>
    <n v="1.0000000000000002E-3"/>
    <n v="-3776.279"/>
    <n v="-3776278.9999999991"/>
    <n v="2025"/>
    <x v="5"/>
    <n v="1"/>
    <s v="Q1"/>
  </r>
  <r>
    <s v="ORD-00354"/>
    <d v="2025-10-08T00:00:00"/>
    <s v="CUST-1993"/>
    <s v="Rahul Gupta"/>
    <x v="3"/>
    <x v="14"/>
    <x v="2"/>
    <s v="Goa"/>
    <s v="Panaji"/>
    <n v="1"/>
    <n v="63015.839999999997"/>
    <n v="0.1"/>
    <n v="47302.65"/>
    <x v="3"/>
    <x v="2"/>
    <x v="2"/>
    <n v="0.1"/>
    <n v="1.0000000000000002E-2"/>
    <n v="1.0000000000000002E-3"/>
    <n v="-47302.649000000005"/>
    <n v="-47302648.999999993"/>
    <n v="2025"/>
    <x v="10"/>
    <n v="10"/>
    <s v="Q4"/>
  </r>
  <r>
    <s v="ORD-00355"/>
    <d v="2025-08-11T00:00:00"/>
    <s v="CUST-1594"/>
    <s v="Arjun Nair"/>
    <x v="3"/>
    <x v="14"/>
    <x v="4"/>
    <s v="Jharkhand"/>
    <s v="Ranchi"/>
    <n v="2"/>
    <n v="42805.42"/>
    <n v="0"/>
    <n v="70751.16"/>
    <x v="1"/>
    <x v="2"/>
    <x v="2"/>
    <n v="0"/>
    <n v="0"/>
    <n v="0"/>
    <n v="-70751.16"/>
    <e v="#DIV/0!"/>
    <n v="2025"/>
    <x v="7"/>
    <n v="8"/>
    <s v="Q3"/>
  </r>
  <r>
    <s v="ORD-00356"/>
    <d v="2025-02-23T00:00:00"/>
    <s v="CUST-1064"/>
    <s v="Ananya Nair"/>
    <x v="3"/>
    <x v="3"/>
    <x v="3"/>
    <s v="Tamil Nadu"/>
    <s v="Coimbatore"/>
    <n v="1"/>
    <n v="44414.239999999998"/>
    <n v="0.1"/>
    <n v="29521.55"/>
    <x v="0"/>
    <x v="0"/>
    <x v="1"/>
    <n v="0.1"/>
    <n v="1.0000000000000002E-2"/>
    <n v="1.0000000000000002E-3"/>
    <n v="-29521.548999999999"/>
    <n v="-29521548.999999993"/>
    <n v="2025"/>
    <x v="11"/>
    <n v="2"/>
    <s v="Q1"/>
  </r>
  <r>
    <s v="ORD-00357"/>
    <d v="2025-02-27T00:00:00"/>
    <s v="CUST-2030"/>
    <s v="Arjun Nair"/>
    <x v="2"/>
    <x v="2"/>
    <x v="2"/>
    <s v="Rajasthan"/>
    <s v="Jaipur"/>
    <n v="2"/>
    <n v="4525.1499999999996"/>
    <n v="0.1"/>
    <n v="5451.48"/>
    <x v="1"/>
    <x v="1"/>
    <x v="2"/>
    <n v="0.2"/>
    <n v="2.0000000000000004E-2"/>
    <n v="4.000000000000001E-3"/>
    <n v="-5451.4759999999997"/>
    <n v="-1362868.9999999995"/>
    <n v="2025"/>
    <x v="11"/>
    <n v="2"/>
    <s v="Q1"/>
  </r>
  <r>
    <s v="ORD-00358"/>
    <d v="2025-11-19T00:00:00"/>
    <s v="CUST-1799"/>
    <s v="Arjun Sharma"/>
    <x v="4"/>
    <x v="12"/>
    <x v="1"/>
    <s v="Chhattisgarh"/>
    <s v="Bilaspur"/>
    <n v="3"/>
    <n v="5793.96"/>
    <n v="0.1"/>
    <n v="9894.5300000000007"/>
    <x v="4"/>
    <x v="1"/>
    <x v="2"/>
    <n v="0.30000000000000004"/>
    <n v="3.0000000000000006E-2"/>
    <n v="9.0000000000000028E-3"/>
    <n v="-9894.5210000000006"/>
    <n v="-1099391.222222222"/>
    <n v="2025"/>
    <x v="8"/>
    <n v="11"/>
    <s v="Q4"/>
  </r>
  <r>
    <s v="ORD-00359"/>
    <d v="2025-12-26T00:00:00"/>
    <s v="CUST-2228"/>
    <s v="Ananya Gupta"/>
    <x v="3"/>
    <x v="18"/>
    <x v="4"/>
    <s v="Jharkhand"/>
    <s v="Ranchi"/>
    <n v="1"/>
    <n v="10842.14"/>
    <n v="0"/>
    <n v="8065.95"/>
    <x v="3"/>
    <x v="2"/>
    <x v="2"/>
    <n v="0"/>
    <n v="0"/>
    <n v="0"/>
    <n v="-8065.95"/>
    <e v="#DIV/0!"/>
    <n v="2025"/>
    <x v="1"/>
    <n v="12"/>
    <s v="Q4"/>
  </r>
  <r>
    <s v="ORD-00360"/>
    <d v="2025-06-23T00:00:00"/>
    <s v="CUST-2532"/>
    <s v="Neha Singh"/>
    <x v="1"/>
    <x v="17"/>
    <x v="0"/>
    <s v="Haryana"/>
    <s v="Gurugram"/>
    <n v="1"/>
    <n v="2832.76"/>
    <n v="0.05"/>
    <n v="1783.33"/>
    <x v="0"/>
    <x v="1"/>
    <x v="0"/>
    <n v="0.05"/>
    <n v="2.5000000000000005E-3"/>
    <n v="1.2500000000000003E-4"/>
    <n v="-1783.3298749999999"/>
    <n v="-14266638.999999996"/>
    <n v="2025"/>
    <x v="9"/>
    <n v="6"/>
    <s v="Q2"/>
  </r>
  <r>
    <s v="ORD-00361"/>
    <d v="2025-10-07T00:00:00"/>
    <s v="CUST-1599"/>
    <s v="Meera Patel"/>
    <x v="4"/>
    <x v="19"/>
    <x v="3"/>
    <s v="Karnataka"/>
    <s v="Bengaluru"/>
    <n v="2"/>
    <n v="3781.58"/>
    <n v="0.05"/>
    <n v="6227.95"/>
    <x v="2"/>
    <x v="1"/>
    <x v="2"/>
    <n v="0.1"/>
    <n v="5.000000000000001E-3"/>
    <n v="5.0000000000000012E-4"/>
    <n v="-6227.9494999999997"/>
    <n v="-12455898.999999996"/>
    <n v="2025"/>
    <x v="10"/>
    <n v="10"/>
    <s v="Q4"/>
  </r>
  <r>
    <s v="ORD-00362"/>
    <d v="2025-04-24T00:00:00"/>
    <s v="CUST-1157"/>
    <s v="Sneha Verma"/>
    <x v="2"/>
    <x v="20"/>
    <x v="4"/>
    <s v="West Bengal"/>
    <s v="Kolkata"/>
    <n v="1"/>
    <n v="3320.75"/>
    <n v="0.05"/>
    <n v="2068.0100000000002"/>
    <x v="0"/>
    <x v="1"/>
    <x v="1"/>
    <n v="0.05"/>
    <n v="2.5000000000000005E-3"/>
    <n v="1.2500000000000003E-4"/>
    <n v="-2068.0098750000002"/>
    <n v="-16544078.999999998"/>
    <n v="2025"/>
    <x v="0"/>
    <n v="4"/>
    <s v="Q2"/>
  </r>
  <r>
    <s v="ORD-00363"/>
    <d v="2025-10-15T00:00:00"/>
    <s v="CUST-1387"/>
    <s v="Aarav Kumar"/>
    <x v="2"/>
    <x v="20"/>
    <x v="3"/>
    <s v="Andhra Pradesh"/>
    <s v="Visakhapatnam"/>
    <n v="1"/>
    <n v="3855.76"/>
    <n v="0.05"/>
    <n v="2495.4699999999998"/>
    <x v="4"/>
    <x v="1"/>
    <x v="1"/>
    <n v="0.05"/>
    <n v="2.5000000000000005E-3"/>
    <n v="1.2500000000000003E-4"/>
    <n v="-2495.4698749999998"/>
    <n v="-19963758.999999993"/>
    <n v="2025"/>
    <x v="10"/>
    <n v="10"/>
    <s v="Q4"/>
  </r>
  <r>
    <s v="ORD-00364"/>
    <d v="2025-12-08T00:00:00"/>
    <s v="CUST-1871"/>
    <s v="Isha Sharma"/>
    <x v="1"/>
    <x v="1"/>
    <x v="3"/>
    <s v="Karnataka"/>
    <s v="Mysuru"/>
    <n v="1"/>
    <n v="859.88"/>
    <n v="0"/>
    <n v="704.89"/>
    <x v="1"/>
    <x v="2"/>
    <x v="2"/>
    <n v="0"/>
    <n v="0"/>
    <n v="0"/>
    <n v="-704.89"/>
    <e v="#DIV/0!"/>
    <n v="2025"/>
    <x v="1"/>
    <n v="12"/>
    <s v="Q4"/>
  </r>
  <r>
    <s v="ORD-00365"/>
    <d v="2025-05-31T00:00:00"/>
    <s v="CUST-2244"/>
    <s v="Kiran Patel"/>
    <x v="3"/>
    <x v="13"/>
    <x v="3"/>
    <s v="Telangana"/>
    <s v="Hyderabad"/>
    <n v="1"/>
    <n v="24327.47"/>
    <n v="0"/>
    <n v="17810.05"/>
    <x v="4"/>
    <x v="1"/>
    <x v="1"/>
    <n v="0"/>
    <n v="0"/>
    <n v="0"/>
    <n v="-17810.05"/>
    <e v="#DIV/0!"/>
    <n v="2025"/>
    <x v="6"/>
    <n v="5"/>
    <s v="Q2"/>
  </r>
  <r>
    <s v="ORD-00366"/>
    <d v="2025-05-07T00:00:00"/>
    <s v="CUST-2234"/>
    <s v="Aarav Reddy"/>
    <x v="3"/>
    <x v="14"/>
    <x v="3"/>
    <s v="Telangana"/>
    <s v="Warangal"/>
    <n v="1"/>
    <n v="5529.05"/>
    <n v="0"/>
    <n v="3942.44"/>
    <x v="0"/>
    <x v="2"/>
    <x v="0"/>
    <n v="0"/>
    <n v="0"/>
    <n v="0"/>
    <n v="-3942.44"/>
    <e v="#DIV/0!"/>
    <n v="2025"/>
    <x v="6"/>
    <n v="5"/>
    <s v="Q2"/>
  </r>
  <r>
    <s v="ORD-00367"/>
    <d v="2025-06-04T00:00:00"/>
    <s v="CUST-2132"/>
    <s v="Rahul Sharma"/>
    <x v="3"/>
    <x v="14"/>
    <x v="0"/>
    <s v="Punjab"/>
    <s v="Ludhiana"/>
    <n v="3"/>
    <n v="63708.93"/>
    <n v="0"/>
    <n v="136523.26"/>
    <x v="0"/>
    <x v="1"/>
    <x v="1"/>
    <n v="0"/>
    <n v="0"/>
    <n v="0"/>
    <n v="-136523.26"/>
    <e v="#DIV/0!"/>
    <n v="2025"/>
    <x v="9"/>
    <n v="6"/>
    <s v="Q2"/>
  </r>
  <r>
    <s v="ORD-00368"/>
    <d v="2025-09-30T00:00:00"/>
    <s v="CUST-2533"/>
    <s v="Aarav Joshi"/>
    <x v="4"/>
    <x v="15"/>
    <x v="1"/>
    <s v="Chhattisgarh"/>
    <s v="Raipur"/>
    <n v="1"/>
    <n v="1507.49"/>
    <n v="0.05"/>
    <n v="1085.08"/>
    <x v="3"/>
    <x v="1"/>
    <x v="0"/>
    <n v="0.05"/>
    <n v="2.5000000000000005E-3"/>
    <n v="1.2500000000000003E-4"/>
    <n v="-1085.0798749999999"/>
    <n v="-8680638.9999999963"/>
    <n v="2025"/>
    <x v="2"/>
    <n v="9"/>
    <s v="Q3"/>
  </r>
  <r>
    <s v="ORD-00369"/>
    <d v="2025-04-14T00:00:00"/>
    <s v="CUST-1148"/>
    <s v="Ananya Nair"/>
    <x v="4"/>
    <x v="15"/>
    <x v="1"/>
    <s v="Madhya Pradesh"/>
    <s v="Bhopal"/>
    <n v="1"/>
    <n v="2697.46"/>
    <n v="0"/>
    <n v="2047.72"/>
    <x v="2"/>
    <x v="2"/>
    <x v="2"/>
    <n v="0"/>
    <n v="0"/>
    <n v="0"/>
    <n v="-2047.72"/>
    <e v="#DIV/0!"/>
    <n v="2025"/>
    <x v="0"/>
    <n v="4"/>
    <s v="Q2"/>
  </r>
  <r>
    <s v="ORD-00370"/>
    <d v="2025-10-26T00:00:00"/>
    <s v="CUST-1720"/>
    <s v="Rohan Patel"/>
    <x v="1"/>
    <x v="9"/>
    <x v="2"/>
    <s v="Goa"/>
    <s v="Panaji"/>
    <n v="5"/>
    <n v="4483.6400000000003"/>
    <n v="0"/>
    <n v="15787.79"/>
    <x v="0"/>
    <x v="1"/>
    <x v="1"/>
    <n v="0"/>
    <n v="0"/>
    <n v="0"/>
    <n v="-15787.79"/>
    <e v="#DIV/0!"/>
    <n v="2025"/>
    <x v="10"/>
    <n v="10"/>
    <s v="Q4"/>
  </r>
  <r>
    <s v="ORD-00371"/>
    <d v="2025-09-03T00:00:00"/>
    <s v="CUST-2082"/>
    <s v="Rohan Sharma"/>
    <x v="3"/>
    <x v="14"/>
    <x v="3"/>
    <s v="Andhra Pradesh"/>
    <s v="Vijayawada"/>
    <n v="3"/>
    <n v="32152.09"/>
    <n v="0.1"/>
    <n v="69489.78"/>
    <x v="4"/>
    <x v="1"/>
    <x v="0"/>
    <n v="0.30000000000000004"/>
    <n v="3.0000000000000006E-2"/>
    <n v="9.0000000000000028E-3"/>
    <n v="-69489.770999999993"/>
    <n v="-7721085.6666666633"/>
    <n v="2025"/>
    <x v="2"/>
    <n v="9"/>
    <s v="Q3"/>
  </r>
  <r>
    <s v="ORD-00372"/>
    <d v="2025-06-25T00:00:00"/>
    <s v="CUST-2268"/>
    <s v="Kiran Patel"/>
    <x v="0"/>
    <x v="5"/>
    <x v="3"/>
    <s v="Karnataka"/>
    <s v="Mysuru"/>
    <n v="1"/>
    <n v="3046.52"/>
    <n v="0.1"/>
    <n v="1904.27"/>
    <x v="4"/>
    <x v="1"/>
    <x v="1"/>
    <n v="0.1"/>
    <n v="1.0000000000000002E-2"/>
    <n v="1.0000000000000002E-3"/>
    <n v="-1904.269"/>
    <n v="-1904268.9999999995"/>
    <n v="2025"/>
    <x v="9"/>
    <n v="6"/>
    <s v="Q2"/>
  </r>
  <r>
    <s v="ORD-00373"/>
    <d v="2025-02-08T00:00:00"/>
    <s v="CUST-1057"/>
    <s v="Arjun Sharma"/>
    <x v="3"/>
    <x v="14"/>
    <x v="2"/>
    <s v="Rajasthan"/>
    <s v="Jaipur"/>
    <n v="2"/>
    <n v="25898.639999999999"/>
    <n v="0.05"/>
    <n v="33576.519999999997"/>
    <x v="1"/>
    <x v="2"/>
    <x v="1"/>
    <n v="0.1"/>
    <n v="5.000000000000001E-3"/>
    <n v="5.0000000000000012E-4"/>
    <n v="-33576.519499999995"/>
    <n v="-67153038.99999997"/>
    <n v="2025"/>
    <x v="11"/>
    <n v="2"/>
    <s v="Q1"/>
  </r>
  <r>
    <s v="ORD-00374"/>
    <d v="2025-06-19T00:00:00"/>
    <s v="CUST-1071"/>
    <s v="Arjun Sharma"/>
    <x v="3"/>
    <x v="13"/>
    <x v="4"/>
    <s v="Jharkhand"/>
    <s v="Ranchi"/>
    <n v="2"/>
    <n v="8857.6200000000008"/>
    <n v="0.05"/>
    <n v="14229.12"/>
    <x v="0"/>
    <x v="2"/>
    <x v="1"/>
    <n v="0.1"/>
    <n v="5.000000000000001E-3"/>
    <n v="5.0000000000000012E-4"/>
    <n v="-14229.119500000001"/>
    <n v="-28458238.999999996"/>
    <n v="2025"/>
    <x v="9"/>
    <n v="6"/>
    <s v="Q2"/>
  </r>
  <r>
    <s v="ORD-00375"/>
    <d v="2025-09-04T00:00:00"/>
    <s v="CUST-1497"/>
    <s v="Rohan Nair"/>
    <x v="2"/>
    <x v="8"/>
    <x v="4"/>
    <s v="Bihar"/>
    <s v="Gaya"/>
    <n v="2"/>
    <n v="1721.43"/>
    <n v="0.15"/>
    <n v="1899.48"/>
    <x v="1"/>
    <x v="0"/>
    <x v="0"/>
    <n v="0.3"/>
    <n v="4.4999999999999998E-2"/>
    <n v="1.35E-2"/>
    <n v="-1899.4665"/>
    <n v="-140701.22222222222"/>
    <n v="2025"/>
    <x v="2"/>
    <n v="9"/>
    <s v="Q3"/>
  </r>
  <r>
    <s v="ORD-00376"/>
    <d v="2025-01-26T00:00:00"/>
    <s v="CUST-1260"/>
    <s v="Neha Sharma"/>
    <x v="4"/>
    <x v="19"/>
    <x v="0"/>
    <s v="Punjab"/>
    <s v="Amritsar"/>
    <n v="3"/>
    <n v="942.25"/>
    <n v="0.1"/>
    <n v="2218.83"/>
    <x v="1"/>
    <x v="0"/>
    <x v="1"/>
    <n v="0.30000000000000004"/>
    <n v="3.0000000000000006E-2"/>
    <n v="9.0000000000000028E-3"/>
    <n v="-2218.8209999999999"/>
    <n v="-246535.66666666657"/>
    <n v="2025"/>
    <x v="5"/>
    <n v="1"/>
    <s v="Q1"/>
  </r>
  <r>
    <s v="ORD-00377"/>
    <d v="2025-12-21T00:00:00"/>
    <s v="CUST-2578"/>
    <s v="Kiran Singh"/>
    <x v="4"/>
    <x v="15"/>
    <x v="4"/>
    <s v="Odisha"/>
    <s v="Bhubaneswar"/>
    <n v="2"/>
    <n v="4224.93"/>
    <n v="0.05"/>
    <n v="6157.84"/>
    <x v="0"/>
    <x v="1"/>
    <x v="2"/>
    <n v="0.1"/>
    <n v="5.000000000000001E-3"/>
    <n v="5.0000000000000012E-4"/>
    <n v="-6157.8395"/>
    <n v="-12315678.999999996"/>
    <n v="2025"/>
    <x v="1"/>
    <n v="12"/>
    <s v="Q4"/>
  </r>
  <r>
    <s v="ORD-00378"/>
    <d v="2025-11-02T00:00:00"/>
    <s v="CUST-2382"/>
    <s v="Meera Singh"/>
    <x v="2"/>
    <x v="10"/>
    <x v="1"/>
    <s v="Chhattisgarh"/>
    <s v="Bilaspur"/>
    <n v="1"/>
    <n v="5723.8"/>
    <n v="0.1"/>
    <n v="4436.2"/>
    <x v="4"/>
    <x v="1"/>
    <x v="0"/>
    <n v="0.1"/>
    <n v="1.0000000000000002E-2"/>
    <n v="1.0000000000000002E-3"/>
    <n v="-4436.1989999999996"/>
    <n v="-4436198.9999999981"/>
    <n v="2025"/>
    <x v="8"/>
    <n v="11"/>
    <s v="Q4"/>
  </r>
  <r>
    <s v="ORD-00379"/>
    <d v="2025-01-13T00:00:00"/>
    <s v="CUST-2058"/>
    <s v="Neha Sharma"/>
    <x v="3"/>
    <x v="13"/>
    <x v="0"/>
    <s v="Punjab"/>
    <s v="Ludhiana"/>
    <n v="2"/>
    <n v="38709.040000000001"/>
    <n v="0.05"/>
    <n v="64378.39"/>
    <x v="4"/>
    <x v="1"/>
    <x v="1"/>
    <n v="0.1"/>
    <n v="5.000000000000001E-3"/>
    <n v="5.0000000000000012E-4"/>
    <n v="-64378.389499999997"/>
    <n v="-128756778.99999997"/>
    <n v="2025"/>
    <x v="5"/>
    <n v="1"/>
    <s v="Q1"/>
  </r>
  <r>
    <s v="ORD-00380"/>
    <d v="2025-11-12T00:00:00"/>
    <s v="CUST-2508"/>
    <s v="Arjun Nair"/>
    <x v="3"/>
    <x v="3"/>
    <x v="3"/>
    <s v="Telangana"/>
    <s v="Hyderabad"/>
    <n v="2"/>
    <n v="40002.93"/>
    <n v="0.1"/>
    <n v="52439.98"/>
    <x v="0"/>
    <x v="1"/>
    <x v="2"/>
    <n v="0.2"/>
    <n v="2.0000000000000004E-2"/>
    <n v="4.000000000000001E-3"/>
    <n v="-52439.976000000002"/>
    <n v="-13109993.999999998"/>
    <n v="2025"/>
    <x v="8"/>
    <n v="11"/>
    <s v="Q4"/>
  </r>
  <r>
    <s v="ORD-00381"/>
    <d v="2025-11-09T00:00:00"/>
    <s v="CUST-2377"/>
    <s v="Isha Singh"/>
    <x v="0"/>
    <x v="6"/>
    <x v="4"/>
    <s v="Bihar"/>
    <s v="Gaya"/>
    <n v="2"/>
    <n v="4170.1000000000004"/>
    <n v="0.2"/>
    <n v="4471.84"/>
    <x v="0"/>
    <x v="1"/>
    <x v="0"/>
    <n v="0.4"/>
    <n v="8.0000000000000016E-2"/>
    <n v="3.2000000000000008E-2"/>
    <n v="-4471.808"/>
    <n v="-139743.99999999997"/>
    <n v="2025"/>
    <x v="8"/>
    <n v="11"/>
    <s v="Q4"/>
  </r>
  <r>
    <s v="ORD-00382"/>
    <d v="2025-02-05T00:00:00"/>
    <s v="CUST-1705"/>
    <s v="Rahul Reddy"/>
    <x v="1"/>
    <x v="1"/>
    <x v="2"/>
    <s v="Gujarat"/>
    <s v="Ahmedabad"/>
    <n v="1"/>
    <n v="1883.5"/>
    <n v="0.05"/>
    <n v="1545.28"/>
    <x v="1"/>
    <x v="1"/>
    <x v="2"/>
    <n v="0.05"/>
    <n v="2.5000000000000005E-3"/>
    <n v="1.2500000000000003E-4"/>
    <n v="-1545.2798749999999"/>
    <n v="-12362238.999999996"/>
    <n v="2025"/>
    <x v="11"/>
    <n v="2"/>
    <s v="Q1"/>
  </r>
  <r>
    <s v="ORD-00383"/>
    <d v="2025-06-22T00:00:00"/>
    <s v="CUST-1429"/>
    <s v="Ananya Rao"/>
    <x v="1"/>
    <x v="17"/>
    <x v="0"/>
    <s v="Punjab"/>
    <s v="Ludhiana"/>
    <n v="1"/>
    <n v="4264.8999999999996"/>
    <n v="0.15"/>
    <n v="3048.58"/>
    <x v="3"/>
    <x v="0"/>
    <x v="2"/>
    <n v="0.15"/>
    <n v="2.2499999999999999E-2"/>
    <n v="3.375E-3"/>
    <n v="-3048.5766250000001"/>
    <n v="-903281.96296296304"/>
    <n v="2025"/>
    <x v="9"/>
    <n v="6"/>
    <s v="Q2"/>
  </r>
  <r>
    <s v="ORD-00384"/>
    <d v="2025-01-20T00:00:00"/>
    <s v="CUST-1142"/>
    <s v="Neha Nair"/>
    <x v="0"/>
    <x v="11"/>
    <x v="2"/>
    <s v="Goa"/>
    <s v="Margao"/>
    <n v="4"/>
    <n v="2219.91"/>
    <n v="0.05"/>
    <n v="5626.54"/>
    <x v="2"/>
    <x v="2"/>
    <x v="2"/>
    <n v="0.2"/>
    <n v="1.0000000000000002E-2"/>
    <n v="2.0000000000000005E-3"/>
    <n v="-5626.5379999999996"/>
    <n v="-2813268.9999999991"/>
    <n v="2025"/>
    <x v="5"/>
    <n v="1"/>
    <s v="Q1"/>
  </r>
  <r>
    <s v="ORD-00385"/>
    <d v="2025-11-17T00:00:00"/>
    <s v="CUST-2460"/>
    <s v="Priya Kumar"/>
    <x v="0"/>
    <x v="6"/>
    <x v="0"/>
    <s v="Haryana"/>
    <s v="Gurugram"/>
    <n v="1"/>
    <n v="15542.2"/>
    <n v="0.05"/>
    <n v="9736.1299999999992"/>
    <x v="3"/>
    <x v="1"/>
    <x v="0"/>
    <n v="0.05"/>
    <n v="2.5000000000000005E-3"/>
    <n v="1.2500000000000003E-4"/>
    <n v="-9736.1298749999987"/>
    <n v="-77889038.99999997"/>
    <n v="2025"/>
    <x v="8"/>
    <n v="11"/>
    <s v="Q4"/>
  </r>
  <r>
    <s v="ORD-00386"/>
    <d v="2025-09-21T00:00:00"/>
    <s v="CUST-1254"/>
    <s v="Rohan Singh"/>
    <x v="3"/>
    <x v="16"/>
    <x v="2"/>
    <s v="Gujarat"/>
    <s v="Ahmedabad"/>
    <n v="1"/>
    <n v="32214.32"/>
    <n v="0.05"/>
    <n v="26856.23"/>
    <x v="1"/>
    <x v="0"/>
    <x v="1"/>
    <n v="0.05"/>
    <n v="2.5000000000000005E-3"/>
    <n v="1.2500000000000003E-4"/>
    <n v="-26856.229875000001"/>
    <n v="-214849838.99999997"/>
    <n v="2025"/>
    <x v="2"/>
    <n v="9"/>
    <s v="Q3"/>
  </r>
  <r>
    <s v="ORD-00387"/>
    <d v="2025-05-22T00:00:00"/>
    <s v="CUST-1776"/>
    <s v="Vikram Nair"/>
    <x v="3"/>
    <x v="16"/>
    <x v="0"/>
    <s v="Haryana"/>
    <s v="Gurugram"/>
    <n v="3"/>
    <n v="54658.86"/>
    <n v="0.1"/>
    <n v="113685.75"/>
    <x v="3"/>
    <x v="1"/>
    <x v="2"/>
    <n v="0.30000000000000004"/>
    <n v="3.0000000000000006E-2"/>
    <n v="9.0000000000000028E-3"/>
    <n v="-113685.74099999999"/>
    <n v="-12631748.999999996"/>
    <n v="2025"/>
    <x v="6"/>
    <n v="5"/>
    <s v="Q2"/>
  </r>
  <r>
    <s v="ORD-00388"/>
    <d v="2025-05-23T00:00:00"/>
    <s v="CUST-1316"/>
    <s v="Rahul Reddy"/>
    <x v="0"/>
    <x v="0"/>
    <x v="0"/>
    <s v="Haryana"/>
    <s v="Gurugram"/>
    <n v="1"/>
    <n v="6201.51"/>
    <n v="0"/>
    <n v="4576.68"/>
    <x v="1"/>
    <x v="1"/>
    <x v="2"/>
    <n v="0"/>
    <n v="0"/>
    <n v="0"/>
    <n v="-4576.68"/>
    <e v="#DIV/0!"/>
    <n v="2025"/>
    <x v="6"/>
    <n v="5"/>
    <s v="Q2"/>
  </r>
  <r>
    <s v="ORD-00389"/>
    <d v="2025-04-02T00:00:00"/>
    <s v="CUST-2322"/>
    <s v="Kiran Singh"/>
    <x v="3"/>
    <x v="14"/>
    <x v="2"/>
    <s v="Gujarat"/>
    <s v="Surat"/>
    <n v="1"/>
    <n v="23016.53"/>
    <n v="0.1"/>
    <n v="16205.84"/>
    <x v="2"/>
    <x v="1"/>
    <x v="1"/>
    <n v="0.1"/>
    <n v="1.0000000000000002E-2"/>
    <n v="1.0000000000000002E-3"/>
    <n v="-16205.839"/>
    <n v="-16205838.999999996"/>
    <n v="2025"/>
    <x v="0"/>
    <n v="4"/>
    <s v="Q2"/>
  </r>
  <r>
    <s v="ORD-00390"/>
    <d v="2025-12-20T00:00:00"/>
    <s v="CUST-2191"/>
    <s v="Rahul Verma"/>
    <x v="0"/>
    <x v="11"/>
    <x v="2"/>
    <s v="Maharashtra"/>
    <s v="Nagpur"/>
    <n v="2"/>
    <n v="13702.76"/>
    <n v="0.1"/>
    <n v="20646.919999999998"/>
    <x v="0"/>
    <x v="2"/>
    <x v="0"/>
    <n v="0.2"/>
    <n v="2.0000000000000004E-2"/>
    <n v="4.000000000000001E-3"/>
    <n v="-20646.915999999997"/>
    <n v="-5161728.9999999981"/>
    <n v="2025"/>
    <x v="1"/>
    <n v="12"/>
    <s v="Q4"/>
  </r>
  <r>
    <s v="ORD-00391"/>
    <d v="2025-11-18T00:00:00"/>
    <s v="CUST-1351"/>
    <s v="Kiran Patel"/>
    <x v="4"/>
    <x v="24"/>
    <x v="1"/>
    <s v="Chhattisgarh"/>
    <s v="Raipur"/>
    <n v="2"/>
    <n v="7172.47"/>
    <n v="0.05"/>
    <n v="8500.5"/>
    <x v="1"/>
    <x v="1"/>
    <x v="2"/>
    <n v="0.1"/>
    <n v="5.000000000000001E-3"/>
    <n v="5.0000000000000012E-4"/>
    <n v="-8500.4994999999999"/>
    <n v="-17000998.999999996"/>
    <n v="2025"/>
    <x v="8"/>
    <n v="11"/>
    <s v="Q4"/>
  </r>
  <r>
    <s v="ORD-00392"/>
    <d v="2025-10-15T00:00:00"/>
    <s v="CUST-1042"/>
    <s v="Rohan Joshi"/>
    <x v="2"/>
    <x v="20"/>
    <x v="0"/>
    <s v="Delhi"/>
    <s v="New Delhi"/>
    <n v="2"/>
    <n v="1915.65"/>
    <n v="0"/>
    <n v="2475.9299999999998"/>
    <x v="2"/>
    <x v="1"/>
    <x v="0"/>
    <n v="0"/>
    <n v="0"/>
    <n v="0"/>
    <n v="-2475.9299999999998"/>
    <e v="#DIV/0!"/>
    <n v="2025"/>
    <x v="10"/>
    <n v="10"/>
    <s v="Q4"/>
  </r>
  <r>
    <s v="ORD-00393"/>
    <d v="2025-08-03T00:00:00"/>
    <s v="CUST-1402"/>
    <s v="Aarav Nair"/>
    <x v="3"/>
    <x v="16"/>
    <x v="4"/>
    <s v="Odisha"/>
    <s v="Cuttack"/>
    <n v="4"/>
    <n v="63277.33"/>
    <n v="0"/>
    <n v="201898.72"/>
    <x v="1"/>
    <x v="1"/>
    <x v="0"/>
    <n v="0"/>
    <n v="0"/>
    <n v="0"/>
    <n v="-201898.72"/>
    <e v="#DIV/0!"/>
    <n v="2025"/>
    <x v="7"/>
    <n v="8"/>
    <s v="Q3"/>
  </r>
  <r>
    <s v="ORD-00394"/>
    <d v="2025-12-08T00:00:00"/>
    <s v="CUST-1391"/>
    <s v="Rohan Joshi"/>
    <x v="3"/>
    <x v="3"/>
    <x v="0"/>
    <s v="Delhi"/>
    <s v="New Delhi"/>
    <n v="1"/>
    <n v="6865.12"/>
    <n v="0.1"/>
    <n v="4921.58"/>
    <x v="0"/>
    <x v="0"/>
    <x v="0"/>
    <n v="0.1"/>
    <n v="1.0000000000000002E-2"/>
    <n v="1.0000000000000002E-3"/>
    <n v="-4921.5789999999997"/>
    <n v="-4921578.9999999981"/>
    <n v="2025"/>
    <x v="1"/>
    <n v="12"/>
    <s v="Q4"/>
  </r>
  <r>
    <s v="ORD-00395"/>
    <d v="2025-02-20T00:00:00"/>
    <s v="CUST-1388"/>
    <s v="Ananya Gupta"/>
    <x v="0"/>
    <x v="6"/>
    <x v="0"/>
    <s v="Uttar Pradesh"/>
    <s v="Kanpur"/>
    <n v="2"/>
    <n v="1885.1"/>
    <n v="0.15"/>
    <n v="2807.89"/>
    <x v="4"/>
    <x v="1"/>
    <x v="1"/>
    <n v="0.3"/>
    <n v="4.4999999999999998E-2"/>
    <n v="1.35E-2"/>
    <n v="-2807.8764999999999"/>
    <n v="-207990.85185185185"/>
    <n v="2025"/>
    <x v="11"/>
    <n v="2"/>
    <s v="Q1"/>
  </r>
  <r>
    <s v="ORD-00396"/>
    <d v="2025-06-02T00:00:00"/>
    <s v="CUST-2120"/>
    <s v="Neha Kumar"/>
    <x v="0"/>
    <x v="11"/>
    <x v="0"/>
    <s v="Haryana"/>
    <s v="Faridabad"/>
    <n v="1"/>
    <n v="11002.22"/>
    <n v="0.05"/>
    <n v="6553.29"/>
    <x v="0"/>
    <x v="1"/>
    <x v="1"/>
    <n v="0.05"/>
    <n v="2.5000000000000005E-3"/>
    <n v="1.2500000000000003E-4"/>
    <n v="-6553.2898750000004"/>
    <n v="-52426318.999999993"/>
    <n v="2025"/>
    <x v="9"/>
    <n v="6"/>
    <s v="Q2"/>
  </r>
  <r>
    <s v="ORD-00397"/>
    <d v="2025-07-05T00:00:00"/>
    <s v="CUST-1991"/>
    <s v="Aarav Singh"/>
    <x v="0"/>
    <x v="5"/>
    <x v="0"/>
    <s v="Haryana"/>
    <s v="Faridabad"/>
    <n v="1"/>
    <n v="13203.42"/>
    <n v="0.1"/>
    <n v="7611.95"/>
    <x v="0"/>
    <x v="1"/>
    <x v="2"/>
    <n v="0.1"/>
    <n v="1.0000000000000002E-2"/>
    <n v="1.0000000000000002E-3"/>
    <n v="-7611.9489999999996"/>
    <n v="-7611948.9999999981"/>
    <n v="2025"/>
    <x v="4"/>
    <n v="7"/>
    <s v="Q3"/>
  </r>
  <r>
    <s v="ORD-00398"/>
    <d v="2025-03-04T00:00:00"/>
    <s v="CUST-2482"/>
    <s v="Neha Gupta"/>
    <x v="2"/>
    <x v="20"/>
    <x v="1"/>
    <s v="Chhattisgarh"/>
    <s v="Bilaspur"/>
    <n v="2"/>
    <n v="6741.85"/>
    <n v="0"/>
    <n v="10043.51"/>
    <x v="2"/>
    <x v="1"/>
    <x v="2"/>
    <n v="0"/>
    <n v="0"/>
    <n v="0"/>
    <n v="-10043.51"/>
    <e v="#DIV/0!"/>
    <n v="2025"/>
    <x v="3"/>
    <n v="3"/>
    <s v="Q1"/>
  </r>
  <r>
    <s v="ORD-00399"/>
    <d v="2025-07-09T00:00:00"/>
    <s v="CUST-1178"/>
    <s v="Vikram Joshi"/>
    <x v="2"/>
    <x v="8"/>
    <x v="0"/>
    <s v="Punjab"/>
    <s v="Ludhiana"/>
    <n v="1"/>
    <n v="3072.64"/>
    <n v="0.05"/>
    <n v="2309.37"/>
    <x v="2"/>
    <x v="0"/>
    <x v="2"/>
    <n v="0.05"/>
    <n v="2.5000000000000005E-3"/>
    <n v="1.2500000000000003E-4"/>
    <n v="-2309.3698749999999"/>
    <n v="-18474958.999999996"/>
    <n v="2025"/>
    <x v="4"/>
    <n v="7"/>
    <s v="Q3"/>
  </r>
  <r>
    <s v="ORD-00400"/>
    <d v="2025-05-05T00:00:00"/>
    <s v="CUST-1754"/>
    <s v="Aarav Joshi"/>
    <x v="1"/>
    <x v="7"/>
    <x v="4"/>
    <s v="West Bengal"/>
    <s v="Durgapur"/>
    <n v="2"/>
    <n v="370.13"/>
    <n v="0.05"/>
    <n v="483.27"/>
    <x v="1"/>
    <x v="1"/>
    <x v="1"/>
    <n v="0.1"/>
    <n v="5.000000000000001E-3"/>
    <n v="5.0000000000000012E-4"/>
    <n v="-483.26949999999999"/>
    <n v="-966538.99999999977"/>
    <n v="2025"/>
    <x v="6"/>
    <n v="5"/>
    <s v="Q2"/>
  </r>
  <r>
    <s v="ORD-00401"/>
    <d v="2025-05-30T00:00:00"/>
    <s v="CUST-1813"/>
    <s v="Isha Sharma"/>
    <x v="0"/>
    <x v="5"/>
    <x v="4"/>
    <s v="West Bengal"/>
    <s v="Kolkata"/>
    <n v="1"/>
    <n v="11130.11"/>
    <n v="0.1"/>
    <n v="6877.92"/>
    <x v="0"/>
    <x v="1"/>
    <x v="1"/>
    <n v="0.1"/>
    <n v="1.0000000000000002E-2"/>
    <n v="1.0000000000000002E-3"/>
    <n v="-6877.9189999999999"/>
    <n v="-6877918.9999999981"/>
    <n v="2025"/>
    <x v="6"/>
    <n v="5"/>
    <s v="Q2"/>
  </r>
  <r>
    <s v="ORD-00402"/>
    <d v="2025-11-10T00:00:00"/>
    <s v="CUST-2311"/>
    <s v="Neha Gupta"/>
    <x v="1"/>
    <x v="21"/>
    <x v="0"/>
    <s v="Delhi"/>
    <s v="Delhi"/>
    <n v="1"/>
    <n v="1626.06"/>
    <n v="0.2"/>
    <n v="819.69"/>
    <x v="2"/>
    <x v="1"/>
    <x v="2"/>
    <n v="0.2"/>
    <n v="4.0000000000000008E-2"/>
    <n v="8.0000000000000019E-3"/>
    <n v="-819.68200000000002"/>
    <n v="-102460.24999999997"/>
    <n v="2025"/>
    <x v="8"/>
    <n v="11"/>
    <s v="Q4"/>
  </r>
  <r>
    <s v="ORD-00403"/>
    <d v="2025-02-27T00:00:00"/>
    <s v="CUST-1479"/>
    <s v="Rohan Verma"/>
    <x v="0"/>
    <x v="4"/>
    <x v="1"/>
    <s v="Madhya Pradesh"/>
    <s v="Indore"/>
    <n v="2"/>
    <n v="8189.99"/>
    <n v="0.1"/>
    <n v="9317.59"/>
    <x v="1"/>
    <x v="1"/>
    <x v="2"/>
    <n v="0.2"/>
    <n v="2.0000000000000004E-2"/>
    <n v="4.000000000000001E-3"/>
    <n v="-9317.5859999999993"/>
    <n v="-2329396.4999999991"/>
    <n v="2025"/>
    <x v="11"/>
    <n v="2"/>
    <s v="Q1"/>
  </r>
  <r>
    <s v="ORD-00404"/>
    <d v="2025-12-08T00:00:00"/>
    <s v="CUST-1558"/>
    <s v="Neha Rao"/>
    <x v="3"/>
    <x v="3"/>
    <x v="3"/>
    <s v="Telangana"/>
    <s v="Warangal"/>
    <n v="2"/>
    <n v="32517.81"/>
    <n v="0"/>
    <n v="41840.07"/>
    <x v="2"/>
    <x v="1"/>
    <x v="0"/>
    <n v="0"/>
    <n v="0"/>
    <n v="0"/>
    <n v="-41840.07"/>
    <e v="#DIV/0!"/>
    <n v="2025"/>
    <x v="1"/>
    <n v="12"/>
    <s v="Q4"/>
  </r>
  <r>
    <s v="ORD-00405"/>
    <d v="2025-11-01T00:00:00"/>
    <s v="CUST-1438"/>
    <s v="Vikram Kumar"/>
    <x v="2"/>
    <x v="20"/>
    <x v="1"/>
    <s v="Chhattisgarh"/>
    <s v="Raipur"/>
    <n v="1"/>
    <n v="825.78"/>
    <n v="0.1"/>
    <n v="474.15"/>
    <x v="0"/>
    <x v="1"/>
    <x v="0"/>
    <n v="0.1"/>
    <n v="1.0000000000000002E-2"/>
    <n v="1.0000000000000002E-3"/>
    <n v="-474.149"/>
    <n v="-474148.99999999988"/>
    <n v="2025"/>
    <x v="8"/>
    <n v="11"/>
    <s v="Q4"/>
  </r>
  <r>
    <s v="ORD-00406"/>
    <d v="2025-06-29T00:00:00"/>
    <s v="CUST-2582"/>
    <s v="Meera Verma"/>
    <x v="2"/>
    <x v="2"/>
    <x v="1"/>
    <s v="Madhya Pradesh"/>
    <s v="Bhopal"/>
    <n v="4"/>
    <n v="3607.48"/>
    <n v="0"/>
    <n v="12248.85"/>
    <x v="0"/>
    <x v="1"/>
    <x v="0"/>
    <n v="0"/>
    <n v="0"/>
    <n v="0"/>
    <n v="-12248.85"/>
    <e v="#DIV/0!"/>
    <n v="2025"/>
    <x v="9"/>
    <n v="6"/>
    <s v="Q2"/>
  </r>
  <r>
    <s v="ORD-00407"/>
    <d v="2025-06-19T00:00:00"/>
    <s v="CUST-2249"/>
    <s v="Arjun Joshi"/>
    <x v="4"/>
    <x v="12"/>
    <x v="1"/>
    <s v="Madhya Pradesh"/>
    <s v="Indore"/>
    <n v="1"/>
    <n v="4123.72"/>
    <n v="0"/>
    <n v="2993.3"/>
    <x v="2"/>
    <x v="0"/>
    <x v="1"/>
    <n v="0"/>
    <n v="0"/>
    <n v="0"/>
    <n v="-2993.3"/>
    <e v="#DIV/0!"/>
    <n v="2025"/>
    <x v="9"/>
    <n v="6"/>
    <s v="Q2"/>
  </r>
  <r>
    <s v="ORD-00408"/>
    <d v="2025-11-22T00:00:00"/>
    <s v="CUST-2029"/>
    <s v="Rahul Joshi"/>
    <x v="1"/>
    <x v="17"/>
    <x v="2"/>
    <s v="Rajasthan"/>
    <s v="Jaipur"/>
    <n v="1"/>
    <n v="3634.59"/>
    <n v="0"/>
    <n v="2970.28"/>
    <x v="2"/>
    <x v="1"/>
    <x v="2"/>
    <n v="0"/>
    <n v="0"/>
    <n v="0"/>
    <n v="-2970.28"/>
    <e v="#DIV/0!"/>
    <n v="2025"/>
    <x v="8"/>
    <n v="11"/>
    <s v="Q4"/>
  </r>
  <r>
    <s v="ORD-00409"/>
    <d v="2025-09-28T00:00:00"/>
    <s v="CUST-1778"/>
    <s v="Aarav Kumar"/>
    <x v="4"/>
    <x v="19"/>
    <x v="3"/>
    <s v="Tamil Nadu"/>
    <s v="Chennai"/>
    <n v="1"/>
    <n v="5988.16"/>
    <n v="0.05"/>
    <n v="3715.27"/>
    <x v="0"/>
    <x v="2"/>
    <x v="1"/>
    <n v="0.05"/>
    <n v="2.5000000000000005E-3"/>
    <n v="1.2500000000000003E-4"/>
    <n v="-3715.269875"/>
    <n v="-29722158.999999993"/>
    <n v="2025"/>
    <x v="2"/>
    <n v="9"/>
    <s v="Q3"/>
  </r>
  <r>
    <s v="ORD-00410"/>
    <d v="2025-02-23T00:00:00"/>
    <s v="CUST-1110"/>
    <s v="Ananya Joshi"/>
    <x v="4"/>
    <x v="15"/>
    <x v="0"/>
    <s v="Punjab"/>
    <s v="Amritsar"/>
    <n v="1"/>
    <n v="2074.33"/>
    <n v="0.1"/>
    <n v="1162.83"/>
    <x v="1"/>
    <x v="1"/>
    <x v="0"/>
    <n v="0.1"/>
    <n v="1.0000000000000002E-2"/>
    <n v="1.0000000000000002E-3"/>
    <n v="-1162.829"/>
    <n v="-1162828.9999999998"/>
    <n v="2025"/>
    <x v="11"/>
    <n v="2"/>
    <s v="Q1"/>
  </r>
  <r>
    <s v="ORD-00411"/>
    <d v="2025-04-11T00:00:00"/>
    <s v="CUST-2267"/>
    <s v="Sneha Joshi"/>
    <x v="2"/>
    <x v="2"/>
    <x v="4"/>
    <s v="Jharkhand"/>
    <s v="Ranchi"/>
    <n v="1"/>
    <n v="1760.52"/>
    <n v="0.05"/>
    <n v="1471.03"/>
    <x v="1"/>
    <x v="1"/>
    <x v="2"/>
    <n v="0.05"/>
    <n v="2.5000000000000005E-3"/>
    <n v="1.2500000000000003E-4"/>
    <n v="-1471.0298749999999"/>
    <n v="-11768238.999999996"/>
    <n v="2025"/>
    <x v="0"/>
    <n v="4"/>
    <s v="Q2"/>
  </r>
  <r>
    <s v="ORD-00412"/>
    <d v="2025-09-21T00:00:00"/>
    <s v="CUST-2175"/>
    <s v="Isha Reddy"/>
    <x v="2"/>
    <x v="2"/>
    <x v="3"/>
    <s v="Telangana"/>
    <s v="Hyderabad"/>
    <n v="3"/>
    <n v="2056.64"/>
    <n v="0.15"/>
    <n v="4338.37"/>
    <x v="2"/>
    <x v="0"/>
    <x v="0"/>
    <n v="0.44999999999999996"/>
    <n v="6.7499999999999991E-2"/>
    <n v="3.0374999999999992E-2"/>
    <n v="-4338.3396249999996"/>
    <n v="-142825.9958847737"/>
    <n v="2025"/>
    <x v="2"/>
    <n v="9"/>
    <s v="Q3"/>
  </r>
  <r>
    <s v="ORD-00413"/>
    <d v="2025-02-22T00:00:00"/>
    <s v="CUST-1519"/>
    <s v="Vikram Sharma"/>
    <x v="2"/>
    <x v="20"/>
    <x v="2"/>
    <s v="Maharashtra"/>
    <s v="Mumbai"/>
    <n v="2"/>
    <n v="1581.07"/>
    <n v="0"/>
    <n v="2645.05"/>
    <x v="4"/>
    <x v="1"/>
    <x v="1"/>
    <n v="0"/>
    <n v="0"/>
    <n v="0"/>
    <n v="-2645.05"/>
    <e v="#DIV/0!"/>
    <n v="2025"/>
    <x v="11"/>
    <n v="2"/>
    <s v="Q1"/>
  </r>
  <r>
    <s v="ORD-00414"/>
    <d v="2025-03-01T00:00:00"/>
    <s v="CUST-1314"/>
    <s v="Isha Kumar"/>
    <x v="4"/>
    <x v="22"/>
    <x v="2"/>
    <s v="Maharashtra"/>
    <s v="Mumbai"/>
    <n v="1"/>
    <n v="6086.31"/>
    <n v="0.05"/>
    <n v="4490.1000000000004"/>
    <x v="0"/>
    <x v="0"/>
    <x v="1"/>
    <n v="0.05"/>
    <n v="2.5000000000000005E-3"/>
    <n v="1.2500000000000003E-4"/>
    <n v="-4490.0998750000008"/>
    <n v="-35920799"/>
    <n v="2025"/>
    <x v="3"/>
    <n v="3"/>
    <s v="Q1"/>
  </r>
  <r>
    <s v="ORD-00415"/>
    <d v="2025-04-18T00:00:00"/>
    <s v="CUST-1815"/>
    <s v="Ananya Rao"/>
    <x v="1"/>
    <x v="1"/>
    <x v="3"/>
    <s v="Telangana"/>
    <s v="Warangal"/>
    <n v="4"/>
    <n v="4973.54"/>
    <n v="0.05"/>
    <n v="12687.54"/>
    <x v="2"/>
    <x v="2"/>
    <x v="1"/>
    <n v="0.2"/>
    <n v="1.0000000000000002E-2"/>
    <n v="2.0000000000000005E-3"/>
    <n v="-12687.538"/>
    <n v="-6343768.9999999991"/>
    <n v="2025"/>
    <x v="0"/>
    <n v="4"/>
    <s v="Q2"/>
  </r>
  <r>
    <s v="ORD-00416"/>
    <d v="2025-01-05T00:00:00"/>
    <s v="CUST-1860"/>
    <s v="Aarav Gupta"/>
    <x v="3"/>
    <x v="16"/>
    <x v="0"/>
    <s v="Punjab"/>
    <s v="Amritsar"/>
    <n v="1"/>
    <n v="42908.88"/>
    <n v="0"/>
    <n v="26868.2"/>
    <x v="1"/>
    <x v="0"/>
    <x v="2"/>
    <n v="0"/>
    <n v="0"/>
    <n v="0"/>
    <n v="-26868.2"/>
    <e v="#DIV/0!"/>
    <n v="2025"/>
    <x v="5"/>
    <n v="1"/>
    <s v="Q1"/>
  </r>
  <r>
    <s v="ORD-00417"/>
    <d v="2025-04-13T00:00:00"/>
    <s v="CUST-2301"/>
    <s v="Neha Patel"/>
    <x v="1"/>
    <x v="1"/>
    <x v="3"/>
    <s v="Andhra Pradesh"/>
    <s v="Visakhapatnam"/>
    <n v="1"/>
    <n v="3131.74"/>
    <n v="0.2"/>
    <n v="2039.79"/>
    <x v="0"/>
    <x v="2"/>
    <x v="2"/>
    <n v="0.2"/>
    <n v="4.0000000000000008E-2"/>
    <n v="8.0000000000000019E-3"/>
    <n v="-2039.7819999999999"/>
    <n v="-254972.74999999994"/>
    <n v="2025"/>
    <x v="0"/>
    <n v="4"/>
    <s v="Q2"/>
  </r>
  <r>
    <s v="ORD-00418"/>
    <d v="2025-07-15T00:00:00"/>
    <s v="CUST-1159"/>
    <s v="Priya Patel"/>
    <x v="3"/>
    <x v="14"/>
    <x v="4"/>
    <s v="Odisha"/>
    <s v="Cuttack"/>
    <n v="1"/>
    <n v="27530.42"/>
    <n v="0.05"/>
    <n v="21731.66"/>
    <x v="1"/>
    <x v="1"/>
    <x v="1"/>
    <n v="0.05"/>
    <n v="2.5000000000000005E-3"/>
    <n v="1.2500000000000003E-4"/>
    <n v="-21731.659875000001"/>
    <n v="-173853278.99999997"/>
    <n v="2025"/>
    <x v="4"/>
    <n v="7"/>
    <s v="Q3"/>
  </r>
  <r>
    <s v="ORD-00419"/>
    <d v="2025-09-19T00:00:00"/>
    <s v="CUST-2001"/>
    <s v="Arjun Singh"/>
    <x v="0"/>
    <x v="4"/>
    <x v="0"/>
    <s v="Delhi"/>
    <s v="New Delhi"/>
    <n v="1"/>
    <n v="6107.64"/>
    <n v="0.15"/>
    <n v="3868.05"/>
    <x v="0"/>
    <x v="1"/>
    <x v="1"/>
    <n v="0.15"/>
    <n v="2.2499999999999999E-2"/>
    <n v="3.375E-3"/>
    <n v="-3868.0466250000004"/>
    <n v="-1146087.888888889"/>
    <n v="2025"/>
    <x v="2"/>
    <n v="9"/>
    <s v="Q3"/>
  </r>
  <r>
    <s v="ORD-00420"/>
    <d v="2025-12-31T00:00:00"/>
    <s v="CUST-1155"/>
    <s v="Neha Joshi"/>
    <x v="3"/>
    <x v="18"/>
    <x v="2"/>
    <s v="Maharashtra"/>
    <s v="Mumbai"/>
    <n v="2"/>
    <n v="59353.18"/>
    <n v="0.05"/>
    <n v="88153.97"/>
    <x v="2"/>
    <x v="1"/>
    <x v="0"/>
    <n v="0.1"/>
    <n v="5.000000000000001E-3"/>
    <n v="5.0000000000000012E-4"/>
    <n v="-88153.969500000007"/>
    <n v="-176307938.99999997"/>
    <n v="2025"/>
    <x v="1"/>
    <n v="12"/>
    <s v="Q4"/>
  </r>
  <r>
    <s v="ORD-00421"/>
    <d v="2025-12-16T00:00:00"/>
    <s v="CUST-1925"/>
    <s v="Sneha Joshi"/>
    <x v="2"/>
    <x v="2"/>
    <x v="2"/>
    <s v="Rajasthan"/>
    <s v="Jaipur"/>
    <n v="1"/>
    <n v="6795.41"/>
    <n v="0"/>
    <n v="5942.04"/>
    <x v="3"/>
    <x v="0"/>
    <x v="2"/>
    <n v="0"/>
    <n v="0"/>
    <n v="0"/>
    <n v="-5942.04"/>
    <e v="#DIV/0!"/>
    <n v="2025"/>
    <x v="1"/>
    <n v="12"/>
    <s v="Q4"/>
  </r>
  <r>
    <s v="ORD-00422"/>
    <d v="2025-02-16T00:00:00"/>
    <s v="CUST-1394"/>
    <s v="Priya Rao"/>
    <x v="4"/>
    <x v="12"/>
    <x v="0"/>
    <s v="Haryana"/>
    <s v="Gurugram"/>
    <n v="2"/>
    <n v="4722.6000000000004"/>
    <n v="0"/>
    <n v="6684.77"/>
    <x v="2"/>
    <x v="1"/>
    <x v="0"/>
    <n v="0"/>
    <n v="0"/>
    <n v="0"/>
    <n v="-6684.77"/>
    <e v="#DIV/0!"/>
    <n v="2025"/>
    <x v="11"/>
    <n v="2"/>
    <s v="Q1"/>
  </r>
  <r>
    <s v="ORD-00423"/>
    <d v="2025-12-21T00:00:00"/>
    <s v="CUST-2096"/>
    <s v="Arjun Kumar"/>
    <x v="3"/>
    <x v="3"/>
    <x v="4"/>
    <s v="Jharkhand"/>
    <s v="Jamshedpur"/>
    <n v="2"/>
    <n v="19927.73"/>
    <n v="0.15"/>
    <n v="28490.47"/>
    <x v="4"/>
    <x v="1"/>
    <x v="2"/>
    <n v="0.3"/>
    <n v="4.4999999999999998E-2"/>
    <n v="1.35E-2"/>
    <n v="-28490.4565"/>
    <n v="-2110404.1851851852"/>
    <n v="2025"/>
    <x v="1"/>
    <n v="12"/>
    <s v="Q4"/>
  </r>
  <r>
    <s v="ORD-00424"/>
    <d v="2025-11-07T00:00:00"/>
    <s v="CUST-1649"/>
    <s v="Isha Rao"/>
    <x v="3"/>
    <x v="13"/>
    <x v="4"/>
    <s v="West Bengal"/>
    <s v="Kolkata"/>
    <n v="3"/>
    <n v="50402.76"/>
    <n v="0"/>
    <n v="128067.17"/>
    <x v="0"/>
    <x v="1"/>
    <x v="1"/>
    <n v="0"/>
    <n v="0"/>
    <n v="0"/>
    <n v="-128067.17"/>
    <e v="#DIV/0!"/>
    <n v="2025"/>
    <x v="8"/>
    <n v="11"/>
    <s v="Q4"/>
  </r>
  <r>
    <s v="ORD-00425"/>
    <d v="2025-11-04T00:00:00"/>
    <s v="CUST-1872"/>
    <s v="Neha Reddy"/>
    <x v="3"/>
    <x v="3"/>
    <x v="3"/>
    <s v="Telangana"/>
    <s v="Warangal"/>
    <n v="2"/>
    <n v="9911.01"/>
    <n v="0.2"/>
    <n v="10175.44"/>
    <x v="0"/>
    <x v="1"/>
    <x v="1"/>
    <n v="0.4"/>
    <n v="8.0000000000000016E-2"/>
    <n v="3.2000000000000008E-2"/>
    <n v="-10175.408000000001"/>
    <n v="-317981.49999999994"/>
    <n v="2025"/>
    <x v="8"/>
    <n v="11"/>
    <s v="Q4"/>
  </r>
  <r>
    <s v="ORD-00426"/>
    <d v="2025-05-24T00:00:00"/>
    <s v="CUST-1858"/>
    <s v="Rahul Sharma"/>
    <x v="2"/>
    <x v="10"/>
    <x v="1"/>
    <s v="Chhattisgarh"/>
    <s v="Raipur"/>
    <n v="1"/>
    <n v="5452.88"/>
    <n v="0.05"/>
    <n v="3851.71"/>
    <x v="0"/>
    <x v="1"/>
    <x v="2"/>
    <n v="0.05"/>
    <n v="2.5000000000000005E-3"/>
    <n v="1.2500000000000003E-4"/>
    <n v="-3851.709875"/>
    <n v="-30813678.999999993"/>
    <n v="2025"/>
    <x v="6"/>
    <n v="5"/>
    <s v="Q2"/>
  </r>
  <r>
    <s v="ORD-00427"/>
    <d v="2025-09-26T00:00:00"/>
    <s v="CUST-2586"/>
    <s v="Aarav Verma"/>
    <x v="0"/>
    <x v="11"/>
    <x v="0"/>
    <s v="Haryana"/>
    <s v="Gurugram"/>
    <n v="1"/>
    <n v="14867.81"/>
    <n v="0"/>
    <n v="11458.28"/>
    <x v="2"/>
    <x v="1"/>
    <x v="2"/>
    <n v="0"/>
    <n v="0"/>
    <n v="0"/>
    <n v="-11458.28"/>
    <e v="#DIV/0!"/>
    <n v="2025"/>
    <x v="2"/>
    <n v="9"/>
    <s v="Q3"/>
  </r>
  <r>
    <s v="ORD-00428"/>
    <d v="2025-05-04T00:00:00"/>
    <s v="CUST-1101"/>
    <s v="Vikram Kumar"/>
    <x v="3"/>
    <x v="16"/>
    <x v="3"/>
    <s v="Tamil Nadu"/>
    <s v="Coimbatore"/>
    <n v="2"/>
    <n v="9431.4"/>
    <n v="0.1"/>
    <n v="11163.88"/>
    <x v="4"/>
    <x v="1"/>
    <x v="0"/>
    <n v="0.2"/>
    <n v="2.0000000000000004E-2"/>
    <n v="4.000000000000001E-3"/>
    <n v="-11163.875999999998"/>
    <n v="-2790968.9999999991"/>
    <n v="2025"/>
    <x v="6"/>
    <n v="5"/>
    <s v="Q2"/>
  </r>
  <r>
    <s v="ORD-00429"/>
    <d v="2025-04-16T00:00:00"/>
    <s v="CUST-2192"/>
    <s v="Vikram Rao"/>
    <x v="3"/>
    <x v="16"/>
    <x v="1"/>
    <s v="Madhya Pradesh"/>
    <s v="Indore"/>
    <n v="1"/>
    <n v="63530.7"/>
    <n v="0"/>
    <n v="46181.96"/>
    <x v="0"/>
    <x v="1"/>
    <x v="1"/>
    <n v="0"/>
    <n v="0"/>
    <n v="0"/>
    <n v="-46181.96"/>
    <e v="#DIV/0!"/>
    <n v="2025"/>
    <x v="0"/>
    <n v="4"/>
    <s v="Q2"/>
  </r>
  <r>
    <s v="ORD-00430"/>
    <d v="2025-06-07T00:00:00"/>
    <s v="CUST-1578"/>
    <s v="Ananya Sharma"/>
    <x v="0"/>
    <x v="4"/>
    <x v="3"/>
    <s v="Tamil Nadu"/>
    <s v="Coimbatore"/>
    <n v="1"/>
    <n v="17749.36"/>
    <n v="0"/>
    <n v="13095.13"/>
    <x v="1"/>
    <x v="1"/>
    <x v="1"/>
    <n v="0"/>
    <n v="0"/>
    <n v="0"/>
    <n v="-13095.13"/>
    <e v="#DIV/0!"/>
    <n v="2025"/>
    <x v="9"/>
    <n v="6"/>
    <s v="Q2"/>
  </r>
  <r>
    <s v="ORD-00431"/>
    <d v="2025-05-27T00:00:00"/>
    <s v="CUST-1959"/>
    <s v="Rahul Sharma"/>
    <x v="3"/>
    <x v="3"/>
    <x v="3"/>
    <s v="Andhra Pradesh"/>
    <s v="Vijayawada"/>
    <n v="2"/>
    <n v="60981.69"/>
    <n v="0.1"/>
    <n v="75982.14"/>
    <x v="1"/>
    <x v="1"/>
    <x v="0"/>
    <n v="0.2"/>
    <n v="2.0000000000000004E-2"/>
    <n v="4.000000000000001E-3"/>
    <n v="-75982.135999999999"/>
    <n v="-18995533.999999996"/>
    <n v="2025"/>
    <x v="6"/>
    <n v="5"/>
    <s v="Q2"/>
  </r>
  <r>
    <s v="ORD-00432"/>
    <d v="2025-05-25T00:00:00"/>
    <s v="CUST-1754"/>
    <s v="Isha Singh"/>
    <x v="1"/>
    <x v="7"/>
    <x v="2"/>
    <s v="Gujarat"/>
    <s v="Surat"/>
    <n v="1"/>
    <n v="2606.17"/>
    <n v="0.05"/>
    <n v="1593.11"/>
    <x v="3"/>
    <x v="1"/>
    <x v="2"/>
    <n v="0.05"/>
    <n v="2.5000000000000005E-3"/>
    <n v="1.2500000000000003E-4"/>
    <n v="-1593.1098749999999"/>
    <n v="-12744878.999999996"/>
    <n v="2025"/>
    <x v="6"/>
    <n v="5"/>
    <s v="Q2"/>
  </r>
  <r>
    <s v="ORD-00433"/>
    <d v="2025-04-30T00:00:00"/>
    <s v="CUST-2266"/>
    <s v="Rahul Sharma"/>
    <x v="3"/>
    <x v="13"/>
    <x v="2"/>
    <s v="Rajasthan"/>
    <s v="Udaipur"/>
    <n v="3"/>
    <n v="17125.71"/>
    <n v="0.05"/>
    <n v="34684.01"/>
    <x v="3"/>
    <x v="0"/>
    <x v="2"/>
    <n v="0.15000000000000002"/>
    <n v="7.5000000000000015E-3"/>
    <n v="1.1250000000000003E-3"/>
    <n v="-34684.008875"/>
    <n v="-30830230.111111101"/>
    <n v="2025"/>
    <x v="0"/>
    <n v="4"/>
    <s v="Q2"/>
  </r>
  <r>
    <s v="ORD-00434"/>
    <d v="2025-11-15T00:00:00"/>
    <s v="CUST-2140"/>
    <s v="Rahul Reddy"/>
    <x v="2"/>
    <x v="2"/>
    <x v="0"/>
    <s v="Uttar Pradesh"/>
    <s v="Noida"/>
    <n v="1"/>
    <n v="4241.26"/>
    <n v="0"/>
    <n v="3303.8"/>
    <x v="0"/>
    <x v="1"/>
    <x v="2"/>
    <n v="0"/>
    <n v="0"/>
    <n v="0"/>
    <n v="-3303.8"/>
    <e v="#DIV/0!"/>
    <n v="2025"/>
    <x v="8"/>
    <n v="11"/>
    <s v="Q4"/>
  </r>
  <r>
    <s v="ORD-00435"/>
    <d v="2025-10-02T00:00:00"/>
    <s v="CUST-1272"/>
    <s v="Sneha Patel"/>
    <x v="3"/>
    <x v="13"/>
    <x v="3"/>
    <s v="Telangana"/>
    <s v="Hyderabad"/>
    <n v="5"/>
    <n v="28165.8"/>
    <n v="0"/>
    <n v="100915.58"/>
    <x v="0"/>
    <x v="1"/>
    <x v="2"/>
    <n v="0"/>
    <n v="0"/>
    <n v="0"/>
    <n v="-100915.58"/>
    <e v="#DIV/0!"/>
    <n v="2025"/>
    <x v="10"/>
    <n v="10"/>
    <s v="Q4"/>
  </r>
  <r>
    <s v="ORD-00436"/>
    <d v="2025-04-02T00:00:00"/>
    <s v="CUST-2329"/>
    <s v="Sneha Sharma"/>
    <x v="0"/>
    <x v="6"/>
    <x v="3"/>
    <s v="Karnataka"/>
    <s v="Mysuru"/>
    <n v="3"/>
    <n v="4262.91"/>
    <n v="0.05"/>
    <n v="8275.16"/>
    <x v="3"/>
    <x v="0"/>
    <x v="1"/>
    <n v="0.15000000000000002"/>
    <n v="7.5000000000000015E-3"/>
    <n v="1.1250000000000003E-3"/>
    <n v="-8275.1588749999992"/>
    <n v="-7355696.7777777752"/>
    <n v="2025"/>
    <x v="0"/>
    <n v="4"/>
    <s v="Q2"/>
  </r>
  <r>
    <s v="ORD-00437"/>
    <d v="2025-02-27T00:00:00"/>
    <s v="CUST-2062"/>
    <s v="Rohan Gupta"/>
    <x v="3"/>
    <x v="16"/>
    <x v="4"/>
    <s v="Jharkhand"/>
    <s v="Jamshedpur"/>
    <n v="1"/>
    <n v="28403.45"/>
    <n v="0.05"/>
    <n v="18121.419999999998"/>
    <x v="0"/>
    <x v="2"/>
    <x v="0"/>
    <n v="0.05"/>
    <n v="2.5000000000000005E-3"/>
    <n v="1.2500000000000003E-4"/>
    <n v="-18121.419875"/>
    <n v="-144971358.99999997"/>
    <n v="2025"/>
    <x v="11"/>
    <n v="2"/>
    <s v="Q1"/>
  </r>
  <r>
    <s v="ORD-00438"/>
    <d v="2025-12-12T00:00:00"/>
    <s v="CUST-1695"/>
    <s v="Neha Reddy"/>
    <x v="1"/>
    <x v="7"/>
    <x v="4"/>
    <s v="Odisha"/>
    <s v="Bhubaneswar"/>
    <n v="2"/>
    <n v="3403.48"/>
    <n v="0.1"/>
    <n v="4447.13"/>
    <x v="1"/>
    <x v="1"/>
    <x v="1"/>
    <n v="0.2"/>
    <n v="2.0000000000000004E-2"/>
    <n v="4.000000000000001E-3"/>
    <n v="-4447.1260000000002"/>
    <n v="-1111781.4999999998"/>
    <n v="2025"/>
    <x v="1"/>
    <n v="12"/>
    <s v="Q4"/>
  </r>
  <r>
    <s v="ORD-00439"/>
    <d v="2025-08-17T00:00:00"/>
    <s v="CUST-2550"/>
    <s v="Priya Reddy"/>
    <x v="4"/>
    <x v="22"/>
    <x v="2"/>
    <s v="Rajasthan"/>
    <s v="Udaipur"/>
    <n v="2"/>
    <n v="1102.76"/>
    <n v="0.05"/>
    <n v="1826.44"/>
    <x v="0"/>
    <x v="0"/>
    <x v="0"/>
    <n v="0.1"/>
    <n v="5.000000000000001E-3"/>
    <n v="5.0000000000000012E-4"/>
    <n v="-1826.4395"/>
    <n v="-3652878.9999999991"/>
    <n v="2025"/>
    <x v="7"/>
    <n v="8"/>
    <s v="Q3"/>
  </r>
  <r>
    <s v="ORD-00440"/>
    <d v="2025-04-27T00:00:00"/>
    <s v="CUST-2109"/>
    <s v="Arjun Gupta"/>
    <x v="4"/>
    <x v="22"/>
    <x v="2"/>
    <s v="Maharashtra"/>
    <s v="Pune"/>
    <n v="2"/>
    <n v="3334.05"/>
    <n v="0.1"/>
    <n v="4704.83"/>
    <x v="2"/>
    <x v="1"/>
    <x v="1"/>
    <n v="0.2"/>
    <n v="2.0000000000000004E-2"/>
    <n v="4.000000000000001E-3"/>
    <n v="-4704.826"/>
    <n v="-1176206.4999999998"/>
    <n v="2025"/>
    <x v="0"/>
    <n v="4"/>
    <s v="Q2"/>
  </r>
  <r>
    <s v="ORD-00441"/>
    <d v="2025-11-14T00:00:00"/>
    <s v="CUST-2268"/>
    <s v="Neha Rao"/>
    <x v="2"/>
    <x v="8"/>
    <x v="3"/>
    <s v="Tamil Nadu"/>
    <s v="Chennai"/>
    <n v="2"/>
    <n v="517.45000000000005"/>
    <n v="0"/>
    <n v="670.05"/>
    <x v="0"/>
    <x v="1"/>
    <x v="2"/>
    <n v="0"/>
    <n v="0"/>
    <n v="0"/>
    <n v="-670.05"/>
    <e v="#DIV/0!"/>
    <n v="2025"/>
    <x v="8"/>
    <n v="11"/>
    <s v="Q4"/>
  </r>
  <r>
    <s v="ORD-00442"/>
    <d v="2025-10-06T00:00:00"/>
    <s v="CUST-1149"/>
    <s v="Rahul Patel"/>
    <x v="0"/>
    <x v="5"/>
    <x v="3"/>
    <s v="Tamil Nadu"/>
    <s v="Coimbatore"/>
    <n v="2"/>
    <n v="13666.27"/>
    <n v="0"/>
    <n v="17927.02"/>
    <x v="0"/>
    <x v="1"/>
    <x v="2"/>
    <n v="0"/>
    <n v="0"/>
    <n v="0"/>
    <n v="-17927.02"/>
    <e v="#DIV/0!"/>
    <n v="2025"/>
    <x v="10"/>
    <n v="10"/>
    <s v="Q4"/>
  </r>
  <r>
    <s v="ORD-00443"/>
    <d v="2025-05-07T00:00:00"/>
    <s v="CUST-1639"/>
    <s v="Ananya Singh"/>
    <x v="1"/>
    <x v="21"/>
    <x v="3"/>
    <s v="Andhra Pradesh"/>
    <s v="Vijayawada"/>
    <n v="1"/>
    <n v="3293.28"/>
    <n v="0"/>
    <n v="2551.65"/>
    <x v="1"/>
    <x v="1"/>
    <x v="0"/>
    <n v="0"/>
    <n v="0"/>
    <n v="0"/>
    <n v="-2551.65"/>
    <e v="#DIV/0!"/>
    <n v="2025"/>
    <x v="6"/>
    <n v="5"/>
    <s v="Q2"/>
  </r>
  <r>
    <s v="ORD-00444"/>
    <d v="2025-05-09T00:00:00"/>
    <s v="CUST-1932"/>
    <s v="Rahul Patel"/>
    <x v="2"/>
    <x v="23"/>
    <x v="3"/>
    <s v="Andhra Pradesh"/>
    <s v="Visakhapatnam"/>
    <n v="1"/>
    <n v="813.64"/>
    <n v="0.1"/>
    <n v="501.26"/>
    <x v="1"/>
    <x v="1"/>
    <x v="2"/>
    <n v="0.1"/>
    <n v="1.0000000000000002E-2"/>
    <n v="1.0000000000000002E-3"/>
    <n v="-501.25900000000001"/>
    <n v="-501258.99999999988"/>
    <n v="2025"/>
    <x v="6"/>
    <n v="5"/>
    <s v="Q2"/>
  </r>
  <r>
    <s v="ORD-00445"/>
    <d v="2025-02-27T00:00:00"/>
    <s v="CUST-2343"/>
    <s v="Meera Singh"/>
    <x v="3"/>
    <x v="3"/>
    <x v="2"/>
    <s v="Rajasthan"/>
    <s v="Jaipur"/>
    <n v="4"/>
    <n v="62760.84"/>
    <n v="0.1"/>
    <n v="189002.38"/>
    <x v="1"/>
    <x v="1"/>
    <x v="2"/>
    <n v="0.4"/>
    <n v="4.0000000000000008E-2"/>
    <n v="1.6000000000000004E-2"/>
    <n v="-189002.364"/>
    <n v="-11812647.749999998"/>
    <n v="2025"/>
    <x v="11"/>
    <n v="2"/>
    <s v="Q1"/>
  </r>
  <r>
    <s v="ORD-00446"/>
    <d v="2025-05-02T00:00:00"/>
    <s v="CUST-1298"/>
    <s v="Rahul Nair"/>
    <x v="1"/>
    <x v="17"/>
    <x v="4"/>
    <s v="Jharkhand"/>
    <s v="Ranchi"/>
    <n v="1"/>
    <n v="357.45"/>
    <n v="0"/>
    <n v="228.07"/>
    <x v="2"/>
    <x v="1"/>
    <x v="2"/>
    <n v="0"/>
    <n v="0"/>
    <n v="0"/>
    <n v="-228.07"/>
    <e v="#DIV/0!"/>
    <n v="2025"/>
    <x v="6"/>
    <n v="5"/>
    <s v="Q2"/>
  </r>
  <r>
    <s v="ORD-00447"/>
    <d v="2025-01-01T00:00:00"/>
    <s v="CUST-1071"/>
    <s v="Ananya Patel"/>
    <x v="0"/>
    <x v="4"/>
    <x v="0"/>
    <s v="Uttar Pradesh"/>
    <s v="Lucknow"/>
    <n v="1"/>
    <n v="10906.32"/>
    <n v="0"/>
    <n v="7431.85"/>
    <x v="0"/>
    <x v="0"/>
    <x v="0"/>
    <n v="0"/>
    <n v="0"/>
    <n v="0"/>
    <n v="-7431.85"/>
    <e v="#DIV/0!"/>
    <n v="2025"/>
    <x v="5"/>
    <n v="1"/>
    <s v="Q1"/>
  </r>
  <r>
    <s v="ORD-00448"/>
    <d v="2025-08-27T00:00:00"/>
    <s v="CUST-1597"/>
    <s v="Aarav Patel"/>
    <x v="3"/>
    <x v="3"/>
    <x v="1"/>
    <s v="Chhattisgarh"/>
    <s v="Raipur"/>
    <n v="1"/>
    <n v="50799.33"/>
    <n v="0.1"/>
    <n v="35891.360000000001"/>
    <x v="0"/>
    <x v="1"/>
    <x v="2"/>
    <n v="0.1"/>
    <n v="1.0000000000000002E-2"/>
    <n v="1.0000000000000002E-3"/>
    <n v="-35891.359000000004"/>
    <n v="-35891358.999999993"/>
    <n v="2025"/>
    <x v="7"/>
    <n v="8"/>
    <s v="Q3"/>
  </r>
  <r>
    <s v="ORD-00449"/>
    <d v="2025-10-17T00:00:00"/>
    <s v="CUST-1650"/>
    <s v="Kiran Sharma"/>
    <x v="3"/>
    <x v="3"/>
    <x v="3"/>
    <s v="Tamil Nadu"/>
    <s v="Coimbatore"/>
    <n v="3"/>
    <n v="51531.42"/>
    <n v="0.15"/>
    <n v="103905.68"/>
    <x v="2"/>
    <x v="1"/>
    <x v="2"/>
    <n v="0.44999999999999996"/>
    <n v="6.7499999999999991E-2"/>
    <n v="3.0374999999999992E-2"/>
    <n v="-103905.64962499999"/>
    <n v="-3420762.1275720173"/>
    <n v="2025"/>
    <x v="10"/>
    <n v="10"/>
    <s v="Q4"/>
  </r>
  <r>
    <s v="ORD-00450"/>
    <d v="2025-04-06T00:00:00"/>
    <s v="CUST-1277"/>
    <s v="Rahul Singh"/>
    <x v="3"/>
    <x v="14"/>
    <x v="0"/>
    <s v="Haryana"/>
    <s v="Gurugram"/>
    <n v="2"/>
    <n v="3677.11"/>
    <n v="0.1"/>
    <n v="5331.55"/>
    <x v="3"/>
    <x v="1"/>
    <x v="2"/>
    <n v="0.2"/>
    <n v="2.0000000000000004E-2"/>
    <n v="4.000000000000001E-3"/>
    <n v="-5331.5460000000003"/>
    <n v="-1332886.4999999998"/>
    <n v="2025"/>
    <x v="0"/>
    <n v="4"/>
    <s v="Q2"/>
  </r>
  <r>
    <s v="ORD-00451"/>
    <d v="2025-05-06T00:00:00"/>
    <s v="CUST-2137"/>
    <s v="Aarav Patel"/>
    <x v="0"/>
    <x v="0"/>
    <x v="0"/>
    <s v="Uttar Pradesh"/>
    <s v="Lucknow"/>
    <n v="3"/>
    <n v="16380.98"/>
    <n v="0"/>
    <n v="41544.25"/>
    <x v="0"/>
    <x v="0"/>
    <x v="0"/>
    <n v="0"/>
    <n v="0"/>
    <n v="0"/>
    <n v="-41544.25"/>
    <e v="#DIV/0!"/>
    <n v="2025"/>
    <x v="6"/>
    <n v="5"/>
    <s v="Q2"/>
  </r>
  <r>
    <s v="ORD-00452"/>
    <d v="2025-04-28T00:00:00"/>
    <s v="CUST-1976"/>
    <s v="Isha Patel"/>
    <x v="3"/>
    <x v="14"/>
    <x v="4"/>
    <s v="Bihar"/>
    <s v="Gaya"/>
    <n v="3"/>
    <n v="59821.68"/>
    <n v="0.1"/>
    <n v="140832.14000000001"/>
    <x v="0"/>
    <x v="1"/>
    <x v="1"/>
    <n v="0.30000000000000004"/>
    <n v="3.0000000000000006E-2"/>
    <n v="9.0000000000000028E-3"/>
    <n v="-140832.13100000002"/>
    <n v="-15648014.555555554"/>
    <n v="2025"/>
    <x v="0"/>
    <n v="4"/>
    <s v="Q2"/>
  </r>
  <r>
    <s v="ORD-00453"/>
    <d v="2025-02-17T00:00:00"/>
    <s v="CUST-1575"/>
    <s v="Arjun Kumar"/>
    <x v="3"/>
    <x v="16"/>
    <x v="3"/>
    <s v="Tamil Nadu"/>
    <s v="Chennai"/>
    <n v="3"/>
    <n v="37148.29"/>
    <n v="0.1"/>
    <n v="67425.22"/>
    <x v="1"/>
    <x v="1"/>
    <x v="0"/>
    <n v="0.30000000000000004"/>
    <n v="3.0000000000000006E-2"/>
    <n v="9.0000000000000028E-3"/>
    <n v="-67425.210999999996"/>
    <n v="-7491690.1111111082"/>
    <n v="2025"/>
    <x v="11"/>
    <n v="2"/>
    <s v="Q1"/>
  </r>
  <r>
    <s v="ORD-00454"/>
    <d v="2025-03-30T00:00:00"/>
    <s v="CUST-1089"/>
    <s v="Meera Reddy"/>
    <x v="3"/>
    <x v="16"/>
    <x v="2"/>
    <s v="Goa"/>
    <s v="Margao"/>
    <n v="2"/>
    <n v="32112.28"/>
    <n v="0.05"/>
    <n v="41936.480000000003"/>
    <x v="2"/>
    <x v="1"/>
    <x v="2"/>
    <n v="0.1"/>
    <n v="5.000000000000001E-3"/>
    <n v="5.0000000000000012E-4"/>
    <n v="-41936.479500000001"/>
    <n v="-83872958.999999985"/>
    <n v="2025"/>
    <x v="3"/>
    <n v="3"/>
    <s v="Q1"/>
  </r>
  <r>
    <s v="ORD-00455"/>
    <d v="2025-08-25T00:00:00"/>
    <s v="CUST-1077"/>
    <s v="Sneha Reddy"/>
    <x v="2"/>
    <x v="10"/>
    <x v="3"/>
    <s v="Telangana"/>
    <s v="Hyderabad"/>
    <n v="1"/>
    <n v="696.13"/>
    <n v="0.05"/>
    <n v="477.83"/>
    <x v="2"/>
    <x v="2"/>
    <x v="1"/>
    <n v="0.05"/>
    <n v="2.5000000000000005E-3"/>
    <n v="1.2500000000000003E-4"/>
    <n v="-477.82987499999996"/>
    <n v="-3822638.9999999986"/>
    <n v="2025"/>
    <x v="7"/>
    <n v="8"/>
    <s v="Q3"/>
  </r>
  <r>
    <s v="ORD-00456"/>
    <d v="2025-09-29T00:00:00"/>
    <s v="CUST-1119"/>
    <s v="Meera Gupta"/>
    <x v="1"/>
    <x v="7"/>
    <x v="1"/>
    <s v="Chhattisgarh"/>
    <s v="Bilaspur"/>
    <n v="1"/>
    <n v="2919.28"/>
    <n v="0.05"/>
    <n v="1995.5"/>
    <x v="3"/>
    <x v="1"/>
    <x v="1"/>
    <n v="0.05"/>
    <n v="2.5000000000000005E-3"/>
    <n v="1.2500000000000003E-4"/>
    <n v="-1995.499875"/>
    <n v="-15963998.999999996"/>
    <n v="2025"/>
    <x v="2"/>
    <n v="9"/>
    <s v="Q3"/>
  </r>
  <r>
    <s v="ORD-00457"/>
    <d v="2025-07-08T00:00:00"/>
    <s v="CUST-1818"/>
    <s v="Neha Patel"/>
    <x v="0"/>
    <x v="0"/>
    <x v="0"/>
    <s v="Delhi"/>
    <s v="Delhi"/>
    <n v="2"/>
    <n v="7782.26"/>
    <n v="0"/>
    <n v="11080.26"/>
    <x v="4"/>
    <x v="1"/>
    <x v="0"/>
    <n v="0"/>
    <n v="0"/>
    <n v="0"/>
    <n v="-11080.26"/>
    <e v="#DIV/0!"/>
    <n v="2025"/>
    <x v="4"/>
    <n v="7"/>
    <s v="Q3"/>
  </r>
  <r>
    <s v="ORD-00458"/>
    <d v="2025-07-11T00:00:00"/>
    <s v="CUST-1283"/>
    <s v="Rohan Kumar"/>
    <x v="3"/>
    <x v="3"/>
    <x v="2"/>
    <s v="Maharashtra"/>
    <s v="Mumbai"/>
    <n v="1"/>
    <n v="50573.21"/>
    <n v="0.2"/>
    <n v="25738.52"/>
    <x v="0"/>
    <x v="0"/>
    <x v="1"/>
    <n v="0.2"/>
    <n v="4.0000000000000008E-2"/>
    <n v="8.0000000000000019E-3"/>
    <n v="-25738.511999999999"/>
    <n v="-3217313.9999999991"/>
    <n v="2025"/>
    <x v="4"/>
    <n v="7"/>
    <s v="Q3"/>
  </r>
  <r>
    <s v="ORD-00459"/>
    <d v="2025-03-10T00:00:00"/>
    <s v="CUST-1229"/>
    <s v="Rohan Reddy"/>
    <x v="3"/>
    <x v="13"/>
    <x v="1"/>
    <s v="Chhattisgarh"/>
    <s v="Bilaspur"/>
    <n v="2"/>
    <n v="27146.61"/>
    <n v="0.15"/>
    <n v="38964.629999999997"/>
    <x v="0"/>
    <x v="0"/>
    <x v="1"/>
    <n v="0.3"/>
    <n v="4.4999999999999998E-2"/>
    <n v="1.35E-2"/>
    <n v="-38964.616499999996"/>
    <n v="-2886267.8888888885"/>
    <n v="2025"/>
    <x v="3"/>
    <n v="3"/>
    <s v="Q1"/>
  </r>
  <r>
    <s v="ORD-00460"/>
    <d v="2025-10-05T00:00:00"/>
    <s v="CUST-2160"/>
    <s v="Priya Singh"/>
    <x v="4"/>
    <x v="19"/>
    <x v="3"/>
    <s v="Telangana"/>
    <s v="Hyderabad"/>
    <n v="2"/>
    <n v="6310.44"/>
    <n v="0.05"/>
    <n v="9501.8700000000008"/>
    <x v="1"/>
    <x v="1"/>
    <x v="2"/>
    <n v="0.1"/>
    <n v="5.000000000000001E-3"/>
    <n v="5.0000000000000012E-4"/>
    <n v="-9501.8695000000007"/>
    <n v="-19003738.999999996"/>
    <n v="2025"/>
    <x v="10"/>
    <n v="10"/>
    <s v="Q4"/>
  </r>
  <r>
    <s v="ORD-00461"/>
    <d v="2025-12-15T00:00:00"/>
    <s v="CUST-1414"/>
    <s v="Sneha Nair"/>
    <x v="0"/>
    <x v="6"/>
    <x v="0"/>
    <s v="Haryana"/>
    <s v="Gurugram"/>
    <n v="2"/>
    <n v="2454.36"/>
    <n v="0"/>
    <n v="4048.23"/>
    <x v="3"/>
    <x v="1"/>
    <x v="2"/>
    <n v="0"/>
    <n v="0"/>
    <n v="0"/>
    <n v="-4048.23"/>
    <e v="#DIV/0!"/>
    <n v="2025"/>
    <x v="1"/>
    <n v="12"/>
    <s v="Q4"/>
  </r>
  <r>
    <s v="ORD-00462"/>
    <d v="2025-09-04T00:00:00"/>
    <s v="CUST-1123"/>
    <s v="Isha Nair"/>
    <x v="0"/>
    <x v="5"/>
    <x v="3"/>
    <s v="Andhra Pradesh"/>
    <s v="Vijayawada"/>
    <n v="1"/>
    <n v="3000.07"/>
    <n v="0.1"/>
    <n v="2375.89"/>
    <x v="2"/>
    <x v="1"/>
    <x v="2"/>
    <n v="0.1"/>
    <n v="1.0000000000000002E-2"/>
    <n v="1.0000000000000002E-3"/>
    <n v="-2375.8889999999997"/>
    <n v="-2375888.9999999991"/>
    <n v="2025"/>
    <x v="2"/>
    <n v="9"/>
    <s v="Q3"/>
  </r>
  <r>
    <s v="ORD-00463"/>
    <d v="2025-03-17T00:00:00"/>
    <s v="CUST-1030"/>
    <s v="Sneha Gupta"/>
    <x v="3"/>
    <x v="3"/>
    <x v="1"/>
    <s v="Madhya Pradesh"/>
    <s v="Indore"/>
    <n v="1"/>
    <n v="10371.6"/>
    <n v="0.05"/>
    <n v="7362.73"/>
    <x v="3"/>
    <x v="2"/>
    <x v="2"/>
    <n v="0.05"/>
    <n v="2.5000000000000005E-3"/>
    <n v="1.2500000000000003E-4"/>
    <n v="-7362.729875"/>
    <n v="-58901838.999999985"/>
    <n v="2025"/>
    <x v="3"/>
    <n v="3"/>
    <s v="Q1"/>
  </r>
  <r>
    <s v="ORD-00464"/>
    <d v="2025-06-03T00:00:00"/>
    <s v="CUST-1018"/>
    <s v="Rohan Nair"/>
    <x v="1"/>
    <x v="9"/>
    <x v="4"/>
    <s v="West Bengal"/>
    <s v="Durgapur"/>
    <n v="2"/>
    <n v="466.25"/>
    <n v="0"/>
    <n v="610.41999999999996"/>
    <x v="1"/>
    <x v="0"/>
    <x v="2"/>
    <n v="0"/>
    <n v="0"/>
    <n v="0"/>
    <n v="-610.41999999999996"/>
    <e v="#DIV/0!"/>
    <n v="2025"/>
    <x v="9"/>
    <n v="6"/>
    <s v="Q2"/>
  </r>
  <r>
    <s v="ORD-00465"/>
    <d v="2025-05-24T00:00:00"/>
    <s v="CUST-1023"/>
    <s v="Rahul Nair"/>
    <x v="2"/>
    <x v="2"/>
    <x v="4"/>
    <s v="Jharkhand"/>
    <s v="Ranchi"/>
    <n v="1"/>
    <n v="3972.77"/>
    <n v="0.05"/>
    <n v="3157.41"/>
    <x v="3"/>
    <x v="1"/>
    <x v="1"/>
    <n v="0.05"/>
    <n v="2.5000000000000005E-3"/>
    <n v="1.2500000000000003E-4"/>
    <n v="-3157.4098749999998"/>
    <n v="-25259278.999999993"/>
    <n v="2025"/>
    <x v="6"/>
    <n v="5"/>
    <s v="Q2"/>
  </r>
  <r>
    <s v="ORD-00466"/>
    <d v="2025-03-27T00:00:00"/>
    <s v="CUST-2062"/>
    <s v="Vikram Nair"/>
    <x v="3"/>
    <x v="13"/>
    <x v="2"/>
    <s v="Goa"/>
    <s v="Margao"/>
    <n v="2"/>
    <n v="51916.95"/>
    <n v="0.05"/>
    <n v="80202.98"/>
    <x v="2"/>
    <x v="0"/>
    <x v="1"/>
    <n v="0.1"/>
    <n v="5.000000000000001E-3"/>
    <n v="5.0000000000000012E-4"/>
    <n v="-80202.979500000001"/>
    <n v="-160405958.99999997"/>
    <n v="2025"/>
    <x v="3"/>
    <n v="3"/>
    <s v="Q1"/>
  </r>
  <r>
    <s v="ORD-00467"/>
    <d v="2025-07-04T00:00:00"/>
    <s v="CUST-2272"/>
    <s v="Neha Joshi"/>
    <x v="3"/>
    <x v="16"/>
    <x v="0"/>
    <s v="Uttar Pradesh"/>
    <s v="Lucknow"/>
    <n v="2"/>
    <n v="40261.11"/>
    <n v="0"/>
    <n v="66006.350000000006"/>
    <x v="4"/>
    <x v="1"/>
    <x v="1"/>
    <n v="0"/>
    <n v="0"/>
    <n v="0"/>
    <n v="-66006.350000000006"/>
    <e v="#DIV/0!"/>
    <n v="2025"/>
    <x v="4"/>
    <n v="7"/>
    <s v="Q3"/>
  </r>
  <r>
    <s v="ORD-00468"/>
    <d v="2025-10-12T00:00:00"/>
    <s v="CUST-2385"/>
    <s v="Ananya Reddy"/>
    <x v="0"/>
    <x v="11"/>
    <x v="3"/>
    <s v="Andhra Pradesh"/>
    <s v="Visakhapatnam"/>
    <n v="5"/>
    <n v="10646.72"/>
    <n v="0.1"/>
    <n v="31710.41"/>
    <x v="3"/>
    <x v="1"/>
    <x v="2"/>
    <n v="0.5"/>
    <n v="0.05"/>
    <n v="2.5000000000000001E-2"/>
    <n v="-31710.384999999998"/>
    <n v="-1268415.3999999999"/>
    <n v="2025"/>
    <x v="10"/>
    <n v="10"/>
    <s v="Q4"/>
  </r>
  <r>
    <s v="ORD-00469"/>
    <d v="2025-08-08T00:00:00"/>
    <s v="CUST-2566"/>
    <s v="Kiran Patel"/>
    <x v="1"/>
    <x v="7"/>
    <x v="0"/>
    <s v="Punjab"/>
    <s v="Ludhiana"/>
    <n v="3"/>
    <n v="3482.96"/>
    <n v="0"/>
    <n v="8528.43"/>
    <x v="1"/>
    <x v="1"/>
    <x v="1"/>
    <n v="0"/>
    <n v="0"/>
    <n v="0"/>
    <n v="-8528.43"/>
    <e v="#DIV/0!"/>
    <n v="2025"/>
    <x v="7"/>
    <n v="8"/>
    <s v="Q3"/>
  </r>
  <r>
    <s v="ORD-00470"/>
    <d v="2025-03-10T00:00:00"/>
    <s v="CUST-2143"/>
    <s v="Isha Kumar"/>
    <x v="4"/>
    <x v="15"/>
    <x v="3"/>
    <s v="Karnataka"/>
    <s v="Bengaluru"/>
    <n v="1"/>
    <n v="3386.99"/>
    <n v="0.15"/>
    <n v="2228.4699999999998"/>
    <x v="4"/>
    <x v="1"/>
    <x v="2"/>
    <n v="0.15"/>
    <n v="2.2499999999999999E-2"/>
    <n v="3.375E-3"/>
    <n v="-2228.466625"/>
    <n v="-660286.40740740742"/>
    <n v="2025"/>
    <x v="3"/>
    <n v="3"/>
    <s v="Q1"/>
  </r>
  <r>
    <s v="ORD-00471"/>
    <d v="2025-02-16T00:00:00"/>
    <s v="CUST-1968"/>
    <s v="Isha Sharma"/>
    <x v="2"/>
    <x v="23"/>
    <x v="2"/>
    <s v="Gujarat"/>
    <s v="Ahmedabad"/>
    <n v="2"/>
    <n v="2788.9"/>
    <n v="0.15"/>
    <n v="3001.87"/>
    <x v="3"/>
    <x v="1"/>
    <x v="2"/>
    <n v="0.3"/>
    <n v="4.4999999999999998E-2"/>
    <n v="1.35E-2"/>
    <n v="-3001.8564999999999"/>
    <n v="-222359.74074074073"/>
    <n v="2025"/>
    <x v="11"/>
    <n v="2"/>
    <s v="Q1"/>
  </r>
  <r>
    <s v="ORD-00472"/>
    <d v="2025-04-04T00:00:00"/>
    <s v="CUST-1460"/>
    <s v="Meera Verma"/>
    <x v="1"/>
    <x v="17"/>
    <x v="2"/>
    <s v="Goa"/>
    <s v="Margao"/>
    <n v="1"/>
    <n v="1742.78"/>
    <n v="0.1"/>
    <n v="1091.6099999999999"/>
    <x v="2"/>
    <x v="1"/>
    <x v="2"/>
    <n v="0.1"/>
    <n v="1.0000000000000002E-2"/>
    <n v="1.0000000000000002E-3"/>
    <n v="-1091.6089999999999"/>
    <n v="-1091608.9999999998"/>
    <n v="2025"/>
    <x v="0"/>
    <n v="4"/>
    <s v="Q2"/>
  </r>
  <r>
    <s v="ORD-00473"/>
    <d v="2025-08-26T00:00:00"/>
    <s v="CUST-1074"/>
    <s v="Ananya Reddy"/>
    <x v="3"/>
    <x v="18"/>
    <x v="1"/>
    <s v="Madhya Pradesh"/>
    <s v="Indore"/>
    <n v="1"/>
    <n v="46718.92"/>
    <n v="0.05"/>
    <n v="30059.63"/>
    <x v="1"/>
    <x v="2"/>
    <x v="2"/>
    <n v="0.05"/>
    <n v="2.5000000000000005E-3"/>
    <n v="1.2500000000000003E-4"/>
    <n v="-30059.629875000002"/>
    <n v="-240477038.99999997"/>
    <n v="2025"/>
    <x v="7"/>
    <n v="8"/>
    <s v="Q3"/>
  </r>
  <r>
    <s v="ORD-00474"/>
    <d v="2025-07-23T00:00:00"/>
    <s v="CUST-1583"/>
    <s v="Vikram Kumar"/>
    <x v="2"/>
    <x v="2"/>
    <x v="0"/>
    <s v="Delhi"/>
    <s v="Delhi"/>
    <n v="2"/>
    <n v="1466.83"/>
    <n v="0.05"/>
    <n v="1938.89"/>
    <x v="1"/>
    <x v="2"/>
    <x v="2"/>
    <n v="0.1"/>
    <n v="5.000000000000001E-3"/>
    <n v="5.0000000000000012E-4"/>
    <n v="-1938.8895"/>
    <n v="-3877778.9999999991"/>
    <n v="2025"/>
    <x v="4"/>
    <n v="7"/>
    <s v="Q3"/>
  </r>
  <r>
    <s v="ORD-00475"/>
    <d v="2025-08-06T00:00:00"/>
    <s v="CUST-1273"/>
    <s v="Rahul Singh"/>
    <x v="2"/>
    <x v="20"/>
    <x v="3"/>
    <s v="Karnataka"/>
    <s v="Bengaluru"/>
    <n v="2"/>
    <n v="485.97"/>
    <n v="0.1"/>
    <n v="587.78"/>
    <x v="2"/>
    <x v="1"/>
    <x v="2"/>
    <n v="0.2"/>
    <n v="2.0000000000000004E-2"/>
    <n v="4.000000000000001E-3"/>
    <n v="-587.77599999999995"/>
    <n v="-146943.99999999994"/>
    <n v="2025"/>
    <x v="7"/>
    <n v="8"/>
    <s v="Q3"/>
  </r>
  <r>
    <s v="ORD-00476"/>
    <d v="2025-12-07T00:00:00"/>
    <s v="CUST-2504"/>
    <s v="Neha Kumar"/>
    <x v="3"/>
    <x v="3"/>
    <x v="2"/>
    <s v="Rajasthan"/>
    <s v="Udaipur"/>
    <n v="2"/>
    <n v="39358.47"/>
    <n v="0.15"/>
    <n v="48405.120000000003"/>
    <x v="1"/>
    <x v="1"/>
    <x v="2"/>
    <n v="0.3"/>
    <n v="4.4999999999999998E-2"/>
    <n v="1.35E-2"/>
    <n v="-48405.106500000002"/>
    <n v="-3585563.4444444445"/>
    <n v="2025"/>
    <x v="1"/>
    <n v="12"/>
    <s v="Q4"/>
  </r>
  <r>
    <s v="ORD-00477"/>
    <d v="2025-02-08T00:00:00"/>
    <s v="CUST-2349"/>
    <s v="Sneha Verma"/>
    <x v="4"/>
    <x v="12"/>
    <x v="0"/>
    <s v="Punjab"/>
    <s v="Ludhiana"/>
    <n v="1"/>
    <n v="8510.24"/>
    <n v="0"/>
    <n v="5756.52"/>
    <x v="1"/>
    <x v="1"/>
    <x v="2"/>
    <n v="0"/>
    <n v="0"/>
    <n v="0"/>
    <n v="-5756.52"/>
    <e v="#DIV/0!"/>
    <n v="2025"/>
    <x v="11"/>
    <n v="2"/>
    <s v="Q1"/>
  </r>
  <r>
    <s v="ORD-00478"/>
    <d v="2025-04-10T00:00:00"/>
    <s v="CUST-2386"/>
    <s v="Kiran Joshi"/>
    <x v="3"/>
    <x v="14"/>
    <x v="0"/>
    <s v="Punjab"/>
    <s v="Ludhiana"/>
    <n v="3"/>
    <n v="40197.4"/>
    <n v="0.05"/>
    <n v="82827.28"/>
    <x v="1"/>
    <x v="0"/>
    <x v="2"/>
    <n v="0.15000000000000002"/>
    <n v="7.5000000000000015E-3"/>
    <n v="1.1250000000000003E-3"/>
    <n v="-82827.278875000004"/>
    <n v="-73624247.888888866"/>
    <n v="2025"/>
    <x v="0"/>
    <n v="4"/>
    <s v="Q2"/>
  </r>
  <r>
    <s v="ORD-00479"/>
    <d v="2025-10-16T00:00:00"/>
    <s v="CUST-1948"/>
    <s v="Priya Joshi"/>
    <x v="0"/>
    <x v="5"/>
    <x v="3"/>
    <s v="Telangana"/>
    <s v="Hyderabad"/>
    <n v="1"/>
    <n v="14244.54"/>
    <n v="0.05"/>
    <n v="8448.4"/>
    <x v="3"/>
    <x v="1"/>
    <x v="0"/>
    <n v="0.05"/>
    <n v="2.5000000000000005E-3"/>
    <n v="1.2500000000000003E-4"/>
    <n v="-8448.3998749999992"/>
    <n v="-67587198.99999997"/>
    <n v="2025"/>
    <x v="10"/>
    <n v="10"/>
    <s v="Q4"/>
  </r>
  <r>
    <s v="ORD-00480"/>
    <d v="2025-09-11T00:00:00"/>
    <s v="CUST-2165"/>
    <s v="Arjun Verma"/>
    <x v="2"/>
    <x v="23"/>
    <x v="3"/>
    <s v="Andhra Pradesh"/>
    <s v="Visakhapatnam"/>
    <n v="3"/>
    <n v="4840.42"/>
    <n v="0.05"/>
    <n v="11192.63"/>
    <x v="2"/>
    <x v="1"/>
    <x v="0"/>
    <n v="0.15000000000000002"/>
    <n v="7.5000000000000015E-3"/>
    <n v="1.1250000000000003E-3"/>
    <n v="-11192.628874999999"/>
    <n v="-9949003.4444444403"/>
    <n v="2025"/>
    <x v="2"/>
    <n v="9"/>
    <s v="Q3"/>
  </r>
  <r>
    <s v="ORD-00481"/>
    <d v="2025-08-10T00:00:00"/>
    <s v="CUST-1007"/>
    <s v="Rahul Nair"/>
    <x v="2"/>
    <x v="8"/>
    <x v="1"/>
    <s v="Madhya Pradesh"/>
    <s v="Indore"/>
    <n v="2"/>
    <n v="3683.08"/>
    <n v="0.05"/>
    <n v="4970.1099999999997"/>
    <x v="1"/>
    <x v="0"/>
    <x v="2"/>
    <n v="0.1"/>
    <n v="5.000000000000001E-3"/>
    <n v="5.0000000000000012E-4"/>
    <n v="-4970.1094999999996"/>
    <n v="-9940218.9999999963"/>
    <n v="2025"/>
    <x v="7"/>
    <n v="8"/>
    <s v="Q3"/>
  </r>
  <r>
    <s v="ORD-00482"/>
    <d v="2025-12-23T00:00:00"/>
    <s v="CUST-1728"/>
    <s v="Meera Nair"/>
    <x v="2"/>
    <x v="2"/>
    <x v="3"/>
    <s v="Karnataka"/>
    <s v="Bengaluru"/>
    <n v="1"/>
    <n v="5141.3900000000003"/>
    <n v="0.2"/>
    <n v="2857.62"/>
    <x v="0"/>
    <x v="1"/>
    <x v="2"/>
    <n v="0.2"/>
    <n v="4.0000000000000008E-2"/>
    <n v="8.0000000000000019E-3"/>
    <n v="-2857.6120000000001"/>
    <n v="-357201.49999999994"/>
    <n v="2025"/>
    <x v="1"/>
    <n v="12"/>
    <s v="Q4"/>
  </r>
  <r>
    <s v="ORD-00483"/>
    <d v="2025-01-23T00:00:00"/>
    <s v="CUST-1501"/>
    <s v="Neha Sharma"/>
    <x v="3"/>
    <x v="3"/>
    <x v="2"/>
    <s v="Goa"/>
    <s v="Margao"/>
    <n v="1"/>
    <n v="53830.61"/>
    <n v="0.05"/>
    <n v="43126.400000000001"/>
    <x v="1"/>
    <x v="1"/>
    <x v="2"/>
    <n v="0.05"/>
    <n v="2.5000000000000005E-3"/>
    <n v="1.2500000000000003E-4"/>
    <n v="-43126.399875000003"/>
    <n v="-345011198.99999994"/>
    <n v="2025"/>
    <x v="5"/>
    <n v="1"/>
    <s v="Q1"/>
  </r>
  <r>
    <s v="ORD-00484"/>
    <d v="2025-09-07T00:00:00"/>
    <s v="CUST-2092"/>
    <s v="Isha Joshi"/>
    <x v="1"/>
    <x v="17"/>
    <x v="1"/>
    <s v="Madhya Pradesh"/>
    <s v="Indore"/>
    <n v="1"/>
    <n v="1317.48"/>
    <n v="0.05"/>
    <n v="1019.63"/>
    <x v="1"/>
    <x v="2"/>
    <x v="1"/>
    <n v="0.05"/>
    <n v="2.5000000000000005E-3"/>
    <n v="1.2500000000000003E-4"/>
    <n v="-1019.629875"/>
    <n v="-8157038.9999999981"/>
    <n v="2025"/>
    <x v="2"/>
    <n v="9"/>
    <s v="Q3"/>
  </r>
  <r>
    <s v="ORD-00485"/>
    <d v="2025-01-10T00:00:00"/>
    <s v="CUST-2491"/>
    <s v="Neha Gupta"/>
    <x v="2"/>
    <x v="20"/>
    <x v="0"/>
    <s v="Punjab"/>
    <s v="Amritsar"/>
    <n v="3"/>
    <n v="2618.46"/>
    <n v="0.2"/>
    <n v="5306.5"/>
    <x v="2"/>
    <x v="1"/>
    <x v="0"/>
    <n v="0.60000000000000009"/>
    <n v="0.12000000000000002"/>
    <n v="7.2000000000000022E-2"/>
    <n v="-5306.4279999999999"/>
    <n v="-73700.388888888861"/>
    <n v="2025"/>
    <x v="5"/>
    <n v="1"/>
    <s v="Q1"/>
  </r>
  <r>
    <s v="ORD-00486"/>
    <d v="2025-09-03T00:00:00"/>
    <s v="CUST-1430"/>
    <s v="Meera Singh"/>
    <x v="0"/>
    <x v="5"/>
    <x v="2"/>
    <s v="Goa"/>
    <s v="Margao"/>
    <n v="3"/>
    <n v="4570.46"/>
    <n v="0.05"/>
    <n v="11032.26"/>
    <x v="1"/>
    <x v="2"/>
    <x v="1"/>
    <n v="0.15000000000000002"/>
    <n v="7.5000000000000015E-3"/>
    <n v="1.1250000000000003E-3"/>
    <n v="-11032.258875"/>
    <n v="-9806452.3333333302"/>
    <n v="2025"/>
    <x v="2"/>
    <n v="9"/>
    <s v="Q3"/>
  </r>
  <r>
    <s v="ORD-00487"/>
    <d v="2025-11-21T00:00:00"/>
    <s v="CUST-1547"/>
    <s v="Neha Sharma"/>
    <x v="4"/>
    <x v="19"/>
    <x v="3"/>
    <s v="Telangana"/>
    <s v="Warangal"/>
    <n v="2"/>
    <n v="4343.47"/>
    <n v="0.15"/>
    <n v="5978.83"/>
    <x v="3"/>
    <x v="1"/>
    <x v="2"/>
    <n v="0.3"/>
    <n v="4.4999999999999998E-2"/>
    <n v="1.35E-2"/>
    <n v="-5978.8164999999999"/>
    <n v="-442875.29629629629"/>
    <n v="2025"/>
    <x v="8"/>
    <n v="11"/>
    <s v="Q4"/>
  </r>
  <r>
    <s v="ORD-00488"/>
    <d v="2025-04-10T00:00:00"/>
    <s v="CUST-1029"/>
    <s v="Isha Singh"/>
    <x v="1"/>
    <x v="1"/>
    <x v="0"/>
    <s v="Punjab"/>
    <s v="Amritsar"/>
    <n v="2"/>
    <n v="4454.0600000000004"/>
    <n v="0"/>
    <n v="5656.36"/>
    <x v="0"/>
    <x v="0"/>
    <x v="1"/>
    <n v="0"/>
    <n v="0"/>
    <n v="0"/>
    <n v="-5656.36"/>
    <e v="#DIV/0!"/>
    <n v="2025"/>
    <x v="0"/>
    <n v="4"/>
    <s v="Q2"/>
  </r>
  <r>
    <s v="ORD-00489"/>
    <d v="2025-10-17T00:00:00"/>
    <s v="CUST-2380"/>
    <s v="Rohan Verma"/>
    <x v="3"/>
    <x v="14"/>
    <x v="2"/>
    <s v="Goa"/>
    <s v="Margao"/>
    <n v="2"/>
    <n v="23420.65"/>
    <n v="0.2"/>
    <n v="24165.13"/>
    <x v="1"/>
    <x v="1"/>
    <x v="2"/>
    <n v="0.4"/>
    <n v="8.0000000000000016E-2"/>
    <n v="3.2000000000000008E-2"/>
    <n v="-24165.098000000002"/>
    <n v="-755159.31249999988"/>
    <n v="2025"/>
    <x v="10"/>
    <n v="10"/>
    <s v="Q4"/>
  </r>
  <r>
    <s v="ORD-00490"/>
    <d v="2025-06-29T00:00:00"/>
    <s v="CUST-2058"/>
    <s v="Rohan Rao"/>
    <x v="1"/>
    <x v="1"/>
    <x v="3"/>
    <s v="Telangana"/>
    <s v="Warangal"/>
    <n v="2"/>
    <n v="2028.72"/>
    <n v="0"/>
    <n v="2592.9699999999998"/>
    <x v="0"/>
    <x v="2"/>
    <x v="1"/>
    <n v="0"/>
    <n v="0"/>
    <n v="0"/>
    <n v="-2592.9699999999998"/>
    <e v="#DIV/0!"/>
    <n v="2025"/>
    <x v="9"/>
    <n v="6"/>
    <s v="Q2"/>
  </r>
  <r>
    <s v="ORD-00491"/>
    <d v="2025-08-11T00:00:00"/>
    <s v="CUST-2284"/>
    <s v="Ananya Patel"/>
    <x v="3"/>
    <x v="13"/>
    <x v="3"/>
    <s v="Andhra Pradesh"/>
    <s v="Visakhapatnam"/>
    <n v="2"/>
    <n v="56133.32"/>
    <n v="0.2"/>
    <n v="61474.03"/>
    <x v="1"/>
    <x v="1"/>
    <x v="2"/>
    <n v="0.4"/>
    <n v="8.0000000000000016E-2"/>
    <n v="3.2000000000000008E-2"/>
    <n v="-61473.998"/>
    <n v="-1921062.4374999995"/>
    <n v="2025"/>
    <x v="7"/>
    <n v="8"/>
    <s v="Q3"/>
  </r>
  <r>
    <s v="ORD-00492"/>
    <d v="2025-09-07T00:00:00"/>
    <s v="CUST-1862"/>
    <s v="Neha Nair"/>
    <x v="3"/>
    <x v="14"/>
    <x v="3"/>
    <s v="Karnataka"/>
    <s v="Mysuru"/>
    <n v="1"/>
    <n v="34226.269999999997"/>
    <n v="0"/>
    <n v="28907.54"/>
    <x v="1"/>
    <x v="2"/>
    <x v="1"/>
    <n v="0"/>
    <n v="0"/>
    <n v="0"/>
    <n v="-28907.54"/>
    <e v="#DIV/0!"/>
    <n v="2025"/>
    <x v="2"/>
    <n v="9"/>
    <s v="Q3"/>
  </r>
  <r>
    <s v="ORD-00493"/>
    <d v="2025-05-27T00:00:00"/>
    <s v="CUST-2337"/>
    <s v="Meera Patel"/>
    <x v="0"/>
    <x v="5"/>
    <x v="0"/>
    <s v="Delhi"/>
    <s v="Delhi"/>
    <n v="3"/>
    <n v="9963.27"/>
    <n v="0.05"/>
    <n v="17887.77"/>
    <x v="4"/>
    <x v="1"/>
    <x v="1"/>
    <n v="0.15000000000000002"/>
    <n v="7.5000000000000015E-3"/>
    <n v="1.1250000000000003E-3"/>
    <n v="-17887.768875000002"/>
    <n v="-15900238.999999996"/>
    <n v="2025"/>
    <x v="6"/>
    <n v="5"/>
    <s v="Q2"/>
  </r>
  <r>
    <s v="ORD-00494"/>
    <d v="2025-04-06T00:00:00"/>
    <s v="CUST-2365"/>
    <s v="Sneha Sharma"/>
    <x v="4"/>
    <x v="22"/>
    <x v="3"/>
    <s v="Karnataka"/>
    <s v="Mysuru"/>
    <n v="2"/>
    <n v="7816.81"/>
    <n v="0.05"/>
    <n v="9426.68"/>
    <x v="1"/>
    <x v="2"/>
    <x v="2"/>
    <n v="0.1"/>
    <n v="5.000000000000001E-3"/>
    <n v="5.0000000000000012E-4"/>
    <n v="-9426.6795000000002"/>
    <n v="-18853358.999999996"/>
    <n v="2025"/>
    <x v="0"/>
    <n v="4"/>
    <s v="Q2"/>
  </r>
  <r>
    <s v="ORD-00495"/>
    <d v="2025-09-14T00:00:00"/>
    <s v="CUST-1450"/>
    <s v="Priya Patel"/>
    <x v="3"/>
    <x v="14"/>
    <x v="3"/>
    <s v="Andhra Pradesh"/>
    <s v="Vijayawada"/>
    <n v="1"/>
    <n v="32648.45"/>
    <n v="0.05"/>
    <n v="20178.37"/>
    <x v="0"/>
    <x v="1"/>
    <x v="0"/>
    <n v="0.05"/>
    <n v="2.5000000000000005E-3"/>
    <n v="1.2500000000000003E-4"/>
    <n v="-20178.369875"/>
    <n v="-161426958.99999997"/>
    <n v="2025"/>
    <x v="2"/>
    <n v="9"/>
    <s v="Q3"/>
  </r>
  <r>
    <s v="ORD-00496"/>
    <d v="2025-11-21T00:00:00"/>
    <s v="CUST-2428"/>
    <s v="Kiran Rao"/>
    <x v="2"/>
    <x v="23"/>
    <x v="3"/>
    <s v="Andhra Pradesh"/>
    <s v="Vijayawada"/>
    <n v="3"/>
    <n v="4898.28"/>
    <n v="0.05"/>
    <n v="10754.46"/>
    <x v="3"/>
    <x v="0"/>
    <x v="2"/>
    <n v="0.15000000000000002"/>
    <n v="7.5000000000000015E-3"/>
    <n v="1.1250000000000003E-3"/>
    <n v="-10754.458874999998"/>
    <n v="-9559518.9999999963"/>
    <n v="2025"/>
    <x v="8"/>
    <n v="11"/>
    <s v="Q4"/>
  </r>
  <r>
    <s v="ORD-00497"/>
    <d v="2025-01-04T00:00:00"/>
    <s v="CUST-2014"/>
    <s v="Vikram Joshi"/>
    <x v="3"/>
    <x v="13"/>
    <x v="1"/>
    <s v="Chhattisgarh"/>
    <s v="Raipur"/>
    <n v="2"/>
    <n v="6938.44"/>
    <n v="0.2"/>
    <n v="7804.13"/>
    <x v="0"/>
    <x v="0"/>
    <x v="1"/>
    <n v="0.4"/>
    <n v="8.0000000000000016E-2"/>
    <n v="3.2000000000000008E-2"/>
    <n v="-7804.098"/>
    <n v="-243878.06249999994"/>
    <n v="2025"/>
    <x v="5"/>
    <n v="1"/>
    <s v="Q1"/>
  </r>
  <r>
    <s v="ORD-00498"/>
    <d v="2025-01-16T00:00:00"/>
    <s v="CUST-1625"/>
    <s v="Arjun Sharma"/>
    <x v="1"/>
    <x v="21"/>
    <x v="3"/>
    <s v="Karnataka"/>
    <s v="Bengaluru"/>
    <n v="1"/>
    <n v="1098.5"/>
    <n v="0.05"/>
    <n v="902.29"/>
    <x v="2"/>
    <x v="1"/>
    <x v="1"/>
    <n v="0.05"/>
    <n v="2.5000000000000005E-3"/>
    <n v="1.2500000000000003E-4"/>
    <n v="-902.28987499999994"/>
    <n v="-7218318.9999999981"/>
    <n v="2025"/>
    <x v="5"/>
    <n v="1"/>
    <s v="Q1"/>
  </r>
  <r>
    <s v="ORD-00499"/>
    <d v="2025-10-07T00:00:00"/>
    <s v="CUST-2030"/>
    <s v="Sneha Kumar"/>
    <x v="0"/>
    <x v="0"/>
    <x v="0"/>
    <s v="Haryana"/>
    <s v="Faridabad"/>
    <n v="1"/>
    <n v="7695.71"/>
    <n v="0.1"/>
    <n v="4537.8900000000003"/>
    <x v="0"/>
    <x v="2"/>
    <x v="0"/>
    <n v="0.1"/>
    <n v="1.0000000000000002E-2"/>
    <n v="1.0000000000000002E-3"/>
    <n v="-4537.8890000000001"/>
    <n v="-4537888.9999999991"/>
    <n v="2025"/>
    <x v="10"/>
    <n v="10"/>
    <s v="Q4"/>
  </r>
  <r>
    <s v="ORD-00500"/>
    <d v="2025-12-02T00:00:00"/>
    <s v="CUST-2565"/>
    <s v="Rohan Rao"/>
    <x v="2"/>
    <x v="23"/>
    <x v="0"/>
    <s v="Haryana"/>
    <s v="Gurugram"/>
    <n v="2"/>
    <n v="3665.94"/>
    <n v="0"/>
    <n v="6079.53"/>
    <x v="3"/>
    <x v="0"/>
    <x v="1"/>
    <n v="0"/>
    <n v="0"/>
    <n v="0"/>
    <n v="-6079.53"/>
    <e v="#DIV/0!"/>
    <n v="2025"/>
    <x v="1"/>
    <n v="12"/>
    <s v="Q4"/>
  </r>
  <r>
    <s v="ORD-00501"/>
    <d v="2025-09-04T00:00:00"/>
    <s v="CUST-1336"/>
    <s v="Ananya Patel"/>
    <x v="3"/>
    <x v="13"/>
    <x v="2"/>
    <s v="Gujarat"/>
    <s v="Ahmedabad"/>
    <n v="3"/>
    <n v="62824.09"/>
    <n v="0.1"/>
    <n v="133607.26999999999"/>
    <x v="0"/>
    <x v="1"/>
    <x v="2"/>
    <n v="0.30000000000000004"/>
    <n v="3.0000000000000006E-2"/>
    <n v="9.0000000000000028E-3"/>
    <n v="-133607.261"/>
    <n v="-14845251.222222218"/>
    <n v="2025"/>
    <x v="2"/>
    <n v="9"/>
    <s v="Q3"/>
  </r>
  <r>
    <s v="ORD-00502"/>
    <d v="2025-09-15T00:00:00"/>
    <s v="CUST-1901"/>
    <s v="Aarav Rao"/>
    <x v="1"/>
    <x v="7"/>
    <x v="4"/>
    <s v="Jharkhand"/>
    <s v="Ranchi"/>
    <n v="3"/>
    <n v="4860.6000000000004"/>
    <n v="0.05"/>
    <n v="10941.18"/>
    <x v="4"/>
    <x v="2"/>
    <x v="0"/>
    <n v="0.15000000000000002"/>
    <n v="7.5000000000000015E-3"/>
    <n v="1.1250000000000003E-3"/>
    <n v="-10941.178875"/>
    <n v="-9725492.3333333302"/>
    <n v="2025"/>
    <x v="2"/>
    <n v="9"/>
    <s v="Q3"/>
  </r>
  <r>
    <s v="ORD-00503"/>
    <d v="2025-06-09T00:00:00"/>
    <s v="CUST-1393"/>
    <s v="Sneha Kumar"/>
    <x v="4"/>
    <x v="12"/>
    <x v="1"/>
    <s v="Chhattisgarh"/>
    <s v="Raipur"/>
    <n v="2"/>
    <n v="7735.18"/>
    <n v="0.2"/>
    <n v="8805.26"/>
    <x v="1"/>
    <x v="1"/>
    <x v="1"/>
    <n v="0.4"/>
    <n v="8.0000000000000016E-2"/>
    <n v="3.2000000000000008E-2"/>
    <n v="-8805.228000000001"/>
    <n v="-275163.37499999994"/>
    <n v="2025"/>
    <x v="9"/>
    <n v="6"/>
    <s v="Q2"/>
  </r>
  <r>
    <s v="ORD-00504"/>
    <d v="2025-12-06T00:00:00"/>
    <s v="CUST-1549"/>
    <s v="Vikram Rao"/>
    <x v="2"/>
    <x v="8"/>
    <x v="2"/>
    <s v="Goa"/>
    <s v="Margao"/>
    <n v="1"/>
    <n v="2482.9499999999998"/>
    <n v="0.05"/>
    <n v="1465.23"/>
    <x v="1"/>
    <x v="0"/>
    <x v="1"/>
    <n v="0.05"/>
    <n v="2.5000000000000005E-3"/>
    <n v="1.2500000000000003E-4"/>
    <n v="-1465.229875"/>
    <n v="-11721838.999999996"/>
    <n v="2025"/>
    <x v="1"/>
    <n v="12"/>
    <s v="Q4"/>
  </r>
  <r>
    <s v="ORD-00505"/>
    <d v="2025-06-01T00:00:00"/>
    <s v="CUST-1482"/>
    <s v="Rohan Nair"/>
    <x v="0"/>
    <x v="6"/>
    <x v="0"/>
    <s v="Haryana"/>
    <s v="Faridabad"/>
    <n v="1"/>
    <n v="17377.689999999999"/>
    <n v="0"/>
    <n v="12430.17"/>
    <x v="2"/>
    <x v="0"/>
    <x v="1"/>
    <n v="0"/>
    <n v="0"/>
    <n v="0"/>
    <n v="-12430.17"/>
    <e v="#DIV/0!"/>
    <n v="2025"/>
    <x v="9"/>
    <n v="6"/>
    <s v="Q2"/>
  </r>
  <r>
    <s v="ORD-00506"/>
    <d v="2025-06-27T00:00:00"/>
    <s v="CUST-1423"/>
    <s v="Meera Joshi"/>
    <x v="4"/>
    <x v="22"/>
    <x v="0"/>
    <s v="Uttar Pradesh"/>
    <s v="Kanpur"/>
    <n v="1"/>
    <n v="6359.4"/>
    <n v="0.05"/>
    <n v="4690.3100000000004"/>
    <x v="1"/>
    <x v="1"/>
    <x v="2"/>
    <n v="0.05"/>
    <n v="2.5000000000000005E-3"/>
    <n v="1.2500000000000003E-4"/>
    <n v="-4690.3098750000008"/>
    <n v="-37522479"/>
    <n v="2025"/>
    <x v="9"/>
    <n v="6"/>
    <s v="Q2"/>
  </r>
  <r>
    <s v="ORD-00507"/>
    <d v="2025-06-12T00:00:00"/>
    <s v="CUST-2599"/>
    <s v="Meera Singh"/>
    <x v="3"/>
    <x v="16"/>
    <x v="4"/>
    <s v="Bihar"/>
    <s v="Patna"/>
    <n v="3"/>
    <n v="26451.7"/>
    <n v="0.1"/>
    <n v="57972.07"/>
    <x v="1"/>
    <x v="1"/>
    <x v="0"/>
    <n v="0.30000000000000004"/>
    <n v="3.0000000000000006E-2"/>
    <n v="9.0000000000000028E-3"/>
    <n v="-57972.061000000002"/>
    <n v="-6441340.1111111091"/>
    <n v="2025"/>
    <x v="9"/>
    <n v="6"/>
    <s v="Q2"/>
  </r>
  <r>
    <s v="ORD-00508"/>
    <d v="2025-02-02T00:00:00"/>
    <s v="CUST-2263"/>
    <s v="Vikram Patel"/>
    <x v="1"/>
    <x v="1"/>
    <x v="2"/>
    <s v="Goa"/>
    <s v="Panaji"/>
    <n v="4"/>
    <n v="3582.96"/>
    <n v="0.1"/>
    <n v="9851.81"/>
    <x v="0"/>
    <x v="1"/>
    <x v="1"/>
    <n v="0.4"/>
    <n v="4.0000000000000008E-2"/>
    <n v="1.6000000000000004E-2"/>
    <n v="-9851.7939999999999"/>
    <n v="-615737.12499999988"/>
    <n v="2025"/>
    <x v="11"/>
    <n v="2"/>
    <s v="Q1"/>
  </r>
  <r>
    <s v="ORD-00509"/>
    <d v="2025-06-28T00:00:00"/>
    <s v="CUST-2274"/>
    <s v="Meera Sharma"/>
    <x v="4"/>
    <x v="22"/>
    <x v="0"/>
    <s v="Punjab"/>
    <s v="Amritsar"/>
    <n v="1"/>
    <n v="640.44000000000005"/>
    <n v="0.1"/>
    <n v="504.39"/>
    <x v="1"/>
    <x v="1"/>
    <x v="1"/>
    <n v="0.1"/>
    <n v="1.0000000000000002E-2"/>
    <n v="1.0000000000000002E-3"/>
    <n v="-504.38900000000001"/>
    <n v="-504388.99999999988"/>
    <n v="2025"/>
    <x v="9"/>
    <n v="6"/>
    <s v="Q2"/>
  </r>
  <r>
    <s v="ORD-00510"/>
    <d v="2025-04-11T00:00:00"/>
    <s v="CUST-1247"/>
    <s v="Kiran Patel"/>
    <x v="3"/>
    <x v="16"/>
    <x v="4"/>
    <s v="Jharkhand"/>
    <s v="Jamshedpur"/>
    <n v="3"/>
    <n v="10780.82"/>
    <n v="0"/>
    <n v="24984.66"/>
    <x v="2"/>
    <x v="1"/>
    <x v="1"/>
    <n v="0"/>
    <n v="0"/>
    <n v="0"/>
    <n v="-24984.66"/>
    <e v="#DIV/0!"/>
    <n v="2025"/>
    <x v="0"/>
    <n v="4"/>
    <s v="Q2"/>
  </r>
  <r>
    <s v="ORD-00511"/>
    <d v="2025-09-25T00:00:00"/>
    <s v="CUST-1552"/>
    <s v="Rahul Kumar"/>
    <x v="0"/>
    <x v="11"/>
    <x v="2"/>
    <s v="Gujarat"/>
    <s v="Surat"/>
    <n v="2"/>
    <n v="15053.56"/>
    <n v="0.1"/>
    <n v="17384.96"/>
    <x v="0"/>
    <x v="1"/>
    <x v="1"/>
    <n v="0.2"/>
    <n v="2.0000000000000004E-2"/>
    <n v="4.000000000000001E-3"/>
    <n v="-17384.955999999998"/>
    <n v="-4346238.9999999981"/>
    <n v="2025"/>
    <x v="2"/>
    <n v="9"/>
    <s v="Q3"/>
  </r>
  <r>
    <s v="ORD-00512"/>
    <d v="2025-11-19T00:00:00"/>
    <s v="CUST-1064"/>
    <s v="Arjun Reddy"/>
    <x v="3"/>
    <x v="16"/>
    <x v="2"/>
    <s v="Gujarat"/>
    <s v="Ahmedabad"/>
    <n v="1"/>
    <n v="42493.93"/>
    <n v="0.15"/>
    <n v="30423.75"/>
    <x v="1"/>
    <x v="1"/>
    <x v="1"/>
    <n v="0.15"/>
    <n v="2.2499999999999999E-2"/>
    <n v="3.375E-3"/>
    <n v="-30423.746625"/>
    <n v="-9014443.444444444"/>
    <n v="2025"/>
    <x v="8"/>
    <n v="11"/>
    <s v="Q4"/>
  </r>
  <r>
    <s v="ORD-00513"/>
    <d v="2025-03-06T00:00:00"/>
    <s v="CUST-1735"/>
    <s v="Sneha Kumar"/>
    <x v="2"/>
    <x v="23"/>
    <x v="2"/>
    <s v="Goa"/>
    <s v="Margao"/>
    <n v="2"/>
    <n v="2803.69"/>
    <n v="0"/>
    <n v="4428.3"/>
    <x v="1"/>
    <x v="0"/>
    <x v="2"/>
    <n v="0"/>
    <n v="0"/>
    <n v="0"/>
    <n v="-4428.3"/>
    <e v="#DIV/0!"/>
    <n v="2025"/>
    <x v="3"/>
    <n v="3"/>
    <s v="Q1"/>
  </r>
  <r>
    <s v="ORD-00514"/>
    <d v="2025-06-17T00:00:00"/>
    <s v="CUST-2146"/>
    <s v="Sneha Singh"/>
    <x v="2"/>
    <x v="23"/>
    <x v="2"/>
    <s v="Rajasthan"/>
    <s v="Jaipur"/>
    <n v="3"/>
    <n v="3704.4"/>
    <n v="0"/>
    <n v="8384.2900000000009"/>
    <x v="1"/>
    <x v="2"/>
    <x v="2"/>
    <n v="0"/>
    <n v="0"/>
    <n v="0"/>
    <n v="-8384.2900000000009"/>
    <e v="#DIV/0!"/>
    <n v="2025"/>
    <x v="9"/>
    <n v="6"/>
    <s v="Q2"/>
  </r>
  <r>
    <s v="ORD-00515"/>
    <d v="2025-11-26T00:00:00"/>
    <s v="CUST-1643"/>
    <s v="Arjun Gupta"/>
    <x v="0"/>
    <x v="0"/>
    <x v="0"/>
    <s v="Haryana"/>
    <s v="Gurugram"/>
    <n v="1"/>
    <n v="16358.96"/>
    <n v="0.1"/>
    <n v="12110.77"/>
    <x v="2"/>
    <x v="1"/>
    <x v="1"/>
    <n v="0.1"/>
    <n v="1.0000000000000002E-2"/>
    <n v="1.0000000000000002E-3"/>
    <n v="-12110.769"/>
    <n v="-12110768.999999998"/>
    <n v="2025"/>
    <x v="8"/>
    <n v="11"/>
    <s v="Q4"/>
  </r>
  <r>
    <s v="ORD-00516"/>
    <d v="2025-02-12T00:00:00"/>
    <s v="CUST-2149"/>
    <s v="Ananya Singh"/>
    <x v="0"/>
    <x v="6"/>
    <x v="0"/>
    <s v="Haryana"/>
    <s v="Faridabad"/>
    <n v="3"/>
    <n v="11626.3"/>
    <n v="0.05"/>
    <n v="26490.57"/>
    <x v="1"/>
    <x v="0"/>
    <x v="1"/>
    <n v="0.15000000000000002"/>
    <n v="7.5000000000000015E-3"/>
    <n v="1.1250000000000003E-3"/>
    <n v="-26490.568875000001"/>
    <n v="-23547172.333333328"/>
    <n v="2025"/>
    <x v="11"/>
    <n v="2"/>
    <s v="Q1"/>
  </r>
  <r>
    <s v="ORD-00517"/>
    <d v="2025-02-13T00:00:00"/>
    <s v="CUST-2561"/>
    <s v="Kiran Reddy"/>
    <x v="3"/>
    <x v="3"/>
    <x v="0"/>
    <s v="Uttar Pradesh"/>
    <s v="Noida"/>
    <n v="1"/>
    <n v="26782.48"/>
    <n v="0.1"/>
    <n v="20891.02"/>
    <x v="0"/>
    <x v="0"/>
    <x v="1"/>
    <n v="0.1"/>
    <n v="1.0000000000000002E-2"/>
    <n v="1.0000000000000002E-3"/>
    <n v="-20891.019"/>
    <n v="-20891018.999999996"/>
    <n v="2025"/>
    <x v="11"/>
    <n v="2"/>
    <s v="Q1"/>
  </r>
  <r>
    <s v="ORD-00518"/>
    <d v="2025-10-12T00:00:00"/>
    <s v="CUST-2386"/>
    <s v="Neha Sharma"/>
    <x v="0"/>
    <x v="0"/>
    <x v="0"/>
    <s v="Punjab"/>
    <s v="Amritsar"/>
    <n v="1"/>
    <n v="2781.65"/>
    <n v="0.05"/>
    <n v="1957.32"/>
    <x v="3"/>
    <x v="1"/>
    <x v="1"/>
    <n v="0.05"/>
    <n v="2.5000000000000005E-3"/>
    <n v="1.2500000000000003E-4"/>
    <n v="-1957.3198749999999"/>
    <n v="-15658558.999999996"/>
    <n v="2025"/>
    <x v="10"/>
    <n v="10"/>
    <s v="Q4"/>
  </r>
  <r>
    <s v="ORD-00519"/>
    <d v="2025-01-12T00:00:00"/>
    <s v="CUST-2060"/>
    <s v="Rahul Nair"/>
    <x v="3"/>
    <x v="3"/>
    <x v="1"/>
    <s v="Madhya Pradesh"/>
    <s v="Bhopal"/>
    <n v="1"/>
    <n v="20152.919999999998"/>
    <n v="0.2"/>
    <n v="12975.11"/>
    <x v="4"/>
    <x v="1"/>
    <x v="1"/>
    <n v="0.2"/>
    <n v="4.0000000000000008E-2"/>
    <n v="8.0000000000000019E-3"/>
    <n v="-12975.102000000001"/>
    <n v="-1621887.7499999998"/>
    <n v="2025"/>
    <x v="5"/>
    <n v="1"/>
    <s v="Q1"/>
  </r>
  <r>
    <s v="ORD-00520"/>
    <d v="2025-04-05T00:00:00"/>
    <s v="CUST-1108"/>
    <s v="Sneha Kumar"/>
    <x v="4"/>
    <x v="15"/>
    <x v="3"/>
    <s v="Tamil Nadu"/>
    <s v="Coimbatore"/>
    <n v="3"/>
    <n v="8815.89"/>
    <n v="0.15"/>
    <n v="16621.55"/>
    <x v="1"/>
    <x v="1"/>
    <x v="2"/>
    <n v="0.44999999999999996"/>
    <n v="6.7499999999999991E-2"/>
    <n v="3.0374999999999992E-2"/>
    <n v="-16621.519625000001"/>
    <n v="-547210.52263374499"/>
    <n v="2025"/>
    <x v="0"/>
    <n v="4"/>
    <s v="Q2"/>
  </r>
  <r>
    <s v="ORD-00521"/>
    <d v="2025-10-29T00:00:00"/>
    <s v="CUST-1186"/>
    <s v="Vikram Nair"/>
    <x v="3"/>
    <x v="18"/>
    <x v="2"/>
    <s v="Maharashtra"/>
    <s v="Pune"/>
    <n v="1"/>
    <n v="29272.55"/>
    <n v="0.1"/>
    <n v="18238.68"/>
    <x v="0"/>
    <x v="1"/>
    <x v="2"/>
    <n v="0.1"/>
    <n v="1.0000000000000002E-2"/>
    <n v="1.0000000000000002E-3"/>
    <n v="-18238.679"/>
    <n v="-18238678.999999996"/>
    <n v="2025"/>
    <x v="10"/>
    <n v="10"/>
    <s v="Q4"/>
  </r>
  <r>
    <s v="ORD-00522"/>
    <d v="2025-09-10T00:00:00"/>
    <s v="CUST-2485"/>
    <s v="Neha Nair"/>
    <x v="4"/>
    <x v="24"/>
    <x v="2"/>
    <s v="Goa"/>
    <s v="Panaji"/>
    <n v="3"/>
    <n v="4510.6400000000003"/>
    <n v="0.05"/>
    <n v="9038.16"/>
    <x v="0"/>
    <x v="0"/>
    <x v="2"/>
    <n v="0.15000000000000002"/>
    <n v="7.5000000000000015E-3"/>
    <n v="1.1250000000000003E-3"/>
    <n v="-9038.1588749999992"/>
    <n v="-8033918.9999999972"/>
    <n v="2025"/>
    <x v="2"/>
    <n v="9"/>
    <s v="Q3"/>
  </r>
  <r>
    <s v="ORD-00523"/>
    <d v="2025-08-30T00:00:00"/>
    <s v="CUST-1615"/>
    <s v="Isha Sharma"/>
    <x v="2"/>
    <x v="23"/>
    <x v="4"/>
    <s v="Jharkhand"/>
    <s v="Ranchi"/>
    <n v="2"/>
    <n v="3690.75"/>
    <n v="0.05"/>
    <n v="5427.09"/>
    <x v="1"/>
    <x v="1"/>
    <x v="0"/>
    <n v="0.1"/>
    <n v="5.000000000000001E-3"/>
    <n v="5.0000000000000012E-4"/>
    <n v="-5427.0895"/>
    <n v="-10854178.999999998"/>
    <n v="2025"/>
    <x v="7"/>
    <n v="8"/>
    <s v="Q3"/>
  </r>
  <r>
    <s v="ORD-00524"/>
    <d v="2025-02-04T00:00:00"/>
    <s v="CUST-1019"/>
    <s v="Isha Rao"/>
    <x v="0"/>
    <x v="4"/>
    <x v="4"/>
    <s v="Jharkhand"/>
    <s v="Jamshedpur"/>
    <n v="2"/>
    <n v="15995"/>
    <n v="0.15"/>
    <n v="18134.599999999999"/>
    <x v="0"/>
    <x v="1"/>
    <x v="2"/>
    <n v="0.3"/>
    <n v="4.4999999999999998E-2"/>
    <n v="1.35E-2"/>
    <n v="-18134.586499999998"/>
    <n v="-1343302.7037037036"/>
    <n v="2025"/>
    <x v="11"/>
    <n v="2"/>
    <s v="Q1"/>
  </r>
  <r>
    <s v="ORD-00525"/>
    <d v="2025-08-03T00:00:00"/>
    <s v="CUST-1912"/>
    <s v="Isha Verma"/>
    <x v="1"/>
    <x v="1"/>
    <x v="3"/>
    <s v="Telangana"/>
    <s v="Warangal"/>
    <n v="3"/>
    <n v="3118.66"/>
    <n v="0.1"/>
    <n v="6327.09"/>
    <x v="1"/>
    <x v="2"/>
    <x v="1"/>
    <n v="0.30000000000000004"/>
    <n v="3.0000000000000006E-2"/>
    <n v="9.0000000000000028E-3"/>
    <n v="-6327.0810000000001"/>
    <n v="-703008.99999999977"/>
    <n v="2025"/>
    <x v="7"/>
    <n v="8"/>
    <s v="Q3"/>
  </r>
  <r>
    <s v="ORD-00526"/>
    <d v="2025-12-03T00:00:00"/>
    <s v="CUST-1094"/>
    <s v="Kiran Reddy"/>
    <x v="0"/>
    <x v="4"/>
    <x v="3"/>
    <s v="Karnataka"/>
    <s v="Bengaluru"/>
    <n v="1"/>
    <n v="12700.61"/>
    <n v="0.1"/>
    <n v="9147.68"/>
    <x v="0"/>
    <x v="0"/>
    <x v="2"/>
    <n v="0.1"/>
    <n v="1.0000000000000002E-2"/>
    <n v="1.0000000000000002E-3"/>
    <n v="-9147.6790000000001"/>
    <n v="-9147678.9999999981"/>
    <n v="2025"/>
    <x v="1"/>
    <n v="12"/>
    <s v="Q4"/>
  </r>
  <r>
    <s v="ORD-00527"/>
    <d v="2025-03-31T00:00:00"/>
    <s v="CUST-2379"/>
    <s v="Sneha Joshi"/>
    <x v="0"/>
    <x v="11"/>
    <x v="1"/>
    <s v="Chhattisgarh"/>
    <s v="Bilaspur"/>
    <n v="3"/>
    <n v="7436.85"/>
    <n v="0.05"/>
    <n v="16097.12"/>
    <x v="4"/>
    <x v="1"/>
    <x v="2"/>
    <n v="0.15000000000000002"/>
    <n v="7.5000000000000015E-3"/>
    <n v="1.1250000000000003E-3"/>
    <n v="-16097.118875"/>
    <n v="-14308550.111111106"/>
    <n v="2025"/>
    <x v="3"/>
    <n v="3"/>
    <s v="Q1"/>
  </r>
  <r>
    <s v="ORD-00528"/>
    <d v="2025-09-21T00:00:00"/>
    <s v="CUST-1128"/>
    <s v="Meera Kumar"/>
    <x v="3"/>
    <x v="18"/>
    <x v="0"/>
    <s v="Haryana"/>
    <s v="Gurugram"/>
    <n v="1"/>
    <n v="3347.06"/>
    <n v="0"/>
    <n v="2564.6999999999998"/>
    <x v="1"/>
    <x v="0"/>
    <x v="1"/>
    <n v="0"/>
    <n v="0"/>
    <n v="0"/>
    <n v="-2564.6999999999998"/>
    <e v="#DIV/0!"/>
    <n v="2025"/>
    <x v="2"/>
    <n v="9"/>
    <s v="Q3"/>
  </r>
  <r>
    <s v="ORD-00529"/>
    <d v="2025-04-03T00:00:00"/>
    <s v="CUST-1315"/>
    <s v="Kiran Singh"/>
    <x v="0"/>
    <x v="5"/>
    <x v="0"/>
    <s v="Delhi"/>
    <s v="Delhi"/>
    <n v="2"/>
    <n v="16805.830000000002"/>
    <n v="0.05"/>
    <n v="21561.64"/>
    <x v="1"/>
    <x v="0"/>
    <x v="2"/>
    <n v="0.1"/>
    <n v="5.000000000000001E-3"/>
    <n v="5.0000000000000012E-4"/>
    <n v="-21561.639500000001"/>
    <n v="-43123278.999999993"/>
    <n v="2025"/>
    <x v="0"/>
    <n v="4"/>
    <s v="Q2"/>
  </r>
  <r>
    <s v="ORD-00530"/>
    <d v="2025-03-31T00:00:00"/>
    <s v="CUST-1382"/>
    <s v="Rahul Singh"/>
    <x v="3"/>
    <x v="16"/>
    <x v="3"/>
    <s v="Telangana"/>
    <s v="Hyderabad"/>
    <n v="2"/>
    <n v="61769.61"/>
    <n v="0"/>
    <n v="97718.3"/>
    <x v="0"/>
    <x v="1"/>
    <x v="1"/>
    <n v="0"/>
    <n v="0"/>
    <n v="0"/>
    <n v="-97718.3"/>
    <e v="#DIV/0!"/>
    <n v="2025"/>
    <x v="3"/>
    <n v="3"/>
    <s v="Q1"/>
  </r>
  <r>
    <s v="ORD-00531"/>
    <d v="2025-04-25T00:00:00"/>
    <s v="CUST-2499"/>
    <s v="Arjun Rao"/>
    <x v="3"/>
    <x v="3"/>
    <x v="3"/>
    <s v="Karnataka"/>
    <s v="Mysuru"/>
    <n v="3"/>
    <n v="61771.22"/>
    <n v="0.1"/>
    <n v="129311.16"/>
    <x v="2"/>
    <x v="1"/>
    <x v="0"/>
    <n v="0.30000000000000004"/>
    <n v="3.0000000000000006E-2"/>
    <n v="9.0000000000000028E-3"/>
    <n v="-129311.151"/>
    <n v="-14367905.666666662"/>
    <n v="2025"/>
    <x v="0"/>
    <n v="4"/>
    <s v="Q2"/>
  </r>
  <r>
    <s v="ORD-00532"/>
    <d v="2025-04-15T00:00:00"/>
    <s v="CUST-2422"/>
    <s v="Isha Joshi"/>
    <x v="0"/>
    <x v="11"/>
    <x v="3"/>
    <s v="Tamil Nadu"/>
    <s v="Chennai"/>
    <n v="1"/>
    <n v="17025.79"/>
    <n v="0.1"/>
    <n v="11625.64"/>
    <x v="2"/>
    <x v="1"/>
    <x v="1"/>
    <n v="0.1"/>
    <n v="1.0000000000000002E-2"/>
    <n v="1.0000000000000002E-3"/>
    <n v="-11625.638999999999"/>
    <n v="-11625638.999999996"/>
    <n v="2025"/>
    <x v="0"/>
    <n v="4"/>
    <s v="Q2"/>
  </r>
  <r>
    <s v="ORD-00533"/>
    <d v="2025-07-15T00:00:00"/>
    <s v="CUST-2266"/>
    <s v="Rahul Reddy"/>
    <x v="3"/>
    <x v="18"/>
    <x v="1"/>
    <s v="Chhattisgarh"/>
    <s v="Bilaspur"/>
    <n v="2"/>
    <n v="53267.86"/>
    <n v="0"/>
    <n v="85333.31"/>
    <x v="1"/>
    <x v="1"/>
    <x v="2"/>
    <n v="0"/>
    <n v="0"/>
    <n v="0"/>
    <n v="-85333.31"/>
    <e v="#DIV/0!"/>
    <n v="2025"/>
    <x v="4"/>
    <n v="7"/>
    <s v="Q3"/>
  </r>
  <r>
    <s v="ORD-00534"/>
    <d v="2025-11-10T00:00:00"/>
    <s v="CUST-2176"/>
    <s v="Aarav Patel"/>
    <x v="3"/>
    <x v="18"/>
    <x v="2"/>
    <s v="Goa"/>
    <s v="Panaji"/>
    <n v="1"/>
    <n v="44971.85"/>
    <n v="0.1"/>
    <n v="32471.07"/>
    <x v="2"/>
    <x v="0"/>
    <x v="1"/>
    <n v="0.1"/>
    <n v="1.0000000000000002E-2"/>
    <n v="1.0000000000000002E-3"/>
    <n v="-32471.069"/>
    <n v="-32471068.999999993"/>
    <n v="2025"/>
    <x v="8"/>
    <n v="11"/>
    <s v="Q4"/>
  </r>
  <r>
    <s v="ORD-00535"/>
    <d v="2025-04-24T00:00:00"/>
    <s v="CUST-2443"/>
    <s v="Meera Reddy"/>
    <x v="3"/>
    <x v="14"/>
    <x v="2"/>
    <s v="Goa"/>
    <s v="Margao"/>
    <n v="1"/>
    <n v="55126.38"/>
    <n v="0.15"/>
    <n v="37482.379999999997"/>
    <x v="2"/>
    <x v="0"/>
    <x v="1"/>
    <n v="0.15"/>
    <n v="2.2499999999999999E-2"/>
    <n v="3.375E-3"/>
    <n v="-37482.376624999997"/>
    <n v="-11105889.370370369"/>
    <n v="2025"/>
    <x v="0"/>
    <n v="4"/>
    <s v="Q2"/>
  </r>
  <r>
    <s v="ORD-00536"/>
    <d v="2025-03-16T00:00:00"/>
    <s v="CUST-1511"/>
    <s v="Aarav Rao"/>
    <x v="3"/>
    <x v="14"/>
    <x v="3"/>
    <s v="Karnataka"/>
    <s v="Mysuru"/>
    <n v="1"/>
    <n v="39634.69"/>
    <n v="0.1"/>
    <n v="23420.06"/>
    <x v="2"/>
    <x v="2"/>
    <x v="0"/>
    <n v="0.1"/>
    <n v="1.0000000000000002E-2"/>
    <n v="1.0000000000000002E-3"/>
    <n v="-23420.059000000001"/>
    <n v="-23420058.999999996"/>
    <n v="2025"/>
    <x v="3"/>
    <n v="3"/>
    <s v="Q1"/>
  </r>
  <r>
    <s v="ORD-00537"/>
    <d v="2025-08-05T00:00:00"/>
    <s v="CUST-1472"/>
    <s v="Rohan Rao"/>
    <x v="3"/>
    <x v="18"/>
    <x v="3"/>
    <s v="Andhra Pradesh"/>
    <s v="Visakhapatnam"/>
    <n v="1"/>
    <n v="10032.469999999999"/>
    <n v="0.05"/>
    <n v="7368.66"/>
    <x v="2"/>
    <x v="1"/>
    <x v="0"/>
    <n v="0.05"/>
    <n v="2.5000000000000005E-3"/>
    <n v="1.2500000000000003E-4"/>
    <n v="-7368.6598750000003"/>
    <n v="-58949278.999999985"/>
    <n v="2025"/>
    <x v="7"/>
    <n v="8"/>
    <s v="Q3"/>
  </r>
  <r>
    <s v="ORD-00538"/>
    <d v="2025-10-04T00:00:00"/>
    <s v="CUST-2286"/>
    <s v="Sneha Nair"/>
    <x v="4"/>
    <x v="22"/>
    <x v="2"/>
    <s v="Rajasthan"/>
    <s v="Udaipur"/>
    <n v="3"/>
    <n v="3825.35"/>
    <n v="0.05"/>
    <n v="8740.14"/>
    <x v="4"/>
    <x v="1"/>
    <x v="1"/>
    <n v="0.15000000000000002"/>
    <n v="7.5000000000000015E-3"/>
    <n v="1.1250000000000003E-3"/>
    <n v="-8740.1388749999987"/>
    <n v="-7769012.3333333302"/>
    <n v="2025"/>
    <x v="10"/>
    <n v="10"/>
    <s v="Q4"/>
  </r>
  <r>
    <s v="ORD-00539"/>
    <d v="2025-09-06T00:00:00"/>
    <s v="CUST-1761"/>
    <s v="Arjun Kumar"/>
    <x v="3"/>
    <x v="13"/>
    <x v="2"/>
    <s v="Maharashtra"/>
    <s v="Pune"/>
    <n v="2"/>
    <n v="63177.23"/>
    <n v="0.15"/>
    <n v="83576.98"/>
    <x v="2"/>
    <x v="2"/>
    <x v="2"/>
    <n v="0.3"/>
    <n v="4.4999999999999998E-2"/>
    <n v="1.35E-2"/>
    <n v="-83576.966499999995"/>
    <n v="-6190886.4074074067"/>
    <n v="2025"/>
    <x v="2"/>
    <n v="9"/>
    <s v="Q3"/>
  </r>
  <r>
    <s v="ORD-00540"/>
    <d v="2025-06-13T00:00:00"/>
    <s v="CUST-1702"/>
    <s v="Isha Kumar"/>
    <x v="2"/>
    <x v="23"/>
    <x v="4"/>
    <s v="Bihar"/>
    <s v="Patna"/>
    <n v="1"/>
    <n v="2717.51"/>
    <n v="0.05"/>
    <n v="1730.1"/>
    <x v="1"/>
    <x v="1"/>
    <x v="2"/>
    <n v="0.05"/>
    <n v="2.5000000000000005E-3"/>
    <n v="1.2500000000000003E-4"/>
    <n v="-1730.0998749999999"/>
    <n v="-13840798.999999996"/>
    <n v="2025"/>
    <x v="9"/>
    <n v="6"/>
    <s v="Q2"/>
  </r>
  <r>
    <s v="ORD-00541"/>
    <d v="2025-12-23T00:00:00"/>
    <s v="CUST-2503"/>
    <s v="Isha Verma"/>
    <x v="3"/>
    <x v="14"/>
    <x v="1"/>
    <s v="Madhya Pradesh"/>
    <s v="Bhopal"/>
    <n v="3"/>
    <n v="56607.07"/>
    <n v="0.15"/>
    <n v="90390.6"/>
    <x v="3"/>
    <x v="1"/>
    <x v="1"/>
    <n v="0.44999999999999996"/>
    <n v="6.7499999999999991E-2"/>
    <n v="3.0374999999999992E-2"/>
    <n v="-90390.569625000004"/>
    <n v="-2975821.2222222229"/>
    <n v="2025"/>
    <x v="1"/>
    <n v="12"/>
    <s v="Q4"/>
  </r>
  <r>
    <s v="ORD-00542"/>
    <d v="2025-07-11T00:00:00"/>
    <s v="CUST-1504"/>
    <s v="Kiran Patel"/>
    <x v="4"/>
    <x v="24"/>
    <x v="1"/>
    <s v="Chhattisgarh"/>
    <s v="Raipur"/>
    <n v="1"/>
    <n v="1292.3"/>
    <n v="0.1"/>
    <n v="905.11"/>
    <x v="4"/>
    <x v="1"/>
    <x v="1"/>
    <n v="0.1"/>
    <n v="1.0000000000000002E-2"/>
    <n v="1.0000000000000002E-3"/>
    <n v="-905.10900000000004"/>
    <n v="-905108.99999999977"/>
    <n v="2025"/>
    <x v="4"/>
    <n v="7"/>
    <s v="Q3"/>
  </r>
  <r>
    <s v="ORD-00543"/>
    <d v="2025-08-15T00:00:00"/>
    <s v="CUST-1733"/>
    <s v="Aarav Patel"/>
    <x v="3"/>
    <x v="13"/>
    <x v="3"/>
    <s v="Telangana"/>
    <s v="Warangal"/>
    <n v="2"/>
    <n v="22720.67"/>
    <n v="0.1"/>
    <n v="27700.5"/>
    <x v="4"/>
    <x v="1"/>
    <x v="1"/>
    <n v="0.2"/>
    <n v="2.0000000000000004E-2"/>
    <n v="4.000000000000001E-3"/>
    <n v="-27700.495999999999"/>
    <n v="-6925123.9999999981"/>
    <n v="2025"/>
    <x v="7"/>
    <n v="8"/>
    <s v="Q3"/>
  </r>
  <r>
    <s v="ORD-00544"/>
    <d v="2025-06-26T00:00:00"/>
    <s v="CUST-1256"/>
    <s v="Rohan Nair"/>
    <x v="4"/>
    <x v="12"/>
    <x v="3"/>
    <s v="Andhra Pradesh"/>
    <s v="Vijayawada"/>
    <n v="3"/>
    <n v="3483.1"/>
    <n v="0.2"/>
    <n v="6981.64"/>
    <x v="1"/>
    <x v="1"/>
    <x v="1"/>
    <n v="0.60000000000000009"/>
    <n v="0.12000000000000002"/>
    <n v="7.2000000000000022E-2"/>
    <n v="-6981.5680000000002"/>
    <n v="-96966.22222222219"/>
    <n v="2025"/>
    <x v="9"/>
    <n v="6"/>
    <s v="Q2"/>
  </r>
  <r>
    <s v="ORD-00545"/>
    <d v="2025-04-09T00:00:00"/>
    <s v="CUST-1292"/>
    <s v="Kiran Rao"/>
    <x v="2"/>
    <x v="10"/>
    <x v="4"/>
    <s v="West Bengal"/>
    <s v="Durgapur"/>
    <n v="3"/>
    <n v="740.58"/>
    <n v="0.1"/>
    <n v="1726.03"/>
    <x v="2"/>
    <x v="1"/>
    <x v="2"/>
    <n v="0.30000000000000004"/>
    <n v="3.0000000000000006E-2"/>
    <n v="9.0000000000000028E-3"/>
    <n v="-1726.021"/>
    <n v="-191780.11111111104"/>
    <n v="2025"/>
    <x v="0"/>
    <n v="4"/>
    <s v="Q2"/>
  </r>
  <r>
    <s v="ORD-00546"/>
    <d v="2025-02-05T00:00:00"/>
    <s v="CUST-2309"/>
    <s v="Ananya Nair"/>
    <x v="3"/>
    <x v="16"/>
    <x v="1"/>
    <s v="Chhattisgarh"/>
    <s v="Raipur"/>
    <n v="1"/>
    <n v="9062.49"/>
    <n v="0"/>
    <n v="7594.52"/>
    <x v="4"/>
    <x v="1"/>
    <x v="1"/>
    <n v="0"/>
    <n v="0"/>
    <n v="0"/>
    <n v="-7594.52"/>
    <e v="#DIV/0!"/>
    <n v="2025"/>
    <x v="11"/>
    <n v="2"/>
    <s v="Q1"/>
  </r>
  <r>
    <s v="ORD-00547"/>
    <d v="2025-04-06T00:00:00"/>
    <s v="CUST-2165"/>
    <s v="Priya Reddy"/>
    <x v="4"/>
    <x v="19"/>
    <x v="3"/>
    <s v="Karnataka"/>
    <s v="Bengaluru"/>
    <n v="2"/>
    <n v="2141.9"/>
    <n v="0"/>
    <n v="2845.86"/>
    <x v="1"/>
    <x v="1"/>
    <x v="0"/>
    <n v="0"/>
    <n v="0"/>
    <n v="0"/>
    <n v="-2845.86"/>
    <e v="#DIV/0!"/>
    <n v="2025"/>
    <x v="0"/>
    <n v="4"/>
    <s v="Q2"/>
  </r>
  <r>
    <s v="ORD-00548"/>
    <d v="2025-06-01T00:00:00"/>
    <s v="CUST-1904"/>
    <s v="Aarav Kumar"/>
    <x v="2"/>
    <x v="10"/>
    <x v="4"/>
    <s v="Odisha"/>
    <s v="Cuttack"/>
    <n v="1"/>
    <n v="5929.58"/>
    <n v="0"/>
    <n v="4938.16"/>
    <x v="4"/>
    <x v="1"/>
    <x v="0"/>
    <n v="0"/>
    <n v="0"/>
    <n v="0"/>
    <n v="-4938.16"/>
    <e v="#DIV/0!"/>
    <n v="2025"/>
    <x v="9"/>
    <n v="6"/>
    <s v="Q2"/>
  </r>
  <r>
    <s v="ORD-00549"/>
    <d v="2025-05-31T00:00:00"/>
    <s v="CUST-2313"/>
    <s v="Ananya Gupta"/>
    <x v="3"/>
    <x v="14"/>
    <x v="2"/>
    <s v="Rajasthan"/>
    <s v="Udaipur"/>
    <n v="3"/>
    <n v="5526.03"/>
    <n v="0"/>
    <n v="11047.88"/>
    <x v="2"/>
    <x v="0"/>
    <x v="2"/>
    <n v="0"/>
    <n v="0"/>
    <n v="0"/>
    <n v="-11047.88"/>
    <e v="#DIV/0!"/>
    <n v="2025"/>
    <x v="6"/>
    <n v="5"/>
    <s v="Q2"/>
  </r>
  <r>
    <s v="ORD-00550"/>
    <d v="2025-07-09T00:00:00"/>
    <s v="CUST-1763"/>
    <s v="Neha Nair"/>
    <x v="1"/>
    <x v="17"/>
    <x v="0"/>
    <s v="Punjab"/>
    <s v="Ludhiana"/>
    <n v="2"/>
    <n v="1668.83"/>
    <n v="0"/>
    <n v="2328.09"/>
    <x v="2"/>
    <x v="2"/>
    <x v="2"/>
    <n v="0"/>
    <n v="0"/>
    <n v="0"/>
    <n v="-2328.09"/>
    <e v="#DIV/0!"/>
    <n v="2025"/>
    <x v="4"/>
    <n v="7"/>
    <s v="Q3"/>
  </r>
  <r>
    <s v="ORD-00551"/>
    <d v="2025-08-12T00:00:00"/>
    <s v="CUST-1857"/>
    <s v="Vikram Patel"/>
    <x v="4"/>
    <x v="15"/>
    <x v="4"/>
    <s v="West Bengal"/>
    <s v="Durgapur"/>
    <n v="3"/>
    <n v="586.49"/>
    <n v="0.05"/>
    <n v="1396.27"/>
    <x v="3"/>
    <x v="1"/>
    <x v="2"/>
    <n v="0.15000000000000002"/>
    <n v="7.5000000000000015E-3"/>
    <n v="1.1250000000000003E-3"/>
    <n v="-1396.268875"/>
    <n v="-1241127.8888888885"/>
    <n v="2025"/>
    <x v="7"/>
    <n v="8"/>
    <s v="Q3"/>
  </r>
  <r>
    <s v="ORD-00552"/>
    <d v="2025-02-06T00:00:00"/>
    <s v="CUST-1144"/>
    <s v="Meera Gupta"/>
    <x v="0"/>
    <x v="6"/>
    <x v="3"/>
    <s v="Andhra Pradesh"/>
    <s v="Visakhapatnam"/>
    <n v="1"/>
    <n v="12734.36"/>
    <n v="0"/>
    <n v="8376.25"/>
    <x v="1"/>
    <x v="1"/>
    <x v="2"/>
    <n v="0"/>
    <n v="0"/>
    <n v="0"/>
    <n v="-8376.25"/>
    <e v="#DIV/0!"/>
    <n v="2025"/>
    <x v="11"/>
    <n v="2"/>
    <s v="Q1"/>
  </r>
  <r>
    <s v="ORD-00553"/>
    <d v="2025-09-25T00:00:00"/>
    <s v="CUST-1085"/>
    <s v="Aarav Gupta"/>
    <x v="0"/>
    <x v="11"/>
    <x v="2"/>
    <s v="Gujarat"/>
    <s v="Surat"/>
    <n v="2"/>
    <n v="11431.24"/>
    <n v="0.05"/>
    <n v="14526.69"/>
    <x v="1"/>
    <x v="1"/>
    <x v="1"/>
    <n v="0.1"/>
    <n v="5.000000000000001E-3"/>
    <n v="5.0000000000000012E-4"/>
    <n v="-14526.6895"/>
    <n v="-29053378.999999993"/>
    <n v="2025"/>
    <x v="2"/>
    <n v="9"/>
    <s v="Q3"/>
  </r>
  <r>
    <s v="ORD-00554"/>
    <d v="2025-07-02T00:00:00"/>
    <s v="CUST-1692"/>
    <s v="Rohan Patel"/>
    <x v="1"/>
    <x v="21"/>
    <x v="2"/>
    <s v="Goa"/>
    <s v="Panaji"/>
    <n v="2"/>
    <n v="3313.67"/>
    <n v="0.15"/>
    <n v="4730.37"/>
    <x v="1"/>
    <x v="1"/>
    <x v="2"/>
    <n v="0.3"/>
    <n v="4.4999999999999998E-2"/>
    <n v="1.35E-2"/>
    <n v="-4730.3564999999999"/>
    <n v="-350396.77777777775"/>
    <n v="2025"/>
    <x v="4"/>
    <n v="7"/>
    <s v="Q3"/>
  </r>
  <r>
    <s v="ORD-00555"/>
    <d v="2025-01-13T00:00:00"/>
    <s v="CUST-1101"/>
    <s v="Priya Gupta"/>
    <x v="2"/>
    <x v="8"/>
    <x v="2"/>
    <s v="Maharashtra"/>
    <s v="Nagpur"/>
    <n v="2"/>
    <n v="2870.93"/>
    <n v="0.1"/>
    <n v="4530.3"/>
    <x v="1"/>
    <x v="0"/>
    <x v="0"/>
    <n v="0.2"/>
    <n v="2.0000000000000004E-2"/>
    <n v="4.000000000000001E-3"/>
    <n v="-4530.2960000000003"/>
    <n v="-1132573.9999999998"/>
    <n v="2025"/>
    <x v="5"/>
    <n v="1"/>
    <s v="Q1"/>
  </r>
  <r>
    <s v="ORD-00556"/>
    <d v="2025-10-06T00:00:00"/>
    <s v="CUST-2261"/>
    <s v="Rohan Verma"/>
    <x v="4"/>
    <x v="24"/>
    <x v="0"/>
    <s v="Punjab"/>
    <s v="Amritsar"/>
    <n v="2"/>
    <n v="2270.2800000000002"/>
    <n v="0.15"/>
    <n v="3030.93"/>
    <x v="1"/>
    <x v="1"/>
    <x v="2"/>
    <n v="0.3"/>
    <n v="4.4999999999999998E-2"/>
    <n v="1.35E-2"/>
    <n v="-3030.9164999999998"/>
    <n v="-224512.33333333331"/>
    <n v="2025"/>
    <x v="10"/>
    <n v="10"/>
    <s v="Q4"/>
  </r>
  <r>
    <s v="ORD-00557"/>
    <d v="2025-08-05T00:00:00"/>
    <s v="CUST-2442"/>
    <s v="Rohan Nair"/>
    <x v="2"/>
    <x v="10"/>
    <x v="0"/>
    <s v="Haryana"/>
    <s v="Gurugram"/>
    <n v="4"/>
    <n v="5154.1099999999997"/>
    <n v="0"/>
    <n v="16091.38"/>
    <x v="1"/>
    <x v="1"/>
    <x v="1"/>
    <n v="0"/>
    <n v="0"/>
    <n v="0"/>
    <n v="-16091.38"/>
    <e v="#DIV/0!"/>
    <n v="2025"/>
    <x v="7"/>
    <n v="8"/>
    <s v="Q3"/>
  </r>
  <r>
    <s v="ORD-00558"/>
    <d v="2025-12-21T00:00:00"/>
    <s v="CUST-1205"/>
    <s v="Kiran Sharma"/>
    <x v="3"/>
    <x v="3"/>
    <x v="2"/>
    <s v="Rajasthan"/>
    <s v="Jaipur"/>
    <n v="3"/>
    <n v="53005.98"/>
    <n v="0.05"/>
    <n v="114893.91"/>
    <x v="0"/>
    <x v="2"/>
    <x v="2"/>
    <n v="0.15000000000000002"/>
    <n v="7.5000000000000015E-3"/>
    <n v="1.1250000000000003E-3"/>
    <n v="-114893.90887500001"/>
    <n v="-102127918.99999997"/>
    <n v="2025"/>
    <x v="1"/>
    <n v="12"/>
    <s v="Q4"/>
  </r>
  <r>
    <s v="ORD-00559"/>
    <d v="2025-12-27T00:00:00"/>
    <s v="CUST-1127"/>
    <s v="Neha Nair"/>
    <x v="4"/>
    <x v="19"/>
    <x v="3"/>
    <s v="Telangana"/>
    <s v="Hyderabad"/>
    <n v="1"/>
    <n v="1678.11"/>
    <n v="0.05"/>
    <n v="1089.78"/>
    <x v="2"/>
    <x v="0"/>
    <x v="1"/>
    <n v="0.05"/>
    <n v="2.5000000000000005E-3"/>
    <n v="1.2500000000000003E-4"/>
    <n v="-1089.7798749999999"/>
    <n v="-8718238.9999999981"/>
    <n v="2025"/>
    <x v="1"/>
    <n v="12"/>
    <s v="Q4"/>
  </r>
  <r>
    <s v="ORD-00560"/>
    <d v="2025-10-13T00:00:00"/>
    <s v="CUST-1957"/>
    <s v="Rahul Gupta"/>
    <x v="3"/>
    <x v="18"/>
    <x v="0"/>
    <s v="Punjab"/>
    <s v="Amritsar"/>
    <n v="3"/>
    <n v="32413.67"/>
    <n v="0.05"/>
    <n v="58182.68"/>
    <x v="4"/>
    <x v="1"/>
    <x v="1"/>
    <n v="0.15000000000000002"/>
    <n v="7.5000000000000015E-3"/>
    <n v="1.1250000000000003E-3"/>
    <n v="-58182.678874999998"/>
    <n v="-51717936.777777761"/>
    <n v="2025"/>
    <x v="10"/>
    <n v="10"/>
    <s v="Q4"/>
  </r>
  <r>
    <s v="ORD-00561"/>
    <d v="2025-09-30T00:00:00"/>
    <s v="CUST-1975"/>
    <s v="Ananya Joshi"/>
    <x v="3"/>
    <x v="14"/>
    <x v="0"/>
    <s v="Punjab"/>
    <s v="Amritsar"/>
    <n v="1"/>
    <n v="17293.45"/>
    <n v="0.1"/>
    <n v="11471.98"/>
    <x v="1"/>
    <x v="1"/>
    <x v="1"/>
    <n v="0.1"/>
    <n v="1.0000000000000002E-2"/>
    <n v="1.0000000000000002E-3"/>
    <n v="-11471.978999999999"/>
    <n v="-11471978.999999996"/>
    <n v="2025"/>
    <x v="2"/>
    <n v="9"/>
    <s v="Q3"/>
  </r>
  <r>
    <s v="ORD-00562"/>
    <d v="2025-03-03T00:00:00"/>
    <s v="CUST-1873"/>
    <s v="Rahul Gupta"/>
    <x v="2"/>
    <x v="8"/>
    <x v="4"/>
    <s v="West Bengal"/>
    <s v="Kolkata"/>
    <n v="2"/>
    <n v="1509.51"/>
    <n v="0"/>
    <n v="2536.61"/>
    <x v="0"/>
    <x v="1"/>
    <x v="1"/>
    <n v="0"/>
    <n v="0"/>
    <n v="0"/>
    <n v="-2536.61"/>
    <e v="#DIV/0!"/>
    <n v="2025"/>
    <x v="3"/>
    <n v="3"/>
    <s v="Q1"/>
  </r>
  <r>
    <s v="ORD-00563"/>
    <d v="2025-03-25T00:00:00"/>
    <s v="CUST-1307"/>
    <s v="Arjun Gupta"/>
    <x v="2"/>
    <x v="20"/>
    <x v="0"/>
    <s v="Haryana"/>
    <s v="Gurugram"/>
    <n v="3"/>
    <n v="5246.55"/>
    <n v="0"/>
    <n v="13394.85"/>
    <x v="1"/>
    <x v="1"/>
    <x v="0"/>
    <n v="0"/>
    <n v="0"/>
    <n v="0"/>
    <n v="-13394.85"/>
    <e v="#DIV/0!"/>
    <n v="2025"/>
    <x v="3"/>
    <n v="3"/>
    <s v="Q1"/>
  </r>
  <r>
    <s v="ORD-00564"/>
    <d v="2025-08-05T00:00:00"/>
    <s v="CUST-1260"/>
    <s v="Isha Joshi"/>
    <x v="3"/>
    <x v="3"/>
    <x v="4"/>
    <s v="Odisha"/>
    <s v="Cuttack"/>
    <n v="1"/>
    <n v="35669.160000000003"/>
    <n v="0.1"/>
    <n v="24123.32"/>
    <x v="2"/>
    <x v="1"/>
    <x v="1"/>
    <n v="0.1"/>
    <n v="1.0000000000000002E-2"/>
    <n v="1.0000000000000002E-3"/>
    <n v="-24123.319"/>
    <n v="-24123318.999999993"/>
    <n v="2025"/>
    <x v="7"/>
    <n v="8"/>
    <s v="Q3"/>
  </r>
  <r>
    <s v="ORD-00565"/>
    <d v="2025-12-08T00:00:00"/>
    <s v="CUST-1177"/>
    <s v="Kiran Rao"/>
    <x v="1"/>
    <x v="9"/>
    <x v="2"/>
    <s v="Gujarat"/>
    <s v="Surat"/>
    <n v="3"/>
    <n v="1276.8800000000001"/>
    <n v="0.1"/>
    <n v="2979.79"/>
    <x v="0"/>
    <x v="1"/>
    <x v="0"/>
    <n v="0.30000000000000004"/>
    <n v="3.0000000000000006E-2"/>
    <n v="9.0000000000000028E-3"/>
    <n v="-2979.7809999999999"/>
    <n v="-331086.77777777769"/>
    <n v="2025"/>
    <x v="1"/>
    <n v="12"/>
    <s v="Q4"/>
  </r>
  <r>
    <s v="ORD-00566"/>
    <d v="2025-07-06T00:00:00"/>
    <s v="CUST-1727"/>
    <s v="Vikram Patel"/>
    <x v="0"/>
    <x v="4"/>
    <x v="4"/>
    <s v="Odisha"/>
    <s v="Cuttack"/>
    <n v="3"/>
    <n v="6063"/>
    <n v="0.1"/>
    <n v="12549.33"/>
    <x v="2"/>
    <x v="0"/>
    <x v="0"/>
    <n v="0.30000000000000004"/>
    <n v="3.0000000000000006E-2"/>
    <n v="9.0000000000000028E-3"/>
    <n v="-12549.321"/>
    <n v="-1394368.9999999995"/>
    <n v="2025"/>
    <x v="4"/>
    <n v="7"/>
    <s v="Q3"/>
  </r>
  <r>
    <s v="ORD-00567"/>
    <d v="2025-01-19T00:00:00"/>
    <s v="CUST-2229"/>
    <s v="Priya Verma"/>
    <x v="0"/>
    <x v="0"/>
    <x v="1"/>
    <s v="Chhattisgarh"/>
    <s v="Bilaspur"/>
    <n v="2"/>
    <n v="17423.11"/>
    <n v="0.05"/>
    <n v="27061.16"/>
    <x v="4"/>
    <x v="1"/>
    <x v="1"/>
    <n v="0.1"/>
    <n v="5.000000000000001E-3"/>
    <n v="5.0000000000000012E-4"/>
    <n v="-27061.159500000002"/>
    <n v="-54122318.999999993"/>
    <n v="2025"/>
    <x v="5"/>
    <n v="1"/>
    <s v="Q1"/>
  </r>
  <r>
    <s v="ORD-00568"/>
    <d v="2025-06-26T00:00:00"/>
    <s v="CUST-1200"/>
    <s v="Sneha Joshi"/>
    <x v="1"/>
    <x v="1"/>
    <x v="0"/>
    <s v="Uttar Pradesh"/>
    <s v="Kanpur"/>
    <n v="1"/>
    <n v="4281.2299999999996"/>
    <n v="0.05"/>
    <n v="2988.95"/>
    <x v="4"/>
    <x v="1"/>
    <x v="1"/>
    <n v="0.05"/>
    <n v="2.5000000000000005E-3"/>
    <n v="1.2500000000000003E-4"/>
    <n v="-2988.9498749999998"/>
    <n v="-23911598.999999993"/>
    <n v="2025"/>
    <x v="9"/>
    <n v="6"/>
    <s v="Q2"/>
  </r>
  <r>
    <s v="ORD-00569"/>
    <d v="2025-04-10T00:00:00"/>
    <s v="CUST-1513"/>
    <s v="Priya Gupta"/>
    <x v="0"/>
    <x v="4"/>
    <x v="3"/>
    <s v="Tamil Nadu"/>
    <s v="Chennai"/>
    <n v="1"/>
    <n v="15923.08"/>
    <n v="0"/>
    <n v="10212.36"/>
    <x v="3"/>
    <x v="2"/>
    <x v="2"/>
    <n v="0"/>
    <n v="0"/>
    <n v="0"/>
    <n v="-10212.36"/>
    <e v="#DIV/0!"/>
    <n v="2025"/>
    <x v="0"/>
    <n v="4"/>
    <s v="Q2"/>
  </r>
  <r>
    <s v="ORD-00570"/>
    <d v="2025-08-21T00:00:00"/>
    <s v="CUST-2193"/>
    <s v="Vikram Gupta"/>
    <x v="3"/>
    <x v="18"/>
    <x v="0"/>
    <s v="Punjab"/>
    <s v="Amritsar"/>
    <n v="4"/>
    <n v="30710.77"/>
    <n v="0.2"/>
    <n v="82336.710000000006"/>
    <x v="4"/>
    <x v="1"/>
    <x v="1"/>
    <n v="0.8"/>
    <n v="0.16000000000000003"/>
    <n v="0.12800000000000003"/>
    <n v="-82336.582000000009"/>
    <n v="-643254.54687499988"/>
    <n v="2025"/>
    <x v="7"/>
    <n v="8"/>
    <s v="Q3"/>
  </r>
  <r>
    <s v="ORD-00571"/>
    <d v="2025-03-17T00:00:00"/>
    <s v="CUST-1434"/>
    <s v="Arjun Kumar"/>
    <x v="3"/>
    <x v="14"/>
    <x v="2"/>
    <s v="Rajasthan"/>
    <s v="Jaipur"/>
    <n v="1"/>
    <n v="41111.760000000002"/>
    <n v="0.15"/>
    <n v="30234.78"/>
    <x v="0"/>
    <x v="1"/>
    <x v="1"/>
    <n v="0.15"/>
    <n v="2.2499999999999999E-2"/>
    <n v="3.375E-3"/>
    <n v="-30234.776624999999"/>
    <n v="-8958452.3333333321"/>
    <n v="2025"/>
    <x v="3"/>
    <n v="3"/>
    <s v="Q1"/>
  </r>
  <r>
    <s v="ORD-00572"/>
    <d v="2025-09-22T00:00:00"/>
    <s v="CUST-1509"/>
    <s v="Ananya Gupta"/>
    <x v="4"/>
    <x v="24"/>
    <x v="1"/>
    <s v="Chhattisgarh"/>
    <s v="Bilaspur"/>
    <n v="2"/>
    <n v="3702.53"/>
    <n v="0"/>
    <n v="5984.19"/>
    <x v="1"/>
    <x v="0"/>
    <x v="2"/>
    <n v="0"/>
    <n v="0"/>
    <n v="0"/>
    <n v="-5984.19"/>
    <e v="#DIV/0!"/>
    <n v="2025"/>
    <x v="2"/>
    <n v="9"/>
    <s v="Q3"/>
  </r>
  <r>
    <s v="ORD-00573"/>
    <d v="2025-10-11T00:00:00"/>
    <s v="CUST-2489"/>
    <s v="Aarav Gupta"/>
    <x v="3"/>
    <x v="13"/>
    <x v="3"/>
    <s v="Andhra Pradesh"/>
    <s v="Vijayawada"/>
    <n v="1"/>
    <n v="6434.71"/>
    <n v="0"/>
    <n v="4673.75"/>
    <x v="0"/>
    <x v="1"/>
    <x v="2"/>
    <n v="0"/>
    <n v="0"/>
    <n v="0"/>
    <n v="-4673.75"/>
    <e v="#DIV/0!"/>
    <n v="2025"/>
    <x v="10"/>
    <n v="10"/>
    <s v="Q4"/>
  </r>
  <r>
    <s v="ORD-00574"/>
    <d v="2025-07-25T00:00:00"/>
    <s v="CUST-2288"/>
    <s v="Arjun Sharma"/>
    <x v="0"/>
    <x v="4"/>
    <x v="3"/>
    <s v="Karnataka"/>
    <s v="Mysuru"/>
    <n v="1"/>
    <n v="7638.5"/>
    <n v="0.1"/>
    <n v="5800.08"/>
    <x v="1"/>
    <x v="1"/>
    <x v="2"/>
    <n v="0.1"/>
    <n v="1.0000000000000002E-2"/>
    <n v="1.0000000000000002E-3"/>
    <n v="-5800.0789999999997"/>
    <n v="-5800078.9999999981"/>
    <n v="2025"/>
    <x v="4"/>
    <n v="7"/>
    <s v="Q3"/>
  </r>
  <r>
    <s v="ORD-00575"/>
    <d v="2025-08-11T00:00:00"/>
    <s v="CUST-1579"/>
    <s v="Isha Singh"/>
    <x v="0"/>
    <x v="0"/>
    <x v="3"/>
    <s v="Tamil Nadu"/>
    <s v="Coimbatore"/>
    <n v="3"/>
    <n v="10975.87"/>
    <n v="0"/>
    <n v="25817.25"/>
    <x v="2"/>
    <x v="1"/>
    <x v="1"/>
    <n v="0"/>
    <n v="0"/>
    <n v="0"/>
    <n v="-25817.25"/>
    <e v="#DIV/0!"/>
    <n v="2025"/>
    <x v="7"/>
    <n v="8"/>
    <s v="Q3"/>
  </r>
  <r>
    <s v="ORD-00576"/>
    <d v="2025-02-21T00:00:00"/>
    <s v="CUST-1118"/>
    <s v="Kiran Rao"/>
    <x v="0"/>
    <x v="11"/>
    <x v="2"/>
    <s v="Maharashtra"/>
    <s v="Pune"/>
    <n v="1"/>
    <n v="5667.6"/>
    <n v="0.15"/>
    <n v="2990.31"/>
    <x v="1"/>
    <x v="1"/>
    <x v="1"/>
    <n v="0.15"/>
    <n v="2.2499999999999999E-2"/>
    <n v="3.375E-3"/>
    <n v="-2990.3066250000002"/>
    <n v="-886016.77777777787"/>
    <n v="2025"/>
    <x v="11"/>
    <n v="2"/>
    <s v="Q1"/>
  </r>
  <r>
    <s v="ORD-00577"/>
    <d v="2025-12-05T00:00:00"/>
    <s v="CUST-1086"/>
    <s v="Kiran Gupta"/>
    <x v="3"/>
    <x v="14"/>
    <x v="2"/>
    <s v="Rajasthan"/>
    <s v="Udaipur"/>
    <n v="5"/>
    <n v="55344.86"/>
    <n v="0.1"/>
    <n v="214976.18"/>
    <x v="0"/>
    <x v="1"/>
    <x v="0"/>
    <n v="0.5"/>
    <n v="0.05"/>
    <n v="2.5000000000000001E-2"/>
    <n v="-214976.155"/>
    <n v="-8599046.1999999993"/>
    <n v="2025"/>
    <x v="1"/>
    <n v="12"/>
    <s v="Q4"/>
  </r>
  <r>
    <s v="ORD-00578"/>
    <d v="2025-05-24T00:00:00"/>
    <s v="CUST-1235"/>
    <s v="Sneha Nair"/>
    <x v="0"/>
    <x v="4"/>
    <x v="1"/>
    <s v="Madhya Pradesh"/>
    <s v="Indore"/>
    <n v="2"/>
    <n v="3314.03"/>
    <n v="0.05"/>
    <n v="4661.8100000000004"/>
    <x v="2"/>
    <x v="1"/>
    <x v="1"/>
    <n v="0.1"/>
    <n v="5.000000000000001E-3"/>
    <n v="5.0000000000000012E-4"/>
    <n v="-4661.8095000000003"/>
    <n v="-9323618.9999999981"/>
    <n v="2025"/>
    <x v="6"/>
    <n v="5"/>
    <s v="Q2"/>
  </r>
  <r>
    <s v="ORD-00579"/>
    <d v="2025-03-10T00:00:00"/>
    <s v="CUST-1322"/>
    <s v="Kiran Verma"/>
    <x v="0"/>
    <x v="0"/>
    <x v="0"/>
    <s v="Punjab"/>
    <s v="Amritsar"/>
    <n v="2"/>
    <n v="7051.33"/>
    <n v="0"/>
    <n v="9382.9500000000007"/>
    <x v="0"/>
    <x v="2"/>
    <x v="1"/>
    <n v="0"/>
    <n v="0"/>
    <n v="0"/>
    <n v="-9382.9500000000007"/>
    <e v="#DIV/0!"/>
    <n v="2025"/>
    <x v="3"/>
    <n v="3"/>
    <s v="Q1"/>
  </r>
  <r>
    <s v="ORD-00580"/>
    <d v="2025-04-09T00:00:00"/>
    <s v="CUST-1258"/>
    <s v="Meera Joshi"/>
    <x v="4"/>
    <x v="12"/>
    <x v="3"/>
    <s v="Andhra Pradesh"/>
    <s v="Vijayawada"/>
    <n v="1"/>
    <n v="1561.68"/>
    <n v="0.1"/>
    <n v="938.29"/>
    <x v="3"/>
    <x v="1"/>
    <x v="2"/>
    <n v="0.1"/>
    <n v="1.0000000000000002E-2"/>
    <n v="1.0000000000000002E-3"/>
    <n v="-938.28899999999999"/>
    <n v="-938288.99999999977"/>
    <n v="2025"/>
    <x v="0"/>
    <n v="4"/>
    <s v="Q2"/>
  </r>
  <r>
    <s v="ORD-00581"/>
    <d v="2025-01-25T00:00:00"/>
    <s v="CUST-2008"/>
    <s v="Rohan Singh"/>
    <x v="3"/>
    <x v="13"/>
    <x v="2"/>
    <s v="Gujarat"/>
    <s v="Surat"/>
    <n v="4"/>
    <n v="27206.84"/>
    <n v="0.05"/>
    <n v="73271.3"/>
    <x v="2"/>
    <x v="1"/>
    <x v="2"/>
    <n v="0.2"/>
    <n v="1.0000000000000002E-2"/>
    <n v="2.0000000000000005E-3"/>
    <n v="-73271.29800000001"/>
    <n v="-36635648.999999993"/>
    <n v="2025"/>
    <x v="5"/>
    <n v="1"/>
    <s v="Q1"/>
  </r>
  <r>
    <s v="ORD-00582"/>
    <d v="2025-02-22T00:00:00"/>
    <s v="CUST-1017"/>
    <s v="Vikram Gupta"/>
    <x v="0"/>
    <x v="4"/>
    <x v="1"/>
    <s v="Chhattisgarh"/>
    <s v="Raipur"/>
    <n v="1"/>
    <n v="1386.14"/>
    <n v="0.1"/>
    <n v="787.25"/>
    <x v="2"/>
    <x v="0"/>
    <x v="1"/>
    <n v="0.1"/>
    <n v="1.0000000000000002E-2"/>
    <n v="1.0000000000000002E-3"/>
    <n v="-787.24900000000002"/>
    <n v="-787248.99999999988"/>
    <n v="2025"/>
    <x v="11"/>
    <n v="2"/>
    <s v="Q1"/>
  </r>
  <r>
    <s v="ORD-00583"/>
    <d v="2025-05-31T00:00:00"/>
    <s v="CUST-1673"/>
    <s v="Priya Verma"/>
    <x v="0"/>
    <x v="4"/>
    <x v="3"/>
    <s v="Karnataka"/>
    <s v="Bengaluru"/>
    <n v="2"/>
    <n v="5415.1"/>
    <n v="0.05"/>
    <n v="7196.24"/>
    <x v="4"/>
    <x v="1"/>
    <x v="1"/>
    <n v="0.1"/>
    <n v="5.000000000000001E-3"/>
    <n v="5.0000000000000012E-4"/>
    <n v="-7196.2394999999997"/>
    <n v="-14392478.999999996"/>
    <n v="2025"/>
    <x v="6"/>
    <n v="5"/>
    <s v="Q2"/>
  </r>
  <r>
    <s v="ORD-00584"/>
    <d v="2025-05-24T00:00:00"/>
    <s v="CUST-1477"/>
    <s v="Arjun Reddy"/>
    <x v="0"/>
    <x v="0"/>
    <x v="3"/>
    <s v="Telangana"/>
    <s v="Warangal"/>
    <n v="1"/>
    <n v="7632.72"/>
    <n v="0"/>
    <n v="4913.18"/>
    <x v="2"/>
    <x v="1"/>
    <x v="1"/>
    <n v="0"/>
    <n v="0"/>
    <n v="0"/>
    <n v="-4913.18"/>
    <e v="#DIV/0!"/>
    <n v="2025"/>
    <x v="6"/>
    <n v="5"/>
    <s v="Q2"/>
  </r>
  <r>
    <s v="ORD-00585"/>
    <d v="2025-02-26T00:00:00"/>
    <s v="CUST-1694"/>
    <s v="Vikram Nair"/>
    <x v="2"/>
    <x v="10"/>
    <x v="1"/>
    <s v="Chhattisgarh"/>
    <s v="Bilaspur"/>
    <n v="1"/>
    <n v="3555.89"/>
    <n v="0.1"/>
    <n v="2152.21"/>
    <x v="2"/>
    <x v="2"/>
    <x v="2"/>
    <n v="0.1"/>
    <n v="1.0000000000000002E-2"/>
    <n v="1.0000000000000002E-3"/>
    <n v="-2152.2089999999998"/>
    <n v="-2152208.9999999995"/>
    <n v="2025"/>
    <x v="11"/>
    <n v="2"/>
    <s v="Q1"/>
  </r>
  <r>
    <s v="ORD-00586"/>
    <d v="2025-02-08T00:00:00"/>
    <s v="CUST-2388"/>
    <s v="Rahul Nair"/>
    <x v="3"/>
    <x v="18"/>
    <x v="0"/>
    <s v="Haryana"/>
    <s v="Faridabad"/>
    <n v="2"/>
    <n v="36024.720000000001"/>
    <n v="0.05"/>
    <n v="42758.26"/>
    <x v="4"/>
    <x v="0"/>
    <x v="1"/>
    <n v="0.1"/>
    <n v="5.000000000000001E-3"/>
    <n v="5.0000000000000012E-4"/>
    <n v="-42758.2595"/>
    <n v="-85516518.999999985"/>
    <n v="2025"/>
    <x v="11"/>
    <n v="2"/>
    <s v="Q1"/>
  </r>
  <r>
    <s v="ORD-00587"/>
    <d v="2025-04-19T00:00:00"/>
    <s v="CUST-2273"/>
    <s v="Aarav Sharma"/>
    <x v="3"/>
    <x v="3"/>
    <x v="3"/>
    <s v="Tamil Nadu"/>
    <s v="Coimbatore"/>
    <n v="2"/>
    <n v="18961.939999999999"/>
    <n v="0"/>
    <n v="30227.69"/>
    <x v="1"/>
    <x v="1"/>
    <x v="1"/>
    <n v="0"/>
    <n v="0"/>
    <n v="0"/>
    <n v="-30227.69"/>
    <e v="#DIV/0!"/>
    <n v="2025"/>
    <x v="0"/>
    <n v="4"/>
    <s v="Q2"/>
  </r>
  <r>
    <s v="ORD-00588"/>
    <d v="2025-06-30T00:00:00"/>
    <s v="CUST-2478"/>
    <s v="Isha Nair"/>
    <x v="1"/>
    <x v="17"/>
    <x v="3"/>
    <s v="Telangana"/>
    <s v="Warangal"/>
    <n v="1"/>
    <n v="2734.45"/>
    <n v="0"/>
    <n v="2104.58"/>
    <x v="0"/>
    <x v="1"/>
    <x v="1"/>
    <n v="0"/>
    <n v="0"/>
    <n v="0"/>
    <n v="-2104.58"/>
    <e v="#DIV/0!"/>
    <n v="2025"/>
    <x v="9"/>
    <n v="6"/>
    <s v="Q2"/>
  </r>
  <r>
    <s v="ORD-00589"/>
    <d v="2025-02-11T00:00:00"/>
    <s v="CUST-1619"/>
    <s v="Vikram Singh"/>
    <x v="0"/>
    <x v="5"/>
    <x v="0"/>
    <s v="Haryana"/>
    <s v="Gurugram"/>
    <n v="2"/>
    <n v="9505.7800000000007"/>
    <n v="0.1"/>
    <n v="11018.48"/>
    <x v="3"/>
    <x v="0"/>
    <x v="2"/>
    <n v="0.2"/>
    <n v="2.0000000000000004E-2"/>
    <n v="4.000000000000001E-3"/>
    <n v="-11018.475999999999"/>
    <n v="-2754618.9999999991"/>
    <n v="2025"/>
    <x v="11"/>
    <n v="2"/>
    <s v="Q1"/>
  </r>
  <r>
    <s v="ORD-00590"/>
    <d v="2025-07-05T00:00:00"/>
    <s v="CUST-1902"/>
    <s v="Kiran Nair"/>
    <x v="0"/>
    <x v="0"/>
    <x v="3"/>
    <s v="Telangana"/>
    <s v="Warangal"/>
    <n v="3"/>
    <n v="6169.88"/>
    <n v="0.1"/>
    <n v="13686.79"/>
    <x v="0"/>
    <x v="1"/>
    <x v="0"/>
    <n v="0.30000000000000004"/>
    <n v="3.0000000000000006E-2"/>
    <n v="9.0000000000000028E-3"/>
    <n v="-13686.781000000001"/>
    <n v="-1520753.444444444"/>
    <n v="2025"/>
    <x v="4"/>
    <n v="7"/>
    <s v="Q3"/>
  </r>
  <r>
    <s v="ORD-00591"/>
    <d v="2025-08-11T00:00:00"/>
    <s v="CUST-1948"/>
    <s v="Neha Singh"/>
    <x v="3"/>
    <x v="14"/>
    <x v="2"/>
    <s v="Maharashtra"/>
    <s v="Nagpur"/>
    <n v="1"/>
    <n v="54217.72"/>
    <n v="0.05"/>
    <n v="41148.47"/>
    <x v="0"/>
    <x v="0"/>
    <x v="2"/>
    <n v="0.05"/>
    <n v="2.5000000000000005E-3"/>
    <n v="1.2500000000000003E-4"/>
    <n v="-41148.469875000003"/>
    <n v="-329187758.99999994"/>
    <n v="2025"/>
    <x v="7"/>
    <n v="8"/>
    <s v="Q3"/>
  </r>
  <r>
    <s v="ORD-00592"/>
    <d v="2025-05-02T00:00:00"/>
    <s v="CUST-2125"/>
    <s v="Kiran Joshi"/>
    <x v="3"/>
    <x v="18"/>
    <x v="3"/>
    <s v="Andhra Pradesh"/>
    <s v="Vijayawada"/>
    <n v="1"/>
    <n v="36148.21"/>
    <n v="0.1"/>
    <n v="21476.720000000001"/>
    <x v="3"/>
    <x v="1"/>
    <x v="0"/>
    <n v="0.1"/>
    <n v="1.0000000000000002E-2"/>
    <n v="1.0000000000000002E-3"/>
    <n v="-21476.719000000001"/>
    <n v="-21476718.999999996"/>
    <n v="2025"/>
    <x v="6"/>
    <n v="5"/>
    <s v="Q2"/>
  </r>
  <r>
    <s v="ORD-00593"/>
    <d v="2025-05-13T00:00:00"/>
    <s v="CUST-1813"/>
    <s v="Meera Verma"/>
    <x v="3"/>
    <x v="13"/>
    <x v="3"/>
    <s v="Andhra Pradesh"/>
    <s v="Visakhapatnam"/>
    <n v="1"/>
    <n v="22599.13"/>
    <n v="0"/>
    <n v="14254.78"/>
    <x v="1"/>
    <x v="1"/>
    <x v="2"/>
    <n v="0"/>
    <n v="0"/>
    <n v="0"/>
    <n v="-14254.78"/>
    <e v="#DIV/0!"/>
    <n v="2025"/>
    <x v="6"/>
    <n v="5"/>
    <s v="Q2"/>
  </r>
  <r>
    <s v="ORD-00594"/>
    <d v="2025-06-12T00:00:00"/>
    <s v="CUST-1769"/>
    <s v="Neha Nair"/>
    <x v="3"/>
    <x v="13"/>
    <x v="2"/>
    <s v="Gujarat"/>
    <s v="Surat"/>
    <n v="1"/>
    <n v="61656"/>
    <n v="0.05"/>
    <n v="38371.910000000003"/>
    <x v="1"/>
    <x v="1"/>
    <x v="1"/>
    <n v="0.05"/>
    <n v="2.5000000000000005E-3"/>
    <n v="1.2500000000000003E-4"/>
    <n v="-38371.909875000005"/>
    <n v="-306975278.99999994"/>
    <n v="2025"/>
    <x v="9"/>
    <n v="6"/>
    <s v="Q2"/>
  </r>
  <r>
    <s v="ORD-00595"/>
    <d v="2025-08-03T00:00:00"/>
    <s v="CUST-1848"/>
    <s v="Priya Rao"/>
    <x v="2"/>
    <x v="23"/>
    <x v="1"/>
    <s v="Chhattisgarh"/>
    <s v="Raipur"/>
    <n v="1"/>
    <n v="5977.74"/>
    <n v="0.1"/>
    <n v="3499.1"/>
    <x v="3"/>
    <x v="1"/>
    <x v="1"/>
    <n v="0.1"/>
    <n v="1.0000000000000002E-2"/>
    <n v="1.0000000000000002E-3"/>
    <n v="-3499.0989999999997"/>
    <n v="-3499098.9999999991"/>
    <n v="2025"/>
    <x v="7"/>
    <n v="8"/>
    <s v="Q3"/>
  </r>
  <r>
    <s v="ORD-00596"/>
    <d v="2025-08-09T00:00:00"/>
    <s v="CUST-1819"/>
    <s v="Meera Kumar"/>
    <x v="4"/>
    <x v="12"/>
    <x v="2"/>
    <s v="Maharashtra"/>
    <s v="Mumbai"/>
    <n v="1"/>
    <n v="8852"/>
    <n v="0.1"/>
    <n v="6203.67"/>
    <x v="4"/>
    <x v="1"/>
    <x v="0"/>
    <n v="0.1"/>
    <n v="1.0000000000000002E-2"/>
    <n v="1.0000000000000002E-3"/>
    <n v="-6203.6689999999999"/>
    <n v="-6203668.9999999981"/>
    <n v="2025"/>
    <x v="7"/>
    <n v="8"/>
    <s v="Q3"/>
  </r>
  <r>
    <s v="ORD-00597"/>
    <d v="2025-08-23T00:00:00"/>
    <s v="CUST-1395"/>
    <s v="Sneha Verma"/>
    <x v="3"/>
    <x v="3"/>
    <x v="2"/>
    <s v="Goa"/>
    <s v="Panaji"/>
    <n v="2"/>
    <n v="45456.85"/>
    <n v="0.05"/>
    <n v="54698.65"/>
    <x v="1"/>
    <x v="0"/>
    <x v="2"/>
    <n v="0.1"/>
    <n v="5.000000000000001E-3"/>
    <n v="5.0000000000000012E-4"/>
    <n v="-54698.6495"/>
    <n v="-109397298.99999997"/>
    <n v="2025"/>
    <x v="7"/>
    <n v="8"/>
    <s v="Q3"/>
  </r>
  <r>
    <s v="ORD-00598"/>
    <d v="2025-11-27T00:00:00"/>
    <s v="CUST-1790"/>
    <s v="Rohan Gupta"/>
    <x v="0"/>
    <x v="0"/>
    <x v="1"/>
    <s v="Madhya Pradesh"/>
    <s v="Indore"/>
    <n v="1"/>
    <n v="7243.26"/>
    <n v="0"/>
    <n v="5076.42"/>
    <x v="3"/>
    <x v="1"/>
    <x v="2"/>
    <n v="0"/>
    <n v="0"/>
    <n v="0"/>
    <n v="-5076.42"/>
    <e v="#DIV/0!"/>
    <n v="2025"/>
    <x v="8"/>
    <n v="11"/>
    <s v="Q4"/>
  </r>
  <r>
    <s v="ORD-00599"/>
    <d v="2025-05-26T00:00:00"/>
    <s v="CUST-1897"/>
    <s v="Rohan Singh"/>
    <x v="3"/>
    <x v="18"/>
    <x v="2"/>
    <s v="Rajasthan"/>
    <s v="Udaipur"/>
    <n v="2"/>
    <n v="19334.650000000001"/>
    <n v="0"/>
    <n v="27584.51"/>
    <x v="0"/>
    <x v="0"/>
    <x v="0"/>
    <n v="0"/>
    <n v="0"/>
    <n v="0"/>
    <n v="-27584.51"/>
    <e v="#DIV/0!"/>
    <n v="2025"/>
    <x v="6"/>
    <n v="5"/>
    <s v="Q2"/>
  </r>
  <r>
    <s v="ORD-00600"/>
    <d v="2025-08-27T00:00:00"/>
    <s v="CUST-1333"/>
    <s v="Isha Kumar"/>
    <x v="0"/>
    <x v="4"/>
    <x v="1"/>
    <s v="Chhattisgarh"/>
    <s v="Raipur"/>
    <n v="5"/>
    <n v="12175.4"/>
    <n v="0.15"/>
    <n v="33235.18"/>
    <x v="3"/>
    <x v="2"/>
    <x v="1"/>
    <n v="0.75"/>
    <n v="0.11249999999999999"/>
    <n v="8.4374999999999992E-2"/>
    <n v="-33235.095625000002"/>
    <n v="-393897.42962962971"/>
    <n v="2025"/>
    <x v="7"/>
    <n v="8"/>
    <s v="Q3"/>
  </r>
  <r>
    <s v="ORD-00601"/>
    <d v="2025-03-17T00:00:00"/>
    <s v="CUST-2073"/>
    <s v="Sneha Rao"/>
    <x v="3"/>
    <x v="18"/>
    <x v="2"/>
    <s v="Maharashtra"/>
    <s v="Pune"/>
    <n v="4"/>
    <n v="63781.85"/>
    <n v="0"/>
    <n v="180949.33"/>
    <x v="1"/>
    <x v="2"/>
    <x v="0"/>
    <n v="0"/>
    <n v="0"/>
    <n v="0"/>
    <n v="-180949.33"/>
    <e v="#DIV/0!"/>
    <n v="2025"/>
    <x v="3"/>
    <n v="3"/>
    <s v="Q1"/>
  </r>
  <r>
    <s v="ORD-00602"/>
    <d v="2025-01-09T00:00:00"/>
    <s v="CUST-1366"/>
    <s v="Rohan Patel"/>
    <x v="4"/>
    <x v="12"/>
    <x v="2"/>
    <s v="Gujarat"/>
    <s v="Surat"/>
    <n v="3"/>
    <n v="5827.08"/>
    <n v="0"/>
    <n v="13411.93"/>
    <x v="1"/>
    <x v="1"/>
    <x v="1"/>
    <n v="0"/>
    <n v="0"/>
    <n v="0"/>
    <n v="-13411.93"/>
    <e v="#DIV/0!"/>
    <n v="2025"/>
    <x v="5"/>
    <n v="1"/>
    <s v="Q1"/>
  </r>
  <r>
    <s v="ORD-00603"/>
    <d v="2025-03-15T00:00:00"/>
    <s v="CUST-1817"/>
    <s v="Vikram Kumar"/>
    <x v="2"/>
    <x v="8"/>
    <x v="2"/>
    <s v="Gujarat"/>
    <s v="Ahmedabad"/>
    <n v="1"/>
    <n v="6218.66"/>
    <n v="0"/>
    <n v="4376.5"/>
    <x v="1"/>
    <x v="0"/>
    <x v="2"/>
    <n v="0"/>
    <n v="0"/>
    <n v="0"/>
    <n v="-4376.5"/>
    <e v="#DIV/0!"/>
    <n v="2025"/>
    <x v="3"/>
    <n v="3"/>
    <s v="Q1"/>
  </r>
  <r>
    <s v="ORD-00604"/>
    <d v="2025-09-10T00:00:00"/>
    <s v="CUST-1506"/>
    <s v="Sneha Rao"/>
    <x v="4"/>
    <x v="22"/>
    <x v="1"/>
    <s v="Chhattisgarh"/>
    <s v="Raipur"/>
    <n v="1"/>
    <n v="3297.38"/>
    <n v="0.05"/>
    <n v="2700.15"/>
    <x v="1"/>
    <x v="1"/>
    <x v="0"/>
    <n v="0.05"/>
    <n v="2.5000000000000005E-3"/>
    <n v="1.2500000000000003E-4"/>
    <n v="-2700.1498750000001"/>
    <n v="-21601198.999999996"/>
    <n v="2025"/>
    <x v="2"/>
    <n v="9"/>
    <s v="Q3"/>
  </r>
  <r>
    <s v="ORD-00605"/>
    <d v="2025-08-18T00:00:00"/>
    <s v="CUST-1604"/>
    <s v="Ananya Singh"/>
    <x v="4"/>
    <x v="19"/>
    <x v="2"/>
    <s v="Gujarat"/>
    <s v="Surat"/>
    <n v="3"/>
    <n v="3959.11"/>
    <n v="0.1"/>
    <n v="7422.28"/>
    <x v="1"/>
    <x v="1"/>
    <x v="1"/>
    <n v="0.30000000000000004"/>
    <n v="3.0000000000000006E-2"/>
    <n v="9.0000000000000028E-3"/>
    <n v="-7422.2709999999997"/>
    <n v="-824696.77777777752"/>
    <n v="2025"/>
    <x v="7"/>
    <n v="8"/>
    <s v="Q3"/>
  </r>
  <r>
    <s v="ORD-00606"/>
    <d v="2025-01-07T00:00:00"/>
    <s v="CUST-1945"/>
    <s v="Priya Sharma"/>
    <x v="0"/>
    <x v="5"/>
    <x v="2"/>
    <s v="Goa"/>
    <s v="Margao"/>
    <n v="1"/>
    <n v="16378.56"/>
    <n v="0"/>
    <n v="12926.78"/>
    <x v="3"/>
    <x v="1"/>
    <x v="2"/>
    <n v="0"/>
    <n v="0"/>
    <n v="0"/>
    <n v="-12926.78"/>
    <e v="#DIV/0!"/>
    <n v="2025"/>
    <x v="5"/>
    <n v="1"/>
    <s v="Q1"/>
  </r>
  <r>
    <s v="ORD-00607"/>
    <d v="2025-06-23T00:00:00"/>
    <s v="CUST-2293"/>
    <s v="Arjun Verma"/>
    <x v="0"/>
    <x v="4"/>
    <x v="0"/>
    <s v="Uttar Pradesh"/>
    <s v="Noida"/>
    <n v="1"/>
    <n v="13793.79"/>
    <n v="0.05"/>
    <n v="9959.9500000000007"/>
    <x v="0"/>
    <x v="0"/>
    <x v="1"/>
    <n v="0.05"/>
    <n v="2.5000000000000005E-3"/>
    <n v="1.2500000000000003E-4"/>
    <n v="-9959.9498750000002"/>
    <n v="-79679598.999999985"/>
    <n v="2025"/>
    <x v="9"/>
    <n v="6"/>
    <s v="Q2"/>
  </r>
  <r>
    <s v="ORD-00608"/>
    <d v="2025-05-21T00:00:00"/>
    <s v="CUST-1230"/>
    <s v="Isha Nair"/>
    <x v="3"/>
    <x v="16"/>
    <x v="1"/>
    <s v="Chhattisgarh"/>
    <s v="Raipur"/>
    <n v="2"/>
    <n v="63819.56"/>
    <n v="0"/>
    <n v="91586.69"/>
    <x v="1"/>
    <x v="0"/>
    <x v="2"/>
    <n v="0"/>
    <n v="0"/>
    <n v="0"/>
    <n v="-91586.69"/>
    <e v="#DIV/0!"/>
    <n v="2025"/>
    <x v="6"/>
    <n v="5"/>
    <s v="Q2"/>
  </r>
  <r>
    <s v="ORD-00609"/>
    <d v="2025-06-17T00:00:00"/>
    <s v="CUST-1862"/>
    <s v="Priya Joshi"/>
    <x v="0"/>
    <x v="4"/>
    <x v="3"/>
    <s v="Karnataka"/>
    <s v="Bengaluru"/>
    <n v="1"/>
    <n v="14103.42"/>
    <n v="0.05"/>
    <n v="11682.06"/>
    <x v="1"/>
    <x v="1"/>
    <x v="1"/>
    <n v="0.05"/>
    <n v="2.5000000000000005E-3"/>
    <n v="1.2500000000000003E-4"/>
    <n v="-11682.059874999999"/>
    <n v="-93456478.99999997"/>
    <n v="2025"/>
    <x v="9"/>
    <n v="6"/>
    <s v="Q2"/>
  </r>
  <r>
    <s v="ORD-00610"/>
    <d v="2025-06-19T00:00:00"/>
    <s v="CUST-1228"/>
    <s v="Aarav Patel"/>
    <x v="4"/>
    <x v="22"/>
    <x v="0"/>
    <s v="Delhi"/>
    <s v="Delhi"/>
    <n v="3"/>
    <n v="4312.38"/>
    <n v="0"/>
    <n v="10910.13"/>
    <x v="0"/>
    <x v="1"/>
    <x v="2"/>
    <n v="0"/>
    <n v="0"/>
    <n v="0"/>
    <n v="-10910.13"/>
    <e v="#DIV/0!"/>
    <n v="2025"/>
    <x v="9"/>
    <n v="6"/>
    <s v="Q2"/>
  </r>
  <r>
    <s v="ORD-00611"/>
    <d v="2025-10-10T00:00:00"/>
    <s v="CUST-2166"/>
    <s v="Aarav Kumar"/>
    <x v="3"/>
    <x v="3"/>
    <x v="2"/>
    <s v="Goa"/>
    <s v="Panaji"/>
    <n v="3"/>
    <n v="35222.82"/>
    <n v="0"/>
    <n v="71027.55"/>
    <x v="3"/>
    <x v="0"/>
    <x v="2"/>
    <n v="0"/>
    <n v="0"/>
    <n v="0"/>
    <n v="-71027.55"/>
    <e v="#DIV/0!"/>
    <n v="2025"/>
    <x v="10"/>
    <n v="10"/>
    <s v="Q4"/>
  </r>
  <r>
    <s v="ORD-00612"/>
    <d v="2025-05-02T00:00:00"/>
    <s v="CUST-1932"/>
    <s v="Ananya Joshi"/>
    <x v="4"/>
    <x v="15"/>
    <x v="3"/>
    <s v="Tamil Nadu"/>
    <s v="Coimbatore"/>
    <n v="3"/>
    <n v="8154.38"/>
    <n v="0.05"/>
    <n v="20284.810000000001"/>
    <x v="1"/>
    <x v="0"/>
    <x v="1"/>
    <n v="0.15000000000000002"/>
    <n v="7.5000000000000015E-3"/>
    <n v="1.1250000000000003E-3"/>
    <n v="-20284.808875000002"/>
    <n v="-18030941.22222222"/>
    <n v="2025"/>
    <x v="6"/>
    <n v="5"/>
    <s v="Q2"/>
  </r>
  <r>
    <s v="ORD-00613"/>
    <d v="2025-07-13T00:00:00"/>
    <s v="CUST-1696"/>
    <s v="Isha Reddy"/>
    <x v="0"/>
    <x v="4"/>
    <x v="0"/>
    <s v="Delhi"/>
    <s v="New Delhi"/>
    <n v="3"/>
    <n v="10243.49"/>
    <n v="0.1"/>
    <n v="17284.87"/>
    <x v="1"/>
    <x v="1"/>
    <x v="1"/>
    <n v="0.30000000000000004"/>
    <n v="3.0000000000000006E-2"/>
    <n v="9.0000000000000028E-3"/>
    <n v="-17284.861000000001"/>
    <n v="-1920540.1111111105"/>
    <n v="2025"/>
    <x v="4"/>
    <n v="7"/>
    <s v="Q3"/>
  </r>
  <r>
    <s v="ORD-00614"/>
    <d v="2025-01-05T00:00:00"/>
    <s v="CUST-2239"/>
    <s v="Rahul Patel"/>
    <x v="4"/>
    <x v="15"/>
    <x v="3"/>
    <s v="Andhra Pradesh"/>
    <s v="Visakhapatnam"/>
    <n v="1"/>
    <n v="2670.88"/>
    <n v="0.1"/>
    <n v="1497.12"/>
    <x v="3"/>
    <x v="1"/>
    <x v="2"/>
    <n v="0.1"/>
    <n v="1.0000000000000002E-2"/>
    <n v="1.0000000000000002E-3"/>
    <n v="-1497.1189999999999"/>
    <n v="-1497118.9999999995"/>
    <n v="2025"/>
    <x v="5"/>
    <n v="1"/>
    <s v="Q1"/>
  </r>
  <r>
    <s v="ORD-00615"/>
    <d v="2025-01-29T00:00:00"/>
    <s v="CUST-2070"/>
    <s v="Sneha Singh"/>
    <x v="4"/>
    <x v="19"/>
    <x v="0"/>
    <s v="Uttar Pradesh"/>
    <s v="Lucknow"/>
    <n v="2"/>
    <n v="4202.7700000000004"/>
    <n v="0.05"/>
    <n v="5148.99"/>
    <x v="1"/>
    <x v="1"/>
    <x v="1"/>
    <n v="0.1"/>
    <n v="5.000000000000001E-3"/>
    <n v="5.0000000000000012E-4"/>
    <n v="-5148.9894999999997"/>
    <n v="-10297978.999999996"/>
    <n v="2025"/>
    <x v="5"/>
    <n v="1"/>
    <s v="Q1"/>
  </r>
  <r>
    <s v="ORD-00616"/>
    <d v="2025-06-14T00:00:00"/>
    <s v="CUST-1015"/>
    <s v="Rohan Verma"/>
    <x v="2"/>
    <x v="8"/>
    <x v="0"/>
    <s v="Uttar Pradesh"/>
    <s v="Lucknow"/>
    <n v="1"/>
    <n v="3807.69"/>
    <n v="0"/>
    <n v="2712.87"/>
    <x v="1"/>
    <x v="1"/>
    <x v="2"/>
    <n v="0"/>
    <n v="0"/>
    <n v="0"/>
    <n v="-2712.87"/>
    <e v="#DIV/0!"/>
    <n v="2025"/>
    <x v="9"/>
    <n v="6"/>
    <s v="Q2"/>
  </r>
  <r>
    <s v="ORD-00617"/>
    <d v="2025-12-05T00:00:00"/>
    <s v="CUST-2367"/>
    <s v="Kiran Reddy"/>
    <x v="2"/>
    <x v="23"/>
    <x v="4"/>
    <s v="Jharkhand"/>
    <s v="Ranchi"/>
    <n v="2"/>
    <n v="1038.3499999999999"/>
    <n v="0.05"/>
    <n v="1410.38"/>
    <x v="0"/>
    <x v="1"/>
    <x v="2"/>
    <n v="0.1"/>
    <n v="5.000000000000001E-3"/>
    <n v="5.0000000000000012E-4"/>
    <n v="-1410.3795"/>
    <n v="-2820758.9999999995"/>
    <n v="2025"/>
    <x v="1"/>
    <n v="12"/>
    <s v="Q4"/>
  </r>
  <r>
    <s v="ORD-00618"/>
    <d v="2025-05-16T00:00:00"/>
    <s v="CUST-1136"/>
    <s v="Aarav Reddy"/>
    <x v="0"/>
    <x v="6"/>
    <x v="2"/>
    <s v="Goa"/>
    <s v="Panaji"/>
    <n v="1"/>
    <n v="13567.09"/>
    <n v="0.05"/>
    <n v="8178.05"/>
    <x v="1"/>
    <x v="1"/>
    <x v="2"/>
    <n v="0.05"/>
    <n v="2.5000000000000005E-3"/>
    <n v="1.2500000000000003E-4"/>
    <n v="-8178.0498750000006"/>
    <n v="-65424398.999999993"/>
    <n v="2025"/>
    <x v="6"/>
    <n v="5"/>
    <s v="Q2"/>
  </r>
  <r>
    <s v="ORD-00619"/>
    <d v="2025-12-31T00:00:00"/>
    <s v="CUST-1696"/>
    <s v="Arjun Verma"/>
    <x v="1"/>
    <x v="7"/>
    <x v="3"/>
    <s v="Telangana"/>
    <s v="Hyderabad"/>
    <n v="2"/>
    <n v="769.43"/>
    <n v="0.15"/>
    <n v="1063.68"/>
    <x v="3"/>
    <x v="2"/>
    <x v="1"/>
    <n v="0.3"/>
    <n v="4.4999999999999998E-2"/>
    <n v="1.35E-2"/>
    <n v="-1063.6665"/>
    <n v="-78790.111111111109"/>
    <n v="2025"/>
    <x v="1"/>
    <n v="12"/>
    <s v="Q4"/>
  </r>
  <r>
    <s v="ORD-00620"/>
    <d v="2025-11-17T00:00:00"/>
    <s v="CUST-2291"/>
    <s v="Ananya Sharma"/>
    <x v="4"/>
    <x v="15"/>
    <x v="4"/>
    <s v="Jharkhand"/>
    <s v="Ranchi"/>
    <n v="5"/>
    <n v="3941.8"/>
    <n v="0.2"/>
    <n v="11091.06"/>
    <x v="0"/>
    <x v="1"/>
    <x v="1"/>
    <n v="1"/>
    <n v="0.2"/>
    <n v="0.2"/>
    <n v="-11090.859999999999"/>
    <n v="-55454.299999999988"/>
    <n v="2025"/>
    <x v="8"/>
    <n v="11"/>
    <s v="Q4"/>
  </r>
  <r>
    <s v="ORD-00621"/>
    <d v="2025-12-08T00:00:00"/>
    <s v="CUST-1711"/>
    <s v="Rohan Reddy"/>
    <x v="1"/>
    <x v="9"/>
    <x v="2"/>
    <s v="Gujarat"/>
    <s v="Surat"/>
    <n v="1"/>
    <n v="4071.96"/>
    <n v="0.1"/>
    <n v="3175.45"/>
    <x v="1"/>
    <x v="1"/>
    <x v="1"/>
    <n v="0.1"/>
    <n v="1.0000000000000002E-2"/>
    <n v="1.0000000000000002E-3"/>
    <n v="-3175.4489999999996"/>
    <n v="-3175448.9999999991"/>
    <n v="2025"/>
    <x v="1"/>
    <n v="12"/>
    <s v="Q4"/>
  </r>
  <r>
    <s v="ORD-00622"/>
    <d v="2025-05-25T00:00:00"/>
    <s v="CUST-1685"/>
    <s v="Meera Kumar"/>
    <x v="2"/>
    <x v="20"/>
    <x v="3"/>
    <s v="Tamil Nadu"/>
    <s v="Coimbatore"/>
    <n v="1"/>
    <n v="3485.96"/>
    <n v="0.05"/>
    <n v="2912.74"/>
    <x v="2"/>
    <x v="1"/>
    <x v="2"/>
    <n v="0.05"/>
    <n v="2.5000000000000005E-3"/>
    <n v="1.2500000000000003E-4"/>
    <n v="-2912.7398749999998"/>
    <n v="-23301918.999999993"/>
    <n v="2025"/>
    <x v="6"/>
    <n v="5"/>
    <s v="Q2"/>
  </r>
  <r>
    <s v="ORD-00623"/>
    <d v="2025-11-23T00:00:00"/>
    <s v="CUST-1622"/>
    <s v="Meera Sharma"/>
    <x v="2"/>
    <x v="8"/>
    <x v="2"/>
    <s v="Maharashtra"/>
    <s v="Mumbai"/>
    <n v="1"/>
    <n v="5957.3"/>
    <n v="0.1"/>
    <n v="4286.3100000000004"/>
    <x v="0"/>
    <x v="1"/>
    <x v="0"/>
    <n v="0.1"/>
    <n v="1.0000000000000002E-2"/>
    <n v="1.0000000000000002E-3"/>
    <n v="-4286.3090000000002"/>
    <n v="-4286308.9999999991"/>
    <n v="2025"/>
    <x v="8"/>
    <n v="11"/>
    <s v="Q4"/>
  </r>
  <r>
    <s v="ORD-00624"/>
    <d v="2025-08-05T00:00:00"/>
    <s v="CUST-2435"/>
    <s v="Rahul Singh"/>
    <x v="1"/>
    <x v="7"/>
    <x v="3"/>
    <s v="Telangana"/>
    <s v="Hyderabad"/>
    <n v="1"/>
    <n v="1873.94"/>
    <n v="0.05"/>
    <n v="1157.1099999999999"/>
    <x v="0"/>
    <x v="2"/>
    <x v="1"/>
    <n v="0.05"/>
    <n v="2.5000000000000005E-3"/>
    <n v="1.2500000000000003E-4"/>
    <n v="-1157.1098749999999"/>
    <n v="-9256878.9999999963"/>
    <n v="2025"/>
    <x v="7"/>
    <n v="8"/>
    <s v="Q3"/>
  </r>
  <r>
    <s v="ORD-00625"/>
    <d v="2025-10-28T00:00:00"/>
    <s v="CUST-1175"/>
    <s v="Vikram Patel"/>
    <x v="2"/>
    <x v="20"/>
    <x v="4"/>
    <s v="Bihar"/>
    <s v="Gaya"/>
    <n v="1"/>
    <n v="6720.4"/>
    <n v="0.1"/>
    <n v="4563.28"/>
    <x v="0"/>
    <x v="0"/>
    <x v="1"/>
    <n v="0.1"/>
    <n v="1.0000000000000002E-2"/>
    <n v="1.0000000000000002E-3"/>
    <n v="-4563.2789999999995"/>
    <n v="-4563278.9999999981"/>
    <n v="2025"/>
    <x v="10"/>
    <n v="10"/>
    <s v="Q4"/>
  </r>
  <r>
    <s v="ORD-00626"/>
    <d v="2025-05-12T00:00:00"/>
    <s v="CUST-1501"/>
    <s v="Aarav Joshi"/>
    <x v="1"/>
    <x v="17"/>
    <x v="0"/>
    <s v="Delhi"/>
    <s v="New Delhi"/>
    <n v="3"/>
    <n v="1244.98"/>
    <n v="0"/>
    <n v="3077.72"/>
    <x v="0"/>
    <x v="1"/>
    <x v="1"/>
    <n v="0"/>
    <n v="0"/>
    <n v="0"/>
    <n v="-3077.72"/>
    <e v="#DIV/0!"/>
    <n v="2025"/>
    <x v="6"/>
    <n v="5"/>
    <s v="Q2"/>
  </r>
  <r>
    <s v="ORD-00627"/>
    <d v="2025-10-19T00:00:00"/>
    <s v="CUST-2346"/>
    <s v="Ananya Sharma"/>
    <x v="0"/>
    <x v="6"/>
    <x v="1"/>
    <s v="Chhattisgarh"/>
    <s v="Raipur"/>
    <n v="2"/>
    <n v="1361.97"/>
    <n v="0.05"/>
    <n v="2222.21"/>
    <x v="1"/>
    <x v="2"/>
    <x v="2"/>
    <n v="0.1"/>
    <n v="5.000000000000001E-3"/>
    <n v="5.0000000000000012E-4"/>
    <n v="-2222.2094999999999"/>
    <n v="-4444418.9999999991"/>
    <n v="2025"/>
    <x v="10"/>
    <n v="10"/>
    <s v="Q4"/>
  </r>
  <r>
    <s v="ORD-00628"/>
    <d v="2025-03-11T00:00:00"/>
    <s v="CUST-1876"/>
    <s v="Vikram Kumar"/>
    <x v="3"/>
    <x v="14"/>
    <x v="0"/>
    <s v="Uttar Pradesh"/>
    <s v="Noida"/>
    <n v="2"/>
    <n v="56899.09"/>
    <n v="0"/>
    <n v="83178.09"/>
    <x v="1"/>
    <x v="1"/>
    <x v="1"/>
    <n v="0"/>
    <n v="0"/>
    <n v="0"/>
    <n v="-83178.09"/>
    <e v="#DIV/0!"/>
    <n v="2025"/>
    <x v="3"/>
    <n v="3"/>
    <s v="Q1"/>
  </r>
  <r>
    <s v="ORD-00629"/>
    <d v="2025-09-09T00:00:00"/>
    <s v="CUST-1368"/>
    <s v="Rohan Sharma"/>
    <x v="0"/>
    <x v="11"/>
    <x v="4"/>
    <s v="Bihar"/>
    <s v="Patna"/>
    <n v="2"/>
    <n v="13713.11"/>
    <n v="0.05"/>
    <n v="16155.59"/>
    <x v="1"/>
    <x v="1"/>
    <x v="0"/>
    <n v="0.1"/>
    <n v="5.000000000000001E-3"/>
    <n v="5.0000000000000012E-4"/>
    <n v="-16155.5895"/>
    <n v="-32311178.999999993"/>
    <n v="2025"/>
    <x v="2"/>
    <n v="9"/>
    <s v="Q3"/>
  </r>
  <r>
    <s v="ORD-00630"/>
    <d v="2025-10-02T00:00:00"/>
    <s v="CUST-1991"/>
    <s v="Rahul Reddy"/>
    <x v="0"/>
    <x v="4"/>
    <x v="3"/>
    <s v="Telangana"/>
    <s v="Hyderabad"/>
    <n v="1"/>
    <n v="4713.32"/>
    <n v="0.1"/>
    <n v="3078.74"/>
    <x v="1"/>
    <x v="1"/>
    <x v="1"/>
    <n v="0.1"/>
    <n v="1.0000000000000002E-2"/>
    <n v="1.0000000000000002E-3"/>
    <n v="-3078.7389999999996"/>
    <n v="-3078738.9999999991"/>
    <n v="2025"/>
    <x v="10"/>
    <n v="10"/>
    <s v="Q4"/>
  </r>
  <r>
    <s v="ORD-00631"/>
    <d v="2025-12-30T00:00:00"/>
    <s v="CUST-2597"/>
    <s v="Kiran Joshi"/>
    <x v="3"/>
    <x v="13"/>
    <x v="4"/>
    <s v="Odisha"/>
    <s v="Bhubaneswar"/>
    <n v="1"/>
    <n v="64031.09"/>
    <n v="0.1"/>
    <n v="44309.64"/>
    <x v="0"/>
    <x v="2"/>
    <x v="2"/>
    <n v="0.1"/>
    <n v="1.0000000000000002E-2"/>
    <n v="1.0000000000000002E-3"/>
    <n v="-44309.639000000003"/>
    <n v="-44309638.999999993"/>
    <n v="2025"/>
    <x v="1"/>
    <n v="12"/>
    <s v="Q4"/>
  </r>
  <r>
    <s v="ORD-00632"/>
    <d v="2025-07-01T00:00:00"/>
    <s v="CUST-1776"/>
    <s v="Isha Rao"/>
    <x v="3"/>
    <x v="3"/>
    <x v="3"/>
    <s v="Tamil Nadu"/>
    <s v="Coimbatore"/>
    <n v="3"/>
    <n v="33394.79"/>
    <n v="0.1"/>
    <n v="58505.25"/>
    <x v="2"/>
    <x v="1"/>
    <x v="0"/>
    <n v="0.30000000000000004"/>
    <n v="3.0000000000000006E-2"/>
    <n v="9.0000000000000028E-3"/>
    <n v="-58505.241000000002"/>
    <n v="-6500582.3333333312"/>
    <n v="2025"/>
    <x v="4"/>
    <n v="7"/>
    <s v="Q3"/>
  </r>
  <r>
    <s v="ORD-00633"/>
    <d v="2025-06-16T00:00:00"/>
    <s v="CUST-1409"/>
    <s v="Arjun Sharma"/>
    <x v="2"/>
    <x v="23"/>
    <x v="3"/>
    <s v="Telangana"/>
    <s v="Hyderabad"/>
    <n v="3"/>
    <n v="6677.03"/>
    <n v="0.2"/>
    <n v="12627.39"/>
    <x v="2"/>
    <x v="2"/>
    <x v="1"/>
    <n v="0.60000000000000009"/>
    <n v="0.12000000000000002"/>
    <n v="7.2000000000000022E-2"/>
    <n v="-12627.317999999999"/>
    <n v="-175379.4166666666"/>
    <n v="2025"/>
    <x v="9"/>
    <n v="6"/>
    <s v="Q2"/>
  </r>
  <r>
    <s v="ORD-00634"/>
    <d v="2025-04-01T00:00:00"/>
    <s v="CUST-1785"/>
    <s v="Ananya Verma"/>
    <x v="3"/>
    <x v="3"/>
    <x v="3"/>
    <s v="Telangana"/>
    <s v="Warangal"/>
    <n v="1"/>
    <n v="33569.33"/>
    <n v="0"/>
    <n v="25724.33"/>
    <x v="0"/>
    <x v="1"/>
    <x v="1"/>
    <n v="0"/>
    <n v="0"/>
    <n v="0"/>
    <n v="-25724.33"/>
    <e v="#DIV/0!"/>
    <n v="2025"/>
    <x v="0"/>
    <n v="4"/>
    <s v="Q2"/>
  </r>
  <r>
    <s v="ORD-00635"/>
    <d v="2025-07-21T00:00:00"/>
    <s v="CUST-1408"/>
    <s v="Neha Kumar"/>
    <x v="0"/>
    <x v="4"/>
    <x v="0"/>
    <s v="Haryana"/>
    <s v="Gurugram"/>
    <n v="1"/>
    <n v="8863.43"/>
    <n v="0.05"/>
    <n v="6266.58"/>
    <x v="0"/>
    <x v="2"/>
    <x v="1"/>
    <n v="0.05"/>
    <n v="2.5000000000000005E-3"/>
    <n v="1.2500000000000003E-4"/>
    <n v="-6266.5798750000004"/>
    <n v="-50132638.999999993"/>
    <n v="2025"/>
    <x v="4"/>
    <n v="7"/>
    <s v="Q3"/>
  </r>
  <r>
    <s v="ORD-00636"/>
    <d v="2025-12-12T00:00:00"/>
    <s v="CUST-1766"/>
    <s v="Aarav Verma"/>
    <x v="1"/>
    <x v="17"/>
    <x v="2"/>
    <s v="Goa"/>
    <s v="Margao"/>
    <n v="1"/>
    <n v="2383.41"/>
    <n v="0.05"/>
    <n v="1723.11"/>
    <x v="1"/>
    <x v="1"/>
    <x v="2"/>
    <n v="0.05"/>
    <n v="2.5000000000000005E-3"/>
    <n v="1.2500000000000003E-4"/>
    <n v="-1723.1098749999999"/>
    <n v="-13784878.999999996"/>
    <n v="2025"/>
    <x v="1"/>
    <n v="12"/>
    <s v="Q4"/>
  </r>
  <r>
    <s v="ORD-00637"/>
    <d v="2025-01-19T00:00:00"/>
    <s v="CUST-1308"/>
    <s v="Sneha Singh"/>
    <x v="4"/>
    <x v="19"/>
    <x v="3"/>
    <s v="Tamil Nadu"/>
    <s v="Chennai"/>
    <n v="1"/>
    <n v="3346.44"/>
    <n v="0.1"/>
    <n v="1890.67"/>
    <x v="1"/>
    <x v="1"/>
    <x v="1"/>
    <n v="0.1"/>
    <n v="1.0000000000000002E-2"/>
    <n v="1.0000000000000002E-3"/>
    <n v="-1890.6690000000001"/>
    <n v="-1890668.9999999995"/>
    <n v="2025"/>
    <x v="5"/>
    <n v="1"/>
    <s v="Q1"/>
  </r>
  <r>
    <s v="ORD-00638"/>
    <d v="2025-02-08T00:00:00"/>
    <s v="CUST-1063"/>
    <s v="Priya Verma"/>
    <x v="2"/>
    <x v="23"/>
    <x v="2"/>
    <s v="Rajasthan"/>
    <s v="Udaipur"/>
    <n v="1"/>
    <n v="3922.43"/>
    <n v="0.05"/>
    <n v="3039.74"/>
    <x v="1"/>
    <x v="1"/>
    <x v="2"/>
    <n v="0.05"/>
    <n v="2.5000000000000005E-3"/>
    <n v="1.2500000000000003E-4"/>
    <n v="-3039.7398749999998"/>
    <n v="-24317918.999999993"/>
    <n v="2025"/>
    <x v="11"/>
    <n v="2"/>
    <s v="Q1"/>
  </r>
  <r>
    <s v="ORD-00639"/>
    <d v="2025-05-06T00:00:00"/>
    <s v="CUST-1061"/>
    <s v="Ananya Singh"/>
    <x v="4"/>
    <x v="12"/>
    <x v="3"/>
    <s v="Tamil Nadu"/>
    <s v="Coimbatore"/>
    <n v="2"/>
    <n v="4346.71"/>
    <n v="0"/>
    <n v="6969.34"/>
    <x v="0"/>
    <x v="0"/>
    <x v="2"/>
    <n v="0"/>
    <n v="0"/>
    <n v="0"/>
    <n v="-6969.34"/>
    <e v="#DIV/0!"/>
    <n v="2025"/>
    <x v="6"/>
    <n v="5"/>
    <s v="Q2"/>
  </r>
  <r>
    <s v="ORD-00640"/>
    <d v="2025-06-22T00:00:00"/>
    <s v="CUST-1507"/>
    <s v="Aarav Reddy"/>
    <x v="2"/>
    <x v="2"/>
    <x v="0"/>
    <s v="Haryana"/>
    <s v="Faridabad"/>
    <n v="3"/>
    <n v="642.53"/>
    <n v="0.05"/>
    <n v="1230.95"/>
    <x v="0"/>
    <x v="1"/>
    <x v="1"/>
    <n v="0.15000000000000002"/>
    <n v="7.5000000000000015E-3"/>
    <n v="1.1250000000000003E-3"/>
    <n v="-1230.948875"/>
    <n v="-1094176.7777777775"/>
    <n v="2025"/>
    <x v="9"/>
    <n v="6"/>
    <s v="Q2"/>
  </r>
  <r>
    <s v="ORD-00641"/>
    <d v="2025-05-21T00:00:00"/>
    <s v="CUST-1256"/>
    <s v="Rohan Joshi"/>
    <x v="3"/>
    <x v="14"/>
    <x v="0"/>
    <s v="Haryana"/>
    <s v="Faridabad"/>
    <n v="1"/>
    <n v="18037.64"/>
    <n v="0.2"/>
    <n v="9234.24"/>
    <x v="1"/>
    <x v="2"/>
    <x v="2"/>
    <n v="0.2"/>
    <n v="4.0000000000000008E-2"/>
    <n v="8.0000000000000019E-3"/>
    <n v="-9234.232"/>
    <n v="-1154278.9999999998"/>
    <n v="2025"/>
    <x v="6"/>
    <n v="5"/>
    <s v="Q2"/>
  </r>
  <r>
    <s v="ORD-00642"/>
    <d v="2025-08-30T00:00:00"/>
    <s v="CUST-1077"/>
    <s v="Priya Kumar"/>
    <x v="2"/>
    <x v="10"/>
    <x v="1"/>
    <s v="Chhattisgarh"/>
    <s v="Raipur"/>
    <n v="2"/>
    <n v="1806.61"/>
    <n v="0.15"/>
    <n v="2217.6999999999998"/>
    <x v="2"/>
    <x v="2"/>
    <x v="0"/>
    <n v="0.3"/>
    <n v="4.4999999999999998E-2"/>
    <n v="1.35E-2"/>
    <n v="-2217.6864999999998"/>
    <n v="-164273.07407407407"/>
    <n v="2025"/>
    <x v="7"/>
    <n v="8"/>
    <s v="Q3"/>
  </r>
  <r>
    <s v="ORD-00643"/>
    <d v="2025-08-08T00:00:00"/>
    <s v="CUST-1090"/>
    <s v="Aarav Rao"/>
    <x v="2"/>
    <x v="10"/>
    <x v="4"/>
    <s v="Odisha"/>
    <s v="Cuttack"/>
    <n v="1"/>
    <n v="6125.07"/>
    <n v="0.05"/>
    <n v="4753.66"/>
    <x v="0"/>
    <x v="1"/>
    <x v="1"/>
    <n v="0.05"/>
    <n v="2.5000000000000005E-3"/>
    <n v="1.2500000000000003E-4"/>
    <n v="-4753.6598750000003"/>
    <n v="-38029278.999999993"/>
    <n v="2025"/>
    <x v="7"/>
    <n v="8"/>
    <s v="Q3"/>
  </r>
  <r>
    <s v="ORD-00644"/>
    <d v="2025-05-06T00:00:00"/>
    <s v="CUST-1365"/>
    <s v="Neha Kumar"/>
    <x v="0"/>
    <x v="4"/>
    <x v="0"/>
    <s v="Uttar Pradesh"/>
    <s v="Noida"/>
    <n v="2"/>
    <n v="11060.45"/>
    <n v="0.15"/>
    <n v="13590.47"/>
    <x v="1"/>
    <x v="2"/>
    <x v="0"/>
    <n v="0.3"/>
    <n v="4.4999999999999998E-2"/>
    <n v="1.35E-2"/>
    <n v="-13590.4565"/>
    <n v="-1006700.4814814815"/>
    <n v="2025"/>
    <x v="6"/>
    <n v="5"/>
    <s v="Q2"/>
  </r>
  <r>
    <s v="ORD-00645"/>
    <d v="2025-02-27T00:00:00"/>
    <s v="CUST-1272"/>
    <s v="Aarav Singh"/>
    <x v="3"/>
    <x v="13"/>
    <x v="2"/>
    <s v="Gujarat"/>
    <s v="Surat"/>
    <n v="2"/>
    <n v="49993.88"/>
    <n v="0"/>
    <n v="80778.48"/>
    <x v="0"/>
    <x v="1"/>
    <x v="2"/>
    <n v="0"/>
    <n v="0"/>
    <n v="0"/>
    <n v="-80778.48"/>
    <e v="#DIV/0!"/>
    <n v="2025"/>
    <x v="11"/>
    <n v="2"/>
    <s v="Q1"/>
  </r>
  <r>
    <s v="ORD-00646"/>
    <d v="2025-05-28T00:00:00"/>
    <s v="CUST-1649"/>
    <s v="Rohan Reddy"/>
    <x v="2"/>
    <x v="10"/>
    <x v="2"/>
    <s v="Goa"/>
    <s v="Panaji"/>
    <n v="3"/>
    <n v="6715.05"/>
    <n v="0.05"/>
    <n v="15728.89"/>
    <x v="2"/>
    <x v="0"/>
    <x v="0"/>
    <n v="0.15000000000000002"/>
    <n v="7.5000000000000015E-3"/>
    <n v="1.1250000000000003E-3"/>
    <n v="-15728.888874999999"/>
    <n v="-13981234.55555555"/>
    <n v="2025"/>
    <x v="6"/>
    <n v="5"/>
    <s v="Q2"/>
  </r>
  <r>
    <s v="ORD-00647"/>
    <d v="2025-11-13T00:00:00"/>
    <s v="CUST-2299"/>
    <s v="Arjun Patel"/>
    <x v="3"/>
    <x v="3"/>
    <x v="3"/>
    <s v="Tamil Nadu"/>
    <s v="Chennai"/>
    <n v="1"/>
    <n v="42396.49"/>
    <n v="0.1"/>
    <n v="24112.7"/>
    <x v="1"/>
    <x v="1"/>
    <x v="2"/>
    <n v="0.1"/>
    <n v="1.0000000000000002E-2"/>
    <n v="1.0000000000000002E-3"/>
    <n v="-24112.699000000001"/>
    <n v="-24112698.999999996"/>
    <n v="2025"/>
    <x v="8"/>
    <n v="11"/>
    <s v="Q4"/>
  </r>
  <r>
    <s v="ORD-00648"/>
    <d v="2025-12-27T00:00:00"/>
    <s v="CUST-1040"/>
    <s v="Aarav Singh"/>
    <x v="2"/>
    <x v="2"/>
    <x v="4"/>
    <s v="West Bengal"/>
    <s v="Kolkata"/>
    <n v="1"/>
    <n v="6885.23"/>
    <n v="0"/>
    <n v="4976.6499999999996"/>
    <x v="1"/>
    <x v="0"/>
    <x v="0"/>
    <n v="0"/>
    <n v="0"/>
    <n v="0"/>
    <n v="-4976.6499999999996"/>
    <e v="#DIV/0!"/>
    <n v="2025"/>
    <x v="1"/>
    <n v="12"/>
    <s v="Q4"/>
  </r>
  <r>
    <s v="ORD-00649"/>
    <d v="2025-01-01T00:00:00"/>
    <s v="CUST-1174"/>
    <s v="Kiran Kumar"/>
    <x v="3"/>
    <x v="13"/>
    <x v="3"/>
    <s v="Karnataka"/>
    <s v="Mysuru"/>
    <n v="2"/>
    <n v="21297.02"/>
    <n v="0"/>
    <n v="37353.17"/>
    <x v="3"/>
    <x v="2"/>
    <x v="0"/>
    <n v="0"/>
    <n v="0"/>
    <n v="0"/>
    <n v="-37353.17"/>
    <e v="#DIV/0!"/>
    <n v="2025"/>
    <x v="5"/>
    <n v="1"/>
    <s v="Q1"/>
  </r>
  <r>
    <s v="ORD-00650"/>
    <d v="2025-12-14T00:00:00"/>
    <s v="CUST-2523"/>
    <s v="Vikram Patel"/>
    <x v="2"/>
    <x v="2"/>
    <x v="0"/>
    <s v="Punjab"/>
    <s v="Ludhiana"/>
    <n v="1"/>
    <n v="1629.36"/>
    <n v="0.15"/>
    <n v="868.14"/>
    <x v="2"/>
    <x v="1"/>
    <x v="1"/>
    <n v="0.15"/>
    <n v="2.2499999999999999E-2"/>
    <n v="3.375E-3"/>
    <n v="-868.13662499999998"/>
    <n v="-257225.66666666666"/>
    <n v="2025"/>
    <x v="1"/>
    <n v="12"/>
    <s v="Q4"/>
  </r>
  <r>
    <s v="ORD-00651"/>
    <d v="2025-07-09T00:00:00"/>
    <s v="CUST-1643"/>
    <s v="Rahul Reddy"/>
    <x v="0"/>
    <x v="5"/>
    <x v="3"/>
    <s v="Telangana"/>
    <s v="Warangal"/>
    <n v="1"/>
    <n v="7677.26"/>
    <n v="0.1"/>
    <n v="5891.66"/>
    <x v="4"/>
    <x v="1"/>
    <x v="1"/>
    <n v="0.1"/>
    <n v="1.0000000000000002E-2"/>
    <n v="1.0000000000000002E-3"/>
    <n v="-5891.6589999999997"/>
    <n v="-5891658.9999999981"/>
    <n v="2025"/>
    <x v="4"/>
    <n v="7"/>
    <s v="Q3"/>
  </r>
  <r>
    <s v="ORD-00652"/>
    <d v="2025-07-10T00:00:00"/>
    <s v="CUST-1666"/>
    <s v="Neha Nair"/>
    <x v="3"/>
    <x v="18"/>
    <x v="2"/>
    <s v="Gujarat"/>
    <s v="Surat"/>
    <n v="1"/>
    <n v="31395.759999999998"/>
    <n v="0.2"/>
    <n v="16335.75"/>
    <x v="2"/>
    <x v="1"/>
    <x v="0"/>
    <n v="0.2"/>
    <n v="4.0000000000000008E-2"/>
    <n v="8.0000000000000019E-3"/>
    <n v="-16335.742"/>
    <n v="-2041967.7499999995"/>
    <n v="2025"/>
    <x v="4"/>
    <n v="7"/>
    <s v="Q3"/>
  </r>
  <r>
    <s v="ORD-00653"/>
    <d v="2025-11-08T00:00:00"/>
    <s v="CUST-2381"/>
    <s v="Aarav Reddy"/>
    <x v="0"/>
    <x v="6"/>
    <x v="3"/>
    <s v="Andhra Pradesh"/>
    <s v="Vijayawada"/>
    <n v="2"/>
    <n v="16189.75"/>
    <n v="0"/>
    <n v="25215.040000000001"/>
    <x v="3"/>
    <x v="1"/>
    <x v="1"/>
    <n v="0"/>
    <n v="0"/>
    <n v="0"/>
    <n v="-25215.040000000001"/>
    <e v="#DIV/0!"/>
    <n v="2025"/>
    <x v="8"/>
    <n v="11"/>
    <s v="Q4"/>
  </r>
  <r>
    <s v="ORD-00654"/>
    <d v="2025-04-27T00:00:00"/>
    <s v="CUST-1584"/>
    <s v="Ananya Nair"/>
    <x v="2"/>
    <x v="20"/>
    <x v="3"/>
    <s v="Karnataka"/>
    <s v="Bengaluru"/>
    <n v="1"/>
    <n v="4095.61"/>
    <n v="0.05"/>
    <n v="3373.1"/>
    <x v="1"/>
    <x v="1"/>
    <x v="1"/>
    <n v="0.05"/>
    <n v="2.5000000000000005E-3"/>
    <n v="1.2500000000000003E-4"/>
    <n v="-3373.0998749999999"/>
    <n v="-26984798.999999993"/>
    <n v="2025"/>
    <x v="0"/>
    <n v="4"/>
    <s v="Q2"/>
  </r>
  <r>
    <s v="ORD-00655"/>
    <d v="2025-05-14T00:00:00"/>
    <s v="CUST-1326"/>
    <s v="Neha Kumar"/>
    <x v="1"/>
    <x v="17"/>
    <x v="3"/>
    <s v="Andhra Pradesh"/>
    <s v="Vijayawada"/>
    <n v="5"/>
    <n v="1637.86"/>
    <n v="0.05"/>
    <n v="6069.42"/>
    <x v="0"/>
    <x v="1"/>
    <x v="2"/>
    <n v="0.25"/>
    <n v="1.2500000000000001E-2"/>
    <n v="3.1250000000000002E-3"/>
    <n v="-6069.4168749999999"/>
    <n v="-1942213.4"/>
    <n v="2025"/>
    <x v="6"/>
    <n v="5"/>
    <s v="Q2"/>
  </r>
  <r>
    <s v="ORD-00656"/>
    <d v="2025-02-27T00:00:00"/>
    <s v="CUST-2541"/>
    <s v="Sneha Joshi"/>
    <x v="4"/>
    <x v="12"/>
    <x v="3"/>
    <s v="Tamil Nadu"/>
    <s v="Chennai"/>
    <n v="1"/>
    <n v="6812.39"/>
    <n v="0.15"/>
    <n v="3876.38"/>
    <x v="2"/>
    <x v="0"/>
    <x v="0"/>
    <n v="0.15"/>
    <n v="2.2499999999999999E-2"/>
    <n v="3.375E-3"/>
    <n v="-3876.3766250000003"/>
    <n v="-1148556.0370370371"/>
    <n v="2025"/>
    <x v="11"/>
    <n v="2"/>
    <s v="Q1"/>
  </r>
  <r>
    <s v="ORD-00657"/>
    <d v="2025-02-13T00:00:00"/>
    <s v="CUST-1725"/>
    <s v="Rahul Nair"/>
    <x v="0"/>
    <x v="6"/>
    <x v="3"/>
    <s v="Karnataka"/>
    <s v="Mysuru"/>
    <n v="1"/>
    <n v="9450.89"/>
    <n v="0.05"/>
    <n v="6050.86"/>
    <x v="4"/>
    <x v="0"/>
    <x v="0"/>
    <n v="0.05"/>
    <n v="2.5000000000000005E-3"/>
    <n v="1.2500000000000003E-4"/>
    <n v="-6050.8598750000001"/>
    <n v="-48406878.999999993"/>
    <n v="2025"/>
    <x v="11"/>
    <n v="2"/>
    <s v="Q1"/>
  </r>
  <r>
    <s v="ORD-00658"/>
    <d v="2025-06-22T00:00:00"/>
    <s v="CUST-1283"/>
    <s v="Neha Nair"/>
    <x v="1"/>
    <x v="9"/>
    <x v="4"/>
    <s v="Odisha"/>
    <s v="Bhubaneswar"/>
    <n v="2"/>
    <n v="1020.13"/>
    <n v="0.05"/>
    <n v="1216.9100000000001"/>
    <x v="3"/>
    <x v="1"/>
    <x v="2"/>
    <n v="0.1"/>
    <n v="5.000000000000001E-3"/>
    <n v="5.0000000000000012E-4"/>
    <n v="-1216.9095"/>
    <n v="-2433818.9999999995"/>
    <n v="2025"/>
    <x v="9"/>
    <n v="6"/>
    <s v="Q2"/>
  </r>
  <r>
    <s v="ORD-00659"/>
    <d v="2025-06-09T00:00:00"/>
    <s v="CUST-2196"/>
    <s v="Isha Joshi"/>
    <x v="0"/>
    <x v="6"/>
    <x v="0"/>
    <s v="Punjab"/>
    <s v="Ludhiana"/>
    <n v="1"/>
    <n v="10678.98"/>
    <n v="0"/>
    <n v="7608.86"/>
    <x v="2"/>
    <x v="1"/>
    <x v="1"/>
    <n v="0"/>
    <n v="0"/>
    <n v="0"/>
    <n v="-7608.86"/>
    <e v="#DIV/0!"/>
    <n v="2025"/>
    <x v="9"/>
    <n v="6"/>
    <s v="Q2"/>
  </r>
  <r>
    <s v="ORD-00660"/>
    <d v="2025-06-22T00:00:00"/>
    <s v="CUST-2318"/>
    <s v="Aarav Singh"/>
    <x v="0"/>
    <x v="0"/>
    <x v="2"/>
    <s v="Goa"/>
    <s v="Margao"/>
    <n v="2"/>
    <n v="16467.13"/>
    <n v="0.1"/>
    <n v="22883.9"/>
    <x v="4"/>
    <x v="1"/>
    <x v="2"/>
    <n v="0.2"/>
    <n v="2.0000000000000004E-2"/>
    <n v="4.000000000000001E-3"/>
    <n v="-22883.896000000001"/>
    <n v="-5720973.9999999991"/>
    <n v="2025"/>
    <x v="9"/>
    <n v="6"/>
    <s v="Q2"/>
  </r>
  <r>
    <s v="ORD-00661"/>
    <d v="2025-11-13T00:00:00"/>
    <s v="CUST-2480"/>
    <s v="Aarav Rao"/>
    <x v="3"/>
    <x v="18"/>
    <x v="0"/>
    <s v="Haryana"/>
    <s v="Gurugram"/>
    <n v="2"/>
    <n v="55006.54"/>
    <n v="0"/>
    <n v="91385.99"/>
    <x v="2"/>
    <x v="0"/>
    <x v="1"/>
    <n v="0"/>
    <n v="0"/>
    <n v="0"/>
    <n v="-91385.99"/>
    <e v="#DIV/0!"/>
    <n v="2025"/>
    <x v="8"/>
    <n v="11"/>
    <s v="Q4"/>
  </r>
  <r>
    <s v="ORD-00662"/>
    <d v="2025-10-30T00:00:00"/>
    <s v="CUST-1214"/>
    <s v="Isha Kumar"/>
    <x v="2"/>
    <x v="23"/>
    <x v="4"/>
    <s v="West Bengal"/>
    <s v="Kolkata"/>
    <n v="2"/>
    <n v="4272.95"/>
    <n v="0"/>
    <n v="6593.22"/>
    <x v="2"/>
    <x v="1"/>
    <x v="2"/>
    <n v="0"/>
    <n v="0"/>
    <n v="0"/>
    <n v="-6593.22"/>
    <e v="#DIV/0!"/>
    <n v="2025"/>
    <x v="10"/>
    <n v="10"/>
    <s v="Q4"/>
  </r>
  <r>
    <s v="ORD-00663"/>
    <d v="2025-05-29T00:00:00"/>
    <s v="CUST-1089"/>
    <s v="Kiran Joshi"/>
    <x v="0"/>
    <x v="4"/>
    <x v="3"/>
    <s v="Telangana"/>
    <s v="Hyderabad"/>
    <n v="3"/>
    <n v="7223.54"/>
    <n v="0.05"/>
    <n v="17645.939999999999"/>
    <x v="1"/>
    <x v="1"/>
    <x v="1"/>
    <n v="0.15000000000000002"/>
    <n v="7.5000000000000015E-3"/>
    <n v="1.1250000000000003E-3"/>
    <n v="-17645.938875"/>
    <n v="-15685278.999999994"/>
    <n v="2025"/>
    <x v="6"/>
    <n v="5"/>
    <s v="Q2"/>
  </r>
  <r>
    <s v="ORD-00664"/>
    <d v="2025-03-21T00:00:00"/>
    <s v="CUST-1384"/>
    <s v="Aarav Kumar"/>
    <x v="3"/>
    <x v="13"/>
    <x v="2"/>
    <s v="Maharashtra"/>
    <s v="Pune"/>
    <n v="1"/>
    <n v="7023.15"/>
    <n v="0.05"/>
    <n v="5336.05"/>
    <x v="1"/>
    <x v="1"/>
    <x v="2"/>
    <n v="0.05"/>
    <n v="2.5000000000000005E-3"/>
    <n v="1.2500000000000003E-4"/>
    <n v="-5336.0498750000006"/>
    <n v="-42688398.999999993"/>
    <n v="2025"/>
    <x v="3"/>
    <n v="3"/>
    <s v="Q1"/>
  </r>
  <r>
    <s v="ORD-00665"/>
    <d v="2025-08-01T00:00:00"/>
    <s v="CUST-2193"/>
    <s v="Kiran Sharma"/>
    <x v="2"/>
    <x v="8"/>
    <x v="2"/>
    <s v="Goa"/>
    <s v="Panaji"/>
    <n v="4"/>
    <n v="3499.68"/>
    <n v="0"/>
    <n v="10691.65"/>
    <x v="0"/>
    <x v="1"/>
    <x v="2"/>
    <n v="0"/>
    <n v="0"/>
    <n v="0"/>
    <n v="-10691.65"/>
    <e v="#DIV/0!"/>
    <n v="2025"/>
    <x v="7"/>
    <n v="8"/>
    <s v="Q3"/>
  </r>
  <r>
    <s v="ORD-00666"/>
    <d v="2025-07-22T00:00:00"/>
    <s v="CUST-1826"/>
    <s v="Priya Joshi"/>
    <x v="2"/>
    <x v="8"/>
    <x v="0"/>
    <s v="Delhi"/>
    <s v="New Delhi"/>
    <n v="3"/>
    <n v="5363.72"/>
    <n v="0"/>
    <n v="10838.55"/>
    <x v="2"/>
    <x v="1"/>
    <x v="2"/>
    <n v="0"/>
    <n v="0"/>
    <n v="0"/>
    <n v="-10838.55"/>
    <e v="#DIV/0!"/>
    <n v="2025"/>
    <x v="4"/>
    <n v="7"/>
    <s v="Q3"/>
  </r>
  <r>
    <s v="ORD-00667"/>
    <d v="2025-09-09T00:00:00"/>
    <s v="CUST-1435"/>
    <s v="Kiran Nair"/>
    <x v="0"/>
    <x v="6"/>
    <x v="2"/>
    <s v="Gujarat"/>
    <s v="Surat"/>
    <n v="1"/>
    <n v="6932.74"/>
    <n v="0.15"/>
    <n v="4856.47"/>
    <x v="4"/>
    <x v="1"/>
    <x v="0"/>
    <n v="0.15"/>
    <n v="2.2499999999999999E-2"/>
    <n v="3.375E-3"/>
    <n v="-4856.466625"/>
    <n v="-1438953.0740740742"/>
    <n v="2025"/>
    <x v="2"/>
    <n v="9"/>
    <s v="Q3"/>
  </r>
  <r>
    <s v="ORD-00668"/>
    <d v="2025-08-17T00:00:00"/>
    <s v="CUST-1608"/>
    <s v="Sneha Joshi"/>
    <x v="3"/>
    <x v="16"/>
    <x v="0"/>
    <s v="Haryana"/>
    <s v="Faridabad"/>
    <n v="1"/>
    <n v="16450.87"/>
    <n v="0"/>
    <n v="11495.38"/>
    <x v="2"/>
    <x v="1"/>
    <x v="1"/>
    <n v="0"/>
    <n v="0"/>
    <n v="0"/>
    <n v="-11495.38"/>
    <e v="#DIV/0!"/>
    <n v="2025"/>
    <x v="7"/>
    <n v="8"/>
    <s v="Q3"/>
  </r>
  <r>
    <s v="ORD-00669"/>
    <d v="2025-06-13T00:00:00"/>
    <s v="CUST-1319"/>
    <s v="Aarav Gupta"/>
    <x v="0"/>
    <x v="4"/>
    <x v="0"/>
    <s v="Haryana"/>
    <s v="Gurugram"/>
    <n v="1"/>
    <n v="16812.87"/>
    <n v="0"/>
    <n v="11826.66"/>
    <x v="0"/>
    <x v="1"/>
    <x v="1"/>
    <n v="0"/>
    <n v="0"/>
    <n v="0"/>
    <n v="-11826.66"/>
    <e v="#DIV/0!"/>
    <n v="2025"/>
    <x v="9"/>
    <n v="6"/>
    <s v="Q2"/>
  </r>
  <r>
    <s v="ORD-00670"/>
    <d v="2025-08-15T00:00:00"/>
    <s v="CUST-1019"/>
    <s v="Priya Nair"/>
    <x v="0"/>
    <x v="4"/>
    <x v="1"/>
    <s v="Chhattisgarh"/>
    <s v="Raipur"/>
    <n v="1"/>
    <n v="14912.91"/>
    <n v="0"/>
    <n v="9657.09"/>
    <x v="0"/>
    <x v="1"/>
    <x v="2"/>
    <n v="0"/>
    <n v="0"/>
    <n v="0"/>
    <n v="-9657.09"/>
    <e v="#DIV/0!"/>
    <n v="2025"/>
    <x v="7"/>
    <n v="8"/>
    <s v="Q3"/>
  </r>
  <r>
    <s v="ORD-00671"/>
    <d v="2025-05-27T00:00:00"/>
    <s v="CUST-1667"/>
    <s v="Arjun Sharma"/>
    <x v="2"/>
    <x v="20"/>
    <x v="0"/>
    <s v="Punjab"/>
    <s v="Ludhiana"/>
    <n v="2"/>
    <n v="4612.62"/>
    <n v="0.2"/>
    <n v="4673.34"/>
    <x v="0"/>
    <x v="1"/>
    <x v="2"/>
    <n v="0.4"/>
    <n v="8.0000000000000016E-2"/>
    <n v="3.2000000000000008E-2"/>
    <n v="-4673.308"/>
    <n v="-146040.87499999997"/>
    <n v="2025"/>
    <x v="6"/>
    <n v="5"/>
    <s v="Q2"/>
  </r>
  <r>
    <s v="ORD-00672"/>
    <d v="2025-01-20T00:00:00"/>
    <s v="CUST-2118"/>
    <s v="Aarav Reddy"/>
    <x v="0"/>
    <x v="6"/>
    <x v="3"/>
    <s v="Telangana"/>
    <s v="Hyderabad"/>
    <n v="1"/>
    <n v="3066.35"/>
    <n v="0"/>
    <n v="2264.1"/>
    <x v="4"/>
    <x v="0"/>
    <x v="2"/>
    <n v="0"/>
    <n v="0"/>
    <n v="0"/>
    <n v="-2264.1"/>
    <e v="#DIV/0!"/>
    <n v="2025"/>
    <x v="5"/>
    <n v="1"/>
    <s v="Q1"/>
  </r>
  <r>
    <s v="ORD-00673"/>
    <d v="2025-02-16T00:00:00"/>
    <s v="CUST-2394"/>
    <s v="Ananya Gupta"/>
    <x v="2"/>
    <x v="23"/>
    <x v="0"/>
    <s v="Haryana"/>
    <s v="Faridabad"/>
    <n v="4"/>
    <n v="1356.4"/>
    <n v="0.1"/>
    <n v="3183.29"/>
    <x v="2"/>
    <x v="1"/>
    <x v="2"/>
    <n v="0.4"/>
    <n v="4.0000000000000008E-2"/>
    <n v="1.6000000000000004E-2"/>
    <n v="-3183.2739999999999"/>
    <n v="-198954.62499999994"/>
    <n v="2025"/>
    <x v="11"/>
    <n v="2"/>
    <s v="Q1"/>
  </r>
  <r>
    <s v="ORD-00674"/>
    <d v="2025-08-21T00:00:00"/>
    <s v="CUST-2077"/>
    <s v="Ananya Gupta"/>
    <x v="4"/>
    <x v="24"/>
    <x v="3"/>
    <s v="Karnataka"/>
    <s v="Mysuru"/>
    <n v="1"/>
    <n v="1377.37"/>
    <n v="0.15"/>
    <n v="828.94"/>
    <x v="1"/>
    <x v="1"/>
    <x v="1"/>
    <n v="0.15"/>
    <n v="2.2499999999999999E-2"/>
    <n v="3.375E-3"/>
    <n v="-828.93662500000005"/>
    <n v="-245610.85185185188"/>
    <n v="2025"/>
    <x v="7"/>
    <n v="8"/>
    <s v="Q3"/>
  </r>
  <r>
    <s v="ORD-00675"/>
    <d v="2025-11-01T00:00:00"/>
    <s v="CUST-1865"/>
    <s v="Sneha Sharma"/>
    <x v="3"/>
    <x v="13"/>
    <x v="1"/>
    <s v="Chhattisgarh"/>
    <s v="Bilaspur"/>
    <n v="1"/>
    <n v="40634.839999999997"/>
    <n v="0.05"/>
    <n v="32342.7"/>
    <x v="0"/>
    <x v="1"/>
    <x v="2"/>
    <n v="0.05"/>
    <n v="2.5000000000000005E-3"/>
    <n v="1.2500000000000003E-4"/>
    <n v="-32342.699875000002"/>
    <n v="-258741598.99999994"/>
    <n v="2025"/>
    <x v="8"/>
    <n v="11"/>
    <s v="Q4"/>
  </r>
  <r>
    <s v="ORD-00676"/>
    <d v="2025-01-14T00:00:00"/>
    <s v="CUST-1997"/>
    <s v="Ananya Joshi"/>
    <x v="4"/>
    <x v="22"/>
    <x v="3"/>
    <s v="Andhra Pradesh"/>
    <s v="Visakhapatnam"/>
    <n v="1"/>
    <n v="1482.28"/>
    <n v="0.05"/>
    <n v="993.69"/>
    <x v="0"/>
    <x v="1"/>
    <x v="2"/>
    <n v="0.05"/>
    <n v="2.5000000000000005E-3"/>
    <n v="1.2500000000000003E-4"/>
    <n v="-993.68987500000003"/>
    <n v="-7949518.9999999981"/>
    <n v="2025"/>
    <x v="5"/>
    <n v="1"/>
    <s v="Q1"/>
  </r>
  <r>
    <s v="ORD-00677"/>
    <d v="2025-05-23T00:00:00"/>
    <s v="CUST-1429"/>
    <s v="Sneha Singh"/>
    <x v="0"/>
    <x v="0"/>
    <x v="4"/>
    <s v="Jharkhand"/>
    <s v="Jamshedpur"/>
    <n v="1"/>
    <n v="15277.45"/>
    <n v="0.1"/>
    <n v="10743.16"/>
    <x v="4"/>
    <x v="1"/>
    <x v="2"/>
    <n v="0.1"/>
    <n v="1.0000000000000002E-2"/>
    <n v="1.0000000000000002E-3"/>
    <n v="-10743.159"/>
    <n v="-10743158.999999996"/>
    <n v="2025"/>
    <x v="6"/>
    <n v="5"/>
    <s v="Q2"/>
  </r>
  <r>
    <s v="ORD-00678"/>
    <d v="2025-01-01T00:00:00"/>
    <s v="CUST-2547"/>
    <s v="Vikram Verma"/>
    <x v="3"/>
    <x v="13"/>
    <x v="3"/>
    <s v="Karnataka"/>
    <s v="Bengaluru"/>
    <n v="3"/>
    <n v="64553.279999999999"/>
    <n v="0.1"/>
    <n v="146624.22"/>
    <x v="4"/>
    <x v="1"/>
    <x v="1"/>
    <n v="0.30000000000000004"/>
    <n v="3.0000000000000006E-2"/>
    <n v="9.0000000000000028E-3"/>
    <n v="-146624.21100000001"/>
    <n v="-16291578.999999996"/>
    <n v="2025"/>
    <x v="5"/>
    <n v="1"/>
    <s v="Q1"/>
  </r>
  <r>
    <s v="ORD-00679"/>
    <d v="2025-02-23T00:00:00"/>
    <s v="CUST-1888"/>
    <s v="Ananya Singh"/>
    <x v="0"/>
    <x v="6"/>
    <x v="3"/>
    <s v="Andhra Pradesh"/>
    <s v="Vijayawada"/>
    <n v="2"/>
    <n v="7037.82"/>
    <n v="0.1"/>
    <n v="8345.5"/>
    <x v="1"/>
    <x v="1"/>
    <x v="1"/>
    <n v="0.2"/>
    <n v="2.0000000000000004E-2"/>
    <n v="4.000000000000001E-3"/>
    <n v="-8345.4959999999992"/>
    <n v="-2086373.9999999993"/>
    <n v="2025"/>
    <x v="11"/>
    <n v="2"/>
    <s v="Q1"/>
  </r>
  <r>
    <s v="ORD-00680"/>
    <d v="2025-09-16T00:00:00"/>
    <s v="CUST-1105"/>
    <s v="Rohan Verma"/>
    <x v="3"/>
    <x v="3"/>
    <x v="4"/>
    <s v="Odisha"/>
    <s v="Cuttack"/>
    <n v="1"/>
    <n v="30308.04"/>
    <n v="0.15"/>
    <n v="22312.52"/>
    <x v="4"/>
    <x v="1"/>
    <x v="1"/>
    <n v="0.15"/>
    <n v="2.2499999999999999E-2"/>
    <n v="3.375E-3"/>
    <n v="-22312.516625"/>
    <n v="-6611116.0370370373"/>
    <n v="2025"/>
    <x v="2"/>
    <n v="9"/>
    <s v="Q3"/>
  </r>
  <r>
    <s v="ORD-00681"/>
    <d v="2025-05-24T00:00:00"/>
    <s v="CUST-2546"/>
    <s v="Kiran Rao"/>
    <x v="3"/>
    <x v="18"/>
    <x v="4"/>
    <s v="Jharkhand"/>
    <s v="Jamshedpur"/>
    <n v="3"/>
    <n v="46690.87"/>
    <n v="0.05"/>
    <n v="101884.76"/>
    <x v="1"/>
    <x v="0"/>
    <x v="1"/>
    <n v="0.15000000000000002"/>
    <n v="7.5000000000000015E-3"/>
    <n v="1.1250000000000003E-3"/>
    <n v="-101884.758875"/>
    <n v="-90564230.11111109"/>
    <n v="2025"/>
    <x v="6"/>
    <n v="5"/>
    <s v="Q2"/>
  </r>
  <r>
    <s v="ORD-00682"/>
    <d v="2025-01-12T00:00:00"/>
    <s v="CUST-1733"/>
    <s v="Aarav Joshi"/>
    <x v="0"/>
    <x v="11"/>
    <x v="3"/>
    <s v="Tamil Nadu"/>
    <s v="Chennai"/>
    <n v="3"/>
    <n v="16912.75"/>
    <n v="0.1"/>
    <n v="37046.06"/>
    <x v="4"/>
    <x v="0"/>
    <x v="2"/>
    <n v="0.30000000000000004"/>
    <n v="3.0000000000000006E-2"/>
    <n v="9.0000000000000028E-3"/>
    <n v="-37046.050999999999"/>
    <n v="-4116227.8888888876"/>
    <n v="2025"/>
    <x v="5"/>
    <n v="1"/>
    <s v="Q1"/>
  </r>
  <r>
    <s v="ORD-00683"/>
    <d v="2025-11-26T00:00:00"/>
    <s v="CUST-1342"/>
    <s v="Vikram Verma"/>
    <x v="1"/>
    <x v="1"/>
    <x v="2"/>
    <s v="Goa"/>
    <s v="Panaji"/>
    <n v="3"/>
    <n v="4496.95"/>
    <n v="0"/>
    <n v="11374.49"/>
    <x v="0"/>
    <x v="1"/>
    <x v="0"/>
    <n v="0"/>
    <n v="0"/>
    <n v="0"/>
    <n v="-11374.49"/>
    <e v="#DIV/0!"/>
    <n v="2025"/>
    <x v="8"/>
    <n v="11"/>
    <s v="Q4"/>
  </r>
  <r>
    <s v="ORD-00684"/>
    <d v="2025-08-12T00:00:00"/>
    <s v="CUST-1020"/>
    <s v="Priya Patel"/>
    <x v="4"/>
    <x v="19"/>
    <x v="0"/>
    <s v="Punjab"/>
    <s v="Ludhiana"/>
    <n v="3"/>
    <n v="989.53"/>
    <n v="0.05"/>
    <n v="2319.73"/>
    <x v="1"/>
    <x v="1"/>
    <x v="1"/>
    <n v="0.15000000000000002"/>
    <n v="7.5000000000000015E-3"/>
    <n v="1.1250000000000003E-3"/>
    <n v="-2319.7288750000002"/>
    <n v="-2061981.2222222218"/>
    <n v="2025"/>
    <x v="7"/>
    <n v="8"/>
    <s v="Q3"/>
  </r>
  <r>
    <s v="ORD-00685"/>
    <d v="2025-09-29T00:00:00"/>
    <s v="CUST-1856"/>
    <s v="Arjun Verma"/>
    <x v="2"/>
    <x v="20"/>
    <x v="0"/>
    <s v="Haryana"/>
    <s v="Faridabad"/>
    <n v="2"/>
    <n v="1515.87"/>
    <n v="0.1"/>
    <n v="1862.8"/>
    <x v="2"/>
    <x v="1"/>
    <x v="2"/>
    <n v="0.2"/>
    <n v="2.0000000000000004E-2"/>
    <n v="4.000000000000001E-3"/>
    <n v="-1862.796"/>
    <n v="-465698.99999999988"/>
    <n v="2025"/>
    <x v="2"/>
    <n v="9"/>
    <s v="Q3"/>
  </r>
  <r>
    <s v="ORD-00686"/>
    <d v="2025-12-24T00:00:00"/>
    <s v="CUST-1988"/>
    <s v="Priya Nair"/>
    <x v="3"/>
    <x v="14"/>
    <x v="1"/>
    <s v="Chhattisgarh"/>
    <s v="Bilaspur"/>
    <n v="2"/>
    <n v="49416.92"/>
    <n v="0"/>
    <n v="67728.929999999993"/>
    <x v="1"/>
    <x v="0"/>
    <x v="1"/>
    <n v="0"/>
    <n v="0"/>
    <n v="0"/>
    <n v="-67728.929999999993"/>
    <e v="#DIV/0!"/>
    <n v="2025"/>
    <x v="1"/>
    <n v="12"/>
    <s v="Q4"/>
  </r>
  <r>
    <s v="ORD-00687"/>
    <d v="2025-06-05T00:00:00"/>
    <s v="CUST-1255"/>
    <s v="Neha Verma"/>
    <x v="2"/>
    <x v="2"/>
    <x v="2"/>
    <s v="Gujarat"/>
    <s v="Surat"/>
    <n v="1"/>
    <n v="4946.6899999999996"/>
    <n v="0"/>
    <n v="3296.42"/>
    <x v="0"/>
    <x v="1"/>
    <x v="0"/>
    <n v="0"/>
    <n v="0"/>
    <n v="0"/>
    <n v="-3296.42"/>
    <e v="#DIV/0!"/>
    <n v="2025"/>
    <x v="9"/>
    <n v="6"/>
    <s v="Q2"/>
  </r>
  <r>
    <s v="ORD-00688"/>
    <d v="2025-01-08T00:00:00"/>
    <s v="CUST-1642"/>
    <s v="Vikram Verma"/>
    <x v="2"/>
    <x v="23"/>
    <x v="2"/>
    <s v="Goa"/>
    <s v="Panaji"/>
    <n v="1"/>
    <n v="1279.24"/>
    <n v="0"/>
    <n v="858.06"/>
    <x v="0"/>
    <x v="1"/>
    <x v="2"/>
    <n v="0"/>
    <n v="0"/>
    <n v="0"/>
    <n v="-858.06"/>
    <e v="#DIV/0!"/>
    <n v="2025"/>
    <x v="5"/>
    <n v="1"/>
    <s v="Q1"/>
  </r>
  <r>
    <s v="ORD-00689"/>
    <d v="2025-05-02T00:00:00"/>
    <s v="CUST-1424"/>
    <s v="Aarav Singh"/>
    <x v="1"/>
    <x v="7"/>
    <x v="4"/>
    <s v="Bihar"/>
    <s v="Patna"/>
    <n v="2"/>
    <n v="2634.81"/>
    <n v="0.05"/>
    <n v="4151.01"/>
    <x v="3"/>
    <x v="1"/>
    <x v="2"/>
    <n v="0.1"/>
    <n v="5.000000000000001E-3"/>
    <n v="5.0000000000000012E-4"/>
    <n v="-4151.0095000000001"/>
    <n v="-8302018.9999999981"/>
    <n v="2025"/>
    <x v="6"/>
    <n v="5"/>
    <s v="Q2"/>
  </r>
  <r>
    <s v="ORD-00690"/>
    <d v="2025-12-14T00:00:00"/>
    <s v="CUST-2271"/>
    <s v="Neha Sharma"/>
    <x v="1"/>
    <x v="9"/>
    <x v="3"/>
    <s v="Karnataka"/>
    <s v="Bengaluru"/>
    <n v="3"/>
    <n v="3958.87"/>
    <n v="0.15"/>
    <n v="7729.85"/>
    <x v="2"/>
    <x v="0"/>
    <x v="1"/>
    <n v="0.44999999999999996"/>
    <n v="6.7499999999999991E-2"/>
    <n v="3.0374999999999992E-2"/>
    <n v="-7729.8196250000001"/>
    <n v="-254479.65843621406"/>
    <n v="2025"/>
    <x v="1"/>
    <n v="12"/>
    <s v="Q4"/>
  </r>
  <r>
    <s v="ORD-00691"/>
    <d v="2025-06-13T00:00:00"/>
    <s v="CUST-1146"/>
    <s v="Sneha Singh"/>
    <x v="4"/>
    <x v="24"/>
    <x v="4"/>
    <s v="West Bengal"/>
    <s v="Durgapur"/>
    <n v="2"/>
    <n v="2359.64"/>
    <n v="0.05"/>
    <n v="2929.65"/>
    <x v="0"/>
    <x v="1"/>
    <x v="0"/>
    <n v="0.1"/>
    <n v="5.000000000000001E-3"/>
    <n v="5.0000000000000012E-4"/>
    <n v="-2929.6495"/>
    <n v="-5859298.9999999981"/>
    <n v="2025"/>
    <x v="9"/>
    <n v="6"/>
    <s v="Q2"/>
  </r>
  <r>
    <s v="ORD-00692"/>
    <d v="2025-03-31T00:00:00"/>
    <s v="CUST-2106"/>
    <s v="Meera Sharma"/>
    <x v="0"/>
    <x v="5"/>
    <x v="0"/>
    <s v="Uttar Pradesh"/>
    <s v="Lucknow"/>
    <n v="4"/>
    <n v="15773.28"/>
    <n v="0.1"/>
    <n v="39768.120000000003"/>
    <x v="2"/>
    <x v="1"/>
    <x v="2"/>
    <n v="0.4"/>
    <n v="4.0000000000000008E-2"/>
    <n v="1.6000000000000004E-2"/>
    <n v="-39768.103999999999"/>
    <n v="-2485506.4999999995"/>
    <n v="2025"/>
    <x v="3"/>
    <n v="3"/>
    <s v="Q1"/>
  </r>
  <r>
    <s v="ORD-00693"/>
    <d v="2025-05-16T00:00:00"/>
    <s v="CUST-1514"/>
    <s v="Arjun Gupta"/>
    <x v="2"/>
    <x v="10"/>
    <x v="2"/>
    <s v="Rajasthan"/>
    <s v="Udaipur"/>
    <n v="1"/>
    <n v="749.61"/>
    <n v="0"/>
    <n v="479.83"/>
    <x v="2"/>
    <x v="1"/>
    <x v="2"/>
    <n v="0"/>
    <n v="0"/>
    <n v="0"/>
    <n v="-479.83"/>
    <e v="#DIV/0!"/>
    <n v="2025"/>
    <x v="6"/>
    <n v="5"/>
    <s v="Q2"/>
  </r>
  <r>
    <s v="ORD-00694"/>
    <d v="2025-07-05T00:00:00"/>
    <s v="CUST-2457"/>
    <s v="Isha Sharma"/>
    <x v="3"/>
    <x v="16"/>
    <x v="4"/>
    <s v="Bihar"/>
    <s v="Gaya"/>
    <n v="2"/>
    <n v="51169.39"/>
    <n v="0"/>
    <n v="85475.55"/>
    <x v="1"/>
    <x v="2"/>
    <x v="0"/>
    <n v="0"/>
    <n v="0"/>
    <n v="0"/>
    <n v="-85475.55"/>
    <e v="#DIV/0!"/>
    <n v="2025"/>
    <x v="4"/>
    <n v="7"/>
    <s v="Q3"/>
  </r>
  <r>
    <s v="ORD-00695"/>
    <d v="2025-11-12T00:00:00"/>
    <s v="CUST-1375"/>
    <s v="Ananya Gupta"/>
    <x v="4"/>
    <x v="19"/>
    <x v="1"/>
    <s v="Chhattisgarh"/>
    <s v="Raipur"/>
    <n v="2"/>
    <n v="5734.46"/>
    <n v="0"/>
    <n v="8945.75"/>
    <x v="2"/>
    <x v="0"/>
    <x v="0"/>
    <n v="0"/>
    <n v="0"/>
    <n v="0"/>
    <n v="-8945.75"/>
    <e v="#DIV/0!"/>
    <n v="2025"/>
    <x v="8"/>
    <n v="11"/>
    <s v="Q4"/>
  </r>
  <r>
    <s v="ORD-00696"/>
    <d v="2025-06-27T00:00:00"/>
    <s v="CUST-1760"/>
    <s v="Meera Kumar"/>
    <x v="3"/>
    <x v="16"/>
    <x v="4"/>
    <s v="Bihar"/>
    <s v="Gaya"/>
    <n v="2"/>
    <n v="21515.16"/>
    <n v="0.05"/>
    <n v="27092.42"/>
    <x v="0"/>
    <x v="1"/>
    <x v="0"/>
    <n v="0.1"/>
    <n v="5.000000000000001E-3"/>
    <n v="5.0000000000000012E-4"/>
    <n v="-27092.4195"/>
    <n v="-54184838.999999985"/>
    <n v="2025"/>
    <x v="9"/>
    <n v="6"/>
    <s v="Q2"/>
  </r>
  <r>
    <s v="ORD-00697"/>
    <d v="2025-01-28T00:00:00"/>
    <s v="CUST-1919"/>
    <s v="Priya Patel"/>
    <x v="3"/>
    <x v="16"/>
    <x v="0"/>
    <s v="Haryana"/>
    <s v="Faridabad"/>
    <n v="2"/>
    <n v="47279.22"/>
    <n v="0.05"/>
    <n v="75248.14"/>
    <x v="1"/>
    <x v="1"/>
    <x v="1"/>
    <n v="0.1"/>
    <n v="5.000000000000001E-3"/>
    <n v="5.0000000000000012E-4"/>
    <n v="-75248.139500000005"/>
    <n v="-150496278.99999997"/>
    <n v="2025"/>
    <x v="5"/>
    <n v="1"/>
    <s v="Q1"/>
  </r>
  <r>
    <s v="ORD-00698"/>
    <d v="2025-08-08T00:00:00"/>
    <s v="CUST-1047"/>
    <s v="Arjun Kumar"/>
    <x v="3"/>
    <x v="18"/>
    <x v="3"/>
    <s v="Telangana"/>
    <s v="Hyderabad"/>
    <n v="1"/>
    <n v="51180.23"/>
    <n v="0.15"/>
    <n v="37117.56"/>
    <x v="0"/>
    <x v="1"/>
    <x v="1"/>
    <n v="0.15"/>
    <n v="2.2499999999999999E-2"/>
    <n v="3.375E-3"/>
    <n v="-37117.556624999997"/>
    <n v="-10997794.555555554"/>
    <n v="2025"/>
    <x v="7"/>
    <n v="8"/>
    <s v="Q3"/>
  </r>
  <r>
    <s v="ORD-00699"/>
    <d v="2025-12-23T00:00:00"/>
    <s v="CUST-1500"/>
    <s v="Isha Reddy"/>
    <x v="1"/>
    <x v="17"/>
    <x v="0"/>
    <s v="Haryana"/>
    <s v="Faridabad"/>
    <n v="1"/>
    <n v="4686.0200000000004"/>
    <n v="0.05"/>
    <n v="3576.62"/>
    <x v="3"/>
    <x v="1"/>
    <x v="1"/>
    <n v="0.05"/>
    <n v="2.5000000000000005E-3"/>
    <n v="1.2500000000000003E-4"/>
    <n v="-3576.6198749999999"/>
    <n v="-28612958.999999993"/>
    <n v="2025"/>
    <x v="1"/>
    <n v="12"/>
    <s v="Q4"/>
  </r>
  <r>
    <s v="ORD-00700"/>
    <d v="2025-02-10T00:00:00"/>
    <s v="CUST-1507"/>
    <s v="Aarav Patel"/>
    <x v="0"/>
    <x v="4"/>
    <x v="2"/>
    <s v="Maharashtra"/>
    <s v="Pune"/>
    <n v="5"/>
    <n v="7062.5"/>
    <n v="0.05"/>
    <n v="25139.42"/>
    <x v="4"/>
    <x v="1"/>
    <x v="0"/>
    <n v="0.25"/>
    <n v="1.2500000000000001E-2"/>
    <n v="3.1250000000000002E-3"/>
    <n v="-25139.416874999999"/>
    <n v="-8044613.3999999994"/>
    <n v="2025"/>
    <x v="11"/>
    <n v="2"/>
    <s v="Q1"/>
  </r>
  <r>
    <s v="ORD-00701"/>
    <d v="2025-08-16T00:00:00"/>
    <s v="CUST-2148"/>
    <s v="Rohan Kumar"/>
    <x v="0"/>
    <x v="0"/>
    <x v="4"/>
    <s v="Jharkhand"/>
    <s v="Ranchi"/>
    <n v="1"/>
    <n v="12568.09"/>
    <n v="0"/>
    <n v="10316.06"/>
    <x v="0"/>
    <x v="1"/>
    <x v="1"/>
    <n v="0"/>
    <n v="0"/>
    <n v="0"/>
    <n v="-10316.06"/>
    <e v="#DIV/0!"/>
    <n v="2025"/>
    <x v="7"/>
    <n v="8"/>
    <s v="Q3"/>
  </r>
  <r>
    <s v="ORD-00702"/>
    <d v="2025-07-11T00:00:00"/>
    <s v="CUST-1345"/>
    <s v="Isha Nair"/>
    <x v="4"/>
    <x v="15"/>
    <x v="3"/>
    <s v="Andhra Pradesh"/>
    <s v="Visakhapatnam"/>
    <n v="2"/>
    <n v="5622.24"/>
    <n v="0"/>
    <n v="8092.14"/>
    <x v="2"/>
    <x v="0"/>
    <x v="1"/>
    <n v="0"/>
    <n v="0"/>
    <n v="0"/>
    <n v="-8092.14"/>
    <e v="#DIV/0!"/>
    <n v="2025"/>
    <x v="4"/>
    <n v="7"/>
    <s v="Q3"/>
  </r>
  <r>
    <s v="ORD-00703"/>
    <d v="2025-05-25T00:00:00"/>
    <s v="CUST-1429"/>
    <s v="Aarav Joshi"/>
    <x v="4"/>
    <x v="22"/>
    <x v="1"/>
    <s v="Chhattisgarh"/>
    <s v="Bilaspur"/>
    <n v="1"/>
    <n v="4964.25"/>
    <n v="0"/>
    <n v="3655.17"/>
    <x v="4"/>
    <x v="1"/>
    <x v="2"/>
    <n v="0"/>
    <n v="0"/>
    <n v="0"/>
    <n v="-3655.17"/>
    <e v="#DIV/0!"/>
    <n v="2025"/>
    <x v="6"/>
    <n v="5"/>
    <s v="Q2"/>
  </r>
  <r>
    <s v="ORD-00704"/>
    <d v="2025-07-20T00:00:00"/>
    <s v="CUST-1789"/>
    <s v="Arjun Reddy"/>
    <x v="0"/>
    <x v="6"/>
    <x v="1"/>
    <s v="Madhya Pradesh"/>
    <s v="Bhopal"/>
    <n v="1"/>
    <n v="16104.21"/>
    <n v="0.1"/>
    <n v="10604.66"/>
    <x v="1"/>
    <x v="1"/>
    <x v="2"/>
    <n v="0.1"/>
    <n v="1.0000000000000002E-2"/>
    <n v="1.0000000000000002E-3"/>
    <n v="-10604.659"/>
    <n v="-10604658.999999996"/>
    <n v="2025"/>
    <x v="4"/>
    <n v="7"/>
    <s v="Q3"/>
  </r>
  <r>
    <s v="ORD-00705"/>
    <d v="2025-07-31T00:00:00"/>
    <s v="CUST-2455"/>
    <s v="Sneha Patel"/>
    <x v="3"/>
    <x v="16"/>
    <x v="1"/>
    <s v="Chhattisgarh"/>
    <s v="Bilaspur"/>
    <n v="3"/>
    <n v="1701.12"/>
    <n v="0.05"/>
    <n v="4234.96"/>
    <x v="4"/>
    <x v="1"/>
    <x v="1"/>
    <n v="0.15000000000000002"/>
    <n v="7.5000000000000015E-3"/>
    <n v="1.1250000000000003E-3"/>
    <n v="-4234.9588750000003"/>
    <n v="-3764407.8888888881"/>
    <n v="2025"/>
    <x v="4"/>
    <n v="7"/>
    <s v="Q3"/>
  </r>
  <r>
    <s v="ORD-00706"/>
    <d v="2025-08-08T00:00:00"/>
    <s v="CUST-2056"/>
    <s v="Neha Kumar"/>
    <x v="1"/>
    <x v="17"/>
    <x v="3"/>
    <s v="Telangana"/>
    <s v="Hyderabad"/>
    <n v="2"/>
    <n v="1590.03"/>
    <n v="0"/>
    <n v="2244.7800000000002"/>
    <x v="1"/>
    <x v="1"/>
    <x v="2"/>
    <n v="0"/>
    <n v="0"/>
    <n v="0"/>
    <n v="-2244.7800000000002"/>
    <e v="#DIV/0!"/>
    <n v="2025"/>
    <x v="7"/>
    <n v="8"/>
    <s v="Q3"/>
  </r>
  <r>
    <s v="ORD-00707"/>
    <d v="2025-08-28T00:00:00"/>
    <s v="CUST-1787"/>
    <s v="Arjun Patel"/>
    <x v="4"/>
    <x v="19"/>
    <x v="2"/>
    <s v="Rajasthan"/>
    <s v="Udaipur"/>
    <n v="4"/>
    <n v="5075.3599999999997"/>
    <n v="0.1"/>
    <n v="13687.01"/>
    <x v="4"/>
    <x v="1"/>
    <x v="1"/>
    <n v="0.4"/>
    <n v="4.0000000000000008E-2"/>
    <n v="1.6000000000000004E-2"/>
    <n v="-13686.994000000001"/>
    <n v="-855437.12499999988"/>
    <n v="2025"/>
    <x v="7"/>
    <n v="8"/>
    <s v="Q3"/>
  </r>
  <r>
    <s v="ORD-00708"/>
    <d v="2025-02-15T00:00:00"/>
    <s v="CUST-2170"/>
    <s v="Vikram Patel"/>
    <x v="2"/>
    <x v="20"/>
    <x v="1"/>
    <s v="Madhya Pradesh"/>
    <s v="Indore"/>
    <n v="1"/>
    <n v="1576.74"/>
    <n v="0.05"/>
    <n v="1273.8499999999999"/>
    <x v="2"/>
    <x v="1"/>
    <x v="1"/>
    <n v="0.05"/>
    <n v="2.5000000000000005E-3"/>
    <n v="1.2500000000000003E-4"/>
    <n v="-1273.8498749999999"/>
    <n v="-10190798.999999996"/>
    <n v="2025"/>
    <x v="11"/>
    <n v="2"/>
    <s v="Q1"/>
  </r>
  <r>
    <s v="ORD-00709"/>
    <d v="2025-02-04T00:00:00"/>
    <s v="CUST-1943"/>
    <s v="Priya Nair"/>
    <x v="2"/>
    <x v="23"/>
    <x v="4"/>
    <s v="West Bengal"/>
    <s v="Kolkata"/>
    <n v="2"/>
    <n v="6391.92"/>
    <n v="0"/>
    <n v="8210.02"/>
    <x v="1"/>
    <x v="1"/>
    <x v="1"/>
    <n v="0"/>
    <n v="0"/>
    <n v="0"/>
    <n v="-8210.02"/>
    <e v="#DIV/0!"/>
    <n v="2025"/>
    <x v="11"/>
    <n v="2"/>
    <s v="Q1"/>
  </r>
  <r>
    <s v="ORD-00710"/>
    <d v="2025-09-10T00:00:00"/>
    <s v="CUST-1618"/>
    <s v="Ananya Singh"/>
    <x v="3"/>
    <x v="16"/>
    <x v="0"/>
    <s v="Delhi"/>
    <s v="New Delhi"/>
    <n v="3"/>
    <n v="42622.29"/>
    <n v="0.1"/>
    <n v="80017.3"/>
    <x v="1"/>
    <x v="1"/>
    <x v="0"/>
    <n v="0.30000000000000004"/>
    <n v="3.0000000000000006E-2"/>
    <n v="9.0000000000000028E-3"/>
    <n v="-80017.290999999997"/>
    <n v="-8890810.1111111082"/>
    <n v="2025"/>
    <x v="2"/>
    <n v="9"/>
    <s v="Q3"/>
  </r>
  <r>
    <s v="ORD-00711"/>
    <d v="2025-03-23T00:00:00"/>
    <s v="CUST-1670"/>
    <s v="Vikram Nair"/>
    <x v="1"/>
    <x v="9"/>
    <x v="2"/>
    <s v="Maharashtra"/>
    <s v="Pune"/>
    <n v="5"/>
    <n v="2519.94"/>
    <n v="0.1"/>
    <n v="9245.0499999999993"/>
    <x v="1"/>
    <x v="1"/>
    <x v="2"/>
    <n v="0.5"/>
    <n v="0.05"/>
    <n v="2.5000000000000001E-2"/>
    <n v="-9245.0249999999996"/>
    <n v="-369800.99999999994"/>
    <n v="2025"/>
    <x v="3"/>
    <n v="3"/>
    <s v="Q1"/>
  </r>
  <r>
    <s v="ORD-00712"/>
    <d v="2025-09-13T00:00:00"/>
    <s v="CUST-2117"/>
    <s v="Ananya Verma"/>
    <x v="2"/>
    <x v="8"/>
    <x v="2"/>
    <s v="Goa"/>
    <s v="Panaji"/>
    <n v="4"/>
    <n v="5777.03"/>
    <n v="0.05"/>
    <n v="17825.13"/>
    <x v="1"/>
    <x v="1"/>
    <x v="1"/>
    <n v="0.2"/>
    <n v="1.0000000000000002E-2"/>
    <n v="2.0000000000000005E-3"/>
    <n v="-17825.128000000001"/>
    <n v="-8912563.9999999981"/>
    <n v="2025"/>
    <x v="2"/>
    <n v="9"/>
    <s v="Q3"/>
  </r>
  <r>
    <s v="ORD-00713"/>
    <d v="2025-07-16T00:00:00"/>
    <s v="CUST-1246"/>
    <s v="Ananya Joshi"/>
    <x v="0"/>
    <x v="11"/>
    <x v="2"/>
    <s v="Rajasthan"/>
    <s v="Jaipur"/>
    <n v="2"/>
    <n v="8500.33"/>
    <n v="0.1"/>
    <n v="11701.94"/>
    <x v="1"/>
    <x v="1"/>
    <x v="1"/>
    <n v="0.2"/>
    <n v="2.0000000000000004E-2"/>
    <n v="4.000000000000001E-3"/>
    <n v="-11701.936"/>
    <n v="-2925483.9999999991"/>
    <n v="2025"/>
    <x v="4"/>
    <n v="7"/>
    <s v="Q3"/>
  </r>
  <r>
    <s v="ORD-00714"/>
    <d v="2025-10-30T00:00:00"/>
    <s v="CUST-2365"/>
    <s v="Meera Gupta"/>
    <x v="3"/>
    <x v="13"/>
    <x v="3"/>
    <s v="Karnataka"/>
    <s v="Mysuru"/>
    <n v="1"/>
    <n v="36974.47"/>
    <n v="0"/>
    <n v="29601.94"/>
    <x v="0"/>
    <x v="0"/>
    <x v="2"/>
    <n v="0"/>
    <n v="0"/>
    <n v="0"/>
    <n v="-29601.94"/>
    <e v="#DIV/0!"/>
    <n v="2025"/>
    <x v="10"/>
    <n v="10"/>
    <s v="Q4"/>
  </r>
  <r>
    <s v="ORD-00715"/>
    <d v="2025-01-10T00:00:00"/>
    <s v="CUST-1304"/>
    <s v="Sneha Sharma"/>
    <x v="4"/>
    <x v="15"/>
    <x v="0"/>
    <s v="Punjab"/>
    <s v="Amritsar"/>
    <n v="1"/>
    <n v="523.38"/>
    <n v="0.1"/>
    <n v="326.77999999999997"/>
    <x v="1"/>
    <x v="1"/>
    <x v="1"/>
    <n v="0.1"/>
    <n v="1.0000000000000002E-2"/>
    <n v="1.0000000000000002E-3"/>
    <n v="-326.779"/>
    <n v="-326778.99999999994"/>
    <n v="2025"/>
    <x v="5"/>
    <n v="1"/>
    <s v="Q1"/>
  </r>
  <r>
    <s v="ORD-00716"/>
    <d v="2025-11-08T00:00:00"/>
    <s v="CUST-1450"/>
    <s v="Vikram Gupta"/>
    <x v="2"/>
    <x v="20"/>
    <x v="4"/>
    <s v="Bihar"/>
    <s v="Gaya"/>
    <n v="3"/>
    <n v="2813.62"/>
    <n v="0.15"/>
    <n v="5657.36"/>
    <x v="1"/>
    <x v="1"/>
    <x v="1"/>
    <n v="0.44999999999999996"/>
    <n v="6.7499999999999991E-2"/>
    <n v="3.0374999999999992E-2"/>
    <n v="-5657.3296249999994"/>
    <n v="-186249.53497942389"/>
    <n v="2025"/>
    <x v="8"/>
    <n v="11"/>
    <s v="Q4"/>
  </r>
  <r>
    <s v="ORD-00717"/>
    <d v="2025-10-13T00:00:00"/>
    <s v="CUST-1941"/>
    <s v="Arjun Sharma"/>
    <x v="3"/>
    <x v="14"/>
    <x v="3"/>
    <s v="Tamil Nadu"/>
    <s v="Chennai"/>
    <n v="3"/>
    <n v="10313.19"/>
    <n v="0.05"/>
    <n v="18586.310000000001"/>
    <x v="3"/>
    <x v="1"/>
    <x v="1"/>
    <n v="0.15000000000000002"/>
    <n v="7.5000000000000015E-3"/>
    <n v="1.1250000000000003E-3"/>
    <n v="-18586.308875000002"/>
    <n v="-16521163.444444442"/>
    <n v="2025"/>
    <x v="10"/>
    <n v="10"/>
    <s v="Q4"/>
  </r>
  <r>
    <s v="ORD-00718"/>
    <d v="2025-08-30T00:00:00"/>
    <s v="CUST-2153"/>
    <s v="Neha Nair"/>
    <x v="2"/>
    <x v="23"/>
    <x v="2"/>
    <s v="Maharashtra"/>
    <s v="Nagpur"/>
    <n v="2"/>
    <n v="4951.95"/>
    <n v="0"/>
    <n v="8678.35"/>
    <x v="1"/>
    <x v="2"/>
    <x v="0"/>
    <n v="0"/>
    <n v="0"/>
    <n v="0"/>
    <n v="-8678.35"/>
    <e v="#DIV/0!"/>
    <n v="2025"/>
    <x v="7"/>
    <n v="8"/>
    <s v="Q3"/>
  </r>
  <r>
    <s v="ORD-00719"/>
    <d v="2025-09-08T00:00:00"/>
    <s v="CUST-1534"/>
    <s v="Ananya Patel"/>
    <x v="2"/>
    <x v="20"/>
    <x v="0"/>
    <s v="Uttar Pradesh"/>
    <s v="Lucknow"/>
    <n v="1"/>
    <n v="3561.58"/>
    <n v="0.05"/>
    <n v="2661.04"/>
    <x v="1"/>
    <x v="1"/>
    <x v="2"/>
    <n v="0.05"/>
    <n v="2.5000000000000005E-3"/>
    <n v="1.2500000000000003E-4"/>
    <n v="-2661.0398749999999"/>
    <n v="-21288318.999999996"/>
    <n v="2025"/>
    <x v="2"/>
    <n v="9"/>
    <s v="Q3"/>
  </r>
  <r>
    <s v="ORD-00720"/>
    <d v="2025-12-31T00:00:00"/>
    <s v="CUST-1568"/>
    <s v="Meera Nair"/>
    <x v="2"/>
    <x v="2"/>
    <x v="0"/>
    <s v="Delhi"/>
    <s v="Delhi"/>
    <n v="2"/>
    <n v="2391.6"/>
    <n v="0.05"/>
    <n v="3029.19"/>
    <x v="1"/>
    <x v="2"/>
    <x v="2"/>
    <n v="0.1"/>
    <n v="5.000000000000001E-3"/>
    <n v="5.0000000000000012E-4"/>
    <n v="-3029.1895"/>
    <n v="-6058378.9999999981"/>
    <n v="2025"/>
    <x v="1"/>
    <n v="12"/>
    <s v="Q4"/>
  </r>
  <r>
    <s v="ORD-00721"/>
    <d v="2025-01-05T00:00:00"/>
    <s v="CUST-1424"/>
    <s v="Sneha Gupta"/>
    <x v="2"/>
    <x v="8"/>
    <x v="3"/>
    <s v="Telangana"/>
    <s v="Warangal"/>
    <n v="1"/>
    <n v="3487.69"/>
    <n v="0"/>
    <n v="2816.47"/>
    <x v="4"/>
    <x v="0"/>
    <x v="1"/>
    <n v="0"/>
    <n v="0"/>
    <n v="0"/>
    <n v="-2816.47"/>
    <e v="#DIV/0!"/>
    <n v="2025"/>
    <x v="5"/>
    <n v="1"/>
    <s v="Q1"/>
  </r>
  <r>
    <s v="ORD-00722"/>
    <d v="2025-04-29T00:00:00"/>
    <s v="CUST-1038"/>
    <s v="Aarav Rao"/>
    <x v="2"/>
    <x v="23"/>
    <x v="3"/>
    <s v="Karnataka"/>
    <s v="Mysuru"/>
    <n v="2"/>
    <n v="1783.56"/>
    <n v="0.1"/>
    <n v="2524.09"/>
    <x v="1"/>
    <x v="1"/>
    <x v="2"/>
    <n v="0.2"/>
    <n v="2.0000000000000004E-2"/>
    <n v="4.000000000000001E-3"/>
    <n v="-2524.0860000000002"/>
    <n v="-631021.49999999988"/>
    <n v="2025"/>
    <x v="0"/>
    <n v="4"/>
    <s v="Q2"/>
  </r>
  <r>
    <s v="ORD-00723"/>
    <d v="2025-10-16T00:00:00"/>
    <s v="CUST-1531"/>
    <s v="Neha Sharma"/>
    <x v="4"/>
    <x v="19"/>
    <x v="4"/>
    <s v="Jharkhand"/>
    <s v="Jamshedpur"/>
    <n v="1"/>
    <n v="8363.24"/>
    <n v="0"/>
    <n v="7281.97"/>
    <x v="0"/>
    <x v="0"/>
    <x v="0"/>
    <n v="0"/>
    <n v="0"/>
    <n v="0"/>
    <n v="-7281.97"/>
    <e v="#DIV/0!"/>
    <n v="2025"/>
    <x v="10"/>
    <n v="10"/>
    <s v="Q4"/>
  </r>
  <r>
    <s v="ORD-00724"/>
    <d v="2025-03-06T00:00:00"/>
    <s v="CUST-1605"/>
    <s v="Neha Rao"/>
    <x v="3"/>
    <x v="3"/>
    <x v="3"/>
    <s v="Tamil Nadu"/>
    <s v="Chennai"/>
    <n v="4"/>
    <n v="4927.26"/>
    <n v="0"/>
    <n v="13700.23"/>
    <x v="1"/>
    <x v="1"/>
    <x v="2"/>
    <n v="0"/>
    <n v="0"/>
    <n v="0"/>
    <n v="-13700.23"/>
    <e v="#DIV/0!"/>
    <n v="2025"/>
    <x v="3"/>
    <n v="3"/>
    <s v="Q1"/>
  </r>
  <r>
    <s v="ORD-00725"/>
    <d v="2025-05-26T00:00:00"/>
    <s v="CUST-1882"/>
    <s v="Rahul Reddy"/>
    <x v="3"/>
    <x v="18"/>
    <x v="2"/>
    <s v="Rajasthan"/>
    <s v="Jaipur"/>
    <n v="1"/>
    <n v="56453.98"/>
    <n v="0.1"/>
    <n v="32245.73"/>
    <x v="0"/>
    <x v="0"/>
    <x v="2"/>
    <n v="0.1"/>
    <n v="1.0000000000000002E-2"/>
    <n v="1.0000000000000002E-3"/>
    <n v="-32245.728999999999"/>
    <n v="-32245728.999999993"/>
    <n v="2025"/>
    <x v="6"/>
    <n v="5"/>
    <s v="Q2"/>
  </r>
  <r>
    <s v="ORD-00726"/>
    <d v="2025-08-12T00:00:00"/>
    <s v="CUST-1215"/>
    <s v="Rahul Reddy"/>
    <x v="3"/>
    <x v="3"/>
    <x v="2"/>
    <s v="Gujarat"/>
    <s v="Surat"/>
    <n v="2"/>
    <n v="33971.279999999999"/>
    <n v="0.1"/>
    <n v="40826.21"/>
    <x v="2"/>
    <x v="1"/>
    <x v="1"/>
    <n v="0.2"/>
    <n v="2.0000000000000004E-2"/>
    <n v="4.000000000000001E-3"/>
    <n v="-40826.205999999998"/>
    <n v="-10206551.499999996"/>
    <n v="2025"/>
    <x v="7"/>
    <n v="8"/>
    <s v="Q3"/>
  </r>
  <r>
    <s v="ORD-00727"/>
    <d v="2025-08-27T00:00:00"/>
    <s v="CUST-1953"/>
    <s v="Neha Nair"/>
    <x v="2"/>
    <x v="20"/>
    <x v="0"/>
    <s v="Delhi"/>
    <s v="New Delhi"/>
    <n v="1"/>
    <n v="4485.05"/>
    <n v="0"/>
    <n v="3269.06"/>
    <x v="4"/>
    <x v="0"/>
    <x v="2"/>
    <n v="0"/>
    <n v="0"/>
    <n v="0"/>
    <n v="-3269.06"/>
    <e v="#DIV/0!"/>
    <n v="2025"/>
    <x v="7"/>
    <n v="8"/>
    <s v="Q3"/>
  </r>
  <r>
    <s v="ORD-00728"/>
    <d v="2025-06-26T00:00:00"/>
    <s v="CUST-1256"/>
    <s v="Sneha Nair"/>
    <x v="2"/>
    <x v="2"/>
    <x v="1"/>
    <s v="Chhattisgarh"/>
    <s v="Bilaspur"/>
    <n v="2"/>
    <n v="2397.1999999999998"/>
    <n v="0.1"/>
    <n v="2941.75"/>
    <x v="0"/>
    <x v="1"/>
    <x v="2"/>
    <n v="0.2"/>
    <n v="2.0000000000000004E-2"/>
    <n v="4.000000000000001E-3"/>
    <n v="-2941.7460000000001"/>
    <n v="-735436.49999999988"/>
    <n v="2025"/>
    <x v="9"/>
    <n v="6"/>
    <s v="Q2"/>
  </r>
  <r>
    <s v="ORD-00729"/>
    <d v="2025-09-24T00:00:00"/>
    <s v="CUST-2530"/>
    <s v="Priya Sharma"/>
    <x v="4"/>
    <x v="24"/>
    <x v="2"/>
    <s v="Maharashtra"/>
    <s v="Mumbai"/>
    <n v="2"/>
    <n v="8716.93"/>
    <n v="0.15"/>
    <n v="12051.39"/>
    <x v="0"/>
    <x v="2"/>
    <x v="1"/>
    <n v="0.3"/>
    <n v="4.4999999999999998E-2"/>
    <n v="1.35E-2"/>
    <n v="-12051.3765"/>
    <n v="-892694.55555555562"/>
    <n v="2025"/>
    <x v="2"/>
    <n v="9"/>
    <s v="Q3"/>
  </r>
  <r>
    <s v="ORD-00730"/>
    <d v="2025-12-07T00:00:00"/>
    <s v="CUST-2456"/>
    <s v="Kiran Rao"/>
    <x v="1"/>
    <x v="1"/>
    <x v="4"/>
    <s v="Jharkhand"/>
    <s v="Ranchi"/>
    <n v="4"/>
    <n v="1588.79"/>
    <n v="0"/>
    <n v="4018.73"/>
    <x v="1"/>
    <x v="1"/>
    <x v="0"/>
    <n v="0"/>
    <n v="0"/>
    <n v="0"/>
    <n v="-4018.73"/>
    <e v="#DIV/0!"/>
    <n v="2025"/>
    <x v="1"/>
    <n v="12"/>
    <s v="Q4"/>
  </r>
  <r>
    <s v="ORD-00731"/>
    <d v="2025-10-09T00:00:00"/>
    <s v="CUST-2499"/>
    <s v="Kiran Singh"/>
    <x v="0"/>
    <x v="6"/>
    <x v="1"/>
    <s v="Madhya Pradesh"/>
    <s v="Indore"/>
    <n v="1"/>
    <n v="10887.59"/>
    <n v="0.05"/>
    <n v="6758.69"/>
    <x v="4"/>
    <x v="1"/>
    <x v="0"/>
    <n v="0.05"/>
    <n v="2.5000000000000005E-3"/>
    <n v="1.2500000000000003E-4"/>
    <n v="-6758.689875"/>
    <n v="-54069518.999999985"/>
    <n v="2025"/>
    <x v="10"/>
    <n v="10"/>
    <s v="Q4"/>
  </r>
  <r>
    <s v="ORD-00732"/>
    <d v="2025-03-04T00:00:00"/>
    <s v="CUST-1557"/>
    <s v="Isha Verma"/>
    <x v="4"/>
    <x v="15"/>
    <x v="3"/>
    <s v="Andhra Pradesh"/>
    <s v="Visakhapatnam"/>
    <n v="1"/>
    <n v="8944.0400000000009"/>
    <n v="0.1"/>
    <n v="5636.72"/>
    <x v="1"/>
    <x v="1"/>
    <x v="0"/>
    <n v="0.1"/>
    <n v="1.0000000000000002E-2"/>
    <n v="1.0000000000000002E-3"/>
    <n v="-5636.7190000000001"/>
    <n v="-5636718.9999999991"/>
    <n v="2025"/>
    <x v="3"/>
    <n v="3"/>
    <s v="Q1"/>
  </r>
  <r>
    <s v="ORD-00733"/>
    <d v="2025-08-05T00:00:00"/>
    <s v="CUST-1215"/>
    <s v="Rohan Sharma"/>
    <x v="3"/>
    <x v="16"/>
    <x v="3"/>
    <s v="Telangana"/>
    <s v="Warangal"/>
    <n v="3"/>
    <n v="57449.49"/>
    <n v="0.1"/>
    <n v="118765.74"/>
    <x v="4"/>
    <x v="2"/>
    <x v="2"/>
    <n v="0.30000000000000004"/>
    <n v="3.0000000000000006E-2"/>
    <n v="9.0000000000000028E-3"/>
    <n v="-118765.731"/>
    <n v="-13196192.333333328"/>
    <n v="2025"/>
    <x v="7"/>
    <n v="8"/>
    <s v="Q3"/>
  </r>
  <r>
    <s v="ORD-00734"/>
    <d v="2025-12-08T00:00:00"/>
    <s v="CUST-2244"/>
    <s v="Vikram Verma"/>
    <x v="1"/>
    <x v="1"/>
    <x v="0"/>
    <s v="Punjab"/>
    <s v="Ludhiana"/>
    <n v="1"/>
    <n v="2797.57"/>
    <n v="0"/>
    <n v="1946.76"/>
    <x v="1"/>
    <x v="0"/>
    <x v="2"/>
    <n v="0"/>
    <n v="0"/>
    <n v="0"/>
    <n v="-1946.76"/>
    <e v="#DIV/0!"/>
    <n v="2025"/>
    <x v="1"/>
    <n v="12"/>
    <s v="Q4"/>
  </r>
  <r>
    <s v="ORD-00735"/>
    <d v="2025-11-11T00:00:00"/>
    <s v="CUST-2528"/>
    <s v="Arjun Sharma"/>
    <x v="0"/>
    <x v="11"/>
    <x v="3"/>
    <s v="Andhra Pradesh"/>
    <s v="Visakhapatnam"/>
    <n v="1"/>
    <n v="17833.48"/>
    <n v="0"/>
    <n v="13661.21"/>
    <x v="1"/>
    <x v="1"/>
    <x v="2"/>
    <n v="0"/>
    <n v="0"/>
    <n v="0"/>
    <n v="-13661.21"/>
    <e v="#DIV/0!"/>
    <n v="2025"/>
    <x v="8"/>
    <n v="11"/>
    <s v="Q4"/>
  </r>
  <r>
    <s v="ORD-00736"/>
    <d v="2025-10-10T00:00:00"/>
    <s v="CUST-2052"/>
    <s v="Kiran Kumar"/>
    <x v="2"/>
    <x v="2"/>
    <x v="4"/>
    <s v="West Bengal"/>
    <s v="Durgapur"/>
    <n v="2"/>
    <n v="5029.04"/>
    <n v="0.1"/>
    <n v="6345.5"/>
    <x v="0"/>
    <x v="1"/>
    <x v="2"/>
    <n v="0.2"/>
    <n v="2.0000000000000004E-2"/>
    <n v="4.000000000000001E-3"/>
    <n v="-6345.4960000000001"/>
    <n v="-1586373.9999999995"/>
    <n v="2025"/>
    <x v="10"/>
    <n v="10"/>
    <s v="Q4"/>
  </r>
  <r>
    <s v="ORD-00737"/>
    <d v="2025-06-26T00:00:00"/>
    <s v="CUST-1316"/>
    <s v="Arjun Reddy"/>
    <x v="1"/>
    <x v="9"/>
    <x v="4"/>
    <s v="Jharkhand"/>
    <s v="Ranchi"/>
    <n v="2"/>
    <n v="1241.33"/>
    <n v="0.2"/>
    <n v="1623.86"/>
    <x v="0"/>
    <x v="1"/>
    <x v="1"/>
    <n v="0.4"/>
    <n v="8.0000000000000016E-2"/>
    <n v="3.2000000000000008E-2"/>
    <n v="-1623.828"/>
    <n v="-50744.624999999985"/>
    <n v="2025"/>
    <x v="9"/>
    <n v="6"/>
    <s v="Q2"/>
  </r>
  <r>
    <s v="ORD-00738"/>
    <d v="2025-04-08T00:00:00"/>
    <s v="CUST-1773"/>
    <s v="Arjun Reddy"/>
    <x v="2"/>
    <x v="8"/>
    <x v="0"/>
    <s v="Delhi"/>
    <s v="New Delhi"/>
    <n v="1"/>
    <n v="3076.93"/>
    <n v="0.1"/>
    <n v="2250.86"/>
    <x v="2"/>
    <x v="0"/>
    <x v="0"/>
    <n v="0.1"/>
    <n v="1.0000000000000002E-2"/>
    <n v="1.0000000000000002E-3"/>
    <n v="-2250.8589999999999"/>
    <n v="-2250858.9999999995"/>
    <n v="2025"/>
    <x v="0"/>
    <n v="4"/>
    <s v="Q2"/>
  </r>
  <r>
    <s v="ORD-00739"/>
    <d v="2025-04-15T00:00:00"/>
    <s v="CUST-1914"/>
    <s v="Vikram Sharma"/>
    <x v="3"/>
    <x v="13"/>
    <x v="0"/>
    <s v="Punjab"/>
    <s v="Amritsar"/>
    <n v="1"/>
    <n v="22740.33"/>
    <n v="0.2"/>
    <n v="15016.64"/>
    <x v="0"/>
    <x v="0"/>
    <x v="0"/>
    <n v="0.2"/>
    <n v="4.0000000000000008E-2"/>
    <n v="8.0000000000000019E-3"/>
    <n v="-15016.632"/>
    <n v="-1877078.9999999995"/>
    <n v="2025"/>
    <x v="0"/>
    <n v="4"/>
    <s v="Q2"/>
  </r>
  <r>
    <s v="ORD-00740"/>
    <d v="2025-04-09T00:00:00"/>
    <s v="CUST-1990"/>
    <s v="Ananya Rao"/>
    <x v="0"/>
    <x v="6"/>
    <x v="3"/>
    <s v="Andhra Pradesh"/>
    <s v="Visakhapatnam"/>
    <n v="3"/>
    <n v="6651.44"/>
    <n v="0.1"/>
    <n v="15601.5"/>
    <x v="1"/>
    <x v="1"/>
    <x v="2"/>
    <n v="0.30000000000000004"/>
    <n v="3.0000000000000006E-2"/>
    <n v="9.0000000000000028E-3"/>
    <n v="-15601.491"/>
    <n v="-1733498.9999999995"/>
    <n v="2025"/>
    <x v="0"/>
    <n v="4"/>
    <s v="Q2"/>
  </r>
  <r>
    <s v="ORD-00741"/>
    <d v="2025-11-07T00:00:00"/>
    <s v="CUST-2232"/>
    <s v="Rohan Reddy"/>
    <x v="2"/>
    <x v="8"/>
    <x v="0"/>
    <s v="Delhi"/>
    <s v="New Delhi"/>
    <n v="2"/>
    <n v="5419.01"/>
    <n v="0.15"/>
    <n v="7689.69"/>
    <x v="1"/>
    <x v="2"/>
    <x v="2"/>
    <n v="0.3"/>
    <n v="4.4999999999999998E-2"/>
    <n v="1.35E-2"/>
    <n v="-7689.6764999999996"/>
    <n v="-569605.66666666663"/>
    <n v="2025"/>
    <x v="8"/>
    <n v="11"/>
    <s v="Q4"/>
  </r>
  <r>
    <s v="ORD-00742"/>
    <d v="2025-01-06T00:00:00"/>
    <s v="CUST-1989"/>
    <s v="Neha Rao"/>
    <x v="1"/>
    <x v="9"/>
    <x v="2"/>
    <s v="Gujarat"/>
    <s v="Surat"/>
    <n v="1"/>
    <n v="3025.25"/>
    <n v="0.1"/>
    <n v="2274.91"/>
    <x v="1"/>
    <x v="0"/>
    <x v="2"/>
    <n v="0.1"/>
    <n v="1.0000000000000002E-2"/>
    <n v="1.0000000000000002E-3"/>
    <n v="-2274.9089999999997"/>
    <n v="-2274908.9999999991"/>
    <n v="2025"/>
    <x v="5"/>
    <n v="1"/>
    <s v="Q1"/>
  </r>
  <r>
    <s v="ORD-00743"/>
    <d v="2025-07-16T00:00:00"/>
    <s v="CUST-1990"/>
    <s v="Rahul Reddy"/>
    <x v="0"/>
    <x v="11"/>
    <x v="2"/>
    <s v="Maharashtra"/>
    <s v="Nagpur"/>
    <n v="1"/>
    <n v="1359"/>
    <n v="0.15"/>
    <n v="830.64"/>
    <x v="4"/>
    <x v="2"/>
    <x v="0"/>
    <n v="0.15"/>
    <n v="2.2499999999999999E-2"/>
    <n v="3.375E-3"/>
    <n v="-830.63662499999998"/>
    <n v="-246114.55555555556"/>
    <n v="2025"/>
    <x v="4"/>
    <n v="7"/>
    <s v="Q3"/>
  </r>
  <r>
    <s v="ORD-00744"/>
    <d v="2025-12-17T00:00:00"/>
    <s v="CUST-2446"/>
    <s v="Isha Rao"/>
    <x v="4"/>
    <x v="15"/>
    <x v="3"/>
    <s v="Tamil Nadu"/>
    <s v="Coimbatore"/>
    <n v="2"/>
    <n v="7958.31"/>
    <n v="0"/>
    <n v="11155.97"/>
    <x v="1"/>
    <x v="1"/>
    <x v="2"/>
    <n v="0"/>
    <n v="0"/>
    <n v="0"/>
    <n v="-11155.97"/>
    <e v="#DIV/0!"/>
    <n v="2025"/>
    <x v="1"/>
    <n v="12"/>
    <s v="Q4"/>
  </r>
  <r>
    <s v="ORD-00745"/>
    <d v="2025-05-13T00:00:00"/>
    <s v="CUST-2533"/>
    <s v="Vikram Kumar"/>
    <x v="0"/>
    <x v="0"/>
    <x v="0"/>
    <s v="Delhi"/>
    <s v="New Delhi"/>
    <n v="1"/>
    <n v="5834.57"/>
    <n v="0.1"/>
    <n v="3558.53"/>
    <x v="1"/>
    <x v="1"/>
    <x v="1"/>
    <n v="0.1"/>
    <n v="1.0000000000000002E-2"/>
    <n v="1.0000000000000002E-3"/>
    <n v="-3558.529"/>
    <n v="-3558528.9999999991"/>
    <n v="2025"/>
    <x v="6"/>
    <n v="5"/>
    <s v="Q2"/>
  </r>
  <r>
    <s v="ORD-00746"/>
    <d v="2025-12-24T00:00:00"/>
    <s v="CUST-2192"/>
    <s v="Kiran Nair"/>
    <x v="2"/>
    <x v="10"/>
    <x v="0"/>
    <s v="Haryana"/>
    <s v="Gurugram"/>
    <n v="3"/>
    <n v="6980.69"/>
    <n v="0"/>
    <n v="15399.83"/>
    <x v="0"/>
    <x v="0"/>
    <x v="1"/>
    <n v="0"/>
    <n v="0"/>
    <n v="0"/>
    <n v="-15399.83"/>
    <e v="#DIV/0!"/>
    <n v="2025"/>
    <x v="1"/>
    <n v="12"/>
    <s v="Q4"/>
  </r>
  <r>
    <s v="ORD-00747"/>
    <d v="2025-09-16T00:00:00"/>
    <s v="CUST-1951"/>
    <s v="Kiran Sharma"/>
    <x v="1"/>
    <x v="9"/>
    <x v="2"/>
    <s v="Gujarat"/>
    <s v="Surat"/>
    <n v="2"/>
    <n v="4782.41"/>
    <n v="0"/>
    <n v="6866.03"/>
    <x v="0"/>
    <x v="0"/>
    <x v="2"/>
    <n v="0"/>
    <n v="0"/>
    <n v="0"/>
    <n v="-6866.03"/>
    <e v="#DIV/0!"/>
    <n v="2025"/>
    <x v="2"/>
    <n v="9"/>
    <s v="Q3"/>
  </r>
  <r>
    <s v="ORD-00748"/>
    <d v="2025-01-23T00:00:00"/>
    <s v="CUST-1743"/>
    <s v="Neha Patel"/>
    <x v="2"/>
    <x v="10"/>
    <x v="1"/>
    <s v="Madhya Pradesh"/>
    <s v="Indore"/>
    <n v="2"/>
    <n v="6607.5"/>
    <n v="0.05"/>
    <n v="8506.0400000000009"/>
    <x v="1"/>
    <x v="0"/>
    <x v="1"/>
    <n v="0.1"/>
    <n v="5.000000000000001E-3"/>
    <n v="5.0000000000000012E-4"/>
    <n v="-8506.0395000000008"/>
    <n v="-17012078.999999996"/>
    <n v="2025"/>
    <x v="5"/>
    <n v="1"/>
    <s v="Q1"/>
  </r>
  <r>
    <s v="ORD-00749"/>
    <d v="2025-02-22T00:00:00"/>
    <s v="CUST-1863"/>
    <s v="Vikram Singh"/>
    <x v="4"/>
    <x v="24"/>
    <x v="3"/>
    <s v="Andhra Pradesh"/>
    <s v="Visakhapatnam"/>
    <n v="4"/>
    <n v="7394.58"/>
    <n v="0.05"/>
    <n v="17434.75"/>
    <x v="1"/>
    <x v="1"/>
    <x v="2"/>
    <n v="0.2"/>
    <n v="1.0000000000000002E-2"/>
    <n v="2.0000000000000005E-3"/>
    <n v="-17434.748"/>
    <n v="-8717373.9999999981"/>
    <n v="2025"/>
    <x v="11"/>
    <n v="2"/>
    <s v="Q1"/>
  </r>
  <r>
    <s v="ORD-00750"/>
    <d v="2025-06-14T00:00:00"/>
    <s v="CUST-2191"/>
    <s v="Arjun Rao"/>
    <x v="2"/>
    <x v="10"/>
    <x v="2"/>
    <s v="Goa"/>
    <s v="Margao"/>
    <n v="1"/>
    <n v="1856.05"/>
    <n v="0"/>
    <n v="1370.62"/>
    <x v="2"/>
    <x v="0"/>
    <x v="2"/>
    <n v="0"/>
    <n v="0"/>
    <n v="0"/>
    <n v="-1370.62"/>
    <e v="#DIV/0!"/>
    <n v="2025"/>
    <x v="9"/>
    <n v="6"/>
    <s v="Q2"/>
  </r>
  <r>
    <s v="ORD-00751"/>
    <d v="2025-07-21T00:00:00"/>
    <s v="CUST-1588"/>
    <s v="Neha Rao"/>
    <x v="2"/>
    <x v="8"/>
    <x v="2"/>
    <s v="Goa"/>
    <s v="Panaji"/>
    <n v="1"/>
    <n v="3915.38"/>
    <n v="0.2"/>
    <n v="2740.61"/>
    <x v="3"/>
    <x v="1"/>
    <x v="0"/>
    <n v="0.2"/>
    <n v="4.0000000000000008E-2"/>
    <n v="8.0000000000000019E-3"/>
    <n v="-2740.6020000000003"/>
    <n v="-342575.24999999994"/>
    <n v="2025"/>
    <x v="4"/>
    <n v="7"/>
    <s v="Q3"/>
  </r>
  <r>
    <s v="ORD-00752"/>
    <d v="2025-03-24T00:00:00"/>
    <s v="CUST-1921"/>
    <s v="Kiran Verma"/>
    <x v="3"/>
    <x v="3"/>
    <x v="0"/>
    <s v="Uttar Pradesh"/>
    <s v="Noida"/>
    <n v="2"/>
    <n v="15743.22"/>
    <n v="0.1"/>
    <n v="22947.67"/>
    <x v="1"/>
    <x v="0"/>
    <x v="2"/>
    <n v="0.2"/>
    <n v="2.0000000000000004E-2"/>
    <n v="4.000000000000001E-3"/>
    <n v="-22947.665999999997"/>
    <n v="-5736916.4999999981"/>
    <n v="2025"/>
    <x v="3"/>
    <n v="3"/>
    <s v="Q1"/>
  </r>
  <r>
    <s v="ORD-00753"/>
    <d v="2025-05-25T00:00:00"/>
    <s v="CUST-2271"/>
    <s v="Kiran Singh"/>
    <x v="0"/>
    <x v="0"/>
    <x v="1"/>
    <s v="Madhya Pradesh"/>
    <s v="Indore"/>
    <n v="2"/>
    <n v="5192.3900000000003"/>
    <n v="0.15"/>
    <n v="7629.18"/>
    <x v="2"/>
    <x v="1"/>
    <x v="2"/>
    <n v="0.3"/>
    <n v="4.4999999999999998E-2"/>
    <n v="1.35E-2"/>
    <n v="-7629.1665000000003"/>
    <n v="-565123.4444444445"/>
    <n v="2025"/>
    <x v="6"/>
    <n v="5"/>
    <s v="Q2"/>
  </r>
  <r>
    <s v="ORD-00754"/>
    <d v="2025-03-26T00:00:00"/>
    <s v="CUST-2431"/>
    <s v="Meera Singh"/>
    <x v="3"/>
    <x v="13"/>
    <x v="3"/>
    <s v="Telangana"/>
    <s v="Warangal"/>
    <n v="1"/>
    <n v="40295.440000000002"/>
    <n v="0.2"/>
    <n v="24179.93"/>
    <x v="0"/>
    <x v="0"/>
    <x v="1"/>
    <n v="0.2"/>
    <n v="4.0000000000000008E-2"/>
    <n v="8.0000000000000019E-3"/>
    <n v="-24179.921999999999"/>
    <n v="-3022490.2499999991"/>
    <n v="2025"/>
    <x v="3"/>
    <n v="3"/>
    <s v="Q1"/>
  </r>
  <r>
    <s v="ORD-00755"/>
    <d v="2025-03-19T00:00:00"/>
    <s v="CUST-1683"/>
    <s v="Vikram Kumar"/>
    <x v="1"/>
    <x v="9"/>
    <x v="1"/>
    <s v="Madhya Pradesh"/>
    <s v="Bhopal"/>
    <n v="1"/>
    <n v="443.96"/>
    <n v="0.05"/>
    <n v="369.68"/>
    <x v="3"/>
    <x v="0"/>
    <x v="1"/>
    <n v="0.05"/>
    <n v="2.5000000000000005E-3"/>
    <n v="1.2500000000000003E-4"/>
    <n v="-369.67987499999998"/>
    <n v="-2957438.9999999991"/>
    <n v="2025"/>
    <x v="3"/>
    <n v="3"/>
    <s v="Q1"/>
  </r>
  <r>
    <s v="ORD-00756"/>
    <d v="2025-01-01T00:00:00"/>
    <s v="CUST-2405"/>
    <s v="Rahul Nair"/>
    <x v="3"/>
    <x v="3"/>
    <x v="4"/>
    <s v="West Bengal"/>
    <s v="Durgapur"/>
    <n v="1"/>
    <n v="63060.62"/>
    <n v="0.05"/>
    <n v="40245.08"/>
    <x v="4"/>
    <x v="1"/>
    <x v="1"/>
    <n v="0.05"/>
    <n v="2.5000000000000005E-3"/>
    <n v="1.2500000000000003E-4"/>
    <n v="-40245.079875000003"/>
    <n v="-321960638.99999994"/>
    <n v="2025"/>
    <x v="5"/>
    <n v="1"/>
    <s v="Q1"/>
  </r>
  <r>
    <s v="ORD-00757"/>
    <d v="2025-02-20T00:00:00"/>
    <s v="CUST-2328"/>
    <s v="Isha Gupta"/>
    <x v="3"/>
    <x v="18"/>
    <x v="3"/>
    <s v="Karnataka"/>
    <s v="Mysuru"/>
    <n v="1"/>
    <n v="59835.75"/>
    <n v="0"/>
    <n v="45696.05"/>
    <x v="2"/>
    <x v="0"/>
    <x v="0"/>
    <n v="0"/>
    <n v="0"/>
    <n v="0"/>
    <n v="-45696.05"/>
    <e v="#DIV/0!"/>
    <n v="2025"/>
    <x v="11"/>
    <n v="2"/>
    <s v="Q1"/>
  </r>
  <r>
    <s v="ORD-00758"/>
    <d v="2025-06-22T00:00:00"/>
    <s v="CUST-2244"/>
    <s v="Rohan Nair"/>
    <x v="3"/>
    <x v="13"/>
    <x v="1"/>
    <s v="Chhattisgarh"/>
    <s v="Raipur"/>
    <n v="2"/>
    <n v="25678.74"/>
    <n v="0.05"/>
    <n v="33553.67"/>
    <x v="1"/>
    <x v="1"/>
    <x v="2"/>
    <n v="0.1"/>
    <n v="5.000000000000001E-3"/>
    <n v="5.0000000000000012E-4"/>
    <n v="-33553.669499999996"/>
    <n v="-67107338.999999978"/>
    <n v="2025"/>
    <x v="9"/>
    <n v="6"/>
    <s v="Q2"/>
  </r>
  <r>
    <s v="ORD-00759"/>
    <d v="2025-07-24T00:00:00"/>
    <s v="CUST-2505"/>
    <s v="Priya Rao"/>
    <x v="3"/>
    <x v="16"/>
    <x v="3"/>
    <s v="Telangana"/>
    <s v="Warangal"/>
    <n v="2"/>
    <n v="34229.33"/>
    <n v="0.1"/>
    <n v="41863.72"/>
    <x v="0"/>
    <x v="0"/>
    <x v="0"/>
    <n v="0.2"/>
    <n v="2.0000000000000004E-2"/>
    <n v="4.000000000000001E-3"/>
    <n v="-41863.716"/>
    <n v="-10465928.999999998"/>
    <n v="2025"/>
    <x v="4"/>
    <n v="7"/>
    <s v="Q3"/>
  </r>
  <r>
    <s v="ORD-00760"/>
    <d v="2025-09-17T00:00:00"/>
    <s v="CUST-1294"/>
    <s v="Meera Singh"/>
    <x v="0"/>
    <x v="4"/>
    <x v="1"/>
    <s v="Chhattisgarh"/>
    <s v="Bilaspur"/>
    <n v="1"/>
    <n v="8763.8700000000008"/>
    <n v="0.05"/>
    <n v="7187.29"/>
    <x v="3"/>
    <x v="1"/>
    <x v="1"/>
    <n v="0.05"/>
    <n v="2.5000000000000005E-3"/>
    <n v="1.2500000000000003E-4"/>
    <n v="-7187.2898750000004"/>
    <n v="-57498318.999999993"/>
    <n v="2025"/>
    <x v="2"/>
    <n v="9"/>
    <s v="Q3"/>
  </r>
  <r>
    <s v="ORD-00761"/>
    <d v="2025-10-15T00:00:00"/>
    <s v="CUST-1858"/>
    <s v="Vikram Joshi"/>
    <x v="4"/>
    <x v="19"/>
    <x v="0"/>
    <s v="Haryana"/>
    <s v="Faridabad"/>
    <n v="1"/>
    <n v="7998.7"/>
    <n v="0.05"/>
    <n v="5850.66"/>
    <x v="2"/>
    <x v="1"/>
    <x v="1"/>
    <n v="0.05"/>
    <n v="2.5000000000000005E-3"/>
    <n v="1.2500000000000003E-4"/>
    <n v="-5850.6598750000003"/>
    <n v="-46805278.999999993"/>
    <n v="2025"/>
    <x v="10"/>
    <n v="10"/>
    <s v="Q4"/>
  </r>
  <r>
    <s v="ORD-00762"/>
    <d v="2025-02-03T00:00:00"/>
    <s v="CUST-1792"/>
    <s v="Rohan Reddy"/>
    <x v="1"/>
    <x v="9"/>
    <x v="2"/>
    <s v="Gujarat"/>
    <s v="Ahmedabad"/>
    <n v="1"/>
    <n v="3520.86"/>
    <n v="0"/>
    <n v="2259.4"/>
    <x v="0"/>
    <x v="1"/>
    <x v="2"/>
    <n v="0"/>
    <n v="0"/>
    <n v="0"/>
    <n v="-2259.4"/>
    <e v="#DIV/0!"/>
    <n v="2025"/>
    <x v="11"/>
    <n v="2"/>
    <s v="Q1"/>
  </r>
  <r>
    <s v="ORD-00763"/>
    <d v="2025-12-14T00:00:00"/>
    <s v="CUST-1254"/>
    <s v="Isha Kumar"/>
    <x v="1"/>
    <x v="21"/>
    <x v="3"/>
    <s v="Tamil Nadu"/>
    <s v="Coimbatore"/>
    <n v="1"/>
    <n v="1571.03"/>
    <n v="0.05"/>
    <n v="1067.96"/>
    <x v="1"/>
    <x v="1"/>
    <x v="2"/>
    <n v="0.05"/>
    <n v="2.5000000000000005E-3"/>
    <n v="1.2500000000000003E-4"/>
    <n v="-1067.959875"/>
    <n v="-8543678.9999999981"/>
    <n v="2025"/>
    <x v="1"/>
    <n v="12"/>
    <s v="Q4"/>
  </r>
  <r>
    <s v="ORD-00764"/>
    <d v="2025-04-05T00:00:00"/>
    <s v="CUST-2157"/>
    <s v="Kiran Verma"/>
    <x v="1"/>
    <x v="9"/>
    <x v="1"/>
    <s v="Chhattisgarh"/>
    <s v="Bilaspur"/>
    <n v="1"/>
    <n v="2372.5"/>
    <n v="0"/>
    <n v="1987.9"/>
    <x v="2"/>
    <x v="2"/>
    <x v="1"/>
    <n v="0"/>
    <n v="0"/>
    <n v="0"/>
    <n v="-1987.9"/>
    <e v="#DIV/0!"/>
    <n v="2025"/>
    <x v="0"/>
    <n v="4"/>
    <s v="Q2"/>
  </r>
  <r>
    <s v="ORD-00765"/>
    <d v="2025-03-13T00:00:00"/>
    <s v="CUST-1748"/>
    <s v="Isha Gupta"/>
    <x v="3"/>
    <x v="13"/>
    <x v="0"/>
    <s v="Haryana"/>
    <s v="Gurugram"/>
    <n v="1"/>
    <n v="28739.34"/>
    <n v="0.15"/>
    <n v="15740.84"/>
    <x v="1"/>
    <x v="1"/>
    <x v="1"/>
    <n v="0.15"/>
    <n v="2.2499999999999999E-2"/>
    <n v="3.375E-3"/>
    <n v="-15740.836625"/>
    <n v="-4663951.5925925924"/>
    <n v="2025"/>
    <x v="3"/>
    <n v="3"/>
    <s v="Q1"/>
  </r>
  <r>
    <s v="ORD-00766"/>
    <d v="2025-02-08T00:00:00"/>
    <s v="CUST-1444"/>
    <s v="Rahul Singh"/>
    <x v="4"/>
    <x v="12"/>
    <x v="3"/>
    <s v="Tamil Nadu"/>
    <s v="Chennai"/>
    <n v="1"/>
    <n v="8654.35"/>
    <n v="0"/>
    <n v="5414.96"/>
    <x v="1"/>
    <x v="1"/>
    <x v="0"/>
    <n v="0"/>
    <n v="0"/>
    <n v="0"/>
    <n v="-5414.96"/>
    <e v="#DIV/0!"/>
    <n v="2025"/>
    <x v="11"/>
    <n v="2"/>
    <s v="Q1"/>
  </r>
  <r>
    <s v="ORD-00767"/>
    <d v="2025-06-03T00:00:00"/>
    <s v="CUST-1913"/>
    <s v="Rohan Nair"/>
    <x v="3"/>
    <x v="13"/>
    <x v="4"/>
    <s v="Odisha"/>
    <s v="Bhubaneswar"/>
    <n v="2"/>
    <n v="12632.24"/>
    <n v="0.05"/>
    <n v="20158.509999999998"/>
    <x v="1"/>
    <x v="0"/>
    <x v="0"/>
    <n v="0.1"/>
    <n v="5.000000000000001E-3"/>
    <n v="5.0000000000000012E-4"/>
    <n v="-20158.5095"/>
    <n v="-40317018.999999993"/>
    <n v="2025"/>
    <x v="9"/>
    <n v="6"/>
    <s v="Q2"/>
  </r>
  <r>
    <s v="ORD-00768"/>
    <d v="2025-09-07T00:00:00"/>
    <s v="CUST-2189"/>
    <s v="Isha Kumar"/>
    <x v="0"/>
    <x v="6"/>
    <x v="1"/>
    <s v="Chhattisgarh"/>
    <s v="Raipur"/>
    <n v="3"/>
    <n v="2249.67"/>
    <n v="0"/>
    <n v="5380.2"/>
    <x v="4"/>
    <x v="1"/>
    <x v="1"/>
    <n v="0"/>
    <n v="0"/>
    <n v="0"/>
    <n v="-5380.2"/>
    <e v="#DIV/0!"/>
    <n v="2025"/>
    <x v="2"/>
    <n v="9"/>
    <s v="Q3"/>
  </r>
  <r>
    <s v="ORD-00769"/>
    <d v="2025-06-11T00:00:00"/>
    <s v="CUST-1271"/>
    <s v="Rahul Verma"/>
    <x v="2"/>
    <x v="2"/>
    <x v="3"/>
    <s v="Karnataka"/>
    <s v="Mysuru"/>
    <n v="1"/>
    <n v="6212.08"/>
    <n v="0.1"/>
    <n v="3568.27"/>
    <x v="4"/>
    <x v="2"/>
    <x v="2"/>
    <n v="0.1"/>
    <n v="1.0000000000000002E-2"/>
    <n v="1.0000000000000002E-3"/>
    <n v="-3568.2689999999998"/>
    <n v="-3568268.9999999991"/>
    <n v="2025"/>
    <x v="9"/>
    <n v="6"/>
    <s v="Q2"/>
  </r>
  <r>
    <s v="ORD-00770"/>
    <d v="2025-04-28T00:00:00"/>
    <s v="CUST-1994"/>
    <s v="Vikram Kumar"/>
    <x v="3"/>
    <x v="14"/>
    <x v="3"/>
    <s v="Andhra Pradesh"/>
    <s v="Visakhapatnam"/>
    <n v="4"/>
    <n v="58439.56"/>
    <n v="0.05"/>
    <n v="148291.74"/>
    <x v="3"/>
    <x v="0"/>
    <x v="1"/>
    <n v="0.2"/>
    <n v="1.0000000000000002E-2"/>
    <n v="2.0000000000000005E-3"/>
    <n v="-148291.73799999998"/>
    <n v="-74145868.99999997"/>
    <n v="2025"/>
    <x v="0"/>
    <n v="4"/>
    <s v="Q2"/>
  </r>
  <r>
    <s v="ORD-00771"/>
    <d v="2025-09-16T00:00:00"/>
    <s v="CUST-1670"/>
    <s v="Neha Verma"/>
    <x v="1"/>
    <x v="1"/>
    <x v="3"/>
    <s v="Karnataka"/>
    <s v="Bengaluru"/>
    <n v="3"/>
    <n v="4390.76"/>
    <n v="0"/>
    <n v="8409.65"/>
    <x v="0"/>
    <x v="0"/>
    <x v="1"/>
    <n v="0"/>
    <n v="0"/>
    <n v="0"/>
    <n v="-8409.65"/>
    <e v="#DIV/0!"/>
    <n v="2025"/>
    <x v="2"/>
    <n v="9"/>
    <s v="Q3"/>
  </r>
  <r>
    <s v="ORD-00772"/>
    <d v="2025-11-02T00:00:00"/>
    <s v="CUST-1912"/>
    <s v="Priya Joshi"/>
    <x v="0"/>
    <x v="5"/>
    <x v="3"/>
    <s v="Telangana"/>
    <s v="Hyderabad"/>
    <n v="5"/>
    <n v="9539.9"/>
    <n v="0.05"/>
    <n v="28913.45"/>
    <x v="0"/>
    <x v="1"/>
    <x v="2"/>
    <n v="0.25"/>
    <n v="1.2500000000000001E-2"/>
    <n v="3.1250000000000002E-3"/>
    <n v="-28913.446875000001"/>
    <n v="-9252303"/>
    <n v="2025"/>
    <x v="8"/>
    <n v="11"/>
    <s v="Q4"/>
  </r>
  <r>
    <s v="ORD-00773"/>
    <d v="2025-09-25T00:00:00"/>
    <s v="CUST-2580"/>
    <s v="Neha Patel"/>
    <x v="1"/>
    <x v="17"/>
    <x v="2"/>
    <s v="Gujarat"/>
    <s v="Surat"/>
    <n v="3"/>
    <n v="3383.79"/>
    <n v="0.15"/>
    <n v="7369.08"/>
    <x v="2"/>
    <x v="1"/>
    <x v="2"/>
    <n v="0.44999999999999996"/>
    <n v="6.7499999999999991E-2"/>
    <n v="3.0374999999999992E-2"/>
    <n v="-7369.0496249999997"/>
    <n v="-242602.45679012351"/>
    <n v="2025"/>
    <x v="2"/>
    <n v="9"/>
    <s v="Q3"/>
  </r>
  <r>
    <s v="ORD-00774"/>
    <d v="2025-02-23T00:00:00"/>
    <s v="CUST-2156"/>
    <s v="Rohan Gupta"/>
    <x v="0"/>
    <x v="6"/>
    <x v="0"/>
    <s v="Haryana"/>
    <s v="Gurugram"/>
    <n v="2"/>
    <n v="10446.18"/>
    <n v="0.15"/>
    <n v="14489.9"/>
    <x v="2"/>
    <x v="1"/>
    <x v="0"/>
    <n v="0.3"/>
    <n v="4.4999999999999998E-2"/>
    <n v="1.35E-2"/>
    <n v="-14489.886500000001"/>
    <n v="-1073324.9259259261"/>
    <n v="2025"/>
    <x v="11"/>
    <n v="2"/>
    <s v="Q1"/>
  </r>
  <r>
    <s v="ORD-00775"/>
    <d v="2025-08-24T00:00:00"/>
    <s v="CUST-1159"/>
    <s v="Isha Kumar"/>
    <x v="3"/>
    <x v="16"/>
    <x v="2"/>
    <s v="Gujarat"/>
    <s v="Ahmedabad"/>
    <n v="2"/>
    <n v="5909.94"/>
    <n v="0"/>
    <n v="8904.7000000000007"/>
    <x v="1"/>
    <x v="1"/>
    <x v="1"/>
    <n v="0"/>
    <n v="0"/>
    <n v="0"/>
    <n v="-8904.7000000000007"/>
    <e v="#DIV/0!"/>
    <n v="2025"/>
    <x v="7"/>
    <n v="8"/>
    <s v="Q3"/>
  </r>
  <r>
    <s v="ORD-00776"/>
    <d v="2025-08-10T00:00:00"/>
    <s v="CUST-1759"/>
    <s v="Isha Rao"/>
    <x v="1"/>
    <x v="9"/>
    <x v="4"/>
    <s v="Bihar"/>
    <s v="Gaya"/>
    <n v="1"/>
    <n v="3080.22"/>
    <n v="0.1"/>
    <n v="1948.68"/>
    <x v="3"/>
    <x v="0"/>
    <x v="1"/>
    <n v="0.1"/>
    <n v="1.0000000000000002E-2"/>
    <n v="1.0000000000000002E-3"/>
    <n v="-1948.6790000000001"/>
    <n v="-1948678.9999999995"/>
    <n v="2025"/>
    <x v="7"/>
    <n v="8"/>
    <s v="Q3"/>
  </r>
  <r>
    <s v="ORD-00777"/>
    <d v="2025-09-08T00:00:00"/>
    <s v="CUST-2321"/>
    <s v="Arjun Joshi"/>
    <x v="3"/>
    <x v="3"/>
    <x v="3"/>
    <s v="Karnataka"/>
    <s v="Bengaluru"/>
    <n v="2"/>
    <n v="2364.5"/>
    <n v="0"/>
    <n v="3683.67"/>
    <x v="4"/>
    <x v="1"/>
    <x v="1"/>
    <n v="0"/>
    <n v="0"/>
    <n v="0"/>
    <n v="-3683.67"/>
    <e v="#DIV/0!"/>
    <n v="2025"/>
    <x v="2"/>
    <n v="9"/>
    <s v="Q3"/>
  </r>
  <r>
    <s v="ORD-00778"/>
    <d v="2025-11-09T00:00:00"/>
    <s v="CUST-1507"/>
    <s v="Rohan Gupta"/>
    <x v="0"/>
    <x v="5"/>
    <x v="3"/>
    <s v="Karnataka"/>
    <s v="Mysuru"/>
    <n v="2"/>
    <n v="6322.28"/>
    <n v="0"/>
    <n v="8778.4699999999993"/>
    <x v="1"/>
    <x v="0"/>
    <x v="1"/>
    <n v="0"/>
    <n v="0"/>
    <n v="0"/>
    <n v="-8778.4699999999993"/>
    <e v="#DIV/0!"/>
    <n v="2025"/>
    <x v="8"/>
    <n v="11"/>
    <s v="Q4"/>
  </r>
  <r>
    <s v="ORD-00779"/>
    <d v="2025-04-22T00:00:00"/>
    <s v="CUST-1386"/>
    <s v="Isha Nair"/>
    <x v="3"/>
    <x v="13"/>
    <x v="2"/>
    <s v="Rajasthan"/>
    <s v="Udaipur"/>
    <n v="2"/>
    <n v="60700.58"/>
    <n v="0.05"/>
    <n v="75769.31"/>
    <x v="2"/>
    <x v="2"/>
    <x v="1"/>
    <n v="0.1"/>
    <n v="5.000000000000001E-3"/>
    <n v="5.0000000000000012E-4"/>
    <n v="-75769.309500000003"/>
    <n v="-151538618.99999997"/>
    <n v="2025"/>
    <x v="0"/>
    <n v="4"/>
    <s v="Q2"/>
  </r>
  <r>
    <s v="ORD-00780"/>
    <d v="2025-09-12T00:00:00"/>
    <s v="CUST-2544"/>
    <s v="Kiran Reddy"/>
    <x v="2"/>
    <x v="10"/>
    <x v="3"/>
    <s v="Andhra Pradesh"/>
    <s v="Vijayawada"/>
    <n v="2"/>
    <n v="2406.6999999999998"/>
    <n v="0"/>
    <n v="3593.49"/>
    <x v="1"/>
    <x v="1"/>
    <x v="0"/>
    <n v="0"/>
    <n v="0"/>
    <n v="0"/>
    <n v="-3593.49"/>
    <e v="#DIV/0!"/>
    <n v="2025"/>
    <x v="2"/>
    <n v="9"/>
    <s v="Q3"/>
  </r>
  <r>
    <s v="ORD-00781"/>
    <d v="2025-10-30T00:00:00"/>
    <s v="CUST-2102"/>
    <s v="Ananya Patel"/>
    <x v="2"/>
    <x v="10"/>
    <x v="0"/>
    <s v="Punjab"/>
    <s v="Amritsar"/>
    <n v="1"/>
    <n v="6602.86"/>
    <n v="0.1"/>
    <n v="4990.41"/>
    <x v="0"/>
    <x v="1"/>
    <x v="2"/>
    <n v="0.1"/>
    <n v="1.0000000000000002E-2"/>
    <n v="1.0000000000000002E-3"/>
    <n v="-4990.4089999999997"/>
    <n v="-4990408.9999999981"/>
    <n v="2025"/>
    <x v="10"/>
    <n v="10"/>
    <s v="Q4"/>
  </r>
  <r>
    <s v="ORD-00782"/>
    <d v="2025-07-26T00:00:00"/>
    <s v="CUST-2064"/>
    <s v="Neha Nair"/>
    <x v="0"/>
    <x v="4"/>
    <x v="0"/>
    <s v="Delhi"/>
    <s v="New Delhi"/>
    <n v="2"/>
    <n v="5027.32"/>
    <n v="0.15"/>
    <n v="6820.42"/>
    <x v="0"/>
    <x v="1"/>
    <x v="1"/>
    <n v="0.3"/>
    <n v="4.4999999999999998E-2"/>
    <n v="1.35E-2"/>
    <n v="-6820.4065000000001"/>
    <n v="-505215.29629629629"/>
    <n v="2025"/>
    <x v="4"/>
    <n v="7"/>
    <s v="Q3"/>
  </r>
  <r>
    <s v="ORD-00783"/>
    <d v="2025-08-17T00:00:00"/>
    <s v="CUST-1617"/>
    <s v="Priya Rao"/>
    <x v="4"/>
    <x v="15"/>
    <x v="2"/>
    <s v="Maharashtra"/>
    <s v="Nagpur"/>
    <n v="1"/>
    <n v="3173.78"/>
    <n v="0"/>
    <n v="2615.4"/>
    <x v="1"/>
    <x v="1"/>
    <x v="1"/>
    <n v="0"/>
    <n v="0"/>
    <n v="0"/>
    <n v="-2615.4"/>
    <e v="#DIV/0!"/>
    <n v="2025"/>
    <x v="7"/>
    <n v="8"/>
    <s v="Q3"/>
  </r>
  <r>
    <s v="ORD-00784"/>
    <d v="2025-12-07T00:00:00"/>
    <s v="CUST-1665"/>
    <s v="Sneha Rao"/>
    <x v="4"/>
    <x v="15"/>
    <x v="3"/>
    <s v="Tamil Nadu"/>
    <s v="Chennai"/>
    <n v="2"/>
    <n v="5841.46"/>
    <n v="0"/>
    <n v="7786.55"/>
    <x v="4"/>
    <x v="1"/>
    <x v="2"/>
    <n v="0"/>
    <n v="0"/>
    <n v="0"/>
    <n v="-7786.55"/>
    <e v="#DIV/0!"/>
    <n v="2025"/>
    <x v="1"/>
    <n v="12"/>
    <s v="Q4"/>
  </r>
  <r>
    <s v="ORD-00785"/>
    <d v="2025-03-07T00:00:00"/>
    <s v="CUST-1318"/>
    <s v="Vikram Kumar"/>
    <x v="2"/>
    <x v="2"/>
    <x v="1"/>
    <s v="Madhya Pradesh"/>
    <s v="Indore"/>
    <n v="3"/>
    <n v="5426.74"/>
    <n v="0.05"/>
    <n v="13455.71"/>
    <x v="1"/>
    <x v="1"/>
    <x v="1"/>
    <n v="0.15000000000000002"/>
    <n v="7.5000000000000015E-3"/>
    <n v="1.1250000000000003E-3"/>
    <n v="-13455.708874999998"/>
    <n v="-11960630.111111106"/>
    <n v="2025"/>
    <x v="3"/>
    <n v="3"/>
    <s v="Q1"/>
  </r>
  <r>
    <s v="ORD-00786"/>
    <d v="2025-03-16T00:00:00"/>
    <s v="CUST-2594"/>
    <s v="Ananya Sharma"/>
    <x v="2"/>
    <x v="8"/>
    <x v="4"/>
    <s v="Bihar"/>
    <s v="Gaya"/>
    <n v="3"/>
    <n v="3709.16"/>
    <n v="0.1"/>
    <n v="6405.5"/>
    <x v="3"/>
    <x v="1"/>
    <x v="2"/>
    <n v="0.30000000000000004"/>
    <n v="3.0000000000000006E-2"/>
    <n v="9.0000000000000028E-3"/>
    <n v="-6405.491"/>
    <n v="-711721.22222222202"/>
    <n v="2025"/>
    <x v="3"/>
    <n v="3"/>
    <s v="Q1"/>
  </r>
  <r>
    <s v="ORD-00787"/>
    <d v="2025-04-13T00:00:00"/>
    <s v="CUST-2351"/>
    <s v="Rohan Gupta"/>
    <x v="3"/>
    <x v="3"/>
    <x v="3"/>
    <s v="Telangana"/>
    <s v="Hyderabad"/>
    <n v="3"/>
    <n v="57514.35"/>
    <n v="0.15"/>
    <n v="110392.55"/>
    <x v="4"/>
    <x v="1"/>
    <x v="0"/>
    <n v="0.44999999999999996"/>
    <n v="6.7499999999999991E-2"/>
    <n v="3.0374999999999992E-2"/>
    <n v="-110392.519625"/>
    <n v="-3634321.6337448568"/>
    <n v="2025"/>
    <x v="0"/>
    <n v="4"/>
    <s v="Q2"/>
  </r>
  <r>
    <s v="ORD-00788"/>
    <d v="2025-07-11T00:00:00"/>
    <s v="CUST-2440"/>
    <s v="Ananya Joshi"/>
    <x v="2"/>
    <x v="20"/>
    <x v="4"/>
    <s v="Bihar"/>
    <s v="Gaya"/>
    <n v="1"/>
    <n v="665.59"/>
    <n v="0.15"/>
    <n v="405.51"/>
    <x v="2"/>
    <x v="1"/>
    <x v="1"/>
    <n v="0.15"/>
    <n v="2.2499999999999999E-2"/>
    <n v="3.375E-3"/>
    <n v="-405.50662499999999"/>
    <n v="-120150.11111111111"/>
    <n v="2025"/>
    <x v="4"/>
    <n v="7"/>
    <s v="Q3"/>
  </r>
  <r>
    <s v="ORD-00789"/>
    <d v="2025-09-09T00:00:00"/>
    <s v="CUST-1174"/>
    <s v="Neha Nair"/>
    <x v="3"/>
    <x v="13"/>
    <x v="3"/>
    <s v="Tamil Nadu"/>
    <s v="Coimbatore"/>
    <n v="4"/>
    <n v="60059.37"/>
    <n v="0.1"/>
    <n v="167346.63"/>
    <x v="4"/>
    <x v="2"/>
    <x v="1"/>
    <n v="0.4"/>
    <n v="4.0000000000000008E-2"/>
    <n v="1.6000000000000004E-2"/>
    <n v="-167346.614"/>
    <n v="-10459163.374999998"/>
    <n v="2025"/>
    <x v="2"/>
    <n v="9"/>
    <s v="Q3"/>
  </r>
  <r>
    <s v="ORD-00790"/>
    <d v="2025-08-14T00:00:00"/>
    <s v="CUST-1359"/>
    <s v="Ananya Kumar"/>
    <x v="3"/>
    <x v="14"/>
    <x v="1"/>
    <s v="Chhattisgarh"/>
    <s v="Raipur"/>
    <n v="1"/>
    <n v="13965.55"/>
    <n v="0.05"/>
    <n v="11470.95"/>
    <x v="0"/>
    <x v="1"/>
    <x v="0"/>
    <n v="0.05"/>
    <n v="2.5000000000000005E-3"/>
    <n v="1.2500000000000003E-4"/>
    <n v="-11470.949875"/>
    <n v="-91767598.999999985"/>
    <n v="2025"/>
    <x v="7"/>
    <n v="8"/>
    <s v="Q3"/>
  </r>
  <r>
    <s v="ORD-00791"/>
    <d v="2025-10-21T00:00:00"/>
    <s v="CUST-1810"/>
    <s v="Aarav Sharma"/>
    <x v="4"/>
    <x v="15"/>
    <x v="3"/>
    <s v="Telangana"/>
    <s v="Warangal"/>
    <n v="3"/>
    <n v="8016.03"/>
    <n v="0.1"/>
    <n v="14041.12"/>
    <x v="0"/>
    <x v="2"/>
    <x v="0"/>
    <n v="0.30000000000000004"/>
    <n v="3.0000000000000006E-2"/>
    <n v="9.0000000000000028E-3"/>
    <n v="-14041.111000000001"/>
    <n v="-1560123.444444444"/>
    <n v="2025"/>
    <x v="10"/>
    <n v="10"/>
    <s v="Q4"/>
  </r>
  <r>
    <s v="ORD-00792"/>
    <d v="2025-11-02T00:00:00"/>
    <s v="CUST-2031"/>
    <s v="Vikram Nair"/>
    <x v="2"/>
    <x v="10"/>
    <x v="0"/>
    <s v="Uttar Pradesh"/>
    <s v="Lucknow"/>
    <n v="1"/>
    <n v="3045.7"/>
    <n v="0"/>
    <n v="1992.92"/>
    <x v="2"/>
    <x v="2"/>
    <x v="0"/>
    <n v="0"/>
    <n v="0"/>
    <n v="0"/>
    <n v="-1992.92"/>
    <e v="#DIV/0!"/>
    <n v="2025"/>
    <x v="8"/>
    <n v="11"/>
    <s v="Q4"/>
  </r>
  <r>
    <s v="ORD-00793"/>
    <d v="2025-04-08T00:00:00"/>
    <s v="CUST-1568"/>
    <s v="Sneha Singh"/>
    <x v="0"/>
    <x v="4"/>
    <x v="4"/>
    <s v="Jharkhand"/>
    <s v="Jamshedpur"/>
    <n v="1"/>
    <n v="15106.7"/>
    <n v="0.2"/>
    <n v="8545.0300000000007"/>
    <x v="3"/>
    <x v="1"/>
    <x v="0"/>
    <n v="0.2"/>
    <n v="4.0000000000000008E-2"/>
    <n v="8.0000000000000019E-3"/>
    <n v="-8545.0220000000008"/>
    <n v="-1068127.7499999998"/>
    <n v="2025"/>
    <x v="0"/>
    <n v="4"/>
    <s v="Q2"/>
  </r>
  <r>
    <s v="ORD-00794"/>
    <d v="2025-12-04T00:00:00"/>
    <s v="CUST-1943"/>
    <s v="Ananya Verma"/>
    <x v="3"/>
    <x v="3"/>
    <x v="4"/>
    <s v="Bihar"/>
    <s v="Patna"/>
    <n v="2"/>
    <n v="44150.76"/>
    <n v="0"/>
    <n v="69468.72"/>
    <x v="1"/>
    <x v="1"/>
    <x v="1"/>
    <n v="0"/>
    <n v="0"/>
    <n v="0"/>
    <n v="-69468.72"/>
    <e v="#DIV/0!"/>
    <n v="2025"/>
    <x v="1"/>
    <n v="12"/>
    <s v="Q4"/>
  </r>
  <r>
    <s v="ORD-00795"/>
    <d v="2025-10-13T00:00:00"/>
    <s v="CUST-1434"/>
    <s v="Neha Reddy"/>
    <x v="2"/>
    <x v="23"/>
    <x v="2"/>
    <s v="Goa"/>
    <s v="Panaji"/>
    <n v="2"/>
    <n v="1561.21"/>
    <n v="0.1"/>
    <n v="1849.24"/>
    <x v="0"/>
    <x v="1"/>
    <x v="2"/>
    <n v="0.2"/>
    <n v="2.0000000000000004E-2"/>
    <n v="4.000000000000001E-3"/>
    <n v="-1849.2360000000001"/>
    <n v="-462308.99999999994"/>
    <n v="2025"/>
    <x v="10"/>
    <n v="10"/>
    <s v="Q4"/>
  </r>
  <r>
    <s v="ORD-00796"/>
    <d v="2025-12-01T00:00:00"/>
    <s v="CUST-1429"/>
    <s v="Priya Singh"/>
    <x v="3"/>
    <x v="16"/>
    <x v="1"/>
    <s v="Chhattisgarh"/>
    <s v="Raipur"/>
    <n v="1"/>
    <n v="59796.02"/>
    <n v="0"/>
    <n v="39103.06"/>
    <x v="2"/>
    <x v="1"/>
    <x v="2"/>
    <n v="0"/>
    <n v="0"/>
    <n v="0"/>
    <n v="-39103.06"/>
    <e v="#DIV/0!"/>
    <n v="2025"/>
    <x v="1"/>
    <n v="12"/>
    <s v="Q4"/>
  </r>
  <r>
    <s v="ORD-00797"/>
    <d v="2025-12-13T00:00:00"/>
    <s v="CUST-2324"/>
    <s v="Priya Sharma"/>
    <x v="3"/>
    <x v="3"/>
    <x v="3"/>
    <s v="Karnataka"/>
    <s v="Mysuru"/>
    <n v="2"/>
    <n v="17090.349999999999"/>
    <n v="0.05"/>
    <n v="26816.43"/>
    <x v="1"/>
    <x v="1"/>
    <x v="1"/>
    <n v="0.1"/>
    <n v="5.000000000000001E-3"/>
    <n v="5.0000000000000012E-4"/>
    <n v="-26816.429500000002"/>
    <n v="-53632858.999999993"/>
    <n v="2025"/>
    <x v="1"/>
    <n v="12"/>
    <s v="Q4"/>
  </r>
  <r>
    <s v="ORD-00798"/>
    <d v="2025-11-04T00:00:00"/>
    <s v="CUST-1308"/>
    <s v="Meera Patel"/>
    <x v="3"/>
    <x v="13"/>
    <x v="3"/>
    <s v="Karnataka"/>
    <s v="Mysuru"/>
    <n v="2"/>
    <n v="17002.900000000001"/>
    <n v="0.1"/>
    <n v="25299.99"/>
    <x v="1"/>
    <x v="1"/>
    <x v="2"/>
    <n v="0.2"/>
    <n v="2.0000000000000004E-2"/>
    <n v="4.000000000000001E-3"/>
    <n v="-25299.986000000001"/>
    <n v="-6324996.4999999991"/>
    <n v="2025"/>
    <x v="8"/>
    <n v="11"/>
    <s v="Q4"/>
  </r>
  <r>
    <s v="ORD-00799"/>
    <d v="2025-09-06T00:00:00"/>
    <s v="CUST-2415"/>
    <s v="Rohan Sharma"/>
    <x v="0"/>
    <x v="0"/>
    <x v="3"/>
    <s v="Andhra Pradesh"/>
    <s v="Visakhapatnam"/>
    <n v="1"/>
    <n v="14785.29"/>
    <n v="0.1"/>
    <n v="10604.7"/>
    <x v="0"/>
    <x v="0"/>
    <x v="2"/>
    <n v="0.1"/>
    <n v="1.0000000000000002E-2"/>
    <n v="1.0000000000000002E-3"/>
    <n v="-10604.699000000001"/>
    <n v="-10604698.999999998"/>
    <n v="2025"/>
    <x v="2"/>
    <n v="9"/>
    <s v="Q3"/>
  </r>
  <r>
    <s v="ORD-00800"/>
    <d v="2025-06-15T00:00:00"/>
    <s v="CUST-1278"/>
    <s v="Rohan Sharma"/>
    <x v="2"/>
    <x v="20"/>
    <x v="1"/>
    <s v="Chhattisgarh"/>
    <s v="Raipur"/>
    <n v="2"/>
    <n v="1098.76"/>
    <n v="0.1"/>
    <n v="1437.31"/>
    <x v="2"/>
    <x v="1"/>
    <x v="0"/>
    <n v="0.2"/>
    <n v="2.0000000000000004E-2"/>
    <n v="4.000000000000001E-3"/>
    <n v="-1437.306"/>
    <n v="-359326.49999999994"/>
    <n v="2025"/>
    <x v="9"/>
    <n v="6"/>
    <s v="Q2"/>
  </r>
  <r>
    <s v="ORD-00801"/>
    <d v="2025-12-01T00:00:00"/>
    <s v="CUST-2181"/>
    <s v="Priya Nair"/>
    <x v="3"/>
    <x v="13"/>
    <x v="1"/>
    <s v="Madhya Pradesh"/>
    <s v="Bhopal"/>
    <n v="1"/>
    <n v="15599.28"/>
    <n v="0.1"/>
    <n v="10798.5"/>
    <x v="1"/>
    <x v="1"/>
    <x v="2"/>
    <n v="0.1"/>
    <n v="1.0000000000000002E-2"/>
    <n v="1.0000000000000002E-3"/>
    <n v="-10798.499"/>
    <n v="-10798498.999999998"/>
    <n v="2025"/>
    <x v="1"/>
    <n v="12"/>
    <s v="Q4"/>
  </r>
  <r>
    <s v="ORD-00802"/>
    <d v="2025-01-30T00:00:00"/>
    <s v="CUST-1374"/>
    <s v="Arjun Verma"/>
    <x v="1"/>
    <x v="7"/>
    <x v="1"/>
    <s v="Chhattisgarh"/>
    <s v="Bilaspur"/>
    <n v="2"/>
    <n v="2642.47"/>
    <n v="0.05"/>
    <n v="3915.67"/>
    <x v="0"/>
    <x v="0"/>
    <x v="0"/>
    <n v="0.1"/>
    <n v="5.000000000000001E-3"/>
    <n v="5.0000000000000012E-4"/>
    <n v="-3915.6695"/>
    <n v="-7831338.9999999981"/>
    <n v="2025"/>
    <x v="5"/>
    <n v="1"/>
    <s v="Q1"/>
  </r>
  <r>
    <s v="ORD-00803"/>
    <d v="2025-09-04T00:00:00"/>
    <s v="CUST-1168"/>
    <s v="Kiran Gupta"/>
    <x v="3"/>
    <x v="3"/>
    <x v="3"/>
    <s v="Karnataka"/>
    <s v="Bengaluru"/>
    <n v="1"/>
    <n v="54235.29"/>
    <n v="0.15"/>
    <n v="36721.72"/>
    <x v="0"/>
    <x v="1"/>
    <x v="0"/>
    <n v="0.15"/>
    <n v="2.2499999999999999E-2"/>
    <n v="3.375E-3"/>
    <n v="-36721.716625000001"/>
    <n v="-10880508.629629631"/>
    <n v="2025"/>
    <x v="2"/>
    <n v="9"/>
    <s v="Q3"/>
  </r>
  <r>
    <s v="ORD-00804"/>
    <d v="2025-04-16T00:00:00"/>
    <s v="CUST-2460"/>
    <s v="Meera Singh"/>
    <x v="2"/>
    <x v="2"/>
    <x v="3"/>
    <s v="Andhra Pradesh"/>
    <s v="Vijayawada"/>
    <n v="2"/>
    <n v="1373.39"/>
    <n v="0.1"/>
    <n v="1682.87"/>
    <x v="1"/>
    <x v="1"/>
    <x v="1"/>
    <n v="0.2"/>
    <n v="2.0000000000000004E-2"/>
    <n v="4.000000000000001E-3"/>
    <n v="-1682.866"/>
    <n v="-420716.49999999988"/>
    <n v="2025"/>
    <x v="0"/>
    <n v="4"/>
    <s v="Q2"/>
  </r>
  <r>
    <s v="ORD-00805"/>
    <d v="2025-02-20T00:00:00"/>
    <s v="CUST-1370"/>
    <s v="Meera Nair"/>
    <x v="4"/>
    <x v="19"/>
    <x v="3"/>
    <s v="Telangana"/>
    <s v="Warangal"/>
    <n v="1"/>
    <n v="5155.18"/>
    <n v="0"/>
    <n v="3887.33"/>
    <x v="0"/>
    <x v="1"/>
    <x v="1"/>
    <n v="0"/>
    <n v="0"/>
    <n v="0"/>
    <n v="-3887.33"/>
    <e v="#DIV/0!"/>
    <n v="2025"/>
    <x v="11"/>
    <n v="2"/>
    <s v="Q1"/>
  </r>
  <r>
    <s v="ORD-00806"/>
    <d v="2025-03-22T00:00:00"/>
    <s v="CUST-1828"/>
    <s v="Vikram Kumar"/>
    <x v="2"/>
    <x v="20"/>
    <x v="3"/>
    <s v="Andhra Pradesh"/>
    <s v="Vijayawada"/>
    <n v="1"/>
    <n v="5094.1899999999996"/>
    <n v="0.1"/>
    <n v="4032.47"/>
    <x v="3"/>
    <x v="1"/>
    <x v="0"/>
    <n v="0.1"/>
    <n v="1.0000000000000002E-2"/>
    <n v="1.0000000000000002E-3"/>
    <n v="-4032.4689999999996"/>
    <n v="-4032468.9999999986"/>
    <n v="2025"/>
    <x v="3"/>
    <n v="3"/>
    <s v="Q1"/>
  </r>
  <r>
    <s v="ORD-00807"/>
    <d v="2025-05-13T00:00:00"/>
    <s v="CUST-1998"/>
    <s v="Sneha Joshi"/>
    <x v="4"/>
    <x v="15"/>
    <x v="0"/>
    <s v="Delhi"/>
    <s v="Delhi"/>
    <n v="2"/>
    <n v="7815.06"/>
    <n v="0.2"/>
    <n v="8324.5"/>
    <x v="0"/>
    <x v="0"/>
    <x v="0"/>
    <n v="0.4"/>
    <n v="8.0000000000000016E-2"/>
    <n v="3.2000000000000008E-2"/>
    <n v="-8324.4680000000008"/>
    <n v="-260139.62499999997"/>
    <n v="2025"/>
    <x v="6"/>
    <n v="5"/>
    <s v="Q2"/>
  </r>
  <r>
    <s v="ORD-00808"/>
    <d v="2025-10-12T00:00:00"/>
    <s v="CUST-2193"/>
    <s v="Ananya Gupta"/>
    <x v="4"/>
    <x v="12"/>
    <x v="0"/>
    <s v="Delhi"/>
    <s v="Delhi"/>
    <n v="2"/>
    <n v="8452.31"/>
    <n v="0.1"/>
    <n v="9739.4"/>
    <x v="2"/>
    <x v="1"/>
    <x v="2"/>
    <n v="0.2"/>
    <n v="2.0000000000000004E-2"/>
    <n v="4.000000000000001E-3"/>
    <n v="-9739.3959999999988"/>
    <n v="-2434848.9999999991"/>
    <n v="2025"/>
    <x v="10"/>
    <n v="10"/>
    <s v="Q4"/>
  </r>
  <r>
    <s v="ORD-00809"/>
    <d v="2025-05-18T00:00:00"/>
    <s v="CUST-1585"/>
    <s v="Ananya Verma"/>
    <x v="0"/>
    <x v="11"/>
    <x v="3"/>
    <s v="Andhra Pradesh"/>
    <s v="Vijayawada"/>
    <n v="4"/>
    <n v="14274.27"/>
    <n v="0.05"/>
    <n v="34605.79"/>
    <x v="1"/>
    <x v="0"/>
    <x v="2"/>
    <n v="0.2"/>
    <n v="1.0000000000000002E-2"/>
    <n v="2.0000000000000005E-3"/>
    <n v="-34605.788"/>
    <n v="-17302893.999999996"/>
    <n v="2025"/>
    <x v="6"/>
    <n v="5"/>
    <s v="Q2"/>
  </r>
  <r>
    <s v="ORD-00810"/>
    <d v="2025-07-03T00:00:00"/>
    <s v="CUST-2536"/>
    <s v="Rahul Joshi"/>
    <x v="2"/>
    <x v="2"/>
    <x v="3"/>
    <s v="Karnataka"/>
    <s v="Mysuru"/>
    <n v="3"/>
    <n v="4708.67"/>
    <n v="0.1"/>
    <n v="10087.209999999999"/>
    <x v="3"/>
    <x v="2"/>
    <x v="2"/>
    <n v="0.30000000000000004"/>
    <n v="3.0000000000000006E-2"/>
    <n v="9.0000000000000028E-3"/>
    <n v="-10087.200999999999"/>
    <n v="-1120800.1111111108"/>
    <n v="2025"/>
    <x v="4"/>
    <n v="7"/>
    <s v="Q3"/>
  </r>
  <r>
    <s v="ORD-00811"/>
    <d v="2025-11-26T00:00:00"/>
    <s v="CUST-1379"/>
    <s v="Kiran Singh"/>
    <x v="4"/>
    <x v="22"/>
    <x v="3"/>
    <s v="Tamil Nadu"/>
    <s v="Coimbatore"/>
    <n v="2"/>
    <n v="4185.7700000000004"/>
    <n v="0.05"/>
    <n v="6615.44"/>
    <x v="0"/>
    <x v="1"/>
    <x v="2"/>
    <n v="0.1"/>
    <n v="5.000000000000001E-3"/>
    <n v="5.0000000000000012E-4"/>
    <n v="-6615.4394999999995"/>
    <n v="-13230878.999999996"/>
    <n v="2025"/>
    <x v="8"/>
    <n v="11"/>
    <s v="Q4"/>
  </r>
  <r>
    <s v="ORD-00812"/>
    <d v="2025-09-30T00:00:00"/>
    <s v="CUST-1077"/>
    <s v="Rohan Singh"/>
    <x v="0"/>
    <x v="4"/>
    <x v="3"/>
    <s v="Tamil Nadu"/>
    <s v="Chennai"/>
    <n v="2"/>
    <n v="2639.51"/>
    <n v="0.1"/>
    <n v="3238.85"/>
    <x v="2"/>
    <x v="0"/>
    <x v="2"/>
    <n v="0.2"/>
    <n v="2.0000000000000004E-2"/>
    <n v="4.000000000000001E-3"/>
    <n v="-3238.846"/>
    <n v="-809711.49999999977"/>
    <n v="2025"/>
    <x v="2"/>
    <n v="9"/>
    <s v="Q3"/>
  </r>
  <r>
    <s v="ORD-00813"/>
    <d v="2025-12-06T00:00:00"/>
    <s v="CUST-1569"/>
    <s v="Ananya Patel"/>
    <x v="3"/>
    <x v="3"/>
    <x v="2"/>
    <s v="Gujarat"/>
    <s v="Surat"/>
    <n v="1"/>
    <n v="46568.31"/>
    <n v="0.05"/>
    <n v="27822.41"/>
    <x v="3"/>
    <x v="1"/>
    <x v="2"/>
    <n v="0.05"/>
    <n v="2.5000000000000005E-3"/>
    <n v="1.2500000000000003E-4"/>
    <n v="-27822.409875000001"/>
    <n v="-222579278.99999997"/>
    <n v="2025"/>
    <x v="1"/>
    <n v="12"/>
    <s v="Q4"/>
  </r>
  <r>
    <s v="ORD-00814"/>
    <d v="2025-03-10T00:00:00"/>
    <s v="CUST-1099"/>
    <s v="Aarav Kumar"/>
    <x v="4"/>
    <x v="15"/>
    <x v="3"/>
    <s v="Tamil Nadu"/>
    <s v="Coimbatore"/>
    <n v="1"/>
    <n v="8938.27"/>
    <n v="0.15"/>
    <n v="6122.23"/>
    <x v="3"/>
    <x v="1"/>
    <x v="0"/>
    <n v="0.15"/>
    <n v="2.2499999999999999E-2"/>
    <n v="3.375E-3"/>
    <n v="-6122.2266249999993"/>
    <n v="-1813993.0740740739"/>
    <n v="2025"/>
    <x v="3"/>
    <n v="3"/>
    <s v="Q1"/>
  </r>
  <r>
    <s v="ORD-00815"/>
    <d v="2025-02-03T00:00:00"/>
    <s v="CUST-1163"/>
    <s v="Priya Joshi"/>
    <x v="1"/>
    <x v="1"/>
    <x v="2"/>
    <s v="Rajasthan"/>
    <s v="Jaipur"/>
    <n v="1"/>
    <n v="3749.61"/>
    <n v="0.1"/>
    <n v="2748.01"/>
    <x v="1"/>
    <x v="1"/>
    <x v="1"/>
    <n v="0.1"/>
    <n v="1.0000000000000002E-2"/>
    <n v="1.0000000000000002E-3"/>
    <n v="-2748.009"/>
    <n v="-2748008.9999999995"/>
    <n v="2025"/>
    <x v="11"/>
    <n v="2"/>
    <s v="Q1"/>
  </r>
  <r>
    <s v="ORD-00816"/>
    <d v="2025-09-19T00:00:00"/>
    <s v="CUST-2299"/>
    <s v="Neha Singh"/>
    <x v="3"/>
    <x v="13"/>
    <x v="3"/>
    <s v="Telangana"/>
    <s v="Hyderabad"/>
    <n v="3"/>
    <n v="2561.15"/>
    <n v="0"/>
    <n v="5290.42"/>
    <x v="1"/>
    <x v="2"/>
    <x v="2"/>
    <n v="0"/>
    <n v="0"/>
    <n v="0"/>
    <n v="-5290.42"/>
    <e v="#DIV/0!"/>
    <n v="2025"/>
    <x v="2"/>
    <n v="9"/>
    <s v="Q3"/>
  </r>
  <r>
    <s v="ORD-00817"/>
    <d v="2025-02-22T00:00:00"/>
    <s v="CUST-1917"/>
    <s v="Rohan Nair"/>
    <x v="0"/>
    <x v="0"/>
    <x v="2"/>
    <s v="Goa"/>
    <s v="Margao"/>
    <n v="1"/>
    <n v="9285.2999999999993"/>
    <n v="0.1"/>
    <n v="5213.75"/>
    <x v="0"/>
    <x v="0"/>
    <x v="2"/>
    <n v="0.1"/>
    <n v="1.0000000000000002E-2"/>
    <n v="1.0000000000000002E-3"/>
    <n v="-5213.7489999999998"/>
    <n v="-5213748.9999999981"/>
    <n v="2025"/>
    <x v="11"/>
    <n v="2"/>
    <s v="Q1"/>
  </r>
  <r>
    <s v="ORD-00818"/>
    <d v="2025-07-24T00:00:00"/>
    <s v="CUST-1981"/>
    <s v="Arjun Joshi"/>
    <x v="1"/>
    <x v="17"/>
    <x v="0"/>
    <s v="Uttar Pradesh"/>
    <s v="Noida"/>
    <n v="2"/>
    <n v="3169.57"/>
    <n v="0.05"/>
    <n v="4985.63"/>
    <x v="1"/>
    <x v="1"/>
    <x v="0"/>
    <n v="0.1"/>
    <n v="5.000000000000001E-3"/>
    <n v="5.0000000000000012E-4"/>
    <n v="-4985.6295"/>
    <n v="-9971258.9999999981"/>
    <n v="2025"/>
    <x v="4"/>
    <n v="7"/>
    <s v="Q3"/>
  </r>
  <r>
    <s v="ORD-00819"/>
    <d v="2025-05-06T00:00:00"/>
    <s v="CUST-1397"/>
    <s v="Rohan Patel"/>
    <x v="2"/>
    <x v="8"/>
    <x v="0"/>
    <s v="Punjab"/>
    <s v="Amritsar"/>
    <n v="1"/>
    <n v="4951.8500000000004"/>
    <n v="0.05"/>
    <n v="3358.19"/>
    <x v="2"/>
    <x v="2"/>
    <x v="2"/>
    <n v="0.05"/>
    <n v="2.5000000000000005E-3"/>
    <n v="1.2500000000000003E-4"/>
    <n v="-3358.189875"/>
    <n v="-26865518.999999993"/>
    <n v="2025"/>
    <x v="6"/>
    <n v="5"/>
    <s v="Q2"/>
  </r>
  <r>
    <s v="ORD-00820"/>
    <d v="2025-08-23T00:00:00"/>
    <s v="CUST-1789"/>
    <s v="Rohan Singh"/>
    <x v="2"/>
    <x v="20"/>
    <x v="2"/>
    <s v="Gujarat"/>
    <s v="Surat"/>
    <n v="1"/>
    <n v="5150.1899999999996"/>
    <n v="0.05"/>
    <n v="3694.64"/>
    <x v="0"/>
    <x v="1"/>
    <x v="2"/>
    <n v="0.05"/>
    <n v="2.5000000000000005E-3"/>
    <n v="1.2500000000000003E-4"/>
    <n v="-3694.6398749999998"/>
    <n v="-29557118.999999993"/>
    <n v="2025"/>
    <x v="7"/>
    <n v="8"/>
    <s v="Q3"/>
  </r>
  <r>
    <s v="ORD-00821"/>
    <d v="2025-02-12T00:00:00"/>
    <s v="CUST-1344"/>
    <s v="Meera Nair"/>
    <x v="1"/>
    <x v="1"/>
    <x v="1"/>
    <s v="Chhattisgarh"/>
    <s v="Bilaspur"/>
    <n v="1"/>
    <n v="2901.02"/>
    <n v="0"/>
    <n v="2477.46"/>
    <x v="2"/>
    <x v="1"/>
    <x v="2"/>
    <n v="0"/>
    <n v="0"/>
    <n v="0"/>
    <n v="-2477.46"/>
    <e v="#DIV/0!"/>
    <n v="2025"/>
    <x v="11"/>
    <n v="2"/>
    <s v="Q1"/>
  </r>
  <r>
    <s v="ORD-00822"/>
    <d v="2025-08-28T00:00:00"/>
    <s v="CUST-2050"/>
    <s v="Rohan Sharma"/>
    <x v="2"/>
    <x v="20"/>
    <x v="0"/>
    <s v="Haryana"/>
    <s v="Gurugram"/>
    <n v="2"/>
    <n v="1874.18"/>
    <n v="0.2"/>
    <n v="2019.5"/>
    <x v="0"/>
    <x v="1"/>
    <x v="1"/>
    <n v="0.4"/>
    <n v="8.0000000000000016E-2"/>
    <n v="3.2000000000000008E-2"/>
    <n v="-2019.4680000000001"/>
    <n v="-63108.374999999985"/>
    <n v="2025"/>
    <x v="7"/>
    <n v="8"/>
    <s v="Q3"/>
  </r>
  <r>
    <s v="ORD-00823"/>
    <d v="2025-04-21T00:00:00"/>
    <s v="CUST-2004"/>
    <s v="Kiran Singh"/>
    <x v="2"/>
    <x v="10"/>
    <x v="0"/>
    <s v="Punjab"/>
    <s v="Ludhiana"/>
    <n v="1"/>
    <n v="6618.52"/>
    <n v="0.05"/>
    <n v="4111.3"/>
    <x v="2"/>
    <x v="1"/>
    <x v="2"/>
    <n v="0.05"/>
    <n v="2.5000000000000005E-3"/>
    <n v="1.2500000000000003E-4"/>
    <n v="-4111.2998750000006"/>
    <n v="-32890398.999999996"/>
    <n v="2025"/>
    <x v="0"/>
    <n v="4"/>
    <s v="Q2"/>
  </r>
  <r>
    <s v="ORD-00824"/>
    <d v="2025-09-06T00:00:00"/>
    <s v="CUST-2080"/>
    <s v="Aarav Kumar"/>
    <x v="1"/>
    <x v="1"/>
    <x v="1"/>
    <s v="Madhya Pradesh"/>
    <s v="Bhopal"/>
    <n v="2"/>
    <n v="3559.17"/>
    <n v="0.1"/>
    <n v="4941.51"/>
    <x v="4"/>
    <x v="2"/>
    <x v="0"/>
    <n v="0.2"/>
    <n v="2.0000000000000004E-2"/>
    <n v="4.000000000000001E-3"/>
    <n v="-4941.5060000000003"/>
    <n v="-1235376.4999999998"/>
    <n v="2025"/>
    <x v="2"/>
    <n v="9"/>
    <s v="Q3"/>
  </r>
  <r>
    <s v="ORD-00825"/>
    <d v="2025-05-31T00:00:00"/>
    <s v="CUST-1543"/>
    <s v="Kiran Sharma"/>
    <x v="1"/>
    <x v="7"/>
    <x v="0"/>
    <s v="Uttar Pradesh"/>
    <s v="Lucknow"/>
    <n v="2"/>
    <n v="1374.99"/>
    <n v="0.05"/>
    <n v="2072.16"/>
    <x v="1"/>
    <x v="0"/>
    <x v="2"/>
    <n v="0.1"/>
    <n v="5.000000000000001E-3"/>
    <n v="5.0000000000000012E-4"/>
    <n v="-2072.1594999999998"/>
    <n v="-4144318.9999999986"/>
    <n v="2025"/>
    <x v="6"/>
    <n v="5"/>
    <s v="Q2"/>
  </r>
  <r>
    <s v="ORD-00826"/>
    <d v="2025-07-02T00:00:00"/>
    <s v="CUST-2054"/>
    <s v="Isha Sharma"/>
    <x v="2"/>
    <x v="8"/>
    <x v="3"/>
    <s v="Tamil Nadu"/>
    <s v="Chennai"/>
    <n v="3"/>
    <n v="2527.3200000000002"/>
    <n v="0.1"/>
    <n v="4928.8999999999996"/>
    <x v="1"/>
    <x v="1"/>
    <x v="1"/>
    <n v="0.30000000000000004"/>
    <n v="3.0000000000000006E-2"/>
    <n v="9.0000000000000028E-3"/>
    <n v="-4928.8909999999996"/>
    <n v="-547654.55555555539"/>
    <n v="2025"/>
    <x v="4"/>
    <n v="7"/>
    <s v="Q3"/>
  </r>
  <r>
    <s v="ORD-00827"/>
    <d v="2025-12-02T00:00:00"/>
    <s v="CUST-1536"/>
    <s v="Sneha Rao"/>
    <x v="0"/>
    <x v="0"/>
    <x v="1"/>
    <s v="Madhya Pradesh"/>
    <s v="Bhopal"/>
    <n v="3"/>
    <n v="16649.349999999999"/>
    <n v="0.1"/>
    <n v="28243.73"/>
    <x v="2"/>
    <x v="0"/>
    <x v="2"/>
    <n v="0.30000000000000004"/>
    <n v="3.0000000000000006E-2"/>
    <n v="9.0000000000000028E-3"/>
    <n v="-28243.721000000001"/>
    <n v="-3138191.2222222215"/>
    <n v="2025"/>
    <x v="1"/>
    <n v="12"/>
    <s v="Q4"/>
  </r>
  <r>
    <s v="ORD-00828"/>
    <d v="2025-04-05T00:00:00"/>
    <s v="CUST-1608"/>
    <s v="Sneha Verma"/>
    <x v="0"/>
    <x v="0"/>
    <x v="2"/>
    <s v="Goa"/>
    <s v="Margao"/>
    <n v="3"/>
    <n v="16053.49"/>
    <n v="0.05"/>
    <n v="29428.01"/>
    <x v="4"/>
    <x v="1"/>
    <x v="2"/>
    <n v="0.15000000000000002"/>
    <n v="7.5000000000000015E-3"/>
    <n v="1.1250000000000003E-3"/>
    <n v="-29428.008875"/>
    <n v="-26158230.111111101"/>
    <n v="2025"/>
    <x v="0"/>
    <n v="4"/>
    <s v="Q2"/>
  </r>
  <r>
    <s v="ORD-00829"/>
    <d v="2025-01-08T00:00:00"/>
    <s v="CUST-2182"/>
    <s v="Neha Sharma"/>
    <x v="4"/>
    <x v="24"/>
    <x v="3"/>
    <s v="Andhra Pradesh"/>
    <s v="Vijayawada"/>
    <n v="2"/>
    <n v="3943.74"/>
    <n v="0.2"/>
    <n v="4351.17"/>
    <x v="3"/>
    <x v="1"/>
    <x v="2"/>
    <n v="0.4"/>
    <n v="8.0000000000000016E-2"/>
    <n v="3.2000000000000008E-2"/>
    <n v="-4351.1379999999999"/>
    <n v="-135973.06249999997"/>
    <n v="2025"/>
    <x v="5"/>
    <n v="1"/>
    <s v="Q1"/>
  </r>
  <r>
    <s v="ORD-00830"/>
    <d v="2025-12-26T00:00:00"/>
    <s v="CUST-2145"/>
    <s v="Priya Kumar"/>
    <x v="3"/>
    <x v="14"/>
    <x v="1"/>
    <s v="Madhya Pradesh"/>
    <s v="Bhopal"/>
    <n v="1"/>
    <n v="3932.51"/>
    <n v="0.05"/>
    <n v="2530.2600000000002"/>
    <x v="1"/>
    <x v="1"/>
    <x v="0"/>
    <n v="0.05"/>
    <n v="2.5000000000000005E-3"/>
    <n v="1.2500000000000003E-4"/>
    <n v="-2530.2598750000002"/>
    <n v="-20242078.999999996"/>
    <n v="2025"/>
    <x v="1"/>
    <n v="12"/>
    <s v="Q4"/>
  </r>
  <r>
    <s v="ORD-00831"/>
    <d v="2025-07-03T00:00:00"/>
    <s v="CUST-1154"/>
    <s v="Meera Rao"/>
    <x v="3"/>
    <x v="3"/>
    <x v="4"/>
    <s v="Odisha"/>
    <s v="Bhubaneswar"/>
    <n v="4"/>
    <n v="4579.58"/>
    <n v="0.1"/>
    <n v="11571.6"/>
    <x v="4"/>
    <x v="1"/>
    <x v="2"/>
    <n v="0.4"/>
    <n v="4.0000000000000008E-2"/>
    <n v="1.6000000000000004E-2"/>
    <n v="-11571.584000000001"/>
    <n v="-723223.99999999988"/>
    <n v="2025"/>
    <x v="4"/>
    <n v="7"/>
    <s v="Q3"/>
  </r>
  <r>
    <s v="ORD-00832"/>
    <d v="2025-10-08T00:00:00"/>
    <s v="CUST-1870"/>
    <s v="Vikram Verma"/>
    <x v="0"/>
    <x v="0"/>
    <x v="0"/>
    <s v="Delhi"/>
    <s v="New Delhi"/>
    <n v="1"/>
    <n v="5611.79"/>
    <n v="0"/>
    <n v="4265.34"/>
    <x v="0"/>
    <x v="0"/>
    <x v="1"/>
    <n v="0"/>
    <n v="0"/>
    <n v="0"/>
    <n v="-4265.34"/>
    <e v="#DIV/0!"/>
    <n v="2025"/>
    <x v="10"/>
    <n v="10"/>
    <s v="Q4"/>
  </r>
  <r>
    <s v="ORD-00833"/>
    <d v="2025-07-14T00:00:00"/>
    <s v="CUST-2106"/>
    <s v="Neha Joshi"/>
    <x v="1"/>
    <x v="1"/>
    <x v="2"/>
    <s v="Maharashtra"/>
    <s v="Pune"/>
    <n v="1"/>
    <n v="3238.33"/>
    <n v="0.05"/>
    <n v="1952.06"/>
    <x v="0"/>
    <x v="1"/>
    <x v="1"/>
    <n v="0.05"/>
    <n v="2.5000000000000005E-3"/>
    <n v="1.2500000000000003E-4"/>
    <n v="-1952.0598749999999"/>
    <n v="-15616478.999999996"/>
    <n v="2025"/>
    <x v="4"/>
    <n v="7"/>
    <s v="Q3"/>
  </r>
  <r>
    <s v="ORD-00834"/>
    <d v="2025-12-18T00:00:00"/>
    <s v="CUST-2385"/>
    <s v="Vikram Reddy"/>
    <x v="3"/>
    <x v="16"/>
    <x v="4"/>
    <s v="West Bengal"/>
    <s v="Kolkata"/>
    <n v="1"/>
    <n v="38596.36"/>
    <n v="0.15"/>
    <n v="22271.84"/>
    <x v="4"/>
    <x v="0"/>
    <x v="2"/>
    <n v="0.15"/>
    <n v="2.2499999999999999E-2"/>
    <n v="3.375E-3"/>
    <n v="-22271.836625"/>
    <n v="-6599062.7037037034"/>
    <n v="2025"/>
    <x v="1"/>
    <n v="12"/>
    <s v="Q4"/>
  </r>
  <r>
    <s v="ORD-00835"/>
    <d v="2025-07-14T00:00:00"/>
    <s v="CUST-2334"/>
    <s v="Kiran Nair"/>
    <x v="3"/>
    <x v="13"/>
    <x v="4"/>
    <s v="Jharkhand"/>
    <s v="Jamshedpur"/>
    <n v="2"/>
    <n v="41748.06"/>
    <n v="0.1"/>
    <n v="62222.71"/>
    <x v="1"/>
    <x v="1"/>
    <x v="1"/>
    <n v="0.2"/>
    <n v="2.0000000000000004E-2"/>
    <n v="4.000000000000001E-3"/>
    <n v="-62222.705999999998"/>
    <n v="-15555676.499999996"/>
    <n v="2025"/>
    <x v="4"/>
    <n v="7"/>
    <s v="Q3"/>
  </r>
  <r>
    <s v="ORD-00836"/>
    <d v="2025-06-04T00:00:00"/>
    <s v="CUST-1881"/>
    <s v="Sneha Joshi"/>
    <x v="3"/>
    <x v="14"/>
    <x v="1"/>
    <s v="Madhya Pradesh"/>
    <s v="Bhopal"/>
    <n v="1"/>
    <n v="47047.47"/>
    <n v="0.05"/>
    <n v="29667.59"/>
    <x v="0"/>
    <x v="1"/>
    <x v="2"/>
    <n v="0.05"/>
    <n v="2.5000000000000005E-3"/>
    <n v="1.2500000000000003E-4"/>
    <n v="-29667.589875000001"/>
    <n v="-237340718.99999997"/>
    <n v="2025"/>
    <x v="9"/>
    <n v="6"/>
    <s v="Q2"/>
  </r>
  <r>
    <s v="ORD-00837"/>
    <d v="2025-04-03T00:00:00"/>
    <s v="CUST-1332"/>
    <s v="Kiran Patel"/>
    <x v="2"/>
    <x v="8"/>
    <x v="0"/>
    <s v="Haryana"/>
    <s v="Gurugram"/>
    <n v="2"/>
    <n v="525.61"/>
    <n v="0.15"/>
    <n v="623.52"/>
    <x v="1"/>
    <x v="1"/>
    <x v="2"/>
    <n v="0.3"/>
    <n v="4.4999999999999998E-2"/>
    <n v="1.35E-2"/>
    <n v="-623.50649999999996"/>
    <n v="-46185.666666666664"/>
    <n v="2025"/>
    <x v="0"/>
    <n v="4"/>
    <s v="Q2"/>
  </r>
  <r>
    <s v="ORD-00838"/>
    <d v="2025-06-09T00:00:00"/>
    <s v="CUST-2301"/>
    <s v="Vikram Reddy"/>
    <x v="3"/>
    <x v="16"/>
    <x v="2"/>
    <s v="Goa"/>
    <s v="Margao"/>
    <n v="2"/>
    <n v="8172.94"/>
    <n v="0.05"/>
    <n v="11473.03"/>
    <x v="1"/>
    <x v="1"/>
    <x v="0"/>
    <n v="0.1"/>
    <n v="5.000000000000001E-3"/>
    <n v="5.0000000000000012E-4"/>
    <n v="-11473.029500000001"/>
    <n v="-22946058.999999996"/>
    <n v="2025"/>
    <x v="9"/>
    <n v="6"/>
    <s v="Q2"/>
  </r>
  <r>
    <s v="ORD-00839"/>
    <d v="2025-03-02T00:00:00"/>
    <s v="CUST-1407"/>
    <s v="Aarav Sharma"/>
    <x v="0"/>
    <x v="11"/>
    <x v="3"/>
    <s v="Telangana"/>
    <s v="Hyderabad"/>
    <n v="2"/>
    <n v="6919.06"/>
    <n v="0.1"/>
    <n v="8247.2199999999993"/>
    <x v="1"/>
    <x v="1"/>
    <x v="1"/>
    <n v="0.2"/>
    <n v="2.0000000000000004E-2"/>
    <n v="4.000000000000001E-3"/>
    <n v="-8247.2159999999985"/>
    <n v="-2061803.9999999991"/>
    <n v="2025"/>
    <x v="3"/>
    <n v="3"/>
    <s v="Q1"/>
  </r>
  <r>
    <s v="ORD-00840"/>
    <d v="2025-05-02T00:00:00"/>
    <s v="CUST-1126"/>
    <s v="Rohan Patel"/>
    <x v="0"/>
    <x v="0"/>
    <x v="3"/>
    <s v="Telangana"/>
    <s v="Warangal"/>
    <n v="1"/>
    <n v="3379.08"/>
    <n v="0.05"/>
    <n v="2623.61"/>
    <x v="0"/>
    <x v="0"/>
    <x v="1"/>
    <n v="0.05"/>
    <n v="2.5000000000000005E-3"/>
    <n v="1.2500000000000003E-4"/>
    <n v="-2623.6098750000001"/>
    <n v="-20988878.999999996"/>
    <n v="2025"/>
    <x v="6"/>
    <n v="5"/>
    <s v="Q2"/>
  </r>
  <r>
    <s v="ORD-00841"/>
    <d v="2025-02-20T00:00:00"/>
    <s v="CUST-2308"/>
    <s v="Vikram Verma"/>
    <x v="4"/>
    <x v="24"/>
    <x v="2"/>
    <s v="Rajasthan"/>
    <s v="Jaipur"/>
    <n v="2"/>
    <n v="1140.22"/>
    <n v="0.1"/>
    <n v="1287.44"/>
    <x v="0"/>
    <x v="2"/>
    <x v="1"/>
    <n v="0.2"/>
    <n v="2.0000000000000004E-2"/>
    <n v="4.000000000000001E-3"/>
    <n v="-1287.4360000000001"/>
    <n v="-321858.99999999994"/>
    <n v="2025"/>
    <x v="11"/>
    <n v="2"/>
    <s v="Q1"/>
  </r>
  <r>
    <s v="ORD-00842"/>
    <d v="2025-10-04T00:00:00"/>
    <s v="CUST-1593"/>
    <s v="Arjun Joshi"/>
    <x v="0"/>
    <x v="5"/>
    <x v="2"/>
    <s v="Gujarat"/>
    <s v="Ahmedabad"/>
    <n v="1"/>
    <n v="11788.68"/>
    <n v="0.05"/>
    <n v="8191.21"/>
    <x v="2"/>
    <x v="1"/>
    <x v="2"/>
    <n v="0.05"/>
    <n v="2.5000000000000005E-3"/>
    <n v="1.2500000000000003E-4"/>
    <n v="-8191.2098750000005"/>
    <n v="-65529678.999999985"/>
    <n v="2025"/>
    <x v="10"/>
    <n v="10"/>
    <s v="Q4"/>
  </r>
  <r>
    <s v="ORD-00843"/>
    <d v="2025-01-05T00:00:00"/>
    <s v="CUST-1443"/>
    <s v="Sneha Sharma"/>
    <x v="3"/>
    <x v="13"/>
    <x v="2"/>
    <s v="Goa"/>
    <s v="Panaji"/>
    <n v="1"/>
    <n v="53273.87"/>
    <n v="0.05"/>
    <n v="38572.870000000003"/>
    <x v="3"/>
    <x v="1"/>
    <x v="2"/>
    <n v="0.05"/>
    <n v="2.5000000000000005E-3"/>
    <n v="1.2500000000000003E-4"/>
    <n v="-38572.869875000004"/>
    <n v="-308582958.99999994"/>
    <n v="2025"/>
    <x v="5"/>
    <n v="1"/>
    <s v="Q1"/>
  </r>
  <r>
    <s v="ORD-00844"/>
    <d v="2025-04-02T00:00:00"/>
    <s v="CUST-2205"/>
    <s v="Sneha Reddy"/>
    <x v="2"/>
    <x v="20"/>
    <x v="2"/>
    <s v="Gujarat"/>
    <s v="Surat"/>
    <n v="1"/>
    <n v="5367.34"/>
    <n v="0.2"/>
    <n v="2800.99"/>
    <x v="0"/>
    <x v="0"/>
    <x v="0"/>
    <n v="0.2"/>
    <n v="4.0000000000000008E-2"/>
    <n v="8.0000000000000019E-3"/>
    <n v="-2800.982"/>
    <n v="-350122.74999999994"/>
    <n v="2025"/>
    <x v="0"/>
    <n v="4"/>
    <s v="Q2"/>
  </r>
  <r>
    <s v="ORD-00845"/>
    <d v="2025-06-19T00:00:00"/>
    <s v="CUST-1162"/>
    <s v="Arjun Nair"/>
    <x v="4"/>
    <x v="15"/>
    <x v="4"/>
    <s v="West Bengal"/>
    <s v="Kolkata"/>
    <n v="2"/>
    <n v="7444.84"/>
    <n v="0"/>
    <n v="11894"/>
    <x v="1"/>
    <x v="1"/>
    <x v="0"/>
    <n v="0"/>
    <n v="0"/>
    <n v="0"/>
    <n v="-11894"/>
    <e v="#DIV/0!"/>
    <n v="2025"/>
    <x v="9"/>
    <n v="6"/>
    <s v="Q2"/>
  </r>
  <r>
    <s v="ORD-00846"/>
    <d v="2025-11-13T00:00:00"/>
    <s v="CUST-2500"/>
    <s v="Neha Sharma"/>
    <x v="2"/>
    <x v="10"/>
    <x v="3"/>
    <s v="Andhra Pradesh"/>
    <s v="Vijayawada"/>
    <n v="2"/>
    <n v="4794.6499999999996"/>
    <n v="0"/>
    <n v="6187.92"/>
    <x v="4"/>
    <x v="1"/>
    <x v="0"/>
    <n v="0"/>
    <n v="0"/>
    <n v="0"/>
    <n v="-6187.92"/>
    <e v="#DIV/0!"/>
    <n v="2025"/>
    <x v="8"/>
    <n v="11"/>
    <s v="Q4"/>
  </r>
  <r>
    <s v="ORD-00847"/>
    <d v="2025-01-22T00:00:00"/>
    <s v="CUST-2385"/>
    <s v="Vikram Sharma"/>
    <x v="4"/>
    <x v="12"/>
    <x v="4"/>
    <s v="Jharkhand"/>
    <s v="Ranchi"/>
    <n v="2"/>
    <n v="6750.44"/>
    <n v="0"/>
    <n v="10322.950000000001"/>
    <x v="0"/>
    <x v="2"/>
    <x v="1"/>
    <n v="0"/>
    <n v="0"/>
    <n v="0"/>
    <n v="-10322.950000000001"/>
    <e v="#DIV/0!"/>
    <n v="2025"/>
    <x v="5"/>
    <n v="1"/>
    <s v="Q1"/>
  </r>
  <r>
    <s v="ORD-00848"/>
    <d v="2025-11-22T00:00:00"/>
    <s v="CUST-2548"/>
    <s v="Arjun Nair"/>
    <x v="1"/>
    <x v="1"/>
    <x v="3"/>
    <s v="Karnataka"/>
    <s v="Mysuru"/>
    <n v="2"/>
    <n v="1540.95"/>
    <n v="0.05"/>
    <n v="2498.1"/>
    <x v="2"/>
    <x v="1"/>
    <x v="2"/>
    <n v="0.1"/>
    <n v="5.000000000000001E-3"/>
    <n v="5.0000000000000012E-4"/>
    <n v="-2498.0994999999998"/>
    <n v="-4996198.9999999981"/>
    <n v="2025"/>
    <x v="8"/>
    <n v="11"/>
    <s v="Q4"/>
  </r>
  <r>
    <s v="ORD-00849"/>
    <d v="2025-01-01T00:00:00"/>
    <s v="CUST-1130"/>
    <s v="Rahul Patel"/>
    <x v="3"/>
    <x v="16"/>
    <x v="3"/>
    <s v="Andhra Pradesh"/>
    <s v="Vijayawada"/>
    <n v="2"/>
    <n v="64556.01"/>
    <n v="0.05"/>
    <n v="81309.17"/>
    <x v="0"/>
    <x v="1"/>
    <x v="1"/>
    <n v="0.1"/>
    <n v="5.000000000000001E-3"/>
    <n v="5.0000000000000012E-4"/>
    <n v="-81309.169500000004"/>
    <n v="-162618338.99999997"/>
    <n v="2025"/>
    <x v="5"/>
    <n v="1"/>
    <s v="Q1"/>
  </r>
  <r>
    <s v="ORD-00850"/>
    <d v="2025-05-13T00:00:00"/>
    <s v="CUST-1281"/>
    <s v="Sneha Verma"/>
    <x v="2"/>
    <x v="20"/>
    <x v="4"/>
    <s v="Bihar"/>
    <s v="Gaya"/>
    <n v="1"/>
    <n v="1608.89"/>
    <n v="0"/>
    <n v="1236.3499999999999"/>
    <x v="2"/>
    <x v="1"/>
    <x v="1"/>
    <n v="0"/>
    <n v="0"/>
    <n v="0"/>
    <n v="-1236.3499999999999"/>
    <e v="#DIV/0!"/>
    <n v="2025"/>
    <x v="6"/>
    <n v="5"/>
    <s v="Q2"/>
  </r>
  <r>
    <s v="ORD-00851"/>
    <d v="2025-08-21T00:00:00"/>
    <s v="CUST-1863"/>
    <s v="Sneha Patel"/>
    <x v="3"/>
    <x v="13"/>
    <x v="2"/>
    <s v="Gujarat"/>
    <s v="Surat"/>
    <n v="1"/>
    <n v="15120.36"/>
    <n v="0.05"/>
    <n v="11984.67"/>
    <x v="2"/>
    <x v="1"/>
    <x v="1"/>
    <n v="0.05"/>
    <n v="2.5000000000000005E-3"/>
    <n v="1.2500000000000003E-4"/>
    <n v="-11984.669875"/>
    <n v="-95877358.99999997"/>
    <n v="2025"/>
    <x v="7"/>
    <n v="8"/>
    <s v="Q3"/>
  </r>
  <r>
    <s v="ORD-00852"/>
    <d v="2025-01-12T00:00:00"/>
    <s v="CUST-2476"/>
    <s v="Aarav Reddy"/>
    <x v="2"/>
    <x v="10"/>
    <x v="4"/>
    <s v="Bihar"/>
    <s v="Gaya"/>
    <n v="3"/>
    <n v="2306.88"/>
    <n v="0.1"/>
    <n v="4210.33"/>
    <x v="3"/>
    <x v="2"/>
    <x v="0"/>
    <n v="0.30000000000000004"/>
    <n v="3.0000000000000006E-2"/>
    <n v="9.0000000000000028E-3"/>
    <n v="-4210.3209999999999"/>
    <n v="-467813.44444444426"/>
    <n v="2025"/>
    <x v="5"/>
    <n v="1"/>
    <s v="Q1"/>
  </r>
  <r>
    <s v="ORD-00853"/>
    <d v="2025-12-12T00:00:00"/>
    <s v="CUST-2158"/>
    <s v="Kiran Patel"/>
    <x v="3"/>
    <x v="3"/>
    <x v="1"/>
    <s v="Madhya Pradesh"/>
    <s v="Indore"/>
    <n v="2"/>
    <n v="63433.61"/>
    <n v="0.1"/>
    <n v="71351.929999999993"/>
    <x v="1"/>
    <x v="1"/>
    <x v="1"/>
    <n v="0.2"/>
    <n v="2.0000000000000004E-2"/>
    <n v="4.000000000000001E-3"/>
    <n v="-71351.925999999992"/>
    <n v="-17837981.499999993"/>
    <n v="2025"/>
    <x v="1"/>
    <n v="12"/>
    <s v="Q4"/>
  </r>
  <r>
    <s v="ORD-00854"/>
    <d v="2025-02-15T00:00:00"/>
    <s v="CUST-2575"/>
    <s v="Priya Joshi"/>
    <x v="0"/>
    <x v="6"/>
    <x v="3"/>
    <s v="Karnataka"/>
    <s v="Bengaluru"/>
    <n v="2"/>
    <n v="17797.39"/>
    <n v="0.2"/>
    <n v="17813.37"/>
    <x v="0"/>
    <x v="0"/>
    <x v="0"/>
    <n v="0.4"/>
    <n v="8.0000000000000016E-2"/>
    <n v="3.2000000000000008E-2"/>
    <n v="-17813.338"/>
    <n v="-556666.81249999988"/>
    <n v="2025"/>
    <x v="11"/>
    <n v="2"/>
    <s v="Q1"/>
  </r>
  <r>
    <s v="ORD-00855"/>
    <d v="2025-02-03T00:00:00"/>
    <s v="CUST-1895"/>
    <s v="Neha Kumar"/>
    <x v="4"/>
    <x v="12"/>
    <x v="3"/>
    <s v="Andhra Pradesh"/>
    <s v="Vijayawada"/>
    <n v="2"/>
    <n v="7256.6"/>
    <n v="0.1"/>
    <n v="8930.3700000000008"/>
    <x v="1"/>
    <x v="1"/>
    <x v="1"/>
    <n v="0.2"/>
    <n v="2.0000000000000004E-2"/>
    <n v="4.000000000000001E-3"/>
    <n v="-8930.366"/>
    <n v="-2232591.4999999995"/>
    <n v="2025"/>
    <x v="11"/>
    <n v="2"/>
    <s v="Q1"/>
  </r>
  <r>
    <s v="ORD-00856"/>
    <d v="2025-03-19T00:00:00"/>
    <s v="CUST-1690"/>
    <s v="Meera Sharma"/>
    <x v="3"/>
    <x v="3"/>
    <x v="2"/>
    <s v="Gujarat"/>
    <s v="Surat"/>
    <n v="3"/>
    <n v="41445.160000000003"/>
    <n v="0"/>
    <n v="100235.76"/>
    <x v="3"/>
    <x v="1"/>
    <x v="1"/>
    <n v="0"/>
    <n v="0"/>
    <n v="0"/>
    <n v="-100235.76"/>
    <e v="#DIV/0!"/>
    <n v="2025"/>
    <x v="3"/>
    <n v="3"/>
    <s v="Q1"/>
  </r>
  <r>
    <s v="ORD-00857"/>
    <d v="2025-08-06T00:00:00"/>
    <s v="CUST-1473"/>
    <s v="Neha Patel"/>
    <x v="4"/>
    <x v="24"/>
    <x v="4"/>
    <s v="Bihar"/>
    <s v="Gaya"/>
    <n v="2"/>
    <n v="4920.53"/>
    <n v="0"/>
    <n v="6969.3"/>
    <x v="0"/>
    <x v="1"/>
    <x v="2"/>
    <n v="0"/>
    <n v="0"/>
    <n v="0"/>
    <n v="-6969.3"/>
    <e v="#DIV/0!"/>
    <n v="2025"/>
    <x v="7"/>
    <n v="8"/>
    <s v="Q3"/>
  </r>
  <r>
    <s v="ORD-00858"/>
    <d v="2025-10-28T00:00:00"/>
    <s v="CUST-1005"/>
    <s v="Aarav Rao"/>
    <x v="3"/>
    <x v="14"/>
    <x v="0"/>
    <s v="Haryana"/>
    <s v="Gurugram"/>
    <n v="1"/>
    <n v="63134.42"/>
    <n v="0.1"/>
    <n v="42310.65"/>
    <x v="0"/>
    <x v="1"/>
    <x v="0"/>
    <n v="0.1"/>
    <n v="1.0000000000000002E-2"/>
    <n v="1.0000000000000002E-3"/>
    <n v="-42310.649000000005"/>
    <n v="-42310648.999999993"/>
    <n v="2025"/>
    <x v="10"/>
    <n v="10"/>
    <s v="Q4"/>
  </r>
  <r>
    <s v="ORD-00859"/>
    <d v="2025-03-14T00:00:00"/>
    <s v="CUST-2590"/>
    <s v="Sneha Reddy"/>
    <x v="3"/>
    <x v="18"/>
    <x v="3"/>
    <s v="Telangana"/>
    <s v="Hyderabad"/>
    <n v="3"/>
    <n v="45672.05"/>
    <n v="0.1"/>
    <n v="78307.75"/>
    <x v="4"/>
    <x v="1"/>
    <x v="2"/>
    <n v="0.30000000000000004"/>
    <n v="3.0000000000000006E-2"/>
    <n v="9.0000000000000028E-3"/>
    <n v="-78307.740999999995"/>
    <n v="-8700860.1111111082"/>
    <n v="2025"/>
    <x v="3"/>
    <n v="3"/>
    <s v="Q1"/>
  </r>
  <r>
    <s v="ORD-00860"/>
    <d v="2025-10-09T00:00:00"/>
    <s v="CUST-1778"/>
    <s v="Ananya Rao"/>
    <x v="4"/>
    <x v="12"/>
    <x v="3"/>
    <s v="Andhra Pradesh"/>
    <s v="Vijayawada"/>
    <n v="1"/>
    <n v="8530.2099999999991"/>
    <n v="0"/>
    <n v="7243.73"/>
    <x v="2"/>
    <x v="1"/>
    <x v="2"/>
    <n v="0"/>
    <n v="0"/>
    <n v="0"/>
    <n v="-7243.73"/>
    <e v="#DIV/0!"/>
    <n v="2025"/>
    <x v="10"/>
    <n v="10"/>
    <s v="Q4"/>
  </r>
  <r>
    <s v="ORD-00861"/>
    <d v="2025-09-06T00:00:00"/>
    <s v="CUST-1082"/>
    <s v="Arjun Kumar"/>
    <x v="2"/>
    <x v="20"/>
    <x v="2"/>
    <s v="Goa"/>
    <s v="Panaji"/>
    <n v="1"/>
    <n v="2489.2399999999998"/>
    <n v="0.05"/>
    <n v="1718.21"/>
    <x v="1"/>
    <x v="1"/>
    <x v="2"/>
    <n v="0.05"/>
    <n v="2.5000000000000005E-3"/>
    <n v="1.2500000000000003E-4"/>
    <n v="-1718.209875"/>
    <n v="-13745678.999999996"/>
    <n v="2025"/>
    <x v="2"/>
    <n v="9"/>
    <s v="Q3"/>
  </r>
  <r>
    <s v="ORD-00862"/>
    <d v="2025-02-16T00:00:00"/>
    <s v="CUST-1221"/>
    <s v="Rahul Rao"/>
    <x v="1"/>
    <x v="9"/>
    <x v="2"/>
    <s v="Maharashtra"/>
    <s v="Pune"/>
    <n v="1"/>
    <n v="1835.43"/>
    <n v="0.1"/>
    <n v="1362.64"/>
    <x v="1"/>
    <x v="1"/>
    <x v="2"/>
    <n v="0.1"/>
    <n v="1.0000000000000002E-2"/>
    <n v="1.0000000000000002E-3"/>
    <n v="-1362.6390000000001"/>
    <n v="-1362638.9999999998"/>
    <n v="2025"/>
    <x v="11"/>
    <n v="2"/>
    <s v="Q1"/>
  </r>
  <r>
    <s v="ORD-00863"/>
    <d v="2025-05-01T00:00:00"/>
    <s v="CUST-1843"/>
    <s v="Sneha Patel"/>
    <x v="3"/>
    <x v="13"/>
    <x v="3"/>
    <s v="Tamil Nadu"/>
    <s v="Chennai"/>
    <n v="2"/>
    <n v="55775.01"/>
    <n v="0.1"/>
    <n v="62676.29"/>
    <x v="1"/>
    <x v="1"/>
    <x v="0"/>
    <n v="0.2"/>
    <n v="2.0000000000000004E-2"/>
    <n v="4.000000000000001E-3"/>
    <n v="-62676.286"/>
    <n v="-15669071.499999996"/>
    <n v="2025"/>
    <x v="6"/>
    <n v="5"/>
    <s v="Q2"/>
  </r>
  <r>
    <s v="ORD-00864"/>
    <d v="2025-08-02T00:00:00"/>
    <s v="CUST-1753"/>
    <s v="Vikram Rao"/>
    <x v="2"/>
    <x v="20"/>
    <x v="0"/>
    <s v="Uttar Pradesh"/>
    <s v="Lucknow"/>
    <n v="2"/>
    <n v="1389.04"/>
    <n v="0.1"/>
    <n v="2005.08"/>
    <x v="3"/>
    <x v="1"/>
    <x v="1"/>
    <n v="0.2"/>
    <n v="2.0000000000000004E-2"/>
    <n v="4.000000000000001E-3"/>
    <n v="-2005.076"/>
    <n v="-501268.99999999988"/>
    <n v="2025"/>
    <x v="7"/>
    <n v="8"/>
    <s v="Q3"/>
  </r>
  <r>
    <s v="ORD-00865"/>
    <d v="2025-08-27T00:00:00"/>
    <s v="CUST-1875"/>
    <s v="Meera Joshi"/>
    <x v="1"/>
    <x v="21"/>
    <x v="0"/>
    <s v="Uttar Pradesh"/>
    <s v="Noida"/>
    <n v="2"/>
    <n v="4743.16"/>
    <n v="0"/>
    <n v="7118.24"/>
    <x v="1"/>
    <x v="2"/>
    <x v="1"/>
    <n v="0"/>
    <n v="0"/>
    <n v="0"/>
    <n v="-7118.24"/>
    <e v="#DIV/0!"/>
    <n v="2025"/>
    <x v="7"/>
    <n v="8"/>
    <s v="Q3"/>
  </r>
  <r>
    <s v="ORD-00866"/>
    <d v="2025-02-25T00:00:00"/>
    <s v="CUST-1069"/>
    <s v="Rahul Rao"/>
    <x v="2"/>
    <x v="8"/>
    <x v="0"/>
    <s v="Haryana"/>
    <s v="Gurugram"/>
    <n v="4"/>
    <n v="3749.33"/>
    <n v="0.1"/>
    <n v="9281.0499999999993"/>
    <x v="1"/>
    <x v="1"/>
    <x v="1"/>
    <n v="0.4"/>
    <n v="4.0000000000000008E-2"/>
    <n v="1.6000000000000004E-2"/>
    <n v="-9281.0339999999997"/>
    <n v="-580064.62499999988"/>
    <n v="2025"/>
    <x v="11"/>
    <n v="2"/>
    <s v="Q1"/>
  </r>
  <r>
    <s v="ORD-00867"/>
    <d v="2025-12-16T00:00:00"/>
    <s v="CUST-2542"/>
    <s v="Vikram Patel"/>
    <x v="0"/>
    <x v="6"/>
    <x v="3"/>
    <s v="Telangana"/>
    <s v="Warangal"/>
    <n v="1"/>
    <n v="16726.96"/>
    <n v="0.1"/>
    <n v="12135.44"/>
    <x v="1"/>
    <x v="0"/>
    <x v="1"/>
    <n v="0.1"/>
    <n v="1.0000000000000002E-2"/>
    <n v="1.0000000000000002E-3"/>
    <n v="-12135.439"/>
    <n v="-12135438.999999998"/>
    <n v="2025"/>
    <x v="1"/>
    <n v="12"/>
    <s v="Q4"/>
  </r>
  <r>
    <s v="ORD-00868"/>
    <d v="2025-04-17T00:00:00"/>
    <s v="CUST-2552"/>
    <s v="Arjun Verma"/>
    <x v="4"/>
    <x v="24"/>
    <x v="3"/>
    <s v="Tamil Nadu"/>
    <s v="Chennai"/>
    <n v="2"/>
    <n v="3362.74"/>
    <n v="0.15"/>
    <n v="4273.3"/>
    <x v="0"/>
    <x v="1"/>
    <x v="2"/>
    <n v="0.3"/>
    <n v="4.4999999999999998E-2"/>
    <n v="1.35E-2"/>
    <n v="-4273.2865000000002"/>
    <n v="-316539.74074074073"/>
    <n v="2025"/>
    <x v="0"/>
    <n v="4"/>
    <s v="Q2"/>
  </r>
  <r>
    <s v="ORD-00869"/>
    <d v="2025-11-15T00:00:00"/>
    <s v="CUST-2596"/>
    <s v="Ananya Nair"/>
    <x v="2"/>
    <x v="2"/>
    <x v="3"/>
    <s v="Andhra Pradesh"/>
    <s v="Visakhapatnam"/>
    <n v="2"/>
    <n v="5125.33"/>
    <n v="0.1"/>
    <n v="7162.05"/>
    <x v="0"/>
    <x v="1"/>
    <x v="1"/>
    <n v="0.2"/>
    <n v="2.0000000000000004E-2"/>
    <n v="4.000000000000001E-3"/>
    <n v="-7162.0460000000003"/>
    <n v="-1790511.4999999995"/>
    <n v="2025"/>
    <x v="8"/>
    <n v="11"/>
    <s v="Q4"/>
  </r>
  <r>
    <s v="ORD-00870"/>
    <d v="2025-02-17T00:00:00"/>
    <s v="CUST-1142"/>
    <s v="Neha Rao"/>
    <x v="4"/>
    <x v="19"/>
    <x v="3"/>
    <s v="Karnataka"/>
    <s v="Mysuru"/>
    <n v="5"/>
    <n v="4604.4399999999996"/>
    <n v="0.1"/>
    <n v="16805.849999999999"/>
    <x v="2"/>
    <x v="1"/>
    <x v="0"/>
    <n v="0.5"/>
    <n v="0.05"/>
    <n v="2.5000000000000001E-2"/>
    <n v="-16805.824999999997"/>
    <n v="-672232.99999999988"/>
    <n v="2025"/>
    <x v="11"/>
    <n v="2"/>
    <s v="Q1"/>
  </r>
  <r>
    <s v="ORD-00871"/>
    <d v="2025-03-02T00:00:00"/>
    <s v="CUST-1801"/>
    <s v="Meera Singh"/>
    <x v="1"/>
    <x v="7"/>
    <x v="4"/>
    <s v="West Bengal"/>
    <s v="Kolkata"/>
    <n v="1"/>
    <n v="3227.32"/>
    <n v="0.1"/>
    <n v="1868.39"/>
    <x v="2"/>
    <x v="1"/>
    <x v="2"/>
    <n v="0.1"/>
    <n v="1.0000000000000002E-2"/>
    <n v="1.0000000000000002E-3"/>
    <n v="-1868.3890000000001"/>
    <n v="-1868388.9999999998"/>
    <n v="2025"/>
    <x v="3"/>
    <n v="3"/>
    <s v="Q1"/>
  </r>
  <r>
    <s v="ORD-00872"/>
    <d v="2025-12-03T00:00:00"/>
    <s v="CUST-1504"/>
    <s v="Neha Sharma"/>
    <x v="1"/>
    <x v="9"/>
    <x v="3"/>
    <s v="Karnataka"/>
    <s v="Mysuru"/>
    <n v="4"/>
    <n v="2645.77"/>
    <n v="0.05"/>
    <n v="8035.58"/>
    <x v="2"/>
    <x v="1"/>
    <x v="2"/>
    <n v="0.2"/>
    <n v="1.0000000000000002E-2"/>
    <n v="2.0000000000000005E-3"/>
    <n v="-8035.5779999999995"/>
    <n v="-4017788.9999999986"/>
    <n v="2025"/>
    <x v="1"/>
    <n v="12"/>
    <s v="Q4"/>
  </r>
  <r>
    <s v="ORD-00873"/>
    <d v="2025-01-26T00:00:00"/>
    <s v="CUST-2381"/>
    <s v="Neha Gupta"/>
    <x v="3"/>
    <x v="13"/>
    <x v="2"/>
    <s v="Rajasthan"/>
    <s v="Jaipur"/>
    <n v="1"/>
    <n v="62911.839999999997"/>
    <n v="0"/>
    <n v="45996.02"/>
    <x v="1"/>
    <x v="2"/>
    <x v="2"/>
    <n v="0"/>
    <n v="0"/>
    <n v="0"/>
    <n v="-45996.02"/>
    <e v="#DIV/0!"/>
    <n v="2025"/>
    <x v="5"/>
    <n v="1"/>
    <s v="Q1"/>
  </r>
  <r>
    <s v="ORD-00874"/>
    <d v="2025-10-19T00:00:00"/>
    <s v="CUST-1965"/>
    <s v="Neha Kumar"/>
    <x v="0"/>
    <x v="4"/>
    <x v="1"/>
    <s v="Madhya Pradesh"/>
    <s v="Bhopal"/>
    <n v="3"/>
    <n v="12673.42"/>
    <n v="0.15"/>
    <n v="27854.38"/>
    <x v="2"/>
    <x v="1"/>
    <x v="1"/>
    <n v="0.44999999999999996"/>
    <n v="6.7499999999999991E-2"/>
    <n v="3.0374999999999992E-2"/>
    <n v="-27854.349625000003"/>
    <n v="-917015.62551440357"/>
    <n v="2025"/>
    <x v="10"/>
    <n v="10"/>
    <s v="Q4"/>
  </r>
  <r>
    <s v="ORD-00875"/>
    <d v="2025-09-14T00:00:00"/>
    <s v="CUST-2230"/>
    <s v="Meera Reddy"/>
    <x v="4"/>
    <x v="15"/>
    <x v="3"/>
    <s v="Telangana"/>
    <s v="Warangal"/>
    <n v="2"/>
    <n v="2636.21"/>
    <n v="0.05"/>
    <n v="4249.6000000000004"/>
    <x v="1"/>
    <x v="1"/>
    <x v="2"/>
    <n v="0.1"/>
    <n v="5.000000000000001E-3"/>
    <n v="5.0000000000000012E-4"/>
    <n v="-4249.5995000000003"/>
    <n v="-8499198.9999999981"/>
    <n v="2025"/>
    <x v="2"/>
    <n v="9"/>
    <s v="Q3"/>
  </r>
  <r>
    <s v="ORD-00876"/>
    <d v="2025-01-08T00:00:00"/>
    <s v="CUST-1040"/>
    <s v="Vikram Nair"/>
    <x v="3"/>
    <x v="18"/>
    <x v="0"/>
    <s v="Delhi"/>
    <s v="New Delhi"/>
    <n v="3"/>
    <n v="59264.480000000003"/>
    <n v="0.1"/>
    <n v="130520.9"/>
    <x v="4"/>
    <x v="0"/>
    <x v="1"/>
    <n v="0.30000000000000004"/>
    <n v="3.0000000000000006E-2"/>
    <n v="9.0000000000000028E-3"/>
    <n v="-130520.89099999999"/>
    <n v="-14502321.222222216"/>
    <n v="2025"/>
    <x v="5"/>
    <n v="1"/>
    <s v="Q1"/>
  </r>
  <r>
    <s v="ORD-00877"/>
    <d v="2025-04-23T00:00:00"/>
    <s v="CUST-2545"/>
    <s v="Rahul Patel"/>
    <x v="3"/>
    <x v="3"/>
    <x v="3"/>
    <s v="Tamil Nadu"/>
    <s v="Coimbatore"/>
    <n v="1"/>
    <n v="20170.89"/>
    <n v="0.2"/>
    <n v="13080.62"/>
    <x v="1"/>
    <x v="1"/>
    <x v="2"/>
    <n v="0.2"/>
    <n v="4.0000000000000008E-2"/>
    <n v="8.0000000000000019E-3"/>
    <n v="-13080.612000000001"/>
    <n v="-1635076.4999999998"/>
    <n v="2025"/>
    <x v="0"/>
    <n v="4"/>
    <s v="Q2"/>
  </r>
  <r>
    <s v="ORD-00878"/>
    <d v="2025-12-21T00:00:00"/>
    <s v="CUST-1500"/>
    <s v="Vikram Verma"/>
    <x v="0"/>
    <x v="5"/>
    <x v="0"/>
    <s v="Delhi"/>
    <s v="New Delhi"/>
    <n v="1"/>
    <n v="7128.77"/>
    <n v="0.2"/>
    <n v="4847.88"/>
    <x v="0"/>
    <x v="2"/>
    <x v="1"/>
    <n v="0.2"/>
    <n v="4.0000000000000008E-2"/>
    <n v="8.0000000000000019E-3"/>
    <n v="-4847.8720000000003"/>
    <n v="-605983.99999999988"/>
    <n v="2025"/>
    <x v="1"/>
    <n v="12"/>
    <s v="Q4"/>
  </r>
  <r>
    <s v="ORD-00879"/>
    <d v="2025-09-10T00:00:00"/>
    <s v="CUST-1707"/>
    <s v="Sneha Patel"/>
    <x v="3"/>
    <x v="16"/>
    <x v="3"/>
    <s v="Telangana"/>
    <s v="Hyderabad"/>
    <n v="1"/>
    <n v="7984.85"/>
    <n v="0.1"/>
    <n v="5942.46"/>
    <x v="1"/>
    <x v="0"/>
    <x v="2"/>
    <n v="0.1"/>
    <n v="1.0000000000000002E-2"/>
    <n v="1.0000000000000002E-3"/>
    <n v="-5942.4589999999998"/>
    <n v="-5942458.9999999981"/>
    <n v="2025"/>
    <x v="2"/>
    <n v="9"/>
    <s v="Q3"/>
  </r>
  <r>
    <s v="ORD-00880"/>
    <d v="2025-06-29T00:00:00"/>
    <s v="CUST-2226"/>
    <s v="Aarav Rao"/>
    <x v="4"/>
    <x v="19"/>
    <x v="4"/>
    <s v="Jharkhand"/>
    <s v="Jamshedpur"/>
    <n v="2"/>
    <n v="8149.72"/>
    <n v="0"/>
    <n v="14184.27"/>
    <x v="4"/>
    <x v="1"/>
    <x v="1"/>
    <n v="0"/>
    <n v="0"/>
    <n v="0"/>
    <n v="-14184.27"/>
    <e v="#DIV/0!"/>
    <n v="2025"/>
    <x v="9"/>
    <n v="6"/>
    <s v="Q2"/>
  </r>
  <r>
    <s v="ORD-00881"/>
    <d v="2025-07-26T00:00:00"/>
    <s v="CUST-2072"/>
    <s v="Aarav Reddy"/>
    <x v="4"/>
    <x v="24"/>
    <x v="4"/>
    <s v="West Bengal"/>
    <s v="Durgapur"/>
    <n v="2"/>
    <n v="2931.95"/>
    <n v="0.05"/>
    <n v="4704.1499999999996"/>
    <x v="3"/>
    <x v="0"/>
    <x v="2"/>
    <n v="0.1"/>
    <n v="5.000000000000001E-3"/>
    <n v="5.0000000000000012E-4"/>
    <n v="-4704.1494999999995"/>
    <n v="-9408298.9999999963"/>
    <n v="2025"/>
    <x v="4"/>
    <n v="7"/>
    <s v="Q3"/>
  </r>
  <r>
    <s v="ORD-00882"/>
    <d v="2025-10-30T00:00:00"/>
    <s v="CUST-1994"/>
    <s v="Kiran Kumar"/>
    <x v="0"/>
    <x v="0"/>
    <x v="3"/>
    <s v="Andhra Pradesh"/>
    <s v="Visakhapatnam"/>
    <n v="4"/>
    <n v="5179.2700000000004"/>
    <n v="0.15"/>
    <n v="12426.43"/>
    <x v="1"/>
    <x v="1"/>
    <x v="2"/>
    <n v="0.6"/>
    <n v="0.09"/>
    <n v="5.3999999999999999E-2"/>
    <n v="-12426.376"/>
    <n v="-230118.07407407407"/>
    <n v="2025"/>
    <x v="10"/>
    <n v="10"/>
    <s v="Q4"/>
  </r>
  <r>
    <s v="ORD-00883"/>
    <d v="2025-05-07T00:00:00"/>
    <s v="CUST-2473"/>
    <s v="Rahul Joshi"/>
    <x v="3"/>
    <x v="14"/>
    <x v="2"/>
    <s v="Maharashtra"/>
    <s v="Nagpur"/>
    <n v="2"/>
    <n v="59936.67"/>
    <n v="0.05"/>
    <n v="91269.69"/>
    <x v="0"/>
    <x v="1"/>
    <x v="2"/>
    <n v="0.1"/>
    <n v="5.000000000000001E-3"/>
    <n v="5.0000000000000012E-4"/>
    <n v="-91269.689500000008"/>
    <n v="-182539378.99999997"/>
    <n v="2025"/>
    <x v="6"/>
    <n v="5"/>
    <s v="Q2"/>
  </r>
  <r>
    <s v="ORD-00884"/>
    <d v="2025-02-25T00:00:00"/>
    <s v="CUST-1510"/>
    <s v="Arjun Nair"/>
    <x v="2"/>
    <x v="20"/>
    <x v="0"/>
    <s v="Haryana"/>
    <s v="Gurugram"/>
    <n v="1"/>
    <n v="5716.48"/>
    <n v="0.2"/>
    <n v="3864.97"/>
    <x v="2"/>
    <x v="1"/>
    <x v="1"/>
    <n v="0.2"/>
    <n v="4.0000000000000008E-2"/>
    <n v="8.0000000000000019E-3"/>
    <n v="-3864.962"/>
    <n v="-483120.24999999988"/>
    <n v="2025"/>
    <x v="11"/>
    <n v="2"/>
    <s v="Q1"/>
  </r>
  <r>
    <s v="ORD-00885"/>
    <d v="2025-08-02T00:00:00"/>
    <s v="CUST-2290"/>
    <s v="Sneha Gupta"/>
    <x v="2"/>
    <x v="2"/>
    <x v="3"/>
    <s v="Telangana"/>
    <s v="Hyderabad"/>
    <n v="1"/>
    <n v="1331.12"/>
    <n v="0"/>
    <n v="1105.69"/>
    <x v="2"/>
    <x v="0"/>
    <x v="2"/>
    <n v="0"/>
    <n v="0"/>
    <n v="0"/>
    <n v="-1105.69"/>
    <e v="#DIV/0!"/>
    <n v="2025"/>
    <x v="7"/>
    <n v="8"/>
    <s v="Q3"/>
  </r>
  <r>
    <s v="ORD-00886"/>
    <d v="2025-01-14T00:00:00"/>
    <s v="CUST-1245"/>
    <s v="Arjun Gupta"/>
    <x v="4"/>
    <x v="12"/>
    <x v="2"/>
    <s v="Maharashtra"/>
    <s v="Pune"/>
    <n v="1"/>
    <n v="7039.26"/>
    <n v="0.1"/>
    <n v="4953.5600000000004"/>
    <x v="1"/>
    <x v="0"/>
    <x v="2"/>
    <n v="0.1"/>
    <n v="1.0000000000000002E-2"/>
    <n v="1.0000000000000002E-3"/>
    <n v="-4953.5590000000002"/>
    <n v="-4953558.9999999991"/>
    <n v="2025"/>
    <x v="5"/>
    <n v="1"/>
    <s v="Q1"/>
  </r>
  <r>
    <s v="ORD-00887"/>
    <d v="2025-01-28T00:00:00"/>
    <s v="CUST-1262"/>
    <s v="Isha Gupta"/>
    <x v="2"/>
    <x v="2"/>
    <x v="0"/>
    <s v="Haryana"/>
    <s v="Faridabad"/>
    <n v="3"/>
    <n v="6426.02"/>
    <n v="0.05"/>
    <n v="13752.87"/>
    <x v="0"/>
    <x v="2"/>
    <x v="1"/>
    <n v="0.15000000000000002"/>
    <n v="7.5000000000000015E-3"/>
    <n v="1.1250000000000003E-3"/>
    <n v="-13752.868875"/>
    <n v="-12224772.33333333"/>
    <n v="2025"/>
    <x v="5"/>
    <n v="1"/>
    <s v="Q1"/>
  </r>
  <r>
    <s v="ORD-00888"/>
    <d v="2025-03-19T00:00:00"/>
    <s v="CUST-2342"/>
    <s v="Sneha Rao"/>
    <x v="0"/>
    <x v="11"/>
    <x v="2"/>
    <s v="Maharashtra"/>
    <s v="Pune"/>
    <n v="3"/>
    <n v="2058.2399999999998"/>
    <n v="0.05"/>
    <n v="3764.13"/>
    <x v="2"/>
    <x v="1"/>
    <x v="2"/>
    <n v="0.15000000000000002"/>
    <n v="7.5000000000000015E-3"/>
    <n v="1.1250000000000003E-3"/>
    <n v="-3764.1288750000003"/>
    <n v="-3345892.3333333326"/>
    <n v="2025"/>
    <x v="3"/>
    <n v="3"/>
    <s v="Q1"/>
  </r>
  <r>
    <s v="ORD-00889"/>
    <d v="2025-08-04T00:00:00"/>
    <s v="CUST-1543"/>
    <s v="Ananya Verma"/>
    <x v="0"/>
    <x v="4"/>
    <x v="1"/>
    <s v="Chhattisgarh"/>
    <s v="Raipur"/>
    <n v="5"/>
    <n v="14976.22"/>
    <n v="0.15"/>
    <n v="44765.440000000002"/>
    <x v="1"/>
    <x v="1"/>
    <x v="2"/>
    <n v="0.75"/>
    <n v="0.11249999999999999"/>
    <n v="8.4374999999999992E-2"/>
    <n v="-44765.355625000004"/>
    <n v="-530552.36296296306"/>
    <n v="2025"/>
    <x v="7"/>
    <n v="8"/>
    <s v="Q3"/>
  </r>
  <r>
    <s v="ORD-00890"/>
    <d v="2025-12-31T00:00:00"/>
    <s v="CUST-2375"/>
    <s v="Arjun Gupta"/>
    <x v="4"/>
    <x v="19"/>
    <x v="2"/>
    <s v="Maharashtra"/>
    <s v="Pune"/>
    <n v="1"/>
    <n v="5153.07"/>
    <n v="0.1"/>
    <n v="3605.17"/>
    <x v="0"/>
    <x v="1"/>
    <x v="2"/>
    <n v="0.1"/>
    <n v="1.0000000000000002E-2"/>
    <n v="1.0000000000000002E-3"/>
    <n v="-3605.1689999999999"/>
    <n v="-3605168.9999999991"/>
    <n v="2025"/>
    <x v="1"/>
    <n v="12"/>
    <s v="Q4"/>
  </r>
  <r>
    <s v="ORD-00891"/>
    <d v="2025-06-03T00:00:00"/>
    <s v="CUST-1034"/>
    <s v="Meera Rao"/>
    <x v="2"/>
    <x v="20"/>
    <x v="0"/>
    <s v="Delhi"/>
    <s v="Delhi"/>
    <n v="1"/>
    <n v="4816.7"/>
    <n v="0"/>
    <n v="3710.18"/>
    <x v="1"/>
    <x v="1"/>
    <x v="2"/>
    <n v="0"/>
    <n v="0"/>
    <n v="0"/>
    <n v="-3710.18"/>
    <e v="#DIV/0!"/>
    <n v="2025"/>
    <x v="9"/>
    <n v="6"/>
    <s v="Q2"/>
  </r>
  <r>
    <s v="ORD-00892"/>
    <d v="2025-01-14T00:00:00"/>
    <s v="CUST-1488"/>
    <s v="Rohan Sharma"/>
    <x v="2"/>
    <x v="10"/>
    <x v="4"/>
    <s v="Jharkhand"/>
    <s v="Jamshedpur"/>
    <n v="1"/>
    <n v="3652.84"/>
    <n v="0.05"/>
    <n v="2827.84"/>
    <x v="3"/>
    <x v="1"/>
    <x v="1"/>
    <n v="0.05"/>
    <n v="2.5000000000000005E-3"/>
    <n v="1.2500000000000003E-4"/>
    <n v="-2827.8398750000001"/>
    <n v="-22622718.999999996"/>
    <n v="2025"/>
    <x v="5"/>
    <n v="1"/>
    <s v="Q1"/>
  </r>
  <r>
    <s v="ORD-00893"/>
    <d v="2025-07-06T00:00:00"/>
    <s v="CUST-2373"/>
    <s v="Ananya Verma"/>
    <x v="3"/>
    <x v="14"/>
    <x v="3"/>
    <s v="Andhra Pradesh"/>
    <s v="Vijayawada"/>
    <n v="2"/>
    <n v="45810.5"/>
    <n v="0.1"/>
    <n v="69907.600000000006"/>
    <x v="1"/>
    <x v="0"/>
    <x v="1"/>
    <n v="0.2"/>
    <n v="2.0000000000000004E-2"/>
    <n v="4.000000000000001E-3"/>
    <n v="-69907.596000000005"/>
    <n v="-17476898.999999996"/>
    <n v="2025"/>
    <x v="4"/>
    <n v="7"/>
    <s v="Q3"/>
  </r>
  <r>
    <s v="ORD-00894"/>
    <d v="2025-11-08T00:00:00"/>
    <s v="CUST-2470"/>
    <s v="Arjun Gupta"/>
    <x v="1"/>
    <x v="17"/>
    <x v="1"/>
    <s v="Chhattisgarh"/>
    <s v="Bilaspur"/>
    <n v="4"/>
    <n v="411.96"/>
    <n v="0.05"/>
    <n v="1199.25"/>
    <x v="1"/>
    <x v="0"/>
    <x v="1"/>
    <n v="0.2"/>
    <n v="1.0000000000000002E-2"/>
    <n v="2.0000000000000005E-3"/>
    <n v="-1199.248"/>
    <n v="-599623.99999999988"/>
    <n v="2025"/>
    <x v="8"/>
    <n v="11"/>
    <s v="Q4"/>
  </r>
  <r>
    <s v="ORD-00895"/>
    <d v="2025-01-07T00:00:00"/>
    <s v="CUST-1470"/>
    <s v="Meera Singh"/>
    <x v="1"/>
    <x v="17"/>
    <x v="1"/>
    <s v="Madhya Pradesh"/>
    <s v="Bhopal"/>
    <n v="1"/>
    <n v="3872.86"/>
    <n v="0.15"/>
    <n v="2591.14"/>
    <x v="1"/>
    <x v="0"/>
    <x v="1"/>
    <n v="0.15"/>
    <n v="2.2499999999999999E-2"/>
    <n v="3.375E-3"/>
    <n v="-2591.1366250000001"/>
    <n v="-767744.18518518517"/>
    <n v="2025"/>
    <x v="5"/>
    <n v="1"/>
    <s v="Q1"/>
  </r>
  <r>
    <s v="ORD-00896"/>
    <d v="2025-01-03T00:00:00"/>
    <s v="CUST-1780"/>
    <s v="Arjun Verma"/>
    <x v="0"/>
    <x v="4"/>
    <x v="0"/>
    <s v="Delhi"/>
    <s v="Delhi"/>
    <n v="1"/>
    <n v="1276.8499999999999"/>
    <n v="0"/>
    <n v="933.02"/>
    <x v="1"/>
    <x v="1"/>
    <x v="1"/>
    <n v="0"/>
    <n v="0"/>
    <n v="0"/>
    <n v="-933.02"/>
    <e v="#DIV/0!"/>
    <n v="2025"/>
    <x v="5"/>
    <n v="1"/>
    <s v="Q1"/>
  </r>
  <r>
    <s v="ORD-00897"/>
    <d v="2025-04-21T00:00:00"/>
    <s v="CUST-1294"/>
    <s v="Isha Reddy"/>
    <x v="0"/>
    <x v="0"/>
    <x v="1"/>
    <s v="Chhattisgarh"/>
    <s v="Bilaspur"/>
    <n v="2"/>
    <n v="8576.69"/>
    <n v="0.05"/>
    <n v="10351.91"/>
    <x v="0"/>
    <x v="1"/>
    <x v="2"/>
    <n v="0.1"/>
    <n v="5.000000000000001E-3"/>
    <n v="5.0000000000000012E-4"/>
    <n v="-10351.9095"/>
    <n v="-20703818.999999996"/>
    <n v="2025"/>
    <x v="0"/>
    <n v="4"/>
    <s v="Q2"/>
  </r>
  <r>
    <s v="ORD-00898"/>
    <d v="2025-08-26T00:00:00"/>
    <s v="CUST-1211"/>
    <s v="Vikram Reddy"/>
    <x v="3"/>
    <x v="3"/>
    <x v="0"/>
    <s v="Punjab"/>
    <s v="Amritsar"/>
    <n v="2"/>
    <n v="11086.28"/>
    <n v="0"/>
    <n v="15632.44"/>
    <x v="2"/>
    <x v="2"/>
    <x v="0"/>
    <n v="0"/>
    <n v="0"/>
    <n v="0"/>
    <n v="-15632.44"/>
    <e v="#DIV/0!"/>
    <n v="2025"/>
    <x v="7"/>
    <n v="8"/>
    <s v="Q3"/>
  </r>
  <r>
    <s v="ORD-00899"/>
    <d v="2025-12-29T00:00:00"/>
    <s v="CUST-2159"/>
    <s v="Rahul Reddy"/>
    <x v="3"/>
    <x v="13"/>
    <x v="3"/>
    <s v="Tamil Nadu"/>
    <s v="Coimbatore"/>
    <n v="1"/>
    <n v="53796.97"/>
    <n v="0"/>
    <n v="40900.44"/>
    <x v="1"/>
    <x v="0"/>
    <x v="2"/>
    <n v="0"/>
    <n v="0"/>
    <n v="0"/>
    <n v="-40900.44"/>
    <e v="#DIV/0!"/>
    <n v="2025"/>
    <x v="1"/>
    <n v="12"/>
    <s v="Q4"/>
  </r>
  <r>
    <s v="ORD-00900"/>
    <d v="2025-08-27T00:00:00"/>
    <s v="CUST-2600"/>
    <s v="Meera Verma"/>
    <x v="3"/>
    <x v="16"/>
    <x v="3"/>
    <s v="Andhra Pradesh"/>
    <s v="Visakhapatnam"/>
    <n v="3"/>
    <n v="21417.47"/>
    <n v="0.05"/>
    <n v="45668.46"/>
    <x v="2"/>
    <x v="0"/>
    <x v="0"/>
    <n v="0.15000000000000002"/>
    <n v="7.5000000000000015E-3"/>
    <n v="1.1250000000000003E-3"/>
    <n v="-45668.458874999997"/>
    <n v="-40594185.666666649"/>
    <n v="2025"/>
    <x v="7"/>
    <n v="8"/>
    <s v="Q3"/>
  </r>
  <r>
    <s v="ORD-00901"/>
    <d v="2025-10-01T00:00:00"/>
    <s v="CUST-1983"/>
    <s v="Priya Singh"/>
    <x v="3"/>
    <x v="13"/>
    <x v="3"/>
    <s v="Tamil Nadu"/>
    <s v="Chennai"/>
    <n v="1"/>
    <n v="30334.94"/>
    <n v="0.2"/>
    <n v="18599.71"/>
    <x v="1"/>
    <x v="1"/>
    <x v="2"/>
    <n v="0.2"/>
    <n v="4.0000000000000008E-2"/>
    <n v="8.0000000000000019E-3"/>
    <n v="-18599.701999999997"/>
    <n v="-2324962.7499999991"/>
    <n v="2025"/>
    <x v="10"/>
    <n v="10"/>
    <s v="Q4"/>
  </r>
  <r>
    <s v="ORD-00902"/>
    <d v="2025-10-21T00:00:00"/>
    <s v="CUST-1887"/>
    <s v="Meera Verma"/>
    <x v="2"/>
    <x v="23"/>
    <x v="2"/>
    <s v="Gujarat"/>
    <s v="Surat"/>
    <n v="4"/>
    <n v="3229.75"/>
    <n v="0"/>
    <n v="10110.48"/>
    <x v="0"/>
    <x v="0"/>
    <x v="2"/>
    <n v="0"/>
    <n v="0"/>
    <n v="0"/>
    <n v="-10110.48"/>
    <e v="#DIV/0!"/>
    <n v="2025"/>
    <x v="10"/>
    <n v="10"/>
    <s v="Q4"/>
  </r>
  <r>
    <s v="ORD-00903"/>
    <d v="2025-08-15T00:00:00"/>
    <s v="CUST-1888"/>
    <s v="Vikram Verma"/>
    <x v="3"/>
    <x v="13"/>
    <x v="3"/>
    <s v="Tamil Nadu"/>
    <s v="Chennai"/>
    <n v="1"/>
    <n v="50553.87"/>
    <n v="0"/>
    <n v="32250.799999999999"/>
    <x v="1"/>
    <x v="0"/>
    <x v="2"/>
    <n v="0"/>
    <n v="0"/>
    <n v="0"/>
    <n v="-32250.799999999999"/>
    <e v="#DIV/0!"/>
    <n v="2025"/>
    <x v="7"/>
    <n v="8"/>
    <s v="Q3"/>
  </r>
  <r>
    <s v="ORD-00904"/>
    <d v="2025-01-15T00:00:00"/>
    <s v="CUST-1379"/>
    <s v="Vikram Kumar"/>
    <x v="3"/>
    <x v="16"/>
    <x v="2"/>
    <s v="Rajasthan"/>
    <s v="Udaipur"/>
    <n v="1"/>
    <n v="32052.67"/>
    <n v="0.05"/>
    <n v="18976.64"/>
    <x v="0"/>
    <x v="1"/>
    <x v="0"/>
    <n v="0.05"/>
    <n v="2.5000000000000005E-3"/>
    <n v="1.2500000000000003E-4"/>
    <n v="-18976.639875000001"/>
    <n v="-151813118.99999997"/>
    <n v="2025"/>
    <x v="5"/>
    <n v="1"/>
    <s v="Q1"/>
  </r>
  <r>
    <s v="ORD-00905"/>
    <d v="2025-07-11T00:00:00"/>
    <s v="CUST-1333"/>
    <s v="Rahul Rao"/>
    <x v="4"/>
    <x v="19"/>
    <x v="1"/>
    <s v="Chhattisgarh"/>
    <s v="Bilaspur"/>
    <n v="1"/>
    <n v="7206.15"/>
    <n v="0.1"/>
    <n v="4405.38"/>
    <x v="0"/>
    <x v="1"/>
    <x v="0"/>
    <n v="0.1"/>
    <n v="1.0000000000000002E-2"/>
    <n v="1.0000000000000002E-3"/>
    <n v="-4405.3789999999999"/>
    <n v="-4405378.9999999991"/>
    <n v="2025"/>
    <x v="4"/>
    <n v="7"/>
    <s v="Q3"/>
  </r>
  <r>
    <s v="ORD-00906"/>
    <d v="2025-04-29T00:00:00"/>
    <s v="CUST-2412"/>
    <s v="Ananya Nair"/>
    <x v="2"/>
    <x v="10"/>
    <x v="2"/>
    <s v="Rajasthan"/>
    <s v="Udaipur"/>
    <n v="1"/>
    <n v="885.15"/>
    <n v="0.1"/>
    <n v="605.37"/>
    <x v="4"/>
    <x v="1"/>
    <x v="1"/>
    <n v="0.1"/>
    <n v="1.0000000000000002E-2"/>
    <n v="1.0000000000000002E-3"/>
    <n v="-605.36900000000003"/>
    <n v="-605368.99999999988"/>
    <n v="2025"/>
    <x v="0"/>
    <n v="4"/>
    <s v="Q2"/>
  </r>
  <r>
    <s v="ORD-00907"/>
    <d v="2025-01-28T00:00:00"/>
    <s v="CUST-1277"/>
    <s v="Kiran Rao"/>
    <x v="2"/>
    <x v="10"/>
    <x v="3"/>
    <s v="Karnataka"/>
    <s v="Mysuru"/>
    <n v="2"/>
    <n v="1664.52"/>
    <n v="0.1"/>
    <n v="2122.63"/>
    <x v="3"/>
    <x v="2"/>
    <x v="2"/>
    <n v="0.2"/>
    <n v="2.0000000000000004E-2"/>
    <n v="4.000000000000001E-3"/>
    <n v="-2122.6260000000002"/>
    <n v="-530656.49999999988"/>
    <n v="2025"/>
    <x v="5"/>
    <n v="1"/>
    <s v="Q1"/>
  </r>
  <r>
    <s v="ORD-00908"/>
    <d v="2025-07-21T00:00:00"/>
    <s v="CUST-1590"/>
    <s v="Meera Verma"/>
    <x v="0"/>
    <x v="6"/>
    <x v="2"/>
    <s v="Rajasthan"/>
    <s v="Udaipur"/>
    <n v="2"/>
    <n v="10241.540000000001"/>
    <n v="0"/>
    <n v="15796.95"/>
    <x v="1"/>
    <x v="1"/>
    <x v="1"/>
    <n v="0"/>
    <n v="0"/>
    <n v="0"/>
    <n v="-15796.95"/>
    <e v="#DIV/0!"/>
    <n v="2025"/>
    <x v="4"/>
    <n v="7"/>
    <s v="Q3"/>
  </r>
  <r>
    <s v="ORD-00909"/>
    <d v="2025-02-08T00:00:00"/>
    <s v="CUST-1498"/>
    <s v="Meera Patel"/>
    <x v="2"/>
    <x v="23"/>
    <x v="4"/>
    <s v="Jharkhand"/>
    <s v="Ranchi"/>
    <n v="2"/>
    <n v="6650.78"/>
    <n v="0.1"/>
    <n v="9408.1299999999992"/>
    <x v="3"/>
    <x v="1"/>
    <x v="2"/>
    <n v="0.2"/>
    <n v="2.0000000000000004E-2"/>
    <n v="4.000000000000001E-3"/>
    <n v="-9408.1259999999984"/>
    <n v="-2352031.4999999991"/>
    <n v="2025"/>
    <x v="11"/>
    <n v="2"/>
    <s v="Q1"/>
  </r>
  <r>
    <s v="ORD-00910"/>
    <d v="2025-09-30T00:00:00"/>
    <s v="CUST-2415"/>
    <s v="Rohan Verma"/>
    <x v="3"/>
    <x v="14"/>
    <x v="2"/>
    <s v="Goa"/>
    <s v="Margao"/>
    <n v="2"/>
    <n v="6247.12"/>
    <n v="0.1"/>
    <n v="7482.78"/>
    <x v="2"/>
    <x v="0"/>
    <x v="1"/>
    <n v="0.2"/>
    <n v="2.0000000000000004E-2"/>
    <n v="4.000000000000001E-3"/>
    <n v="-7482.7759999999998"/>
    <n v="-1870693.9999999995"/>
    <n v="2025"/>
    <x v="2"/>
    <n v="9"/>
    <s v="Q3"/>
  </r>
  <r>
    <s v="ORD-00911"/>
    <d v="2025-08-19T00:00:00"/>
    <s v="CUST-1077"/>
    <s v="Priya Gupta"/>
    <x v="1"/>
    <x v="9"/>
    <x v="0"/>
    <s v="Uttar Pradesh"/>
    <s v="Kanpur"/>
    <n v="1"/>
    <n v="454.65"/>
    <n v="0.05"/>
    <n v="333.72"/>
    <x v="1"/>
    <x v="1"/>
    <x v="2"/>
    <n v="0.05"/>
    <n v="2.5000000000000005E-3"/>
    <n v="1.2500000000000003E-4"/>
    <n v="-333.719875"/>
    <n v="-2669758.9999999995"/>
    <n v="2025"/>
    <x v="7"/>
    <n v="8"/>
    <s v="Q3"/>
  </r>
  <r>
    <s v="ORD-00912"/>
    <d v="2025-03-27T00:00:00"/>
    <s v="CUST-1419"/>
    <s v="Rahul Gupta"/>
    <x v="3"/>
    <x v="18"/>
    <x v="4"/>
    <s v="Jharkhand"/>
    <s v="Ranchi"/>
    <n v="1"/>
    <n v="11440.97"/>
    <n v="0.05"/>
    <n v="9552.9699999999993"/>
    <x v="1"/>
    <x v="1"/>
    <x v="1"/>
    <n v="0.05"/>
    <n v="2.5000000000000005E-3"/>
    <n v="1.2500000000000003E-4"/>
    <n v="-9552.9698749999989"/>
    <n v="-76423758.99999997"/>
    <n v="2025"/>
    <x v="3"/>
    <n v="3"/>
    <s v="Q1"/>
  </r>
  <r>
    <s v="ORD-00913"/>
    <d v="2025-05-06T00:00:00"/>
    <s v="CUST-2405"/>
    <s v="Ananya Kumar"/>
    <x v="2"/>
    <x v="2"/>
    <x v="2"/>
    <s v="Gujarat"/>
    <s v="Ahmedabad"/>
    <n v="5"/>
    <n v="4631.6099999999997"/>
    <n v="0.1"/>
    <n v="18137.66"/>
    <x v="4"/>
    <x v="1"/>
    <x v="0"/>
    <n v="0.5"/>
    <n v="0.05"/>
    <n v="2.5000000000000001E-2"/>
    <n v="-18137.634999999998"/>
    <n v="-725505.39999999991"/>
    <n v="2025"/>
    <x v="6"/>
    <n v="5"/>
    <s v="Q2"/>
  </r>
  <r>
    <s v="ORD-00914"/>
    <d v="2025-10-27T00:00:00"/>
    <s v="CUST-1689"/>
    <s v="Neha Singh"/>
    <x v="0"/>
    <x v="6"/>
    <x v="2"/>
    <s v="Rajasthan"/>
    <s v="Udaipur"/>
    <n v="3"/>
    <n v="7602.58"/>
    <n v="0.05"/>
    <n v="15423.8"/>
    <x v="4"/>
    <x v="1"/>
    <x v="2"/>
    <n v="0.15000000000000002"/>
    <n v="7.5000000000000015E-3"/>
    <n v="1.1250000000000003E-3"/>
    <n v="-15423.798874999999"/>
    <n v="-13710043.444444438"/>
    <n v="2025"/>
    <x v="10"/>
    <n v="10"/>
    <s v="Q4"/>
  </r>
  <r>
    <s v="ORD-00915"/>
    <d v="2025-01-25T00:00:00"/>
    <s v="CUST-1609"/>
    <s v="Kiran Kumar"/>
    <x v="1"/>
    <x v="1"/>
    <x v="1"/>
    <s v="Chhattisgarh"/>
    <s v="Bilaspur"/>
    <n v="1"/>
    <n v="4171.37"/>
    <n v="0"/>
    <n v="2807.1"/>
    <x v="4"/>
    <x v="0"/>
    <x v="0"/>
    <n v="0"/>
    <n v="0"/>
    <n v="0"/>
    <n v="-2807.1"/>
    <e v="#DIV/0!"/>
    <n v="2025"/>
    <x v="5"/>
    <n v="1"/>
    <s v="Q1"/>
  </r>
  <r>
    <s v="ORD-00916"/>
    <d v="2025-05-25T00:00:00"/>
    <s v="CUST-2401"/>
    <s v="Meera Reddy"/>
    <x v="2"/>
    <x v="2"/>
    <x v="0"/>
    <s v="Delhi"/>
    <s v="New Delhi"/>
    <n v="1"/>
    <n v="874.76"/>
    <n v="0.05"/>
    <n v="711.04"/>
    <x v="4"/>
    <x v="1"/>
    <x v="2"/>
    <n v="0.05"/>
    <n v="2.5000000000000005E-3"/>
    <n v="1.2500000000000003E-4"/>
    <n v="-711.03987499999994"/>
    <n v="-5688318.9999999981"/>
    <n v="2025"/>
    <x v="6"/>
    <n v="5"/>
    <s v="Q2"/>
  </r>
  <r>
    <s v="ORD-00917"/>
    <d v="2025-01-13T00:00:00"/>
    <s v="CUST-2163"/>
    <s v="Isha Singh"/>
    <x v="0"/>
    <x v="6"/>
    <x v="3"/>
    <s v="Tamil Nadu"/>
    <s v="Chennai"/>
    <n v="2"/>
    <n v="4097.96"/>
    <n v="0.05"/>
    <n v="6349.22"/>
    <x v="2"/>
    <x v="1"/>
    <x v="1"/>
    <n v="0.1"/>
    <n v="5.000000000000001E-3"/>
    <n v="5.0000000000000012E-4"/>
    <n v="-6349.2195000000002"/>
    <n v="-12698438.999999998"/>
    <n v="2025"/>
    <x v="5"/>
    <n v="1"/>
    <s v="Q1"/>
  </r>
  <r>
    <s v="ORD-00918"/>
    <d v="2025-07-31T00:00:00"/>
    <s v="CUST-2267"/>
    <s v="Rohan Sharma"/>
    <x v="3"/>
    <x v="13"/>
    <x v="3"/>
    <s v="Karnataka"/>
    <s v="Bengaluru"/>
    <n v="1"/>
    <n v="20551.68"/>
    <n v="0"/>
    <n v="14007.18"/>
    <x v="1"/>
    <x v="1"/>
    <x v="0"/>
    <n v="0"/>
    <n v="0"/>
    <n v="0"/>
    <n v="-14007.18"/>
    <e v="#DIV/0!"/>
    <n v="2025"/>
    <x v="4"/>
    <n v="7"/>
    <s v="Q3"/>
  </r>
  <r>
    <s v="ORD-00919"/>
    <d v="2025-01-25T00:00:00"/>
    <s v="CUST-1494"/>
    <s v="Kiran Reddy"/>
    <x v="2"/>
    <x v="23"/>
    <x v="3"/>
    <s v="Tamil Nadu"/>
    <s v="Coimbatore"/>
    <n v="2"/>
    <n v="4536.42"/>
    <n v="0.1"/>
    <n v="5766.51"/>
    <x v="0"/>
    <x v="2"/>
    <x v="1"/>
    <n v="0.2"/>
    <n v="2.0000000000000004E-2"/>
    <n v="4.000000000000001E-3"/>
    <n v="-5766.5060000000003"/>
    <n v="-1441626.4999999998"/>
    <n v="2025"/>
    <x v="5"/>
    <n v="1"/>
    <s v="Q1"/>
  </r>
  <r>
    <s v="ORD-00920"/>
    <d v="2025-03-09T00:00:00"/>
    <s v="CUST-1359"/>
    <s v="Kiran Rao"/>
    <x v="4"/>
    <x v="15"/>
    <x v="3"/>
    <s v="Tamil Nadu"/>
    <s v="Chennai"/>
    <n v="2"/>
    <n v="6323.97"/>
    <n v="0.15"/>
    <n v="7869.99"/>
    <x v="0"/>
    <x v="2"/>
    <x v="1"/>
    <n v="0.3"/>
    <n v="4.4999999999999998E-2"/>
    <n v="1.35E-2"/>
    <n v="-7869.9764999999998"/>
    <n v="-582961.22222222225"/>
    <n v="2025"/>
    <x v="3"/>
    <n v="3"/>
    <s v="Q1"/>
  </r>
  <r>
    <s v="ORD-00921"/>
    <d v="2025-03-08T00:00:00"/>
    <s v="CUST-1251"/>
    <s v="Arjun Singh"/>
    <x v="1"/>
    <x v="7"/>
    <x v="0"/>
    <s v="Delhi"/>
    <s v="New Delhi"/>
    <n v="1"/>
    <n v="839.97"/>
    <n v="0.1"/>
    <n v="545.52"/>
    <x v="4"/>
    <x v="1"/>
    <x v="2"/>
    <n v="0.1"/>
    <n v="1.0000000000000002E-2"/>
    <n v="1.0000000000000002E-3"/>
    <n v="-545.51900000000001"/>
    <n v="-545518.99999999988"/>
    <n v="2025"/>
    <x v="3"/>
    <n v="3"/>
    <s v="Q1"/>
  </r>
  <r>
    <s v="ORD-00922"/>
    <d v="2025-08-21T00:00:00"/>
    <s v="CUST-1792"/>
    <s v="Rohan Joshi"/>
    <x v="3"/>
    <x v="18"/>
    <x v="2"/>
    <s v="Goa"/>
    <s v="Margao"/>
    <n v="1"/>
    <n v="61431.6"/>
    <n v="0.05"/>
    <n v="45513.48"/>
    <x v="2"/>
    <x v="2"/>
    <x v="1"/>
    <n v="0.05"/>
    <n v="2.5000000000000005E-3"/>
    <n v="1.2500000000000003E-4"/>
    <n v="-45513.479875000005"/>
    <n v="-364107838.99999994"/>
    <n v="2025"/>
    <x v="7"/>
    <n v="8"/>
    <s v="Q3"/>
  </r>
  <r>
    <s v="ORD-00923"/>
    <d v="2025-04-19T00:00:00"/>
    <s v="CUST-1278"/>
    <s v="Aarav Gupta"/>
    <x v="0"/>
    <x v="11"/>
    <x v="1"/>
    <s v="Madhya Pradesh"/>
    <s v="Bhopal"/>
    <n v="3"/>
    <n v="6600.06"/>
    <n v="0.1"/>
    <n v="14400.76"/>
    <x v="4"/>
    <x v="0"/>
    <x v="0"/>
    <n v="0.30000000000000004"/>
    <n v="3.0000000000000006E-2"/>
    <n v="9.0000000000000028E-3"/>
    <n v="-14400.751"/>
    <n v="-1600083.444444444"/>
    <n v="2025"/>
    <x v="0"/>
    <n v="4"/>
    <s v="Q2"/>
  </r>
  <r>
    <s v="ORD-00924"/>
    <d v="2025-05-26T00:00:00"/>
    <s v="CUST-1171"/>
    <s v="Vikram Verma"/>
    <x v="4"/>
    <x v="19"/>
    <x v="0"/>
    <s v="Haryana"/>
    <s v="Gurugram"/>
    <n v="1"/>
    <n v="6561.93"/>
    <n v="0.1"/>
    <n v="5042.84"/>
    <x v="0"/>
    <x v="1"/>
    <x v="1"/>
    <n v="0.1"/>
    <n v="1.0000000000000002E-2"/>
    <n v="1.0000000000000002E-3"/>
    <n v="-5042.8389999999999"/>
    <n v="-5042838.9999999991"/>
    <n v="2025"/>
    <x v="6"/>
    <n v="5"/>
    <s v="Q2"/>
  </r>
  <r>
    <s v="ORD-00925"/>
    <d v="2025-04-21T00:00:00"/>
    <s v="CUST-2203"/>
    <s v="Isha Gupta"/>
    <x v="0"/>
    <x v="0"/>
    <x v="0"/>
    <s v="Delhi"/>
    <s v="New Delhi"/>
    <n v="1"/>
    <n v="9768.7900000000009"/>
    <n v="0.05"/>
    <n v="6179.02"/>
    <x v="2"/>
    <x v="1"/>
    <x v="1"/>
    <n v="0.05"/>
    <n v="2.5000000000000005E-3"/>
    <n v="1.2500000000000003E-4"/>
    <n v="-6179.0198750000009"/>
    <n v="-49432158.999999993"/>
    <n v="2025"/>
    <x v="0"/>
    <n v="4"/>
    <s v="Q2"/>
  </r>
  <r>
    <s v="ORD-00926"/>
    <d v="2025-08-16T00:00:00"/>
    <s v="CUST-2520"/>
    <s v="Kiran Reddy"/>
    <x v="2"/>
    <x v="20"/>
    <x v="3"/>
    <s v="Karnataka"/>
    <s v="Bengaluru"/>
    <n v="2"/>
    <n v="1870.2"/>
    <n v="0.1"/>
    <n v="2407.1799999999998"/>
    <x v="2"/>
    <x v="2"/>
    <x v="0"/>
    <n v="0.2"/>
    <n v="2.0000000000000004E-2"/>
    <n v="4.000000000000001E-3"/>
    <n v="-2407.1759999999999"/>
    <n v="-601793.99999999988"/>
    <n v="2025"/>
    <x v="7"/>
    <n v="8"/>
    <s v="Q3"/>
  </r>
  <r>
    <s v="ORD-00927"/>
    <d v="2025-04-21T00:00:00"/>
    <s v="CUST-1689"/>
    <s v="Priya Gupta"/>
    <x v="4"/>
    <x v="12"/>
    <x v="4"/>
    <s v="Jharkhand"/>
    <s v="Ranchi"/>
    <n v="2"/>
    <n v="7692.94"/>
    <n v="0.1"/>
    <n v="11284.74"/>
    <x v="1"/>
    <x v="0"/>
    <x v="0"/>
    <n v="0.2"/>
    <n v="2.0000000000000004E-2"/>
    <n v="4.000000000000001E-3"/>
    <n v="-11284.735999999999"/>
    <n v="-2821183.9999999991"/>
    <n v="2025"/>
    <x v="0"/>
    <n v="4"/>
    <s v="Q2"/>
  </r>
  <r>
    <s v="ORD-00928"/>
    <d v="2025-02-03T00:00:00"/>
    <s v="CUST-2402"/>
    <s v="Aarav Nair"/>
    <x v="4"/>
    <x v="15"/>
    <x v="2"/>
    <s v="Gujarat"/>
    <s v="Surat"/>
    <n v="1"/>
    <n v="7455.02"/>
    <n v="0"/>
    <n v="5971.41"/>
    <x v="1"/>
    <x v="1"/>
    <x v="2"/>
    <n v="0"/>
    <n v="0"/>
    <n v="0"/>
    <n v="-5971.41"/>
    <e v="#DIV/0!"/>
    <n v="2025"/>
    <x v="11"/>
    <n v="2"/>
    <s v="Q1"/>
  </r>
  <r>
    <s v="ORD-00929"/>
    <d v="2025-04-21T00:00:00"/>
    <s v="CUST-1494"/>
    <s v="Meera Gupta"/>
    <x v="0"/>
    <x v="6"/>
    <x v="0"/>
    <s v="Punjab"/>
    <s v="Ludhiana"/>
    <n v="3"/>
    <n v="7552.04"/>
    <n v="0.05"/>
    <n v="18372.8"/>
    <x v="1"/>
    <x v="2"/>
    <x v="2"/>
    <n v="0.15000000000000002"/>
    <n v="7.5000000000000015E-3"/>
    <n v="1.1250000000000003E-3"/>
    <n v="-18372.798875"/>
    <n v="-16331376.777777772"/>
    <n v="2025"/>
    <x v="0"/>
    <n v="4"/>
    <s v="Q2"/>
  </r>
  <r>
    <s v="ORD-00930"/>
    <d v="2025-09-21T00:00:00"/>
    <s v="CUST-1376"/>
    <s v="Priya Rao"/>
    <x v="0"/>
    <x v="6"/>
    <x v="4"/>
    <s v="Odisha"/>
    <s v="Cuttack"/>
    <n v="2"/>
    <n v="10882.91"/>
    <n v="0"/>
    <n v="17509.009999999998"/>
    <x v="1"/>
    <x v="2"/>
    <x v="2"/>
    <n v="0"/>
    <n v="0"/>
    <n v="0"/>
    <n v="-17509.009999999998"/>
    <e v="#DIV/0!"/>
    <n v="2025"/>
    <x v="2"/>
    <n v="9"/>
    <s v="Q3"/>
  </r>
  <r>
    <s v="ORD-00931"/>
    <d v="2025-08-24T00:00:00"/>
    <s v="CUST-1278"/>
    <s v="Aarav Gupta"/>
    <x v="0"/>
    <x v="5"/>
    <x v="0"/>
    <s v="Uttar Pradesh"/>
    <s v="Kanpur"/>
    <n v="1"/>
    <n v="5160.38"/>
    <n v="0.2"/>
    <n v="2683.37"/>
    <x v="1"/>
    <x v="1"/>
    <x v="2"/>
    <n v="0.2"/>
    <n v="4.0000000000000008E-2"/>
    <n v="8.0000000000000019E-3"/>
    <n v="-2683.3620000000001"/>
    <n v="-335420.24999999994"/>
    <n v="2025"/>
    <x v="7"/>
    <n v="8"/>
    <s v="Q3"/>
  </r>
  <r>
    <s v="ORD-00932"/>
    <d v="2025-03-24T00:00:00"/>
    <s v="CUST-1335"/>
    <s v="Sneha Reddy"/>
    <x v="2"/>
    <x v="10"/>
    <x v="1"/>
    <s v="Chhattisgarh"/>
    <s v="Raipur"/>
    <n v="1"/>
    <n v="4953.0200000000004"/>
    <n v="0"/>
    <n v="3997.84"/>
    <x v="3"/>
    <x v="1"/>
    <x v="1"/>
    <n v="0"/>
    <n v="0"/>
    <n v="0"/>
    <n v="-3997.84"/>
    <e v="#DIV/0!"/>
    <n v="2025"/>
    <x v="3"/>
    <n v="3"/>
    <s v="Q1"/>
  </r>
  <r>
    <s v="ORD-00933"/>
    <d v="2025-02-11T00:00:00"/>
    <s v="CUST-2042"/>
    <s v="Isha Verma"/>
    <x v="3"/>
    <x v="14"/>
    <x v="1"/>
    <s v="Chhattisgarh"/>
    <s v="Bilaspur"/>
    <n v="2"/>
    <n v="21123.200000000001"/>
    <n v="0"/>
    <n v="26520"/>
    <x v="4"/>
    <x v="1"/>
    <x v="1"/>
    <n v="0"/>
    <n v="0"/>
    <n v="0"/>
    <n v="-26520"/>
    <e v="#DIV/0!"/>
    <n v="2025"/>
    <x v="11"/>
    <n v="2"/>
    <s v="Q1"/>
  </r>
  <r>
    <s v="ORD-00934"/>
    <d v="2025-04-11T00:00:00"/>
    <s v="CUST-1300"/>
    <s v="Kiran Rao"/>
    <x v="3"/>
    <x v="14"/>
    <x v="1"/>
    <s v="Chhattisgarh"/>
    <s v="Bilaspur"/>
    <n v="1"/>
    <n v="55099"/>
    <n v="0.05"/>
    <n v="40099.550000000003"/>
    <x v="4"/>
    <x v="1"/>
    <x v="1"/>
    <n v="0.05"/>
    <n v="2.5000000000000005E-3"/>
    <n v="1.2500000000000003E-4"/>
    <n v="-40099.549875000004"/>
    <n v="-320796398.99999994"/>
    <n v="2025"/>
    <x v="0"/>
    <n v="4"/>
    <s v="Q2"/>
  </r>
  <r>
    <s v="ORD-00935"/>
    <d v="2025-01-06T00:00:00"/>
    <s v="CUST-1109"/>
    <s v="Arjun Nair"/>
    <x v="0"/>
    <x v="0"/>
    <x v="0"/>
    <s v="Uttar Pradesh"/>
    <s v="Noida"/>
    <n v="2"/>
    <n v="4460.76"/>
    <n v="0.15"/>
    <n v="6022.34"/>
    <x v="4"/>
    <x v="1"/>
    <x v="2"/>
    <n v="0.3"/>
    <n v="4.4999999999999998E-2"/>
    <n v="1.35E-2"/>
    <n v="-6022.3265000000001"/>
    <n v="-446098.25925925927"/>
    <n v="2025"/>
    <x v="5"/>
    <n v="1"/>
    <s v="Q1"/>
  </r>
  <r>
    <s v="ORD-00936"/>
    <d v="2025-06-29T00:00:00"/>
    <s v="CUST-2056"/>
    <s v="Vikram Patel"/>
    <x v="3"/>
    <x v="16"/>
    <x v="3"/>
    <s v="Telangana"/>
    <s v="Hyderabad"/>
    <n v="2"/>
    <n v="2440.02"/>
    <n v="0.05"/>
    <n v="3868.98"/>
    <x v="4"/>
    <x v="1"/>
    <x v="0"/>
    <n v="0.1"/>
    <n v="5.000000000000001E-3"/>
    <n v="5.0000000000000012E-4"/>
    <n v="-3868.9794999999999"/>
    <n v="-7737958.9999999981"/>
    <n v="2025"/>
    <x v="9"/>
    <n v="6"/>
    <s v="Q2"/>
  </r>
  <r>
    <s v="ORD-00937"/>
    <d v="2025-10-09T00:00:00"/>
    <s v="CUST-2466"/>
    <s v="Neha Verma"/>
    <x v="2"/>
    <x v="23"/>
    <x v="0"/>
    <s v="Punjab"/>
    <s v="Amritsar"/>
    <n v="2"/>
    <n v="2172.15"/>
    <n v="0.1"/>
    <n v="3034.68"/>
    <x v="0"/>
    <x v="1"/>
    <x v="0"/>
    <n v="0.2"/>
    <n v="2.0000000000000004E-2"/>
    <n v="4.000000000000001E-3"/>
    <n v="-3034.6759999999999"/>
    <n v="-758668.99999999977"/>
    <n v="2025"/>
    <x v="10"/>
    <n v="10"/>
    <s v="Q4"/>
  </r>
  <r>
    <s v="ORD-00938"/>
    <d v="2025-11-16T00:00:00"/>
    <s v="CUST-2080"/>
    <s v="Ananya Gupta"/>
    <x v="2"/>
    <x v="2"/>
    <x v="4"/>
    <s v="West Bengal"/>
    <s v="Durgapur"/>
    <n v="2"/>
    <n v="1660.95"/>
    <n v="0.1"/>
    <n v="2347.34"/>
    <x v="1"/>
    <x v="1"/>
    <x v="1"/>
    <n v="0.2"/>
    <n v="2.0000000000000004E-2"/>
    <n v="4.000000000000001E-3"/>
    <n v="-2347.3360000000002"/>
    <n v="-586833.99999999988"/>
    <n v="2025"/>
    <x v="8"/>
    <n v="11"/>
    <s v="Q4"/>
  </r>
  <r>
    <s v="ORD-00939"/>
    <d v="2025-08-14T00:00:00"/>
    <s v="CUST-2098"/>
    <s v="Meera Kumar"/>
    <x v="0"/>
    <x v="11"/>
    <x v="3"/>
    <s v="Tamil Nadu"/>
    <s v="Coimbatore"/>
    <n v="2"/>
    <n v="9493.36"/>
    <n v="0.1"/>
    <n v="11270.34"/>
    <x v="1"/>
    <x v="2"/>
    <x v="0"/>
    <n v="0.2"/>
    <n v="2.0000000000000004E-2"/>
    <n v="4.000000000000001E-3"/>
    <n v="-11270.335999999999"/>
    <n v="-2817583.9999999991"/>
    <n v="2025"/>
    <x v="7"/>
    <n v="8"/>
    <s v="Q3"/>
  </r>
  <r>
    <s v="ORD-00940"/>
    <d v="2025-11-11T00:00:00"/>
    <s v="CUST-2545"/>
    <s v="Ananya Singh"/>
    <x v="0"/>
    <x v="0"/>
    <x v="2"/>
    <s v="Maharashtra"/>
    <s v="Pune"/>
    <n v="1"/>
    <n v="4224.07"/>
    <n v="0.15"/>
    <n v="2284.3200000000002"/>
    <x v="0"/>
    <x v="0"/>
    <x v="1"/>
    <n v="0.15"/>
    <n v="2.2499999999999999E-2"/>
    <n v="3.375E-3"/>
    <n v="-2284.3166250000004"/>
    <n v="-676834.55555555562"/>
    <n v="2025"/>
    <x v="8"/>
    <n v="11"/>
    <s v="Q4"/>
  </r>
  <r>
    <s v="ORD-00941"/>
    <d v="2025-12-31T00:00:00"/>
    <s v="CUST-1447"/>
    <s v="Priya Reddy"/>
    <x v="4"/>
    <x v="19"/>
    <x v="4"/>
    <s v="West Bengal"/>
    <s v="Kolkata"/>
    <n v="1"/>
    <n v="6987.11"/>
    <n v="0"/>
    <n v="4517.17"/>
    <x v="1"/>
    <x v="0"/>
    <x v="2"/>
    <n v="0"/>
    <n v="0"/>
    <n v="0"/>
    <n v="-4517.17"/>
    <e v="#DIV/0!"/>
    <n v="2025"/>
    <x v="1"/>
    <n v="12"/>
    <s v="Q4"/>
  </r>
  <r>
    <s v="ORD-00942"/>
    <d v="2025-08-17T00:00:00"/>
    <s v="CUST-1492"/>
    <s v="Sneha Joshi"/>
    <x v="3"/>
    <x v="3"/>
    <x v="4"/>
    <s v="West Bengal"/>
    <s v="Durgapur"/>
    <n v="2"/>
    <n v="16827.04"/>
    <n v="0.15"/>
    <n v="19445.669999999998"/>
    <x v="0"/>
    <x v="0"/>
    <x v="2"/>
    <n v="0.3"/>
    <n v="4.4999999999999998E-2"/>
    <n v="1.35E-2"/>
    <n v="-19445.656499999997"/>
    <n v="-1440418.9999999998"/>
    <n v="2025"/>
    <x v="7"/>
    <n v="8"/>
    <s v="Q3"/>
  </r>
  <r>
    <s v="ORD-00943"/>
    <d v="2025-10-16T00:00:00"/>
    <s v="CUST-1601"/>
    <s v="Sneha Rao"/>
    <x v="1"/>
    <x v="17"/>
    <x v="2"/>
    <s v="Maharashtra"/>
    <s v="Nagpur"/>
    <n v="3"/>
    <n v="3608.1"/>
    <n v="0.1"/>
    <n v="7172.1"/>
    <x v="1"/>
    <x v="1"/>
    <x v="0"/>
    <n v="0.30000000000000004"/>
    <n v="3.0000000000000006E-2"/>
    <n v="9.0000000000000028E-3"/>
    <n v="-7172.0910000000003"/>
    <n v="-796898.99999999977"/>
    <n v="2025"/>
    <x v="10"/>
    <n v="10"/>
    <s v="Q4"/>
  </r>
  <r>
    <s v="ORD-00944"/>
    <d v="2025-05-30T00:00:00"/>
    <s v="CUST-1889"/>
    <s v="Sneha Gupta"/>
    <x v="4"/>
    <x v="15"/>
    <x v="4"/>
    <s v="Odisha"/>
    <s v="Bhubaneswar"/>
    <n v="2"/>
    <n v="5417"/>
    <n v="0.15"/>
    <n v="6650.13"/>
    <x v="1"/>
    <x v="1"/>
    <x v="1"/>
    <n v="0.3"/>
    <n v="4.4999999999999998E-2"/>
    <n v="1.35E-2"/>
    <n v="-6650.1165000000001"/>
    <n v="-492601.22222222225"/>
    <n v="2025"/>
    <x v="6"/>
    <n v="5"/>
    <s v="Q2"/>
  </r>
  <r>
    <s v="ORD-00945"/>
    <d v="2025-10-04T00:00:00"/>
    <s v="CUST-1132"/>
    <s v="Sneha Verma"/>
    <x v="0"/>
    <x v="0"/>
    <x v="3"/>
    <s v="Tamil Nadu"/>
    <s v="Chennai"/>
    <n v="1"/>
    <n v="17762.12"/>
    <n v="0.1"/>
    <n v="11164.26"/>
    <x v="0"/>
    <x v="1"/>
    <x v="1"/>
    <n v="0.1"/>
    <n v="1.0000000000000002E-2"/>
    <n v="1.0000000000000002E-3"/>
    <n v="-11164.259"/>
    <n v="-11164258.999999998"/>
    <n v="2025"/>
    <x v="10"/>
    <n v="10"/>
    <s v="Q4"/>
  </r>
  <r>
    <s v="ORD-00946"/>
    <d v="2025-07-17T00:00:00"/>
    <s v="CUST-1806"/>
    <s v="Aarav Nair"/>
    <x v="2"/>
    <x v="8"/>
    <x v="4"/>
    <s v="Bihar"/>
    <s v="Patna"/>
    <n v="5"/>
    <n v="6999.35"/>
    <n v="0.15"/>
    <n v="25313.599999999999"/>
    <x v="1"/>
    <x v="2"/>
    <x v="1"/>
    <n v="0.75"/>
    <n v="0.11249999999999999"/>
    <n v="8.4374999999999992E-2"/>
    <n v="-25313.515625"/>
    <n v="-300012.03703703708"/>
    <n v="2025"/>
    <x v="4"/>
    <n v="7"/>
    <s v="Q3"/>
  </r>
  <r>
    <s v="ORD-00947"/>
    <d v="2025-03-11T00:00:00"/>
    <s v="CUST-2262"/>
    <s v="Aarav Patel"/>
    <x v="4"/>
    <x v="12"/>
    <x v="1"/>
    <s v="Chhattisgarh"/>
    <s v="Bilaspur"/>
    <n v="1"/>
    <n v="7890.97"/>
    <n v="0"/>
    <n v="5072.8999999999996"/>
    <x v="0"/>
    <x v="1"/>
    <x v="1"/>
    <n v="0"/>
    <n v="0"/>
    <n v="0"/>
    <n v="-5072.8999999999996"/>
    <e v="#DIV/0!"/>
    <n v="2025"/>
    <x v="3"/>
    <n v="3"/>
    <s v="Q1"/>
  </r>
  <r>
    <s v="ORD-00948"/>
    <d v="2025-04-22T00:00:00"/>
    <s v="CUST-2380"/>
    <s v="Meera Nair"/>
    <x v="3"/>
    <x v="14"/>
    <x v="4"/>
    <s v="Bihar"/>
    <s v="Patna"/>
    <n v="1"/>
    <n v="49758.94"/>
    <n v="0.05"/>
    <n v="31079.74"/>
    <x v="1"/>
    <x v="0"/>
    <x v="0"/>
    <n v="0.05"/>
    <n v="2.5000000000000005E-3"/>
    <n v="1.2500000000000003E-4"/>
    <n v="-31079.739875000003"/>
    <n v="-248637918.99999997"/>
    <n v="2025"/>
    <x v="0"/>
    <n v="4"/>
    <s v="Q2"/>
  </r>
  <r>
    <s v="ORD-00949"/>
    <d v="2025-01-04T00:00:00"/>
    <s v="CUST-1250"/>
    <s v="Rahul Nair"/>
    <x v="2"/>
    <x v="2"/>
    <x v="4"/>
    <s v="West Bengal"/>
    <s v="Durgapur"/>
    <n v="1"/>
    <n v="2950.61"/>
    <n v="0.05"/>
    <n v="2054.9299999999998"/>
    <x v="0"/>
    <x v="1"/>
    <x v="1"/>
    <n v="0.05"/>
    <n v="2.5000000000000005E-3"/>
    <n v="1.2500000000000003E-4"/>
    <n v="-2054.9298749999998"/>
    <n v="-16439438.999999994"/>
    <n v="2025"/>
    <x v="5"/>
    <n v="1"/>
    <s v="Q1"/>
  </r>
  <r>
    <s v="ORD-00950"/>
    <d v="2025-12-16T00:00:00"/>
    <s v="CUST-2066"/>
    <s v="Ananya Nair"/>
    <x v="0"/>
    <x v="6"/>
    <x v="1"/>
    <s v="Chhattisgarh"/>
    <s v="Raipur"/>
    <n v="1"/>
    <n v="13731.69"/>
    <n v="0"/>
    <n v="8976.31"/>
    <x v="2"/>
    <x v="1"/>
    <x v="0"/>
    <n v="0"/>
    <n v="0"/>
    <n v="0"/>
    <n v="-8976.31"/>
    <e v="#DIV/0!"/>
    <n v="2025"/>
    <x v="1"/>
    <n v="12"/>
    <s v="Q4"/>
  </r>
  <r>
    <s v="ORD-00951"/>
    <d v="2025-11-27T00:00:00"/>
    <s v="CUST-1997"/>
    <s v="Rohan Verma"/>
    <x v="3"/>
    <x v="18"/>
    <x v="4"/>
    <s v="West Bengal"/>
    <s v="Durgapur"/>
    <n v="2"/>
    <n v="62248.9"/>
    <n v="0.1"/>
    <n v="74002.070000000007"/>
    <x v="1"/>
    <x v="1"/>
    <x v="1"/>
    <n v="0.2"/>
    <n v="2.0000000000000004E-2"/>
    <n v="4.000000000000001E-3"/>
    <n v="-74002.066000000006"/>
    <n v="-18500516.499999996"/>
    <n v="2025"/>
    <x v="8"/>
    <n v="11"/>
    <s v="Q4"/>
  </r>
  <r>
    <s v="ORD-00952"/>
    <d v="2025-11-14T00:00:00"/>
    <s v="CUST-1231"/>
    <s v="Sneha Nair"/>
    <x v="1"/>
    <x v="21"/>
    <x v="1"/>
    <s v="Chhattisgarh"/>
    <s v="Bilaspur"/>
    <n v="1"/>
    <n v="361.04"/>
    <n v="0"/>
    <n v="314.63"/>
    <x v="2"/>
    <x v="2"/>
    <x v="2"/>
    <n v="0"/>
    <n v="0"/>
    <n v="0"/>
    <n v="-314.63"/>
    <e v="#DIV/0!"/>
    <n v="2025"/>
    <x v="8"/>
    <n v="11"/>
    <s v="Q4"/>
  </r>
  <r>
    <s v="ORD-00953"/>
    <d v="2025-12-16T00:00:00"/>
    <s v="CUST-1828"/>
    <s v="Arjun Rao"/>
    <x v="4"/>
    <x v="19"/>
    <x v="0"/>
    <s v="Punjab"/>
    <s v="Ludhiana"/>
    <n v="1"/>
    <n v="5072.2700000000004"/>
    <n v="0"/>
    <n v="3796.6"/>
    <x v="4"/>
    <x v="1"/>
    <x v="1"/>
    <n v="0"/>
    <n v="0"/>
    <n v="0"/>
    <n v="-3796.6"/>
    <e v="#DIV/0!"/>
    <n v="2025"/>
    <x v="1"/>
    <n v="12"/>
    <s v="Q4"/>
  </r>
  <r>
    <s v="ORD-00954"/>
    <d v="2025-04-05T00:00:00"/>
    <s v="CUST-2114"/>
    <s v="Isha Gupta"/>
    <x v="1"/>
    <x v="1"/>
    <x v="4"/>
    <s v="Bihar"/>
    <s v="Patna"/>
    <n v="1"/>
    <n v="1285.49"/>
    <n v="0.1"/>
    <n v="748.89"/>
    <x v="3"/>
    <x v="1"/>
    <x v="1"/>
    <n v="0.1"/>
    <n v="1.0000000000000002E-2"/>
    <n v="1.0000000000000002E-3"/>
    <n v="-748.88900000000001"/>
    <n v="-748888.99999999988"/>
    <n v="2025"/>
    <x v="0"/>
    <n v="4"/>
    <s v="Q2"/>
  </r>
  <r>
    <s v="ORD-00955"/>
    <d v="2025-06-01T00:00:00"/>
    <s v="CUST-1404"/>
    <s v="Ananya Gupta"/>
    <x v="3"/>
    <x v="14"/>
    <x v="0"/>
    <s v="Delhi"/>
    <s v="New Delhi"/>
    <n v="2"/>
    <n v="36925.15"/>
    <n v="0.15"/>
    <n v="39767.42"/>
    <x v="0"/>
    <x v="2"/>
    <x v="1"/>
    <n v="0.3"/>
    <n v="4.4999999999999998E-2"/>
    <n v="1.35E-2"/>
    <n v="-39767.406499999997"/>
    <n v="-2945733.8148148148"/>
    <n v="2025"/>
    <x v="9"/>
    <n v="6"/>
    <s v="Q2"/>
  </r>
  <r>
    <s v="ORD-00956"/>
    <d v="2025-11-07T00:00:00"/>
    <s v="CUST-1191"/>
    <s v="Kiran Gupta"/>
    <x v="3"/>
    <x v="3"/>
    <x v="3"/>
    <s v="Telangana"/>
    <s v="Hyderabad"/>
    <n v="3"/>
    <n v="31119.39"/>
    <n v="0.1"/>
    <n v="68150"/>
    <x v="4"/>
    <x v="2"/>
    <x v="1"/>
    <n v="0.30000000000000004"/>
    <n v="3.0000000000000006E-2"/>
    <n v="9.0000000000000028E-3"/>
    <n v="-68149.990999999995"/>
    <n v="-7572221.2222222192"/>
    <n v="2025"/>
    <x v="8"/>
    <n v="11"/>
    <s v="Q4"/>
  </r>
  <r>
    <s v="ORD-00957"/>
    <d v="2025-05-17T00:00:00"/>
    <s v="CUST-2405"/>
    <s v="Meera Patel"/>
    <x v="2"/>
    <x v="10"/>
    <x v="0"/>
    <s v="Delhi"/>
    <s v="Delhi"/>
    <n v="3"/>
    <n v="4200.07"/>
    <n v="0.1"/>
    <n v="8164.85"/>
    <x v="1"/>
    <x v="1"/>
    <x v="2"/>
    <n v="0.30000000000000004"/>
    <n v="3.0000000000000006E-2"/>
    <n v="9.0000000000000028E-3"/>
    <n v="-8164.8410000000003"/>
    <n v="-907204.55555555527"/>
    <n v="2025"/>
    <x v="6"/>
    <n v="5"/>
    <s v="Q2"/>
  </r>
  <r>
    <s v="ORD-00958"/>
    <d v="2025-09-04T00:00:00"/>
    <s v="CUST-1127"/>
    <s v="Rohan Verma"/>
    <x v="3"/>
    <x v="16"/>
    <x v="3"/>
    <s v="Andhra Pradesh"/>
    <s v="Vijayawada"/>
    <n v="1"/>
    <n v="36486.1"/>
    <n v="0.1"/>
    <n v="22788.26"/>
    <x v="0"/>
    <x v="0"/>
    <x v="1"/>
    <n v="0.1"/>
    <n v="1.0000000000000002E-2"/>
    <n v="1.0000000000000002E-3"/>
    <n v="-22788.258999999998"/>
    <n v="-22788258.999999993"/>
    <n v="2025"/>
    <x v="2"/>
    <n v="9"/>
    <s v="Q3"/>
  </r>
  <r>
    <s v="ORD-00959"/>
    <d v="2025-08-31T00:00:00"/>
    <s v="CUST-1377"/>
    <s v="Neha Rao"/>
    <x v="2"/>
    <x v="23"/>
    <x v="0"/>
    <s v="Uttar Pradesh"/>
    <s v="Kanpur"/>
    <n v="2"/>
    <n v="6736.71"/>
    <n v="0.15"/>
    <n v="9148.64"/>
    <x v="2"/>
    <x v="1"/>
    <x v="2"/>
    <n v="0.3"/>
    <n v="4.4999999999999998E-2"/>
    <n v="1.35E-2"/>
    <n v="-9148.6265000000003"/>
    <n v="-677676.03703703708"/>
    <n v="2025"/>
    <x v="7"/>
    <n v="8"/>
    <s v="Q3"/>
  </r>
  <r>
    <s v="ORD-00960"/>
    <d v="2025-01-31T00:00:00"/>
    <s v="CUST-1798"/>
    <s v="Priya Kumar"/>
    <x v="2"/>
    <x v="8"/>
    <x v="3"/>
    <s v="Andhra Pradesh"/>
    <s v="Vijayawada"/>
    <n v="1"/>
    <n v="4044.43"/>
    <n v="0.05"/>
    <n v="3080.15"/>
    <x v="0"/>
    <x v="0"/>
    <x v="1"/>
    <n v="0.05"/>
    <n v="2.5000000000000005E-3"/>
    <n v="1.2500000000000003E-4"/>
    <n v="-3080.1498750000001"/>
    <n v="-24641198.999999996"/>
    <n v="2025"/>
    <x v="5"/>
    <n v="1"/>
    <s v="Q1"/>
  </r>
  <r>
    <s v="ORD-00961"/>
    <d v="2025-02-09T00:00:00"/>
    <s v="CUST-1575"/>
    <s v="Kiran Kumar"/>
    <x v="2"/>
    <x v="20"/>
    <x v="0"/>
    <s v="Haryana"/>
    <s v="Gurugram"/>
    <n v="1"/>
    <n v="5985.13"/>
    <n v="0.2"/>
    <n v="3417.36"/>
    <x v="4"/>
    <x v="1"/>
    <x v="2"/>
    <n v="0.2"/>
    <n v="4.0000000000000008E-2"/>
    <n v="8.0000000000000019E-3"/>
    <n v="-3417.3520000000003"/>
    <n v="-427168.99999999994"/>
    <n v="2025"/>
    <x v="11"/>
    <n v="2"/>
    <s v="Q1"/>
  </r>
  <r>
    <s v="ORD-00962"/>
    <d v="2025-08-17T00:00:00"/>
    <s v="CUST-1240"/>
    <s v="Meera Rao"/>
    <x v="2"/>
    <x v="20"/>
    <x v="2"/>
    <s v="Rajasthan"/>
    <s v="Udaipur"/>
    <n v="3"/>
    <n v="2510.81"/>
    <n v="0"/>
    <n v="6531.98"/>
    <x v="2"/>
    <x v="0"/>
    <x v="1"/>
    <n v="0"/>
    <n v="0"/>
    <n v="0"/>
    <n v="-6531.98"/>
    <e v="#DIV/0!"/>
    <n v="2025"/>
    <x v="7"/>
    <n v="8"/>
    <s v="Q3"/>
  </r>
  <r>
    <s v="ORD-00963"/>
    <d v="2025-02-05T00:00:00"/>
    <s v="CUST-2467"/>
    <s v="Rahul Reddy"/>
    <x v="0"/>
    <x v="4"/>
    <x v="3"/>
    <s v="Telangana"/>
    <s v="Hyderabad"/>
    <n v="2"/>
    <n v="8279.14"/>
    <n v="0.1"/>
    <n v="10789.07"/>
    <x v="0"/>
    <x v="1"/>
    <x v="1"/>
    <n v="0.2"/>
    <n v="2.0000000000000004E-2"/>
    <n v="4.000000000000001E-3"/>
    <n v="-10789.065999999999"/>
    <n v="-2697266.4999999991"/>
    <n v="2025"/>
    <x v="11"/>
    <n v="2"/>
    <s v="Q1"/>
  </r>
  <r>
    <s v="ORD-00964"/>
    <d v="2025-08-11T00:00:00"/>
    <s v="CUST-2062"/>
    <s v="Aarav Gupta"/>
    <x v="3"/>
    <x v="3"/>
    <x v="3"/>
    <s v="Telangana"/>
    <s v="Warangal"/>
    <n v="1"/>
    <n v="31371.26"/>
    <n v="0.1"/>
    <n v="20291.86"/>
    <x v="2"/>
    <x v="0"/>
    <x v="0"/>
    <n v="0.1"/>
    <n v="1.0000000000000002E-2"/>
    <n v="1.0000000000000002E-3"/>
    <n v="-20291.859"/>
    <n v="-20291858.999999996"/>
    <n v="2025"/>
    <x v="7"/>
    <n v="8"/>
    <s v="Q3"/>
  </r>
  <r>
    <s v="ORD-00965"/>
    <d v="2025-01-06T00:00:00"/>
    <s v="CUST-2574"/>
    <s v="Neha Verma"/>
    <x v="0"/>
    <x v="4"/>
    <x v="0"/>
    <s v="Haryana"/>
    <s v="Faridabad"/>
    <n v="1"/>
    <n v="5522"/>
    <n v="0.1"/>
    <n v="4086.31"/>
    <x v="0"/>
    <x v="1"/>
    <x v="0"/>
    <n v="0.1"/>
    <n v="1.0000000000000002E-2"/>
    <n v="1.0000000000000002E-3"/>
    <n v="-4086.3089999999997"/>
    <n v="-4086308.9999999986"/>
    <n v="2025"/>
    <x v="5"/>
    <n v="1"/>
    <s v="Q1"/>
  </r>
  <r>
    <s v="ORD-00966"/>
    <d v="2025-11-18T00:00:00"/>
    <s v="CUST-1279"/>
    <s v="Ananya Nair"/>
    <x v="2"/>
    <x v="23"/>
    <x v="0"/>
    <s v="Uttar Pradesh"/>
    <s v="Kanpur"/>
    <n v="1"/>
    <n v="2906.62"/>
    <n v="0.1"/>
    <n v="2176.83"/>
    <x v="1"/>
    <x v="0"/>
    <x v="0"/>
    <n v="0.1"/>
    <n v="1.0000000000000002E-2"/>
    <n v="1.0000000000000002E-3"/>
    <n v="-2176.8289999999997"/>
    <n v="-2176828.9999999991"/>
    <n v="2025"/>
    <x v="8"/>
    <n v="11"/>
    <s v="Q4"/>
  </r>
  <r>
    <s v="ORD-00967"/>
    <d v="2025-08-08T00:00:00"/>
    <s v="CUST-2175"/>
    <s v="Rohan Singh"/>
    <x v="2"/>
    <x v="10"/>
    <x v="1"/>
    <s v="Chhattisgarh"/>
    <s v="Bilaspur"/>
    <n v="1"/>
    <n v="4350.1899999999996"/>
    <n v="0.15"/>
    <n v="2568.69"/>
    <x v="0"/>
    <x v="1"/>
    <x v="1"/>
    <n v="0.15"/>
    <n v="2.2499999999999999E-2"/>
    <n v="3.375E-3"/>
    <n v="-2568.6866250000003"/>
    <n v="-761092.33333333337"/>
    <n v="2025"/>
    <x v="7"/>
    <n v="8"/>
    <s v="Q3"/>
  </r>
  <r>
    <s v="ORD-00968"/>
    <d v="2025-03-16T00:00:00"/>
    <s v="CUST-1570"/>
    <s v="Rahul Joshi"/>
    <x v="1"/>
    <x v="7"/>
    <x v="2"/>
    <s v="Goa"/>
    <s v="Panaji"/>
    <n v="2"/>
    <n v="3005.89"/>
    <n v="0.15"/>
    <n v="4083.72"/>
    <x v="3"/>
    <x v="2"/>
    <x v="1"/>
    <n v="0.3"/>
    <n v="4.4999999999999998E-2"/>
    <n v="1.35E-2"/>
    <n v="-4083.7064999999998"/>
    <n v="-302496.77777777775"/>
    <n v="2025"/>
    <x v="3"/>
    <n v="3"/>
    <s v="Q1"/>
  </r>
  <r>
    <s v="ORD-00969"/>
    <d v="2025-01-04T00:00:00"/>
    <s v="CUST-1688"/>
    <s v="Kiran Joshi"/>
    <x v="1"/>
    <x v="9"/>
    <x v="2"/>
    <s v="Goa"/>
    <s v="Panaji"/>
    <n v="1"/>
    <n v="3273.07"/>
    <n v="0"/>
    <n v="2573.3000000000002"/>
    <x v="0"/>
    <x v="0"/>
    <x v="1"/>
    <n v="0"/>
    <n v="0"/>
    <n v="0"/>
    <n v="-2573.3000000000002"/>
    <e v="#DIV/0!"/>
    <n v="2025"/>
    <x v="5"/>
    <n v="1"/>
    <s v="Q1"/>
  </r>
  <r>
    <s v="ORD-00970"/>
    <d v="2025-12-01T00:00:00"/>
    <s v="CUST-1755"/>
    <s v="Arjun Sharma"/>
    <x v="4"/>
    <x v="22"/>
    <x v="3"/>
    <s v="Andhra Pradesh"/>
    <s v="Vijayawada"/>
    <n v="4"/>
    <n v="3490.45"/>
    <n v="0"/>
    <n v="8778.52"/>
    <x v="2"/>
    <x v="1"/>
    <x v="0"/>
    <n v="0"/>
    <n v="0"/>
    <n v="0"/>
    <n v="-8778.52"/>
    <e v="#DIV/0!"/>
    <n v="2025"/>
    <x v="1"/>
    <n v="12"/>
    <s v="Q4"/>
  </r>
  <r>
    <s v="ORD-00971"/>
    <d v="2025-05-14T00:00:00"/>
    <s v="CUST-2414"/>
    <s v="Kiran Rao"/>
    <x v="3"/>
    <x v="18"/>
    <x v="0"/>
    <s v="Haryana"/>
    <s v="Gurugram"/>
    <n v="2"/>
    <n v="21555.3"/>
    <n v="0"/>
    <n v="28918.91"/>
    <x v="2"/>
    <x v="1"/>
    <x v="0"/>
    <n v="0"/>
    <n v="0"/>
    <n v="0"/>
    <n v="-28918.91"/>
    <e v="#DIV/0!"/>
    <n v="2025"/>
    <x v="6"/>
    <n v="5"/>
    <s v="Q2"/>
  </r>
  <r>
    <s v="ORD-00972"/>
    <d v="2025-04-28T00:00:00"/>
    <s v="CUST-1363"/>
    <s v="Rahul Kumar"/>
    <x v="3"/>
    <x v="3"/>
    <x v="0"/>
    <s v="Punjab"/>
    <s v="Amritsar"/>
    <n v="3"/>
    <n v="40337.74"/>
    <n v="0"/>
    <n v="78191.89"/>
    <x v="2"/>
    <x v="1"/>
    <x v="1"/>
    <n v="0"/>
    <n v="0"/>
    <n v="0"/>
    <n v="-78191.89"/>
    <e v="#DIV/0!"/>
    <n v="2025"/>
    <x v="0"/>
    <n v="4"/>
    <s v="Q2"/>
  </r>
  <r>
    <s v="ORD-00973"/>
    <d v="2025-04-04T00:00:00"/>
    <s v="CUST-1174"/>
    <s v="Rohan Joshi"/>
    <x v="0"/>
    <x v="0"/>
    <x v="4"/>
    <s v="Odisha"/>
    <s v="Bhubaneswar"/>
    <n v="3"/>
    <n v="2998.51"/>
    <n v="0.05"/>
    <n v="7265.36"/>
    <x v="0"/>
    <x v="2"/>
    <x v="1"/>
    <n v="0.15000000000000002"/>
    <n v="7.5000000000000015E-3"/>
    <n v="1.1250000000000003E-3"/>
    <n v="-7265.3588749999999"/>
    <n v="-6458096.7777777761"/>
    <n v="2025"/>
    <x v="0"/>
    <n v="4"/>
    <s v="Q2"/>
  </r>
  <r>
    <s v="ORD-00974"/>
    <d v="2025-03-03T00:00:00"/>
    <s v="CUST-1855"/>
    <s v="Meera Kumar"/>
    <x v="1"/>
    <x v="21"/>
    <x v="2"/>
    <s v="Gujarat"/>
    <s v="Surat"/>
    <n v="2"/>
    <n v="1451.9"/>
    <n v="0.1"/>
    <n v="2269.71"/>
    <x v="2"/>
    <x v="1"/>
    <x v="0"/>
    <n v="0.2"/>
    <n v="2.0000000000000004E-2"/>
    <n v="4.000000000000001E-3"/>
    <n v="-2269.7060000000001"/>
    <n v="-567426.49999999988"/>
    <n v="2025"/>
    <x v="3"/>
    <n v="3"/>
    <s v="Q1"/>
  </r>
  <r>
    <s v="ORD-00975"/>
    <d v="2025-07-13T00:00:00"/>
    <s v="CUST-2167"/>
    <s v="Priya Patel"/>
    <x v="0"/>
    <x v="4"/>
    <x v="1"/>
    <s v="Madhya Pradesh"/>
    <s v="Bhopal"/>
    <n v="2"/>
    <n v="1428.81"/>
    <n v="0.05"/>
    <n v="2265.44"/>
    <x v="2"/>
    <x v="1"/>
    <x v="2"/>
    <n v="0.1"/>
    <n v="5.000000000000001E-3"/>
    <n v="5.0000000000000012E-4"/>
    <n v="-2265.4395"/>
    <n v="-4530878.9999999991"/>
    <n v="2025"/>
    <x v="4"/>
    <n v="7"/>
    <s v="Q3"/>
  </r>
  <r>
    <s v="ORD-00976"/>
    <d v="2025-12-01T00:00:00"/>
    <s v="CUST-1257"/>
    <s v="Isha Singh"/>
    <x v="1"/>
    <x v="7"/>
    <x v="3"/>
    <s v="Telangana"/>
    <s v="Warangal"/>
    <n v="1"/>
    <n v="594.9"/>
    <n v="0.1"/>
    <n v="375.26"/>
    <x v="2"/>
    <x v="1"/>
    <x v="0"/>
    <n v="0.1"/>
    <n v="1.0000000000000002E-2"/>
    <n v="1.0000000000000002E-3"/>
    <n v="-375.25900000000001"/>
    <n v="-375258.99999999994"/>
    <n v="2025"/>
    <x v="1"/>
    <n v="12"/>
    <s v="Q4"/>
  </r>
  <r>
    <s v="ORD-00977"/>
    <d v="2025-07-22T00:00:00"/>
    <s v="CUST-1100"/>
    <s v="Neha Verma"/>
    <x v="2"/>
    <x v="20"/>
    <x v="3"/>
    <s v="Andhra Pradesh"/>
    <s v="Visakhapatnam"/>
    <n v="2"/>
    <n v="2006.33"/>
    <n v="0.05"/>
    <n v="3215.96"/>
    <x v="1"/>
    <x v="0"/>
    <x v="1"/>
    <n v="0.1"/>
    <n v="5.000000000000001E-3"/>
    <n v="5.0000000000000012E-4"/>
    <n v="-3215.9594999999999"/>
    <n v="-6431918.9999999981"/>
    <n v="2025"/>
    <x v="4"/>
    <n v="7"/>
    <s v="Q3"/>
  </r>
  <r>
    <s v="ORD-00978"/>
    <d v="2025-01-26T00:00:00"/>
    <s v="CUST-1487"/>
    <s v="Isha Patel"/>
    <x v="4"/>
    <x v="15"/>
    <x v="0"/>
    <s v="Delhi"/>
    <s v="New Delhi"/>
    <n v="1"/>
    <n v="666"/>
    <n v="0.1"/>
    <n v="380.69"/>
    <x v="1"/>
    <x v="1"/>
    <x v="1"/>
    <n v="0.1"/>
    <n v="1.0000000000000002E-2"/>
    <n v="1.0000000000000002E-3"/>
    <n v="-380.68900000000002"/>
    <n v="-380688.99999999994"/>
    <n v="2025"/>
    <x v="5"/>
    <n v="1"/>
    <s v="Q1"/>
  </r>
  <r>
    <s v="ORD-00979"/>
    <d v="2025-06-22T00:00:00"/>
    <s v="CUST-2372"/>
    <s v="Priya Gupta"/>
    <x v="4"/>
    <x v="22"/>
    <x v="2"/>
    <s v="Rajasthan"/>
    <s v="Jaipur"/>
    <n v="1"/>
    <n v="2585.9899999999998"/>
    <n v="0"/>
    <n v="2064.0700000000002"/>
    <x v="0"/>
    <x v="1"/>
    <x v="0"/>
    <n v="0"/>
    <n v="0"/>
    <n v="0"/>
    <n v="-2064.0700000000002"/>
    <e v="#DIV/0!"/>
    <n v="2025"/>
    <x v="9"/>
    <n v="6"/>
    <s v="Q2"/>
  </r>
  <r>
    <s v="ORD-00980"/>
    <d v="2025-10-27T00:00:00"/>
    <s v="CUST-1545"/>
    <s v="Meera Reddy"/>
    <x v="3"/>
    <x v="13"/>
    <x v="3"/>
    <s v="Karnataka"/>
    <s v="Bengaluru"/>
    <n v="1"/>
    <n v="43091"/>
    <n v="0.1"/>
    <n v="25296.14"/>
    <x v="1"/>
    <x v="1"/>
    <x v="1"/>
    <n v="0.1"/>
    <n v="1.0000000000000002E-2"/>
    <n v="1.0000000000000002E-3"/>
    <n v="-25296.138999999999"/>
    <n v="-25296138.999999993"/>
    <n v="2025"/>
    <x v="10"/>
    <n v="10"/>
    <s v="Q4"/>
  </r>
  <r>
    <s v="ORD-00981"/>
    <d v="2025-05-13T00:00:00"/>
    <s v="CUST-2390"/>
    <s v="Ananya Rao"/>
    <x v="0"/>
    <x v="4"/>
    <x v="3"/>
    <s v="Tamil Nadu"/>
    <s v="Coimbatore"/>
    <n v="2"/>
    <n v="1757.15"/>
    <n v="0.1"/>
    <n v="1971.32"/>
    <x v="1"/>
    <x v="1"/>
    <x v="2"/>
    <n v="0.2"/>
    <n v="2.0000000000000004E-2"/>
    <n v="4.000000000000001E-3"/>
    <n v="-1971.316"/>
    <n v="-492828.99999999988"/>
    <n v="2025"/>
    <x v="6"/>
    <n v="5"/>
    <s v="Q2"/>
  </r>
  <r>
    <s v="ORD-00982"/>
    <d v="2025-11-22T00:00:00"/>
    <s v="CUST-2176"/>
    <s v="Rohan Sharma"/>
    <x v="2"/>
    <x v="10"/>
    <x v="1"/>
    <s v="Madhya Pradesh"/>
    <s v="Indore"/>
    <n v="4"/>
    <n v="3282.46"/>
    <n v="0.05"/>
    <n v="8302.4"/>
    <x v="2"/>
    <x v="1"/>
    <x v="1"/>
    <n v="0.2"/>
    <n v="1.0000000000000002E-2"/>
    <n v="2.0000000000000005E-3"/>
    <n v="-8302.3979999999992"/>
    <n v="-4151198.9999999986"/>
    <n v="2025"/>
    <x v="8"/>
    <n v="11"/>
    <s v="Q4"/>
  </r>
  <r>
    <s v="ORD-00983"/>
    <d v="2025-04-28T00:00:00"/>
    <s v="CUST-1582"/>
    <s v="Aarav Nair"/>
    <x v="3"/>
    <x v="14"/>
    <x v="2"/>
    <s v="Rajasthan"/>
    <s v="Jaipur"/>
    <n v="1"/>
    <n v="59482.41"/>
    <n v="0.05"/>
    <n v="49189.74"/>
    <x v="1"/>
    <x v="0"/>
    <x v="2"/>
    <n v="0.05"/>
    <n v="2.5000000000000005E-3"/>
    <n v="1.2500000000000003E-4"/>
    <n v="-49189.739874999999"/>
    <n v="-393517918.99999988"/>
    <n v="2025"/>
    <x v="0"/>
    <n v="4"/>
    <s v="Q2"/>
  </r>
  <r>
    <s v="ORD-00984"/>
    <d v="2025-11-20T00:00:00"/>
    <s v="CUST-1654"/>
    <s v="Meera Nair"/>
    <x v="0"/>
    <x v="6"/>
    <x v="0"/>
    <s v="Uttar Pradesh"/>
    <s v="Noida"/>
    <n v="2"/>
    <n v="14389.23"/>
    <n v="0"/>
    <n v="23486"/>
    <x v="4"/>
    <x v="0"/>
    <x v="1"/>
    <n v="0"/>
    <n v="0"/>
    <n v="0"/>
    <n v="-23486"/>
    <e v="#DIV/0!"/>
    <n v="2025"/>
    <x v="8"/>
    <n v="11"/>
    <s v="Q4"/>
  </r>
  <r>
    <s v="ORD-00985"/>
    <d v="2025-10-02T00:00:00"/>
    <s v="CUST-1246"/>
    <s v="Vikram Singh"/>
    <x v="2"/>
    <x v="8"/>
    <x v="0"/>
    <s v="Uttar Pradesh"/>
    <s v="Noida"/>
    <n v="3"/>
    <n v="2415.89"/>
    <n v="0.1"/>
    <n v="4922.79"/>
    <x v="3"/>
    <x v="1"/>
    <x v="2"/>
    <n v="0.30000000000000004"/>
    <n v="3.0000000000000006E-2"/>
    <n v="9.0000000000000028E-3"/>
    <n v="-4922.7809999999999"/>
    <n v="-546975.66666666651"/>
    <n v="2025"/>
    <x v="10"/>
    <n v="10"/>
    <s v="Q4"/>
  </r>
  <r>
    <s v="ORD-00986"/>
    <d v="2025-07-31T00:00:00"/>
    <s v="CUST-1096"/>
    <s v="Arjun Reddy"/>
    <x v="3"/>
    <x v="14"/>
    <x v="2"/>
    <s v="Goa"/>
    <s v="Panaji"/>
    <n v="1"/>
    <n v="60225.15"/>
    <n v="0.1"/>
    <n v="46809.84"/>
    <x v="2"/>
    <x v="1"/>
    <x v="2"/>
    <n v="0.1"/>
    <n v="1.0000000000000002E-2"/>
    <n v="1.0000000000000002E-3"/>
    <n v="-46809.839"/>
    <n v="-46809838.999999985"/>
    <n v="2025"/>
    <x v="4"/>
    <n v="7"/>
    <s v="Q3"/>
  </r>
  <r>
    <s v="ORD-00987"/>
    <d v="2025-08-13T00:00:00"/>
    <s v="CUST-1339"/>
    <s v="Neha Verma"/>
    <x v="2"/>
    <x v="23"/>
    <x v="4"/>
    <s v="West Bengal"/>
    <s v="Durgapur"/>
    <n v="1"/>
    <n v="2575.67"/>
    <n v="0.1"/>
    <n v="1688.04"/>
    <x v="1"/>
    <x v="1"/>
    <x v="1"/>
    <n v="0.1"/>
    <n v="1.0000000000000002E-2"/>
    <n v="1.0000000000000002E-3"/>
    <n v="-1688.039"/>
    <n v="-1688038.9999999995"/>
    <n v="2025"/>
    <x v="7"/>
    <n v="8"/>
    <s v="Q3"/>
  </r>
  <r>
    <s v="ORD-00988"/>
    <d v="2025-01-20T00:00:00"/>
    <s v="CUST-2478"/>
    <s v="Priya Joshi"/>
    <x v="2"/>
    <x v="10"/>
    <x v="2"/>
    <s v="Goa"/>
    <s v="Panaji"/>
    <n v="1"/>
    <n v="878.6"/>
    <n v="0"/>
    <n v="553.92999999999995"/>
    <x v="0"/>
    <x v="1"/>
    <x v="2"/>
    <n v="0"/>
    <n v="0"/>
    <n v="0"/>
    <n v="-553.92999999999995"/>
    <e v="#DIV/0!"/>
    <n v="2025"/>
    <x v="5"/>
    <n v="1"/>
    <s v="Q1"/>
  </r>
  <r>
    <s v="ORD-00989"/>
    <d v="2025-04-23T00:00:00"/>
    <s v="CUST-2108"/>
    <s v="Priya Singh"/>
    <x v="3"/>
    <x v="3"/>
    <x v="0"/>
    <s v="Delhi"/>
    <s v="Delhi"/>
    <n v="3"/>
    <n v="64622.55"/>
    <n v="0"/>
    <n v="150168.92000000001"/>
    <x v="3"/>
    <x v="1"/>
    <x v="1"/>
    <n v="0"/>
    <n v="0"/>
    <n v="0"/>
    <n v="-150168.92000000001"/>
    <e v="#DIV/0!"/>
    <n v="2025"/>
    <x v="0"/>
    <n v="4"/>
    <s v="Q2"/>
  </r>
  <r>
    <s v="ORD-00990"/>
    <d v="2025-05-20T00:00:00"/>
    <s v="CUST-2497"/>
    <s v="Kiran Kumar"/>
    <x v="0"/>
    <x v="0"/>
    <x v="2"/>
    <s v="Rajasthan"/>
    <s v="Udaipur"/>
    <n v="1"/>
    <n v="15751.39"/>
    <n v="0"/>
    <n v="13158.3"/>
    <x v="1"/>
    <x v="2"/>
    <x v="0"/>
    <n v="0"/>
    <n v="0"/>
    <n v="0"/>
    <n v="-13158.3"/>
    <e v="#DIV/0!"/>
    <n v="2025"/>
    <x v="6"/>
    <n v="5"/>
    <s v="Q2"/>
  </r>
  <r>
    <s v="ORD-00991"/>
    <d v="2025-02-16T00:00:00"/>
    <s v="CUST-1125"/>
    <s v="Meera Reddy"/>
    <x v="3"/>
    <x v="3"/>
    <x v="2"/>
    <s v="Gujarat"/>
    <s v="Surat"/>
    <n v="1"/>
    <n v="31086.73"/>
    <n v="0"/>
    <n v="21585.75"/>
    <x v="1"/>
    <x v="1"/>
    <x v="0"/>
    <n v="0"/>
    <n v="0"/>
    <n v="0"/>
    <n v="-21585.75"/>
    <e v="#DIV/0!"/>
    <n v="2025"/>
    <x v="11"/>
    <n v="2"/>
    <s v="Q1"/>
  </r>
  <r>
    <s v="ORD-00992"/>
    <d v="2025-01-01T00:00:00"/>
    <s v="CUST-1340"/>
    <s v="Meera Singh"/>
    <x v="1"/>
    <x v="17"/>
    <x v="1"/>
    <s v="Chhattisgarh"/>
    <s v="Bilaspur"/>
    <n v="2"/>
    <n v="3415.29"/>
    <n v="0"/>
    <n v="4798.4799999999996"/>
    <x v="1"/>
    <x v="1"/>
    <x v="2"/>
    <n v="0"/>
    <n v="0"/>
    <n v="0"/>
    <n v="-4798.4799999999996"/>
    <e v="#DIV/0!"/>
    <n v="2025"/>
    <x v="5"/>
    <n v="1"/>
    <s v="Q1"/>
  </r>
  <r>
    <s v="ORD-00993"/>
    <d v="2025-03-31T00:00:00"/>
    <s v="CUST-2190"/>
    <s v="Vikram Gupta"/>
    <x v="3"/>
    <x v="14"/>
    <x v="3"/>
    <s v="Telangana"/>
    <s v="Hyderabad"/>
    <n v="3"/>
    <n v="44122.98"/>
    <n v="0"/>
    <n v="105180.94"/>
    <x v="0"/>
    <x v="0"/>
    <x v="2"/>
    <n v="0"/>
    <n v="0"/>
    <n v="0"/>
    <n v="-105180.94"/>
    <e v="#DIV/0!"/>
    <n v="2025"/>
    <x v="3"/>
    <n v="3"/>
    <s v="Q1"/>
  </r>
  <r>
    <s v="ORD-00994"/>
    <d v="2025-05-22T00:00:00"/>
    <s v="CUST-1651"/>
    <s v="Aarav Reddy"/>
    <x v="4"/>
    <x v="12"/>
    <x v="3"/>
    <s v="Telangana"/>
    <s v="Hyderabad"/>
    <n v="4"/>
    <n v="2153.1"/>
    <n v="0.1"/>
    <n v="6427.01"/>
    <x v="4"/>
    <x v="2"/>
    <x v="0"/>
    <n v="0.4"/>
    <n v="4.0000000000000008E-2"/>
    <n v="1.6000000000000004E-2"/>
    <n v="-6426.9940000000006"/>
    <n v="-401687.12499999994"/>
    <n v="2025"/>
    <x v="6"/>
    <n v="5"/>
    <s v="Q2"/>
  </r>
  <r>
    <s v="ORD-00995"/>
    <d v="2025-11-16T00:00:00"/>
    <s v="CUST-2533"/>
    <s v="Priya Rao"/>
    <x v="0"/>
    <x v="4"/>
    <x v="0"/>
    <s v="Uttar Pradesh"/>
    <s v="Kanpur"/>
    <n v="1"/>
    <n v="4160.84"/>
    <n v="0.05"/>
    <n v="2896.84"/>
    <x v="0"/>
    <x v="1"/>
    <x v="1"/>
    <n v="0.05"/>
    <n v="2.5000000000000005E-3"/>
    <n v="1.2500000000000003E-4"/>
    <n v="-2896.8398750000001"/>
    <n v="-23174718.999999996"/>
    <n v="2025"/>
    <x v="8"/>
    <n v="11"/>
    <s v="Q4"/>
  </r>
  <r>
    <s v="ORD-00996"/>
    <d v="2025-02-07T00:00:00"/>
    <s v="CUST-2471"/>
    <s v="Sneha Patel"/>
    <x v="3"/>
    <x v="14"/>
    <x v="1"/>
    <s v="Chhattisgarh"/>
    <s v="Raipur"/>
    <n v="4"/>
    <n v="31318.37"/>
    <n v="0.05"/>
    <n v="76538.53"/>
    <x v="1"/>
    <x v="0"/>
    <x v="0"/>
    <n v="0.2"/>
    <n v="1.0000000000000002E-2"/>
    <n v="2.0000000000000005E-3"/>
    <n v="-76538.528000000006"/>
    <n v="-38269263.999999993"/>
    <n v="2025"/>
    <x v="11"/>
    <n v="2"/>
    <s v="Q1"/>
  </r>
  <r>
    <s v="ORD-00997"/>
    <d v="2025-10-20T00:00:00"/>
    <s v="CUST-1672"/>
    <s v="Isha Verma"/>
    <x v="0"/>
    <x v="0"/>
    <x v="0"/>
    <s v="Haryana"/>
    <s v="Gurugram"/>
    <n v="1"/>
    <n v="16470.22"/>
    <n v="0.1"/>
    <n v="12067.76"/>
    <x v="0"/>
    <x v="1"/>
    <x v="0"/>
    <n v="0.1"/>
    <n v="1.0000000000000002E-2"/>
    <n v="1.0000000000000002E-3"/>
    <n v="-12067.759"/>
    <n v="-12067758.999999996"/>
    <n v="2025"/>
    <x v="10"/>
    <n v="10"/>
    <s v="Q4"/>
  </r>
  <r>
    <s v="ORD-00998"/>
    <d v="2025-05-19T00:00:00"/>
    <s v="CUST-2437"/>
    <s v="Ananya Kumar"/>
    <x v="0"/>
    <x v="0"/>
    <x v="0"/>
    <s v="Delhi"/>
    <s v="New Delhi"/>
    <n v="1"/>
    <n v="872.89"/>
    <n v="0.1"/>
    <n v="574.19000000000005"/>
    <x v="1"/>
    <x v="2"/>
    <x v="2"/>
    <n v="0.1"/>
    <n v="1.0000000000000002E-2"/>
    <n v="1.0000000000000002E-3"/>
    <n v="-574.18900000000008"/>
    <n v="-574188.99999999988"/>
    <n v="2025"/>
    <x v="6"/>
    <n v="5"/>
    <s v="Q2"/>
  </r>
  <r>
    <s v="ORD-00999"/>
    <d v="2025-12-22T00:00:00"/>
    <s v="CUST-2310"/>
    <s v="Isha Verma"/>
    <x v="0"/>
    <x v="0"/>
    <x v="0"/>
    <s v="Punjab"/>
    <s v="Amritsar"/>
    <n v="4"/>
    <n v="14237.35"/>
    <n v="0.1"/>
    <n v="43906.78"/>
    <x v="4"/>
    <x v="1"/>
    <x v="1"/>
    <n v="0.4"/>
    <n v="4.0000000000000008E-2"/>
    <n v="1.6000000000000004E-2"/>
    <n v="-43906.763999999996"/>
    <n v="-2744172.7499999991"/>
    <n v="2025"/>
    <x v="1"/>
    <n v="12"/>
    <s v="Q4"/>
  </r>
  <r>
    <s v="ORD-01000"/>
    <d v="2025-11-29T00:00:00"/>
    <s v="CUST-2437"/>
    <s v="Vikram Reddy"/>
    <x v="2"/>
    <x v="20"/>
    <x v="2"/>
    <s v="Rajasthan"/>
    <s v="Udaipur"/>
    <n v="2"/>
    <n v="779.68"/>
    <n v="0.05"/>
    <n v="1015.97"/>
    <x v="4"/>
    <x v="2"/>
    <x v="1"/>
    <n v="0.1"/>
    <n v="5.000000000000001E-3"/>
    <n v="5.0000000000000012E-4"/>
    <n v="-1015.9695"/>
    <n v="-2031938.9999999995"/>
    <n v="2025"/>
    <x v="8"/>
    <n v="11"/>
    <s v="Q4"/>
  </r>
  <r>
    <s v="ORD-01001"/>
    <d v="2025-09-16T00:00:00"/>
    <s v="CUST-2110"/>
    <s v="Isha Joshi"/>
    <x v="2"/>
    <x v="23"/>
    <x v="1"/>
    <s v="Madhya Pradesh"/>
    <s v="Bhopal"/>
    <n v="1"/>
    <n v="3556.27"/>
    <n v="0.1"/>
    <n v="2369.9299999999998"/>
    <x v="1"/>
    <x v="1"/>
    <x v="1"/>
    <n v="0.1"/>
    <n v="1.0000000000000002E-2"/>
    <n v="1.0000000000000002E-3"/>
    <n v="-2369.9289999999996"/>
    <n v="-2369928.9999999991"/>
    <n v="2025"/>
    <x v="2"/>
    <n v="9"/>
    <s v="Q3"/>
  </r>
  <r>
    <s v="ORD-01002"/>
    <d v="2025-06-10T00:00:00"/>
    <s v="CUST-1139"/>
    <s v="Arjun Singh"/>
    <x v="3"/>
    <x v="16"/>
    <x v="2"/>
    <s v="Rajasthan"/>
    <s v="Udaipur"/>
    <n v="2"/>
    <n v="42004.92"/>
    <n v="0.15"/>
    <n v="57420.38"/>
    <x v="0"/>
    <x v="1"/>
    <x v="1"/>
    <n v="0.3"/>
    <n v="4.4999999999999998E-2"/>
    <n v="1.35E-2"/>
    <n v="-57420.366499999996"/>
    <n v="-4253360.4814814813"/>
    <n v="2025"/>
    <x v="9"/>
    <n v="6"/>
    <s v="Q2"/>
  </r>
  <r>
    <s v="ORD-01003"/>
    <d v="2025-06-27T00:00:00"/>
    <s v="CUST-1433"/>
    <s v="Meera Reddy"/>
    <x v="3"/>
    <x v="16"/>
    <x v="4"/>
    <s v="Bihar"/>
    <s v="Patna"/>
    <n v="3"/>
    <n v="45109.21"/>
    <n v="0.05"/>
    <n v="87903.35"/>
    <x v="1"/>
    <x v="1"/>
    <x v="1"/>
    <n v="0.15000000000000002"/>
    <n v="7.5000000000000015E-3"/>
    <n v="1.1250000000000003E-3"/>
    <n v="-87903.348875000011"/>
    <n v="-78136310.11111109"/>
    <n v="2025"/>
    <x v="9"/>
    <n v="6"/>
    <s v="Q2"/>
  </r>
  <r>
    <s v="ORD-01004"/>
    <d v="2025-01-10T00:00:00"/>
    <s v="CUST-1980"/>
    <s v="Kiran Gupta"/>
    <x v="1"/>
    <x v="7"/>
    <x v="1"/>
    <s v="Chhattisgarh"/>
    <s v="Raipur"/>
    <n v="3"/>
    <n v="527.78"/>
    <n v="0"/>
    <n v="1075.06"/>
    <x v="2"/>
    <x v="2"/>
    <x v="2"/>
    <n v="0"/>
    <n v="0"/>
    <n v="0"/>
    <n v="-1075.06"/>
    <e v="#DIV/0!"/>
    <n v="2025"/>
    <x v="5"/>
    <n v="1"/>
    <s v="Q1"/>
  </r>
  <r>
    <s v="ORD-01005"/>
    <d v="2025-09-18T00:00:00"/>
    <s v="CUST-2129"/>
    <s v="Aarav Nair"/>
    <x v="2"/>
    <x v="10"/>
    <x v="0"/>
    <s v="Punjab"/>
    <s v="Amritsar"/>
    <n v="3"/>
    <n v="3162.78"/>
    <n v="0.15"/>
    <n v="6528.23"/>
    <x v="1"/>
    <x v="1"/>
    <x v="1"/>
    <n v="0.44999999999999996"/>
    <n v="6.7499999999999991E-2"/>
    <n v="3.0374999999999992E-2"/>
    <n v="-6528.1996249999993"/>
    <n v="-214920.1522633745"/>
    <n v="2025"/>
    <x v="2"/>
    <n v="9"/>
    <s v="Q3"/>
  </r>
  <r>
    <s v="ORD-01006"/>
    <d v="2025-05-18T00:00:00"/>
    <s v="CUST-1078"/>
    <s v="Sneha Gupta"/>
    <x v="0"/>
    <x v="6"/>
    <x v="2"/>
    <s v="Gujarat"/>
    <s v="Ahmedabad"/>
    <n v="2"/>
    <n v="10800.38"/>
    <n v="0.15"/>
    <n v="12242.58"/>
    <x v="0"/>
    <x v="0"/>
    <x v="1"/>
    <n v="0.3"/>
    <n v="4.4999999999999998E-2"/>
    <n v="1.35E-2"/>
    <n v="-12242.566500000001"/>
    <n v="-906856.77777777787"/>
    <n v="2025"/>
    <x v="6"/>
    <n v="5"/>
    <s v="Q2"/>
  </r>
  <r>
    <s v="ORD-01007"/>
    <d v="2025-06-21T00:00:00"/>
    <s v="CUST-1731"/>
    <s v="Aarav Sharma"/>
    <x v="1"/>
    <x v="7"/>
    <x v="3"/>
    <s v="Telangana"/>
    <s v="Hyderabad"/>
    <n v="3"/>
    <n v="563.72"/>
    <n v="0"/>
    <n v="1100.9100000000001"/>
    <x v="1"/>
    <x v="1"/>
    <x v="0"/>
    <n v="0"/>
    <n v="0"/>
    <n v="0"/>
    <n v="-1100.9100000000001"/>
    <e v="#DIV/0!"/>
    <n v="2025"/>
    <x v="9"/>
    <n v="6"/>
    <s v="Q2"/>
  </r>
  <r>
    <s v="ORD-01008"/>
    <d v="2025-01-13T00:00:00"/>
    <s v="CUST-1704"/>
    <s v="Kiran Singh"/>
    <x v="0"/>
    <x v="4"/>
    <x v="3"/>
    <s v="Tamil Nadu"/>
    <s v="Coimbatore"/>
    <n v="2"/>
    <n v="3037.14"/>
    <n v="0"/>
    <n v="4175.0200000000004"/>
    <x v="0"/>
    <x v="1"/>
    <x v="2"/>
    <n v="0"/>
    <n v="0"/>
    <n v="0"/>
    <n v="-4175.0200000000004"/>
    <e v="#DIV/0!"/>
    <n v="2025"/>
    <x v="5"/>
    <n v="1"/>
    <s v="Q1"/>
  </r>
  <r>
    <s v="ORD-01009"/>
    <d v="2025-06-17T00:00:00"/>
    <s v="CUST-1378"/>
    <s v="Priya Kumar"/>
    <x v="1"/>
    <x v="7"/>
    <x v="0"/>
    <s v="Uttar Pradesh"/>
    <s v="Noida"/>
    <n v="2"/>
    <n v="3402.33"/>
    <n v="0.1"/>
    <n v="5103.2"/>
    <x v="1"/>
    <x v="1"/>
    <x v="2"/>
    <n v="0.2"/>
    <n v="2.0000000000000004E-2"/>
    <n v="4.000000000000001E-3"/>
    <n v="-5103.1959999999999"/>
    <n v="-1275798.9999999998"/>
    <n v="2025"/>
    <x v="9"/>
    <n v="6"/>
    <s v="Q2"/>
  </r>
  <r>
    <s v="ORD-01010"/>
    <d v="2025-05-10T00:00:00"/>
    <s v="CUST-2212"/>
    <s v="Vikram Kumar"/>
    <x v="0"/>
    <x v="0"/>
    <x v="0"/>
    <s v="Delhi"/>
    <s v="Delhi"/>
    <n v="3"/>
    <n v="9724.34"/>
    <n v="0.05"/>
    <n v="23407.42"/>
    <x v="0"/>
    <x v="1"/>
    <x v="2"/>
    <n v="0.15000000000000002"/>
    <n v="7.5000000000000015E-3"/>
    <n v="1.1250000000000003E-3"/>
    <n v="-23407.418874999999"/>
    <n v="-20806594.555555549"/>
    <n v="2025"/>
    <x v="6"/>
    <n v="5"/>
    <s v="Q2"/>
  </r>
  <r>
    <s v="ORD-01011"/>
    <d v="2025-03-25T00:00:00"/>
    <s v="CUST-1708"/>
    <s v="Meera Rao"/>
    <x v="3"/>
    <x v="3"/>
    <x v="3"/>
    <s v="Telangana"/>
    <s v="Hyderabad"/>
    <n v="1"/>
    <n v="11776.12"/>
    <n v="0.15"/>
    <n v="6477.69"/>
    <x v="0"/>
    <x v="2"/>
    <x v="2"/>
    <n v="0.15"/>
    <n v="2.2499999999999999E-2"/>
    <n v="3.375E-3"/>
    <n v="-6477.6866249999994"/>
    <n v="-1919314.5555555555"/>
    <n v="2025"/>
    <x v="3"/>
    <n v="3"/>
    <s v="Q1"/>
  </r>
  <r>
    <s v="ORD-01012"/>
    <d v="2025-11-17T00:00:00"/>
    <s v="CUST-2415"/>
    <s v="Arjun Joshi"/>
    <x v="4"/>
    <x v="12"/>
    <x v="0"/>
    <s v="Delhi"/>
    <s v="New Delhi"/>
    <n v="1"/>
    <n v="5049.53"/>
    <n v="0"/>
    <n v="3274.71"/>
    <x v="4"/>
    <x v="1"/>
    <x v="2"/>
    <n v="0"/>
    <n v="0"/>
    <n v="0"/>
    <n v="-3274.71"/>
    <e v="#DIV/0!"/>
    <n v="2025"/>
    <x v="8"/>
    <n v="11"/>
    <s v="Q4"/>
  </r>
  <r>
    <s v="ORD-01013"/>
    <d v="2025-11-15T00:00:00"/>
    <s v="CUST-1903"/>
    <s v="Rohan Joshi"/>
    <x v="0"/>
    <x v="0"/>
    <x v="3"/>
    <s v="Karnataka"/>
    <s v="Mysuru"/>
    <n v="1"/>
    <n v="16489.580000000002"/>
    <n v="0.15"/>
    <n v="11740.75"/>
    <x v="0"/>
    <x v="1"/>
    <x v="1"/>
    <n v="0.15"/>
    <n v="2.2499999999999999E-2"/>
    <n v="3.375E-3"/>
    <n v="-11740.746625"/>
    <n v="-3478739.7407407407"/>
    <n v="2025"/>
    <x v="8"/>
    <n v="11"/>
    <s v="Q4"/>
  </r>
  <r>
    <s v="ORD-01014"/>
    <d v="2025-04-11T00:00:00"/>
    <s v="CUST-2285"/>
    <s v="Vikram Kumar"/>
    <x v="1"/>
    <x v="1"/>
    <x v="0"/>
    <s v="Haryana"/>
    <s v="Gurugram"/>
    <n v="2"/>
    <n v="324.04000000000002"/>
    <n v="0"/>
    <n v="561.20000000000005"/>
    <x v="4"/>
    <x v="1"/>
    <x v="0"/>
    <n v="0"/>
    <n v="0"/>
    <n v="0"/>
    <n v="-561.20000000000005"/>
    <e v="#DIV/0!"/>
    <n v="2025"/>
    <x v="0"/>
    <n v="4"/>
    <s v="Q2"/>
  </r>
  <r>
    <s v="ORD-01015"/>
    <d v="2025-11-25T00:00:00"/>
    <s v="CUST-1815"/>
    <s v="Priya Sharma"/>
    <x v="3"/>
    <x v="14"/>
    <x v="0"/>
    <s v="Haryana"/>
    <s v="Faridabad"/>
    <n v="1"/>
    <n v="42307.24"/>
    <n v="0.05"/>
    <n v="29937.03"/>
    <x v="3"/>
    <x v="1"/>
    <x v="1"/>
    <n v="0.05"/>
    <n v="2.5000000000000005E-3"/>
    <n v="1.2500000000000003E-4"/>
    <n v="-29937.029875"/>
    <n v="-239496238.99999994"/>
    <n v="2025"/>
    <x v="8"/>
    <n v="11"/>
    <s v="Q4"/>
  </r>
  <r>
    <s v="ORD-01016"/>
    <d v="2025-09-30T00:00:00"/>
    <s v="CUST-2316"/>
    <s v="Arjun Patel"/>
    <x v="2"/>
    <x v="23"/>
    <x v="2"/>
    <s v="Goa"/>
    <s v="Margao"/>
    <n v="1"/>
    <n v="886.09"/>
    <n v="0.2"/>
    <n v="595.99"/>
    <x v="1"/>
    <x v="1"/>
    <x v="1"/>
    <n v="0.2"/>
    <n v="4.0000000000000008E-2"/>
    <n v="8.0000000000000019E-3"/>
    <n v="-595.98199999999997"/>
    <n v="-74497.749999999985"/>
    <n v="2025"/>
    <x v="2"/>
    <n v="9"/>
    <s v="Q3"/>
  </r>
  <r>
    <s v="ORD-01017"/>
    <d v="2025-09-22T00:00:00"/>
    <s v="CUST-1143"/>
    <s v="Sneha Gupta"/>
    <x v="4"/>
    <x v="12"/>
    <x v="1"/>
    <s v="Chhattisgarh"/>
    <s v="Raipur"/>
    <n v="1"/>
    <n v="554.82000000000005"/>
    <n v="0"/>
    <n v="472.28"/>
    <x v="1"/>
    <x v="1"/>
    <x v="0"/>
    <n v="0"/>
    <n v="0"/>
    <n v="0"/>
    <n v="-472.28"/>
    <e v="#DIV/0!"/>
    <n v="2025"/>
    <x v="2"/>
    <n v="9"/>
    <s v="Q3"/>
  </r>
  <r>
    <s v="ORD-01018"/>
    <d v="2025-02-07T00:00:00"/>
    <s v="CUST-2062"/>
    <s v="Aarav Joshi"/>
    <x v="3"/>
    <x v="3"/>
    <x v="1"/>
    <s v="Chhattisgarh"/>
    <s v="Raipur"/>
    <n v="1"/>
    <n v="11066.56"/>
    <n v="0"/>
    <n v="7899.23"/>
    <x v="1"/>
    <x v="1"/>
    <x v="1"/>
    <n v="0"/>
    <n v="0"/>
    <n v="0"/>
    <n v="-7899.23"/>
    <e v="#DIV/0!"/>
    <n v="2025"/>
    <x v="11"/>
    <n v="2"/>
    <s v="Q1"/>
  </r>
  <r>
    <s v="ORD-01019"/>
    <d v="2025-04-04T00:00:00"/>
    <s v="CUST-2060"/>
    <s v="Neha Rao"/>
    <x v="1"/>
    <x v="1"/>
    <x v="2"/>
    <s v="Maharashtra"/>
    <s v="Mumbai"/>
    <n v="2"/>
    <n v="2258.81"/>
    <n v="0.15"/>
    <n v="2884.58"/>
    <x v="0"/>
    <x v="1"/>
    <x v="0"/>
    <n v="0.3"/>
    <n v="4.4999999999999998E-2"/>
    <n v="1.35E-2"/>
    <n v="-2884.5664999999999"/>
    <n v="-213671.59259259258"/>
    <n v="2025"/>
    <x v="0"/>
    <n v="4"/>
    <s v="Q2"/>
  </r>
  <r>
    <s v="ORD-01020"/>
    <d v="2025-04-05T00:00:00"/>
    <s v="CUST-1115"/>
    <s v="Meera Reddy"/>
    <x v="2"/>
    <x v="20"/>
    <x v="2"/>
    <s v="Goa"/>
    <s v="Margao"/>
    <n v="1"/>
    <n v="5695.47"/>
    <n v="0"/>
    <n v="4376.95"/>
    <x v="2"/>
    <x v="0"/>
    <x v="1"/>
    <n v="0"/>
    <n v="0"/>
    <n v="0"/>
    <n v="-4376.95"/>
    <e v="#DIV/0!"/>
    <n v="2025"/>
    <x v="0"/>
    <n v="4"/>
    <s v="Q2"/>
  </r>
  <r>
    <s v="ORD-01021"/>
    <d v="2025-11-01T00:00:00"/>
    <s v="CUST-1514"/>
    <s v="Arjun Rao"/>
    <x v="2"/>
    <x v="2"/>
    <x v="2"/>
    <s v="Maharashtra"/>
    <s v="Mumbai"/>
    <n v="1"/>
    <n v="2259.7800000000002"/>
    <n v="0"/>
    <n v="1856.32"/>
    <x v="4"/>
    <x v="1"/>
    <x v="0"/>
    <n v="0"/>
    <n v="0"/>
    <n v="0"/>
    <n v="-1856.32"/>
    <e v="#DIV/0!"/>
    <n v="2025"/>
    <x v="8"/>
    <n v="11"/>
    <s v="Q4"/>
  </r>
  <r>
    <s v="ORD-01022"/>
    <d v="2025-03-10T00:00:00"/>
    <s v="CUST-2039"/>
    <s v="Neha Reddy"/>
    <x v="2"/>
    <x v="20"/>
    <x v="2"/>
    <s v="Goa"/>
    <s v="Panaji"/>
    <n v="2"/>
    <n v="4529.4399999999996"/>
    <n v="0.05"/>
    <n v="6363.22"/>
    <x v="2"/>
    <x v="1"/>
    <x v="2"/>
    <n v="0.1"/>
    <n v="5.000000000000001E-3"/>
    <n v="5.0000000000000012E-4"/>
    <n v="-6363.2195000000002"/>
    <n v="-12726438.999999998"/>
    <n v="2025"/>
    <x v="3"/>
    <n v="3"/>
    <s v="Q1"/>
  </r>
  <r>
    <s v="ORD-01023"/>
    <d v="2025-11-14T00:00:00"/>
    <s v="CUST-1311"/>
    <s v="Priya Verma"/>
    <x v="4"/>
    <x v="15"/>
    <x v="3"/>
    <s v="Andhra Pradesh"/>
    <s v="Vijayawada"/>
    <n v="3"/>
    <n v="3994.83"/>
    <n v="0.1"/>
    <n v="8110.25"/>
    <x v="0"/>
    <x v="2"/>
    <x v="0"/>
    <n v="0.30000000000000004"/>
    <n v="3.0000000000000006E-2"/>
    <n v="9.0000000000000028E-3"/>
    <n v="-8110.241"/>
    <n v="-901137.88888888864"/>
    <n v="2025"/>
    <x v="8"/>
    <n v="11"/>
    <s v="Q4"/>
  </r>
  <r>
    <s v="ORD-01024"/>
    <d v="2025-08-24T00:00:00"/>
    <s v="CUST-2250"/>
    <s v="Aarav Gupta"/>
    <x v="3"/>
    <x v="14"/>
    <x v="0"/>
    <s v="Punjab"/>
    <s v="Amritsar"/>
    <n v="1"/>
    <n v="16380.07"/>
    <n v="0.1"/>
    <n v="9425.64"/>
    <x v="2"/>
    <x v="1"/>
    <x v="1"/>
    <n v="0.1"/>
    <n v="1.0000000000000002E-2"/>
    <n v="1.0000000000000002E-3"/>
    <n v="-9425.6389999999992"/>
    <n v="-9425638.9999999963"/>
    <n v="2025"/>
    <x v="7"/>
    <n v="8"/>
    <s v="Q3"/>
  </r>
  <r>
    <s v="ORD-01025"/>
    <d v="2025-11-30T00:00:00"/>
    <s v="CUST-1845"/>
    <s v="Priya Patel"/>
    <x v="3"/>
    <x v="13"/>
    <x v="3"/>
    <s v="Karnataka"/>
    <s v="Mysuru"/>
    <n v="1"/>
    <n v="34154.69"/>
    <n v="0.15"/>
    <n v="18408.419999999998"/>
    <x v="2"/>
    <x v="1"/>
    <x v="1"/>
    <n v="0.15"/>
    <n v="2.2499999999999999E-2"/>
    <n v="3.375E-3"/>
    <n v="-18408.416624999998"/>
    <n v="-5454345.666666666"/>
    <n v="2025"/>
    <x v="8"/>
    <n v="11"/>
    <s v="Q4"/>
  </r>
  <r>
    <s v="ORD-01026"/>
    <d v="2025-05-17T00:00:00"/>
    <s v="CUST-2212"/>
    <s v="Arjun Patel"/>
    <x v="4"/>
    <x v="15"/>
    <x v="2"/>
    <s v="Rajasthan"/>
    <s v="Udaipur"/>
    <n v="4"/>
    <n v="7278.45"/>
    <n v="0.05"/>
    <n v="22467.08"/>
    <x v="2"/>
    <x v="1"/>
    <x v="0"/>
    <n v="0.2"/>
    <n v="1.0000000000000002E-2"/>
    <n v="2.0000000000000005E-3"/>
    <n v="-22467.078000000001"/>
    <n v="-11233538.999999998"/>
    <n v="2025"/>
    <x v="6"/>
    <n v="5"/>
    <s v="Q2"/>
  </r>
  <r>
    <s v="ORD-01027"/>
    <d v="2025-03-17T00:00:00"/>
    <s v="CUST-1025"/>
    <s v="Vikram Gupta"/>
    <x v="1"/>
    <x v="17"/>
    <x v="2"/>
    <s v="Rajasthan"/>
    <s v="Jaipur"/>
    <n v="1"/>
    <n v="4204.34"/>
    <n v="0.05"/>
    <n v="2977.17"/>
    <x v="0"/>
    <x v="2"/>
    <x v="2"/>
    <n v="0.05"/>
    <n v="2.5000000000000005E-3"/>
    <n v="1.2500000000000003E-4"/>
    <n v="-2977.169875"/>
    <n v="-23817358.999999996"/>
    <n v="2025"/>
    <x v="3"/>
    <n v="3"/>
    <s v="Q1"/>
  </r>
  <r>
    <s v="ORD-01028"/>
    <d v="2025-02-04T00:00:00"/>
    <s v="CUST-1782"/>
    <s v="Aarav Gupta"/>
    <x v="3"/>
    <x v="14"/>
    <x v="3"/>
    <s v="Tamil Nadu"/>
    <s v="Chennai"/>
    <n v="4"/>
    <n v="55253.99"/>
    <n v="0.05"/>
    <n v="135071.51999999999"/>
    <x v="2"/>
    <x v="1"/>
    <x v="1"/>
    <n v="0.2"/>
    <n v="1.0000000000000002E-2"/>
    <n v="2.0000000000000005E-3"/>
    <n v="-135071.51799999998"/>
    <n v="-67535758.99999997"/>
    <n v="2025"/>
    <x v="11"/>
    <n v="2"/>
    <s v="Q1"/>
  </r>
  <r>
    <s v="ORD-01029"/>
    <d v="2025-01-01T00:00:00"/>
    <s v="CUST-1489"/>
    <s v="Sneha Joshi"/>
    <x v="0"/>
    <x v="0"/>
    <x v="0"/>
    <s v="Punjab"/>
    <s v="Ludhiana"/>
    <n v="1"/>
    <n v="6557.05"/>
    <n v="0.15"/>
    <n v="3804.6"/>
    <x v="2"/>
    <x v="0"/>
    <x v="2"/>
    <n v="0.15"/>
    <n v="2.2499999999999999E-2"/>
    <n v="3.375E-3"/>
    <n v="-3804.5966250000001"/>
    <n v="-1127287.888888889"/>
    <n v="2025"/>
    <x v="5"/>
    <n v="1"/>
    <s v="Q1"/>
  </r>
  <r>
    <s v="ORD-01030"/>
    <d v="2025-10-23T00:00:00"/>
    <s v="CUST-2264"/>
    <s v="Isha Verma"/>
    <x v="2"/>
    <x v="10"/>
    <x v="3"/>
    <s v="Telangana"/>
    <s v="Hyderabad"/>
    <n v="1"/>
    <n v="5636.81"/>
    <n v="0.1"/>
    <n v="4038.75"/>
    <x v="4"/>
    <x v="1"/>
    <x v="1"/>
    <n v="0.1"/>
    <n v="1.0000000000000002E-2"/>
    <n v="1.0000000000000002E-3"/>
    <n v="-4038.7489999999998"/>
    <n v="-4038748.9999999991"/>
    <n v="2025"/>
    <x v="10"/>
    <n v="10"/>
    <s v="Q4"/>
  </r>
  <r>
    <s v="ORD-01031"/>
    <d v="2025-11-16T00:00:00"/>
    <s v="CUST-2417"/>
    <s v="Vikram Sharma"/>
    <x v="0"/>
    <x v="11"/>
    <x v="2"/>
    <s v="Goa"/>
    <s v="Margao"/>
    <n v="1"/>
    <n v="4370.6899999999996"/>
    <n v="0.15"/>
    <n v="2790.92"/>
    <x v="0"/>
    <x v="2"/>
    <x v="1"/>
    <n v="0.15"/>
    <n v="2.2499999999999999E-2"/>
    <n v="3.375E-3"/>
    <n v="-2790.9166250000003"/>
    <n v="-826938.25925925933"/>
    <n v="2025"/>
    <x v="8"/>
    <n v="11"/>
    <s v="Q4"/>
  </r>
  <r>
    <s v="ORD-01032"/>
    <d v="2025-03-01T00:00:00"/>
    <s v="CUST-2201"/>
    <s v="Kiran Patel"/>
    <x v="3"/>
    <x v="16"/>
    <x v="4"/>
    <s v="Jharkhand"/>
    <s v="Ranchi"/>
    <n v="1"/>
    <n v="48389.99"/>
    <n v="0.2"/>
    <n v="31996.33"/>
    <x v="0"/>
    <x v="1"/>
    <x v="2"/>
    <n v="0.2"/>
    <n v="4.0000000000000008E-2"/>
    <n v="8.0000000000000019E-3"/>
    <n v="-31996.322"/>
    <n v="-3999540.2499999991"/>
    <n v="2025"/>
    <x v="3"/>
    <n v="3"/>
    <s v="Q1"/>
  </r>
  <r>
    <s v="ORD-01033"/>
    <d v="2025-11-16T00:00:00"/>
    <s v="CUST-1374"/>
    <s v="Arjun Joshi"/>
    <x v="2"/>
    <x v="20"/>
    <x v="3"/>
    <s v="Tamil Nadu"/>
    <s v="Chennai"/>
    <n v="3"/>
    <n v="6659.34"/>
    <n v="0.05"/>
    <n v="13708.51"/>
    <x v="4"/>
    <x v="1"/>
    <x v="2"/>
    <n v="0.15000000000000002"/>
    <n v="7.5000000000000015E-3"/>
    <n v="1.1250000000000003E-3"/>
    <n v="-13708.508875"/>
    <n v="-12185341.222222218"/>
    <n v="2025"/>
    <x v="8"/>
    <n v="11"/>
    <s v="Q4"/>
  </r>
  <r>
    <s v="ORD-01034"/>
    <d v="2025-12-15T00:00:00"/>
    <s v="CUST-1675"/>
    <s v="Ananya Rao"/>
    <x v="3"/>
    <x v="13"/>
    <x v="3"/>
    <s v="Andhra Pradesh"/>
    <s v="Visakhapatnam"/>
    <n v="5"/>
    <n v="2372.73"/>
    <n v="0.05"/>
    <n v="7324.92"/>
    <x v="0"/>
    <x v="2"/>
    <x v="1"/>
    <n v="0.25"/>
    <n v="1.2500000000000001E-2"/>
    <n v="3.1250000000000002E-3"/>
    <n v="-7324.9168749999999"/>
    <n v="-2343973.4"/>
    <n v="2025"/>
    <x v="1"/>
    <n v="12"/>
    <s v="Q4"/>
  </r>
  <r>
    <s v="ORD-01035"/>
    <d v="2025-11-24T00:00:00"/>
    <s v="CUST-1726"/>
    <s v="Aarav Reddy"/>
    <x v="1"/>
    <x v="21"/>
    <x v="4"/>
    <s v="Jharkhand"/>
    <s v="Ranchi"/>
    <n v="4"/>
    <n v="2341.73"/>
    <n v="0.1"/>
    <n v="5813.22"/>
    <x v="1"/>
    <x v="1"/>
    <x v="2"/>
    <n v="0.4"/>
    <n v="4.0000000000000008E-2"/>
    <n v="1.6000000000000004E-2"/>
    <n v="-5813.2040000000006"/>
    <n v="-363325.24999999994"/>
    <n v="2025"/>
    <x v="8"/>
    <n v="11"/>
    <s v="Q4"/>
  </r>
  <r>
    <s v="ORD-01036"/>
    <d v="2025-09-24T00:00:00"/>
    <s v="CUST-2285"/>
    <s v="Arjun Nair"/>
    <x v="1"/>
    <x v="21"/>
    <x v="1"/>
    <s v="Chhattisgarh"/>
    <s v="Raipur"/>
    <n v="3"/>
    <n v="3326.91"/>
    <n v="0"/>
    <n v="6473.39"/>
    <x v="4"/>
    <x v="1"/>
    <x v="1"/>
    <n v="0"/>
    <n v="0"/>
    <n v="0"/>
    <n v="-6473.39"/>
    <e v="#DIV/0!"/>
    <n v="2025"/>
    <x v="2"/>
    <n v="9"/>
    <s v="Q3"/>
  </r>
  <r>
    <s v="ORD-01037"/>
    <d v="2025-12-27T00:00:00"/>
    <s v="CUST-1236"/>
    <s v="Kiran Nair"/>
    <x v="0"/>
    <x v="5"/>
    <x v="1"/>
    <s v="Chhattisgarh"/>
    <s v="Bilaspur"/>
    <n v="3"/>
    <n v="12840.72"/>
    <n v="0"/>
    <n v="28696.06"/>
    <x v="1"/>
    <x v="0"/>
    <x v="2"/>
    <n v="0"/>
    <n v="0"/>
    <n v="0"/>
    <n v="-28696.06"/>
    <e v="#DIV/0!"/>
    <n v="2025"/>
    <x v="1"/>
    <n v="12"/>
    <s v="Q4"/>
  </r>
  <r>
    <s v="ORD-01038"/>
    <d v="2025-08-17T00:00:00"/>
    <s v="CUST-2486"/>
    <s v="Rahul Reddy"/>
    <x v="3"/>
    <x v="3"/>
    <x v="0"/>
    <s v="Uttar Pradesh"/>
    <s v="Lucknow"/>
    <n v="2"/>
    <n v="12681.57"/>
    <n v="0.15"/>
    <n v="16024.3"/>
    <x v="1"/>
    <x v="1"/>
    <x v="2"/>
    <n v="0.3"/>
    <n v="4.4999999999999998E-2"/>
    <n v="1.35E-2"/>
    <n v="-16024.2865"/>
    <n v="-1186984.1851851852"/>
    <n v="2025"/>
    <x v="7"/>
    <n v="8"/>
    <s v="Q3"/>
  </r>
  <r>
    <s v="ORD-01039"/>
    <d v="2025-09-27T00:00:00"/>
    <s v="CUST-1657"/>
    <s v="Sneha Verma"/>
    <x v="3"/>
    <x v="16"/>
    <x v="3"/>
    <s v="Telangana"/>
    <s v="Hyderabad"/>
    <n v="3"/>
    <n v="63233.64"/>
    <n v="0.05"/>
    <n v="115201.82"/>
    <x v="2"/>
    <x v="1"/>
    <x v="2"/>
    <n v="0.15000000000000002"/>
    <n v="7.5000000000000015E-3"/>
    <n v="1.1250000000000003E-3"/>
    <n v="-115201.81887500001"/>
    <n v="-102401616.77777776"/>
    <n v="2025"/>
    <x v="2"/>
    <n v="9"/>
    <s v="Q3"/>
  </r>
  <r>
    <s v="ORD-01040"/>
    <d v="2025-11-12T00:00:00"/>
    <s v="CUST-2534"/>
    <s v="Vikram Reddy"/>
    <x v="0"/>
    <x v="6"/>
    <x v="3"/>
    <s v="Tamil Nadu"/>
    <s v="Chennai"/>
    <n v="1"/>
    <n v="11344.09"/>
    <n v="0.1"/>
    <n v="6838.33"/>
    <x v="2"/>
    <x v="0"/>
    <x v="2"/>
    <n v="0.1"/>
    <n v="1.0000000000000002E-2"/>
    <n v="1.0000000000000002E-3"/>
    <n v="-6838.3289999999997"/>
    <n v="-6838328.9999999981"/>
    <n v="2025"/>
    <x v="8"/>
    <n v="11"/>
    <s v="Q4"/>
  </r>
  <r>
    <s v="ORD-01041"/>
    <d v="2025-10-13T00:00:00"/>
    <s v="CUST-1069"/>
    <s v="Kiran Sharma"/>
    <x v="2"/>
    <x v="8"/>
    <x v="4"/>
    <s v="Jharkhand"/>
    <s v="Ranchi"/>
    <n v="1"/>
    <n v="1484.65"/>
    <n v="0.1"/>
    <n v="1165.3699999999999"/>
    <x v="1"/>
    <x v="2"/>
    <x v="2"/>
    <n v="0.1"/>
    <n v="1.0000000000000002E-2"/>
    <n v="1.0000000000000002E-3"/>
    <n v="-1165.3689999999999"/>
    <n v="-1165368.9999999995"/>
    <n v="2025"/>
    <x v="10"/>
    <n v="10"/>
    <s v="Q4"/>
  </r>
  <r>
    <s v="ORD-01042"/>
    <d v="2025-10-18T00:00:00"/>
    <s v="CUST-1973"/>
    <s v="Aarav Joshi"/>
    <x v="0"/>
    <x v="0"/>
    <x v="4"/>
    <s v="Jharkhand"/>
    <s v="Jamshedpur"/>
    <n v="2"/>
    <n v="1055.04"/>
    <n v="0.1"/>
    <n v="1663.03"/>
    <x v="0"/>
    <x v="1"/>
    <x v="0"/>
    <n v="0.2"/>
    <n v="2.0000000000000004E-2"/>
    <n v="4.000000000000001E-3"/>
    <n v="-1663.0260000000001"/>
    <n v="-415756.49999999994"/>
    <n v="2025"/>
    <x v="10"/>
    <n v="10"/>
    <s v="Q4"/>
  </r>
  <r>
    <s v="ORD-01043"/>
    <d v="2025-08-01T00:00:00"/>
    <s v="CUST-2275"/>
    <s v="Priya Nair"/>
    <x v="2"/>
    <x v="23"/>
    <x v="0"/>
    <s v="Haryana"/>
    <s v="Faridabad"/>
    <n v="3"/>
    <n v="5569.54"/>
    <n v="0"/>
    <n v="11847.86"/>
    <x v="2"/>
    <x v="2"/>
    <x v="0"/>
    <n v="0"/>
    <n v="0"/>
    <n v="0"/>
    <n v="-11847.86"/>
    <e v="#DIV/0!"/>
    <n v="2025"/>
    <x v="7"/>
    <n v="8"/>
    <s v="Q3"/>
  </r>
  <r>
    <s v="ORD-01044"/>
    <d v="2025-06-14T00:00:00"/>
    <s v="CUST-1566"/>
    <s v="Priya Singh"/>
    <x v="0"/>
    <x v="4"/>
    <x v="2"/>
    <s v="Gujarat"/>
    <s v="Surat"/>
    <n v="2"/>
    <n v="2078.89"/>
    <n v="0.1"/>
    <n v="2460.7800000000002"/>
    <x v="4"/>
    <x v="1"/>
    <x v="0"/>
    <n v="0.2"/>
    <n v="2.0000000000000004E-2"/>
    <n v="4.000000000000001E-3"/>
    <n v="-2460.7760000000003"/>
    <n v="-615193.99999999988"/>
    <n v="2025"/>
    <x v="9"/>
    <n v="6"/>
    <s v="Q2"/>
  </r>
  <r>
    <s v="ORD-01045"/>
    <d v="2025-01-05T00:00:00"/>
    <s v="CUST-1687"/>
    <s v="Meera Sharma"/>
    <x v="0"/>
    <x v="5"/>
    <x v="3"/>
    <s v="Tamil Nadu"/>
    <s v="Chennai"/>
    <n v="3"/>
    <n v="3140.18"/>
    <n v="0.05"/>
    <n v="5987.04"/>
    <x v="0"/>
    <x v="0"/>
    <x v="1"/>
    <n v="0.15000000000000002"/>
    <n v="7.5000000000000015E-3"/>
    <n v="1.1250000000000003E-3"/>
    <n v="-5987.0388750000002"/>
    <n v="-5321812.3333333321"/>
    <n v="2025"/>
    <x v="5"/>
    <n v="1"/>
    <s v="Q1"/>
  </r>
  <r>
    <s v="ORD-01046"/>
    <d v="2025-12-05T00:00:00"/>
    <s v="CUST-1735"/>
    <s v="Rohan Rao"/>
    <x v="3"/>
    <x v="14"/>
    <x v="1"/>
    <s v="Madhya Pradesh"/>
    <s v="Indore"/>
    <n v="2"/>
    <n v="38001.71"/>
    <n v="0.15"/>
    <n v="41421.58"/>
    <x v="2"/>
    <x v="0"/>
    <x v="1"/>
    <n v="0.3"/>
    <n v="4.4999999999999998E-2"/>
    <n v="1.35E-2"/>
    <n v="-41421.566500000001"/>
    <n v="-3068264.1851851852"/>
    <n v="2025"/>
    <x v="1"/>
    <n v="12"/>
    <s v="Q4"/>
  </r>
  <r>
    <s v="ORD-01047"/>
    <d v="2025-03-19T00:00:00"/>
    <s v="CUST-2354"/>
    <s v="Ananya Patel"/>
    <x v="3"/>
    <x v="13"/>
    <x v="0"/>
    <s v="Uttar Pradesh"/>
    <s v="Lucknow"/>
    <n v="2"/>
    <n v="39822.6"/>
    <n v="0.05"/>
    <n v="48592.86"/>
    <x v="1"/>
    <x v="0"/>
    <x v="1"/>
    <n v="0.1"/>
    <n v="5.000000000000001E-3"/>
    <n v="5.0000000000000012E-4"/>
    <n v="-48592.859499999999"/>
    <n v="-97185718.99999997"/>
    <n v="2025"/>
    <x v="3"/>
    <n v="3"/>
    <s v="Q1"/>
  </r>
  <r>
    <s v="ORD-01048"/>
    <d v="2025-03-03T00:00:00"/>
    <s v="CUST-2520"/>
    <s v="Isha Verma"/>
    <x v="3"/>
    <x v="16"/>
    <x v="0"/>
    <s v="Uttar Pradesh"/>
    <s v="Lucknow"/>
    <n v="5"/>
    <n v="45117.33"/>
    <n v="0.15"/>
    <n v="128505.44"/>
    <x v="0"/>
    <x v="2"/>
    <x v="0"/>
    <n v="0.75"/>
    <n v="0.11249999999999999"/>
    <n v="8.4374999999999992E-2"/>
    <n v="-128505.355625"/>
    <n v="-1523026.4370370372"/>
    <n v="2025"/>
    <x v="3"/>
    <n v="3"/>
    <s v="Q1"/>
  </r>
  <r>
    <s v="ORD-01049"/>
    <d v="2025-05-12T00:00:00"/>
    <s v="CUST-2021"/>
    <s v="Sneha Kumar"/>
    <x v="0"/>
    <x v="5"/>
    <x v="2"/>
    <s v="Goa"/>
    <s v="Margao"/>
    <n v="1"/>
    <n v="7507.79"/>
    <n v="0.05"/>
    <n v="5294.49"/>
    <x v="2"/>
    <x v="1"/>
    <x v="2"/>
    <n v="0.05"/>
    <n v="2.5000000000000005E-3"/>
    <n v="1.2500000000000003E-4"/>
    <n v="-5294.4898750000002"/>
    <n v="-42355918.999999993"/>
    <n v="2025"/>
    <x v="6"/>
    <n v="5"/>
    <s v="Q2"/>
  </r>
  <r>
    <s v="ORD-01050"/>
    <d v="2025-03-30T00:00:00"/>
    <s v="CUST-1574"/>
    <s v="Priya Patel"/>
    <x v="4"/>
    <x v="19"/>
    <x v="2"/>
    <s v="Rajasthan"/>
    <s v="Udaipur"/>
    <n v="4"/>
    <n v="7078.14"/>
    <n v="0.2"/>
    <n v="18241.13"/>
    <x v="1"/>
    <x v="1"/>
    <x v="1"/>
    <n v="0.8"/>
    <n v="0.16000000000000003"/>
    <n v="0.12800000000000003"/>
    <n v="-18241.002"/>
    <n v="-142507.82812499997"/>
    <n v="2025"/>
    <x v="3"/>
    <n v="3"/>
    <s v="Q1"/>
  </r>
  <r>
    <s v="ORD-01051"/>
    <d v="2025-08-25T00:00:00"/>
    <s v="CUST-1349"/>
    <s v="Rahul Verma"/>
    <x v="1"/>
    <x v="17"/>
    <x v="4"/>
    <s v="West Bengal"/>
    <s v="Kolkata"/>
    <n v="2"/>
    <n v="4878.2"/>
    <n v="0.15"/>
    <n v="5482.37"/>
    <x v="0"/>
    <x v="2"/>
    <x v="2"/>
    <n v="0.3"/>
    <n v="4.4999999999999998E-2"/>
    <n v="1.35E-2"/>
    <n v="-5482.3564999999999"/>
    <n v="-406100.48148148146"/>
    <n v="2025"/>
    <x v="7"/>
    <n v="8"/>
    <s v="Q3"/>
  </r>
  <r>
    <s v="ORD-01052"/>
    <d v="2025-02-11T00:00:00"/>
    <s v="CUST-1016"/>
    <s v="Neha Gupta"/>
    <x v="3"/>
    <x v="13"/>
    <x v="1"/>
    <s v="Chhattisgarh"/>
    <s v="Raipur"/>
    <n v="2"/>
    <n v="18714.53"/>
    <n v="0.1"/>
    <n v="24537.16"/>
    <x v="0"/>
    <x v="1"/>
    <x v="2"/>
    <n v="0.2"/>
    <n v="2.0000000000000004E-2"/>
    <n v="4.000000000000001E-3"/>
    <n v="-24537.155999999999"/>
    <n v="-6134288.9999999981"/>
    <n v="2025"/>
    <x v="11"/>
    <n v="2"/>
    <s v="Q1"/>
  </r>
  <r>
    <s v="ORD-01053"/>
    <d v="2025-03-30T00:00:00"/>
    <s v="CUST-1209"/>
    <s v="Meera Verma"/>
    <x v="3"/>
    <x v="16"/>
    <x v="3"/>
    <s v="Karnataka"/>
    <s v="Mysuru"/>
    <n v="3"/>
    <n v="46142.32"/>
    <n v="0.05"/>
    <n v="84457.96"/>
    <x v="2"/>
    <x v="1"/>
    <x v="0"/>
    <n v="0.15000000000000002"/>
    <n v="7.5000000000000015E-3"/>
    <n v="1.1250000000000003E-3"/>
    <n v="-84457.958875000011"/>
    <n v="-75073741.222222209"/>
    <n v="2025"/>
    <x v="3"/>
    <n v="3"/>
    <s v="Q1"/>
  </r>
  <r>
    <s v="ORD-01054"/>
    <d v="2025-10-23T00:00:00"/>
    <s v="CUST-1647"/>
    <s v="Rohan Verma"/>
    <x v="3"/>
    <x v="13"/>
    <x v="3"/>
    <s v="Telangana"/>
    <s v="Warangal"/>
    <n v="1"/>
    <n v="60457.760000000002"/>
    <n v="0.05"/>
    <n v="44892.5"/>
    <x v="3"/>
    <x v="1"/>
    <x v="1"/>
    <n v="0.05"/>
    <n v="2.5000000000000005E-3"/>
    <n v="1.2500000000000003E-4"/>
    <n v="-44892.499875000001"/>
    <n v="-359139998.99999994"/>
    <n v="2025"/>
    <x v="10"/>
    <n v="10"/>
    <s v="Q4"/>
  </r>
  <r>
    <s v="ORD-01055"/>
    <d v="2025-11-24T00:00:00"/>
    <s v="CUST-2067"/>
    <s v="Vikram Singh"/>
    <x v="0"/>
    <x v="11"/>
    <x v="1"/>
    <s v="Madhya Pradesh"/>
    <s v="Indore"/>
    <n v="1"/>
    <n v="12572.76"/>
    <n v="0.1"/>
    <n v="8282.76"/>
    <x v="0"/>
    <x v="1"/>
    <x v="2"/>
    <n v="0.1"/>
    <n v="1.0000000000000002E-2"/>
    <n v="1.0000000000000002E-3"/>
    <n v="-8282.759"/>
    <n v="-8282758.9999999981"/>
    <n v="2025"/>
    <x v="8"/>
    <n v="11"/>
    <s v="Q4"/>
  </r>
  <r>
    <s v="ORD-01056"/>
    <d v="2025-10-22T00:00:00"/>
    <s v="CUST-1974"/>
    <s v="Kiran Singh"/>
    <x v="0"/>
    <x v="6"/>
    <x v="4"/>
    <s v="West Bengal"/>
    <s v="Durgapur"/>
    <n v="2"/>
    <n v="12483.19"/>
    <n v="0.1"/>
    <n v="18601.3"/>
    <x v="1"/>
    <x v="1"/>
    <x v="1"/>
    <n v="0.2"/>
    <n v="2.0000000000000004E-2"/>
    <n v="4.000000000000001E-3"/>
    <n v="-18601.295999999998"/>
    <n v="-4650323.9999999981"/>
    <n v="2025"/>
    <x v="10"/>
    <n v="10"/>
    <s v="Q4"/>
  </r>
  <r>
    <s v="ORD-01057"/>
    <d v="2025-04-14T00:00:00"/>
    <s v="CUST-1684"/>
    <s v="Ananya Sharma"/>
    <x v="0"/>
    <x v="11"/>
    <x v="3"/>
    <s v="Telangana"/>
    <s v="Hyderabad"/>
    <n v="1"/>
    <n v="4571.2700000000004"/>
    <n v="0.05"/>
    <n v="3688.1"/>
    <x v="1"/>
    <x v="2"/>
    <x v="2"/>
    <n v="0.05"/>
    <n v="2.5000000000000005E-3"/>
    <n v="1.2500000000000003E-4"/>
    <n v="-3688.0998749999999"/>
    <n v="-29504798.999999993"/>
    <n v="2025"/>
    <x v="0"/>
    <n v="4"/>
    <s v="Q2"/>
  </r>
  <r>
    <s v="ORD-01058"/>
    <d v="2025-01-14T00:00:00"/>
    <s v="CUST-1839"/>
    <s v="Isha Kumar"/>
    <x v="3"/>
    <x v="18"/>
    <x v="2"/>
    <s v="Gujarat"/>
    <s v="Surat"/>
    <n v="2"/>
    <n v="35480.769999999997"/>
    <n v="0.1"/>
    <n v="43637.63"/>
    <x v="1"/>
    <x v="1"/>
    <x v="1"/>
    <n v="0.2"/>
    <n v="2.0000000000000004E-2"/>
    <n v="4.000000000000001E-3"/>
    <n v="-43637.625999999997"/>
    <n v="-10909406.499999996"/>
    <n v="2025"/>
    <x v="5"/>
    <n v="1"/>
    <s v="Q1"/>
  </r>
  <r>
    <s v="ORD-01059"/>
    <d v="2025-10-15T00:00:00"/>
    <s v="CUST-1394"/>
    <s v="Ananya Gupta"/>
    <x v="3"/>
    <x v="3"/>
    <x v="4"/>
    <s v="West Bengal"/>
    <s v="Durgapur"/>
    <n v="1"/>
    <n v="37220.199999999997"/>
    <n v="0.1"/>
    <n v="24260.720000000001"/>
    <x v="0"/>
    <x v="1"/>
    <x v="1"/>
    <n v="0.1"/>
    <n v="1.0000000000000002E-2"/>
    <n v="1.0000000000000002E-3"/>
    <n v="-24260.719000000001"/>
    <n v="-24260718.999999996"/>
    <n v="2025"/>
    <x v="10"/>
    <n v="10"/>
    <s v="Q4"/>
  </r>
  <r>
    <s v="ORD-01060"/>
    <d v="2025-06-28T00:00:00"/>
    <s v="CUST-1639"/>
    <s v="Kiran Verma"/>
    <x v="3"/>
    <x v="18"/>
    <x v="3"/>
    <s v="Karnataka"/>
    <s v="Bengaluru"/>
    <n v="4"/>
    <n v="45958.23"/>
    <n v="0"/>
    <n v="137746.94"/>
    <x v="1"/>
    <x v="1"/>
    <x v="1"/>
    <n v="0"/>
    <n v="0"/>
    <n v="0"/>
    <n v="-137746.94"/>
    <e v="#DIV/0!"/>
    <n v="2025"/>
    <x v="9"/>
    <n v="6"/>
    <s v="Q2"/>
  </r>
  <r>
    <s v="ORD-01061"/>
    <d v="2025-05-05T00:00:00"/>
    <s v="CUST-1380"/>
    <s v="Meera Rao"/>
    <x v="3"/>
    <x v="13"/>
    <x v="3"/>
    <s v="Tamil Nadu"/>
    <s v="Chennai"/>
    <n v="1"/>
    <n v="64798.16"/>
    <n v="0"/>
    <n v="56960.02"/>
    <x v="4"/>
    <x v="0"/>
    <x v="1"/>
    <n v="0"/>
    <n v="0"/>
    <n v="0"/>
    <n v="-56960.02"/>
    <e v="#DIV/0!"/>
    <n v="2025"/>
    <x v="6"/>
    <n v="5"/>
    <s v="Q2"/>
  </r>
  <r>
    <s v="ORD-01062"/>
    <d v="2025-12-19T00:00:00"/>
    <s v="CUST-1901"/>
    <s v="Sneha Nair"/>
    <x v="2"/>
    <x v="20"/>
    <x v="3"/>
    <s v="Tamil Nadu"/>
    <s v="Coimbatore"/>
    <n v="2"/>
    <n v="622.04999999999995"/>
    <n v="0"/>
    <n v="1067.54"/>
    <x v="2"/>
    <x v="1"/>
    <x v="0"/>
    <n v="0"/>
    <n v="0"/>
    <n v="0"/>
    <n v="-1067.54"/>
    <e v="#DIV/0!"/>
    <n v="2025"/>
    <x v="1"/>
    <n v="12"/>
    <s v="Q4"/>
  </r>
  <r>
    <s v="ORD-01063"/>
    <d v="2025-01-23T00:00:00"/>
    <s v="CUST-2331"/>
    <s v="Isha Gupta"/>
    <x v="3"/>
    <x v="16"/>
    <x v="0"/>
    <s v="Haryana"/>
    <s v="Gurugram"/>
    <n v="4"/>
    <n v="5642.27"/>
    <n v="0"/>
    <n v="19684.18"/>
    <x v="0"/>
    <x v="1"/>
    <x v="1"/>
    <n v="0"/>
    <n v="0"/>
    <n v="0"/>
    <n v="-19684.18"/>
    <e v="#DIV/0!"/>
    <n v="2025"/>
    <x v="5"/>
    <n v="1"/>
    <s v="Q1"/>
  </r>
  <r>
    <s v="ORD-01064"/>
    <d v="2025-03-04T00:00:00"/>
    <s v="CUST-2031"/>
    <s v="Aarav Kumar"/>
    <x v="0"/>
    <x v="0"/>
    <x v="1"/>
    <s v="Madhya Pradesh"/>
    <s v="Indore"/>
    <n v="4"/>
    <n v="2048.54"/>
    <n v="0.05"/>
    <n v="5765.59"/>
    <x v="2"/>
    <x v="2"/>
    <x v="0"/>
    <n v="0.2"/>
    <n v="1.0000000000000002E-2"/>
    <n v="2.0000000000000005E-3"/>
    <n v="-5765.5879999999997"/>
    <n v="-2882793.9999999991"/>
    <n v="2025"/>
    <x v="3"/>
    <n v="3"/>
    <s v="Q1"/>
  </r>
  <r>
    <s v="ORD-01065"/>
    <d v="2025-05-23T00:00:00"/>
    <s v="CUST-1022"/>
    <s v="Rohan Rao"/>
    <x v="2"/>
    <x v="10"/>
    <x v="0"/>
    <s v="Punjab"/>
    <s v="Ludhiana"/>
    <n v="2"/>
    <n v="5303.66"/>
    <n v="0.1"/>
    <n v="8399.9500000000007"/>
    <x v="1"/>
    <x v="0"/>
    <x v="1"/>
    <n v="0.2"/>
    <n v="2.0000000000000004E-2"/>
    <n v="4.000000000000001E-3"/>
    <n v="-8399.9459999999999"/>
    <n v="-2099986.4999999995"/>
    <n v="2025"/>
    <x v="6"/>
    <n v="5"/>
    <s v="Q2"/>
  </r>
  <r>
    <s v="ORD-01066"/>
    <d v="2025-06-02T00:00:00"/>
    <s v="CUST-1536"/>
    <s v="Vikram Patel"/>
    <x v="4"/>
    <x v="22"/>
    <x v="0"/>
    <s v="Uttar Pradesh"/>
    <s v="Lucknow"/>
    <n v="2"/>
    <n v="1659.01"/>
    <n v="0.05"/>
    <n v="1980.75"/>
    <x v="0"/>
    <x v="1"/>
    <x v="1"/>
    <n v="0.1"/>
    <n v="5.000000000000001E-3"/>
    <n v="5.0000000000000012E-4"/>
    <n v="-1980.7494999999999"/>
    <n v="-3961498.9999999991"/>
    <n v="2025"/>
    <x v="9"/>
    <n v="6"/>
    <s v="Q2"/>
  </r>
  <r>
    <s v="ORD-01067"/>
    <d v="2025-05-25T00:00:00"/>
    <s v="CUST-1382"/>
    <s v="Sneha Singh"/>
    <x v="4"/>
    <x v="22"/>
    <x v="4"/>
    <s v="Odisha"/>
    <s v="Cuttack"/>
    <n v="1"/>
    <n v="5790.84"/>
    <n v="0"/>
    <n v="5047.41"/>
    <x v="1"/>
    <x v="1"/>
    <x v="2"/>
    <n v="0"/>
    <n v="0"/>
    <n v="0"/>
    <n v="-5047.41"/>
    <e v="#DIV/0!"/>
    <n v="2025"/>
    <x v="6"/>
    <n v="5"/>
    <s v="Q2"/>
  </r>
  <r>
    <s v="ORD-01068"/>
    <d v="2025-08-13T00:00:00"/>
    <s v="CUST-1360"/>
    <s v="Sneha Patel"/>
    <x v="1"/>
    <x v="1"/>
    <x v="2"/>
    <s v="Rajasthan"/>
    <s v="Udaipur"/>
    <n v="1"/>
    <n v="1792.18"/>
    <n v="0.05"/>
    <n v="1140.76"/>
    <x v="0"/>
    <x v="1"/>
    <x v="1"/>
    <n v="0.05"/>
    <n v="2.5000000000000005E-3"/>
    <n v="1.2500000000000003E-4"/>
    <n v="-1140.759875"/>
    <n v="-9126078.9999999981"/>
    <n v="2025"/>
    <x v="7"/>
    <n v="8"/>
    <s v="Q3"/>
  </r>
  <r>
    <s v="ORD-01069"/>
    <d v="2025-11-05T00:00:00"/>
    <s v="CUST-2322"/>
    <s v="Vikram Rao"/>
    <x v="3"/>
    <x v="16"/>
    <x v="2"/>
    <s v="Goa"/>
    <s v="Margao"/>
    <n v="1"/>
    <n v="30539.82"/>
    <n v="0.2"/>
    <n v="21365.38"/>
    <x v="4"/>
    <x v="0"/>
    <x v="0"/>
    <n v="0.2"/>
    <n v="4.0000000000000008E-2"/>
    <n v="8.0000000000000019E-3"/>
    <n v="-21365.371999999999"/>
    <n v="-2670671.4999999991"/>
    <n v="2025"/>
    <x v="8"/>
    <n v="11"/>
    <s v="Q4"/>
  </r>
  <r>
    <s v="ORD-01070"/>
    <d v="2025-04-14T00:00:00"/>
    <s v="CUST-1763"/>
    <s v="Ananya Patel"/>
    <x v="2"/>
    <x v="10"/>
    <x v="3"/>
    <s v="Andhra Pradesh"/>
    <s v="Visakhapatnam"/>
    <n v="3"/>
    <n v="1823.38"/>
    <n v="0.05"/>
    <n v="3836.49"/>
    <x v="0"/>
    <x v="1"/>
    <x v="1"/>
    <n v="0.15000000000000002"/>
    <n v="7.5000000000000015E-3"/>
    <n v="1.1250000000000003E-3"/>
    <n v="-3836.488875"/>
    <n v="-3410212.3333333321"/>
    <n v="2025"/>
    <x v="0"/>
    <n v="4"/>
    <s v="Q2"/>
  </r>
  <r>
    <s v="ORD-01071"/>
    <d v="2025-04-14T00:00:00"/>
    <s v="CUST-2174"/>
    <s v="Priya Gupta"/>
    <x v="1"/>
    <x v="17"/>
    <x v="2"/>
    <s v="Goa"/>
    <s v="Panaji"/>
    <n v="1"/>
    <n v="4364.01"/>
    <n v="0.2"/>
    <n v="2690.54"/>
    <x v="1"/>
    <x v="1"/>
    <x v="1"/>
    <n v="0.2"/>
    <n v="4.0000000000000008E-2"/>
    <n v="8.0000000000000019E-3"/>
    <n v="-2690.5320000000002"/>
    <n v="-336316.49999999994"/>
    <n v="2025"/>
    <x v="0"/>
    <n v="4"/>
    <s v="Q2"/>
  </r>
  <r>
    <s v="ORD-01072"/>
    <d v="2025-02-08T00:00:00"/>
    <s v="CUST-2015"/>
    <s v="Kiran Joshi"/>
    <x v="3"/>
    <x v="14"/>
    <x v="4"/>
    <s v="Jharkhand"/>
    <s v="Ranchi"/>
    <n v="2"/>
    <n v="38720.550000000003"/>
    <n v="0"/>
    <n v="66283.679999999993"/>
    <x v="2"/>
    <x v="1"/>
    <x v="0"/>
    <n v="0"/>
    <n v="0"/>
    <n v="0"/>
    <n v="-66283.679999999993"/>
    <e v="#DIV/0!"/>
    <n v="2025"/>
    <x v="11"/>
    <n v="2"/>
    <s v="Q1"/>
  </r>
  <r>
    <s v="ORD-01073"/>
    <d v="2025-07-17T00:00:00"/>
    <s v="CUST-1163"/>
    <s v="Isha Gupta"/>
    <x v="2"/>
    <x v="2"/>
    <x v="3"/>
    <s v="Telangana"/>
    <s v="Hyderabad"/>
    <n v="1"/>
    <n v="6634.12"/>
    <n v="0"/>
    <n v="5810.93"/>
    <x v="0"/>
    <x v="0"/>
    <x v="2"/>
    <n v="0"/>
    <n v="0"/>
    <n v="0"/>
    <n v="-5810.93"/>
    <e v="#DIV/0!"/>
    <n v="2025"/>
    <x v="4"/>
    <n v="7"/>
    <s v="Q3"/>
  </r>
  <r>
    <s v="ORD-01074"/>
    <d v="2025-05-14T00:00:00"/>
    <s v="CUST-2140"/>
    <s v="Arjun Verma"/>
    <x v="4"/>
    <x v="24"/>
    <x v="2"/>
    <s v="Rajasthan"/>
    <s v="Udaipur"/>
    <n v="2"/>
    <n v="5384.07"/>
    <n v="0.1"/>
    <n v="6441.07"/>
    <x v="0"/>
    <x v="2"/>
    <x v="2"/>
    <n v="0.2"/>
    <n v="2.0000000000000004E-2"/>
    <n v="4.000000000000001E-3"/>
    <n v="-6441.0659999999998"/>
    <n v="-1610266.4999999995"/>
    <n v="2025"/>
    <x v="6"/>
    <n v="5"/>
    <s v="Q2"/>
  </r>
  <r>
    <s v="ORD-01075"/>
    <d v="2025-03-08T00:00:00"/>
    <s v="CUST-2207"/>
    <s v="Vikram Nair"/>
    <x v="0"/>
    <x v="0"/>
    <x v="3"/>
    <s v="Tamil Nadu"/>
    <s v="Chennai"/>
    <n v="2"/>
    <n v="2843.61"/>
    <n v="0.05"/>
    <n v="4205.26"/>
    <x v="4"/>
    <x v="0"/>
    <x v="1"/>
    <n v="0.1"/>
    <n v="5.000000000000001E-3"/>
    <n v="5.0000000000000012E-4"/>
    <n v="-4205.2595000000001"/>
    <n v="-8410518.9999999981"/>
    <n v="2025"/>
    <x v="3"/>
    <n v="3"/>
    <s v="Q1"/>
  </r>
  <r>
    <s v="ORD-01076"/>
    <d v="2025-06-28T00:00:00"/>
    <s v="CUST-2155"/>
    <s v="Rahul Reddy"/>
    <x v="3"/>
    <x v="16"/>
    <x v="2"/>
    <s v="Rajasthan"/>
    <s v="Udaipur"/>
    <n v="3"/>
    <n v="12350.27"/>
    <n v="0.1"/>
    <n v="26681.4"/>
    <x v="1"/>
    <x v="1"/>
    <x v="2"/>
    <n v="0.30000000000000004"/>
    <n v="3.0000000000000006E-2"/>
    <n v="9.0000000000000028E-3"/>
    <n v="-26681.391000000003"/>
    <n v="-2964598.9999999995"/>
    <n v="2025"/>
    <x v="9"/>
    <n v="6"/>
    <s v="Q2"/>
  </r>
  <r>
    <s v="ORD-01077"/>
    <d v="2025-02-11T00:00:00"/>
    <s v="CUST-2391"/>
    <s v="Sneha Verma"/>
    <x v="3"/>
    <x v="14"/>
    <x v="4"/>
    <s v="Odisha"/>
    <s v="Bhubaneswar"/>
    <n v="1"/>
    <n v="64306.2"/>
    <n v="0.15"/>
    <n v="43953.65"/>
    <x v="2"/>
    <x v="1"/>
    <x v="2"/>
    <n v="0.15"/>
    <n v="2.2499999999999999E-2"/>
    <n v="3.375E-3"/>
    <n v="-43953.646625000001"/>
    <n v="-13023302.703703703"/>
    <n v="2025"/>
    <x v="11"/>
    <n v="2"/>
    <s v="Q1"/>
  </r>
  <r>
    <s v="ORD-01078"/>
    <d v="2025-01-15T00:00:00"/>
    <s v="CUST-1275"/>
    <s v="Sneha Kumar"/>
    <x v="0"/>
    <x v="6"/>
    <x v="1"/>
    <s v="Madhya Pradesh"/>
    <s v="Indore"/>
    <n v="1"/>
    <n v="13252.28"/>
    <n v="0.05"/>
    <n v="8493.7999999999993"/>
    <x v="2"/>
    <x v="1"/>
    <x v="2"/>
    <n v="0.05"/>
    <n v="2.5000000000000005E-3"/>
    <n v="1.2500000000000003E-4"/>
    <n v="-8493.7998749999988"/>
    <n v="-67950398.99999997"/>
    <n v="2025"/>
    <x v="5"/>
    <n v="1"/>
    <s v="Q1"/>
  </r>
  <r>
    <s v="ORD-01079"/>
    <d v="2025-04-21T00:00:00"/>
    <s v="CUST-1426"/>
    <s v="Rahul Rao"/>
    <x v="3"/>
    <x v="16"/>
    <x v="0"/>
    <s v="Haryana"/>
    <s v="Faridabad"/>
    <n v="1"/>
    <n v="4629.2"/>
    <n v="0.1"/>
    <n v="2658.94"/>
    <x v="2"/>
    <x v="1"/>
    <x v="2"/>
    <n v="0.1"/>
    <n v="1.0000000000000002E-2"/>
    <n v="1.0000000000000002E-3"/>
    <n v="-2658.9389999999999"/>
    <n v="-2658938.9999999991"/>
    <n v="2025"/>
    <x v="0"/>
    <n v="4"/>
    <s v="Q2"/>
  </r>
  <r>
    <s v="ORD-01080"/>
    <d v="2025-06-06T00:00:00"/>
    <s v="CUST-2533"/>
    <s v="Sneha Sharma"/>
    <x v="2"/>
    <x v="20"/>
    <x v="1"/>
    <s v="Madhya Pradesh"/>
    <s v="Bhopal"/>
    <n v="1"/>
    <n v="5044.95"/>
    <n v="0.1"/>
    <n v="3259.24"/>
    <x v="1"/>
    <x v="1"/>
    <x v="1"/>
    <n v="0.1"/>
    <n v="1.0000000000000002E-2"/>
    <n v="1.0000000000000002E-3"/>
    <n v="-3259.2389999999996"/>
    <n v="-3259238.9999999986"/>
    <n v="2025"/>
    <x v="9"/>
    <n v="6"/>
    <s v="Q2"/>
  </r>
  <r>
    <s v="ORD-01081"/>
    <d v="2025-10-16T00:00:00"/>
    <s v="CUST-2352"/>
    <s v="Aarav Kumar"/>
    <x v="2"/>
    <x v="2"/>
    <x v="2"/>
    <s v="Gujarat"/>
    <s v="Surat"/>
    <n v="2"/>
    <n v="3120.34"/>
    <n v="0.15"/>
    <n v="4408.24"/>
    <x v="1"/>
    <x v="1"/>
    <x v="2"/>
    <n v="0.3"/>
    <n v="4.4999999999999998E-2"/>
    <n v="1.35E-2"/>
    <n v="-4408.2264999999998"/>
    <n v="-326535.29629629629"/>
    <n v="2025"/>
    <x v="10"/>
    <n v="10"/>
    <s v="Q4"/>
  </r>
  <r>
    <s v="ORD-01082"/>
    <d v="2025-08-19T00:00:00"/>
    <s v="CUST-1637"/>
    <s v="Arjun Joshi"/>
    <x v="3"/>
    <x v="18"/>
    <x v="4"/>
    <s v="Bihar"/>
    <s v="Patna"/>
    <n v="1"/>
    <n v="21007.73"/>
    <n v="0.05"/>
    <n v="17410.099999999999"/>
    <x v="1"/>
    <x v="0"/>
    <x v="1"/>
    <n v="0.05"/>
    <n v="2.5000000000000005E-3"/>
    <n v="1.2500000000000003E-4"/>
    <n v="-17410.099875"/>
    <n v="-139280798.99999997"/>
    <n v="2025"/>
    <x v="7"/>
    <n v="8"/>
    <s v="Q3"/>
  </r>
  <r>
    <s v="ORD-01083"/>
    <d v="2025-06-06T00:00:00"/>
    <s v="CUST-1727"/>
    <s v="Ananya Kumar"/>
    <x v="4"/>
    <x v="22"/>
    <x v="3"/>
    <s v="Tamil Nadu"/>
    <s v="Coimbatore"/>
    <n v="1"/>
    <n v="1809.52"/>
    <n v="0"/>
    <n v="1331.09"/>
    <x v="0"/>
    <x v="1"/>
    <x v="2"/>
    <n v="0"/>
    <n v="0"/>
    <n v="0"/>
    <n v="-1331.09"/>
    <e v="#DIV/0!"/>
    <n v="2025"/>
    <x v="9"/>
    <n v="6"/>
    <s v="Q2"/>
  </r>
  <r>
    <s v="ORD-01084"/>
    <d v="2025-02-07T00:00:00"/>
    <s v="CUST-1916"/>
    <s v="Isha Verma"/>
    <x v="0"/>
    <x v="5"/>
    <x v="1"/>
    <s v="Madhya Pradesh"/>
    <s v="Bhopal"/>
    <n v="3"/>
    <n v="15230.34"/>
    <n v="0.1"/>
    <n v="35270.089999999997"/>
    <x v="3"/>
    <x v="1"/>
    <x v="1"/>
    <n v="0.30000000000000004"/>
    <n v="3.0000000000000006E-2"/>
    <n v="9.0000000000000028E-3"/>
    <n v="-35270.080999999998"/>
    <n v="-3918897.8888888876"/>
    <n v="2025"/>
    <x v="11"/>
    <n v="2"/>
    <s v="Q1"/>
  </r>
  <r>
    <s v="ORD-01085"/>
    <d v="2025-04-07T00:00:00"/>
    <s v="CUST-1390"/>
    <s v="Rohan Joshi"/>
    <x v="3"/>
    <x v="13"/>
    <x v="3"/>
    <s v="Tamil Nadu"/>
    <s v="Chennai"/>
    <n v="2"/>
    <n v="5553.93"/>
    <n v="0.2"/>
    <n v="7178.35"/>
    <x v="2"/>
    <x v="2"/>
    <x v="1"/>
    <n v="0.4"/>
    <n v="8.0000000000000016E-2"/>
    <n v="3.2000000000000008E-2"/>
    <n v="-7178.3180000000002"/>
    <n v="-224322.43749999994"/>
    <n v="2025"/>
    <x v="0"/>
    <n v="4"/>
    <s v="Q2"/>
  </r>
  <r>
    <s v="ORD-01086"/>
    <d v="2025-10-16T00:00:00"/>
    <s v="CUST-1271"/>
    <s v="Rohan Verma"/>
    <x v="1"/>
    <x v="9"/>
    <x v="3"/>
    <s v="Andhra Pradesh"/>
    <s v="Vijayawada"/>
    <n v="1"/>
    <n v="1626.72"/>
    <n v="0"/>
    <n v="1058.47"/>
    <x v="0"/>
    <x v="1"/>
    <x v="1"/>
    <n v="0"/>
    <n v="0"/>
    <n v="0"/>
    <n v="-1058.47"/>
    <e v="#DIV/0!"/>
    <n v="2025"/>
    <x v="10"/>
    <n v="10"/>
    <s v="Q4"/>
  </r>
  <r>
    <s v="ORD-01087"/>
    <d v="2025-09-11T00:00:00"/>
    <s v="CUST-1069"/>
    <s v="Neha Verma"/>
    <x v="1"/>
    <x v="21"/>
    <x v="2"/>
    <s v="Gujarat"/>
    <s v="Ahmedabad"/>
    <n v="1"/>
    <n v="1705.32"/>
    <n v="0"/>
    <n v="1210.46"/>
    <x v="4"/>
    <x v="2"/>
    <x v="1"/>
    <n v="0"/>
    <n v="0"/>
    <n v="0"/>
    <n v="-1210.46"/>
    <e v="#DIV/0!"/>
    <n v="2025"/>
    <x v="2"/>
    <n v="9"/>
    <s v="Q3"/>
  </r>
  <r>
    <s v="ORD-01088"/>
    <d v="2025-07-15T00:00:00"/>
    <s v="CUST-1974"/>
    <s v="Priya Kumar"/>
    <x v="2"/>
    <x v="23"/>
    <x v="3"/>
    <s v="Andhra Pradesh"/>
    <s v="Visakhapatnam"/>
    <n v="1"/>
    <n v="1461.97"/>
    <n v="0.05"/>
    <n v="1129.9000000000001"/>
    <x v="4"/>
    <x v="1"/>
    <x v="2"/>
    <n v="0.05"/>
    <n v="2.5000000000000005E-3"/>
    <n v="1.2500000000000003E-4"/>
    <n v="-1129.8998750000001"/>
    <n v="-9039198.9999999981"/>
    <n v="2025"/>
    <x v="4"/>
    <n v="7"/>
    <s v="Q3"/>
  </r>
  <r>
    <s v="ORD-01089"/>
    <d v="2025-03-27T00:00:00"/>
    <s v="CUST-1457"/>
    <s v="Ananya Singh"/>
    <x v="4"/>
    <x v="12"/>
    <x v="3"/>
    <s v="Telangana"/>
    <s v="Warangal"/>
    <n v="2"/>
    <n v="4819.57"/>
    <n v="0.1"/>
    <n v="6387.4"/>
    <x v="2"/>
    <x v="0"/>
    <x v="2"/>
    <n v="0.2"/>
    <n v="2.0000000000000004E-2"/>
    <n v="4.000000000000001E-3"/>
    <n v="-6387.3959999999997"/>
    <n v="-1596848.9999999995"/>
    <n v="2025"/>
    <x v="3"/>
    <n v="3"/>
    <s v="Q1"/>
  </r>
  <r>
    <s v="ORD-01090"/>
    <d v="2025-11-18T00:00:00"/>
    <s v="CUST-1346"/>
    <s v="Rahul Gupta"/>
    <x v="1"/>
    <x v="17"/>
    <x v="2"/>
    <s v="Rajasthan"/>
    <s v="Udaipur"/>
    <n v="2"/>
    <n v="305.58999999999997"/>
    <n v="0.05"/>
    <n v="459.02"/>
    <x v="0"/>
    <x v="1"/>
    <x v="1"/>
    <n v="0.1"/>
    <n v="5.000000000000001E-3"/>
    <n v="5.0000000000000012E-4"/>
    <n v="-459.01949999999999"/>
    <n v="-918038.99999999977"/>
    <n v="2025"/>
    <x v="8"/>
    <n v="11"/>
    <s v="Q4"/>
  </r>
  <r>
    <s v="ORD-01091"/>
    <d v="2025-01-10T00:00:00"/>
    <s v="CUST-2504"/>
    <s v="Neha Patel"/>
    <x v="4"/>
    <x v="22"/>
    <x v="0"/>
    <s v="Punjab"/>
    <s v="Amritsar"/>
    <n v="2"/>
    <n v="3058.29"/>
    <n v="0"/>
    <n v="5000.3100000000004"/>
    <x v="0"/>
    <x v="0"/>
    <x v="2"/>
    <n v="0"/>
    <n v="0"/>
    <n v="0"/>
    <n v="-5000.3100000000004"/>
    <e v="#DIV/0!"/>
    <n v="2025"/>
    <x v="5"/>
    <n v="1"/>
    <s v="Q1"/>
  </r>
  <r>
    <s v="ORD-01092"/>
    <d v="2025-01-05T00:00:00"/>
    <s v="CUST-2280"/>
    <s v="Priya Verma"/>
    <x v="0"/>
    <x v="0"/>
    <x v="2"/>
    <s v="Maharashtra"/>
    <s v="Nagpur"/>
    <n v="1"/>
    <n v="16851.79"/>
    <n v="0.1"/>
    <n v="13271.66"/>
    <x v="2"/>
    <x v="1"/>
    <x v="0"/>
    <n v="0.1"/>
    <n v="1.0000000000000002E-2"/>
    <n v="1.0000000000000002E-3"/>
    <n v="-13271.659"/>
    <n v="-13271658.999999996"/>
    <n v="2025"/>
    <x v="5"/>
    <n v="1"/>
    <s v="Q1"/>
  </r>
  <r>
    <s v="ORD-01093"/>
    <d v="2025-05-03T00:00:00"/>
    <s v="CUST-1774"/>
    <s v="Rahul Sharma"/>
    <x v="1"/>
    <x v="17"/>
    <x v="4"/>
    <s v="Odisha"/>
    <s v="Cuttack"/>
    <n v="2"/>
    <n v="1725.02"/>
    <n v="0"/>
    <n v="2962.65"/>
    <x v="0"/>
    <x v="1"/>
    <x v="0"/>
    <n v="0"/>
    <n v="0"/>
    <n v="0"/>
    <n v="-2962.65"/>
    <e v="#DIV/0!"/>
    <n v="2025"/>
    <x v="6"/>
    <n v="5"/>
    <s v="Q2"/>
  </r>
  <r>
    <s v="ORD-01094"/>
    <d v="2025-11-26T00:00:00"/>
    <s v="CUST-2409"/>
    <s v="Rahul Joshi"/>
    <x v="4"/>
    <x v="22"/>
    <x v="4"/>
    <s v="Jharkhand"/>
    <s v="Ranchi"/>
    <n v="1"/>
    <n v="3563.9"/>
    <n v="0"/>
    <n v="2528.6"/>
    <x v="4"/>
    <x v="1"/>
    <x v="1"/>
    <n v="0"/>
    <n v="0"/>
    <n v="0"/>
    <n v="-2528.6"/>
    <e v="#DIV/0!"/>
    <n v="2025"/>
    <x v="8"/>
    <n v="11"/>
    <s v="Q4"/>
  </r>
  <r>
    <s v="ORD-01095"/>
    <d v="2025-12-19T00:00:00"/>
    <s v="CUST-2171"/>
    <s v="Aarav Verma"/>
    <x v="1"/>
    <x v="21"/>
    <x v="3"/>
    <s v="Telangana"/>
    <s v="Warangal"/>
    <n v="2"/>
    <n v="2497.5300000000002"/>
    <n v="0.05"/>
    <n v="3932.5"/>
    <x v="2"/>
    <x v="1"/>
    <x v="1"/>
    <n v="0.1"/>
    <n v="5.000000000000001E-3"/>
    <n v="5.0000000000000012E-4"/>
    <n v="-3932.4994999999999"/>
    <n v="-7864998.9999999981"/>
    <n v="2025"/>
    <x v="1"/>
    <n v="12"/>
    <s v="Q4"/>
  </r>
  <r>
    <s v="ORD-01096"/>
    <d v="2025-04-28T00:00:00"/>
    <s v="CUST-2551"/>
    <s v="Aarav Nair"/>
    <x v="3"/>
    <x v="3"/>
    <x v="2"/>
    <s v="Gujarat"/>
    <s v="Ahmedabad"/>
    <n v="3"/>
    <n v="37167.53"/>
    <n v="0.05"/>
    <n v="75934.06"/>
    <x v="1"/>
    <x v="1"/>
    <x v="1"/>
    <n v="0.15000000000000002"/>
    <n v="7.5000000000000015E-3"/>
    <n v="1.1250000000000003E-3"/>
    <n v="-75934.058875000002"/>
    <n v="-67496941.222222209"/>
    <n v="2025"/>
    <x v="0"/>
    <n v="4"/>
    <s v="Q2"/>
  </r>
  <r>
    <s v="ORD-01097"/>
    <d v="2025-10-21T00:00:00"/>
    <s v="CUST-1960"/>
    <s v="Isha Gupta"/>
    <x v="0"/>
    <x v="4"/>
    <x v="2"/>
    <s v="Goa"/>
    <s v="Panaji"/>
    <n v="1"/>
    <n v="14690.66"/>
    <n v="0.05"/>
    <n v="10997.87"/>
    <x v="1"/>
    <x v="2"/>
    <x v="1"/>
    <n v="0.05"/>
    <n v="2.5000000000000005E-3"/>
    <n v="1.2500000000000003E-4"/>
    <n v="-10997.869875"/>
    <n v="-87982958.999999985"/>
    <n v="2025"/>
    <x v="10"/>
    <n v="10"/>
    <s v="Q4"/>
  </r>
  <r>
    <s v="ORD-01098"/>
    <d v="2025-06-08T00:00:00"/>
    <s v="CUST-2363"/>
    <s v="Isha Singh"/>
    <x v="2"/>
    <x v="2"/>
    <x v="3"/>
    <s v="Telangana"/>
    <s v="Hyderabad"/>
    <n v="1"/>
    <n v="1656.12"/>
    <n v="0"/>
    <n v="1053.33"/>
    <x v="1"/>
    <x v="1"/>
    <x v="1"/>
    <n v="0"/>
    <n v="0"/>
    <n v="0"/>
    <n v="-1053.33"/>
    <e v="#DIV/0!"/>
    <n v="2025"/>
    <x v="9"/>
    <n v="6"/>
    <s v="Q2"/>
  </r>
  <r>
    <s v="ORD-01099"/>
    <d v="2025-10-30T00:00:00"/>
    <s v="CUST-2201"/>
    <s v="Aarav Rao"/>
    <x v="3"/>
    <x v="18"/>
    <x v="3"/>
    <s v="Tamil Nadu"/>
    <s v="Coimbatore"/>
    <n v="3"/>
    <n v="56855.89"/>
    <n v="0.05"/>
    <n v="133497.54999999999"/>
    <x v="1"/>
    <x v="2"/>
    <x v="0"/>
    <n v="0.15000000000000002"/>
    <n v="7.5000000000000015E-3"/>
    <n v="1.1250000000000003E-3"/>
    <n v="-133497.54887499998"/>
    <n v="-118664487.88888884"/>
    <n v="2025"/>
    <x v="10"/>
    <n v="10"/>
    <s v="Q4"/>
  </r>
  <r>
    <s v="ORD-01100"/>
    <d v="2025-08-16T00:00:00"/>
    <s v="CUST-2106"/>
    <s v="Priya Singh"/>
    <x v="4"/>
    <x v="19"/>
    <x v="3"/>
    <s v="Tamil Nadu"/>
    <s v="Chennai"/>
    <n v="1"/>
    <n v="6939.17"/>
    <n v="0.1"/>
    <n v="5481.5"/>
    <x v="0"/>
    <x v="1"/>
    <x v="2"/>
    <n v="0.1"/>
    <n v="1.0000000000000002E-2"/>
    <n v="1.0000000000000002E-3"/>
    <n v="-5481.4989999999998"/>
    <n v="-5481498.9999999981"/>
    <n v="2025"/>
    <x v="7"/>
    <n v="8"/>
    <s v="Q3"/>
  </r>
  <r>
    <s v="ORD-01101"/>
    <d v="2025-12-31T00:00:00"/>
    <s v="CUST-2075"/>
    <s v="Ananya Patel"/>
    <x v="3"/>
    <x v="16"/>
    <x v="2"/>
    <s v="Goa"/>
    <s v="Margao"/>
    <n v="1"/>
    <n v="47388.3"/>
    <n v="0.05"/>
    <n v="34219.81"/>
    <x v="3"/>
    <x v="0"/>
    <x v="2"/>
    <n v="0.05"/>
    <n v="2.5000000000000005E-3"/>
    <n v="1.2500000000000003E-4"/>
    <n v="-34219.809874999999"/>
    <n v="-273758478.99999994"/>
    <n v="2025"/>
    <x v="1"/>
    <n v="12"/>
    <s v="Q4"/>
  </r>
  <r>
    <s v="ORD-01102"/>
    <d v="2025-08-04T00:00:00"/>
    <s v="CUST-1267"/>
    <s v="Aarav Nair"/>
    <x v="3"/>
    <x v="18"/>
    <x v="4"/>
    <s v="Bihar"/>
    <s v="Patna"/>
    <n v="2"/>
    <n v="7012.09"/>
    <n v="0.1"/>
    <n v="10885.78"/>
    <x v="2"/>
    <x v="1"/>
    <x v="1"/>
    <n v="0.2"/>
    <n v="2.0000000000000004E-2"/>
    <n v="4.000000000000001E-3"/>
    <n v="-10885.776"/>
    <n v="-2721443.9999999995"/>
    <n v="2025"/>
    <x v="7"/>
    <n v="8"/>
    <s v="Q3"/>
  </r>
  <r>
    <s v="ORD-01103"/>
    <d v="2025-07-03T00:00:00"/>
    <s v="CUST-2515"/>
    <s v="Ananya Rao"/>
    <x v="4"/>
    <x v="15"/>
    <x v="0"/>
    <s v="Haryana"/>
    <s v="Faridabad"/>
    <n v="2"/>
    <n v="683.95"/>
    <n v="0"/>
    <n v="1158.49"/>
    <x v="0"/>
    <x v="0"/>
    <x v="2"/>
    <n v="0"/>
    <n v="0"/>
    <n v="0"/>
    <n v="-1158.49"/>
    <e v="#DIV/0!"/>
    <n v="2025"/>
    <x v="4"/>
    <n v="7"/>
    <s v="Q3"/>
  </r>
  <r>
    <s v="ORD-01104"/>
    <d v="2025-01-15T00:00:00"/>
    <s v="CUST-2540"/>
    <s v="Aarav Gupta"/>
    <x v="0"/>
    <x v="11"/>
    <x v="2"/>
    <s v="Maharashtra"/>
    <s v="Pune"/>
    <n v="3"/>
    <n v="10976.42"/>
    <n v="0"/>
    <n v="20514.88"/>
    <x v="0"/>
    <x v="1"/>
    <x v="2"/>
    <n v="0"/>
    <n v="0"/>
    <n v="0"/>
    <n v="-20514.88"/>
    <e v="#DIV/0!"/>
    <n v="2025"/>
    <x v="5"/>
    <n v="1"/>
    <s v="Q1"/>
  </r>
  <r>
    <s v="ORD-01105"/>
    <d v="2025-06-06T00:00:00"/>
    <s v="CUST-1850"/>
    <s v="Arjun Rao"/>
    <x v="3"/>
    <x v="14"/>
    <x v="1"/>
    <s v="Madhya Pradesh"/>
    <s v="Bhopal"/>
    <n v="1"/>
    <n v="56309.01"/>
    <n v="0.15"/>
    <n v="30789.77"/>
    <x v="1"/>
    <x v="2"/>
    <x v="2"/>
    <n v="0.15"/>
    <n v="2.2499999999999999E-2"/>
    <n v="3.375E-3"/>
    <n v="-30789.766625"/>
    <n v="-9122893.8148148153"/>
    <n v="2025"/>
    <x v="9"/>
    <n v="6"/>
    <s v="Q2"/>
  </r>
  <r>
    <s v="ORD-01106"/>
    <d v="2025-05-16T00:00:00"/>
    <s v="CUST-1492"/>
    <s v="Neha Rao"/>
    <x v="2"/>
    <x v="23"/>
    <x v="0"/>
    <s v="Delhi"/>
    <s v="Delhi"/>
    <n v="1"/>
    <n v="4257.3100000000004"/>
    <n v="0.05"/>
    <n v="2966.38"/>
    <x v="1"/>
    <x v="1"/>
    <x v="2"/>
    <n v="0.05"/>
    <n v="2.5000000000000005E-3"/>
    <n v="1.2500000000000003E-4"/>
    <n v="-2966.3798750000001"/>
    <n v="-23731038.999999996"/>
    <n v="2025"/>
    <x v="6"/>
    <n v="5"/>
    <s v="Q2"/>
  </r>
  <r>
    <s v="ORD-01107"/>
    <d v="2025-09-18T00:00:00"/>
    <s v="CUST-1983"/>
    <s v="Meera Gupta"/>
    <x v="2"/>
    <x v="10"/>
    <x v="2"/>
    <s v="Maharashtra"/>
    <s v="Pune"/>
    <n v="1"/>
    <n v="1807.35"/>
    <n v="0.05"/>
    <n v="1182.6099999999999"/>
    <x v="3"/>
    <x v="2"/>
    <x v="1"/>
    <n v="0.05"/>
    <n v="2.5000000000000005E-3"/>
    <n v="1.2500000000000003E-4"/>
    <n v="-1182.6098749999999"/>
    <n v="-9460878.9999999963"/>
    <n v="2025"/>
    <x v="2"/>
    <n v="9"/>
    <s v="Q3"/>
  </r>
  <r>
    <s v="ORD-01108"/>
    <d v="2025-06-06T00:00:00"/>
    <s v="CUST-1997"/>
    <s v="Sneha Gupta"/>
    <x v="3"/>
    <x v="3"/>
    <x v="2"/>
    <s v="Maharashtra"/>
    <s v="Pune"/>
    <n v="2"/>
    <n v="7248.01"/>
    <n v="0.15"/>
    <n v="8928.44"/>
    <x v="0"/>
    <x v="1"/>
    <x v="2"/>
    <n v="0.3"/>
    <n v="4.4999999999999998E-2"/>
    <n v="1.35E-2"/>
    <n v="-8928.4265000000014"/>
    <n v="-661364.92592592607"/>
    <n v="2025"/>
    <x v="9"/>
    <n v="6"/>
    <s v="Q2"/>
  </r>
  <r>
    <s v="ORD-01109"/>
    <d v="2025-02-16T00:00:00"/>
    <s v="CUST-2472"/>
    <s v="Meera Verma"/>
    <x v="4"/>
    <x v="12"/>
    <x v="1"/>
    <s v="Madhya Pradesh"/>
    <s v="Indore"/>
    <n v="1"/>
    <n v="6446.57"/>
    <n v="0.1"/>
    <n v="4367.43"/>
    <x v="1"/>
    <x v="0"/>
    <x v="0"/>
    <n v="0.1"/>
    <n v="1.0000000000000002E-2"/>
    <n v="1.0000000000000002E-3"/>
    <n v="-4367.4290000000001"/>
    <n v="-4367428.9999999991"/>
    <n v="2025"/>
    <x v="11"/>
    <n v="2"/>
    <s v="Q1"/>
  </r>
  <r>
    <s v="ORD-01110"/>
    <d v="2025-11-20T00:00:00"/>
    <s v="CUST-1257"/>
    <s v="Isha Kumar"/>
    <x v="2"/>
    <x v="8"/>
    <x v="3"/>
    <s v="Tamil Nadu"/>
    <s v="Coimbatore"/>
    <n v="2"/>
    <n v="5163.68"/>
    <n v="0.1"/>
    <n v="6916.78"/>
    <x v="0"/>
    <x v="2"/>
    <x v="2"/>
    <n v="0.2"/>
    <n v="2.0000000000000004E-2"/>
    <n v="4.000000000000001E-3"/>
    <n v="-6916.7759999999998"/>
    <n v="-1729193.9999999995"/>
    <n v="2025"/>
    <x v="8"/>
    <n v="11"/>
    <s v="Q4"/>
  </r>
  <r>
    <s v="ORD-01111"/>
    <d v="2025-11-28T00:00:00"/>
    <s v="CUST-1985"/>
    <s v="Neha Singh"/>
    <x v="2"/>
    <x v="10"/>
    <x v="3"/>
    <s v="Telangana"/>
    <s v="Warangal"/>
    <n v="1"/>
    <n v="1538.71"/>
    <n v="0.1"/>
    <n v="917.05"/>
    <x v="0"/>
    <x v="1"/>
    <x v="1"/>
    <n v="0.1"/>
    <n v="1.0000000000000002E-2"/>
    <n v="1.0000000000000002E-3"/>
    <n v="-917.04899999999998"/>
    <n v="-917048.99999999977"/>
    <n v="2025"/>
    <x v="8"/>
    <n v="11"/>
    <s v="Q4"/>
  </r>
  <r>
    <s v="ORD-01112"/>
    <d v="2025-06-22T00:00:00"/>
    <s v="CUST-1009"/>
    <s v="Isha Verma"/>
    <x v="2"/>
    <x v="23"/>
    <x v="1"/>
    <s v="Chhattisgarh"/>
    <s v="Raipur"/>
    <n v="1"/>
    <n v="586.05999999999995"/>
    <n v="0"/>
    <n v="385.97"/>
    <x v="2"/>
    <x v="0"/>
    <x v="2"/>
    <n v="0"/>
    <n v="0"/>
    <n v="0"/>
    <n v="-385.97"/>
    <e v="#DIV/0!"/>
    <n v="2025"/>
    <x v="9"/>
    <n v="6"/>
    <s v="Q2"/>
  </r>
  <r>
    <s v="ORD-01113"/>
    <d v="2025-05-10T00:00:00"/>
    <s v="CUST-1321"/>
    <s v="Priya Nair"/>
    <x v="2"/>
    <x v="2"/>
    <x v="0"/>
    <s v="Punjab"/>
    <s v="Ludhiana"/>
    <n v="1"/>
    <n v="3094.67"/>
    <n v="0.2"/>
    <n v="1801.19"/>
    <x v="0"/>
    <x v="1"/>
    <x v="2"/>
    <n v="0.2"/>
    <n v="4.0000000000000008E-2"/>
    <n v="8.0000000000000019E-3"/>
    <n v="-1801.182"/>
    <n v="-225147.74999999994"/>
    <n v="2025"/>
    <x v="6"/>
    <n v="5"/>
    <s v="Q2"/>
  </r>
  <r>
    <s v="ORD-01114"/>
    <d v="2025-04-05T00:00:00"/>
    <s v="CUST-1372"/>
    <s v="Rahul Singh"/>
    <x v="3"/>
    <x v="3"/>
    <x v="4"/>
    <s v="Jharkhand"/>
    <s v="Ranchi"/>
    <n v="4"/>
    <n v="38502.639999999999"/>
    <n v="0.15"/>
    <n v="104679.71"/>
    <x v="2"/>
    <x v="1"/>
    <x v="1"/>
    <n v="0.6"/>
    <n v="0.09"/>
    <n v="5.3999999999999999E-2"/>
    <n v="-104679.656"/>
    <n v="-1938512.1481481483"/>
    <n v="2025"/>
    <x v="0"/>
    <n v="4"/>
    <s v="Q2"/>
  </r>
  <r>
    <s v="ORD-01115"/>
    <d v="2025-04-25T00:00:00"/>
    <s v="CUST-1323"/>
    <s v="Meera Nair"/>
    <x v="3"/>
    <x v="3"/>
    <x v="4"/>
    <s v="Odisha"/>
    <s v="Cuttack"/>
    <n v="3"/>
    <n v="46331.15"/>
    <n v="0"/>
    <n v="107543.77"/>
    <x v="1"/>
    <x v="1"/>
    <x v="2"/>
    <n v="0"/>
    <n v="0"/>
    <n v="0"/>
    <n v="-107543.77"/>
    <e v="#DIV/0!"/>
    <n v="2025"/>
    <x v="0"/>
    <n v="4"/>
    <s v="Q2"/>
  </r>
  <r>
    <s v="ORD-01116"/>
    <d v="2025-08-31T00:00:00"/>
    <s v="CUST-2367"/>
    <s v="Arjun Nair"/>
    <x v="0"/>
    <x v="5"/>
    <x v="4"/>
    <s v="West Bengal"/>
    <s v="Durgapur"/>
    <n v="5"/>
    <n v="14712.05"/>
    <n v="0.1"/>
    <n v="42527.24"/>
    <x v="0"/>
    <x v="1"/>
    <x v="2"/>
    <n v="0.5"/>
    <n v="0.05"/>
    <n v="2.5000000000000001E-2"/>
    <n v="-42527.214999999997"/>
    <n v="-1701088.5999999999"/>
    <n v="2025"/>
    <x v="7"/>
    <n v="8"/>
    <s v="Q3"/>
  </r>
  <r>
    <s v="ORD-01117"/>
    <d v="2025-10-19T00:00:00"/>
    <s v="CUST-2281"/>
    <s v="Isha Gupta"/>
    <x v="1"/>
    <x v="7"/>
    <x v="3"/>
    <s v="Tamil Nadu"/>
    <s v="Coimbatore"/>
    <n v="1"/>
    <n v="3150.05"/>
    <n v="0.05"/>
    <n v="2075.38"/>
    <x v="4"/>
    <x v="2"/>
    <x v="1"/>
    <n v="0.05"/>
    <n v="2.5000000000000005E-3"/>
    <n v="1.2500000000000003E-4"/>
    <n v="-2075.3798750000001"/>
    <n v="-16603038.999999996"/>
    <n v="2025"/>
    <x v="10"/>
    <n v="10"/>
    <s v="Q4"/>
  </r>
  <r>
    <s v="ORD-01118"/>
    <d v="2025-10-09T00:00:00"/>
    <s v="CUST-1920"/>
    <s v="Arjun Joshi"/>
    <x v="3"/>
    <x v="3"/>
    <x v="1"/>
    <s v="Chhattisgarh"/>
    <s v="Bilaspur"/>
    <n v="1"/>
    <n v="8540.92"/>
    <n v="0.1"/>
    <n v="5594.56"/>
    <x v="2"/>
    <x v="2"/>
    <x v="1"/>
    <n v="0.1"/>
    <n v="1.0000000000000002E-2"/>
    <n v="1.0000000000000002E-3"/>
    <n v="-5594.5590000000002"/>
    <n v="-5594558.9999999991"/>
    <n v="2025"/>
    <x v="10"/>
    <n v="10"/>
    <s v="Q4"/>
  </r>
  <r>
    <s v="ORD-01119"/>
    <d v="2025-10-26T00:00:00"/>
    <s v="CUST-2172"/>
    <s v="Neha Verma"/>
    <x v="2"/>
    <x v="10"/>
    <x v="3"/>
    <s v="Telangana"/>
    <s v="Warangal"/>
    <n v="1"/>
    <n v="4905.04"/>
    <n v="0"/>
    <n v="3465.05"/>
    <x v="2"/>
    <x v="1"/>
    <x v="2"/>
    <n v="0"/>
    <n v="0"/>
    <n v="0"/>
    <n v="-3465.05"/>
    <e v="#DIV/0!"/>
    <n v="2025"/>
    <x v="10"/>
    <n v="10"/>
    <s v="Q4"/>
  </r>
  <r>
    <s v="ORD-01120"/>
    <d v="2025-10-10T00:00:00"/>
    <s v="CUST-1192"/>
    <s v="Rohan Sharma"/>
    <x v="1"/>
    <x v="9"/>
    <x v="4"/>
    <s v="West Bengal"/>
    <s v="Durgapur"/>
    <n v="2"/>
    <n v="4924.84"/>
    <n v="0.05"/>
    <n v="6888.93"/>
    <x v="0"/>
    <x v="2"/>
    <x v="1"/>
    <n v="0.1"/>
    <n v="5.000000000000001E-3"/>
    <n v="5.0000000000000012E-4"/>
    <n v="-6888.9295000000002"/>
    <n v="-13777858.999999996"/>
    <n v="2025"/>
    <x v="10"/>
    <n v="10"/>
    <s v="Q4"/>
  </r>
  <r>
    <s v="ORD-01121"/>
    <d v="2025-03-10T00:00:00"/>
    <s v="CUST-1916"/>
    <s v="Priya Singh"/>
    <x v="3"/>
    <x v="13"/>
    <x v="3"/>
    <s v="Tamil Nadu"/>
    <s v="Chennai"/>
    <n v="1"/>
    <n v="59004.62"/>
    <n v="0"/>
    <n v="43316.28"/>
    <x v="2"/>
    <x v="2"/>
    <x v="1"/>
    <n v="0"/>
    <n v="0"/>
    <n v="0"/>
    <n v="-43316.28"/>
    <e v="#DIV/0!"/>
    <n v="2025"/>
    <x v="3"/>
    <n v="3"/>
    <s v="Q1"/>
  </r>
  <r>
    <s v="ORD-01122"/>
    <d v="2025-05-28T00:00:00"/>
    <s v="CUST-2148"/>
    <s v="Ananya Patel"/>
    <x v="3"/>
    <x v="13"/>
    <x v="3"/>
    <s v="Telangana"/>
    <s v="Hyderabad"/>
    <n v="1"/>
    <n v="56850.98"/>
    <n v="0.05"/>
    <n v="45181.33"/>
    <x v="1"/>
    <x v="2"/>
    <x v="2"/>
    <n v="0.05"/>
    <n v="2.5000000000000005E-3"/>
    <n v="1.2500000000000003E-4"/>
    <n v="-45181.329875000003"/>
    <n v="-361450638.99999994"/>
    <n v="2025"/>
    <x v="6"/>
    <n v="5"/>
    <s v="Q2"/>
  </r>
  <r>
    <s v="ORD-01123"/>
    <d v="2025-01-11T00:00:00"/>
    <s v="CUST-2228"/>
    <s v="Vikram Nair"/>
    <x v="0"/>
    <x v="5"/>
    <x v="0"/>
    <s v="Delhi"/>
    <s v="New Delhi"/>
    <n v="1"/>
    <n v="5927.54"/>
    <n v="0"/>
    <n v="4960.8900000000003"/>
    <x v="1"/>
    <x v="1"/>
    <x v="1"/>
    <n v="0"/>
    <n v="0"/>
    <n v="0"/>
    <n v="-4960.8900000000003"/>
    <e v="#DIV/0!"/>
    <n v="2025"/>
    <x v="5"/>
    <n v="1"/>
    <s v="Q1"/>
  </r>
  <r>
    <s v="ORD-01124"/>
    <d v="2025-09-11T00:00:00"/>
    <s v="CUST-2361"/>
    <s v="Kiran Kumar"/>
    <x v="2"/>
    <x v="10"/>
    <x v="1"/>
    <s v="Chhattisgarh"/>
    <s v="Bilaspur"/>
    <n v="2"/>
    <n v="5355.2"/>
    <n v="0.05"/>
    <n v="8795.06"/>
    <x v="0"/>
    <x v="2"/>
    <x v="1"/>
    <n v="0.1"/>
    <n v="5.000000000000001E-3"/>
    <n v="5.0000000000000012E-4"/>
    <n v="-8795.0594999999994"/>
    <n v="-17590118.999999996"/>
    <n v="2025"/>
    <x v="2"/>
    <n v="9"/>
    <s v="Q3"/>
  </r>
  <r>
    <s v="ORD-01125"/>
    <d v="2025-11-26T00:00:00"/>
    <s v="CUST-1085"/>
    <s v="Neha Rao"/>
    <x v="3"/>
    <x v="18"/>
    <x v="4"/>
    <s v="Odisha"/>
    <s v="Cuttack"/>
    <n v="1"/>
    <n v="55545.07"/>
    <n v="0.1"/>
    <n v="37800.370000000003"/>
    <x v="0"/>
    <x v="0"/>
    <x v="1"/>
    <n v="0.1"/>
    <n v="1.0000000000000002E-2"/>
    <n v="1.0000000000000002E-3"/>
    <n v="-37800.369000000006"/>
    <n v="-37800369"/>
    <n v="2025"/>
    <x v="8"/>
    <n v="11"/>
    <s v="Q4"/>
  </r>
  <r>
    <s v="ORD-01126"/>
    <d v="2025-12-26T00:00:00"/>
    <s v="CUST-1936"/>
    <s v="Ananya Verma"/>
    <x v="0"/>
    <x v="0"/>
    <x v="4"/>
    <s v="Jharkhand"/>
    <s v="Jamshedpur"/>
    <n v="1"/>
    <n v="12435.04"/>
    <n v="0.15"/>
    <n v="7312.91"/>
    <x v="0"/>
    <x v="0"/>
    <x v="2"/>
    <n v="0.15"/>
    <n v="2.2499999999999999E-2"/>
    <n v="3.375E-3"/>
    <n v="-7312.9066249999996"/>
    <n v="-2166787.1481481479"/>
    <n v="2025"/>
    <x v="1"/>
    <n v="12"/>
    <s v="Q4"/>
  </r>
  <r>
    <s v="ORD-01127"/>
    <d v="2025-02-07T00:00:00"/>
    <s v="CUST-2496"/>
    <s v="Ananya Verma"/>
    <x v="2"/>
    <x v="10"/>
    <x v="2"/>
    <s v="Goa"/>
    <s v="Panaji"/>
    <n v="1"/>
    <n v="2053.71"/>
    <n v="0"/>
    <n v="1642.8"/>
    <x v="0"/>
    <x v="1"/>
    <x v="2"/>
    <n v="0"/>
    <n v="0"/>
    <n v="0"/>
    <n v="-1642.8"/>
    <e v="#DIV/0!"/>
    <n v="2025"/>
    <x v="11"/>
    <n v="2"/>
    <s v="Q1"/>
  </r>
  <r>
    <s v="ORD-01128"/>
    <d v="2025-05-14T00:00:00"/>
    <s v="CUST-1407"/>
    <s v="Isha Singh"/>
    <x v="2"/>
    <x v="23"/>
    <x v="0"/>
    <s v="Punjab"/>
    <s v="Amritsar"/>
    <n v="1"/>
    <n v="6695.3"/>
    <n v="0.15"/>
    <n v="4659.1400000000003"/>
    <x v="1"/>
    <x v="1"/>
    <x v="2"/>
    <n v="0.15"/>
    <n v="2.2499999999999999E-2"/>
    <n v="3.375E-3"/>
    <n v="-4659.1366250000001"/>
    <n v="-1380484.9259259261"/>
    <n v="2025"/>
    <x v="6"/>
    <n v="5"/>
    <s v="Q2"/>
  </r>
  <r>
    <s v="ORD-01129"/>
    <d v="2025-07-19T00:00:00"/>
    <s v="CUST-2559"/>
    <s v="Neha Sharma"/>
    <x v="3"/>
    <x v="14"/>
    <x v="2"/>
    <s v="Gujarat"/>
    <s v="Surat"/>
    <n v="2"/>
    <n v="30127.03"/>
    <n v="0.05"/>
    <n v="40680.97"/>
    <x v="1"/>
    <x v="0"/>
    <x v="0"/>
    <n v="0.1"/>
    <n v="5.000000000000001E-3"/>
    <n v="5.0000000000000012E-4"/>
    <n v="-40680.969499999999"/>
    <n v="-81361938.999999985"/>
    <n v="2025"/>
    <x v="4"/>
    <n v="7"/>
    <s v="Q3"/>
  </r>
  <r>
    <s v="ORD-01130"/>
    <d v="2025-01-23T00:00:00"/>
    <s v="CUST-2144"/>
    <s v="Sneha Patel"/>
    <x v="0"/>
    <x v="4"/>
    <x v="0"/>
    <s v="Uttar Pradesh"/>
    <s v="Kanpur"/>
    <n v="2"/>
    <n v="2945.64"/>
    <n v="0.15"/>
    <n v="4178.2299999999996"/>
    <x v="2"/>
    <x v="0"/>
    <x v="2"/>
    <n v="0.3"/>
    <n v="4.4999999999999998E-2"/>
    <n v="1.35E-2"/>
    <n v="-4178.2164999999995"/>
    <n v="-309497.51851851848"/>
    <n v="2025"/>
    <x v="5"/>
    <n v="1"/>
    <s v="Q1"/>
  </r>
  <r>
    <s v="ORD-01131"/>
    <d v="2025-10-30T00:00:00"/>
    <s v="CUST-2080"/>
    <s v="Arjun Singh"/>
    <x v="1"/>
    <x v="7"/>
    <x v="2"/>
    <s v="Goa"/>
    <s v="Panaji"/>
    <n v="1"/>
    <n v="771.45"/>
    <n v="0.05"/>
    <n v="586.64"/>
    <x v="1"/>
    <x v="1"/>
    <x v="2"/>
    <n v="0.05"/>
    <n v="2.5000000000000005E-3"/>
    <n v="1.2500000000000003E-4"/>
    <n v="-586.63987499999996"/>
    <n v="-4693118.9999999981"/>
    <n v="2025"/>
    <x v="10"/>
    <n v="10"/>
    <s v="Q4"/>
  </r>
  <r>
    <s v="ORD-01132"/>
    <d v="2025-12-12T00:00:00"/>
    <s v="CUST-1401"/>
    <s v="Rahul Reddy"/>
    <x v="4"/>
    <x v="12"/>
    <x v="0"/>
    <s v="Punjab"/>
    <s v="Amritsar"/>
    <n v="3"/>
    <n v="6003.91"/>
    <n v="0.15"/>
    <n v="13354.34"/>
    <x v="0"/>
    <x v="1"/>
    <x v="1"/>
    <n v="0.44999999999999996"/>
    <n v="6.7499999999999991E-2"/>
    <n v="3.0374999999999992E-2"/>
    <n v="-13354.309625"/>
    <n v="-439648.05349794251"/>
    <n v="2025"/>
    <x v="1"/>
    <n v="12"/>
    <s v="Q4"/>
  </r>
  <r>
    <s v="ORD-01133"/>
    <d v="2025-10-29T00:00:00"/>
    <s v="CUST-1514"/>
    <s v="Rohan Reddy"/>
    <x v="4"/>
    <x v="22"/>
    <x v="2"/>
    <s v="Maharashtra"/>
    <s v="Pune"/>
    <n v="1"/>
    <n v="4220.53"/>
    <n v="0.1"/>
    <n v="2696.08"/>
    <x v="2"/>
    <x v="1"/>
    <x v="1"/>
    <n v="0.1"/>
    <n v="1.0000000000000002E-2"/>
    <n v="1.0000000000000002E-3"/>
    <n v="-2696.0789999999997"/>
    <n v="-2696078.9999999991"/>
    <n v="2025"/>
    <x v="10"/>
    <n v="10"/>
    <s v="Q4"/>
  </r>
  <r>
    <s v="ORD-01134"/>
    <d v="2025-12-29T00:00:00"/>
    <s v="CUST-1362"/>
    <s v="Isha Kumar"/>
    <x v="2"/>
    <x v="20"/>
    <x v="2"/>
    <s v="Maharashtra"/>
    <s v="Pune"/>
    <n v="1"/>
    <n v="1023.59"/>
    <n v="0.05"/>
    <n v="836.14"/>
    <x v="0"/>
    <x v="1"/>
    <x v="1"/>
    <n v="0.05"/>
    <n v="2.5000000000000005E-3"/>
    <n v="1.2500000000000003E-4"/>
    <n v="-836.13987499999996"/>
    <n v="-6689118.9999999981"/>
    <n v="2025"/>
    <x v="1"/>
    <n v="12"/>
    <s v="Q4"/>
  </r>
  <r>
    <s v="ORD-01135"/>
    <d v="2025-08-06T00:00:00"/>
    <s v="CUST-1033"/>
    <s v="Vikram Rao"/>
    <x v="0"/>
    <x v="11"/>
    <x v="3"/>
    <s v="Tamil Nadu"/>
    <s v="Chennai"/>
    <n v="2"/>
    <n v="13508.31"/>
    <n v="0.05"/>
    <n v="18232.57"/>
    <x v="1"/>
    <x v="1"/>
    <x v="1"/>
    <n v="0.1"/>
    <n v="5.000000000000001E-3"/>
    <n v="5.0000000000000012E-4"/>
    <n v="-18232.569500000001"/>
    <n v="-36465138.999999993"/>
    <n v="2025"/>
    <x v="7"/>
    <n v="8"/>
    <s v="Q3"/>
  </r>
  <r>
    <s v="ORD-01136"/>
    <d v="2025-05-21T00:00:00"/>
    <s v="CUST-1749"/>
    <s v="Kiran Sharma"/>
    <x v="0"/>
    <x v="0"/>
    <x v="3"/>
    <s v="Karnataka"/>
    <s v="Bengaluru"/>
    <n v="4"/>
    <n v="14528.33"/>
    <n v="0.2"/>
    <n v="39298"/>
    <x v="1"/>
    <x v="2"/>
    <x v="1"/>
    <n v="0.8"/>
    <n v="0.16000000000000003"/>
    <n v="0.12800000000000003"/>
    <n v="-39297.872000000003"/>
    <n v="-307014.62499999994"/>
    <n v="2025"/>
    <x v="6"/>
    <n v="5"/>
    <s v="Q2"/>
  </r>
  <r>
    <s v="ORD-01137"/>
    <d v="2025-04-14T00:00:00"/>
    <s v="CUST-1620"/>
    <s v="Ananya Nair"/>
    <x v="3"/>
    <x v="18"/>
    <x v="0"/>
    <s v="Punjab"/>
    <s v="Ludhiana"/>
    <n v="2"/>
    <n v="47563.89"/>
    <n v="0.1"/>
    <n v="60379.6"/>
    <x v="1"/>
    <x v="1"/>
    <x v="2"/>
    <n v="0.2"/>
    <n v="2.0000000000000004E-2"/>
    <n v="4.000000000000001E-3"/>
    <n v="-60379.595999999998"/>
    <n v="-15094898.999999996"/>
    <n v="2025"/>
    <x v="0"/>
    <n v="4"/>
    <s v="Q2"/>
  </r>
  <r>
    <s v="ORD-01138"/>
    <d v="2025-07-29T00:00:00"/>
    <s v="CUST-1271"/>
    <s v="Isha Sharma"/>
    <x v="3"/>
    <x v="13"/>
    <x v="1"/>
    <s v="Chhattisgarh"/>
    <s v="Raipur"/>
    <n v="1"/>
    <n v="14343.57"/>
    <n v="0.05"/>
    <n v="11667.32"/>
    <x v="1"/>
    <x v="1"/>
    <x v="0"/>
    <n v="0.05"/>
    <n v="2.5000000000000005E-3"/>
    <n v="1.2500000000000003E-4"/>
    <n v="-11667.319874999999"/>
    <n v="-93338558.99999997"/>
    <n v="2025"/>
    <x v="4"/>
    <n v="7"/>
    <s v="Q3"/>
  </r>
  <r>
    <s v="ORD-01139"/>
    <d v="2025-04-21T00:00:00"/>
    <s v="CUST-2386"/>
    <s v="Arjun Gupta"/>
    <x v="2"/>
    <x v="20"/>
    <x v="0"/>
    <s v="Punjab"/>
    <s v="Amritsar"/>
    <n v="2"/>
    <n v="4952.5200000000004"/>
    <n v="0"/>
    <n v="6184.64"/>
    <x v="1"/>
    <x v="1"/>
    <x v="2"/>
    <n v="0"/>
    <n v="0"/>
    <n v="0"/>
    <n v="-6184.64"/>
    <e v="#DIV/0!"/>
    <n v="2025"/>
    <x v="0"/>
    <n v="4"/>
    <s v="Q2"/>
  </r>
  <r>
    <s v="ORD-01140"/>
    <d v="2025-04-14T00:00:00"/>
    <s v="CUST-1674"/>
    <s v="Aarav Verma"/>
    <x v="3"/>
    <x v="3"/>
    <x v="3"/>
    <s v="Karnataka"/>
    <s v="Bengaluru"/>
    <n v="1"/>
    <n v="2180.9"/>
    <n v="0.1"/>
    <n v="1423.68"/>
    <x v="0"/>
    <x v="0"/>
    <x v="2"/>
    <n v="0.1"/>
    <n v="1.0000000000000002E-2"/>
    <n v="1.0000000000000002E-3"/>
    <n v="-1423.6790000000001"/>
    <n v="-1423678.9999999998"/>
    <n v="2025"/>
    <x v="0"/>
    <n v="4"/>
    <s v="Q2"/>
  </r>
  <r>
    <s v="ORD-01141"/>
    <d v="2025-11-12T00:00:00"/>
    <s v="CUST-1444"/>
    <s v="Neha Sharma"/>
    <x v="3"/>
    <x v="13"/>
    <x v="3"/>
    <s v="Andhra Pradesh"/>
    <s v="Vijayawada"/>
    <n v="2"/>
    <n v="20874.62"/>
    <n v="0.2"/>
    <n v="21143.01"/>
    <x v="0"/>
    <x v="1"/>
    <x v="2"/>
    <n v="0.4"/>
    <n v="8.0000000000000016E-2"/>
    <n v="3.2000000000000008E-2"/>
    <n v="-21142.977999999999"/>
    <n v="-660718.06249999977"/>
    <n v="2025"/>
    <x v="8"/>
    <n v="11"/>
    <s v="Q4"/>
  </r>
  <r>
    <s v="ORD-01142"/>
    <d v="2025-06-20T00:00:00"/>
    <s v="CUST-2494"/>
    <s v="Rohan Rao"/>
    <x v="4"/>
    <x v="22"/>
    <x v="1"/>
    <s v="Chhattisgarh"/>
    <s v="Bilaspur"/>
    <n v="1"/>
    <n v="3889.98"/>
    <n v="0.05"/>
    <n v="2682.7"/>
    <x v="1"/>
    <x v="0"/>
    <x v="2"/>
    <n v="0.05"/>
    <n v="2.5000000000000005E-3"/>
    <n v="1.2500000000000003E-4"/>
    <n v="-2682.6998749999998"/>
    <n v="-21461598.999999993"/>
    <n v="2025"/>
    <x v="9"/>
    <n v="6"/>
    <s v="Q2"/>
  </r>
  <r>
    <s v="ORD-01143"/>
    <d v="2025-12-22T00:00:00"/>
    <s v="CUST-1148"/>
    <s v="Rohan Reddy"/>
    <x v="3"/>
    <x v="3"/>
    <x v="4"/>
    <s v="West Bengal"/>
    <s v="Kolkata"/>
    <n v="2"/>
    <n v="54538.18"/>
    <n v="0.15"/>
    <n v="67648.3"/>
    <x v="0"/>
    <x v="1"/>
    <x v="1"/>
    <n v="0.3"/>
    <n v="4.4999999999999998E-2"/>
    <n v="1.35E-2"/>
    <n v="-67648.286500000002"/>
    <n v="-5010984.1851851856"/>
    <n v="2025"/>
    <x v="1"/>
    <n v="12"/>
    <s v="Q4"/>
  </r>
  <r>
    <s v="ORD-01144"/>
    <d v="2025-11-20T00:00:00"/>
    <s v="CUST-1471"/>
    <s v="Neha Sharma"/>
    <x v="3"/>
    <x v="13"/>
    <x v="0"/>
    <s v="Delhi"/>
    <s v="Delhi"/>
    <n v="1"/>
    <n v="26290.04"/>
    <n v="0"/>
    <n v="22505.23"/>
    <x v="0"/>
    <x v="1"/>
    <x v="1"/>
    <n v="0"/>
    <n v="0"/>
    <n v="0"/>
    <n v="-22505.23"/>
    <e v="#DIV/0!"/>
    <n v="2025"/>
    <x v="8"/>
    <n v="11"/>
    <s v="Q4"/>
  </r>
  <r>
    <s v="ORD-01145"/>
    <d v="2025-05-13T00:00:00"/>
    <s v="CUST-1543"/>
    <s v="Meera Gupta"/>
    <x v="3"/>
    <x v="18"/>
    <x v="2"/>
    <s v="Gujarat"/>
    <s v="Surat"/>
    <n v="2"/>
    <n v="2215.61"/>
    <n v="0.2"/>
    <n v="2935.03"/>
    <x v="2"/>
    <x v="1"/>
    <x v="0"/>
    <n v="0.4"/>
    <n v="8.0000000000000016E-2"/>
    <n v="3.2000000000000008E-2"/>
    <n v="-2934.998"/>
    <n v="-91718.687499999985"/>
    <n v="2025"/>
    <x v="6"/>
    <n v="5"/>
    <s v="Q2"/>
  </r>
  <r>
    <s v="ORD-01146"/>
    <d v="2025-10-20T00:00:00"/>
    <s v="CUST-1258"/>
    <s v="Rahul Reddy"/>
    <x v="2"/>
    <x v="20"/>
    <x v="1"/>
    <s v="Chhattisgarh"/>
    <s v="Raipur"/>
    <n v="2"/>
    <n v="2725.49"/>
    <n v="0.1"/>
    <n v="3381.63"/>
    <x v="0"/>
    <x v="1"/>
    <x v="0"/>
    <n v="0.2"/>
    <n v="2.0000000000000004E-2"/>
    <n v="4.000000000000001E-3"/>
    <n v="-3381.6260000000002"/>
    <n v="-845406.49999999988"/>
    <n v="2025"/>
    <x v="10"/>
    <n v="10"/>
    <s v="Q4"/>
  </r>
  <r>
    <s v="ORD-01147"/>
    <d v="2025-11-24T00:00:00"/>
    <s v="CUST-1269"/>
    <s v="Kiran Nair"/>
    <x v="2"/>
    <x v="2"/>
    <x v="4"/>
    <s v="West Bengal"/>
    <s v="Kolkata"/>
    <n v="1"/>
    <n v="3692.9"/>
    <n v="0.05"/>
    <n v="2937"/>
    <x v="4"/>
    <x v="1"/>
    <x v="2"/>
    <n v="0.05"/>
    <n v="2.5000000000000005E-3"/>
    <n v="1.2500000000000003E-4"/>
    <n v="-2936.999875"/>
    <n v="-23495998.999999993"/>
    <n v="2025"/>
    <x v="8"/>
    <n v="11"/>
    <s v="Q4"/>
  </r>
  <r>
    <s v="ORD-01148"/>
    <d v="2025-05-07T00:00:00"/>
    <s v="CUST-1352"/>
    <s v="Rahul Verma"/>
    <x v="0"/>
    <x v="11"/>
    <x v="3"/>
    <s v="Karnataka"/>
    <s v="Bengaluru"/>
    <n v="3"/>
    <n v="17117.78"/>
    <n v="0.05"/>
    <n v="32549.03"/>
    <x v="1"/>
    <x v="1"/>
    <x v="1"/>
    <n v="0.15000000000000002"/>
    <n v="7.5000000000000015E-3"/>
    <n v="1.1250000000000003E-3"/>
    <n v="-32549.028875"/>
    <n v="-28932470.111111101"/>
    <n v="2025"/>
    <x v="6"/>
    <n v="5"/>
    <s v="Q2"/>
  </r>
  <r>
    <s v="ORD-01149"/>
    <d v="2025-04-16T00:00:00"/>
    <s v="CUST-1369"/>
    <s v="Priya Sharma"/>
    <x v="2"/>
    <x v="10"/>
    <x v="3"/>
    <s v="Tamil Nadu"/>
    <s v="Chennai"/>
    <n v="2"/>
    <n v="6610.83"/>
    <n v="0.1"/>
    <n v="9520.15"/>
    <x v="2"/>
    <x v="1"/>
    <x v="1"/>
    <n v="0.2"/>
    <n v="2.0000000000000004E-2"/>
    <n v="4.000000000000001E-3"/>
    <n v="-9520.1459999999988"/>
    <n v="-2380036.4999999991"/>
    <n v="2025"/>
    <x v="0"/>
    <n v="4"/>
    <s v="Q2"/>
  </r>
  <r>
    <s v="ORD-01150"/>
    <d v="2025-04-02T00:00:00"/>
    <s v="CUST-1400"/>
    <s v="Arjun Gupta"/>
    <x v="1"/>
    <x v="9"/>
    <x v="0"/>
    <s v="Punjab"/>
    <s v="Amritsar"/>
    <n v="1"/>
    <n v="1109.1500000000001"/>
    <n v="0.1"/>
    <n v="690.9"/>
    <x v="4"/>
    <x v="1"/>
    <x v="1"/>
    <n v="0.1"/>
    <n v="1.0000000000000002E-2"/>
    <n v="1.0000000000000002E-3"/>
    <n v="-690.899"/>
    <n v="-690898.99999999988"/>
    <n v="2025"/>
    <x v="0"/>
    <n v="4"/>
    <s v="Q2"/>
  </r>
  <r>
    <s v="ORD-01151"/>
    <d v="2025-10-14T00:00:00"/>
    <s v="CUST-1783"/>
    <s v="Arjun Rao"/>
    <x v="1"/>
    <x v="9"/>
    <x v="3"/>
    <s v="Tamil Nadu"/>
    <s v="Coimbatore"/>
    <n v="1"/>
    <n v="1129.45"/>
    <n v="0.15"/>
    <n v="836.57"/>
    <x v="1"/>
    <x v="1"/>
    <x v="1"/>
    <n v="0.15"/>
    <n v="2.2499999999999999E-2"/>
    <n v="3.375E-3"/>
    <n v="-836.56662500000004"/>
    <n v="-247871.59259259261"/>
    <n v="2025"/>
    <x v="10"/>
    <n v="10"/>
    <s v="Q4"/>
  </r>
  <r>
    <s v="ORD-01152"/>
    <d v="2025-02-20T00:00:00"/>
    <s v="CUST-1025"/>
    <s v="Arjun Sharma"/>
    <x v="4"/>
    <x v="24"/>
    <x v="4"/>
    <s v="Bihar"/>
    <s v="Patna"/>
    <n v="2"/>
    <n v="1888.74"/>
    <n v="0.1"/>
    <n v="2933.12"/>
    <x v="2"/>
    <x v="2"/>
    <x v="0"/>
    <n v="0.2"/>
    <n v="2.0000000000000004E-2"/>
    <n v="4.000000000000001E-3"/>
    <n v="-2933.116"/>
    <n v="-733278.99999999977"/>
    <n v="2025"/>
    <x v="11"/>
    <n v="2"/>
    <s v="Q1"/>
  </r>
  <r>
    <s v="ORD-01153"/>
    <d v="2025-01-29T00:00:00"/>
    <s v="CUST-2536"/>
    <s v="Sneha Gupta"/>
    <x v="1"/>
    <x v="7"/>
    <x v="2"/>
    <s v="Gujarat"/>
    <s v="Surat"/>
    <n v="1"/>
    <n v="3997.38"/>
    <n v="0.05"/>
    <n v="2652.44"/>
    <x v="4"/>
    <x v="2"/>
    <x v="1"/>
    <n v="0.05"/>
    <n v="2.5000000000000005E-3"/>
    <n v="1.2500000000000003E-4"/>
    <n v="-2652.439875"/>
    <n v="-21219518.999999996"/>
    <n v="2025"/>
    <x v="5"/>
    <n v="1"/>
    <s v="Q1"/>
  </r>
  <r>
    <s v="ORD-01154"/>
    <d v="2025-10-23T00:00:00"/>
    <s v="CUST-1332"/>
    <s v="Aarav Reddy"/>
    <x v="2"/>
    <x v="20"/>
    <x v="2"/>
    <s v="Gujarat"/>
    <s v="Surat"/>
    <n v="4"/>
    <n v="439.75"/>
    <n v="0.15"/>
    <n v="938.42"/>
    <x v="0"/>
    <x v="1"/>
    <x v="2"/>
    <n v="0.6"/>
    <n v="0.09"/>
    <n v="5.3999999999999999E-2"/>
    <n v="-938.36599999999999"/>
    <n v="-17377.14814814815"/>
    <n v="2025"/>
    <x v="10"/>
    <n v="10"/>
    <s v="Q4"/>
  </r>
  <r>
    <s v="ORD-01155"/>
    <d v="2025-10-24T00:00:00"/>
    <s v="CUST-1540"/>
    <s v="Rohan Gupta"/>
    <x v="3"/>
    <x v="14"/>
    <x v="2"/>
    <s v="Gujarat"/>
    <s v="Ahmedabad"/>
    <n v="1"/>
    <n v="9575.75"/>
    <n v="0.1"/>
    <n v="6793.72"/>
    <x v="4"/>
    <x v="1"/>
    <x v="1"/>
    <n v="0.1"/>
    <n v="1.0000000000000002E-2"/>
    <n v="1.0000000000000002E-3"/>
    <n v="-6793.7190000000001"/>
    <n v="-6793718.9999999981"/>
    <n v="2025"/>
    <x v="10"/>
    <n v="10"/>
    <s v="Q4"/>
  </r>
  <r>
    <s v="ORD-01156"/>
    <d v="2025-08-02T00:00:00"/>
    <s v="CUST-1105"/>
    <s v="Meera Nair"/>
    <x v="3"/>
    <x v="13"/>
    <x v="0"/>
    <s v="Punjab"/>
    <s v="Ludhiana"/>
    <n v="1"/>
    <n v="35660.44"/>
    <n v="0.15"/>
    <n v="20075.36"/>
    <x v="4"/>
    <x v="1"/>
    <x v="2"/>
    <n v="0.15"/>
    <n v="2.2499999999999999E-2"/>
    <n v="3.375E-3"/>
    <n v="-20075.356625"/>
    <n v="-5948253.8148148153"/>
    <n v="2025"/>
    <x v="7"/>
    <n v="8"/>
    <s v="Q3"/>
  </r>
  <r>
    <s v="ORD-01157"/>
    <d v="2025-09-24T00:00:00"/>
    <s v="CUST-1780"/>
    <s v="Priya Singh"/>
    <x v="3"/>
    <x v="14"/>
    <x v="2"/>
    <s v="Maharashtra"/>
    <s v="Nagpur"/>
    <n v="4"/>
    <n v="17220.189999999999"/>
    <n v="0.15"/>
    <n v="38089.46"/>
    <x v="0"/>
    <x v="0"/>
    <x v="1"/>
    <n v="0.6"/>
    <n v="0.09"/>
    <n v="5.3999999999999999E-2"/>
    <n v="-38089.406000000003"/>
    <n v="-705359.37037037045"/>
    <n v="2025"/>
    <x v="2"/>
    <n v="9"/>
    <s v="Q3"/>
  </r>
  <r>
    <s v="ORD-01158"/>
    <d v="2025-09-14T00:00:00"/>
    <s v="CUST-1889"/>
    <s v="Arjun Singh"/>
    <x v="2"/>
    <x v="20"/>
    <x v="4"/>
    <s v="West Bengal"/>
    <s v="Durgapur"/>
    <n v="4"/>
    <n v="1009.55"/>
    <n v="0.15"/>
    <n v="2937.75"/>
    <x v="1"/>
    <x v="1"/>
    <x v="1"/>
    <n v="0.6"/>
    <n v="0.09"/>
    <n v="5.3999999999999999E-2"/>
    <n v="-2937.6959999999999"/>
    <n v="-54401.777777777774"/>
    <n v="2025"/>
    <x v="2"/>
    <n v="9"/>
    <s v="Q3"/>
  </r>
  <r>
    <s v="ORD-01159"/>
    <d v="2025-10-29T00:00:00"/>
    <s v="CUST-1725"/>
    <s v="Isha Rao"/>
    <x v="1"/>
    <x v="17"/>
    <x v="3"/>
    <s v="Tamil Nadu"/>
    <s v="Coimbatore"/>
    <n v="1"/>
    <n v="1959.42"/>
    <n v="0"/>
    <n v="1502.02"/>
    <x v="0"/>
    <x v="1"/>
    <x v="1"/>
    <n v="0"/>
    <n v="0"/>
    <n v="0"/>
    <n v="-1502.02"/>
    <e v="#DIV/0!"/>
    <n v="2025"/>
    <x v="10"/>
    <n v="10"/>
    <s v="Q4"/>
  </r>
  <r>
    <s v="ORD-01160"/>
    <d v="2025-04-11T00:00:00"/>
    <s v="CUST-2484"/>
    <s v="Isha Sharma"/>
    <x v="0"/>
    <x v="6"/>
    <x v="4"/>
    <s v="Odisha"/>
    <s v="Bhubaneswar"/>
    <n v="2"/>
    <n v="5443.79"/>
    <n v="0.1"/>
    <n v="8454.7999999999993"/>
    <x v="4"/>
    <x v="2"/>
    <x v="1"/>
    <n v="0.2"/>
    <n v="2.0000000000000004E-2"/>
    <n v="4.000000000000001E-3"/>
    <n v="-8454.7959999999985"/>
    <n v="-2113698.9999999991"/>
    <n v="2025"/>
    <x v="0"/>
    <n v="4"/>
    <s v="Q2"/>
  </r>
  <r>
    <s v="ORD-01161"/>
    <d v="2025-12-12T00:00:00"/>
    <s v="CUST-2523"/>
    <s v="Meera Singh"/>
    <x v="3"/>
    <x v="13"/>
    <x v="0"/>
    <s v="Delhi"/>
    <s v="New Delhi"/>
    <n v="1"/>
    <n v="33955.120000000003"/>
    <n v="0.05"/>
    <n v="22218.34"/>
    <x v="0"/>
    <x v="1"/>
    <x v="2"/>
    <n v="0.05"/>
    <n v="2.5000000000000005E-3"/>
    <n v="1.2500000000000003E-4"/>
    <n v="-22218.339875000001"/>
    <n v="-177746718.99999997"/>
    <n v="2025"/>
    <x v="1"/>
    <n v="12"/>
    <s v="Q4"/>
  </r>
  <r>
    <s v="ORD-01162"/>
    <d v="2025-04-20T00:00:00"/>
    <s v="CUST-1438"/>
    <s v="Arjun Sharma"/>
    <x v="2"/>
    <x v="23"/>
    <x v="0"/>
    <s v="Delhi"/>
    <s v="Delhi"/>
    <n v="2"/>
    <n v="6862.94"/>
    <n v="0.05"/>
    <n v="9210.6"/>
    <x v="1"/>
    <x v="1"/>
    <x v="2"/>
    <n v="0.1"/>
    <n v="5.000000000000001E-3"/>
    <n v="5.0000000000000012E-4"/>
    <n v="-9210.5995000000003"/>
    <n v="-18421198.999999996"/>
    <n v="2025"/>
    <x v="0"/>
    <n v="4"/>
    <s v="Q2"/>
  </r>
  <r>
    <s v="ORD-01163"/>
    <d v="2025-07-01T00:00:00"/>
    <s v="CUST-2210"/>
    <s v="Kiran Gupta"/>
    <x v="4"/>
    <x v="15"/>
    <x v="4"/>
    <s v="Jharkhand"/>
    <s v="Jamshedpur"/>
    <n v="3"/>
    <n v="1556.59"/>
    <n v="0.05"/>
    <n v="3831.01"/>
    <x v="3"/>
    <x v="1"/>
    <x v="1"/>
    <n v="0.15000000000000002"/>
    <n v="7.5000000000000015E-3"/>
    <n v="1.1250000000000003E-3"/>
    <n v="-3831.0088750000004"/>
    <n v="-3405341.2222222215"/>
    <n v="2025"/>
    <x v="4"/>
    <n v="7"/>
    <s v="Q3"/>
  </r>
  <r>
    <s v="ORD-01164"/>
    <d v="2025-11-09T00:00:00"/>
    <s v="CUST-2393"/>
    <s v="Rahul Gupta"/>
    <x v="2"/>
    <x v="20"/>
    <x v="0"/>
    <s v="Uttar Pradesh"/>
    <s v="Lucknow"/>
    <n v="1"/>
    <n v="2860"/>
    <n v="0.15"/>
    <n v="1788.84"/>
    <x v="1"/>
    <x v="1"/>
    <x v="0"/>
    <n v="0.15"/>
    <n v="2.2499999999999999E-2"/>
    <n v="3.375E-3"/>
    <n v="-1788.8366249999999"/>
    <n v="-530025.66666666663"/>
    <n v="2025"/>
    <x v="8"/>
    <n v="11"/>
    <s v="Q4"/>
  </r>
  <r>
    <s v="ORD-01165"/>
    <d v="2025-01-01T00:00:00"/>
    <s v="CUST-1144"/>
    <s v="Neha Sharma"/>
    <x v="1"/>
    <x v="7"/>
    <x v="4"/>
    <s v="West Bengal"/>
    <s v="Kolkata"/>
    <n v="1"/>
    <n v="4676.93"/>
    <n v="0.05"/>
    <n v="3024.96"/>
    <x v="3"/>
    <x v="2"/>
    <x v="2"/>
    <n v="0.05"/>
    <n v="2.5000000000000005E-3"/>
    <n v="1.2500000000000003E-4"/>
    <n v="-3024.959875"/>
    <n v="-24199678.999999993"/>
    <n v="2025"/>
    <x v="5"/>
    <n v="1"/>
    <s v="Q1"/>
  </r>
  <r>
    <s v="ORD-01166"/>
    <d v="2025-11-15T00:00:00"/>
    <s v="CUST-1702"/>
    <s v="Isha Reddy"/>
    <x v="1"/>
    <x v="9"/>
    <x v="3"/>
    <s v="Tamil Nadu"/>
    <s v="Chennai"/>
    <n v="1"/>
    <n v="4415.1499999999996"/>
    <n v="0.05"/>
    <n v="3053.29"/>
    <x v="1"/>
    <x v="2"/>
    <x v="1"/>
    <n v="0.05"/>
    <n v="2.5000000000000005E-3"/>
    <n v="1.2500000000000003E-4"/>
    <n v="-3053.2898749999999"/>
    <n v="-24426318.999999993"/>
    <n v="2025"/>
    <x v="8"/>
    <n v="11"/>
    <s v="Q4"/>
  </r>
  <r>
    <s v="ORD-01167"/>
    <d v="2025-02-24T00:00:00"/>
    <s v="CUST-1074"/>
    <s v="Ananya Rao"/>
    <x v="4"/>
    <x v="12"/>
    <x v="1"/>
    <s v="Madhya Pradesh"/>
    <s v="Indore"/>
    <n v="1"/>
    <n v="3851.3"/>
    <n v="0"/>
    <n v="2739.3"/>
    <x v="3"/>
    <x v="1"/>
    <x v="1"/>
    <n v="0"/>
    <n v="0"/>
    <n v="0"/>
    <n v="-2739.3"/>
    <e v="#DIV/0!"/>
    <n v="2025"/>
    <x v="11"/>
    <n v="2"/>
    <s v="Q1"/>
  </r>
  <r>
    <s v="ORD-01168"/>
    <d v="2025-05-29T00:00:00"/>
    <s v="CUST-2016"/>
    <s v="Meera Rao"/>
    <x v="1"/>
    <x v="1"/>
    <x v="1"/>
    <s v="Chhattisgarh"/>
    <s v="Raipur"/>
    <n v="1"/>
    <n v="3570.03"/>
    <n v="0.05"/>
    <n v="2797.34"/>
    <x v="3"/>
    <x v="2"/>
    <x v="0"/>
    <n v="0.05"/>
    <n v="2.5000000000000005E-3"/>
    <n v="1.2500000000000003E-4"/>
    <n v="-2797.3398750000001"/>
    <n v="-22378718.999999996"/>
    <n v="2025"/>
    <x v="6"/>
    <n v="5"/>
    <s v="Q2"/>
  </r>
  <r>
    <s v="ORD-01169"/>
    <d v="2025-11-05T00:00:00"/>
    <s v="CUST-2524"/>
    <s v="Vikram Nair"/>
    <x v="1"/>
    <x v="1"/>
    <x v="1"/>
    <s v="Madhya Pradesh"/>
    <s v="Indore"/>
    <n v="3"/>
    <n v="667.32"/>
    <n v="0.1"/>
    <n v="1309.6600000000001"/>
    <x v="0"/>
    <x v="1"/>
    <x v="1"/>
    <n v="0.30000000000000004"/>
    <n v="3.0000000000000006E-2"/>
    <n v="9.0000000000000028E-3"/>
    <n v="-1309.6510000000001"/>
    <n v="-145516.77777777775"/>
    <n v="2025"/>
    <x v="8"/>
    <n v="11"/>
    <s v="Q4"/>
  </r>
  <r>
    <s v="ORD-01170"/>
    <d v="2025-05-17T00:00:00"/>
    <s v="CUST-1962"/>
    <s v="Sneha Patel"/>
    <x v="3"/>
    <x v="18"/>
    <x v="1"/>
    <s v="Chhattisgarh"/>
    <s v="Raipur"/>
    <n v="1"/>
    <n v="46746.36"/>
    <n v="0"/>
    <n v="29918.81"/>
    <x v="1"/>
    <x v="1"/>
    <x v="1"/>
    <n v="0"/>
    <n v="0"/>
    <n v="0"/>
    <n v="-29918.81"/>
    <e v="#DIV/0!"/>
    <n v="2025"/>
    <x v="6"/>
    <n v="5"/>
    <s v="Q2"/>
  </r>
  <r>
    <s v="ORD-01171"/>
    <d v="2025-07-21T00:00:00"/>
    <s v="CUST-2115"/>
    <s v="Neha Reddy"/>
    <x v="3"/>
    <x v="18"/>
    <x v="1"/>
    <s v="Chhattisgarh"/>
    <s v="Raipur"/>
    <n v="2"/>
    <n v="63276.47"/>
    <n v="0"/>
    <n v="98389.05"/>
    <x v="3"/>
    <x v="1"/>
    <x v="1"/>
    <n v="0"/>
    <n v="0"/>
    <n v="0"/>
    <n v="-98389.05"/>
    <e v="#DIV/0!"/>
    <n v="2025"/>
    <x v="4"/>
    <n v="7"/>
    <s v="Q3"/>
  </r>
  <r>
    <s v="ORD-01172"/>
    <d v="2025-11-09T00:00:00"/>
    <s v="CUST-2076"/>
    <s v="Priya Joshi"/>
    <x v="0"/>
    <x v="6"/>
    <x v="2"/>
    <s v="Gujarat"/>
    <s v="Surat"/>
    <n v="3"/>
    <n v="9998.5499999999993"/>
    <n v="0.05"/>
    <n v="24251.83"/>
    <x v="4"/>
    <x v="0"/>
    <x v="2"/>
    <n v="0.15000000000000002"/>
    <n v="7.5000000000000015E-3"/>
    <n v="1.1250000000000003E-3"/>
    <n v="-24251.828875000003"/>
    <n v="-21557181.222222216"/>
    <n v="2025"/>
    <x v="8"/>
    <n v="11"/>
    <s v="Q4"/>
  </r>
  <r>
    <s v="ORD-01173"/>
    <d v="2025-04-27T00:00:00"/>
    <s v="CUST-1798"/>
    <s v="Priya Gupta"/>
    <x v="3"/>
    <x v="14"/>
    <x v="1"/>
    <s v="Madhya Pradesh"/>
    <s v="Indore"/>
    <n v="2"/>
    <n v="33154.129999999997"/>
    <n v="0"/>
    <n v="56848.7"/>
    <x v="0"/>
    <x v="0"/>
    <x v="1"/>
    <n v="0"/>
    <n v="0"/>
    <n v="0"/>
    <n v="-56848.7"/>
    <e v="#DIV/0!"/>
    <n v="2025"/>
    <x v="0"/>
    <n v="4"/>
    <s v="Q2"/>
  </r>
  <r>
    <s v="ORD-01174"/>
    <d v="2025-06-03T00:00:00"/>
    <s v="CUST-2040"/>
    <s v="Rahul Rao"/>
    <x v="4"/>
    <x v="19"/>
    <x v="4"/>
    <s v="Odisha"/>
    <s v="Bhubaneswar"/>
    <n v="1"/>
    <n v="2092.21"/>
    <n v="0"/>
    <n v="1559.49"/>
    <x v="4"/>
    <x v="1"/>
    <x v="2"/>
    <n v="0"/>
    <n v="0"/>
    <n v="0"/>
    <n v="-1559.49"/>
    <e v="#DIV/0!"/>
    <n v="2025"/>
    <x v="9"/>
    <n v="6"/>
    <s v="Q2"/>
  </r>
  <r>
    <s v="ORD-01175"/>
    <d v="2025-10-18T00:00:00"/>
    <s v="CUST-1138"/>
    <s v="Kiran Patel"/>
    <x v="3"/>
    <x v="3"/>
    <x v="2"/>
    <s v="Rajasthan"/>
    <s v="Udaipur"/>
    <n v="1"/>
    <n v="41745.550000000003"/>
    <n v="0.15"/>
    <n v="22120.880000000001"/>
    <x v="0"/>
    <x v="1"/>
    <x v="1"/>
    <n v="0.15"/>
    <n v="2.2499999999999999E-2"/>
    <n v="3.375E-3"/>
    <n v="-22120.876625000001"/>
    <n v="-6554333.8148148153"/>
    <n v="2025"/>
    <x v="10"/>
    <n v="10"/>
    <s v="Q4"/>
  </r>
  <r>
    <s v="ORD-01176"/>
    <d v="2025-03-04T00:00:00"/>
    <s v="CUST-1655"/>
    <s v="Arjun Patel"/>
    <x v="4"/>
    <x v="24"/>
    <x v="0"/>
    <s v="Uttar Pradesh"/>
    <s v="Kanpur"/>
    <n v="2"/>
    <n v="5518.72"/>
    <n v="0.15"/>
    <n v="7281.8"/>
    <x v="3"/>
    <x v="2"/>
    <x v="0"/>
    <n v="0.3"/>
    <n v="4.4999999999999998E-2"/>
    <n v="1.35E-2"/>
    <n v="-7281.7865000000002"/>
    <n v="-539391.59259259258"/>
    <n v="2025"/>
    <x v="3"/>
    <n v="3"/>
    <s v="Q1"/>
  </r>
  <r>
    <s v="ORD-01177"/>
    <d v="2025-09-01T00:00:00"/>
    <s v="CUST-1794"/>
    <s v="Sneha Rao"/>
    <x v="0"/>
    <x v="0"/>
    <x v="2"/>
    <s v="Maharashtra"/>
    <s v="Pune"/>
    <n v="1"/>
    <n v="11978.44"/>
    <n v="0.05"/>
    <n v="8439.32"/>
    <x v="0"/>
    <x v="1"/>
    <x v="0"/>
    <n v="0.05"/>
    <n v="2.5000000000000005E-3"/>
    <n v="1.2500000000000003E-4"/>
    <n v="-8439.3198749999992"/>
    <n v="-67514558.999999985"/>
    <n v="2025"/>
    <x v="2"/>
    <n v="9"/>
    <s v="Q3"/>
  </r>
  <r>
    <s v="ORD-01178"/>
    <d v="2025-01-25T00:00:00"/>
    <s v="CUST-1189"/>
    <s v="Neha Singh"/>
    <x v="0"/>
    <x v="0"/>
    <x v="1"/>
    <s v="Madhya Pradesh"/>
    <s v="Indore"/>
    <n v="3"/>
    <n v="1151.24"/>
    <n v="0.05"/>
    <n v="2837.43"/>
    <x v="3"/>
    <x v="1"/>
    <x v="2"/>
    <n v="0.15000000000000002"/>
    <n v="7.5000000000000015E-3"/>
    <n v="1.1250000000000003E-3"/>
    <n v="-2837.4288750000001"/>
    <n v="-2522158.9999999991"/>
    <n v="2025"/>
    <x v="5"/>
    <n v="1"/>
    <s v="Q1"/>
  </r>
  <r>
    <s v="ORD-01179"/>
    <d v="2025-03-31T00:00:00"/>
    <s v="CUST-2016"/>
    <s v="Rahul Nair"/>
    <x v="4"/>
    <x v="22"/>
    <x v="4"/>
    <s v="Bihar"/>
    <s v="Patna"/>
    <n v="1"/>
    <n v="5164.1499999999996"/>
    <n v="0.15"/>
    <n v="3732.6"/>
    <x v="0"/>
    <x v="1"/>
    <x v="1"/>
    <n v="0.15"/>
    <n v="2.2499999999999999E-2"/>
    <n v="3.375E-3"/>
    <n v="-3732.5966250000001"/>
    <n v="-1105954.5555555555"/>
    <n v="2025"/>
    <x v="3"/>
    <n v="3"/>
    <s v="Q1"/>
  </r>
  <r>
    <s v="ORD-01180"/>
    <d v="2025-03-16T00:00:00"/>
    <s v="CUST-1527"/>
    <s v="Vikram Joshi"/>
    <x v="0"/>
    <x v="4"/>
    <x v="0"/>
    <s v="Haryana"/>
    <s v="Gurugram"/>
    <n v="2"/>
    <n v="10992.37"/>
    <n v="0"/>
    <n v="18773.22"/>
    <x v="0"/>
    <x v="0"/>
    <x v="1"/>
    <n v="0"/>
    <n v="0"/>
    <n v="0"/>
    <n v="-18773.22"/>
    <e v="#DIV/0!"/>
    <n v="2025"/>
    <x v="3"/>
    <n v="3"/>
    <s v="Q1"/>
  </r>
  <r>
    <s v="ORD-01181"/>
    <d v="2025-10-21T00:00:00"/>
    <s v="CUST-1129"/>
    <s v="Isha Rao"/>
    <x v="0"/>
    <x v="6"/>
    <x v="4"/>
    <s v="Jharkhand"/>
    <s v="Ranchi"/>
    <n v="2"/>
    <n v="4290.2700000000004"/>
    <n v="0.1"/>
    <n v="6359.6"/>
    <x v="1"/>
    <x v="2"/>
    <x v="2"/>
    <n v="0.2"/>
    <n v="2.0000000000000004E-2"/>
    <n v="4.000000000000001E-3"/>
    <n v="-6359.5960000000005"/>
    <n v="-1589898.9999999998"/>
    <n v="2025"/>
    <x v="10"/>
    <n v="10"/>
    <s v="Q4"/>
  </r>
  <r>
    <s v="ORD-01182"/>
    <d v="2025-07-29T00:00:00"/>
    <s v="CUST-1114"/>
    <s v="Meera Sharma"/>
    <x v="3"/>
    <x v="14"/>
    <x v="2"/>
    <s v="Rajasthan"/>
    <s v="Jaipur"/>
    <n v="2"/>
    <n v="14729.14"/>
    <n v="0.1"/>
    <n v="18159.55"/>
    <x v="0"/>
    <x v="1"/>
    <x v="1"/>
    <n v="0.2"/>
    <n v="2.0000000000000004E-2"/>
    <n v="4.000000000000001E-3"/>
    <n v="-18159.545999999998"/>
    <n v="-4539886.4999999981"/>
    <n v="2025"/>
    <x v="4"/>
    <n v="7"/>
    <s v="Q3"/>
  </r>
  <r>
    <s v="ORD-01183"/>
    <d v="2025-12-13T00:00:00"/>
    <s v="CUST-2111"/>
    <s v="Sneha Sharma"/>
    <x v="2"/>
    <x v="2"/>
    <x v="2"/>
    <s v="Goa"/>
    <s v="Margao"/>
    <n v="1"/>
    <n v="2223.04"/>
    <n v="0.1"/>
    <n v="1540.31"/>
    <x v="1"/>
    <x v="1"/>
    <x v="0"/>
    <n v="0.1"/>
    <n v="1.0000000000000002E-2"/>
    <n v="1.0000000000000002E-3"/>
    <n v="-1540.309"/>
    <n v="-1540308.9999999995"/>
    <n v="2025"/>
    <x v="1"/>
    <n v="12"/>
    <s v="Q4"/>
  </r>
  <r>
    <s v="ORD-01184"/>
    <d v="2025-01-17T00:00:00"/>
    <s v="CUST-1226"/>
    <s v="Arjun Verma"/>
    <x v="3"/>
    <x v="18"/>
    <x v="4"/>
    <s v="Jharkhand"/>
    <s v="Jamshedpur"/>
    <n v="1"/>
    <n v="46694.32"/>
    <n v="0.2"/>
    <n v="31378.19"/>
    <x v="0"/>
    <x v="2"/>
    <x v="2"/>
    <n v="0.2"/>
    <n v="4.0000000000000008E-2"/>
    <n v="8.0000000000000019E-3"/>
    <n v="-31378.181999999997"/>
    <n v="-3922272.7499999986"/>
    <n v="2025"/>
    <x v="5"/>
    <n v="1"/>
    <s v="Q1"/>
  </r>
  <r>
    <s v="ORD-01185"/>
    <d v="2025-05-08T00:00:00"/>
    <s v="CUST-1124"/>
    <s v="Kiran Singh"/>
    <x v="2"/>
    <x v="20"/>
    <x v="0"/>
    <s v="Punjab"/>
    <s v="Amritsar"/>
    <n v="3"/>
    <n v="4401.3599999999997"/>
    <n v="0.05"/>
    <n v="10342"/>
    <x v="1"/>
    <x v="1"/>
    <x v="2"/>
    <n v="0.15000000000000002"/>
    <n v="7.5000000000000015E-3"/>
    <n v="1.1250000000000003E-3"/>
    <n v="-10341.998874999999"/>
    <n v="-9192887.8888888862"/>
    <n v="2025"/>
    <x v="6"/>
    <n v="5"/>
    <s v="Q2"/>
  </r>
  <r>
    <s v="ORD-01186"/>
    <d v="2025-12-30T00:00:00"/>
    <s v="CUST-1129"/>
    <s v="Rahul Singh"/>
    <x v="2"/>
    <x v="2"/>
    <x v="1"/>
    <s v="Chhattisgarh"/>
    <s v="Bilaspur"/>
    <n v="1"/>
    <n v="5982.03"/>
    <n v="0.05"/>
    <n v="4740.62"/>
    <x v="2"/>
    <x v="1"/>
    <x v="2"/>
    <n v="0.05"/>
    <n v="2.5000000000000005E-3"/>
    <n v="1.2500000000000003E-4"/>
    <n v="-4740.6198750000003"/>
    <n v="-37924958.999999993"/>
    <n v="2025"/>
    <x v="1"/>
    <n v="12"/>
    <s v="Q4"/>
  </r>
  <r>
    <s v="ORD-01187"/>
    <d v="2025-09-08T00:00:00"/>
    <s v="CUST-1345"/>
    <s v="Rahul Gupta"/>
    <x v="2"/>
    <x v="8"/>
    <x v="2"/>
    <s v="Goa"/>
    <s v="Panaji"/>
    <n v="1"/>
    <n v="2351.35"/>
    <n v="0.1"/>
    <n v="1574.82"/>
    <x v="0"/>
    <x v="1"/>
    <x v="2"/>
    <n v="0.1"/>
    <n v="1.0000000000000002E-2"/>
    <n v="1.0000000000000002E-3"/>
    <n v="-1574.819"/>
    <n v="-1574818.9999999995"/>
    <n v="2025"/>
    <x v="2"/>
    <n v="9"/>
    <s v="Q3"/>
  </r>
  <r>
    <s v="ORD-01188"/>
    <d v="2025-06-28T00:00:00"/>
    <s v="CUST-1294"/>
    <s v="Isha Gupta"/>
    <x v="1"/>
    <x v="17"/>
    <x v="3"/>
    <s v="Telangana"/>
    <s v="Warangal"/>
    <n v="2"/>
    <n v="4582.32"/>
    <n v="0.2"/>
    <n v="5052.25"/>
    <x v="1"/>
    <x v="1"/>
    <x v="1"/>
    <n v="0.4"/>
    <n v="8.0000000000000016E-2"/>
    <n v="3.2000000000000008E-2"/>
    <n v="-5052.2179999999998"/>
    <n v="-157881.81249999997"/>
    <n v="2025"/>
    <x v="9"/>
    <n v="6"/>
    <s v="Q2"/>
  </r>
  <r>
    <s v="ORD-01189"/>
    <d v="2025-07-01T00:00:00"/>
    <s v="CUST-1464"/>
    <s v="Sneha Nair"/>
    <x v="0"/>
    <x v="5"/>
    <x v="2"/>
    <s v="Gujarat"/>
    <s v="Ahmedabad"/>
    <n v="3"/>
    <n v="13566.12"/>
    <n v="0.15"/>
    <n v="22015.31"/>
    <x v="2"/>
    <x v="1"/>
    <x v="1"/>
    <n v="0.44999999999999996"/>
    <n v="6.7499999999999991E-2"/>
    <n v="3.0374999999999992E-2"/>
    <n v="-22015.279625000003"/>
    <n v="-724782.86831275746"/>
    <n v="2025"/>
    <x v="4"/>
    <n v="7"/>
    <s v="Q3"/>
  </r>
  <r>
    <s v="ORD-01190"/>
    <d v="2025-06-01T00:00:00"/>
    <s v="CUST-1751"/>
    <s v="Neha Kumar"/>
    <x v="0"/>
    <x v="5"/>
    <x v="3"/>
    <s v="Telangana"/>
    <s v="Warangal"/>
    <n v="1"/>
    <n v="7533.7"/>
    <n v="0.1"/>
    <n v="4694.76"/>
    <x v="0"/>
    <x v="1"/>
    <x v="2"/>
    <n v="0.1"/>
    <n v="1.0000000000000002E-2"/>
    <n v="1.0000000000000002E-3"/>
    <n v="-4694.759"/>
    <n v="-4694758.9999999991"/>
    <n v="2025"/>
    <x v="9"/>
    <n v="6"/>
    <s v="Q2"/>
  </r>
  <r>
    <s v="ORD-01191"/>
    <d v="2025-01-25T00:00:00"/>
    <s v="CUST-2577"/>
    <s v="Kiran Singh"/>
    <x v="1"/>
    <x v="9"/>
    <x v="3"/>
    <s v="Tamil Nadu"/>
    <s v="Chennai"/>
    <n v="2"/>
    <n v="702.49"/>
    <n v="0.15"/>
    <n v="746.49"/>
    <x v="1"/>
    <x v="0"/>
    <x v="1"/>
    <n v="0.3"/>
    <n v="4.4999999999999998E-2"/>
    <n v="1.35E-2"/>
    <n v="-746.47649999999999"/>
    <n v="-55294.555555555555"/>
    <n v="2025"/>
    <x v="5"/>
    <n v="1"/>
    <s v="Q1"/>
  </r>
  <r>
    <s v="ORD-01192"/>
    <d v="2025-06-29T00:00:00"/>
    <s v="CUST-2164"/>
    <s v="Sneha Rao"/>
    <x v="0"/>
    <x v="0"/>
    <x v="2"/>
    <s v="Maharashtra"/>
    <s v="Pune"/>
    <n v="2"/>
    <n v="5145.82"/>
    <n v="0"/>
    <n v="7254.43"/>
    <x v="1"/>
    <x v="1"/>
    <x v="2"/>
    <n v="0"/>
    <n v="0"/>
    <n v="0"/>
    <n v="-7254.43"/>
    <e v="#DIV/0!"/>
    <n v="2025"/>
    <x v="9"/>
    <n v="6"/>
    <s v="Q2"/>
  </r>
  <r>
    <s v="ORD-01193"/>
    <d v="2025-07-17T00:00:00"/>
    <s v="CUST-2472"/>
    <s v="Priya Patel"/>
    <x v="0"/>
    <x v="5"/>
    <x v="2"/>
    <s v="Rajasthan"/>
    <s v="Jaipur"/>
    <n v="1"/>
    <n v="17252.09"/>
    <n v="0.05"/>
    <n v="14220.36"/>
    <x v="1"/>
    <x v="2"/>
    <x v="0"/>
    <n v="0.05"/>
    <n v="2.5000000000000005E-3"/>
    <n v="1.2500000000000003E-4"/>
    <n v="-14220.359875"/>
    <n v="-113762878.99999997"/>
    <n v="2025"/>
    <x v="4"/>
    <n v="7"/>
    <s v="Q3"/>
  </r>
  <r>
    <s v="ORD-01194"/>
    <d v="2025-12-10T00:00:00"/>
    <s v="CUST-2162"/>
    <s v="Rahul Verma"/>
    <x v="0"/>
    <x v="5"/>
    <x v="3"/>
    <s v="Andhra Pradesh"/>
    <s v="Vijayawada"/>
    <n v="2"/>
    <n v="6069.29"/>
    <n v="0"/>
    <n v="8370.43"/>
    <x v="4"/>
    <x v="2"/>
    <x v="1"/>
    <n v="0"/>
    <n v="0"/>
    <n v="0"/>
    <n v="-8370.43"/>
    <e v="#DIV/0!"/>
    <n v="2025"/>
    <x v="1"/>
    <n v="12"/>
    <s v="Q4"/>
  </r>
  <r>
    <s v="ORD-01195"/>
    <d v="2025-06-10T00:00:00"/>
    <s v="CUST-1504"/>
    <s v="Sneha Patel"/>
    <x v="4"/>
    <x v="24"/>
    <x v="0"/>
    <s v="Uttar Pradesh"/>
    <s v="Noida"/>
    <n v="3"/>
    <n v="3304.16"/>
    <n v="0"/>
    <n v="8543.41"/>
    <x v="3"/>
    <x v="1"/>
    <x v="2"/>
    <n v="0"/>
    <n v="0"/>
    <n v="0"/>
    <n v="-8543.41"/>
    <e v="#DIV/0!"/>
    <n v="2025"/>
    <x v="9"/>
    <n v="6"/>
    <s v="Q2"/>
  </r>
  <r>
    <s v="ORD-01196"/>
    <d v="2025-06-26T00:00:00"/>
    <s v="CUST-1455"/>
    <s v="Aarav Kumar"/>
    <x v="0"/>
    <x v="0"/>
    <x v="0"/>
    <s v="Uttar Pradesh"/>
    <s v="Lucknow"/>
    <n v="5"/>
    <n v="3979.89"/>
    <n v="0.1"/>
    <n v="15633.7"/>
    <x v="0"/>
    <x v="1"/>
    <x v="2"/>
    <n v="0.5"/>
    <n v="0.05"/>
    <n v="2.5000000000000001E-2"/>
    <n v="-15633.675000000001"/>
    <n v="-625347"/>
    <n v="2025"/>
    <x v="9"/>
    <n v="6"/>
    <s v="Q2"/>
  </r>
  <r>
    <s v="ORD-01197"/>
    <d v="2025-10-12T00:00:00"/>
    <s v="CUST-1326"/>
    <s v="Kiran Joshi"/>
    <x v="0"/>
    <x v="0"/>
    <x v="1"/>
    <s v="Madhya Pradesh"/>
    <s v="Bhopal"/>
    <n v="1"/>
    <n v="14658.52"/>
    <n v="0.15"/>
    <n v="8058.21"/>
    <x v="0"/>
    <x v="1"/>
    <x v="2"/>
    <n v="0.15"/>
    <n v="2.2499999999999999E-2"/>
    <n v="3.375E-3"/>
    <n v="-8058.2066249999998"/>
    <n v="-2387616.7777777775"/>
    <n v="2025"/>
    <x v="10"/>
    <n v="10"/>
    <s v="Q4"/>
  </r>
  <r>
    <s v="ORD-01198"/>
    <d v="2025-03-04T00:00:00"/>
    <s v="CUST-2581"/>
    <s v="Arjun Gupta"/>
    <x v="2"/>
    <x v="10"/>
    <x v="1"/>
    <s v="Madhya Pradesh"/>
    <s v="Indore"/>
    <n v="2"/>
    <n v="2219.25"/>
    <n v="0.1"/>
    <n v="3319.74"/>
    <x v="0"/>
    <x v="1"/>
    <x v="1"/>
    <n v="0.2"/>
    <n v="2.0000000000000004E-2"/>
    <n v="4.000000000000001E-3"/>
    <n v="-3319.7359999999999"/>
    <n v="-829933.99999999977"/>
    <n v="2025"/>
    <x v="3"/>
    <n v="3"/>
    <s v="Q1"/>
  </r>
  <r>
    <s v="ORD-01199"/>
    <d v="2025-05-30T00:00:00"/>
    <s v="CUST-1792"/>
    <s v="Rohan Joshi"/>
    <x v="2"/>
    <x v="2"/>
    <x v="3"/>
    <s v="Karnataka"/>
    <s v="Bengaluru"/>
    <n v="1"/>
    <n v="2579.6999999999998"/>
    <n v="0.1"/>
    <n v="2012.23"/>
    <x v="4"/>
    <x v="1"/>
    <x v="1"/>
    <n v="0.1"/>
    <n v="1.0000000000000002E-2"/>
    <n v="1.0000000000000002E-3"/>
    <n v="-2012.229"/>
    <n v="-2012228.9999999995"/>
    <n v="2025"/>
    <x v="6"/>
    <n v="5"/>
    <s v="Q2"/>
  </r>
  <r>
    <s v="ORD-01200"/>
    <d v="2025-06-03T00:00:00"/>
    <s v="CUST-1313"/>
    <s v="Aarav Kumar"/>
    <x v="3"/>
    <x v="3"/>
    <x v="3"/>
    <s v="Karnataka"/>
    <s v="Bengaluru"/>
    <n v="1"/>
    <n v="27811.1"/>
    <n v="0"/>
    <n v="18763.45"/>
    <x v="4"/>
    <x v="1"/>
    <x v="2"/>
    <n v="0"/>
    <n v="0"/>
    <n v="0"/>
    <n v="-18763.45"/>
    <e v="#DIV/0!"/>
    <n v="2025"/>
    <x v="9"/>
    <n v="6"/>
    <s v="Q2"/>
  </r>
  <r>
    <s v="ORD-01201"/>
    <d v="2025-06-05T00:00:00"/>
    <s v="CUST-1552"/>
    <s v="Neha Kumar"/>
    <x v="0"/>
    <x v="4"/>
    <x v="3"/>
    <s v="Telangana"/>
    <s v="Warangal"/>
    <n v="2"/>
    <n v="8203.5"/>
    <n v="0.1"/>
    <n v="10633.42"/>
    <x v="1"/>
    <x v="1"/>
    <x v="0"/>
    <n v="0.2"/>
    <n v="2.0000000000000004E-2"/>
    <n v="4.000000000000001E-3"/>
    <n v="-10633.415999999999"/>
    <n v="-2658353.9999999991"/>
    <n v="2025"/>
    <x v="9"/>
    <n v="6"/>
    <s v="Q2"/>
  </r>
  <r>
    <s v="ORD-01202"/>
    <d v="2025-02-18T00:00:00"/>
    <s v="CUST-1293"/>
    <s v="Meera Rao"/>
    <x v="1"/>
    <x v="1"/>
    <x v="1"/>
    <s v="Chhattisgarh"/>
    <s v="Raipur"/>
    <n v="1"/>
    <n v="2203.87"/>
    <n v="0.05"/>
    <n v="1754.24"/>
    <x v="1"/>
    <x v="1"/>
    <x v="1"/>
    <n v="0.05"/>
    <n v="2.5000000000000005E-3"/>
    <n v="1.2500000000000003E-4"/>
    <n v="-1754.239875"/>
    <n v="-14033918.999999996"/>
    <n v="2025"/>
    <x v="11"/>
    <n v="2"/>
    <s v="Q1"/>
  </r>
  <r>
    <s v="ORD-01203"/>
    <d v="2025-12-03T00:00:00"/>
    <s v="CUST-1964"/>
    <s v="Priya Patel"/>
    <x v="4"/>
    <x v="15"/>
    <x v="3"/>
    <s v="Tamil Nadu"/>
    <s v="Coimbatore"/>
    <n v="1"/>
    <n v="4781.82"/>
    <n v="0.1"/>
    <n v="2825.62"/>
    <x v="2"/>
    <x v="0"/>
    <x v="2"/>
    <n v="0.1"/>
    <n v="1.0000000000000002E-2"/>
    <n v="1.0000000000000002E-3"/>
    <n v="-2825.6189999999997"/>
    <n v="-2825618.9999999991"/>
    <n v="2025"/>
    <x v="1"/>
    <n v="12"/>
    <s v="Q4"/>
  </r>
  <r>
    <s v="ORD-01204"/>
    <d v="2025-03-25T00:00:00"/>
    <s v="CUST-1377"/>
    <s v="Ananya Patel"/>
    <x v="2"/>
    <x v="2"/>
    <x v="4"/>
    <s v="Bihar"/>
    <s v="Patna"/>
    <n v="1"/>
    <n v="5775.79"/>
    <n v="0.05"/>
    <n v="4200.88"/>
    <x v="1"/>
    <x v="1"/>
    <x v="0"/>
    <n v="0.05"/>
    <n v="2.5000000000000005E-3"/>
    <n v="1.2500000000000003E-4"/>
    <n v="-4200.8798750000005"/>
    <n v="-33607039"/>
    <n v="2025"/>
    <x v="3"/>
    <n v="3"/>
    <s v="Q1"/>
  </r>
  <r>
    <s v="ORD-01205"/>
    <d v="2025-12-27T00:00:00"/>
    <s v="CUST-1745"/>
    <s v="Aarav Sharma"/>
    <x v="0"/>
    <x v="11"/>
    <x v="2"/>
    <s v="Gujarat"/>
    <s v="Ahmedabad"/>
    <n v="1"/>
    <n v="14873.63"/>
    <n v="0.1"/>
    <n v="9139.7000000000007"/>
    <x v="3"/>
    <x v="1"/>
    <x v="2"/>
    <n v="0.1"/>
    <n v="1.0000000000000002E-2"/>
    <n v="1.0000000000000002E-3"/>
    <n v="-9139.6990000000005"/>
    <n v="-9139698.9999999981"/>
    <n v="2025"/>
    <x v="1"/>
    <n v="12"/>
    <s v="Q4"/>
  </r>
  <r>
    <s v="ORD-01206"/>
    <d v="2025-06-26T00:00:00"/>
    <s v="CUST-1897"/>
    <s v="Aarav Rao"/>
    <x v="3"/>
    <x v="3"/>
    <x v="0"/>
    <s v="Punjab"/>
    <s v="Amritsar"/>
    <n v="2"/>
    <n v="52192.88"/>
    <n v="0.05"/>
    <n v="81209.490000000005"/>
    <x v="4"/>
    <x v="1"/>
    <x v="1"/>
    <n v="0.1"/>
    <n v="5.000000000000001E-3"/>
    <n v="5.0000000000000012E-4"/>
    <n v="-81209.489500000011"/>
    <n v="-162418978.99999997"/>
    <n v="2025"/>
    <x v="9"/>
    <n v="6"/>
    <s v="Q2"/>
  </r>
  <r>
    <s v="ORD-01207"/>
    <d v="2025-05-28T00:00:00"/>
    <s v="CUST-1719"/>
    <s v="Meera Kumar"/>
    <x v="4"/>
    <x v="19"/>
    <x v="3"/>
    <s v="Tamil Nadu"/>
    <s v="Coimbatore"/>
    <n v="1"/>
    <n v="1359.56"/>
    <n v="0.1"/>
    <n v="955.48"/>
    <x v="1"/>
    <x v="1"/>
    <x v="1"/>
    <n v="0.1"/>
    <n v="1.0000000000000002E-2"/>
    <n v="1.0000000000000002E-3"/>
    <n v="-955.47900000000004"/>
    <n v="-955478.99999999977"/>
    <n v="2025"/>
    <x v="6"/>
    <n v="5"/>
    <s v="Q2"/>
  </r>
  <r>
    <s v="ORD-01208"/>
    <d v="2025-04-28T00:00:00"/>
    <s v="CUST-1301"/>
    <s v="Rohan Rao"/>
    <x v="1"/>
    <x v="7"/>
    <x v="3"/>
    <s v="Telangana"/>
    <s v="Hyderabad"/>
    <n v="2"/>
    <n v="4048.47"/>
    <n v="0"/>
    <n v="6320.43"/>
    <x v="3"/>
    <x v="2"/>
    <x v="0"/>
    <n v="0"/>
    <n v="0"/>
    <n v="0"/>
    <n v="-6320.43"/>
    <e v="#DIV/0!"/>
    <n v="2025"/>
    <x v="0"/>
    <n v="4"/>
    <s v="Q2"/>
  </r>
  <r>
    <s v="ORD-01209"/>
    <d v="2025-12-08T00:00:00"/>
    <s v="CUST-2311"/>
    <s v="Sneha Reddy"/>
    <x v="3"/>
    <x v="14"/>
    <x v="2"/>
    <s v="Gujarat"/>
    <s v="Surat"/>
    <n v="1"/>
    <n v="9135.99"/>
    <n v="0.05"/>
    <n v="7448.62"/>
    <x v="2"/>
    <x v="1"/>
    <x v="1"/>
    <n v="0.05"/>
    <n v="2.5000000000000005E-3"/>
    <n v="1.2500000000000003E-4"/>
    <n v="-7448.6198750000003"/>
    <n v="-59588958.999999985"/>
    <n v="2025"/>
    <x v="1"/>
    <n v="12"/>
    <s v="Q4"/>
  </r>
  <r>
    <s v="ORD-01210"/>
    <d v="2025-03-04T00:00:00"/>
    <s v="CUST-1293"/>
    <s v="Rohan Singh"/>
    <x v="3"/>
    <x v="14"/>
    <x v="2"/>
    <s v="Gujarat"/>
    <s v="Surat"/>
    <n v="2"/>
    <n v="9419.9599999999991"/>
    <n v="0.05"/>
    <n v="14225.79"/>
    <x v="2"/>
    <x v="1"/>
    <x v="1"/>
    <n v="0.1"/>
    <n v="5.000000000000001E-3"/>
    <n v="5.0000000000000012E-4"/>
    <n v="-14225.789500000001"/>
    <n v="-28451578.999999996"/>
    <n v="2025"/>
    <x v="3"/>
    <n v="3"/>
    <s v="Q1"/>
  </r>
  <r>
    <s v="ORD-01211"/>
    <d v="2025-07-08T00:00:00"/>
    <s v="CUST-1114"/>
    <s v="Aarav Rao"/>
    <x v="2"/>
    <x v="8"/>
    <x v="4"/>
    <s v="Jharkhand"/>
    <s v="Jamshedpur"/>
    <n v="3"/>
    <n v="6655.89"/>
    <n v="0.1"/>
    <n v="11830.39"/>
    <x v="3"/>
    <x v="1"/>
    <x v="0"/>
    <n v="0.30000000000000004"/>
    <n v="3.0000000000000006E-2"/>
    <n v="9.0000000000000028E-3"/>
    <n v="-11830.380999999999"/>
    <n v="-1314486.7777777773"/>
    <n v="2025"/>
    <x v="4"/>
    <n v="7"/>
    <s v="Q3"/>
  </r>
  <r>
    <s v="ORD-01212"/>
    <d v="2025-12-26T00:00:00"/>
    <s v="CUST-2579"/>
    <s v="Neha Nair"/>
    <x v="0"/>
    <x v="0"/>
    <x v="0"/>
    <s v="Uttar Pradesh"/>
    <s v="Lucknow"/>
    <n v="1"/>
    <n v="14875.58"/>
    <n v="0.1"/>
    <n v="8906.1"/>
    <x v="1"/>
    <x v="1"/>
    <x v="0"/>
    <n v="0.1"/>
    <n v="1.0000000000000002E-2"/>
    <n v="1.0000000000000002E-3"/>
    <n v="-8906.0990000000002"/>
    <n v="-8906098.9999999981"/>
    <n v="2025"/>
    <x v="1"/>
    <n v="12"/>
    <s v="Q4"/>
  </r>
  <r>
    <s v="ORD-01213"/>
    <d v="2025-02-18T00:00:00"/>
    <s v="CUST-2109"/>
    <s v="Meera Joshi"/>
    <x v="0"/>
    <x v="0"/>
    <x v="3"/>
    <s v="Telangana"/>
    <s v="Hyderabad"/>
    <n v="2"/>
    <n v="10256.700000000001"/>
    <n v="0.15"/>
    <n v="12055.54"/>
    <x v="0"/>
    <x v="1"/>
    <x v="2"/>
    <n v="0.3"/>
    <n v="4.4999999999999998E-2"/>
    <n v="1.35E-2"/>
    <n v="-12055.526500000002"/>
    <n v="-893001.96296296315"/>
    <n v="2025"/>
    <x v="11"/>
    <n v="2"/>
    <s v="Q1"/>
  </r>
  <r>
    <s v="ORD-01214"/>
    <d v="2025-11-23T00:00:00"/>
    <s v="CUST-2123"/>
    <s v="Rahul Kumar"/>
    <x v="3"/>
    <x v="13"/>
    <x v="0"/>
    <s v="Haryana"/>
    <s v="Gurugram"/>
    <n v="2"/>
    <n v="57060.61"/>
    <n v="0.1"/>
    <n v="64692.87"/>
    <x v="3"/>
    <x v="2"/>
    <x v="1"/>
    <n v="0.2"/>
    <n v="2.0000000000000004E-2"/>
    <n v="4.000000000000001E-3"/>
    <n v="-64692.866000000002"/>
    <n v="-16173216.499999996"/>
    <n v="2025"/>
    <x v="8"/>
    <n v="11"/>
    <s v="Q4"/>
  </r>
  <r>
    <s v="ORD-01215"/>
    <d v="2025-09-14T00:00:00"/>
    <s v="CUST-1772"/>
    <s v="Rohan Verma"/>
    <x v="3"/>
    <x v="18"/>
    <x v="0"/>
    <s v="Delhi"/>
    <s v="Delhi"/>
    <n v="2"/>
    <n v="64324.65"/>
    <n v="0.05"/>
    <n v="87373.89"/>
    <x v="3"/>
    <x v="2"/>
    <x v="1"/>
    <n v="0.1"/>
    <n v="5.000000000000001E-3"/>
    <n v="5.0000000000000012E-4"/>
    <n v="-87373.889500000005"/>
    <n v="-174747778.99999997"/>
    <n v="2025"/>
    <x v="2"/>
    <n v="9"/>
    <s v="Q3"/>
  </r>
  <r>
    <s v="ORD-01216"/>
    <d v="2025-08-12T00:00:00"/>
    <s v="CUST-1199"/>
    <s v="Neha Patel"/>
    <x v="0"/>
    <x v="0"/>
    <x v="4"/>
    <s v="West Bengal"/>
    <s v="Durgapur"/>
    <n v="1"/>
    <n v="11264.11"/>
    <n v="0.1"/>
    <n v="7294.63"/>
    <x v="3"/>
    <x v="1"/>
    <x v="2"/>
    <n v="0.1"/>
    <n v="1.0000000000000002E-2"/>
    <n v="1.0000000000000002E-3"/>
    <n v="-7294.6289999999999"/>
    <n v="-7294628.9999999981"/>
    <n v="2025"/>
    <x v="7"/>
    <n v="8"/>
    <s v="Q3"/>
  </r>
  <r>
    <s v="ORD-01217"/>
    <d v="2025-05-21T00:00:00"/>
    <s v="CUST-1634"/>
    <s v="Neha Reddy"/>
    <x v="1"/>
    <x v="21"/>
    <x v="1"/>
    <s v="Madhya Pradesh"/>
    <s v="Indore"/>
    <n v="2"/>
    <n v="3161.27"/>
    <n v="0.05"/>
    <n v="4831.93"/>
    <x v="1"/>
    <x v="0"/>
    <x v="0"/>
    <n v="0.1"/>
    <n v="5.000000000000001E-3"/>
    <n v="5.0000000000000012E-4"/>
    <n v="-4831.9295000000002"/>
    <n v="-9663858.9999999981"/>
    <n v="2025"/>
    <x v="6"/>
    <n v="5"/>
    <s v="Q2"/>
  </r>
  <r>
    <s v="ORD-01218"/>
    <d v="2025-08-03T00:00:00"/>
    <s v="CUST-1541"/>
    <s v="Vikram Joshi"/>
    <x v="0"/>
    <x v="4"/>
    <x v="2"/>
    <s v="Gujarat"/>
    <s v="Surat"/>
    <n v="1"/>
    <n v="13751.59"/>
    <n v="0"/>
    <n v="9699.41"/>
    <x v="0"/>
    <x v="1"/>
    <x v="0"/>
    <n v="0"/>
    <n v="0"/>
    <n v="0"/>
    <n v="-9699.41"/>
    <e v="#DIV/0!"/>
    <n v="2025"/>
    <x v="7"/>
    <n v="8"/>
    <s v="Q3"/>
  </r>
  <r>
    <s v="ORD-01219"/>
    <d v="2025-07-30T00:00:00"/>
    <s v="CUST-1874"/>
    <s v="Sneha Reddy"/>
    <x v="0"/>
    <x v="6"/>
    <x v="2"/>
    <s v="Rajasthan"/>
    <s v="Jaipur"/>
    <n v="1"/>
    <n v="4716"/>
    <n v="0.1"/>
    <n v="3576.75"/>
    <x v="0"/>
    <x v="1"/>
    <x v="2"/>
    <n v="0.1"/>
    <n v="1.0000000000000002E-2"/>
    <n v="1.0000000000000002E-3"/>
    <n v="-3576.7489999999998"/>
    <n v="-3576748.9999999991"/>
    <n v="2025"/>
    <x v="4"/>
    <n v="7"/>
    <s v="Q3"/>
  </r>
  <r>
    <s v="ORD-01220"/>
    <d v="2025-11-14T00:00:00"/>
    <s v="CUST-1512"/>
    <s v="Isha Singh"/>
    <x v="3"/>
    <x v="18"/>
    <x v="2"/>
    <s v="Rajasthan"/>
    <s v="Udaipur"/>
    <n v="2"/>
    <n v="12112.43"/>
    <n v="0"/>
    <n v="17439.27"/>
    <x v="1"/>
    <x v="1"/>
    <x v="1"/>
    <n v="0"/>
    <n v="0"/>
    <n v="0"/>
    <n v="-17439.27"/>
    <e v="#DIV/0!"/>
    <n v="2025"/>
    <x v="8"/>
    <n v="11"/>
    <s v="Q4"/>
  </r>
  <r>
    <s v="ORD-01221"/>
    <d v="2025-02-01T00:00:00"/>
    <s v="CUST-1756"/>
    <s v="Vikram Patel"/>
    <x v="0"/>
    <x v="6"/>
    <x v="1"/>
    <s v="Chhattisgarh"/>
    <s v="Raipur"/>
    <n v="1"/>
    <n v="13840.75"/>
    <n v="0"/>
    <n v="12177.62"/>
    <x v="2"/>
    <x v="1"/>
    <x v="1"/>
    <n v="0"/>
    <n v="0"/>
    <n v="0"/>
    <n v="-12177.62"/>
    <e v="#DIV/0!"/>
    <n v="2025"/>
    <x v="11"/>
    <n v="2"/>
    <s v="Q1"/>
  </r>
  <r>
    <s v="ORD-01222"/>
    <d v="2025-06-07T00:00:00"/>
    <s v="CUST-2163"/>
    <s v="Rohan Reddy"/>
    <x v="3"/>
    <x v="3"/>
    <x v="2"/>
    <s v="Maharashtra"/>
    <s v="Pune"/>
    <n v="2"/>
    <n v="23401.45"/>
    <n v="0.1"/>
    <n v="31319"/>
    <x v="1"/>
    <x v="1"/>
    <x v="1"/>
    <n v="0.2"/>
    <n v="2.0000000000000004E-2"/>
    <n v="4.000000000000001E-3"/>
    <n v="-31318.995999999999"/>
    <n v="-7829748.9999999981"/>
    <n v="2025"/>
    <x v="9"/>
    <n v="6"/>
    <s v="Q2"/>
  </r>
  <r>
    <s v="ORD-01223"/>
    <d v="2025-10-12T00:00:00"/>
    <s v="CUST-2522"/>
    <s v="Vikram Reddy"/>
    <x v="0"/>
    <x v="5"/>
    <x v="4"/>
    <s v="Jharkhand"/>
    <s v="Jamshedpur"/>
    <n v="2"/>
    <n v="3036.72"/>
    <n v="0.1"/>
    <n v="4650.1499999999996"/>
    <x v="1"/>
    <x v="1"/>
    <x v="1"/>
    <n v="0.2"/>
    <n v="2.0000000000000004E-2"/>
    <n v="4.000000000000001E-3"/>
    <n v="-4650.1459999999997"/>
    <n v="-1162536.4999999998"/>
    <n v="2025"/>
    <x v="10"/>
    <n v="10"/>
    <s v="Q4"/>
  </r>
  <r>
    <s v="ORD-01224"/>
    <d v="2025-11-01T00:00:00"/>
    <s v="CUST-1289"/>
    <s v="Kiran Patel"/>
    <x v="2"/>
    <x v="23"/>
    <x v="3"/>
    <s v="Karnataka"/>
    <s v="Mysuru"/>
    <n v="3"/>
    <n v="2478.19"/>
    <n v="0.1"/>
    <n v="4532.72"/>
    <x v="3"/>
    <x v="0"/>
    <x v="2"/>
    <n v="0.30000000000000004"/>
    <n v="3.0000000000000006E-2"/>
    <n v="9.0000000000000028E-3"/>
    <n v="-4532.7110000000002"/>
    <n v="-503634.55555555545"/>
    <n v="2025"/>
    <x v="8"/>
    <n v="11"/>
    <s v="Q4"/>
  </r>
  <r>
    <s v="ORD-01225"/>
    <d v="2025-10-13T00:00:00"/>
    <s v="CUST-2461"/>
    <s v="Neha Sharma"/>
    <x v="3"/>
    <x v="16"/>
    <x v="0"/>
    <s v="Delhi"/>
    <s v="Delhi"/>
    <n v="1"/>
    <n v="24273.439999999999"/>
    <n v="0.05"/>
    <n v="14317.99"/>
    <x v="2"/>
    <x v="1"/>
    <x v="1"/>
    <n v="0.05"/>
    <n v="2.5000000000000005E-3"/>
    <n v="1.2500000000000003E-4"/>
    <n v="-14317.989874999999"/>
    <n v="-114543918.99999997"/>
    <n v="2025"/>
    <x v="10"/>
    <n v="10"/>
    <s v="Q4"/>
  </r>
  <r>
    <s v="ORD-01226"/>
    <d v="2025-05-24T00:00:00"/>
    <s v="CUST-2553"/>
    <s v="Priya Gupta"/>
    <x v="3"/>
    <x v="18"/>
    <x v="3"/>
    <s v="Telangana"/>
    <s v="Warangal"/>
    <n v="5"/>
    <n v="62791.96"/>
    <n v="0.15"/>
    <n v="201058.28"/>
    <x v="1"/>
    <x v="1"/>
    <x v="0"/>
    <n v="0.75"/>
    <n v="0.11249999999999999"/>
    <n v="8.4374999999999992E-2"/>
    <n v="-201058.19562499999"/>
    <n v="-2382911.9481481481"/>
    <n v="2025"/>
    <x v="6"/>
    <n v="5"/>
    <s v="Q2"/>
  </r>
  <r>
    <s v="ORD-01227"/>
    <d v="2025-01-19T00:00:00"/>
    <s v="CUST-1513"/>
    <s v="Vikram Nair"/>
    <x v="3"/>
    <x v="18"/>
    <x v="1"/>
    <s v="Madhya Pradesh"/>
    <s v="Bhopal"/>
    <n v="2"/>
    <n v="45820.44"/>
    <n v="0.1"/>
    <n v="62177.32"/>
    <x v="2"/>
    <x v="1"/>
    <x v="1"/>
    <n v="0.2"/>
    <n v="2.0000000000000004E-2"/>
    <n v="4.000000000000001E-3"/>
    <n v="-62177.315999999999"/>
    <n v="-15544328.999999996"/>
    <n v="2025"/>
    <x v="5"/>
    <n v="1"/>
    <s v="Q1"/>
  </r>
  <r>
    <s v="ORD-01228"/>
    <d v="2025-01-18T00:00:00"/>
    <s v="CUST-2208"/>
    <s v="Vikram Sharma"/>
    <x v="2"/>
    <x v="2"/>
    <x v="4"/>
    <s v="West Bengal"/>
    <s v="Kolkata"/>
    <n v="1"/>
    <n v="3903.65"/>
    <n v="0.15"/>
    <n v="2881.1"/>
    <x v="4"/>
    <x v="1"/>
    <x v="2"/>
    <n v="0.15"/>
    <n v="2.2499999999999999E-2"/>
    <n v="3.375E-3"/>
    <n v="-2881.0966250000001"/>
    <n v="-853658.25925925933"/>
    <n v="2025"/>
    <x v="5"/>
    <n v="1"/>
    <s v="Q1"/>
  </r>
  <r>
    <s v="ORD-01229"/>
    <d v="2025-09-14T00:00:00"/>
    <s v="CUST-1023"/>
    <s v="Ananya Singh"/>
    <x v="4"/>
    <x v="12"/>
    <x v="0"/>
    <s v="Uttar Pradesh"/>
    <s v="Noida"/>
    <n v="1"/>
    <n v="8735.42"/>
    <n v="0.1"/>
    <n v="5273.55"/>
    <x v="1"/>
    <x v="1"/>
    <x v="2"/>
    <n v="0.1"/>
    <n v="1.0000000000000002E-2"/>
    <n v="1.0000000000000002E-3"/>
    <n v="-5273.549"/>
    <n v="-5273548.9999999991"/>
    <n v="2025"/>
    <x v="2"/>
    <n v="9"/>
    <s v="Q3"/>
  </r>
  <r>
    <s v="ORD-01230"/>
    <d v="2025-03-19T00:00:00"/>
    <s v="CUST-2543"/>
    <s v="Kiran Gupta"/>
    <x v="3"/>
    <x v="3"/>
    <x v="4"/>
    <s v="Jharkhand"/>
    <s v="Ranchi"/>
    <n v="2"/>
    <n v="58849.37"/>
    <n v="0.1"/>
    <n v="71105.649999999994"/>
    <x v="1"/>
    <x v="1"/>
    <x v="2"/>
    <n v="0.2"/>
    <n v="2.0000000000000004E-2"/>
    <n v="4.000000000000001E-3"/>
    <n v="-71105.645999999993"/>
    <n v="-17776411.499999993"/>
    <n v="2025"/>
    <x v="3"/>
    <n v="3"/>
    <s v="Q1"/>
  </r>
  <r>
    <s v="ORD-01231"/>
    <d v="2025-06-24T00:00:00"/>
    <s v="CUST-2358"/>
    <s v="Vikram Reddy"/>
    <x v="4"/>
    <x v="19"/>
    <x v="3"/>
    <s v="Karnataka"/>
    <s v="Bengaluru"/>
    <n v="3"/>
    <n v="4852.01"/>
    <n v="0"/>
    <n v="10612.18"/>
    <x v="2"/>
    <x v="1"/>
    <x v="1"/>
    <n v="0"/>
    <n v="0"/>
    <n v="0"/>
    <n v="-10612.18"/>
    <e v="#DIV/0!"/>
    <n v="2025"/>
    <x v="9"/>
    <n v="6"/>
    <s v="Q2"/>
  </r>
  <r>
    <s v="ORD-01232"/>
    <d v="2025-07-13T00:00:00"/>
    <s v="CUST-1937"/>
    <s v="Rahul Sharma"/>
    <x v="3"/>
    <x v="13"/>
    <x v="1"/>
    <s v="Madhya Pradesh"/>
    <s v="Indore"/>
    <n v="2"/>
    <n v="59010.66"/>
    <n v="0.1"/>
    <n v="80151.14"/>
    <x v="2"/>
    <x v="1"/>
    <x v="1"/>
    <n v="0.2"/>
    <n v="2.0000000000000004E-2"/>
    <n v="4.000000000000001E-3"/>
    <n v="-80151.135999999999"/>
    <n v="-20037783.999999996"/>
    <n v="2025"/>
    <x v="4"/>
    <n v="7"/>
    <s v="Q3"/>
  </r>
  <r>
    <s v="ORD-01233"/>
    <d v="2025-04-23T00:00:00"/>
    <s v="CUST-2516"/>
    <s v="Kiran Singh"/>
    <x v="1"/>
    <x v="1"/>
    <x v="0"/>
    <s v="Punjab"/>
    <s v="Ludhiana"/>
    <n v="2"/>
    <n v="2170.4499999999998"/>
    <n v="0.1"/>
    <n v="3074.15"/>
    <x v="0"/>
    <x v="0"/>
    <x v="1"/>
    <n v="0.2"/>
    <n v="2.0000000000000004E-2"/>
    <n v="4.000000000000001E-3"/>
    <n v="-3074.1460000000002"/>
    <n v="-768536.49999999988"/>
    <n v="2025"/>
    <x v="0"/>
    <n v="4"/>
    <s v="Q2"/>
  </r>
  <r>
    <s v="ORD-01234"/>
    <d v="2025-04-24T00:00:00"/>
    <s v="CUST-2589"/>
    <s v="Rohan Sharma"/>
    <x v="0"/>
    <x v="4"/>
    <x v="2"/>
    <s v="Maharashtra"/>
    <s v="Pune"/>
    <n v="1"/>
    <n v="4686.28"/>
    <n v="0.05"/>
    <n v="3101.42"/>
    <x v="1"/>
    <x v="1"/>
    <x v="2"/>
    <n v="0.05"/>
    <n v="2.5000000000000005E-3"/>
    <n v="1.2500000000000003E-4"/>
    <n v="-3101.419875"/>
    <n v="-24811358.999999996"/>
    <n v="2025"/>
    <x v="0"/>
    <n v="4"/>
    <s v="Q2"/>
  </r>
  <r>
    <s v="ORD-01235"/>
    <d v="2025-08-10T00:00:00"/>
    <s v="CUST-1462"/>
    <s v="Kiran Verma"/>
    <x v="2"/>
    <x v="8"/>
    <x v="2"/>
    <s v="Goa"/>
    <s v="Margao"/>
    <n v="1"/>
    <n v="1935.68"/>
    <n v="0.1"/>
    <n v="1200.1099999999999"/>
    <x v="1"/>
    <x v="0"/>
    <x v="2"/>
    <n v="0.1"/>
    <n v="1.0000000000000002E-2"/>
    <n v="1.0000000000000002E-3"/>
    <n v="-1200.1089999999999"/>
    <n v="-1200108.9999999995"/>
    <n v="2025"/>
    <x v="7"/>
    <n v="8"/>
    <s v="Q3"/>
  </r>
  <r>
    <s v="ORD-01236"/>
    <d v="2025-06-15T00:00:00"/>
    <s v="CUST-2218"/>
    <s v="Meera Nair"/>
    <x v="0"/>
    <x v="11"/>
    <x v="1"/>
    <s v="Chhattisgarh"/>
    <s v="Bilaspur"/>
    <n v="1"/>
    <n v="12158.06"/>
    <n v="0.1"/>
    <n v="9175.3700000000008"/>
    <x v="3"/>
    <x v="1"/>
    <x v="2"/>
    <n v="0.1"/>
    <n v="1.0000000000000002E-2"/>
    <n v="1.0000000000000002E-3"/>
    <n v="-9175.3690000000006"/>
    <n v="-9175368.9999999981"/>
    <n v="2025"/>
    <x v="9"/>
    <n v="6"/>
    <s v="Q2"/>
  </r>
  <r>
    <s v="ORD-01237"/>
    <d v="2025-11-15T00:00:00"/>
    <s v="CUST-2277"/>
    <s v="Rahul Gupta"/>
    <x v="0"/>
    <x v="11"/>
    <x v="4"/>
    <s v="Bihar"/>
    <s v="Patna"/>
    <n v="2"/>
    <n v="9368.52"/>
    <n v="0.1"/>
    <n v="12626.27"/>
    <x v="1"/>
    <x v="1"/>
    <x v="2"/>
    <n v="0.2"/>
    <n v="2.0000000000000004E-2"/>
    <n v="4.000000000000001E-3"/>
    <n v="-12626.266"/>
    <n v="-3156566.4999999991"/>
    <n v="2025"/>
    <x v="8"/>
    <n v="11"/>
    <s v="Q4"/>
  </r>
  <r>
    <s v="ORD-01238"/>
    <d v="2025-05-12T00:00:00"/>
    <s v="CUST-1209"/>
    <s v="Meera Verma"/>
    <x v="1"/>
    <x v="1"/>
    <x v="2"/>
    <s v="Gujarat"/>
    <s v="Ahmedabad"/>
    <n v="1"/>
    <n v="3380.02"/>
    <n v="0.05"/>
    <n v="2768.54"/>
    <x v="2"/>
    <x v="1"/>
    <x v="0"/>
    <n v="0.05"/>
    <n v="2.5000000000000005E-3"/>
    <n v="1.2500000000000003E-4"/>
    <n v="-2768.5398749999999"/>
    <n v="-22148318.999999993"/>
    <n v="2025"/>
    <x v="6"/>
    <n v="5"/>
    <s v="Q2"/>
  </r>
  <r>
    <s v="ORD-01239"/>
    <d v="2025-09-21T00:00:00"/>
    <s v="CUST-1074"/>
    <s v="Kiran Kumar"/>
    <x v="1"/>
    <x v="1"/>
    <x v="0"/>
    <s v="Haryana"/>
    <s v="Gurugram"/>
    <n v="1"/>
    <n v="3508.86"/>
    <n v="0"/>
    <n v="2798.97"/>
    <x v="0"/>
    <x v="1"/>
    <x v="1"/>
    <n v="0"/>
    <n v="0"/>
    <n v="0"/>
    <n v="-2798.97"/>
    <e v="#DIV/0!"/>
    <n v="2025"/>
    <x v="2"/>
    <n v="9"/>
    <s v="Q3"/>
  </r>
  <r>
    <s v="ORD-01240"/>
    <d v="2025-02-24T00:00:00"/>
    <s v="CUST-1437"/>
    <s v="Arjun Rao"/>
    <x v="0"/>
    <x v="6"/>
    <x v="0"/>
    <s v="Punjab"/>
    <s v="Amritsar"/>
    <n v="1"/>
    <n v="1086.19"/>
    <n v="0"/>
    <n v="691.07"/>
    <x v="1"/>
    <x v="1"/>
    <x v="2"/>
    <n v="0"/>
    <n v="0"/>
    <n v="0"/>
    <n v="-691.07"/>
    <e v="#DIV/0!"/>
    <n v="2025"/>
    <x v="11"/>
    <n v="2"/>
    <s v="Q1"/>
  </r>
  <r>
    <s v="ORD-01241"/>
    <d v="2025-12-25T00:00:00"/>
    <s v="CUST-2541"/>
    <s v="Meera Verma"/>
    <x v="3"/>
    <x v="14"/>
    <x v="3"/>
    <s v="Andhra Pradesh"/>
    <s v="Vijayawada"/>
    <n v="3"/>
    <n v="4931.51"/>
    <n v="0.1"/>
    <n v="8626.6200000000008"/>
    <x v="0"/>
    <x v="1"/>
    <x v="1"/>
    <n v="0.30000000000000004"/>
    <n v="3.0000000000000006E-2"/>
    <n v="9.0000000000000028E-3"/>
    <n v="-8626.6110000000008"/>
    <n v="-958512.33333333314"/>
    <n v="2025"/>
    <x v="1"/>
    <n v="12"/>
    <s v="Q4"/>
  </r>
  <r>
    <s v="ORD-01242"/>
    <d v="2025-05-11T00:00:00"/>
    <s v="CUST-1357"/>
    <s v="Ananya Rao"/>
    <x v="3"/>
    <x v="13"/>
    <x v="4"/>
    <s v="Bihar"/>
    <s v="Patna"/>
    <n v="2"/>
    <n v="35325.040000000001"/>
    <n v="0.05"/>
    <n v="56787.43"/>
    <x v="1"/>
    <x v="1"/>
    <x v="1"/>
    <n v="0.1"/>
    <n v="5.000000000000001E-3"/>
    <n v="5.0000000000000012E-4"/>
    <n v="-56787.429499999998"/>
    <n v="-113574858.99999997"/>
    <n v="2025"/>
    <x v="6"/>
    <n v="5"/>
    <s v="Q2"/>
  </r>
  <r>
    <s v="ORD-01243"/>
    <d v="2025-10-15T00:00:00"/>
    <s v="CUST-1676"/>
    <s v="Neha Reddy"/>
    <x v="1"/>
    <x v="7"/>
    <x v="3"/>
    <s v="Andhra Pradesh"/>
    <s v="Vijayawada"/>
    <n v="1"/>
    <n v="1157.42"/>
    <n v="0"/>
    <n v="780.99"/>
    <x v="4"/>
    <x v="0"/>
    <x v="1"/>
    <n v="0"/>
    <n v="0"/>
    <n v="0"/>
    <n v="-780.99"/>
    <e v="#DIV/0!"/>
    <n v="2025"/>
    <x v="10"/>
    <n v="10"/>
    <s v="Q4"/>
  </r>
  <r>
    <s v="ORD-01244"/>
    <d v="2025-09-23T00:00:00"/>
    <s v="CUST-1812"/>
    <s v="Neha Rao"/>
    <x v="2"/>
    <x v="8"/>
    <x v="0"/>
    <s v="Punjab"/>
    <s v="Amritsar"/>
    <n v="4"/>
    <n v="4574.72"/>
    <n v="0.2"/>
    <n v="9715.61"/>
    <x v="3"/>
    <x v="2"/>
    <x v="2"/>
    <n v="0.8"/>
    <n v="0.16000000000000003"/>
    <n v="0.12800000000000003"/>
    <n v="-9715.482"/>
    <n v="-75902.203124999985"/>
    <n v="2025"/>
    <x v="2"/>
    <n v="9"/>
    <s v="Q3"/>
  </r>
  <r>
    <s v="ORD-01245"/>
    <d v="2025-06-11T00:00:00"/>
    <s v="CUST-2390"/>
    <s v="Rahul Joshi"/>
    <x v="0"/>
    <x v="0"/>
    <x v="4"/>
    <s v="Jharkhand"/>
    <s v="Jamshedpur"/>
    <n v="1"/>
    <n v="10252.81"/>
    <n v="0"/>
    <n v="8722.9500000000007"/>
    <x v="3"/>
    <x v="1"/>
    <x v="1"/>
    <n v="0"/>
    <n v="0"/>
    <n v="0"/>
    <n v="-8722.9500000000007"/>
    <e v="#DIV/0!"/>
    <n v="2025"/>
    <x v="9"/>
    <n v="6"/>
    <s v="Q2"/>
  </r>
  <r>
    <s v="ORD-01246"/>
    <d v="2025-03-28T00:00:00"/>
    <s v="CUST-1122"/>
    <s v="Neha Kumar"/>
    <x v="2"/>
    <x v="8"/>
    <x v="4"/>
    <s v="West Bengal"/>
    <s v="Durgapur"/>
    <n v="1"/>
    <n v="4266.0200000000004"/>
    <n v="0.1"/>
    <n v="3333.24"/>
    <x v="0"/>
    <x v="0"/>
    <x v="2"/>
    <n v="0.1"/>
    <n v="1.0000000000000002E-2"/>
    <n v="1.0000000000000002E-3"/>
    <n v="-3333.2389999999996"/>
    <n v="-3333238.9999999986"/>
    <n v="2025"/>
    <x v="3"/>
    <n v="3"/>
    <s v="Q1"/>
  </r>
  <r>
    <s v="ORD-01247"/>
    <d v="2025-02-24T00:00:00"/>
    <s v="CUST-1651"/>
    <s v="Priya Singh"/>
    <x v="4"/>
    <x v="12"/>
    <x v="4"/>
    <s v="Bihar"/>
    <s v="Patna"/>
    <n v="1"/>
    <n v="3070.87"/>
    <n v="0.15"/>
    <n v="2061.0700000000002"/>
    <x v="1"/>
    <x v="1"/>
    <x v="1"/>
    <n v="0.15"/>
    <n v="2.2499999999999999E-2"/>
    <n v="3.375E-3"/>
    <n v="-2061.0666250000004"/>
    <n v="-610686.40740740753"/>
    <n v="2025"/>
    <x v="11"/>
    <n v="2"/>
    <s v="Q1"/>
  </r>
  <r>
    <s v="ORD-01248"/>
    <d v="2025-10-15T00:00:00"/>
    <s v="CUST-1448"/>
    <s v="Neha Rao"/>
    <x v="2"/>
    <x v="10"/>
    <x v="0"/>
    <s v="Delhi"/>
    <s v="New Delhi"/>
    <n v="1"/>
    <n v="4622.97"/>
    <n v="0.1"/>
    <n v="2689.5"/>
    <x v="2"/>
    <x v="2"/>
    <x v="2"/>
    <n v="0.1"/>
    <n v="1.0000000000000002E-2"/>
    <n v="1.0000000000000002E-3"/>
    <n v="-2689.4989999999998"/>
    <n v="-2689498.9999999991"/>
    <n v="2025"/>
    <x v="10"/>
    <n v="10"/>
    <s v="Q4"/>
  </r>
  <r>
    <s v="ORD-01249"/>
    <d v="2025-06-27T00:00:00"/>
    <s v="CUST-1149"/>
    <s v="Meera Joshi"/>
    <x v="1"/>
    <x v="1"/>
    <x v="1"/>
    <s v="Madhya Pradesh"/>
    <s v="Indore"/>
    <n v="1"/>
    <n v="4190.09"/>
    <n v="0.1"/>
    <n v="2359.7199999999998"/>
    <x v="0"/>
    <x v="0"/>
    <x v="2"/>
    <n v="0.1"/>
    <n v="1.0000000000000002E-2"/>
    <n v="1.0000000000000002E-3"/>
    <n v="-2359.7189999999996"/>
    <n v="-2359718.9999999991"/>
    <n v="2025"/>
    <x v="9"/>
    <n v="6"/>
    <s v="Q2"/>
  </r>
  <r>
    <s v="ORD-01250"/>
    <d v="2025-12-15T00:00:00"/>
    <s v="CUST-1388"/>
    <s v="Meera Reddy"/>
    <x v="1"/>
    <x v="17"/>
    <x v="4"/>
    <s v="Jharkhand"/>
    <s v="Ranchi"/>
    <n v="2"/>
    <n v="4990.84"/>
    <n v="0.2"/>
    <n v="6194.19"/>
    <x v="0"/>
    <x v="1"/>
    <x v="0"/>
    <n v="0.4"/>
    <n v="8.0000000000000016E-2"/>
    <n v="3.2000000000000008E-2"/>
    <n v="-6194.1579999999994"/>
    <n v="-193567.43749999994"/>
    <n v="2025"/>
    <x v="1"/>
    <n v="12"/>
    <s v="Q4"/>
  </r>
  <r>
    <s v="ORD-01251"/>
    <d v="2025-01-08T00:00:00"/>
    <s v="CUST-2369"/>
    <s v="Sneha Sharma"/>
    <x v="0"/>
    <x v="11"/>
    <x v="3"/>
    <s v="Andhra Pradesh"/>
    <s v="Vijayawada"/>
    <n v="2"/>
    <n v="15205.09"/>
    <n v="0.15"/>
    <n v="16422.349999999999"/>
    <x v="3"/>
    <x v="1"/>
    <x v="0"/>
    <n v="0.3"/>
    <n v="4.4999999999999998E-2"/>
    <n v="1.35E-2"/>
    <n v="-16422.336499999998"/>
    <n v="-1216469.3703703701"/>
    <n v="2025"/>
    <x v="5"/>
    <n v="1"/>
    <s v="Q1"/>
  </r>
  <r>
    <s v="ORD-01252"/>
    <d v="2025-11-17T00:00:00"/>
    <s v="CUST-1489"/>
    <s v="Kiran Singh"/>
    <x v="3"/>
    <x v="16"/>
    <x v="2"/>
    <s v="Maharashtra"/>
    <s v="Nagpur"/>
    <n v="2"/>
    <n v="36901.17"/>
    <n v="0.1"/>
    <n v="50649.89"/>
    <x v="1"/>
    <x v="1"/>
    <x v="2"/>
    <n v="0.2"/>
    <n v="2.0000000000000004E-2"/>
    <n v="4.000000000000001E-3"/>
    <n v="-50649.885999999999"/>
    <n v="-12662471.499999996"/>
    <n v="2025"/>
    <x v="8"/>
    <n v="11"/>
    <s v="Q4"/>
  </r>
  <r>
    <s v="ORD-01253"/>
    <d v="2025-11-09T00:00:00"/>
    <s v="CUST-1547"/>
    <s v="Sneha Joshi"/>
    <x v="1"/>
    <x v="7"/>
    <x v="3"/>
    <s v="Telangana"/>
    <s v="Hyderabad"/>
    <n v="2"/>
    <n v="1168.79"/>
    <n v="0.05"/>
    <n v="1608.84"/>
    <x v="1"/>
    <x v="0"/>
    <x v="2"/>
    <n v="0.1"/>
    <n v="5.000000000000001E-3"/>
    <n v="5.0000000000000012E-4"/>
    <n v="-1608.8394999999998"/>
    <n v="-3217678.9999999991"/>
    <n v="2025"/>
    <x v="8"/>
    <n v="11"/>
    <s v="Q4"/>
  </r>
  <r>
    <s v="ORD-01254"/>
    <d v="2025-09-04T00:00:00"/>
    <s v="CUST-1803"/>
    <s v="Rahul Sharma"/>
    <x v="0"/>
    <x v="11"/>
    <x v="4"/>
    <s v="Odisha"/>
    <s v="Cuttack"/>
    <n v="3"/>
    <n v="12489.01"/>
    <n v="0.05"/>
    <n v="22370.33"/>
    <x v="1"/>
    <x v="2"/>
    <x v="2"/>
    <n v="0.15000000000000002"/>
    <n v="7.5000000000000015E-3"/>
    <n v="1.1250000000000003E-3"/>
    <n v="-22370.328875000003"/>
    <n v="-19884736.777777772"/>
    <n v="2025"/>
    <x v="2"/>
    <n v="9"/>
    <s v="Q3"/>
  </r>
  <r>
    <s v="ORD-01255"/>
    <d v="2025-11-19T00:00:00"/>
    <s v="CUST-1035"/>
    <s v="Rahul Verma"/>
    <x v="4"/>
    <x v="15"/>
    <x v="3"/>
    <s v="Telangana"/>
    <s v="Hyderabad"/>
    <n v="1"/>
    <n v="8470.06"/>
    <n v="0.15"/>
    <n v="6249.54"/>
    <x v="1"/>
    <x v="2"/>
    <x v="2"/>
    <n v="0.15"/>
    <n v="2.2499999999999999E-2"/>
    <n v="3.375E-3"/>
    <n v="-6249.5366249999997"/>
    <n v="-1851714.5555555555"/>
    <n v="2025"/>
    <x v="8"/>
    <n v="11"/>
    <s v="Q4"/>
  </r>
  <r>
    <s v="ORD-01256"/>
    <d v="2025-09-12T00:00:00"/>
    <s v="CUST-2191"/>
    <s v="Vikram Reddy"/>
    <x v="3"/>
    <x v="16"/>
    <x v="1"/>
    <s v="Madhya Pradesh"/>
    <s v="Bhopal"/>
    <n v="2"/>
    <n v="14953.53"/>
    <n v="0.15"/>
    <n v="15820.1"/>
    <x v="3"/>
    <x v="1"/>
    <x v="2"/>
    <n v="0.3"/>
    <n v="4.4999999999999998E-2"/>
    <n v="1.35E-2"/>
    <n v="-15820.086500000001"/>
    <n v="-1171858.2592592593"/>
    <n v="2025"/>
    <x v="2"/>
    <n v="9"/>
    <s v="Q3"/>
  </r>
  <r>
    <s v="ORD-01257"/>
    <d v="2025-11-24T00:00:00"/>
    <s v="CUST-1801"/>
    <s v="Neha Reddy"/>
    <x v="3"/>
    <x v="3"/>
    <x v="1"/>
    <s v="Madhya Pradesh"/>
    <s v="Indore"/>
    <n v="2"/>
    <n v="17755.72"/>
    <n v="0.15"/>
    <n v="21494.06"/>
    <x v="0"/>
    <x v="1"/>
    <x v="1"/>
    <n v="0.3"/>
    <n v="4.4999999999999998E-2"/>
    <n v="1.35E-2"/>
    <n v="-21494.0465"/>
    <n v="-1592151.5925925926"/>
    <n v="2025"/>
    <x v="8"/>
    <n v="11"/>
    <s v="Q4"/>
  </r>
  <r>
    <s v="ORD-01258"/>
    <d v="2025-02-23T00:00:00"/>
    <s v="CUST-2101"/>
    <s v="Ananya Kumar"/>
    <x v="4"/>
    <x v="19"/>
    <x v="0"/>
    <s v="Haryana"/>
    <s v="Faridabad"/>
    <n v="4"/>
    <n v="1766.57"/>
    <n v="0.1"/>
    <n v="5275.11"/>
    <x v="1"/>
    <x v="0"/>
    <x v="0"/>
    <n v="0.4"/>
    <n v="4.0000000000000008E-2"/>
    <n v="1.6000000000000004E-2"/>
    <n v="-5275.0940000000001"/>
    <n v="-329693.37499999994"/>
    <n v="2025"/>
    <x v="11"/>
    <n v="2"/>
    <s v="Q1"/>
  </r>
  <r>
    <s v="ORD-01259"/>
    <d v="2025-09-06T00:00:00"/>
    <s v="CUST-2401"/>
    <s v="Priya Joshi"/>
    <x v="2"/>
    <x v="10"/>
    <x v="0"/>
    <s v="Punjab"/>
    <s v="Amritsar"/>
    <n v="1"/>
    <n v="5262.36"/>
    <n v="0.05"/>
    <n v="4366.16"/>
    <x v="2"/>
    <x v="1"/>
    <x v="0"/>
    <n v="0.05"/>
    <n v="2.5000000000000005E-3"/>
    <n v="1.2500000000000003E-4"/>
    <n v="-4366.1598750000003"/>
    <n v="-34929278.999999993"/>
    <n v="2025"/>
    <x v="2"/>
    <n v="9"/>
    <s v="Q3"/>
  </r>
  <r>
    <s v="ORD-01260"/>
    <d v="2025-08-27T00:00:00"/>
    <s v="CUST-2452"/>
    <s v="Arjun Reddy"/>
    <x v="0"/>
    <x v="6"/>
    <x v="0"/>
    <s v="Punjab"/>
    <s v="Ludhiana"/>
    <n v="1"/>
    <n v="7733.51"/>
    <n v="0.05"/>
    <n v="4641.3100000000004"/>
    <x v="0"/>
    <x v="1"/>
    <x v="0"/>
    <n v="0.05"/>
    <n v="2.5000000000000005E-3"/>
    <n v="1.2500000000000003E-4"/>
    <n v="-4641.3098750000008"/>
    <n v="-37130479"/>
    <n v="2025"/>
    <x v="7"/>
    <n v="8"/>
    <s v="Q3"/>
  </r>
  <r>
    <s v="ORD-01261"/>
    <d v="2025-08-17T00:00:00"/>
    <s v="CUST-1307"/>
    <s v="Isha Nair"/>
    <x v="1"/>
    <x v="9"/>
    <x v="4"/>
    <s v="Bihar"/>
    <s v="Gaya"/>
    <n v="2"/>
    <n v="547.79999999999995"/>
    <n v="0"/>
    <n v="950.11"/>
    <x v="2"/>
    <x v="1"/>
    <x v="0"/>
    <n v="0"/>
    <n v="0"/>
    <n v="0"/>
    <n v="-950.11"/>
    <e v="#DIV/0!"/>
    <n v="2025"/>
    <x v="7"/>
    <n v="8"/>
    <s v="Q3"/>
  </r>
  <r>
    <s v="ORD-01262"/>
    <d v="2025-03-08T00:00:00"/>
    <s v="CUST-2272"/>
    <s v="Isha Patel"/>
    <x v="2"/>
    <x v="8"/>
    <x v="0"/>
    <s v="Delhi"/>
    <s v="New Delhi"/>
    <n v="2"/>
    <n v="6174.67"/>
    <n v="0.1"/>
    <n v="7863.23"/>
    <x v="2"/>
    <x v="1"/>
    <x v="1"/>
    <n v="0.2"/>
    <n v="2.0000000000000004E-2"/>
    <n v="4.000000000000001E-3"/>
    <n v="-7863.2259999999997"/>
    <n v="-1965806.4999999995"/>
    <n v="2025"/>
    <x v="3"/>
    <n v="3"/>
    <s v="Q1"/>
  </r>
  <r>
    <s v="ORD-01263"/>
    <d v="2025-02-20T00:00:00"/>
    <s v="CUST-1294"/>
    <s v="Sneha Gupta"/>
    <x v="2"/>
    <x v="20"/>
    <x v="2"/>
    <s v="Goa"/>
    <s v="Margao"/>
    <n v="1"/>
    <n v="4080.63"/>
    <n v="0.05"/>
    <n v="2563.2199999999998"/>
    <x v="3"/>
    <x v="1"/>
    <x v="1"/>
    <n v="0.05"/>
    <n v="2.5000000000000005E-3"/>
    <n v="1.2500000000000003E-4"/>
    <n v="-2563.2198749999998"/>
    <n v="-20505758.999999993"/>
    <n v="2025"/>
    <x v="11"/>
    <n v="2"/>
    <s v="Q1"/>
  </r>
  <r>
    <s v="ORD-01264"/>
    <d v="2025-04-07T00:00:00"/>
    <s v="CUST-2578"/>
    <s v="Ananya Rao"/>
    <x v="3"/>
    <x v="16"/>
    <x v="3"/>
    <s v="Karnataka"/>
    <s v="Mysuru"/>
    <n v="2"/>
    <n v="22524.49"/>
    <n v="0.05"/>
    <n v="35698.54"/>
    <x v="1"/>
    <x v="1"/>
    <x v="2"/>
    <n v="0.1"/>
    <n v="5.000000000000001E-3"/>
    <n v="5.0000000000000012E-4"/>
    <n v="-35698.539499999999"/>
    <n v="-71397078.999999985"/>
    <n v="2025"/>
    <x v="0"/>
    <n v="4"/>
    <s v="Q2"/>
  </r>
  <r>
    <s v="ORD-01265"/>
    <d v="2025-04-02T00:00:00"/>
    <s v="CUST-1173"/>
    <s v="Neha Rao"/>
    <x v="1"/>
    <x v="1"/>
    <x v="4"/>
    <s v="West Bengal"/>
    <s v="Kolkata"/>
    <n v="1"/>
    <n v="1883.92"/>
    <n v="0.15"/>
    <n v="1260.3699999999999"/>
    <x v="1"/>
    <x v="1"/>
    <x v="1"/>
    <n v="0.15"/>
    <n v="2.2499999999999999E-2"/>
    <n v="3.375E-3"/>
    <n v="-1260.3666249999999"/>
    <n v="-373441.96296296292"/>
    <n v="2025"/>
    <x v="0"/>
    <n v="4"/>
    <s v="Q2"/>
  </r>
  <r>
    <s v="ORD-01266"/>
    <d v="2025-09-21T00:00:00"/>
    <s v="CUST-2054"/>
    <s v="Neha Kumar"/>
    <x v="4"/>
    <x v="19"/>
    <x v="3"/>
    <s v="Karnataka"/>
    <s v="Mysuru"/>
    <n v="4"/>
    <n v="2967.14"/>
    <n v="0"/>
    <n v="7664.79"/>
    <x v="1"/>
    <x v="1"/>
    <x v="2"/>
    <n v="0"/>
    <n v="0"/>
    <n v="0"/>
    <n v="-7664.79"/>
    <e v="#DIV/0!"/>
    <n v="2025"/>
    <x v="2"/>
    <n v="9"/>
    <s v="Q3"/>
  </r>
  <r>
    <s v="ORD-01267"/>
    <d v="2025-10-18T00:00:00"/>
    <s v="CUST-2187"/>
    <s v="Aarav Kumar"/>
    <x v="3"/>
    <x v="14"/>
    <x v="1"/>
    <s v="Chhattisgarh"/>
    <s v="Raipur"/>
    <n v="1"/>
    <n v="30422.99"/>
    <n v="0.15"/>
    <n v="20190.330000000002"/>
    <x v="1"/>
    <x v="0"/>
    <x v="1"/>
    <n v="0.15"/>
    <n v="2.2499999999999999E-2"/>
    <n v="3.375E-3"/>
    <n v="-20190.326625000002"/>
    <n v="-5982319.0000000009"/>
    <n v="2025"/>
    <x v="10"/>
    <n v="10"/>
    <s v="Q4"/>
  </r>
  <r>
    <s v="ORD-01268"/>
    <d v="2025-04-06T00:00:00"/>
    <s v="CUST-2052"/>
    <s v="Rohan Sharma"/>
    <x v="4"/>
    <x v="22"/>
    <x v="0"/>
    <s v="Uttar Pradesh"/>
    <s v="Lucknow"/>
    <n v="1"/>
    <n v="3364.85"/>
    <n v="0"/>
    <n v="2800.62"/>
    <x v="0"/>
    <x v="1"/>
    <x v="0"/>
    <n v="0"/>
    <n v="0"/>
    <n v="0"/>
    <n v="-2800.62"/>
    <e v="#DIV/0!"/>
    <n v="2025"/>
    <x v="0"/>
    <n v="4"/>
    <s v="Q2"/>
  </r>
  <r>
    <s v="ORD-01269"/>
    <d v="2025-03-29T00:00:00"/>
    <s v="CUST-2449"/>
    <s v="Neha Gupta"/>
    <x v="4"/>
    <x v="24"/>
    <x v="2"/>
    <s v="Gujarat"/>
    <s v="Ahmedabad"/>
    <n v="1"/>
    <n v="5157.54"/>
    <n v="0.15"/>
    <n v="3343.76"/>
    <x v="0"/>
    <x v="1"/>
    <x v="2"/>
    <n v="0.15"/>
    <n v="2.2499999999999999E-2"/>
    <n v="3.375E-3"/>
    <n v="-3343.7566250000004"/>
    <n v="-990742.70370370382"/>
    <n v="2025"/>
    <x v="3"/>
    <n v="3"/>
    <s v="Q1"/>
  </r>
  <r>
    <s v="ORD-01270"/>
    <d v="2025-03-19T00:00:00"/>
    <s v="CUST-2386"/>
    <s v="Aarav Sharma"/>
    <x v="2"/>
    <x v="8"/>
    <x v="2"/>
    <s v="Gujarat"/>
    <s v="Ahmedabad"/>
    <n v="1"/>
    <n v="5505.21"/>
    <n v="0.05"/>
    <n v="3708.49"/>
    <x v="0"/>
    <x v="1"/>
    <x v="2"/>
    <n v="0.05"/>
    <n v="2.5000000000000005E-3"/>
    <n v="1.2500000000000003E-4"/>
    <n v="-3708.4898749999998"/>
    <n v="-29667918.999999993"/>
    <n v="2025"/>
    <x v="3"/>
    <n v="3"/>
    <s v="Q1"/>
  </r>
  <r>
    <s v="ORD-01271"/>
    <d v="2025-10-15T00:00:00"/>
    <s v="CUST-2197"/>
    <s v="Kiran Kumar"/>
    <x v="2"/>
    <x v="8"/>
    <x v="4"/>
    <s v="Jharkhand"/>
    <s v="Jamshedpur"/>
    <n v="1"/>
    <n v="4851.4399999999996"/>
    <n v="0"/>
    <n v="3277.59"/>
    <x v="4"/>
    <x v="0"/>
    <x v="1"/>
    <n v="0"/>
    <n v="0"/>
    <n v="0"/>
    <n v="-3277.59"/>
    <e v="#DIV/0!"/>
    <n v="2025"/>
    <x v="10"/>
    <n v="10"/>
    <s v="Q4"/>
  </r>
  <r>
    <s v="ORD-01272"/>
    <d v="2025-04-30T00:00:00"/>
    <s v="CUST-1304"/>
    <s v="Rahul Patel"/>
    <x v="0"/>
    <x v="6"/>
    <x v="3"/>
    <s v="Tamil Nadu"/>
    <s v="Coimbatore"/>
    <n v="2"/>
    <n v="5794.1"/>
    <n v="0.1"/>
    <n v="8501.33"/>
    <x v="0"/>
    <x v="0"/>
    <x v="1"/>
    <n v="0.2"/>
    <n v="2.0000000000000004E-2"/>
    <n v="4.000000000000001E-3"/>
    <n v="-8501.3259999999991"/>
    <n v="-2125331.4999999991"/>
    <n v="2025"/>
    <x v="0"/>
    <n v="4"/>
    <s v="Q2"/>
  </r>
  <r>
    <s v="ORD-01273"/>
    <d v="2025-10-29T00:00:00"/>
    <s v="CUST-1904"/>
    <s v="Vikram Sharma"/>
    <x v="3"/>
    <x v="3"/>
    <x v="0"/>
    <s v="Punjab"/>
    <s v="Ludhiana"/>
    <n v="3"/>
    <n v="35075.050000000003"/>
    <n v="0.15"/>
    <n v="64736.42"/>
    <x v="1"/>
    <x v="1"/>
    <x v="1"/>
    <n v="0.44999999999999996"/>
    <n v="6.7499999999999991E-2"/>
    <n v="3.0374999999999992E-2"/>
    <n v="-64736.389624999996"/>
    <n v="-2131239.1646090541"/>
    <n v="2025"/>
    <x v="10"/>
    <n v="10"/>
    <s v="Q4"/>
  </r>
  <r>
    <s v="ORD-01274"/>
    <d v="2025-06-14T00:00:00"/>
    <s v="CUST-1666"/>
    <s v="Sneha Rao"/>
    <x v="1"/>
    <x v="17"/>
    <x v="2"/>
    <s v="Gujarat"/>
    <s v="Surat"/>
    <n v="1"/>
    <n v="4240.6000000000004"/>
    <n v="0.05"/>
    <n v="3369.11"/>
    <x v="0"/>
    <x v="1"/>
    <x v="0"/>
    <n v="0.05"/>
    <n v="2.5000000000000005E-3"/>
    <n v="1.2500000000000003E-4"/>
    <n v="-3369.1098750000001"/>
    <n v="-26952878.999999993"/>
    <n v="2025"/>
    <x v="9"/>
    <n v="6"/>
    <s v="Q2"/>
  </r>
  <r>
    <s v="ORD-01275"/>
    <d v="2025-07-01T00:00:00"/>
    <s v="CUST-1875"/>
    <s v="Isha Rao"/>
    <x v="4"/>
    <x v="22"/>
    <x v="2"/>
    <s v="Rajasthan"/>
    <s v="Jaipur"/>
    <n v="2"/>
    <n v="1079.75"/>
    <n v="0.1"/>
    <n v="1591.16"/>
    <x v="2"/>
    <x v="0"/>
    <x v="2"/>
    <n v="0.2"/>
    <n v="2.0000000000000004E-2"/>
    <n v="4.000000000000001E-3"/>
    <n v="-1591.1560000000002"/>
    <n v="-397788.99999999994"/>
    <n v="2025"/>
    <x v="4"/>
    <n v="7"/>
    <s v="Q3"/>
  </r>
  <r>
    <s v="ORD-01276"/>
    <d v="2025-08-11T00:00:00"/>
    <s v="CUST-1883"/>
    <s v="Meera Reddy"/>
    <x v="2"/>
    <x v="23"/>
    <x v="0"/>
    <s v="Haryana"/>
    <s v="Faridabad"/>
    <n v="1"/>
    <n v="916.76"/>
    <n v="0.2"/>
    <n v="598.19000000000005"/>
    <x v="1"/>
    <x v="2"/>
    <x v="1"/>
    <n v="0.2"/>
    <n v="4.0000000000000008E-2"/>
    <n v="8.0000000000000019E-3"/>
    <n v="-598.18200000000002"/>
    <n v="-74772.749999999985"/>
    <n v="2025"/>
    <x v="7"/>
    <n v="8"/>
    <s v="Q3"/>
  </r>
  <r>
    <s v="ORD-01277"/>
    <d v="2025-11-07T00:00:00"/>
    <s v="CUST-1669"/>
    <s v="Vikram Joshi"/>
    <x v="0"/>
    <x v="5"/>
    <x v="3"/>
    <s v="Tamil Nadu"/>
    <s v="Chennai"/>
    <n v="1"/>
    <n v="10321.74"/>
    <n v="0"/>
    <n v="8530.14"/>
    <x v="0"/>
    <x v="0"/>
    <x v="0"/>
    <n v="0"/>
    <n v="0"/>
    <n v="0"/>
    <n v="-8530.14"/>
    <e v="#DIV/0!"/>
    <n v="2025"/>
    <x v="8"/>
    <n v="11"/>
    <s v="Q4"/>
  </r>
  <r>
    <s v="ORD-01278"/>
    <d v="2025-01-07T00:00:00"/>
    <s v="CUST-1823"/>
    <s v="Rohan Singh"/>
    <x v="3"/>
    <x v="13"/>
    <x v="0"/>
    <s v="Haryana"/>
    <s v="Gurugram"/>
    <n v="1"/>
    <n v="42083.81"/>
    <n v="0.1"/>
    <n v="28954.32"/>
    <x v="4"/>
    <x v="1"/>
    <x v="2"/>
    <n v="0.1"/>
    <n v="1.0000000000000002E-2"/>
    <n v="1.0000000000000002E-3"/>
    <n v="-28954.319"/>
    <n v="-28954318.999999993"/>
    <n v="2025"/>
    <x v="5"/>
    <n v="1"/>
    <s v="Q1"/>
  </r>
  <r>
    <s v="ORD-01279"/>
    <d v="2025-11-26T00:00:00"/>
    <s v="CUST-2350"/>
    <s v="Isha Gupta"/>
    <x v="3"/>
    <x v="18"/>
    <x v="4"/>
    <s v="West Bengal"/>
    <s v="Kolkata"/>
    <n v="1"/>
    <n v="14924.73"/>
    <n v="0.05"/>
    <n v="11664.59"/>
    <x v="2"/>
    <x v="1"/>
    <x v="0"/>
    <n v="0.05"/>
    <n v="2.5000000000000005E-3"/>
    <n v="1.2500000000000003E-4"/>
    <n v="-11664.589875"/>
    <n v="-93316718.99999997"/>
    <n v="2025"/>
    <x v="8"/>
    <n v="11"/>
    <s v="Q4"/>
  </r>
  <r>
    <s v="ORD-01280"/>
    <d v="2025-09-20T00:00:00"/>
    <s v="CUST-2328"/>
    <s v="Priya Sharma"/>
    <x v="0"/>
    <x v="5"/>
    <x v="2"/>
    <s v="Rajasthan"/>
    <s v="Udaipur"/>
    <n v="2"/>
    <n v="13592.31"/>
    <n v="0.05"/>
    <n v="21912.46"/>
    <x v="0"/>
    <x v="0"/>
    <x v="2"/>
    <n v="0.1"/>
    <n v="5.000000000000001E-3"/>
    <n v="5.0000000000000012E-4"/>
    <n v="-21912.459500000001"/>
    <n v="-43824918.999999993"/>
    <n v="2025"/>
    <x v="2"/>
    <n v="9"/>
    <s v="Q3"/>
  </r>
  <r>
    <s v="ORD-01281"/>
    <d v="2025-06-10T00:00:00"/>
    <s v="CUST-1123"/>
    <s v="Arjun Nair"/>
    <x v="3"/>
    <x v="16"/>
    <x v="2"/>
    <s v="Rajasthan"/>
    <s v="Udaipur"/>
    <n v="1"/>
    <n v="42537.72"/>
    <n v="0.05"/>
    <n v="28216.880000000001"/>
    <x v="2"/>
    <x v="2"/>
    <x v="1"/>
    <n v="0.05"/>
    <n v="2.5000000000000005E-3"/>
    <n v="1.2500000000000003E-4"/>
    <n v="-28216.879875000002"/>
    <n v="-225735038.99999997"/>
    <n v="2025"/>
    <x v="9"/>
    <n v="6"/>
    <s v="Q2"/>
  </r>
  <r>
    <s v="ORD-01282"/>
    <d v="2025-05-31T00:00:00"/>
    <s v="CUST-2104"/>
    <s v="Rohan Rao"/>
    <x v="2"/>
    <x v="8"/>
    <x v="3"/>
    <s v="Tamil Nadu"/>
    <s v="Chennai"/>
    <n v="3"/>
    <n v="6493.71"/>
    <n v="0.05"/>
    <n v="12685.95"/>
    <x v="0"/>
    <x v="1"/>
    <x v="1"/>
    <n v="0.15000000000000002"/>
    <n v="7.5000000000000015E-3"/>
    <n v="1.1250000000000003E-3"/>
    <n v="-12685.948875"/>
    <n v="-11276398.999999996"/>
    <n v="2025"/>
    <x v="6"/>
    <n v="5"/>
    <s v="Q2"/>
  </r>
  <r>
    <s v="ORD-01283"/>
    <d v="2025-03-26T00:00:00"/>
    <s v="CUST-1421"/>
    <s v="Vikram Rao"/>
    <x v="0"/>
    <x v="6"/>
    <x v="0"/>
    <s v="Delhi"/>
    <s v="Delhi"/>
    <n v="2"/>
    <n v="3622.91"/>
    <n v="0"/>
    <n v="5356.69"/>
    <x v="3"/>
    <x v="1"/>
    <x v="2"/>
    <n v="0"/>
    <n v="0"/>
    <n v="0"/>
    <n v="-5356.69"/>
    <e v="#DIV/0!"/>
    <n v="2025"/>
    <x v="3"/>
    <n v="3"/>
    <s v="Q1"/>
  </r>
  <r>
    <s v="ORD-01284"/>
    <d v="2025-05-27T00:00:00"/>
    <s v="CUST-2417"/>
    <s v="Isha Reddy"/>
    <x v="1"/>
    <x v="9"/>
    <x v="2"/>
    <s v="Goa"/>
    <s v="Margao"/>
    <n v="2"/>
    <n v="3819.03"/>
    <n v="0.05"/>
    <n v="5541.72"/>
    <x v="1"/>
    <x v="1"/>
    <x v="1"/>
    <n v="0.1"/>
    <n v="5.000000000000001E-3"/>
    <n v="5.0000000000000012E-4"/>
    <n v="-5541.7195000000002"/>
    <n v="-11083438.999999998"/>
    <n v="2025"/>
    <x v="6"/>
    <n v="5"/>
    <s v="Q2"/>
  </r>
  <r>
    <s v="ORD-01285"/>
    <d v="2025-04-22T00:00:00"/>
    <s v="CUST-2283"/>
    <s v="Rohan Gupta"/>
    <x v="0"/>
    <x v="4"/>
    <x v="3"/>
    <s v="Tamil Nadu"/>
    <s v="Chennai"/>
    <n v="4"/>
    <n v="2147.0300000000002"/>
    <n v="0.05"/>
    <n v="5118.09"/>
    <x v="0"/>
    <x v="1"/>
    <x v="1"/>
    <n v="0.2"/>
    <n v="1.0000000000000002E-2"/>
    <n v="2.0000000000000005E-3"/>
    <n v="-5118.0879999999997"/>
    <n v="-2559043.9999999991"/>
    <n v="2025"/>
    <x v="0"/>
    <n v="4"/>
    <s v="Q2"/>
  </r>
  <r>
    <s v="ORD-01286"/>
    <d v="2025-02-05T00:00:00"/>
    <s v="CUST-2461"/>
    <s v="Priya Patel"/>
    <x v="2"/>
    <x v="2"/>
    <x v="0"/>
    <s v="Delhi"/>
    <s v="Delhi"/>
    <n v="4"/>
    <n v="4130.93"/>
    <n v="0.1"/>
    <n v="9923.09"/>
    <x v="0"/>
    <x v="1"/>
    <x v="2"/>
    <n v="0.4"/>
    <n v="4.0000000000000008E-2"/>
    <n v="1.6000000000000004E-2"/>
    <n v="-9923.0740000000005"/>
    <n v="-620192.12499999988"/>
    <n v="2025"/>
    <x v="11"/>
    <n v="2"/>
    <s v="Q1"/>
  </r>
  <r>
    <s v="ORD-01287"/>
    <d v="2025-10-12T00:00:00"/>
    <s v="CUST-1117"/>
    <s v="Kiran Joshi"/>
    <x v="2"/>
    <x v="2"/>
    <x v="4"/>
    <s v="Odisha"/>
    <s v="Bhubaneswar"/>
    <n v="2"/>
    <n v="4042.51"/>
    <n v="0.1"/>
    <n v="4553.51"/>
    <x v="0"/>
    <x v="1"/>
    <x v="2"/>
    <n v="0.2"/>
    <n v="2.0000000000000004E-2"/>
    <n v="4.000000000000001E-3"/>
    <n v="-4553.5060000000003"/>
    <n v="-1138376.4999999998"/>
    <n v="2025"/>
    <x v="10"/>
    <n v="10"/>
    <s v="Q4"/>
  </r>
  <r>
    <s v="ORD-01288"/>
    <d v="2025-07-07T00:00:00"/>
    <s v="CUST-1904"/>
    <s v="Aarav Rao"/>
    <x v="3"/>
    <x v="16"/>
    <x v="3"/>
    <s v="Andhra Pradesh"/>
    <s v="Visakhapatnam"/>
    <n v="2"/>
    <n v="26162.45"/>
    <n v="0.1"/>
    <n v="36074.83"/>
    <x v="0"/>
    <x v="0"/>
    <x v="1"/>
    <n v="0.2"/>
    <n v="2.0000000000000004E-2"/>
    <n v="4.000000000000001E-3"/>
    <n v="-36074.826000000001"/>
    <n v="-9018706.4999999981"/>
    <n v="2025"/>
    <x v="4"/>
    <n v="7"/>
    <s v="Q3"/>
  </r>
  <r>
    <s v="ORD-01289"/>
    <d v="2025-03-23T00:00:00"/>
    <s v="CUST-1168"/>
    <s v="Aarav Patel"/>
    <x v="3"/>
    <x v="14"/>
    <x v="2"/>
    <s v="Maharashtra"/>
    <s v="Nagpur"/>
    <n v="1"/>
    <n v="55130.27"/>
    <n v="0.05"/>
    <n v="42972.17"/>
    <x v="0"/>
    <x v="2"/>
    <x v="2"/>
    <n v="0.05"/>
    <n v="2.5000000000000005E-3"/>
    <n v="1.2500000000000003E-4"/>
    <n v="-42972.169875"/>
    <n v="-343777358.99999994"/>
    <n v="2025"/>
    <x v="3"/>
    <n v="3"/>
    <s v="Q1"/>
  </r>
  <r>
    <s v="ORD-01290"/>
    <d v="2025-01-02T00:00:00"/>
    <s v="CUST-1529"/>
    <s v="Meera Verma"/>
    <x v="3"/>
    <x v="3"/>
    <x v="0"/>
    <s v="Haryana"/>
    <s v="Gurugram"/>
    <n v="2"/>
    <n v="1777.54"/>
    <n v="0.15"/>
    <n v="2522.86"/>
    <x v="1"/>
    <x v="1"/>
    <x v="1"/>
    <n v="0.3"/>
    <n v="4.4999999999999998E-2"/>
    <n v="1.35E-2"/>
    <n v="-2522.8465000000001"/>
    <n v="-186877.51851851854"/>
    <n v="2025"/>
    <x v="5"/>
    <n v="1"/>
    <s v="Q1"/>
  </r>
  <r>
    <s v="ORD-01291"/>
    <d v="2025-10-30T00:00:00"/>
    <s v="CUST-1382"/>
    <s v="Arjun Sharma"/>
    <x v="4"/>
    <x v="12"/>
    <x v="3"/>
    <s v="Andhra Pradesh"/>
    <s v="Visakhapatnam"/>
    <n v="2"/>
    <n v="4921.5200000000004"/>
    <n v="0.05"/>
    <n v="7155.26"/>
    <x v="4"/>
    <x v="0"/>
    <x v="1"/>
    <n v="0.1"/>
    <n v="5.000000000000001E-3"/>
    <n v="5.0000000000000012E-4"/>
    <n v="-7155.2595000000001"/>
    <n v="-14310518.999999996"/>
    <n v="2025"/>
    <x v="10"/>
    <n v="10"/>
    <s v="Q4"/>
  </r>
  <r>
    <s v="ORD-01292"/>
    <d v="2025-07-16T00:00:00"/>
    <s v="CUST-1742"/>
    <s v="Rohan Kumar"/>
    <x v="3"/>
    <x v="14"/>
    <x v="3"/>
    <s v="Telangana"/>
    <s v="Warangal"/>
    <n v="4"/>
    <n v="15289.25"/>
    <n v="0"/>
    <n v="38571.620000000003"/>
    <x v="1"/>
    <x v="1"/>
    <x v="1"/>
    <n v="0"/>
    <n v="0"/>
    <n v="0"/>
    <n v="-38571.620000000003"/>
    <e v="#DIV/0!"/>
    <n v="2025"/>
    <x v="4"/>
    <n v="7"/>
    <s v="Q3"/>
  </r>
  <r>
    <s v="ORD-01293"/>
    <d v="2025-01-11T00:00:00"/>
    <s v="CUST-2388"/>
    <s v="Kiran Nair"/>
    <x v="2"/>
    <x v="23"/>
    <x v="2"/>
    <s v="Maharashtra"/>
    <s v="Nagpur"/>
    <n v="1"/>
    <n v="5307.09"/>
    <n v="0.1"/>
    <n v="3694.95"/>
    <x v="1"/>
    <x v="1"/>
    <x v="2"/>
    <n v="0.1"/>
    <n v="1.0000000000000002E-2"/>
    <n v="1.0000000000000002E-3"/>
    <n v="-3694.9489999999996"/>
    <n v="-3694948.9999999986"/>
    <n v="2025"/>
    <x v="5"/>
    <n v="1"/>
    <s v="Q1"/>
  </r>
  <r>
    <s v="ORD-01294"/>
    <d v="2025-08-22T00:00:00"/>
    <s v="CUST-2035"/>
    <s v="Meera Rao"/>
    <x v="4"/>
    <x v="19"/>
    <x v="4"/>
    <s v="West Bengal"/>
    <s v="Kolkata"/>
    <n v="1"/>
    <n v="866.07"/>
    <n v="0.1"/>
    <n v="564.20000000000005"/>
    <x v="0"/>
    <x v="0"/>
    <x v="0"/>
    <n v="0.1"/>
    <n v="1.0000000000000002E-2"/>
    <n v="1.0000000000000002E-3"/>
    <n v="-564.19900000000007"/>
    <n v="-564198.99999999988"/>
    <n v="2025"/>
    <x v="7"/>
    <n v="8"/>
    <s v="Q3"/>
  </r>
  <r>
    <s v="ORD-01295"/>
    <d v="2025-07-14T00:00:00"/>
    <s v="CUST-2085"/>
    <s v="Isha Rao"/>
    <x v="1"/>
    <x v="7"/>
    <x v="2"/>
    <s v="Maharashtra"/>
    <s v="Nagpur"/>
    <n v="1"/>
    <n v="4199.88"/>
    <n v="0"/>
    <n v="3530.82"/>
    <x v="0"/>
    <x v="2"/>
    <x v="0"/>
    <n v="0"/>
    <n v="0"/>
    <n v="0"/>
    <n v="-3530.82"/>
    <e v="#DIV/0!"/>
    <n v="2025"/>
    <x v="4"/>
    <n v="7"/>
    <s v="Q3"/>
  </r>
  <r>
    <s v="ORD-01296"/>
    <d v="2025-04-29T00:00:00"/>
    <s v="CUST-2410"/>
    <s v="Rohan Kumar"/>
    <x v="3"/>
    <x v="14"/>
    <x v="3"/>
    <s v="Telangana"/>
    <s v="Hyderabad"/>
    <n v="3"/>
    <n v="54718.86"/>
    <n v="0.05"/>
    <n v="113172.86"/>
    <x v="3"/>
    <x v="1"/>
    <x v="2"/>
    <n v="0.15000000000000002"/>
    <n v="7.5000000000000015E-3"/>
    <n v="1.1250000000000003E-3"/>
    <n v="-113172.85887500001"/>
    <n v="-100598096.77777775"/>
    <n v="2025"/>
    <x v="0"/>
    <n v="4"/>
    <s v="Q2"/>
  </r>
  <r>
    <s v="ORD-01297"/>
    <d v="2025-01-20T00:00:00"/>
    <s v="CUST-1245"/>
    <s v="Priya Joshi"/>
    <x v="4"/>
    <x v="22"/>
    <x v="0"/>
    <s v="Delhi"/>
    <s v="Delhi"/>
    <n v="1"/>
    <n v="7579.36"/>
    <n v="0.1"/>
    <n v="5503.07"/>
    <x v="1"/>
    <x v="0"/>
    <x v="0"/>
    <n v="0.1"/>
    <n v="1.0000000000000002E-2"/>
    <n v="1.0000000000000002E-3"/>
    <n v="-5503.0689999999995"/>
    <n v="-5503068.9999999981"/>
    <n v="2025"/>
    <x v="5"/>
    <n v="1"/>
    <s v="Q1"/>
  </r>
  <r>
    <s v="ORD-01298"/>
    <d v="2025-09-18T00:00:00"/>
    <s v="CUST-1070"/>
    <s v="Kiran Sharma"/>
    <x v="3"/>
    <x v="3"/>
    <x v="0"/>
    <s v="Delhi"/>
    <s v="New Delhi"/>
    <n v="2"/>
    <n v="11188.1"/>
    <n v="0.05"/>
    <n v="14255.9"/>
    <x v="2"/>
    <x v="1"/>
    <x v="2"/>
    <n v="0.1"/>
    <n v="5.000000000000001E-3"/>
    <n v="5.0000000000000012E-4"/>
    <n v="-14255.8995"/>
    <n v="-28511798.999999993"/>
    <n v="2025"/>
    <x v="2"/>
    <n v="9"/>
    <s v="Q3"/>
  </r>
  <r>
    <s v="ORD-01299"/>
    <d v="2025-10-20T00:00:00"/>
    <s v="CUST-2353"/>
    <s v="Rohan Sharma"/>
    <x v="0"/>
    <x v="11"/>
    <x v="1"/>
    <s v="Madhya Pradesh"/>
    <s v="Indore"/>
    <n v="1"/>
    <n v="11606.03"/>
    <n v="0.05"/>
    <n v="9482.92"/>
    <x v="4"/>
    <x v="1"/>
    <x v="2"/>
    <n v="0.05"/>
    <n v="2.5000000000000005E-3"/>
    <n v="1.2500000000000003E-4"/>
    <n v="-9482.9198749999996"/>
    <n v="-75863358.999999985"/>
    <n v="2025"/>
    <x v="10"/>
    <n v="10"/>
    <s v="Q4"/>
  </r>
  <r>
    <s v="ORD-01300"/>
    <d v="2025-09-13T00:00:00"/>
    <s v="CUST-2408"/>
    <s v="Sneha Patel"/>
    <x v="4"/>
    <x v="15"/>
    <x v="3"/>
    <s v="Karnataka"/>
    <s v="Mysuru"/>
    <n v="1"/>
    <n v="622.12"/>
    <n v="0.15"/>
    <n v="368.45"/>
    <x v="0"/>
    <x v="1"/>
    <x v="1"/>
    <n v="0.15"/>
    <n v="2.2499999999999999E-2"/>
    <n v="3.375E-3"/>
    <n v="-368.44662499999998"/>
    <n v="-109169.37037037036"/>
    <n v="2025"/>
    <x v="2"/>
    <n v="9"/>
    <s v="Q3"/>
  </r>
  <r>
    <s v="ORD-01301"/>
    <d v="2025-08-10T00:00:00"/>
    <s v="CUST-1825"/>
    <s v="Isha Rao"/>
    <x v="2"/>
    <x v="2"/>
    <x v="4"/>
    <s v="Odisha"/>
    <s v="Bhubaneswar"/>
    <n v="1"/>
    <n v="5996.55"/>
    <n v="0"/>
    <n v="3726.9"/>
    <x v="1"/>
    <x v="1"/>
    <x v="2"/>
    <n v="0"/>
    <n v="0"/>
    <n v="0"/>
    <n v="-3726.9"/>
    <e v="#DIV/0!"/>
    <n v="2025"/>
    <x v="7"/>
    <n v="8"/>
    <s v="Q3"/>
  </r>
  <r>
    <s v="ORD-01302"/>
    <d v="2025-08-14T00:00:00"/>
    <s v="CUST-1169"/>
    <s v="Vikram Rao"/>
    <x v="0"/>
    <x v="0"/>
    <x v="1"/>
    <s v="Madhya Pradesh"/>
    <s v="Bhopal"/>
    <n v="2"/>
    <n v="13207.47"/>
    <n v="0.1"/>
    <n v="15243.72"/>
    <x v="1"/>
    <x v="0"/>
    <x v="2"/>
    <n v="0.2"/>
    <n v="2.0000000000000004E-2"/>
    <n v="4.000000000000001E-3"/>
    <n v="-15243.715999999999"/>
    <n v="-3810928.9999999986"/>
    <n v="2025"/>
    <x v="7"/>
    <n v="8"/>
    <s v="Q3"/>
  </r>
  <r>
    <s v="ORD-01303"/>
    <d v="2025-02-22T00:00:00"/>
    <s v="CUST-2256"/>
    <s v="Aarav Singh"/>
    <x v="3"/>
    <x v="18"/>
    <x v="0"/>
    <s v="Haryana"/>
    <s v="Gurugram"/>
    <n v="1"/>
    <n v="35228.26"/>
    <n v="0.05"/>
    <n v="22745.23"/>
    <x v="1"/>
    <x v="1"/>
    <x v="1"/>
    <n v="0.05"/>
    <n v="2.5000000000000005E-3"/>
    <n v="1.2500000000000003E-4"/>
    <n v="-22745.229875000001"/>
    <n v="-181961838.99999997"/>
    <n v="2025"/>
    <x v="11"/>
    <n v="2"/>
    <s v="Q1"/>
  </r>
  <r>
    <s v="ORD-01304"/>
    <d v="2025-12-21T00:00:00"/>
    <s v="CUST-2118"/>
    <s v="Ananya Nair"/>
    <x v="0"/>
    <x v="5"/>
    <x v="2"/>
    <s v="Rajasthan"/>
    <s v="Udaipur"/>
    <n v="2"/>
    <n v="13339.23"/>
    <n v="0"/>
    <n v="17688.52"/>
    <x v="0"/>
    <x v="2"/>
    <x v="1"/>
    <n v="0"/>
    <n v="0"/>
    <n v="0"/>
    <n v="-17688.52"/>
    <e v="#DIV/0!"/>
    <n v="2025"/>
    <x v="1"/>
    <n v="12"/>
    <s v="Q4"/>
  </r>
  <r>
    <s v="ORD-01305"/>
    <d v="2025-12-08T00:00:00"/>
    <s v="CUST-1644"/>
    <s v="Isha Reddy"/>
    <x v="0"/>
    <x v="11"/>
    <x v="3"/>
    <s v="Tamil Nadu"/>
    <s v="Coimbatore"/>
    <n v="4"/>
    <n v="2331.81"/>
    <n v="0"/>
    <n v="6244.76"/>
    <x v="4"/>
    <x v="2"/>
    <x v="0"/>
    <n v="0"/>
    <n v="0"/>
    <n v="0"/>
    <n v="-6244.76"/>
    <e v="#DIV/0!"/>
    <n v="2025"/>
    <x v="1"/>
    <n v="12"/>
    <s v="Q4"/>
  </r>
  <r>
    <s v="ORD-01306"/>
    <d v="2025-12-30T00:00:00"/>
    <s v="CUST-1459"/>
    <s v="Rohan Nair"/>
    <x v="0"/>
    <x v="11"/>
    <x v="3"/>
    <s v="Tamil Nadu"/>
    <s v="Chennai"/>
    <n v="5"/>
    <n v="9845.75"/>
    <n v="0.1"/>
    <n v="34142.239999999998"/>
    <x v="0"/>
    <x v="1"/>
    <x v="0"/>
    <n v="0.5"/>
    <n v="0.05"/>
    <n v="2.5000000000000001E-2"/>
    <n v="-34142.214999999997"/>
    <n v="-1365688.5999999999"/>
    <n v="2025"/>
    <x v="1"/>
    <n v="12"/>
    <s v="Q4"/>
  </r>
  <r>
    <s v="ORD-01307"/>
    <d v="2025-10-07T00:00:00"/>
    <s v="CUST-1519"/>
    <s v="Rohan Nair"/>
    <x v="4"/>
    <x v="19"/>
    <x v="3"/>
    <s v="Tamil Nadu"/>
    <s v="Coimbatore"/>
    <n v="2"/>
    <n v="2975.85"/>
    <n v="0"/>
    <n v="4422.55"/>
    <x v="0"/>
    <x v="1"/>
    <x v="2"/>
    <n v="0"/>
    <n v="0"/>
    <n v="0"/>
    <n v="-4422.55"/>
    <e v="#DIV/0!"/>
    <n v="2025"/>
    <x v="10"/>
    <n v="10"/>
    <s v="Q4"/>
  </r>
  <r>
    <s v="ORD-01308"/>
    <d v="2025-03-22T00:00:00"/>
    <s v="CUST-1136"/>
    <s v="Rahul Verma"/>
    <x v="4"/>
    <x v="12"/>
    <x v="2"/>
    <s v="Gujarat"/>
    <s v="Surat"/>
    <n v="2"/>
    <n v="8767.27"/>
    <n v="0.1"/>
    <n v="12705.91"/>
    <x v="1"/>
    <x v="1"/>
    <x v="1"/>
    <n v="0.2"/>
    <n v="2.0000000000000004E-2"/>
    <n v="4.000000000000001E-3"/>
    <n v="-12705.905999999999"/>
    <n v="-3176476.4999999991"/>
    <n v="2025"/>
    <x v="3"/>
    <n v="3"/>
    <s v="Q1"/>
  </r>
  <r>
    <s v="ORD-01309"/>
    <d v="2025-07-21T00:00:00"/>
    <s v="CUST-1591"/>
    <s v="Rohan Kumar"/>
    <x v="4"/>
    <x v="22"/>
    <x v="3"/>
    <s v="Karnataka"/>
    <s v="Mysuru"/>
    <n v="1"/>
    <n v="7785.5"/>
    <n v="0.2"/>
    <n v="5141.46"/>
    <x v="4"/>
    <x v="0"/>
    <x v="0"/>
    <n v="0.2"/>
    <n v="4.0000000000000008E-2"/>
    <n v="8.0000000000000019E-3"/>
    <n v="-5141.4520000000002"/>
    <n v="-642681.49999999988"/>
    <n v="2025"/>
    <x v="4"/>
    <n v="7"/>
    <s v="Q3"/>
  </r>
  <r>
    <s v="ORD-01310"/>
    <d v="2025-06-07T00:00:00"/>
    <s v="CUST-2466"/>
    <s v="Priya Singh"/>
    <x v="0"/>
    <x v="11"/>
    <x v="0"/>
    <s v="Punjab"/>
    <s v="Ludhiana"/>
    <n v="5"/>
    <n v="13385.67"/>
    <n v="0.1"/>
    <n v="45437.96"/>
    <x v="0"/>
    <x v="1"/>
    <x v="2"/>
    <n v="0.5"/>
    <n v="0.05"/>
    <n v="2.5000000000000001E-2"/>
    <n v="-45437.934999999998"/>
    <n v="-1817517.4"/>
    <n v="2025"/>
    <x v="9"/>
    <n v="6"/>
    <s v="Q2"/>
  </r>
  <r>
    <s v="ORD-01311"/>
    <d v="2025-04-30T00:00:00"/>
    <s v="CUST-1522"/>
    <s v="Neha Verma"/>
    <x v="2"/>
    <x v="2"/>
    <x v="0"/>
    <s v="Delhi"/>
    <s v="Delhi"/>
    <n v="1"/>
    <n v="6562.73"/>
    <n v="0.05"/>
    <n v="4826.51"/>
    <x v="1"/>
    <x v="0"/>
    <x v="1"/>
    <n v="0.05"/>
    <n v="2.5000000000000005E-3"/>
    <n v="1.2500000000000003E-4"/>
    <n v="-4826.5098750000006"/>
    <n v="-38612078.999999993"/>
    <n v="2025"/>
    <x v="0"/>
    <n v="4"/>
    <s v="Q2"/>
  </r>
  <r>
    <s v="ORD-01312"/>
    <d v="2025-02-28T00:00:00"/>
    <s v="CUST-2134"/>
    <s v="Neha Kumar"/>
    <x v="4"/>
    <x v="22"/>
    <x v="0"/>
    <s v="Delhi"/>
    <s v="Delhi"/>
    <n v="2"/>
    <n v="3448.17"/>
    <n v="0"/>
    <n v="5666.64"/>
    <x v="0"/>
    <x v="1"/>
    <x v="0"/>
    <n v="0"/>
    <n v="0"/>
    <n v="0"/>
    <n v="-5666.64"/>
    <e v="#DIV/0!"/>
    <n v="2025"/>
    <x v="11"/>
    <n v="2"/>
    <s v="Q1"/>
  </r>
  <r>
    <s v="ORD-01313"/>
    <d v="2025-08-03T00:00:00"/>
    <s v="CUST-1763"/>
    <s v="Ananya Nair"/>
    <x v="4"/>
    <x v="15"/>
    <x v="1"/>
    <s v="Madhya Pradesh"/>
    <s v="Bhopal"/>
    <n v="1"/>
    <n v="8157.48"/>
    <n v="0.05"/>
    <n v="4985.88"/>
    <x v="4"/>
    <x v="0"/>
    <x v="2"/>
    <n v="0.05"/>
    <n v="2.5000000000000005E-3"/>
    <n v="1.2500000000000003E-4"/>
    <n v="-4985.8798750000005"/>
    <n v="-39887038.999999993"/>
    <n v="2025"/>
    <x v="7"/>
    <n v="8"/>
    <s v="Q3"/>
  </r>
  <r>
    <s v="ORD-01314"/>
    <d v="2025-05-08T00:00:00"/>
    <s v="CUST-1194"/>
    <s v="Aarav Reddy"/>
    <x v="0"/>
    <x v="11"/>
    <x v="3"/>
    <s v="Andhra Pradesh"/>
    <s v="Visakhapatnam"/>
    <n v="1"/>
    <n v="6326.62"/>
    <n v="0.05"/>
    <n v="4404.54"/>
    <x v="1"/>
    <x v="1"/>
    <x v="2"/>
    <n v="0.05"/>
    <n v="2.5000000000000005E-3"/>
    <n v="1.2500000000000003E-4"/>
    <n v="-4404.5398750000004"/>
    <n v="-35236318.999999993"/>
    <n v="2025"/>
    <x v="6"/>
    <n v="5"/>
    <s v="Q2"/>
  </r>
  <r>
    <s v="ORD-01315"/>
    <d v="2025-08-12T00:00:00"/>
    <s v="CUST-1883"/>
    <s v="Isha Gupta"/>
    <x v="3"/>
    <x v="13"/>
    <x v="1"/>
    <s v="Chhattisgarh"/>
    <s v="Bilaspur"/>
    <n v="1"/>
    <n v="48032.59"/>
    <n v="0.2"/>
    <n v="29103.439999999999"/>
    <x v="1"/>
    <x v="1"/>
    <x v="1"/>
    <n v="0.2"/>
    <n v="4.0000000000000008E-2"/>
    <n v="8.0000000000000019E-3"/>
    <n v="-29103.431999999997"/>
    <n v="-3637928.9999999986"/>
    <n v="2025"/>
    <x v="7"/>
    <n v="8"/>
    <s v="Q3"/>
  </r>
  <r>
    <s v="ORD-01316"/>
    <d v="2025-07-28T00:00:00"/>
    <s v="CUST-1719"/>
    <s v="Arjun Nair"/>
    <x v="3"/>
    <x v="14"/>
    <x v="2"/>
    <s v="Goa"/>
    <s v="Margao"/>
    <n v="2"/>
    <n v="48262.47"/>
    <n v="0.2"/>
    <n v="59880.27"/>
    <x v="2"/>
    <x v="0"/>
    <x v="1"/>
    <n v="0.4"/>
    <n v="8.0000000000000016E-2"/>
    <n v="3.2000000000000008E-2"/>
    <n v="-59880.237999999998"/>
    <n v="-1871257.4374999995"/>
    <n v="2025"/>
    <x v="4"/>
    <n v="7"/>
    <s v="Q3"/>
  </r>
  <r>
    <s v="ORD-01317"/>
    <d v="2025-04-25T00:00:00"/>
    <s v="CUST-2174"/>
    <s v="Neha Kumar"/>
    <x v="2"/>
    <x v="8"/>
    <x v="2"/>
    <s v="Rajasthan"/>
    <s v="Jaipur"/>
    <n v="2"/>
    <n v="521.11"/>
    <n v="0.05"/>
    <n v="753.52"/>
    <x v="3"/>
    <x v="2"/>
    <x v="2"/>
    <n v="0.1"/>
    <n v="5.000000000000001E-3"/>
    <n v="5.0000000000000012E-4"/>
    <n v="-753.51949999999999"/>
    <n v="-1507038.9999999995"/>
    <n v="2025"/>
    <x v="0"/>
    <n v="4"/>
    <s v="Q2"/>
  </r>
  <r>
    <s v="ORD-01318"/>
    <d v="2025-07-28T00:00:00"/>
    <s v="CUST-1948"/>
    <s v="Priya Nair"/>
    <x v="2"/>
    <x v="8"/>
    <x v="3"/>
    <s v="Karnataka"/>
    <s v="Mysuru"/>
    <n v="2"/>
    <n v="2782.99"/>
    <n v="0"/>
    <n v="3958.55"/>
    <x v="0"/>
    <x v="0"/>
    <x v="1"/>
    <n v="0"/>
    <n v="0"/>
    <n v="0"/>
    <n v="-3958.55"/>
    <e v="#DIV/0!"/>
    <n v="2025"/>
    <x v="4"/>
    <n v="7"/>
    <s v="Q3"/>
  </r>
  <r>
    <s v="ORD-01319"/>
    <d v="2025-01-14T00:00:00"/>
    <s v="CUST-2250"/>
    <s v="Vikram Reddy"/>
    <x v="1"/>
    <x v="17"/>
    <x v="3"/>
    <s v="Andhra Pradesh"/>
    <s v="Visakhapatnam"/>
    <n v="1"/>
    <n v="342.31"/>
    <n v="0.15"/>
    <n v="202.15"/>
    <x v="4"/>
    <x v="1"/>
    <x v="1"/>
    <n v="0.15"/>
    <n v="2.2499999999999999E-2"/>
    <n v="3.375E-3"/>
    <n v="-202.146625"/>
    <n v="-59895.296296296299"/>
    <n v="2025"/>
    <x v="5"/>
    <n v="1"/>
    <s v="Q1"/>
  </r>
  <r>
    <s v="ORD-01320"/>
    <d v="2025-01-09T00:00:00"/>
    <s v="CUST-1323"/>
    <s v="Arjun Patel"/>
    <x v="3"/>
    <x v="13"/>
    <x v="4"/>
    <s v="Odisha"/>
    <s v="Bhubaneswar"/>
    <n v="3"/>
    <n v="64815.34"/>
    <n v="0.1"/>
    <n v="128556.5"/>
    <x v="1"/>
    <x v="1"/>
    <x v="1"/>
    <n v="0.30000000000000004"/>
    <n v="3.0000000000000006E-2"/>
    <n v="9.0000000000000028E-3"/>
    <n v="-128556.49099999999"/>
    <n v="-14284054.55555555"/>
    <n v="2025"/>
    <x v="5"/>
    <n v="1"/>
    <s v="Q1"/>
  </r>
  <r>
    <s v="ORD-01321"/>
    <d v="2025-02-09T00:00:00"/>
    <s v="CUST-2284"/>
    <s v="Neha Joshi"/>
    <x v="3"/>
    <x v="14"/>
    <x v="3"/>
    <s v="Andhra Pradesh"/>
    <s v="Visakhapatnam"/>
    <n v="1"/>
    <n v="9259.49"/>
    <n v="0.05"/>
    <n v="5606.13"/>
    <x v="2"/>
    <x v="0"/>
    <x v="1"/>
    <n v="0.05"/>
    <n v="2.5000000000000005E-3"/>
    <n v="1.2500000000000003E-4"/>
    <n v="-5606.1298750000005"/>
    <n v="-44849038.999999993"/>
    <n v="2025"/>
    <x v="11"/>
    <n v="2"/>
    <s v="Q1"/>
  </r>
  <r>
    <s v="ORD-01322"/>
    <d v="2025-08-25T00:00:00"/>
    <s v="CUST-1601"/>
    <s v="Ananya Singh"/>
    <x v="0"/>
    <x v="0"/>
    <x v="4"/>
    <s v="Bihar"/>
    <s v="Patna"/>
    <n v="1"/>
    <n v="10090.629999999999"/>
    <n v="0.05"/>
    <n v="7117.71"/>
    <x v="4"/>
    <x v="1"/>
    <x v="2"/>
    <n v="0.05"/>
    <n v="2.5000000000000005E-3"/>
    <n v="1.2500000000000003E-4"/>
    <n v="-7117.7098750000005"/>
    <n v="-56941678.999999993"/>
    <n v="2025"/>
    <x v="7"/>
    <n v="8"/>
    <s v="Q3"/>
  </r>
  <r>
    <s v="ORD-01323"/>
    <d v="2025-10-08T00:00:00"/>
    <s v="CUST-1069"/>
    <s v="Vikram Kumar"/>
    <x v="0"/>
    <x v="11"/>
    <x v="0"/>
    <s v="Haryana"/>
    <s v="Gurugram"/>
    <n v="2"/>
    <n v="14376.62"/>
    <n v="0.05"/>
    <n v="23794.2"/>
    <x v="1"/>
    <x v="1"/>
    <x v="0"/>
    <n v="0.1"/>
    <n v="5.000000000000001E-3"/>
    <n v="5.0000000000000012E-4"/>
    <n v="-23794.199500000002"/>
    <n v="-47588398.999999993"/>
    <n v="2025"/>
    <x v="10"/>
    <n v="10"/>
    <s v="Q4"/>
  </r>
  <r>
    <s v="ORD-01324"/>
    <d v="2025-12-25T00:00:00"/>
    <s v="CUST-2333"/>
    <s v="Neha Patel"/>
    <x v="3"/>
    <x v="3"/>
    <x v="1"/>
    <s v="Madhya Pradesh"/>
    <s v="Indore"/>
    <n v="4"/>
    <n v="14280.24"/>
    <n v="0.15"/>
    <n v="30783.119999999999"/>
    <x v="4"/>
    <x v="1"/>
    <x v="1"/>
    <n v="0.6"/>
    <n v="0.09"/>
    <n v="5.3999999999999999E-2"/>
    <n v="-30783.065999999999"/>
    <n v="-570056.77777777775"/>
    <n v="2025"/>
    <x v="1"/>
    <n v="12"/>
    <s v="Q4"/>
  </r>
  <r>
    <s v="ORD-01325"/>
    <d v="2025-07-20T00:00:00"/>
    <s v="CUST-1992"/>
    <s v="Rohan Kumar"/>
    <x v="2"/>
    <x v="10"/>
    <x v="0"/>
    <s v="Uttar Pradesh"/>
    <s v="Kanpur"/>
    <n v="1"/>
    <n v="3601.35"/>
    <n v="0"/>
    <n v="2376.0500000000002"/>
    <x v="2"/>
    <x v="1"/>
    <x v="2"/>
    <n v="0"/>
    <n v="0"/>
    <n v="0"/>
    <n v="-2376.0500000000002"/>
    <e v="#DIV/0!"/>
    <n v="2025"/>
    <x v="4"/>
    <n v="7"/>
    <s v="Q3"/>
  </r>
  <r>
    <s v="ORD-01326"/>
    <d v="2025-09-03T00:00:00"/>
    <s v="CUST-2407"/>
    <s v="Vikram Nair"/>
    <x v="0"/>
    <x v="6"/>
    <x v="0"/>
    <s v="Punjab"/>
    <s v="Amritsar"/>
    <n v="2"/>
    <n v="11208.52"/>
    <n v="0.1"/>
    <n v="15815.26"/>
    <x v="1"/>
    <x v="0"/>
    <x v="0"/>
    <n v="0.2"/>
    <n v="2.0000000000000004E-2"/>
    <n v="4.000000000000001E-3"/>
    <n v="-15815.255999999999"/>
    <n v="-3953813.9999999991"/>
    <n v="2025"/>
    <x v="2"/>
    <n v="9"/>
    <s v="Q3"/>
  </r>
  <r>
    <s v="ORD-01327"/>
    <d v="2025-10-05T00:00:00"/>
    <s v="CUST-1485"/>
    <s v="Arjun Nair"/>
    <x v="1"/>
    <x v="9"/>
    <x v="2"/>
    <s v="Goa"/>
    <s v="Panaji"/>
    <n v="2"/>
    <n v="1010.97"/>
    <n v="0"/>
    <n v="1625.48"/>
    <x v="3"/>
    <x v="0"/>
    <x v="2"/>
    <n v="0"/>
    <n v="0"/>
    <n v="0"/>
    <n v="-1625.48"/>
    <e v="#DIV/0!"/>
    <n v="2025"/>
    <x v="10"/>
    <n v="10"/>
    <s v="Q4"/>
  </r>
  <r>
    <s v="ORD-01328"/>
    <d v="2025-08-23T00:00:00"/>
    <s v="CUST-2207"/>
    <s v="Rohan Singh"/>
    <x v="0"/>
    <x v="0"/>
    <x v="0"/>
    <s v="Delhi"/>
    <s v="Delhi"/>
    <n v="3"/>
    <n v="14169.01"/>
    <n v="0.15"/>
    <n v="26865.94"/>
    <x v="0"/>
    <x v="0"/>
    <x v="2"/>
    <n v="0.44999999999999996"/>
    <n v="6.7499999999999991E-2"/>
    <n v="3.0374999999999992E-2"/>
    <n v="-26865.909625"/>
    <n v="-884474.39094650233"/>
    <n v="2025"/>
    <x v="7"/>
    <n v="8"/>
    <s v="Q3"/>
  </r>
  <r>
    <s v="ORD-01329"/>
    <d v="2025-01-04T00:00:00"/>
    <s v="CUST-2583"/>
    <s v="Isha Rao"/>
    <x v="0"/>
    <x v="4"/>
    <x v="0"/>
    <s v="Delhi"/>
    <s v="Delhi"/>
    <n v="1"/>
    <n v="5878.52"/>
    <n v="0.05"/>
    <n v="4793.66"/>
    <x v="1"/>
    <x v="1"/>
    <x v="1"/>
    <n v="0.05"/>
    <n v="2.5000000000000005E-3"/>
    <n v="1.2500000000000003E-4"/>
    <n v="-4793.6598750000003"/>
    <n v="-38349278.999999993"/>
    <n v="2025"/>
    <x v="5"/>
    <n v="1"/>
    <s v="Q1"/>
  </r>
  <r>
    <s v="ORD-01330"/>
    <d v="2025-06-03T00:00:00"/>
    <s v="CUST-1985"/>
    <s v="Meera Gupta"/>
    <x v="0"/>
    <x v="4"/>
    <x v="0"/>
    <s v="Delhi"/>
    <s v="Delhi"/>
    <n v="1"/>
    <n v="4350.7"/>
    <n v="0"/>
    <n v="3242.33"/>
    <x v="0"/>
    <x v="1"/>
    <x v="2"/>
    <n v="0"/>
    <n v="0"/>
    <n v="0"/>
    <n v="-3242.33"/>
    <e v="#DIV/0!"/>
    <n v="2025"/>
    <x v="9"/>
    <n v="6"/>
    <s v="Q2"/>
  </r>
  <r>
    <s v="ORD-01331"/>
    <d v="2025-01-29T00:00:00"/>
    <s v="CUST-1444"/>
    <s v="Priya Reddy"/>
    <x v="4"/>
    <x v="15"/>
    <x v="0"/>
    <s v="Delhi"/>
    <s v="New Delhi"/>
    <n v="1"/>
    <n v="5245.45"/>
    <n v="0"/>
    <n v="3401.32"/>
    <x v="0"/>
    <x v="2"/>
    <x v="0"/>
    <n v="0"/>
    <n v="0"/>
    <n v="0"/>
    <n v="-3401.32"/>
    <e v="#DIV/0!"/>
    <n v="2025"/>
    <x v="5"/>
    <n v="1"/>
    <s v="Q1"/>
  </r>
  <r>
    <s v="ORD-01332"/>
    <d v="2025-04-19T00:00:00"/>
    <s v="CUST-1953"/>
    <s v="Isha Nair"/>
    <x v="3"/>
    <x v="13"/>
    <x v="3"/>
    <s v="Karnataka"/>
    <s v="Mysuru"/>
    <n v="1"/>
    <n v="27554.92"/>
    <n v="0.1"/>
    <n v="18464.080000000002"/>
    <x v="0"/>
    <x v="0"/>
    <x v="0"/>
    <n v="0.1"/>
    <n v="1.0000000000000002E-2"/>
    <n v="1.0000000000000002E-3"/>
    <n v="-18464.079000000002"/>
    <n v="-18464078.999999996"/>
    <n v="2025"/>
    <x v="0"/>
    <n v="4"/>
    <s v="Q2"/>
  </r>
  <r>
    <s v="ORD-01333"/>
    <d v="2025-04-08T00:00:00"/>
    <s v="CUST-1579"/>
    <s v="Rohan Nair"/>
    <x v="1"/>
    <x v="1"/>
    <x v="3"/>
    <s v="Karnataka"/>
    <s v="Mysuru"/>
    <n v="1"/>
    <n v="4621.3599999999997"/>
    <n v="0"/>
    <n v="3483.71"/>
    <x v="4"/>
    <x v="0"/>
    <x v="1"/>
    <n v="0"/>
    <n v="0"/>
    <n v="0"/>
    <n v="-3483.71"/>
    <e v="#DIV/0!"/>
    <n v="2025"/>
    <x v="0"/>
    <n v="4"/>
    <s v="Q2"/>
  </r>
  <r>
    <s v="ORD-01334"/>
    <d v="2025-08-03T00:00:00"/>
    <s v="CUST-2538"/>
    <s v="Rahul Reddy"/>
    <x v="0"/>
    <x v="4"/>
    <x v="3"/>
    <s v="Telangana"/>
    <s v="Hyderabad"/>
    <n v="5"/>
    <n v="15925.08"/>
    <n v="0.1"/>
    <n v="52419.68"/>
    <x v="1"/>
    <x v="1"/>
    <x v="1"/>
    <n v="0.5"/>
    <n v="0.05"/>
    <n v="2.5000000000000001E-2"/>
    <n v="-52419.654999999999"/>
    <n v="-2096786.1999999997"/>
    <n v="2025"/>
    <x v="7"/>
    <n v="8"/>
    <s v="Q3"/>
  </r>
  <r>
    <s v="ORD-01335"/>
    <d v="2025-10-20T00:00:00"/>
    <s v="CUST-1395"/>
    <s v="Kiran Verma"/>
    <x v="4"/>
    <x v="24"/>
    <x v="3"/>
    <s v="Karnataka"/>
    <s v="Bengaluru"/>
    <n v="1"/>
    <n v="4608.4799999999996"/>
    <n v="0.05"/>
    <n v="3755.46"/>
    <x v="1"/>
    <x v="1"/>
    <x v="2"/>
    <n v="0.05"/>
    <n v="2.5000000000000005E-3"/>
    <n v="1.2500000000000003E-4"/>
    <n v="-3755.459875"/>
    <n v="-30043678.999999993"/>
    <n v="2025"/>
    <x v="10"/>
    <n v="10"/>
    <s v="Q4"/>
  </r>
  <r>
    <s v="ORD-01336"/>
    <d v="2025-03-16T00:00:00"/>
    <s v="CUST-1757"/>
    <s v="Kiran Kumar"/>
    <x v="1"/>
    <x v="21"/>
    <x v="3"/>
    <s v="Telangana"/>
    <s v="Warangal"/>
    <n v="4"/>
    <n v="1956.5"/>
    <n v="0"/>
    <n v="5827.24"/>
    <x v="1"/>
    <x v="2"/>
    <x v="0"/>
    <n v="0"/>
    <n v="0"/>
    <n v="0"/>
    <n v="-5827.24"/>
    <e v="#DIV/0!"/>
    <n v="2025"/>
    <x v="3"/>
    <n v="3"/>
    <s v="Q1"/>
  </r>
  <r>
    <s v="ORD-01337"/>
    <d v="2025-11-22T00:00:00"/>
    <s v="CUST-2125"/>
    <s v="Isha Sharma"/>
    <x v="0"/>
    <x v="11"/>
    <x v="4"/>
    <s v="Bihar"/>
    <s v="Gaya"/>
    <n v="1"/>
    <n v="6331.46"/>
    <n v="0.05"/>
    <n v="4812.12"/>
    <x v="4"/>
    <x v="0"/>
    <x v="0"/>
    <n v="0.05"/>
    <n v="2.5000000000000005E-3"/>
    <n v="1.2500000000000003E-4"/>
    <n v="-4812.1198750000003"/>
    <n v="-38496958.999999993"/>
    <n v="2025"/>
    <x v="8"/>
    <n v="11"/>
    <s v="Q4"/>
  </r>
  <r>
    <s v="ORD-01338"/>
    <d v="2025-05-26T00:00:00"/>
    <s v="CUST-1990"/>
    <s v="Priya Singh"/>
    <x v="2"/>
    <x v="23"/>
    <x v="3"/>
    <s v="Telangana"/>
    <s v="Warangal"/>
    <n v="4"/>
    <n v="2165.92"/>
    <n v="0.1"/>
    <n v="5865.51"/>
    <x v="1"/>
    <x v="1"/>
    <x v="2"/>
    <n v="0.4"/>
    <n v="4.0000000000000008E-2"/>
    <n v="1.6000000000000004E-2"/>
    <n v="-5865.4940000000006"/>
    <n v="-366593.37499999994"/>
    <n v="2025"/>
    <x v="6"/>
    <n v="5"/>
    <s v="Q2"/>
  </r>
  <r>
    <s v="ORD-01339"/>
    <d v="2025-05-08T00:00:00"/>
    <s v="CUST-1141"/>
    <s v="Ananya Patel"/>
    <x v="3"/>
    <x v="14"/>
    <x v="0"/>
    <s v="Haryana"/>
    <s v="Faridabad"/>
    <n v="2"/>
    <n v="36078.79"/>
    <n v="0.05"/>
    <n v="55449.54"/>
    <x v="0"/>
    <x v="2"/>
    <x v="0"/>
    <n v="0.1"/>
    <n v="5.000000000000001E-3"/>
    <n v="5.0000000000000012E-4"/>
    <n v="-55449.539499999999"/>
    <n v="-110899078.99999997"/>
    <n v="2025"/>
    <x v="6"/>
    <n v="5"/>
    <s v="Q2"/>
  </r>
  <r>
    <s v="ORD-01340"/>
    <d v="2025-12-07T00:00:00"/>
    <s v="CUST-2192"/>
    <s v="Vikram Sharma"/>
    <x v="4"/>
    <x v="22"/>
    <x v="2"/>
    <s v="Maharashtra"/>
    <s v="Nagpur"/>
    <n v="1"/>
    <n v="7342.32"/>
    <n v="0.05"/>
    <n v="4522.1499999999996"/>
    <x v="4"/>
    <x v="1"/>
    <x v="1"/>
    <n v="0.05"/>
    <n v="2.5000000000000005E-3"/>
    <n v="1.2500000000000003E-4"/>
    <n v="-4522.1498750000001"/>
    <n v="-36177198.999999993"/>
    <n v="2025"/>
    <x v="1"/>
    <n v="12"/>
    <s v="Q4"/>
  </r>
  <r>
    <s v="ORD-01341"/>
    <d v="2025-02-11T00:00:00"/>
    <s v="CUST-2414"/>
    <s v="Isha Reddy"/>
    <x v="0"/>
    <x v="5"/>
    <x v="4"/>
    <s v="West Bengal"/>
    <s v="Durgapur"/>
    <n v="2"/>
    <n v="6076.09"/>
    <n v="0.1"/>
    <n v="9467.8799999999992"/>
    <x v="1"/>
    <x v="1"/>
    <x v="1"/>
    <n v="0.2"/>
    <n v="2.0000000000000004E-2"/>
    <n v="4.000000000000001E-3"/>
    <n v="-9467.8759999999984"/>
    <n v="-2366968.9999999991"/>
    <n v="2025"/>
    <x v="11"/>
    <n v="2"/>
    <s v="Q1"/>
  </r>
  <r>
    <s v="ORD-01342"/>
    <d v="2025-12-22T00:00:00"/>
    <s v="CUST-1524"/>
    <s v="Priya Rao"/>
    <x v="0"/>
    <x v="5"/>
    <x v="0"/>
    <s v="Punjab"/>
    <s v="Amritsar"/>
    <n v="1"/>
    <n v="3988.63"/>
    <n v="0.05"/>
    <n v="2952"/>
    <x v="0"/>
    <x v="0"/>
    <x v="1"/>
    <n v="0.05"/>
    <n v="2.5000000000000005E-3"/>
    <n v="1.2500000000000003E-4"/>
    <n v="-2951.999875"/>
    <n v="-23615998.999999993"/>
    <n v="2025"/>
    <x v="1"/>
    <n v="12"/>
    <s v="Q4"/>
  </r>
  <r>
    <s v="ORD-01343"/>
    <d v="2025-02-10T00:00:00"/>
    <s v="CUST-1487"/>
    <s v="Rahul Sharma"/>
    <x v="2"/>
    <x v="20"/>
    <x v="1"/>
    <s v="Madhya Pradesh"/>
    <s v="Bhopal"/>
    <n v="1"/>
    <n v="3538.19"/>
    <n v="0"/>
    <n v="2476.79"/>
    <x v="2"/>
    <x v="1"/>
    <x v="1"/>
    <n v="0"/>
    <n v="0"/>
    <n v="0"/>
    <n v="-2476.79"/>
    <e v="#DIV/0!"/>
    <n v="2025"/>
    <x v="11"/>
    <n v="2"/>
    <s v="Q1"/>
  </r>
  <r>
    <s v="ORD-01344"/>
    <d v="2025-02-03T00:00:00"/>
    <s v="CUST-2579"/>
    <s v="Rahul Patel"/>
    <x v="1"/>
    <x v="1"/>
    <x v="2"/>
    <s v="Gujarat"/>
    <s v="Ahmedabad"/>
    <n v="1"/>
    <n v="577.91"/>
    <n v="0"/>
    <n v="393.36"/>
    <x v="1"/>
    <x v="1"/>
    <x v="2"/>
    <n v="0"/>
    <n v="0"/>
    <n v="0"/>
    <n v="-393.36"/>
    <e v="#DIV/0!"/>
    <n v="2025"/>
    <x v="11"/>
    <n v="2"/>
    <s v="Q1"/>
  </r>
  <r>
    <s v="ORD-01345"/>
    <d v="2025-01-17T00:00:00"/>
    <s v="CUST-1072"/>
    <s v="Sneha Sharma"/>
    <x v="3"/>
    <x v="14"/>
    <x v="0"/>
    <s v="Delhi"/>
    <s v="Delhi"/>
    <n v="1"/>
    <n v="46031.22"/>
    <n v="0"/>
    <n v="37368.47"/>
    <x v="0"/>
    <x v="2"/>
    <x v="1"/>
    <n v="0"/>
    <n v="0"/>
    <n v="0"/>
    <n v="-37368.47"/>
    <e v="#DIV/0!"/>
    <n v="2025"/>
    <x v="5"/>
    <n v="1"/>
    <s v="Q1"/>
  </r>
  <r>
    <s v="ORD-01346"/>
    <d v="2025-06-14T00:00:00"/>
    <s v="CUST-2353"/>
    <s v="Ananya Sharma"/>
    <x v="2"/>
    <x v="20"/>
    <x v="1"/>
    <s v="Madhya Pradesh"/>
    <s v="Indore"/>
    <n v="2"/>
    <n v="3821.16"/>
    <n v="0.1"/>
    <n v="4742.45"/>
    <x v="2"/>
    <x v="1"/>
    <x v="1"/>
    <n v="0.2"/>
    <n v="2.0000000000000004E-2"/>
    <n v="4.000000000000001E-3"/>
    <n v="-4742.4459999999999"/>
    <n v="-1185611.4999999998"/>
    <n v="2025"/>
    <x v="9"/>
    <n v="6"/>
    <s v="Q2"/>
  </r>
  <r>
    <s v="ORD-01347"/>
    <d v="2025-06-02T00:00:00"/>
    <s v="CUST-2540"/>
    <s v="Kiran Gupta"/>
    <x v="0"/>
    <x v="4"/>
    <x v="3"/>
    <s v="Telangana"/>
    <s v="Warangal"/>
    <n v="3"/>
    <n v="9287.2800000000007"/>
    <n v="0.05"/>
    <n v="19499.72"/>
    <x v="2"/>
    <x v="1"/>
    <x v="1"/>
    <n v="0.15000000000000002"/>
    <n v="7.5000000000000015E-3"/>
    <n v="1.1250000000000003E-3"/>
    <n v="-19499.718875000002"/>
    <n v="-17333083.44444444"/>
    <n v="2025"/>
    <x v="9"/>
    <n v="6"/>
    <s v="Q2"/>
  </r>
  <r>
    <s v="ORD-01348"/>
    <d v="2025-03-17T00:00:00"/>
    <s v="CUST-2189"/>
    <s v="Rahul Verma"/>
    <x v="0"/>
    <x v="0"/>
    <x v="1"/>
    <s v="Madhya Pradesh"/>
    <s v="Bhopal"/>
    <n v="1"/>
    <n v="5897.71"/>
    <n v="0.05"/>
    <n v="4372.13"/>
    <x v="3"/>
    <x v="2"/>
    <x v="1"/>
    <n v="0.05"/>
    <n v="2.5000000000000005E-3"/>
    <n v="1.2500000000000003E-4"/>
    <n v="-4372.1298750000005"/>
    <n v="-34977038.999999993"/>
    <n v="2025"/>
    <x v="3"/>
    <n v="3"/>
    <s v="Q1"/>
  </r>
  <r>
    <s v="ORD-01349"/>
    <d v="2025-03-28T00:00:00"/>
    <s v="CUST-1676"/>
    <s v="Aarav Kumar"/>
    <x v="2"/>
    <x v="2"/>
    <x v="0"/>
    <s v="Uttar Pradesh"/>
    <s v="Kanpur"/>
    <n v="4"/>
    <n v="6370.84"/>
    <n v="0.1"/>
    <n v="19334.599999999999"/>
    <x v="1"/>
    <x v="2"/>
    <x v="0"/>
    <n v="0.4"/>
    <n v="4.0000000000000008E-2"/>
    <n v="1.6000000000000004E-2"/>
    <n v="-19334.583999999999"/>
    <n v="-1208411.4999999995"/>
    <n v="2025"/>
    <x v="3"/>
    <n v="3"/>
    <s v="Q1"/>
  </r>
  <r>
    <s v="ORD-01350"/>
    <d v="2025-04-27T00:00:00"/>
    <s v="CUST-1032"/>
    <s v="Neha Gupta"/>
    <x v="0"/>
    <x v="11"/>
    <x v="0"/>
    <s v="Haryana"/>
    <s v="Faridabad"/>
    <n v="4"/>
    <n v="2265.41"/>
    <n v="0.05"/>
    <n v="7193.36"/>
    <x v="1"/>
    <x v="0"/>
    <x v="1"/>
    <n v="0.2"/>
    <n v="1.0000000000000002E-2"/>
    <n v="2.0000000000000005E-3"/>
    <n v="-7193.3579999999993"/>
    <n v="-3596678.9999999986"/>
    <n v="2025"/>
    <x v="0"/>
    <n v="4"/>
    <s v="Q2"/>
  </r>
  <r>
    <s v="ORD-01351"/>
    <d v="2025-12-28T00:00:00"/>
    <s v="CUST-1185"/>
    <s v="Arjun Rao"/>
    <x v="0"/>
    <x v="6"/>
    <x v="2"/>
    <s v="Goa"/>
    <s v="Margao"/>
    <n v="1"/>
    <n v="15747.96"/>
    <n v="0.1"/>
    <n v="11245.62"/>
    <x v="1"/>
    <x v="1"/>
    <x v="2"/>
    <n v="0.1"/>
    <n v="1.0000000000000002E-2"/>
    <n v="1.0000000000000002E-3"/>
    <n v="-11245.619000000001"/>
    <n v="-11245618.999999998"/>
    <n v="2025"/>
    <x v="1"/>
    <n v="12"/>
    <s v="Q4"/>
  </r>
  <r>
    <s v="ORD-01352"/>
    <d v="2025-12-08T00:00:00"/>
    <s v="CUST-2164"/>
    <s v="Rahul Nair"/>
    <x v="1"/>
    <x v="21"/>
    <x v="0"/>
    <s v="Delhi"/>
    <s v="New Delhi"/>
    <n v="1"/>
    <n v="2039.35"/>
    <n v="0"/>
    <n v="1404.9"/>
    <x v="1"/>
    <x v="1"/>
    <x v="1"/>
    <n v="0"/>
    <n v="0"/>
    <n v="0"/>
    <n v="-1404.9"/>
    <e v="#DIV/0!"/>
    <n v="2025"/>
    <x v="1"/>
    <n v="12"/>
    <s v="Q4"/>
  </r>
  <r>
    <s v="ORD-01353"/>
    <d v="2025-01-27T00:00:00"/>
    <s v="CUST-2311"/>
    <s v="Kiran Sharma"/>
    <x v="3"/>
    <x v="13"/>
    <x v="0"/>
    <s v="Delhi"/>
    <s v="New Delhi"/>
    <n v="1"/>
    <n v="57419.59"/>
    <n v="0.1"/>
    <n v="34215.730000000003"/>
    <x v="1"/>
    <x v="2"/>
    <x v="0"/>
    <n v="0.1"/>
    <n v="1.0000000000000002E-2"/>
    <n v="1.0000000000000002E-3"/>
    <n v="-34215.729000000007"/>
    <n v="-34215729"/>
    <n v="2025"/>
    <x v="5"/>
    <n v="1"/>
    <s v="Q1"/>
  </r>
  <r>
    <s v="ORD-01354"/>
    <d v="2025-11-09T00:00:00"/>
    <s v="CUST-1495"/>
    <s v="Rohan Joshi"/>
    <x v="2"/>
    <x v="8"/>
    <x v="2"/>
    <s v="Gujarat"/>
    <s v="Ahmedabad"/>
    <n v="2"/>
    <n v="5209.83"/>
    <n v="0.1"/>
    <n v="7144.06"/>
    <x v="2"/>
    <x v="2"/>
    <x v="1"/>
    <n v="0.2"/>
    <n v="2.0000000000000004E-2"/>
    <n v="4.000000000000001E-3"/>
    <n v="-7144.0560000000005"/>
    <n v="-1786013.9999999998"/>
    <n v="2025"/>
    <x v="8"/>
    <n v="11"/>
    <s v="Q4"/>
  </r>
  <r>
    <s v="ORD-01355"/>
    <d v="2025-10-14T00:00:00"/>
    <s v="CUST-1680"/>
    <s v="Vikram Singh"/>
    <x v="3"/>
    <x v="18"/>
    <x v="0"/>
    <s v="Uttar Pradesh"/>
    <s v="Lucknow"/>
    <n v="1"/>
    <n v="8114.84"/>
    <n v="0.1"/>
    <n v="6201.97"/>
    <x v="2"/>
    <x v="1"/>
    <x v="0"/>
    <n v="0.1"/>
    <n v="1.0000000000000002E-2"/>
    <n v="1.0000000000000002E-3"/>
    <n v="-6201.9690000000001"/>
    <n v="-6201968.9999999981"/>
    <n v="2025"/>
    <x v="10"/>
    <n v="10"/>
    <s v="Q4"/>
  </r>
  <r>
    <s v="ORD-01356"/>
    <d v="2025-05-14T00:00:00"/>
    <s v="CUST-2387"/>
    <s v="Arjun Verma"/>
    <x v="3"/>
    <x v="13"/>
    <x v="1"/>
    <s v="Chhattisgarh"/>
    <s v="Raipur"/>
    <n v="1"/>
    <n v="54302.55"/>
    <n v="0.15"/>
    <n v="33517.699999999997"/>
    <x v="0"/>
    <x v="1"/>
    <x v="1"/>
    <n v="0.15"/>
    <n v="2.2499999999999999E-2"/>
    <n v="3.375E-3"/>
    <n v="-33517.696624999997"/>
    <n v="-9931169.3703703694"/>
    <n v="2025"/>
    <x v="6"/>
    <n v="5"/>
    <s v="Q2"/>
  </r>
  <r>
    <s v="ORD-01357"/>
    <d v="2025-08-07T00:00:00"/>
    <s v="CUST-1942"/>
    <s v="Ananya Verma"/>
    <x v="3"/>
    <x v="13"/>
    <x v="3"/>
    <s v="Andhra Pradesh"/>
    <s v="Vijayawada"/>
    <n v="2"/>
    <n v="44818.23"/>
    <n v="0.1"/>
    <n v="65475.65"/>
    <x v="3"/>
    <x v="1"/>
    <x v="0"/>
    <n v="0.2"/>
    <n v="2.0000000000000004E-2"/>
    <n v="4.000000000000001E-3"/>
    <n v="-65475.646000000001"/>
    <n v="-16368911.499999996"/>
    <n v="2025"/>
    <x v="7"/>
    <n v="8"/>
    <s v="Q3"/>
  </r>
  <r>
    <s v="ORD-01358"/>
    <d v="2025-06-17T00:00:00"/>
    <s v="CUST-1423"/>
    <s v="Ananya Joshi"/>
    <x v="2"/>
    <x v="10"/>
    <x v="2"/>
    <s v="Maharashtra"/>
    <s v="Mumbai"/>
    <n v="2"/>
    <n v="613.19000000000005"/>
    <n v="0.15"/>
    <n v="871.81"/>
    <x v="2"/>
    <x v="0"/>
    <x v="1"/>
    <n v="0.3"/>
    <n v="4.4999999999999998E-2"/>
    <n v="1.35E-2"/>
    <n v="-871.79649999999992"/>
    <n v="-64577.518518518511"/>
    <n v="2025"/>
    <x v="9"/>
    <n v="6"/>
    <s v="Q2"/>
  </r>
  <r>
    <s v="ORD-01359"/>
    <d v="2025-04-08T00:00:00"/>
    <s v="CUST-1575"/>
    <s v="Meera Rao"/>
    <x v="2"/>
    <x v="8"/>
    <x v="3"/>
    <s v="Karnataka"/>
    <s v="Mysuru"/>
    <n v="1"/>
    <n v="1282.44"/>
    <n v="0.05"/>
    <n v="838.52"/>
    <x v="1"/>
    <x v="1"/>
    <x v="2"/>
    <n v="0.05"/>
    <n v="2.5000000000000005E-3"/>
    <n v="1.2500000000000003E-4"/>
    <n v="-838.51987499999996"/>
    <n v="-6708158.9999999981"/>
    <n v="2025"/>
    <x v="0"/>
    <n v="4"/>
    <s v="Q2"/>
  </r>
  <r>
    <s v="ORD-01360"/>
    <d v="2025-09-25T00:00:00"/>
    <s v="CUST-1240"/>
    <s v="Priya Singh"/>
    <x v="3"/>
    <x v="13"/>
    <x v="4"/>
    <s v="Jharkhand"/>
    <s v="Ranchi"/>
    <n v="3"/>
    <n v="41862.379999999997"/>
    <n v="0.05"/>
    <n v="103884.82"/>
    <x v="0"/>
    <x v="1"/>
    <x v="2"/>
    <n v="0.15000000000000002"/>
    <n v="7.5000000000000015E-3"/>
    <n v="1.1250000000000003E-3"/>
    <n v="-103884.81887500001"/>
    <n v="-92342061.222222209"/>
    <n v="2025"/>
    <x v="2"/>
    <n v="9"/>
    <s v="Q3"/>
  </r>
  <r>
    <s v="ORD-01361"/>
    <d v="2025-08-25T00:00:00"/>
    <s v="CUST-2335"/>
    <s v="Neha Singh"/>
    <x v="3"/>
    <x v="16"/>
    <x v="3"/>
    <s v="Karnataka"/>
    <s v="Bengaluru"/>
    <n v="2"/>
    <n v="43575.13"/>
    <n v="0.15"/>
    <n v="50839.97"/>
    <x v="0"/>
    <x v="1"/>
    <x v="2"/>
    <n v="0.3"/>
    <n v="4.4999999999999998E-2"/>
    <n v="1.35E-2"/>
    <n v="-50839.9565"/>
    <n v="-3765922.7037037038"/>
    <n v="2025"/>
    <x v="7"/>
    <n v="8"/>
    <s v="Q3"/>
  </r>
  <r>
    <s v="ORD-01362"/>
    <d v="2025-11-05T00:00:00"/>
    <s v="CUST-1808"/>
    <s v="Meera Sharma"/>
    <x v="4"/>
    <x v="24"/>
    <x v="2"/>
    <s v="Maharashtra"/>
    <s v="Nagpur"/>
    <n v="1"/>
    <n v="6846.54"/>
    <n v="0.15"/>
    <n v="4499.8999999999996"/>
    <x v="1"/>
    <x v="1"/>
    <x v="1"/>
    <n v="0.15"/>
    <n v="2.2499999999999999E-2"/>
    <n v="3.375E-3"/>
    <n v="-4499.8966249999994"/>
    <n v="-1333302.7037037036"/>
    <n v="2025"/>
    <x v="8"/>
    <n v="11"/>
    <s v="Q4"/>
  </r>
  <r>
    <s v="ORD-01363"/>
    <d v="2025-06-22T00:00:00"/>
    <s v="CUST-2243"/>
    <s v="Vikram Joshi"/>
    <x v="3"/>
    <x v="18"/>
    <x v="3"/>
    <s v="Andhra Pradesh"/>
    <s v="Vijayawada"/>
    <n v="2"/>
    <n v="47235.58"/>
    <n v="0.05"/>
    <n v="71230.929999999993"/>
    <x v="3"/>
    <x v="0"/>
    <x v="1"/>
    <n v="0.1"/>
    <n v="5.000000000000001E-3"/>
    <n v="5.0000000000000012E-4"/>
    <n v="-71230.929499999998"/>
    <n v="-142461858.99999997"/>
    <n v="2025"/>
    <x v="9"/>
    <n v="6"/>
    <s v="Q2"/>
  </r>
  <r>
    <s v="ORD-01364"/>
    <d v="2025-07-09T00:00:00"/>
    <s v="CUST-2419"/>
    <s v="Kiran Singh"/>
    <x v="4"/>
    <x v="22"/>
    <x v="3"/>
    <s v="Tamil Nadu"/>
    <s v="Coimbatore"/>
    <n v="1"/>
    <n v="6105.92"/>
    <n v="0.05"/>
    <n v="4430.41"/>
    <x v="0"/>
    <x v="0"/>
    <x v="1"/>
    <n v="0.05"/>
    <n v="2.5000000000000005E-3"/>
    <n v="1.2500000000000003E-4"/>
    <n v="-4430.4098750000003"/>
    <n v="-35443278.999999993"/>
    <n v="2025"/>
    <x v="4"/>
    <n v="7"/>
    <s v="Q3"/>
  </r>
  <r>
    <s v="ORD-01365"/>
    <d v="2025-05-02T00:00:00"/>
    <s v="CUST-1353"/>
    <s v="Ananya Joshi"/>
    <x v="3"/>
    <x v="3"/>
    <x v="0"/>
    <s v="Uttar Pradesh"/>
    <s v="Lucknow"/>
    <n v="2"/>
    <n v="50156.17"/>
    <n v="0.15"/>
    <n v="66643.89"/>
    <x v="2"/>
    <x v="0"/>
    <x v="2"/>
    <n v="0.3"/>
    <n v="4.4999999999999998E-2"/>
    <n v="1.35E-2"/>
    <n v="-66643.876499999998"/>
    <n v="-4936583.444444444"/>
    <n v="2025"/>
    <x v="6"/>
    <n v="5"/>
    <s v="Q2"/>
  </r>
  <r>
    <s v="ORD-01366"/>
    <d v="2025-02-15T00:00:00"/>
    <s v="CUST-1241"/>
    <s v="Arjun Sharma"/>
    <x v="1"/>
    <x v="9"/>
    <x v="0"/>
    <s v="Delhi"/>
    <s v="New Delhi"/>
    <n v="1"/>
    <n v="2981.66"/>
    <n v="0.05"/>
    <n v="1911.71"/>
    <x v="2"/>
    <x v="0"/>
    <x v="0"/>
    <n v="0.05"/>
    <n v="2.5000000000000005E-3"/>
    <n v="1.2500000000000003E-4"/>
    <n v="-1911.709875"/>
    <n v="-15293678.999999996"/>
    <n v="2025"/>
    <x v="11"/>
    <n v="2"/>
    <s v="Q1"/>
  </r>
  <r>
    <s v="ORD-01367"/>
    <d v="2025-03-05T00:00:00"/>
    <s v="CUST-2234"/>
    <s v="Rohan Joshi"/>
    <x v="0"/>
    <x v="4"/>
    <x v="3"/>
    <s v="Andhra Pradesh"/>
    <s v="Vijayawada"/>
    <n v="1"/>
    <n v="5211.6899999999996"/>
    <n v="0"/>
    <n v="3426.82"/>
    <x v="0"/>
    <x v="1"/>
    <x v="1"/>
    <n v="0"/>
    <n v="0"/>
    <n v="0"/>
    <n v="-3426.82"/>
    <e v="#DIV/0!"/>
    <n v="2025"/>
    <x v="3"/>
    <n v="3"/>
    <s v="Q1"/>
  </r>
  <r>
    <s v="ORD-01368"/>
    <d v="2025-05-10T00:00:00"/>
    <s v="CUST-1684"/>
    <s v="Neha Reddy"/>
    <x v="4"/>
    <x v="22"/>
    <x v="2"/>
    <s v="Gujarat"/>
    <s v="Surat"/>
    <n v="1"/>
    <n v="8255.2000000000007"/>
    <n v="0.1"/>
    <n v="4636.22"/>
    <x v="2"/>
    <x v="1"/>
    <x v="1"/>
    <n v="0.1"/>
    <n v="1.0000000000000002E-2"/>
    <n v="1.0000000000000002E-3"/>
    <n v="-4636.2190000000001"/>
    <n v="-4636218.9999999991"/>
    <n v="2025"/>
    <x v="6"/>
    <n v="5"/>
    <s v="Q2"/>
  </r>
  <r>
    <s v="ORD-01369"/>
    <d v="2025-11-06T00:00:00"/>
    <s v="CUST-1532"/>
    <s v="Meera Sharma"/>
    <x v="2"/>
    <x v="23"/>
    <x v="0"/>
    <s v="Delhi"/>
    <s v="Delhi"/>
    <n v="1"/>
    <n v="520.21"/>
    <n v="0"/>
    <n v="404.87"/>
    <x v="1"/>
    <x v="1"/>
    <x v="2"/>
    <n v="0"/>
    <n v="0"/>
    <n v="0"/>
    <n v="-404.87"/>
    <e v="#DIV/0!"/>
    <n v="2025"/>
    <x v="8"/>
    <n v="11"/>
    <s v="Q4"/>
  </r>
  <r>
    <s v="ORD-01370"/>
    <d v="2025-12-29T00:00:00"/>
    <s v="CUST-2120"/>
    <s v="Priya Gupta"/>
    <x v="0"/>
    <x v="5"/>
    <x v="3"/>
    <s v="Telangana"/>
    <s v="Warangal"/>
    <n v="2"/>
    <n v="7041.52"/>
    <n v="0.05"/>
    <n v="11508.92"/>
    <x v="1"/>
    <x v="1"/>
    <x v="2"/>
    <n v="0.1"/>
    <n v="5.000000000000001E-3"/>
    <n v="5.0000000000000012E-4"/>
    <n v="-11508.9195"/>
    <n v="-23017838.999999996"/>
    <n v="2025"/>
    <x v="1"/>
    <n v="12"/>
    <s v="Q4"/>
  </r>
  <r>
    <s v="ORD-01371"/>
    <d v="2025-07-12T00:00:00"/>
    <s v="CUST-1853"/>
    <s v="Rohan Gupta"/>
    <x v="3"/>
    <x v="16"/>
    <x v="1"/>
    <s v="Madhya Pradesh"/>
    <s v="Indore"/>
    <n v="2"/>
    <n v="47783.26"/>
    <n v="0.1"/>
    <n v="68546.990000000005"/>
    <x v="0"/>
    <x v="1"/>
    <x v="2"/>
    <n v="0.2"/>
    <n v="2.0000000000000004E-2"/>
    <n v="4.000000000000001E-3"/>
    <n v="-68546.986000000004"/>
    <n v="-17136746.499999996"/>
    <n v="2025"/>
    <x v="4"/>
    <n v="7"/>
    <s v="Q3"/>
  </r>
  <r>
    <s v="ORD-01372"/>
    <d v="2025-11-03T00:00:00"/>
    <s v="CUST-1357"/>
    <s v="Rohan Gupta"/>
    <x v="1"/>
    <x v="7"/>
    <x v="4"/>
    <s v="Bihar"/>
    <s v="Patna"/>
    <n v="1"/>
    <n v="2278.9899999999998"/>
    <n v="0.05"/>
    <n v="1708.79"/>
    <x v="4"/>
    <x v="1"/>
    <x v="0"/>
    <n v="0.05"/>
    <n v="2.5000000000000005E-3"/>
    <n v="1.2500000000000003E-4"/>
    <n v="-1708.7898749999999"/>
    <n v="-13670318.999999996"/>
    <n v="2025"/>
    <x v="8"/>
    <n v="11"/>
    <s v="Q4"/>
  </r>
  <r>
    <s v="ORD-01373"/>
    <d v="2025-06-30T00:00:00"/>
    <s v="CUST-1027"/>
    <s v="Ananya Joshi"/>
    <x v="2"/>
    <x v="23"/>
    <x v="1"/>
    <s v="Chhattisgarh"/>
    <s v="Bilaspur"/>
    <n v="1"/>
    <n v="563.91"/>
    <n v="0.15"/>
    <n v="363.55"/>
    <x v="2"/>
    <x v="1"/>
    <x v="1"/>
    <n v="0.15"/>
    <n v="2.2499999999999999E-2"/>
    <n v="3.375E-3"/>
    <n v="-363.54662500000001"/>
    <n v="-107717.51851851853"/>
    <n v="2025"/>
    <x v="9"/>
    <n v="6"/>
    <s v="Q2"/>
  </r>
  <r>
    <s v="ORD-01374"/>
    <d v="2025-10-19T00:00:00"/>
    <s v="CUST-1294"/>
    <s v="Ananya Joshi"/>
    <x v="3"/>
    <x v="18"/>
    <x v="1"/>
    <s v="Chhattisgarh"/>
    <s v="Raipur"/>
    <n v="3"/>
    <n v="5689.79"/>
    <n v="0.2"/>
    <n v="10661.08"/>
    <x v="2"/>
    <x v="2"/>
    <x v="2"/>
    <n v="0.60000000000000009"/>
    <n v="0.12000000000000002"/>
    <n v="7.2000000000000022E-2"/>
    <n v="-10661.008"/>
    <n v="-148069.5555555555"/>
    <n v="2025"/>
    <x v="10"/>
    <n v="10"/>
    <s v="Q4"/>
  </r>
  <r>
    <s v="ORD-01375"/>
    <d v="2025-10-09T00:00:00"/>
    <s v="CUST-1986"/>
    <s v="Ananya Sharma"/>
    <x v="3"/>
    <x v="14"/>
    <x v="0"/>
    <s v="Uttar Pradesh"/>
    <s v="Kanpur"/>
    <n v="1"/>
    <n v="42688.47"/>
    <n v="0.1"/>
    <n v="31044.04"/>
    <x v="1"/>
    <x v="1"/>
    <x v="0"/>
    <n v="0.1"/>
    <n v="1.0000000000000002E-2"/>
    <n v="1.0000000000000002E-3"/>
    <n v="-31044.039000000001"/>
    <n v="-31044038.999999993"/>
    <n v="2025"/>
    <x v="10"/>
    <n v="10"/>
    <s v="Q4"/>
  </r>
  <r>
    <s v="ORD-01376"/>
    <d v="2025-01-29T00:00:00"/>
    <s v="CUST-2367"/>
    <s v="Vikram Kumar"/>
    <x v="1"/>
    <x v="7"/>
    <x v="1"/>
    <s v="Chhattisgarh"/>
    <s v="Raipur"/>
    <n v="1"/>
    <n v="4833.1099999999997"/>
    <n v="0.2"/>
    <n v="2549.1999999999998"/>
    <x v="2"/>
    <x v="1"/>
    <x v="2"/>
    <n v="0.2"/>
    <n v="4.0000000000000008E-2"/>
    <n v="8.0000000000000019E-3"/>
    <n v="-2549.192"/>
    <n v="-318648.99999999994"/>
    <n v="2025"/>
    <x v="5"/>
    <n v="1"/>
    <s v="Q1"/>
  </r>
  <r>
    <s v="ORD-01377"/>
    <d v="2025-05-29T00:00:00"/>
    <s v="CUST-1354"/>
    <s v="Aarav Sharma"/>
    <x v="3"/>
    <x v="13"/>
    <x v="0"/>
    <s v="Punjab"/>
    <s v="Amritsar"/>
    <n v="2"/>
    <n v="36543.339999999997"/>
    <n v="0.05"/>
    <n v="56232.800000000003"/>
    <x v="4"/>
    <x v="1"/>
    <x v="0"/>
    <n v="0.1"/>
    <n v="5.000000000000001E-3"/>
    <n v="5.0000000000000012E-4"/>
    <n v="-56232.799500000001"/>
    <n v="-112465598.99999997"/>
    <n v="2025"/>
    <x v="6"/>
    <n v="5"/>
    <s v="Q2"/>
  </r>
  <r>
    <s v="ORD-01378"/>
    <d v="2025-09-24T00:00:00"/>
    <s v="CUST-1076"/>
    <s v="Sneha Kumar"/>
    <x v="2"/>
    <x v="20"/>
    <x v="1"/>
    <s v="Chhattisgarh"/>
    <s v="Raipur"/>
    <n v="3"/>
    <n v="3744.6"/>
    <n v="0.1"/>
    <n v="6676.54"/>
    <x v="1"/>
    <x v="1"/>
    <x v="0"/>
    <n v="0.30000000000000004"/>
    <n v="3.0000000000000006E-2"/>
    <n v="9.0000000000000028E-3"/>
    <n v="-6676.5309999999999"/>
    <n v="-741836.77777777752"/>
    <n v="2025"/>
    <x v="2"/>
    <n v="9"/>
    <s v="Q3"/>
  </r>
  <r>
    <s v="ORD-01379"/>
    <d v="2025-10-23T00:00:00"/>
    <s v="CUST-1928"/>
    <s v="Rohan Rao"/>
    <x v="0"/>
    <x v="0"/>
    <x v="4"/>
    <s v="Jharkhand"/>
    <s v="Jamshedpur"/>
    <n v="3"/>
    <n v="6207.03"/>
    <n v="0.15"/>
    <n v="11024.74"/>
    <x v="1"/>
    <x v="2"/>
    <x v="1"/>
    <n v="0.44999999999999996"/>
    <n v="6.7499999999999991E-2"/>
    <n v="3.0374999999999992E-2"/>
    <n v="-11024.709625"/>
    <n v="-362953.40329218114"/>
    <n v="2025"/>
    <x v="10"/>
    <n v="10"/>
    <s v="Q4"/>
  </r>
  <r>
    <s v="ORD-01380"/>
    <d v="2025-01-11T00:00:00"/>
    <s v="CUST-2255"/>
    <s v="Vikram Joshi"/>
    <x v="4"/>
    <x v="15"/>
    <x v="4"/>
    <s v="West Bengal"/>
    <s v="Durgapur"/>
    <n v="2"/>
    <n v="2681.87"/>
    <n v="0.05"/>
    <n v="3608.79"/>
    <x v="0"/>
    <x v="1"/>
    <x v="2"/>
    <n v="0.1"/>
    <n v="5.000000000000001E-3"/>
    <n v="5.0000000000000012E-4"/>
    <n v="-3608.7894999999999"/>
    <n v="-7217578.9999999981"/>
    <n v="2025"/>
    <x v="5"/>
    <n v="1"/>
    <s v="Q1"/>
  </r>
  <r>
    <s v="ORD-01381"/>
    <d v="2025-06-13T00:00:00"/>
    <s v="CUST-1875"/>
    <s v="Rahul Rao"/>
    <x v="4"/>
    <x v="19"/>
    <x v="2"/>
    <s v="Maharashtra"/>
    <s v="Pune"/>
    <n v="1"/>
    <n v="678.37"/>
    <n v="0.05"/>
    <n v="447.42"/>
    <x v="1"/>
    <x v="1"/>
    <x v="0"/>
    <n v="0.05"/>
    <n v="2.5000000000000005E-3"/>
    <n v="1.2500000000000003E-4"/>
    <n v="-447.41987499999999"/>
    <n v="-3579358.9999999991"/>
    <n v="2025"/>
    <x v="9"/>
    <n v="6"/>
    <s v="Q2"/>
  </r>
  <r>
    <s v="ORD-01382"/>
    <d v="2025-04-23T00:00:00"/>
    <s v="CUST-2404"/>
    <s v="Vikram Sharma"/>
    <x v="4"/>
    <x v="15"/>
    <x v="2"/>
    <s v="Goa"/>
    <s v="Panaji"/>
    <n v="2"/>
    <n v="2820.12"/>
    <n v="0.1"/>
    <n v="3839.62"/>
    <x v="1"/>
    <x v="2"/>
    <x v="1"/>
    <n v="0.2"/>
    <n v="2.0000000000000004E-2"/>
    <n v="4.000000000000001E-3"/>
    <n v="-3839.616"/>
    <n v="-959903.99999999977"/>
    <n v="2025"/>
    <x v="0"/>
    <n v="4"/>
    <s v="Q2"/>
  </r>
  <r>
    <s v="ORD-01383"/>
    <d v="2025-07-06T00:00:00"/>
    <s v="CUST-1042"/>
    <s v="Rohan Joshi"/>
    <x v="3"/>
    <x v="14"/>
    <x v="4"/>
    <s v="Odisha"/>
    <s v="Cuttack"/>
    <n v="1"/>
    <n v="30018.51"/>
    <n v="0.1"/>
    <n v="20649.849999999999"/>
    <x v="2"/>
    <x v="0"/>
    <x v="1"/>
    <n v="0.1"/>
    <n v="1.0000000000000002E-2"/>
    <n v="1.0000000000000002E-3"/>
    <n v="-20649.848999999998"/>
    <n v="-20649848.999999993"/>
    <n v="2025"/>
    <x v="4"/>
    <n v="7"/>
    <s v="Q3"/>
  </r>
  <r>
    <s v="ORD-01384"/>
    <d v="2025-10-22T00:00:00"/>
    <s v="CUST-1415"/>
    <s v="Arjun Reddy"/>
    <x v="4"/>
    <x v="24"/>
    <x v="3"/>
    <s v="Tamil Nadu"/>
    <s v="Coimbatore"/>
    <n v="1"/>
    <n v="2182.5700000000002"/>
    <n v="0.1"/>
    <n v="1636.45"/>
    <x v="3"/>
    <x v="0"/>
    <x v="2"/>
    <n v="0.1"/>
    <n v="1.0000000000000002E-2"/>
    <n v="1.0000000000000002E-3"/>
    <n v="-1636.4490000000001"/>
    <n v="-1636448.9999999998"/>
    <n v="2025"/>
    <x v="10"/>
    <n v="10"/>
    <s v="Q4"/>
  </r>
  <r>
    <s v="ORD-01385"/>
    <d v="2025-08-20T00:00:00"/>
    <s v="CUST-1233"/>
    <s v="Meera Verma"/>
    <x v="3"/>
    <x v="18"/>
    <x v="0"/>
    <s v="Uttar Pradesh"/>
    <s v="Lucknow"/>
    <n v="2"/>
    <n v="7046.6"/>
    <n v="0.1"/>
    <n v="9767.3799999999992"/>
    <x v="0"/>
    <x v="0"/>
    <x v="1"/>
    <n v="0.2"/>
    <n v="2.0000000000000004E-2"/>
    <n v="4.000000000000001E-3"/>
    <n v="-9767.3759999999984"/>
    <n v="-2441843.9999999991"/>
    <n v="2025"/>
    <x v="7"/>
    <n v="8"/>
    <s v="Q3"/>
  </r>
  <r>
    <s v="ORD-01386"/>
    <d v="2025-08-15T00:00:00"/>
    <s v="CUST-1838"/>
    <s v="Arjun Verma"/>
    <x v="2"/>
    <x v="20"/>
    <x v="2"/>
    <s v="Rajasthan"/>
    <s v="Udaipur"/>
    <n v="2"/>
    <n v="5137"/>
    <n v="0.1"/>
    <n v="8128.48"/>
    <x v="1"/>
    <x v="1"/>
    <x v="0"/>
    <n v="0.2"/>
    <n v="2.0000000000000004E-2"/>
    <n v="4.000000000000001E-3"/>
    <n v="-8128.4759999999997"/>
    <n v="-2032118.9999999995"/>
    <n v="2025"/>
    <x v="7"/>
    <n v="8"/>
    <s v="Q3"/>
  </r>
  <r>
    <s v="ORD-01387"/>
    <d v="2025-11-06T00:00:00"/>
    <s v="CUST-2549"/>
    <s v="Rohan Sharma"/>
    <x v="0"/>
    <x v="6"/>
    <x v="0"/>
    <s v="Punjab"/>
    <s v="Ludhiana"/>
    <n v="1"/>
    <n v="16176.93"/>
    <n v="0.1"/>
    <n v="11656.92"/>
    <x v="2"/>
    <x v="0"/>
    <x v="2"/>
    <n v="0.1"/>
    <n v="1.0000000000000002E-2"/>
    <n v="1.0000000000000002E-3"/>
    <n v="-11656.919"/>
    <n v="-11656918.999999996"/>
    <n v="2025"/>
    <x v="8"/>
    <n v="11"/>
    <s v="Q4"/>
  </r>
  <r>
    <s v="ORD-01388"/>
    <d v="2025-04-08T00:00:00"/>
    <s v="CUST-2572"/>
    <s v="Neha Kumar"/>
    <x v="3"/>
    <x v="14"/>
    <x v="2"/>
    <s v="Maharashtra"/>
    <s v="Nagpur"/>
    <n v="1"/>
    <n v="60985.03"/>
    <n v="0.05"/>
    <n v="46910.21"/>
    <x v="4"/>
    <x v="0"/>
    <x v="0"/>
    <n v="0.05"/>
    <n v="2.5000000000000005E-3"/>
    <n v="1.2500000000000003E-4"/>
    <n v="-46910.209875"/>
    <n v="-375281678.99999994"/>
    <n v="2025"/>
    <x v="0"/>
    <n v="4"/>
    <s v="Q2"/>
  </r>
  <r>
    <s v="ORD-01389"/>
    <d v="2025-02-24T00:00:00"/>
    <s v="CUST-1075"/>
    <s v="Sneha Nair"/>
    <x v="4"/>
    <x v="19"/>
    <x v="4"/>
    <s v="Bihar"/>
    <s v="Gaya"/>
    <n v="3"/>
    <n v="5752.99"/>
    <n v="0"/>
    <n v="15178.07"/>
    <x v="4"/>
    <x v="1"/>
    <x v="1"/>
    <n v="0"/>
    <n v="0"/>
    <n v="0"/>
    <n v="-15178.07"/>
    <e v="#DIV/0!"/>
    <n v="2025"/>
    <x v="11"/>
    <n v="2"/>
    <s v="Q1"/>
  </r>
  <r>
    <s v="ORD-01390"/>
    <d v="2025-04-21T00:00:00"/>
    <s v="CUST-1636"/>
    <s v="Isha Gupta"/>
    <x v="3"/>
    <x v="13"/>
    <x v="3"/>
    <s v="Tamil Nadu"/>
    <s v="Chennai"/>
    <n v="3"/>
    <n v="4851.1899999999996"/>
    <n v="0.1"/>
    <n v="8918.32"/>
    <x v="2"/>
    <x v="0"/>
    <x v="2"/>
    <n v="0.30000000000000004"/>
    <n v="3.0000000000000006E-2"/>
    <n v="9.0000000000000028E-3"/>
    <n v="-8918.3109999999997"/>
    <n v="-990923.44444444415"/>
    <n v="2025"/>
    <x v="0"/>
    <n v="4"/>
    <s v="Q2"/>
  </r>
  <r>
    <s v="ORD-01391"/>
    <d v="2025-06-01T00:00:00"/>
    <s v="CUST-1894"/>
    <s v="Neha Kumar"/>
    <x v="2"/>
    <x v="8"/>
    <x v="4"/>
    <s v="Bihar"/>
    <s v="Gaya"/>
    <n v="2"/>
    <n v="5289.69"/>
    <n v="0"/>
    <n v="8338.0499999999993"/>
    <x v="0"/>
    <x v="1"/>
    <x v="1"/>
    <n v="0"/>
    <n v="0"/>
    <n v="0"/>
    <n v="-8338.0499999999993"/>
    <e v="#DIV/0!"/>
    <n v="2025"/>
    <x v="9"/>
    <n v="6"/>
    <s v="Q2"/>
  </r>
  <r>
    <s v="ORD-01392"/>
    <d v="2025-09-03T00:00:00"/>
    <s v="CUST-2328"/>
    <s v="Neha Patel"/>
    <x v="1"/>
    <x v="17"/>
    <x v="2"/>
    <s v="Rajasthan"/>
    <s v="Jaipur"/>
    <n v="1"/>
    <n v="772.95"/>
    <n v="0.2"/>
    <n v="526.14"/>
    <x v="2"/>
    <x v="1"/>
    <x v="1"/>
    <n v="0.2"/>
    <n v="4.0000000000000008E-2"/>
    <n v="8.0000000000000019E-3"/>
    <n v="-526.13199999999995"/>
    <n v="-65766.499999999971"/>
    <n v="2025"/>
    <x v="2"/>
    <n v="9"/>
    <s v="Q3"/>
  </r>
  <r>
    <s v="ORD-01393"/>
    <d v="2025-03-10T00:00:00"/>
    <s v="CUST-2274"/>
    <s v="Vikram Gupta"/>
    <x v="1"/>
    <x v="21"/>
    <x v="1"/>
    <s v="Madhya Pradesh"/>
    <s v="Bhopal"/>
    <n v="3"/>
    <n v="3431.3"/>
    <n v="0.1"/>
    <n v="8075.55"/>
    <x v="1"/>
    <x v="1"/>
    <x v="2"/>
    <n v="0.30000000000000004"/>
    <n v="3.0000000000000006E-2"/>
    <n v="9.0000000000000028E-3"/>
    <n v="-8075.5410000000002"/>
    <n v="-897282.33333333302"/>
    <n v="2025"/>
    <x v="3"/>
    <n v="3"/>
    <s v="Q1"/>
  </r>
  <r>
    <s v="ORD-01394"/>
    <d v="2025-11-08T00:00:00"/>
    <s v="CUST-1404"/>
    <s v="Sneha Nair"/>
    <x v="3"/>
    <x v="16"/>
    <x v="3"/>
    <s v="Telangana"/>
    <s v="Warangal"/>
    <n v="2"/>
    <n v="50989.73"/>
    <n v="0.1"/>
    <n v="67559.600000000006"/>
    <x v="3"/>
    <x v="1"/>
    <x v="0"/>
    <n v="0.2"/>
    <n v="2.0000000000000004E-2"/>
    <n v="4.000000000000001E-3"/>
    <n v="-67559.596000000005"/>
    <n v="-16889898.999999996"/>
    <n v="2025"/>
    <x v="8"/>
    <n v="11"/>
    <s v="Q4"/>
  </r>
  <r>
    <s v="ORD-01395"/>
    <d v="2025-10-16T00:00:00"/>
    <s v="CUST-2555"/>
    <s v="Rahul Sharma"/>
    <x v="0"/>
    <x v="5"/>
    <x v="1"/>
    <s v="Madhya Pradesh"/>
    <s v="Bhopal"/>
    <n v="2"/>
    <n v="13257.46"/>
    <n v="0.2"/>
    <n v="15527.77"/>
    <x v="3"/>
    <x v="1"/>
    <x v="1"/>
    <n v="0.4"/>
    <n v="8.0000000000000016E-2"/>
    <n v="3.2000000000000008E-2"/>
    <n v="-15527.738000000001"/>
    <n v="-485241.81249999994"/>
    <n v="2025"/>
    <x v="10"/>
    <n v="10"/>
    <s v="Q4"/>
  </r>
  <r>
    <s v="ORD-01396"/>
    <d v="2025-09-07T00:00:00"/>
    <s v="CUST-1637"/>
    <s v="Meera Joshi"/>
    <x v="1"/>
    <x v="9"/>
    <x v="1"/>
    <s v="Chhattisgarh"/>
    <s v="Raipur"/>
    <n v="1"/>
    <n v="4771.45"/>
    <n v="0.1"/>
    <n v="2768.25"/>
    <x v="1"/>
    <x v="1"/>
    <x v="1"/>
    <n v="0.1"/>
    <n v="1.0000000000000002E-2"/>
    <n v="1.0000000000000002E-3"/>
    <n v="-2768.2489999999998"/>
    <n v="-2768248.9999999991"/>
    <n v="2025"/>
    <x v="2"/>
    <n v="9"/>
    <s v="Q3"/>
  </r>
  <r>
    <s v="ORD-01397"/>
    <d v="2025-02-05T00:00:00"/>
    <s v="CUST-1478"/>
    <s v="Vikram Gupta"/>
    <x v="0"/>
    <x v="6"/>
    <x v="2"/>
    <s v="Maharashtra"/>
    <s v="Nagpur"/>
    <n v="1"/>
    <n v="13469.93"/>
    <n v="0"/>
    <n v="11518.2"/>
    <x v="3"/>
    <x v="2"/>
    <x v="1"/>
    <n v="0"/>
    <n v="0"/>
    <n v="0"/>
    <n v="-11518.2"/>
    <e v="#DIV/0!"/>
    <n v="2025"/>
    <x v="11"/>
    <n v="2"/>
    <s v="Q1"/>
  </r>
  <r>
    <s v="ORD-01398"/>
    <d v="2025-08-27T00:00:00"/>
    <s v="CUST-1390"/>
    <s v="Ananya Singh"/>
    <x v="0"/>
    <x v="11"/>
    <x v="1"/>
    <s v="Madhya Pradesh"/>
    <s v="Indore"/>
    <n v="1"/>
    <n v="12692.53"/>
    <n v="0.1"/>
    <n v="9864.66"/>
    <x v="0"/>
    <x v="1"/>
    <x v="2"/>
    <n v="0.1"/>
    <n v="1.0000000000000002E-2"/>
    <n v="1.0000000000000002E-3"/>
    <n v="-9864.6589999999997"/>
    <n v="-9864658.9999999981"/>
    <n v="2025"/>
    <x v="7"/>
    <n v="8"/>
    <s v="Q3"/>
  </r>
  <r>
    <s v="ORD-01399"/>
    <d v="2025-05-28T00:00:00"/>
    <s v="CUST-1824"/>
    <s v="Arjun Patel"/>
    <x v="3"/>
    <x v="14"/>
    <x v="2"/>
    <s v="Gujarat"/>
    <s v="Ahmedabad"/>
    <n v="1"/>
    <n v="18120.689999999999"/>
    <n v="0.05"/>
    <n v="14632"/>
    <x v="3"/>
    <x v="1"/>
    <x v="1"/>
    <n v="0.05"/>
    <n v="2.5000000000000005E-3"/>
    <n v="1.2500000000000003E-4"/>
    <n v="-14631.999875"/>
    <n v="-117055998.99999997"/>
    <n v="2025"/>
    <x v="6"/>
    <n v="5"/>
    <s v="Q2"/>
  </r>
  <r>
    <s v="ORD-01400"/>
    <d v="2025-08-15T00:00:00"/>
    <s v="CUST-2233"/>
    <s v="Neha Joshi"/>
    <x v="0"/>
    <x v="5"/>
    <x v="0"/>
    <s v="Punjab"/>
    <s v="Ludhiana"/>
    <n v="1"/>
    <n v="16698.5"/>
    <n v="0.05"/>
    <n v="10764.96"/>
    <x v="3"/>
    <x v="1"/>
    <x v="0"/>
    <n v="0.05"/>
    <n v="2.5000000000000005E-3"/>
    <n v="1.2500000000000003E-4"/>
    <n v="-10764.959874999999"/>
    <n v="-86119678.99999997"/>
    <n v="2025"/>
    <x v="7"/>
    <n v="8"/>
    <s v="Q3"/>
  </r>
  <r>
    <s v="ORD-01401"/>
    <d v="2025-09-01T00:00:00"/>
    <s v="CUST-1639"/>
    <s v="Priya Singh"/>
    <x v="4"/>
    <x v="12"/>
    <x v="4"/>
    <s v="Jharkhand"/>
    <s v="Ranchi"/>
    <n v="2"/>
    <n v="2026.12"/>
    <n v="0.05"/>
    <n v="2688.75"/>
    <x v="3"/>
    <x v="1"/>
    <x v="2"/>
    <n v="0.1"/>
    <n v="5.000000000000001E-3"/>
    <n v="5.0000000000000012E-4"/>
    <n v="-2688.7494999999999"/>
    <n v="-5377498.9999999981"/>
    <n v="2025"/>
    <x v="2"/>
    <n v="9"/>
    <s v="Q3"/>
  </r>
  <r>
    <s v="ORD-01402"/>
    <d v="2025-12-03T00:00:00"/>
    <s v="CUST-2490"/>
    <s v="Ananya Joshi"/>
    <x v="0"/>
    <x v="0"/>
    <x v="2"/>
    <s v="Goa"/>
    <s v="Margao"/>
    <n v="1"/>
    <n v="16354.71"/>
    <n v="0.1"/>
    <n v="12755.51"/>
    <x v="2"/>
    <x v="2"/>
    <x v="0"/>
    <n v="0.1"/>
    <n v="1.0000000000000002E-2"/>
    <n v="1.0000000000000002E-3"/>
    <n v="-12755.509"/>
    <n v="-12755508.999999996"/>
    <n v="2025"/>
    <x v="1"/>
    <n v="12"/>
    <s v="Q4"/>
  </r>
  <r>
    <s v="ORD-01403"/>
    <d v="2025-12-31T00:00:00"/>
    <s v="CUST-1612"/>
    <s v="Sneha Kumar"/>
    <x v="2"/>
    <x v="2"/>
    <x v="1"/>
    <s v="Chhattisgarh"/>
    <s v="Raipur"/>
    <n v="3"/>
    <n v="2463.5700000000002"/>
    <n v="0.05"/>
    <n v="5474.38"/>
    <x v="0"/>
    <x v="1"/>
    <x v="0"/>
    <n v="0.15000000000000002"/>
    <n v="7.5000000000000015E-3"/>
    <n v="1.1250000000000003E-3"/>
    <n v="-5474.3788750000003"/>
    <n v="-4866114.5555555541"/>
    <n v="2025"/>
    <x v="1"/>
    <n v="12"/>
    <s v="Q4"/>
  </r>
  <r>
    <s v="ORD-01404"/>
    <d v="2025-07-20T00:00:00"/>
    <s v="CUST-1764"/>
    <s v="Meera Sharma"/>
    <x v="0"/>
    <x v="6"/>
    <x v="4"/>
    <s v="Odisha"/>
    <s v="Bhubaneswar"/>
    <n v="1"/>
    <n v="2951.83"/>
    <n v="0.05"/>
    <n v="2199.6799999999998"/>
    <x v="3"/>
    <x v="2"/>
    <x v="2"/>
    <n v="0.05"/>
    <n v="2.5000000000000005E-3"/>
    <n v="1.2500000000000003E-4"/>
    <n v="-2199.6798749999998"/>
    <n v="-17597438.999999993"/>
    <n v="2025"/>
    <x v="4"/>
    <n v="7"/>
    <s v="Q3"/>
  </r>
  <r>
    <s v="ORD-01405"/>
    <d v="2025-06-03T00:00:00"/>
    <s v="CUST-2426"/>
    <s v="Neha Gupta"/>
    <x v="0"/>
    <x v="4"/>
    <x v="2"/>
    <s v="Rajasthan"/>
    <s v="Udaipur"/>
    <n v="2"/>
    <n v="15001.62"/>
    <n v="0.05"/>
    <n v="20762.25"/>
    <x v="1"/>
    <x v="1"/>
    <x v="2"/>
    <n v="0.1"/>
    <n v="5.000000000000001E-3"/>
    <n v="5.0000000000000012E-4"/>
    <n v="-20762.249500000002"/>
    <n v="-41524498.999999993"/>
    <n v="2025"/>
    <x v="9"/>
    <n v="6"/>
    <s v="Q2"/>
  </r>
  <r>
    <s v="ORD-01406"/>
    <d v="2025-03-14T00:00:00"/>
    <s v="CUST-2228"/>
    <s v="Rohan Rao"/>
    <x v="3"/>
    <x v="16"/>
    <x v="2"/>
    <s v="Gujarat"/>
    <s v="Surat"/>
    <n v="2"/>
    <n v="1658.46"/>
    <n v="0.05"/>
    <n v="2457.6999999999998"/>
    <x v="1"/>
    <x v="1"/>
    <x v="2"/>
    <n v="0.1"/>
    <n v="5.000000000000001E-3"/>
    <n v="5.0000000000000012E-4"/>
    <n v="-2457.6994999999997"/>
    <n v="-4915398.9999999981"/>
    <n v="2025"/>
    <x v="3"/>
    <n v="3"/>
    <s v="Q1"/>
  </r>
  <r>
    <s v="ORD-01407"/>
    <d v="2025-07-20T00:00:00"/>
    <s v="CUST-1298"/>
    <s v="Ananya Kumar"/>
    <x v="3"/>
    <x v="3"/>
    <x v="3"/>
    <s v="Andhra Pradesh"/>
    <s v="Vijayawada"/>
    <n v="2"/>
    <n v="54337.61"/>
    <n v="0"/>
    <n v="71914.3"/>
    <x v="0"/>
    <x v="1"/>
    <x v="1"/>
    <n v="0"/>
    <n v="0"/>
    <n v="0"/>
    <n v="-71914.3"/>
    <e v="#DIV/0!"/>
    <n v="2025"/>
    <x v="4"/>
    <n v="7"/>
    <s v="Q3"/>
  </r>
  <r>
    <s v="ORD-01408"/>
    <d v="2025-10-23T00:00:00"/>
    <s v="CUST-1572"/>
    <s v="Rahul Kumar"/>
    <x v="0"/>
    <x v="6"/>
    <x v="0"/>
    <s v="Uttar Pradesh"/>
    <s v="Noida"/>
    <n v="1"/>
    <n v="5237.99"/>
    <n v="0.05"/>
    <n v="4313.45"/>
    <x v="1"/>
    <x v="0"/>
    <x v="2"/>
    <n v="0.05"/>
    <n v="2.5000000000000005E-3"/>
    <n v="1.2500000000000003E-4"/>
    <n v="-4313.4498750000002"/>
    <n v="-34507598.999999993"/>
    <n v="2025"/>
    <x v="10"/>
    <n v="10"/>
    <s v="Q4"/>
  </r>
  <r>
    <s v="ORD-01409"/>
    <d v="2025-01-17T00:00:00"/>
    <s v="CUST-2280"/>
    <s v="Arjun Singh"/>
    <x v="2"/>
    <x v="2"/>
    <x v="2"/>
    <s v="Gujarat"/>
    <s v="Ahmedabad"/>
    <n v="2"/>
    <n v="6239.16"/>
    <n v="0.1"/>
    <n v="9723.7900000000009"/>
    <x v="1"/>
    <x v="1"/>
    <x v="1"/>
    <n v="0.2"/>
    <n v="2.0000000000000004E-2"/>
    <n v="4.000000000000001E-3"/>
    <n v="-9723.7860000000001"/>
    <n v="-2430946.4999999995"/>
    <n v="2025"/>
    <x v="5"/>
    <n v="1"/>
    <s v="Q1"/>
  </r>
  <r>
    <s v="ORD-01410"/>
    <d v="2025-05-09T00:00:00"/>
    <s v="CUST-1056"/>
    <s v="Vikram Sharma"/>
    <x v="0"/>
    <x v="6"/>
    <x v="3"/>
    <s v="Andhra Pradesh"/>
    <s v="Visakhapatnam"/>
    <n v="3"/>
    <n v="12662.59"/>
    <n v="0.05"/>
    <n v="30417.13"/>
    <x v="1"/>
    <x v="1"/>
    <x v="1"/>
    <n v="0.15000000000000002"/>
    <n v="7.5000000000000015E-3"/>
    <n v="1.1250000000000003E-3"/>
    <n v="-30417.128875000002"/>
    <n v="-27037447.888888881"/>
    <n v="2025"/>
    <x v="6"/>
    <n v="5"/>
    <s v="Q2"/>
  </r>
  <r>
    <s v="ORD-01411"/>
    <d v="2025-08-05T00:00:00"/>
    <s v="CUST-1259"/>
    <s v="Rohan Kumar"/>
    <x v="0"/>
    <x v="6"/>
    <x v="3"/>
    <s v="Telangana"/>
    <s v="Warangal"/>
    <n v="5"/>
    <n v="12224.97"/>
    <n v="0"/>
    <n v="41965.74"/>
    <x v="1"/>
    <x v="0"/>
    <x v="2"/>
    <n v="0"/>
    <n v="0"/>
    <n v="0"/>
    <n v="-41965.74"/>
    <e v="#DIV/0!"/>
    <n v="2025"/>
    <x v="7"/>
    <n v="8"/>
    <s v="Q3"/>
  </r>
  <r>
    <s v="ORD-01412"/>
    <d v="2025-03-02T00:00:00"/>
    <s v="CUST-1495"/>
    <s v="Meera Singh"/>
    <x v="0"/>
    <x v="11"/>
    <x v="4"/>
    <s v="Jharkhand"/>
    <s v="Jamshedpur"/>
    <n v="2"/>
    <n v="7020.03"/>
    <n v="0.05"/>
    <n v="11307.5"/>
    <x v="1"/>
    <x v="1"/>
    <x v="2"/>
    <n v="0.1"/>
    <n v="5.000000000000001E-3"/>
    <n v="5.0000000000000012E-4"/>
    <n v="-11307.4995"/>
    <n v="-22614998.999999996"/>
    <n v="2025"/>
    <x v="3"/>
    <n v="3"/>
    <s v="Q1"/>
  </r>
  <r>
    <s v="ORD-01413"/>
    <d v="2025-04-14T00:00:00"/>
    <s v="CUST-2490"/>
    <s v="Meera Gupta"/>
    <x v="3"/>
    <x v="16"/>
    <x v="2"/>
    <s v="Rajasthan"/>
    <s v="Jaipur"/>
    <n v="3"/>
    <n v="5272.09"/>
    <n v="0.1"/>
    <n v="11416.61"/>
    <x v="0"/>
    <x v="0"/>
    <x v="1"/>
    <n v="0.30000000000000004"/>
    <n v="3.0000000000000006E-2"/>
    <n v="9.0000000000000028E-3"/>
    <n v="-11416.601000000001"/>
    <n v="-1268511.2222222218"/>
    <n v="2025"/>
    <x v="0"/>
    <n v="4"/>
    <s v="Q2"/>
  </r>
  <r>
    <s v="ORD-01414"/>
    <d v="2025-02-11T00:00:00"/>
    <s v="CUST-1976"/>
    <s v="Rahul Sharma"/>
    <x v="4"/>
    <x v="24"/>
    <x v="4"/>
    <s v="West Bengal"/>
    <s v="Durgapur"/>
    <n v="1"/>
    <n v="7555.62"/>
    <n v="0.1"/>
    <n v="4651.3599999999997"/>
    <x v="3"/>
    <x v="1"/>
    <x v="1"/>
    <n v="0.1"/>
    <n v="1.0000000000000002E-2"/>
    <n v="1.0000000000000002E-3"/>
    <n v="-4651.3589999999995"/>
    <n v="-4651358.9999999981"/>
    <n v="2025"/>
    <x v="11"/>
    <n v="2"/>
    <s v="Q1"/>
  </r>
  <r>
    <s v="ORD-01415"/>
    <d v="2025-01-25T00:00:00"/>
    <s v="CUST-1043"/>
    <s v="Neha Kumar"/>
    <x v="2"/>
    <x v="10"/>
    <x v="1"/>
    <s v="Madhya Pradesh"/>
    <s v="Indore"/>
    <n v="3"/>
    <n v="1527.97"/>
    <n v="0.2"/>
    <n v="3070.07"/>
    <x v="2"/>
    <x v="1"/>
    <x v="1"/>
    <n v="0.60000000000000009"/>
    <n v="0.12000000000000002"/>
    <n v="7.2000000000000022E-2"/>
    <n v="-3069.998"/>
    <n v="-42638.861111111095"/>
    <n v="2025"/>
    <x v="5"/>
    <n v="1"/>
    <s v="Q1"/>
  </r>
  <r>
    <s v="ORD-01416"/>
    <d v="2025-02-08T00:00:00"/>
    <s v="CUST-1412"/>
    <s v="Priya Joshi"/>
    <x v="3"/>
    <x v="18"/>
    <x v="0"/>
    <s v="Delhi"/>
    <s v="New Delhi"/>
    <n v="4"/>
    <n v="25138.42"/>
    <n v="0.1"/>
    <n v="58248.88"/>
    <x v="3"/>
    <x v="1"/>
    <x v="2"/>
    <n v="0.4"/>
    <n v="4.0000000000000008E-2"/>
    <n v="1.6000000000000004E-2"/>
    <n v="-58248.863999999994"/>
    <n v="-3640553.9999999986"/>
    <n v="2025"/>
    <x v="11"/>
    <n v="2"/>
    <s v="Q1"/>
  </r>
  <r>
    <s v="ORD-01417"/>
    <d v="2025-10-18T00:00:00"/>
    <s v="CUST-2161"/>
    <s v="Rohan Joshi"/>
    <x v="3"/>
    <x v="13"/>
    <x v="3"/>
    <s v="Karnataka"/>
    <s v="Mysuru"/>
    <n v="2"/>
    <n v="39622.519999999997"/>
    <n v="0.05"/>
    <n v="60711.4"/>
    <x v="0"/>
    <x v="1"/>
    <x v="0"/>
    <n v="0.1"/>
    <n v="5.000000000000001E-3"/>
    <n v="5.0000000000000012E-4"/>
    <n v="-60711.3995"/>
    <n v="-121422798.99999997"/>
    <n v="2025"/>
    <x v="10"/>
    <n v="10"/>
    <s v="Q4"/>
  </r>
  <r>
    <s v="ORD-01418"/>
    <d v="2025-05-11T00:00:00"/>
    <s v="CUST-1340"/>
    <s v="Kiran Rao"/>
    <x v="4"/>
    <x v="24"/>
    <x v="4"/>
    <s v="Bihar"/>
    <s v="Gaya"/>
    <n v="3"/>
    <n v="4599.16"/>
    <n v="0.05"/>
    <n v="11525.9"/>
    <x v="4"/>
    <x v="1"/>
    <x v="1"/>
    <n v="0.15000000000000002"/>
    <n v="7.5000000000000015E-3"/>
    <n v="1.1250000000000003E-3"/>
    <n v="-11525.898874999999"/>
    <n v="-10245243.44444444"/>
    <n v="2025"/>
    <x v="6"/>
    <n v="5"/>
    <s v="Q2"/>
  </r>
  <r>
    <s v="ORD-01419"/>
    <d v="2025-08-17T00:00:00"/>
    <s v="CUST-1274"/>
    <s v="Aarav Singh"/>
    <x v="3"/>
    <x v="18"/>
    <x v="2"/>
    <s v="Gujarat"/>
    <s v="Ahmedabad"/>
    <n v="2"/>
    <n v="14114.95"/>
    <n v="0"/>
    <n v="20666.82"/>
    <x v="0"/>
    <x v="0"/>
    <x v="0"/>
    <n v="0"/>
    <n v="0"/>
    <n v="0"/>
    <n v="-20666.82"/>
    <e v="#DIV/0!"/>
    <n v="2025"/>
    <x v="7"/>
    <n v="8"/>
    <s v="Q3"/>
  </r>
  <r>
    <s v="ORD-01420"/>
    <d v="2025-04-18T00:00:00"/>
    <s v="CUST-2369"/>
    <s v="Priya Sharma"/>
    <x v="1"/>
    <x v="21"/>
    <x v="4"/>
    <s v="Bihar"/>
    <s v="Gaya"/>
    <n v="1"/>
    <n v="917.93"/>
    <n v="0.1"/>
    <n v="645.73"/>
    <x v="2"/>
    <x v="1"/>
    <x v="2"/>
    <n v="0.1"/>
    <n v="1.0000000000000002E-2"/>
    <n v="1.0000000000000002E-3"/>
    <n v="-645.72900000000004"/>
    <n v="-645728.99999999988"/>
    <n v="2025"/>
    <x v="0"/>
    <n v="4"/>
    <s v="Q2"/>
  </r>
  <r>
    <s v="ORD-01421"/>
    <d v="2025-06-21T00:00:00"/>
    <s v="CUST-1762"/>
    <s v="Aarav Rao"/>
    <x v="3"/>
    <x v="13"/>
    <x v="0"/>
    <s v="Uttar Pradesh"/>
    <s v="Noida"/>
    <n v="3"/>
    <n v="9326.14"/>
    <n v="0.05"/>
    <n v="17975.150000000001"/>
    <x v="3"/>
    <x v="1"/>
    <x v="1"/>
    <n v="0.15000000000000002"/>
    <n v="7.5000000000000015E-3"/>
    <n v="1.1250000000000003E-3"/>
    <n v="-17975.148875000003"/>
    <n v="-15977910.111111108"/>
    <n v="2025"/>
    <x v="9"/>
    <n v="6"/>
    <s v="Q2"/>
  </r>
  <r>
    <s v="ORD-01422"/>
    <d v="2025-04-12T00:00:00"/>
    <s v="CUST-2045"/>
    <s v="Arjun Sharma"/>
    <x v="4"/>
    <x v="24"/>
    <x v="2"/>
    <s v="Goa"/>
    <s v="Panaji"/>
    <n v="2"/>
    <n v="7835.57"/>
    <n v="0.1"/>
    <n v="10455.219999999999"/>
    <x v="0"/>
    <x v="1"/>
    <x v="2"/>
    <n v="0.2"/>
    <n v="2.0000000000000004E-2"/>
    <n v="4.000000000000001E-3"/>
    <n v="-10455.215999999999"/>
    <n v="-2613803.9999999991"/>
    <n v="2025"/>
    <x v="0"/>
    <n v="4"/>
    <s v="Q2"/>
  </r>
  <r>
    <s v="ORD-01423"/>
    <d v="2025-12-20T00:00:00"/>
    <s v="CUST-2005"/>
    <s v="Meera Reddy"/>
    <x v="4"/>
    <x v="24"/>
    <x v="2"/>
    <s v="Goa"/>
    <s v="Margao"/>
    <n v="2"/>
    <n v="768.26"/>
    <n v="0"/>
    <n v="995.88"/>
    <x v="3"/>
    <x v="1"/>
    <x v="2"/>
    <n v="0"/>
    <n v="0"/>
    <n v="0"/>
    <n v="-995.88"/>
    <e v="#DIV/0!"/>
    <n v="2025"/>
    <x v="1"/>
    <n v="12"/>
    <s v="Q4"/>
  </r>
  <r>
    <s v="ORD-01424"/>
    <d v="2025-01-12T00:00:00"/>
    <s v="CUST-1154"/>
    <s v="Meera Gupta"/>
    <x v="2"/>
    <x v="8"/>
    <x v="3"/>
    <s v="Telangana"/>
    <s v="Hyderabad"/>
    <n v="2"/>
    <n v="6848.29"/>
    <n v="0.05"/>
    <n v="10419.790000000001"/>
    <x v="1"/>
    <x v="1"/>
    <x v="2"/>
    <n v="0.1"/>
    <n v="5.000000000000001E-3"/>
    <n v="5.0000000000000012E-4"/>
    <n v="-10419.789500000001"/>
    <n v="-20839578.999999996"/>
    <n v="2025"/>
    <x v="5"/>
    <n v="1"/>
    <s v="Q1"/>
  </r>
  <r>
    <s v="ORD-01425"/>
    <d v="2025-10-02T00:00:00"/>
    <s v="CUST-1535"/>
    <s v="Ananya Nair"/>
    <x v="3"/>
    <x v="3"/>
    <x v="0"/>
    <s v="Uttar Pradesh"/>
    <s v="Kanpur"/>
    <n v="3"/>
    <n v="14106.57"/>
    <n v="0.05"/>
    <n v="33003.97"/>
    <x v="1"/>
    <x v="2"/>
    <x v="2"/>
    <n v="0.15000000000000002"/>
    <n v="7.5000000000000015E-3"/>
    <n v="1.1250000000000003E-3"/>
    <n v="-33003.968874999999"/>
    <n v="-29336861.222222213"/>
    <n v="2025"/>
    <x v="10"/>
    <n v="10"/>
    <s v="Q4"/>
  </r>
  <r>
    <s v="ORD-01426"/>
    <d v="2025-04-11T00:00:00"/>
    <s v="CUST-1906"/>
    <s v="Vikram Gupta"/>
    <x v="3"/>
    <x v="13"/>
    <x v="4"/>
    <s v="Bihar"/>
    <s v="Patna"/>
    <n v="2"/>
    <n v="8505.4699999999993"/>
    <n v="0.1"/>
    <n v="11834.07"/>
    <x v="4"/>
    <x v="1"/>
    <x v="2"/>
    <n v="0.2"/>
    <n v="2.0000000000000004E-2"/>
    <n v="4.000000000000001E-3"/>
    <n v="-11834.065999999999"/>
    <n v="-2958516.4999999991"/>
    <n v="2025"/>
    <x v="0"/>
    <n v="4"/>
    <s v="Q2"/>
  </r>
  <r>
    <s v="ORD-01427"/>
    <d v="2025-02-13T00:00:00"/>
    <s v="CUST-1501"/>
    <s v="Rahul Gupta"/>
    <x v="0"/>
    <x v="0"/>
    <x v="0"/>
    <s v="Delhi"/>
    <s v="New Delhi"/>
    <n v="1"/>
    <n v="10681.61"/>
    <n v="0"/>
    <n v="8680.7900000000009"/>
    <x v="4"/>
    <x v="2"/>
    <x v="1"/>
    <n v="0"/>
    <n v="0"/>
    <n v="0"/>
    <n v="-8680.7900000000009"/>
    <e v="#DIV/0!"/>
    <n v="2025"/>
    <x v="11"/>
    <n v="2"/>
    <s v="Q1"/>
  </r>
  <r>
    <s v="ORD-01428"/>
    <d v="2025-11-01T00:00:00"/>
    <s v="CUST-1940"/>
    <s v="Arjun Verma"/>
    <x v="0"/>
    <x v="5"/>
    <x v="3"/>
    <s v="Karnataka"/>
    <s v="Mysuru"/>
    <n v="2"/>
    <n v="2083.7600000000002"/>
    <n v="0.1"/>
    <n v="2998.19"/>
    <x v="4"/>
    <x v="1"/>
    <x v="1"/>
    <n v="0.2"/>
    <n v="2.0000000000000004E-2"/>
    <n v="4.000000000000001E-3"/>
    <n v="-2998.1860000000001"/>
    <n v="-749546.49999999988"/>
    <n v="2025"/>
    <x v="8"/>
    <n v="11"/>
    <s v="Q4"/>
  </r>
  <r>
    <s v="ORD-01429"/>
    <d v="2025-01-17T00:00:00"/>
    <s v="CUST-1181"/>
    <s v="Meera Rao"/>
    <x v="3"/>
    <x v="13"/>
    <x v="0"/>
    <s v="Delhi"/>
    <s v="Delhi"/>
    <n v="5"/>
    <n v="39755.78"/>
    <n v="0"/>
    <n v="170942.7"/>
    <x v="2"/>
    <x v="1"/>
    <x v="1"/>
    <n v="0"/>
    <n v="0"/>
    <n v="0"/>
    <n v="-170942.7"/>
    <e v="#DIV/0!"/>
    <n v="2025"/>
    <x v="5"/>
    <n v="1"/>
    <s v="Q1"/>
  </r>
  <r>
    <s v="ORD-01430"/>
    <d v="2025-11-26T00:00:00"/>
    <s v="CUST-1955"/>
    <s v="Isha Kumar"/>
    <x v="3"/>
    <x v="3"/>
    <x v="3"/>
    <s v="Karnataka"/>
    <s v="Bengaluru"/>
    <n v="2"/>
    <n v="55514.79"/>
    <n v="0.05"/>
    <n v="78520.41"/>
    <x v="1"/>
    <x v="1"/>
    <x v="1"/>
    <n v="0.1"/>
    <n v="5.000000000000001E-3"/>
    <n v="5.0000000000000012E-4"/>
    <n v="-78520.409500000009"/>
    <n v="-157040818.99999997"/>
    <n v="2025"/>
    <x v="8"/>
    <n v="11"/>
    <s v="Q4"/>
  </r>
  <r>
    <s v="ORD-01431"/>
    <d v="2025-02-26T00:00:00"/>
    <s v="CUST-1652"/>
    <s v="Isha Singh"/>
    <x v="2"/>
    <x v="8"/>
    <x v="3"/>
    <s v="Karnataka"/>
    <s v="Mysuru"/>
    <n v="4"/>
    <n v="716.13"/>
    <n v="0"/>
    <n v="2177.0100000000002"/>
    <x v="1"/>
    <x v="2"/>
    <x v="2"/>
    <n v="0"/>
    <n v="0"/>
    <n v="0"/>
    <n v="-2177.0100000000002"/>
    <e v="#DIV/0!"/>
    <n v="2025"/>
    <x v="11"/>
    <n v="2"/>
    <s v="Q1"/>
  </r>
  <r>
    <s v="ORD-01432"/>
    <d v="2025-11-07T00:00:00"/>
    <s v="CUST-2531"/>
    <s v="Vikram Reddy"/>
    <x v="2"/>
    <x v="2"/>
    <x v="0"/>
    <s v="Punjab"/>
    <s v="Ludhiana"/>
    <n v="3"/>
    <n v="5679.13"/>
    <n v="0"/>
    <n v="12211.74"/>
    <x v="0"/>
    <x v="1"/>
    <x v="1"/>
    <n v="0"/>
    <n v="0"/>
    <n v="0"/>
    <n v="-12211.74"/>
    <e v="#DIV/0!"/>
    <n v="2025"/>
    <x v="8"/>
    <n v="11"/>
    <s v="Q4"/>
  </r>
  <r>
    <s v="ORD-01433"/>
    <d v="2025-10-30T00:00:00"/>
    <s v="CUST-1484"/>
    <s v="Meera Joshi"/>
    <x v="3"/>
    <x v="18"/>
    <x v="0"/>
    <s v="Delhi"/>
    <s v="Delhi"/>
    <n v="2"/>
    <n v="26549.32"/>
    <n v="0"/>
    <n v="37792.32"/>
    <x v="0"/>
    <x v="1"/>
    <x v="2"/>
    <n v="0"/>
    <n v="0"/>
    <n v="0"/>
    <n v="-37792.32"/>
    <e v="#DIV/0!"/>
    <n v="2025"/>
    <x v="10"/>
    <n v="10"/>
    <s v="Q4"/>
  </r>
  <r>
    <s v="ORD-01434"/>
    <d v="2025-01-12T00:00:00"/>
    <s v="CUST-1003"/>
    <s v="Rahul Kumar"/>
    <x v="3"/>
    <x v="14"/>
    <x v="2"/>
    <s v="Goa"/>
    <s v="Margao"/>
    <n v="1"/>
    <n v="11627.66"/>
    <n v="0.05"/>
    <n v="9197.2800000000007"/>
    <x v="1"/>
    <x v="1"/>
    <x v="1"/>
    <n v="0.05"/>
    <n v="2.5000000000000005E-3"/>
    <n v="1.2500000000000003E-4"/>
    <n v="-9197.2798750000002"/>
    <n v="-73578238.999999985"/>
    <n v="2025"/>
    <x v="5"/>
    <n v="1"/>
    <s v="Q1"/>
  </r>
  <r>
    <s v="ORD-01435"/>
    <d v="2025-11-14T00:00:00"/>
    <s v="CUST-1675"/>
    <s v="Rahul Rao"/>
    <x v="4"/>
    <x v="24"/>
    <x v="0"/>
    <s v="Punjab"/>
    <s v="Ludhiana"/>
    <n v="1"/>
    <n v="1996.82"/>
    <n v="0.05"/>
    <n v="1634.26"/>
    <x v="4"/>
    <x v="1"/>
    <x v="2"/>
    <n v="0.05"/>
    <n v="2.5000000000000005E-3"/>
    <n v="1.2500000000000003E-4"/>
    <n v="-1634.259875"/>
    <n v="-13074078.999999996"/>
    <n v="2025"/>
    <x v="8"/>
    <n v="11"/>
    <s v="Q4"/>
  </r>
  <r>
    <s v="ORD-01436"/>
    <d v="2025-03-21T00:00:00"/>
    <s v="CUST-2378"/>
    <s v="Priya Kumar"/>
    <x v="0"/>
    <x v="4"/>
    <x v="2"/>
    <s v="Rajasthan"/>
    <s v="Udaipur"/>
    <n v="2"/>
    <n v="16594.63"/>
    <n v="0.1"/>
    <n v="20925.27"/>
    <x v="3"/>
    <x v="2"/>
    <x v="1"/>
    <n v="0.2"/>
    <n v="2.0000000000000004E-2"/>
    <n v="4.000000000000001E-3"/>
    <n v="-20925.266"/>
    <n v="-5231316.4999999991"/>
    <n v="2025"/>
    <x v="3"/>
    <n v="3"/>
    <s v="Q1"/>
  </r>
  <r>
    <s v="ORD-01437"/>
    <d v="2025-08-04T00:00:00"/>
    <s v="CUST-1744"/>
    <s v="Sneha Verma"/>
    <x v="1"/>
    <x v="7"/>
    <x v="2"/>
    <s v="Rajasthan"/>
    <s v="Udaipur"/>
    <n v="1"/>
    <n v="775.38"/>
    <n v="0"/>
    <n v="565.28"/>
    <x v="2"/>
    <x v="1"/>
    <x v="2"/>
    <n v="0"/>
    <n v="0"/>
    <n v="0"/>
    <n v="-565.28"/>
    <e v="#DIV/0!"/>
    <n v="2025"/>
    <x v="7"/>
    <n v="8"/>
    <s v="Q3"/>
  </r>
  <r>
    <s v="ORD-01438"/>
    <d v="2025-12-05T00:00:00"/>
    <s v="CUST-1861"/>
    <s v="Rohan Gupta"/>
    <x v="0"/>
    <x v="4"/>
    <x v="0"/>
    <s v="Haryana"/>
    <s v="Faridabad"/>
    <n v="3"/>
    <n v="15695.34"/>
    <n v="0"/>
    <n v="33506.51"/>
    <x v="0"/>
    <x v="2"/>
    <x v="0"/>
    <n v="0"/>
    <n v="0"/>
    <n v="0"/>
    <n v="-33506.51"/>
    <e v="#DIV/0!"/>
    <n v="2025"/>
    <x v="1"/>
    <n v="12"/>
    <s v="Q4"/>
  </r>
  <r>
    <s v="ORD-01439"/>
    <d v="2025-09-21T00:00:00"/>
    <s v="CUST-1158"/>
    <s v="Meera Singh"/>
    <x v="3"/>
    <x v="16"/>
    <x v="0"/>
    <s v="Haryana"/>
    <s v="Gurugram"/>
    <n v="3"/>
    <n v="36059.53"/>
    <n v="0.1"/>
    <n v="81998.09"/>
    <x v="2"/>
    <x v="1"/>
    <x v="1"/>
    <n v="0.30000000000000004"/>
    <n v="3.0000000000000006E-2"/>
    <n v="9.0000000000000028E-3"/>
    <n v="-81998.080999999991"/>
    <n v="-9110897.8888888843"/>
    <n v="2025"/>
    <x v="2"/>
    <n v="9"/>
    <s v="Q3"/>
  </r>
  <r>
    <s v="ORD-01440"/>
    <d v="2025-05-29T00:00:00"/>
    <s v="CUST-1583"/>
    <s v="Meera Gupta"/>
    <x v="0"/>
    <x v="11"/>
    <x v="4"/>
    <s v="Odisha"/>
    <s v="Cuttack"/>
    <n v="1"/>
    <n v="1375.67"/>
    <n v="0.1"/>
    <n v="1072.73"/>
    <x v="1"/>
    <x v="0"/>
    <x v="1"/>
    <n v="0.1"/>
    <n v="1.0000000000000002E-2"/>
    <n v="1.0000000000000002E-3"/>
    <n v="-1072.729"/>
    <n v="-1072728.9999999998"/>
    <n v="2025"/>
    <x v="6"/>
    <n v="5"/>
    <s v="Q2"/>
  </r>
  <r>
    <s v="ORD-01441"/>
    <d v="2025-03-22T00:00:00"/>
    <s v="CUST-1886"/>
    <s v="Aarav Kumar"/>
    <x v="0"/>
    <x v="4"/>
    <x v="3"/>
    <s v="Tamil Nadu"/>
    <s v="Chennai"/>
    <n v="2"/>
    <n v="8735.44"/>
    <n v="0.05"/>
    <n v="14182.73"/>
    <x v="2"/>
    <x v="1"/>
    <x v="1"/>
    <n v="0.1"/>
    <n v="5.000000000000001E-3"/>
    <n v="5.0000000000000012E-4"/>
    <n v="-14182.729499999999"/>
    <n v="-28365458.999999993"/>
    <n v="2025"/>
    <x v="3"/>
    <n v="3"/>
    <s v="Q1"/>
  </r>
  <r>
    <s v="ORD-01442"/>
    <d v="2025-08-03T00:00:00"/>
    <s v="CUST-2562"/>
    <s v="Ananya Reddy"/>
    <x v="1"/>
    <x v="17"/>
    <x v="3"/>
    <s v="Telangana"/>
    <s v="Warangal"/>
    <n v="2"/>
    <n v="4132.8900000000003"/>
    <n v="0.1"/>
    <n v="4637.88"/>
    <x v="0"/>
    <x v="0"/>
    <x v="0"/>
    <n v="0.2"/>
    <n v="2.0000000000000004E-2"/>
    <n v="4.000000000000001E-3"/>
    <n v="-4637.8760000000002"/>
    <n v="-1159468.9999999998"/>
    <n v="2025"/>
    <x v="7"/>
    <n v="8"/>
    <s v="Q3"/>
  </r>
  <r>
    <s v="ORD-01443"/>
    <d v="2025-07-17T00:00:00"/>
    <s v="CUST-1465"/>
    <s v="Rahul Nair"/>
    <x v="2"/>
    <x v="10"/>
    <x v="2"/>
    <s v="Rajasthan"/>
    <s v="Jaipur"/>
    <n v="1"/>
    <n v="5192.9399999999996"/>
    <n v="0.1"/>
    <n v="3107.56"/>
    <x v="0"/>
    <x v="0"/>
    <x v="2"/>
    <n v="0.1"/>
    <n v="1.0000000000000002E-2"/>
    <n v="1.0000000000000002E-3"/>
    <n v="-3107.5589999999997"/>
    <n v="-3107558.9999999991"/>
    <n v="2025"/>
    <x v="4"/>
    <n v="7"/>
    <s v="Q3"/>
  </r>
  <r>
    <s v="ORD-01444"/>
    <d v="2025-07-19T00:00:00"/>
    <s v="CUST-1174"/>
    <s v="Aarav Reddy"/>
    <x v="3"/>
    <x v="14"/>
    <x v="0"/>
    <s v="Haryana"/>
    <s v="Gurugram"/>
    <n v="1"/>
    <n v="32537.68"/>
    <n v="0.05"/>
    <n v="26358.959999999999"/>
    <x v="2"/>
    <x v="0"/>
    <x v="0"/>
    <n v="0.05"/>
    <n v="2.5000000000000005E-3"/>
    <n v="1.2500000000000003E-4"/>
    <n v="-26358.959875"/>
    <n v="-210871678.99999994"/>
    <n v="2025"/>
    <x v="4"/>
    <n v="7"/>
    <s v="Q3"/>
  </r>
  <r>
    <s v="ORD-01445"/>
    <d v="2025-01-25T00:00:00"/>
    <s v="CUST-1908"/>
    <s v="Rahul Rao"/>
    <x v="4"/>
    <x v="12"/>
    <x v="4"/>
    <s v="Jharkhand"/>
    <s v="Ranchi"/>
    <n v="3"/>
    <n v="7810.42"/>
    <n v="0.05"/>
    <n v="16840.78"/>
    <x v="2"/>
    <x v="1"/>
    <x v="1"/>
    <n v="0.15000000000000002"/>
    <n v="7.5000000000000015E-3"/>
    <n v="1.1250000000000003E-3"/>
    <n v="-16840.778875"/>
    <n v="-14969581.222222218"/>
    <n v="2025"/>
    <x v="5"/>
    <n v="1"/>
    <s v="Q1"/>
  </r>
  <r>
    <s v="ORD-01446"/>
    <d v="2025-03-30T00:00:00"/>
    <s v="CUST-1498"/>
    <s v="Priya Verma"/>
    <x v="0"/>
    <x v="5"/>
    <x v="1"/>
    <s v="Madhya Pradesh"/>
    <s v="Bhopal"/>
    <n v="1"/>
    <n v="2782.31"/>
    <n v="0"/>
    <n v="1998.1"/>
    <x v="0"/>
    <x v="1"/>
    <x v="2"/>
    <n v="0"/>
    <n v="0"/>
    <n v="0"/>
    <n v="-1998.1"/>
    <e v="#DIV/0!"/>
    <n v="2025"/>
    <x v="3"/>
    <n v="3"/>
    <s v="Q1"/>
  </r>
  <r>
    <s v="ORD-01447"/>
    <d v="2025-09-25T00:00:00"/>
    <s v="CUST-1825"/>
    <s v="Kiran Reddy"/>
    <x v="4"/>
    <x v="22"/>
    <x v="0"/>
    <s v="Delhi"/>
    <s v="Delhi"/>
    <n v="1"/>
    <n v="8234.5"/>
    <n v="0"/>
    <n v="5976.6"/>
    <x v="1"/>
    <x v="1"/>
    <x v="1"/>
    <n v="0"/>
    <n v="0"/>
    <n v="0"/>
    <n v="-5976.6"/>
    <e v="#DIV/0!"/>
    <n v="2025"/>
    <x v="2"/>
    <n v="9"/>
    <s v="Q3"/>
  </r>
  <r>
    <s v="ORD-01448"/>
    <d v="2025-05-23T00:00:00"/>
    <s v="CUST-2440"/>
    <s v="Sneha Patel"/>
    <x v="4"/>
    <x v="22"/>
    <x v="0"/>
    <s v="Uttar Pradesh"/>
    <s v="Noida"/>
    <n v="1"/>
    <n v="7694.75"/>
    <n v="0.2"/>
    <n v="5135.59"/>
    <x v="4"/>
    <x v="2"/>
    <x v="1"/>
    <n v="0.2"/>
    <n v="4.0000000000000008E-2"/>
    <n v="8.0000000000000019E-3"/>
    <n v="-5135.5820000000003"/>
    <n v="-641947.74999999988"/>
    <n v="2025"/>
    <x v="6"/>
    <n v="5"/>
    <s v="Q2"/>
  </r>
  <r>
    <s v="ORD-01449"/>
    <d v="2025-02-28T00:00:00"/>
    <s v="CUST-1989"/>
    <s v="Arjun Rao"/>
    <x v="3"/>
    <x v="14"/>
    <x v="4"/>
    <s v="Bihar"/>
    <s v="Gaya"/>
    <n v="1"/>
    <n v="46475.58"/>
    <n v="0.05"/>
    <n v="36698.04"/>
    <x v="2"/>
    <x v="1"/>
    <x v="2"/>
    <n v="0.05"/>
    <n v="2.5000000000000005E-3"/>
    <n v="1.2500000000000003E-4"/>
    <n v="-36698.039875000002"/>
    <n v="-293584318.99999994"/>
    <n v="2025"/>
    <x v="11"/>
    <n v="2"/>
    <s v="Q1"/>
  </r>
  <r>
    <s v="ORD-01450"/>
    <d v="2025-12-31T00:00:00"/>
    <s v="CUST-1240"/>
    <s v="Kiran Verma"/>
    <x v="0"/>
    <x v="4"/>
    <x v="1"/>
    <s v="Chhattisgarh"/>
    <s v="Raipur"/>
    <n v="2"/>
    <n v="14849.46"/>
    <n v="0.05"/>
    <n v="23567.759999999998"/>
    <x v="2"/>
    <x v="1"/>
    <x v="1"/>
    <n v="0.1"/>
    <n v="5.000000000000001E-3"/>
    <n v="5.0000000000000012E-4"/>
    <n v="-23567.7595"/>
    <n v="-47135518.999999993"/>
    <n v="2025"/>
    <x v="1"/>
    <n v="12"/>
    <s v="Q4"/>
  </r>
  <r>
    <s v="ORD-01451"/>
    <d v="2025-01-26T00:00:00"/>
    <s v="CUST-1202"/>
    <s v="Sneha Verma"/>
    <x v="0"/>
    <x v="4"/>
    <x v="3"/>
    <s v="Telangana"/>
    <s v="Hyderabad"/>
    <n v="1"/>
    <n v="10108.01"/>
    <n v="0.2"/>
    <n v="6796.15"/>
    <x v="2"/>
    <x v="1"/>
    <x v="2"/>
    <n v="0.2"/>
    <n v="4.0000000000000008E-2"/>
    <n v="8.0000000000000019E-3"/>
    <n v="-6796.1419999999998"/>
    <n v="-849517.74999999977"/>
    <n v="2025"/>
    <x v="5"/>
    <n v="1"/>
    <s v="Q1"/>
  </r>
  <r>
    <s v="ORD-01452"/>
    <d v="2025-02-16T00:00:00"/>
    <s v="CUST-1740"/>
    <s v="Vikram Rao"/>
    <x v="2"/>
    <x v="20"/>
    <x v="3"/>
    <s v="Karnataka"/>
    <s v="Mysuru"/>
    <n v="3"/>
    <n v="4856.07"/>
    <n v="0.1"/>
    <n v="8365.81"/>
    <x v="1"/>
    <x v="0"/>
    <x v="2"/>
    <n v="0.30000000000000004"/>
    <n v="3.0000000000000006E-2"/>
    <n v="9.0000000000000028E-3"/>
    <n v="-8365.8009999999995"/>
    <n v="-929533.44444444415"/>
    <n v="2025"/>
    <x v="11"/>
    <n v="2"/>
    <s v="Q1"/>
  </r>
  <r>
    <s v="ORD-01453"/>
    <d v="2025-10-15T00:00:00"/>
    <s v="CUST-1322"/>
    <s v="Aarav Singh"/>
    <x v="2"/>
    <x v="20"/>
    <x v="0"/>
    <s v="Punjab"/>
    <s v="Amritsar"/>
    <n v="1"/>
    <n v="4099.95"/>
    <n v="0.1"/>
    <n v="3013.46"/>
    <x v="0"/>
    <x v="1"/>
    <x v="1"/>
    <n v="0.1"/>
    <n v="1.0000000000000002E-2"/>
    <n v="1.0000000000000002E-3"/>
    <n v="-3013.4589999999998"/>
    <n v="-3013458.9999999991"/>
    <n v="2025"/>
    <x v="10"/>
    <n v="10"/>
    <s v="Q4"/>
  </r>
  <r>
    <s v="ORD-01454"/>
    <d v="2025-09-23T00:00:00"/>
    <s v="CUST-1933"/>
    <s v="Rahul Sharma"/>
    <x v="4"/>
    <x v="15"/>
    <x v="3"/>
    <s v="Tamil Nadu"/>
    <s v="Coimbatore"/>
    <n v="2"/>
    <n v="3521.14"/>
    <n v="0.1"/>
    <n v="4936.2700000000004"/>
    <x v="2"/>
    <x v="1"/>
    <x v="1"/>
    <n v="0.2"/>
    <n v="2.0000000000000004E-2"/>
    <n v="4.000000000000001E-3"/>
    <n v="-4936.2660000000005"/>
    <n v="-1234066.4999999998"/>
    <n v="2025"/>
    <x v="2"/>
    <n v="9"/>
    <s v="Q3"/>
  </r>
  <r>
    <s v="ORD-01455"/>
    <d v="2025-01-16T00:00:00"/>
    <s v="CUST-1654"/>
    <s v="Isha Singh"/>
    <x v="1"/>
    <x v="9"/>
    <x v="0"/>
    <s v="Punjab"/>
    <s v="Amritsar"/>
    <n v="1"/>
    <n v="2952.09"/>
    <n v="0.1"/>
    <n v="1822.54"/>
    <x v="4"/>
    <x v="1"/>
    <x v="1"/>
    <n v="0.1"/>
    <n v="1.0000000000000002E-2"/>
    <n v="1.0000000000000002E-3"/>
    <n v="-1822.539"/>
    <n v="-1822538.9999999995"/>
    <n v="2025"/>
    <x v="5"/>
    <n v="1"/>
    <s v="Q1"/>
  </r>
  <r>
    <s v="ORD-01456"/>
    <d v="2025-07-18T00:00:00"/>
    <s v="CUST-1138"/>
    <s v="Vikram Nair"/>
    <x v="3"/>
    <x v="3"/>
    <x v="3"/>
    <s v="Karnataka"/>
    <s v="Bengaluru"/>
    <n v="5"/>
    <n v="17849.05"/>
    <n v="0.1"/>
    <n v="62173.27"/>
    <x v="4"/>
    <x v="0"/>
    <x v="1"/>
    <n v="0.5"/>
    <n v="0.05"/>
    <n v="2.5000000000000001E-2"/>
    <n v="-62173.244999999995"/>
    <n v="-2486929.7999999998"/>
    <n v="2025"/>
    <x v="4"/>
    <n v="7"/>
    <s v="Q3"/>
  </r>
  <r>
    <s v="ORD-01457"/>
    <d v="2025-10-09T00:00:00"/>
    <s v="CUST-2128"/>
    <s v="Kiran Reddy"/>
    <x v="3"/>
    <x v="14"/>
    <x v="4"/>
    <s v="Odisha"/>
    <s v="Bhubaneswar"/>
    <n v="2"/>
    <n v="29457.73"/>
    <n v="0"/>
    <n v="47002.94"/>
    <x v="4"/>
    <x v="0"/>
    <x v="1"/>
    <n v="0"/>
    <n v="0"/>
    <n v="0"/>
    <n v="-47002.94"/>
    <e v="#DIV/0!"/>
    <n v="2025"/>
    <x v="10"/>
    <n v="10"/>
    <s v="Q4"/>
  </r>
  <r>
    <s v="ORD-01458"/>
    <d v="2025-03-27T00:00:00"/>
    <s v="CUST-1320"/>
    <s v="Ananya Joshi"/>
    <x v="2"/>
    <x v="23"/>
    <x v="1"/>
    <s v="Chhattisgarh"/>
    <s v="Raipur"/>
    <n v="3"/>
    <n v="2253.12"/>
    <n v="0.05"/>
    <n v="4934.78"/>
    <x v="1"/>
    <x v="1"/>
    <x v="1"/>
    <n v="0.15000000000000002"/>
    <n v="7.5000000000000015E-3"/>
    <n v="1.1250000000000003E-3"/>
    <n v="-4934.778875"/>
    <n v="-4386470.1111111101"/>
    <n v="2025"/>
    <x v="3"/>
    <n v="3"/>
    <s v="Q1"/>
  </r>
  <r>
    <s v="ORD-01459"/>
    <d v="2025-09-07T00:00:00"/>
    <s v="CUST-1937"/>
    <s v="Neha Patel"/>
    <x v="3"/>
    <x v="16"/>
    <x v="2"/>
    <s v="Goa"/>
    <s v="Panaji"/>
    <n v="3"/>
    <n v="9303.3700000000008"/>
    <n v="0.05"/>
    <n v="18869.68"/>
    <x v="1"/>
    <x v="1"/>
    <x v="1"/>
    <n v="0.15000000000000002"/>
    <n v="7.5000000000000015E-3"/>
    <n v="1.1250000000000003E-3"/>
    <n v="-18869.678875000001"/>
    <n v="-16773047.888888884"/>
    <n v="2025"/>
    <x v="2"/>
    <n v="9"/>
    <s v="Q3"/>
  </r>
  <r>
    <s v="ORD-01460"/>
    <d v="2025-09-27T00:00:00"/>
    <s v="CUST-1789"/>
    <s v="Arjun Reddy"/>
    <x v="1"/>
    <x v="21"/>
    <x v="2"/>
    <s v="Rajasthan"/>
    <s v="Udaipur"/>
    <n v="2"/>
    <n v="1778.84"/>
    <n v="0"/>
    <n v="2431.9299999999998"/>
    <x v="2"/>
    <x v="0"/>
    <x v="2"/>
    <n v="0"/>
    <n v="0"/>
    <n v="0"/>
    <n v="-2431.9299999999998"/>
    <e v="#DIV/0!"/>
    <n v="2025"/>
    <x v="2"/>
    <n v="9"/>
    <s v="Q3"/>
  </r>
  <r>
    <s v="ORD-01461"/>
    <d v="2025-12-01T00:00:00"/>
    <s v="CUST-1777"/>
    <s v="Rahul Singh"/>
    <x v="0"/>
    <x v="5"/>
    <x v="3"/>
    <s v="Telangana"/>
    <s v="Hyderabad"/>
    <n v="3"/>
    <n v="15439.38"/>
    <n v="0.05"/>
    <n v="28268.79"/>
    <x v="1"/>
    <x v="0"/>
    <x v="2"/>
    <n v="0.15000000000000002"/>
    <n v="7.5000000000000015E-3"/>
    <n v="1.1250000000000003E-3"/>
    <n v="-28268.788875000002"/>
    <n v="-25127812.333333328"/>
    <n v="2025"/>
    <x v="1"/>
    <n v="12"/>
    <s v="Q4"/>
  </r>
  <r>
    <s v="ORD-01462"/>
    <d v="2025-04-27T00:00:00"/>
    <s v="CUST-1649"/>
    <s v="Neha Singh"/>
    <x v="0"/>
    <x v="0"/>
    <x v="0"/>
    <s v="Haryana"/>
    <s v="Gurugram"/>
    <n v="1"/>
    <n v="7292.7"/>
    <n v="0.1"/>
    <n v="4166.41"/>
    <x v="1"/>
    <x v="0"/>
    <x v="1"/>
    <n v="0.1"/>
    <n v="1.0000000000000002E-2"/>
    <n v="1.0000000000000002E-3"/>
    <n v="-4166.4089999999997"/>
    <n v="-4166408.9999999986"/>
    <n v="2025"/>
    <x v="0"/>
    <n v="4"/>
    <s v="Q2"/>
  </r>
  <r>
    <s v="ORD-01463"/>
    <d v="2025-01-07T00:00:00"/>
    <s v="CUST-1402"/>
    <s v="Ananya Singh"/>
    <x v="3"/>
    <x v="13"/>
    <x v="4"/>
    <s v="West Bengal"/>
    <s v="Kolkata"/>
    <n v="2"/>
    <n v="48998.23"/>
    <n v="0"/>
    <n v="69737.570000000007"/>
    <x v="3"/>
    <x v="1"/>
    <x v="0"/>
    <n v="0"/>
    <n v="0"/>
    <n v="0"/>
    <n v="-69737.570000000007"/>
    <e v="#DIV/0!"/>
    <n v="2025"/>
    <x v="5"/>
    <n v="1"/>
    <s v="Q1"/>
  </r>
  <r>
    <s v="ORD-01464"/>
    <d v="2025-05-17T00:00:00"/>
    <s v="CUST-2144"/>
    <s v="Meera Verma"/>
    <x v="2"/>
    <x v="10"/>
    <x v="4"/>
    <s v="Odisha"/>
    <s v="Cuttack"/>
    <n v="1"/>
    <n v="1556.31"/>
    <n v="0.05"/>
    <n v="1007.59"/>
    <x v="3"/>
    <x v="1"/>
    <x v="1"/>
    <n v="0.05"/>
    <n v="2.5000000000000005E-3"/>
    <n v="1.2500000000000003E-4"/>
    <n v="-1007.589875"/>
    <n v="-8060718.9999999981"/>
    <n v="2025"/>
    <x v="6"/>
    <n v="5"/>
    <s v="Q2"/>
  </r>
  <r>
    <s v="ORD-01465"/>
    <d v="2025-06-25T00:00:00"/>
    <s v="CUST-1069"/>
    <s v="Kiran Patel"/>
    <x v="3"/>
    <x v="13"/>
    <x v="4"/>
    <s v="West Bengal"/>
    <s v="Durgapur"/>
    <n v="3"/>
    <n v="28450.62"/>
    <n v="0.1"/>
    <n v="57506.54"/>
    <x v="2"/>
    <x v="2"/>
    <x v="2"/>
    <n v="0.30000000000000004"/>
    <n v="3.0000000000000006E-2"/>
    <n v="9.0000000000000028E-3"/>
    <n v="-57506.531000000003"/>
    <n v="-6389614.5555555541"/>
    <n v="2025"/>
    <x v="9"/>
    <n v="6"/>
    <s v="Q2"/>
  </r>
  <r>
    <s v="ORD-01466"/>
    <d v="2025-11-24T00:00:00"/>
    <s v="CUST-1062"/>
    <s v="Kiran Gupta"/>
    <x v="1"/>
    <x v="9"/>
    <x v="0"/>
    <s v="Delhi"/>
    <s v="Delhi"/>
    <n v="4"/>
    <n v="795.57"/>
    <n v="0.1"/>
    <n v="2195.4299999999998"/>
    <x v="4"/>
    <x v="1"/>
    <x v="1"/>
    <n v="0.4"/>
    <n v="4.0000000000000008E-2"/>
    <n v="1.6000000000000004E-2"/>
    <n v="-2195.4139999999998"/>
    <n v="-137213.37499999994"/>
    <n v="2025"/>
    <x v="8"/>
    <n v="11"/>
    <s v="Q4"/>
  </r>
  <r>
    <s v="ORD-01467"/>
    <d v="2025-11-11T00:00:00"/>
    <s v="CUST-1121"/>
    <s v="Vikram Patel"/>
    <x v="0"/>
    <x v="0"/>
    <x v="3"/>
    <s v="Telangana"/>
    <s v="Hyderabad"/>
    <n v="4"/>
    <n v="3098.14"/>
    <n v="0.15"/>
    <n v="7570.59"/>
    <x v="1"/>
    <x v="1"/>
    <x v="2"/>
    <n v="0.6"/>
    <n v="0.09"/>
    <n v="5.3999999999999999E-2"/>
    <n v="-7570.5360000000001"/>
    <n v="-140195.11111111112"/>
    <n v="2025"/>
    <x v="8"/>
    <n v="11"/>
    <s v="Q4"/>
  </r>
  <r>
    <s v="ORD-01468"/>
    <d v="2025-08-03T00:00:00"/>
    <s v="CUST-1516"/>
    <s v="Arjun Reddy"/>
    <x v="1"/>
    <x v="21"/>
    <x v="0"/>
    <s v="Delhi"/>
    <s v="Delhi"/>
    <n v="1"/>
    <n v="3182.82"/>
    <n v="0.1"/>
    <n v="2059.15"/>
    <x v="1"/>
    <x v="2"/>
    <x v="2"/>
    <n v="0.1"/>
    <n v="1.0000000000000002E-2"/>
    <n v="1.0000000000000002E-3"/>
    <n v="-2059.1489999999999"/>
    <n v="-2059148.9999999993"/>
    <n v="2025"/>
    <x v="7"/>
    <n v="8"/>
    <s v="Q3"/>
  </r>
  <r>
    <s v="ORD-01469"/>
    <d v="2025-03-23T00:00:00"/>
    <s v="CUST-2429"/>
    <s v="Vikram Nair"/>
    <x v="2"/>
    <x v="2"/>
    <x v="3"/>
    <s v="Andhra Pradesh"/>
    <s v="Vijayawada"/>
    <n v="1"/>
    <n v="4409.38"/>
    <n v="0.2"/>
    <n v="2873.45"/>
    <x v="1"/>
    <x v="2"/>
    <x v="1"/>
    <n v="0.2"/>
    <n v="4.0000000000000008E-2"/>
    <n v="8.0000000000000019E-3"/>
    <n v="-2873.442"/>
    <n v="-359180.24999999994"/>
    <n v="2025"/>
    <x v="3"/>
    <n v="3"/>
    <s v="Q1"/>
  </r>
  <r>
    <s v="ORD-01470"/>
    <d v="2025-08-11T00:00:00"/>
    <s v="CUST-1631"/>
    <s v="Meera Verma"/>
    <x v="3"/>
    <x v="3"/>
    <x v="0"/>
    <s v="Punjab"/>
    <s v="Amritsar"/>
    <n v="1"/>
    <n v="15049.12"/>
    <n v="0.1"/>
    <n v="8418.2800000000007"/>
    <x v="0"/>
    <x v="2"/>
    <x v="2"/>
    <n v="0.1"/>
    <n v="1.0000000000000002E-2"/>
    <n v="1.0000000000000002E-3"/>
    <n v="-8418.2790000000005"/>
    <n v="-8418278.9999999981"/>
    <n v="2025"/>
    <x v="7"/>
    <n v="8"/>
    <s v="Q3"/>
  </r>
  <r>
    <s v="ORD-01471"/>
    <d v="2025-04-13T00:00:00"/>
    <s v="CUST-2394"/>
    <s v="Aarav Rao"/>
    <x v="1"/>
    <x v="7"/>
    <x v="2"/>
    <s v="Maharashtra"/>
    <s v="Nagpur"/>
    <n v="1"/>
    <n v="2503.5100000000002"/>
    <n v="0.1"/>
    <n v="1981.5"/>
    <x v="4"/>
    <x v="1"/>
    <x v="0"/>
    <n v="0.1"/>
    <n v="1.0000000000000002E-2"/>
    <n v="1.0000000000000002E-3"/>
    <n v="-1981.499"/>
    <n v="-1981498.9999999995"/>
    <n v="2025"/>
    <x v="0"/>
    <n v="4"/>
    <s v="Q2"/>
  </r>
  <r>
    <s v="ORD-01472"/>
    <d v="2025-09-30T00:00:00"/>
    <s v="CUST-2125"/>
    <s v="Priya Sharma"/>
    <x v="3"/>
    <x v="16"/>
    <x v="0"/>
    <s v="Delhi"/>
    <s v="New Delhi"/>
    <n v="1"/>
    <n v="56319.94"/>
    <n v="0.15"/>
    <n v="35168.839999999997"/>
    <x v="1"/>
    <x v="1"/>
    <x v="0"/>
    <n v="0.15"/>
    <n v="2.2499999999999999E-2"/>
    <n v="3.375E-3"/>
    <n v="-35168.836624999996"/>
    <n v="-10420396.037037035"/>
    <n v="2025"/>
    <x v="2"/>
    <n v="9"/>
    <s v="Q3"/>
  </r>
  <r>
    <s v="ORD-01473"/>
    <d v="2025-01-14T00:00:00"/>
    <s v="CUST-2256"/>
    <s v="Aarav Patel"/>
    <x v="0"/>
    <x v="6"/>
    <x v="1"/>
    <s v="Chhattisgarh"/>
    <s v="Bilaspur"/>
    <n v="1"/>
    <n v="3713.69"/>
    <n v="0.15"/>
    <n v="2439.08"/>
    <x v="3"/>
    <x v="0"/>
    <x v="1"/>
    <n v="0.15"/>
    <n v="2.2499999999999999E-2"/>
    <n v="3.375E-3"/>
    <n v="-2439.0766250000001"/>
    <n v="-722689.37037037045"/>
    <n v="2025"/>
    <x v="5"/>
    <n v="1"/>
    <s v="Q1"/>
  </r>
  <r>
    <s v="ORD-01474"/>
    <d v="2025-06-08T00:00:00"/>
    <s v="CUST-2196"/>
    <s v="Arjun Rao"/>
    <x v="3"/>
    <x v="3"/>
    <x v="2"/>
    <s v="Maharashtra"/>
    <s v="Mumbai"/>
    <n v="5"/>
    <n v="2719.87"/>
    <n v="0.1"/>
    <n v="8364.01"/>
    <x v="2"/>
    <x v="2"/>
    <x v="1"/>
    <n v="0.5"/>
    <n v="0.05"/>
    <n v="2.5000000000000001E-2"/>
    <n v="-8363.9850000000006"/>
    <n v="-334559.40000000002"/>
    <n v="2025"/>
    <x v="9"/>
    <n v="6"/>
    <s v="Q2"/>
  </r>
  <r>
    <s v="ORD-01475"/>
    <d v="2025-06-01T00:00:00"/>
    <s v="CUST-2243"/>
    <s v="Meera Gupta"/>
    <x v="1"/>
    <x v="17"/>
    <x v="2"/>
    <s v="Rajasthan"/>
    <s v="Jaipur"/>
    <n v="2"/>
    <n v="3346.98"/>
    <n v="0.05"/>
    <n v="4289.47"/>
    <x v="4"/>
    <x v="1"/>
    <x v="2"/>
    <n v="0.1"/>
    <n v="5.000000000000001E-3"/>
    <n v="5.0000000000000012E-4"/>
    <n v="-4289.4695000000002"/>
    <n v="-8578938.9999999981"/>
    <n v="2025"/>
    <x v="9"/>
    <n v="6"/>
    <s v="Q2"/>
  </r>
  <r>
    <s v="ORD-01476"/>
    <d v="2025-04-18T00:00:00"/>
    <s v="CUST-1625"/>
    <s v="Kiran Reddy"/>
    <x v="4"/>
    <x v="19"/>
    <x v="1"/>
    <s v="Madhya Pradesh"/>
    <s v="Indore"/>
    <n v="2"/>
    <n v="954.73"/>
    <n v="0.05"/>
    <n v="1441.99"/>
    <x v="1"/>
    <x v="2"/>
    <x v="1"/>
    <n v="0.1"/>
    <n v="5.000000000000001E-3"/>
    <n v="5.0000000000000012E-4"/>
    <n v="-1441.9894999999999"/>
    <n v="-2883978.9999999991"/>
    <n v="2025"/>
    <x v="0"/>
    <n v="4"/>
    <s v="Q2"/>
  </r>
  <r>
    <s v="ORD-01477"/>
    <d v="2025-07-07T00:00:00"/>
    <s v="CUST-1332"/>
    <s v="Arjun Singh"/>
    <x v="2"/>
    <x v="10"/>
    <x v="0"/>
    <s v="Haryana"/>
    <s v="Gurugram"/>
    <n v="2"/>
    <n v="6867.61"/>
    <n v="0.15"/>
    <n v="10191.1"/>
    <x v="0"/>
    <x v="1"/>
    <x v="2"/>
    <n v="0.3"/>
    <n v="4.4999999999999998E-2"/>
    <n v="1.35E-2"/>
    <n v="-10191.086500000001"/>
    <n v="-754895.29629629641"/>
    <n v="2025"/>
    <x v="4"/>
    <n v="7"/>
    <s v="Q3"/>
  </r>
  <r>
    <s v="ORD-01478"/>
    <d v="2025-10-28T00:00:00"/>
    <s v="CUST-2272"/>
    <s v="Rohan Singh"/>
    <x v="2"/>
    <x v="23"/>
    <x v="4"/>
    <s v="Bihar"/>
    <s v="Patna"/>
    <n v="2"/>
    <n v="4423.49"/>
    <n v="0.1"/>
    <n v="6817.13"/>
    <x v="4"/>
    <x v="0"/>
    <x v="0"/>
    <n v="0.2"/>
    <n v="2.0000000000000004E-2"/>
    <n v="4.000000000000001E-3"/>
    <n v="-6817.1260000000002"/>
    <n v="-1704281.4999999995"/>
    <n v="2025"/>
    <x v="10"/>
    <n v="10"/>
    <s v="Q4"/>
  </r>
  <r>
    <s v="ORD-01479"/>
    <d v="2025-04-08T00:00:00"/>
    <s v="CUST-2186"/>
    <s v="Rohan Nair"/>
    <x v="1"/>
    <x v="21"/>
    <x v="2"/>
    <s v="Rajasthan"/>
    <s v="Jaipur"/>
    <n v="4"/>
    <n v="2484.38"/>
    <n v="0.15"/>
    <n v="7283.52"/>
    <x v="4"/>
    <x v="0"/>
    <x v="1"/>
    <n v="0.6"/>
    <n v="0.09"/>
    <n v="5.3999999999999999E-2"/>
    <n v="-7283.4660000000003"/>
    <n v="-134879"/>
    <n v="2025"/>
    <x v="0"/>
    <n v="4"/>
    <s v="Q2"/>
  </r>
  <r>
    <s v="ORD-01480"/>
    <d v="2025-05-11T00:00:00"/>
    <s v="CUST-2516"/>
    <s v="Isha Patel"/>
    <x v="3"/>
    <x v="3"/>
    <x v="0"/>
    <s v="Uttar Pradesh"/>
    <s v="Kanpur"/>
    <n v="2"/>
    <n v="28804.53"/>
    <n v="0"/>
    <n v="43328.44"/>
    <x v="2"/>
    <x v="1"/>
    <x v="0"/>
    <n v="0"/>
    <n v="0"/>
    <n v="0"/>
    <n v="-43328.44"/>
    <e v="#DIV/0!"/>
    <n v="2025"/>
    <x v="6"/>
    <n v="5"/>
    <s v="Q2"/>
  </r>
  <r>
    <s v="ORD-01481"/>
    <d v="2025-10-20T00:00:00"/>
    <s v="CUST-2331"/>
    <s v="Sneha Singh"/>
    <x v="4"/>
    <x v="15"/>
    <x v="4"/>
    <s v="Jharkhand"/>
    <s v="Jamshedpur"/>
    <n v="1"/>
    <n v="5371.1"/>
    <n v="0.05"/>
    <n v="3639.77"/>
    <x v="0"/>
    <x v="1"/>
    <x v="2"/>
    <n v="0.05"/>
    <n v="2.5000000000000005E-3"/>
    <n v="1.2500000000000003E-4"/>
    <n v="-3639.769875"/>
    <n v="-29118158.999999993"/>
    <n v="2025"/>
    <x v="10"/>
    <n v="10"/>
    <s v="Q4"/>
  </r>
  <r>
    <s v="ORD-01482"/>
    <d v="2025-06-20T00:00:00"/>
    <s v="CUST-1746"/>
    <s v="Neha Gupta"/>
    <x v="3"/>
    <x v="18"/>
    <x v="3"/>
    <s v="Karnataka"/>
    <s v="Bengaluru"/>
    <n v="2"/>
    <n v="7254.65"/>
    <n v="0.05"/>
    <n v="11290.81"/>
    <x v="1"/>
    <x v="1"/>
    <x v="1"/>
    <n v="0.1"/>
    <n v="5.000000000000001E-3"/>
    <n v="5.0000000000000012E-4"/>
    <n v="-11290.809499999999"/>
    <n v="-22581618.999999993"/>
    <n v="2025"/>
    <x v="9"/>
    <n v="6"/>
    <s v="Q2"/>
  </r>
  <r>
    <s v="ORD-01483"/>
    <d v="2025-07-02T00:00:00"/>
    <s v="CUST-2002"/>
    <s v="Rahul Patel"/>
    <x v="4"/>
    <x v="19"/>
    <x v="3"/>
    <s v="Tamil Nadu"/>
    <s v="Chennai"/>
    <n v="5"/>
    <n v="8405.16"/>
    <n v="0.15"/>
    <n v="27183.35"/>
    <x v="1"/>
    <x v="1"/>
    <x v="1"/>
    <n v="0.75"/>
    <n v="0.11249999999999999"/>
    <n v="8.4374999999999992E-2"/>
    <n v="-27183.265625"/>
    <n v="-322172.03703703708"/>
    <n v="2025"/>
    <x v="4"/>
    <n v="7"/>
    <s v="Q3"/>
  </r>
  <r>
    <s v="ORD-01484"/>
    <d v="2025-12-30T00:00:00"/>
    <s v="CUST-1416"/>
    <s v="Vikram Verma"/>
    <x v="1"/>
    <x v="17"/>
    <x v="1"/>
    <s v="Chhattisgarh"/>
    <s v="Bilaspur"/>
    <n v="1"/>
    <n v="3221.8"/>
    <n v="0.15"/>
    <n v="2276.84"/>
    <x v="2"/>
    <x v="1"/>
    <x v="1"/>
    <n v="0.15"/>
    <n v="2.2499999999999999E-2"/>
    <n v="3.375E-3"/>
    <n v="-2276.8366250000004"/>
    <n v="-674618.25925925933"/>
    <n v="2025"/>
    <x v="1"/>
    <n v="12"/>
    <s v="Q4"/>
  </r>
  <r>
    <s v="ORD-01485"/>
    <d v="2025-02-08T00:00:00"/>
    <s v="CUST-1898"/>
    <s v="Arjun Nair"/>
    <x v="1"/>
    <x v="9"/>
    <x v="4"/>
    <s v="Bihar"/>
    <s v="Patna"/>
    <n v="2"/>
    <n v="1123.9000000000001"/>
    <n v="0.05"/>
    <n v="1712.02"/>
    <x v="1"/>
    <x v="1"/>
    <x v="2"/>
    <n v="0.1"/>
    <n v="5.000000000000001E-3"/>
    <n v="5.0000000000000012E-4"/>
    <n v="-1712.0194999999999"/>
    <n v="-3424038.9999999991"/>
    <n v="2025"/>
    <x v="11"/>
    <n v="2"/>
    <s v="Q1"/>
  </r>
  <r>
    <s v="ORD-01486"/>
    <d v="2025-01-15T00:00:00"/>
    <s v="CUST-1570"/>
    <s v="Vikram Joshi"/>
    <x v="2"/>
    <x v="2"/>
    <x v="0"/>
    <s v="Uttar Pradesh"/>
    <s v="Lucknow"/>
    <n v="1"/>
    <n v="4113.03"/>
    <n v="0.1"/>
    <n v="2645.16"/>
    <x v="0"/>
    <x v="0"/>
    <x v="2"/>
    <n v="0.1"/>
    <n v="1.0000000000000002E-2"/>
    <n v="1.0000000000000002E-3"/>
    <n v="-2645.1589999999997"/>
    <n v="-2645158.9999999991"/>
    <n v="2025"/>
    <x v="5"/>
    <n v="1"/>
    <s v="Q1"/>
  </r>
  <r>
    <s v="ORD-01487"/>
    <d v="2025-01-04T00:00:00"/>
    <s v="CUST-1150"/>
    <s v="Arjun Kumar"/>
    <x v="0"/>
    <x v="6"/>
    <x v="1"/>
    <s v="Chhattisgarh"/>
    <s v="Raipur"/>
    <n v="1"/>
    <n v="3005.34"/>
    <n v="0"/>
    <n v="1916.73"/>
    <x v="2"/>
    <x v="1"/>
    <x v="1"/>
    <n v="0"/>
    <n v="0"/>
    <n v="0"/>
    <n v="-1916.73"/>
    <e v="#DIV/0!"/>
    <n v="2025"/>
    <x v="5"/>
    <n v="1"/>
    <s v="Q1"/>
  </r>
  <r>
    <s v="ORD-01488"/>
    <d v="2025-12-15T00:00:00"/>
    <s v="CUST-1019"/>
    <s v="Rahul Rao"/>
    <x v="2"/>
    <x v="10"/>
    <x v="0"/>
    <s v="Punjab"/>
    <s v="Ludhiana"/>
    <n v="3"/>
    <n v="515.85"/>
    <n v="0.05"/>
    <n v="1024.2"/>
    <x v="0"/>
    <x v="1"/>
    <x v="1"/>
    <n v="0.15000000000000002"/>
    <n v="7.5000000000000015E-3"/>
    <n v="1.1250000000000003E-3"/>
    <n v="-1024.198875"/>
    <n v="-910398.99999999977"/>
    <n v="2025"/>
    <x v="1"/>
    <n v="12"/>
    <s v="Q4"/>
  </r>
  <r>
    <s v="ORD-01489"/>
    <d v="2025-07-29T00:00:00"/>
    <s v="CUST-1020"/>
    <s v="Rohan Gupta"/>
    <x v="3"/>
    <x v="3"/>
    <x v="1"/>
    <s v="Chhattisgarh"/>
    <s v="Bilaspur"/>
    <n v="1"/>
    <n v="41537.83"/>
    <n v="0.05"/>
    <n v="32988.15"/>
    <x v="0"/>
    <x v="1"/>
    <x v="2"/>
    <n v="0.05"/>
    <n v="2.5000000000000005E-3"/>
    <n v="1.2500000000000003E-4"/>
    <n v="-32988.149875000003"/>
    <n v="-263905198.99999997"/>
    <n v="2025"/>
    <x v="4"/>
    <n v="7"/>
    <s v="Q3"/>
  </r>
  <r>
    <s v="ORD-01490"/>
    <d v="2025-06-10T00:00:00"/>
    <s v="CUST-1356"/>
    <s v="Vikram Verma"/>
    <x v="2"/>
    <x v="10"/>
    <x v="1"/>
    <s v="Chhattisgarh"/>
    <s v="Bilaspur"/>
    <n v="1"/>
    <n v="4679.99"/>
    <n v="0.1"/>
    <n v="3116.73"/>
    <x v="0"/>
    <x v="1"/>
    <x v="2"/>
    <n v="0.1"/>
    <n v="1.0000000000000002E-2"/>
    <n v="1.0000000000000002E-3"/>
    <n v="-3116.7289999999998"/>
    <n v="-3116728.9999999991"/>
    <n v="2025"/>
    <x v="9"/>
    <n v="6"/>
    <s v="Q2"/>
  </r>
  <r>
    <s v="ORD-01491"/>
    <d v="2025-01-16T00:00:00"/>
    <s v="CUST-1756"/>
    <s v="Aarav Sharma"/>
    <x v="2"/>
    <x v="23"/>
    <x v="2"/>
    <s v="Rajasthan"/>
    <s v="Udaipur"/>
    <n v="1"/>
    <n v="4252.3999999999996"/>
    <n v="0.15"/>
    <n v="3013.01"/>
    <x v="1"/>
    <x v="1"/>
    <x v="1"/>
    <n v="0.15"/>
    <n v="2.2499999999999999E-2"/>
    <n v="3.375E-3"/>
    <n v="-3013.0066250000004"/>
    <n v="-892742.70370370382"/>
    <n v="2025"/>
    <x v="5"/>
    <n v="1"/>
    <s v="Q1"/>
  </r>
  <r>
    <s v="ORD-01492"/>
    <d v="2025-04-18T00:00:00"/>
    <s v="CUST-2038"/>
    <s v="Rahul Verma"/>
    <x v="4"/>
    <x v="15"/>
    <x v="2"/>
    <s v="Gujarat"/>
    <s v="Surat"/>
    <n v="4"/>
    <n v="2059.61"/>
    <n v="0.05"/>
    <n v="6272.33"/>
    <x v="2"/>
    <x v="1"/>
    <x v="2"/>
    <n v="0.2"/>
    <n v="1.0000000000000002E-2"/>
    <n v="2.0000000000000005E-3"/>
    <n v="-6272.3279999999995"/>
    <n v="-3136163.9999999991"/>
    <n v="2025"/>
    <x v="0"/>
    <n v="4"/>
    <s v="Q2"/>
  </r>
  <r>
    <s v="ORD-01493"/>
    <d v="2025-11-07T00:00:00"/>
    <s v="CUST-1788"/>
    <s v="Rohan Kumar"/>
    <x v="0"/>
    <x v="5"/>
    <x v="2"/>
    <s v="Maharashtra"/>
    <s v="Mumbai"/>
    <n v="1"/>
    <n v="11139.34"/>
    <n v="0.05"/>
    <n v="7411.07"/>
    <x v="4"/>
    <x v="1"/>
    <x v="0"/>
    <n v="0.05"/>
    <n v="2.5000000000000005E-3"/>
    <n v="1.2500000000000003E-4"/>
    <n v="-7411.0698750000001"/>
    <n v="-59288558.999999985"/>
    <n v="2025"/>
    <x v="8"/>
    <n v="11"/>
    <s v="Q4"/>
  </r>
  <r>
    <s v="ORD-01494"/>
    <d v="2025-08-15T00:00:00"/>
    <s v="CUST-1301"/>
    <s v="Vikram Patel"/>
    <x v="3"/>
    <x v="14"/>
    <x v="2"/>
    <s v="Rajasthan"/>
    <s v="Jaipur"/>
    <n v="3"/>
    <n v="5088.4399999999996"/>
    <n v="0.1"/>
    <n v="10093.98"/>
    <x v="1"/>
    <x v="2"/>
    <x v="1"/>
    <n v="0.30000000000000004"/>
    <n v="3.0000000000000006E-2"/>
    <n v="9.0000000000000028E-3"/>
    <n v="-10093.971"/>
    <n v="-1121552.333333333"/>
    <n v="2025"/>
    <x v="7"/>
    <n v="8"/>
    <s v="Q3"/>
  </r>
  <r>
    <s v="ORD-01495"/>
    <d v="2025-06-19T00:00:00"/>
    <s v="CUST-2327"/>
    <s v="Priya Patel"/>
    <x v="0"/>
    <x v="6"/>
    <x v="3"/>
    <s v="Andhra Pradesh"/>
    <s v="Vijayawada"/>
    <n v="1"/>
    <n v="11239.82"/>
    <n v="0.05"/>
    <n v="8443.6200000000008"/>
    <x v="1"/>
    <x v="1"/>
    <x v="2"/>
    <n v="0.05"/>
    <n v="2.5000000000000005E-3"/>
    <n v="1.2500000000000003E-4"/>
    <n v="-8443.6198750000003"/>
    <n v="-67548958.999999985"/>
    <n v="2025"/>
    <x v="9"/>
    <n v="6"/>
    <s v="Q2"/>
  </r>
  <r>
    <s v="ORD-01496"/>
    <d v="2025-02-03T00:00:00"/>
    <s v="CUST-2263"/>
    <s v="Arjun Patel"/>
    <x v="2"/>
    <x v="10"/>
    <x v="3"/>
    <s v="Tamil Nadu"/>
    <s v="Coimbatore"/>
    <n v="3"/>
    <n v="4056.51"/>
    <n v="0.2"/>
    <n v="8256.3700000000008"/>
    <x v="0"/>
    <x v="0"/>
    <x v="2"/>
    <n v="0.60000000000000009"/>
    <n v="0.12000000000000002"/>
    <n v="7.2000000000000022E-2"/>
    <n v="-8256.2980000000007"/>
    <n v="-114670.80555555553"/>
    <n v="2025"/>
    <x v="11"/>
    <n v="2"/>
    <s v="Q1"/>
  </r>
  <r>
    <s v="ORD-01497"/>
    <d v="2025-09-08T00:00:00"/>
    <s v="CUST-1825"/>
    <s v="Isha Sharma"/>
    <x v="3"/>
    <x v="13"/>
    <x v="3"/>
    <s v="Telangana"/>
    <s v="Hyderabad"/>
    <n v="5"/>
    <n v="43108.68"/>
    <n v="0.15"/>
    <n v="115470.02"/>
    <x v="0"/>
    <x v="2"/>
    <x v="1"/>
    <n v="0.75"/>
    <n v="0.11249999999999999"/>
    <n v="8.4374999999999992E-2"/>
    <n v="-115469.935625"/>
    <n v="-1368532.5703703705"/>
    <n v="2025"/>
    <x v="2"/>
    <n v="9"/>
    <s v="Q3"/>
  </r>
  <r>
    <s v="ORD-01498"/>
    <d v="2025-09-04T00:00:00"/>
    <s v="CUST-1031"/>
    <s v="Priya Joshi"/>
    <x v="3"/>
    <x v="3"/>
    <x v="2"/>
    <s v="Gujarat"/>
    <s v="Ahmedabad"/>
    <n v="1"/>
    <n v="58362.7"/>
    <n v="0.05"/>
    <n v="48677.4"/>
    <x v="1"/>
    <x v="2"/>
    <x v="0"/>
    <n v="0.05"/>
    <n v="2.5000000000000005E-3"/>
    <n v="1.2500000000000003E-4"/>
    <n v="-48677.399875000003"/>
    <n v="-389419198.99999994"/>
    <n v="2025"/>
    <x v="2"/>
    <n v="9"/>
    <s v="Q3"/>
  </r>
  <r>
    <s v="ORD-01499"/>
    <d v="2025-09-26T00:00:00"/>
    <s v="CUST-1948"/>
    <s v="Ananya Joshi"/>
    <x v="1"/>
    <x v="7"/>
    <x v="4"/>
    <s v="West Bengal"/>
    <s v="Durgapur"/>
    <n v="1"/>
    <n v="4289.2"/>
    <n v="0.05"/>
    <n v="2958.05"/>
    <x v="1"/>
    <x v="1"/>
    <x v="1"/>
    <n v="0.05"/>
    <n v="2.5000000000000005E-3"/>
    <n v="1.2500000000000003E-4"/>
    <n v="-2958.0498750000002"/>
    <n v="-23664398.999999996"/>
    <n v="2025"/>
    <x v="2"/>
    <n v="9"/>
    <s v="Q3"/>
  </r>
  <r>
    <s v="ORD-01500"/>
    <d v="2025-05-21T00:00:00"/>
    <s v="CUST-2124"/>
    <s v="Rohan Sharma"/>
    <x v="2"/>
    <x v="10"/>
    <x v="4"/>
    <s v="Jharkhand"/>
    <s v="Ranchi"/>
    <n v="1"/>
    <n v="6872.32"/>
    <n v="0"/>
    <n v="4493.12"/>
    <x v="3"/>
    <x v="1"/>
    <x v="0"/>
    <n v="0"/>
    <n v="0"/>
    <n v="0"/>
    <n v="-4493.12"/>
    <e v="#DIV/0!"/>
    <n v="2025"/>
    <x v="6"/>
    <n v="5"/>
    <s v="Q2"/>
  </r>
  <r>
    <s v="ORD-01501"/>
    <d v="2025-10-01T00:00:00"/>
    <s v="CUST-1463"/>
    <s v="Ananya Reddy"/>
    <x v="0"/>
    <x v="6"/>
    <x v="2"/>
    <s v="Goa"/>
    <s v="Panaji"/>
    <n v="3"/>
    <n v="17588.97"/>
    <n v="0.05"/>
    <n v="35397.019999999997"/>
    <x v="2"/>
    <x v="1"/>
    <x v="2"/>
    <n v="0.15000000000000002"/>
    <n v="7.5000000000000015E-3"/>
    <n v="1.1250000000000003E-3"/>
    <n v="-35397.018874999994"/>
    <n v="-31464016.777777761"/>
    <n v="2025"/>
    <x v="10"/>
    <n v="10"/>
    <s v="Q4"/>
  </r>
  <r>
    <s v="ORD-01502"/>
    <d v="2025-04-06T00:00:00"/>
    <s v="CUST-2582"/>
    <s v="Sneha Singh"/>
    <x v="0"/>
    <x v="4"/>
    <x v="2"/>
    <s v="Goa"/>
    <s v="Panaji"/>
    <n v="1"/>
    <n v="14061.13"/>
    <n v="0.1"/>
    <n v="10464.379999999999"/>
    <x v="3"/>
    <x v="1"/>
    <x v="2"/>
    <n v="0.1"/>
    <n v="1.0000000000000002E-2"/>
    <n v="1.0000000000000002E-3"/>
    <n v="-10464.378999999999"/>
    <n v="-10464378.999999996"/>
    <n v="2025"/>
    <x v="0"/>
    <n v="4"/>
    <s v="Q2"/>
  </r>
  <r>
    <s v="ORD-01503"/>
    <d v="2025-08-15T00:00:00"/>
    <s v="CUST-1903"/>
    <s v="Rohan Rao"/>
    <x v="1"/>
    <x v="1"/>
    <x v="2"/>
    <s v="Goa"/>
    <s v="Margao"/>
    <n v="1"/>
    <n v="4792.99"/>
    <n v="0"/>
    <n v="3687.31"/>
    <x v="1"/>
    <x v="0"/>
    <x v="2"/>
    <n v="0"/>
    <n v="0"/>
    <n v="0"/>
    <n v="-3687.31"/>
    <e v="#DIV/0!"/>
    <n v="2025"/>
    <x v="7"/>
    <n v="8"/>
    <s v="Q3"/>
  </r>
  <r>
    <s v="ORD-01504"/>
    <d v="2025-02-08T00:00:00"/>
    <s v="CUST-1817"/>
    <s v="Isha Singh"/>
    <x v="3"/>
    <x v="13"/>
    <x v="0"/>
    <s v="Uttar Pradesh"/>
    <s v="Kanpur"/>
    <n v="1"/>
    <n v="56572.53"/>
    <n v="0.15"/>
    <n v="31199.48"/>
    <x v="2"/>
    <x v="2"/>
    <x v="0"/>
    <n v="0.15"/>
    <n v="2.2499999999999999E-2"/>
    <n v="3.375E-3"/>
    <n v="-31199.476624999999"/>
    <n v="-9244289.3703703694"/>
    <n v="2025"/>
    <x v="11"/>
    <n v="2"/>
    <s v="Q1"/>
  </r>
  <r>
    <s v="ORD-01505"/>
    <d v="2025-10-29T00:00:00"/>
    <s v="CUST-1407"/>
    <s v="Arjun Patel"/>
    <x v="1"/>
    <x v="21"/>
    <x v="3"/>
    <s v="Telangana"/>
    <s v="Warangal"/>
    <n v="1"/>
    <n v="3706.02"/>
    <n v="0.1"/>
    <n v="2404.6799999999998"/>
    <x v="1"/>
    <x v="1"/>
    <x v="0"/>
    <n v="0.1"/>
    <n v="1.0000000000000002E-2"/>
    <n v="1.0000000000000002E-3"/>
    <n v="-2404.6789999999996"/>
    <n v="-2404678.9999999991"/>
    <n v="2025"/>
    <x v="10"/>
    <n v="10"/>
    <s v="Q4"/>
  </r>
  <r>
    <s v="ORD-01506"/>
    <d v="2025-01-29T00:00:00"/>
    <s v="CUST-1989"/>
    <s v="Aarav Singh"/>
    <x v="3"/>
    <x v="18"/>
    <x v="3"/>
    <s v="Karnataka"/>
    <s v="Bengaluru"/>
    <n v="1"/>
    <n v="6286.9"/>
    <n v="0.2"/>
    <n v="3190.83"/>
    <x v="1"/>
    <x v="1"/>
    <x v="2"/>
    <n v="0.2"/>
    <n v="4.0000000000000008E-2"/>
    <n v="8.0000000000000019E-3"/>
    <n v="-3190.8220000000001"/>
    <n v="-398852.74999999994"/>
    <n v="2025"/>
    <x v="5"/>
    <n v="1"/>
    <s v="Q1"/>
  </r>
  <r>
    <s v="ORD-01507"/>
    <d v="2025-11-14T00:00:00"/>
    <s v="CUST-1553"/>
    <s v="Rahul Verma"/>
    <x v="4"/>
    <x v="24"/>
    <x v="4"/>
    <s v="Odisha"/>
    <s v="Cuttack"/>
    <n v="3"/>
    <n v="916.92"/>
    <n v="0"/>
    <n v="1753.18"/>
    <x v="0"/>
    <x v="1"/>
    <x v="1"/>
    <n v="0"/>
    <n v="0"/>
    <n v="0"/>
    <n v="-1753.18"/>
    <e v="#DIV/0!"/>
    <n v="2025"/>
    <x v="8"/>
    <n v="11"/>
    <s v="Q4"/>
  </r>
  <r>
    <s v="ORD-01508"/>
    <d v="2025-09-02T00:00:00"/>
    <s v="CUST-1900"/>
    <s v="Neha Kumar"/>
    <x v="0"/>
    <x v="5"/>
    <x v="0"/>
    <s v="Haryana"/>
    <s v="Faridabad"/>
    <n v="3"/>
    <n v="15190.47"/>
    <n v="0.15"/>
    <n v="26240.23"/>
    <x v="1"/>
    <x v="2"/>
    <x v="1"/>
    <n v="0.44999999999999996"/>
    <n v="6.7499999999999991E-2"/>
    <n v="3.0374999999999992E-2"/>
    <n v="-26240.199625000001"/>
    <n v="-863874.88477366278"/>
    <n v="2025"/>
    <x v="2"/>
    <n v="9"/>
    <s v="Q3"/>
  </r>
  <r>
    <s v="ORD-01509"/>
    <d v="2025-08-24T00:00:00"/>
    <s v="CUST-1095"/>
    <s v="Vikram Kumar"/>
    <x v="0"/>
    <x v="4"/>
    <x v="2"/>
    <s v="Rajasthan"/>
    <s v="Jaipur"/>
    <n v="1"/>
    <n v="9171.0499999999993"/>
    <n v="0.1"/>
    <n v="5871.2"/>
    <x v="3"/>
    <x v="1"/>
    <x v="0"/>
    <n v="0.1"/>
    <n v="1.0000000000000002E-2"/>
    <n v="1.0000000000000002E-3"/>
    <n v="-5871.1989999999996"/>
    <n v="-5871198.9999999981"/>
    <n v="2025"/>
    <x v="7"/>
    <n v="8"/>
    <s v="Q3"/>
  </r>
  <r>
    <s v="ORD-01510"/>
    <d v="2025-07-04T00:00:00"/>
    <s v="CUST-1594"/>
    <s v="Sneha Sharma"/>
    <x v="2"/>
    <x v="10"/>
    <x v="0"/>
    <s v="Haryana"/>
    <s v="Gurugram"/>
    <n v="2"/>
    <n v="5776.4"/>
    <n v="0"/>
    <n v="9244.9500000000007"/>
    <x v="0"/>
    <x v="1"/>
    <x v="0"/>
    <n v="0"/>
    <n v="0"/>
    <n v="0"/>
    <n v="-9244.9500000000007"/>
    <e v="#DIV/0!"/>
    <n v="2025"/>
    <x v="4"/>
    <n v="7"/>
    <s v="Q3"/>
  </r>
  <r>
    <s v="ORD-01511"/>
    <d v="2025-09-29T00:00:00"/>
    <s v="CUST-2133"/>
    <s v="Kiran Rao"/>
    <x v="2"/>
    <x v="8"/>
    <x v="3"/>
    <s v="Andhra Pradesh"/>
    <s v="Visakhapatnam"/>
    <n v="2"/>
    <n v="2465.2600000000002"/>
    <n v="0.05"/>
    <n v="2924.86"/>
    <x v="3"/>
    <x v="2"/>
    <x v="1"/>
    <n v="0.1"/>
    <n v="5.000000000000001E-3"/>
    <n v="5.0000000000000012E-4"/>
    <n v="-2924.8595"/>
    <n v="-5849718.9999999991"/>
    <n v="2025"/>
    <x v="2"/>
    <n v="9"/>
    <s v="Q3"/>
  </r>
  <r>
    <s v="ORD-01512"/>
    <d v="2025-08-24T00:00:00"/>
    <s v="CUST-1159"/>
    <s v="Arjun Gupta"/>
    <x v="3"/>
    <x v="3"/>
    <x v="2"/>
    <s v="Gujarat"/>
    <s v="Surat"/>
    <n v="2"/>
    <n v="26750.77"/>
    <n v="0.15"/>
    <n v="31923.040000000001"/>
    <x v="2"/>
    <x v="2"/>
    <x v="2"/>
    <n v="0.3"/>
    <n v="4.4999999999999998E-2"/>
    <n v="1.35E-2"/>
    <n v="-31923.0265"/>
    <n v="-2364668.6296296297"/>
    <n v="2025"/>
    <x v="7"/>
    <n v="8"/>
    <s v="Q3"/>
  </r>
  <r>
    <s v="ORD-01513"/>
    <d v="2025-08-27T00:00:00"/>
    <s v="CUST-1047"/>
    <s v="Aarav Kumar"/>
    <x v="1"/>
    <x v="7"/>
    <x v="0"/>
    <s v="Uttar Pradesh"/>
    <s v="Kanpur"/>
    <n v="2"/>
    <n v="3575.89"/>
    <n v="0.05"/>
    <n v="4843.9399999999996"/>
    <x v="1"/>
    <x v="1"/>
    <x v="2"/>
    <n v="0.1"/>
    <n v="5.000000000000001E-3"/>
    <n v="5.0000000000000012E-4"/>
    <n v="-4843.9394999999995"/>
    <n v="-9687878.9999999963"/>
    <n v="2025"/>
    <x v="7"/>
    <n v="8"/>
    <s v="Q3"/>
  </r>
  <r>
    <s v="ORD-01514"/>
    <d v="2025-09-23T00:00:00"/>
    <s v="CUST-1356"/>
    <s v="Priya Verma"/>
    <x v="3"/>
    <x v="14"/>
    <x v="2"/>
    <s v="Rajasthan"/>
    <s v="Jaipur"/>
    <n v="2"/>
    <n v="59623.25"/>
    <n v="0.05"/>
    <n v="79355.22"/>
    <x v="4"/>
    <x v="1"/>
    <x v="2"/>
    <n v="0.1"/>
    <n v="5.000000000000001E-3"/>
    <n v="5.0000000000000012E-4"/>
    <n v="-79355.219500000007"/>
    <n v="-158710438.99999997"/>
    <n v="2025"/>
    <x v="2"/>
    <n v="9"/>
    <s v="Q3"/>
  </r>
  <r>
    <s v="ORD-01515"/>
    <d v="2025-12-25T00:00:00"/>
    <s v="CUST-2554"/>
    <s v="Arjun Verma"/>
    <x v="4"/>
    <x v="22"/>
    <x v="1"/>
    <s v="Chhattisgarh"/>
    <s v="Raipur"/>
    <n v="2"/>
    <n v="1245.97"/>
    <n v="0.15"/>
    <n v="1391.62"/>
    <x v="0"/>
    <x v="0"/>
    <x v="1"/>
    <n v="0.3"/>
    <n v="4.4999999999999998E-2"/>
    <n v="1.35E-2"/>
    <n v="-1391.6064999999999"/>
    <n v="-103081.96296296295"/>
    <n v="2025"/>
    <x v="1"/>
    <n v="12"/>
    <s v="Q4"/>
  </r>
  <r>
    <s v="ORD-01516"/>
    <d v="2025-12-06T00:00:00"/>
    <s v="CUST-1202"/>
    <s v="Ananya Sharma"/>
    <x v="1"/>
    <x v="1"/>
    <x v="4"/>
    <s v="West Bengal"/>
    <s v="Durgapur"/>
    <n v="2"/>
    <n v="4342.0200000000004"/>
    <n v="0"/>
    <n v="7327.78"/>
    <x v="1"/>
    <x v="1"/>
    <x v="2"/>
    <n v="0"/>
    <n v="0"/>
    <n v="0"/>
    <n v="-7327.78"/>
    <e v="#DIV/0!"/>
    <n v="2025"/>
    <x v="1"/>
    <n v="12"/>
    <s v="Q4"/>
  </r>
  <r>
    <s v="ORD-01517"/>
    <d v="2025-03-06T00:00:00"/>
    <s v="CUST-2287"/>
    <s v="Arjun Joshi"/>
    <x v="0"/>
    <x v="6"/>
    <x v="2"/>
    <s v="Rajasthan"/>
    <s v="Jaipur"/>
    <n v="1"/>
    <n v="14419.12"/>
    <n v="0.05"/>
    <n v="9636.81"/>
    <x v="1"/>
    <x v="2"/>
    <x v="2"/>
    <n v="0.05"/>
    <n v="2.5000000000000005E-3"/>
    <n v="1.2500000000000003E-4"/>
    <n v="-9636.809874999999"/>
    <n v="-77094478.99999997"/>
    <n v="2025"/>
    <x v="3"/>
    <n v="3"/>
    <s v="Q1"/>
  </r>
  <r>
    <s v="ORD-01518"/>
    <d v="2025-06-26T00:00:00"/>
    <s v="CUST-1550"/>
    <s v="Rahul Kumar"/>
    <x v="1"/>
    <x v="1"/>
    <x v="2"/>
    <s v="Gujarat"/>
    <s v="Surat"/>
    <n v="1"/>
    <n v="1748.81"/>
    <n v="0.1"/>
    <n v="1321.41"/>
    <x v="0"/>
    <x v="0"/>
    <x v="1"/>
    <n v="0.1"/>
    <n v="1.0000000000000002E-2"/>
    <n v="1.0000000000000002E-3"/>
    <n v="-1321.4090000000001"/>
    <n v="-1321408.9999999998"/>
    <n v="2025"/>
    <x v="9"/>
    <n v="6"/>
    <s v="Q2"/>
  </r>
  <r>
    <s v="ORD-01519"/>
    <d v="2025-01-03T00:00:00"/>
    <s v="CUST-2052"/>
    <s v="Isha Verma"/>
    <x v="0"/>
    <x v="0"/>
    <x v="3"/>
    <s v="Karnataka"/>
    <s v="Mysuru"/>
    <n v="1"/>
    <n v="6845.25"/>
    <n v="0.1"/>
    <n v="4123.96"/>
    <x v="2"/>
    <x v="2"/>
    <x v="0"/>
    <n v="0.1"/>
    <n v="1.0000000000000002E-2"/>
    <n v="1.0000000000000002E-3"/>
    <n v="-4123.9589999999998"/>
    <n v="-4123958.9999999991"/>
    <n v="2025"/>
    <x v="5"/>
    <n v="1"/>
    <s v="Q1"/>
  </r>
  <r>
    <s v="ORD-01520"/>
    <d v="2025-05-22T00:00:00"/>
    <s v="CUST-2042"/>
    <s v="Neha Nair"/>
    <x v="3"/>
    <x v="18"/>
    <x v="4"/>
    <s v="Bihar"/>
    <s v="Patna"/>
    <n v="2"/>
    <n v="4450.3"/>
    <n v="0.05"/>
    <n v="6831.31"/>
    <x v="2"/>
    <x v="1"/>
    <x v="0"/>
    <n v="0.1"/>
    <n v="5.000000000000001E-3"/>
    <n v="5.0000000000000012E-4"/>
    <n v="-6831.3095000000003"/>
    <n v="-13662618.999999998"/>
    <n v="2025"/>
    <x v="6"/>
    <n v="5"/>
    <s v="Q2"/>
  </r>
  <r>
    <s v="ORD-01521"/>
    <d v="2025-06-07T00:00:00"/>
    <s v="CUST-1991"/>
    <s v="Kiran Kumar"/>
    <x v="4"/>
    <x v="15"/>
    <x v="3"/>
    <s v="Karnataka"/>
    <s v="Mysuru"/>
    <n v="1"/>
    <n v="633.79999999999995"/>
    <n v="0.1"/>
    <n v="383.4"/>
    <x v="1"/>
    <x v="1"/>
    <x v="1"/>
    <n v="0.1"/>
    <n v="1.0000000000000002E-2"/>
    <n v="1.0000000000000002E-3"/>
    <n v="-383.399"/>
    <n v="-383398.99999999988"/>
    <n v="2025"/>
    <x v="9"/>
    <n v="6"/>
    <s v="Q2"/>
  </r>
  <r>
    <s v="ORD-01522"/>
    <d v="2025-11-20T00:00:00"/>
    <s v="CUST-2014"/>
    <s v="Aarav Nair"/>
    <x v="2"/>
    <x v="20"/>
    <x v="3"/>
    <s v="Karnataka"/>
    <s v="Mysuru"/>
    <n v="2"/>
    <n v="3548.24"/>
    <n v="0.1"/>
    <n v="4528.22"/>
    <x v="1"/>
    <x v="1"/>
    <x v="1"/>
    <n v="0.2"/>
    <n v="2.0000000000000004E-2"/>
    <n v="4.000000000000001E-3"/>
    <n v="-4528.2160000000003"/>
    <n v="-1132053.9999999998"/>
    <n v="2025"/>
    <x v="8"/>
    <n v="11"/>
    <s v="Q4"/>
  </r>
  <r>
    <s v="ORD-01523"/>
    <d v="2025-05-26T00:00:00"/>
    <s v="CUST-2033"/>
    <s v="Priya Kumar"/>
    <x v="0"/>
    <x v="11"/>
    <x v="0"/>
    <s v="Haryana"/>
    <s v="Faridabad"/>
    <n v="1"/>
    <n v="2352.84"/>
    <n v="0.1"/>
    <n v="1685.86"/>
    <x v="4"/>
    <x v="2"/>
    <x v="1"/>
    <n v="0.1"/>
    <n v="1.0000000000000002E-2"/>
    <n v="1.0000000000000002E-3"/>
    <n v="-1685.8589999999999"/>
    <n v="-1685858.9999999995"/>
    <n v="2025"/>
    <x v="6"/>
    <n v="5"/>
    <s v="Q2"/>
  </r>
  <r>
    <s v="ORD-01524"/>
    <d v="2025-10-20T00:00:00"/>
    <s v="CUST-1875"/>
    <s v="Meera Rao"/>
    <x v="0"/>
    <x v="11"/>
    <x v="4"/>
    <s v="Bihar"/>
    <s v="Patna"/>
    <n v="3"/>
    <n v="4056.23"/>
    <n v="0.1"/>
    <n v="8350.5499999999993"/>
    <x v="1"/>
    <x v="0"/>
    <x v="2"/>
    <n v="0.30000000000000004"/>
    <n v="3.0000000000000006E-2"/>
    <n v="9.0000000000000028E-3"/>
    <n v="-8350.5409999999993"/>
    <n v="-927837.88888888853"/>
    <n v="2025"/>
    <x v="10"/>
    <n v="10"/>
    <s v="Q4"/>
  </r>
  <r>
    <s v="ORD-01525"/>
    <d v="2025-06-02T00:00:00"/>
    <s v="CUST-2552"/>
    <s v="Kiran Rao"/>
    <x v="0"/>
    <x v="5"/>
    <x v="2"/>
    <s v="Goa"/>
    <s v="Margao"/>
    <n v="1"/>
    <n v="15349.07"/>
    <n v="0.05"/>
    <n v="10051.82"/>
    <x v="2"/>
    <x v="1"/>
    <x v="1"/>
    <n v="0.05"/>
    <n v="2.5000000000000005E-3"/>
    <n v="1.2500000000000003E-4"/>
    <n v="-10051.819874999999"/>
    <n v="-80414558.99999997"/>
    <n v="2025"/>
    <x v="9"/>
    <n v="6"/>
    <s v="Q2"/>
  </r>
  <r>
    <s v="ORD-01526"/>
    <d v="2025-07-12T00:00:00"/>
    <s v="CUST-2342"/>
    <s v="Vikram Gupta"/>
    <x v="4"/>
    <x v="24"/>
    <x v="2"/>
    <s v="Goa"/>
    <s v="Panaji"/>
    <n v="2"/>
    <n v="5353.74"/>
    <n v="0.15"/>
    <n v="7728.27"/>
    <x v="3"/>
    <x v="1"/>
    <x v="2"/>
    <n v="0.3"/>
    <n v="4.4999999999999998E-2"/>
    <n v="1.35E-2"/>
    <n v="-7728.2565000000004"/>
    <n v="-572463.4444444445"/>
    <n v="2025"/>
    <x v="4"/>
    <n v="7"/>
    <s v="Q3"/>
  </r>
  <r>
    <s v="ORD-01527"/>
    <d v="2025-03-14T00:00:00"/>
    <s v="CUST-1040"/>
    <s v="Meera Rao"/>
    <x v="3"/>
    <x v="14"/>
    <x v="3"/>
    <s v="Telangana"/>
    <s v="Warangal"/>
    <n v="2"/>
    <n v="41735.660000000003"/>
    <n v="0.05"/>
    <n v="58906.14"/>
    <x v="4"/>
    <x v="0"/>
    <x v="2"/>
    <n v="0.1"/>
    <n v="5.000000000000001E-3"/>
    <n v="5.0000000000000012E-4"/>
    <n v="-58906.139499999997"/>
    <n v="-117812278.99999997"/>
    <n v="2025"/>
    <x v="3"/>
    <n v="3"/>
    <s v="Q1"/>
  </r>
  <r>
    <s v="ORD-01528"/>
    <d v="2025-11-01T00:00:00"/>
    <s v="CUST-2497"/>
    <s v="Aarav Verma"/>
    <x v="0"/>
    <x v="6"/>
    <x v="3"/>
    <s v="Karnataka"/>
    <s v="Mysuru"/>
    <n v="1"/>
    <n v="3943.39"/>
    <n v="0.2"/>
    <n v="2602.62"/>
    <x v="2"/>
    <x v="0"/>
    <x v="2"/>
    <n v="0.2"/>
    <n v="4.0000000000000008E-2"/>
    <n v="8.0000000000000019E-3"/>
    <n v="-2602.6120000000001"/>
    <n v="-325326.49999999994"/>
    <n v="2025"/>
    <x v="8"/>
    <n v="11"/>
    <s v="Q4"/>
  </r>
  <r>
    <s v="ORD-01529"/>
    <d v="2025-12-10T00:00:00"/>
    <s v="CUST-1613"/>
    <s v="Sneha Patel"/>
    <x v="0"/>
    <x v="6"/>
    <x v="2"/>
    <s v="Rajasthan"/>
    <s v="Udaipur"/>
    <n v="1"/>
    <n v="15035.85"/>
    <n v="0"/>
    <n v="12692.56"/>
    <x v="2"/>
    <x v="1"/>
    <x v="1"/>
    <n v="0"/>
    <n v="0"/>
    <n v="0"/>
    <n v="-12692.56"/>
    <e v="#DIV/0!"/>
    <n v="2025"/>
    <x v="1"/>
    <n v="12"/>
    <s v="Q4"/>
  </r>
  <r>
    <s v="ORD-01530"/>
    <d v="2025-05-20T00:00:00"/>
    <s v="CUST-2118"/>
    <s v="Sneha Joshi"/>
    <x v="0"/>
    <x v="11"/>
    <x v="2"/>
    <s v="Maharashtra"/>
    <s v="Mumbai"/>
    <n v="3"/>
    <n v="15716.05"/>
    <n v="0.05"/>
    <n v="33010.129999999997"/>
    <x v="4"/>
    <x v="1"/>
    <x v="2"/>
    <n v="0.15000000000000002"/>
    <n v="7.5000000000000015E-3"/>
    <n v="1.1250000000000003E-3"/>
    <n v="-33010.128874999995"/>
    <n v="-29342336.777777765"/>
    <n v="2025"/>
    <x v="6"/>
    <n v="5"/>
    <s v="Q2"/>
  </r>
  <r>
    <s v="ORD-01531"/>
    <d v="2025-07-06T00:00:00"/>
    <s v="CUST-2007"/>
    <s v="Kiran Rao"/>
    <x v="0"/>
    <x v="11"/>
    <x v="3"/>
    <s v="Karnataka"/>
    <s v="Bengaluru"/>
    <n v="1"/>
    <n v="9753.57"/>
    <n v="0"/>
    <n v="6891.84"/>
    <x v="0"/>
    <x v="0"/>
    <x v="0"/>
    <n v="0"/>
    <n v="0"/>
    <n v="0"/>
    <n v="-6891.84"/>
    <e v="#DIV/0!"/>
    <n v="2025"/>
    <x v="4"/>
    <n v="7"/>
    <s v="Q3"/>
  </r>
  <r>
    <s v="ORD-01532"/>
    <d v="2025-10-20T00:00:00"/>
    <s v="CUST-1058"/>
    <s v="Ananya Verma"/>
    <x v="3"/>
    <x v="14"/>
    <x v="3"/>
    <s v="Karnataka"/>
    <s v="Mysuru"/>
    <n v="3"/>
    <n v="59447.42"/>
    <n v="0.1"/>
    <n v="122611.82"/>
    <x v="0"/>
    <x v="1"/>
    <x v="2"/>
    <n v="0.30000000000000004"/>
    <n v="3.0000000000000006E-2"/>
    <n v="9.0000000000000028E-3"/>
    <n v="-122611.811"/>
    <n v="-13623534.555555552"/>
    <n v="2025"/>
    <x v="10"/>
    <n v="10"/>
    <s v="Q4"/>
  </r>
  <r>
    <s v="ORD-01533"/>
    <d v="2025-03-02T00:00:00"/>
    <s v="CUST-1962"/>
    <s v="Aarav Joshi"/>
    <x v="3"/>
    <x v="3"/>
    <x v="4"/>
    <s v="West Bengal"/>
    <s v="Durgapur"/>
    <n v="3"/>
    <n v="55146.62"/>
    <n v="0"/>
    <n v="106119.32"/>
    <x v="0"/>
    <x v="1"/>
    <x v="2"/>
    <n v="0"/>
    <n v="0"/>
    <n v="0"/>
    <n v="-106119.32"/>
    <e v="#DIV/0!"/>
    <n v="2025"/>
    <x v="3"/>
    <n v="3"/>
    <s v="Q1"/>
  </r>
  <r>
    <s v="ORD-01534"/>
    <d v="2025-07-17T00:00:00"/>
    <s v="CUST-1618"/>
    <s v="Aarav Gupta"/>
    <x v="3"/>
    <x v="18"/>
    <x v="3"/>
    <s v="Karnataka"/>
    <s v="Mysuru"/>
    <n v="2"/>
    <n v="47939.09"/>
    <n v="0.1"/>
    <n v="68841.16"/>
    <x v="2"/>
    <x v="0"/>
    <x v="0"/>
    <n v="0.2"/>
    <n v="2.0000000000000004E-2"/>
    <n v="4.000000000000001E-3"/>
    <n v="-68841.156000000003"/>
    <n v="-17210288.999999996"/>
    <n v="2025"/>
    <x v="4"/>
    <n v="7"/>
    <s v="Q3"/>
  </r>
  <r>
    <s v="ORD-01535"/>
    <d v="2025-10-22T00:00:00"/>
    <s v="CUST-1350"/>
    <s v="Neha Kumar"/>
    <x v="4"/>
    <x v="15"/>
    <x v="2"/>
    <s v="Rajasthan"/>
    <s v="Udaipur"/>
    <n v="3"/>
    <n v="6739.65"/>
    <n v="0.15"/>
    <n v="14026.03"/>
    <x v="2"/>
    <x v="0"/>
    <x v="0"/>
    <n v="0.44999999999999996"/>
    <n v="6.7499999999999991E-2"/>
    <n v="3.0374999999999992E-2"/>
    <n v="-14025.999625"/>
    <n v="-461761.30452674913"/>
    <n v="2025"/>
    <x v="10"/>
    <n v="10"/>
    <s v="Q4"/>
  </r>
  <r>
    <s v="ORD-01536"/>
    <d v="2025-11-15T00:00:00"/>
    <s v="CUST-2299"/>
    <s v="Arjun Rao"/>
    <x v="3"/>
    <x v="14"/>
    <x v="4"/>
    <s v="West Bengal"/>
    <s v="Kolkata"/>
    <n v="2"/>
    <n v="8192.49"/>
    <n v="0"/>
    <n v="10610.96"/>
    <x v="0"/>
    <x v="1"/>
    <x v="1"/>
    <n v="0"/>
    <n v="0"/>
    <n v="0"/>
    <n v="-10610.96"/>
    <e v="#DIV/0!"/>
    <n v="2025"/>
    <x v="8"/>
    <n v="11"/>
    <s v="Q4"/>
  </r>
  <r>
    <s v="ORD-01537"/>
    <d v="2025-10-29T00:00:00"/>
    <s v="CUST-2563"/>
    <s v="Kiran Rao"/>
    <x v="1"/>
    <x v="17"/>
    <x v="0"/>
    <s v="Delhi"/>
    <s v="Delhi"/>
    <n v="2"/>
    <n v="1536.47"/>
    <n v="0"/>
    <n v="2141.9299999999998"/>
    <x v="0"/>
    <x v="2"/>
    <x v="0"/>
    <n v="0"/>
    <n v="0"/>
    <n v="0"/>
    <n v="-2141.9299999999998"/>
    <e v="#DIV/0!"/>
    <n v="2025"/>
    <x v="10"/>
    <n v="10"/>
    <s v="Q4"/>
  </r>
  <r>
    <s v="ORD-01538"/>
    <d v="2025-12-10T00:00:00"/>
    <s v="CUST-1286"/>
    <s v="Arjun Patel"/>
    <x v="1"/>
    <x v="1"/>
    <x v="0"/>
    <s v="Uttar Pradesh"/>
    <s v="Kanpur"/>
    <n v="4"/>
    <n v="567.52"/>
    <n v="0.15"/>
    <n v="1581.15"/>
    <x v="3"/>
    <x v="1"/>
    <x v="0"/>
    <n v="0.6"/>
    <n v="0.09"/>
    <n v="5.3999999999999999E-2"/>
    <n v="-1581.096"/>
    <n v="-29279.555555555555"/>
    <n v="2025"/>
    <x v="1"/>
    <n v="12"/>
    <s v="Q4"/>
  </r>
  <r>
    <s v="ORD-01539"/>
    <d v="2025-01-11T00:00:00"/>
    <s v="CUST-1045"/>
    <s v="Kiran Gupta"/>
    <x v="1"/>
    <x v="21"/>
    <x v="1"/>
    <s v="Madhya Pradesh"/>
    <s v="Indore"/>
    <n v="1"/>
    <n v="291.24"/>
    <n v="0.05"/>
    <n v="194.3"/>
    <x v="1"/>
    <x v="2"/>
    <x v="2"/>
    <n v="0.05"/>
    <n v="2.5000000000000005E-3"/>
    <n v="1.2500000000000003E-4"/>
    <n v="-194.29987500000001"/>
    <n v="-1554398.9999999998"/>
    <n v="2025"/>
    <x v="5"/>
    <n v="1"/>
    <s v="Q1"/>
  </r>
  <r>
    <s v="ORD-01540"/>
    <d v="2025-03-03T00:00:00"/>
    <s v="CUST-1974"/>
    <s v="Neha Joshi"/>
    <x v="4"/>
    <x v="15"/>
    <x v="3"/>
    <s v="Andhra Pradesh"/>
    <s v="Visakhapatnam"/>
    <n v="1"/>
    <n v="1845.63"/>
    <n v="0.05"/>
    <n v="1367.04"/>
    <x v="1"/>
    <x v="1"/>
    <x v="1"/>
    <n v="0.05"/>
    <n v="2.5000000000000005E-3"/>
    <n v="1.2500000000000003E-4"/>
    <n v="-1367.0398749999999"/>
    <n v="-10936318.999999996"/>
    <n v="2025"/>
    <x v="3"/>
    <n v="3"/>
    <s v="Q1"/>
  </r>
  <r>
    <s v="ORD-01541"/>
    <d v="2025-11-29T00:00:00"/>
    <s v="CUST-1415"/>
    <s v="Rohan Reddy"/>
    <x v="3"/>
    <x v="14"/>
    <x v="0"/>
    <s v="Delhi"/>
    <s v="New Delhi"/>
    <n v="1"/>
    <n v="57410.94"/>
    <n v="0"/>
    <n v="44567.22"/>
    <x v="2"/>
    <x v="1"/>
    <x v="2"/>
    <n v="0"/>
    <n v="0"/>
    <n v="0"/>
    <n v="-44567.22"/>
    <e v="#DIV/0!"/>
    <n v="2025"/>
    <x v="8"/>
    <n v="11"/>
    <s v="Q4"/>
  </r>
  <r>
    <s v="ORD-01542"/>
    <d v="2025-08-14T00:00:00"/>
    <s v="CUST-1036"/>
    <s v="Vikram Patel"/>
    <x v="3"/>
    <x v="18"/>
    <x v="2"/>
    <s v="Rajasthan"/>
    <s v="Udaipur"/>
    <n v="2"/>
    <n v="16732"/>
    <n v="0.05"/>
    <n v="21853.7"/>
    <x v="3"/>
    <x v="1"/>
    <x v="2"/>
    <n v="0.1"/>
    <n v="5.000000000000001E-3"/>
    <n v="5.0000000000000012E-4"/>
    <n v="-21853.699500000002"/>
    <n v="-43707398.999999993"/>
    <n v="2025"/>
    <x v="7"/>
    <n v="8"/>
    <s v="Q3"/>
  </r>
  <r>
    <s v="ORD-01543"/>
    <d v="2025-06-02T00:00:00"/>
    <s v="CUST-1935"/>
    <s v="Priya Sharma"/>
    <x v="0"/>
    <x v="0"/>
    <x v="2"/>
    <s v="Rajasthan"/>
    <s v="Udaipur"/>
    <n v="1"/>
    <n v="17483.66"/>
    <n v="0"/>
    <n v="14320.71"/>
    <x v="0"/>
    <x v="0"/>
    <x v="1"/>
    <n v="0"/>
    <n v="0"/>
    <n v="0"/>
    <n v="-14320.71"/>
    <e v="#DIV/0!"/>
    <n v="2025"/>
    <x v="9"/>
    <n v="6"/>
    <s v="Q2"/>
  </r>
  <r>
    <s v="ORD-01544"/>
    <d v="2025-07-18T00:00:00"/>
    <s v="CUST-2330"/>
    <s v="Priya Reddy"/>
    <x v="3"/>
    <x v="18"/>
    <x v="4"/>
    <s v="Jharkhand"/>
    <s v="Ranchi"/>
    <n v="4"/>
    <n v="39427.980000000003"/>
    <n v="0.1"/>
    <n v="106235.1"/>
    <x v="2"/>
    <x v="1"/>
    <x v="2"/>
    <n v="0.4"/>
    <n v="4.0000000000000008E-2"/>
    <n v="1.6000000000000004E-2"/>
    <n v="-106235.084"/>
    <n v="-6639692.7499999981"/>
    <n v="2025"/>
    <x v="4"/>
    <n v="7"/>
    <s v="Q3"/>
  </r>
  <r>
    <s v="ORD-01545"/>
    <d v="2025-02-21T00:00:00"/>
    <s v="CUST-1038"/>
    <s v="Kiran Sharma"/>
    <x v="1"/>
    <x v="21"/>
    <x v="4"/>
    <s v="Odisha"/>
    <s v="Cuttack"/>
    <n v="1"/>
    <n v="1376.98"/>
    <n v="0.05"/>
    <n v="851.91"/>
    <x v="0"/>
    <x v="1"/>
    <x v="0"/>
    <n v="0.05"/>
    <n v="2.5000000000000005E-3"/>
    <n v="1.2500000000000003E-4"/>
    <n v="-851.90987499999994"/>
    <n v="-6815278.9999999981"/>
    <n v="2025"/>
    <x v="11"/>
    <n v="2"/>
    <s v="Q1"/>
  </r>
  <r>
    <s v="ORD-01546"/>
    <d v="2025-09-17T00:00:00"/>
    <s v="CUST-1239"/>
    <s v="Kiran Verma"/>
    <x v="2"/>
    <x v="2"/>
    <x v="1"/>
    <s v="Chhattisgarh"/>
    <s v="Bilaspur"/>
    <n v="3"/>
    <n v="3681.06"/>
    <n v="0.1"/>
    <n v="6425.01"/>
    <x v="1"/>
    <x v="1"/>
    <x v="1"/>
    <n v="0.30000000000000004"/>
    <n v="3.0000000000000006E-2"/>
    <n v="9.0000000000000028E-3"/>
    <n v="-6425.0010000000002"/>
    <n v="-713888.99999999977"/>
    <n v="2025"/>
    <x v="2"/>
    <n v="9"/>
    <s v="Q3"/>
  </r>
  <r>
    <s v="ORD-01547"/>
    <d v="2025-02-28T00:00:00"/>
    <s v="CUST-1907"/>
    <s v="Rohan Singh"/>
    <x v="4"/>
    <x v="12"/>
    <x v="0"/>
    <s v="Punjab"/>
    <s v="Amritsar"/>
    <n v="1"/>
    <n v="2362.31"/>
    <n v="0.05"/>
    <n v="1926.67"/>
    <x v="1"/>
    <x v="0"/>
    <x v="0"/>
    <n v="0.05"/>
    <n v="2.5000000000000005E-3"/>
    <n v="1.2500000000000003E-4"/>
    <n v="-1926.669875"/>
    <n v="-15413358.999999996"/>
    <n v="2025"/>
    <x v="11"/>
    <n v="2"/>
    <s v="Q1"/>
  </r>
  <r>
    <s v="ORD-01548"/>
    <d v="2025-03-13T00:00:00"/>
    <s v="CUST-1784"/>
    <s v="Vikram Verma"/>
    <x v="3"/>
    <x v="18"/>
    <x v="4"/>
    <s v="Jharkhand"/>
    <s v="Ranchi"/>
    <n v="1"/>
    <n v="63982.32"/>
    <n v="0.05"/>
    <n v="43724.75"/>
    <x v="1"/>
    <x v="0"/>
    <x v="2"/>
    <n v="0.05"/>
    <n v="2.5000000000000005E-3"/>
    <n v="1.2500000000000003E-4"/>
    <n v="-43724.749875000001"/>
    <n v="-349797998.99999994"/>
    <n v="2025"/>
    <x v="3"/>
    <n v="3"/>
    <s v="Q1"/>
  </r>
  <r>
    <s v="ORD-01549"/>
    <d v="2025-05-28T00:00:00"/>
    <s v="CUST-2483"/>
    <s v="Rohan Patel"/>
    <x v="4"/>
    <x v="19"/>
    <x v="4"/>
    <s v="Odisha"/>
    <s v="Bhubaneswar"/>
    <n v="1"/>
    <n v="7701.75"/>
    <n v="0.05"/>
    <n v="5590.2"/>
    <x v="1"/>
    <x v="1"/>
    <x v="2"/>
    <n v="0.05"/>
    <n v="2.5000000000000005E-3"/>
    <n v="1.2500000000000003E-4"/>
    <n v="-5590.1998750000002"/>
    <n v="-44721598.999999993"/>
    <n v="2025"/>
    <x v="6"/>
    <n v="5"/>
    <s v="Q2"/>
  </r>
  <r>
    <s v="ORD-01550"/>
    <d v="2025-12-15T00:00:00"/>
    <s v="CUST-1167"/>
    <s v="Isha Rao"/>
    <x v="3"/>
    <x v="14"/>
    <x v="0"/>
    <s v="Uttar Pradesh"/>
    <s v="Lucknow"/>
    <n v="1"/>
    <n v="3166.16"/>
    <n v="0.15"/>
    <n v="2116.9899999999998"/>
    <x v="2"/>
    <x v="0"/>
    <x v="1"/>
    <n v="0.15"/>
    <n v="2.2499999999999999E-2"/>
    <n v="3.375E-3"/>
    <n v="-2116.986625"/>
    <n v="-627255.29629629629"/>
    <n v="2025"/>
    <x v="1"/>
    <n v="12"/>
    <s v="Q4"/>
  </r>
  <r>
    <s v="ORD-01551"/>
    <d v="2025-03-04T00:00:00"/>
    <s v="CUST-2237"/>
    <s v="Neha Kumar"/>
    <x v="0"/>
    <x v="5"/>
    <x v="3"/>
    <s v="Andhra Pradesh"/>
    <s v="Visakhapatnam"/>
    <n v="2"/>
    <n v="17096.53"/>
    <n v="0.05"/>
    <n v="26254.74"/>
    <x v="4"/>
    <x v="1"/>
    <x v="2"/>
    <n v="0.1"/>
    <n v="5.000000000000001E-3"/>
    <n v="5.0000000000000012E-4"/>
    <n v="-26254.739500000003"/>
    <n v="-52509478.999999993"/>
    <n v="2025"/>
    <x v="3"/>
    <n v="3"/>
    <s v="Q1"/>
  </r>
  <r>
    <s v="ORD-01552"/>
    <d v="2025-11-06T00:00:00"/>
    <s v="CUST-1732"/>
    <s v="Rohan Sharma"/>
    <x v="0"/>
    <x v="11"/>
    <x v="2"/>
    <s v="Gujarat"/>
    <s v="Surat"/>
    <n v="4"/>
    <n v="13174.43"/>
    <n v="0"/>
    <n v="38334.550000000003"/>
    <x v="4"/>
    <x v="1"/>
    <x v="2"/>
    <n v="0"/>
    <n v="0"/>
    <n v="0"/>
    <n v="-38334.550000000003"/>
    <e v="#DIV/0!"/>
    <n v="2025"/>
    <x v="8"/>
    <n v="11"/>
    <s v="Q4"/>
  </r>
  <r>
    <s v="ORD-01553"/>
    <d v="2025-08-31T00:00:00"/>
    <s v="CUST-2016"/>
    <s v="Vikram Patel"/>
    <x v="1"/>
    <x v="7"/>
    <x v="3"/>
    <s v="Andhra Pradesh"/>
    <s v="Vijayawada"/>
    <n v="1"/>
    <n v="641.30999999999995"/>
    <n v="0.05"/>
    <n v="455.05"/>
    <x v="1"/>
    <x v="0"/>
    <x v="2"/>
    <n v="0.05"/>
    <n v="2.5000000000000005E-3"/>
    <n v="1.2500000000000003E-4"/>
    <n v="-455.04987499999999"/>
    <n v="-3640398.9999999991"/>
    <n v="2025"/>
    <x v="7"/>
    <n v="8"/>
    <s v="Q3"/>
  </r>
  <r>
    <s v="ORD-01554"/>
    <d v="2025-11-26T00:00:00"/>
    <s v="CUST-1759"/>
    <s v="Sneha Singh"/>
    <x v="0"/>
    <x v="0"/>
    <x v="2"/>
    <s v="Goa"/>
    <s v="Panaji"/>
    <n v="2"/>
    <n v="12302.03"/>
    <n v="0"/>
    <n v="19928.63"/>
    <x v="4"/>
    <x v="0"/>
    <x v="2"/>
    <n v="0"/>
    <n v="0"/>
    <n v="0"/>
    <n v="-19928.63"/>
    <e v="#DIV/0!"/>
    <n v="2025"/>
    <x v="8"/>
    <n v="11"/>
    <s v="Q4"/>
  </r>
  <r>
    <s v="ORD-01555"/>
    <d v="2025-04-17T00:00:00"/>
    <s v="CUST-2390"/>
    <s v="Kiran Rao"/>
    <x v="4"/>
    <x v="19"/>
    <x v="4"/>
    <s v="Bihar"/>
    <s v="Patna"/>
    <n v="1"/>
    <n v="5998.88"/>
    <n v="0"/>
    <n v="4745.53"/>
    <x v="2"/>
    <x v="0"/>
    <x v="1"/>
    <n v="0"/>
    <n v="0"/>
    <n v="0"/>
    <n v="-4745.53"/>
    <e v="#DIV/0!"/>
    <n v="2025"/>
    <x v="0"/>
    <n v="4"/>
    <s v="Q2"/>
  </r>
  <r>
    <s v="ORD-01556"/>
    <d v="2025-08-14T00:00:00"/>
    <s v="CUST-1321"/>
    <s v="Vikram Nair"/>
    <x v="4"/>
    <x v="12"/>
    <x v="2"/>
    <s v="Maharashtra"/>
    <s v="Mumbai"/>
    <n v="1"/>
    <n v="2359.6999999999998"/>
    <n v="0.05"/>
    <n v="1749.84"/>
    <x v="4"/>
    <x v="1"/>
    <x v="1"/>
    <n v="0.05"/>
    <n v="2.5000000000000005E-3"/>
    <n v="1.2500000000000003E-4"/>
    <n v="-1749.8398749999999"/>
    <n v="-13998718.999999996"/>
    <n v="2025"/>
    <x v="7"/>
    <n v="8"/>
    <s v="Q3"/>
  </r>
  <r>
    <s v="ORD-01557"/>
    <d v="2025-11-09T00:00:00"/>
    <s v="CUST-2329"/>
    <s v="Rahul Singh"/>
    <x v="4"/>
    <x v="24"/>
    <x v="2"/>
    <s v="Goa"/>
    <s v="Margao"/>
    <n v="2"/>
    <n v="6946.8"/>
    <n v="0.05"/>
    <n v="9514.51"/>
    <x v="1"/>
    <x v="1"/>
    <x v="2"/>
    <n v="0.1"/>
    <n v="5.000000000000001E-3"/>
    <n v="5.0000000000000012E-4"/>
    <n v="-9514.5095000000001"/>
    <n v="-19029018.999999996"/>
    <n v="2025"/>
    <x v="8"/>
    <n v="11"/>
    <s v="Q4"/>
  </r>
  <r>
    <s v="ORD-01558"/>
    <d v="2025-08-06T00:00:00"/>
    <s v="CUST-1957"/>
    <s v="Priya Sharma"/>
    <x v="3"/>
    <x v="14"/>
    <x v="2"/>
    <s v="Maharashtra"/>
    <s v="Pune"/>
    <n v="1"/>
    <n v="7028.61"/>
    <n v="0.2"/>
    <n v="4898.01"/>
    <x v="2"/>
    <x v="1"/>
    <x v="1"/>
    <n v="0.2"/>
    <n v="4.0000000000000008E-2"/>
    <n v="8.0000000000000019E-3"/>
    <n v="-4898.0020000000004"/>
    <n v="-612250.24999999988"/>
    <n v="2025"/>
    <x v="7"/>
    <n v="8"/>
    <s v="Q3"/>
  </r>
  <r>
    <s v="ORD-01559"/>
    <d v="2025-08-29T00:00:00"/>
    <s v="CUST-2206"/>
    <s v="Vikram Singh"/>
    <x v="4"/>
    <x v="22"/>
    <x v="2"/>
    <s v="Gujarat"/>
    <s v="Ahmedabad"/>
    <n v="3"/>
    <n v="4660.28"/>
    <n v="0"/>
    <n v="9338.9"/>
    <x v="0"/>
    <x v="1"/>
    <x v="1"/>
    <n v="0"/>
    <n v="0"/>
    <n v="0"/>
    <n v="-9338.9"/>
    <e v="#DIV/0!"/>
    <n v="2025"/>
    <x v="7"/>
    <n v="8"/>
    <s v="Q3"/>
  </r>
  <r>
    <s v="ORD-01560"/>
    <d v="2025-09-16T00:00:00"/>
    <s v="CUST-1968"/>
    <s v="Ananya Sharma"/>
    <x v="1"/>
    <x v="9"/>
    <x v="2"/>
    <s v="Rajasthan"/>
    <s v="Jaipur"/>
    <n v="3"/>
    <n v="297.14"/>
    <n v="0.1"/>
    <n v="521.74"/>
    <x v="3"/>
    <x v="1"/>
    <x v="0"/>
    <n v="0.30000000000000004"/>
    <n v="3.0000000000000006E-2"/>
    <n v="9.0000000000000028E-3"/>
    <n v="-521.73099999999999"/>
    <n v="-57970.111111111095"/>
    <n v="2025"/>
    <x v="2"/>
    <n v="9"/>
    <s v="Q3"/>
  </r>
  <r>
    <s v="ORD-01561"/>
    <d v="2025-09-19T00:00:00"/>
    <s v="CUST-2107"/>
    <s v="Meera Rao"/>
    <x v="3"/>
    <x v="18"/>
    <x v="4"/>
    <s v="Bihar"/>
    <s v="Gaya"/>
    <n v="1"/>
    <n v="63014.83"/>
    <n v="0.05"/>
    <n v="41565.879999999997"/>
    <x v="2"/>
    <x v="1"/>
    <x v="1"/>
    <n v="0.05"/>
    <n v="2.5000000000000005E-3"/>
    <n v="1.2500000000000003E-4"/>
    <n v="-41565.879874999999"/>
    <n v="-332527038.99999994"/>
    <n v="2025"/>
    <x v="2"/>
    <n v="9"/>
    <s v="Q3"/>
  </r>
  <r>
    <s v="ORD-01562"/>
    <d v="2025-01-05T00:00:00"/>
    <s v="CUST-1664"/>
    <s v="Ananya Nair"/>
    <x v="3"/>
    <x v="18"/>
    <x v="4"/>
    <s v="Jharkhand"/>
    <s v="Ranchi"/>
    <n v="2"/>
    <n v="49224.29"/>
    <n v="0"/>
    <n v="67478.2"/>
    <x v="4"/>
    <x v="1"/>
    <x v="1"/>
    <n v="0"/>
    <n v="0"/>
    <n v="0"/>
    <n v="-67478.2"/>
    <e v="#DIV/0!"/>
    <n v="2025"/>
    <x v="5"/>
    <n v="1"/>
    <s v="Q1"/>
  </r>
  <r>
    <s v="ORD-01563"/>
    <d v="2025-09-18T00:00:00"/>
    <s v="CUST-1104"/>
    <s v="Neha Verma"/>
    <x v="3"/>
    <x v="16"/>
    <x v="0"/>
    <s v="Haryana"/>
    <s v="Faridabad"/>
    <n v="1"/>
    <n v="11587.11"/>
    <n v="0.2"/>
    <n v="8062.97"/>
    <x v="1"/>
    <x v="1"/>
    <x v="1"/>
    <n v="0.2"/>
    <n v="4.0000000000000008E-2"/>
    <n v="8.0000000000000019E-3"/>
    <n v="-8062.9620000000004"/>
    <n v="-1007870.2499999998"/>
    <n v="2025"/>
    <x v="2"/>
    <n v="9"/>
    <s v="Q3"/>
  </r>
  <r>
    <s v="ORD-01564"/>
    <d v="2025-02-23T00:00:00"/>
    <s v="CUST-2201"/>
    <s v="Isha Kumar"/>
    <x v="3"/>
    <x v="13"/>
    <x v="2"/>
    <s v="Maharashtra"/>
    <s v="Nagpur"/>
    <n v="2"/>
    <n v="23196.3"/>
    <n v="0.1"/>
    <n v="25977.94"/>
    <x v="0"/>
    <x v="1"/>
    <x v="0"/>
    <n v="0.2"/>
    <n v="2.0000000000000004E-2"/>
    <n v="4.000000000000001E-3"/>
    <n v="-25977.935999999998"/>
    <n v="-6494483.9999999981"/>
    <n v="2025"/>
    <x v="11"/>
    <n v="2"/>
    <s v="Q1"/>
  </r>
  <r>
    <s v="ORD-01565"/>
    <d v="2025-02-16T00:00:00"/>
    <s v="CUST-1875"/>
    <s v="Kiran Verma"/>
    <x v="2"/>
    <x v="10"/>
    <x v="3"/>
    <s v="Andhra Pradesh"/>
    <s v="Vijayawada"/>
    <n v="3"/>
    <n v="1459.71"/>
    <n v="0.1"/>
    <n v="3345.4"/>
    <x v="1"/>
    <x v="0"/>
    <x v="1"/>
    <n v="0.30000000000000004"/>
    <n v="3.0000000000000006E-2"/>
    <n v="9.0000000000000028E-3"/>
    <n v="-3345.3910000000001"/>
    <n v="-371710.11111111101"/>
    <n v="2025"/>
    <x v="11"/>
    <n v="2"/>
    <s v="Q1"/>
  </r>
  <r>
    <s v="ORD-01566"/>
    <d v="2025-08-03T00:00:00"/>
    <s v="CUST-1282"/>
    <s v="Neha Sharma"/>
    <x v="4"/>
    <x v="15"/>
    <x v="4"/>
    <s v="Bihar"/>
    <s v="Patna"/>
    <n v="3"/>
    <n v="7016.25"/>
    <n v="0.1"/>
    <n v="13746.74"/>
    <x v="2"/>
    <x v="1"/>
    <x v="1"/>
    <n v="0.30000000000000004"/>
    <n v="3.0000000000000006E-2"/>
    <n v="9.0000000000000028E-3"/>
    <n v="-13746.731"/>
    <n v="-1527414.555555555"/>
    <n v="2025"/>
    <x v="7"/>
    <n v="8"/>
    <s v="Q3"/>
  </r>
  <r>
    <s v="ORD-01567"/>
    <d v="2025-06-26T00:00:00"/>
    <s v="CUST-2390"/>
    <s v="Sneha Kumar"/>
    <x v="0"/>
    <x v="5"/>
    <x v="3"/>
    <s v="Karnataka"/>
    <s v="Bengaluru"/>
    <n v="1"/>
    <n v="1718.91"/>
    <n v="0.2"/>
    <n v="1055.46"/>
    <x v="0"/>
    <x v="0"/>
    <x v="2"/>
    <n v="0.2"/>
    <n v="4.0000000000000008E-2"/>
    <n v="8.0000000000000019E-3"/>
    <n v="-1055.452"/>
    <n v="-131931.49999999997"/>
    <n v="2025"/>
    <x v="9"/>
    <n v="6"/>
    <s v="Q2"/>
  </r>
  <r>
    <s v="ORD-01568"/>
    <d v="2025-01-09T00:00:00"/>
    <s v="CUST-1480"/>
    <s v="Arjun Verma"/>
    <x v="2"/>
    <x v="2"/>
    <x v="2"/>
    <s v="Goa"/>
    <s v="Margao"/>
    <n v="1"/>
    <n v="5946.68"/>
    <n v="0.1"/>
    <n v="4283.33"/>
    <x v="0"/>
    <x v="0"/>
    <x v="2"/>
    <n v="0.1"/>
    <n v="1.0000000000000002E-2"/>
    <n v="1.0000000000000002E-3"/>
    <n v="-4283.3289999999997"/>
    <n v="-4283328.9999999991"/>
    <n v="2025"/>
    <x v="5"/>
    <n v="1"/>
    <s v="Q1"/>
  </r>
  <r>
    <s v="ORD-01569"/>
    <d v="2025-04-09T00:00:00"/>
    <s v="CUST-2260"/>
    <s v="Ananya Reddy"/>
    <x v="4"/>
    <x v="22"/>
    <x v="1"/>
    <s v="Madhya Pradesh"/>
    <s v="Bhopal"/>
    <n v="2"/>
    <n v="8508.67"/>
    <n v="0"/>
    <n v="10749.57"/>
    <x v="0"/>
    <x v="1"/>
    <x v="1"/>
    <n v="0"/>
    <n v="0"/>
    <n v="0"/>
    <n v="-10749.57"/>
    <e v="#DIV/0!"/>
    <n v="2025"/>
    <x v="0"/>
    <n v="4"/>
    <s v="Q2"/>
  </r>
  <r>
    <s v="ORD-01570"/>
    <d v="2025-01-20T00:00:00"/>
    <s v="CUST-1617"/>
    <s v="Aarav Patel"/>
    <x v="3"/>
    <x v="3"/>
    <x v="2"/>
    <s v="Goa"/>
    <s v="Margao"/>
    <n v="4"/>
    <n v="44465.87"/>
    <n v="0"/>
    <n v="134207.19"/>
    <x v="0"/>
    <x v="1"/>
    <x v="1"/>
    <n v="0"/>
    <n v="0"/>
    <n v="0"/>
    <n v="-134207.19"/>
    <e v="#DIV/0!"/>
    <n v="2025"/>
    <x v="5"/>
    <n v="1"/>
    <s v="Q1"/>
  </r>
  <r>
    <s v="ORD-01571"/>
    <d v="2025-08-29T00:00:00"/>
    <s v="CUST-1445"/>
    <s v="Rahul Kumar"/>
    <x v="4"/>
    <x v="22"/>
    <x v="4"/>
    <s v="Odisha"/>
    <s v="Bhubaneswar"/>
    <n v="4"/>
    <n v="2310.21"/>
    <n v="0.1"/>
    <n v="5242.05"/>
    <x v="2"/>
    <x v="1"/>
    <x v="1"/>
    <n v="0.4"/>
    <n v="4.0000000000000008E-2"/>
    <n v="1.6000000000000004E-2"/>
    <n v="-5242.0340000000006"/>
    <n v="-327627.12499999994"/>
    <n v="2025"/>
    <x v="7"/>
    <n v="8"/>
    <s v="Q3"/>
  </r>
  <r>
    <s v="ORD-01572"/>
    <d v="2025-03-02T00:00:00"/>
    <s v="CUST-2353"/>
    <s v="Kiran Verma"/>
    <x v="2"/>
    <x v="10"/>
    <x v="4"/>
    <s v="Jharkhand"/>
    <s v="Ranchi"/>
    <n v="1"/>
    <n v="2776.59"/>
    <n v="0.1"/>
    <n v="1613.21"/>
    <x v="4"/>
    <x v="2"/>
    <x v="2"/>
    <n v="0.1"/>
    <n v="1.0000000000000002E-2"/>
    <n v="1.0000000000000002E-3"/>
    <n v="-1613.2090000000001"/>
    <n v="-1613208.9999999998"/>
    <n v="2025"/>
    <x v="3"/>
    <n v="3"/>
    <s v="Q1"/>
  </r>
  <r>
    <s v="ORD-01573"/>
    <d v="2025-06-27T00:00:00"/>
    <s v="CUST-1914"/>
    <s v="Sneha Patel"/>
    <x v="2"/>
    <x v="10"/>
    <x v="3"/>
    <s v="Telangana"/>
    <s v="Warangal"/>
    <n v="3"/>
    <n v="3549.78"/>
    <n v="0.1"/>
    <n v="7505.76"/>
    <x v="1"/>
    <x v="2"/>
    <x v="1"/>
    <n v="0.30000000000000004"/>
    <n v="3.0000000000000006E-2"/>
    <n v="9.0000000000000028E-3"/>
    <n v="-7505.7510000000002"/>
    <n v="-833972.33333333314"/>
    <n v="2025"/>
    <x v="9"/>
    <n v="6"/>
    <s v="Q2"/>
  </r>
  <r>
    <s v="ORD-01574"/>
    <d v="2025-12-04T00:00:00"/>
    <s v="CUST-1067"/>
    <s v="Kiran Sharma"/>
    <x v="0"/>
    <x v="5"/>
    <x v="0"/>
    <s v="Delhi"/>
    <s v="New Delhi"/>
    <n v="4"/>
    <n v="11160.01"/>
    <n v="0"/>
    <n v="30867.15"/>
    <x v="4"/>
    <x v="0"/>
    <x v="2"/>
    <n v="0"/>
    <n v="0"/>
    <n v="0"/>
    <n v="-30867.15"/>
    <e v="#DIV/0!"/>
    <n v="2025"/>
    <x v="1"/>
    <n v="12"/>
    <s v="Q4"/>
  </r>
  <r>
    <s v="ORD-01575"/>
    <d v="2025-03-03T00:00:00"/>
    <s v="CUST-1448"/>
    <s v="Kiran Verma"/>
    <x v="2"/>
    <x v="10"/>
    <x v="3"/>
    <s v="Tamil Nadu"/>
    <s v="Coimbatore"/>
    <n v="1"/>
    <n v="4813.18"/>
    <n v="0.15"/>
    <n v="2687.82"/>
    <x v="1"/>
    <x v="2"/>
    <x v="2"/>
    <n v="0.15"/>
    <n v="2.2499999999999999E-2"/>
    <n v="3.375E-3"/>
    <n v="-2687.8166250000004"/>
    <n v="-796390.11111111124"/>
    <n v="2025"/>
    <x v="3"/>
    <n v="3"/>
    <s v="Q1"/>
  </r>
  <r>
    <s v="ORD-01576"/>
    <d v="2025-05-25T00:00:00"/>
    <s v="CUST-1288"/>
    <s v="Meera Gupta"/>
    <x v="3"/>
    <x v="14"/>
    <x v="3"/>
    <s v="Telangana"/>
    <s v="Hyderabad"/>
    <n v="3"/>
    <n v="36692.629999999997"/>
    <n v="0.1"/>
    <n v="62699.18"/>
    <x v="4"/>
    <x v="2"/>
    <x v="2"/>
    <n v="0.30000000000000004"/>
    <n v="3.0000000000000006E-2"/>
    <n v="9.0000000000000028E-3"/>
    <n v="-62699.171000000002"/>
    <n v="-6966574.5555555532"/>
    <n v="2025"/>
    <x v="6"/>
    <n v="5"/>
    <s v="Q2"/>
  </r>
  <r>
    <s v="ORD-01577"/>
    <d v="2025-08-04T00:00:00"/>
    <s v="CUST-2212"/>
    <s v="Meera Gupta"/>
    <x v="1"/>
    <x v="21"/>
    <x v="1"/>
    <s v="Madhya Pradesh"/>
    <s v="Bhopal"/>
    <n v="1"/>
    <n v="1918.74"/>
    <n v="0.1"/>
    <n v="1431.68"/>
    <x v="0"/>
    <x v="1"/>
    <x v="2"/>
    <n v="0.1"/>
    <n v="1.0000000000000002E-2"/>
    <n v="1.0000000000000002E-3"/>
    <n v="-1431.6790000000001"/>
    <n v="-1431678.9999999998"/>
    <n v="2025"/>
    <x v="7"/>
    <n v="8"/>
    <s v="Q3"/>
  </r>
  <r>
    <s v="ORD-01578"/>
    <d v="2025-01-03T00:00:00"/>
    <s v="CUST-1613"/>
    <s v="Meera Kumar"/>
    <x v="3"/>
    <x v="14"/>
    <x v="3"/>
    <s v="Andhra Pradesh"/>
    <s v="Visakhapatnam"/>
    <n v="1"/>
    <n v="58073.25"/>
    <n v="0"/>
    <n v="45566.14"/>
    <x v="1"/>
    <x v="1"/>
    <x v="2"/>
    <n v="0"/>
    <n v="0"/>
    <n v="0"/>
    <n v="-45566.14"/>
    <e v="#DIV/0!"/>
    <n v="2025"/>
    <x v="5"/>
    <n v="1"/>
    <s v="Q1"/>
  </r>
  <r>
    <s v="ORD-01579"/>
    <d v="2025-06-09T00:00:00"/>
    <s v="CUST-1405"/>
    <s v="Arjun Verma"/>
    <x v="4"/>
    <x v="19"/>
    <x v="4"/>
    <s v="Jharkhand"/>
    <s v="Ranchi"/>
    <n v="1"/>
    <n v="1191.83"/>
    <n v="0.2"/>
    <n v="599.11"/>
    <x v="1"/>
    <x v="1"/>
    <x v="2"/>
    <n v="0.2"/>
    <n v="4.0000000000000008E-2"/>
    <n v="8.0000000000000019E-3"/>
    <n v="-599.10199999999998"/>
    <n v="-74887.749999999985"/>
    <n v="2025"/>
    <x v="9"/>
    <n v="6"/>
    <s v="Q2"/>
  </r>
  <r>
    <s v="ORD-01580"/>
    <d v="2025-08-15T00:00:00"/>
    <s v="CUST-1362"/>
    <s v="Sneha Sharma"/>
    <x v="0"/>
    <x v="6"/>
    <x v="1"/>
    <s v="Madhya Pradesh"/>
    <s v="Indore"/>
    <n v="2"/>
    <n v="8766.23"/>
    <n v="0.1"/>
    <n v="12382.69"/>
    <x v="0"/>
    <x v="1"/>
    <x v="1"/>
    <n v="0.2"/>
    <n v="2.0000000000000004E-2"/>
    <n v="4.000000000000001E-3"/>
    <n v="-12382.686"/>
    <n v="-3095671.4999999991"/>
    <n v="2025"/>
    <x v="7"/>
    <n v="8"/>
    <s v="Q3"/>
  </r>
  <r>
    <s v="ORD-01581"/>
    <d v="2025-09-26T00:00:00"/>
    <s v="CUST-2179"/>
    <s v="Kiran Verma"/>
    <x v="3"/>
    <x v="3"/>
    <x v="4"/>
    <s v="West Bengal"/>
    <s v="Kolkata"/>
    <n v="3"/>
    <n v="50748.37"/>
    <n v="0.1"/>
    <n v="88627.54"/>
    <x v="0"/>
    <x v="0"/>
    <x v="0"/>
    <n v="0.30000000000000004"/>
    <n v="3.0000000000000006E-2"/>
    <n v="9.0000000000000028E-3"/>
    <n v="-88627.530999999988"/>
    <n v="-9847503.4444444403"/>
    <n v="2025"/>
    <x v="2"/>
    <n v="9"/>
    <s v="Q3"/>
  </r>
  <r>
    <s v="ORD-01582"/>
    <d v="2025-04-30T00:00:00"/>
    <s v="CUST-1645"/>
    <s v="Rohan Sharma"/>
    <x v="2"/>
    <x v="10"/>
    <x v="3"/>
    <s v="Karnataka"/>
    <s v="Bengaluru"/>
    <n v="2"/>
    <n v="801.76"/>
    <n v="0.15"/>
    <n v="961.1"/>
    <x v="1"/>
    <x v="1"/>
    <x v="1"/>
    <n v="0.3"/>
    <n v="4.4999999999999998E-2"/>
    <n v="1.35E-2"/>
    <n v="-961.0865"/>
    <n v="-71191.592592592599"/>
    <n v="2025"/>
    <x v="0"/>
    <n v="4"/>
    <s v="Q2"/>
  </r>
  <r>
    <s v="ORD-01583"/>
    <d v="2025-03-30T00:00:00"/>
    <s v="CUST-1579"/>
    <s v="Rohan Kumar"/>
    <x v="3"/>
    <x v="18"/>
    <x v="3"/>
    <s v="Tamil Nadu"/>
    <s v="Coimbatore"/>
    <n v="1"/>
    <n v="46288.79"/>
    <n v="0.15"/>
    <n v="31145.02"/>
    <x v="2"/>
    <x v="1"/>
    <x v="2"/>
    <n v="0.15"/>
    <n v="2.2499999999999999E-2"/>
    <n v="3.375E-3"/>
    <n v="-31145.016625"/>
    <n v="-9228153.0740740746"/>
    <n v="2025"/>
    <x v="3"/>
    <n v="3"/>
    <s v="Q1"/>
  </r>
  <r>
    <s v="ORD-01584"/>
    <d v="2025-11-25T00:00:00"/>
    <s v="CUST-1724"/>
    <s v="Rahul Nair"/>
    <x v="1"/>
    <x v="9"/>
    <x v="3"/>
    <s v="Karnataka"/>
    <s v="Mysuru"/>
    <n v="1"/>
    <n v="4143.63"/>
    <n v="0"/>
    <n v="2875.83"/>
    <x v="3"/>
    <x v="1"/>
    <x v="1"/>
    <n v="0"/>
    <n v="0"/>
    <n v="0"/>
    <n v="-2875.83"/>
    <e v="#DIV/0!"/>
    <n v="2025"/>
    <x v="8"/>
    <n v="11"/>
    <s v="Q4"/>
  </r>
  <r>
    <s v="ORD-01585"/>
    <d v="2025-03-09T00:00:00"/>
    <s v="CUST-1681"/>
    <s v="Kiran Verma"/>
    <x v="4"/>
    <x v="24"/>
    <x v="2"/>
    <s v="Maharashtra"/>
    <s v="Mumbai"/>
    <n v="2"/>
    <n v="6117.07"/>
    <n v="0.15"/>
    <n v="8497.57"/>
    <x v="2"/>
    <x v="0"/>
    <x v="2"/>
    <n v="0.3"/>
    <n v="4.4999999999999998E-2"/>
    <n v="1.35E-2"/>
    <n v="-8497.5565000000006"/>
    <n v="-629448.62962962966"/>
    <n v="2025"/>
    <x v="3"/>
    <n v="3"/>
    <s v="Q1"/>
  </r>
  <r>
    <s v="ORD-01586"/>
    <d v="2025-12-23T00:00:00"/>
    <s v="CUST-2132"/>
    <s v="Neha Kumar"/>
    <x v="1"/>
    <x v="17"/>
    <x v="3"/>
    <s v="Tamil Nadu"/>
    <s v="Coimbatore"/>
    <n v="2"/>
    <n v="311.45"/>
    <n v="0.1"/>
    <n v="423.17"/>
    <x v="1"/>
    <x v="1"/>
    <x v="1"/>
    <n v="0.2"/>
    <n v="2.0000000000000004E-2"/>
    <n v="4.000000000000001E-3"/>
    <n v="-423.166"/>
    <n v="-105791.49999999997"/>
    <n v="2025"/>
    <x v="1"/>
    <n v="12"/>
    <s v="Q4"/>
  </r>
  <r>
    <s v="ORD-01587"/>
    <d v="2025-04-08T00:00:00"/>
    <s v="CUST-1002"/>
    <s v="Isha Joshi"/>
    <x v="3"/>
    <x v="14"/>
    <x v="2"/>
    <s v="Gujarat"/>
    <s v="Ahmedabad"/>
    <n v="2"/>
    <n v="12938.7"/>
    <n v="0"/>
    <n v="17721.16"/>
    <x v="0"/>
    <x v="2"/>
    <x v="1"/>
    <n v="0"/>
    <n v="0"/>
    <n v="0"/>
    <n v="-17721.16"/>
    <e v="#DIV/0!"/>
    <n v="2025"/>
    <x v="0"/>
    <n v="4"/>
    <s v="Q2"/>
  </r>
  <r>
    <s v="ORD-01588"/>
    <d v="2025-09-24T00:00:00"/>
    <s v="CUST-2067"/>
    <s v="Isha Kumar"/>
    <x v="2"/>
    <x v="2"/>
    <x v="1"/>
    <s v="Madhya Pradesh"/>
    <s v="Indore"/>
    <n v="1"/>
    <n v="2657.95"/>
    <n v="0"/>
    <n v="2032.53"/>
    <x v="1"/>
    <x v="1"/>
    <x v="1"/>
    <n v="0"/>
    <n v="0"/>
    <n v="0"/>
    <n v="-2032.53"/>
    <e v="#DIV/0!"/>
    <n v="2025"/>
    <x v="2"/>
    <n v="9"/>
    <s v="Q3"/>
  </r>
  <r>
    <s v="ORD-01589"/>
    <d v="2025-04-15T00:00:00"/>
    <s v="CUST-2153"/>
    <s v="Kiran Kumar"/>
    <x v="2"/>
    <x v="20"/>
    <x v="3"/>
    <s v="Andhra Pradesh"/>
    <s v="Visakhapatnam"/>
    <n v="3"/>
    <n v="1942.35"/>
    <n v="0.05"/>
    <n v="3481.27"/>
    <x v="1"/>
    <x v="0"/>
    <x v="1"/>
    <n v="0.15000000000000002"/>
    <n v="7.5000000000000015E-3"/>
    <n v="1.1250000000000003E-3"/>
    <n v="-3481.2688750000002"/>
    <n v="-3094461.2222222215"/>
    <n v="2025"/>
    <x v="0"/>
    <n v="4"/>
    <s v="Q2"/>
  </r>
  <r>
    <s v="ORD-01590"/>
    <d v="2025-11-19T00:00:00"/>
    <s v="CUST-1176"/>
    <s v="Rahul Joshi"/>
    <x v="1"/>
    <x v="21"/>
    <x v="0"/>
    <s v="Uttar Pradesh"/>
    <s v="Lucknow"/>
    <n v="4"/>
    <n v="4822.6000000000004"/>
    <n v="0.1"/>
    <n v="12745.37"/>
    <x v="1"/>
    <x v="0"/>
    <x v="1"/>
    <n v="0.4"/>
    <n v="4.0000000000000008E-2"/>
    <n v="1.6000000000000004E-2"/>
    <n v="-12745.354000000001"/>
    <n v="-796584.62499999988"/>
    <n v="2025"/>
    <x v="8"/>
    <n v="11"/>
    <s v="Q4"/>
  </r>
  <r>
    <s v="ORD-01591"/>
    <d v="2025-05-03T00:00:00"/>
    <s v="CUST-1090"/>
    <s v="Sneha Rao"/>
    <x v="3"/>
    <x v="13"/>
    <x v="4"/>
    <s v="Odisha"/>
    <s v="Cuttack"/>
    <n v="2"/>
    <n v="42876.21"/>
    <n v="0.1"/>
    <n v="54381.64"/>
    <x v="1"/>
    <x v="2"/>
    <x v="2"/>
    <n v="0.2"/>
    <n v="2.0000000000000004E-2"/>
    <n v="4.000000000000001E-3"/>
    <n v="-54381.635999999999"/>
    <n v="-13595408.999999996"/>
    <n v="2025"/>
    <x v="6"/>
    <n v="5"/>
    <s v="Q2"/>
  </r>
  <r>
    <s v="ORD-01592"/>
    <d v="2025-01-29T00:00:00"/>
    <s v="CUST-2276"/>
    <s v="Vikram Nair"/>
    <x v="0"/>
    <x v="4"/>
    <x v="3"/>
    <s v="Andhra Pradesh"/>
    <s v="Vijayawada"/>
    <n v="2"/>
    <n v="5837.6"/>
    <n v="0"/>
    <n v="8509.1"/>
    <x v="1"/>
    <x v="1"/>
    <x v="0"/>
    <n v="0"/>
    <n v="0"/>
    <n v="0"/>
    <n v="-8509.1"/>
    <e v="#DIV/0!"/>
    <n v="2025"/>
    <x v="5"/>
    <n v="1"/>
    <s v="Q1"/>
  </r>
  <r>
    <s v="ORD-01593"/>
    <d v="2025-05-17T00:00:00"/>
    <s v="CUST-2119"/>
    <s v="Aarav Verma"/>
    <x v="2"/>
    <x v="8"/>
    <x v="4"/>
    <s v="Jharkhand"/>
    <s v="Jamshedpur"/>
    <n v="4"/>
    <n v="6536"/>
    <n v="0.15"/>
    <n v="17309.82"/>
    <x v="3"/>
    <x v="1"/>
    <x v="0"/>
    <n v="0.6"/>
    <n v="0.09"/>
    <n v="5.3999999999999999E-2"/>
    <n v="-17309.766"/>
    <n v="-320551.22222222219"/>
    <n v="2025"/>
    <x v="6"/>
    <n v="5"/>
    <s v="Q2"/>
  </r>
  <r>
    <s v="ORD-01594"/>
    <d v="2025-07-14T00:00:00"/>
    <s v="CUST-1717"/>
    <s v="Kiran Rao"/>
    <x v="3"/>
    <x v="14"/>
    <x v="4"/>
    <s v="Odisha"/>
    <s v="Bhubaneswar"/>
    <n v="2"/>
    <n v="48527.73"/>
    <n v="0.15"/>
    <n v="60238.18"/>
    <x v="2"/>
    <x v="1"/>
    <x v="1"/>
    <n v="0.3"/>
    <n v="4.4999999999999998E-2"/>
    <n v="1.35E-2"/>
    <n v="-60238.166499999999"/>
    <n v="-4462086.4074074076"/>
    <n v="2025"/>
    <x v="4"/>
    <n v="7"/>
    <s v="Q3"/>
  </r>
  <r>
    <s v="ORD-01595"/>
    <d v="2025-08-14T00:00:00"/>
    <s v="CUST-1943"/>
    <s v="Ananya Kumar"/>
    <x v="0"/>
    <x v="6"/>
    <x v="3"/>
    <s v="Tamil Nadu"/>
    <s v="Chennai"/>
    <n v="2"/>
    <n v="5623.7"/>
    <n v="0.1"/>
    <n v="7735.19"/>
    <x v="2"/>
    <x v="0"/>
    <x v="0"/>
    <n v="0.2"/>
    <n v="2.0000000000000004E-2"/>
    <n v="4.000000000000001E-3"/>
    <n v="-7735.1859999999997"/>
    <n v="-1933796.4999999995"/>
    <n v="2025"/>
    <x v="7"/>
    <n v="8"/>
    <s v="Q3"/>
  </r>
  <r>
    <s v="ORD-01596"/>
    <d v="2025-11-28T00:00:00"/>
    <s v="CUST-2505"/>
    <s v="Ananya Singh"/>
    <x v="0"/>
    <x v="5"/>
    <x v="1"/>
    <s v="Chhattisgarh"/>
    <s v="Raipur"/>
    <n v="2"/>
    <n v="7254.65"/>
    <n v="0.15"/>
    <n v="8003.68"/>
    <x v="0"/>
    <x v="1"/>
    <x v="0"/>
    <n v="0.3"/>
    <n v="4.4999999999999998E-2"/>
    <n v="1.35E-2"/>
    <n v="-8003.6665000000003"/>
    <n v="-592864.18518518517"/>
    <n v="2025"/>
    <x v="8"/>
    <n v="11"/>
    <s v="Q4"/>
  </r>
  <r>
    <s v="ORD-01597"/>
    <d v="2025-06-19T00:00:00"/>
    <s v="CUST-2369"/>
    <s v="Arjun Nair"/>
    <x v="1"/>
    <x v="17"/>
    <x v="3"/>
    <s v="Andhra Pradesh"/>
    <s v="Visakhapatnam"/>
    <n v="1"/>
    <n v="1197.29"/>
    <n v="0.1"/>
    <n v="754.9"/>
    <x v="1"/>
    <x v="2"/>
    <x v="1"/>
    <n v="0.1"/>
    <n v="1.0000000000000002E-2"/>
    <n v="1.0000000000000002E-3"/>
    <n v="-754.899"/>
    <n v="-754898.99999999977"/>
    <n v="2025"/>
    <x v="9"/>
    <n v="6"/>
    <s v="Q2"/>
  </r>
  <r>
    <s v="ORD-01598"/>
    <d v="2025-01-09T00:00:00"/>
    <s v="CUST-2399"/>
    <s v="Sneha Gupta"/>
    <x v="4"/>
    <x v="22"/>
    <x v="3"/>
    <s v="Tamil Nadu"/>
    <s v="Chennai"/>
    <n v="2"/>
    <n v="8754.1299999999992"/>
    <n v="0"/>
    <n v="12779.16"/>
    <x v="2"/>
    <x v="1"/>
    <x v="0"/>
    <n v="0"/>
    <n v="0"/>
    <n v="0"/>
    <n v="-12779.16"/>
    <e v="#DIV/0!"/>
    <n v="2025"/>
    <x v="5"/>
    <n v="1"/>
    <s v="Q1"/>
  </r>
  <r>
    <s v="ORD-01599"/>
    <d v="2025-02-09T00:00:00"/>
    <s v="CUST-2080"/>
    <s v="Rahul Joshi"/>
    <x v="2"/>
    <x v="8"/>
    <x v="1"/>
    <s v="Chhattisgarh"/>
    <s v="Raipur"/>
    <n v="3"/>
    <n v="3814.16"/>
    <n v="0.1"/>
    <n v="6528.62"/>
    <x v="1"/>
    <x v="1"/>
    <x v="2"/>
    <n v="0.30000000000000004"/>
    <n v="3.0000000000000006E-2"/>
    <n v="9.0000000000000028E-3"/>
    <n v="-6528.6109999999999"/>
    <n v="-725401.22222222202"/>
    <n v="2025"/>
    <x v="11"/>
    <n v="2"/>
    <s v="Q1"/>
  </r>
  <r>
    <s v="ORD-01600"/>
    <d v="2025-01-25T00:00:00"/>
    <s v="CUST-2083"/>
    <s v="Priya Reddy"/>
    <x v="0"/>
    <x v="6"/>
    <x v="0"/>
    <s v="Delhi"/>
    <s v="New Delhi"/>
    <n v="1"/>
    <n v="16201.78"/>
    <n v="0.2"/>
    <n v="11232.41"/>
    <x v="1"/>
    <x v="1"/>
    <x v="2"/>
    <n v="0.2"/>
    <n v="4.0000000000000008E-2"/>
    <n v="8.0000000000000019E-3"/>
    <n v="-11232.402"/>
    <n v="-1404050.2499999998"/>
    <n v="2025"/>
    <x v="5"/>
    <n v="1"/>
    <s v="Q1"/>
  </r>
  <r>
    <s v="ORD-01601"/>
    <d v="2025-09-18T00:00:00"/>
    <s v="CUST-2424"/>
    <s v="Neha Gupta"/>
    <x v="3"/>
    <x v="3"/>
    <x v="0"/>
    <s v="Punjab"/>
    <s v="Amritsar"/>
    <n v="3"/>
    <n v="23502.74"/>
    <n v="0"/>
    <n v="60323.43"/>
    <x v="3"/>
    <x v="1"/>
    <x v="2"/>
    <n v="0"/>
    <n v="0"/>
    <n v="0"/>
    <n v="-60323.43"/>
    <e v="#DIV/0!"/>
    <n v="2025"/>
    <x v="2"/>
    <n v="9"/>
    <s v="Q3"/>
  </r>
  <r>
    <s v="ORD-01602"/>
    <d v="2025-08-14T00:00:00"/>
    <s v="CUST-1742"/>
    <s v="Meera Patel"/>
    <x v="4"/>
    <x v="12"/>
    <x v="1"/>
    <s v="Chhattisgarh"/>
    <s v="Raipur"/>
    <n v="2"/>
    <n v="7817.15"/>
    <n v="0.2"/>
    <n v="8838.33"/>
    <x v="0"/>
    <x v="1"/>
    <x v="2"/>
    <n v="0.4"/>
    <n v="8.0000000000000016E-2"/>
    <n v="3.2000000000000008E-2"/>
    <n v="-8838.2980000000007"/>
    <n v="-276196.81249999994"/>
    <n v="2025"/>
    <x v="7"/>
    <n v="8"/>
    <s v="Q3"/>
  </r>
  <r>
    <s v="ORD-01603"/>
    <d v="2025-05-04T00:00:00"/>
    <s v="CUST-2114"/>
    <s v="Ananya Reddy"/>
    <x v="4"/>
    <x v="22"/>
    <x v="0"/>
    <s v="Punjab"/>
    <s v="Amritsar"/>
    <n v="1"/>
    <n v="958.04"/>
    <n v="0"/>
    <n v="750.24"/>
    <x v="0"/>
    <x v="1"/>
    <x v="1"/>
    <n v="0"/>
    <n v="0"/>
    <n v="0"/>
    <n v="-750.24"/>
    <e v="#DIV/0!"/>
    <n v="2025"/>
    <x v="6"/>
    <n v="5"/>
    <s v="Q2"/>
  </r>
  <r>
    <s v="ORD-01604"/>
    <d v="2025-02-07T00:00:00"/>
    <s v="CUST-1054"/>
    <s v="Meera Reddy"/>
    <x v="4"/>
    <x v="24"/>
    <x v="0"/>
    <s v="Punjab"/>
    <s v="Amritsar"/>
    <n v="2"/>
    <n v="8847.77"/>
    <n v="0.05"/>
    <n v="12492.8"/>
    <x v="1"/>
    <x v="1"/>
    <x v="1"/>
    <n v="0.1"/>
    <n v="5.000000000000001E-3"/>
    <n v="5.0000000000000012E-4"/>
    <n v="-12492.799499999999"/>
    <n v="-24985598.999999993"/>
    <n v="2025"/>
    <x v="11"/>
    <n v="2"/>
    <s v="Q1"/>
  </r>
  <r>
    <s v="ORD-01605"/>
    <d v="2025-11-24T00:00:00"/>
    <s v="CUST-1763"/>
    <s v="Rahul Kumar"/>
    <x v="1"/>
    <x v="21"/>
    <x v="4"/>
    <s v="West Bengal"/>
    <s v="Durgapur"/>
    <n v="1"/>
    <n v="4582.16"/>
    <n v="0.1"/>
    <n v="3160.1"/>
    <x v="1"/>
    <x v="0"/>
    <x v="2"/>
    <n v="0.1"/>
    <n v="1.0000000000000002E-2"/>
    <n v="1.0000000000000002E-3"/>
    <n v="-3160.0989999999997"/>
    <n v="-3160098.9999999991"/>
    <n v="2025"/>
    <x v="8"/>
    <n v="11"/>
    <s v="Q4"/>
  </r>
  <r>
    <s v="ORD-01606"/>
    <d v="2025-09-08T00:00:00"/>
    <s v="CUST-2583"/>
    <s v="Meera Sharma"/>
    <x v="0"/>
    <x v="0"/>
    <x v="0"/>
    <s v="Haryana"/>
    <s v="Gurugram"/>
    <n v="3"/>
    <n v="6983.41"/>
    <n v="0.1"/>
    <n v="12286.54"/>
    <x v="1"/>
    <x v="0"/>
    <x v="2"/>
    <n v="0.30000000000000004"/>
    <n v="3.0000000000000006E-2"/>
    <n v="9.0000000000000028E-3"/>
    <n v="-12286.531000000001"/>
    <n v="-1365170.1111111108"/>
    <n v="2025"/>
    <x v="2"/>
    <n v="9"/>
    <s v="Q3"/>
  </r>
  <r>
    <s v="ORD-01607"/>
    <d v="2025-06-25T00:00:00"/>
    <s v="CUST-1948"/>
    <s v="Isha Singh"/>
    <x v="1"/>
    <x v="17"/>
    <x v="4"/>
    <s v="Bihar"/>
    <s v="Patna"/>
    <n v="2"/>
    <n v="3929.93"/>
    <n v="0.1"/>
    <n v="5383.75"/>
    <x v="1"/>
    <x v="1"/>
    <x v="1"/>
    <n v="0.2"/>
    <n v="2.0000000000000004E-2"/>
    <n v="4.000000000000001E-3"/>
    <n v="-5383.7460000000001"/>
    <n v="-1345936.4999999998"/>
    <n v="2025"/>
    <x v="9"/>
    <n v="6"/>
    <s v="Q2"/>
  </r>
  <r>
    <s v="ORD-01608"/>
    <d v="2025-03-31T00:00:00"/>
    <s v="CUST-1658"/>
    <s v="Arjun Rao"/>
    <x v="0"/>
    <x v="0"/>
    <x v="3"/>
    <s v="Tamil Nadu"/>
    <s v="Chennai"/>
    <n v="4"/>
    <n v="13714.06"/>
    <n v="0.05"/>
    <n v="35746.99"/>
    <x v="0"/>
    <x v="1"/>
    <x v="0"/>
    <n v="0.2"/>
    <n v="1.0000000000000002E-2"/>
    <n v="2.0000000000000005E-3"/>
    <n v="-35746.987999999998"/>
    <n v="-17873493.999999996"/>
    <n v="2025"/>
    <x v="3"/>
    <n v="3"/>
    <s v="Q1"/>
  </r>
  <r>
    <s v="ORD-01609"/>
    <d v="2025-02-06T00:00:00"/>
    <s v="CUST-1209"/>
    <s v="Ananya Reddy"/>
    <x v="0"/>
    <x v="4"/>
    <x v="4"/>
    <s v="West Bengal"/>
    <s v="Durgapur"/>
    <n v="2"/>
    <n v="16291.71"/>
    <n v="0.1"/>
    <n v="22840.38"/>
    <x v="1"/>
    <x v="1"/>
    <x v="1"/>
    <n v="0.2"/>
    <n v="2.0000000000000004E-2"/>
    <n v="4.000000000000001E-3"/>
    <n v="-22840.376"/>
    <n v="-5710093.9999999991"/>
    <n v="2025"/>
    <x v="11"/>
    <n v="2"/>
    <s v="Q1"/>
  </r>
  <r>
    <s v="ORD-01610"/>
    <d v="2025-11-12T00:00:00"/>
    <s v="CUST-2070"/>
    <s v="Neha Singh"/>
    <x v="1"/>
    <x v="1"/>
    <x v="3"/>
    <s v="Telangana"/>
    <s v="Hyderabad"/>
    <n v="2"/>
    <n v="1709.46"/>
    <n v="0.1"/>
    <n v="2521.8200000000002"/>
    <x v="1"/>
    <x v="1"/>
    <x v="2"/>
    <n v="0.2"/>
    <n v="2.0000000000000004E-2"/>
    <n v="4.000000000000001E-3"/>
    <n v="-2521.8160000000003"/>
    <n v="-630453.99999999988"/>
    <n v="2025"/>
    <x v="8"/>
    <n v="11"/>
    <s v="Q4"/>
  </r>
  <r>
    <s v="ORD-01611"/>
    <d v="2025-06-25T00:00:00"/>
    <s v="CUST-1118"/>
    <s v="Neha Kumar"/>
    <x v="3"/>
    <x v="13"/>
    <x v="1"/>
    <s v="Madhya Pradesh"/>
    <s v="Indore"/>
    <n v="5"/>
    <n v="31060.52"/>
    <n v="0.05"/>
    <n v="126073.84"/>
    <x v="0"/>
    <x v="1"/>
    <x v="2"/>
    <n v="0.25"/>
    <n v="1.2500000000000001E-2"/>
    <n v="3.1250000000000002E-3"/>
    <n v="-126073.83687499999"/>
    <n v="-40343627.799999997"/>
    <n v="2025"/>
    <x v="9"/>
    <n v="6"/>
    <s v="Q2"/>
  </r>
  <r>
    <s v="ORD-01612"/>
    <d v="2025-10-11T00:00:00"/>
    <s v="CUST-1217"/>
    <s v="Kiran Verma"/>
    <x v="3"/>
    <x v="18"/>
    <x v="3"/>
    <s v="Tamil Nadu"/>
    <s v="Chennai"/>
    <n v="1"/>
    <n v="56427.48"/>
    <n v="0.1"/>
    <n v="31930.1"/>
    <x v="4"/>
    <x v="0"/>
    <x v="2"/>
    <n v="0.1"/>
    <n v="1.0000000000000002E-2"/>
    <n v="1.0000000000000002E-3"/>
    <n v="-31930.098999999998"/>
    <n v="-31930098.999999993"/>
    <n v="2025"/>
    <x v="10"/>
    <n v="10"/>
    <s v="Q4"/>
  </r>
  <r>
    <s v="ORD-01613"/>
    <d v="2025-03-22T00:00:00"/>
    <s v="CUST-1634"/>
    <s v="Ananya Sharma"/>
    <x v="0"/>
    <x v="5"/>
    <x v="4"/>
    <s v="West Bengal"/>
    <s v="Kolkata"/>
    <n v="2"/>
    <n v="14169.42"/>
    <n v="0.15"/>
    <n v="18214.310000000001"/>
    <x v="4"/>
    <x v="1"/>
    <x v="0"/>
    <n v="0.3"/>
    <n v="4.4999999999999998E-2"/>
    <n v="1.35E-2"/>
    <n v="-18214.2965"/>
    <n v="-1349207.1481481481"/>
    <n v="2025"/>
    <x v="3"/>
    <n v="3"/>
    <s v="Q1"/>
  </r>
  <r>
    <s v="ORD-01614"/>
    <d v="2025-04-24T00:00:00"/>
    <s v="CUST-2178"/>
    <s v="Priya Sharma"/>
    <x v="0"/>
    <x v="4"/>
    <x v="1"/>
    <s v="Chhattisgarh"/>
    <s v="Raipur"/>
    <n v="1"/>
    <n v="7506.97"/>
    <n v="0.05"/>
    <n v="5178.3900000000003"/>
    <x v="1"/>
    <x v="1"/>
    <x v="0"/>
    <n v="0.05"/>
    <n v="2.5000000000000005E-3"/>
    <n v="1.2500000000000003E-4"/>
    <n v="-5178.3898750000008"/>
    <n v="-41427118.999999993"/>
    <n v="2025"/>
    <x v="0"/>
    <n v="4"/>
    <s v="Q2"/>
  </r>
  <r>
    <s v="ORD-01615"/>
    <d v="2025-02-09T00:00:00"/>
    <s v="CUST-2536"/>
    <s v="Vikram Reddy"/>
    <x v="4"/>
    <x v="22"/>
    <x v="3"/>
    <s v="Telangana"/>
    <s v="Hyderabad"/>
    <n v="3"/>
    <n v="7688.66"/>
    <n v="0.05"/>
    <n v="14866.79"/>
    <x v="1"/>
    <x v="1"/>
    <x v="2"/>
    <n v="0.15000000000000002"/>
    <n v="7.5000000000000015E-3"/>
    <n v="1.1250000000000003E-3"/>
    <n v="-14866.788875"/>
    <n v="-13214923.44444444"/>
    <n v="2025"/>
    <x v="11"/>
    <n v="2"/>
    <s v="Q1"/>
  </r>
  <r>
    <s v="ORD-01616"/>
    <d v="2025-10-28T00:00:00"/>
    <s v="CUST-2554"/>
    <s v="Sneha Kumar"/>
    <x v="3"/>
    <x v="13"/>
    <x v="0"/>
    <s v="Punjab"/>
    <s v="Ludhiana"/>
    <n v="2"/>
    <n v="4481.58"/>
    <n v="0"/>
    <n v="6172.36"/>
    <x v="3"/>
    <x v="1"/>
    <x v="2"/>
    <n v="0"/>
    <n v="0"/>
    <n v="0"/>
    <n v="-6172.36"/>
    <e v="#DIV/0!"/>
    <n v="2025"/>
    <x v="10"/>
    <n v="10"/>
    <s v="Q4"/>
  </r>
  <r>
    <s v="ORD-01617"/>
    <d v="2025-08-12T00:00:00"/>
    <s v="CUST-2329"/>
    <s v="Aarav Sharma"/>
    <x v="3"/>
    <x v="13"/>
    <x v="0"/>
    <s v="Haryana"/>
    <s v="Gurugram"/>
    <n v="4"/>
    <n v="51159.94"/>
    <n v="0.1"/>
    <n v="153620.22"/>
    <x v="2"/>
    <x v="2"/>
    <x v="2"/>
    <n v="0.4"/>
    <n v="4.0000000000000008E-2"/>
    <n v="1.6000000000000004E-2"/>
    <n v="-153620.204"/>
    <n v="-9601262.7499999981"/>
    <n v="2025"/>
    <x v="7"/>
    <n v="8"/>
    <s v="Q3"/>
  </r>
  <r>
    <s v="ORD-01618"/>
    <d v="2025-11-14T00:00:00"/>
    <s v="CUST-2217"/>
    <s v="Kiran Singh"/>
    <x v="3"/>
    <x v="13"/>
    <x v="1"/>
    <s v="Chhattisgarh"/>
    <s v="Bilaspur"/>
    <n v="3"/>
    <n v="14629.63"/>
    <n v="0"/>
    <n v="35627.14"/>
    <x v="0"/>
    <x v="1"/>
    <x v="1"/>
    <n v="0"/>
    <n v="0"/>
    <n v="0"/>
    <n v="-35627.14"/>
    <e v="#DIV/0!"/>
    <n v="2025"/>
    <x v="8"/>
    <n v="11"/>
    <s v="Q4"/>
  </r>
  <r>
    <s v="ORD-01619"/>
    <d v="2025-12-15T00:00:00"/>
    <s v="CUST-1878"/>
    <s v="Priya Verma"/>
    <x v="3"/>
    <x v="16"/>
    <x v="2"/>
    <s v="Rajasthan"/>
    <s v="Udaipur"/>
    <n v="1"/>
    <n v="19668.68"/>
    <n v="0.05"/>
    <n v="15972.84"/>
    <x v="0"/>
    <x v="0"/>
    <x v="2"/>
    <n v="0.05"/>
    <n v="2.5000000000000005E-3"/>
    <n v="1.2500000000000003E-4"/>
    <n v="-15972.839875"/>
    <n v="-127782718.99999997"/>
    <n v="2025"/>
    <x v="1"/>
    <n v="12"/>
    <s v="Q4"/>
  </r>
  <r>
    <s v="ORD-01620"/>
    <d v="2025-04-25T00:00:00"/>
    <s v="CUST-2182"/>
    <s v="Rahul Joshi"/>
    <x v="3"/>
    <x v="18"/>
    <x v="1"/>
    <s v="Chhattisgarh"/>
    <s v="Bilaspur"/>
    <n v="1"/>
    <n v="32819.14"/>
    <n v="0"/>
    <n v="27045.39"/>
    <x v="0"/>
    <x v="0"/>
    <x v="2"/>
    <n v="0"/>
    <n v="0"/>
    <n v="0"/>
    <n v="-27045.39"/>
    <e v="#DIV/0!"/>
    <n v="2025"/>
    <x v="0"/>
    <n v="4"/>
    <s v="Q2"/>
  </r>
  <r>
    <s v="ORD-01621"/>
    <d v="2025-07-05T00:00:00"/>
    <s v="CUST-1153"/>
    <s v="Aarav Kumar"/>
    <x v="2"/>
    <x v="20"/>
    <x v="2"/>
    <s v="Rajasthan"/>
    <s v="Udaipur"/>
    <n v="2"/>
    <n v="3368.25"/>
    <n v="0"/>
    <n v="4276.18"/>
    <x v="3"/>
    <x v="1"/>
    <x v="2"/>
    <n v="0"/>
    <n v="0"/>
    <n v="0"/>
    <n v="-4276.18"/>
    <e v="#DIV/0!"/>
    <n v="2025"/>
    <x v="4"/>
    <n v="7"/>
    <s v="Q3"/>
  </r>
  <r>
    <s v="ORD-01622"/>
    <d v="2025-11-19T00:00:00"/>
    <s v="CUST-1793"/>
    <s v="Sneha Rao"/>
    <x v="0"/>
    <x v="5"/>
    <x v="3"/>
    <s v="Tamil Nadu"/>
    <s v="Coimbatore"/>
    <n v="2"/>
    <n v="9705.86"/>
    <n v="0.05"/>
    <n v="11968.54"/>
    <x v="1"/>
    <x v="0"/>
    <x v="2"/>
    <n v="0.1"/>
    <n v="5.000000000000001E-3"/>
    <n v="5.0000000000000012E-4"/>
    <n v="-11968.539500000001"/>
    <n v="-23937078.999999996"/>
    <n v="2025"/>
    <x v="8"/>
    <n v="11"/>
    <s v="Q4"/>
  </r>
  <r>
    <s v="ORD-01623"/>
    <d v="2025-02-25T00:00:00"/>
    <s v="CUST-1923"/>
    <s v="Neha Singh"/>
    <x v="1"/>
    <x v="17"/>
    <x v="0"/>
    <s v="Haryana"/>
    <s v="Gurugram"/>
    <n v="1"/>
    <n v="2837.68"/>
    <n v="0.05"/>
    <n v="2147.46"/>
    <x v="0"/>
    <x v="1"/>
    <x v="1"/>
    <n v="0.05"/>
    <n v="2.5000000000000005E-3"/>
    <n v="1.2500000000000003E-4"/>
    <n v="-2147.459875"/>
    <n v="-17179678.999999996"/>
    <n v="2025"/>
    <x v="11"/>
    <n v="2"/>
    <s v="Q1"/>
  </r>
  <r>
    <s v="ORD-01624"/>
    <d v="2025-02-09T00:00:00"/>
    <s v="CUST-1035"/>
    <s v="Aarav Nair"/>
    <x v="4"/>
    <x v="22"/>
    <x v="1"/>
    <s v="Chhattisgarh"/>
    <s v="Bilaspur"/>
    <n v="1"/>
    <n v="3317.99"/>
    <n v="0.05"/>
    <n v="2494.0500000000002"/>
    <x v="1"/>
    <x v="1"/>
    <x v="2"/>
    <n v="0.05"/>
    <n v="2.5000000000000005E-3"/>
    <n v="1.2500000000000003E-4"/>
    <n v="-2494.0498750000002"/>
    <n v="-19952398.999999996"/>
    <n v="2025"/>
    <x v="11"/>
    <n v="2"/>
    <s v="Q1"/>
  </r>
  <r>
    <s v="ORD-01625"/>
    <d v="2025-12-20T00:00:00"/>
    <s v="CUST-1107"/>
    <s v="Aarav Nair"/>
    <x v="2"/>
    <x v="20"/>
    <x v="3"/>
    <s v="Telangana"/>
    <s v="Hyderabad"/>
    <n v="2"/>
    <n v="1556.5"/>
    <n v="0"/>
    <n v="2652.25"/>
    <x v="3"/>
    <x v="2"/>
    <x v="1"/>
    <n v="0"/>
    <n v="0"/>
    <n v="0"/>
    <n v="-2652.25"/>
    <e v="#DIV/0!"/>
    <n v="2025"/>
    <x v="1"/>
    <n v="12"/>
    <s v="Q4"/>
  </r>
  <r>
    <s v="ORD-01626"/>
    <d v="2025-02-09T00:00:00"/>
    <s v="CUST-2362"/>
    <s v="Rohan Kumar"/>
    <x v="3"/>
    <x v="16"/>
    <x v="3"/>
    <s v="Andhra Pradesh"/>
    <s v="Visakhapatnam"/>
    <n v="1"/>
    <n v="50298.559999999998"/>
    <n v="0.15"/>
    <n v="32363.73"/>
    <x v="0"/>
    <x v="2"/>
    <x v="2"/>
    <n v="0.15"/>
    <n v="2.2499999999999999E-2"/>
    <n v="3.375E-3"/>
    <n v="-32363.726624999999"/>
    <n v="-9589252.333333334"/>
    <n v="2025"/>
    <x v="11"/>
    <n v="2"/>
    <s v="Q1"/>
  </r>
  <r>
    <s v="ORD-01627"/>
    <d v="2025-12-13T00:00:00"/>
    <s v="CUST-1889"/>
    <s v="Aarav Joshi"/>
    <x v="3"/>
    <x v="3"/>
    <x v="4"/>
    <s v="Odisha"/>
    <s v="Cuttack"/>
    <n v="3"/>
    <n v="26898.49"/>
    <n v="0"/>
    <n v="62114.9"/>
    <x v="1"/>
    <x v="1"/>
    <x v="2"/>
    <n v="0"/>
    <n v="0"/>
    <n v="0"/>
    <n v="-62114.9"/>
    <e v="#DIV/0!"/>
    <n v="2025"/>
    <x v="1"/>
    <n v="12"/>
    <s v="Q4"/>
  </r>
  <r>
    <s v="ORD-01628"/>
    <d v="2025-08-25T00:00:00"/>
    <s v="CUST-2438"/>
    <s v="Kiran Verma"/>
    <x v="4"/>
    <x v="24"/>
    <x v="0"/>
    <s v="Punjab"/>
    <s v="Ludhiana"/>
    <n v="3"/>
    <n v="4799.6499999999996"/>
    <n v="0.15"/>
    <n v="9250.7199999999993"/>
    <x v="1"/>
    <x v="0"/>
    <x v="2"/>
    <n v="0.44999999999999996"/>
    <n v="6.7499999999999991E-2"/>
    <n v="3.0374999999999992E-2"/>
    <n v="-9250.6896249999991"/>
    <n v="-304549.45267489715"/>
    <n v="2025"/>
    <x v="7"/>
    <n v="8"/>
    <s v="Q3"/>
  </r>
  <r>
    <s v="ORD-01629"/>
    <d v="2025-10-16T00:00:00"/>
    <s v="CUST-1270"/>
    <s v="Rahul Reddy"/>
    <x v="2"/>
    <x v="8"/>
    <x v="3"/>
    <s v="Tamil Nadu"/>
    <s v="Coimbatore"/>
    <n v="3"/>
    <n v="4655"/>
    <n v="0.1"/>
    <n v="10012.41"/>
    <x v="4"/>
    <x v="1"/>
    <x v="2"/>
    <n v="0.30000000000000004"/>
    <n v="3.0000000000000006E-2"/>
    <n v="9.0000000000000028E-3"/>
    <n v="-10012.401"/>
    <n v="-1112488.9999999995"/>
    <n v="2025"/>
    <x v="10"/>
    <n v="10"/>
    <s v="Q4"/>
  </r>
  <r>
    <s v="ORD-01630"/>
    <d v="2025-09-19T00:00:00"/>
    <s v="CUST-2570"/>
    <s v="Arjun Reddy"/>
    <x v="1"/>
    <x v="7"/>
    <x v="4"/>
    <s v="Jharkhand"/>
    <s v="Ranchi"/>
    <n v="1"/>
    <n v="4570.78"/>
    <n v="0"/>
    <n v="3303.54"/>
    <x v="0"/>
    <x v="0"/>
    <x v="2"/>
    <n v="0"/>
    <n v="0"/>
    <n v="0"/>
    <n v="-3303.54"/>
    <e v="#DIV/0!"/>
    <n v="2025"/>
    <x v="2"/>
    <n v="9"/>
    <s v="Q3"/>
  </r>
  <r>
    <s v="ORD-01631"/>
    <d v="2025-08-04T00:00:00"/>
    <s v="CUST-1911"/>
    <s v="Rahul Patel"/>
    <x v="4"/>
    <x v="24"/>
    <x v="0"/>
    <s v="Uttar Pradesh"/>
    <s v="Kanpur"/>
    <n v="1"/>
    <n v="6514.2"/>
    <n v="0.05"/>
    <n v="4824.2299999999996"/>
    <x v="3"/>
    <x v="1"/>
    <x v="1"/>
    <n v="0.05"/>
    <n v="2.5000000000000005E-3"/>
    <n v="1.2500000000000003E-4"/>
    <n v="-4824.229875"/>
    <n v="-38593838.999999993"/>
    <n v="2025"/>
    <x v="7"/>
    <n v="8"/>
    <s v="Q3"/>
  </r>
  <r>
    <s v="ORD-01632"/>
    <d v="2025-05-27T00:00:00"/>
    <s v="CUST-2543"/>
    <s v="Sneha Joshi"/>
    <x v="4"/>
    <x v="22"/>
    <x v="0"/>
    <s v="Uttar Pradesh"/>
    <s v="Lucknow"/>
    <n v="2"/>
    <n v="886.4"/>
    <n v="0.2"/>
    <n v="1060.28"/>
    <x v="4"/>
    <x v="1"/>
    <x v="1"/>
    <n v="0.4"/>
    <n v="8.0000000000000016E-2"/>
    <n v="3.2000000000000008E-2"/>
    <n v="-1060.248"/>
    <n v="-33132.749999999993"/>
    <n v="2025"/>
    <x v="6"/>
    <n v="5"/>
    <s v="Q2"/>
  </r>
  <r>
    <s v="ORD-01633"/>
    <d v="2025-12-02T00:00:00"/>
    <s v="CUST-1909"/>
    <s v="Vikram Reddy"/>
    <x v="4"/>
    <x v="22"/>
    <x v="4"/>
    <s v="Jharkhand"/>
    <s v="Ranchi"/>
    <n v="5"/>
    <n v="7627.76"/>
    <n v="0.1"/>
    <n v="29723.46"/>
    <x v="1"/>
    <x v="0"/>
    <x v="2"/>
    <n v="0.5"/>
    <n v="0.05"/>
    <n v="2.5000000000000001E-2"/>
    <n v="-29723.434999999998"/>
    <n v="-1188937.3999999999"/>
    <n v="2025"/>
    <x v="1"/>
    <n v="12"/>
    <s v="Q4"/>
  </r>
  <r>
    <s v="ORD-01634"/>
    <d v="2025-06-17T00:00:00"/>
    <s v="CUST-1740"/>
    <s v="Ananya Nair"/>
    <x v="2"/>
    <x v="10"/>
    <x v="4"/>
    <s v="Jharkhand"/>
    <s v="Jamshedpur"/>
    <n v="1"/>
    <n v="6929.74"/>
    <n v="0"/>
    <n v="5051.96"/>
    <x v="3"/>
    <x v="1"/>
    <x v="1"/>
    <n v="0"/>
    <n v="0"/>
    <n v="0"/>
    <n v="-5051.96"/>
    <e v="#DIV/0!"/>
    <n v="2025"/>
    <x v="9"/>
    <n v="6"/>
    <s v="Q2"/>
  </r>
  <r>
    <s v="ORD-01635"/>
    <d v="2025-04-02T00:00:00"/>
    <s v="CUST-1424"/>
    <s v="Rohan Kumar"/>
    <x v="0"/>
    <x v="6"/>
    <x v="0"/>
    <s v="Punjab"/>
    <s v="Amritsar"/>
    <n v="1"/>
    <n v="8873.99"/>
    <n v="0.05"/>
    <n v="5507.32"/>
    <x v="1"/>
    <x v="2"/>
    <x v="2"/>
    <n v="0.05"/>
    <n v="2.5000000000000005E-3"/>
    <n v="1.2500000000000003E-4"/>
    <n v="-5507.3198750000001"/>
    <n v="-44058558.999999993"/>
    <n v="2025"/>
    <x v="0"/>
    <n v="4"/>
    <s v="Q2"/>
  </r>
  <r>
    <s v="ORD-01636"/>
    <d v="2025-12-19T00:00:00"/>
    <s v="CUST-1188"/>
    <s v="Priya Singh"/>
    <x v="4"/>
    <x v="19"/>
    <x v="0"/>
    <s v="Uttar Pradesh"/>
    <s v="Lucknow"/>
    <n v="1"/>
    <n v="8741.52"/>
    <n v="0.05"/>
    <n v="6924.62"/>
    <x v="1"/>
    <x v="2"/>
    <x v="0"/>
    <n v="0.05"/>
    <n v="2.5000000000000005E-3"/>
    <n v="1.2500000000000003E-4"/>
    <n v="-6924.6198750000003"/>
    <n v="-55396958.999999993"/>
    <n v="2025"/>
    <x v="1"/>
    <n v="12"/>
    <s v="Q4"/>
  </r>
  <r>
    <s v="ORD-01637"/>
    <d v="2025-02-28T00:00:00"/>
    <s v="CUST-1501"/>
    <s v="Kiran Reddy"/>
    <x v="2"/>
    <x v="20"/>
    <x v="1"/>
    <s v="Chhattisgarh"/>
    <s v="Raipur"/>
    <n v="2"/>
    <n v="4012.37"/>
    <n v="0.1"/>
    <n v="5424.42"/>
    <x v="1"/>
    <x v="0"/>
    <x v="1"/>
    <n v="0.2"/>
    <n v="2.0000000000000004E-2"/>
    <n v="4.000000000000001E-3"/>
    <n v="-5424.4160000000002"/>
    <n v="-1356103.9999999998"/>
    <n v="2025"/>
    <x v="11"/>
    <n v="2"/>
    <s v="Q1"/>
  </r>
  <r>
    <s v="ORD-01638"/>
    <d v="2025-02-28T00:00:00"/>
    <s v="CUST-1802"/>
    <s v="Sneha Gupta"/>
    <x v="3"/>
    <x v="16"/>
    <x v="0"/>
    <s v="Uttar Pradesh"/>
    <s v="Kanpur"/>
    <n v="2"/>
    <n v="30685.62"/>
    <n v="0.15"/>
    <n v="34521.53"/>
    <x v="4"/>
    <x v="1"/>
    <x v="2"/>
    <n v="0.3"/>
    <n v="4.4999999999999998E-2"/>
    <n v="1.35E-2"/>
    <n v="-34521.516499999998"/>
    <n v="-2557149.3703703703"/>
    <n v="2025"/>
    <x v="11"/>
    <n v="2"/>
    <s v="Q1"/>
  </r>
  <r>
    <s v="ORD-01639"/>
    <d v="2025-10-31T00:00:00"/>
    <s v="CUST-1269"/>
    <s v="Neha Gupta"/>
    <x v="2"/>
    <x v="20"/>
    <x v="0"/>
    <s v="Haryana"/>
    <s v="Faridabad"/>
    <n v="1"/>
    <n v="2587.27"/>
    <n v="0"/>
    <n v="2228.17"/>
    <x v="1"/>
    <x v="1"/>
    <x v="2"/>
    <n v="0"/>
    <n v="0"/>
    <n v="0"/>
    <n v="-2228.17"/>
    <e v="#DIV/0!"/>
    <n v="2025"/>
    <x v="10"/>
    <n v="10"/>
    <s v="Q4"/>
  </r>
  <r>
    <s v="ORD-01640"/>
    <d v="2025-06-18T00:00:00"/>
    <s v="CUST-1260"/>
    <s v="Meera Rao"/>
    <x v="2"/>
    <x v="23"/>
    <x v="3"/>
    <s v="Karnataka"/>
    <s v="Bengaluru"/>
    <n v="2"/>
    <n v="4739.8599999999997"/>
    <n v="0.05"/>
    <n v="5869.25"/>
    <x v="0"/>
    <x v="1"/>
    <x v="2"/>
    <n v="0.1"/>
    <n v="5.000000000000001E-3"/>
    <n v="5.0000000000000012E-4"/>
    <n v="-5869.2494999999999"/>
    <n v="-11738498.999999996"/>
    <n v="2025"/>
    <x v="9"/>
    <n v="6"/>
    <s v="Q2"/>
  </r>
  <r>
    <s v="ORD-01641"/>
    <d v="2025-09-26T00:00:00"/>
    <s v="CUST-2072"/>
    <s v="Neha Rao"/>
    <x v="4"/>
    <x v="15"/>
    <x v="3"/>
    <s v="Karnataka"/>
    <s v="Bengaluru"/>
    <n v="2"/>
    <n v="2453.4699999999998"/>
    <n v="0.05"/>
    <n v="2973.03"/>
    <x v="0"/>
    <x v="1"/>
    <x v="1"/>
    <n v="0.1"/>
    <n v="5.000000000000001E-3"/>
    <n v="5.0000000000000012E-4"/>
    <n v="-2973.0295000000001"/>
    <n v="-5946058.9999999991"/>
    <n v="2025"/>
    <x v="2"/>
    <n v="9"/>
    <s v="Q3"/>
  </r>
  <r>
    <s v="ORD-01642"/>
    <d v="2025-12-29T00:00:00"/>
    <s v="CUST-1108"/>
    <s v="Sneha Rao"/>
    <x v="2"/>
    <x v="2"/>
    <x v="4"/>
    <s v="Jharkhand"/>
    <s v="Ranchi"/>
    <n v="2"/>
    <n v="1092.57"/>
    <n v="0.2"/>
    <n v="1205.43"/>
    <x v="2"/>
    <x v="0"/>
    <x v="2"/>
    <n v="0.4"/>
    <n v="8.0000000000000016E-2"/>
    <n v="3.2000000000000008E-2"/>
    <n v="-1205.3980000000001"/>
    <n v="-37668.687499999993"/>
    <n v="2025"/>
    <x v="1"/>
    <n v="12"/>
    <s v="Q4"/>
  </r>
  <r>
    <s v="ORD-01643"/>
    <d v="2025-02-14T00:00:00"/>
    <s v="CUST-2165"/>
    <s v="Isha Gupta"/>
    <x v="0"/>
    <x v="5"/>
    <x v="1"/>
    <s v="Chhattisgarh"/>
    <s v="Raipur"/>
    <n v="2"/>
    <n v="1171.2"/>
    <n v="0.1"/>
    <n v="1666.02"/>
    <x v="4"/>
    <x v="2"/>
    <x v="1"/>
    <n v="0.2"/>
    <n v="2.0000000000000004E-2"/>
    <n v="4.000000000000001E-3"/>
    <n v="-1666.0160000000001"/>
    <n v="-416503.99999999994"/>
    <n v="2025"/>
    <x v="11"/>
    <n v="2"/>
    <s v="Q1"/>
  </r>
  <r>
    <s v="ORD-01644"/>
    <d v="2025-12-11T00:00:00"/>
    <s v="CUST-1727"/>
    <s v="Rohan Kumar"/>
    <x v="4"/>
    <x v="15"/>
    <x v="3"/>
    <s v="Telangana"/>
    <s v="Warangal"/>
    <n v="3"/>
    <n v="2985.23"/>
    <n v="0.15"/>
    <n v="4941.1899999999996"/>
    <x v="4"/>
    <x v="1"/>
    <x v="2"/>
    <n v="0.44999999999999996"/>
    <n v="6.7499999999999991E-2"/>
    <n v="3.0374999999999992E-2"/>
    <n v="-4941.1596249999993"/>
    <n v="-162671.9218106996"/>
    <n v="2025"/>
    <x v="1"/>
    <n v="12"/>
    <s v="Q4"/>
  </r>
  <r>
    <s v="ORD-01645"/>
    <d v="2025-06-30T00:00:00"/>
    <s v="CUST-2373"/>
    <s v="Arjun Verma"/>
    <x v="1"/>
    <x v="9"/>
    <x v="2"/>
    <s v="Rajasthan"/>
    <s v="Udaipur"/>
    <n v="2"/>
    <n v="2129.91"/>
    <n v="0.05"/>
    <n v="3527.09"/>
    <x v="4"/>
    <x v="2"/>
    <x v="1"/>
    <n v="0.1"/>
    <n v="5.000000000000001E-3"/>
    <n v="5.0000000000000012E-4"/>
    <n v="-3527.0895"/>
    <n v="-7054178.9999999981"/>
    <n v="2025"/>
    <x v="9"/>
    <n v="6"/>
    <s v="Q2"/>
  </r>
  <r>
    <s v="ORD-01646"/>
    <d v="2025-06-19T00:00:00"/>
    <s v="CUST-2569"/>
    <s v="Rohan Gupta"/>
    <x v="2"/>
    <x v="20"/>
    <x v="1"/>
    <s v="Madhya Pradesh"/>
    <s v="Indore"/>
    <n v="2"/>
    <n v="4043.71"/>
    <n v="0.1"/>
    <n v="5525.37"/>
    <x v="1"/>
    <x v="1"/>
    <x v="2"/>
    <n v="0.2"/>
    <n v="2.0000000000000004E-2"/>
    <n v="4.000000000000001E-3"/>
    <n v="-5525.366"/>
    <n v="-1381341.4999999998"/>
    <n v="2025"/>
    <x v="9"/>
    <n v="6"/>
    <s v="Q2"/>
  </r>
  <r>
    <s v="ORD-01647"/>
    <d v="2025-12-22T00:00:00"/>
    <s v="CUST-1535"/>
    <s v="Meera Gupta"/>
    <x v="3"/>
    <x v="18"/>
    <x v="0"/>
    <s v="Punjab"/>
    <s v="Amritsar"/>
    <n v="3"/>
    <n v="20089.61"/>
    <n v="0.05"/>
    <n v="44038.86"/>
    <x v="1"/>
    <x v="1"/>
    <x v="0"/>
    <n v="0.15000000000000002"/>
    <n v="7.5000000000000015E-3"/>
    <n v="1.1250000000000003E-3"/>
    <n v="-44038.858874999998"/>
    <n v="-39145652.333333321"/>
    <n v="2025"/>
    <x v="1"/>
    <n v="12"/>
    <s v="Q4"/>
  </r>
  <r>
    <s v="ORD-01648"/>
    <d v="2025-07-10T00:00:00"/>
    <s v="CUST-1579"/>
    <s v="Meera Kumar"/>
    <x v="0"/>
    <x v="4"/>
    <x v="3"/>
    <s v="Tamil Nadu"/>
    <s v="Chennai"/>
    <n v="4"/>
    <n v="17724.23"/>
    <n v="0.15"/>
    <n v="52253.440000000002"/>
    <x v="3"/>
    <x v="0"/>
    <x v="1"/>
    <n v="0.6"/>
    <n v="0.09"/>
    <n v="5.3999999999999999E-2"/>
    <n v="-52253.386000000006"/>
    <n v="-967655.29629629641"/>
    <n v="2025"/>
    <x v="4"/>
    <n v="7"/>
    <s v="Q3"/>
  </r>
  <r>
    <s v="ORD-01649"/>
    <d v="2025-06-04T00:00:00"/>
    <s v="CUST-1672"/>
    <s v="Sneha Sharma"/>
    <x v="2"/>
    <x v="10"/>
    <x v="4"/>
    <s v="West Bengal"/>
    <s v="Durgapur"/>
    <n v="1"/>
    <n v="2325.52"/>
    <n v="0.05"/>
    <n v="1638.38"/>
    <x v="3"/>
    <x v="0"/>
    <x v="1"/>
    <n v="0.05"/>
    <n v="2.5000000000000005E-3"/>
    <n v="1.2500000000000003E-4"/>
    <n v="-1638.3798750000001"/>
    <n v="-13107038.999999998"/>
    <n v="2025"/>
    <x v="9"/>
    <n v="6"/>
    <s v="Q2"/>
  </r>
  <r>
    <s v="ORD-01650"/>
    <d v="2025-07-07T00:00:00"/>
    <s v="CUST-2463"/>
    <s v="Arjun Reddy"/>
    <x v="3"/>
    <x v="18"/>
    <x v="3"/>
    <s v="Andhra Pradesh"/>
    <s v="Vijayawada"/>
    <n v="1"/>
    <n v="29501.94"/>
    <n v="0.1"/>
    <n v="21267.58"/>
    <x v="2"/>
    <x v="1"/>
    <x v="1"/>
    <n v="0.1"/>
    <n v="1.0000000000000002E-2"/>
    <n v="1.0000000000000002E-3"/>
    <n v="-21267.579000000002"/>
    <n v="-21267578.999999996"/>
    <n v="2025"/>
    <x v="4"/>
    <n v="7"/>
    <s v="Q3"/>
  </r>
  <r>
    <s v="ORD-01651"/>
    <d v="2025-01-07T00:00:00"/>
    <s v="CUST-1515"/>
    <s v="Vikram Kumar"/>
    <x v="3"/>
    <x v="13"/>
    <x v="2"/>
    <s v="Goa"/>
    <s v="Margao"/>
    <n v="3"/>
    <n v="8058.04"/>
    <n v="0.05"/>
    <n v="14453.85"/>
    <x v="1"/>
    <x v="2"/>
    <x v="0"/>
    <n v="0.15000000000000002"/>
    <n v="7.5000000000000015E-3"/>
    <n v="1.1250000000000003E-3"/>
    <n v="-14453.848875"/>
    <n v="-12847865.666666662"/>
    <n v="2025"/>
    <x v="5"/>
    <n v="1"/>
    <s v="Q1"/>
  </r>
  <r>
    <s v="ORD-01652"/>
    <d v="2025-05-13T00:00:00"/>
    <s v="CUST-1908"/>
    <s v="Priya Nair"/>
    <x v="2"/>
    <x v="20"/>
    <x v="2"/>
    <s v="Goa"/>
    <s v="Panaji"/>
    <n v="1"/>
    <n v="2120.13"/>
    <n v="0.1"/>
    <n v="1201.33"/>
    <x v="3"/>
    <x v="1"/>
    <x v="2"/>
    <n v="0.1"/>
    <n v="1.0000000000000002E-2"/>
    <n v="1.0000000000000002E-3"/>
    <n v="-1201.329"/>
    <n v="-1201328.9999999998"/>
    <n v="2025"/>
    <x v="6"/>
    <n v="5"/>
    <s v="Q2"/>
  </r>
  <r>
    <s v="ORD-01653"/>
    <d v="2025-08-23T00:00:00"/>
    <s v="CUST-1124"/>
    <s v="Meera Patel"/>
    <x v="0"/>
    <x v="5"/>
    <x v="3"/>
    <s v="Karnataka"/>
    <s v="Mysuru"/>
    <n v="4"/>
    <n v="1536.15"/>
    <n v="0.05"/>
    <n v="4746.83"/>
    <x v="1"/>
    <x v="1"/>
    <x v="2"/>
    <n v="0.2"/>
    <n v="1.0000000000000002E-2"/>
    <n v="2.0000000000000005E-3"/>
    <n v="-4746.8279999999995"/>
    <n v="-2373413.9999999991"/>
    <n v="2025"/>
    <x v="7"/>
    <n v="8"/>
    <s v="Q3"/>
  </r>
  <r>
    <s v="ORD-01654"/>
    <d v="2025-02-14T00:00:00"/>
    <s v="CUST-2336"/>
    <s v="Rohan Singh"/>
    <x v="0"/>
    <x v="4"/>
    <x v="0"/>
    <s v="Delhi"/>
    <s v="Delhi"/>
    <n v="1"/>
    <n v="10379.5"/>
    <n v="0"/>
    <n v="8965.16"/>
    <x v="2"/>
    <x v="1"/>
    <x v="1"/>
    <n v="0"/>
    <n v="0"/>
    <n v="0"/>
    <n v="-8965.16"/>
    <e v="#DIV/0!"/>
    <n v="2025"/>
    <x v="11"/>
    <n v="2"/>
    <s v="Q1"/>
  </r>
  <r>
    <s v="ORD-01655"/>
    <d v="2025-11-10T00:00:00"/>
    <s v="CUST-2220"/>
    <s v="Rohan Sharma"/>
    <x v="3"/>
    <x v="13"/>
    <x v="0"/>
    <s v="Punjab"/>
    <s v="Ludhiana"/>
    <n v="4"/>
    <n v="49192.61"/>
    <n v="0.05"/>
    <n v="151049.38"/>
    <x v="1"/>
    <x v="0"/>
    <x v="0"/>
    <n v="0.2"/>
    <n v="1.0000000000000002E-2"/>
    <n v="2.0000000000000005E-3"/>
    <n v="-151049.378"/>
    <n v="-75524688.999999985"/>
    <n v="2025"/>
    <x v="8"/>
    <n v="11"/>
    <s v="Q4"/>
  </r>
  <r>
    <s v="ORD-01656"/>
    <d v="2025-09-06T00:00:00"/>
    <s v="CUST-1545"/>
    <s v="Rahul Singh"/>
    <x v="0"/>
    <x v="5"/>
    <x v="3"/>
    <s v="Karnataka"/>
    <s v="Bengaluru"/>
    <n v="2"/>
    <n v="4085.78"/>
    <n v="0.1"/>
    <n v="4855.21"/>
    <x v="4"/>
    <x v="1"/>
    <x v="1"/>
    <n v="0.2"/>
    <n v="2.0000000000000004E-2"/>
    <n v="4.000000000000001E-3"/>
    <n v="-4855.2060000000001"/>
    <n v="-1213801.4999999998"/>
    <n v="2025"/>
    <x v="2"/>
    <n v="9"/>
    <s v="Q3"/>
  </r>
  <r>
    <s v="ORD-01657"/>
    <d v="2025-01-31T00:00:00"/>
    <s v="CUST-2056"/>
    <s v="Isha Sharma"/>
    <x v="1"/>
    <x v="17"/>
    <x v="0"/>
    <s v="Haryana"/>
    <s v="Gurugram"/>
    <n v="3"/>
    <n v="1997.58"/>
    <n v="0"/>
    <n v="5004.87"/>
    <x v="4"/>
    <x v="1"/>
    <x v="2"/>
    <n v="0"/>
    <n v="0"/>
    <n v="0"/>
    <n v="-5004.87"/>
    <e v="#DIV/0!"/>
    <n v="2025"/>
    <x v="5"/>
    <n v="1"/>
    <s v="Q1"/>
  </r>
  <r>
    <s v="ORD-01658"/>
    <d v="2025-01-23T00:00:00"/>
    <s v="CUST-1657"/>
    <s v="Vikram Verma"/>
    <x v="3"/>
    <x v="14"/>
    <x v="2"/>
    <s v="Rajasthan"/>
    <s v="Jaipur"/>
    <n v="1"/>
    <n v="2555.13"/>
    <n v="0"/>
    <n v="1977.34"/>
    <x v="1"/>
    <x v="1"/>
    <x v="2"/>
    <n v="0"/>
    <n v="0"/>
    <n v="0"/>
    <n v="-1977.34"/>
    <e v="#DIV/0!"/>
    <n v="2025"/>
    <x v="5"/>
    <n v="1"/>
    <s v="Q1"/>
  </r>
  <r>
    <s v="ORD-01659"/>
    <d v="2025-06-09T00:00:00"/>
    <s v="CUST-1509"/>
    <s v="Kiran Sharma"/>
    <x v="3"/>
    <x v="13"/>
    <x v="3"/>
    <s v="Karnataka"/>
    <s v="Bengaluru"/>
    <n v="5"/>
    <n v="54809.65"/>
    <n v="0.05"/>
    <n v="165841.32"/>
    <x v="1"/>
    <x v="1"/>
    <x v="1"/>
    <n v="0.25"/>
    <n v="1.2500000000000001E-2"/>
    <n v="3.1250000000000002E-3"/>
    <n v="-165841.31687500002"/>
    <n v="-53069221.400000006"/>
    <n v="2025"/>
    <x v="9"/>
    <n v="6"/>
    <s v="Q2"/>
  </r>
  <r>
    <s v="ORD-01660"/>
    <d v="2025-12-29T00:00:00"/>
    <s v="CUST-1277"/>
    <s v="Arjun Reddy"/>
    <x v="2"/>
    <x v="8"/>
    <x v="2"/>
    <s v="Maharashtra"/>
    <s v="Nagpur"/>
    <n v="1"/>
    <n v="5547.76"/>
    <n v="0.05"/>
    <n v="3797.26"/>
    <x v="3"/>
    <x v="1"/>
    <x v="0"/>
    <n v="0.05"/>
    <n v="2.5000000000000005E-3"/>
    <n v="1.2500000000000003E-4"/>
    <n v="-3797.2598750000002"/>
    <n v="-30378078.999999993"/>
    <n v="2025"/>
    <x v="1"/>
    <n v="12"/>
    <s v="Q4"/>
  </r>
  <r>
    <s v="ORD-01661"/>
    <d v="2025-06-07T00:00:00"/>
    <s v="CUST-2283"/>
    <s v="Aarav Nair"/>
    <x v="4"/>
    <x v="12"/>
    <x v="3"/>
    <s v="Karnataka"/>
    <s v="Mysuru"/>
    <n v="1"/>
    <n v="1037.6600000000001"/>
    <n v="0.05"/>
    <n v="809.68"/>
    <x v="0"/>
    <x v="1"/>
    <x v="2"/>
    <n v="0.05"/>
    <n v="2.5000000000000005E-3"/>
    <n v="1.2500000000000003E-4"/>
    <n v="-809.67987499999992"/>
    <n v="-6477438.9999999981"/>
    <n v="2025"/>
    <x v="9"/>
    <n v="6"/>
    <s v="Q2"/>
  </r>
  <r>
    <s v="ORD-01662"/>
    <d v="2025-02-08T00:00:00"/>
    <s v="CUST-2255"/>
    <s v="Aarav Patel"/>
    <x v="2"/>
    <x v="8"/>
    <x v="2"/>
    <s v="Gujarat"/>
    <s v="Ahmedabad"/>
    <n v="1"/>
    <n v="2808.13"/>
    <n v="0.05"/>
    <n v="1797.11"/>
    <x v="1"/>
    <x v="0"/>
    <x v="1"/>
    <n v="0.05"/>
    <n v="2.5000000000000005E-3"/>
    <n v="1.2500000000000003E-4"/>
    <n v="-1797.1098749999999"/>
    <n v="-14376878.999999996"/>
    <n v="2025"/>
    <x v="11"/>
    <n v="2"/>
    <s v="Q1"/>
  </r>
  <r>
    <s v="ORD-01663"/>
    <d v="2025-03-23T00:00:00"/>
    <s v="CUST-2219"/>
    <s v="Arjun Nair"/>
    <x v="3"/>
    <x v="18"/>
    <x v="1"/>
    <s v="Chhattisgarh"/>
    <s v="Bilaspur"/>
    <n v="4"/>
    <n v="62160.7"/>
    <n v="0"/>
    <n v="207379.28"/>
    <x v="1"/>
    <x v="1"/>
    <x v="2"/>
    <n v="0"/>
    <n v="0"/>
    <n v="0"/>
    <n v="-207379.28"/>
    <e v="#DIV/0!"/>
    <n v="2025"/>
    <x v="3"/>
    <n v="3"/>
    <s v="Q1"/>
  </r>
  <r>
    <s v="ORD-01664"/>
    <d v="2025-12-22T00:00:00"/>
    <s v="CUST-1293"/>
    <s v="Ananya Kumar"/>
    <x v="0"/>
    <x v="5"/>
    <x v="2"/>
    <s v="Goa"/>
    <s v="Margao"/>
    <n v="2"/>
    <n v="7482.07"/>
    <n v="0"/>
    <n v="11513.2"/>
    <x v="4"/>
    <x v="2"/>
    <x v="1"/>
    <n v="0"/>
    <n v="0"/>
    <n v="0"/>
    <n v="-11513.2"/>
    <e v="#DIV/0!"/>
    <n v="2025"/>
    <x v="1"/>
    <n v="12"/>
    <s v="Q4"/>
  </r>
  <r>
    <s v="ORD-01665"/>
    <d v="2025-09-15T00:00:00"/>
    <s v="CUST-1236"/>
    <s v="Ananya Singh"/>
    <x v="4"/>
    <x v="12"/>
    <x v="3"/>
    <s v="Andhra Pradesh"/>
    <s v="Vijayawada"/>
    <n v="2"/>
    <n v="4972.7700000000004"/>
    <n v="0.15"/>
    <n v="6231.81"/>
    <x v="2"/>
    <x v="1"/>
    <x v="2"/>
    <n v="0.3"/>
    <n v="4.4999999999999998E-2"/>
    <n v="1.35E-2"/>
    <n v="-6231.7965000000004"/>
    <n v="-461614.55555555556"/>
    <n v="2025"/>
    <x v="2"/>
    <n v="9"/>
    <s v="Q3"/>
  </r>
  <r>
    <s v="ORD-01666"/>
    <d v="2025-07-25T00:00:00"/>
    <s v="CUST-1545"/>
    <s v="Meera Rao"/>
    <x v="3"/>
    <x v="18"/>
    <x v="0"/>
    <s v="Delhi"/>
    <s v="New Delhi"/>
    <n v="2"/>
    <n v="24057.919999999998"/>
    <n v="0"/>
    <n v="29861.1"/>
    <x v="2"/>
    <x v="1"/>
    <x v="1"/>
    <n v="0"/>
    <n v="0"/>
    <n v="0"/>
    <n v="-29861.1"/>
    <e v="#DIV/0!"/>
    <n v="2025"/>
    <x v="4"/>
    <n v="7"/>
    <s v="Q3"/>
  </r>
  <r>
    <s v="ORD-01667"/>
    <d v="2025-03-18T00:00:00"/>
    <s v="CUST-2206"/>
    <s v="Sneha Kumar"/>
    <x v="2"/>
    <x v="8"/>
    <x v="3"/>
    <s v="Tamil Nadu"/>
    <s v="Coimbatore"/>
    <n v="3"/>
    <n v="4334.47"/>
    <n v="0.1"/>
    <n v="8045.73"/>
    <x v="0"/>
    <x v="1"/>
    <x v="0"/>
    <n v="0.30000000000000004"/>
    <n v="3.0000000000000006E-2"/>
    <n v="9.0000000000000028E-3"/>
    <n v="-8045.7209999999995"/>
    <n v="-893968.99999999965"/>
    <n v="2025"/>
    <x v="3"/>
    <n v="3"/>
    <s v="Q1"/>
  </r>
  <r>
    <s v="ORD-01668"/>
    <d v="2025-01-12T00:00:00"/>
    <s v="CUST-1658"/>
    <s v="Arjun Joshi"/>
    <x v="0"/>
    <x v="4"/>
    <x v="3"/>
    <s v="Tamil Nadu"/>
    <s v="Coimbatore"/>
    <n v="2"/>
    <n v="17622.11"/>
    <n v="0.05"/>
    <n v="27887.040000000001"/>
    <x v="1"/>
    <x v="0"/>
    <x v="1"/>
    <n v="0.1"/>
    <n v="5.000000000000001E-3"/>
    <n v="5.0000000000000012E-4"/>
    <n v="-27887.039500000003"/>
    <n v="-55774078.999999993"/>
    <n v="2025"/>
    <x v="5"/>
    <n v="1"/>
    <s v="Q1"/>
  </r>
  <r>
    <s v="ORD-01669"/>
    <d v="2025-10-22T00:00:00"/>
    <s v="CUST-1643"/>
    <s v="Kiran Joshi"/>
    <x v="3"/>
    <x v="14"/>
    <x v="1"/>
    <s v="Madhya Pradesh"/>
    <s v="Bhopal"/>
    <n v="2"/>
    <n v="64841.41"/>
    <n v="0.2"/>
    <n v="67204.39"/>
    <x v="0"/>
    <x v="1"/>
    <x v="1"/>
    <n v="0.4"/>
    <n v="8.0000000000000016E-2"/>
    <n v="3.2000000000000008E-2"/>
    <n v="-67204.357999999993"/>
    <n v="-2100136.1874999991"/>
    <n v="2025"/>
    <x v="10"/>
    <n v="10"/>
    <s v="Q4"/>
  </r>
  <r>
    <s v="ORD-01670"/>
    <d v="2025-08-12T00:00:00"/>
    <s v="CUST-1645"/>
    <s v="Ananya Verma"/>
    <x v="1"/>
    <x v="17"/>
    <x v="4"/>
    <s v="Bihar"/>
    <s v="Gaya"/>
    <n v="2"/>
    <n v="3929.9"/>
    <n v="0"/>
    <n v="5913.06"/>
    <x v="0"/>
    <x v="0"/>
    <x v="0"/>
    <n v="0"/>
    <n v="0"/>
    <n v="0"/>
    <n v="-5913.06"/>
    <e v="#DIV/0!"/>
    <n v="2025"/>
    <x v="7"/>
    <n v="8"/>
    <s v="Q3"/>
  </r>
  <r>
    <s v="ORD-01671"/>
    <d v="2025-01-13T00:00:00"/>
    <s v="CUST-2033"/>
    <s v="Arjun Nair"/>
    <x v="1"/>
    <x v="21"/>
    <x v="4"/>
    <s v="Odisha"/>
    <s v="Cuttack"/>
    <n v="3"/>
    <n v="2170.48"/>
    <n v="0.15"/>
    <n v="3476.18"/>
    <x v="0"/>
    <x v="1"/>
    <x v="2"/>
    <n v="0.44999999999999996"/>
    <n v="6.7499999999999991E-2"/>
    <n v="3.0374999999999992E-2"/>
    <n v="-3476.149625"/>
    <n v="-114441.1399176955"/>
    <n v="2025"/>
    <x v="5"/>
    <n v="1"/>
    <s v="Q1"/>
  </r>
  <r>
    <s v="ORD-01672"/>
    <d v="2025-02-15T00:00:00"/>
    <s v="CUST-2228"/>
    <s v="Kiran Gupta"/>
    <x v="2"/>
    <x v="2"/>
    <x v="2"/>
    <s v="Goa"/>
    <s v="Margao"/>
    <n v="1"/>
    <n v="3663.25"/>
    <n v="0.05"/>
    <n v="2392.4699999999998"/>
    <x v="1"/>
    <x v="1"/>
    <x v="1"/>
    <n v="0.05"/>
    <n v="2.5000000000000005E-3"/>
    <n v="1.2500000000000003E-4"/>
    <n v="-2392.4698749999998"/>
    <n v="-19139758.999999993"/>
    <n v="2025"/>
    <x v="11"/>
    <n v="2"/>
    <s v="Q1"/>
  </r>
  <r>
    <s v="ORD-01673"/>
    <d v="2025-06-04T00:00:00"/>
    <s v="CUST-2552"/>
    <s v="Priya Sharma"/>
    <x v="3"/>
    <x v="16"/>
    <x v="4"/>
    <s v="Jharkhand"/>
    <s v="Ranchi"/>
    <n v="1"/>
    <n v="24152.44"/>
    <n v="0"/>
    <n v="16011.77"/>
    <x v="1"/>
    <x v="1"/>
    <x v="1"/>
    <n v="0"/>
    <n v="0"/>
    <n v="0"/>
    <n v="-16011.77"/>
    <e v="#DIV/0!"/>
    <n v="2025"/>
    <x v="9"/>
    <n v="6"/>
    <s v="Q2"/>
  </r>
  <r>
    <s v="ORD-01674"/>
    <d v="2025-04-23T00:00:00"/>
    <s v="CUST-1859"/>
    <s v="Sneha Verma"/>
    <x v="3"/>
    <x v="16"/>
    <x v="4"/>
    <s v="Bihar"/>
    <s v="Patna"/>
    <n v="1"/>
    <n v="64083.99"/>
    <n v="0.05"/>
    <n v="44344.89"/>
    <x v="2"/>
    <x v="1"/>
    <x v="1"/>
    <n v="0.05"/>
    <n v="2.5000000000000005E-3"/>
    <n v="1.2500000000000003E-4"/>
    <n v="-44344.889875000001"/>
    <n v="-354759118.99999994"/>
    <n v="2025"/>
    <x v="0"/>
    <n v="4"/>
    <s v="Q2"/>
  </r>
  <r>
    <s v="ORD-01675"/>
    <d v="2025-08-21T00:00:00"/>
    <s v="CUST-1585"/>
    <s v="Aarav Nair"/>
    <x v="2"/>
    <x v="20"/>
    <x v="3"/>
    <s v="Tamil Nadu"/>
    <s v="Chennai"/>
    <n v="1"/>
    <n v="5071.22"/>
    <n v="0.05"/>
    <n v="3732.84"/>
    <x v="0"/>
    <x v="2"/>
    <x v="1"/>
    <n v="0.05"/>
    <n v="2.5000000000000005E-3"/>
    <n v="1.2500000000000003E-4"/>
    <n v="-3732.8398750000001"/>
    <n v="-29862718.999999993"/>
    <n v="2025"/>
    <x v="7"/>
    <n v="8"/>
    <s v="Q3"/>
  </r>
  <r>
    <s v="ORD-01676"/>
    <d v="2025-01-17T00:00:00"/>
    <s v="CUST-1690"/>
    <s v="Meera Patel"/>
    <x v="2"/>
    <x v="10"/>
    <x v="0"/>
    <s v="Delhi"/>
    <s v="Delhi"/>
    <n v="2"/>
    <n v="3362.95"/>
    <n v="0.05"/>
    <n v="4690.51"/>
    <x v="4"/>
    <x v="1"/>
    <x v="0"/>
    <n v="0.1"/>
    <n v="5.000000000000001E-3"/>
    <n v="5.0000000000000012E-4"/>
    <n v="-4690.5095000000001"/>
    <n v="-9381018.9999999981"/>
    <n v="2025"/>
    <x v="5"/>
    <n v="1"/>
    <s v="Q1"/>
  </r>
  <r>
    <s v="ORD-01677"/>
    <d v="2025-12-26T00:00:00"/>
    <s v="CUST-2270"/>
    <s v="Rahul Patel"/>
    <x v="3"/>
    <x v="3"/>
    <x v="2"/>
    <s v="Maharashtra"/>
    <s v="Pune"/>
    <n v="2"/>
    <n v="2269.3200000000002"/>
    <n v="0.05"/>
    <n v="3593.43"/>
    <x v="3"/>
    <x v="1"/>
    <x v="1"/>
    <n v="0.1"/>
    <n v="5.000000000000001E-3"/>
    <n v="5.0000000000000012E-4"/>
    <n v="-3593.4294999999997"/>
    <n v="-7186858.9999999981"/>
    <n v="2025"/>
    <x v="1"/>
    <n v="12"/>
    <s v="Q4"/>
  </r>
  <r>
    <s v="ORD-01678"/>
    <d v="2025-08-11T00:00:00"/>
    <s v="CUST-2533"/>
    <s v="Arjun Joshi"/>
    <x v="3"/>
    <x v="13"/>
    <x v="2"/>
    <s v="Gujarat"/>
    <s v="Ahmedabad"/>
    <n v="4"/>
    <n v="34550.699999999997"/>
    <n v="0.15"/>
    <n v="78020.929999999993"/>
    <x v="3"/>
    <x v="2"/>
    <x v="0"/>
    <n v="0.6"/>
    <n v="0.09"/>
    <n v="5.3999999999999999E-2"/>
    <n v="-78020.875999999989"/>
    <n v="-1444831.0370370368"/>
    <n v="2025"/>
    <x v="7"/>
    <n v="8"/>
    <s v="Q3"/>
  </r>
  <r>
    <s v="ORD-01679"/>
    <d v="2025-12-20T00:00:00"/>
    <s v="CUST-1185"/>
    <s v="Isha Singh"/>
    <x v="3"/>
    <x v="16"/>
    <x v="3"/>
    <s v="Karnataka"/>
    <s v="Bengaluru"/>
    <n v="1"/>
    <n v="63979.44"/>
    <n v="0.05"/>
    <n v="47472.69"/>
    <x v="1"/>
    <x v="2"/>
    <x v="2"/>
    <n v="0.05"/>
    <n v="2.5000000000000005E-3"/>
    <n v="1.2500000000000003E-4"/>
    <n v="-47472.689875000004"/>
    <n v="-379781518.99999994"/>
    <n v="2025"/>
    <x v="1"/>
    <n v="12"/>
    <s v="Q4"/>
  </r>
  <r>
    <s v="ORD-01680"/>
    <d v="2025-07-07T00:00:00"/>
    <s v="CUST-2593"/>
    <s v="Ananya Nair"/>
    <x v="4"/>
    <x v="15"/>
    <x v="4"/>
    <s v="Bihar"/>
    <s v="Patna"/>
    <n v="3"/>
    <n v="4946.0200000000004"/>
    <n v="0.05"/>
    <n v="11887.94"/>
    <x v="1"/>
    <x v="1"/>
    <x v="1"/>
    <n v="0.15000000000000002"/>
    <n v="7.5000000000000015E-3"/>
    <n v="1.1250000000000003E-3"/>
    <n v="-11887.938875"/>
    <n v="-10567056.777777774"/>
    <n v="2025"/>
    <x v="4"/>
    <n v="7"/>
    <s v="Q3"/>
  </r>
  <r>
    <s v="ORD-01681"/>
    <d v="2025-12-10T00:00:00"/>
    <s v="CUST-2387"/>
    <s v="Isha Patel"/>
    <x v="1"/>
    <x v="17"/>
    <x v="3"/>
    <s v="Telangana"/>
    <s v="Warangal"/>
    <n v="2"/>
    <n v="1116.53"/>
    <n v="0.1"/>
    <n v="1559.78"/>
    <x v="1"/>
    <x v="1"/>
    <x v="2"/>
    <n v="0.2"/>
    <n v="2.0000000000000004E-2"/>
    <n v="4.000000000000001E-3"/>
    <n v="-1559.7760000000001"/>
    <n v="-389943.99999999994"/>
    <n v="2025"/>
    <x v="1"/>
    <n v="12"/>
    <s v="Q4"/>
  </r>
  <r>
    <s v="ORD-01682"/>
    <d v="2025-12-31T00:00:00"/>
    <s v="CUST-1086"/>
    <s v="Isha Singh"/>
    <x v="4"/>
    <x v="15"/>
    <x v="3"/>
    <s v="Andhra Pradesh"/>
    <s v="Vijayawada"/>
    <n v="1"/>
    <n v="687.8"/>
    <n v="0.1"/>
    <n v="456.19"/>
    <x v="2"/>
    <x v="0"/>
    <x v="1"/>
    <n v="0.1"/>
    <n v="1.0000000000000002E-2"/>
    <n v="1.0000000000000002E-3"/>
    <n v="-456.18900000000002"/>
    <n v="-456188.99999999994"/>
    <n v="2025"/>
    <x v="1"/>
    <n v="12"/>
    <s v="Q4"/>
  </r>
  <r>
    <s v="ORD-01683"/>
    <d v="2025-06-12T00:00:00"/>
    <s v="CUST-2041"/>
    <s v="Sneha Singh"/>
    <x v="3"/>
    <x v="16"/>
    <x v="0"/>
    <s v="Delhi"/>
    <s v="New Delhi"/>
    <n v="2"/>
    <n v="24023.69"/>
    <n v="0"/>
    <n v="38992.239999999998"/>
    <x v="1"/>
    <x v="1"/>
    <x v="2"/>
    <n v="0"/>
    <n v="0"/>
    <n v="0"/>
    <n v="-38992.239999999998"/>
    <e v="#DIV/0!"/>
    <n v="2025"/>
    <x v="9"/>
    <n v="6"/>
    <s v="Q2"/>
  </r>
  <r>
    <s v="ORD-01684"/>
    <d v="2025-11-22T00:00:00"/>
    <s v="CUST-1833"/>
    <s v="Arjun Gupta"/>
    <x v="4"/>
    <x v="19"/>
    <x v="2"/>
    <s v="Gujarat"/>
    <s v="Surat"/>
    <n v="4"/>
    <n v="8304.94"/>
    <n v="0.1"/>
    <n v="19252.39"/>
    <x v="2"/>
    <x v="1"/>
    <x v="2"/>
    <n v="0.4"/>
    <n v="4.0000000000000008E-2"/>
    <n v="1.6000000000000004E-2"/>
    <n v="-19252.374"/>
    <n v="-1203273.3749999998"/>
    <n v="2025"/>
    <x v="8"/>
    <n v="11"/>
    <s v="Q4"/>
  </r>
  <r>
    <s v="ORD-01685"/>
    <d v="2025-03-15T00:00:00"/>
    <s v="CUST-1825"/>
    <s v="Rohan Reddy"/>
    <x v="3"/>
    <x v="3"/>
    <x v="3"/>
    <s v="Tamil Nadu"/>
    <s v="Coimbatore"/>
    <n v="1"/>
    <n v="64781.19"/>
    <n v="0.05"/>
    <n v="53604.81"/>
    <x v="1"/>
    <x v="2"/>
    <x v="0"/>
    <n v="0.05"/>
    <n v="2.5000000000000005E-3"/>
    <n v="1.2500000000000003E-4"/>
    <n v="-53604.809874999999"/>
    <n v="-428838478.99999988"/>
    <n v="2025"/>
    <x v="3"/>
    <n v="3"/>
    <s v="Q1"/>
  </r>
  <r>
    <s v="ORD-01686"/>
    <d v="2025-08-21T00:00:00"/>
    <s v="CUST-1703"/>
    <s v="Sneha Gupta"/>
    <x v="0"/>
    <x v="4"/>
    <x v="4"/>
    <s v="Bihar"/>
    <s v="Gaya"/>
    <n v="2"/>
    <n v="17054.87"/>
    <n v="0"/>
    <n v="24149.46"/>
    <x v="2"/>
    <x v="1"/>
    <x v="2"/>
    <n v="0"/>
    <n v="0"/>
    <n v="0"/>
    <n v="-24149.46"/>
    <e v="#DIV/0!"/>
    <n v="2025"/>
    <x v="7"/>
    <n v="8"/>
    <s v="Q3"/>
  </r>
  <r>
    <s v="ORD-01687"/>
    <d v="2025-08-12T00:00:00"/>
    <s v="CUST-1195"/>
    <s v="Vikram Sharma"/>
    <x v="1"/>
    <x v="9"/>
    <x v="0"/>
    <s v="Delhi"/>
    <s v="New Delhi"/>
    <n v="1"/>
    <n v="3714.74"/>
    <n v="0.05"/>
    <n v="2371.91"/>
    <x v="2"/>
    <x v="1"/>
    <x v="1"/>
    <n v="0.05"/>
    <n v="2.5000000000000005E-3"/>
    <n v="1.2500000000000003E-4"/>
    <n v="-2371.9098749999998"/>
    <n v="-18975278.999999993"/>
    <n v="2025"/>
    <x v="7"/>
    <n v="8"/>
    <s v="Q3"/>
  </r>
  <r>
    <s v="ORD-01688"/>
    <d v="2025-11-15T00:00:00"/>
    <s v="CUST-1005"/>
    <s v="Ananya Singh"/>
    <x v="0"/>
    <x v="5"/>
    <x v="4"/>
    <s v="West Bengal"/>
    <s v="Durgapur"/>
    <n v="1"/>
    <n v="10355.870000000001"/>
    <n v="0"/>
    <n v="9002.8799999999992"/>
    <x v="0"/>
    <x v="1"/>
    <x v="2"/>
    <n v="0"/>
    <n v="0"/>
    <n v="0"/>
    <n v="-9002.8799999999992"/>
    <e v="#DIV/0!"/>
    <n v="2025"/>
    <x v="8"/>
    <n v="11"/>
    <s v="Q4"/>
  </r>
  <r>
    <s v="ORD-01689"/>
    <d v="2025-03-01T00:00:00"/>
    <s v="CUST-1406"/>
    <s v="Meera Patel"/>
    <x v="0"/>
    <x v="11"/>
    <x v="0"/>
    <s v="Delhi"/>
    <s v="New Delhi"/>
    <n v="2"/>
    <n v="10918.87"/>
    <n v="0.05"/>
    <n v="12889.89"/>
    <x v="4"/>
    <x v="2"/>
    <x v="2"/>
    <n v="0.1"/>
    <n v="5.000000000000001E-3"/>
    <n v="5.0000000000000012E-4"/>
    <n v="-12889.889499999999"/>
    <n v="-25779778.999999993"/>
    <n v="2025"/>
    <x v="3"/>
    <n v="3"/>
    <s v="Q1"/>
  </r>
  <r>
    <s v="ORD-01690"/>
    <d v="2025-12-01T00:00:00"/>
    <s v="CUST-1897"/>
    <s v="Sneha Singh"/>
    <x v="3"/>
    <x v="14"/>
    <x v="3"/>
    <s v="Telangana"/>
    <s v="Warangal"/>
    <n v="3"/>
    <n v="35725.99"/>
    <n v="0.05"/>
    <n v="83982.12"/>
    <x v="0"/>
    <x v="1"/>
    <x v="1"/>
    <n v="0.15000000000000002"/>
    <n v="7.5000000000000015E-3"/>
    <n v="1.1250000000000003E-3"/>
    <n v="-83982.118875"/>
    <n v="-74650772.333333313"/>
    <n v="2025"/>
    <x v="1"/>
    <n v="12"/>
    <s v="Q4"/>
  </r>
  <r>
    <s v="ORD-01691"/>
    <d v="2025-08-10T00:00:00"/>
    <s v="CUST-1175"/>
    <s v="Kiran Nair"/>
    <x v="3"/>
    <x v="16"/>
    <x v="3"/>
    <s v="Karnataka"/>
    <s v="Mysuru"/>
    <n v="2"/>
    <n v="46397.63"/>
    <n v="0.05"/>
    <n v="64268.09"/>
    <x v="3"/>
    <x v="0"/>
    <x v="2"/>
    <n v="0.1"/>
    <n v="5.000000000000001E-3"/>
    <n v="5.0000000000000012E-4"/>
    <n v="-64268.089499999995"/>
    <n v="-128536178.99999996"/>
    <n v="2025"/>
    <x v="7"/>
    <n v="8"/>
    <s v="Q3"/>
  </r>
  <r>
    <s v="ORD-01692"/>
    <d v="2025-02-06T00:00:00"/>
    <s v="CUST-2156"/>
    <s v="Meera Sharma"/>
    <x v="2"/>
    <x v="20"/>
    <x v="3"/>
    <s v="Karnataka"/>
    <s v="Bengaluru"/>
    <n v="2"/>
    <n v="3164.56"/>
    <n v="0.1"/>
    <n v="4732.59"/>
    <x v="1"/>
    <x v="2"/>
    <x v="2"/>
    <n v="0.2"/>
    <n v="2.0000000000000004E-2"/>
    <n v="4.000000000000001E-3"/>
    <n v="-4732.5860000000002"/>
    <n v="-1183146.4999999998"/>
    <n v="2025"/>
    <x v="11"/>
    <n v="2"/>
    <s v="Q1"/>
  </r>
  <r>
    <s v="ORD-01693"/>
    <d v="2025-10-05T00:00:00"/>
    <s v="CUST-1600"/>
    <s v="Rohan Verma"/>
    <x v="2"/>
    <x v="2"/>
    <x v="3"/>
    <s v="Telangana"/>
    <s v="Hyderabad"/>
    <n v="4"/>
    <n v="4816.75"/>
    <n v="0.1"/>
    <n v="14624.3"/>
    <x v="1"/>
    <x v="1"/>
    <x v="1"/>
    <n v="0.4"/>
    <n v="4.0000000000000008E-2"/>
    <n v="1.6000000000000004E-2"/>
    <n v="-14624.284"/>
    <n v="-914017.74999999977"/>
    <n v="2025"/>
    <x v="10"/>
    <n v="10"/>
    <s v="Q4"/>
  </r>
  <r>
    <s v="ORD-01694"/>
    <d v="2025-07-15T00:00:00"/>
    <s v="CUST-1695"/>
    <s v="Aarav Joshi"/>
    <x v="1"/>
    <x v="17"/>
    <x v="2"/>
    <s v="Rajasthan"/>
    <s v="Jaipur"/>
    <n v="1"/>
    <n v="827.66"/>
    <n v="0.1"/>
    <n v="522.84"/>
    <x v="0"/>
    <x v="1"/>
    <x v="1"/>
    <n v="0.1"/>
    <n v="1.0000000000000002E-2"/>
    <n v="1.0000000000000002E-3"/>
    <n v="-522.83900000000006"/>
    <n v="-522838.99999999994"/>
    <n v="2025"/>
    <x v="4"/>
    <n v="7"/>
    <s v="Q3"/>
  </r>
  <r>
    <s v="ORD-01695"/>
    <d v="2025-12-18T00:00:00"/>
    <s v="CUST-1110"/>
    <s v="Vikram Verma"/>
    <x v="2"/>
    <x v="8"/>
    <x v="3"/>
    <s v="Andhra Pradesh"/>
    <s v="Visakhapatnam"/>
    <n v="3"/>
    <n v="2153.59"/>
    <n v="0.1"/>
    <n v="4949.57"/>
    <x v="2"/>
    <x v="1"/>
    <x v="1"/>
    <n v="0.30000000000000004"/>
    <n v="3.0000000000000006E-2"/>
    <n v="9.0000000000000028E-3"/>
    <n v="-4949.5609999999997"/>
    <n v="-549951.22222222202"/>
    <n v="2025"/>
    <x v="1"/>
    <n v="12"/>
    <s v="Q4"/>
  </r>
  <r>
    <s v="ORD-01696"/>
    <d v="2025-08-30T00:00:00"/>
    <s v="CUST-1612"/>
    <s v="Isha Rao"/>
    <x v="2"/>
    <x v="23"/>
    <x v="4"/>
    <s v="Jharkhand"/>
    <s v="Jamshedpur"/>
    <n v="2"/>
    <n v="5917.62"/>
    <n v="0.15"/>
    <n v="8826.4699999999993"/>
    <x v="1"/>
    <x v="1"/>
    <x v="2"/>
    <n v="0.3"/>
    <n v="4.4999999999999998E-2"/>
    <n v="1.35E-2"/>
    <n v="-8826.4565000000002"/>
    <n v="-653811.59259259258"/>
    <n v="2025"/>
    <x v="7"/>
    <n v="8"/>
    <s v="Q3"/>
  </r>
  <r>
    <s v="ORD-01697"/>
    <d v="2025-11-20T00:00:00"/>
    <s v="CUST-2477"/>
    <s v="Arjun Joshi"/>
    <x v="3"/>
    <x v="18"/>
    <x v="4"/>
    <s v="Odisha"/>
    <s v="Cuttack"/>
    <n v="3"/>
    <n v="58888.06"/>
    <n v="0.15"/>
    <n v="130152.71"/>
    <x v="3"/>
    <x v="0"/>
    <x v="0"/>
    <n v="0.44999999999999996"/>
    <n v="6.7499999999999991E-2"/>
    <n v="3.0374999999999992E-2"/>
    <n v="-130152.679625"/>
    <n v="-4284861.8806584375"/>
    <n v="2025"/>
    <x v="8"/>
    <n v="11"/>
    <s v="Q4"/>
  </r>
  <r>
    <s v="ORD-01698"/>
    <d v="2025-08-07T00:00:00"/>
    <s v="CUST-1839"/>
    <s v="Arjun Joshi"/>
    <x v="3"/>
    <x v="16"/>
    <x v="4"/>
    <s v="West Bengal"/>
    <s v="Kolkata"/>
    <n v="3"/>
    <n v="35727.019999999997"/>
    <n v="0.15"/>
    <n v="69001.22"/>
    <x v="4"/>
    <x v="1"/>
    <x v="0"/>
    <n v="0.44999999999999996"/>
    <n v="6.7499999999999991E-2"/>
    <n v="3.0374999999999992E-2"/>
    <n v="-69001.189624999999"/>
    <n v="-2271644.102880659"/>
    <n v="2025"/>
    <x v="7"/>
    <n v="8"/>
    <s v="Q3"/>
  </r>
  <r>
    <s v="ORD-01699"/>
    <d v="2025-07-11T00:00:00"/>
    <s v="CUST-1228"/>
    <s v="Vikram Singh"/>
    <x v="4"/>
    <x v="24"/>
    <x v="4"/>
    <s v="West Bengal"/>
    <s v="Kolkata"/>
    <n v="4"/>
    <n v="768.9"/>
    <n v="0"/>
    <n v="2066.9"/>
    <x v="0"/>
    <x v="2"/>
    <x v="2"/>
    <n v="0"/>
    <n v="0"/>
    <n v="0"/>
    <n v="-2066.9"/>
    <e v="#DIV/0!"/>
    <n v="2025"/>
    <x v="4"/>
    <n v="7"/>
    <s v="Q3"/>
  </r>
  <r>
    <s v="ORD-01700"/>
    <d v="2025-01-17T00:00:00"/>
    <s v="CUST-1744"/>
    <s v="Ananya Rao"/>
    <x v="3"/>
    <x v="16"/>
    <x v="2"/>
    <s v="Goa"/>
    <s v="Margao"/>
    <n v="1"/>
    <n v="60362.82"/>
    <n v="0.05"/>
    <n v="47594.8"/>
    <x v="1"/>
    <x v="1"/>
    <x v="1"/>
    <n v="0.05"/>
    <n v="2.5000000000000005E-3"/>
    <n v="1.2500000000000003E-4"/>
    <n v="-47594.799875000004"/>
    <n v="-380758398.99999994"/>
    <n v="2025"/>
    <x v="5"/>
    <n v="1"/>
    <s v="Q1"/>
  </r>
  <r>
    <s v="ORD-01701"/>
    <d v="2025-01-12T00:00:00"/>
    <s v="CUST-1747"/>
    <s v="Sneha Reddy"/>
    <x v="2"/>
    <x v="10"/>
    <x v="2"/>
    <s v="Rajasthan"/>
    <s v="Udaipur"/>
    <n v="2"/>
    <n v="5033.62"/>
    <n v="0.05"/>
    <n v="8271.01"/>
    <x v="1"/>
    <x v="2"/>
    <x v="2"/>
    <n v="0.1"/>
    <n v="5.000000000000001E-3"/>
    <n v="5.0000000000000012E-4"/>
    <n v="-8271.0095000000001"/>
    <n v="-16542018.999999996"/>
    <n v="2025"/>
    <x v="5"/>
    <n v="1"/>
    <s v="Q1"/>
  </r>
  <r>
    <s v="ORD-01702"/>
    <d v="2025-07-12T00:00:00"/>
    <s v="CUST-2572"/>
    <s v="Priya Reddy"/>
    <x v="3"/>
    <x v="14"/>
    <x v="3"/>
    <s v="Andhra Pradesh"/>
    <s v="Visakhapatnam"/>
    <n v="2"/>
    <n v="27790.77"/>
    <n v="0.05"/>
    <n v="45938.29"/>
    <x v="2"/>
    <x v="2"/>
    <x v="1"/>
    <n v="0.1"/>
    <n v="5.000000000000001E-3"/>
    <n v="5.0000000000000012E-4"/>
    <n v="-45938.289499999999"/>
    <n v="-91876578.99999997"/>
    <n v="2025"/>
    <x v="4"/>
    <n v="7"/>
    <s v="Q3"/>
  </r>
  <r>
    <s v="ORD-01703"/>
    <d v="2025-01-22T00:00:00"/>
    <s v="CUST-1491"/>
    <s v="Priya Joshi"/>
    <x v="2"/>
    <x v="20"/>
    <x v="4"/>
    <s v="Bihar"/>
    <s v="Gaya"/>
    <n v="2"/>
    <n v="4349.3"/>
    <n v="0"/>
    <n v="7365.97"/>
    <x v="1"/>
    <x v="0"/>
    <x v="1"/>
    <n v="0"/>
    <n v="0"/>
    <n v="0"/>
    <n v="-7365.97"/>
    <e v="#DIV/0!"/>
    <n v="2025"/>
    <x v="5"/>
    <n v="1"/>
    <s v="Q1"/>
  </r>
  <r>
    <s v="ORD-01704"/>
    <d v="2025-04-30T00:00:00"/>
    <s v="CUST-2292"/>
    <s v="Isha Gupta"/>
    <x v="2"/>
    <x v="20"/>
    <x v="0"/>
    <s v="Uttar Pradesh"/>
    <s v="Lucknow"/>
    <n v="2"/>
    <n v="3236.51"/>
    <n v="0.05"/>
    <n v="4156.01"/>
    <x v="4"/>
    <x v="1"/>
    <x v="2"/>
    <n v="0.1"/>
    <n v="5.000000000000001E-3"/>
    <n v="5.0000000000000012E-4"/>
    <n v="-4156.0095000000001"/>
    <n v="-8312018.9999999981"/>
    <n v="2025"/>
    <x v="0"/>
    <n v="4"/>
    <s v="Q2"/>
  </r>
  <r>
    <s v="ORD-01705"/>
    <d v="2025-07-29T00:00:00"/>
    <s v="CUST-1668"/>
    <s v="Rahul Verma"/>
    <x v="3"/>
    <x v="18"/>
    <x v="0"/>
    <s v="Delhi"/>
    <s v="New Delhi"/>
    <n v="1"/>
    <n v="31049.040000000001"/>
    <n v="0.2"/>
    <n v="19569.849999999999"/>
    <x v="3"/>
    <x v="1"/>
    <x v="1"/>
    <n v="0.2"/>
    <n v="4.0000000000000008E-2"/>
    <n v="8.0000000000000019E-3"/>
    <n v="-19569.841999999997"/>
    <n v="-2446230.2499999991"/>
    <n v="2025"/>
    <x v="4"/>
    <n v="7"/>
    <s v="Q3"/>
  </r>
  <r>
    <s v="ORD-01706"/>
    <d v="2025-11-02T00:00:00"/>
    <s v="CUST-1514"/>
    <s v="Kiran Singh"/>
    <x v="3"/>
    <x v="3"/>
    <x v="3"/>
    <s v="Karnataka"/>
    <s v="Mysuru"/>
    <n v="1"/>
    <n v="57812.43"/>
    <n v="0.05"/>
    <n v="47226.28"/>
    <x v="1"/>
    <x v="2"/>
    <x v="1"/>
    <n v="0.05"/>
    <n v="2.5000000000000005E-3"/>
    <n v="1.2500000000000003E-4"/>
    <n v="-47226.279875"/>
    <n v="-377810238.99999994"/>
    <n v="2025"/>
    <x v="8"/>
    <n v="11"/>
    <s v="Q4"/>
  </r>
  <r>
    <s v="ORD-01707"/>
    <d v="2025-09-27T00:00:00"/>
    <s v="CUST-1879"/>
    <s v="Isha Patel"/>
    <x v="2"/>
    <x v="10"/>
    <x v="1"/>
    <s v="Chhattisgarh"/>
    <s v="Raipur"/>
    <n v="1"/>
    <n v="1463.16"/>
    <n v="0.05"/>
    <n v="1037.8800000000001"/>
    <x v="3"/>
    <x v="0"/>
    <x v="2"/>
    <n v="0.05"/>
    <n v="2.5000000000000005E-3"/>
    <n v="1.2500000000000003E-4"/>
    <n v="-1037.8798750000001"/>
    <n v="-8303038.9999999991"/>
    <n v="2025"/>
    <x v="2"/>
    <n v="9"/>
    <s v="Q3"/>
  </r>
  <r>
    <s v="ORD-01708"/>
    <d v="2025-07-11T00:00:00"/>
    <s v="CUST-1659"/>
    <s v="Neha Kumar"/>
    <x v="0"/>
    <x v="4"/>
    <x v="4"/>
    <s v="Bihar"/>
    <s v="Patna"/>
    <n v="3"/>
    <n v="2493.48"/>
    <n v="0"/>
    <n v="6225.9"/>
    <x v="1"/>
    <x v="1"/>
    <x v="2"/>
    <n v="0"/>
    <n v="0"/>
    <n v="0"/>
    <n v="-6225.9"/>
    <e v="#DIV/0!"/>
    <n v="2025"/>
    <x v="4"/>
    <n v="7"/>
    <s v="Q3"/>
  </r>
  <r>
    <s v="ORD-01709"/>
    <d v="2025-06-24T00:00:00"/>
    <s v="CUST-2365"/>
    <s v="Arjun Gupta"/>
    <x v="3"/>
    <x v="16"/>
    <x v="2"/>
    <s v="Gujarat"/>
    <s v="Surat"/>
    <n v="3"/>
    <n v="1673.28"/>
    <n v="0.1"/>
    <n v="2923.91"/>
    <x v="1"/>
    <x v="2"/>
    <x v="1"/>
    <n v="0.30000000000000004"/>
    <n v="3.0000000000000006E-2"/>
    <n v="9.0000000000000028E-3"/>
    <n v="-2923.9009999999998"/>
    <n v="-324877.88888888876"/>
    <n v="2025"/>
    <x v="9"/>
    <n v="6"/>
    <s v="Q2"/>
  </r>
  <r>
    <s v="ORD-01710"/>
    <d v="2025-10-12T00:00:00"/>
    <s v="CUST-1305"/>
    <s v="Ananya Joshi"/>
    <x v="1"/>
    <x v="7"/>
    <x v="0"/>
    <s v="Punjab"/>
    <s v="Ludhiana"/>
    <n v="1"/>
    <n v="1741.5"/>
    <n v="0.05"/>
    <n v="1357.71"/>
    <x v="2"/>
    <x v="1"/>
    <x v="1"/>
    <n v="0.05"/>
    <n v="2.5000000000000005E-3"/>
    <n v="1.2500000000000003E-4"/>
    <n v="-1357.709875"/>
    <n v="-10861678.999999998"/>
    <n v="2025"/>
    <x v="10"/>
    <n v="10"/>
    <s v="Q4"/>
  </r>
  <r>
    <s v="ORD-01711"/>
    <d v="2025-07-23T00:00:00"/>
    <s v="CUST-1368"/>
    <s v="Meera Rao"/>
    <x v="3"/>
    <x v="13"/>
    <x v="3"/>
    <s v="Karnataka"/>
    <s v="Mysuru"/>
    <n v="4"/>
    <n v="10860.77"/>
    <n v="0"/>
    <n v="27666.55"/>
    <x v="1"/>
    <x v="2"/>
    <x v="1"/>
    <n v="0"/>
    <n v="0"/>
    <n v="0"/>
    <n v="-27666.55"/>
    <e v="#DIV/0!"/>
    <n v="2025"/>
    <x v="4"/>
    <n v="7"/>
    <s v="Q3"/>
  </r>
  <r>
    <s v="ORD-01712"/>
    <d v="2025-06-13T00:00:00"/>
    <s v="CUST-2493"/>
    <s v="Arjun Nair"/>
    <x v="4"/>
    <x v="12"/>
    <x v="3"/>
    <s v="Andhra Pradesh"/>
    <s v="Vijayawada"/>
    <n v="1"/>
    <n v="2369.88"/>
    <n v="0.2"/>
    <n v="1447.46"/>
    <x v="1"/>
    <x v="1"/>
    <x v="1"/>
    <n v="0.2"/>
    <n v="4.0000000000000008E-2"/>
    <n v="8.0000000000000019E-3"/>
    <n v="-1447.452"/>
    <n v="-180931.49999999997"/>
    <n v="2025"/>
    <x v="9"/>
    <n v="6"/>
    <s v="Q2"/>
  </r>
  <r>
    <s v="ORD-01713"/>
    <d v="2025-09-08T00:00:00"/>
    <s v="CUST-1988"/>
    <s v="Priya Patel"/>
    <x v="0"/>
    <x v="5"/>
    <x v="2"/>
    <s v="Maharashtra"/>
    <s v="Nagpur"/>
    <n v="1"/>
    <n v="894.43"/>
    <n v="0.1"/>
    <n v="588.73"/>
    <x v="1"/>
    <x v="0"/>
    <x v="1"/>
    <n v="0.1"/>
    <n v="1.0000000000000002E-2"/>
    <n v="1.0000000000000002E-3"/>
    <n v="-588.72900000000004"/>
    <n v="-588728.99999999988"/>
    <n v="2025"/>
    <x v="2"/>
    <n v="9"/>
    <s v="Q3"/>
  </r>
  <r>
    <s v="ORD-01714"/>
    <d v="2025-08-15T00:00:00"/>
    <s v="CUST-1572"/>
    <s v="Vikram Verma"/>
    <x v="3"/>
    <x v="16"/>
    <x v="0"/>
    <s v="Uttar Pradesh"/>
    <s v="Lucknow"/>
    <n v="1"/>
    <n v="15926.91"/>
    <n v="0.1"/>
    <n v="9570.7199999999993"/>
    <x v="4"/>
    <x v="1"/>
    <x v="1"/>
    <n v="0.1"/>
    <n v="1.0000000000000002E-2"/>
    <n v="1.0000000000000002E-3"/>
    <n v="-9570.7189999999991"/>
    <n v="-9570718.9999999963"/>
    <n v="2025"/>
    <x v="7"/>
    <n v="8"/>
    <s v="Q3"/>
  </r>
  <r>
    <s v="ORD-01715"/>
    <d v="2025-01-07T00:00:00"/>
    <s v="CUST-2249"/>
    <s v="Sneha Rao"/>
    <x v="2"/>
    <x v="2"/>
    <x v="4"/>
    <s v="West Bengal"/>
    <s v="Kolkata"/>
    <n v="3"/>
    <n v="2595.9"/>
    <n v="0.2"/>
    <n v="4570.66"/>
    <x v="2"/>
    <x v="1"/>
    <x v="1"/>
    <n v="0.60000000000000009"/>
    <n v="0.12000000000000002"/>
    <n v="7.2000000000000022E-2"/>
    <n v="-4570.5879999999997"/>
    <n v="-63480.388888888869"/>
    <n v="2025"/>
    <x v="5"/>
    <n v="1"/>
    <s v="Q1"/>
  </r>
  <r>
    <s v="ORD-01716"/>
    <d v="2025-01-29T00:00:00"/>
    <s v="CUST-1810"/>
    <s v="Kiran Reddy"/>
    <x v="0"/>
    <x v="0"/>
    <x v="1"/>
    <s v="Chhattisgarh"/>
    <s v="Bilaspur"/>
    <n v="2"/>
    <n v="1246.1199999999999"/>
    <n v="0.05"/>
    <n v="1910.99"/>
    <x v="4"/>
    <x v="1"/>
    <x v="1"/>
    <n v="0.1"/>
    <n v="5.000000000000001E-3"/>
    <n v="5.0000000000000012E-4"/>
    <n v="-1910.9894999999999"/>
    <n v="-3821978.9999999991"/>
    <n v="2025"/>
    <x v="5"/>
    <n v="1"/>
    <s v="Q1"/>
  </r>
  <r>
    <s v="ORD-01717"/>
    <d v="2025-02-02T00:00:00"/>
    <s v="CUST-1775"/>
    <s v="Rahul Kumar"/>
    <x v="3"/>
    <x v="18"/>
    <x v="1"/>
    <s v="Chhattisgarh"/>
    <s v="Bilaspur"/>
    <n v="1"/>
    <n v="40101.910000000003"/>
    <n v="0.1"/>
    <n v="29522.49"/>
    <x v="1"/>
    <x v="1"/>
    <x v="2"/>
    <n v="0.1"/>
    <n v="1.0000000000000002E-2"/>
    <n v="1.0000000000000002E-3"/>
    <n v="-29522.489000000001"/>
    <n v="-29522488.999999993"/>
    <n v="2025"/>
    <x v="11"/>
    <n v="2"/>
    <s v="Q1"/>
  </r>
  <r>
    <s v="ORD-01718"/>
    <d v="2025-05-14T00:00:00"/>
    <s v="CUST-1810"/>
    <s v="Ananya Sharma"/>
    <x v="0"/>
    <x v="11"/>
    <x v="2"/>
    <s v="Maharashtra"/>
    <s v="Pune"/>
    <n v="2"/>
    <n v="10540.25"/>
    <n v="0"/>
    <n v="18122.11"/>
    <x v="3"/>
    <x v="0"/>
    <x v="2"/>
    <n v="0"/>
    <n v="0"/>
    <n v="0"/>
    <n v="-18122.11"/>
    <e v="#DIV/0!"/>
    <n v="2025"/>
    <x v="6"/>
    <n v="5"/>
    <s v="Q2"/>
  </r>
  <r>
    <s v="ORD-01719"/>
    <d v="2025-03-20T00:00:00"/>
    <s v="CUST-1185"/>
    <s v="Rohan Kumar"/>
    <x v="3"/>
    <x v="3"/>
    <x v="3"/>
    <s v="Andhra Pradesh"/>
    <s v="Visakhapatnam"/>
    <n v="1"/>
    <n v="7661.77"/>
    <n v="0.1"/>
    <n v="5525.63"/>
    <x v="4"/>
    <x v="1"/>
    <x v="2"/>
    <n v="0.1"/>
    <n v="1.0000000000000002E-2"/>
    <n v="1.0000000000000002E-3"/>
    <n v="-5525.6289999999999"/>
    <n v="-5525628.9999999981"/>
    <n v="2025"/>
    <x v="3"/>
    <n v="3"/>
    <s v="Q1"/>
  </r>
  <r>
    <s v="ORD-01720"/>
    <d v="2025-02-27T00:00:00"/>
    <s v="CUST-1784"/>
    <s v="Aarav Reddy"/>
    <x v="3"/>
    <x v="14"/>
    <x v="1"/>
    <s v="Madhya Pradesh"/>
    <s v="Indore"/>
    <n v="1"/>
    <n v="39283.120000000003"/>
    <n v="0"/>
    <n v="34531.620000000003"/>
    <x v="0"/>
    <x v="1"/>
    <x v="1"/>
    <n v="0"/>
    <n v="0"/>
    <n v="0"/>
    <n v="-34531.620000000003"/>
    <e v="#DIV/0!"/>
    <n v="2025"/>
    <x v="11"/>
    <n v="2"/>
    <s v="Q1"/>
  </r>
  <r>
    <s v="ORD-01721"/>
    <d v="2025-01-26T00:00:00"/>
    <s v="CUST-1997"/>
    <s v="Arjun Rao"/>
    <x v="3"/>
    <x v="13"/>
    <x v="2"/>
    <s v="Goa"/>
    <s v="Margao"/>
    <n v="1"/>
    <n v="64914.52"/>
    <n v="0"/>
    <n v="45077.89"/>
    <x v="1"/>
    <x v="1"/>
    <x v="1"/>
    <n v="0"/>
    <n v="0"/>
    <n v="0"/>
    <n v="-45077.89"/>
    <e v="#DIV/0!"/>
    <n v="2025"/>
    <x v="5"/>
    <n v="1"/>
    <s v="Q1"/>
  </r>
  <r>
    <s v="ORD-01722"/>
    <d v="2025-08-14T00:00:00"/>
    <s v="CUST-2433"/>
    <s v="Arjun Sharma"/>
    <x v="0"/>
    <x v="11"/>
    <x v="2"/>
    <s v="Gujarat"/>
    <s v="Ahmedabad"/>
    <n v="1"/>
    <n v="17039.310000000001"/>
    <n v="0.05"/>
    <n v="10687.01"/>
    <x v="0"/>
    <x v="1"/>
    <x v="1"/>
    <n v="0.05"/>
    <n v="2.5000000000000005E-3"/>
    <n v="1.2500000000000003E-4"/>
    <n v="-10687.009875"/>
    <n v="-85496078.99999997"/>
    <n v="2025"/>
    <x v="7"/>
    <n v="8"/>
    <s v="Q3"/>
  </r>
  <r>
    <s v="ORD-01723"/>
    <d v="2025-10-12T00:00:00"/>
    <s v="CUST-2446"/>
    <s v="Priya Verma"/>
    <x v="3"/>
    <x v="13"/>
    <x v="1"/>
    <s v="Chhattisgarh"/>
    <s v="Bilaspur"/>
    <n v="3"/>
    <n v="1669.61"/>
    <n v="0"/>
    <n v="3232.28"/>
    <x v="0"/>
    <x v="1"/>
    <x v="0"/>
    <n v="0"/>
    <n v="0"/>
    <n v="0"/>
    <n v="-3232.28"/>
    <e v="#DIV/0!"/>
    <n v="2025"/>
    <x v="10"/>
    <n v="10"/>
    <s v="Q4"/>
  </r>
  <r>
    <s v="ORD-01724"/>
    <d v="2025-01-04T00:00:00"/>
    <s v="CUST-1300"/>
    <s v="Rahul Patel"/>
    <x v="2"/>
    <x v="23"/>
    <x v="1"/>
    <s v="Chhattisgarh"/>
    <s v="Raipur"/>
    <n v="2"/>
    <n v="5649.5"/>
    <n v="0.05"/>
    <n v="8286.6200000000008"/>
    <x v="3"/>
    <x v="2"/>
    <x v="1"/>
    <n v="0.1"/>
    <n v="5.000000000000001E-3"/>
    <n v="5.0000000000000012E-4"/>
    <n v="-8286.6195000000007"/>
    <n v="-16573238.999999998"/>
    <n v="2025"/>
    <x v="5"/>
    <n v="1"/>
    <s v="Q1"/>
  </r>
  <r>
    <s v="ORD-01725"/>
    <d v="2025-04-09T00:00:00"/>
    <s v="CUST-2574"/>
    <s v="Vikram Gupta"/>
    <x v="2"/>
    <x v="23"/>
    <x v="3"/>
    <s v="Tamil Nadu"/>
    <s v="Chennai"/>
    <n v="1"/>
    <n v="2733.79"/>
    <n v="0.05"/>
    <n v="1844.09"/>
    <x v="4"/>
    <x v="0"/>
    <x v="2"/>
    <n v="0.05"/>
    <n v="2.5000000000000005E-3"/>
    <n v="1.2500000000000003E-4"/>
    <n v="-1844.0898749999999"/>
    <n v="-14752718.999999996"/>
    <n v="2025"/>
    <x v="0"/>
    <n v="4"/>
    <s v="Q2"/>
  </r>
  <r>
    <s v="ORD-01726"/>
    <d v="2025-02-08T00:00:00"/>
    <s v="CUST-2280"/>
    <s v="Priya Gupta"/>
    <x v="0"/>
    <x v="5"/>
    <x v="0"/>
    <s v="Punjab"/>
    <s v="Ludhiana"/>
    <n v="1"/>
    <n v="1801.17"/>
    <n v="0.1"/>
    <n v="1090.73"/>
    <x v="0"/>
    <x v="1"/>
    <x v="0"/>
    <n v="0.1"/>
    <n v="1.0000000000000002E-2"/>
    <n v="1.0000000000000002E-3"/>
    <n v="-1090.729"/>
    <n v="-1090728.9999999998"/>
    <n v="2025"/>
    <x v="11"/>
    <n v="2"/>
    <s v="Q1"/>
  </r>
  <r>
    <s v="ORD-01727"/>
    <d v="2025-09-28T00:00:00"/>
    <s v="CUST-1234"/>
    <s v="Vikram Rao"/>
    <x v="1"/>
    <x v="1"/>
    <x v="2"/>
    <s v="Gujarat"/>
    <s v="Ahmedabad"/>
    <n v="1"/>
    <n v="1655.92"/>
    <n v="0"/>
    <n v="1118.3399999999999"/>
    <x v="0"/>
    <x v="1"/>
    <x v="1"/>
    <n v="0"/>
    <n v="0"/>
    <n v="0"/>
    <n v="-1118.3399999999999"/>
    <e v="#DIV/0!"/>
    <n v="2025"/>
    <x v="2"/>
    <n v="9"/>
    <s v="Q3"/>
  </r>
  <r>
    <s v="ORD-01728"/>
    <d v="2025-10-12T00:00:00"/>
    <s v="CUST-1813"/>
    <s v="Rohan Rao"/>
    <x v="1"/>
    <x v="1"/>
    <x v="4"/>
    <s v="Odisha"/>
    <s v="Bhubaneswar"/>
    <n v="1"/>
    <n v="1778.25"/>
    <n v="0"/>
    <n v="1262.93"/>
    <x v="2"/>
    <x v="1"/>
    <x v="2"/>
    <n v="0"/>
    <n v="0"/>
    <n v="0"/>
    <n v="-1262.93"/>
    <e v="#DIV/0!"/>
    <n v="2025"/>
    <x v="10"/>
    <n v="10"/>
    <s v="Q4"/>
  </r>
  <r>
    <s v="ORD-01729"/>
    <d v="2025-06-06T00:00:00"/>
    <s v="CUST-1243"/>
    <s v="Vikram Sharma"/>
    <x v="2"/>
    <x v="2"/>
    <x v="3"/>
    <s v="Andhra Pradesh"/>
    <s v="Vijayawada"/>
    <n v="2"/>
    <n v="3853.41"/>
    <n v="0.1"/>
    <n v="5537.87"/>
    <x v="0"/>
    <x v="1"/>
    <x v="2"/>
    <n v="0.2"/>
    <n v="2.0000000000000004E-2"/>
    <n v="4.000000000000001E-3"/>
    <n v="-5537.866"/>
    <n v="-1384466.4999999998"/>
    <n v="2025"/>
    <x v="9"/>
    <n v="6"/>
    <s v="Q2"/>
  </r>
  <r>
    <s v="ORD-01730"/>
    <d v="2025-03-16T00:00:00"/>
    <s v="CUST-1670"/>
    <s v="Ananya Nair"/>
    <x v="2"/>
    <x v="10"/>
    <x v="2"/>
    <s v="Rajasthan"/>
    <s v="Jaipur"/>
    <n v="1"/>
    <n v="4763.1499999999996"/>
    <n v="0.1"/>
    <n v="3328.22"/>
    <x v="0"/>
    <x v="1"/>
    <x v="0"/>
    <n v="0.1"/>
    <n v="1.0000000000000002E-2"/>
    <n v="1.0000000000000002E-3"/>
    <n v="-3328.2189999999996"/>
    <n v="-3328218.9999999986"/>
    <n v="2025"/>
    <x v="3"/>
    <n v="3"/>
    <s v="Q1"/>
  </r>
  <r>
    <s v="ORD-01731"/>
    <d v="2025-10-15T00:00:00"/>
    <s v="CUST-2489"/>
    <s v="Ananya Patel"/>
    <x v="3"/>
    <x v="3"/>
    <x v="0"/>
    <s v="Uttar Pradesh"/>
    <s v="Noida"/>
    <n v="2"/>
    <n v="49065.03"/>
    <n v="0"/>
    <n v="81062.539999999994"/>
    <x v="4"/>
    <x v="2"/>
    <x v="1"/>
    <n v="0"/>
    <n v="0"/>
    <n v="0"/>
    <n v="-81062.539999999994"/>
    <e v="#DIV/0!"/>
    <n v="2025"/>
    <x v="10"/>
    <n v="10"/>
    <s v="Q4"/>
  </r>
  <r>
    <s v="ORD-01732"/>
    <d v="2025-05-10T00:00:00"/>
    <s v="CUST-2412"/>
    <s v="Meera Gupta"/>
    <x v="4"/>
    <x v="24"/>
    <x v="0"/>
    <s v="Delhi"/>
    <s v="New Delhi"/>
    <n v="1"/>
    <n v="2590.1799999999998"/>
    <n v="0.05"/>
    <n v="1729.08"/>
    <x v="1"/>
    <x v="1"/>
    <x v="2"/>
    <n v="0.05"/>
    <n v="2.5000000000000005E-3"/>
    <n v="1.2500000000000003E-4"/>
    <n v="-1729.0798749999999"/>
    <n v="-13832638.999999996"/>
    <n v="2025"/>
    <x v="6"/>
    <n v="5"/>
    <s v="Q2"/>
  </r>
  <r>
    <s v="ORD-01733"/>
    <d v="2025-06-24T00:00:00"/>
    <s v="CUST-1350"/>
    <s v="Meera Reddy"/>
    <x v="3"/>
    <x v="3"/>
    <x v="3"/>
    <s v="Andhra Pradesh"/>
    <s v="Visakhapatnam"/>
    <n v="1"/>
    <n v="21932.43"/>
    <n v="0.1"/>
    <n v="15903.85"/>
    <x v="1"/>
    <x v="1"/>
    <x v="1"/>
    <n v="0.1"/>
    <n v="1.0000000000000002E-2"/>
    <n v="1.0000000000000002E-3"/>
    <n v="-15903.849"/>
    <n v="-15903848.999999996"/>
    <n v="2025"/>
    <x v="9"/>
    <n v="6"/>
    <s v="Q2"/>
  </r>
  <r>
    <s v="ORD-01734"/>
    <d v="2025-03-25T00:00:00"/>
    <s v="CUST-2236"/>
    <s v="Isha Sharma"/>
    <x v="0"/>
    <x v="11"/>
    <x v="0"/>
    <s v="Delhi"/>
    <s v="New Delhi"/>
    <n v="4"/>
    <n v="6035"/>
    <n v="0"/>
    <n v="20426.759999999998"/>
    <x v="0"/>
    <x v="2"/>
    <x v="0"/>
    <n v="0"/>
    <n v="0"/>
    <n v="0"/>
    <n v="-20426.759999999998"/>
    <e v="#DIV/0!"/>
    <n v="2025"/>
    <x v="3"/>
    <n v="3"/>
    <s v="Q1"/>
  </r>
  <r>
    <s v="ORD-01735"/>
    <d v="2025-01-22T00:00:00"/>
    <s v="CUST-1291"/>
    <s v="Meera Sharma"/>
    <x v="1"/>
    <x v="17"/>
    <x v="2"/>
    <s v="Gujarat"/>
    <s v="Ahmedabad"/>
    <n v="1"/>
    <n v="1973"/>
    <n v="0.05"/>
    <n v="1570.67"/>
    <x v="1"/>
    <x v="2"/>
    <x v="2"/>
    <n v="0.05"/>
    <n v="2.5000000000000005E-3"/>
    <n v="1.2500000000000003E-4"/>
    <n v="-1570.669875"/>
    <n v="-12565358.999999998"/>
    <n v="2025"/>
    <x v="5"/>
    <n v="1"/>
    <s v="Q1"/>
  </r>
  <r>
    <s v="ORD-01736"/>
    <d v="2025-01-27T00:00:00"/>
    <s v="CUST-1573"/>
    <s v="Vikram Gupta"/>
    <x v="3"/>
    <x v="14"/>
    <x v="1"/>
    <s v="Madhya Pradesh"/>
    <s v="Indore"/>
    <n v="1"/>
    <n v="64978.18"/>
    <n v="0.05"/>
    <n v="48849.27"/>
    <x v="2"/>
    <x v="1"/>
    <x v="1"/>
    <n v="0.05"/>
    <n v="2.5000000000000005E-3"/>
    <n v="1.2500000000000003E-4"/>
    <n v="-48849.269874999998"/>
    <n v="-390794158.99999988"/>
    <n v="2025"/>
    <x v="5"/>
    <n v="1"/>
    <s v="Q1"/>
  </r>
  <r>
    <s v="ORD-01737"/>
    <d v="2025-07-14T00:00:00"/>
    <s v="CUST-2534"/>
    <s v="Ananya Nair"/>
    <x v="3"/>
    <x v="13"/>
    <x v="2"/>
    <s v="Gujarat"/>
    <s v="Surat"/>
    <n v="1"/>
    <n v="50899.4"/>
    <n v="0.15"/>
    <n v="36379.599999999999"/>
    <x v="1"/>
    <x v="1"/>
    <x v="1"/>
    <n v="0.15"/>
    <n v="2.2499999999999999E-2"/>
    <n v="3.375E-3"/>
    <n v="-36379.596624999998"/>
    <n v="-10779139.740740741"/>
    <n v="2025"/>
    <x v="4"/>
    <n v="7"/>
    <s v="Q3"/>
  </r>
  <r>
    <s v="ORD-01738"/>
    <d v="2025-12-03T00:00:00"/>
    <s v="CUST-2531"/>
    <s v="Sneha Patel"/>
    <x v="2"/>
    <x v="23"/>
    <x v="2"/>
    <s v="Rajasthan"/>
    <s v="Jaipur"/>
    <n v="1"/>
    <n v="6834.94"/>
    <n v="0"/>
    <n v="4394.54"/>
    <x v="4"/>
    <x v="1"/>
    <x v="1"/>
    <n v="0"/>
    <n v="0"/>
    <n v="0"/>
    <n v="-4394.54"/>
    <e v="#DIV/0!"/>
    <n v="2025"/>
    <x v="1"/>
    <n v="12"/>
    <s v="Q4"/>
  </r>
  <r>
    <s v="ORD-01739"/>
    <d v="2025-08-24T00:00:00"/>
    <s v="CUST-2358"/>
    <s v="Sneha Rao"/>
    <x v="2"/>
    <x v="10"/>
    <x v="0"/>
    <s v="Haryana"/>
    <s v="Faridabad"/>
    <n v="1"/>
    <n v="4974.53"/>
    <n v="0.05"/>
    <n v="3516.31"/>
    <x v="2"/>
    <x v="0"/>
    <x v="0"/>
    <n v="0.05"/>
    <n v="2.5000000000000005E-3"/>
    <n v="1.2500000000000003E-4"/>
    <n v="-3516.3098749999999"/>
    <n v="-28130478.999999993"/>
    <n v="2025"/>
    <x v="7"/>
    <n v="8"/>
    <s v="Q3"/>
  </r>
  <r>
    <s v="ORD-01740"/>
    <d v="2025-04-02T00:00:00"/>
    <s v="CUST-1896"/>
    <s v="Rohan Reddy"/>
    <x v="1"/>
    <x v="1"/>
    <x v="4"/>
    <s v="Odisha"/>
    <s v="Cuttack"/>
    <n v="1"/>
    <n v="2179.79"/>
    <n v="0.15"/>
    <n v="1283.96"/>
    <x v="1"/>
    <x v="1"/>
    <x v="1"/>
    <n v="0.15"/>
    <n v="2.2499999999999999E-2"/>
    <n v="3.375E-3"/>
    <n v="-1283.956625"/>
    <n v="-380431.59259259258"/>
    <n v="2025"/>
    <x v="0"/>
    <n v="4"/>
    <s v="Q2"/>
  </r>
  <r>
    <s v="ORD-01741"/>
    <d v="2025-01-21T00:00:00"/>
    <s v="CUST-2449"/>
    <s v="Arjun Gupta"/>
    <x v="1"/>
    <x v="7"/>
    <x v="2"/>
    <s v="Gujarat"/>
    <s v="Surat"/>
    <n v="3"/>
    <n v="2101.2800000000002"/>
    <n v="0.05"/>
    <n v="4474.53"/>
    <x v="1"/>
    <x v="1"/>
    <x v="1"/>
    <n v="0.15000000000000002"/>
    <n v="7.5000000000000015E-3"/>
    <n v="1.1250000000000003E-3"/>
    <n v="-4474.528875"/>
    <n v="-3977358.9999999986"/>
    <n v="2025"/>
    <x v="5"/>
    <n v="1"/>
    <s v="Q1"/>
  </r>
  <r>
    <s v="ORD-01742"/>
    <d v="2025-10-30T00:00:00"/>
    <s v="CUST-1809"/>
    <s v="Rahul Patel"/>
    <x v="3"/>
    <x v="18"/>
    <x v="2"/>
    <s v="Gujarat"/>
    <s v="Surat"/>
    <n v="3"/>
    <n v="32524.9"/>
    <n v="0.05"/>
    <n v="60523.13"/>
    <x v="0"/>
    <x v="1"/>
    <x v="1"/>
    <n v="0.15000000000000002"/>
    <n v="7.5000000000000015E-3"/>
    <n v="1.1250000000000003E-3"/>
    <n v="-60523.128874999995"/>
    <n v="-53798336.777777754"/>
    <n v="2025"/>
    <x v="10"/>
    <n v="10"/>
    <s v="Q4"/>
  </r>
  <r>
    <s v="ORD-01743"/>
    <d v="2025-12-23T00:00:00"/>
    <s v="CUST-1138"/>
    <s v="Neha Joshi"/>
    <x v="3"/>
    <x v="18"/>
    <x v="3"/>
    <s v="Telangana"/>
    <s v="Warangal"/>
    <n v="2"/>
    <n v="27971.23"/>
    <n v="0"/>
    <n v="36293.53"/>
    <x v="4"/>
    <x v="1"/>
    <x v="1"/>
    <n v="0"/>
    <n v="0"/>
    <n v="0"/>
    <n v="-36293.53"/>
    <e v="#DIV/0!"/>
    <n v="2025"/>
    <x v="1"/>
    <n v="12"/>
    <s v="Q4"/>
  </r>
  <r>
    <s v="ORD-01744"/>
    <d v="2025-03-25T00:00:00"/>
    <s v="CUST-1118"/>
    <s v="Kiran Joshi"/>
    <x v="2"/>
    <x v="20"/>
    <x v="2"/>
    <s v="Rajasthan"/>
    <s v="Jaipur"/>
    <n v="2"/>
    <n v="5866.95"/>
    <n v="0.2"/>
    <n v="6088.76"/>
    <x v="4"/>
    <x v="1"/>
    <x v="1"/>
    <n v="0.4"/>
    <n v="8.0000000000000016E-2"/>
    <n v="3.2000000000000008E-2"/>
    <n v="-6088.7280000000001"/>
    <n v="-190272.74999999997"/>
    <n v="2025"/>
    <x v="3"/>
    <n v="3"/>
    <s v="Q1"/>
  </r>
  <r>
    <s v="ORD-01745"/>
    <d v="2025-09-19T00:00:00"/>
    <s v="CUST-1637"/>
    <s v="Rahul Singh"/>
    <x v="0"/>
    <x v="11"/>
    <x v="1"/>
    <s v="Chhattisgarh"/>
    <s v="Bilaspur"/>
    <n v="2"/>
    <n v="8744.5300000000007"/>
    <n v="0.1"/>
    <n v="10134.469999999999"/>
    <x v="1"/>
    <x v="0"/>
    <x v="1"/>
    <n v="0.2"/>
    <n v="2.0000000000000004E-2"/>
    <n v="4.000000000000001E-3"/>
    <n v="-10134.465999999999"/>
    <n v="-2533616.4999999991"/>
    <n v="2025"/>
    <x v="2"/>
    <n v="9"/>
    <s v="Q3"/>
  </r>
  <r>
    <s v="ORD-01746"/>
    <d v="2025-05-27T00:00:00"/>
    <s v="CUST-2204"/>
    <s v="Meera Rao"/>
    <x v="2"/>
    <x v="8"/>
    <x v="3"/>
    <s v="Telangana"/>
    <s v="Hyderabad"/>
    <n v="1"/>
    <n v="2351.0500000000002"/>
    <n v="0.1"/>
    <n v="1580.13"/>
    <x v="2"/>
    <x v="1"/>
    <x v="0"/>
    <n v="0.1"/>
    <n v="1.0000000000000002E-2"/>
    <n v="1.0000000000000002E-3"/>
    <n v="-1580.1290000000001"/>
    <n v="-1580128.9999999998"/>
    <n v="2025"/>
    <x v="6"/>
    <n v="5"/>
    <s v="Q2"/>
  </r>
  <r>
    <s v="ORD-01747"/>
    <d v="2025-09-14T00:00:00"/>
    <s v="CUST-1222"/>
    <s v="Sneha Nair"/>
    <x v="3"/>
    <x v="16"/>
    <x v="0"/>
    <s v="Punjab"/>
    <s v="Amritsar"/>
    <n v="1"/>
    <n v="50703.63"/>
    <n v="0"/>
    <n v="33011.089999999997"/>
    <x v="2"/>
    <x v="1"/>
    <x v="0"/>
    <n v="0"/>
    <n v="0"/>
    <n v="0"/>
    <n v="-33011.089999999997"/>
    <e v="#DIV/0!"/>
    <n v="2025"/>
    <x v="2"/>
    <n v="9"/>
    <s v="Q3"/>
  </r>
  <r>
    <s v="ORD-01748"/>
    <d v="2025-02-27T00:00:00"/>
    <s v="CUST-2394"/>
    <s v="Aarav Sharma"/>
    <x v="0"/>
    <x v="11"/>
    <x v="3"/>
    <s v="Tamil Nadu"/>
    <s v="Chennai"/>
    <n v="1"/>
    <n v="15481.47"/>
    <n v="0"/>
    <n v="12976.84"/>
    <x v="4"/>
    <x v="1"/>
    <x v="2"/>
    <n v="0"/>
    <n v="0"/>
    <n v="0"/>
    <n v="-12976.84"/>
    <e v="#DIV/0!"/>
    <n v="2025"/>
    <x v="11"/>
    <n v="2"/>
    <s v="Q1"/>
  </r>
  <r>
    <s v="ORD-01749"/>
    <d v="2025-01-15T00:00:00"/>
    <s v="CUST-1160"/>
    <s v="Isha Singh"/>
    <x v="0"/>
    <x v="0"/>
    <x v="0"/>
    <s v="Uttar Pradesh"/>
    <s v="Noida"/>
    <n v="2"/>
    <n v="7973.42"/>
    <n v="0.05"/>
    <n v="10522.48"/>
    <x v="2"/>
    <x v="0"/>
    <x v="2"/>
    <n v="0.1"/>
    <n v="5.000000000000001E-3"/>
    <n v="5.0000000000000012E-4"/>
    <n v="-10522.479499999999"/>
    <n v="-21044958.999999993"/>
    <n v="2025"/>
    <x v="5"/>
    <n v="1"/>
    <s v="Q1"/>
  </r>
  <r>
    <s v="ORD-01750"/>
    <d v="2025-06-11T00:00:00"/>
    <s v="CUST-2228"/>
    <s v="Rohan Sharma"/>
    <x v="2"/>
    <x v="2"/>
    <x v="2"/>
    <s v="Rajasthan"/>
    <s v="Jaipur"/>
    <n v="1"/>
    <n v="4807.54"/>
    <n v="0.05"/>
    <n v="3969.28"/>
    <x v="1"/>
    <x v="1"/>
    <x v="1"/>
    <n v="0.05"/>
    <n v="2.5000000000000005E-3"/>
    <n v="1.2500000000000003E-4"/>
    <n v="-3969.2798750000002"/>
    <n v="-31754238.999999993"/>
    <n v="2025"/>
    <x v="9"/>
    <n v="6"/>
    <s v="Q2"/>
  </r>
  <r>
    <s v="ORD-01751"/>
    <d v="2025-06-12T00:00:00"/>
    <s v="CUST-1557"/>
    <s v="Rohan Reddy"/>
    <x v="0"/>
    <x v="4"/>
    <x v="1"/>
    <s v="Chhattisgarh"/>
    <s v="Bilaspur"/>
    <n v="1"/>
    <n v="1717.32"/>
    <n v="0.1"/>
    <n v="1186.21"/>
    <x v="2"/>
    <x v="2"/>
    <x v="0"/>
    <n v="0.1"/>
    <n v="1.0000000000000002E-2"/>
    <n v="1.0000000000000002E-3"/>
    <n v="-1186.2090000000001"/>
    <n v="-1186208.9999999998"/>
    <n v="2025"/>
    <x v="9"/>
    <n v="6"/>
    <s v="Q2"/>
  </r>
  <r>
    <s v="ORD-01752"/>
    <d v="2025-11-16T00:00:00"/>
    <s v="CUST-1528"/>
    <s v="Sneha Joshi"/>
    <x v="0"/>
    <x v="6"/>
    <x v="4"/>
    <s v="Bihar"/>
    <s v="Gaya"/>
    <n v="1"/>
    <n v="9859.74"/>
    <n v="0.1"/>
    <n v="6962.96"/>
    <x v="3"/>
    <x v="2"/>
    <x v="1"/>
    <n v="0.1"/>
    <n v="1.0000000000000002E-2"/>
    <n v="1.0000000000000002E-3"/>
    <n v="-6962.9589999999998"/>
    <n v="-6962958.9999999981"/>
    <n v="2025"/>
    <x v="8"/>
    <n v="11"/>
    <s v="Q4"/>
  </r>
  <r>
    <s v="ORD-01753"/>
    <d v="2025-10-08T00:00:00"/>
    <s v="CUST-1602"/>
    <s v="Rahul Kumar"/>
    <x v="0"/>
    <x v="0"/>
    <x v="2"/>
    <s v="Gujarat"/>
    <s v="Surat"/>
    <n v="1"/>
    <n v="1478.17"/>
    <n v="0.15"/>
    <n v="982.4"/>
    <x v="1"/>
    <x v="0"/>
    <x v="1"/>
    <n v="0.15"/>
    <n v="2.2499999999999999E-2"/>
    <n v="3.375E-3"/>
    <n v="-982.39662499999997"/>
    <n v="-291080.48148148146"/>
    <n v="2025"/>
    <x v="10"/>
    <n v="10"/>
    <s v="Q4"/>
  </r>
  <r>
    <s v="ORD-01754"/>
    <d v="2025-10-07T00:00:00"/>
    <s v="CUST-1803"/>
    <s v="Meera Joshi"/>
    <x v="3"/>
    <x v="16"/>
    <x v="2"/>
    <s v="Rajasthan"/>
    <s v="Jaipur"/>
    <n v="1"/>
    <n v="3353.62"/>
    <n v="0.05"/>
    <n v="2251.38"/>
    <x v="0"/>
    <x v="1"/>
    <x v="2"/>
    <n v="0.05"/>
    <n v="2.5000000000000005E-3"/>
    <n v="1.2500000000000003E-4"/>
    <n v="-2251.3798750000001"/>
    <n v="-18011038.999999996"/>
    <n v="2025"/>
    <x v="10"/>
    <n v="10"/>
    <s v="Q4"/>
  </r>
  <r>
    <s v="ORD-01755"/>
    <d v="2025-01-12T00:00:00"/>
    <s v="CUST-1617"/>
    <s v="Vikram Patel"/>
    <x v="3"/>
    <x v="14"/>
    <x v="3"/>
    <s v="Karnataka"/>
    <s v="Mysuru"/>
    <n v="1"/>
    <n v="40420.730000000003"/>
    <n v="0.1"/>
    <n v="30780.33"/>
    <x v="4"/>
    <x v="2"/>
    <x v="2"/>
    <n v="0.1"/>
    <n v="1.0000000000000002E-2"/>
    <n v="1.0000000000000002E-3"/>
    <n v="-30780.329000000002"/>
    <n v="-30780328.999999993"/>
    <n v="2025"/>
    <x v="5"/>
    <n v="1"/>
    <s v="Q1"/>
  </r>
  <r>
    <s v="ORD-01756"/>
    <d v="2025-10-01T00:00:00"/>
    <s v="CUST-2136"/>
    <s v="Neha Joshi"/>
    <x v="0"/>
    <x v="5"/>
    <x v="4"/>
    <s v="West Bengal"/>
    <s v="Kolkata"/>
    <n v="1"/>
    <n v="5947.7"/>
    <n v="0.1"/>
    <n v="4700.24"/>
    <x v="2"/>
    <x v="1"/>
    <x v="2"/>
    <n v="0.1"/>
    <n v="1.0000000000000002E-2"/>
    <n v="1.0000000000000002E-3"/>
    <n v="-4700.2389999999996"/>
    <n v="-4700238.9999999981"/>
    <n v="2025"/>
    <x v="10"/>
    <n v="10"/>
    <s v="Q4"/>
  </r>
  <r>
    <s v="ORD-01757"/>
    <d v="2025-09-28T00:00:00"/>
    <s v="CUST-1215"/>
    <s v="Kiran Singh"/>
    <x v="0"/>
    <x v="4"/>
    <x v="2"/>
    <s v="Goa"/>
    <s v="Margao"/>
    <n v="1"/>
    <n v="13545.89"/>
    <n v="0.05"/>
    <n v="8519.41"/>
    <x v="1"/>
    <x v="2"/>
    <x v="0"/>
    <n v="0.05"/>
    <n v="2.5000000000000005E-3"/>
    <n v="1.2500000000000003E-4"/>
    <n v="-8519.4098749999994"/>
    <n v="-68155278.999999985"/>
    <n v="2025"/>
    <x v="2"/>
    <n v="9"/>
    <s v="Q3"/>
  </r>
  <r>
    <s v="ORD-01758"/>
    <d v="2025-07-27T00:00:00"/>
    <s v="CUST-1426"/>
    <s v="Sneha Verma"/>
    <x v="0"/>
    <x v="11"/>
    <x v="2"/>
    <s v="Goa"/>
    <s v="Panaji"/>
    <n v="1"/>
    <n v="16202.23"/>
    <n v="0.15"/>
    <n v="10300.65"/>
    <x v="1"/>
    <x v="0"/>
    <x v="2"/>
    <n v="0.15"/>
    <n v="2.2499999999999999E-2"/>
    <n v="3.375E-3"/>
    <n v="-10300.646624999999"/>
    <n v="-3052043.4444444445"/>
    <n v="2025"/>
    <x v="4"/>
    <n v="7"/>
    <s v="Q3"/>
  </r>
  <r>
    <s v="ORD-01759"/>
    <d v="2025-01-27T00:00:00"/>
    <s v="CUST-1690"/>
    <s v="Meera Sharma"/>
    <x v="0"/>
    <x v="0"/>
    <x v="0"/>
    <s v="Delhi"/>
    <s v="New Delhi"/>
    <n v="1"/>
    <n v="3111.47"/>
    <n v="0"/>
    <n v="2336.2800000000002"/>
    <x v="0"/>
    <x v="2"/>
    <x v="1"/>
    <n v="0"/>
    <n v="0"/>
    <n v="0"/>
    <n v="-2336.2800000000002"/>
    <e v="#DIV/0!"/>
    <n v="2025"/>
    <x v="5"/>
    <n v="1"/>
    <s v="Q1"/>
  </r>
  <r>
    <s v="ORD-01760"/>
    <d v="2025-03-13T00:00:00"/>
    <s v="CUST-2557"/>
    <s v="Sneha Nair"/>
    <x v="2"/>
    <x v="8"/>
    <x v="3"/>
    <s v="Andhra Pradesh"/>
    <s v="Visakhapatnam"/>
    <n v="1"/>
    <n v="5181.8500000000004"/>
    <n v="0.1"/>
    <n v="3840.18"/>
    <x v="1"/>
    <x v="0"/>
    <x v="1"/>
    <n v="0.1"/>
    <n v="1.0000000000000002E-2"/>
    <n v="1.0000000000000002E-3"/>
    <n v="-3840.1789999999996"/>
    <n v="-3840178.9999999986"/>
    <n v="2025"/>
    <x v="3"/>
    <n v="3"/>
    <s v="Q1"/>
  </r>
  <r>
    <s v="ORD-01761"/>
    <d v="2025-03-01T00:00:00"/>
    <s v="CUST-1738"/>
    <s v="Sneha Joshi"/>
    <x v="4"/>
    <x v="19"/>
    <x v="3"/>
    <s v="Telangana"/>
    <s v="Warangal"/>
    <n v="2"/>
    <n v="4873.42"/>
    <n v="0.15"/>
    <n v="6063.79"/>
    <x v="1"/>
    <x v="1"/>
    <x v="0"/>
    <n v="0.3"/>
    <n v="4.4999999999999998E-2"/>
    <n v="1.35E-2"/>
    <n v="-6063.7764999999999"/>
    <n v="-449168.62962962961"/>
    <n v="2025"/>
    <x v="3"/>
    <n v="3"/>
    <s v="Q1"/>
  </r>
  <r>
    <s v="ORD-01762"/>
    <d v="2025-05-25T00:00:00"/>
    <s v="CUST-2070"/>
    <s v="Sneha Reddy"/>
    <x v="3"/>
    <x v="14"/>
    <x v="2"/>
    <s v="Gujarat"/>
    <s v="Surat"/>
    <n v="1"/>
    <n v="8619.57"/>
    <n v="0.05"/>
    <n v="6518.99"/>
    <x v="1"/>
    <x v="2"/>
    <x v="0"/>
    <n v="0.05"/>
    <n v="2.5000000000000005E-3"/>
    <n v="1.2500000000000003E-4"/>
    <n v="-6518.9898750000002"/>
    <n v="-52151918.999999993"/>
    <n v="2025"/>
    <x v="6"/>
    <n v="5"/>
    <s v="Q2"/>
  </r>
  <r>
    <s v="ORD-01763"/>
    <d v="2025-04-03T00:00:00"/>
    <s v="CUST-2081"/>
    <s v="Sneha Gupta"/>
    <x v="3"/>
    <x v="3"/>
    <x v="4"/>
    <s v="Bihar"/>
    <s v="Patna"/>
    <n v="1"/>
    <n v="42876.13"/>
    <n v="0.05"/>
    <n v="29052.42"/>
    <x v="0"/>
    <x v="1"/>
    <x v="2"/>
    <n v="0.05"/>
    <n v="2.5000000000000005E-3"/>
    <n v="1.2500000000000003E-4"/>
    <n v="-29052.419875"/>
    <n v="-232419358.99999994"/>
    <n v="2025"/>
    <x v="0"/>
    <n v="4"/>
    <s v="Q2"/>
  </r>
  <r>
    <s v="ORD-01764"/>
    <d v="2025-11-05T00:00:00"/>
    <s v="CUST-1773"/>
    <s v="Meera Nair"/>
    <x v="3"/>
    <x v="18"/>
    <x v="3"/>
    <s v="Andhra Pradesh"/>
    <s v="Visakhapatnam"/>
    <n v="1"/>
    <n v="40201.14"/>
    <n v="0"/>
    <n v="25572.38"/>
    <x v="1"/>
    <x v="2"/>
    <x v="1"/>
    <n v="0"/>
    <n v="0"/>
    <n v="0"/>
    <n v="-25572.38"/>
    <e v="#DIV/0!"/>
    <n v="2025"/>
    <x v="8"/>
    <n v="11"/>
    <s v="Q4"/>
  </r>
  <r>
    <s v="ORD-01765"/>
    <d v="2025-01-08T00:00:00"/>
    <s v="CUST-2510"/>
    <s v="Priya Sharma"/>
    <x v="2"/>
    <x v="10"/>
    <x v="2"/>
    <s v="Rajasthan"/>
    <s v="Jaipur"/>
    <n v="1"/>
    <n v="3803.24"/>
    <n v="0.1"/>
    <n v="2531.33"/>
    <x v="3"/>
    <x v="2"/>
    <x v="1"/>
    <n v="0.1"/>
    <n v="1.0000000000000002E-2"/>
    <n v="1.0000000000000002E-3"/>
    <n v="-2531.3289999999997"/>
    <n v="-2531328.9999999991"/>
    <n v="2025"/>
    <x v="5"/>
    <n v="1"/>
    <s v="Q1"/>
  </r>
  <r>
    <s v="ORD-01766"/>
    <d v="2025-03-20T00:00:00"/>
    <s v="CUST-2588"/>
    <s v="Ananya Reddy"/>
    <x v="0"/>
    <x v="5"/>
    <x v="3"/>
    <s v="Karnataka"/>
    <s v="Bengaluru"/>
    <n v="1"/>
    <n v="16727.95"/>
    <n v="0.1"/>
    <n v="12288.33"/>
    <x v="1"/>
    <x v="0"/>
    <x v="2"/>
    <n v="0.1"/>
    <n v="1.0000000000000002E-2"/>
    <n v="1.0000000000000002E-3"/>
    <n v="-12288.329"/>
    <n v="-12288328.999999996"/>
    <n v="2025"/>
    <x v="3"/>
    <n v="3"/>
    <s v="Q1"/>
  </r>
  <r>
    <s v="ORD-01767"/>
    <d v="2025-01-27T00:00:00"/>
    <s v="CUST-2439"/>
    <s v="Aarav Patel"/>
    <x v="3"/>
    <x v="16"/>
    <x v="3"/>
    <s v="Andhra Pradesh"/>
    <s v="Vijayawada"/>
    <n v="5"/>
    <n v="34588.559999999998"/>
    <n v="0"/>
    <n v="136337.67000000001"/>
    <x v="0"/>
    <x v="1"/>
    <x v="1"/>
    <n v="0"/>
    <n v="0"/>
    <n v="0"/>
    <n v="-136337.67000000001"/>
    <e v="#DIV/0!"/>
    <n v="2025"/>
    <x v="5"/>
    <n v="1"/>
    <s v="Q1"/>
  </r>
  <r>
    <s v="ORD-01768"/>
    <d v="2025-06-23T00:00:00"/>
    <s v="CUST-2455"/>
    <s v="Isha Nair"/>
    <x v="2"/>
    <x v="8"/>
    <x v="1"/>
    <s v="Madhya Pradesh"/>
    <s v="Indore"/>
    <n v="3"/>
    <n v="6937.4"/>
    <n v="0.1"/>
    <n v="14176.2"/>
    <x v="4"/>
    <x v="1"/>
    <x v="2"/>
    <n v="0.30000000000000004"/>
    <n v="3.0000000000000006E-2"/>
    <n v="9.0000000000000028E-3"/>
    <n v="-14176.191000000001"/>
    <n v="-1575132.333333333"/>
    <n v="2025"/>
    <x v="9"/>
    <n v="6"/>
    <s v="Q2"/>
  </r>
  <r>
    <s v="ORD-01769"/>
    <d v="2025-02-19T00:00:00"/>
    <s v="CUST-2155"/>
    <s v="Arjun Patel"/>
    <x v="3"/>
    <x v="13"/>
    <x v="0"/>
    <s v="Delhi"/>
    <s v="Delhi"/>
    <n v="1"/>
    <n v="33836.03"/>
    <n v="0.1"/>
    <n v="26113.33"/>
    <x v="1"/>
    <x v="1"/>
    <x v="2"/>
    <n v="0.1"/>
    <n v="1.0000000000000002E-2"/>
    <n v="1.0000000000000002E-3"/>
    <n v="-26113.329000000002"/>
    <n v="-26113328.999999996"/>
    <n v="2025"/>
    <x v="11"/>
    <n v="2"/>
    <s v="Q1"/>
  </r>
  <r>
    <s v="ORD-01770"/>
    <d v="2025-07-18T00:00:00"/>
    <s v="CUST-2589"/>
    <s v="Rahul Verma"/>
    <x v="2"/>
    <x v="20"/>
    <x v="0"/>
    <s v="Uttar Pradesh"/>
    <s v="Noida"/>
    <n v="2"/>
    <n v="1164.6199999999999"/>
    <n v="0.15"/>
    <n v="1475.52"/>
    <x v="4"/>
    <x v="2"/>
    <x v="2"/>
    <n v="0.3"/>
    <n v="4.4999999999999998E-2"/>
    <n v="1.35E-2"/>
    <n v="-1475.5065"/>
    <n v="-109296.77777777778"/>
    <n v="2025"/>
    <x v="4"/>
    <n v="7"/>
    <s v="Q3"/>
  </r>
  <r>
    <s v="ORD-01771"/>
    <d v="2025-12-15T00:00:00"/>
    <s v="CUST-1595"/>
    <s v="Vikram Nair"/>
    <x v="2"/>
    <x v="10"/>
    <x v="0"/>
    <s v="Punjab"/>
    <s v="Ludhiana"/>
    <n v="1"/>
    <n v="3505.11"/>
    <n v="0.05"/>
    <n v="2378.34"/>
    <x v="0"/>
    <x v="0"/>
    <x v="0"/>
    <n v="0.05"/>
    <n v="2.5000000000000005E-3"/>
    <n v="1.2500000000000003E-4"/>
    <n v="-2378.3398750000001"/>
    <n v="-19026718.999999996"/>
    <n v="2025"/>
    <x v="1"/>
    <n v="12"/>
    <s v="Q4"/>
  </r>
  <r>
    <s v="ORD-01772"/>
    <d v="2025-06-30T00:00:00"/>
    <s v="CUST-2042"/>
    <s v="Rahul Rao"/>
    <x v="1"/>
    <x v="7"/>
    <x v="0"/>
    <s v="Haryana"/>
    <s v="Gurugram"/>
    <n v="1"/>
    <n v="1116.06"/>
    <n v="0.05"/>
    <n v="766.59"/>
    <x v="3"/>
    <x v="1"/>
    <x v="0"/>
    <n v="0.05"/>
    <n v="2.5000000000000005E-3"/>
    <n v="1.2500000000000003E-4"/>
    <n v="-766.58987500000001"/>
    <n v="-6132718.9999999981"/>
    <n v="2025"/>
    <x v="9"/>
    <n v="6"/>
    <s v="Q2"/>
  </r>
  <r>
    <s v="ORD-01773"/>
    <d v="2025-01-24T00:00:00"/>
    <s v="CUST-1412"/>
    <s v="Arjun Joshi"/>
    <x v="3"/>
    <x v="14"/>
    <x v="4"/>
    <s v="Bihar"/>
    <s v="Patna"/>
    <n v="2"/>
    <n v="39417.980000000003"/>
    <n v="0.15"/>
    <n v="54155.86"/>
    <x v="1"/>
    <x v="2"/>
    <x v="1"/>
    <n v="0.3"/>
    <n v="4.4999999999999998E-2"/>
    <n v="1.35E-2"/>
    <n v="-54155.8465"/>
    <n v="-4011544.1851851852"/>
    <n v="2025"/>
    <x v="5"/>
    <n v="1"/>
    <s v="Q1"/>
  </r>
  <r>
    <s v="ORD-01774"/>
    <d v="2025-11-12T00:00:00"/>
    <s v="CUST-1143"/>
    <s v="Ananya Verma"/>
    <x v="4"/>
    <x v="24"/>
    <x v="4"/>
    <s v="Bihar"/>
    <s v="Gaya"/>
    <n v="1"/>
    <n v="6391.62"/>
    <n v="0.05"/>
    <n v="4284"/>
    <x v="2"/>
    <x v="1"/>
    <x v="2"/>
    <n v="0.05"/>
    <n v="2.5000000000000005E-3"/>
    <n v="1.2500000000000003E-4"/>
    <n v="-4283.9998750000004"/>
    <n v="-34271998.999999993"/>
    <n v="2025"/>
    <x v="8"/>
    <n v="11"/>
    <s v="Q4"/>
  </r>
  <r>
    <s v="ORD-01775"/>
    <d v="2025-02-15T00:00:00"/>
    <s v="CUST-2330"/>
    <s v="Sneha Reddy"/>
    <x v="2"/>
    <x v="2"/>
    <x v="3"/>
    <s v="Andhra Pradesh"/>
    <s v="Visakhapatnam"/>
    <n v="1"/>
    <n v="3491.67"/>
    <n v="0.1"/>
    <n v="2471.4299999999998"/>
    <x v="1"/>
    <x v="1"/>
    <x v="0"/>
    <n v="0.1"/>
    <n v="1.0000000000000002E-2"/>
    <n v="1.0000000000000002E-3"/>
    <n v="-2471.4289999999996"/>
    <n v="-2471428.9999999991"/>
    <n v="2025"/>
    <x v="11"/>
    <n v="2"/>
    <s v="Q1"/>
  </r>
  <r>
    <s v="ORD-01776"/>
    <d v="2025-01-15T00:00:00"/>
    <s v="CUST-1417"/>
    <s v="Vikram Verma"/>
    <x v="3"/>
    <x v="14"/>
    <x v="0"/>
    <s v="Haryana"/>
    <s v="Gurugram"/>
    <n v="2"/>
    <n v="7704.14"/>
    <n v="0.1"/>
    <n v="9988.7900000000009"/>
    <x v="4"/>
    <x v="1"/>
    <x v="0"/>
    <n v="0.2"/>
    <n v="2.0000000000000004E-2"/>
    <n v="4.000000000000001E-3"/>
    <n v="-9988.7860000000001"/>
    <n v="-2497196.4999999995"/>
    <n v="2025"/>
    <x v="5"/>
    <n v="1"/>
    <s v="Q1"/>
  </r>
  <r>
    <s v="ORD-01777"/>
    <d v="2025-06-02T00:00:00"/>
    <s v="CUST-2564"/>
    <s v="Aarav Joshi"/>
    <x v="3"/>
    <x v="3"/>
    <x v="0"/>
    <s v="Delhi"/>
    <s v="Delhi"/>
    <n v="2"/>
    <n v="31258.73"/>
    <n v="0.05"/>
    <n v="45713.17"/>
    <x v="2"/>
    <x v="1"/>
    <x v="2"/>
    <n v="0.1"/>
    <n v="5.000000000000001E-3"/>
    <n v="5.0000000000000012E-4"/>
    <n v="-45713.169499999996"/>
    <n v="-91426338.99999997"/>
    <n v="2025"/>
    <x v="9"/>
    <n v="6"/>
    <s v="Q2"/>
  </r>
  <r>
    <s v="ORD-01778"/>
    <d v="2025-08-10T00:00:00"/>
    <s v="CUST-1814"/>
    <s v="Kiran Sharma"/>
    <x v="0"/>
    <x v="11"/>
    <x v="3"/>
    <s v="Tamil Nadu"/>
    <s v="Chennai"/>
    <n v="5"/>
    <n v="2109.16"/>
    <n v="0"/>
    <n v="7168.12"/>
    <x v="0"/>
    <x v="1"/>
    <x v="0"/>
    <n v="0"/>
    <n v="0"/>
    <n v="0"/>
    <n v="-7168.12"/>
    <e v="#DIV/0!"/>
    <n v="2025"/>
    <x v="7"/>
    <n v="8"/>
    <s v="Q3"/>
  </r>
  <r>
    <s v="ORD-01779"/>
    <d v="2025-07-25T00:00:00"/>
    <s v="CUST-2137"/>
    <s v="Rahul Rao"/>
    <x v="1"/>
    <x v="21"/>
    <x v="4"/>
    <s v="Odisha"/>
    <s v="Bhubaneswar"/>
    <n v="3"/>
    <n v="3490.1"/>
    <n v="0"/>
    <n v="7032.69"/>
    <x v="0"/>
    <x v="1"/>
    <x v="0"/>
    <n v="0"/>
    <n v="0"/>
    <n v="0"/>
    <n v="-7032.69"/>
    <e v="#DIV/0!"/>
    <n v="2025"/>
    <x v="4"/>
    <n v="7"/>
    <s v="Q3"/>
  </r>
  <r>
    <s v="ORD-01780"/>
    <d v="2025-09-30T00:00:00"/>
    <s v="CUST-1628"/>
    <s v="Neha Verma"/>
    <x v="1"/>
    <x v="17"/>
    <x v="3"/>
    <s v="Tamil Nadu"/>
    <s v="Coimbatore"/>
    <n v="3"/>
    <n v="4004.25"/>
    <n v="0.05"/>
    <n v="8678.93"/>
    <x v="1"/>
    <x v="1"/>
    <x v="2"/>
    <n v="0.15000000000000002"/>
    <n v="7.5000000000000015E-3"/>
    <n v="1.1250000000000003E-3"/>
    <n v="-8678.9288749999996"/>
    <n v="-7714603.4444444422"/>
    <n v="2025"/>
    <x v="2"/>
    <n v="9"/>
    <s v="Q3"/>
  </r>
  <r>
    <s v="ORD-01781"/>
    <d v="2025-08-24T00:00:00"/>
    <s v="CUST-1840"/>
    <s v="Aarav Gupta"/>
    <x v="2"/>
    <x v="2"/>
    <x v="3"/>
    <s v="Telangana"/>
    <s v="Hyderabad"/>
    <n v="1"/>
    <n v="6751.71"/>
    <n v="0.05"/>
    <n v="4423.96"/>
    <x v="0"/>
    <x v="2"/>
    <x v="2"/>
    <n v="0.05"/>
    <n v="2.5000000000000005E-3"/>
    <n v="1.2500000000000003E-4"/>
    <n v="-4423.9598750000005"/>
    <n v="-35391678.999999993"/>
    <n v="2025"/>
    <x v="7"/>
    <n v="8"/>
    <s v="Q3"/>
  </r>
  <r>
    <s v="ORD-01782"/>
    <d v="2025-12-06T00:00:00"/>
    <s v="CUST-2400"/>
    <s v="Arjun Reddy"/>
    <x v="4"/>
    <x v="22"/>
    <x v="0"/>
    <s v="Haryana"/>
    <s v="Gurugram"/>
    <n v="1"/>
    <n v="1764.82"/>
    <n v="0.1"/>
    <n v="1025.29"/>
    <x v="0"/>
    <x v="1"/>
    <x v="2"/>
    <n v="0.1"/>
    <n v="1.0000000000000002E-2"/>
    <n v="1.0000000000000002E-3"/>
    <n v="-1025.289"/>
    <n v="-1025288.9999999998"/>
    <n v="2025"/>
    <x v="1"/>
    <n v="12"/>
    <s v="Q4"/>
  </r>
  <r>
    <s v="ORD-01783"/>
    <d v="2025-08-16T00:00:00"/>
    <s v="CUST-2512"/>
    <s v="Arjun Sharma"/>
    <x v="3"/>
    <x v="3"/>
    <x v="0"/>
    <s v="Haryana"/>
    <s v="Gurugram"/>
    <n v="2"/>
    <n v="35308.69"/>
    <n v="0.05"/>
    <n v="46199.53"/>
    <x v="1"/>
    <x v="1"/>
    <x v="1"/>
    <n v="0.1"/>
    <n v="5.000000000000001E-3"/>
    <n v="5.0000000000000012E-4"/>
    <n v="-46199.529499999997"/>
    <n v="-92399058.99999997"/>
    <n v="2025"/>
    <x v="7"/>
    <n v="8"/>
    <s v="Q3"/>
  </r>
  <r>
    <s v="ORD-01784"/>
    <d v="2025-01-09T00:00:00"/>
    <s v="CUST-2118"/>
    <s v="Priya Nair"/>
    <x v="3"/>
    <x v="16"/>
    <x v="0"/>
    <s v="Uttar Pradesh"/>
    <s v="Noida"/>
    <n v="5"/>
    <n v="37538.620000000003"/>
    <n v="0.05"/>
    <n v="128866.31"/>
    <x v="0"/>
    <x v="2"/>
    <x v="2"/>
    <n v="0.25"/>
    <n v="1.2500000000000001E-2"/>
    <n v="3.1250000000000002E-3"/>
    <n v="-128866.30687499999"/>
    <n v="-41237218.199999996"/>
    <n v="2025"/>
    <x v="5"/>
    <n v="1"/>
    <s v="Q1"/>
  </r>
  <r>
    <s v="ORD-01785"/>
    <d v="2025-06-15T00:00:00"/>
    <s v="CUST-2025"/>
    <s v="Arjun Nair"/>
    <x v="4"/>
    <x v="24"/>
    <x v="2"/>
    <s v="Gujarat"/>
    <s v="Ahmedabad"/>
    <n v="1"/>
    <n v="8341.0499999999993"/>
    <n v="0.05"/>
    <n v="5569.68"/>
    <x v="1"/>
    <x v="1"/>
    <x v="0"/>
    <n v="0.05"/>
    <n v="2.5000000000000005E-3"/>
    <n v="1.2500000000000003E-4"/>
    <n v="-5569.6798750000007"/>
    <n v="-44557438.999999993"/>
    <n v="2025"/>
    <x v="9"/>
    <n v="6"/>
    <s v="Q2"/>
  </r>
  <r>
    <s v="ORD-01786"/>
    <d v="2025-11-15T00:00:00"/>
    <s v="CUST-1455"/>
    <s v="Isha Joshi"/>
    <x v="1"/>
    <x v="7"/>
    <x v="3"/>
    <s v="Tamil Nadu"/>
    <s v="Coimbatore"/>
    <n v="5"/>
    <n v="3229.56"/>
    <n v="0"/>
    <n v="12564.12"/>
    <x v="1"/>
    <x v="1"/>
    <x v="2"/>
    <n v="0"/>
    <n v="0"/>
    <n v="0"/>
    <n v="-12564.12"/>
    <e v="#DIV/0!"/>
    <n v="2025"/>
    <x v="8"/>
    <n v="11"/>
    <s v="Q4"/>
  </r>
  <r>
    <s v="ORD-01787"/>
    <d v="2025-08-02T00:00:00"/>
    <s v="CUST-2486"/>
    <s v="Isha Rao"/>
    <x v="0"/>
    <x v="5"/>
    <x v="0"/>
    <s v="Haryana"/>
    <s v="Gurugram"/>
    <n v="1"/>
    <n v="3217.32"/>
    <n v="0"/>
    <n v="2293.83"/>
    <x v="0"/>
    <x v="0"/>
    <x v="2"/>
    <n v="0"/>
    <n v="0"/>
    <n v="0"/>
    <n v="-2293.83"/>
    <e v="#DIV/0!"/>
    <n v="2025"/>
    <x v="7"/>
    <n v="8"/>
    <s v="Q3"/>
  </r>
  <r>
    <s v="ORD-01788"/>
    <d v="2025-04-27T00:00:00"/>
    <s v="CUST-2173"/>
    <s v="Sneha Sharma"/>
    <x v="1"/>
    <x v="1"/>
    <x v="4"/>
    <s v="Jharkhand"/>
    <s v="Jamshedpur"/>
    <n v="1"/>
    <n v="2322.67"/>
    <n v="0"/>
    <n v="1555.8"/>
    <x v="2"/>
    <x v="1"/>
    <x v="2"/>
    <n v="0"/>
    <n v="0"/>
    <n v="0"/>
    <n v="-1555.8"/>
    <e v="#DIV/0!"/>
    <n v="2025"/>
    <x v="0"/>
    <n v="4"/>
    <s v="Q2"/>
  </r>
  <r>
    <s v="ORD-01789"/>
    <d v="2025-12-10T00:00:00"/>
    <s v="CUST-2592"/>
    <s v="Meera Reddy"/>
    <x v="4"/>
    <x v="12"/>
    <x v="4"/>
    <s v="Odisha"/>
    <s v="Bhubaneswar"/>
    <n v="1"/>
    <n v="6065.48"/>
    <n v="0.05"/>
    <n v="4936.33"/>
    <x v="1"/>
    <x v="1"/>
    <x v="2"/>
    <n v="0.05"/>
    <n v="2.5000000000000005E-3"/>
    <n v="1.2500000000000003E-4"/>
    <n v="-4936.3298750000004"/>
    <n v="-39490638.999999993"/>
    <n v="2025"/>
    <x v="1"/>
    <n v="12"/>
    <s v="Q4"/>
  </r>
  <r>
    <s v="ORD-01790"/>
    <d v="2025-03-13T00:00:00"/>
    <s v="CUST-1078"/>
    <s v="Priya Nair"/>
    <x v="1"/>
    <x v="7"/>
    <x v="3"/>
    <s v="Karnataka"/>
    <s v="Bengaluru"/>
    <n v="2"/>
    <n v="3576.35"/>
    <n v="0"/>
    <n v="5510.3"/>
    <x v="2"/>
    <x v="0"/>
    <x v="2"/>
    <n v="0"/>
    <n v="0"/>
    <n v="0"/>
    <n v="-5510.3"/>
    <e v="#DIV/0!"/>
    <n v="2025"/>
    <x v="3"/>
    <n v="3"/>
    <s v="Q1"/>
  </r>
  <r>
    <s v="ORD-01791"/>
    <d v="2025-03-05T00:00:00"/>
    <s v="CUST-1647"/>
    <s v="Kiran Singh"/>
    <x v="1"/>
    <x v="9"/>
    <x v="0"/>
    <s v="Uttar Pradesh"/>
    <s v="Lucknow"/>
    <n v="3"/>
    <n v="4349.6000000000004"/>
    <n v="0"/>
    <n v="8864.77"/>
    <x v="3"/>
    <x v="1"/>
    <x v="1"/>
    <n v="0"/>
    <n v="0"/>
    <n v="0"/>
    <n v="-8864.77"/>
    <e v="#DIV/0!"/>
    <n v="2025"/>
    <x v="3"/>
    <n v="3"/>
    <s v="Q1"/>
  </r>
  <r>
    <s v="ORD-01792"/>
    <d v="2025-07-24T00:00:00"/>
    <s v="CUST-2103"/>
    <s v="Priya Reddy"/>
    <x v="1"/>
    <x v="17"/>
    <x v="2"/>
    <s v="Gujarat"/>
    <s v="Ahmedabad"/>
    <n v="1"/>
    <n v="1107.4100000000001"/>
    <n v="0.1"/>
    <n v="703.85"/>
    <x v="1"/>
    <x v="1"/>
    <x v="2"/>
    <n v="0.1"/>
    <n v="1.0000000000000002E-2"/>
    <n v="1.0000000000000002E-3"/>
    <n v="-703.84900000000005"/>
    <n v="-703848.99999999988"/>
    <n v="2025"/>
    <x v="4"/>
    <n v="7"/>
    <s v="Q3"/>
  </r>
  <r>
    <s v="ORD-01793"/>
    <d v="2025-07-28T00:00:00"/>
    <s v="CUST-1840"/>
    <s v="Arjun Singh"/>
    <x v="3"/>
    <x v="13"/>
    <x v="2"/>
    <s v="Gujarat"/>
    <s v="Surat"/>
    <n v="4"/>
    <n v="61922.93"/>
    <n v="0"/>
    <n v="190260.96"/>
    <x v="2"/>
    <x v="0"/>
    <x v="1"/>
    <n v="0"/>
    <n v="0"/>
    <n v="0"/>
    <n v="-190260.96"/>
    <e v="#DIV/0!"/>
    <n v="2025"/>
    <x v="4"/>
    <n v="7"/>
    <s v="Q3"/>
  </r>
  <r>
    <s v="ORD-01794"/>
    <d v="2025-03-13T00:00:00"/>
    <s v="CUST-1956"/>
    <s v="Arjun Sharma"/>
    <x v="1"/>
    <x v="7"/>
    <x v="3"/>
    <s v="Telangana"/>
    <s v="Hyderabad"/>
    <n v="2"/>
    <n v="530.91"/>
    <n v="0"/>
    <n v="693.96"/>
    <x v="1"/>
    <x v="1"/>
    <x v="1"/>
    <n v="0"/>
    <n v="0"/>
    <n v="0"/>
    <n v="-693.96"/>
    <e v="#DIV/0!"/>
    <n v="2025"/>
    <x v="3"/>
    <n v="3"/>
    <s v="Q1"/>
  </r>
  <r>
    <s v="ORD-01795"/>
    <d v="2025-10-04T00:00:00"/>
    <s v="CUST-1248"/>
    <s v="Ananya Joshi"/>
    <x v="3"/>
    <x v="16"/>
    <x v="3"/>
    <s v="Tamil Nadu"/>
    <s v="Chennai"/>
    <n v="2"/>
    <n v="63968.9"/>
    <n v="0.15"/>
    <n v="78286.559999999998"/>
    <x v="4"/>
    <x v="0"/>
    <x v="2"/>
    <n v="0.3"/>
    <n v="4.4999999999999998E-2"/>
    <n v="1.35E-2"/>
    <n v="-78286.546499999997"/>
    <n v="-5799003.444444444"/>
    <n v="2025"/>
    <x v="10"/>
    <n v="10"/>
    <s v="Q4"/>
  </r>
  <r>
    <s v="ORD-01796"/>
    <d v="2025-10-01T00:00:00"/>
    <s v="CUST-2034"/>
    <s v="Meera Singh"/>
    <x v="4"/>
    <x v="12"/>
    <x v="0"/>
    <s v="Haryana"/>
    <s v="Faridabad"/>
    <n v="3"/>
    <n v="7791.02"/>
    <n v="0.1"/>
    <n v="14061.33"/>
    <x v="2"/>
    <x v="1"/>
    <x v="1"/>
    <n v="0.30000000000000004"/>
    <n v="3.0000000000000006E-2"/>
    <n v="9.0000000000000028E-3"/>
    <n v="-14061.321"/>
    <n v="-1562368.9999999995"/>
    <n v="2025"/>
    <x v="10"/>
    <n v="10"/>
    <s v="Q4"/>
  </r>
  <r>
    <s v="ORD-01797"/>
    <d v="2025-11-16T00:00:00"/>
    <s v="CUST-2245"/>
    <s v="Sneha Rao"/>
    <x v="0"/>
    <x v="0"/>
    <x v="2"/>
    <s v="Maharashtra"/>
    <s v="Mumbai"/>
    <n v="1"/>
    <n v="12122.72"/>
    <n v="0"/>
    <n v="8665.0400000000009"/>
    <x v="0"/>
    <x v="1"/>
    <x v="2"/>
    <n v="0"/>
    <n v="0"/>
    <n v="0"/>
    <n v="-8665.0400000000009"/>
    <e v="#DIV/0!"/>
    <n v="2025"/>
    <x v="8"/>
    <n v="11"/>
    <s v="Q4"/>
  </r>
  <r>
    <s v="ORD-01798"/>
    <d v="2025-12-04T00:00:00"/>
    <s v="CUST-2151"/>
    <s v="Rohan Gupta"/>
    <x v="2"/>
    <x v="2"/>
    <x v="4"/>
    <s v="Odisha"/>
    <s v="Bhubaneswar"/>
    <n v="3"/>
    <n v="5250.97"/>
    <n v="0"/>
    <n v="11551.45"/>
    <x v="1"/>
    <x v="1"/>
    <x v="1"/>
    <n v="0"/>
    <n v="0"/>
    <n v="0"/>
    <n v="-11551.45"/>
    <e v="#DIV/0!"/>
    <n v="2025"/>
    <x v="1"/>
    <n v="12"/>
    <s v="Q4"/>
  </r>
  <r>
    <s v="ORD-01799"/>
    <d v="2025-04-05T00:00:00"/>
    <s v="CUST-1041"/>
    <s v="Rahul Patel"/>
    <x v="0"/>
    <x v="4"/>
    <x v="0"/>
    <s v="Haryana"/>
    <s v="Faridabad"/>
    <n v="1"/>
    <n v="1957.57"/>
    <n v="0.1"/>
    <n v="1344.22"/>
    <x v="4"/>
    <x v="1"/>
    <x v="0"/>
    <n v="0.1"/>
    <n v="1.0000000000000002E-2"/>
    <n v="1.0000000000000002E-3"/>
    <n v="-1344.2190000000001"/>
    <n v="-1344218.9999999998"/>
    <n v="2025"/>
    <x v="0"/>
    <n v="4"/>
    <s v="Q2"/>
  </r>
  <r>
    <s v="ORD-01800"/>
    <d v="2025-06-15T00:00:00"/>
    <s v="CUST-1962"/>
    <s v="Neha Kumar"/>
    <x v="3"/>
    <x v="3"/>
    <x v="3"/>
    <s v="Karnataka"/>
    <s v="Bengaluru"/>
    <n v="1"/>
    <n v="4133.97"/>
    <n v="0.05"/>
    <n v="2458.09"/>
    <x v="2"/>
    <x v="1"/>
    <x v="0"/>
    <n v="0.05"/>
    <n v="2.5000000000000005E-3"/>
    <n v="1.2500000000000003E-4"/>
    <n v="-2458.0898750000001"/>
    <n v="-19664718.999999996"/>
    <n v="2025"/>
    <x v="9"/>
    <n v="6"/>
    <s v="Q2"/>
  </r>
  <r>
    <s v="ORD-01801"/>
    <d v="2025-02-01T00:00:00"/>
    <s v="CUST-1904"/>
    <s v="Priya Reddy"/>
    <x v="3"/>
    <x v="16"/>
    <x v="1"/>
    <s v="Chhattisgarh"/>
    <s v="Bilaspur"/>
    <n v="2"/>
    <n v="7962.13"/>
    <n v="0"/>
    <n v="12741.95"/>
    <x v="0"/>
    <x v="1"/>
    <x v="0"/>
    <n v="0"/>
    <n v="0"/>
    <n v="0"/>
    <n v="-12741.95"/>
    <e v="#DIV/0!"/>
    <n v="2025"/>
    <x v="11"/>
    <n v="2"/>
    <s v="Q1"/>
  </r>
  <r>
    <s v="ORD-01802"/>
    <d v="2025-01-11T00:00:00"/>
    <s v="CUST-1414"/>
    <s v="Vikram Sharma"/>
    <x v="4"/>
    <x v="12"/>
    <x v="3"/>
    <s v="Andhra Pradesh"/>
    <s v="Vijayawada"/>
    <n v="4"/>
    <n v="1242.56"/>
    <n v="0"/>
    <n v="4259.8999999999996"/>
    <x v="0"/>
    <x v="1"/>
    <x v="1"/>
    <n v="0"/>
    <n v="0"/>
    <n v="0"/>
    <n v="-4259.8999999999996"/>
    <e v="#DIV/0!"/>
    <n v="2025"/>
    <x v="5"/>
    <n v="1"/>
    <s v="Q1"/>
  </r>
  <r>
    <s v="ORD-01803"/>
    <d v="2025-10-28T00:00:00"/>
    <s v="CUST-1676"/>
    <s v="Priya Joshi"/>
    <x v="4"/>
    <x v="12"/>
    <x v="3"/>
    <s v="Telangana"/>
    <s v="Warangal"/>
    <n v="2"/>
    <n v="5152.74"/>
    <n v="0.15"/>
    <n v="6118.82"/>
    <x v="2"/>
    <x v="1"/>
    <x v="1"/>
    <n v="0.3"/>
    <n v="4.4999999999999998E-2"/>
    <n v="1.35E-2"/>
    <n v="-6118.8064999999997"/>
    <n v="-453244.9259259259"/>
    <n v="2025"/>
    <x v="10"/>
    <n v="10"/>
    <s v="Q4"/>
  </r>
  <r>
    <s v="ORD-01804"/>
    <d v="2025-08-05T00:00:00"/>
    <s v="CUST-2202"/>
    <s v="Neha Gupta"/>
    <x v="0"/>
    <x v="0"/>
    <x v="4"/>
    <s v="Jharkhand"/>
    <s v="Ranchi"/>
    <n v="2"/>
    <n v="4427.18"/>
    <n v="0.1"/>
    <n v="5155.8599999999997"/>
    <x v="1"/>
    <x v="1"/>
    <x v="1"/>
    <n v="0.2"/>
    <n v="2.0000000000000004E-2"/>
    <n v="4.000000000000001E-3"/>
    <n v="-5155.8559999999998"/>
    <n v="-1288963.9999999995"/>
    <n v="2025"/>
    <x v="7"/>
    <n v="8"/>
    <s v="Q3"/>
  </r>
  <r>
    <s v="ORD-01805"/>
    <d v="2025-10-16T00:00:00"/>
    <s v="CUST-1082"/>
    <s v="Kiran Rao"/>
    <x v="4"/>
    <x v="24"/>
    <x v="0"/>
    <s v="Delhi"/>
    <s v="Delhi"/>
    <n v="3"/>
    <n v="7811.75"/>
    <n v="0.05"/>
    <n v="19024.84"/>
    <x v="1"/>
    <x v="1"/>
    <x v="0"/>
    <n v="0.15000000000000002"/>
    <n v="7.5000000000000015E-3"/>
    <n v="1.1250000000000003E-3"/>
    <n v="-19024.838875000001"/>
    <n v="-16910967.888888884"/>
    <n v="2025"/>
    <x v="10"/>
    <n v="10"/>
    <s v="Q4"/>
  </r>
  <r>
    <s v="ORD-01806"/>
    <d v="2025-04-12T00:00:00"/>
    <s v="CUST-2410"/>
    <s v="Rohan Gupta"/>
    <x v="1"/>
    <x v="17"/>
    <x v="4"/>
    <s v="Odisha"/>
    <s v="Cuttack"/>
    <n v="1"/>
    <n v="2367.31"/>
    <n v="0.05"/>
    <n v="1643.81"/>
    <x v="3"/>
    <x v="2"/>
    <x v="1"/>
    <n v="0.05"/>
    <n v="2.5000000000000005E-3"/>
    <n v="1.2500000000000003E-4"/>
    <n v="-1643.8098749999999"/>
    <n v="-13150478.999999996"/>
    <n v="2025"/>
    <x v="0"/>
    <n v="4"/>
    <s v="Q2"/>
  </r>
  <r>
    <s v="ORD-01807"/>
    <d v="2025-09-24T00:00:00"/>
    <s v="CUST-2541"/>
    <s v="Ananya Singh"/>
    <x v="2"/>
    <x v="23"/>
    <x v="2"/>
    <s v="Rajasthan"/>
    <s v="Udaipur"/>
    <n v="3"/>
    <n v="4990.37"/>
    <n v="0"/>
    <n v="11959.7"/>
    <x v="0"/>
    <x v="0"/>
    <x v="2"/>
    <n v="0"/>
    <n v="0"/>
    <n v="0"/>
    <n v="-11959.7"/>
    <e v="#DIV/0!"/>
    <n v="2025"/>
    <x v="2"/>
    <n v="9"/>
    <s v="Q3"/>
  </r>
  <r>
    <s v="ORD-01808"/>
    <d v="2025-08-02T00:00:00"/>
    <s v="CUST-1333"/>
    <s v="Arjun Singh"/>
    <x v="3"/>
    <x v="16"/>
    <x v="2"/>
    <s v="Gujarat"/>
    <s v="Ahmedabad"/>
    <n v="1"/>
    <n v="42957.440000000002"/>
    <n v="0.05"/>
    <n v="31814.97"/>
    <x v="0"/>
    <x v="2"/>
    <x v="0"/>
    <n v="0.05"/>
    <n v="2.5000000000000005E-3"/>
    <n v="1.2500000000000003E-4"/>
    <n v="-31814.969875000003"/>
    <n v="-254519758.99999997"/>
    <n v="2025"/>
    <x v="7"/>
    <n v="8"/>
    <s v="Q3"/>
  </r>
  <r>
    <s v="ORD-01809"/>
    <d v="2025-06-28T00:00:00"/>
    <s v="CUST-1296"/>
    <s v="Sneha Sharma"/>
    <x v="4"/>
    <x v="15"/>
    <x v="2"/>
    <s v="Rajasthan"/>
    <s v="Jaipur"/>
    <n v="1"/>
    <n v="3218.75"/>
    <n v="0.15"/>
    <n v="2304.61"/>
    <x v="0"/>
    <x v="1"/>
    <x v="2"/>
    <n v="0.15"/>
    <n v="2.2499999999999999E-2"/>
    <n v="3.375E-3"/>
    <n v="-2304.6066250000003"/>
    <n v="-682846.40740740753"/>
    <n v="2025"/>
    <x v="9"/>
    <n v="6"/>
    <s v="Q2"/>
  </r>
  <r>
    <s v="ORD-01810"/>
    <d v="2025-03-29T00:00:00"/>
    <s v="CUST-1441"/>
    <s v="Ananya Nair"/>
    <x v="2"/>
    <x v="2"/>
    <x v="3"/>
    <s v="Karnataka"/>
    <s v="Mysuru"/>
    <n v="1"/>
    <n v="2004.91"/>
    <n v="0"/>
    <n v="1497.13"/>
    <x v="2"/>
    <x v="2"/>
    <x v="2"/>
    <n v="0"/>
    <n v="0"/>
    <n v="0"/>
    <n v="-1497.13"/>
    <e v="#DIV/0!"/>
    <n v="2025"/>
    <x v="3"/>
    <n v="3"/>
    <s v="Q1"/>
  </r>
  <r>
    <s v="ORD-01811"/>
    <d v="2025-02-10T00:00:00"/>
    <s v="CUST-1779"/>
    <s v="Aarav Patel"/>
    <x v="4"/>
    <x v="24"/>
    <x v="2"/>
    <s v="Gujarat"/>
    <s v="Ahmedabad"/>
    <n v="1"/>
    <n v="3410.88"/>
    <n v="0.2"/>
    <n v="2189.89"/>
    <x v="0"/>
    <x v="0"/>
    <x v="2"/>
    <n v="0.2"/>
    <n v="4.0000000000000008E-2"/>
    <n v="8.0000000000000019E-3"/>
    <n v="-2189.8820000000001"/>
    <n v="-273735.24999999994"/>
    <n v="2025"/>
    <x v="11"/>
    <n v="2"/>
    <s v="Q1"/>
  </r>
  <r>
    <s v="ORD-01812"/>
    <d v="2025-03-17T00:00:00"/>
    <s v="CUST-1712"/>
    <s v="Vikram Sharma"/>
    <x v="1"/>
    <x v="7"/>
    <x v="1"/>
    <s v="Madhya Pradesh"/>
    <s v="Indore"/>
    <n v="1"/>
    <n v="4034.13"/>
    <n v="0"/>
    <n v="2550.36"/>
    <x v="1"/>
    <x v="1"/>
    <x v="2"/>
    <n v="0"/>
    <n v="0"/>
    <n v="0"/>
    <n v="-2550.36"/>
    <e v="#DIV/0!"/>
    <n v="2025"/>
    <x v="3"/>
    <n v="3"/>
    <s v="Q1"/>
  </r>
  <r>
    <s v="ORD-01813"/>
    <d v="2025-02-15T00:00:00"/>
    <s v="CUST-1495"/>
    <s v="Rohan Kumar"/>
    <x v="1"/>
    <x v="7"/>
    <x v="3"/>
    <s v="Andhra Pradesh"/>
    <s v="Visakhapatnam"/>
    <n v="1"/>
    <n v="3034.82"/>
    <n v="0.05"/>
    <n v="1794.92"/>
    <x v="4"/>
    <x v="0"/>
    <x v="2"/>
    <n v="0.05"/>
    <n v="2.5000000000000005E-3"/>
    <n v="1.2500000000000003E-4"/>
    <n v="-1794.919875"/>
    <n v="-14359358.999999996"/>
    <n v="2025"/>
    <x v="11"/>
    <n v="2"/>
    <s v="Q1"/>
  </r>
  <r>
    <s v="ORD-01814"/>
    <d v="2025-06-09T00:00:00"/>
    <s v="CUST-1529"/>
    <s v="Isha Kumar"/>
    <x v="2"/>
    <x v="2"/>
    <x v="0"/>
    <s v="Delhi"/>
    <s v="New Delhi"/>
    <n v="1"/>
    <n v="2073.36"/>
    <n v="0"/>
    <n v="1704.81"/>
    <x v="4"/>
    <x v="1"/>
    <x v="2"/>
    <n v="0"/>
    <n v="0"/>
    <n v="0"/>
    <n v="-1704.81"/>
    <e v="#DIV/0!"/>
    <n v="2025"/>
    <x v="9"/>
    <n v="6"/>
    <s v="Q2"/>
  </r>
  <r>
    <s v="ORD-01815"/>
    <d v="2025-03-21T00:00:00"/>
    <s v="CUST-2145"/>
    <s v="Arjun Gupta"/>
    <x v="3"/>
    <x v="13"/>
    <x v="1"/>
    <s v="Madhya Pradesh"/>
    <s v="Indore"/>
    <n v="2"/>
    <n v="53433.25"/>
    <n v="0.1"/>
    <n v="78877.539999999994"/>
    <x v="0"/>
    <x v="1"/>
    <x v="0"/>
    <n v="0.2"/>
    <n v="2.0000000000000004E-2"/>
    <n v="4.000000000000001E-3"/>
    <n v="-78877.535999999993"/>
    <n v="-19719383.999999993"/>
    <n v="2025"/>
    <x v="3"/>
    <n v="3"/>
    <s v="Q1"/>
  </r>
  <r>
    <s v="ORD-01816"/>
    <d v="2025-11-06T00:00:00"/>
    <s v="CUST-2575"/>
    <s v="Arjun Joshi"/>
    <x v="0"/>
    <x v="11"/>
    <x v="0"/>
    <s v="Punjab"/>
    <s v="Amritsar"/>
    <n v="2"/>
    <n v="1647.34"/>
    <n v="0.05"/>
    <n v="2064.7399999999998"/>
    <x v="4"/>
    <x v="1"/>
    <x v="1"/>
    <n v="0.1"/>
    <n v="5.000000000000001E-3"/>
    <n v="5.0000000000000012E-4"/>
    <n v="-2064.7394999999997"/>
    <n v="-4129478.9999999986"/>
    <n v="2025"/>
    <x v="8"/>
    <n v="11"/>
    <s v="Q4"/>
  </r>
  <r>
    <s v="ORD-01817"/>
    <d v="2025-03-27T00:00:00"/>
    <s v="CUST-1866"/>
    <s v="Aarav Joshi"/>
    <x v="0"/>
    <x v="5"/>
    <x v="0"/>
    <s v="Haryana"/>
    <s v="Faridabad"/>
    <n v="2"/>
    <n v="12795.87"/>
    <n v="0.1"/>
    <n v="17976.88"/>
    <x v="3"/>
    <x v="1"/>
    <x v="0"/>
    <n v="0.2"/>
    <n v="2.0000000000000004E-2"/>
    <n v="4.000000000000001E-3"/>
    <n v="-17976.876"/>
    <n v="-4494218.9999999991"/>
    <n v="2025"/>
    <x v="3"/>
    <n v="3"/>
    <s v="Q1"/>
  </r>
  <r>
    <s v="ORD-01818"/>
    <d v="2025-04-02T00:00:00"/>
    <s v="CUST-1195"/>
    <s v="Rahul Singh"/>
    <x v="3"/>
    <x v="14"/>
    <x v="3"/>
    <s v="Telangana"/>
    <s v="Hyderabad"/>
    <n v="1"/>
    <n v="29382.9"/>
    <n v="0.05"/>
    <n v="19734.43"/>
    <x v="3"/>
    <x v="1"/>
    <x v="1"/>
    <n v="0.05"/>
    <n v="2.5000000000000005E-3"/>
    <n v="1.2500000000000003E-4"/>
    <n v="-19734.429875000002"/>
    <n v="-157875438.99999997"/>
    <n v="2025"/>
    <x v="0"/>
    <n v="4"/>
    <s v="Q2"/>
  </r>
  <r>
    <s v="ORD-01819"/>
    <d v="2025-05-28T00:00:00"/>
    <s v="CUST-1498"/>
    <s v="Rohan Joshi"/>
    <x v="2"/>
    <x v="8"/>
    <x v="3"/>
    <s v="Tamil Nadu"/>
    <s v="Coimbatore"/>
    <n v="3"/>
    <n v="5226.5200000000004"/>
    <n v="0.05"/>
    <n v="9995.48"/>
    <x v="4"/>
    <x v="1"/>
    <x v="2"/>
    <n v="0.15000000000000002"/>
    <n v="7.5000000000000015E-3"/>
    <n v="1.1250000000000003E-3"/>
    <n v="-9995.4788749999989"/>
    <n v="-8884870.1111111082"/>
    <n v="2025"/>
    <x v="6"/>
    <n v="5"/>
    <s v="Q2"/>
  </r>
  <r>
    <s v="ORD-01820"/>
    <d v="2025-06-10T00:00:00"/>
    <s v="CUST-1153"/>
    <s v="Neha Singh"/>
    <x v="2"/>
    <x v="20"/>
    <x v="2"/>
    <s v="Goa"/>
    <s v="Margao"/>
    <n v="1"/>
    <n v="6521.24"/>
    <n v="0.1"/>
    <n v="5070.4799999999996"/>
    <x v="0"/>
    <x v="1"/>
    <x v="0"/>
    <n v="0.1"/>
    <n v="1.0000000000000002E-2"/>
    <n v="1.0000000000000002E-3"/>
    <n v="-5070.4789999999994"/>
    <n v="-5070478.9999999981"/>
    <n v="2025"/>
    <x v="9"/>
    <n v="6"/>
    <s v="Q2"/>
  </r>
  <r>
    <s v="ORD-01821"/>
    <d v="2025-07-21T00:00:00"/>
    <s v="CUST-1344"/>
    <s v="Vikram Sharma"/>
    <x v="4"/>
    <x v="24"/>
    <x v="3"/>
    <s v="Andhra Pradesh"/>
    <s v="Vijayawada"/>
    <n v="2"/>
    <n v="6875.29"/>
    <n v="0"/>
    <n v="11864.43"/>
    <x v="2"/>
    <x v="1"/>
    <x v="2"/>
    <n v="0"/>
    <n v="0"/>
    <n v="0"/>
    <n v="-11864.43"/>
    <e v="#DIV/0!"/>
    <n v="2025"/>
    <x v="4"/>
    <n v="7"/>
    <s v="Q3"/>
  </r>
  <r>
    <s v="ORD-01822"/>
    <d v="2025-08-30T00:00:00"/>
    <s v="CUST-1116"/>
    <s v="Isha Kumar"/>
    <x v="3"/>
    <x v="13"/>
    <x v="0"/>
    <s v="Delhi"/>
    <s v="New Delhi"/>
    <n v="1"/>
    <n v="29564.799999999999"/>
    <n v="0.05"/>
    <n v="22343.96"/>
    <x v="1"/>
    <x v="1"/>
    <x v="1"/>
    <n v="0.05"/>
    <n v="2.5000000000000005E-3"/>
    <n v="1.2500000000000003E-4"/>
    <n v="-22343.959875"/>
    <n v="-178751678.99999997"/>
    <n v="2025"/>
    <x v="7"/>
    <n v="8"/>
    <s v="Q3"/>
  </r>
  <r>
    <s v="ORD-01823"/>
    <d v="2025-12-19T00:00:00"/>
    <s v="CUST-1983"/>
    <s v="Kiran Gupta"/>
    <x v="2"/>
    <x v="23"/>
    <x v="4"/>
    <s v="Bihar"/>
    <s v="Patna"/>
    <n v="2"/>
    <n v="1396.44"/>
    <n v="0"/>
    <n v="2453.6999999999998"/>
    <x v="1"/>
    <x v="1"/>
    <x v="1"/>
    <n v="0"/>
    <n v="0"/>
    <n v="0"/>
    <n v="-2453.6999999999998"/>
    <e v="#DIV/0!"/>
    <n v="2025"/>
    <x v="1"/>
    <n v="12"/>
    <s v="Q4"/>
  </r>
  <r>
    <s v="ORD-01824"/>
    <d v="2025-01-02T00:00:00"/>
    <s v="CUST-1942"/>
    <s v="Meera Gupta"/>
    <x v="3"/>
    <x v="13"/>
    <x v="2"/>
    <s v="Gujarat"/>
    <s v="Surat"/>
    <n v="1"/>
    <n v="52703.29"/>
    <n v="0.05"/>
    <n v="33345.56"/>
    <x v="1"/>
    <x v="1"/>
    <x v="2"/>
    <n v="0.05"/>
    <n v="2.5000000000000005E-3"/>
    <n v="1.2500000000000003E-4"/>
    <n v="-33345.559874999999"/>
    <n v="-266764478.99999994"/>
    <n v="2025"/>
    <x v="5"/>
    <n v="1"/>
    <s v="Q1"/>
  </r>
  <r>
    <s v="ORD-01825"/>
    <d v="2025-08-13T00:00:00"/>
    <s v="CUST-2065"/>
    <s v="Arjun Kumar"/>
    <x v="3"/>
    <x v="13"/>
    <x v="2"/>
    <s v="Goa"/>
    <s v="Margao"/>
    <n v="3"/>
    <n v="30754.799999999999"/>
    <n v="0.1"/>
    <n v="69364.160000000003"/>
    <x v="3"/>
    <x v="1"/>
    <x v="0"/>
    <n v="0.30000000000000004"/>
    <n v="3.0000000000000006E-2"/>
    <n v="9.0000000000000028E-3"/>
    <n v="-69364.150999999998"/>
    <n v="-7707127.8888888862"/>
    <n v="2025"/>
    <x v="7"/>
    <n v="8"/>
    <s v="Q3"/>
  </r>
  <r>
    <s v="ORD-01826"/>
    <d v="2025-10-16T00:00:00"/>
    <s v="CUST-1104"/>
    <s v="Rahul Patel"/>
    <x v="3"/>
    <x v="14"/>
    <x v="3"/>
    <s v="Tamil Nadu"/>
    <s v="Chennai"/>
    <n v="3"/>
    <n v="6282.33"/>
    <n v="0"/>
    <n v="14434.36"/>
    <x v="3"/>
    <x v="0"/>
    <x v="2"/>
    <n v="0"/>
    <n v="0"/>
    <n v="0"/>
    <n v="-14434.36"/>
    <e v="#DIV/0!"/>
    <n v="2025"/>
    <x v="10"/>
    <n v="10"/>
    <s v="Q4"/>
  </r>
  <r>
    <s v="ORD-01827"/>
    <d v="2025-08-21T00:00:00"/>
    <s v="CUST-1248"/>
    <s v="Vikram Kumar"/>
    <x v="1"/>
    <x v="21"/>
    <x v="0"/>
    <s v="Punjab"/>
    <s v="Amritsar"/>
    <n v="2"/>
    <n v="3665.51"/>
    <n v="0.15"/>
    <n v="4157.63"/>
    <x v="0"/>
    <x v="0"/>
    <x v="2"/>
    <n v="0.3"/>
    <n v="4.4999999999999998E-2"/>
    <n v="1.35E-2"/>
    <n v="-4157.6165000000001"/>
    <n v="-307971.59259259258"/>
    <n v="2025"/>
    <x v="7"/>
    <n v="8"/>
    <s v="Q3"/>
  </r>
  <r>
    <s v="ORD-01828"/>
    <d v="2025-03-18T00:00:00"/>
    <s v="CUST-1987"/>
    <s v="Priya Verma"/>
    <x v="3"/>
    <x v="14"/>
    <x v="4"/>
    <s v="West Bengal"/>
    <s v="Kolkata"/>
    <n v="1"/>
    <n v="20032.599999999999"/>
    <n v="0.15"/>
    <n v="13322.15"/>
    <x v="0"/>
    <x v="2"/>
    <x v="0"/>
    <n v="0.15"/>
    <n v="2.2499999999999999E-2"/>
    <n v="3.375E-3"/>
    <n v="-13322.146624999999"/>
    <n v="-3947302.7037037034"/>
    <n v="2025"/>
    <x v="3"/>
    <n v="3"/>
    <s v="Q1"/>
  </r>
  <r>
    <s v="ORD-01829"/>
    <d v="2025-04-26T00:00:00"/>
    <s v="CUST-1946"/>
    <s v="Vikram Patel"/>
    <x v="2"/>
    <x v="2"/>
    <x v="0"/>
    <s v="Haryana"/>
    <s v="Gurugram"/>
    <n v="1"/>
    <n v="722.66"/>
    <n v="0.05"/>
    <n v="602.73"/>
    <x v="3"/>
    <x v="1"/>
    <x v="1"/>
    <n v="0.05"/>
    <n v="2.5000000000000005E-3"/>
    <n v="1.2500000000000003E-4"/>
    <n v="-602.72987499999999"/>
    <n v="-4821838.9999999991"/>
    <n v="2025"/>
    <x v="0"/>
    <n v="4"/>
    <s v="Q2"/>
  </r>
  <r>
    <s v="ORD-01830"/>
    <d v="2025-06-03T00:00:00"/>
    <s v="CUST-1364"/>
    <s v="Rahul Patel"/>
    <x v="3"/>
    <x v="3"/>
    <x v="0"/>
    <s v="Uttar Pradesh"/>
    <s v="Kanpur"/>
    <n v="4"/>
    <n v="58824.69"/>
    <n v="0"/>
    <n v="159481.75"/>
    <x v="2"/>
    <x v="1"/>
    <x v="2"/>
    <n v="0"/>
    <n v="0"/>
    <n v="0"/>
    <n v="-159481.75"/>
    <e v="#DIV/0!"/>
    <n v="2025"/>
    <x v="9"/>
    <n v="6"/>
    <s v="Q2"/>
  </r>
  <r>
    <s v="ORD-01831"/>
    <d v="2025-04-13T00:00:00"/>
    <s v="CUST-1684"/>
    <s v="Rohan Nair"/>
    <x v="4"/>
    <x v="22"/>
    <x v="2"/>
    <s v="Maharashtra"/>
    <s v="Nagpur"/>
    <n v="1"/>
    <n v="4606.3599999999997"/>
    <n v="0.1"/>
    <n v="3074.8"/>
    <x v="2"/>
    <x v="1"/>
    <x v="1"/>
    <n v="0.1"/>
    <n v="1.0000000000000002E-2"/>
    <n v="1.0000000000000002E-3"/>
    <n v="-3074.799"/>
    <n v="-3074798.9999999991"/>
    <n v="2025"/>
    <x v="0"/>
    <n v="4"/>
    <s v="Q2"/>
  </r>
  <r>
    <s v="ORD-01832"/>
    <d v="2025-07-13T00:00:00"/>
    <s v="CUST-2290"/>
    <s v="Aarav Patel"/>
    <x v="1"/>
    <x v="7"/>
    <x v="3"/>
    <s v="Telangana"/>
    <s v="Hyderabad"/>
    <n v="4"/>
    <n v="1584.57"/>
    <n v="0.15"/>
    <n v="3477.94"/>
    <x v="1"/>
    <x v="0"/>
    <x v="2"/>
    <n v="0.6"/>
    <n v="0.09"/>
    <n v="5.3999999999999999E-2"/>
    <n v="-3477.886"/>
    <n v="-64405.296296296299"/>
    <n v="2025"/>
    <x v="4"/>
    <n v="7"/>
    <s v="Q3"/>
  </r>
  <r>
    <s v="ORD-01833"/>
    <d v="2025-06-15T00:00:00"/>
    <s v="CUST-2410"/>
    <s v="Neha Sharma"/>
    <x v="4"/>
    <x v="19"/>
    <x v="4"/>
    <s v="Odisha"/>
    <s v="Bhubaneswar"/>
    <n v="1"/>
    <n v="6589.29"/>
    <n v="0"/>
    <n v="4536.3999999999996"/>
    <x v="0"/>
    <x v="1"/>
    <x v="1"/>
    <n v="0"/>
    <n v="0"/>
    <n v="0"/>
    <n v="-4536.3999999999996"/>
    <e v="#DIV/0!"/>
    <n v="2025"/>
    <x v="9"/>
    <n v="6"/>
    <s v="Q2"/>
  </r>
  <r>
    <s v="ORD-01834"/>
    <d v="2025-12-25T00:00:00"/>
    <s v="CUST-1888"/>
    <s v="Kiran Patel"/>
    <x v="4"/>
    <x v="22"/>
    <x v="2"/>
    <s v="Goa"/>
    <s v="Panaji"/>
    <n v="4"/>
    <n v="8030.17"/>
    <n v="0.15"/>
    <n v="19029.89"/>
    <x v="1"/>
    <x v="0"/>
    <x v="2"/>
    <n v="0.6"/>
    <n v="0.09"/>
    <n v="5.3999999999999999E-2"/>
    <n v="-19029.835999999999"/>
    <n v="-352404.37037037034"/>
    <n v="2025"/>
    <x v="1"/>
    <n v="12"/>
    <s v="Q4"/>
  </r>
  <r>
    <s v="ORD-01835"/>
    <d v="2025-03-31T00:00:00"/>
    <s v="CUST-2173"/>
    <s v="Meera Gupta"/>
    <x v="4"/>
    <x v="19"/>
    <x v="3"/>
    <s v="Andhra Pradesh"/>
    <s v="Vijayawada"/>
    <n v="4"/>
    <n v="502.61"/>
    <n v="0.15"/>
    <n v="1314.31"/>
    <x v="1"/>
    <x v="0"/>
    <x v="2"/>
    <n v="0.6"/>
    <n v="0.09"/>
    <n v="5.3999999999999999E-2"/>
    <n v="-1314.2559999999999"/>
    <n v="-24338.074074074073"/>
    <n v="2025"/>
    <x v="3"/>
    <n v="3"/>
    <s v="Q1"/>
  </r>
  <r>
    <s v="ORD-01836"/>
    <d v="2025-06-23T00:00:00"/>
    <s v="CUST-2227"/>
    <s v="Arjun Nair"/>
    <x v="4"/>
    <x v="22"/>
    <x v="0"/>
    <s v="Haryana"/>
    <s v="Faridabad"/>
    <n v="2"/>
    <n v="6346.74"/>
    <n v="0.05"/>
    <n v="7685.67"/>
    <x v="3"/>
    <x v="1"/>
    <x v="0"/>
    <n v="0.1"/>
    <n v="5.000000000000001E-3"/>
    <n v="5.0000000000000012E-4"/>
    <n v="-7685.6695"/>
    <n v="-15371338.999999996"/>
    <n v="2025"/>
    <x v="9"/>
    <n v="6"/>
    <s v="Q2"/>
  </r>
  <r>
    <s v="ORD-01837"/>
    <d v="2025-05-02T00:00:00"/>
    <s v="CUST-2398"/>
    <s v="Vikram Kumar"/>
    <x v="2"/>
    <x v="20"/>
    <x v="3"/>
    <s v="Karnataka"/>
    <s v="Bengaluru"/>
    <n v="1"/>
    <n v="5462.28"/>
    <n v="0.1"/>
    <n v="4178.04"/>
    <x v="0"/>
    <x v="0"/>
    <x v="2"/>
    <n v="0.1"/>
    <n v="1.0000000000000002E-2"/>
    <n v="1.0000000000000002E-3"/>
    <n v="-4178.0389999999998"/>
    <n v="-4178038.9999999986"/>
    <n v="2025"/>
    <x v="6"/>
    <n v="5"/>
    <s v="Q2"/>
  </r>
  <r>
    <s v="ORD-01838"/>
    <d v="2025-05-23T00:00:00"/>
    <s v="CUST-2049"/>
    <s v="Kiran Verma"/>
    <x v="3"/>
    <x v="18"/>
    <x v="0"/>
    <s v="Haryana"/>
    <s v="Faridabad"/>
    <n v="1"/>
    <n v="14830.39"/>
    <n v="0.05"/>
    <n v="12251.59"/>
    <x v="3"/>
    <x v="0"/>
    <x v="2"/>
    <n v="0.05"/>
    <n v="2.5000000000000005E-3"/>
    <n v="1.2500000000000003E-4"/>
    <n v="-12251.589875"/>
    <n v="-98012718.99999997"/>
    <n v="2025"/>
    <x v="6"/>
    <n v="5"/>
    <s v="Q2"/>
  </r>
  <r>
    <s v="ORD-01839"/>
    <d v="2025-04-16T00:00:00"/>
    <s v="CUST-1965"/>
    <s v="Vikram Joshi"/>
    <x v="3"/>
    <x v="16"/>
    <x v="1"/>
    <s v="Madhya Pradesh"/>
    <s v="Indore"/>
    <n v="4"/>
    <n v="32591.11"/>
    <n v="0.1"/>
    <n v="93493.26"/>
    <x v="3"/>
    <x v="0"/>
    <x v="2"/>
    <n v="0.4"/>
    <n v="4.0000000000000008E-2"/>
    <n v="1.6000000000000004E-2"/>
    <n v="-93493.243999999992"/>
    <n v="-5843327.7499999981"/>
    <n v="2025"/>
    <x v="0"/>
    <n v="4"/>
    <s v="Q2"/>
  </r>
  <r>
    <s v="ORD-01840"/>
    <d v="2025-11-01T00:00:00"/>
    <s v="CUST-2477"/>
    <s v="Sneha Gupta"/>
    <x v="3"/>
    <x v="3"/>
    <x v="2"/>
    <s v="Maharashtra"/>
    <s v="Pune"/>
    <n v="3"/>
    <n v="7169.65"/>
    <n v="0.05"/>
    <n v="16228.76"/>
    <x v="1"/>
    <x v="1"/>
    <x v="1"/>
    <n v="0.15000000000000002"/>
    <n v="7.5000000000000015E-3"/>
    <n v="1.1250000000000003E-3"/>
    <n v="-16228.758875"/>
    <n v="-14425563.44444444"/>
    <n v="2025"/>
    <x v="8"/>
    <n v="11"/>
    <s v="Q4"/>
  </r>
  <r>
    <s v="ORD-01841"/>
    <d v="2025-12-26T00:00:00"/>
    <s v="CUST-1457"/>
    <s v="Kiran Rao"/>
    <x v="2"/>
    <x v="23"/>
    <x v="3"/>
    <s v="Tamil Nadu"/>
    <s v="Coimbatore"/>
    <n v="1"/>
    <n v="5328.55"/>
    <n v="0"/>
    <n v="3719.63"/>
    <x v="1"/>
    <x v="1"/>
    <x v="2"/>
    <n v="0"/>
    <n v="0"/>
    <n v="0"/>
    <n v="-3719.63"/>
    <e v="#DIV/0!"/>
    <n v="2025"/>
    <x v="1"/>
    <n v="12"/>
    <s v="Q4"/>
  </r>
  <r>
    <s v="ORD-01842"/>
    <d v="2025-11-13T00:00:00"/>
    <s v="CUST-1011"/>
    <s v="Sneha Gupta"/>
    <x v="0"/>
    <x v="4"/>
    <x v="0"/>
    <s v="Uttar Pradesh"/>
    <s v="Kanpur"/>
    <n v="1"/>
    <n v="15360.99"/>
    <n v="0.1"/>
    <n v="11780.9"/>
    <x v="2"/>
    <x v="1"/>
    <x v="1"/>
    <n v="0.1"/>
    <n v="1.0000000000000002E-2"/>
    <n v="1.0000000000000002E-3"/>
    <n v="-11780.898999999999"/>
    <n v="-11780898.999999996"/>
    <n v="2025"/>
    <x v="8"/>
    <n v="11"/>
    <s v="Q4"/>
  </r>
  <r>
    <s v="ORD-01843"/>
    <d v="2025-05-03T00:00:00"/>
    <s v="CUST-2285"/>
    <s v="Rahul Patel"/>
    <x v="4"/>
    <x v="15"/>
    <x v="0"/>
    <s v="Uttar Pradesh"/>
    <s v="Kanpur"/>
    <n v="3"/>
    <n v="1419.59"/>
    <n v="0"/>
    <n v="3548.94"/>
    <x v="1"/>
    <x v="2"/>
    <x v="2"/>
    <n v="0"/>
    <n v="0"/>
    <n v="0"/>
    <n v="-3548.94"/>
    <e v="#DIV/0!"/>
    <n v="2025"/>
    <x v="6"/>
    <n v="5"/>
    <s v="Q2"/>
  </r>
  <r>
    <s v="ORD-01844"/>
    <d v="2025-01-09T00:00:00"/>
    <s v="CUST-1518"/>
    <s v="Meera Kumar"/>
    <x v="4"/>
    <x v="24"/>
    <x v="2"/>
    <s v="Maharashtra"/>
    <s v="Pune"/>
    <n v="2"/>
    <n v="7439.91"/>
    <n v="0.1"/>
    <n v="8714.9"/>
    <x v="1"/>
    <x v="1"/>
    <x v="1"/>
    <n v="0.2"/>
    <n v="2.0000000000000004E-2"/>
    <n v="4.000000000000001E-3"/>
    <n v="-8714.8959999999988"/>
    <n v="-2178723.9999999991"/>
    <n v="2025"/>
    <x v="5"/>
    <n v="1"/>
    <s v="Q1"/>
  </r>
  <r>
    <s v="ORD-01845"/>
    <d v="2025-09-19T00:00:00"/>
    <s v="CUST-1225"/>
    <s v="Vikram Sharma"/>
    <x v="0"/>
    <x v="6"/>
    <x v="1"/>
    <s v="Madhya Pradesh"/>
    <s v="Indore"/>
    <n v="3"/>
    <n v="14048.16"/>
    <n v="0.15"/>
    <n v="28883.85"/>
    <x v="1"/>
    <x v="1"/>
    <x v="2"/>
    <n v="0.44999999999999996"/>
    <n v="6.7499999999999991E-2"/>
    <n v="3.0374999999999992E-2"/>
    <n v="-28883.819625"/>
    <n v="-950907.64197530888"/>
    <n v="2025"/>
    <x v="2"/>
    <n v="9"/>
    <s v="Q3"/>
  </r>
  <r>
    <s v="ORD-01846"/>
    <d v="2025-03-14T00:00:00"/>
    <s v="CUST-2296"/>
    <s v="Aarav Kumar"/>
    <x v="0"/>
    <x v="11"/>
    <x v="0"/>
    <s v="Punjab"/>
    <s v="Ludhiana"/>
    <n v="3"/>
    <n v="6701.6"/>
    <n v="0"/>
    <n v="13121.83"/>
    <x v="0"/>
    <x v="1"/>
    <x v="1"/>
    <n v="0"/>
    <n v="0"/>
    <n v="0"/>
    <n v="-13121.83"/>
    <e v="#DIV/0!"/>
    <n v="2025"/>
    <x v="3"/>
    <n v="3"/>
    <s v="Q1"/>
  </r>
  <r>
    <s v="ORD-01847"/>
    <d v="2025-12-25T00:00:00"/>
    <s v="CUST-1760"/>
    <s v="Rohan Singh"/>
    <x v="4"/>
    <x v="12"/>
    <x v="1"/>
    <s v="Madhya Pradesh"/>
    <s v="Indore"/>
    <n v="4"/>
    <n v="6367.46"/>
    <n v="0.05"/>
    <n v="16490.599999999999"/>
    <x v="1"/>
    <x v="0"/>
    <x v="1"/>
    <n v="0.2"/>
    <n v="1.0000000000000002E-2"/>
    <n v="2.0000000000000005E-3"/>
    <n v="-16490.597999999998"/>
    <n v="-8245298.9999999972"/>
    <n v="2025"/>
    <x v="1"/>
    <n v="12"/>
    <s v="Q4"/>
  </r>
  <r>
    <s v="ORD-01848"/>
    <d v="2025-08-11T00:00:00"/>
    <s v="CUST-1046"/>
    <s v="Rahul Reddy"/>
    <x v="3"/>
    <x v="16"/>
    <x v="3"/>
    <s v="Telangana"/>
    <s v="Warangal"/>
    <n v="1"/>
    <n v="1503.06"/>
    <n v="0.1"/>
    <n v="1127.3900000000001"/>
    <x v="0"/>
    <x v="1"/>
    <x v="0"/>
    <n v="0.1"/>
    <n v="1.0000000000000002E-2"/>
    <n v="1.0000000000000002E-3"/>
    <n v="-1127.3890000000001"/>
    <n v="-1127388.9999999998"/>
    <n v="2025"/>
    <x v="7"/>
    <n v="8"/>
    <s v="Q3"/>
  </r>
  <r>
    <s v="ORD-01849"/>
    <d v="2025-02-10T00:00:00"/>
    <s v="CUST-1408"/>
    <s v="Ananya Sharma"/>
    <x v="1"/>
    <x v="21"/>
    <x v="0"/>
    <s v="Delhi"/>
    <s v="New Delhi"/>
    <n v="1"/>
    <n v="4676.04"/>
    <n v="0"/>
    <n v="3478.31"/>
    <x v="0"/>
    <x v="1"/>
    <x v="0"/>
    <n v="0"/>
    <n v="0"/>
    <n v="0"/>
    <n v="-3478.31"/>
    <e v="#DIV/0!"/>
    <n v="2025"/>
    <x v="11"/>
    <n v="2"/>
    <s v="Q1"/>
  </r>
  <r>
    <s v="ORD-01850"/>
    <d v="2025-07-23T00:00:00"/>
    <s v="CUST-1014"/>
    <s v="Arjun Singh"/>
    <x v="3"/>
    <x v="18"/>
    <x v="0"/>
    <s v="Haryana"/>
    <s v="Faridabad"/>
    <n v="1"/>
    <n v="36449.339999999997"/>
    <n v="0.15"/>
    <n v="22861.23"/>
    <x v="0"/>
    <x v="2"/>
    <x v="2"/>
    <n v="0.15"/>
    <n v="2.2499999999999999E-2"/>
    <n v="3.375E-3"/>
    <n v="-22861.226624999999"/>
    <n v="-6773696.777777778"/>
    <n v="2025"/>
    <x v="4"/>
    <n v="7"/>
    <s v="Q3"/>
  </r>
  <r>
    <s v="ORD-01851"/>
    <d v="2025-09-21T00:00:00"/>
    <s v="CUST-1536"/>
    <s v="Arjun Gupta"/>
    <x v="2"/>
    <x v="23"/>
    <x v="2"/>
    <s v="Maharashtra"/>
    <s v="Pune"/>
    <n v="4"/>
    <n v="4494.24"/>
    <n v="0.05"/>
    <n v="11715.82"/>
    <x v="0"/>
    <x v="0"/>
    <x v="0"/>
    <n v="0.2"/>
    <n v="1.0000000000000002E-2"/>
    <n v="2.0000000000000005E-3"/>
    <n v="-11715.817999999999"/>
    <n v="-5857908.9999999981"/>
    <n v="2025"/>
    <x v="2"/>
    <n v="9"/>
    <s v="Q3"/>
  </r>
  <r>
    <s v="ORD-01852"/>
    <d v="2025-11-24T00:00:00"/>
    <s v="CUST-1365"/>
    <s v="Ananya Gupta"/>
    <x v="3"/>
    <x v="14"/>
    <x v="3"/>
    <s v="Karnataka"/>
    <s v="Bengaluru"/>
    <n v="2"/>
    <n v="43705.87"/>
    <n v="0.1"/>
    <n v="61412.9"/>
    <x v="1"/>
    <x v="1"/>
    <x v="2"/>
    <n v="0.2"/>
    <n v="2.0000000000000004E-2"/>
    <n v="4.000000000000001E-3"/>
    <n v="-61412.896000000001"/>
    <n v="-15353223.999999996"/>
    <n v="2025"/>
    <x v="8"/>
    <n v="11"/>
    <s v="Q4"/>
  </r>
  <r>
    <s v="ORD-01853"/>
    <d v="2025-06-27T00:00:00"/>
    <s v="CUST-1254"/>
    <s v="Meera Nair"/>
    <x v="4"/>
    <x v="24"/>
    <x v="2"/>
    <s v="Gujarat"/>
    <s v="Surat"/>
    <n v="1"/>
    <n v="5271.64"/>
    <n v="0"/>
    <n v="3462.12"/>
    <x v="3"/>
    <x v="0"/>
    <x v="1"/>
    <n v="0"/>
    <n v="0"/>
    <n v="0"/>
    <n v="-3462.12"/>
    <e v="#DIV/0!"/>
    <n v="2025"/>
    <x v="9"/>
    <n v="6"/>
    <s v="Q2"/>
  </r>
  <r>
    <s v="ORD-01854"/>
    <d v="2025-12-14T00:00:00"/>
    <s v="CUST-1844"/>
    <s v="Isha Gupta"/>
    <x v="2"/>
    <x v="20"/>
    <x v="3"/>
    <s v="Karnataka"/>
    <s v="Mysuru"/>
    <n v="1"/>
    <n v="6054.64"/>
    <n v="0"/>
    <n v="5008.72"/>
    <x v="4"/>
    <x v="0"/>
    <x v="1"/>
    <n v="0"/>
    <n v="0"/>
    <n v="0"/>
    <n v="-5008.72"/>
    <e v="#DIV/0!"/>
    <n v="2025"/>
    <x v="1"/>
    <n v="12"/>
    <s v="Q4"/>
  </r>
  <r>
    <s v="ORD-01855"/>
    <d v="2025-11-14T00:00:00"/>
    <s v="CUST-2431"/>
    <s v="Ananya Rao"/>
    <x v="3"/>
    <x v="18"/>
    <x v="2"/>
    <s v="Gujarat"/>
    <s v="Surat"/>
    <n v="1"/>
    <n v="40216.07"/>
    <n v="0"/>
    <n v="30510.55"/>
    <x v="0"/>
    <x v="0"/>
    <x v="0"/>
    <n v="0"/>
    <n v="0"/>
    <n v="0"/>
    <n v="-30510.55"/>
    <e v="#DIV/0!"/>
    <n v="2025"/>
    <x v="8"/>
    <n v="11"/>
    <s v="Q4"/>
  </r>
  <r>
    <s v="ORD-01856"/>
    <d v="2025-03-25T00:00:00"/>
    <s v="CUST-1935"/>
    <s v="Isha Sharma"/>
    <x v="3"/>
    <x v="3"/>
    <x v="0"/>
    <s v="Delhi"/>
    <s v="New Delhi"/>
    <n v="3"/>
    <n v="59142.76"/>
    <n v="0"/>
    <n v="148987.14000000001"/>
    <x v="0"/>
    <x v="1"/>
    <x v="1"/>
    <n v="0"/>
    <n v="0"/>
    <n v="0"/>
    <n v="-148987.14000000001"/>
    <e v="#DIV/0!"/>
    <n v="2025"/>
    <x v="3"/>
    <n v="3"/>
    <s v="Q1"/>
  </r>
  <r>
    <s v="ORD-01857"/>
    <d v="2025-11-14T00:00:00"/>
    <s v="CUST-1489"/>
    <s v="Sneha Joshi"/>
    <x v="0"/>
    <x v="5"/>
    <x v="0"/>
    <s v="Punjab"/>
    <s v="Ludhiana"/>
    <n v="2"/>
    <n v="10774.34"/>
    <n v="0.05"/>
    <n v="15323.61"/>
    <x v="1"/>
    <x v="1"/>
    <x v="2"/>
    <n v="0.1"/>
    <n v="5.000000000000001E-3"/>
    <n v="5.0000000000000012E-4"/>
    <n v="-15323.6095"/>
    <n v="-30647218.999999993"/>
    <n v="2025"/>
    <x v="8"/>
    <n v="11"/>
    <s v="Q4"/>
  </r>
  <r>
    <s v="ORD-01858"/>
    <d v="2025-04-21T00:00:00"/>
    <s v="CUST-2136"/>
    <s v="Neha Sharma"/>
    <x v="4"/>
    <x v="15"/>
    <x v="0"/>
    <s v="Haryana"/>
    <s v="Gurugram"/>
    <n v="2"/>
    <n v="1954.54"/>
    <n v="0.1"/>
    <n v="2449.6"/>
    <x v="1"/>
    <x v="1"/>
    <x v="0"/>
    <n v="0.2"/>
    <n v="2.0000000000000004E-2"/>
    <n v="4.000000000000001E-3"/>
    <n v="-2449.596"/>
    <n v="-612398.99999999988"/>
    <n v="2025"/>
    <x v="0"/>
    <n v="4"/>
    <s v="Q2"/>
  </r>
  <r>
    <s v="ORD-01859"/>
    <d v="2025-09-08T00:00:00"/>
    <s v="CUST-1201"/>
    <s v="Priya Gupta"/>
    <x v="1"/>
    <x v="7"/>
    <x v="2"/>
    <s v="Rajasthan"/>
    <s v="Jaipur"/>
    <n v="1"/>
    <n v="4589.42"/>
    <n v="0"/>
    <n v="2859.73"/>
    <x v="1"/>
    <x v="1"/>
    <x v="2"/>
    <n v="0"/>
    <n v="0"/>
    <n v="0"/>
    <n v="-2859.73"/>
    <e v="#DIV/0!"/>
    <n v="2025"/>
    <x v="2"/>
    <n v="9"/>
    <s v="Q3"/>
  </r>
  <r>
    <s v="ORD-01860"/>
    <d v="2025-01-07T00:00:00"/>
    <s v="CUST-2326"/>
    <s v="Rahul Singh"/>
    <x v="0"/>
    <x v="0"/>
    <x v="2"/>
    <s v="Goa"/>
    <s v="Panaji"/>
    <n v="4"/>
    <n v="12492.16"/>
    <n v="0"/>
    <n v="36328.79"/>
    <x v="4"/>
    <x v="1"/>
    <x v="2"/>
    <n v="0"/>
    <n v="0"/>
    <n v="0"/>
    <n v="-36328.79"/>
    <e v="#DIV/0!"/>
    <n v="2025"/>
    <x v="5"/>
    <n v="1"/>
    <s v="Q1"/>
  </r>
  <r>
    <s v="ORD-01861"/>
    <d v="2025-03-25T00:00:00"/>
    <s v="CUST-1105"/>
    <s v="Vikram Verma"/>
    <x v="0"/>
    <x v="11"/>
    <x v="0"/>
    <s v="Uttar Pradesh"/>
    <s v="Noida"/>
    <n v="1"/>
    <n v="12796.83"/>
    <n v="0.05"/>
    <n v="10528.14"/>
    <x v="1"/>
    <x v="1"/>
    <x v="1"/>
    <n v="0.05"/>
    <n v="2.5000000000000005E-3"/>
    <n v="1.2500000000000003E-4"/>
    <n v="-10528.139874999999"/>
    <n v="-84225118.99999997"/>
    <n v="2025"/>
    <x v="3"/>
    <n v="3"/>
    <s v="Q1"/>
  </r>
  <r>
    <s v="ORD-01862"/>
    <d v="2025-07-27T00:00:00"/>
    <s v="CUST-1228"/>
    <s v="Sneha Kumar"/>
    <x v="2"/>
    <x v="23"/>
    <x v="3"/>
    <s v="Telangana"/>
    <s v="Warangal"/>
    <n v="2"/>
    <n v="6904.18"/>
    <n v="0.1"/>
    <n v="10407.14"/>
    <x v="1"/>
    <x v="1"/>
    <x v="2"/>
    <n v="0.2"/>
    <n v="2.0000000000000004E-2"/>
    <n v="4.000000000000001E-3"/>
    <n v="-10407.135999999999"/>
    <n v="-2601783.9999999991"/>
    <n v="2025"/>
    <x v="4"/>
    <n v="7"/>
    <s v="Q3"/>
  </r>
  <r>
    <s v="ORD-01863"/>
    <d v="2025-11-10T00:00:00"/>
    <s v="CUST-2449"/>
    <s v="Arjun Kumar"/>
    <x v="1"/>
    <x v="9"/>
    <x v="2"/>
    <s v="Goa"/>
    <s v="Margao"/>
    <n v="1"/>
    <n v="607.17999999999995"/>
    <n v="0.1"/>
    <n v="480.67"/>
    <x v="1"/>
    <x v="1"/>
    <x v="1"/>
    <n v="0.1"/>
    <n v="1.0000000000000002E-2"/>
    <n v="1.0000000000000002E-3"/>
    <n v="-480.66900000000004"/>
    <n v="-480668.99999999994"/>
    <n v="2025"/>
    <x v="8"/>
    <n v="11"/>
    <s v="Q4"/>
  </r>
  <r>
    <s v="ORD-01864"/>
    <d v="2025-01-22T00:00:00"/>
    <s v="CUST-1488"/>
    <s v="Neha Joshi"/>
    <x v="1"/>
    <x v="21"/>
    <x v="3"/>
    <s v="Tamil Nadu"/>
    <s v="Coimbatore"/>
    <n v="1"/>
    <n v="2285.81"/>
    <n v="0"/>
    <n v="1510.29"/>
    <x v="1"/>
    <x v="1"/>
    <x v="2"/>
    <n v="0"/>
    <n v="0"/>
    <n v="0"/>
    <n v="-1510.29"/>
    <e v="#DIV/0!"/>
    <n v="2025"/>
    <x v="5"/>
    <n v="1"/>
    <s v="Q1"/>
  </r>
  <r>
    <s v="ORD-01865"/>
    <d v="2025-01-03T00:00:00"/>
    <s v="CUST-1453"/>
    <s v="Rahul Nair"/>
    <x v="0"/>
    <x v="6"/>
    <x v="1"/>
    <s v="Madhya Pradesh"/>
    <s v="Bhopal"/>
    <n v="1"/>
    <n v="4836.3500000000004"/>
    <n v="0.15"/>
    <n v="3230.31"/>
    <x v="0"/>
    <x v="2"/>
    <x v="2"/>
    <n v="0.15"/>
    <n v="2.2499999999999999E-2"/>
    <n v="3.375E-3"/>
    <n v="-3230.3066250000002"/>
    <n v="-957127.88888888899"/>
    <n v="2025"/>
    <x v="5"/>
    <n v="1"/>
    <s v="Q1"/>
  </r>
  <r>
    <s v="ORD-01866"/>
    <d v="2025-05-07T00:00:00"/>
    <s v="CUST-1880"/>
    <s v="Rahul Gupta"/>
    <x v="1"/>
    <x v="9"/>
    <x v="1"/>
    <s v="Madhya Pradesh"/>
    <s v="Bhopal"/>
    <n v="2"/>
    <n v="3244.53"/>
    <n v="0.15"/>
    <n v="3611.41"/>
    <x v="0"/>
    <x v="1"/>
    <x v="1"/>
    <n v="0.3"/>
    <n v="4.4999999999999998E-2"/>
    <n v="1.35E-2"/>
    <n v="-3611.3964999999998"/>
    <n v="-267510.85185185185"/>
    <n v="2025"/>
    <x v="6"/>
    <n v="5"/>
    <s v="Q2"/>
  </r>
  <r>
    <s v="ORD-01867"/>
    <d v="2025-10-24T00:00:00"/>
    <s v="CUST-2211"/>
    <s v="Sneha Kumar"/>
    <x v="2"/>
    <x v="2"/>
    <x v="4"/>
    <s v="Jharkhand"/>
    <s v="Jamshedpur"/>
    <n v="2"/>
    <n v="5724.96"/>
    <n v="0.05"/>
    <n v="9303.77"/>
    <x v="4"/>
    <x v="0"/>
    <x v="2"/>
    <n v="0.1"/>
    <n v="5.000000000000001E-3"/>
    <n v="5.0000000000000012E-4"/>
    <n v="-9303.7695000000003"/>
    <n v="-18607538.999999996"/>
    <n v="2025"/>
    <x v="10"/>
    <n v="10"/>
    <s v="Q4"/>
  </r>
  <r>
    <s v="ORD-01868"/>
    <d v="2025-07-07T00:00:00"/>
    <s v="CUST-1553"/>
    <s v="Neha Rao"/>
    <x v="4"/>
    <x v="15"/>
    <x v="4"/>
    <s v="West Bengal"/>
    <s v="Durgapur"/>
    <n v="1"/>
    <n v="8713.64"/>
    <n v="0.1"/>
    <n v="5571.63"/>
    <x v="0"/>
    <x v="1"/>
    <x v="0"/>
    <n v="0.1"/>
    <n v="1.0000000000000002E-2"/>
    <n v="1.0000000000000002E-3"/>
    <n v="-5571.6289999999999"/>
    <n v="-5571628.9999999981"/>
    <n v="2025"/>
    <x v="4"/>
    <n v="7"/>
    <s v="Q3"/>
  </r>
  <r>
    <s v="ORD-01869"/>
    <d v="2025-12-28T00:00:00"/>
    <s v="CUST-2347"/>
    <s v="Priya Gupta"/>
    <x v="4"/>
    <x v="15"/>
    <x v="2"/>
    <s v="Gujarat"/>
    <s v="Surat"/>
    <n v="1"/>
    <n v="4364.07"/>
    <n v="0.05"/>
    <n v="3533.66"/>
    <x v="3"/>
    <x v="0"/>
    <x v="1"/>
    <n v="0.05"/>
    <n v="2.5000000000000005E-3"/>
    <n v="1.2500000000000003E-4"/>
    <n v="-3533.6598749999998"/>
    <n v="-28269278.999999993"/>
    <n v="2025"/>
    <x v="1"/>
    <n v="12"/>
    <s v="Q4"/>
  </r>
  <r>
    <s v="ORD-01870"/>
    <d v="2025-01-14T00:00:00"/>
    <s v="CUST-2363"/>
    <s v="Priya Rao"/>
    <x v="1"/>
    <x v="9"/>
    <x v="3"/>
    <s v="Karnataka"/>
    <s v="Bengaluru"/>
    <n v="3"/>
    <n v="3984.54"/>
    <n v="0.15"/>
    <n v="6836.09"/>
    <x v="1"/>
    <x v="1"/>
    <x v="2"/>
    <n v="0.44999999999999996"/>
    <n v="6.7499999999999991E-2"/>
    <n v="3.0374999999999992E-2"/>
    <n v="-6836.0596249999999"/>
    <n v="-225055.46090534984"/>
    <n v="2025"/>
    <x v="5"/>
    <n v="1"/>
    <s v="Q1"/>
  </r>
  <r>
    <s v="ORD-01871"/>
    <d v="2025-01-12T00:00:00"/>
    <s v="CUST-1083"/>
    <s v="Kiran Singh"/>
    <x v="1"/>
    <x v="21"/>
    <x v="3"/>
    <s v="Andhra Pradesh"/>
    <s v="Visakhapatnam"/>
    <n v="1"/>
    <n v="4606"/>
    <n v="0.05"/>
    <n v="2894.14"/>
    <x v="1"/>
    <x v="2"/>
    <x v="2"/>
    <n v="0.05"/>
    <n v="2.5000000000000005E-3"/>
    <n v="1.2500000000000003E-4"/>
    <n v="-2894.1398749999998"/>
    <n v="-23153118.999999993"/>
    <n v="2025"/>
    <x v="5"/>
    <n v="1"/>
    <s v="Q1"/>
  </r>
  <r>
    <s v="ORD-01872"/>
    <d v="2025-03-28T00:00:00"/>
    <s v="CUST-1833"/>
    <s v="Isha Joshi"/>
    <x v="3"/>
    <x v="18"/>
    <x v="0"/>
    <s v="Delhi"/>
    <s v="New Delhi"/>
    <n v="1"/>
    <n v="44891.16"/>
    <n v="0.2"/>
    <n v="23936.61"/>
    <x v="2"/>
    <x v="0"/>
    <x v="2"/>
    <n v="0.2"/>
    <n v="4.0000000000000008E-2"/>
    <n v="8.0000000000000019E-3"/>
    <n v="-23936.601999999999"/>
    <n v="-2992075.2499999991"/>
    <n v="2025"/>
    <x v="3"/>
    <n v="3"/>
    <s v="Q1"/>
  </r>
  <r>
    <s v="ORD-01873"/>
    <d v="2025-01-12T00:00:00"/>
    <s v="CUST-1342"/>
    <s v="Ananya Sharma"/>
    <x v="1"/>
    <x v="1"/>
    <x v="1"/>
    <s v="Madhya Pradesh"/>
    <s v="Indore"/>
    <n v="1"/>
    <n v="1402.98"/>
    <n v="0"/>
    <n v="1154.3"/>
    <x v="1"/>
    <x v="1"/>
    <x v="1"/>
    <n v="0"/>
    <n v="0"/>
    <n v="0"/>
    <n v="-1154.3"/>
    <e v="#DIV/0!"/>
    <n v="2025"/>
    <x v="5"/>
    <n v="1"/>
    <s v="Q1"/>
  </r>
  <r>
    <s v="ORD-01874"/>
    <d v="2025-01-25T00:00:00"/>
    <s v="CUST-1147"/>
    <s v="Sneha Verma"/>
    <x v="0"/>
    <x v="11"/>
    <x v="2"/>
    <s v="Maharashtra"/>
    <s v="Pune"/>
    <n v="3"/>
    <n v="11215.88"/>
    <n v="0.05"/>
    <n v="26994.69"/>
    <x v="4"/>
    <x v="0"/>
    <x v="0"/>
    <n v="0.15000000000000002"/>
    <n v="7.5000000000000015E-3"/>
    <n v="1.1250000000000003E-3"/>
    <n v="-26994.688875"/>
    <n v="-23995278.999999993"/>
    <n v="2025"/>
    <x v="5"/>
    <n v="1"/>
    <s v="Q1"/>
  </r>
  <r>
    <s v="ORD-01875"/>
    <d v="2025-10-28T00:00:00"/>
    <s v="CUST-1986"/>
    <s v="Vikram Gupta"/>
    <x v="3"/>
    <x v="16"/>
    <x v="0"/>
    <s v="Punjab"/>
    <s v="Amritsar"/>
    <n v="1"/>
    <n v="63091.96"/>
    <n v="0.1"/>
    <n v="35801.19"/>
    <x v="2"/>
    <x v="1"/>
    <x v="0"/>
    <n v="0.1"/>
    <n v="1.0000000000000002E-2"/>
    <n v="1.0000000000000002E-3"/>
    <n v="-35801.189000000006"/>
    <n v="-35801189"/>
    <n v="2025"/>
    <x v="10"/>
    <n v="10"/>
    <s v="Q4"/>
  </r>
  <r>
    <s v="ORD-01876"/>
    <d v="2025-08-31T00:00:00"/>
    <s v="CUST-1335"/>
    <s v="Rahul Verma"/>
    <x v="0"/>
    <x v="0"/>
    <x v="4"/>
    <s v="West Bengal"/>
    <s v="Kolkata"/>
    <n v="5"/>
    <n v="17784.68"/>
    <n v="0.1"/>
    <n v="52710.720000000001"/>
    <x v="4"/>
    <x v="1"/>
    <x v="2"/>
    <n v="0.5"/>
    <n v="0.05"/>
    <n v="2.5000000000000001E-2"/>
    <n v="-52710.695"/>
    <n v="-2108427.7999999998"/>
    <n v="2025"/>
    <x v="7"/>
    <n v="8"/>
    <s v="Q3"/>
  </r>
  <r>
    <s v="ORD-01877"/>
    <d v="2025-05-02T00:00:00"/>
    <s v="CUST-1793"/>
    <s v="Arjun Gupta"/>
    <x v="1"/>
    <x v="9"/>
    <x v="3"/>
    <s v="Telangana"/>
    <s v="Hyderabad"/>
    <n v="1"/>
    <n v="3301.21"/>
    <n v="0.1"/>
    <n v="1844.61"/>
    <x v="1"/>
    <x v="2"/>
    <x v="0"/>
    <n v="0.1"/>
    <n v="1.0000000000000002E-2"/>
    <n v="1.0000000000000002E-3"/>
    <n v="-1844.6089999999999"/>
    <n v="-1844608.9999999995"/>
    <n v="2025"/>
    <x v="6"/>
    <n v="5"/>
    <s v="Q2"/>
  </r>
  <r>
    <s v="ORD-01878"/>
    <d v="2025-05-27T00:00:00"/>
    <s v="CUST-1679"/>
    <s v="Kiran Verma"/>
    <x v="3"/>
    <x v="18"/>
    <x v="2"/>
    <s v="Goa"/>
    <s v="Panaji"/>
    <n v="1"/>
    <n v="57823.72"/>
    <n v="0.15"/>
    <n v="31246.87"/>
    <x v="0"/>
    <x v="0"/>
    <x v="1"/>
    <n v="0.15"/>
    <n v="2.2499999999999999E-2"/>
    <n v="3.375E-3"/>
    <n v="-31246.866624999999"/>
    <n v="-9258330.8518518507"/>
    <n v="2025"/>
    <x v="6"/>
    <n v="5"/>
    <s v="Q2"/>
  </r>
  <r>
    <s v="ORD-01879"/>
    <d v="2025-02-24T00:00:00"/>
    <s v="CUST-1223"/>
    <s v="Rohan Reddy"/>
    <x v="0"/>
    <x v="0"/>
    <x v="3"/>
    <s v="Tamil Nadu"/>
    <s v="Chennai"/>
    <n v="1"/>
    <n v="4166.04"/>
    <n v="0.1"/>
    <n v="2412.25"/>
    <x v="0"/>
    <x v="1"/>
    <x v="1"/>
    <n v="0.1"/>
    <n v="1.0000000000000002E-2"/>
    <n v="1.0000000000000002E-3"/>
    <n v="-2412.2489999999998"/>
    <n v="-2412248.9999999991"/>
    <n v="2025"/>
    <x v="11"/>
    <n v="2"/>
    <s v="Q1"/>
  </r>
  <r>
    <s v="ORD-01880"/>
    <d v="2025-08-26T00:00:00"/>
    <s v="CUST-1606"/>
    <s v="Aarav Verma"/>
    <x v="0"/>
    <x v="5"/>
    <x v="4"/>
    <s v="West Bengal"/>
    <s v="Durgapur"/>
    <n v="2"/>
    <n v="4957.16"/>
    <n v="0.1"/>
    <n v="6215.87"/>
    <x v="1"/>
    <x v="0"/>
    <x v="1"/>
    <n v="0.2"/>
    <n v="2.0000000000000004E-2"/>
    <n v="4.000000000000001E-3"/>
    <n v="-6215.866"/>
    <n v="-1553966.4999999995"/>
    <n v="2025"/>
    <x v="7"/>
    <n v="8"/>
    <s v="Q3"/>
  </r>
  <r>
    <s v="ORD-01881"/>
    <d v="2025-12-22T00:00:00"/>
    <s v="CUST-2400"/>
    <s v="Isha Nair"/>
    <x v="3"/>
    <x v="13"/>
    <x v="0"/>
    <s v="Punjab"/>
    <s v="Ludhiana"/>
    <n v="1"/>
    <n v="62008.36"/>
    <n v="0.05"/>
    <n v="39784.589999999997"/>
    <x v="4"/>
    <x v="1"/>
    <x v="1"/>
    <n v="0.05"/>
    <n v="2.5000000000000005E-3"/>
    <n v="1.2500000000000003E-4"/>
    <n v="-39784.589874999998"/>
    <n v="-318276718.99999988"/>
    <n v="2025"/>
    <x v="1"/>
    <n v="12"/>
    <s v="Q4"/>
  </r>
  <r>
    <s v="ORD-01882"/>
    <d v="2025-06-22T00:00:00"/>
    <s v="CUST-1248"/>
    <s v="Sneha Reddy"/>
    <x v="3"/>
    <x v="14"/>
    <x v="4"/>
    <s v="West Bengal"/>
    <s v="Kolkata"/>
    <n v="2"/>
    <n v="10087.450000000001"/>
    <n v="0.05"/>
    <n v="15182.27"/>
    <x v="1"/>
    <x v="2"/>
    <x v="1"/>
    <n v="0.1"/>
    <n v="5.000000000000001E-3"/>
    <n v="5.0000000000000012E-4"/>
    <n v="-15182.2695"/>
    <n v="-30364538.999999993"/>
    <n v="2025"/>
    <x v="9"/>
    <n v="6"/>
    <s v="Q2"/>
  </r>
  <r>
    <s v="ORD-01883"/>
    <d v="2025-08-09T00:00:00"/>
    <s v="CUST-1464"/>
    <s v="Priya Patel"/>
    <x v="1"/>
    <x v="9"/>
    <x v="3"/>
    <s v="Tamil Nadu"/>
    <s v="Coimbatore"/>
    <n v="1"/>
    <n v="1157.76"/>
    <n v="0.05"/>
    <n v="967.18"/>
    <x v="1"/>
    <x v="1"/>
    <x v="2"/>
    <n v="0.05"/>
    <n v="2.5000000000000005E-3"/>
    <n v="1.2500000000000003E-4"/>
    <n v="-967.17987499999992"/>
    <n v="-7737438.9999999972"/>
    <n v="2025"/>
    <x v="7"/>
    <n v="8"/>
    <s v="Q3"/>
  </r>
  <r>
    <s v="ORD-01884"/>
    <d v="2025-04-29T00:00:00"/>
    <s v="CUST-1424"/>
    <s v="Kiran Nair"/>
    <x v="1"/>
    <x v="9"/>
    <x v="0"/>
    <s v="Delhi"/>
    <s v="New Delhi"/>
    <n v="1"/>
    <n v="2247.61"/>
    <n v="0.1"/>
    <n v="1601.76"/>
    <x v="0"/>
    <x v="1"/>
    <x v="2"/>
    <n v="0.1"/>
    <n v="1.0000000000000002E-2"/>
    <n v="1.0000000000000002E-3"/>
    <n v="-1601.759"/>
    <n v="-1601758.9999999995"/>
    <n v="2025"/>
    <x v="0"/>
    <n v="4"/>
    <s v="Q2"/>
  </r>
  <r>
    <s v="ORD-01885"/>
    <d v="2025-11-05T00:00:00"/>
    <s v="CUST-2292"/>
    <s v="Sneha Rao"/>
    <x v="3"/>
    <x v="13"/>
    <x v="4"/>
    <s v="Bihar"/>
    <s v="Patna"/>
    <n v="3"/>
    <n v="38938.6"/>
    <n v="0.05"/>
    <n v="68821.8"/>
    <x v="2"/>
    <x v="0"/>
    <x v="1"/>
    <n v="0.15000000000000002"/>
    <n v="7.5000000000000015E-3"/>
    <n v="1.1250000000000003E-3"/>
    <n v="-68821.798875000008"/>
    <n v="-61174932.333333321"/>
    <n v="2025"/>
    <x v="8"/>
    <n v="11"/>
    <s v="Q4"/>
  </r>
  <r>
    <s v="ORD-01886"/>
    <d v="2025-07-02T00:00:00"/>
    <s v="CUST-1860"/>
    <s v="Ananya Sharma"/>
    <x v="4"/>
    <x v="15"/>
    <x v="4"/>
    <s v="West Bengal"/>
    <s v="Durgapur"/>
    <n v="2"/>
    <n v="5632.45"/>
    <n v="0"/>
    <n v="7364.77"/>
    <x v="2"/>
    <x v="2"/>
    <x v="1"/>
    <n v="0"/>
    <n v="0"/>
    <n v="0"/>
    <n v="-7364.77"/>
    <e v="#DIV/0!"/>
    <n v="2025"/>
    <x v="4"/>
    <n v="7"/>
    <s v="Q3"/>
  </r>
  <r>
    <s v="ORD-01887"/>
    <d v="2025-10-15T00:00:00"/>
    <s v="CUST-1682"/>
    <s v="Priya Kumar"/>
    <x v="1"/>
    <x v="1"/>
    <x v="1"/>
    <s v="Chhattisgarh"/>
    <s v="Bilaspur"/>
    <n v="1"/>
    <n v="1636.89"/>
    <n v="0"/>
    <n v="1061.45"/>
    <x v="3"/>
    <x v="1"/>
    <x v="1"/>
    <n v="0"/>
    <n v="0"/>
    <n v="0"/>
    <n v="-1061.45"/>
    <e v="#DIV/0!"/>
    <n v="2025"/>
    <x v="10"/>
    <n v="10"/>
    <s v="Q4"/>
  </r>
  <r>
    <s v="ORD-01888"/>
    <d v="2025-11-03T00:00:00"/>
    <s v="CUST-1398"/>
    <s v="Isha Kumar"/>
    <x v="0"/>
    <x v="0"/>
    <x v="2"/>
    <s v="Rajasthan"/>
    <s v="Jaipur"/>
    <n v="2"/>
    <n v="16626.62"/>
    <n v="0.15"/>
    <n v="20593.330000000002"/>
    <x v="1"/>
    <x v="1"/>
    <x v="2"/>
    <n v="0.3"/>
    <n v="4.4999999999999998E-2"/>
    <n v="1.35E-2"/>
    <n v="-20593.316500000001"/>
    <n v="-1525430.8518518519"/>
    <n v="2025"/>
    <x v="8"/>
    <n v="11"/>
    <s v="Q4"/>
  </r>
  <r>
    <s v="ORD-01889"/>
    <d v="2025-10-27T00:00:00"/>
    <s v="CUST-1261"/>
    <s v="Priya Joshi"/>
    <x v="1"/>
    <x v="9"/>
    <x v="4"/>
    <s v="West Bengal"/>
    <s v="Kolkata"/>
    <n v="2"/>
    <n v="4596.72"/>
    <n v="0"/>
    <n v="6364.76"/>
    <x v="3"/>
    <x v="0"/>
    <x v="2"/>
    <n v="0"/>
    <n v="0"/>
    <n v="0"/>
    <n v="-6364.76"/>
    <e v="#DIV/0!"/>
    <n v="2025"/>
    <x v="10"/>
    <n v="10"/>
    <s v="Q4"/>
  </r>
  <r>
    <s v="ORD-01890"/>
    <d v="2025-03-23T00:00:00"/>
    <s v="CUST-2444"/>
    <s v="Arjun Singh"/>
    <x v="4"/>
    <x v="24"/>
    <x v="1"/>
    <s v="Madhya Pradesh"/>
    <s v="Indore"/>
    <n v="1"/>
    <n v="3832.58"/>
    <n v="0"/>
    <n v="3336.87"/>
    <x v="4"/>
    <x v="2"/>
    <x v="2"/>
    <n v="0"/>
    <n v="0"/>
    <n v="0"/>
    <n v="-3336.87"/>
    <e v="#DIV/0!"/>
    <n v="2025"/>
    <x v="3"/>
    <n v="3"/>
    <s v="Q1"/>
  </r>
  <r>
    <s v="ORD-01891"/>
    <d v="2025-07-30T00:00:00"/>
    <s v="CUST-2467"/>
    <s v="Ananya Rao"/>
    <x v="0"/>
    <x v="4"/>
    <x v="2"/>
    <s v="Maharashtra"/>
    <s v="Pune"/>
    <n v="2"/>
    <n v="8213.25"/>
    <n v="0.05"/>
    <n v="10362.790000000001"/>
    <x v="1"/>
    <x v="1"/>
    <x v="2"/>
    <n v="0.1"/>
    <n v="5.000000000000001E-3"/>
    <n v="5.0000000000000012E-4"/>
    <n v="-10362.789500000001"/>
    <n v="-20725578.999999996"/>
    <n v="2025"/>
    <x v="4"/>
    <n v="7"/>
    <s v="Q3"/>
  </r>
  <r>
    <s v="ORD-01892"/>
    <d v="2025-05-30T00:00:00"/>
    <s v="CUST-1441"/>
    <s v="Rahul Singh"/>
    <x v="3"/>
    <x v="13"/>
    <x v="4"/>
    <s v="West Bengal"/>
    <s v="Durgapur"/>
    <n v="1"/>
    <n v="46108.57"/>
    <n v="0.05"/>
    <n v="34740.19"/>
    <x v="4"/>
    <x v="1"/>
    <x v="2"/>
    <n v="0.05"/>
    <n v="2.5000000000000005E-3"/>
    <n v="1.2500000000000003E-4"/>
    <n v="-34740.189875000004"/>
    <n v="-277921518.99999994"/>
    <n v="2025"/>
    <x v="6"/>
    <n v="5"/>
    <s v="Q2"/>
  </r>
  <r>
    <s v="ORD-01893"/>
    <d v="2025-02-06T00:00:00"/>
    <s v="CUST-2504"/>
    <s v="Rahul Joshi"/>
    <x v="4"/>
    <x v="22"/>
    <x v="4"/>
    <s v="West Bengal"/>
    <s v="Kolkata"/>
    <n v="2"/>
    <n v="6135.47"/>
    <n v="0.05"/>
    <n v="7722.34"/>
    <x v="1"/>
    <x v="1"/>
    <x v="2"/>
    <n v="0.1"/>
    <n v="5.000000000000001E-3"/>
    <n v="5.0000000000000012E-4"/>
    <n v="-7722.3395"/>
    <n v="-15444678.999999996"/>
    <n v="2025"/>
    <x v="11"/>
    <n v="2"/>
    <s v="Q1"/>
  </r>
  <r>
    <s v="ORD-01894"/>
    <d v="2025-12-18T00:00:00"/>
    <s v="CUST-1991"/>
    <s v="Ananya Verma"/>
    <x v="2"/>
    <x v="8"/>
    <x v="1"/>
    <s v="Chhattisgarh"/>
    <s v="Raipur"/>
    <n v="3"/>
    <n v="2923.16"/>
    <n v="0"/>
    <n v="6673.76"/>
    <x v="4"/>
    <x v="1"/>
    <x v="2"/>
    <n v="0"/>
    <n v="0"/>
    <n v="0"/>
    <n v="-6673.76"/>
    <e v="#DIV/0!"/>
    <n v="2025"/>
    <x v="1"/>
    <n v="12"/>
    <s v="Q4"/>
  </r>
  <r>
    <s v="ORD-01895"/>
    <d v="2025-11-08T00:00:00"/>
    <s v="CUST-1590"/>
    <s v="Meera Nair"/>
    <x v="3"/>
    <x v="14"/>
    <x v="4"/>
    <s v="Jharkhand"/>
    <s v="Ranchi"/>
    <n v="1"/>
    <n v="27804.51"/>
    <n v="0"/>
    <n v="17418.810000000001"/>
    <x v="1"/>
    <x v="1"/>
    <x v="2"/>
    <n v="0"/>
    <n v="0"/>
    <n v="0"/>
    <n v="-17418.810000000001"/>
    <e v="#DIV/0!"/>
    <n v="2025"/>
    <x v="8"/>
    <n v="11"/>
    <s v="Q4"/>
  </r>
  <r>
    <s v="ORD-01896"/>
    <d v="2025-12-27T00:00:00"/>
    <s v="CUST-1992"/>
    <s v="Isha Reddy"/>
    <x v="2"/>
    <x v="8"/>
    <x v="2"/>
    <s v="Gujarat"/>
    <s v="Ahmedabad"/>
    <n v="1"/>
    <n v="2697.06"/>
    <n v="0.1"/>
    <n v="1535.47"/>
    <x v="1"/>
    <x v="1"/>
    <x v="0"/>
    <n v="0.1"/>
    <n v="1.0000000000000002E-2"/>
    <n v="1.0000000000000002E-3"/>
    <n v="-1535.4690000000001"/>
    <n v="-1535468.9999999998"/>
    <n v="2025"/>
    <x v="1"/>
    <n v="12"/>
    <s v="Q4"/>
  </r>
  <r>
    <s v="ORD-01897"/>
    <d v="2025-02-28T00:00:00"/>
    <s v="CUST-2471"/>
    <s v="Kiran Verma"/>
    <x v="0"/>
    <x v="6"/>
    <x v="0"/>
    <s v="Delhi"/>
    <s v="New Delhi"/>
    <n v="1"/>
    <n v="4772.16"/>
    <n v="0.1"/>
    <n v="2698.23"/>
    <x v="2"/>
    <x v="0"/>
    <x v="2"/>
    <n v="0.1"/>
    <n v="1.0000000000000002E-2"/>
    <n v="1.0000000000000002E-3"/>
    <n v="-2698.2289999999998"/>
    <n v="-2698228.9999999991"/>
    <n v="2025"/>
    <x v="11"/>
    <n v="2"/>
    <s v="Q1"/>
  </r>
  <r>
    <s v="ORD-01898"/>
    <d v="2025-05-11T00:00:00"/>
    <s v="CUST-1945"/>
    <s v="Rahul Verma"/>
    <x v="4"/>
    <x v="12"/>
    <x v="2"/>
    <s v="Rajasthan"/>
    <s v="Jaipur"/>
    <n v="4"/>
    <n v="4394.18"/>
    <n v="0"/>
    <n v="11611.67"/>
    <x v="3"/>
    <x v="1"/>
    <x v="1"/>
    <n v="0"/>
    <n v="0"/>
    <n v="0"/>
    <n v="-11611.67"/>
    <e v="#DIV/0!"/>
    <n v="2025"/>
    <x v="6"/>
    <n v="5"/>
    <s v="Q2"/>
  </r>
  <r>
    <s v="ORD-01899"/>
    <d v="2025-07-21T00:00:00"/>
    <s v="CUST-1881"/>
    <s v="Kiran Sharma"/>
    <x v="2"/>
    <x v="8"/>
    <x v="3"/>
    <s v="Tamil Nadu"/>
    <s v="Coimbatore"/>
    <n v="2"/>
    <n v="4930.47"/>
    <n v="0.1"/>
    <n v="5511.82"/>
    <x v="2"/>
    <x v="1"/>
    <x v="0"/>
    <n v="0.2"/>
    <n v="2.0000000000000004E-2"/>
    <n v="4.000000000000001E-3"/>
    <n v="-5511.8159999999998"/>
    <n v="-1377953.9999999995"/>
    <n v="2025"/>
    <x v="4"/>
    <n v="7"/>
    <s v="Q3"/>
  </r>
  <r>
    <s v="ORD-01900"/>
    <d v="2025-08-31T00:00:00"/>
    <s v="CUST-1308"/>
    <s v="Aarav Verma"/>
    <x v="3"/>
    <x v="18"/>
    <x v="0"/>
    <s v="Punjab"/>
    <s v="Ludhiana"/>
    <n v="1"/>
    <n v="48614.89"/>
    <n v="0.1"/>
    <n v="32727.82"/>
    <x v="3"/>
    <x v="1"/>
    <x v="2"/>
    <n v="0.1"/>
    <n v="1.0000000000000002E-2"/>
    <n v="1.0000000000000002E-3"/>
    <n v="-32727.819"/>
    <n v="-32727818.999999993"/>
    <n v="2025"/>
    <x v="7"/>
    <n v="8"/>
    <s v="Q3"/>
  </r>
  <r>
    <s v="ORD-01901"/>
    <d v="2025-02-04T00:00:00"/>
    <s v="CUST-1649"/>
    <s v="Ananya Rao"/>
    <x v="2"/>
    <x v="2"/>
    <x v="2"/>
    <s v="Gujarat"/>
    <s v="Surat"/>
    <n v="1"/>
    <n v="5540.57"/>
    <n v="0.1"/>
    <n v="3594.48"/>
    <x v="3"/>
    <x v="1"/>
    <x v="1"/>
    <n v="0.1"/>
    <n v="1.0000000000000002E-2"/>
    <n v="1.0000000000000002E-3"/>
    <n v="-3594.4789999999998"/>
    <n v="-3594478.9999999991"/>
    <n v="2025"/>
    <x v="11"/>
    <n v="2"/>
    <s v="Q1"/>
  </r>
  <r>
    <s v="ORD-01902"/>
    <d v="2025-04-03T00:00:00"/>
    <s v="CUST-1144"/>
    <s v="Isha Rao"/>
    <x v="2"/>
    <x v="10"/>
    <x v="2"/>
    <s v="Gujarat"/>
    <s v="Surat"/>
    <n v="1"/>
    <n v="2873.23"/>
    <n v="0.05"/>
    <n v="1736.62"/>
    <x v="1"/>
    <x v="0"/>
    <x v="1"/>
    <n v="0.05"/>
    <n v="2.5000000000000005E-3"/>
    <n v="1.2500000000000003E-4"/>
    <n v="-1736.6198749999999"/>
    <n v="-13892958.999999996"/>
    <n v="2025"/>
    <x v="0"/>
    <n v="4"/>
    <s v="Q2"/>
  </r>
  <r>
    <s v="ORD-01903"/>
    <d v="2025-07-26T00:00:00"/>
    <s v="CUST-2571"/>
    <s v="Aarav Patel"/>
    <x v="3"/>
    <x v="13"/>
    <x v="3"/>
    <s v="Andhra Pradesh"/>
    <s v="Vijayawada"/>
    <n v="2"/>
    <n v="50054.39"/>
    <n v="0.05"/>
    <n v="60896.800000000003"/>
    <x v="1"/>
    <x v="1"/>
    <x v="2"/>
    <n v="0.1"/>
    <n v="5.000000000000001E-3"/>
    <n v="5.0000000000000012E-4"/>
    <n v="-60896.799500000001"/>
    <n v="-121793598.99999997"/>
    <n v="2025"/>
    <x v="4"/>
    <n v="7"/>
    <s v="Q3"/>
  </r>
  <r>
    <s v="ORD-01904"/>
    <d v="2025-12-19T00:00:00"/>
    <s v="CUST-1330"/>
    <s v="Aarav Gupta"/>
    <x v="2"/>
    <x v="23"/>
    <x v="3"/>
    <s v="Andhra Pradesh"/>
    <s v="Visakhapatnam"/>
    <n v="2"/>
    <n v="443.01"/>
    <n v="0.1"/>
    <n v="654.99"/>
    <x v="0"/>
    <x v="2"/>
    <x v="1"/>
    <n v="0.2"/>
    <n v="2.0000000000000004E-2"/>
    <n v="4.000000000000001E-3"/>
    <n v="-654.98599999999999"/>
    <n v="-163746.49999999997"/>
    <n v="2025"/>
    <x v="1"/>
    <n v="12"/>
    <s v="Q4"/>
  </r>
  <r>
    <s v="ORD-01905"/>
    <d v="2025-11-28T00:00:00"/>
    <s v="CUST-1784"/>
    <s v="Kiran Rao"/>
    <x v="1"/>
    <x v="7"/>
    <x v="0"/>
    <s v="Haryana"/>
    <s v="Gurugram"/>
    <n v="4"/>
    <n v="2515.9899999999998"/>
    <n v="0.05"/>
    <n v="5988.77"/>
    <x v="1"/>
    <x v="1"/>
    <x v="2"/>
    <n v="0.2"/>
    <n v="1.0000000000000002E-2"/>
    <n v="2.0000000000000005E-3"/>
    <n v="-5988.768"/>
    <n v="-2994383.9999999995"/>
    <n v="2025"/>
    <x v="8"/>
    <n v="11"/>
    <s v="Q4"/>
  </r>
  <r>
    <s v="ORD-01906"/>
    <d v="2025-11-01T00:00:00"/>
    <s v="CUST-1990"/>
    <s v="Aarav Kumar"/>
    <x v="3"/>
    <x v="18"/>
    <x v="0"/>
    <s v="Punjab"/>
    <s v="Amritsar"/>
    <n v="1"/>
    <n v="51912.93"/>
    <n v="0"/>
    <n v="44604.160000000003"/>
    <x v="2"/>
    <x v="2"/>
    <x v="2"/>
    <n v="0"/>
    <n v="0"/>
    <n v="0"/>
    <n v="-44604.160000000003"/>
    <e v="#DIV/0!"/>
    <n v="2025"/>
    <x v="8"/>
    <n v="11"/>
    <s v="Q4"/>
  </r>
  <r>
    <s v="ORD-01907"/>
    <d v="2025-12-16T00:00:00"/>
    <s v="CUST-2185"/>
    <s v="Neha Kumar"/>
    <x v="2"/>
    <x v="10"/>
    <x v="3"/>
    <s v="Andhra Pradesh"/>
    <s v="Visakhapatnam"/>
    <n v="2"/>
    <n v="4558.3"/>
    <n v="0.05"/>
    <n v="6204.72"/>
    <x v="1"/>
    <x v="1"/>
    <x v="2"/>
    <n v="0.1"/>
    <n v="5.000000000000001E-3"/>
    <n v="5.0000000000000012E-4"/>
    <n v="-6204.7195000000002"/>
    <n v="-12409438.999999998"/>
    <n v="2025"/>
    <x v="1"/>
    <n v="12"/>
    <s v="Q4"/>
  </r>
  <r>
    <s v="ORD-01908"/>
    <d v="2025-08-01T00:00:00"/>
    <s v="CUST-1307"/>
    <s v="Isha Joshi"/>
    <x v="0"/>
    <x v="6"/>
    <x v="0"/>
    <s v="Punjab"/>
    <s v="Ludhiana"/>
    <n v="2"/>
    <n v="8901.2900000000009"/>
    <n v="0.1"/>
    <n v="10532.29"/>
    <x v="3"/>
    <x v="1"/>
    <x v="2"/>
    <n v="0.2"/>
    <n v="2.0000000000000004E-2"/>
    <n v="4.000000000000001E-3"/>
    <n v="-10532.286"/>
    <n v="-2633071.4999999995"/>
    <n v="2025"/>
    <x v="7"/>
    <n v="8"/>
    <s v="Q3"/>
  </r>
  <r>
    <s v="ORD-01909"/>
    <d v="2025-06-08T00:00:00"/>
    <s v="CUST-2341"/>
    <s v="Sneha Rao"/>
    <x v="3"/>
    <x v="14"/>
    <x v="3"/>
    <s v="Karnataka"/>
    <s v="Bengaluru"/>
    <n v="3"/>
    <n v="42434.77"/>
    <n v="0.05"/>
    <n v="102052.01"/>
    <x v="0"/>
    <x v="1"/>
    <x v="1"/>
    <n v="0.15000000000000002"/>
    <n v="7.5000000000000015E-3"/>
    <n v="1.1250000000000003E-3"/>
    <n v="-102052.008875"/>
    <n v="-90712896.777777746"/>
    <n v="2025"/>
    <x v="9"/>
    <n v="6"/>
    <s v="Q2"/>
  </r>
  <r>
    <s v="ORD-01910"/>
    <d v="2025-01-24T00:00:00"/>
    <s v="CUST-1591"/>
    <s v="Rohan Reddy"/>
    <x v="0"/>
    <x v="4"/>
    <x v="2"/>
    <s v="Goa"/>
    <s v="Margao"/>
    <n v="1"/>
    <n v="16390.169999999998"/>
    <n v="0.05"/>
    <n v="11088.73"/>
    <x v="1"/>
    <x v="2"/>
    <x v="0"/>
    <n v="0.05"/>
    <n v="2.5000000000000005E-3"/>
    <n v="1.2500000000000003E-4"/>
    <n v="-11088.729874999999"/>
    <n v="-88709838.99999997"/>
    <n v="2025"/>
    <x v="5"/>
    <n v="1"/>
    <s v="Q1"/>
  </r>
  <r>
    <s v="ORD-01911"/>
    <d v="2025-10-20T00:00:00"/>
    <s v="CUST-1827"/>
    <s v="Priya Singh"/>
    <x v="0"/>
    <x v="4"/>
    <x v="0"/>
    <s v="Delhi"/>
    <s v="New Delhi"/>
    <n v="2"/>
    <n v="10498.41"/>
    <n v="0.15"/>
    <n v="13715.25"/>
    <x v="1"/>
    <x v="1"/>
    <x v="2"/>
    <n v="0.3"/>
    <n v="4.4999999999999998E-2"/>
    <n v="1.35E-2"/>
    <n v="-13715.236500000001"/>
    <n v="-1015943.4444444445"/>
    <n v="2025"/>
    <x v="10"/>
    <n v="10"/>
    <s v="Q4"/>
  </r>
  <r>
    <s v="ORD-01912"/>
    <d v="2025-01-04T00:00:00"/>
    <s v="CUST-2151"/>
    <s v="Meera Verma"/>
    <x v="1"/>
    <x v="9"/>
    <x v="0"/>
    <s v="Delhi"/>
    <s v="Delhi"/>
    <n v="1"/>
    <n v="4048.98"/>
    <n v="0.15"/>
    <n v="2575.34"/>
    <x v="0"/>
    <x v="1"/>
    <x v="1"/>
    <n v="0.15"/>
    <n v="2.2499999999999999E-2"/>
    <n v="3.375E-3"/>
    <n v="-2575.3366250000004"/>
    <n v="-763062.70370370382"/>
    <n v="2025"/>
    <x v="5"/>
    <n v="1"/>
    <s v="Q1"/>
  </r>
  <r>
    <s v="ORD-01913"/>
    <d v="2025-08-08T00:00:00"/>
    <s v="CUST-1456"/>
    <s v="Isha Kumar"/>
    <x v="3"/>
    <x v="14"/>
    <x v="1"/>
    <s v="Chhattisgarh"/>
    <s v="Bilaspur"/>
    <n v="1"/>
    <n v="63777.16"/>
    <n v="0.05"/>
    <n v="46983.98"/>
    <x v="4"/>
    <x v="2"/>
    <x v="1"/>
    <n v="0.05"/>
    <n v="2.5000000000000005E-3"/>
    <n v="1.2500000000000003E-4"/>
    <n v="-46983.979875000005"/>
    <n v="-375871838.99999994"/>
    <n v="2025"/>
    <x v="7"/>
    <n v="8"/>
    <s v="Q3"/>
  </r>
  <r>
    <s v="ORD-01914"/>
    <d v="2025-12-30T00:00:00"/>
    <s v="CUST-1004"/>
    <s v="Ananya Sharma"/>
    <x v="1"/>
    <x v="1"/>
    <x v="2"/>
    <s v="Rajasthan"/>
    <s v="Jaipur"/>
    <n v="3"/>
    <n v="3601.45"/>
    <n v="0.05"/>
    <n v="6840.73"/>
    <x v="4"/>
    <x v="2"/>
    <x v="2"/>
    <n v="0.15000000000000002"/>
    <n v="7.5000000000000015E-3"/>
    <n v="1.1250000000000003E-3"/>
    <n v="-6840.7288749999998"/>
    <n v="-6080647.8888888871"/>
    <n v="2025"/>
    <x v="1"/>
    <n v="12"/>
    <s v="Q4"/>
  </r>
  <r>
    <s v="ORD-01915"/>
    <d v="2025-01-20T00:00:00"/>
    <s v="CUST-2516"/>
    <s v="Vikram Sharma"/>
    <x v="3"/>
    <x v="16"/>
    <x v="0"/>
    <s v="Uttar Pradesh"/>
    <s v="Lucknow"/>
    <n v="4"/>
    <n v="37906.19"/>
    <n v="0.1"/>
    <n v="98660.88"/>
    <x v="4"/>
    <x v="1"/>
    <x v="2"/>
    <n v="0.4"/>
    <n v="4.0000000000000008E-2"/>
    <n v="1.6000000000000004E-2"/>
    <n v="-98660.864000000001"/>
    <n v="-6166303.9999999991"/>
    <n v="2025"/>
    <x v="5"/>
    <n v="1"/>
    <s v="Q1"/>
  </r>
  <r>
    <s v="ORD-01916"/>
    <d v="2025-06-01T00:00:00"/>
    <s v="CUST-2410"/>
    <s v="Priya Patel"/>
    <x v="4"/>
    <x v="24"/>
    <x v="0"/>
    <s v="Delhi"/>
    <s v="New Delhi"/>
    <n v="2"/>
    <n v="818.63"/>
    <n v="0"/>
    <n v="1140.8399999999999"/>
    <x v="3"/>
    <x v="0"/>
    <x v="1"/>
    <n v="0"/>
    <n v="0"/>
    <n v="0"/>
    <n v="-1140.8399999999999"/>
    <e v="#DIV/0!"/>
    <n v="2025"/>
    <x v="9"/>
    <n v="6"/>
    <s v="Q2"/>
  </r>
  <r>
    <s v="ORD-01917"/>
    <d v="2025-02-19T00:00:00"/>
    <s v="CUST-1505"/>
    <s v="Aarav Nair"/>
    <x v="2"/>
    <x v="8"/>
    <x v="2"/>
    <s v="Goa"/>
    <s v="Margao"/>
    <n v="1"/>
    <n v="2871.55"/>
    <n v="0.1"/>
    <n v="2124.1"/>
    <x v="2"/>
    <x v="0"/>
    <x v="0"/>
    <n v="0.1"/>
    <n v="1.0000000000000002E-2"/>
    <n v="1.0000000000000002E-3"/>
    <n v="-2124.0989999999997"/>
    <n v="-2124098.9999999991"/>
    <n v="2025"/>
    <x v="11"/>
    <n v="2"/>
    <s v="Q1"/>
  </r>
  <r>
    <s v="ORD-01918"/>
    <d v="2025-06-26T00:00:00"/>
    <s v="CUST-1186"/>
    <s v="Ananya Reddy"/>
    <x v="2"/>
    <x v="20"/>
    <x v="3"/>
    <s v="Andhra Pradesh"/>
    <s v="Vijayawada"/>
    <n v="3"/>
    <n v="4131.92"/>
    <n v="0.1"/>
    <n v="9188.1299999999992"/>
    <x v="4"/>
    <x v="1"/>
    <x v="2"/>
    <n v="0.30000000000000004"/>
    <n v="3.0000000000000006E-2"/>
    <n v="9.0000000000000028E-3"/>
    <n v="-9188.1209999999992"/>
    <n v="-1020902.3333333329"/>
    <n v="2025"/>
    <x v="9"/>
    <n v="6"/>
    <s v="Q2"/>
  </r>
  <r>
    <s v="ORD-01919"/>
    <d v="2025-04-06T00:00:00"/>
    <s v="CUST-1870"/>
    <s v="Isha Singh"/>
    <x v="3"/>
    <x v="3"/>
    <x v="2"/>
    <s v="Gujarat"/>
    <s v="Surat"/>
    <n v="1"/>
    <n v="52122.62"/>
    <n v="0.05"/>
    <n v="43500.31"/>
    <x v="0"/>
    <x v="1"/>
    <x v="1"/>
    <n v="0.05"/>
    <n v="2.5000000000000005E-3"/>
    <n v="1.2500000000000003E-4"/>
    <n v="-43500.309874999999"/>
    <n v="-348002478.99999988"/>
    <n v="2025"/>
    <x v="0"/>
    <n v="4"/>
    <s v="Q2"/>
  </r>
  <r>
    <s v="ORD-01920"/>
    <d v="2025-04-15T00:00:00"/>
    <s v="CUST-2086"/>
    <s v="Vikram Rao"/>
    <x v="0"/>
    <x v="0"/>
    <x v="3"/>
    <s v="Telangana"/>
    <s v="Warangal"/>
    <n v="1"/>
    <n v="8279.2099999999991"/>
    <n v="0"/>
    <n v="7282.21"/>
    <x v="1"/>
    <x v="1"/>
    <x v="1"/>
    <n v="0"/>
    <n v="0"/>
    <n v="0"/>
    <n v="-7282.21"/>
    <e v="#DIV/0!"/>
    <n v="2025"/>
    <x v="0"/>
    <n v="4"/>
    <s v="Q2"/>
  </r>
  <r>
    <s v="ORD-01921"/>
    <d v="2025-09-07T00:00:00"/>
    <s v="CUST-2305"/>
    <s v="Arjun Reddy"/>
    <x v="3"/>
    <x v="13"/>
    <x v="1"/>
    <s v="Chhattisgarh"/>
    <s v="Bilaspur"/>
    <n v="2"/>
    <n v="62463.7"/>
    <n v="0"/>
    <n v="80598.45"/>
    <x v="1"/>
    <x v="0"/>
    <x v="0"/>
    <n v="0"/>
    <n v="0"/>
    <n v="0"/>
    <n v="-80598.45"/>
    <e v="#DIV/0!"/>
    <n v="2025"/>
    <x v="2"/>
    <n v="9"/>
    <s v="Q3"/>
  </r>
  <r>
    <s v="ORD-01922"/>
    <d v="2025-04-27T00:00:00"/>
    <s v="CUST-2305"/>
    <s v="Priya Sharma"/>
    <x v="4"/>
    <x v="22"/>
    <x v="2"/>
    <s v="Rajasthan"/>
    <s v="Udaipur"/>
    <n v="1"/>
    <n v="2810.25"/>
    <n v="0.1"/>
    <n v="1873.34"/>
    <x v="4"/>
    <x v="0"/>
    <x v="2"/>
    <n v="0.1"/>
    <n v="1.0000000000000002E-2"/>
    <n v="1.0000000000000002E-3"/>
    <n v="-1873.3389999999999"/>
    <n v="-1873338.9999999995"/>
    <n v="2025"/>
    <x v="0"/>
    <n v="4"/>
    <s v="Q2"/>
  </r>
  <r>
    <s v="ORD-01923"/>
    <d v="2025-12-20T00:00:00"/>
    <s v="CUST-1740"/>
    <s v="Neha Rao"/>
    <x v="0"/>
    <x v="0"/>
    <x v="0"/>
    <s v="Punjab"/>
    <s v="Amritsar"/>
    <n v="4"/>
    <n v="13581.01"/>
    <n v="0.05"/>
    <n v="42036.75"/>
    <x v="1"/>
    <x v="0"/>
    <x v="1"/>
    <n v="0.2"/>
    <n v="1.0000000000000002E-2"/>
    <n v="2.0000000000000005E-3"/>
    <n v="-42036.748"/>
    <n v="-21018373.999999996"/>
    <n v="2025"/>
    <x v="1"/>
    <n v="12"/>
    <s v="Q4"/>
  </r>
  <r>
    <s v="ORD-01924"/>
    <d v="2025-08-16T00:00:00"/>
    <s v="CUST-2008"/>
    <s v="Rohan Singh"/>
    <x v="2"/>
    <x v="2"/>
    <x v="3"/>
    <s v="Karnataka"/>
    <s v="Bengaluru"/>
    <n v="1"/>
    <n v="3165.61"/>
    <n v="0.05"/>
    <n v="2389.21"/>
    <x v="1"/>
    <x v="1"/>
    <x v="1"/>
    <n v="0.05"/>
    <n v="2.5000000000000005E-3"/>
    <n v="1.2500000000000003E-4"/>
    <n v="-2389.209875"/>
    <n v="-19113678.999999996"/>
    <n v="2025"/>
    <x v="7"/>
    <n v="8"/>
    <s v="Q3"/>
  </r>
  <r>
    <s v="ORD-01925"/>
    <d v="2025-03-07T00:00:00"/>
    <s v="CUST-1870"/>
    <s v="Ananya Rao"/>
    <x v="1"/>
    <x v="9"/>
    <x v="4"/>
    <s v="West Bengal"/>
    <s v="Durgapur"/>
    <n v="1"/>
    <n v="2558.4499999999998"/>
    <n v="0.05"/>
    <n v="1813.54"/>
    <x v="1"/>
    <x v="2"/>
    <x v="2"/>
    <n v="0.05"/>
    <n v="2.5000000000000005E-3"/>
    <n v="1.2500000000000003E-4"/>
    <n v="-1813.5398749999999"/>
    <n v="-14508318.999999996"/>
    <n v="2025"/>
    <x v="3"/>
    <n v="3"/>
    <s v="Q1"/>
  </r>
  <r>
    <s v="ORD-01926"/>
    <d v="2025-12-01T00:00:00"/>
    <s v="CUST-1362"/>
    <s v="Rohan Sharma"/>
    <x v="0"/>
    <x v="11"/>
    <x v="0"/>
    <s v="Punjab"/>
    <s v="Ludhiana"/>
    <n v="2"/>
    <n v="14583.29"/>
    <n v="0"/>
    <n v="18836.93"/>
    <x v="2"/>
    <x v="1"/>
    <x v="1"/>
    <n v="0"/>
    <n v="0"/>
    <n v="0"/>
    <n v="-18836.93"/>
    <e v="#DIV/0!"/>
    <n v="2025"/>
    <x v="1"/>
    <n v="12"/>
    <s v="Q4"/>
  </r>
  <r>
    <s v="ORD-01927"/>
    <d v="2025-09-19T00:00:00"/>
    <s v="CUST-1183"/>
    <s v="Meera Verma"/>
    <x v="1"/>
    <x v="9"/>
    <x v="0"/>
    <s v="Delhi"/>
    <s v="New Delhi"/>
    <n v="3"/>
    <n v="1657.02"/>
    <n v="0.05"/>
    <n v="3503.53"/>
    <x v="1"/>
    <x v="1"/>
    <x v="1"/>
    <n v="0.15000000000000002"/>
    <n v="7.5000000000000015E-3"/>
    <n v="1.1250000000000003E-3"/>
    <n v="-3503.5288750000004"/>
    <n v="-3114247.8888888885"/>
    <n v="2025"/>
    <x v="2"/>
    <n v="9"/>
    <s v="Q3"/>
  </r>
  <r>
    <s v="ORD-01928"/>
    <d v="2025-10-22T00:00:00"/>
    <s v="CUST-2006"/>
    <s v="Vikram Verma"/>
    <x v="2"/>
    <x v="23"/>
    <x v="0"/>
    <s v="Uttar Pradesh"/>
    <s v="Kanpur"/>
    <n v="2"/>
    <n v="1038.96"/>
    <n v="0.05"/>
    <n v="1714.72"/>
    <x v="1"/>
    <x v="1"/>
    <x v="1"/>
    <n v="0.1"/>
    <n v="5.000000000000001E-3"/>
    <n v="5.0000000000000012E-4"/>
    <n v="-1714.7194999999999"/>
    <n v="-3429438.9999999991"/>
    <n v="2025"/>
    <x v="10"/>
    <n v="10"/>
    <s v="Q4"/>
  </r>
  <r>
    <s v="ORD-01929"/>
    <d v="2025-08-31T00:00:00"/>
    <s v="CUST-1131"/>
    <s v="Ananya Rao"/>
    <x v="2"/>
    <x v="2"/>
    <x v="4"/>
    <s v="Bihar"/>
    <s v="Gaya"/>
    <n v="1"/>
    <n v="3833.69"/>
    <n v="0.1"/>
    <n v="2532.1799999999998"/>
    <x v="0"/>
    <x v="1"/>
    <x v="0"/>
    <n v="0.1"/>
    <n v="1.0000000000000002E-2"/>
    <n v="1.0000000000000002E-3"/>
    <n v="-2532.1789999999996"/>
    <n v="-2532178.9999999991"/>
    <n v="2025"/>
    <x v="7"/>
    <n v="8"/>
    <s v="Q3"/>
  </r>
  <r>
    <s v="ORD-01930"/>
    <d v="2025-07-05T00:00:00"/>
    <s v="CUST-1186"/>
    <s v="Meera Gupta"/>
    <x v="0"/>
    <x v="6"/>
    <x v="4"/>
    <s v="West Bengal"/>
    <s v="Durgapur"/>
    <n v="3"/>
    <n v="9848.15"/>
    <n v="0.05"/>
    <n v="17609.29"/>
    <x v="0"/>
    <x v="1"/>
    <x v="0"/>
    <n v="0.15000000000000002"/>
    <n v="7.5000000000000015E-3"/>
    <n v="1.1250000000000003E-3"/>
    <n v="-17609.288875000002"/>
    <n v="-15652701.222222218"/>
    <n v="2025"/>
    <x v="4"/>
    <n v="7"/>
    <s v="Q3"/>
  </r>
  <r>
    <s v="ORD-01931"/>
    <d v="2025-09-03T00:00:00"/>
    <s v="CUST-2419"/>
    <s v="Isha Nair"/>
    <x v="0"/>
    <x v="5"/>
    <x v="0"/>
    <s v="Uttar Pradesh"/>
    <s v="Noida"/>
    <n v="1"/>
    <n v="14491"/>
    <n v="0"/>
    <n v="10495.66"/>
    <x v="2"/>
    <x v="1"/>
    <x v="0"/>
    <n v="0"/>
    <n v="0"/>
    <n v="0"/>
    <n v="-10495.66"/>
    <e v="#DIV/0!"/>
    <n v="2025"/>
    <x v="2"/>
    <n v="9"/>
    <s v="Q3"/>
  </r>
  <r>
    <s v="ORD-01932"/>
    <d v="2025-05-05T00:00:00"/>
    <s v="CUST-2067"/>
    <s v="Sneha Joshi"/>
    <x v="3"/>
    <x v="3"/>
    <x v="2"/>
    <s v="Goa"/>
    <s v="Margao"/>
    <n v="1"/>
    <n v="62988.27"/>
    <n v="0.1"/>
    <n v="42043.79"/>
    <x v="0"/>
    <x v="1"/>
    <x v="1"/>
    <n v="0.1"/>
    <n v="1.0000000000000002E-2"/>
    <n v="1.0000000000000002E-3"/>
    <n v="-42043.789000000004"/>
    <n v="-42043788.999999993"/>
    <n v="2025"/>
    <x v="6"/>
    <n v="5"/>
    <s v="Q2"/>
  </r>
  <r>
    <s v="ORD-01933"/>
    <d v="2025-09-25T00:00:00"/>
    <s v="CUST-2028"/>
    <s v="Sneha Singh"/>
    <x v="1"/>
    <x v="17"/>
    <x v="4"/>
    <s v="Jharkhand"/>
    <s v="Ranchi"/>
    <n v="2"/>
    <n v="512.67999999999995"/>
    <n v="0.1"/>
    <n v="749.5"/>
    <x v="1"/>
    <x v="1"/>
    <x v="1"/>
    <n v="0.2"/>
    <n v="2.0000000000000004E-2"/>
    <n v="4.000000000000001E-3"/>
    <n v="-749.49599999999998"/>
    <n v="-187373.99999999994"/>
    <n v="2025"/>
    <x v="2"/>
    <n v="9"/>
    <s v="Q3"/>
  </r>
  <r>
    <s v="ORD-01934"/>
    <d v="2025-05-11T00:00:00"/>
    <s v="CUST-2349"/>
    <s v="Priya Kumar"/>
    <x v="2"/>
    <x v="20"/>
    <x v="1"/>
    <s v="Chhattisgarh"/>
    <s v="Bilaspur"/>
    <n v="1"/>
    <n v="4305.1499999999996"/>
    <n v="0.1"/>
    <n v="2631.99"/>
    <x v="2"/>
    <x v="1"/>
    <x v="2"/>
    <n v="0.1"/>
    <n v="1.0000000000000002E-2"/>
    <n v="1.0000000000000002E-3"/>
    <n v="-2631.9889999999996"/>
    <n v="-2631988.9999999991"/>
    <n v="2025"/>
    <x v="6"/>
    <n v="5"/>
    <s v="Q2"/>
  </r>
  <r>
    <s v="ORD-01935"/>
    <d v="2025-08-25T00:00:00"/>
    <s v="CUST-2222"/>
    <s v="Vikram Singh"/>
    <x v="0"/>
    <x v="6"/>
    <x v="2"/>
    <s v="Rajasthan"/>
    <s v="Udaipur"/>
    <n v="5"/>
    <n v="12486.12"/>
    <n v="0"/>
    <n v="48148.54"/>
    <x v="1"/>
    <x v="1"/>
    <x v="2"/>
    <n v="0"/>
    <n v="0"/>
    <n v="0"/>
    <n v="-48148.54"/>
    <e v="#DIV/0!"/>
    <n v="2025"/>
    <x v="7"/>
    <n v="8"/>
    <s v="Q3"/>
  </r>
  <r>
    <s v="ORD-01936"/>
    <d v="2025-01-18T00:00:00"/>
    <s v="CUST-1790"/>
    <s v="Isha Joshi"/>
    <x v="4"/>
    <x v="19"/>
    <x v="1"/>
    <s v="Madhya Pradesh"/>
    <s v="Indore"/>
    <n v="2"/>
    <n v="8879.31"/>
    <n v="0"/>
    <n v="11811.21"/>
    <x v="2"/>
    <x v="2"/>
    <x v="2"/>
    <n v="0"/>
    <n v="0"/>
    <n v="0"/>
    <n v="-11811.21"/>
    <e v="#DIV/0!"/>
    <n v="2025"/>
    <x v="5"/>
    <n v="1"/>
    <s v="Q1"/>
  </r>
  <r>
    <s v="ORD-01937"/>
    <d v="2025-02-09T00:00:00"/>
    <s v="CUST-1878"/>
    <s v="Rohan Singh"/>
    <x v="3"/>
    <x v="14"/>
    <x v="1"/>
    <s v="Madhya Pradesh"/>
    <s v="Bhopal"/>
    <n v="5"/>
    <n v="61354.48"/>
    <n v="0.1"/>
    <n v="215398.74"/>
    <x v="2"/>
    <x v="1"/>
    <x v="1"/>
    <n v="0.5"/>
    <n v="0.05"/>
    <n v="2.5000000000000001E-2"/>
    <n v="-215398.715"/>
    <n v="-8615948.5999999996"/>
    <n v="2025"/>
    <x v="11"/>
    <n v="2"/>
    <s v="Q1"/>
  </r>
  <r>
    <s v="ORD-01938"/>
    <d v="2025-01-21T00:00:00"/>
    <s v="CUST-2383"/>
    <s v="Meera Nair"/>
    <x v="4"/>
    <x v="22"/>
    <x v="3"/>
    <s v="Telangana"/>
    <s v="Warangal"/>
    <n v="1"/>
    <n v="6555.83"/>
    <n v="0.15"/>
    <n v="4211.17"/>
    <x v="4"/>
    <x v="1"/>
    <x v="1"/>
    <n v="0.15"/>
    <n v="2.2499999999999999E-2"/>
    <n v="3.375E-3"/>
    <n v="-4211.1666249999998"/>
    <n v="-1247753.0740740739"/>
    <n v="2025"/>
    <x v="5"/>
    <n v="1"/>
    <s v="Q1"/>
  </r>
  <r>
    <s v="ORD-01939"/>
    <d v="2025-08-13T00:00:00"/>
    <s v="CUST-2030"/>
    <s v="Arjun Rao"/>
    <x v="4"/>
    <x v="15"/>
    <x v="3"/>
    <s v="Tamil Nadu"/>
    <s v="Chennai"/>
    <n v="5"/>
    <n v="4935.21"/>
    <n v="0.15"/>
    <n v="17691.3"/>
    <x v="0"/>
    <x v="2"/>
    <x v="0"/>
    <n v="0.75"/>
    <n v="0.11249999999999999"/>
    <n v="8.4374999999999992E-2"/>
    <n v="-17691.215625000001"/>
    <n v="-209673.66666666669"/>
    <n v="2025"/>
    <x v="7"/>
    <n v="8"/>
    <s v="Q3"/>
  </r>
  <r>
    <s v="ORD-01940"/>
    <d v="2025-12-21T00:00:00"/>
    <s v="CUST-1784"/>
    <s v="Arjun Reddy"/>
    <x v="4"/>
    <x v="22"/>
    <x v="3"/>
    <s v="Andhra Pradesh"/>
    <s v="Visakhapatnam"/>
    <n v="1"/>
    <n v="1872.95"/>
    <n v="0.15"/>
    <n v="1178.3900000000001"/>
    <x v="2"/>
    <x v="0"/>
    <x v="2"/>
    <n v="0.15"/>
    <n v="2.2499999999999999E-2"/>
    <n v="3.375E-3"/>
    <n v="-1178.3866250000001"/>
    <n v="-349151.59259259264"/>
    <n v="2025"/>
    <x v="1"/>
    <n v="12"/>
    <s v="Q4"/>
  </r>
  <r>
    <s v="ORD-01941"/>
    <d v="2025-10-09T00:00:00"/>
    <s v="CUST-1164"/>
    <s v="Ananya Reddy"/>
    <x v="1"/>
    <x v="21"/>
    <x v="4"/>
    <s v="Odisha"/>
    <s v="Cuttack"/>
    <n v="1"/>
    <n v="2074.84"/>
    <n v="0"/>
    <n v="1440.43"/>
    <x v="1"/>
    <x v="1"/>
    <x v="2"/>
    <n v="0"/>
    <n v="0"/>
    <n v="0"/>
    <n v="-1440.43"/>
    <e v="#DIV/0!"/>
    <n v="2025"/>
    <x v="10"/>
    <n v="10"/>
    <s v="Q4"/>
  </r>
  <r>
    <s v="ORD-01942"/>
    <d v="2025-01-08T00:00:00"/>
    <s v="CUST-1690"/>
    <s v="Arjun Sharma"/>
    <x v="0"/>
    <x v="11"/>
    <x v="0"/>
    <s v="Haryana"/>
    <s v="Gurugram"/>
    <n v="1"/>
    <n v="10822.62"/>
    <n v="0.1"/>
    <n v="7383.83"/>
    <x v="1"/>
    <x v="2"/>
    <x v="2"/>
    <n v="0.1"/>
    <n v="1.0000000000000002E-2"/>
    <n v="1.0000000000000002E-3"/>
    <n v="-7383.8289999999997"/>
    <n v="-7383828.9999999981"/>
    <n v="2025"/>
    <x v="5"/>
    <n v="1"/>
    <s v="Q1"/>
  </r>
  <r>
    <s v="ORD-01943"/>
    <d v="2025-04-10T00:00:00"/>
    <s v="CUST-2594"/>
    <s v="Rahul Reddy"/>
    <x v="3"/>
    <x v="3"/>
    <x v="2"/>
    <s v="Goa"/>
    <s v="Margao"/>
    <n v="2"/>
    <n v="47550.23"/>
    <n v="0.15"/>
    <n v="61876.56"/>
    <x v="1"/>
    <x v="0"/>
    <x v="0"/>
    <n v="0.3"/>
    <n v="4.4999999999999998E-2"/>
    <n v="1.35E-2"/>
    <n v="-61876.546499999997"/>
    <n v="-4583447.888888889"/>
    <n v="2025"/>
    <x v="0"/>
    <n v="4"/>
    <s v="Q2"/>
  </r>
  <r>
    <s v="ORD-01944"/>
    <d v="2025-08-28T00:00:00"/>
    <s v="CUST-1711"/>
    <s v="Rohan Reddy"/>
    <x v="1"/>
    <x v="9"/>
    <x v="0"/>
    <s v="Haryana"/>
    <s v="Faridabad"/>
    <n v="1"/>
    <n v="3268.15"/>
    <n v="0"/>
    <n v="2104.62"/>
    <x v="4"/>
    <x v="1"/>
    <x v="0"/>
    <n v="0"/>
    <n v="0"/>
    <n v="0"/>
    <n v="-2104.62"/>
    <e v="#DIV/0!"/>
    <n v="2025"/>
    <x v="7"/>
    <n v="8"/>
    <s v="Q3"/>
  </r>
  <r>
    <s v="ORD-01945"/>
    <d v="2025-03-28T00:00:00"/>
    <s v="CUST-1599"/>
    <s v="Vikram Singh"/>
    <x v="0"/>
    <x v="4"/>
    <x v="3"/>
    <s v="Telangana"/>
    <s v="Hyderabad"/>
    <n v="2"/>
    <n v="13054.32"/>
    <n v="0.05"/>
    <n v="19055.55"/>
    <x v="0"/>
    <x v="1"/>
    <x v="2"/>
    <n v="0.1"/>
    <n v="5.000000000000001E-3"/>
    <n v="5.0000000000000012E-4"/>
    <n v="-19055.549500000001"/>
    <n v="-38111098.999999993"/>
    <n v="2025"/>
    <x v="3"/>
    <n v="3"/>
    <s v="Q1"/>
  </r>
  <r>
    <s v="ORD-01946"/>
    <d v="2025-10-25T00:00:00"/>
    <s v="CUST-2403"/>
    <s v="Neha Nair"/>
    <x v="3"/>
    <x v="3"/>
    <x v="0"/>
    <s v="Uttar Pradesh"/>
    <s v="Lucknow"/>
    <n v="1"/>
    <n v="28751.18"/>
    <n v="0.05"/>
    <n v="21864.46"/>
    <x v="2"/>
    <x v="1"/>
    <x v="0"/>
    <n v="0.05"/>
    <n v="2.5000000000000005E-3"/>
    <n v="1.2500000000000003E-4"/>
    <n v="-21864.459875"/>
    <n v="-174915678.99999997"/>
    <n v="2025"/>
    <x v="10"/>
    <n v="10"/>
    <s v="Q4"/>
  </r>
  <r>
    <s v="ORD-01947"/>
    <d v="2025-01-14T00:00:00"/>
    <s v="CUST-2203"/>
    <s v="Meera Rao"/>
    <x v="1"/>
    <x v="17"/>
    <x v="1"/>
    <s v="Madhya Pradesh"/>
    <s v="Bhopal"/>
    <n v="1"/>
    <n v="3706.23"/>
    <n v="0"/>
    <n v="3150.22"/>
    <x v="0"/>
    <x v="0"/>
    <x v="1"/>
    <n v="0"/>
    <n v="0"/>
    <n v="0"/>
    <n v="-3150.22"/>
    <e v="#DIV/0!"/>
    <n v="2025"/>
    <x v="5"/>
    <n v="1"/>
    <s v="Q1"/>
  </r>
  <r>
    <s v="ORD-01948"/>
    <d v="2025-11-30T00:00:00"/>
    <s v="CUST-2071"/>
    <s v="Sneha Singh"/>
    <x v="0"/>
    <x v="11"/>
    <x v="0"/>
    <s v="Punjab"/>
    <s v="Amritsar"/>
    <n v="2"/>
    <n v="3186.72"/>
    <n v="0.05"/>
    <n v="4090.18"/>
    <x v="1"/>
    <x v="1"/>
    <x v="2"/>
    <n v="0.1"/>
    <n v="5.000000000000001E-3"/>
    <n v="5.0000000000000012E-4"/>
    <n v="-4090.1794999999997"/>
    <n v="-8180358.9999999972"/>
    <n v="2025"/>
    <x v="8"/>
    <n v="11"/>
    <s v="Q4"/>
  </r>
  <r>
    <s v="ORD-01949"/>
    <d v="2025-01-02T00:00:00"/>
    <s v="CUST-2461"/>
    <s v="Meera Joshi"/>
    <x v="4"/>
    <x v="19"/>
    <x v="1"/>
    <s v="Chhattisgarh"/>
    <s v="Bilaspur"/>
    <n v="1"/>
    <n v="1881.98"/>
    <n v="0.15"/>
    <n v="1181.58"/>
    <x v="0"/>
    <x v="1"/>
    <x v="1"/>
    <n v="0.15"/>
    <n v="2.2499999999999999E-2"/>
    <n v="3.375E-3"/>
    <n v="-1181.5766249999999"/>
    <n v="-350096.77777777775"/>
    <n v="2025"/>
    <x v="5"/>
    <n v="1"/>
    <s v="Q1"/>
  </r>
  <r>
    <s v="ORD-01950"/>
    <d v="2025-10-20T00:00:00"/>
    <s v="CUST-2002"/>
    <s v="Meera Kumar"/>
    <x v="1"/>
    <x v="1"/>
    <x v="0"/>
    <s v="Delhi"/>
    <s v="Delhi"/>
    <n v="3"/>
    <n v="1023.45"/>
    <n v="0.15"/>
    <n v="1657.7"/>
    <x v="1"/>
    <x v="1"/>
    <x v="1"/>
    <n v="0.44999999999999996"/>
    <n v="6.7499999999999991E-2"/>
    <n v="3.0374999999999992E-2"/>
    <n v="-1657.669625"/>
    <n v="-54573.485596707833"/>
    <n v="2025"/>
    <x v="10"/>
    <n v="10"/>
    <s v="Q4"/>
  </r>
  <r>
    <s v="ORD-01951"/>
    <d v="2025-11-21T00:00:00"/>
    <s v="CUST-1665"/>
    <s v="Kiran Verma"/>
    <x v="1"/>
    <x v="21"/>
    <x v="2"/>
    <s v="Rajasthan"/>
    <s v="Jaipur"/>
    <n v="2"/>
    <n v="4481.6099999999997"/>
    <n v="0.15"/>
    <n v="5048.7299999999996"/>
    <x v="1"/>
    <x v="2"/>
    <x v="2"/>
    <n v="0.3"/>
    <n v="4.4999999999999998E-2"/>
    <n v="1.35E-2"/>
    <n v="-5048.7164999999995"/>
    <n v="-373978.99999999994"/>
    <n v="2025"/>
    <x v="8"/>
    <n v="11"/>
    <s v="Q4"/>
  </r>
  <r>
    <s v="ORD-01952"/>
    <d v="2025-02-10T00:00:00"/>
    <s v="CUST-2411"/>
    <s v="Neha Kumar"/>
    <x v="1"/>
    <x v="1"/>
    <x v="3"/>
    <s v="Telangana"/>
    <s v="Warangal"/>
    <n v="4"/>
    <n v="611.16"/>
    <n v="0.05"/>
    <n v="1998.57"/>
    <x v="2"/>
    <x v="2"/>
    <x v="2"/>
    <n v="0.2"/>
    <n v="1.0000000000000002E-2"/>
    <n v="2.0000000000000005E-3"/>
    <n v="-1998.568"/>
    <n v="-999283.99999999977"/>
    <n v="2025"/>
    <x v="11"/>
    <n v="2"/>
    <s v="Q1"/>
  </r>
  <r>
    <s v="ORD-01953"/>
    <d v="2025-11-14T00:00:00"/>
    <s v="CUST-1053"/>
    <s v="Meera Joshi"/>
    <x v="4"/>
    <x v="24"/>
    <x v="3"/>
    <s v="Andhra Pradesh"/>
    <s v="Visakhapatnam"/>
    <n v="1"/>
    <n v="7312.82"/>
    <n v="0.05"/>
    <n v="6002.31"/>
    <x v="0"/>
    <x v="1"/>
    <x v="1"/>
    <n v="0.05"/>
    <n v="2.5000000000000005E-3"/>
    <n v="1.2500000000000003E-4"/>
    <n v="-6002.3098750000008"/>
    <n v="-48018478.999999993"/>
    <n v="2025"/>
    <x v="8"/>
    <n v="11"/>
    <s v="Q4"/>
  </r>
  <r>
    <s v="ORD-01954"/>
    <d v="2025-11-12T00:00:00"/>
    <s v="CUST-1835"/>
    <s v="Rohan Rao"/>
    <x v="1"/>
    <x v="21"/>
    <x v="1"/>
    <s v="Madhya Pradesh"/>
    <s v="Indore"/>
    <n v="5"/>
    <n v="1359.46"/>
    <n v="0.1"/>
    <n v="3858.62"/>
    <x v="1"/>
    <x v="2"/>
    <x v="0"/>
    <n v="0.5"/>
    <n v="0.05"/>
    <n v="2.5000000000000001E-2"/>
    <n v="-3858.5949999999998"/>
    <n v="-154343.79999999999"/>
    <n v="2025"/>
    <x v="8"/>
    <n v="11"/>
    <s v="Q4"/>
  </r>
  <r>
    <s v="ORD-01955"/>
    <d v="2025-04-21T00:00:00"/>
    <s v="CUST-2311"/>
    <s v="Meera Patel"/>
    <x v="2"/>
    <x v="8"/>
    <x v="3"/>
    <s v="Telangana"/>
    <s v="Warangal"/>
    <n v="2"/>
    <n v="3491.64"/>
    <n v="0.05"/>
    <n v="5034.82"/>
    <x v="1"/>
    <x v="1"/>
    <x v="1"/>
    <n v="0.1"/>
    <n v="5.000000000000001E-3"/>
    <n v="5.0000000000000012E-4"/>
    <n v="-5034.8194999999996"/>
    <n v="-10069638.999999996"/>
    <n v="2025"/>
    <x v="0"/>
    <n v="4"/>
    <s v="Q2"/>
  </r>
  <r>
    <s v="ORD-01956"/>
    <d v="2025-01-14T00:00:00"/>
    <s v="CUST-2407"/>
    <s v="Rohan Gupta"/>
    <x v="3"/>
    <x v="13"/>
    <x v="0"/>
    <s v="Punjab"/>
    <s v="Ludhiana"/>
    <n v="5"/>
    <n v="59663.24"/>
    <n v="0"/>
    <n v="195623.06"/>
    <x v="2"/>
    <x v="0"/>
    <x v="2"/>
    <n v="0"/>
    <n v="0"/>
    <n v="0"/>
    <n v="-195623.06"/>
    <e v="#DIV/0!"/>
    <n v="2025"/>
    <x v="5"/>
    <n v="1"/>
    <s v="Q1"/>
  </r>
  <r>
    <s v="ORD-01957"/>
    <d v="2025-08-19T00:00:00"/>
    <s v="CUST-1579"/>
    <s v="Rohan Gupta"/>
    <x v="4"/>
    <x v="24"/>
    <x v="4"/>
    <s v="Jharkhand"/>
    <s v="Jamshedpur"/>
    <n v="1"/>
    <n v="5480.47"/>
    <n v="0.1"/>
    <n v="3961.64"/>
    <x v="1"/>
    <x v="1"/>
    <x v="2"/>
    <n v="0.1"/>
    <n v="1.0000000000000002E-2"/>
    <n v="1.0000000000000002E-3"/>
    <n v="-3961.6389999999997"/>
    <n v="-3961638.9999999986"/>
    <n v="2025"/>
    <x v="7"/>
    <n v="8"/>
    <s v="Q3"/>
  </r>
  <r>
    <s v="ORD-01958"/>
    <d v="2025-03-25T00:00:00"/>
    <s v="CUST-2361"/>
    <s v="Priya Patel"/>
    <x v="1"/>
    <x v="17"/>
    <x v="2"/>
    <s v="Gujarat"/>
    <s v="Surat"/>
    <n v="2"/>
    <n v="1248.06"/>
    <n v="0.05"/>
    <n v="1854.51"/>
    <x v="4"/>
    <x v="0"/>
    <x v="1"/>
    <n v="0.1"/>
    <n v="5.000000000000001E-3"/>
    <n v="5.0000000000000012E-4"/>
    <n v="-1854.5094999999999"/>
    <n v="-3709018.9999999991"/>
    <n v="2025"/>
    <x v="3"/>
    <n v="3"/>
    <s v="Q1"/>
  </r>
  <r>
    <s v="ORD-01959"/>
    <d v="2025-05-10T00:00:00"/>
    <s v="CUST-2207"/>
    <s v="Sneha Rao"/>
    <x v="0"/>
    <x v="4"/>
    <x v="1"/>
    <s v="Chhattisgarh"/>
    <s v="Raipur"/>
    <n v="3"/>
    <n v="5614.76"/>
    <n v="0"/>
    <n v="12705.74"/>
    <x v="2"/>
    <x v="0"/>
    <x v="0"/>
    <n v="0"/>
    <n v="0"/>
    <n v="0"/>
    <n v="-12705.74"/>
    <e v="#DIV/0!"/>
    <n v="2025"/>
    <x v="6"/>
    <n v="5"/>
    <s v="Q2"/>
  </r>
  <r>
    <s v="ORD-01960"/>
    <d v="2025-08-19T00:00:00"/>
    <s v="CUST-1231"/>
    <s v="Rohan Sharma"/>
    <x v="3"/>
    <x v="18"/>
    <x v="2"/>
    <s v="Gujarat"/>
    <s v="Surat"/>
    <n v="1"/>
    <n v="59948.36"/>
    <n v="0"/>
    <n v="45268.61"/>
    <x v="3"/>
    <x v="1"/>
    <x v="1"/>
    <n v="0"/>
    <n v="0"/>
    <n v="0"/>
    <n v="-45268.61"/>
    <e v="#DIV/0!"/>
    <n v="2025"/>
    <x v="7"/>
    <n v="8"/>
    <s v="Q3"/>
  </r>
  <r>
    <s v="ORD-01961"/>
    <d v="2025-11-22T00:00:00"/>
    <s v="CUST-2474"/>
    <s v="Neha Singh"/>
    <x v="2"/>
    <x v="20"/>
    <x v="4"/>
    <s v="Odisha"/>
    <s v="Bhubaneswar"/>
    <n v="2"/>
    <n v="3219.15"/>
    <n v="0.15"/>
    <n v="4269.43"/>
    <x v="2"/>
    <x v="1"/>
    <x v="0"/>
    <n v="0.3"/>
    <n v="4.4999999999999998E-2"/>
    <n v="1.35E-2"/>
    <n v="-4269.4165000000003"/>
    <n v="-316253.0740740741"/>
    <n v="2025"/>
    <x v="8"/>
    <n v="11"/>
    <s v="Q4"/>
  </r>
  <r>
    <s v="ORD-01962"/>
    <d v="2025-05-25T00:00:00"/>
    <s v="CUST-1389"/>
    <s v="Meera Nair"/>
    <x v="3"/>
    <x v="3"/>
    <x v="3"/>
    <s v="Tamil Nadu"/>
    <s v="Coimbatore"/>
    <n v="3"/>
    <n v="38773.58"/>
    <n v="0.05"/>
    <n v="81164.52"/>
    <x v="1"/>
    <x v="1"/>
    <x v="2"/>
    <n v="0.15000000000000002"/>
    <n v="7.5000000000000015E-3"/>
    <n v="1.1250000000000003E-3"/>
    <n v="-81164.518875000009"/>
    <n v="-72146238.999999985"/>
    <n v="2025"/>
    <x v="6"/>
    <n v="5"/>
    <s v="Q2"/>
  </r>
  <r>
    <s v="ORD-01963"/>
    <d v="2025-12-11T00:00:00"/>
    <s v="CUST-1393"/>
    <s v="Kiran Reddy"/>
    <x v="4"/>
    <x v="24"/>
    <x v="4"/>
    <s v="Odisha"/>
    <s v="Cuttack"/>
    <n v="2"/>
    <n v="4409.42"/>
    <n v="0.05"/>
    <n v="6788.58"/>
    <x v="0"/>
    <x v="0"/>
    <x v="1"/>
    <n v="0.1"/>
    <n v="5.000000000000001E-3"/>
    <n v="5.0000000000000012E-4"/>
    <n v="-6788.5794999999998"/>
    <n v="-13577158.999999996"/>
    <n v="2025"/>
    <x v="1"/>
    <n v="12"/>
    <s v="Q4"/>
  </r>
  <r>
    <s v="ORD-01964"/>
    <d v="2025-01-28T00:00:00"/>
    <s v="CUST-2309"/>
    <s v="Priya Patel"/>
    <x v="4"/>
    <x v="19"/>
    <x v="4"/>
    <s v="Odisha"/>
    <s v="Bhubaneswar"/>
    <n v="1"/>
    <n v="3716.72"/>
    <n v="0.2"/>
    <n v="2394.1"/>
    <x v="2"/>
    <x v="2"/>
    <x v="1"/>
    <n v="0.2"/>
    <n v="4.0000000000000008E-2"/>
    <n v="8.0000000000000019E-3"/>
    <n v="-2394.0920000000001"/>
    <n v="-299261.49999999994"/>
    <n v="2025"/>
    <x v="5"/>
    <n v="1"/>
    <s v="Q1"/>
  </r>
  <r>
    <s v="ORD-01965"/>
    <d v="2025-03-07T00:00:00"/>
    <s v="CUST-2187"/>
    <s v="Vikram Kumar"/>
    <x v="3"/>
    <x v="16"/>
    <x v="0"/>
    <s v="Haryana"/>
    <s v="Gurugram"/>
    <n v="2"/>
    <n v="15678.22"/>
    <n v="0.05"/>
    <n v="21085.4"/>
    <x v="3"/>
    <x v="1"/>
    <x v="1"/>
    <n v="0.1"/>
    <n v="5.000000000000001E-3"/>
    <n v="5.0000000000000012E-4"/>
    <n v="-21085.399500000003"/>
    <n v="-42170799"/>
    <n v="2025"/>
    <x v="3"/>
    <n v="3"/>
    <s v="Q1"/>
  </r>
  <r>
    <s v="ORD-01966"/>
    <d v="2025-06-12T00:00:00"/>
    <s v="CUST-2128"/>
    <s v="Kiran Reddy"/>
    <x v="2"/>
    <x v="8"/>
    <x v="2"/>
    <s v="Goa"/>
    <s v="Panaji"/>
    <n v="1"/>
    <n v="4928.8599999999997"/>
    <n v="0"/>
    <n v="3979.02"/>
    <x v="1"/>
    <x v="1"/>
    <x v="1"/>
    <n v="0"/>
    <n v="0"/>
    <n v="0"/>
    <n v="-3979.02"/>
    <e v="#DIV/0!"/>
    <n v="2025"/>
    <x v="9"/>
    <n v="6"/>
    <s v="Q2"/>
  </r>
  <r>
    <s v="ORD-01967"/>
    <d v="2025-08-17T00:00:00"/>
    <s v="CUST-2187"/>
    <s v="Vikram Joshi"/>
    <x v="3"/>
    <x v="13"/>
    <x v="0"/>
    <s v="Haryana"/>
    <s v="Gurugram"/>
    <n v="3"/>
    <n v="47108.37"/>
    <n v="0.1"/>
    <n v="90199.72"/>
    <x v="0"/>
    <x v="1"/>
    <x v="2"/>
    <n v="0.30000000000000004"/>
    <n v="3.0000000000000006E-2"/>
    <n v="9.0000000000000028E-3"/>
    <n v="-90199.710999999996"/>
    <n v="-10022190.111111108"/>
    <n v="2025"/>
    <x v="7"/>
    <n v="8"/>
    <s v="Q3"/>
  </r>
  <r>
    <s v="ORD-01968"/>
    <d v="2025-09-18T00:00:00"/>
    <s v="CUST-1306"/>
    <s v="Meera Verma"/>
    <x v="1"/>
    <x v="17"/>
    <x v="3"/>
    <s v="Telangana"/>
    <s v="Hyderabad"/>
    <n v="1"/>
    <n v="1555.7"/>
    <n v="0"/>
    <n v="1202.44"/>
    <x v="1"/>
    <x v="0"/>
    <x v="2"/>
    <n v="0"/>
    <n v="0"/>
    <n v="0"/>
    <n v="-1202.44"/>
    <e v="#DIV/0!"/>
    <n v="2025"/>
    <x v="2"/>
    <n v="9"/>
    <s v="Q3"/>
  </r>
  <r>
    <s v="ORD-01969"/>
    <d v="2025-06-13T00:00:00"/>
    <s v="CUST-2295"/>
    <s v="Priya Singh"/>
    <x v="0"/>
    <x v="6"/>
    <x v="3"/>
    <s v="Tamil Nadu"/>
    <s v="Chennai"/>
    <n v="1"/>
    <n v="14349.89"/>
    <n v="0"/>
    <n v="9686.16"/>
    <x v="1"/>
    <x v="0"/>
    <x v="1"/>
    <n v="0"/>
    <n v="0"/>
    <n v="0"/>
    <n v="-9686.16"/>
    <e v="#DIV/0!"/>
    <n v="2025"/>
    <x v="9"/>
    <n v="6"/>
    <s v="Q2"/>
  </r>
  <r>
    <s v="ORD-01970"/>
    <d v="2025-10-28T00:00:00"/>
    <s v="CUST-2565"/>
    <s v="Isha Singh"/>
    <x v="2"/>
    <x v="8"/>
    <x v="3"/>
    <s v="Tamil Nadu"/>
    <s v="Coimbatore"/>
    <n v="1"/>
    <n v="6039.93"/>
    <n v="0.15"/>
    <n v="3604.47"/>
    <x v="0"/>
    <x v="1"/>
    <x v="1"/>
    <n v="0.15"/>
    <n v="2.2499999999999999E-2"/>
    <n v="3.375E-3"/>
    <n v="-3604.466625"/>
    <n v="-1067990.1111111112"/>
    <n v="2025"/>
    <x v="10"/>
    <n v="10"/>
    <s v="Q4"/>
  </r>
  <r>
    <s v="ORD-01971"/>
    <d v="2025-10-30T00:00:00"/>
    <s v="CUST-1409"/>
    <s v="Isha Gupta"/>
    <x v="0"/>
    <x v="6"/>
    <x v="4"/>
    <s v="Odisha"/>
    <s v="Cuttack"/>
    <n v="2"/>
    <n v="16627.68"/>
    <n v="0.05"/>
    <n v="21381.4"/>
    <x v="1"/>
    <x v="1"/>
    <x v="1"/>
    <n v="0.1"/>
    <n v="5.000000000000001E-3"/>
    <n v="5.0000000000000012E-4"/>
    <n v="-21381.399500000003"/>
    <n v="-42762798.999999993"/>
    <n v="2025"/>
    <x v="10"/>
    <n v="10"/>
    <s v="Q4"/>
  </r>
  <r>
    <s v="ORD-01972"/>
    <d v="2025-10-14T00:00:00"/>
    <s v="CUST-2099"/>
    <s v="Ananya Verma"/>
    <x v="3"/>
    <x v="13"/>
    <x v="0"/>
    <s v="Punjab"/>
    <s v="Amritsar"/>
    <n v="5"/>
    <n v="11736.99"/>
    <n v="0.1"/>
    <n v="46327.34"/>
    <x v="4"/>
    <x v="1"/>
    <x v="2"/>
    <n v="0.5"/>
    <n v="0.05"/>
    <n v="2.5000000000000001E-2"/>
    <n v="-46327.314999999995"/>
    <n v="-1853092.5999999996"/>
    <n v="2025"/>
    <x v="10"/>
    <n v="10"/>
    <s v="Q4"/>
  </r>
  <r>
    <s v="ORD-01973"/>
    <d v="2025-01-10T00:00:00"/>
    <s v="CUST-2509"/>
    <s v="Sneha Sharma"/>
    <x v="0"/>
    <x v="11"/>
    <x v="0"/>
    <s v="Punjab"/>
    <s v="Ludhiana"/>
    <n v="1"/>
    <n v="5957.88"/>
    <n v="0.05"/>
    <n v="4409.1899999999996"/>
    <x v="1"/>
    <x v="1"/>
    <x v="0"/>
    <n v="0.05"/>
    <n v="2.5000000000000005E-3"/>
    <n v="1.2500000000000003E-4"/>
    <n v="-4409.189875"/>
    <n v="-35273518.999999993"/>
    <n v="2025"/>
    <x v="5"/>
    <n v="1"/>
    <s v="Q1"/>
  </r>
  <r>
    <s v="ORD-01974"/>
    <d v="2025-07-14T00:00:00"/>
    <s v="CUST-2337"/>
    <s v="Vikram Sharma"/>
    <x v="3"/>
    <x v="14"/>
    <x v="0"/>
    <s v="Uttar Pradesh"/>
    <s v="Kanpur"/>
    <n v="1"/>
    <n v="56132.44"/>
    <n v="0"/>
    <n v="44644.88"/>
    <x v="3"/>
    <x v="1"/>
    <x v="1"/>
    <n v="0"/>
    <n v="0"/>
    <n v="0"/>
    <n v="-44644.88"/>
    <e v="#DIV/0!"/>
    <n v="2025"/>
    <x v="4"/>
    <n v="7"/>
    <s v="Q3"/>
  </r>
  <r>
    <s v="ORD-01975"/>
    <d v="2025-04-28T00:00:00"/>
    <s v="CUST-1112"/>
    <s v="Isha Joshi"/>
    <x v="2"/>
    <x v="8"/>
    <x v="0"/>
    <s v="Punjab"/>
    <s v="Amritsar"/>
    <n v="1"/>
    <n v="1710.37"/>
    <n v="0.05"/>
    <n v="1276.78"/>
    <x v="1"/>
    <x v="1"/>
    <x v="2"/>
    <n v="0.05"/>
    <n v="2.5000000000000005E-3"/>
    <n v="1.2500000000000003E-4"/>
    <n v="-1276.7798749999999"/>
    <n v="-10214238.999999996"/>
    <n v="2025"/>
    <x v="0"/>
    <n v="4"/>
    <s v="Q2"/>
  </r>
  <r>
    <s v="ORD-01976"/>
    <d v="2025-09-27T00:00:00"/>
    <s v="CUST-2272"/>
    <s v="Aarav Joshi"/>
    <x v="3"/>
    <x v="3"/>
    <x v="0"/>
    <s v="Haryana"/>
    <s v="Gurugram"/>
    <n v="3"/>
    <n v="1720.25"/>
    <n v="0"/>
    <n v="3237.99"/>
    <x v="0"/>
    <x v="0"/>
    <x v="2"/>
    <n v="0"/>
    <n v="0"/>
    <n v="0"/>
    <n v="-3237.99"/>
    <e v="#DIV/0!"/>
    <n v="2025"/>
    <x v="2"/>
    <n v="9"/>
    <s v="Q3"/>
  </r>
  <r>
    <s v="ORD-01977"/>
    <d v="2025-03-21T00:00:00"/>
    <s v="CUST-1836"/>
    <s v="Arjun Singh"/>
    <x v="2"/>
    <x v="2"/>
    <x v="2"/>
    <s v="Goa"/>
    <s v="Panaji"/>
    <n v="2"/>
    <n v="6147.46"/>
    <n v="0.05"/>
    <n v="9423.68"/>
    <x v="4"/>
    <x v="1"/>
    <x v="1"/>
    <n v="0.1"/>
    <n v="5.000000000000001E-3"/>
    <n v="5.0000000000000012E-4"/>
    <n v="-9423.6795000000002"/>
    <n v="-18847358.999999996"/>
    <n v="2025"/>
    <x v="3"/>
    <n v="3"/>
    <s v="Q1"/>
  </r>
  <r>
    <s v="ORD-01978"/>
    <d v="2025-04-03T00:00:00"/>
    <s v="CUST-1892"/>
    <s v="Arjun Patel"/>
    <x v="4"/>
    <x v="19"/>
    <x v="3"/>
    <s v="Karnataka"/>
    <s v="Mysuru"/>
    <n v="1"/>
    <n v="3274.82"/>
    <n v="0.05"/>
    <n v="2558.9699999999998"/>
    <x v="0"/>
    <x v="1"/>
    <x v="2"/>
    <n v="0.05"/>
    <n v="2.5000000000000005E-3"/>
    <n v="1.2500000000000003E-4"/>
    <n v="-2558.9698749999998"/>
    <n v="-20471758.999999993"/>
    <n v="2025"/>
    <x v="0"/>
    <n v="4"/>
    <s v="Q2"/>
  </r>
  <r>
    <s v="ORD-01979"/>
    <d v="2025-09-23T00:00:00"/>
    <s v="CUST-1758"/>
    <s v="Vikram Gupta"/>
    <x v="1"/>
    <x v="9"/>
    <x v="3"/>
    <s v="Andhra Pradesh"/>
    <s v="Vijayawada"/>
    <n v="2"/>
    <n v="2218.86"/>
    <n v="0"/>
    <n v="3144.36"/>
    <x v="0"/>
    <x v="1"/>
    <x v="2"/>
    <n v="0"/>
    <n v="0"/>
    <n v="0"/>
    <n v="-3144.36"/>
    <e v="#DIV/0!"/>
    <n v="2025"/>
    <x v="2"/>
    <n v="9"/>
    <s v="Q3"/>
  </r>
  <r>
    <s v="ORD-01980"/>
    <d v="2025-11-28T00:00:00"/>
    <s v="CUST-1491"/>
    <s v="Ananya Reddy"/>
    <x v="4"/>
    <x v="19"/>
    <x v="4"/>
    <s v="Odisha"/>
    <s v="Cuttack"/>
    <n v="1"/>
    <n v="4293.84"/>
    <n v="0.1"/>
    <n v="2985.31"/>
    <x v="1"/>
    <x v="1"/>
    <x v="0"/>
    <n v="0.1"/>
    <n v="1.0000000000000002E-2"/>
    <n v="1.0000000000000002E-3"/>
    <n v="-2985.3089999999997"/>
    <n v="-2985308.9999999991"/>
    <n v="2025"/>
    <x v="8"/>
    <n v="11"/>
    <s v="Q4"/>
  </r>
  <r>
    <s v="ORD-01981"/>
    <d v="2025-12-16T00:00:00"/>
    <s v="CUST-2594"/>
    <s v="Arjun Singh"/>
    <x v="4"/>
    <x v="15"/>
    <x v="2"/>
    <s v="Maharashtra"/>
    <s v="Pune"/>
    <n v="1"/>
    <n v="7710.33"/>
    <n v="0"/>
    <n v="4835.72"/>
    <x v="3"/>
    <x v="1"/>
    <x v="0"/>
    <n v="0"/>
    <n v="0"/>
    <n v="0"/>
    <n v="-4835.72"/>
    <e v="#DIV/0!"/>
    <n v="2025"/>
    <x v="1"/>
    <n v="12"/>
    <s v="Q4"/>
  </r>
  <r>
    <s v="ORD-01982"/>
    <d v="2025-12-27T00:00:00"/>
    <s v="CUST-1480"/>
    <s v="Aarav Verma"/>
    <x v="3"/>
    <x v="3"/>
    <x v="0"/>
    <s v="Haryana"/>
    <s v="Faridabad"/>
    <n v="1"/>
    <n v="22956.15"/>
    <n v="0.05"/>
    <n v="14725.39"/>
    <x v="1"/>
    <x v="0"/>
    <x v="0"/>
    <n v="0.05"/>
    <n v="2.5000000000000005E-3"/>
    <n v="1.2500000000000003E-4"/>
    <n v="-14725.389874999999"/>
    <n v="-117803118.99999997"/>
    <n v="2025"/>
    <x v="1"/>
    <n v="12"/>
    <s v="Q4"/>
  </r>
  <r>
    <s v="ORD-01983"/>
    <d v="2025-09-14T00:00:00"/>
    <s v="CUST-1325"/>
    <s v="Isha Patel"/>
    <x v="3"/>
    <x v="14"/>
    <x v="2"/>
    <s v="Rajasthan"/>
    <s v="Jaipur"/>
    <n v="3"/>
    <n v="58159.77"/>
    <n v="0.1"/>
    <n v="105204.88"/>
    <x v="3"/>
    <x v="1"/>
    <x v="0"/>
    <n v="0.30000000000000004"/>
    <n v="3.0000000000000006E-2"/>
    <n v="9.0000000000000028E-3"/>
    <n v="-105204.871"/>
    <n v="-11689430.111111108"/>
    <n v="2025"/>
    <x v="2"/>
    <n v="9"/>
    <s v="Q3"/>
  </r>
  <r>
    <s v="ORD-01984"/>
    <d v="2025-05-13T00:00:00"/>
    <s v="CUST-2386"/>
    <s v="Isha Gupta"/>
    <x v="2"/>
    <x v="23"/>
    <x v="1"/>
    <s v="Madhya Pradesh"/>
    <s v="Bhopal"/>
    <n v="4"/>
    <n v="4471.8"/>
    <n v="0.05"/>
    <n v="11667.69"/>
    <x v="4"/>
    <x v="1"/>
    <x v="1"/>
    <n v="0.2"/>
    <n v="1.0000000000000002E-2"/>
    <n v="2.0000000000000005E-3"/>
    <n v="-11667.688"/>
    <n v="-5833843.9999999991"/>
    <n v="2025"/>
    <x v="6"/>
    <n v="5"/>
    <s v="Q2"/>
  </r>
  <r>
    <s v="ORD-01985"/>
    <d v="2025-10-03T00:00:00"/>
    <s v="CUST-1485"/>
    <s v="Ananya Gupta"/>
    <x v="4"/>
    <x v="22"/>
    <x v="0"/>
    <s v="Delhi"/>
    <s v="New Delhi"/>
    <n v="3"/>
    <n v="4981.9399999999996"/>
    <n v="0.15"/>
    <n v="9137.9599999999991"/>
    <x v="0"/>
    <x v="1"/>
    <x v="2"/>
    <n v="0.44999999999999996"/>
    <n v="6.7499999999999991E-2"/>
    <n v="3.0374999999999992E-2"/>
    <n v="-9137.9296249999989"/>
    <n v="-300837.18930041156"/>
    <n v="2025"/>
    <x v="10"/>
    <n v="10"/>
    <s v="Q4"/>
  </r>
  <r>
    <s v="ORD-01986"/>
    <d v="2025-09-21T00:00:00"/>
    <s v="CUST-1421"/>
    <s v="Neha Verma"/>
    <x v="4"/>
    <x v="15"/>
    <x v="2"/>
    <s v="Rajasthan"/>
    <s v="Udaipur"/>
    <n v="1"/>
    <n v="3267.72"/>
    <n v="0.1"/>
    <n v="1990.37"/>
    <x v="0"/>
    <x v="1"/>
    <x v="2"/>
    <n v="0.1"/>
    <n v="1.0000000000000002E-2"/>
    <n v="1.0000000000000002E-3"/>
    <n v="-1990.3689999999999"/>
    <n v="-1990368.9999999995"/>
    <n v="2025"/>
    <x v="2"/>
    <n v="9"/>
    <s v="Q3"/>
  </r>
  <r>
    <s v="ORD-01987"/>
    <d v="2025-06-20T00:00:00"/>
    <s v="CUST-2433"/>
    <s v="Aarav Nair"/>
    <x v="3"/>
    <x v="13"/>
    <x v="0"/>
    <s v="Haryana"/>
    <s v="Gurugram"/>
    <n v="2"/>
    <n v="16975.689999999999"/>
    <n v="0.2"/>
    <n v="18454.63"/>
    <x v="1"/>
    <x v="1"/>
    <x v="2"/>
    <n v="0.4"/>
    <n v="8.0000000000000016E-2"/>
    <n v="3.2000000000000008E-2"/>
    <n v="-18454.598000000002"/>
    <n v="-576706.18749999988"/>
    <n v="2025"/>
    <x v="9"/>
    <n v="6"/>
    <s v="Q2"/>
  </r>
  <r>
    <s v="ORD-01988"/>
    <d v="2025-01-01T00:00:00"/>
    <s v="CUST-2432"/>
    <s v="Rahul Patel"/>
    <x v="0"/>
    <x v="5"/>
    <x v="0"/>
    <s v="Uttar Pradesh"/>
    <s v="Lucknow"/>
    <n v="1"/>
    <n v="11496.21"/>
    <n v="0.05"/>
    <n v="9486.66"/>
    <x v="4"/>
    <x v="1"/>
    <x v="1"/>
    <n v="0.05"/>
    <n v="2.5000000000000005E-3"/>
    <n v="1.2500000000000003E-4"/>
    <n v="-9486.6598749999994"/>
    <n v="-75893278.99999997"/>
    <n v="2025"/>
    <x v="5"/>
    <n v="1"/>
    <s v="Q1"/>
  </r>
  <r>
    <s v="ORD-01989"/>
    <d v="2025-11-09T00:00:00"/>
    <s v="CUST-1804"/>
    <s v="Vikram Patel"/>
    <x v="3"/>
    <x v="14"/>
    <x v="3"/>
    <s v="Andhra Pradesh"/>
    <s v="Vijayawada"/>
    <n v="2"/>
    <n v="29877.78"/>
    <n v="0.15"/>
    <n v="34834.339999999997"/>
    <x v="1"/>
    <x v="0"/>
    <x v="0"/>
    <n v="0.3"/>
    <n v="4.4999999999999998E-2"/>
    <n v="1.35E-2"/>
    <n v="-34834.326499999996"/>
    <n v="-2580320.4814814813"/>
    <n v="2025"/>
    <x v="8"/>
    <n v="11"/>
    <s v="Q4"/>
  </r>
  <r>
    <s v="ORD-01990"/>
    <d v="2025-03-05T00:00:00"/>
    <s v="CUST-1762"/>
    <s v="Rohan Gupta"/>
    <x v="1"/>
    <x v="1"/>
    <x v="2"/>
    <s v="Gujarat"/>
    <s v="Ahmedabad"/>
    <n v="2"/>
    <n v="4574.95"/>
    <n v="0.1"/>
    <n v="6319.34"/>
    <x v="3"/>
    <x v="0"/>
    <x v="2"/>
    <n v="0.2"/>
    <n v="2.0000000000000004E-2"/>
    <n v="4.000000000000001E-3"/>
    <n v="-6319.3360000000002"/>
    <n v="-1579833.9999999998"/>
    <n v="2025"/>
    <x v="3"/>
    <n v="3"/>
    <s v="Q1"/>
  </r>
  <r>
    <s v="ORD-01991"/>
    <d v="2025-10-11T00:00:00"/>
    <s v="CUST-1130"/>
    <s v="Rohan Joshi"/>
    <x v="2"/>
    <x v="23"/>
    <x v="2"/>
    <s v="Rajasthan"/>
    <s v="Jaipur"/>
    <n v="4"/>
    <n v="3644.82"/>
    <n v="0.1"/>
    <n v="10326.200000000001"/>
    <x v="1"/>
    <x v="0"/>
    <x v="0"/>
    <n v="0.4"/>
    <n v="4.0000000000000008E-2"/>
    <n v="1.6000000000000004E-2"/>
    <n v="-10326.184000000001"/>
    <n v="-645386.49999999988"/>
    <n v="2025"/>
    <x v="10"/>
    <n v="10"/>
    <s v="Q4"/>
  </r>
  <r>
    <s v="ORD-01992"/>
    <d v="2025-05-01T00:00:00"/>
    <s v="CUST-2149"/>
    <s v="Neha Kumar"/>
    <x v="3"/>
    <x v="16"/>
    <x v="3"/>
    <s v="Karnataka"/>
    <s v="Mysuru"/>
    <n v="1"/>
    <n v="33998.980000000003"/>
    <n v="0.15"/>
    <n v="20249.59"/>
    <x v="1"/>
    <x v="2"/>
    <x v="0"/>
    <n v="0.15"/>
    <n v="2.2499999999999999E-2"/>
    <n v="3.375E-3"/>
    <n v="-20249.586625"/>
    <n v="-5999877.5185185187"/>
    <n v="2025"/>
    <x v="6"/>
    <n v="5"/>
    <s v="Q2"/>
  </r>
  <r>
    <s v="ORD-01993"/>
    <d v="2025-04-17T00:00:00"/>
    <s v="CUST-1284"/>
    <s v="Priya Joshi"/>
    <x v="0"/>
    <x v="11"/>
    <x v="3"/>
    <s v="Andhra Pradesh"/>
    <s v="Visakhapatnam"/>
    <n v="3"/>
    <n v="7909.31"/>
    <n v="0.1"/>
    <n v="13620.18"/>
    <x v="0"/>
    <x v="2"/>
    <x v="1"/>
    <n v="0.30000000000000004"/>
    <n v="3.0000000000000006E-2"/>
    <n v="9.0000000000000028E-3"/>
    <n v="-13620.171"/>
    <n v="-1513352.3333333328"/>
    <n v="2025"/>
    <x v="0"/>
    <n v="4"/>
    <s v="Q2"/>
  </r>
  <r>
    <s v="ORD-01994"/>
    <d v="2025-06-24T00:00:00"/>
    <s v="CUST-1188"/>
    <s v="Arjun Sharma"/>
    <x v="2"/>
    <x v="10"/>
    <x v="3"/>
    <s v="Telangana"/>
    <s v="Hyderabad"/>
    <n v="2"/>
    <n v="5609.14"/>
    <n v="0.15"/>
    <n v="7086.27"/>
    <x v="4"/>
    <x v="1"/>
    <x v="0"/>
    <n v="0.3"/>
    <n v="4.4999999999999998E-2"/>
    <n v="1.35E-2"/>
    <n v="-7086.2565000000004"/>
    <n v="-524907.88888888888"/>
    <n v="2025"/>
    <x v="9"/>
    <n v="6"/>
    <s v="Q2"/>
  </r>
  <r>
    <s v="ORD-01995"/>
    <d v="2025-07-23T00:00:00"/>
    <s v="CUST-1438"/>
    <s v="Rohan Gupta"/>
    <x v="1"/>
    <x v="1"/>
    <x v="3"/>
    <s v="Andhra Pradesh"/>
    <s v="Visakhapatnam"/>
    <n v="1"/>
    <n v="2267.9899999999998"/>
    <n v="0.05"/>
    <n v="1889.95"/>
    <x v="0"/>
    <x v="0"/>
    <x v="1"/>
    <n v="0.05"/>
    <n v="2.5000000000000005E-3"/>
    <n v="1.2500000000000003E-4"/>
    <n v="-1889.949875"/>
    <n v="-15119598.999999996"/>
    <n v="2025"/>
    <x v="4"/>
    <n v="7"/>
    <s v="Q3"/>
  </r>
  <r>
    <s v="ORD-01996"/>
    <d v="2025-06-14T00:00:00"/>
    <s v="CUST-1872"/>
    <s v="Ananya Gupta"/>
    <x v="3"/>
    <x v="14"/>
    <x v="2"/>
    <s v="Gujarat"/>
    <s v="Surat"/>
    <n v="2"/>
    <n v="18603.22"/>
    <n v="0.1"/>
    <n v="23246.67"/>
    <x v="3"/>
    <x v="1"/>
    <x v="1"/>
    <n v="0.2"/>
    <n v="2.0000000000000004E-2"/>
    <n v="4.000000000000001E-3"/>
    <n v="-23246.665999999997"/>
    <n v="-5811666.4999999981"/>
    <n v="2025"/>
    <x v="9"/>
    <n v="6"/>
    <s v="Q2"/>
  </r>
  <r>
    <s v="ORD-01997"/>
    <d v="2025-11-01T00:00:00"/>
    <s v="CUST-1044"/>
    <s v="Rahul Singh"/>
    <x v="4"/>
    <x v="24"/>
    <x v="4"/>
    <s v="West Bengal"/>
    <s v="Durgapur"/>
    <n v="4"/>
    <n v="7827.26"/>
    <n v="0.05"/>
    <n v="18475.48"/>
    <x v="1"/>
    <x v="1"/>
    <x v="1"/>
    <n v="0.2"/>
    <n v="1.0000000000000002E-2"/>
    <n v="2.0000000000000005E-3"/>
    <n v="-18475.477999999999"/>
    <n v="-9237738.9999999981"/>
    <n v="2025"/>
    <x v="8"/>
    <n v="11"/>
    <s v="Q4"/>
  </r>
  <r>
    <s v="ORD-01998"/>
    <d v="2025-04-30T00:00:00"/>
    <s v="CUST-2546"/>
    <s v="Rahul Reddy"/>
    <x v="2"/>
    <x v="2"/>
    <x v="3"/>
    <s v="Telangana"/>
    <s v="Warangal"/>
    <n v="4"/>
    <n v="4339.07"/>
    <n v="0"/>
    <n v="14356.48"/>
    <x v="3"/>
    <x v="1"/>
    <x v="1"/>
    <n v="0"/>
    <n v="0"/>
    <n v="0"/>
    <n v="-14356.48"/>
    <e v="#DIV/0!"/>
    <n v="2025"/>
    <x v="0"/>
    <n v="4"/>
    <s v="Q2"/>
  </r>
  <r>
    <s v="ORD-01999"/>
    <d v="2025-02-13T00:00:00"/>
    <s v="CUST-2029"/>
    <s v="Kiran Rao"/>
    <x v="1"/>
    <x v="21"/>
    <x v="3"/>
    <s v="Telangana"/>
    <s v="Hyderabad"/>
    <n v="2"/>
    <n v="3059.67"/>
    <n v="0.1"/>
    <n v="3774.6"/>
    <x v="2"/>
    <x v="1"/>
    <x v="1"/>
    <n v="0.2"/>
    <n v="2.0000000000000004E-2"/>
    <n v="4.000000000000001E-3"/>
    <n v="-3774.596"/>
    <n v="-943648.99999999977"/>
    <n v="2025"/>
    <x v="11"/>
    <n v="2"/>
    <s v="Q1"/>
  </r>
  <r>
    <s v="ORD-02000"/>
    <d v="2025-11-08T00:00:00"/>
    <s v="CUST-1869"/>
    <s v="Rohan Kumar"/>
    <x v="1"/>
    <x v="9"/>
    <x v="1"/>
    <s v="Chhattisgarh"/>
    <s v="Bilaspur"/>
    <n v="1"/>
    <n v="3151.41"/>
    <n v="0.2"/>
    <n v="2120.65"/>
    <x v="1"/>
    <x v="2"/>
    <x v="1"/>
    <n v="0.2"/>
    <n v="4.0000000000000008E-2"/>
    <n v="8.0000000000000019E-3"/>
    <n v="-2120.6420000000003"/>
    <n v="-265080.25"/>
    <n v="2025"/>
    <x v="8"/>
    <n v="11"/>
    <s v="Q4"/>
  </r>
  <r>
    <s v="ORD-02001"/>
    <d v="2025-06-05T00:00:00"/>
    <s v="CUST-1376"/>
    <s v="Rohan Gupta"/>
    <x v="3"/>
    <x v="13"/>
    <x v="2"/>
    <s v="Maharashtra"/>
    <s v="Nagpur"/>
    <n v="3"/>
    <n v="47146.32"/>
    <n v="0.1"/>
    <n v="87378.52"/>
    <x v="0"/>
    <x v="1"/>
    <x v="0"/>
    <n v="0.30000000000000004"/>
    <n v="3.0000000000000006E-2"/>
    <n v="9.0000000000000028E-3"/>
    <n v="-87378.510999999999"/>
    <n v="-9708723.4444444422"/>
    <n v="2025"/>
    <x v="9"/>
    <n v="6"/>
    <s v="Q2"/>
  </r>
  <r>
    <s v="ORD-02002"/>
    <d v="2025-07-26T00:00:00"/>
    <s v="CUST-1175"/>
    <s v="Kiran Joshi"/>
    <x v="3"/>
    <x v="18"/>
    <x v="0"/>
    <s v="Uttar Pradesh"/>
    <s v="Kanpur"/>
    <n v="2"/>
    <n v="21379.82"/>
    <n v="0.1"/>
    <n v="32580.02"/>
    <x v="0"/>
    <x v="1"/>
    <x v="1"/>
    <n v="0.2"/>
    <n v="2.0000000000000004E-2"/>
    <n v="4.000000000000001E-3"/>
    <n v="-32580.016"/>
    <n v="-8145003.9999999981"/>
    <n v="2025"/>
    <x v="4"/>
    <n v="7"/>
    <s v="Q3"/>
  </r>
  <r>
    <s v="ORD-02003"/>
    <d v="2025-04-18T00:00:00"/>
    <s v="CUST-2183"/>
    <s v="Sneha Verma"/>
    <x v="1"/>
    <x v="17"/>
    <x v="3"/>
    <s v="Andhra Pradesh"/>
    <s v="Vijayawada"/>
    <n v="1"/>
    <n v="410.76"/>
    <n v="0.1"/>
    <n v="317.05"/>
    <x v="1"/>
    <x v="0"/>
    <x v="2"/>
    <n v="0.1"/>
    <n v="1.0000000000000002E-2"/>
    <n v="1.0000000000000002E-3"/>
    <n v="-317.04900000000004"/>
    <n v="-317048.99999999994"/>
    <n v="2025"/>
    <x v="0"/>
    <n v="4"/>
    <s v="Q2"/>
  </r>
  <r>
    <s v="ORD-02004"/>
    <d v="2025-09-08T00:00:00"/>
    <s v="CUST-2268"/>
    <s v="Aarav Rao"/>
    <x v="3"/>
    <x v="13"/>
    <x v="3"/>
    <s v="Karnataka"/>
    <s v="Mysuru"/>
    <n v="1"/>
    <n v="52972.67"/>
    <n v="0.05"/>
    <n v="38799.53"/>
    <x v="1"/>
    <x v="0"/>
    <x v="0"/>
    <n v="0.05"/>
    <n v="2.5000000000000005E-3"/>
    <n v="1.2500000000000003E-4"/>
    <n v="-38799.529875"/>
    <n v="-310396238.99999994"/>
    <n v="2025"/>
    <x v="2"/>
    <n v="9"/>
    <s v="Q3"/>
  </r>
  <r>
    <s v="ORD-02005"/>
    <d v="2025-11-30T00:00:00"/>
    <s v="CUST-1029"/>
    <s v="Neha Joshi"/>
    <x v="1"/>
    <x v="17"/>
    <x v="1"/>
    <s v="Chhattisgarh"/>
    <s v="Raipur"/>
    <n v="1"/>
    <n v="862.3"/>
    <n v="0"/>
    <n v="721.58"/>
    <x v="2"/>
    <x v="1"/>
    <x v="1"/>
    <n v="0"/>
    <n v="0"/>
    <n v="0"/>
    <n v="-721.58"/>
    <e v="#DIV/0!"/>
    <n v="2025"/>
    <x v="8"/>
    <n v="11"/>
    <s v="Q4"/>
  </r>
  <r>
    <s v="ORD-02006"/>
    <d v="2025-05-10T00:00:00"/>
    <s v="CUST-1387"/>
    <s v="Kiran Reddy"/>
    <x v="1"/>
    <x v="21"/>
    <x v="3"/>
    <s v="Karnataka"/>
    <s v="Bengaluru"/>
    <n v="1"/>
    <n v="3678.64"/>
    <n v="0"/>
    <n v="3109.96"/>
    <x v="0"/>
    <x v="1"/>
    <x v="0"/>
    <n v="0"/>
    <n v="0"/>
    <n v="0"/>
    <n v="-3109.96"/>
    <e v="#DIV/0!"/>
    <n v="2025"/>
    <x v="6"/>
    <n v="5"/>
    <s v="Q2"/>
  </r>
  <r>
    <s v="ORD-02007"/>
    <d v="2025-10-20T00:00:00"/>
    <s v="CUST-2178"/>
    <s v="Isha Singh"/>
    <x v="1"/>
    <x v="17"/>
    <x v="0"/>
    <s v="Punjab"/>
    <s v="Amritsar"/>
    <n v="3"/>
    <n v="641"/>
    <n v="0"/>
    <n v="1367.02"/>
    <x v="2"/>
    <x v="1"/>
    <x v="2"/>
    <n v="0"/>
    <n v="0"/>
    <n v="0"/>
    <n v="-1367.02"/>
    <e v="#DIV/0!"/>
    <n v="2025"/>
    <x v="10"/>
    <n v="10"/>
    <s v="Q4"/>
  </r>
  <r>
    <s v="ORD-02008"/>
    <d v="2025-01-20T00:00:00"/>
    <s v="CUST-1607"/>
    <s v="Neha Kumar"/>
    <x v="3"/>
    <x v="18"/>
    <x v="3"/>
    <s v="Telangana"/>
    <s v="Hyderabad"/>
    <n v="1"/>
    <n v="25332.05"/>
    <n v="0.1"/>
    <n v="18038.62"/>
    <x v="0"/>
    <x v="1"/>
    <x v="0"/>
    <n v="0.1"/>
    <n v="1.0000000000000002E-2"/>
    <n v="1.0000000000000002E-3"/>
    <n v="-18038.618999999999"/>
    <n v="-18038618.999999996"/>
    <n v="2025"/>
    <x v="5"/>
    <n v="1"/>
    <s v="Q1"/>
  </r>
  <r>
    <s v="ORD-02009"/>
    <d v="2025-10-09T00:00:00"/>
    <s v="CUST-1002"/>
    <s v="Neha Patel"/>
    <x v="0"/>
    <x v="0"/>
    <x v="3"/>
    <s v="Karnataka"/>
    <s v="Bengaluru"/>
    <n v="1"/>
    <n v="1790.35"/>
    <n v="0.1"/>
    <n v="1252.31"/>
    <x v="4"/>
    <x v="0"/>
    <x v="2"/>
    <n v="0.1"/>
    <n v="1.0000000000000002E-2"/>
    <n v="1.0000000000000002E-3"/>
    <n v="-1252.309"/>
    <n v="-1252308.9999999998"/>
    <n v="2025"/>
    <x v="10"/>
    <n v="10"/>
    <s v="Q4"/>
  </r>
  <r>
    <s v="ORD-02010"/>
    <d v="2025-10-12T00:00:00"/>
    <s v="CUST-1335"/>
    <s v="Priya Rao"/>
    <x v="2"/>
    <x v="10"/>
    <x v="4"/>
    <s v="Jharkhand"/>
    <s v="Jamshedpur"/>
    <n v="1"/>
    <n v="3846.61"/>
    <n v="0.05"/>
    <n v="2672.79"/>
    <x v="4"/>
    <x v="1"/>
    <x v="2"/>
    <n v="0.05"/>
    <n v="2.5000000000000005E-3"/>
    <n v="1.2500000000000003E-4"/>
    <n v="-2672.7898749999999"/>
    <n v="-21382318.999999996"/>
    <n v="2025"/>
    <x v="10"/>
    <n v="10"/>
    <s v="Q4"/>
  </r>
  <r>
    <s v="ORD-02011"/>
    <d v="2025-01-01T00:00:00"/>
    <s v="CUST-1461"/>
    <s v="Isha Sharma"/>
    <x v="3"/>
    <x v="14"/>
    <x v="3"/>
    <s v="Karnataka"/>
    <s v="Bengaluru"/>
    <n v="2"/>
    <n v="42974.12"/>
    <n v="0"/>
    <n v="70199.25"/>
    <x v="4"/>
    <x v="1"/>
    <x v="2"/>
    <n v="0"/>
    <n v="0"/>
    <n v="0"/>
    <n v="-70199.25"/>
    <e v="#DIV/0!"/>
    <n v="2025"/>
    <x v="5"/>
    <n v="1"/>
    <s v="Q1"/>
  </r>
  <r>
    <s v="ORD-02012"/>
    <d v="2025-04-29T00:00:00"/>
    <s v="CUST-1056"/>
    <s v="Rohan Verma"/>
    <x v="1"/>
    <x v="7"/>
    <x v="0"/>
    <s v="Delhi"/>
    <s v="Delhi"/>
    <n v="1"/>
    <n v="1064.31"/>
    <n v="0.05"/>
    <n v="750.87"/>
    <x v="1"/>
    <x v="1"/>
    <x v="2"/>
    <n v="0.05"/>
    <n v="2.5000000000000005E-3"/>
    <n v="1.2500000000000003E-4"/>
    <n v="-750.86987499999998"/>
    <n v="-6006958.9999999981"/>
    <n v="2025"/>
    <x v="0"/>
    <n v="4"/>
    <s v="Q2"/>
  </r>
  <r>
    <s v="ORD-02013"/>
    <d v="2025-02-04T00:00:00"/>
    <s v="CUST-1748"/>
    <s v="Aarav Patel"/>
    <x v="1"/>
    <x v="7"/>
    <x v="0"/>
    <s v="Punjab"/>
    <s v="Ludhiana"/>
    <n v="1"/>
    <n v="2015.23"/>
    <n v="0.05"/>
    <n v="1319.99"/>
    <x v="0"/>
    <x v="1"/>
    <x v="0"/>
    <n v="0.05"/>
    <n v="2.5000000000000005E-3"/>
    <n v="1.2500000000000003E-4"/>
    <n v="-1319.989875"/>
    <n v="-10559918.999999998"/>
    <n v="2025"/>
    <x v="11"/>
    <n v="2"/>
    <s v="Q1"/>
  </r>
  <r>
    <s v="ORD-02014"/>
    <d v="2025-07-17T00:00:00"/>
    <s v="CUST-1398"/>
    <s v="Rohan Rao"/>
    <x v="0"/>
    <x v="11"/>
    <x v="3"/>
    <s v="Telangana"/>
    <s v="Warangal"/>
    <n v="1"/>
    <n v="16793.14"/>
    <n v="0.05"/>
    <n v="11041.56"/>
    <x v="1"/>
    <x v="1"/>
    <x v="0"/>
    <n v="0.05"/>
    <n v="2.5000000000000005E-3"/>
    <n v="1.2500000000000003E-4"/>
    <n v="-11041.559874999999"/>
    <n v="-88332478.99999997"/>
    <n v="2025"/>
    <x v="4"/>
    <n v="7"/>
    <s v="Q3"/>
  </r>
  <r>
    <s v="ORD-02015"/>
    <d v="2025-09-02T00:00:00"/>
    <s v="CUST-2356"/>
    <s v="Priya Nair"/>
    <x v="1"/>
    <x v="7"/>
    <x v="3"/>
    <s v="Telangana"/>
    <s v="Warangal"/>
    <n v="2"/>
    <n v="2351.35"/>
    <n v="0.05"/>
    <n v="2770.58"/>
    <x v="2"/>
    <x v="2"/>
    <x v="1"/>
    <n v="0.1"/>
    <n v="5.000000000000001E-3"/>
    <n v="5.0000000000000012E-4"/>
    <n v="-2770.5794999999998"/>
    <n v="-5541158.9999999981"/>
    <n v="2025"/>
    <x v="2"/>
    <n v="9"/>
    <s v="Q3"/>
  </r>
  <r>
    <s v="ORD-02016"/>
    <d v="2025-02-28T00:00:00"/>
    <s v="CUST-2551"/>
    <s v="Arjun Patel"/>
    <x v="3"/>
    <x v="14"/>
    <x v="2"/>
    <s v="Maharashtra"/>
    <s v="Pune"/>
    <n v="1"/>
    <n v="52461.52"/>
    <n v="0.05"/>
    <n v="31876.46"/>
    <x v="1"/>
    <x v="0"/>
    <x v="1"/>
    <n v="0.05"/>
    <n v="2.5000000000000005E-3"/>
    <n v="1.2500000000000003E-4"/>
    <n v="-31876.459875"/>
    <n v="-255011678.99999994"/>
    <n v="2025"/>
    <x v="11"/>
    <n v="2"/>
    <s v="Q1"/>
  </r>
  <r>
    <s v="ORD-02017"/>
    <d v="2025-11-21T00:00:00"/>
    <s v="CUST-1597"/>
    <s v="Sneha Sharma"/>
    <x v="0"/>
    <x v="5"/>
    <x v="3"/>
    <s v="Karnataka"/>
    <s v="Mysuru"/>
    <n v="2"/>
    <n v="16740.3"/>
    <n v="0.15"/>
    <n v="18689.21"/>
    <x v="2"/>
    <x v="1"/>
    <x v="0"/>
    <n v="0.3"/>
    <n v="4.4999999999999998E-2"/>
    <n v="1.35E-2"/>
    <n v="-18689.196499999998"/>
    <n v="-1384384.9259259258"/>
    <n v="2025"/>
    <x v="8"/>
    <n v="11"/>
    <s v="Q4"/>
  </r>
  <r>
    <s v="ORD-02018"/>
    <d v="2025-06-10T00:00:00"/>
    <s v="CUST-1892"/>
    <s v="Arjun Patel"/>
    <x v="4"/>
    <x v="19"/>
    <x v="0"/>
    <s v="Punjab"/>
    <s v="Ludhiana"/>
    <n v="1"/>
    <n v="8781.94"/>
    <n v="0.05"/>
    <n v="6710.05"/>
    <x v="0"/>
    <x v="2"/>
    <x v="2"/>
    <n v="0.05"/>
    <n v="2.5000000000000005E-3"/>
    <n v="1.2500000000000003E-4"/>
    <n v="-6710.0498750000006"/>
    <n v="-53680398.999999993"/>
    <n v="2025"/>
    <x v="9"/>
    <n v="6"/>
    <s v="Q2"/>
  </r>
  <r>
    <s v="ORD-02019"/>
    <d v="2025-06-28T00:00:00"/>
    <s v="CUST-1374"/>
    <s v="Meera Nair"/>
    <x v="4"/>
    <x v="19"/>
    <x v="2"/>
    <s v="Rajasthan"/>
    <s v="Jaipur"/>
    <n v="1"/>
    <n v="8135.74"/>
    <n v="0.1"/>
    <n v="4762.3599999999997"/>
    <x v="4"/>
    <x v="0"/>
    <x v="0"/>
    <n v="0.1"/>
    <n v="1.0000000000000002E-2"/>
    <n v="1.0000000000000002E-3"/>
    <n v="-4762.3589999999995"/>
    <n v="-4762358.9999999981"/>
    <n v="2025"/>
    <x v="9"/>
    <n v="6"/>
    <s v="Q2"/>
  </r>
  <r>
    <s v="ORD-02020"/>
    <d v="2025-07-25T00:00:00"/>
    <s v="CUST-2022"/>
    <s v="Ananya Joshi"/>
    <x v="0"/>
    <x v="11"/>
    <x v="2"/>
    <s v="Rajasthan"/>
    <s v="Jaipur"/>
    <n v="1"/>
    <n v="6191.11"/>
    <n v="0.1"/>
    <n v="3772.96"/>
    <x v="0"/>
    <x v="2"/>
    <x v="1"/>
    <n v="0.1"/>
    <n v="1.0000000000000002E-2"/>
    <n v="1.0000000000000002E-3"/>
    <n v="-3772.9589999999998"/>
    <n v="-3772958.9999999991"/>
    <n v="2025"/>
    <x v="4"/>
    <n v="7"/>
    <s v="Q3"/>
  </r>
  <r>
    <s v="ORD-02021"/>
    <d v="2025-01-12T00:00:00"/>
    <s v="CUST-2069"/>
    <s v="Isha Kumar"/>
    <x v="4"/>
    <x v="15"/>
    <x v="3"/>
    <s v="Tamil Nadu"/>
    <s v="Coimbatore"/>
    <n v="1"/>
    <n v="8681.8700000000008"/>
    <n v="0.05"/>
    <n v="6133.96"/>
    <x v="3"/>
    <x v="1"/>
    <x v="0"/>
    <n v="0.05"/>
    <n v="2.5000000000000005E-3"/>
    <n v="1.2500000000000003E-4"/>
    <n v="-6133.9598750000005"/>
    <n v="-49071678.999999993"/>
    <n v="2025"/>
    <x v="5"/>
    <n v="1"/>
    <s v="Q1"/>
  </r>
  <r>
    <s v="ORD-02022"/>
    <d v="2025-10-03T00:00:00"/>
    <s v="CUST-1815"/>
    <s v="Isha Patel"/>
    <x v="2"/>
    <x v="10"/>
    <x v="3"/>
    <s v="Telangana"/>
    <s v="Warangal"/>
    <n v="1"/>
    <n v="5761.81"/>
    <n v="0.1"/>
    <n v="3666.98"/>
    <x v="1"/>
    <x v="2"/>
    <x v="2"/>
    <n v="0.1"/>
    <n v="1.0000000000000002E-2"/>
    <n v="1.0000000000000002E-3"/>
    <n v="-3666.9789999999998"/>
    <n v="-3666978.9999999991"/>
    <n v="2025"/>
    <x v="10"/>
    <n v="10"/>
    <s v="Q4"/>
  </r>
  <r>
    <s v="ORD-02023"/>
    <d v="2025-06-30T00:00:00"/>
    <s v="CUST-2556"/>
    <s v="Arjun Rao"/>
    <x v="3"/>
    <x v="13"/>
    <x v="2"/>
    <s v="Goa"/>
    <s v="Panaji"/>
    <n v="1"/>
    <n v="54660.65"/>
    <n v="0.1"/>
    <n v="40499.760000000002"/>
    <x v="1"/>
    <x v="1"/>
    <x v="0"/>
    <n v="0.1"/>
    <n v="1.0000000000000002E-2"/>
    <n v="1.0000000000000002E-3"/>
    <n v="-40499.759000000005"/>
    <n v="-40499758.999999993"/>
    <n v="2025"/>
    <x v="9"/>
    <n v="6"/>
    <s v="Q2"/>
  </r>
  <r>
    <s v="ORD-02024"/>
    <d v="2025-08-30T00:00:00"/>
    <s v="CUST-1124"/>
    <s v="Arjun Rao"/>
    <x v="3"/>
    <x v="18"/>
    <x v="0"/>
    <s v="Haryana"/>
    <s v="Faridabad"/>
    <n v="1"/>
    <n v="2463.48"/>
    <n v="0"/>
    <n v="1592.34"/>
    <x v="2"/>
    <x v="0"/>
    <x v="2"/>
    <n v="0"/>
    <n v="0"/>
    <n v="0"/>
    <n v="-1592.34"/>
    <e v="#DIV/0!"/>
    <n v="2025"/>
    <x v="7"/>
    <n v="8"/>
    <s v="Q3"/>
  </r>
  <r>
    <s v="ORD-02025"/>
    <d v="2025-08-04T00:00:00"/>
    <s v="CUST-1658"/>
    <s v="Meera Kumar"/>
    <x v="4"/>
    <x v="19"/>
    <x v="1"/>
    <s v="Chhattisgarh"/>
    <s v="Bilaspur"/>
    <n v="2"/>
    <n v="8611.0300000000007"/>
    <n v="0"/>
    <n v="15073.67"/>
    <x v="1"/>
    <x v="1"/>
    <x v="2"/>
    <n v="0"/>
    <n v="0"/>
    <n v="0"/>
    <n v="-15073.67"/>
    <e v="#DIV/0!"/>
    <n v="2025"/>
    <x v="7"/>
    <n v="8"/>
    <s v="Q3"/>
  </r>
  <r>
    <s v="ORD-02026"/>
    <d v="2025-09-08T00:00:00"/>
    <s v="CUST-1230"/>
    <s v="Rohan Nair"/>
    <x v="3"/>
    <x v="13"/>
    <x v="2"/>
    <s v="Maharashtra"/>
    <s v="Mumbai"/>
    <n v="1"/>
    <n v="50908.73"/>
    <n v="0.1"/>
    <n v="38236.449999999997"/>
    <x v="2"/>
    <x v="0"/>
    <x v="1"/>
    <n v="0.1"/>
    <n v="1.0000000000000002E-2"/>
    <n v="1.0000000000000002E-3"/>
    <n v="-38236.449000000001"/>
    <n v="-38236448.999999993"/>
    <n v="2025"/>
    <x v="2"/>
    <n v="9"/>
    <s v="Q3"/>
  </r>
  <r>
    <s v="ORD-02027"/>
    <d v="2025-10-26T00:00:00"/>
    <s v="CUST-2359"/>
    <s v="Ananya Nair"/>
    <x v="2"/>
    <x v="23"/>
    <x v="4"/>
    <s v="West Bengal"/>
    <s v="Durgapur"/>
    <n v="3"/>
    <n v="5468.59"/>
    <n v="0.05"/>
    <n v="11680.14"/>
    <x v="1"/>
    <x v="1"/>
    <x v="2"/>
    <n v="0.15000000000000002"/>
    <n v="7.5000000000000015E-3"/>
    <n v="1.1250000000000003E-3"/>
    <n v="-11680.138874999999"/>
    <n v="-10382345.666666662"/>
    <n v="2025"/>
    <x v="10"/>
    <n v="10"/>
    <s v="Q4"/>
  </r>
  <r>
    <s v="ORD-02028"/>
    <d v="2025-05-06T00:00:00"/>
    <s v="CUST-1573"/>
    <s v="Arjun Reddy"/>
    <x v="2"/>
    <x v="20"/>
    <x v="3"/>
    <s v="Karnataka"/>
    <s v="Bengaluru"/>
    <n v="3"/>
    <n v="938.06"/>
    <n v="0.05"/>
    <n v="1745.74"/>
    <x v="4"/>
    <x v="0"/>
    <x v="2"/>
    <n v="0.15000000000000002"/>
    <n v="7.5000000000000015E-3"/>
    <n v="1.1250000000000003E-3"/>
    <n v="-1745.738875"/>
    <n v="-1551767.8888888885"/>
    <n v="2025"/>
    <x v="6"/>
    <n v="5"/>
    <s v="Q2"/>
  </r>
  <r>
    <s v="ORD-02029"/>
    <d v="2025-08-05T00:00:00"/>
    <s v="CUST-1121"/>
    <s v="Aarav Rao"/>
    <x v="1"/>
    <x v="17"/>
    <x v="0"/>
    <s v="Haryana"/>
    <s v="Faridabad"/>
    <n v="3"/>
    <n v="1354.7"/>
    <n v="0"/>
    <n v="2621.58"/>
    <x v="3"/>
    <x v="1"/>
    <x v="0"/>
    <n v="0"/>
    <n v="0"/>
    <n v="0"/>
    <n v="-2621.58"/>
    <e v="#DIV/0!"/>
    <n v="2025"/>
    <x v="7"/>
    <n v="8"/>
    <s v="Q3"/>
  </r>
  <r>
    <s v="ORD-02030"/>
    <d v="2025-11-02T00:00:00"/>
    <s v="CUST-2280"/>
    <s v="Priya Gupta"/>
    <x v="0"/>
    <x v="6"/>
    <x v="1"/>
    <s v="Madhya Pradesh"/>
    <s v="Indore"/>
    <n v="1"/>
    <n v="17347.13"/>
    <n v="0"/>
    <n v="11471.84"/>
    <x v="2"/>
    <x v="1"/>
    <x v="0"/>
    <n v="0"/>
    <n v="0"/>
    <n v="0"/>
    <n v="-11471.84"/>
    <e v="#DIV/0!"/>
    <n v="2025"/>
    <x v="8"/>
    <n v="11"/>
    <s v="Q4"/>
  </r>
  <r>
    <s v="ORD-02031"/>
    <d v="2025-10-12T00:00:00"/>
    <s v="CUST-2506"/>
    <s v="Meera Gupta"/>
    <x v="3"/>
    <x v="13"/>
    <x v="2"/>
    <s v="Goa"/>
    <s v="Margao"/>
    <n v="3"/>
    <n v="33292.99"/>
    <n v="0.1"/>
    <n v="59936.73"/>
    <x v="1"/>
    <x v="1"/>
    <x v="1"/>
    <n v="0.30000000000000004"/>
    <n v="3.0000000000000006E-2"/>
    <n v="9.0000000000000028E-3"/>
    <n v="-59936.721000000005"/>
    <n v="-6659635.6666666651"/>
    <n v="2025"/>
    <x v="10"/>
    <n v="10"/>
    <s v="Q4"/>
  </r>
  <r>
    <s v="ORD-02032"/>
    <d v="2025-07-04T00:00:00"/>
    <s v="CUST-1517"/>
    <s v="Isha Joshi"/>
    <x v="3"/>
    <x v="18"/>
    <x v="3"/>
    <s v="Karnataka"/>
    <s v="Mysuru"/>
    <n v="1"/>
    <n v="26763.98"/>
    <n v="0.1"/>
    <n v="19658.37"/>
    <x v="1"/>
    <x v="1"/>
    <x v="1"/>
    <n v="0.1"/>
    <n v="1.0000000000000002E-2"/>
    <n v="1.0000000000000002E-3"/>
    <n v="-19658.368999999999"/>
    <n v="-19658368.999999993"/>
    <n v="2025"/>
    <x v="4"/>
    <n v="7"/>
    <s v="Q3"/>
  </r>
  <r>
    <s v="ORD-02033"/>
    <d v="2025-02-08T00:00:00"/>
    <s v="CUST-1314"/>
    <s v="Aarav Sharma"/>
    <x v="2"/>
    <x v="8"/>
    <x v="0"/>
    <s v="Punjab"/>
    <s v="Ludhiana"/>
    <n v="1"/>
    <n v="5943.61"/>
    <n v="0.1"/>
    <n v="4669.01"/>
    <x v="3"/>
    <x v="1"/>
    <x v="2"/>
    <n v="0.1"/>
    <n v="1.0000000000000002E-2"/>
    <n v="1.0000000000000002E-3"/>
    <n v="-4669.009"/>
    <n v="-4669008.9999999991"/>
    <n v="2025"/>
    <x v="11"/>
    <n v="2"/>
    <s v="Q1"/>
  </r>
  <r>
    <s v="ORD-02034"/>
    <d v="2025-08-11T00:00:00"/>
    <s v="CUST-2361"/>
    <s v="Neha Reddy"/>
    <x v="2"/>
    <x v="23"/>
    <x v="4"/>
    <s v="Bihar"/>
    <s v="Patna"/>
    <n v="1"/>
    <n v="976.45"/>
    <n v="0.05"/>
    <n v="757.4"/>
    <x v="1"/>
    <x v="1"/>
    <x v="1"/>
    <n v="0.05"/>
    <n v="2.5000000000000005E-3"/>
    <n v="1.2500000000000003E-4"/>
    <n v="-757.39987499999995"/>
    <n v="-6059198.9999999981"/>
    <n v="2025"/>
    <x v="7"/>
    <n v="8"/>
    <s v="Q3"/>
  </r>
  <r>
    <s v="ORD-02035"/>
    <d v="2025-07-03T00:00:00"/>
    <s v="CUST-1077"/>
    <s v="Aarav Gupta"/>
    <x v="2"/>
    <x v="10"/>
    <x v="1"/>
    <s v="Chhattisgarh"/>
    <s v="Bilaspur"/>
    <n v="4"/>
    <n v="3151.82"/>
    <n v="0.15"/>
    <n v="8784.49"/>
    <x v="4"/>
    <x v="2"/>
    <x v="1"/>
    <n v="0.6"/>
    <n v="0.09"/>
    <n v="5.3999999999999999E-2"/>
    <n v="-8784.4359999999997"/>
    <n v="-162674.74074074073"/>
    <n v="2025"/>
    <x v="4"/>
    <n v="7"/>
    <s v="Q3"/>
  </r>
  <r>
    <s v="ORD-02036"/>
    <d v="2025-06-27T00:00:00"/>
    <s v="CUST-1828"/>
    <s v="Priya Rao"/>
    <x v="1"/>
    <x v="9"/>
    <x v="2"/>
    <s v="Goa"/>
    <s v="Margao"/>
    <n v="1"/>
    <n v="2034.58"/>
    <n v="0.1"/>
    <n v="1586.08"/>
    <x v="0"/>
    <x v="0"/>
    <x v="2"/>
    <n v="0.1"/>
    <n v="1.0000000000000002E-2"/>
    <n v="1.0000000000000002E-3"/>
    <n v="-1586.079"/>
    <n v="-1586078.9999999995"/>
    <n v="2025"/>
    <x v="9"/>
    <n v="6"/>
    <s v="Q2"/>
  </r>
  <r>
    <s v="ORD-02037"/>
    <d v="2025-10-21T00:00:00"/>
    <s v="CUST-1100"/>
    <s v="Neha Rao"/>
    <x v="3"/>
    <x v="3"/>
    <x v="0"/>
    <s v="Punjab"/>
    <s v="Amritsar"/>
    <n v="4"/>
    <n v="23715.56"/>
    <n v="0.1"/>
    <n v="55108.74"/>
    <x v="4"/>
    <x v="1"/>
    <x v="2"/>
    <n v="0.4"/>
    <n v="4.0000000000000008E-2"/>
    <n v="1.6000000000000004E-2"/>
    <n v="-55108.723999999995"/>
    <n v="-3444295.2499999991"/>
    <n v="2025"/>
    <x v="10"/>
    <n v="10"/>
    <s v="Q4"/>
  </r>
  <r>
    <s v="ORD-02038"/>
    <d v="2025-12-06T00:00:00"/>
    <s v="CUST-1296"/>
    <s v="Arjun Sharma"/>
    <x v="4"/>
    <x v="15"/>
    <x v="3"/>
    <s v="Tamil Nadu"/>
    <s v="Coimbatore"/>
    <n v="1"/>
    <n v="3115.38"/>
    <n v="0"/>
    <n v="2011.97"/>
    <x v="1"/>
    <x v="1"/>
    <x v="2"/>
    <n v="0"/>
    <n v="0"/>
    <n v="0"/>
    <n v="-2011.97"/>
    <e v="#DIV/0!"/>
    <n v="2025"/>
    <x v="1"/>
    <n v="12"/>
    <s v="Q4"/>
  </r>
  <r>
    <s v="ORD-02039"/>
    <d v="2025-05-31T00:00:00"/>
    <s v="CUST-2282"/>
    <s v="Vikram Reddy"/>
    <x v="2"/>
    <x v="10"/>
    <x v="0"/>
    <s v="Punjab"/>
    <s v="Ludhiana"/>
    <n v="4"/>
    <n v="1786.49"/>
    <n v="0.05"/>
    <n v="5790.31"/>
    <x v="1"/>
    <x v="1"/>
    <x v="0"/>
    <n v="0.2"/>
    <n v="1.0000000000000002E-2"/>
    <n v="2.0000000000000005E-3"/>
    <n v="-5790.308"/>
    <n v="-2895153.9999999995"/>
    <n v="2025"/>
    <x v="6"/>
    <n v="5"/>
    <s v="Q2"/>
  </r>
  <r>
    <s v="ORD-02040"/>
    <d v="2025-05-06T00:00:00"/>
    <s v="CUST-1985"/>
    <s v="Arjun Reddy"/>
    <x v="3"/>
    <x v="13"/>
    <x v="1"/>
    <s v="Madhya Pradesh"/>
    <s v="Indore"/>
    <n v="4"/>
    <n v="12479.84"/>
    <n v="0.15"/>
    <n v="32390.16"/>
    <x v="0"/>
    <x v="0"/>
    <x v="1"/>
    <n v="0.6"/>
    <n v="0.09"/>
    <n v="5.3999999999999999E-2"/>
    <n v="-32390.106"/>
    <n v="-599816.77777777775"/>
    <n v="2025"/>
    <x v="6"/>
    <n v="5"/>
    <s v="Q2"/>
  </r>
  <r>
    <s v="ORD-02041"/>
    <d v="2025-10-28T00:00:00"/>
    <s v="CUST-2461"/>
    <s v="Aarav Patel"/>
    <x v="0"/>
    <x v="6"/>
    <x v="3"/>
    <s v="Karnataka"/>
    <s v="Bengaluru"/>
    <n v="4"/>
    <n v="11779.03"/>
    <n v="0.05"/>
    <n v="30638.85"/>
    <x v="0"/>
    <x v="0"/>
    <x v="0"/>
    <n v="0.2"/>
    <n v="1.0000000000000002E-2"/>
    <n v="2.0000000000000005E-3"/>
    <n v="-30638.847999999998"/>
    <n v="-15319423.999999996"/>
    <n v="2025"/>
    <x v="10"/>
    <n v="10"/>
    <s v="Q4"/>
  </r>
  <r>
    <s v="ORD-02042"/>
    <d v="2025-11-04T00:00:00"/>
    <s v="CUST-1707"/>
    <s v="Kiran Patel"/>
    <x v="1"/>
    <x v="17"/>
    <x v="2"/>
    <s v="Maharashtra"/>
    <s v="Nagpur"/>
    <n v="2"/>
    <n v="4617.13"/>
    <n v="0.1"/>
    <n v="5585.02"/>
    <x v="4"/>
    <x v="1"/>
    <x v="1"/>
    <n v="0.2"/>
    <n v="2.0000000000000004E-2"/>
    <n v="4.000000000000001E-3"/>
    <n v="-5585.0160000000005"/>
    <n v="-1396253.9999999998"/>
    <n v="2025"/>
    <x v="8"/>
    <n v="11"/>
    <s v="Q4"/>
  </r>
  <r>
    <s v="ORD-02043"/>
    <d v="2025-12-02T00:00:00"/>
    <s v="CUST-1523"/>
    <s v="Rahul Patel"/>
    <x v="4"/>
    <x v="12"/>
    <x v="0"/>
    <s v="Delhi"/>
    <s v="Delhi"/>
    <n v="3"/>
    <n v="4825.24"/>
    <n v="0.1"/>
    <n v="10133.469999999999"/>
    <x v="1"/>
    <x v="1"/>
    <x v="1"/>
    <n v="0.30000000000000004"/>
    <n v="3.0000000000000006E-2"/>
    <n v="9.0000000000000028E-3"/>
    <n v="-10133.460999999999"/>
    <n v="-1125940.1111111108"/>
    <n v="2025"/>
    <x v="1"/>
    <n v="12"/>
    <s v="Q4"/>
  </r>
  <r>
    <s v="ORD-02044"/>
    <d v="2025-08-22T00:00:00"/>
    <s v="CUST-1778"/>
    <s v="Priya Kumar"/>
    <x v="3"/>
    <x v="3"/>
    <x v="0"/>
    <s v="Uttar Pradesh"/>
    <s v="Kanpur"/>
    <n v="4"/>
    <n v="20421.38"/>
    <n v="0"/>
    <n v="64168.7"/>
    <x v="3"/>
    <x v="1"/>
    <x v="2"/>
    <n v="0"/>
    <n v="0"/>
    <n v="0"/>
    <n v="-64168.7"/>
    <e v="#DIV/0!"/>
    <n v="2025"/>
    <x v="7"/>
    <n v="8"/>
    <s v="Q3"/>
  </r>
  <r>
    <s v="ORD-02045"/>
    <d v="2025-01-08T00:00:00"/>
    <s v="CUST-2564"/>
    <s v="Rohan Kumar"/>
    <x v="2"/>
    <x v="23"/>
    <x v="2"/>
    <s v="Maharashtra"/>
    <s v="Pune"/>
    <n v="1"/>
    <n v="1450.46"/>
    <n v="0.1"/>
    <n v="1066.8599999999999"/>
    <x v="1"/>
    <x v="1"/>
    <x v="1"/>
    <n v="0.1"/>
    <n v="1.0000000000000002E-2"/>
    <n v="1.0000000000000002E-3"/>
    <n v="-1066.8589999999999"/>
    <n v="-1066858.9999999998"/>
    <n v="2025"/>
    <x v="5"/>
    <n v="1"/>
    <s v="Q1"/>
  </r>
  <r>
    <s v="ORD-02046"/>
    <d v="2025-12-07T00:00:00"/>
    <s v="CUST-2143"/>
    <s v="Ananya Nair"/>
    <x v="3"/>
    <x v="13"/>
    <x v="2"/>
    <s v="Gujarat"/>
    <s v="Ahmedabad"/>
    <n v="1"/>
    <n v="54214.1"/>
    <n v="0"/>
    <n v="42720.73"/>
    <x v="3"/>
    <x v="0"/>
    <x v="2"/>
    <n v="0"/>
    <n v="0"/>
    <n v="0"/>
    <n v="-42720.73"/>
    <e v="#DIV/0!"/>
    <n v="2025"/>
    <x v="1"/>
    <n v="12"/>
    <s v="Q4"/>
  </r>
  <r>
    <s v="ORD-02047"/>
    <d v="2025-05-09T00:00:00"/>
    <s v="CUST-1395"/>
    <s v="Priya Patel"/>
    <x v="3"/>
    <x v="14"/>
    <x v="0"/>
    <s v="Haryana"/>
    <s v="Faridabad"/>
    <n v="2"/>
    <n v="63189.75"/>
    <n v="0.1"/>
    <n v="91835.71"/>
    <x v="2"/>
    <x v="1"/>
    <x v="1"/>
    <n v="0.2"/>
    <n v="2.0000000000000004E-2"/>
    <n v="4.000000000000001E-3"/>
    <n v="-91835.706000000006"/>
    <n v="-22958926.499999996"/>
    <n v="2025"/>
    <x v="6"/>
    <n v="5"/>
    <s v="Q2"/>
  </r>
  <r>
    <s v="ORD-02048"/>
    <d v="2025-09-21T00:00:00"/>
    <s v="CUST-2521"/>
    <s v="Isha Patel"/>
    <x v="2"/>
    <x v="23"/>
    <x v="3"/>
    <s v="Tamil Nadu"/>
    <s v="Chennai"/>
    <n v="1"/>
    <n v="2704.43"/>
    <n v="0.2"/>
    <n v="1743.06"/>
    <x v="0"/>
    <x v="1"/>
    <x v="2"/>
    <n v="0.2"/>
    <n v="4.0000000000000008E-2"/>
    <n v="8.0000000000000019E-3"/>
    <n v="-1743.0519999999999"/>
    <n v="-217881.49999999994"/>
    <n v="2025"/>
    <x v="2"/>
    <n v="9"/>
    <s v="Q3"/>
  </r>
  <r>
    <s v="ORD-02049"/>
    <d v="2025-06-06T00:00:00"/>
    <s v="CUST-2273"/>
    <s v="Arjun Nair"/>
    <x v="2"/>
    <x v="23"/>
    <x v="4"/>
    <s v="Bihar"/>
    <s v="Patna"/>
    <n v="3"/>
    <n v="2320.27"/>
    <n v="0.2"/>
    <n v="3527.23"/>
    <x v="1"/>
    <x v="1"/>
    <x v="0"/>
    <n v="0.60000000000000009"/>
    <n v="0.12000000000000002"/>
    <n v="7.2000000000000022E-2"/>
    <n v="-3527.1579999999999"/>
    <n v="-48988.30555555554"/>
    <n v="2025"/>
    <x v="9"/>
    <n v="6"/>
    <s v="Q2"/>
  </r>
  <r>
    <s v="ORD-02050"/>
    <d v="2025-12-18T00:00:00"/>
    <s v="CUST-2031"/>
    <s v="Sneha Kumar"/>
    <x v="1"/>
    <x v="7"/>
    <x v="2"/>
    <s v="Maharashtra"/>
    <s v="Pune"/>
    <n v="1"/>
    <n v="3107.09"/>
    <n v="0.1"/>
    <n v="2250.96"/>
    <x v="3"/>
    <x v="1"/>
    <x v="0"/>
    <n v="0.1"/>
    <n v="1.0000000000000002E-2"/>
    <n v="1.0000000000000002E-3"/>
    <n v="-2250.9589999999998"/>
    <n v="-2250958.9999999991"/>
    <n v="2025"/>
    <x v="1"/>
    <n v="12"/>
    <s v="Q4"/>
  </r>
  <r>
    <s v="ORD-02051"/>
    <d v="2025-12-24T00:00:00"/>
    <s v="CUST-2437"/>
    <s v="Rahul Verma"/>
    <x v="0"/>
    <x v="5"/>
    <x v="4"/>
    <s v="West Bengal"/>
    <s v="Kolkata"/>
    <n v="2"/>
    <n v="14113.19"/>
    <n v="0.05"/>
    <n v="17737.27"/>
    <x v="1"/>
    <x v="0"/>
    <x v="1"/>
    <n v="0.1"/>
    <n v="5.000000000000001E-3"/>
    <n v="5.0000000000000012E-4"/>
    <n v="-17737.269500000002"/>
    <n v="-35474538.999999993"/>
    <n v="2025"/>
    <x v="1"/>
    <n v="12"/>
    <s v="Q4"/>
  </r>
  <r>
    <s v="ORD-02052"/>
    <d v="2025-01-05T00:00:00"/>
    <s v="CUST-1961"/>
    <s v="Priya Joshi"/>
    <x v="3"/>
    <x v="16"/>
    <x v="0"/>
    <s v="Haryana"/>
    <s v="Faridabad"/>
    <n v="1"/>
    <n v="30418.080000000002"/>
    <n v="0.1"/>
    <n v="20537.439999999999"/>
    <x v="0"/>
    <x v="2"/>
    <x v="0"/>
    <n v="0.1"/>
    <n v="1.0000000000000002E-2"/>
    <n v="1.0000000000000002E-3"/>
    <n v="-20537.438999999998"/>
    <n v="-20537438.999999993"/>
    <n v="2025"/>
    <x v="5"/>
    <n v="1"/>
    <s v="Q1"/>
  </r>
  <r>
    <s v="ORD-02053"/>
    <d v="2025-03-27T00:00:00"/>
    <s v="CUST-2460"/>
    <s v="Vikram Singh"/>
    <x v="0"/>
    <x v="5"/>
    <x v="4"/>
    <s v="Odisha"/>
    <s v="Bhubaneswar"/>
    <n v="1"/>
    <n v="11600.27"/>
    <n v="0.1"/>
    <n v="7157.29"/>
    <x v="1"/>
    <x v="1"/>
    <x v="2"/>
    <n v="0.1"/>
    <n v="1.0000000000000002E-2"/>
    <n v="1.0000000000000002E-3"/>
    <n v="-7157.2889999999998"/>
    <n v="-7157288.9999999981"/>
    <n v="2025"/>
    <x v="3"/>
    <n v="3"/>
    <s v="Q1"/>
  </r>
  <r>
    <s v="ORD-02054"/>
    <d v="2025-06-24T00:00:00"/>
    <s v="CUST-1655"/>
    <s v="Ananya Joshi"/>
    <x v="3"/>
    <x v="14"/>
    <x v="1"/>
    <s v="Chhattisgarh"/>
    <s v="Bilaspur"/>
    <n v="1"/>
    <n v="47000.87"/>
    <n v="0"/>
    <n v="37457.449999999997"/>
    <x v="4"/>
    <x v="1"/>
    <x v="1"/>
    <n v="0"/>
    <n v="0"/>
    <n v="0"/>
    <n v="-37457.449999999997"/>
    <e v="#DIV/0!"/>
    <n v="2025"/>
    <x v="9"/>
    <n v="6"/>
    <s v="Q2"/>
  </r>
  <r>
    <s v="ORD-02055"/>
    <d v="2025-10-17T00:00:00"/>
    <s v="CUST-2543"/>
    <s v="Rahul Patel"/>
    <x v="3"/>
    <x v="18"/>
    <x v="2"/>
    <s v="Goa"/>
    <s v="Panaji"/>
    <n v="3"/>
    <n v="62497.61"/>
    <n v="0"/>
    <n v="130941.44"/>
    <x v="3"/>
    <x v="0"/>
    <x v="2"/>
    <n v="0"/>
    <n v="0"/>
    <n v="0"/>
    <n v="-130941.44"/>
    <e v="#DIV/0!"/>
    <n v="2025"/>
    <x v="10"/>
    <n v="10"/>
    <s v="Q4"/>
  </r>
  <r>
    <s v="ORD-02056"/>
    <d v="2025-07-12T00:00:00"/>
    <s v="CUST-2476"/>
    <s v="Ananya Gupta"/>
    <x v="0"/>
    <x v="11"/>
    <x v="4"/>
    <s v="Bihar"/>
    <s v="Gaya"/>
    <n v="1"/>
    <n v="3555.15"/>
    <n v="0.1"/>
    <n v="2742.84"/>
    <x v="0"/>
    <x v="0"/>
    <x v="1"/>
    <n v="0.1"/>
    <n v="1.0000000000000002E-2"/>
    <n v="1.0000000000000002E-3"/>
    <n v="-2742.8389999999999"/>
    <n v="-2742838.9999999991"/>
    <n v="2025"/>
    <x v="4"/>
    <n v="7"/>
    <s v="Q3"/>
  </r>
  <r>
    <s v="ORD-02057"/>
    <d v="2025-11-07T00:00:00"/>
    <s v="CUST-1567"/>
    <s v="Ananya Singh"/>
    <x v="0"/>
    <x v="4"/>
    <x v="1"/>
    <s v="Madhya Pradesh"/>
    <s v="Bhopal"/>
    <n v="3"/>
    <n v="17954.72"/>
    <n v="0"/>
    <n v="34066.36"/>
    <x v="1"/>
    <x v="0"/>
    <x v="1"/>
    <n v="0"/>
    <n v="0"/>
    <n v="0"/>
    <n v="-34066.36"/>
    <e v="#DIV/0!"/>
    <n v="2025"/>
    <x v="8"/>
    <n v="11"/>
    <s v="Q4"/>
  </r>
  <r>
    <s v="ORD-02058"/>
    <d v="2025-04-29T00:00:00"/>
    <s v="CUST-2044"/>
    <s v="Kiran Gupta"/>
    <x v="3"/>
    <x v="18"/>
    <x v="0"/>
    <s v="Punjab"/>
    <s v="Amritsar"/>
    <n v="3"/>
    <n v="26401.95"/>
    <n v="0.15"/>
    <n v="50007.94"/>
    <x v="0"/>
    <x v="1"/>
    <x v="1"/>
    <n v="0.44999999999999996"/>
    <n v="6.7499999999999991E-2"/>
    <n v="3.0374999999999992E-2"/>
    <n v="-50007.909625"/>
    <n v="-1646350.934156379"/>
    <n v="2025"/>
    <x v="0"/>
    <n v="4"/>
    <s v="Q2"/>
  </r>
  <r>
    <s v="ORD-02059"/>
    <d v="2025-08-06T00:00:00"/>
    <s v="CUST-1003"/>
    <s v="Vikram Verma"/>
    <x v="2"/>
    <x v="20"/>
    <x v="3"/>
    <s v="Tamil Nadu"/>
    <s v="Coimbatore"/>
    <n v="2"/>
    <n v="5173.12"/>
    <n v="0.05"/>
    <n v="7186.38"/>
    <x v="3"/>
    <x v="1"/>
    <x v="1"/>
    <n v="0.1"/>
    <n v="5.000000000000001E-3"/>
    <n v="5.0000000000000012E-4"/>
    <n v="-7186.3795"/>
    <n v="-14372758.999999996"/>
    <n v="2025"/>
    <x v="7"/>
    <n v="8"/>
    <s v="Q3"/>
  </r>
  <r>
    <s v="ORD-02060"/>
    <d v="2025-04-24T00:00:00"/>
    <s v="CUST-1413"/>
    <s v="Isha Nair"/>
    <x v="3"/>
    <x v="3"/>
    <x v="2"/>
    <s v="Goa"/>
    <s v="Margao"/>
    <n v="1"/>
    <n v="37848.31"/>
    <n v="0.05"/>
    <n v="24080.99"/>
    <x v="1"/>
    <x v="0"/>
    <x v="2"/>
    <n v="0.05"/>
    <n v="2.5000000000000005E-3"/>
    <n v="1.2500000000000003E-4"/>
    <n v="-24080.989875000003"/>
    <n v="-192647918.99999997"/>
    <n v="2025"/>
    <x v="0"/>
    <n v="4"/>
    <s v="Q2"/>
  </r>
  <r>
    <s v="ORD-02061"/>
    <d v="2025-05-25T00:00:00"/>
    <s v="CUST-1020"/>
    <s v="Rohan Reddy"/>
    <x v="3"/>
    <x v="14"/>
    <x v="0"/>
    <s v="Punjab"/>
    <s v="Amritsar"/>
    <n v="1"/>
    <n v="32403.46"/>
    <n v="0.05"/>
    <n v="19645.509999999998"/>
    <x v="3"/>
    <x v="2"/>
    <x v="0"/>
    <n v="0.05"/>
    <n v="2.5000000000000005E-3"/>
    <n v="1.2500000000000003E-4"/>
    <n v="-19645.509875"/>
    <n v="-157164078.99999997"/>
    <n v="2025"/>
    <x v="6"/>
    <n v="5"/>
    <s v="Q2"/>
  </r>
  <r>
    <s v="ORD-02062"/>
    <d v="2025-01-26T00:00:00"/>
    <s v="CUST-1445"/>
    <s v="Vikram Rao"/>
    <x v="2"/>
    <x v="8"/>
    <x v="1"/>
    <s v="Chhattisgarh"/>
    <s v="Raipur"/>
    <n v="2"/>
    <n v="5007.3"/>
    <n v="0.15"/>
    <n v="5777.22"/>
    <x v="2"/>
    <x v="1"/>
    <x v="0"/>
    <n v="0.3"/>
    <n v="4.4999999999999998E-2"/>
    <n v="1.35E-2"/>
    <n v="-5777.2065000000002"/>
    <n v="-427941.22222222225"/>
    <n v="2025"/>
    <x v="5"/>
    <n v="1"/>
    <s v="Q1"/>
  </r>
  <r>
    <s v="ORD-02063"/>
    <d v="2025-05-16T00:00:00"/>
    <s v="CUST-1227"/>
    <s v="Isha Joshi"/>
    <x v="3"/>
    <x v="16"/>
    <x v="3"/>
    <s v="Telangana"/>
    <s v="Warangal"/>
    <n v="1"/>
    <n v="26630.37"/>
    <n v="0.15"/>
    <n v="14797.12"/>
    <x v="4"/>
    <x v="1"/>
    <x v="2"/>
    <n v="0.15"/>
    <n v="2.2499999999999999E-2"/>
    <n v="3.375E-3"/>
    <n v="-14797.116625000001"/>
    <n v="-4384330.8518518517"/>
    <n v="2025"/>
    <x v="6"/>
    <n v="5"/>
    <s v="Q2"/>
  </r>
  <r>
    <s v="ORD-02064"/>
    <d v="2025-10-30T00:00:00"/>
    <s v="CUST-2370"/>
    <s v="Vikram Kumar"/>
    <x v="2"/>
    <x v="20"/>
    <x v="3"/>
    <s v="Andhra Pradesh"/>
    <s v="Vijayawada"/>
    <n v="2"/>
    <n v="1232.33"/>
    <n v="0"/>
    <n v="1647.3"/>
    <x v="3"/>
    <x v="1"/>
    <x v="1"/>
    <n v="0"/>
    <n v="0"/>
    <n v="0"/>
    <n v="-1647.3"/>
    <e v="#DIV/0!"/>
    <n v="2025"/>
    <x v="10"/>
    <n v="10"/>
    <s v="Q4"/>
  </r>
  <r>
    <s v="ORD-02065"/>
    <d v="2025-08-20T00:00:00"/>
    <s v="CUST-1677"/>
    <s v="Ananya Joshi"/>
    <x v="3"/>
    <x v="3"/>
    <x v="0"/>
    <s v="Delhi"/>
    <s v="Delhi"/>
    <n v="4"/>
    <n v="32544.73"/>
    <n v="0.1"/>
    <n v="98801.59"/>
    <x v="0"/>
    <x v="1"/>
    <x v="1"/>
    <n v="0.4"/>
    <n v="4.0000000000000008E-2"/>
    <n v="1.6000000000000004E-2"/>
    <n v="-98801.573999999993"/>
    <n v="-6175098.3749999981"/>
    <n v="2025"/>
    <x v="7"/>
    <n v="8"/>
    <s v="Q3"/>
  </r>
  <r>
    <s v="ORD-02066"/>
    <d v="2025-03-17T00:00:00"/>
    <s v="CUST-2364"/>
    <s v="Rohan Rao"/>
    <x v="0"/>
    <x v="5"/>
    <x v="3"/>
    <s v="Andhra Pradesh"/>
    <s v="Visakhapatnam"/>
    <n v="1"/>
    <n v="9729.14"/>
    <n v="0.1"/>
    <n v="7078.46"/>
    <x v="0"/>
    <x v="1"/>
    <x v="1"/>
    <n v="0.1"/>
    <n v="1.0000000000000002E-2"/>
    <n v="1.0000000000000002E-3"/>
    <n v="-7078.4589999999998"/>
    <n v="-7078458.9999999981"/>
    <n v="2025"/>
    <x v="3"/>
    <n v="3"/>
    <s v="Q1"/>
  </r>
  <r>
    <s v="ORD-02067"/>
    <d v="2025-11-24T00:00:00"/>
    <s v="CUST-2075"/>
    <s v="Vikram Nair"/>
    <x v="3"/>
    <x v="3"/>
    <x v="4"/>
    <s v="West Bengal"/>
    <s v="Durgapur"/>
    <n v="2"/>
    <n v="14320.79"/>
    <n v="0.1"/>
    <n v="16932.18"/>
    <x v="1"/>
    <x v="0"/>
    <x v="2"/>
    <n v="0.2"/>
    <n v="2.0000000000000004E-2"/>
    <n v="4.000000000000001E-3"/>
    <n v="-16932.175999999999"/>
    <n v="-4233043.9999999991"/>
    <n v="2025"/>
    <x v="8"/>
    <n v="11"/>
    <s v="Q4"/>
  </r>
  <r>
    <s v="ORD-02068"/>
    <d v="2025-12-11T00:00:00"/>
    <s v="CUST-1373"/>
    <s v="Vikram Joshi"/>
    <x v="3"/>
    <x v="14"/>
    <x v="3"/>
    <s v="Tamil Nadu"/>
    <s v="Coimbatore"/>
    <n v="4"/>
    <n v="60911.83"/>
    <n v="0.1"/>
    <n v="187349.5"/>
    <x v="1"/>
    <x v="1"/>
    <x v="0"/>
    <n v="0.4"/>
    <n v="4.0000000000000008E-2"/>
    <n v="1.6000000000000004E-2"/>
    <n v="-187349.484"/>
    <n v="-11709342.749999996"/>
    <n v="2025"/>
    <x v="1"/>
    <n v="12"/>
    <s v="Q4"/>
  </r>
  <r>
    <s v="ORD-02069"/>
    <d v="2025-10-29T00:00:00"/>
    <s v="CUST-1682"/>
    <s v="Isha Sharma"/>
    <x v="2"/>
    <x v="8"/>
    <x v="0"/>
    <s v="Punjab"/>
    <s v="Ludhiana"/>
    <n v="3"/>
    <n v="1901.34"/>
    <n v="0"/>
    <n v="4852.32"/>
    <x v="0"/>
    <x v="0"/>
    <x v="1"/>
    <n v="0"/>
    <n v="0"/>
    <n v="0"/>
    <n v="-4852.32"/>
    <e v="#DIV/0!"/>
    <n v="2025"/>
    <x v="10"/>
    <n v="10"/>
    <s v="Q4"/>
  </r>
  <r>
    <s v="ORD-02070"/>
    <d v="2025-10-16T00:00:00"/>
    <s v="CUST-1969"/>
    <s v="Aarav Singh"/>
    <x v="4"/>
    <x v="24"/>
    <x v="2"/>
    <s v="Rajasthan"/>
    <s v="Udaipur"/>
    <n v="3"/>
    <n v="3978.43"/>
    <n v="0.05"/>
    <n v="7772.41"/>
    <x v="3"/>
    <x v="1"/>
    <x v="1"/>
    <n v="0.15000000000000002"/>
    <n v="7.5000000000000015E-3"/>
    <n v="1.1250000000000003E-3"/>
    <n v="-7772.4088750000001"/>
    <n v="-6908807.8888888871"/>
    <n v="2025"/>
    <x v="10"/>
    <n v="10"/>
    <s v="Q4"/>
  </r>
  <r>
    <s v="ORD-02071"/>
    <d v="2025-01-01T00:00:00"/>
    <s v="CUST-1353"/>
    <s v="Rahul Verma"/>
    <x v="3"/>
    <x v="13"/>
    <x v="0"/>
    <s v="Haryana"/>
    <s v="Gurugram"/>
    <n v="3"/>
    <n v="11338.04"/>
    <n v="0.05"/>
    <n v="20436.669999999998"/>
    <x v="0"/>
    <x v="2"/>
    <x v="1"/>
    <n v="0.15000000000000002"/>
    <n v="7.5000000000000015E-3"/>
    <n v="1.1250000000000003E-3"/>
    <n v="-20436.668874999999"/>
    <n v="-18165927.888888884"/>
    <n v="2025"/>
    <x v="5"/>
    <n v="1"/>
    <s v="Q1"/>
  </r>
  <r>
    <s v="ORD-02072"/>
    <d v="2025-05-27T00:00:00"/>
    <s v="CUST-2054"/>
    <s v="Isha Kumar"/>
    <x v="0"/>
    <x v="6"/>
    <x v="2"/>
    <s v="Goa"/>
    <s v="Margao"/>
    <n v="1"/>
    <n v="9969.2800000000007"/>
    <n v="0"/>
    <n v="7978.33"/>
    <x v="0"/>
    <x v="1"/>
    <x v="0"/>
    <n v="0"/>
    <n v="0"/>
    <n v="0"/>
    <n v="-7978.33"/>
    <e v="#DIV/0!"/>
    <n v="2025"/>
    <x v="6"/>
    <n v="5"/>
    <s v="Q2"/>
  </r>
  <r>
    <s v="ORD-02073"/>
    <d v="2025-10-14T00:00:00"/>
    <s v="CUST-1478"/>
    <s v="Rahul Joshi"/>
    <x v="2"/>
    <x v="8"/>
    <x v="3"/>
    <s v="Andhra Pradesh"/>
    <s v="Vijayawada"/>
    <n v="3"/>
    <n v="2430.41"/>
    <n v="0"/>
    <n v="5625.27"/>
    <x v="0"/>
    <x v="0"/>
    <x v="0"/>
    <n v="0"/>
    <n v="0"/>
    <n v="0"/>
    <n v="-5625.27"/>
    <e v="#DIV/0!"/>
    <n v="2025"/>
    <x v="10"/>
    <n v="10"/>
    <s v="Q4"/>
  </r>
  <r>
    <s v="ORD-02074"/>
    <d v="2025-05-22T00:00:00"/>
    <s v="CUST-1244"/>
    <s v="Priya Verma"/>
    <x v="0"/>
    <x v="5"/>
    <x v="3"/>
    <s v="Andhra Pradesh"/>
    <s v="Visakhapatnam"/>
    <n v="4"/>
    <n v="9164.41"/>
    <n v="0"/>
    <n v="26303.040000000001"/>
    <x v="1"/>
    <x v="0"/>
    <x v="0"/>
    <n v="0"/>
    <n v="0"/>
    <n v="0"/>
    <n v="-26303.040000000001"/>
    <e v="#DIV/0!"/>
    <n v="2025"/>
    <x v="6"/>
    <n v="5"/>
    <s v="Q2"/>
  </r>
  <r>
    <s v="ORD-02075"/>
    <d v="2025-02-22T00:00:00"/>
    <s v="CUST-2581"/>
    <s v="Neha Sharma"/>
    <x v="1"/>
    <x v="1"/>
    <x v="3"/>
    <s v="Tamil Nadu"/>
    <s v="Coimbatore"/>
    <n v="2"/>
    <n v="1316.93"/>
    <n v="0.1"/>
    <n v="1499.31"/>
    <x v="0"/>
    <x v="1"/>
    <x v="2"/>
    <n v="0.2"/>
    <n v="2.0000000000000004E-2"/>
    <n v="4.000000000000001E-3"/>
    <n v="-1499.306"/>
    <n v="-374826.49999999994"/>
    <n v="2025"/>
    <x v="11"/>
    <n v="2"/>
    <s v="Q1"/>
  </r>
  <r>
    <s v="ORD-02076"/>
    <d v="2025-10-31T00:00:00"/>
    <s v="CUST-1727"/>
    <s v="Ananya Gupta"/>
    <x v="3"/>
    <x v="18"/>
    <x v="4"/>
    <s v="Odisha"/>
    <s v="Bhubaneswar"/>
    <n v="1"/>
    <n v="4914.72"/>
    <n v="0"/>
    <n v="3213.26"/>
    <x v="2"/>
    <x v="1"/>
    <x v="2"/>
    <n v="0"/>
    <n v="0"/>
    <n v="0"/>
    <n v="-3213.26"/>
    <e v="#DIV/0!"/>
    <n v="2025"/>
    <x v="10"/>
    <n v="10"/>
    <s v="Q4"/>
  </r>
  <r>
    <s v="ORD-02077"/>
    <d v="2025-03-10T00:00:00"/>
    <s v="CUST-1408"/>
    <s v="Rahul Verma"/>
    <x v="4"/>
    <x v="15"/>
    <x v="2"/>
    <s v="Maharashtra"/>
    <s v="Pune"/>
    <n v="1"/>
    <n v="7123.43"/>
    <n v="0.1"/>
    <n v="4976.95"/>
    <x v="0"/>
    <x v="1"/>
    <x v="1"/>
    <n v="0.1"/>
    <n v="1.0000000000000002E-2"/>
    <n v="1.0000000000000002E-3"/>
    <n v="-4976.9489999999996"/>
    <n v="-4976948.9999999981"/>
    <n v="2025"/>
    <x v="3"/>
    <n v="3"/>
    <s v="Q1"/>
  </r>
  <r>
    <s v="ORD-02078"/>
    <d v="2025-12-27T00:00:00"/>
    <s v="CUST-2439"/>
    <s v="Arjun Joshi"/>
    <x v="0"/>
    <x v="5"/>
    <x v="1"/>
    <s v="Chhattisgarh"/>
    <s v="Bilaspur"/>
    <n v="1"/>
    <n v="11790.79"/>
    <n v="0.1"/>
    <n v="8432"/>
    <x v="3"/>
    <x v="1"/>
    <x v="2"/>
    <n v="0.1"/>
    <n v="1.0000000000000002E-2"/>
    <n v="1.0000000000000002E-3"/>
    <n v="-8431.9989999999998"/>
    <n v="-8431998.9999999981"/>
    <n v="2025"/>
    <x v="1"/>
    <n v="12"/>
    <s v="Q4"/>
  </r>
  <r>
    <s v="ORD-02079"/>
    <d v="2025-03-31T00:00:00"/>
    <s v="CUST-2047"/>
    <s v="Meera Kumar"/>
    <x v="0"/>
    <x v="4"/>
    <x v="3"/>
    <s v="Karnataka"/>
    <s v="Mysuru"/>
    <n v="1"/>
    <n v="6594.79"/>
    <n v="0.15"/>
    <n v="3776.3"/>
    <x v="0"/>
    <x v="1"/>
    <x v="2"/>
    <n v="0.15"/>
    <n v="2.2499999999999999E-2"/>
    <n v="3.375E-3"/>
    <n v="-3776.2966250000004"/>
    <n v="-1118902.7037037038"/>
    <n v="2025"/>
    <x v="3"/>
    <n v="3"/>
    <s v="Q1"/>
  </r>
  <r>
    <s v="ORD-02080"/>
    <d v="2025-08-08T00:00:00"/>
    <s v="CUST-1053"/>
    <s v="Kiran Singh"/>
    <x v="4"/>
    <x v="15"/>
    <x v="4"/>
    <s v="Odisha"/>
    <s v="Cuttack"/>
    <n v="2"/>
    <n v="903.7"/>
    <n v="0.1"/>
    <n v="1197.8399999999999"/>
    <x v="0"/>
    <x v="1"/>
    <x v="0"/>
    <n v="0.2"/>
    <n v="2.0000000000000004E-2"/>
    <n v="4.000000000000001E-3"/>
    <n v="-1197.836"/>
    <n v="-299458.99999999994"/>
    <n v="2025"/>
    <x v="7"/>
    <n v="8"/>
    <s v="Q3"/>
  </r>
  <r>
    <s v="ORD-02081"/>
    <d v="2025-07-11T00:00:00"/>
    <s v="CUST-2066"/>
    <s v="Sneha Gupta"/>
    <x v="2"/>
    <x v="8"/>
    <x v="3"/>
    <s v="Andhra Pradesh"/>
    <s v="Vijayawada"/>
    <n v="2"/>
    <n v="6112.8"/>
    <n v="0.2"/>
    <n v="8288.5499999999993"/>
    <x v="1"/>
    <x v="1"/>
    <x v="0"/>
    <n v="0.4"/>
    <n v="8.0000000000000016E-2"/>
    <n v="3.2000000000000008E-2"/>
    <n v="-8288.518"/>
    <n v="-259016.18749999994"/>
    <n v="2025"/>
    <x v="4"/>
    <n v="7"/>
    <s v="Q3"/>
  </r>
  <r>
    <s v="ORD-02082"/>
    <d v="2025-03-04T00:00:00"/>
    <s v="CUST-1881"/>
    <s v="Sneha Reddy"/>
    <x v="0"/>
    <x v="0"/>
    <x v="1"/>
    <s v="Madhya Pradesh"/>
    <s v="Bhopal"/>
    <n v="2"/>
    <n v="3637.45"/>
    <n v="0"/>
    <n v="4964.97"/>
    <x v="0"/>
    <x v="1"/>
    <x v="1"/>
    <n v="0"/>
    <n v="0"/>
    <n v="0"/>
    <n v="-4964.97"/>
    <e v="#DIV/0!"/>
    <n v="2025"/>
    <x v="3"/>
    <n v="3"/>
    <s v="Q1"/>
  </r>
  <r>
    <s v="ORD-02083"/>
    <d v="2025-03-14T00:00:00"/>
    <s v="CUST-2186"/>
    <s v="Rohan Kumar"/>
    <x v="1"/>
    <x v="9"/>
    <x v="2"/>
    <s v="Rajasthan"/>
    <s v="Jaipur"/>
    <n v="1"/>
    <n v="4671.03"/>
    <n v="0.1"/>
    <n v="3563.32"/>
    <x v="4"/>
    <x v="1"/>
    <x v="1"/>
    <n v="0.1"/>
    <n v="1.0000000000000002E-2"/>
    <n v="1.0000000000000002E-3"/>
    <n v="-3563.319"/>
    <n v="-3563318.9999999991"/>
    <n v="2025"/>
    <x v="3"/>
    <n v="3"/>
    <s v="Q1"/>
  </r>
  <r>
    <s v="ORD-02084"/>
    <d v="2025-06-10T00:00:00"/>
    <s v="CUST-1853"/>
    <s v="Meera Rao"/>
    <x v="2"/>
    <x v="23"/>
    <x v="3"/>
    <s v="Telangana"/>
    <s v="Hyderabad"/>
    <n v="3"/>
    <n v="3558.73"/>
    <n v="0"/>
    <n v="7420.11"/>
    <x v="1"/>
    <x v="0"/>
    <x v="1"/>
    <n v="0"/>
    <n v="0"/>
    <n v="0"/>
    <n v="-7420.11"/>
    <e v="#DIV/0!"/>
    <n v="2025"/>
    <x v="9"/>
    <n v="6"/>
    <s v="Q2"/>
  </r>
  <r>
    <s v="ORD-02085"/>
    <d v="2025-06-18T00:00:00"/>
    <s v="CUST-2178"/>
    <s v="Neha Reddy"/>
    <x v="3"/>
    <x v="14"/>
    <x v="3"/>
    <s v="Karnataka"/>
    <s v="Bengaluru"/>
    <n v="1"/>
    <n v="23114.560000000001"/>
    <n v="0.1"/>
    <n v="17540.48"/>
    <x v="1"/>
    <x v="1"/>
    <x v="2"/>
    <n v="0.1"/>
    <n v="1.0000000000000002E-2"/>
    <n v="1.0000000000000002E-3"/>
    <n v="-17540.478999999999"/>
    <n v="-17540478.999999996"/>
    <n v="2025"/>
    <x v="9"/>
    <n v="6"/>
    <s v="Q2"/>
  </r>
  <r>
    <s v="ORD-02086"/>
    <d v="2025-03-30T00:00:00"/>
    <s v="CUST-2351"/>
    <s v="Isha Verma"/>
    <x v="2"/>
    <x v="20"/>
    <x v="3"/>
    <s v="Telangana"/>
    <s v="Warangal"/>
    <n v="1"/>
    <n v="5295.61"/>
    <n v="0.05"/>
    <n v="3875.06"/>
    <x v="2"/>
    <x v="1"/>
    <x v="1"/>
    <n v="0.05"/>
    <n v="2.5000000000000005E-3"/>
    <n v="1.2500000000000003E-4"/>
    <n v="-3875.0598749999999"/>
    <n v="-31000478.999999993"/>
    <n v="2025"/>
    <x v="3"/>
    <n v="3"/>
    <s v="Q1"/>
  </r>
  <r>
    <s v="ORD-02087"/>
    <d v="2025-06-25T00:00:00"/>
    <s v="CUST-1409"/>
    <s v="Sneha Nair"/>
    <x v="3"/>
    <x v="3"/>
    <x v="2"/>
    <s v="Rajasthan"/>
    <s v="Udaipur"/>
    <n v="2"/>
    <n v="57179.3"/>
    <n v="0.1"/>
    <n v="83977.37"/>
    <x v="2"/>
    <x v="1"/>
    <x v="0"/>
    <n v="0.2"/>
    <n v="2.0000000000000004E-2"/>
    <n v="4.000000000000001E-3"/>
    <n v="-83977.365999999995"/>
    <n v="-20994341.499999993"/>
    <n v="2025"/>
    <x v="9"/>
    <n v="6"/>
    <s v="Q2"/>
  </r>
  <r>
    <s v="ORD-02088"/>
    <d v="2025-09-26T00:00:00"/>
    <s v="CUST-2539"/>
    <s v="Neha Reddy"/>
    <x v="1"/>
    <x v="21"/>
    <x v="2"/>
    <s v="Rajasthan"/>
    <s v="Udaipur"/>
    <n v="1"/>
    <n v="2010.89"/>
    <n v="0.05"/>
    <n v="1353.52"/>
    <x v="0"/>
    <x v="1"/>
    <x v="0"/>
    <n v="0.05"/>
    <n v="2.5000000000000005E-3"/>
    <n v="1.2500000000000003E-4"/>
    <n v="-1353.519875"/>
    <n v="-10828158.999999996"/>
    <n v="2025"/>
    <x v="2"/>
    <n v="9"/>
    <s v="Q3"/>
  </r>
  <r>
    <s v="ORD-02089"/>
    <d v="2025-03-14T00:00:00"/>
    <s v="CUST-1373"/>
    <s v="Sneha Kumar"/>
    <x v="4"/>
    <x v="15"/>
    <x v="1"/>
    <s v="Madhya Pradesh"/>
    <s v="Bhopal"/>
    <n v="1"/>
    <n v="3962.42"/>
    <n v="0"/>
    <n v="2599.98"/>
    <x v="2"/>
    <x v="0"/>
    <x v="1"/>
    <n v="0"/>
    <n v="0"/>
    <n v="0"/>
    <n v="-2599.98"/>
    <e v="#DIV/0!"/>
    <n v="2025"/>
    <x v="3"/>
    <n v="3"/>
    <s v="Q1"/>
  </r>
  <r>
    <s v="ORD-02090"/>
    <d v="2025-09-02T00:00:00"/>
    <s v="CUST-1555"/>
    <s v="Ananya Joshi"/>
    <x v="0"/>
    <x v="5"/>
    <x v="4"/>
    <s v="West Bengal"/>
    <s v="Kolkata"/>
    <n v="1"/>
    <n v="8193.64"/>
    <n v="0.1"/>
    <n v="4857.21"/>
    <x v="2"/>
    <x v="1"/>
    <x v="2"/>
    <n v="0.1"/>
    <n v="1.0000000000000002E-2"/>
    <n v="1.0000000000000002E-3"/>
    <n v="-4857.2089999999998"/>
    <n v="-4857208.9999999991"/>
    <n v="2025"/>
    <x v="2"/>
    <n v="9"/>
    <s v="Q3"/>
  </r>
  <r>
    <s v="ORD-02091"/>
    <d v="2025-03-18T00:00:00"/>
    <s v="CUST-2490"/>
    <s v="Rahul Joshi"/>
    <x v="0"/>
    <x v="11"/>
    <x v="2"/>
    <s v="Gujarat"/>
    <s v="Ahmedabad"/>
    <n v="3"/>
    <n v="16656.189999999999"/>
    <n v="0.15"/>
    <n v="28151.45"/>
    <x v="0"/>
    <x v="1"/>
    <x v="2"/>
    <n v="0.44999999999999996"/>
    <n v="6.7499999999999991E-2"/>
    <n v="3.0374999999999992E-2"/>
    <n v="-28151.419625000002"/>
    <n v="-926795.70781893039"/>
    <n v="2025"/>
    <x v="3"/>
    <n v="3"/>
    <s v="Q1"/>
  </r>
  <r>
    <s v="ORD-02092"/>
    <d v="2025-06-08T00:00:00"/>
    <s v="CUST-1902"/>
    <s v="Sneha Singh"/>
    <x v="3"/>
    <x v="16"/>
    <x v="3"/>
    <s v="Telangana"/>
    <s v="Hyderabad"/>
    <n v="2"/>
    <n v="45477.81"/>
    <n v="0"/>
    <n v="61151.48"/>
    <x v="2"/>
    <x v="0"/>
    <x v="0"/>
    <n v="0"/>
    <n v="0"/>
    <n v="0"/>
    <n v="-61151.48"/>
    <e v="#DIV/0!"/>
    <n v="2025"/>
    <x v="9"/>
    <n v="6"/>
    <s v="Q2"/>
  </r>
  <r>
    <s v="ORD-02093"/>
    <d v="2025-11-20T00:00:00"/>
    <s v="CUST-2590"/>
    <s v="Sneha Joshi"/>
    <x v="3"/>
    <x v="14"/>
    <x v="4"/>
    <s v="West Bengal"/>
    <s v="Durgapur"/>
    <n v="1"/>
    <n v="17225.53"/>
    <n v="0.15"/>
    <n v="12437.74"/>
    <x v="3"/>
    <x v="0"/>
    <x v="2"/>
    <n v="0.15"/>
    <n v="2.2499999999999999E-2"/>
    <n v="3.375E-3"/>
    <n v="-12437.736625"/>
    <n v="-3685255.2962962962"/>
    <n v="2025"/>
    <x v="8"/>
    <n v="11"/>
    <s v="Q4"/>
  </r>
  <r>
    <s v="ORD-02094"/>
    <d v="2025-04-08T00:00:00"/>
    <s v="CUST-1820"/>
    <s v="Sneha Gupta"/>
    <x v="4"/>
    <x v="12"/>
    <x v="3"/>
    <s v="Karnataka"/>
    <s v="Bengaluru"/>
    <n v="1"/>
    <n v="2072.5"/>
    <n v="0"/>
    <n v="1548.72"/>
    <x v="1"/>
    <x v="1"/>
    <x v="1"/>
    <n v="0"/>
    <n v="0"/>
    <n v="0"/>
    <n v="-1548.72"/>
    <e v="#DIV/0!"/>
    <n v="2025"/>
    <x v="0"/>
    <n v="4"/>
    <s v="Q2"/>
  </r>
  <r>
    <s v="ORD-02095"/>
    <d v="2025-04-12T00:00:00"/>
    <s v="CUST-2518"/>
    <s v="Priya Singh"/>
    <x v="3"/>
    <x v="16"/>
    <x v="2"/>
    <s v="Rajasthan"/>
    <s v="Jaipur"/>
    <n v="2"/>
    <n v="16128.35"/>
    <n v="0.1"/>
    <n v="19665.32"/>
    <x v="0"/>
    <x v="0"/>
    <x v="2"/>
    <n v="0.2"/>
    <n v="2.0000000000000004E-2"/>
    <n v="4.000000000000001E-3"/>
    <n v="-19665.315999999999"/>
    <n v="-4916328.9999999981"/>
    <n v="2025"/>
    <x v="0"/>
    <n v="4"/>
    <s v="Q2"/>
  </r>
  <r>
    <s v="ORD-02096"/>
    <d v="2025-05-12T00:00:00"/>
    <s v="CUST-1525"/>
    <s v="Kiran Singh"/>
    <x v="0"/>
    <x v="6"/>
    <x v="0"/>
    <s v="Punjab"/>
    <s v="Ludhiana"/>
    <n v="3"/>
    <n v="5259.66"/>
    <n v="0.2"/>
    <n v="9886.27"/>
    <x v="4"/>
    <x v="2"/>
    <x v="1"/>
    <n v="0.60000000000000009"/>
    <n v="0.12000000000000002"/>
    <n v="7.2000000000000022E-2"/>
    <n v="-9886.1980000000003"/>
    <n v="-137308.3055555555"/>
    <n v="2025"/>
    <x v="6"/>
    <n v="5"/>
    <s v="Q2"/>
  </r>
  <r>
    <s v="ORD-02097"/>
    <d v="2025-04-12T00:00:00"/>
    <s v="CUST-2474"/>
    <s v="Ananya Joshi"/>
    <x v="1"/>
    <x v="1"/>
    <x v="0"/>
    <s v="Haryana"/>
    <s v="Gurugram"/>
    <n v="2"/>
    <n v="1343.37"/>
    <n v="0"/>
    <n v="1724.11"/>
    <x v="0"/>
    <x v="1"/>
    <x v="2"/>
    <n v="0"/>
    <n v="0"/>
    <n v="0"/>
    <n v="-1724.11"/>
    <e v="#DIV/0!"/>
    <n v="2025"/>
    <x v="0"/>
    <n v="4"/>
    <s v="Q2"/>
  </r>
  <r>
    <s v="ORD-02098"/>
    <d v="2025-01-19T00:00:00"/>
    <s v="CUST-2023"/>
    <s v="Isha Nair"/>
    <x v="4"/>
    <x v="19"/>
    <x v="2"/>
    <s v="Rajasthan"/>
    <s v="Jaipur"/>
    <n v="3"/>
    <n v="6097.3"/>
    <n v="0.05"/>
    <n v="11604.67"/>
    <x v="2"/>
    <x v="1"/>
    <x v="1"/>
    <n v="0.15000000000000002"/>
    <n v="7.5000000000000015E-3"/>
    <n v="1.1250000000000003E-3"/>
    <n v="-11604.668874999999"/>
    <n v="-10315261.222222218"/>
    <n v="2025"/>
    <x v="5"/>
    <n v="1"/>
    <s v="Q1"/>
  </r>
  <r>
    <s v="ORD-02099"/>
    <d v="2025-03-23T00:00:00"/>
    <s v="CUST-2080"/>
    <s v="Ananya Joshi"/>
    <x v="0"/>
    <x v="5"/>
    <x v="1"/>
    <s v="Madhya Pradesh"/>
    <s v="Bhopal"/>
    <n v="2"/>
    <n v="2705.65"/>
    <n v="0.05"/>
    <n v="3927.3"/>
    <x v="1"/>
    <x v="1"/>
    <x v="0"/>
    <n v="0.1"/>
    <n v="5.000000000000001E-3"/>
    <n v="5.0000000000000012E-4"/>
    <n v="-3927.2995000000001"/>
    <n v="-7854598.9999999981"/>
    <n v="2025"/>
    <x v="3"/>
    <n v="3"/>
    <s v="Q1"/>
  </r>
  <r>
    <s v="ORD-02100"/>
    <d v="2025-10-06T00:00:00"/>
    <s v="CUST-2128"/>
    <s v="Rahul Verma"/>
    <x v="2"/>
    <x v="23"/>
    <x v="4"/>
    <s v="Jharkhand"/>
    <s v="Ranchi"/>
    <n v="2"/>
    <n v="2956.57"/>
    <n v="0.05"/>
    <n v="4190.6400000000003"/>
    <x v="3"/>
    <x v="1"/>
    <x v="2"/>
    <n v="0.1"/>
    <n v="5.000000000000001E-3"/>
    <n v="5.0000000000000012E-4"/>
    <n v="-4190.6395000000002"/>
    <n v="-8381278.9999999981"/>
    <n v="2025"/>
    <x v="10"/>
    <n v="10"/>
    <s v="Q4"/>
  </r>
  <r>
    <s v="ORD-02101"/>
    <d v="2025-12-05T00:00:00"/>
    <s v="CUST-1175"/>
    <s v="Aarav Singh"/>
    <x v="2"/>
    <x v="10"/>
    <x v="2"/>
    <s v="Maharashtra"/>
    <s v="Pune"/>
    <n v="3"/>
    <n v="4525.3500000000004"/>
    <n v="0.1"/>
    <n v="8282.19"/>
    <x v="3"/>
    <x v="1"/>
    <x v="2"/>
    <n v="0.30000000000000004"/>
    <n v="3.0000000000000006E-2"/>
    <n v="9.0000000000000028E-3"/>
    <n v="-8282.1810000000005"/>
    <n v="-920242.33333333314"/>
    <n v="2025"/>
    <x v="1"/>
    <n v="12"/>
    <s v="Q4"/>
  </r>
  <r>
    <s v="ORD-02102"/>
    <d v="2025-12-31T00:00:00"/>
    <s v="CUST-1961"/>
    <s v="Vikram Patel"/>
    <x v="4"/>
    <x v="15"/>
    <x v="2"/>
    <s v="Goa"/>
    <s v="Panaji"/>
    <n v="3"/>
    <n v="2972.31"/>
    <n v="0.1"/>
    <n v="5073.96"/>
    <x v="1"/>
    <x v="1"/>
    <x v="1"/>
    <n v="0.30000000000000004"/>
    <n v="3.0000000000000006E-2"/>
    <n v="9.0000000000000028E-3"/>
    <n v="-5073.951"/>
    <n v="-563772.33333333314"/>
    <n v="2025"/>
    <x v="1"/>
    <n v="12"/>
    <s v="Q4"/>
  </r>
  <r>
    <s v="ORD-02103"/>
    <d v="2025-11-27T00:00:00"/>
    <s v="CUST-1322"/>
    <s v="Rahul Sharma"/>
    <x v="2"/>
    <x v="23"/>
    <x v="3"/>
    <s v="Andhra Pradesh"/>
    <s v="Visakhapatnam"/>
    <n v="4"/>
    <n v="830.81"/>
    <n v="0.2"/>
    <n v="2064.36"/>
    <x v="3"/>
    <x v="1"/>
    <x v="2"/>
    <n v="0.8"/>
    <n v="0.16000000000000003"/>
    <n v="0.12800000000000003"/>
    <n v="-2064.232"/>
    <n v="-16126.812499999996"/>
    <n v="2025"/>
    <x v="8"/>
    <n v="11"/>
    <s v="Q4"/>
  </r>
  <r>
    <s v="ORD-02104"/>
    <d v="2025-05-09T00:00:00"/>
    <s v="CUST-2092"/>
    <s v="Ananya Verma"/>
    <x v="2"/>
    <x v="20"/>
    <x v="0"/>
    <s v="Delhi"/>
    <s v="Delhi"/>
    <n v="1"/>
    <n v="940.04"/>
    <n v="0"/>
    <n v="799.26"/>
    <x v="0"/>
    <x v="0"/>
    <x v="1"/>
    <n v="0"/>
    <n v="0"/>
    <n v="0"/>
    <n v="-799.26"/>
    <e v="#DIV/0!"/>
    <n v="2025"/>
    <x v="6"/>
    <n v="5"/>
    <s v="Q2"/>
  </r>
  <r>
    <s v="ORD-02105"/>
    <d v="2025-12-10T00:00:00"/>
    <s v="CUST-2549"/>
    <s v="Sneha Joshi"/>
    <x v="3"/>
    <x v="16"/>
    <x v="1"/>
    <s v="Madhya Pradesh"/>
    <s v="Bhopal"/>
    <n v="4"/>
    <n v="9498.89"/>
    <n v="0.05"/>
    <n v="29594.6"/>
    <x v="1"/>
    <x v="1"/>
    <x v="1"/>
    <n v="0.2"/>
    <n v="1.0000000000000002E-2"/>
    <n v="2.0000000000000005E-3"/>
    <n v="-29594.597999999998"/>
    <n v="-14797298.999999996"/>
    <n v="2025"/>
    <x v="1"/>
    <n v="12"/>
    <s v="Q4"/>
  </r>
  <r>
    <s v="ORD-02106"/>
    <d v="2025-11-06T00:00:00"/>
    <s v="CUST-1798"/>
    <s v="Isha Nair"/>
    <x v="3"/>
    <x v="13"/>
    <x v="1"/>
    <s v="Madhya Pradesh"/>
    <s v="Bhopal"/>
    <n v="2"/>
    <n v="54576.03"/>
    <n v="0.05"/>
    <n v="69717.67"/>
    <x v="2"/>
    <x v="2"/>
    <x v="2"/>
    <n v="0.1"/>
    <n v="5.000000000000001E-3"/>
    <n v="5.0000000000000012E-4"/>
    <n v="-69717.669500000004"/>
    <n v="-139435338.99999997"/>
    <n v="2025"/>
    <x v="8"/>
    <n v="11"/>
    <s v="Q4"/>
  </r>
  <r>
    <s v="ORD-02107"/>
    <d v="2025-03-30T00:00:00"/>
    <s v="CUST-1492"/>
    <s v="Priya Kumar"/>
    <x v="2"/>
    <x v="20"/>
    <x v="3"/>
    <s v="Andhra Pradesh"/>
    <s v="Visakhapatnam"/>
    <n v="3"/>
    <n v="4741.8999999999996"/>
    <n v="0.15"/>
    <n v="9689.64"/>
    <x v="1"/>
    <x v="1"/>
    <x v="0"/>
    <n v="0.44999999999999996"/>
    <n v="6.7499999999999991E-2"/>
    <n v="3.0374999999999992E-2"/>
    <n v="-9689.6096249999991"/>
    <n v="-318999.49382716056"/>
    <n v="2025"/>
    <x v="3"/>
    <n v="3"/>
    <s v="Q1"/>
  </r>
  <r>
    <s v="ORD-02108"/>
    <d v="2025-08-01T00:00:00"/>
    <s v="CUST-1332"/>
    <s v="Aarav Gupta"/>
    <x v="4"/>
    <x v="22"/>
    <x v="0"/>
    <s v="Haryana"/>
    <s v="Gurugram"/>
    <n v="1"/>
    <n v="1048.44"/>
    <n v="0"/>
    <n v="713.13"/>
    <x v="2"/>
    <x v="0"/>
    <x v="2"/>
    <n v="0"/>
    <n v="0"/>
    <n v="0"/>
    <n v="-713.13"/>
    <e v="#DIV/0!"/>
    <n v="2025"/>
    <x v="7"/>
    <n v="8"/>
    <s v="Q3"/>
  </r>
  <r>
    <s v="ORD-02109"/>
    <d v="2025-05-23T00:00:00"/>
    <s v="CUST-2323"/>
    <s v="Rohan Reddy"/>
    <x v="4"/>
    <x v="24"/>
    <x v="1"/>
    <s v="Chhattisgarh"/>
    <s v="Raipur"/>
    <n v="2"/>
    <n v="3824.09"/>
    <n v="0.2"/>
    <n v="5009.9799999999996"/>
    <x v="1"/>
    <x v="0"/>
    <x v="1"/>
    <n v="0.4"/>
    <n v="8.0000000000000016E-2"/>
    <n v="3.2000000000000008E-2"/>
    <n v="-5009.9479999999994"/>
    <n v="-156560.87499999994"/>
    <n v="2025"/>
    <x v="6"/>
    <n v="5"/>
    <s v="Q2"/>
  </r>
  <r>
    <s v="ORD-02110"/>
    <d v="2025-03-06T00:00:00"/>
    <s v="CUST-1880"/>
    <s v="Rahul Reddy"/>
    <x v="4"/>
    <x v="22"/>
    <x v="2"/>
    <s v="Gujarat"/>
    <s v="Ahmedabad"/>
    <n v="3"/>
    <n v="2867.97"/>
    <n v="0.05"/>
    <n v="6673.37"/>
    <x v="0"/>
    <x v="1"/>
    <x v="2"/>
    <n v="0.15000000000000002"/>
    <n v="7.5000000000000015E-3"/>
    <n v="1.1250000000000003E-3"/>
    <n v="-6673.3688750000001"/>
    <n v="-5931883.4444444431"/>
    <n v="2025"/>
    <x v="3"/>
    <n v="3"/>
    <s v="Q1"/>
  </r>
  <r>
    <s v="ORD-02111"/>
    <d v="2025-03-17T00:00:00"/>
    <s v="CUST-1866"/>
    <s v="Arjun Kumar"/>
    <x v="2"/>
    <x v="2"/>
    <x v="0"/>
    <s v="Delhi"/>
    <s v="New Delhi"/>
    <n v="1"/>
    <n v="4215.0600000000004"/>
    <n v="0.1"/>
    <n v="2569.9899999999998"/>
    <x v="4"/>
    <x v="2"/>
    <x v="0"/>
    <n v="0.1"/>
    <n v="1.0000000000000002E-2"/>
    <n v="1.0000000000000002E-3"/>
    <n v="-2569.9889999999996"/>
    <n v="-2569988.9999999991"/>
    <n v="2025"/>
    <x v="3"/>
    <n v="3"/>
    <s v="Q1"/>
  </r>
  <r>
    <s v="ORD-02112"/>
    <d v="2025-07-18T00:00:00"/>
    <s v="CUST-1771"/>
    <s v="Kiran Reddy"/>
    <x v="1"/>
    <x v="17"/>
    <x v="0"/>
    <s v="Uttar Pradesh"/>
    <s v="Lucknow"/>
    <n v="2"/>
    <n v="2733.33"/>
    <n v="0.05"/>
    <n v="3246.55"/>
    <x v="1"/>
    <x v="1"/>
    <x v="1"/>
    <n v="0.1"/>
    <n v="5.000000000000001E-3"/>
    <n v="5.0000000000000012E-4"/>
    <n v="-3246.5495000000001"/>
    <n v="-6493098.9999999991"/>
    <n v="2025"/>
    <x v="4"/>
    <n v="7"/>
    <s v="Q3"/>
  </r>
  <r>
    <s v="ORD-02113"/>
    <d v="2025-05-23T00:00:00"/>
    <s v="CUST-2067"/>
    <s v="Ananya Verma"/>
    <x v="1"/>
    <x v="17"/>
    <x v="1"/>
    <s v="Chhattisgarh"/>
    <s v="Raipur"/>
    <n v="3"/>
    <n v="2535.34"/>
    <n v="0.15"/>
    <n v="4887.24"/>
    <x v="0"/>
    <x v="1"/>
    <x v="0"/>
    <n v="0.44999999999999996"/>
    <n v="6.7499999999999991E-2"/>
    <n v="3.0374999999999992E-2"/>
    <n v="-4887.2096249999995"/>
    <n v="-160895.79012345683"/>
    <n v="2025"/>
    <x v="6"/>
    <n v="5"/>
    <s v="Q2"/>
  </r>
  <r>
    <s v="ORD-02114"/>
    <d v="2025-11-12T00:00:00"/>
    <s v="CUST-1841"/>
    <s v="Isha Gupta"/>
    <x v="2"/>
    <x v="2"/>
    <x v="0"/>
    <s v="Haryana"/>
    <s v="Faridabad"/>
    <n v="1"/>
    <n v="2475.7800000000002"/>
    <n v="0.1"/>
    <n v="1747.12"/>
    <x v="0"/>
    <x v="1"/>
    <x v="2"/>
    <n v="0.1"/>
    <n v="1.0000000000000002E-2"/>
    <n v="1.0000000000000002E-3"/>
    <n v="-1747.1189999999999"/>
    <n v="-1747118.9999999995"/>
    <n v="2025"/>
    <x v="8"/>
    <n v="11"/>
    <s v="Q4"/>
  </r>
  <r>
    <s v="ORD-02115"/>
    <d v="2025-04-03T00:00:00"/>
    <s v="CUST-1199"/>
    <s v="Rahul Patel"/>
    <x v="0"/>
    <x v="0"/>
    <x v="3"/>
    <s v="Telangana"/>
    <s v="Hyderabad"/>
    <n v="1"/>
    <n v="3083.94"/>
    <n v="0.1"/>
    <n v="1918.24"/>
    <x v="4"/>
    <x v="2"/>
    <x v="0"/>
    <n v="0.1"/>
    <n v="1.0000000000000002E-2"/>
    <n v="1.0000000000000002E-3"/>
    <n v="-1918.239"/>
    <n v="-1918238.9999999995"/>
    <n v="2025"/>
    <x v="0"/>
    <n v="4"/>
    <s v="Q2"/>
  </r>
  <r>
    <s v="ORD-02116"/>
    <d v="2025-11-01T00:00:00"/>
    <s v="CUST-2116"/>
    <s v="Vikram Patel"/>
    <x v="0"/>
    <x v="11"/>
    <x v="4"/>
    <s v="Odisha"/>
    <s v="Cuttack"/>
    <n v="2"/>
    <n v="13543.11"/>
    <n v="0.1"/>
    <n v="17764.63"/>
    <x v="0"/>
    <x v="2"/>
    <x v="2"/>
    <n v="0.2"/>
    <n v="2.0000000000000004E-2"/>
    <n v="4.000000000000001E-3"/>
    <n v="-17764.626"/>
    <n v="-4441156.4999999991"/>
    <n v="2025"/>
    <x v="8"/>
    <n v="11"/>
    <s v="Q4"/>
  </r>
  <r>
    <s v="ORD-02117"/>
    <d v="2025-08-12T00:00:00"/>
    <s v="CUST-1490"/>
    <s v="Aarav Kumar"/>
    <x v="4"/>
    <x v="12"/>
    <x v="0"/>
    <s v="Haryana"/>
    <s v="Faridabad"/>
    <n v="2"/>
    <n v="7978.78"/>
    <n v="0.05"/>
    <n v="11207.56"/>
    <x v="1"/>
    <x v="1"/>
    <x v="2"/>
    <n v="0.1"/>
    <n v="5.000000000000001E-3"/>
    <n v="5.0000000000000012E-4"/>
    <n v="-11207.559499999999"/>
    <n v="-22415118.999999993"/>
    <n v="2025"/>
    <x v="7"/>
    <n v="8"/>
    <s v="Q3"/>
  </r>
  <r>
    <s v="ORD-02118"/>
    <d v="2025-10-18T00:00:00"/>
    <s v="CUST-1544"/>
    <s v="Sneha Singh"/>
    <x v="3"/>
    <x v="18"/>
    <x v="3"/>
    <s v="Andhra Pradesh"/>
    <s v="Visakhapatnam"/>
    <n v="1"/>
    <n v="61453.58"/>
    <n v="0"/>
    <n v="49738.65"/>
    <x v="0"/>
    <x v="1"/>
    <x v="2"/>
    <n v="0"/>
    <n v="0"/>
    <n v="0"/>
    <n v="-49738.65"/>
    <e v="#DIV/0!"/>
    <n v="2025"/>
    <x v="10"/>
    <n v="10"/>
    <s v="Q4"/>
  </r>
  <r>
    <s v="ORD-02119"/>
    <d v="2025-04-12T00:00:00"/>
    <s v="CUST-1036"/>
    <s v="Rahul Patel"/>
    <x v="4"/>
    <x v="22"/>
    <x v="3"/>
    <s v="Andhra Pradesh"/>
    <s v="Vijayawada"/>
    <n v="1"/>
    <n v="998.26"/>
    <n v="0.1"/>
    <n v="602.54999999999995"/>
    <x v="2"/>
    <x v="1"/>
    <x v="0"/>
    <n v="0.1"/>
    <n v="1.0000000000000002E-2"/>
    <n v="1.0000000000000002E-3"/>
    <n v="-602.54899999999998"/>
    <n v="-602548.99999999988"/>
    <n v="2025"/>
    <x v="0"/>
    <n v="4"/>
    <s v="Q2"/>
  </r>
  <r>
    <s v="ORD-02120"/>
    <d v="2025-09-24T00:00:00"/>
    <s v="CUST-2306"/>
    <s v="Priya Verma"/>
    <x v="3"/>
    <x v="16"/>
    <x v="3"/>
    <s v="Karnataka"/>
    <s v="Mysuru"/>
    <n v="1"/>
    <n v="48484.2"/>
    <n v="0.05"/>
    <n v="29661.919999999998"/>
    <x v="4"/>
    <x v="0"/>
    <x v="0"/>
    <n v="0.05"/>
    <n v="2.5000000000000005E-3"/>
    <n v="1.2500000000000003E-4"/>
    <n v="-29661.919875"/>
    <n v="-237295358.99999994"/>
    <n v="2025"/>
    <x v="2"/>
    <n v="9"/>
    <s v="Q3"/>
  </r>
  <r>
    <s v="ORD-02121"/>
    <d v="2025-12-21T00:00:00"/>
    <s v="CUST-2229"/>
    <s v="Kiran Singh"/>
    <x v="1"/>
    <x v="7"/>
    <x v="2"/>
    <s v="Goa"/>
    <s v="Margao"/>
    <n v="1"/>
    <n v="3700.89"/>
    <n v="0.15"/>
    <n v="2171.09"/>
    <x v="1"/>
    <x v="2"/>
    <x v="2"/>
    <n v="0.15"/>
    <n v="2.2499999999999999E-2"/>
    <n v="3.375E-3"/>
    <n v="-2171.0866250000004"/>
    <n v="-643284.92592592607"/>
    <n v="2025"/>
    <x v="1"/>
    <n v="12"/>
    <s v="Q4"/>
  </r>
  <r>
    <s v="ORD-02122"/>
    <d v="2025-04-20T00:00:00"/>
    <s v="CUST-1856"/>
    <s v="Priya Gupta"/>
    <x v="2"/>
    <x v="23"/>
    <x v="4"/>
    <s v="Jharkhand"/>
    <s v="Jamshedpur"/>
    <n v="1"/>
    <n v="6650.92"/>
    <n v="0.1"/>
    <n v="4486.07"/>
    <x v="2"/>
    <x v="2"/>
    <x v="2"/>
    <n v="0.1"/>
    <n v="1.0000000000000002E-2"/>
    <n v="1.0000000000000002E-3"/>
    <n v="-4486.0689999999995"/>
    <n v="-4486068.9999999981"/>
    <n v="2025"/>
    <x v="0"/>
    <n v="4"/>
    <s v="Q2"/>
  </r>
  <r>
    <s v="ORD-02123"/>
    <d v="2025-11-26T00:00:00"/>
    <s v="CUST-1651"/>
    <s v="Isha Joshi"/>
    <x v="1"/>
    <x v="21"/>
    <x v="3"/>
    <s v="Telangana"/>
    <s v="Hyderabad"/>
    <n v="2"/>
    <n v="1451.34"/>
    <n v="0.05"/>
    <n v="1809.24"/>
    <x v="2"/>
    <x v="1"/>
    <x v="1"/>
    <n v="0.1"/>
    <n v="5.000000000000001E-3"/>
    <n v="5.0000000000000012E-4"/>
    <n v="-1809.2394999999999"/>
    <n v="-3618478.9999999991"/>
    <n v="2025"/>
    <x v="8"/>
    <n v="11"/>
    <s v="Q4"/>
  </r>
  <r>
    <s v="ORD-02124"/>
    <d v="2025-09-22T00:00:00"/>
    <s v="CUST-1793"/>
    <s v="Vikram Kumar"/>
    <x v="0"/>
    <x v="4"/>
    <x v="3"/>
    <s v="Tamil Nadu"/>
    <s v="Coimbatore"/>
    <n v="2"/>
    <n v="13539.7"/>
    <n v="0.1"/>
    <n v="16559.88"/>
    <x v="1"/>
    <x v="1"/>
    <x v="1"/>
    <n v="0.2"/>
    <n v="2.0000000000000004E-2"/>
    <n v="4.000000000000001E-3"/>
    <n v="-16559.876"/>
    <n v="-4139968.9999999991"/>
    <n v="2025"/>
    <x v="2"/>
    <n v="9"/>
    <s v="Q3"/>
  </r>
  <r>
    <s v="ORD-02125"/>
    <d v="2025-01-03T00:00:00"/>
    <s v="CUST-1847"/>
    <s v="Arjun Verma"/>
    <x v="4"/>
    <x v="19"/>
    <x v="0"/>
    <s v="Punjab"/>
    <s v="Ludhiana"/>
    <n v="3"/>
    <n v="964.32"/>
    <n v="0.1"/>
    <n v="1949.86"/>
    <x v="0"/>
    <x v="0"/>
    <x v="0"/>
    <n v="0.30000000000000004"/>
    <n v="3.0000000000000006E-2"/>
    <n v="9.0000000000000028E-3"/>
    <n v="-1949.8509999999999"/>
    <n v="-216650.11111111104"/>
    <n v="2025"/>
    <x v="5"/>
    <n v="1"/>
    <s v="Q1"/>
  </r>
  <r>
    <s v="ORD-02126"/>
    <d v="2025-03-26T00:00:00"/>
    <s v="CUST-1173"/>
    <s v="Meera Nair"/>
    <x v="2"/>
    <x v="20"/>
    <x v="0"/>
    <s v="Delhi"/>
    <s v="New Delhi"/>
    <n v="1"/>
    <n v="4566.22"/>
    <n v="0.1"/>
    <n v="3318.83"/>
    <x v="2"/>
    <x v="2"/>
    <x v="0"/>
    <n v="0.1"/>
    <n v="1.0000000000000002E-2"/>
    <n v="1.0000000000000002E-3"/>
    <n v="-3318.8289999999997"/>
    <n v="-3318828.9999999991"/>
    <n v="2025"/>
    <x v="3"/>
    <n v="3"/>
    <s v="Q1"/>
  </r>
  <r>
    <s v="ORD-02127"/>
    <d v="2025-10-09T00:00:00"/>
    <s v="CUST-1614"/>
    <s v="Kiran Verma"/>
    <x v="3"/>
    <x v="13"/>
    <x v="2"/>
    <s v="Maharashtra"/>
    <s v="Mumbai"/>
    <n v="2"/>
    <n v="23778.84"/>
    <n v="0.1"/>
    <n v="26834.99"/>
    <x v="2"/>
    <x v="1"/>
    <x v="1"/>
    <n v="0.2"/>
    <n v="2.0000000000000004E-2"/>
    <n v="4.000000000000001E-3"/>
    <n v="-26834.986000000001"/>
    <n v="-6708746.4999999981"/>
    <n v="2025"/>
    <x v="10"/>
    <n v="10"/>
    <s v="Q4"/>
  </r>
  <r>
    <s v="ORD-02128"/>
    <d v="2025-11-24T00:00:00"/>
    <s v="CUST-1290"/>
    <s v="Neha Joshi"/>
    <x v="2"/>
    <x v="8"/>
    <x v="0"/>
    <s v="Haryana"/>
    <s v="Faridabad"/>
    <n v="1"/>
    <n v="5474.8"/>
    <n v="0"/>
    <n v="4206.8599999999997"/>
    <x v="4"/>
    <x v="1"/>
    <x v="2"/>
    <n v="0"/>
    <n v="0"/>
    <n v="0"/>
    <n v="-4206.8599999999997"/>
    <e v="#DIV/0!"/>
    <n v="2025"/>
    <x v="8"/>
    <n v="11"/>
    <s v="Q4"/>
  </r>
  <r>
    <s v="ORD-02129"/>
    <d v="2025-10-31T00:00:00"/>
    <s v="CUST-2442"/>
    <s v="Neha Singh"/>
    <x v="3"/>
    <x v="16"/>
    <x v="3"/>
    <s v="Telangana"/>
    <s v="Warangal"/>
    <n v="3"/>
    <n v="56319.82"/>
    <n v="0.15"/>
    <n v="103378.49"/>
    <x v="0"/>
    <x v="1"/>
    <x v="1"/>
    <n v="0.44999999999999996"/>
    <n v="6.7499999999999991E-2"/>
    <n v="3.0374999999999992E-2"/>
    <n v="-103378.459625"/>
    <n v="-3403406.0781893013"/>
    <n v="2025"/>
    <x v="10"/>
    <n v="10"/>
    <s v="Q4"/>
  </r>
  <r>
    <s v="ORD-02130"/>
    <d v="2025-04-27T00:00:00"/>
    <s v="CUST-1288"/>
    <s v="Rahul Gupta"/>
    <x v="3"/>
    <x v="3"/>
    <x v="2"/>
    <s v="Goa"/>
    <s v="Panaji"/>
    <n v="2"/>
    <n v="24666.14"/>
    <n v="0.05"/>
    <n v="35908.06"/>
    <x v="1"/>
    <x v="1"/>
    <x v="2"/>
    <n v="0.1"/>
    <n v="5.000000000000001E-3"/>
    <n v="5.0000000000000012E-4"/>
    <n v="-35908.059499999996"/>
    <n v="-71816118.99999997"/>
    <n v="2025"/>
    <x v="0"/>
    <n v="4"/>
    <s v="Q2"/>
  </r>
  <r>
    <s v="ORD-02131"/>
    <d v="2025-08-09T00:00:00"/>
    <s v="CUST-2126"/>
    <s v="Vikram Kumar"/>
    <x v="0"/>
    <x v="6"/>
    <x v="3"/>
    <s v="Karnataka"/>
    <s v="Bengaluru"/>
    <n v="3"/>
    <n v="9792.64"/>
    <n v="0.15"/>
    <n v="19640.71"/>
    <x v="1"/>
    <x v="1"/>
    <x v="1"/>
    <n v="0.44999999999999996"/>
    <n v="6.7499999999999991E-2"/>
    <n v="3.0374999999999992E-2"/>
    <n v="-19640.679625000001"/>
    <n v="-646606.73662551458"/>
    <n v="2025"/>
    <x v="7"/>
    <n v="8"/>
    <s v="Q3"/>
  </r>
  <r>
    <s v="ORD-02132"/>
    <d v="2025-06-03T00:00:00"/>
    <s v="CUST-1665"/>
    <s v="Aarav Verma"/>
    <x v="4"/>
    <x v="15"/>
    <x v="3"/>
    <s v="Telangana"/>
    <s v="Hyderabad"/>
    <n v="1"/>
    <n v="1497.93"/>
    <n v="0"/>
    <n v="943.12"/>
    <x v="3"/>
    <x v="1"/>
    <x v="0"/>
    <n v="0"/>
    <n v="0"/>
    <n v="0"/>
    <n v="-943.12"/>
    <e v="#DIV/0!"/>
    <n v="2025"/>
    <x v="9"/>
    <n v="6"/>
    <s v="Q2"/>
  </r>
  <r>
    <s v="ORD-02133"/>
    <d v="2025-06-02T00:00:00"/>
    <s v="CUST-1451"/>
    <s v="Aarav Rao"/>
    <x v="0"/>
    <x v="11"/>
    <x v="2"/>
    <s v="Gujarat"/>
    <s v="Surat"/>
    <n v="2"/>
    <n v="7912.49"/>
    <n v="0"/>
    <n v="12026.76"/>
    <x v="2"/>
    <x v="1"/>
    <x v="2"/>
    <n v="0"/>
    <n v="0"/>
    <n v="0"/>
    <n v="-12026.76"/>
    <e v="#DIV/0!"/>
    <n v="2025"/>
    <x v="9"/>
    <n v="6"/>
    <s v="Q2"/>
  </r>
  <r>
    <s v="ORD-02134"/>
    <d v="2025-01-12T00:00:00"/>
    <s v="CUST-1121"/>
    <s v="Rahul Joshi"/>
    <x v="2"/>
    <x v="8"/>
    <x v="2"/>
    <s v="Gujarat"/>
    <s v="Ahmedabad"/>
    <n v="2"/>
    <n v="2781.28"/>
    <n v="0.1"/>
    <n v="4334.22"/>
    <x v="1"/>
    <x v="0"/>
    <x v="1"/>
    <n v="0.2"/>
    <n v="2.0000000000000004E-2"/>
    <n v="4.000000000000001E-3"/>
    <n v="-4334.2160000000003"/>
    <n v="-1083553.9999999998"/>
    <n v="2025"/>
    <x v="5"/>
    <n v="1"/>
    <s v="Q1"/>
  </r>
  <r>
    <s v="ORD-02135"/>
    <d v="2025-05-13T00:00:00"/>
    <s v="CUST-2081"/>
    <s v="Ananya Verma"/>
    <x v="0"/>
    <x v="4"/>
    <x v="1"/>
    <s v="Chhattisgarh"/>
    <s v="Bilaspur"/>
    <n v="3"/>
    <n v="3868.04"/>
    <n v="0.05"/>
    <n v="8046.2"/>
    <x v="3"/>
    <x v="0"/>
    <x v="2"/>
    <n v="0.15000000000000002"/>
    <n v="7.5000000000000015E-3"/>
    <n v="1.1250000000000003E-3"/>
    <n v="-8046.198875"/>
    <n v="-7152176.7777777752"/>
    <n v="2025"/>
    <x v="6"/>
    <n v="5"/>
    <s v="Q2"/>
  </r>
  <r>
    <s v="ORD-02136"/>
    <d v="2025-10-31T00:00:00"/>
    <s v="CUST-1107"/>
    <s v="Isha Gupta"/>
    <x v="3"/>
    <x v="16"/>
    <x v="4"/>
    <s v="Jharkhand"/>
    <s v="Jamshedpur"/>
    <n v="2"/>
    <n v="58299.39"/>
    <n v="0.2"/>
    <n v="79969.17"/>
    <x v="0"/>
    <x v="0"/>
    <x v="2"/>
    <n v="0.4"/>
    <n v="8.0000000000000016E-2"/>
    <n v="3.2000000000000008E-2"/>
    <n v="-79969.137999999992"/>
    <n v="-2499035.5624999991"/>
    <n v="2025"/>
    <x v="10"/>
    <n v="10"/>
    <s v="Q4"/>
  </r>
  <r>
    <s v="ORD-02137"/>
    <d v="2025-10-20T00:00:00"/>
    <s v="CUST-1239"/>
    <s v="Arjun Reddy"/>
    <x v="4"/>
    <x v="15"/>
    <x v="1"/>
    <s v="Chhattisgarh"/>
    <s v="Raipur"/>
    <n v="2"/>
    <n v="1758.75"/>
    <n v="0"/>
    <n v="3069.3"/>
    <x v="1"/>
    <x v="1"/>
    <x v="2"/>
    <n v="0"/>
    <n v="0"/>
    <n v="0"/>
    <n v="-3069.3"/>
    <e v="#DIV/0!"/>
    <n v="2025"/>
    <x v="10"/>
    <n v="10"/>
    <s v="Q4"/>
  </r>
  <r>
    <s v="ORD-02138"/>
    <d v="2025-10-27T00:00:00"/>
    <s v="CUST-2437"/>
    <s v="Neha Singh"/>
    <x v="2"/>
    <x v="8"/>
    <x v="2"/>
    <s v="Rajasthan"/>
    <s v="Udaipur"/>
    <n v="1"/>
    <n v="4595.88"/>
    <n v="0"/>
    <n v="3589.72"/>
    <x v="2"/>
    <x v="1"/>
    <x v="2"/>
    <n v="0"/>
    <n v="0"/>
    <n v="0"/>
    <n v="-3589.72"/>
    <e v="#DIV/0!"/>
    <n v="2025"/>
    <x v="10"/>
    <n v="10"/>
    <s v="Q4"/>
  </r>
  <r>
    <s v="ORD-02139"/>
    <d v="2025-08-16T00:00:00"/>
    <s v="CUST-1021"/>
    <s v="Aarav Patel"/>
    <x v="4"/>
    <x v="22"/>
    <x v="3"/>
    <s v="Karnataka"/>
    <s v="Mysuru"/>
    <n v="2"/>
    <n v="8066.21"/>
    <n v="0"/>
    <n v="12171.45"/>
    <x v="1"/>
    <x v="0"/>
    <x v="0"/>
    <n v="0"/>
    <n v="0"/>
    <n v="0"/>
    <n v="-12171.45"/>
    <e v="#DIV/0!"/>
    <n v="2025"/>
    <x v="7"/>
    <n v="8"/>
    <s v="Q3"/>
  </r>
  <r>
    <s v="ORD-02140"/>
    <d v="2025-09-28T00:00:00"/>
    <s v="CUST-1853"/>
    <s v="Rahul Kumar"/>
    <x v="3"/>
    <x v="16"/>
    <x v="4"/>
    <s v="Jharkhand"/>
    <s v="Jamshedpur"/>
    <n v="1"/>
    <n v="59410"/>
    <n v="0"/>
    <n v="48773.75"/>
    <x v="1"/>
    <x v="2"/>
    <x v="2"/>
    <n v="0"/>
    <n v="0"/>
    <n v="0"/>
    <n v="-48773.75"/>
    <e v="#DIV/0!"/>
    <n v="2025"/>
    <x v="2"/>
    <n v="9"/>
    <s v="Q3"/>
  </r>
  <r>
    <s v="ORD-02141"/>
    <d v="2025-02-12T00:00:00"/>
    <s v="CUST-2557"/>
    <s v="Rahul Joshi"/>
    <x v="3"/>
    <x v="16"/>
    <x v="0"/>
    <s v="Uttar Pradesh"/>
    <s v="Kanpur"/>
    <n v="1"/>
    <n v="51870.720000000001"/>
    <n v="0.1"/>
    <n v="38523.839999999997"/>
    <x v="2"/>
    <x v="1"/>
    <x v="0"/>
    <n v="0.1"/>
    <n v="1.0000000000000002E-2"/>
    <n v="1.0000000000000002E-3"/>
    <n v="-38523.839"/>
    <n v="-38523838.999999993"/>
    <n v="2025"/>
    <x v="11"/>
    <n v="2"/>
    <s v="Q1"/>
  </r>
  <r>
    <s v="ORD-02142"/>
    <d v="2025-12-09T00:00:00"/>
    <s v="CUST-1967"/>
    <s v="Ananya Gupta"/>
    <x v="4"/>
    <x v="24"/>
    <x v="4"/>
    <s v="Bihar"/>
    <s v="Patna"/>
    <n v="1"/>
    <n v="1997.2"/>
    <n v="0.05"/>
    <n v="1483.98"/>
    <x v="2"/>
    <x v="1"/>
    <x v="1"/>
    <n v="0.05"/>
    <n v="2.5000000000000005E-3"/>
    <n v="1.2500000000000003E-4"/>
    <n v="-1483.979875"/>
    <n v="-11871838.999999996"/>
    <n v="2025"/>
    <x v="1"/>
    <n v="12"/>
    <s v="Q4"/>
  </r>
  <r>
    <s v="ORD-02143"/>
    <d v="2025-11-22T00:00:00"/>
    <s v="CUST-1943"/>
    <s v="Vikram Reddy"/>
    <x v="2"/>
    <x v="23"/>
    <x v="3"/>
    <s v="Tamil Nadu"/>
    <s v="Coimbatore"/>
    <n v="4"/>
    <n v="5795.05"/>
    <n v="0.05"/>
    <n v="13655.5"/>
    <x v="2"/>
    <x v="1"/>
    <x v="2"/>
    <n v="0.2"/>
    <n v="1.0000000000000002E-2"/>
    <n v="2.0000000000000005E-3"/>
    <n v="-13655.498"/>
    <n v="-6827748.9999999981"/>
    <n v="2025"/>
    <x v="8"/>
    <n v="11"/>
    <s v="Q4"/>
  </r>
  <r>
    <s v="ORD-02144"/>
    <d v="2025-10-29T00:00:00"/>
    <s v="CUST-2440"/>
    <s v="Aarav Nair"/>
    <x v="3"/>
    <x v="3"/>
    <x v="3"/>
    <s v="Andhra Pradesh"/>
    <s v="Vijayawada"/>
    <n v="1"/>
    <n v="19061.87"/>
    <n v="0"/>
    <n v="15053.75"/>
    <x v="2"/>
    <x v="2"/>
    <x v="2"/>
    <n v="0"/>
    <n v="0"/>
    <n v="0"/>
    <n v="-15053.75"/>
    <e v="#DIV/0!"/>
    <n v="2025"/>
    <x v="10"/>
    <n v="10"/>
    <s v="Q4"/>
  </r>
  <r>
    <s v="ORD-02145"/>
    <d v="2025-12-30T00:00:00"/>
    <s v="CUST-2322"/>
    <s v="Neha Rao"/>
    <x v="3"/>
    <x v="3"/>
    <x v="0"/>
    <s v="Uttar Pradesh"/>
    <s v="Lucknow"/>
    <n v="3"/>
    <n v="60072.27"/>
    <n v="0"/>
    <n v="153016.68"/>
    <x v="4"/>
    <x v="0"/>
    <x v="1"/>
    <n v="0"/>
    <n v="0"/>
    <n v="0"/>
    <n v="-153016.68"/>
    <e v="#DIV/0!"/>
    <n v="2025"/>
    <x v="1"/>
    <n v="12"/>
    <s v="Q4"/>
  </r>
  <r>
    <s v="ORD-02146"/>
    <d v="2025-01-21T00:00:00"/>
    <s v="CUST-1011"/>
    <s v="Arjun Sharma"/>
    <x v="1"/>
    <x v="7"/>
    <x v="3"/>
    <s v="Tamil Nadu"/>
    <s v="Chennai"/>
    <n v="4"/>
    <n v="3618.16"/>
    <n v="0"/>
    <n v="9228.6200000000008"/>
    <x v="0"/>
    <x v="1"/>
    <x v="0"/>
    <n v="0"/>
    <n v="0"/>
    <n v="0"/>
    <n v="-9228.6200000000008"/>
    <e v="#DIV/0!"/>
    <n v="2025"/>
    <x v="5"/>
    <n v="1"/>
    <s v="Q1"/>
  </r>
  <r>
    <s v="ORD-02147"/>
    <d v="2025-04-17T00:00:00"/>
    <s v="CUST-2015"/>
    <s v="Vikram Patel"/>
    <x v="0"/>
    <x v="4"/>
    <x v="3"/>
    <s v="Andhra Pradesh"/>
    <s v="Vijayawada"/>
    <n v="4"/>
    <n v="14285.13"/>
    <n v="0.1"/>
    <n v="35879.89"/>
    <x v="2"/>
    <x v="1"/>
    <x v="0"/>
    <n v="0.4"/>
    <n v="4.0000000000000008E-2"/>
    <n v="1.6000000000000004E-2"/>
    <n v="-35879.873999999996"/>
    <n v="-2242492.1249999991"/>
    <n v="2025"/>
    <x v="0"/>
    <n v="4"/>
    <s v="Q2"/>
  </r>
  <r>
    <s v="ORD-02148"/>
    <d v="2025-12-02T00:00:00"/>
    <s v="CUST-2594"/>
    <s v="Meera Gupta"/>
    <x v="2"/>
    <x v="23"/>
    <x v="4"/>
    <s v="West Bengal"/>
    <s v="Kolkata"/>
    <n v="3"/>
    <n v="961.21"/>
    <n v="0.1"/>
    <n v="2187.3200000000002"/>
    <x v="2"/>
    <x v="1"/>
    <x v="2"/>
    <n v="0.30000000000000004"/>
    <n v="3.0000000000000006E-2"/>
    <n v="9.0000000000000028E-3"/>
    <n v="-2187.3110000000001"/>
    <n v="-243034.5555555555"/>
    <n v="2025"/>
    <x v="1"/>
    <n v="12"/>
    <s v="Q4"/>
  </r>
  <r>
    <s v="ORD-02149"/>
    <d v="2025-10-30T00:00:00"/>
    <s v="CUST-1354"/>
    <s v="Rahul Reddy"/>
    <x v="0"/>
    <x v="11"/>
    <x v="3"/>
    <s v="Karnataka"/>
    <s v="Bengaluru"/>
    <n v="3"/>
    <n v="10781.84"/>
    <n v="0.1"/>
    <n v="22780.639999999999"/>
    <x v="2"/>
    <x v="1"/>
    <x v="1"/>
    <n v="0.30000000000000004"/>
    <n v="3.0000000000000006E-2"/>
    <n v="9.0000000000000028E-3"/>
    <n v="-22780.631000000001"/>
    <n v="-2531181.2222222215"/>
    <n v="2025"/>
    <x v="10"/>
    <n v="10"/>
    <s v="Q4"/>
  </r>
  <r>
    <s v="ORD-02150"/>
    <d v="2025-04-27T00:00:00"/>
    <s v="CUST-1086"/>
    <s v="Neha Joshi"/>
    <x v="0"/>
    <x v="0"/>
    <x v="2"/>
    <s v="Goa"/>
    <s v="Panaji"/>
    <n v="1"/>
    <n v="14905.76"/>
    <n v="0.2"/>
    <n v="7747.19"/>
    <x v="0"/>
    <x v="0"/>
    <x v="1"/>
    <n v="0.2"/>
    <n v="4.0000000000000008E-2"/>
    <n v="8.0000000000000019E-3"/>
    <n v="-7747.1819999999998"/>
    <n v="-968397.74999999977"/>
    <n v="2025"/>
    <x v="0"/>
    <n v="4"/>
    <s v="Q2"/>
  </r>
  <r>
    <s v="ORD-02151"/>
    <d v="2025-05-04T00:00:00"/>
    <s v="CUST-1656"/>
    <s v="Rahul Rao"/>
    <x v="4"/>
    <x v="24"/>
    <x v="4"/>
    <s v="Jharkhand"/>
    <s v="Jamshedpur"/>
    <n v="1"/>
    <n v="7823.52"/>
    <n v="0.15"/>
    <n v="5154.68"/>
    <x v="1"/>
    <x v="2"/>
    <x v="1"/>
    <n v="0.15"/>
    <n v="2.2499999999999999E-2"/>
    <n v="3.375E-3"/>
    <n v="-5154.6766250000001"/>
    <n v="-1527311.5925925926"/>
    <n v="2025"/>
    <x v="6"/>
    <n v="5"/>
    <s v="Q2"/>
  </r>
  <r>
    <s v="ORD-02152"/>
    <d v="2025-10-08T00:00:00"/>
    <s v="CUST-2249"/>
    <s v="Rohan Sharma"/>
    <x v="3"/>
    <x v="18"/>
    <x v="4"/>
    <s v="Jharkhand"/>
    <s v="Ranchi"/>
    <n v="2"/>
    <n v="3318.11"/>
    <n v="0.05"/>
    <n v="4921.8599999999997"/>
    <x v="2"/>
    <x v="1"/>
    <x v="1"/>
    <n v="0.1"/>
    <n v="5.000000000000001E-3"/>
    <n v="5.0000000000000012E-4"/>
    <n v="-4921.8594999999996"/>
    <n v="-9843718.9999999963"/>
    <n v="2025"/>
    <x v="10"/>
    <n v="10"/>
    <s v="Q4"/>
  </r>
  <r>
    <s v="ORD-02153"/>
    <d v="2025-10-19T00:00:00"/>
    <s v="CUST-2218"/>
    <s v="Aarav Patel"/>
    <x v="0"/>
    <x v="11"/>
    <x v="3"/>
    <s v="Telangana"/>
    <s v="Hyderabad"/>
    <n v="2"/>
    <n v="16947.45"/>
    <n v="0.05"/>
    <n v="20881.62"/>
    <x v="1"/>
    <x v="1"/>
    <x v="0"/>
    <n v="0.1"/>
    <n v="5.000000000000001E-3"/>
    <n v="5.0000000000000012E-4"/>
    <n v="-20881.619500000001"/>
    <n v="-41763238.999999993"/>
    <n v="2025"/>
    <x v="10"/>
    <n v="10"/>
    <s v="Q4"/>
  </r>
  <r>
    <s v="ORD-02154"/>
    <d v="2025-07-22T00:00:00"/>
    <s v="CUST-2127"/>
    <s v="Vikram Joshi"/>
    <x v="1"/>
    <x v="9"/>
    <x v="2"/>
    <s v="Gujarat"/>
    <s v="Ahmedabad"/>
    <n v="1"/>
    <n v="455.86"/>
    <n v="0.15"/>
    <n v="257.55"/>
    <x v="3"/>
    <x v="1"/>
    <x v="2"/>
    <n v="0.15"/>
    <n v="2.2499999999999999E-2"/>
    <n v="3.375E-3"/>
    <n v="-257.54662500000001"/>
    <n v="-76310.111111111109"/>
    <n v="2025"/>
    <x v="4"/>
    <n v="7"/>
    <s v="Q3"/>
  </r>
  <r>
    <s v="ORD-02155"/>
    <d v="2025-02-20T00:00:00"/>
    <s v="CUST-1876"/>
    <s v="Rohan Reddy"/>
    <x v="3"/>
    <x v="18"/>
    <x v="4"/>
    <s v="Bihar"/>
    <s v="Patna"/>
    <n v="2"/>
    <n v="40521.94"/>
    <n v="0.1"/>
    <n v="56285.14"/>
    <x v="0"/>
    <x v="1"/>
    <x v="1"/>
    <n v="0.2"/>
    <n v="2.0000000000000004E-2"/>
    <n v="4.000000000000001E-3"/>
    <n v="-56285.135999999999"/>
    <n v="-14071283.999999996"/>
    <n v="2025"/>
    <x v="11"/>
    <n v="2"/>
    <s v="Q1"/>
  </r>
  <r>
    <s v="ORD-02156"/>
    <d v="2025-09-28T00:00:00"/>
    <s v="CUST-2010"/>
    <s v="Meera Reddy"/>
    <x v="0"/>
    <x v="6"/>
    <x v="2"/>
    <s v="Maharashtra"/>
    <s v="Pune"/>
    <n v="2"/>
    <n v="12695.6"/>
    <n v="0.05"/>
    <n v="17545.259999999998"/>
    <x v="0"/>
    <x v="1"/>
    <x v="0"/>
    <n v="0.1"/>
    <n v="5.000000000000001E-3"/>
    <n v="5.0000000000000012E-4"/>
    <n v="-17545.2595"/>
    <n v="-35090518.999999993"/>
    <n v="2025"/>
    <x v="2"/>
    <n v="9"/>
    <s v="Q3"/>
  </r>
  <r>
    <s v="ORD-02157"/>
    <d v="2025-11-20T00:00:00"/>
    <s v="CUST-1674"/>
    <s v="Meera Joshi"/>
    <x v="2"/>
    <x v="10"/>
    <x v="0"/>
    <s v="Delhi"/>
    <s v="New Delhi"/>
    <n v="3"/>
    <n v="1108.48"/>
    <n v="0.1"/>
    <n v="2035.36"/>
    <x v="0"/>
    <x v="0"/>
    <x v="1"/>
    <n v="0.30000000000000004"/>
    <n v="3.0000000000000006E-2"/>
    <n v="9.0000000000000028E-3"/>
    <n v="-2035.3509999999999"/>
    <n v="-226150.11111111104"/>
    <n v="2025"/>
    <x v="8"/>
    <n v="11"/>
    <s v="Q4"/>
  </r>
  <r>
    <s v="ORD-02158"/>
    <d v="2025-10-04T00:00:00"/>
    <s v="CUST-1302"/>
    <s v="Isha Reddy"/>
    <x v="0"/>
    <x v="6"/>
    <x v="3"/>
    <s v="Tamil Nadu"/>
    <s v="Coimbatore"/>
    <n v="2"/>
    <n v="1530.61"/>
    <n v="0.2"/>
    <n v="1917.66"/>
    <x v="1"/>
    <x v="2"/>
    <x v="1"/>
    <n v="0.4"/>
    <n v="8.0000000000000016E-2"/>
    <n v="3.2000000000000008E-2"/>
    <n v="-1917.6280000000002"/>
    <n v="-59925.874999999993"/>
    <n v="2025"/>
    <x v="10"/>
    <n v="10"/>
    <s v="Q4"/>
  </r>
  <r>
    <s v="ORD-02159"/>
    <d v="2025-05-21T00:00:00"/>
    <s v="CUST-2072"/>
    <s v="Ananya Kumar"/>
    <x v="0"/>
    <x v="11"/>
    <x v="0"/>
    <s v="Haryana"/>
    <s v="Gurugram"/>
    <n v="2"/>
    <n v="14278.98"/>
    <n v="0.15"/>
    <n v="15745.71"/>
    <x v="3"/>
    <x v="1"/>
    <x v="2"/>
    <n v="0.3"/>
    <n v="4.4999999999999998E-2"/>
    <n v="1.35E-2"/>
    <n v="-15745.6965"/>
    <n v="-1166347.888888889"/>
    <n v="2025"/>
    <x v="6"/>
    <n v="5"/>
    <s v="Q2"/>
  </r>
  <r>
    <s v="ORD-02160"/>
    <d v="2025-10-02T00:00:00"/>
    <s v="CUST-1746"/>
    <s v="Rahul Verma"/>
    <x v="0"/>
    <x v="5"/>
    <x v="0"/>
    <s v="Uttar Pradesh"/>
    <s v="Lucknow"/>
    <n v="1"/>
    <n v="7354.8"/>
    <n v="0.05"/>
    <n v="4537.6099999999997"/>
    <x v="1"/>
    <x v="0"/>
    <x v="0"/>
    <n v="0.05"/>
    <n v="2.5000000000000005E-3"/>
    <n v="1.2500000000000003E-4"/>
    <n v="-4537.6098750000001"/>
    <n v="-36300878.999999993"/>
    <n v="2025"/>
    <x v="10"/>
    <n v="10"/>
    <s v="Q4"/>
  </r>
  <r>
    <s v="ORD-02161"/>
    <d v="2025-10-17T00:00:00"/>
    <s v="CUST-2317"/>
    <s v="Vikram Sharma"/>
    <x v="2"/>
    <x v="23"/>
    <x v="3"/>
    <s v="Tamil Nadu"/>
    <s v="Chennai"/>
    <n v="2"/>
    <n v="1106.94"/>
    <n v="0.2"/>
    <n v="1102.8699999999999"/>
    <x v="1"/>
    <x v="1"/>
    <x v="0"/>
    <n v="0.4"/>
    <n v="8.0000000000000016E-2"/>
    <n v="3.2000000000000008E-2"/>
    <n v="-1102.838"/>
    <n v="-34463.687499999993"/>
    <n v="2025"/>
    <x v="10"/>
    <n v="10"/>
    <s v="Q4"/>
  </r>
  <r>
    <s v="ORD-02162"/>
    <d v="2025-11-30T00:00:00"/>
    <s v="CUST-2046"/>
    <s v="Priya Joshi"/>
    <x v="2"/>
    <x v="20"/>
    <x v="1"/>
    <s v="Madhya Pradesh"/>
    <s v="Bhopal"/>
    <n v="4"/>
    <n v="5433.61"/>
    <n v="0.2"/>
    <n v="13736.97"/>
    <x v="1"/>
    <x v="1"/>
    <x v="0"/>
    <n v="0.8"/>
    <n v="0.16000000000000003"/>
    <n v="0.12800000000000003"/>
    <n v="-13736.841999999999"/>
    <n v="-107319.07812499997"/>
    <n v="2025"/>
    <x v="8"/>
    <n v="11"/>
    <s v="Q4"/>
  </r>
  <r>
    <s v="ORD-02163"/>
    <d v="2025-02-21T00:00:00"/>
    <s v="CUST-1647"/>
    <s v="Arjun Rao"/>
    <x v="2"/>
    <x v="2"/>
    <x v="4"/>
    <s v="Jharkhand"/>
    <s v="Jamshedpur"/>
    <n v="1"/>
    <n v="6004.48"/>
    <n v="0"/>
    <n v="5176.6400000000003"/>
    <x v="4"/>
    <x v="1"/>
    <x v="1"/>
    <n v="0"/>
    <n v="0"/>
    <n v="0"/>
    <n v="-5176.6400000000003"/>
    <e v="#DIV/0!"/>
    <n v="2025"/>
    <x v="11"/>
    <n v="2"/>
    <s v="Q1"/>
  </r>
  <r>
    <s v="ORD-02164"/>
    <d v="2025-01-27T00:00:00"/>
    <s v="CUST-1175"/>
    <s v="Vikram Rao"/>
    <x v="3"/>
    <x v="13"/>
    <x v="3"/>
    <s v="Tamil Nadu"/>
    <s v="Chennai"/>
    <n v="1"/>
    <n v="38799.019999999997"/>
    <n v="0.15"/>
    <n v="20623.53"/>
    <x v="1"/>
    <x v="1"/>
    <x v="1"/>
    <n v="0.15"/>
    <n v="2.2499999999999999E-2"/>
    <n v="3.375E-3"/>
    <n v="-20623.526624999999"/>
    <n v="-6110674.555555555"/>
    <n v="2025"/>
    <x v="5"/>
    <n v="1"/>
    <s v="Q1"/>
  </r>
  <r>
    <s v="ORD-02165"/>
    <d v="2025-06-06T00:00:00"/>
    <s v="CUST-2357"/>
    <s v="Neha Sharma"/>
    <x v="2"/>
    <x v="2"/>
    <x v="2"/>
    <s v="Maharashtra"/>
    <s v="Nagpur"/>
    <n v="2"/>
    <n v="1464.16"/>
    <n v="0.15"/>
    <n v="1803.24"/>
    <x v="4"/>
    <x v="1"/>
    <x v="2"/>
    <n v="0.3"/>
    <n v="4.4999999999999998E-2"/>
    <n v="1.35E-2"/>
    <n v="-1803.2265"/>
    <n v="-133572.33333333334"/>
    <n v="2025"/>
    <x v="9"/>
    <n v="6"/>
    <s v="Q2"/>
  </r>
  <r>
    <s v="ORD-02166"/>
    <d v="2025-08-27T00:00:00"/>
    <s v="CUST-1017"/>
    <s v="Isha Joshi"/>
    <x v="4"/>
    <x v="15"/>
    <x v="0"/>
    <s v="Punjab"/>
    <s v="Ludhiana"/>
    <n v="1"/>
    <n v="629.39"/>
    <n v="0"/>
    <n v="418.91"/>
    <x v="1"/>
    <x v="1"/>
    <x v="0"/>
    <n v="0"/>
    <n v="0"/>
    <n v="0"/>
    <n v="-418.91"/>
    <e v="#DIV/0!"/>
    <n v="2025"/>
    <x v="7"/>
    <n v="8"/>
    <s v="Q3"/>
  </r>
  <r>
    <s v="ORD-02167"/>
    <d v="2025-06-05T00:00:00"/>
    <s v="CUST-1396"/>
    <s v="Arjun Nair"/>
    <x v="2"/>
    <x v="23"/>
    <x v="3"/>
    <s v="Tamil Nadu"/>
    <s v="Coimbatore"/>
    <n v="1"/>
    <n v="5025.3"/>
    <n v="0.1"/>
    <n v="3564.04"/>
    <x v="0"/>
    <x v="0"/>
    <x v="2"/>
    <n v="0.1"/>
    <n v="1.0000000000000002E-2"/>
    <n v="1.0000000000000002E-3"/>
    <n v="-3564.0389999999998"/>
    <n v="-3564038.9999999991"/>
    <n v="2025"/>
    <x v="9"/>
    <n v="6"/>
    <s v="Q2"/>
  </r>
  <r>
    <s v="ORD-02168"/>
    <d v="2025-10-18T00:00:00"/>
    <s v="CUST-1710"/>
    <s v="Kiran Gupta"/>
    <x v="2"/>
    <x v="20"/>
    <x v="4"/>
    <s v="West Bengal"/>
    <s v="Durgapur"/>
    <n v="1"/>
    <n v="4030.92"/>
    <n v="0.05"/>
    <n v="2819.69"/>
    <x v="1"/>
    <x v="1"/>
    <x v="1"/>
    <n v="0.05"/>
    <n v="2.5000000000000005E-3"/>
    <n v="1.2500000000000003E-4"/>
    <n v="-2819.689875"/>
    <n v="-22557518.999999996"/>
    <n v="2025"/>
    <x v="10"/>
    <n v="10"/>
    <s v="Q4"/>
  </r>
  <r>
    <s v="ORD-02169"/>
    <d v="2025-05-16T00:00:00"/>
    <s v="CUST-2100"/>
    <s v="Ananya Reddy"/>
    <x v="2"/>
    <x v="10"/>
    <x v="4"/>
    <s v="Jharkhand"/>
    <s v="Jamshedpur"/>
    <n v="1"/>
    <n v="4695.26"/>
    <n v="0.1"/>
    <n v="3267.94"/>
    <x v="1"/>
    <x v="1"/>
    <x v="0"/>
    <n v="0.1"/>
    <n v="1.0000000000000002E-2"/>
    <n v="1.0000000000000002E-3"/>
    <n v="-3267.9389999999999"/>
    <n v="-3267938.9999999991"/>
    <n v="2025"/>
    <x v="6"/>
    <n v="5"/>
    <s v="Q2"/>
  </r>
  <r>
    <s v="ORD-02170"/>
    <d v="2025-05-24T00:00:00"/>
    <s v="CUST-1203"/>
    <s v="Rahul Rao"/>
    <x v="4"/>
    <x v="19"/>
    <x v="4"/>
    <s v="Bihar"/>
    <s v="Gaya"/>
    <n v="1"/>
    <n v="7412.07"/>
    <n v="0.15"/>
    <n v="5282.47"/>
    <x v="0"/>
    <x v="0"/>
    <x v="0"/>
    <n v="0.15"/>
    <n v="2.2499999999999999E-2"/>
    <n v="3.375E-3"/>
    <n v="-5282.466625"/>
    <n v="-1565175.2962962964"/>
    <n v="2025"/>
    <x v="6"/>
    <n v="5"/>
    <s v="Q2"/>
  </r>
  <r>
    <s v="ORD-02171"/>
    <d v="2025-04-16T00:00:00"/>
    <s v="CUST-1233"/>
    <s v="Rahul Reddy"/>
    <x v="4"/>
    <x v="15"/>
    <x v="0"/>
    <s v="Haryana"/>
    <s v="Faridabad"/>
    <n v="3"/>
    <n v="4190.9399999999996"/>
    <n v="0.05"/>
    <n v="9172.1299999999992"/>
    <x v="0"/>
    <x v="1"/>
    <x v="1"/>
    <n v="0.15000000000000002"/>
    <n v="7.5000000000000015E-3"/>
    <n v="1.1250000000000003E-3"/>
    <n v="-9172.1288749999985"/>
    <n v="-8153003.4444444403"/>
    <n v="2025"/>
    <x v="0"/>
    <n v="4"/>
    <s v="Q2"/>
  </r>
  <r>
    <s v="ORD-02172"/>
    <d v="2025-06-07T00:00:00"/>
    <s v="CUST-1787"/>
    <s v="Meera Kumar"/>
    <x v="3"/>
    <x v="18"/>
    <x v="3"/>
    <s v="Andhra Pradesh"/>
    <s v="Vijayawada"/>
    <n v="2"/>
    <n v="9406.73"/>
    <n v="0.05"/>
    <n v="13571.31"/>
    <x v="4"/>
    <x v="2"/>
    <x v="1"/>
    <n v="0.1"/>
    <n v="5.000000000000001E-3"/>
    <n v="5.0000000000000012E-4"/>
    <n v="-13571.309499999999"/>
    <n v="-27142618.999999993"/>
    <n v="2025"/>
    <x v="9"/>
    <n v="6"/>
    <s v="Q2"/>
  </r>
  <r>
    <s v="ORD-02173"/>
    <d v="2025-05-26T00:00:00"/>
    <s v="CUST-2020"/>
    <s v="Rohan Singh"/>
    <x v="0"/>
    <x v="6"/>
    <x v="1"/>
    <s v="Chhattisgarh"/>
    <s v="Raipur"/>
    <n v="1"/>
    <n v="16961.71"/>
    <n v="0.15"/>
    <n v="9477.1"/>
    <x v="1"/>
    <x v="0"/>
    <x v="0"/>
    <n v="0.15"/>
    <n v="2.2499999999999999E-2"/>
    <n v="3.375E-3"/>
    <n v="-9477.0966250000001"/>
    <n v="-2808028.6296296297"/>
    <n v="2025"/>
    <x v="6"/>
    <n v="5"/>
    <s v="Q2"/>
  </r>
  <r>
    <s v="ORD-02174"/>
    <d v="2025-01-02T00:00:00"/>
    <s v="CUST-1671"/>
    <s v="Sneha Joshi"/>
    <x v="0"/>
    <x v="6"/>
    <x v="1"/>
    <s v="Madhya Pradesh"/>
    <s v="Bhopal"/>
    <n v="1"/>
    <n v="10133.030000000001"/>
    <n v="0.2"/>
    <n v="6000.04"/>
    <x v="0"/>
    <x v="1"/>
    <x v="2"/>
    <n v="0.2"/>
    <n v="4.0000000000000008E-2"/>
    <n v="8.0000000000000019E-3"/>
    <n v="-6000.0320000000002"/>
    <n v="-750003.99999999988"/>
    <n v="2025"/>
    <x v="5"/>
    <n v="1"/>
    <s v="Q1"/>
  </r>
  <r>
    <s v="ORD-02175"/>
    <d v="2025-03-18T00:00:00"/>
    <s v="CUST-2139"/>
    <s v="Rohan Patel"/>
    <x v="0"/>
    <x v="0"/>
    <x v="3"/>
    <s v="Andhra Pradesh"/>
    <s v="Visakhapatnam"/>
    <n v="1"/>
    <n v="11344.59"/>
    <n v="0"/>
    <n v="8885.15"/>
    <x v="1"/>
    <x v="1"/>
    <x v="1"/>
    <n v="0"/>
    <n v="0"/>
    <n v="0"/>
    <n v="-8885.15"/>
    <e v="#DIV/0!"/>
    <n v="2025"/>
    <x v="3"/>
    <n v="3"/>
    <s v="Q1"/>
  </r>
  <r>
    <s v="ORD-02176"/>
    <d v="2025-05-12T00:00:00"/>
    <s v="CUST-1770"/>
    <s v="Isha Rao"/>
    <x v="3"/>
    <x v="13"/>
    <x v="4"/>
    <s v="West Bengal"/>
    <s v="Kolkata"/>
    <n v="4"/>
    <n v="60771.63"/>
    <n v="0.15"/>
    <n v="166059.44"/>
    <x v="2"/>
    <x v="1"/>
    <x v="1"/>
    <n v="0.6"/>
    <n v="0.09"/>
    <n v="5.3999999999999999E-2"/>
    <n v="-166059.386"/>
    <n v="-3075173.8148148148"/>
    <n v="2025"/>
    <x v="6"/>
    <n v="5"/>
    <s v="Q2"/>
  </r>
  <r>
    <s v="ORD-02177"/>
    <d v="2025-03-31T00:00:00"/>
    <s v="CUST-1096"/>
    <s v="Kiran Rao"/>
    <x v="1"/>
    <x v="7"/>
    <x v="3"/>
    <s v="Telangana"/>
    <s v="Warangal"/>
    <n v="1"/>
    <n v="4675.0200000000004"/>
    <n v="0"/>
    <n v="2998.13"/>
    <x v="2"/>
    <x v="2"/>
    <x v="2"/>
    <n v="0"/>
    <n v="0"/>
    <n v="0"/>
    <n v="-2998.13"/>
    <e v="#DIV/0!"/>
    <n v="2025"/>
    <x v="3"/>
    <n v="3"/>
    <s v="Q1"/>
  </r>
  <r>
    <s v="ORD-02178"/>
    <d v="2025-12-11T00:00:00"/>
    <s v="CUST-1640"/>
    <s v="Arjun Verma"/>
    <x v="3"/>
    <x v="16"/>
    <x v="3"/>
    <s v="Andhra Pradesh"/>
    <s v="Vijayawada"/>
    <n v="5"/>
    <n v="37828.01"/>
    <n v="0.05"/>
    <n v="143400.45000000001"/>
    <x v="2"/>
    <x v="1"/>
    <x v="2"/>
    <n v="0.25"/>
    <n v="1.2500000000000001E-2"/>
    <n v="3.1250000000000002E-3"/>
    <n v="-143400.44687500002"/>
    <n v="-45888143.000000007"/>
    <n v="2025"/>
    <x v="1"/>
    <n v="12"/>
    <s v="Q4"/>
  </r>
  <r>
    <s v="ORD-02179"/>
    <d v="2025-12-16T00:00:00"/>
    <s v="CUST-1274"/>
    <s v="Sneha Rao"/>
    <x v="2"/>
    <x v="2"/>
    <x v="2"/>
    <s v="Rajasthan"/>
    <s v="Jaipur"/>
    <n v="1"/>
    <n v="2364.2399999999998"/>
    <n v="0.1"/>
    <n v="1427.58"/>
    <x v="0"/>
    <x v="1"/>
    <x v="1"/>
    <n v="0.1"/>
    <n v="1.0000000000000002E-2"/>
    <n v="1.0000000000000002E-3"/>
    <n v="-1427.579"/>
    <n v="-1427578.9999999995"/>
    <n v="2025"/>
    <x v="1"/>
    <n v="12"/>
    <s v="Q4"/>
  </r>
  <r>
    <s v="ORD-02180"/>
    <d v="2025-09-20T00:00:00"/>
    <s v="CUST-1823"/>
    <s v="Aarav Patel"/>
    <x v="2"/>
    <x v="20"/>
    <x v="4"/>
    <s v="Jharkhand"/>
    <s v="Ranchi"/>
    <n v="3"/>
    <n v="6980.95"/>
    <n v="0.1"/>
    <n v="14925.69"/>
    <x v="0"/>
    <x v="1"/>
    <x v="0"/>
    <n v="0.30000000000000004"/>
    <n v="3.0000000000000006E-2"/>
    <n v="9.0000000000000028E-3"/>
    <n v="-14925.681"/>
    <n v="-1658408.9999999995"/>
    <n v="2025"/>
    <x v="2"/>
    <n v="9"/>
    <s v="Q3"/>
  </r>
  <r>
    <s v="ORD-02181"/>
    <d v="2025-12-17T00:00:00"/>
    <s v="CUST-2400"/>
    <s v="Priya Rao"/>
    <x v="3"/>
    <x v="3"/>
    <x v="2"/>
    <s v="Goa"/>
    <s v="Panaji"/>
    <n v="1"/>
    <n v="44731.89"/>
    <n v="0.1"/>
    <n v="27887.55"/>
    <x v="0"/>
    <x v="2"/>
    <x v="2"/>
    <n v="0.1"/>
    <n v="1.0000000000000002E-2"/>
    <n v="1.0000000000000002E-3"/>
    <n v="-27887.548999999999"/>
    <n v="-27887548.999999993"/>
    <n v="2025"/>
    <x v="1"/>
    <n v="12"/>
    <s v="Q4"/>
  </r>
  <r>
    <s v="ORD-02182"/>
    <d v="2025-04-18T00:00:00"/>
    <s v="CUST-2358"/>
    <s v="Sneha Rao"/>
    <x v="4"/>
    <x v="24"/>
    <x v="4"/>
    <s v="Odisha"/>
    <s v="Bhubaneswar"/>
    <n v="1"/>
    <n v="3971.71"/>
    <n v="0"/>
    <n v="3072.58"/>
    <x v="0"/>
    <x v="1"/>
    <x v="2"/>
    <n v="0"/>
    <n v="0"/>
    <n v="0"/>
    <n v="-3072.58"/>
    <e v="#DIV/0!"/>
    <n v="2025"/>
    <x v="0"/>
    <n v="4"/>
    <s v="Q2"/>
  </r>
  <r>
    <s v="ORD-02183"/>
    <d v="2025-03-15T00:00:00"/>
    <s v="CUST-1590"/>
    <s v="Priya Nair"/>
    <x v="1"/>
    <x v="7"/>
    <x v="4"/>
    <s v="Odisha"/>
    <s v="Cuttack"/>
    <n v="1"/>
    <n v="2909.22"/>
    <n v="0"/>
    <n v="1921.16"/>
    <x v="1"/>
    <x v="0"/>
    <x v="2"/>
    <n v="0"/>
    <n v="0"/>
    <n v="0"/>
    <n v="-1921.16"/>
    <e v="#DIV/0!"/>
    <n v="2025"/>
    <x v="3"/>
    <n v="3"/>
    <s v="Q1"/>
  </r>
  <r>
    <s v="ORD-02184"/>
    <d v="2025-02-08T00:00:00"/>
    <s v="CUST-1349"/>
    <s v="Aarav Reddy"/>
    <x v="0"/>
    <x v="4"/>
    <x v="0"/>
    <s v="Uttar Pradesh"/>
    <s v="Noida"/>
    <n v="2"/>
    <n v="7893.93"/>
    <n v="0.15"/>
    <n v="11670.57"/>
    <x v="1"/>
    <x v="0"/>
    <x v="1"/>
    <n v="0.3"/>
    <n v="4.4999999999999998E-2"/>
    <n v="1.35E-2"/>
    <n v="-11670.556500000001"/>
    <n v="-864485.66666666674"/>
    <n v="2025"/>
    <x v="11"/>
    <n v="2"/>
    <s v="Q1"/>
  </r>
  <r>
    <s v="ORD-02185"/>
    <d v="2025-06-08T00:00:00"/>
    <s v="CUST-2523"/>
    <s v="Rahul Patel"/>
    <x v="0"/>
    <x v="11"/>
    <x v="2"/>
    <s v="Rajasthan"/>
    <s v="Jaipur"/>
    <n v="1"/>
    <n v="16067.68"/>
    <n v="0"/>
    <n v="12889.28"/>
    <x v="3"/>
    <x v="1"/>
    <x v="2"/>
    <n v="0"/>
    <n v="0"/>
    <n v="0"/>
    <n v="-12889.28"/>
    <e v="#DIV/0!"/>
    <n v="2025"/>
    <x v="9"/>
    <n v="6"/>
    <s v="Q2"/>
  </r>
  <r>
    <s v="ORD-02186"/>
    <d v="2025-03-12T00:00:00"/>
    <s v="CUST-1802"/>
    <s v="Rahul Kumar"/>
    <x v="3"/>
    <x v="13"/>
    <x v="1"/>
    <s v="Madhya Pradesh"/>
    <s v="Indore"/>
    <n v="1"/>
    <n v="32138.71"/>
    <n v="0"/>
    <n v="22053.54"/>
    <x v="0"/>
    <x v="0"/>
    <x v="1"/>
    <n v="0"/>
    <n v="0"/>
    <n v="0"/>
    <n v="-22053.54"/>
    <e v="#DIV/0!"/>
    <n v="2025"/>
    <x v="3"/>
    <n v="3"/>
    <s v="Q1"/>
  </r>
  <r>
    <s v="ORD-02187"/>
    <d v="2025-11-08T00:00:00"/>
    <s v="CUST-1176"/>
    <s v="Rahul Gupta"/>
    <x v="1"/>
    <x v="7"/>
    <x v="3"/>
    <s v="Telangana"/>
    <s v="Hyderabad"/>
    <n v="3"/>
    <n v="4161.76"/>
    <n v="0.15"/>
    <n v="8874.3799999999992"/>
    <x v="2"/>
    <x v="1"/>
    <x v="2"/>
    <n v="0.44999999999999996"/>
    <n v="6.7499999999999991E-2"/>
    <n v="3.0374999999999992E-2"/>
    <n v="-8874.3496249999989"/>
    <n v="-292159.65843621403"/>
    <n v="2025"/>
    <x v="8"/>
    <n v="11"/>
    <s v="Q4"/>
  </r>
  <r>
    <s v="ORD-02188"/>
    <d v="2025-08-29T00:00:00"/>
    <s v="CUST-1363"/>
    <s v="Priya Sharma"/>
    <x v="3"/>
    <x v="13"/>
    <x v="0"/>
    <s v="Uttar Pradesh"/>
    <s v="Lucknow"/>
    <n v="1"/>
    <n v="54851.19"/>
    <n v="0.1"/>
    <n v="42889.919999999998"/>
    <x v="1"/>
    <x v="2"/>
    <x v="2"/>
    <n v="0.1"/>
    <n v="1.0000000000000002E-2"/>
    <n v="1.0000000000000002E-3"/>
    <n v="-42889.919000000002"/>
    <n v="-42889918.999999993"/>
    <n v="2025"/>
    <x v="7"/>
    <n v="8"/>
    <s v="Q3"/>
  </r>
  <r>
    <s v="ORD-02189"/>
    <d v="2025-10-25T00:00:00"/>
    <s v="CUST-1045"/>
    <s v="Kiran Reddy"/>
    <x v="2"/>
    <x v="8"/>
    <x v="1"/>
    <s v="Chhattisgarh"/>
    <s v="Raipur"/>
    <n v="1"/>
    <n v="5840.59"/>
    <n v="0.05"/>
    <n v="4223.3999999999996"/>
    <x v="0"/>
    <x v="1"/>
    <x v="1"/>
    <n v="0.05"/>
    <n v="2.5000000000000005E-3"/>
    <n v="1.2500000000000003E-4"/>
    <n v="-4223.3998750000001"/>
    <n v="-33787198.999999993"/>
    <n v="2025"/>
    <x v="10"/>
    <n v="10"/>
    <s v="Q4"/>
  </r>
  <r>
    <s v="ORD-02190"/>
    <d v="2025-02-05T00:00:00"/>
    <s v="CUST-2403"/>
    <s v="Vikram Reddy"/>
    <x v="1"/>
    <x v="17"/>
    <x v="3"/>
    <s v="Karnataka"/>
    <s v="Mysuru"/>
    <n v="3"/>
    <n v="3680.4"/>
    <n v="0"/>
    <n v="7847.28"/>
    <x v="3"/>
    <x v="2"/>
    <x v="2"/>
    <n v="0"/>
    <n v="0"/>
    <n v="0"/>
    <n v="-7847.28"/>
    <e v="#DIV/0!"/>
    <n v="2025"/>
    <x v="11"/>
    <n v="2"/>
    <s v="Q1"/>
  </r>
  <r>
    <s v="ORD-02191"/>
    <d v="2025-03-25T00:00:00"/>
    <s v="CUST-1906"/>
    <s v="Vikram Reddy"/>
    <x v="3"/>
    <x v="13"/>
    <x v="3"/>
    <s v="Karnataka"/>
    <s v="Bengaluru"/>
    <n v="2"/>
    <n v="55784.74"/>
    <n v="0.15"/>
    <n v="63458.94"/>
    <x v="4"/>
    <x v="1"/>
    <x v="1"/>
    <n v="0.3"/>
    <n v="4.4999999999999998E-2"/>
    <n v="1.35E-2"/>
    <n v="-63458.926500000001"/>
    <n v="-4700661.222222222"/>
    <n v="2025"/>
    <x v="3"/>
    <n v="3"/>
    <s v="Q1"/>
  </r>
  <r>
    <s v="ORD-02192"/>
    <d v="2025-09-20T00:00:00"/>
    <s v="CUST-1430"/>
    <s v="Isha Reddy"/>
    <x v="4"/>
    <x v="12"/>
    <x v="0"/>
    <s v="Punjab"/>
    <s v="Ludhiana"/>
    <n v="3"/>
    <n v="3791.45"/>
    <n v="0.2"/>
    <n v="7103.34"/>
    <x v="0"/>
    <x v="1"/>
    <x v="2"/>
    <n v="0.60000000000000009"/>
    <n v="0.12000000000000002"/>
    <n v="7.2000000000000022E-2"/>
    <n v="-7103.268"/>
    <n v="-98656.499999999971"/>
    <n v="2025"/>
    <x v="2"/>
    <n v="9"/>
    <s v="Q3"/>
  </r>
  <r>
    <s v="ORD-02193"/>
    <d v="2025-11-06T00:00:00"/>
    <s v="CUST-1676"/>
    <s v="Rahul Rao"/>
    <x v="3"/>
    <x v="14"/>
    <x v="0"/>
    <s v="Delhi"/>
    <s v="Delhi"/>
    <n v="1"/>
    <n v="8781.11"/>
    <n v="0"/>
    <n v="6014.04"/>
    <x v="1"/>
    <x v="1"/>
    <x v="2"/>
    <n v="0"/>
    <n v="0"/>
    <n v="0"/>
    <n v="-6014.04"/>
    <e v="#DIV/0!"/>
    <n v="2025"/>
    <x v="8"/>
    <n v="11"/>
    <s v="Q4"/>
  </r>
  <r>
    <s v="ORD-02194"/>
    <d v="2025-06-21T00:00:00"/>
    <s v="CUST-2331"/>
    <s v="Meera Verma"/>
    <x v="4"/>
    <x v="24"/>
    <x v="0"/>
    <s v="Uttar Pradesh"/>
    <s v="Lucknow"/>
    <n v="1"/>
    <n v="7660.86"/>
    <n v="0.1"/>
    <n v="5864.5"/>
    <x v="0"/>
    <x v="0"/>
    <x v="1"/>
    <n v="0.1"/>
    <n v="1.0000000000000002E-2"/>
    <n v="1.0000000000000002E-3"/>
    <n v="-5864.4989999999998"/>
    <n v="-5864498.9999999981"/>
    <n v="2025"/>
    <x v="9"/>
    <n v="6"/>
    <s v="Q2"/>
  </r>
  <r>
    <s v="ORD-02195"/>
    <d v="2025-06-22T00:00:00"/>
    <s v="CUST-1928"/>
    <s v="Ananya Rao"/>
    <x v="3"/>
    <x v="18"/>
    <x v="4"/>
    <s v="Odisha"/>
    <s v="Cuttack"/>
    <n v="1"/>
    <n v="33133.69"/>
    <n v="0.05"/>
    <n v="21744.92"/>
    <x v="1"/>
    <x v="1"/>
    <x v="2"/>
    <n v="0.05"/>
    <n v="2.5000000000000005E-3"/>
    <n v="1.2500000000000003E-4"/>
    <n v="-21744.919875"/>
    <n v="-173959358.99999997"/>
    <n v="2025"/>
    <x v="9"/>
    <n v="6"/>
    <s v="Q2"/>
  </r>
  <r>
    <s v="ORD-02196"/>
    <d v="2025-12-28T00:00:00"/>
    <s v="CUST-1416"/>
    <s v="Rahul Verma"/>
    <x v="2"/>
    <x v="10"/>
    <x v="4"/>
    <s v="Jharkhand"/>
    <s v="Ranchi"/>
    <n v="4"/>
    <n v="1240.68"/>
    <n v="0.15"/>
    <n v="2731.77"/>
    <x v="0"/>
    <x v="1"/>
    <x v="1"/>
    <n v="0.6"/>
    <n v="0.09"/>
    <n v="5.3999999999999999E-2"/>
    <n v="-2731.7159999999999"/>
    <n v="-50587.333333333328"/>
    <n v="2025"/>
    <x v="1"/>
    <n v="12"/>
    <s v="Q4"/>
  </r>
  <r>
    <s v="ORD-02197"/>
    <d v="2025-02-16T00:00:00"/>
    <s v="CUST-2267"/>
    <s v="Kiran Joshi"/>
    <x v="3"/>
    <x v="13"/>
    <x v="4"/>
    <s v="West Bengal"/>
    <s v="Kolkata"/>
    <n v="3"/>
    <n v="8822.35"/>
    <n v="0.05"/>
    <n v="22053.32"/>
    <x v="1"/>
    <x v="1"/>
    <x v="1"/>
    <n v="0.15000000000000002"/>
    <n v="7.5000000000000015E-3"/>
    <n v="1.1250000000000003E-3"/>
    <n v="-22053.318875000001"/>
    <n v="-19602950.111111104"/>
    <n v="2025"/>
    <x v="11"/>
    <n v="2"/>
    <s v="Q1"/>
  </r>
  <r>
    <s v="ORD-02198"/>
    <d v="2025-05-21T00:00:00"/>
    <s v="CUST-1137"/>
    <s v="Arjun Sharma"/>
    <x v="1"/>
    <x v="1"/>
    <x v="4"/>
    <s v="Bihar"/>
    <s v="Gaya"/>
    <n v="5"/>
    <n v="1006.4"/>
    <n v="0.1"/>
    <n v="3264.82"/>
    <x v="1"/>
    <x v="0"/>
    <x v="1"/>
    <n v="0.5"/>
    <n v="0.05"/>
    <n v="2.5000000000000001E-2"/>
    <n v="-3264.7950000000001"/>
    <n v="-130591.8"/>
    <n v="2025"/>
    <x v="6"/>
    <n v="5"/>
    <s v="Q2"/>
  </r>
  <r>
    <s v="ORD-02199"/>
    <d v="2025-04-28T00:00:00"/>
    <s v="CUST-2082"/>
    <s v="Rohan Verma"/>
    <x v="0"/>
    <x v="5"/>
    <x v="3"/>
    <s v="Telangana"/>
    <s v="Warangal"/>
    <n v="1"/>
    <n v="13691.84"/>
    <n v="0.05"/>
    <n v="10283.34"/>
    <x v="1"/>
    <x v="0"/>
    <x v="1"/>
    <n v="0.05"/>
    <n v="2.5000000000000005E-3"/>
    <n v="1.2500000000000003E-4"/>
    <n v="-10283.339875"/>
    <n v="-82266718.999999985"/>
    <n v="2025"/>
    <x v="0"/>
    <n v="4"/>
    <s v="Q2"/>
  </r>
  <r>
    <s v="ORD-02200"/>
    <d v="2025-10-04T00:00:00"/>
    <s v="CUST-1932"/>
    <s v="Ananya Kumar"/>
    <x v="3"/>
    <x v="14"/>
    <x v="2"/>
    <s v="Goa"/>
    <s v="Panaji"/>
    <n v="3"/>
    <n v="46639.4"/>
    <n v="0.05"/>
    <n v="91592.67"/>
    <x v="1"/>
    <x v="1"/>
    <x v="0"/>
    <n v="0.15000000000000002"/>
    <n v="7.5000000000000015E-3"/>
    <n v="1.1250000000000003E-3"/>
    <n v="-91592.668875000003"/>
    <n v="-81415705.666666642"/>
    <n v="2025"/>
    <x v="10"/>
    <n v="10"/>
    <s v="Q4"/>
  </r>
  <r>
    <s v="ORD-02201"/>
    <d v="2025-08-02T00:00:00"/>
    <s v="CUST-1781"/>
    <s v="Sneha Nair"/>
    <x v="2"/>
    <x v="8"/>
    <x v="1"/>
    <s v="Chhattisgarh"/>
    <s v="Bilaspur"/>
    <n v="1"/>
    <n v="1745.2"/>
    <n v="0.15"/>
    <n v="1016.18"/>
    <x v="0"/>
    <x v="1"/>
    <x v="2"/>
    <n v="0.15"/>
    <n v="2.2499999999999999E-2"/>
    <n v="3.375E-3"/>
    <n v="-1016.1766249999999"/>
    <n v="-301089.37037037034"/>
    <n v="2025"/>
    <x v="7"/>
    <n v="8"/>
    <s v="Q3"/>
  </r>
  <r>
    <s v="ORD-02202"/>
    <d v="2025-08-08T00:00:00"/>
    <s v="CUST-1169"/>
    <s v="Kiran Verma"/>
    <x v="0"/>
    <x v="11"/>
    <x v="3"/>
    <s v="Andhra Pradesh"/>
    <s v="Vijayawada"/>
    <n v="2"/>
    <n v="15351.78"/>
    <n v="0.05"/>
    <n v="21348.02"/>
    <x v="2"/>
    <x v="2"/>
    <x v="2"/>
    <n v="0.1"/>
    <n v="5.000000000000001E-3"/>
    <n v="5.0000000000000012E-4"/>
    <n v="-21348.019500000002"/>
    <n v="-42696038.999999993"/>
    <n v="2025"/>
    <x v="7"/>
    <n v="8"/>
    <s v="Q3"/>
  </r>
  <r>
    <s v="ORD-02203"/>
    <d v="2025-01-26T00:00:00"/>
    <s v="CUST-1620"/>
    <s v="Kiran Nair"/>
    <x v="2"/>
    <x v="23"/>
    <x v="0"/>
    <s v="Haryana"/>
    <s v="Gurugram"/>
    <n v="3"/>
    <n v="2256.5500000000002"/>
    <n v="0.15"/>
    <n v="4835.8900000000003"/>
    <x v="3"/>
    <x v="2"/>
    <x v="0"/>
    <n v="0.44999999999999996"/>
    <n v="6.7499999999999991E-2"/>
    <n v="3.0374999999999992E-2"/>
    <n v="-4835.8596250000001"/>
    <n v="-159205.25514403297"/>
    <n v="2025"/>
    <x v="5"/>
    <n v="1"/>
    <s v="Q1"/>
  </r>
  <r>
    <s v="ORD-02204"/>
    <d v="2025-01-09T00:00:00"/>
    <s v="CUST-1462"/>
    <s v="Ananya Gupta"/>
    <x v="4"/>
    <x v="15"/>
    <x v="3"/>
    <s v="Andhra Pradesh"/>
    <s v="Visakhapatnam"/>
    <n v="1"/>
    <n v="7240.38"/>
    <n v="0.05"/>
    <n v="5272.42"/>
    <x v="3"/>
    <x v="1"/>
    <x v="1"/>
    <n v="0.05"/>
    <n v="2.5000000000000005E-3"/>
    <n v="1.2500000000000003E-4"/>
    <n v="-5272.4198750000005"/>
    <n v="-42179358.999999993"/>
    <n v="2025"/>
    <x v="5"/>
    <n v="1"/>
    <s v="Q1"/>
  </r>
  <r>
    <s v="ORD-02205"/>
    <d v="2025-09-28T00:00:00"/>
    <s v="CUST-1410"/>
    <s v="Aarav Singh"/>
    <x v="0"/>
    <x v="0"/>
    <x v="0"/>
    <s v="Punjab"/>
    <s v="Amritsar"/>
    <n v="1"/>
    <n v="9156.34"/>
    <n v="0"/>
    <n v="6925.57"/>
    <x v="0"/>
    <x v="1"/>
    <x v="1"/>
    <n v="0"/>
    <n v="0"/>
    <n v="0"/>
    <n v="-6925.57"/>
    <e v="#DIV/0!"/>
    <n v="2025"/>
    <x v="2"/>
    <n v="9"/>
    <s v="Q3"/>
  </r>
  <r>
    <s v="ORD-02206"/>
    <d v="2025-01-10T00:00:00"/>
    <s v="CUST-2408"/>
    <s v="Kiran Joshi"/>
    <x v="3"/>
    <x v="18"/>
    <x v="1"/>
    <s v="Madhya Pradesh"/>
    <s v="Indore"/>
    <n v="1"/>
    <n v="47953.34"/>
    <n v="0.05"/>
    <n v="32809.19"/>
    <x v="1"/>
    <x v="0"/>
    <x v="2"/>
    <n v="0.05"/>
    <n v="2.5000000000000005E-3"/>
    <n v="1.2500000000000003E-4"/>
    <n v="-32809.189875000004"/>
    <n v="-262473518.99999997"/>
    <n v="2025"/>
    <x v="5"/>
    <n v="1"/>
    <s v="Q1"/>
  </r>
  <r>
    <s v="ORD-02207"/>
    <d v="2025-05-01T00:00:00"/>
    <s v="CUST-2469"/>
    <s v="Rahul Rao"/>
    <x v="3"/>
    <x v="14"/>
    <x v="3"/>
    <s v="Tamil Nadu"/>
    <s v="Chennai"/>
    <n v="3"/>
    <n v="25718.12"/>
    <n v="0.05"/>
    <n v="50158.41"/>
    <x v="3"/>
    <x v="1"/>
    <x v="2"/>
    <n v="0.15000000000000002"/>
    <n v="7.5000000000000015E-3"/>
    <n v="1.1250000000000003E-3"/>
    <n v="-50158.408875000001"/>
    <n v="-44585252.333333321"/>
    <n v="2025"/>
    <x v="6"/>
    <n v="5"/>
    <s v="Q2"/>
  </r>
  <r>
    <s v="ORD-02208"/>
    <d v="2025-05-05T00:00:00"/>
    <s v="CUST-1556"/>
    <s v="Priya Gupta"/>
    <x v="2"/>
    <x v="8"/>
    <x v="4"/>
    <s v="Bihar"/>
    <s v="Patna"/>
    <n v="1"/>
    <n v="2691.13"/>
    <n v="0.05"/>
    <n v="2091"/>
    <x v="0"/>
    <x v="0"/>
    <x v="0"/>
    <n v="0.05"/>
    <n v="2.5000000000000005E-3"/>
    <n v="1.2500000000000003E-4"/>
    <n v="-2090.999875"/>
    <n v="-16727998.999999996"/>
    <n v="2025"/>
    <x v="6"/>
    <n v="5"/>
    <s v="Q2"/>
  </r>
  <r>
    <s v="ORD-02209"/>
    <d v="2025-06-19T00:00:00"/>
    <s v="CUST-1473"/>
    <s v="Ananya Singh"/>
    <x v="0"/>
    <x v="11"/>
    <x v="0"/>
    <s v="Delhi"/>
    <s v="New Delhi"/>
    <n v="1"/>
    <n v="15255.52"/>
    <n v="0.1"/>
    <n v="8568.27"/>
    <x v="1"/>
    <x v="0"/>
    <x v="1"/>
    <n v="0.1"/>
    <n v="1.0000000000000002E-2"/>
    <n v="1.0000000000000002E-3"/>
    <n v="-8568.2690000000002"/>
    <n v="-8568268.9999999981"/>
    <n v="2025"/>
    <x v="9"/>
    <n v="6"/>
    <s v="Q2"/>
  </r>
  <r>
    <s v="ORD-02210"/>
    <d v="2025-03-13T00:00:00"/>
    <s v="CUST-1598"/>
    <s v="Rahul Gupta"/>
    <x v="0"/>
    <x v="6"/>
    <x v="4"/>
    <s v="West Bengal"/>
    <s v="Kolkata"/>
    <n v="5"/>
    <n v="1310.73"/>
    <n v="0.1"/>
    <n v="5094.82"/>
    <x v="4"/>
    <x v="1"/>
    <x v="2"/>
    <n v="0.5"/>
    <n v="0.05"/>
    <n v="2.5000000000000001E-2"/>
    <n v="-5094.7950000000001"/>
    <n v="-203791.8"/>
    <n v="2025"/>
    <x v="3"/>
    <n v="3"/>
    <s v="Q1"/>
  </r>
  <r>
    <s v="ORD-02211"/>
    <d v="2025-06-01T00:00:00"/>
    <s v="CUST-1798"/>
    <s v="Meera Joshi"/>
    <x v="3"/>
    <x v="3"/>
    <x v="0"/>
    <s v="Delhi"/>
    <s v="Delhi"/>
    <n v="1"/>
    <n v="63395.8"/>
    <n v="0.15"/>
    <n v="44195.85"/>
    <x v="0"/>
    <x v="1"/>
    <x v="2"/>
    <n v="0.15"/>
    <n v="2.2499999999999999E-2"/>
    <n v="3.375E-3"/>
    <n v="-44195.846624999998"/>
    <n v="-13095065.666666666"/>
    <n v="2025"/>
    <x v="9"/>
    <n v="6"/>
    <s v="Q2"/>
  </r>
  <r>
    <s v="ORD-02212"/>
    <d v="2025-07-27T00:00:00"/>
    <s v="CUST-1589"/>
    <s v="Sneha Nair"/>
    <x v="0"/>
    <x v="5"/>
    <x v="2"/>
    <s v="Rajasthan"/>
    <s v="Jaipur"/>
    <n v="1"/>
    <n v="11913.51"/>
    <n v="0.05"/>
    <n v="7957.42"/>
    <x v="0"/>
    <x v="1"/>
    <x v="1"/>
    <n v="0.05"/>
    <n v="2.5000000000000005E-3"/>
    <n v="1.2500000000000003E-4"/>
    <n v="-7957.4198750000005"/>
    <n v="-63659358.999999993"/>
    <n v="2025"/>
    <x v="4"/>
    <n v="7"/>
    <s v="Q3"/>
  </r>
  <r>
    <s v="ORD-02213"/>
    <d v="2025-02-18T00:00:00"/>
    <s v="CUST-2266"/>
    <s v="Vikram Singh"/>
    <x v="4"/>
    <x v="12"/>
    <x v="1"/>
    <s v="Madhya Pradesh"/>
    <s v="Bhopal"/>
    <n v="2"/>
    <n v="4176.1099999999997"/>
    <n v="0"/>
    <n v="6997.57"/>
    <x v="0"/>
    <x v="1"/>
    <x v="1"/>
    <n v="0"/>
    <n v="0"/>
    <n v="0"/>
    <n v="-6997.57"/>
    <e v="#DIV/0!"/>
    <n v="2025"/>
    <x v="11"/>
    <n v="2"/>
    <s v="Q1"/>
  </r>
  <r>
    <s v="ORD-02214"/>
    <d v="2025-06-03T00:00:00"/>
    <s v="CUST-1224"/>
    <s v="Ananya Gupta"/>
    <x v="3"/>
    <x v="16"/>
    <x v="3"/>
    <s v="Andhra Pradesh"/>
    <s v="Visakhapatnam"/>
    <n v="3"/>
    <n v="41381.46"/>
    <n v="0"/>
    <n v="87938.62"/>
    <x v="1"/>
    <x v="2"/>
    <x v="1"/>
    <n v="0"/>
    <n v="0"/>
    <n v="0"/>
    <n v="-87938.62"/>
    <e v="#DIV/0!"/>
    <n v="2025"/>
    <x v="9"/>
    <n v="6"/>
    <s v="Q2"/>
  </r>
  <r>
    <s v="ORD-02215"/>
    <d v="2025-12-13T00:00:00"/>
    <s v="CUST-1826"/>
    <s v="Rohan Nair"/>
    <x v="2"/>
    <x v="10"/>
    <x v="3"/>
    <s v="Tamil Nadu"/>
    <s v="Chennai"/>
    <n v="1"/>
    <n v="1210.0899999999999"/>
    <n v="0.15"/>
    <n v="722.69"/>
    <x v="0"/>
    <x v="2"/>
    <x v="0"/>
    <n v="0.15"/>
    <n v="2.2499999999999999E-2"/>
    <n v="3.375E-3"/>
    <n v="-722.68662500000005"/>
    <n v="-214129.37037037039"/>
    <n v="2025"/>
    <x v="1"/>
    <n v="12"/>
    <s v="Q4"/>
  </r>
  <r>
    <s v="ORD-02216"/>
    <d v="2025-10-20T00:00:00"/>
    <s v="CUST-1122"/>
    <s v="Aarav Sharma"/>
    <x v="1"/>
    <x v="1"/>
    <x v="3"/>
    <s v="Karnataka"/>
    <s v="Mysuru"/>
    <n v="2"/>
    <n v="2691.75"/>
    <n v="0"/>
    <n v="3768.15"/>
    <x v="1"/>
    <x v="1"/>
    <x v="1"/>
    <n v="0"/>
    <n v="0"/>
    <n v="0"/>
    <n v="-3768.15"/>
    <e v="#DIV/0!"/>
    <n v="2025"/>
    <x v="10"/>
    <n v="10"/>
    <s v="Q4"/>
  </r>
  <r>
    <s v="ORD-02217"/>
    <d v="2025-03-09T00:00:00"/>
    <s v="CUST-2532"/>
    <s v="Priya Rao"/>
    <x v="1"/>
    <x v="1"/>
    <x v="4"/>
    <s v="West Bengal"/>
    <s v="Kolkata"/>
    <n v="1"/>
    <n v="4929.2"/>
    <n v="0"/>
    <n v="3570.72"/>
    <x v="0"/>
    <x v="1"/>
    <x v="2"/>
    <n v="0"/>
    <n v="0"/>
    <n v="0"/>
    <n v="-3570.72"/>
    <e v="#DIV/0!"/>
    <n v="2025"/>
    <x v="3"/>
    <n v="3"/>
    <s v="Q1"/>
  </r>
  <r>
    <s v="ORD-02218"/>
    <d v="2025-02-19T00:00:00"/>
    <s v="CUST-1244"/>
    <s v="Ananya Rao"/>
    <x v="0"/>
    <x v="4"/>
    <x v="0"/>
    <s v="Uttar Pradesh"/>
    <s v="Lucknow"/>
    <n v="2"/>
    <n v="4770.16"/>
    <n v="0"/>
    <n v="7965.9"/>
    <x v="4"/>
    <x v="1"/>
    <x v="1"/>
    <n v="0"/>
    <n v="0"/>
    <n v="0"/>
    <n v="-7965.9"/>
    <e v="#DIV/0!"/>
    <n v="2025"/>
    <x v="11"/>
    <n v="2"/>
    <s v="Q1"/>
  </r>
  <r>
    <s v="ORD-02219"/>
    <d v="2025-06-01T00:00:00"/>
    <s v="CUST-1221"/>
    <s v="Priya Reddy"/>
    <x v="2"/>
    <x v="2"/>
    <x v="2"/>
    <s v="Gujarat"/>
    <s v="Surat"/>
    <n v="1"/>
    <n v="5167.04"/>
    <n v="0.05"/>
    <n v="3374.92"/>
    <x v="1"/>
    <x v="1"/>
    <x v="1"/>
    <n v="0.05"/>
    <n v="2.5000000000000005E-3"/>
    <n v="1.2500000000000003E-4"/>
    <n v="-3374.919875"/>
    <n v="-26999358.999999993"/>
    <n v="2025"/>
    <x v="9"/>
    <n v="6"/>
    <s v="Q2"/>
  </r>
  <r>
    <s v="ORD-02220"/>
    <d v="2025-01-19T00:00:00"/>
    <s v="CUST-2159"/>
    <s v="Ananya Reddy"/>
    <x v="4"/>
    <x v="15"/>
    <x v="0"/>
    <s v="Punjab"/>
    <s v="Amritsar"/>
    <n v="1"/>
    <n v="4197.26"/>
    <n v="0.05"/>
    <n v="3114.06"/>
    <x v="0"/>
    <x v="0"/>
    <x v="0"/>
    <n v="0.05"/>
    <n v="2.5000000000000005E-3"/>
    <n v="1.2500000000000003E-4"/>
    <n v="-3114.0598749999999"/>
    <n v="-24912478.999999993"/>
    <n v="2025"/>
    <x v="5"/>
    <n v="1"/>
    <s v="Q1"/>
  </r>
  <r>
    <s v="ORD-02221"/>
    <d v="2025-04-10T00:00:00"/>
    <s v="CUST-1035"/>
    <s v="Rahul Gupta"/>
    <x v="3"/>
    <x v="18"/>
    <x v="0"/>
    <s v="Punjab"/>
    <s v="Ludhiana"/>
    <n v="2"/>
    <n v="42931.09"/>
    <n v="0"/>
    <n v="56922.66"/>
    <x v="1"/>
    <x v="1"/>
    <x v="1"/>
    <n v="0"/>
    <n v="0"/>
    <n v="0"/>
    <n v="-56922.66"/>
    <e v="#DIV/0!"/>
    <n v="2025"/>
    <x v="0"/>
    <n v="4"/>
    <s v="Q2"/>
  </r>
  <r>
    <s v="ORD-02222"/>
    <d v="2025-03-01T00:00:00"/>
    <s v="CUST-2191"/>
    <s v="Isha Rao"/>
    <x v="0"/>
    <x v="11"/>
    <x v="4"/>
    <s v="Bihar"/>
    <s v="Gaya"/>
    <n v="4"/>
    <n v="4244.55"/>
    <n v="0.05"/>
    <n v="14147.8"/>
    <x v="1"/>
    <x v="1"/>
    <x v="1"/>
    <n v="0.2"/>
    <n v="1.0000000000000002E-2"/>
    <n v="2.0000000000000005E-3"/>
    <n v="-14147.797999999999"/>
    <n v="-7073898.9999999981"/>
    <n v="2025"/>
    <x v="3"/>
    <n v="3"/>
    <s v="Q1"/>
  </r>
  <r>
    <s v="ORD-02223"/>
    <d v="2025-06-16T00:00:00"/>
    <s v="CUST-2286"/>
    <s v="Priya Patel"/>
    <x v="3"/>
    <x v="13"/>
    <x v="0"/>
    <s v="Delhi"/>
    <s v="New Delhi"/>
    <n v="2"/>
    <n v="31374.53"/>
    <n v="0.05"/>
    <n v="40412.15"/>
    <x v="1"/>
    <x v="1"/>
    <x v="1"/>
    <n v="0.1"/>
    <n v="5.000000000000001E-3"/>
    <n v="5.0000000000000012E-4"/>
    <n v="-40412.1495"/>
    <n v="-80824298.999999985"/>
    <n v="2025"/>
    <x v="9"/>
    <n v="6"/>
    <s v="Q2"/>
  </r>
  <r>
    <s v="ORD-02224"/>
    <d v="2025-07-21T00:00:00"/>
    <s v="CUST-2358"/>
    <s v="Sneha Joshi"/>
    <x v="0"/>
    <x v="11"/>
    <x v="2"/>
    <s v="Gujarat"/>
    <s v="Surat"/>
    <n v="4"/>
    <n v="17655.599999999999"/>
    <n v="0.1"/>
    <n v="53164.08"/>
    <x v="1"/>
    <x v="1"/>
    <x v="1"/>
    <n v="0.4"/>
    <n v="4.0000000000000008E-2"/>
    <n v="1.6000000000000004E-2"/>
    <n v="-53164.063999999998"/>
    <n v="-3322753.9999999991"/>
    <n v="2025"/>
    <x v="4"/>
    <n v="7"/>
    <s v="Q3"/>
  </r>
  <r>
    <s v="ORD-02225"/>
    <d v="2025-12-11T00:00:00"/>
    <s v="CUST-1732"/>
    <s v="Meera Kumar"/>
    <x v="0"/>
    <x v="5"/>
    <x v="0"/>
    <s v="Uttar Pradesh"/>
    <s v="Kanpur"/>
    <n v="2"/>
    <n v="4078.47"/>
    <n v="0.1"/>
    <n v="4999.82"/>
    <x v="3"/>
    <x v="1"/>
    <x v="1"/>
    <n v="0.2"/>
    <n v="2.0000000000000004E-2"/>
    <n v="4.000000000000001E-3"/>
    <n v="-4999.8159999999998"/>
    <n v="-1249953.9999999998"/>
    <n v="2025"/>
    <x v="1"/>
    <n v="12"/>
    <s v="Q4"/>
  </r>
  <r>
    <s v="ORD-02226"/>
    <d v="2025-05-26T00:00:00"/>
    <s v="CUST-2089"/>
    <s v="Vikram Patel"/>
    <x v="1"/>
    <x v="17"/>
    <x v="2"/>
    <s v="Maharashtra"/>
    <s v="Nagpur"/>
    <n v="1"/>
    <n v="3273.11"/>
    <n v="0.1"/>
    <n v="2169.0300000000002"/>
    <x v="0"/>
    <x v="1"/>
    <x v="0"/>
    <n v="0.1"/>
    <n v="1.0000000000000002E-2"/>
    <n v="1.0000000000000002E-3"/>
    <n v="-2169.029"/>
    <n v="-2169028.9999999995"/>
    <n v="2025"/>
    <x v="6"/>
    <n v="5"/>
    <s v="Q2"/>
  </r>
  <r>
    <s v="ORD-02227"/>
    <d v="2025-06-13T00:00:00"/>
    <s v="CUST-2134"/>
    <s v="Isha Kumar"/>
    <x v="3"/>
    <x v="3"/>
    <x v="3"/>
    <s v="Telangana"/>
    <s v="Warangal"/>
    <n v="1"/>
    <n v="38050.46"/>
    <n v="0.05"/>
    <n v="24855.79"/>
    <x v="2"/>
    <x v="2"/>
    <x v="1"/>
    <n v="0.05"/>
    <n v="2.5000000000000005E-3"/>
    <n v="1.2500000000000003E-4"/>
    <n v="-24855.789875000002"/>
    <n v="-198846318.99999997"/>
    <n v="2025"/>
    <x v="9"/>
    <n v="6"/>
    <s v="Q2"/>
  </r>
  <r>
    <s v="ORD-02228"/>
    <d v="2025-08-30T00:00:00"/>
    <s v="CUST-1853"/>
    <s v="Ananya Joshi"/>
    <x v="0"/>
    <x v="11"/>
    <x v="4"/>
    <s v="Bihar"/>
    <s v="Patna"/>
    <n v="4"/>
    <n v="10475.39"/>
    <n v="0"/>
    <n v="34026.050000000003"/>
    <x v="2"/>
    <x v="0"/>
    <x v="2"/>
    <n v="0"/>
    <n v="0"/>
    <n v="0"/>
    <n v="-34026.050000000003"/>
    <e v="#DIV/0!"/>
    <n v="2025"/>
    <x v="7"/>
    <n v="8"/>
    <s v="Q3"/>
  </r>
  <r>
    <s v="ORD-02229"/>
    <d v="2025-03-10T00:00:00"/>
    <s v="CUST-1411"/>
    <s v="Ananya Singh"/>
    <x v="2"/>
    <x v="23"/>
    <x v="0"/>
    <s v="Punjab"/>
    <s v="Amritsar"/>
    <n v="2"/>
    <n v="4459.8100000000004"/>
    <n v="0.15"/>
    <n v="6007.45"/>
    <x v="1"/>
    <x v="1"/>
    <x v="1"/>
    <n v="0.3"/>
    <n v="4.4999999999999998E-2"/>
    <n v="1.35E-2"/>
    <n v="-6007.4364999999998"/>
    <n v="-444995.29629629629"/>
    <n v="2025"/>
    <x v="3"/>
    <n v="3"/>
    <s v="Q1"/>
  </r>
  <r>
    <s v="ORD-02230"/>
    <d v="2025-06-24T00:00:00"/>
    <s v="CUST-1982"/>
    <s v="Rahul Joshi"/>
    <x v="0"/>
    <x v="6"/>
    <x v="0"/>
    <s v="Uttar Pradesh"/>
    <s v="Lucknow"/>
    <n v="5"/>
    <n v="9388.7199999999993"/>
    <n v="0.05"/>
    <n v="29013.57"/>
    <x v="3"/>
    <x v="1"/>
    <x v="0"/>
    <n v="0.25"/>
    <n v="1.2500000000000001E-2"/>
    <n v="3.1250000000000002E-3"/>
    <n v="-29013.566875"/>
    <n v="-9284341.4000000004"/>
    <n v="2025"/>
    <x v="9"/>
    <n v="6"/>
    <s v="Q2"/>
  </r>
  <r>
    <s v="ORD-02231"/>
    <d v="2025-02-18T00:00:00"/>
    <s v="CUST-2419"/>
    <s v="Ananya Sharma"/>
    <x v="1"/>
    <x v="7"/>
    <x v="4"/>
    <s v="Bihar"/>
    <s v="Gaya"/>
    <n v="1"/>
    <n v="330.42"/>
    <n v="0.05"/>
    <n v="260.04000000000002"/>
    <x v="2"/>
    <x v="1"/>
    <x v="1"/>
    <n v="0.05"/>
    <n v="2.5000000000000005E-3"/>
    <n v="1.2500000000000003E-4"/>
    <n v="-260.03987499999999"/>
    <n v="-2080318.9999999995"/>
    <n v="2025"/>
    <x v="11"/>
    <n v="2"/>
    <s v="Q1"/>
  </r>
  <r>
    <s v="ORD-02232"/>
    <d v="2025-04-18T00:00:00"/>
    <s v="CUST-1009"/>
    <s v="Rahul Verma"/>
    <x v="0"/>
    <x v="4"/>
    <x v="3"/>
    <s v="Telangana"/>
    <s v="Warangal"/>
    <n v="1"/>
    <n v="16271.67"/>
    <n v="0.15"/>
    <n v="11807.58"/>
    <x v="0"/>
    <x v="0"/>
    <x v="2"/>
    <n v="0.15"/>
    <n v="2.2499999999999999E-2"/>
    <n v="3.375E-3"/>
    <n v="-11807.576625"/>
    <n v="-3498541.222222222"/>
    <n v="2025"/>
    <x v="0"/>
    <n v="4"/>
    <s v="Q2"/>
  </r>
  <r>
    <s v="ORD-02233"/>
    <d v="2025-08-14T00:00:00"/>
    <s v="CUST-1906"/>
    <s v="Ananya Singh"/>
    <x v="4"/>
    <x v="19"/>
    <x v="3"/>
    <s v="Karnataka"/>
    <s v="Mysuru"/>
    <n v="1"/>
    <n v="7529.32"/>
    <n v="0.2"/>
    <n v="3837.99"/>
    <x v="1"/>
    <x v="1"/>
    <x v="2"/>
    <n v="0.2"/>
    <n v="4.0000000000000008E-2"/>
    <n v="8.0000000000000019E-3"/>
    <n v="-3837.982"/>
    <n v="-479747.74999999988"/>
    <n v="2025"/>
    <x v="7"/>
    <n v="8"/>
    <s v="Q3"/>
  </r>
  <r>
    <s v="ORD-02234"/>
    <d v="2025-06-10T00:00:00"/>
    <s v="CUST-2206"/>
    <s v="Sneha Singh"/>
    <x v="0"/>
    <x v="5"/>
    <x v="3"/>
    <s v="Telangana"/>
    <s v="Warangal"/>
    <n v="1"/>
    <n v="3713.1"/>
    <n v="0.15"/>
    <n v="2037"/>
    <x v="0"/>
    <x v="0"/>
    <x v="1"/>
    <n v="0.15"/>
    <n v="2.2499999999999999E-2"/>
    <n v="3.375E-3"/>
    <n v="-2036.996625"/>
    <n v="-603554.5555555555"/>
    <n v="2025"/>
    <x v="9"/>
    <n v="6"/>
    <s v="Q2"/>
  </r>
  <r>
    <s v="ORD-02235"/>
    <d v="2025-04-29T00:00:00"/>
    <s v="CUST-2067"/>
    <s v="Vikram Nair"/>
    <x v="2"/>
    <x v="2"/>
    <x v="3"/>
    <s v="Telangana"/>
    <s v="Hyderabad"/>
    <n v="1"/>
    <n v="3127.6"/>
    <n v="0.2"/>
    <n v="1590.24"/>
    <x v="1"/>
    <x v="1"/>
    <x v="2"/>
    <n v="0.2"/>
    <n v="4.0000000000000008E-2"/>
    <n v="8.0000000000000019E-3"/>
    <n v="-1590.232"/>
    <n v="-198778.99999999994"/>
    <n v="2025"/>
    <x v="0"/>
    <n v="4"/>
    <s v="Q2"/>
  </r>
  <r>
    <s v="ORD-02236"/>
    <d v="2025-05-29T00:00:00"/>
    <s v="CUST-2330"/>
    <s v="Isha Patel"/>
    <x v="1"/>
    <x v="17"/>
    <x v="2"/>
    <s v="Rajasthan"/>
    <s v="Jaipur"/>
    <n v="1"/>
    <n v="3910.11"/>
    <n v="0.15"/>
    <n v="2285.04"/>
    <x v="0"/>
    <x v="0"/>
    <x v="0"/>
    <n v="0.15"/>
    <n v="2.2499999999999999E-2"/>
    <n v="3.375E-3"/>
    <n v="-2285.0366250000002"/>
    <n v="-677047.88888888899"/>
    <n v="2025"/>
    <x v="6"/>
    <n v="5"/>
    <s v="Q2"/>
  </r>
  <r>
    <s v="ORD-02237"/>
    <d v="2025-05-30T00:00:00"/>
    <s v="CUST-1113"/>
    <s v="Sneha Patel"/>
    <x v="3"/>
    <x v="13"/>
    <x v="1"/>
    <s v="Chhattisgarh"/>
    <s v="Bilaspur"/>
    <n v="2"/>
    <n v="63733.96"/>
    <n v="0.1"/>
    <n v="99103.4"/>
    <x v="2"/>
    <x v="2"/>
    <x v="1"/>
    <n v="0.2"/>
    <n v="2.0000000000000004E-2"/>
    <n v="4.000000000000001E-3"/>
    <n v="-99103.395999999993"/>
    <n v="-24775848.999999993"/>
    <n v="2025"/>
    <x v="6"/>
    <n v="5"/>
    <s v="Q2"/>
  </r>
  <r>
    <s v="ORD-02238"/>
    <d v="2025-10-20T00:00:00"/>
    <s v="CUST-1942"/>
    <s v="Priya Nair"/>
    <x v="3"/>
    <x v="18"/>
    <x v="3"/>
    <s v="Karnataka"/>
    <s v="Mysuru"/>
    <n v="1"/>
    <n v="61897.2"/>
    <n v="0.05"/>
    <n v="39355.14"/>
    <x v="0"/>
    <x v="1"/>
    <x v="0"/>
    <n v="0.05"/>
    <n v="2.5000000000000005E-3"/>
    <n v="1.2500000000000003E-4"/>
    <n v="-39355.139875000001"/>
    <n v="-314841118.99999994"/>
    <n v="2025"/>
    <x v="10"/>
    <n v="10"/>
    <s v="Q4"/>
  </r>
  <r>
    <s v="ORD-02239"/>
    <d v="2025-05-23T00:00:00"/>
    <s v="CUST-2343"/>
    <s v="Neha Gupta"/>
    <x v="2"/>
    <x v="10"/>
    <x v="1"/>
    <s v="Madhya Pradesh"/>
    <s v="Indore"/>
    <n v="1"/>
    <n v="6335.77"/>
    <n v="0.2"/>
    <n v="4409.58"/>
    <x v="3"/>
    <x v="1"/>
    <x v="1"/>
    <n v="0.2"/>
    <n v="4.0000000000000008E-2"/>
    <n v="8.0000000000000019E-3"/>
    <n v="-4409.5720000000001"/>
    <n v="-551196.49999999988"/>
    <n v="2025"/>
    <x v="6"/>
    <n v="5"/>
    <s v="Q2"/>
  </r>
  <r>
    <s v="ORD-02240"/>
    <d v="2025-06-09T00:00:00"/>
    <s v="CUST-2457"/>
    <s v="Meera Nair"/>
    <x v="0"/>
    <x v="0"/>
    <x v="1"/>
    <s v="Chhattisgarh"/>
    <s v="Bilaspur"/>
    <n v="2"/>
    <n v="3439.87"/>
    <n v="0.15"/>
    <n v="4085.78"/>
    <x v="0"/>
    <x v="0"/>
    <x v="1"/>
    <n v="0.3"/>
    <n v="4.4999999999999998E-2"/>
    <n v="1.35E-2"/>
    <n v="-4085.7665000000002"/>
    <n v="-302649.37037037039"/>
    <n v="2025"/>
    <x v="9"/>
    <n v="6"/>
    <s v="Q2"/>
  </r>
  <r>
    <s v="ORD-02241"/>
    <d v="2025-01-11T00:00:00"/>
    <s v="CUST-1766"/>
    <s v="Arjun Joshi"/>
    <x v="4"/>
    <x v="22"/>
    <x v="0"/>
    <s v="Haryana"/>
    <s v="Faridabad"/>
    <n v="2"/>
    <n v="8273.0400000000009"/>
    <n v="0"/>
    <n v="13591.42"/>
    <x v="1"/>
    <x v="2"/>
    <x v="1"/>
    <n v="0"/>
    <n v="0"/>
    <n v="0"/>
    <n v="-13591.42"/>
    <e v="#DIV/0!"/>
    <n v="2025"/>
    <x v="5"/>
    <n v="1"/>
    <s v="Q1"/>
  </r>
  <r>
    <s v="ORD-02242"/>
    <d v="2025-05-18T00:00:00"/>
    <s v="CUST-1231"/>
    <s v="Priya Joshi"/>
    <x v="4"/>
    <x v="22"/>
    <x v="0"/>
    <s v="Uttar Pradesh"/>
    <s v="Lucknow"/>
    <n v="2"/>
    <n v="7966.78"/>
    <n v="0.05"/>
    <n v="11717.25"/>
    <x v="1"/>
    <x v="2"/>
    <x v="0"/>
    <n v="0.1"/>
    <n v="5.000000000000001E-3"/>
    <n v="5.0000000000000012E-4"/>
    <n v="-11717.2495"/>
    <n v="-23434498.999999993"/>
    <n v="2025"/>
    <x v="6"/>
    <n v="5"/>
    <s v="Q2"/>
  </r>
  <r>
    <s v="ORD-02243"/>
    <d v="2025-03-19T00:00:00"/>
    <s v="CUST-1991"/>
    <s v="Arjun Gupta"/>
    <x v="0"/>
    <x v="0"/>
    <x v="3"/>
    <s v="Telangana"/>
    <s v="Hyderabad"/>
    <n v="2"/>
    <n v="7221.23"/>
    <n v="0"/>
    <n v="9787.89"/>
    <x v="1"/>
    <x v="2"/>
    <x v="1"/>
    <n v="0"/>
    <n v="0"/>
    <n v="0"/>
    <n v="-9787.89"/>
    <e v="#DIV/0!"/>
    <n v="2025"/>
    <x v="3"/>
    <n v="3"/>
    <s v="Q1"/>
  </r>
  <r>
    <s v="ORD-02244"/>
    <d v="2025-03-18T00:00:00"/>
    <s v="CUST-2504"/>
    <s v="Ananya Rao"/>
    <x v="0"/>
    <x v="0"/>
    <x v="4"/>
    <s v="Odisha"/>
    <s v="Cuttack"/>
    <n v="3"/>
    <n v="7525.24"/>
    <n v="0.2"/>
    <n v="15248.52"/>
    <x v="0"/>
    <x v="1"/>
    <x v="1"/>
    <n v="0.60000000000000009"/>
    <n v="0.12000000000000002"/>
    <n v="7.2000000000000022E-2"/>
    <n v="-15248.448"/>
    <n v="-211783.99999999994"/>
    <n v="2025"/>
    <x v="3"/>
    <n v="3"/>
    <s v="Q1"/>
  </r>
  <r>
    <s v="ORD-02245"/>
    <d v="2025-09-11T00:00:00"/>
    <s v="CUST-2439"/>
    <s v="Isha Reddy"/>
    <x v="0"/>
    <x v="5"/>
    <x v="3"/>
    <s v="Karnataka"/>
    <s v="Mysuru"/>
    <n v="2"/>
    <n v="8656.42"/>
    <n v="0.1"/>
    <n v="9839.19"/>
    <x v="0"/>
    <x v="2"/>
    <x v="2"/>
    <n v="0.2"/>
    <n v="2.0000000000000004E-2"/>
    <n v="4.000000000000001E-3"/>
    <n v="-9839.1859999999997"/>
    <n v="-2459796.4999999995"/>
    <n v="2025"/>
    <x v="2"/>
    <n v="9"/>
    <s v="Q3"/>
  </r>
  <r>
    <s v="ORD-02246"/>
    <d v="2025-09-15T00:00:00"/>
    <s v="CUST-1959"/>
    <s v="Aarav Singh"/>
    <x v="0"/>
    <x v="5"/>
    <x v="3"/>
    <s v="Karnataka"/>
    <s v="Bengaluru"/>
    <n v="4"/>
    <n v="12051.84"/>
    <n v="0"/>
    <n v="30024.959999999999"/>
    <x v="1"/>
    <x v="1"/>
    <x v="0"/>
    <n v="0"/>
    <n v="0"/>
    <n v="0"/>
    <n v="-30024.959999999999"/>
    <e v="#DIV/0!"/>
    <n v="2025"/>
    <x v="2"/>
    <n v="9"/>
    <s v="Q3"/>
  </r>
  <r>
    <s v="ORD-02247"/>
    <d v="2025-11-16T00:00:00"/>
    <s v="CUST-2160"/>
    <s v="Vikram Joshi"/>
    <x v="1"/>
    <x v="9"/>
    <x v="3"/>
    <s v="Tamil Nadu"/>
    <s v="Coimbatore"/>
    <n v="2"/>
    <n v="1488.97"/>
    <n v="0.05"/>
    <n v="2074.0500000000002"/>
    <x v="4"/>
    <x v="1"/>
    <x v="0"/>
    <n v="0.1"/>
    <n v="5.000000000000001E-3"/>
    <n v="5.0000000000000012E-4"/>
    <n v="-2074.0495000000001"/>
    <n v="-4148098.9999999991"/>
    <n v="2025"/>
    <x v="8"/>
    <n v="11"/>
    <s v="Q4"/>
  </r>
  <r>
    <s v="ORD-02248"/>
    <d v="2025-10-18T00:00:00"/>
    <s v="CUST-1512"/>
    <s v="Meera Rao"/>
    <x v="1"/>
    <x v="9"/>
    <x v="2"/>
    <s v="Rajasthan"/>
    <s v="Udaipur"/>
    <n v="1"/>
    <n v="359.01"/>
    <n v="0.2"/>
    <n v="209.39"/>
    <x v="2"/>
    <x v="1"/>
    <x v="0"/>
    <n v="0.2"/>
    <n v="4.0000000000000008E-2"/>
    <n v="8.0000000000000019E-3"/>
    <n v="-209.38199999999998"/>
    <n v="-26172.749999999989"/>
    <n v="2025"/>
    <x v="10"/>
    <n v="10"/>
    <s v="Q4"/>
  </r>
  <r>
    <s v="ORD-02249"/>
    <d v="2025-09-20T00:00:00"/>
    <s v="CUST-1680"/>
    <s v="Aarav Singh"/>
    <x v="0"/>
    <x v="11"/>
    <x v="0"/>
    <s v="Uttar Pradesh"/>
    <s v="Noida"/>
    <n v="1"/>
    <n v="3143.27"/>
    <n v="0.1"/>
    <n v="2238.33"/>
    <x v="1"/>
    <x v="1"/>
    <x v="0"/>
    <n v="0.1"/>
    <n v="1.0000000000000002E-2"/>
    <n v="1.0000000000000002E-3"/>
    <n v="-2238.3289999999997"/>
    <n v="-2238328.9999999991"/>
    <n v="2025"/>
    <x v="2"/>
    <n v="9"/>
    <s v="Q3"/>
  </r>
  <r>
    <s v="ORD-02250"/>
    <d v="2025-03-26T00:00:00"/>
    <s v="CUST-1956"/>
    <s v="Arjun Sharma"/>
    <x v="3"/>
    <x v="13"/>
    <x v="2"/>
    <s v="Rajasthan"/>
    <s v="Udaipur"/>
    <n v="2"/>
    <n v="29447.360000000001"/>
    <n v="0.05"/>
    <n v="35145.17"/>
    <x v="3"/>
    <x v="1"/>
    <x v="1"/>
    <n v="0.1"/>
    <n v="5.000000000000001E-3"/>
    <n v="5.0000000000000012E-4"/>
    <n v="-35145.169499999996"/>
    <n v="-70290338.99999997"/>
    <n v="2025"/>
    <x v="3"/>
    <n v="3"/>
    <s v="Q1"/>
  </r>
  <r>
    <s v="ORD-02251"/>
    <d v="2025-05-26T00:00:00"/>
    <s v="CUST-1415"/>
    <s v="Vikram Joshi"/>
    <x v="0"/>
    <x v="0"/>
    <x v="1"/>
    <s v="Madhya Pradesh"/>
    <s v="Bhopal"/>
    <n v="2"/>
    <n v="5578.64"/>
    <n v="0.05"/>
    <n v="8452.26"/>
    <x v="2"/>
    <x v="1"/>
    <x v="1"/>
    <n v="0.1"/>
    <n v="5.000000000000001E-3"/>
    <n v="5.0000000000000012E-4"/>
    <n v="-8452.2595000000001"/>
    <n v="-16904518.999999996"/>
    <n v="2025"/>
    <x v="6"/>
    <n v="5"/>
    <s v="Q2"/>
  </r>
  <r>
    <s v="ORD-02252"/>
    <d v="2025-11-19T00:00:00"/>
    <s v="CUST-1941"/>
    <s v="Aarav Verma"/>
    <x v="3"/>
    <x v="3"/>
    <x v="2"/>
    <s v="Goa"/>
    <s v="Panaji"/>
    <n v="2"/>
    <n v="50046.8"/>
    <n v="0"/>
    <n v="76243.240000000005"/>
    <x v="4"/>
    <x v="0"/>
    <x v="0"/>
    <n v="0"/>
    <n v="0"/>
    <n v="0"/>
    <n v="-76243.240000000005"/>
    <e v="#DIV/0!"/>
    <n v="2025"/>
    <x v="8"/>
    <n v="11"/>
    <s v="Q4"/>
  </r>
  <r>
    <s v="ORD-02253"/>
    <d v="2025-02-11T00:00:00"/>
    <s v="CUST-1047"/>
    <s v="Aarav Verma"/>
    <x v="1"/>
    <x v="1"/>
    <x v="0"/>
    <s v="Haryana"/>
    <s v="Gurugram"/>
    <n v="1"/>
    <n v="756.78"/>
    <n v="0"/>
    <n v="533.58000000000004"/>
    <x v="0"/>
    <x v="1"/>
    <x v="0"/>
    <n v="0"/>
    <n v="0"/>
    <n v="0"/>
    <n v="-533.58000000000004"/>
    <e v="#DIV/0!"/>
    <n v="2025"/>
    <x v="11"/>
    <n v="2"/>
    <s v="Q1"/>
  </r>
  <r>
    <s v="ORD-02254"/>
    <d v="2025-05-05T00:00:00"/>
    <s v="CUST-2166"/>
    <s v="Rahul Verma"/>
    <x v="3"/>
    <x v="13"/>
    <x v="0"/>
    <s v="Punjab"/>
    <s v="Ludhiana"/>
    <n v="2"/>
    <n v="59759.040000000001"/>
    <n v="0.1"/>
    <n v="80010.64"/>
    <x v="0"/>
    <x v="1"/>
    <x v="1"/>
    <n v="0.2"/>
    <n v="2.0000000000000004E-2"/>
    <n v="4.000000000000001E-3"/>
    <n v="-80010.635999999999"/>
    <n v="-20002658.999999996"/>
    <n v="2025"/>
    <x v="6"/>
    <n v="5"/>
    <s v="Q2"/>
  </r>
  <r>
    <s v="ORD-02255"/>
    <d v="2025-06-16T00:00:00"/>
    <s v="CUST-2109"/>
    <s v="Isha Patel"/>
    <x v="1"/>
    <x v="9"/>
    <x v="3"/>
    <s v="Telangana"/>
    <s v="Warangal"/>
    <n v="3"/>
    <n v="4502.8"/>
    <n v="0.05"/>
    <n v="8176.78"/>
    <x v="2"/>
    <x v="0"/>
    <x v="1"/>
    <n v="0.15000000000000002"/>
    <n v="7.5000000000000015E-3"/>
    <n v="1.1250000000000003E-3"/>
    <n v="-8176.778875"/>
    <n v="-7268247.8888888862"/>
    <n v="2025"/>
    <x v="9"/>
    <n v="6"/>
    <s v="Q2"/>
  </r>
  <r>
    <s v="ORD-02256"/>
    <d v="2025-08-29T00:00:00"/>
    <s v="CUST-1431"/>
    <s v="Rahul Sharma"/>
    <x v="2"/>
    <x v="23"/>
    <x v="1"/>
    <s v="Chhattisgarh"/>
    <s v="Bilaspur"/>
    <n v="2"/>
    <n v="6397.79"/>
    <n v="0.05"/>
    <n v="8941.09"/>
    <x v="1"/>
    <x v="1"/>
    <x v="2"/>
    <n v="0.1"/>
    <n v="5.000000000000001E-3"/>
    <n v="5.0000000000000012E-4"/>
    <n v="-8941.0895"/>
    <n v="-17882178.999999996"/>
    <n v="2025"/>
    <x v="7"/>
    <n v="8"/>
    <s v="Q3"/>
  </r>
  <r>
    <s v="ORD-02257"/>
    <d v="2025-10-07T00:00:00"/>
    <s v="CUST-1093"/>
    <s v="Meera Rao"/>
    <x v="1"/>
    <x v="17"/>
    <x v="2"/>
    <s v="Goa"/>
    <s v="Margao"/>
    <n v="2"/>
    <n v="3763.15"/>
    <n v="0.1"/>
    <n v="5162.41"/>
    <x v="1"/>
    <x v="2"/>
    <x v="1"/>
    <n v="0.2"/>
    <n v="2.0000000000000004E-2"/>
    <n v="4.000000000000001E-3"/>
    <n v="-5162.4059999999999"/>
    <n v="-1290601.4999999998"/>
    <n v="2025"/>
    <x v="10"/>
    <n v="10"/>
    <s v="Q4"/>
  </r>
  <r>
    <s v="ORD-02258"/>
    <d v="2025-07-07T00:00:00"/>
    <s v="CUST-2454"/>
    <s v="Ananya Verma"/>
    <x v="0"/>
    <x v="5"/>
    <x v="4"/>
    <s v="Jharkhand"/>
    <s v="Ranchi"/>
    <n v="5"/>
    <n v="2551.1"/>
    <n v="0"/>
    <n v="10043.44"/>
    <x v="1"/>
    <x v="1"/>
    <x v="1"/>
    <n v="0"/>
    <n v="0"/>
    <n v="0"/>
    <n v="-10043.44"/>
    <e v="#DIV/0!"/>
    <n v="2025"/>
    <x v="4"/>
    <n v="7"/>
    <s v="Q3"/>
  </r>
  <r>
    <s v="ORD-02259"/>
    <d v="2025-10-29T00:00:00"/>
    <s v="CUST-2453"/>
    <s v="Sneha Singh"/>
    <x v="2"/>
    <x v="23"/>
    <x v="0"/>
    <s v="Haryana"/>
    <s v="Faridabad"/>
    <n v="1"/>
    <n v="3291.71"/>
    <n v="0.15"/>
    <n v="1741.1"/>
    <x v="1"/>
    <x v="1"/>
    <x v="0"/>
    <n v="0.15"/>
    <n v="2.2499999999999999E-2"/>
    <n v="3.375E-3"/>
    <n v="-1741.0966249999999"/>
    <n v="-515880.48148148146"/>
    <n v="2025"/>
    <x v="10"/>
    <n v="10"/>
    <s v="Q4"/>
  </r>
  <r>
    <s v="ORD-02260"/>
    <d v="2025-01-19T00:00:00"/>
    <s v="CUST-1159"/>
    <s v="Neha Patel"/>
    <x v="2"/>
    <x v="10"/>
    <x v="2"/>
    <s v="Goa"/>
    <s v="Panaji"/>
    <n v="1"/>
    <n v="1267.28"/>
    <n v="0.05"/>
    <n v="986.6"/>
    <x v="0"/>
    <x v="1"/>
    <x v="1"/>
    <n v="0.05"/>
    <n v="2.5000000000000005E-3"/>
    <n v="1.2500000000000003E-4"/>
    <n v="-986.599875"/>
    <n v="-7892798.9999999981"/>
    <n v="2025"/>
    <x v="5"/>
    <n v="1"/>
    <s v="Q1"/>
  </r>
  <r>
    <s v="ORD-02261"/>
    <d v="2025-03-09T00:00:00"/>
    <s v="CUST-2588"/>
    <s v="Arjun Verma"/>
    <x v="1"/>
    <x v="9"/>
    <x v="2"/>
    <s v="Goa"/>
    <s v="Margao"/>
    <n v="3"/>
    <n v="4941.57"/>
    <n v="0"/>
    <n v="10350.34"/>
    <x v="4"/>
    <x v="1"/>
    <x v="1"/>
    <n v="0"/>
    <n v="0"/>
    <n v="0"/>
    <n v="-10350.34"/>
    <e v="#DIV/0!"/>
    <n v="2025"/>
    <x v="3"/>
    <n v="3"/>
    <s v="Q1"/>
  </r>
  <r>
    <s v="ORD-02262"/>
    <d v="2025-08-06T00:00:00"/>
    <s v="CUST-1895"/>
    <s v="Meera Joshi"/>
    <x v="0"/>
    <x v="5"/>
    <x v="1"/>
    <s v="Chhattisgarh"/>
    <s v="Raipur"/>
    <n v="1"/>
    <n v="6461.56"/>
    <n v="0"/>
    <n v="4608.57"/>
    <x v="2"/>
    <x v="1"/>
    <x v="2"/>
    <n v="0"/>
    <n v="0"/>
    <n v="0"/>
    <n v="-4608.57"/>
    <e v="#DIV/0!"/>
    <n v="2025"/>
    <x v="7"/>
    <n v="8"/>
    <s v="Q3"/>
  </r>
  <r>
    <s v="ORD-02263"/>
    <d v="2025-04-12T00:00:00"/>
    <s v="CUST-1118"/>
    <s v="Kiran Nair"/>
    <x v="0"/>
    <x v="6"/>
    <x v="4"/>
    <s v="Jharkhand"/>
    <s v="Jamshedpur"/>
    <n v="2"/>
    <n v="10826.22"/>
    <n v="0"/>
    <n v="17643.580000000002"/>
    <x v="2"/>
    <x v="1"/>
    <x v="0"/>
    <n v="0"/>
    <n v="0"/>
    <n v="0"/>
    <n v="-17643.580000000002"/>
    <e v="#DIV/0!"/>
    <n v="2025"/>
    <x v="0"/>
    <n v="4"/>
    <s v="Q2"/>
  </r>
  <r>
    <s v="ORD-02264"/>
    <d v="2025-02-11T00:00:00"/>
    <s v="CUST-2582"/>
    <s v="Vikram Gupta"/>
    <x v="2"/>
    <x v="8"/>
    <x v="4"/>
    <s v="West Bengal"/>
    <s v="Kolkata"/>
    <n v="1"/>
    <n v="5543.99"/>
    <n v="0"/>
    <n v="4854.71"/>
    <x v="4"/>
    <x v="1"/>
    <x v="2"/>
    <n v="0"/>
    <n v="0"/>
    <n v="0"/>
    <n v="-4854.71"/>
    <e v="#DIV/0!"/>
    <n v="2025"/>
    <x v="11"/>
    <n v="2"/>
    <s v="Q1"/>
  </r>
  <r>
    <s v="ORD-02265"/>
    <d v="2025-10-15T00:00:00"/>
    <s v="CUST-1157"/>
    <s v="Kiran Gupta"/>
    <x v="3"/>
    <x v="13"/>
    <x v="4"/>
    <s v="Bihar"/>
    <s v="Patna"/>
    <n v="1"/>
    <n v="59959.12"/>
    <n v="0.05"/>
    <n v="43380.66"/>
    <x v="0"/>
    <x v="2"/>
    <x v="1"/>
    <n v="0.05"/>
    <n v="2.5000000000000005E-3"/>
    <n v="1.2500000000000003E-4"/>
    <n v="-43380.659875000005"/>
    <n v="-347045278.99999994"/>
    <n v="2025"/>
    <x v="10"/>
    <n v="10"/>
    <s v="Q4"/>
  </r>
  <r>
    <s v="ORD-02266"/>
    <d v="2025-06-16T00:00:00"/>
    <s v="CUST-2457"/>
    <s v="Rahul Gupta"/>
    <x v="0"/>
    <x v="6"/>
    <x v="1"/>
    <s v="Chhattisgarh"/>
    <s v="Bilaspur"/>
    <n v="1"/>
    <n v="13770.98"/>
    <n v="0.1"/>
    <n v="8026.8"/>
    <x v="1"/>
    <x v="1"/>
    <x v="2"/>
    <n v="0.1"/>
    <n v="1.0000000000000002E-2"/>
    <n v="1.0000000000000002E-3"/>
    <n v="-8026.799"/>
    <n v="-8026798.9999999981"/>
    <n v="2025"/>
    <x v="9"/>
    <n v="6"/>
    <s v="Q2"/>
  </r>
  <r>
    <s v="ORD-02267"/>
    <d v="2025-04-19T00:00:00"/>
    <s v="CUST-2217"/>
    <s v="Priya Sharma"/>
    <x v="4"/>
    <x v="22"/>
    <x v="4"/>
    <s v="West Bengal"/>
    <s v="Durgapur"/>
    <n v="1"/>
    <n v="6233.28"/>
    <n v="0.05"/>
    <n v="4645.66"/>
    <x v="0"/>
    <x v="1"/>
    <x v="1"/>
    <n v="0.05"/>
    <n v="2.5000000000000005E-3"/>
    <n v="1.2500000000000003E-4"/>
    <n v="-4645.6598750000003"/>
    <n v="-37165278.999999993"/>
    <n v="2025"/>
    <x v="0"/>
    <n v="4"/>
    <s v="Q2"/>
  </r>
  <r>
    <s v="ORD-02268"/>
    <d v="2025-02-05T00:00:00"/>
    <s v="CUST-1257"/>
    <s v="Kiran Rao"/>
    <x v="3"/>
    <x v="3"/>
    <x v="3"/>
    <s v="Tamil Nadu"/>
    <s v="Coimbatore"/>
    <n v="1"/>
    <n v="31089.84"/>
    <n v="0.05"/>
    <n v="25990.47"/>
    <x v="0"/>
    <x v="0"/>
    <x v="1"/>
    <n v="0.05"/>
    <n v="2.5000000000000005E-3"/>
    <n v="1.2500000000000003E-4"/>
    <n v="-25990.469875000003"/>
    <n v="-207923758.99999997"/>
    <n v="2025"/>
    <x v="11"/>
    <n v="2"/>
    <s v="Q1"/>
  </r>
  <r>
    <s v="ORD-02269"/>
    <d v="2025-08-20T00:00:00"/>
    <s v="CUST-1468"/>
    <s v="Neha Sharma"/>
    <x v="0"/>
    <x v="4"/>
    <x v="4"/>
    <s v="West Bengal"/>
    <s v="Kolkata"/>
    <n v="1"/>
    <n v="11173.42"/>
    <n v="0.15"/>
    <n v="5895.2"/>
    <x v="2"/>
    <x v="1"/>
    <x v="2"/>
    <n v="0.15"/>
    <n v="2.2499999999999999E-2"/>
    <n v="3.375E-3"/>
    <n v="-5895.1966249999996"/>
    <n v="-1746724.9259259258"/>
    <n v="2025"/>
    <x v="7"/>
    <n v="8"/>
    <s v="Q3"/>
  </r>
  <r>
    <s v="ORD-02270"/>
    <d v="2025-08-17T00:00:00"/>
    <s v="CUST-1699"/>
    <s v="Isha Rao"/>
    <x v="0"/>
    <x v="5"/>
    <x v="2"/>
    <s v="Maharashtra"/>
    <s v="Pune"/>
    <n v="3"/>
    <n v="2329.0300000000002"/>
    <n v="0.05"/>
    <n v="4204.2"/>
    <x v="4"/>
    <x v="1"/>
    <x v="1"/>
    <n v="0.15000000000000002"/>
    <n v="7.5000000000000015E-3"/>
    <n v="1.1250000000000003E-3"/>
    <n v="-4204.198875"/>
    <n v="-3737065.6666666656"/>
    <n v="2025"/>
    <x v="7"/>
    <n v="8"/>
    <s v="Q3"/>
  </r>
  <r>
    <s v="ORD-02271"/>
    <d v="2025-12-19T00:00:00"/>
    <s v="CUST-2256"/>
    <s v="Kiran Reddy"/>
    <x v="2"/>
    <x v="23"/>
    <x v="4"/>
    <s v="Jharkhand"/>
    <s v="Ranchi"/>
    <n v="3"/>
    <n v="6233.89"/>
    <n v="0.1"/>
    <n v="12379.63"/>
    <x v="0"/>
    <x v="1"/>
    <x v="2"/>
    <n v="0.30000000000000004"/>
    <n v="3.0000000000000006E-2"/>
    <n v="9.0000000000000028E-3"/>
    <n v="-12379.620999999999"/>
    <n v="-1375513.444444444"/>
    <n v="2025"/>
    <x v="1"/>
    <n v="12"/>
    <s v="Q4"/>
  </r>
  <r>
    <s v="ORD-02272"/>
    <d v="2025-06-13T00:00:00"/>
    <s v="CUST-1766"/>
    <s v="Ananya Patel"/>
    <x v="3"/>
    <x v="18"/>
    <x v="4"/>
    <s v="Odisha"/>
    <s v="Bhubaneswar"/>
    <n v="3"/>
    <n v="36029.86"/>
    <n v="0"/>
    <n v="67406.31"/>
    <x v="4"/>
    <x v="0"/>
    <x v="2"/>
    <n v="0"/>
    <n v="0"/>
    <n v="0"/>
    <n v="-67406.31"/>
    <e v="#DIV/0!"/>
    <n v="2025"/>
    <x v="9"/>
    <n v="6"/>
    <s v="Q2"/>
  </r>
  <r>
    <s v="ORD-02273"/>
    <d v="2025-03-14T00:00:00"/>
    <s v="CUST-1421"/>
    <s v="Arjun Joshi"/>
    <x v="2"/>
    <x v="20"/>
    <x v="2"/>
    <s v="Rajasthan"/>
    <s v="Jaipur"/>
    <n v="3"/>
    <n v="664.89"/>
    <n v="0"/>
    <n v="1407.33"/>
    <x v="1"/>
    <x v="1"/>
    <x v="1"/>
    <n v="0"/>
    <n v="0"/>
    <n v="0"/>
    <n v="-1407.33"/>
    <e v="#DIV/0!"/>
    <n v="2025"/>
    <x v="3"/>
    <n v="3"/>
    <s v="Q1"/>
  </r>
  <r>
    <s v="ORD-02274"/>
    <d v="2025-05-16T00:00:00"/>
    <s v="CUST-2102"/>
    <s v="Meera Reddy"/>
    <x v="3"/>
    <x v="14"/>
    <x v="2"/>
    <s v="Goa"/>
    <s v="Margao"/>
    <n v="1"/>
    <n v="59913.78"/>
    <n v="0.05"/>
    <n v="38452.9"/>
    <x v="2"/>
    <x v="1"/>
    <x v="1"/>
    <n v="0.05"/>
    <n v="2.5000000000000005E-3"/>
    <n v="1.2500000000000003E-4"/>
    <n v="-38452.899875000003"/>
    <n v="-307623198.99999994"/>
    <n v="2025"/>
    <x v="6"/>
    <n v="5"/>
    <s v="Q2"/>
  </r>
  <r>
    <s v="ORD-02275"/>
    <d v="2025-12-19T00:00:00"/>
    <s v="CUST-1378"/>
    <s v="Vikram Joshi"/>
    <x v="3"/>
    <x v="3"/>
    <x v="0"/>
    <s v="Uttar Pradesh"/>
    <s v="Noida"/>
    <n v="3"/>
    <n v="32570.68"/>
    <n v="0"/>
    <n v="75774.789999999994"/>
    <x v="2"/>
    <x v="1"/>
    <x v="2"/>
    <n v="0"/>
    <n v="0"/>
    <n v="0"/>
    <n v="-75774.789999999994"/>
    <e v="#DIV/0!"/>
    <n v="2025"/>
    <x v="1"/>
    <n v="12"/>
    <s v="Q4"/>
  </r>
  <r>
    <s v="ORD-02276"/>
    <d v="2025-03-11T00:00:00"/>
    <s v="CUST-2272"/>
    <s v="Kiran Sharma"/>
    <x v="1"/>
    <x v="9"/>
    <x v="2"/>
    <s v="Rajasthan"/>
    <s v="Jaipur"/>
    <n v="2"/>
    <n v="4375.8"/>
    <n v="0.15"/>
    <n v="5033.03"/>
    <x v="2"/>
    <x v="1"/>
    <x v="2"/>
    <n v="0.3"/>
    <n v="4.4999999999999998E-2"/>
    <n v="1.35E-2"/>
    <n v="-5033.0164999999997"/>
    <n v="-372816.03703703702"/>
    <n v="2025"/>
    <x v="3"/>
    <n v="3"/>
    <s v="Q1"/>
  </r>
  <r>
    <s v="ORD-02277"/>
    <d v="2025-07-15T00:00:00"/>
    <s v="CUST-1375"/>
    <s v="Vikram Singh"/>
    <x v="0"/>
    <x v="5"/>
    <x v="3"/>
    <s v="Tamil Nadu"/>
    <s v="Coimbatore"/>
    <n v="2"/>
    <n v="15524.16"/>
    <n v="0"/>
    <n v="21653.54"/>
    <x v="1"/>
    <x v="0"/>
    <x v="2"/>
    <n v="0"/>
    <n v="0"/>
    <n v="0"/>
    <n v="-21653.54"/>
    <e v="#DIV/0!"/>
    <n v="2025"/>
    <x v="4"/>
    <n v="7"/>
    <s v="Q3"/>
  </r>
  <r>
    <s v="ORD-02278"/>
    <d v="2025-09-26T00:00:00"/>
    <s v="CUST-1512"/>
    <s v="Neha Gupta"/>
    <x v="4"/>
    <x v="24"/>
    <x v="1"/>
    <s v="Chhattisgarh"/>
    <s v="Raipur"/>
    <n v="2"/>
    <n v="7433.89"/>
    <n v="0.1"/>
    <n v="11556.71"/>
    <x v="0"/>
    <x v="0"/>
    <x v="0"/>
    <n v="0.2"/>
    <n v="2.0000000000000004E-2"/>
    <n v="4.000000000000001E-3"/>
    <n v="-11556.705999999998"/>
    <n v="-2889176.4999999991"/>
    <n v="2025"/>
    <x v="2"/>
    <n v="9"/>
    <s v="Q3"/>
  </r>
  <r>
    <s v="ORD-02279"/>
    <d v="2025-02-18T00:00:00"/>
    <s v="CUST-1642"/>
    <s v="Vikram Verma"/>
    <x v="3"/>
    <x v="14"/>
    <x v="1"/>
    <s v="Madhya Pradesh"/>
    <s v="Indore"/>
    <n v="1"/>
    <n v="5399.09"/>
    <n v="0.1"/>
    <n v="3835.87"/>
    <x v="0"/>
    <x v="1"/>
    <x v="2"/>
    <n v="0.1"/>
    <n v="1.0000000000000002E-2"/>
    <n v="1.0000000000000002E-3"/>
    <n v="-3835.8689999999997"/>
    <n v="-3835868.9999999986"/>
    <n v="2025"/>
    <x v="11"/>
    <n v="2"/>
    <s v="Q1"/>
  </r>
  <r>
    <s v="ORD-02280"/>
    <d v="2025-11-12T00:00:00"/>
    <s v="CUST-2045"/>
    <s v="Kiran Kumar"/>
    <x v="0"/>
    <x v="6"/>
    <x v="3"/>
    <s v="Karnataka"/>
    <s v="Mysuru"/>
    <n v="3"/>
    <n v="4974.25"/>
    <n v="0"/>
    <n v="12270.19"/>
    <x v="0"/>
    <x v="0"/>
    <x v="2"/>
    <n v="0"/>
    <n v="0"/>
    <n v="0"/>
    <n v="-12270.19"/>
    <e v="#DIV/0!"/>
    <n v="2025"/>
    <x v="8"/>
    <n v="11"/>
    <s v="Q4"/>
  </r>
  <r>
    <s v="ORD-02281"/>
    <d v="2025-05-10T00:00:00"/>
    <s v="CUST-1797"/>
    <s v="Aarav Joshi"/>
    <x v="3"/>
    <x v="3"/>
    <x v="1"/>
    <s v="Chhattisgarh"/>
    <s v="Raipur"/>
    <n v="1"/>
    <n v="57097.29"/>
    <n v="0.1"/>
    <n v="39015.68"/>
    <x v="3"/>
    <x v="1"/>
    <x v="1"/>
    <n v="0.1"/>
    <n v="1.0000000000000002E-2"/>
    <n v="1.0000000000000002E-3"/>
    <n v="-39015.679000000004"/>
    <n v="-39015678.999999993"/>
    <n v="2025"/>
    <x v="6"/>
    <n v="5"/>
    <s v="Q2"/>
  </r>
  <r>
    <s v="ORD-02282"/>
    <d v="2025-01-05T00:00:00"/>
    <s v="CUST-2100"/>
    <s v="Aarav Sharma"/>
    <x v="0"/>
    <x v="4"/>
    <x v="3"/>
    <s v="Tamil Nadu"/>
    <s v="Coimbatore"/>
    <n v="1"/>
    <n v="16252.55"/>
    <n v="0.05"/>
    <n v="10007.98"/>
    <x v="0"/>
    <x v="1"/>
    <x v="2"/>
    <n v="0.05"/>
    <n v="2.5000000000000005E-3"/>
    <n v="1.2500000000000003E-4"/>
    <n v="-10007.979874999999"/>
    <n v="-80063838.99999997"/>
    <n v="2025"/>
    <x v="5"/>
    <n v="1"/>
    <s v="Q1"/>
  </r>
  <r>
    <s v="ORD-02283"/>
    <d v="2025-01-27T00:00:00"/>
    <s v="CUST-2362"/>
    <s v="Aarav Joshi"/>
    <x v="4"/>
    <x v="24"/>
    <x v="2"/>
    <s v="Rajasthan"/>
    <s v="Jaipur"/>
    <n v="1"/>
    <n v="4393.59"/>
    <n v="0.1"/>
    <n v="2907.41"/>
    <x v="0"/>
    <x v="1"/>
    <x v="2"/>
    <n v="0.1"/>
    <n v="1.0000000000000002E-2"/>
    <n v="1.0000000000000002E-3"/>
    <n v="-2907.4089999999997"/>
    <n v="-2907408.9999999991"/>
    <n v="2025"/>
    <x v="5"/>
    <n v="1"/>
    <s v="Q1"/>
  </r>
  <r>
    <s v="ORD-02284"/>
    <d v="2025-06-09T00:00:00"/>
    <s v="CUST-1422"/>
    <s v="Isha Reddy"/>
    <x v="4"/>
    <x v="24"/>
    <x v="0"/>
    <s v="Delhi"/>
    <s v="New Delhi"/>
    <n v="1"/>
    <n v="4240.3500000000004"/>
    <n v="0.1"/>
    <n v="2576.25"/>
    <x v="3"/>
    <x v="2"/>
    <x v="2"/>
    <n v="0.1"/>
    <n v="1.0000000000000002E-2"/>
    <n v="1.0000000000000002E-3"/>
    <n v="-2576.2489999999998"/>
    <n v="-2576248.9999999991"/>
    <n v="2025"/>
    <x v="9"/>
    <n v="6"/>
    <s v="Q2"/>
  </r>
  <r>
    <s v="ORD-02285"/>
    <d v="2025-05-29T00:00:00"/>
    <s v="CUST-1790"/>
    <s v="Priya Reddy"/>
    <x v="3"/>
    <x v="13"/>
    <x v="0"/>
    <s v="Delhi"/>
    <s v="Delhi"/>
    <n v="3"/>
    <n v="12621.43"/>
    <n v="0.05"/>
    <n v="24763.49"/>
    <x v="0"/>
    <x v="1"/>
    <x v="1"/>
    <n v="0.15000000000000002"/>
    <n v="7.5000000000000015E-3"/>
    <n v="1.1250000000000003E-3"/>
    <n v="-24763.488875000003"/>
    <n v="-22011990.111111108"/>
    <n v="2025"/>
    <x v="6"/>
    <n v="5"/>
    <s v="Q2"/>
  </r>
  <r>
    <s v="ORD-02286"/>
    <d v="2025-09-21T00:00:00"/>
    <s v="CUST-1484"/>
    <s v="Vikram Patel"/>
    <x v="2"/>
    <x v="10"/>
    <x v="2"/>
    <s v="Goa"/>
    <s v="Margao"/>
    <n v="5"/>
    <n v="6791.51"/>
    <n v="0.05"/>
    <n v="27060.06"/>
    <x v="2"/>
    <x v="1"/>
    <x v="1"/>
    <n v="0.25"/>
    <n v="1.2500000000000001E-2"/>
    <n v="3.1250000000000002E-3"/>
    <n v="-27060.056875000002"/>
    <n v="-8659218.1999999993"/>
    <n v="2025"/>
    <x v="2"/>
    <n v="9"/>
    <s v="Q3"/>
  </r>
  <r>
    <s v="ORD-02287"/>
    <d v="2025-08-18T00:00:00"/>
    <s v="CUST-1426"/>
    <s v="Kiran Reddy"/>
    <x v="2"/>
    <x v="2"/>
    <x v="1"/>
    <s v="Madhya Pradesh"/>
    <s v="Bhopal"/>
    <n v="1"/>
    <n v="1806.71"/>
    <n v="0.05"/>
    <n v="1463.27"/>
    <x v="4"/>
    <x v="0"/>
    <x v="1"/>
    <n v="0.05"/>
    <n v="2.5000000000000005E-3"/>
    <n v="1.2500000000000003E-4"/>
    <n v="-1463.269875"/>
    <n v="-11706158.999999996"/>
    <n v="2025"/>
    <x v="7"/>
    <n v="8"/>
    <s v="Q3"/>
  </r>
  <r>
    <s v="ORD-02288"/>
    <d v="2025-07-19T00:00:00"/>
    <s v="CUST-1140"/>
    <s v="Sneha Kumar"/>
    <x v="3"/>
    <x v="16"/>
    <x v="4"/>
    <s v="Odisha"/>
    <s v="Cuttack"/>
    <n v="1"/>
    <n v="13624.49"/>
    <n v="0"/>
    <n v="9240.0300000000007"/>
    <x v="2"/>
    <x v="1"/>
    <x v="0"/>
    <n v="0"/>
    <n v="0"/>
    <n v="0"/>
    <n v="-9240.0300000000007"/>
    <e v="#DIV/0!"/>
    <n v="2025"/>
    <x v="4"/>
    <n v="7"/>
    <s v="Q3"/>
  </r>
  <r>
    <s v="ORD-02289"/>
    <d v="2025-02-19T00:00:00"/>
    <s v="CUST-2337"/>
    <s v="Rahul Kumar"/>
    <x v="3"/>
    <x v="3"/>
    <x v="3"/>
    <s v="Telangana"/>
    <s v="Warangal"/>
    <n v="1"/>
    <n v="43456.29"/>
    <n v="0"/>
    <n v="31950.68"/>
    <x v="3"/>
    <x v="0"/>
    <x v="1"/>
    <n v="0"/>
    <n v="0"/>
    <n v="0"/>
    <n v="-31950.68"/>
    <e v="#DIV/0!"/>
    <n v="2025"/>
    <x v="11"/>
    <n v="2"/>
    <s v="Q1"/>
  </r>
  <r>
    <s v="ORD-02290"/>
    <d v="2025-03-08T00:00:00"/>
    <s v="CUST-1469"/>
    <s v="Isha Singh"/>
    <x v="4"/>
    <x v="24"/>
    <x v="3"/>
    <s v="Telangana"/>
    <s v="Hyderabad"/>
    <n v="3"/>
    <n v="2564.1799999999998"/>
    <n v="0.2"/>
    <n v="5366.1"/>
    <x v="1"/>
    <x v="1"/>
    <x v="1"/>
    <n v="0.60000000000000009"/>
    <n v="0.12000000000000002"/>
    <n v="7.2000000000000022E-2"/>
    <n v="-5366.0280000000002"/>
    <n v="-74528.166666666642"/>
    <n v="2025"/>
    <x v="3"/>
    <n v="3"/>
    <s v="Q1"/>
  </r>
  <r>
    <s v="ORD-02291"/>
    <d v="2025-10-27T00:00:00"/>
    <s v="CUST-1520"/>
    <s v="Aarav Nair"/>
    <x v="4"/>
    <x v="22"/>
    <x v="2"/>
    <s v="Maharashtra"/>
    <s v="Mumbai"/>
    <n v="1"/>
    <n v="8479.56"/>
    <n v="0.05"/>
    <n v="6276.56"/>
    <x v="0"/>
    <x v="1"/>
    <x v="2"/>
    <n v="0.05"/>
    <n v="2.5000000000000005E-3"/>
    <n v="1.2500000000000003E-4"/>
    <n v="-6276.5598750000008"/>
    <n v="-50212478.999999993"/>
    <n v="2025"/>
    <x v="10"/>
    <n v="10"/>
    <s v="Q4"/>
  </r>
  <r>
    <s v="ORD-02292"/>
    <d v="2025-02-27T00:00:00"/>
    <s v="CUST-2180"/>
    <s v="Meera Patel"/>
    <x v="4"/>
    <x v="12"/>
    <x v="0"/>
    <s v="Haryana"/>
    <s v="Gurugram"/>
    <n v="4"/>
    <n v="592.71"/>
    <n v="0"/>
    <n v="1967.91"/>
    <x v="0"/>
    <x v="1"/>
    <x v="0"/>
    <n v="0"/>
    <n v="0"/>
    <n v="0"/>
    <n v="-1967.91"/>
    <e v="#DIV/0!"/>
    <n v="2025"/>
    <x v="11"/>
    <n v="2"/>
    <s v="Q1"/>
  </r>
  <r>
    <s v="ORD-02293"/>
    <d v="2025-09-16T00:00:00"/>
    <s v="CUST-1825"/>
    <s v="Ananya Verma"/>
    <x v="1"/>
    <x v="21"/>
    <x v="3"/>
    <s v="Telangana"/>
    <s v="Warangal"/>
    <n v="2"/>
    <n v="277.33"/>
    <n v="0"/>
    <n v="421.76"/>
    <x v="0"/>
    <x v="1"/>
    <x v="1"/>
    <n v="0"/>
    <n v="0"/>
    <n v="0"/>
    <n v="-421.76"/>
    <e v="#DIV/0!"/>
    <n v="2025"/>
    <x v="2"/>
    <n v="9"/>
    <s v="Q3"/>
  </r>
  <r>
    <s v="ORD-02294"/>
    <d v="2025-12-08T00:00:00"/>
    <s v="CUST-2205"/>
    <s v="Isha Joshi"/>
    <x v="2"/>
    <x v="10"/>
    <x v="2"/>
    <s v="Rajasthan"/>
    <s v="Udaipur"/>
    <n v="3"/>
    <n v="3732.19"/>
    <n v="0.05"/>
    <n v="7943.48"/>
    <x v="1"/>
    <x v="1"/>
    <x v="1"/>
    <n v="0.15000000000000002"/>
    <n v="7.5000000000000015E-3"/>
    <n v="1.1250000000000003E-3"/>
    <n v="-7943.4788749999998"/>
    <n v="-7060870.1111111091"/>
    <n v="2025"/>
    <x v="1"/>
    <n v="12"/>
    <s v="Q4"/>
  </r>
  <r>
    <s v="ORD-02295"/>
    <d v="2025-11-22T00:00:00"/>
    <s v="CUST-1204"/>
    <s v="Aarav Kumar"/>
    <x v="0"/>
    <x v="6"/>
    <x v="1"/>
    <s v="Chhattisgarh"/>
    <s v="Bilaspur"/>
    <n v="2"/>
    <n v="9143.48"/>
    <n v="0"/>
    <n v="14784.67"/>
    <x v="3"/>
    <x v="2"/>
    <x v="1"/>
    <n v="0"/>
    <n v="0"/>
    <n v="0"/>
    <n v="-14784.67"/>
    <e v="#DIV/0!"/>
    <n v="2025"/>
    <x v="8"/>
    <n v="11"/>
    <s v="Q4"/>
  </r>
  <r>
    <s v="ORD-02296"/>
    <d v="2025-05-10T00:00:00"/>
    <s v="CUST-1753"/>
    <s v="Meera Rao"/>
    <x v="3"/>
    <x v="16"/>
    <x v="0"/>
    <s v="Punjab"/>
    <s v="Amritsar"/>
    <n v="2"/>
    <n v="11873.62"/>
    <n v="0.05"/>
    <n v="15859.22"/>
    <x v="1"/>
    <x v="1"/>
    <x v="2"/>
    <n v="0.1"/>
    <n v="5.000000000000001E-3"/>
    <n v="5.0000000000000012E-4"/>
    <n v="-15859.219499999999"/>
    <n v="-31718438.999999993"/>
    <n v="2025"/>
    <x v="6"/>
    <n v="5"/>
    <s v="Q2"/>
  </r>
  <r>
    <s v="ORD-02297"/>
    <d v="2025-08-03T00:00:00"/>
    <s v="CUST-2553"/>
    <s v="Kiran Kumar"/>
    <x v="3"/>
    <x v="13"/>
    <x v="2"/>
    <s v="Rajasthan"/>
    <s v="Udaipur"/>
    <n v="2"/>
    <n v="32901.99"/>
    <n v="0"/>
    <n v="51793.51"/>
    <x v="1"/>
    <x v="1"/>
    <x v="2"/>
    <n v="0"/>
    <n v="0"/>
    <n v="0"/>
    <n v="-51793.51"/>
    <e v="#DIV/0!"/>
    <n v="2025"/>
    <x v="7"/>
    <n v="8"/>
    <s v="Q3"/>
  </r>
  <r>
    <s v="ORD-02298"/>
    <d v="2025-06-21T00:00:00"/>
    <s v="CUST-2301"/>
    <s v="Arjun Rao"/>
    <x v="2"/>
    <x v="2"/>
    <x v="4"/>
    <s v="Bihar"/>
    <s v="Gaya"/>
    <n v="3"/>
    <n v="3116.96"/>
    <n v="0"/>
    <n v="7057.94"/>
    <x v="3"/>
    <x v="2"/>
    <x v="1"/>
    <n v="0"/>
    <n v="0"/>
    <n v="0"/>
    <n v="-7057.94"/>
    <e v="#DIV/0!"/>
    <n v="2025"/>
    <x v="9"/>
    <n v="6"/>
    <s v="Q2"/>
  </r>
  <r>
    <s v="ORD-02299"/>
    <d v="2025-09-15T00:00:00"/>
    <s v="CUST-1563"/>
    <s v="Rahul Sharma"/>
    <x v="1"/>
    <x v="17"/>
    <x v="3"/>
    <s v="Telangana"/>
    <s v="Hyderabad"/>
    <n v="3"/>
    <n v="4479.07"/>
    <n v="0.1"/>
    <n v="9782.6200000000008"/>
    <x v="2"/>
    <x v="1"/>
    <x v="1"/>
    <n v="0.30000000000000004"/>
    <n v="3.0000000000000006E-2"/>
    <n v="9.0000000000000028E-3"/>
    <n v="-9782.6110000000008"/>
    <n v="-1086956.7777777775"/>
    <n v="2025"/>
    <x v="2"/>
    <n v="9"/>
    <s v="Q3"/>
  </r>
  <r>
    <s v="ORD-02300"/>
    <d v="2025-04-12T00:00:00"/>
    <s v="CUST-1903"/>
    <s v="Ananya Nair"/>
    <x v="1"/>
    <x v="17"/>
    <x v="2"/>
    <s v="Maharashtra"/>
    <s v="Pune"/>
    <n v="2"/>
    <n v="293.95999999999998"/>
    <n v="0.15"/>
    <n v="327.68"/>
    <x v="3"/>
    <x v="0"/>
    <x v="1"/>
    <n v="0.3"/>
    <n v="4.4999999999999998E-2"/>
    <n v="1.35E-2"/>
    <n v="-327.66649999999998"/>
    <n v="-24271.592592592591"/>
    <n v="2025"/>
    <x v="0"/>
    <n v="4"/>
    <s v="Q2"/>
  </r>
  <r>
    <s v="ORD-02301"/>
    <d v="2025-07-28T00:00:00"/>
    <s v="CUST-1724"/>
    <s v="Priya Sharma"/>
    <x v="4"/>
    <x v="12"/>
    <x v="2"/>
    <s v="Gujarat"/>
    <s v="Ahmedabad"/>
    <n v="2"/>
    <n v="8798.2900000000009"/>
    <n v="0.05"/>
    <n v="13298.2"/>
    <x v="3"/>
    <x v="0"/>
    <x v="0"/>
    <n v="0.1"/>
    <n v="5.000000000000001E-3"/>
    <n v="5.0000000000000012E-4"/>
    <n v="-13298.199500000001"/>
    <n v="-26596398.999999996"/>
    <n v="2025"/>
    <x v="4"/>
    <n v="7"/>
    <s v="Q3"/>
  </r>
  <r>
    <s v="ORD-02302"/>
    <d v="2025-10-18T00:00:00"/>
    <s v="CUST-1996"/>
    <s v="Ananya Singh"/>
    <x v="4"/>
    <x v="12"/>
    <x v="0"/>
    <s v="Punjab"/>
    <s v="Ludhiana"/>
    <n v="4"/>
    <n v="5807.34"/>
    <n v="0.15"/>
    <n v="15519.77"/>
    <x v="3"/>
    <x v="1"/>
    <x v="0"/>
    <n v="0.6"/>
    <n v="0.09"/>
    <n v="5.3999999999999999E-2"/>
    <n v="-15519.716"/>
    <n v="-287402.14814814815"/>
    <n v="2025"/>
    <x v="10"/>
    <n v="10"/>
    <s v="Q4"/>
  </r>
  <r>
    <s v="ORD-02303"/>
    <d v="2025-12-20T00:00:00"/>
    <s v="CUST-2012"/>
    <s v="Arjun Gupta"/>
    <x v="4"/>
    <x v="22"/>
    <x v="4"/>
    <s v="Odisha"/>
    <s v="Bhubaneswar"/>
    <n v="4"/>
    <n v="1790.67"/>
    <n v="0"/>
    <n v="6123.27"/>
    <x v="2"/>
    <x v="1"/>
    <x v="2"/>
    <n v="0"/>
    <n v="0"/>
    <n v="0"/>
    <n v="-6123.27"/>
    <e v="#DIV/0!"/>
    <n v="2025"/>
    <x v="1"/>
    <n v="12"/>
    <s v="Q4"/>
  </r>
  <r>
    <s v="ORD-02304"/>
    <d v="2025-10-13T00:00:00"/>
    <s v="CUST-2590"/>
    <s v="Isha Gupta"/>
    <x v="3"/>
    <x v="13"/>
    <x v="2"/>
    <s v="Gujarat"/>
    <s v="Surat"/>
    <n v="2"/>
    <n v="4469.26"/>
    <n v="0.1"/>
    <n v="5773.69"/>
    <x v="1"/>
    <x v="1"/>
    <x v="0"/>
    <n v="0.2"/>
    <n v="2.0000000000000004E-2"/>
    <n v="4.000000000000001E-3"/>
    <n v="-5773.6859999999997"/>
    <n v="-1443421.4999999995"/>
    <n v="2025"/>
    <x v="10"/>
    <n v="10"/>
    <s v="Q4"/>
  </r>
  <r>
    <s v="ORD-02305"/>
    <d v="2025-04-26T00:00:00"/>
    <s v="CUST-1425"/>
    <s v="Priya Verma"/>
    <x v="1"/>
    <x v="9"/>
    <x v="0"/>
    <s v="Uttar Pradesh"/>
    <s v="Noida"/>
    <n v="1"/>
    <n v="2806"/>
    <n v="0"/>
    <n v="2362.6799999999998"/>
    <x v="1"/>
    <x v="1"/>
    <x v="0"/>
    <n v="0"/>
    <n v="0"/>
    <n v="0"/>
    <n v="-2362.6799999999998"/>
    <e v="#DIV/0!"/>
    <n v="2025"/>
    <x v="0"/>
    <n v="4"/>
    <s v="Q2"/>
  </r>
  <r>
    <s v="ORD-02306"/>
    <d v="2025-09-21T00:00:00"/>
    <s v="CUST-2580"/>
    <s v="Rohan Verma"/>
    <x v="2"/>
    <x v="23"/>
    <x v="3"/>
    <s v="Telangana"/>
    <s v="Hyderabad"/>
    <n v="1"/>
    <n v="1950.28"/>
    <n v="0.15"/>
    <n v="1042.8800000000001"/>
    <x v="3"/>
    <x v="1"/>
    <x v="2"/>
    <n v="0.15"/>
    <n v="2.2499999999999999E-2"/>
    <n v="3.375E-3"/>
    <n v="-1042.8766250000001"/>
    <n v="-309000.48148148152"/>
    <n v="2025"/>
    <x v="2"/>
    <n v="9"/>
    <s v="Q3"/>
  </r>
  <r>
    <s v="ORD-02307"/>
    <d v="2025-05-30T00:00:00"/>
    <s v="CUST-2357"/>
    <s v="Arjun Reddy"/>
    <x v="3"/>
    <x v="3"/>
    <x v="0"/>
    <s v="Delhi"/>
    <s v="Delhi"/>
    <n v="3"/>
    <n v="20624.009999999998"/>
    <n v="0.15"/>
    <n v="36466.42"/>
    <x v="1"/>
    <x v="1"/>
    <x v="1"/>
    <n v="0.44999999999999996"/>
    <n v="6.7499999999999991E-2"/>
    <n v="3.0374999999999992E-2"/>
    <n v="-36466.389624999996"/>
    <n v="-1200539.5761316875"/>
    <n v="2025"/>
    <x v="6"/>
    <n v="5"/>
    <s v="Q2"/>
  </r>
  <r>
    <s v="ORD-02308"/>
    <d v="2025-10-27T00:00:00"/>
    <s v="CUST-2053"/>
    <s v="Vikram Kumar"/>
    <x v="4"/>
    <x v="15"/>
    <x v="3"/>
    <s v="Andhra Pradesh"/>
    <s v="Visakhapatnam"/>
    <n v="1"/>
    <n v="2583.62"/>
    <n v="0.1"/>
    <n v="1498.27"/>
    <x v="3"/>
    <x v="1"/>
    <x v="1"/>
    <n v="0.1"/>
    <n v="1.0000000000000002E-2"/>
    <n v="1.0000000000000002E-3"/>
    <n v="-1498.269"/>
    <n v="-1498268.9999999995"/>
    <n v="2025"/>
    <x v="10"/>
    <n v="10"/>
    <s v="Q4"/>
  </r>
  <r>
    <s v="ORD-02309"/>
    <d v="2025-02-05T00:00:00"/>
    <s v="CUST-1933"/>
    <s v="Ananya Gupta"/>
    <x v="4"/>
    <x v="24"/>
    <x v="0"/>
    <s v="Punjab"/>
    <s v="Amritsar"/>
    <n v="1"/>
    <n v="6026.46"/>
    <n v="0.1"/>
    <n v="3715.74"/>
    <x v="3"/>
    <x v="1"/>
    <x v="2"/>
    <n v="0.1"/>
    <n v="1.0000000000000002E-2"/>
    <n v="1.0000000000000002E-3"/>
    <n v="-3715.7389999999996"/>
    <n v="-3715738.9999999986"/>
    <n v="2025"/>
    <x v="11"/>
    <n v="2"/>
    <s v="Q1"/>
  </r>
  <r>
    <s v="ORD-02310"/>
    <d v="2025-11-29T00:00:00"/>
    <s v="CUST-1061"/>
    <s v="Ananya Reddy"/>
    <x v="3"/>
    <x v="18"/>
    <x v="4"/>
    <s v="West Bengal"/>
    <s v="Durgapur"/>
    <n v="1"/>
    <n v="36649.089999999997"/>
    <n v="0.1"/>
    <n v="23344.76"/>
    <x v="1"/>
    <x v="1"/>
    <x v="1"/>
    <n v="0.1"/>
    <n v="1.0000000000000002E-2"/>
    <n v="1.0000000000000002E-3"/>
    <n v="-23344.758999999998"/>
    <n v="-23344758.999999993"/>
    <n v="2025"/>
    <x v="8"/>
    <n v="11"/>
    <s v="Q4"/>
  </r>
  <r>
    <s v="ORD-02311"/>
    <d v="2025-10-14T00:00:00"/>
    <s v="CUST-2085"/>
    <s v="Aarav Verma"/>
    <x v="3"/>
    <x v="16"/>
    <x v="0"/>
    <s v="Delhi"/>
    <s v="New Delhi"/>
    <n v="2"/>
    <n v="6451.38"/>
    <n v="0.05"/>
    <n v="9573.49"/>
    <x v="4"/>
    <x v="0"/>
    <x v="2"/>
    <n v="0.1"/>
    <n v="5.000000000000001E-3"/>
    <n v="5.0000000000000012E-4"/>
    <n v="-9573.4894999999997"/>
    <n v="-19146978.999999996"/>
    <n v="2025"/>
    <x v="10"/>
    <n v="10"/>
    <s v="Q4"/>
  </r>
  <r>
    <s v="ORD-02312"/>
    <d v="2025-10-30T00:00:00"/>
    <s v="CUST-1840"/>
    <s v="Priya Patel"/>
    <x v="2"/>
    <x v="2"/>
    <x v="3"/>
    <s v="Tamil Nadu"/>
    <s v="Chennai"/>
    <n v="2"/>
    <n v="3875.08"/>
    <n v="0.1"/>
    <n v="4440.83"/>
    <x v="1"/>
    <x v="1"/>
    <x v="1"/>
    <n v="0.2"/>
    <n v="2.0000000000000004E-2"/>
    <n v="4.000000000000001E-3"/>
    <n v="-4440.826"/>
    <n v="-1110206.4999999998"/>
    <n v="2025"/>
    <x v="10"/>
    <n v="10"/>
    <s v="Q4"/>
  </r>
  <r>
    <s v="ORD-02313"/>
    <d v="2025-11-07T00:00:00"/>
    <s v="CUST-2044"/>
    <s v="Isha Rao"/>
    <x v="2"/>
    <x v="23"/>
    <x v="3"/>
    <s v="Andhra Pradesh"/>
    <s v="Visakhapatnam"/>
    <n v="1"/>
    <n v="5621.85"/>
    <n v="0.05"/>
    <n v="3602.65"/>
    <x v="2"/>
    <x v="1"/>
    <x v="0"/>
    <n v="0.05"/>
    <n v="2.5000000000000005E-3"/>
    <n v="1.2500000000000003E-4"/>
    <n v="-3602.6498750000001"/>
    <n v="-28821198.999999993"/>
    <n v="2025"/>
    <x v="8"/>
    <n v="11"/>
    <s v="Q4"/>
  </r>
  <r>
    <s v="ORD-02314"/>
    <d v="2025-07-27T00:00:00"/>
    <s v="CUST-1940"/>
    <s v="Arjun Nair"/>
    <x v="4"/>
    <x v="24"/>
    <x v="2"/>
    <s v="Rajasthan"/>
    <s v="Udaipur"/>
    <n v="1"/>
    <n v="1190.1500000000001"/>
    <n v="0"/>
    <n v="962.63"/>
    <x v="1"/>
    <x v="2"/>
    <x v="1"/>
    <n v="0"/>
    <n v="0"/>
    <n v="0"/>
    <n v="-962.63"/>
    <e v="#DIV/0!"/>
    <n v="2025"/>
    <x v="4"/>
    <n v="7"/>
    <s v="Q3"/>
  </r>
  <r>
    <s v="ORD-02315"/>
    <d v="2025-04-16T00:00:00"/>
    <s v="CUST-1056"/>
    <s v="Arjun Gupta"/>
    <x v="3"/>
    <x v="14"/>
    <x v="2"/>
    <s v="Goa"/>
    <s v="Margao"/>
    <n v="3"/>
    <n v="57998.42"/>
    <n v="0.05"/>
    <n v="132031.89000000001"/>
    <x v="3"/>
    <x v="1"/>
    <x v="0"/>
    <n v="0.15000000000000002"/>
    <n v="7.5000000000000015E-3"/>
    <n v="1.1250000000000003E-3"/>
    <n v="-132031.888875"/>
    <n v="-117361678.99999997"/>
    <n v="2025"/>
    <x v="0"/>
    <n v="4"/>
    <s v="Q2"/>
  </r>
  <r>
    <s v="ORD-02316"/>
    <d v="2025-06-07T00:00:00"/>
    <s v="CUST-1688"/>
    <s v="Priya Gupta"/>
    <x v="3"/>
    <x v="18"/>
    <x v="0"/>
    <s v="Uttar Pradesh"/>
    <s v="Kanpur"/>
    <n v="4"/>
    <n v="38222.47"/>
    <n v="0.1"/>
    <n v="105956.31"/>
    <x v="1"/>
    <x v="2"/>
    <x v="0"/>
    <n v="0.4"/>
    <n v="4.0000000000000008E-2"/>
    <n v="1.6000000000000004E-2"/>
    <n v="-105956.29399999999"/>
    <n v="-6622268.3749999981"/>
    <n v="2025"/>
    <x v="9"/>
    <n v="6"/>
    <s v="Q2"/>
  </r>
  <r>
    <s v="ORD-02317"/>
    <d v="2025-05-01T00:00:00"/>
    <s v="CUST-2354"/>
    <s v="Rohan Nair"/>
    <x v="3"/>
    <x v="14"/>
    <x v="1"/>
    <s v="Chhattisgarh"/>
    <s v="Raipur"/>
    <n v="1"/>
    <n v="61864.65"/>
    <n v="0"/>
    <n v="49688.47"/>
    <x v="0"/>
    <x v="1"/>
    <x v="0"/>
    <n v="0"/>
    <n v="0"/>
    <n v="0"/>
    <n v="-49688.47"/>
    <e v="#DIV/0!"/>
    <n v="2025"/>
    <x v="6"/>
    <n v="5"/>
    <s v="Q2"/>
  </r>
  <r>
    <s v="ORD-02318"/>
    <d v="2025-02-24T00:00:00"/>
    <s v="CUST-1911"/>
    <s v="Neha Reddy"/>
    <x v="3"/>
    <x v="14"/>
    <x v="2"/>
    <s v="Gujarat"/>
    <s v="Ahmedabad"/>
    <n v="1"/>
    <n v="10906.97"/>
    <n v="0.1"/>
    <n v="7927.67"/>
    <x v="4"/>
    <x v="1"/>
    <x v="0"/>
    <n v="0.1"/>
    <n v="1.0000000000000002E-2"/>
    <n v="1.0000000000000002E-3"/>
    <n v="-7927.6689999999999"/>
    <n v="-7927668.9999999981"/>
    <n v="2025"/>
    <x v="11"/>
    <n v="2"/>
    <s v="Q1"/>
  </r>
  <r>
    <s v="ORD-02319"/>
    <d v="2025-01-12T00:00:00"/>
    <s v="CUST-1761"/>
    <s v="Isha Verma"/>
    <x v="3"/>
    <x v="18"/>
    <x v="4"/>
    <s v="Jharkhand"/>
    <s v="Ranchi"/>
    <n v="2"/>
    <n v="64591.38"/>
    <n v="0.1"/>
    <n v="78400.02"/>
    <x v="2"/>
    <x v="1"/>
    <x v="0"/>
    <n v="0.2"/>
    <n v="2.0000000000000004E-2"/>
    <n v="4.000000000000001E-3"/>
    <n v="-78400.016000000003"/>
    <n v="-19600003.999999996"/>
    <n v="2025"/>
    <x v="5"/>
    <n v="1"/>
    <s v="Q1"/>
  </r>
  <r>
    <s v="ORD-02320"/>
    <d v="2025-05-25T00:00:00"/>
    <s v="CUST-1204"/>
    <s v="Vikram Nair"/>
    <x v="4"/>
    <x v="12"/>
    <x v="3"/>
    <s v="Karnataka"/>
    <s v="Mysuru"/>
    <n v="3"/>
    <n v="5976.32"/>
    <n v="0"/>
    <n v="13593.65"/>
    <x v="0"/>
    <x v="2"/>
    <x v="1"/>
    <n v="0"/>
    <n v="0"/>
    <n v="0"/>
    <n v="-13593.65"/>
    <e v="#DIV/0!"/>
    <n v="2025"/>
    <x v="6"/>
    <n v="5"/>
    <s v="Q2"/>
  </r>
  <r>
    <s v="ORD-02321"/>
    <d v="2025-05-16T00:00:00"/>
    <s v="CUST-2464"/>
    <s v="Sneha Reddy"/>
    <x v="0"/>
    <x v="0"/>
    <x v="0"/>
    <s v="Uttar Pradesh"/>
    <s v="Noida"/>
    <n v="3"/>
    <n v="10517.65"/>
    <n v="0.05"/>
    <n v="24171.49"/>
    <x v="1"/>
    <x v="2"/>
    <x v="1"/>
    <n v="0.15000000000000002"/>
    <n v="7.5000000000000015E-3"/>
    <n v="1.1250000000000003E-3"/>
    <n v="-24171.488875000003"/>
    <n v="-21485767.888888884"/>
    <n v="2025"/>
    <x v="6"/>
    <n v="5"/>
    <s v="Q2"/>
  </r>
  <r>
    <s v="ORD-02322"/>
    <d v="2025-01-03T00:00:00"/>
    <s v="CUST-2208"/>
    <s v="Meera Nair"/>
    <x v="0"/>
    <x v="5"/>
    <x v="1"/>
    <s v="Chhattisgarh"/>
    <s v="Raipur"/>
    <n v="2"/>
    <n v="9614.34"/>
    <n v="0.2"/>
    <n v="12212.25"/>
    <x v="2"/>
    <x v="1"/>
    <x v="2"/>
    <n v="0.4"/>
    <n v="8.0000000000000016E-2"/>
    <n v="3.2000000000000008E-2"/>
    <n v="-12212.218000000001"/>
    <n v="-381631.81249999994"/>
    <n v="2025"/>
    <x v="5"/>
    <n v="1"/>
    <s v="Q1"/>
  </r>
  <r>
    <s v="ORD-02323"/>
    <d v="2025-05-24T00:00:00"/>
    <s v="CUST-2070"/>
    <s v="Vikram Reddy"/>
    <x v="3"/>
    <x v="18"/>
    <x v="0"/>
    <s v="Punjab"/>
    <s v="Amritsar"/>
    <n v="3"/>
    <n v="3002.05"/>
    <n v="0.15"/>
    <n v="5679.96"/>
    <x v="1"/>
    <x v="0"/>
    <x v="1"/>
    <n v="0.44999999999999996"/>
    <n v="6.7499999999999991E-2"/>
    <n v="3.0374999999999992E-2"/>
    <n v="-5679.9296249999998"/>
    <n v="-186993.56790123461"/>
    <n v="2025"/>
    <x v="6"/>
    <n v="5"/>
    <s v="Q2"/>
  </r>
  <r>
    <s v="ORD-02324"/>
    <d v="2025-01-30T00:00:00"/>
    <s v="CUST-1441"/>
    <s v="Kiran Nair"/>
    <x v="3"/>
    <x v="3"/>
    <x v="2"/>
    <s v="Gujarat"/>
    <s v="Ahmedabad"/>
    <n v="1"/>
    <n v="61167.09"/>
    <n v="0.05"/>
    <n v="42512.04"/>
    <x v="3"/>
    <x v="1"/>
    <x v="0"/>
    <n v="0.05"/>
    <n v="2.5000000000000005E-3"/>
    <n v="1.2500000000000003E-4"/>
    <n v="-42512.039875000002"/>
    <n v="-340096318.99999994"/>
    <n v="2025"/>
    <x v="5"/>
    <n v="1"/>
    <s v="Q1"/>
  </r>
  <r>
    <s v="ORD-02325"/>
    <d v="2025-08-25T00:00:00"/>
    <s v="CUST-2069"/>
    <s v="Aarav Sharma"/>
    <x v="1"/>
    <x v="1"/>
    <x v="4"/>
    <s v="West Bengal"/>
    <s v="Durgapur"/>
    <n v="1"/>
    <n v="3308.97"/>
    <n v="0.05"/>
    <n v="2156.84"/>
    <x v="3"/>
    <x v="1"/>
    <x v="0"/>
    <n v="0.05"/>
    <n v="2.5000000000000005E-3"/>
    <n v="1.2500000000000003E-4"/>
    <n v="-2156.8398750000001"/>
    <n v="-17254718.999999996"/>
    <n v="2025"/>
    <x v="7"/>
    <n v="8"/>
    <s v="Q3"/>
  </r>
  <r>
    <s v="ORD-02326"/>
    <d v="2025-10-06T00:00:00"/>
    <s v="CUST-2488"/>
    <s v="Rahul Verma"/>
    <x v="2"/>
    <x v="20"/>
    <x v="1"/>
    <s v="Madhya Pradesh"/>
    <s v="Indore"/>
    <n v="2"/>
    <n v="1004.73"/>
    <n v="0"/>
    <n v="1447.41"/>
    <x v="4"/>
    <x v="0"/>
    <x v="0"/>
    <n v="0"/>
    <n v="0"/>
    <n v="0"/>
    <n v="-1447.41"/>
    <e v="#DIV/0!"/>
    <n v="2025"/>
    <x v="10"/>
    <n v="10"/>
    <s v="Q4"/>
  </r>
  <r>
    <s v="ORD-02327"/>
    <d v="2025-12-14T00:00:00"/>
    <s v="CUST-1554"/>
    <s v="Aarav Verma"/>
    <x v="1"/>
    <x v="17"/>
    <x v="3"/>
    <s v="Tamil Nadu"/>
    <s v="Coimbatore"/>
    <n v="3"/>
    <n v="349.52"/>
    <n v="0"/>
    <n v="830.58"/>
    <x v="1"/>
    <x v="2"/>
    <x v="1"/>
    <n v="0"/>
    <n v="0"/>
    <n v="0"/>
    <n v="-830.58"/>
    <e v="#DIV/0!"/>
    <n v="2025"/>
    <x v="1"/>
    <n v="12"/>
    <s v="Q4"/>
  </r>
  <r>
    <s v="ORD-02328"/>
    <d v="2025-04-25T00:00:00"/>
    <s v="CUST-2470"/>
    <s v="Kiran Reddy"/>
    <x v="0"/>
    <x v="4"/>
    <x v="4"/>
    <s v="Bihar"/>
    <s v="Patna"/>
    <n v="2"/>
    <n v="1578.56"/>
    <n v="0.05"/>
    <n v="2169.02"/>
    <x v="1"/>
    <x v="1"/>
    <x v="1"/>
    <n v="0.1"/>
    <n v="5.000000000000001E-3"/>
    <n v="5.0000000000000012E-4"/>
    <n v="-2169.0194999999999"/>
    <n v="-4338038.9999999991"/>
    <n v="2025"/>
    <x v="0"/>
    <n v="4"/>
    <s v="Q2"/>
  </r>
  <r>
    <s v="ORD-02329"/>
    <d v="2025-04-14T00:00:00"/>
    <s v="CUST-1008"/>
    <s v="Arjun Rao"/>
    <x v="0"/>
    <x v="0"/>
    <x v="2"/>
    <s v="Maharashtra"/>
    <s v="Mumbai"/>
    <n v="4"/>
    <n v="11242.55"/>
    <n v="0.15"/>
    <n v="29392.81"/>
    <x v="1"/>
    <x v="0"/>
    <x v="2"/>
    <n v="0.6"/>
    <n v="0.09"/>
    <n v="5.3999999999999999E-2"/>
    <n v="-29392.756000000001"/>
    <n v="-544310.29629629629"/>
    <n v="2025"/>
    <x v="0"/>
    <n v="4"/>
    <s v="Q2"/>
  </r>
  <r>
    <s v="ORD-02330"/>
    <d v="2025-04-28T00:00:00"/>
    <s v="CUST-1014"/>
    <s v="Isha Joshi"/>
    <x v="0"/>
    <x v="0"/>
    <x v="0"/>
    <s v="Delhi"/>
    <s v="New Delhi"/>
    <n v="3"/>
    <n v="11322.47"/>
    <n v="0.2"/>
    <n v="23519.63"/>
    <x v="1"/>
    <x v="1"/>
    <x v="2"/>
    <n v="0.60000000000000009"/>
    <n v="0.12000000000000002"/>
    <n v="7.2000000000000022E-2"/>
    <n v="-23519.558000000001"/>
    <n v="-326660.52777777769"/>
    <n v="2025"/>
    <x v="0"/>
    <n v="4"/>
    <s v="Q2"/>
  </r>
  <r>
    <s v="ORD-02331"/>
    <d v="2025-01-05T00:00:00"/>
    <s v="CUST-1229"/>
    <s v="Sneha Kumar"/>
    <x v="0"/>
    <x v="4"/>
    <x v="0"/>
    <s v="Delhi"/>
    <s v="Delhi"/>
    <n v="2"/>
    <n v="9344.24"/>
    <n v="0.1"/>
    <n v="10634.22"/>
    <x v="0"/>
    <x v="1"/>
    <x v="0"/>
    <n v="0.2"/>
    <n v="2.0000000000000004E-2"/>
    <n v="4.000000000000001E-3"/>
    <n v="-10634.215999999999"/>
    <n v="-2658553.9999999991"/>
    <n v="2025"/>
    <x v="5"/>
    <n v="1"/>
    <s v="Q1"/>
  </r>
  <r>
    <s v="ORD-02332"/>
    <d v="2025-12-26T00:00:00"/>
    <s v="CUST-1794"/>
    <s v="Meera Kumar"/>
    <x v="1"/>
    <x v="9"/>
    <x v="0"/>
    <s v="Uttar Pradesh"/>
    <s v="Kanpur"/>
    <n v="1"/>
    <n v="1707.14"/>
    <n v="0.05"/>
    <n v="1323.73"/>
    <x v="4"/>
    <x v="1"/>
    <x v="2"/>
    <n v="0.05"/>
    <n v="2.5000000000000005E-3"/>
    <n v="1.2500000000000003E-4"/>
    <n v="-1323.729875"/>
    <n v="-10589838.999999998"/>
    <n v="2025"/>
    <x v="1"/>
    <n v="12"/>
    <s v="Q4"/>
  </r>
  <r>
    <s v="ORD-02333"/>
    <d v="2025-09-05T00:00:00"/>
    <s v="CUST-1102"/>
    <s v="Neha Nair"/>
    <x v="3"/>
    <x v="14"/>
    <x v="0"/>
    <s v="Uttar Pradesh"/>
    <s v="Kanpur"/>
    <n v="1"/>
    <n v="35265.660000000003"/>
    <n v="0"/>
    <n v="28538.45"/>
    <x v="3"/>
    <x v="0"/>
    <x v="1"/>
    <n v="0"/>
    <n v="0"/>
    <n v="0"/>
    <n v="-28538.45"/>
    <e v="#DIV/0!"/>
    <n v="2025"/>
    <x v="2"/>
    <n v="9"/>
    <s v="Q3"/>
  </r>
  <r>
    <s v="ORD-02334"/>
    <d v="2025-12-30T00:00:00"/>
    <s v="CUST-1501"/>
    <s v="Meera Reddy"/>
    <x v="2"/>
    <x v="8"/>
    <x v="0"/>
    <s v="Uttar Pradesh"/>
    <s v="Noida"/>
    <n v="3"/>
    <n v="3807.59"/>
    <n v="0.1"/>
    <n v="7722.68"/>
    <x v="1"/>
    <x v="2"/>
    <x v="0"/>
    <n v="0.30000000000000004"/>
    <n v="3.0000000000000006E-2"/>
    <n v="9.0000000000000028E-3"/>
    <n v="-7722.6710000000003"/>
    <n v="-858074.55555555527"/>
    <n v="2025"/>
    <x v="1"/>
    <n v="12"/>
    <s v="Q4"/>
  </r>
  <r>
    <s v="ORD-02335"/>
    <d v="2025-11-17T00:00:00"/>
    <s v="CUST-2321"/>
    <s v="Arjun Nair"/>
    <x v="3"/>
    <x v="13"/>
    <x v="4"/>
    <s v="Jharkhand"/>
    <s v="Ranchi"/>
    <n v="1"/>
    <n v="2732.89"/>
    <n v="0.1"/>
    <n v="1618.55"/>
    <x v="0"/>
    <x v="1"/>
    <x v="2"/>
    <n v="0.1"/>
    <n v="1.0000000000000002E-2"/>
    <n v="1.0000000000000002E-3"/>
    <n v="-1618.549"/>
    <n v="-1618548.9999999995"/>
    <n v="2025"/>
    <x v="8"/>
    <n v="11"/>
    <s v="Q4"/>
  </r>
  <r>
    <s v="ORD-02336"/>
    <d v="2025-05-01T00:00:00"/>
    <s v="CUST-2053"/>
    <s v="Aarav Nair"/>
    <x v="2"/>
    <x v="10"/>
    <x v="2"/>
    <s v="Goa"/>
    <s v="Margao"/>
    <n v="1"/>
    <n v="2264.3000000000002"/>
    <n v="0.05"/>
    <n v="1533.15"/>
    <x v="1"/>
    <x v="1"/>
    <x v="0"/>
    <n v="0.05"/>
    <n v="2.5000000000000005E-3"/>
    <n v="1.2500000000000003E-4"/>
    <n v="-1533.1498750000001"/>
    <n v="-12265198.999999998"/>
    <n v="2025"/>
    <x v="6"/>
    <n v="5"/>
    <s v="Q2"/>
  </r>
  <r>
    <s v="ORD-02337"/>
    <d v="2025-10-13T00:00:00"/>
    <s v="CUST-1703"/>
    <s v="Meera Verma"/>
    <x v="4"/>
    <x v="19"/>
    <x v="1"/>
    <s v="Madhya Pradesh"/>
    <s v="Bhopal"/>
    <n v="4"/>
    <n v="952.08"/>
    <n v="0.1"/>
    <n v="2401.09"/>
    <x v="0"/>
    <x v="1"/>
    <x v="1"/>
    <n v="0.4"/>
    <n v="4.0000000000000008E-2"/>
    <n v="1.6000000000000004E-2"/>
    <n v="-2401.0740000000001"/>
    <n v="-150067.12499999997"/>
    <n v="2025"/>
    <x v="10"/>
    <n v="10"/>
    <s v="Q4"/>
  </r>
  <r>
    <s v="ORD-02338"/>
    <d v="2025-05-29T00:00:00"/>
    <s v="CUST-1354"/>
    <s v="Aarav Joshi"/>
    <x v="2"/>
    <x v="23"/>
    <x v="3"/>
    <s v="Tamil Nadu"/>
    <s v="Chennai"/>
    <n v="3"/>
    <n v="6341.02"/>
    <n v="0.1"/>
    <n v="13785.73"/>
    <x v="3"/>
    <x v="1"/>
    <x v="2"/>
    <n v="0.30000000000000004"/>
    <n v="3.0000000000000006E-2"/>
    <n v="9.0000000000000028E-3"/>
    <n v="-13785.721"/>
    <n v="-1531746.7777777773"/>
    <n v="2025"/>
    <x v="6"/>
    <n v="5"/>
    <s v="Q2"/>
  </r>
  <r>
    <s v="ORD-02339"/>
    <d v="2025-03-25T00:00:00"/>
    <s v="CUST-1982"/>
    <s v="Arjun Rao"/>
    <x v="2"/>
    <x v="10"/>
    <x v="3"/>
    <s v="Tamil Nadu"/>
    <s v="Chennai"/>
    <n v="1"/>
    <n v="5186.47"/>
    <n v="0.1"/>
    <n v="3504.25"/>
    <x v="0"/>
    <x v="2"/>
    <x v="2"/>
    <n v="0.1"/>
    <n v="1.0000000000000002E-2"/>
    <n v="1.0000000000000002E-3"/>
    <n v="-3504.2489999999998"/>
    <n v="-3504248.9999999991"/>
    <n v="2025"/>
    <x v="3"/>
    <n v="3"/>
    <s v="Q1"/>
  </r>
  <r>
    <s v="ORD-02340"/>
    <d v="2025-08-19T00:00:00"/>
    <s v="CUST-2498"/>
    <s v="Meera Kumar"/>
    <x v="4"/>
    <x v="24"/>
    <x v="2"/>
    <s v="Rajasthan"/>
    <s v="Udaipur"/>
    <n v="3"/>
    <n v="8966.98"/>
    <n v="0.05"/>
    <n v="18178.189999999999"/>
    <x v="0"/>
    <x v="1"/>
    <x v="0"/>
    <n v="0.15000000000000002"/>
    <n v="7.5000000000000015E-3"/>
    <n v="1.1250000000000003E-3"/>
    <n v="-18178.188875"/>
    <n v="-16158390.111111106"/>
    <n v="2025"/>
    <x v="7"/>
    <n v="8"/>
    <s v="Q3"/>
  </r>
  <r>
    <s v="ORD-02341"/>
    <d v="2025-10-15T00:00:00"/>
    <s v="CUST-1443"/>
    <s v="Arjun Sharma"/>
    <x v="2"/>
    <x v="20"/>
    <x v="2"/>
    <s v="Rajasthan"/>
    <s v="Udaipur"/>
    <n v="1"/>
    <n v="2394.33"/>
    <n v="0.1"/>
    <n v="1695.63"/>
    <x v="1"/>
    <x v="0"/>
    <x v="0"/>
    <n v="0.1"/>
    <n v="1.0000000000000002E-2"/>
    <n v="1.0000000000000002E-3"/>
    <n v="-1695.6290000000001"/>
    <n v="-1695628.9999999998"/>
    <n v="2025"/>
    <x v="10"/>
    <n v="10"/>
    <s v="Q4"/>
  </r>
  <r>
    <s v="ORD-02342"/>
    <d v="2025-06-10T00:00:00"/>
    <s v="CUST-1303"/>
    <s v="Isha Nair"/>
    <x v="3"/>
    <x v="3"/>
    <x v="4"/>
    <s v="West Bengal"/>
    <s v="Kolkata"/>
    <n v="1"/>
    <n v="57283.85"/>
    <n v="0"/>
    <n v="39346.639999999999"/>
    <x v="0"/>
    <x v="1"/>
    <x v="1"/>
    <n v="0"/>
    <n v="0"/>
    <n v="0"/>
    <n v="-39346.639999999999"/>
    <e v="#DIV/0!"/>
    <n v="2025"/>
    <x v="9"/>
    <n v="6"/>
    <s v="Q2"/>
  </r>
  <r>
    <s v="ORD-02343"/>
    <d v="2025-09-29T00:00:00"/>
    <s v="CUST-2240"/>
    <s v="Ananya Nair"/>
    <x v="3"/>
    <x v="3"/>
    <x v="3"/>
    <s v="Telangana"/>
    <s v="Hyderabad"/>
    <n v="2"/>
    <n v="39793.949999999997"/>
    <n v="0.1"/>
    <n v="56354.11"/>
    <x v="2"/>
    <x v="1"/>
    <x v="2"/>
    <n v="0.2"/>
    <n v="2.0000000000000004E-2"/>
    <n v="4.000000000000001E-3"/>
    <n v="-56354.106"/>
    <n v="-14088526.499999996"/>
    <n v="2025"/>
    <x v="2"/>
    <n v="9"/>
    <s v="Q3"/>
  </r>
  <r>
    <s v="ORD-02344"/>
    <d v="2025-02-07T00:00:00"/>
    <s v="CUST-1760"/>
    <s v="Rohan Sharma"/>
    <x v="2"/>
    <x v="23"/>
    <x v="1"/>
    <s v="Chhattisgarh"/>
    <s v="Bilaspur"/>
    <n v="3"/>
    <n v="3390.63"/>
    <n v="0"/>
    <n v="8886.01"/>
    <x v="4"/>
    <x v="1"/>
    <x v="1"/>
    <n v="0"/>
    <n v="0"/>
    <n v="0"/>
    <n v="-8886.01"/>
    <e v="#DIV/0!"/>
    <n v="2025"/>
    <x v="11"/>
    <n v="2"/>
    <s v="Q1"/>
  </r>
  <r>
    <s v="ORD-02345"/>
    <d v="2025-08-14T00:00:00"/>
    <s v="CUST-2375"/>
    <s v="Arjun Kumar"/>
    <x v="1"/>
    <x v="17"/>
    <x v="0"/>
    <s v="Haryana"/>
    <s v="Faridabad"/>
    <n v="1"/>
    <n v="1307.22"/>
    <n v="0.05"/>
    <n v="836.6"/>
    <x v="1"/>
    <x v="1"/>
    <x v="0"/>
    <n v="0.05"/>
    <n v="2.5000000000000005E-3"/>
    <n v="1.2500000000000003E-4"/>
    <n v="-836.599875"/>
    <n v="-6692798.9999999981"/>
    <n v="2025"/>
    <x v="7"/>
    <n v="8"/>
    <s v="Q3"/>
  </r>
  <r>
    <s v="ORD-02346"/>
    <d v="2025-05-22T00:00:00"/>
    <s v="CUST-1524"/>
    <s v="Ananya Rao"/>
    <x v="0"/>
    <x v="0"/>
    <x v="0"/>
    <s v="Uttar Pradesh"/>
    <s v="Kanpur"/>
    <n v="1"/>
    <n v="13474.18"/>
    <n v="0"/>
    <n v="8695.42"/>
    <x v="3"/>
    <x v="1"/>
    <x v="2"/>
    <n v="0"/>
    <n v="0"/>
    <n v="0"/>
    <n v="-8695.42"/>
    <e v="#DIV/0!"/>
    <n v="2025"/>
    <x v="6"/>
    <n v="5"/>
    <s v="Q2"/>
  </r>
  <r>
    <s v="ORD-02347"/>
    <d v="2025-10-19T00:00:00"/>
    <s v="CUST-2048"/>
    <s v="Arjun Patel"/>
    <x v="0"/>
    <x v="11"/>
    <x v="2"/>
    <s v="Maharashtra"/>
    <s v="Mumbai"/>
    <n v="1"/>
    <n v="16341.63"/>
    <n v="0"/>
    <n v="14077.95"/>
    <x v="2"/>
    <x v="2"/>
    <x v="0"/>
    <n v="0"/>
    <n v="0"/>
    <n v="0"/>
    <n v="-14077.95"/>
    <e v="#DIV/0!"/>
    <n v="2025"/>
    <x v="10"/>
    <n v="10"/>
    <s v="Q4"/>
  </r>
  <r>
    <s v="ORD-02348"/>
    <d v="2025-05-31T00:00:00"/>
    <s v="CUST-1516"/>
    <s v="Meera Singh"/>
    <x v="4"/>
    <x v="15"/>
    <x v="4"/>
    <s v="Jharkhand"/>
    <s v="Ranchi"/>
    <n v="5"/>
    <n v="2500.12"/>
    <n v="0.2"/>
    <n v="7133.65"/>
    <x v="0"/>
    <x v="0"/>
    <x v="1"/>
    <n v="1"/>
    <n v="0.2"/>
    <n v="0.2"/>
    <n v="-7133.45"/>
    <n v="-35667.25"/>
    <n v="2025"/>
    <x v="6"/>
    <n v="5"/>
    <s v="Q2"/>
  </r>
  <r>
    <s v="ORD-02349"/>
    <d v="2025-04-24T00:00:00"/>
    <s v="CUST-1008"/>
    <s v="Vikram Singh"/>
    <x v="3"/>
    <x v="14"/>
    <x v="3"/>
    <s v="Tamil Nadu"/>
    <s v="Coimbatore"/>
    <n v="2"/>
    <n v="12637.29"/>
    <n v="0.05"/>
    <n v="19044.849999999999"/>
    <x v="2"/>
    <x v="2"/>
    <x v="1"/>
    <n v="0.1"/>
    <n v="5.000000000000001E-3"/>
    <n v="5.0000000000000012E-4"/>
    <n v="-19044.8495"/>
    <n v="-38089698.999999993"/>
    <n v="2025"/>
    <x v="0"/>
    <n v="4"/>
    <s v="Q2"/>
  </r>
  <r>
    <s v="ORD-02350"/>
    <d v="2025-08-25T00:00:00"/>
    <s v="CUST-1676"/>
    <s v="Meera Gupta"/>
    <x v="0"/>
    <x v="6"/>
    <x v="2"/>
    <s v="Rajasthan"/>
    <s v="Udaipur"/>
    <n v="1"/>
    <n v="12744.64"/>
    <n v="0.15"/>
    <n v="7697.49"/>
    <x v="0"/>
    <x v="1"/>
    <x v="2"/>
    <n v="0.15"/>
    <n v="2.2499999999999999E-2"/>
    <n v="3.375E-3"/>
    <n v="-7697.4866249999995"/>
    <n v="-2280736.7777777775"/>
    <n v="2025"/>
    <x v="7"/>
    <n v="8"/>
    <s v="Q3"/>
  </r>
  <r>
    <s v="ORD-02351"/>
    <d v="2025-03-07T00:00:00"/>
    <s v="CUST-2138"/>
    <s v="Arjun Nair"/>
    <x v="3"/>
    <x v="13"/>
    <x v="2"/>
    <s v="Rajasthan"/>
    <s v="Udaipur"/>
    <n v="1"/>
    <n v="63537.8"/>
    <n v="0"/>
    <n v="53092.67"/>
    <x v="1"/>
    <x v="1"/>
    <x v="0"/>
    <n v="0"/>
    <n v="0"/>
    <n v="0"/>
    <n v="-53092.67"/>
    <e v="#DIV/0!"/>
    <n v="2025"/>
    <x v="3"/>
    <n v="3"/>
    <s v="Q1"/>
  </r>
  <r>
    <s v="ORD-02352"/>
    <d v="2025-12-27T00:00:00"/>
    <s v="CUST-1562"/>
    <s v="Arjun Sharma"/>
    <x v="1"/>
    <x v="21"/>
    <x v="2"/>
    <s v="Maharashtra"/>
    <s v="Mumbai"/>
    <n v="2"/>
    <n v="3812.29"/>
    <n v="0"/>
    <n v="5698.06"/>
    <x v="0"/>
    <x v="2"/>
    <x v="2"/>
    <n v="0"/>
    <n v="0"/>
    <n v="0"/>
    <n v="-5698.06"/>
    <e v="#DIV/0!"/>
    <n v="2025"/>
    <x v="1"/>
    <n v="12"/>
    <s v="Q4"/>
  </r>
  <r>
    <s v="ORD-02353"/>
    <d v="2025-12-07T00:00:00"/>
    <s v="CUST-1238"/>
    <s v="Kiran Reddy"/>
    <x v="3"/>
    <x v="3"/>
    <x v="3"/>
    <s v="Andhra Pradesh"/>
    <s v="Visakhapatnam"/>
    <n v="2"/>
    <n v="19570.88"/>
    <n v="0.1"/>
    <n v="24704.46"/>
    <x v="1"/>
    <x v="0"/>
    <x v="1"/>
    <n v="0.2"/>
    <n v="2.0000000000000004E-2"/>
    <n v="4.000000000000001E-3"/>
    <n v="-24704.455999999998"/>
    <n v="-6176113.9999999981"/>
    <n v="2025"/>
    <x v="1"/>
    <n v="12"/>
    <s v="Q4"/>
  </r>
  <r>
    <s v="ORD-02354"/>
    <d v="2025-09-15T00:00:00"/>
    <s v="CUST-1796"/>
    <s v="Ananya Singh"/>
    <x v="2"/>
    <x v="10"/>
    <x v="0"/>
    <s v="Punjab"/>
    <s v="Amritsar"/>
    <n v="3"/>
    <n v="3171.71"/>
    <n v="0.05"/>
    <n v="7526.6"/>
    <x v="4"/>
    <x v="1"/>
    <x v="1"/>
    <n v="0.15000000000000002"/>
    <n v="7.5000000000000015E-3"/>
    <n v="1.1250000000000003E-3"/>
    <n v="-7526.5988750000006"/>
    <n v="-6690310.1111111091"/>
    <n v="2025"/>
    <x v="2"/>
    <n v="9"/>
    <s v="Q3"/>
  </r>
  <r>
    <s v="ORD-02355"/>
    <d v="2025-09-06T00:00:00"/>
    <s v="CUST-2086"/>
    <s v="Vikram Sharma"/>
    <x v="3"/>
    <x v="13"/>
    <x v="4"/>
    <s v="Odisha"/>
    <s v="Cuttack"/>
    <n v="1"/>
    <n v="25904.17"/>
    <n v="0.1"/>
    <n v="16025.43"/>
    <x v="2"/>
    <x v="1"/>
    <x v="2"/>
    <n v="0.1"/>
    <n v="1.0000000000000002E-2"/>
    <n v="1.0000000000000002E-3"/>
    <n v="-16025.429"/>
    <n v="-16025428.999999996"/>
    <n v="2025"/>
    <x v="2"/>
    <n v="9"/>
    <s v="Q3"/>
  </r>
  <r>
    <s v="ORD-02356"/>
    <d v="2025-11-27T00:00:00"/>
    <s v="CUST-1861"/>
    <s v="Ananya Verma"/>
    <x v="2"/>
    <x v="8"/>
    <x v="2"/>
    <s v="Gujarat"/>
    <s v="Surat"/>
    <n v="5"/>
    <n v="6023.83"/>
    <n v="0.05"/>
    <n v="23141.85"/>
    <x v="0"/>
    <x v="1"/>
    <x v="1"/>
    <n v="0.25"/>
    <n v="1.2500000000000001E-2"/>
    <n v="3.1250000000000002E-3"/>
    <n v="-23141.846874999999"/>
    <n v="-7405390.9999999991"/>
    <n v="2025"/>
    <x v="8"/>
    <n v="11"/>
    <s v="Q4"/>
  </r>
  <r>
    <s v="ORD-02357"/>
    <d v="2025-11-19T00:00:00"/>
    <s v="CUST-2151"/>
    <s v="Arjun Verma"/>
    <x v="1"/>
    <x v="1"/>
    <x v="0"/>
    <s v="Punjab"/>
    <s v="Amritsar"/>
    <n v="1"/>
    <n v="3914.01"/>
    <n v="0.1"/>
    <n v="2484.1"/>
    <x v="0"/>
    <x v="1"/>
    <x v="1"/>
    <n v="0.1"/>
    <n v="1.0000000000000002E-2"/>
    <n v="1.0000000000000002E-3"/>
    <n v="-2484.0989999999997"/>
    <n v="-2484098.9999999991"/>
    <n v="2025"/>
    <x v="8"/>
    <n v="11"/>
    <s v="Q4"/>
  </r>
  <r>
    <s v="ORD-02358"/>
    <d v="2025-06-29T00:00:00"/>
    <s v="CUST-1733"/>
    <s v="Ananya Patel"/>
    <x v="0"/>
    <x v="4"/>
    <x v="3"/>
    <s v="Karnataka"/>
    <s v="Bengaluru"/>
    <n v="1"/>
    <n v="10889.28"/>
    <n v="0.05"/>
    <n v="7616.68"/>
    <x v="2"/>
    <x v="2"/>
    <x v="2"/>
    <n v="0.05"/>
    <n v="2.5000000000000005E-3"/>
    <n v="1.2500000000000003E-4"/>
    <n v="-7616.6798750000007"/>
    <n v="-60933438.999999993"/>
    <n v="2025"/>
    <x v="9"/>
    <n v="6"/>
    <s v="Q2"/>
  </r>
  <r>
    <s v="ORD-02359"/>
    <d v="2025-07-09T00:00:00"/>
    <s v="CUST-2324"/>
    <s v="Ananya Kumar"/>
    <x v="2"/>
    <x v="8"/>
    <x v="3"/>
    <s v="Telangana"/>
    <s v="Hyderabad"/>
    <n v="1"/>
    <n v="2214.73"/>
    <n v="0.1"/>
    <n v="1560.38"/>
    <x v="2"/>
    <x v="0"/>
    <x v="2"/>
    <n v="0.1"/>
    <n v="1.0000000000000002E-2"/>
    <n v="1.0000000000000002E-3"/>
    <n v="-1560.3790000000001"/>
    <n v="-1560378.9999999998"/>
    <n v="2025"/>
    <x v="4"/>
    <n v="7"/>
    <s v="Q3"/>
  </r>
  <r>
    <s v="ORD-02360"/>
    <d v="2025-06-03T00:00:00"/>
    <s v="CUST-1160"/>
    <s v="Sneha Patel"/>
    <x v="0"/>
    <x v="4"/>
    <x v="0"/>
    <s v="Haryana"/>
    <s v="Gurugram"/>
    <n v="2"/>
    <n v="16927.2"/>
    <n v="0.05"/>
    <n v="25409.43"/>
    <x v="0"/>
    <x v="1"/>
    <x v="1"/>
    <n v="0.1"/>
    <n v="5.000000000000001E-3"/>
    <n v="5.0000000000000012E-4"/>
    <n v="-25409.429500000002"/>
    <n v="-50818858.999999993"/>
    <n v="2025"/>
    <x v="9"/>
    <n v="6"/>
    <s v="Q2"/>
  </r>
  <r>
    <s v="ORD-02361"/>
    <d v="2025-07-15T00:00:00"/>
    <s v="CUST-2544"/>
    <s v="Neha Singh"/>
    <x v="0"/>
    <x v="5"/>
    <x v="1"/>
    <s v="Chhattisgarh"/>
    <s v="Raipur"/>
    <n v="4"/>
    <n v="12002.35"/>
    <n v="0.1"/>
    <n v="32041.59"/>
    <x v="2"/>
    <x v="1"/>
    <x v="0"/>
    <n v="0.4"/>
    <n v="4.0000000000000008E-2"/>
    <n v="1.6000000000000004E-2"/>
    <n v="-32041.574000000001"/>
    <n v="-2002598.3749999995"/>
    <n v="2025"/>
    <x v="4"/>
    <n v="7"/>
    <s v="Q3"/>
  </r>
  <r>
    <s v="ORD-02362"/>
    <d v="2025-11-07T00:00:00"/>
    <s v="CUST-2462"/>
    <s v="Rahul Nair"/>
    <x v="1"/>
    <x v="21"/>
    <x v="0"/>
    <s v="Punjab"/>
    <s v="Amritsar"/>
    <n v="2"/>
    <n v="4859.76"/>
    <n v="0.1"/>
    <n v="5751.78"/>
    <x v="4"/>
    <x v="2"/>
    <x v="1"/>
    <n v="0.2"/>
    <n v="2.0000000000000004E-2"/>
    <n v="4.000000000000001E-3"/>
    <n v="-5751.7759999999998"/>
    <n v="-1437943.9999999995"/>
    <n v="2025"/>
    <x v="8"/>
    <n v="11"/>
    <s v="Q4"/>
  </r>
  <r>
    <s v="ORD-02363"/>
    <d v="2025-09-19T00:00:00"/>
    <s v="CUST-2425"/>
    <s v="Neha Joshi"/>
    <x v="3"/>
    <x v="13"/>
    <x v="2"/>
    <s v="Gujarat"/>
    <s v="Surat"/>
    <n v="2"/>
    <n v="38337.43"/>
    <n v="0.05"/>
    <n v="59420.56"/>
    <x v="2"/>
    <x v="1"/>
    <x v="2"/>
    <n v="0.1"/>
    <n v="5.000000000000001E-3"/>
    <n v="5.0000000000000012E-4"/>
    <n v="-59420.559499999996"/>
    <n v="-118841118.99999997"/>
    <n v="2025"/>
    <x v="2"/>
    <n v="9"/>
    <s v="Q3"/>
  </r>
  <r>
    <s v="ORD-02364"/>
    <d v="2025-05-23T00:00:00"/>
    <s v="CUST-1908"/>
    <s v="Vikram Patel"/>
    <x v="1"/>
    <x v="7"/>
    <x v="3"/>
    <s v="Andhra Pradesh"/>
    <s v="Visakhapatnam"/>
    <n v="1"/>
    <n v="4150.67"/>
    <n v="0.05"/>
    <n v="3352.21"/>
    <x v="1"/>
    <x v="1"/>
    <x v="2"/>
    <n v="0.05"/>
    <n v="2.5000000000000005E-3"/>
    <n v="1.2500000000000003E-4"/>
    <n v="-3352.209875"/>
    <n v="-26817678.999999993"/>
    <n v="2025"/>
    <x v="6"/>
    <n v="5"/>
    <s v="Q2"/>
  </r>
  <r>
    <s v="ORD-02365"/>
    <d v="2025-12-08T00:00:00"/>
    <s v="CUST-1602"/>
    <s v="Meera Reddy"/>
    <x v="3"/>
    <x v="16"/>
    <x v="3"/>
    <s v="Tamil Nadu"/>
    <s v="Chennai"/>
    <n v="1"/>
    <n v="53132.19"/>
    <n v="0.1"/>
    <n v="41044.39"/>
    <x v="4"/>
    <x v="2"/>
    <x v="0"/>
    <n v="0.1"/>
    <n v="1.0000000000000002E-2"/>
    <n v="1.0000000000000002E-3"/>
    <n v="-41044.389000000003"/>
    <n v="-41044388.999999993"/>
    <n v="2025"/>
    <x v="1"/>
    <n v="12"/>
    <s v="Q4"/>
  </r>
  <r>
    <s v="ORD-02366"/>
    <d v="2025-11-12T00:00:00"/>
    <s v="CUST-2268"/>
    <s v="Sneha Verma"/>
    <x v="3"/>
    <x v="16"/>
    <x v="1"/>
    <s v="Chhattisgarh"/>
    <s v="Raipur"/>
    <n v="2"/>
    <n v="22920.38"/>
    <n v="0.15"/>
    <n v="25156.67"/>
    <x v="1"/>
    <x v="0"/>
    <x v="2"/>
    <n v="0.3"/>
    <n v="4.4999999999999998E-2"/>
    <n v="1.35E-2"/>
    <n v="-25156.656499999997"/>
    <n v="-1863456.0370370368"/>
    <n v="2025"/>
    <x v="8"/>
    <n v="11"/>
    <s v="Q4"/>
  </r>
  <r>
    <s v="ORD-02367"/>
    <d v="2025-04-11T00:00:00"/>
    <s v="CUST-2219"/>
    <s v="Neha Joshi"/>
    <x v="0"/>
    <x v="6"/>
    <x v="2"/>
    <s v="Maharashtra"/>
    <s v="Pune"/>
    <n v="2"/>
    <n v="17377.560000000001"/>
    <n v="0"/>
    <n v="28040.13"/>
    <x v="2"/>
    <x v="1"/>
    <x v="1"/>
    <n v="0"/>
    <n v="0"/>
    <n v="0"/>
    <n v="-28040.13"/>
    <e v="#DIV/0!"/>
    <n v="2025"/>
    <x v="0"/>
    <n v="4"/>
    <s v="Q2"/>
  </r>
  <r>
    <s v="ORD-02368"/>
    <d v="2025-09-01T00:00:00"/>
    <s v="CUST-1618"/>
    <s v="Neha Sharma"/>
    <x v="2"/>
    <x v="23"/>
    <x v="2"/>
    <s v="Rajasthan"/>
    <s v="Udaipur"/>
    <n v="3"/>
    <n v="544.80999999999995"/>
    <n v="0.1"/>
    <n v="991.73"/>
    <x v="2"/>
    <x v="1"/>
    <x v="1"/>
    <n v="0.30000000000000004"/>
    <n v="3.0000000000000006E-2"/>
    <n v="9.0000000000000028E-3"/>
    <n v="-991.721"/>
    <n v="-110191.22222222219"/>
    <n v="2025"/>
    <x v="2"/>
    <n v="9"/>
    <s v="Q3"/>
  </r>
  <r>
    <s v="ORD-02369"/>
    <d v="2025-01-12T00:00:00"/>
    <s v="CUST-2483"/>
    <s v="Ananya Nair"/>
    <x v="0"/>
    <x v="5"/>
    <x v="2"/>
    <s v="Rajasthan"/>
    <s v="Jaipur"/>
    <n v="1"/>
    <n v="13998.7"/>
    <n v="0.05"/>
    <n v="8599.35"/>
    <x v="2"/>
    <x v="1"/>
    <x v="1"/>
    <n v="0.05"/>
    <n v="2.5000000000000005E-3"/>
    <n v="1.2500000000000003E-4"/>
    <n v="-8599.3498749999999"/>
    <n v="-68794798.999999985"/>
    <n v="2025"/>
    <x v="5"/>
    <n v="1"/>
    <s v="Q1"/>
  </r>
  <r>
    <s v="ORD-02370"/>
    <d v="2025-08-27T00:00:00"/>
    <s v="CUST-2230"/>
    <s v="Aarav Joshi"/>
    <x v="1"/>
    <x v="7"/>
    <x v="3"/>
    <s v="Tamil Nadu"/>
    <s v="Chennai"/>
    <n v="1"/>
    <n v="4836.3999999999996"/>
    <n v="0.05"/>
    <n v="2933.6"/>
    <x v="1"/>
    <x v="1"/>
    <x v="0"/>
    <n v="0.05"/>
    <n v="2.5000000000000005E-3"/>
    <n v="1.2500000000000003E-4"/>
    <n v="-2933.5998749999999"/>
    <n v="-23468798.999999993"/>
    <n v="2025"/>
    <x v="7"/>
    <n v="8"/>
    <s v="Q3"/>
  </r>
  <r>
    <s v="ORD-02371"/>
    <d v="2025-02-18T00:00:00"/>
    <s v="CUST-1071"/>
    <s v="Ananya Patel"/>
    <x v="3"/>
    <x v="16"/>
    <x v="4"/>
    <s v="Jharkhand"/>
    <s v="Jamshedpur"/>
    <n v="1"/>
    <n v="23020.67"/>
    <n v="0.2"/>
    <n v="11439.07"/>
    <x v="1"/>
    <x v="1"/>
    <x v="2"/>
    <n v="0.2"/>
    <n v="4.0000000000000008E-2"/>
    <n v="8.0000000000000019E-3"/>
    <n v="-11439.062"/>
    <n v="-1429882.7499999995"/>
    <n v="2025"/>
    <x v="11"/>
    <n v="2"/>
    <s v="Q1"/>
  </r>
  <r>
    <s v="ORD-02372"/>
    <d v="2025-02-11T00:00:00"/>
    <s v="CUST-1922"/>
    <s v="Neha Patel"/>
    <x v="3"/>
    <x v="3"/>
    <x v="3"/>
    <s v="Tamil Nadu"/>
    <s v="Chennai"/>
    <n v="4"/>
    <n v="42655.02"/>
    <n v="0.1"/>
    <n v="132023.45000000001"/>
    <x v="2"/>
    <x v="1"/>
    <x v="0"/>
    <n v="0.4"/>
    <n v="4.0000000000000008E-2"/>
    <n v="1.6000000000000004E-2"/>
    <n v="-132023.43400000001"/>
    <n v="-8251464.6249999981"/>
    <n v="2025"/>
    <x v="11"/>
    <n v="2"/>
    <s v="Q1"/>
  </r>
  <r>
    <s v="ORD-02373"/>
    <d v="2025-06-15T00:00:00"/>
    <s v="CUST-1869"/>
    <s v="Sneha Gupta"/>
    <x v="1"/>
    <x v="7"/>
    <x v="2"/>
    <s v="Gujarat"/>
    <s v="Surat"/>
    <n v="2"/>
    <n v="2920.56"/>
    <n v="0.15"/>
    <n v="3859.28"/>
    <x v="0"/>
    <x v="1"/>
    <x v="1"/>
    <n v="0.3"/>
    <n v="4.4999999999999998E-2"/>
    <n v="1.35E-2"/>
    <n v="-3859.2665000000002"/>
    <n v="-285871.59259259258"/>
    <n v="2025"/>
    <x v="9"/>
    <n v="6"/>
    <s v="Q2"/>
  </r>
  <r>
    <s v="ORD-02374"/>
    <d v="2025-03-23T00:00:00"/>
    <s v="CUST-2441"/>
    <s v="Ananya Verma"/>
    <x v="1"/>
    <x v="9"/>
    <x v="4"/>
    <s v="Odisha"/>
    <s v="Bhubaneswar"/>
    <n v="1"/>
    <n v="3867.16"/>
    <n v="0.05"/>
    <n v="2854.04"/>
    <x v="0"/>
    <x v="1"/>
    <x v="1"/>
    <n v="0.05"/>
    <n v="2.5000000000000005E-3"/>
    <n v="1.2500000000000003E-4"/>
    <n v="-2854.0398749999999"/>
    <n v="-22832318.999999993"/>
    <n v="2025"/>
    <x v="3"/>
    <n v="3"/>
    <s v="Q1"/>
  </r>
  <r>
    <s v="ORD-02375"/>
    <d v="2025-10-18T00:00:00"/>
    <s v="CUST-2452"/>
    <s v="Rohan Patel"/>
    <x v="3"/>
    <x v="3"/>
    <x v="3"/>
    <s v="Andhra Pradesh"/>
    <s v="Vijayawada"/>
    <n v="1"/>
    <n v="56502.3"/>
    <n v="0"/>
    <n v="46950.96"/>
    <x v="0"/>
    <x v="0"/>
    <x v="1"/>
    <n v="0"/>
    <n v="0"/>
    <n v="0"/>
    <n v="-46950.96"/>
    <e v="#DIV/0!"/>
    <n v="2025"/>
    <x v="10"/>
    <n v="10"/>
    <s v="Q4"/>
  </r>
  <r>
    <s v="ORD-02376"/>
    <d v="2025-06-07T00:00:00"/>
    <s v="CUST-2520"/>
    <s v="Rohan Verma"/>
    <x v="2"/>
    <x v="20"/>
    <x v="1"/>
    <s v="Madhya Pradesh"/>
    <s v="Indore"/>
    <n v="1"/>
    <n v="4380.09"/>
    <n v="0.1"/>
    <n v="3327.33"/>
    <x v="0"/>
    <x v="1"/>
    <x v="1"/>
    <n v="0.1"/>
    <n v="1.0000000000000002E-2"/>
    <n v="1.0000000000000002E-3"/>
    <n v="-3327.3289999999997"/>
    <n v="-3327328.9999999991"/>
    <n v="2025"/>
    <x v="9"/>
    <n v="6"/>
    <s v="Q2"/>
  </r>
  <r>
    <s v="ORD-02377"/>
    <d v="2025-08-04T00:00:00"/>
    <s v="CUST-1032"/>
    <s v="Aarav Verma"/>
    <x v="0"/>
    <x v="11"/>
    <x v="4"/>
    <s v="Jharkhand"/>
    <s v="Ranchi"/>
    <n v="2"/>
    <n v="14815.15"/>
    <n v="0.15"/>
    <n v="15645.05"/>
    <x v="1"/>
    <x v="0"/>
    <x v="0"/>
    <n v="0.3"/>
    <n v="4.4999999999999998E-2"/>
    <n v="1.35E-2"/>
    <n v="-15645.0365"/>
    <n v="-1158891.5925925926"/>
    <n v="2025"/>
    <x v="7"/>
    <n v="8"/>
    <s v="Q3"/>
  </r>
  <r>
    <s v="ORD-02378"/>
    <d v="2025-06-07T00:00:00"/>
    <s v="CUST-2236"/>
    <s v="Meera Patel"/>
    <x v="1"/>
    <x v="21"/>
    <x v="3"/>
    <s v="Andhra Pradesh"/>
    <s v="Visakhapatnam"/>
    <n v="3"/>
    <n v="1733.36"/>
    <n v="0.15"/>
    <n v="3607.69"/>
    <x v="1"/>
    <x v="1"/>
    <x v="1"/>
    <n v="0.44999999999999996"/>
    <n v="6.7499999999999991E-2"/>
    <n v="3.0374999999999992E-2"/>
    <n v="-3607.6596250000002"/>
    <n v="-118770.68724279839"/>
    <n v="2025"/>
    <x v="9"/>
    <n v="6"/>
    <s v="Q2"/>
  </r>
  <r>
    <s v="ORD-02379"/>
    <d v="2025-05-14T00:00:00"/>
    <s v="CUST-2546"/>
    <s v="Sneha Verma"/>
    <x v="4"/>
    <x v="12"/>
    <x v="0"/>
    <s v="Punjab"/>
    <s v="Ludhiana"/>
    <n v="4"/>
    <n v="2442.9899999999998"/>
    <n v="0"/>
    <n v="7046.87"/>
    <x v="4"/>
    <x v="1"/>
    <x v="1"/>
    <n v="0"/>
    <n v="0"/>
    <n v="0"/>
    <n v="-7046.87"/>
    <e v="#DIV/0!"/>
    <n v="2025"/>
    <x v="6"/>
    <n v="5"/>
    <s v="Q2"/>
  </r>
  <r>
    <s v="ORD-02380"/>
    <d v="2025-03-08T00:00:00"/>
    <s v="CUST-1847"/>
    <s v="Arjun Joshi"/>
    <x v="4"/>
    <x v="12"/>
    <x v="1"/>
    <s v="Madhya Pradesh"/>
    <s v="Bhopal"/>
    <n v="2"/>
    <n v="4160.68"/>
    <n v="0.05"/>
    <n v="5575.17"/>
    <x v="0"/>
    <x v="1"/>
    <x v="1"/>
    <n v="0.1"/>
    <n v="5.000000000000001E-3"/>
    <n v="5.0000000000000012E-4"/>
    <n v="-5575.1695"/>
    <n v="-11150338.999999998"/>
    <n v="2025"/>
    <x v="3"/>
    <n v="3"/>
    <s v="Q1"/>
  </r>
  <r>
    <s v="ORD-02381"/>
    <d v="2025-12-02T00:00:00"/>
    <s v="CUST-1463"/>
    <s v="Isha Gupta"/>
    <x v="1"/>
    <x v="21"/>
    <x v="1"/>
    <s v="Chhattisgarh"/>
    <s v="Raipur"/>
    <n v="1"/>
    <n v="3469.25"/>
    <n v="0.05"/>
    <n v="2681.44"/>
    <x v="0"/>
    <x v="1"/>
    <x v="2"/>
    <n v="0.05"/>
    <n v="2.5000000000000005E-3"/>
    <n v="1.2500000000000003E-4"/>
    <n v="-2681.439875"/>
    <n v="-21451518.999999996"/>
    <n v="2025"/>
    <x v="1"/>
    <n v="12"/>
    <s v="Q4"/>
  </r>
  <r>
    <s v="ORD-02382"/>
    <d v="2025-01-07T00:00:00"/>
    <s v="CUST-1710"/>
    <s v="Isha Nair"/>
    <x v="3"/>
    <x v="13"/>
    <x v="4"/>
    <s v="West Bengal"/>
    <s v="Durgapur"/>
    <n v="2"/>
    <n v="13390.18"/>
    <n v="0.1"/>
    <n v="17639.189999999999"/>
    <x v="2"/>
    <x v="1"/>
    <x v="1"/>
    <n v="0.2"/>
    <n v="2.0000000000000004E-2"/>
    <n v="4.000000000000001E-3"/>
    <n v="-17639.185999999998"/>
    <n v="-4409796.4999999981"/>
    <n v="2025"/>
    <x v="5"/>
    <n v="1"/>
    <s v="Q1"/>
  </r>
  <r>
    <s v="ORD-02383"/>
    <d v="2025-01-14T00:00:00"/>
    <s v="CUST-1247"/>
    <s v="Vikram Patel"/>
    <x v="1"/>
    <x v="9"/>
    <x v="3"/>
    <s v="Karnataka"/>
    <s v="Mysuru"/>
    <n v="3"/>
    <n v="3481.67"/>
    <n v="0"/>
    <n v="9154.1"/>
    <x v="1"/>
    <x v="1"/>
    <x v="2"/>
    <n v="0"/>
    <n v="0"/>
    <n v="0"/>
    <n v="-9154.1"/>
    <e v="#DIV/0!"/>
    <n v="2025"/>
    <x v="5"/>
    <n v="1"/>
    <s v="Q1"/>
  </r>
  <r>
    <s v="ORD-02384"/>
    <d v="2025-03-14T00:00:00"/>
    <s v="CUST-1129"/>
    <s v="Ananya Reddy"/>
    <x v="2"/>
    <x v="10"/>
    <x v="3"/>
    <s v="Tamil Nadu"/>
    <s v="Coimbatore"/>
    <n v="1"/>
    <n v="3001.02"/>
    <n v="0"/>
    <n v="2518.33"/>
    <x v="3"/>
    <x v="1"/>
    <x v="1"/>
    <n v="0"/>
    <n v="0"/>
    <n v="0"/>
    <n v="-2518.33"/>
    <e v="#DIV/0!"/>
    <n v="2025"/>
    <x v="3"/>
    <n v="3"/>
    <s v="Q1"/>
  </r>
  <r>
    <s v="ORD-02385"/>
    <d v="2025-06-12T00:00:00"/>
    <s v="CUST-1333"/>
    <s v="Kiran Joshi"/>
    <x v="3"/>
    <x v="14"/>
    <x v="3"/>
    <s v="Telangana"/>
    <s v="Warangal"/>
    <n v="3"/>
    <n v="52019.03"/>
    <n v="0.1"/>
    <n v="94079.62"/>
    <x v="2"/>
    <x v="1"/>
    <x v="1"/>
    <n v="0.30000000000000004"/>
    <n v="3.0000000000000006E-2"/>
    <n v="9.0000000000000028E-3"/>
    <n v="-94079.61099999999"/>
    <n v="-10453290.111111106"/>
    <n v="2025"/>
    <x v="9"/>
    <n v="6"/>
    <s v="Q2"/>
  </r>
  <r>
    <s v="ORD-02386"/>
    <d v="2025-03-07T00:00:00"/>
    <s v="CUST-2099"/>
    <s v="Aarav Joshi"/>
    <x v="0"/>
    <x v="5"/>
    <x v="4"/>
    <s v="Jharkhand"/>
    <s v="Ranchi"/>
    <n v="3"/>
    <n v="1337.26"/>
    <n v="0.1"/>
    <n v="2720.49"/>
    <x v="1"/>
    <x v="1"/>
    <x v="1"/>
    <n v="0.30000000000000004"/>
    <n v="3.0000000000000006E-2"/>
    <n v="9.0000000000000028E-3"/>
    <n v="-2720.4809999999998"/>
    <n v="-302275.66666666657"/>
    <n v="2025"/>
    <x v="3"/>
    <n v="3"/>
    <s v="Q1"/>
  </r>
  <r>
    <s v="ORD-02387"/>
    <d v="2025-12-13T00:00:00"/>
    <s v="CUST-1984"/>
    <s v="Neha Rao"/>
    <x v="4"/>
    <x v="12"/>
    <x v="0"/>
    <s v="Delhi"/>
    <s v="New Delhi"/>
    <n v="2"/>
    <n v="6177.85"/>
    <n v="0.15"/>
    <n v="8434.41"/>
    <x v="2"/>
    <x v="1"/>
    <x v="0"/>
    <n v="0.3"/>
    <n v="4.4999999999999998E-2"/>
    <n v="1.35E-2"/>
    <n v="-8434.3965000000007"/>
    <n v="-624770.11111111112"/>
    <n v="2025"/>
    <x v="1"/>
    <n v="12"/>
    <s v="Q4"/>
  </r>
  <r>
    <s v="ORD-02388"/>
    <d v="2025-05-10T00:00:00"/>
    <s v="CUST-2114"/>
    <s v="Sneha Gupta"/>
    <x v="4"/>
    <x v="15"/>
    <x v="1"/>
    <s v="Chhattisgarh"/>
    <s v="Bilaspur"/>
    <n v="2"/>
    <n v="6023.49"/>
    <n v="0.15"/>
    <n v="7235.22"/>
    <x v="0"/>
    <x v="0"/>
    <x v="2"/>
    <n v="0.3"/>
    <n v="4.4999999999999998E-2"/>
    <n v="1.35E-2"/>
    <n v="-7235.2065000000002"/>
    <n v="-535941.22222222225"/>
    <n v="2025"/>
    <x v="6"/>
    <n v="5"/>
    <s v="Q2"/>
  </r>
  <r>
    <s v="ORD-02389"/>
    <d v="2025-07-25T00:00:00"/>
    <s v="CUST-1793"/>
    <s v="Ananya Nair"/>
    <x v="3"/>
    <x v="14"/>
    <x v="0"/>
    <s v="Uttar Pradesh"/>
    <s v="Noida"/>
    <n v="2"/>
    <n v="61249.4"/>
    <n v="0.05"/>
    <n v="77230.039999999994"/>
    <x v="2"/>
    <x v="2"/>
    <x v="1"/>
    <n v="0.1"/>
    <n v="5.000000000000001E-3"/>
    <n v="5.0000000000000012E-4"/>
    <n v="-77230.039499999999"/>
    <n v="-154460078.99999997"/>
    <n v="2025"/>
    <x v="4"/>
    <n v="7"/>
    <s v="Q3"/>
  </r>
  <r>
    <s v="ORD-02390"/>
    <d v="2025-10-03T00:00:00"/>
    <s v="CUST-1052"/>
    <s v="Arjun Sharma"/>
    <x v="1"/>
    <x v="7"/>
    <x v="2"/>
    <s v="Goa"/>
    <s v="Margao"/>
    <n v="2"/>
    <n v="3638.5"/>
    <n v="0.15"/>
    <n v="4543.3999999999996"/>
    <x v="0"/>
    <x v="0"/>
    <x v="1"/>
    <n v="0.3"/>
    <n v="4.4999999999999998E-2"/>
    <n v="1.35E-2"/>
    <n v="-4543.3864999999996"/>
    <n v="-336547.14814814815"/>
    <n v="2025"/>
    <x v="10"/>
    <n v="10"/>
    <s v="Q4"/>
  </r>
  <r>
    <s v="ORD-02391"/>
    <d v="2025-09-13T00:00:00"/>
    <s v="CUST-1820"/>
    <s v="Aarav Sharma"/>
    <x v="1"/>
    <x v="17"/>
    <x v="3"/>
    <s v="Andhra Pradesh"/>
    <s v="Visakhapatnam"/>
    <n v="1"/>
    <n v="4032.43"/>
    <n v="0.1"/>
    <n v="2366.96"/>
    <x v="0"/>
    <x v="1"/>
    <x v="1"/>
    <n v="0.1"/>
    <n v="1.0000000000000002E-2"/>
    <n v="1.0000000000000002E-3"/>
    <n v="-2366.9589999999998"/>
    <n v="-2366958.9999999991"/>
    <n v="2025"/>
    <x v="2"/>
    <n v="9"/>
    <s v="Q3"/>
  </r>
  <r>
    <s v="ORD-02392"/>
    <d v="2025-09-23T00:00:00"/>
    <s v="CUST-2036"/>
    <s v="Aarav Sharma"/>
    <x v="3"/>
    <x v="18"/>
    <x v="3"/>
    <s v="Andhra Pradesh"/>
    <s v="Visakhapatnam"/>
    <n v="1"/>
    <n v="58941.53"/>
    <n v="0.2"/>
    <n v="32124.09"/>
    <x v="0"/>
    <x v="0"/>
    <x v="1"/>
    <n v="0.2"/>
    <n v="4.0000000000000008E-2"/>
    <n v="8.0000000000000019E-3"/>
    <n v="-32124.081999999999"/>
    <n v="-4015510.2499999991"/>
    <n v="2025"/>
    <x v="2"/>
    <n v="9"/>
    <s v="Q3"/>
  </r>
  <r>
    <s v="ORD-02393"/>
    <d v="2025-01-25T00:00:00"/>
    <s v="CUST-1046"/>
    <s v="Arjun Kumar"/>
    <x v="0"/>
    <x v="4"/>
    <x v="4"/>
    <s v="Odisha"/>
    <s v="Cuttack"/>
    <n v="1"/>
    <n v="12378.4"/>
    <n v="0.05"/>
    <n v="9492.86"/>
    <x v="1"/>
    <x v="2"/>
    <x v="2"/>
    <n v="0.05"/>
    <n v="2.5000000000000005E-3"/>
    <n v="1.2500000000000003E-4"/>
    <n v="-9492.8598750000001"/>
    <n v="-75942878.999999985"/>
    <n v="2025"/>
    <x v="5"/>
    <n v="1"/>
    <s v="Q1"/>
  </r>
  <r>
    <s v="ORD-02394"/>
    <d v="2025-10-08T00:00:00"/>
    <s v="CUST-2316"/>
    <s v="Sneha Patel"/>
    <x v="2"/>
    <x v="20"/>
    <x v="2"/>
    <s v="Goa"/>
    <s v="Margao"/>
    <n v="3"/>
    <n v="2315.0100000000002"/>
    <n v="0.05"/>
    <n v="4785.88"/>
    <x v="1"/>
    <x v="1"/>
    <x v="1"/>
    <n v="0.15000000000000002"/>
    <n v="7.5000000000000015E-3"/>
    <n v="1.1250000000000003E-3"/>
    <n v="-4785.8788750000003"/>
    <n v="-4254114.5555555541"/>
    <n v="2025"/>
    <x v="10"/>
    <n v="10"/>
    <s v="Q4"/>
  </r>
  <r>
    <s v="ORD-02395"/>
    <d v="2025-09-10T00:00:00"/>
    <s v="CUST-1137"/>
    <s v="Kiran Rao"/>
    <x v="0"/>
    <x v="0"/>
    <x v="2"/>
    <s v="Rajasthan"/>
    <s v="Jaipur"/>
    <n v="1"/>
    <n v="15747.09"/>
    <n v="0.1"/>
    <n v="10404.02"/>
    <x v="1"/>
    <x v="2"/>
    <x v="1"/>
    <n v="0.1"/>
    <n v="1.0000000000000002E-2"/>
    <n v="1.0000000000000002E-3"/>
    <n v="-10404.019"/>
    <n v="-10404018.999999998"/>
    <n v="2025"/>
    <x v="2"/>
    <n v="9"/>
    <s v="Q3"/>
  </r>
  <r>
    <s v="ORD-02396"/>
    <d v="2025-11-06T00:00:00"/>
    <s v="CUST-2121"/>
    <s v="Rohan Verma"/>
    <x v="3"/>
    <x v="3"/>
    <x v="3"/>
    <s v="Andhra Pradesh"/>
    <s v="Vijayawada"/>
    <n v="2"/>
    <n v="48971.21"/>
    <n v="0.15"/>
    <n v="65231.64"/>
    <x v="3"/>
    <x v="2"/>
    <x v="2"/>
    <n v="0.3"/>
    <n v="4.4999999999999998E-2"/>
    <n v="1.35E-2"/>
    <n v="-65231.626499999998"/>
    <n v="-4831972.333333333"/>
    <n v="2025"/>
    <x v="8"/>
    <n v="11"/>
    <s v="Q4"/>
  </r>
  <r>
    <s v="ORD-02397"/>
    <d v="2025-10-16T00:00:00"/>
    <s v="CUST-1936"/>
    <s v="Kiran Patel"/>
    <x v="2"/>
    <x v="8"/>
    <x v="3"/>
    <s v="Karnataka"/>
    <s v="Mysuru"/>
    <n v="3"/>
    <n v="3201.29"/>
    <n v="0.1"/>
    <n v="6215.85"/>
    <x v="1"/>
    <x v="2"/>
    <x v="1"/>
    <n v="0.30000000000000004"/>
    <n v="3.0000000000000006E-2"/>
    <n v="9.0000000000000028E-3"/>
    <n v="-6215.8410000000003"/>
    <n v="-690648.99999999977"/>
    <n v="2025"/>
    <x v="10"/>
    <n v="10"/>
    <s v="Q4"/>
  </r>
  <r>
    <s v="ORD-02398"/>
    <d v="2025-06-13T00:00:00"/>
    <s v="CUST-1162"/>
    <s v="Priya Patel"/>
    <x v="4"/>
    <x v="19"/>
    <x v="2"/>
    <s v="Maharashtra"/>
    <s v="Mumbai"/>
    <n v="1"/>
    <n v="6539.5"/>
    <n v="0.1"/>
    <n v="4330.93"/>
    <x v="1"/>
    <x v="2"/>
    <x v="1"/>
    <n v="0.1"/>
    <n v="1.0000000000000002E-2"/>
    <n v="1.0000000000000002E-3"/>
    <n v="-4330.9290000000001"/>
    <n v="-4330928.9999999991"/>
    <n v="2025"/>
    <x v="9"/>
    <n v="6"/>
    <s v="Q2"/>
  </r>
  <r>
    <s v="ORD-02399"/>
    <d v="2025-04-05T00:00:00"/>
    <s v="CUST-2112"/>
    <s v="Priya Singh"/>
    <x v="2"/>
    <x v="23"/>
    <x v="2"/>
    <s v="Rajasthan"/>
    <s v="Udaipur"/>
    <n v="2"/>
    <n v="6126.75"/>
    <n v="0.05"/>
    <n v="9499.11"/>
    <x v="1"/>
    <x v="0"/>
    <x v="1"/>
    <n v="0.1"/>
    <n v="5.000000000000001E-3"/>
    <n v="5.0000000000000012E-4"/>
    <n v="-9499.1095000000005"/>
    <n v="-18998218.999999996"/>
    <n v="2025"/>
    <x v="0"/>
    <n v="4"/>
    <s v="Q2"/>
  </r>
  <r>
    <s v="ORD-02400"/>
    <d v="2025-09-27T00:00:00"/>
    <s v="CUST-2077"/>
    <s v="Arjun Kumar"/>
    <x v="1"/>
    <x v="7"/>
    <x v="2"/>
    <s v="Maharashtra"/>
    <s v="Pune"/>
    <n v="1"/>
    <n v="4884.3500000000004"/>
    <n v="0.1"/>
    <n v="3324.39"/>
    <x v="4"/>
    <x v="0"/>
    <x v="1"/>
    <n v="0.1"/>
    <n v="1.0000000000000002E-2"/>
    <n v="1.0000000000000002E-3"/>
    <n v="-3324.3889999999997"/>
    <n v="-3324388.9999999991"/>
    <n v="2025"/>
    <x v="2"/>
    <n v="9"/>
    <s v="Q3"/>
  </r>
  <r>
    <s v="ORD-02401"/>
    <d v="2025-11-17T00:00:00"/>
    <s v="CUST-1109"/>
    <s v="Sneha Nair"/>
    <x v="0"/>
    <x v="6"/>
    <x v="3"/>
    <s v="Telangana"/>
    <s v="Warangal"/>
    <n v="1"/>
    <n v="17175.68"/>
    <n v="0.1"/>
    <n v="12943.71"/>
    <x v="1"/>
    <x v="0"/>
    <x v="1"/>
    <n v="0.1"/>
    <n v="1.0000000000000002E-2"/>
    <n v="1.0000000000000002E-3"/>
    <n v="-12943.708999999999"/>
    <n v="-12943708.999999996"/>
    <n v="2025"/>
    <x v="8"/>
    <n v="11"/>
    <s v="Q4"/>
  </r>
  <r>
    <s v="ORD-02402"/>
    <d v="2025-04-20T00:00:00"/>
    <s v="CUST-1045"/>
    <s v="Isha Sharma"/>
    <x v="3"/>
    <x v="18"/>
    <x v="2"/>
    <s v="Rajasthan"/>
    <s v="Udaipur"/>
    <n v="1"/>
    <n v="22158.32"/>
    <n v="0.1"/>
    <n v="15786.39"/>
    <x v="3"/>
    <x v="1"/>
    <x v="1"/>
    <n v="0.1"/>
    <n v="1.0000000000000002E-2"/>
    <n v="1.0000000000000002E-3"/>
    <n v="-15786.388999999999"/>
    <n v="-15786388.999999996"/>
    <n v="2025"/>
    <x v="0"/>
    <n v="4"/>
    <s v="Q2"/>
  </r>
  <r>
    <s v="ORD-02403"/>
    <d v="2025-12-02T00:00:00"/>
    <s v="CUST-1865"/>
    <s v="Vikram Sharma"/>
    <x v="2"/>
    <x v="8"/>
    <x v="3"/>
    <s v="Karnataka"/>
    <s v="Bengaluru"/>
    <n v="4"/>
    <n v="3183.18"/>
    <n v="0.1"/>
    <n v="8484.91"/>
    <x v="4"/>
    <x v="1"/>
    <x v="1"/>
    <n v="0.4"/>
    <n v="4.0000000000000008E-2"/>
    <n v="1.6000000000000004E-2"/>
    <n v="-8484.8940000000002"/>
    <n v="-530305.87499999988"/>
    <n v="2025"/>
    <x v="1"/>
    <n v="12"/>
    <s v="Q4"/>
  </r>
  <r>
    <s v="ORD-02404"/>
    <d v="2025-11-06T00:00:00"/>
    <s v="CUST-2185"/>
    <s v="Rohan Singh"/>
    <x v="0"/>
    <x v="11"/>
    <x v="3"/>
    <s v="Andhra Pradesh"/>
    <s v="Visakhapatnam"/>
    <n v="3"/>
    <n v="2594.98"/>
    <n v="0"/>
    <n v="6671.19"/>
    <x v="0"/>
    <x v="1"/>
    <x v="1"/>
    <n v="0"/>
    <n v="0"/>
    <n v="0"/>
    <n v="-6671.19"/>
    <e v="#DIV/0!"/>
    <n v="2025"/>
    <x v="8"/>
    <n v="11"/>
    <s v="Q4"/>
  </r>
  <r>
    <s v="ORD-02405"/>
    <d v="2025-08-26T00:00:00"/>
    <s v="CUST-2309"/>
    <s v="Neha Gupta"/>
    <x v="4"/>
    <x v="19"/>
    <x v="3"/>
    <s v="Andhra Pradesh"/>
    <s v="Vijayawada"/>
    <n v="1"/>
    <n v="2604.13"/>
    <n v="0.1"/>
    <n v="1706.89"/>
    <x v="4"/>
    <x v="2"/>
    <x v="2"/>
    <n v="0.1"/>
    <n v="1.0000000000000002E-2"/>
    <n v="1.0000000000000002E-3"/>
    <n v="-1706.8890000000001"/>
    <n v="-1706888.9999999998"/>
    <n v="2025"/>
    <x v="7"/>
    <n v="8"/>
    <s v="Q3"/>
  </r>
  <r>
    <s v="ORD-02406"/>
    <d v="2025-01-25T00:00:00"/>
    <s v="CUST-1973"/>
    <s v="Rahul Kumar"/>
    <x v="3"/>
    <x v="14"/>
    <x v="0"/>
    <s v="Uttar Pradesh"/>
    <s v="Kanpur"/>
    <n v="4"/>
    <n v="57533.75"/>
    <n v="0.05"/>
    <n v="189908.63"/>
    <x v="0"/>
    <x v="1"/>
    <x v="0"/>
    <n v="0.2"/>
    <n v="1.0000000000000002E-2"/>
    <n v="2.0000000000000005E-3"/>
    <n v="-189908.628"/>
    <n v="-94954313.99999997"/>
    <n v="2025"/>
    <x v="5"/>
    <n v="1"/>
    <s v="Q1"/>
  </r>
  <r>
    <s v="ORD-02407"/>
    <d v="2025-05-21T00:00:00"/>
    <s v="CUST-1827"/>
    <s v="Sneha Nair"/>
    <x v="0"/>
    <x v="4"/>
    <x v="3"/>
    <s v="Telangana"/>
    <s v="Hyderabad"/>
    <n v="3"/>
    <n v="6942.7"/>
    <n v="0.2"/>
    <n v="14160.99"/>
    <x v="0"/>
    <x v="1"/>
    <x v="2"/>
    <n v="0.60000000000000009"/>
    <n v="0.12000000000000002"/>
    <n v="7.2000000000000022E-2"/>
    <n v="-14160.918"/>
    <n v="-196679.4166666666"/>
    <n v="2025"/>
    <x v="6"/>
    <n v="5"/>
    <s v="Q2"/>
  </r>
  <r>
    <s v="ORD-02408"/>
    <d v="2025-04-27T00:00:00"/>
    <s v="CUST-1318"/>
    <s v="Vikram Rao"/>
    <x v="0"/>
    <x v="0"/>
    <x v="0"/>
    <s v="Haryana"/>
    <s v="Gurugram"/>
    <n v="1"/>
    <n v="11435.56"/>
    <n v="0.1"/>
    <n v="7213.48"/>
    <x v="0"/>
    <x v="1"/>
    <x v="1"/>
    <n v="0.1"/>
    <n v="1.0000000000000002E-2"/>
    <n v="1.0000000000000002E-3"/>
    <n v="-7213.4789999999994"/>
    <n v="-7213478.9999999972"/>
    <n v="2025"/>
    <x v="0"/>
    <n v="4"/>
    <s v="Q2"/>
  </r>
  <r>
    <s v="ORD-02409"/>
    <d v="2025-01-25T00:00:00"/>
    <s v="CUST-1767"/>
    <s v="Sneha Patel"/>
    <x v="4"/>
    <x v="24"/>
    <x v="3"/>
    <s v="Andhra Pradesh"/>
    <s v="Vijayawada"/>
    <n v="1"/>
    <n v="6160.71"/>
    <n v="0.1"/>
    <n v="3470.11"/>
    <x v="0"/>
    <x v="1"/>
    <x v="1"/>
    <n v="0.1"/>
    <n v="1.0000000000000002E-2"/>
    <n v="1.0000000000000002E-3"/>
    <n v="-3470.1089999999999"/>
    <n v="-3470108.9999999991"/>
    <n v="2025"/>
    <x v="5"/>
    <n v="1"/>
    <s v="Q1"/>
  </r>
  <r>
    <s v="ORD-02410"/>
    <d v="2025-03-20T00:00:00"/>
    <s v="CUST-2315"/>
    <s v="Meera Verma"/>
    <x v="3"/>
    <x v="14"/>
    <x v="2"/>
    <s v="Goa"/>
    <s v="Panaji"/>
    <n v="1"/>
    <n v="51146.16"/>
    <n v="0.2"/>
    <n v="28377.1"/>
    <x v="2"/>
    <x v="1"/>
    <x v="0"/>
    <n v="0.2"/>
    <n v="4.0000000000000008E-2"/>
    <n v="8.0000000000000019E-3"/>
    <n v="-28377.091999999997"/>
    <n v="-3547136.4999999986"/>
    <n v="2025"/>
    <x v="3"/>
    <n v="3"/>
    <s v="Q1"/>
  </r>
  <r>
    <s v="ORD-02411"/>
    <d v="2025-03-09T00:00:00"/>
    <s v="CUST-1431"/>
    <s v="Kiran Verma"/>
    <x v="3"/>
    <x v="16"/>
    <x v="1"/>
    <s v="Chhattisgarh"/>
    <s v="Raipur"/>
    <n v="2"/>
    <n v="13107.8"/>
    <n v="0"/>
    <n v="19399.59"/>
    <x v="1"/>
    <x v="0"/>
    <x v="2"/>
    <n v="0"/>
    <n v="0"/>
    <n v="0"/>
    <n v="-19399.59"/>
    <e v="#DIV/0!"/>
    <n v="2025"/>
    <x v="3"/>
    <n v="3"/>
    <s v="Q1"/>
  </r>
  <r>
    <s v="ORD-02412"/>
    <d v="2025-06-22T00:00:00"/>
    <s v="CUST-1699"/>
    <s v="Neha Singh"/>
    <x v="3"/>
    <x v="3"/>
    <x v="0"/>
    <s v="Punjab"/>
    <s v="Ludhiana"/>
    <n v="2"/>
    <n v="20855.63"/>
    <n v="0.05"/>
    <n v="33816.82"/>
    <x v="1"/>
    <x v="1"/>
    <x v="0"/>
    <n v="0.1"/>
    <n v="5.000000000000001E-3"/>
    <n v="5.0000000000000012E-4"/>
    <n v="-33816.819499999998"/>
    <n v="-67633638.999999985"/>
    <n v="2025"/>
    <x v="9"/>
    <n v="6"/>
    <s v="Q2"/>
  </r>
  <r>
    <s v="ORD-02413"/>
    <d v="2025-01-12T00:00:00"/>
    <s v="CUST-1386"/>
    <s v="Isha Gupta"/>
    <x v="1"/>
    <x v="21"/>
    <x v="3"/>
    <s v="Telangana"/>
    <s v="Hyderabad"/>
    <n v="1"/>
    <n v="2379.6"/>
    <n v="0.1"/>
    <n v="1439.69"/>
    <x v="2"/>
    <x v="1"/>
    <x v="2"/>
    <n v="0.1"/>
    <n v="1.0000000000000002E-2"/>
    <n v="1.0000000000000002E-3"/>
    <n v="-1439.6890000000001"/>
    <n v="-1439688.9999999998"/>
    <n v="2025"/>
    <x v="5"/>
    <n v="1"/>
    <s v="Q1"/>
  </r>
  <r>
    <s v="ORD-02414"/>
    <d v="2025-10-15T00:00:00"/>
    <s v="CUST-2018"/>
    <s v="Isha Sharma"/>
    <x v="3"/>
    <x v="16"/>
    <x v="3"/>
    <s v="Tamil Nadu"/>
    <s v="Chennai"/>
    <n v="1"/>
    <n v="24667.41"/>
    <n v="0.05"/>
    <n v="20356.68"/>
    <x v="1"/>
    <x v="1"/>
    <x v="2"/>
    <n v="0.05"/>
    <n v="2.5000000000000005E-3"/>
    <n v="1.2500000000000003E-4"/>
    <n v="-20356.679875000002"/>
    <n v="-162853438.99999997"/>
    <n v="2025"/>
    <x v="10"/>
    <n v="10"/>
    <s v="Q4"/>
  </r>
  <r>
    <s v="ORD-02415"/>
    <d v="2025-05-08T00:00:00"/>
    <s v="CUST-1956"/>
    <s v="Priya Joshi"/>
    <x v="3"/>
    <x v="18"/>
    <x v="0"/>
    <s v="Punjab"/>
    <s v="Amritsar"/>
    <n v="1"/>
    <n v="63914.48"/>
    <n v="0.05"/>
    <n v="53132.480000000003"/>
    <x v="3"/>
    <x v="0"/>
    <x v="1"/>
    <n v="0.05"/>
    <n v="2.5000000000000005E-3"/>
    <n v="1.2500000000000003E-4"/>
    <n v="-53132.479875000005"/>
    <n v="-425059838.99999994"/>
    <n v="2025"/>
    <x v="6"/>
    <n v="5"/>
    <s v="Q2"/>
  </r>
  <r>
    <s v="ORD-02416"/>
    <d v="2025-04-06T00:00:00"/>
    <s v="CUST-1902"/>
    <s v="Rohan Kumar"/>
    <x v="3"/>
    <x v="14"/>
    <x v="0"/>
    <s v="Haryana"/>
    <s v="Faridabad"/>
    <n v="1"/>
    <n v="54518.74"/>
    <n v="0.15"/>
    <n v="34459.1"/>
    <x v="2"/>
    <x v="1"/>
    <x v="2"/>
    <n v="0.15"/>
    <n v="2.2499999999999999E-2"/>
    <n v="3.375E-3"/>
    <n v="-34459.096624999998"/>
    <n v="-10210102.703703703"/>
    <n v="2025"/>
    <x v="0"/>
    <n v="4"/>
    <s v="Q2"/>
  </r>
  <r>
    <s v="ORD-02417"/>
    <d v="2025-04-02T00:00:00"/>
    <s v="CUST-1537"/>
    <s v="Rohan Rao"/>
    <x v="2"/>
    <x v="10"/>
    <x v="3"/>
    <s v="Karnataka"/>
    <s v="Mysuru"/>
    <n v="2"/>
    <n v="3565.93"/>
    <n v="0.1"/>
    <n v="4223.74"/>
    <x v="1"/>
    <x v="1"/>
    <x v="1"/>
    <n v="0.2"/>
    <n v="2.0000000000000004E-2"/>
    <n v="4.000000000000001E-3"/>
    <n v="-4223.7359999999999"/>
    <n v="-1055933.9999999998"/>
    <n v="2025"/>
    <x v="0"/>
    <n v="4"/>
    <s v="Q2"/>
  </r>
  <r>
    <s v="ORD-02418"/>
    <d v="2025-05-21T00:00:00"/>
    <s v="CUST-1053"/>
    <s v="Rohan Verma"/>
    <x v="3"/>
    <x v="18"/>
    <x v="4"/>
    <s v="Bihar"/>
    <s v="Gaya"/>
    <n v="1"/>
    <n v="57333.56"/>
    <n v="0"/>
    <n v="46854.98"/>
    <x v="1"/>
    <x v="1"/>
    <x v="1"/>
    <n v="0"/>
    <n v="0"/>
    <n v="0"/>
    <n v="-46854.98"/>
    <e v="#DIV/0!"/>
    <n v="2025"/>
    <x v="6"/>
    <n v="5"/>
    <s v="Q2"/>
  </r>
  <r>
    <s v="ORD-02419"/>
    <d v="2025-01-31T00:00:00"/>
    <s v="CUST-1980"/>
    <s v="Isha Rao"/>
    <x v="0"/>
    <x v="5"/>
    <x v="2"/>
    <s v="Rajasthan"/>
    <s v="Udaipur"/>
    <n v="2"/>
    <n v="6714.4"/>
    <n v="0.05"/>
    <n v="9065.86"/>
    <x v="1"/>
    <x v="2"/>
    <x v="2"/>
    <n v="0.1"/>
    <n v="5.000000000000001E-3"/>
    <n v="5.0000000000000012E-4"/>
    <n v="-9065.8595000000005"/>
    <n v="-18131718.999999996"/>
    <n v="2025"/>
    <x v="5"/>
    <n v="1"/>
    <s v="Q1"/>
  </r>
  <r>
    <s v="ORD-02420"/>
    <d v="2025-11-30T00:00:00"/>
    <s v="CUST-1380"/>
    <s v="Ananya Patel"/>
    <x v="3"/>
    <x v="14"/>
    <x v="1"/>
    <s v="Madhya Pradesh"/>
    <s v="Bhopal"/>
    <n v="4"/>
    <n v="51400.1"/>
    <n v="0"/>
    <n v="145111.82999999999"/>
    <x v="3"/>
    <x v="1"/>
    <x v="1"/>
    <n v="0"/>
    <n v="0"/>
    <n v="0"/>
    <n v="-145111.82999999999"/>
    <e v="#DIV/0!"/>
    <n v="2025"/>
    <x v="8"/>
    <n v="11"/>
    <s v="Q4"/>
  </r>
  <r>
    <s v="ORD-02421"/>
    <d v="2025-01-20T00:00:00"/>
    <s v="CUST-1114"/>
    <s v="Meera Patel"/>
    <x v="2"/>
    <x v="20"/>
    <x v="2"/>
    <s v="Maharashtra"/>
    <s v="Mumbai"/>
    <n v="1"/>
    <n v="1876.26"/>
    <n v="0.1"/>
    <n v="1090.92"/>
    <x v="0"/>
    <x v="2"/>
    <x v="1"/>
    <n v="0.1"/>
    <n v="1.0000000000000002E-2"/>
    <n v="1.0000000000000002E-3"/>
    <n v="-1090.9190000000001"/>
    <n v="-1090918.9999999998"/>
    <n v="2025"/>
    <x v="5"/>
    <n v="1"/>
    <s v="Q1"/>
  </r>
  <r>
    <s v="ORD-02422"/>
    <d v="2025-05-26T00:00:00"/>
    <s v="CUST-1968"/>
    <s v="Ananya Sharma"/>
    <x v="1"/>
    <x v="21"/>
    <x v="3"/>
    <s v="Karnataka"/>
    <s v="Mysuru"/>
    <n v="1"/>
    <n v="3918.53"/>
    <n v="0"/>
    <n v="3424.07"/>
    <x v="0"/>
    <x v="1"/>
    <x v="1"/>
    <n v="0"/>
    <n v="0"/>
    <n v="0"/>
    <n v="-3424.07"/>
    <e v="#DIV/0!"/>
    <n v="2025"/>
    <x v="6"/>
    <n v="5"/>
    <s v="Q2"/>
  </r>
  <r>
    <s v="ORD-02423"/>
    <d v="2025-11-12T00:00:00"/>
    <s v="CUST-1994"/>
    <s v="Sneha Rao"/>
    <x v="2"/>
    <x v="2"/>
    <x v="2"/>
    <s v="Gujarat"/>
    <s v="Surat"/>
    <n v="1"/>
    <n v="3412.59"/>
    <n v="0.15"/>
    <n v="2472.69"/>
    <x v="1"/>
    <x v="2"/>
    <x v="1"/>
    <n v="0.15"/>
    <n v="2.2499999999999999E-2"/>
    <n v="3.375E-3"/>
    <n v="-2472.6866250000003"/>
    <n v="-732647.88888888899"/>
    <n v="2025"/>
    <x v="8"/>
    <n v="11"/>
    <s v="Q4"/>
  </r>
  <r>
    <s v="ORD-02424"/>
    <d v="2025-06-09T00:00:00"/>
    <s v="CUST-1860"/>
    <s v="Kiran Kumar"/>
    <x v="4"/>
    <x v="24"/>
    <x v="4"/>
    <s v="Jharkhand"/>
    <s v="Jamshedpur"/>
    <n v="2"/>
    <n v="1413.74"/>
    <n v="0.1"/>
    <n v="1773.11"/>
    <x v="3"/>
    <x v="1"/>
    <x v="2"/>
    <n v="0.2"/>
    <n v="2.0000000000000004E-2"/>
    <n v="4.000000000000001E-3"/>
    <n v="-1773.106"/>
    <n v="-443276.49999999988"/>
    <n v="2025"/>
    <x v="9"/>
    <n v="6"/>
    <s v="Q2"/>
  </r>
  <r>
    <s v="ORD-02425"/>
    <d v="2025-12-15T00:00:00"/>
    <s v="CUST-2336"/>
    <s v="Sneha Nair"/>
    <x v="4"/>
    <x v="24"/>
    <x v="3"/>
    <s v="Andhra Pradesh"/>
    <s v="Visakhapatnam"/>
    <n v="2"/>
    <n v="2822.73"/>
    <n v="0"/>
    <n v="3594.21"/>
    <x v="3"/>
    <x v="1"/>
    <x v="1"/>
    <n v="0"/>
    <n v="0"/>
    <n v="0"/>
    <n v="-3594.21"/>
    <e v="#DIV/0!"/>
    <n v="2025"/>
    <x v="1"/>
    <n v="12"/>
    <s v="Q4"/>
  </r>
  <r>
    <s v="ORD-02426"/>
    <d v="2025-02-12T00:00:00"/>
    <s v="CUST-1258"/>
    <s v="Arjun Singh"/>
    <x v="0"/>
    <x v="6"/>
    <x v="1"/>
    <s v="Madhya Pradesh"/>
    <s v="Indore"/>
    <n v="2"/>
    <n v="7659.35"/>
    <n v="0.05"/>
    <n v="10859.98"/>
    <x v="0"/>
    <x v="2"/>
    <x v="0"/>
    <n v="0.1"/>
    <n v="5.000000000000001E-3"/>
    <n v="5.0000000000000012E-4"/>
    <n v="-10859.979499999999"/>
    <n v="-21719958.999999993"/>
    <n v="2025"/>
    <x v="11"/>
    <n v="2"/>
    <s v="Q1"/>
  </r>
  <r>
    <s v="ORD-02427"/>
    <d v="2025-09-11T00:00:00"/>
    <s v="CUST-1145"/>
    <s v="Ananya Singh"/>
    <x v="1"/>
    <x v="1"/>
    <x v="2"/>
    <s v="Gujarat"/>
    <s v="Ahmedabad"/>
    <n v="2"/>
    <n v="3809.14"/>
    <n v="0.1"/>
    <n v="4563.2299999999996"/>
    <x v="0"/>
    <x v="1"/>
    <x v="0"/>
    <n v="0.2"/>
    <n v="2.0000000000000004E-2"/>
    <n v="4.000000000000001E-3"/>
    <n v="-4563.2259999999997"/>
    <n v="-1140806.4999999995"/>
    <n v="2025"/>
    <x v="2"/>
    <n v="9"/>
    <s v="Q3"/>
  </r>
  <r>
    <s v="ORD-02428"/>
    <d v="2025-05-10T00:00:00"/>
    <s v="CUST-1503"/>
    <s v="Isha Nair"/>
    <x v="1"/>
    <x v="9"/>
    <x v="2"/>
    <s v="Goa"/>
    <s v="Margao"/>
    <n v="1"/>
    <n v="596.66999999999996"/>
    <n v="0.05"/>
    <n v="424.06"/>
    <x v="4"/>
    <x v="0"/>
    <x v="1"/>
    <n v="0.05"/>
    <n v="2.5000000000000005E-3"/>
    <n v="1.2500000000000003E-4"/>
    <n v="-424.05987499999998"/>
    <n v="-3392478.9999999991"/>
    <n v="2025"/>
    <x v="6"/>
    <n v="5"/>
    <s v="Q2"/>
  </r>
  <r>
    <s v="ORD-02429"/>
    <d v="2025-03-01T00:00:00"/>
    <s v="CUST-1994"/>
    <s v="Rahul Sharma"/>
    <x v="4"/>
    <x v="12"/>
    <x v="0"/>
    <s v="Punjab"/>
    <s v="Amritsar"/>
    <n v="1"/>
    <n v="6106.15"/>
    <n v="0.05"/>
    <n v="4766.1899999999996"/>
    <x v="1"/>
    <x v="1"/>
    <x v="2"/>
    <n v="0.05"/>
    <n v="2.5000000000000005E-3"/>
    <n v="1.2500000000000003E-4"/>
    <n v="-4766.189875"/>
    <n v="-38129518.999999993"/>
    <n v="2025"/>
    <x v="3"/>
    <n v="3"/>
    <s v="Q1"/>
  </r>
  <r>
    <s v="ORD-02430"/>
    <d v="2025-05-31T00:00:00"/>
    <s v="CUST-1923"/>
    <s v="Aarav Verma"/>
    <x v="0"/>
    <x v="5"/>
    <x v="2"/>
    <s v="Goa"/>
    <s v="Panaji"/>
    <n v="1"/>
    <n v="13087.04"/>
    <n v="0.15"/>
    <n v="7977.94"/>
    <x v="1"/>
    <x v="1"/>
    <x v="1"/>
    <n v="0.15"/>
    <n v="2.2499999999999999E-2"/>
    <n v="3.375E-3"/>
    <n v="-7977.9366249999994"/>
    <n v="-2363833.0740740737"/>
    <n v="2025"/>
    <x v="6"/>
    <n v="5"/>
    <s v="Q2"/>
  </r>
  <r>
    <s v="ORD-02431"/>
    <d v="2025-10-14T00:00:00"/>
    <s v="CUST-1860"/>
    <s v="Aarav Gupta"/>
    <x v="2"/>
    <x v="10"/>
    <x v="2"/>
    <s v="Maharashtra"/>
    <s v="Mumbai"/>
    <n v="2"/>
    <n v="4715.88"/>
    <n v="0.05"/>
    <n v="6900.04"/>
    <x v="0"/>
    <x v="1"/>
    <x v="1"/>
    <n v="0.1"/>
    <n v="5.000000000000001E-3"/>
    <n v="5.0000000000000012E-4"/>
    <n v="-6900.0394999999999"/>
    <n v="-13800078.999999996"/>
    <n v="2025"/>
    <x v="10"/>
    <n v="10"/>
    <s v="Q4"/>
  </r>
  <r>
    <s v="ORD-02432"/>
    <d v="2025-01-05T00:00:00"/>
    <s v="CUST-1614"/>
    <s v="Meera Sharma"/>
    <x v="0"/>
    <x v="6"/>
    <x v="3"/>
    <s v="Andhra Pradesh"/>
    <s v="Visakhapatnam"/>
    <n v="1"/>
    <n v="13859.58"/>
    <n v="0.05"/>
    <n v="10043.299999999999"/>
    <x v="1"/>
    <x v="1"/>
    <x v="2"/>
    <n v="0.05"/>
    <n v="2.5000000000000005E-3"/>
    <n v="1.2500000000000003E-4"/>
    <n v="-10043.299874999999"/>
    <n v="-80346398.99999997"/>
    <n v="2025"/>
    <x v="5"/>
    <n v="1"/>
    <s v="Q1"/>
  </r>
  <r>
    <s v="ORD-02433"/>
    <d v="2025-09-23T00:00:00"/>
    <s v="CUST-2314"/>
    <s v="Rohan Joshi"/>
    <x v="4"/>
    <x v="15"/>
    <x v="3"/>
    <s v="Telangana"/>
    <s v="Warangal"/>
    <n v="3"/>
    <n v="2014.43"/>
    <n v="0.1"/>
    <n v="3940.38"/>
    <x v="4"/>
    <x v="1"/>
    <x v="2"/>
    <n v="0.30000000000000004"/>
    <n v="3.0000000000000006E-2"/>
    <n v="9.0000000000000028E-3"/>
    <n v="-3940.3710000000001"/>
    <n v="-437818.99999999988"/>
    <n v="2025"/>
    <x v="2"/>
    <n v="9"/>
    <s v="Q3"/>
  </r>
  <r>
    <s v="ORD-02434"/>
    <d v="2025-12-11T00:00:00"/>
    <s v="CUST-2376"/>
    <s v="Rohan Nair"/>
    <x v="3"/>
    <x v="18"/>
    <x v="0"/>
    <s v="Delhi"/>
    <s v="New Delhi"/>
    <n v="2"/>
    <n v="38781.06"/>
    <n v="0.05"/>
    <n v="64229.45"/>
    <x v="1"/>
    <x v="1"/>
    <x v="1"/>
    <n v="0.1"/>
    <n v="5.000000000000001E-3"/>
    <n v="5.0000000000000012E-4"/>
    <n v="-64229.449499999995"/>
    <n v="-128458898.99999996"/>
    <n v="2025"/>
    <x v="1"/>
    <n v="12"/>
    <s v="Q4"/>
  </r>
  <r>
    <s v="ORD-02435"/>
    <d v="2025-05-10T00:00:00"/>
    <s v="CUST-1774"/>
    <s v="Sneha Gupta"/>
    <x v="3"/>
    <x v="3"/>
    <x v="0"/>
    <s v="Haryana"/>
    <s v="Faridabad"/>
    <n v="1"/>
    <n v="61262.7"/>
    <n v="0"/>
    <n v="43416.82"/>
    <x v="4"/>
    <x v="1"/>
    <x v="1"/>
    <n v="0"/>
    <n v="0"/>
    <n v="0"/>
    <n v="-43416.82"/>
    <e v="#DIV/0!"/>
    <n v="2025"/>
    <x v="6"/>
    <n v="5"/>
    <s v="Q2"/>
  </r>
  <r>
    <s v="ORD-02436"/>
    <d v="2025-09-24T00:00:00"/>
    <s v="CUST-1262"/>
    <s v="Sneha Verma"/>
    <x v="0"/>
    <x v="0"/>
    <x v="2"/>
    <s v="Maharashtra"/>
    <s v="Pune"/>
    <n v="2"/>
    <n v="11266.57"/>
    <n v="0"/>
    <n v="14169.04"/>
    <x v="1"/>
    <x v="1"/>
    <x v="1"/>
    <n v="0"/>
    <n v="0"/>
    <n v="0"/>
    <n v="-14169.04"/>
    <e v="#DIV/0!"/>
    <n v="2025"/>
    <x v="2"/>
    <n v="9"/>
    <s v="Q3"/>
  </r>
  <r>
    <s v="ORD-02437"/>
    <d v="2025-06-27T00:00:00"/>
    <s v="CUST-1540"/>
    <s v="Arjun Nair"/>
    <x v="3"/>
    <x v="13"/>
    <x v="0"/>
    <s v="Haryana"/>
    <s v="Faridabad"/>
    <n v="4"/>
    <n v="40319.86"/>
    <n v="0.15"/>
    <n v="115149.44"/>
    <x v="2"/>
    <x v="1"/>
    <x v="1"/>
    <n v="0.6"/>
    <n v="0.09"/>
    <n v="5.3999999999999999E-2"/>
    <n v="-115149.386"/>
    <n v="-2132396.0370370368"/>
    <n v="2025"/>
    <x v="9"/>
    <n v="6"/>
    <s v="Q2"/>
  </r>
  <r>
    <s v="ORD-02438"/>
    <d v="2025-09-10T00:00:00"/>
    <s v="CUST-2160"/>
    <s v="Meera Patel"/>
    <x v="2"/>
    <x v="20"/>
    <x v="1"/>
    <s v="Chhattisgarh"/>
    <s v="Bilaspur"/>
    <n v="1"/>
    <n v="5260.5"/>
    <n v="0.15"/>
    <n v="3854.49"/>
    <x v="1"/>
    <x v="1"/>
    <x v="0"/>
    <n v="0.15"/>
    <n v="2.2499999999999999E-2"/>
    <n v="3.375E-3"/>
    <n v="-3854.486625"/>
    <n v="-1142070.1111111112"/>
    <n v="2025"/>
    <x v="2"/>
    <n v="9"/>
    <s v="Q3"/>
  </r>
  <r>
    <s v="ORD-02439"/>
    <d v="2025-02-25T00:00:00"/>
    <s v="CUST-2360"/>
    <s v="Sneha Kumar"/>
    <x v="3"/>
    <x v="13"/>
    <x v="2"/>
    <s v="Maharashtra"/>
    <s v="Nagpur"/>
    <n v="1"/>
    <n v="22658.47"/>
    <n v="0"/>
    <n v="16908.900000000001"/>
    <x v="1"/>
    <x v="1"/>
    <x v="2"/>
    <n v="0"/>
    <n v="0"/>
    <n v="0"/>
    <n v="-16908.900000000001"/>
    <e v="#DIV/0!"/>
    <n v="2025"/>
    <x v="11"/>
    <n v="2"/>
    <s v="Q1"/>
  </r>
  <r>
    <s v="ORD-02440"/>
    <d v="2025-03-24T00:00:00"/>
    <s v="CUST-1490"/>
    <s v="Ananya Patel"/>
    <x v="0"/>
    <x v="11"/>
    <x v="3"/>
    <s v="Telangana"/>
    <s v="Warangal"/>
    <n v="1"/>
    <n v="12818.23"/>
    <n v="0.1"/>
    <n v="7398.49"/>
    <x v="4"/>
    <x v="1"/>
    <x v="1"/>
    <n v="0.1"/>
    <n v="1.0000000000000002E-2"/>
    <n v="1.0000000000000002E-3"/>
    <n v="-7398.4889999999996"/>
    <n v="-7398488.9999999981"/>
    <n v="2025"/>
    <x v="3"/>
    <n v="3"/>
    <s v="Q1"/>
  </r>
  <r>
    <s v="ORD-02441"/>
    <d v="2025-04-09T00:00:00"/>
    <s v="CUST-2298"/>
    <s v="Arjun Singh"/>
    <x v="4"/>
    <x v="19"/>
    <x v="3"/>
    <s v="Telangana"/>
    <s v="Warangal"/>
    <n v="2"/>
    <n v="8287.99"/>
    <n v="0"/>
    <n v="10659.89"/>
    <x v="4"/>
    <x v="1"/>
    <x v="2"/>
    <n v="0"/>
    <n v="0"/>
    <n v="0"/>
    <n v="-10659.89"/>
    <e v="#DIV/0!"/>
    <n v="2025"/>
    <x v="0"/>
    <n v="4"/>
    <s v="Q2"/>
  </r>
  <r>
    <s v="ORD-02442"/>
    <d v="2025-05-29T00:00:00"/>
    <s v="CUST-1222"/>
    <s v="Ananya Sharma"/>
    <x v="0"/>
    <x v="0"/>
    <x v="3"/>
    <s v="Andhra Pradesh"/>
    <s v="Vijayawada"/>
    <n v="1"/>
    <n v="888.49"/>
    <n v="0.1"/>
    <n v="613.89"/>
    <x v="0"/>
    <x v="1"/>
    <x v="0"/>
    <n v="0.1"/>
    <n v="1.0000000000000002E-2"/>
    <n v="1.0000000000000002E-3"/>
    <n v="-613.88900000000001"/>
    <n v="-613888.99999999988"/>
    <n v="2025"/>
    <x v="6"/>
    <n v="5"/>
    <s v="Q2"/>
  </r>
  <r>
    <s v="ORD-02443"/>
    <d v="2025-11-25T00:00:00"/>
    <s v="CUST-2360"/>
    <s v="Rahul Sharma"/>
    <x v="1"/>
    <x v="1"/>
    <x v="0"/>
    <s v="Delhi"/>
    <s v="New Delhi"/>
    <n v="4"/>
    <n v="4383.04"/>
    <n v="0"/>
    <n v="11411.58"/>
    <x v="3"/>
    <x v="1"/>
    <x v="2"/>
    <n v="0"/>
    <n v="0"/>
    <n v="0"/>
    <n v="-11411.58"/>
    <e v="#DIV/0!"/>
    <n v="2025"/>
    <x v="8"/>
    <n v="11"/>
    <s v="Q4"/>
  </r>
  <r>
    <s v="ORD-02444"/>
    <d v="2025-06-05T00:00:00"/>
    <s v="CUST-1993"/>
    <s v="Arjun Reddy"/>
    <x v="3"/>
    <x v="13"/>
    <x v="0"/>
    <s v="Punjab"/>
    <s v="Amritsar"/>
    <n v="2"/>
    <n v="15382.26"/>
    <n v="0"/>
    <n v="20642.919999999998"/>
    <x v="1"/>
    <x v="1"/>
    <x v="1"/>
    <n v="0"/>
    <n v="0"/>
    <n v="0"/>
    <n v="-20642.919999999998"/>
    <e v="#DIV/0!"/>
    <n v="2025"/>
    <x v="9"/>
    <n v="6"/>
    <s v="Q2"/>
  </r>
  <r>
    <s v="ORD-02445"/>
    <d v="2025-07-09T00:00:00"/>
    <s v="CUST-2147"/>
    <s v="Aarav Sharma"/>
    <x v="3"/>
    <x v="16"/>
    <x v="3"/>
    <s v="Tamil Nadu"/>
    <s v="Coimbatore"/>
    <n v="3"/>
    <n v="30451.13"/>
    <n v="0.1"/>
    <n v="67670.820000000007"/>
    <x v="0"/>
    <x v="2"/>
    <x v="1"/>
    <n v="0.30000000000000004"/>
    <n v="3.0000000000000006E-2"/>
    <n v="9.0000000000000028E-3"/>
    <n v="-67670.811000000002"/>
    <n v="-7518978.9999999981"/>
    <n v="2025"/>
    <x v="4"/>
    <n v="7"/>
    <s v="Q3"/>
  </r>
  <r>
    <s v="ORD-02446"/>
    <d v="2025-09-20T00:00:00"/>
    <s v="CUST-1943"/>
    <s v="Kiran Patel"/>
    <x v="1"/>
    <x v="17"/>
    <x v="1"/>
    <s v="Chhattisgarh"/>
    <s v="Bilaspur"/>
    <n v="1"/>
    <n v="4298.6499999999996"/>
    <n v="0.05"/>
    <n v="2767.48"/>
    <x v="4"/>
    <x v="0"/>
    <x v="1"/>
    <n v="0.05"/>
    <n v="2.5000000000000005E-3"/>
    <n v="1.2500000000000003E-4"/>
    <n v="-2767.479875"/>
    <n v="-22139838.999999996"/>
    <n v="2025"/>
    <x v="2"/>
    <n v="9"/>
    <s v="Q3"/>
  </r>
  <r>
    <s v="ORD-02447"/>
    <d v="2025-03-21T00:00:00"/>
    <s v="CUST-1976"/>
    <s v="Rahul Reddy"/>
    <x v="1"/>
    <x v="21"/>
    <x v="1"/>
    <s v="Madhya Pradesh"/>
    <s v="Indore"/>
    <n v="3"/>
    <n v="4163.58"/>
    <n v="0"/>
    <n v="8996.67"/>
    <x v="2"/>
    <x v="2"/>
    <x v="1"/>
    <n v="0"/>
    <n v="0"/>
    <n v="0"/>
    <n v="-8996.67"/>
    <e v="#DIV/0!"/>
    <n v="2025"/>
    <x v="3"/>
    <n v="3"/>
    <s v="Q1"/>
  </r>
  <r>
    <s v="ORD-02448"/>
    <d v="2025-09-09T00:00:00"/>
    <s v="CUST-2547"/>
    <s v="Neha Joshi"/>
    <x v="0"/>
    <x v="5"/>
    <x v="2"/>
    <s v="Gujarat"/>
    <s v="Surat"/>
    <n v="1"/>
    <n v="16130.35"/>
    <n v="0.15"/>
    <n v="9827.42"/>
    <x v="1"/>
    <x v="1"/>
    <x v="2"/>
    <n v="0.15"/>
    <n v="2.2499999999999999E-2"/>
    <n v="3.375E-3"/>
    <n v="-9827.4166249999998"/>
    <n v="-2911827.1481481483"/>
    <n v="2025"/>
    <x v="2"/>
    <n v="9"/>
    <s v="Q3"/>
  </r>
  <r>
    <s v="ORD-02449"/>
    <d v="2025-04-07T00:00:00"/>
    <s v="CUST-2542"/>
    <s v="Meera Rao"/>
    <x v="4"/>
    <x v="19"/>
    <x v="4"/>
    <s v="Jharkhand"/>
    <s v="Ranchi"/>
    <n v="1"/>
    <n v="8493.5400000000009"/>
    <n v="0.1"/>
    <n v="5614.21"/>
    <x v="4"/>
    <x v="1"/>
    <x v="1"/>
    <n v="0.1"/>
    <n v="1.0000000000000002E-2"/>
    <n v="1.0000000000000002E-3"/>
    <n v="-5614.2089999999998"/>
    <n v="-5614208.9999999981"/>
    <n v="2025"/>
    <x v="0"/>
    <n v="4"/>
    <s v="Q2"/>
  </r>
  <r>
    <s v="ORD-02450"/>
    <d v="2025-09-17T00:00:00"/>
    <s v="CUST-2558"/>
    <s v="Sneha Gupta"/>
    <x v="4"/>
    <x v="12"/>
    <x v="2"/>
    <s v="Gujarat"/>
    <s v="Surat"/>
    <n v="4"/>
    <n v="4300.83"/>
    <n v="0.1"/>
    <n v="11291.27"/>
    <x v="0"/>
    <x v="0"/>
    <x v="2"/>
    <n v="0.4"/>
    <n v="4.0000000000000008E-2"/>
    <n v="1.6000000000000004E-2"/>
    <n v="-11291.254000000001"/>
    <n v="-705703.37499999988"/>
    <n v="2025"/>
    <x v="2"/>
    <n v="9"/>
    <s v="Q3"/>
  </r>
  <r>
    <s v="ORD-02451"/>
    <d v="2025-09-17T00:00:00"/>
    <s v="CUST-1215"/>
    <s v="Ananya Reddy"/>
    <x v="4"/>
    <x v="19"/>
    <x v="4"/>
    <s v="Odisha"/>
    <s v="Bhubaneswar"/>
    <n v="1"/>
    <n v="6079.09"/>
    <n v="0.15"/>
    <n v="3904.87"/>
    <x v="1"/>
    <x v="1"/>
    <x v="2"/>
    <n v="0.15"/>
    <n v="2.2499999999999999E-2"/>
    <n v="3.375E-3"/>
    <n v="-3904.8666250000001"/>
    <n v="-1156997.5185185187"/>
    <n v="2025"/>
    <x v="2"/>
    <n v="9"/>
    <s v="Q3"/>
  </r>
  <r>
    <s v="ORD-02452"/>
    <d v="2025-04-13T00:00:00"/>
    <s v="CUST-1415"/>
    <s v="Rahul Kumar"/>
    <x v="0"/>
    <x v="5"/>
    <x v="0"/>
    <s v="Delhi"/>
    <s v="Delhi"/>
    <n v="4"/>
    <n v="7455.28"/>
    <n v="0.05"/>
    <n v="21473.99"/>
    <x v="3"/>
    <x v="0"/>
    <x v="2"/>
    <n v="0.2"/>
    <n v="1.0000000000000002E-2"/>
    <n v="2.0000000000000005E-3"/>
    <n v="-21473.988000000001"/>
    <n v="-10736993.999999998"/>
    <n v="2025"/>
    <x v="0"/>
    <n v="4"/>
    <s v="Q2"/>
  </r>
  <r>
    <s v="ORD-02453"/>
    <d v="2025-02-09T00:00:00"/>
    <s v="CUST-2427"/>
    <s v="Vikram Gupta"/>
    <x v="3"/>
    <x v="14"/>
    <x v="2"/>
    <s v="Goa"/>
    <s v="Panaji"/>
    <n v="2"/>
    <n v="23770.51"/>
    <n v="0"/>
    <n v="32247.599999999999"/>
    <x v="2"/>
    <x v="1"/>
    <x v="1"/>
    <n v="0"/>
    <n v="0"/>
    <n v="0"/>
    <n v="-32247.599999999999"/>
    <e v="#DIV/0!"/>
    <n v="2025"/>
    <x v="11"/>
    <n v="2"/>
    <s v="Q1"/>
  </r>
  <r>
    <s v="ORD-02454"/>
    <d v="2025-09-30T00:00:00"/>
    <s v="CUST-1627"/>
    <s v="Isha Joshi"/>
    <x v="2"/>
    <x v="10"/>
    <x v="1"/>
    <s v="Chhattisgarh"/>
    <s v="Bilaspur"/>
    <n v="5"/>
    <n v="3248.53"/>
    <n v="0"/>
    <n v="10701.99"/>
    <x v="1"/>
    <x v="1"/>
    <x v="0"/>
    <n v="0"/>
    <n v="0"/>
    <n v="0"/>
    <n v="-10701.99"/>
    <e v="#DIV/0!"/>
    <n v="2025"/>
    <x v="2"/>
    <n v="9"/>
    <s v="Q3"/>
  </r>
  <r>
    <s v="ORD-02455"/>
    <d v="2025-04-11T00:00:00"/>
    <s v="CUST-1726"/>
    <s v="Rahul Sharma"/>
    <x v="2"/>
    <x v="10"/>
    <x v="0"/>
    <s v="Delhi"/>
    <s v="Delhi"/>
    <n v="2"/>
    <n v="5304.3"/>
    <n v="0.05"/>
    <n v="6735.58"/>
    <x v="0"/>
    <x v="1"/>
    <x v="1"/>
    <n v="0.1"/>
    <n v="5.000000000000001E-3"/>
    <n v="5.0000000000000012E-4"/>
    <n v="-6735.5794999999998"/>
    <n v="-13471158.999999996"/>
    <n v="2025"/>
    <x v="0"/>
    <n v="4"/>
    <s v="Q2"/>
  </r>
  <r>
    <s v="ORD-02456"/>
    <d v="2025-12-25T00:00:00"/>
    <s v="CUST-1385"/>
    <s v="Rohan Gupta"/>
    <x v="3"/>
    <x v="14"/>
    <x v="3"/>
    <s v="Tamil Nadu"/>
    <s v="Coimbatore"/>
    <n v="3"/>
    <n v="33341.49"/>
    <n v="0"/>
    <n v="67328.61"/>
    <x v="0"/>
    <x v="0"/>
    <x v="1"/>
    <n v="0"/>
    <n v="0"/>
    <n v="0"/>
    <n v="-67328.61"/>
    <e v="#DIV/0!"/>
    <n v="2025"/>
    <x v="1"/>
    <n v="12"/>
    <s v="Q4"/>
  </r>
  <r>
    <s v="ORD-02457"/>
    <d v="2025-11-04T00:00:00"/>
    <s v="CUST-1653"/>
    <s v="Meera Gupta"/>
    <x v="1"/>
    <x v="17"/>
    <x v="3"/>
    <s v="Karnataka"/>
    <s v="Mysuru"/>
    <n v="1"/>
    <n v="4116.78"/>
    <n v="0.05"/>
    <n v="3259.61"/>
    <x v="2"/>
    <x v="1"/>
    <x v="1"/>
    <n v="0.05"/>
    <n v="2.5000000000000005E-3"/>
    <n v="1.2500000000000003E-4"/>
    <n v="-3259.6098750000001"/>
    <n v="-26076878.999999996"/>
    <n v="2025"/>
    <x v="8"/>
    <n v="11"/>
    <s v="Q4"/>
  </r>
  <r>
    <s v="ORD-02458"/>
    <d v="2025-08-09T00:00:00"/>
    <s v="CUST-1691"/>
    <s v="Priya Reddy"/>
    <x v="3"/>
    <x v="14"/>
    <x v="0"/>
    <s v="Delhi"/>
    <s v="Delhi"/>
    <n v="2"/>
    <n v="48821.37"/>
    <n v="0"/>
    <n v="84152.11"/>
    <x v="2"/>
    <x v="1"/>
    <x v="2"/>
    <n v="0"/>
    <n v="0"/>
    <n v="0"/>
    <n v="-84152.11"/>
    <e v="#DIV/0!"/>
    <n v="2025"/>
    <x v="7"/>
    <n v="8"/>
    <s v="Q3"/>
  </r>
  <r>
    <s v="ORD-02459"/>
    <d v="2025-11-04T00:00:00"/>
    <s v="CUST-1513"/>
    <s v="Rohan Patel"/>
    <x v="0"/>
    <x v="5"/>
    <x v="3"/>
    <s v="Andhra Pradesh"/>
    <s v="Visakhapatnam"/>
    <n v="2"/>
    <n v="1054.28"/>
    <n v="0.05"/>
    <n v="1626.81"/>
    <x v="4"/>
    <x v="2"/>
    <x v="2"/>
    <n v="0.1"/>
    <n v="5.000000000000001E-3"/>
    <n v="5.0000000000000012E-4"/>
    <n v="-1626.8094999999998"/>
    <n v="-3253618.9999999991"/>
    <n v="2025"/>
    <x v="8"/>
    <n v="11"/>
    <s v="Q4"/>
  </r>
  <r>
    <s v="ORD-02460"/>
    <d v="2025-05-04T00:00:00"/>
    <s v="CUST-2565"/>
    <s v="Arjun Nair"/>
    <x v="0"/>
    <x v="4"/>
    <x v="3"/>
    <s v="Karnataka"/>
    <s v="Bengaluru"/>
    <n v="3"/>
    <n v="11603.12"/>
    <n v="0"/>
    <n v="21958.15"/>
    <x v="4"/>
    <x v="0"/>
    <x v="1"/>
    <n v="0"/>
    <n v="0"/>
    <n v="0"/>
    <n v="-21958.15"/>
    <e v="#DIV/0!"/>
    <n v="2025"/>
    <x v="6"/>
    <n v="5"/>
    <s v="Q2"/>
  </r>
  <r>
    <s v="ORD-02461"/>
    <d v="2025-08-19T00:00:00"/>
    <s v="CUST-1397"/>
    <s v="Meera Joshi"/>
    <x v="1"/>
    <x v="7"/>
    <x v="1"/>
    <s v="Chhattisgarh"/>
    <s v="Raipur"/>
    <n v="1"/>
    <n v="2323.71"/>
    <n v="0.05"/>
    <n v="1712.71"/>
    <x v="1"/>
    <x v="1"/>
    <x v="2"/>
    <n v="0.05"/>
    <n v="2.5000000000000005E-3"/>
    <n v="1.2500000000000003E-4"/>
    <n v="-1712.709875"/>
    <n v="-13701678.999999996"/>
    <n v="2025"/>
    <x v="7"/>
    <n v="8"/>
    <s v="Q3"/>
  </r>
  <r>
    <s v="ORD-02462"/>
    <d v="2025-06-27T00:00:00"/>
    <s v="CUST-1810"/>
    <s v="Meera Singh"/>
    <x v="0"/>
    <x v="5"/>
    <x v="2"/>
    <s v="Rajasthan"/>
    <s v="Jaipur"/>
    <n v="1"/>
    <n v="8599.68"/>
    <n v="0.1"/>
    <n v="6369.74"/>
    <x v="2"/>
    <x v="1"/>
    <x v="0"/>
    <n v="0.1"/>
    <n v="1.0000000000000002E-2"/>
    <n v="1.0000000000000002E-3"/>
    <n v="-6369.7389999999996"/>
    <n v="-6369738.9999999981"/>
    <n v="2025"/>
    <x v="9"/>
    <n v="6"/>
    <s v="Q2"/>
  </r>
  <r>
    <s v="ORD-02463"/>
    <d v="2025-03-04T00:00:00"/>
    <s v="CUST-1285"/>
    <s v="Ananya Rao"/>
    <x v="1"/>
    <x v="1"/>
    <x v="1"/>
    <s v="Madhya Pradesh"/>
    <s v="Bhopal"/>
    <n v="1"/>
    <n v="4137.2700000000004"/>
    <n v="0.05"/>
    <n v="2969.8"/>
    <x v="1"/>
    <x v="1"/>
    <x v="2"/>
    <n v="0.05"/>
    <n v="2.5000000000000005E-3"/>
    <n v="1.2500000000000003E-4"/>
    <n v="-2969.7998750000002"/>
    <n v="-23758398.999999996"/>
    <n v="2025"/>
    <x v="3"/>
    <n v="3"/>
    <s v="Q1"/>
  </r>
  <r>
    <s v="ORD-02464"/>
    <d v="2025-04-26T00:00:00"/>
    <s v="CUST-1862"/>
    <s v="Sneha Singh"/>
    <x v="2"/>
    <x v="10"/>
    <x v="0"/>
    <s v="Punjab"/>
    <s v="Ludhiana"/>
    <n v="1"/>
    <n v="4014.21"/>
    <n v="0.05"/>
    <n v="2443.6999999999998"/>
    <x v="1"/>
    <x v="1"/>
    <x v="0"/>
    <n v="0.05"/>
    <n v="2.5000000000000005E-3"/>
    <n v="1.2500000000000003E-4"/>
    <n v="-2443.6998749999998"/>
    <n v="-19549598.999999993"/>
    <n v="2025"/>
    <x v="0"/>
    <n v="4"/>
    <s v="Q2"/>
  </r>
  <r>
    <s v="ORD-02465"/>
    <d v="2025-07-10T00:00:00"/>
    <s v="CUST-1400"/>
    <s v="Aarav Joshi"/>
    <x v="1"/>
    <x v="7"/>
    <x v="0"/>
    <s v="Punjab"/>
    <s v="Amritsar"/>
    <n v="1"/>
    <n v="4456.7"/>
    <n v="0.2"/>
    <n v="2685.17"/>
    <x v="3"/>
    <x v="1"/>
    <x v="0"/>
    <n v="0.2"/>
    <n v="4.0000000000000008E-2"/>
    <n v="8.0000000000000019E-3"/>
    <n v="-2685.1620000000003"/>
    <n v="-335645.24999999994"/>
    <n v="2025"/>
    <x v="4"/>
    <n v="7"/>
    <s v="Q3"/>
  </r>
  <r>
    <s v="ORD-02466"/>
    <d v="2025-03-03T00:00:00"/>
    <s v="CUST-2129"/>
    <s v="Sneha Reddy"/>
    <x v="4"/>
    <x v="15"/>
    <x v="0"/>
    <s v="Punjab"/>
    <s v="Ludhiana"/>
    <n v="3"/>
    <n v="6558.85"/>
    <n v="0.1"/>
    <n v="13914.1"/>
    <x v="2"/>
    <x v="1"/>
    <x v="1"/>
    <n v="0.30000000000000004"/>
    <n v="3.0000000000000006E-2"/>
    <n v="9.0000000000000028E-3"/>
    <n v="-13914.091"/>
    <n v="-1546010.1111111108"/>
    <n v="2025"/>
    <x v="3"/>
    <n v="3"/>
    <s v="Q1"/>
  </r>
  <r>
    <s v="ORD-02467"/>
    <d v="2025-09-13T00:00:00"/>
    <s v="CUST-1674"/>
    <s v="Aarav Reddy"/>
    <x v="2"/>
    <x v="8"/>
    <x v="1"/>
    <s v="Madhya Pradesh"/>
    <s v="Indore"/>
    <n v="1"/>
    <n v="4048.74"/>
    <n v="0.05"/>
    <n v="2954.3"/>
    <x v="3"/>
    <x v="1"/>
    <x v="2"/>
    <n v="0.05"/>
    <n v="2.5000000000000005E-3"/>
    <n v="1.2500000000000003E-4"/>
    <n v="-2954.2998750000002"/>
    <n v="-23634398.999999996"/>
    <n v="2025"/>
    <x v="2"/>
    <n v="9"/>
    <s v="Q3"/>
  </r>
  <r>
    <s v="ORD-02468"/>
    <d v="2025-01-07T00:00:00"/>
    <s v="CUST-1503"/>
    <s v="Rahul Sharma"/>
    <x v="4"/>
    <x v="19"/>
    <x v="0"/>
    <s v="Haryana"/>
    <s v="Gurugram"/>
    <n v="1"/>
    <n v="6913.57"/>
    <n v="0.1"/>
    <n v="5025.21"/>
    <x v="2"/>
    <x v="0"/>
    <x v="0"/>
    <n v="0.1"/>
    <n v="1.0000000000000002E-2"/>
    <n v="1.0000000000000002E-3"/>
    <n v="-5025.2089999999998"/>
    <n v="-5025208.9999999991"/>
    <n v="2025"/>
    <x v="5"/>
    <n v="1"/>
    <s v="Q1"/>
  </r>
  <r>
    <s v="ORD-02469"/>
    <d v="2025-06-04T00:00:00"/>
    <s v="CUST-1040"/>
    <s v="Kiran Verma"/>
    <x v="3"/>
    <x v="3"/>
    <x v="4"/>
    <s v="West Bengal"/>
    <s v="Durgapur"/>
    <n v="4"/>
    <n v="3935.16"/>
    <n v="0.1"/>
    <n v="9767.4500000000007"/>
    <x v="2"/>
    <x v="0"/>
    <x v="2"/>
    <n v="0.4"/>
    <n v="4.0000000000000008E-2"/>
    <n v="1.6000000000000004E-2"/>
    <n v="-9767.4340000000011"/>
    <n v="-610464.62499999988"/>
    <n v="2025"/>
    <x v="9"/>
    <n v="6"/>
    <s v="Q2"/>
  </r>
  <r>
    <s v="ORD-02470"/>
    <d v="2025-04-02T00:00:00"/>
    <s v="CUST-1963"/>
    <s v="Neha Rao"/>
    <x v="0"/>
    <x v="4"/>
    <x v="3"/>
    <s v="Tamil Nadu"/>
    <s v="Chennai"/>
    <n v="1"/>
    <n v="1168.55"/>
    <n v="0"/>
    <n v="936.44"/>
    <x v="1"/>
    <x v="0"/>
    <x v="2"/>
    <n v="0"/>
    <n v="0"/>
    <n v="0"/>
    <n v="-936.44"/>
    <e v="#DIV/0!"/>
    <n v="2025"/>
    <x v="0"/>
    <n v="4"/>
    <s v="Q2"/>
  </r>
  <r>
    <s v="ORD-02471"/>
    <d v="2025-01-14T00:00:00"/>
    <s v="CUST-1349"/>
    <s v="Rohan Singh"/>
    <x v="3"/>
    <x v="18"/>
    <x v="0"/>
    <s v="Uttar Pradesh"/>
    <s v="Lucknow"/>
    <n v="2"/>
    <n v="6792.68"/>
    <n v="0"/>
    <n v="9599.26"/>
    <x v="0"/>
    <x v="1"/>
    <x v="2"/>
    <n v="0"/>
    <n v="0"/>
    <n v="0"/>
    <n v="-9599.26"/>
    <e v="#DIV/0!"/>
    <n v="2025"/>
    <x v="5"/>
    <n v="1"/>
    <s v="Q1"/>
  </r>
  <r>
    <s v="ORD-02472"/>
    <d v="2025-08-17T00:00:00"/>
    <s v="CUST-1222"/>
    <s v="Ananya Patel"/>
    <x v="3"/>
    <x v="16"/>
    <x v="0"/>
    <s v="Uttar Pradesh"/>
    <s v="Noida"/>
    <n v="2"/>
    <n v="29285.4"/>
    <n v="0.1"/>
    <n v="42454.69"/>
    <x v="2"/>
    <x v="1"/>
    <x v="2"/>
    <n v="0.2"/>
    <n v="2.0000000000000004E-2"/>
    <n v="4.000000000000001E-3"/>
    <n v="-42454.686000000002"/>
    <n v="-10613671.499999998"/>
    <n v="2025"/>
    <x v="7"/>
    <n v="8"/>
    <s v="Q3"/>
  </r>
  <r>
    <s v="ORD-02473"/>
    <d v="2025-03-27T00:00:00"/>
    <s v="CUST-1951"/>
    <s v="Vikram Joshi"/>
    <x v="1"/>
    <x v="17"/>
    <x v="2"/>
    <s v="Gujarat"/>
    <s v="Ahmedabad"/>
    <n v="3"/>
    <n v="1368.39"/>
    <n v="0.05"/>
    <n v="2913.2"/>
    <x v="1"/>
    <x v="2"/>
    <x v="1"/>
    <n v="0.15000000000000002"/>
    <n v="7.5000000000000015E-3"/>
    <n v="1.1250000000000003E-3"/>
    <n v="-2913.198875"/>
    <n v="-2589510.1111111105"/>
    <n v="2025"/>
    <x v="3"/>
    <n v="3"/>
    <s v="Q1"/>
  </r>
  <r>
    <s v="ORD-02474"/>
    <d v="2025-05-13T00:00:00"/>
    <s v="CUST-2466"/>
    <s v="Rahul Joshi"/>
    <x v="3"/>
    <x v="13"/>
    <x v="0"/>
    <s v="Punjab"/>
    <s v="Amritsar"/>
    <n v="2"/>
    <n v="64000.59"/>
    <n v="0"/>
    <n v="105416.1"/>
    <x v="1"/>
    <x v="0"/>
    <x v="1"/>
    <n v="0"/>
    <n v="0"/>
    <n v="0"/>
    <n v="-105416.1"/>
    <e v="#DIV/0!"/>
    <n v="2025"/>
    <x v="6"/>
    <n v="5"/>
    <s v="Q2"/>
  </r>
  <r>
    <s v="ORD-02475"/>
    <d v="2025-07-02T00:00:00"/>
    <s v="CUST-2588"/>
    <s v="Rahul Nair"/>
    <x v="2"/>
    <x v="23"/>
    <x v="3"/>
    <s v="Tamil Nadu"/>
    <s v="Coimbatore"/>
    <n v="2"/>
    <n v="3979.11"/>
    <n v="0.05"/>
    <n v="5675.15"/>
    <x v="1"/>
    <x v="0"/>
    <x v="1"/>
    <n v="0.1"/>
    <n v="5.000000000000001E-3"/>
    <n v="5.0000000000000012E-4"/>
    <n v="-5675.1494999999995"/>
    <n v="-11350298.999999996"/>
    <n v="2025"/>
    <x v="4"/>
    <n v="7"/>
    <s v="Q3"/>
  </r>
  <r>
    <s v="ORD-02476"/>
    <d v="2025-03-03T00:00:00"/>
    <s v="CUST-1064"/>
    <s v="Rohan Gupta"/>
    <x v="2"/>
    <x v="23"/>
    <x v="3"/>
    <s v="Andhra Pradesh"/>
    <s v="Vijayawada"/>
    <n v="1"/>
    <n v="4771.9399999999996"/>
    <n v="0"/>
    <n v="3315.53"/>
    <x v="0"/>
    <x v="1"/>
    <x v="2"/>
    <n v="0"/>
    <n v="0"/>
    <n v="0"/>
    <n v="-3315.53"/>
    <e v="#DIV/0!"/>
    <n v="2025"/>
    <x v="3"/>
    <n v="3"/>
    <s v="Q1"/>
  </r>
  <r>
    <s v="ORD-02477"/>
    <d v="2025-08-07T00:00:00"/>
    <s v="CUST-2028"/>
    <s v="Aarav Reddy"/>
    <x v="2"/>
    <x v="2"/>
    <x v="2"/>
    <s v="Maharashtra"/>
    <s v="Pune"/>
    <n v="2"/>
    <n v="2240.21"/>
    <n v="0.15"/>
    <n v="3341.24"/>
    <x v="1"/>
    <x v="1"/>
    <x v="1"/>
    <n v="0.3"/>
    <n v="4.4999999999999998E-2"/>
    <n v="1.35E-2"/>
    <n v="-3341.2264999999998"/>
    <n v="-247498.25925925924"/>
    <n v="2025"/>
    <x v="7"/>
    <n v="8"/>
    <s v="Q3"/>
  </r>
  <r>
    <s v="ORD-02478"/>
    <d v="2025-09-03T00:00:00"/>
    <s v="CUST-2480"/>
    <s v="Arjun Patel"/>
    <x v="0"/>
    <x v="4"/>
    <x v="3"/>
    <s v="Tamil Nadu"/>
    <s v="Coimbatore"/>
    <n v="3"/>
    <n v="6267.09"/>
    <n v="0"/>
    <n v="12840.37"/>
    <x v="2"/>
    <x v="1"/>
    <x v="1"/>
    <n v="0"/>
    <n v="0"/>
    <n v="0"/>
    <n v="-12840.37"/>
    <e v="#DIV/0!"/>
    <n v="2025"/>
    <x v="2"/>
    <n v="9"/>
    <s v="Q3"/>
  </r>
  <r>
    <s v="ORD-02479"/>
    <d v="2025-08-18T00:00:00"/>
    <s v="CUST-1879"/>
    <s v="Neha Rao"/>
    <x v="1"/>
    <x v="17"/>
    <x v="1"/>
    <s v="Madhya Pradesh"/>
    <s v="Bhopal"/>
    <n v="1"/>
    <n v="1843.44"/>
    <n v="0"/>
    <n v="1335.91"/>
    <x v="3"/>
    <x v="1"/>
    <x v="0"/>
    <n v="0"/>
    <n v="0"/>
    <n v="0"/>
    <n v="-1335.91"/>
    <e v="#DIV/0!"/>
    <n v="2025"/>
    <x v="7"/>
    <n v="8"/>
    <s v="Q3"/>
  </r>
  <r>
    <s v="ORD-02480"/>
    <d v="2025-03-20T00:00:00"/>
    <s v="CUST-2008"/>
    <s v="Rahul Nair"/>
    <x v="3"/>
    <x v="3"/>
    <x v="3"/>
    <s v="Andhra Pradesh"/>
    <s v="Visakhapatnam"/>
    <n v="1"/>
    <n v="45869.72"/>
    <n v="0.1"/>
    <n v="33915.919999999998"/>
    <x v="3"/>
    <x v="1"/>
    <x v="0"/>
    <n v="0.1"/>
    <n v="1.0000000000000002E-2"/>
    <n v="1.0000000000000002E-3"/>
    <n v="-33915.919000000002"/>
    <n v="-33915918.999999993"/>
    <n v="2025"/>
    <x v="3"/>
    <n v="3"/>
    <s v="Q1"/>
  </r>
  <r>
    <s v="ORD-02481"/>
    <d v="2025-05-29T00:00:00"/>
    <s v="CUST-2042"/>
    <s v="Aarav Reddy"/>
    <x v="0"/>
    <x v="11"/>
    <x v="0"/>
    <s v="Punjab"/>
    <s v="Ludhiana"/>
    <n v="3"/>
    <n v="8895.1200000000008"/>
    <n v="0.05"/>
    <n v="19130.88"/>
    <x v="4"/>
    <x v="1"/>
    <x v="0"/>
    <n v="0.15000000000000002"/>
    <n v="7.5000000000000015E-3"/>
    <n v="1.1250000000000003E-3"/>
    <n v="-19130.878875000002"/>
    <n v="-17005225.666666664"/>
    <n v="2025"/>
    <x v="6"/>
    <n v="5"/>
    <s v="Q2"/>
  </r>
  <r>
    <s v="ORD-02482"/>
    <d v="2025-05-18T00:00:00"/>
    <s v="CUST-2024"/>
    <s v="Rohan Joshi"/>
    <x v="2"/>
    <x v="2"/>
    <x v="4"/>
    <s v="Odisha"/>
    <s v="Bhubaneswar"/>
    <n v="2"/>
    <n v="3816.71"/>
    <n v="0.1"/>
    <n v="5479.58"/>
    <x v="3"/>
    <x v="1"/>
    <x v="2"/>
    <n v="0.2"/>
    <n v="2.0000000000000004E-2"/>
    <n v="4.000000000000001E-3"/>
    <n v="-5479.576"/>
    <n v="-1369893.9999999998"/>
    <n v="2025"/>
    <x v="6"/>
    <n v="5"/>
    <s v="Q2"/>
  </r>
  <r>
    <s v="ORD-02483"/>
    <d v="2025-11-10T00:00:00"/>
    <s v="CUST-2366"/>
    <s v="Neha Rao"/>
    <x v="2"/>
    <x v="20"/>
    <x v="3"/>
    <s v="Andhra Pradesh"/>
    <s v="Visakhapatnam"/>
    <n v="1"/>
    <n v="4307.22"/>
    <n v="0.05"/>
    <n v="3056.09"/>
    <x v="1"/>
    <x v="0"/>
    <x v="1"/>
    <n v="0.05"/>
    <n v="2.5000000000000005E-3"/>
    <n v="1.2500000000000003E-4"/>
    <n v="-3056.0898750000001"/>
    <n v="-24448718.999999996"/>
    <n v="2025"/>
    <x v="8"/>
    <n v="11"/>
    <s v="Q4"/>
  </r>
  <r>
    <s v="ORD-02484"/>
    <d v="2025-03-06T00:00:00"/>
    <s v="CUST-2034"/>
    <s v="Rohan Gupta"/>
    <x v="0"/>
    <x v="4"/>
    <x v="2"/>
    <s v="Goa"/>
    <s v="Panaji"/>
    <n v="4"/>
    <n v="14000.44"/>
    <n v="0.05"/>
    <n v="41429.86"/>
    <x v="0"/>
    <x v="1"/>
    <x v="2"/>
    <n v="0.2"/>
    <n v="1.0000000000000002E-2"/>
    <n v="2.0000000000000005E-3"/>
    <n v="-41429.858"/>
    <n v="-20714928.999999996"/>
    <n v="2025"/>
    <x v="3"/>
    <n v="3"/>
    <s v="Q1"/>
  </r>
  <r>
    <s v="ORD-02485"/>
    <d v="2025-01-13T00:00:00"/>
    <s v="CUST-1782"/>
    <s v="Vikram Verma"/>
    <x v="4"/>
    <x v="19"/>
    <x v="1"/>
    <s v="Madhya Pradesh"/>
    <s v="Indore"/>
    <n v="3"/>
    <n v="1268.1400000000001"/>
    <n v="0.1"/>
    <n v="2578.89"/>
    <x v="0"/>
    <x v="1"/>
    <x v="1"/>
    <n v="0.30000000000000004"/>
    <n v="3.0000000000000006E-2"/>
    <n v="9.0000000000000028E-3"/>
    <n v="-2578.8809999999999"/>
    <n v="-286542.33333333326"/>
    <n v="2025"/>
    <x v="5"/>
    <n v="1"/>
    <s v="Q1"/>
  </r>
  <r>
    <s v="ORD-02486"/>
    <d v="2025-08-01T00:00:00"/>
    <s v="CUST-1947"/>
    <s v="Rohan Verma"/>
    <x v="0"/>
    <x v="0"/>
    <x v="2"/>
    <s v="Goa"/>
    <s v="Panaji"/>
    <n v="4"/>
    <n v="14139.92"/>
    <n v="0"/>
    <n v="49650.31"/>
    <x v="2"/>
    <x v="0"/>
    <x v="1"/>
    <n v="0"/>
    <n v="0"/>
    <n v="0"/>
    <n v="-49650.31"/>
    <e v="#DIV/0!"/>
    <n v="2025"/>
    <x v="7"/>
    <n v="8"/>
    <s v="Q3"/>
  </r>
  <r>
    <s v="ORD-02487"/>
    <d v="2025-08-30T00:00:00"/>
    <s v="CUST-2398"/>
    <s v="Priya Gupta"/>
    <x v="0"/>
    <x v="4"/>
    <x v="3"/>
    <s v="Karnataka"/>
    <s v="Bengaluru"/>
    <n v="4"/>
    <n v="10443.969999999999"/>
    <n v="0.05"/>
    <n v="26747.01"/>
    <x v="4"/>
    <x v="1"/>
    <x v="0"/>
    <n v="0.2"/>
    <n v="1.0000000000000002E-2"/>
    <n v="2.0000000000000005E-3"/>
    <n v="-26747.007999999998"/>
    <n v="-13373503.999999996"/>
    <n v="2025"/>
    <x v="7"/>
    <n v="8"/>
    <s v="Q3"/>
  </r>
  <r>
    <s v="ORD-02488"/>
    <d v="2025-08-01T00:00:00"/>
    <s v="CUST-2390"/>
    <s v="Rahul Patel"/>
    <x v="3"/>
    <x v="16"/>
    <x v="0"/>
    <s v="Uttar Pradesh"/>
    <s v="Noida"/>
    <n v="2"/>
    <n v="43987.56"/>
    <n v="0.2"/>
    <n v="59949.84"/>
    <x v="3"/>
    <x v="1"/>
    <x v="1"/>
    <n v="0.4"/>
    <n v="8.0000000000000016E-2"/>
    <n v="3.2000000000000008E-2"/>
    <n v="-59949.807999999997"/>
    <n v="-1873431.4999999995"/>
    <n v="2025"/>
    <x v="7"/>
    <n v="8"/>
    <s v="Q3"/>
  </r>
  <r>
    <s v="ORD-02489"/>
    <d v="2025-06-30T00:00:00"/>
    <s v="CUST-1351"/>
    <s v="Sneha Gupta"/>
    <x v="2"/>
    <x v="23"/>
    <x v="1"/>
    <s v="Chhattisgarh"/>
    <s v="Bilaspur"/>
    <n v="3"/>
    <n v="2561.84"/>
    <n v="0"/>
    <n v="5693.24"/>
    <x v="4"/>
    <x v="1"/>
    <x v="2"/>
    <n v="0"/>
    <n v="0"/>
    <n v="0"/>
    <n v="-5693.24"/>
    <e v="#DIV/0!"/>
    <n v="2025"/>
    <x v="9"/>
    <n v="6"/>
    <s v="Q2"/>
  </r>
  <r>
    <s v="ORD-02490"/>
    <d v="2025-12-04T00:00:00"/>
    <s v="CUST-1099"/>
    <s v="Sneha Joshi"/>
    <x v="2"/>
    <x v="20"/>
    <x v="3"/>
    <s v="Telangana"/>
    <s v="Hyderabad"/>
    <n v="2"/>
    <n v="3101.95"/>
    <n v="0.05"/>
    <n v="3692.68"/>
    <x v="2"/>
    <x v="1"/>
    <x v="1"/>
    <n v="0.1"/>
    <n v="5.000000000000001E-3"/>
    <n v="5.0000000000000012E-4"/>
    <n v="-3692.6794999999997"/>
    <n v="-7385358.9999999981"/>
    <n v="2025"/>
    <x v="1"/>
    <n v="12"/>
    <s v="Q4"/>
  </r>
  <r>
    <s v="ORD-02491"/>
    <d v="2025-06-22T00:00:00"/>
    <s v="CUST-1829"/>
    <s v="Ananya Sharma"/>
    <x v="3"/>
    <x v="13"/>
    <x v="2"/>
    <s v="Rajasthan"/>
    <s v="Jaipur"/>
    <n v="3"/>
    <n v="16179.03"/>
    <n v="0"/>
    <n v="42434.71"/>
    <x v="1"/>
    <x v="1"/>
    <x v="1"/>
    <n v="0"/>
    <n v="0"/>
    <n v="0"/>
    <n v="-42434.71"/>
    <e v="#DIV/0!"/>
    <n v="2025"/>
    <x v="9"/>
    <n v="6"/>
    <s v="Q2"/>
  </r>
  <r>
    <s v="ORD-02492"/>
    <d v="2025-06-09T00:00:00"/>
    <s v="CUST-1898"/>
    <s v="Rohan Reddy"/>
    <x v="0"/>
    <x v="5"/>
    <x v="1"/>
    <s v="Madhya Pradesh"/>
    <s v="Bhopal"/>
    <n v="3"/>
    <n v="17641.89"/>
    <n v="0"/>
    <n v="44778.52"/>
    <x v="0"/>
    <x v="2"/>
    <x v="1"/>
    <n v="0"/>
    <n v="0"/>
    <n v="0"/>
    <n v="-44778.52"/>
    <e v="#DIV/0!"/>
    <n v="2025"/>
    <x v="9"/>
    <n v="6"/>
    <s v="Q2"/>
  </r>
  <r>
    <s v="ORD-02493"/>
    <d v="2025-06-13T00:00:00"/>
    <s v="CUST-2443"/>
    <s v="Aarav Verma"/>
    <x v="1"/>
    <x v="9"/>
    <x v="4"/>
    <s v="Jharkhand"/>
    <s v="Ranchi"/>
    <n v="1"/>
    <n v="2610.7600000000002"/>
    <n v="0.05"/>
    <n v="1585.18"/>
    <x v="1"/>
    <x v="1"/>
    <x v="1"/>
    <n v="0.05"/>
    <n v="2.5000000000000005E-3"/>
    <n v="1.2500000000000003E-4"/>
    <n v="-1585.179875"/>
    <n v="-12681438.999999998"/>
    <n v="2025"/>
    <x v="9"/>
    <n v="6"/>
    <s v="Q2"/>
  </r>
  <r>
    <s v="ORD-02494"/>
    <d v="2025-07-07T00:00:00"/>
    <s v="CUST-2058"/>
    <s v="Vikram Reddy"/>
    <x v="0"/>
    <x v="11"/>
    <x v="3"/>
    <s v="Tamil Nadu"/>
    <s v="Coimbatore"/>
    <n v="1"/>
    <n v="17932.13"/>
    <n v="0"/>
    <n v="12906"/>
    <x v="1"/>
    <x v="2"/>
    <x v="1"/>
    <n v="0"/>
    <n v="0"/>
    <n v="0"/>
    <n v="-12906"/>
    <e v="#DIV/0!"/>
    <n v="2025"/>
    <x v="4"/>
    <n v="7"/>
    <s v="Q3"/>
  </r>
  <r>
    <s v="ORD-02495"/>
    <d v="2025-07-10T00:00:00"/>
    <s v="CUST-1349"/>
    <s v="Ananya Joshi"/>
    <x v="3"/>
    <x v="18"/>
    <x v="2"/>
    <s v="Goa"/>
    <s v="Margao"/>
    <n v="1"/>
    <n v="32601.41"/>
    <n v="0"/>
    <n v="27532.28"/>
    <x v="0"/>
    <x v="1"/>
    <x v="1"/>
    <n v="0"/>
    <n v="0"/>
    <n v="0"/>
    <n v="-27532.28"/>
    <e v="#DIV/0!"/>
    <n v="2025"/>
    <x v="4"/>
    <n v="7"/>
    <s v="Q3"/>
  </r>
  <r>
    <s v="ORD-02496"/>
    <d v="2025-11-04T00:00:00"/>
    <s v="CUST-2476"/>
    <s v="Rahul Reddy"/>
    <x v="2"/>
    <x v="8"/>
    <x v="0"/>
    <s v="Haryana"/>
    <s v="Gurugram"/>
    <n v="3"/>
    <n v="1850.36"/>
    <n v="0.05"/>
    <n v="3964.25"/>
    <x v="1"/>
    <x v="2"/>
    <x v="2"/>
    <n v="0.15000000000000002"/>
    <n v="7.5000000000000015E-3"/>
    <n v="1.1250000000000003E-3"/>
    <n v="-3964.2488750000002"/>
    <n v="-3523776.7777777771"/>
    <n v="2025"/>
    <x v="8"/>
    <n v="11"/>
    <s v="Q4"/>
  </r>
  <r>
    <s v="ORD-02497"/>
    <d v="2025-09-13T00:00:00"/>
    <s v="CUST-1577"/>
    <s v="Sneha Patel"/>
    <x v="3"/>
    <x v="16"/>
    <x v="3"/>
    <s v="Andhra Pradesh"/>
    <s v="Visakhapatnam"/>
    <n v="3"/>
    <n v="33723.230000000003"/>
    <n v="0"/>
    <n v="87028.13"/>
    <x v="1"/>
    <x v="1"/>
    <x v="0"/>
    <n v="0"/>
    <n v="0"/>
    <n v="0"/>
    <n v="-87028.13"/>
    <e v="#DIV/0!"/>
    <n v="2025"/>
    <x v="2"/>
    <n v="9"/>
    <s v="Q3"/>
  </r>
  <r>
    <s v="ORD-02498"/>
    <d v="2025-07-02T00:00:00"/>
    <s v="CUST-1176"/>
    <s v="Kiran Patel"/>
    <x v="4"/>
    <x v="19"/>
    <x v="3"/>
    <s v="Karnataka"/>
    <s v="Mysuru"/>
    <n v="2"/>
    <n v="836.56"/>
    <n v="0.1"/>
    <n v="1167.02"/>
    <x v="2"/>
    <x v="1"/>
    <x v="1"/>
    <n v="0.2"/>
    <n v="2.0000000000000004E-2"/>
    <n v="4.000000000000001E-3"/>
    <n v="-1167.0160000000001"/>
    <n v="-291753.99999999994"/>
    <n v="2025"/>
    <x v="4"/>
    <n v="7"/>
    <s v="Q3"/>
  </r>
  <r>
    <s v="ORD-02499"/>
    <d v="2025-04-27T00:00:00"/>
    <s v="CUST-1047"/>
    <s v="Rohan Kumar"/>
    <x v="3"/>
    <x v="3"/>
    <x v="0"/>
    <s v="Haryana"/>
    <s v="Gurugram"/>
    <n v="2"/>
    <n v="58952.88"/>
    <n v="0.1"/>
    <n v="88131"/>
    <x v="4"/>
    <x v="0"/>
    <x v="1"/>
    <n v="0.2"/>
    <n v="2.0000000000000004E-2"/>
    <n v="4.000000000000001E-3"/>
    <n v="-88130.995999999999"/>
    <n v="-22032748.999999996"/>
    <n v="2025"/>
    <x v="0"/>
    <n v="4"/>
    <s v="Q2"/>
  </r>
  <r>
    <s v="ORD-02500"/>
    <d v="2025-10-09T00:00:00"/>
    <s v="CUST-2242"/>
    <s v="Aarav Nair"/>
    <x v="2"/>
    <x v="20"/>
    <x v="4"/>
    <s v="Bihar"/>
    <s v="Patna"/>
    <n v="3"/>
    <n v="5802.43"/>
    <n v="0.05"/>
    <n v="12188.43"/>
    <x v="1"/>
    <x v="1"/>
    <x v="1"/>
    <n v="0.15000000000000002"/>
    <n v="7.5000000000000015E-3"/>
    <n v="1.1250000000000003E-3"/>
    <n v="-12188.428875"/>
    <n v="-10834158.999999996"/>
    <n v="2025"/>
    <x v="10"/>
    <n v="10"/>
    <s v="Q4"/>
  </r>
  <r>
    <s v="ORD-02501"/>
    <d v="2025-07-15T00:00:00"/>
    <s v="CUST-2245"/>
    <s v="Rahul Nair"/>
    <x v="0"/>
    <x v="5"/>
    <x v="4"/>
    <s v="West Bengal"/>
    <s v="Kolkata"/>
    <n v="1"/>
    <n v="13256.7"/>
    <n v="0.2"/>
    <n v="6830.99"/>
    <x v="3"/>
    <x v="1"/>
    <x v="2"/>
    <n v="0.2"/>
    <n v="4.0000000000000008E-2"/>
    <n v="8.0000000000000019E-3"/>
    <n v="-6830.982"/>
    <n v="-853872.74999999977"/>
    <n v="2025"/>
    <x v="4"/>
    <n v="7"/>
    <s v="Q3"/>
  </r>
  <r>
    <s v="ORD-02502"/>
    <d v="2025-02-03T00:00:00"/>
    <s v="CUST-2035"/>
    <s v="Sneha Reddy"/>
    <x v="4"/>
    <x v="22"/>
    <x v="2"/>
    <s v="Gujarat"/>
    <s v="Surat"/>
    <n v="1"/>
    <n v="5683.53"/>
    <n v="0.1"/>
    <n v="3473.3"/>
    <x v="4"/>
    <x v="1"/>
    <x v="2"/>
    <n v="0.1"/>
    <n v="1.0000000000000002E-2"/>
    <n v="1.0000000000000002E-3"/>
    <n v="-3473.299"/>
    <n v="-3473298.9999999991"/>
    <n v="2025"/>
    <x v="11"/>
    <n v="2"/>
    <s v="Q1"/>
  </r>
  <r>
    <s v="ORD-02503"/>
    <d v="2025-02-21T00:00:00"/>
    <s v="CUST-1190"/>
    <s v="Priya Reddy"/>
    <x v="3"/>
    <x v="16"/>
    <x v="2"/>
    <s v="Gujarat"/>
    <s v="Surat"/>
    <n v="2"/>
    <n v="38319.47"/>
    <n v="0.1"/>
    <n v="45196.62"/>
    <x v="1"/>
    <x v="0"/>
    <x v="1"/>
    <n v="0.2"/>
    <n v="2.0000000000000004E-2"/>
    <n v="4.000000000000001E-3"/>
    <n v="-45196.616000000002"/>
    <n v="-11299153.999999998"/>
    <n v="2025"/>
    <x v="11"/>
    <n v="2"/>
    <s v="Q1"/>
  </r>
  <r>
    <s v="ORD-02504"/>
    <d v="2025-04-22T00:00:00"/>
    <s v="CUST-1900"/>
    <s v="Arjun Verma"/>
    <x v="2"/>
    <x v="20"/>
    <x v="3"/>
    <s v="Karnataka"/>
    <s v="Mysuru"/>
    <n v="4"/>
    <n v="6978.41"/>
    <n v="0"/>
    <n v="23125.89"/>
    <x v="1"/>
    <x v="0"/>
    <x v="1"/>
    <n v="0"/>
    <n v="0"/>
    <n v="0"/>
    <n v="-23125.89"/>
    <e v="#DIV/0!"/>
    <n v="2025"/>
    <x v="0"/>
    <n v="4"/>
    <s v="Q2"/>
  </r>
  <r>
    <s v="ORD-02505"/>
    <d v="2025-09-09T00:00:00"/>
    <s v="CUST-1086"/>
    <s v="Meera Singh"/>
    <x v="2"/>
    <x v="8"/>
    <x v="2"/>
    <s v="Goa"/>
    <s v="Panaji"/>
    <n v="3"/>
    <n v="2234.7800000000002"/>
    <n v="0.15"/>
    <n v="4901.7700000000004"/>
    <x v="1"/>
    <x v="1"/>
    <x v="0"/>
    <n v="0.44999999999999996"/>
    <n v="6.7499999999999991E-2"/>
    <n v="3.0374999999999992E-2"/>
    <n v="-4901.7396250000002"/>
    <n v="-161374.14403292185"/>
    <n v="2025"/>
    <x v="2"/>
    <n v="9"/>
    <s v="Q3"/>
  </r>
  <r>
    <s v="ORD-02506"/>
    <d v="2025-03-23T00:00:00"/>
    <s v="CUST-1545"/>
    <s v="Rahul Singh"/>
    <x v="0"/>
    <x v="5"/>
    <x v="3"/>
    <s v="Andhra Pradesh"/>
    <s v="Visakhapatnam"/>
    <n v="1"/>
    <n v="14188.54"/>
    <n v="0.15"/>
    <n v="8200.59"/>
    <x v="1"/>
    <x v="2"/>
    <x v="1"/>
    <n v="0.15"/>
    <n v="2.2499999999999999E-2"/>
    <n v="3.375E-3"/>
    <n v="-8200.5866249999999"/>
    <n v="-2429803.4444444445"/>
    <n v="2025"/>
    <x v="3"/>
    <n v="3"/>
    <s v="Q1"/>
  </r>
  <r>
    <s v="ORD-02507"/>
    <d v="2025-08-20T00:00:00"/>
    <s v="CUST-1607"/>
    <s v="Isha Rao"/>
    <x v="0"/>
    <x v="11"/>
    <x v="4"/>
    <s v="Bihar"/>
    <s v="Gaya"/>
    <n v="1"/>
    <n v="10758.3"/>
    <n v="0"/>
    <n v="7569.99"/>
    <x v="1"/>
    <x v="2"/>
    <x v="2"/>
    <n v="0"/>
    <n v="0"/>
    <n v="0"/>
    <n v="-7569.99"/>
    <e v="#DIV/0!"/>
    <n v="2025"/>
    <x v="7"/>
    <n v="8"/>
    <s v="Q3"/>
  </r>
  <r>
    <s v="ORD-02508"/>
    <d v="2025-08-15T00:00:00"/>
    <s v="CUST-1330"/>
    <s v="Aarav Nair"/>
    <x v="1"/>
    <x v="7"/>
    <x v="2"/>
    <s v="Goa"/>
    <s v="Panaji"/>
    <n v="2"/>
    <n v="4885.43"/>
    <n v="0.1"/>
    <n v="7143.45"/>
    <x v="1"/>
    <x v="0"/>
    <x v="2"/>
    <n v="0.2"/>
    <n v="2.0000000000000004E-2"/>
    <n v="4.000000000000001E-3"/>
    <n v="-7143.4459999999999"/>
    <n v="-1785861.4999999995"/>
    <n v="2025"/>
    <x v="7"/>
    <n v="8"/>
    <s v="Q3"/>
  </r>
  <r>
    <s v="ORD-02509"/>
    <d v="2025-08-21T00:00:00"/>
    <s v="CUST-1419"/>
    <s v="Kiran Sharma"/>
    <x v="4"/>
    <x v="19"/>
    <x v="3"/>
    <s v="Andhra Pradesh"/>
    <s v="Vijayawada"/>
    <n v="3"/>
    <n v="7536.33"/>
    <n v="0.1"/>
    <n v="14908.75"/>
    <x v="1"/>
    <x v="1"/>
    <x v="2"/>
    <n v="0.30000000000000004"/>
    <n v="3.0000000000000006E-2"/>
    <n v="9.0000000000000028E-3"/>
    <n v="-14908.741"/>
    <n v="-1656526.7777777773"/>
    <n v="2025"/>
    <x v="7"/>
    <n v="8"/>
    <s v="Q3"/>
  </r>
  <r>
    <s v="ORD-02510"/>
    <d v="2025-08-09T00:00:00"/>
    <s v="CUST-2205"/>
    <s v="Neha Singh"/>
    <x v="3"/>
    <x v="13"/>
    <x v="4"/>
    <s v="Bihar"/>
    <s v="Gaya"/>
    <n v="2"/>
    <n v="64906.34"/>
    <n v="0.05"/>
    <n v="102438.21"/>
    <x v="0"/>
    <x v="2"/>
    <x v="2"/>
    <n v="0.1"/>
    <n v="5.000000000000001E-3"/>
    <n v="5.0000000000000012E-4"/>
    <n v="-102438.20950000001"/>
    <n v="-204876418.99999997"/>
    <n v="2025"/>
    <x v="7"/>
    <n v="8"/>
    <s v="Q3"/>
  </r>
  <r>
    <s v="ORD-02511"/>
    <d v="2025-02-11T00:00:00"/>
    <s v="CUST-2019"/>
    <s v="Rohan Singh"/>
    <x v="3"/>
    <x v="16"/>
    <x v="3"/>
    <s v="Telangana"/>
    <s v="Warangal"/>
    <n v="1"/>
    <n v="38858.639999999999"/>
    <n v="0.05"/>
    <n v="25944.27"/>
    <x v="4"/>
    <x v="1"/>
    <x v="1"/>
    <n v="0.05"/>
    <n v="2.5000000000000005E-3"/>
    <n v="1.2500000000000003E-4"/>
    <n v="-25944.269875000002"/>
    <n v="-207554158.99999997"/>
    <n v="2025"/>
    <x v="11"/>
    <n v="2"/>
    <s v="Q1"/>
  </r>
  <r>
    <s v="ORD-02512"/>
    <d v="2025-01-21T00:00:00"/>
    <s v="CUST-2308"/>
    <s v="Ananya Singh"/>
    <x v="1"/>
    <x v="9"/>
    <x v="2"/>
    <s v="Goa"/>
    <s v="Margao"/>
    <n v="1"/>
    <n v="1221.58"/>
    <n v="0"/>
    <n v="924.94"/>
    <x v="0"/>
    <x v="1"/>
    <x v="2"/>
    <n v="0"/>
    <n v="0"/>
    <n v="0"/>
    <n v="-924.94"/>
    <e v="#DIV/0!"/>
    <n v="2025"/>
    <x v="5"/>
    <n v="1"/>
    <s v="Q1"/>
  </r>
  <r>
    <s v="ORD-02513"/>
    <d v="2025-02-11T00:00:00"/>
    <s v="CUST-1535"/>
    <s v="Isha Nair"/>
    <x v="3"/>
    <x v="16"/>
    <x v="2"/>
    <s v="Gujarat"/>
    <s v="Surat"/>
    <n v="4"/>
    <n v="33484.129999999997"/>
    <n v="0"/>
    <n v="112083.09"/>
    <x v="1"/>
    <x v="1"/>
    <x v="2"/>
    <n v="0"/>
    <n v="0"/>
    <n v="0"/>
    <n v="-112083.09"/>
    <e v="#DIV/0!"/>
    <n v="2025"/>
    <x v="11"/>
    <n v="2"/>
    <s v="Q1"/>
  </r>
  <r>
    <s v="ORD-02514"/>
    <d v="2025-04-23T00:00:00"/>
    <s v="CUST-2073"/>
    <s v="Rahul Verma"/>
    <x v="4"/>
    <x v="19"/>
    <x v="2"/>
    <s v="Gujarat"/>
    <s v="Ahmedabad"/>
    <n v="1"/>
    <n v="6544.44"/>
    <n v="0"/>
    <n v="4652.96"/>
    <x v="0"/>
    <x v="1"/>
    <x v="1"/>
    <n v="0"/>
    <n v="0"/>
    <n v="0"/>
    <n v="-4652.96"/>
    <e v="#DIV/0!"/>
    <n v="2025"/>
    <x v="0"/>
    <n v="4"/>
    <s v="Q2"/>
  </r>
  <r>
    <s v="ORD-02515"/>
    <d v="2025-04-15T00:00:00"/>
    <s v="CUST-1844"/>
    <s v="Priya Gupta"/>
    <x v="2"/>
    <x v="2"/>
    <x v="3"/>
    <s v="Andhra Pradesh"/>
    <s v="Visakhapatnam"/>
    <n v="1"/>
    <n v="5510.78"/>
    <n v="0.1"/>
    <n v="3901.89"/>
    <x v="1"/>
    <x v="2"/>
    <x v="2"/>
    <n v="0.1"/>
    <n v="1.0000000000000002E-2"/>
    <n v="1.0000000000000002E-3"/>
    <n v="-3901.8889999999997"/>
    <n v="-3901888.9999999986"/>
    <n v="2025"/>
    <x v="0"/>
    <n v="4"/>
    <s v="Q2"/>
  </r>
  <r>
    <s v="ORD-02516"/>
    <d v="2025-07-11T00:00:00"/>
    <s v="CUST-1733"/>
    <s v="Ananya Gupta"/>
    <x v="2"/>
    <x v="10"/>
    <x v="2"/>
    <s v="Goa"/>
    <s v="Panaji"/>
    <n v="3"/>
    <n v="403.37"/>
    <n v="0.1"/>
    <n v="858.23"/>
    <x v="1"/>
    <x v="1"/>
    <x v="1"/>
    <n v="0.30000000000000004"/>
    <n v="3.0000000000000006E-2"/>
    <n v="9.0000000000000028E-3"/>
    <n v="-858.221"/>
    <n v="-95357.888888888861"/>
    <n v="2025"/>
    <x v="4"/>
    <n v="7"/>
    <s v="Q3"/>
  </r>
  <r>
    <s v="ORD-02517"/>
    <d v="2025-01-17T00:00:00"/>
    <s v="CUST-2026"/>
    <s v="Arjun Verma"/>
    <x v="3"/>
    <x v="13"/>
    <x v="4"/>
    <s v="Bihar"/>
    <s v="Patna"/>
    <n v="5"/>
    <n v="33569.22"/>
    <n v="0.15"/>
    <n v="101509.34"/>
    <x v="2"/>
    <x v="1"/>
    <x v="1"/>
    <n v="0.75"/>
    <n v="0.11249999999999999"/>
    <n v="8.4374999999999992E-2"/>
    <n v="-101509.25562499999"/>
    <n v="-1203072.6592592592"/>
    <n v="2025"/>
    <x v="5"/>
    <n v="1"/>
    <s v="Q1"/>
  </r>
  <r>
    <s v="ORD-02518"/>
    <d v="2025-04-30T00:00:00"/>
    <s v="CUST-1868"/>
    <s v="Vikram Verma"/>
    <x v="3"/>
    <x v="14"/>
    <x v="3"/>
    <s v="Andhra Pradesh"/>
    <s v="Vijayawada"/>
    <n v="2"/>
    <n v="16437.400000000001"/>
    <n v="0.05"/>
    <n v="25401.25"/>
    <x v="2"/>
    <x v="1"/>
    <x v="1"/>
    <n v="0.1"/>
    <n v="5.000000000000001E-3"/>
    <n v="5.0000000000000012E-4"/>
    <n v="-25401.249500000002"/>
    <n v="-50802498.999999993"/>
    <n v="2025"/>
    <x v="0"/>
    <n v="4"/>
    <s v="Q2"/>
  </r>
  <r>
    <s v="ORD-02519"/>
    <d v="2025-05-09T00:00:00"/>
    <s v="CUST-1154"/>
    <s v="Priya Joshi"/>
    <x v="2"/>
    <x v="10"/>
    <x v="3"/>
    <s v="Telangana"/>
    <s v="Warangal"/>
    <n v="2"/>
    <n v="6174.42"/>
    <n v="0.05"/>
    <n v="8885.61"/>
    <x v="1"/>
    <x v="1"/>
    <x v="1"/>
    <n v="0.1"/>
    <n v="5.000000000000001E-3"/>
    <n v="5.0000000000000012E-4"/>
    <n v="-8885.6095000000005"/>
    <n v="-17771218.999999996"/>
    <n v="2025"/>
    <x v="6"/>
    <n v="5"/>
    <s v="Q2"/>
  </r>
  <r>
    <s v="ORD-02520"/>
    <d v="2025-05-10T00:00:00"/>
    <s v="CUST-1145"/>
    <s v="Rohan Gupta"/>
    <x v="4"/>
    <x v="24"/>
    <x v="3"/>
    <s v="Tamil Nadu"/>
    <s v="Chennai"/>
    <n v="1"/>
    <n v="1799.7"/>
    <n v="0"/>
    <n v="1393.78"/>
    <x v="1"/>
    <x v="1"/>
    <x v="2"/>
    <n v="0"/>
    <n v="0"/>
    <n v="0"/>
    <n v="-1393.78"/>
    <e v="#DIV/0!"/>
    <n v="2025"/>
    <x v="6"/>
    <n v="5"/>
    <s v="Q2"/>
  </r>
  <r>
    <s v="ORD-02521"/>
    <d v="2025-03-01T00:00:00"/>
    <s v="CUST-2323"/>
    <s v="Isha Sharma"/>
    <x v="4"/>
    <x v="24"/>
    <x v="0"/>
    <s v="Punjab"/>
    <s v="Ludhiana"/>
    <n v="1"/>
    <n v="6164.88"/>
    <n v="0.15"/>
    <n v="3781"/>
    <x v="1"/>
    <x v="1"/>
    <x v="2"/>
    <n v="0.15"/>
    <n v="2.2499999999999999E-2"/>
    <n v="3.375E-3"/>
    <n v="-3780.9966250000002"/>
    <n v="-1120295.2962962964"/>
    <n v="2025"/>
    <x v="3"/>
    <n v="3"/>
    <s v="Q1"/>
  </r>
  <r>
    <s v="ORD-02522"/>
    <d v="2025-02-17T00:00:00"/>
    <s v="CUST-2339"/>
    <s v="Neha Nair"/>
    <x v="3"/>
    <x v="14"/>
    <x v="0"/>
    <s v="Haryana"/>
    <s v="Faridabad"/>
    <n v="1"/>
    <n v="18394.95"/>
    <n v="0.05"/>
    <n v="11243.36"/>
    <x v="4"/>
    <x v="1"/>
    <x v="2"/>
    <n v="0.05"/>
    <n v="2.5000000000000005E-3"/>
    <n v="1.2500000000000003E-4"/>
    <n v="-11243.359875"/>
    <n v="-89946878.999999985"/>
    <n v="2025"/>
    <x v="11"/>
    <n v="2"/>
    <s v="Q1"/>
  </r>
  <r>
    <s v="ORD-02523"/>
    <d v="2025-01-29T00:00:00"/>
    <s v="CUST-1726"/>
    <s v="Aarav Nair"/>
    <x v="3"/>
    <x v="13"/>
    <x v="0"/>
    <s v="Uttar Pradesh"/>
    <s v="Noida"/>
    <n v="2"/>
    <n v="24140.43"/>
    <n v="0.1"/>
    <n v="34830.480000000003"/>
    <x v="1"/>
    <x v="1"/>
    <x v="1"/>
    <n v="0.2"/>
    <n v="2.0000000000000004E-2"/>
    <n v="4.000000000000001E-3"/>
    <n v="-34830.476000000002"/>
    <n v="-8707618.9999999981"/>
    <n v="2025"/>
    <x v="5"/>
    <n v="1"/>
    <s v="Q1"/>
  </r>
  <r>
    <s v="ORD-02524"/>
    <d v="2025-04-07T00:00:00"/>
    <s v="CUST-1807"/>
    <s v="Sneha Gupta"/>
    <x v="3"/>
    <x v="3"/>
    <x v="2"/>
    <s v="Goa"/>
    <s v="Margao"/>
    <n v="1"/>
    <n v="61225.51"/>
    <n v="0"/>
    <n v="43420.33"/>
    <x v="2"/>
    <x v="0"/>
    <x v="1"/>
    <n v="0"/>
    <n v="0"/>
    <n v="0"/>
    <n v="-43420.33"/>
    <e v="#DIV/0!"/>
    <n v="2025"/>
    <x v="0"/>
    <n v="4"/>
    <s v="Q2"/>
  </r>
  <r>
    <s v="ORD-02525"/>
    <d v="2025-01-10T00:00:00"/>
    <s v="CUST-1538"/>
    <s v="Arjun Kumar"/>
    <x v="4"/>
    <x v="24"/>
    <x v="2"/>
    <s v="Maharashtra"/>
    <s v="Nagpur"/>
    <n v="3"/>
    <n v="2543.81"/>
    <n v="0.05"/>
    <n v="5641.86"/>
    <x v="1"/>
    <x v="1"/>
    <x v="1"/>
    <n v="0.15000000000000002"/>
    <n v="7.5000000000000015E-3"/>
    <n v="1.1250000000000003E-3"/>
    <n v="-5641.8588749999999"/>
    <n v="-5014985.6666666651"/>
    <n v="2025"/>
    <x v="5"/>
    <n v="1"/>
    <s v="Q1"/>
  </r>
  <r>
    <s v="ORD-02526"/>
    <d v="2025-08-30T00:00:00"/>
    <s v="CUST-1918"/>
    <s v="Neha Sharma"/>
    <x v="3"/>
    <x v="3"/>
    <x v="2"/>
    <s v="Maharashtra"/>
    <s v="Pune"/>
    <n v="1"/>
    <n v="7532.68"/>
    <n v="0.05"/>
    <n v="6125.9"/>
    <x v="2"/>
    <x v="1"/>
    <x v="1"/>
    <n v="0.05"/>
    <n v="2.5000000000000005E-3"/>
    <n v="1.2500000000000003E-4"/>
    <n v="-6125.8998750000001"/>
    <n v="-49007198.999999993"/>
    <n v="2025"/>
    <x v="7"/>
    <n v="8"/>
    <s v="Q3"/>
  </r>
  <r>
    <s v="ORD-02527"/>
    <d v="2025-11-10T00:00:00"/>
    <s v="CUST-1715"/>
    <s v="Neha Reddy"/>
    <x v="3"/>
    <x v="3"/>
    <x v="2"/>
    <s v="Rajasthan"/>
    <s v="Udaipur"/>
    <n v="2"/>
    <n v="5899.59"/>
    <n v="0"/>
    <n v="9877"/>
    <x v="3"/>
    <x v="1"/>
    <x v="1"/>
    <n v="0"/>
    <n v="0"/>
    <n v="0"/>
    <n v="-9877"/>
    <e v="#DIV/0!"/>
    <n v="2025"/>
    <x v="8"/>
    <n v="11"/>
    <s v="Q4"/>
  </r>
  <r>
    <s v="ORD-02528"/>
    <d v="2025-08-20T00:00:00"/>
    <s v="CUST-1344"/>
    <s v="Aarav Sharma"/>
    <x v="3"/>
    <x v="16"/>
    <x v="3"/>
    <s v="Karnataka"/>
    <s v="Mysuru"/>
    <n v="2"/>
    <n v="33543.06"/>
    <n v="0.1"/>
    <n v="47312.22"/>
    <x v="0"/>
    <x v="1"/>
    <x v="2"/>
    <n v="0.2"/>
    <n v="2.0000000000000004E-2"/>
    <n v="4.000000000000001E-3"/>
    <n v="-47312.216"/>
    <n v="-11828053.999999998"/>
    <n v="2025"/>
    <x v="7"/>
    <n v="8"/>
    <s v="Q3"/>
  </r>
  <r>
    <s v="ORD-02529"/>
    <d v="2025-10-04T00:00:00"/>
    <s v="CUST-1954"/>
    <s v="Vikram Patel"/>
    <x v="0"/>
    <x v="11"/>
    <x v="3"/>
    <s v="Tamil Nadu"/>
    <s v="Coimbatore"/>
    <n v="2"/>
    <n v="11801.61"/>
    <n v="0.05"/>
    <n v="15228.37"/>
    <x v="1"/>
    <x v="1"/>
    <x v="1"/>
    <n v="0.1"/>
    <n v="5.000000000000001E-3"/>
    <n v="5.0000000000000012E-4"/>
    <n v="-15228.369500000001"/>
    <n v="-30456738.999999993"/>
    <n v="2025"/>
    <x v="10"/>
    <n v="10"/>
    <s v="Q4"/>
  </r>
  <r>
    <s v="ORD-02530"/>
    <d v="2025-10-11T00:00:00"/>
    <s v="CUST-2053"/>
    <s v="Kiran Nair"/>
    <x v="4"/>
    <x v="19"/>
    <x v="1"/>
    <s v="Madhya Pradesh"/>
    <s v="Bhopal"/>
    <n v="1"/>
    <n v="3282"/>
    <n v="0.05"/>
    <n v="2351.66"/>
    <x v="1"/>
    <x v="1"/>
    <x v="2"/>
    <n v="0.05"/>
    <n v="2.5000000000000005E-3"/>
    <n v="1.2500000000000003E-4"/>
    <n v="-2351.6598749999998"/>
    <n v="-18813278.999999993"/>
    <n v="2025"/>
    <x v="10"/>
    <n v="10"/>
    <s v="Q4"/>
  </r>
  <r>
    <s v="ORD-02531"/>
    <d v="2025-07-22T00:00:00"/>
    <s v="CUST-2139"/>
    <s v="Neha Verma"/>
    <x v="2"/>
    <x v="23"/>
    <x v="2"/>
    <s v="Maharashtra"/>
    <s v="Pune"/>
    <n v="3"/>
    <n v="4955.71"/>
    <n v="0.1"/>
    <n v="9599.94"/>
    <x v="1"/>
    <x v="1"/>
    <x v="2"/>
    <n v="0.30000000000000004"/>
    <n v="3.0000000000000006E-2"/>
    <n v="9.0000000000000028E-3"/>
    <n v="-9599.9310000000005"/>
    <n v="-1066658.9999999998"/>
    <n v="2025"/>
    <x v="4"/>
    <n v="7"/>
    <s v="Q3"/>
  </r>
  <r>
    <s v="ORD-02532"/>
    <d v="2025-09-04T00:00:00"/>
    <s v="CUST-2290"/>
    <s v="Rohan Singh"/>
    <x v="3"/>
    <x v="13"/>
    <x v="0"/>
    <s v="Haryana"/>
    <s v="Gurugram"/>
    <n v="1"/>
    <n v="5375.64"/>
    <n v="0.05"/>
    <n v="3951.05"/>
    <x v="0"/>
    <x v="0"/>
    <x v="1"/>
    <n v="0.05"/>
    <n v="2.5000000000000005E-3"/>
    <n v="1.2500000000000003E-4"/>
    <n v="-3951.0498750000002"/>
    <n v="-31608398.999999993"/>
    <n v="2025"/>
    <x v="2"/>
    <n v="9"/>
    <s v="Q3"/>
  </r>
  <r>
    <s v="ORD-02533"/>
    <d v="2025-10-17T00:00:00"/>
    <s v="CUST-1482"/>
    <s v="Aarav Gupta"/>
    <x v="0"/>
    <x v="4"/>
    <x v="3"/>
    <s v="Telangana"/>
    <s v="Warangal"/>
    <n v="2"/>
    <n v="15531.89"/>
    <n v="0"/>
    <n v="25166.23"/>
    <x v="0"/>
    <x v="0"/>
    <x v="0"/>
    <n v="0"/>
    <n v="0"/>
    <n v="0"/>
    <n v="-25166.23"/>
    <e v="#DIV/0!"/>
    <n v="2025"/>
    <x v="10"/>
    <n v="10"/>
    <s v="Q4"/>
  </r>
  <r>
    <s v="ORD-02534"/>
    <d v="2025-09-21T00:00:00"/>
    <s v="CUST-2134"/>
    <s v="Meera Joshi"/>
    <x v="0"/>
    <x v="5"/>
    <x v="0"/>
    <s v="Delhi"/>
    <s v="New Delhi"/>
    <n v="2"/>
    <n v="14826.61"/>
    <n v="0.15"/>
    <n v="20386.7"/>
    <x v="0"/>
    <x v="0"/>
    <x v="1"/>
    <n v="0.3"/>
    <n v="4.4999999999999998E-2"/>
    <n v="1.35E-2"/>
    <n v="-20386.6865"/>
    <n v="-1510124.9259259258"/>
    <n v="2025"/>
    <x v="2"/>
    <n v="9"/>
    <s v="Q3"/>
  </r>
  <r>
    <s v="ORD-02535"/>
    <d v="2025-08-02T00:00:00"/>
    <s v="CUST-1405"/>
    <s v="Ananya Patel"/>
    <x v="3"/>
    <x v="18"/>
    <x v="3"/>
    <s v="Tamil Nadu"/>
    <s v="Chennai"/>
    <n v="1"/>
    <n v="64079.01"/>
    <n v="0.05"/>
    <n v="38644.1"/>
    <x v="1"/>
    <x v="1"/>
    <x v="2"/>
    <n v="0.05"/>
    <n v="2.5000000000000005E-3"/>
    <n v="1.2500000000000003E-4"/>
    <n v="-38644.099875"/>
    <n v="-309152798.99999994"/>
    <n v="2025"/>
    <x v="7"/>
    <n v="8"/>
    <s v="Q3"/>
  </r>
  <r>
    <s v="ORD-02536"/>
    <d v="2025-07-19T00:00:00"/>
    <s v="CUST-1717"/>
    <s v="Priya Joshi"/>
    <x v="3"/>
    <x v="13"/>
    <x v="3"/>
    <s v="Telangana"/>
    <s v="Hyderabad"/>
    <n v="2"/>
    <n v="60968.07"/>
    <n v="0.15"/>
    <n v="74305.960000000006"/>
    <x v="4"/>
    <x v="0"/>
    <x v="0"/>
    <n v="0.3"/>
    <n v="4.4999999999999998E-2"/>
    <n v="1.35E-2"/>
    <n v="-74305.946500000005"/>
    <n v="-5504144.1851851856"/>
    <n v="2025"/>
    <x v="4"/>
    <n v="7"/>
    <s v="Q3"/>
  </r>
  <r>
    <s v="ORD-02537"/>
    <d v="2025-03-20T00:00:00"/>
    <s v="CUST-1763"/>
    <s v="Neha Patel"/>
    <x v="2"/>
    <x v="20"/>
    <x v="1"/>
    <s v="Chhattisgarh"/>
    <s v="Bilaspur"/>
    <n v="2"/>
    <n v="2750.9"/>
    <n v="0.1"/>
    <n v="3572.16"/>
    <x v="4"/>
    <x v="1"/>
    <x v="1"/>
    <n v="0.2"/>
    <n v="2.0000000000000004E-2"/>
    <n v="4.000000000000001E-3"/>
    <n v="-3572.1559999999999"/>
    <n v="-893038.99999999977"/>
    <n v="2025"/>
    <x v="3"/>
    <n v="3"/>
    <s v="Q1"/>
  </r>
  <r>
    <s v="ORD-02538"/>
    <d v="2025-12-09T00:00:00"/>
    <s v="CUST-2158"/>
    <s v="Vikram Singh"/>
    <x v="3"/>
    <x v="18"/>
    <x v="2"/>
    <s v="Goa"/>
    <s v="Panaji"/>
    <n v="3"/>
    <n v="26853.99"/>
    <n v="0"/>
    <n v="53870.9"/>
    <x v="3"/>
    <x v="0"/>
    <x v="1"/>
    <n v="0"/>
    <n v="0"/>
    <n v="0"/>
    <n v="-53870.9"/>
    <e v="#DIV/0!"/>
    <n v="2025"/>
    <x v="1"/>
    <n v="12"/>
    <s v="Q4"/>
  </r>
  <r>
    <s v="ORD-02539"/>
    <d v="2025-12-10T00:00:00"/>
    <s v="CUST-2276"/>
    <s v="Kiran Sharma"/>
    <x v="3"/>
    <x v="3"/>
    <x v="3"/>
    <s v="Tamil Nadu"/>
    <s v="Coimbatore"/>
    <n v="3"/>
    <n v="48868.77"/>
    <n v="0.05"/>
    <n v="103974.26"/>
    <x v="2"/>
    <x v="1"/>
    <x v="2"/>
    <n v="0.15000000000000002"/>
    <n v="7.5000000000000015E-3"/>
    <n v="1.1250000000000003E-3"/>
    <n v="-103974.258875"/>
    <n v="-92421563.444444418"/>
    <n v="2025"/>
    <x v="1"/>
    <n v="12"/>
    <s v="Q4"/>
  </r>
  <r>
    <s v="ORD-02540"/>
    <d v="2025-06-22T00:00:00"/>
    <s v="CUST-1513"/>
    <s v="Ananya Rao"/>
    <x v="0"/>
    <x v="11"/>
    <x v="3"/>
    <s v="Karnataka"/>
    <s v="Bengaluru"/>
    <n v="1"/>
    <n v="3019.63"/>
    <n v="0"/>
    <n v="2091.2800000000002"/>
    <x v="1"/>
    <x v="2"/>
    <x v="2"/>
    <n v="0"/>
    <n v="0"/>
    <n v="0"/>
    <n v="-2091.2800000000002"/>
    <e v="#DIV/0!"/>
    <n v="2025"/>
    <x v="9"/>
    <n v="6"/>
    <s v="Q2"/>
  </r>
  <r>
    <s v="ORD-02541"/>
    <d v="2025-03-10T00:00:00"/>
    <s v="CUST-2529"/>
    <s v="Aarav Patel"/>
    <x v="1"/>
    <x v="7"/>
    <x v="2"/>
    <s v="Gujarat"/>
    <s v="Surat"/>
    <n v="1"/>
    <n v="1741.57"/>
    <n v="0.05"/>
    <n v="1175.22"/>
    <x v="3"/>
    <x v="1"/>
    <x v="1"/>
    <n v="0.05"/>
    <n v="2.5000000000000005E-3"/>
    <n v="1.2500000000000003E-4"/>
    <n v="-1175.219875"/>
    <n v="-9401758.9999999981"/>
    <n v="2025"/>
    <x v="3"/>
    <n v="3"/>
    <s v="Q1"/>
  </r>
  <r>
    <s v="ORD-02542"/>
    <d v="2025-03-28T00:00:00"/>
    <s v="CUST-1284"/>
    <s v="Aarav Reddy"/>
    <x v="2"/>
    <x v="20"/>
    <x v="3"/>
    <s v="Andhra Pradesh"/>
    <s v="Vijayawada"/>
    <n v="1"/>
    <n v="1182.3699999999999"/>
    <n v="0.1"/>
    <n v="818.18"/>
    <x v="4"/>
    <x v="1"/>
    <x v="1"/>
    <n v="0.1"/>
    <n v="1.0000000000000002E-2"/>
    <n v="1.0000000000000002E-3"/>
    <n v="-818.17899999999997"/>
    <n v="-818178.99999999977"/>
    <n v="2025"/>
    <x v="3"/>
    <n v="3"/>
    <s v="Q1"/>
  </r>
  <r>
    <s v="ORD-02543"/>
    <d v="2025-04-11T00:00:00"/>
    <s v="CUST-1726"/>
    <s v="Vikram Rao"/>
    <x v="2"/>
    <x v="8"/>
    <x v="4"/>
    <s v="West Bengal"/>
    <s v="Durgapur"/>
    <n v="5"/>
    <n v="3402.25"/>
    <n v="0"/>
    <n v="14295.17"/>
    <x v="2"/>
    <x v="1"/>
    <x v="1"/>
    <n v="0"/>
    <n v="0"/>
    <n v="0"/>
    <n v="-14295.17"/>
    <e v="#DIV/0!"/>
    <n v="2025"/>
    <x v="0"/>
    <n v="4"/>
    <s v="Q2"/>
  </r>
  <r>
    <s v="ORD-02544"/>
    <d v="2025-01-08T00:00:00"/>
    <s v="CUST-1124"/>
    <s v="Meera Sharma"/>
    <x v="2"/>
    <x v="23"/>
    <x v="3"/>
    <s v="Karnataka"/>
    <s v="Bengaluru"/>
    <n v="1"/>
    <n v="4043.23"/>
    <n v="0"/>
    <n v="2957.08"/>
    <x v="1"/>
    <x v="0"/>
    <x v="2"/>
    <n v="0"/>
    <n v="0"/>
    <n v="0"/>
    <n v="-2957.08"/>
    <e v="#DIV/0!"/>
    <n v="2025"/>
    <x v="5"/>
    <n v="1"/>
    <s v="Q1"/>
  </r>
  <r>
    <s v="ORD-02545"/>
    <d v="2025-11-29T00:00:00"/>
    <s v="CUST-2221"/>
    <s v="Aarav Sharma"/>
    <x v="2"/>
    <x v="8"/>
    <x v="3"/>
    <s v="Karnataka"/>
    <s v="Bengaluru"/>
    <n v="2"/>
    <n v="1793.66"/>
    <n v="0.05"/>
    <n v="2591.5100000000002"/>
    <x v="2"/>
    <x v="1"/>
    <x v="0"/>
    <n v="0.1"/>
    <n v="5.000000000000001E-3"/>
    <n v="5.0000000000000012E-4"/>
    <n v="-2591.5095000000001"/>
    <n v="-5183018.9999999991"/>
    <n v="2025"/>
    <x v="8"/>
    <n v="11"/>
    <s v="Q4"/>
  </r>
  <r>
    <s v="ORD-02546"/>
    <d v="2025-07-19T00:00:00"/>
    <s v="CUST-2426"/>
    <s v="Priya Nair"/>
    <x v="3"/>
    <x v="14"/>
    <x v="0"/>
    <s v="Haryana"/>
    <s v="Gurugram"/>
    <n v="2"/>
    <n v="3191.11"/>
    <n v="0.05"/>
    <n v="5012.74"/>
    <x v="3"/>
    <x v="1"/>
    <x v="0"/>
    <n v="0.1"/>
    <n v="5.000000000000001E-3"/>
    <n v="5.0000000000000012E-4"/>
    <n v="-5012.7394999999997"/>
    <n v="-10025478.999999996"/>
    <n v="2025"/>
    <x v="4"/>
    <n v="7"/>
    <s v="Q3"/>
  </r>
  <r>
    <s v="ORD-02547"/>
    <d v="2025-03-28T00:00:00"/>
    <s v="CUST-2556"/>
    <s v="Arjun Rao"/>
    <x v="4"/>
    <x v="22"/>
    <x v="2"/>
    <s v="Rajasthan"/>
    <s v="Udaipur"/>
    <n v="2"/>
    <n v="6614.52"/>
    <n v="0.1"/>
    <n v="8712.0499999999993"/>
    <x v="4"/>
    <x v="1"/>
    <x v="0"/>
    <n v="0.2"/>
    <n v="2.0000000000000004E-2"/>
    <n v="4.000000000000001E-3"/>
    <n v="-8712.0459999999985"/>
    <n v="-2178011.4999999991"/>
    <n v="2025"/>
    <x v="3"/>
    <n v="3"/>
    <s v="Q1"/>
  </r>
  <r>
    <s v="ORD-02548"/>
    <d v="2025-02-12T00:00:00"/>
    <s v="CUST-2356"/>
    <s v="Sneha Patel"/>
    <x v="3"/>
    <x v="3"/>
    <x v="0"/>
    <s v="Punjab"/>
    <s v="Amritsar"/>
    <n v="1"/>
    <n v="2770.33"/>
    <n v="0.1"/>
    <n v="1796.19"/>
    <x v="0"/>
    <x v="0"/>
    <x v="1"/>
    <n v="0.1"/>
    <n v="1.0000000000000002E-2"/>
    <n v="1.0000000000000002E-3"/>
    <n v="-1796.1890000000001"/>
    <n v="-1796188.9999999998"/>
    <n v="2025"/>
    <x v="11"/>
    <n v="2"/>
    <s v="Q1"/>
  </r>
  <r>
    <s v="ORD-02549"/>
    <d v="2025-04-19T00:00:00"/>
    <s v="CUST-2493"/>
    <s v="Sneha Singh"/>
    <x v="0"/>
    <x v="11"/>
    <x v="3"/>
    <s v="Karnataka"/>
    <s v="Bengaluru"/>
    <n v="1"/>
    <n v="17539.87"/>
    <n v="0.1"/>
    <n v="12520.43"/>
    <x v="0"/>
    <x v="1"/>
    <x v="2"/>
    <n v="0.1"/>
    <n v="1.0000000000000002E-2"/>
    <n v="1.0000000000000002E-3"/>
    <n v="-12520.429"/>
    <n v="-12520428.999999996"/>
    <n v="2025"/>
    <x v="0"/>
    <n v="4"/>
    <s v="Q2"/>
  </r>
  <r>
    <s v="ORD-02550"/>
    <d v="2025-06-01T00:00:00"/>
    <s v="CUST-1314"/>
    <s v="Rahul Reddy"/>
    <x v="1"/>
    <x v="21"/>
    <x v="3"/>
    <s v="Andhra Pradesh"/>
    <s v="Visakhapatnam"/>
    <n v="1"/>
    <n v="1302.6300000000001"/>
    <n v="0.15"/>
    <n v="764.47"/>
    <x v="0"/>
    <x v="1"/>
    <x v="0"/>
    <n v="0.15"/>
    <n v="2.2499999999999999E-2"/>
    <n v="3.375E-3"/>
    <n v="-764.46662500000002"/>
    <n v="-226508.62962962964"/>
    <n v="2025"/>
    <x v="9"/>
    <n v="6"/>
    <s v="Q2"/>
  </r>
  <r>
    <s v="ORD-02551"/>
    <d v="2025-01-17T00:00:00"/>
    <s v="CUST-1610"/>
    <s v="Rohan Singh"/>
    <x v="0"/>
    <x v="11"/>
    <x v="4"/>
    <s v="Bihar"/>
    <s v="Gaya"/>
    <n v="1"/>
    <n v="12185.47"/>
    <n v="0"/>
    <n v="7645.24"/>
    <x v="2"/>
    <x v="1"/>
    <x v="0"/>
    <n v="0"/>
    <n v="0"/>
    <n v="0"/>
    <n v="-7645.24"/>
    <e v="#DIV/0!"/>
    <n v="2025"/>
    <x v="5"/>
    <n v="1"/>
    <s v="Q1"/>
  </r>
  <r>
    <s v="ORD-02552"/>
    <d v="2025-05-13T00:00:00"/>
    <s v="CUST-1066"/>
    <s v="Isha Nair"/>
    <x v="4"/>
    <x v="24"/>
    <x v="2"/>
    <s v="Rajasthan"/>
    <s v="Udaipur"/>
    <n v="1"/>
    <n v="4195.3900000000003"/>
    <n v="0.1"/>
    <n v="2472.98"/>
    <x v="1"/>
    <x v="1"/>
    <x v="1"/>
    <n v="0.1"/>
    <n v="1.0000000000000002E-2"/>
    <n v="1.0000000000000002E-3"/>
    <n v="-2472.9789999999998"/>
    <n v="-2472978.9999999991"/>
    <n v="2025"/>
    <x v="6"/>
    <n v="5"/>
    <s v="Q2"/>
  </r>
  <r>
    <s v="ORD-02553"/>
    <d v="2025-05-28T00:00:00"/>
    <s v="CUST-1245"/>
    <s v="Aarav Joshi"/>
    <x v="0"/>
    <x v="0"/>
    <x v="0"/>
    <s v="Punjab"/>
    <s v="Amritsar"/>
    <n v="1"/>
    <n v="1732.36"/>
    <n v="0.05"/>
    <n v="1138.24"/>
    <x v="2"/>
    <x v="0"/>
    <x v="1"/>
    <n v="0.05"/>
    <n v="2.5000000000000005E-3"/>
    <n v="1.2500000000000003E-4"/>
    <n v="-1138.239875"/>
    <n v="-9105918.9999999981"/>
    <n v="2025"/>
    <x v="6"/>
    <n v="5"/>
    <s v="Q2"/>
  </r>
  <r>
    <s v="ORD-02554"/>
    <d v="2025-10-04T00:00:00"/>
    <s v="CUST-1974"/>
    <s v="Vikram Singh"/>
    <x v="4"/>
    <x v="19"/>
    <x v="0"/>
    <s v="Uttar Pradesh"/>
    <s v="Kanpur"/>
    <n v="2"/>
    <n v="4513.5600000000004"/>
    <n v="0.2"/>
    <n v="5997.05"/>
    <x v="0"/>
    <x v="1"/>
    <x v="1"/>
    <n v="0.4"/>
    <n v="8.0000000000000016E-2"/>
    <n v="3.2000000000000008E-2"/>
    <n v="-5997.018"/>
    <n v="-187406.81249999997"/>
    <n v="2025"/>
    <x v="10"/>
    <n v="10"/>
    <s v="Q4"/>
  </r>
  <r>
    <s v="ORD-02555"/>
    <d v="2025-08-20T00:00:00"/>
    <s v="CUST-1359"/>
    <s v="Sneha Sharma"/>
    <x v="1"/>
    <x v="21"/>
    <x v="2"/>
    <s v="Maharashtra"/>
    <s v="Nagpur"/>
    <n v="1"/>
    <n v="2704.61"/>
    <n v="0.05"/>
    <n v="1733.65"/>
    <x v="1"/>
    <x v="1"/>
    <x v="1"/>
    <n v="0.05"/>
    <n v="2.5000000000000005E-3"/>
    <n v="1.2500000000000003E-4"/>
    <n v="-1733.6498750000001"/>
    <n v="-13869198.999999998"/>
    <n v="2025"/>
    <x v="7"/>
    <n v="8"/>
    <s v="Q3"/>
  </r>
  <r>
    <s v="ORD-02556"/>
    <d v="2025-11-10T00:00:00"/>
    <s v="CUST-2345"/>
    <s v="Aarav Gupta"/>
    <x v="4"/>
    <x v="15"/>
    <x v="2"/>
    <s v="Rajasthan"/>
    <s v="Udaipur"/>
    <n v="1"/>
    <n v="7764.81"/>
    <n v="0.2"/>
    <n v="4853.78"/>
    <x v="0"/>
    <x v="2"/>
    <x v="2"/>
    <n v="0.2"/>
    <n v="4.0000000000000008E-2"/>
    <n v="8.0000000000000019E-3"/>
    <n v="-4853.7719999999999"/>
    <n v="-606721.49999999988"/>
    <n v="2025"/>
    <x v="8"/>
    <n v="11"/>
    <s v="Q4"/>
  </r>
  <r>
    <s v="ORD-02557"/>
    <d v="2025-08-16T00:00:00"/>
    <s v="CUST-1126"/>
    <s v="Kiran Verma"/>
    <x v="4"/>
    <x v="24"/>
    <x v="2"/>
    <s v="Rajasthan"/>
    <s v="Jaipur"/>
    <n v="1"/>
    <n v="6724.97"/>
    <n v="0.1"/>
    <n v="4239.3"/>
    <x v="0"/>
    <x v="1"/>
    <x v="2"/>
    <n v="0.1"/>
    <n v="1.0000000000000002E-2"/>
    <n v="1.0000000000000002E-3"/>
    <n v="-4239.299"/>
    <n v="-4239298.9999999991"/>
    <n v="2025"/>
    <x v="7"/>
    <n v="8"/>
    <s v="Q3"/>
  </r>
  <r>
    <s v="ORD-02558"/>
    <d v="2025-05-19T00:00:00"/>
    <s v="CUST-1732"/>
    <s v="Vikram Reddy"/>
    <x v="4"/>
    <x v="19"/>
    <x v="2"/>
    <s v="Gujarat"/>
    <s v="Surat"/>
    <n v="1"/>
    <n v="1174.07"/>
    <n v="0.1"/>
    <n v="671.29"/>
    <x v="0"/>
    <x v="1"/>
    <x v="2"/>
    <n v="0.1"/>
    <n v="1.0000000000000002E-2"/>
    <n v="1.0000000000000002E-3"/>
    <n v="-671.28899999999999"/>
    <n v="-671288.99999999988"/>
    <n v="2025"/>
    <x v="6"/>
    <n v="5"/>
    <s v="Q2"/>
  </r>
  <r>
    <s v="ORD-02559"/>
    <d v="2025-07-30T00:00:00"/>
    <s v="CUST-2385"/>
    <s v="Priya Verma"/>
    <x v="1"/>
    <x v="7"/>
    <x v="2"/>
    <s v="Gujarat"/>
    <s v="Surat"/>
    <n v="1"/>
    <n v="1243.52"/>
    <n v="0.05"/>
    <n v="988.03"/>
    <x v="4"/>
    <x v="0"/>
    <x v="0"/>
    <n v="0.05"/>
    <n v="2.5000000000000005E-3"/>
    <n v="1.2500000000000003E-4"/>
    <n v="-988.02987499999995"/>
    <n v="-7904238.9999999981"/>
    <n v="2025"/>
    <x v="4"/>
    <n v="7"/>
    <s v="Q3"/>
  </r>
  <r>
    <s v="ORD-02560"/>
    <d v="2025-01-28T00:00:00"/>
    <s v="CUST-1283"/>
    <s v="Vikram Nair"/>
    <x v="0"/>
    <x v="5"/>
    <x v="3"/>
    <s v="Telangana"/>
    <s v="Hyderabad"/>
    <n v="1"/>
    <n v="6095.66"/>
    <n v="0.05"/>
    <n v="4995.8599999999997"/>
    <x v="3"/>
    <x v="1"/>
    <x v="0"/>
    <n v="0.05"/>
    <n v="2.5000000000000005E-3"/>
    <n v="1.2500000000000003E-4"/>
    <n v="-4995.8598750000001"/>
    <n v="-39966878.999999993"/>
    <n v="2025"/>
    <x v="5"/>
    <n v="1"/>
    <s v="Q1"/>
  </r>
  <r>
    <s v="ORD-02561"/>
    <d v="2025-02-20T00:00:00"/>
    <s v="CUST-1030"/>
    <s v="Neha Patel"/>
    <x v="3"/>
    <x v="13"/>
    <x v="4"/>
    <s v="Bihar"/>
    <s v="Gaya"/>
    <n v="2"/>
    <n v="8891.89"/>
    <n v="0.05"/>
    <n v="11204.99"/>
    <x v="0"/>
    <x v="0"/>
    <x v="1"/>
    <n v="0.1"/>
    <n v="5.000000000000001E-3"/>
    <n v="5.0000000000000012E-4"/>
    <n v="-11204.9895"/>
    <n v="-22409978.999999993"/>
    <n v="2025"/>
    <x v="11"/>
    <n v="2"/>
    <s v="Q1"/>
  </r>
  <r>
    <s v="ORD-02562"/>
    <d v="2025-09-18T00:00:00"/>
    <s v="CUST-1332"/>
    <s v="Meera Singh"/>
    <x v="2"/>
    <x v="10"/>
    <x v="2"/>
    <s v="Goa"/>
    <s v="Margao"/>
    <n v="1"/>
    <n v="3415.53"/>
    <n v="0.05"/>
    <n v="2441.79"/>
    <x v="1"/>
    <x v="1"/>
    <x v="1"/>
    <n v="0.05"/>
    <n v="2.5000000000000005E-3"/>
    <n v="1.2500000000000003E-4"/>
    <n v="-2441.7898749999999"/>
    <n v="-19534318.999999996"/>
    <n v="2025"/>
    <x v="2"/>
    <n v="9"/>
    <s v="Q3"/>
  </r>
  <r>
    <s v="ORD-02563"/>
    <d v="2025-09-18T00:00:00"/>
    <s v="CUST-1768"/>
    <s v="Arjun Rao"/>
    <x v="4"/>
    <x v="19"/>
    <x v="0"/>
    <s v="Uttar Pradesh"/>
    <s v="Noida"/>
    <n v="4"/>
    <n v="8866.6299999999992"/>
    <n v="0.15"/>
    <n v="20947.16"/>
    <x v="0"/>
    <x v="1"/>
    <x v="1"/>
    <n v="0.6"/>
    <n v="0.09"/>
    <n v="5.3999999999999999E-2"/>
    <n v="-20947.106"/>
    <n v="-387909.37037037039"/>
    <n v="2025"/>
    <x v="2"/>
    <n v="9"/>
    <s v="Q3"/>
  </r>
  <r>
    <s v="ORD-02564"/>
    <d v="2025-12-16T00:00:00"/>
    <s v="CUST-1385"/>
    <s v="Sneha Joshi"/>
    <x v="1"/>
    <x v="17"/>
    <x v="3"/>
    <s v="Karnataka"/>
    <s v="Mysuru"/>
    <n v="1"/>
    <n v="2694.41"/>
    <n v="0.1"/>
    <n v="1850.18"/>
    <x v="2"/>
    <x v="1"/>
    <x v="0"/>
    <n v="0.1"/>
    <n v="1.0000000000000002E-2"/>
    <n v="1.0000000000000002E-3"/>
    <n v="-1850.1790000000001"/>
    <n v="-1850178.9999999995"/>
    <n v="2025"/>
    <x v="1"/>
    <n v="12"/>
    <s v="Q4"/>
  </r>
  <r>
    <s v="ORD-02565"/>
    <d v="2025-12-18T00:00:00"/>
    <s v="CUST-2249"/>
    <s v="Vikram Reddy"/>
    <x v="4"/>
    <x v="19"/>
    <x v="2"/>
    <s v="Goa"/>
    <s v="Margao"/>
    <n v="4"/>
    <n v="6806"/>
    <n v="0.1"/>
    <n v="19665.830000000002"/>
    <x v="4"/>
    <x v="1"/>
    <x v="1"/>
    <n v="0.4"/>
    <n v="4.0000000000000008E-2"/>
    <n v="1.6000000000000004E-2"/>
    <n v="-19665.814000000002"/>
    <n v="-1229113.3749999998"/>
    <n v="2025"/>
    <x v="1"/>
    <n v="12"/>
    <s v="Q4"/>
  </r>
  <r>
    <s v="ORD-02566"/>
    <d v="2025-01-08T00:00:00"/>
    <s v="CUST-2321"/>
    <s v="Sneha Sharma"/>
    <x v="1"/>
    <x v="9"/>
    <x v="4"/>
    <s v="Jharkhand"/>
    <s v="Jamshedpur"/>
    <n v="3"/>
    <n v="3493.95"/>
    <n v="0.05"/>
    <n v="8722.82"/>
    <x v="4"/>
    <x v="2"/>
    <x v="1"/>
    <n v="0.15000000000000002"/>
    <n v="7.5000000000000015E-3"/>
    <n v="1.1250000000000003E-3"/>
    <n v="-8722.818874999999"/>
    <n v="-7753616.7777777743"/>
    <n v="2025"/>
    <x v="5"/>
    <n v="1"/>
    <s v="Q1"/>
  </r>
  <r>
    <s v="ORD-02567"/>
    <d v="2025-11-16T00:00:00"/>
    <s v="CUST-2264"/>
    <s v="Aarav Singh"/>
    <x v="3"/>
    <x v="13"/>
    <x v="2"/>
    <s v="Gujarat"/>
    <s v="Ahmedabad"/>
    <n v="2"/>
    <n v="55469.38"/>
    <n v="0"/>
    <n v="78830.17"/>
    <x v="1"/>
    <x v="0"/>
    <x v="2"/>
    <n v="0"/>
    <n v="0"/>
    <n v="0"/>
    <n v="-78830.17"/>
    <e v="#DIV/0!"/>
    <n v="2025"/>
    <x v="8"/>
    <n v="11"/>
    <s v="Q4"/>
  </r>
  <r>
    <s v="ORD-02568"/>
    <d v="2025-05-18T00:00:00"/>
    <s v="CUST-2017"/>
    <s v="Aarav Kumar"/>
    <x v="3"/>
    <x v="16"/>
    <x v="3"/>
    <s v="Telangana"/>
    <s v="Hyderabad"/>
    <n v="4"/>
    <n v="15198.44"/>
    <n v="0.1"/>
    <n v="37542.71"/>
    <x v="1"/>
    <x v="1"/>
    <x v="1"/>
    <n v="0.4"/>
    <n v="4.0000000000000008E-2"/>
    <n v="1.6000000000000004E-2"/>
    <n v="-37542.693999999996"/>
    <n v="-2346418.3749999991"/>
    <n v="2025"/>
    <x v="6"/>
    <n v="5"/>
    <s v="Q2"/>
  </r>
  <r>
    <s v="ORD-02569"/>
    <d v="2025-02-07T00:00:00"/>
    <s v="CUST-1369"/>
    <s v="Ananya Nair"/>
    <x v="0"/>
    <x v="6"/>
    <x v="0"/>
    <s v="Delhi"/>
    <s v="New Delhi"/>
    <n v="1"/>
    <n v="13741.19"/>
    <n v="0.05"/>
    <n v="10361.879999999999"/>
    <x v="0"/>
    <x v="1"/>
    <x v="0"/>
    <n v="0.05"/>
    <n v="2.5000000000000005E-3"/>
    <n v="1.2500000000000003E-4"/>
    <n v="-10361.879874999999"/>
    <n v="-82895038.99999997"/>
    <n v="2025"/>
    <x v="11"/>
    <n v="2"/>
    <s v="Q1"/>
  </r>
  <r>
    <s v="ORD-02570"/>
    <d v="2025-04-21T00:00:00"/>
    <s v="CUST-1958"/>
    <s v="Kiran Joshi"/>
    <x v="3"/>
    <x v="13"/>
    <x v="0"/>
    <s v="Haryana"/>
    <s v="Gurugram"/>
    <n v="1"/>
    <n v="57466.06"/>
    <n v="0.15"/>
    <n v="40990.99"/>
    <x v="0"/>
    <x v="1"/>
    <x v="1"/>
    <n v="0.15"/>
    <n v="2.2499999999999999E-2"/>
    <n v="3.375E-3"/>
    <n v="-40990.986624999998"/>
    <n v="-12145477.518518519"/>
    <n v="2025"/>
    <x v="0"/>
    <n v="4"/>
    <s v="Q2"/>
  </r>
  <r>
    <s v="ORD-02571"/>
    <d v="2025-08-08T00:00:00"/>
    <s v="CUST-1769"/>
    <s v="Kiran Kumar"/>
    <x v="2"/>
    <x v="10"/>
    <x v="1"/>
    <s v="Chhattisgarh"/>
    <s v="Raipur"/>
    <n v="1"/>
    <n v="1531.96"/>
    <n v="0.1"/>
    <n v="864.83"/>
    <x v="0"/>
    <x v="1"/>
    <x v="2"/>
    <n v="0.1"/>
    <n v="1.0000000000000002E-2"/>
    <n v="1.0000000000000002E-3"/>
    <n v="-864.82900000000006"/>
    <n v="-864828.99999999988"/>
    <n v="2025"/>
    <x v="7"/>
    <n v="8"/>
    <s v="Q3"/>
  </r>
  <r>
    <s v="ORD-02572"/>
    <d v="2025-12-03T00:00:00"/>
    <s v="CUST-1645"/>
    <s v="Meera Rao"/>
    <x v="4"/>
    <x v="24"/>
    <x v="1"/>
    <s v="Chhattisgarh"/>
    <s v="Bilaspur"/>
    <n v="1"/>
    <n v="3447.82"/>
    <n v="0"/>
    <n v="2176.5"/>
    <x v="3"/>
    <x v="0"/>
    <x v="2"/>
    <n v="0"/>
    <n v="0"/>
    <n v="0"/>
    <n v="-2176.5"/>
    <e v="#DIV/0!"/>
    <n v="2025"/>
    <x v="1"/>
    <n v="12"/>
    <s v="Q4"/>
  </r>
  <r>
    <s v="ORD-02573"/>
    <d v="2025-08-11T00:00:00"/>
    <s v="CUST-1944"/>
    <s v="Meera Singh"/>
    <x v="1"/>
    <x v="9"/>
    <x v="0"/>
    <s v="Haryana"/>
    <s v="Faridabad"/>
    <n v="1"/>
    <n v="4857.9799999999996"/>
    <n v="0.1"/>
    <n v="3371.52"/>
    <x v="3"/>
    <x v="1"/>
    <x v="0"/>
    <n v="0.1"/>
    <n v="1.0000000000000002E-2"/>
    <n v="1.0000000000000002E-3"/>
    <n v="-3371.5189999999998"/>
    <n v="-3371518.9999999991"/>
    <n v="2025"/>
    <x v="7"/>
    <n v="8"/>
    <s v="Q3"/>
  </r>
  <r>
    <s v="ORD-02574"/>
    <d v="2025-05-16T00:00:00"/>
    <s v="CUST-2095"/>
    <s v="Ananya Singh"/>
    <x v="0"/>
    <x v="4"/>
    <x v="0"/>
    <s v="Uttar Pradesh"/>
    <s v="Noida"/>
    <n v="2"/>
    <n v="14207.63"/>
    <n v="0.1"/>
    <n v="16723.07"/>
    <x v="0"/>
    <x v="1"/>
    <x v="1"/>
    <n v="0.2"/>
    <n v="2.0000000000000004E-2"/>
    <n v="4.000000000000001E-3"/>
    <n v="-16723.065999999999"/>
    <n v="-4180766.4999999986"/>
    <n v="2025"/>
    <x v="6"/>
    <n v="5"/>
    <s v="Q2"/>
  </r>
  <r>
    <s v="ORD-02575"/>
    <d v="2025-09-13T00:00:00"/>
    <s v="CUST-1282"/>
    <s v="Sneha Verma"/>
    <x v="3"/>
    <x v="13"/>
    <x v="0"/>
    <s v="Delhi"/>
    <s v="New Delhi"/>
    <n v="1"/>
    <n v="19444.52"/>
    <n v="0.1"/>
    <n v="13712.6"/>
    <x v="1"/>
    <x v="1"/>
    <x v="2"/>
    <n v="0.1"/>
    <n v="1.0000000000000002E-2"/>
    <n v="1.0000000000000002E-3"/>
    <n v="-13712.599"/>
    <n v="-13712598.999999996"/>
    <n v="2025"/>
    <x v="2"/>
    <n v="9"/>
    <s v="Q3"/>
  </r>
  <r>
    <s v="ORD-02576"/>
    <d v="2025-12-26T00:00:00"/>
    <s v="CUST-1305"/>
    <s v="Neha Gupta"/>
    <x v="0"/>
    <x v="11"/>
    <x v="3"/>
    <s v="Tamil Nadu"/>
    <s v="Chennai"/>
    <n v="1"/>
    <n v="10456.19"/>
    <n v="0.05"/>
    <n v="7620.35"/>
    <x v="3"/>
    <x v="1"/>
    <x v="2"/>
    <n v="0.05"/>
    <n v="2.5000000000000005E-3"/>
    <n v="1.2500000000000003E-4"/>
    <n v="-7620.3498750000008"/>
    <n v="-60962798.999999993"/>
    <n v="2025"/>
    <x v="1"/>
    <n v="12"/>
    <s v="Q4"/>
  </r>
  <r>
    <s v="ORD-02577"/>
    <d v="2025-11-25T00:00:00"/>
    <s v="CUST-1259"/>
    <s v="Neha Kumar"/>
    <x v="2"/>
    <x v="23"/>
    <x v="3"/>
    <s v="Tamil Nadu"/>
    <s v="Chennai"/>
    <n v="1"/>
    <n v="3068.55"/>
    <n v="0"/>
    <n v="2541.89"/>
    <x v="0"/>
    <x v="2"/>
    <x v="1"/>
    <n v="0"/>
    <n v="0"/>
    <n v="0"/>
    <n v="-2541.89"/>
    <e v="#DIV/0!"/>
    <n v="2025"/>
    <x v="8"/>
    <n v="11"/>
    <s v="Q4"/>
  </r>
  <r>
    <s v="ORD-02578"/>
    <d v="2025-02-18T00:00:00"/>
    <s v="CUST-2191"/>
    <s v="Arjun Nair"/>
    <x v="0"/>
    <x v="6"/>
    <x v="3"/>
    <s v="Tamil Nadu"/>
    <s v="Coimbatore"/>
    <n v="2"/>
    <n v="9176.4"/>
    <n v="0"/>
    <n v="15182.96"/>
    <x v="2"/>
    <x v="1"/>
    <x v="1"/>
    <n v="0"/>
    <n v="0"/>
    <n v="0"/>
    <n v="-15182.96"/>
    <e v="#DIV/0!"/>
    <n v="2025"/>
    <x v="11"/>
    <n v="2"/>
    <s v="Q1"/>
  </r>
  <r>
    <s v="ORD-02579"/>
    <d v="2025-10-19T00:00:00"/>
    <s v="CUST-1689"/>
    <s v="Rohan Verma"/>
    <x v="3"/>
    <x v="16"/>
    <x v="2"/>
    <s v="Maharashtra"/>
    <s v="Mumbai"/>
    <n v="5"/>
    <n v="24053.05"/>
    <n v="0.1"/>
    <n v="90534.78"/>
    <x v="0"/>
    <x v="1"/>
    <x v="0"/>
    <n v="0.5"/>
    <n v="0.05"/>
    <n v="2.5000000000000001E-2"/>
    <n v="-90534.755000000005"/>
    <n v="-3621390.2"/>
    <n v="2025"/>
    <x v="10"/>
    <n v="10"/>
    <s v="Q4"/>
  </r>
  <r>
    <s v="ORD-02580"/>
    <d v="2025-11-20T00:00:00"/>
    <s v="CUST-2294"/>
    <s v="Isha Gupta"/>
    <x v="0"/>
    <x v="6"/>
    <x v="2"/>
    <s v="Goa"/>
    <s v="Panaji"/>
    <n v="2"/>
    <n v="5532.43"/>
    <n v="0"/>
    <n v="9547.94"/>
    <x v="1"/>
    <x v="1"/>
    <x v="2"/>
    <n v="0"/>
    <n v="0"/>
    <n v="0"/>
    <n v="-9547.94"/>
    <e v="#DIV/0!"/>
    <n v="2025"/>
    <x v="8"/>
    <n v="11"/>
    <s v="Q4"/>
  </r>
  <r>
    <s v="ORD-02581"/>
    <d v="2025-03-19T00:00:00"/>
    <s v="CUST-1532"/>
    <s v="Neha Kumar"/>
    <x v="3"/>
    <x v="14"/>
    <x v="0"/>
    <s v="Delhi"/>
    <s v="New Delhi"/>
    <n v="1"/>
    <n v="44347.45"/>
    <n v="0.1"/>
    <n v="30871.05"/>
    <x v="0"/>
    <x v="1"/>
    <x v="1"/>
    <n v="0.1"/>
    <n v="1.0000000000000002E-2"/>
    <n v="1.0000000000000002E-3"/>
    <n v="-30871.048999999999"/>
    <n v="-30871048.999999993"/>
    <n v="2025"/>
    <x v="3"/>
    <n v="3"/>
    <s v="Q1"/>
  </r>
  <r>
    <s v="ORD-02582"/>
    <d v="2025-04-15T00:00:00"/>
    <s v="CUST-2466"/>
    <s v="Neha Nair"/>
    <x v="4"/>
    <x v="22"/>
    <x v="2"/>
    <s v="Gujarat"/>
    <s v="Ahmedabad"/>
    <n v="1"/>
    <n v="7117.61"/>
    <n v="0.05"/>
    <n v="4446.8100000000004"/>
    <x v="1"/>
    <x v="0"/>
    <x v="0"/>
    <n v="0.05"/>
    <n v="2.5000000000000005E-3"/>
    <n v="1.2500000000000003E-4"/>
    <n v="-4446.8098750000008"/>
    <n v="-35574479"/>
    <n v="2025"/>
    <x v="0"/>
    <n v="4"/>
    <s v="Q2"/>
  </r>
  <r>
    <s v="ORD-02583"/>
    <d v="2025-06-18T00:00:00"/>
    <s v="CUST-1428"/>
    <s v="Neha Nair"/>
    <x v="3"/>
    <x v="18"/>
    <x v="4"/>
    <s v="Odisha"/>
    <s v="Bhubaneswar"/>
    <n v="3"/>
    <n v="56996.28"/>
    <n v="0.15"/>
    <n v="124673.11"/>
    <x v="2"/>
    <x v="1"/>
    <x v="0"/>
    <n v="0.44999999999999996"/>
    <n v="6.7499999999999991E-2"/>
    <n v="3.0374999999999992E-2"/>
    <n v="-124673.079625"/>
    <n v="-4104463.526748972"/>
    <n v="2025"/>
    <x v="9"/>
    <n v="6"/>
    <s v="Q2"/>
  </r>
  <r>
    <s v="ORD-02584"/>
    <d v="2025-08-05T00:00:00"/>
    <s v="CUST-1137"/>
    <s v="Neha Sharma"/>
    <x v="3"/>
    <x v="3"/>
    <x v="0"/>
    <s v="Haryana"/>
    <s v="Gurugram"/>
    <n v="1"/>
    <n v="11363.45"/>
    <n v="0.2"/>
    <n v="7991.69"/>
    <x v="0"/>
    <x v="0"/>
    <x v="1"/>
    <n v="0.2"/>
    <n v="4.0000000000000008E-2"/>
    <n v="8.0000000000000019E-3"/>
    <n v="-7991.6819999999998"/>
    <n v="-998960.24999999977"/>
    <n v="2025"/>
    <x v="7"/>
    <n v="8"/>
    <s v="Q3"/>
  </r>
  <r>
    <s v="ORD-02585"/>
    <d v="2025-04-29T00:00:00"/>
    <s v="CUST-1703"/>
    <s v="Rahul Sharma"/>
    <x v="3"/>
    <x v="3"/>
    <x v="2"/>
    <s v="Gujarat"/>
    <s v="Ahmedabad"/>
    <n v="4"/>
    <n v="53751.33"/>
    <n v="0.1"/>
    <n v="121908.18"/>
    <x v="1"/>
    <x v="1"/>
    <x v="2"/>
    <n v="0.4"/>
    <n v="4.0000000000000008E-2"/>
    <n v="1.6000000000000004E-2"/>
    <n v="-121908.16399999999"/>
    <n v="-7619260.2499999972"/>
    <n v="2025"/>
    <x v="0"/>
    <n v="4"/>
    <s v="Q2"/>
  </r>
  <r>
    <s v="ORD-02586"/>
    <d v="2025-07-09T00:00:00"/>
    <s v="CUST-2530"/>
    <s v="Vikram Rao"/>
    <x v="0"/>
    <x v="5"/>
    <x v="0"/>
    <s v="Delhi"/>
    <s v="Delhi"/>
    <n v="1"/>
    <n v="5108.05"/>
    <n v="0.05"/>
    <n v="3768.18"/>
    <x v="1"/>
    <x v="1"/>
    <x v="2"/>
    <n v="0.05"/>
    <n v="2.5000000000000005E-3"/>
    <n v="1.2500000000000003E-4"/>
    <n v="-3768.1798749999998"/>
    <n v="-30145438.999999993"/>
    <n v="2025"/>
    <x v="4"/>
    <n v="7"/>
    <s v="Q3"/>
  </r>
  <r>
    <s v="ORD-02587"/>
    <d v="2025-09-12T00:00:00"/>
    <s v="CUST-2470"/>
    <s v="Aarav Patel"/>
    <x v="2"/>
    <x v="23"/>
    <x v="0"/>
    <s v="Punjab"/>
    <s v="Amritsar"/>
    <n v="1"/>
    <n v="3220.42"/>
    <n v="0.05"/>
    <n v="2194.4899999999998"/>
    <x v="2"/>
    <x v="1"/>
    <x v="1"/>
    <n v="0.05"/>
    <n v="2.5000000000000005E-3"/>
    <n v="1.2500000000000003E-4"/>
    <n v="-2194.4898749999998"/>
    <n v="-17555918.999999993"/>
    <n v="2025"/>
    <x v="2"/>
    <n v="9"/>
    <s v="Q3"/>
  </r>
  <r>
    <s v="ORD-02588"/>
    <d v="2025-09-23T00:00:00"/>
    <s v="CUST-2286"/>
    <s v="Rahul Rao"/>
    <x v="1"/>
    <x v="17"/>
    <x v="0"/>
    <s v="Punjab"/>
    <s v="Amritsar"/>
    <n v="5"/>
    <n v="4531.8599999999997"/>
    <n v="0"/>
    <n v="15838.29"/>
    <x v="1"/>
    <x v="1"/>
    <x v="2"/>
    <n v="0"/>
    <n v="0"/>
    <n v="0"/>
    <n v="-15838.29"/>
    <e v="#DIV/0!"/>
    <n v="2025"/>
    <x v="2"/>
    <n v="9"/>
    <s v="Q3"/>
  </r>
  <r>
    <s v="ORD-02589"/>
    <d v="2025-05-29T00:00:00"/>
    <s v="CUST-1450"/>
    <s v="Ananya Sharma"/>
    <x v="0"/>
    <x v="4"/>
    <x v="1"/>
    <s v="Chhattisgarh"/>
    <s v="Raipur"/>
    <n v="4"/>
    <n v="8562.91"/>
    <n v="0"/>
    <n v="28086.73"/>
    <x v="0"/>
    <x v="0"/>
    <x v="2"/>
    <n v="0"/>
    <n v="0"/>
    <n v="0"/>
    <n v="-28086.73"/>
    <e v="#DIV/0!"/>
    <n v="2025"/>
    <x v="6"/>
    <n v="5"/>
    <s v="Q2"/>
  </r>
  <r>
    <s v="ORD-02590"/>
    <d v="2025-06-13T00:00:00"/>
    <s v="CUST-1105"/>
    <s v="Sneha Sharma"/>
    <x v="2"/>
    <x v="8"/>
    <x v="2"/>
    <s v="Maharashtra"/>
    <s v="Pune"/>
    <n v="2"/>
    <n v="1700.62"/>
    <n v="0.1"/>
    <n v="2137.7600000000002"/>
    <x v="1"/>
    <x v="0"/>
    <x v="1"/>
    <n v="0.2"/>
    <n v="2.0000000000000004E-2"/>
    <n v="4.000000000000001E-3"/>
    <n v="-2137.7560000000003"/>
    <n v="-534439"/>
    <n v="2025"/>
    <x v="9"/>
    <n v="6"/>
    <s v="Q2"/>
  </r>
  <r>
    <s v="ORD-02591"/>
    <d v="2025-05-20T00:00:00"/>
    <s v="CUST-1299"/>
    <s v="Meera Rao"/>
    <x v="0"/>
    <x v="6"/>
    <x v="3"/>
    <s v="Karnataka"/>
    <s v="Mysuru"/>
    <n v="1"/>
    <n v="3465.73"/>
    <n v="0.1"/>
    <n v="2055.2600000000002"/>
    <x v="1"/>
    <x v="1"/>
    <x v="2"/>
    <n v="0.1"/>
    <n v="1.0000000000000002E-2"/>
    <n v="1.0000000000000002E-3"/>
    <n v="-2055.259"/>
    <n v="-2055258.9999999995"/>
    <n v="2025"/>
    <x v="6"/>
    <n v="5"/>
    <s v="Q2"/>
  </r>
  <r>
    <s v="ORD-02592"/>
    <d v="2025-12-13T00:00:00"/>
    <s v="CUST-1832"/>
    <s v="Aarav Kumar"/>
    <x v="2"/>
    <x v="2"/>
    <x v="2"/>
    <s v="Maharashtra"/>
    <s v="Pune"/>
    <n v="2"/>
    <n v="3521.69"/>
    <n v="0.05"/>
    <n v="4570.66"/>
    <x v="0"/>
    <x v="2"/>
    <x v="1"/>
    <n v="0.1"/>
    <n v="5.000000000000001E-3"/>
    <n v="5.0000000000000012E-4"/>
    <n v="-4570.6594999999998"/>
    <n v="-9141318.9999999981"/>
    <n v="2025"/>
    <x v="1"/>
    <n v="12"/>
    <s v="Q4"/>
  </r>
  <r>
    <s v="ORD-02593"/>
    <d v="2025-09-15T00:00:00"/>
    <s v="CUST-1097"/>
    <s v="Isha Reddy"/>
    <x v="3"/>
    <x v="3"/>
    <x v="0"/>
    <s v="Punjab"/>
    <s v="Amritsar"/>
    <n v="1"/>
    <n v="49929.7"/>
    <n v="0.05"/>
    <n v="36035.82"/>
    <x v="4"/>
    <x v="0"/>
    <x v="1"/>
    <n v="0.05"/>
    <n v="2.5000000000000005E-3"/>
    <n v="1.2500000000000003E-4"/>
    <n v="-36035.819875000001"/>
    <n v="-288286558.99999994"/>
    <n v="2025"/>
    <x v="2"/>
    <n v="9"/>
    <s v="Q3"/>
  </r>
  <r>
    <s v="ORD-02594"/>
    <d v="2025-09-26T00:00:00"/>
    <s v="CUST-1812"/>
    <s v="Meera Singh"/>
    <x v="0"/>
    <x v="11"/>
    <x v="1"/>
    <s v="Chhattisgarh"/>
    <s v="Raipur"/>
    <n v="1"/>
    <n v="17951.650000000001"/>
    <n v="0.1"/>
    <n v="11084.76"/>
    <x v="4"/>
    <x v="0"/>
    <x v="1"/>
    <n v="0.1"/>
    <n v="1.0000000000000002E-2"/>
    <n v="1.0000000000000002E-3"/>
    <n v="-11084.759"/>
    <n v="-11084758.999999998"/>
    <n v="2025"/>
    <x v="2"/>
    <n v="9"/>
    <s v="Q3"/>
  </r>
  <r>
    <s v="ORD-02595"/>
    <d v="2025-06-30T00:00:00"/>
    <s v="CUST-1005"/>
    <s v="Neha Singh"/>
    <x v="1"/>
    <x v="7"/>
    <x v="2"/>
    <s v="Gujarat"/>
    <s v="Surat"/>
    <n v="1"/>
    <n v="3990.19"/>
    <n v="0.15"/>
    <n v="2411.0300000000002"/>
    <x v="0"/>
    <x v="0"/>
    <x v="2"/>
    <n v="0.15"/>
    <n v="2.2499999999999999E-2"/>
    <n v="3.375E-3"/>
    <n v="-2411.0266250000004"/>
    <n v="-714378.25925925944"/>
    <n v="2025"/>
    <x v="9"/>
    <n v="6"/>
    <s v="Q2"/>
  </r>
  <r>
    <s v="ORD-02596"/>
    <d v="2025-06-09T00:00:00"/>
    <s v="CUST-2165"/>
    <s v="Meera Kumar"/>
    <x v="1"/>
    <x v="17"/>
    <x v="4"/>
    <s v="Bihar"/>
    <s v="Patna"/>
    <n v="2"/>
    <n v="4415.8100000000004"/>
    <n v="0"/>
    <n v="6795.52"/>
    <x v="4"/>
    <x v="0"/>
    <x v="0"/>
    <n v="0"/>
    <n v="0"/>
    <n v="0"/>
    <n v="-6795.52"/>
    <e v="#DIV/0!"/>
    <n v="2025"/>
    <x v="9"/>
    <n v="6"/>
    <s v="Q2"/>
  </r>
  <r>
    <s v="ORD-02597"/>
    <d v="2025-12-17T00:00:00"/>
    <s v="CUST-2400"/>
    <s v="Neha Nair"/>
    <x v="2"/>
    <x v="20"/>
    <x v="2"/>
    <s v="Goa"/>
    <s v="Panaji"/>
    <n v="2"/>
    <n v="5335.69"/>
    <n v="0"/>
    <n v="8536.4599999999991"/>
    <x v="1"/>
    <x v="2"/>
    <x v="0"/>
    <n v="0"/>
    <n v="0"/>
    <n v="0"/>
    <n v="-8536.4599999999991"/>
    <e v="#DIV/0!"/>
    <n v="2025"/>
    <x v="1"/>
    <n v="12"/>
    <s v="Q4"/>
  </r>
  <r>
    <s v="ORD-02598"/>
    <d v="2025-10-15T00:00:00"/>
    <s v="CUST-1512"/>
    <s v="Meera Reddy"/>
    <x v="3"/>
    <x v="18"/>
    <x v="4"/>
    <s v="Odisha"/>
    <s v="Cuttack"/>
    <n v="1"/>
    <n v="58360.13"/>
    <n v="0.15"/>
    <n v="31659.14"/>
    <x v="4"/>
    <x v="0"/>
    <x v="0"/>
    <n v="0.15"/>
    <n v="2.2499999999999999E-2"/>
    <n v="3.375E-3"/>
    <n v="-31659.136624999999"/>
    <n v="-9380484.9259259254"/>
    <n v="2025"/>
    <x v="10"/>
    <n v="10"/>
    <s v="Q4"/>
  </r>
  <r>
    <s v="ORD-02599"/>
    <d v="2025-10-15T00:00:00"/>
    <s v="CUST-1887"/>
    <s v="Rahul Kumar"/>
    <x v="3"/>
    <x v="13"/>
    <x v="1"/>
    <s v="Madhya Pradesh"/>
    <s v="Bhopal"/>
    <n v="4"/>
    <n v="6344.64"/>
    <n v="0"/>
    <n v="18449.830000000002"/>
    <x v="2"/>
    <x v="1"/>
    <x v="1"/>
    <n v="0"/>
    <n v="0"/>
    <n v="0"/>
    <n v="-18449.830000000002"/>
    <e v="#DIV/0!"/>
    <n v="2025"/>
    <x v="10"/>
    <n v="10"/>
    <s v="Q4"/>
  </r>
  <r>
    <s v="ORD-02600"/>
    <d v="2025-08-14T00:00:00"/>
    <s v="CUST-1930"/>
    <s v="Sneha Reddy"/>
    <x v="4"/>
    <x v="19"/>
    <x v="2"/>
    <s v="Gujarat"/>
    <s v="Surat"/>
    <n v="1"/>
    <n v="8404.42"/>
    <n v="0.1"/>
    <n v="6094.77"/>
    <x v="3"/>
    <x v="1"/>
    <x v="0"/>
    <n v="0.1"/>
    <n v="1.0000000000000002E-2"/>
    <n v="1.0000000000000002E-3"/>
    <n v="-6094.7690000000002"/>
    <n v="-6094768.9999999991"/>
    <n v="2025"/>
    <x v="7"/>
    <n v="8"/>
    <s v="Q3"/>
  </r>
  <r>
    <s v="ORD-02601"/>
    <d v="2025-01-11T00:00:00"/>
    <s v="CUST-1184"/>
    <s v="Ananya Joshi"/>
    <x v="3"/>
    <x v="3"/>
    <x v="0"/>
    <s v="Haryana"/>
    <s v="Gurugram"/>
    <n v="1"/>
    <n v="26671.79"/>
    <n v="0.1"/>
    <n v="16929.07"/>
    <x v="1"/>
    <x v="1"/>
    <x v="1"/>
    <n v="0.1"/>
    <n v="1.0000000000000002E-2"/>
    <n v="1.0000000000000002E-3"/>
    <n v="-16929.069"/>
    <n v="-16929068.999999996"/>
    <n v="2025"/>
    <x v="5"/>
    <n v="1"/>
    <s v="Q1"/>
  </r>
  <r>
    <s v="ORD-02602"/>
    <d v="2025-01-10T00:00:00"/>
    <s v="CUST-2225"/>
    <s v="Arjun Kumar"/>
    <x v="3"/>
    <x v="16"/>
    <x v="3"/>
    <s v="Andhra Pradesh"/>
    <s v="Vijayawada"/>
    <n v="2"/>
    <n v="60022.5"/>
    <n v="0.05"/>
    <n v="93165.71"/>
    <x v="3"/>
    <x v="1"/>
    <x v="0"/>
    <n v="0.1"/>
    <n v="5.000000000000001E-3"/>
    <n v="5.0000000000000012E-4"/>
    <n v="-93165.709500000012"/>
    <n v="-186331418.99999997"/>
    <n v="2025"/>
    <x v="5"/>
    <n v="1"/>
    <s v="Q1"/>
  </r>
  <r>
    <s v="ORD-02603"/>
    <d v="2025-09-28T00:00:00"/>
    <s v="CUST-1346"/>
    <s v="Ananya Verma"/>
    <x v="3"/>
    <x v="13"/>
    <x v="0"/>
    <s v="Punjab"/>
    <s v="Amritsar"/>
    <n v="3"/>
    <n v="6309.04"/>
    <n v="0.05"/>
    <n v="12749.04"/>
    <x v="4"/>
    <x v="0"/>
    <x v="1"/>
    <n v="0.15000000000000002"/>
    <n v="7.5000000000000015E-3"/>
    <n v="1.1250000000000003E-3"/>
    <n v="-12749.038875"/>
    <n v="-11332478.999999996"/>
    <n v="2025"/>
    <x v="2"/>
    <n v="9"/>
    <s v="Q3"/>
  </r>
  <r>
    <s v="ORD-02604"/>
    <d v="2025-09-30T00:00:00"/>
    <s v="CUST-2054"/>
    <s v="Rohan Singh"/>
    <x v="0"/>
    <x v="11"/>
    <x v="3"/>
    <s v="Telangana"/>
    <s v="Hyderabad"/>
    <n v="4"/>
    <n v="13073.7"/>
    <n v="0.15"/>
    <n v="36334.639999999999"/>
    <x v="2"/>
    <x v="1"/>
    <x v="1"/>
    <n v="0.6"/>
    <n v="0.09"/>
    <n v="5.3999999999999999E-2"/>
    <n v="-36334.586000000003"/>
    <n v="-672862.70370370382"/>
    <n v="2025"/>
    <x v="2"/>
    <n v="9"/>
    <s v="Q3"/>
  </r>
  <r>
    <s v="ORD-02605"/>
    <d v="2025-07-02T00:00:00"/>
    <s v="CUST-1824"/>
    <s v="Arjun Joshi"/>
    <x v="3"/>
    <x v="13"/>
    <x v="3"/>
    <s v="Karnataka"/>
    <s v="Bengaluru"/>
    <n v="3"/>
    <n v="48216.24"/>
    <n v="0"/>
    <n v="125628.36"/>
    <x v="1"/>
    <x v="1"/>
    <x v="1"/>
    <n v="0"/>
    <n v="0"/>
    <n v="0"/>
    <n v="-125628.36"/>
    <e v="#DIV/0!"/>
    <n v="2025"/>
    <x v="4"/>
    <n v="7"/>
    <s v="Q3"/>
  </r>
  <r>
    <s v="ORD-02606"/>
    <d v="2025-06-02T00:00:00"/>
    <s v="CUST-1124"/>
    <s v="Isha Joshi"/>
    <x v="0"/>
    <x v="6"/>
    <x v="0"/>
    <s v="Delhi"/>
    <s v="Delhi"/>
    <n v="1"/>
    <n v="17946.560000000001"/>
    <n v="0"/>
    <n v="13479.28"/>
    <x v="2"/>
    <x v="1"/>
    <x v="0"/>
    <n v="0"/>
    <n v="0"/>
    <n v="0"/>
    <n v="-13479.28"/>
    <e v="#DIV/0!"/>
    <n v="2025"/>
    <x v="9"/>
    <n v="6"/>
    <s v="Q2"/>
  </r>
  <r>
    <s v="ORD-02607"/>
    <d v="2025-11-11T00:00:00"/>
    <s v="CUST-1470"/>
    <s v="Sneha Verma"/>
    <x v="0"/>
    <x v="11"/>
    <x v="3"/>
    <s v="Andhra Pradesh"/>
    <s v="Visakhapatnam"/>
    <n v="5"/>
    <n v="14001.2"/>
    <n v="0.05"/>
    <n v="49581.09"/>
    <x v="2"/>
    <x v="1"/>
    <x v="2"/>
    <n v="0.25"/>
    <n v="1.2500000000000001E-2"/>
    <n v="3.1250000000000002E-3"/>
    <n v="-49581.086874999994"/>
    <n v="-15865947.799999997"/>
    <n v="2025"/>
    <x v="8"/>
    <n v="11"/>
    <s v="Q4"/>
  </r>
  <r>
    <s v="ORD-02608"/>
    <d v="2025-11-30T00:00:00"/>
    <s v="CUST-1921"/>
    <s v="Isha Reddy"/>
    <x v="4"/>
    <x v="19"/>
    <x v="2"/>
    <s v="Maharashtra"/>
    <s v="Mumbai"/>
    <n v="4"/>
    <n v="3751.88"/>
    <n v="0.05"/>
    <n v="10635.28"/>
    <x v="1"/>
    <x v="1"/>
    <x v="1"/>
    <n v="0.2"/>
    <n v="1.0000000000000002E-2"/>
    <n v="2.0000000000000005E-3"/>
    <n v="-10635.278"/>
    <n v="-5317638.9999999991"/>
    <n v="2025"/>
    <x v="8"/>
    <n v="11"/>
    <s v="Q4"/>
  </r>
  <r>
    <s v="ORD-02609"/>
    <d v="2025-05-04T00:00:00"/>
    <s v="CUST-2512"/>
    <s v="Meera Sharma"/>
    <x v="3"/>
    <x v="13"/>
    <x v="2"/>
    <s v="Rajasthan"/>
    <s v="Jaipur"/>
    <n v="1"/>
    <n v="36885.279999999999"/>
    <n v="0.1"/>
    <n v="28801.98"/>
    <x v="1"/>
    <x v="1"/>
    <x v="1"/>
    <n v="0.1"/>
    <n v="1.0000000000000002E-2"/>
    <n v="1.0000000000000002E-3"/>
    <n v="-28801.978999999999"/>
    <n v="-28801978.999999993"/>
    <n v="2025"/>
    <x v="6"/>
    <n v="5"/>
    <s v="Q2"/>
  </r>
  <r>
    <s v="ORD-02610"/>
    <d v="2025-04-24T00:00:00"/>
    <s v="CUST-1324"/>
    <s v="Vikram Singh"/>
    <x v="0"/>
    <x v="0"/>
    <x v="0"/>
    <s v="Delhi"/>
    <s v="Delhi"/>
    <n v="2"/>
    <n v="7041.33"/>
    <n v="0.15"/>
    <n v="7917.27"/>
    <x v="4"/>
    <x v="1"/>
    <x v="2"/>
    <n v="0.3"/>
    <n v="4.4999999999999998E-2"/>
    <n v="1.35E-2"/>
    <n v="-7917.2565000000004"/>
    <n v="-586463.4444444445"/>
    <n v="2025"/>
    <x v="0"/>
    <n v="4"/>
    <s v="Q2"/>
  </r>
  <r>
    <s v="ORD-02611"/>
    <d v="2025-10-05T00:00:00"/>
    <s v="CUST-1284"/>
    <s v="Rohan Patel"/>
    <x v="2"/>
    <x v="20"/>
    <x v="0"/>
    <s v="Uttar Pradesh"/>
    <s v="Lucknow"/>
    <n v="2"/>
    <n v="1693.72"/>
    <n v="0.15"/>
    <n v="2339.38"/>
    <x v="3"/>
    <x v="0"/>
    <x v="1"/>
    <n v="0.3"/>
    <n v="4.4999999999999998E-2"/>
    <n v="1.35E-2"/>
    <n v="-2339.3665000000001"/>
    <n v="-173286.40740740742"/>
    <n v="2025"/>
    <x v="10"/>
    <n v="10"/>
    <s v="Q4"/>
  </r>
  <r>
    <s v="ORD-02612"/>
    <d v="2025-08-01T00:00:00"/>
    <s v="CUST-2014"/>
    <s v="Aarav Patel"/>
    <x v="2"/>
    <x v="20"/>
    <x v="0"/>
    <s v="Uttar Pradesh"/>
    <s v="Lucknow"/>
    <n v="1"/>
    <n v="2040.12"/>
    <n v="0"/>
    <n v="1630.73"/>
    <x v="2"/>
    <x v="0"/>
    <x v="1"/>
    <n v="0"/>
    <n v="0"/>
    <n v="0"/>
    <n v="-1630.73"/>
    <e v="#DIV/0!"/>
    <n v="2025"/>
    <x v="7"/>
    <n v="8"/>
    <s v="Q3"/>
  </r>
  <r>
    <s v="ORD-02613"/>
    <d v="2025-06-21T00:00:00"/>
    <s v="CUST-2317"/>
    <s v="Vikram Joshi"/>
    <x v="0"/>
    <x v="11"/>
    <x v="2"/>
    <s v="Maharashtra"/>
    <s v="Nagpur"/>
    <n v="5"/>
    <n v="4540.78"/>
    <n v="0.05"/>
    <n v="16919.240000000002"/>
    <x v="0"/>
    <x v="1"/>
    <x v="2"/>
    <n v="0.25"/>
    <n v="1.2500000000000001E-2"/>
    <n v="3.1250000000000002E-3"/>
    <n v="-16919.236875000002"/>
    <n v="-5414155.8000000007"/>
    <n v="2025"/>
    <x v="9"/>
    <n v="6"/>
    <s v="Q2"/>
  </r>
  <r>
    <s v="ORD-02614"/>
    <d v="2025-10-15T00:00:00"/>
    <s v="CUST-1842"/>
    <s v="Vikram Singh"/>
    <x v="1"/>
    <x v="9"/>
    <x v="3"/>
    <s v="Tamil Nadu"/>
    <s v="Chennai"/>
    <n v="1"/>
    <n v="2856.87"/>
    <n v="0"/>
    <n v="2320.48"/>
    <x v="2"/>
    <x v="2"/>
    <x v="1"/>
    <n v="0"/>
    <n v="0"/>
    <n v="0"/>
    <n v="-2320.48"/>
    <e v="#DIV/0!"/>
    <n v="2025"/>
    <x v="10"/>
    <n v="10"/>
    <s v="Q4"/>
  </r>
  <r>
    <s v="ORD-02615"/>
    <d v="2025-06-23T00:00:00"/>
    <s v="CUST-1073"/>
    <s v="Neha Patel"/>
    <x v="3"/>
    <x v="13"/>
    <x v="1"/>
    <s v="Chhattisgarh"/>
    <s v="Bilaspur"/>
    <n v="2"/>
    <n v="59041.2"/>
    <n v="0.15"/>
    <n v="70562.22"/>
    <x v="0"/>
    <x v="1"/>
    <x v="1"/>
    <n v="0.3"/>
    <n v="4.4999999999999998E-2"/>
    <n v="1.35E-2"/>
    <n v="-70562.2065"/>
    <n v="-5226830.111111111"/>
    <n v="2025"/>
    <x v="9"/>
    <n v="6"/>
    <s v="Q2"/>
  </r>
  <r>
    <s v="ORD-02616"/>
    <d v="2025-04-23T00:00:00"/>
    <s v="CUST-2275"/>
    <s v="Ananya Verma"/>
    <x v="1"/>
    <x v="21"/>
    <x v="1"/>
    <s v="Chhattisgarh"/>
    <s v="Raipur"/>
    <n v="1"/>
    <n v="4585.45"/>
    <n v="0.05"/>
    <n v="3751.92"/>
    <x v="0"/>
    <x v="1"/>
    <x v="2"/>
    <n v="0.05"/>
    <n v="2.5000000000000005E-3"/>
    <n v="1.2500000000000003E-4"/>
    <n v="-3751.919875"/>
    <n v="-30015358.999999993"/>
    <n v="2025"/>
    <x v="0"/>
    <n v="4"/>
    <s v="Q2"/>
  </r>
  <r>
    <s v="ORD-02617"/>
    <d v="2025-05-02T00:00:00"/>
    <s v="CUST-2151"/>
    <s v="Ananya Rao"/>
    <x v="0"/>
    <x v="6"/>
    <x v="1"/>
    <s v="Chhattisgarh"/>
    <s v="Raipur"/>
    <n v="2"/>
    <n v="1647.41"/>
    <n v="0.05"/>
    <n v="2679.44"/>
    <x v="1"/>
    <x v="1"/>
    <x v="2"/>
    <n v="0.1"/>
    <n v="5.000000000000001E-3"/>
    <n v="5.0000000000000012E-4"/>
    <n v="-2679.4395"/>
    <n v="-5358878.9999999991"/>
    <n v="2025"/>
    <x v="6"/>
    <n v="5"/>
    <s v="Q2"/>
  </r>
  <r>
    <s v="ORD-02618"/>
    <d v="2025-02-01T00:00:00"/>
    <s v="CUST-1897"/>
    <s v="Rohan Verma"/>
    <x v="3"/>
    <x v="14"/>
    <x v="0"/>
    <s v="Punjab"/>
    <s v="Amritsar"/>
    <n v="3"/>
    <n v="6573.61"/>
    <n v="0.1"/>
    <n v="12067.81"/>
    <x v="1"/>
    <x v="1"/>
    <x v="1"/>
    <n v="0.30000000000000004"/>
    <n v="3.0000000000000006E-2"/>
    <n v="9.0000000000000028E-3"/>
    <n v="-12067.800999999999"/>
    <n v="-1340866.7777777773"/>
    <n v="2025"/>
    <x v="11"/>
    <n v="2"/>
    <s v="Q1"/>
  </r>
  <r>
    <s v="ORD-02619"/>
    <d v="2025-08-10T00:00:00"/>
    <s v="CUST-1222"/>
    <s v="Arjun Joshi"/>
    <x v="4"/>
    <x v="15"/>
    <x v="3"/>
    <s v="Telangana"/>
    <s v="Warangal"/>
    <n v="1"/>
    <n v="2583.5100000000002"/>
    <n v="0.05"/>
    <n v="1849.91"/>
    <x v="1"/>
    <x v="2"/>
    <x v="1"/>
    <n v="0.05"/>
    <n v="2.5000000000000005E-3"/>
    <n v="1.2500000000000003E-4"/>
    <n v="-1849.9098750000001"/>
    <n v="-14799278.999999996"/>
    <n v="2025"/>
    <x v="7"/>
    <n v="8"/>
    <s v="Q3"/>
  </r>
  <r>
    <s v="ORD-02620"/>
    <d v="2025-04-29T00:00:00"/>
    <s v="CUST-1331"/>
    <s v="Arjun Gupta"/>
    <x v="2"/>
    <x v="8"/>
    <x v="1"/>
    <s v="Madhya Pradesh"/>
    <s v="Indore"/>
    <n v="1"/>
    <n v="2083.39"/>
    <n v="0"/>
    <n v="1461.56"/>
    <x v="0"/>
    <x v="0"/>
    <x v="0"/>
    <n v="0"/>
    <n v="0"/>
    <n v="0"/>
    <n v="-1461.56"/>
    <e v="#DIV/0!"/>
    <n v="2025"/>
    <x v="0"/>
    <n v="4"/>
    <s v="Q2"/>
  </r>
  <r>
    <s v="ORD-02621"/>
    <d v="2025-02-08T00:00:00"/>
    <s v="CUST-1153"/>
    <s v="Aarav Kumar"/>
    <x v="3"/>
    <x v="13"/>
    <x v="0"/>
    <s v="Punjab"/>
    <s v="Amritsar"/>
    <n v="4"/>
    <n v="7525.46"/>
    <n v="0.05"/>
    <n v="23609.52"/>
    <x v="2"/>
    <x v="1"/>
    <x v="1"/>
    <n v="0.2"/>
    <n v="1.0000000000000002E-2"/>
    <n v="2.0000000000000005E-3"/>
    <n v="-23609.518"/>
    <n v="-11804758.999999998"/>
    <n v="2025"/>
    <x v="11"/>
    <n v="2"/>
    <s v="Q1"/>
  </r>
  <r>
    <s v="ORD-02622"/>
    <d v="2025-09-25T00:00:00"/>
    <s v="CUST-2355"/>
    <s v="Sneha Verma"/>
    <x v="3"/>
    <x v="16"/>
    <x v="4"/>
    <s v="Bihar"/>
    <s v="Gaya"/>
    <n v="3"/>
    <n v="26167.42"/>
    <n v="0.1"/>
    <n v="60342.22"/>
    <x v="1"/>
    <x v="0"/>
    <x v="2"/>
    <n v="0.30000000000000004"/>
    <n v="3.0000000000000006E-2"/>
    <n v="9.0000000000000028E-3"/>
    <n v="-60342.211000000003"/>
    <n v="-6704690.1111111091"/>
    <n v="2025"/>
    <x v="2"/>
    <n v="9"/>
    <s v="Q3"/>
  </r>
  <r>
    <s v="ORD-02623"/>
    <d v="2025-08-21T00:00:00"/>
    <s v="CUST-1297"/>
    <s v="Isha Patel"/>
    <x v="3"/>
    <x v="3"/>
    <x v="3"/>
    <s v="Tamil Nadu"/>
    <s v="Chennai"/>
    <n v="2"/>
    <n v="38820.559999999998"/>
    <n v="0.1"/>
    <n v="53042.84"/>
    <x v="1"/>
    <x v="0"/>
    <x v="1"/>
    <n v="0.2"/>
    <n v="2.0000000000000004E-2"/>
    <n v="4.000000000000001E-3"/>
    <n v="-53042.835999999996"/>
    <n v="-13260708.999999996"/>
    <n v="2025"/>
    <x v="7"/>
    <n v="8"/>
    <s v="Q3"/>
  </r>
  <r>
    <s v="ORD-02624"/>
    <d v="2025-01-18T00:00:00"/>
    <s v="CUST-1581"/>
    <s v="Priya Joshi"/>
    <x v="2"/>
    <x v="10"/>
    <x v="3"/>
    <s v="Telangana"/>
    <s v="Warangal"/>
    <n v="1"/>
    <n v="4215.87"/>
    <n v="0.1"/>
    <n v="2668.76"/>
    <x v="1"/>
    <x v="2"/>
    <x v="2"/>
    <n v="0.1"/>
    <n v="1.0000000000000002E-2"/>
    <n v="1.0000000000000002E-3"/>
    <n v="-2668.759"/>
    <n v="-2668758.9999999995"/>
    <n v="2025"/>
    <x v="5"/>
    <n v="1"/>
    <s v="Q1"/>
  </r>
  <r>
    <s v="ORD-02625"/>
    <d v="2025-05-29T00:00:00"/>
    <s v="CUST-1731"/>
    <s v="Rahul Rao"/>
    <x v="3"/>
    <x v="18"/>
    <x v="1"/>
    <s v="Chhattisgarh"/>
    <s v="Raipur"/>
    <n v="1"/>
    <n v="36007.78"/>
    <n v="0"/>
    <n v="28367.32"/>
    <x v="0"/>
    <x v="1"/>
    <x v="0"/>
    <n v="0"/>
    <n v="0"/>
    <n v="0"/>
    <n v="-28367.32"/>
    <e v="#DIV/0!"/>
    <n v="2025"/>
    <x v="6"/>
    <n v="5"/>
    <s v="Q2"/>
  </r>
  <r>
    <s v="ORD-02626"/>
    <d v="2025-05-29T00:00:00"/>
    <s v="CUST-2495"/>
    <s v="Neha Verma"/>
    <x v="3"/>
    <x v="13"/>
    <x v="4"/>
    <s v="Jharkhand"/>
    <s v="Ranchi"/>
    <n v="3"/>
    <n v="23005.67"/>
    <n v="0.05"/>
    <n v="43079.08"/>
    <x v="0"/>
    <x v="0"/>
    <x v="2"/>
    <n v="0.15000000000000002"/>
    <n v="7.5000000000000015E-3"/>
    <n v="1.1250000000000003E-3"/>
    <n v="-43079.078874999999"/>
    <n v="-38292514.555555545"/>
    <n v="2025"/>
    <x v="6"/>
    <n v="5"/>
    <s v="Q2"/>
  </r>
  <r>
    <s v="ORD-02627"/>
    <d v="2025-05-06T00:00:00"/>
    <s v="CUST-2081"/>
    <s v="Neha Verma"/>
    <x v="3"/>
    <x v="16"/>
    <x v="2"/>
    <s v="Goa"/>
    <s v="Margao"/>
    <n v="3"/>
    <n v="46359.94"/>
    <n v="0.1"/>
    <n v="94166.84"/>
    <x v="0"/>
    <x v="2"/>
    <x v="2"/>
    <n v="0.30000000000000004"/>
    <n v="3.0000000000000006E-2"/>
    <n v="9.0000000000000028E-3"/>
    <n v="-94166.830999999991"/>
    <n v="-10462981.222222218"/>
    <n v="2025"/>
    <x v="6"/>
    <n v="5"/>
    <s v="Q2"/>
  </r>
  <r>
    <s v="ORD-02628"/>
    <d v="2025-10-29T00:00:00"/>
    <s v="CUST-2525"/>
    <s v="Aarav Patel"/>
    <x v="1"/>
    <x v="1"/>
    <x v="2"/>
    <s v="Rajasthan"/>
    <s v="Jaipur"/>
    <n v="1"/>
    <n v="4175.8"/>
    <n v="0.15"/>
    <n v="2900.76"/>
    <x v="1"/>
    <x v="0"/>
    <x v="2"/>
    <n v="0.15"/>
    <n v="2.2499999999999999E-2"/>
    <n v="3.375E-3"/>
    <n v="-2900.7566250000004"/>
    <n v="-859483.44444444461"/>
    <n v="2025"/>
    <x v="10"/>
    <n v="10"/>
    <s v="Q4"/>
  </r>
  <r>
    <s v="ORD-02629"/>
    <d v="2025-12-26T00:00:00"/>
    <s v="CUST-2027"/>
    <s v="Priya Sharma"/>
    <x v="1"/>
    <x v="21"/>
    <x v="4"/>
    <s v="Jharkhand"/>
    <s v="Ranchi"/>
    <n v="2"/>
    <n v="1894.8"/>
    <n v="0"/>
    <n v="2608.4699999999998"/>
    <x v="1"/>
    <x v="1"/>
    <x v="2"/>
    <n v="0"/>
    <n v="0"/>
    <n v="0"/>
    <n v="-2608.4699999999998"/>
    <e v="#DIV/0!"/>
    <n v="2025"/>
    <x v="1"/>
    <n v="12"/>
    <s v="Q4"/>
  </r>
  <r>
    <s v="ORD-02630"/>
    <d v="2025-08-26T00:00:00"/>
    <s v="CUST-1904"/>
    <s v="Ananya Reddy"/>
    <x v="1"/>
    <x v="7"/>
    <x v="2"/>
    <s v="Goa"/>
    <s v="Panaji"/>
    <n v="1"/>
    <n v="656.29"/>
    <n v="0"/>
    <n v="473.78"/>
    <x v="4"/>
    <x v="0"/>
    <x v="1"/>
    <n v="0"/>
    <n v="0"/>
    <n v="0"/>
    <n v="-473.78"/>
    <e v="#DIV/0!"/>
    <n v="2025"/>
    <x v="7"/>
    <n v="8"/>
    <s v="Q3"/>
  </r>
  <r>
    <s v="ORD-02631"/>
    <d v="2025-05-15T00:00:00"/>
    <s v="CUST-1571"/>
    <s v="Arjun Joshi"/>
    <x v="3"/>
    <x v="14"/>
    <x v="1"/>
    <s v="Madhya Pradesh"/>
    <s v="Indore"/>
    <n v="1"/>
    <n v="20316.97"/>
    <n v="0.1"/>
    <n v="14447.68"/>
    <x v="1"/>
    <x v="0"/>
    <x v="1"/>
    <n v="0.1"/>
    <n v="1.0000000000000002E-2"/>
    <n v="1.0000000000000002E-3"/>
    <n v="-14447.679"/>
    <n v="-14447678.999999996"/>
    <n v="2025"/>
    <x v="6"/>
    <n v="5"/>
    <s v="Q2"/>
  </r>
  <r>
    <s v="ORD-02632"/>
    <d v="2025-05-31T00:00:00"/>
    <s v="CUST-1804"/>
    <s v="Meera Joshi"/>
    <x v="4"/>
    <x v="24"/>
    <x v="1"/>
    <s v="Chhattisgarh"/>
    <s v="Bilaspur"/>
    <n v="2"/>
    <n v="1667.63"/>
    <n v="0.05"/>
    <n v="2755.05"/>
    <x v="1"/>
    <x v="2"/>
    <x v="0"/>
    <n v="0.1"/>
    <n v="5.000000000000001E-3"/>
    <n v="5.0000000000000012E-4"/>
    <n v="-2755.0495000000001"/>
    <n v="-5510098.9999999991"/>
    <n v="2025"/>
    <x v="6"/>
    <n v="5"/>
    <s v="Q2"/>
  </r>
  <r>
    <s v="ORD-02633"/>
    <d v="2025-08-24T00:00:00"/>
    <s v="CUST-1695"/>
    <s v="Neha Patel"/>
    <x v="2"/>
    <x v="10"/>
    <x v="2"/>
    <s v="Rajasthan"/>
    <s v="Jaipur"/>
    <n v="1"/>
    <n v="3484.57"/>
    <n v="0"/>
    <n v="2232.35"/>
    <x v="0"/>
    <x v="1"/>
    <x v="2"/>
    <n v="0"/>
    <n v="0"/>
    <n v="0"/>
    <n v="-2232.35"/>
    <e v="#DIV/0!"/>
    <n v="2025"/>
    <x v="7"/>
    <n v="8"/>
    <s v="Q3"/>
  </r>
  <r>
    <s v="ORD-02634"/>
    <d v="2025-08-12T00:00:00"/>
    <s v="CUST-1591"/>
    <s v="Aarav Sharma"/>
    <x v="4"/>
    <x v="15"/>
    <x v="3"/>
    <s v="Telangana"/>
    <s v="Warangal"/>
    <n v="1"/>
    <n v="1825.45"/>
    <n v="0.05"/>
    <n v="1145.3499999999999"/>
    <x v="1"/>
    <x v="1"/>
    <x v="1"/>
    <n v="0.05"/>
    <n v="2.5000000000000005E-3"/>
    <n v="1.2500000000000003E-4"/>
    <n v="-1145.3498749999999"/>
    <n v="-9162798.9999999963"/>
    <n v="2025"/>
    <x v="7"/>
    <n v="8"/>
    <s v="Q3"/>
  </r>
  <r>
    <s v="ORD-02635"/>
    <d v="2025-07-22T00:00:00"/>
    <s v="CUST-2502"/>
    <s v="Vikram Gupta"/>
    <x v="0"/>
    <x v="5"/>
    <x v="0"/>
    <s v="Uttar Pradesh"/>
    <s v="Kanpur"/>
    <n v="2"/>
    <n v="8707.2099999999991"/>
    <n v="0.2"/>
    <n v="9101.02"/>
    <x v="4"/>
    <x v="0"/>
    <x v="1"/>
    <n v="0.4"/>
    <n v="8.0000000000000016E-2"/>
    <n v="3.2000000000000008E-2"/>
    <n v="-9100.9880000000012"/>
    <n v="-284405.87499999994"/>
    <n v="2025"/>
    <x v="4"/>
    <n v="7"/>
    <s v="Q3"/>
  </r>
  <r>
    <s v="ORD-02636"/>
    <d v="2025-09-13T00:00:00"/>
    <s v="CUST-1169"/>
    <s v="Vikram Nair"/>
    <x v="0"/>
    <x v="11"/>
    <x v="0"/>
    <s v="Punjab"/>
    <s v="Amritsar"/>
    <n v="2"/>
    <n v="4523.3500000000004"/>
    <n v="0.1"/>
    <n v="5515.09"/>
    <x v="1"/>
    <x v="1"/>
    <x v="0"/>
    <n v="0.2"/>
    <n v="2.0000000000000004E-2"/>
    <n v="4.000000000000001E-3"/>
    <n v="-5515.0860000000002"/>
    <n v="-1378771.4999999998"/>
    <n v="2025"/>
    <x v="2"/>
    <n v="9"/>
    <s v="Q3"/>
  </r>
  <r>
    <s v="ORD-02637"/>
    <d v="2025-03-27T00:00:00"/>
    <s v="CUST-2098"/>
    <s v="Arjun Rao"/>
    <x v="1"/>
    <x v="17"/>
    <x v="3"/>
    <s v="Andhra Pradesh"/>
    <s v="Vijayawada"/>
    <n v="3"/>
    <n v="3758.97"/>
    <n v="0.05"/>
    <n v="6810.92"/>
    <x v="1"/>
    <x v="1"/>
    <x v="1"/>
    <n v="0.15000000000000002"/>
    <n v="7.5000000000000015E-3"/>
    <n v="1.1250000000000003E-3"/>
    <n v="-6810.9188750000003"/>
    <n v="-6054150.1111111091"/>
    <n v="2025"/>
    <x v="3"/>
    <n v="3"/>
    <s v="Q1"/>
  </r>
  <r>
    <s v="ORD-02638"/>
    <d v="2025-05-30T00:00:00"/>
    <s v="CUST-1571"/>
    <s v="Aarav Rao"/>
    <x v="3"/>
    <x v="16"/>
    <x v="3"/>
    <s v="Tamil Nadu"/>
    <s v="Chennai"/>
    <n v="2"/>
    <n v="3250.58"/>
    <n v="0.1"/>
    <n v="4178.5600000000004"/>
    <x v="1"/>
    <x v="2"/>
    <x v="2"/>
    <n v="0.2"/>
    <n v="2.0000000000000004E-2"/>
    <n v="4.000000000000001E-3"/>
    <n v="-4178.5560000000005"/>
    <n v="-1044638.9999999999"/>
    <n v="2025"/>
    <x v="6"/>
    <n v="5"/>
    <s v="Q2"/>
  </r>
  <r>
    <s v="ORD-02639"/>
    <d v="2025-08-23T00:00:00"/>
    <s v="CUST-2186"/>
    <s v="Rahul Patel"/>
    <x v="2"/>
    <x v="8"/>
    <x v="0"/>
    <s v="Delhi"/>
    <s v="New Delhi"/>
    <n v="2"/>
    <n v="4061.33"/>
    <n v="0"/>
    <n v="5628.69"/>
    <x v="0"/>
    <x v="1"/>
    <x v="2"/>
    <n v="0"/>
    <n v="0"/>
    <n v="0"/>
    <n v="-5628.69"/>
    <e v="#DIV/0!"/>
    <n v="2025"/>
    <x v="7"/>
    <n v="8"/>
    <s v="Q3"/>
  </r>
  <r>
    <s v="ORD-02640"/>
    <d v="2025-12-11T00:00:00"/>
    <s v="CUST-2566"/>
    <s v="Rohan Nair"/>
    <x v="1"/>
    <x v="9"/>
    <x v="3"/>
    <s v="Andhra Pradesh"/>
    <s v="Vijayawada"/>
    <n v="1"/>
    <n v="1055.07"/>
    <n v="0.05"/>
    <n v="673.07"/>
    <x v="0"/>
    <x v="1"/>
    <x v="0"/>
    <n v="0.05"/>
    <n v="2.5000000000000005E-3"/>
    <n v="1.2500000000000003E-4"/>
    <n v="-673.06987500000002"/>
    <n v="-5384558.9999999991"/>
    <n v="2025"/>
    <x v="1"/>
    <n v="12"/>
    <s v="Q4"/>
  </r>
  <r>
    <s v="ORD-02641"/>
    <d v="2025-01-22T00:00:00"/>
    <s v="CUST-1089"/>
    <s v="Arjun Nair"/>
    <x v="1"/>
    <x v="17"/>
    <x v="0"/>
    <s v="Punjab"/>
    <s v="Ludhiana"/>
    <n v="1"/>
    <n v="254.71"/>
    <n v="0.05"/>
    <n v="166.22"/>
    <x v="0"/>
    <x v="0"/>
    <x v="0"/>
    <n v="0.05"/>
    <n v="2.5000000000000005E-3"/>
    <n v="1.2500000000000003E-4"/>
    <n v="-166.219875"/>
    <n v="-1329758.9999999998"/>
    <n v="2025"/>
    <x v="5"/>
    <n v="1"/>
    <s v="Q1"/>
  </r>
  <r>
    <s v="ORD-02642"/>
    <d v="2025-12-14T00:00:00"/>
    <s v="CUST-2342"/>
    <s v="Kiran Singh"/>
    <x v="4"/>
    <x v="12"/>
    <x v="4"/>
    <s v="Jharkhand"/>
    <s v="Jamshedpur"/>
    <n v="2"/>
    <n v="7888.2"/>
    <n v="0.05"/>
    <n v="11799.93"/>
    <x v="1"/>
    <x v="1"/>
    <x v="0"/>
    <n v="0.1"/>
    <n v="5.000000000000001E-3"/>
    <n v="5.0000000000000012E-4"/>
    <n v="-11799.9295"/>
    <n v="-23599858.999999996"/>
    <n v="2025"/>
    <x v="1"/>
    <n v="12"/>
    <s v="Q4"/>
  </r>
  <r>
    <s v="ORD-02643"/>
    <d v="2025-10-12T00:00:00"/>
    <s v="CUST-1070"/>
    <s v="Vikram Rao"/>
    <x v="2"/>
    <x v="10"/>
    <x v="0"/>
    <s v="Delhi"/>
    <s v="New Delhi"/>
    <n v="1"/>
    <n v="4832.08"/>
    <n v="0.15"/>
    <n v="3282.24"/>
    <x v="1"/>
    <x v="1"/>
    <x v="1"/>
    <n v="0.15"/>
    <n v="2.2499999999999999E-2"/>
    <n v="3.375E-3"/>
    <n v="-3282.236625"/>
    <n v="-972514.55555555562"/>
    <n v="2025"/>
    <x v="10"/>
    <n v="10"/>
    <s v="Q4"/>
  </r>
  <r>
    <s v="ORD-02644"/>
    <d v="2025-09-26T00:00:00"/>
    <s v="CUST-1823"/>
    <s v="Priya Sharma"/>
    <x v="3"/>
    <x v="14"/>
    <x v="2"/>
    <s v="Maharashtra"/>
    <s v="Nagpur"/>
    <n v="3"/>
    <n v="7782.87"/>
    <n v="0.05"/>
    <n v="19106.97"/>
    <x v="2"/>
    <x v="1"/>
    <x v="2"/>
    <n v="0.15000000000000002"/>
    <n v="7.5000000000000015E-3"/>
    <n v="1.1250000000000003E-3"/>
    <n v="-19106.968875000002"/>
    <n v="-16983972.333333328"/>
    <n v="2025"/>
    <x v="2"/>
    <n v="9"/>
    <s v="Q3"/>
  </r>
  <r>
    <s v="ORD-02645"/>
    <d v="2025-09-15T00:00:00"/>
    <s v="CUST-2524"/>
    <s v="Arjun Verma"/>
    <x v="3"/>
    <x v="18"/>
    <x v="3"/>
    <s v="Telangana"/>
    <s v="Hyderabad"/>
    <n v="2"/>
    <n v="43668.6"/>
    <n v="0"/>
    <n v="58924.4"/>
    <x v="0"/>
    <x v="1"/>
    <x v="2"/>
    <n v="0"/>
    <n v="0"/>
    <n v="0"/>
    <n v="-58924.4"/>
    <e v="#DIV/0!"/>
    <n v="2025"/>
    <x v="2"/>
    <n v="9"/>
    <s v="Q3"/>
  </r>
  <r>
    <s v="ORD-02646"/>
    <d v="2025-01-29T00:00:00"/>
    <s v="CUST-1869"/>
    <s v="Rahul Joshi"/>
    <x v="0"/>
    <x v="4"/>
    <x v="2"/>
    <s v="Maharashtra"/>
    <s v="Mumbai"/>
    <n v="1"/>
    <n v="11281.5"/>
    <n v="0.15"/>
    <n v="6197.18"/>
    <x v="2"/>
    <x v="1"/>
    <x v="0"/>
    <n v="0.15"/>
    <n v="2.2499999999999999E-2"/>
    <n v="3.375E-3"/>
    <n v="-6197.1766250000001"/>
    <n v="-1836200.4814814816"/>
    <n v="2025"/>
    <x v="5"/>
    <n v="1"/>
    <s v="Q1"/>
  </r>
  <r>
    <s v="ORD-02647"/>
    <d v="2025-08-01T00:00:00"/>
    <s v="CUST-1612"/>
    <s v="Isha Sharma"/>
    <x v="0"/>
    <x v="6"/>
    <x v="1"/>
    <s v="Madhya Pradesh"/>
    <s v="Bhopal"/>
    <n v="2"/>
    <n v="8889.07"/>
    <n v="0"/>
    <n v="11293.37"/>
    <x v="2"/>
    <x v="1"/>
    <x v="2"/>
    <n v="0"/>
    <n v="0"/>
    <n v="0"/>
    <n v="-11293.37"/>
    <e v="#DIV/0!"/>
    <n v="2025"/>
    <x v="7"/>
    <n v="8"/>
    <s v="Q3"/>
  </r>
  <r>
    <s v="ORD-02648"/>
    <d v="2025-10-10T00:00:00"/>
    <s v="CUST-2000"/>
    <s v="Rahul Joshi"/>
    <x v="3"/>
    <x v="18"/>
    <x v="0"/>
    <s v="Haryana"/>
    <s v="Gurugram"/>
    <n v="4"/>
    <n v="28122.89"/>
    <n v="0.05"/>
    <n v="79958.41"/>
    <x v="0"/>
    <x v="1"/>
    <x v="2"/>
    <n v="0.2"/>
    <n v="1.0000000000000002E-2"/>
    <n v="2.0000000000000005E-3"/>
    <n v="-79958.40800000001"/>
    <n v="-39979203.999999993"/>
    <n v="2025"/>
    <x v="10"/>
    <n v="10"/>
    <s v="Q4"/>
  </r>
  <r>
    <s v="ORD-02649"/>
    <d v="2025-02-19T00:00:00"/>
    <s v="CUST-1096"/>
    <s v="Sneha Verma"/>
    <x v="3"/>
    <x v="14"/>
    <x v="1"/>
    <s v="Chhattisgarh"/>
    <s v="Raipur"/>
    <n v="1"/>
    <n v="57828.93"/>
    <n v="0.05"/>
    <n v="43287.34"/>
    <x v="2"/>
    <x v="1"/>
    <x v="0"/>
    <n v="0.05"/>
    <n v="2.5000000000000005E-3"/>
    <n v="1.2500000000000003E-4"/>
    <n v="-43287.339874999998"/>
    <n v="-346298718.99999988"/>
    <n v="2025"/>
    <x v="11"/>
    <n v="2"/>
    <s v="Q1"/>
  </r>
  <r>
    <s v="ORD-02650"/>
    <d v="2025-04-05T00:00:00"/>
    <s v="CUST-1790"/>
    <s v="Rohan Verma"/>
    <x v="2"/>
    <x v="2"/>
    <x v="4"/>
    <s v="Odisha"/>
    <s v="Cuttack"/>
    <n v="1"/>
    <n v="2017.98"/>
    <n v="0.2"/>
    <n v="1101.51"/>
    <x v="1"/>
    <x v="2"/>
    <x v="0"/>
    <n v="0.2"/>
    <n v="4.0000000000000008E-2"/>
    <n v="8.0000000000000019E-3"/>
    <n v="-1101.502"/>
    <n v="-137687.74999999997"/>
    <n v="2025"/>
    <x v="0"/>
    <n v="4"/>
    <s v="Q2"/>
  </r>
  <r>
    <s v="ORD-02651"/>
    <d v="2025-03-29T00:00:00"/>
    <s v="CUST-2399"/>
    <s v="Ananya Rao"/>
    <x v="1"/>
    <x v="1"/>
    <x v="0"/>
    <s v="Punjab"/>
    <s v="Ludhiana"/>
    <n v="3"/>
    <n v="2141.9699999999998"/>
    <n v="0.05"/>
    <n v="4841.49"/>
    <x v="0"/>
    <x v="2"/>
    <x v="2"/>
    <n v="0.15000000000000002"/>
    <n v="7.5000000000000015E-3"/>
    <n v="1.1250000000000003E-3"/>
    <n v="-4841.488875"/>
    <n v="-4303545.6666666651"/>
    <n v="2025"/>
    <x v="3"/>
    <n v="3"/>
    <s v="Q1"/>
  </r>
  <r>
    <s v="ORD-02652"/>
    <d v="2025-02-13T00:00:00"/>
    <s v="CUST-1353"/>
    <s v="Rohan Rao"/>
    <x v="4"/>
    <x v="22"/>
    <x v="3"/>
    <s v="Tamil Nadu"/>
    <s v="Coimbatore"/>
    <n v="1"/>
    <n v="3297.48"/>
    <n v="0.05"/>
    <n v="2094.84"/>
    <x v="2"/>
    <x v="1"/>
    <x v="2"/>
    <n v="0.05"/>
    <n v="2.5000000000000005E-3"/>
    <n v="1.2500000000000003E-4"/>
    <n v="-2094.8398750000001"/>
    <n v="-16758718.999999996"/>
    <n v="2025"/>
    <x v="11"/>
    <n v="2"/>
    <s v="Q1"/>
  </r>
  <r>
    <s v="ORD-02653"/>
    <d v="2025-10-05T00:00:00"/>
    <s v="CUST-2015"/>
    <s v="Rahul Joshi"/>
    <x v="1"/>
    <x v="1"/>
    <x v="1"/>
    <s v="Madhya Pradesh"/>
    <s v="Indore"/>
    <n v="1"/>
    <n v="3913.2"/>
    <n v="0.1"/>
    <n v="2387.2399999999998"/>
    <x v="4"/>
    <x v="1"/>
    <x v="2"/>
    <n v="0.1"/>
    <n v="1.0000000000000002E-2"/>
    <n v="1.0000000000000002E-3"/>
    <n v="-2387.2389999999996"/>
    <n v="-2387238.9999999991"/>
    <n v="2025"/>
    <x v="10"/>
    <n v="10"/>
    <s v="Q4"/>
  </r>
  <r>
    <s v="ORD-02654"/>
    <d v="2025-06-20T00:00:00"/>
    <s v="CUST-2558"/>
    <s v="Rahul Patel"/>
    <x v="1"/>
    <x v="7"/>
    <x v="4"/>
    <s v="Jharkhand"/>
    <s v="Ranchi"/>
    <n v="1"/>
    <n v="4603.21"/>
    <n v="0.2"/>
    <n v="2919.17"/>
    <x v="3"/>
    <x v="1"/>
    <x v="0"/>
    <n v="0.2"/>
    <n v="4.0000000000000008E-2"/>
    <n v="8.0000000000000019E-3"/>
    <n v="-2919.1620000000003"/>
    <n v="-364895.24999999994"/>
    <n v="2025"/>
    <x v="9"/>
    <n v="6"/>
    <s v="Q2"/>
  </r>
  <r>
    <s v="ORD-02655"/>
    <d v="2025-07-08T00:00:00"/>
    <s v="CUST-1868"/>
    <s v="Arjun Rao"/>
    <x v="2"/>
    <x v="10"/>
    <x v="3"/>
    <s v="Tamil Nadu"/>
    <s v="Chennai"/>
    <n v="2"/>
    <n v="6008.56"/>
    <n v="0.1"/>
    <n v="9389.4699999999993"/>
    <x v="1"/>
    <x v="0"/>
    <x v="2"/>
    <n v="0.2"/>
    <n v="2.0000000000000004E-2"/>
    <n v="4.000000000000001E-3"/>
    <n v="-9389.4659999999985"/>
    <n v="-2347366.4999999991"/>
    <n v="2025"/>
    <x v="4"/>
    <n v="7"/>
    <s v="Q3"/>
  </r>
  <r>
    <s v="ORD-02656"/>
    <d v="2025-12-19T00:00:00"/>
    <s v="CUST-1594"/>
    <s v="Priya Joshi"/>
    <x v="4"/>
    <x v="15"/>
    <x v="1"/>
    <s v="Madhya Pradesh"/>
    <s v="Indore"/>
    <n v="2"/>
    <n v="7280.48"/>
    <n v="0"/>
    <n v="12446.94"/>
    <x v="1"/>
    <x v="1"/>
    <x v="1"/>
    <n v="0"/>
    <n v="0"/>
    <n v="0"/>
    <n v="-12446.94"/>
    <e v="#DIV/0!"/>
    <n v="2025"/>
    <x v="1"/>
    <n v="12"/>
    <s v="Q4"/>
  </r>
  <r>
    <s v="ORD-02657"/>
    <d v="2025-07-03T00:00:00"/>
    <s v="CUST-2244"/>
    <s v="Neha Reddy"/>
    <x v="2"/>
    <x v="2"/>
    <x v="2"/>
    <s v="Rajasthan"/>
    <s v="Jaipur"/>
    <n v="2"/>
    <n v="6912.81"/>
    <n v="0.1"/>
    <n v="7802.12"/>
    <x v="1"/>
    <x v="2"/>
    <x v="1"/>
    <n v="0.2"/>
    <n v="2.0000000000000004E-2"/>
    <n v="4.000000000000001E-3"/>
    <n v="-7802.116"/>
    <n v="-1950528.9999999995"/>
    <n v="2025"/>
    <x v="4"/>
    <n v="7"/>
    <s v="Q3"/>
  </r>
  <r>
    <s v="ORD-02658"/>
    <d v="2025-01-03T00:00:00"/>
    <s v="CUST-1397"/>
    <s v="Rohan Reddy"/>
    <x v="4"/>
    <x v="22"/>
    <x v="2"/>
    <s v="Goa"/>
    <s v="Panaji"/>
    <n v="4"/>
    <n v="6425.73"/>
    <n v="0.15"/>
    <n v="19120"/>
    <x v="1"/>
    <x v="0"/>
    <x v="1"/>
    <n v="0.6"/>
    <n v="0.09"/>
    <n v="5.3999999999999999E-2"/>
    <n v="-19119.946"/>
    <n v="-354073.0740740741"/>
    <n v="2025"/>
    <x v="5"/>
    <n v="1"/>
    <s v="Q1"/>
  </r>
  <r>
    <s v="ORD-02659"/>
    <d v="2025-07-10T00:00:00"/>
    <s v="CUST-2490"/>
    <s v="Rahul Sharma"/>
    <x v="4"/>
    <x v="19"/>
    <x v="1"/>
    <s v="Chhattisgarh"/>
    <s v="Raipur"/>
    <n v="3"/>
    <n v="6883.96"/>
    <n v="0.1"/>
    <n v="13285.1"/>
    <x v="0"/>
    <x v="1"/>
    <x v="2"/>
    <n v="0.30000000000000004"/>
    <n v="3.0000000000000006E-2"/>
    <n v="9.0000000000000028E-3"/>
    <n v="-13285.091"/>
    <n v="-1476121.2222222218"/>
    <n v="2025"/>
    <x v="4"/>
    <n v="7"/>
    <s v="Q3"/>
  </r>
  <r>
    <s v="ORD-02660"/>
    <d v="2025-04-28T00:00:00"/>
    <s v="CUST-2098"/>
    <s v="Vikram Reddy"/>
    <x v="4"/>
    <x v="19"/>
    <x v="2"/>
    <s v="Gujarat"/>
    <s v="Ahmedabad"/>
    <n v="5"/>
    <n v="8853.82"/>
    <n v="0.1"/>
    <n v="30443.82"/>
    <x v="1"/>
    <x v="0"/>
    <x v="2"/>
    <n v="0.5"/>
    <n v="0.05"/>
    <n v="2.5000000000000001E-2"/>
    <n v="-30443.794999999998"/>
    <n v="-1217751.7999999998"/>
    <n v="2025"/>
    <x v="0"/>
    <n v="4"/>
    <s v="Q2"/>
  </r>
  <r>
    <s v="ORD-02661"/>
    <d v="2025-01-19T00:00:00"/>
    <s v="CUST-1499"/>
    <s v="Aarav Reddy"/>
    <x v="0"/>
    <x v="5"/>
    <x v="3"/>
    <s v="Tamil Nadu"/>
    <s v="Chennai"/>
    <n v="2"/>
    <n v="820.94"/>
    <n v="0.05"/>
    <n v="1107.1099999999999"/>
    <x v="1"/>
    <x v="1"/>
    <x v="1"/>
    <n v="0.1"/>
    <n v="5.000000000000001E-3"/>
    <n v="5.0000000000000012E-4"/>
    <n v="-1107.1094999999998"/>
    <n v="-2214218.9999999991"/>
    <n v="2025"/>
    <x v="5"/>
    <n v="1"/>
    <s v="Q1"/>
  </r>
  <r>
    <s v="ORD-02662"/>
    <d v="2025-01-23T00:00:00"/>
    <s v="CUST-2090"/>
    <s v="Meera Nair"/>
    <x v="3"/>
    <x v="14"/>
    <x v="4"/>
    <s v="Jharkhand"/>
    <s v="Ranchi"/>
    <n v="1"/>
    <n v="41762.07"/>
    <n v="0.1"/>
    <n v="31359.599999999999"/>
    <x v="2"/>
    <x v="2"/>
    <x v="2"/>
    <n v="0.1"/>
    <n v="1.0000000000000002E-2"/>
    <n v="1.0000000000000002E-3"/>
    <n v="-31359.598999999998"/>
    <n v="-31359598.999999993"/>
    <n v="2025"/>
    <x v="5"/>
    <n v="1"/>
    <s v="Q1"/>
  </r>
  <r>
    <s v="ORD-02663"/>
    <d v="2025-01-30T00:00:00"/>
    <s v="CUST-2294"/>
    <s v="Ananya Patel"/>
    <x v="3"/>
    <x v="14"/>
    <x v="2"/>
    <s v="Maharashtra"/>
    <s v="Pune"/>
    <n v="4"/>
    <n v="48424.69"/>
    <n v="0.1"/>
    <n v="138560.13"/>
    <x v="0"/>
    <x v="1"/>
    <x v="2"/>
    <n v="0.4"/>
    <n v="4.0000000000000008E-2"/>
    <n v="1.6000000000000004E-2"/>
    <n v="-138560.114"/>
    <n v="-8660007.1249999981"/>
    <n v="2025"/>
    <x v="5"/>
    <n v="1"/>
    <s v="Q1"/>
  </r>
  <r>
    <s v="ORD-02664"/>
    <d v="2025-10-22T00:00:00"/>
    <s v="CUST-2440"/>
    <s v="Kiran Sharma"/>
    <x v="3"/>
    <x v="16"/>
    <x v="0"/>
    <s v="Punjab"/>
    <s v="Ludhiana"/>
    <n v="1"/>
    <n v="59782.02"/>
    <n v="0"/>
    <n v="50699.43"/>
    <x v="0"/>
    <x v="2"/>
    <x v="1"/>
    <n v="0"/>
    <n v="0"/>
    <n v="0"/>
    <n v="-50699.43"/>
    <e v="#DIV/0!"/>
    <n v="2025"/>
    <x v="10"/>
    <n v="10"/>
    <s v="Q4"/>
  </r>
  <r>
    <s v="ORD-02665"/>
    <d v="2025-04-18T00:00:00"/>
    <s v="CUST-1507"/>
    <s v="Vikram Reddy"/>
    <x v="3"/>
    <x v="16"/>
    <x v="0"/>
    <s v="Uttar Pradesh"/>
    <s v="Kanpur"/>
    <n v="3"/>
    <n v="57624.11"/>
    <n v="0.05"/>
    <n v="110879.43"/>
    <x v="3"/>
    <x v="1"/>
    <x v="0"/>
    <n v="0.15000000000000002"/>
    <n v="7.5000000000000015E-3"/>
    <n v="1.1250000000000003E-3"/>
    <n v="-110879.428875"/>
    <n v="-98559492.333333299"/>
    <n v="2025"/>
    <x v="0"/>
    <n v="4"/>
    <s v="Q2"/>
  </r>
  <r>
    <s v="ORD-02666"/>
    <d v="2025-10-08T00:00:00"/>
    <s v="CUST-1926"/>
    <s v="Kiran Joshi"/>
    <x v="3"/>
    <x v="18"/>
    <x v="0"/>
    <s v="Punjab"/>
    <s v="Ludhiana"/>
    <n v="1"/>
    <n v="54964.5"/>
    <n v="0"/>
    <n v="43230.05"/>
    <x v="0"/>
    <x v="0"/>
    <x v="2"/>
    <n v="0"/>
    <n v="0"/>
    <n v="0"/>
    <n v="-43230.05"/>
    <e v="#DIV/0!"/>
    <n v="2025"/>
    <x v="10"/>
    <n v="10"/>
    <s v="Q4"/>
  </r>
  <r>
    <s v="ORD-02667"/>
    <d v="2025-05-08T00:00:00"/>
    <s v="CUST-1147"/>
    <s v="Isha Gupta"/>
    <x v="0"/>
    <x v="0"/>
    <x v="0"/>
    <s v="Delhi"/>
    <s v="New Delhi"/>
    <n v="3"/>
    <n v="17062.189999999999"/>
    <n v="0.15"/>
    <n v="32989.449999999997"/>
    <x v="3"/>
    <x v="0"/>
    <x v="2"/>
    <n v="0.44999999999999996"/>
    <n v="6.7499999999999991E-2"/>
    <n v="3.0374999999999992E-2"/>
    <n v="-32989.419624999995"/>
    <n v="-1086071.4279835392"/>
    <n v="2025"/>
    <x v="6"/>
    <n v="5"/>
    <s v="Q2"/>
  </r>
  <r>
    <s v="ORD-02668"/>
    <d v="2025-08-17T00:00:00"/>
    <s v="CUST-1762"/>
    <s v="Rohan Joshi"/>
    <x v="2"/>
    <x v="2"/>
    <x v="0"/>
    <s v="Delhi"/>
    <s v="Delhi"/>
    <n v="4"/>
    <n v="3946.7"/>
    <n v="0.1"/>
    <n v="10984.27"/>
    <x v="0"/>
    <x v="0"/>
    <x v="2"/>
    <n v="0.4"/>
    <n v="4.0000000000000008E-2"/>
    <n v="1.6000000000000004E-2"/>
    <n v="-10984.254000000001"/>
    <n v="-686515.87499999988"/>
    <n v="2025"/>
    <x v="7"/>
    <n v="8"/>
    <s v="Q3"/>
  </r>
  <r>
    <s v="ORD-02669"/>
    <d v="2025-04-21T00:00:00"/>
    <s v="CUST-1688"/>
    <s v="Vikram Reddy"/>
    <x v="2"/>
    <x v="10"/>
    <x v="2"/>
    <s v="Rajasthan"/>
    <s v="Udaipur"/>
    <n v="1"/>
    <n v="445.67"/>
    <n v="0.05"/>
    <n v="302.72000000000003"/>
    <x v="1"/>
    <x v="0"/>
    <x v="2"/>
    <n v="0.05"/>
    <n v="2.5000000000000005E-3"/>
    <n v="1.2500000000000003E-4"/>
    <n v="-302.719875"/>
    <n v="-2421758.9999999995"/>
    <n v="2025"/>
    <x v="0"/>
    <n v="4"/>
    <s v="Q2"/>
  </r>
  <r>
    <s v="ORD-02670"/>
    <d v="2025-05-16T00:00:00"/>
    <s v="CUST-1096"/>
    <s v="Arjun Kumar"/>
    <x v="3"/>
    <x v="14"/>
    <x v="2"/>
    <s v="Maharashtra"/>
    <s v="Pune"/>
    <n v="1"/>
    <n v="2201.9499999999998"/>
    <n v="0.1"/>
    <n v="1232"/>
    <x v="1"/>
    <x v="1"/>
    <x v="1"/>
    <n v="0.1"/>
    <n v="1.0000000000000002E-2"/>
    <n v="1.0000000000000002E-3"/>
    <n v="-1231.999"/>
    <n v="-1231998.9999999998"/>
    <n v="2025"/>
    <x v="6"/>
    <n v="5"/>
    <s v="Q2"/>
  </r>
  <r>
    <s v="ORD-02671"/>
    <d v="2025-12-28T00:00:00"/>
    <s v="CUST-1890"/>
    <s v="Rahul Nair"/>
    <x v="2"/>
    <x v="23"/>
    <x v="0"/>
    <s v="Delhi"/>
    <s v="Delhi"/>
    <n v="1"/>
    <n v="3994.62"/>
    <n v="0.1"/>
    <n v="2887.68"/>
    <x v="1"/>
    <x v="1"/>
    <x v="1"/>
    <n v="0.1"/>
    <n v="1.0000000000000002E-2"/>
    <n v="1.0000000000000002E-3"/>
    <n v="-2887.6789999999996"/>
    <n v="-2887678.9999999991"/>
    <n v="2025"/>
    <x v="1"/>
    <n v="12"/>
    <s v="Q4"/>
  </r>
  <r>
    <s v="ORD-02672"/>
    <d v="2025-07-05T00:00:00"/>
    <s v="CUST-2354"/>
    <s v="Ananya Nair"/>
    <x v="2"/>
    <x v="20"/>
    <x v="2"/>
    <s v="Maharashtra"/>
    <s v="Pune"/>
    <n v="2"/>
    <n v="3272.8"/>
    <n v="0.15"/>
    <n v="4482.8900000000003"/>
    <x v="2"/>
    <x v="1"/>
    <x v="2"/>
    <n v="0.3"/>
    <n v="4.4999999999999998E-2"/>
    <n v="1.35E-2"/>
    <n v="-4482.8765000000003"/>
    <n v="-332064.92592592596"/>
    <n v="2025"/>
    <x v="4"/>
    <n v="7"/>
    <s v="Q3"/>
  </r>
  <r>
    <s v="ORD-02673"/>
    <d v="2025-05-24T00:00:00"/>
    <s v="CUST-1645"/>
    <s v="Sneha Rao"/>
    <x v="2"/>
    <x v="20"/>
    <x v="4"/>
    <s v="Odisha"/>
    <s v="Bhubaneswar"/>
    <n v="1"/>
    <n v="3378.22"/>
    <n v="0"/>
    <n v="2858.69"/>
    <x v="2"/>
    <x v="0"/>
    <x v="2"/>
    <n v="0"/>
    <n v="0"/>
    <n v="0"/>
    <n v="-2858.69"/>
    <e v="#DIV/0!"/>
    <n v="2025"/>
    <x v="6"/>
    <n v="5"/>
    <s v="Q2"/>
  </r>
  <r>
    <s v="ORD-02674"/>
    <d v="2025-03-13T00:00:00"/>
    <s v="CUST-2230"/>
    <s v="Ananya Sharma"/>
    <x v="4"/>
    <x v="19"/>
    <x v="3"/>
    <s v="Telangana"/>
    <s v="Hyderabad"/>
    <n v="2"/>
    <n v="3903.44"/>
    <n v="0.05"/>
    <n v="6454.28"/>
    <x v="3"/>
    <x v="1"/>
    <x v="2"/>
    <n v="0.1"/>
    <n v="5.000000000000001E-3"/>
    <n v="5.0000000000000012E-4"/>
    <n v="-6454.2794999999996"/>
    <n v="-12908558.999999996"/>
    <n v="2025"/>
    <x v="3"/>
    <n v="3"/>
    <s v="Q1"/>
  </r>
  <r>
    <s v="ORD-02675"/>
    <d v="2025-05-09T00:00:00"/>
    <s v="CUST-1234"/>
    <s v="Isha Joshi"/>
    <x v="3"/>
    <x v="3"/>
    <x v="3"/>
    <s v="Karnataka"/>
    <s v="Bengaluru"/>
    <n v="1"/>
    <n v="59775.59"/>
    <n v="0.1"/>
    <n v="36139.72"/>
    <x v="2"/>
    <x v="1"/>
    <x v="0"/>
    <n v="0.1"/>
    <n v="1.0000000000000002E-2"/>
    <n v="1.0000000000000002E-3"/>
    <n v="-36139.719000000005"/>
    <n v="-36139718.999999993"/>
    <n v="2025"/>
    <x v="6"/>
    <n v="5"/>
    <s v="Q2"/>
  </r>
  <r>
    <s v="ORD-02676"/>
    <d v="2025-12-30T00:00:00"/>
    <s v="CUST-1683"/>
    <s v="Arjun Singh"/>
    <x v="3"/>
    <x v="13"/>
    <x v="3"/>
    <s v="Andhra Pradesh"/>
    <s v="Vijayawada"/>
    <n v="1"/>
    <n v="24307.32"/>
    <n v="0"/>
    <n v="15501"/>
    <x v="2"/>
    <x v="1"/>
    <x v="2"/>
    <n v="0"/>
    <n v="0"/>
    <n v="0"/>
    <n v="-15501"/>
    <e v="#DIV/0!"/>
    <n v="2025"/>
    <x v="1"/>
    <n v="12"/>
    <s v="Q4"/>
  </r>
  <r>
    <s v="ORD-02677"/>
    <d v="2025-09-18T00:00:00"/>
    <s v="CUST-2427"/>
    <s v="Kiran Singh"/>
    <x v="0"/>
    <x v="5"/>
    <x v="2"/>
    <s v="Goa"/>
    <s v="Panaji"/>
    <n v="2"/>
    <n v="15512.73"/>
    <n v="0.05"/>
    <n v="24288.959999999999"/>
    <x v="0"/>
    <x v="0"/>
    <x v="1"/>
    <n v="0.1"/>
    <n v="5.000000000000001E-3"/>
    <n v="5.0000000000000012E-4"/>
    <n v="-24288.959500000001"/>
    <n v="-48577918.999999993"/>
    <n v="2025"/>
    <x v="2"/>
    <n v="9"/>
    <s v="Q3"/>
  </r>
  <r>
    <s v="ORD-02678"/>
    <d v="2025-01-03T00:00:00"/>
    <s v="CUST-1331"/>
    <s v="Ananya Reddy"/>
    <x v="3"/>
    <x v="18"/>
    <x v="3"/>
    <s v="Karnataka"/>
    <s v="Mysuru"/>
    <n v="2"/>
    <n v="58831.91"/>
    <n v="0.05"/>
    <n v="94841.52"/>
    <x v="1"/>
    <x v="1"/>
    <x v="2"/>
    <n v="0.1"/>
    <n v="5.000000000000001E-3"/>
    <n v="5.0000000000000012E-4"/>
    <n v="-94841.519500000009"/>
    <n v="-189683038.99999997"/>
    <n v="2025"/>
    <x v="5"/>
    <n v="1"/>
    <s v="Q1"/>
  </r>
  <r>
    <s v="ORD-02679"/>
    <d v="2025-04-14T00:00:00"/>
    <s v="CUST-1483"/>
    <s v="Sneha Rao"/>
    <x v="2"/>
    <x v="8"/>
    <x v="3"/>
    <s v="Karnataka"/>
    <s v="Mysuru"/>
    <n v="1"/>
    <n v="3696.71"/>
    <n v="0.1"/>
    <n v="2210.84"/>
    <x v="1"/>
    <x v="0"/>
    <x v="2"/>
    <n v="0.1"/>
    <n v="1.0000000000000002E-2"/>
    <n v="1.0000000000000002E-3"/>
    <n v="-2210.8389999999999"/>
    <n v="-2210838.9999999995"/>
    <n v="2025"/>
    <x v="0"/>
    <n v="4"/>
    <s v="Q2"/>
  </r>
  <r>
    <s v="ORD-02680"/>
    <d v="2025-08-12T00:00:00"/>
    <s v="CUST-2191"/>
    <s v="Sneha Sharma"/>
    <x v="0"/>
    <x v="0"/>
    <x v="0"/>
    <s v="Delhi"/>
    <s v="New Delhi"/>
    <n v="2"/>
    <n v="8432.0300000000007"/>
    <n v="0.05"/>
    <n v="10387.19"/>
    <x v="2"/>
    <x v="0"/>
    <x v="1"/>
    <n v="0.1"/>
    <n v="5.000000000000001E-3"/>
    <n v="5.0000000000000012E-4"/>
    <n v="-10387.1895"/>
    <n v="-20774378.999999996"/>
    <n v="2025"/>
    <x v="7"/>
    <n v="8"/>
    <s v="Q3"/>
  </r>
  <r>
    <s v="ORD-02681"/>
    <d v="2025-11-16T00:00:00"/>
    <s v="CUST-2006"/>
    <s v="Isha Sharma"/>
    <x v="3"/>
    <x v="13"/>
    <x v="1"/>
    <s v="Madhya Pradesh"/>
    <s v="Indore"/>
    <n v="3"/>
    <n v="49824.81"/>
    <n v="0.05"/>
    <n v="119378.08"/>
    <x v="1"/>
    <x v="1"/>
    <x v="1"/>
    <n v="0.15000000000000002"/>
    <n v="7.5000000000000015E-3"/>
    <n v="1.1250000000000003E-3"/>
    <n v="-119378.07887500001"/>
    <n v="-106113847.88888887"/>
    <n v="2025"/>
    <x v="8"/>
    <n v="11"/>
    <s v="Q4"/>
  </r>
  <r>
    <s v="ORD-02682"/>
    <d v="2025-12-28T00:00:00"/>
    <s v="CUST-1500"/>
    <s v="Meera Joshi"/>
    <x v="3"/>
    <x v="3"/>
    <x v="2"/>
    <s v="Gujarat"/>
    <s v="Ahmedabad"/>
    <n v="1"/>
    <n v="46456.19"/>
    <n v="0.05"/>
    <n v="38582.050000000003"/>
    <x v="0"/>
    <x v="1"/>
    <x v="0"/>
    <n v="0.05"/>
    <n v="2.5000000000000005E-3"/>
    <n v="1.2500000000000003E-4"/>
    <n v="-38582.049875000004"/>
    <n v="-308656398.99999994"/>
    <n v="2025"/>
    <x v="1"/>
    <n v="12"/>
    <s v="Q4"/>
  </r>
  <r>
    <s v="ORD-02683"/>
    <d v="2025-12-20T00:00:00"/>
    <s v="CUST-1827"/>
    <s v="Sneha Sharma"/>
    <x v="0"/>
    <x v="11"/>
    <x v="3"/>
    <s v="Tamil Nadu"/>
    <s v="Chennai"/>
    <n v="1"/>
    <n v="6383.66"/>
    <n v="0"/>
    <n v="4634.76"/>
    <x v="4"/>
    <x v="1"/>
    <x v="2"/>
    <n v="0"/>
    <n v="0"/>
    <n v="0"/>
    <n v="-4634.76"/>
    <e v="#DIV/0!"/>
    <n v="2025"/>
    <x v="1"/>
    <n v="12"/>
    <s v="Q4"/>
  </r>
  <r>
    <s v="ORD-02684"/>
    <d v="2025-01-10T00:00:00"/>
    <s v="CUST-1749"/>
    <s v="Rahul Joshi"/>
    <x v="2"/>
    <x v="23"/>
    <x v="1"/>
    <s v="Madhya Pradesh"/>
    <s v="Bhopal"/>
    <n v="3"/>
    <n v="1076.82"/>
    <n v="0.15"/>
    <n v="2348.5100000000002"/>
    <x v="0"/>
    <x v="1"/>
    <x v="2"/>
    <n v="0.44999999999999996"/>
    <n v="6.7499999999999991E-2"/>
    <n v="3.0374999999999992E-2"/>
    <n v="-2348.4796250000004"/>
    <n v="-77316.201646090572"/>
    <n v="2025"/>
    <x v="5"/>
    <n v="1"/>
    <s v="Q1"/>
  </r>
  <r>
    <s v="ORD-02685"/>
    <d v="2025-10-29T00:00:00"/>
    <s v="CUST-1750"/>
    <s v="Isha Rao"/>
    <x v="2"/>
    <x v="10"/>
    <x v="3"/>
    <s v="Tamil Nadu"/>
    <s v="Coimbatore"/>
    <n v="1"/>
    <n v="2148.0300000000002"/>
    <n v="0.05"/>
    <n v="1674.46"/>
    <x v="0"/>
    <x v="0"/>
    <x v="2"/>
    <n v="0.05"/>
    <n v="2.5000000000000005E-3"/>
    <n v="1.2500000000000003E-4"/>
    <n v="-1674.459875"/>
    <n v="-13395678.999999996"/>
    <n v="2025"/>
    <x v="10"/>
    <n v="10"/>
    <s v="Q4"/>
  </r>
  <r>
    <s v="ORD-02686"/>
    <d v="2025-08-19T00:00:00"/>
    <s v="CUST-1094"/>
    <s v="Ananya Kumar"/>
    <x v="3"/>
    <x v="3"/>
    <x v="2"/>
    <s v="Goa"/>
    <s v="Panaji"/>
    <n v="1"/>
    <n v="9820.31"/>
    <n v="0.1"/>
    <n v="6144.99"/>
    <x v="1"/>
    <x v="0"/>
    <x v="0"/>
    <n v="0.1"/>
    <n v="1.0000000000000002E-2"/>
    <n v="1.0000000000000002E-3"/>
    <n v="-6144.9889999999996"/>
    <n v="-6144988.9999999981"/>
    <n v="2025"/>
    <x v="7"/>
    <n v="8"/>
    <s v="Q3"/>
  </r>
  <r>
    <s v="ORD-02687"/>
    <d v="2025-08-07T00:00:00"/>
    <s v="CUST-2204"/>
    <s v="Vikram Kumar"/>
    <x v="3"/>
    <x v="16"/>
    <x v="3"/>
    <s v="Telangana"/>
    <s v="Warangal"/>
    <n v="2"/>
    <n v="20215.5"/>
    <n v="0"/>
    <n v="26717.45"/>
    <x v="4"/>
    <x v="1"/>
    <x v="1"/>
    <n v="0"/>
    <n v="0"/>
    <n v="0"/>
    <n v="-26717.45"/>
    <e v="#DIV/0!"/>
    <n v="2025"/>
    <x v="7"/>
    <n v="8"/>
    <s v="Q3"/>
  </r>
  <r>
    <s v="ORD-02688"/>
    <d v="2025-03-07T00:00:00"/>
    <s v="CUST-1350"/>
    <s v="Sneha Nair"/>
    <x v="3"/>
    <x v="3"/>
    <x v="3"/>
    <s v="Karnataka"/>
    <s v="Bengaluru"/>
    <n v="1"/>
    <n v="18125.669999999998"/>
    <n v="0.05"/>
    <n v="11549.01"/>
    <x v="0"/>
    <x v="1"/>
    <x v="0"/>
    <n v="0.05"/>
    <n v="2.5000000000000005E-3"/>
    <n v="1.2500000000000003E-4"/>
    <n v="-11549.009875"/>
    <n v="-92392078.99999997"/>
    <n v="2025"/>
    <x v="3"/>
    <n v="3"/>
    <s v="Q1"/>
  </r>
  <r>
    <s v="ORD-02689"/>
    <d v="2025-04-22T00:00:00"/>
    <s v="CUST-2263"/>
    <s v="Aarav Kumar"/>
    <x v="3"/>
    <x v="14"/>
    <x v="2"/>
    <s v="Goa"/>
    <s v="Panaji"/>
    <n v="1"/>
    <n v="41994.68"/>
    <n v="0.15"/>
    <n v="27013.98"/>
    <x v="2"/>
    <x v="1"/>
    <x v="1"/>
    <n v="0.15"/>
    <n v="2.2499999999999999E-2"/>
    <n v="3.375E-3"/>
    <n v="-27013.976624999999"/>
    <n v="-8004141.222222222"/>
    <n v="2025"/>
    <x v="0"/>
    <n v="4"/>
    <s v="Q2"/>
  </r>
  <r>
    <s v="ORD-02690"/>
    <d v="2025-01-13T00:00:00"/>
    <s v="CUST-1203"/>
    <s v="Priya Gupta"/>
    <x v="4"/>
    <x v="15"/>
    <x v="2"/>
    <s v="Goa"/>
    <s v="Margao"/>
    <n v="5"/>
    <n v="8613.2199999999993"/>
    <n v="0.2"/>
    <n v="24920.080000000002"/>
    <x v="1"/>
    <x v="1"/>
    <x v="0"/>
    <n v="1"/>
    <n v="0.2"/>
    <n v="0.2"/>
    <n v="-24919.88"/>
    <n v="-124599.4"/>
    <n v="2025"/>
    <x v="5"/>
    <n v="1"/>
    <s v="Q1"/>
  </r>
  <r>
    <s v="ORD-02691"/>
    <d v="2025-03-27T00:00:00"/>
    <s v="CUST-1214"/>
    <s v="Aarav Sharma"/>
    <x v="3"/>
    <x v="14"/>
    <x v="3"/>
    <s v="Telangana"/>
    <s v="Warangal"/>
    <n v="1"/>
    <n v="45044.73"/>
    <n v="0.05"/>
    <n v="37196.81"/>
    <x v="0"/>
    <x v="1"/>
    <x v="0"/>
    <n v="0.05"/>
    <n v="2.5000000000000005E-3"/>
    <n v="1.2500000000000003E-4"/>
    <n v="-37196.809874999999"/>
    <n v="-297574478.99999994"/>
    <n v="2025"/>
    <x v="3"/>
    <n v="3"/>
    <s v="Q1"/>
  </r>
  <r>
    <s v="ORD-02692"/>
    <d v="2025-08-22T00:00:00"/>
    <s v="CUST-2290"/>
    <s v="Rahul Patel"/>
    <x v="1"/>
    <x v="1"/>
    <x v="0"/>
    <s v="Punjab"/>
    <s v="Ludhiana"/>
    <n v="4"/>
    <n v="4651.58"/>
    <n v="0"/>
    <n v="13545.16"/>
    <x v="4"/>
    <x v="1"/>
    <x v="1"/>
    <n v="0"/>
    <n v="0"/>
    <n v="0"/>
    <n v="-13545.16"/>
    <e v="#DIV/0!"/>
    <n v="2025"/>
    <x v="7"/>
    <n v="8"/>
    <s v="Q3"/>
  </r>
  <r>
    <s v="ORD-02693"/>
    <d v="2025-03-31T00:00:00"/>
    <s v="CUST-1107"/>
    <s v="Neha Sharma"/>
    <x v="4"/>
    <x v="19"/>
    <x v="3"/>
    <s v="Tamil Nadu"/>
    <s v="Chennai"/>
    <n v="1"/>
    <n v="7165.12"/>
    <n v="0.05"/>
    <n v="4392.2"/>
    <x v="3"/>
    <x v="1"/>
    <x v="1"/>
    <n v="0.05"/>
    <n v="2.5000000000000005E-3"/>
    <n v="1.2500000000000003E-4"/>
    <n v="-4392.1998750000002"/>
    <n v="-35137598.999999993"/>
    <n v="2025"/>
    <x v="3"/>
    <n v="3"/>
    <s v="Q1"/>
  </r>
  <r>
    <s v="ORD-02694"/>
    <d v="2025-11-10T00:00:00"/>
    <s v="CUST-1851"/>
    <s v="Sneha Sharma"/>
    <x v="3"/>
    <x v="13"/>
    <x v="2"/>
    <s v="Maharashtra"/>
    <s v="Mumbai"/>
    <n v="3"/>
    <n v="47720.23"/>
    <n v="0.05"/>
    <n v="88546.77"/>
    <x v="0"/>
    <x v="2"/>
    <x v="1"/>
    <n v="0.15000000000000002"/>
    <n v="7.5000000000000015E-3"/>
    <n v="1.1250000000000003E-3"/>
    <n v="-88546.768875000009"/>
    <n v="-78708238.999999985"/>
    <n v="2025"/>
    <x v="8"/>
    <n v="11"/>
    <s v="Q4"/>
  </r>
  <r>
    <s v="ORD-02695"/>
    <d v="2025-02-23T00:00:00"/>
    <s v="CUST-1374"/>
    <s v="Rahul Patel"/>
    <x v="0"/>
    <x v="11"/>
    <x v="0"/>
    <s v="Uttar Pradesh"/>
    <s v="Noida"/>
    <n v="2"/>
    <n v="7863.27"/>
    <n v="0.1"/>
    <n v="12108.57"/>
    <x v="4"/>
    <x v="1"/>
    <x v="2"/>
    <n v="0.2"/>
    <n v="2.0000000000000004E-2"/>
    <n v="4.000000000000001E-3"/>
    <n v="-12108.565999999999"/>
    <n v="-3027141.4999999991"/>
    <n v="2025"/>
    <x v="11"/>
    <n v="2"/>
    <s v="Q1"/>
  </r>
  <r>
    <s v="ORD-02696"/>
    <d v="2025-01-12T00:00:00"/>
    <s v="CUST-2295"/>
    <s v="Arjun Kumar"/>
    <x v="4"/>
    <x v="19"/>
    <x v="2"/>
    <s v="Goa"/>
    <s v="Panaji"/>
    <n v="1"/>
    <n v="3260.75"/>
    <n v="0.05"/>
    <n v="2337.84"/>
    <x v="2"/>
    <x v="0"/>
    <x v="2"/>
    <n v="0.05"/>
    <n v="2.5000000000000005E-3"/>
    <n v="1.2500000000000003E-4"/>
    <n v="-2337.8398750000001"/>
    <n v="-18702718.999999996"/>
    <n v="2025"/>
    <x v="5"/>
    <n v="1"/>
    <s v="Q1"/>
  </r>
  <r>
    <s v="ORD-02697"/>
    <d v="2025-07-28T00:00:00"/>
    <s v="CUST-2340"/>
    <s v="Isha Verma"/>
    <x v="1"/>
    <x v="7"/>
    <x v="1"/>
    <s v="Chhattisgarh"/>
    <s v="Bilaspur"/>
    <n v="2"/>
    <n v="4269.82"/>
    <n v="0.1"/>
    <n v="6654.37"/>
    <x v="0"/>
    <x v="2"/>
    <x v="1"/>
    <n v="0.2"/>
    <n v="2.0000000000000004E-2"/>
    <n v="4.000000000000001E-3"/>
    <n v="-6654.366"/>
    <n v="-1663591.4999999995"/>
    <n v="2025"/>
    <x v="4"/>
    <n v="7"/>
    <s v="Q3"/>
  </r>
  <r>
    <s v="ORD-02698"/>
    <d v="2025-01-14T00:00:00"/>
    <s v="CUST-2059"/>
    <s v="Isha Patel"/>
    <x v="0"/>
    <x v="6"/>
    <x v="0"/>
    <s v="Uttar Pradesh"/>
    <s v="Kanpur"/>
    <n v="3"/>
    <n v="16363.3"/>
    <n v="0.1"/>
    <n v="38307.379999999997"/>
    <x v="2"/>
    <x v="1"/>
    <x v="2"/>
    <n v="0.30000000000000004"/>
    <n v="3.0000000000000006E-2"/>
    <n v="9.0000000000000028E-3"/>
    <n v="-38307.370999999999"/>
    <n v="-4256374.5555555541"/>
    <n v="2025"/>
    <x v="5"/>
    <n v="1"/>
    <s v="Q1"/>
  </r>
  <r>
    <s v="ORD-02699"/>
    <d v="2025-05-01T00:00:00"/>
    <s v="CUST-1547"/>
    <s v="Vikram Gupta"/>
    <x v="1"/>
    <x v="17"/>
    <x v="2"/>
    <s v="Rajasthan"/>
    <s v="Udaipur"/>
    <n v="1"/>
    <n v="2396.44"/>
    <n v="0.05"/>
    <n v="1981.39"/>
    <x v="4"/>
    <x v="1"/>
    <x v="1"/>
    <n v="0.05"/>
    <n v="2.5000000000000005E-3"/>
    <n v="1.2500000000000003E-4"/>
    <n v="-1981.3898750000001"/>
    <n v="-15851118.999999996"/>
    <n v="2025"/>
    <x v="6"/>
    <n v="5"/>
    <s v="Q2"/>
  </r>
  <r>
    <s v="ORD-02700"/>
    <d v="2025-01-20T00:00:00"/>
    <s v="CUST-2025"/>
    <s v="Meera Gupta"/>
    <x v="1"/>
    <x v="1"/>
    <x v="0"/>
    <s v="Punjab"/>
    <s v="Amritsar"/>
    <n v="2"/>
    <n v="293.05"/>
    <n v="0.1"/>
    <n v="453.43"/>
    <x v="1"/>
    <x v="2"/>
    <x v="1"/>
    <n v="0.2"/>
    <n v="2.0000000000000004E-2"/>
    <n v="4.000000000000001E-3"/>
    <n v="-453.42599999999999"/>
    <n v="-113356.49999999997"/>
    <n v="2025"/>
    <x v="5"/>
    <n v="1"/>
    <s v="Q1"/>
  </r>
  <r>
    <s v="ORD-02701"/>
    <d v="2025-03-16T00:00:00"/>
    <s v="CUST-1559"/>
    <s v="Priya Patel"/>
    <x v="0"/>
    <x v="6"/>
    <x v="2"/>
    <s v="Rajasthan"/>
    <s v="Udaipur"/>
    <n v="1"/>
    <n v="14410.79"/>
    <n v="0.15"/>
    <n v="10422.19"/>
    <x v="3"/>
    <x v="1"/>
    <x v="1"/>
    <n v="0.15"/>
    <n v="2.2499999999999999E-2"/>
    <n v="3.375E-3"/>
    <n v="-10422.186625"/>
    <n v="-3088055.2962962966"/>
    <n v="2025"/>
    <x v="3"/>
    <n v="3"/>
    <s v="Q1"/>
  </r>
  <r>
    <s v="ORD-02702"/>
    <d v="2025-08-31T00:00:00"/>
    <s v="CUST-2133"/>
    <s v="Arjun Patel"/>
    <x v="4"/>
    <x v="24"/>
    <x v="2"/>
    <s v="Goa"/>
    <s v="Panaji"/>
    <n v="3"/>
    <n v="2923.09"/>
    <n v="0.1"/>
    <n v="6167.15"/>
    <x v="1"/>
    <x v="1"/>
    <x v="1"/>
    <n v="0.30000000000000004"/>
    <n v="3.0000000000000006E-2"/>
    <n v="9.0000000000000028E-3"/>
    <n v="-6167.1409999999996"/>
    <n v="-685237.88888888864"/>
    <n v="2025"/>
    <x v="7"/>
    <n v="8"/>
    <s v="Q3"/>
  </r>
  <r>
    <s v="ORD-02703"/>
    <d v="2025-08-11T00:00:00"/>
    <s v="CUST-2135"/>
    <s v="Priya Verma"/>
    <x v="0"/>
    <x v="6"/>
    <x v="3"/>
    <s v="Karnataka"/>
    <s v="Bengaluru"/>
    <n v="2"/>
    <n v="871.06"/>
    <n v="0.15"/>
    <n v="1284.51"/>
    <x v="0"/>
    <x v="1"/>
    <x v="2"/>
    <n v="0.3"/>
    <n v="4.4999999999999998E-2"/>
    <n v="1.35E-2"/>
    <n v="-1284.4965"/>
    <n v="-95147.888888888891"/>
    <n v="2025"/>
    <x v="7"/>
    <n v="8"/>
    <s v="Q3"/>
  </r>
  <r>
    <s v="ORD-02704"/>
    <d v="2025-03-11T00:00:00"/>
    <s v="CUST-2269"/>
    <s v="Rohan Sharma"/>
    <x v="2"/>
    <x v="8"/>
    <x v="0"/>
    <s v="Delhi"/>
    <s v="New Delhi"/>
    <n v="1"/>
    <n v="5712.92"/>
    <n v="0.1"/>
    <n v="4251.28"/>
    <x v="2"/>
    <x v="1"/>
    <x v="1"/>
    <n v="0.1"/>
    <n v="1.0000000000000002E-2"/>
    <n v="1.0000000000000002E-3"/>
    <n v="-4251.2789999999995"/>
    <n v="-4251278.9999999981"/>
    <n v="2025"/>
    <x v="3"/>
    <n v="3"/>
    <s v="Q1"/>
  </r>
  <r>
    <s v="ORD-02705"/>
    <d v="2025-11-08T00:00:00"/>
    <s v="CUST-2298"/>
    <s v="Meera Sharma"/>
    <x v="4"/>
    <x v="22"/>
    <x v="1"/>
    <s v="Madhya Pradesh"/>
    <s v="Bhopal"/>
    <n v="1"/>
    <n v="4898.0200000000004"/>
    <n v="0.1"/>
    <n v="3513.9"/>
    <x v="2"/>
    <x v="2"/>
    <x v="1"/>
    <n v="0.1"/>
    <n v="1.0000000000000002E-2"/>
    <n v="1.0000000000000002E-3"/>
    <n v="-3513.8989999999999"/>
    <n v="-3513898.9999999991"/>
    <n v="2025"/>
    <x v="8"/>
    <n v="11"/>
    <s v="Q4"/>
  </r>
  <r>
    <s v="ORD-02706"/>
    <d v="2025-07-30T00:00:00"/>
    <s v="CUST-2050"/>
    <s v="Vikram Singh"/>
    <x v="1"/>
    <x v="7"/>
    <x v="0"/>
    <s v="Haryana"/>
    <s v="Gurugram"/>
    <n v="2"/>
    <n v="3504.75"/>
    <n v="0.15"/>
    <n v="5079.2299999999996"/>
    <x v="2"/>
    <x v="0"/>
    <x v="1"/>
    <n v="0.3"/>
    <n v="4.4999999999999998E-2"/>
    <n v="1.35E-2"/>
    <n v="-5079.2164999999995"/>
    <n v="-376238.25925925921"/>
    <n v="2025"/>
    <x v="4"/>
    <n v="7"/>
    <s v="Q3"/>
  </r>
  <r>
    <s v="ORD-02707"/>
    <d v="2025-04-11T00:00:00"/>
    <s v="CUST-1316"/>
    <s v="Sneha Joshi"/>
    <x v="0"/>
    <x v="4"/>
    <x v="4"/>
    <s v="West Bengal"/>
    <s v="Durgapur"/>
    <n v="4"/>
    <n v="16524.13"/>
    <n v="0.1"/>
    <n v="49388.78"/>
    <x v="4"/>
    <x v="1"/>
    <x v="0"/>
    <n v="0.4"/>
    <n v="4.0000000000000008E-2"/>
    <n v="1.6000000000000004E-2"/>
    <n v="-49388.763999999996"/>
    <n v="-3086797.7499999991"/>
    <n v="2025"/>
    <x v="0"/>
    <n v="4"/>
    <s v="Q2"/>
  </r>
  <r>
    <s v="ORD-02708"/>
    <d v="2025-07-05T00:00:00"/>
    <s v="CUST-1658"/>
    <s v="Kiran Rao"/>
    <x v="3"/>
    <x v="18"/>
    <x v="3"/>
    <s v="Andhra Pradesh"/>
    <s v="Visakhapatnam"/>
    <n v="1"/>
    <n v="35864.54"/>
    <n v="0.05"/>
    <n v="24502.32"/>
    <x v="1"/>
    <x v="1"/>
    <x v="2"/>
    <n v="0.05"/>
    <n v="2.5000000000000005E-3"/>
    <n v="1.2500000000000003E-4"/>
    <n v="-24502.319875000001"/>
    <n v="-196018558.99999997"/>
    <n v="2025"/>
    <x v="4"/>
    <n v="7"/>
    <s v="Q3"/>
  </r>
  <r>
    <s v="ORD-02709"/>
    <d v="2025-05-12T00:00:00"/>
    <s v="CUST-1319"/>
    <s v="Kiran Sharma"/>
    <x v="2"/>
    <x v="20"/>
    <x v="3"/>
    <s v="Karnataka"/>
    <s v="Mysuru"/>
    <n v="2"/>
    <n v="3721.08"/>
    <n v="0.05"/>
    <n v="4897.84"/>
    <x v="2"/>
    <x v="1"/>
    <x v="0"/>
    <n v="0.1"/>
    <n v="5.000000000000001E-3"/>
    <n v="5.0000000000000012E-4"/>
    <n v="-4897.8395"/>
    <n v="-9795678.9999999981"/>
    <n v="2025"/>
    <x v="6"/>
    <n v="5"/>
    <s v="Q2"/>
  </r>
  <r>
    <s v="ORD-02710"/>
    <d v="2025-04-21T00:00:00"/>
    <s v="CUST-1553"/>
    <s v="Ananya Reddy"/>
    <x v="2"/>
    <x v="8"/>
    <x v="4"/>
    <s v="Odisha"/>
    <s v="Bhubaneswar"/>
    <n v="1"/>
    <n v="2318.37"/>
    <n v="0.15"/>
    <n v="1299.03"/>
    <x v="3"/>
    <x v="1"/>
    <x v="0"/>
    <n v="0.15"/>
    <n v="2.2499999999999999E-2"/>
    <n v="3.375E-3"/>
    <n v="-1299.026625"/>
    <n v="-384896.77777777775"/>
    <n v="2025"/>
    <x v="0"/>
    <n v="4"/>
    <s v="Q2"/>
  </r>
  <r>
    <s v="ORD-02711"/>
    <d v="2025-05-12T00:00:00"/>
    <s v="CUST-1722"/>
    <s v="Rohan Nair"/>
    <x v="2"/>
    <x v="10"/>
    <x v="4"/>
    <s v="Bihar"/>
    <s v="Gaya"/>
    <n v="2"/>
    <n v="2414.2800000000002"/>
    <n v="0"/>
    <n v="4187.1499999999996"/>
    <x v="0"/>
    <x v="1"/>
    <x v="2"/>
    <n v="0"/>
    <n v="0"/>
    <n v="0"/>
    <n v="-4187.1499999999996"/>
    <e v="#DIV/0!"/>
    <n v="2025"/>
    <x v="6"/>
    <n v="5"/>
    <s v="Q2"/>
  </r>
  <r>
    <s v="ORD-02712"/>
    <d v="2025-01-20T00:00:00"/>
    <s v="CUST-2067"/>
    <s v="Rahul Sharma"/>
    <x v="4"/>
    <x v="12"/>
    <x v="0"/>
    <s v="Punjab"/>
    <s v="Ludhiana"/>
    <n v="2"/>
    <n v="7270.61"/>
    <n v="0.05"/>
    <n v="8872.82"/>
    <x v="1"/>
    <x v="2"/>
    <x v="1"/>
    <n v="0.1"/>
    <n v="5.000000000000001E-3"/>
    <n v="5.0000000000000012E-4"/>
    <n v="-8872.8194999999996"/>
    <n v="-17745638.999999996"/>
    <n v="2025"/>
    <x v="5"/>
    <n v="1"/>
    <s v="Q1"/>
  </r>
  <r>
    <s v="ORD-02713"/>
    <d v="2025-01-24T00:00:00"/>
    <s v="CUST-1736"/>
    <s v="Isha Patel"/>
    <x v="4"/>
    <x v="24"/>
    <x v="2"/>
    <s v="Maharashtra"/>
    <s v="Mumbai"/>
    <n v="2"/>
    <n v="4316.75"/>
    <n v="0.05"/>
    <n v="6728.1"/>
    <x v="0"/>
    <x v="1"/>
    <x v="1"/>
    <n v="0.1"/>
    <n v="5.000000000000001E-3"/>
    <n v="5.0000000000000012E-4"/>
    <n v="-6728.0995000000003"/>
    <n v="-13456198.999999998"/>
    <n v="2025"/>
    <x v="5"/>
    <n v="1"/>
    <s v="Q1"/>
  </r>
  <r>
    <s v="ORD-02714"/>
    <d v="2025-08-15T00:00:00"/>
    <s v="CUST-2318"/>
    <s v="Rahul Gupta"/>
    <x v="0"/>
    <x v="11"/>
    <x v="0"/>
    <s v="Haryana"/>
    <s v="Faridabad"/>
    <n v="4"/>
    <n v="3529"/>
    <n v="0.1"/>
    <n v="9152.9"/>
    <x v="1"/>
    <x v="2"/>
    <x v="2"/>
    <n v="0.4"/>
    <n v="4.0000000000000008E-2"/>
    <n v="1.6000000000000004E-2"/>
    <n v="-9152.884"/>
    <n v="-572055.24999999988"/>
    <n v="2025"/>
    <x v="7"/>
    <n v="8"/>
    <s v="Q3"/>
  </r>
  <r>
    <s v="ORD-02715"/>
    <d v="2025-06-03T00:00:00"/>
    <s v="CUST-2274"/>
    <s v="Vikram Reddy"/>
    <x v="3"/>
    <x v="13"/>
    <x v="0"/>
    <s v="Uttar Pradesh"/>
    <s v="Noida"/>
    <n v="1"/>
    <n v="7502.58"/>
    <n v="0.1"/>
    <n v="5005.17"/>
    <x v="1"/>
    <x v="1"/>
    <x v="2"/>
    <n v="0.1"/>
    <n v="1.0000000000000002E-2"/>
    <n v="1.0000000000000002E-3"/>
    <n v="-5005.1689999999999"/>
    <n v="-5005168.9999999991"/>
    <n v="2025"/>
    <x v="9"/>
    <n v="6"/>
    <s v="Q2"/>
  </r>
  <r>
    <s v="ORD-02716"/>
    <d v="2025-10-20T00:00:00"/>
    <s v="CUST-2336"/>
    <s v="Aarav Joshi"/>
    <x v="0"/>
    <x v="0"/>
    <x v="3"/>
    <s v="Tamil Nadu"/>
    <s v="Chennai"/>
    <n v="1"/>
    <n v="8881.52"/>
    <n v="0.05"/>
    <n v="5497.01"/>
    <x v="4"/>
    <x v="0"/>
    <x v="2"/>
    <n v="0.05"/>
    <n v="2.5000000000000005E-3"/>
    <n v="1.2500000000000003E-4"/>
    <n v="-5497.0098750000006"/>
    <n v="-43976078.999999993"/>
    <n v="2025"/>
    <x v="10"/>
    <n v="10"/>
    <s v="Q4"/>
  </r>
  <r>
    <s v="ORD-02717"/>
    <d v="2025-08-18T00:00:00"/>
    <s v="CUST-1989"/>
    <s v="Sneha Rao"/>
    <x v="2"/>
    <x v="2"/>
    <x v="4"/>
    <s v="West Bengal"/>
    <s v="Durgapur"/>
    <n v="5"/>
    <n v="3468.7"/>
    <n v="0.05"/>
    <n v="10723.52"/>
    <x v="1"/>
    <x v="2"/>
    <x v="1"/>
    <n v="0.25"/>
    <n v="1.2500000000000001E-2"/>
    <n v="3.1250000000000002E-3"/>
    <n v="-10723.516875000001"/>
    <n v="-3431525.4000000004"/>
    <n v="2025"/>
    <x v="7"/>
    <n v="8"/>
    <s v="Q3"/>
  </r>
  <r>
    <s v="ORD-02718"/>
    <d v="2025-11-06T00:00:00"/>
    <s v="CUST-1689"/>
    <s v="Kiran Reddy"/>
    <x v="2"/>
    <x v="10"/>
    <x v="3"/>
    <s v="Telangana"/>
    <s v="Hyderabad"/>
    <n v="1"/>
    <n v="4712.82"/>
    <n v="0.15"/>
    <n v="2849.48"/>
    <x v="1"/>
    <x v="1"/>
    <x v="2"/>
    <n v="0.15"/>
    <n v="2.2499999999999999E-2"/>
    <n v="3.375E-3"/>
    <n v="-2849.4766250000002"/>
    <n v="-844289.37037037045"/>
    <n v="2025"/>
    <x v="8"/>
    <n v="11"/>
    <s v="Q4"/>
  </r>
  <r>
    <s v="ORD-02719"/>
    <d v="2025-12-25T00:00:00"/>
    <s v="CUST-1425"/>
    <s v="Neha Patel"/>
    <x v="2"/>
    <x v="23"/>
    <x v="4"/>
    <s v="West Bengal"/>
    <s v="Kolkata"/>
    <n v="2"/>
    <n v="3509.05"/>
    <n v="0.1"/>
    <n v="5087.24"/>
    <x v="4"/>
    <x v="1"/>
    <x v="1"/>
    <n v="0.2"/>
    <n v="2.0000000000000004E-2"/>
    <n v="4.000000000000001E-3"/>
    <n v="-5087.2359999999999"/>
    <n v="-1271808.9999999998"/>
    <n v="2025"/>
    <x v="1"/>
    <n v="12"/>
    <s v="Q4"/>
  </r>
  <r>
    <s v="ORD-02720"/>
    <d v="2025-07-21T00:00:00"/>
    <s v="CUST-1724"/>
    <s v="Rohan Joshi"/>
    <x v="0"/>
    <x v="4"/>
    <x v="4"/>
    <s v="Bihar"/>
    <s v="Patna"/>
    <n v="2"/>
    <n v="3182.13"/>
    <n v="0.15"/>
    <n v="3730.96"/>
    <x v="3"/>
    <x v="1"/>
    <x v="1"/>
    <n v="0.3"/>
    <n v="4.4999999999999998E-2"/>
    <n v="1.35E-2"/>
    <n v="-3730.9465"/>
    <n v="-276366.40740740742"/>
    <n v="2025"/>
    <x v="4"/>
    <n v="7"/>
    <s v="Q3"/>
  </r>
  <r>
    <s v="ORD-02721"/>
    <d v="2025-02-07T00:00:00"/>
    <s v="CUST-2212"/>
    <s v="Rahul Nair"/>
    <x v="3"/>
    <x v="13"/>
    <x v="3"/>
    <s v="Tamil Nadu"/>
    <s v="Chennai"/>
    <n v="2"/>
    <n v="33745.480000000003"/>
    <n v="0.05"/>
    <n v="51359.47"/>
    <x v="1"/>
    <x v="1"/>
    <x v="2"/>
    <n v="0.1"/>
    <n v="5.000000000000001E-3"/>
    <n v="5.0000000000000012E-4"/>
    <n v="-51359.469499999999"/>
    <n v="-102718938.99999997"/>
    <n v="2025"/>
    <x v="11"/>
    <n v="2"/>
    <s v="Q1"/>
  </r>
  <r>
    <s v="ORD-02722"/>
    <d v="2025-09-17T00:00:00"/>
    <s v="CUST-1355"/>
    <s v="Sneha Kumar"/>
    <x v="3"/>
    <x v="18"/>
    <x v="2"/>
    <s v="Gujarat"/>
    <s v="Ahmedabad"/>
    <n v="1"/>
    <n v="59081.13"/>
    <n v="0.1"/>
    <n v="46745.57"/>
    <x v="0"/>
    <x v="0"/>
    <x v="0"/>
    <n v="0.1"/>
    <n v="1.0000000000000002E-2"/>
    <n v="1.0000000000000002E-3"/>
    <n v="-46745.569000000003"/>
    <n v="-46745568.999999993"/>
    <n v="2025"/>
    <x v="2"/>
    <n v="9"/>
    <s v="Q3"/>
  </r>
  <r>
    <s v="ORD-02723"/>
    <d v="2025-07-07T00:00:00"/>
    <s v="CUST-1599"/>
    <s v="Kiran Rao"/>
    <x v="0"/>
    <x v="5"/>
    <x v="1"/>
    <s v="Madhya Pradesh"/>
    <s v="Indore"/>
    <n v="1"/>
    <n v="3458.34"/>
    <n v="0.1"/>
    <n v="2273.41"/>
    <x v="1"/>
    <x v="1"/>
    <x v="2"/>
    <n v="0.1"/>
    <n v="1.0000000000000002E-2"/>
    <n v="1.0000000000000002E-3"/>
    <n v="-2273.4089999999997"/>
    <n v="-2273408.9999999991"/>
    <n v="2025"/>
    <x v="4"/>
    <n v="7"/>
    <s v="Q3"/>
  </r>
  <r>
    <s v="ORD-02724"/>
    <d v="2025-02-26T00:00:00"/>
    <s v="CUST-1312"/>
    <s v="Neha Verma"/>
    <x v="3"/>
    <x v="16"/>
    <x v="3"/>
    <s v="Andhra Pradesh"/>
    <s v="Vijayawada"/>
    <n v="2"/>
    <n v="45299.42"/>
    <n v="0.05"/>
    <n v="74297.62"/>
    <x v="4"/>
    <x v="1"/>
    <x v="0"/>
    <n v="0.1"/>
    <n v="5.000000000000001E-3"/>
    <n v="5.0000000000000012E-4"/>
    <n v="-74297.619500000001"/>
    <n v="-148595238.99999997"/>
    <n v="2025"/>
    <x v="11"/>
    <n v="2"/>
    <s v="Q1"/>
  </r>
  <r>
    <s v="ORD-02725"/>
    <d v="2025-01-20T00:00:00"/>
    <s v="CUST-2470"/>
    <s v="Rahul Rao"/>
    <x v="0"/>
    <x v="6"/>
    <x v="2"/>
    <s v="Rajasthan"/>
    <s v="Udaipur"/>
    <n v="1"/>
    <n v="10973.77"/>
    <n v="0.1"/>
    <n v="6327.3"/>
    <x v="0"/>
    <x v="0"/>
    <x v="2"/>
    <n v="0.1"/>
    <n v="1.0000000000000002E-2"/>
    <n v="1.0000000000000002E-3"/>
    <n v="-6327.299"/>
    <n v="-6327298.9999999981"/>
    <n v="2025"/>
    <x v="5"/>
    <n v="1"/>
    <s v="Q1"/>
  </r>
  <r>
    <s v="ORD-02726"/>
    <d v="2025-09-30T00:00:00"/>
    <s v="CUST-1629"/>
    <s v="Vikram Rao"/>
    <x v="0"/>
    <x v="0"/>
    <x v="3"/>
    <s v="Karnataka"/>
    <s v="Bengaluru"/>
    <n v="2"/>
    <n v="13650.53"/>
    <n v="0"/>
    <n v="19151.66"/>
    <x v="1"/>
    <x v="2"/>
    <x v="2"/>
    <n v="0"/>
    <n v="0"/>
    <n v="0"/>
    <n v="-19151.66"/>
    <e v="#DIV/0!"/>
    <n v="2025"/>
    <x v="2"/>
    <n v="9"/>
    <s v="Q3"/>
  </r>
  <r>
    <s v="ORD-02727"/>
    <d v="2025-04-29T00:00:00"/>
    <s v="CUST-1574"/>
    <s v="Sneha Reddy"/>
    <x v="2"/>
    <x v="23"/>
    <x v="2"/>
    <s v="Goa"/>
    <s v="Margao"/>
    <n v="2"/>
    <n v="1393.96"/>
    <n v="0.1"/>
    <n v="1946.43"/>
    <x v="1"/>
    <x v="1"/>
    <x v="0"/>
    <n v="0.2"/>
    <n v="2.0000000000000004E-2"/>
    <n v="4.000000000000001E-3"/>
    <n v="-1946.4260000000002"/>
    <n v="-486606.49999999994"/>
    <n v="2025"/>
    <x v="0"/>
    <n v="4"/>
    <s v="Q2"/>
  </r>
  <r>
    <s v="ORD-02728"/>
    <d v="2025-03-12T00:00:00"/>
    <s v="CUST-1612"/>
    <s v="Kiran Sharma"/>
    <x v="3"/>
    <x v="14"/>
    <x v="4"/>
    <s v="Jharkhand"/>
    <s v="Ranchi"/>
    <n v="1"/>
    <n v="61291.94"/>
    <n v="0.1"/>
    <n v="37281.46"/>
    <x v="3"/>
    <x v="1"/>
    <x v="1"/>
    <n v="0.1"/>
    <n v="1.0000000000000002E-2"/>
    <n v="1.0000000000000002E-3"/>
    <n v="-37281.459000000003"/>
    <n v="-37281458.999999993"/>
    <n v="2025"/>
    <x v="3"/>
    <n v="3"/>
    <s v="Q1"/>
  </r>
  <r>
    <s v="ORD-02729"/>
    <d v="2025-01-04T00:00:00"/>
    <s v="CUST-2180"/>
    <s v="Isha Joshi"/>
    <x v="1"/>
    <x v="21"/>
    <x v="4"/>
    <s v="Bihar"/>
    <s v="Patna"/>
    <n v="1"/>
    <n v="3199.59"/>
    <n v="0.05"/>
    <n v="2179.52"/>
    <x v="1"/>
    <x v="1"/>
    <x v="0"/>
    <n v="0.05"/>
    <n v="2.5000000000000005E-3"/>
    <n v="1.2500000000000003E-4"/>
    <n v="-2179.519875"/>
    <n v="-17436158.999999996"/>
    <n v="2025"/>
    <x v="5"/>
    <n v="1"/>
    <s v="Q1"/>
  </r>
  <r>
    <s v="ORD-02730"/>
    <d v="2025-08-09T00:00:00"/>
    <s v="CUST-2061"/>
    <s v="Priya Verma"/>
    <x v="2"/>
    <x v="8"/>
    <x v="1"/>
    <s v="Chhattisgarh"/>
    <s v="Raipur"/>
    <n v="4"/>
    <n v="5990.67"/>
    <n v="0.1"/>
    <n v="15902.04"/>
    <x v="1"/>
    <x v="2"/>
    <x v="2"/>
    <n v="0.4"/>
    <n v="4.0000000000000008E-2"/>
    <n v="1.6000000000000004E-2"/>
    <n v="-15902.024000000001"/>
    <n v="-993876.49999999988"/>
    <n v="2025"/>
    <x v="7"/>
    <n v="8"/>
    <s v="Q3"/>
  </r>
  <r>
    <s v="ORD-02731"/>
    <d v="2025-01-14T00:00:00"/>
    <s v="CUST-1788"/>
    <s v="Isha Rao"/>
    <x v="2"/>
    <x v="20"/>
    <x v="3"/>
    <s v="Karnataka"/>
    <s v="Bengaluru"/>
    <n v="2"/>
    <n v="2027.6"/>
    <n v="0"/>
    <n v="3225.02"/>
    <x v="0"/>
    <x v="1"/>
    <x v="1"/>
    <n v="0"/>
    <n v="0"/>
    <n v="0"/>
    <n v="-3225.02"/>
    <e v="#DIV/0!"/>
    <n v="2025"/>
    <x v="5"/>
    <n v="1"/>
    <s v="Q1"/>
  </r>
  <r>
    <s v="ORD-02732"/>
    <d v="2025-01-03T00:00:00"/>
    <s v="CUST-1547"/>
    <s v="Arjun Reddy"/>
    <x v="2"/>
    <x v="23"/>
    <x v="3"/>
    <s v="Andhra Pradesh"/>
    <s v="Vijayawada"/>
    <n v="2"/>
    <n v="5280.13"/>
    <n v="0.1"/>
    <n v="6431.13"/>
    <x v="1"/>
    <x v="1"/>
    <x v="1"/>
    <n v="0.2"/>
    <n v="2.0000000000000004E-2"/>
    <n v="4.000000000000001E-3"/>
    <n v="-6431.1260000000002"/>
    <n v="-1607781.4999999998"/>
    <n v="2025"/>
    <x v="5"/>
    <n v="1"/>
    <s v="Q1"/>
  </r>
  <r>
    <s v="ORD-02733"/>
    <d v="2025-08-04T00:00:00"/>
    <s v="CUST-2462"/>
    <s v="Isha Reddy"/>
    <x v="3"/>
    <x v="14"/>
    <x v="0"/>
    <s v="Uttar Pradesh"/>
    <s v="Lucknow"/>
    <n v="4"/>
    <n v="51095.45"/>
    <n v="0.05"/>
    <n v="138187.76999999999"/>
    <x v="1"/>
    <x v="1"/>
    <x v="1"/>
    <n v="0.2"/>
    <n v="1.0000000000000002E-2"/>
    <n v="2.0000000000000005E-3"/>
    <n v="-138187.76799999998"/>
    <n v="-69093883.99999997"/>
    <n v="2025"/>
    <x v="7"/>
    <n v="8"/>
    <s v="Q3"/>
  </r>
  <r>
    <s v="ORD-02734"/>
    <d v="2025-08-17T00:00:00"/>
    <s v="CUST-2351"/>
    <s v="Ananya Nair"/>
    <x v="0"/>
    <x v="0"/>
    <x v="2"/>
    <s v="Gujarat"/>
    <s v="Surat"/>
    <n v="2"/>
    <n v="7575.63"/>
    <n v="0.05"/>
    <n v="12496.76"/>
    <x v="0"/>
    <x v="1"/>
    <x v="1"/>
    <n v="0.1"/>
    <n v="5.000000000000001E-3"/>
    <n v="5.0000000000000012E-4"/>
    <n v="-12496.7595"/>
    <n v="-24993518.999999993"/>
    <n v="2025"/>
    <x v="7"/>
    <n v="8"/>
    <s v="Q3"/>
  </r>
  <r>
    <s v="ORD-02735"/>
    <d v="2025-12-02T00:00:00"/>
    <s v="CUST-1354"/>
    <s v="Rahul Singh"/>
    <x v="4"/>
    <x v="19"/>
    <x v="2"/>
    <s v="Maharashtra"/>
    <s v="Mumbai"/>
    <n v="4"/>
    <n v="3763.6"/>
    <n v="0.05"/>
    <n v="9856.85"/>
    <x v="1"/>
    <x v="1"/>
    <x v="2"/>
    <n v="0.2"/>
    <n v="1.0000000000000002E-2"/>
    <n v="2.0000000000000005E-3"/>
    <n v="-9856.848"/>
    <n v="-4928423.9999999991"/>
    <n v="2025"/>
    <x v="1"/>
    <n v="12"/>
    <s v="Q4"/>
  </r>
  <r>
    <s v="ORD-02736"/>
    <d v="2025-07-05T00:00:00"/>
    <s v="CUST-2286"/>
    <s v="Neha Rao"/>
    <x v="1"/>
    <x v="21"/>
    <x v="3"/>
    <s v="Telangana"/>
    <s v="Hyderabad"/>
    <n v="1"/>
    <n v="3374.53"/>
    <n v="0.05"/>
    <n v="2600.46"/>
    <x v="2"/>
    <x v="1"/>
    <x v="2"/>
    <n v="0.05"/>
    <n v="2.5000000000000005E-3"/>
    <n v="1.2500000000000003E-4"/>
    <n v="-2600.459875"/>
    <n v="-20803678.999999996"/>
    <n v="2025"/>
    <x v="4"/>
    <n v="7"/>
    <s v="Q3"/>
  </r>
  <r>
    <s v="ORD-02737"/>
    <d v="2025-02-24T00:00:00"/>
    <s v="CUST-1019"/>
    <s v="Priya Sharma"/>
    <x v="4"/>
    <x v="22"/>
    <x v="3"/>
    <s v="Tamil Nadu"/>
    <s v="Coimbatore"/>
    <n v="3"/>
    <n v="1293.97"/>
    <n v="0.1"/>
    <n v="2957.27"/>
    <x v="0"/>
    <x v="0"/>
    <x v="1"/>
    <n v="0.30000000000000004"/>
    <n v="3.0000000000000006E-2"/>
    <n v="9.0000000000000028E-3"/>
    <n v="-2957.261"/>
    <n v="-328584.55555555545"/>
    <n v="2025"/>
    <x v="11"/>
    <n v="2"/>
    <s v="Q1"/>
  </r>
  <r>
    <s v="ORD-02738"/>
    <d v="2025-09-11T00:00:00"/>
    <s v="CUST-2386"/>
    <s v="Aarav Kumar"/>
    <x v="1"/>
    <x v="21"/>
    <x v="2"/>
    <s v="Gujarat"/>
    <s v="Ahmedabad"/>
    <n v="1"/>
    <n v="3744.21"/>
    <n v="0.15"/>
    <n v="2528.69"/>
    <x v="0"/>
    <x v="1"/>
    <x v="2"/>
    <n v="0.15"/>
    <n v="2.2499999999999999E-2"/>
    <n v="3.375E-3"/>
    <n v="-2528.6866250000003"/>
    <n v="-749240.48148148158"/>
    <n v="2025"/>
    <x v="2"/>
    <n v="9"/>
    <s v="Q3"/>
  </r>
  <r>
    <s v="ORD-02739"/>
    <d v="2025-01-24T00:00:00"/>
    <s v="CUST-2032"/>
    <s v="Arjun Reddy"/>
    <x v="3"/>
    <x v="14"/>
    <x v="0"/>
    <s v="Uttar Pradesh"/>
    <s v="Lucknow"/>
    <n v="3"/>
    <n v="4223.3100000000004"/>
    <n v="0.05"/>
    <n v="9930.4500000000007"/>
    <x v="0"/>
    <x v="1"/>
    <x v="2"/>
    <n v="0.15000000000000002"/>
    <n v="7.5000000000000015E-3"/>
    <n v="1.1250000000000003E-3"/>
    <n v="-9930.448875"/>
    <n v="-8827065.6666666642"/>
    <n v="2025"/>
    <x v="5"/>
    <n v="1"/>
    <s v="Q1"/>
  </r>
  <r>
    <s v="ORD-02740"/>
    <d v="2025-06-11T00:00:00"/>
    <s v="CUST-2456"/>
    <s v="Rahul Singh"/>
    <x v="3"/>
    <x v="3"/>
    <x v="3"/>
    <s v="Telangana"/>
    <s v="Hyderabad"/>
    <n v="3"/>
    <n v="13602.48"/>
    <n v="0.05"/>
    <n v="33954.15"/>
    <x v="2"/>
    <x v="0"/>
    <x v="2"/>
    <n v="0.15000000000000002"/>
    <n v="7.5000000000000015E-3"/>
    <n v="1.1250000000000003E-3"/>
    <n v="-33954.148874999999"/>
    <n v="-30181465.666666657"/>
    <n v="2025"/>
    <x v="9"/>
    <n v="6"/>
    <s v="Q2"/>
  </r>
  <r>
    <s v="ORD-02741"/>
    <d v="2025-06-07T00:00:00"/>
    <s v="CUST-2502"/>
    <s v="Rohan Sharma"/>
    <x v="2"/>
    <x v="8"/>
    <x v="3"/>
    <s v="Andhra Pradesh"/>
    <s v="Vijayawada"/>
    <n v="1"/>
    <n v="4783.3500000000004"/>
    <n v="0.05"/>
    <n v="3209.47"/>
    <x v="4"/>
    <x v="1"/>
    <x v="1"/>
    <n v="0.05"/>
    <n v="2.5000000000000005E-3"/>
    <n v="1.2500000000000003E-4"/>
    <n v="-3209.4698749999998"/>
    <n v="-25675758.999999993"/>
    <n v="2025"/>
    <x v="9"/>
    <n v="6"/>
    <s v="Q2"/>
  </r>
  <r>
    <s v="ORD-02742"/>
    <d v="2025-03-23T00:00:00"/>
    <s v="CUST-2474"/>
    <s v="Ananya Joshi"/>
    <x v="0"/>
    <x v="6"/>
    <x v="4"/>
    <s v="Jharkhand"/>
    <s v="Jamshedpur"/>
    <n v="1"/>
    <n v="2401"/>
    <n v="0.1"/>
    <n v="1484.8"/>
    <x v="4"/>
    <x v="1"/>
    <x v="2"/>
    <n v="0.1"/>
    <n v="1.0000000000000002E-2"/>
    <n v="1.0000000000000002E-3"/>
    <n v="-1484.799"/>
    <n v="-1484798.9999999995"/>
    <n v="2025"/>
    <x v="3"/>
    <n v="3"/>
    <s v="Q1"/>
  </r>
  <r>
    <s v="ORD-02743"/>
    <d v="2025-06-08T00:00:00"/>
    <s v="CUST-1784"/>
    <s v="Kiran Rao"/>
    <x v="3"/>
    <x v="13"/>
    <x v="3"/>
    <s v="Karnataka"/>
    <s v="Mysuru"/>
    <n v="2"/>
    <n v="63211.97"/>
    <n v="0.05"/>
    <n v="88526.31"/>
    <x v="3"/>
    <x v="0"/>
    <x v="1"/>
    <n v="0.1"/>
    <n v="5.000000000000001E-3"/>
    <n v="5.0000000000000012E-4"/>
    <n v="-88526.309500000003"/>
    <n v="-177052618.99999997"/>
    <n v="2025"/>
    <x v="9"/>
    <n v="6"/>
    <s v="Q2"/>
  </r>
  <r>
    <s v="ORD-02744"/>
    <d v="2025-07-07T00:00:00"/>
    <s v="CUST-2397"/>
    <s v="Aarav Reddy"/>
    <x v="1"/>
    <x v="9"/>
    <x v="0"/>
    <s v="Uttar Pradesh"/>
    <s v="Kanpur"/>
    <n v="1"/>
    <n v="4374.88"/>
    <n v="0.05"/>
    <n v="3266.57"/>
    <x v="1"/>
    <x v="1"/>
    <x v="1"/>
    <n v="0.05"/>
    <n v="2.5000000000000005E-3"/>
    <n v="1.2500000000000003E-4"/>
    <n v="-3266.5698750000001"/>
    <n v="-26132558.999999996"/>
    <n v="2025"/>
    <x v="4"/>
    <n v="7"/>
    <s v="Q3"/>
  </r>
  <r>
    <s v="ORD-02745"/>
    <d v="2025-03-01T00:00:00"/>
    <s v="CUST-2560"/>
    <s v="Ananya Patel"/>
    <x v="0"/>
    <x v="6"/>
    <x v="4"/>
    <s v="Odisha"/>
    <s v="Bhubaneswar"/>
    <n v="3"/>
    <n v="11535.03"/>
    <n v="0.1"/>
    <n v="20177.43"/>
    <x v="1"/>
    <x v="0"/>
    <x v="1"/>
    <n v="0.30000000000000004"/>
    <n v="3.0000000000000006E-2"/>
    <n v="9.0000000000000028E-3"/>
    <n v="-20177.421000000002"/>
    <n v="-2241935.666666666"/>
    <n v="2025"/>
    <x v="3"/>
    <n v="3"/>
    <s v="Q1"/>
  </r>
  <r>
    <s v="ORD-02746"/>
    <d v="2025-11-01T00:00:00"/>
    <s v="CUST-2143"/>
    <s v="Rahul Singh"/>
    <x v="0"/>
    <x v="11"/>
    <x v="1"/>
    <s v="Chhattisgarh"/>
    <s v="Raipur"/>
    <n v="1"/>
    <n v="14869.69"/>
    <n v="0.05"/>
    <n v="8950.74"/>
    <x v="3"/>
    <x v="1"/>
    <x v="1"/>
    <n v="0.05"/>
    <n v="2.5000000000000005E-3"/>
    <n v="1.2500000000000003E-4"/>
    <n v="-8950.7398749999993"/>
    <n v="-71605918.99999997"/>
    <n v="2025"/>
    <x v="8"/>
    <n v="11"/>
    <s v="Q4"/>
  </r>
  <r>
    <s v="ORD-02747"/>
    <d v="2025-11-15T00:00:00"/>
    <s v="CUST-1457"/>
    <s v="Neha Nair"/>
    <x v="1"/>
    <x v="7"/>
    <x v="0"/>
    <s v="Delhi"/>
    <s v="New Delhi"/>
    <n v="4"/>
    <n v="4466.01"/>
    <n v="0"/>
    <n v="11714.84"/>
    <x v="0"/>
    <x v="0"/>
    <x v="2"/>
    <n v="0"/>
    <n v="0"/>
    <n v="0"/>
    <n v="-11714.84"/>
    <e v="#DIV/0!"/>
    <n v="2025"/>
    <x v="8"/>
    <n v="11"/>
    <s v="Q4"/>
  </r>
  <r>
    <s v="ORD-02748"/>
    <d v="2025-07-30T00:00:00"/>
    <s v="CUST-1926"/>
    <s v="Arjun Joshi"/>
    <x v="1"/>
    <x v="7"/>
    <x v="2"/>
    <s v="Gujarat"/>
    <s v="Surat"/>
    <n v="1"/>
    <n v="1482.51"/>
    <n v="0"/>
    <n v="983.51"/>
    <x v="0"/>
    <x v="1"/>
    <x v="2"/>
    <n v="0"/>
    <n v="0"/>
    <n v="0"/>
    <n v="-983.51"/>
    <e v="#DIV/0!"/>
    <n v="2025"/>
    <x v="4"/>
    <n v="7"/>
    <s v="Q3"/>
  </r>
  <r>
    <s v="ORD-02749"/>
    <d v="2025-06-01T00:00:00"/>
    <s v="CUST-2033"/>
    <s v="Sneha Kumar"/>
    <x v="0"/>
    <x v="6"/>
    <x v="4"/>
    <s v="Jharkhand"/>
    <s v="Ranchi"/>
    <n v="2"/>
    <n v="15394.82"/>
    <n v="0.05"/>
    <n v="18433.79"/>
    <x v="1"/>
    <x v="0"/>
    <x v="0"/>
    <n v="0.1"/>
    <n v="5.000000000000001E-3"/>
    <n v="5.0000000000000012E-4"/>
    <n v="-18433.789500000003"/>
    <n v="-36867579"/>
    <n v="2025"/>
    <x v="9"/>
    <n v="6"/>
    <s v="Q2"/>
  </r>
  <r>
    <s v="ORD-02750"/>
    <d v="2025-04-19T00:00:00"/>
    <s v="CUST-2471"/>
    <s v="Isha Gupta"/>
    <x v="1"/>
    <x v="7"/>
    <x v="1"/>
    <s v="Madhya Pradesh"/>
    <s v="Bhopal"/>
    <n v="1"/>
    <n v="1175.27"/>
    <n v="0"/>
    <n v="909.65"/>
    <x v="0"/>
    <x v="1"/>
    <x v="1"/>
    <n v="0"/>
    <n v="0"/>
    <n v="0"/>
    <n v="-909.65"/>
    <e v="#DIV/0!"/>
    <n v="2025"/>
    <x v="0"/>
    <n v="4"/>
    <s v="Q2"/>
  </r>
  <r>
    <s v="ORD-02751"/>
    <d v="2025-03-17T00:00:00"/>
    <s v="CUST-2192"/>
    <s v="Priya Gupta"/>
    <x v="4"/>
    <x v="24"/>
    <x v="4"/>
    <s v="Bihar"/>
    <s v="Patna"/>
    <n v="1"/>
    <n v="4013.41"/>
    <n v="0.1"/>
    <n v="2784.55"/>
    <x v="1"/>
    <x v="1"/>
    <x v="2"/>
    <n v="0.1"/>
    <n v="1.0000000000000002E-2"/>
    <n v="1.0000000000000002E-3"/>
    <n v="-2784.549"/>
    <n v="-2784548.9999999995"/>
    <n v="2025"/>
    <x v="3"/>
    <n v="3"/>
    <s v="Q1"/>
  </r>
  <r>
    <s v="ORD-02752"/>
    <d v="2025-01-30T00:00:00"/>
    <s v="CUST-1957"/>
    <s v="Priya Joshi"/>
    <x v="0"/>
    <x v="11"/>
    <x v="4"/>
    <s v="Bihar"/>
    <s v="Gaya"/>
    <n v="1"/>
    <n v="10357.89"/>
    <n v="0"/>
    <n v="7712.83"/>
    <x v="1"/>
    <x v="1"/>
    <x v="0"/>
    <n v="0"/>
    <n v="0"/>
    <n v="0"/>
    <n v="-7712.83"/>
    <e v="#DIV/0!"/>
    <n v="2025"/>
    <x v="5"/>
    <n v="1"/>
    <s v="Q1"/>
  </r>
  <r>
    <s v="ORD-02753"/>
    <d v="2025-11-10T00:00:00"/>
    <s v="CUST-2596"/>
    <s v="Ananya Kumar"/>
    <x v="3"/>
    <x v="14"/>
    <x v="2"/>
    <s v="Rajasthan"/>
    <s v="Udaipur"/>
    <n v="2"/>
    <n v="46832.08"/>
    <n v="0.05"/>
    <n v="58192.14"/>
    <x v="2"/>
    <x v="1"/>
    <x v="2"/>
    <n v="0.1"/>
    <n v="5.000000000000001E-3"/>
    <n v="5.0000000000000012E-4"/>
    <n v="-58192.139499999997"/>
    <n v="-116384278.99999997"/>
    <n v="2025"/>
    <x v="8"/>
    <n v="11"/>
    <s v="Q4"/>
  </r>
  <r>
    <s v="ORD-02754"/>
    <d v="2025-04-27T00:00:00"/>
    <s v="CUST-2387"/>
    <s v="Rahul Kumar"/>
    <x v="3"/>
    <x v="14"/>
    <x v="3"/>
    <s v="Telangana"/>
    <s v="Warangal"/>
    <n v="1"/>
    <n v="3413.97"/>
    <n v="0.05"/>
    <n v="2809.04"/>
    <x v="2"/>
    <x v="1"/>
    <x v="2"/>
    <n v="0.05"/>
    <n v="2.5000000000000005E-3"/>
    <n v="1.2500000000000003E-4"/>
    <n v="-2809.0398749999999"/>
    <n v="-22472318.999999993"/>
    <n v="2025"/>
    <x v="0"/>
    <n v="4"/>
    <s v="Q2"/>
  </r>
  <r>
    <s v="ORD-02755"/>
    <d v="2025-12-22T00:00:00"/>
    <s v="CUST-2587"/>
    <s v="Rahul Reddy"/>
    <x v="2"/>
    <x v="23"/>
    <x v="4"/>
    <s v="West Bengal"/>
    <s v="Kolkata"/>
    <n v="3"/>
    <n v="2317.36"/>
    <n v="0.1"/>
    <n v="5026.8500000000004"/>
    <x v="2"/>
    <x v="1"/>
    <x v="1"/>
    <n v="0.30000000000000004"/>
    <n v="3.0000000000000006E-2"/>
    <n v="9.0000000000000028E-3"/>
    <n v="-5026.8410000000003"/>
    <n v="-558537.88888888876"/>
    <n v="2025"/>
    <x v="1"/>
    <n v="12"/>
    <s v="Q4"/>
  </r>
  <r>
    <s v="ORD-02756"/>
    <d v="2025-07-11T00:00:00"/>
    <s v="CUST-1552"/>
    <s v="Ananya Gupta"/>
    <x v="0"/>
    <x v="11"/>
    <x v="4"/>
    <s v="Bihar"/>
    <s v="Patna"/>
    <n v="1"/>
    <n v="11227.38"/>
    <n v="0.15"/>
    <n v="6168.5"/>
    <x v="2"/>
    <x v="0"/>
    <x v="1"/>
    <n v="0.15"/>
    <n v="2.2499999999999999E-2"/>
    <n v="3.375E-3"/>
    <n v="-6168.4966249999998"/>
    <n v="-1827702.7037037036"/>
    <n v="2025"/>
    <x v="4"/>
    <n v="7"/>
    <s v="Q3"/>
  </r>
  <r>
    <s v="ORD-02757"/>
    <d v="2025-01-19T00:00:00"/>
    <s v="CUST-1847"/>
    <s v="Aarav Sharma"/>
    <x v="4"/>
    <x v="15"/>
    <x v="3"/>
    <s v="Andhra Pradesh"/>
    <s v="Visakhapatnam"/>
    <n v="3"/>
    <n v="3537.63"/>
    <n v="0.1"/>
    <n v="7353.93"/>
    <x v="1"/>
    <x v="2"/>
    <x v="1"/>
    <n v="0.30000000000000004"/>
    <n v="3.0000000000000006E-2"/>
    <n v="9.0000000000000028E-3"/>
    <n v="-7353.9210000000003"/>
    <n v="-817102.33333333314"/>
    <n v="2025"/>
    <x v="5"/>
    <n v="1"/>
    <s v="Q1"/>
  </r>
  <r>
    <s v="ORD-02758"/>
    <d v="2025-06-22T00:00:00"/>
    <s v="CUST-1267"/>
    <s v="Ananya Singh"/>
    <x v="1"/>
    <x v="1"/>
    <x v="0"/>
    <s v="Delhi"/>
    <s v="New Delhi"/>
    <n v="2"/>
    <n v="3931.37"/>
    <n v="0.05"/>
    <n v="4708.3999999999996"/>
    <x v="1"/>
    <x v="2"/>
    <x v="0"/>
    <n v="0.1"/>
    <n v="5.000000000000001E-3"/>
    <n v="5.0000000000000012E-4"/>
    <n v="-4708.3994999999995"/>
    <n v="-9416798.9999999963"/>
    <n v="2025"/>
    <x v="9"/>
    <n v="6"/>
    <s v="Q2"/>
  </r>
  <r>
    <s v="ORD-02759"/>
    <d v="2025-08-16T00:00:00"/>
    <s v="CUST-1329"/>
    <s v="Arjun Gupta"/>
    <x v="1"/>
    <x v="17"/>
    <x v="3"/>
    <s v="Tamil Nadu"/>
    <s v="Coimbatore"/>
    <n v="2"/>
    <n v="3345.35"/>
    <n v="0.1"/>
    <n v="4366.8100000000004"/>
    <x v="2"/>
    <x v="2"/>
    <x v="2"/>
    <n v="0.2"/>
    <n v="2.0000000000000004E-2"/>
    <n v="4.000000000000001E-3"/>
    <n v="-4366.8060000000005"/>
    <n v="-1091701.4999999998"/>
    <n v="2025"/>
    <x v="7"/>
    <n v="8"/>
    <s v="Q3"/>
  </r>
  <r>
    <s v="ORD-02760"/>
    <d v="2025-12-16T00:00:00"/>
    <s v="CUST-2040"/>
    <s v="Isha Verma"/>
    <x v="4"/>
    <x v="12"/>
    <x v="3"/>
    <s v="Telangana"/>
    <s v="Warangal"/>
    <n v="1"/>
    <n v="2492.41"/>
    <n v="0"/>
    <n v="2069.0100000000002"/>
    <x v="0"/>
    <x v="1"/>
    <x v="1"/>
    <n v="0"/>
    <n v="0"/>
    <n v="0"/>
    <n v="-2069.0100000000002"/>
    <e v="#DIV/0!"/>
    <n v="2025"/>
    <x v="1"/>
    <n v="12"/>
    <s v="Q4"/>
  </r>
  <r>
    <s v="ORD-02761"/>
    <d v="2025-07-02T00:00:00"/>
    <s v="CUST-1281"/>
    <s v="Arjun Joshi"/>
    <x v="4"/>
    <x v="24"/>
    <x v="2"/>
    <s v="Maharashtra"/>
    <s v="Pune"/>
    <n v="2"/>
    <n v="1740.4"/>
    <n v="0"/>
    <n v="2638.92"/>
    <x v="2"/>
    <x v="0"/>
    <x v="2"/>
    <n v="0"/>
    <n v="0"/>
    <n v="0"/>
    <n v="-2638.92"/>
    <e v="#DIV/0!"/>
    <n v="2025"/>
    <x v="4"/>
    <n v="7"/>
    <s v="Q3"/>
  </r>
  <r>
    <s v="ORD-02762"/>
    <d v="2025-04-23T00:00:00"/>
    <s v="CUST-2440"/>
    <s v="Meera Kumar"/>
    <x v="0"/>
    <x v="6"/>
    <x v="1"/>
    <s v="Chhattisgarh"/>
    <s v="Raipur"/>
    <n v="2"/>
    <n v="11582.51"/>
    <n v="0"/>
    <n v="14940.62"/>
    <x v="3"/>
    <x v="1"/>
    <x v="1"/>
    <n v="0"/>
    <n v="0"/>
    <n v="0"/>
    <n v="-14940.62"/>
    <e v="#DIV/0!"/>
    <n v="2025"/>
    <x v="0"/>
    <n v="4"/>
    <s v="Q2"/>
  </r>
  <r>
    <s v="ORD-02763"/>
    <d v="2025-07-02T00:00:00"/>
    <s v="CUST-2005"/>
    <s v="Rahul Nair"/>
    <x v="3"/>
    <x v="14"/>
    <x v="3"/>
    <s v="Andhra Pradesh"/>
    <s v="Visakhapatnam"/>
    <n v="1"/>
    <n v="30104.68"/>
    <n v="0"/>
    <n v="25292.32"/>
    <x v="0"/>
    <x v="1"/>
    <x v="0"/>
    <n v="0"/>
    <n v="0"/>
    <n v="0"/>
    <n v="-25292.32"/>
    <e v="#DIV/0!"/>
    <n v="2025"/>
    <x v="4"/>
    <n v="7"/>
    <s v="Q3"/>
  </r>
  <r>
    <s v="ORD-02764"/>
    <d v="2025-05-26T00:00:00"/>
    <s v="CUST-1478"/>
    <s v="Rohan Patel"/>
    <x v="1"/>
    <x v="1"/>
    <x v="0"/>
    <s v="Punjab"/>
    <s v="Amritsar"/>
    <n v="1"/>
    <n v="1052.55"/>
    <n v="0.05"/>
    <n v="639.32000000000005"/>
    <x v="1"/>
    <x v="1"/>
    <x v="2"/>
    <n v="0.05"/>
    <n v="2.5000000000000005E-3"/>
    <n v="1.2500000000000003E-4"/>
    <n v="-639.31987500000002"/>
    <n v="-5114558.9999999991"/>
    <n v="2025"/>
    <x v="6"/>
    <n v="5"/>
    <s v="Q2"/>
  </r>
  <r>
    <s v="ORD-02765"/>
    <d v="2025-11-15T00:00:00"/>
    <s v="CUST-2465"/>
    <s v="Priya Nair"/>
    <x v="0"/>
    <x v="6"/>
    <x v="1"/>
    <s v="Chhattisgarh"/>
    <s v="Raipur"/>
    <n v="1"/>
    <n v="6346.27"/>
    <n v="0.05"/>
    <n v="4501.62"/>
    <x v="1"/>
    <x v="1"/>
    <x v="1"/>
    <n v="0.05"/>
    <n v="2.5000000000000005E-3"/>
    <n v="1.2500000000000003E-4"/>
    <n v="-4501.6198750000003"/>
    <n v="-36012958.999999993"/>
    <n v="2025"/>
    <x v="8"/>
    <n v="11"/>
    <s v="Q4"/>
  </r>
  <r>
    <s v="ORD-02766"/>
    <d v="2025-04-26T00:00:00"/>
    <s v="CUST-2321"/>
    <s v="Rohan Sharma"/>
    <x v="0"/>
    <x v="5"/>
    <x v="2"/>
    <s v="Rajasthan"/>
    <s v="Jaipur"/>
    <n v="1"/>
    <n v="5942.71"/>
    <n v="0"/>
    <n v="4478.3999999999996"/>
    <x v="2"/>
    <x v="1"/>
    <x v="2"/>
    <n v="0"/>
    <n v="0"/>
    <n v="0"/>
    <n v="-4478.3999999999996"/>
    <e v="#DIV/0!"/>
    <n v="2025"/>
    <x v="0"/>
    <n v="4"/>
    <s v="Q2"/>
  </r>
  <r>
    <s v="ORD-02767"/>
    <d v="2025-04-23T00:00:00"/>
    <s v="CUST-2404"/>
    <s v="Isha Kumar"/>
    <x v="2"/>
    <x v="10"/>
    <x v="1"/>
    <s v="Chhattisgarh"/>
    <s v="Bilaspur"/>
    <n v="1"/>
    <n v="1113.67"/>
    <n v="0.15"/>
    <n v="777.31"/>
    <x v="1"/>
    <x v="1"/>
    <x v="0"/>
    <n v="0.15"/>
    <n v="2.2499999999999999E-2"/>
    <n v="3.375E-3"/>
    <n v="-777.30662499999994"/>
    <n v="-230313.07407407407"/>
    <n v="2025"/>
    <x v="0"/>
    <n v="4"/>
    <s v="Q2"/>
  </r>
  <r>
    <s v="ORD-02768"/>
    <d v="2025-09-08T00:00:00"/>
    <s v="CUST-1994"/>
    <s v="Rahul Joshi"/>
    <x v="4"/>
    <x v="19"/>
    <x v="0"/>
    <s v="Haryana"/>
    <s v="Gurugram"/>
    <n v="1"/>
    <n v="5148.7299999999996"/>
    <n v="0.15"/>
    <n v="3834.92"/>
    <x v="1"/>
    <x v="1"/>
    <x v="0"/>
    <n v="0.15"/>
    <n v="2.2499999999999999E-2"/>
    <n v="3.375E-3"/>
    <n v="-3834.9166250000003"/>
    <n v="-1136271.5925925926"/>
    <n v="2025"/>
    <x v="2"/>
    <n v="9"/>
    <s v="Q3"/>
  </r>
  <r>
    <s v="ORD-02769"/>
    <d v="2025-09-08T00:00:00"/>
    <s v="CUST-1065"/>
    <s v="Neha Patel"/>
    <x v="0"/>
    <x v="0"/>
    <x v="2"/>
    <s v="Goa"/>
    <s v="Panaji"/>
    <n v="2"/>
    <n v="13911.12"/>
    <n v="0.2"/>
    <n v="16108.21"/>
    <x v="3"/>
    <x v="1"/>
    <x v="1"/>
    <n v="0.4"/>
    <n v="8.0000000000000016E-2"/>
    <n v="3.2000000000000008E-2"/>
    <n v="-16108.178"/>
    <n v="-503380.56249999988"/>
    <n v="2025"/>
    <x v="2"/>
    <n v="9"/>
    <s v="Q3"/>
  </r>
  <r>
    <s v="ORD-02770"/>
    <d v="2025-10-30T00:00:00"/>
    <s v="CUST-1160"/>
    <s v="Aarav Reddy"/>
    <x v="1"/>
    <x v="21"/>
    <x v="2"/>
    <s v="Goa"/>
    <s v="Margao"/>
    <n v="1"/>
    <n v="2983.47"/>
    <n v="0"/>
    <n v="2346.8200000000002"/>
    <x v="1"/>
    <x v="2"/>
    <x v="1"/>
    <n v="0"/>
    <n v="0"/>
    <n v="0"/>
    <n v="-2346.8200000000002"/>
    <e v="#DIV/0!"/>
    <n v="2025"/>
    <x v="10"/>
    <n v="10"/>
    <s v="Q4"/>
  </r>
  <r>
    <s v="ORD-02771"/>
    <d v="2025-11-09T00:00:00"/>
    <s v="CUST-2200"/>
    <s v="Isha Kumar"/>
    <x v="3"/>
    <x v="18"/>
    <x v="0"/>
    <s v="Delhi"/>
    <s v="New Delhi"/>
    <n v="1"/>
    <n v="53969.5"/>
    <n v="0.15"/>
    <n v="34647.75"/>
    <x v="1"/>
    <x v="1"/>
    <x v="2"/>
    <n v="0.15"/>
    <n v="2.2499999999999999E-2"/>
    <n v="3.375E-3"/>
    <n v="-34647.746625"/>
    <n v="-10265999"/>
    <n v="2025"/>
    <x v="8"/>
    <n v="11"/>
    <s v="Q4"/>
  </r>
  <r>
    <s v="ORD-02772"/>
    <d v="2025-04-28T00:00:00"/>
    <s v="CUST-2590"/>
    <s v="Sneha Kumar"/>
    <x v="2"/>
    <x v="23"/>
    <x v="0"/>
    <s v="Haryana"/>
    <s v="Faridabad"/>
    <n v="1"/>
    <n v="1241.95"/>
    <n v="0.1"/>
    <n v="716.17"/>
    <x v="2"/>
    <x v="0"/>
    <x v="1"/>
    <n v="0.1"/>
    <n v="1.0000000000000002E-2"/>
    <n v="1.0000000000000002E-3"/>
    <n v="-716.16899999999998"/>
    <n v="-716168.99999999977"/>
    <n v="2025"/>
    <x v="0"/>
    <n v="4"/>
    <s v="Q2"/>
  </r>
  <r>
    <s v="ORD-02773"/>
    <d v="2025-10-28T00:00:00"/>
    <s v="CUST-2149"/>
    <s v="Rahul Nair"/>
    <x v="3"/>
    <x v="14"/>
    <x v="3"/>
    <s v="Karnataka"/>
    <s v="Mysuru"/>
    <n v="2"/>
    <n v="29161.35"/>
    <n v="0.15"/>
    <n v="41012.44"/>
    <x v="4"/>
    <x v="1"/>
    <x v="1"/>
    <n v="0.3"/>
    <n v="4.4999999999999998E-2"/>
    <n v="1.35E-2"/>
    <n v="-41012.426500000001"/>
    <n v="-3037957.5185185187"/>
    <n v="2025"/>
    <x v="10"/>
    <n v="10"/>
    <s v="Q4"/>
  </r>
  <r>
    <s v="ORD-02774"/>
    <d v="2025-06-10T00:00:00"/>
    <s v="CUST-1075"/>
    <s v="Vikram Joshi"/>
    <x v="4"/>
    <x v="22"/>
    <x v="0"/>
    <s v="Uttar Pradesh"/>
    <s v="Lucknow"/>
    <n v="1"/>
    <n v="5680.03"/>
    <n v="0.05"/>
    <n v="4078.92"/>
    <x v="1"/>
    <x v="1"/>
    <x v="2"/>
    <n v="0.05"/>
    <n v="2.5000000000000005E-3"/>
    <n v="1.2500000000000003E-4"/>
    <n v="-4078.919875"/>
    <n v="-32631358.999999993"/>
    <n v="2025"/>
    <x v="9"/>
    <n v="6"/>
    <s v="Q2"/>
  </r>
  <r>
    <s v="ORD-02775"/>
    <d v="2025-07-17T00:00:00"/>
    <s v="CUST-1553"/>
    <s v="Aarav Verma"/>
    <x v="3"/>
    <x v="16"/>
    <x v="1"/>
    <s v="Chhattisgarh"/>
    <s v="Raipur"/>
    <n v="2"/>
    <n v="44426.1"/>
    <n v="0.1"/>
    <n v="62192.4"/>
    <x v="4"/>
    <x v="0"/>
    <x v="0"/>
    <n v="0.2"/>
    <n v="2.0000000000000004E-2"/>
    <n v="4.000000000000001E-3"/>
    <n v="-62192.396000000001"/>
    <n v="-15548098.999999996"/>
    <n v="2025"/>
    <x v="4"/>
    <n v="7"/>
    <s v="Q3"/>
  </r>
  <r>
    <s v="ORD-02776"/>
    <d v="2025-09-17T00:00:00"/>
    <s v="CUST-1505"/>
    <s v="Isha Verma"/>
    <x v="2"/>
    <x v="10"/>
    <x v="3"/>
    <s v="Andhra Pradesh"/>
    <s v="Vijayawada"/>
    <n v="2"/>
    <n v="4992.1899999999996"/>
    <n v="0"/>
    <n v="7069.02"/>
    <x v="2"/>
    <x v="1"/>
    <x v="1"/>
    <n v="0"/>
    <n v="0"/>
    <n v="0"/>
    <n v="-7069.02"/>
    <e v="#DIV/0!"/>
    <n v="2025"/>
    <x v="2"/>
    <n v="9"/>
    <s v="Q3"/>
  </r>
  <r>
    <s v="ORD-02777"/>
    <d v="2025-05-28T00:00:00"/>
    <s v="CUST-2363"/>
    <s v="Vikram Verma"/>
    <x v="3"/>
    <x v="14"/>
    <x v="2"/>
    <s v="Goa"/>
    <s v="Panaji"/>
    <n v="2"/>
    <n v="47789.3"/>
    <n v="0"/>
    <n v="81992.13"/>
    <x v="2"/>
    <x v="0"/>
    <x v="0"/>
    <n v="0"/>
    <n v="0"/>
    <n v="0"/>
    <n v="-81992.13"/>
    <e v="#DIV/0!"/>
    <n v="2025"/>
    <x v="6"/>
    <n v="5"/>
    <s v="Q2"/>
  </r>
  <r>
    <s v="ORD-02778"/>
    <d v="2025-08-28T00:00:00"/>
    <s v="CUST-1882"/>
    <s v="Neha Verma"/>
    <x v="3"/>
    <x v="14"/>
    <x v="2"/>
    <s v="Maharashtra"/>
    <s v="Pune"/>
    <n v="1"/>
    <n v="42865.79"/>
    <n v="0"/>
    <n v="34238.339999999997"/>
    <x v="0"/>
    <x v="1"/>
    <x v="1"/>
    <n v="0"/>
    <n v="0"/>
    <n v="0"/>
    <n v="-34238.339999999997"/>
    <e v="#DIV/0!"/>
    <n v="2025"/>
    <x v="7"/>
    <n v="8"/>
    <s v="Q3"/>
  </r>
  <r>
    <s v="ORD-02779"/>
    <d v="2025-02-16T00:00:00"/>
    <s v="CUST-1573"/>
    <s v="Aarav Gupta"/>
    <x v="0"/>
    <x v="0"/>
    <x v="3"/>
    <s v="Karnataka"/>
    <s v="Bengaluru"/>
    <n v="2"/>
    <n v="2330.15"/>
    <n v="0.15"/>
    <n v="2823.66"/>
    <x v="1"/>
    <x v="1"/>
    <x v="1"/>
    <n v="0.3"/>
    <n v="4.4999999999999998E-2"/>
    <n v="1.35E-2"/>
    <n v="-2823.6464999999998"/>
    <n v="-209159"/>
    <n v="2025"/>
    <x v="11"/>
    <n v="2"/>
    <s v="Q1"/>
  </r>
  <r>
    <s v="ORD-02780"/>
    <d v="2025-07-17T00:00:00"/>
    <s v="CUST-2159"/>
    <s v="Vikram Kumar"/>
    <x v="0"/>
    <x v="0"/>
    <x v="2"/>
    <s v="Goa"/>
    <s v="Margao"/>
    <n v="1"/>
    <n v="12728.79"/>
    <n v="0"/>
    <n v="9536.02"/>
    <x v="0"/>
    <x v="1"/>
    <x v="1"/>
    <n v="0"/>
    <n v="0"/>
    <n v="0"/>
    <n v="-9536.02"/>
    <e v="#DIV/0!"/>
    <n v="2025"/>
    <x v="4"/>
    <n v="7"/>
    <s v="Q3"/>
  </r>
  <r>
    <s v="ORD-02781"/>
    <d v="2025-02-16T00:00:00"/>
    <s v="CUST-1949"/>
    <s v="Arjun Sharma"/>
    <x v="3"/>
    <x v="13"/>
    <x v="0"/>
    <s v="Uttar Pradesh"/>
    <s v="Kanpur"/>
    <n v="4"/>
    <n v="47523.7"/>
    <n v="0"/>
    <n v="132965.38"/>
    <x v="1"/>
    <x v="0"/>
    <x v="0"/>
    <n v="0"/>
    <n v="0"/>
    <n v="0"/>
    <n v="-132965.38"/>
    <e v="#DIV/0!"/>
    <n v="2025"/>
    <x v="11"/>
    <n v="2"/>
    <s v="Q1"/>
  </r>
  <r>
    <s v="ORD-02782"/>
    <d v="2025-03-19T00:00:00"/>
    <s v="CUST-2501"/>
    <s v="Arjun Patel"/>
    <x v="0"/>
    <x v="11"/>
    <x v="3"/>
    <s v="Telangana"/>
    <s v="Hyderabad"/>
    <n v="3"/>
    <n v="17887.2"/>
    <n v="0.15"/>
    <n v="35855.839999999997"/>
    <x v="4"/>
    <x v="1"/>
    <x v="0"/>
    <n v="0.44999999999999996"/>
    <n v="6.7499999999999991E-2"/>
    <n v="3.0374999999999992E-2"/>
    <n v="-35855.809624999994"/>
    <n v="-1180438.1769547327"/>
    <n v="2025"/>
    <x v="3"/>
    <n v="3"/>
    <s v="Q1"/>
  </r>
  <r>
    <s v="ORD-02783"/>
    <d v="2025-05-04T00:00:00"/>
    <s v="CUST-2002"/>
    <s v="Kiran Gupta"/>
    <x v="1"/>
    <x v="9"/>
    <x v="1"/>
    <s v="Chhattisgarh"/>
    <s v="Bilaspur"/>
    <n v="2"/>
    <n v="3543.47"/>
    <n v="0"/>
    <n v="5884.18"/>
    <x v="1"/>
    <x v="1"/>
    <x v="2"/>
    <n v="0"/>
    <n v="0"/>
    <n v="0"/>
    <n v="-5884.18"/>
    <e v="#DIV/0!"/>
    <n v="2025"/>
    <x v="6"/>
    <n v="5"/>
    <s v="Q2"/>
  </r>
  <r>
    <s v="ORD-02784"/>
    <d v="2025-03-16T00:00:00"/>
    <s v="CUST-1614"/>
    <s v="Arjun Sharma"/>
    <x v="2"/>
    <x v="23"/>
    <x v="0"/>
    <s v="Delhi"/>
    <s v="Delhi"/>
    <n v="4"/>
    <n v="4933.08"/>
    <n v="0.15"/>
    <n v="11894.11"/>
    <x v="0"/>
    <x v="1"/>
    <x v="2"/>
    <n v="0.6"/>
    <n v="0.09"/>
    <n v="5.3999999999999999E-2"/>
    <n v="-11894.056"/>
    <n v="-220260.29629629632"/>
    <n v="2025"/>
    <x v="3"/>
    <n v="3"/>
    <s v="Q1"/>
  </r>
  <r>
    <s v="ORD-02785"/>
    <d v="2025-12-25T00:00:00"/>
    <s v="CUST-1053"/>
    <s v="Kiran Singh"/>
    <x v="3"/>
    <x v="16"/>
    <x v="3"/>
    <s v="Telangana"/>
    <s v="Warangal"/>
    <n v="2"/>
    <n v="34190.639999999999"/>
    <n v="0.1"/>
    <n v="51253.51"/>
    <x v="1"/>
    <x v="0"/>
    <x v="0"/>
    <n v="0.2"/>
    <n v="2.0000000000000004E-2"/>
    <n v="4.000000000000001E-3"/>
    <n v="-51253.506000000001"/>
    <n v="-12813376.499999998"/>
    <n v="2025"/>
    <x v="1"/>
    <n v="12"/>
    <s v="Q4"/>
  </r>
  <r>
    <s v="ORD-02786"/>
    <d v="2025-05-17T00:00:00"/>
    <s v="CUST-1228"/>
    <s v="Aarav Reddy"/>
    <x v="1"/>
    <x v="21"/>
    <x v="2"/>
    <s v="Maharashtra"/>
    <s v="Nagpur"/>
    <n v="1"/>
    <n v="4372.63"/>
    <n v="0"/>
    <n v="3764.8"/>
    <x v="1"/>
    <x v="1"/>
    <x v="1"/>
    <n v="0"/>
    <n v="0"/>
    <n v="0"/>
    <n v="-3764.8"/>
    <e v="#DIV/0!"/>
    <n v="2025"/>
    <x v="6"/>
    <n v="5"/>
    <s v="Q2"/>
  </r>
  <r>
    <s v="ORD-02787"/>
    <d v="2025-03-31T00:00:00"/>
    <s v="CUST-1100"/>
    <s v="Arjun Joshi"/>
    <x v="3"/>
    <x v="16"/>
    <x v="2"/>
    <s v="Goa"/>
    <s v="Panaji"/>
    <n v="1"/>
    <n v="64799.01"/>
    <n v="0"/>
    <n v="46830.720000000001"/>
    <x v="2"/>
    <x v="0"/>
    <x v="2"/>
    <n v="0"/>
    <n v="0"/>
    <n v="0"/>
    <n v="-46830.720000000001"/>
    <e v="#DIV/0!"/>
    <n v="2025"/>
    <x v="3"/>
    <n v="3"/>
    <s v="Q1"/>
  </r>
  <r>
    <s v="ORD-02788"/>
    <d v="2025-11-21T00:00:00"/>
    <s v="CUST-1922"/>
    <s v="Meera Kumar"/>
    <x v="2"/>
    <x v="10"/>
    <x v="4"/>
    <s v="West Bengal"/>
    <s v="Durgapur"/>
    <n v="2"/>
    <n v="5541.7"/>
    <n v="0.05"/>
    <n v="7160.75"/>
    <x v="2"/>
    <x v="0"/>
    <x v="0"/>
    <n v="0.1"/>
    <n v="5.000000000000001E-3"/>
    <n v="5.0000000000000012E-4"/>
    <n v="-7160.7494999999999"/>
    <n v="-14321498.999999996"/>
    <n v="2025"/>
    <x v="8"/>
    <n v="11"/>
    <s v="Q4"/>
  </r>
  <r>
    <s v="ORD-02789"/>
    <d v="2025-03-02T00:00:00"/>
    <s v="CUST-2501"/>
    <s v="Neha Patel"/>
    <x v="3"/>
    <x v="18"/>
    <x v="2"/>
    <s v="Gujarat"/>
    <s v="Surat"/>
    <n v="3"/>
    <n v="40393.769999999997"/>
    <n v="0.2"/>
    <n v="83886.5"/>
    <x v="3"/>
    <x v="0"/>
    <x v="1"/>
    <n v="0.60000000000000009"/>
    <n v="0.12000000000000002"/>
    <n v="7.2000000000000022E-2"/>
    <n v="-83886.428"/>
    <n v="-1165089.2777777775"/>
    <n v="2025"/>
    <x v="3"/>
    <n v="3"/>
    <s v="Q1"/>
  </r>
  <r>
    <s v="ORD-02790"/>
    <d v="2025-05-18T00:00:00"/>
    <s v="CUST-1829"/>
    <s v="Neha Sharma"/>
    <x v="2"/>
    <x v="8"/>
    <x v="0"/>
    <s v="Punjab"/>
    <s v="Amritsar"/>
    <n v="3"/>
    <n v="921.1"/>
    <n v="0.15"/>
    <n v="1489.7"/>
    <x v="4"/>
    <x v="2"/>
    <x v="0"/>
    <n v="0.44999999999999996"/>
    <n v="6.7499999999999991E-2"/>
    <n v="3.0374999999999992E-2"/>
    <n v="-1489.669625"/>
    <n v="-49042.621399176969"/>
    <n v="2025"/>
    <x v="6"/>
    <n v="5"/>
    <s v="Q2"/>
  </r>
  <r>
    <s v="ORD-02791"/>
    <d v="2025-02-19T00:00:00"/>
    <s v="CUST-2373"/>
    <s v="Sneha Singh"/>
    <x v="3"/>
    <x v="3"/>
    <x v="2"/>
    <s v="Gujarat"/>
    <s v="Ahmedabad"/>
    <n v="2"/>
    <n v="47647.93"/>
    <n v="0.05"/>
    <n v="67506.149999999994"/>
    <x v="0"/>
    <x v="0"/>
    <x v="2"/>
    <n v="0.1"/>
    <n v="5.000000000000001E-3"/>
    <n v="5.0000000000000012E-4"/>
    <n v="-67506.1495"/>
    <n v="-135012298.99999997"/>
    <n v="2025"/>
    <x v="11"/>
    <n v="2"/>
    <s v="Q1"/>
  </r>
  <r>
    <s v="ORD-02792"/>
    <d v="2025-09-16T00:00:00"/>
    <s v="CUST-2059"/>
    <s v="Arjun Nair"/>
    <x v="4"/>
    <x v="19"/>
    <x v="1"/>
    <s v="Chhattisgarh"/>
    <s v="Raipur"/>
    <n v="1"/>
    <n v="6522.77"/>
    <n v="0.05"/>
    <n v="5097.37"/>
    <x v="2"/>
    <x v="1"/>
    <x v="2"/>
    <n v="0.05"/>
    <n v="2.5000000000000005E-3"/>
    <n v="1.2500000000000003E-4"/>
    <n v="-5097.3698750000003"/>
    <n v="-40778958.999999993"/>
    <n v="2025"/>
    <x v="2"/>
    <n v="9"/>
    <s v="Q3"/>
  </r>
  <r>
    <s v="ORD-02793"/>
    <d v="2025-04-17T00:00:00"/>
    <s v="CUST-1259"/>
    <s v="Sneha Patel"/>
    <x v="0"/>
    <x v="5"/>
    <x v="0"/>
    <s v="Delhi"/>
    <s v="New Delhi"/>
    <n v="2"/>
    <n v="14117.33"/>
    <n v="0.05"/>
    <n v="16950.439999999999"/>
    <x v="1"/>
    <x v="0"/>
    <x v="1"/>
    <n v="0.1"/>
    <n v="5.000000000000001E-3"/>
    <n v="5.0000000000000012E-4"/>
    <n v="-16950.4395"/>
    <n v="-33900878.999999993"/>
    <n v="2025"/>
    <x v="0"/>
    <n v="4"/>
    <s v="Q2"/>
  </r>
  <r>
    <s v="ORD-02794"/>
    <d v="2025-04-23T00:00:00"/>
    <s v="CUST-2390"/>
    <s v="Meera Sharma"/>
    <x v="3"/>
    <x v="13"/>
    <x v="4"/>
    <s v="Bihar"/>
    <s v="Gaya"/>
    <n v="3"/>
    <n v="9409.27"/>
    <n v="0.1"/>
    <n v="19981.23"/>
    <x v="1"/>
    <x v="1"/>
    <x v="1"/>
    <n v="0.30000000000000004"/>
    <n v="3.0000000000000006E-2"/>
    <n v="9.0000000000000028E-3"/>
    <n v="-19981.221000000001"/>
    <n v="-2220135.666666666"/>
    <n v="2025"/>
    <x v="0"/>
    <n v="4"/>
    <s v="Q2"/>
  </r>
  <r>
    <s v="ORD-02795"/>
    <d v="2025-12-16T00:00:00"/>
    <s v="CUST-2505"/>
    <s v="Vikram Sharma"/>
    <x v="3"/>
    <x v="14"/>
    <x v="3"/>
    <s v="Andhra Pradesh"/>
    <s v="Visakhapatnam"/>
    <n v="1"/>
    <n v="43012.01"/>
    <n v="0.05"/>
    <n v="34247.949999999997"/>
    <x v="1"/>
    <x v="1"/>
    <x v="1"/>
    <n v="0.05"/>
    <n v="2.5000000000000005E-3"/>
    <n v="1.2500000000000003E-4"/>
    <n v="-34247.949874999998"/>
    <n v="-273983598.99999994"/>
    <n v="2025"/>
    <x v="1"/>
    <n v="12"/>
    <s v="Q4"/>
  </r>
  <r>
    <s v="ORD-02796"/>
    <d v="2025-09-11T00:00:00"/>
    <s v="CUST-1320"/>
    <s v="Rohan Sharma"/>
    <x v="4"/>
    <x v="15"/>
    <x v="0"/>
    <s v="Uttar Pradesh"/>
    <s v="Noida"/>
    <n v="2"/>
    <n v="3013.65"/>
    <n v="0"/>
    <n v="4203.99"/>
    <x v="2"/>
    <x v="1"/>
    <x v="0"/>
    <n v="0"/>
    <n v="0"/>
    <n v="0"/>
    <n v="-4203.99"/>
    <e v="#DIV/0!"/>
    <n v="2025"/>
    <x v="2"/>
    <n v="9"/>
    <s v="Q3"/>
  </r>
  <r>
    <s v="ORD-02797"/>
    <d v="2025-04-28T00:00:00"/>
    <s v="CUST-1139"/>
    <s v="Kiran Kumar"/>
    <x v="2"/>
    <x v="8"/>
    <x v="3"/>
    <s v="Tamil Nadu"/>
    <s v="Coimbatore"/>
    <n v="2"/>
    <n v="5417.79"/>
    <n v="0.1"/>
    <n v="6833.09"/>
    <x v="1"/>
    <x v="1"/>
    <x v="2"/>
    <n v="0.2"/>
    <n v="2.0000000000000004E-2"/>
    <n v="4.000000000000001E-3"/>
    <n v="-6833.0860000000002"/>
    <n v="-1708271.4999999998"/>
    <n v="2025"/>
    <x v="0"/>
    <n v="4"/>
    <s v="Q2"/>
  </r>
  <r>
    <s v="ORD-02798"/>
    <d v="2025-07-17T00:00:00"/>
    <s v="CUST-1130"/>
    <s v="Arjun Singh"/>
    <x v="1"/>
    <x v="17"/>
    <x v="4"/>
    <s v="Bihar"/>
    <s v="Patna"/>
    <n v="3"/>
    <n v="1391.78"/>
    <n v="0.05"/>
    <n v="2494.15"/>
    <x v="4"/>
    <x v="1"/>
    <x v="2"/>
    <n v="0.15000000000000002"/>
    <n v="7.5000000000000015E-3"/>
    <n v="1.1250000000000003E-3"/>
    <n v="-2494.1488750000003"/>
    <n v="-2217021.222222222"/>
    <n v="2025"/>
    <x v="4"/>
    <n v="7"/>
    <s v="Q3"/>
  </r>
  <r>
    <s v="ORD-02799"/>
    <d v="2025-12-03T00:00:00"/>
    <s v="CUST-1961"/>
    <s v="Neha Gupta"/>
    <x v="4"/>
    <x v="22"/>
    <x v="1"/>
    <s v="Chhattisgarh"/>
    <s v="Bilaspur"/>
    <n v="3"/>
    <n v="6313.82"/>
    <n v="0"/>
    <n v="14457.32"/>
    <x v="1"/>
    <x v="1"/>
    <x v="2"/>
    <n v="0"/>
    <n v="0"/>
    <n v="0"/>
    <n v="-14457.32"/>
    <e v="#DIV/0!"/>
    <n v="2025"/>
    <x v="1"/>
    <n v="12"/>
    <s v="Q4"/>
  </r>
  <r>
    <s v="ORD-02800"/>
    <d v="2025-12-31T00:00:00"/>
    <s v="CUST-1987"/>
    <s v="Vikram Joshi"/>
    <x v="4"/>
    <x v="24"/>
    <x v="4"/>
    <s v="Jharkhand"/>
    <s v="Ranchi"/>
    <n v="1"/>
    <n v="3007.44"/>
    <n v="0.1"/>
    <n v="1721.39"/>
    <x v="0"/>
    <x v="1"/>
    <x v="1"/>
    <n v="0.1"/>
    <n v="1.0000000000000002E-2"/>
    <n v="1.0000000000000002E-3"/>
    <n v="-1721.3890000000001"/>
    <n v="-1721388.9999999998"/>
    <n v="2025"/>
    <x v="1"/>
    <n v="12"/>
    <s v="Q4"/>
  </r>
  <r>
    <s v="ORD-02801"/>
    <d v="2025-02-20T00:00:00"/>
    <s v="CUST-1808"/>
    <s v="Arjun Rao"/>
    <x v="1"/>
    <x v="17"/>
    <x v="2"/>
    <s v="Rajasthan"/>
    <s v="Udaipur"/>
    <n v="1"/>
    <n v="292.72000000000003"/>
    <n v="0.1"/>
    <n v="163.49"/>
    <x v="2"/>
    <x v="2"/>
    <x v="1"/>
    <n v="0.1"/>
    <n v="1.0000000000000002E-2"/>
    <n v="1.0000000000000002E-3"/>
    <n v="-163.489"/>
    <n v="-163488.99999999997"/>
    <n v="2025"/>
    <x v="11"/>
    <n v="2"/>
    <s v="Q1"/>
  </r>
  <r>
    <s v="ORD-02802"/>
    <d v="2025-09-02T00:00:00"/>
    <s v="CUST-2407"/>
    <s v="Arjun Joshi"/>
    <x v="3"/>
    <x v="13"/>
    <x v="0"/>
    <s v="Punjab"/>
    <s v="Amritsar"/>
    <n v="3"/>
    <n v="41718.230000000003"/>
    <n v="0.05"/>
    <n v="77639.41"/>
    <x v="4"/>
    <x v="1"/>
    <x v="1"/>
    <n v="0.15000000000000002"/>
    <n v="7.5000000000000015E-3"/>
    <n v="1.1250000000000003E-3"/>
    <n v="-77639.408875000008"/>
    <n v="-69012807.888888881"/>
    <n v="2025"/>
    <x v="2"/>
    <n v="9"/>
    <s v="Q3"/>
  </r>
  <r>
    <s v="ORD-02803"/>
    <d v="2025-02-04T00:00:00"/>
    <s v="CUST-1618"/>
    <s v="Kiran Kumar"/>
    <x v="1"/>
    <x v="7"/>
    <x v="0"/>
    <s v="Delhi"/>
    <s v="Delhi"/>
    <n v="3"/>
    <n v="788.03"/>
    <n v="0.1"/>
    <n v="1559.62"/>
    <x v="1"/>
    <x v="1"/>
    <x v="1"/>
    <n v="0.30000000000000004"/>
    <n v="3.0000000000000006E-2"/>
    <n v="9.0000000000000028E-3"/>
    <n v="-1559.6109999999999"/>
    <n v="-173290.11111111104"/>
    <n v="2025"/>
    <x v="11"/>
    <n v="2"/>
    <s v="Q1"/>
  </r>
  <r>
    <s v="ORD-02804"/>
    <d v="2025-10-29T00:00:00"/>
    <s v="CUST-1911"/>
    <s v="Sneha Reddy"/>
    <x v="3"/>
    <x v="16"/>
    <x v="1"/>
    <s v="Chhattisgarh"/>
    <s v="Bilaspur"/>
    <n v="1"/>
    <n v="43365.01"/>
    <n v="0.05"/>
    <n v="33540.17"/>
    <x v="0"/>
    <x v="1"/>
    <x v="1"/>
    <n v="0.05"/>
    <n v="2.5000000000000005E-3"/>
    <n v="1.2500000000000003E-4"/>
    <n v="-33540.169875"/>
    <n v="-268321358.99999994"/>
    <n v="2025"/>
    <x v="10"/>
    <n v="10"/>
    <s v="Q4"/>
  </r>
  <r>
    <s v="ORD-02805"/>
    <d v="2025-03-10T00:00:00"/>
    <s v="CUST-1099"/>
    <s v="Isha Reddy"/>
    <x v="1"/>
    <x v="1"/>
    <x v="1"/>
    <s v="Chhattisgarh"/>
    <s v="Bilaspur"/>
    <n v="2"/>
    <n v="4646.6400000000003"/>
    <n v="0.1"/>
    <n v="6653.78"/>
    <x v="2"/>
    <x v="1"/>
    <x v="1"/>
    <n v="0.2"/>
    <n v="2.0000000000000004E-2"/>
    <n v="4.000000000000001E-3"/>
    <n v="-6653.7759999999998"/>
    <n v="-1663443.9999999995"/>
    <n v="2025"/>
    <x v="3"/>
    <n v="3"/>
    <s v="Q1"/>
  </r>
  <r>
    <s v="ORD-02806"/>
    <d v="2025-12-15T00:00:00"/>
    <s v="CUST-2438"/>
    <s v="Aarav Reddy"/>
    <x v="2"/>
    <x v="20"/>
    <x v="3"/>
    <s v="Andhra Pradesh"/>
    <s v="Vijayawada"/>
    <n v="4"/>
    <n v="6797.02"/>
    <n v="0.15"/>
    <n v="16204.89"/>
    <x v="1"/>
    <x v="0"/>
    <x v="2"/>
    <n v="0.6"/>
    <n v="0.09"/>
    <n v="5.3999999999999999E-2"/>
    <n v="-16204.835999999999"/>
    <n v="-300089.55555555556"/>
    <n v="2025"/>
    <x v="1"/>
    <n v="12"/>
    <s v="Q4"/>
  </r>
  <r>
    <s v="ORD-02807"/>
    <d v="2025-11-16T00:00:00"/>
    <s v="CUST-1774"/>
    <s v="Vikram Sharma"/>
    <x v="1"/>
    <x v="21"/>
    <x v="4"/>
    <s v="Odisha"/>
    <s v="Cuttack"/>
    <n v="4"/>
    <n v="1370.63"/>
    <n v="0.1"/>
    <n v="3471.04"/>
    <x v="3"/>
    <x v="2"/>
    <x v="2"/>
    <n v="0.4"/>
    <n v="4.0000000000000008E-2"/>
    <n v="1.6000000000000004E-2"/>
    <n v="-3471.0239999999999"/>
    <n v="-216938.99999999994"/>
    <n v="2025"/>
    <x v="8"/>
    <n v="11"/>
    <s v="Q4"/>
  </r>
  <r>
    <s v="ORD-02808"/>
    <d v="2025-02-18T00:00:00"/>
    <s v="CUST-1866"/>
    <s v="Isha Verma"/>
    <x v="2"/>
    <x v="2"/>
    <x v="3"/>
    <s v="Karnataka"/>
    <s v="Mysuru"/>
    <n v="3"/>
    <n v="5741.07"/>
    <n v="0.1"/>
    <n v="12260.85"/>
    <x v="2"/>
    <x v="1"/>
    <x v="1"/>
    <n v="0.30000000000000004"/>
    <n v="3.0000000000000006E-2"/>
    <n v="9.0000000000000028E-3"/>
    <n v="-12260.841"/>
    <n v="-1362315.6666666663"/>
    <n v="2025"/>
    <x v="11"/>
    <n v="2"/>
    <s v="Q1"/>
  </r>
  <r>
    <s v="ORD-02809"/>
    <d v="2025-03-15T00:00:00"/>
    <s v="CUST-1021"/>
    <s v="Rohan Kumar"/>
    <x v="2"/>
    <x v="20"/>
    <x v="3"/>
    <s v="Andhra Pradesh"/>
    <s v="Visakhapatnam"/>
    <n v="1"/>
    <n v="2733.45"/>
    <n v="0.1"/>
    <n v="1977.7"/>
    <x v="1"/>
    <x v="1"/>
    <x v="2"/>
    <n v="0.1"/>
    <n v="1.0000000000000002E-2"/>
    <n v="1.0000000000000002E-3"/>
    <n v="-1977.6990000000001"/>
    <n v="-1977698.9999999995"/>
    <n v="2025"/>
    <x v="3"/>
    <n v="3"/>
    <s v="Q1"/>
  </r>
  <r>
    <s v="ORD-02810"/>
    <d v="2025-07-11T00:00:00"/>
    <s v="CUST-2465"/>
    <s v="Arjun Patel"/>
    <x v="4"/>
    <x v="12"/>
    <x v="2"/>
    <s v="Gujarat"/>
    <s v="Ahmedabad"/>
    <n v="2"/>
    <n v="8153.89"/>
    <n v="0.05"/>
    <n v="12517.06"/>
    <x v="3"/>
    <x v="0"/>
    <x v="2"/>
    <n v="0.1"/>
    <n v="5.000000000000001E-3"/>
    <n v="5.0000000000000012E-4"/>
    <n v="-12517.059499999999"/>
    <n v="-25034118.999999993"/>
    <n v="2025"/>
    <x v="4"/>
    <n v="7"/>
    <s v="Q3"/>
  </r>
  <r>
    <s v="ORD-02811"/>
    <d v="2025-09-18T00:00:00"/>
    <s v="CUST-1852"/>
    <s v="Aarav Sharma"/>
    <x v="3"/>
    <x v="3"/>
    <x v="2"/>
    <s v="Goa"/>
    <s v="Panaji"/>
    <n v="1"/>
    <n v="51505.59"/>
    <n v="0"/>
    <n v="34054.720000000001"/>
    <x v="1"/>
    <x v="0"/>
    <x v="0"/>
    <n v="0"/>
    <n v="0"/>
    <n v="0"/>
    <n v="-34054.720000000001"/>
    <e v="#DIV/0!"/>
    <n v="2025"/>
    <x v="2"/>
    <n v="9"/>
    <s v="Q3"/>
  </r>
  <r>
    <s v="ORD-02812"/>
    <d v="2025-12-22T00:00:00"/>
    <s v="CUST-2379"/>
    <s v="Rohan Rao"/>
    <x v="0"/>
    <x v="11"/>
    <x v="3"/>
    <s v="Telangana"/>
    <s v="Warangal"/>
    <n v="3"/>
    <n v="1978.85"/>
    <n v="0.05"/>
    <n v="3592.08"/>
    <x v="1"/>
    <x v="1"/>
    <x v="1"/>
    <n v="0.15000000000000002"/>
    <n v="7.5000000000000015E-3"/>
    <n v="1.1250000000000003E-3"/>
    <n v="-3592.0788750000002"/>
    <n v="-3192958.9999999991"/>
    <n v="2025"/>
    <x v="1"/>
    <n v="12"/>
    <s v="Q4"/>
  </r>
  <r>
    <s v="ORD-02813"/>
    <d v="2025-03-11T00:00:00"/>
    <s v="CUST-1703"/>
    <s v="Vikram Nair"/>
    <x v="2"/>
    <x v="10"/>
    <x v="3"/>
    <s v="Karnataka"/>
    <s v="Bengaluru"/>
    <n v="1"/>
    <n v="3087.1"/>
    <n v="0.1"/>
    <n v="2087.09"/>
    <x v="2"/>
    <x v="0"/>
    <x v="2"/>
    <n v="0.1"/>
    <n v="1.0000000000000002E-2"/>
    <n v="1.0000000000000002E-3"/>
    <n v="-2087.0889999999999"/>
    <n v="-2087088.9999999995"/>
    <n v="2025"/>
    <x v="3"/>
    <n v="3"/>
    <s v="Q1"/>
  </r>
  <r>
    <s v="ORD-02814"/>
    <d v="2025-03-31T00:00:00"/>
    <s v="CUST-1308"/>
    <s v="Rahul Kumar"/>
    <x v="4"/>
    <x v="22"/>
    <x v="3"/>
    <s v="Telangana"/>
    <s v="Warangal"/>
    <n v="2"/>
    <n v="3367.2"/>
    <n v="0.05"/>
    <n v="4629.72"/>
    <x v="1"/>
    <x v="0"/>
    <x v="1"/>
    <n v="0.1"/>
    <n v="5.000000000000001E-3"/>
    <n v="5.0000000000000012E-4"/>
    <n v="-4629.7195000000002"/>
    <n v="-9259438.9999999981"/>
    <n v="2025"/>
    <x v="3"/>
    <n v="3"/>
    <s v="Q1"/>
  </r>
  <r>
    <s v="ORD-02815"/>
    <d v="2025-09-17T00:00:00"/>
    <s v="CUST-2222"/>
    <s v="Meera Sharma"/>
    <x v="3"/>
    <x v="14"/>
    <x v="2"/>
    <s v="Rajasthan"/>
    <s v="Jaipur"/>
    <n v="2"/>
    <n v="51358.99"/>
    <n v="0.05"/>
    <n v="84077.93"/>
    <x v="1"/>
    <x v="1"/>
    <x v="2"/>
    <n v="0.1"/>
    <n v="5.000000000000001E-3"/>
    <n v="5.0000000000000012E-4"/>
    <n v="-84077.929499999998"/>
    <n v="-168155858.99999997"/>
    <n v="2025"/>
    <x v="2"/>
    <n v="9"/>
    <s v="Q3"/>
  </r>
  <r>
    <s v="ORD-02816"/>
    <d v="2025-05-06T00:00:00"/>
    <s v="CUST-1458"/>
    <s v="Isha Patel"/>
    <x v="3"/>
    <x v="14"/>
    <x v="3"/>
    <s v="Andhra Pradesh"/>
    <s v="Vijayawada"/>
    <n v="3"/>
    <n v="27553.14"/>
    <n v="0.1"/>
    <n v="46235.34"/>
    <x v="1"/>
    <x v="1"/>
    <x v="1"/>
    <n v="0.30000000000000004"/>
    <n v="3.0000000000000006E-2"/>
    <n v="9.0000000000000028E-3"/>
    <n v="-46235.330999999998"/>
    <n v="-5137258.9999999981"/>
    <n v="2025"/>
    <x v="6"/>
    <n v="5"/>
    <s v="Q2"/>
  </r>
  <r>
    <s v="ORD-02817"/>
    <d v="2025-08-19T00:00:00"/>
    <s v="CUST-1757"/>
    <s v="Rahul Nair"/>
    <x v="3"/>
    <x v="18"/>
    <x v="1"/>
    <s v="Chhattisgarh"/>
    <s v="Raipur"/>
    <n v="2"/>
    <n v="44971.360000000001"/>
    <n v="0"/>
    <n v="74681.72"/>
    <x v="4"/>
    <x v="1"/>
    <x v="1"/>
    <n v="0"/>
    <n v="0"/>
    <n v="0"/>
    <n v="-74681.72"/>
    <e v="#DIV/0!"/>
    <n v="2025"/>
    <x v="7"/>
    <n v="8"/>
    <s v="Q3"/>
  </r>
  <r>
    <s v="ORD-02818"/>
    <d v="2025-10-22T00:00:00"/>
    <s v="CUST-1521"/>
    <s v="Meera Sharma"/>
    <x v="3"/>
    <x v="14"/>
    <x v="2"/>
    <s v="Maharashtra"/>
    <s v="Pune"/>
    <n v="1"/>
    <n v="39754.639999999999"/>
    <n v="0.1"/>
    <n v="31410.15"/>
    <x v="0"/>
    <x v="1"/>
    <x v="1"/>
    <n v="0.1"/>
    <n v="1.0000000000000002E-2"/>
    <n v="1.0000000000000002E-3"/>
    <n v="-31410.149000000001"/>
    <n v="-31410148.999999993"/>
    <n v="2025"/>
    <x v="10"/>
    <n v="10"/>
    <s v="Q4"/>
  </r>
  <r>
    <s v="ORD-02819"/>
    <d v="2025-05-09T00:00:00"/>
    <s v="CUST-2505"/>
    <s v="Rahul Sharma"/>
    <x v="4"/>
    <x v="19"/>
    <x v="0"/>
    <s v="Punjab"/>
    <s v="Ludhiana"/>
    <n v="2"/>
    <n v="8792.93"/>
    <n v="0.05"/>
    <n v="14051.87"/>
    <x v="1"/>
    <x v="0"/>
    <x v="1"/>
    <n v="0.1"/>
    <n v="5.000000000000001E-3"/>
    <n v="5.0000000000000012E-4"/>
    <n v="-14051.869500000001"/>
    <n v="-28103738.999999996"/>
    <n v="2025"/>
    <x v="6"/>
    <n v="5"/>
    <s v="Q2"/>
  </r>
  <r>
    <s v="ORD-02820"/>
    <d v="2025-10-07T00:00:00"/>
    <s v="CUST-1635"/>
    <s v="Rohan Singh"/>
    <x v="1"/>
    <x v="17"/>
    <x v="2"/>
    <s v="Rajasthan"/>
    <s v="Udaipur"/>
    <n v="1"/>
    <n v="4704.4799999999996"/>
    <n v="0.05"/>
    <n v="3717.71"/>
    <x v="0"/>
    <x v="1"/>
    <x v="2"/>
    <n v="0.05"/>
    <n v="2.5000000000000005E-3"/>
    <n v="1.2500000000000003E-4"/>
    <n v="-3717.709875"/>
    <n v="-29741678.999999993"/>
    <n v="2025"/>
    <x v="10"/>
    <n v="10"/>
    <s v="Q4"/>
  </r>
  <r>
    <s v="ORD-02821"/>
    <d v="2025-11-09T00:00:00"/>
    <s v="CUST-2056"/>
    <s v="Sneha Singh"/>
    <x v="2"/>
    <x v="10"/>
    <x v="4"/>
    <s v="West Bengal"/>
    <s v="Durgapur"/>
    <n v="1"/>
    <n v="3222.82"/>
    <n v="0.05"/>
    <n v="1916.13"/>
    <x v="1"/>
    <x v="1"/>
    <x v="0"/>
    <n v="0.05"/>
    <n v="2.5000000000000005E-3"/>
    <n v="1.2500000000000003E-4"/>
    <n v="-1916.1298750000001"/>
    <n v="-15329038.999999996"/>
    <n v="2025"/>
    <x v="8"/>
    <n v="11"/>
    <s v="Q4"/>
  </r>
  <r>
    <s v="ORD-02822"/>
    <d v="2025-04-10T00:00:00"/>
    <s v="CUST-2382"/>
    <s v="Arjun Gupta"/>
    <x v="2"/>
    <x v="23"/>
    <x v="3"/>
    <s v="Tamil Nadu"/>
    <s v="Chennai"/>
    <n v="5"/>
    <n v="5175.62"/>
    <n v="0"/>
    <n v="21867.15"/>
    <x v="0"/>
    <x v="1"/>
    <x v="2"/>
    <n v="0"/>
    <n v="0"/>
    <n v="0"/>
    <n v="-21867.15"/>
    <e v="#DIV/0!"/>
    <n v="2025"/>
    <x v="0"/>
    <n v="4"/>
    <s v="Q2"/>
  </r>
  <r>
    <s v="ORD-02823"/>
    <d v="2025-11-22T00:00:00"/>
    <s v="CUST-2136"/>
    <s v="Kiran Sharma"/>
    <x v="1"/>
    <x v="9"/>
    <x v="3"/>
    <s v="Tamil Nadu"/>
    <s v="Chennai"/>
    <n v="2"/>
    <n v="4189.9399999999996"/>
    <n v="0.05"/>
    <n v="6144.83"/>
    <x v="0"/>
    <x v="1"/>
    <x v="1"/>
    <n v="0.1"/>
    <n v="5.000000000000001E-3"/>
    <n v="5.0000000000000012E-4"/>
    <n v="-6144.8294999999998"/>
    <n v="-12289658.999999996"/>
    <n v="2025"/>
    <x v="8"/>
    <n v="11"/>
    <s v="Q4"/>
  </r>
  <r>
    <s v="ORD-02824"/>
    <d v="2025-10-24T00:00:00"/>
    <s v="CUST-1724"/>
    <s v="Rohan Gupta"/>
    <x v="3"/>
    <x v="3"/>
    <x v="1"/>
    <s v="Madhya Pradesh"/>
    <s v="Bhopal"/>
    <n v="2"/>
    <n v="58579.25"/>
    <n v="0.05"/>
    <n v="87931.520000000004"/>
    <x v="4"/>
    <x v="2"/>
    <x v="1"/>
    <n v="0.1"/>
    <n v="5.000000000000001E-3"/>
    <n v="5.0000000000000012E-4"/>
    <n v="-87931.519500000009"/>
    <n v="-175863038.99999997"/>
    <n v="2025"/>
    <x v="10"/>
    <n v="10"/>
    <s v="Q4"/>
  </r>
  <r>
    <s v="ORD-02825"/>
    <d v="2025-07-01T00:00:00"/>
    <s v="CUST-2283"/>
    <s v="Vikram Reddy"/>
    <x v="0"/>
    <x v="11"/>
    <x v="3"/>
    <s v="Karnataka"/>
    <s v="Mysuru"/>
    <n v="2"/>
    <n v="1878.72"/>
    <n v="0.05"/>
    <n v="2581.5300000000002"/>
    <x v="2"/>
    <x v="0"/>
    <x v="1"/>
    <n v="0.1"/>
    <n v="5.000000000000001E-3"/>
    <n v="5.0000000000000012E-4"/>
    <n v="-2581.5295000000001"/>
    <n v="-5163058.9999999991"/>
    <n v="2025"/>
    <x v="4"/>
    <n v="7"/>
    <s v="Q3"/>
  </r>
  <r>
    <s v="ORD-02826"/>
    <d v="2025-06-23T00:00:00"/>
    <s v="CUST-1910"/>
    <s v="Aarav Sharma"/>
    <x v="0"/>
    <x v="11"/>
    <x v="2"/>
    <s v="Maharashtra"/>
    <s v="Pune"/>
    <n v="3"/>
    <n v="5925.96"/>
    <n v="0.1"/>
    <n v="13847.13"/>
    <x v="0"/>
    <x v="1"/>
    <x v="1"/>
    <n v="0.30000000000000004"/>
    <n v="3.0000000000000006E-2"/>
    <n v="9.0000000000000028E-3"/>
    <n v="-13847.120999999999"/>
    <n v="-1538568.9999999995"/>
    <n v="2025"/>
    <x v="9"/>
    <n v="6"/>
    <s v="Q2"/>
  </r>
  <r>
    <s v="ORD-02827"/>
    <d v="2025-11-12T00:00:00"/>
    <s v="CUST-1277"/>
    <s v="Neha Gupta"/>
    <x v="3"/>
    <x v="18"/>
    <x v="3"/>
    <s v="Tamil Nadu"/>
    <s v="Chennai"/>
    <n v="3"/>
    <n v="21834.61"/>
    <n v="0.05"/>
    <n v="47044.79"/>
    <x v="1"/>
    <x v="0"/>
    <x v="0"/>
    <n v="0.15000000000000002"/>
    <n v="7.5000000000000015E-3"/>
    <n v="1.1250000000000003E-3"/>
    <n v="-47044.788874999998"/>
    <n v="-41817590.111111097"/>
    <n v="2025"/>
    <x v="8"/>
    <n v="11"/>
    <s v="Q4"/>
  </r>
  <r>
    <s v="ORD-02828"/>
    <d v="2025-12-30T00:00:00"/>
    <s v="CUST-1328"/>
    <s v="Aarav Joshi"/>
    <x v="0"/>
    <x v="11"/>
    <x v="3"/>
    <s v="Andhra Pradesh"/>
    <s v="Visakhapatnam"/>
    <n v="2"/>
    <n v="8215.91"/>
    <n v="0.1"/>
    <n v="11543.81"/>
    <x v="3"/>
    <x v="1"/>
    <x v="0"/>
    <n v="0.2"/>
    <n v="2.0000000000000004E-2"/>
    <n v="4.000000000000001E-3"/>
    <n v="-11543.805999999999"/>
    <n v="-2885951.4999999991"/>
    <n v="2025"/>
    <x v="1"/>
    <n v="12"/>
    <s v="Q4"/>
  </r>
  <r>
    <s v="ORD-02829"/>
    <d v="2025-07-07T00:00:00"/>
    <s v="CUST-1116"/>
    <s v="Arjun Reddy"/>
    <x v="0"/>
    <x v="6"/>
    <x v="2"/>
    <s v="Maharashtra"/>
    <s v="Nagpur"/>
    <n v="5"/>
    <n v="3628.28"/>
    <n v="0.1"/>
    <n v="11009.76"/>
    <x v="4"/>
    <x v="1"/>
    <x v="0"/>
    <n v="0.5"/>
    <n v="0.05"/>
    <n v="2.5000000000000001E-2"/>
    <n v="-11009.735000000001"/>
    <n v="-440389.4"/>
    <n v="2025"/>
    <x v="4"/>
    <n v="7"/>
    <s v="Q3"/>
  </r>
  <r>
    <s v="ORD-02830"/>
    <d v="2025-02-26T00:00:00"/>
    <s v="CUST-2262"/>
    <s v="Isha Singh"/>
    <x v="3"/>
    <x v="18"/>
    <x v="2"/>
    <s v="Goa"/>
    <s v="Margao"/>
    <n v="2"/>
    <n v="33009.07"/>
    <n v="0"/>
    <n v="50511.68"/>
    <x v="2"/>
    <x v="1"/>
    <x v="1"/>
    <n v="0"/>
    <n v="0"/>
    <n v="0"/>
    <n v="-50511.68"/>
    <e v="#DIV/0!"/>
    <n v="2025"/>
    <x v="11"/>
    <n v="2"/>
    <s v="Q1"/>
  </r>
  <r>
    <s v="ORD-02831"/>
    <d v="2025-01-31T00:00:00"/>
    <s v="CUST-2557"/>
    <s v="Rohan Joshi"/>
    <x v="3"/>
    <x v="13"/>
    <x v="0"/>
    <s v="Punjab"/>
    <s v="Ludhiana"/>
    <n v="2"/>
    <n v="43614.11"/>
    <n v="0.05"/>
    <n v="56131.34"/>
    <x v="1"/>
    <x v="1"/>
    <x v="1"/>
    <n v="0.1"/>
    <n v="5.000000000000001E-3"/>
    <n v="5.0000000000000012E-4"/>
    <n v="-56131.339499999995"/>
    <n v="-112262678.99999996"/>
    <n v="2025"/>
    <x v="5"/>
    <n v="1"/>
    <s v="Q1"/>
  </r>
  <r>
    <s v="ORD-02832"/>
    <d v="2025-03-25T00:00:00"/>
    <s v="CUST-2322"/>
    <s v="Rohan Verma"/>
    <x v="1"/>
    <x v="7"/>
    <x v="3"/>
    <s v="Telangana"/>
    <s v="Hyderabad"/>
    <n v="3"/>
    <n v="2612.48"/>
    <n v="0"/>
    <n v="5092.6400000000003"/>
    <x v="1"/>
    <x v="2"/>
    <x v="2"/>
    <n v="0"/>
    <n v="0"/>
    <n v="0"/>
    <n v="-5092.6400000000003"/>
    <e v="#DIV/0!"/>
    <n v="2025"/>
    <x v="3"/>
    <n v="3"/>
    <s v="Q1"/>
  </r>
  <r>
    <s v="ORD-02833"/>
    <d v="2025-06-01T00:00:00"/>
    <s v="CUST-1864"/>
    <s v="Rahul Patel"/>
    <x v="3"/>
    <x v="14"/>
    <x v="4"/>
    <s v="Jharkhand"/>
    <s v="Jamshedpur"/>
    <n v="1"/>
    <n v="43777.86"/>
    <n v="0.15"/>
    <n v="28053.919999999998"/>
    <x v="2"/>
    <x v="1"/>
    <x v="2"/>
    <n v="0.15"/>
    <n v="2.2499999999999999E-2"/>
    <n v="3.375E-3"/>
    <n v="-28053.916624999998"/>
    <n v="-8312271.5925925924"/>
    <n v="2025"/>
    <x v="9"/>
    <n v="6"/>
    <s v="Q2"/>
  </r>
  <r>
    <s v="ORD-02834"/>
    <d v="2025-02-05T00:00:00"/>
    <s v="CUST-1552"/>
    <s v="Vikram Nair"/>
    <x v="4"/>
    <x v="12"/>
    <x v="3"/>
    <s v="Tamil Nadu"/>
    <s v="Chennai"/>
    <n v="2"/>
    <n v="1064.75"/>
    <n v="0.15"/>
    <n v="1520.44"/>
    <x v="1"/>
    <x v="2"/>
    <x v="1"/>
    <n v="0.3"/>
    <n v="4.4999999999999998E-2"/>
    <n v="1.35E-2"/>
    <n v="-1520.4265"/>
    <n v="-112624.18518518518"/>
    <n v="2025"/>
    <x v="11"/>
    <n v="2"/>
    <s v="Q1"/>
  </r>
  <r>
    <s v="ORD-02835"/>
    <d v="2025-08-01T00:00:00"/>
    <s v="CUST-2082"/>
    <s v="Arjun Nair"/>
    <x v="3"/>
    <x v="3"/>
    <x v="2"/>
    <s v="Gujarat"/>
    <s v="Ahmedabad"/>
    <n v="4"/>
    <n v="57125.2"/>
    <n v="0"/>
    <n v="193797.3"/>
    <x v="1"/>
    <x v="1"/>
    <x v="2"/>
    <n v="0"/>
    <n v="0"/>
    <n v="0"/>
    <n v="-193797.3"/>
    <e v="#DIV/0!"/>
    <n v="2025"/>
    <x v="7"/>
    <n v="8"/>
    <s v="Q3"/>
  </r>
  <r>
    <s v="ORD-02836"/>
    <d v="2025-12-30T00:00:00"/>
    <s v="CUST-2139"/>
    <s v="Kiran Gupta"/>
    <x v="1"/>
    <x v="7"/>
    <x v="0"/>
    <s v="Uttar Pradesh"/>
    <s v="Lucknow"/>
    <n v="1"/>
    <n v="4710.58"/>
    <n v="0.1"/>
    <n v="3661.31"/>
    <x v="1"/>
    <x v="2"/>
    <x v="0"/>
    <n v="0.1"/>
    <n v="1.0000000000000002E-2"/>
    <n v="1.0000000000000002E-3"/>
    <n v="-3661.3089999999997"/>
    <n v="-3661308.9999999991"/>
    <n v="2025"/>
    <x v="1"/>
    <n v="12"/>
    <s v="Q4"/>
  </r>
  <r>
    <s v="ORD-02837"/>
    <d v="2025-04-16T00:00:00"/>
    <s v="CUST-1388"/>
    <s v="Meera Rao"/>
    <x v="4"/>
    <x v="22"/>
    <x v="2"/>
    <s v="Gujarat"/>
    <s v="Ahmedabad"/>
    <n v="1"/>
    <n v="5752.21"/>
    <n v="0.2"/>
    <n v="3973.31"/>
    <x v="0"/>
    <x v="1"/>
    <x v="2"/>
    <n v="0.2"/>
    <n v="4.0000000000000008E-2"/>
    <n v="8.0000000000000019E-3"/>
    <n v="-3973.3020000000001"/>
    <n v="-496662.74999999988"/>
    <n v="2025"/>
    <x v="0"/>
    <n v="4"/>
    <s v="Q2"/>
  </r>
  <r>
    <s v="ORD-02838"/>
    <d v="2025-12-08T00:00:00"/>
    <s v="CUST-2578"/>
    <s v="Neha Singh"/>
    <x v="4"/>
    <x v="22"/>
    <x v="4"/>
    <s v="West Bengal"/>
    <s v="Kolkata"/>
    <n v="2"/>
    <n v="7991.82"/>
    <n v="0.1"/>
    <n v="12541.83"/>
    <x v="0"/>
    <x v="2"/>
    <x v="2"/>
    <n v="0.2"/>
    <n v="2.0000000000000004E-2"/>
    <n v="4.000000000000001E-3"/>
    <n v="-12541.825999999999"/>
    <n v="-3135456.4999999991"/>
    <n v="2025"/>
    <x v="1"/>
    <n v="12"/>
    <s v="Q4"/>
  </r>
  <r>
    <s v="ORD-02839"/>
    <d v="2025-08-08T00:00:00"/>
    <s v="CUST-1313"/>
    <s v="Rahul Joshi"/>
    <x v="4"/>
    <x v="24"/>
    <x v="3"/>
    <s v="Andhra Pradesh"/>
    <s v="Vijayawada"/>
    <n v="1"/>
    <n v="1617.29"/>
    <n v="0.05"/>
    <n v="1240.9000000000001"/>
    <x v="4"/>
    <x v="1"/>
    <x v="2"/>
    <n v="0.05"/>
    <n v="2.5000000000000005E-3"/>
    <n v="1.2500000000000003E-4"/>
    <n v="-1240.8998750000001"/>
    <n v="-9927198.9999999981"/>
    <n v="2025"/>
    <x v="7"/>
    <n v="8"/>
    <s v="Q3"/>
  </r>
  <r>
    <s v="ORD-02840"/>
    <d v="2025-06-12T00:00:00"/>
    <s v="CUST-1548"/>
    <s v="Sneha Reddy"/>
    <x v="3"/>
    <x v="14"/>
    <x v="3"/>
    <s v="Telangana"/>
    <s v="Warangal"/>
    <n v="3"/>
    <n v="52138.01"/>
    <n v="0"/>
    <n v="101512.33"/>
    <x v="4"/>
    <x v="1"/>
    <x v="2"/>
    <n v="0"/>
    <n v="0"/>
    <n v="0"/>
    <n v="-101512.33"/>
    <e v="#DIV/0!"/>
    <n v="2025"/>
    <x v="9"/>
    <n v="6"/>
    <s v="Q2"/>
  </r>
  <r>
    <s v="ORD-02841"/>
    <d v="2025-08-08T00:00:00"/>
    <s v="CUST-1253"/>
    <s v="Isha Patel"/>
    <x v="0"/>
    <x v="6"/>
    <x v="0"/>
    <s v="Delhi"/>
    <s v="Delhi"/>
    <n v="1"/>
    <n v="2761.26"/>
    <n v="0.05"/>
    <n v="2047.77"/>
    <x v="4"/>
    <x v="0"/>
    <x v="2"/>
    <n v="0.05"/>
    <n v="2.5000000000000005E-3"/>
    <n v="1.2500000000000003E-4"/>
    <n v="-2047.769875"/>
    <n v="-16382158.999999996"/>
    <n v="2025"/>
    <x v="7"/>
    <n v="8"/>
    <s v="Q3"/>
  </r>
  <r>
    <s v="ORD-02842"/>
    <d v="2025-09-27T00:00:00"/>
    <s v="CUST-2076"/>
    <s v="Isha Singh"/>
    <x v="0"/>
    <x v="5"/>
    <x v="3"/>
    <s v="Tamil Nadu"/>
    <s v="Coimbatore"/>
    <n v="1"/>
    <n v="7758.58"/>
    <n v="0.1"/>
    <n v="5434.76"/>
    <x v="1"/>
    <x v="0"/>
    <x v="2"/>
    <n v="0.1"/>
    <n v="1.0000000000000002E-2"/>
    <n v="1.0000000000000002E-3"/>
    <n v="-5434.759"/>
    <n v="-5434758.9999999991"/>
    <n v="2025"/>
    <x v="2"/>
    <n v="9"/>
    <s v="Q3"/>
  </r>
  <r>
    <s v="ORD-02843"/>
    <d v="2025-04-30T00:00:00"/>
    <s v="CUST-1918"/>
    <s v="Priya Gupta"/>
    <x v="3"/>
    <x v="18"/>
    <x v="2"/>
    <s v="Goa"/>
    <s v="Margao"/>
    <n v="3"/>
    <n v="22062.48"/>
    <n v="0.1"/>
    <n v="38593.01"/>
    <x v="3"/>
    <x v="1"/>
    <x v="2"/>
    <n v="0.30000000000000004"/>
    <n v="3.0000000000000006E-2"/>
    <n v="9.0000000000000028E-3"/>
    <n v="-38593.001000000004"/>
    <n v="-4288111.2222222211"/>
    <n v="2025"/>
    <x v="0"/>
    <n v="4"/>
    <s v="Q2"/>
  </r>
  <r>
    <s v="ORD-02844"/>
    <d v="2025-12-02T00:00:00"/>
    <s v="CUST-2476"/>
    <s v="Priya Sharma"/>
    <x v="3"/>
    <x v="3"/>
    <x v="3"/>
    <s v="Andhra Pradesh"/>
    <s v="Visakhapatnam"/>
    <n v="1"/>
    <n v="38685.08"/>
    <n v="0.05"/>
    <n v="29501.18"/>
    <x v="4"/>
    <x v="1"/>
    <x v="2"/>
    <n v="0.05"/>
    <n v="2.5000000000000005E-3"/>
    <n v="1.2500000000000003E-4"/>
    <n v="-29501.179875000002"/>
    <n v="-236009438.99999997"/>
    <n v="2025"/>
    <x v="1"/>
    <n v="12"/>
    <s v="Q4"/>
  </r>
  <r>
    <s v="ORD-02845"/>
    <d v="2025-07-01T00:00:00"/>
    <s v="CUST-1522"/>
    <s v="Vikram Sharma"/>
    <x v="4"/>
    <x v="19"/>
    <x v="2"/>
    <s v="Goa"/>
    <s v="Panaji"/>
    <n v="2"/>
    <n v="3062.87"/>
    <n v="0"/>
    <n v="4457.3500000000004"/>
    <x v="1"/>
    <x v="0"/>
    <x v="1"/>
    <n v="0"/>
    <n v="0"/>
    <n v="0"/>
    <n v="-4457.3500000000004"/>
    <e v="#DIV/0!"/>
    <n v="2025"/>
    <x v="4"/>
    <n v="7"/>
    <s v="Q3"/>
  </r>
  <r>
    <s v="ORD-02846"/>
    <d v="2025-04-16T00:00:00"/>
    <s v="CUST-1152"/>
    <s v="Neha Rao"/>
    <x v="2"/>
    <x v="20"/>
    <x v="4"/>
    <s v="Odisha"/>
    <s v="Cuttack"/>
    <n v="3"/>
    <n v="4606.2700000000004"/>
    <n v="0.15"/>
    <n v="7496.97"/>
    <x v="0"/>
    <x v="0"/>
    <x v="2"/>
    <n v="0.44999999999999996"/>
    <n v="6.7499999999999991E-2"/>
    <n v="3.0374999999999992E-2"/>
    <n v="-7496.939625"/>
    <n v="-246812.82716049388"/>
    <n v="2025"/>
    <x v="0"/>
    <n v="4"/>
    <s v="Q2"/>
  </r>
  <r>
    <s v="ORD-02847"/>
    <d v="2025-08-05T00:00:00"/>
    <s v="CUST-2390"/>
    <s v="Ananya Sharma"/>
    <x v="2"/>
    <x v="8"/>
    <x v="0"/>
    <s v="Punjab"/>
    <s v="Ludhiana"/>
    <n v="3"/>
    <n v="2824.76"/>
    <n v="0.15"/>
    <n v="6217.13"/>
    <x v="2"/>
    <x v="1"/>
    <x v="1"/>
    <n v="0.44999999999999996"/>
    <n v="6.7499999999999991E-2"/>
    <n v="3.0374999999999992E-2"/>
    <n v="-6217.0996249999998"/>
    <n v="-204678.17695473257"/>
    <n v="2025"/>
    <x v="7"/>
    <n v="8"/>
    <s v="Q3"/>
  </r>
  <r>
    <s v="ORD-02848"/>
    <d v="2025-07-24T00:00:00"/>
    <s v="CUST-2533"/>
    <s v="Vikram Patel"/>
    <x v="4"/>
    <x v="24"/>
    <x v="3"/>
    <s v="Karnataka"/>
    <s v="Mysuru"/>
    <n v="3"/>
    <n v="7816.72"/>
    <n v="0"/>
    <n v="15708.47"/>
    <x v="2"/>
    <x v="1"/>
    <x v="0"/>
    <n v="0"/>
    <n v="0"/>
    <n v="0"/>
    <n v="-15708.47"/>
    <e v="#DIV/0!"/>
    <n v="2025"/>
    <x v="4"/>
    <n v="7"/>
    <s v="Q3"/>
  </r>
  <r>
    <s v="ORD-02849"/>
    <d v="2025-03-11T00:00:00"/>
    <s v="CUST-1052"/>
    <s v="Isha Gupta"/>
    <x v="2"/>
    <x v="8"/>
    <x v="2"/>
    <s v="Gujarat"/>
    <s v="Surat"/>
    <n v="1"/>
    <n v="4583.63"/>
    <n v="0"/>
    <n v="2989.57"/>
    <x v="4"/>
    <x v="2"/>
    <x v="0"/>
    <n v="0"/>
    <n v="0"/>
    <n v="0"/>
    <n v="-2989.57"/>
    <e v="#DIV/0!"/>
    <n v="2025"/>
    <x v="3"/>
    <n v="3"/>
    <s v="Q1"/>
  </r>
  <r>
    <s v="ORD-02850"/>
    <d v="2025-02-13T00:00:00"/>
    <s v="CUST-2294"/>
    <s v="Rahul Nair"/>
    <x v="2"/>
    <x v="2"/>
    <x v="3"/>
    <s v="Andhra Pradesh"/>
    <s v="Visakhapatnam"/>
    <n v="1"/>
    <n v="1820.97"/>
    <n v="0.05"/>
    <n v="1163.73"/>
    <x v="0"/>
    <x v="0"/>
    <x v="2"/>
    <n v="0.05"/>
    <n v="2.5000000000000005E-3"/>
    <n v="1.2500000000000003E-4"/>
    <n v="-1163.729875"/>
    <n v="-9309838.9999999981"/>
    <n v="2025"/>
    <x v="11"/>
    <n v="2"/>
    <s v="Q1"/>
  </r>
  <r>
    <s v="ORD-02851"/>
    <d v="2025-11-25T00:00:00"/>
    <s v="CUST-1935"/>
    <s v="Ananya Singh"/>
    <x v="1"/>
    <x v="1"/>
    <x v="4"/>
    <s v="Jharkhand"/>
    <s v="Ranchi"/>
    <n v="1"/>
    <n v="1846.61"/>
    <n v="0.05"/>
    <n v="1436.25"/>
    <x v="1"/>
    <x v="2"/>
    <x v="2"/>
    <n v="0.05"/>
    <n v="2.5000000000000005E-3"/>
    <n v="1.2500000000000003E-4"/>
    <n v="-1436.249875"/>
    <n v="-11489998.999999996"/>
    <n v="2025"/>
    <x v="8"/>
    <n v="11"/>
    <s v="Q4"/>
  </r>
  <r>
    <s v="ORD-02852"/>
    <d v="2025-10-28T00:00:00"/>
    <s v="CUST-1585"/>
    <s v="Ananya Verma"/>
    <x v="3"/>
    <x v="3"/>
    <x v="0"/>
    <s v="Punjab"/>
    <s v="Ludhiana"/>
    <n v="1"/>
    <n v="55311.23"/>
    <n v="0.05"/>
    <n v="43114.44"/>
    <x v="0"/>
    <x v="1"/>
    <x v="1"/>
    <n v="0.05"/>
    <n v="2.5000000000000005E-3"/>
    <n v="1.2500000000000003E-4"/>
    <n v="-43114.439875000004"/>
    <n v="-344915518.99999994"/>
    <n v="2025"/>
    <x v="10"/>
    <n v="10"/>
    <s v="Q4"/>
  </r>
  <r>
    <s v="ORD-02853"/>
    <d v="2025-08-16T00:00:00"/>
    <s v="CUST-1250"/>
    <s v="Aarav Gupta"/>
    <x v="0"/>
    <x v="0"/>
    <x v="0"/>
    <s v="Haryana"/>
    <s v="Gurugram"/>
    <n v="2"/>
    <n v="7386.1"/>
    <n v="0"/>
    <n v="9488.09"/>
    <x v="0"/>
    <x v="0"/>
    <x v="1"/>
    <n v="0"/>
    <n v="0"/>
    <n v="0"/>
    <n v="-9488.09"/>
    <e v="#DIV/0!"/>
    <n v="2025"/>
    <x v="7"/>
    <n v="8"/>
    <s v="Q3"/>
  </r>
  <r>
    <s v="ORD-02854"/>
    <d v="2025-07-03T00:00:00"/>
    <s v="CUST-1596"/>
    <s v="Neha Patel"/>
    <x v="4"/>
    <x v="22"/>
    <x v="3"/>
    <s v="Andhra Pradesh"/>
    <s v="Vijayawada"/>
    <n v="1"/>
    <n v="5054.29"/>
    <n v="0.2"/>
    <n v="3046.01"/>
    <x v="1"/>
    <x v="2"/>
    <x v="1"/>
    <n v="0.2"/>
    <n v="4.0000000000000008E-2"/>
    <n v="8.0000000000000019E-3"/>
    <n v="-3046.0020000000004"/>
    <n v="-380750.24999999994"/>
    <n v="2025"/>
    <x v="4"/>
    <n v="7"/>
    <s v="Q3"/>
  </r>
  <r>
    <s v="ORD-02855"/>
    <d v="2025-04-17T00:00:00"/>
    <s v="CUST-1835"/>
    <s v="Vikram Sharma"/>
    <x v="4"/>
    <x v="24"/>
    <x v="3"/>
    <s v="Karnataka"/>
    <s v="Mysuru"/>
    <n v="2"/>
    <n v="6016.01"/>
    <n v="0.15"/>
    <n v="8175.98"/>
    <x v="0"/>
    <x v="1"/>
    <x v="2"/>
    <n v="0.3"/>
    <n v="4.4999999999999998E-2"/>
    <n v="1.35E-2"/>
    <n v="-8175.9664999999995"/>
    <n v="-605627.14814814809"/>
    <n v="2025"/>
    <x v="0"/>
    <n v="4"/>
    <s v="Q2"/>
  </r>
  <r>
    <s v="ORD-02856"/>
    <d v="2025-03-25T00:00:00"/>
    <s v="CUST-2484"/>
    <s v="Aarav Nair"/>
    <x v="4"/>
    <x v="15"/>
    <x v="2"/>
    <s v="Maharashtra"/>
    <s v="Pune"/>
    <n v="1"/>
    <n v="3456.38"/>
    <n v="0"/>
    <n v="2756.7"/>
    <x v="4"/>
    <x v="0"/>
    <x v="1"/>
    <n v="0"/>
    <n v="0"/>
    <n v="0"/>
    <n v="-2756.7"/>
    <e v="#DIV/0!"/>
    <n v="2025"/>
    <x v="3"/>
    <n v="3"/>
    <s v="Q1"/>
  </r>
  <r>
    <s v="ORD-02857"/>
    <d v="2025-12-04T00:00:00"/>
    <s v="CUST-1499"/>
    <s v="Ananya Reddy"/>
    <x v="0"/>
    <x v="5"/>
    <x v="3"/>
    <s v="Tamil Nadu"/>
    <s v="Coimbatore"/>
    <n v="2"/>
    <n v="5785.83"/>
    <n v="0.15"/>
    <n v="7814.08"/>
    <x v="0"/>
    <x v="1"/>
    <x v="1"/>
    <n v="0.3"/>
    <n v="4.4999999999999998E-2"/>
    <n v="1.35E-2"/>
    <n v="-7814.0664999999999"/>
    <n v="-578819.74074074079"/>
    <n v="2025"/>
    <x v="1"/>
    <n v="12"/>
    <s v="Q4"/>
  </r>
  <r>
    <s v="ORD-02858"/>
    <d v="2025-09-07T00:00:00"/>
    <s v="CUST-1112"/>
    <s v="Rohan Nair"/>
    <x v="4"/>
    <x v="22"/>
    <x v="0"/>
    <s v="Uttar Pradesh"/>
    <s v="Lucknow"/>
    <n v="1"/>
    <n v="4539.67"/>
    <n v="0.1"/>
    <n v="2983.87"/>
    <x v="1"/>
    <x v="0"/>
    <x v="1"/>
    <n v="0.1"/>
    <n v="1.0000000000000002E-2"/>
    <n v="1.0000000000000002E-3"/>
    <n v="-2983.8689999999997"/>
    <n v="-2983868.9999999991"/>
    <n v="2025"/>
    <x v="2"/>
    <n v="9"/>
    <s v="Q3"/>
  </r>
  <r>
    <s v="ORD-02859"/>
    <d v="2025-12-29T00:00:00"/>
    <s v="CUST-2127"/>
    <s v="Arjun Reddy"/>
    <x v="3"/>
    <x v="13"/>
    <x v="4"/>
    <s v="Bihar"/>
    <s v="Patna"/>
    <n v="1"/>
    <n v="15144.94"/>
    <n v="0.05"/>
    <n v="10450.879999999999"/>
    <x v="4"/>
    <x v="1"/>
    <x v="1"/>
    <n v="0.05"/>
    <n v="2.5000000000000005E-3"/>
    <n v="1.2500000000000003E-4"/>
    <n v="-10450.879874999999"/>
    <n v="-83607038.99999997"/>
    <n v="2025"/>
    <x v="1"/>
    <n v="12"/>
    <s v="Q4"/>
  </r>
  <r>
    <s v="ORD-02860"/>
    <d v="2025-01-21T00:00:00"/>
    <s v="CUST-2036"/>
    <s v="Kiran Gupta"/>
    <x v="3"/>
    <x v="14"/>
    <x v="3"/>
    <s v="Karnataka"/>
    <s v="Bengaluru"/>
    <n v="2"/>
    <n v="19547.37"/>
    <n v="0.15"/>
    <n v="28546.39"/>
    <x v="0"/>
    <x v="0"/>
    <x v="2"/>
    <n v="0.3"/>
    <n v="4.4999999999999998E-2"/>
    <n v="1.35E-2"/>
    <n v="-28546.376499999998"/>
    <n v="-2114546.4074074072"/>
    <n v="2025"/>
    <x v="5"/>
    <n v="1"/>
    <s v="Q1"/>
  </r>
  <r>
    <s v="ORD-02861"/>
    <d v="2025-07-15T00:00:00"/>
    <s v="CUST-1810"/>
    <s v="Aarav Patel"/>
    <x v="0"/>
    <x v="5"/>
    <x v="3"/>
    <s v="Telangana"/>
    <s v="Warangal"/>
    <n v="2"/>
    <n v="1773.96"/>
    <n v="0.1"/>
    <n v="2771.17"/>
    <x v="2"/>
    <x v="0"/>
    <x v="1"/>
    <n v="0.2"/>
    <n v="2.0000000000000004E-2"/>
    <n v="4.000000000000001E-3"/>
    <n v="-2771.1660000000002"/>
    <n v="-692791.49999999988"/>
    <n v="2025"/>
    <x v="4"/>
    <n v="7"/>
    <s v="Q3"/>
  </r>
  <r>
    <s v="ORD-02862"/>
    <d v="2025-06-27T00:00:00"/>
    <s v="CUST-1470"/>
    <s v="Priya Nair"/>
    <x v="0"/>
    <x v="0"/>
    <x v="2"/>
    <s v="Maharashtra"/>
    <s v="Pune"/>
    <n v="3"/>
    <n v="5958.69"/>
    <n v="0.15"/>
    <n v="10117.459999999999"/>
    <x v="3"/>
    <x v="1"/>
    <x v="2"/>
    <n v="0.44999999999999996"/>
    <n v="6.7499999999999991E-2"/>
    <n v="3.0374999999999992E-2"/>
    <n v="-10117.429624999999"/>
    <n v="-333084.10288065847"/>
    <n v="2025"/>
    <x v="9"/>
    <n v="6"/>
    <s v="Q2"/>
  </r>
  <r>
    <s v="ORD-02863"/>
    <d v="2025-01-07T00:00:00"/>
    <s v="CUST-1739"/>
    <s v="Meera Joshi"/>
    <x v="3"/>
    <x v="14"/>
    <x v="0"/>
    <s v="Punjab"/>
    <s v="Ludhiana"/>
    <n v="3"/>
    <n v="21864.71"/>
    <n v="0.05"/>
    <n v="54763.8"/>
    <x v="1"/>
    <x v="1"/>
    <x v="2"/>
    <n v="0.15000000000000002"/>
    <n v="7.5000000000000015E-3"/>
    <n v="1.1250000000000003E-3"/>
    <n v="-54763.798875"/>
    <n v="-48678932.333333321"/>
    <n v="2025"/>
    <x v="5"/>
    <n v="1"/>
    <s v="Q1"/>
  </r>
  <r>
    <s v="ORD-02864"/>
    <d v="2025-03-11T00:00:00"/>
    <s v="CUST-2256"/>
    <s v="Sneha Kumar"/>
    <x v="0"/>
    <x v="0"/>
    <x v="1"/>
    <s v="Madhya Pradesh"/>
    <s v="Indore"/>
    <n v="2"/>
    <n v="17339.71"/>
    <n v="0.05"/>
    <n v="21604.7"/>
    <x v="0"/>
    <x v="1"/>
    <x v="2"/>
    <n v="0.1"/>
    <n v="5.000000000000001E-3"/>
    <n v="5.0000000000000012E-4"/>
    <n v="-21604.699500000002"/>
    <n v="-43209398.999999993"/>
    <n v="2025"/>
    <x v="3"/>
    <n v="3"/>
    <s v="Q1"/>
  </r>
  <r>
    <s v="ORD-02865"/>
    <d v="2025-05-07T00:00:00"/>
    <s v="CUST-1927"/>
    <s v="Isha Gupta"/>
    <x v="3"/>
    <x v="14"/>
    <x v="3"/>
    <s v="Andhra Pradesh"/>
    <s v="Visakhapatnam"/>
    <n v="2"/>
    <n v="38947.78"/>
    <n v="0.05"/>
    <n v="61011.07"/>
    <x v="3"/>
    <x v="1"/>
    <x v="2"/>
    <n v="0.1"/>
    <n v="5.000000000000001E-3"/>
    <n v="5.0000000000000012E-4"/>
    <n v="-61011.069499999998"/>
    <n v="-122022138.99999997"/>
    <n v="2025"/>
    <x v="6"/>
    <n v="5"/>
    <s v="Q2"/>
  </r>
  <r>
    <s v="ORD-02866"/>
    <d v="2025-06-09T00:00:00"/>
    <s v="CUST-1504"/>
    <s v="Ananya Kumar"/>
    <x v="0"/>
    <x v="4"/>
    <x v="3"/>
    <s v="Karnataka"/>
    <s v="Mysuru"/>
    <n v="1"/>
    <n v="14321.72"/>
    <n v="0.05"/>
    <n v="8804.39"/>
    <x v="0"/>
    <x v="1"/>
    <x v="2"/>
    <n v="0.05"/>
    <n v="2.5000000000000005E-3"/>
    <n v="1.2500000000000003E-4"/>
    <n v="-8804.3898749999989"/>
    <n v="-70435118.99999997"/>
    <n v="2025"/>
    <x v="9"/>
    <n v="6"/>
    <s v="Q2"/>
  </r>
  <r>
    <s v="ORD-02867"/>
    <d v="2025-09-05T00:00:00"/>
    <s v="CUST-2479"/>
    <s v="Neha Patel"/>
    <x v="1"/>
    <x v="17"/>
    <x v="1"/>
    <s v="Madhya Pradesh"/>
    <s v="Indore"/>
    <n v="1"/>
    <n v="465.54"/>
    <n v="0.1"/>
    <n v="327.75"/>
    <x v="1"/>
    <x v="0"/>
    <x v="2"/>
    <n v="0.1"/>
    <n v="1.0000000000000002E-2"/>
    <n v="1.0000000000000002E-3"/>
    <n v="-327.74900000000002"/>
    <n v="-327748.99999999994"/>
    <n v="2025"/>
    <x v="2"/>
    <n v="9"/>
    <s v="Q3"/>
  </r>
  <r>
    <s v="ORD-02868"/>
    <d v="2025-07-22T00:00:00"/>
    <s v="CUST-1894"/>
    <s v="Meera Sharma"/>
    <x v="2"/>
    <x v="2"/>
    <x v="2"/>
    <s v="Gujarat"/>
    <s v="Ahmedabad"/>
    <n v="3"/>
    <n v="1103.1400000000001"/>
    <n v="0.15"/>
    <n v="2149.31"/>
    <x v="4"/>
    <x v="1"/>
    <x v="0"/>
    <n v="0.44999999999999996"/>
    <n v="6.7499999999999991E-2"/>
    <n v="3.0374999999999992E-2"/>
    <n v="-2149.2796250000001"/>
    <n v="-70758.176954732538"/>
    <n v="2025"/>
    <x v="4"/>
    <n v="7"/>
    <s v="Q3"/>
  </r>
  <r>
    <s v="ORD-02869"/>
    <d v="2025-05-28T00:00:00"/>
    <s v="CUST-2587"/>
    <s v="Rahul Kumar"/>
    <x v="3"/>
    <x v="3"/>
    <x v="0"/>
    <s v="Delhi"/>
    <s v="New Delhi"/>
    <n v="1"/>
    <n v="53223.1"/>
    <n v="0.1"/>
    <n v="42136.54"/>
    <x v="0"/>
    <x v="0"/>
    <x v="2"/>
    <n v="0.1"/>
    <n v="1.0000000000000002E-2"/>
    <n v="1.0000000000000002E-3"/>
    <n v="-42136.539000000004"/>
    <n v="-42136538.999999993"/>
    <n v="2025"/>
    <x v="6"/>
    <n v="5"/>
    <s v="Q2"/>
  </r>
  <r>
    <s v="ORD-02870"/>
    <d v="2025-05-23T00:00:00"/>
    <s v="CUST-2061"/>
    <s v="Rohan Reddy"/>
    <x v="0"/>
    <x v="6"/>
    <x v="4"/>
    <s v="Jharkhand"/>
    <s v="Jamshedpur"/>
    <n v="1"/>
    <n v="11487.41"/>
    <n v="0"/>
    <n v="8669.9699999999993"/>
    <x v="0"/>
    <x v="2"/>
    <x v="0"/>
    <n v="0"/>
    <n v="0"/>
    <n v="0"/>
    <n v="-8669.9699999999993"/>
    <e v="#DIV/0!"/>
    <n v="2025"/>
    <x v="6"/>
    <n v="5"/>
    <s v="Q2"/>
  </r>
  <r>
    <s v="ORD-02871"/>
    <d v="2025-07-18T00:00:00"/>
    <s v="CUST-2174"/>
    <s v="Aarav Nair"/>
    <x v="2"/>
    <x v="8"/>
    <x v="3"/>
    <s v="Karnataka"/>
    <s v="Bengaluru"/>
    <n v="1"/>
    <n v="1660.48"/>
    <n v="0"/>
    <n v="1303.0899999999999"/>
    <x v="1"/>
    <x v="1"/>
    <x v="2"/>
    <n v="0"/>
    <n v="0"/>
    <n v="0"/>
    <n v="-1303.0899999999999"/>
    <e v="#DIV/0!"/>
    <n v="2025"/>
    <x v="4"/>
    <n v="7"/>
    <s v="Q3"/>
  </r>
  <r>
    <s v="ORD-02872"/>
    <d v="2025-06-03T00:00:00"/>
    <s v="CUST-1137"/>
    <s v="Rohan Reddy"/>
    <x v="2"/>
    <x v="8"/>
    <x v="4"/>
    <s v="West Bengal"/>
    <s v="Kolkata"/>
    <n v="1"/>
    <n v="3071.65"/>
    <n v="0.15"/>
    <n v="2107.85"/>
    <x v="1"/>
    <x v="0"/>
    <x v="1"/>
    <n v="0.15"/>
    <n v="2.2499999999999999E-2"/>
    <n v="3.375E-3"/>
    <n v="-2107.8466250000001"/>
    <n v="-624547.1481481482"/>
    <n v="2025"/>
    <x v="9"/>
    <n v="6"/>
    <s v="Q2"/>
  </r>
  <r>
    <s v="ORD-02873"/>
    <d v="2025-05-22T00:00:00"/>
    <s v="CUST-1464"/>
    <s v="Aarav Gupta"/>
    <x v="0"/>
    <x v="4"/>
    <x v="2"/>
    <s v="Gujarat"/>
    <s v="Ahmedabad"/>
    <n v="3"/>
    <n v="10019.030000000001"/>
    <n v="0.05"/>
    <n v="23090.04"/>
    <x v="4"/>
    <x v="0"/>
    <x v="0"/>
    <n v="0.15000000000000002"/>
    <n v="7.5000000000000015E-3"/>
    <n v="1.1250000000000003E-3"/>
    <n v="-23090.038875000002"/>
    <n v="-20524478.999999996"/>
    <n v="2025"/>
    <x v="6"/>
    <n v="5"/>
    <s v="Q2"/>
  </r>
  <r>
    <s v="ORD-02874"/>
    <d v="2025-11-09T00:00:00"/>
    <s v="CUST-2140"/>
    <s v="Isha Joshi"/>
    <x v="2"/>
    <x v="23"/>
    <x v="3"/>
    <s v="Telangana"/>
    <s v="Warangal"/>
    <n v="1"/>
    <n v="5967.82"/>
    <n v="0.05"/>
    <n v="4455.05"/>
    <x v="1"/>
    <x v="0"/>
    <x v="1"/>
    <n v="0.05"/>
    <n v="2.5000000000000005E-3"/>
    <n v="1.2500000000000003E-4"/>
    <n v="-4455.0498750000006"/>
    <n v="-35640399"/>
    <n v="2025"/>
    <x v="8"/>
    <n v="11"/>
    <s v="Q4"/>
  </r>
  <r>
    <s v="ORD-02875"/>
    <d v="2025-06-14T00:00:00"/>
    <s v="CUST-2599"/>
    <s v="Sneha Joshi"/>
    <x v="4"/>
    <x v="19"/>
    <x v="0"/>
    <s v="Delhi"/>
    <s v="Delhi"/>
    <n v="1"/>
    <n v="1013.5"/>
    <n v="0.1"/>
    <n v="751.62"/>
    <x v="2"/>
    <x v="1"/>
    <x v="0"/>
    <n v="0.1"/>
    <n v="1.0000000000000002E-2"/>
    <n v="1.0000000000000002E-3"/>
    <n v="-751.61900000000003"/>
    <n v="-751618.99999999988"/>
    <n v="2025"/>
    <x v="9"/>
    <n v="6"/>
    <s v="Q2"/>
  </r>
  <r>
    <s v="ORD-02876"/>
    <d v="2025-11-10T00:00:00"/>
    <s v="CUST-2365"/>
    <s v="Neha Rao"/>
    <x v="3"/>
    <x v="13"/>
    <x v="4"/>
    <s v="Jharkhand"/>
    <s v="Ranchi"/>
    <n v="1"/>
    <n v="39391.870000000003"/>
    <n v="0.15"/>
    <n v="27133.5"/>
    <x v="1"/>
    <x v="1"/>
    <x v="2"/>
    <n v="0.15"/>
    <n v="2.2499999999999999E-2"/>
    <n v="3.375E-3"/>
    <n v="-27133.496625"/>
    <n v="-8039554.555555556"/>
    <n v="2025"/>
    <x v="8"/>
    <n v="11"/>
    <s v="Q4"/>
  </r>
  <r>
    <s v="ORD-02877"/>
    <d v="2025-01-21T00:00:00"/>
    <s v="CUST-1329"/>
    <s v="Rohan Verma"/>
    <x v="0"/>
    <x v="0"/>
    <x v="0"/>
    <s v="Delhi"/>
    <s v="New Delhi"/>
    <n v="2"/>
    <n v="13104.72"/>
    <n v="0.1"/>
    <n v="16883"/>
    <x v="1"/>
    <x v="1"/>
    <x v="1"/>
    <n v="0.2"/>
    <n v="2.0000000000000004E-2"/>
    <n v="4.000000000000001E-3"/>
    <n v="-16882.995999999999"/>
    <n v="-4220748.9999999991"/>
    <n v="2025"/>
    <x v="5"/>
    <n v="1"/>
    <s v="Q1"/>
  </r>
  <r>
    <s v="ORD-02878"/>
    <d v="2025-03-23T00:00:00"/>
    <s v="CUST-2420"/>
    <s v="Ananya Kumar"/>
    <x v="0"/>
    <x v="4"/>
    <x v="3"/>
    <s v="Andhra Pradesh"/>
    <s v="Vijayawada"/>
    <n v="2"/>
    <n v="17617.53"/>
    <n v="0"/>
    <n v="22956.65"/>
    <x v="1"/>
    <x v="1"/>
    <x v="2"/>
    <n v="0"/>
    <n v="0"/>
    <n v="0"/>
    <n v="-22956.65"/>
    <e v="#DIV/0!"/>
    <n v="2025"/>
    <x v="3"/>
    <n v="3"/>
    <s v="Q1"/>
  </r>
  <r>
    <s v="ORD-02879"/>
    <d v="2025-03-10T00:00:00"/>
    <s v="CUST-2140"/>
    <s v="Sneha Patel"/>
    <x v="2"/>
    <x v="10"/>
    <x v="3"/>
    <s v="Andhra Pradesh"/>
    <s v="Vijayawada"/>
    <n v="1"/>
    <n v="5727.26"/>
    <n v="0.05"/>
    <n v="4650.91"/>
    <x v="0"/>
    <x v="1"/>
    <x v="2"/>
    <n v="0.05"/>
    <n v="2.5000000000000005E-3"/>
    <n v="1.2500000000000003E-4"/>
    <n v="-4650.9098750000003"/>
    <n v="-37207278.999999993"/>
    <n v="2025"/>
    <x v="3"/>
    <n v="3"/>
    <s v="Q1"/>
  </r>
  <r>
    <s v="ORD-02880"/>
    <d v="2025-05-11T00:00:00"/>
    <s v="CUST-1815"/>
    <s v="Arjun Joshi"/>
    <x v="3"/>
    <x v="13"/>
    <x v="4"/>
    <s v="West Bengal"/>
    <s v="Kolkata"/>
    <n v="3"/>
    <n v="19040.43"/>
    <n v="0.1"/>
    <n v="32004.240000000002"/>
    <x v="0"/>
    <x v="1"/>
    <x v="2"/>
    <n v="0.30000000000000004"/>
    <n v="3.0000000000000006E-2"/>
    <n v="9.0000000000000028E-3"/>
    <n v="-32004.231000000003"/>
    <n v="-3556025.666666666"/>
    <n v="2025"/>
    <x v="6"/>
    <n v="5"/>
    <s v="Q2"/>
  </r>
  <r>
    <s v="ORD-02881"/>
    <d v="2025-03-28T00:00:00"/>
    <s v="CUST-2010"/>
    <s v="Rahul Singh"/>
    <x v="3"/>
    <x v="16"/>
    <x v="4"/>
    <s v="West Bengal"/>
    <s v="Kolkata"/>
    <n v="1"/>
    <n v="46558.28"/>
    <n v="0.15"/>
    <n v="26631.95"/>
    <x v="1"/>
    <x v="1"/>
    <x v="2"/>
    <n v="0.15"/>
    <n v="2.2499999999999999E-2"/>
    <n v="3.375E-3"/>
    <n v="-26631.946625"/>
    <n v="-7890947.1481481483"/>
    <n v="2025"/>
    <x v="3"/>
    <n v="3"/>
    <s v="Q1"/>
  </r>
  <r>
    <s v="ORD-02882"/>
    <d v="2025-08-06T00:00:00"/>
    <s v="CUST-1329"/>
    <s v="Vikram Reddy"/>
    <x v="3"/>
    <x v="18"/>
    <x v="0"/>
    <s v="Uttar Pradesh"/>
    <s v="Noida"/>
    <n v="2"/>
    <n v="49968.15"/>
    <n v="0.2"/>
    <n v="61001.59"/>
    <x v="2"/>
    <x v="1"/>
    <x v="1"/>
    <n v="0.4"/>
    <n v="8.0000000000000016E-2"/>
    <n v="3.2000000000000008E-2"/>
    <n v="-61001.557999999997"/>
    <n v="-1906298.6874999995"/>
    <n v="2025"/>
    <x v="7"/>
    <n v="8"/>
    <s v="Q3"/>
  </r>
  <r>
    <s v="ORD-02883"/>
    <d v="2025-11-01T00:00:00"/>
    <s v="CUST-1475"/>
    <s v="Arjun Reddy"/>
    <x v="4"/>
    <x v="12"/>
    <x v="1"/>
    <s v="Chhattisgarh"/>
    <s v="Raipur"/>
    <n v="2"/>
    <n v="6702.75"/>
    <n v="0.05"/>
    <n v="10503.79"/>
    <x v="2"/>
    <x v="1"/>
    <x v="2"/>
    <n v="0.1"/>
    <n v="5.000000000000001E-3"/>
    <n v="5.0000000000000012E-4"/>
    <n v="-10503.789500000001"/>
    <n v="-21007578.999999996"/>
    <n v="2025"/>
    <x v="8"/>
    <n v="11"/>
    <s v="Q4"/>
  </r>
  <r>
    <s v="ORD-02884"/>
    <d v="2025-12-11T00:00:00"/>
    <s v="CUST-1796"/>
    <s v="Isha Gupta"/>
    <x v="1"/>
    <x v="21"/>
    <x v="2"/>
    <s v="Gujarat"/>
    <s v="Ahmedabad"/>
    <n v="4"/>
    <n v="4145.68"/>
    <n v="0.1"/>
    <n v="10081.99"/>
    <x v="2"/>
    <x v="1"/>
    <x v="2"/>
    <n v="0.4"/>
    <n v="4.0000000000000008E-2"/>
    <n v="1.6000000000000004E-2"/>
    <n v="-10081.974"/>
    <n v="-630123.37499999988"/>
    <n v="2025"/>
    <x v="1"/>
    <n v="12"/>
    <s v="Q4"/>
  </r>
  <r>
    <s v="ORD-02885"/>
    <d v="2025-12-07T00:00:00"/>
    <s v="CUST-1035"/>
    <s v="Priya Patel"/>
    <x v="2"/>
    <x v="2"/>
    <x v="3"/>
    <s v="Karnataka"/>
    <s v="Mysuru"/>
    <n v="1"/>
    <n v="6364.62"/>
    <n v="0"/>
    <n v="4996.54"/>
    <x v="2"/>
    <x v="1"/>
    <x v="1"/>
    <n v="0"/>
    <n v="0"/>
    <n v="0"/>
    <n v="-4996.54"/>
    <e v="#DIV/0!"/>
    <n v="2025"/>
    <x v="1"/>
    <n v="12"/>
    <s v="Q4"/>
  </r>
  <r>
    <s v="ORD-02886"/>
    <d v="2025-06-10T00:00:00"/>
    <s v="CUST-1363"/>
    <s v="Sneha Rao"/>
    <x v="1"/>
    <x v="7"/>
    <x v="1"/>
    <s v="Madhya Pradesh"/>
    <s v="Indore"/>
    <n v="1"/>
    <n v="717.54"/>
    <n v="0.05"/>
    <n v="489.63"/>
    <x v="0"/>
    <x v="2"/>
    <x v="1"/>
    <n v="0.05"/>
    <n v="2.5000000000000005E-3"/>
    <n v="1.2500000000000003E-4"/>
    <n v="-489.62987499999997"/>
    <n v="-3917038.9999999986"/>
    <n v="2025"/>
    <x v="9"/>
    <n v="6"/>
    <s v="Q2"/>
  </r>
  <r>
    <s v="ORD-02887"/>
    <d v="2025-06-27T00:00:00"/>
    <s v="CUST-1166"/>
    <s v="Priya Verma"/>
    <x v="3"/>
    <x v="16"/>
    <x v="1"/>
    <s v="Madhya Pradesh"/>
    <s v="Bhopal"/>
    <n v="1"/>
    <n v="8152.5"/>
    <n v="0.05"/>
    <n v="4808.74"/>
    <x v="0"/>
    <x v="1"/>
    <x v="0"/>
    <n v="0.05"/>
    <n v="2.5000000000000005E-3"/>
    <n v="1.2500000000000003E-4"/>
    <n v="-4808.7398750000002"/>
    <n v="-38469918.999999993"/>
    <n v="2025"/>
    <x v="9"/>
    <n v="6"/>
    <s v="Q2"/>
  </r>
  <r>
    <s v="ORD-02888"/>
    <d v="2025-04-27T00:00:00"/>
    <s v="CUST-1681"/>
    <s v="Priya Gupta"/>
    <x v="4"/>
    <x v="12"/>
    <x v="0"/>
    <s v="Uttar Pradesh"/>
    <s v="Lucknow"/>
    <n v="1"/>
    <n v="7269.4"/>
    <n v="0.2"/>
    <n v="4686.93"/>
    <x v="2"/>
    <x v="0"/>
    <x v="2"/>
    <n v="0.2"/>
    <n v="4.0000000000000008E-2"/>
    <n v="8.0000000000000019E-3"/>
    <n v="-4686.9220000000005"/>
    <n v="-585865.24999999988"/>
    <n v="2025"/>
    <x v="0"/>
    <n v="4"/>
    <s v="Q2"/>
  </r>
  <r>
    <s v="ORD-02889"/>
    <d v="2025-07-15T00:00:00"/>
    <s v="CUST-1835"/>
    <s v="Vikram Patel"/>
    <x v="2"/>
    <x v="10"/>
    <x v="2"/>
    <s v="Rajasthan"/>
    <s v="Jaipur"/>
    <n v="1"/>
    <n v="2065.66"/>
    <n v="0"/>
    <n v="1616.37"/>
    <x v="0"/>
    <x v="1"/>
    <x v="2"/>
    <n v="0"/>
    <n v="0"/>
    <n v="0"/>
    <n v="-1616.37"/>
    <e v="#DIV/0!"/>
    <n v="2025"/>
    <x v="4"/>
    <n v="7"/>
    <s v="Q3"/>
  </r>
  <r>
    <s v="ORD-02890"/>
    <d v="2025-11-23T00:00:00"/>
    <s v="CUST-1696"/>
    <s v="Arjun Sharma"/>
    <x v="0"/>
    <x v="5"/>
    <x v="4"/>
    <s v="West Bengal"/>
    <s v="Kolkata"/>
    <n v="1"/>
    <n v="1712.77"/>
    <n v="0.05"/>
    <n v="1032.3"/>
    <x v="0"/>
    <x v="1"/>
    <x v="1"/>
    <n v="0.05"/>
    <n v="2.5000000000000005E-3"/>
    <n v="1.2500000000000003E-4"/>
    <n v="-1032.2998749999999"/>
    <n v="-8258398.9999999972"/>
    <n v="2025"/>
    <x v="8"/>
    <n v="11"/>
    <s v="Q4"/>
  </r>
  <r>
    <s v="ORD-02891"/>
    <d v="2025-03-27T00:00:00"/>
    <s v="CUST-1387"/>
    <s v="Aarav Verma"/>
    <x v="1"/>
    <x v="9"/>
    <x v="0"/>
    <s v="Uttar Pradesh"/>
    <s v="Lucknow"/>
    <n v="1"/>
    <n v="2155.84"/>
    <n v="0.15"/>
    <n v="1550.41"/>
    <x v="2"/>
    <x v="1"/>
    <x v="1"/>
    <n v="0.15"/>
    <n v="2.2499999999999999E-2"/>
    <n v="3.375E-3"/>
    <n v="-1550.4066250000001"/>
    <n v="-459379.74074074079"/>
    <n v="2025"/>
    <x v="3"/>
    <n v="3"/>
    <s v="Q1"/>
  </r>
  <r>
    <s v="ORD-02892"/>
    <d v="2025-10-16T00:00:00"/>
    <s v="CUST-1563"/>
    <s v="Kiran Verma"/>
    <x v="1"/>
    <x v="17"/>
    <x v="3"/>
    <s v="Telangana"/>
    <s v="Hyderabad"/>
    <n v="4"/>
    <n v="4144.42"/>
    <n v="0.05"/>
    <n v="10461.4"/>
    <x v="4"/>
    <x v="2"/>
    <x v="1"/>
    <n v="0.2"/>
    <n v="1.0000000000000002E-2"/>
    <n v="2.0000000000000005E-3"/>
    <n v="-10461.397999999999"/>
    <n v="-5230698.9999999981"/>
    <n v="2025"/>
    <x v="10"/>
    <n v="10"/>
    <s v="Q4"/>
  </r>
  <r>
    <s v="ORD-02893"/>
    <d v="2025-03-22T00:00:00"/>
    <s v="CUST-2252"/>
    <s v="Rohan Gupta"/>
    <x v="1"/>
    <x v="7"/>
    <x v="4"/>
    <s v="Odisha"/>
    <s v="Bhubaneswar"/>
    <n v="1"/>
    <n v="851.18"/>
    <n v="0"/>
    <n v="705.74"/>
    <x v="0"/>
    <x v="0"/>
    <x v="2"/>
    <n v="0"/>
    <n v="0"/>
    <n v="0"/>
    <n v="-705.74"/>
    <e v="#DIV/0!"/>
    <n v="2025"/>
    <x v="3"/>
    <n v="3"/>
    <s v="Q1"/>
  </r>
  <r>
    <s v="ORD-02894"/>
    <d v="2025-06-01T00:00:00"/>
    <s v="CUST-1589"/>
    <s v="Rahul Joshi"/>
    <x v="3"/>
    <x v="14"/>
    <x v="3"/>
    <s v="Tamil Nadu"/>
    <s v="Coimbatore"/>
    <n v="5"/>
    <n v="44161.97"/>
    <n v="0.1"/>
    <n v="143997.12"/>
    <x v="1"/>
    <x v="0"/>
    <x v="2"/>
    <n v="0.5"/>
    <n v="0.05"/>
    <n v="2.5000000000000001E-2"/>
    <n v="-143997.095"/>
    <n v="-5759883.7999999998"/>
    <n v="2025"/>
    <x v="9"/>
    <n v="6"/>
    <s v="Q2"/>
  </r>
  <r>
    <s v="ORD-02895"/>
    <d v="2025-03-02T00:00:00"/>
    <s v="CUST-1433"/>
    <s v="Kiran Patel"/>
    <x v="4"/>
    <x v="15"/>
    <x v="2"/>
    <s v="Goa"/>
    <s v="Panaji"/>
    <n v="3"/>
    <n v="530.73"/>
    <n v="0.1"/>
    <n v="969.73"/>
    <x v="0"/>
    <x v="1"/>
    <x v="0"/>
    <n v="0.30000000000000004"/>
    <n v="3.0000000000000006E-2"/>
    <n v="9.0000000000000028E-3"/>
    <n v="-969.721"/>
    <n v="-107746.77777777775"/>
    <n v="2025"/>
    <x v="3"/>
    <n v="3"/>
    <s v="Q1"/>
  </r>
  <r>
    <s v="ORD-02896"/>
    <d v="2025-03-02T00:00:00"/>
    <s v="CUST-1226"/>
    <s v="Rahul Nair"/>
    <x v="4"/>
    <x v="15"/>
    <x v="0"/>
    <s v="Delhi"/>
    <s v="Delhi"/>
    <n v="3"/>
    <n v="1432.77"/>
    <n v="0.05"/>
    <n v="3153.26"/>
    <x v="0"/>
    <x v="1"/>
    <x v="2"/>
    <n v="0.15000000000000002"/>
    <n v="7.5000000000000015E-3"/>
    <n v="1.1250000000000003E-3"/>
    <n v="-3153.2588750000004"/>
    <n v="-2802896.7777777775"/>
    <n v="2025"/>
    <x v="3"/>
    <n v="3"/>
    <s v="Q1"/>
  </r>
  <r>
    <s v="ORD-02897"/>
    <d v="2025-12-20T00:00:00"/>
    <s v="CUST-1990"/>
    <s v="Meera Verma"/>
    <x v="0"/>
    <x v="0"/>
    <x v="1"/>
    <s v="Chhattisgarh"/>
    <s v="Raipur"/>
    <n v="4"/>
    <n v="6769.71"/>
    <n v="0.15"/>
    <n v="16970.21"/>
    <x v="1"/>
    <x v="2"/>
    <x v="2"/>
    <n v="0.6"/>
    <n v="0.09"/>
    <n v="5.3999999999999999E-2"/>
    <n v="-16970.155999999999"/>
    <n v="-314262.14814814815"/>
    <n v="2025"/>
    <x v="1"/>
    <n v="12"/>
    <s v="Q4"/>
  </r>
  <r>
    <s v="ORD-02898"/>
    <d v="2025-01-28T00:00:00"/>
    <s v="CUST-1993"/>
    <s v="Sneha Sharma"/>
    <x v="3"/>
    <x v="13"/>
    <x v="2"/>
    <s v="Goa"/>
    <s v="Panaji"/>
    <n v="3"/>
    <n v="6808.74"/>
    <n v="0"/>
    <n v="17446.419999999998"/>
    <x v="2"/>
    <x v="1"/>
    <x v="0"/>
    <n v="0"/>
    <n v="0"/>
    <n v="0"/>
    <n v="-17446.419999999998"/>
    <e v="#DIV/0!"/>
    <n v="2025"/>
    <x v="5"/>
    <n v="1"/>
    <s v="Q1"/>
  </r>
  <r>
    <s v="ORD-02899"/>
    <d v="2025-02-12T00:00:00"/>
    <s v="CUST-1016"/>
    <s v="Rahul Patel"/>
    <x v="3"/>
    <x v="13"/>
    <x v="2"/>
    <s v="Goa"/>
    <s v="Panaji"/>
    <n v="3"/>
    <n v="55214.76"/>
    <n v="0.15"/>
    <n v="110877.19"/>
    <x v="1"/>
    <x v="1"/>
    <x v="2"/>
    <n v="0.44999999999999996"/>
    <n v="6.7499999999999991E-2"/>
    <n v="3.0374999999999992E-2"/>
    <n v="-110877.159625"/>
    <n v="-3650276.8600823055"/>
    <n v="2025"/>
    <x v="11"/>
    <n v="2"/>
    <s v="Q1"/>
  </r>
  <r>
    <s v="ORD-02900"/>
    <d v="2025-06-18T00:00:00"/>
    <s v="CUST-2192"/>
    <s v="Aarav Kumar"/>
    <x v="4"/>
    <x v="22"/>
    <x v="3"/>
    <s v="Karnataka"/>
    <s v="Mysuru"/>
    <n v="1"/>
    <n v="7844.6"/>
    <n v="0.1"/>
    <n v="5883.11"/>
    <x v="0"/>
    <x v="1"/>
    <x v="2"/>
    <n v="0.1"/>
    <n v="1.0000000000000002E-2"/>
    <n v="1.0000000000000002E-3"/>
    <n v="-5883.1089999999995"/>
    <n v="-5883108.9999999981"/>
    <n v="2025"/>
    <x v="9"/>
    <n v="6"/>
    <s v="Q2"/>
  </r>
  <r>
    <s v="ORD-02901"/>
    <d v="2025-03-27T00:00:00"/>
    <s v="CUST-1837"/>
    <s v="Sneha Patel"/>
    <x v="2"/>
    <x v="2"/>
    <x v="2"/>
    <s v="Goa"/>
    <s v="Margao"/>
    <n v="2"/>
    <n v="5386.77"/>
    <n v="0.05"/>
    <n v="6457.68"/>
    <x v="1"/>
    <x v="0"/>
    <x v="2"/>
    <n v="0.1"/>
    <n v="5.000000000000001E-3"/>
    <n v="5.0000000000000012E-4"/>
    <n v="-6457.6795000000002"/>
    <n v="-12915358.999999998"/>
    <n v="2025"/>
    <x v="3"/>
    <n v="3"/>
    <s v="Q1"/>
  </r>
  <r>
    <s v="ORD-02902"/>
    <d v="2025-06-26T00:00:00"/>
    <s v="CUST-2032"/>
    <s v="Rohan Verma"/>
    <x v="0"/>
    <x v="11"/>
    <x v="3"/>
    <s v="Tamil Nadu"/>
    <s v="Coimbatore"/>
    <n v="4"/>
    <n v="4894.8999999999996"/>
    <n v="0.1"/>
    <n v="13103.34"/>
    <x v="3"/>
    <x v="1"/>
    <x v="1"/>
    <n v="0.4"/>
    <n v="4.0000000000000008E-2"/>
    <n v="1.6000000000000004E-2"/>
    <n v="-13103.324000000001"/>
    <n v="-818957.74999999988"/>
    <n v="2025"/>
    <x v="9"/>
    <n v="6"/>
    <s v="Q2"/>
  </r>
  <r>
    <s v="ORD-02903"/>
    <d v="2025-01-17T00:00:00"/>
    <s v="CUST-2462"/>
    <s v="Arjun Rao"/>
    <x v="3"/>
    <x v="3"/>
    <x v="4"/>
    <s v="Bihar"/>
    <s v="Gaya"/>
    <n v="1"/>
    <n v="34726.19"/>
    <n v="0"/>
    <n v="24468.52"/>
    <x v="2"/>
    <x v="0"/>
    <x v="1"/>
    <n v="0"/>
    <n v="0"/>
    <n v="0"/>
    <n v="-24468.52"/>
    <e v="#DIV/0!"/>
    <n v="2025"/>
    <x v="5"/>
    <n v="1"/>
    <s v="Q1"/>
  </r>
  <r>
    <s v="ORD-02904"/>
    <d v="2025-04-08T00:00:00"/>
    <s v="CUST-2459"/>
    <s v="Aarav Reddy"/>
    <x v="3"/>
    <x v="13"/>
    <x v="3"/>
    <s v="Telangana"/>
    <s v="Hyderabad"/>
    <n v="1"/>
    <n v="13195.97"/>
    <n v="0"/>
    <n v="8729.7900000000009"/>
    <x v="2"/>
    <x v="1"/>
    <x v="2"/>
    <n v="0"/>
    <n v="0"/>
    <n v="0"/>
    <n v="-8729.7900000000009"/>
    <e v="#DIV/0!"/>
    <n v="2025"/>
    <x v="0"/>
    <n v="4"/>
    <s v="Q2"/>
  </r>
  <r>
    <s v="ORD-02905"/>
    <d v="2025-07-17T00:00:00"/>
    <s v="CUST-1734"/>
    <s v="Ananya Verma"/>
    <x v="2"/>
    <x v="20"/>
    <x v="2"/>
    <s v="Maharashtra"/>
    <s v="Nagpur"/>
    <n v="3"/>
    <n v="2256.44"/>
    <n v="0.15"/>
    <n v="5024.8999999999996"/>
    <x v="0"/>
    <x v="2"/>
    <x v="0"/>
    <n v="0.44999999999999996"/>
    <n v="6.7499999999999991E-2"/>
    <n v="3.0374999999999992E-2"/>
    <n v="-5024.8696249999994"/>
    <n v="-165427.80658436217"/>
    <n v="2025"/>
    <x v="4"/>
    <n v="7"/>
    <s v="Q3"/>
  </r>
  <r>
    <s v="ORD-02906"/>
    <d v="2025-04-08T00:00:00"/>
    <s v="CUST-2410"/>
    <s v="Ananya Kumar"/>
    <x v="0"/>
    <x v="11"/>
    <x v="0"/>
    <s v="Uttar Pradesh"/>
    <s v="Noida"/>
    <n v="2"/>
    <n v="9626.89"/>
    <n v="0"/>
    <n v="15390.96"/>
    <x v="3"/>
    <x v="1"/>
    <x v="0"/>
    <n v="0"/>
    <n v="0"/>
    <n v="0"/>
    <n v="-15390.96"/>
    <e v="#DIV/0!"/>
    <n v="2025"/>
    <x v="0"/>
    <n v="4"/>
    <s v="Q2"/>
  </r>
  <r>
    <s v="ORD-02907"/>
    <d v="2025-03-06T00:00:00"/>
    <s v="CUST-1166"/>
    <s v="Neha Sharma"/>
    <x v="4"/>
    <x v="12"/>
    <x v="2"/>
    <s v="Gujarat"/>
    <s v="Ahmedabad"/>
    <n v="3"/>
    <n v="6747.62"/>
    <n v="0"/>
    <n v="14177.31"/>
    <x v="0"/>
    <x v="2"/>
    <x v="0"/>
    <n v="0"/>
    <n v="0"/>
    <n v="0"/>
    <n v="-14177.31"/>
    <e v="#DIV/0!"/>
    <n v="2025"/>
    <x v="3"/>
    <n v="3"/>
    <s v="Q1"/>
  </r>
  <r>
    <s v="ORD-02908"/>
    <d v="2025-11-26T00:00:00"/>
    <s v="CUST-1312"/>
    <s v="Isha Reddy"/>
    <x v="2"/>
    <x v="20"/>
    <x v="2"/>
    <s v="Rajasthan"/>
    <s v="Jaipur"/>
    <n v="1"/>
    <n v="1024.72"/>
    <n v="0.05"/>
    <n v="712.72"/>
    <x v="1"/>
    <x v="1"/>
    <x v="0"/>
    <n v="0.05"/>
    <n v="2.5000000000000005E-3"/>
    <n v="1.2500000000000003E-4"/>
    <n v="-712.719875"/>
    <n v="-5701758.9999999991"/>
    <n v="2025"/>
    <x v="8"/>
    <n v="11"/>
    <s v="Q4"/>
  </r>
  <r>
    <s v="ORD-02909"/>
    <d v="2025-12-07T00:00:00"/>
    <s v="CUST-1532"/>
    <s v="Isha Singh"/>
    <x v="1"/>
    <x v="9"/>
    <x v="4"/>
    <s v="Jharkhand"/>
    <s v="Jamshedpur"/>
    <n v="2"/>
    <n v="1659.31"/>
    <n v="0"/>
    <n v="2502.8200000000002"/>
    <x v="1"/>
    <x v="0"/>
    <x v="1"/>
    <n v="0"/>
    <n v="0"/>
    <n v="0"/>
    <n v="-2502.8200000000002"/>
    <e v="#DIV/0!"/>
    <n v="2025"/>
    <x v="1"/>
    <n v="12"/>
    <s v="Q4"/>
  </r>
  <r>
    <s v="ORD-02910"/>
    <d v="2025-01-05T00:00:00"/>
    <s v="CUST-2076"/>
    <s v="Isha Nair"/>
    <x v="3"/>
    <x v="14"/>
    <x v="0"/>
    <s v="Haryana"/>
    <s v="Faridabad"/>
    <n v="1"/>
    <n v="60340.46"/>
    <n v="0.15"/>
    <n v="32002.3"/>
    <x v="1"/>
    <x v="1"/>
    <x v="2"/>
    <n v="0.15"/>
    <n v="2.2499999999999999E-2"/>
    <n v="3.375E-3"/>
    <n v="-32002.296624999999"/>
    <n v="-9482161.9629629627"/>
    <n v="2025"/>
    <x v="5"/>
    <n v="1"/>
    <s v="Q1"/>
  </r>
  <r>
    <s v="ORD-02911"/>
    <d v="2025-01-02T00:00:00"/>
    <s v="CUST-1321"/>
    <s v="Ananya Singh"/>
    <x v="3"/>
    <x v="3"/>
    <x v="3"/>
    <s v="Telangana"/>
    <s v="Hyderabad"/>
    <n v="4"/>
    <n v="28749.33"/>
    <n v="0.15"/>
    <n v="80281.95"/>
    <x v="0"/>
    <x v="2"/>
    <x v="2"/>
    <n v="0.6"/>
    <n v="0.09"/>
    <n v="5.3999999999999999E-2"/>
    <n v="-80281.895999999993"/>
    <n v="-1486701.7777777778"/>
    <n v="2025"/>
    <x v="5"/>
    <n v="1"/>
    <s v="Q1"/>
  </r>
  <r>
    <s v="ORD-02912"/>
    <d v="2025-01-22T00:00:00"/>
    <s v="CUST-1578"/>
    <s v="Meera Gupta"/>
    <x v="0"/>
    <x v="6"/>
    <x v="4"/>
    <s v="Odisha"/>
    <s v="Bhubaneswar"/>
    <n v="1"/>
    <n v="16942.45"/>
    <n v="0.05"/>
    <n v="13358.21"/>
    <x v="2"/>
    <x v="1"/>
    <x v="2"/>
    <n v="0.05"/>
    <n v="2.5000000000000005E-3"/>
    <n v="1.2500000000000003E-4"/>
    <n v="-13358.209874999999"/>
    <n v="-106865678.99999997"/>
    <n v="2025"/>
    <x v="5"/>
    <n v="1"/>
    <s v="Q1"/>
  </r>
  <r>
    <s v="ORD-02913"/>
    <d v="2025-04-22T00:00:00"/>
    <s v="CUST-2012"/>
    <s v="Meera Joshi"/>
    <x v="0"/>
    <x v="6"/>
    <x v="3"/>
    <s v="Tamil Nadu"/>
    <s v="Coimbatore"/>
    <n v="3"/>
    <n v="17851.23"/>
    <n v="0.05"/>
    <n v="41149.01"/>
    <x v="0"/>
    <x v="1"/>
    <x v="2"/>
    <n v="0.15000000000000002"/>
    <n v="7.5000000000000015E-3"/>
    <n v="1.1250000000000003E-3"/>
    <n v="-41149.008875"/>
    <n v="-36576896.777777769"/>
    <n v="2025"/>
    <x v="0"/>
    <n v="4"/>
    <s v="Q2"/>
  </r>
  <r>
    <s v="ORD-02914"/>
    <d v="2025-02-26T00:00:00"/>
    <s v="CUST-1275"/>
    <s v="Arjun Reddy"/>
    <x v="3"/>
    <x v="13"/>
    <x v="0"/>
    <s v="Delhi"/>
    <s v="New Delhi"/>
    <n v="1"/>
    <n v="34942.9"/>
    <n v="0.05"/>
    <n v="23835.35"/>
    <x v="0"/>
    <x v="1"/>
    <x v="1"/>
    <n v="0.05"/>
    <n v="2.5000000000000005E-3"/>
    <n v="1.2500000000000003E-4"/>
    <n v="-23835.349875"/>
    <n v="-190682798.99999994"/>
    <n v="2025"/>
    <x v="11"/>
    <n v="2"/>
    <s v="Q1"/>
  </r>
  <r>
    <s v="ORD-02915"/>
    <d v="2025-03-07T00:00:00"/>
    <s v="CUST-1745"/>
    <s v="Arjun Singh"/>
    <x v="4"/>
    <x v="12"/>
    <x v="0"/>
    <s v="Haryana"/>
    <s v="Gurugram"/>
    <n v="1"/>
    <n v="2948.37"/>
    <n v="0"/>
    <n v="1904.29"/>
    <x v="1"/>
    <x v="0"/>
    <x v="1"/>
    <n v="0"/>
    <n v="0"/>
    <n v="0"/>
    <n v="-1904.29"/>
    <e v="#DIV/0!"/>
    <n v="2025"/>
    <x v="3"/>
    <n v="3"/>
    <s v="Q1"/>
  </r>
  <r>
    <s v="ORD-02916"/>
    <d v="2025-11-26T00:00:00"/>
    <s v="CUST-1453"/>
    <s v="Priya Sharma"/>
    <x v="0"/>
    <x v="6"/>
    <x v="2"/>
    <s v="Goa"/>
    <s v="Margao"/>
    <n v="1"/>
    <n v="14380.44"/>
    <n v="0.05"/>
    <n v="8487.75"/>
    <x v="0"/>
    <x v="1"/>
    <x v="0"/>
    <n v="0.05"/>
    <n v="2.5000000000000005E-3"/>
    <n v="1.2500000000000003E-4"/>
    <n v="-8487.7498749999995"/>
    <n v="-67901998.999999985"/>
    <n v="2025"/>
    <x v="8"/>
    <n v="11"/>
    <s v="Q4"/>
  </r>
  <r>
    <s v="ORD-02917"/>
    <d v="2025-04-08T00:00:00"/>
    <s v="CUST-2300"/>
    <s v="Isha Reddy"/>
    <x v="3"/>
    <x v="3"/>
    <x v="0"/>
    <s v="Haryana"/>
    <s v="Gurugram"/>
    <n v="1"/>
    <n v="11616.23"/>
    <n v="0"/>
    <n v="8520.07"/>
    <x v="0"/>
    <x v="1"/>
    <x v="0"/>
    <n v="0"/>
    <n v="0"/>
    <n v="0"/>
    <n v="-8520.07"/>
    <e v="#DIV/0!"/>
    <n v="2025"/>
    <x v="0"/>
    <n v="4"/>
    <s v="Q2"/>
  </r>
  <r>
    <s v="ORD-02918"/>
    <d v="2025-05-24T00:00:00"/>
    <s v="CUST-1875"/>
    <s v="Isha Patel"/>
    <x v="3"/>
    <x v="3"/>
    <x v="1"/>
    <s v="Madhya Pradesh"/>
    <s v="Indore"/>
    <n v="2"/>
    <n v="17504.98"/>
    <n v="0.05"/>
    <n v="28833.25"/>
    <x v="1"/>
    <x v="0"/>
    <x v="0"/>
    <n v="0.1"/>
    <n v="5.000000000000001E-3"/>
    <n v="5.0000000000000012E-4"/>
    <n v="-28833.249500000002"/>
    <n v="-57666498.999999993"/>
    <n v="2025"/>
    <x v="6"/>
    <n v="5"/>
    <s v="Q2"/>
  </r>
  <r>
    <s v="ORD-02919"/>
    <d v="2025-05-05T00:00:00"/>
    <s v="CUST-2332"/>
    <s v="Meera Gupta"/>
    <x v="3"/>
    <x v="18"/>
    <x v="3"/>
    <s v="Andhra Pradesh"/>
    <s v="Vijayawada"/>
    <n v="1"/>
    <n v="51339.87"/>
    <n v="0.1"/>
    <n v="34245.300000000003"/>
    <x v="2"/>
    <x v="1"/>
    <x v="2"/>
    <n v="0.1"/>
    <n v="1.0000000000000002E-2"/>
    <n v="1.0000000000000002E-3"/>
    <n v="-34245.299000000006"/>
    <n v="-34245299"/>
    <n v="2025"/>
    <x v="6"/>
    <n v="5"/>
    <s v="Q2"/>
  </r>
  <r>
    <s v="ORD-02920"/>
    <d v="2025-06-16T00:00:00"/>
    <s v="CUST-2115"/>
    <s v="Vikram Joshi"/>
    <x v="4"/>
    <x v="12"/>
    <x v="2"/>
    <s v="Gujarat"/>
    <s v="Ahmedabad"/>
    <n v="1"/>
    <n v="4185.99"/>
    <n v="0.15"/>
    <n v="3036.94"/>
    <x v="4"/>
    <x v="1"/>
    <x v="2"/>
    <n v="0.15"/>
    <n v="2.2499999999999999E-2"/>
    <n v="3.375E-3"/>
    <n v="-3036.9366250000003"/>
    <n v="-899833.07407407416"/>
    <n v="2025"/>
    <x v="9"/>
    <n v="6"/>
    <s v="Q2"/>
  </r>
  <r>
    <s v="ORD-02921"/>
    <d v="2025-03-27T00:00:00"/>
    <s v="CUST-1931"/>
    <s v="Priya Patel"/>
    <x v="3"/>
    <x v="16"/>
    <x v="0"/>
    <s v="Punjab"/>
    <s v="Amritsar"/>
    <n v="1"/>
    <n v="14297.66"/>
    <n v="0.1"/>
    <n v="9968.7099999999991"/>
    <x v="1"/>
    <x v="1"/>
    <x v="2"/>
    <n v="0.1"/>
    <n v="1.0000000000000002E-2"/>
    <n v="1.0000000000000002E-3"/>
    <n v="-9968.7089999999989"/>
    <n v="-9968708.9999999963"/>
    <n v="2025"/>
    <x v="3"/>
    <n v="3"/>
    <s v="Q1"/>
  </r>
  <r>
    <s v="ORD-02922"/>
    <d v="2025-03-17T00:00:00"/>
    <s v="CUST-2465"/>
    <s v="Aarav Kumar"/>
    <x v="0"/>
    <x v="5"/>
    <x v="1"/>
    <s v="Chhattisgarh"/>
    <s v="Raipur"/>
    <n v="3"/>
    <n v="11964.48"/>
    <n v="0.1"/>
    <n v="25247.87"/>
    <x v="1"/>
    <x v="1"/>
    <x v="1"/>
    <n v="0.30000000000000004"/>
    <n v="3.0000000000000006E-2"/>
    <n v="9.0000000000000028E-3"/>
    <n v="-25247.861000000001"/>
    <n v="-2805317.8888888881"/>
    <n v="2025"/>
    <x v="3"/>
    <n v="3"/>
    <s v="Q1"/>
  </r>
  <r>
    <s v="ORD-02923"/>
    <d v="2025-12-10T00:00:00"/>
    <s v="CUST-2442"/>
    <s v="Kiran Kumar"/>
    <x v="2"/>
    <x v="2"/>
    <x v="0"/>
    <s v="Punjab"/>
    <s v="Amritsar"/>
    <n v="1"/>
    <n v="5236.2299999999996"/>
    <n v="0.05"/>
    <n v="4121.16"/>
    <x v="3"/>
    <x v="1"/>
    <x v="1"/>
    <n v="0.05"/>
    <n v="2.5000000000000005E-3"/>
    <n v="1.2500000000000003E-4"/>
    <n v="-4121.1598750000003"/>
    <n v="-32969278.999999996"/>
    <n v="2025"/>
    <x v="1"/>
    <n v="12"/>
    <s v="Q4"/>
  </r>
  <r>
    <s v="ORD-02924"/>
    <d v="2025-10-21T00:00:00"/>
    <s v="CUST-1699"/>
    <s v="Vikram Nair"/>
    <x v="3"/>
    <x v="18"/>
    <x v="0"/>
    <s v="Punjab"/>
    <s v="Amritsar"/>
    <n v="1"/>
    <n v="9442.02"/>
    <n v="0.15"/>
    <n v="5577.24"/>
    <x v="1"/>
    <x v="0"/>
    <x v="1"/>
    <n v="0.15"/>
    <n v="2.2499999999999999E-2"/>
    <n v="3.375E-3"/>
    <n v="-5577.2366249999995"/>
    <n v="-1652514.5555555555"/>
    <n v="2025"/>
    <x v="10"/>
    <n v="10"/>
    <s v="Q4"/>
  </r>
  <r>
    <s v="ORD-02925"/>
    <d v="2025-02-28T00:00:00"/>
    <s v="CUST-1668"/>
    <s v="Aarav Kumar"/>
    <x v="3"/>
    <x v="14"/>
    <x v="0"/>
    <s v="Uttar Pradesh"/>
    <s v="Lucknow"/>
    <n v="2"/>
    <n v="19088.25"/>
    <n v="0.15"/>
    <n v="24587.81"/>
    <x v="2"/>
    <x v="2"/>
    <x v="2"/>
    <n v="0.3"/>
    <n v="4.4999999999999998E-2"/>
    <n v="1.35E-2"/>
    <n v="-24587.7965"/>
    <n v="-1821318.2592592593"/>
    <n v="2025"/>
    <x v="11"/>
    <n v="2"/>
    <s v="Q1"/>
  </r>
  <r>
    <s v="ORD-02926"/>
    <d v="2025-05-18T00:00:00"/>
    <s v="CUST-2443"/>
    <s v="Priya Nair"/>
    <x v="3"/>
    <x v="13"/>
    <x v="0"/>
    <s v="Haryana"/>
    <s v="Gurugram"/>
    <n v="4"/>
    <n v="15551.07"/>
    <n v="0.15"/>
    <n v="34032.79"/>
    <x v="1"/>
    <x v="1"/>
    <x v="1"/>
    <n v="0.6"/>
    <n v="0.09"/>
    <n v="5.3999999999999999E-2"/>
    <n v="-34032.736000000004"/>
    <n v="-630235.85185185191"/>
    <n v="2025"/>
    <x v="6"/>
    <n v="5"/>
    <s v="Q2"/>
  </r>
  <r>
    <s v="ORD-02927"/>
    <d v="2025-04-09T00:00:00"/>
    <s v="CUST-2423"/>
    <s v="Kiran Gupta"/>
    <x v="0"/>
    <x v="4"/>
    <x v="3"/>
    <s v="Karnataka"/>
    <s v="Bengaluru"/>
    <n v="3"/>
    <n v="7271.49"/>
    <n v="0"/>
    <n v="18941.95"/>
    <x v="2"/>
    <x v="1"/>
    <x v="1"/>
    <n v="0"/>
    <n v="0"/>
    <n v="0"/>
    <n v="-18941.95"/>
    <e v="#DIV/0!"/>
    <n v="2025"/>
    <x v="0"/>
    <n v="4"/>
    <s v="Q2"/>
  </r>
  <r>
    <s v="ORD-02928"/>
    <d v="2025-07-11T00:00:00"/>
    <s v="CUST-1259"/>
    <s v="Neha Kumar"/>
    <x v="3"/>
    <x v="16"/>
    <x v="2"/>
    <s v="Maharashtra"/>
    <s v="Nagpur"/>
    <n v="3"/>
    <n v="49978.75"/>
    <n v="0.1"/>
    <n v="118556.17"/>
    <x v="4"/>
    <x v="0"/>
    <x v="0"/>
    <n v="0.30000000000000004"/>
    <n v="3.0000000000000006E-2"/>
    <n v="9.0000000000000028E-3"/>
    <n v="-118556.16099999999"/>
    <n v="-13172906.777777772"/>
    <n v="2025"/>
    <x v="4"/>
    <n v="7"/>
    <s v="Q3"/>
  </r>
  <r>
    <s v="ORD-02929"/>
    <d v="2025-08-31T00:00:00"/>
    <s v="CUST-1923"/>
    <s v="Aarav Patel"/>
    <x v="3"/>
    <x v="16"/>
    <x v="3"/>
    <s v="Telangana"/>
    <s v="Hyderabad"/>
    <n v="1"/>
    <n v="46820.46"/>
    <n v="0.1"/>
    <n v="32373.98"/>
    <x v="3"/>
    <x v="1"/>
    <x v="2"/>
    <n v="0.1"/>
    <n v="1.0000000000000002E-2"/>
    <n v="1.0000000000000002E-3"/>
    <n v="-32373.978999999999"/>
    <n v="-32373978.999999993"/>
    <n v="2025"/>
    <x v="7"/>
    <n v="8"/>
    <s v="Q3"/>
  </r>
  <r>
    <s v="ORD-02930"/>
    <d v="2025-11-15T00:00:00"/>
    <s v="CUST-1883"/>
    <s v="Rahul Reddy"/>
    <x v="1"/>
    <x v="9"/>
    <x v="2"/>
    <s v="Goa"/>
    <s v="Margao"/>
    <n v="3"/>
    <n v="3396.99"/>
    <n v="0.05"/>
    <n v="8322.43"/>
    <x v="3"/>
    <x v="1"/>
    <x v="2"/>
    <n v="0.15000000000000002"/>
    <n v="7.5000000000000015E-3"/>
    <n v="1.1250000000000003E-3"/>
    <n v="-8322.4288749999996"/>
    <n v="-7397714.5555555532"/>
    <n v="2025"/>
    <x v="8"/>
    <n v="11"/>
    <s v="Q4"/>
  </r>
  <r>
    <s v="ORD-02931"/>
    <d v="2025-02-18T00:00:00"/>
    <s v="CUST-1004"/>
    <s v="Rahul Gupta"/>
    <x v="3"/>
    <x v="18"/>
    <x v="2"/>
    <s v="Maharashtra"/>
    <s v="Pune"/>
    <n v="3"/>
    <n v="1899.13"/>
    <n v="0.2"/>
    <n v="3815.82"/>
    <x v="1"/>
    <x v="2"/>
    <x v="1"/>
    <n v="0.60000000000000009"/>
    <n v="0.12000000000000002"/>
    <n v="7.2000000000000022E-2"/>
    <n v="-3815.748"/>
    <n v="-52996.499999999985"/>
    <n v="2025"/>
    <x v="11"/>
    <n v="2"/>
    <s v="Q1"/>
  </r>
  <r>
    <s v="ORD-02932"/>
    <d v="2025-02-01T00:00:00"/>
    <s v="CUST-2237"/>
    <s v="Rohan Gupta"/>
    <x v="1"/>
    <x v="1"/>
    <x v="1"/>
    <s v="Madhya Pradesh"/>
    <s v="Bhopal"/>
    <n v="4"/>
    <n v="925.18"/>
    <n v="0.05"/>
    <n v="2660.24"/>
    <x v="0"/>
    <x v="1"/>
    <x v="1"/>
    <n v="0.2"/>
    <n v="1.0000000000000002E-2"/>
    <n v="2.0000000000000005E-3"/>
    <n v="-2660.2379999999998"/>
    <n v="-1330118.9999999995"/>
    <n v="2025"/>
    <x v="11"/>
    <n v="2"/>
    <s v="Q1"/>
  </r>
  <r>
    <s v="ORD-02933"/>
    <d v="2025-10-04T00:00:00"/>
    <s v="CUST-2430"/>
    <s v="Meera Sharma"/>
    <x v="1"/>
    <x v="7"/>
    <x v="0"/>
    <s v="Uttar Pradesh"/>
    <s v="Noida"/>
    <n v="1"/>
    <n v="1310.6600000000001"/>
    <n v="0"/>
    <n v="1024.05"/>
    <x v="4"/>
    <x v="2"/>
    <x v="1"/>
    <n v="0"/>
    <n v="0"/>
    <n v="0"/>
    <n v="-1024.05"/>
    <e v="#DIV/0!"/>
    <n v="2025"/>
    <x v="10"/>
    <n v="10"/>
    <s v="Q4"/>
  </r>
  <r>
    <s v="ORD-02934"/>
    <d v="2025-01-20T00:00:00"/>
    <s v="CUST-1069"/>
    <s v="Rahul Rao"/>
    <x v="2"/>
    <x v="8"/>
    <x v="0"/>
    <s v="Delhi"/>
    <s v="New Delhi"/>
    <n v="4"/>
    <n v="2194.91"/>
    <n v="0.05"/>
    <n v="6752.32"/>
    <x v="2"/>
    <x v="1"/>
    <x v="1"/>
    <n v="0.2"/>
    <n v="1.0000000000000002E-2"/>
    <n v="2.0000000000000005E-3"/>
    <n v="-6752.3179999999993"/>
    <n v="-3376158.9999999991"/>
    <n v="2025"/>
    <x v="5"/>
    <n v="1"/>
    <s v="Q1"/>
  </r>
  <r>
    <s v="ORD-02935"/>
    <d v="2025-06-03T00:00:00"/>
    <s v="CUST-1873"/>
    <s v="Sneha Gupta"/>
    <x v="0"/>
    <x v="5"/>
    <x v="0"/>
    <s v="Delhi"/>
    <s v="New Delhi"/>
    <n v="1"/>
    <n v="3233.18"/>
    <n v="0.05"/>
    <n v="2169.09"/>
    <x v="1"/>
    <x v="0"/>
    <x v="0"/>
    <n v="0.05"/>
    <n v="2.5000000000000005E-3"/>
    <n v="1.2500000000000003E-4"/>
    <n v="-2169.0898750000001"/>
    <n v="-17352718.999999996"/>
    <n v="2025"/>
    <x v="9"/>
    <n v="6"/>
    <s v="Q2"/>
  </r>
  <r>
    <s v="ORD-02936"/>
    <d v="2025-03-09T00:00:00"/>
    <s v="CUST-2255"/>
    <s v="Neha Rao"/>
    <x v="3"/>
    <x v="3"/>
    <x v="3"/>
    <s v="Tamil Nadu"/>
    <s v="Chennai"/>
    <n v="2"/>
    <n v="27555.040000000001"/>
    <n v="0.15"/>
    <n v="32814"/>
    <x v="0"/>
    <x v="2"/>
    <x v="0"/>
    <n v="0.3"/>
    <n v="4.4999999999999998E-2"/>
    <n v="1.35E-2"/>
    <n v="-32813.986499999999"/>
    <n v="-2430665.6666666665"/>
    <n v="2025"/>
    <x v="3"/>
    <n v="3"/>
    <s v="Q1"/>
  </r>
  <r>
    <s v="ORD-02937"/>
    <d v="2025-08-02T00:00:00"/>
    <s v="CUST-1791"/>
    <s v="Priya Patel"/>
    <x v="1"/>
    <x v="17"/>
    <x v="3"/>
    <s v="Andhra Pradesh"/>
    <s v="Vijayawada"/>
    <n v="1"/>
    <n v="607.11"/>
    <n v="0.05"/>
    <n v="481.86"/>
    <x v="1"/>
    <x v="1"/>
    <x v="2"/>
    <n v="0.05"/>
    <n v="2.5000000000000005E-3"/>
    <n v="1.2500000000000003E-4"/>
    <n v="-481.85987499999999"/>
    <n v="-3854878.9999999991"/>
    <n v="2025"/>
    <x v="7"/>
    <n v="8"/>
    <s v="Q3"/>
  </r>
  <r>
    <s v="ORD-02938"/>
    <d v="2025-05-23T00:00:00"/>
    <s v="CUST-1983"/>
    <s v="Sneha Kumar"/>
    <x v="2"/>
    <x v="23"/>
    <x v="3"/>
    <s v="Karnataka"/>
    <s v="Mysuru"/>
    <n v="1"/>
    <n v="5350.15"/>
    <n v="0.05"/>
    <n v="3400.63"/>
    <x v="0"/>
    <x v="2"/>
    <x v="0"/>
    <n v="0.05"/>
    <n v="2.5000000000000005E-3"/>
    <n v="1.2500000000000003E-4"/>
    <n v="-3400.6298750000001"/>
    <n v="-27205038.999999993"/>
    <n v="2025"/>
    <x v="6"/>
    <n v="5"/>
    <s v="Q2"/>
  </r>
  <r>
    <s v="ORD-02939"/>
    <d v="2025-08-20T00:00:00"/>
    <s v="CUST-1909"/>
    <s v="Vikram Singh"/>
    <x v="2"/>
    <x v="23"/>
    <x v="3"/>
    <s v="Andhra Pradesh"/>
    <s v="Vijayawada"/>
    <n v="2"/>
    <n v="5598.96"/>
    <n v="0.1"/>
    <n v="6867.74"/>
    <x v="1"/>
    <x v="1"/>
    <x v="1"/>
    <n v="0.2"/>
    <n v="2.0000000000000004E-2"/>
    <n v="4.000000000000001E-3"/>
    <n v="-6867.7359999999999"/>
    <n v="-1716933.9999999995"/>
    <n v="2025"/>
    <x v="7"/>
    <n v="8"/>
    <s v="Q3"/>
  </r>
  <r>
    <s v="ORD-02940"/>
    <d v="2025-08-01T00:00:00"/>
    <s v="CUST-2596"/>
    <s v="Meera Sharma"/>
    <x v="3"/>
    <x v="16"/>
    <x v="4"/>
    <s v="West Bengal"/>
    <s v="Durgapur"/>
    <n v="1"/>
    <n v="37965.93"/>
    <n v="0"/>
    <n v="29385.599999999999"/>
    <x v="4"/>
    <x v="1"/>
    <x v="1"/>
    <n v="0"/>
    <n v="0"/>
    <n v="0"/>
    <n v="-29385.599999999999"/>
    <e v="#DIV/0!"/>
    <n v="2025"/>
    <x v="7"/>
    <n v="8"/>
    <s v="Q3"/>
  </r>
  <r>
    <s v="ORD-02941"/>
    <d v="2025-03-20T00:00:00"/>
    <s v="CUST-1283"/>
    <s v="Rohan Joshi"/>
    <x v="4"/>
    <x v="22"/>
    <x v="3"/>
    <s v="Telangana"/>
    <s v="Hyderabad"/>
    <n v="3"/>
    <n v="1262.49"/>
    <n v="0.1"/>
    <n v="2465.6"/>
    <x v="1"/>
    <x v="1"/>
    <x v="2"/>
    <n v="0.30000000000000004"/>
    <n v="3.0000000000000006E-2"/>
    <n v="9.0000000000000028E-3"/>
    <n v="-2465.5909999999999"/>
    <n v="-273954.55555555545"/>
    <n v="2025"/>
    <x v="3"/>
    <n v="3"/>
    <s v="Q1"/>
  </r>
  <r>
    <s v="ORD-02942"/>
    <d v="2025-08-02T00:00:00"/>
    <s v="CUST-1631"/>
    <s v="Aarav Patel"/>
    <x v="3"/>
    <x v="14"/>
    <x v="3"/>
    <s v="Karnataka"/>
    <s v="Bengaluru"/>
    <n v="2"/>
    <n v="58020.28"/>
    <n v="0.1"/>
    <n v="68312.12"/>
    <x v="1"/>
    <x v="1"/>
    <x v="0"/>
    <n v="0.2"/>
    <n v="2.0000000000000004E-2"/>
    <n v="4.000000000000001E-3"/>
    <n v="-68312.115999999995"/>
    <n v="-17078028.999999996"/>
    <n v="2025"/>
    <x v="7"/>
    <n v="8"/>
    <s v="Q3"/>
  </r>
  <r>
    <s v="ORD-02943"/>
    <d v="2025-04-26T00:00:00"/>
    <s v="CUST-2330"/>
    <s v="Isha Verma"/>
    <x v="0"/>
    <x v="6"/>
    <x v="0"/>
    <s v="Punjab"/>
    <s v="Amritsar"/>
    <n v="2"/>
    <n v="17405.5"/>
    <n v="0.05"/>
    <n v="28963.55"/>
    <x v="4"/>
    <x v="1"/>
    <x v="2"/>
    <n v="0.1"/>
    <n v="5.000000000000001E-3"/>
    <n v="5.0000000000000012E-4"/>
    <n v="-28963.549500000001"/>
    <n v="-57927098.999999985"/>
    <n v="2025"/>
    <x v="0"/>
    <n v="4"/>
    <s v="Q2"/>
  </r>
  <r>
    <s v="ORD-02944"/>
    <d v="2025-04-02T00:00:00"/>
    <s v="CUST-2016"/>
    <s v="Priya Patel"/>
    <x v="0"/>
    <x v="5"/>
    <x v="4"/>
    <s v="Bihar"/>
    <s v="Patna"/>
    <n v="1"/>
    <n v="4200.8900000000003"/>
    <n v="0.2"/>
    <n v="2497.1799999999998"/>
    <x v="1"/>
    <x v="0"/>
    <x v="1"/>
    <n v="0.2"/>
    <n v="4.0000000000000008E-2"/>
    <n v="8.0000000000000019E-3"/>
    <n v="-2497.172"/>
    <n v="-312146.49999999994"/>
    <n v="2025"/>
    <x v="0"/>
    <n v="4"/>
    <s v="Q2"/>
  </r>
  <r>
    <s v="ORD-02945"/>
    <d v="2025-09-27T00:00:00"/>
    <s v="CUST-2292"/>
    <s v="Isha Singh"/>
    <x v="3"/>
    <x v="16"/>
    <x v="2"/>
    <s v="Maharashtra"/>
    <s v="Nagpur"/>
    <n v="4"/>
    <n v="46244.63"/>
    <n v="0.1"/>
    <n v="146456.93"/>
    <x v="2"/>
    <x v="0"/>
    <x v="1"/>
    <n v="0.4"/>
    <n v="4.0000000000000008E-2"/>
    <n v="1.6000000000000004E-2"/>
    <n v="-146456.91399999999"/>
    <n v="-9153557.1249999963"/>
    <n v="2025"/>
    <x v="2"/>
    <n v="9"/>
    <s v="Q3"/>
  </r>
  <r>
    <s v="ORD-02946"/>
    <d v="2025-06-17T00:00:00"/>
    <s v="CUST-2162"/>
    <s v="Rahul Kumar"/>
    <x v="0"/>
    <x v="11"/>
    <x v="2"/>
    <s v="Maharashtra"/>
    <s v="Pune"/>
    <n v="2"/>
    <n v="15265.54"/>
    <n v="0.1"/>
    <n v="20260.98"/>
    <x v="0"/>
    <x v="1"/>
    <x v="1"/>
    <n v="0.2"/>
    <n v="2.0000000000000004E-2"/>
    <n v="4.000000000000001E-3"/>
    <n v="-20260.975999999999"/>
    <n v="-5065243.9999999981"/>
    <n v="2025"/>
    <x v="9"/>
    <n v="6"/>
    <s v="Q2"/>
  </r>
  <r>
    <s v="ORD-02947"/>
    <d v="2025-02-27T00:00:00"/>
    <s v="CUST-1049"/>
    <s v="Neha Reddy"/>
    <x v="1"/>
    <x v="7"/>
    <x v="1"/>
    <s v="Madhya Pradesh"/>
    <s v="Indore"/>
    <n v="1"/>
    <n v="2814.26"/>
    <n v="0.15"/>
    <n v="1971.44"/>
    <x v="1"/>
    <x v="1"/>
    <x v="2"/>
    <n v="0.15"/>
    <n v="2.2499999999999999E-2"/>
    <n v="3.375E-3"/>
    <n v="-1971.436625"/>
    <n v="-584129.37037037034"/>
    <n v="2025"/>
    <x v="11"/>
    <n v="2"/>
    <s v="Q1"/>
  </r>
  <r>
    <s v="ORD-02948"/>
    <d v="2025-10-11T00:00:00"/>
    <s v="CUST-2059"/>
    <s v="Meera Kumar"/>
    <x v="1"/>
    <x v="1"/>
    <x v="2"/>
    <s v="Rajasthan"/>
    <s v="Udaipur"/>
    <n v="3"/>
    <n v="1785.78"/>
    <n v="0.1"/>
    <n v="3871.81"/>
    <x v="2"/>
    <x v="1"/>
    <x v="1"/>
    <n v="0.30000000000000004"/>
    <n v="3.0000000000000006E-2"/>
    <n v="9.0000000000000028E-3"/>
    <n v="-3871.8009999999999"/>
    <n v="-430200.11111111095"/>
    <n v="2025"/>
    <x v="10"/>
    <n v="10"/>
    <s v="Q4"/>
  </r>
  <r>
    <s v="ORD-02949"/>
    <d v="2025-01-26T00:00:00"/>
    <s v="CUST-1934"/>
    <s v="Arjun Kumar"/>
    <x v="4"/>
    <x v="24"/>
    <x v="3"/>
    <s v="Andhra Pradesh"/>
    <s v="Visakhapatnam"/>
    <n v="1"/>
    <n v="4567.75"/>
    <n v="0.05"/>
    <n v="3058.43"/>
    <x v="0"/>
    <x v="0"/>
    <x v="1"/>
    <n v="0.05"/>
    <n v="2.5000000000000005E-3"/>
    <n v="1.2500000000000003E-4"/>
    <n v="-3058.4298749999998"/>
    <n v="-24467438.999999993"/>
    <n v="2025"/>
    <x v="5"/>
    <n v="1"/>
    <s v="Q1"/>
  </r>
  <r>
    <s v="ORD-02950"/>
    <d v="2025-03-07T00:00:00"/>
    <s v="CUST-1182"/>
    <s v="Rahul Patel"/>
    <x v="0"/>
    <x v="5"/>
    <x v="3"/>
    <s v="Karnataka"/>
    <s v="Mysuru"/>
    <n v="1"/>
    <n v="9562.25"/>
    <n v="0"/>
    <n v="6135.68"/>
    <x v="0"/>
    <x v="0"/>
    <x v="1"/>
    <n v="0"/>
    <n v="0"/>
    <n v="0"/>
    <n v="-6135.68"/>
    <e v="#DIV/0!"/>
    <n v="2025"/>
    <x v="3"/>
    <n v="3"/>
    <s v="Q1"/>
  </r>
  <r>
    <s v="ORD-02951"/>
    <d v="2025-09-05T00:00:00"/>
    <s v="CUST-1120"/>
    <s v="Meera Gupta"/>
    <x v="2"/>
    <x v="23"/>
    <x v="1"/>
    <s v="Madhya Pradesh"/>
    <s v="Indore"/>
    <n v="2"/>
    <n v="3044.2"/>
    <n v="0.1"/>
    <n v="3613.46"/>
    <x v="1"/>
    <x v="1"/>
    <x v="1"/>
    <n v="0.2"/>
    <n v="2.0000000000000004E-2"/>
    <n v="4.000000000000001E-3"/>
    <n v="-3613.4560000000001"/>
    <n v="-903363.99999999977"/>
    <n v="2025"/>
    <x v="2"/>
    <n v="9"/>
    <s v="Q3"/>
  </r>
  <r>
    <s v="ORD-02952"/>
    <d v="2025-09-11T00:00:00"/>
    <s v="CUST-1268"/>
    <s v="Kiran Verma"/>
    <x v="3"/>
    <x v="3"/>
    <x v="2"/>
    <s v="Rajasthan"/>
    <s v="Jaipur"/>
    <n v="2"/>
    <n v="60545"/>
    <n v="0.2"/>
    <n v="61024.36"/>
    <x v="0"/>
    <x v="1"/>
    <x v="1"/>
    <n v="0.4"/>
    <n v="8.0000000000000016E-2"/>
    <n v="3.2000000000000008E-2"/>
    <n v="-61024.328000000001"/>
    <n v="-1907010.2499999995"/>
    <n v="2025"/>
    <x v="2"/>
    <n v="9"/>
    <s v="Q3"/>
  </r>
  <r>
    <s v="ORD-02953"/>
    <d v="2025-02-13T00:00:00"/>
    <s v="CUST-1771"/>
    <s v="Rahul Sharma"/>
    <x v="0"/>
    <x v="11"/>
    <x v="2"/>
    <s v="Maharashtra"/>
    <s v="Mumbai"/>
    <n v="1"/>
    <n v="13569.18"/>
    <n v="0.05"/>
    <n v="10194.64"/>
    <x v="3"/>
    <x v="1"/>
    <x v="1"/>
    <n v="0.05"/>
    <n v="2.5000000000000005E-3"/>
    <n v="1.2500000000000003E-4"/>
    <n v="-10194.639874999999"/>
    <n v="-81557118.99999997"/>
    <n v="2025"/>
    <x v="11"/>
    <n v="2"/>
    <s v="Q1"/>
  </r>
  <r>
    <s v="ORD-02954"/>
    <d v="2025-04-07T00:00:00"/>
    <s v="CUST-1770"/>
    <s v="Rahul Nair"/>
    <x v="3"/>
    <x v="3"/>
    <x v="2"/>
    <s v="Gujarat"/>
    <s v="Surat"/>
    <n v="1"/>
    <n v="16822.650000000001"/>
    <n v="0.05"/>
    <n v="10180.94"/>
    <x v="1"/>
    <x v="1"/>
    <x v="0"/>
    <n v="0.05"/>
    <n v="2.5000000000000005E-3"/>
    <n v="1.2500000000000003E-4"/>
    <n v="-10180.939875"/>
    <n v="-81447518.999999985"/>
    <n v="2025"/>
    <x v="0"/>
    <n v="4"/>
    <s v="Q2"/>
  </r>
  <r>
    <s v="ORD-02955"/>
    <d v="2025-02-11T00:00:00"/>
    <s v="CUST-2500"/>
    <s v="Priya Patel"/>
    <x v="0"/>
    <x v="11"/>
    <x v="3"/>
    <s v="Andhra Pradesh"/>
    <s v="Visakhapatnam"/>
    <n v="4"/>
    <n v="10830.14"/>
    <n v="0.05"/>
    <n v="28683.96"/>
    <x v="3"/>
    <x v="1"/>
    <x v="2"/>
    <n v="0.2"/>
    <n v="1.0000000000000002E-2"/>
    <n v="2.0000000000000005E-3"/>
    <n v="-28683.957999999999"/>
    <n v="-14341978.999999996"/>
    <n v="2025"/>
    <x v="11"/>
    <n v="2"/>
    <s v="Q1"/>
  </r>
  <r>
    <s v="ORD-02956"/>
    <d v="2025-08-15T00:00:00"/>
    <s v="CUST-1278"/>
    <s v="Rahul Kumar"/>
    <x v="0"/>
    <x v="0"/>
    <x v="2"/>
    <s v="Maharashtra"/>
    <s v="Mumbai"/>
    <n v="1"/>
    <n v="12614.32"/>
    <n v="0.1"/>
    <n v="7377.08"/>
    <x v="4"/>
    <x v="0"/>
    <x v="0"/>
    <n v="0.1"/>
    <n v="1.0000000000000002E-2"/>
    <n v="1.0000000000000002E-3"/>
    <n v="-7377.0789999999997"/>
    <n v="-7377078.9999999981"/>
    <n v="2025"/>
    <x v="7"/>
    <n v="8"/>
    <s v="Q3"/>
  </r>
  <r>
    <s v="ORD-02957"/>
    <d v="2025-09-19T00:00:00"/>
    <s v="CUST-1803"/>
    <s v="Meera Joshi"/>
    <x v="0"/>
    <x v="5"/>
    <x v="0"/>
    <s v="Haryana"/>
    <s v="Faridabad"/>
    <n v="1"/>
    <n v="3124.71"/>
    <n v="0"/>
    <n v="2411.41"/>
    <x v="1"/>
    <x v="1"/>
    <x v="1"/>
    <n v="0"/>
    <n v="0"/>
    <n v="0"/>
    <n v="-2411.41"/>
    <e v="#DIV/0!"/>
    <n v="2025"/>
    <x v="2"/>
    <n v="9"/>
    <s v="Q3"/>
  </r>
  <r>
    <s v="ORD-02958"/>
    <d v="2025-06-16T00:00:00"/>
    <s v="CUST-2261"/>
    <s v="Ananya Joshi"/>
    <x v="2"/>
    <x v="23"/>
    <x v="3"/>
    <s v="Tamil Nadu"/>
    <s v="Chennai"/>
    <n v="5"/>
    <n v="2765.61"/>
    <n v="0.15"/>
    <n v="9431.27"/>
    <x v="1"/>
    <x v="1"/>
    <x v="2"/>
    <n v="0.75"/>
    <n v="0.11249999999999999"/>
    <n v="8.4374999999999992E-2"/>
    <n v="-9431.1856250000001"/>
    <n v="-111777.01481481483"/>
    <n v="2025"/>
    <x v="9"/>
    <n v="6"/>
    <s v="Q2"/>
  </r>
  <r>
    <s v="ORD-02959"/>
    <d v="2025-10-06T00:00:00"/>
    <s v="CUST-2268"/>
    <s v="Sneha Rao"/>
    <x v="4"/>
    <x v="12"/>
    <x v="3"/>
    <s v="Karnataka"/>
    <s v="Bengaluru"/>
    <n v="1"/>
    <n v="8197.16"/>
    <n v="0.15"/>
    <n v="5127.01"/>
    <x v="1"/>
    <x v="1"/>
    <x v="2"/>
    <n v="0.15"/>
    <n v="2.2499999999999999E-2"/>
    <n v="3.375E-3"/>
    <n v="-5127.006625"/>
    <n v="-1519113.0740740742"/>
    <n v="2025"/>
    <x v="10"/>
    <n v="10"/>
    <s v="Q4"/>
  </r>
  <r>
    <s v="ORD-02960"/>
    <d v="2025-03-30T00:00:00"/>
    <s v="CUST-1521"/>
    <s v="Aarav Singh"/>
    <x v="0"/>
    <x v="4"/>
    <x v="4"/>
    <s v="Odisha"/>
    <s v="Bhubaneswar"/>
    <n v="2"/>
    <n v="10512.09"/>
    <n v="0.05"/>
    <n v="17357.669999999998"/>
    <x v="2"/>
    <x v="2"/>
    <x v="0"/>
    <n v="0.1"/>
    <n v="5.000000000000001E-3"/>
    <n v="5.0000000000000012E-4"/>
    <n v="-17357.6695"/>
    <n v="-34715338.999999993"/>
    <n v="2025"/>
    <x v="3"/>
    <n v="3"/>
    <s v="Q1"/>
  </r>
  <r>
    <s v="ORD-02961"/>
    <d v="2025-06-27T00:00:00"/>
    <s v="CUST-1855"/>
    <s v="Arjun Kumar"/>
    <x v="4"/>
    <x v="12"/>
    <x v="3"/>
    <s v="Karnataka"/>
    <s v="Mysuru"/>
    <n v="1"/>
    <n v="2344.48"/>
    <n v="0"/>
    <n v="1617.55"/>
    <x v="1"/>
    <x v="1"/>
    <x v="1"/>
    <n v="0"/>
    <n v="0"/>
    <n v="0"/>
    <n v="-1617.55"/>
    <e v="#DIV/0!"/>
    <n v="2025"/>
    <x v="9"/>
    <n v="6"/>
    <s v="Q2"/>
  </r>
  <r>
    <s v="ORD-02962"/>
    <d v="2025-07-16T00:00:00"/>
    <s v="CUST-2278"/>
    <s v="Kiran Reddy"/>
    <x v="1"/>
    <x v="1"/>
    <x v="3"/>
    <s v="Telangana"/>
    <s v="Warangal"/>
    <n v="2"/>
    <n v="833.23"/>
    <n v="0.1"/>
    <n v="1316.78"/>
    <x v="1"/>
    <x v="1"/>
    <x v="2"/>
    <n v="0.2"/>
    <n v="2.0000000000000004E-2"/>
    <n v="4.000000000000001E-3"/>
    <n v="-1316.7760000000001"/>
    <n v="-329193.99999999994"/>
    <n v="2025"/>
    <x v="4"/>
    <n v="7"/>
    <s v="Q3"/>
  </r>
  <r>
    <s v="ORD-02963"/>
    <d v="2025-11-03T00:00:00"/>
    <s v="CUST-1785"/>
    <s v="Sneha Singh"/>
    <x v="0"/>
    <x v="4"/>
    <x v="4"/>
    <s v="Bihar"/>
    <s v="Patna"/>
    <n v="1"/>
    <n v="9665.33"/>
    <n v="0"/>
    <n v="7462.89"/>
    <x v="2"/>
    <x v="1"/>
    <x v="1"/>
    <n v="0"/>
    <n v="0"/>
    <n v="0"/>
    <n v="-7462.89"/>
    <e v="#DIV/0!"/>
    <n v="2025"/>
    <x v="8"/>
    <n v="11"/>
    <s v="Q4"/>
  </r>
  <r>
    <s v="ORD-02964"/>
    <d v="2025-09-24T00:00:00"/>
    <s v="CUST-1654"/>
    <s v="Meera Gupta"/>
    <x v="2"/>
    <x v="10"/>
    <x v="3"/>
    <s v="Karnataka"/>
    <s v="Bengaluru"/>
    <n v="4"/>
    <n v="4014.73"/>
    <n v="0.05"/>
    <n v="12871.57"/>
    <x v="1"/>
    <x v="1"/>
    <x v="1"/>
    <n v="0.2"/>
    <n v="1.0000000000000002E-2"/>
    <n v="2.0000000000000005E-3"/>
    <n v="-12871.567999999999"/>
    <n v="-6435783.9999999981"/>
    <n v="2025"/>
    <x v="2"/>
    <n v="9"/>
    <s v="Q3"/>
  </r>
  <r>
    <s v="ORD-02965"/>
    <d v="2025-09-25T00:00:00"/>
    <s v="CUST-1244"/>
    <s v="Aarav Reddy"/>
    <x v="3"/>
    <x v="16"/>
    <x v="3"/>
    <s v="Andhra Pradesh"/>
    <s v="Visakhapatnam"/>
    <n v="1"/>
    <n v="22735.32"/>
    <n v="0"/>
    <n v="14805.17"/>
    <x v="2"/>
    <x v="1"/>
    <x v="2"/>
    <n v="0"/>
    <n v="0"/>
    <n v="0"/>
    <n v="-14805.17"/>
    <e v="#DIV/0!"/>
    <n v="2025"/>
    <x v="2"/>
    <n v="9"/>
    <s v="Q3"/>
  </r>
  <r>
    <s v="ORD-02966"/>
    <d v="2025-03-15T00:00:00"/>
    <s v="CUST-1928"/>
    <s v="Aarav Sharma"/>
    <x v="1"/>
    <x v="1"/>
    <x v="2"/>
    <s v="Gujarat"/>
    <s v="Ahmedabad"/>
    <n v="2"/>
    <n v="3244.48"/>
    <n v="0.1"/>
    <n v="5114.45"/>
    <x v="1"/>
    <x v="1"/>
    <x v="0"/>
    <n v="0.2"/>
    <n v="2.0000000000000004E-2"/>
    <n v="4.000000000000001E-3"/>
    <n v="-5114.4459999999999"/>
    <n v="-1278611.4999999998"/>
    <n v="2025"/>
    <x v="3"/>
    <n v="3"/>
    <s v="Q1"/>
  </r>
  <r>
    <s v="ORD-02967"/>
    <d v="2025-01-08T00:00:00"/>
    <s v="CUST-1698"/>
    <s v="Rohan Verma"/>
    <x v="2"/>
    <x v="8"/>
    <x v="2"/>
    <s v="Gujarat"/>
    <s v="Ahmedabad"/>
    <n v="4"/>
    <n v="853.32"/>
    <n v="0.05"/>
    <n v="2646.99"/>
    <x v="1"/>
    <x v="1"/>
    <x v="1"/>
    <n v="0.2"/>
    <n v="1.0000000000000002E-2"/>
    <n v="2.0000000000000005E-3"/>
    <n v="-2646.9879999999998"/>
    <n v="-1323493.9999999995"/>
    <n v="2025"/>
    <x v="5"/>
    <n v="1"/>
    <s v="Q1"/>
  </r>
  <r>
    <s v="ORD-02968"/>
    <d v="2025-10-24T00:00:00"/>
    <s v="CUST-2060"/>
    <s v="Kiran Sharma"/>
    <x v="4"/>
    <x v="12"/>
    <x v="3"/>
    <s v="Telangana"/>
    <s v="Warangal"/>
    <n v="5"/>
    <n v="1733.69"/>
    <n v="0.15"/>
    <n v="5707.43"/>
    <x v="1"/>
    <x v="2"/>
    <x v="2"/>
    <n v="0.75"/>
    <n v="0.11249999999999999"/>
    <n v="8.4374999999999992E-2"/>
    <n v="-5707.3456249999999"/>
    <n v="-67642.61481481482"/>
    <n v="2025"/>
    <x v="10"/>
    <n v="10"/>
    <s v="Q4"/>
  </r>
  <r>
    <s v="ORD-02969"/>
    <d v="2025-06-13T00:00:00"/>
    <s v="CUST-2185"/>
    <s v="Sneha Nair"/>
    <x v="2"/>
    <x v="20"/>
    <x v="4"/>
    <s v="West Bengal"/>
    <s v="Durgapur"/>
    <n v="1"/>
    <n v="4005.41"/>
    <n v="0.1"/>
    <n v="2239.58"/>
    <x v="3"/>
    <x v="1"/>
    <x v="1"/>
    <n v="0.1"/>
    <n v="1.0000000000000002E-2"/>
    <n v="1.0000000000000002E-3"/>
    <n v="-2239.5789999999997"/>
    <n v="-2239578.9999999991"/>
    <n v="2025"/>
    <x v="9"/>
    <n v="6"/>
    <s v="Q2"/>
  </r>
  <r>
    <s v="ORD-02970"/>
    <d v="2025-03-26T00:00:00"/>
    <s v="CUST-1970"/>
    <s v="Vikram Gupta"/>
    <x v="1"/>
    <x v="1"/>
    <x v="4"/>
    <s v="West Bengal"/>
    <s v="Durgapur"/>
    <n v="3"/>
    <n v="543.62"/>
    <n v="0.2"/>
    <n v="810.34"/>
    <x v="1"/>
    <x v="2"/>
    <x v="1"/>
    <n v="0.60000000000000009"/>
    <n v="0.12000000000000002"/>
    <n v="7.2000000000000022E-2"/>
    <n v="-810.26800000000003"/>
    <n v="-11253.722222222219"/>
    <n v="2025"/>
    <x v="3"/>
    <n v="3"/>
    <s v="Q1"/>
  </r>
  <r>
    <s v="ORD-02971"/>
    <d v="2025-03-13T00:00:00"/>
    <s v="CUST-2600"/>
    <s v="Priya Kumar"/>
    <x v="1"/>
    <x v="21"/>
    <x v="0"/>
    <s v="Delhi"/>
    <s v="New Delhi"/>
    <n v="1"/>
    <n v="4434.32"/>
    <n v="0.05"/>
    <n v="2796.81"/>
    <x v="0"/>
    <x v="1"/>
    <x v="2"/>
    <n v="0.05"/>
    <n v="2.5000000000000005E-3"/>
    <n v="1.2500000000000003E-4"/>
    <n v="-2796.8098749999999"/>
    <n v="-22374478.999999993"/>
    <n v="2025"/>
    <x v="3"/>
    <n v="3"/>
    <s v="Q1"/>
  </r>
  <r>
    <s v="ORD-02972"/>
    <d v="2025-02-24T00:00:00"/>
    <s v="CUST-2165"/>
    <s v="Rahul Rao"/>
    <x v="0"/>
    <x v="4"/>
    <x v="3"/>
    <s v="Karnataka"/>
    <s v="Mysuru"/>
    <n v="2"/>
    <n v="3159.13"/>
    <n v="0"/>
    <n v="4586.26"/>
    <x v="1"/>
    <x v="1"/>
    <x v="1"/>
    <n v="0"/>
    <n v="0"/>
    <n v="0"/>
    <n v="-4586.26"/>
    <e v="#DIV/0!"/>
    <n v="2025"/>
    <x v="11"/>
    <n v="2"/>
    <s v="Q1"/>
  </r>
  <r>
    <s v="ORD-02973"/>
    <d v="2025-02-16T00:00:00"/>
    <s v="CUST-1674"/>
    <s v="Sneha Joshi"/>
    <x v="3"/>
    <x v="16"/>
    <x v="0"/>
    <s v="Haryana"/>
    <s v="Gurugram"/>
    <n v="1"/>
    <n v="44293.91"/>
    <n v="0.05"/>
    <n v="29326.49"/>
    <x v="1"/>
    <x v="1"/>
    <x v="2"/>
    <n v="0.05"/>
    <n v="2.5000000000000005E-3"/>
    <n v="1.2500000000000003E-4"/>
    <n v="-29326.489875000003"/>
    <n v="-234611918.99999997"/>
    <n v="2025"/>
    <x v="11"/>
    <n v="2"/>
    <s v="Q1"/>
  </r>
  <r>
    <s v="ORD-02974"/>
    <d v="2025-08-26T00:00:00"/>
    <s v="CUST-2478"/>
    <s v="Isha Kumar"/>
    <x v="0"/>
    <x v="5"/>
    <x v="2"/>
    <s v="Goa"/>
    <s v="Margao"/>
    <n v="1"/>
    <n v="7467.82"/>
    <n v="0"/>
    <n v="6279.93"/>
    <x v="2"/>
    <x v="1"/>
    <x v="1"/>
    <n v="0"/>
    <n v="0"/>
    <n v="0"/>
    <n v="-6279.93"/>
    <e v="#DIV/0!"/>
    <n v="2025"/>
    <x v="7"/>
    <n v="8"/>
    <s v="Q3"/>
  </r>
  <r>
    <s v="ORD-02975"/>
    <d v="2025-04-14T00:00:00"/>
    <s v="CUST-2157"/>
    <s v="Arjun Verma"/>
    <x v="0"/>
    <x v="4"/>
    <x v="4"/>
    <s v="Jharkhand"/>
    <s v="Ranchi"/>
    <n v="1"/>
    <n v="7616.33"/>
    <n v="0"/>
    <n v="6210.11"/>
    <x v="3"/>
    <x v="1"/>
    <x v="1"/>
    <n v="0"/>
    <n v="0"/>
    <n v="0"/>
    <n v="-6210.11"/>
    <e v="#DIV/0!"/>
    <n v="2025"/>
    <x v="0"/>
    <n v="4"/>
    <s v="Q2"/>
  </r>
  <r>
    <s v="ORD-02976"/>
    <d v="2025-07-29T00:00:00"/>
    <s v="CUST-1712"/>
    <s v="Rahul Joshi"/>
    <x v="3"/>
    <x v="14"/>
    <x v="0"/>
    <s v="Haryana"/>
    <s v="Faridabad"/>
    <n v="2"/>
    <n v="50070.49"/>
    <n v="0.1"/>
    <n v="76779.28"/>
    <x v="0"/>
    <x v="1"/>
    <x v="2"/>
    <n v="0.2"/>
    <n v="2.0000000000000004E-2"/>
    <n v="4.000000000000001E-3"/>
    <n v="-76779.275999999998"/>
    <n v="-19194818.999999996"/>
    <n v="2025"/>
    <x v="4"/>
    <n v="7"/>
    <s v="Q3"/>
  </r>
  <r>
    <s v="ORD-02977"/>
    <d v="2025-02-11T00:00:00"/>
    <s v="CUST-2298"/>
    <s v="Rahul Rao"/>
    <x v="4"/>
    <x v="12"/>
    <x v="4"/>
    <s v="Jharkhand"/>
    <s v="Ranchi"/>
    <n v="2"/>
    <n v="4745.43"/>
    <n v="0.1"/>
    <n v="6126.37"/>
    <x v="3"/>
    <x v="1"/>
    <x v="1"/>
    <n v="0.2"/>
    <n v="2.0000000000000004E-2"/>
    <n v="4.000000000000001E-3"/>
    <n v="-6126.366"/>
    <n v="-1531591.4999999995"/>
    <n v="2025"/>
    <x v="11"/>
    <n v="2"/>
    <s v="Q1"/>
  </r>
  <r>
    <s v="ORD-02978"/>
    <d v="2025-11-12T00:00:00"/>
    <s v="CUST-1018"/>
    <s v="Aarav Nair"/>
    <x v="2"/>
    <x v="10"/>
    <x v="1"/>
    <s v="Chhattisgarh"/>
    <s v="Bilaspur"/>
    <n v="1"/>
    <n v="5189.33"/>
    <n v="0"/>
    <n v="4278.8900000000003"/>
    <x v="0"/>
    <x v="1"/>
    <x v="2"/>
    <n v="0"/>
    <n v="0"/>
    <n v="0"/>
    <n v="-4278.8900000000003"/>
    <e v="#DIV/0!"/>
    <n v="2025"/>
    <x v="8"/>
    <n v="11"/>
    <s v="Q4"/>
  </r>
  <r>
    <s v="ORD-02979"/>
    <d v="2025-09-25T00:00:00"/>
    <s v="CUST-1922"/>
    <s v="Sneha Reddy"/>
    <x v="4"/>
    <x v="15"/>
    <x v="3"/>
    <s v="Tamil Nadu"/>
    <s v="Chennai"/>
    <n v="2"/>
    <n v="4794.13"/>
    <n v="0.05"/>
    <n v="7643.33"/>
    <x v="1"/>
    <x v="1"/>
    <x v="1"/>
    <n v="0.1"/>
    <n v="5.000000000000001E-3"/>
    <n v="5.0000000000000012E-4"/>
    <n v="-7643.3294999999998"/>
    <n v="-15286658.999999996"/>
    <n v="2025"/>
    <x v="2"/>
    <n v="9"/>
    <s v="Q3"/>
  </r>
  <r>
    <s v="ORD-02980"/>
    <d v="2025-09-20T00:00:00"/>
    <s v="CUST-2300"/>
    <s v="Neha Joshi"/>
    <x v="1"/>
    <x v="1"/>
    <x v="1"/>
    <s v="Madhya Pradesh"/>
    <s v="Bhopal"/>
    <n v="5"/>
    <n v="3066.3"/>
    <n v="0.05"/>
    <n v="12806.12"/>
    <x v="2"/>
    <x v="2"/>
    <x v="1"/>
    <n v="0.25"/>
    <n v="1.2500000000000001E-2"/>
    <n v="3.1250000000000002E-3"/>
    <n v="-12806.116875000002"/>
    <n v="-4097957.4000000004"/>
    <n v="2025"/>
    <x v="2"/>
    <n v="9"/>
    <s v="Q3"/>
  </r>
  <r>
    <s v="ORD-02981"/>
    <d v="2025-12-02T00:00:00"/>
    <s v="CUST-2384"/>
    <s v="Rohan Gupta"/>
    <x v="2"/>
    <x v="8"/>
    <x v="1"/>
    <s v="Madhya Pradesh"/>
    <s v="Indore"/>
    <n v="2"/>
    <n v="5420.72"/>
    <n v="0.05"/>
    <n v="8466.2199999999993"/>
    <x v="0"/>
    <x v="2"/>
    <x v="0"/>
    <n v="0.1"/>
    <n v="5.000000000000001E-3"/>
    <n v="5.0000000000000012E-4"/>
    <n v="-8466.2194999999992"/>
    <n v="-16932438.999999996"/>
    <n v="2025"/>
    <x v="1"/>
    <n v="12"/>
    <s v="Q4"/>
  </r>
  <r>
    <s v="ORD-02982"/>
    <d v="2025-12-31T00:00:00"/>
    <s v="CUST-1877"/>
    <s v="Vikram Nair"/>
    <x v="4"/>
    <x v="19"/>
    <x v="2"/>
    <s v="Maharashtra"/>
    <s v="Mumbai"/>
    <n v="2"/>
    <n v="5662.12"/>
    <n v="0.15"/>
    <n v="8116.79"/>
    <x v="4"/>
    <x v="0"/>
    <x v="2"/>
    <n v="0.3"/>
    <n v="4.4999999999999998E-2"/>
    <n v="1.35E-2"/>
    <n v="-8116.7764999999999"/>
    <n v="-601242.70370370371"/>
    <n v="2025"/>
    <x v="1"/>
    <n v="12"/>
    <s v="Q4"/>
  </r>
  <r>
    <s v="ORD-02983"/>
    <d v="2025-09-16T00:00:00"/>
    <s v="CUST-1022"/>
    <s v="Sneha Kumar"/>
    <x v="0"/>
    <x v="0"/>
    <x v="2"/>
    <s v="Gujarat"/>
    <s v="Surat"/>
    <n v="4"/>
    <n v="11350.14"/>
    <n v="0"/>
    <n v="31735.35"/>
    <x v="2"/>
    <x v="1"/>
    <x v="0"/>
    <n v="0"/>
    <n v="0"/>
    <n v="0"/>
    <n v="-31735.35"/>
    <e v="#DIV/0!"/>
    <n v="2025"/>
    <x v="2"/>
    <n v="9"/>
    <s v="Q3"/>
  </r>
  <r>
    <s v="ORD-02984"/>
    <d v="2025-10-10T00:00:00"/>
    <s v="CUST-1217"/>
    <s v="Isha Gupta"/>
    <x v="4"/>
    <x v="15"/>
    <x v="3"/>
    <s v="Telangana"/>
    <s v="Hyderabad"/>
    <n v="2"/>
    <n v="7208.37"/>
    <n v="0.05"/>
    <n v="10876.65"/>
    <x v="4"/>
    <x v="1"/>
    <x v="2"/>
    <n v="0.1"/>
    <n v="5.000000000000001E-3"/>
    <n v="5.0000000000000012E-4"/>
    <n v="-10876.6495"/>
    <n v="-21753298.999999993"/>
    <n v="2025"/>
    <x v="10"/>
    <n v="10"/>
    <s v="Q4"/>
  </r>
  <r>
    <s v="ORD-02985"/>
    <d v="2025-04-24T00:00:00"/>
    <s v="CUST-1853"/>
    <s v="Sneha Joshi"/>
    <x v="0"/>
    <x v="0"/>
    <x v="3"/>
    <s v="Telangana"/>
    <s v="Hyderabad"/>
    <n v="1"/>
    <n v="17119.2"/>
    <n v="0"/>
    <n v="13558.66"/>
    <x v="1"/>
    <x v="1"/>
    <x v="1"/>
    <n v="0"/>
    <n v="0"/>
    <n v="0"/>
    <n v="-13558.66"/>
    <e v="#DIV/0!"/>
    <n v="2025"/>
    <x v="0"/>
    <n v="4"/>
    <s v="Q2"/>
  </r>
  <r>
    <s v="ORD-02986"/>
    <d v="2025-12-29T00:00:00"/>
    <s v="CUST-2490"/>
    <s v="Ananya Singh"/>
    <x v="0"/>
    <x v="0"/>
    <x v="1"/>
    <s v="Madhya Pradesh"/>
    <s v="Bhopal"/>
    <n v="2"/>
    <n v="7217.19"/>
    <n v="0"/>
    <n v="11138.82"/>
    <x v="3"/>
    <x v="0"/>
    <x v="2"/>
    <n v="0"/>
    <n v="0"/>
    <n v="0"/>
    <n v="-11138.82"/>
    <e v="#DIV/0!"/>
    <n v="2025"/>
    <x v="1"/>
    <n v="12"/>
    <s v="Q4"/>
  </r>
  <r>
    <s v="ORD-02987"/>
    <d v="2025-02-09T00:00:00"/>
    <s v="CUST-2517"/>
    <s v="Rahul Nair"/>
    <x v="0"/>
    <x v="0"/>
    <x v="3"/>
    <s v="Andhra Pradesh"/>
    <s v="Vijayawada"/>
    <n v="1"/>
    <n v="10684.13"/>
    <n v="0.15"/>
    <n v="7905.3"/>
    <x v="1"/>
    <x v="1"/>
    <x v="0"/>
    <n v="0.15"/>
    <n v="2.2499999999999999E-2"/>
    <n v="3.375E-3"/>
    <n v="-7905.2966249999999"/>
    <n v="-2342310.111111111"/>
    <n v="2025"/>
    <x v="11"/>
    <n v="2"/>
    <s v="Q1"/>
  </r>
  <r>
    <s v="ORD-02988"/>
    <d v="2025-08-08T00:00:00"/>
    <s v="CUST-1494"/>
    <s v="Kiran Reddy"/>
    <x v="2"/>
    <x v="2"/>
    <x v="0"/>
    <s v="Haryana"/>
    <s v="Faridabad"/>
    <n v="3"/>
    <n v="969.4"/>
    <n v="0.05"/>
    <n v="2012.73"/>
    <x v="1"/>
    <x v="2"/>
    <x v="2"/>
    <n v="0.15000000000000002"/>
    <n v="7.5000000000000015E-3"/>
    <n v="1.1250000000000003E-3"/>
    <n v="-2012.728875"/>
    <n v="-1789092.3333333328"/>
    <n v="2025"/>
    <x v="7"/>
    <n v="8"/>
    <s v="Q3"/>
  </r>
  <r>
    <s v="ORD-02989"/>
    <d v="2025-05-09T00:00:00"/>
    <s v="CUST-1201"/>
    <s v="Aarav Sharma"/>
    <x v="2"/>
    <x v="8"/>
    <x v="0"/>
    <s v="Uttar Pradesh"/>
    <s v="Lucknow"/>
    <n v="4"/>
    <n v="2768.11"/>
    <n v="0.1"/>
    <n v="8427.26"/>
    <x v="3"/>
    <x v="1"/>
    <x v="1"/>
    <n v="0.4"/>
    <n v="4.0000000000000008E-2"/>
    <n v="1.6000000000000004E-2"/>
    <n v="-8427.2440000000006"/>
    <n v="-526702.74999999988"/>
    <n v="2025"/>
    <x v="6"/>
    <n v="5"/>
    <s v="Q2"/>
  </r>
  <r>
    <s v="ORD-02990"/>
    <d v="2025-01-08T00:00:00"/>
    <s v="CUST-2289"/>
    <s v="Arjun Joshi"/>
    <x v="0"/>
    <x v="0"/>
    <x v="2"/>
    <s v="Gujarat"/>
    <s v="Surat"/>
    <n v="1"/>
    <n v="7828.45"/>
    <n v="0.05"/>
    <n v="4719.16"/>
    <x v="0"/>
    <x v="1"/>
    <x v="2"/>
    <n v="0.05"/>
    <n v="2.5000000000000005E-3"/>
    <n v="1.2500000000000003E-4"/>
    <n v="-4719.1598750000003"/>
    <n v="-37753278.999999993"/>
    <n v="2025"/>
    <x v="5"/>
    <n v="1"/>
    <s v="Q1"/>
  </r>
  <r>
    <s v="ORD-02991"/>
    <d v="2025-04-11T00:00:00"/>
    <s v="CUST-2313"/>
    <s v="Meera Verma"/>
    <x v="0"/>
    <x v="0"/>
    <x v="3"/>
    <s v="Karnataka"/>
    <s v="Bengaluru"/>
    <n v="1"/>
    <n v="15149.61"/>
    <n v="0.1"/>
    <n v="9905.6"/>
    <x v="1"/>
    <x v="1"/>
    <x v="1"/>
    <n v="0.1"/>
    <n v="1.0000000000000002E-2"/>
    <n v="1.0000000000000002E-3"/>
    <n v="-9905.5990000000002"/>
    <n v="-9905598.9999999981"/>
    <n v="2025"/>
    <x v="0"/>
    <n v="4"/>
    <s v="Q2"/>
  </r>
  <r>
    <s v="ORD-02992"/>
    <d v="2025-06-25T00:00:00"/>
    <s v="CUST-1873"/>
    <s v="Kiran Kumar"/>
    <x v="4"/>
    <x v="12"/>
    <x v="0"/>
    <s v="Punjab"/>
    <s v="Amritsar"/>
    <n v="1"/>
    <n v="4863.84"/>
    <n v="0.15"/>
    <n v="2641.64"/>
    <x v="2"/>
    <x v="1"/>
    <x v="1"/>
    <n v="0.15"/>
    <n v="2.2499999999999999E-2"/>
    <n v="3.375E-3"/>
    <n v="-2641.6366250000001"/>
    <n v="-782707.1481481482"/>
    <n v="2025"/>
    <x v="9"/>
    <n v="6"/>
    <s v="Q2"/>
  </r>
  <r>
    <s v="ORD-02993"/>
    <d v="2025-04-17T00:00:00"/>
    <s v="CUST-1263"/>
    <s v="Sneha Verma"/>
    <x v="2"/>
    <x v="10"/>
    <x v="2"/>
    <s v="Goa"/>
    <s v="Panaji"/>
    <n v="1"/>
    <n v="5225.04"/>
    <n v="0.15"/>
    <n v="3439.61"/>
    <x v="1"/>
    <x v="0"/>
    <x v="1"/>
    <n v="0.15"/>
    <n v="2.2499999999999999E-2"/>
    <n v="3.375E-3"/>
    <n v="-3439.6066250000003"/>
    <n v="-1019142.7037037038"/>
    <n v="2025"/>
    <x v="0"/>
    <n v="4"/>
    <s v="Q2"/>
  </r>
  <r>
    <s v="ORD-02994"/>
    <d v="2025-04-11T00:00:00"/>
    <s v="CUST-1417"/>
    <s v="Sneha Rao"/>
    <x v="0"/>
    <x v="11"/>
    <x v="3"/>
    <s v="Tamil Nadu"/>
    <s v="Coimbatore"/>
    <n v="3"/>
    <n v="1028.83"/>
    <n v="0"/>
    <n v="2388.9899999999998"/>
    <x v="0"/>
    <x v="0"/>
    <x v="1"/>
    <n v="0"/>
    <n v="0"/>
    <n v="0"/>
    <n v="-2388.9899999999998"/>
    <e v="#DIV/0!"/>
    <n v="2025"/>
    <x v="0"/>
    <n v="4"/>
    <s v="Q2"/>
  </r>
  <r>
    <s v="ORD-02995"/>
    <d v="2025-09-17T00:00:00"/>
    <s v="CUST-1066"/>
    <s v="Meera Nair"/>
    <x v="2"/>
    <x v="20"/>
    <x v="4"/>
    <s v="West Bengal"/>
    <s v="Durgapur"/>
    <n v="2"/>
    <n v="3465.65"/>
    <n v="0.15"/>
    <n v="4183.8999999999996"/>
    <x v="1"/>
    <x v="1"/>
    <x v="0"/>
    <n v="0.3"/>
    <n v="4.4999999999999998E-2"/>
    <n v="1.35E-2"/>
    <n v="-4183.8864999999996"/>
    <n v="-309917.51851851848"/>
    <n v="2025"/>
    <x v="2"/>
    <n v="9"/>
    <s v="Q3"/>
  </r>
  <r>
    <s v="ORD-02996"/>
    <d v="2025-09-03T00:00:00"/>
    <s v="CUST-2010"/>
    <s v="Ananya Sharma"/>
    <x v="1"/>
    <x v="7"/>
    <x v="0"/>
    <s v="Punjab"/>
    <s v="Amritsar"/>
    <n v="1"/>
    <n v="4531.26"/>
    <n v="0.05"/>
    <n v="3683.05"/>
    <x v="4"/>
    <x v="2"/>
    <x v="0"/>
    <n v="0.05"/>
    <n v="2.5000000000000005E-3"/>
    <n v="1.2500000000000003E-4"/>
    <n v="-3683.0498750000002"/>
    <n v="-29464398.999999993"/>
    <n v="2025"/>
    <x v="2"/>
    <n v="9"/>
    <s v="Q3"/>
  </r>
  <r>
    <s v="ORD-02997"/>
    <d v="2025-10-02T00:00:00"/>
    <s v="CUST-2535"/>
    <s v="Aarav Patel"/>
    <x v="4"/>
    <x v="24"/>
    <x v="0"/>
    <s v="Punjab"/>
    <s v="Amritsar"/>
    <n v="3"/>
    <n v="2406.67"/>
    <n v="0.05"/>
    <n v="4542.33"/>
    <x v="1"/>
    <x v="1"/>
    <x v="2"/>
    <n v="0.15000000000000002"/>
    <n v="7.5000000000000015E-3"/>
    <n v="1.1250000000000003E-3"/>
    <n v="-4542.3288750000002"/>
    <n v="-4037625.6666666656"/>
    <n v="2025"/>
    <x v="10"/>
    <n v="10"/>
    <s v="Q4"/>
  </r>
  <r>
    <s v="ORD-02998"/>
    <d v="2025-02-01T00:00:00"/>
    <s v="CUST-1456"/>
    <s v="Rohan Reddy"/>
    <x v="0"/>
    <x v="4"/>
    <x v="0"/>
    <s v="Uttar Pradesh"/>
    <s v="Kanpur"/>
    <n v="1"/>
    <n v="1245.33"/>
    <n v="0.1"/>
    <n v="830.19"/>
    <x v="2"/>
    <x v="1"/>
    <x v="0"/>
    <n v="0.1"/>
    <n v="1.0000000000000002E-2"/>
    <n v="1.0000000000000002E-3"/>
    <n v="-830.18900000000008"/>
    <n v="-830188.99999999988"/>
    <n v="2025"/>
    <x v="11"/>
    <n v="2"/>
    <s v="Q1"/>
  </r>
  <r>
    <s v="ORD-02999"/>
    <d v="2025-05-17T00:00:00"/>
    <s v="CUST-1609"/>
    <s v="Priya Singh"/>
    <x v="3"/>
    <x v="16"/>
    <x v="4"/>
    <s v="West Bengal"/>
    <s v="Kolkata"/>
    <n v="5"/>
    <n v="29021.45"/>
    <n v="0.2"/>
    <n v="89782.54"/>
    <x v="2"/>
    <x v="0"/>
    <x v="1"/>
    <n v="1"/>
    <n v="0.2"/>
    <n v="0.2"/>
    <n v="-89782.34"/>
    <n v="-448911.69999999995"/>
    <n v="2025"/>
    <x v="6"/>
    <n v="5"/>
    <s v="Q2"/>
  </r>
  <r>
    <s v="ORD-03000"/>
    <d v="2025-01-12T00:00:00"/>
    <s v="CUST-1955"/>
    <s v="Vikram Joshi"/>
    <x v="0"/>
    <x v="5"/>
    <x v="2"/>
    <s v="Maharashtra"/>
    <s v="Nagpur"/>
    <n v="1"/>
    <n v="12886.67"/>
    <n v="0"/>
    <n v="8653.98"/>
    <x v="1"/>
    <x v="2"/>
    <x v="1"/>
    <n v="0"/>
    <n v="0"/>
    <n v="0"/>
    <n v="-8653.98"/>
    <e v="#DIV/0!"/>
    <n v="2025"/>
    <x v="5"/>
    <n v="1"/>
    <s v="Q1"/>
  </r>
  <r>
    <s v="ORD-03001"/>
    <d v="2025-10-29T00:00:00"/>
    <s v="CUST-1093"/>
    <s v="Kiran Gupta"/>
    <x v="0"/>
    <x v="0"/>
    <x v="2"/>
    <s v="Goa"/>
    <s v="Margao"/>
    <n v="2"/>
    <n v="8562.2199999999993"/>
    <n v="0.1"/>
    <n v="12838.51"/>
    <x v="1"/>
    <x v="2"/>
    <x v="1"/>
    <n v="0.2"/>
    <n v="2.0000000000000004E-2"/>
    <n v="4.000000000000001E-3"/>
    <n v="-12838.505999999999"/>
    <n v="-3209626.4999999991"/>
    <n v="2025"/>
    <x v="10"/>
    <n v="10"/>
    <s v="Q4"/>
  </r>
  <r>
    <s v="ORD-03002"/>
    <d v="2025-01-16T00:00:00"/>
    <s v="CUST-1769"/>
    <s v="Isha Singh"/>
    <x v="4"/>
    <x v="19"/>
    <x v="3"/>
    <s v="Andhra Pradesh"/>
    <s v="Vijayawada"/>
    <n v="1"/>
    <n v="4409.82"/>
    <n v="0"/>
    <n v="3256.45"/>
    <x v="4"/>
    <x v="0"/>
    <x v="0"/>
    <n v="0"/>
    <n v="0"/>
    <n v="0"/>
    <n v="-3256.45"/>
    <e v="#DIV/0!"/>
    <n v="2025"/>
    <x v="5"/>
    <n v="1"/>
    <s v="Q1"/>
  </r>
  <r>
    <s v="ORD-03003"/>
    <d v="2025-05-09T00:00:00"/>
    <s v="CUST-1863"/>
    <s v="Sneha Gupta"/>
    <x v="0"/>
    <x v="4"/>
    <x v="2"/>
    <s v="Goa"/>
    <s v="Margao"/>
    <n v="1"/>
    <n v="12287.63"/>
    <n v="0.05"/>
    <n v="8825.23"/>
    <x v="0"/>
    <x v="0"/>
    <x v="0"/>
    <n v="0.05"/>
    <n v="2.5000000000000005E-3"/>
    <n v="1.2500000000000003E-4"/>
    <n v="-8825.2298749999991"/>
    <n v="-70601838.99999997"/>
    <n v="2025"/>
    <x v="6"/>
    <n v="5"/>
    <s v="Q2"/>
  </r>
  <r>
    <s v="ORD-03004"/>
    <d v="2025-03-04T00:00:00"/>
    <s v="CUST-1180"/>
    <s v="Neha Patel"/>
    <x v="4"/>
    <x v="24"/>
    <x v="0"/>
    <s v="Haryana"/>
    <s v="Faridabad"/>
    <n v="3"/>
    <n v="2662.3"/>
    <n v="0.15"/>
    <n v="4926.5"/>
    <x v="1"/>
    <x v="1"/>
    <x v="1"/>
    <n v="0.44999999999999996"/>
    <n v="6.7499999999999991E-2"/>
    <n v="3.0374999999999992E-2"/>
    <n v="-4926.4696249999997"/>
    <n v="-162188.30041152268"/>
    <n v="2025"/>
    <x v="3"/>
    <n v="3"/>
    <s v="Q1"/>
  </r>
  <r>
    <s v="ORD-03005"/>
    <d v="2025-04-19T00:00:00"/>
    <s v="CUST-2059"/>
    <s v="Rahul Joshi"/>
    <x v="0"/>
    <x v="4"/>
    <x v="0"/>
    <s v="Punjab"/>
    <s v="Amritsar"/>
    <n v="2"/>
    <n v="13707.69"/>
    <n v="0.05"/>
    <n v="20251.55"/>
    <x v="3"/>
    <x v="1"/>
    <x v="0"/>
    <n v="0.1"/>
    <n v="5.000000000000001E-3"/>
    <n v="5.0000000000000012E-4"/>
    <n v="-20251.549500000001"/>
    <n v="-40503098.999999993"/>
    <n v="2025"/>
    <x v="0"/>
    <n v="4"/>
    <s v="Q2"/>
  </r>
  <r>
    <s v="ORD-03006"/>
    <d v="2025-01-21T00:00:00"/>
    <s v="CUST-2320"/>
    <s v="Isha Sharma"/>
    <x v="4"/>
    <x v="24"/>
    <x v="2"/>
    <s v="Gujarat"/>
    <s v="Surat"/>
    <n v="4"/>
    <n v="1801.47"/>
    <n v="0"/>
    <n v="5992.68"/>
    <x v="1"/>
    <x v="1"/>
    <x v="2"/>
    <n v="0"/>
    <n v="0"/>
    <n v="0"/>
    <n v="-5992.68"/>
    <e v="#DIV/0!"/>
    <n v="2025"/>
    <x v="5"/>
    <n v="1"/>
    <s v="Q1"/>
  </r>
  <r>
    <s v="ORD-03007"/>
    <d v="2025-06-07T00:00:00"/>
    <s v="CUST-1428"/>
    <s v="Meera Kumar"/>
    <x v="3"/>
    <x v="14"/>
    <x v="3"/>
    <s v="Karnataka"/>
    <s v="Bengaluru"/>
    <n v="2"/>
    <n v="26630.16"/>
    <n v="0.05"/>
    <n v="35780.25"/>
    <x v="4"/>
    <x v="2"/>
    <x v="1"/>
    <n v="0.1"/>
    <n v="5.000000000000001E-3"/>
    <n v="5.0000000000000012E-4"/>
    <n v="-35780.249499999998"/>
    <n v="-71560498.999999985"/>
    <n v="2025"/>
    <x v="9"/>
    <n v="6"/>
    <s v="Q2"/>
  </r>
  <r>
    <s v="ORD-03008"/>
    <d v="2025-09-26T00:00:00"/>
    <s v="CUST-2319"/>
    <s v="Neha Patel"/>
    <x v="4"/>
    <x v="15"/>
    <x v="2"/>
    <s v="Rajasthan"/>
    <s v="Jaipur"/>
    <n v="4"/>
    <n v="6076.07"/>
    <n v="0.1"/>
    <n v="15292.79"/>
    <x v="1"/>
    <x v="1"/>
    <x v="0"/>
    <n v="0.4"/>
    <n v="4.0000000000000008E-2"/>
    <n v="1.6000000000000004E-2"/>
    <n v="-15292.774000000001"/>
    <n v="-955798.37499999988"/>
    <n v="2025"/>
    <x v="2"/>
    <n v="9"/>
    <s v="Q3"/>
  </r>
  <r>
    <s v="ORD-03009"/>
    <d v="2025-06-11T00:00:00"/>
    <s v="CUST-1532"/>
    <s v="Meera Gupta"/>
    <x v="4"/>
    <x v="15"/>
    <x v="0"/>
    <s v="Uttar Pradesh"/>
    <s v="Lucknow"/>
    <n v="5"/>
    <n v="7541.14"/>
    <n v="0.05"/>
    <n v="30701.41"/>
    <x v="0"/>
    <x v="1"/>
    <x v="0"/>
    <n v="0.25"/>
    <n v="1.2500000000000001E-2"/>
    <n v="3.1250000000000002E-3"/>
    <n v="-30701.406875000001"/>
    <n v="-9824450.1999999993"/>
    <n v="2025"/>
    <x v="9"/>
    <n v="6"/>
    <s v="Q2"/>
  </r>
  <r>
    <s v="ORD-03010"/>
    <d v="2025-09-17T00:00:00"/>
    <s v="CUST-2377"/>
    <s v="Aarav Gupta"/>
    <x v="4"/>
    <x v="22"/>
    <x v="0"/>
    <s v="Punjab"/>
    <s v="Amritsar"/>
    <n v="2"/>
    <n v="7228.01"/>
    <n v="0"/>
    <n v="12718.55"/>
    <x v="1"/>
    <x v="1"/>
    <x v="1"/>
    <n v="0"/>
    <n v="0"/>
    <n v="0"/>
    <n v="-12718.55"/>
    <e v="#DIV/0!"/>
    <n v="2025"/>
    <x v="2"/>
    <n v="9"/>
    <s v="Q3"/>
  </r>
  <r>
    <s v="ORD-03011"/>
    <d v="2025-04-12T00:00:00"/>
    <s v="CUST-1215"/>
    <s v="Kiran Gupta"/>
    <x v="3"/>
    <x v="14"/>
    <x v="4"/>
    <s v="Odisha"/>
    <s v="Bhubaneswar"/>
    <n v="2"/>
    <n v="47327.040000000001"/>
    <n v="0.05"/>
    <n v="61077.37"/>
    <x v="1"/>
    <x v="1"/>
    <x v="1"/>
    <n v="0.1"/>
    <n v="5.000000000000001E-3"/>
    <n v="5.0000000000000012E-4"/>
    <n v="-61077.369500000001"/>
    <n v="-122154738.99999997"/>
    <n v="2025"/>
    <x v="0"/>
    <n v="4"/>
    <s v="Q2"/>
  </r>
  <r>
    <s v="ORD-03012"/>
    <d v="2025-08-11T00:00:00"/>
    <s v="CUST-2077"/>
    <s v="Vikram Patel"/>
    <x v="3"/>
    <x v="3"/>
    <x v="0"/>
    <s v="Punjab"/>
    <s v="Ludhiana"/>
    <n v="3"/>
    <n v="24302.62"/>
    <n v="0.15"/>
    <n v="41919.68"/>
    <x v="2"/>
    <x v="1"/>
    <x v="2"/>
    <n v="0.44999999999999996"/>
    <n v="6.7499999999999991E-2"/>
    <n v="3.0374999999999992E-2"/>
    <n v="-41919.649624999998"/>
    <n v="-1380070.7695473253"/>
    <n v="2025"/>
    <x v="7"/>
    <n v="8"/>
    <s v="Q3"/>
  </r>
  <r>
    <s v="ORD-03013"/>
    <d v="2025-02-28T00:00:00"/>
    <s v="CUST-2164"/>
    <s v="Neha Gupta"/>
    <x v="2"/>
    <x v="20"/>
    <x v="0"/>
    <s v="Haryana"/>
    <s v="Faridabad"/>
    <n v="1"/>
    <n v="1207.21"/>
    <n v="0.1"/>
    <n v="715.43"/>
    <x v="1"/>
    <x v="2"/>
    <x v="2"/>
    <n v="0.1"/>
    <n v="1.0000000000000002E-2"/>
    <n v="1.0000000000000002E-3"/>
    <n v="-715.42899999999997"/>
    <n v="-715428.99999999977"/>
    <n v="2025"/>
    <x v="11"/>
    <n v="2"/>
    <s v="Q1"/>
  </r>
  <r>
    <s v="ORD-03014"/>
    <d v="2025-09-04T00:00:00"/>
    <s v="CUST-1448"/>
    <s v="Vikram Verma"/>
    <x v="3"/>
    <x v="16"/>
    <x v="3"/>
    <s v="Andhra Pradesh"/>
    <s v="Vijayawada"/>
    <n v="3"/>
    <n v="15268.97"/>
    <n v="0.1"/>
    <n v="28698.31"/>
    <x v="1"/>
    <x v="1"/>
    <x v="1"/>
    <n v="0.30000000000000004"/>
    <n v="3.0000000000000006E-2"/>
    <n v="9.0000000000000028E-3"/>
    <n v="-28698.301000000003"/>
    <n v="-3188700.1111111105"/>
    <n v="2025"/>
    <x v="2"/>
    <n v="9"/>
    <s v="Q3"/>
  </r>
  <r>
    <s v="ORD-03015"/>
    <d v="2025-05-08T00:00:00"/>
    <s v="CUST-1681"/>
    <s v="Neha Gupta"/>
    <x v="3"/>
    <x v="16"/>
    <x v="3"/>
    <s v="Karnataka"/>
    <s v="Mysuru"/>
    <n v="2"/>
    <n v="56416.95"/>
    <n v="0.1"/>
    <n v="76066.960000000006"/>
    <x v="3"/>
    <x v="0"/>
    <x v="1"/>
    <n v="0.2"/>
    <n v="2.0000000000000004E-2"/>
    <n v="4.000000000000001E-3"/>
    <n v="-76066.956000000006"/>
    <n v="-19016738.999999996"/>
    <n v="2025"/>
    <x v="6"/>
    <n v="5"/>
    <s v="Q2"/>
  </r>
  <r>
    <s v="ORD-03016"/>
    <d v="2025-10-10T00:00:00"/>
    <s v="CUST-1879"/>
    <s v="Isha Nair"/>
    <x v="3"/>
    <x v="18"/>
    <x v="2"/>
    <s v="Gujarat"/>
    <s v="Surat"/>
    <n v="2"/>
    <n v="55940.54"/>
    <n v="0"/>
    <n v="69507.210000000006"/>
    <x v="2"/>
    <x v="0"/>
    <x v="1"/>
    <n v="0"/>
    <n v="0"/>
    <n v="0"/>
    <n v="-69507.210000000006"/>
    <e v="#DIV/0!"/>
    <n v="2025"/>
    <x v="10"/>
    <n v="10"/>
    <s v="Q4"/>
  </r>
  <r>
    <s v="ORD-03017"/>
    <d v="2025-11-21T00:00:00"/>
    <s v="CUST-1026"/>
    <s v="Neha Sharma"/>
    <x v="0"/>
    <x v="11"/>
    <x v="2"/>
    <s v="Rajasthan"/>
    <s v="Jaipur"/>
    <n v="1"/>
    <n v="17162"/>
    <n v="0.1"/>
    <n v="10544.18"/>
    <x v="3"/>
    <x v="1"/>
    <x v="2"/>
    <n v="0.1"/>
    <n v="1.0000000000000002E-2"/>
    <n v="1.0000000000000002E-3"/>
    <n v="-10544.179"/>
    <n v="-10544178.999999998"/>
    <n v="2025"/>
    <x v="8"/>
    <n v="11"/>
    <s v="Q4"/>
  </r>
  <r>
    <s v="ORD-03018"/>
    <d v="2025-01-25T00:00:00"/>
    <s v="CUST-2574"/>
    <s v="Priya Sharma"/>
    <x v="2"/>
    <x v="20"/>
    <x v="4"/>
    <s v="Jharkhand"/>
    <s v="Ranchi"/>
    <n v="3"/>
    <n v="901.53"/>
    <n v="0.05"/>
    <n v="2166.54"/>
    <x v="0"/>
    <x v="1"/>
    <x v="1"/>
    <n v="0.15000000000000002"/>
    <n v="7.5000000000000015E-3"/>
    <n v="1.1250000000000003E-3"/>
    <n v="-2166.5388750000002"/>
    <n v="-1925812.3333333328"/>
    <n v="2025"/>
    <x v="5"/>
    <n v="1"/>
    <s v="Q1"/>
  </r>
  <r>
    <s v="ORD-03019"/>
    <d v="2025-05-11T00:00:00"/>
    <s v="CUST-1645"/>
    <s v="Vikram Kumar"/>
    <x v="3"/>
    <x v="18"/>
    <x v="3"/>
    <s v="Andhra Pradesh"/>
    <s v="Vijayawada"/>
    <n v="1"/>
    <n v="35587.379999999997"/>
    <n v="0"/>
    <n v="23210.17"/>
    <x v="3"/>
    <x v="1"/>
    <x v="2"/>
    <n v="0"/>
    <n v="0"/>
    <n v="0"/>
    <n v="-23210.17"/>
    <e v="#DIV/0!"/>
    <n v="2025"/>
    <x v="6"/>
    <n v="5"/>
    <s v="Q2"/>
  </r>
  <r>
    <s v="ORD-03020"/>
    <d v="2025-12-19T00:00:00"/>
    <s v="CUST-2312"/>
    <s v="Kiran Sharma"/>
    <x v="3"/>
    <x v="18"/>
    <x v="3"/>
    <s v="Karnataka"/>
    <s v="Bengaluru"/>
    <n v="3"/>
    <n v="42691.37"/>
    <n v="0"/>
    <n v="107309.49"/>
    <x v="2"/>
    <x v="2"/>
    <x v="1"/>
    <n v="0"/>
    <n v="0"/>
    <n v="0"/>
    <n v="-107309.49"/>
    <e v="#DIV/0!"/>
    <n v="2025"/>
    <x v="1"/>
    <n v="12"/>
    <s v="Q4"/>
  </r>
  <r>
    <s v="ORD-03021"/>
    <d v="2025-07-15T00:00:00"/>
    <s v="CUST-1197"/>
    <s v="Vikram Nair"/>
    <x v="0"/>
    <x v="5"/>
    <x v="2"/>
    <s v="Maharashtra"/>
    <s v="Mumbai"/>
    <n v="2"/>
    <n v="12994.37"/>
    <n v="0.1"/>
    <n v="17907.2"/>
    <x v="3"/>
    <x v="1"/>
    <x v="0"/>
    <n v="0.2"/>
    <n v="2.0000000000000004E-2"/>
    <n v="4.000000000000001E-3"/>
    <n v="-17907.196"/>
    <n v="-4476798.9999999991"/>
    <n v="2025"/>
    <x v="4"/>
    <n v="7"/>
    <s v="Q3"/>
  </r>
  <r>
    <s v="ORD-03022"/>
    <d v="2025-10-08T00:00:00"/>
    <s v="CUST-1112"/>
    <s v="Meera Nair"/>
    <x v="2"/>
    <x v="10"/>
    <x v="0"/>
    <s v="Haryana"/>
    <s v="Faridabad"/>
    <n v="1"/>
    <n v="4649.5"/>
    <n v="0"/>
    <n v="3203.34"/>
    <x v="2"/>
    <x v="1"/>
    <x v="1"/>
    <n v="0"/>
    <n v="0"/>
    <n v="0"/>
    <n v="-3203.34"/>
    <e v="#DIV/0!"/>
    <n v="2025"/>
    <x v="10"/>
    <n v="10"/>
    <s v="Q4"/>
  </r>
  <r>
    <s v="ORD-03023"/>
    <d v="2025-06-03T00:00:00"/>
    <s v="CUST-2495"/>
    <s v="Neha Rao"/>
    <x v="3"/>
    <x v="14"/>
    <x v="3"/>
    <s v="Telangana"/>
    <s v="Hyderabad"/>
    <n v="4"/>
    <n v="50395.72"/>
    <n v="0.05"/>
    <n v="141439.01999999999"/>
    <x v="0"/>
    <x v="1"/>
    <x v="2"/>
    <n v="0.2"/>
    <n v="1.0000000000000002E-2"/>
    <n v="2.0000000000000005E-3"/>
    <n v="-141439.01799999998"/>
    <n v="-70719508.99999997"/>
    <n v="2025"/>
    <x v="9"/>
    <n v="6"/>
    <s v="Q2"/>
  </r>
  <r>
    <s v="ORD-03024"/>
    <d v="2025-05-13T00:00:00"/>
    <s v="CUST-2393"/>
    <s v="Kiran Reddy"/>
    <x v="0"/>
    <x v="6"/>
    <x v="2"/>
    <s v="Maharashtra"/>
    <s v="Mumbai"/>
    <n v="3"/>
    <n v="6918.86"/>
    <n v="0.05"/>
    <n v="13101.7"/>
    <x v="1"/>
    <x v="1"/>
    <x v="0"/>
    <n v="0.15000000000000002"/>
    <n v="7.5000000000000015E-3"/>
    <n v="1.1250000000000003E-3"/>
    <n v="-13101.698875"/>
    <n v="-11645954.555555552"/>
    <n v="2025"/>
    <x v="6"/>
    <n v="5"/>
    <s v="Q2"/>
  </r>
  <r>
    <s v="ORD-03025"/>
    <d v="2025-08-15T00:00:00"/>
    <s v="CUST-1382"/>
    <s v="Arjun Kumar"/>
    <x v="4"/>
    <x v="22"/>
    <x v="3"/>
    <s v="Karnataka"/>
    <s v="Bengaluru"/>
    <n v="5"/>
    <n v="2025.18"/>
    <n v="0"/>
    <n v="7847.24"/>
    <x v="0"/>
    <x v="1"/>
    <x v="2"/>
    <n v="0"/>
    <n v="0"/>
    <n v="0"/>
    <n v="-7847.24"/>
    <e v="#DIV/0!"/>
    <n v="2025"/>
    <x v="7"/>
    <n v="8"/>
    <s v="Q3"/>
  </r>
  <r>
    <s v="ORD-03026"/>
    <d v="2025-07-08T00:00:00"/>
    <s v="CUST-2052"/>
    <s v="Sneha Kumar"/>
    <x v="4"/>
    <x v="22"/>
    <x v="4"/>
    <s v="Odisha"/>
    <s v="Bhubaneswar"/>
    <n v="1"/>
    <n v="2238.96"/>
    <n v="0.05"/>
    <n v="1363.95"/>
    <x v="0"/>
    <x v="1"/>
    <x v="0"/>
    <n v="0.05"/>
    <n v="2.5000000000000005E-3"/>
    <n v="1.2500000000000003E-4"/>
    <n v="-1363.949875"/>
    <n v="-10911598.999999998"/>
    <n v="2025"/>
    <x v="4"/>
    <n v="7"/>
    <s v="Q3"/>
  </r>
  <r>
    <s v="ORD-03027"/>
    <d v="2025-09-22T00:00:00"/>
    <s v="CUST-2171"/>
    <s v="Kiran Joshi"/>
    <x v="4"/>
    <x v="15"/>
    <x v="0"/>
    <s v="Punjab"/>
    <s v="Amritsar"/>
    <n v="2"/>
    <n v="601.82000000000005"/>
    <n v="0.1"/>
    <n v="843.73"/>
    <x v="3"/>
    <x v="0"/>
    <x v="1"/>
    <n v="0.2"/>
    <n v="2.0000000000000004E-2"/>
    <n v="4.000000000000001E-3"/>
    <n v="-843.726"/>
    <n v="-210931.49999999994"/>
    <n v="2025"/>
    <x v="2"/>
    <n v="9"/>
    <s v="Q3"/>
  </r>
  <r>
    <s v="ORD-03028"/>
    <d v="2025-05-14T00:00:00"/>
    <s v="CUST-2334"/>
    <s v="Rohan Singh"/>
    <x v="4"/>
    <x v="15"/>
    <x v="2"/>
    <s v="Rajasthan"/>
    <s v="Jaipur"/>
    <n v="2"/>
    <n v="3477.74"/>
    <n v="0"/>
    <n v="5171.46"/>
    <x v="3"/>
    <x v="1"/>
    <x v="1"/>
    <n v="0"/>
    <n v="0"/>
    <n v="0"/>
    <n v="-5171.46"/>
    <e v="#DIV/0!"/>
    <n v="2025"/>
    <x v="6"/>
    <n v="5"/>
    <s v="Q2"/>
  </r>
  <r>
    <s v="ORD-03029"/>
    <d v="2025-07-30T00:00:00"/>
    <s v="CUST-1378"/>
    <s v="Vikram Singh"/>
    <x v="0"/>
    <x v="6"/>
    <x v="0"/>
    <s v="Haryana"/>
    <s v="Faridabad"/>
    <n v="2"/>
    <n v="2287.17"/>
    <n v="0"/>
    <n v="2837.44"/>
    <x v="3"/>
    <x v="1"/>
    <x v="1"/>
    <n v="0"/>
    <n v="0"/>
    <n v="0"/>
    <n v="-2837.44"/>
    <e v="#DIV/0!"/>
    <n v="2025"/>
    <x v="4"/>
    <n v="7"/>
    <s v="Q3"/>
  </r>
  <r>
    <s v="ORD-03030"/>
    <d v="2025-03-01T00:00:00"/>
    <s v="CUST-2105"/>
    <s v="Kiran Gupta"/>
    <x v="2"/>
    <x v="23"/>
    <x v="2"/>
    <s v="Rajasthan"/>
    <s v="Jaipur"/>
    <n v="1"/>
    <n v="2521.83"/>
    <n v="0.1"/>
    <n v="1955.41"/>
    <x v="0"/>
    <x v="1"/>
    <x v="2"/>
    <n v="0.1"/>
    <n v="1.0000000000000002E-2"/>
    <n v="1.0000000000000002E-3"/>
    <n v="-1955.4090000000001"/>
    <n v="-1955408.9999999995"/>
    <n v="2025"/>
    <x v="3"/>
    <n v="3"/>
    <s v="Q1"/>
  </r>
  <r>
    <s v="ORD-03031"/>
    <d v="2025-12-30T00:00:00"/>
    <s v="CUST-2039"/>
    <s v="Rohan Patel"/>
    <x v="0"/>
    <x v="5"/>
    <x v="0"/>
    <s v="Delhi"/>
    <s v="Delhi"/>
    <n v="1"/>
    <n v="11568.03"/>
    <n v="0.1"/>
    <n v="6535.16"/>
    <x v="1"/>
    <x v="1"/>
    <x v="0"/>
    <n v="0.1"/>
    <n v="1.0000000000000002E-2"/>
    <n v="1.0000000000000002E-3"/>
    <n v="-6535.1589999999997"/>
    <n v="-6535158.9999999981"/>
    <n v="2025"/>
    <x v="1"/>
    <n v="12"/>
    <s v="Q4"/>
  </r>
  <r>
    <s v="ORD-03032"/>
    <d v="2025-12-30T00:00:00"/>
    <s v="CUST-1781"/>
    <s v="Aarav Rao"/>
    <x v="2"/>
    <x v="20"/>
    <x v="1"/>
    <s v="Madhya Pradesh"/>
    <s v="Bhopal"/>
    <n v="4"/>
    <n v="6303.56"/>
    <n v="0.1"/>
    <n v="19095.490000000002"/>
    <x v="4"/>
    <x v="1"/>
    <x v="1"/>
    <n v="0.4"/>
    <n v="4.0000000000000008E-2"/>
    <n v="1.6000000000000004E-2"/>
    <n v="-19095.474000000002"/>
    <n v="-1193467.1249999998"/>
    <n v="2025"/>
    <x v="1"/>
    <n v="12"/>
    <s v="Q4"/>
  </r>
  <r>
    <s v="ORD-03033"/>
    <d v="2025-08-01T00:00:00"/>
    <s v="CUST-2239"/>
    <s v="Kiran Sharma"/>
    <x v="0"/>
    <x v="6"/>
    <x v="3"/>
    <s v="Andhra Pradesh"/>
    <s v="Visakhapatnam"/>
    <n v="1"/>
    <n v="15225.17"/>
    <n v="0"/>
    <n v="10449.24"/>
    <x v="0"/>
    <x v="2"/>
    <x v="2"/>
    <n v="0"/>
    <n v="0"/>
    <n v="0"/>
    <n v="-10449.24"/>
    <e v="#DIV/0!"/>
    <n v="2025"/>
    <x v="7"/>
    <n v="8"/>
    <s v="Q3"/>
  </r>
  <r>
    <s v="ORD-03034"/>
    <d v="2025-08-04T00:00:00"/>
    <s v="CUST-1023"/>
    <s v="Vikram Sharma"/>
    <x v="2"/>
    <x v="10"/>
    <x v="4"/>
    <s v="Bihar"/>
    <s v="Patna"/>
    <n v="4"/>
    <n v="2067.65"/>
    <n v="0.1"/>
    <n v="6515.61"/>
    <x v="1"/>
    <x v="2"/>
    <x v="1"/>
    <n v="0.4"/>
    <n v="4.0000000000000008E-2"/>
    <n v="1.6000000000000004E-2"/>
    <n v="-6515.5940000000001"/>
    <n v="-407224.62499999988"/>
    <n v="2025"/>
    <x v="7"/>
    <n v="8"/>
    <s v="Q3"/>
  </r>
  <r>
    <s v="ORD-03035"/>
    <d v="2025-08-14T00:00:00"/>
    <s v="CUST-1336"/>
    <s v="Sneha Patel"/>
    <x v="2"/>
    <x v="10"/>
    <x v="2"/>
    <s v="Gujarat"/>
    <s v="Surat"/>
    <n v="1"/>
    <n v="1284.95"/>
    <n v="0.05"/>
    <n v="1074.1300000000001"/>
    <x v="0"/>
    <x v="0"/>
    <x v="1"/>
    <n v="0.05"/>
    <n v="2.5000000000000005E-3"/>
    <n v="1.2500000000000003E-4"/>
    <n v="-1074.1298750000001"/>
    <n v="-8593038.9999999981"/>
    <n v="2025"/>
    <x v="7"/>
    <n v="8"/>
    <s v="Q3"/>
  </r>
  <r>
    <s v="ORD-03036"/>
    <d v="2025-05-11T00:00:00"/>
    <s v="CUST-2214"/>
    <s v="Ananya Sharma"/>
    <x v="3"/>
    <x v="13"/>
    <x v="0"/>
    <s v="Delhi"/>
    <s v="New Delhi"/>
    <n v="5"/>
    <n v="13760.09"/>
    <n v="0.1"/>
    <n v="42147.040000000001"/>
    <x v="2"/>
    <x v="0"/>
    <x v="1"/>
    <n v="0.5"/>
    <n v="0.05"/>
    <n v="2.5000000000000001E-2"/>
    <n v="-42147.014999999999"/>
    <n v="-1685880.5999999999"/>
    <n v="2025"/>
    <x v="6"/>
    <n v="5"/>
    <s v="Q2"/>
  </r>
  <r>
    <s v="ORD-03037"/>
    <d v="2025-03-17T00:00:00"/>
    <s v="CUST-1281"/>
    <s v="Neha Sharma"/>
    <x v="1"/>
    <x v="17"/>
    <x v="3"/>
    <s v="Tamil Nadu"/>
    <s v="Chennai"/>
    <n v="2"/>
    <n v="4862.1899999999996"/>
    <n v="0"/>
    <n v="6666.57"/>
    <x v="2"/>
    <x v="1"/>
    <x v="2"/>
    <n v="0"/>
    <n v="0"/>
    <n v="0"/>
    <n v="-6666.57"/>
    <e v="#DIV/0!"/>
    <n v="2025"/>
    <x v="3"/>
    <n v="3"/>
    <s v="Q1"/>
  </r>
  <r>
    <s v="ORD-03038"/>
    <d v="2025-10-13T00:00:00"/>
    <s v="CUST-1160"/>
    <s v="Vikram Patel"/>
    <x v="3"/>
    <x v="14"/>
    <x v="1"/>
    <s v="Chhattisgarh"/>
    <s v="Raipur"/>
    <n v="3"/>
    <n v="36391.629999999997"/>
    <n v="0"/>
    <n v="91760.97"/>
    <x v="1"/>
    <x v="1"/>
    <x v="0"/>
    <n v="0"/>
    <n v="0"/>
    <n v="0"/>
    <n v="-91760.97"/>
    <e v="#DIV/0!"/>
    <n v="2025"/>
    <x v="10"/>
    <n v="10"/>
    <s v="Q4"/>
  </r>
  <r>
    <s v="ORD-03039"/>
    <d v="2025-10-04T00:00:00"/>
    <s v="CUST-2409"/>
    <s v="Aarav Nair"/>
    <x v="3"/>
    <x v="3"/>
    <x v="3"/>
    <s v="Karnataka"/>
    <s v="Mysuru"/>
    <n v="1"/>
    <n v="13088.89"/>
    <n v="0.1"/>
    <n v="7734.24"/>
    <x v="1"/>
    <x v="1"/>
    <x v="0"/>
    <n v="0.1"/>
    <n v="1.0000000000000002E-2"/>
    <n v="1.0000000000000002E-3"/>
    <n v="-7734.2389999999996"/>
    <n v="-7734238.9999999981"/>
    <n v="2025"/>
    <x v="10"/>
    <n v="10"/>
    <s v="Q4"/>
  </r>
  <r>
    <s v="ORD-03040"/>
    <d v="2025-06-05T00:00:00"/>
    <s v="CUST-1284"/>
    <s v="Arjun Singh"/>
    <x v="3"/>
    <x v="3"/>
    <x v="2"/>
    <s v="Goa"/>
    <s v="Panaji"/>
    <n v="4"/>
    <n v="54887.38"/>
    <n v="0"/>
    <n v="136313.53"/>
    <x v="1"/>
    <x v="1"/>
    <x v="2"/>
    <n v="0"/>
    <n v="0"/>
    <n v="0"/>
    <n v="-136313.53"/>
    <e v="#DIV/0!"/>
    <n v="2025"/>
    <x v="9"/>
    <n v="6"/>
    <s v="Q2"/>
  </r>
  <r>
    <s v="ORD-03041"/>
    <d v="2025-09-05T00:00:00"/>
    <s v="CUST-1091"/>
    <s v="Vikram Kumar"/>
    <x v="0"/>
    <x v="11"/>
    <x v="0"/>
    <s v="Uttar Pradesh"/>
    <s v="Lucknow"/>
    <n v="2"/>
    <n v="7536.81"/>
    <n v="0"/>
    <n v="11814.32"/>
    <x v="2"/>
    <x v="1"/>
    <x v="0"/>
    <n v="0"/>
    <n v="0"/>
    <n v="0"/>
    <n v="-11814.32"/>
    <e v="#DIV/0!"/>
    <n v="2025"/>
    <x v="2"/>
    <n v="9"/>
    <s v="Q3"/>
  </r>
  <r>
    <s v="ORD-03042"/>
    <d v="2025-08-06T00:00:00"/>
    <s v="CUST-1493"/>
    <s v="Meera Rao"/>
    <x v="3"/>
    <x v="16"/>
    <x v="2"/>
    <s v="Rajasthan"/>
    <s v="Jaipur"/>
    <n v="2"/>
    <n v="58600.61"/>
    <n v="0.1"/>
    <n v="72855.61"/>
    <x v="2"/>
    <x v="1"/>
    <x v="2"/>
    <n v="0.2"/>
    <n v="2.0000000000000004E-2"/>
    <n v="4.000000000000001E-3"/>
    <n v="-72855.606"/>
    <n v="-18213901.499999996"/>
    <n v="2025"/>
    <x v="7"/>
    <n v="8"/>
    <s v="Q3"/>
  </r>
  <r>
    <s v="ORD-03043"/>
    <d v="2025-07-09T00:00:00"/>
    <s v="CUST-1484"/>
    <s v="Aarav Reddy"/>
    <x v="4"/>
    <x v="15"/>
    <x v="0"/>
    <s v="Delhi"/>
    <s v="New Delhi"/>
    <n v="1"/>
    <n v="2715.76"/>
    <n v="0.05"/>
    <n v="1846.98"/>
    <x v="0"/>
    <x v="2"/>
    <x v="1"/>
    <n v="0.05"/>
    <n v="2.5000000000000005E-3"/>
    <n v="1.2500000000000003E-4"/>
    <n v="-1846.979875"/>
    <n v="-14775838.999999996"/>
    <n v="2025"/>
    <x v="4"/>
    <n v="7"/>
    <s v="Q3"/>
  </r>
  <r>
    <s v="ORD-03044"/>
    <d v="2025-06-12T00:00:00"/>
    <s v="CUST-1140"/>
    <s v="Ananya Verma"/>
    <x v="0"/>
    <x v="0"/>
    <x v="2"/>
    <s v="Maharashtra"/>
    <s v="Pune"/>
    <n v="2"/>
    <n v="7502.74"/>
    <n v="0.1"/>
    <n v="9944.3799999999992"/>
    <x v="0"/>
    <x v="2"/>
    <x v="0"/>
    <n v="0.2"/>
    <n v="2.0000000000000004E-2"/>
    <n v="4.000000000000001E-3"/>
    <n v="-9944.3759999999984"/>
    <n v="-2486093.9999999991"/>
    <n v="2025"/>
    <x v="9"/>
    <n v="6"/>
    <s v="Q2"/>
  </r>
  <r>
    <s v="ORD-03045"/>
    <d v="2025-06-29T00:00:00"/>
    <s v="CUST-2487"/>
    <s v="Kiran Joshi"/>
    <x v="0"/>
    <x v="0"/>
    <x v="3"/>
    <s v="Tamil Nadu"/>
    <s v="Chennai"/>
    <n v="3"/>
    <n v="9435.6"/>
    <n v="0.1"/>
    <n v="17556.080000000002"/>
    <x v="4"/>
    <x v="1"/>
    <x v="1"/>
    <n v="0.30000000000000004"/>
    <n v="3.0000000000000006E-2"/>
    <n v="9.0000000000000028E-3"/>
    <n v="-17556.071000000004"/>
    <n v="-1950674.5555555553"/>
    <n v="2025"/>
    <x v="9"/>
    <n v="6"/>
    <s v="Q2"/>
  </r>
  <r>
    <s v="ORD-03046"/>
    <d v="2025-02-03T00:00:00"/>
    <s v="CUST-2044"/>
    <s v="Rohan Sharma"/>
    <x v="0"/>
    <x v="11"/>
    <x v="3"/>
    <s v="Tamil Nadu"/>
    <s v="Chennai"/>
    <n v="1"/>
    <n v="16142.25"/>
    <n v="0.05"/>
    <n v="9981.06"/>
    <x v="3"/>
    <x v="2"/>
    <x v="0"/>
    <n v="0.05"/>
    <n v="2.5000000000000005E-3"/>
    <n v="1.2500000000000003E-4"/>
    <n v="-9981.059874999999"/>
    <n v="-79848478.99999997"/>
    <n v="2025"/>
    <x v="11"/>
    <n v="2"/>
    <s v="Q1"/>
  </r>
  <r>
    <s v="ORD-03047"/>
    <d v="2025-02-10T00:00:00"/>
    <s v="CUST-2363"/>
    <s v="Neha Kumar"/>
    <x v="2"/>
    <x v="20"/>
    <x v="0"/>
    <s v="Haryana"/>
    <s v="Gurugram"/>
    <n v="2"/>
    <n v="6133.8"/>
    <n v="0.05"/>
    <n v="9370.34"/>
    <x v="2"/>
    <x v="1"/>
    <x v="0"/>
    <n v="0.1"/>
    <n v="5.000000000000001E-3"/>
    <n v="5.0000000000000012E-4"/>
    <n v="-9370.3395"/>
    <n v="-18740678.999999996"/>
    <n v="2025"/>
    <x v="11"/>
    <n v="2"/>
    <s v="Q1"/>
  </r>
  <r>
    <s v="ORD-03048"/>
    <d v="2025-11-03T00:00:00"/>
    <s v="CUST-2434"/>
    <s v="Meera Verma"/>
    <x v="1"/>
    <x v="9"/>
    <x v="4"/>
    <s v="West Bengal"/>
    <s v="Durgapur"/>
    <n v="1"/>
    <n v="2978.19"/>
    <n v="0.15"/>
    <n v="1893.95"/>
    <x v="1"/>
    <x v="0"/>
    <x v="1"/>
    <n v="0.15"/>
    <n v="2.2499999999999999E-2"/>
    <n v="3.375E-3"/>
    <n v="-1893.946625"/>
    <n v="-561169.37037037034"/>
    <n v="2025"/>
    <x v="8"/>
    <n v="11"/>
    <s v="Q4"/>
  </r>
  <r>
    <s v="ORD-03049"/>
    <d v="2025-12-04T00:00:00"/>
    <s v="CUST-1939"/>
    <s v="Kiran Joshi"/>
    <x v="2"/>
    <x v="8"/>
    <x v="3"/>
    <s v="Andhra Pradesh"/>
    <s v="Vijayawada"/>
    <n v="4"/>
    <n v="1863.72"/>
    <n v="0.05"/>
    <n v="5806.36"/>
    <x v="0"/>
    <x v="1"/>
    <x v="1"/>
    <n v="0.2"/>
    <n v="1.0000000000000002E-2"/>
    <n v="2.0000000000000005E-3"/>
    <n v="-5806.3579999999993"/>
    <n v="-2903178.9999999991"/>
    <n v="2025"/>
    <x v="1"/>
    <n v="12"/>
    <s v="Q4"/>
  </r>
  <r>
    <s v="ORD-03050"/>
    <d v="2025-11-10T00:00:00"/>
    <s v="CUST-1434"/>
    <s v="Ananya Kumar"/>
    <x v="1"/>
    <x v="7"/>
    <x v="3"/>
    <s v="Telangana"/>
    <s v="Warangal"/>
    <n v="5"/>
    <n v="2165.9499999999998"/>
    <n v="0.1"/>
    <n v="8340.98"/>
    <x v="2"/>
    <x v="1"/>
    <x v="0"/>
    <n v="0.5"/>
    <n v="0.05"/>
    <n v="2.5000000000000001E-2"/>
    <n v="-8340.9549999999999"/>
    <n v="-333638.19999999995"/>
    <n v="2025"/>
    <x v="8"/>
    <n v="11"/>
    <s v="Q4"/>
  </r>
  <r>
    <s v="ORD-03051"/>
    <d v="2025-03-16T00:00:00"/>
    <s v="CUST-2226"/>
    <s v="Vikram Rao"/>
    <x v="4"/>
    <x v="15"/>
    <x v="2"/>
    <s v="Gujarat"/>
    <s v="Surat"/>
    <n v="1"/>
    <n v="8792.8799999999992"/>
    <n v="0.05"/>
    <n v="5670.23"/>
    <x v="2"/>
    <x v="2"/>
    <x v="2"/>
    <n v="0.05"/>
    <n v="2.5000000000000005E-3"/>
    <n v="1.2500000000000003E-4"/>
    <n v="-5670.229875"/>
    <n v="-45361838.999999993"/>
    <n v="2025"/>
    <x v="3"/>
    <n v="3"/>
    <s v="Q1"/>
  </r>
  <r>
    <s v="ORD-03052"/>
    <d v="2025-10-06T00:00:00"/>
    <s v="CUST-1924"/>
    <s v="Vikram Patel"/>
    <x v="4"/>
    <x v="19"/>
    <x v="0"/>
    <s v="Uttar Pradesh"/>
    <s v="Noida"/>
    <n v="1"/>
    <n v="5666.07"/>
    <n v="0.15"/>
    <n v="4106.62"/>
    <x v="3"/>
    <x v="1"/>
    <x v="2"/>
    <n v="0.15"/>
    <n v="2.2499999999999999E-2"/>
    <n v="3.375E-3"/>
    <n v="-4106.6166249999997"/>
    <n v="-1216775.2962962962"/>
    <n v="2025"/>
    <x v="10"/>
    <n v="10"/>
    <s v="Q4"/>
  </r>
  <r>
    <s v="ORD-03053"/>
    <d v="2025-06-25T00:00:00"/>
    <s v="CUST-1025"/>
    <s v="Kiran Patel"/>
    <x v="2"/>
    <x v="2"/>
    <x v="2"/>
    <s v="Gujarat"/>
    <s v="Ahmedabad"/>
    <n v="2"/>
    <n v="5555.25"/>
    <n v="0"/>
    <n v="9651.81"/>
    <x v="3"/>
    <x v="1"/>
    <x v="1"/>
    <n v="0"/>
    <n v="0"/>
    <n v="0"/>
    <n v="-9651.81"/>
    <e v="#DIV/0!"/>
    <n v="2025"/>
    <x v="9"/>
    <n v="6"/>
    <s v="Q2"/>
  </r>
  <r>
    <s v="ORD-03054"/>
    <d v="2025-05-30T00:00:00"/>
    <s v="CUST-2055"/>
    <s v="Meera Joshi"/>
    <x v="3"/>
    <x v="3"/>
    <x v="2"/>
    <s v="Maharashtra"/>
    <s v="Nagpur"/>
    <n v="1"/>
    <n v="30066.41"/>
    <n v="0.1"/>
    <n v="18871.21"/>
    <x v="1"/>
    <x v="2"/>
    <x v="2"/>
    <n v="0.1"/>
    <n v="1.0000000000000002E-2"/>
    <n v="1.0000000000000002E-3"/>
    <n v="-18871.208999999999"/>
    <n v="-18871208.999999996"/>
    <n v="2025"/>
    <x v="6"/>
    <n v="5"/>
    <s v="Q2"/>
  </r>
  <r>
    <s v="ORD-03055"/>
    <d v="2025-09-30T00:00:00"/>
    <s v="CUST-2492"/>
    <s v="Neha Gupta"/>
    <x v="2"/>
    <x v="23"/>
    <x v="4"/>
    <s v="Odisha"/>
    <s v="Bhubaneswar"/>
    <n v="2"/>
    <n v="3911.25"/>
    <n v="0.05"/>
    <n v="6258.13"/>
    <x v="4"/>
    <x v="1"/>
    <x v="2"/>
    <n v="0.1"/>
    <n v="5.000000000000001E-3"/>
    <n v="5.0000000000000012E-4"/>
    <n v="-6258.1295"/>
    <n v="-12516258.999999996"/>
    <n v="2025"/>
    <x v="2"/>
    <n v="9"/>
    <s v="Q3"/>
  </r>
  <r>
    <s v="ORD-03056"/>
    <d v="2025-11-21T00:00:00"/>
    <s v="CUST-2231"/>
    <s v="Isha Reddy"/>
    <x v="0"/>
    <x v="0"/>
    <x v="0"/>
    <s v="Delhi"/>
    <s v="Delhi"/>
    <n v="1"/>
    <n v="8120.91"/>
    <n v="0.1"/>
    <n v="5049.67"/>
    <x v="1"/>
    <x v="1"/>
    <x v="1"/>
    <n v="0.1"/>
    <n v="1.0000000000000002E-2"/>
    <n v="1.0000000000000002E-3"/>
    <n v="-5049.6689999999999"/>
    <n v="-5049668.9999999991"/>
    <n v="2025"/>
    <x v="8"/>
    <n v="11"/>
    <s v="Q4"/>
  </r>
  <r>
    <s v="ORD-03057"/>
    <d v="2025-04-18T00:00:00"/>
    <s v="CUST-2426"/>
    <s v="Ananya Sharma"/>
    <x v="2"/>
    <x v="20"/>
    <x v="2"/>
    <s v="Goa"/>
    <s v="Margao"/>
    <n v="2"/>
    <n v="5039.28"/>
    <n v="0.05"/>
    <n v="8020.05"/>
    <x v="4"/>
    <x v="0"/>
    <x v="1"/>
    <n v="0.1"/>
    <n v="5.000000000000001E-3"/>
    <n v="5.0000000000000012E-4"/>
    <n v="-8020.0495000000001"/>
    <n v="-16040098.999999996"/>
    <n v="2025"/>
    <x v="0"/>
    <n v="4"/>
    <s v="Q2"/>
  </r>
  <r>
    <s v="ORD-03058"/>
    <d v="2025-05-19T00:00:00"/>
    <s v="CUST-1168"/>
    <s v="Meera Singh"/>
    <x v="1"/>
    <x v="7"/>
    <x v="0"/>
    <s v="Uttar Pradesh"/>
    <s v="Noida"/>
    <n v="1"/>
    <n v="4294.49"/>
    <n v="0.1"/>
    <n v="3307.97"/>
    <x v="0"/>
    <x v="0"/>
    <x v="2"/>
    <n v="0.1"/>
    <n v="1.0000000000000002E-2"/>
    <n v="1.0000000000000002E-3"/>
    <n v="-3307.9689999999996"/>
    <n v="-3307968.9999999986"/>
    <n v="2025"/>
    <x v="6"/>
    <n v="5"/>
    <s v="Q2"/>
  </r>
  <r>
    <s v="ORD-03059"/>
    <d v="2025-12-16T00:00:00"/>
    <s v="CUST-2367"/>
    <s v="Neha Rao"/>
    <x v="1"/>
    <x v="7"/>
    <x v="2"/>
    <s v="Goa"/>
    <s v="Panaji"/>
    <n v="1"/>
    <n v="2659.98"/>
    <n v="0"/>
    <n v="2318.5500000000002"/>
    <x v="1"/>
    <x v="1"/>
    <x v="1"/>
    <n v="0"/>
    <n v="0"/>
    <n v="0"/>
    <n v="-2318.5500000000002"/>
    <e v="#DIV/0!"/>
    <n v="2025"/>
    <x v="1"/>
    <n v="12"/>
    <s v="Q4"/>
  </r>
  <r>
    <s v="ORD-03060"/>
    <d v="2025-09-28T00:00:00"/>
    <s v="CUST-2091"/>
    <s v="Rahul Kumar"/>
    <x v="1"/>
    <x v="17"/>
    <x v="3"/>
    <s v="Karnataka"/>
    <s v="Bengaluru"/>
    <n v="1"/>
    <n v="2534.12"/>
    <n v="0.05"/>
    <n v="1851.64"/>
    <x v="0"/>
    <x v="1"/>
    <x v="2"/>
    <n v="0.05"/>
    <n v="2.5000000000000005E-3"/>
    <n v="1.2500000000000003E-4"/>
    <n v="-1851.6398750000001"/>
    <n v="-14813118.999999996"/>
    <n v="2025"/>
    <x v="2"/>
    <n v="9"/>
    <s v="Q3"/>
  </r>
  <r>
    <s v="ORD-03061"/>
    <d v="2025-12-13T00:00:00"/>
    <s v="CUST-2035"/>
    <s v="Rahul Gupta"/>
    <x v="3"/>
    <x v="13"/>
    <x v="0"/>
    <s v="Haryana"/>
    <s v="Faridabad"/>
    <n v="2"/>
    <n v="23108.19"/>
    <n v="0.15"/>
    <n v="29943.4"/>
    <x v="1"/>
    <x v="0"/>
    <x v="1"/>
    <n v="0.3"/>
    <n v="4.4999999999999998E-2"/>
    <n v="1.35E-2"/>
    <n v="-29943.386500000001"/>
    <n v="-2218028.6296296297"/>
    <n v="2025"/>
    <x v="1"/>
    <n v="12"/>
    <s v="Q4"/>
  </r>
  <r>
    <s v="ORD-03062"/>
    <d v="2025-10-16T00:00:00"/>
    <s v="CUST-1411"/>
    <s v="Isha Sharma"/>
    <x v="3"/>
    <x v="16"/>
    <x v="0"/>
    <s v="Uttar Pradesh"/>
    <s v="Noida"/>
    <n v="2"/>
    <n v="12745.64"/>
    <n v="0.05"/>
    <n v="15652.76"/>
    <x v="1"/>
    <x v="2"/>
    <x v="1"/>
    <n v="0.1"/>
    <n v="5.000000000000001E-3"/>
    <n v="5.0000000000000012E-4"/>
    <n v="-15652.7595"/>
    <n v="-31305518.999999993"/>
    <n v="2025"/>
    <x v="10"/>
    <n v="10"/>
    <s v="Q4"/>
  </r>
  <r>
    <s v="ORD-03063"/>
    <d v="2025-07-31T00:00:00"/>
    <s v="CUST-2189"/>
    <s v="Isha Singh"/>
    <x v="3"/>
    <x v="3"/>
    <x v="1"/>
    <s v="Madhya Pradesh"/>
    <s v="Indore"/>
    <n v="1"/>
    <n v="61142.23"/>
    <n v="0"/>
    <n v="46483.92"/>
    <x v="2"/>
    <x v="1"/>
    <x v="2"/>
    <n v="0"/>
    <n v="0"/>
    <n v="0"/>
    <n v="-46483.92"/>
    <e v="#DIV/0!"/>
    <n v="2025"/>
    <x v="4"/>
    <n v="7"/>
    <s v="Q3"/>
  </r>
  <r>
    <s v="ORD-03064"/>
    <d v="2025-09-29T00:00:00"/>
    <s v="CUST-1140"/>
    <s v="Sneha Reddy"/>
    <x v="4"/>
    <x v="15"/>
    <x v="2"/>
    <s v="Gujarat"/>
    <s v="Ahmedabad"/>
    <n v="2"/>
    <n v="3186.68"/>
    <n v="0.05"/>
    <n v="5075.04"/>
    <x v="2"/>
    <x v="1"/>
    <x v="0"/>
    <n v="0.1"/>
    <n v="5.000000000000001E-3"/>
    <n v="5.0000000000000012E-4"/>
    <n v="-5075.0394999999999"/>
    <n v="-10150078.999999998"/>
    <n v="2025"/>
    <x v="2"/>
    <n v="9"/>
    <s v="Q3"/>
  </r>
  <r>
    <s v="ORD-03065"/>
    <d v="2025-03-07T00:00:00"/>
    <s v="CUST-1481"/>
    <s v="Rohan Patel"/>
    <x v="1"/>
    <x v="7"/>
    <x v="3"/>
    <s v="Andhra Pradesh"/>
    <s v="Visakhapatnam"/>
    <n v="3"/>
    <n v="4053.28"/>
    <n v="0.2"/>
    <n v="6054.4"/>
    <x v="1"/>
    <x v="0"/>
    <x v="1"/>
    <n v="0.60000000000000009"/>
    <n v="0.12000000000000002"/>
    <n v="7.2000000000000022E-2"/>
    <n v="-6054.3279999999995"/>
    <n v="-84087.888888888861"/>
    <n v="2025"/>
    <x v="3"/>
    <n v="3"/>
    <s v="Q1"/>
  </r>
  <r>
    <s v="ORD-03066"/>
    <d v="2025-09-05T00:00:00"/>
    <s v="CUST-2436"/>
    <s v="Aarav Verma"/>
    <x v="2"/>
    <x v="20"/>
    <x v="1"/>
    <s v="Madhya Pradesh"/>
    <s v="Indore"/>
    <n v="1"/>
    <n v="5121.29"/>
    <n v="0"/>
    <n v="4385.21"/>
    <x v="2"/>
    <x v="2"/>
    <x v="2"/>
    <n v="0"/>
    <n v="0"/>
    <n v="0"/>
    <n v="-4385.21"/>
    <e v="#DIV/0!"/>
    <n v="2025"/>
    <x v="2"/>
    <n v="9"/>
    <s v="Q3"/>
  </r>
  <r>
    <s v="ORD-03067"/>
    <d v="2025-06-05T00:00:00"/>
    <s v="CUST-2286"/>
    <s v="Isha Reddy"/>
    <x v="2"/>
    <x v="8"/>
    <x v="0"/>
    <s v="Uttar Pradesh"/>
    <s v="Kanpur"/>
    <n v="3"/>
    <n v="5620.06"/>
    <n v="0"/>
    <n v="12979.13"/>
    <x v="1"/>
    <x v="1"/>
    <x v="2"/>
    <n v="0"/>
    <n v="0"/>
    <n v="0"/>
    <n v="-12979.13"/>
    <e v="#DIV/0!"/>
    <n v="2025"/>
    <x v="9"/>
    <n v="6"/>
    <s v="Q2"/>
  </r>
  <r>
    <s v="ORD-03068"/>
    <d v="2025-02-16T00:00:00"/>
    <s v="CUST-1506"/>
    <s v="Rohan Gupta"/>
    <x v="1"/>
    <x v="21"/>
    <x v="2"/>
    <s v="Gujarat"/>
    <s v="Surat"/>
    <n v="2"/>
    <n v="4699.6499999999996"/>
    <n v="0.1"/>
    <n v="6657.76"/>
    <x v="2"/>
    <x v="1"/>
    <x v="1"/>
    <n v="0.2"/>
    <n v="2.0000000000000004E-2"/>
    <n v="4.000000000000001E-3"/>
    <n v="-6657.7560000000003"/>
    <n v="-1664438.9999999998"/>
    <n v="2025"/>
    <x v="11"/>
    <n v="2"/>
    <s v="Q1"/>
  </r>
  <r>
    <s v="ORD-03069"/>
    <d v="2025-07-20T00:00:00"/>
    <s v="CUST-1838"/>
    <s v="Arjun Kumar"/>
    <x v="4"/>
    <x v="12"/>
    <x v="2"/>
    <s v="Gujarat"/>
    <s v="Ahmedabad"/>
    <n v="1"/>
    <n v="5798.65"/>
    <n v="0.05"/>
    <n v="4460.82"/>
    <x v="1"/>
    <x v="1"/>
    <x v="0"/>
    <n v="0.05"/>
    <n v="2.5000000000000005E-3"/>
    <n v="1.2500000000000003E-4"/>
    <n v="-4460.8198750000001"/>
    <n v="-35686558.999999993"/>
    <n v="2025"/>
    <x v="4"/>
    <n v="7"/>
    <s v="Q3"/>
  </r>
  <r>
    <s v="ORD-03070"/>
    <d v="2025-05-28T00:00:00"/>
    <s v="CUST-1940"/>
    <s v="Arjun Joshi"/>
    <x v="1"/>
    <x v="1"/>
    <x v="2"/>
    <s v="Rajasthan"/>
    <s v="Udaipur"/>
    <n v="1"/>
    <n v="4515.26"/>
    <n v="0.05"/>
    <n v="3694.97"/>
    <x v="1"/>
    <x v="2"/>
    <x v="2"/>
    <n v="0.05"/>
    <n v="2.5000000000000005E-3"/>
    <n v="1.2500000000000003E-4"/>
    <n v="-3694.9698749999998"/>
    <n v="-29559758.999999993"/>
    <n v="2025"/>
    <x v="6"/>
    <n v="5"/>
    <s v="Q2"/>
  </r>
  <r>
    <s v="ORD-03071"/>
    <d v="2025-05-04T00:00:00"/>
    <s v="CUST-1213"/>
    <s v="Ananya Rao"/>
    <x v="2"/>
    <x v="10"/>
    <x v="3"/>
    <s v="Tamil Nadu"/>
    <s v="Chennai"/>
    <n v="2"/>
    <n v="1506.8"/>
    <n v="0.15"/>
    <n v="2050.61"/>
    <x v="0"/>
    <x v="0"/>
    <x v="1"/>
    <n v="0.3"/>
    <n v="4.4999999999999998E-2"/>
    <n v="1.35E-2"/>
    <n v="-2050.5965000000001"/>
    <n v="-151896.03703703705"/>
    <n v="2025"/>
    <x v="6"/>
    <n v="5"/>
    <s v="Q2"/>
  </r>
  <r>
    <s v="ORD-03072"/>
    <d v="2025-01-01T00:00:00"/>
    <s v="CUST-1345"/>
    <s v="Meera Singh"/>
    <x v="2"/>
    <x v="20"/>
    <x v="3"/>
    <s v="Telangana"/>
    <s v="Hyderabad"/>
    <n v="2"/>
    <n v="4536.3"/>
    <n v="0"/>
    <n v="6662.71"/>
    <x v="2"/>
    <x v="1"/>
    <x v="1"/>
    <n v="0"/>
    <n v="0"/>
    <n v="0"/>
    <n v="-6662.71"/>
    <e v="#DIV/0!"/>
    <n v="2025"/>
    <x v="5"/>
    <n v="1"/>
    <s v="Q1"/>
  </r>
  <r>
    <s v="ORD-03073"/>
    <d v="2025-09-04T00:00:00"/>
    <s v="CUST-1559"/>
    <s v="Aarav Rao"/>
    <x v="3"/>
    <x v="16"/>
    <x v="4"/>
    <s v="Jharkhand"/>
    <s v="Ranchi"/>
    <n v="1"/>
    <n v="50539.5"/>
    <n v="0.1"/>
    <n v="38356.720000000001"/>
    <x v="0"/>
    <x v="1"/>
    <x v="2"/>
    <n v="0.1"/>
    <n v="1.0000000000000002E-2"/>
    <n v="1.0000000000000002E-3"/>
    <n v="-38356.719000000005"/>
    <n v="-38356718.999999993"/>
    <n v="2025"/>
    <x v="2"/>
    <n v="9"/>
    <s v="Q3"/>
  </r>
  <r>
    <s v="ORD-03074"/>
    <d v="2025-12-09T00:00:00"/>
    <s v="CUST-1036"/>
    <s v="Vikram Rao"/>
    <x v="2"/>
    <x v="20"/>
    <x v="3"/>
    <s v="Karnataka"/>
    <s v="Mysuru"/>
    <n v="5"/>
    <n v="2192.83"/>
    <n v="0.05"/>
    <n v="9032.9699999999993"/>
    <x v="1"/>
    <x v="1"/>
    <x v="0"/>
    <n v="0.25"/>
    <n v="1.2500000000000001E-2"/>
    <n v="3.1250000000000002E-3"/>
    <n v="-9032.9668750000001"/>
    <n v="-2890549.4"/>
    <n v="2025"/>
    <x v="1"/>
    <n v="12"/>
    <s v="Q4"/>
  </r>
  <r>
    <s v="ORD-03075"/>
    <d v="2025-05-08T00:00:00"/>
    <s v="CUST-2068"/>
    <s v="Neha Joshi"/>
    <x v="0"/>
    <x v="0"/>
    <x v="0"/>
    <s v="Haryana"/>
    <s v="Faridabad"/>
    <n v="2"/>
    <n v="13515.04"/>
    <n v="0.15"/>
    <n v="17955.73"/>
    <x v="2"/>
    <x v="1"/>
    <x v="2"/>
    <n v="0.3"/>
    <n v="4.4999999999999998E-2"/>
    <n v="1.35E-2"/>
    <n v="-17955.716499999999"/>
    <n v="-1330053.0740740739"/>
    <n v="2025"/>
    <x v="6"/>
    <n v="5"/>
    <s v="Q2"/>
  </r>
  <r>
    <s v="ORD-03076"/>
    <d v="2025-07-10T00:00:00"/>
    <s v="CUST-1919"/>
    <s v="Rahul Reddy"/>
    <x v="3"/>
    <x v="14"/>
    <x v="2"/>
    <s v="Gujarat"/>
    <s v="Surat"/>
    <n v="1"/>
    <n v="50933.279999999999"/>
    <n v="0.2"/>
    <n v="33367.56"/>
    <x v="1"/>
    <x v="2"/>
    <x v="1"/>
    <n v="0.2"/>
    <n v="4.0000000000000008E-2"/>
    <n v="8.0000000000000019E-3"/>
    <n v="-33367.551999999996"/>
    <n v="-4170943.9999999986"/>
    <n v="2025"/>
    <x v="4"/>
    <n v="7"/>
    <s v="Q3"/>
  </r>
  <r>
    <s v="ORD-03077"/>
    <d v="2025-03-08T00:00:00"/>
    <s v="CUST-1407"/>
    <s v="Meera Verma"/>
    <x v="1"/>
    <x v="7"/>
    <x v="4"/>
    <s v="Bihar"/>
    <s v="Patna"/>
    <n v="1"/>
    <n v="4198.1400000000003"/>
    <n v="0.05"/>
    <n v="3045.55"/>
    <x v="0"/>
    <x v="1"/>
    <x v="1"/>
    <n v="0.05"/>
    <n v="2.5000000000000005E-3"/>
    <n v="1.2500000000000003E-4"/>
    <n v="-3045.5498750000002"/>
    <n v="-24364398.999999996"/>
    <n v="2025"/>
    <x v="3"/>
    <n v="3"/>
    <s v="Q1"/>
  </r>
  <r>
    <s v="ORD-03078"/>
    <d v="2025-01-04T00:00:00"/>
    <s v="CUST-1087"/>
    <s v="Kiran Gupta"/>
    <x v="0"/>
    <x v="5"/>
    <x v="3"/>
    <s v="Telangana"/>
    <s v="Hyderabad"/>
    <n v="1"/>
    <n v="6112.87"/>
    <n v="0.1"/>
    <n v="3569.83"/>
    <x v="2"/>
    <x v="1"/>
    <x v="0"/>
    <n v="0.1"/>
    <n v="1.0000000000000002E-2"/>
    <n v="1.0000000000000002E-3"/>
    <n v="-3569.8289999999997"/>
    <n v="-3569828.9999999991"/>
    <n v="2025"/>
    <x v="5"/>
    <n v="1"/>
    <s v="Q1"/>
  </r>
  <r>
    <s v="ORD-03079"/>
    <d v="2025-10-30T00:00:00"/>
    <s v="CUST-2059"/>
    <s v="Arjun Gupta"/>
    <x v="4"/>
    <x v="24"/>
    <x v="3"/>
    <s v="Andhra Pradesh"/>
    <s v="Visakhapatnam"/>
    <n v="2"/>
    <n v="6293.66"/>
    <n v="0.1"/>
    <n v="8823.14"/>
    <x v="4"/>
    <x v="1"/>
    <x v="1"/>
    <n v="0.2"/>
    <n v="2.0000000000000004E-2"/>
    <n v="4.000000000000001E-3"/>
    <n v="-8823.1359999999986"/>
    <n v="-2205783.9999999991"/>
    <n v="2025"/>
    <x v="10"/>
    <n v="10"/>
    <s v="Q4"/>
  </r>
  <r>
    <s v="ORD-03080"/>
    <d v="2025-10-21T00:00:00"/>
    <s v="CUST-2477"/>
    <s v="Kiran Nair"/>
    <x v="3"/>
    <x v="18"/>
    <x v="3"/>
    <s v="Tamil Nadu"/>
    <s v="Chennai"/>
    <n v="2"/>
    <n v="20820.080000000002"/>
    <n v="0.05"/>
    <n v="30386.33"/>
    <x v="1"/>
    <x v="0"/>
    <x v="0"/>
    <n v="0.1"/>
    <n v="5.000000000000001E-3"/>
    <n v="5.0000000000000012E-4"/>
    <n v="-30386.329500000003"/>
    <n v="-60772658.999999993"/>
    <n v="2025"/>
    <x v="10"/>
    <n v="10"/>
    <s v="Q4"/>
  </r>
  <r>
    <s v="ORD-03081"/>
    <d v="2025-05-23T00:00:00"/>
    <s v="CUST-2341"/>
    <s v="Isha Singh"/>
    <x v="0"/>
    <x v="6"/>
    <x v="2"/>
    <s v="Gujarat"/>
    <s v="Surat"/>
    <n v="3"/>
    <n v="13485.4"/>
    <n v="0"/>
    <n v="30345.439999999999"/>
    <x v="1"/>
    <x v="1"/>
    <x v="2"/>
    <n v="0"/>
    <n v="0"/>
    <n v="0"/>
    <n v="-30345.439999999999"/>
    <e v="#DIV/0!"/>
    <n v="2025"/>
    <x v="6"/>
    <n v="5"/>
    <s v="Q2"/>
  </r>
  <r>
    <s v="ORD-03082"/>
    <d v="2025-07-10T00:00:00"/>
    <s v="CUST-1721"/>
    <s v="Meera Joshi"/>
    <x v="0"/>
    <x v="11"/>
    <x v="2"/>
    <s v="Gujarat"/>
    <s v="Ahmedabad"/>
    <n v="2"/>
    <n v="8709.44"/>
    <n v="0.2"/>
    <n v="10684.83"/>
    <x v="1"/>
    <x v="1"/>
    <x v="2"/>
    <n v="0.4"/>
    <n v="8.0000000000000016E-2"/>
    <n v="3.2000000000000008E-2"/>
    <n v="-10684.798000000001"/>
    <n v="-333899.93749999994"/>
    <n v="2025"/>
    <x v="4"/>
    <n v="7"/>
    <s v="Q3"/>
  </r>
  <r>
    <s v="ORD-03083"/>
    <d v="2025-01-21T00:00:00"/>
    <s v="CUST-1166"/>
    <s v="Rohan Patel"/>
    <x v="3"/>
    <x v="3"/>
    <x v="2"/>
    <s v="Maharashtra"/>
    <s v="Nagpur"/>
    <n v="1"/>
    <n v="39444.07"/>
    <n v="0.05"/>
    <n v="26536.15"/>
    <x v="1"/>
    <x v="2"/>
    <x v="1"/>
    <n v="0.05"/>
    <n v="2.5000000000000005E-3"/>
    <n v="1.2500000000000003E-4"/>
    <n v="-26536.149875000003"/>
    <n v="-212289198.99999997"/>
    <n v="2025"/>
    <x v="5"/>
    <n v="1"/>
    <s v="Q1"/>
  </r>
  <r>
    <s v="ORD-03084"/>
    <d v="2025-08-15T00:00:00"/>
    <s v="CUST-2204"/>
    <s v="Rohan Singh"/>
    <x v="0"/>
    <x v="4"/>
    <x v="2"/>
    <s v="Maharashtra"/>
    <s v="Pune"/>
    <n v="2"/>
    <n v="7894.03"/>
    <n v="0"/>
    <n v="13078.44"/>
    <x v="1"/>
    <x v="0"/>
    <x v="0"/>
    <n v="0"/>
    <n v="0"/>
    <n v="0"/>
    <n v="-13078.44"/>
    <e v="#DIV/0!"/>
    <n v="2025"/>
    <x v="7"/>
    <n v="8"/>
    <s v="Q3"/>
  </r>
  <r>
    <s v="ORD-03085"/>
    <d v="2025-11-09T00:00:00"/>
    <s v="CUST-2538"/>
    <s v="Neha Verma"/>
    <x v="3"/>
    <x v="13"/>
    <x v="2"/>
    <s v="Rajasthan"/>
    <s v="Jaipur"/>
    <n v="1"/>
    <n v="11785.92"/>
    <n v="0.15"/>
    <n v="6844.41"/>
    <x v="2"/>
    <x v="1"/>
    <x v="1"/>
    <n v="0.15"/>
    <n v="2.2499999999999999E-2"/>
    <n v="3.375E-3"/>
    <n v="-6844.4066249999996"/>
    <n v="-2027972.3333333333"/>
    <n v="2025"/>
    <x v="8"/>
    <n v="11"/>
    <s v="Q4"/>
  </r>
  <r>
    <s v="ORD-03086"/>
    <d v="2025-04-27T00:00:00"/>
    <s v="CUST-1915"/>
    <s v="Neha Nair"/>
    <x v="3"/>
    <x v="16"/>
    <x v="3"/>
    <s v="Andhra Pradesh"/>
    <s v="Vijayawada"/>
    <n v="1"/>
    <n v="12804.88"/>
    <n v="0.1"/>
    <n v="8439.7199999999993"/>
    <x v="0"/>
    <x v="1"/>
    <x v="0"/>
    <n v="0.1"/>
    <n v="1.0000000000000002E-2"/>
    <n v="1.0000000000000002E-3"/>
    <n v="-8439.7189999999991"/>
    <n v="-8439718.9999999963"/>
    <n v="2025"/>
    <x v="0"/>
    <n v="4"/>
    <s v="Q2"/>
  </r>
  <r>
    <s v="ORD-03087"/>
    <d v="2025-10-29T00:00:00"/>
    <s v="CUST-1879"/>
    <s v="Meera Nair"/>
    <x v="3"/>
    <x v="3"/>
    <x v="0"/>
    <s v="Haryana"/>
    <s v="Gurugram"/>
    <n v="3"/>
    <n v="6425.63"/>
    <n v="0"/>
    <n v="15527.89"/>
    <x v="1"/>
    <x v="1"/>
    <x v="2"/>
    <n v="0"/>
    <n v="0"/>
    <n v="0"/>
    <n v="-15527.89"/>
    <e v="#DIV/0!"/>
    <n v="2025"/>
    <x v="10"/>
    <n v="10"/>
    <s v="Q4"/>
  </r>
  <r>
    <s v="ORD-03088"/>
    <d v="2025-05-22T00:00:00"/>
    <s v="CUST-1447"/>
    <s v="Neha Kumar"/>
    <x v="3"/>
    <x v="14"/>
    <x v="2"/>
    <s v="Gujarat"/>
    <s v="Surat"/>
    <n v="1"/>
    <n v="40747.620000000003"/>
    <n v="0"/>
    <n v="31220.67"/>
    <x v="1"/>
    <x v="1"/>
    <x v="2"/>
    <n v="0"/>
    <n v="0"/>
    <n v="0"/>
    <n v="-31220.67"/>
    <e v="#DIV/0!"/>
    <n v="2025"/>
    <x v="6"/>
    <n v="5"/>
    <s v="Q2"/>
  </r>
  <r>
    <s v="ORD-03089"/>
    <d v="2025-02-08T00:00:00"/>
    <s v="CUST-2502"/>
    <s v="Kiran Joshi"/>
    <x v="1"/>
    <x v="9"/>
    <x v="0"/>
    <s v="Haryana"/>
    <s v="Gurugram"/>
    <n v="3"/>
    <n v="4281.03"/>
    <n v="0.05"/>
    <n v="7978.57"/>
    <x v="0"/>
    <x v="1"/>
    <x v="1"/>
    <n v="0.15000000000000002"/>
    <n v="7.5000000000000015E-3"/>
    <n v="1.1250000000000003E-3"/>
    <n v="-7978.5688749999999"/>
    <n v="-7092061.2222222202"/>
    <n v="2025"/>
    <x v="11"/>
    <n v="2"/>
    <s v="Q1"/>
  </r>
  <r>
    <s v="ORD-03090"/>
    <d v="2025-12-21T00:00:00"/>
    <s v="CUST-2377"/>
    <s v="Priya Singh"/>
    <x v="3"/>
    <x v="3"/>
    <x v="1"/>
    <s v="Madhya Pradesh"/>
    <s v="Indore"/>
    <n v="5"/>
    <n v="2823.14"/>
    <n v="0.15"/>
    <n v="8984.51"/>
    <x v="1"/>
    <x v="0"/>
    <x v="1"/>
    <n v="0.75"/>
    <n v="0.11249999999999999"/>
    <n v="8.4374999999999992E-2"/>
    <n v="-8984.4256249999999"/>
    <n v="-106482.08148148149"/>
    <n v="2025"/>
    <x v="1"/>
    <n v="12"/>
    <s v="Q4"/>
  </r>
  <r>
    <s v="ORD-03091"/>
    <d v="2025-09-09T00:00:00"/>
    <s v="CUST-1535"/>
    <s v="Neha Gupta"/>
    <x v="2"/>
    <x v="8"/>
    <x v="2"/>
    <s v="Rajasthan"/>
    <s v="Udaipur"/>
    <n v="2"/>
    <n v="837.18"/>
    <n v="0.15"/>
    <n v="1158.77"/>
    <x v="3"/>
    <x v="2"/>
    <x v="2"/>
    <n v="0.3"/>
    <n v="4.4999999999999998E-2"/>
    <n v="1.35E-2"/>
    <n v="-1158.7565"/>
    <n v="-85833.814814814818"/>
    <n v="2025"/>
    <x v="2"/>
    <n v="9"/>
    <s v="Q3"/>
  </r>
  <r>
    <s v="ORD-03092"/>
    <d v="2025-11-29T00:00:00"/>
    <s v="CUST-2050"/>
    <s v="Priya Nair"/>
    <x v="1"/>
    <x v="21"/>
    <x v="4"/>
    <s v="West Bengal"/>
    <s v="Kolkata"/>
    <n v="1"/>
    <n v="2422.9699999999998"/>
    <n v="0.05"/>
    <n v="1469.25"/>
    <x v="1"/>
    <x v="1"/>
    <x v="0"/>
    <n v="0.05"/>
    <n v="2.5000000000000005E-3"/>
    <n v="1.2500000000000003E-4"/>
    <n v="-1469.249875"/>
    <n v="-11753998.999999996"/>
    <n v="2025"/>
    <x v="8"/>
    <n v="11"/>
    <s v="Q4"/>
  </r>
  <r>
    <s v="ORD-03093"/>
    <d v="2025-07-26T00:00:00"/>
    <s v="CUST-1030"/>
    <s v="Neha Sharma"/>
    <x v="0"/>
    <x v="0"/>
    <x v="3"/>
    <s v="Karnataka"/>
    <s v="Mysuru"/>
    <n v="1"/>
    <n v="13462.57"/>
    <n v="0.15"/>
    <n v="9628.66"/>
    <x v="1"/>
    <x v="2"/>
    <x v="1"/>
    <n v="0.15"/>
    <n v="2.2499999999999999E-2"/>
    <n v="3.375E-3"/>
    <n v="-9628.6566249999996"/>
    <n v="-2852935.2962962962"/>
    <n v="2025"/>
    <x v="4"/>
    <n v="7"/>
    <s v="Q3"/>
  </r>
  <r>
    <s v="ORD-03094"/>
    <d v="2025-07-29T00:00:00"/>
    <s v="CUST-1787"/>
    <s v="Sneha Patel"/>
    <x v="4"/>
    <x v="22"/>
    <x v="4"/>
    <s v="Jharkhand"/>
    <s v="Jamshedpur"/>
    <n v="1"/>
    <n v="1840.51"/>
    <n v="0.05"/>
    <n v="1316.47"/>
    <x v="2"/>
    <x v="1"/>
    <x v="0"/>
    <n v="0.05"/>
    <n v="2.5000000000000005E-3"/>
    <n v="1.2500000000000003E-4"/>
    <n v="-1316.469875"/>
    <n v="-10531758.999999998"/>
    <n v="2025"/>
    <x v="4"/>
    <n v="7"/>
    <s v="Q3"/>
  </r>
  <r>
    <s v="ORD-03095"/>
    <d v="2025-04-25T00:00:00"/>
    <s v="CUST-1679"/>
    <s v="Neha Kumar"/>
    <x v="2"/>
    <x v="23"/>
    <x v="2"/>
    <s v="Rajasthan"/>
    <s v="Udaipur"/>
    <n v="2"/>
    <n v="2192.9"/>
    <n v="0.1"/>
    <n v="2989.43"/>
    <x v="3"/>
    <x v="0"/>
    <x v="1"/>
    <n v="0.2"/>
    <n v="2.0000000000000004E-2"/>
    <n v="4.000000000000001E-3"/>
    <n v="-2989.4259999999999"/>
    <n v="-747356.49999999977"/>
    <n v="2025"/>
    <x v="0"/>
    <n v="4"/>
    <s v="Q2"/>
  </r>
  <r>
    <s v="ORD-03096"/>
    <d v="2025-08-13T00:00:00"/>
    <s v="CUST-1224"/>
    <s v="Priya Nair"/>
    <x v="1"/>
    <x v="7"/>
    <x v="2"/>
    <s v="Maharashtra"/>
    <s v="Nagpur"/>
    <n v="3"/>
    <n v="1352.03"/>
    <n v="0.05"/>
    <n v="2954.09"/>
    <x v="1"/>
    <x v="1"/>
    <x v="1"/>
    <n v="0.15000000000000002"/>
    <n v="7.5000000000000015E-3"/>
    <n v="1.1250000000000003E-3"/>
    <n v="-2954.0888750000004"/>
    <n v="-2625856.7777777775"/>
    <n v="2025"/>
    <x v="7"/>
    <n v="8"/>
    <s v="Q3"/>
  </r>
  <r>
    <s v="ORD-03097"/>
    <d v="2025-05-14T00:00:00"/>
    <s v="CUST-1106"/>
    <s v="Rohan Sharma"/>
    <x v="3"/>
    <x v="14"/>
    <x v="0"/>
    <s v="Haryana"/>
    <s v="Faridabad"/>
    <n v="2"/>
    <n v="26839.75"/>
    <n v="0.05"/>
    <n v="34846.629999999997"/>
    <x v="1"/>
    <x v="0"/>
    <x v="1"/>
    <n v="0.1"/>
    <n v="5.000000000000001E-3"/>
    <n v="5.0000000000000012E-4"/>
    <n v="-34846.629499999995"/>
    <n v="-69693258.99999997"/>
    <n v="2025"/>
    <x v="6"/>
    <n v="5"/>
    <s v="Q2"/>
  </r>
  <r>
    <s v="ORD-03098"/>
    <d v="2025-09-08T00:00:00"/>
    <s v="CUST-2564"/>
    <s v="Ananya Joshi"/>
    <x v="1"/>
    <x v="17"/>
    <x v="2"/>
    <s v="Maharashtra"/>
    <s v="Mumbai"/>
    <n v="3"/>
    <n v="1318.74"/>
    <n v="0.05"/>
    <n v="2702.29"/>
    <x v="3"/>
    <x v="1"/>
    <x v="1"/>
    <n v="0.15000000000000002"/>
    <n v="7.5000000000000015E-3"/>
    <n v="1.1250000000000003E-3"/>
    <n v="-2702.2888750000002"/>
    <n v="-2402034.555555555"/>
    <n v="2025"/>
    <x v="2"/>
    <n v="9"/>
    <s v="Q3"/>
  </r>
  <r>
    <s v="ORD-03099"/>
    <d v="2025-08-07T00:00:00"/>
    <s v="CUST-2481"/>
    <s v="Rohan Gupta"/>
    <x v="1"/>
    <x v="1"/>
    <x v="4"/>
    <s v="West Bengal"/>
    <s v="Durgapur"/>
    <n v="3"/>
    <n v="1924.84"/>
    <n v="0"/>
    <n v="4584.46"/>
    <x v="1"/>
    <x v="1"/>
    <x v="2"/>
    <n v="0"/>
    <n v="0"/>
    <n v="0"/>
    <n v="-4584.46"/>
    <e v="#DIV/0!"/>
    <n v="2025"/>
    <x v="7"/>
    <n v="8"/>
    <s v="Q3"/>
  </r>
  <r>
    <s v="ORD-03100"/>
    <d v="2025-04-01T00:00:00"/>
    <s v="CUST-1061"/>
    <s v="Rahul Reddy"/>
    <x v="0"/>
    <x v="6"/>
    <x v="0"/>
    <s v="Delhi"/>
    <s v="New Delhi"/>
    <n v="3"/>
    <n v="13303.79"/>
    <n v="0"/>
    <n v="28843.88"/>
    <x v="4"/>
    <x v="1"/>
    <x v="2"/>
    <n v="0"/>
    <n v="0"/>
    <n v="0"/>
    <n v="-28843.88"/>
    <e v="#DIV/0!"/>
    <n v="2025"/>
    <x v="0"/>
    <n v="4"/>
    <s v="Q2"/>
  </r>
  <r>
    <s v="ORD-03101"/>
    <d v="2025-12-20T00:00:00"/>
    <s v="CUST-1176"/>
    <s v="Isha Sharma"/>
    <x v="3"/>
    <x v="18"/>
    <x v="3"/>
    <s v="Tamil Nadu"/>
    <s v="Chennai"/>
    <n v="1"/>
    <n v="40299.089999999997"/>
    <n v="0.05"/>
    <n v="33071.620000000003"/>
    <x v="1"/>
    <x v="1"/>
    <x v="2"/>
    <n v="0.05"/>
    <n v="2.5000000000000005E-3"/>
    <n v="1.2500000000000003E-4"/>
    <n v="-33071.619875000004"/>
    <n v="-264572958.99999997"/>
    <n v="2025"/>
    <x v="1"/>
    <n v="12"/>
    <s v="Q4"/>
  </r>
  <r>
    <s v="ORD-03102"/>
    <d v="2025-02-15T00:00:00"/>
    <s v="CUST-2487"/>
    <s v="Arjun Joshi"/>
    <x v="0"/>
    <x v="11"/>
    <x v="4"/>
    <s v="West Bengal"/>
    <s v="Durgapur"/>
    <n v="3"/>
    <n v="2104.44"/>
    <n v="0.2"/>
    <n v="4321.59"/>
    <x v="0"/>
    <x v="1"/>
    <x v="2"/>
    <n v="0.60000000000000009"/>
    <n v="0.12000000000000002"/>
    <n v="7.2000000000000022E-2"/>
    <n v="-4321.518"/>
    <n v="-60021.083333333314"/>
    <n v="2025"/>
    <x v="11"/>
    <n v="2"/>
    <s v="Q1"/>
  </r>
  <r>
    <s v="ORD-03103"/>
    <d v="2025-02-07T00:00:00"/>
    <s v="CUST-1608"/>
    <s v="Vikram Rao"/>
    <x v="1"/>
    <x v="17"/>
    <x v="0"/>
    <s v="Haryana"/>
    <s v="Faridabad"/>
    <n v="2"/>
    <n v="3279.29"/>
    <n v="0.2"/>
    <n v="3493.15"/>
    <x v="3"/>
    <x v="1"/>
    <x v="1"/>
    <n v="0.4"/>
    <n v="8.0000000000000016E-2"/>
    <n v="3.2000000000000008E-2"/>
    <n v="-3493.1179999999999"/>
    <n v="-109159.93749999997"/>
    <n v="2025"/>
    <x v="11"/>
    <n v="2"/>
    <s v="Q1"/>
  </r>
  <r>
    <s v="ORD-03104"/>
    <d v="2025-05-22T00:00:00"/>
    <s v="CUST-1141"/>
    <s v="Priya Kumar"/>
    <x v="0"/>
    <x v="5"/>
    <x v="0"/>
    <s v="Delhi"/>
    <s v="Delhi"/>
    <n v="1"/>
    <n v="8953.44"/>
    <n v="0.1"/>
    <n v="5412.04"/>
    <x v="2"/>
    <x v="1"/>
    <x v="1"/>
    <n v="0.1"/>
    <n v="1.0000000000000002E-2"/>
    <n v="1.0000000000000002E-3"/>
    <n v="-5412.0389999999998"/>
    <n v="-5412038.9999999981"/>
    <n v="2025"/>
    <x v="6"/>
    <n v="5"/>
    <s v="Q2"/>
  </r>
  <r>
    <s v="ORD-03105"/>
    <d v="2025-04-10T00:00:00"/>
    <s v="CUST-1086"/>
    <s v="Meera Reddy"/>
    <x v="1"/>
    <x v="1"/>
    <x v="0"/>
    <s v="Uttar Pradesh"/>
    <s v="Noida"/>
    <n v="5"/>
    <n v="4689.1899999999996"/>
    <n v="0"/>
    <n v="17042.05"/>
    <x v="4"/>
    <x v="1"/>
    <x v="2"/>
    <n v="0"/>
    <n v="0"/>
    <n v="0"/>
    <n v="-17042.05"/>
    <e v="#DIV/0!"/>
    <n v="2025"/>
    <x v="0"/>
    <n v="4"/>
    <s v="Q2"/>
  </r>
  <r>
    <s v="ORD-03106"/>
    <d v="2025-11-24T00:00:00"/>
    <s v="CUST-2512"/>
    <s v="Arjun Kumar"/>
    <x v="3"/>
    <x v="16"/>
    <x v="1"/>
    <s v="Madhya Pradesh"/>
    <s v="Indore"/>
    <n v="4"/>
    <n v="19870.82"/>
    <n v="0.05"/>
    <n v="58264.29"/>
    <x v="0"/>
    <x v="1"/>
    <x v="2"/>
    <n v="0.2"/>
    <n v="1.0000000000000002E-2"/>
    <n v="2.0000000000000005E-3"/>
    <n v="-58264.288"/>
    <n v="-29132143.999999993"/>
    <n v="2025"/>
    <x v="8"/>
    <n v="11"/>
    <s v="Q4"/>
  </r>
  <r>
    <s v="ORD-03107"/>
    <d v="2025-07-09T00:00:00"/>
    <s v="CUST-1635"/>
    <s v="Kiran Joshi"/>
    <x v="1"/>
    <x v="1"/>
    <x v="0"/>
    <s v="Haryana"/>
    <s v="Gurugram"/>
    <n v="2"/>
    <n v="3699.29"/>
    <n v="0.05"/>
    <n v="5970.32"/>
    <x v="2"/>
    <x v="1"/>
    <x v="0"/>
    <n v="0.1"/>
    <n v="5.000000000000001E-3"/>
    <n v="5.0000000000000012E-4"/>
    <n v="-5970.3194999999996"/>
    <n v="-11940638.999999996"/>
    <n v="2025"/>
    <x v="4"/>
    <n v="7"/>
    <s v="Q3"/>
  </r>
  <r>
    <s v="ORD-03108"/>
    <d v="2025-02-04T00:00:00"/>
    <s v="CUST-2419"/>
    <s v="Aarav Reddy"/>
    <x v="3"/>
    <x v="3"/>
    <x v="3"/>
    <s v="Tamil Nadu"/>
    <s v="Coimbatore"/>
    <n v="3"/>
    <n v="47909.66"/>
    <n v="0.05"/>
    <n v="89114.97"/>
    <x v="2"/>
    <x v="1"/>
    <x v="2"/>
    <n v="0.15000000000000002"/>
    <n v="7.5000000000000015E-3"/>
    <n v="1.1250000000000003E-3"/>
    <n v="-89114.968875000006"/>
    <n v="-79213305.666666642"/>
    <n v="2025"/>
    <x v="11"/>
    <n v="2"/>
    <s v="Q1"/>
  </r>
  <r>
    <s v="ORD-03109"/>
    <d v="2025-05-27T00:00:00"/>
    <s v="CUST-1353"/>
    <s v="Rahul Kumar"/>
    <x v="3"/>
    <x v="18"/>
    <x v="0"/>
    <s v="Haryana"/>
    <s v="Gurugram"/>
    <n v="1"/>
    <n v="15565.3"/>
    <n v="0"/>
    <n v="12869.34"/>
    <x v="1"/>
    <x v="1"/>
    <x v="2"/>
    <n v="0"/>
    <n v="0"/>
    <n v="0"/>
    <n v="-12869.34"/>
    <e v="#DIV/0!"/>
    <n v="2025"/>
    <x v="6"/>
    <n v="5"/>
    <s v="Q2"/>
  </r>
  <r>
    <s v="ORD-03110"/>
    <d v="2025-01-30T00:00:00"/>
    <s v="CUST-2448"/>
    <s v="Priya Reddy"/>
    <x v="2"/>
    <x v="10"/>
    <x v="2"/>
    <s v="Gujarat"/>
    <s v="Surat"/>
    <n v="1"/>
    <n v="6361.28"/>
    <n v="0.05"/>
    <n v="3937.6"/>
    <x v="0"/>
    <x v="2"/>
    <x v="1"/>
    <n v="0.05"/>
    <n v="2.5000000000000005E-3"/>
    <n v="1.2500000000000003E-4"/>
    <n v="-3937.5998749999999"/>
    <n v="-31500798.999999993"/>
    <n v="2025"/>
    <x v="5"/>
    <n v="1"/>
    <s v="Q1"/>
  </r>
  <r>
    <s v="ORD-03111"/>
    <d v="2025-11-30T00:00:00"/>
    <s v="CUST-2132"/>
    <s v="Vikram Rao"/>
    <x v="3"/>
    <x v="13"/>
    <x v="2"/>
    <s v="Goa"/>
    <s v="Margao"/>
    <n v="1"/>
    <n v="32690.13"/>
    <n v="0"/>
    <n v="24988.11"/>
    <x v="1"/>
    <x v="0"/>
    <x v="1"/>
    <n v="0"/>
    <n v="0"/>
    <n v="0"/>
    <n v="-24988.11"/>
    <e v="#DIV/0!"/>
    <n v="2025"/>
    <x v="8"/>
    <n v="11"/>
    <s v="Q4"/>
  </r>
  <r>
    <s v="ORD-03112"/>
    <d v="2025-03-25T00:00:00"/>
    <s v="CUST-1179"/>
    <s v="Isha Patel"/>
    <x v="3"/>
    <x v="18"/>
    <x v="2"/>
    <s v="Goa"/>
    <s v="Panaji"/>
    <n v="2"/>
    <n v="44609.09"/>
    <n v="0.1"/>
    <n v="61883.12"/>
    <x v="2"/>
    <x v="2"/>
    <x v="1"/>
    <n v="0.2"/>
    <n v="2.0000000000000004E-2"/>
    <n v="4.000000000000001E-3"/>
    <n v="-61883.116000000002"/>
    <n v="-15470778.999999996"/>
    <n v="2025"/>
    <x v="3"/>
    <n v="3"/>
    <s v="Q1"/>
  </r>
  <r>
    <s v="ORD-03113"/>
    <d v="2025-10-08T00:00:00"/>
    <s v="CUST-1582"/>
    <s v="Ananya Rao"/>
    <x v="3"/>
    <x v="14"/>
    <x v="4"/>
    <s v="Jharkhand"/>
    <s v="Ranchi"/>
    <n v="2"/>
    <n v="10761.83"/>
    <n v="0.1"/>
    <n v="16865.490000000002"/>
    <x v="2"/>
    <x v="2"/>
    <x v="1"/>
    <n v="0.2"/>
    <n v="2.0000000000000004E-2"/>
    <n v="4.000000000000001E-3"/>
    <n v="-16865.486000000001"/>
    <n v="-4216371.4999999991"/>
    <n v="2025"/>
    <x v="10"/>
    <n v="10"/>
    <s v="Q4"/>
  </r>
  <r>
    <s v="ORD-03114"/>
    <d v="2025-12-10T00:00:00"/>
    <s v="CUST-1976"/>
    <s v="Sneha Reddy"/>
    <x v="2"/>
    <x v="2"/>
    <x v="4"/>
    <s v="Odisha"/>
    <s v="Bhubaneswar"/>
    <n v="1"/>
    <n v="2101.5100000000002"/>
    <n v="0.05"/>
    <n v="1628.05"/>
    <x v="0"/>
    <x v="1"/>
    <x v="2"/>
    <n v="0.05"/>
    <n v="2.5000000000000005E-3"/>
    <n v="1.2500000000000003E-4"/>
    <n v="-1628.0498749999999"/>
    <n v="-13024398.999999996"/>
    <n v="2025"/>
    <x v="1"/>
    <n v="12"/>
    <s v="Q4"/>
  </r>
  <r>
    <s v="ORD-03115"/>
    <d v="2025-09-27T00:00:00"/>
    <s v="CUST-1639"/>
    <s v="Priya Kumar"/>
    <x v="4"/>
    <x v="19"/>
    <x v="3"/>
    <s v="Karnataka"/>
    <s v="Bengaluru"/>
    <n v="2"/>
    <n v="5481.91"/>
    <n v="0.1"/>
    <n v="7973.6"/>
    <x v="1"/>
    <x v="1"/>
    <x v="1"/>
    <n v="0.2"/>
    <n v="2.0000000000000004E-2"/>
    <n v="4.000000000000001E-3"/>
    <n v="-7973.5960000000005"/>
    <n v="-1993398.9999999995"/>
    <n v="2025"/>
    <x v="2"/>
    <n v="9"/>
    <s v="Q3"/>
  </r>
  <r>
    <s v="ORD-03116"/>
    <d v="2025-06-03T00:00:00"/>
    <s v="CUST-1414"/>
    <s v="Kiran Rao"/>
    <x v="1"/>
    <x v="7"/>
    <x v="4"/>
    <s v="Jharkhand"/>
    <s v="Jamshedpur"/>
    <n v="1"/>
    <n v="1765.38"/>
    <n v="0"/>
    <n v="1106.02"/>
    <x v="1"/>
    <x v="0"/>
    <x v="1"/>
    <n v="0"/>
    <n v="0"/>
    <n v="0"/>
    <n v="-1106.02"/>
    <e v="#DIV/0!"/>
    <n v="2025"/>
    <x v="9"/>
    <n v="6"/>
    <s v="Q2"/>
  </r>
  <r>
    <s v="ORD-03117"/>
    <d v="2025-04-12T00:00:00"/>
    <s v="CUST-1206"/>
    <s v="Arjun Verma"/>
    <x v="0"/>
    <x v="11"/>
    <x v="0"/>
    <s v="Delhi"/>
    <s v="Delhi"/>
    <n v="1"/>
    <n v="9344.69"/>
    <n v="0.05"/>
    <n v="7249.5"/>
    <x v="4"/>
    <x v="2"/>
    <x v="2"/>
    <n v="0.05"/>
    <n v="2.5000000000000005E-3"/>
    <n v="1.2500000000000003E-4"/>
    <n v="-7249.4998750000004"/>
    <n v="-57995998.999999993"/>
    <n v="2025"/>
    <x v="0"/>
    <n v="4"/>
    <s v="Q2"/>
  </r>
  <r>
    <s v="ORD-03118"/>
    <d v="2025-08-03T00:00:00"/>
    <s v="CUST-1950"/>
    <s v="Neha Patel"/>
    <x v="3"/>
    <x v="13"/>
    <x v="2"/>
    <s v="Maharashtra"/>
    <s v="Nagpur"/>
    <n v="1"/>
    <n v="25249.33"/>
    <n v="0.05"/>
    <n v="19100.96"/>
    <x v="0"/>
    <x v="0"/>
    <x v="0"/>
    <n v="0.05"/>
    <n v="2.5000000000000005E-3"/>
    <n v="1.2500000000000003E-4"/>
    <n v="-19100.959875"/>
    <n v="-152807678.99999997"/>
    <n v="2025"/>
    <x v="7"/>
    <n v="8"/>
    <s v="Q3"/>
  </r>
  <r>
    <s v="ORD-03119"/>
    <d v="2025-05-30T00:00:00"/>
    <s v="CUST-1775"/>
    <s v="Vikram Gupta"/>
    <x v="2"/>
    <x v="8"/>
    <x v="0"/>
    <s v="Uttar Pradesh"/>
    <s v="Lucknow"/>
    <n v="1"/>
    <n v="4627.66"/>
    <n v="0.1"/>
    <n v="3317.7"/>
    <x v="4"/>
    <x v="1"/>
    <x v="0"/>
    <n v="0.1"/>
    <n v="1.0000000000000002E-2"/>
    <n v="1.0000000000000002E-3"/>
    <n v="-3317.6989999999996"/>
    <n v="-3317698.9999999986"/>
    <n v="2025"/>
    <x v="6"/>
    <n v="5"/>
    <s v="Q2"/>
  </r>
  <r>
    <s v="ORD-03120"/>
    <d v="2025-03-24T00:00:00"/>
    <s v="CUST-2091"/>
    <s v="Priya Nair"/>
    <x v="2"/>
    <x v="20"/>
    <x v="2"/>
    <s v="Maharashtra"/>
    <s v="Nagpur"/>
    <n v="1"/>
    <n v="3615.16"/>
    <n v="0"/>
    <n v="2289.02"/>
    <x v="4"/>
    <x v="1"/>
    <x v="0"/>
    <n v="0"/>
    <n v="0"/>
    <n v="0"/>
    <n v="-2289.02"/>
    <e v="#DIV/0!"/>
    <n v="2025"/>
    <x v="3"/>
    <n v="3"/>
    <s v="Q1"/>
  </r>
  <r>
    <s v="ORD-03121"/>
    <d v="2025-04-20T00:00:00"/>
    <s v="CUST-1479"/>
    <s v="Arjun Kumar"/>
    <x v="0"/>
    <x v="0"/>
    <x v="4"/>
    <s v="Bihar"/>
    <s v="Patna"/>
    <n v="1"/>
    <n v="779.75"/>
    <n v="0.1"/>
    <n v="506.61"/>
    <x v="2"/>
    <x v="1"/>
    <x v="1"/>
    <n v="0.1"/>
    <n v="1.0000000000000002E-2"/>
    <n v="1.0000000000000002E-3"/>
    <n v="-506.60900000000004"/>
    <n v="-506608.99999999994"/>
    <n v="2025"/>
    <x v="0"/>
    <n v="4"/>
    <s v="Q2"/>
  </r>
  <r>
    <s v="ORD-03122"/>
    <d v="2025-10-02T00:00:00"/>
    <s v="CUST-2162"/>
    <s v="Rohan Nair"/>
    <x v="3"/>
    <x v="13"/>
    <x v="4"/>
    <s v="Odisha"/>
    <s v="Bhubaneswar"/>
    <n v="1"/>
    <n v="42754.73"/>
    <n v="0"/>
    <n v="27784.61"/>
    <x v="4"/>
    <x v="1"/>
    <x v="2"/>
    <n v="0"/>
    <n v="0"/>
    <n v="0"/>
    <n v="-27784.61"/>
    <e v="#DIV/0!"/>
    <n v="2025"/>
    <x v="10"/>
    <n v="10"/>
    <s v="Q4"/>
  </r>
  <r>
    <s v="ORD-03123"/>
    <d v="2025-07-20T00:00:00"/>
    <s v="CUST-1225"/>
    <s v="Kiran Patel"/>
    <x v="3"/>
    <x v="14"/>
    <x v="4"/>
    <s v="Jharkhand"/>
    <s v="Jamshedpur"/>
    <n v="1"/>
    <n v="28304.720000000001"/>
    <n v="0.05"/>
    <n v="23047.69"/>
    <x v="1"/>
    <x v="1"/>
    <x v="1"/>
    <n v="0.05"/>
    <n v="2.5000000000000005E-3"/>
    <n v="1.2500000000000003E-4"/>
    <n v="-23047.689875"/>
    <n v="-184381518.99999997"/>
    <n v="2025"/>
    <x v="4"/>
    <n v="7"/>
    <s v="Q3"/>
  </r>
  <r>
    <s v="ORD-03124"/>
    <d v="2025-10-11T00:00:00"/>
    <s v="CUST-2085"/>
    <s v="Rohan Reddy"/>
    <x v="1"/>
    <x v="9"/>
    <x v="2"/>
    <s v="Maharashtra"/>
    <s v="Mumbai"/>
    <n v="1"/>
    <n v="1873.07"/>
    <n v="0"/>
    <n v="1339.96"/>
    <x v="0"/>
    <x v="1"/>
    <x v="0"/>
    <n v="0"/>
    <n v="0"/>
    <n v="0"/>
    <n v="-1339.96"/>
    <e v="#DIV/0!"/>
    <n v="2025"/>
    <x v="10"/>
    <n v="10"/>
    <s v="Q4"/>
  </r>
  <r>
    <s v="ORD-03125"/>
    <d v="2025-06-22T00:00:00"/>
    <s v="CUST-2317"/>
    <s v="Sneha Gupta"/>
    <x v="0"/>
    <x v="5"/>
    <x v="3"/>
    <s v="Andhra Pradesh"/>
    <s v="Vijayawada"/>
    <n v="4"/>
    <n v="2328.7399999999998"/>
    <n v="0.1"/>
    <n v="7107.65"/>
    <x v="1"/>
    <x v="1"/>
    <x v="1"/>
    <n v="0.4"/>
    <n v="4.0000000000000008E-2"/>
    <n v="1.6000000000000004E-2"/>
    <n v="-7107.634"/>
    <n v="-444227.12499999988"/>
    <n v="2025"/>
    <x v="9"/>
    <n v="6"/>
    <s v="Q2"/>
  </r>
  <r>
    <s v="ORD-03126"/>
    <d v="2025-11-23T00:00:00"/>
    <s v="CUST-1015"/>
    <s v="Rahul Joshi"/>
    <x v="1"/>
    <x v="1"/>
    <x v="3"/>
    <s v="Andhra Pradesh"/>
    <s v="Vijayawada"/>
    <n v="1"/>
    <n v="1296.76"/>
    <n v="0.05"/>
    <n v="865.56"/>
    <x v="2"/>
    <x v="1"/>
    <x v="0"/>
    <n v="0.05"/>
    <n v="2.5000000000000005E-3"/>
    <n v="1.2500000000000003E-4"/>
    <n v="-865.55987499999992"/>
    <n v="-6924478.9999999981"/>
    <n v="2025"/>
    <x v="8"/>
    <n v="11"/>
    <s v="Q4"/>
  </r>
  <r>
    <s v="ORD-03127"/>
    <d v="2025-07-25T00:00:00"/>
    <s v="CUST-1050"/>
    <s v="Aarav Verma"/>
    <x v="0"/>
    <x v="11"/>
    <x v="3"/>
    <s v="Tamil Nadu"/>
    <s v="Coimbatore"/>
    <n v="2"/>
    <n v="4571.26"/>
    <n v="0.1"/>
    <n v="6537.38"/>
    <x v="1"/>
    <x v="1"/>
    <x v="2"/>
    <n v="0.2"/>
    <n v="2.0000000000000004E-2"/>
    <n v="4.000000000000001E-3"/>
    <n v="-6537.3760000000002"/>
    <n v="-1634343.9999999998"/>
    <n v="2025"/>
    <x v="4"/>
    <n v="7"/>
    <s v="Q3"/>
  </r>
  <r>
    <s v="ORD-03128"/>
    <d v="2025-03-04T00:00:00"/>
    <s v="CUST-2125"/>
    <s v="Meera Gupta"/>
    <x v="3"/>
    <x v="16"/>
    <x v="0"/>
    <s v="Punjab"/>
    <s v="Amritsar"/>
    <n v="1"/>
    <n v="60895.96"/>
    <n v="0"/>
    <n v="37905.199999999997"/>
    <x v="2"/>
    <x v="1"/>
    <x v="1"/>
    <n v="0"/>
    <n v="0"/>
    <n v="0"/>
    <n v="-37905.199999999997"/>
    <e v="#DIV/0!"/>
    <n v="2025"/>
    <x v="3"/>
    <n v="3"/>
    <s v="Q1"/>
  </r>
  <r>
    <s v="ORD-03129"/>
    <d v="2025-03-14T00:00:00"/>
    <s v="CUST-2450"/>
    <s v="Vikram Patel"/>
    <x v="0"/>
    <x v="5"/>
    <x v="0"/>
    <s v="Punjab"/>
    <s v="Ludhiana"/>
    <n v="1"/>
    <n v="8182.47"/>
    <n v="0"/>
    <n v="6557.3"/>
    <x v="0"/>
    <x v="2"/>
    <x v="0"/>
    <n v="0"/>
    <n v="0"/>
    <n v="0"/>
    <n v="-6557.3"/>
    <e v="#DIV/0!"/>
    <n v="2025"/>
    <x v="3"/>
    <n v="3"/>
    <s v="Q1"/>
  </r>
  <r>
    <s v="ORD-03130"/>
    <d v="2025-09-08T00:00:00"/>
    <s v="CUST-1964"/>
    <s v="Sneha Gupta"/>
    <x v="0"/>
    <x v="0"/>
    <x v="0"/>
    <s v="Uttar Pradesh"/>
    <s v="Lucknow"/>
    <n v="1"/>
    <n v="1427.74"/>
    <n v="0.1"/>
    <n v="1029.6300000000001"/>
    <x v="0"/>
    <x v="0"/>
    <x v="0"/>
    <n v="0.1"/>
    <n v="1.0000000000000002E-2"/>
    <n v="1.0000000000000002E-3"/>
    <n v="-1029.6290000000001"/>
    <n v="-1029628.9999999999"/>
    <n v="2025"/>
    <x v="2"/>
    <n v="9"/>
    <s v="Q3"/>
  </r>
  <r>
    <s v="ORD-03131"/>
    <d v="2025-05-04T00:00:00"/>
    <s v="CUST-2034"/>
    <s v="Rahul Joshi"/>
    <x v="3"/>
    <x v="13"/>
    <x v="2"/>
    <s v="Rajasthan"/>
    <s v="Jaipur"/>
    <n v="4"/>
    <n v="10314.86"/>
    <n v="0"/>
    <n v="27059.46"/>
    <x v="0"/>
    <x v="1"/>
    <x v="2"/>
    <n v="0"/>
    <n v="0"/>
    <n v="0"/>
    <n v="-27059.46"/>
    <e v="#DIV/0!"/>
    <n v="2025"/>
    <x v="6"/>
    <n v="5"/>
    <s v="Q2"/>
  </r>
  <r>
    <s v="ORD-03132"/>
    <d v="2025-05-01T00:00:00"/>
    <s v="CUST-1756"/>
    <s v="Aarav Joshi"/>
    <x v="3"/>
    <x v="18"/>
    <x v="2"/>
    <s v="Maharashtra"/>
    <s v="Mumbai"/>
    <n v="1"/>
    <n v="6518.57"/>
    <n v="0"/>
    <n v="4799.87"/>
    <x v="3"/>
    <x v="0"/>
    <x v="1"/>
    <n v="0"/>
    <n v="0"/>
    <n v="0"/>
    <n v="-4799.87"/>
    <e v="#DIV/0!"/>
    <n v="2025"/>
    <x v="6"/>
    <n v="5"/>
    <s v="Q2"/>
  </r>
  <r>
    <s v="ORD-03133"/>
    <d v="2025-10-02T00:00:00"/>
    <s v="CUST-1123"/>
    <s v="Meera Reddy"/>
    <x v="3"/>
    <x v="16"/>
    <x v="0"/>
    <s v="Punjab"/>
    <s v="Amritsar"/>
    <n v="2"/>
    <n v="38893.21"/>
    <n v="0.05"/>
    <n v="58942.98"/>
    <x v="1"/>
    <x v="1"/>
    <x v="2"/>
    <n v="0.1"/>
    <n v="5.000000000000001E-3"/>
    <n v="5.0000000000000012E-4"/>
    <n v="-58942.979500000001"/>
    <n v="-117885958.99999997"/>
    <n v="2025"/>
    <x v="10"/>
    <n v="10"/>
    <s v="Q4"/>
  </r>
  <r>
    <s v="ORD-03134"/>
    <d v="2025-04-30T00:00:00"/>
    <s v="CUST-1662"/>
    <s v="Meera Rao"/>
    <x v="3"/>
    <x v="13"/>
    <x v="0"/>
    <s v="Uttar Pradesh"/>
    <s v="Noida"/>
    <n v="2"/>
    <n v="13350.46"/>
    <n v="0.1"/>
    <n v="18215.78"/>
    <x v="4"/>
    <x v="2"/>
    <x v="1"/>
    <n v="0.2"/>
    <n v="2.0000000000000004E-2"/>
    <n v="4.000000000000001E-3"/>
    <n v="-18215.775999999998"/>
    <n v="-4553943.9999999981"/>
    <n v="2025"/>
    <x v="0"/>
    <n v="4"/>
    <s v="Q2"/>
  </r>
  <r>
    <s v="ORD-03135"/>
    <d v="2025-11-13T00:00:00"/>
    <s v="CUST-1671"/>
    <s v="Sneha Reddy"/>
    <x v="0"/>
    <x v="4"/>
    <x v="3"/>
    <s v="Telangana"/>
    <s v="Hyderabad"/>
    <n v="1"/>
    <n v="9325.0499999999993"/>
    <n v="0.1"/>
    <n v="7222.62"/>
    <x v="4"/>
    <x v="0"/>
    <x v="2"/>
    <n v="0.1"/>
    <n v="1.0000000000000002E-2"/>
    <n v="1.0000000000000002E-3"/>
    <n v="-7222.6189999999997"/>
    <n v="-7222618.9999999981"/>
    <n v="2025"/>
    <x v="8"/>
    <n v="11"/>
    <s v="Q4"/>
  </r>
  <r>
    <s v="ORD-03136"/>
    <d v="2025-06-13T00:00:00"/>
    <s v="CUST-1996"/>
    <s v="Rahul Reddy"/>
    <x v="4"/>
    <x v="19"/>
    <x v="3"/>
    <s v="Andhra Pradesh"/>
    <s v="Visakhapatnam"/>
    <n v="4"/>
    <n v="3645.53"/>
    <n v="0"/>
    <n v="9840.35"/>
    <x v="0"/>
    <x v="1"/>
    <x v="0"/>
    <n v="0"/>
    <n v="0"/>
    <n v="0"/>
    <n v="-9840.35"/>
    <e v="#DIV/0!"/>
    <n v="2025"/>
    <x v="9"/>
    <n v="6"/>
    <s v="Q2"/>
  </r>
  <r>
    <s v="ORD-03137"/>
    <d v="2025-10-13T00:00:00"/>
    <s v="CUST-1253"/>
    <s v="Aarav Singh"/>
    <x v="0"/>
    <x v="0"/>
    <x v="2"/>
    <s v="Maharashtra"/>
    <s v="Nagpur"/>
    <n v="1"/>
    <n v="14607.06"/>
    <n v="0.1"/>
    <n v="11449.42"/>
    <x v="0"/>
    <x v="0"/>
    <x v="1"/>
    <n v="0.1"/>
    <n v="1.0000000000000002E-2"/>
    <n v="1.0000000000000002E-3"/>
    <n v="-11449.419"/>
    <n v="-11449418.999999996"/>
    <n v="2025"/>
    <x v="10"/>
    <n v="10"/>
    <s v="Q4"/>
  </r>
  <r>
    <s v="ORD-03138"/>
    <d v="2025-09-22T00:00:00"/>
    <s v="CUST-2356"/>
    <s v="Arjun Nair"/>
    <x v="2"/>
    <x v="8"/>
    <x v="3"/>
    <s v="Telangana"/>
    <s v="Hyderabad"/>
    <n v="1"/>
    <n v="2515.23"/>
    <n v="0.1"/>
    <n v="1693.65"/>
    <x v="1"/>
    <x v="2"/>
    <x v="1"/>
    <n v="0.1"/>
    <n v="1.0000000000000002E-2"/>
    <n v="1.0000000000000002E-3"/>
    <n v="-1693.6490000000001"/>
    <n v="-1693648.9999999998"/>
    <n v="2025"/>
    <x v="2"/>
    <n v="9"/>
    <s v="Q3"/>
  </r>
  <r>
    <s v="ORD-03139"/>
    <d v="2025-11-16T00:00:00"/>
    <s v="CUST-2225"/>
    <s v="Aarav Reddy"/>
    <x v="0"/>
    <x v="6"/>
    <x v="2"/>
    <s v="Maharashtra"/>
    <s v="Pune"/>
    <n v="1"/>
    <n v="8627.99"/>
    <n v="0.05"/>
    <n v="7212.47"/>
    <x v="1"/>
    <x v="1"/>
    <x v="0"/>
    <n v="0.05"/>
    <n v="2.5000000000000005E-3"/>
    <n v="1.2500000000000003E-4"/>
    <n v="-7212.4698750000007"/>
    <n v="-57699758.999999993"/>
    <n v="2025"/>
    <x v="8"/>
    <n v="11"/>
    <s v="Q4"/>
  </r>
  <r>
    <s v="ORD-03140"/>
    <d v="2025-06-10T00:00:00"/>
    <s v="CUST-2122"/>
    <s v="Rahul Nair"/>
    <x v="0"/>
    <x v="5"/>
    <x v="0"/>
    <s v="Delhi"/>
    <s v="New Delhi"/>
    <n v="1"/>
    <n v="13178.24"/>
    <n v="0"/>
    <n v="9631.32"/>
    <x v="1"/>
    <x v="1"/>
    <x v="1"/>
    <n v="0"/>
    <n v="0"/>
    <n v="0"/>
    <n v="-9631.32"/>
    <e v="#DIV/0!"/>
    <n v="2025"/>
    <x v="9"/>
    <n v="6"/>
    <s v="Q2"/>
  </r>
  <r>
    <s v="ORD-03141"/>
    <d v="2025-11-04T00:00:00"/>
    <s v="CUST-2246"/>
    <s v="Rahul Gupta"/>
    <x v="3"/>
    <x v="3"/>
    <x v="3"/>
    <s v="Telangana"/>
    <s v="Hyderabad"/>
    <n v="1"/>
    <n v="29017.8"/>
    <n v="0.1"/>
    <n v="22090.639999999999"/>
    <x v="1"/>
    <x v="1"/>
    <x v="1"/>
    <n v="0.1"/>
    <n v="1.0000000000000002E-2"/>
    <n v="1.0000000000000002E-3"/>
    <n v="-22090.638999999999"/>
    <n v="-22090638.999999993"/>
    <n v="2025"/>
    <x v="8"/>
    <n v="11"/>
    <s v="Q4"/>
  </r>
  <r>
    <s v="ORD-03142"/>
    <d v="2025-03-30T00:00:00"/>
    <s v="CUST-1720"/>
    <s v="Sneha Joshi"/>
    <x v="0"/>
    <x v="0"/>
    <x v="1"/>
    <s v="Madhya Pradesh"/>
    <s v="Indore"/>
    <n v="2"/>
    <n v="14422.63"/>
    <n v="0.1"/>
    <n v="21739.45"/>
    <x v="1"/>
    <x v="1"/>
    <x v="0"/>
    <n v="0.2"/>
    <n v="2.0000000000000004E-2"/>
    <n v="4.000000000000001E-3"/>
    <n v="-21739.446"/>
    <n v="-5434861.4999999991"/>
    <n v="2025"/>
    <x v="3"/>
    <n v="3"/>
    <s v="Q1"/>
  </r>
  <r>
    <s v="ORD-03143"/>
    <d v="2025-05-22T00:00:00"/>
    <s v="CUST-1275"/>
    <s v="Priya Kumar"/>
    <x v="0"/>
    <x v="11"/>
    <x v="0"/>
    <s v="Haryana"/>
    <s v="Gurugram"/>
    <n v="1"/>
    <n v="12147.14"/>
    <n v="0"/>
    <n v="9233.25"/>
    <x v="2"/>
    <x v="1"/>
    <x v="2"/>
    <n v="0"/>
    <n v="0"/>
    <n v="0"/>
    <n v="-9233.25"/>
    <e v="#DIV/0!"/>
    <n v="2025"/>
    <x v="6"/>
    <n v="5"/>
    <s v="Q2"/>
  </r>
  <r>
    <s v="ORD-03144"/>
    <d v="2025-07-22T00:00:00"/>
    <s v="CUST-1504"/>
    <s v="Isha Singh"/>
    <x v="3"/>
    <x v="16"/>
    <x v="3"/>
    <s v="Telangana"/>
    <s v="Warangal"/>
    <n v="2"/>
    <n v="27568.6"/>
    <n v="0.1"/>
    <n v="40606.730000000003"/>
    <x v="2"/>
    <x v="1"/>
    <x v="1"/>
    <n v="0.2"/>
    <n v="2.0000000000000004E-2"/>
    <n v="4.000000000000001E-3"/>
    <n v="-40606.726000000002"/>
    <n v="-10151681.499999998"/>
    <n v="2025"/>
    <x v="4"/>
    <n v="7"/>
    <s v="Q3"/>
  </r>
  <r>
    <s v="ORD-03145"/>
    <d v="2025-11-05T00:00:00"/>
    <s v="CUST-1846"/>
    <s v="Rahul Verma"/>
    <x v="1"/>
    <x v="9"/>
    <x v="3"/>
    <s v="Telangana"/>
    <s v="Warangal"/>
    <n v="1"/>
    <n v="2643.91"/>
    <n v="0.05"/>
    <n v="2042.34"/>
    <x v="0"/>
    <x v="1"/>
    <x v="2"/>
    <n v="0.05"/>
    <n v="2.5000000000000005E-3"/>
    <n v="1.2500000000000003E-4"/>
    <n v="-2042.3398749999999"/>
    <n v="-16338718.999999994"/>
    <n v="2025"/>
    <x v="8"/>
    <n v="11"/>
    <s v="Q4"/>
  </r>
  <r>
    <s v="ORD-03146"/>
    <d v="2025-08-15T00:00:00"/>
    <s v="CUST-1559"/>
    <s v="Isha Nair"/>
    <x v="0"/>
    <x v="6"/>
    <x v="4"/>
    <s v="Odisha"/>
    <s v="Bhubaneswar"/>
    <n v="5"/>
    <n v="17432.62"/>
    <n v="0.1"/>
    <n v="51343.92"/>
    <x v="1"/>
    <x v="1"/>
    <x v="2"/>
    <n v="0.5"/>
    <n v="0.05"/>
    <n v="2.5000000000000001E-2"/>
    <n v="-51343.894999999997"/>
    <n v="-2053755.7999999998"/>
    <n v="2025"/>
    <x v="7"/>
    <n v="8"/>
    <s v="Q3"/>
  </r>
  <r>
    <s v="ORD-03147"/>
    <d v="2025-11-30T00:00:00"/>
    <s v="CUST-1627"/>
    <s v="Meera Joshi"/>
    <x v="0"/>
    <x v="5"/>
    <x v="3"/>
    <s v="Karnataka"/>
    <s v="Mysuru"/>
    <n v="1"/>
    <n v="12145.88"/>
    <n v="0"/>
    <n v="9849.77"/>
    <x v="2"/>
    <x v="1"/>
    <x v="2"/>
    <n v="0"/>
    <n v="0"/>
    <n v="0"/>
    <n v="-9849.77"/>
    <e v="#DIV/0!"/>
    <n v="2025"/>
    <x v="8"/>
    <n v="11"/>
    <s v="Q4"/>
  </r>
  <r>
    <s v="ORD-03148"/>
    <d v="2025-08-10T00:00:00"/>
    <s v="CUST-1696"/>
    <s v="Rohan Verma"/>
    <x v="3"/>
    <x v="13"/>
    <x v="2"/>
    <s v="Maharashtra"/>
    <s v="Nagpur"/>
    <n v="2"/>
    <n v="58967.199999999997"/>
    <n v="0.05"/>
    <n v="90637.09"/>
    <x v="0"/>
    <x v="2"/>
    <x v="1"/>
    <n v="0.1"/>
    <n v="5.000000000000001E-3"/>
    <n v="5.0000000000000012E-4"/>
    <n v="-90637.089500000002"/>
    <n v="-181274178.99999997"/>
    <n v="2025"/>
    <x v="7"/>
    <n v="8"/>
    <s v="Q3"/>
  </r>
  <r>
    <s v="ORD-03149"/>
    <d v="2025-02-10T00:00:00"/>
    <s v="CUST-1370"/>
    <s v="Ananya Verma"/>
    <x v="2"/>
    <x v="2"/>
    <x v="1"/>
    <s v="Chhattisgarh"/>
    <s v="Bilaspur"/>
    <n v="2"/>
    <n v="1579.81"/>
    <n v="0.05"/>
    <n v="2196.92"/>
    <x v="2"/>
    <x v="1"/>
    <x v="1"/>
    <n v="0.1"/>
    <n v="5.000000000000001E-3"/>
    <n v="5.0000000000000012E-4"/>
    <n v="-2196.9195"/>
    <n v="-4393838.9999999991"/>
    <n v="2025"/>
    <x v="11"/>
    <n v="2"/>
    <s v="Q1"/>
  </r>
  <r>
    <s v="ORD-03150"/>
    <d v="2025-07-15T00:00:00"/>
    <s v="CUST-1523"/>
    <s v="Meera Verma"/>
    <x v="1"/>
    <x v="1"/>
    <x v="2"/>
    <s v="Gujarat"/>
    <s v="Surat"/>
    <n v="1"/>
    <n v="2545.37"/>
    <n v="0.05"/>
    <n v="1595.87"/>
    <x v="0"/>
    <x v="2"/>
    <x v="0"/>
    <n v="0.05"/>
    <n v="2.5000000000000005E-3"/>
    <n v="1.2500000000000003E-4"/>
    <n v="-1595.8698749999999"/>
    <n v="-12766958.999999996"/>
    <n v="2025"/>
    <x v="4"/>
    <n v="7"/>
    <s v="Q3"/>
  </r>
  <r>
    <s v="ORD-03151"/>
    <d v="2025-03-09T00:00:00"/>
    <s v="CUST-1589"/>
    <s v="Isha Joshi"/>
    <x v="3"/>
    <x v="13"/>
    <x v="3"/>
    <s v="Tamil Nadu"/>
    <s v="Chennai"/>
    <n v="1"/>
    <n v="59200.02"/>
    <n v="0.05"/>
    <n v="41466.67"/>
    <x v="2"/>
    <x v="1"/>
    <x v="1"/>
    <n v="0.05"/>
    <n v="2.5000000000000005E-3"/>
    <n v="1.2500000000000003E-4"/>
    <n v="-41466.669875"/>
    <n v="-331733358.99999994"/>
    <n v="2025"/>
    <x v="3"/>
    <n v="3"/>
    <s v="Q1"/>
  </r>
  <r>
    <s v="ORD-03152"/>
    <d v="2025-09-21T00:00:00"/>
    <s v="CUST-2354"/>
    <s v="Aarav Sharma"/>
    <x v="3"/>
    <x v="16"/>
    <x v="1"/>
    <s v="Madhya Pradesh"/>
    <s v="Bhopal"/>
    <n v="1"/>
    <n v="21985.87"/>
    <n v="0.1"/>
    <n v="16110.72"/>
    <x v="2"/>
    <x v="2"/>
    <x v="2"/>
    <n v="0.1"/>
    <n v="1.0000000000000002E-2"/>
    <n v="1.0000000000000002E-3"/>
    <n v="-16110.718999999999"/>
    <n v="-16110718.999999994"/>
    <n v="2025"/>
    <x v="2"/>
    <n v="9"/>
    <s v="Q3"/>
  </r>
  <r>
    <s v="ORD-03153"/>
    <d v="2025-01-02T00:00:00"/>
    <s v="CUST-2245"/>
    <s v="Vikram Sharma"/>
    <x v="2"/>
    <x v="10"/>
    <x v="2"/>
    <s v="Rajasthan"/>
    <s v="Udaipur"/>
    <n v="1"/>
    <n v="6786.58"/>
    <n v="0.1"/>
    <n v="5183.8100000000004"/>
    <x v="0"/>
    <x v="1"/>
    <x v="2"/>
    <n v="0.1"/>
    <n v="1.0000000000000002E-2"/>
    <n v="1.0000000000000002E-3"/>
    <n v="-5183.8090000000002"/>
    <n v="-5183808.9999999991"/>
    <n v="2025"/>
    <x v="5"/>
    <n v="1"/>
    <s v="Q1"/>
  </r>
  <r>
    <s v="ORD-03154"/>
    <d v="2025-12-27T00:00:00"/>
    <s v="CUST-1347"/>
    <s v="Rohan Nair"/>
    <x v="3"/>
    <x v="3"/>
    <x v="3"/>
    <s v="Karnataka"/>
    <s v="Mysuru"/>
    <n v="1"/>
    <n v="7664.42"/>
    <n v="0.1"/>
    <n v="4938.45"/>
    <x v="4"/>
    <x v="0"/>
    <x v="2"/>
    <n v="0.1"/>
    <n v="1.0000000000000002E-2"/>
    <n v="1.0000000000000002E-3"/>
    <n v="-4938.4489999999996"/>
    <n v="-4938448.9999999981"/>
    <n v="2025"/>
    <x v="1"/>
    <n v="12"/>
    <s v="Q4"/>
  </r>
  <r>
    <s v="ORD-03155"/>
    <d v="2025-05-05T00:00:00"/>
    <s v="CUST-2590"/>
    <s v="Sneha Joshi"/>
    <x v="2"/>
    <x v="10"/>
    <x v="0"/>
    <s v="Haryana"/>
    <s v="Gurugram"/>
    <n v="2"/>
    <n v="6357.63"/>
    <n v="0"/>
    <n v="9001.2000000000007"/>
    <x v="4"/>
    <x v="1"/>
    <x v="0"/>
    <n v="0"/>
    <n v="0"/>
    <n v="0"/>
    <n v="-9001.2000000000007"/>
    <e v="#DIV/0!"/>
    <n v="2025"/>
    <x v="6"/>
    <n v="5"/>
    <s v="Q2"/>
  </r>
  <r>
    <s v="ORD-03156"/>
    <d v="2025-04-20T00:00:00"/>
    <s v="CUST-1059"/>
    <s v="Isha Reddy"/>
    <x v="2"/>
    <x v="10"/>
    <x v="2"/>
    <s v="Rajasthan"/>
    <s v="Udaipur"/>
    <n v="1"/>
    <n v="3338.4"/>
    <n v="0.1"/>
    <n v="2016.56"/>
    <x v="2"/>
    <x v="1"/>
    <x v="2"/>
    <n v="0.1"/>
    <n v="1.0000000000000002E-2"/>
    <n v="1.0000000000000002E-3"/>
    <n v="-2016.559"/>
    <n v="-2016558.9999999995"/>
    <n v="2025"/>
    <x v="0"/>
    <n v="4"/>
    <s v="Q2"/>
  </r>
  <r>
    <s v="ORD-03157"/>
    <d v="2025-03-27T00:00:00"/>
    <s v="CUST-1705"/>
    <s v="Vikram Singh"/>
    <x v="3"/>
    <x v="13"/>
    <x v="2"/>
    <s v="Goa"/>
    <s v="Margao"/>
    <n v="2"/>
    <n v="6182.75"/>
    <n v="0.05"/>
    <n v="8403.51"/>
    <x v="1"/>
    <x v="1"/>
    <x v="1"/>
    <n v="0.1"/>
    <n v="5.000000000000001E-3"/>
    <n v="5.0000000000000012E-4"/>
    <n v="-8403.5095000000001"/>
    <n v="-16807018.999999996"/>
    <n v="2025"/>
    <x v="3"/>
    <n v="3"/>
    <s v="Q1"/>
  </r>
  <r>
    <s v="ORD-03158"/>
    <d v="2025-04-30T00:00:00"/>
    <s v="CUST-1032"/>
    <s v="Isha Nair"/>
    <x v="3"/>
    <x v="14"/>
    <x v="0"/>
    <s v="Uttar Pradesh"/>
    <s v="Kanpur"/>
    <n v="1"/>
    <n v="57349.62"/>
    <n v="0"/>
    <n v="39119.29"/>
    <x v="0"/>
    <x v="1"/>
    <x v="0"/>
    <n v="0"/>
    <n v="0"/>
    <n v="0"/>
    <n v="-39119.29"/>
    <e v="#DIV/0!"/>
    <n v="2025"/>
    <x v="0"/>
    <n v="4"/>
    <s v="Q2"/>
  </r>
  <r>
    <s v="ORD-03159"/>
    <d v="2025-05-07T00:00:00"/>
    <s v="CUST-1208"/>
    <s v="Sneha Verma"/>
    <x v="2"/>
    <x v="2"/>
    <x v="4"/>
    <s v="Odisha"/>
    <s v="Bhubaneswar"/>
    <n v="3"/>
    <n v="2062.81"/>
    <n v="0"/>
    <n v="4378.6499999999996"/>
    <x v="4"/>
    <x v="1"/>
    <x v="2"/>
    <n v="0"/>
    <n v="0"/>
    <n v="0"/>
    <n v="-4378.6499999999996"/>
    <e v="#DIV/0!"/>
    <n v="2025"/>
    <x v="6"/>
    <n v="5"/>
    <s v="Q2"/>
  </r>
  <r>
    <s v="ORD-03160"/>
    <d v="2025-09-12T00:00:00"/>
    <s v="CUST-1338"/>
    <s v="Priya Nair"/>
    <x v="3"/>
    <x v="13"/>
    <x v="1"/>
    <s v="Madhya Pradesh"/>
    <s v="Indore"/>
    <n v="1"/>
    <n v="2912.88"/>
    <n v="0"/>
    <n v="2215.37"/>
    <x v="0"/>
    <x v="0"/>
    <x v="1"/>
    <n v="0"/>
    <n v="0"/>
    <n v="0"/>
    <n v="-2215.37"/>
    <e v="#DIV/0!"/>
    <n v="2025"/>
    <x v="2"/>
    <n v="9"/>
    <s v="Q3"/>
  </r>
  <r>
    <s v="ORD-03161"/>
    <d v="2025-07-02T00:00:00"/>
    <s v="CUST-2237"/>
    <s v="Vikram Reddy"/>
    <x v="3"/>
    <x v="13"/>
    <x v="3"/>
    <s v="Andhra Pradesh"/>
    <s v="Vijayawada"/>
    <n v="1"/>
    <n v="10123.75"/>
    <n v="0.05"/>
    <n v="7382.98"/>
    <x v="1"/>
    <x v="1"/>
    <x v="2"/>
    <n v="0.05"/>
    <n v="2.5000000000000005E-3"/>
    <n v="1.2500000000000003E-4"/>
    <n v="-7382.979875"/>
    <n v="-59063838.999999985"/>
    <n v="2025"/>
    <x v="4"/>
    <n v="7"/>
    <s v="Q3"/>
  </r>
  <r>
    <s v="ORD-03162"/>
    <d v="2025-01-16T00:00:00"/>
    <s v="CUST-1179"/>
    <s v="Isha Joshi"/>
    <x v="1"/>
    <x v="17"/>
    <x v="3"/>
    <s v="Telangana"/>
    <s v="Warangal"/>
    <n v="1"/>
    <n v="3380.8"/>
    <n v="0.05"/>
    <n v="2610.5300000000002"/>
    <x v="1"/>
    <x v="0"/>
    <x v="1"/>
    <n v="0.05"/>
    <n v="2.5000000000000005E-3"/>
    <n v="1.2500000000000003E-4"/>
    <n v="-2610.5298750000002"/>
    <n v="-20884238.999999996"/>
    <n v="2025"/>
    <x v="5"/>
    <n v="1"/>
    <s v="Q1"/>
  </r>
  <r>
    <s v="ORD-03163"/>
    <d v="2025-03-03T00:00:00"/>
    <s v="CUST-1310"/>
    <s v="Isha Sharma"/>
    <x v="0"/>
    <x v="0"/>
    <x v="1"/>
    <s v="Chhattisgarh"/>
    <s v="Bilaspur"/>
    <n v="1"/>
    <n v="17616.14"/>
    <n v="0.2"/>
    <n v="12339.53"/>
    <x v="0"/>
    <x v="1"/>
    <x v="2"/>
    <n v="0.2"/>
    <n v="4.0000000000000008E-2"/>
    <n v="8.0000000000000019E-3"/>
    <n v="-12339.522000000001"/>
    <n v="-1542440.2499999998"/>
    <n v="2025"/>
    <x v="3"/>
    <n v="3"/>
    <s v="Q1"/>
  </r>
  <r>
    <s v="ORD-03164"/>
    <d v="2025-06-07T00:00:00"/>
    <s v="CUST-1409"/>
    <s v="Rahul Reddy"/>
    <x v="0"/>
    <x v="5"/>
    <x v="0"/>
    <s v="Uttar Pradesh"/>
    <s v="Lucknow"/>
    <n v="2"/>
    <n v="2628.3"/>
    <n v="0.15"/>
    <n v="2874.27"/>
    <x v="2"/>
    <x v="1"/>
    <x v="0"/>
    <n v="0.3"/>
    <n v="4.4999999999999998E-2"/>
    <n v="1.35E-2"/>
    <n v="-2874.2565"/>
    <n v="-212907.88888888888"/>
    <n v="2025"/>
    <x v="9"/>
    <n v="6"/>
    <s v="Q2"/>
  </r>
  <r>
    <s v="ORD-03165"/>
    <d v="2025-09-25T00:00:00"/>
    <s v="CUST-1138"/>
    <s v="Neha Reddy"/>
    <x v="3"/>
    <x v="3"/>
    <x v="1"/>
    <s v="Chhattisgarh"/>
    <s v="Raipur"/>
    <n v="2"/>
    <n v="30833.7"/>
    <n v="0.1"/>
    <n v="37810.14"/>
    <x v="3"/>
    <x v="0"/>
    <x v="1"/>
    <n v="0.2"/>
    <n v="2.0000000000000004E-2"/>
    <n v="4.000000000000001E-3"/>
    <n v="-37810.135999999999"/>
    <n v="-9452533.9999999981"/>
    <n v="2025"/>
    <x v="2"/>
    <n v="9"/>
    <s v="Q3"/>
  </r>
  <r>
    <s v="ORD-03166"/>
    <d v="2025-02-04T00:00:00"/>
    <s v="CUST-1391"/>
    <s v="Vikram Singh"/>
    <x v="2"/>
    <x v="8"/>
    <x v="2"/>
    <s v="Goa"/>
    <s v="Panaji"/>
    <n v="2"/>
    <n v="1592.2"/>
    <n v="0.05"/>
    <n v="2197.9899999999998"/>
    <x v="1"/>
    <x v="1"/>
    <x v="1"/>
    <n v="0.1"/>
    <n v="5.000000000000001E-3"/>
    <n v="5.0000000000000012E-4"/>
    <n v="-2197.9894999999997"/>
    <n v="-4395978.9999999981"/>
    <n v="2025"/>
    <x v="11"/>
    <n v="2"/>
    <s v="Q1"/>
  </r>
  <r>
    <s v="ORD-03167"/>
    <d v="2025-09-24T00:00:00"/>
    <s v="CUST-1382"/>
    <s v="Rohan Sharma"/>
    <x v="0"/>
    <x v="4"/>
    <x v="3"/>
    <s v="Telangana"/>
    <s v="Warangal"/>
    <n v="2"/>
    <n v="13589.13"/>
    <n v="0.1"/>
    <n v="21319.200000000001"/>
    <x v="1"/>
    <x v="1"/>
    <x v="2"/>
    <n v="0.2"/>
    <n v="2.0000000000000004E-2"/>
    <n v="4.000000000000001E-3"/>
    <n v="-21319.196"/>
    <n v="-5329798.9999999991"/>
    <n v="2025"/>
    <x v="2"/>
    <n v="9"/>
    <s v="Q3"/>
  </r>
  <r>
    <s v="ORD-03168"/>
    <d v="2025-03-05T00:00:00"/>
    <s v="CUST-1705"/>
    <s v="Aarav Reddy"/>
    <x v="4"/>
    <x v="12"/>
    <x v="0"/>
    <s v="Punjab"/>
    <s v="Ludhiana"/>
    <n v="4"/>
    <n v="1503.5"/>
    <n v="0.05"/>
    <n v="3960.06"/>
    <x v="1"/>
    <x v="1"/>
    <x v="1"/>
    <n v="0.2"/>
    <n v="1.0000000000000002E-2"/>
    <n v="2.0000000000000005E-3"/>
    <n v="-3960.058"/>
    <n v="-1980028.9999999995"/>
    <n v="2025"/>
    <x v="3"/>
    <n v="3"/>
    <s v="Q1"/>
  </r>
  <r>
    <s v="ORD-03169"/>
    <d v="2025-02-19T00:00:00"/>
    <s v="CUST-1993"/>
    <s v="Ananya Singh"/>
    <x v="2"/>
    <x v="10"/>
    <x v="0"/>
    <s v="Delhi"/>
    <s v="Delhi"/>
    <n v="2"/>
    <n v="1982.96"/>
    <n v="0.1"/>
    <n v="3027.07"/>
    <x v="0"/>
    <x v="1"/>
    <x v="1"/>
    <n v="0.2"/>
    <n v="2.0000000000000004E-2"/>
    <n v="4.000000000000001E-3"/>
    <n v="-3027.0660000000003"/>
    <n v="-756766.49999999988"/>
    <n v="2025"/>
    <x v="11"/>
    <n v="2"/>
    <s v="Q1"/>
  </r>
  <r>
    <s v="ORD-03170"/>
    <d v="2025-09-12T00:00:00"/>
    <s v="CUST-2535"/>
    <s v="Kiran Singh"/>
    <x v="3"/>
    <x v="16"/>
    <x v="3"/>
    <s v="Tamil Nadu"/>
    <s v="Chennai"/>
    <n v="1"/>
    <n v="13971.78"/>
    <n v="0.05"/>
    <n v="9630.42"/>
    <x v="1"/>
    <x v="1"/>
    <x v="2"/>
    <n v="0.05"/>
    <n v="2.5000000000000005E-3"/>
    <n v="1.2500000000000003E-4"/>
    <n v="-9630.4198749999996"/>
    <n v="-77043358.999999985"/>
    <n v="2025"/>
    <x v="2"/>
    <n v="9"/>
    <s v="Q3"/>
  </r>
  <r>
    <s v="ORD-03171"/>
    <d v="2025-05-29T00:00:00"/>
    <s v="CUST-2299"/>
    <s v="Ananya Rao"/>
    <x v="0"/>
    <x v="11"/>
    <x v="2"/>
    <s v="Maharashtra"/>
    <s v="Pune"/>
    <n v="1"/>
    <n v="10258.59"/>
    <n v="0"/>
    <n v="8917.4"/>
    <x v="4"/>
    <x v="1"/>
    <x v="0"/>
    <n v="0"/>
    <n v="0"/>
    <n v="0"/>
    <n v="-8917.4"/>
    <e v="#DIV/0!"/>
    <n v="2025"/>
    <x v="6"/>
    <n v="5"/>
    <s v="Q2"/>
  </r>
  <r>
    <s v="ORD-03172"/>
    <d v="2025-11-21T00:00:00"/>
    <s v="CUST-1647"/>
    <s v="Aarav Kumar"/>
    <x v="0"/>
    <x v="6"/>
    <x v="3"/>
    <s v="Tamil Nadu"/>
    <s v="Chennai"/>
    <n v="1"/>
    <n v="15806.08"/>
    <n v="0"/>
    <n v="9948.9"/>
    <x v="3"/>
    <x v="1"/>
    <x v="2"/>
    <n v="0"/>
    <n v="0"/>
    <n v="0"/>
    <n v="-9948.9"/>
    <e v="#DIV/0!"/>
    <n v="2025"/>
    <x v="8"/>
    <n v="11"/>
    <s v="Q4"/>
  </r>
  <r>
    <s v="ORD-03173"/>
    <d v="2025-10-31T00:00:00"/>
    <s v="CUST-2519"/>
    <s v="Aarav Verma"/>
    <x v="2"/>
    <x v="8"/>
    <x v="2"/>
    <s v="Maharashtra"/>
    <s v="Nagpur"/>
    <n v="2"/>
    <n v="3773.2"/>
    <n v="0.1"/>
    <n v="4638.16"/>
    <x v="4"/>
    <x v="1"/>
    <x v="1"/>
    <n v="0.2"/>
    <n v="2.0000000000000004E-2"/>
    <n v="4.000000000000001E-3"/>
    <n v="-4638.1559999999999"/>
    <n v="-1159538.9999999998"/>
    <n v="2025"/>
    <x v="10"/>
    <n v="10"/>
    <s v="Q4"/>
  </r>
  <r>
    <s v="ORD-03174"/>
    <d v="2025-10-03T00:00:00"/>
    <s v="CUST-1045"/>
    <s v="Priya Verma"/>
    <x v="1"/>
    <x v="1"/>
    <x v="2"/>
    <s v="Maharashtra"/>
    <s v="Nagpur"/>
    <n v="1"/>
    <n v="526.66"/>
    <n v="0"/>
    <n v="331.87"/>
    <x v="0"/>
    <x v="1"/>
    <x v="1"/>
    <n v="0"/>
    <n v="0"/>
    <n v="0"/>
    <n v="-331.87"/>
    <e v="#DIV/0!"/>
    <n v="2025"/>
    <x v="10"/>
    <n v="10"/>
    <s v="Q4"/>
  </r>
  <r>
    <s v="ORD-03175"/>
    <d v="2025-12-23T00:00:00"/>
    <s v="CUST-1462"/>
    <s v="Rohan Nair"/>
    <x v="2"/>
    <x v="23"/>
    <x v="4"/>
    <s v="Jharkhand"/>
    <s v="Jamshedpur"/>
    <n v="2"/>
    <n v="4118.37"/>
    <n v="0.1"/>
    <n v="6044.88"/>
    <x v="2"/>
    <x v="2"/>
    <x v="0"/>
    <n v="0.2"/>
    <n v="2.0000000000000004E-2"/>
    <n v="4.000000000000001E-3"/>
    <n v="-6044.8760000000002"/>
    <n v="-1511218.9999999998"/>
    <n v="2025"/>
    <x v="1"/>
    <n v="12"/>
    <s v="Q4"/>
  </r>
  <r>
    <s v="ORD-03176"/>
    <d v="2025-06-21T00:00:00"/>
    <s v="CUST-2062"/>
    <s v="Sneha Patel"/>
    <x v="3"/>
    <x v="18"/>
    <x v="1"/>
    <s v="Madhya Pradesh"/>
    <s v="Bhopal"/>
    <n v="1"/>
    <n v="52142.58"/>
    <n v="0.15"/>
    <n v="34991.75"/>
    <x v="1"/>
    <x v="0"/>
    <x v="0"/>
    <n v="0.15"/>
    <n v="2.2499999999999999E-2"/>
    <n v="3.375E-3"/>
    <n v="-34991.746625"/>
    <n v="-10367924.925925925"/>
    <n v="2025"/>
    <x v="9"/>
    <n v="6"/>
    <s v="Q2"/>
  </r>
  <r>
    <s v="ORD-03177"/>
    <d v="2025-07-20T00:00:00"/>
    <s v="CUST-1747"/>
    <s v="Meera Nair"/>
    <x v="2"/>
    <x v="23"/>
    <x v="2"/>
    <s v="Goa"/>
    <s v="Margao"/>
    <n v="3"/>
    <n v="1272.23"/>
    <n v="0"/>
    <n v="2596.61"/>
    <x v="2"/>
    <x v="1"/>
    <x v="2"/>
    <n v="0"/>
    <n v="0"/>
    <n v="0"/>
    <n v="-2596.61"/>
    <e v="#DIV/0!"/>
    <n v="2025"/>
    <x v="4"/>
    <n v="7"/>
    <s v="Q3"/>
  </r>
  <r>
    <s v="ORD-03178"/>
    <d v="2025-11-20T00:00:00"/>
    <s v="CUST-2091"/>
    <s v="Rohan Nair"/>
    <x v="3"/>
    <x v="18"/>
    <x v="1"/>
    <s v="Chhattisgarh"/>
    <s v="Bilaspur"/>
    <n v="5"/>
    <n v="6117.16"/>
    <n v="0.05"/>
    <n v="18431.22"/>
    <x v="4"/>
    <x v="1"/>
    <x v="1"/>
    <n v="0.25"/>
    <n v="1.2500000000000001E-2"/>
    <n v="3.1250000000000002E-3"/>
    <n v="-18431.216875000002"/>
    <n v="-5897989.4000000004"/>
    <n v="2025"/>
    <x v="8"/>
    <n v="11"/>
    <s v="Q4"/>
  </r>
  <r>
    <s v="ORD-03179"/>
    <d v="2025-02-04T00:00:00"/>
    <s v="CUST-1587"/>
    <s v="Meera Reddy"/>
    <x v="1"/>
    <x v="1"/>
    <x v="3"/>
    <s v="Telangana"/>
    <s v="Hyderabad"/>
    <n v="1"/>
    <n v="1142.0899999999999"/>
    <n v="0.1"/>
    <n v="849.01"/>
    <x v="1"/>
    <x v="1"/>
    <x v="1"/>
    <n v="0.1"/>
    <n v="1.0000000000000002E-2"/>
    <n v="1.0000000000000002E-3"/>
    <n v="-849.00900000000001"/>
    <n v="-849008.99999999977"/>
    <n v="2025"/>
    <x v="11"/>
    <n v="2"/>
    <s v="Q1"/>
  </r>
  <r>
    <s v="ORD-03180"/>
    <d v="2025-08-04T00:00:00"/>
    <s v="CUST-1264"/>
    <s v="Isha Reddy"/>
    <x v="2"/>
    <x v="8"/>
    <x v="2"/>
    <s v="Goa"/>
    <s v="Margao"/>
    <n v="3"/>
    <n v="5324.17"/>
    <n v="0.05"/>
    <n v="12405.96"/>
    <x v="1"/>
    <x v="1"/>
    <x v="2"/>
    <n v="0.15000000000000002"/>
    <n v="7.5000000000000015E-3"/>
    <n v="1.1250000000000003E-3"/>
    <n v="-12405.958874999998"/>
    <n v="-11027518.999999994"/>
    <n v="2025"/>
    <x v="7"/>
    <n v="8"/>
    <s v="Q3"/>
  </r>
  <r>
    <s v="ORD-03181"/>
    <d v="2025-03-06T00:00:00"/>
    <s v="CUST-2539"/>
    <s v="Isha Rao"/>
    <x v="0"/>
    <x v="6"/>
    <x v="4"/>
    <s v="Bihar"/>
    <s v="Gaya"/>
    <n v="3"/>
    <n v="10936.07"/>
    <n v="0.15"/>
    <n v="23955.79"/>
    <x v="0"/>
    <x v="1"/>
    <x v="1"/>
    <n v="0.44999999999999996"/>
    <n v="6.7499999999999991E-2"/>
    <n v="3.0374999999999992E-2"/>
    <n v="-23955.759625000002"/>
    <n v="-788666.98353909492"/>
    <n v="2025"/>
    <x v="3"/>
    <n v="3"/>
    <s v="Q1"/>
  </r>
  <r>
    <s v="ORD-03182"/>
    <d v="2025-01-08T00:00:00"/>
    <s v="CUST-1605"/>
    <s v="Meera Gupta"/>
    <x v="3"/>
    <x v="3"/>
    <x v="1"/>
    <s v="Chhattisgarh"/>
    <s v="Bilaspur"/>
    <n v="5"/>
    <n v="35827.760000000002"/>
    <n v="0.15"/>
    <n v="101025.11"/>
    <x v="2"/>
    <x v="2"/>
    <x v="1"/>
    <n v="0.75"/>
    <n v="0.11249999999999999"/>
    <n v="8.4374999999999992E-2"/>
    <n v="-101025.02562499999"/>
    <n v="-1197333.6370370372"/>
    <n v="2025"/>
    <x v="5"/>
    <n v="1"/>
    <s v="Q1"/>
  </r>
  <r>
    <s v="ORD-03183"/>
    <d v="2025-10-28T00:00:00"/>
    <s v="CUST-2036"/>
    <s v="Meera Patel"/>
    <x v="1"/>
    <x v="1"/>
    <x v="4"/>
    <s v="Bihar"/>
    <s v="Patna"/>
    <n v="1"/>
    <n v="1435.03"/>
    <n v="0"/>
    <n v="1103.8800000000001"/>
    <x v="1"/>
    <x v="1"/>
    <x v="2"/>
    <n v="0"/>
    <n v="0"/>
    <n v="0"/>
    <n v="-1103.8800000000001"/>
    <e v="#DIV/0!"/>
    <n v="2025"/>
    <x v="10"/>
    <n v="10"/>
    <s v="Q4"/>
  </r>
  <r>
    <s v="ORD-03184"/>
    <d v="2025-12-09T00:00:00"/>
    <s v="CUST-1594"/>
    <s v="Meera Rao"/>
    <x v="1"/>
    <x v="21"/>
    <x v="3"/>
    <s v="Telangana"/>
    <s v="Warangal"/>
    <n v="3"/>
    <n v="1828.12"/>
    <n v="0"/>
    <n v="4709.58"/>
    <x v="3"/>
    <x v="2"/>
    <x v="2"/>
    <n v="0"/>
    <n v="0"/>
    <n v="0"/>
    <n v="-4709.58"/>
    <e v="#DIV/0!"/>
    <n v="2025"/>
    <x v="1"/>
    <n v="12"/>
    <s v="Q4"/>
  </r>
  <r>
    <s v="ORD-03185"/>
    <d v="2025-11-28T00:00:00"/>
    <s v="CUST-1171"/>
    <s v="Rahul Rao"/>
    <x v="0"/>
    <x v="4"/>
    <x v="3"/>
    <s v="Karnataka"/>
    <s v="Mysuru"/>
    <n v="1"/>
    <n v="17409.810000000001"/>
    <n v="0.2"/>
    <n v="9379.6"/>
    <x v="0"/>
    <x v="1"/>
    <x v="1"/>
    <n v="0.2"/>
    <n v="4.0000000000000008E-2"/>
    <n v="8.0000000000000019E-3"/>
    <n v="-9379.5920000000006"/>
    <n v="-1172448.9999999998"/>
    <n v="2025"/>
    <x v="8"/>
    <n v="11"/>
    <s v="Q4"/>
  </r>
  <r>
    <s v="ORD-03186"/>
    <d v="2025-03-17T00:00:00"/>
    <s v="CUST-1903"/>
    <s v="Rohan Rao"/>
    <x v="3"/>
    <x v="3"/>
    <x v="0"/>
    <s v="Delhi"/>
    <s v="New Delhi"/>
    <n v="2"/>
    <n v="16779.7"/>
    <n v="0.2"/>
    <n v="20884.86"/>
    <x v="3"/>
    <x v="1"/>
    <x v="1"/>
    <n v="0.4"/>
    <n v="8.0000000000000016E-2"/>
    <n v="3.2000000000000008E-2"/>
    <n v="-20884.828000000001"/>
    <n v="-652650.87499999988"/>
    <n v="2025"/>
    <x v="3"/>
    <n v="3"/>
    <s v="Q1"/>
  </r>
  <r>
    <s v="ORD-03187"/>
    <d v="2025-06-23T00:00:00"/>
    <s v="CUST-2374"/>
    <s v="Sneha Reddy"/>
    <x v="2"/>
    <x v="8"/>
    <x v="0"/>
    <s v="Delhi"/>
    <s v="Delhi"/>
    <n v="2"/>
    <n v="6350.86"/>
    <n v="0.05"/>
    <n v="9386"/>
    <x v="1"/>
    <x v="1"/>
    <x v="2"/>
    <n v="0.1"/>
    <n v="5.000000000000001E-3"/>
    <n v="5.0000000000000012E-4"/>
    <n v="-9385.9994999999999"/>
    <n v="-18771998.999999996"/>
    <n v="2025"/>
    <x v="9"/>
    <n v="6"/>
    <s v="Q2"/>
  </r>
  <r>
    <s v="ORD-03188"/>
    <d v="2025-02-16T00:00:00"/>
    <s v="CUST-2258"/>
    <s v="Kiran Gupta"/>
    <x v="3"/>
    <x v="13"/>
    <x v="3"/>
    <s v="Andhra Pradesh"/>
    <s v="Vijayawada"/>
    <n v="2"/>
    <n v="38363.75"/>
    <n v="0"/>
    <n v="48405.02"/>
    <x v="2"/>
    <x v="1"/>
    <x v="1"/>
    <n v="0"/>
    <n v="0"/>
    <n v="0"/>
    <n v="-48405.02"/>
    <e v="#DIV/0!"/>
    <n v="2025"/>
    <x v="11"/>
    <n v="2"/>
    <s v="Q1"/>
  </r>
  <r>
    <s v="ORD-03189"/>
    <d v="2025-01-15T00:00:00"/>
    <s v="CUST-2328"/>
    <s v="Isha Joshi"/>
    <x v="3"/>
    <x v="14"/>
    <x v="1"/>
    <s v="Madhya Pradesh"/>
    <s v="Indore"/>
    <n v="1"/>
    <n v="9329.33"/>
    <n v="0.1"/>
    <n v="6913.47"/>
    <x v="1"/>
    <x v="0"/>
    <x v="0"/>
    <n v="0.1"/>
    <n v="1.0000000000000002E-2"/>
    <n v="1.0000000000000002E-3"/>
    <n v="-6913.4690000000001"/>
    <n v="-6913468.9999999981"/>
    <n v="2025"/>
    <x v="5"/>
    <n v="1"/>
    <s v="Q1"/>
  </r>
  <r>
    <s v="ORD-03190"/>
    <d v="2025-12-27T00:00:00"/>
    <s v="CUST-2530"/>
    <s v="Rahul Gupta"/>
    <x v="3"/>
    <x v="13"/>
    <x v="0"/>
    <s v="Punjab"/>
    <s v="Amritsar"/>
    <n v="3"/>
    <n v="31174.34"/>
    <n v="0.05"/>
    <n v="73322.850000000006"/>
    <x v="2"/>
    <x v="1"/>
    <x v="1"/>
    <n v="0.15000000000000002"/>
    <n v="7.5000000000000015E-3"/>
    <n v="1.1250000000000003E-3"/>
    <n v="-73322.848875000011"/>
    <n v="-65175865.666666657"/>
    <n v="2025"/>
    <x v="1"/>
    <n v="12"/>
    <s v="Q4"/>
  </r>
  <r>
    <s v="ORD-03191"/>
    <d v="2025-05-27T00:00:00"/>
    <s v="CUST-1976"/>
    <s v="Kiran Singh"/>
    <x v="3"/>
    <x v="14"/>
    <x v="3"/>
    <s v="Tamil Nadu"/>
    <s v="Chennai"/>
    <n v="1"/>
    <n v="61732.84"/>
    <n v="0.15"/>
    <n v="35148.47"/>
    <x v="0"/>
    <x v="1"/>
    <x v="1"/>
    <n v="0.15"/>
    <n v="2.2499999999999999E-2"/>
    <n v="3.375E-3"/>
    <n v="-35148.466625000001"/>
    <n v="-10414360.481481481"/>
    <n v="2025"/>
    <x v="6"/>
    <n v="5"/>
    <s v="Q2"/>
  </r>
  <r>
    <s v="ORD-03192"/>
    <d v="2025-01-26T00:00:00"/>
    <s v="CUST-2519"/>
    <s v="Vikram Rao"/>
    <x v="0"/>
    <x v="0"/>
    <x v="2"/>
    <s v="Gujarat"/>
    <s v="Ahmedabad"/>
    <n v="1"/>
    <n v="7941.18"/>
    <n v="0.1"/>
    <n v="4510.2"/>
    <x v="4"/>
    <x v="1"/>
    <x v="0"/>
    <n v="0.1"/>
    <n v="1.0000000000000002E-2"/>
    <n v="1.0000000000000002E-3"/>
    <n v="-4510.1989999999996"/>
    <n v="-4510198.9999999981"/>
    <n v="2025"/>
    <x v="5"/>
    <n v="1"/>
    <s v="Q1"/>
  </r>
  <r>
    <s v="ORD-03193"/>
    <d v="2025-11-04T00:00:00"/>
    <s v="CUST-1557"/>
    <s v="Arjun Rao"/>
    <x v="4"/>
    <x v="24"/>
    <x v="3"/>
    <s v="Telangana"/>
    <s v="Warangal"/>
    <n v="2"/>
    <n v="7838.79"/>
    <n v="0.1"/>
    <n v="11389.55"/>
    <x v="4"/>
    <x v="1"/>
    <x v="2"/>
    <n v="0.2"/>
    <n v="2.0000000000000004E-2"/>
    <n v="4.000000000000001E-3"/>
    <n v="-11389.545999999998"/>
    <n v="-2847386.4999999991"/>
    <n v="2025"/>
    <x v="8"/>
    <n v="11"/>
    <s v="Q4"/>
  </r>
  <r>
    <s v="ORD-03194"/>
    <d v="2025-04-03T00:00:00"/>
    <s v="CUST-1537"/>
    <s v="Ananya Joshi"/>
    <x v="2"/>
    <x v="23"/>
    <x v="1"/>
    <s v="Chhattisgarh"/>
    <s v="Bilaspur"/>
    <n v="3"/>
    <n v="2092.4299999999998"/>
    <n v="0.05"/>
    <n v="3906.35"/>
    <x v="4"/>
    <x v="1"/>
    <x v="2"/>
    <n v="0.15000000000000002"/>
    <n v="7.5000000000000015E-3"/>
    <n v="1.1250000000000003E-3"/>
    <n v="-3906.3488750000001"/>
    <n v="-3472310.1111111101"/>
    <n v="2025"/>
    <x v="0"/>
    <n v="4"/>
    <s v="Q2"/>
  </r>
  <r>
    <s v="ORD-03195"/>
    <d v="2025-08-20T00:00:00"/>
    <s v="CUST-1004"/>
    <s v="Priya Kumar"/>
    <x v="3"/>
    <x v="16"/>
    <x v="3"/>
    <s v="Tamil Nadu"/>
    <s v="Coimbatore"/>
    <n v="4"/>
    <n v="37753.56"/>
    <n v="0.1"/>
    <n v="108629.47"/>
    <x v="1"/>
    <x v="1"/>
    <x v="1"/>
    <n v="0.4"/>
    <n v="4.0000000000000008E-2"/>
    <n v="1.6000000000000004E-2"/>
    <n v="-108629.454"/>
    <n v="-6789340.8749999981"/>
    <n v="2025"/>
    <x v="7"/>
    <n v="8"/>
    <s v="Q3"/>
  </r>
  <r>
    <s v="ORD-03196"/>
    <d v="2025-01-21T00:00:00"/>
    <s v="CUST-2412"/>
    <s v="Rohan Singh"/>
    <x v="2"/>
    <x v="2"/>
    <x v="3"/>
    <s v="Telangana"/>
    <s v="Warangal"/>
    <n v="2"/>
    <n v="5969.42"/>
    <n v="0.05"/>
    <n v="7475.19"/>
    <x v="2"/>
    <x v="1"/>
    <x v="1"/>
    <n v="0.1"/>
    <n v="5.000000000000001E-3"/>
    <n v="5.0000000000000012E-4"/>
    <n v="-7475.1894999999995"/>
    <n v="-14950378.999999996"/>
    <n v="2025"/>
    <x v="5"/>
    <n v="1"/>
    <s v="Q1"/>
  </r>
  <r>
    <s v="ORD-03197"/>
    <d v="2025-11-03T00:00:00"/>
    <s v="CUST-1230"/>
    <s v="Aarav Verma"/>
    <x v="0"/>
    <x v="0"/>
    <x v="0"/>
    <s v="Delhi"/>
    <s v="New Delhi"/>
    <n v="1"/>
    <n v="16627.91"/>
    <n v="0"/>
    <n v="14028.73"/>
    <x v="1"/>
    <x v="1"/>
    <x v="1"/>
    <n v="0"/>
    <n v="0"/>
    <n v="0"/>
    <n v="-14028.73"/>
    <e v="#DIV/0!"/>
    <n v="2025"/>
    <x v="8"/>
    <n v="11"/>
    <s v="Q4"/>
  </r>
  <r>
    <s v="ORD-03198"/>
    <d v="2025-02-07T00:00:00"/>
    <s v="CUST-1946"/>
    <s v="Aarav Verma"/>
    <x v="3"/>
    <x v="3"/>
    <x v="1"/>
    <s v="Chhattisgarh"/>
    <s v="Raipur"/>
    <n v="1"/>
    <n v="32349.78"/>
    <n v="0.05"/>
    <n v="23940.01"/>
    <x v="0"/>
    <x v="1"/>
    <x v="1"/>
    <n v="0.05"/>
    <n v="2.5000000000000005E-3"/>
    <n v="1.2500000000000003E-4"/>
    <n v="-23940.009875"/>
    <n v="-191520078.99999994"/>
    <n v="2025"/>
    <x v="11"/>
    <n v="2"/>
    <s v="Q1"/>
  </r>
  <r>
    <s v="ORD-03199"/>
    <d v="2025-10-03T00:00:00"/>
    <s v="CUST-2466"/>
    <s v="Meera Joshi"/>
    <x v="4"/>
    <x v="24"/>
    <x v="1"/>
    <s v="Madhya Pradesh"/>
    <s v="Bhopal"/>
    <n v="1"/>
    <n v="5937.35"/>
    <n v="0.05"/>
    <n v="4342.95"/>
    <x v="1"/>
    <x v="0"/>
    <x v="0"/>
    <n v="0.05"/>
    <n v="2.5000000000000005E-3"/>
    <n v="1.2500000000000003E-4"/>
    <n v="-4342.9498750000002"/>
    <n v="-34743598.999999993"/>
    <n v="2025"/>
    <x v="10"/>
    <n v="10"/>
    <s v="Q4"/>
  </r>
  <r>
    <s v="ORD-03200"/>
    <d v="2025-06-06T00:00:00"/>
    <s v="CUST-2473"/>
    <s v="Vikram Nair"/>
    <x v="0"/>
    <x v="4"/>
    <x v="2"/>
    <s v="Maharashtra"/>
    <s v="Mumbai"/>
    <n v="1"/>
    <n v="751.56"/>
    <n v="0.1"/>
    <n v="513.34"/>
    <x v="1"/>
    <x v="1"/>
    <x v="0"/>
    <n v="0.1"/>
    <n v="1.0000000000000002E-2"/>
    <n v="1.0000000000000002E-3"/>
    <n v="-513.33900000000006"/>
    <n v="-513338.99999999994"/>
    <n v="2025"/>
    <x v="9"/>
    <n v="6"/>
    <s v="Q2"/>
  </r>
  <r>
    <s v="ORD-03201"/>
    <d v="2025-06-28T00:00:00"/>
    <s v="CUST-1894"/>
    <s v="Rahul Patel"/>
    <x v="4"/>
    <x v="22"/>
    <x v="0"/>
    <s v="Uttar Pradesh"/>
    <s v="Lucknow"/>
    <n v="1"/>
    <n v="2652.4"/>
    <n v="0.15"/>
    <n v="1421.99"/>
    <x v="0"/>
    <x v="1"/>
    <x v="1"/>
    <n v="0.15"/>
    <n v="2.2499999999999999E-2"/>
    <n v="3.375E-3"/>
    <n v="-1421.986625"/>
    <n v="-421329.37037037039"/>
    <n v="2025"/>
    <x v="9"/>
    <n v="6"/>
    <s v="Q2"/>
  </r>
  <r>
    <s v="ORD-03202"/>
    <d v="2025-05-12T00:00:00"/>
    <s v="CUST-1195"/>
    <s v="Aarav Singh"/>
    <x v="0"/>
    <x v="11"/>
    <x v="1"/>
    <s v="Chhattisgarh"/>
    <s v="Raipur"/>
    <n v="1"/>
    <n v="5521.72"/>
    <n v="0.05"/>
    <n v="4396.28"/>
    <x v="0"/>
    <x v="1"/>
    <x v="1"/>
    <n v="0.05"/>
    <n v="2.5000000000000005E-3"/>
    <n v="1.2500000000000003E-4"/>
    <n v="-4396.2798750000002"/>
    <n v="-35170238.999999993"/>
    <n v="2025"/>
    <x v="6"/>
    <n v="5"/>
    <s v="Q2"/>
  </r>
  <r>
    <s v="ORD-03203"/>
    <d v="2025-11-07T00:00:00"/>
    <s v="CUST-1156"/>
    <s v="Rohan Sharma"/>
    <x v="2"/>
    <x v="23"/>
    <x v="1"/>
    <s v="Madhya Pradesh"/>
    <s v="Bhopal"/>
    <n v="1"/>
    <n v="1017.05"/>
    <n v="0.05"/>
    <n v="712.88"/>
    <x v="1"/>
    <x v="1"/>
    <x v="1"/>
    <n v="0.05"/>
    <n v="2.5000000000000005E-3"/>
    <n v="1.2500000000000003E-4"/>
    <n v="-712.87987499999997"/>
    <n v="-5703038.9999999981"/>
    <n v="2025"/>
    <x v="8"/>
    <n v="11"/>
    <s v="Q4"/>
  </r>
  <r>
    <s v="ORD-03204"/>
    <d v="2025-12-14T00:00:00"/>
    <s v="CUST-1110"/>
    <s v="Rohan Sharma"/>
    <x v="3"/>
    <x v="14"/>
    <x v="3"/>
    <s v="Karnataka"/>
    <s v="Bengaluru"/>
    <n v="3"/>
    <n v="19260.63"/>
    <n v="0.05"/>
    <n v="39315.1"/>
    <x v="1"/>
    <x v="2"/>
    <x v="1"/>
    <n v="0.15000000000000002"/>
    <n v="7.5000000000000015E-3"/>
    <n v="1.1250000000000003E-3"/>
    <n v="-39315.098874999996"/>
    <n v="-34946754.555555545"/>
    <n v="2025"/>
    <x v="1"/>
    <n v="12"/>
    <s v="Q4"/>
  </r>
  <r>
    <s v="ORD-03205"/>
    <d v="2025-01-28T00:00:00"/>
    <s v="CUST-2483"/>
    <s v="Ananya Joshi"/>
    <x v="0"/>
    <x v="11"/>
    <x v="2"/>
    <s v="Maharashtra"/>
    <s v="Nagpur"/>
    <n v="2"/>
    <n v="6255.41"/>
    <n v="0.05"/>
    <n v="9318.7999999999993"/>
    <x v="1"/>
    <x v="0"/>
    <x v="1"/>
    <n v="0.1"/>
    <n v="5.000000000000001E-3"/>
    <n v="5.0000000000000012E-4"/>
    <n v="-9318.7994999999992"/>
    <n v="-18637598.999999993"/>
    <n v="2025"/>
    <x v="5"/>
    <n v="1"/>
    <s v="Q1"/>
  </r>
  <r>
    <s v="ORD-03206"/>
    <d v="2025-09-17T00:00:00"/>
    <s v="CUST-2353"/>
    <s v="Isha Singh"/>
    <x v="3"/>
    <x v="13"/>
    <x v="1"/>
    <s v="Chhattisgarh"/>
    <s v="Raipur"/>
    <n v="3"/>
    <n v="63016.639999999999"/>
    <n v="0.1"/>
    <n v="127598.17"/>
    <x v="3"/>
    <x v="1"/>
    <x v="1"/>
    <n v="0.30000000000000004"/>
    <n v="3.0000000000000006E-2"/>
    <n v="9.0000000000000028E-3"/>
    <n v="-127598.16099999999"/>
    <n v="-14177573.444444438"/>
    <n v="2025"/>
    <x v="2"/>
    <n v="9"/>
    <s v="Q3"/>
  </r>
  <r>
    <s v="ORD-03207"/>
    <d v="2025-03-17T00:00:00"/>
    <s v="CUST-2021"/>
    <s v="Meera Sharma"/>
    <x v="1"/>
    <x v="1"/>
    <x v="3"/>
    <s v="Karnataka"/>
    <s v="Bengaluru"/>
    <n v="1"/>
    <n v="3425.86"/>
    <n v="0.05"/>
    <n v="2261.14"/>
    <x v="2"/>
    <x v="0"/>
    <x v="0"/>
    <n v="0.05"/>
    <n v="2.5000000000000005E-3"/>
    <n v="1.2500000000000003E-4"/>
    <n v="-2261.1398749999998"/>
    <n v="-18089118.999999996"/>
    <n v="2025"/>
    <x v="3"/>
    <n v="3"/>
    <s v="Q1"/>
  </r>
  <r>
    <s v="ORD-03208"/>
    <d v="2025-03-08T00:00:00"/>
    <s v="CUST-1061"/>
    <s v="Meera Rao"/>
    <x v="1"/>
    <x v="17"/>
    <x v="0"/>
    <s v="Uttar Pradesh"/>
    <s v="Kanpur"/>
    <n v="1"/>
    <n v="2273.52"/>
    <n v="0.15"/>
    <n v="1272.5899999999999"/>
    <x v="0"/>
    <x v="1"/>
    <x v="2"/>
    <n v="0.15"/>
    <n v="2.2499999999999999E-2"/>
    <n v="3.375E-3"/>
    <n v="-1272.5866249999999"/>
    <n v="-377062.70370370371"/>
    <n v="2025"/>
    <x v="3"/>
    <n v="3"/>
    <s v="Q1"/>
  </r>
  <r>
    <s v="ORD-03209"/>
    <d v="2025-12-08T00:00:00"/>
    <s v="CUST-1637"/>
    <s v="Rahul Joshi"/>
    <x v="1"/>
    <x v="21"/>
    <x v="2"/>
    <s v="Rajasthan"/>
    <s v="Jaipur"/>
    <n v="1"/>
    <n v="4943.26"/>
    <n v="0.1"/>
    <n v="2875.56"/>
    <x v="1"/>
    <x v="1"/>
    <x v="2"/>
    <n v="0.1"/>
    <n v="1.0000000000000002E-2"/>
    <n v="1.0000000000000002E-3"/>
    <n v="-2875.5589999999997"/>
    <n v="-2875558.9999999991"/>
    <n v="2025"/>
    <x v="1"/>
    <n v="12"/>
    <s v="Q4"/>
  </r>
  <r>
    <s v="ORD-03210"/>
    <d v="2025-07-13T00:00:00"/>
    <s v="CUST-1597"/>
    <s v="Rahul Gupta"/>
    <x v="1"/>
    <x v="9"/>
    <x v="3"/>
    <s v="Telangana"/>
    <s v="Warangal"/>
    <n v="1"/>
    <n v="977.85"/>
    <n v="0"/>
    <n v="666.4"/>
    <x v="2"/>
    <x v="1"/>
    <x v="1"/>
    <n v="0"/>
    <n v="0"/>
    <n v="0"/>
    <n v="-666.4"/>
    <e v="#DIV/0!"/>
    <n v="2025"/>
    <x v="4"/>
    <n v="7"/>
    <s v="Q3"/>
  </r>
  <r>
    <s v="ORD-03211"/>
    <d v="2025-06-11T00:00:00"/>
    <s v="CUST-1721"/>
    <s v="Meera Joshi"/>
    <x v="1"/>
    <x v="17"/>
    <x v="1"/>
    <s v="Madhya Pradesh"/>
    <s v="Indore"/>
    <n v="2"/>
    <n v="2511.2399999999998"/>
    <n v="0"/>
    <n v="4250.17"/>
    <x v="0"/>
    <x v="1"/>
    <x v="2"/>
    <n v="0"/>
    <n v="0"/>
    <n v="0"/>
    <n v="-4250.17"/>
    <e v="#DIV/0!"/>
    <n v="2025"/>
    <x v="9"/>
    <n v="6"/>
    <s v="Q2"/>
  </r>
  <r>
    <s v="ORD-03212"/>
    <d v="2025-12-13T00:00:00"/>
    <s v="CUST-2489"/>
    <s v="Arjun Reddy"/>
    <x v="3"/>
    <x v="16"/>
    <x v="4"/>
    <s v="Bihar"/>
    <s v="Gaya"/>
    <n v="2"/>
    <n v="42588.45"/>
    <n v="0.05"/>
    <n v="52479.83"/>
    <x v="0"/>
    <x v="1"/>
    <x v="2"/>
    <n v="0.1"/>
    <n v="5.000000000000001E-3"/>
    <n v="5.0000000000000012E-4"/>
    <n v="-52479.8295"/>
    <n v="-104959658.99999997"/>
    <n v="2025"/>
    <x v="1"/>
    <n v="12"/>
    <s v="Q4"/>
  </r>
  <r>
    <s v="ORD-03213"/>
    <d v="2025-12-27T00:00:00"/>
    <s v="CUST-2067"/>
    <s v="Ananya Patel"/>
    <x v="0"/>
    <x v="4"/>
    <x v="0"/>
    <s v="Punjab"/>
    <s v="Ludhiana"/>
    <n v="3"/>
    <n v="1661.54"/>
    <n v="0.05"/>
    <n v="3939.65"/>
    <x v="1"/>
    <x v="1"/>
    <x v="0"/>
    <n v="0.15000000000000002"/>
    <n v="7.5000000000000015E-3"/>
    <n v="1.1250000000000003E-3"/>
    <n v="-3939.6488750000003"/>
    <n v="-3501910.1111111101"/>
    <n v="2025"/>
    <x v="1"/>
    <n v="12"/>
    <s v="Q4"/>
  </r>
  <r>
    <s v="ORD-03214"/>
    <d v="2025-09-14T00:00:00"/>
    <s v="CUST-1987"/>
    <s v="Priya Joshi"/>
    <x v="2"/>
    <x v="23"/>
    <x v="3"/>
    <s v="Telangana"/>
    <s v="Warangal"/>
    <n v="4"/>
    <n v="5132.1899999999996"/>
    <n v="0.05"/>
    <n v="16493.740000000002"/>
    <x v="2"/>
    <x v="0"/>
    <x v="2"/>
    <n v="0.2"/>
    <n v="1.0000000000000002E-2"/>
    <n v="2.0000000000000005E-3"/>
    <n v="-16493.738000000001"/>
    <n v="-8246868.9999999991"/>
    <n v="2025"/>
    <x v="2"/>
    <n v="9"/>
    <s v="Q3"/>
  </r>
  <r>
    <s v="ORD-03215"/>
    <d v="2025-03-13T00:00:00"/>
    <s v="CUST-1284"/>
    <s v="Ananya Gupta"/>
    <x v="2"/>
    <x v="10"/>
    <x v="2"/>
    <s v="Rajasthan"/>
    <s v="Jaipur"/>
    <n v="2"/>
    <n v="1059.1199999999999"/>
    <n v="0"/>
    <n v="1767.71"/>
    <x v="3"/>
    <x v="2"/>
    <x v="1"/>
    <n v="0"/>
    <n v="0"/>
    <n v="0"/>
    <n v="-1767.71"/>
    <e v="#DIV/0!"/>
    <n v="2025"/>
    <x v="3"/>
    <n v="3"/>
    <s v="Q1"/>
  </r>
  <r>
    <s v="ORD-03216"/>
    <d v="2025-03-28T00:00:00"/>
    <s v="CUST-1763"/>
    <s v="Meera Sharma"/>
    <x v="2"/>
    <x v="23"/>
    <x v="0"/>
    <s v="Delhi"/>
    <s v="New Delhi"/>
    <n v="1"/>
    <n v="1325.86"/>
    <n v="0.2"/>
    <n v="895.78"/>
    <x v="1"/>
    <x v="2"/>
    <x v="2"/>
    <n v="0.2"/>
    <n v="4.0000000000000008E-2"/>
    <n v="8.0000000000000019E-3"/>
    <n v="-895.77199999999993"/>
    <n v="-111971.49999999997"/>
    <n v="2025"/>
    <x v="3"/>
    <n v="3"/>
    <s v="Q1"/>
  </r>
  <r>
    <s v="ORD-03217"/>
    <d v="2025-09-19T00:00:00"/>
    <s v="CUST-2191"/>
    <s v="Vikram Nair"/>
    <x v="3"/>
    <x v="3"/>
    <x v="3"/>
    <s v="Andhra Pradesh"/>
    <s v="Visakhapatnam"/>
    <n v="4"/>
    <n v="11640.28"/>
    <n v="0"/>
    <n v="31470.95"/>
    <x v="3"/>
    <x v="1"/>
    <x v="1"/>
    <n v="0"/>
    <n v="0"/>
    <n v="0"/>
    <n v="-31470.95"/>
    <e v="#DIV/0!"/>
    <n v="2025"/>
    <x v="2"/>
    <n v="9"/>
    <s v="Q3"/>
  </r>
  <r>
    <s v="ORD-03218"/>
    <d v="2025-08-02T00:00:00"/>
    <s v="CUST-2424"/>
    <s v="Sneha Singh"/>
    <x v="3"/>
    <x v="16"/>
    <x v="0"/>
    <s v="Punjab"/>
    <s v="Ludhiana"/>
    <n v="2"/>
    <n v="60484.5"/>
    <n v="0.1"/>
    <n v="95677.91"/>
    <x v="3"/>
    <x v="0"/>
    <x v="1"/>
    <n v="0.2"/>
    <n v="2.0000000000000004E-2"/>
    <n v="4.000000000000001E-3"/>
    <n v="-95677.906000000003"/>
    <n v="-23919476.499999996"/>
    <n v="2025"/>
    <x v="7"/>
    <n v="8"/>
    <s v="Q3"/>
  </r>
  <r>
    <s v="ORD-03219"/>
    <d v="2025-06-02T00:00:00"/>
    <s v="CUST-1579"/>
    <s v="Aarav Joshi"/>
    <x v="4"/>
    <x v="22"/>
    <x v="4"/>
    <s v="Bihar"/>
    <s v="Patna"/>
    <n v="2"/>
    <n v="6307.5"/>
    <n v="0"/>
    <n v="9601.7000000000007"/>
    <x v="2"/>
    <x v="1"/>
    <x v="1"/>
    <n v="0"/>
    <n v="0"/>
    <n v="0"/>
    <n v="-9601.7000000000007"/>
    <e v="#DIV/0!"/>
    <n v="2025"/>
    <x v="9"/>
    <n v="6"/>
    <s v="Q2"/>
  </r>
  <r>
    <s v="ORD-03220"/>
    <d v="2025-07-29T00:00:00"/>
    <s v="CUST-1719"/>
    <s v="Vikram Sharma"/>
    <x v="2"/>
    <x v="20"/>
    <x v="1"/>
    <s v="Chhattisgarh"/>
    <s v="Bilaspur"/>
    <n v="2"/>
    <n v="4725.82"/>
    <n v="0.05"/>
    <n v="7459.48"/>
    <x v="1"/>
    <x v="2"/>
    <x v="2"/>
    <n v="0.1"/>
    <n v="5.000000000000001E-3"/>
    <n v="5.0000000000000012E-4"/>
    <n v="-7459.4794999999995"/>
    <n v="-14918958.999999996"/>
    <n v="2025"/>
    <x v="4"/>
    <n v="7"/>
    <s v="Q3"/>
  </r>
  <r>
    <s v="ORD-03221"/>
    <d v="2025-03-02T00:00:00"/>
    <s v="CUST-1836"/>
    <s v="Isha Joshi"/>
    <x v="3"/>
    <x v="14"/>
    <x v="4"/>
    <s v="Jharkhand"/>
    <s v="Ranchi"/>
    <n v="1"/>
    <n v="36773.839999999997"/>
    <n v="0.05"/>
    <n v="26067.19"/>
    <x v="2"/>
    <x v="1"/>
    <x v="0"/>
    <n v="0.05"/>
    <n v="2.5000000000000005E-3"/>
    <n v="1.2500000000000003E-4"/>
    <n v="-26067.189875"/>
    <n v="-208537518.99999994"/>
    <n v="2025"/>
    <x v="3"/>
    <n v="3"/>
    <s v="Q1"/>
  </r>
  <r>
    <s v="ORD-03222"/>
    <d v="2025-09-25T00:00:00"/>
    <s v="CUST-1548"/>
    <s v="Ananya Gupta"/>
    <x v="1"/>
    <x v="7"/>
    <x v="2"/>
    <s v="Gujarat"/>
    <s v="Surat"/>
    <n v="1"/>
    <n v="1640.83"/>
    <n v="0.05"/>
    <n v="1043.83"/>
    <x v="4"/>
    <x v="1"/>
    <x v="2"/>
    <n v="0.05"/>
    <n v="2.5000000000000005E-3"/>
    <n v="1.2500000000000003E-4"/>
    <n v="-1043.8298749999999"/>
    <n v="-8350638.9999999972"/>
    <n v="2025"/>
    <x v="2"/>
    <n v="9"/>
    <s v="Q3"/>
  </r>
  <r>
    <s v="ORD-03223"/>
    <d v="2025-09-19T00:00:00"/>
    <s v="CUST-1383"/>
    <s v="Rahul Nair"/>
    <x v="4"/>
    <x v="12"/>
    <x v="3"/>
    <s v="Andhra Pradesh"/>
    <s v="Vijayawada"/>
    <n v="1"/>
    <n v="5777.56"/>
    <n v="0.05"/>
    <n v="4610.5200000000004"/>
    <x v="3"/>
    <x v="1"/>
    <x v="2"/>
    <n v="0.05"/>
    <n v="2.5000000000000005E-3"/>
    <n v="1.2500000000000003E-4"/>
    <n v="-4610.5198750000009"/>
    <n v="-36884159"/>
    <n v="2025"/>
    <x v="2"/>
    <n v="9"/>
    <s v="Q3"/>
  </r>
  <r>
    <s v="ORD-03224"/>
    <d v="2025-08-06T00:00:00"/>
    <s v="CUST-1798"/>
    <s v="Rohan Nair"/>
    <x v="3"/>
    <x v="3"/>
    <x v="4"/>
    <s v="Jharkhand"/>
    <s v="Jamshedpur"/>
    <n v="1"/>
    <n v="27544.51"/>
    <n v="0.1"/>
    <n v="18532.2"/>
    <x v="2"/>
    <x v="1"/>
    <x v="2"/>
    <n v="0.1"/>
    <n v="1.0000000000000002E-2"/>
    <n v="1.0000000000000002E-3"/>
    <n v="-18532.199000000001"/>
    <n v="-18532198.999999996"/>
    <n v="2025"/>
    <x v="7"/>
    <n v="8"/>
    <s v="Q3"/>
  </r>
  <r>
    <s v="ORD-03225"/>
    <d v="2025-10-10T00:00:00"/>
    <s v="CUST-1349"/>
    <s v="Priya Nair"/>
    <x v="1"/>
    <x v="17"/>
    <x v="4"/>
    <s v="Bihar"/>
    <s v="Gaya"/>
    <n v="1"/>
    <n v="940.73"/>
    <n v="0.1"/>
    <n v="738.96"/>
    <x v="1"/>
    <x v="1"/>
    <x v="2"/>
    <n v="0.1"/>
    <n v="1.0000000000000002E-2"/>
    <n v="1.0000000000000002E-3"/>
    <n v="-738.95900000000006"/>
    <n v="-738958.99999999988"/>
    <n v="2025"/>
    <x v="10"/>
    <n v="10"/>
    <s v="Q4"/>
  </r>
  <r>
    <s v="ORD-03226"/>
    <d v="2025-05-16T00:00:00"/>
    <s v="CUST-1791"/>
    <s v="Isha Verma"/>
    <x v="4"/>
    <x v="19"/>
    <x v="2"/>
    <s v="Goa"/>
    <s v="Margao"/>
    <n v="1"/>
    <n v="6361.58"/>
    <n v="0.1"/>
    <n v="4757.5"/>
    <x v="1"/>
    <x v="1"/>
    <x v="1"/>
    <n v="0.1"/>
    <n v="1.0000000000000002E-2"/>
    <n v="1.0000000000000002E-3"/>
    <n v="-4757.4989999999998"/>
    <n v="-4757498.9999999991"/>
    <n v="2025"/>
    <x v="6"/>
    <n v="5"/>
    <s v="Q2"/>
  </r>
  <r>
    <s v="ORD-03227"/>
    <d v="2025-12-28T00:00:00"/>
    <s v="CUST-1447"/>
    <s v="Aarav Rao"/>
    <x v="4"/>
    <x v="22"/>
    <x v="2"/>
    <s v="Gujarat"/>
    <s v="Surat"/>
    <n v="3"/>
    <n v="1601.45"/>
    <n v="0.15"/>
    <n v="3328.74"/>
    <x v="0"/>
    <x v="2"/>
    <x v="1"/>
    <n v="0.44999999999999996"/>
    <n v="6.7499999999999991E-2"/>
    <n v="3.0374999999999992E-2"/>
    <n v="-3328.709625"/>
    <n v="-109587.14814814818"/>
    <n v="2025"/>
    <x v="1"/>
    <n v="12"/>
    <s v="Q4"/>
  </r>
  <r>
    <s v="ORD-03228"/>
    <d v="2025-04-03T00:00:00"/>
    <s v="CUST-2547"/>
    <s v="Neha Rao"/>
    <x v="4"/>
    <x v="12"/>
    <x v="2"/>
    <s v="Goa"/>
    <s v="Margao"/>
    <n v="2"/>
    <n v="2120.6799999999998"/>
    <n v="0.15"/>
    <n v="2909.27"/>
    <x v="0"/>
    <x v="1"/>
    <x v="1"/>
    <n v="0.3"/>
    <n v="4.4999999999999998E-2"/>
    <n v="1.35E-2"/>
    <n v="-2909.2565"/>
    <n v="-215500.48148148149"/>
    <n v="2025"/>
    <x v="0"/>
    <n v="4"/>
    <s v="Q2"/>
  </r>
  <r>
    <s v="ORD-03229"/>
    <d v="2025-04-19T00:00:00"/>
    <s v="CUST-1888"/>
    <s v="Priya Kumar"/>
    <x v="2"/>
    <x v="8"/>
    <x v="1"/>
    <s v="Madhya Pradesh"/>
    <s v="Bhopal"/>
    <n v="1"/>
    <n v="5796.82"/>
    <n v="0.1"/>
    <n v="4060.91"/>
    <x v="1"/>
    <x v="0"/>
    <x v="1"/>
    <n v="0.1"/>
    <n v="1.0000000000000002E-2"/>
    <n v="1.0000000000000002E-3"/>
    <n v="-4060.9089999999997"/>
    <n v="-4060908.9999999986"/>
    <n v="2025"/>
    <x v="0"/>
    <n v="4"/>
    <s v="Q2"/>
  </r>
  <r>
    <s v="ORD-03230"/>
    <d v="2025-08-29T00:00:00"/>
    <s v="CUST-2555"/>
    <s v="Aarav Patel"/>
    <x v="0"/>
    <x v="0"/>
    <x v="2"/>
    <s v="Goa"/>
    <s v="Margao"/>
    <n v="1"/>
    <n v="12120.03"/>
    <n v="0"/>
    <n v="10341.82"/>
    <x v="4"/>
    <x v="1"/>
    <x v="1"/>
    <n v="0"/>
    <n v="0"/>
    <n v="0"/>
    <n v="-10341.82"/>
    <e v="#DIV/0!"/>
    <n v="2025"/>
    <x v="7"/>
    <n v="8"/>
    <s v="Q3"/>
  </r>
  <r>
    <s v="ORD-03231"/>
    <d v="2025-12-21T00:00:00"/>
    <s v="CUST-2214"/>
    <s v="Rohan Nair"/>
    <x v="3"/>
    <x v="16"/>
    <x v="0"/>
    <s v="Uttar Pradesh"/>
    <s v="Kanpur"/>
    <n v="2"/>
    <n v="41567.94"/>
    <n v="0.2"/>
    <n v="51975.17"/>
    <x v="1"/>
    <x v="1"/>
    <x v="2"/>
    <n v="0.4"/>
    <n v="8.0000000000000016E-2"/>
    <n v="3.2000000000000008E-2"/>
    <n v="-51975.137999999999"/>
    <n v="-1624223.0624999995"/>
    <n v="2025"/>
    <x v="1"/>
    <n v="12"/>
    <s v="Q4"/>
  </r>
  <r>
    <s v="ORD-03232"/>
    <d v="2025-05-22T00:00:00"/>
    <s v="CUST-1072"/>
    <s v="Vikram Patel"/>
    <x v="3"/>
    <x v="16"/>
    <x v="4"/>
    <s v="Jharkhand"/>
    <s v="Jamshedpur"/>
    <n v="1"/>
    <n v="28055.88"/>
    <n v="0.15"/>
    <n v="20960.89"/>
    <x v="0"/>
    <x v="0"/>
    <x v="1"/>
    <n v="0.15"/>
    <n v="2.2499999999999999E-2"/>
    <n v="3.375E-3"/>
    <n v="-20960.886624999999"/>
    <n v="-6210633.0740740737"/>
    <n v="2025"/>
    <x v="6"/>
    <n v="5"/>
    <s v="Q2"/>
  </r>
  <r>
    <s v="ORD-03233"/>
    <d v="2025-10-18T00:00:00"/>
    <s v="CUST-1299"/>
    <s v="Aarav Patel"/>
    <x v="0"/>
    <x v="0"/>
    <x v="1"/>
    <s v="Chhattisgarh"/>
    <s v="Bilaspur"/>
    <n v="2"/>
    <n v="7555.65"/>
    <n v="0.1"/>
    <n v="10279.370000000001"/>
    <x v="1"/>
    <x v="1"/>
    <x v="2"/>
    <n v="0.2"/>
    <n v="2.0000000000000004E-2"/>
    <n v="4.000000000000001E-3"/>
    <n v="-10279.366"/>
    <n v="-2569841.4999999995"/>
    <n v="2025"/>
    <x v="10"/>
    <n v="10"/>
    <s v="Q4"/>
  </r>
  <r>
    <s v="ORD-03234"/>
    <d v="2025-08-25T00:00:00"/>
    <s v="CUST-2099"/>
    <s v="Isha Kumar"/>
    <x v="0"/>
    <x v="6"/>
    <x v="1"/>
    <s v="Madhya Pradesh"/>
    <s v="Bhopal"/>
    <n v="3"/>
    <n v="12641.54"/>
    <n v="0.05"/>
    <n v="23103.49"/>
    <x v="1"/>
    <x v="1"/>
    <x v="1"/>
    <n v="0.15000000000000002"/>
    <n v="7.5000000000000015E-3"/>
    <n v="1.1250000000000003E-3"/>
    <n v="-23103.488875000003"/>
    <n v="-20536434.555555552"/>
    <n v="2025"/>
    <x v="7"/>
    <n v="8"/>
    <s v="Q3"/>
  </r>
  <r>
    <s v="ORD-03235"/>
    <d v="2025-12-06T00:00:00"/>
    <s v="CUST-1649"/>
    <s v="Neha Joshi"/>
    <x v="3"/>
    <x v="16"/>
    <x v="3"/>
    <s v="Tamil Nadu"/>
    <s v="Chennai"/>
    <n v="2"/>
    <n v="48490.35"/>
    <n v="0.05"/>
    <n v="75265.3"/>
    <x v="3"/>
    <x v="1"/>
    <x v="1"/>
    <n v="0.1"/>
    <n v="5.000000000000001E-3"/>
    <n v="5.0000000000000012E-4"/>
    <n v="-75265.299500000008"/>
    <n v="-150530598.99999997"/>
    <n v="2025"/>
    <x v="1"/>
    <n v="12"/>
    <s v="Q4"/>
  </r>
  <r>
    <s v="ORD-03236"/>
    <d v="2025-11-08T00:00:00"/>
    <s v="CUST-1750"/>
    <s v="Kiran Joshi"/>
    <x v="0"/>
    <x v="0"/>
    <x v="2"/>
    <s v="Maharashtra"/>
    <s v="Pune"/>
    <n v="1"/>
    <n v="9526.69"/>
    <n v="0.1"/>
    <n v="5413.95"/>
    <x v="3"/>
    <x v="1"/>
    <x v="1"/>
    <n v="0.1"/>
    <n v="1.0000000000000002E-2"/>
    <n v="1.0000000000000002E-3"/>
    <n v="-5413.9489999999996"/>
    <n v="-5413948.9999999981"/>
    <n v="2025"/>
    <x v="8"/>
    <n v="11"/>
    <s v="Q4"/>
  </r>
  <r>
    <s v="ORD-03237"/>
    <d v="2025-06-26T00:00:00"/>
    <s v="CUST-1281"/>
    <s v="Sneha Joshi"/>
    <x v="3"/>
    <x v="14"/>
    <x v="3"/>
    <s v="Tamil Nadu"/>
    <s v="Coimbatore"/>
    <n v="3"/>
    <n v="63048.6"/>
    <n v="0.15"/>
    <n v="115803.42"/>
    <x v="2"/>
    <x v="1"/>
    <x v="1"/>
    <n v="0.44999999999999996"/>
    <n v="6.7499999999999991E-2"/>
    <n v="3.0374999999999992E-2"/>
    <n v="-115803.389625"/>
    <n v="-3812457.2716049389"/>
    <n v="2025"/>
    <x v="9"/>
    <n v="6"/>
    <s v="Q2"/>
  </r>
  <r>
    <s v="ORD-03238"/>
    <d v="2025-05-21T00:00:00"/>
    <s v="CUST-1985"/>
    <s v="Sneha Patel"/>
    <x v="1"/>
    <x v="7"/>
    <x v="0"/>
    <s v="Punjab"/>
    <s v="Ludhiana"/>
    <n v="1"/>
    <n v="4789.57"/>
    <n v="0.1"/>
    <n v="3176.29"/>
    <x v="4"/>
    <x v="1"/>
    <x v="0"/>
    <n v="0.1"/>
    <n v="1.0000000000000002E-2"/>
    <n v="1.0000000000000002E-3"/>
    <n v="-3176.2889999999998"/>
    <n v="-3176288.9999999991"/>
    <n v="2025"/>
    <x v="6"/>
    <n v="5"/>
    <s v="Q2"/>
  </r>
  <r>
    <s v="ORD-03239"/>
    <d v="2025-07-08T00:00:00"/>
    <s v="CUST-1462"/>
    <s v="Isha Reddy"/>
    <x v="3"/>
    <x v="14"/>
    <x v="1"/>
    <s v="Madhya Pradesh"/>
    <s v="Bhopal"/>
    <n v="1"/>
    <n v="27689.27"/>
    <n v="0.1"/>
    <n v="21203.59"/>
    <x v="1"/>
    <x v="1"/>
    <x v="1"/>
    <n v="0.1"/>
    <n v="1.0000000000000002E-2"/>
    <n v="1.0000000000000002E-3"/>
    <n v="-21203.589"/>
    <n v="-21203588.999999996"/>
    <n v="2025"/>
    <x v="4"/>
    <n v="7"/>
    <s v="Q3"/>
  </r>
  <r>
    <s v="ORD-03240"/>
    <d v="2025-02-18T00:00:00"/>
    <s v="CUST-1287"/>
    <s v="Aarav Singh"/>
    <x v="2"/>
    <x v="23"/>
    <x v="1"/>
    <s v="Madhya Pradesh"/>
    <s v="Bhopal"/>
    <n v="2"/>
    <n v="5816.11"/>
    <n v="0"/>
    <n v="8908.93"/>
    <x v="1"/>
    <x v="0"/>
    <x v="2"/>
    <n v="0"/>
    <n v="0"/>
    <n v="0"/>
    <n v="-8908.93"/>
    <e v="#DIV/0!"/>
    <n v="2025"/>
    <x v="11"/>
    <n v="2"/>
    <s v="Q1"/>
  </r>
  <r>
    <s v="ORD-03241"/>
    <d v="2025-10-29T00:00:00"/>
    <s v="CUST-1653"/>
    <s v="Vikram Sharma"/>
    <x v="0"/>
    <x v="11"/>
    <x v="4"/>
    <s v="Bihar"/>
    <s v="Patna"/>
    <n v="4"/>
    <n v="10098.530000000001"/>
    <n v="0.05"/>
    <n v="33211.879999999997"/>
    <x v="3"/>
    <x v="1"/>
    <x v="2"/>
    <n v="0.2"/>
    <n v="1.0000000000000002E-2"/>
    <n v="2.0000000000000005E-3"/>
    <n v="-33211.877999999997"/>
    <n v="-16605938.999999994"/>
    <n v="2025"/>
    <x v="10"/>
    <n v="10"/>
    <s v="Q4"/>
  </r>
  <r>
    <s v="ORD-03242"/>
    <d v="2025-07-09T00:00:00"/>
    <s v="CUST-1833"/>
    <s v="Kiran Sharma"/>
    <x v="3"/>
    <x v="3"/>
    <x v="0"/>
    <s v="Punjab"/>
    <s v="Ludhiana"/>
    <n v="1"/>
    <n v="33996.5"/>
    <n v="0.1"/>
    <n v="20880.48"/>
    <x v="1"/>
    <x v="1"/>
    <x v="0"/>
    <n v="0.1"/>
    <n v="1.0000000000000002E-2"/>
    <n v="1.0000000000000002E-3"/>
    <n v="-20880.478999999999"/>
    <n v="-20880478.999999993"/>
    <n v="2025"/>
    <x v="4"/>
    <n v="7"/>
    <s v="Q3"/>
  </r>
  <r>
    <s v="ORD-03243"/>
    <d v="2025-05-16T00:00:00"/>
    <s v="CUST-1670"/>
    <s v="Sneha Verma"/>
    <x v="4"/>
    <x v="19"/>
    <x v="2"/>
    <s v="Maharashtra"/>
    <s v="Mumbai"/>
    <n v="4"/>
    <n v="967.19"/>
    <n v="0"/>
    <n v="2680.84"/>
    <x v="3"/>
    <x v="1"/>
    <x v="1"/>
    <n v="0"/>
    <n v="0"/>
    <n v="0"/>
    <n v="-2680.84"/>
    <e v="#DIV/0!"/>
    <n v="2025"/>
    <x v="6"/>
    <n v="5"/>
    <s v="Q2"/>
  </r>
  <r>
    <s v="ORD-03244"/>
    <d v="2025-02-12T00:00:00"/>
    <s v="CUST-1201"/>
    <s v="Rahul Kumar"/>
    <x v="2"/>
    <x v="10"/>
    <x v="3"/>
    <s v="Andhra Pradesh"/>
    <s v="Visakhapatnam"/>
    <n v="1"/>
    <n v="4188.2299999999996"/>
    <n v="0.1"/>
    <n v="2694.93"/>
    <x v="0"/>
    <x v="1"/>
    <x v="2"/>
    <n v="0.1"/>
    <n v="1.0000000000000002E-2"/>
    <n v="1.0000000000000002E-3"/>
    <n v="-2694.9289999999996"/>
    <n v="-2694928.9999999991"/>
    <n v="2025"/>
    <x v="11"/>
    <n v="2"/>
    <s v="Q1"/>
  </r>
  <r>
    <s v="ORD-03245"/>
    <d v="2025-12-19T00:00:00"/>
    <s v="CUST-2512"/>
    <s v="Aarav Gupta"/>
    <x v="0"/>
    <x v="4"/>
    <x v="0"/>
    <s v="Punjab"/>
    <s v="Amritsar"/>
    <n v="1"/>
    <n v="16280"/>
    <n v="0.1"/>
    <n v="11864.58"/>
    <x v="2"/>
    <x v="1"/>
    <x v="1"/>
    <n v="0.1"/>
    <n v="1.0000000000000002E-2"/>
    <n v="1.0000000000000002E-3"/>
    <n v="-11864.579"/>
    <n v="-11864578.999999996"/>
    <n v="2025"/>
    <x v="1"/>
    <n v="12"/>
    <s v="Q4"/>
  </r>
  <r>
    <s v="ORD-03246"/>
    <d v="2025-03-31T00:00:00"/>
    <s v="CUST-1541"/>
    <s v="Priya Sharma"/>
    <x v="3"/>
    <x v="13"/>
    <x v="0"/>
    <s v="Punjab"/>
    <s v="Ludhiana"/>
    <n v="2"/>
    <n v="51038.5"/>
    <n v="0.05"/>
    <n v="77272.52"/>
    <x v="4"/>
    <x v="1"/>
    <x v="0"/>
    <n v="0.1"/>
    <n v="5.000000000000001E-3"/>
    <n v="5.0000000000000012E-4"/>
    <n v="-77272.519500000009"/>
    <n v="-154545038.99999997"/>
    <n v="2025"/>
    <x v="3"/>
    <n v="3"/>
    <s v="Q1"/>
  </r>
  <r>
    <s v="ORD-03247"/>
    <d v="2025-10-22T00:00:00"/>
    <s v="CUST-1095"/>
    <s v="Arjun Joshi"/>
    <x v="0"/>
    <x v="11"/>
    <x v="0"/>
    <s v="Haryana"/>
    <s v="Gurugram"/>
    <n v="1"/>
    <n v="14303.29"/>
    <n v="0"/>
    <n v="9633.42"/>
    <x v="1"/>
    <x v="1"/>
    <x v="1"/>
    <n v="0"/>
    <n v="0"/>
    <n v="0"/>
    <n v="-9633.42"/>
    <e v="#DIV/0!"/>
    <n v="2025"/>
    <x v="10"/>
    <n v="10"/>
    <s v="Q4"/>
  </r>
  <r>
    <s v="ORD-03248"/>
    <d v="2025-12-07T00:00:00"/>
    <s v="CUST-2298"/>
    <s v="Priya Singh"/>
    <x v="3"/>
    <x v="3"/>
    <x v="2"/>
    <s v="Rajasthan"/>
    <s v="Jaipur"/>
    <n v="1"/>
    <n v="11655.49"/>
    <n v="0.1"/>
    <n v="7604.86"/>
    <x v="1"/>
    <x v="1"/>
    <x v="2"/>
    <n v="0.1"/>
    <n v="1.0000000000000002E-2"/>
    <n v="1.0000000000000002E-3"/>
    <n v="-7604.8589999999995"/>
    <n v="-7604858.9999999972"/>
    <n v="2025"/>
    <x v="1"/>
    <n v="12"/>
    <s v="Q4"/>
  </r>
  <r>
    <s v="ORD-03249"/>
    <d v="2025-09-02T00:00:00"/>
    <s v="CUST-1131"/>
    <s v="Kiran Verma"/>
    <x v="0"/>
    <x v="0"/>
    <x v="3"/>
    <s v="Telangana"/>
    <s v="Hyderabad"/>
    <n v="1"/>
    <n v="6901.18"/>
    <n v="0"/>
    <n v="4909.96"/>
    <x v="4"/>
    <x v="1"/>
    <x v="2"/>
    <n v="0"/>
    <n v="0"/>
    <n v="0"/>
    <n v="-4909.96"/>
    <e v="#DIV/0!"/>
    <n v="2025"/>
    <x v="2"/>
    <n v="9"/>
    <s v="Q3"/>
  </r>
  <r>
    <s v="ORD-03250"/>
    <d v="2025-07-11T00:00:00"/>
    <s v="CUST-2571"/>
    <s v="Rohan Singh"/>
    <x v="2"/>
    <x v="10"/>
    <x v="0"/>
    <s v="Haryana"/>
    <s v="Gurugram"/>
    <n v="1"/>
    <n v="1939.15"/>
    <n v="0.05"/>
    <n v="1505.83"/>
    <x v="0"/>
    <x v="1"/>
    <x v="2"/>
    <n v="0.05"/>
    <n v="2.5000000000000005E-3"/>
    <n v="1.2500000000000003E-4"/>
    <n v="-1505.8298749999999"/>
    <n v="-12046638.999999996"/>
    <n v="2025"/>
    <x v="4"/>
    <n v="7"/>
    <s v="Q3"/>
  </r>
  <r>
    <s v="ORD-03251"/>
    <d v="2025-11-14T00:00:00"/>
    <s v="CUST-1962"/>
    <s v="Sneha Joshi"/>
    <x v="4"/>
    <x v="24"/>
    <x v="1"/>
    <s v="Chhattisgarh"/>
    <s v="Raipur"/>
    <n v="1"/>
    <n v="3185.28"/>
    <n v="0.1"/>
    <n v="2051.6799999999998"/>
    <x v="1"/>
    <x v="1"/>
    <x v="1"/>
    <n v="0.1"/>
    <n v="1.0000000000000002E-2"/>
    <n v="1.0000000000000002E-3"/>
    <n v="-2051.6789999999996"/>
    <n v="-2051678.9999999991"/>
    <n v="2025"/>
    <x v="8"/>
    <n v="11"/>
    <s v="Q4"/>
  </r>
  <r>
    <s v="ORD-03252"/>
    <d v="2025-04-16T00:00:00"/>
    <s v="CUST-2156"/>
    <s v="Neha Verma"/>
    <x v="2"/>
    <x v="2"/>
    <x v="1"/>
    <s v="Madhya Pradesh"/>
    <s v="Indore"/>
    <n v="2"/>
    <n v="4224.96"/>
    <n v="0.1"/>
    <n v="6209.69"/>
    <x v="1"/>
    <x v="0"/>
    <x v="1"/>
    <n v="0.2"/>
    <n v="2.0000000000000004E-2"/>
    <n v="4.000000000000001E-3"/>
    <n v="-6209.6859999999997"/>
    <n v="-1552421.4999999995"/>
    <n v="2025"/>
    <x v="0"/>
    <n v="4"/>
    <s v="Q2"/>
  </r>
  <r>
    <s v="ORD-03253"/>
    <d v="2025-12-29T00:00:00"/>
    <s v="CUST-2321"/>
    <s v="Arjun Patel"/>
    <x v="3"/>
    <x v="13"/>
    <x v="0"/>
    <s v="Haryana"/>
    <s v="Gurugram"/>
    <n v="2"/>
    <n v="24663.77"/>
    <n v="0.15"/>
    <n v="31973.41"/>
    <x v="1"/>
    <x v="2"/>
    <x v="1"/>
    <n v="0.3"/>
    <n v="4.4999999999999998E-2"/>
    <n v="1.35E-2"/>
    <n v="-31973.396499999999"/>
    <n v="-2368399.7407407407"/>
    <n v="2025"/>
    <x v="1"/>
    <n v="12"/>
    <s v="Q4"/>
  </r>
  <r>
    <s v="ORD-03254"/>
    <d v="2025-11-06T00:00:00"/>
    <s v="CUST-2359"/>
    <s v="Rahul Nair"/>
    <x v="3"/>
    <x v="18"/>
    <x v="3"/>
    <s v="Telangana"/>
    <s v="Hyderabad"/>
    <n v="4"/>
    <n v="37104.31"/>
    <n v="0.05"/>
    <n v="121972.08"/>
    <x v="1"/>
    <x v="1"/>
    <x v="2"/>
    <n v="0.2"/>
    <n v="1.0000000000000002E-2"/>
    <n v="2.0000000000000005E-3"/>
    <n v="-121972.07800000001"/>
    <n v="-60986038.999999993"/>
    <n v="2025"/>
    <x v="8"/>
    <n v="11"/>
    <s v="Q4"/>
  </r>
  <r>
    <s v="ORD-03255"/>
    <d v="2025-08-21T00:00:00"/>
    <s v="CUST-1114"/>
    <s v="Vikram Rao"/>
    <x v="0"/>
    <x v="11"/>
    <x v="4"/>
    <s v="Odisha"/>
    <s v="Bhubaneswar"/>
    <n v="2"/>
    <n v="8286.07"/>
    <n v="0.05"/>
    <n v="13762.89"/>
    <x v="0"/>
    <x v="1"/>
    <x v="1"/>
    <n v="0.1"/>
    <n v="5.000000000000001E-3"/>
    <n v="5.0000000000000012E-4"/>
    <n v="-13762.889499999999"/>
    <n v="-27525778.999999993"/>
    <n v="2025"/>
    <x v="7"/>
    <n v="8"/>
    <s v="Q3"/>
  </r>
  <r>
    <s v="ORD-03256"/>
    <d v="2025-09-22T00:00:00"/>
    <s v="CUST-1465"/>
    <s v="Rahul Joshi"/>
    <x v="3"/>
    <x v="13"/>
    <x v="0"/>
    <s v="Punjab"/>
    <s v="Ludhiana"/>
    <n v="2"/>
    <n v="19700.09"/>
    <n v="0.15"/>
    <n v="26245.439999999999"/>
    <x v="2"/>
    <x v="1"/>
    <x v="2"/>
    <n v="0.3"/>
    <n v="4.4999999999999998E-2"/>
    <n v="1.35E-2"/>
    <n v="-26245.426499999998"/>
    <n v="-1944105.6666666665"/>
    <n v="2025"/>
    <x v="2"/>
    <n v="9"/>
    <s v="Q3"/>
  </r>
  <r>
    <s v="ORD-03257"/>
    <d v="2025-12-10T00:00:00"/>
    <s v="CUST-2114"/>
    <s v="Rahul Sharma"/>
    <x v="3"/>
    <x v="16"/>
    <x v="0"/>
    <s v="Uttar Pradesh"/>
    <s v="Noida"/>
    <n v="2"/>
    <n v="7558.12"/>
    <n v="0.1"/>
    <n v="11687.85"/>
    <x v="0"/>
    <x v="1"/>
    <x v="1"/>
    <n v="0.2"/>
    <n v="2.0000000000000004E-2"/>
    <n v="4.000000000000001E-3"/>
    <n v="-11687.846"/>
    <n v="-2921961.4999999991"/>
    <n v="2025"/>
    <x v="1"/>
    <n v="12"/>
    <s v="Q4"/>
  </r>
  <r>
    <s v="ORD-03258"/>
    <d v="2025-02-06T00:00:00"/>
    <s v="CUST-2247"/>
    <s v="Rahul Singh"/>
    <x v="1"/>
    <x v="9"/>
    <x v="3"/>
    <s v="Andhra Pradesh"/>
    <s v="Visakhapatnam"/>
    <n v="3"/>
    <n v="4486.2299999999996"/>
    <n v="0.1"/>
    <n v="9782.68"/>
    <x v="1"/>
    <x v="1"/>
    <x v="2"/>
    <n v="0.30000000000000004"/>
    <n v="3.0000000000000006E-2"/>
    <n v="9.0000000000000028E-3"/>
    <n v="-9782.6710000000003"/>
    <n v="-1086963.444444444"/>
    <n v="2025"/>
    <x v="11"/>
    <n v="2"/>
    <s v="Q1"/>
  </r>
  <r>
    <s v="ORD-03259"/>
    <d v="2025-11-01T00:00:00"/>
    <s v="CUST-1798"/>
    <s v="Meera Joshi"/>
    <x v="3"/>
    <x v="13"/>
    <x v="1"/>
    <s v="Madhya Pradesh"/>
    <s v="Bhopal"/>
    <n v="1"/>
    <n v="2222.21"/>
    <n v="0.05"/>
    <n v="1680.97"/>
    <x v="4"/>
    <x v="1"/>
    <x v="1"/>
    <n v="0.05"/>
    <n v="2.5000000000000005E-3"/>
    <n v="1.2500000000000003E-4"/>
    <n v="-1680.969875"/>
    <n v="-13447758.999999996"/>
    <n v="2025"/>
    <x v="8"/>
    <n v="11"/>
    <s v="Q4"/>
  </r>
  <r>
    <s v="ORD-03260"/>
    <d v="2025-02-10T00:00:00"/>
    <s v="CUST-1599"/>
    <s v="Isha Sharma"/>
    <x v="1"/>
    <x v="7"/>
    <x v="1"/>
    <s v="Chhattisgarh"/>
    <s v="Raipur"/>
    <n v="1"/>
    <n v="257.85000000000002"/>
    <n v="0.05"/>
    <n v="181.52"/>
    <x v="1"/>
    <x v="2"/>
    <x v="2"/>
    <n v="0.05"/>
    <n v="2.5000000000000005E-3"/>
    <n v="1.2500000000000003E-4"/>
    <n v="-181.51987500000001"/>
    <n v="-1452158.9999999998"/>
    <n v="2025"/>
    <x v="11"/>
    <n v="2"/>
    <s v="Q1"/>
  </r>
  <r>
    <s v="ORD-03261"/>
    <d v="2025-01-17T00:00:00"/>
    <s v="CUST-2246"/>
    <s v="Ananya Patel"/>
    <x v="3"/>
    <x v="16"/>
    <x v="2"/>
    <s v="Gujarat"/>
    <s v="Ahmedabad"/>
    <n v="2"/>
    <n v="54001.66"/>
    <n v="0.05"/>
    <n v="78559.3"/>
    <x v="4"/>
    <x v="1"/>
    <x v="1"/>
    <n v="0.1"/>
    <n v="5.000000000000001E-3"/>
    <n v="5.0000000000000012E-4"/>
    <n v="-78559.299500000008"/>
    <n v="-157118598.99999997"/>
    <n v="2025"/>
    <x v="5"/>
    <n v="1"/>
    <s v="Q1"/>
  </r>
  <r>
    <s v="ORD-03262"/>
    <d v="2025-12-10T00:00:00"/>
    <s v="CUST-2291"/>
    <s v="Priya Verma"/>
    <x v="4"/>
    <x v="12"/>
    <x v="2"/>
    <s v="Rajasthan"/>
    <s v="Jaipur"/>
    <n v="1"/>
    <n v="8972.89"/>
    <n v="0.05"/>
    <n v="6148.12"/>
    <x v="1"/>
    <x v="0"/>
    <x v="1"/>
    <n v="0.05"/>
    <n v="2.5000000000000005E-3"/>
    <n v="1.2500000000000003E-4"/>
    <n v="-6148.1198750000003"/>
    <n v="-49184958.999999993"/>
    <n v="2025"/>
    <x v="1"/>
    <n v="12"/>
    <s v="Q4"/>
  </r>
  <r>
    <s v="ORD-03263"/>
    <d v="2025-10-04T00:00:00"/>
    <s v="CUST-2569"/>
    <s v="Isha Reddy"/>
    <x v="2"/>
    <x v="2"/>
    <x v="2"/>
    <s v="Maharashtra"/>
    <s v="Mumbai"/>
    <n v="4"/>
    <n v="5198.88"/>
    <n v="0.05"/>
    <n v="13147.29"/>
    <x v="3"/>
    <x v="0"/>
    <x v="2"/>
    <n v="0.2"/>
    <n v="1.0000000000000002E-2"/>
    <n v="2.0000000000000005E-3"/>
    <n v="-13147.288"/>
    <n v="-6573643.9999999991"/>
    <n v="2025"/>
    <x v="10"/>
    <n v="10"/>
    <s v="Q4"/>
  </r>
  <r>
    <s v="ORD-03264"/>
    <d v="2025-11-03T00:00:00"/>
    <s v="CUST-2318"/>
    <s v="Kiran Singh"/>
    <x v="1"/>
    <x v="1"/>
    <x v="3"/>
    <s v="Telangana"/>
    <s v="Hyderabad"/>
    <n v="2"/>
    <n v="322.55"/>
    <n v="0.2"/>
    <n v="444.05"/>
    <x v="0"/>
    <x v="1"/>
    <x v="2"/>
    <n v="0.4"/>
    <n v="8.0000000000000016E-2"/>
    <n v="3.2000000000000008E-2"/>
    <n v="-444.01800000000003"/>
    <n v="-13875.562499999998"/>
    <n v="2025"/>
    <x v="8"/>
    <n v="11"/>
    <s v="Q4"/>
  </r>
  <r>
    <s v="ORD-03265"/>
    <d v="2025-02-28T00:00:00"/>
    <s v="CUST-2262"/>
    <s v="Aarav Rao"/>
    <x v="3"/>
    <x v="13"/>
    <x v="4"/>
    <s v="Jharkhand"/>
    <s v="Ranchi"/>
    <n v="1"/>
    <n v="15894.83"/>
    <n v="0.05"/>
    <n v="10193.879999999999"/>
    <x v="4"/>
    <x v="1"/>
    <x v="2"/>
    <n v="0.05"/>
    <n v="2.5000000000000005E-3"/>
    <n v="1.2500000000000003E-4"/>
    <n v="-10193.879874999999"/>
    <n v="-81551038.99999997"/>
    <n v="2025"/>
    <x v="11"/>
    <n v="2"/>
    <s v="Q1"/>
  </r>
  <r>
    <s v="ORD-03266"/>
    <d v="2025-07-02T00:00:00"/>
    <s v="CUST-2541"/>
    <s v="Rahul Nair"/>
    <x v="4"/>
    <x v="24"/>
    <x v="4"/>
    <s v="Jharkhand"/>
    <s v="Ranchi"/>
    <n v="3"/>
    <n v="8760.49"/>
    <n v="0.05"/>
    <n v="18997.71"/>
    <x v="2"/>
    <x v="1"/>
    <x v="2"/>
    <n v="0.15000000000000002"/>
    <n v="7.5000000000000015E-3"/>
    <n v="1.1250000000000003E-3"/>
    <n v="-18997.708875"/>
    <n v="-16886852.333333328"/>
    <n v="2025"/>
    <x v="4"/>
    <n v="7"/>
    <s v="Q3"/>
  </r>
  <r>
    <s v="ORD-03267"/>
    <d v="2025-02-10T00:00:00"/>
    <s v="CUST-1699"/>
    <s v="Priya Sharma"/>
    <x v="1"/>
    <x v="21"/>
    <x v="2"/>
    <s v="Rajasthan"/>
    <s v="Jaipur"/>
    <n v="1"/>
    <n v="4090.87"/>
    <n v="0.05"/>
    <n v="3154.32"/>
    <x v="2"/>
    <x v="1"/>
    <x v="0"/>
    <n v="0.05"/>
    <n v="2.5000000000000005E-3"/>
    <n v="1.2500000000000003E-4"/>
    <n v="-3154.3198750000001"/>
    <n v="-25234558.999999996"/>
    <n v="2025"/>
    <x v="11"/>
    <n v="2"/>
    <s v="Q1"/>
  </r>
  <r>
    <s v="ORD-03268"/>
    <d v="2025-02-08T00:00:00"/>
    <s v="CUST-1248"/>
    <s v="Sneha Rao"/>
    <x v="2"/>
    <x v="20"/>
    <x v="0"/>
    <s v="Uttar Pradesh"/>
    <s v="Kanpur"/>
    <n v="4"/>
    <n v="4140.88"/>
    <n v="0.1"/>
    <n v="12434.34"/>
    <x v="1"/>
    <x v="2"/>
    <x v="2"/>
    <n v="0.4"/>
    <n v="4.0000000000000008E-2"/>
    <n v="1.6000000000000004E-2"/>
    <n v="-12434.324000000001"/>
    <n v="-777145.24999999988"/>
    <n v="2025"/>
    <x v="11"/>
    <n v="2"/>
    <s v="Q1"/>
  </r>
  <r>
    <s v="ORD-03269"/>
    <d v="2025-07-11T00:00:00"/>
    <s v="CUST-1611"/>
    <s v="Ananya Gupta"/>
    <x v="0"/>
    <x v="11"/>
    <x v="3"/>
    <s v="Telangana"/>
    <s v="Hyderabad"/>
    <n v="5"/>
    <n v="4797.6899999999996"/>
    <n v="0.15"/>
    <n v="14527.14"/>
    <x v="2"/>
    <x v="1"/>
    <x v="2"/>
    <n v="0.75"/>
    <n v="0.11249999999999999"/>
    <n v="8.4374999999999992E-2"/>
    <n v="-14527.055624999999"/>
    <n v="-172172.51111111112"/>
    <n v="2025"/>
    <x v="4"/>
    <n v="7"/>
    <s v="Q3"/>
  </r>
  <r>
    <s v="ORD-03270"/>
    <d v="2025-09-24T00:00:00"/>
    <s v="CUST-1563"/>
    <s v="Rohan Patel"/>
    <x v="1"/>
    <x v="7"/>
    <x v="1"/>
    <s v="Madhya Pradesh"/>
    <s v="Indore"/>
    <n v="2"/>
    <n v="318.26"/>
    <n v="0.1"/>
    <n v="453.17"/>
    <x v="1"/>
    <x v="1"/>
    <x v="1"/>
    <n v="0.2"/>
    <n v="2.0000000000000004E-2"/>
    <n v="4.000000000000001E-3"/>
    <n v="-453.166"/>
    <n v="-113291.49999999997"/>
    <n v="2025"/>
    <x v="2"/>
    <n v="9"/>
    <s v="Q3"/>
  </r>
  <r>
    <s v="ORD-03271"/>
    <d v="2025-05-27T00:00:00"/>
    <s v="CUST-2220"/>
    <s v="Meera Reddy"/>
    <x v="3"/>
    <x v="14"/>
    <x v="3"/>
    <s v="Andhra Pradesh"/>
    <s v="Vijayawada"/>
    <n v="1"/>
    <n v="2824.7"/>
    <n v="0.15"/>
    <n v="1765.27"/>
    <x v="0"/>
    <x v="0"/>
    <x v="1"/>
    <n v="0.15"/>
    <n v="2.2499999999999999E-2"/>
    <n v="3.375E-3"/>
    <n v="-1765.266625"/>
    <n v="-523041.96296296298"/>
    <n v="2025"/>
    <x v="6"/>
    <n v="5"/>
    <s v="Q2"/>
  </r>
  <r>
    <s v="ORD-03272"/>
    <d v="2025-11-29T00:00:00"/>
    <s v="CUST-1570"/>
    <s v="Rahul Gupta"/>
    <x v="2"/>
    <x v="23"/>
    <x v="3"/>
    <s v="Tamil Nadu"/>
    <s v="Chennai"/>
    <n v="1"/>
    <n v="4439.07"/>
    <n v="0.15"/>
    <n v="3145.54"/>
    <x v="4"/>
    <x v="1"/>
    <x v="2"/>
    <n v="0.15"/>
    <n v="2.2499999999999999E-2"/>
    <n v="3.375E-3"/>
    <n v="-3145.5366250000002"/>
    <n v="-932010.85185185191"/>
    <n v="2025"/>
    <x v="8"/>
    <n v="11"/>
    <s v="Q4"/>
  </r>
  <r>
    <s v="ORD-03273"/>
    <d v="2025-05-07T00:00:00"/>
    <s v="CUST-1176"/>
    <s v="Isha Rao"/>
    <x v="1"/>
    <x v="1"/>
    <x v="3"/>
    <s v="Tamil Nadu"/>
    <s v="Chennai"/>
    <n v="2"/>
    <n v="353.7"/>
    <n v="0.15"/>
    <n v="475.54"/>
    <x v="1"/>
    <x v="1"/>
    <x v="1"/>
    <n v="0.3"/>
    <n v="4.4999999999999998E-2"/>
    <n v="1.35E-2"/>
    <n v="-475.5265"/>
    <n v="-35224.185185185182"/>
    <n v="2025"/>
    <x v="6"/>
    <n v="5"/>
    <s v="Q2"/>
  </r>
  <r>
    <s v="ORD-03274"/>
    <d v="2025-02-15T00:00:00"/>
    <s v="CUST-2210"/>
    <s v="Ananya Sharma"/>
    <x v="0"/>
    <x v="4"/>
    <x v="3"/>
    <s v="Andhra Pradesh"/>
    <s v="Visakhapatnam"/>
    <n v="3"/>
    <n v="17889.8"/>
    <n v="0"/>
    <n v="33927.279999999999"/>
    <x v="0"/>
    <x v="1"/>
    <x v="2"/>
    <n v="0"/>
    <n v="0"/>
    <n v="0"/>
    <n v="-33927.279999999999"/>
    <e v="#DIV/0!"/>
    <n v="2025"/>
    <x v="11"/>
    <n v="2"/>
    <s v="Q1"/>
  </r>
  <r>
    <s v="ORD-03275"/>
    <d v="2025-02-14T00:00:00"/>
    <s v="CUST-1486"/>
    <s v="Vikram Reddy"/>
    <x v="3"/>
    <x v="13"/>
    <x v="0"/>
    <s v="Punjab"/>
    <s v="Ludhiana"/>
    <n v="1"/>
    <n v="13144.87"/>
    <n v="0.05"/>
    <n v="9722.75"/>
    <x v="1"/>
    <x v="1"/>
    <x v="2"/>
    <n v="0.05"/>
    <n v="2.5000000000000005E-3"/>
    <n v="1.2500000000000003E-4"/>
    <n v="-9722.7498749999995"/>
    <n v="-77781998.999999985"/>
    <n v="2025"/>
    <x v="11"/>
    <n v="2"/>
    <s v="Q1"/>
  </r>
  <r>
    <s v="ORD-03276"/>
    <d v="2025-01-01T00:00:00"/>
    <s v="CUST-1677"/>
    <s v="Priya Kumar"/>
    <x v="0"/>
    <x v="0"/>
    <x v="0"/>
    <s v="Punjab"/>
    <s v="Amritsar"/>
    <n v="1"/>
    <n v="12995.24"/>
    <n v="0.05"/>
    <n v="9908.85"/>
    <x v="0"/>
    <x v="1"/>
    <x v="1"/>
    <n v="0.05"/>
    <n v="2.5000000000000005E-3"/>
    <n v="1.2500000000000003E-4"/>
    <n v="-9908.8498749999999"/>
    <n v="-79270798.999999985"/>
    <n v="2025"/>
    <x v="5"/>
    <n v="1"/>
    <s v="Q1"/>
  </r>
  <r>
    <s v="ORD-03277"/>
    <d v="2025-06-17T00:00:00"/>
    <s v="CUST-1135"/>
    <s v="Isha Patel"/>
    <x v="1"/>
    <x v="21"/>
    <x v="4"/>
    <s v="Jharkhand"/>
    <s v="Ranchi"/>
    <n v="1"/>
    <n v="986.53"/>
    <n v="0.05"/>
    <n v="802.47"/>
    <x v="0"/>
    <x v="1"/>
    <x v="0"/>
    <n v="0.05"/>
    <n v="2.5000000000000005E-3"/>
    <n v="1.2500000000000003E-4"/>
    <n v="-802.469875"/>
    <n v="-6419758.9999999981"/>
    <n v="2025"/>
    <x v="9"/>
    <n v="6"/>
    <s v="Q2"/>
  </r>
  <r>
    <s v="ORD-03278"/>
    <d v="2025-04-18T00:00:00"/>
    <s v="CUST-2023"/>
    <s v="Priya Reddy"/>
    <x v="3"/>
    <x v="3"/>
    <x v="3"/>
    <s v="Tamil Nadu"/>
    <s v="Coimbatore"/>
    <n v="2"/>
    <n v="35795.93"/>
    <n v="0.1"/>
    <n v="40797.26"/>
    <x v="3"/>
    <x v="1"/>
    <x v="2"/>
    <n v="0.2"/>
    <n v="2.0000000000000004E-2"/>
    <n v="4.000000000000001E-3"/>
    <n v="-40797.256000000001"/>
    <n v="-10199313.999999998"/>
    <n v="2025"/>
    <x v="0"/>
    <n v="4"/>
    <s v="Q2"/>
  </r>
  <r>
    <s v="ORD-03279"/>
    <d v="2025-01-19T00:00:00"/>
    <s v="CUST-1572"/>
    <s v="Sneha Singh"/>
    <x v="3"/>
    <x v="16"/>
    <x v="4"/>
    <s v="Jharkhand"/>
    <s v="Jamshedpur"/>
    <n v="3"/>
    <n v="6618.82"/>
    <n v="0.05"/>
    <n v="14623.62"/>
    <x v="2"/>
    <x v="1"/>
    <x v="1"/>
    <n v="0.15000000000000002"/>
    <n v="7.5000000000000015E-3"/>
    <n v="1.1250000000000003E-3"/>
    <n v="-14623.618875"/>
    <n v="-12998772.33333333"/>
    <n v="2025"/>
    <x v="5"/>
    <n v="1"/>
    <s v="Q1"/>
  </r>
  <r>
    <s v="ORD-03280"/>
    <d v="2025-11-28T00:00:00"/>
    <s v="CUST-2339"/>
    <s v="Isha Verma"/>
    <x v="3"/>
    <x v="13"/>
    <x v="0"/>
    <s v="Uttar Pradesh"/>
    <s v="Noida"/>
    <n v="1"/>
    <n v="50190.43"/>
    <n v="0.1"/>
    <n v="33887.11"/>
    <x v="1"/>
    <x v="1"/>
    <x v="2"/>
    <n v="0.1"/>
    <n v="1.0000000000000002E-2"/>
    <n v="1.0000000000000002E-3"/>
    <n v="-33887.109000000004"/>
    <n v="-33887108.999999993"/>
    <n v="2025"/>
    <x v="8"/>
    <n v="11"/>
    <s v="Q4"/>
  </r>
  <r>
    <s v="ORD-03281"/>
    <d v="2025-03-13T00:00:00"/>
    <s v="CUST-2418"/>
    <s v="Arjun Verma"/>
    <x v="1"/>
    <x v="7"/>
    <x v="0"/>
    <s v="Delhi"/>
    <s v="Delhi"/>
    <n v="1"/>
    <n v="3028.38"/>
    <n v="0.05"/>
    <n v="2263.27"/>
    <x v="2"/>
    <x v="1"/>
    <x v="2"/>
    <n v="0.05"/>
    <n v="2.5000000000000005E-3"/>
    <n v="1.2500000000000003E-4"/>
    <n v="-2263.269875"/>
    <n v="-18106158.999999996"/>
    <n v="2025"/>
    <x v="3"/>
    <n v="3"/>
    <s v="Q1"/>
  </r>
  <r>
    <s v="ORD-03282"/>
    <d v="2025-04-19T00:00:00"/>
    <s v="CUST-1801"/>
    <s v="Sneha Rao"/>
    <x v="3"/>
    <x v="16"/>
    <x v="2"/>
    <s v="Rajasthan"/>
    <s v="Udaipur"/>
    <n v="2"/>
    <n v="6971.59"/>
    <n v="0.05"/>
    <n v="10848.23"/>
    <x v="4"/>
    <x v="1"/>
    <x v="0"/>
    <n v="0.1"/>
    <n v="5.000000000000001E-3"/>
    <n v="5.0000000000000012E-4"/>
    <n v="-10848.229499999999"/>
    <n v="-21696458.999999993"/>
    <n v="2025"/>
    <x v="0"/>
    <n v="4"/>
    <s v="Q2"/>
  </r>
  <r>
    <s v="ORD-03283"/>
    <d v="2025-09-25T00:00:00"/>
    <s v="CUST-1691"/>
    <s v="Ananya Verma"/>
    <x v="2"/>
    <x v="10"/>
    <x v="2"/>
    <s v="Rajasthan"/>
    <s v="Jaipur"/>
    <n v="3"/>
    <n v="6000.67"/>
    <n v="0.05"/>
    <n v="11200.55"/>
    <x v="1"/>
    <x v="2"/>
    <x v="1"/>
    <n v="0.15000000000000002"/>
    <n v="7.5000000000000015E-3"/>
    <n v="1.1250000000000003E-3"/>
    <n v="-11200.548874999999"/>
    <n v="-9956043.4444444403"/>
    <n v="2025"/>
    <x v="2"/>
    <n v="9"/>
    <s v="Q3"/>
  </r>
  <r>
    <s v="ORD-03284"/>
    <d v="2025-08-28T00:00:00"/>
    <s v="CUST-1123"/>
    <s v="Priya Verma"/>
    <x v="0"/>
    <x v="6"/>
    <x v="2"/>
    <s v="Rajasthan"/>
    <s v="Udaipur"/>
    <n v="3"/>
    <n v="10163.42"/>
    <n v="0.1"/>
    <n v="20879.97"/>
    <x v="3"/>
    <x v="1"/>
    <x v="2"/>
    <n v="0.30000000000000004"/>
    <n v="3.0000000000000006E-2"/>
    <n v="9.0000000000000028E-3"/>
    <n v="-20879.961000000003"/>
    <n v="-2319995.666666666"/>
    <n v="2025"/>
    <x v="7"/>
    <n v="8"/>
    <s v="Q3"/>
  </r>
  <r>
    <s v="ORD-03285"/>
    <d v="2025-10-28T00:00:00"/>
    <s v="CUST-1932"/>
    <s v="Arjun Gupta"/>
    <x v="1"/>
    <x v="7"/>
    <x v="0"/>
    <s v="Uttar Pradesh"/>
    <s v="Lucknow"/>
    <n v="3"/>
    <n v="4627.5600000000004"/>
    <n v="0.1"/>
    <n v="9437.76"/>
    <x v="4"/>
    <x v="0"/>
    <x v="0"/>
    <n v="0.30000000000000004"/>
    <n v="3.0000000000000006E-2"/>
    <n v="9.0000000000000028E-3"/>
    <n v="-9437.7510000000002"/>
    <n v="-1048638.9999999998"/>
    <n v="2025"/>
    <x v="10"/>
    <n v="10"/>
    <s v="Q4"/>
  </r>
  <r>
    <s v="ORD-03286"/>
    <d v="2025-03-31T00:00:00"/>
    <s v="CUST-2391"/>
    <s v="Aarav Singh"/>
    <x v="4"/>
    <x v="15"/>
    <x v="3"/>
    <s v="Karnataka"/>
    <s v="Bengaluru"/>
    <n v="1"/>
    <n v="8291.2999999999993"/>
    <n v="0.2"/>
    <n v="5000.8500000000004"/>
    <x v="4"/>
    <x v="1"/>
    <x v="2"/>
    <n v="0.2"/>
    <n v="4.0000000000000008E-2"/>
    <n v="8.0000000000000019E-3"/>
    <n v="-5000.8420000000006"/>
    <n v="-625105.24999999988"/>
    <n v="2025"/>
    <x v="3"/>
    <n v="3"/>
    <s v="Q1"/>
  </r>
  <r>
    <s v="ORD-03287"/>
    <d v="2025-04-13T00:00:00"/>
    <s v="CUST-1806"/>
    <s v="Rohan Singh"/>
    <x v="3"/>
    <x v="16"/>
    <x v="2"/>
    <s v="Goa"/>
    <s v="Panaji"/>
    <n v="1"/>
    <n v="59952.24"/>
    <n v="0.15"/>
    <n v="37071.42"/>
    <x v="2"/>
    <x v="1"/>
    <x v="2"/>
    <n v="0.15"/>
    <n v="2.2499999999999999E-2"/>
    <n v="3.375E-3"/>
    <n v="-37071.416624999998"/>
    <n v="-10984123.444444444"/>
    <n v="2025"/>
    <x v="0"/>
    <n v="4"/>
    <s v="Q2"/>
  </r>
  <r>
    <s v="ORD-03288"/>
    <d v="2025-09-07T00:00:00"/>
    <s v="CUST-2268"/>
    <s v="Sneha Rao"/>
    <x v="0"/>
    <x v="6"/>
    <x v="0"/>
    <s v="Haryana"/>
    <s v="Faridabad"/>
    <n v="5"/>
    <n v="2045.68"/>
    <n v="0.05"/>
    <n v="8170.88"/>
    <x v="0"/>
    <x v="0"/>
    <x v="0"/>
    <n v="0.25"/>
    <n v="1.2500000000000001E-2"/>
    <n v="3.1250000000000002E-3"/>
    <n v="-8170.8768749999999"/>
    <n v="-2614680.5999999996"/>
    <n v="2025"/>
    <x v="2"/>
    <n v="9"/>
    <s v="Q3"/>
  </r>
  <r>
    <s v="ORD-03289"/>
    <d v="2025-01-08T00:00:00"/>
    <s v="CUST-2438"/>
    <s v="Priya Joshi"/>
    <x v="1"/>
    <x v="1"/>
    <x v="2"/>
    <s v="Maharashtra"/>
    <s v="Nagpur"/>
    <n v="5"/>
    <n v="824.55"/>
    <n v="0"/>
    <n v="2623.97"/>
    <x v="0"/>
    <x v="0"/>
    <x v="2"/>
    <n v="0"/>
    <n v="0"/>
    <n v="0"/>
    <n v="-2623.97"/>
    <e v="#DIV/0!"/>
    <n v="2025"/>
    <x v="5"/>
    <n v="1"/>
    <s v="Q1"/>
  </r>
  <r>
    <s v="ORD-03290"/>
    <d v="2025-06-02T00:00:00"/>
    <s v="CUST-1351"/>
    <s v="Priya Rao"/>
    <x v="3"/>
    <x v="13"/>
    <x v="4"/>
    <s v="Bihar"/>
    <s v="Gaya"/>
    <n v="2"/>
    <n v="64219.32"/>
    <n v="0.1"/>
    <n v="83234.880000000005"/>
    <x v="0"/>
    <x v="0"/>
    <x v="1"/>
    <n v="0.2"/>
    <n v="2.0000000000000004E-2"/>
    <n v="4.000000000000001E-3"/>
    <n v="-83234.876000000004"/>
    <n v="-20808718.999999996"/>
    <n v="2025"/>
    <x v="9"/>
    <n v="6"/>
    <s v="Q2"/>
  </r>
  <r>
    <s v="ORD-03291"/>
    <d v="2025-12-13T00:00:00"/>
    <s v="CUST-1431"/>
    <s v="Rahul Patel"/>
    <x v="3"/>
    <x v="3"/>
    <x v="2"/>
    <s v="Rajasthan"/>
    <s v="Jaipur"/>
    <n v="2"/>
    <n v="32462.65"/>
    <n v="0.1"/>
    <n v="45218.58"/>
    <x v="3"/>
    <x v="1"/>
    <x v="2"/>
    <n v="0.2"/>
    <n v="2.0000000000000004E-2"/>
    <n v="4.000000000000001E-3"/>
    <n v="-45218.576000000001"/>
    <n v="-11304643.999999998"/>
    <n v="2025"/>
    <x v="1"/>
    <n v="12"/>
    <s v="Q4"/>
  </r>
  <r>
    <s v="ORD-03292"/>
    <d v="2025-06-23T00:00:00"/>
    <s v="CUST-1589"/>
    <s v="Meera Sharma"/>
    <x v="1"/>
    <x v="21"/>
    <x v="4"/>
    <s v="Bihar"/>
    <s v="Gaya"/>
    <n v="4"/>
    <n v="1381.52"/>
    <n v="0.05"/>
    <n v="4495.4799999999996"/>
    <x v="0"/>
    <x v="1"/>
    <x v="2"/>
    <n v="0.2"/>
    <n v="1.0000000000000002E-2"/>
    <n v="2.0000000000000005E-3"/>
    <n v="-4495.4779999999992"/>
    <n v="-2247738.9999999991"/>
    <n v="2025"/>
    <x v="9"/>
    <n v="6"/>
    <s v="Q2"/>
  </r>
  <r>
    <s v="ORD-03293"/>
    <d v="2025-12-09T00:00:00"/>
    <s v="CUST-2111"/>
    <s v="Aarav Singh"/>
    <x v="4"/>
    <x v="19"/>
    <x v="3"/>
    <s v="Andhra Pradesh"/>
    <s v="Visakhapatnam"/>
    <n v="1"/>
    <n v="7042.15"/>
    <n v="0"/>
    <n v="5519.89"/>
    <x v="2"/>
    <x v="1"/>
    <x v="2"/>
    <n v="0"/>
    <n v="0"/>
    <n v="0"/>
    <n v="-5519.89"/>
    <e v="#DIV/0!"/>
    <n v="2025"/>
    <x v="1"/>
    <n v="12"/>
    <s v="Q4"/>
  </r>
  <r>
    <s v="ORD-03294"/>
    <d v="2025-06-07T00:00:00"/>
    <s v="CUST-1979"/>
    <s v="Sneha Joshi"/>
    <x v="2"/>
    <x v="10"/>
    <x v="3"/>
    <s v="Karnataka"/>
    <s v="Mysuru"/>
    <n v="1"/>
    <n v="2144.2800000000002"/>
    <n v="0.1"/>
    <n v="1262.31"/>
    <x v="3"/>
    <x v="1"/>
    <x v="1"/>
    <n v="0.1"/>
    <n v="1.0000000000000002E-2"/>
    <n v="1.0000000000000002E-3"/>
    <n v="-1262.309"/>
    <n v="-1262308.9999999998"/>
    <n v="2025"/>
    <x v="9"/>
    <n v="6"/>
    <s v="Q2"/>
  </r>
  <r>
    <s v="ORD-03295"/>
    <d v="2025-08-03T00:00:00"/>
    <s v="CUST-2433"/>
    <s v="Arjun Kumar"/>
    <x v="3"/>
    <x v="14"/>
    <x v="2"/>
    <s v="Maharashtra"/>
    <s v="Pune"/>
    <n v="2"/>
    <n v="47678.2"/>
    <n v="0.05"/>
    <n v="72203.839999999997"/>
    <x v="3"/>
    <x v="2"/>
    <x v="2"/>
    <n v="0.1"/>
    <n v="5.000000000000001E-3"/>
    <n v="5.0000000000000012E-4"/>
    <n v="-72203.839500000002"/>
    <n v="-144407678.99999997"/>
    <n v="2025"/>
    <x v="7"/>
    <n v="8"/>
    <s v="Q3"/>
  </r>
  <r>
    <s v="ORD-03296"/>
    <d v="2025-06-26T00:00:00"/>
    <s v="CUST-2405"/>
    <s v="Sneha Sharma"/>
    <x v="0"/>
    <x v="5"/>
    <x v="2"/>
    <s v="Maharashtra"/>
    <s v="Pune"/>
    <n v="4"/>
    <n v="15185.04"/>
    <n v="0.15"/>
    <n v="36567.660000000003"/>
    <x v="1"/>
    <x v="1"/>
    <x v="2"/>
    <n v="0.6"/>
    <n v="0.09"/>
    <n v="5.3999999999999999E-2"/>
    <n v="-36567.606000000007"/>
    <n v="-677177.88888888899"/>
    <n v="2025"/>
    <x v="9"/>
    <n v="6"/>
    <s v="Q2"/>
  </r>
  <r>
    <s v="ORD-03297"/>
    <d v="2025-06-24T00:00:00"/>
    <s v="CUST-2498"/>
    <s v="Neha Singh"/>
    <x v="3"/>
    <x v="3"/>
    <x v="0"/>
    <s v="Punjab"/>
    <s v="Ludhiana"/>
    <n v="2"/>
    <n v="51300.72"/>
    <n v="0.1"/>
    <n v="71346.039999999994"/>
    <x v="2"/>
    <x v="2"/>
    <x v="2"/>
    <n v="0.2"/>
    <n v="2.0000000000000004E-2"/>
    <n v="4.000000000000001E-3"/>
    <n v="-71346.035999999993"/>
    <n v="-17836508.999999993"/>
    <n v="2025"/>
    <x v="9"/>
    <n v="6"/>
    <s v="Q2"/>
  </r>
  <r>
    <s v="ORD-03298"/>
    <d v="2025-12-06T00:00:00"/>
    <s v="CUST-1085"/>
    <s v="Aarav Verma"/>
    <x v="1"/>
    <x v="9"/>
    <x v="3"/>
    <s v="Karnataka"/>
    <s v="Bengaluru"/>
    <n v="3"/>
    <n v="1551.73"/>
    <n v="0.05"/>
    <n v="3398.55"/>
    <x v="2"/>
    <x v="2"/>
    <x v="2"/>
    <n v="0.15000000000000002"/>
    <n v="7.5000000000000015E-3"/>
    <n v="1.1250000000000003E-3"/>
    <n v="-3398.5488750000004"/>
    <n v="-3020932.3333333326"/>
    <n v="2025"/>
    <x v="1"/>
    <n v="12"/>
    <s v="Q4"/>
  </r>
  <r>
    <s v="ORD-03299"/>
    <d v="2025-12-04T00:00:00"/>
    <s v="CUST-1786"/>
    <s v="Ananya Rao"/>
    <x v="1"/>
    <x v="17"/>
    <x v="3"/>
    <s v="Karnataka"/>
    <s v="Bengaluru"/>
    <n v="1"/>
    <n v="2157.69"/>
    <n v="0"/>
    <n v="1434.46"/>
    <x v="1"/>
    <x v="0"/>
    <x v="2"/>
    <n v="0"/>
    <n v="0"/>
    <n v="0"/>
    <n v="-1434.46"/>
    <e v="#DIV/0!"/>
    <n v="2025"/>
    <x v="1"/>
    <n v="12"/>
    <s v="Q4"/>
  </r>
  <r>
    <s v="ORD-03300"/>
    <d v="2025-05-26T00:00:00"/>
    <s v="CUST-2496"/>
    <s v="Rohan Joshi"/>
    <x v="4"/>
    <x v="12"/>
    <x v="4"/>
    <s v="West Bengal"/>
    <s v="Durgapur"/>
    <n v="1"/>
    <n v="4012.63"/>
    <n v="0.1"/>
    <n v="3007.93"/>
    <x v="1"/>
    <x v="1"/>
    <x v="2"/>
    <n v="0.1"/>
    <n v="1.0000000000000002E-2"/>
    <n v="1.0000000000000002E-3"/>
    <n v="-3007.9289999999996"/>
    <n v="-3007928.9999999991"/>
    <n v="2025"/>
    <x v="6"/>
    <n v="5"/>
    <s v="Q2"/>
  </r>
  <r>
    <s v="ORD-03301"/>
    <d v="2025-11-20T00:00:00"/>
    <s v="CUST-1360"/>
    <s v="Vikram Nair"/>
    <x v="3"/>
    <x v="13"/>
    <x v="0"/>
    <s v="Delhi"/>
    <s v="New Delhi"/>
    <n v="1"/>
    <n v="32695.83"/>
    <n v="0.1"/>
    <n v="22376.28"/>
    <x v="0"/>
    <x v="1"/>
    <x v="2"/>
    <n v="0.1"/>
    <n v="1.0000000000000002E-2"/>
    <n v="1.0000000000000002E-3"/>
    <n v="-22376.278999999999"/>
    <n v="-22376278.999999993"/>
    <n v="2025"/>
    <x v="8"/>
    <n v="11"/>
    <s v="Q4"/>
  </r>
  <r>
    <s v="ORD-03302"/>
    <d v="2025-06-10T00:00:00"/>
    <s v="CUST-2024"/>
    <s v="Sneha Kumar"/>
    <x v="2"/>
    <x v="10"/>
    <x v="1"/>
    <s v="Madhya Pradesh"/>
    <s v="Indore"/>
    <n v="5"/>
    <n v="1504.66"/>
    <n v="0.1"/>
    <n v="4878.2299999999996"/>
    <x v="2"/>
    <x v="1"/>
    <x v="1"/>
    <n v="0.5"/>
    <n v="0.05"/>
    <n v="2.5000000000000001E-2"/>
    <n v="-4878.2049999999999"/>
    <n v="-195128.19999999998"/>
    <n v="2025"/>
    <x v="9"/>
    <n v="6"/>
    <s v="Q2"/>
  </r>
  <r>
    <s v="ORD-03303"/>
    <d v="2025-05-07T00:00:00"/>
    <s v="CUST-1311"/>
    <s v="Sneha Sharma"/>
    <x v="3"/>
    <x v="18"/>
    <x v="4"/>
    <s v="Jharkhand"/>
    <s v="Ranchi"/>
    <n v="2"/>
    <n v="30231.85"/>
    <n v="0.1"/>
    <n v="36651.71"/>
    <x v="1"/>
    <x v="1"/>
    <x v="0"/>
    <n v="0.2"/>
    <n v="2.0000000000000004E-2"/>
    <n v="4.000000000000001E-3"/>
    <n v="-36651.705999999998"/>
    <n v="-9162926.4999999981"/>
    <n v="2025"/>
    <x v="6"/>
    <n v="5"/>
    <s v="Q2"/>
  </r>
  <r>
    <s v="ORD-03304"/>
    <d v="2025-03-23T00:00:00"/>
    <s v="CUST-1310"/>
    <s v="Arjun Kumar"/>
    <x v="0"/>
    <x v="0"/>
    <x v="1"/>
    <s v="Chhattisgarh"/>
    <s v="Bilaspur"/>
    <n v="1"/>
    <n v="9536.5499999999993"/>
    <n v="0.1"/>
    <n v="7365.58"/>
    <x v="1"/>
    <x v="2"/>
    <x v="2"/>
    <n v="0.1"/>
    <n v="1.0000000000000002E-2"/>
    <n v="1.0000000000000002E-3"/>
    <n v="-7365.5789999999997"/>
    <n v="-7365578.9999999981"/>
    <n v="2025"/>
    <x v="3"/>
    <n v="3"/>
    <s v="Q1"/>
  </r>
  <r>
    <s v="ORD-03305"/>
    <d v="2025-05-27T00:00:00"/>
    <s v="CUST-2129"/>
    <s v="Kiran Rao"/>
    <x v="1"/>
    <x v="17"/>
    <x v="2"/>
    <s v="Goa"/>
    <s v="Panaji"/>
    <n v="4"/>
    <n v="2775.62"/>
    <n v="0.05"/>
    <n v="7203.14"/>
    <x v="1"/>
    <x v="1"/>
    <x v="1"/>
    <n v="0.2"/>
    <n v="1.0000000000000002E-2"/>
    <n v="2.0000000000000005E-3"/>
    <n v="-7203.1379999999999"/>
    <n v="-3601568.9999999991"/>
    <n v="2025"/>
    <x v="6"/>
    <n v="5"/>
    <s v="Q2"/>
  </r>
  <r>
    <s v="ORD-03306"/>
    <d v="2025-08-27T00:00:00"/>
    <s v="CUST-2023"/>
    <s v="Arjun Sharma"/>
    <x v="3"/>
    <x v="18"/>
    <x v="0"/>
    <s v="Delhi"/>
    <s v="New Delhi"/>
    <n v="2"/>
    <n v="53563.68"/>
    <n v="0.15"/>
    <n v="78589.78"/>
    <x v="0"/>
    <x v="1"/>
    <x v="1"/>
    <n v="0.3"/>
    <n v="4.4999999999999998E-2"/>
    <n v="1.35E-2"/>
    <n v="-78589.766499999998"/>
    <n v="-5821464.1851851847"/>
    <n v="2025"/>
    <x v="7"/>
    <n v="8"/>
    <s v="Q3"/>
  </r>
  <r>
    <s v="ORD-03307"/>
    <d v="2025-03-25T00:00:00"/>
    <s v="CUST-2448"/>
    <s v="Sneha Nair"/>
    <x v="2"/>
    <x v="8"/>
    <x v="0"/>
    <s v="Punjab"/>
    <s v="Ludhiana"/>
    <n v="3"/>
    <n v="3814.41"/>
    <n v="0.05"/>
    <n v="8270.39"/>
    <x v="4"/>
    <x v="0"/>
    <x v="1"/>
    <n v="0.15000000000000002"/>
    <n v="7.5000000000000015E-3"/>
    <n v="1.1250000000000003E-3"/>
    <n v="-8270.3888749999987"/>
    <n v="-7351456.7777777743"/>
    <n v="2025"/>
    <x v="3"/>
    <n v="3"/>
    <s v="Q1"/>
  </r>
  <r>
    <s v="ORD-03308"/>
    <d v="2025-04-23T00:00:00"/>
    <s v="CUST-1777"/>
    <s v="Ananya Verma"/>
    <x v="2"/>
    <x v="2"/>
    <x v="2"/>
    <s v="Maharashtra"/>
    <s v="Pune"/>
    <n v="2"/>
    <n v="1923.17"/>
    <n v="0"/>
    <n v="2887.58"/>
    <x v="4"/>
    <x v="1"/>
    <x v="2"/>
    <n v="0"/>
    <n v="0"/>
    <n v="0"/>
    <n v="-2887.58"/>
    <e v="#DIV/0!"/>
    <n v="2025"/>
    <x v="0"/>
    <n v="4"/>
    <s v="Q2"/>
  </r>
  <r>
    <s v="ORD-03309"/>
    <d v="2025-08-13T00:00:00"/>
    <s v="CUST-1676"/>
    <s v="Neha Joshi"/>
    <x v="4"/>
    <x v="19"/>
    <x v="4"/>
    <s v="West Bengal"/>
    <s v="Durgapur"/>
    <n v="1"/>
    <n v="6136.59"/>
    <n v="0.05"/>
    <n v="4329.54"/>
    <x v="2"/>
    <x v="1"/>
    <x v="2"/>
    <n v="0.05"/>
    <n v="2.5000000000000005E-3"/>
    <n v="1.2500000000000003E-4"/>
    <n v="-4329.5398750000004"/>
    <n v="-34636318.999999993"/>
    <n v="2025"/>
    <x v="7"/>
    <n v="8"/>
    <s v="Q3"/>
  </r>
  <r>
    <s v="ORD-03310"/>
    <d v="2025-11-28T00:00:00"/>
    <s v="CUST-1648"/>
    <s v="Sneha Gupta"/>
    <x v="1"/>
    <x v="17"/>
    <x v="0"/>
    <s v="Delhi"/>
    <s v="New Delhi"/>
    <n v="2"/>
    <n v="4037.24"/>
    <n v="0"/>
    <n v="6857.1"/>
    <x v="3"/>
    <x v="1"/>
    <x v="1"/>
    <n v="0"/>
    <n v="0"/>
    <n v="0"/>
    <n v="-6857.1"/>
    <e v="#DIV/0!"/>
    <n v="2025"/>
    <x v="8"/>
    <n v="11"/>
    <s v="Q4"/>
  </r>
  <r>
    <s v="ORD-03311"/>
    <d v="2025-08-31T00:00:00"/>
    <s v="CUST-2214"/>
    <s v="Priya Verma"/>
    <x v="1"/>
    <x v="1"/>
    <x v="1"/>
    <s v="Madhya Pradesh"/>
    <s v="Indore"/>
    <n v="5"/>
    <n v="1767.02"/>
    <n v="0.05"/>
    <n v="6980.2"/>
    <x v="2"/>
    <x v="1"/>
    <x v="1"/>
    <n v="0.25"/>
    <n v="1.2500000000000001E-2"/>
    <n v="3.1250000000000002E-3"/>
    <n v="-6980.1968749999996"/>
    <n v="-2233662.9999999995"/>
    <n v="2025"/>
    <x v="7"/>
    <n v="8"/>
    <s v="Q3"/>
  </r>
  <r>
    <s v="ORD-03312"/>
    <d v="2025-05-23T00:00:00"/>
    <s v="CUST-1252"/>
    <s v="Rahul Rao"/>
    <x v="2"/>
    <x v="8"/>
    <x v="3"/>
    <s v="Andhra Pradesh"/>
    <s v="Visakhapatnam"/>
    <n v="1"/>
    <n v="4659.0200000000004"/>
    <n v="0.1"/>
    <n v="3337"/>
    <x v="2"/>
    <x v="0"/>
    <x v="1"/>
    <n v="0.1"/>
    <n v="1.0000000000000002E-2"/>
    <n v="1.0000000000000002E-3"/>
    <n v="-3336.9989999999998"/>
    <n v="-3336998.9999999991"/>
    <n v="2025"/>
    <x v="6"/>
    <n v="5"/>
    <s v="Q2"/>
  </r>
  <r>
    <s v="ORD-03313"/>
    <d v="2025-02-10T00:00:00"/>
    <s v="CUST-2238"/>
    <s v="Rohan Patel"/>
    <x v="3"/>
    <x v="13"/>
    <x v="3"/>
    <s v="Tamil Nadu"/>
    <s v="Chennai"/>
    <n v="3"/>
    <n v="10830.56"/>
    <n v="0"/>
    <n v="24570.02"/>
    <x v="4"/>
    <x v="2"/>
    <x v="2"/>
    <n v="0"/>
    <n v="0"/>
    <n v="0"/>
    <n v="-24570.02"/>
    <e v="#DIV/0!"/>
    <n v="2025"/>
    <x v="11"/>
    <n v="2"/>
    <s v="Q1"/>
  </r>
  <r>
    <s v="ORD-03314"/>
    <d v="2025-09-15T00:00:00"/>
    <s v="CUST-2497"/>
    <s v="Arjun Gupta"/>
    <x v="0"/>
    <x v="11"/>
    <x v="4"/>
    <s v="Odisha"/>
    <s v="Cuttack"/>
    <n v="1"/>
    <n v="6615.33"/>
    <n v="0.15"/>
    <n v="4446.45"/>
    <x v="0"/>
    <x v="1"/>
    <x v="1"/>
    <n v="0.15"/>
    <n v="2.2499999999999999E-2"/>
    <n v="3.375E-3"/>
    <n v="-4446.4466249999996"/>
    <n v="-1317465.6666666665"/>
    <n v="2025"/>
    <x v="2"/>
    <n v="9"/>
    <s v="Q3"/>
  </r>
  <r>
    <s v="ORD-03315"/>
    <d v="2025-10-12T00:00:00"/>
    <s v="CUST-2146"/>
    <s v="Neha Singh"/>
    <x v="2"/>
    <x v="2"/>
    <x v="2"/>
    <s v="Maharashtra"/>
    <s v="Pune"/>
    <n v="1"/>
    <n v="6400.88"/>
    <n v="0.1"/>
    <n v="3935.95"/>
    <x v="1"/>
    <x v="1"/>
    <x v="2"/>
    <n v="0.1"/>
    <n v="1.0000000000000002E-2"/>
    <n v="1.0000000000000002E-3"/>
    <n v="-3935.9489999999996"/>
    <n v="-3935948.9999999986"/>
    <n v="2025"/>
    <x v="10"/>
    <n v="10"/>
    <s v="Q4"/>
  </r>
  <r>
    <s v="ORD-03316"/>
    <d v="2025-04-15T00:00:00"/>
    <s v="CUST-1817"/>
    <s v="Rahul Rao"/>
    <x v="2"/>
    <x v="10"/>
    <x v="0"/>
    <s v="Punjab"/>
    <s v="Ludhiana"/>
    <n v="1"/>
    <n v="6414.63"/>
    <n v="0.05"/>
    <n v="4565.4399999999996"/>
    <x v="2"/>
    <x v="1"/>
    <x v="1"/>
    <n v="0.05"/>
    <n v="2.5000000000000005E-3"/>
    <n v="1.2500000000000003E-4"/>
    <n v="-4565.439875"/>
    <n v="-36523518.999999993"/>
    <n v="2025"/>
    <x v="0"/>
    <n v="4"/>
    <s v="Q2"/>
  </r>
  <r>
    <s v="ORD-03317"/>
    <d v="2025-07-21T00:00:00"/>
    <s v="CUST-2350"/>
    <s v="Isha Rao"/>
    <x v="2"/>
    <x v="10"/>
    <x v="3"/>
    <s v="Karnataka"/>
    <s v="Mysuru"/>
    <n v="3"/>
    <n v="4197.1400000000003"/>
    <n v="0.05"/>
    <n v="7854.13"/>
    <x v="1"/>
    <x v="1"/>
    <x v="0"/>
    <n v="0.15000000000000002"/>
    <n v="7.5000000000000015E-3"/>
    <n v="1.1250000000000003E-3"/>
    <n v="-7854.1288750000003"/>
    <n v="-6981447.8888888871"/>
    <n v="2025"/>
    <x v="4"/>
    <n v="7"/>
    <s v="Q3"/>
  </r>
  <r>
    <s v="ORD-03318"/>
    <d v="2025-11-03T00:00:00"/>
    <s v="CUST-1218"/>
    <s v="Arjun Verma"/>
    <x v="0"/>
    <x v="0"/>
    <x v="3"/>
    <s v="Telangana"/>
    <s v="Warangal"/>
    <n v="2"/>
    <n v="12850.68"/>
    <n v="0.05"/>
    <n v="15952.54"/>
    <x v="0"/>
    <x v="1"/>
    <x v="2"/>
    <n v="0.1"/>
    <n v="5.000000000000001E-3"/>
    <n v="5.0000000000000012E-4"/>
    <n v="-15952.539500000001"/>
    <n v="-31905078.999999993"/>
    <n v="2025"/>
    <x v="8"/>
    <n v="11"/>
    <s v="Q4"/>
  </r>
  <r>
    <s v="ORD-03319"/>
    <d v="2025-11-27T00:00:00"/>
    <s v="CUST-1170"/>
    <s v="Kiran Patel"/>
    <x v="3"/>
    <x v="3"/>
    <x v="2"/>
    <s v="Rajasthan"/>
    <s v="Jaipur"/>
    <n v="1"/>
    <n v="55729.98"/>
    <n v="0"/>
    <n v="44820.95"/>
    <x v="4"/>
    <x v="1"/>
    <x v="0"/>
    <n v="0"/>
    <n v="0"/>
    <n v="0"/>
    <n v="-44820.95"/>
    <e v="#DIV/0!"/>
    <n v="2025"/>
    <x v="8"/>
    <n v="11"/>
    <s v="Q4"/>
  </r>
  <r>
    <s v="ORD-03320"/>
    <d v="2025-09-23T00:00:00"/>
    <s v="CUST-2282"/>
    <s v="Rahul Sharma"/>
    <x v="3"/>
    <x v="13"/>
    <x v="2"/>
    <s v="Rajasthan"/>
    <s v="Udaipur"/>
    <n v="3"/>
    <n v="62368.13"/>
    <n v="0"/>
    <n v="161877.06"/>
    <x v="3"/>
    <x v="1"/>
    <x v="0"/>
    <n v="0"/>
    <n v="0"/>
    <n v="0"/>
    <n v="-161877.06"/>
    <e v="#DIV/0!"/>
    <n v="2025"/>
    <x v="2"/>
    <n v="9"/>
    <s v="Q3"/>
  </r>
  <r>
    <s v="ORD-03321"/>
    <d v="2025-07-29T00:00:00"/>
    <s v="CUST-1671"/>
    <s v="Kiran Verma"/>
    <x v="2"/>
    <x v="8"/>
    <x v="3"/>
    <s v="Andhra Pradesh"/>
    <s v="Vijayawada"/>
    <n v="1"/>
    <n v="3633.25"/>
    <n v="0"/>
    <n v="3010.72"/>
    <x v="1"/>
    <x v="1"/>
    <x v="1"/>
    <n v="0"/>
    <n v="0"/>
    <n v="0"/>
    <n v="-3010.72"/>
    <e v="#DIV/0!"/>
    <n v="2025"/>
    <x v="4"/>
    <n v="7"/>
    <s v="Q3"/>
  </r>
  <r>
    <s v="ORD-03322"/>
    <d v="2025-02-20T00:00:00"/>
    <s v="CUST-1076"/>
    <s v="Vikram Nair"/>
    <x v="2"/>
    <x v="23"/>
    <x v="2"/>
    <s v="Goa"/>
    <s v="Margao"/>
    <n v="1"/>
    <n v="4106.3999999999996"/>
    <n v="0.05"/>
    <n v="3371.04"/>
    <x v="0"/>
    <x v="2"/>
    <x v="2"/>
    <n v="0.05"/>
    <n v="2.5000000000000005E-3"/>
    <n v="1.2500000000000003E-4"/>
    <n v="-3371.0398749999999"/>
    <n v="-26968318.999999993"/>
    <n v="2025"/>
    <x v="11"/>
    <n v="2"/>
    <s v="Q1"/>
  </r>
  <r>
    <s v="ORD-03323"/>
    <d v="2025-04-28T00:00:00"/>
    <s v="CUST-1357"/>
    <s v="Ananya Reddy"/>
    <x v="2"/>
    <x v="2"/>
    <x v="3"/>
    <s v="Tamil Nadu"/>
    <s v="Chennai"/>
    <n v="1"/>
    <n v="3143.23"/>
    <n v="0"/>
    <n v="2130.12"/>
    <x v="1"/>
    <x v="1"/>
    <x v="1"/>
    <n v="0"/>
    <n v="0"/>
    <n v="0"/>
    <n v="-2130.12"/>
    <e v="#DIV/0!"/>
    <n v="2025"/>
    <x v="0"/>
    <n v="4"/>
    <s v="Q2"/>
  </r>
  <r>
    <s v="ORD-03324"/>
    <d v="2025-07-20T00:00:00"/>
    <s v="CUST-2264"/>
    <s v="Rahul Reddy"/>
    <x v="0"/>
    <x v="4"/>
    <x v="4"/>
    <s v="West Bengal"/>
    <s v="Kolkata"/>
    <n v="2"/>
    <n v="1945.29"/>
    <n v="0"/>
    <n v="2676.85"/>
    <x v="1"/>
    <x v="2"/>
    <x v="2"/>
    <n v="0"/>
    <n v="0"/>
    <n v="0"/>
    <n v="-2676.85"/>
    <e v="#DIV/0!"/>
    <n v="2025"/>
    <x v="4"/>
    <n v="7"/>
    <s v="Q3"/>
  </r>
  <r>
    <s v="ORD-03325"/>
    <d v="2025-02-08T00:00:00"/>
    <s v="CUST-1357"/>
    <s v="Rahul Joshi"/>
    <x v="3"/>
    <x v="13"/>
    <x v="1"/>
    <s v="Chhattisgarh"/>
    <s v="Raipur"/>
    <n v="2"/>
    <n v="28348.02"/>
    <n v="0.15"/>
    <n v="35189.980000000003"/>
    <x v="4"/>
    <x v="2"/>
    <x v="2"/>
    <n v="0.3"/>
    <n v="4.4999999999999998E-2"/>
    <n v="1.35E-2"/>
    <n v="-35189.966500000002"/>
    <n v="-2606664.1851851852"/>
    <n v="2025"/>
    <x v="11"/>
    <n v="2"/>
    <s v="Q1"/>
  </r>
  <r>
    <s v="ORD-03326"/>
    <d v="2025-01-28T00:00:00"/>
    <s v="CUST-1956"/>
    <s v="Aarav Sharma"/>
    <x v="1"/>
    <x v="1"/>
    <x v="4"/>
    <s v="West Bengal"/>
    <s v="Kolkata"/>
    <n v="3"/>
    <n v="4005.48"/>
    <n v="0.05"/>
    <n v="8214.94"/>
    <x v="3"/>
    <x v="1"/>
    <x v="2"/>
    <n v="0.15000000000000002"/>
    <n v="7.5000000000000015E-3"/>
    <n v="1.1250000000000003E-3"/>
    <n v="-8214.9388749999998"/>
    <n v="-7302167.8888888862"/>
    <n v="2025"/>
    <x v="5"/>
    <n v="1"/>
    <s v="Q1"/>
  </r>
  <r>
    <s v="ORD-03327"/>
    <d v="2025-09-16T00:00:00"/>
    <s v="CUST-1318"/>
    <s v="Meera Sharma"/>
    <x v="1"/>
    <x v="1"/>
    <x v="1"/>
    <s v="Madhya Pradesh"/>
    <s v="Indore"/>
    <n v="2"/>
    <n v="4073.21"/>
    <n v="0.05"/>
    <n v="5398.04"/>
    <x v="1"/>
    <x v="1"/>
    <x v="2"/>
    <n v="0.1"/>
    <n v="5.000000000000001E-3"/>
    <n v="5.0000000000000012E-4"/>
    <n v="-5398.0394999999999"/>
    <n v="-10796078.999999996"/>
    <n v="2025"/>
    <x v="2"/>
    <n v="9"/>
    <s v="Q3"/>
  </r>
  <r>
    <s v="ORD-03328"/>
    <d v="2025-03-25T00:00:00"/>
    <s v="CUST-2122"/>
    <s v="Rohan Reddy"/>
    <x v="0"/>
    <x v="6"/>
    <x v="2"/>
    <s v="Maharashtra"/>
    <s v="Mumbai"/>
    <n v="1"/>
    <n v="16138.12"/>
    <n v="0"/>
    <n v="11232.46"/>
    <x v="1"/>
    <x v="2"/>
    <x v="1"/>
    <n v="0"/>
    <n v="0"/>
    <n v="0"/>
    <n v="-11232.46"/>
    <e v="#DIV/0!"/>
    <n v="2025"/>
    <x v="3"/>
    <n v="3"/>
    <s v="Q1"/>
  </r>
  <r>
    <s v="ORD-03329"/>
    <d v="2025-06-04T00:00:00"/>
    <s v="CUST-1784"/>
    <s v="Kiran Sharma"/>
    <x v="2"/>
    <x v="8"/>
    <x v="0"/>
    <s v="Delhi"/>
    <s v="New Delhi"/>
    <n v="3"/>
    <n v="739.68"/>
    <n v="0"/>
    <n v="1902.6"/>
    <x v="0"/>
    <x v="1"/>
    <x v="0"/>
    <n v="0"/>
    <n v="0"/>
    <n v="0"/>
    <n v="-1902.6"/>
    <e v="#DIV/0!"/>
    <n v="2025"/>
    <x v="9"/>
    <n v="6"/>
    <s v="Q2"/>
  </r>
  <r>
    <s v="ORD-03330"/>
    <d v="2025-04-27T00:00:00"/>
    <s v="CUST-1105"/>
    <s v="Sneha Verma"/>
    <x v="0"/>
    <x v="11"/>
    <x v="2"/>
    <s v="Gujarat"/>
    <s v="Surat"/>
    <n v="1"/>
    <n v="9819.77"/>
    <n v="0.1"/>
    <n v="5895.11"/>
    <x v="1"/>
    <x v="1"/>
    <x v="1"/>
    <n v="0.1"/>
    <n v="1.0000000000000002E-2"/>
    <n v="1.0000000000000002E-3"/>
    <n v="-5895.1089999999995"/>
    <n v="-5895108.9999999981"/>
    <n v="2025"/>
    <x v="0"/>
    <n v="4"/>
    <s v="Q2"/>
  </r>
  <r>
    <s v="ORD-03331"/>
    <d v="2025-01-02T00:00:00"/>
    <s v="CUST-1647"/>
    <s v="Meera Singh"/>
    <x v="2"/>
    <x v="8"/>
    <x v="0"/>
    <s v="Punjab"/>
    <s v="Ludhiana"/>
    <n v="4"/>
    <n v="1109"/>
    <n v="0"/>
    <n v="3758.81"/>
    <x v="0"/>
    <x v="1"/>
    <x v="1"/>
    <n v="0"/>
    <n v="0"/>
    <n v="0"/>
    <n v="-3758.81"/>
    <e v="#DIV/0!"/>
    <n v="2025"/>
    <x v="5"/>
    <n v="1"/>
    <s v="Q1"/>
  </r>
  <r>
    <s v="ORD-03332"/>
    <d v="2025-04-03T00:00:00"/>
    <s v="CUST-1845"/>
    <s v="Sneha Gupta"/>
    <x v="1"/>
    <x v="1"/>
    <x v="4"/>
    <s v="West Bengal"/>
    <s v="Kolkata"/>
    <n v="1"/>
    <n v="1203.53"/>
    <n v="0"/>
    <n v="905.76"/>
    <x v="2"/>
    <x v="1"/>
    <x v="1"/>
    <n v="0"/>
    <n v="0"/>
    <n v="0"/>
    <n v="-905.76"/>
    <e v="#DIV/0!"/>
    <n v="2025"/>
    <x v="0"/>
    <n v="4"/>
    <s v="Q2"/>
  </r>
  <r>
    <s v="ORD-03333"/>
    <d v="2025-06-15T00:00:00"/>
    <s v="CUST-1196"/>
    <s v="Sneha Joshi"/>
    <x v="2"/>
    <x v="23"/>
    <x v="4"/>
    <s v="Bihar"/>
    <s v="Gaya"/>
    <n v="1"/>
    <n v="6341.43"/>
    <n v="0.1"/>
    <n v="4913.95"/>
    <x v="0"/>
    <x v="1"/>
    <x v="0"/>
    <n v="0.1"/>
    <n v="1.0000000000000002E-2"/>
    <n v="1.0000000000000002E-3"/>
    <n v="-4913.9489999999996"/>
    <n v="-4913948.9999999981"/>
    <n v="2025"/>
    <x v="9"/>
    <n v="6"/>
    <s v="Q2"/>
  </r>
  <r>
    <s v="ORD-03334"/>
    <d v="2025-12-16T00:00:00"/>
    <s v="CUST-1991"/>
    <s v="Rohan Rao"/>
    <x v="0"/>
    <x v="6"/>
    <x v="1"/>
    <s v="Chhattisgarh"/>
    <s v="Raipur"/>
    <n v="2"/>
    <n v="9294.49"/>
    <n v="0"/>
    <n v="11611.47"/>
    <x v="4"/>
    <x v="1"/>
    <x v="2"/>
    <n v="0"/>
    <n v="0"/>
    <n v="0"/>
    <n v="-11611.47"/>
    <e v="#DIV/0!"/>
    <n v="2025"/>
    <x v="1"/>
    <n v="12"/>
    <s v="Q4"/>
  </r>
  <r>
    <s v="ORD-03335"/>
    <d v="2025-10-23T00:00:00"/>
    <s v="CUST-1714"/>
    <s v="Sneha Kumar"/>
    <x v="0"/>
    <x v="5"/>
    <x v="0"/>
    <s v="Delhi"/>
    <s v="Delhi"/>
    <n v="1"/>
    <n v="13822.83"/>
    <n v="0.05"/>
    <n v="8899.56"/>
    <x v="2"/>
    <x v="1"/>
    <x v="1"/>
    <n v="0.05"/>
    <n v="2.5000000000000005E-3"/>
    <n v="1.2500000000000003E-4"/>
    <n v="-8899.559874999999"/>
    <n v="-71196478.99999997"/>
    <n v="2025"/>
    <x v="10"/>
    <n v="10"/>
    <s v="Q4"/>
  </r>
  <r>
    <s v="ORD-03336"/>
    <d v="2025-09-15T00:00:00"/>
    <s v="CUST-1908"/>
    <s v="Meera Nair"/>
    <x v="2"/>
    <x v="8"/>
    <x v="2"/>
    <s v="Maharashtra"/>
    <s v="Pune"/>
    <n v="1"/>
    <n v="824.94"/>
    <n v="0.05"/>
    <n v="587.54999999999995"/>
    <x v="3"/>
    <x v="1"/>
    <x v="1"/>
    <n v="0.05"/>
    <n v="2.5000000000000005E-3"/>
    <n v="1.2500000000000003E-4"/>
    <n v="-587.54987499999993"/>
    <n v="-4700398.9999999981"/>
    <n v="2025"/>
    <x v="2"/>
    <n v="9"/>
    <s v="Q3"/>
  </r>
  <r>
    <s v="ORD-03337"/>
    <d v="2025-03-22T00:00:00"/>
    <s v="CUST-1994"/>
    <s v="Vikram Kumar"/>
    <x v="2"/>
    <x v="20"/>
    <x v="1"/>
    <s v="Chhattisgarh"/>
    <s v="Raipur"/>
    <n v="2"/>
    <n v="3151.05"/>
    <n v="0.05"/>
    <n v="3932.16"/>
    <x v="3"/>
    <x v="1"/>
    <x v="1"/>
    <n v="0.1"/>
    <n v="5.000000000000001E-3"/>
    <n v="5.0000000000000012E-4"/>
    <n v="-3932.1594999999998"/>
    <n v="-7864318.9999999972"/>
    <n v="2025"/>
    <x v="3"/>
    <n v="3"/>
    <s v="Q1"/>
  </r>
  <r>
    <s v="ORD-03338"/>
    <d v="2025-09-25T00:00:00"/>
    <s v="CUST-1604"/>
    <s v="Arjun Nair"/>
    <x v="2"/>
    <x v="8"/>
    <x v="0"/>
    <s v="Uttar Pradesh"/>
    <s v="Noida"/>
    <n v="1"/>
    <n v="4849.99"/>
    <n v="0"/>
    <n v="3278.15"/>
    <x v="0"/>
    <x v="0"/>
    <x v="1"/>
    <n v="0"/>
    <n v="0"/>
    <n v="0"/>
    <n v="-3278.15"/>
    <e v="#DIV/0!"/>
    <n v="2025"/>
    <x v="2"/>
    <n v="9"/>
    <s v="Q3"/>
  </r>
  <r>
    <s v="ORD-03339"/>
    <d v="2025-08-23T00:00:00"/>
    <s v="CUST-2372"/>
    <s v="Meera Kumar"/>
    <x v="2"/>
    <x v="2"/>
    <x v="1"/>
    <s v="Chhattisgarh"/>
    <s v="Bilaspur"/>
    <n v="1"/>
    <n v="1280.48"/>
    <n v="0.2"/>
    <n v="761.42"/>
    <x v="1"/>
    <x v="1"/>
    <x v="2"/>
    <n v="0.2"/>
    <n v="4.0000000000000008E-2"/>
    <n v="8.0000000000000019E-3"/>
    <n v="-761.41199999999992"/>
    <n v="-95176.499999999971"/>
    <n v="2025"/>
    <x v="7"/>
    <n v="8"/>
    <s v="Q3"/>
  </r>
  <r>
    <s v="ORD-03340"/>
    <d v="2025-11-17T00:00:00"/>
    <s v="CUST-1047"/>
    <s v="Kiran Reddy"/>
    <x v="3"/>
    <x v="13"/>
    <x v="3"/>
    <s v="Karnataka"/>
    <s v="Bengaluru"/>
    <n v="1"/>
    <n v="22189.439999999999"/>
    <n v="0.05"/>
    <n v="17277.43"/>
    <x v="0"/>
    <x v="2"/>
    <x v="1"/>
    <n v="0.05"/>
    <n v="2.5000000000000005E-3"/>
    <n v="1.2500000000000003E-4"/>
    <n v="-17277.429875000002"/>
    <n v="-138219438.99999997"/>
    <n v="2025"/>
    <x v="8"/>
    <n v="11"/>
    <s v="Q4"/>
  </r>
  <r>
    <s v="ORD-03341"/>
    <d v="2025-11-07T00:00:00"/>
    <s v="CUST-2547"/>
    <s v="Aarav Reddy"/>
    <x v="4"/>
    <x v="19"/>
    <x v="0"/>
    <s v="Punjab"/>
    <s v="Ludhiana"/>
    <n v="2"/>
    <n v="1048.6600000000001"/>
    <n v="0.1"/>
    <n v="1555.7"/>
    <x v="1"/>
    <x v="1"/>
    <x v="1"/>
    <n v="0.2"/>
    <n v="2.0000000000000004E-2"/>
    <n v="4.000000000000001E-3"/>
    <n v="-1555.6960000000001"/>
    <n v="-388923.99999999994"/>
    <n v="2025"/>
    <x v="8"/>
    <n v="11"/>
    <s v="Q4"/>
  </r>
  <r>
    <s v="ORD-03342"/>
    <d v="2025-10-28T00:00:00"/>
    <s v="CUST-2186"/>
    <s v="Aarav Verma"/>
    <x v="1"/>
    <x v="7"/>
    <x v="1"/>
    <s v="Chhattisgarh"/>
    <s v="Bilaspur"/>
    <n v="1"/>
    <n v="3343.86"/>
    <n v="0.1"/>
    <n v="2347.54"/>
    <x v="1"/>
    <x v="2"/>
    <x v="2"/>
    <n v="0.1"/>
    <n v="1.0000000000000002E-2"/>
    <n v="1.0000000000000002E-3"/>
    <n v="-2347.5389999999998"/>
    <n v="-2347538.9999999991"/>
    <n v="2025"/>
    <x v="10"/>
    <n v="10"/>
    <s v="Q4"/>
  </r>
  <r>
    <s v="ORD-03343"/>
    <d v="2025-12-23T00:00:00"/>
    <s v="CUST-2487"/>
    <s v="Aarav Verma"/>
    <x v="0"/>
    <x v="4"/>
    <x v="3"/>
    <s v="Andhra Pradesh"/>
    <s v="Visakhapatnam"/>
    <n v="1"/>
    <n v="17496.419999999998"/>
    <n v="0.1"/>
    <n v="13484.65"/>
    <x v="2"/>
    <x v="1"/>
    <x v="2"/>
    <n v="0.1"/>
    <n v="1.0000000000000002E-2"/>
    <n v="1.0000000000000002E-3"/>
    <n v="-13484.648999999999"/>
    <n v="-13484648.999999996"/>
    <n v="2025"/>
    <x v="1"/>
    <n v="12"/>
    <s v="Q4"/>
  </r>
  <r>
    <s v="ORD-03344"/>
    <d v="2025-08-01T00:00:00"/>
    <s v="CUST-1563"/>
    <s v="Ananya Rao"/>
    <x v="2"/>
    <x v="10"/>
    <x v="4"/>
    <s v="West Bengal"/>
    <s v="Durgapur"/>
    <n v="2"/>
    <n v="5858.5"/>
    <n v="0.1"/>
    <n v="8263.7900000000009"/>
    <x v="3"/>
    <x v="1"/>
    <x v="2"/>
    <n v="0.2"/>
    <n v="2.0000000000000004E-2"/>
    <n v="4.000000000000001E-3"/>
    <n v="-8263.7860000000001"/>
    <n v="-2065946.4999999995"/>
    <n v="2025"/>
    <x v="7"/>
    <n v="8"/>
    <s v="Q3"/>
  </r>
  <r>
    <s v="ORD-03345"/>
    <d v="2025-03-03T00:00:00"/>
    <s v="CUST-1517"/>
    <s v="Priya Rao"/>
    <x v="3"/>
    <x v="13"/>
    <x v="4"/>
    <s v="Bihar"/>
    <s v="Gaya"/>
    <n v="2"/>
    <n v="63388.57"/>
    <n v="0.1"/>
    <n v="71448.28"/>
    <x v="2"/>
    <x v="1"/>
    <x v="2"/>
    <n v="0.2"/>
    <n v="2.0000000000000004E-2"/>
    <n v="4.000000000000001E-3"/>
    <n v="-71448.275999999998"/>
    <n v="-17862068.999999996"/>
    <n v="2025"/>
    <x v="3"/>
    <n v="3"/>
    <s v="Q1"/>
  </r>
  <r>
    <s v="ORD-03346"/>
    <d v="2025-02-18T00:00:00"/>
    <s v="CUST-1304"/>
    <s v="Sneha Patel"/>
    <x v="3"/>
    <x v="14"/>
    <x v="0"/>
    <s v="Uttar Pradesh"/>
    <s v="Lucknow"/>
    <n v="2"/>
    <n v="55195.9"/>
    <n v="0.05"/>
    <n v="79144.37"/>
    <x v="4"/>
    <x v="1"/>
    <x v="2"/>
    <n v="0.1"/>
    <n v="5.000000000000001E-3"/>
    <n v="5.0000000000000012E-4"/>
    <n v="-79144.369500000001"/>
    <n v="-158288738.99999997"/>
    <n v="2025"/>
    <x v="11"/>
    <n v="2"/>
    <s v="Q1"/>
  </r>
  <r>
    <s v="ORD-03347"/>
    <d v="2025-05-07T00:00:00"/>
    <s v="CUST-1981"/>
    <s v="Rohan Joshi"/>
    <x v="3"/>
    <x v="18"/>
    <x v="2"/>
    <s v="Maharashtra"/>
    <s v="Nagpur"/>
    <n v="1"/>
    <n v="55804.93"/>
    <n v="0.05"/>
    <n v="46206.18"/>
    <x v="1"/>
    <x v="1"/>
    <x v="2"/>
    <n v="0.05"/>
    <n v="2.5000000000000005E-3"/>
    <n v="1.2500000000000003E-4"/>
    <n v="-46206.179875000002"/>
    <n v="-369649438.99999994"/>
    <n v="2025"/>
    <x v="6"/>
    <n v="5"/>
    <s v="Q2"/>
  </r>
  <r>
    <s v="ORD-03348"/>
    <d v="2025-08-11T00:00:00"/>
    <s v="CUST-1799"/>
    <s v="Arjun Rao"/>
    <x v="2"/>
    <x v="20"/>
    <x v="0"/>
    <s v="Punjab"/>
    <s v="Amritsar"/>
    <n v="1"/>
    <n v="4209.37"/>
    <n v="0.1"/>
    <n v="2995.12"/>
    <x v="0"/>
    <x v="1"/>
    <x v="0"/>
    <n v="0.1"/>
    <n v="1.0000000000000002E-2"/>
    <n v="1.0000000000000002E-3"/>
    <n v="-2995.1189999999997"/>
    <n v="-2995118.9999999991"/>
    <n v="2025"/>
    <x v="7"/>
    <n v="8"/>
    <s v="Q3"/>
  </r>
  <r>
    <s v="ORD-03349"/>
    <d v="2025-10-06T00:00:00"/>
    <s v="CUST-1424"/>
    <s v="Rohan Nair"/>
    <x v="4"/>
    <x v="12"/>
    <x v="0"/>
    <s v="Uttar Pradesh"/>
    <s v="Lucknow"/>
    <n v="2"/>
    <n v="4905.1400000000003"/>
    <n v="0.15"/>
    <n v="6662.55"/>
    <x v="1"/>
    <x v="1"/>
    <x v="2"/>
    <n v="0.3"/>
    <n v="4.4999999999999998E-2"/>
    <n v="1.35E-2"/>
    <n v="-6662.5365000000002"/>
    <n v="-493521.22222222225"/>
    <n v="2025"/>
    <x v="10"/>
    <n v="10"/>
    <s v="Q4"/>
  </r>
  <r>
    <s v="ORD-03350"/>
    <d v="2025-10-21T00:00:00"/>
    <s v="CUST-1391"/>
    <s v="Ananya Nair"/>
    <x v="2"/>
    <x v="23"/>
    <x v="1"/>
    <s v="Chhattisgarh"/>
    <s v="Bilaspur"/>
    <n v="3"/>
    <n v="3081.28"/>
    <n v="0"/>
    <n v="6005.47"/>
    <x v="3"/>
    <x v="1"/>
    <x v="1"/>
    <n v="0"/>
    <n v="0"/>
    <n v="0"/>
    <n v="-6005.47"/>
    <e v="#DIV/0!"/>
    <n v="2025"/>
    <x v="10"/>
    <n v="10"/>
    <s v="Q4"/>
  </r>
  <r>
    <s v="ORD-03351"/>
    <d v="2025-10-11T00:00:00"/>
    <s v="CUST-1867"/>
    <s v="Sneha Rao"/>
    <x v="2"/>
    <x v="2"/>
    <x v="1"/>
    <s v="Madhya Pradesh"/>
    <s v="Indore"/>
    <n v="2"/>
    <n v="5799.43"/>
    <n v="0.05"/>
    <n v="7862.22"/>
    <x v="0"/>
    <x v="1"/>
    <x v="0"/>
    <n v="0.1"/>
    <n v="5.000000000000001E-3"/>
    <n v="5.0000000000000012E-4"/>
    <n v="-7862.2195000000002"/>
    <n v="-15724438.999999996"/>
    <n v="2025"/>
    <x v="10"/>
    <n v="10"/>
    <s v="Q4"/>
  </r>
  <r>
    <s v="ORD-03352"/>
    <d v="2025-10-04T00:00:00"/>
    <s v="CUST-2109"/>
    <s v="Rahul Kumar"/>
    <x v="0"/>
    <x v="11"/>
    <x v="3"/>
    <s v="Andhra Pradesh"/>
    <s v="Vijayawada"/>
    <n v="1"/>
    <n v="3849.77"/>
    <n v="0.1"/>
    <n v="2910.62"/>
    <x v="1"/>
    <x v="1"/>
    <x v="1"/>
    <n v="0.1"/>
    <n v="1.0000000000000002E-2"/>
    <n v="1.0000000000000002E-3"/>
    <n v="-2910.6189999999997"/>
    <n v="-2910618.9999999991"/>
    <n v="2025"/>
    <x v="10"/>
    <n v="10"/>
    <s v="Q4"/>
  </r>
  <r>
    <s v="ORD-03353"/>
    <d v="2025-04-17T00:00:00"/>
    <s v="CUST-1296"/>
    <s v="Meera Gupta"/>
    <x v="3"/>
    <x v="14"/>
    <x v="0"/>
    <s v="Punjab"/>
    <s v="Amritsar"/>
    <n v="1"/>
    <n v="5070.28"/>
    <n v="0"/>
    <n v="3289.01"/>
    <x v="0"/>
    <x v="0"/>
    <x v="0"/>
    <n v="0"/>
    <n v="0"/>
    <n v="0"/>
    <n v="-3289.01"/>
    <e v="#DIV/0!"/>
    <n v="2025"/>
    <x v="0"/>
    <n v="4"/>
    <s v="Q2"/>
  </r>
  <r>
    <s v="ORD-03354"/>
    <d v="2025-05-26T00:00:00"/>
    <s v="CUST-2422"/>
    <s v="Vikram Reddy"/>
    <x v="3"/>
    <x v="13"/>
    <x v="3"/>
    <s v="Telangana"/>
    <s v="Warangal"/>
    <n v="4"/>
    <n v="61691.26"/>
    <n v="0.15"/>
    <n v="175812.97"/>
    <x v="3"/>
    <x v="2"/>
    <x v="1"/>
    <n v="0.6"/>
    <n v="0.09"/>
    <n v="5.3999999999999999E-2"/>
    <n v="-175812.916"/>
    <n v="-3255794.7407407407"/>
    <n v="2025"/>
    <x v="6"/>
    <n v="5"/>
    <s v="Q2"/>
  </r>
  <r>
    <s v="ORD-03355"/>
    <d v="2025-04-09T00:00:00"/>
    <s v="CUST-1482"/>
    <s v="Neha Gupta"/>
    <x v="1"/>
    <x v="9"/>
    <x v="2"/>
    <s v="Goa"/>
    <s v="Margao"/>
    <n v="2"/>
    <n v="267.95"/>
    <n v="0.05"/>
    <n v="391.51"/>
    <x v="1"/>
    <x v="1"/>
    <x v="2"/>
    <n v="0.1"/>
    <n v="5.000000000000001E-3"/>
    <n v="5.0000000000000012E-4"/>
    <n v="-391.5095"/>
    <n v="-783018.99999999977"/>
    <n v="2025"/>
    <x v="0"/>
    <n v="4"/>
    <s v="Q2"/>
  </r>
  <r>
    <s v="ORD-03356"/>
    <d v="2025-03-14T00:00:00"/>
    <s v="CUST-1850"/>
    <s v="Neha Patel"/>
    <x v="4"/>
    <x v="22"/>
    <x v="0"/>
    <s v="Haryana"/>
    <s v="Faridabad"/>
    <n v="1"/>
    <n v="8803.0499999999993"/>
    <n v="0.1"/>
    <n v="5723.43"/>
    <x v="1"/>
    <x v="1"/>
    <x v="0"/>
    <n v="0.1"/>
    <n v="1.0000000000000002E-2"/>
    <n v="1.0000000000000002E-3"/>
    <n v="-5723.4290000000001"/>
    <n v="-5723428.9999999991"/>
    <n v="2025"/>
    <x v="3"/>
    <n v="3"/>
    <s v="Q1"/>
  </r>
  <r>
    <s v="ORD-03357"/>
    <d v="2025-05-02T00:00:00"/>
    <s v="CUST-1465"/>
    <s v="Priya Singh"/>
    <x v="0"/>
    <x v="5"/>
    <x v="0"/>
    <s v="Haryana"/>
    <s v="Gurugram"/>
    <n v="1"/>
    <n v="13309.16"/>
    <n v="0"/>
    <n v="11470.53"/>
    <x v="3"/>
    <x v="1"/>
    <x v="1"/>
    <n v="0"/>
    <n v="0"/>
    <n v="0"/>
    <n v="-11470.53"/>
    <e v="#DIV/0!"/>
    <n v="2025"/>
    <x v="6"/>
    <n v="5"/>
    <s v="Q2"/>
  </r>
  <r>
    <s v="ORD-03358"/>
    <d v="2025-01-30T00:00:00"/>
    <s v="CUST-2254"/>
    <s v="Arjun Patel"/>
    <x v="2"/>
    <x v="2"/>
    <x v="1"/>
    <s v="Chhattisgarh"/>
    <s v="Bilaspur"/>
    <n v="3"/>
    <n v="2568.09"/>
    <n v="0.05"/>
    <n v="4593.8500000000004"/>
    <x v="4"/>
    <x v="1"/>
    <x v="0"/>
    <n v="0.15000000000000002"/>
    <n v="7.5000000000000015E-3"/>
    <n v="1.1250000000000003E-3"/>
    <n v="-4593.8488750000006"/>
    <n v="-4083421.2222222215"/>
    <n v="2025"/>
    <x v="5"/>
    <n v="1"/>
    <s v="Q1"/>
  </r>
  <r>
    <s v="ORD-03359"/>
    <d v="2025-07-07T00:00:00"/>
    <s v="CUST-1145"/>
    <s v="Meera Verma"/>
    <x v="4"/>
    <x v="12"/>
    <x v="3"/>
    <s v="Andhra Pradesh"/>
    <s v="Vijayawada"/>
    <n v="1"/>
    <n v="6431.47"/>
    <n v="0"/>
    <n v="5537.25"/>
    <x v="4"/>
    <x v="1"/>
    <x v="2"/>
    <n v="0"/>
    <n v="0"/>
    <n v="0"/>
    <n v="-5537.25"/>
    <e v="#DIV/0!"/>
    <n v="2025"/>
    <x v="4"/>
    <n v="7"/>
    <s v="Q3"/>
  </r>
  <r>
    <s v="ORD-03360"/>
    <d v="2025-12-30T00:00:00"/>
    <s v="CUST-1985"/>
    <s v="Arjun Verma"/>
    <x v="3"/>
    <x v="14"/>
    <x v="0"/>
    <s v="Delhi"/>
    <s v="New Delhi"/>
    <n v="2"/>
    <n v="53435.07"/>
    <n v="0.05"/>
    <n v="86133.92"/>
    <x v="3"/>
    <x v="2"/>
    <x v="2"/>
    <n v="0.1"/>
    <n v="5.000000000000001E-3"/>
    <n v="5.0000000000000012E-4"/>
    <n v="-86133.919500000004"/>
    <n v="-172267838.99999997"/>
    <n v="2025"/>
    <x v="1"/>
    <n v="12"/>
    <s v="Q4"/>
  </r>
  <r>
    <s v="ORD-03361"/>
    <d v="2025-12-20T00:00:00"/>
    <s v="CUST-1208"/>
    <s v="Meera Gupta"/>
    <x v="1"/>
    <x v="7"/>
    <x v="0"/>
    <s v="Punjab"/>
    <s v="Amritsar"/>
    <n v="2"/>
    <n v="1415.47"/>
    <n v="0.05"/>
    <n v="2357.4699999999998"/>
    <x v="4"/>
    <x v="1"/>
    <x v="1"/>
    <n v="0.1"/>
    <n v="5.000000000000001E-3"/>
    <n v="5.0000000000000012E-4"/>
    <n v="-2357.4694999999997"/>
    <n v="-4714938.9999999981"/>
    <n v="2025"/>
    <x v="1"/>
    <n v="12"/>
    <s v="Q4"/>
  </r>
  <r>
    <s v="ORD-03362"/>
    <d v="2025-10-15T00:00:00"/>
    <s v="CUST-1446"/>
    <s v="Ananya Sharma"/>
    <x v="2"/>
    <x v="8"/>
    <x v="1"/>
    <s v="Chhattisgarh"/>
    <s v="Bilaspur"/>
    <n v="1"/>
    <n v="5487.91"/>
    <n v="0.15"/>
    <n v="3397.55"/>
    <x v="3"/>
    <x v="2"/>
    <x v="1"/>
    <n v="0.15"/>
    <n v="2.2499999999999999E-2"/>
    <n v="3.375E-3"/>
    <n v="-3397.5466250000004"/>
    <n v="-1006680.4814814816"/>
    <n v="2025"/>
    <x v="10"/>
    <n v="10"/>
    <s v="Q4"/>
  </r>
  <r>
    <s v="ORD-03363"/>
    <d v="2025-07-14T00:00:00"/>
    <s v="CUST-1414"/>
    <s v="Priya Singh"/>
    <x v="2"/>
    <x v="23"/>
    <x v="3"/>
    <s v="Andhra Pradesh"/>
    <s v="Visakhapatnam"/>
    <n v="1"/>
    <n v="5708.84"/>
    <n v="0.05"/>
    <n v="4012.12"/>
    <x v="2"/>
    <x v="0"/>
    <x v="2"/>
    <n v="0.05"/>
    <n v="2.5000000000000005E-3"/>
    <n v="1.2500000000000003E-4"/>
    <n v="-4012.1198749999999"/>
    <n v="-32096958.999999993"/>
    <n v="2025"/>
    <x v="4"/>
    <n v="7"/>
    <s v="Q3"/>
  </r>
  <r>
    <s v="ORD-03364"/>
    <d v="2025-06-05T00:00:00"/>
    <s v="CUST-1823"/>
    <s v="Rohan Singh"/>
    <x v="3"/>
    <x v="18"/>
    <x v="0"/>
    <s v="Haryana"/>
    <s v="Gurugram"/>
    <n v="1"/>
    <n v="17334.02"/>
    <n v="0"/>
    <n v="13925.8"/>
    <x v="0"/>
    <x v="0"/>
    <x v="1"/>
    <n v="0"/>
    <n v="0"/>
    <n v="0"/>
    <n v="-13925.8"/>
    <e v="#DIV/0!"/>
    <n v="2025"/>
    <x v="9"/>
    <n v="6"/>
    <s v="Q2"/>
  </r>
  <r>
    <s v="ORD-03365"/>
    <d v="2025-06-21T00:00:00"/>
    <s v="CUST-2260"/>
    <s v="Kiran Nair"/>
    <x v="2"/>
    <x v="2"/>
    <x v="1"/>
    <s v="Chhattisgarh"/>
    <s v="Raipur"/>
    <n v="4"/>
    <n v="676.71"/>
    <n v="0"/>
    <n v="1755.83"/>
    <x v="0"/>
    <x v="1"/>
    <x v="2"/>
    <n v="0"/>
    <n v="0"/>
    <n v="0"/>
    <n v="-1755.83"/>
    <e v="#DIV/0!"/>
    <n v="2025"/>
    <x v="9"/>
    <n v="6"/>
    <s v="Q2"/>
  </r>
  <r>
    <s v="ORD-03366"/>
    <d v="2025-12-01T00:00:00"/>
    <s v="CUST-1545"/>
    <s v="Meera Joshi"/>
    <x v="1"/>
    <x v="9"/>
    <x v="2"/>
    <s v="Goa"/>
    <s v="Margao"/>
    <n v="2"/>
    <n v="1219.58"/>
    <n v="0.1"/>
    <n v="1500.08"/>
    <x v="2"/>
    <x v="1"/>
    <x v="2"/>
    <n v="0.2"/>
    <n v="2.0000000000000004E-2"/>
    <n v="4.000000000000001E-3"/>
    <n v="-1500.076"/>
    <n v="-375018.99999999994"/>
    <n v="2025"/>
    <x v="1"/>
    <n v="12"/>
    <s v="Q4"/>
  </r>
  <r>
    <s v="ORD-03367"/>
    <d v="2025-02-10T00:00:00"/>
    <s v="CUST-2128"/>
    <s v="Ananya Kumar"/>
    <x v="3"/>
    <x v="3"/>
    <x v="0"/>
    <s v="Punjab"/>
    <s v="Amritsar"/>
    <n v="3"/>
    <n v="14241.05"/>
    <n v="0.05"/>
    <n v="29828.2"/>
    <x v="1"/>
    <x v="0"/>
    <x v="1"/>
    <n v="0.15000000000000002"/>
    <n v="7.5000000000000015E-3"/>
    <n v="1.1250000000000003E-3"/>
    <n v="-29828.198875000002"/>
    <n v="-26513954.555555549"/>
    <n v="2025"/>
    <x v="11"/>
    <n v="2"/>
    <s v="Q1"/>
  </r>
  <r>
    <s v="ORD-03368"/>
    <d v="2025-03-04T00:00:00"/>
    <s v="CUST-2066"/>
    <s v="Arjun Verma"/>
    <x v="2"/>
    <x v="10"/>
    <x v="4"/>
    <s v="West Bengal"/>
    <s v="Kolkata"/>
    <n v="2"/>
    <n v="830.59"/>
    <n v="0.2"/>
    <n v="1071.93"/>
    <x v="0"/>
    <x v="0"/>
    <x v="2"/>
    <n v="0.4"/>
    <n v="8.0000000000000016E-2"/>
    <n v="3.2000000000000008E-2"/>
    <n v="-1071.8980000000001"/>
    <n v="-33496.812499999993"/>
    <n v="2025"/>
    <x v="3"/>
    <n v="3"/>
    <s v="Q1"/>
  </r>
  <r>
    <s v="ORD-03369"/>
    <d v="2025-01-23T00:00:00"/>
    <s v="CUST-2155"/>
    <s v="Arjun Joshi"/>
    <x v="3"/>
    <x v="3"/>
    <x v="3"/>
    <s v="Andhra Pradesh"/>
    <s v="Visakhapatnam"/>
    <n v="4"/>
    <n v="47601.47"/>
    <n v="0.1"/>
    <n v="128366.15"/>
    <x v="4"/>
    <x v="1"/>
    <x v="2"/>
    <n v="0.4"/>
    <n v="4.0000000000000008E-2"/>
    <n v="1.6000000000000004E-2"/>
    <n v="-128366.13399999999"/>
    <n v="-8022883.3749999972"/>
    <n v="2025"/>
    <x v="5"/>
    <n v="1"/>
    <s v="Q1"/>
  </r>
  <r>
    <s v="ORD-03370"/>
    <d v="2025-12-26T00:00:00"/>
    <s v="CUST-1703"/>
    <s v="Arjun Rao"/>
    <x v="4"/>
    <x v="24"/>
    <x v="4"/>
    <s v="Bihar"/>
    <s v="Gaya"/>
    <n v="4"/>
    <n v="3729.79"/>
    <n v="0.1"/>
    <n v="9126.33"/>
    <x v="1"/>
    <x v="0"/>
    <x v="1"/>
    <n v="0.4"/>
    <n v="4.0000000000000008E-2"/>
    <n v="1.6000000000000004E-2"/>
    <n v="-9126.3140000000003"/>
    <n v="-570394.62499999988"/>
    <n v="2025"/>
    <x v="1"/>
    <n v="12"/>
    <s v="Q4"/>
  </r>
  <r>
    <s v="ORD-03371"/>
    <d v="2025-03-16T00:00:00"/>
    <s v="CUST-1756"/>
    <s v="Rohan Patel"/>
    <x v="0"/>
    <x v="6"/>
    <x v="3"/>
    <s v="Tamil Nadu"/>
    <s v="Coimbatore"/>
    <n v="2"/>
    <n v="15999.88"/>
    <n v="0"/>
    <n v="22267.38"/>
    <x v="1"/>
    <x v="1"/>
    <x v="0"/>
    <n v="0"/>
    <n v="0"/>
    <n v="0"/>
    <n v="-22267.38"/>
    <e v="#DIV/0!"/>
    <n v="2025"/>
    <x v="3"/>
    <n v="3"/>
    <s v="Q1"/>
  </r>
  <r>
    <s v="ORD-03372"/>
    <d v="2025-02-17T00:00:00"/>
    <s v="CUST-1392"/>
    <s v="Neha Verma"/>
    <x v="1"/>
    <x v="9"/>
    <x v="3"/>
    <s v="Telangana"/>
    <s v="Hyderabad"/>
    <n v="1"/>
    <n v="1447.81"/>
    <n v="0.1"/>
    <n v="1061.8599999999999"/>
    <x v="2"/>
    <x v="2"/>
    <x v="2"/>
    <n v="0.1"/>
    <n v="1.0000000000000002E-2"/>
    <n v="1.0000000000000002E-3"/>
    <n v="-1061.8589999999999"/>
    <n v="-1061858.9999999998"/>
    <n v="2025"/>
    <x v="11"/>
    <n v="2"/>
    <s v="Q1"/>
  </r>
  <r>
    <s v="ORD-03373"/>
    <d v="2025-06-09T00:00:00"/>
    <s v="CUST-1061"/>
    <s v="Rohan Patel"/>
    <x v="0"/>
    <x v="6"/>
    <x v="4"/>
    <s v="West Bengal"/>
    <s v="Kolkata"/>
    <n v="2"/>
    <n v="8540.92"/>
    <n v="0"/>
    <n v="14169.99"/>
    <x v="1"/>
    <x v="2"/>
    <x v="2"/>
    <n v="0"/>
    <n v="0"/>
    <n v="0"/>
    <n v="-14169.99"/>
    <e v="#DIV/0!"/>
    <n v="2025"/>
    <x v="9"/>
    <n v="6"/>
    <s v="Q2"/>
  </r>
  <r>
    <s v="ORD-03374"/>
    <d v="2025-11-09T00:00:00"/>
    <s v="CUST-1670"/>
    <s v="Meera Verma"/>
    <x v="3"/>
    <x v="16"/>
    <x v="4"/>
    <s v="Bihar"/>
    <s v="Gaya"/>
    <n v="2"/>
    <n v="42077.61"/>
    <n v="0.1"/>
    <n v="55547.76"/>
    <x v="4"/>
    <x v="0"/>
    <x v="1"/>
    <n v="0.2"/>
    <n v="2.0000000000000004E-2"/>
    <n v="4.000000000000001E-3"/>
    <n v="-55547.756000000001"/>
    <n v="-13886938.999999996"/>
    <n v="2025"/>
    <x v="8"/>
    <n v="11"/>
    <s v="Q4"/>
  </r>
  <r>
    <s v="ORD-03375"/>
    <d v="2025-04-28T00:00:00"/>
    <s v="CUST-1818"/>
    <s v="Kiran Sharma"/>
    <x v="3"/>
    <x v="13"/>
    <x v="3"/>
    <s v="Tamil Nadu"/>
    <s v="Coimbatore"/>
    <n v="2"/>
    <n v="57219.02"/>
    <n v="0.05"/>
    <n v="72868.73"/>
    <x v="3"/>
    <x v="1"/>
    <x v="2"/>
    <n v="0.1"/>
    <n v="5.000000000000001E-3"/>
    <n v="5.0000000000000012E-4"/>
    <n v="-72868.729500000001"/>
    <n v="-145737458.99999997"/>
    <n v="2025"/>
    <x v="0"/>
    <n v="4"/>
    <s v="Q2"/>
  </r>
  <r>
    <s v="ORD-03376"/>
    <d v="2025-04-10T00:00:00"/>
    <s v="CUST-2093"/>
    <s v="Isha Nair"/>
    <x v="3"/>
    <x v="3"/>
    <x v="0"/>
    <s v="Delhi"/>
    <s v="New Delhi"/>
    <n v="3"/>
    <n v="34813.440000000002"/>
    <n v="0.1"/>
    <n v="72327.38"/>
    <x v="1"/>
    <x v="1"/>
    <x v="1"/>
    <n v="0.30000000000000004"/>
    <n v="3.0000000000000006E-2"/>
    <n v="9.0000000000000028E-3"/>
    <n v="-72327.370999999999"/>
    <n v="-8036374.5555555532"/>
    <n v="2025"/>
    <x v="0"/>
    <n v="4"/>
    <s v="Q2"/>
  </r>
  <r>
    <s v="ORD-03377"/>
    <d v="2025-06-16T00:00:00"/>
    <s v="CUST-1294"/>
    <s v="Kiran Verma"/>
    <x v="3"/>
    <x v="16"/>
    <x v="1"/>
    <s v="Madhya Pradesh"/>
    <s v="Bhopal"/>
    <n v="1"/>
    <n v="25218.81"/>
    <n v="0"/>
    <n v="18259.16"/>
    <x v="0"/>
    <x v="2"/>
    <x v="2"/>
    <n v="0"/>
    <n v="0"/>
    <n v="0"/>
    <n v="-18259.16"/>
    <e v="#DIV/0!"/>
    <n v="2025"/>
    <x v="9"/>
    <n v="6"/>
    <s v="Q2"/>
  </r>
  <r>
    <s v="ORD-03378"/>
    <d v="2025-10-17T00:00:00"/>
    <s v="CUST-2467"/>
    <s v="Aarav Verma"/>
    <x v="2"/>
    <x v="8"/>
    <x v="0"/>
    <s v="Haryana"/>
    <s v="Faridabad"/>
    <n v="1"/>
    <n v="6122.3"/>
    <n v="0.05"/>
    <n v="4572.24"/>
    <x v="1"/>
    <x v="1"/>
    <x v="2"/>
    <n v="0.05"/>
    <n v="2.5000000000000005E-3"/>
    <n v="1.2500000000000003E-4"/>
    <n v="-4572.2398750000002"/>
    <n v="-36577918.999999993"/>
    <n v="2025"/>
    <x v="10"/>
    <n v="10"/>
    <s v="Q4"/>
  </r>
  <r>
    <s v="ORD-03379"/>
    <d v="2025-06-05T00:00:00"/>
    <s v="CUST-1095"/>
    <s v="Rahul Kumar"/>
    <x v="3"/>
    <x v="14"/>
    <x v="4"/>
    <s v="Odisha"/>
    <s v="Cuttack"/>
    <n v="2"/>
    <n v="21200.65"/>
    <n v="0"/>
    <n v="35382.61"/>
    <x v="2"/>
    <x v="2"/>
    <x v="2"/>
    <n v="0"/>
    <n v="0"/>
    <n v="0"/>
    <n v="-35382.61"/>
    <e v="#DIV/0!"/>
    <n v="2025"/>
    <x v="9"/>
    <n v="6"/>
    <s v="Q2"/>
  </r>
  <r>
    <s v="ORD-03380"/>
    <d v="2025-01-07T00:00:00"/>
    <s v="CUST-1760"/>
    <s v="Aarav Singh"/>
    <x v="2"/>
    <x v="23"/>
    <x v="0"/>
    <s v="Haryana"/>
    <s v="Faridabad"/>
    <n v="1"/>
    <n v="924.2"/>
    <n v="0"/>
    <n v="699.89"/>
    <x v="0"/>
    <x v="2"/>
    <x v="0"/>
    <n v="0"/>
    <n v="0"/>
    <n v="0"/>
    <n v="-699.89"/>
    <e v="#DIV/0!"/>
    <n v="2025"/>
    <x v="5"/>
    <n v="1"/>
    <s v="Q1"/>
  </r>
  <r>
    <s v="ORD-03381"/>
    <d v="2025-07-15T00:00:00"/>
    <s v="CUST-1258"/>
    <s v="Rohan Kumar"/>
    <x v="0"/>
    <x v="0"/>
    <x v="2"/>
    <s v="Maharashtra"/>
    <s v="Pune"/>
    <n v="1"/>
    <n v="8399.23"/>
    <n v="0.1"/>
    <n v="6459.34"/>
    <x v="2"/>
    <x v="2"/>
    <x v="2"/>
    <n v="0.1"/>
    <n v="1.0000000000000002E-2"/>
    <n v="1.0000000000000002E-3"/>
    <n v="-6459.3389999999999"/>
    <n v="-6459338.9999999981"/>
    <n v="2025"/>
    <x v="4"/>
    <n v="7"/>
    <s v="Q3"/>
  </r>
  <r>
    <s v="ORD-03382"/>
    <d v="2025-02-25T00:00:00"/>
    <s v="CUST-2593"/>
    <s v="Arjun Verma"/>
    <x v="2"/>
    <x v="2"/>
    <x v="0"/>
    <s v="Punjab"/>
    <s v="Amritsar"/>
    <n v="4"/>
    <n v="5581.62"/>
    <n v="0.2"/>
    <n v="12786.19"/>
    <x v="1"/>
    <x v="1"/>
    <x v="2"/>
    <n v="0.8"/>
    <n v="0.16000000000000003"/>
    <n v="0.12800000000000003"/>
    <n v="-12786.062"/>
    <n v="-99891.109374999971"/>
    <n v="2025"/>
    <x v="11"/>
    <n v="2"/>
    <s v="Q1"/>
  </r>
  <r>
    <s v="ORD-03383"/>
    <d v="2025-11-17T00:00:00"/>
    <s v="CUST-2287"/>
    <s v="Ananya Rao"/>
    <x v="2"/>
    <x v="10"/>
    <x v="3"/>
    <s v="Karnataka"/>
    <s v="Mysuru"/>
    <n v="2"/>
    <n v="603.15"/>
    <n v="0.1"/>
    <n v="808.83"/>
    <x v="0"/>
    <x v="0"/>
    <x v="2"/>
    <n v="0.2"/>
    <n v="2.0000000000000004E-2"/>
    <n v="4.000000000000001E-3"/>
    <n v="-808.82600000000002"/>
    <n v="-202206.49999999997"/>
    <n v="2025"/>
    <x v="8"/>
    <n v="11"/>
    <s v="Q4"/>
  </r>
  <r>
    <s v="ORD-03384"/>
    <d v="2025-07-12T00:00:00"/>
    <s v="CUST-1208"/>
    <s v="Neha Sharma"/>
    <x v="2"/>
    <x v="10"/>
    <x v="4"/>
    <s v="Bihar"/>
    <s v="Patna"/>
    <n v="4"/>
    <n v="4266.82"/>
    <n v="0.05"/>
    <n v="12458.33"/>
    <x v="1"/>
    <x v="2"/>
    <x v="2"/>
    <n v="0.2"/>
    <n v="1.0000000000000002E-2"/>
    <n v="2.0000000000000005E-3"/>
    <n v="-12458.328"/>
    <n v="-6229163.9999999981"/>
    <n v="2025"/>
    <x v="4"/>
    <n v="7"/>
    <s v="Q3"/>
  </r>
  <r>
    <s v="ORD-03385"/>
    <d v="2025-02-16T00:00:00"/>
    <s v="CUST-1394"/>
    <s v="Ananya Patel"/>
    <x v="4"/>
    <x v="22"/>
    <x v="3"/>
    <s v="Karnataka"/>
    <s v="Bengaluru"/>
    <n v="2"/>
    <n v="5552.94"/>
    <n v="0"/>
    <n v="8961.5400000000009"/>
    <x v="0"/>
    <x v="1"/>
    <x v="0"/>
    <n v="0"/>
    <n v="0"/>
    <n v="0"/>
    <n v="-8961.5400000000009"/>
    <e v="#DIV/0!"/>
    <n v="2025"/>
    <x v="11"/>
    <n v="2"/>
    <s v="Q1"/>
  </r>
  <r>
    <s v="ORD-03386"/>
    <d v="2025-05-28T00:00:00"/>
    <s v="CUST-1541"/>
    <s v="Rohan Reddy"/>
    <x v="3"/>
    <x v="18"/>
    <x v="4"/>
    <s v="Jharkhand"/>
    <s v="Jamshedpur"/>
    <n v="2"/>
    <n v="60462.400000000001"/>
    <n v="0"/>
    <n v="91597.14"/>
    <x v="0"/>
    <x v="0"/>
    <x v="1"/>
    <n v="0"/>
    <n v="0"/>
    <n v="0"/>
    <n v="-91597.14"/>
    <e v="#DIV/0!"/>
    <n v="2025"/>
    <x v="6"/>
    <n v="5"/>
    <s v="Q2"/>
  </r>
  <r>
    <s v="ORD-03387"/>
    <d v="2025-10-02T00:00:00"/>
    <s v="CUST-1734"/>
    <s v="Arjun Singh"/>
    <x v="0"/>
    <x v="11"/>
    <x v="0"/>
    <s v="Delhi"/>
    <s v="Delhi"/>
    <n v="2"/>
    <n v="5655.84"/>
    <n v="0"/>
    <n v="9398.74"/>
    <x v="3"/>
    <x v="1"/>
    <x v="2"/>
    <n v="0"/>
    <n v="0"/>
    <n v="0"/>
    <n v="-9398.74"/>
    <e v="#DIV/0!"/>
    <n v="2025"/>
    <x v="10"/>
    <n v="10"/>
    <s v="Q4"/>
  </r>
  <r>
    <s v="ORD-03388"/>
    <d v="2025-06-06T00:00:00"/>
    <s v="CUST-1980"/>
    <s v="Priya Gupta"/>
    <x v="0"/>
    <x v="6"/>
    <x v="0"/>
    <s v="Delhi"/>
    <s v="New Delhi"/>
    <n v="1"/>
    <n v="5523.87"/>
    <n v="0.2"/>
    <n v="3540.23"/>
    <x v="1"/>
    <x v="1"/>
    <x v="1"/>
    <n v="0.2"/>
    <n v="4.0000000000000008E-2"/>
    <n v="8.0000000000000019E-3"/>
    <n v="-3540.2220000000002"/>
    <n v="-442527.74999999994"/>
    <n v="2025"/>
    <x v="9"/>
    <n v="6"/>
    <s v="Q2"/>
  </r>
  <r>
    <s v="ORD-03389"/>
    <d v="2025-07-21T00:00:00"/>
    <s v="CUST-1490"/>
    <s v="Isha Singh"/>
    <x v="0"/>
    <x v="0"/>
    <x v="2"/>
    <s v="Rajasthan"/>
    <s v="Jaipur"/>
    <n v="2"/>
    <n v="8320.3700000000008"/>
    <n v="0.05"/>
    <n v="11240.14"/>
    <x v="1"/>
    <x v="0"/>
    <x v="2"/>
    <n v="0.1"/>
    <n v="5.000000000000001E-3"/>
    <n v="5.0000000000000012E-4"/>
    <n v="-11240.139499999999"/>
    <n v="-22480278.999999993"/>
    <n v="2025"/>
    <x v="4"/>
    <n v="7"/>
    <s v="Q3"/>
  </r>
  <r>
    <s v="ORD-03390"/>
    <d v="2025-05-06T00:00:00"/>
    <s v="CUST-2186"/>
    <s v="Rahul Nair"/>
    <x v="2"/>
    <x v="10"/>
    <x v="0"/>
    <s v="Haryana"/>
    <s v="Gurugram"/>
    <n v="1"/>
    <n v="2755.64"/>
    <n v="0.15"/>
    <n v="1841.93"/>
    <x v="2"/>
    <x v="1"/>
    <x v="0"/>
    <n v="0.15"/>
    <n v="2.2499999999999999E-2"/>
    <n v="3.375E-3"/>
    <n v="-1841.9266250000001"/>
    <n v="-545756.03703703708"/>
    <n v="2025"/>
    <x v="6"/>
    <n v="5"/>
    <s v="Q2"/>
  </r>
  <r>
    <s v="ORD-03391"/>
    <d v="2025-11-01T00:00:00"/>
    <s v="CUST-1456"/>
    <s v="Rahul Sharma"/>
    <x v="0"/>
    <x v="6"/>
    <x v="0"/>
    <s v="Delhi"/>
    <s v="New Delhi"/>
    <n v="5"/>
    <n v="13438.78"/>
    <n v="0.1"/>
    <n v="42473.84"/>
    <x v="2"/>
    <x v="1"/>
    <x v="2"/>
    <n v="0.5"/>
    <n v="0.05"/>
    <n v="2.5000000000000001E-2"/>
    <n v="-42473.814999999995"/>
    <n v="-1698952.5999999996"/>
    <n v="2025"/>
    <x v="8"/>
    <n v="11"/>
    <s v="Q4"/>
  </r>
  <r>
    <s v="ORD-03392"/>
    <d v="2025-10-21T00:00:00"/>
    <s v="CUST-1098"/>
    <s v="Isha Verma"/>
    <x v="0"/>
    <x v="4"/>
    <x v="0"/>
    <s v="Delhi"/>
    <s v="Delhi"/>
    <n v="1"/>
    <n v="11802.31"/>
    <n v="0.1"/>
    <n v="8564.68"/>
    <x v="1"/>
    <x v="1"/>
    <x v="1"/>
    <n v="0.1"/>
    <n v="1.0000000000000002E-2"/>
    <n v="1.0000000000000002E-3"/>
    <n v="-8564.6790000000001"/>
    <n v="-8564678.9999999981"/>
    <n v="2025"/>
    <x v="10"/>
    <n v="10"/>
    <s v="Q4"/>
  </r>
  <r>
    <s v="ORD-03393"/>
    <d v="2025-03-05T00:00:00"/>
    <s v="CUST-1173"/>
    <s v="Ananya Patel"/>
    <x v="0"/>
    <x v="4"/>
    <x v="0"/>
    <s v="Haryana"/>
    <s v="Faridabad"/>
    <n v="1"/>
    <n v="13829.33"/>
    <n v="0.15"/>
    <n v="9285.2099999999991"/>
    <x v="1"/>
    <x v="1"/>
    <x v="2"/>
    <n v="0.15"/>
    <n v="2.2499999999999999E-2"/>
    <n v="3.375E-3"/>
    <n v="-9285.2066249999989"/>
    <n v="-2751172.333333333"/>
    <n v="2025"/>
    <x v="3"/>
    <n v="3"/>
    <s v="Q1"/>
  </r>
  <r>
    <s v="ORD-03394"/>
    <d v="2025-11-21T00:00:00"/>
    <s v="CUST-1639"/>
    <s v="Rahul Reddy"/>
    <x v="4"/>
    <x v="22"/>
    <x v="0"/>
    <s v="Delhi"/>
    <s v="New Delhi"/>
    <n v="2"/>
    <n v="7470.36"/>
    <n v="0"/>
    <n v="9952.08"/>
    <x v="1"/>
    <x v="0"/>
    <x v="0"/>
    <n v="0"/>
    <n v="0"/>
    <n v="0"/>
    <n v="-9952.08"/>
    <e v="#DIV/0!"/>
    <n v="2025"/>
    <x v="8"/>
    <n v="11"/>
    <s v="Q4"/>
  </r>
  <r>
    <s v="ORD-03395"/>
    <d v="2025-06-25T00:00:00"/>
    <s v="CUST-2529"/>
    <s v="Priya Kumar"/>
    <x v="4"/>
    <x v="12"/>
    <x v="3"/>
    <s v="Tamil Nadu"/>
    <s v="Chennai"/>
    <n v="2"/>
    <n v="8345.34"/>
    <n v="0.05"/>
    <n v="12718.84"/>
    <x v="4"/>
    <x v="1"/>
    <x v="2"/>
    <n v="0.1"/>
    <n v="5.000000000000001E-3"/>
    <n v="5.0000000000000012E-4"/>
    <n v="-12718.8395"/>
    <n v="-25437678.999999993"/>
    <n v="2025"/>
    <x v="9"/>
    <n v="6"/>
    <s v="Q2"/>
  </r>
  <r>
    <s v="ORD-03396"/>
    <d v="2025-04-26T00:00:00"/>
    <s v="CUST-1583"/>
    <s v="Neha Patel"/>
    <x v="0"/>
    <x v="5"/>
    <x v="0"/>
    <s v="Punjab"/>
    <s v="Ludhiana"/>
    <n v="1"/>
    <n v="8155.21"/>
    <n v="0.15"/>
    <n v="4533.3599999999997"/>
    <x v="4"/>
    <x v="2"/>
    <x v="2"/>
    <n v="0.15"/>
    <n v="2.2499999999999999E-2"/>
    <n v="3.375E-3"/>
    <n v="-4533.3566249999994"/>
    <n v="-1343216.7777777775"/>
    <n v="2025"/>
    <x v="0"/>
    <n v="4"/>
    <s v="Q2"/>
  </r>
  <r>
    <s v="ORD-03397"/>
    <d v="2025-07-23T00:00:00"/>
    <s v="CUST-1698"/>
    <s v="Rahul Nair"/>
    <x v="3"/>
    <x v="13"/>
    <x v="2"/>
    <s v="Goa"/>
    <s v="Panaji"/>
    <n v="1"/>
    <n v="64028.28"/>
    <n v="0.1"/>
    <n v="37105.32"/>
    <x v="1"/>
    <x v="1"/>
    <x v="1"/>
    <n v="0.1"/>
    <n v="1.0000000000000002E-2"/>
    <n v="1.0000000000000002E-3"/>
    <n v="-37105.319000000003"/>
    <n v="-37105318.999999993"/>
    <n v="2025"/>
    <x v="4"/>
    <n v="7"/>
    <s v="Q3"/>
  </r>
  <r>
    <s v="ORD-03398"/>
    <d v="2025-11-17T00:00:00"/>
    <s v="CUST-2358"/>
    <s v="Meera Nair"/>
    <x v="1"/>
    <x v="21"/>
    <x v="0"/>
    <s v="Uttar Pradesh"/>
    <s v="Kanpur"/>
    <n v="3"/>
    <n v="1274.3900000000001"/>
    <n v="0"/>
    <n v="3009.33"/>
    <x v="1"/>
    <x v="0"/>
    <x v="0"/>
    <n v="0"/>
    <n v="0"/>
    <n v="0"/>
    <n v="-3009.33"/>
    <e v="#DIV/0!"/>
    <n v="2025"/>
    <x v="8"/>
    <n v="11"/>
    <s v="Q4"/>
  </r>
  <r>
    <s v="ORD-03399"/>
    <d v="2025-01-31T00:00:00"/>
    <s v="CUST-1596"/>
    <s v="Isha Gupta"/>
    <x v="4"/>
    <x v="12"/>
    <x v="2"/>
    <s v="Goa"/>
    <s v="Panaji"/>
    <n v="2"/>
    <n v="6572.1"/>
    <n v="0"/>
    <n v="9288.82"/>
    <x v="3"/>
    <x v="1"/>
    <x v="1"/>
    <n v="0"/>
    <n v="0"/>
    <n v="0"/>
    <n v="-9288.82"/>
    <e v="#DIV/0!"/>
    <n v="2025"/>
    <x v="5"/>
    <n v="1"/>
    <s v="Q1"/>
  </r>
  <r>
    <s v="ORD-03400"/>
    <d v="2025-04-23T00:00:00"/>
    <s v="CUST-2253"/>
    <s v="Sneha Rao"/>
    <x v="3"/>
    <x v="3"/>
    <x v="2"/>
    <s v="Gujarat"/>
    <s v="Ahmedabad"/>
    <n v="1"/>
    <n v="35409.589999999997"/>
    <n v="0.1"/>
    <n v="21090.38"/>
    <x v="0"/>
    <x v="0"/>
    <x v="0"/>
    <n v="0.1"/>
    <n v="1.0000000000000002E-2"/>
    <n v="1.0000000000000002E-3"/>
    <n v="-21090.379000000001"/>
    <n v="-21090378.999999996"/>
    <n v="2025"/>
    <x v="0"/>
    <n v="4"/>
    <s v="Q2"/>
  </r>
  <r>
    <s v="ORD-03401"/>
    <d v="2025-12-31T00:00:00"/>
    <s v="CUST-1801"/>
    <s v="Rahul Joshi"/>
    <x v="0"/>
    <x v="11"/>
    <x v="0"/>
    <s v="Haryana"/>
    <s v="Gurugram"/>
    <n v="2"/>
    <n v="14832.38"/>
    <n v="0"/>
    <n v="26008"/>
    <x v="0"/>
    <x v="1"/>
    <x v="1"/>
    <n v="0"/>
    <n v="0"/>
    <n v="0"/>
    <n v="-26008"/>
    <e v="#DIV/0!"/>
    <n v="2025"/>
    <x v="1"/>
    <n v="12"/>
    <s v="Q4"/>
  </r>
  <r>
    <s v="ORD-03402"/>
    <d v="2025-11-21T00:00:00"/>
    <s v="CUST-1863"/>
    <s v="Rohan Patel"/>
    <x v="4"/>
    <x v="19"/>
    <x v="0"/>
    <s v="Haryana"/>
    <s v="Gurugram"/>
    <n v="1"/>
    <n v="4552.55"/>
    <n v="0.15"/>
    <n v="3274.44"/>
    <x v="1"/>
    <x v="1"/>
    <x v="1"/>
    <n v="0.15"/>
    <n v="2.2499999999999999E-2"/>
    <n v="3.375E-3"/>
    <n v="-3274.4366250000003"/>
    <n v="-970203.4444444445"/>
    <n v="2025"/>
    <x v="8"/>
    <n v="11"/>
    <s v="Q4"/>
  </r>
  <r>
    <s v="ORD-03403"/>
    <d v="2025-12-10T00:00:00"/>
    <s v="CUST-2274"/>
    <s v="Priya Patel"/>
    <x v="2"/>
    <x v="2"/>
    <x v="0"/>
    <s v="Haryana"/>
    <s v="Faridabad"/>
    <n v="1"/>
    <n v="5573.99"/>
    <n v="0"/>
    <n v="3712.21"/>
    <x v="0"/>
    <x v="0"/>
    <x v="2"/>
    <n v="0"/>
    <n v="0"/>
    <n v="0"/>
    <n v="-3712.21"/>
    <e v="#DIV/0!"/>
    <n v="2025"/>
    <x v="1"/>
    <n v="12"/>
    <s v="Q4"/>
  </r>
  <r>
    <s v="ORD-03404"/>
    <d v="2025-03-08T00:00:00"/>
    <s v="CUST-2370"/>
    <s v="Rahul Rao"/>
    <x v="3"/>
    <x v="13"/>
    <x v="4"/>
    <s v="West Bengal"/>
    <s v="Kolkata"/>
    <n v="4"/>
    <n v="60565.71"/>
    <n v="0.1"/>
    <n v="188675.35"/>
    <x v="0"/>
    <x v="1"/>
    <x v="2"/>
    <n v="0.4"/>
    <n v="4.0000000000000008E-2"/>
    <n v="1.6000000000000004E-2"/>
    <n v="-188675.334"/>
    <n v="-11792208.374999998"/>
    <n v="2025"/>
    <x v="3"/>
    <n v="3"/>
    <s v="Q1"/>
  </r>
  <r>
    <s v="ORD-03405"/>
    <d v="2025-03-16T00:00:00"/>
    <s v="CUST-1730"/>
    <s v="Ananya Kumar"/>
    <x v="2"/>
    <x v="8"/>
    <x v="2"/>
    <s v="Goa"/>
    <s v="Panaji"/>
    <n v="1"/>
    <n v="5233.1400000000003"/>
    <n v="0.1"/>
    <n v="3662.22"/>
    <x v="0"/>
    <x v="1"/>
    <x v="1"/>
    <n v="0.1"/>
    <n v="1.0000000000000002E-2"/>
    <n v="1.0000000000000002E-3"/>
    <n v="-3662.2189999999996"/>
    <n v="-3662218.9999999986"/>
    <n v="2025"/>
    <x v="3"/>
    <n v="3"/>
    <s v="Q1"/>
  </r>
  <r>
    <s v="ORD-03406"/>
    <d v="2025-02-14T00:00:00"/>
    <s v="CUST-1382"/>
    <s v="Isha Gupta"/>
    <x v="4"/>
    <x v="22"/>
    <x v="4"/>
    <s v="Bihar"/>
    <s v="Patna"/>
    <n v="1"/>
    <n v="7096.8"/>
    <n v="0.1"/>
    <n v="4823.38"/>
    <x v="2"/>
    <x v="0"/>
    <x v="2"/>
    <n v="0.1"/>
    <n v="1.0000000000000002E-2"/>
    <n v="1.0000000000000002E-3"/>
    <n v="-4823.3789999999999"/>
    <n v="-4823378.9999999991"/>
    <n v="2025"/>
    <x v="11"/>
    <n v="2"/>
    <s v="Q1"/>
  </r>
  <r>
    <s v="ORD-03407"/>
    <d v="2025-09-17T00:00:00"/>
    <s v="CUST-1947"/>
    <s v="Isha Sharma"/>
    <x v="1"/>
    <x v="17"/>
    <x v="4"/>
    <s v="Bihar"/>
    <s v="Patna"/>
    <n v="5"/>
    <n v="569.08000000000004"/>
    <n v="0.05"/>
    <n v="1926.73"/>
    <x v="2"/>
    <x v="1"/>
    <x v="1"/>
    <n v="0.25"/>
    <n v="1.2500000000000001E-2"/>
    <n v="3.1250000000000002E-3"/>
    <n v="-1926.7268750000001"/>
    <n v="-616552.6"/>
    <n v="2025"/>
    <x v="2"/>
    <n v="9"/>
    <s v="Q3"/>
  </r>
  <r>
    <s v="ORD-03408"/>
    <d v="2025-06-03T00:00:00"/>
    <s v="CUST-2216"/>
    <s v="Ananya Sharma"/>
    <x v="1"/>
    <x v="9"/>
    <x v="0"/>
    <s v="Punjab"/>
    <s v="Amritsar"/>
    <n v="3"/>
    <n v="1223.55"/>
    <n v="0.15"/>
    <n v="2195.14"/>
    <x v="1"/>
    <x v="1"/>
    <x v="1"/>
    <n v="0.44999999999999996"/>
    <n v="6.7499999999999991E-2"/>
    <n v="3.0374999999999992E-2"/>
    <n v="-2195.1096250000001"/>
    <n v="-72266.983539094668"/>
    <n v="2025"/>
    <x v="9"/>
    <n v="6"/>
    <s v="Q2"/>
  </r>
  <r>
    <s v="ORD-03409"/>
    <d v="2025-06-04T00:00:00"/>
    <s v="CUST-1166"/>
    <s v="Vikram Rao"/>
    <x v="1"/>
    <x v="1"/>
    <x v="2"/>
    <s v="Rajasthan"/>
    <s v="Udaipur"/>
    <n v="1"/>
    <n v="4877.9399999999996"/>
    <n v="0.1"/>
    <n v="2839.45"/>
    <x v="1"/>
    <x v="1"/>
    <x v="1"/>
    <n v="0.1"/>
    <n v="1.0000000000000002E-2"/>
    <n v="1.0000000000000002E-3"/>
    <n v="-2839.4489999999996"/>
    <n v="-2839448.9999999991"/>
    <n v="2025"/>
    <x v="9"/>
    <n v="6"/>
    <s v="Q2"/>
  </r>
  <r>
    <s v="ORD-03410"/>
    <d v="2025-12-29T00:00:00"/>
    <s v="CUST-1976"/>
    <s v="Meera Nair"/>
    <x v="3"/>
    <x v="13"/>
    <x v="3"/>
    <s v="Andhra Pradesh"/>
    <s v="Visakhapatnam"/>
    <n v="1"/>
    <n v="45517.37"/>
    <n v="0.1"/>
    <n v="27331.040000000001"/>
    <x v="1"/>
    <x v="1"/>
    <x v="1"/>
    <n v="0.1"/>
    <n v="1.0000000000000002E-2"/>
    <n v="1.0000000000000002E-3"/>
    <n v="-27331.039000000001"/>
    <n v="-27331038.999999993"/>
    <n v="2025"/>
    <x v="1"/>
    <n v="12"/>
    <s v="Q4"/>
  </r>
  <r>
    <s v="ORD-03411"/>
    <d v="2025-08-22T00:00:00"/>
    <s v="CUST-1012"/>
    <s v="Rohan Reddy"/>
    <x v="1"/>
    <x v="17"/>
    <x v="1"/>
    <s v="Madhya Pradesh"/>
    <s v="Indore"/>
    <n v="3"/>
    <n v="2916.88"/>
    <n v="0"/>
    <n v="6037.63"/>
    <x v="1"/>
    <x v="1"/>
    <x v="2"/>
    <n v="0"/>
    <n v="0"/>
    <n v="0"/>
    <n v="-6037.63"/>
    <e v="#DIV/0!"/>
    <n v="2025"/>
    <x v="7"/>
    <n v="8"/>
    <s v="Q3"/>
  </r>
  <r>
    <s v="ORD-03412"/>
    <d v="2025-02-20T00:00:00"/>
    <s v="CUST-2215"/>
    <s v="Kiran Singh"/>
    <x v="3"/>
    <x v="13"/>
    <x v="3"/>
    <s v="Karnataka"/>
    <s v="Bengaluru"/>
    <n v="1"/>
    <n v="24803"/>
    <n v="0"/>
    <n v="20125.669999999998"/>
    <x v="0"/>
    <x v="1"/>
    <x v="1"/>
    <n v="0"/>
    <n v="0"/>
    <n v="0"/>
    <n v="-20125.669999999998"/>
    <e v="#DIV/0!"/>
    <n v="2025"/>
    <x v="11"/>
    <n v="2"/>
    <s v="Q1"/>
  </r>
  <r>
    <s v="ORD-03413"/>
    <d v="2025-11-02T00:00:00"/>
    <s v="CUST-1449"/>
    <s v="Sneha Reddy"/>
    <x v="4"/>
    <x v="24"/>
    <x v="3"/>
    <s v="Andhra Pradesh"/>
    <s v="Visakhapatnam"/>
    <n v="2"/>
    <n v="877.31"/>
    <n v="0"/>
    <n v="1525.8"/>
    <x v="4"/>
    <x v="1"/>
    <x v="2"/>
    <n v="0"/>
    <n v="0"/>
    <n v="0"/>
    <n v="-1525.8"/>
    <e v="#DIV/0!"/>
    <n v="2025"/>
    <x v="8"/>
    <n v="11"/>
    <s v="Q4"/>
  </r>
  <r>
    <s v="ORD-03414"/>
    <d v="2025-09-19T00:00:00"/>
    <s v="CUST-1188"/>
    <s v="Rahul Nair"/>
    <x v="0"/>
    <x v="11"/>
    <x v="1"/>
    <s v="Madhya Pradesh"/>
    <s v="Bhopal"/>
    <n v="2"/>
    <n v="7086.05"/>
    <n v="0"/>
    <n v="10502.06"/>
    <x v="1"/>
    <x v="1"/>
    <x v="0"/>
    <n v="0"/>
    <n v="0"/>
    <n v="0"/>
    <n v="-10502.06"/>
    <e v="#DIV/0!"/>
    <n v="2025"/>
    <x v="2"/>
    <n v="9"/>
    <s v="Q3"/>
  </r>
  <r>
    <s v="ORD-03415"/>
    <d v="2025-11-11T00:00:00"/>
    <s v="CUST-2300"/>
    <s v="Rahul Nair"/>
    <x v="4"/>
    <x v="24"/>
    <x v="4"/>
    <s v="Bihar"/>
    <s v="Patna"/>
    <n v="1"/>
    <n v="4740.76"/>
    <n v="0.1"/>
    <n v="3056.96"/>
    <x v="1"/>
    <x v="1"/>
    <x v="2"/>
    <n v="0.1"/>
    <n v="1.0000000000000002E-2"/>
    <n v="1.0000000000000002E-3"/>
    <n v="-3056.9589999999998"/>
    <n v="-3056958.9999999991"/>
    <n v="2025"/>
    <x v="8"/>
    <n v="11"/>
    <s v="Q4"/>
  </r>
  <r>
    <s v="ORD-03416"/>
    <d v="2025-05-05T00:00:00"/>
    <s v="CUST-2529"/>
    <s v="Priya Sharma"/>
    <x v="3"/>
    <x v="13"/>
    <x v="2"/>
    <s v="Rajasthan"/>
    <s v="Jaipur"/>
    <n v="2"/>
    <n v="14927.68"/>
    <n v="0.05"/>
    <n v="23920.05"/>
    <x v="2"/>
    <x v="0"/>
    <x v="1"/>
    <n v="0.1"/>
    <n v="5.000000000000001E-3"/>
    <n v="5.0000000000000012E-4"/>
    <n v="-23920.049500000001"/>
    <n v="-47840098.999999993"/>
    <n v="2025"/>
    <x v="6"/>
    <n v="5"/>
    <s v="Q2"/>
  </r>
  <r>
    <s v="ORD-03417"/>
    <d v="2025-09-02T00:00:00"/>
    <s v="CUST-1242"/>
    <s v="Kiran Rao"/>
    <x v="0"/>
    <x v="4"/>
    <x v="3"/>
    <s v="Tamil Nadu"/>
    <s v="Coimbatore"/>
    <n v="2"/>
    <n v="3695.27"/>
    <n v="0.1"/>
    <n v="5301.2"/>
    <x v="3"/>
    <x v="1"/>
    <x v="1"/>
    <n v="0.2"/>
    <n v="2.0000000000000004E-2"/>
    <n v="4.000000000000001E-3"/>
    <n v="-5301.1959999999999"/>
    <n v="-1325298.9999999998"/>
    <n v="2025"/>
    <x v="2"/>
    <n v="9"/>
    <s v="Q3"/>
  </r>
  <r>
    <s v="ORD-03418"/>
    <d v="2025-01-30T00:00:00"/>
    <s v="CUST-2346"/>
    <s v="Vikram Sharma"/>
    <x v="3"/>
    <x v="13"/>
    <x v="1"/>
    <s v="Madhya Pradesh"/>
    <s v="Indore"/>
    <n v="1"/>
    <n v="33784.449999999997"/>
    <n v="0"/>
    <n v="23096.67"/>
    <x v="0"/>
    <x v="1"/>
    <x v="2"/>
    <n v="0"/>
    <n v="0"/>
    <n v="0"/>
    <n v="-23096.67"/>
    <e v="#DIV/0!"/>
    <n v="2025"/>
    <x v="5"/>
    <n v="1"/>
    <s v="Q1"/>
  </r>
  <r>
    <s v="ORD-03419"/>
    <d v="2025-05-02T00:00:00"/>
    <s v="CUST-1530"/>
    <s v="Isha Rao"/>
    <x v="2"/>
    <x v="20"/>
    <x v="1"/>
    <s v="Chhattisgarh"/>
    <s v="Raipur"/>
    <n v="3"/>
    <n v="4266.97"/>
    <n v="0.05"/>
    <n v="9241.34"/>
    <x v="1"/>
    <x v="1"/>
    <x v="1"/>
    <n v="0.15000000000000002"/>
    <n v="7.5000000000000015E-3"/>
    <n v="1.1250000000000003E-3"/>
    <n v="-9241.3388749999995"/>
    <n v="-8214523.4444444412"/>
    <n v="2025"/>
    <x v="6"/>
    <n v="5"/>
    <s v="Q2"/>
  </r>
  <r>
    <s v="ORD-03420"/>
    <d v="2025-05-05T00:00:00"/>
    <s v="CUST-1458"/>
    <s v="Ananya Gupta"/>
    <x v="1"/>
    <x v="21"/>
    <x v="3"/>
    <s v="Karnataka"/>
    <s v="Mysuru"/>
    <n v="1"/>
    <n v="1389.61"/>
    <n v="0.15"/>
    <n v="1003.64"/>
    <x v="1"/>
    <x v="1"/>
    <x v="0"/>
    <n v="0.15"/>
    <n v="2.2499999999999999E-2"/>
    <n v="3.375E-3"/>
    <n v="-1003.636625"/>
    <n v="-297373.81481481483"/>
    <n v="2025"/>
    <x v="6"/>
    <n v="5"/>
    <s v="Q2"/>
  </r>
  <r>
    <s v="ORD-03421"/>
    <d v="2025-02-06T00:00:00"/>
    <s v="CUST-2399"/>
    <s v="Arjun Sharma"/>
    <x v="2"/>
    <x v="20"/>
    <x v="3"/>
    <s v="Andhra Pradesh"/>
    <s v="Vijayawada"/>
    <n v="2"/>
    <n v="4276.7700000000004"/>
    <n v="0.15"/>
    <n v="5755.31"/>
    <x v="1"/>
    <x v="1"/>
    <x v="1"/>
    <n v="0.3"/>
    <n v="4.4999999999999998E-2"/>
    <n v="1.35E-2"/>
    <n v="-5755.2965000000004"/>
    <n v="-426318.25925925927"/>
    <n v="2025"/>
    <x v="11"/>
    <n v="2"/>
    <s v="Q1"/>
  </r>
  <r>
    <s v="ORD-03422"/>
    <d v="2025-06-19T00:00:00"/>
    <s v="CUST-2527"/>
    <s v="Neha Patel"/>
    <x v="2"/>
    <x v="23"/>
    <x v="4"/>
    <s v="Odisha"/>
    <s v="Cuttack"/>
    <n v="2"/>
    <n v="6342.24"/>
    <n v="0.15"/>
    <n v="7730.14"/>
    <x v="4"/>
    <x v="1"/>
    <x v="1"/>
    <n v="0.3"/>
    <n v="4.4999999999999998E-2"/>
    <n v="1.35E-2"/>
    <n v="-7730.1265000000003"/>
    <n v="-572601.96296296304"/>
    <n v="2025"/>
    <x v="9"/>
    <n v="6"/>
    <s v="Q2"/>
  </r>
  <r>
    <s v="ORD-03423"/>
    <d v="2025-05-04T00:00:00"/>
    <s v="CUST-1774"/>
    <s v="Sneha Joshi"/>
    <x v="3"/>
    <x v="18"/>
    <x v="1"/>
    <s v="Madhya Pradesh"/>
    <s v="Bhopal"/>
    <n v="2"/>
    <n v="31546.5"/>
    <n v="0.1"/>
    <n v="41528.080000000002"/>
    <x v="2"/>
    <x v="0"/>
    <x v="2"/>
    <n v="0.2"/>
    <n v="2.0000000000000004E-2"/>
    <n v="4.000000000000001E-3"/>
    <n v="-41528.076000000001"/>
    <n v="-10382018.999999998"/>
    <n v="2025"/>
    <x v="6"/>
    <n v="5"/>
    <s v="Q2"/>
  </r>
  <r>
    <s v="ORD-03424"/>
    <d v="2025-12-23T00:00:00"/>
    <s v="CUST-1066"/>
    <s v="Arjun Singh"/>
    <x v="4"/>
    <x v="15"/>
    <x v="4"/>
    <s v="Jharkhand"/>
    <s v="Jamshedpur"/>
    <n v="1"/>
    <n v="7787.82"/>
    <n v="0.1"/>
    <n v="5983.17"/>
    <x v="0"/>
    <x v="1"/>
    <x v="2"/>
    <n v="0.1"/>
    <n v="1.0000000000000002E-2"/>
    <n v="1.0000000000000002E-3"/>
    <n v="-5983.1689999999999"/>
    <n v="-5983168.9999999981"/>
    <n v="2025"/>
    <x v="1"/>
    <n v="12"/>
    <s v="Q4"/>
  </r>
  <r>
    <s v="ORD-03425"/>
    <d v="2025-02-04T00:00:00"/>
    <s v="CUST-2488"/>
    <s v="Aarav Joshi"/>
    <x v="2"/>
    <x v="23"/>
    <x v="1"/>
    <s v="Madhya Pradesh"/>
    <s v="Indore"/>
    <n v="2"/>
    <n v="6519.99"/>
    <n v="0.15"/>
    <n v="8912.58"/>
    <x v="2"/>
    <x v="1"/>
    <x v="0"/>
    <n v="0.3"/>
    <n v="4.4999999999999998E-2"/>
    <n v="1.35E-2"/>
    <n v="-8912.5665000000008"/>
    <n v="-660190.11111111112"/>
    <n v="2025"/>
    <x v="11"/>
    <n v="2"/>
    <s v="Q1"/>
  </r>
  <r>
    <s v="ORD-03426"/>
    <d v="2025-03-28T00:00:00"/>
    <s v="CUST-2093"/>
    <s v="Vikram Rao"/>
    <x v="1"/>
    <x v="21"/>
    <x v="3"/>
    <s v="Andhra Pradesh"/>
    <s v="Visakhapatnam"/>
    <n v="1"/>
    <n v="688.87"/>
    <n v="0.1"/>
    <n v="466.61"/>
    <x v="0"/>
    <x v="1"/>
    <x v="0"/>
    <n v="0.1"/>
    <n v="1.0000000000000002E-2"/>
    <n v="1.0000000000000002E-3"/>
    <n v="-466.60900000000004"/>
    <n v="-466608.99999999994"/>
    <n v="2025"/>
    <x v="3"/>
    <n v="3"/>
    <s v="Q1"/>
  </r>
  <r>
    <s v="ORD-03427"/>
    <d v="2025-05-14T00:00:00"/>
    <s v="CUST-1639"/>
    <s v="Neha Singh"/>
    <x v="1"/>
    <x v="7"/>
    <x v="1"/>
    <s v="Madhya Pradesh"/>
    <s v="Indore"/>
    <n v="2"/>
    <n v="705.11"/>
    <n v="0.2"/>
    <n v="898.38"/>
    <x v="0"/>
    <x v="1"/>
    <x v="1"/>
    <n v="0.4"/>
    <n v="8.0000000000000016E-2"/>
    <n v="3.2000000000000008E-2"/>
    <n v="-898.34799999999996"/>
    <n v="-28073.374999999993"/>
    <n v="2025"/>
    <x v="6"/>
    <n v="5"/>
    <s v="Q2"/>
  </r>
  <r>
    <s v="ORD-03428"/>
    <d v="2025-07-15T00:00:00"/>
    <s v="CUST-2149"/>
    <s v="Meera Patel"/>
    <x v="1"/>
    <x v="17"/>
    <x v="0"/>
    <s v="Haryana"/>
    <s v="Gurugram"/>
    <n v="3"/>
    <n v="2511.21"/>
    <n v="0"/>
    <n v="6013.42"/>
    <x v="1"/>
    <x v="0"/>
    <x v="2"/>
    <n v="0"/>
    <n v="0"/>
    <n v="0"/>
    <n v="-6013.42"/>
    <e v="#DIV/0!"/>
    <n v="2025"/>
    <x v="4"/>
    <n v="7"/>
    <s v="Q3"/>
  </r>
  <r>
    <s v="ORD-03429"/>
    <d v="2025-10-01T00:00:00"/>
    <s v="CUST-2126"/>
    <s v="Sneha Gupta"/>
    <x v="0"/>
    <x v="0"/>
    <x v="3"/>
    <s v="Telangana"/>
    <s v="Warangal"/>
    <n v="3"/>
    <n v="10874.17"/>
    <n v="0.15"/>
    <n v="21282.31"/>
    <x v="1"/>
    <x v="1"/>
    <x v="0"/>
    <n v="0.44999999999999996"/>
    <n v="6.7499999999999991E-2"/>
    <n v="3.0374999999999992E-2"/>
    <n v="-21282.279625000003"/>
    <n v="-700651.18106995907"/>
    <n v="2025"/>
    <x v="10"/>
    <n v="10"/>
    <s v="Q4"/>
  </r>
  <r>
    <s v="ORD-03430"/>
    <d v="2025-07-20T00:00:00"/>
    <s v="CUST-2402"/>
    <s v="Arjun Verma"/>
    <x v="1"/>
    <x v="1"/>
    <x v="3"/>
    <s v="Tamil Nadu"/>
    <s v="Coimbatore"/>
    <n v="2"/>
    <n v="2272.9499999999998"/>
    <n v="0.1"/>
    <n v="3204.17"/>
    <x v="4"/>
    <x v="1"/>
    <x v="0"/>
    <n v="0.2"/>
    <n v="2.0000000000000004E-2"/>
    <n v="4.000000000000001E-3"/>
    <n v="-3204.1660000000002"/>
    <n v="-801041.49999999988"/>
    <n v="2025"/>
    <x v="4"/>
    <n v="7"/>
    <s v="Q3"/>
  </r>
  <r>
    <s v="ORD-03431"/>
    <d v="2025-10-12T00:00:00"/>
    <s v="CUST-2174"/>
    <s v="Kiran Sharma"/>
    <x v="2"/>
    <x v="2"/>
    <x v="2"/>
    <s v="Goa"/>
    <s v="Margao"/>
    <n v="1"/>
    <n v="2554.58"/>
    <n v="0"/>
    <n v="1818.35"/>
    <x v="3"/>
    <x v="1"/>
    <x v="2"/>
    <n v="0"/>
    <n v="0"/>
    <n v="0"/>
    <n v="-1818.35"/>
    <e v="#DIV/0!"/>
    <n v="2025"/>
    <x v="10"/>
    <n v="10"/>
    <s v="Q4"/>
  </r>
  <r>
    <s v="ORD-03432"/>
    <d v="2025-03-18T00:00:00"/>
    <s v="CUST-1511"/>
    <s v="Sneha Rao"/>
    <x v="4"/>
    <x v="22"/>
    <x v="3"/>
    <s v="Karnataka"/>
    <s v="Bengaluru"/>
    <n v="1"/>
    <n v="5948.45"/>
    <n v="0"/>
    <n v="4228.83"/>
    <x v="0"/>
    <x v="1"/>
    <x v="2"/>
    <n v="0"/>
    <n v="0"/>
    <n v="0"/>
    <n v="-4228.83"/>
    <e v="#DIV/0!"/>
    <n v="2025"/>
    <x v="3"/>
    <n v="3"/>
    <s v="Q1"/>
  </r>
  <r>
    <s v="ORD-03433"/>
    <d v="2025-02-28T00:00:00"/>
    <s v="CUST-2430"/>
    <s v="Rahul Nair"/>
    <x v="1"/>
    <x v="9"/>
    <x v="1"/>
    <s v="Chhattisgarh"/>
    <s v="Bilaspur"/>
    <n v="1"/>
    <n v="259.89"/>
    <n v="0.15"/>
    <n v="156.44"/>
    <x v="2"/>
    <x v="0"/>
    <x v="0"/>
    <n v="0.15"/>
    <n v="2.2499999999999999E-2"/>
    <n v="3.375E-3"/>
    <n v="-156.43662499999999"/>
    <n v="-46351.592592592591"/>
    <n v="2025"/>
    <x v="11"/>
    <n v="2"/>
    <s v="Q1"/>
  </r>
  <r>
    <s v="ORD-03434"/>
    <d v="2025-05-06T00:00:00"/>
    <s v="CUST-2020"/>
    <s v="Vikram Sharma"/>
    <x v="3"/>
    <x v="3"/>
    <x v="1"/>
    <s v="Chhattisgarh"/>
    <s v="Bilaspur"/>
    <n v="2"/>
    <n v="62972.65"/>
    <n v="0.05"/>
    <n v="75385.070000000007"/>
    <x v="1"/>
    <x v="1"/>
    <x v="2"/>
    <n v="0.1"/>
    <n v="5.000000000000001E-3"/>
    <n v="5.0000000000000012E-4"/>
    <n v="-75385.069500000012"/>
    <n v="-150770139"/>
    <n v="2025"/>
    <x v="6"/>
    <n v="5"/>
    <s v="Q2"/>
  </r>
  <r>
    <s v="ORD-03435"/>
    <d v="2025-04-19T00:00:00"/>
    <s v="CUST-2252"/>
    <s v="Meera Rao"/>
    <x v="0"/>
    <x v="11"/>
    <x v="2"/>
    <s v="Goa"/>
    <s v="Panaji"/>
    <n v="1"/>
    <n v="4714.97"/>
    <n v="0.2"/>
    <n v="3150.83"/>
    <x v="2"/>
    <x v="1"/>
    <x v="1"/>
    <n v="0.2"/>
    <n v="4.0000000000000008E-2"/>
    <n v="8.0000000000000019E-3"/>
    <n v="-3150.8220000000001"/>
    <n v="-393852.74999999994"/>
    <n v="2025"/>
    <x v="0"/>
    <n v="4"/>
    <s v="Q2"/>
  </r>
  <r>
    <s v="ORD-03436"/>
    <d v="2025-08-12T00:00:00"/>
    <s v="CUST-2420"/>
    <s v="Priya Reddy"/>
    <x v="3"/>
    <x v="18"/>
    <x v="0"/>
    <s v="Uttar Pradesh"/>
    <s v="Lucknow"/>
    <n v="4"/>
    <n v="59735.77"/>
    <n v="0"/>
    <n v="157928.20000000001"/>
    <x v="2"/>
    <x v="1"/>
    <x v="1"/>
    <n v="0"/>
    <n v="0"/>
    <n v="0"/>
    <n v="-157928.20000000001"/>
    <e v="#DIV/0!"/>
    <n v="2025"/>
    <x v="7"/>
    <n v="8"/>
    <s v="Q3"/>
  </r>
  <r>
    <s v="ORD-03437"/>
    <d v="2025-10-05T00:00:00"/>
    <s v="CUST-1703"/>
    <s v="Sneha Sharma"/>
    <x v="3"/>
    <x v="14"/>
    <x v="0"/>
    <s v="Delhi"/>
    <s v="New Delhi"/>
    <n v="3"/>
    <n v="8422.44"/>
    <n v="0.05"/>
    <n v="15470.32"/>
    <x v="1"/>
    <x v="0"/>
    <x v="1"/>
    <n v="0.15000000000000002"/>
    <n v="7.5000000000000015E-3"/>
    <n v="1.1250000000000003E-3"/>
    <n v="-15470.318874999999"/>
    <n v="-13751394.55555555"/>
    <n v="2025"/>
    <x v="10"/>
    <n v="10"/>
    <s v="Q4"/>
  </r>
  <r>
    <s v="ORD-03438"/>
    <d v="2025-03-09T00:00:00"/>
    <s v="CUST-1627"/>
    <s v="Sneha Sharma"/>
    <x v="2"/>
    <x v="10"/>
    <x v="3"/>
    <s v="Karnataka"/>
    <s v="Bengaluru"/>
    <n v="1"/>
    <n v="1971.38"/>
    <n v="0.05"/>
    <n v="1367.05"/>
    <x v="4"/>
    <x v="1"/>
    <x v="2"/>
    <n v="0.05"/>
    <n v="2.5000000000000005E-3"/>
    <n v="1.2500000000000003E-4"/>
    <n v="-1367.0498749999999"/>
    <n v="-10936398.999999996"/>
    <n v="2025"/>
    <x v="3"/>
    <n v="3"/>
    <s v="Q1"/>
  </r>
  <r>
    <s v="ORD-03439"/>
    <d v="2025-03-10T00:00:00"/>
    <s v="CUST-2532"/>
    <s v="Ananya Patel"/>
    <x v="4"/>
    <x v="24"/>
    <x v="2"/>
    <s v="Maharashtra"/>
    <s v="Pune"/>
    <n v="2"/>
    <n v="2496.4299999999998"/>
    <n v="0.05"/>
    <n v="3531.94"/>
    <x v="1"/>
    <x v="1"/>
    <x v="2"/>
    <n v="0.1"/>
    <n v="5.000000000000001E-3"/>
    <n v="5.0000000000000012E-4"/>
    <n v="-3531.9395"/>
    <n v="-7063878.9999999981"/>
    <n v="2025"/>
    <x v="3"/>
    <n v="3"/>
    <s v="Q1"/>
  </r>
  <r>
    <s v="ORD-03440"/>
    <d v="2025-06-14T00:00:00"/>
    <s v="CUST-1240"/>
    <s v="Vikram Sharma"/>
    <x v="3"/>
    <x v="3"/>
    <x v="0"/>
    <s v="Delhi"/>
    <s v="Delhi"/>
    <n v="3"/>
    <n v="64755.71"/>
    <n v="0.1"/>
    <n v="120364.53"/>
    <x v="3"/>
    <x v="0"/>
    <x v="1"/>
    <n v="0.30000000000000004"/>
    <n v="3.0000000000000006E-2"/>
    <n v="9.0000000000000028E-3"/>
    <n v="-120364.52099999999"/>
    <n v="-13373835.666666662"/>
    <n v="2025"/>
    <x v="9"/>
    <n v="6"/>
    <s v="Q2"/>
  </r>
  <r>
    <s v="ORD-03441"/>
    <d v="2025-11-01T00:00:00"/>
    <s v="CUST-1446"/>
    <s v="Ananya Joshi"/>
    <x v="0"/>
    <x v="11"/>
    <x v="4"/>
    <s v="Bihar"/>
    <s v="Patna"/>
    <n v="1"/>
    <n v="779.59"/>
    <n v="0.1"/>
    <n v="609.51"/>
    <x v="1"/>
    <x v="1"/>
    <x v="1"/>
    <n v="0.1"/>
    <n v="1.0000000000000002E-2"/>
    <n v="1.0000000000000002E-3"/>
    <n v="-609.50900000000001"/>
    <n v="-609508.99999999988"/>
    <n v="2025"/>
    <x v="8"/>
    <n v="11"/>
    <s v="Q4"/>
  </r>
  <r>
    <s v="ORD-03442"/>
    <d v="2025-06-11T00:00:00"/>
    <s v="CUST-1059"/>
    <s v="Neha Reddy"/>
    <x v="4"/>
    <x v="12"/>
    <x v="4"/>
    <s v="Odisha"/>
    <s v="Bhubaneswar"/>
    <n v="2"/>
    <n v="5936.92"/>
    <n v="0"/>
    <n v="7876.19"/>
    <x v="1"/>
    <x v="2"/>
    <x v="1"/>
    <n v="0"/>
    <n v="0"/>
    <n v="0"/>
    <n v="-7876.19"/>
    <e v="#DIV/0!"/>
    <n v="2025"/>
    <x v="9"/>
    <n v="6"/>
    <s v="Q2"/>
  </r>
  <r>
    <s v="ORD-03443"/>
    <d v="2025-12-31T00:00:00"/>
    <s v="CUST-1594"/>
    <s v="Meera Rao"/>
    <x v="1"/>
    <x v="17"/>
    <x v="2"/>
    <s v="Maharashtra"/>
    <s v="Nagpur"/>
    <n v="1"/>
    <n v="4381.01"/>
    <n v="0"/>
    <n v="3369.76"/>
    <x v="4"/>
    <x v="1"/>
    <x v="1"/>
    <n v="0"/>
    <n v="0"/>
    <n v="0"/>
    <n v="-3369.76"/>
    <e v="#DIV/0!"/>
    <n v="2025"/>
    <x v="1"/>
    <n v="12"/>
    <s v="Q4"/>
  </r>
  <r>
    <s v="ORD-03444"/>
    <d v="2025-12-08T00:00:00"/>
    <s v="CUST-1726"/>
    <s v="Arjun Gupta"/>
    <x v="0"/>
    <x v="0"/>
    <x v="3"/>
    <s v="Andhra Pradesh"/>
    <s v="Visakhapatnam"/>
    <n v="1"/>
    <n v="12330.33"/>
    <n v="0"/>
    <n v="9602.51"/>
    <x v="4"/>
    <x v="2"/>
    <x v="2"/>
    <n v="0"/>
    <n v="0"/>
    <n v="0"/>
    <n v="-9602.51"/>
    <e v="#DIV/0!"/>
    <n v="2025"/>
    <x v="1"/>
    <n v="12"/>
    <s v="Q4"/>
  </r>
  <r>
    <s v="ORD-03445"/>
    <d v="2025-11-05T00:00:00"/>
    <s v="CUST-1324"/>
    <s v="Kiran Patel"/>
    <x v="1"/>
    <x v="1"/>
    <x v="2"/>
    <s v="Goa"/>
    <s v="Panaji"/>
    <n v="2"/>
    <n v="1972.99"/>
    <n v="0.15"/>
    <n v="2651.13"/>
    <x v="3"/>
    <x v="0"/>
    <x v="2"/>
    <n v="0.3"/>
    <n v="4.4999999999999998E-2"/>
    <n v="1.35E-2"/>
    <n v="-2651.1165000000001"/>
    <n v="-196379"/>
    <n v="2025"/>
    <x v="8"/>
    <n v="11"/>
    <s v="Q4"/>
  </r>
  <r>
    <s v="ORD-03446"/>
    <d v="2025-12-09T00:00:00"/>
    <s v="CUST-1009"/>
    <s v="Ananya Rao"/>
    <x v="2"/>
    <x v="2"/>
    <x v="0"/>
    <s v="Uttar Pradesh"/>
    <s v="Noida"/>
    <n v="5"/>
    <n v="6724.84"/>
    <n v="0.05"/>
    <n v="26397.919999999998"/>
    <x v="4"/>
    <x v="2"/>
    <x v="0"/>
    <n v="0.25"/>
    <n v="1.2500000000000001E-2"/>
    <n v="3.1250000000000002E-3"/>
    <n v="-26397.916874999999"/>
    <n v="-8447333.3999999985"/>
    <n v="2025"/>
    <x v="1"/>
    <n v="12"/>
    <s v="Q4"/>
  </r>
  <r>
    <s v="ORD-03447"/>
    <d v="2025-02-11T00:00:00"/>
    <s v="CUST-2539"/>
    <s v="Vikram Rao"/>
    <x v="3"/>
    <x v="18"/>
    <x v="0"/>
    <s v="Haryana"/>
    <s v="Gurugram"/>
    <n v="1"/>
    <n v="58238.57"/>
    <n v="0.05"/>
    <n v="46746.11"/>
    <x v="0"/>
    <x v="1"/>
    <x v="2"/>
    <n v="0.05"/>
    <n v="2.5000000000000005E-3"/>
    <n v="1.2500000000000003E-4"/>
    <n v="-46746.109875000002"/>
    <n v="-373968878.99999994"/>
    <n v="2025"/>
    <x v="11"/>
    <n v="2"/>
    <s v="Q1"/>
  </r>
  <r>
    <s v="ORD-03448"/>
    <d v="2025-12-20T00:00:00"/>
    <s v="CUST-1456"/>
    <s v="Ananya Joshi"/>
    <x v="3"/>
    <x v="18"/>
    <x v="1"/>
    <s v="Madhya Pradesh"/>
    <s v="Indore"/>
    <n v="2"/>
    <n v="29056.14"/>
    <n v="0.05"/>
    <n v="38414.74"/>
    <x v="4"/>
    <x v="1"/>
    <x v="1"/>
    <n v="0.1"/>
    <n v="5.000000000000001E-3"/>
    <n v="5.0000000000000012E-4"/>
    <n v="-38414.739499999996"/>
    <n v="-76829478.99999997"/>
    <n v="2025"/>
    <x v="1"/>
    <n v="12"/>
    <s v="Q4"/>
  </r>
  <r>
    <s v="ORD-03449"/>
    <d v="2025-04-19T00:00:00"/>
    <s v="CUST-1777"/>
    <s v="Isha Kumar"/>
    <x v="3"/>
    <x v="18"/>
    <x v="3"/>
    <s v="Karnataka"/>
    <s v="Mysuru"/>
    <n v="1"/>
    <n v="37906.36"/>
    <n v="0.15"/>
    <n v="28236.9"/>
    <x v="1"/>
    <x v="1"/>
    <x v="2"/>
    <n v="0.15"/>
    <n v="2.2499999999999999E-2"/>
    <n v="3.375E-3"/>
    <n v="-28236.896625000001"/>
    <n v="-8366487.888888889"/>
    <n v="2025"/>
    <x v="0"/>
    <n v="4"/>
    <s v="Q2"/>
  </r>
  <r>
    <s v="ORD-03450"/>
    <d v="2025-02-20T00:00:00"/>
    <s v="CUST-2362"/>
    <s v="Kiran Sharma"/>
    <x v="0"/>
    <x v="6"/>
    <x v="1"/>
    <s v="Chhattisgarh"/>
    <s v="Raipur"/>
    <n v="3"/>
    <n v="17438.080000000002"/>
    <n v="0"/>
    <n v="38064.9"/>
    <x v="1"/>
    <x v="1"/>
    <x v="0"/>
    <n v="0"/>
    <n v="0"/>
    <n v="0"/>
    <n v="-38064.9"/>
    <e v="#DIV/0!"/>
    <n v="2025"/>
    <x v="11"/>
    <n v="2"/>
    <s v="Q1"/>
  </r>
  <r>
    <s v="ORD-03451"/>
    <d v="2025-09-07T00:00:00"/>
    <s v="CUST-2349"/>
    <s v="Kiran Kumar"/>
    <x v="4"/>
    <x v="19"/>
    <x v="0"/>
    <s v="Haryana"/>
    <s v="Gurugram"/>
    <n v="3"/>
    <n v="8851.76"/>
    <n v="0"/>
    <n v="21878.35"/>
    <x v="0"/>
    <x v="0"/>
    <x v="1"/>
    <n v="0"/>
    <n v="0"/>
    <n v="0"/>
    <n v="-21878.35"/>
    <e v="#DIV/0!"/>
    <n v="2025"/>
    <x v="2"/>
    <n v="9"/>
    <s v="Q3"/>
  </r>
  <r>
    <s v="ORD-03452"/>
    <d v="2025-12-07T00:00:00"/>
    <s v="CUST-1613"/>
    <s v="Aarav Sharma"/>
    <x v="1"/>
    <x v="9"/>
    <x v="3"/>
    <s v="Andhra Pradesh"/>
    <s v="Visakhapatnam"/>
    <n v="1"/>
    <n v="2386.66"/>
    <n v="0.1"/>
    <n v="1354.62"/>
    <x v="2"/>
    <x v="1"/>
    <x v="2"/>
    <n v="0.1"/>
    <n v="1.0000000000000002E-2"/>
    <n v="1.0000000000000002E-3"/>
    <n v="-1354.6189999999999"/>
    <n v="-1354618.9999999995"/>
    <n v="2025"/>
    <x v="1"/>
    <n v="12"/>
    <s v="Q4"/>
  </r>
  <r>
    <s v="ORD-03453"/>
    <d v="2025-01-21T00:00:00"/>
    <s v="CUST-1118"/>
    <s v="Rahul Joshi"/>
    <x v="0"/>
    <x v="5"/>
    <x v="3"/>
    <s v="Andhra Pradesh"/>
    <s v="Vijayawada"/>
    <n v="3"/>
    <n v="15359.16"/>
    <n v="0.2"/>
    <n v="29998.33"/>
    <x v="4"/>
    <x v="1"/>
    <x v="0"/>
    <n v="0.60000000000000009"/>
    <n v="0.12000000000000002"/>
    <n v="7.2000000000000022E-2"/>
    <n v="-29998.258000000002"/>
    <n v="-416642.47222222213"/>
    <n v="2025"/>
    <x v="5"/>
    <n v="1"/>
    <s v="Q1"/>
  </r>
  <r>
    <s v="ORD-03454"/>
    <d v="2025-10-27T00:00:00"/>
    <s v="CUST-1453"/>
    <s v="Rohan Kumar"/>
    <x v="0"/>
    <x v="11"/>
    <x v="1"/>
    <s v="Madhya Pradesh"/>
    <s v="Bhopal"/>
    <n v="1"/>
    <n v="5924.26"/>
    <n v="0.1"/>
    <n v="4456.9799999999996"/>
    <x v="2"/>
    <x v="1"/>
    <x v="1"/>
    <n v="0.1"/>
    <n v="1.0000000000000002E-2"/>
    <n v="1.0000000000000002E-3"/>
    <n v="-4456.9789999999994"/>
    <n v="-4456978.9999999981"/>
    <n v="2025"/>
    <x v="10"/>
    <n v="10"/>
    <s v="Q4"/>
  </r>
  <r>
    <s v="ORD-03455"/>
    <d v="2025-05-19T00:00:00"/>
    <s v="CUST-1407"/>
    <s v="Kiran Singh"/>
    <x v="3"/>
    <x v="18"/>
    <x v="1"/>
    <s v="Chhattisgarh"/>
    <s v="Bilaspur"/>
    <n v="1"/>
    <n v="25110.12"/>
    <n v="0.05"/>
    <n v="15461.83"/>
    <x v="1"/>
    <x v="1"/>
    <x v="2"/>
    <n v="0.05"/>
    <n v="2.5000000000000005E-3"/>
    <n v="1.2500000000000003E-4"/>
    <n v="-15461.829874999999"/>
    <n v="-123694638.99999997"/>
    <n v="2025"/>
    <x v="6"/>
    <n v="5"/>
    <s v="Q2"/>
  </r>
  <r>
    <s v="ORD-03456"/>
    <d v="2025-12-25T00:00:00"/>
    <s v="CUST-1592"/>
    <s v="Sneha Nair"/>
    <x v="2"/>
    <x v="2"/>
    <x v="3"/>
    <s v="Karnataka"/>
    <s v="Mysuru"/>
    <n v="2"/>
    <n v="1487.82"/>
    <n v="0.05"/>
    <n v="1977.61"/>
    <x v="0"/>
    <x v="1"/>
    <x v="1"/>
    <n v="0.1"/>
    <n v="5.000000000000001E-3"/>
    <n v="5.0000000000000012E-4"/>
    <n v="-1977.6094999999998"/>
    <n v="-3955218.9999999986"/>
    <n v="2025"/>
    <x v="1"/>
    <n v="12"/>
    <s v="Q4"/>
  </r>
  <r>
    <s v="ORD-03457"/>
    <d v="2025-11-20T00:00:00"/>
    <s v="CUST-2157"/>
    <s v="Kiran Rao"/>
    <x v="1"/>
    <x v="9"/>
    <x v="3"/>
    <s v="Andhra Pradesh"/>
    <s v="Vijayawada"/>
    <n v="1"/>
    <n v="1243.6300000000001"/>
    <n v="0.2"/>
    <n v="732.66"/>
    <x v="2"/>
    <x v="1"/>
    <x v="1"/>
    <n v="0.2"/>
    <n v="4.0000000000000008E-2"/>
    <n v="8.0000000000000019E-3"/>
    <n v="-732.65199999999993"/>
    <n v="-91581.499999999971"/>
    <n v="2025"/>
    <x v="8"/>
    <n v="11"/>
    <s v="Q4"/>
  </r>
  <r>
    <s v="ORD-03458"/>
    <d v="2025-04-02T00:00:00"/>
    <s v="CUST-2509"/>
    <s v="Ananya Nair"/>
    <x v="3"/>
    <x v="3"/>
    <x v="2"/>
    <s v="Goa"/>
    <s v="Panaji"/>
    <n v="2"/>
    <n v="43211.45"/>
    <n v="0.05"/>
    <n v="67210.509999999995"/>
    <x v="1"/>
    <x v="1"/>
    <x v="2"/>
    <n v="0.1"/>
    <n v="5.000000000000001E-3"/>
    <n v="5.0000000000000012E-4"/>
    <n v="-67210.5095"/>
    <n v="-134421018.99999997"/>
    <n v="2025"/>
    <x v="0"/>
    <n v="4"/>
    <s v="Q2"/>
  </r>
  <r>
    <s v="ORD-03459"/>
    <d v="2025-10-07T00:00:00"/>
    <s v="CUST-1492"/>
    <s v="Vikram Nair"/>
    <x v="3"/>
    <x v="13"/>
    <x v="1"/>
    <s v="Chhattisgarh"/>
    <s v="Bilaspur"/>
    <n v="2"/>
    <n v="33934.629999999997"/>
    <n v="0.05"/>
    <n v="48853.85"/>
    <x v="1"/>
    <x v="2"/>
    <x v="0"/>
    <n v="0.1"/>
    <n v="5.000000000000001E-3"/>
    <n v="5.0000000000000012E-4"/>
    <n v="-48853.849499999997"/>
    <n v="-97707698.99999997"/>
    <n v="2025"/>
    <x v="10"/>
    <n v="10"/>
    <s v="Q4"/>
  </r>
  <r>
    <s v="ORD-03460"/>
    <d v="2025-05-05T00:00:00"/>
    <s v="CUST-1551"/>
    <s v="Ananya Gupta"/>
    <x v="2"/>
    <x v="8"/>
    <x v="2"/>
    <s v="Gujarat"/>
    <s v="Ahmedabad"/>
    <n v="1"/>
    <n v="1925.47"/>
    <n v="0.05"/>
    <n v="1434.39"/>
    <x v="1"/>
    <x v="1"/>
    <x v="1"/>
    <n v="0.05"/>
    <n v="2.5000000000000005E-3"/>
    <n v="1.2500000000000003E-4"/>
    <n v="-1434.3898750000001"/>
    <n v="-11475118.999999998"/>
    <n v="2025"/>
    <x v="6"/>
    <n v="5"/>
    <s v="Q2"/>
  </r>
  <r>
    <s v="ORD-03461"/>
    <d v="2025-04-21T00:00:00"/>
    <s v="CUST-1515"/>
    <s v="Sneha Reddy"/>
    <x v="2"/>
    <x v="10"/>
    <x v="2"/>
    <s v="Gujarat"/>
    <s v="Surat"/>
    <n v="1"/>
    <n v="3059.2"/>
    <n v="0.2"/>
    <n v="1751.97"/>
    <x v="2"/>
    <x v="2"/>
    <x v="0"/>
    <n v="0.2"/>
    <n v="4.0000000000000008E-2"/>
    <n v="8.0000000000000019E-3"/>
    <n v="-1751.962"/>
    <n v="-218995.24999999994"/>
    <n v="2025"/>
    <x v="0"/>
    <n v="4"/>
    <s v="Q2"/>
  </r>
  <r>
    <s v="ORD-03462"/>
    <d v="2025-12-20T00:00:00"/>
    <s v="CUST-1538"/>
    <s v="Aarav Singh"/>
    <x v="0"/>
    <x v="11"/>
    <x v="0"/>
    <s v="Delhi"/>
    <s v="Delhi"/>
    <n v="2"/>
    <n v="7156.07"/>
    <n v="0.1"/>
    <n v="10899.23"/>
    <x v="1"/>
    <x v="0"/>
    <x v="1"/>
    <n v="0.2"/>
    <n v="2.0000000000000004E-2"/>
    <n v="4.000000000000001E-3"/>
    <n v="-10899.225999999999"/>
    <n v="-2724806.4999999991"/>
    <n v="2025"/>
    <x v="1"/>
    <n v="12"/>
    <s v="Q4"/>
  </r>
  <r>
    <s v="ORD-03463"/>
    <d v="2025-05-19T00:00:00"/>
    <s v="CUST-2015"/>
    <s v="Kiran Kumar"/>
    <x v="2"/>
    <x v="10"/>
    <x v="4"/>
    <s v="West Bengal"/>
    <s v="Durgapur"/>
    <n v="1"/>
    <n v="6916.58"/>
    <n v="0.1"/>
    <n v="4452.55"/>
    <x v="1"/>
    <x v="1"/>
    <x v="2"/>
    <n v="0.1"/>
    <n v="1.0000000000000002E-2"/>
    <n v="1.0000000000000002E-3"/>
    <n v="-4452.549"/>
    <n v="-4452548.9999999991"/>
    <n v="2025"/>
    <x v="6"/>
    <n v="5"/>
    <s v="Q2"/>
  </r>
  <r>
    <s v="ORD-03464"/>
    <d v="2025-09-30T00:00:00"/>
    <s v="CUST-2288"/>
    <s v="Rahul Sharma"/>
    <x v="2"/>
    <x v="20"/>
    <x v="2"/>
    <s v="Goa"/>
    <s v="Margao"/>
    <n v="1"/>
    <n v="6033.53"/>
    <n v="0"/>
    <n v="4484.84"/>
    <x v="1"/>
    <x v="2"/>
    <x v="1"/>
    <n v="0"/>
    <n v="0"/>
    <n v="0"/>
    <n v="-4484.84"/>
    <e v="#DIV/0!"/>
    <n v="2025"/>
    <x v="2"/>
    <n v="9"/>
    <s v="Q3"/>
  </r>
  <r>
    <s v="ORD-03465"/>
    <d v="2025-04-09T00:00:00"/>
    <s v="CUST-2493"/>
    <s v="Arjun Verma"/>
    <x v="3"/>
    <x v="16"/>
    <x v="0"/>
    <s v="Haryana"/>
    <s v="Faridabad"/>
    <n v="1"/>
    <n v="26135.86"/>
    <n v="0.1"/>
    <n v="17287.64"/>
    <x v="1"/>
    <x v="1"/>
    <x v="2"/>
    <n v="0.1"/>
    <n v="1.0000000000000002E-2"/>
    <n v="1.0000000000000002E-3"/>
    <n v="-17287.638999999999"/>
    <n v="-17287638.999999996"/>
    <n v="2025"/>
    <x v="0"/>
    <n v="4"/>
    <s v="Q2"/>
  </r>
  <r>
    <s v="ORD-03466"/>
    <d v="2025-09-09T00:00:00"/>
    <s v="CUST-2076"/>
    <s v="Rohan Singh"/>
    <x v="0"/>
    <x v="6"/>
    <x v="2"/>
    <s v="Goa"/>
    <s v="Panaji"/>
    <n v="3"/>
    <n v="16510.759999999998"/>
    <n v="0.05"/>
    <n v="38785.93"/>
    <x v="2"/>
    <x v="1"/>
    <x v="1"/>
    <n v="0.15000000000000002"/>
    <n v="7.5000000000000015E-3"/>
    <n v="1.1250000000000003E-3"/>
    <n v="-38785.928874999998"/>
    <n v="-34476381.222222209"/>
    <n v="2025"/>
    <x v="2"/>
    <n v="9"/>
    <s v="Q3"/>
  </r>
  <r>
    <s v="ORD-03467"/>
    <d v="2025-12-04T00:00:00"/>
    <s v="CUST-1978"/>
    <s v="Rahul Joshi"/>
    <x v="0"/>
    <x v="0"/>
    <x v="1"/>
    <s v="Chhattisgarh"/>
    <s v="Bilaspur"/>
    <n v="4"/>
    <n v="6627.59"/>
    <n v="0"/>
    <n v="22095.45"/>
    <x v="0"/>
    <x v="0"/>
    <x v="0"/>
    <n v="0"/>
    <n v="0"/>
    <n v="0"/>
    <n v="-22095.45"/>
    <e v="#DIV/0!"/>
    <n v="2025"/>
    <x v="1"/>
    <n v="12"/>
    <s v="Q4"/>
  </r>
  <r>
    <s v="ORD-03468"/>
    <d v="2025-04-14T00:00:00"/>
    <s v="CUST-2414"/>
    <s v="Vikram Joshi"/>
    <x v="4"/>
    <x v="19"/>
    <x v="1"/>
    <s v="Madhya Pradesh"/>
    <s v="Indore"/>
    <n v="1"/>
    <n v="6177.16"/>
    <n v="0.15"/>
    <n v="4491.99"/>
    <x v="2"/>
    <x v="1"/>
    <x v="0"/>
    <n v="0.15"/>
    <n v="2.2499999999999999E-2"/>
    <n v="3.375E-3"/>
    <n v="-4491.9866249999995"/>
    <n v="-1330958.9999999998"/>
    <n v="2025"/>
    <x v="0"/>
    <n v="4"/>
    <s v="Q2"/>
  </r>
  <r>
    <s v="ORD-03469"/>
    <d v="2025-08-02T00:00:00"/>
    <s v="CUST-2179"/>
    <s v="Priya Rao"/>
    <x v="4"/>
    <x v="22"/>
    <x v="3"/>
    <s v="Telangana"/>
    <s v="Warangal"/>
    <n v="1"/>
    <n v="8716.52"/>
    <n v="0.05"/>
    <n v="5629"/>
    <x v="1"/>
    <x v="1"/>
    <x v="1"/>
    <n v="0.05"/>
    <n v="2.5000000000000005E-3"/>
    <n v="1.2500000000000003E-4"/>
    <n v="-5628.9998750000004"/>
    <n v="-45031998.999999993"/>
    <n v="2025"/>
    <x v="7"/>
    <n v="8"/>
    <s v="Q3"/>
  </r>
  <r>
    <s v="ORD-03470"/>
    <d v="2025-09-06T00:00:00"/>
    <s v="CUST-1377"/>
    <s v="Vikram Sharma"/>
    <x v="4"/>
    <x v="24"/>
    <x v="3"/>
    <s v="Andhra Pradesh"/>
    <s v="Vijayawada"/>
    <n v="2"/>
    <n v="3817.37"/>
    <n v="0.05"/>
    <n v="6214.86"/>
    <x v="1"/>
    <x v="1"/>
    <x v="0"/>
    <n v="0.1"/>
    <n v="5.000000000000001E-3"/>
    <n v="5.0000000000000012E-4"/>
    <n v="-6214.8594999999996"/>
    <n v="-12429718.999999996"/>
    <n v="2025"/>
    <x v="2"/>
    <n v="9"/>
    <s v="Q3"/>
  </r>
  <r>
    <s v="ORD-03471"/>
    <d v="2025-06-01T00:00:00"/>
    <s v="CUST-1214"/>
    <s v="Rahul Singh"/>
    <x v="2"/>
    <x v="10"/>
    <x v="3"/>
    <s v="Telangana"/>
    <s v="Hyderabad"/>
    <n v="4"/>
    <n v="4887.24"/>
    <n v="0.15"/>
    <n v="11554.29"/>
    <x v="2"/>
    <x v="0"/>
    <x v="1"/>
    <n v="0.6"/>
    <n v="0.09"/>
    <n v="5.3999999999999999E-2"/>
    <n v="-11554.236000000001"/>
    <n v="-213967.33333333334"/>
    <n v="2025"/>
    <x v="9"/>
    <n v="6"/>
    <s v="Q2"/>
  </r>
  <r>
    <s v="ORD-03472"/>
    <d v="2025-09-07T00:00:00"/>
    <s v="CUST-2430"/>
    <s v="Kiran Patel"/>
    <x v="2"/>
    <x v="20"/>
    <x v="0"/>
    <s v="Haryana"/>
    <s v="Faridabad"/>
    <n v="1"/>
    <n v="2353.1"/>
    <n v="0"/>
    <n v="1996.11"/>
    <x v="0"/>
    <x v="2"/>
    <x v="2"/>
    <n v="0"/>
    <n v="0"/>
    <n v="0"/>
    <n v="-1996.11"/>
    <e v="#DIV/0!"/>
    <n v="2025"/>
    <x v="2"/>
    <n v="9"/>
    <s v="Q3"/>
  </r>
  <r>
    <s v="ORD-03473"/>
    <d v="2025-10-02T00:00:00"/>
    <s v="CUST-2510"/>
    <s v="Meera Kumar"/>
    <x v="2"/>
    <x v="2"/>
    <x v="1"/>
    <s v="Madhya Pradesh"/>
    <s v="Indore"/>
    <n v="3"/>
    <n v="2157.66"/>
    <n v="0.1"/>
    <n v="4910.1899999999996"/>
    <x v="2"/>
    <x v="0"/>
    <x v="1"/>
    <n v="0.30000000000000004"/>
    <n v="3.0000000000000006E-2"/>
    <n v="9.0000000000000028E-3"/>
    <n v="-4910.1809999999996"/>
    <n v="-545575.6666666664"/>
    <n v="2025"/>
    <x v="10"/>
    <n v="10"/>
    <s v="Q4"/>
  </r>
  <r>
    <s v="ORD-03474"/>
    <d v="2025-06-14T00:00:00"/>
    <s v="CUST-1568"/>
    <s v="Rahul Kumar"/>
    <x v="4"/>
    <x v="24"/>
    <x v="0"/>
    <s v="Punjab"/>
    <s v="Amritsar"/>
    <n v="2"/>
    <n v="5380.33"/>
    <n v="0.1"/>
    <n v="7149.51"/>
    <x v="0"/>
    <x v="1"/>
    <x v="2"/>
    <n v="0.2"/>
    <n v="2.0000000000000004E-2"/>
    <n v="4.000000000000001E-3"/>
    <n v="-7149.5060000000003"/>
    <n v="-1787376.4999999998"/>
    <n v="2025"/>
    <x v="9"/>
    <n v="6"/>
    <s v="Q2"/>
  </r>
  <r>
    <s v="ORD-03475"/>
    <d v="2025-12-07T00:00:00"/>
    <s v="CUST-1486"/>
    <s v="Priya Verma"/>
    <x v="3"/>
    <x v="16"/>
    <x v="2"/>
    <s v="Gujarat"/>
    <s v="Surat"/>
    <n v="4"/>
    <n v="63683.3"/>
    <n v="0.15"/>
    <n v="179192.93"/>
    <x v="2"/>
    <x v="0"/>
    <x v="0"/>
    <n v="0.6"/>
    <n v="0.09"/>
    <n v="5.3999999999999999E-2"/>
    <n v="-179192.87599999999"/>
    <n v="-3318386.5925925924"/>
    <n v="2025"/>
    <x v="1"/>
    <n v="12"/>
    <s v="Q4"/>
  </r>
  <r>
    <s v="ORD-03476"/>
    <d v="2025-01-08T00:00:00"/>
    <s v="CUST-1555"/>
    <s v="Ananya Kumar"/>
    <x v="2"/>
    <x v="10"/>
    <x v="3"/>
    <s v="Telangana"/>
    <s v="Warangal"/>
    <n v="1"/>
    <n v="3390.68"/>
    <n v="0.15"/>
    <n v="2343.86"/>
    <x v="2"/>
    <x v="0"/>
    <x v="1"/>
    <n v="0.15"/>
    <n v="2.2499999999999999E-2"/>
    <n v="3.375E-3"/>
    <n v="-2343.8566250000003"/>
    <n v="-694476.0370370372"/>
    <n v="2025"/>
    <x v="5"/>
    <n v="1"/>
    <s v="Q1"/>
  </r>
  <r>
    <s v="ORD-03477"/>
    <d v="2025-10-11T00:00:00"/>
    <s v="CUST-2051"/>
    <s v="Arjun Rao"/>
    <x v="2"/>
    <x v="8"/>
    <x v="4"/>
    <s v="Jharkhand"/>
    <s v="Jamshedpur"/>
    <n v="5"/>
    <n v="6588.4"/>
    <n v="0.1"/>
    <n v="18728.439999999999"/>
    <x v="2"/>
    <x v="0"/>
    <x v="1"/>
    <n v="0.5"/>
    <n v="0.05"/>
    <n v="2.5000000000000001E-2"/>
    <n v="-18728.414999999997"/>
    <n v="-749136.59999999986"/>
    <n v="2025"/>
    <x v="10"/>
    <n v="10"/>
    <s v="Q4"/>
  </r>
  <r>
    <s v="ORD-03478"/>
    <d v="2025-01-05T00:00:00"/>
    <s v="CUST-2581"/>
    <s v="Vikram Patel"/>
    <x v="2"/>
    <x v="8"/>
    <x v="0"/>
    <s v="Punjab"/>
    <s v="Amritsar"/>
    <n v="1"/>
    <n v="6434.8"/>
    <n v="0.05"/>
    <n v="3831.74"/>
    <x v="2"/>
    <x v="1"/>
    <x v="1"/>
    <n v="0.05"/>
    <n v="2.5000000000000005E-3"/>
    <n v="1.2500000000000003E-4"/>
    <n v="-3831.7398749999998"/>
    <n v="-30653918.999999993"/>
    <n v="2025"/>
    <x v="5"/>
    <n v="1"/>
    <s v="Q1"/>
  </r>
  <r>
    <s v="ORD-03479"/>
    <d v="2025-05-25T00:00:00"/>
    <s v="CUST-2326"/>
    <s v="Isha Gupta"/>
    <x v="3"/>
    <x v="16"/>
    <x v="0"/>
    <s v="Haryana"/>
    <s v="Gurugram"/>
    <n v="4"/>
    <n v="17613.93"/>
    <n v="0.05"/>
    <n v="43027.57"/>
    <x v="1"/>
    <x v="0"/>
    <x v="1"/>
    <n v="0.2"/>
    <n v="1.0000000000000002E-2"/>
    <n v="2.0000000000000005E-3"/>
    <n v="-43027.567999999999"/>
    <n v="-21513783.999999996"/>
    <n v="2025"/>
    <x v="6"/>
    <n v="5"/>
    <s v="Q2"/>
  </r>
  <r>
    <s v="ORD-03480"/>
    <d v="2025-04-11T00:00:00"/>
    <s v="CUST-1033"/>
    <s v="Isha Reddy"/>
    <x v="2"/>
    <x v="10"/>
    <x v="3"/>
    <s v="Andhra Pradesh"/>
    <s v="Vijayawada"/>
    <n v="2"/>
    <n v="3052.01"/>
    <n v="0.15"/>
    <n v="4496.01"/>
    <x v="4"/>
    <x v="1"/>
    <x v="2"/>
    <n v="0.3"/>
    <n v="4.4999999999999998E-2"/>
    <n v="1.35E-2"/>
    <n v="-4495.9965000000002"/>
    <n v="-333036.77777777781"/>
    <n v="2025"/>
    <x v="0"/>
    <n v="4"/>
    <s v="Q2"/>
  </r>
  <r>
    <s v="ORD-03481"/>
    <d v="2025-06-13T00:00:00"/>
    <s v="CUST-2151"/>
    <s v="Isha Reddy"/>
    <x v="1"/>
    <x v="9"/>
    <x v="2"/>
    <s v="Maharashtra"/>
    <s v="Nagpur"/>
    <n v="2"/>
    <n v="3305.69"/>
    <n v="0"/>
    <n v="5324.48"/>
    <x v="0"/>
    <x v="1"/>
    <x v="1"/>
    <n v="0"/>
    <n v="0"/>
    <n v="0"/>
    <n v="-5324.48"/>
    <e v="#DIV/0!"/>
    <n v="2025"/>
    <x v="9"/>
    <n v="6"/>
    <s v="Q2"/>
  </r>
  <r>
    <s v="ORD-03482"/>
    <d v="2025-05-27T00:00:00"/>
    <s v="CUST-2514"/>
    <s v="Isha Sharma"/>
    <x v="0"/>
    <x v="5"/>
    <x v="2"/>
    <s v="Rajasthan"/>
    <s v="Jaipur"/>
    <n v="3"/>
    <n v="9662.19"/>
    <n v="0.1"/>
    <n v="18985.7"/>
    <x v="1"/>
    <x v="1"/>
    <x v="1"/>
    <n v="0.30000000000000004"/>
    <n v="3.0000000000000006E-2"/>
    <n v="9.0000000000000028E-3"/>
    <n v="-18985.691000000003"/>
    <n v="-2109521.222222222"/>
    <n v="2025"/>
    <x v="6"/>
    <n v="5"/>
    <s v="Q2"/>
  </r>
  <r>
    <s v="ORD-03483"/>
    <d v="2025-03-05T00:00:00"/>
    <s v="CUST-1796"/>
    <s v="Sneha Verma"/>
    <x v="1"/>
    <x v="9"/>
    <x v="0"/>
    <s v="Delhi"/>
    <s v="Delhi"/>
    <n v="2"/>
    <n v="705.8"/>
    <n v="0.05"/>
    <n v="908.42"/>
    <x v="3"/>
    <x v="1"/>
    <x v="0"/>
    <n v="0.1"/>
    <n v="5.000000000000001E-3"/>
    <n v="5.0000000000000012E-4"/>
    <n v="-908.41949999999997"/>
    <n v="-1816838.9999999995"/>
    <n v="2025"/>
    <x v="3"/>
    <n v="3"/>
    <s v="Q1"/>
  </r>
  <r>
    <s v="ORD-03484"/>
    <d v="2025-04-01T00:00:00"/>
    <s v="CUST-1350"/>
    <s v="Rohan Verma"/>
    <x v="0"/>
    <x v="4"/>
    <x v="0"/>
    <s v="Uttar Pradesh"/>
    <s v="Kanpur"/>
    <n v="2"/>
    <n v="17890.98"/>
    <n v="0"/>
    <n v="31002.47"/>
    <x v="4"/>
    <x v="1"/>
    <x v="2"/>
    <n v="0"/>
    <n v="0"/>
    <n v="0"/>
    <n v="-31002.47"/>
    <e v="#DIV/0!"/>
    <n v="2025"/>
    <x v="0"/>
    <n v="4"/>
    <s v="Q2"/>
  </r>
  <r>
    <s v="ORD-03485"/>
    <d v="2025-04-27T00:00:00"/>
    <s v="CUST-1866"/>
    <s v="Kiran Verma"/>
    <x v="4"/>
    <x v="12"/>
    <x v="2"/>
    <s v="Gujarat"/>
    <s v="Surat"/>
    <n v="1"/>
    <n v="6897.56"/>
    <n v="0"/>
    <n v="4714.6400000000003"/>
    <x v="2"/>
    <x v="0"/>
    <x v="2"/>
    <n v="0"/>
    <n v="0"/>
    <n v="0"/>
    <n v="-4714.6400000000003"/>
    <e v="#DIV/0!"/>
    <n v="2025"/>
    <x v="0"/>
    <n v="4"/>
    <s v="Q2"/>
  </r>
  <r>
    <s v="ORD-03486"/>
    <d v="2025-12-20T00:00:00"/>
    <s v="CUST-2105"/>
    <s v="Neha Sharma"/>
    <x v="2"/>
    <x v="8"/>
    <x v="2"/>
    <s v="Gujarat"/>
    <s v="Ahmedabad"/>
    <n v="3"/>
    <n v="3288.78"/>
    <n v="0"/>
    <n v="7511.92"/>
    <x v="2"/>
    <x v="1"/>
    <x v="2"/>
    <n v="0"/>
    <n v="0"/>
    <n v="0"/>
    <n v="-7511.92"/>
    <e v="#DIV/0!"/>
    <n v="2025"/>
    <x v="1"/>
    <n v="12"/>
    <s v="Q4"/>
  </r>
  <r>
    <s v="ORD-03487"/>
    <d v="2025-09-24T00:00:00"/>
    <s v="CUST-1691"/>
    <s v="Meera Kumar"/>
    <x v="2"/>
    <x v="10"/>
    <x v="3"/>
    <s v="Karnataka"/>
    <s v="Mysuru"/>
    <n v="4"/>
    <n v="4479.91"/>
    <n v="0.2"/>
    <n v="9794.52"/>
    <x v="0"/>
    <x v="1"/>
    <x v="1"/>
    <n v="0.8"/>
    <n v="0.16000000000000003"/>
    <n v="0.12800000000000003"/>
    <n v="-9794.3919999999998"/>
    <n v="-76518.687499999985"/>
    <n v="2025"/>
    <x v="2"/>
    <n v="9"/>
    <s v="Q3"/>
  </r>
  <r>
    <s v="ORD-03488"/>
    <d v="2025-11-06T00:00:00"/>
    <s v="CUST-1704"/>
    <s v="Arjun Sharma"/>
    <x v="3"/>
    <x v="16"/>
    <x v="3"/>
    <s v="Karnataka"/>
    <s v="Mysuru"/>
    <n v="1"/>
    <n v="7060.87"/>
    <n v="0.15"/>
    <n v="4855.17"/>
    <x v="3"/>
    <x v="0"/>
    <x v="2"/>
    <n v="0.15"/>
    <n v="2.2499999999999999E-2"/>
    <n v="3.375E-3"/>
    <n v="-4855.1666249999998"/>
    <n v="-1438567.8888888888"/>
    <n v="2025"/>
    <x v="8"/>
    <n v="11"/>
    <s v="Q4"/>
  </r>
  <r>
    <s v="ORD-03489"/>
    <d v="2025-06-22T00:00:00"/>
    <s v="CUST-1547"/>
    <s v="Sneha Reddy"/>
    <x v="3"/>
    <x v="16"/>
    <x v="0"/>
    <s v="Haryana"/>
    <s v="Gurugram"/>
    <n v="2"/>
    <n v="32951.660000000003"/>
    <n v="0.05"/>
    <n v="41625.06"/>
    <x v="1"/>
    <x v="1"/>
    <x v="2"/>
    <n v="0.1"/>
    <n v="5.000000000000001E-3"/>
    <n v="5.0000000000000012E-4"/>
    <n v="-41625.059499999996"/>
    <n v="-83250118.99999997"/>
    <n v="2025"/>
    <x v="9"/>
    <n v="6"/>
    <s v="Q2"/>
  </r>
  <r>
    <s v="ORD-03490"/>
    <d v="2025-02-16T00:00:00"/>
    <s v="CUST-1420"/>
    <s v="Rahul Gupta"/>
    <x v="2"/>
    <x v="10"/>
    <x v="0"/>
    <s v="Haryana"/>
    <s v="Gurugram"/>
    <n v="3"/>
    <n v="6543.49"/>
    <n v="0.1"/>
    <n v="13688.96"/>
    <x v="0"/>
    <x v="0"/>
    <x v="2"/>
    <n v="0.30000000000000004"/>
    <n v="3.0000000000000006E-2"/>
    <n v="9.0000000000000028E-3"/>
    <n v="-13688.950999999999"/>
    <n v="-1520994.555555555"/>
    <n v="2025"/>
    <x v="11"/>
    <n v="2"/>
    <s v="Q1"/>
  </r>
  <r>
    <s v="ORD-03491"/>
    <d v="2025-05-20T00:00:00"/>
    <s v="CUST-1262"/>
    <s v="Arjun Gupta"/>
    <x v="0"/>
    <x v="0"/>
    <x v="0"/>
    <s v="Uttar Pradesh"/>
    <s v="Noida"/>
    <n v="2"/>
    <n v="16211.2"/>
    <n v="0.1"/>
    <n v="23020.32"/>
    <x v="0"/>
    <x v="1"/>
    <x v="2"/>
    <n v="0.2"/>
    <n v="2.0000000000000004E-2"/>
    <n v="4.000000000000001E-3"/>
    <n v="-23020.315999999999"/>
    <n v="-5755078.9999999981"/>
    <n v="2025"/>
    <x v="6"/>
    <n v="5"/>
    <s v="Q2"/>
  </r>
  <r>
    <s v="ORD-03492"/>
    <d v="2025-09-03T00:00:00"/>
    <s v="CUST-1493"/>
    <s v="Neha Sharma"/>
    <x v="0"/>
    <x v="6"/>
    <x v="4"/>
    <s v="Jharkhand"/>
    <s v="Jamshedpur"/>
    <n v="3"/>
    <n v="6536.69"/>
    <n v="0.1"/>
    <n v="15365.78"/>
    <x v="1"/>
    <x v="0"/>
    <x v="1"/>
    <n v="0.30000000000000004"/>
    <n v="3.0000000000000006E-2"/>
    <n v="9.0000000000000028E-3"/>
    <n v="-15365.771000000001"/>
    <n v="-1707307.8888888885"/>
    <n v="2025"/>
    <x v="2"/>
    <n v="9"/>
    <s v="Q3"/>
  </r>
  <r>
    <s v="ORD-03493"/>
    <d v="2025-05-29T00:00:00"/>
    <s v="CUST-1733"/>
    <s v="Meera Sharma"/>
    <x v="3"/>
    <x v="3"/>
    <x v="1"/>
    <s v="Chhattisgarh"/>
    <s v="Raipur"/>
    <n v="3"/>
    <n v="35241.86"/>
    <n v="0.15"/>
    <n v="69804.600000000006"/>
    <x v="2"/>
    <x v="1"/>
    <x v="2"/>
    <n v="0.44999999999999996"/>
    <n v="6.7499999999999991E-2"/>
    <n v="3.0374999999999992E-2"/>
    <n v="-69804.569625000004"/>
    <n v="-2298092.8271604944"/>
    <n v="2025"/>
    <x v="6"/>
    <n v="5"/>
    <s v="Q2"/>
  </r>
  <r>
    <s v="ORD-03494"/>
    <d v="2025-09-03T00:00:00"/>
    <s v="CUST-2210"/>
    <s v="Rahul Patel"/>
    <x v="1"/>
    <x v="7"/>
    <x v="0"/>
    <s v="Delhi"/>
    <s v="Delhi"/>
    <n v="3"/>
    <n v="3562.57"/>
    <n v="0"/>
    <n v="7974.23"/>
    <x v="1"/>
    <x v="0"/>
    <x v="1"/>
    <n v="0"/>
    <n v="0"/>
    <n v="0"/>
    <n v="-7974.23"/>
    <e v="#DIV/0!"/>
    <n v="2025"/>
    <x v="2"/>
    <n v="9"/>
    <s v="Q3"/>
  </r>
  <r>
    <s v="ORD-03495"/>
    <d v="2025-01-05T00:00:00"/>
    <s v="CUST-2152"/>
    <s v="Arjun Rao"/>
    <x v="1"/>
    <x v="9"/>
    <x v="2"/>
    <s v="Gujarat"/>
    <s v="Surat"/>
    <n v="2"/>
    <n v="1865.04"/>
    <n v="0.05"/>
    <n v="2558.86"/>
    <x v="4"/>
    <x v="0"/>
    <x v="0"/>
    <n v="0.1"/>
    <n v="5.000000000000001E-3"/>
    <n v="5.0000000000000012E-4"/>
    <n v="-2558.8595"/>
    <n v="-5117718.9999999991"/>
    <n v="2025"/>
    <x v="5"/>
    <n v="1"/>
    <s v="Q1"/>
  </r>
  <r>
    <s v="ORD-03496"/>
    <d v="2025-07-03T00:00:00"/>
    <s v="CUST-1270"/>
    <s v="Neha Verma"/>
    <x v="3"/>
    <x v="3"/>
    <x v="4"/>
    <s v="Odisha"/>
    <s v="Cuttack"/>
    <n v="4"/>
    <n v="5619.83"/>
    <n v="0.1"/>
    <n v="13100.07"/>
    <x v="0"/>
    <x v="1"/>
    <x v="0"/>
    <n v="0.4"/>
    <n v="4.0000000000000008E-2"/>
    <n v="1.6000000000000004E-2"/>
    <n v="-13100.054"/>
    <n v="-818753.37499999977"/>
    <n v="2025"/>
    <x v="4"/>
    <n v="7"/>
    <s v="Q3"/>
  </r>
  <r>
    <s v="ORD-03497"/>
    <d v="2025-01-20T00:00:00"/>
    <s v="CUST-1201"/>
    <s v="Aarav Patel"/>
    <x v="2"/>
    <x v="10"/>
    <x v="1"/>
    <s v="Chhattisgarh"/>
    <s v="Bilaspur"/>
    <n v="3"/>
    <n v="3735.91"/>
    <n v="0.2"/>
    <n v="7242.11"/>
    <x v="0"/>
    <x v="0"/>
    <x v="1"/>
    <n v="0.60000000000000009"/>
    <n v="0.12000000000000002"/>
    <n v="7.2000000000000022E-2"/>
    <n v="-7242.0379999999996"/>
    <n v="-100583.86111111108"/>
    <n v="2025"/>
    <x v="5"/>
    <n v="1"/>
    <s v="Q1"/>
  </r>
  <r>
    <s v="ORD-03498"/>
    <d v="2025-02-15T00:00:00"/>
    <s v="CUST-1824"/>
    <s v="Aarav Gupta"/>
    <x v="1"/>
    <x v="9"/>
    <x v="2"/>
    <s v="Goa"/>
    <s v="Panaji"/>
    <n v="3"/>
    <n v="3107.77"/>
    <n v="0.1"/>
    <n v="5741.68"/>
    <x v="1"/>
    <x v="1"/>
    <x v="1"/>
    <n v="0.30000000000000004"/>
    <n v="3.0000000000000006E-2"/>
    <n v="9.0000000000000028E-3"/>
    <n v="-5741.6710000000003"/>
    <n v="-637963.44444444426"/>
    <n v="2025"/>
    <x v="11"/>
    <n v="2"/>
    <s v="Q1"/>
  </r>
  <r>
    <s v="ORD-03499"/>
    <d v="2025-01-12T00:00:00"/>
    <s v="CUST-2254"/>
    <s v="Neha Gupta"/>
    <x v="2"/>
    <x v="10"/>
    <x v="2"/>
    <s v="Rajasthan"/>
    <s v="Udaipur"/>
    <n v="1"/>
    <n v="438.55"/>
    <n v="0.15"/>
    <n v="261.41000000000003"/>
    <x v="0"/>
    <x v="0"/>
    <x v="2"/>
    <n v="0.15"/>
    <n v="2.2499999999999999E-2"/>
    <n v="3.375E-3"/>
    <n v="-261.40662500000002"/>
    <n v="-77453.814814814818"/>
    <n v="2025"/>
    <x v="5"/>
    <n v="1"/>
    <s v="Q1"/>
  </r>
  <r>
    <s v="ORD-03500"/>
    <d v="2025-03-11T00:00:00"/>
    <s v="CUST-1921"/>
    <s v="Sneha Verma"/>
    <x v="0"/>
    <x v="6"/>
    <x v="4"/>
    <s v="Odisha"/>
    <s v="Bhubaneswar"/>
    <n v="1"/>
    <n v="2353.4499999999998"/>
    <n v="0.15"/>
    <n v="1246.43"/>
    <x v="4"/>
    <x v="1"/>
    <x v="1"/>
    <n v="0.15"/>
    <n v="2.2499999999999999E-2"/>
    <n v="3.375E-3"/>
    <n v="-1246.4266250000001"/>
    <n v="-369311.59259259264"/>
    <n v="2025"/>
    <x v="3"/>
    <n v="3"/>
    <s v="Q1"/>
  </r>
  <r>
    <s v="ORD-03501"/>
    <d v="2025-01-17T00:00:00"/>
    <s v="CUST-2172"/>
    <s v="Isha Sharma"/>
    <x v="2"/>
    <x v="20"/>
    <x v="2"/>
    <s v="Gujarat"/>
    <s v="Surat"/>
    <n v="2"/>
    <n v="1768.12"/>
    <n v="0.1"/>
    <n v="2518.54"/>
    <x v="0"/>
    <x v="2"/>
    <x v="0"/>
    <n v="0.2"/>
    <n v="2.0000000000000004E-2"/>
    <n v="4.000000000000001E-3"/>
    <n v="-2518.5360000000001"/>
    <n v="-629633.99999999988"/>
    <n v="2025"/>
    <x v="5"/>
    <n v="1"/>
    <s v="Q1"/>
  </r>
  <r>
    <s v="ORD-03502"/>
    <d v="2025-05-27T00:00:00"/>
    <s v="CUST-2515"/>
    <s v="Priya Gupta"/>
    <x v="3"/>
    <x v="14"/>
    <x v="3"/>
    <s v="Karnataka"/>
    <s v="Mysuru"/>
    <n v="2"/>
    <n v="23601.32"/>
    <n v="0.15"/>
    <n v="32792.07"/>
    <x v="1"/>
    <x v="1"/>
    <x v="0"/>
    <n v="0.3"/>
    <n v="4.4999999999999998E-2"/>
    <n v="1.35E-2"/>
    <n v="-32792.056499999999"/>
    <n v="-2429041.222222222"/>
    <n v="2025"/>
    <x v="6"/>
    <n v="5"/>
    <s v="Q2"/>
  </r>
  <r>
    <s v="ORD-03503"/>
    <d v="2025-06-03T00:00:00"/>
    <s v="CUST-1214"/>
    <s v="Rohan Singh"/>
    <x v="0"/>
    <x v="11"/>
    <x v="0"/>
    <s v="Haryana"/>
    <s v="Gurugram"/>
    <n v="1"/>
    <n v="10060.19"/>
    <n v="0.05"/>
    <n v="6159.92"/>
    <x v="1"/>
    <x v="0"/>
    <x v="1"/>
    <n v="0.05"/>
    <n v="2.5000000000000005E-3"/>
    <n v="1.2500000000000003E-4"/>
    <n v="-6159.9198750000005"/>
    <n v="-49279358.999999993"/>
    <n v="2025"/>
    <x v="9"/>
    <n v="6"/>
    <s v="Q2"/>
  </r>
  <r>
    <s v="ORD-03504"/>
    <d v="2025-10-31T00:00:00"/>
    <s v="CUST-1914"/>
    <s v="Arjun Nair"/>
    <x v="3"/>
    <x v="13"/>
    <x v="1"/>
    <s v="Chhattisgarh"/>
    <s v="Bilaspur"/>
    <n v="1"/>
    <n v="20159.03"/>
    <n v="0.05"/>
    <n v="12555.99"/>
    <x v="0"/>
    <x v="1"/>
    <x v="0"/>
    <n v="0.05"/>
    <n v="2.5000000000000005E-3"/>
    <n v="1.2500000000000003E-4"/>
    <n v="-12555.989874999999"/>
    <n v="-100447918.99999997"/>
    <n v="2025"/>
    <x v="10"/>
    <n v="10"/>
    <s v="Q4"/>
  </r>
  <r>
    <s v="ORD-03505"/>
    <d v="2025-04-18T00:00:00"/>
    <s v="CUST-1142"/>
    <s v="Ananya Nair"/>
    <x v="2"/>
    <x v="23"/>
    <x v="2"/>
    <s v="Rajasthan"/>
    <s v="Jaipur"/>
    <n v="1"/>
    <n v="2222.81"/>
    <n v="0.1"/>
    <n v="1668.38"/>
    <x v="4"/>
    <x v="1"/>
    <x v="2"/>
    <n v="0.1"/>
    <n v="1.0000000000000002E-2"/>
    <n v="1.0000000000000002E-3"/>
    <n v="-1668.3790000000001"/>
    <n v="-1668378.9999999998"/>
    <n v="2025"/>
    <x v="0"/>
    <n v="4"/>
    <s v="Q2"/>
  </r>
  <r>
    <s v="ORD-03506"/>
    <d v="2025-08-24T00:00:00"/>
    <s v="CUST-2562"/>
    <s v="Arjun Reddy"/>
    <x v="3"/>
    <x v="13"/>
    <x v="0"/>
    <s v="Uttar Pradesh"/>
    <s v="Lucknow"/>
    <n v="3"/>
    <n v="56703.68"/>
    <n v="0"/>
    <n v="137965.01999999999"/>
    <x v="2"/>
    <x v="1"/>
    <x v="2"/>
    <n v="0"/>
    <n v="0"/>
    <n v="0"/>
    <n v="-137965.01999999999"/>
    <e v="#DIV/0!"/>
    <n v="2025"/>
    <x v="7"/>
    <n v="8"/>
    <s v="Q3"/>
  </r>
  <r>
    <s v="ORD-03507"/>
    <d v="2025-11-04T00:00:00"/>
    <s v="CUST-1744"/>
    <s v="Meera Verma"/>
    <x v="4"/>
    <x v="12"/>
    <x v="2"/>
    <s v="Goa"/>
    <s v="Margao"/>
    <n v="3"/>
    <n v="1732.93"/>
    <n v="0.05"/>
    <n v="3221.02"/>
    <x v="0"/>
    <x v="1"/>
    <x v="2"/>
    <n v="0.15000000000000002"/>
    <n v="7.5000000000000015E-3"/>
    <n v="1.1250000000000003E-3"/>
    <n v="-3221.0188750000002"/>
    <n v="-2863127.8888888881"/>
    <n v="2025"/>
    <x v="8"/>
    <n v="11"/>
    <s v="Q4"/>
  </r>
  <r>
    <s v="ORD-03508"/>
    <d v="2025-12-18T00:00:00"/>
    <s v="CUST-2373"/>
    <s v="Ananya Kumar"/>
    <x v="0"/>
    <x v="0"/>
    <x v="3"/>
    <s v="Andhra Pradesh"/>
    <s v="Visakhapatnam"/>
    <n v="4"/>
    <n v="9271.4599999999991"/>
    <n v="0.1"/>
    <n v="24362.32"/>
    <x v="1"/>
    <x v="1"/>
    <x v="1"/>
    <n v="0.4"/>
    <n v="4.0000000000000008E-2"/>
    <n v="1.6000000000000004E-2"/>
    <n v="-24362.304"/>
    <n v="-1522643.9999999995"/>
    <n v="2025"/>
    <x v="1"/>
    <n v="12"/>
    <s v="Q4"/>
  </r>
  <r>
    <s v="ORD-03509"/>
    <d v="2025-03-11T00:00:00"/>
    <s v="CUST-1232"/>
    <s v="Vikram Rao"/>
    <x v="3"/>
    <x v="18"/>
    <x v="3"/>
    <s v="Andhra Pradesh"/>
    <s v="Visakhapatnam"/>
    <n v="1"/>
    <n v="62004.37"/>
    <n v="0.05"/>
    <n v="41295.15"/>
    <x v="0"/>
    <x v="2"/>
    <x v="2"/>
    <n v="0.05"/>
    <n v="2.5000000000000005E-3"/>
    <n v="1.2500000000000003E-4"/>
    <n v="-41295.149875000003"/>
    <n v="-330361198.99999994"/>
    <n v="2025"/>
    <x v="3"/>
    <n v="3"/>
    <s v="Q1"/>
  </r>
  <r>
    <s v="ORD-03510"/>
    <d v="2025-07-02T00:00:00"/>
    <s v="CUST-1443"/>
    <s v="Aarav Verma"/>
    <x v="0"/>
    <x v="4"/>
    <x v="4"/>
    <s v="Odisha"/>
    <s v="Cuttack"/>
    <n v="1"/>
    <n v="11512.73"/>
    <n v="0.15"/>
    <n v="6484.17"/>
    <x v="2"/>
    <x v="1"/>
    <x v="2"/>
    <n v="0.15"/>
    <n v="2.2499999999999999E-2"/>
    <n v="3.375E-3"/>
    <n v="-6484.1666249999998"/>
    <n v="-1921234.5555555555"/>
    <n v="2025"/>
    <x v="4"/>
    <n v="7"/>
    <s v="Q3"/>
  </r>
  <r>
    <s v="ORD-03511"/>
    <d v="2025-09-07T00:00:00"/>
    <s v="CUST-1313"/>
    <s v="Rahul Rao"/>
    <x v="3"/>
    <x v="14"/>
    <x v="4"/>
    <s v="Bihar"/>
    <s v="Gaya"/>
    <n v="1"/>
    <n v="47042.55"/>
    <n v="0.2"/>
    <n v="27622.400000000001"/>
    <x v="1"/>
    <x v="1"/>
    <x v="1"/>
    <n v="0.2"/>
    <n v="4.0000000000000008E-2"/>
    <n v="8.0000000000000019E-3"/>
    <n v="-27622.392"/>
    <n v="-3452798.9999999991"/>
    <n v="2025"/>
    <x v="2"/>
    <n v="9"/>
    <s v="Q3"/>
  </r>
  <r>
    <s v="ORD-03512"/>
    <d v="2025-08-16T00:00:00"/>
    <s v="CUST-1201"/>
    <s v="Aarav Singh"/>
    <x v="2"/>
    <x v="23"/>
    <x v="4"/>
    <s v="Odisha"/>
    <s v="Bhubaneswar"/>
    <n v="1"/>
    <n v="3246.16"/>
    <n v="0.05"/>
    <n v="2595.09"/>
    <x v="4"/>
    <x v="0"/>
    <x v="2"/>
    <n v="0.05"/>
    <n v="2.5000000000000005E-3"/>
    <n v="1.2500000000000003E-4"/>
    <n v="-2595.0898750000001"/>
    <n v="-20760718.999999996"/>
    <n v="2025"/>
    <x v="7"/>
    <n v="8"/>
    <s v="Q3"/>
  </r>
  <r>
    <s v="ORD-03513"/>
    <d v="2025-04-12T00:00:00"/>
    <s v="CUST-2292"/>
    <s v="Arjun Nair"/>
    <x v="0"/>
    <x v="11"/>
    <x v="3"/>
    <s v="Telangana"/>
    <s v="Warangal"/>
    <n v="2"/>
    <n v="1044.83"/>
    <n v="0.05"/>
    <n v="1652.12"/>
    <x v="2"/>
    <x v="0"/>
    <x v="1"/>
    <n v="0.1"/>
    <n v="5.000000000000001E-3"/>
    <n v="5.0000000000000012E-4"/>
    <n v="-1652.1194999999998"/>
    <n v="-3304238.9999999986"/>
    <n v="2025"/>
    <x v="0"/>
    <n v="4"/>
    <s v="Q2"/>
  </r>
  <r>
    <s v="ORD-03514"/>
    <d v="2025-03-16T00:00:00"/>
    <s v="CUST-1003"/>
    <s v="Meera Sharma"/>
    <x v="3"/>
    <x v="3"/>
    <x v="1"/>
    <s v="Chhattisgarh"/>
    <s v="Bilaspur"/>
    <n v="1"/>
    <n v="42529.279999999999"/>
    <n v="0.1"/>
    <n v="29564.25"/>
    <x v="4"/>
    <x v="1"/>
    <x v="2"/>
    <n v="0.1"/>
    <n v="1.0000000000000002E-2"/>
    <n v="1.0000000000000002E-3"/>
    <n v="-29564.249"/>
    <n v="-29564248.999999993"/>
    <n v="2025"/>
    <x v="3"/>
    <n v="3"/>
    <s v="Q1"/>
  </r>
  <r>
    <s v="ORD-03515"/>
    <d v="2025-08-04T00:00:00"/>
    <s v="CUST-1353"/>
    <s v="Priya Rao"/>
    <x v="3"/>
    <x v="16"/>
    <x v="1"/>
    <s v="Chhattisgarh"/>
    <s v="Bilaspur"/>
    <n v="1"/>
    <n v="41627.19"/>
    <n v="0.05"/>
    <n v="30272.97"/>
    <x v="4"/>
    <x v="1"/>
    <x v="2"/>
    <n v="0.05"/>
    <n v="2.5000000000000005E-3"/>
    <n v="1.2500000000000003E-4"/>
    <n v="-30272.969875000003"/>
    <n v="-242183758.99999997"/>
    <n v="2025"/>
    <x v="7"/>
    <n v="8"/>
    <s v="Q3"/>
  </r>
  <r>
    <s v="ORD-03516"/>
    <d v="2025-07-22T00:00:00"/>
    <s v="CUST-2167"/>
    <s v="Kiran Nair"/>
    <x v="0"/>
    <x v="6"/>
    <x v="0"/>
    <s v="Uttar Pradesh"/>
    <s v="Lucknow"/>
    <n v="1"/>
    <n v="2610.4"/>
    <n v="0"/>
    <n v="2062.7600000000002"/>
    <x v="0"/>
    <x v="1"/>
    <x v="0"/>
    <n v="0"/>
    <n v="0"/>
    <n v="0"/>
    <n v="-2062.7600000000002"/>
    <e v="#DIV/0!"/>
    <n v="2025"/>
    <x v="4"/>
    <n v="7"/>
    <s v="Q3"/>
  </r>
  <r>
    <s v="ORD-03517"/>
    <d v="2025-07-11T00:00:00"/>
    <s v="CUST-1137"/>
    <s v="Sneha Gupta"/>
    <x v="3"/>
    <x v="14"/>
    <x v="3"/>
    <s v="Andhra Pradesh"/>
    <s v="Vijayawada"/>
    <n v="1"/>
    <n v="30847.14"/>
    <n v="0.1"/>
    <n v="24252.79"/>
    <x v="1"/>
    <x v="1"/>
    <x v="1"/>
    <n v="0.1"/>
    <n v="1.0000000000000002E-2"/>
    <n v="1.0000000000000002E-3"/>
    <n v="-24252.789000000001"/>
    <n v="-24252788.999999996"/>
    <n v="2025"/>
    <x v="4"/>
    <n v="7"/>
    <s v="Q3"/>
  </r>
  <r>
    <s v="ORD-03518"/>
    <d v="2025-09-06T00:00:00"/>
    <s v="CUST-1049"/>
    <s v="Arjun Sharma"/>
    <x v="1"/>
    <x v="21"/>
    <x v="0"/>
    <s v="Punjab"/>
    <s v="Amritsar"/>
    <n v="1"/>
    <n v="4597.8100000000004"/>
    <n v="0.1"/>
    <n v="3451.36"/>
    <x v="0"/>
    <x v="2"/>
    <x v="2"/>
    <n v="0.1"/>
    <n v="1.0000000000000002E-2"/>
    <n v="1.0000000000000002E-3"/>
    <n v="-3451.3589999999999"/>
    <n v="-3451358.9999999991"/>
    <n v="2025"/>
    <x v="2"/>
    <n v="9"/>
    <s v="Q3"/>
  </r>
  <r>
    <s v="ORD-03519"/>
    <d v="2025-08-30T00:00:00"/>
    <s v="CUST-2196"/>
    <s v="Rohan Gupta"/>
    <x v="2"/>
    <x v="2"/>
    <x v="2"/>
    <s v="Goa"/>
    <s v="Margao"/>
    <n v="2"/>
    <n v="1753.56"/>
    <n v="0"/>
    <n v="2368.91"/>
    <x v="0"/>
    <x v="1"/>
    <x v="0"/>
    <n v="0"/>
    <n v="0"/>
    <n v="0"/>
    <n v="-2368.91"/>
    <e v="#DIV/0!"/>
    <n v="2025"/>
    <x v="7"/>
    <n v="8"/>
    <s v="Q3"/>
  </r>
  <r>
    <s v="ORD-03520"/>
    <d v="2025-06-28T00:00:00"/>
    <s v="CUST-2180"/>
    <s v="Rohan Patel"/>
    <x v="2"/>
    <x v="10"/>
    <x v="1"/>
    <s v="Madhya Pradesh"/>
    <s v="Bhopal"/>
    <n v="1"/>
    <n v="3443.25"/>
    <n v="0.15"/>
    <n v="2169.8200000000002"/>
    <x v="0"/>
    <x v="2"/>
    <x v="1"/>
    <n v="0.15"/>
    <n v="2.2499999999999999E-2"/>
    <n v="3.375E-3"/>
    <n v="-2169.8166250000004"/>
    <n v="-642908.62962962978"/>
    <n v="2025"/>
    <x v="9"/>
    <n v="6"/>
    <s v="Q2"/>
  </r>
  <r>
    <s v="ORD-03521"/>
    <d v="2025-08-07T00:00:00"/>
    <s v="CUST-2021"/>
    <s v="Neha Joshi"/>
    <x v="2"/>
    <x v="10"/>
    <x v="4"/>
    <s v="Odisha"/>
    <s v="Cuttack"/>
    <n v="2"/>
    <n v="3443.28"/>
    <n v="0.1"/>
    <n v="5045.62"/>
    <x v="1"/>
    <x v="0"/>
    <x v="2"/>
    <n v="0.2"/>
    <n v="2.0000000000000004E-2"/>
    <n v="4.000000000000001E-3"/>
    <n v="-5045.616"/>
    <n v="-1261403.9999999998"/>
    <n v="2025"/>
    <x v="7"/>
    <n v="8"/>
    <s v="Q3"/>
  </r>
  <r>
    <s v="ORD-03522"/>
    <d v="2025-03-23T00:00:00"/>
    <s v="CUST-1815"/>
    <s v="Kiran Verma"/>
    <x v="2"/>
    <x v="10"/>
    <x v="2"/>
    <s v="Gujarat"/>
    <s v="Ahmedabad"/>
    <n v="1"/>
    <n v="5751.03"/>
    <n v="0"/>
    <n v="4833.8500000000004"/>
    <x v="4"/>
    <x v="1"/>
    <x v="1"/>
    <n v="0"/>
    <n v="0"/>
    <n v="0"/>
    <n v="-4833.8500000000004"/>
    <e v="#DIV/0!"/>
    <n v="2025"/>
    <x v="3"/>
    <n v="3"/>
    <s v="Q1"/>
  </r>
  <r>
    <s v="ORD-03523"/>
    <d v="2025-04-02T00:00:00"/>
    <s v="CUST-2045"/>
    <s v="Arjun Nair"/>
    <x v="4"/>
    <x v="19"/>
    <x v="2"/>
    <s v="Maharashtra"/>
    <s v="Pune"/>
    <n v="2"/>
    <n v="7508.89"/>
    <n v="0.1"/>
    <n v="8677.01"/>
    <x v="1"/>
    <x v="1"/>
    <x v="2"/>
    <n v="0.2"/>
    <n v="2.0000000000000004E-2"/>
    <n v="4.000000000000001E-3"/>
    <n v="-8677.0059999999994"/>
    <n v="-2169251.4999999995"/>
    <n v="2025"/>
    <x v="0"/>
    <n v="4"/>
    <s v="Q2"/>
  </r>
  <r>
    <s v="ORD-03524"/>
    <d v="2025-06-24T00:00:00"/>
    <s v="CUST-1050"/>
    <s v="Neha Rao"/>
    <x v="3"/>
    <x v="3"/>
    <x v="3"/>
    <s v="Karnataka"/>
    <s v="Bengaluru"/>
    <n v="5"/>
    <n v="49713.61"/>
    <n v="0"/>
    <n v="198955.51"/>
    <x v="2"/>
    <x v="1"/>
    <x v="1"/>
    <n v="0"/>
    <n v="0"/>
    <n v="0"/>
    <n v="-198955.51"/>
    <e v="#DIV/0!"/>
    <n v="2025"/>
    <x v="9"/>
    <n v="6"/>
    <s v="Q2"/>
  </r>
  <r>
    <s v="ORD-03525"/>
    <d v="2025-08-27T00:00:00"/>
    <s v="CUST-1175"/>
    <s v="Aarav Singh"/>
    <x v="3"/>
    <x v="13"/>
    <x v="3"/>
    <s v="Andhra Pradesh"/>
    <s v="Vijayawada"/>
    <n v="2"/>
    <n v="24706.34"/>
    <n v="0.05"/>
    <n v="30969.919999999998"/>
    <x v="0"/>
    <x v="1"/>
    <x v="1"/>
    <n v="0.1"/>
    <n v="5.000000000000001E-3"/>
    <n v="5.0000000000000012E-4"/>
    <n v="-30969.9195"/>
    <n v="-61939838.999999985"/>
    <n v="2025"/>
    <x v="7"/>
    <n v="8"/>
    <s v="Q3"/>
  </r>
  <r>
    <s v="ORD-03526"/>
    <d v="2025-09-17T00:00:00"/>
    <s v="CUST-1626"/>
    <s v="Vikram Gupta"/>
    <x v="3"/>
    <x v="18"/>
    <x v="3"/>
    <s v="Andhra Pradesh"/>
    <s v="Visakhapatnam"/>
    <n v="2"/>
    <n v="6074.34"/>
    <n v="0.15"/>
    <n v="6686.89"/>
    <x v="1"/>
    <x v="1"/>
    <x v="2"/>
    <n v="0.3"/>
    <n v="4.4999999999999998E-2"/>
    <n v="1.35E-2"/>
    <n v="-6686.8765000000003"/>
    <n v="-495324.18518518523"/>
    <n v="2025"/>
    <x v="2"/>
    <n v="9"/>
    <s v="Q3"/>
  </r>
  <r>
    <s v="ORD-03527"/>
    <d v="2025-12-31T00:00:00"/>
    <s v="CUST-2285"/>
    <s v="Ananya Gupta"/>
    <x v="3"/>
    <x v="3"/>
    <x v="3"/>
    <s v="Telangana"/>
    <s v="Warangal"/>
    <n v="4"/>
    <n v="23692.17"/>
    <n v="0.15"/>
    <n v="67609.81"/>
    <x v="1"/>
    <x v="2"/>
    <x v="1"/>
    <n v="0.6"/>
    <n v="0.09"/>
    <n v="5.3999999999999999E-2"/>
    <n v="-67609.755999999994"/>
    <n v="-1252032.5185185184"/>
    <n v="2025"/>
    <x v="1"/>
    <n v="12"/>
    <s v="Q4"/>
  </r>
  <r>
    <s v="ORD-03528"/>
    <d v="2025-06-12T00:00:00"/>
    <s v="CUST-1775"/>
    <s v="Rohan Verma"/>
    <x v="3"/>
    <x v="18"/>
    <x v="4"/>
    <s v="West Bengal"/>
    <s v="Kolkata"/>
    <n v="1"/>
    <n v="44666.74"/>
    <n v="0.05"/>
    <n v="34987.19"/>
    <x v="2"/>
    <x v="1"/>
    <x v="2"/>
    <n v="0.05"/>
    <n v="2.5000000000000005E-3"/>
    <n v="1.2500000000000003E-4"/>
    <n v="-34987.189875000004"/>
    <n v="-279897518.99999994"/>
    <n v="2025"/>
    <x v="9"/>
    <n v="6"/>
    <s v="Q2"/>
  </r>
  <r>
    <s v="ORD-03529"/>
    <d v="2025-02-17T00:00:00"/>
    <s v="CUST-2446"/>
    <s v="Rahul Verma"/>
    <x v="2"/>
    <x v="23"/>
    <x v="0"/>
    <s v="Punjab"/>
    <s v="Amritsar"/>
    <n v="1"/>
    <n v="5038.13"/>
    <n v="0.15"/>
    <n v="3486.37"/>
    <x v="3"/>
    <x v="1"/>
    <x v="0"/>
    <n v="0.15"/>
    <n v="2.2499999999999999E-2"/>
    <n v="3.375E-3"/>
    <n v="-3486.3666250000001"/>
    <n v="-1032997.5185185185"/>
    <n v="2025"/>
    <x v="11"/>
    <n v="2"/>
    <s v="Q1"/>
  </r>
  <r>
    <s v="ORD-03530"/>
    <d v="2025-11-25T00:00:00"/>
    <s v="CUST-1805"/>
    <s v="Neha Nair"/>
    <x v="0"/>
    <x v="6"/>
    <x v="0"/>
    <s v="Punjab"/>
    <s v="Ludhiana"/>
    <n v="1"/>
    <n v="17394.5"/>
    <n v="0"/>
    <n v="10894.03"/>
    <x v="1"/>
    <x v="1"/>
    <x v="1"/>
    <n v="0"/>
    <n v="0"/>
    <n v="0"/>
    <n v="-10894.03"/>
    <e v="#DIV/0!"/>
    <n v="2025"/>
    <x v="8"/>
    <n v="11"/>
    <s v="Q4"/>
  </r>
  <r>
    <s v="ORD-03531"/>
    <d v="2025-11-24T00:00:00"/>
    <s v="CUST-2363"/>
    <s v="Sneha Kumar"/>
    <x v="4"/>
    <x v="12"/>
    <x v="0"/>
    <s v="Punjab"/>
    <s v="Amritsar"/>
    <n v="1"/>
    <n v="4355.95"/>
    <n v="0"/>
    <n v="2991.59"/>
    <x v="1"/>
    <x v="1"/>
    <x v="0"/>
    <n v="0"/>
    <n v="0"/>
    <n v="0"/>
    <n v="-2991.59"/>
    <e v="#DIV/0!"/>
    <n v="2025"/>
    <x v="8"/>
    <n v="11"/>
    <s v="Q4"/>
  </r>
  <r>
    <s v="ORD-03532"/>
    <d v="2025-04-26T00:00:00"/>
    <s v="CUST-2513"/>
    <s v="Arjun Patel"/>
    <x v="3"/>
    <x v="16"/>
    <x v="4"/>
    <s v="Jharkhand"/>
    <s v="Ranchi"/>
    <n v="2"/>
    <n v="41659.660000000003"/>
    <n v="0"/>
    <n v="60997.120000000003"/>
    <x v="3"/>
    <x v="0"/>
    <x v="1"/>
    <n v="0"/>
    <n v="0"/>
    <n v="0"/>
    <n v="-60997.120000000003"/>
    <e v="#DIV/0!"/>
    <n v="2025"/>
    <x v="0"/>
    <n v="4"/>
    <s v="Q2"/>
  </r>
  <r>
    <s v="ORD-03533"/>
    <d v="2025-12-03T00:00:00"/>
    <s v="CUST-1416"/>
    <s v="Sneha Gupta"/>
    <x v="0"/>
    <x v="5"/>
    <x v="1"/>
    <s v="Madhya Pradesh"/>
    <s v="Bhopal"/>
    <n v="1"/>
    <n v="10028"/>
    <n v="0"/>
    <n v="8511.8799999999992"/>
    <x v="1"/>
    <x v="1"/>
    <x v="2"/>
    <n v="0"/>
    <n v="0"/>
    <n v="0"/>
    <n v="-8511.8799999999992"/>
    <e v="#DIV/0!"/>
    <n v="2025"/>
    <x v="1"/>
    <n v="12"/>
    <s v="Q4"/>
  </r>
  <r>
    <s v="ORD-03534"/>
    <d v="2025-12-03T00:00:00"/>
    <s v="CUST-2464"/>
    <s v="Neha Nair"/>
    <x v="4"/>
    <x v="12"/>
    <x v="1"/>
    <s v="Chhattisgarh"/>
    <s v="Raipur"/>
    <n v="3"/>
    <n v="1780.26"/>
    <n v="0.05"/>
    <n v="3835.87"/>
    <x v="1"/>
    <x v="2"/>
    <x v="2"/>
    <n v="0.15000000000000002"/>
    <n v="7.5000000000000015E-3"/>
    <n v="1.1250000000000003E-3"/>
    <n v="-3835.8688750000001"/>
    <n v="-3409661.2222222211"/>
    <n v="2025"/>
    <x v="1"/>
    <n v="12"/>
    <s v="Q4"/>
  </r>
  <r>
    <s v="ORD-03535"/>
    <d v="2025-08-13T00:00:00"/>
    <s v="CUST-2278"/>
    <s v="Arjun Kumar"/>
    <x v="1"/>
    <x v="21"/>
    <x v="2"/>
    <s v="Maharashtra"/>
    <s v="Pune"/>
    <n v="1"/>
    <n v="2440.71"/>
    <n v="0.15"/>
    <n v="1555.22"/>
    <x v="2"/>
    <x v="1"/>
    <x v="2"/>
    <n v="0.15"/>
    <n v="2.2499999999999999E-2"/>
    <n v="3.375E-3"/>
    <n v="-1555.216625"/>
    <n v="-460804.92592592596"/>
    <n v="2025"/>
    <x v="7"/>
    <n v="8"/>
    <s v="Q3"/>
  </r>
  <r>
    <s v="ORD-03536"/>
    <d v="2025-12-18T00:00:00"/>
    <s v="CUST-2451"/>
    <s v="Vikram Reddy"/>
    <x v="0"/>
    <x v="0"/>
    <x v="2"/>
    <s v="Rajasthan"/>
    <s v="Jaipur"/>
    <n v="4"/>
    <n v="10125.65"/>
    <n v="0"/>
    <n v="25160.21"/>
    <x v="1"/>
    <x v="1"/>
    <x v="2"/>
    <n v="0"/>
    <n v="0"/>
    <n v="0"/>
    <n v="-25160.21"/>
    <e v="#DIV/0!"/>
    <n v="2025"/>
    <x v="1"/>
    <n v="12"/>
    <s v="Q4"/>
  </r>
  <r>
    <s v="ORD-03537"/>
    <d v="2025-11-24T00:00:00"/>
    <s v="CUST-1579"/>
    <s v="Meera Verma"/>
    <x v="2"/>
    <x v="2"/>
    <x v="3"/>
    <s v="Telangana"/>
    <s v="Hyderabad"/>
    <n v="4"/>
    <n v="6674.95"/>
    <n v="0.05"/>
    <n v="21198.29"/>
    <x v="2"/>
    <x v="1"/>
    <x v="0"/>
    <n v="0.2"/>
    <n v="1.0000000000000002E-2"/>
    <n v="2.0000000000000005E-3"/>
    <n v="-21198.288"/>
    <n v="-10599143.999999998"/>
    <n v="2025"/>
    <x v="8"/>
    <n v="11"/>
    <s v="Q4"/>
  </r>
  <r>
    <s v="ORD-03538"/>
    <d v="2025-05-27T00:00:00"/>
    <s v="CUST-1795"/>
    <s v="Isha Nair"/>
    <x v="1"/>
    <x v="9"/>
    <x v="3"/>
    <s v="Tamil Nadu"/>
    <s v="Chennai"/>
    <n v="5"/>
    <n v="1991.06"/>
    <n v="0.1"/>
    <n v="6918.07"/>
    <x v="1"/>
    <x v="2"/>
    <x v="2"/>
    <n v="0.5"/>
    <n v="0.05"/>
    <n v="2.5000000000000001E-2"/>
    <n v="-6918.0450000000001"/>
    <n v="-276721.8"/>
    <n v="2025"/>
    <x v="6"/>
    <n v="5"/>
    <s v="Q2"/>
  </r>
  <r>
    <s v="ORD-03539"/>
    <d v="2025-03-04T00:00:00"/>
    <s v="CUST-1563"/>
    <s v="Aarav Reddy"/>
    <x v="0"/>
    <x v="6"/>
    <x v="3"/>
    <s v="Telangana"/>
    <s v="Warangal"/>
    <n v="3"/>
    <n v="17655.71"/>
    <n v="0.05"/>
    <n v="36056.080000000002"/>
    <x v="2"/>
    <x v="1"/>
    <x v="1"/>
    <n v="0.15000000000000002"/>
    <n v="7.5000000000000015E-3"/>
    <n v="1.1250000000000003E-3"/>
    <n v="-36056.078874999999"/>
    <n v="-32049847.888888877"/>
    <n v="2025"/>
    <x v="3"/>
    <n v="3"/>
    <s v="Q1"/>
  </r>
  <r>
    <s v="ORD-03540"/>
    <d v="2025-10-21T00:00:00"/>
    <s v="CUST-1688"/>
    <s v="Vikram Nair"/>
    <x v="3"/>
    <x v="18"/>
    <x v="0"/>
    <s v="Uttar Pradesh"/>
    <s v="Noida"/>
    <n v="1"/>
    <n v="35936.050000000003"/>
    <n v="0.1"/>
    <n v="21402.06"/>
    <x v="2"/>
    <x v="1"/>
    <x v="2"/>
    <n v="0.1"/>
    <n v="1.0000000000000002E-2"/>
    <n v="1.0000000000000002E-3"/>
    <n v="-21402.059000000001"/>
    <n v="-21402058.999999996"/>
    <n v="2025"/>
    <x v="10"/>
    <n v="10"/>
    <s v="Q4"/>
  </r>
  <r>
    <s v="ORD-03541"/>
    <d v="2025-11-19T00:00:00"/>
    <s v="CUST-1243"/>
    <s v="Ananya Singh"/>
    <x v="1"/>
    <x v="1"/>
    <x v="4"/>
    <s v="Odisha"/>
    <s v="Bhubaneswar"/>
    <n v="2"/>
    <n v="1401.73"/>
    <n v="0.05"/>
    <n v="1941.6"/>
    <x v="2"/>
    <x v="0"/>
    <x v="2"/>
    <n v="0.1"/>
    <n v="5.000000000000001E-3"/>
    <n v="5.0000000000000012E-4"/>
    <n v="-1941.5994999999998"/>
    <n v="-3883198.9999999986"/>
    <n v="2025"/>
    <x v="8"/>
    <n v="11"/>
    <s v="Q4"/>
  </r>
  <r>
    <s v="ORD-03542"/>
    <d v="2025-11-21T00:00:00"/>
    <s v="CUST-1181"/>
    <s v="Arjun Kumar"/>
    <x v="2"/>
    <x v="20"/>
    <x v="0"/>
    <s v="Punjab"/>
    <s v="Amritsar"/>
    <n v="1"/>
    <n v="1664.98"/>
    <n v="0"/>
    <n v="1135.6300000000001"/>
    <x v="0"/>
    <x v="0"/>
    <x v="0"/>
    <n v="0"/>
    <n v="0"/>
    <n v="0"/>
    <n v="-1135.6300000000001"/>
    <e v="#DIV/0!"/>
    <n v="2025"/>
    <x v="8"/>
    <n v="11"/>
    <s v="Q4"/>
  </r>
  <r>
    <s v="ORD-03543"/>
    <d v="2025-01-13T00:00:00"/>
    <s v="CUST-2374"/>
    <s v="Sneha Gupta"/>
    <x v="3"/>
    <x v="14"/>
    <x v="2"/>
    <s v="Gujarat"/>
    <s v="Ahmedabad"/>
    <n v="3"/>
    <n v="10497.63"/>
    <n v="0.1"/>
    <n v="20890.66"/>
    <x v="1"/>
    <x v="2"/>
    <x v="1"/>
    <n v="0.30000000000000004"/>
    <n v="3.0000000000000006E-2"/>
    <n v="9.0000000000000028E-3"/>
    <n v="-20890.651000000002"/>
    <n v="-2321183.444444444"/>
    <n v="2025"/>
    <x v="5"/>
    <n v="1"/>
    <s v="Q1"/>
  </r>
  <r>
    <s v="ORD-03544"/>
    <d v="2025-07-08T00:00:00"/>
    <s v="CUST-2072"/>
    <s v="Neha Reddy"/>
    <x v="0"/>
    <x v="6"/>
    <x v="0"/>
    <s v="Haryana"/>
    <s v="Gurugram"/>
    <n v="1"/>
    <n v="8535.74"/>
    <n v="0"/>
    <n v="5972.37"/>
    <x v="3"/>
    <x v="2"/>
    <x v="2"/>
    <n v="0"/>
    <n v="0"/>
    <n v="0"/>
    <n v="-5972.37"/>
    <e v="#DIV/0!"/>
    <n v="2025"/>
    <x v="4"/>
    <n v="7"/>
    <s v="Q3"/>
  </r>
  <r>
    <s v="ORD-03545"/>
    <d v="2025-10-14T00:00:00"/>
    <s v="CUST-2256"/>
    <s v="Aarav Rao"/>
    <x v="0"/>
    <x v="4"/>
    <x v="3"/>
    <s v="Karnataka"/>
    <s v="Bengaluru"/>
    <n v="1"/>
    <n v="1079.33"/>
    <n v="0.05"/>
    <n v="647.45000000000005"/>
    <x v="0"/>
    <x v="1"/>
    <x v="2"/>
    <n v="0.05"/>
    <n v="2.5000000000000005E-3"/>
    <n v="1.2500000000000003E-4"/>
    <n v="-647.44987500000002"/>
    <n v="-5179598.9999999991"/>
    <n v="2025"/>
    <x v="10"/>
    <n v="10"/>
    <s v="Q4"/>
  </r>
  <r>
    <s v="ORD-03546"/>
    <d v="2025-07-27T00:00:00"/>
    <s v="CUST-1778"/>
    <s v="Meera Joshi"/>
    <x v="4"/>
    <x v="19"/>
    <x v="1"/>
    <s v="Chhattisgarh"/>
    <s v="Raipur"/>
    <n v="4"/>
    <n v="4282.88"/>
    <n v="0.05"/>
    <n v="14289.98"/>
    <x v="2"/>
    <x v="1"/>
    <x v="1"/>
    <n v="0.2"/>
    <n v="1.0000000000000002E-2"/>
    <n v="2.0000000000000005E-3"/>
    <n v="-14289.977999999999"/>
    <n v="-7144988.9999999981"/>
    <n v="2025"/>
    <x v="4"/>
    <n v="7"/>
    <s v="Q3"/>
  </r>
  <r>
    <s v="ORD-03547"/>
    <d v="2025-04-24T00:00:00"/>
    <s v="CUST-1606"/>
    <s v="Rohan Rao"/>
    <x v="3"/>
    <x v="3"/>
    <x v="0"/>
    <s v="Uttar Pradesh"/>
    <s v="Noida"/>
    <n v="1"/>
    <n v="64263.7"/>
    <n v="0.05"/>
    <n v="44959.74"/>
    <x v="4"/>
    <x v="1"/>
    <x v="1"/>
    <n v="0.05"/>
    <n v="2.5000000000000005E-3"/>
    <n v="1.2500000000000003E-4"/>
    <n v="-44959.739874999999"/>
    <n v="-359677918.99999988"/>
    <n v="2025"/>
    <x v="0"/>
    <n v="4"/>
    <s v="Q2"/>
  </r>
  <r>
    <s v="ORD-03548"/>
    <d v="2025-01-22T00:00:00"/>
    <s v="CUST-2417"/>
    <s v="Isha Sharma"/>
    <x v="4"/>
    <x v="24"/>
    <x v="3"/>
    <s v="Telangana"/>
    <s v="Warangal"/>
    <n v="1"/>
    <n v="6195.91"/>
    <n v="0.1"/>
    <n v="4636.84"/>
    <x v="2"/>
    <x v="2"/>
    <x v="1"/>
    <n v="0.1"/>
    <n v="1.0000000000000002E-2"/>
    <n v="1.0000000000000002E-3"/>
    <n v="-4636.8389999999999"/>
    <n v="-4636838.9999999991"/>
    <n v="2025"/>
    <x v="5"/>
    <n v="1"/>
    <s v="Q1"/>
  </r>
  <r>
    <s v="ORD-03549"/>
    <d v="2025-12-15T00:00:00"/>
    <s v="CUST-2008"/>
    <s v="Aarav Joshi"/>
    <x v="0"/>
    <x v="0"/>
    <x v="0"/>
    <s v="Punjab"/>
    <s v="Ludhiana"/>
    <n v="1"/>
    <n v="13844.3"/>
    <n v="0.05"/>
    <n v="8551.39"/>
    <x v="0"/>
    <x v="0"/>
    <x v="0"/>
    <n v="0.05"/>
    <n v="2.5000000000000005E-3"/>
    <n v="1.2500000000000003E-4"/>
    <n v="-8551.3898749999989"/>
    <n v="-68411118.99999997"/>
    <n v="2025"/>
    <x v="1"/>
    <n v="12"/>
    <s v="Q4"/>
  </r>
  <r>
    <s v="ORD-03550"/>
    <d v="2025-08-02T00:00:00"/>
    <s v="CUST-2279"/>
    <s v="Kiran Gupta"/>
    <x v="0"/>
    <x v="5"/>
    <x v="0"/>
    <s v="Uttar Pradesh"/>
    <s v="Lucknow"/>
    <n v="2"/>
    <n v="2758.79"/>
    <n v="0.1"/>
    <n v="3864.78"/>
    <x v="0"/>
    <x v="1"/>
    <x v="1"/>
    <n v="0.2"/>
    <n v="2.0000000000000004E-2"/>
    <n v="4.000000000000001E-3"/>
    <n v="-3864.7760000000003"/>
    <n v="-966193.99999999988"/>
    <n v="2025"/>
    <x v="7"/>
    <n v="8"/>
    <s v="Q3"/>
  </r>
  <r>
    <s v="ORD-03551"/>
    <d v="2025-06-20T00:00:00"/>
    <s v="CUST-1086"/>
    <s v="Neha Sharma"/>
    <x v="3"/>
    <x v="16"/>
    <x v="4"/>
    <s v="Odisha"/>
    <s v="Cuttack"/>
    <n v="2"/>
    <n v="31541.9"/>
    <n v="0.1"/>
    <n v="42949.58"/>
    <x v="1"/>
    <x v="1"/>
    <x v="1"/>
    <n v="0.2"/>
    <n v="2.0000000000000004E-2"/>
    <n v="4.000000000000001E-3"/>
    <n v="-42949.576000000001"/>
    <n v="-10737393.999999998"/>
    <n v="2025"/>
    <x v="9"/>
    <n v="6"/>
    <s v="Q2"/>
  </r>
  <r>
    <s v="ORD-03552"/>
    <d v="2025-11-19T00:00:00"/>
    <s v="CUST-1095"/>
    <s v="Priya Nair"/>
    <x v="2"/>
    <x v="8"/>
    <x v="4"/>
    <s v="West Bengal"/>
    <s v="Durgapur"/>
    <n v="2"/>
    <n v="2289.0700000000002"/>
    <n v="0.05"/>
    <n v="3774.86"/>
    <x v="1"/>
    <x v="1"/>
    <x v="1"/>
    <n v="0.1"/>
    <n v="5.000000000000001E-3"/>
    <n v="5.0000000000000012E-4"/>
    <n v="-3774.8595"/>
    <n v="-7549718.9999999981"/>
    <n v="2025"/>
    <x v="8"/>
    <n v="11"/>
    <s v="Q4"/>
  </r>
  <r>
    <s v="ORD-03553"/>
    <d v="2025-02-23T00:00:00"/>
    <s v="CUST-1046"/>
    <s v="Ananya Reddy"/>
    <x v="4"/>
    <x v="15"/>
    <x v="0"/>
    <s v="Haryana"/>
    <s v="Faridabad"/>
    <n v="3"/>
    <n v="8099.83"/>
    <n v="0.15"/>
    <n v="17121.36"/>
    <x v="1"/>
    <x v="0"/>
    <x v="0"/>
    <n v="0.44999999999999996"/>
    <n v="6.7499999999999991E-2"/>
    <n v="3.0374999999999992E-2"/>
    <n v="-17121.329625000002"/>
    <n v="-563665.17283950641"/>
    <n v="2025"/>
    <x v="11"/>
    <n v="2"/>
    <s v="Q1"/>
  </r>
  <r>
    <s v="ORD-03554"/>
    <d v="2025-10-25T00:00:00"/>
    <s v="CUST-1036"/>
    <s v="Arjun Joshi"/>
    <x v="0"/>
    <x v="4"/>
    <x v="2"/>
    <s v="Goa"/>
    <s v="Margao"/>
    <n v="1"/>
    <n v="3836.36"/>
    <n v="0.2"/>
    <n v="2232.62"/>
    <x v="1"/>
    <x v="1"/>
    <x v="2"/>
    <n v="0.2"/>
    <n v="4.0000000000000008E-2"/>
    <n v="8.0000000000000019E-3"/>
    <n v="-2232.6120000000001"/>
    <n v="-279076.49999999994"/>
    <n v="2025"/>
    <x v="10"/>
    <n v="10"/>
    <s v="Q4"/>
  </r>
  <r>
    <s v="ORD-03555"/>
    <d v="2025-11-16T00:00:00"/>
    <s v="CUST-1010"/>
    <s v="Ananya Rao"/>
    <x v="3"/>
    <x v="3"/>
    <x v="2"/>
    <s v="Goa"/>
    <s v="Panaji"/>
    <n v="2"/>
    <n v="30629.57"/>
    <n v="0.1"/>
    <n v="45568.639999999999"/>
    <x v="4"/>
    <x v="1"/>
    <x v="1"/>
    <n v="0.2"/>
    <n v="2.0000000000000004E-2"/>
    <n v="4.000000000000001E-3"/>
    <n v="-45568.635999999999"/>
    <n v="-11392158.999999996"/>
    <n v="2025"/>
    <x v="8"/>
    <n v="11"/>
    <s v="Q4"/>
  </r>
  <r>
    <s v="ORD-03556"/>
    <d v="2025-05-06T00:00:00"/>
    <s v="CUST-2268"/>
    <s v="Vikram Singh"/>
    <x v="2"/>
    <x v="10"/>
    <x v="3"/>
    <s v="Karnataka"/>
    <s v="Bengaluru"/>
    <n v="2"/>
    <n v="4281.1099999999997"/>
    <n v="0"/>
    <n v="6216.93"/>
    <x v="4"/>
    <x v="1"/>
    <x v="0"/>
    <n v="0"/>
    <n v="0"/>
    <n v="0"/>
    <n v="-6216.93"/>
    <e v="#DIV/0!"/>
    <n v="2025"/>
    <x v="6"/>
    <n v="5"/>
    <s v="Q2"/>
  </r>
  <r>
    <s v="ORD-03557"/>
    <d v="2025-10-04T00:00:00"/>
    <s v="CUST-1892"/>
    <s v="Vikram Singh"/>
    <x v="1"/>
    <x v="7"/>
    <x v="3"/>
    <s v="Tamil Nadu"/>
    <s v="Coimbatore"/>
    <n v="2"/>
    <n v="2691.7"/>
    <n v="0.05"/>
    <n v="4182.4799999999996"/>
    <x v="0"/>
    <x v="1"/>
    <x v="2"/>
    <n v="0.1"/>
    <n v="5.000000000000001E-3"/>
    <n v="5.0000000000000012E-4"/>
    <n v="-4182.4794999999995"/>
    <n v="-8364958.9999999972"/>
    <n v="2025"/>
    <x v="10"/>
    <n v="10"/>
    <s v="Q4"/>
  </r>
  <r>
    <s v="ORD-03558"/>
    <d v="2025-07-23T00:00:00"/>
    <s v="CUST-2051"/>
    <s v="Neha Singh"/>
    <x v="3"/>
    <x v="16"/>
    <x v="2"/>
    <s v="Goa"/>
    <s v="Margao"/>
    <n v="1"/>
    <n v="54220.46"/>
    <n v="0"/>
    <n v="37725.550000000003"/>
    <x v="4"/>
    <x v="1"/>
    <x v="0"/>
    <n v="0"/>
    <n v="0"/>
    <n v="0"/>
    <n v="-37725.550000000003"/>
    <e v="#DIV/0!"/>
    <n v="2025"/>
    <x v="4"/>
    <n v="7"/>
    <s v="Q3"/>
  </r>
  <r>
    <s v="ORD-03559"/>
    <d v="2025-07-13T00:00:00"/>
    <s v="CUST-1591"/>
    <s v="Arjun Nair"/>
    <x v="2"/>
    <x v="10"/>
    <x v="2"/>
    <s v="Rajasthan"/>
    <s v="Udaipur"/>
    <n v="1"/>
    <n v="1927.59"/>
    <n v="0.05"/>
    <n v="1312.91"/>
    <x v="2"/>
    <x v="2"/>
    <x v="1"/>
    <n v="0.05"/>
    <n v="2.5000000000000005E-3"/>
    <n v="1.2500000000000003E-4"/>
    <n v="-1312.9098750000001"/>
    <n v="-10503278.999999998"/>
    <n v="2025"/>
    <x v="4"/>
    <n v="7"/>
    <s v="Q3"/>
  </r>
  <r>
    <s v="ORD-03560"/>
    <d v="2025-06-18T00:00:00"/>
    <s v="CUST-2427"/>
    <s v="Arjun Joshi"/>
    <x v="2"/>
    <x v="2"/>
    <x v="0"/>
    <s v="Punjab"/>
    <s v="Ludhiana"/>
    <n v="1"/>
    <n v="2890.78"/>
    <n v="0"/>
    <n v="2247.5"/>
    <x v="1"/>
    <x v="1"/>
    <x v="0"/>
    <n v="0"/>
    <n v="0"/>
    <n v="0"/>
    <n v="-2247.5"/>
    <e v="#DIV/0!"/>
    <n v="2025"/>
    <x v="9"/>
    <n v="6"/>
    <s v="Q2"/>
  </r>
  <r>
    <s v="ORD-03561"/>
    <d v="2025-06-01T00:00:00"/>
    <s v="CUST-1032"/>
    <s v="Priya Reddy"/>
    <x v="0"/>
    <x v="11"/>
    <x v="3"/>
    <s v="Telangana"/>
    <s v="Warangal"/>
    <n v="1"/>
    <n v="14403.06"/>
    <n v="0.1"/>
    <n v="9859.85"/>
    <x v="0"/>
    <x v="0"/>
    <x v="0"/>
    <n v="0.1"/>
    <n v="1.0000000000000002E-2"/>
    <n v="1.0000000000000002E-3"/>
    <n v="-9859.8490000000002"/>
    <n v="-9859848.9999999981"/>
    <n v="2025"/>
    <x v="9"/>
    <n v="6"/>
    <s v="Q2"/>
  </r>
  <r>
    <s v="ORD-03562"/>
    <d v="2025-02-04T00:00:00"/>
    <s v="CUST-1046"/>
    <s v="Aarav Nair"/>
    <x v="0"/>
    <x v="5"/>
    <x v="0"/>
    <s v="Uttar Pradesh"/>
    <s v="Kanpur"/>
    <n v="1"/>
    <n v="9835.64"/>
    <n v="0"/>
    <n v="7109.44"/>
    <x v="2"/>
    <x v="1"/>
    <x v="0"/>
    <n v="0"/>
    <n v="0"/>
    <n v="0"/>
    <n v="-7109.44"/>
    <e v="#DIV/0!"/>
    <n v="2025"/>
    <x v="11"/>
    <n v="2"/>
    <s v="Q1"/>
  </r>
  <r>
    <s v="ORD-03563"/>
    <d v="2025-07-03T00:00:00"/>
    <s v="CUST-1572"/>
    <s v="Neha Rao"/>
    <x v="3"/>
    <x v="18"/>
    <x v="3"/>
    <s v="Tamil Nadu"/>
    <s v="Coimbatore"/>
    <n v="1"/>
    <n v="27034.45"/>
    <n v="0.2"/>
    <n v="18681.54"/>
    <x v="1"/>
    <x v="1"/>
    <x v="1"/>
    <n v="0.2"/>
    <n v="4.0000000000000008E-2"/>
    <n v="8.0000000000000019E-3"/>
    <n v="-18681.531999999999"/>
    <n v="-2335191.4999999995"/>
    <n v="2025"/>
    <x v="4"/>
    <n v="7"/>
    <s v="Q3"/>
  </r>
  <r>
    <s v="ORD-03564"/>
    <d v="2025-10-13T00:00:00"/>
    <s v="CUST-2487"/>
    <s v="Meera Patel"/>
    <x v="1"/>
    <x v="1"/>
    <x v="3"/>
    <s v="Telangana"/>
    <s v="Warangal"/>
    <n v="1"/>
    <n v="389.85"/>
    <n v="0"/>
    <n v="292.8"/>
    <x v="1"/>
    <x v="1"/>
    <x v="1"/>
    <n v="0"/>
    <n v="0"/>
    <n v="0"/>
    <n v="-292.8"/>
    <e v="#DIV/0!"/>
    <n v="2025"/>
    <x v="10"/>
    <n v="10"/>
    <s v="Q4"/>
  </r>
  <r>
    <s v="ORD-03565"/>
    <d v="2025-02-26T00:00:00"/>
    <s v="CUST-2092"/>
    <s v="Rahul Patel"/>
    <x v="2"/>
    <x v="2"/>
    <x v="1"/>
    <s v="Madhya Pradesh"/>
    <s v="Bhopal"/>
    <n v="1"/>
    <n v="5372.34"/>
    <n v="0.1"/>
    <n v="3904.47"/>
    <x v="0"/>
    <x v="0"/>
    <x v="0"/>
    <n v="0.1"/>
    <n v="1.0000000000000002E-2"/>
    <n v="1.0000000000000002E-3"/>
    <n v="-3904.4689999999996"/>
    <n v="-3904468.9999999986"/>
    <n v="2025"/>
    <x v="11"/>
    <n v="2"/>
    <s v="Q1"/>
  </r>
  <r>
    <s v="ORD-03566"/>
    <d v="2025-08-10T00:00:00"/>
    <s v="CUST-1017"/>
    <s v="Priya Reddy"/>
    <x v="2"/>
    <x v="8"/>
    <x v="2"/>
    <s v="Gujarat"/>
    <s v="Surat"/>
    <n v="3"/>
    <n v="6816.4"/>
    <n v="0.15"/>
    <n v="12661.07"/>
    <x v="4"/>
    <x v="0"/>
    <x v="1"/>
    <n v="0.44999999999999996"/>
    <n v="6.7499999999999991E-2"/>
    <n v="3.0374999999999992E-2"/>
    <n v="-12661.039624999999"/>
    <n v="-416824.34979423875"/>
    <n v="2025"/>
    <x v="7"/>
    <n v="8"/>
    <s v="Q3"/>
  </r>
  <r>
    <s v="ORD-03567"/>
    <d v="2025-10-30T00:00:00"/>
    <s v="CUST-1185"/>
    <s v="Rohan Joshi"/>
    <x v="0"/>
    <x v="5"/>
    <x v="2"/>
    <s v="Maharashtra"/>
    <s v="Mumbai"/>
    <n v="3"/>
    <n v="11430.97"/>
    <n v="0"/>
    <n v="27710.49"/>
    <x v="1"/>
    <x v="1"/>
    <x v="1"/>
    <n v="0"/>
    <n v="0"/>
    <n v="0"/>
    <n v="-27710.49"/>
    <e v="#DIV/0!"/>
    <n v="2025"/>
    <x v="10"/>
    <n v="10"/>
    <s v="Q4"/>
  </r>
  <r>
    <s v="ORD-03568"/>
    <d v="2025-06-12T00:00:00"/>
    <s v="CUST-1787"/>
    <s v="Rohan Singh"/>
    <x v="3"/>
    <x v="14"/>
    <x v="3"/>
    <s v="Andhra Pradesh"/>
    <s v="Visakhapatnam"/>
    <n v="1"/>
    <n v="55890.37"/>
    <n v="0.15"/>
    <n v="39241.519999999997"/>
    <x v="2"/>
    <x v="1"/>
    <x v="2"/>
    <n v="0.15"/>
    <n v="2.2499999999999999E-2"/>
    <n v="3.375E-3"/>
    <n v="-39241.516624999997"/>
    <n v="-11627116.037037035"/>
    <n v="2025"/>
    <x v="9"/>
    <n v="6"/>
    <s v="Q2"/>
  </r>
  <r>
    <s v="ORD-03569"/>
    <d v="2025-01-19T00:00:00"/>
    <s v="CUST-2541"/>
    <s v="Kiran Patel"/>
    <x v="1"/>
    <x v="7"/>
    <x v="0"/>
    <s v="Uttar Pradesh"/>
    <s v="Noida"/>
    <n v="2"/>
    <n v="2705.16"/>
    <n v="0.05"/>
    <n v="3917.79"/>
    <x v="1"/>
    <x v="0"/>
    <x v="1"/>
    <n v="0.1"/>
    <n v="5.000000000000001E-3"/>
    <n v="5.0000000000000012E-4"/>
    <n v="-3917.7894999999999"/>
    <n v="-7835578.9999999981"/>
    <n v="2025"/>
    <x v="5"/>
    <n v="1"/>
    <s v="Q1"/>
  </r>
  <r>
    <s v="ORD-03570"/>
    <d v="2025-09-21T00:00:00"/>
    <s v="CUST-1594"/>
    <s v="Rohan Reddy"/>
    <x v="0"/>
    <x v="5"/>
    <x v="0"/>
    <s v="Delhi"/>
    <s v="New Delhi"/>
    <n v="4"/>
    <n v="4708.08"/>
    <n v="0.2"/>
    <n v="9468.91"/>
    <x v="3"/>
    <x v="2"/>
    <x v="2"/>
    <n v="0.8"/>
    <n v="0.16000000000000003"/>
    <n v="0.12800000000000003"/>
    <n v="-9468.7819999999992"/>
    <n v="-73974.859374999971"/>
    <n v="2025"/>
    <x v="2"/>
    <n v="9"/>
    <s v="Q3"/>
  </r>
  <r>
    <s v="ORD-03571"/>
    <d v="2025-10-09T00:00:00"/>
    <s v="CUST-2079"/>
    <s v="Rohan Kumar"/>
    <x v="0"/>
    <x v="5"/>
    <x v="4"/>
    <s v="Bihar"/>
    <s v="Gaya"/>
    <n v="2"/>
    <n v="949.85"/>
    <n v="0.2"/>
    <n v="1141.48"/>
    <x v="0"/>
    <x v="1"/>
    <x v="1"/>
    <n v="0.4"/>
    <n v="8.0000000000000016E-2"/>
    <n v="3.2000000000000008E-2"/>
    <n v="-1141.4480000000001"/>
    <n v="-35670.249999999993"/>
    <n v="2025"/>
    <x v="10"/>
    <n v="10"/>
    <s v="Q4"/>
  </r>
  <r>
    <s v="ORD-03572"/>
    <d v="2025-04-23T00:00:00"/>
    <s v="CUST-2386"/>
    <s v="Kiran Nair"/>
    <x v="2"/>
    <x v="20"/>
    <x v="3"/>
    <s v="Telangana"/>
    <s v="Warangal"/>
    <n v="5"/>
    <n v="4712.43"/>
    <n v="0"/>
    <n v="20115.29"/>
    <x v="3"/>
    <x v="1"/>
    <x v="2"/>
    <n v="0"/>
    <n v="0"/>
    <n v="0"/>
    <n v="-20115.29"/>
    <e v="#DIV/0!"/>
    <n v="2025"/>
    <x v="0"/>
    <n v="4"/>
    <s v="Q2"/>
  </r>
  <r>
    <s v="ORD-03573"/>
    <d v="2025-11-23T00:00:00"/>
    <s v="CUST-1489"/>
    <s v="Priya Sharma"/>
    <x v="0"/>
    <x v="5"/>
    <x v="0"/>
    <s v="Punjab"/>
    <s v="Amritsar"/>
    <n v="1"/>
    <n v="9230.7800000000007"/>
    <n v="0.15"/>
    <n v="5035.7"/>
    <x v="2"/>
    <x v="1"/>
    <x v="1"/>
    <n v="0.15"/>
    <n v="2.2499999999999999E-2"/>
    <n v="3.375E-3"/>
    <n v="-5035.6966249999996"/>
    <n v="-1492058.2592592591"/>
    <n v="2025"/>
    <x v="8"/>
    <n v="11"/>
    <s v="Q4"/>
  </r>
  <r>
    <s v="ORD-03574"/>
    <d v="2025-01-30T00:00:00"/>
    <s v="CUST-1004"/>
    <s v="Vikram Nair"/>
    <x v="3"/>
    <x v="3"/>
    <x v="0"/>
    <s v="Uttar Pradesh"/>
    <s v="Noida"/>
    <n v="3"/>
    <n v="51163.23"/>
    <n v="0"/>
    <n v="118477.8"/>
    <x v="2"/>
    <x v="1"/>
    <x v="1"/>
    <n v="0"/>
    <n v="0"/>
    <n v="0"/>
    <n v="-118477.8"/>
    <e v="#DIV/0!"/>
    <n v="2025"/>
    <x v="5"/>
    <n v="1"/>
    <s v="Q1"/>
  </r>
  <r>
    <s v="ORD-03575"/>
    <d v="2025-05-15T00:00:00"/>
    <s v="CUST-2204"/>
    <s v="Priya Rao"/>
    <x v="3"/>
    <x v="14"/>
    <x v="2"/>
    <s v="Maharashtra"/>
    <s v="Nagpur"/>
    <n v="2"/>
    <n v="45612.33"/>
    <n v="0"/>
    <n v="57370.59"/>
    <x v="4"/>
    <x v="0"/>
    <x v="0"/>
    <n v="0"/>
    <n v="0"/>
    <n v="0"/>
    <n v="-57370.59"/>
    <e v="#DIV/0!"/>
    <n v="2025"/>
    <x v="6"/>
    <n v="5"/>
    <s v="Q2"/>
  </r>
  <r>
    <s v="ORD-03576"/>
    <d v="2025-03-08T00:00:00"/>
    <s v="CUST-2043"/>
    <s v="Meera Reddy"/>
    <x v="3"/>
    <x v="14"/>
    <x v="4"/>
    <s v="Jharkhand"/>
    <s v="Jamshedpur"/>
    <n v="1"/>
    <n v="64234.98"/>
    <n v="0"/>
    <n v="47963.12"/>
    <x v="2"/>
    <x v="0"/>
    <x v="1"/>
    <n v="0"/>
    <n v="0"/>
    <n v="0"/>
    <n v="-47963.12"/>
    <e v="#DIV/0!"/>
    <n v="2025"/>
    <x v="3"/>
    <n v="3"/>
    <s v="Q1"/>
  </r>
  <r>
    <s v="ORD-03577"/>
    <d v="2025-03-06T00:00:00"/>
    <s v="CUST-1927"/>
    <s v="Sneha Reddy"/>
    <x v="1"/>
    <x v="9"/>
    <x v="0"/>
    <s v="Delhi"/>
    <s v="Delhi"/>
    <n v="5"/>
    <n v="2673.98"/>
    <n v="0"/>
    <n v="10694.5"/>
    <x v="0"/>
    <x v="1"/>
    <x v="2"/>
    <n v="0"/>
    <n v="0"/>
    <n v="0"/>
    <n v="-10694.5"/>
    <e v="#DIV/0!"/>
    <n v="2025"/>
    <x v="3"/>
    <n v="3"/>
    <s v="Q1"/>
  </r>
  <r>
    <s v="ORD-03578"/>
    <d v="2025-10-19T00:00:00"/>
    <s v="CUST-1131"/>
    <s v="Aarav Singh"/>
    <x v="3"/>
    <x v="3"/>
    <x v="2"/>
    <s v="Rajasthan"/>
    <s v="Jaipur"/>
    <n v="4"/>
    <n v="28625.599999999999"/>
    <n v="0.1"/>
    <n v="74087.61"/>
    <x v="2"/>
    <x v="0"/>
    <x v="1"/>
    <n v="0.4"/>
    <n v="4.0000000000000008E-2"/>
    <n v="1.6000000000000004E-2"/>
    <n v="-74087.593999999997"/>
    <n v="-4630474.6249999991"/>
    <n v="2025"/>
    <x v="10"/>
    <n v="10"/>
    <s v="Q4"/>
  </r>
  <r>
    <s v="ORD-03579"/>
    <d v="2025-01-25T00:00:00"/>
    <s v="CUST-1498"/>
    <s v="Aarav Patel"/>
    <x v="3"/>
    <x v="13"/>
    <x v="2"/>
    <s v="Goa"/>
    <s v="Margao"/>
    <n v="1"/>
    <n v="19707.97"/>
    <n v="0.05"/>
    <n v="12162.64"/>
    <x v="1"/>
    <x v="1"/>
    <x v="2"/>
    <n v="0.05"/>
    <n v="2.5000000000000005E-3"/>
    <n v="1.2500000000000003E-4"/>
    <n v="-12162.639874999999"/>
    <n v="-97301118.99999997"/>
    <n v="2025"/>
    <x v="5"/>
    <n v="1"/>
    <s v="Q1"/>
  </r>
  <r>
    <s v="ORD-03580"/>
    <d v="2025-02-06T00:00:00"/>
    <s v="CUST-1579"/>
    <s v="Sneha Sharma"/>
    <x v="1"/>
    <x v="9"/>
    <x v="3"/>
    <s v="Telangana"/>
    <s v="Hyderabad"/>
    <n v="4"/>
    <n v="2515.09"/>
    <n v="0.1"/>
    <n v="7843.99"/>
    <x v="1"/>
    <x v="0"/>
    <x v="2"/>
    <n v="0.4"/>
    <n v="4.0000000000000008E-2"/>
    <n v="1.6000000000000004E-2"/>
    <n v="-7843.9740000000002"/>
    <n v="-490248.37499999988"/>
    <n v="2025"/>
    <x v="11"/>
    <n v="2"/>
    <s v="Q1"/>
  </r>
  <r>
    <s v="ORD-03581"/>
    <d v="2025-01-01T00:00:00"/>
    <s v="CUST-2309"/>
    <s v="Aarav Gupta"/>
    <x v="3"/>
    <x v="18"/>
    <x v="0"/>
    <s v="Delhi"/>
    <s v="Delhi"/>
    <n v="1"/>
    <n v="56927.34"/>
    <n v="0.05"/>
    <n v="46650.45"/>
    <x v="1"/>
    <x v="0"/>
    <x v="2"/>
    <n v="0.05"/>
    <n v="2.5000000000000005E-3"/>
    <n v="1.2500000000000003E-4"/>
    <n v="-46650.449874999998"/>
    <n v="-373203598.99999988"/>
    <n v="2025"/>
    <x v="5"/>
    <n v="1"/>
    <s v="Q1"/>
  </r>
  <r>
    <s v="ORD-03582"/>
    <d v="2025-02-06T00:00:00"/>
    <s v="CUST-1181"/>
    <s v="Aarav Singh"/>
    <x v="2"/>
    <x v="8"/>
    <x v="2"/>
    <s v="Gujarat"/>
    <s v="Ahmedabad"/>
    <n v="2"/>
    <n v="680.1"/>
    <n v="0.2"/>
    <n v="899.65"/>
    <x v="0"/>
    <x v="1"/>
    <x v="0"/>
    <n v="0.4"/>
    <n v="8.0000000000000016E-2"/>
    <n v="3.2000000000000008E-2"/>
    <n v="-899.61799999999994"/>
    <n v="-28113.062499999993"/>
    <n v="2025"/>
    <x v="11"/>
    <n v="2"/>
    <s v="Q1"/>
  </r>
  <r>
    <s v="ORD-03583"/>
    <d v="2025-05-21T00:00:00"/>
    <s v="CUST-1648"/>
    <s v="Sneha Singh"/>
    <x v="0"/>
    <x v="4"/>
    <x v="3"/>
    <s v="Andhra Pradesh"/>
    <s v="Vijayawada"/>
    <n v="1"/>
    <n v="17617.669999999998"/>
    <n v="0"/>
    <n v="11874.25"/>
    <x v="1"/>
    <x v="2"/>
    <x v="2"/>
    <n v="0"/>
    <n v="0"/>
    <n v="0"/>
    <n v="-11874.25"/>
    <e v="#DIV/0!"/>
    <n v="2025"/>
    <x v="6"/>
    <n v="5"/>
    <s v="Q2"/>
  </r>
  <r>
    <s v="ORD-03584"/>
    <d v="2025-08-20T00:00:00"/>
    <s v="CUST-1376"/>
    <s v="Isha Verma"/>
    <x v="3"/>
    <x v="14"/>
    <x v="2"/>
    <s v="Maharashtra"/>
    <s v="Nagpur"/>
    <n v="1"/>
    <n v="64575.01"/>
    <n v="0"/>
    <n v="53012.75"/>
    <x v="0"/>
    <x v="1"/>
    <x v="1"/>
    <n v="0"/>
    <n v="0"/>
    <n v="0"/>
    <n v="-53012.75"/>
    <e v="#DIV/0!"/>
    <n v="2025"/>
    <x v="7"/>
    <n v="8"/>
    <s v="Q3"/>
  </r>
  <r>
    <s v="ORD-03585"/>
    <d v="2025-05-16T00:00:00"/>
    <s v="CUST-1645"/>
    <s v="Vikram Gupta"/>
    <x v="0"/>
    <x v="4"/>
    <x v="0"/>
    <s v="Punjab"/>
    <s v="Amritsar"/>
    <n v="3"/>
    <n v="11042.31"/>
    <n v="0.1"/>
    <n v="21080.97"/>
    <x v="0"/>
    <x v="1"/>
    <x v="2"/>
    <n v="0.30000000000000004"/>
    <n v="3.0000000000000006E-2"/>
    <n v="9.0000000000000028E-3"/>
    <n v="-21080.961000000003"/>
    <n v="-2342328.9999999995"/>
    <n v="2025"/>
    <x v="6"/>
    <n v="5"/>
    <s v="Q2"/>
  </r>
  <r>
    <s v="ORD-03586"/>
    <d v="2025-07-07T00:00:00"/>
    <s v="CUST-2088"/>
    <s v="Sneha Kumar"/>
    <x v="3"/>
    <x v="18"/>
    <x v="3"/>
    <s v="Telangana"/>
    <s v="Hyderabad"/>
    <n v="1"/>
    <n v="22553.06"/>
    <n v="0.15"/>
    <n v="14921.23"/>
    <x v="1"/>
    <x v="0"/>
    <x v="2"/>
    <n v="0.15"/>
    <n v="2.2499999999999999E-2"/>
    <n v="3.375E-3"/>
    <n v="-14921.226624999999"/>
    <n v="-4421104.1851851847"/>
    <n v="2025"/>
    <x v="4"/>
    <n v="7"/>
    <s v="Q3"/>
  </r>
  <r>
    <s v="ORD-03587"/>
    <d v="2025-05-08T00:00:00"/>
    <s v="CUST-1479"/>
    <s v="Aarav Patel"/>
    <x v="1"/>
    <x v="7"/>
    <x v="0"/>
    <s v="Uttar Pradesh"/>
    <s v="Kanpur"/>
    <n v="1"/>
    <n v="1309.48"/>
    <n v="0.1"/>
    <n v="867.74"/>
    <x v="0"/>
    <x v="0"/>
    <x v="2"/>
    <n v="0.1"/>
    <n v="1.0000000000000002E-2"/>
    <n v="1.0000000000000002E-3"/>
    <n v="-867.73900000000003"/>
    <n v="-867738.99999999988"/>
    <n v="2025"/>
    <x v="6"/>
    <n v="5"/>
    <s v="Q2"/>
  </r>
  <r>
    <s v="ORD-03588"/>
    <d v="2025-07-20T00:00:00"/>
    <s v="CUST-1539"/>
    <s v="Meera Rao"/>
    <x v="0"/>
    <x v="4"/>
    <x v="2"/>
    <s v="Maharashtra"/>
    <s v="Mumbai"/>
    <n v="1"/>
    <n v="5483.28"/>
    <n v="0.05"/>
    <n v="3568.81"/>
    <x v="2"/>
    <x v="1"/>
    <x v="1"/>
    <n v="0.05"/>
    <n v="2.5000000000000005E-3"/>
    <n v="1.2500000000000003E-4"/>
    <n v="-3568.8098749999999"/>
    <n v="-28550478.999999993"/>
    <n v="2025"/>
    <x v="4"/>
    <n v="7"/>
    <s v="Q3"/>
  </r>
  <r>
    <s v="ORD-03589"/>
    <d v="2025-05-07T00:00:00"/>
    <s v="CUST-2338"/>
    <s v="Rohan Sharma"/>
    <x v="3"/>
    <x v="13"/>
    <x v="1"/>
    <s v="Chhattisgarh"/>
    <s v="Raipur"/>
    <n v="1"/>
    <n v="4681.6899999999996"/>
    <n v="0.05"/>
    <n v="3512.7"/>
    <x v="0"/>
    <x v="1"/>
    <x v="2"/>
    <n v="0.05"/>
    <n v="2.5000000000000005E-3"/>
    <n v="1.2500000000000003E-4"/>
    <n v="-3512.6998749999998"/>
    <n v="-28101598.999999993"/>
    <n v="2025"/>
    <x v="6"/>
    <n v="5"/>
    <s v="Q2"/>
  </r>
  <r>
    <s v="ORD-03590"/>
    <d v="2025-09-14T00:00:00"/>
    <s v="CUST-2342"/>
    <s v="Ananya Reddy"/>
    <x v="3"/>
    <x v="3"/>
    <x v="3"/>
    <s v="Andhra Pradesh"/>
    <s v="Visakhapatnam"/>
    <n v="2"/>
    <n v="31669.55"/>
    <n v="0"/>
    <n v="51111.99"/>
    <x v="4"/>
    <x v="2"/>
    <x v="1"/>
    <n v="0"/>
    <n v="0"/>
    <n v="0"/>
    <n v="-51111.99"/>
    <e v="#DIV/0!"/>
    <n v="2025"/>
    <x v="2"/>
    <n v="9"/>
    <s v="Q3"/>
  </r>
  <r>
    <s v="ORD-03591"/>
    <d v="2025-06-13T00:00:00"/>
    <s v="CUST-1850"/>
    <s v="Rohan Patel"/>
    <x v="0"/>
    <x v="4"/>
    <x v="0"/>
    <s v="Punjab"/>
    <s v="Amritsar"/>
    <n v="1"/>
    <n v="1691.71"/>
    <n v="0.05"/>
    <n v="1217.18"/>
    <x v="0"/>
    <x v="1"/>
    <x v="0"/>
    <n v="0.05"/>
    <n v="2.5000000000000005E-3"/>
    <n v="1.2500000000000003E-4"/>
    <n v="-1217.179875"/>
    <n v="-9737438.9999999981"/>
    <n v="2025"/>
    <x v="9"/>
    <n v="6"/>
    <s v="Q2"/>
  </r>
  <r>
    <s v="ORD-03592"/>
    <d v="2025-02-04T00:00:00"/>
    <s v="CUST-1472"/>
    <s v="Neha Singh"/>
    <x v="3"/>
    <x v="16"/>
    <x v="3"/>
    <s v="Telangana"/>
    <s v="Hyderabad"/>
    <n v="3"/>
    <n v="47123.11"/>
    <n v="0.05"/>
    <n v="88924.43"/>
    <x v="1"/>
    <x v="2"/>
    <x v="2"/>
    <n v="0.15000000000000002"/>
    <n v="7.5000000000000015E-3"/>
    <n v="1.1250000000000003E-3"/>
    <n v="-88924.428874999998"/>
    <n v="-79043936.777777746"/>
    <n v="2025"/>
    <x v="11"/>
    <n v="2"/>
    <s v="Q1"/>
  </r>
  <r>
    <s v="ORD-03593"/>
    <d v="2025-07-13T00:00:00"/>
    <s v="CUST-1794"/>
    <s v="Neha Joshi"/>
    <x v="3"/>
    <x v="3"/>
    <x v="1"/>
    <s v="Chhattisgarh"/>
    <s v="Bilaspur"/>
    <n v="1"/>
    <n v="25117.52"/>
    <n v="0.05"/>
    <n v="17862.310000000001"/>
    <x v="1"/>
    <x v="0"/>
    <x v="2"/>
    <n v="0.05"/>
    <n v="2.5000000000000005E-3"/>
    <n v="1.2500000000000003E-4"/>
    <n v="-17862.309875000003"/>
    <n v="-142898479"/>
    <n v="2025"/>
    <x v="4"/>
    <n v="7"/>
    <s v="Q3"/>
  </r>
  <r>
    <s v="ORD-03594"/>
    <d v="2025-07-10T00:00:00"/>
    <s v="CUST-2294"/>
    <s v="Priya Kumar"/>
    <x v="2"/>
    <x v="2"/>
    <x v="2"/>
    <s v="Maharashtra"/>
    <s v="Mumbai"/>
    <n v="1"/>
    <n v="1715.81"/>
    <n v="0.1"/>
    <n v="1266.18"/>
    <x v="2"/>
    <x v="1"/>
    <x v="2"/>
    <n v="0.1"/>
    <n v="1.0000000000000002E-2"/>
    <n v="1.0000000000000002E-3"/>
    <n v="-1266.1790000000001"/>
    <n v="-1266178.9999999998"/>
    <n v="2025"/>
    <x v="4"/>
    <n v="7"/>
    <s v="Q3"/>
  </r>
  <r>
    <s v="ORD-03595"/>
    <d v="2025-04-14T00:00:00"/>
    <s v="CUST-2497"/>
    <s v="Aarav Patel"/>
    <x v="1"/>
    <x v="17"/>
    <x v="3"/>
    <s v="Tamil Nadu"/>
    <s v="Coimbatore"/>
    <n v="1"/>
    <n v="2838.05"/>
    <n v="0.1"/>
    <n v="2145.8000000000002"/>
    <x v="1"/>
    <x v="0"/>
    <x v="1"/>
    <n v="0.1"/>
    <n v="1.0000000000000002E-2"/>
    <n v="1.0000000000000002E-3"/>
    <n v="-2145.799"/>
    <n v="-2145798.9999999995"/>
    <n v="2025"/>
    <x v="0"/>
    <n v="4"/>
    <s v="Q2"/>
  </r>
  <r>
    <s v="ORD-03596"/>
    <d v="2025-01-23T00:00:00"/>
    <s v="CUST-2568"/>
    <s v="Kiran Joshi"/>
    <x v="0"/>
    <x v="11"/>
    <x v="1"/>
    <s v="Madhya Pradesh"/>
    <s v="Bhopal"/>
    <n v="2"/>
    <n v="17546.04"/>
    <n v="0.1"/>
    <n v="19802.689999999999"/>
    <x v="2"/>
    <x v="1"/>
    <x v="0"/>
    <n v="0.2"/>
    <n v="2.0000000000000004E-2"/>
    <n v="4.000000000000001E-3"/>
    <n v="-19802.685999999998"/>
    <n v="-4950671.4999999981"/>
    <n v="2025"/>
    <x v="5"/>
    <n v="1"/>
    <s v="Q1"/>
  </r>
  <r>
    <s v="ORD-03597"/>
    <d v="2025-09-22T00:00:00"/>
    <s v="CUST-1487"/>
    <s v="Vikram Kumar"/>
    <x v="2"/>
    <x v="23"/>
    <x v="4"/>
    <s v="West Bengal"/>
    <s v="Kolkata"/>
    <n v="1"/>
    <n v="4987.8599999999997"/>
    <n v="0.05"/>
    <n v="3167.75"/>
    <x v="2"/>
    <x v="1"/>
    <x v="2"/>
    <n v="0.05"/>
    <n v="2.5000000000000005E-3"/>
    <n v="1.2500000000000003E-4"/>
    <n v="-3167.749875"/>
    <n v="-25341998.999999993"/>
    <n v="2025"/>
    <x v="2"/>
    <n v="9"/>
    <s v="Q3"/>
  </r>
  <r>
    <s v="ORD-03598"/>
    <d v="2025-10-17T00:00:00"/>
    <s v="CUST-1809"/>
    <s v="Aarav Joshi"/>
    <x v="4"/>
    <x v="15"/>
    <x v="0"/>
    <s v="Punjab"/>
    <s v="Ludhiana"/>
    <n v="2"/>
    <n v="4679.8500000000004"/>
    <n v="0.1"/>
    <n v="7259.72"/>
    <x v="0"/>
    <x v="1"/>
    <x v="2"/>
    <n v="0.2"/>
    <n v="2.0000000000000004E-2"/>
    <n v="4.000000000000001E-3"/>
    <n v="-7259.7160000000003"/>
    <n v="-1814928.9999999998"/>
    <n v="2025"/>
    <x v="10"/>
    <n v="10"/>
    <s v="Q4"/>
  </r>
  <r>
    <s v="ORD-03599"/>
    <d v="2025-09-17T00:00:00"/>
    <s v="CUST-2020"/>
    <s v="Rohan Rao"/>
    <x v="3"/>
    <x v="3"/>
    <x v="4"/>
    <s v="Bihar"/>
    <s v="Gaya"/>
    <n v="1"/>
    <n v="50834.06"/>
    <n v="0"/>
    <n v="41848.800000000003"/>
    <x v="0"/>
    <x v="1"/>
    <x v="2"/>
    <n v="0"/>
    <n v="0"/>
    <n v="0"/>
    <n v="-41848.800000000003"/>
    <e v="#DIV/0!"/>
    <n v="2025"/>
    <x v="2"/>
    <n v="9"/>
    <s v="Q3"/>
  </r>
  <r>
    <s v="ORD-03600"/>
    <d v="2025-12-24T00:00:00"/>
    <s v="CUST-1654"/>
    <s v="Sneha Rao"/>
    <x v="1"/>
    <x v="9"/>
    <x v="3"/>
    <s v="Andhra Pradesh"/>
    <s v="Vijayawada"/>
    <n v="3"/>
    <n v="3753.01"/>
    <n v="0"/>
    <n v="9083.92"/>
    <x v="2"/>
    <x v="1"/>
    <x v="2"/>
    <n v="0"/>
    <n v="0"/>
    <n v="0"/>
    <n v="-9083.92"/>
    <e v="#DIV/0!"/>
    <n v="2025"/>
    <x v="1"/>
    <n v="12"/>
    <s v="Q4"/>
  </r>
  <r>
    <s v="ORD-03601"/>
    <d v="2025-03-16T00:00:00"/>
    <s v="CUST-1048"/>
    <s v="Rohan Singh"/>
    <x v="1"/>
    <x v="21"/>
    <x v="2"/>
    <s v="Maharashtra"/>
    <s v="Pune"/>
    <n v="1"/>
    <n v="4485.74"/>
    <n v="0.1"/>
    <n v="2647.84"/>
    <x v="4"/>
    <x v="1"/>
    <x v="2"/>
    <n v="0.1"/>
    <n v="1.0000000000000002E-2"/>
    <n v="1.0000000000000002E-3"/>
    <n v="-2647.8389999999999"/>
    <n v="-2647838.9999999995"/>
    <n v="2025"/>
    <x v="3"/>
    <n v="3"/>
    <s v="Q1"/>
  </r>
  <r>
    <s v="ORD-03602"/>
    <d v="2025-12-21T00:00:00"/>
    <s v="CUST-1347"/>
    <s v="Neha Singh"/>
    <x v="0"/>
    <x v="5"/>
    <x v="3"/>
    <s v="Andhra Pradesh"/>
    <s v="Visakhapatnam"/>
    <n v="3"/>
    <n v="4240.7700000000004"/>
    <n v="0.1"/>
    <n v="7112.03"/>
    <x v="1"/>
    <x v="1"/>
    <x v="0"/>
    <n v="0.30000000000000004"/>
    <n v="3.0000000000000006E-2"/>
    <n v="9.0000000000000028E-3"/>
    <n v="-7112.0209999999997"/>
    <n v="-790224.55555555527"/>
    <n v="2025"/>
    <x v="1"/>
    <n v="12"/>
    <s v="Q4"/>
  </r>
  <r>
    <s v="ORD-03603"/>
    <d v="2025-03-13T00:00:00"/>
    <s v="CUST-2494"/>
    <s v="Aarav Rao"/>
    <x v="4"/>
    <x v="15"/>
    <x v="2"/>
    <s v="Goa"/>
    <s v="Panaji"/>
    <n v="1"/>
    <n v="7800.46"/>
    <n v="0.1"/>
    <n v="5427.38"/>
    <x v="2"/>
    <x v="1"/>
    <x v="1"/>
    <n v="0.1"/>
    <n v="1.0000000000000002E-2"/>
    <n v="1.0000000000000002E-3"/>
    <n v="-5427.3789999999999"/>
    <n v="-5427378.9999999991"/>
    <n v="2025"/>
    <x v="3"/>
    <n v="3"/>
    <s v="Q1"/>
  </r>
  <r>
    <s v="ORD-03604"/>
    <d v="2025-09-16T00:00:00"/>
    <s v="CUST-2318"/>
    <s v="Aarav Kumar"/>
    <x v="3"/>
    <x v="16"/>
    <x v="2"/>
    <s v="Rajasthan"/>
    <s v="Jaipur"/>
    <n v="1"/>
    <n v="20615.16"/>
    <n v="0"/>
    <n v="17423.330000000002"/>
    <x v="1"/>
    <x v="1"/>
    <x v="2"/>
    <n v="0"/>
    <n v="0"/>
    <n v="0"/>
    <n v="-17423.330000000002"/>
    <e v="#DIV/0!"/>
    <n v="2025"/>
    <x v="2"/>
    <n v="9"/>
    <s v="Q3"/>
  </r>
  <r>
    <s v="ORD-03605"/>
    <d v="2025-07-07T00:00:00"/>
    <s v="CUST-2057"/>
    <s v="Sneha Sharma"/>
    <x v="3"/>
    <x v="3"/>
    <x v="2"/>
    <s v="Goa"/>
    <s v="Margao"/>
    <n v="1"/>
    <n v="61253.43"/>
    <n v="0.15"/>
    <n v="33245.1"/>
    <x v="4"/>
    <x v="1"/>
    <x v="1"/>
    <n v="0.15"/>
    <n v="2.2499999999999999E-2"/>
    <n v="3.375E-3"/>
    <n v="-33245.096624999998"/>
    <n v="-9850399"/>
    <n v="2025"/>
    <x v="4"/>
    <n v="7"/>
    <s v="Q3"/>
  </r>
  <r>
    <s v="ORD-03606"/>
    <d v="2025-06-22T00:00:00"/>
    <s v="CUST-1363"/>
    <s v="Isha Kumar"/>
    <x v="1"/>
    <x v="21"/>
    <x v="3"/>
    <s v="Telangana"/>
    <s v="Warangal"/>
    <n v="1"/>
    <n v="1585.06"/>
    <n v="0"/>
    <n v="1011.33"/>
    <x v="2"/>
    <x v="1"/>
    <x v="1"/>
    <n v="0"/>
    <n v="0"/>
    <n v="0"/>
    <n v="-1011.33"/>
    <e v="#DIV/0!"/>
    <n v="2025"/>
    <x v="9"/>
    <n v="6"/>
    <s v="Q2"/>
  </r>
  <r>
    <s v="ORD-03607"/>
    <d v="2025-10-17T00:00:00"/>
    <s v="CUST-2513"/>
    <s v="Kiran Nair"/>
    <x v="0"/>
    <x v="5"/>
    <x v="1"/>
    <s v="Chhattisgarh"/>
    <s v="Raipur"/>
    <n v="2"/>
    <n v="16734.48"/>
    <n v="0.15"/>
    <n v="25024.080000000002"/>
    <x v="1"/>
    <x v="2"/>
    <x v="1"/>
    <n v="0.3"/>
    <n v="4.4999999999999998E-2"/>
    <n v="1.35E-2"/>
    <n v="-25024.066500000001"/>
    <n v="-1853634.5555555557"/>
    <n v="2025"/>
    <x v="10"/>
    <n v="10"/>
    <s v="Q4"/>
  </r>
  <r>
    <s v="ORD-03608"/>
    <d v="2025-02-14T00:00:00"/>
    <s v="CUST-2048"/>
    <s v="Rahul Joshi"/>
    <x v="0"/>
    <x v="5"/>
    <x v="4"/>
    <s v="Bihar"/>
    <s v="Patna"/>
    <n v="5"/>
    <n v="17373.580000000002"/>
    <n v="0.05"/>
    <n v="56237.120000000003"/>
    <x v="1"/>
    <x v="1"/>
    <x v="1"/>
    <n v="0.25"/>
    <n v="1.2500000000000001E-2"/>
    <n v="3.1250000000000002E-3"/>
    <n v="-56237.116875"/>
    <n v="-17995877.399999999"/>
    <n v="2025"/>
    <x v="11"/>
    <n v="2"/>
    <s v="Q1"/>
  </r>
  <r>
    <s v="ORD-03609"/>
    <d v="2025-03-02T00:00:00"/>
    <s v="CUST-2562"/>
    <s v="Neha Joshi"/>
    <x v="3"/>
    <x v="3"/>
    <x v="1"/>
    <s v="Madhya Pradesh"/>
    <s v="Indore"/>
    <n v="1"/>
    <n v="10738.7"/>
    <n v="0"/>
    <n v="8515.5"/>
    <x v="1"/>
    <x v="1"/>
    <x v="1"/>
    <n v="0"/>
    <n v="0"/>
    <n v="0"/>
    <n v="-8515.5"/>
    <e v="#DIV/0!"/>
    <n v="2025"/>
    <x v="3"/>
    <n v="3"/>
    <s v="Q1"/>
  </r>
  <r>
    <s v="ORD-03610"/>
    <d v="2025-03-24T00:00:00"/>
    <s v="CUST-1050"/>
    <s v="Kiran Joshi"/>
    <x v="1"/>
    <x v="9"/>
    <x v="0"/>
    <s v="Delhi"/>
    <s v="Delhi"/>
    <n v="2"/>
    <n v="4878.87"/>
    <n v="0.05"/>
    <n v="7091.74"/>
    <x v="1"/>
    <x v="1"/>
    <x v="1"/>
    <n v="0.1"/>
    <n v="5.000000000000001E-3"/>
    <n v="5.0000000000000012E-4"/>
    <n v="-7091.7394999999997"/>
    <n v="-14183478.999999996"/>
    <n v="2025"/>
    <x v="3"/>
    <n v="3"/>
    <s v="Q1"/>
  </r>
  <r>
    <s v="ORD-03611"/>
    <d v="2025-05-03T00:00:00"/>
    <s v="CUST-1682"/>
    <s v="Ananya Reddy"/>
    <x v="1"/>
    <x v="1"/>
    <x v="1"/>
    <s v="Chhattisgarh"/>
    <s v="Raipur"/>
    <n v="1"/>
    <n v="657.18"/>
    <n v="0"/>
    <n v="478.28"/>
    <x v="1"/>
    <x v="0"/>
    <x v="1"/>
    <n v="0"/>
    <n v="0"/>
    <n v="0"/>
    <n v="-478.28"/>
    <e v="#DIV/0!"/>
    <n v="2025"/>
    <x v="6"/>
    <n v="5"/>
    <s v="Q2"/>
  </r>
  <r>
    <s v="ORD-03612"/>
    <d v="2025-12-24T00:00:00"/>
    <s v="CUST-2119"/>
    <s v="Priya Sharma"/>
    <x v="2"/>
    <x v="20"/>
    <x v="2"/>
    <s v="Gujarat"/>
    <s v="Surat"/>
    <n v="1"/>
    <n v="1842.55"/>
    <n v="0.05"/>
    <n v="1450.68"/>
    <x v="0"/>
    <x v="2"/>
    <x v="2"/>
    <n v="0.05"/>
    <n v="2.5000000000000005E-3"/>
    <n v="1.2500000000000003E-4"/>
    <n v="-1450.679875"/>
    <n v="-11605438.999999998"/>
    <n v="2025"/>
    <x v="1"/>
    <n v="12"/>
    <s v="Q4"/>
  </r>
  <r>
    <s v="ORD-03613"/>
    <d v="2025-01-16T00:00:00"/>
    <s v="CUST-1219"/>
    <s v="Isha Nair"/>
    <x v="4"/>
    <x v="15"/>
    <x v="1"/>
    <s v="Chhattisgarh"/>
    <s v="Raipur"/>
    <n v="1"/>
    <n v="4275.43"/>
    <n v="0.15"/>
    <n v="2477.9"/>
    <x v="0"/>
    <x v="1"/>
    <x v="1"/>
    <n v="0.15"/>
    <n v="2.2499999999999999E-2"/>
    <n v="3.375E-3"/>
    <n v="-2477.8966250000003"/>
    <n v="-734191.5925925927"/>
    <n v="2025"/>
    <x v="5"/>
    <n v="1"/>
    <s v="Q1"/>
  </r>
  <r>
    <s v="ORD-03614"/>
    <d v="2025-03-07T00:00:00"/>
    <s v="CUST-1381"/>
    <s v="Vikram Verma"/>
    <x v="0"/>
    <x v="5"/>
    <x v="0"/>
    <s v="Punjab"/>
    <s v="Ludhiana"/>
    <n v="3"/>
    <n v="17889.23"/>
    <n v="0.05"/>
    <n v="35320.06"/>
    <x v="0"/>
    <x v="1"/>
    <x v="1"/>
    <n v="0.15000000000000002"/>
    <n v="7.5000000000000015E-3"/>
    <n v="1.1250000000000003E-3"/>
    <n v="-35320.058874999995"/>
    <n v="-31395607.888888873"/>
    <n v="2025"/>
    <x v="3"/>
    <n v="3"/>
    <s v="Q1"/>
  </r>
  <r>
    <s v="ORD-03615"/>
    <d v="2025-05-25T00:00:00"/>
    <s v="CUST-1653"/>
    <s v="Kiran Reddy"/>
    <x v="3"/>
    <x v="14"/>
    <x v="3"/>
    <s v="Telangana"/>
    <s v="Warangal"/>
    <n v="1"/>
    <n v="32523.75"/>
    <n v="0.1"/>
    <n v="20175.599999999999"/>
    <x v="3"/>
    <x v="1"/>
    <x v="1"/>
    <n v="0.1"/>
    <n v="1.0000000000000002E-2"/>
    <n v="1.0000000000000002E-3"/>
    <n v="-20175.598999999998"/>
    <n v="-20175598.999999993"/>
    <n v="2025"/>
    <x v="6"/>
    <n v="5"/>
    <s v="Q2"/>
  </r>
  <r>
    <s v="ORD-03616"/>
    <d v="2025-06-11T00:00:00"/>
    <s v="CUST-1927"/>
    <s v="Sneha Rao"/>
    <x v="2"/>
    <x v="20"/>
    <x v="0"/>
    <s v="Punjab"/>
    <s v="Ludhiana"/>
    <n v="3"/>
    <n v="4032.7"/>
    <n v="0.15"/>
    <n v="7838.63"/>
    <x v="1"/>
    <x v="0"/>
    <x v="2"/>
    <n v="0.44999999999999996"/>
    <n v="6.7499999999999991E-2"/>
    <n v="3.0374999999999992E-2"/>
    <n v="-7838.5996249999998"/>
    <n v="-258060.89300411529"/>
    <n v="2025"/>
    <x v="9"/>
    <n v="6"/>
    <s v="Q2"/>
  </r>
  <r>
    <s v="ORD-03617"/>
    <d v="2025-08-22T00:00:00"/>
    <s v="CUST-2303"/>
    <s v="Rohan Kumar"/>
    <x v="1"/>
    <x v="1"/>
    <x v="0"/>
    <s v="Punjab"/>
    <s v="Amritsar"/>
    <n v="1"/>
    <n v="3548.52"/>
    <n v="0.1"/>
    <n v="2524.83"/>
    <x v="1"/>
    <x v="1"/>
    <x v="1"/>
    <n v="0.1"/>
    <n v="1.0000000000000002E-2"/>
    <n v="1.0000000000000002E-3"/>
    <n v="-2524.8289999999997"/>
    <n v="-2524828.9999999991"/>
    <n v="2025"/>
    <x v="7"/>
    <n v="8"/>
    <s v="Q3"/>
  </r>
  <r>
    <s v="ORD-03618"/>
    <d v="2025-05-24T00:00:00"/>
    <s v="CUST-2189"/>
    <s v="Aarav Nair"/>
    <x v="3"/>
    <x v="14"/>
    <x v="3"/>
    <s v="Andhra Pradesh"/>
    <s v="Vijayawada"/>
    <n v="1"/>
    <n v="62986.64"/>
    <n v="0.05"/>
    <n v="38540.61"/>
    <x v="1"/>
    <x v="1"/>
    <x v="2"/>
    <n v="0.05"/>
    <n v="2.5000000000000005E-3"/>
    <n v="1.2500000000000003E-4"/>
    <n v="-38540.609875000002"/>
    <n v="-308324878.99999994"/>
    <n v="2025"/>
    <x v="6"/>
    <n v="5"/>
    <s v="Q2"/>
  </r>
  <r>
    <s v="ORD-03619"/>
    <d v="2025-12-24T00:00:00"/>
    <s v="CUST-2083"/>
    <s v="Arjun Verma"/>
    <x v="3"/>
    <x v="18"/>
    <x v="1"/>
    <s v="Chhattisgarh"/>
    <s v="Bilaspur"/>
    <n v="1"/>
    <n v="51242.81"/>
    <n v="0.2"/>
    <n v="26979.87"/>
    <x v="1"/>
    <x v="0"/>
    <x v="1"/>
    <n v="0.2"/>
    <n v="4.0000000000000008E-2"/>
    <n v="8.0000000000000019E-3"/>
    <n v="-26979.861999999997"/>
    <n v="-3372482.7499999991"/>
    <n v="2025"/>
    <x v="1"/>
    <n v="12"/>
    <s v="Q4"/>
  </r>
  <r>
    <s v="ORD-03620"/>
    <d v="2025-07-07T00:00:00"/>
    <s v="CUST-1442"/>
    <s v="Sneha Rao"/>
    <x v="1"/>
    <x v="21"/>
    <x v="2"/>
    <s v="Maharashtra"/>
    <s v="Pune"/>
    <n v="1"/>
    <n v="1314.73"/>
    <n v="0"/>
    <n v="855.54"/>
    <x v="0"/>
    <x v="1"/>
    <x v="0"/>
    <n v="0"/>
    <n v="0"/>
    <n v="0"/>
    <n v="-855.54"/>
    <e v="#DIV/0!"/>
    <n v="2025"/>
    <x v="4"/>
    <n v="7"/>
    <s v="Q3"/>
  </r>
  <r>
    <s v="ORD-03621"/>
    <d v="2025-11-18T00:00:00"/>
    <s v="CUST-1594"/>
    <s v="Neha Patel"/>
    <x v="4"/>
    <x v="19"/>
    <x v="3"/>
    <s v="Karnataka"/>
    <s v="Bengaluru"/>
    <n v="1"/>
    <n v="3075.42"/>
    <n v="0.05"/>
    <n v="2306.23"/>
    <x v="1"/>
    <x v="1"/>
    <x v="1"/>
    <n v="0.05"/>
    <n v="2.5000000000000005E-3"/>
    <n v="1.2500000000000003E-4"/>
    <n v="-2306.229875"/>
    <n v="-18449838.999999996"/>
    <n v="2025"/>
    <x v="8"/>
    <n v="11"/>
    <s v="Q4"/>
  </r>
  <r>
    <s v="ORD-03622"/>
    <d v="2025-01-13T00:00:00"/>
    <s v="CUST-1250"/>
    <s v="Sneha Verma"/>
    <x v="2"/>
    <x v="23"/>
    <x v="1"/>
    <s v="Chhattisgarh"/>
    <s v="Bilaspur"/>
    <n v="1"/>
    <n v="1044.3499999999999"/>
    <n v="0.1"/>
    <n v="735.59"/>
    <x v="0"/>
    <x v="1"/>
    <x v="1"/>
    <n v="0.1"/>
    <n v="1.0000000000000002E-2"/>
    <n v="1.0000000000000002E-3"/>
    <n v="-735.58900000000006"/>
    <n v="-735588.99999999988"/>
    <n v="2025"/>
    <x v="5"/>
    <n v="1"/>
    <s v="Q1"/>
  </r>
  <r>
    <s v="ORD-03623"/>
    <d v="2025-07-03T00:00:00"/>
    <s v="CUST-2472"/>
    <s v="Sneha Sharma"/>
    <x v="3"/>
    <x v="18"/>
    <x v="2"/>
    <s v="Rajasthan"/>
    <s v="Jaipur"/>
    <n v="1"/>
    <n v="42422.73"/>
    <n v="0"/>
    <n v="35458.5"/>
    <x v="0"/>
    <x v="1"/>
    <x v="1"/>
    <n v="0"/>
    <n v="0"/>
    <n v="0"/>
    <n v="-35458.5"/>
    <e v="#DIV/0!"/>
    <n v="2025"/>
    <x v="4"/>
    <n v="7"/>
    <s v="Q3"/>
  </r>
  <r>
    <s v="ORD-03624"/>
    <d v="2025-04-21T00:00:00"/>
    <s v="CUST-2116"/>
    <s v="Rohan Singh"/>
    <x v="4"/>
    <x v="19"/>
    <x v="1"/>
    <s v="Chhattisgarh"/>
    <s v="Raipur"/>
    <n v="3"/>
    <n v="2036.29"/>
    <n v="0.1"/>
    <n v="3818.31"/>
    <x v="0"/>
    <x v="2"/>
    <x v="2"/>
    <n v="0.30000000000000004"/>
    <n v="3.0000000000000006E-2"/>
    <n v="9.0000000000000028E-3"/>
    <n v="-3818.3009999999999"/>
    <n v="-424255.66666666651"/>
    <n v="2025"/>
    <x v="0"/>
    <n v="4"/>
    <s v="Q2"/>
  </r>
  <r>
    <s v="ORD-03625"/>
    <d v="2025-10-17T00:00:00"/>
    <s v="CUST-2302"/>
    <s v="Priya Joshi"/>
    <x v="4"/>
    <x v="24"/>
    <x v="1"/>
    <s v="Madhya Pradesh"/>
    <s v="Indore"/>
    <n v="1"/>
    <n v="2687.94"/>
    <n v="0.05"/>
    <n v="2069.58"/>
    <x v="4"/>
    <x v="1"/>
    <x v="0"/>
    <n v="0.05"/>
    <n v="2.5000000000000005E-3"/>
    <n v="1.2500000000000003E-4"/>
    <n v="-2069.5798749999999"/>
    <n v="-16556638.999999994"/>
    <n v="2025"/>
    <x v="10"/>
    <n v="10"/>
    <s v="Q4"/>
  </r>
  <r>
    <s v="ORD-03626"/>
    <d v="2025-10-22T00:00:00"/>
    <s v="CUST-1587"/>
    <s v="Arjun Singh"/>
    <x v="0"/>
    <x v="4"/>
    <x v="2"/>
    <s v="Goa"/>
    <s v="Panaji"/>
    <n v="2"/>
    <n v="16064.37"/>
    <n v="0"/>
    <n v="22302"/>
    <x v="0"/>
    <x v="2"/>
    <x v="2"/>
    <n v="0"/>
    <n v="0"/>
    <n v="0"/>
    <n v="-22302"/>
    <e v="#DIV/0!"/>
    <n v="2025"/>
    <x v="10"/>
    <n v="10"/>
    <s v="Q4"/>
  </r>
  <r>
    <s v="ORD-03627"/>
    <d v="2025-08-03T00:00:00"/>
    <s v="CUST-1918"/>
    <s v="Sneha Reddy"/>
    <x v="1"/>
    <x v="21"/>
    <x v="3"/>
    <s v="Andhra Pradesh"/>
    <s v="Vijayawada"/>
    <n v="1"/>
    <n v="1802.09"/>
    <n v="0.05"/>
    <n v="1396.01"/>
    <x v="0"/>
    <x v="2"/>
    <x v="2"/>
    <n v="0.05"/>
    <n v="2.5000000000000005E-3"/>
    <n v="1.2500000000000003E-4"/>
    <n v="-1396.009875"/>
    <n v="-11168078.999999996"/>
    <n v="2025"/>
    <x v="7"/>
    <n v="8"/>
    <s v="Q3"/>
  </r>
  <r>
    <s v="ORD-03628"/>
    <d v="2025-04-30T00:00:00"/>
    <s v="CUST-2009"/>
    <s v="Vikram Verma"/>
    <x v="1"/>
    <x v="9"/>
    <x v="1"/>
    <s v="Chhattisgarh"/>
    <s v="Bilaspur"/>
    <n v="3"/>
    <n v="2941.57"/>
    <n v="0.2"/>
    <n v="5493.03"/>
    <x v="0"/>
    <x v="2"/>
    <x v="0"/>
    <n v="0.60000000000000009"/>
    <n v="0.12000000000000002"/>
    <n v="7.2000000000000022E-2"/>
    <n v="-5492.9579999999996"/>
    <n v="-76291.083333333299"/>
    <n v="2025"/>
    <x v="0"/>
    <n v="4"/>
    <s v="Q2"/>
  </r>
  <r>
    <s v="ORD-03629"/>
    <d v="2025-02-24T00:00:00"/>
    <s v="CUST-2038"/>
    <s v="Priya Patel"/>
    <x v="4"/>
    <x v="22"/>
    <x v="3"/>
    <s v="Tamil Nadu"/>
    <s v="Coimbatore"/>
    <n v="1"/>
    <n v="3879.31"/>
    <n v="0.15"/>
    <n v="2399.29"/>
    <x v="2"/>
    <x v="2"/>
    <x v="2"/>
    <n v="0.15"/>
    <n v="2.2499999999999999E-2"/>
    <n v="3.375E-3"/>
    <n v="-2399.2866250000002"/>
    <n v="-710899.74074074079"/>
    <n v="2025"/>
    <x v="11"/>
    <n v="2"/>
    <s v="Q1"/>
  </r>
  <r>
    <s v="ORD-03630"/>
    <d v="2025-01-27T00:00:00"/>
    <s v="CUST-1727"/>
    <s v="Priya Kumar"/>
    <x v="1"/>
    <x v="17"/>
    <x v="2"/>
    <s v="Rajasthan"/>
    <s v="Udaipur"/>
    <n v="1"/>
    <n v="601.65"/>
    <n v="0"/>
    <n v="472.37"/>
    <x v="2"/>
    <x v="0"/>
    <x v="1"/>
    <n v="0"/>
    <n v="0"/>
    <n v="0"/>
    <n v="-472.37"/>
    <e v="#DIV/0!"/>
    <n v="2025"/>
    <x v="5"/>
    <n v="1"/>
    <s v="Q1"/>
  </r>
  <r>
    <s v="ORD-03631"/>
    <d v="2025-04-28T00:00:00"/>
    <s v="CUST-1962"/>
    <s v="Rohan Patel"/>
    <x v="2"/>
    <x v="2"/>
    <x v="2"/>
    <s v="Rajasthan"/>
    <s v="Udaipur"/>
    <n v="5"/>
    <n v="2794.9"/>
    <n v="0"/>
    <n v="11735.54"/>
    <x v="1"/>
    <x v="0"/>
    <x v="1"/>
    <n v="0"/>
    <n v="0"/>
    <n v="0"/>
    <n v="-11735.54"/>
    <e v="#DIV/0!"/>
    <n v="2025"/>
    <x v="0"/>
    <n v="4"/>
    <s v="Q2"/>
  </r>
  <r>
    <s v="ORD-03632"/>
    <d v="2025-08-09T00:00:00"/>
    <s v="CUST-2103"/>
    <s v="Aarav Sharma"/>
    <x v="2"/>
    <x v="8"/>
    <x v="0"/>
    <s v="Punjab"/>
    <s v="Ludhiana"/>
    <n v="1"/>
    <n v="3093.25"/>
    <n v="0.05"/>
    <n v="1991.48"/>
    <x v="1"/>
    <x v="1"/>
    <x v="2"/>
    <n v="0.05"/>
    <n v="2.5000000000000005E-3"/>
    <n v="1.2500000000000003E-4"/>
    <n v="-1991.479875"/>
    <n v="-15931838.999999996"/>
    <n v="2025"/>
    <x v="7"/>
    <n v="8"/>
    <s v="Q3"/>
  </r>
  <r>
    <s v="ORD-03633"/>
    <d v="2025-08-19T00:00:00"/>
    <s v="CUST-1434"/>
    <s v="Meera Sharma"/>
    <x v="0"/>
    <x v="5"/>
    <x v="4"/>
    <s v="Jharkhand"/>
    <s v="Jamshedpur"/>
    <n v="2"/>
    <n v="16195.63"/>
    <n v="0.1"/>
    <n v="22735.77"/>
    <x v="1"/>
    <x v="1"/>
    <x v="0"/>
    <n v="0.2"/>
    <n v="2.0000000000000004E-2"/>
    <n v="4.000000000000001E-3"/>
    <n v="-22735.766"/>
    <n v="-5683941.4999999981"/>
    <n v="2025"/>
    <x v="7"/>
    <n v="8"/>
    <s v="Q3"/>
  </r>
  <r>
    <s v="ORD-03634"/>
    <d v="2025-02-22T00:00:00"/>
    <s v="CUST-1477"/>
    <s v="Kiran Singh"/>
    <x v="2"/>
    <x v="20"/>
    <x v="3"/>
    <s v="Tamil Nadu"/>
    <s v="Coimbatore"/>
    <n v="2"/>
    <n v="2541.37"/>
    <n v="0.15"/>
    <n v="3794.4"/>
    <x v="1"/>
    <x v="1"/>
    <x v="1"/>
    <n v="0.3"/>
    <n v="4.4999999999999998E-2"/>
    <n v="1.35E-2"/>
    <n v="-3794.3865000000001"/>
    <n v="-281065.66666666669"/>
    <n v="2025"/>
    <x v="11"/>
    <n v="2"/>
    <s v="Q1"/>
  </r>
  <r>
    <s v="ORD-03635"/>
    <d v="2025-10-22T00:00:00"/>
    <s v="CUST-2526"/>
    <s v="Rohan Joshi"/>
    <x v="1"/>
    <x v="9"/>
    <x v="3"/>
    <s v="Andhra Pradesh"/>
    <s v="Visakhapatnam"/>
    <n v="1"/>
    <n v="2051.4"/>
    <n v="0.2"/>
    <n v="1357.74"/>
    <x v="2"/>
    <x v="1"/>
    <x v="0"/>
    <n v="0.2"/>
    <n v="4.0000000000000008E-2"/>
    <n v="8.0000000000000019E-3"/>
    <n v="-1357.732"/>
    <n v="-169716.49999999994"/>
    <n v="2025"/>
    <x v="10"/>
    <n v="10"/>
    <s v="Q4"/>
  </r>
  <r>
    <s v="ORD-03636"/>
    <d v="2025-11-17T00:00:00"/>
    <s v="CUST-1737"/>
    <s v="Isha Verma"/>
    <x v="4"/>
    <x v="12"/>
    <x v="0"/>
    <s v="Haryana"/>
    <s v="Faridabad"/>
    <n v="4"/>
    <n v="7154.62"/>
    <n v="0.1"/>
    <n v="17973.7"/>
    <x v="3"/>
    <x v="1"/>
    <x v="1"/>
    <n v="0.4"/>
    <n v="4.0000000000000008E-2"/>
    <n v="1.6000000000000004E-2"/>
    <n v="-17973.684000000001"/>
    <n v="-1123355.2499999998"/>
    <n v="2025"/>
    <x v="8"/>
    <n v="11"/>
    <s v="Q4"/>
  </r>
  <r>
    <s v="ORD-03637"/>
    <d v="2025-08-21T00:00:00"/>
    <s v="CUST-1240"/>
    <s v="Meera Singh"/>
    <x v="0"/>
    <x v="4"/>
    <x v="2"/>
    <s v="Rajasthan"/>
    <s v="Jaipur"/>
    <n v="3"/>
    <n v="13829.95"/>
    <n v="0.1"/>
    <n v="30768.25"/>
    <x v="1"/>
    <x v="1"/>
    <x v="1"/>
    <n v="0.30000000000000004"/>
    <n v="3.0000000000000006E-2"/>
    <n v="9.0000000000000028E-3"/>
    <n v="-30768.241000000002"/>
    <n v="-3418693.4444444436"/>
    <n v="2025"/>
    <x v="7"/>
    <n v="8"/>
    <s v="Q3"/>
  </r>
  <r>
    <s v="ORD-03638"/>
    <d v="2025-06-07T00:00:00"/>
    <s v="CUST-2388"/>
    <s v="Ananya Kumar"/>
    <x v="2"/>
    <x v="23"/>
    <x v="0"/>
    <s v="Uttar Pradesh"/>
    <s v="Lucknow"/>
    <n v="3"/>
    <n v="5668.68"/>
    <n v="0"/>
    <n v="12731.83"/>
    <x v="1"/>
    <x v="1"/>
    <x v="2"/>
    <n v="0"/>
    <n v="0"/>
    <n v="0"/>
    <n v="-12731.83"/>
    <e v="#DIV/0!"/>
    <n v="2025"/>
    <x v="9"/>
    <n v="6"/>
    <s v="Q2"/>
  </r>
  <r>
    <s v="ORD-03639"/>
    <d v="2025-09-26T00:00:00"/>
    <s v="CUST-1401"/>
    <s v="Priya Verma"/>
    <x v="0"/>
    <x v="5"/>
    <x v="2"/>
    <s v="Gujarat"/>
    <s v="Ahmedabad"/>
    <n v="5"/>
    <n v="17200.23"/>
    <n v="0"/>
    <n v="70779.95"/>
    <x v="1"/>
    <x v="1"/>
    <x v="1"/>
    <n v="0"/>
    <n v="0"/>
    <n v="0"/>
    <n v="-70779.95"/>
    <e v="#DIV/0!"/>
    <n v="2025"/>
    <x v="2"/>
    <n v="9"/>
    <s v="Q3"/>
  </r>
  <r>
    <s v="ORD-03640"/>
    <d v="2025-01-21T00:00:00"/>
    <s v="CUST-2166"/>
    <s v="Priya Nair"/>
    <x v="2"/>
    <x v="2"/>
    <x v="4"/>
    <s v="West Bengal"/>
    <s v="Durgapur"/>
    <n v="2"/>
    <n v="5650.68"/>
    <n v="0.1"/>
    <n v="6564.62"/>
    <x v="4"/>
    <x v="1"/>
    <x v="2"/>
    <n v="0.2"/>
    <n v="2.0000000000000004E-2"/>
    <n v="4.000000000000001E-3"/>
    <n v="-6564.616"/>
    <n v="-1641153.9999999995"/>
    <n v="2025"/>
    <x v="5"/>
    <n v="1"/>
    <s v="Q1"/>
  </r>
  <r>
    <s v="ORD-03641"/>
    <d v="2025-02-22T00:00:00"/>
    <s v="CUST-2263"/>
    <s v="Neha Kumar"/>
    <x v="2"/>
    <x v="10"/>
    <x v="4"/>
    <s v="Bihar"/>
    <s v="Patna"/>
    <n v="1"/>
    <n v="3090.21"/>
    <n v="0.05"/>
    <n v="2472.9899999999998"/>
    <x v="0"/>
    <x v="1"/>
    <x v="1"/>
    <n v="0.05"/>
    <n v="2.5000000000000005E-3"/>
    <n v="1.2500000000000003E-4"/>
    <n v="-2472.9898749999998"/>
    <n v="-19783918.999999993"/>
    <n v="2025"/>
    <x v="11"/>
    <n v="2"/>
    <s v="Q1"/>
  </r>
  <r>
    <s v="ORD-03642"/>
    <d v="2025-10-02T00:00:00"/>
    <s v="CUST-2591"/>
    <s v="Neha Nair"/>
    <x v="3"/>
    <x v="16"/>
    <x v="2"/>
    <s v="Goa"/>
    <s v="Margao"/>
    <n v="3"/>
    <n v="53665.79"/>
    <n v="0.15"/>
    <n v="120227.9"/>
    <x v="1"/>
    <x v="1"/>
    <x v="1"/>
    <n v="0.44999999999999996"/>
    <n v="6.7499999999999991E-2"/>
    <n v="3.0374999999999992E-2"/>
    <n v="-120227.86962499999"/>
    <n v="-3958119.1646090541"/>
    <n v="2025"/>
    <x v="10"/>
    <n v="10"/>
    <s v="Q4"/>
  </r>
  <r>
    <s v="ORD-03643"/>
    <d v="2025-11-09T00:00:00"/>
    <s v="CUST-2516"/>
    <s v="Sneha Joshi"/>
    <x v="2"/>
    <x v="8"/>
    <x v="4"/>
    <s v="Jharkhand"/>
    <s v="Ranchi"/>
    <n v="1"/>
    <n v="3757.25"/>
    <n v="0.05"/>
    <n v="2623"/>
    <x v="2"/>
    <x v="1"/>
    <x v="2"/>
    <n v="0.05"/>
    <n v="2.5000000000000005E-3"/>
    <n v="1.2500000000000003E-4"/>
    <n v="-2622.999875"/>
    <n v="-20983998.999999996"/>
    <n v="2025"/>
    <x v="8"/>
    <n v="11"/>
    <s v="Q4"/>
  </r>
  <r>
    <s v="ORD-03644"/>
    <d v="2025-10-08T00:00:00"/>
    <s v="CUST-1529"/>
    <s v="Rohan Rao"/>
    <x v="3"/>
    <x v="13"/>
    <x v="3"/>
    <s v="Tamil Nadu"/>
    <s v="Chennai"/>
    <n v="1"/>
    <n v="19134.84"/>
    <n v="0"/>
    <n v="14413.44"/>
    <x v="1"/>
    <x v="1"/>
    <x v="0"/>
    <n v="0"/>
    <n v="0"/>
    <n v="0"/>
    <n v="-14413.44"/>
    <e v="#DIV/0!"/>
    <n v="2025"/>
    <x v="10"/>
    <n v="10"/>
    <s v="Q4"/>
  </r>
  <r>
    <s v="ORD-03645"/>
    <d v="2025-08-02T00:00:00"/>
    <s v="CUST-2033"/>
    <s v="Rohan Kumar"/>
    <x v="3"/>
    <x v="13"/>
    <x v="0"/>
    <s v="Uttar Pradesh"/>
    <s v="Lucknow"/>
    <n v="2"/>
    <n v="20735.23"/>
    <n v="0.05"/>
    <n v="26342.52"/>
    <x v="0"/>
    <x v="1"/>
    <x v="1"/>
    <n v="0.1"/>
    <n v="5.000000000000001E-3"/>
    <n v="5.0000000000000012E-4"/>
    <n v="-26342.519500000002"/>
    <n v="-52685038.999999993"/>
    <n v="2025"/>
    <x v="7"/>
    <n v="8"/>
    <s v="Q3"/>
  </r>
  <r>
    <s v="ORD-03646"/>
    <d v="2025-01-31T00:00:00"/>
    <s v="CUST-1384"/>
    <s v="Priya Joshi"/>
    <x v="1"/>
    <x v="17"/>
    <x v="4"/>
    <s v="West Bengal"/>
    <s v="Durgapur"/>
    <n v="4"/>
    <n v="1313.25"/>
    <n v="0.2"/>
    <n v="3352.36"/>
    <x v="2"/>
    <x v="1"/>
    <x v="1"/>
    <n v="0.8"/>
    <n v="0.16000000000000003"/>
    <n v="0.12800000000000003"/>
    <n v="-3352.232"/>
    <n v="-26189.312499999993"/>
    <n v="2025"/>
    <x v="5"/>
    <n v="1"/>
    <s v="Q1"/>
  </r>
  <r>
    <s v="ORD-03647"/>
    <d v="2025-12-03T00:00:00"/>
    <s v="CUST-1867"/>
    <s v="Rahul Kumar"/>
    <x v="3"/>
    <x v="18"/>
    <x v="4"/>
    <s v="Odisha"/>
    <s v="Cuttack"/>
    <n v="1"/>
    <n v="10707.05"/>
    <n v="0.1"/>
    <n v="6168.8"/>
    <x v="1"/>
    <x v="0"/>
    <x v="2"/>
    <n v="0.1"/>
    <n v="1.0000000000000002E-2"/>
    <n v="1.0000000000000002E-3"/>
    <n v="-6168.799"/>
    <n v="-6168798.9999999981"/>
    <n v="2025"/>
    <x v="1"/>
    <n v="12"/>
    <s v="Q4"/>
  </r>
  <r>
    <s v="ORD-03648"/>
    <d v="2025-07-02T00:00:00"/>
    <s v="CUST-1863"/>
    <s v="Priya Patel"/>
    <x v="0"/>
    <x v="6"/>
    <x v="3"/>
    <s v="Tamil Nadu"/>
    <s v="Chennai"/>
    <n v="3"/>
    <n v="3891.68"/>
    <n v="0"/>
    <n v="8958.5300000000007"/>
    <x v="2"/>
    <x v="1"/>
    <x v="0"/>
    <n v="0"/>
    <n v="0"/>
    <n v="0"/>
    <n v="-8958.5300000000007"/>
    <e v="#DIV/0!"/>
    <n v="2025"/>
    <x v="4"/>
    <n v="7"/>
    <s v="Q3"/>
  </r>
  <r>
    <s v="ORD-03649"/>
    <d v="2025-01-23T00:00:00"/>
    <s v="CUST-1268"/>
    <s v="Vikram Rao"/>
    <x v="3"/>
    <x v="16"/>
    <x v="4"/>
    <s v="Jharkhand"/>
    <s v="Jamshedpur"/>
    <n v="1"/>
    <n v="5511.81"/>
    <n v="0.15"/>
    <n v="3414.44"/>
    <x v="3"/>
    <x v="1"/>
    <x v="1"/>
    <n v="0.15"/>
    <n v="2.2499999999999999E-2"/>
    <n v="3.375E-3"/>
    <n v="-3414.4366250000003"/>
    <n v="-1011684.9259259261"/>
    <n v="2025"/>
    <x v="5"/>
    <n v="1"/>
    <s v="Q1"/>
  </r>
  <r>
    <s v="ORD-03650"/>
    <d v="2025-02-01T00:00:00"/>
    <s v="CUST-2346"/>
    <s v="Neha Kumar"/>
    <x v="3"/>
    <x v="3"/>
    <x v="3"/>
    <s v="Andhra Pradesh"/>
    <s v="Visakhapatnam"/>
    <n v="1"/>
    <n v="57916.63"/>
    <n v="0.05"/>
    <n v="36973.589999999997"/>
    <x v="1"/>
    <x v="0"/>
    <x v="2"/>
    <n v="0.05"/>
    <n v="2.5000000000000005E-3"/>
    <n v="1.2500000000000003E-4"/>
    <n v="-36973.589874999998"/>
    <n v="-295788718.99999994"/>
    <n v="2025"/>
    <x v="11"/>
    <n v="2"/>
    <s v="Q1"/>
  </r>
  <r>
    <s v="ORD-03651"/>
    <d v="2025-03-15T00:00:00"/>
    <s v="CUST-2423"/>
    <s v="Meera Joshi"/>
    <x v="1"/>
    <x v="1"/>
    <x v="2"/>
    <s v="Goa"/>
    <s v="Margao"/>
    <n v="3"/>
    <n v="4672.29"/>
    <n v="0.05"/>
    <n v="11112.12"/>
    <x v="3"/>
    <x v="1"/>
    <x v="0"/>
    <n v="0.15000000000000002"/>
    <n v="7.5000000000000015E-3"/>
    <n v="1.1250000000000003E-3"/>
    <n v="-11112.118875"/>
    <n v="-9877438.9999999963"/>
    <n v="2025"/>
    <x v="3"/>
    <n v="3"/>
    <s v="Q1"/>
  </r>
  <r>
    <s v="ORD-03652"/>
    <d v="2025-01-10T00:00:00"/>
    <s v="CUST-2442"/>
    <s v="Kiran Kumar"/>
    <x v="0"/>
    <x v="0"/>
    <x v="4"/>
    <s v="Odisha"/>
    <s v="Cuttack"/>
    <n v="4"/>
    <n v="10851.13"/>
    <n v="0.05"/>
    <n v="33617.910000000003"/>
    <x v="0"/>
    <x v="1"/>
    <x v="2"/>
    <n v="0.2"/>
    <n v="1.0000000000000002E-2"/>
    <n v="2.0000000000000005E-3"/>
    <n v="-33617.908000000003"/>
    <n v="-16808953.999999996"/>
    <n v="2025"/>
    <x v="5"/>
    <n v="1"/>
    <s v="Q1"/>
  </r>
  <r>
    <s v="ORD-03653"/>
    <d v="2025-02-23T00:00:00"/>
    <s v="CUST-2573"/>
    <s v="Rohan Rao"/>
    <x v="4"/>
    <x v="24"/>
    <x v="1"/>
    <s v="Chhattisgarh"/>
    <s v="Raipur"/>
    <n v="1"/>
    <n v="7644.16"/>
    <n v="0.1"/>
    <n v="4801.5200000000004"/>
    <x v="0"/>
    <x v="1"/>
    <x v="2"/>
    <n v="0.1"/>
    <n v="1.0000000000000002E-2"/>
    <n v="1.0000000000000002E-3"/>
    <n v="-4801.5190000000002"/>
    <n v="-4801518.9999999991"/>
    <n v="2025"/>
    <x v="11"/>
    <n v="2"/>
    <s v="Q1"/>
  </r>
  <r>
    <s v="ORD-03654"/>
    <d v="2025-02-21T00:00:00"/>
    <s v="CUST-2404"/>
    <s v="Rahul Rao"/>
    <x v="0"/>
    <x v="5"/>
    <x v="4"/>
    <s v="Bihar"/>
    <s v="Patna"/>
    <n v="1"/>
    <n v="3875.78"/>
    <n v="0.05"/>
    <n v="2652.62"/>
    <x v="4"/>
    <x v="1"/>
    <x v="1"/>
    <n v="0.05"/>
    <n v="2.5000000000000005E-3"/>
    <n v="1.2500000000000003E-4"/>
    <n v="-2652.6198749999999"/>
    <n v="-21220958.999999993"/>
    <n v="2025"/>
    <x v="11"/>
    <n v="2"/>
    <s v="Q1"/>
  </r>
  <r>
    <s v="ORD-03655"/>
    <d v="2025-05-28T00:00:00"/>
    <s v="CUST-1990"/>
    <s v="Rahul Reddy"/>
    <x v="3"/>
    <x v="3"/>
    <x v="1"/>
    <s v="Chhattisgarh"/>
    <s v="Bilaspur"/>
    <n v="1"/>
    <n v="58756.29"/>
    <n v="0.1"/>
    <n v="36258.83"/>
    <x v="1"/>
    <x v="2"/>
    <x v="2"/>
    <n v="0.1"/>
    <n v="1.0000000000000002E-2"/>
    <n v="1.0000000000000002E-3"/>
    <n v="-36258.829000000005"/>
    <n v="-36258829"/>
    <n v="2025"/>
    <x v="6"/>
    <n v="5"/>
    <s v="Q2"/>
  </r>
  <r>
    <s v="ORD-03656"/>
    <d v="2025-06-09T00:00:00"/>
    <s v="CUST-1846"/>
    <s v="Arjun Gupta"/>
    <x v="0"/>
    <x v="4"/>
    <x v="4"/>
    <s v="Odisha"/>
    <s v="Cuttack"/>
    <n v="3"/>
    <n v="9460.0499999999993"/>
    <n v="0.1"/>
    <n v="17229.400000000001"/>
    <x v="1"/>
    <x v="1"/>
    <x v="0"/>
    <n v="0.30000000000000004"/>
    <n v="3.0000000000000006E-2"/>
    <n v="9.0000000000000028E-3"/>
    <n v="-17229.391000000003"/>
    <n v="-1914376.7777777775"/>
    <n v="2025"/>
    <x v="9"/>
    <n v="6"/>
    <s v="Q2"/>
  </r>
  <r>
    <s v="ORD-03657"/>
    <d v="2025-01-14T00:00:00"/>
    <s v="CUST-2517"/>
    <s v="Isha Rao"/>
    <x v="2"/>
    <x v="10"/>
    <x v="4"/>
    <s v="Bihar"/>
    <s v="Gaya"/>
    <n v="1"/>
    <n v="843.29"/>
    <n v="0"/>
    <n v="571.38"/>
    <x v="0"/>
    <x v="1"/>
    <x v="2"/>
    <n v="0"/>
    <n v="0"/>
    <n v="0"/>
    <n v="-571.38"/>
    <e v="#DIV/0!"/>
    <n v="2025"/>
    <x v="5"/>
    <n v="1"/>
    <s v="Q1"/>
  </r>
  <r>
    <s v="ORD-03658"/>
    <d v="2025-06-27T00:00:00"/>
    <s v="CUST-1260"/>
    <s v="Arjun Sharma"/>
    <x v="2"/>
    <x v="23"/>
    <x v="3"/>
    <s v="Andhra Pradesh"/>
    <s v="Vijayawada"/>
    <n v="1"/>
    <n v="1332.66"/>
    <n v="0.05"/>
    <n v="828.98"/>
    <x v="0"/>
    <x v="1"/>
    <x v="1"/>
    <n v="0.05"/>
    <n v="2.5000000000000005E-3"/>
    <n v="1.2500000000000003E-4"/>
    <n v="-828.97987499999999"/>
    <n v="-6631838.9999999981"/>
    <n v="2025"/>
    <x v="9"/>
    <n v="6"/>
    <s v="Q2"/>
  </r>
  <r>
    <s v="ORD-03659"/>
    <d v="2025-02-22T00:00:00"/>
    <s v="CUST-1904"/>
    <s v="Sneha Joshi"/>
    <x v="4"/>
    <x v="22"/>
    <x v="3"/>
    <s v="Tamil Nadu"/>
    <s v="Chennai"/>
    <n v="2"/>
    <n v="3126.3"/>
    <n v="0.15"/>
    <n v="3763.48"/>
    <x v="2"/>
    <x v="1"/>
    <x v="2"/>
    <n v="0.3"/>
    <n v="4.4999999999999998E-2"/>
    <n v="1.35E-2"/>
    <n v="-3763.4665"/>
    <n v="-278775.29629629629"/>
    <n v="2025"/>
    <x v="11"/>
    <n v="2"/>
    <s v="Q1"/>
  </r>
  <r>
    <s v="ORD-03660"/>
    <d v="2025-12-01T00:00:00"/>
    <s v="CUST-2367"/>
    <s v="Vikram Nair"/>
    <x v="2"/>
    <x v="2"/>
    <x v="1"/>
    <s v="Chhattisgarh"/>
    <s v="Bilaspur"/>
    <n v="1"/>
    <n v="687.48"/>
    <n v="0.1"/>
    <n v="495.22"/>
    <x v="1"/>
    <x v="1"/>
    <x v="0"/>
    <n v="0.1"/>
    <n v="1.0000000000000002E-2"/>
    <n v="1.0000000000000002E-3"/>
    <n v="-495.21900000000005"/>
    <n v="-495218.99999999994"/>
    <n v="2025"/>
    <x v="1"/>
    <n v="12"/>
    <s v="Q4"/>
  </r>
  <r>
    <s v="ORD-03661"/>
    <d v="2025-01-22T00:00:00"/>
    <s v="CUST-1583"/>
    <s v="Vikram Gupta"/>
    <x v="0"/>
    <x v="4"/>
    <x v="3"/>
    <s v="Andhra Pradesh"/>
    <s v="Vijayawada"/>
    <n v="1"/>
    <n v="6050.78"/>
    <n v="0.05"/>
    <n v="3957.13"/>
    <x v="2"/>
    <x v="1"/>
    <x v="1"/>
    <n v="0.05"/>
    <n v="2.5000000000000005E-3"/>
    <n v="1.2500000000000003E-4"/>
    <n v="-3957.1298750000001"/>
    <n v="-31657038.999999993"/>
    <n v="2025"/>
    <x v="5"/>
    <n v="1"/>
    <s v="Q1"/>
  </r>
  <r>
    <s v="ORD-03662"/>
    <d v="2025-01-30T00:00:00"/>
    <s v="CUST-1529"/>
    <s v="Sneha Sharma"/>
    <x v="1"/>
    <x v="9"/>
    <x v="0"/>
    <s v="Haryana"/>
    <s v="Faridabad"/>
    <n v="3"/>
    <n v="534.66999999999996"/>
    <n v="0"/>
    <n v="1287.6300000000001"/>
    <x v="0"/>
    <x v="1"/>
    <x v="2"/>
    <n v="0"/>
    <n v="0"/>
    <n v="0"/>
    <n v="-1287.6300000000001"/>
    <e v="#DIV/0!"/>
    <n v="2025"/>
    <x v="5"/>
    <n v="1"/>
    <s v="Q1"/>
  </r>
  <r>
    <s v="ORD-03663"/>
    <d v="2025-07-10T00:00:00"/>
    <s v="CUST-2126"/>
    <s v="Meera Singh"/>
    <x v="4"/>
    <x v="24"/>
    <x v="2"/>
    <s v="Maharashtra"/>
    <s v="Pune"/>
    <n v="4"/>
    <n v="2506.23"/>
    <n v="0"/>
    <n v="8210.2800000000007"/>
    <x v="4"/>
    <x v="1"/>
    <x v="2"/>
    <n v="0"/>
    <n v="0"/>
    <n v="0"/>
    <n v="-8210.2800000000007"/>
    <e v="#DIV/0!"/>
    <n v="2025"/>
    <x v="4"/>
    <n v="7"/>
    <s v="Q3"/>
  </r>
  <r>
    <s v="ORD-03664"/>
    <d v="2025-09-17T00:00:00"/>
    <s v="CUST-2242"/>
    <s v="Arjun Verma"/>
    <x v="0"/>
    <x v="4"/>
    <x v="4"/>
    <s v="Odisha"/>
    <s v="Cuttack"/>
    <n v="4"/>
    <n v="5296.09"/>
    <n v="0.05"/>
    <n v="14247.23"/>
    <x v="1"/>
    <x v="0"/>
    <x v="1"/>
    <n v="0.2"/>
    <n v="1.0000000000000002E-2"/>
    <n v="2.0000000000000005E-3"/>
    <n v="-14247.227999999999"/>
    <n v="-7123613.9999999981"/>
    <n v="2025"/>
    <x v="2"/>
    <n v="9"/>
    <s v="Q3"/>
  </r>
  <r>
    <s v="ORD-03665"/>
    <d v="2025-07-24T00:00:00"/>
    <s v="CUST-2320"/>
    <s v="Isha Gupta"/>
    <x v="3"/>
    <x v="13"/>
    <x v="3"/>
    <s v="Andhra Pradesh"/>
    <s v="Visakhapatnam"/>
    <n v="1"/>
    <n v="64642.43"/>
    <n v="0"/>
    <n v="41047.83"/>
    <x v="1"/>
    <x v="0"/>
    <x v="2"/>
    <n v="0"/>
    <n v="0"/>
    <n v="0"/>
    <n v="-41047.83"/>
    <e v="#DIV/0!"/>
    <n v="2025"/>
    <x v="4"/>
    <n v="7"/>
    <s v="Q3"/>
  </r>
  <r>
    <s v="ORD-03666"/>
    <d v="2025-02-28T00:00:00"/>
    <s v="CUST-1918"/>
    <s v="Aarav Joshi"/>
    <x v="2"/>
    <x v="23"/>
    <x v="3"/>
    <s v="Telangana"/>
    <s v="Warangal"/>
    <n v="4"/>
    <n v="1954.61"/>
    <n v="0.05"/>
    <n v="5991.26"/>
    <x v="1"/>
    <x v="0"/>
    <x v="2"/>
    <n v="0.2"/>
    <n v="1.0000000000000002E-2"/>
    <n v="2.0000000000000005E-3"/>
    <n v="-5991.2579999999998"/>
    <n v="-2995628.9999999991"/>
    <n v="2025"/>
    <x v="11"/>
    <n v="2"/>
    <s v="Q1"/>
  </r>
  <r>
    <s v="ORD-03667"/>
    <d v="2025-09-21T00:00:00"/>
    <s v="CUST-2128"/>
    <s v="Kiran Rao"/>
    <x v="0"/>
    <x v="5"/>
    <x v="4"/>
    <s v="Bihar"/>
    <s v="Patna"/>
    <n v="2"/>
    <n v="4837.93"/>
    <n v="0.1"/>
    <n v="5713.58"/>
    <x v="4"/>
    <x v="1"/>
    <x v="1"/>
    <n v="0.2"/>
    <n v="2.0000000000000004E-2"/>
    <n v="4.000000000000001E-3"/>
    <n v="-5713.576"/>
    <n v="-1428393.9999999998"/>
    <n v="2025"/>
    <x v="2"/>
    <n v="9"/>
    <s v="Q3"/>
  </r>
  <r>
    <s v="ORD-03668"/>
    <d v="2025-01-12T00:00:00"/>
    <s v="CUST-2157"/>
    <s v="Rahul Singh"/>
    <x v="4"/>
    <x v="24"/>
    <x v="4"/>
    <s v="Jharkhand"/>
    <s v="Ranchi"/>
    <n v="1"/>
    <n v="6337.71"/>
    <n v="0.05"/>
    <n v="4161.76"/>
    <x v="4"/>
    <x v="0"/>
    <x v="2"/>
    <n v="0.05"/>
    <n v="2.5000000000000005E-3"/>
    <n v="1.2500000000000003E-4"/>
    <n v="-4161.7598750000006"/>
    <n v="-33294078.999999996"/>
    <n v="2025"/>
    <x v="5"/>
    <n v="1"/>
    <s v="Q1"/>
  </r>
  <r>
    <s v="ORD-03669"/>
    <d v="2025-04-29T00:00:00"/>
    <s v="CUST-1521"/>
    <s v="Sneha Sharma"/>
    <x v="0"/>
    <x v="6"/>
    <x v="2"/>
    <s v="Goa"/>
    <s v="Panaji"/>
    <n v="2"/>
    <n v="15566.88"/>
    <n v="0.15"/>
    <n v="20477.96"/>
    <x v="1"/>
    <x v="1"/>
    <x v="2"/>
    <n v="0.3"/>
    <n v="4.4999999999999998E-2"/>
    <n v="1.35E-2"/>
    <n v="-20477.946499999998"/>
    <n v="-1516884.9259259258"/>
    <n v="2025"/>
    <x v="0"/>
    <n v="4"/>
    <s v="Q2"/>
  </r>
  <r>
    <s v="ORD-03670"/>
    <d v="2025-10-17T00:00:00"/>
    <s v="CUST-2084"/>
    <s v="Isha Kumar"/>
    <x v="3"/>
    <x v="16"/>
    <x v="3"/>
    <s v="Telangana"/>
    <s v="Hyderabad"/>
    <n v="1"/>
    <n v="26078.02"/>
    <n v="0.1"/>
    <n v="20162.73"/>
    <x v="1"/>
    <x v="2"/>
    <x v="1"/>
    <n v="0.1"/>
    <n v="1.0000000000000002E-2"/>
    <n v="1.0000000000000002E-3"/>
    <n v="-20162.728999999999"/>
    <n v="-20162728.999999996"/>
    <n v="2025"/>
    <x v="10"/>
    <n v="10"/>
    <s v="Q4"/>
  </r>
  <r>
    <s v="ORD-03671"/>
    <d v="2025-12-04T00:00:00"/>
    <s v="CUST-1276"/>
    <s v="Sneha Nair"/>
    <x v="4"/>
    <x v="24"/>
    <x v="2"/>
    <s v="Maharashtra"/>
    <s v="Mumbai"/>
    <n v="2"/>
    <n v="7942.75"/>
    <n v="0"/>
    <n v="12968.12"/>
    <x v="4"/>
    <x v="0"/>
    <x v="2"/>
    <n v="0"/>
    <n v="0"/>
    <n v="0"/>
    <n v="-12968.12"/>
    <e v="#DIV/0!"/>
    <n v="2025"/>
    <x v="1"/>
    <n v="12"/>
    <s v="Q4"/>
  </r>
  <r>
    <s v="ORD-03672"/>
    <d v="2025-09-05T00:00:00"/>
    <s v="CUST-1123"/>
    <s v="Neha Gupta"/>
    <x v="1"/>
    <x v="17"/>
    <x v="2"/>
    <s v="Gujarat"/>
    <s v="Surat"/>
    <n v="2"/>
    <n v="1865.67"/>
    <n v="0.1"/>
    <n v="2317.16"/>
    <x v="0"/>
    <x v="1"/>
    <x v="1"/>
    <n v="0.2"/>
    <n v="2.0000000000000004E-2"/>
    <n v="4.000000000000001E-3"/>
    <n v="-2317.1559999999999"/>
    <n v="-579288.99999999988"/>
    <n v="2025"/>
    <x v="2"/>
    <n v="9"/>
    <s v="Q3"/>
  </r>
  <r>
    <s v="ORD-03673"/>
    <d v="2025-12-20T00:00:00"/>
    <s v="CUST-1467"/>
    <s v="Sneha Joshi"/>
    <x v="3"/>
    <x v="3"/>
    <x v="2"/>
    <s v="Maharashtra"/>
    <s v="Mumbai"/>
    <n v="3"/>
    <n v="14010.51"/>
    <n v="0"/>
    <n v="34941.760000000002"/>
    <x v="3"/>
    <x v="1"/>
    <x v="1"/>
    <n v="0"/>
    <n v="0"/>
    <n v="0"/>
    <n v="-34941.760000000002"/>
    <e v="#DIV/0!"/>
    <n v="2025"/>
    <x v="1"/>
    <n v="12"/>
    <s v="Q4"/>
  </r>
  <r>
    <s v="ORD-03674"/>
    <d v="2025-05-07T00:00:00"/>
    <s v="CUST-2372"/>
    <s v="Priya Joshi"/>
    <x v="4"/>
    <x v="15"/>
    <x v="3"/>
    <s v="Andhra Pradesh"/>
    <s v="Visakhapatnam"/>
    <n v="1"/>
    <n v="3301.93"/>
    <n v="0.1"/>
    <n v="2159.11"/>
    <x v="1"/>
    <x v="1"/>
    <x v="0"/>
    <n v="0.1"/>
    <n v="1.0000000000000002E-2"/>
    <n v="1.0000000000000002E-3"/>
    <n v="-2159.1089999999999"/>
    <n v="-2159108.9999999995"/>
    <n v="2025"/>
    <x v="6"/>
    <n v="5"/>
    <s v="Q2"/>
  </r>
  <r>
    <s v="ORD-03675"/>
    <d v="2025-03-16T00:00:00"/>
    <s v="CUST-2513"/>
    <s v="Meera Reddy"/>
    <x v="0"/>
    <x v="11"/>
    <x v="3"/>
    <s v="Andhra Pradesh"/>
    <s v="Vijayawada"/>
    <n v="2"/>
    <n v="11241.87"/>
    <n v="0"/>
    <n v="14782.63"/>
    <x v="1"/>
    <x v="0"/>
    <x v="1"/>
    <n v="0"/>
    <n v="0"/>
    <n v="0"/>
    <n v="-14782.63"/>
    <e v="#DIV/0!"/>
    <n v="2025"/>
    <x v="3"/>
    <n v="3"/>
    <s v="Q1"/>
  </r>
  <r>
    <s v="ORD-03676"/>
    <d v="2025-12-27T00:00:00"/>
    <s v="CUST-1963"/>
    <s v="Rohan Reddy"/>
    <x v="0"/>
    <x v="4"/>
    <x v="4"/>
    <s v="Bihar"/>
    <s v="Patna"/>
    <n v="1"/>
    <n v="7051.58"/>
    <n v="0.05"/>
    <n v="4692.3100000000004"/>
    <x v="4"/>
    <x v="1"/>
    <x v="1"/>
    <n v="0.05"/>
    <n v="2.5000000000000005E-3"/>
    <n v="1.2500000000000003E-4"/>
    <n v="-4692.3098750000008"/>
    <n v="-37538479"/>
    <n v="2025"/>
    <x v="1"/>
    <n v="12"/>
    <s v="Q4"/>
  </r>
  <r>
    <s v="ORD-03677"/>
    <d v="2025-07-23T00:00:00"/>
    <s v="CUST-1032"/>
    <s v="Rohan Gupta"/>
    <x v="4"/>
    <x v="22"/>
    <x v="1"/>
    <s v="Chhattisgarh"/>
    <s v="Raipur"/>
    <n v="4"/>
    <n v="6219.6"/>
    <n v="0.1"/>
    <n v="18666.34"/>
    <x v="4"/>
    <x v="0"/>
    <x v="0"/>
    <n v="0.4"/>
    <n v="4.0000000000000008E-2"/>
    <n v="1.6000000000000004E-2"/>
    <n v="-18666.324000000001"/>
    <n v="-1166645.2499999998"/>
    <n v="2025"/>
    <x v="4"/>
    <n v="7"/>
    <s v="Q3"/>
  </r>
  <r>
    <s v="ORD-03678"/>
    <d v="2025-02-18T00:00:00"/>
    <s v="CUST-1174"/>
    <s v="Aarav Patel"/>
    <x v="2"/>
    <x v="10"/>
    <x v="2"/>
    <s v="Rajasthan"/>
    <s v="Jaipur"/>
    <n v="2"/>
    <n v="1963.78"/>
    <n v="0"/>
    <n v="2813.88"/>
    <x v="2"/>
    <x v="1"/>
    <x v="2"/>
    <n v="0"/>
    <n v="0"/>
    <n v="0"/>
    <n v="-2813.88"/>
    <e v="#DIV/0!"/>
    <n v="2025"/>
    <x v="11"/>
    <n v="2"/>
    <s v="Q1"/>
  </r>
  <r>
    <s v="ORD-03679"/>
    <d v="2025-03-20T00:00:00"/>
    <s v="CUST-2389"/>
    <s v="Meera Singh"/>
    <x v="3"/>
    <x v="18"/>
    <x v="4"/>
    <s v="Jharkhand"/>
    <s v="Ranchi"/>
    <n v="1"/>
    <n v="46013.05"/>
    <n v="0"/>
    <n v="33073.61"/>
    <x v="0"/>
    <x v="1"/>
    <x v="2"/>
    <n v="0"/>
    <n v="0"/>
    <n v="0"/>
    <n v="-33073.61"/>
    <e v="#DIV/0!"/>
    <n v="2025"/>
    <x v="3"/>
    <n v="3"/>
    <s v="Q1"/>
  </r>
  <r>
    <s v="ORD-03680"/>
    <d v="2025-08-29T00:00:00"/>
    <s v="CUST-2517"/>
    <s v="Rahul Nair"/>
    <x v="0"/>
    <x v="5"/>
    <x v="1"/>
    <s v="Madhya Pradesh"/>
    <s v="Bhopal"/>
    <n v="1"/>
    <n v="6710.68"/>
    <n v="0.05"/>
    <n v="5571.03"/>
    <x v="0"/>
    <x v="1"/>
    <x v="0"/>
    <n v="0.05"/>
    <n v="2.5000000000000005E-3"/>
    <n v="1.2500000000000003E-4"/>
    <n v="-5571.0298750000002"/>
    <n v="-44568238.999999993"/>
    <n v="2025"/>
    <x v="7"/>
    <n v="8"/>
    <s v="Q3"/>
  </r>
  <r>
    <s v="ORD-03681"/>
    <d v="2025-12-15T00:00:00"/>
    <s v="CUST-2561"/>
    <s v="Vikram Reddy"/>
    <x v="1"/>
    <x v="17"/>
    <x v="3"/>
    <s v="Telangana"/>
    <s v="Warangal"/>
    <n v="2"/>
    <n v="2415.37"/>
    <n v="0.05"/>
    <n v="3461.3"/>
    <x v="2"/>
    <x v="2"/>
    <x v="1"/>
    <n v="0.1"/>
    <n v="5.000000000000001E-3"/>
    <n v="5.0000000000000012E-4"/>
    <n v="-3461.2995000000001"/>
    <n v="-6922598.9999999981"/>
    <n v="2025"/>
    <x v="1"/>
    <n v="12"/>
    <s v="Q4"/>
  </r>
  <r>
    <s v="ORD-03682"/>
    <d v="2025-06-03T00:00:00"/>
    <s v="CUST-1832"/>
    <s v="Sneha Gupta"/>
    <x v="3"/>
    <x v="3"/>
    <x v="2"/>
    <s v="Rajasthan"/>
    <s v="Udaipur"/>
    <n v="2"/>
    <n v="36916.82"/>
    <n v="0.15"/>
    <n v="47016.800000000003"/>
    <x v="4"/>
    <x v="1"/>
    <x v="0"/>
    <n v="0.3"/>
    <n v="4.4999999999999998E-2"/>
    <n v="1.35E-2"/>
    <n v="-47016.786500000002"/>
    <n v="-3482724.9259259263"/>
    <n v="2025"/>
    <x v="9"/>
    <n v="6"/>
    <s v="Q2"/>
  </r>
  <r>
    <s v="ORD-03683"/>
    <d v="2025-10-01T00:00:00"/>
    <s v="CUST-1161"/>
    <s v="Priya Reddy"/>
    <x v="2"/>
    <x v="10"/>
    <x v="2"/>
    <s v="Goa"/>
    <s v="Panaji"/>
    <n v="2"/>
    <n v="4929.09"/>
    <n v="0"/>
    <n v="7982.9"/>
    <x v="0"/>
    <x v="1"/>
    <x v="1"/>
    <n v="0"/>
    <n v="0"/>
    <n v="0"/>
    <n v="-7982.9"/>
    <e v="#DIV/0!"/>
    <n v="2025"/>
    <x v="10"/>
    <n v="10"/>
    <s v="Q4"/>
  </r>
  <r>
    <s v="ORD-03684"/>
    <d v="2025-04-06T00:00:00"/>
    <s v="CUST-1815"/>
    <s v="Isha Patel"/>
    <x v="2"/>
    <x v="20"/>
    <x v="1"/>
    <s v="Madhya Pradesh"/>
    <s v="Bhopal"/>
    <n v="1"/>
    <n v="1975.51"/>
    <n v="0.05"/>
    <n v="1632.84"/>
    <x v="3"/>
    <x v="0"/>
    <x v="1"/>
    <n v="0.05"/>
    <n v="2.5000000000000005E-3"/>
    <n v="1.2500000000000003E-4"/>
    <n v="-1632.8398749999999"/>
    <n v="-13062718.999999996"/>
    <n v="2025"/>
    <x v="0"/>
    <n v="4"/>
    <s v="Q2"/>
  </r>
  <r>
    <s v="ORD-03685"/>
    <d v="2025-08-02T00:00:00"/>
    <s v="CUST-1325"/>
    <s v="Meera Rao"/>
    <x v="0"/>
    <x v="5"/>
    <x v="1"/>
    <s v="Chhattisgarh"/>
    <s v="Raipur"/>
    <n v="2"/>
    <n v="15161.86"/>
    <n v="0.05"/>
    <n v="25270.560000000001"/>
    <x v="2"/>
    <x v="1"/>
    <x v="0"/>
    <n v="0.1"/>
    <n v="5.000000000000001E-3"/>
    <n v="5.0000000000000012E-4"/>
    <n v="-25270.559500000003"/>
    <n v="-50541118.999999993"/>
    <n v="2025"/>
    <x v="7"/>
    <n v="8"/>
    <s v="Q3"/>
  </r>
  <r>
    <s v="ORD-03686"/>
    <d v="2025-10-21T00:00:00"/>
    <s v="CUST-1638"/>
    <s v="Rohan Rao"/>
    <x v="2"/>
    <x v="10"/>
    <x v="3"/>
    <s v="Karnataka"/>
    <s v="Mysuru"/>
    <n v="1"/>
    <n v="5164.16"/>
    <n v="0.05"/>
    <n v="4036.92"/>
    <x v="4"/>
    <x v="1"/>
    <x v="1"/>
    <n v="0.05"/>
    <n v="2.5000000000000005E-3"/>
    <n v="1.2500000000000003E-4"/>
    <n v="-4036.919875"/>
    <n v="-32295358.999999993"/>
    <n v="2025"/>
    <x v="10"/>
    <n v="10"/>
    <s v="Q4"/>
  </r>
  <r>
    <s v="ORD-03687"/>
    <d v="2025-07-28T00:00:00"/>
    <s v="CUST-1285"/>
    <s v="Neha Singh"/>
    <x v="4"/>
    <x v="22"/>
    <x v="0"/>
    <s v="Punjab"/>
    <s v="Amritsar"/>
    <n v="2"/>
    <n v="2489.83"/>
    <n v="0.1"/>
    <n v="3794.14"/>
    <x v="4"/>
    <x v="1"/>
    <x v="1"/>
    <n v="0.2"/>
    <n v="2.0000000000000004E-2"/>
    <n v="4.000000000000001E-3"/>
    <n v="-3794.136"/>
    <n v="-948533.99999999977"/>
    <n v="2025"/>
    <x v="4"/>
    <n v="7"/>
    <s v="Q3"/>
  </r>
  <r>
    <s v="ORD-03688"/>
    <d v="2025-12-09T00:00:00"/>
    <s v="CUST-1187"/>
    <s v="Sneha Sharma"/>
    <x v="0"/>
    <x v="11"/>
    <x v="3"/>
    <s v="Telangana"/>
    <s v="Hyderabad"/>
    <n v="4"/>
    <n v="17567.060000000001"/>
    <n v="0.05"/>
    <n v="57135.58"/>
    <x v="0"/>
    <x v="2"/>
    <x v="2"/>
    <n v="0.2"/>
    <n v="1.0000000000000002E-2"/>
    <n v="2.0000000000000005E-3"/>
    <n v="-57135.578000000001"/>
    <n v="-28567788.999999993"/>
    <n v="2025"/>
    <x v="1"/>
    <n v="12"/>
    <s v="Q4"/>
  </r>
  <r>
    <s v="ORD-03689"/>
    <d v="2025-03-29T00:00:00"/>
    <s v="CUST-2183"/>
    <s v="Priya Reddy"/>
    <x v="0"/>
    <x v="5"/>
    <x v="2"/>
    <s v="Gujarat"/>
    <s v="Surat"/>
    <n v="2"/>
    <n v="12200.99"/>
    <n v="0.1"/>
    <n v="17870.27"/>
    <x v="1"/>
    <x v="1"/>
    <x v="1"/>
    <n v="0.2"/>
    <n v="2.0000000000000004E-2"/>
    <n v="4.000000000000001E-3"/>
    <n v="-17870.266"/>
    <n v="-4467566.4999999991"/>
    <n v="2025"/>
    <x v="3"/>
    <n v="3"/>
    <s v="Q1"/>
  </r>
  <r>
    <s v="ORD-03690"/>
    <d v="2025-11-02T00:00:00"/>
    <s v="CUST-2562"/>
    <s v="Priya Rao"/>
    <x v="3"/>
    <x v="13"/>
    <x v="2"/>
    <s v="Gujarat"/>
    <s v="Ahmedabad"/>
    <n v="1"/>
    <n v="30229.11"/>
    <n v="0.05"/>
    <n v="22019.38"/>
    <x v="1"/>
    <x v="1"/>
    <x v="1"/>
    <n v="0.05"/>
    <n v="2.5000000000000005E-3"/>
    <n v="1.2500000000000003E-4"/>
    <n v="-22019.379875000002"/>
    <n v="-176155038.99999997"/>
    <n v="2025"/>
    <x v="8"/>
    <n v="11"/>
    <s v="Q4"/>
  </r>
  <r>
    <s v="ORD-03691"/>
    <d v="2025-09-21T00:00:00"/>
    <s v="CUST-2599"/>
    <s v="Isha Gupta"/>
    <x v="2"/>
    <x v="20"/>
    <x v="3"/>
    <s v="Karnataka"/>
    <s v="Mysuru"/>
    <n v="5"/>
    <n v="1439.68"/>
    <n v="0"/>
    <n v="4931.08"/>
    <x v="1"/>
    <x v="2"/>
    <x v="0"/>
    <n v="0"/>
    <n v="0"/>
    <n v="0"/>
    <n v="-4931.08"/>
    <e v="#DIV/0!"/>
    <n v="2025"/>
    <x v="2"/>
    <n v="9"/>
    <s v="Q3"/>
  </r>
  <r>
    <s v="ORD-03692"/>
    <d v="2025-11-21T00:00:00"/>
    <s v="CUST-2466"/>
    <s v="Rahul Verma"/>
    <x v="4"/>
    <x v="15"/>
    <x v="0"/>
    <s v="Punjab"/>
    <s v="Amritsar"/>
    <n v="1"/>
    <n v="5032.38"/>
    <n v="0.1"/>
    <n v="3666.2"/>
    <x v="2"/>
    <x v="1"/>
    <x v="1"/>
    <n v="0.1"/>
    <n v="1.0000000000000002E-2"/>
    <n v="1.0000000000000002E-3"/>
    <n v="-3666.1989999999996"/>
    <n v="-3666198.9999999986"/>
    <n v="2025"/>
    <x v="8"/>
    <n v="11"/>
    <s v="Q4"/>
  </r>
  <r>
    <s v="ORD-03693"/>
    <d v="2025-11-16T00:00:00"/>
    <s v="CUST-1085"/>
    <s v="Kiran Patel"/>
    <x v="0"/>
    <x v="6"/>
    <x v="4"/>
    <s v="Jharkhand"/>
    <s v="Ranchi"/>
    <n v="2"/>
    <n v="3550.62"/>
    <n v="0.1"/>
    <n v="4796.37"/>
    <x v="1"/>
    <x v="1"/>
    <x v="0"/>
    <n v="0.2"/>
    <n v="2.0000000000000004E-2"/>
    <n v="4.000000000000001E-3"/>
    <n v="-4796.366"/>
    <n v="-1199091.4999999998"/>
    <n v="2025"/>
    <x v="8"/>
    <n v="11"/>
    <s v="Q4"/>
  </r>
  <r>
    <s v="ORD-03694"/>
    <d v="2025-06-06T00:00:00"/>
    <s v="CUST-1738"/>
    <s v="Vikram Patel"/>
    <x v="0"/>
    <x v="6"/>
    <x v="3"/>
    <s v="Telangana"/>
    <s v="Warangal"/>
    <n v="2"/>
    <n v="8130.21"/>
    <n v="0.05"/>
    <n v="13261.07"/>
    <x v="3"/>
    <x v="0"/>
    <x v="2"/>
    <n v="0.1"/>
    <n v="5.000000000000001E-3"/>
    <n v="5.0000000000000012E-4"/>
    <n v="-13261.0695"/>
    <n v="-26522138.999999993"/>
    <n v="2025"/>
    <x v="9"/>
    <n v="6"/>
    <s v="Q2"/>
  </r>
  <r>
    <s v="ORD-03695"/>
    <d v="2025-06-05T00:00:00"/>
    <s v="CUST-1689"/>
    <s v="Isha Nair"/>
    <x v="0"/>
    <x v="6"/>
    <x v="0"/>
    <s v="Delhi"/>
    <s v="New Delhi"/>
    <n v="1"/>
    <n v="7770.73"/>
    <n v="0"/>
    <n v="4820.62"/>
    <x v="0"/>
    <x v="0"/>
    <x v="2"/>
    <n v="0"/>
    <n v="0"/>
    <n v="0"/>
    <n v="-4820.62"/>
    <e v="#DIV/0!"/>
    <n v="2025"/>
    <x v="9"/>
    <n v="6"/>
    <s v="Q2"/>
  </r>
  <r>
    <s v="ORD-03696"/>
    <d v="2025-05-19T00:00:00"/>
    <s v="CUST-2339"/>
    <s v="Priya Patel"/>
    <x v="2"/>
    <x v="2"/>
    <x v="2"/>
    <s v="Goa"/>
    <s v="Panaji"/>
    <n v="1"/>
    <n v="5151.6000000000004"/>
    <n v="0"/>
    <n v="4426.55"/>
    <x v="1"/>
    <x v="1"/>
    <x v="2"/>
    <n v="0"/>
    <n v="0"/>
    <n v="0"/>
    <n v="-4426.55"/>
    <e v="#DIV/0!"/>
    <n v="2025"/>
    <x v="6"/>
    <n v="5"/>
    <s v="Q2"/>
  </r>
  <r>
    <s v="ORD-03697"/>
    <d v="2025-05-01T00:00:00"/>
    <s v="CUST-2470"/>
    <s v="Meera Verma"/>
    <x v="3"/>
    <x v="14"/>
    <x v="3"/>
    <s v="Tamil Nadu"/>
    <s v="Coimbatore"/>
    <n v="1"/>
    <n v="13716.33"/>
    <n v="0.05"/>
    <n v="11297.31"/>
    <x v="3"/>
    <x v="2"/>
    <x v="1"/>
    <n v="0.05"/>
    <n v="2.5000000000000005E-3"/>
    <n v="1.2500000000000003E-4"/>
    <n v="-11297.309874999999"/>
    <n v="-90378478.99999997"/>
    <n v="2025"/>
    <x v="6"/>
    <n v="5"/>
    <s v="Q2"/>
  </r>
  <r>
    <s v="ORD-03698"/>
    <d v="2025-03-06T00:00:00"/>
    <s v="CUST-1239"/>
    <s v="Rahul Patel"/>
    <x v="1"/>
    <x v="17"/>
    <x v="4"/>
    <s v="Bihar"/>
    <s v="Gaya"/>
    <n v="3"/>
    <n v="4153.8900000000003"/>
    <n v="0"/>
    <n v="8437.32"/>
    <x v="0"/>
    <x v="1"/>
    <x v="1"/>
    <n v="0"/>
    <n v="0"/>
    <n v="0"/>
    <n v="-8437.32"/>
    <e v="#DIV/0!"/>
    <n v="2025"/>
    <x v="3"/>
    <n v="3"/>
    <s v="Q1"/>
  </r>
  <r>
    <s v="ORD-03699"/>
    <d v="2025-04-17T00:00:00"/>
    <s v="CUST-2071"/>
    <s v="Priya Joshi"/>
    <x v="3"/>
    <x v="14"/>
    <x v="0"/>
    <s v="Punjab"/>
    <s v="Ludhiana"/>
    <n v="3"/>
    <n v="22209.4"/>
    <n v="0.1"/>
    <n v="50883.57"/>
    <x v="1"/>
    <x v="2"/>
    <x v="0"/>
    <n v="0.30000000000000004"/>
    <n v="3.0000000000000006E-2"/>
    <n v="9.0000000000000028E-3"/>
    <n v="-50883.561000000002"/>
    <n v="-5653728.9999999981"/>
    <n v="2025"/>
    <x v="0"/>
    <n v="4"/>
    <s v="Q2"/>
  </r>
  <r>
    <s v="ORD-03700"/>
    <d v="2025-05-27T00:00:00"/>
    <s v="CUST-2302"/>
    <s v="Kiran Patel"/>
    <x v="2"/>
    <x v="2"/>
    <x v="2"/>
    <s v="Maharashtra"/>
    <s v="Mumbai"/>
    <n v="2"/>
    <n v="3330.32"/>
    <n v="0.1"/>
    <n v="4636.45"/>
    <x v="0"/>
    <x v="1"/>
    <x v="1"/>
    <n v="0.2"/>
    <n v="2.0000000000000004E-2"/>
    <n v="4.000000000000001E-3"/>
    <n v="-4636.4459999999999"/>
    <n v="-1159111.4999999998"/>
    <n v="2025"/>
    <x v="6"/>
    <n v="5"/>
    <s v="Q2"/>
  </r>
  <r>
    <s v="ORD-03701"/>
    <d v="2025-05-17T00:00:00"/>
    <s v="CUST-2488"/>
    <s v="Meera Nair"/>
    <x v="0"/>
    <x v="4"/>
    <x v="2"/>
    <s v="Maharashtra"/>
    <s v="Mumbai"/>
    <n v="1"/>
    <n v="14061.5"/>
    <n v="0.15"/>
    <n v="8322.1200000000008"/>
    <x v="3"/>
    <x v="1"/>
    <x v="1"/>
    <n v="0.15"/>
    <n v="2.2499999999999999E-2"/>
    <n v="3.375E-3"/>
    <n v="-8322.1166250000006"/>
    <n v="-2465812.3333333335"/>
    <n v="2025"/>
    <x v="6"/>
    <n v="5"/>
    <s v="Q2"/>
  </r>
  <r>
    <s v="ORD-03702"/>
    <d v="2025-06-11T00:00:00"/>
    <s v="CUST-2389"/>
    <s v="Ananya Gupta"/>
    <x v="2"/>
    <x v="2"/>
    <x v="3"/>
    <s v="Telangana"/>
    <s v="Hyderabad"/>
    <n v="3"/>
    <n v="4527.59"/>
    <n v="0.1"/>
    <n v="9726.14"/>
    <x v="2"/>
    <x v="2"/>
    <x v="0"/>
    <n v="0.30000000000000004"/>
    <n v="3.0000000000000006E-2"/>
    <n v="9.0000000000000028E-3"/>
    <n v="-9726.1309999999994"/>
    <n v="-1080681.2222222218"/>
    <n v="2025"/>
    <x v="9"/>
    <n v="6"/>
    <s v="Q2"/>
  </r>
  <r>
    <s v="ORD-03703"/>
    <d v="2025-04-10T00:00:00"/>
    <s v="CUST-1704"/>
    <s v="Sneha Rao"/>
    <x v="3"/>
    <x v="3"/>
    <x v="4"/>
    <s v="Bihar"/>
    <s v="Gaya"/>
    <n v="2"/>
    <n v="21059.61"/>
    <n v="0.1"/>
    <n v="31362.71"/>
    <x v="1"/>
    <x v="1"/>
    <x v="2"/>
    <n v="0.2"/>
    <n v="2.0000000000000004E-2"/>
    <n v="4.000000000000001E-3"/>
    <n v="-31362.705999999998"/>
    <n v="-7840676.4999999981"/>
    <n v="2025"/>
    <x v="0"/>
    <n v="4"/>
    <s v="Q2"/>
  </r>
  <r>
    <s v="ORD-03704"/>
    <d v="2025-12-04T00:00:00"/>
    <s v="CUST-1174"/>
    <s v="Rahul Patel"/>
    <x v="1"/>
    <x v="7"/>
    <x v="0"/>
    <s v="Punjab"/>
    <s v="Ludhiana"/>
    <n v="1"/>
    <n v="2084.46"/>
    <n v="0.1"/>
    <n v="1368.73"/>
    <x v="3"/>
    <x v="2"/>
    <x v="0"/>
    <n v="0.1"/>
    <n v="1.0000000000000002E-2"/>
    <n v="1.0000000000000002E-3"/>
    <n v="-1368.729"/>
    <n v="-1368728.9999999998"/>
    <n v="2025"/>
    <x v="1"/>
    <n v="12"/>
    <s v="Q4"/>
  </r>
  <r>
    <s v="ORD-03705"/>
    <d v="2025-11-03T00:00:00"/>
    <s v="CUST-1955"/>
    <s v="Rahul Singh"/>
    <x v="3"/>
    <x v="3"/>
    <x v="1"/>
    <s v="Madhya Pradesh"/>
    <s v="Indore"/>
    <n v="1"/>
    <n v="20917.46"/>
    <n v="0.2"/>
    <n v="13077.8"/>
    <x v="0"/>
    <x v="1"/>
    <x v="0"/>
    <n v="0.2"/>
    <n v="4.0000000000000008E-2"/>
    <n v="8.0000000000000019E-3"/>
    <n v="-13077.791999999999"/>
    <n v="-1634723.9999999995"/>
    <n v="2025"/>
    <x v="8"/>
    <n v="11"/>
    <s v="Q4"/>
  </r>
  <r>
    <s v="ORD-03706"/>
    <d v="2025-05-21T00:00:00"/>
    <s v="CUST-1672"/>
    <s v="Meera Sharma"/>
    <x v="3"/>
    <x v="13"/>
    <x v="2"/>
    <s v="Rajasthan"/>
    <s v="Jaipur"/>
    <n v="1"/>
    <n v="39267.910000000003"/>
    <n v="0.05"/>
    <n v="25083.27"/>
    <x v="1"/>
    <x v="0"/>
    <x v="2"/>
    <n v="0.05"/>
    <n v="2.5000000000000005E-3"/>
    <n v="1.2500000000000003E-4"/>
    <n v="-25083.269875000002"/>
    <n v="-200666158.99999997"/>
    <n v="2025"/>
    <x v="6"/>
    <n v="5"/>
    <s v="Q2"/>
  </r>
  <r>
    <s v="ORD-03707"/>
    <d v="2025-03-24T00:00:00"/>
    <s v="CUST-1866"/>
    <s v="Meera Reddy"/>
    <x v="2"/>
    <x v="10"/>
    <x v="2"/>
    <s v="Goa"/>
    <s v="Margao"/>
    <n v="2"/>
    <n v="2595.3200000000002"/>
    <n v="0.05"/>
    <n v="3099.09"/>
    <x v="2"/>
    <x v="2"/>
    <x v="2"/>
    <n v="0.1"/>
    <n v="5.000000000000001E-3"/>
    <n v="5.0000000000000012E-4"/>
    <n v="-3099.0895"/>
    <n v="-6198178.9999999991"/>
    <n v="2025"/>
    <x v="3"/>
    <n v="3"/>
    <s v="Q1"/>
  </r>
  <r>
    <s v="ORD-03708"/>
    <d v="2025-06-26T00:00:00"/>
    <s v="CUST-1725"/>
    <s v="Aarav Nair"/>
    <x v="2"/>
    <x v="20"/>
    <x v="0"/>
    <s v="Delhi"/>
    <s v="Delhi"/>
    <n v="2"/>
    <n v="5189.6000000000004"/>
    <n v="0"/>
    <n v="8959.64"/>
    <x v="1"/>
    <x v="1"/>
    <x v="1"/>
    <n v="0"/>
    <n v="0"/>
    <n v="0"/>
    <n v="-8959.64"/>
    <e v="#DIV/0!"/>
    <n v="2025"/>
    <x v="9"/>
    <n v="6"/>
    <s v="Q2"/>
  </r>
  <r>
    <s v="ORD-03709"/>
    <d v="2025-07-17T00:00:00"/>
    <s v="CUST-1091"/>
    <s v="Isha Patel"/>
    <x v="3"/>
    <x v="13"/>
    <x v="0"/>
    <s v="Uttar Pradesh"/>
    <s v="Lucknow"/>
    <n v="2"/>
    <n v="38316.480000000003"/>
    <n v="0.05"/>
    <n v="48056.34"/>
    <x v="4"/>
    <x v="1"/>
    <x v="1"/>
    <n v="0.1"/>
    <n v="5.000000000000001E-3"/>
    <n v="5.0000000000000012E-4"/>
    <n v="-48056.339499999995"/>
    <n v="-96112678.99999997"/>
    <n v="2025"/>
    <x v="4"/>
    <n v="7"/>
    <s v="Q3"/>
  </r>
  <r>
    <s v="ORD-03710"/>
    <d v="2025-04-22T00:00:00"/>
    <s v="CUST-1677"/>
    <s v="Isha Singh"/>
    <x v="3"/>
    <x v="18"/>
    <x v="4"/>
    <s v="West Bengal"/>
    <s v="Durgapur"/>
    <n v="3"/>
    <n v="10752.37"/>
    <n v="0"/>
    <n v="24308.31"/>
    <x v="2"/>
    <x v="1"/>
    <x v="2"/>
    <n v="0"/>
    <n v="0"/>
    <n v="0"/>
    <n v="-24308.31"/>
    <e v="#DIV/0!"/>
    <n v="2025"/>
    <x v="0"/>
    <n v="4"/>
    <s v="Q2"/>
  </r>
  <r>
    <s v="ORD-03711"/>
    <d v="2025-02-25T00:00:00"/>
    <s v="CUST-2347"/>
    <s v="Vikram Kumar"/>
    <x v="1"/>
    <x v="9"/>
    <x v="0"/>
    <s v="Haryana"/>
    <s v="Faridabad"/>
    <n v="1"/>
    <n v="1723.78"/>
    <n v="0.05"/>
    <n v="1051.58"/>
    <x v="1"/>
    <x v="0"/>
    <x v="1"/>
    <n v="0.05"/>
    <n v="2.5000000000000005E-3"/>
    <n v="1.2500000000000003E-4"/>
    <n v="-1051.5798749999999"/>
    <n v="-8412638.9999999981"/>
    <n v="2025"/>
    <x v="11"/>
    <n v="2"/>
    <s v="Q1"/>
  </r>
  <r>
    <s v="ORD-03712"/>
    <d v="2025-06-28T00:00:00"/>
    <s v="CUST-1180"/>
    <s v="Kiran Gupta"/>
    <x v="1"/>
    <x v="9"/>
    <x v="2"/>
    <s v="Rajasthan"/>
    <s v="Udaipur"/>
    <n v="2"/>
    <n v="1301.8800000000001"/>
    <n v="0.05"/>
    <n v="2084"/>
    <x v="1"/>
    <x v="1"/>
    <x v="2"/>
    <n v="0.1"/>
    <n v="5.000000000000001E-3"/>
    <n v="5.0000000000000012E-4"/>
    <n v="-2083.9994999999999"/>
    <n v="-4167998.9999999986"/>
    <n v="2025"/>
    <x v="9"/>
    <n v="6"/>
    <s v="Q2"/>
  </r>
  <r>
    <s v="ORD-03713"/>
    <d v="2025-07-05T00:00:00"/>
    <s v="CUST-1427"/>
    <s v="Meera Sharma"/>
    <x v="3"/>
    <x v="16"/>
    <x v="3"/>
    <s v="Telangana"/>
    <s v="Hyderabad"/>
    <n v="1"/>
    <n v="26284.89"/>
    <n v="0.2"/>
    <n v="17255.189999999999"/>
    <x v="1"/>
    <x v="0"/>
    <x v="2"/>
    <n v="0.2"/>
    <n v="4.0000000000000008E-2"/>
    <n v="8.0000000000000019E-3"/>
    <n v="-17255.181999999997"/>
    <n v="-2156897.7499999991"/>
    <n v="2025"/>
    <x v="4"/>
    <n v="7"/>
    <s v="Q3"/>
  </r>
  <r>
    <s v="ORD-03714"/>
    <d v="2025-08-06T00:00:00"/>
    <s v="CUST-1109"/>
    <s v="Arjun Verma"/>
    <x v="2"/>
    <x v="8"/>
    <x v="3"/>
    <s v="Karnataka"/>
    <s v="Mysuru"/>
    <n v="3"/>
    <n v="3805.49"/>
    <n v="0.2"/>
    <n v="6121.84"/>
    <x v="0"/>
    <x v="1"/>
    <x v="0"/>
    <n v="0.60000000000000009"/>
    <n v="0.12000000000000002"/>
    <n v="7.2000000000000022E-2"/>
    <n v="-6121.768"/>
    <n v="-85024.555555555533"/>
    <n v="2025"/>
    <x v="7"/>
    <n v="8"/>
    <s v="Q3"/>
  </r>
  <r>
    <s v="ORD-03715"/>
    <d v="2025-11-12T00:00:00"/>
    <s v="CUST-1546"/>
    <s v="Kiran Verma"/>
    <x v="0"/>
    <x v="11"/>
    <x v="0"/>
    <s v="Punjab"/>
    <s v="Amritsar"/>
    <n v="1"/>
    <n v="9467"/>
    <n v="0.1"/>
    <n v="7085.33"/>
    <x v="1"/>
    <x v="2"/>
    <x v="2"/>
    <n v="0.1"/>
    <n v="1.0000000000000002E-2"/>
    <n v="1.0000000000000002E-3"/>
    <n v="-7085.3289999999997"/>
    <n v="-7085328.9999999981"/>
    <n v="2025"/>
    <x v="8"/>
    <n v="11"/>
    <s v="Q4"/>
  </r>
  <r>
    <s v="ORD-03716"/>
    <d v="2025-08-05T00:00:00"/>
    <s v="CUST-1701"/>
    <s v="Priya Gupta"/>
    <x v="2"/>
    <x v="8"/>
    <x v="1"/>
    <s v="Madhya Pradesh"/>
    <s v="Indore"/>
    <n v="1"/>
    <n v="5379.86"/>
    <n v="0.05"/>
    <n v="3622.25"/>
    <x v="4"/>
    <x v="1"/>
    <x v="0"/>
    <n v="0.05"/>
    <n v="2.5000000000000005E-3"/>
    <n v="1.2500000000000003E-4"/>
    <n v="-3622.249875"/>
    <n v="-28977998.999999993"/>
    <n v="2025"/>
    <x v="7"/>
    <n v="8"/>
    <s v="Q3"/>
  </r>
  <r>
    <s v="ORD-03717"/>
    <d v="2025-04-30T00:00:00"/>
    <s v="CUST-1327"/>
    <s v="Vikram Sharma"/>
    <x v="4"/>
    <x v="19"/>
    <x v="1"/>
    <s v="Chhattisgarh"/>
    <s v="Bilaspur"/>
    <n v="3"/>
    <n v="2107.96"/>
    <n v="0.15"/>
    <n v="4505.5"/>
    <x v="1"/>
    <x v="1"/>
    <x v="1"/>
    <n v="0.44999999999999996"/>
    <n v="6.7499999999999991E-2"/>
    <n v="3.0374999999999992E-2"/>
    <n v="-4505.4696249999997"/>
    <n v="-148328.21810699592"/>
    <n v="2025"/>
    <x v="0"/>
    <n v="4"/>
    <s v="Q2"/>
  </r>
  <r>
    <s v="ORD-03718"/>
    <d v="2025-06-24T00:00:00"/>
    <s v="CUST-2475"/>
    <s v="Rahul Kumar"/>
    <x v="3"/>
    <x v="16"/>
    <x v="0"/>
    <s v="Uttar Pradesh"/>
    <s v="Kanpur"/>
    <n v="1"/>
    <n v="61601.02"/>
    <n v="0.15"/>
    <n v="35876.550000000003"/>
    <x v="4"/>
    <x v="0"/>
    <x v="1"/>
    <n v="0.15"/>
    <n v="2.2499999999999999E-2"/>
    <n v="3.375E-3"/>
    <n v="-35876.546625000003"/>
    <n v="-10630087.88888889"/>
    <n v="2025"/>
    <x v="9"/>
    <n v="6"/>
    <s v="Q2"/>
  </r>
  <r>
    <s v="ORD-03719"/>
    <d v="2025-01-23T00:00:00"/>
    <s v="CUST-1685"/>
    <s v="Priya Sharma"/>
    <x v="1"/>
    <x v="7"/>
    <x v="3"/>
    <s v="Telangana"/>
    <s v="Warangal"/>
    <n v="2"/>
    <n v="1878.51"/>
    <n v="0.15"/>
    <n v="2371.5100000000002"/>
    <x v="4"/>
    <x v="2"/>
    <x v="2"/>
    <n v="0.3"/>
    <n v="4.4999999999999998E-2"/>
    <n v="1.35E-2"/>
    <n v="-2371.4965000000002"/>
    <n v="-175666.40740740742"/>
    <n v="2025"/>
    <x v="5"/>
    <n v="1"/>
    <s v="Q1"/>
  </r>
  <r>
    <s v="ORD-03720"/>
    <d v="2025-08-01T00:00:00"/>
    <s v="CUST-1681"/>
    <s v="Isha Nair"/>
    <x v="0"/>
    <x v="4"/>
    <x v="3"/>
    <s v="Andhra Pradesh"/>
    <s v="Visakhapatnam"/>
    <n v="5"/>
    <n v="5894.31"/>
    <n v="0.1"/>
    <n v="18248.68"/>
    <x v="3"/>
    <x v="0"/>
    <x v="1"/>
    <n v="0.5"/>
    <n v="0.05"/>
    <n v="2.5000000000000001E-2"/>
    <n v="-18248.654999999999"/>
    <n v="-729946.2"/>
    <n v="2025"/>
    <x v="7"/>
    <n v="8"/>
    <s v="Q3"/>
  </r>
  <r>
    <s v="ORD-03721"/>
    <d v="2025-08-23T00:00:00"/>
    <s v="CUST-1578"/>
    <s v="Ananya Verma"/>
    <x v="2"/>
    <x v="8"/>
    <x v="3"/>
    <s v="Andhra Pradesh"/>
    <s v="Vijayawada"/>
    <n v="2"/>
    <n v="4922.18"/>
    <n v="0"/>
    <n v="7818.18"/>
    <x v="2"/>
    <x v="0"/>
    <x v="2"/>
    <n v="0"/>
    <n v="0"/>
    <n v="0"/>
    <n v="-7818.18"/>
    <e v="#DIV/0!"/>
    <n v="2025"/>
    <x v="7"/>
    <n v="8"/>
    <s v="Q3"/>
  </r>
  <r>
    <s v="ORD-03722"/>
    <d v="2025-01-13T00:00:00"/>
    <s v="CUST-2292"/>
    <s v="Rahul Rao"/>
    <x v="2"/>
    <x v="8"/>
    <x v="1"/>
    <s v="Chhattisgarh"/>
    <s v="Bilaspur"/>
    <n v="1"/>
    <n v="5716.41"/>
    <n v="0"/>
    <n v="3625.04"/>
    <x v="0"/>
    <x v="2"/>
    <x v="2"/>
    <n v="0"/>
    <n v="0"/>
    <n v="0"/>
    <n v="-3625.04"/>
    <e v="#DIV/0!"/>
    <n v="2025"/>
    <x v="5"/>
    <n v="1"/>
    <s v="Q1"/>
  </r>
  <r>
    <s v="ORD-03723"/>
    <d v="2025-04-11T00:00:00"/>
    <s v="CUST-1271"/>
    <s v="Kiran Sharma"/>
    <x v="4"/>
    <x v="12"/>
    <x v="2"/>
    <s v="Rajasthan"/>
    <s v="Jaipur"/>
    <n v="1"/>
    <n v="3717.01"/>
    <n v="0.15"/>
    <n v="2434.5300000000002"/>
    <x v="1"/>
    <x v="1"/>
    <x v="2"/>
    <n v="0.15"/>
    <n v="2.2499999999999999E-2"/>
    <n v="3.375E-3"/>
    <n v="-2434.5266250000004"/>
    <n v="-721341.22222222236"/>
    <n v="2025"/>
    <x v="0"/>
    <n v="4"/>
    <s v="Q2"/>
  </r>
  <r>
    <s v="ORD-03724"/>
    <d v="2025-01-24T00:00:00"/>
    <s v="CUST-1638"/>
    <s v="Rahul Joshi"/>
    <x v="3"/>
    <x v="18"/>
    <x v="1"/>
    <s v="Madhya Pradesh"/>
    <s v="Bhopal"/>
    <n v="3"/>
    <n v="48924.78"/>
    <n v="0"/>
    <n v="119141.63"/>
    <x v="1"/>
    <x v="2"/>
    <x v="2"/>
    <n v="0"/>
    <n v="0"/>
    <n v="0"/>
    <n v="-119141.63"/>
    <e v="#DIV/0!"/>
    <n v="2025"/>
    <x v="5"/>
    <n v="1"/>
    <s v="Q1"/>
  </r>
  <r>
    <s v="ORD-03725"/>
    <d v="2025-12-30T00:00:00"/>
    <s v="CUST-1504"/>
    <s v="Kiran Kumar"/>
    <x v="3"/>
    <x v="16"/>
    <x v="2"/>
    <s v="Maharashtra"/>
    <s v="Nagpur"/>
    <n v="1"/>
    <n v="57617.23"/>
    <n v="0.05"/>
    <n v="36717.300000000003"/>
    <x v="3"/>
    <x v="1"/>
    <x v="0"/>
    <n v="0.05"/>
    <n v="2.5000000000000005E-3"/>
    <n v="1.2500000000000003E-4"/>
    <n v="-36717.299875000004"/>
    <n v="-293738398.99999994"/>
    <n v="2025"/>
    <x v="1"/>
    <n v="12"/>
    <s v="Q4"/>
  </r>
  <r>
    <s v="ORD-03726"/>
    <d v="2025-01-11T00:00:00"/>
    <s v="CUST-1272"/>
    <s v="Isha Rao"/>
    <x v="3"/>
    <x v="13"/>
    <x v="2"/>
    <s v="Maharashtra"/>
    <s v="Nagpur"/>
    <n v="2"/>
    <n v="50192.03"/>
    <n v="0.05"/>
    <n v="65001.51"/>
    <x v="2"/>
    <x v="1"/>
    <x v="1"/>
    <n v="0.1"/>
    <n v="5.000000000000001E-3"/>
    <n v="5.0000000000000012E-4"/>
    <n v="-65001.5095"/>
    <n v="-130003018.99999997"/>
    <n v="2025"/>
    <x v="5"/>
    <n v="1"/>
    <s v="Q1"/>
  </r>
  <r>
    <s v="ORD-03727"/>
    <d v="2025-09-30T00:00:00"/>
    <s v="CUST-1259"/>
    <s v="Kiran Kumar"/>
    <x v="4"/>
    <x v="12"/>
    <x v="2"/>
    <s v="Rajasthan"/>
    <s v="Udaipur"/>
    <n v="3"/>
    <n v="790.67"/>
    <n v="0"/>
    <n v="1918.18"/>
    <x v="4"/>
    <x v="1"/>
    <x v="1"/>
    <n v="0"/>
    <n v="0"/>
    <n v="0"/>
    <n v="-1918.18"/>
    <e v="#DIV/0!"/>
    <n v="2025"/>
    <x v="2"/>
    <n v="9"/>
    <s v="Q3"/>
  </r>
  <r>
    <s v="ORD-03728"/>
    <d v="2025-10-08T00:00:00"/>
    <s v="CUST-1923"/>
    <s v="Ananya Singh"/>
    <x v="2"/>
    <x v="23"/>
    <x v="2"/>
    <s v="Rajasthan"/>
    <s v="Udaipur"/>
    <n v="2"/>
    <n v="5860.63"/>
    <n v="0.15"/>
    <n v="7253.91"/>
    <x v="1"/>
    <x v="1"/>
    <x v="0"/>
    <n v="0.3"/>
    <n v="4.4999999999999998E-2"/>
    <n v="1.35E-2"/>
    <n v="-7253.8964999999998"/>
    <n v="-537325.66666666663"/>
    <n v="2025"/>
    <x v="10"/>
    <n v="10"/>
    <s v="Q4"/>
  </r>
  <r>
    <s v="ORD-03729"/>
    <d v="2025-04-04T00:00:00"/>
    <s v="CUST-1238"/>
    <s v="Isha Sharma"/>
    <x v="2"/>
    <x v="10"/>
    <x v="2"/>
    <s v="Rajasthan"/>
    <s v="Jaipur"/>
    <n v="3"/>
    <n v="5511.57"/>
    <n v="0.05"/>
    <n v="12282.9"/>
    <x v="3"/>
    <x v="1"/>
    <x v="1"/>
    <n v="0.15000000000000002"/>
    <n v="7.5000000000000015E-3"/>
    <n v="1.1250000000000003E-3"/>
    <n v="-12282.898874999999"/>
    <n v="-10918132.333333328"/>
    <n v="2025"/>
    <x v="0"/>
    <n v="4"/>
    <s v="Q2"/>
  </r>
  <r>
    <s v="ORD-03730"/>
    <d v="2025-07-20T00:00:00"/>
    <s v="CUST-1407"/>
    <s v="Rohan Patel"/>
    <x v="3"/>
    <x v="16"/>
    <x v="0"/>
    <s v="Haryana"/>
    <s v="Gurugram"/>
    <n v="1"/>
    <n v="43999.93"/>
    <n v="0"/>
    <n v="32161.03"/>
    <x v="0"/>
    <x v="0"/>
    <x v="0"/>
    <n v="0"/>
    <n v="0"/>
    <n v="0"/>
    <n v="-32161.03"/>
    <e v="#DIV/0!"/>
    <n v="2025"/>
    <x v="4"/>
    <n v="7"/>
    <s v="Q3"/>
  </r>
  <r>
    <s v="ORD-03731"/>
    <d v="2025-01-21T00:00:00"/>
    <s v="CUST-1304"/>
    <s v="Aarav Gupta"/>
    <x v="4"/>
    <x v="12"/>
    <x v="4"/>
    <s v="Odisha"/>
    <s v="Cuttack"/>
    <n v="2"/>
    <n v="6960.19"/>
    <n v="0.2"/>
    <n v="8117.11"/>
    <x v="1"/>
    <x v="0"/>
    <x v="2"/>
    <n v="0.4"/>
    <n v="8.0000000000000016E-2"/>
    <n v="3.2000000000000008E-2"/>
    <n v="-8117.0779999999995"/>
    <n v="-253658.68749999991"/>
    <n v="2025"/>
    <x v="5"/>
    <n v="1"/>
    <s v="Q1"/>
  </r>
  <r>
    <s v="ORD-03732"/>
    <d v="2025-12-06T00:00:00"/>
    <s v="CUST-2463"/>
    <s v="Isha Nair"/>
    <x v="1"/>
    <x v="7"/>
    <x v="4"/>
    <s v="Jharkhand"/>
    <s v="Jamshedpur"/>
    <n v="2"/>
    <n v="4902.2700000000004"/>
    <n v="0.05"/>
    <n v="6502.71"/>
    <x v="1"/>
    <x v="1"/>
    <x v="2"/>
    <n v="0.1"/>
    <n v="5.000000000000001E-3"/>
    <n v="5.0000000000000012E-4"/>
    <n v="-6502.7094999999999"/>
    <n v="-13005418.999999996"/>
    <n v="2025"/>
    <x v="1"/>
    <n v="12"/>
    <s v="Q4"/>
  </r>
  <r>
    <s v="ORD-03733"/>
    <d v="2025-07-30T00:00:00"/>
    <s v="CUST-2254"/>
    <s v="Kiran Gupta"/>
    <x v="2"/>
    <x v="8"/>
    <x v="1"/>
    <s v="Madhya Pradesh"/>
    <s v="Bhopal"/>
    <n v="1"/>
    <n v="3245.35"/>
    <n v="0.15"/>
    <n v="2129.91"/>
    <x v="1"/>
    <x v="2"/>
    <x v="2"/>
    <n v="0.15"/>
    <n v="2.2499999999999999E-2"/>
    <n v="3.375E-3"/>
    <n v="-2129.9066250000001"/>
    <n v="-631083.4444444445"/>
    <n v="2025"/>
    <x v="4"/>
    <n v="7"/>
    <s v="Q3"/>
  </r>
  <r>
    <s v="ORD-03734"/>
    <d v="2025-05-20T00:00:00"/>
    <s v="CUST-1303"/>
    <s v="Aarav Kumar"/>
    <x v="0"/>
    <x v="5"/>
    <x v="4"/>
    <s v="Bihar"/>
    <s v="Gaya"/>
    <n v="1"/>
    <n v="1862.96"/>
    <n v="0.05"/>
    <n v="1373.07"/>
    <x v="2"/>
    <x v="2"/>
    <x v="0"/>
    <n v="0.05"/>
    <n v="2.5000000000000005E-3"/>
    <n v="1.2500000000000003E-4"/>
    <n v="-1373.0698749999999"/>
    <n v="-10984558.999999996"/>
    <n v="2025"/>
    <x v="6"/>
    <n v="5"/>
    <s v="Q2"/>
  </r>
  <r>
    <s v="ORD-03735"/>
    <d v="2025-10-20T00:00:00"/>
    <s v="CUST-1927"/>
    <s v="Vikram Joshi"/>
    <x v="3"/>
    <x v="18"/>
    <x v="0"/>
    <s v="Delhi"/>
    <s v="New Delhi"/>
    <n v="2"/>
    <n v="30766.51"/>
    <n v="0.1"/>
    <n v="45165.91"/>
    <x v="2"/>
    <x v="1"/>
    <x v="2"/>
    <n v="0.2"/>
    <n v="2.0000000000000004E-2"/>
    <n v="4.000000000000001E-3"/>
    <n v="-45165.906000000003"/>
    <n v="-11291476.499999998"/>
    <n v="2025"/>
    <x v="10"/>
    <n v="10"/>
    <s v="Q4"/>
  </r>
  <r>
    <s v="ORD-03736"/>
    <d v="2025-10-25T00:00:00"/>
    <s v="CUST-2443"/>
    <s v="Aarav Sharma"/>
    <x v="2"/>
    <x v="20"/>
    <x v="3"/>
    <s v="Karnataka"/>
    <s v="Mysuru"/>
    <n v="2"/>
    <n v="706.46"/>
    <n v="0"/>
    <n v="1060.3"/>
    <x v="0"/>
    <x v="0"/>
    <x v="2"/>
    <n v="0"/>
    <n v="0"/>
    <n v="0"/>
    <n v="-1060.3"/>
    <e v="#DIV/0!"/>
    <n v="2025"/>
    <x v="10"/>
    <n v="10"/>
    <s v="Q4"/>
  </r>
  <r>
    <s v="ORD-03737"/>
    <d v="2025-04-11T00:00:00"/>
    <s v="CUST-1164"/>
    <s v="Arjun Kumar"/>
    <x v="2"/>
    <x v="10"/>
    <x v="1"/>
    <s v="Madhya Pradesh"/>
    <s v="Indore"/>
    <n v="2"/>
    <n v="2342.0500000000002"/>
    <n v="0.05"/>
    <n v="3409.06"/>
    <x v="2"/>
    <x v="1"/>
    <x v="0"/>
    <n v="0.1"/>
    <n v="5.000000000000001E-3"/>
    <n v="5.0000000000000012E-4"/>
    <n v="-3409.0594999999998"/>
    <n v="-6818118.9999999981"/>
    <n v="2025"/>
    <x v="0"/>
    <n v="4"/>
    <s v="Q2"/>
  </r>
  <r>
    <s v="ORD-03738"/>
    <d v="2025-10-31T00:00:00"/>
    <s v="CUST-1920"/>
    <s v="Isha Verma"/>
    <x v="3"/>
    <x v="3"/>
    <x v="1"/>
    <s v="Chhattisgarh"/>
    <s v="Bilaspur"/>
    <n v="3"/>
    <n v="38766.870000000003"/>
    <n v="0.05"/>
    <n v="92848.29"/>
    <x v="1"/>
    <x v="1"/>
    <x v="2"/>
    <n v="0.15000000000000002"/>
    <n v="7.5000000000000015E-3"/>
    <n v="1.1250000000000003E-3"/>
    <n v="-92848.288874999998"/>
    <n v="-82531812.333333313"/>
    <n v="2025"/>
    <x v="10"/>
    <n v="10"/>
    <s v="Q4"/>
  </r>
  <r>
    <s v="ORD-03739"/>
    <d v="2025-12-25T00:00:00"/>
    <s v="CUST-2169"/>
    <s v="Priya Reddy"/>
    <x v="2"/>
    <x v="10"/>
    <x v="2"/>
    <s v="Rajasthan"/>
    <s v="Udaipur"/>
    <n v="2"/>
    <n v="2443.5100000000002"/>
    <n v="0.2"/>
    <n v="2465"/>
    <x v="1"/>
    <x v="0"/>
    <x v="2"/>
    <n v="0.4"/>
    <n v="8.0000000000000016E-2"/>
    <n v="3.2000000000000008E-2"/>
    <n v="-2464.9679999999998"/>
    <n v="-77030.249999999971"/>
    <n v="2025"/>
    <x v="1"/>
    <n v="12"/>
    <s v="Q4"/>
  </r>
  <r>
    <s v="ORD-03740"/>
    <d v="2025-01-28T00:00:00"/>
    <s v="CUST-1354"/>
    <s v="Sneha Rao"/>
    <x v="3"/>
    <x v="13"/>
    <x v="0"/>
    <s v="Delhi"/>
    <s v="Delhi"/>
    <n v="3"/>
    <n v="45022.6"/>
    <n v="0"/>
    <n v="101985.27"/>
    <x v="1"/>
    <x v="1"/>
    <x v="2"/>
    <n v="0"/>
    <n v="0"/>
    <n v="0"/>
    <n v="-101985.27"/>
    <e v="#DIV/0!"/>
    <n v="2025"/>
    <x v="5"/>
    <n v="1"/>
    <s v="Q1"/>
  </r>
  <r>
    <s v="ORD-03741"/>
    <d v="2025-02-10T00:00:00"/>
    <s v="CUST-1702"/>
    <s v="Aarav Patel"/>
    <x v="1"/>
    <x v="21"/>
    <x v="0"/>
    <s v="Uttar Pradesh"/>
    <s v="Kanpur"/>
    <n v="2"/>
    <n v="4154.4399999999996"/>
    <n v="0.05"/>
    <n v="5153.04"/>
    <x v="2"/>
    <x v="0"/>
    <x v="0"/>
    <n v="0.1"/>
    <n v="5.000000000000001E-3"/>
    <n v="5.0000000000000012E-4"/>
    <n v="-5153.0394999999999"/>
    <n v="-10306078.999999998"/>
    <n v="2025"/>
    <x v="11"/>
    <n v="2"/>
    <s v="Q1"/>
  </r>
  <r>
    <s v="ORD-03742"/>
    <d v="2025-12-21T00:00:00"/>
    <s v="CUST-2153"/>
    <s v="Rahul Gupta"/>
    <x v="2"/>
    <x v="2"/>
    <x v="3"/>
    <s v="Karnataka"/>
    <s v="Bengaluru"/>
    <n v="1"/>
    <n v="3174.9"/>
    <n v="0.15"/>
    <n v="2154.16"/>
    <x v="2"/>
    <x v="0"/>
    <x v="1"/>
    <n v="0.15"/>
    <n v="2.2499999999999999E-2"/>
    <n v="3.375E-3"/>
    <n v="-2154.1566250000001"/>
    <n v="-638268.62962962966"/>
    <n v="2025"/>
    <x v="1"/>
    <n v="12"/>
    <s v="Q4"/>
  </r>
  <r>
    <s v="ORD-03743"/>
    <d v="2025-10-30T00:00:00"/>
    <s v="CUST-1788"/>
    <s v="Meera Kumar"/>
    <x v="3"/>
    <x v="16"/>
    <x v="1"/>
    <s v="Chhattisgarh"/>
    <s v="Bilaspur"/>
    <n v="1"/>
    <n v="58658.76"/>
    <n v="0.05"/>
    <n v="47507.87"/>
    <x v="1"/>
    <x v="1"/>
    <x v="1"/>
    <n v="0.05"/>
    <n v="2.5000000000000005E-3"/>
    <n v="1.2500000000000003E-4"/>
    <n v="-47507.869875000004"/>
    <n v="-380062958.99999994"/>
    <n v="2025"/>
    <x v="10"/>
    <n v="10"/>
    <s v="Q4"/>
  </r>
  <r>
    <s v="ORD-03744"/>
    <d v="2025-05-26T00:00:00"/>
    <s v="CUST-1966"/>
    <s v="Arjun Nair"/>
    <x v="2"/>
    <x v="20"/>
    <x v="2"/>
    <s v="Gujarat"/>
    <s v="Ahmedabad"/>
    <n v="2"/>
    <n v="926.94"/>
    <n v="0.1"/>
    <n v="1218.68"/>
    <x v="4"/>
    <x v="1"/>
    <x v="2"/>
    <n v="0.2"/>
    <n v="2.0000000000000004E-2"/>
    <n v="4.000000000000001E-3"/>
    <n v="-1218.6760000000002"/>
    <n v="-304668.99999999994"/>
    <n v="2025"/>
    <x v="6"/>
    <n v="5"/>
    <s v="Q2"/>
  </r>
  <r>
    <s v="ORD-03745"/>
    <d v="2025-09-13T00:00:00"/>
    <s v="CUST-1709"/>
    <s v="Ananya Sharma"/>
    <x v="0"/>
    <x v="6"/>
    <x v="1"/>
    <s v="Madhya Pradesh"/>
    <s v="Indore"/>
    <n v="3"/>
    <n v="15233.96"/>
    <n v="0.1"/>
    <n v="32301.16"/>
    <x v="0"/>
    <x v="1"/>
    <x v="1"/>
    <n v="0.30000000000000004"/>
    <n v="3.0000000000000006E-2"/>
    <n v="9.0000000000000028E-3"/>
    <n v="-32301.151000000002"/>
    <n v="-3589016.7777777771"/>
    <n v="2025"/>
    <x v="2"/>
    <n v="9"/>
    <s v="Q3"/>
  </r>
  <r>
    <s v="ORD-03746"/>
    <d v="2025-08-15T00:00:00"/>
    <s v="CUST-1861"/>
    <s v="Aarav Joshi"/>
    <x v="3"/>
    <x v="16"/>
    <x v="4"/>
    <s v="Jharkhand"/>
    <s v="Ranchi"/>
    <n v="1"/>
    <n v="54114.39"/>
    <n v="0"/>
    <n v="38748.85"/>
    <x v="0"/>
    <x v="0"/>
    <x v="1"/>
    <n v="0"/>
    <n v="0"/>
    <n v="0"/>
    <n v="-38748.85"/>
    <e v="#DIV/0!"/>
    <n v="2025"/>
    <x v="7"/>
    <n v="8"/>
    <s v="Q3"/>
  </r>
  <r>
    <s v="ORD-03747"/>
    <d v="2025-08-24T00:00:00"/>
    <s v="CUST-1838"/>
    <s v="Vikram Sharma"/>
    <x v="1"/>
    <x v="17"/>
    <x v="2"/>
    <s v="Maharashtra"/>
    <s v="Nagpur"/>
    <n v="2"/>
    <n v="1779.47"/>
    <n v="0"/>
    <n v="2905.99"/>
    <x v="1"/>
    <x v="0"/>
    <x v="0"/>
    <n v="0"/>
    <n v="0"/>
    <n v="0"/>
    <n v="-2905.99"/>
    <e v="#DIV/0!"/>
    <n v="2025"/>
    <x v="7"/>
    <n v="8"/>
    <s v="Q3"/>
  </r>
  <r>
    <s v="ORD-03748"/>
    <d v="2025-12-27T00:00:00"/>
    <s v="CUST-1946"/>
    <s v="Isha Singh"/>
    <x v="3"/>
    <x v="3"/>
    <x v="3"/>
    <s v="Telangana"/>
    <s v="Warangal"/>
    <n v="1"/>
    <n v="20468.41"/>
    <n v="0.15"/>
    <n v="13452.7"/>
    <x v="0"/>
    <x v="1"/>
    <x v="2"/>
    <n v="0.15"/>
    <n v="2.2499999999999999E-2"/>
    <n v="3.375E-3"/>
    <n v="-13452.696625"/>
    <n v="-3985984.1851851852"/>
    <n v="2025"/>
    <x v="1"/>
    <n v="12"/>
    <s v="Q4"/>
  </r>
  <r>
    <s v="ORD-03749"/>
    <d v="2025-01-13T00:00:00"/>
    <s v="CUST-2279"/>
    <s v="Rahul Nair"/>
    <x v="0"/>
    <x v="11"/>
    <x v="0"/>
    <s v="Uttar Pradesh"/>
    <s v="Kanpur"/>
    <n v="1"/>
    <n v="5978.14"/>
    <n v="0.05"/>
    <n v="4417.55"/>
    <x v="3"/>
    <x v="0"/>
    <x v="2"/>
    <n v="0.05"/>
    <n v="2.5000000000000005E-3"/>
    <n v="1.2500000000000003E-4"/>
    <n v="-4417.5498750000006"/>
    <n v="-35340399"/>
    <n v="2025"/>
    <x v="5"/>
    <n v="1"/>
    <s v="Q1"/>
  </r>
  <r>
    <s v="ORD-03750"/>
    <d v="2025-07-29T00:00:00"/>
    <s v="CUST-2589"/>
    <s v="Sneha Verma"/>
    <x v="3"/>
    <x v="18"/>
    <x v="1"/>
    <s v="Madhya Pradesh"/>
    <s v="Indore"/>
    <n v="2"/>
    <n v="53023.5"/>
    <n v="0.05"/>
    <n v="67003.53"/>
    <x v="3"/>
    <x v="1"/>
    <x v="2"/>
    <n v="0.1"/>
    <n v="5.000000000000001E-3"/>
    <n v="5.0000000000000012E-4"/>
    <n v="-67003.529500000004"/>
    <n v="-134007058.99999997"/>
    <n v="2025"/>
    <x v="4"/>
    <n v="7"/>
    <s v="Q3"/>
  </r>
  <r>
    <s v="ORD-03751"/>
    <d v="2025-08-17T00:00:00"/>
    <s v="CUST-1481"/>
    <s v="Isha Reddy"/>
    <x v="3"/>
    <x v="3"/>
    <x v="0"/>
    <s v="Delhi"/>
    <s v="New Delhi"/>
    <n v="1"/>
    <n v="54310"/>
    <n v="0.1"/>
    <n v="30391.87"/>
    <x v="0"/>
    <x v="2"/>
    <x v="1"/>
    <n v="0.1"/>
    <n v="1.0000000000000002E-2"/>
    <n v="1.0000000000000002E-3"/>
    <n v="-30391.868999999999"/>
    <n v="-30391868.999999993"/>
    <n v="2025"/>
    <x v="7"/>
    <n v="8"/>
    <s v="Q3"/>
  </r>
  <r>
    <s v="ORD-03752"/>
    <d v="2025-04-10T00:00:00"/>
    <s v="CUST-1422"/>
    <s v="Sneha Nair"/>
    <x v="3"/>
    <x v="18"/>
    <x v="2"/>
    <s v="Rajasthan"/>
    <s v="Udaipur"/>
    <n v="2"/>
    <n v="22437.38"/>
    <n v="0"/>
    <n v="35123.57"/>
    <x v="1"/>
    <x v="0"/>
    <x v="1"/>
    <n v="0"/>
    <n v="0"/>
    <n v="0"/>
    <n v="-35123.57"/>
    <e v="#DIV/0!"/>
    <n v="2025"/>
    <x v="0"/>
    <n v="4"/>
    <s v="Q2"/>
  </r>
  <r>
    <s v="ORD-03753"/>
    <d v="2025-01-31T00:00:00"/>
    <s v="CUST-1861"/>
    <s v="Isha Rao"/>
    <x v="3"/>
    <x v="16"/>
    <x v="2"/>
    <s v="Goa"/>
    <s v="Margao"/>
    <n v="4"/>
    <n v="39129.49"/>
    <n v="0.1"/>
    <n v="91448.3"/>
    <x v="3"/>
    <x v="1"/>
    <x v="0"/>
    <n v="0.4"/>
    <n v="4.0000000000000008E-2"/>
    <n v="1.6000000000000004E-2"/>
    <n v="-91448.284"/>
    <n v="-5715517.7499999991"/>
    <n v="2025"/>
    <x v="5"/>
    <n v="1"/>
    <s v="Q1"/>
  </r>
  <r>
    <s v="ORD-03754"/>
    <d v="2025-01-16T00:00:00"/>
    <s v="CUST-1108"/>
    <s v="Rahul Singh"/>
    <x v="2"/>
    <x v="20"/>
    <x v="0"/>
    <s v="Uttar Pradesh"/>
    <s v="Kanpur"/>
    <n v="4"/>
    <n v="1316.96"/>
    <n v="0.05"/>
    <n v="3276.44"/>
    <x v="0"/>
    <x v="0"/>
    <x v="2"/>
    <n v="0.2"/>
    <n v="1.0000000000000002E-2"/>
    <n v="2.0000000000000005E-3"/>
    <n v="-3276.4380000000001"/>
    <n v="-1638218.9999999998"/>
    <n v="2025"/>
    <x v="5"/>
    <n v="1"/>
    <s v="Q1"/>
  </r>
  <r>
    <s v="ORD-03755"/>
    <d v="2025-05-17T00:00:00"/>
    <s v="CUST-1992"/>
    <s v="Meera Rao"/>
    <x v="3"/>
    <x v="13"/>
    <x v="0"/>
    <s v="Punjab"/>
    <s v="Amritsar"/>
    <n v="1"/>
    <n v="31267.45"/>
    <n v="0.15"/>
    <n v="17608.95"/>
    <x v="0"/>
    <x v="1"/>
    <x v="1"/>
    <n v="0.15"/>
    <n v="2.2499999999999999E-2"/>
    <n v="3.375E-3"/>
    <n v="-17608.946625"/>
    <n v="-5217465.666666667"/>
    <n v="2025"/>
    <x v="6"/>
    <n v="5"/>
    <s v="Q2"/>
  </r>
  <r>
    <s v="ORD-03756"/>
    <d v="2025-11-25T00:00:00"/>
    <s v="CUST-2305"/>
    <s v="Priya Nair"/>
    <x v="2"/>
    <x v="8"/>
    <x v="3"/>
    <s v="Tamil Nadu"/>
    <s v="Chennai"/>
    <n v="2"/>
    <n v="6992.03"/>
    <n v="0.05"/>
    <n v="9618.0499999999993"/>
    <x v="4"/>
    <x v="1"/>
    <x v="2"/>
    <n v="0.1"/>
    <n v="5.000000000000001E-3"/>
    <n v="5.0000000000000012E-4"/>
    <n v="-9618.0494999999992"/>
    <n v="-19236098.999999993"/>
    <n v="2025"/>
    <x v="8"/>
    <n v="11"/>
    <s v="Q4"/>
  </r>
  <r>
    <s v="ORD-03757"/>
    <d v="2025-06-15T00:00:00"/>
    <s v="CUST-1029"/>
    <s v="Isha Gupta"/>
    <x v="3"/>
    <x v="13"/>
    <x v="2"/>
    <s v="Maharashtra"/>
    <s v="Pune"/>
    <n v="4"/>
    <n v="11586.29"/>
    <n v="0"/>
    <n v="31682.85"/>
    <x v="1"/>
    <x v="1"/>
    <x v="0"/>
    <n v="0"/>
    <n v="0"/>
    <n v="0"/>
    <n v="-31682.85"/>
    <e v="#DIV/0!"/>
    <n v="2025"/>
    <x v="9"/>
    <n v="6"/>
    <s v="Q2"/>
  </r>
  <r>
    <s v="ORD-03758"/>
    <d v="2025-11-06T00:00:00"/>
    <s v="CUST-1115"/>
    <s v="Kiran Gupta"/>
    <x v="3"/>
    <x v="14"/>
    <x v="0"/>
    <s v="Punjab"/>
    <s v="Amritsar"/>
    <n v="1"/>
    <n v="61670.23"/>
    <n v="0.15"/>
    <n v="45496.05"/>
    <x v="2"/>
    <x v="0"/>
    <x v="1"/>
    <n v="0.15"/>
    <n v="2.2499999999999999E-2"/>
    <n v="3.375E-3"/>
    <n v="-45496.046625000003"/>
    <n v="-13480310.111111112"/>
    <n v="2025"/>
    <x v="8"/>
    <n v="11"/>
    <s v="Q4"/>
  </r>
  <r>
    <s v="ORD-03759"/>
    <d v="2025-04-10T00:00:00"/>
    <s v="CUST-1547"/>
    <s v="Neha Nair"/>
    <x v="0"/>
    <x v="5"/>
    <x v="3"/>
    <s v="Andhra Pradesh"/>
    <s v="Vijayawada"/>
    <n v="1"/>
    <n v="14959.61"/>
    <n v="0.05"/>
    <n v="11312.18"/>
    <x v="2"/>
    <x v="1"/>
    <x v="1"/>
    <n v="0.05"/>
    <n v="2.5000000000000005E-3"/>
    <n v="1.2500000000000003E-4"/>
    <n v="-11312.179875"/>
    <n v="-90497438.99999997"/>
    <n v="2025"/>
    <x v="0"/>
    <n v="4"/>
    <s v="Q2"/>
  </r>
  <r>
    <s v="ORD-03760"/>
    <d v="2025-04-19T00:00:00"/>
    <s v="CUST-1815"/>
    <s v="Kiran Patel"/>
    <x v="4"/>
    <x v="24"/>
    <x v="2"/>
    <s v="Gujarat"/>
    <s v="Ahmedabad"/>
    <n v="4"/>
    <n v="8763.82"/>
    <n v="0.05"/>
    <n v="22329.13"/>
    <x v="2"/>
    <x v="1"/>
    <x v="0"/>
    <n v="0.2"/>
    <n v="1.0000000000000002E-2"/>
    <n v="2.0000000000000005E-3"/>
    <n v="-22329.128000000001"/>
    <n v="-11164563.999999998"/>
    <n v="2025"/>
    <x v="0"/>
    <n v="4"/>
    <s v="Q2"/>
  </r>
  <r>
    <s v="ORD-03761"/>
    <d v="2025-12-09T00:00:00"/>
    <s v="CUST-1672"/>
    <s v="Neha Sharma"/>
    <x v="2"/>
    <x v="10"/>
    <x v="0"/>
    <s v="Uttar Pradesh"/>
    <s v="Kanpur"/>
    <n v="1"/>
    <n v="1585.22"/>
    <n v="0.1"/>
    <n v="1182.75"/>
    <x v="0"/>
    <x v="1"/>
    <x v="2"/>
    <n v="0.1"/>
    <n v="1.0000000000000002E-2"/>
    <n v="1.0000000000000002E-3"/>
    <n v="-1182.749"/>
    <n v="-1182748.9999999998"/>
    <n v="2025"/>
    <x v="1"/>
    <n v="12"/>
    <s v="Q4"/>
  </r>
  <r>
    <s v="ORD-03762"/>
    <d v="2025-06-22T00:00:00"/>
    <s v="CUST-1639"/>
    <s v="Isha Kumar"/>
    <x v="1"/>
    <x v="17"/>
    <x v="0"/>
    <s v="Delhi"/>
    <s v="Delhi"/>
    <n v="4"/>
    <n v="1264.21"/>
    <n v="0.1"/>
    <n v="3153.39"/>
    <x v="1"/>
    <x v="1"/>
    <x v="0"/>
    <n v="0.4"/>
    <n v="4.0000000000000008E-2"/>
    <n v="1.6000000000000004E-2"/>
    <n v="-3153.3739999999998"/>
    <n v="-197085.87499999994"/>
    <n v="2025"/>
    <x v="9"/>
    <n v="6"/>
    <s v="Q2"/>
  </r>
  <r>
    <s v="ORD-03763"/>
    <d v="2025-08-25T00:00:00"/>
    <s v="CUST-2572"/>
    <s v="Sneha Nair"/>
    <x v="3"/>
    <x v="16"/>
    <x v="3"/>
    <s v="Tamil Nadu"/>
    <s v="Chennai"/>
    <n v="2"/>
    <n v="2571.0700000000002"/>
    <n v="0.05"/>
    <n v="4044.57"/>
    <x v="2"/>
    <x v="1"/>
    <x v="2"/>
    <n v="0.1"/>
    <n v="5.000000000000001E-3"/>
    <n v="5.0000000000000012E-4"/>
    <n v="-4044.5695000000001"/>
    <n v="-8089138.9999999981"/>
    <n v="2025"/>
    <x v="7"/>
    <n v="8"/>
    <s v="Q3"/>
  </r>
  <r>
    <s v="ORD-03764"/>
    <d v="2025-06-11T00:00:00"/>
    <s v="CUST-1071"/>
    <s v="Neha Joshi"/>
    <x v="1"/>
    <x v="21"/>
    <x v="3"/>
    <s v="Tamil Nadu"/>
    <s v="Coimbatore"/>
    <n v="1"/>
    <n v="3692.33"/>
    <n v="0"/>
    <n v="2739.52"/>
    <x v="1"/>
    <x v="1"/>
    <x v="2"/>
    <n v="0"/>
    <n v="0"/>
    <n v="0"/>
    <n v="-2739.52"/>
    <e v="#DIV/0!"/>
    <n v="2025"/>
    <x v="9"/>
    <n v="6"/>
    <s v="Q2"/>
  </r>
  <r>
    <s v="ORD-03765"/>
    <d v="2025-08-04T00:00:00"/>
    <s v="CUST-1394"/>
    <s v="Sneha Sharma"/>
    <x v="3"/>
    <x v="13"/>
    <x v="4"/>
    <s v="West Bengal"/>
    <s v="Durgapur"/>
    <n v="1"/>
    <n v="42400.01"/>
    <n v="0.1"/>
    <n v="28421.3"/>
    <x v="3"/>
    <x v="1"/>
    <x v="1"/>
    <n v="0.1"/>
    <n v="1.0000000000000002E-2"/>
    <n v="1.0000000000000002E-3"/>
    <n v="-28421.298999999999"/>
    <n v="-28421298.999999993"/>
    <n v="2025"/>
    <x v="7"/>
    <n v="8"/>
    <s v="Q3"/>
  </r>
  <r>
    <s v="ORD-03766"/>
    <d v="2025-09-21T00:00:00"/>
    <s v="CUST-1610"/>
    <s v="Vikram Joshi"/>
    <x v="3"/>
    <x v="16"/>
    <x v="1"/>
    <s v="Chhattisgarh"/>
    <s v="Bilaspur"/>
    <n v="1"/>
    <n v="12807.16"/>
    <n v="0"/>
    <n v="9213.91"/>
    <x v="0"/>
    <x v="0"/>
    <x v="2"/>
    <n v="0"/>
    <n v="0"/>
    <n v="0"/>
    <n v="-9213.91"/>
    <e v="#DIV/0!"/>
    <n v="2025"/>
    <x v="2"/>
    <n v="9"/>
    <s v="Q3"/>
  </r>
  <r>
    <s v="ORD-03767"/>
    <d v="2025-09-20T00:00:00"/>
    <s v="CUST-1609"/>
    <s v="Isha Sharma"/>
    <x v="2"/>
    <x v="23"/>
    <x v="0"/>
    <s v="Punjab"/>
    <s v="Amritsar"/>
    <n v="1"/>
    <n v="5621.56"/>
    <n v="0.15"/>
    <n v="3269.26"/>
    <x v="0"/>
    <x v="1"/>
    <x v="1"/>
    <n v="0.15"/>
    <n v="2.2499999999999999E-2"/>
    <n v="3.375E-3"/>
    <n v="-3269.2566250000004"/>
    <n v="-968668.62962962978"/>
    <n v="2025"/>
    <x v="2"/>
    <n v="9"/>
    <s v="Q3"/>
  </r>
  <r>
    <s v="ORD-03768"/>
    <d v="2025-10-19T00:00:00"/>
    <s v="CUST-1538"/>
    <s v="Rahul Verma"/>
    <x v="0"/>
    <x v="11"/>
    <x v="1"/>
    <s v="Madhya Pradesh"/>
    <s v="Indore"/>
    <n v="2"/>
    <n v="5876.08"/>
    <n v="0"/>
    <n v="9385.59"/>
    <x v="0"/>
    <x v="0"/>
    <x v="1"/>
    <n v="0"/>
    <n v="0"/>
    <n v="0"/>
    <n v="-9385.59"/>
    <e v="#DIV/0!"/>
    <n v="2025"/>
    <x v="10"/>
    <n v="10"/>
    <s v="Q4"/>
  </r>
  <r>
    <s v="ORD-03769"/>
    <d v="2025-10-01T00:00:00"/>
    <s v="CUST-2200"/>
    <s v="Rohan Kumar"/>
    <x v="4"/>
    <x v="24"/>
    <x v="3"/>
    <s v="Karnataka"/>
    <s v="Mysuru"/>
    <n v="2"/>
    <n v="1647.46"/>
    <n v="0.1"/>
    <n v="2226.67"/>
    <x v="3"/>
    <x v="0"/>
    <x v="1"/>
    <n v="0.2"/>
    <n v="2.0000000000000004E-2"/>
    <n v="4.000000000000001E-3"/>
    <n v="-2226.6660000000002"/>
    <n v="-556666.49999999988"/>
    <n v="2025"/>
    <x v="10"/>
    <n v="10"/>
    <s v="Q4"/>
  </r>
  <r>
    <s v="ORD-03770"/>
    <d v="2025-01-03T00:00:00"/>
    <s v="CUST-1176"/>
    <s v="Meera Sharma"/>
    <x v="3"/>
    <x v="3"/>
    <x v="2"/>
    <s v="Maharashtra"/>
    <s v="Nagpur"/>
    <n v="2"/>
    <n v="28332.73"/>
    <n v="0.05"/>
    <n v="33500.160000000003"/>
    <x v="0"/>
    <x v="2"/>
    <x v="2"/>
    <n v="0.1"/>
    <n v="5.000000000000001E-3"/>
    <n v="5.0000000000000012E-4"/>
    <n v="-33500.159500000002"/>
    <n v="-67000318.999999985"/>
    <n v="2025"/>
    <x v="5"/>
    <n v="1"/>
    <s v="Q1"/>
  </r>
  <r>
    <s v="ORD-03771"/>
    <d v="2025-01-28T00:00:00"/>
    <s v="CUST-1013"/>
    <s v="Vikram Kumar"/>
    <x v="4"/>
    <x v="12"/>
    <x v="2"/>
    <s v="Goa"/>
    <s v="Margao"/>
    <n v="1"/>
    <n v="1273.24"/>
    <n v="0"/>
    <n v="895.86"/>
    <x v="2"/>
    <x v="1"/>
    <x v="1"/>
    <n v="0"/>
    <n v="0"/>
    <n v="0"/>
    <n v="-895.86"/>
    <e v="#DIV/0!"/>
    <n v="2025"/>
    <x v="5"/>
    <n v="1"/>
    <s v="Q1"/>
  </r>
  <r>
    <s v="ORD-03772"/>
    <d v="2025-11-22T00:00:00"/>
    <s v="CUST-1670"/>
    <s v="Meera Verma"/>
    <x v="2"/>
    <x v="2"/>
    <x v="4"/>
    <s v="Odisha"/>
    <s v="Bhubaneswar"/>
    <n v="3"/>
    <n v="2137.41"/>
    <n v="0.05"/>
    <n v="4990.41"/>
    <x v="0"/>
    <x v="1"/>
    <x v="1"/>
    <n v="0.15000000000000002"/>
    <n v="7.5000000000000015E-3"/>
    <n v="1.1250000000000003E-3"/>
    <n v="-4990.4088750000001"/>
    <n v="-4435918.9999999991"/>
    <n v="2025"/>
    <x v="8"/>
    <n v="11"/>
    <s v="Q4"/>
  </r>
  <r>
    <s v="ORD-03773"/>
    <d v="2025-05-29T00:00:00"/>
    <s v="CUST-1224"/>
    <s v="Neha Gupta"/>
    <x v="2"/>
    <x v="20"/>
    <x v="0"/>
    <s v="Haryana"/>
    <s v="Gurugram"/>
    <n v="2"/>
    <n v="2850.8"/>
    <n v="0"/>
    <n v="3972.97"/>
    <x v="0"/>
    <x v="1"/>
    <x v="1"/>
    <n v="0"/>
    <n v="0"/>
    <n v="0"/>
    <n v="-3972.97"/>
    <e v="#DIV/0!"/>
    <n v="2025"/>
    <x v="6"/>
    <n v="5"/>
    <s v="Q2"/>
  </r>
  <r>
    <s v="ORD-03774"/>
    <d v="2025-01-28T00:00:00"/>
    <s v="CUST-2249"/>
    <s v="Kiran Nair"/>
    <x v="3"/>
    <x v="18"/>
    <x v="0"/>
    <s v="Haryana"/>
    <s v="Faridabad"/>
    <n v="3"/>
    <n v="55593.38"/>
    <n v="0"/>
    <n v="133116.14000000001"/>
    <x v="0"/>
    <x v="0"/>
    <x v="1"/>
    <n v="0"/>
    <n v="0"/>
    <n v="0"/>
    <n v="-133116.14000000001"/>
    <e v="#DIV/0!"/>
    <n v="2025"/>
    <x v="5"/>
    <n v="1"/>
    <s v="Q1"/>
  </r>
  <r>
    <s v="ORD-03775"/>
    <d v="2025-11-06T00:00:00"/>
    <s v="CUST-2478"/>
    <s v="Rahul Joshi"/>
    <x v="3"/>
    <x v="3"/>
    <x v="2"/>
    <s v="Maharashtra"/>
    <s v="Nagpur"/>
    <n v="3"/>
    <n v="51826.85"/>
    <n v="0"/>
    <n v="104602.09"/>
    <x v="1"/>
    <x v="1"/>
    <x v="0"/>
    <n v="0"/>
    <n v="0"/>
    <n v="0"/>
    <n v="-104602.09"/>
    <e v="#DIV/0!"/>
    <n v="2025"/>
    <x v="8"/>
    <n v="11"/>
    <s v="Q4"/>
  </r>
  <r>
    <s v="ORD-03776"/>
    <d v="2025-03-06T00:00:00"/>
    <s v="CUST-1484"/>
    <s v="Kiran Verma"/>
    <x v="4"/>
    <x v="24"/>
    <x v="3"/>
    <s v="Tamil Nadu"/>
    <s v="Coimbatore"/>
    <n v="1"/>
    <n v="4263.41"/>
    <n v="0.15"/>
    <n v="2959.79"/>
    <x v="1"/>
    <x v="1"/>
    <x v="1"/>
    <n v="0.15"/>
    <n v="2.2499999999999999E-2"/>
    <n v="3.375E-3"/>
    <n v="-2959.7866250000002"/>
    <n v="-876973.81481481483"/>
    <n v="2025"/>
    <x v="3"/>
    <n v="3"/>
    <s v="Q1"/>
  </r>
  <r>
    <s v="ORD-03777"/>
    <d v="2025-12-22T00:00:00"/>
    <s v="CUST-1194"/>
    <s v="Vikram Reddy"/>
    <x v="0"/>
    <x v="4"/>
    <x v="4"/>
    <s v="West Bengal"/>
    <s v="Durgapur"/>
    <n v="1"/>
    <n v="13235.15"/>
    <n v="0"/>
    <n v="9677.6299999999992"/>
    <x v="0"/>
    <x v="1"/>
    <x v="0"/>
    <n v="0"/>
    <n v="0"/>
    <n v="0"/>
    <n v="-9677.6299999999992"/>
    <e v="#DIV/0!"/>
    <n v="2025"/>
    <x v="1"/>
    <n v="12"/>
    <s v="Q4"/>
  </r>
  <r>
    <s v="ORD-03778"/>
    <d v="2025-01-21T00:00:00"/>
    <s v="CUST-1125"/>
    <s v="Arjun Verma"/>
    <x v="2"/>
    <x v="23"/>
    <x v="3"/>
    <s v="Karnataka"/>
    <s v="Mysuru"/>
    <n v="4"/>
    <n v="4153.09"/>
    <n v="0.2"/>
    <n v="8267.26"/>
    <x v="2"/>
    <x v="1"/>
    <x v="2"/>
    <n v="0.8"/>
    <n v="0.16000000000000003"/>
    <n v="0.12800000000000003"/>
    <n v="-8267.1319999999996"/>
    <n v="-64586.968749999978"/>
    <n v="2025"/>
    <x v="5"/>
    <n v="1"/>
    <s v="Q1"/>
  </r>
  <r>
    <s v="ORD-03779"/>
    <d v="2025-09-09T00:00:00"/>
    <s v="CUST-1519"/>
    <s v="Neha Sharma"/>
    <x v="4"/>
    <x v="12"/>
    <x v="3"/>
    <s v="Karnataka"/>
    <s v="Bengaluru"/>
    <n v="3"/>
    <n v="3397.16"/>
    <n v="0"/>
    <n v="8040.12"/>
    <x v="2"/>
    <x v="1"/>
    <x v="2"/>
    <n v="0"/>
    <n v="0"/>
    <n v="0"/>
    <n v="-8040.12"/>
    <e v="#DIV/0!"/>
    <n v="2025"/>
    <x v="2"/>
    <n v="9"/>
    <s v="Q3"/>
  </r>
  <r>
    <s v="ORD-03780"/>
    <d v="2025-08-23T00:00:00"/>
    <s v="CUST-1312"/>
    <s v="Vikram Sharma"/>
    <x v="3"/>
    <x v="16"/>
    <x v="2"/>
    <s v="Gujarat"/>
    <s v="Ahmedabad"/>
    <n v="1"/>
    <n v="47593.02"/>
    <n v="0.1"/>
    <n v="32974.730000000003"/>
    <x v="1"/>
    <x v="1"/>
    <x v="2"/>
    <n v="0.1"/>
    <n v="1.0000000000000002E-2"/>
    <n v="1.0000000000000002E-3"/>
    <n v="-32974.729000000007"/>
    <n v="-32974729"/>
    <n v="2025"/>
    <x v="7"/>
    <n v="8"/>
    <s v="Q3"/>
  </r>
  <r>
    <s v="ORD-03781"/>
    <d v="2025-08-15T00:00:00"/>
    <s v="CUST-2310"/>
    <s v="Aarav Sharma"/>
    <x v="2"/>
    <x v="10"/>
    <x v="2"/>
    <s v="Maharashtra"/>
    <s v="Mumbai"/>
    <n v="2"/>
    <n v="4911.09"/>
    <n v="0.15"/>
    <n v="6413.63"/>
    <x v="1"/>
    <x v="1"/>
    <x v="2"/>
    <n v="0.3"/>
    <n v="4.4999999999999998E-2"/>
    <n v="1.35E-2"/>
    <n v="-6413.6165000000001"/>
    <n v="-475082.70370370371"/>
    <n v="2025"/>
    <x v="7"/>
    <n v="8"/>
    <s v="Q3"/>
  </r>
  <r>
    <s v="ORD-03782"/>
    <d v="2025-01-13T00:00:00"/>
    <s v="CUST-1567"/>
    <s v="Priya Verma"/>
    <x v="2"/>
    <x v="20"/>
    <x v="4"/>
    <s v="Bihar"/>
    <s v="Patna"/>
    <n v="1"/>
    <n v="4486.0200000000004"/>
    <n v="0.15"/>
    <n v="3307.85"/>
    <x v="0"/>
    <x v="1"/>
    <x v="1"/>
    <n v="0.15"/>
    <n v="2.2499999999999999E-2"/>
    <n v="3.375E-3"/>
    <n v="-3307.8466250000001"/>
    <n v="-980102.70370370371"/>
    <n v="2025"/>
    <x v="5"/>
    <n v="1"/>
    <s v="Q1"/>
  </r>
  <r>
    <s v="ORD-03783"/>
    <d v="2025-11-09T00:00:00"/>
    <s v="CUST-1730"/>
    <s v="Meera Rao"/>
    <x v="3"/>
    <x v="13"/>
    <x v="3"/>
    <s v="Telangana"/>
    <s v="Warangal"/>
    <n v="1"/>
    <n v="40740.18"/>
    <n v="0"/>
    <n v="29219.35"/>
    <x v="0"/>
    <x v="2"/>
    <x v="1"/>
    <n v="0"/>
    <n v="0"/>
    <n v="0"/>
    <n v="-29219.35"/>
    <e v="#DIV/0!"/>
    <n v="2025"/>
    <x v="8"/>
    <n v="11"/>
    <s v="Q4"/>
  </r>
  <r>
    <s v="ORD-03784"/>
    <d v="2025-02-18T00:00:00"/>
    <s v="CUST-2241"/>
    <s v="Kiran Sharma"/>
    <x v="3"/>
    <x v="16"/>
    <x v="3"/>
    <s v="Karnataka"/>
    <s v="Mysuru"/>
    <n v="2"/>
    <n v="44869.36"/>
    <n v="0.1"/>
    <n v="68984.149999999994"/>
    <x v="2"/>
    <x v="1"/>
    <x v="2"/>
    <n v="0.2"/>
    <n v="2.0000000000000004E-2"/>
    <n v="4.000000000000001E-3"/>
    <n v="-68984.145999999993"/>
    <n v="-17246036.499999993"/>
    <n v="2025"/>
    <x v="11"/>
    <n v="2"/>
    <s v="Q1"/>
  </r>
  <r>
    <s v="ORD-03785"/>
    <d v="2025-04-28T00:00:00"/>
    <s v="CUST-2441"/>
    <s v="Vikram Patel"/>
    <x v="0"/>
    <x v="6"/>
    <x v="4"/>
    <s v="Odisha"/>
    <s v="Cuttack"/>
    <n v="1"/>
    <n v="7352.64"/>
    <n v="0"/>
    <n v="4562.99"/>
    <x v="2"/>
    <x v="1"/>
    <x v="1"/>
    <n v="0"/>
    <n v="0"/>
    <n v="0"/>
    <n v="-4562.99"/>
    <e v="#DIV/0!"/>
    <n v="2025"/>
    <x v="0"/>
    <n v="4"/>
    <s v="Q2"/>
  </r>
  <r>
    <s v="ORD-03786"/>
    <d v="2025-02-23T00:00:00"/>
    <s v="CUST-2194"/>
    <s v="Meera Patel"/>
    <x v="0"/>
    <x v="11"/>
    <x v="2"/>
    <s v="Gujarat"/>
    <s v="Ahmedabad"/>
    <n v="4"/>
    <n v="15735.01"/>
    <n v="0.05"/>
    <n v="52037.96"/>
    <x v="3"/>
    <x v="2"/>
    <x v="2"/>
    <n v="0.2"/>
    <n v="1.0000000000000002E-2"/>
    <n v="2.0000000000000005E-3"/>
    <n v="-52037.957999999999"/>
    <n v="-26018978.999999993"/>
    <n v="2025"/>
    <x v="11"/>
    <n v="2"/>
    <s v="Q1"/>
  </r>
  <r>
    <s v="ORD-03787"/>
    <d v="2025-05-18T00:00:00"/>
    <s v="CUST-1518"/>
    <s v="Meera Rao"/>
    <x v="2"/>
    <x v="8"/>
    <x v="4"/>
    <s v="Odisha"/>
    <s v="Cuttack"/>
    <n v="3"/>
    <n v="1471.23"/>
    <n v="0.1"/>
    <n v="3032.76"/>
    <x v="4"/>
    <x v="0"/>
    <x v="1"/>
    <n v="0.30000000000000004"/>
    <n v="3.0000000000000006E-2"/>
    <n v="9.0000000000000028E-3"/>
    <n v="-3032.7510000000002"/>
    <n v="-336972.33333333326"/>
    <n v="2025"/>
    <x v="6"/>
    <n v="5"/>
    <s v="Q2"/>
  </r>
  <r>
    <s v="ORD-03788"/>
    <d v="2025-02-22T00:00:00"/>
    <s v="CUST-1264"/>
    <s v="Meera Kumar"/>
    <x v="3"/>
    <x v="14"/>
    <x v="1"/>
    <s v="Chhattisgarh"/>
    <s v="Bilaspur"/>
    <n v="2"/>
    <n v="57626.73"/>
    <n v="0.05"/>
    <n v="82391.95"/>
    <x v="1"/>
    <x v="1"/>
    <x v="1"/>
    <n v="0.1"/>
    <n v="5.000000000000001E-3"/>
    <n v="5.0000000000000012E-4"/>
    <n v="-82391.949500000002"/>
    <n v="-164783898.99999997"/>
    <n v="2025"/>
    <x v="11"/>
    <n v="2"/>
    <s v="Q1"/>
  </r>
  <r>
    <s v="ORD-03789"/>
    <d v="2025-02-13T00:00:00"/>
    <s v="CUST-1841"/>
    <s v="Vikram Nair"/>
    <x v="4"/>
    <x v="24"/>
    <x v="0"/>
    <s v="Delhi"/>
    <s v="Delhi"/>
    <n v="1"/>
    <n v="3409.4"/>
    <n v="0.05"/>
    <n v="2758.76"/>
    <x v="0"/>
    <x v="1"/>
    <x v="1"/>
    <n v="0.05"/>
    <n v="2.5000000000000005E-3"/>
    <n v="1.2500000000000003E-4"/>
    <n v="-2758.7598750000002"/>
    <n v="-22070078.999999996"/>
    <n v="2025"/>
    <x v="11"/>
    <n v="2"/>
    <s v="Q1"/>
  </r>
  <r>
    <s v="ORD-03790"/>
    <d v="2025-10-30T00:00:00"/>
    <s v="CUST-1587"/>
    <s v="Sneha Nair"/>
    <x v="3"/>
    <x v="14"/>
    <x v="1"/>
    <s v="Chhattisgarh"/>
    <s v="Raipur"/>
    <n v="1"/>
    <n v="9439.51"/>
    <n v="0"/>
    <n v="7413.82"/>
    <x v="1"/>
    <x v="1"/>
    <x v="0"/>
    <n v="0"/>
    <n v="0"/>
    <n v="0"/>
    <n v="-7413.82"/>
    <e v="#DIV/0!"/>
    <n v="2025"/>
    <x v="10"/>
    <n v="10"/>
    <s v="Q4"/>
  </r>
  <r>
    <s v="ORD-03791"/>
    <d v="2025-02-22T00:00:00"/>
    <s v="CUST-1216"/>
    <s v="Neha Joshi"/>
    <x v="2"/>
    <x v="2"/>
    <x v="2"/>
    <s v="Maharashtra"/>
    <s v="Mumbai"/>
    <n v="1"/>
    <n v="4360.18"/>
    <n v="0"/>
    <n v="3294.56"/>
    <x v="1"/>
    <x v="1"/>
    <x v="2"/>
    <n v="0"/>
    <n v="0"/>
    <n v="0"/>
    <n v="-3294.56"/>
    <e v="#DIV/0!"/>
    <n v="2025"/>
    <x v="11"/>
    <n v="2"/>
    <s v="Q1"/>
  </r>
  <r>
    <s v="ORD-03792"/>
    <d v="2025-03-15T00:00:00"/>
    <s v="CUST-1326"/>
    <s v="Sneha Kumar"/>
    <x v="2"/>
    <x v="23"/>
    <x v="2"/>
    <s v="Maharashtra"/>
    <s v="Mumbai"/>
    <n v="2"/>
    <n v="2881.51"/>
    <n v="0"/>
    <n v="4148.9399999999996"/>
    <x v="1"/>
    <x v="1"/>
    <x v="1"/>
    <n v="0"/>
    <n v="0"/>
    <n v="0"/>
    <n v="-4148.9399999999996"/>
    <e v="#DIV/0!"/>
    <n v="2025"/>
    <x v="3"/>
    <n v="3"/>
    <s v="Q1"/>
  </r>
  <r>
    <s v="ORD-03793"/>
    <d v="2025-02-15T00:00:00"/>
    <s v="CUST-1552"/>
    <s v="Rahul Patel"/>
    <x v="3"/>
    <x v="18"/>
    <x v="3"/>
    <s v="Karnataka"/>
    <s v="Bengaluru"/>
    <n v="1"/>
    <n v="53284.23"/>
    <n v="0.15"/>
    <n v="35843.22"/>
    <x v="0"/>
    <x v="1"/>
    <x v="1"/>
    <n v="0.15"/>
    <n v="2.2499999999999999E-2"/>
    <n v="3.375E-3"/>
    <n v="-35843.216625000001"/>
    <n v="-10620212.333333334"/>
    <n v="2025"/>
    <x v="11"/>
    <n v="2"/>
    <s v="Q1"/>
  </r>
  <r>
    <s v="ORD-03794"/>
    <d v="2025-01-13T00:00:00"/>
    <s v="CUST-1696"/>
    <s v="Neha Verma"/>
    <x v="3"/>
    <x v="3"/>
    <x v="4"/>
    <s v="Odisha"/>
    <s v="Bhubaneswar"/>
    <n v="2"/>
    <n v="28854.880000000001"/>
    <n v="0"/>
    <n v="36577.29"/>
    <x v="1"/>
    <x v="1"/>
    <x v="2"/>
    <n v="0"/>
    <n v="0"/>
    <n v="0"/>
    <n v="-36577.29"/>
    <e v="#DIV/0!"/>
    <n v="2025"/>
    <x v="5"/>
    <n v="1"/>
    <s v="Q1"/>
  </r>
  <r>
    <s v="ORD-03795"/>
    <d v="2025-06-14T00:00:00"/>
    <s v="CUST-1592"/>
    <s v="Arjun Nair"/>
    <x v="1"/>
    <x v="1"/>
    <x v="2"/>
    <s v="Goa"/>
    <s v="Panaji"/>
    <n v="1"/>
    <n v="3425.67"/>
    <n v="0.1"/>
    <n v="2110.1799999999998"/>
    <x v="0"/>
    <x v="1"/>
    <x v="0"/>
    <n v="0.1"/>
    <n v="1.0000000000000002E-2"/>
    <n v="1.0000000000000002E-3"/>
    <n v="-2110.1789999999996"/>
    <n v="-2110178.9999999991"/>
    <n v="2025"/>
    <x v="9"/>
    <n v="6"/>
    <s v="Q2"/>
  </r>
  <r>
    <s v="ORD-03796"/>
    <d v="2025-04-12T00:00:00"/>
    <s v="CUST-1344"/>
    <s v="Isha Joshi"/>
    <x v="4"/>
    <x v="15"/>
    <x v="2"/>
    <s v="Gujarat"/>
    <s v="Surat"/>
    <n v="4"/>
    <n v="3120.19"/>
    <n v="0.1"/>
    <n v="7258.78"/>
    <x v="1"/>
    <x v="1"/>
    <x v="2"/>
    <n v="0.4"/>
    <n v="4.0000000000000008E-2"/>
    <n v="1.6000000000000004E-2"/>
    <n v="-7258.7640000000001"/>
    <n v="-453672.74999999988"/>
    <n v="2025"/>
    <x v="0"/>
    <n v="4"/>
    <s v="Q2"/>
  </r>
  <r>
    <s v="ORD-03797"/>
    <d v="2025-10-07T00:00:00"/>
    <s v="CUST-2128"/>
    <s v="Ananya Gupta"/>
    <x v="3"/>
    <x v="18"/>
    <x v="3"/>
    <s v="Telangana"/>
    <s v="Warangal"/>
    <n v="4"/>
    <n v="14800.23"/>
    <n v="0.1"/>
    <n v="40037.85"/>
    <x v="3"/>
    <x v="1"/>
    <x v="0"/>
    <n v="0.4"/>
    <n v="4.0000000000000008E-2"/>
    <n v="1.6000000000000004E-2"/>
    <n v="-40037.833999999995"/>
    <n v="-2502364.6249999991"/>
    <n v="2025"/>
    <x v="10"/>
    <n v="10"/>
    <s v="Q4"/>
  </r>
  <r>
    <s v="ORD-03798"/>
    <d v="2025-09-15T00:00:00"/>
    <s v="CUST-1508"/>
    <s v="Ananya Rao"/>
    <x v="0"/>
    <x v="6"/>
    <x v="3"/>
    <s v="Tamil Nadu"/>
    <s v="Coimbatore"/>
    <n v="2"/>
    <n v="7413.25"/>
    <n v="0.1"/>
    <n v="8607.73"/>
    <x v="0"/>
    <x v="1"/>
    <x v="2"/>
    <n v="0.2"/>
    <n v="2.0000000000000004E-2"/>
    <n v="4.000000000000001E-3"/>
    <n v="-8607.7259999999987"/>
    <n v="-2151931.4999999991"/>
    <n v="2025"/>
    <x v="2"/>
    <n v="9"/>
    <s v="Q3"/>
  </r>
  <r>
    <s v="ORD-03799"/>
    <d v="2025-12-03T00:00:00"/>
    <s v="CUST-1314"/>
    <s v="Priya Rao"/>
    <x v="0"/>
    <x v="0"/>
    <x v="2"/>
    <s v="Maharashtra"/>
    <s v="Mumbai"/>
    <n v="2"/>
    <n v="11197.78"/>
    <n v="0.1"/>
    <n v="16748.650000000001"/>
    <x v="4"/>
    <x v="2"/>
    <x v="1"/>
    <n v="0.2"/>
    <n v="2.0000000000000004E-2"/>
    <n v="4.000000000000001E-3"/>
    <n v="-16748.646000000001"/>
    <n v="-4187161.4999999991"/>
    <n v="2025"/>
    <x v="1"/>
    <n v="12"/>
    <s v="Q4"/>
  </r>
  <r>
    <s v="ORD-03800"/>
    <d v="2025-12-22T00:00:00"/>
    <s v="CUST-1347"/>
    <s v="Vikram Singh"/>
    <x v="3"/>
    <x v="18"/>
    <x v="1"/>
    <s v="Chhattisgarh"/>
    <s v="Bilaspur"/>
    <n v="1"/>
    <n v="43216.12"/>
    <n v="0.05"/>
    <n v="28563.95"/>
    <x v="1"/>
    <x v="1"/>
    <x v="2"/>
    <n v="0.05"/>
    <n v="2.5000000000000005E-3"/>
    <n v="1.2500000000000003E-4"/>
    <n v="-28563.949875000002"/>
    <n v="-228511598.99999997"/>
    <n v="2025"/>
    <x v="1"/>
    <n v="12"/>
    <s v="Q4"/>
  </r>
  <r>
    <s v="ORD-03801"/>
    <d v="2025-05-18T00:00:00"/>
    <s v="CUST-1970"/>
    <s v="Arjun Nair"/>
    <x v="2"/>
    <x v="2"/>
    <x v="3"/>
    <s v="Telangana"/>
    <s v="Hyderabad"/>
    <n v="1"/>
    <n v="4216.16"/>
    <n v="0.05"/>
    <n v="3131.53"/>
    <x v="2"/>
    <x v="0"/>
    <x v="2"/>
    <n v="0.05"/>
    <n v="2.5000000000000005E-3"/>
    <n v="1.2500000000000003E-4"/>
    <n v="-3131.5298750000002"/>
    <n v="-25052238.999999996"/>
    <n v="2025"/>
    <x v="6"/>
    <n v="5"/>
    <s v="Q2"/>
  </r>
  <r>
    <s v="ORD-03802"/>
    <d v="2025-06-12T00:00:00"/>
    <s v="CUST-1822"/>
    <s v="Rahul Reddy"/>
    <x v="1"/>
    <x v="21"/>
    <x v="3"/>
    <s v="Tamil Nadu"/>
    <s v="Chennai"/>
    <n v="4"/>
    <n v="4943.26"/>
    <n v="0.15"/>
    <n v="11878.98"/>
    <x v="2"/>
    <x v="0"/>
    <x v="1"/>
    <n v="0.6"/>
    <n v="0.09"/>
    <n v="5.3999999999999999E-2"/>
    <n v="-11878.925999999999"/>
    <n v="-219980.11111111109"/>
    <n v="2025"/>
    <x v="9"/>
    <n v="6"/>
    <s v="Q2"/>
  </r>
  <r>
    <s v="ORD-03803"/>
    <d v="2025-04-21T00:00:00"/>
    <s v="CUST-1009"/>
    <s v="Isha Singh"/>
    <x v="0"/>
    <x v="4"/>
    <x v="1"/>
    <s v="Madhya Pradesh"/>
    <s v="Indore"/>
    <n v="2"/>
    <n v="12655.86"/>
    <n v="0.2"/>
    <n v="16236.95"/>
    <x v="0"/>
    <x v="1"/>
    <x v="0"/>
    <n v="0.4"/>
    <n v="8.0000000000000016E-2"/>
    <n v="3.2000000000000008E-2"/>
    <n v="-16236.918000000001"/>
    <n v="-507403.68749999994"/>
    <n v="2025"/>
    <x v="0"/>
    <n v="4"/>
    <s v="Q2"/>
  </r>
  <r>
    <s v="ORD-03804"/>
    <d v="2025-04-12T00:00:00"/>
    <s v="CUST-1819"/>
    <s v="Meera Singh"/>
    <x v="4"/>
    <x v="15"/>
    <x v="2"/>
    <s v="Rajasthan"/>
    <s v="Jaipur"/>
    <n v="1"/>
    <n v="8417.92"/>
    <n v="0.1"/>
    <n v="5393.89"/>
    <x v="1"/>
    <x v="0"/>
    <x v="1"/>
    <n v="0.1"/>
    <n v="1.0000000000000002E-2"/>
    <n v="1.0000000000000002E-3"/>
    <n v="-5393.8890000000001"/>
    <n v="-5393888.9999999991"/>
    <n v="2025"/>
    <x v="0"/>
    <n v="4"/>
    <s v="Q2"/>
  </r>
  <r>
    <s v="ORD-03805"/>
    <d v="2025-01-17T00:00:00"/>
    <s v="CUST-1650"/>
    <s v="Kiran Singh"/>
    <x v="3"/>
    <x v="14"/>
    <x v="3"/>
    <s v="Telangana"/>
    <s v="Hyderabad"/>
    <n v="2"/>
    <n v="8988.76"/>
    <n v="0"/>
    <n v="12919.06"/>
    <x v="1"/>
    <x v="1"/>
    <x v="1"/>
    <n v="0"/>
    <n v="0"/>
    <n v="0"/>
    <n v="-12919.06"/>
    <e v="#DIV/0!"/>
    <n v="2025"/>
    <x v="5"/>
    <n v="1"/>
    <s v="Q1"/>
  </r>
  <r>
    <s v="ORD-03806"/>
    <d v="2025-09-25T00:00:00"/>
    <s v="CUST-1561"/>
    <s v="Rohan Gupta"/>
    <x v="2"/>
    <x v="10"/>
    <x v="0"/>
    <s v="Haryana"/>
    <s v="Faridabad"/>
    <n v="4"/>
    <n v="805.06"/>
    <n v="0.05"/>
    <n v="2278.5700000000002"/>
    <x v="3"/>
    <x v="2"/>
    <x v="1"/>
    <n v="0.2"/>
    <n v="1.0000000000000002E-2"/>
    <n v="2.0000000000000005E-3"/>
    <n v="-2278.5680000000002"/>
    <n v="-1139283.9999999998"/>
    <n v="2025"/>
    <x v="2"/>
    <n v="9"/>
    <s v="Q3"/>
  </r>
  <r>
    <s v="ORD-03807"/>
    <d v="2025-07-01T00:00:00"/>
    <s v="CUST-1670"/>
    <s v="Vikram Sharma"/>
    <x v="0"/>
    <x v="0"/>
    <x v="2"/>
    <s v="Rajasthan"/>
    <s v="Udaipur"/>
    <n v="1"/>
    <n v="6080.21"/>
    <n v="0.05"/>
    <n v="4067.19"/>
    <x v="0"/>
    <x v="0"/>
    <x v="2"/>
    <n v="0.05"/>
    <n v="2.5000000000000005E-3"/>
    <n v="1.2500000000000003E-4"/>
    <n v="-4067.189875"/>
    <n v="-32537518.999999993"/>
    <n v="2025"/>
    <x v="4"/>
    <n v="7"/>
    <s v="Q3"/>
  </r>
  <r>
    <s v="ORD-03808"/>
    <d v="2025-01-24T00:00:00"/>
    <s v="CUST-1265"/>
    <s v="Neha Kumar"/>
    <x v="0"/>
    <x v="0"/>
    <x v="3"/>
    <s v="Telangana"/>
    <s v="Warangal"/>
    <n v="1"/>
    <n v="3062.99"/>
    <n v="0.1"/>
    <n v="1831.37"/>
    <x v="1"/>
    <x v="0"/>
    <x v="0"/>
    <n v="0.1"/>
    <n v="1.0000000000000002E-2"/>
    <n v="1.0000000000000002E-3"/>
    <n v="-1831.3689999999999"/>
    <n v="-1831368.9999999995"/>
    <n v="2025"/>
    <x v="5"/>
    <n v="1"/>
    <s v="Q1"/>
  </r>
  <r>
    <s v="ORD-03809"/>
    <d v="2025-01-29T00:00:00"/>
    <s v="CUST-2198"/>
    <s v="Sneha Sharma"/>
    <x v="0"/>
    <x v="0"/>
    <x v="0"/>
    <s v="Punjab"/>
    <s v="Ludhiana"/>
    <n v="4"/>
    <n v="9797.5300000000007"/>
    <n v="0.1"/>
    <n v="25875.11"/>
    <x v="3"/>
    <x v="1"/>
    <x v="1"/>
    <n v="0.4"/>
    <n v="4.0000000000000008E-2"/>
    <n v="1.6000000000000004E-2"/>
    <n v="-25875.094000000001"/>
    <n v="-1617193.3749999998"/>
    <n v="2025"/>
    <x v="5"/>
    <n v="1"/>
    <s v="Q1"/>
  </r>
  <r>
    <s v="ORD-03810"/>
    <d v="2025-06-20T00:00:00"/>
    <s v="CUST-1378"/>
    <s v="Ananya Singh"/>
    <x v="3"/>
    <x v="3"/>
    <x v="4"/>
    <s v="Bihar"/>
    <s v="Gaya"/>
    <n v="2"/>
    <n v="34455.31"/>
    <n v="0.05"/>
    <n v="51882.86"/>
    <x v="4"/>
    <x v="1"/>
    <x v="2"/>
    <n v="0.1"/>
    <n v="5.000000000000001E-3"/>
    <n v="5.0000000000000012E-4"/>
    <n v="-51882.859499999999"/>
    <n v="-103765718.99999997"/>
    <n v="2025"/>
    <x v="9"/>
    <n v="6"/>
    <s v="Q2"/>
  </r>
  <r>
    <s v="ORD-03811"/>
    <d v="2025-08-16T00:00:00"/>
    <s v="CUST-1894"/>
    <s v="Aarav Rao"/>
    <x v="2"/>
    <x v="8"/>
    <x v="3"/>
    <s v="Andhra Pradesh"/>
    <s v="Visakhapatnam"/>
    <n v="1"/>
    <n v="4195.3100000000004"/>
    <n v="0.1"/>
    <n v="2661.17"/>
    <x v="1"/>
    <x v="0"/>
    <x v="1"/>
    <n v="0.1"/>
    <n v="1.0000000000000002E-2"/>
    <n v="1.0000000000000002E-3"/>
    <n v="-2661.1689999999999"/>
    <n v="-2661168.9999999991"/>
    <n v="2025"/>
    <x v="7"/>
    <n v="8"/>
    <s v="Q3"/>
  </r>
  <r>
    <s v="ORD-03812"/>
    <d v="2025-07-07T00:00:00"/>
    <s v="CUST-1794"/>
    <s v="Arjun Reddy"/>
    <x v="1"/>
    <x v="7"/>
    <x v="3"/>
    <s v="Andhra Pradesh"/>
    <s v="Visakhapatnam"/>
    <n v="1"/>
    <n v="3789.83"/>
    <n v="0"/>
    <n v="3147.47"/>
    <x v="0"/>
    <x v="1"/>
    <x v="2"/>
    <n v="0"/>
    <n v="0"/>
    <n v="0"/>
    <n v="-3147.47"/>
    <e v="#DIV/0!"/>
    <n v="2025"/>
    <x v="4"/>
    <n v="7"/>
    <s v="Q3"/>
  </r>
  <r>
    <s v="ORD-03813"/>
    <d v="2025-12-12T00:00:00"/>
    <s v="CUST-1162"/>
    <s v="Meera Reddy"/>
    <x v="3"/>
    <x v="3"/>
    <x v="3"/>
    <s v="Telangana"/>
    <s v="Hyderabad"/>
    <n v="3"/>
    <n v="63179.44"/>
    <n v="0.1"/>
    <n v="142164.23000000001"/>
    <x v="1"/>
    <x v="1"/>
    <x v="1"/>
    <n v="0.30000000000000004"/>
    <n v="3.0000000000000006E-2"/>
    <n v="9.0000000000000028E-3"/>
    <n v="-142164.22100000002"/>
    <n v="-15796024.555555552"/>
    <n v="2025"/>
    <x v="1"/>
    <n v="12"/>
    <s v="Q4"/>
  </r>
  <r>
    <s v="ORD-03814"/>
    <d v="2025-08-18T00:00:00"/>
    <s v="CUST-2152"/>
    <s v="Rohan Rao"/>
    <x v="1"/>
    <x v="9"/>
    <x v="2"/>
    <s v="Rajasthan"/>
    <s v="Jaipur"/>
    <n v="3"/>
    <n v="4421.7299999999996"/>
    <n v="0"/>
    <n v="8943.99"/>
    <x v="1"/>
    <x v="1"/>
    <x v="1"/>
    <n v="0"/>
    <n v="0"/>
    <n v="0"/>
    <n v="-8943.99"/>
    <e v="#DIV/0!"/>
    <n v="2025"/>
    <x v="7"/>
    <n v="8"/>
    <s v="Q3"/>
  </r>
  <r>
    <s v="ORD-03815"/>
    <d v="2025-11-17T00:00:00"/>
    <s v="CUST-1027"/>
    <s v="Rohan Reddy"/>
    <x v="0"/>
    <x v="0"/>
    <x v="3"/>
    <s v="Telangana"/>
    <s v="Warangal"/>
    <n v="1"/>
    <n v="2747.75"/>
    <n v="0.1"/>
    <n v="1706.8"/>
    <x v="1"/>
    <x v="1"/>
    <x v="2"/>
    <n v="0.1"/>
    <n v="1.0000000000000002E-2"/>
    <n v="1.0000000000000002E-3"/>
    <n v="-1706.799"/>
    <n v="-1706798.9999999995"/>
    <n v="2025"/>
    <x v="8"/>
    <n v="11"/>
    <s v="Q4"/>
  </r>
  <r>
    <s v="ORD-03816"/>
    <d v="2025-12-06T00:00:00"/>
    <s v="CUST-2108"/>
    <s v="Ananya Reddy"/>
    <x v="1"/>
    <x v="9"/>
    <x v="0"/>
    <s v="Punjab"/>
    <s v="Amritsar"/>
    <n v="1"/>
    <n v="1857.94"/>
    <n v="0"/>
    <n v="1153.04"/>
    <x v="2"/>
    <x v="0"/>
    <x v="1"/>
    <n v="0"/>
    <n v="0"/>
    <n v="0"/>
    <n v="-1153.04"/>
    <e v="#DIV/0!"/>
    <n v="2025"/>
    <x v="1"/>
    <n v="12"/>
    <s v="Q4"/>
  </r>
  <r>
    <s v="ORD-03817"/>
    <d v="2025-04-29T00:00:00"/>
    <s v="CUST-2240"/>
    <s v="Sneha Verma"/>
    <x v="3"/>
    <x v="18"/>
    <x v="3"/>
    <s v="Telangana"/>
    <s v="Hyderabad"/>
    <n v="1"/>
    <n v="17744.759999999998"/>
    <n v="0"/>
    <n v="12629.05"/>
    <x v="1"/>
    <x v="1"/>
    <x v="1"/>
    <n v="0"/>
    <n v="0"/>
    <n v="0"/>
    <n v="-12629.05"/>
    <e v="#DIV/0!"/>
    <n v="2025"/>
    <x v="0"/>
    <n v="4"/>
    <s v="Q2"/>
  </r>
  <r>
    <s v="ORD-03818"/>
    <d v="2025-06-05T00:00:00"/>
    <s v="CUST-2193"/>
    <s v="Aarav Singh"/>
    <x v="3"/>
    <x v="13"/>
    <x v="0"/>
    <s v="Delhi"/>
    <s v="New Delhi"/>
    <n v="1"/>
    <n v="12727.9"/>
    <n v="0"/>
    <n v="10911.98"/>
    <x v="1"/>
    <x v="1"/>
    <x v="1"/>
    <n v="0"/>
    <n v="0"/>
    <n v="0"/>
    <n v="-10911.98"/>
    <e v="#DIV/0!"/>
    <n v="2025"/>
    <x v="9"/>
    <n v="6"/>
    <s v="Q2"/>
  </r>
  <r>
    <s v="ORD-03819"/>
    <d v="2025-09-29T00:00:00"/>
    <s v="CUST-2042"/>
    <s v="Meera Sharma"/>
    <x v="0"/>
    <x v="4"/>
    <x v="2"/>
    <s v="Goa"/>
    <s v="Margao"/>
    <n v="1"/>
    <n v="10123.74"/>
    <n v="0.15"/>
    <n v="7085.57"/>
    <x v="1"/>
    <x v="0"/>
    <x v="1"/>
    <n v="0.15"/>
    <n v="2.2499999999999999E-2"/>
    <n v="3.375E-3"/>
    <n v="-7085.5666249999995"/>
    <n v="-2099427.1481481479"/>
    <n v="2025"/>
    <x v="2"/>
    <n v="9"/>
    <s v="Q3"/>
  </r>
  <r>
    <s v="ORD-03820"/>
    <d v="2025-06-24T00:00:00"/>
    <s v="CUST-2330"/>
    <s v="Meera Rao"/>
    <x v="2"/>
    <x v="8"/>
    <x v="1"/>
    <s v="Madhya Pradesh"/>
    <s v="Bhopal"/>
    <n v="1"/>
    <n v="4051.55"/>
    <n v="0.1"/>
    <n v="3171.34"/>
    <x v="1"/>
    <x v="1"/>
    <x v="1"/>
    <n v="0.1"/>
    <n v="1.0000000000000002E-2"/>
    <n v="1.0000000000000002E-3"/>
    <n v="-3171.3389999999999"/>
    <n v="-3171338.9999999991"/>
    <n v="2025"/>
    <x v="9"/>
    <n v="6"/>
    <s v="Q2"/>
  </r>
  <r>
    <s v="ORD-03821"/>
    <d v="2025-04-14T00:00:00"/>
    <s v="CUST-2065"/>
    <s v="Aarav Reddy"/>
    <x v="2"/>
    <x v="8"/>
    <x v="2"/>
    <s v="Maharashtra"/>
    <s v="Nagpur"/>
    <n v="1"/>
    <n v="1899.82"/>
    <n v="0.05"/>
    <n v="1219.52"/>
    <x v="4"/>
    <x v="0"/>
    <x v="2"/>
    <n v="0.05"/>
    <n v="2.5000000000000005E-3"/>
    <n v="1.2500000000000003E-4"/>
    <n v="-1219.519875"/>
    <n v="-9756158.9999999981"/>
    <n v="2025"/>
    <x v="0"/>
    <n v="4"/>
    <s v="Q2"/>
  </r>
  <r>
    <s v="ORD-03822"/>
    <d v="2025-04-02T00:00:00"/>
    <s v="CUST-1872"/>
    <s v="Ananya Reddy"/>
    <x v="0"/>
    <x v="6"/>
    <x v="3"/>
    <s v="Andhra Pradesh"/>
    <s v="Visakhapatnam"/>
    <n v="4"/>
    <n v="13015.82"/>
    <n v="0.1"/>
    <n v="36023.56"/>
    <x v="1"/>
    <x v="1"/>
    <x v="1"/>
    <n v="0.4"/>
    <n v="4.0000000000000008E-2"/>
    <n v="1.6000000000000004E-2"/>
    <n v="-36023.543999999994"/>
    <n v="-2251471.4999999991"/>
    <n v="2025"/>
    <x v="0"/>
    <n v="4"/>
    <s v="Q2"/>
  </r>
  <r>
    <s v="ORD-03823"/>
    <d v="2025-07-05T00:00:00"/>
    <s v="CUST-1018"/>
    <s v="Arjun Patel"/>
    <x v="3"/>
    <x v="14"/>
    <x v="0"/>
    <s v="Punjab"/>
    <s v="Amritsar"/>
    <n v="1"/>
    <n v="48040.06"/>
    <n v="0.1"/>
    <n v="30906.29"/>
    <x v="1"/>
    <x v="0"/>
    <x v="2"/>
    <n v="0.1"/>
    <n v="1.0000000000000002E-2"/>
    <n v="1.0000000000000002E-3"/>
    <n v="-30906.289000000001"/>
    <n v="-30906288.999999993"/>
    <n v="2025"/>
    <x v="4"/>
    <n v="7"/>
    <s v="Q3"/>
  </r>
  <r>
    <s v="ORD-03824"/>
    <d v="2025-10-10T00:00:00"/>
    <s v="CUST-1189"/>
    <s v="Neha Nair"/>
    <x v="0"/>
    <x v="5"/>
    <x v="3"/>
    <s v="Telangana"/>
    <s v="Warangal"/>
    <n v="1"/>
    <n v="1062.95"/>
    <n v="0.1"/>
    <n v="746.31"/>
    <x v="4"/>
    <x v="1"/>
    <x v="0"/>
    <n v="0.1"/>
    <n v="1.0000000000000002E-2"/>
    <n v="1.0000000000000002E-3"/>
    <n v="-746.30899999999997"/>
    <n v="-746308.99999999977"/>
    <n v="2025"/>
    <x v="10"/>
    <n v="10"/>
    <s v="Q4"/>
  </r>
  <r>
    <s v="ORD-03825"/>
    <d v="2025-06-30T00:00:00"/>
    <s v="CUST-1200"/>
    <s v="Neha Sharma"/>
    <x v="2"/>
    <x v="20"/>
    <x v="3"/>
    <s v="Telangana"/>
    <s v="Hyderabad"/>
    <n v="1"/>
    <n v="3012"/>
    <n v="0.05"/>
    <n v="2327.64"/>
    <x v="0"/>
    <x v="1"/>
    <x v="1"/>
    <n v="0.05"/>
    <n v="2.5000000000000005E-3"/>
    <n v="1.2500000000000003E-4"/>
    <n v="-2327.6398749999998"/>
    <n v="-18621118.999999993"/>
    <n v="2025"/>
    <x v="9"/>
    <n v="6"/>
    <s v="Q2"/>
  </r>
  <r>
    <s v="ORD-03826"/>
    <d v="2025-06-19T00:00:00"/>
    <s v="CUST-2380"/>
    <s v="Ananya Gupta"/>
    <x v="2"/>
    <x v="2"/>
    <x v="3"/>
    <s v="Telangana"/>
    <s v="Hyderabad"/>
    <n v="2"/>
    <n v="6274.93"/>
    <n v="0"/>
    <n v="8090.71"/>
    <x v="3"/>
    <x v="1"/>
    <x v="0"/>
    <n v="0"/>
    <n v="0"/>
    <n v="0"/>
    <n v="-8090.71"/>
    <e v="#DIV/0!"/>
    <n v="2025"/>
    <x v="9"/>
    <n v="6"/>
    <s v="Q2"/>
  </r>
  <r>
    <s v="ORD-03827"/>
    <d v="2025-07-06T00:00:00"/>
    <s v="CUST-1486"/>
    <s v="Neha Reddy"/>
    <x v="3"/>
    <x v="14"/>
    <x v="0"/>
    <s v="Punjab"/>
    <s v="Amritsar"/>
    <n v="1"/>
    <n v="34540.230000000003"/>
    <n v="0.05"/>
    <n v="21093.4"/>
    <x v="4"/>
    <x v="1"/>
    <x v="1"/>
    <n v="0.05"/>
    <n v="2.5000000000000005E-3"/>
    <n v="1.2500000000000003E-4"/>
    <n v="-21093.399875000003"/>
    <n v="-168747198.99999997"/>
    <n v="2025"/>
    <x v="4"/>
    <n v="7"/>
    <s v="Q3"/>
  </r>
  <r>
    <s v="ORD-03828"/>
    <d v="2025-06-24T00:00:00"/>
    <s v="CUST-2077"/>
    <s v="Rahul Nair"/>
    <x v="3"/>
    <x v="16"/>
    <x v="1"/>
    <s v="Chhattisgarh"/>
    <s v="Raipur"/>
    <n v="2"/>
    <n v="23574.37"/>
    <n v="0"/>
    <n v="30566"/>
    <x v="2"/>
    <x v="2"/>
    <x v="1"/>
    <n v="0"/>
    <n v="0"/>
    <n v="0"/>
    <n v="-30566"/>
    <e v="#DIV/0!"/>
    <n v="2025"/>
    <x v="9"/>
    <n v="6"/>
    <s v="Q2"/>
  </r>
  <r>
    <s v="ORD-03829"/>
    <d v="2025-08-10T00:00:00"/>
    <s v="CUST-1080"/>
    <s v="Vikram Singh"/>
    <x v="1"/>
    <x v="9"/>
    <x v="1"/>
    <s v="Chhattisgarh"/>
    <s v="Raipur"/>
    <n v="3"/>
    <n v="1454.96"/>
    <n v="0.1"/>
    <n v="2722.41"/>
    <x v="1"/>
    <x v="1"/>
    <x v="2"/>
    <n v="0.30000000000000004"/>
    <n v="3.0000000000000006E-2"/>
    <n v="9.0000000000000028E-3"/>
    <n v="-2722.4009999999998"/>
    <n v="-302488.99999999988"/>
    <n v="2025"/>
    <x v="7"/>
    <n v="8"/>
    <s v="Q3"/>
  </r>
  <r>
    <s v="ORD-03830"/>
    <d v="2025-08-21T00:00:00"/>
    <s v="CUST-2333"/>
    <s v="Arjun Nair"/>
    <x v="3"/>
    <x v="16"/>
    <x v="4"/>
    <s v="West Bengal"/>
    <s v="Durgapur"/>
    <n v="4"/>
    <n v="16953.009999999998"/>
    <n v="0"/>
    <n v="55174.12"/>
    <x v="4"/>
    <x v="1"/>
    <x v="1"/>
    <n v="0"/>
    <n v="0"/>
    <n v="0"/>
    <n v="-55174.12"/>
    <e v="#DIV/0!"/>
    <n v="2025"/>
    <x v="7"/>
    <n v="8"/>
    <s v="Q3"/>
  </r>
  <r>
    <s v="ORD-03831"/>
    <d v="2025-06-11T00:00:00"/>
    <s v="CUST-2293"/>
    <s v="Rahul Joshi"/>
    <x v="3"/>
    <x v="16"/>
    <x v="0"/>
    <s v="Uttar Pradesh"/>
    <s v="Kanpur"/>
    <n v="2"/>
    <n v="7835.27"/>
    <n v="0.05"/>
    <n v="11701.68"/>
    <x v="4"/>
    <x v="1"/>
    <x v="2"/>
    <n v="0.1"/>
    <n v="5.000000000000001E-3"/>
    <n v="5.0000000000000012E-4"/>
    <n v="-11701.6795"/>
    <n v="-23403358.999999996"/>
    <n v="2025"/>
    <x v="9"/>
    <n v="6"/>
    <s v="Q2"/>
  </r>
  <r>
    <s v="ORD-03832"/>
    <d v="2025-05-14T00:00:00"/>
    <s v="CUST-1794"/>
    <s v="Arjun Nair"/>
    <x v="3"/>
    <x v="3"/>
    <x v="2"/>
    <s v="Maharashtra"/>
    <s v="Pune"/>
    <n v="1"/>
    <n v="53393.88"/>
    <n v="0.05"/>
    <n v="35409.56"/>
    <x v="4"/>
    <x v="2"/>
    <x v="1"/>
    <n v="0.05"/>
    <n v="2.5000000000000005E-3"/>
    <n v="1.2500000000000003E-4"/>
    <n v="-35409.559874999999"/>
    <n v="-283276478.99999994"/>
    <n v="2025"/>
    <x v="6"/>
    <n v="5"/>
    <s v="Q2"/>
  </r>
  <r>
    <s v="ORD-03833"/>
    <d v="2025-08-12T00:00:00"/>
    <s v="CUST-1247"/>
    <s v="Rahul Singh"/>
    <x v="0"/>
    <x v="0"/>
    <x v="0"/>
    <s v="Uttar Pradesh"/>
    <s v="Noida"/>
    <n v="1"/>
    <n v="2199.17"/>
    <n v="0"/>
    <n v="1852.96"/>
    <x v="0"/>
    <x v="1"/>
    <x v="2"/>
    <n v="0"/>
    <n v="0"/>
    <n v="0"/>
    <n v="-1852.96"/>
    <e v="#DIV/0!"/>
    <n v="2025"/>
    <x v="7"/>
    <n v="8"/>
    <s v="Q3"/>
  </r>
  <r>
    <s v="ORD-03834"/>
    <d v="2025-06-02T00:00:00"/>
    <s v="CUST-1056"/>
    <s v="Kiran Reddy"/>
    <x v="0"/>
    <x v="0"/>
    <x v="0"/>
    <s v="Delhi"/>
    <s v="Delhi"/>
    <n v="2"/>
    <n v="5756.7"/>
    <n v="0.2"/>
    <n v="7455.54"/>
    <x v="2"/>
    <x v="2"/>
    <x v="1"/>
    <n v="0.4"/>
    <n v="8.0000000000000016E-2"/>
    <n v="3.2000000000000008E-2"/>
    <n v="-7455.5079999999998"/>
    <n v="-232984.62499999994"/>
    <n v="2025"/>
    <x v="9"/>
    <n v="6"/>
    <s v="Q2"/>
  </r>
  <r>
    <s v="ORD-03835"/>
    <d v="2025-02-02T00:00:00"/>
    <s v="CUST-1189"/>
    <s v="Arjun Nair"/>
    <x v="2"/>
    <x v="8"/>
    <x v="3"/>
    <s v="Andhra Pradesh"/>
    <s v="Vijayawada"/>
    <n v="1"/>
    <n v="701.46"/>
    <n v="0.15"/>
    <n v="520.48"/>
    <x v="4"/>
    <x v="1"/>
    <x v="0"/>
    <n v="0.15"/>
    <n v="2.2499999999999999E-2"/>
    <n v="3.375E-3"/>
    <n v="-520.47662500000001"/>
    <n v="-154215.29629629629"/>
    <n v="2025"/>
    <x v="11"/>
    <n v="2"/>
    <s v="Q1"/>
  </r>
  <r>
    <s v="ORD-03836"/>
    <d v="2025-02-24T00:00:00"/>
    <s v="CUST-2524"/>
    <s v="Neha Gupta"/>
    <x v="3"/>
    <x v="14"/>
    <x v="3"/>
    <s v="Tamil Nadu"/>
    <s v="Coimbatore"/>
    <n v="1"/>
    <n v="51118.05"/>
    <n v="0"/>
    <n v="40805.760000000002"/>
    <x v="1"/>
    <x v="0"/>
    <x v="1"/>
    <n v="0"/>
    <n v="0"/>
    <n v="0"/>
    <n v="-40805.760000000002"/>
    <e v="#DIV/0!"/>
    <n v="2025"/>
    <x v="11"/>
    <n v="2"/>
    <s v="Q1"/>
  </r>
  <r>
    <s v="ORD-03837"/>
    <d v="2025-01-07T00:00:00"/>
    <s v="CUST-2458"/>
    <s v="Sneha Patel"/>
    <x v="2"/>
    <x v="20"/>
    <x v="3"/>
    <s v="Karnataka"/>
    <s v="Mysuru"/>
    <n v="5"/>
    <n v="659.27"/>
    <n v="0.1"/>
    <n v="2392.5700000000002"/>
    <x v="1"/>
    <x v="1"/>
    <x v="2"/>
    <n v="0.5"/>
    <n v="0.05"/>
    <n v="2.5000000000000001E-2"/>
    <n v="-2392.5450000000001"/>
    <n v="-95701.8"/>
    <n v="2025"/>
    <x v="5"/>
    <n v="1"/>
    <s v="Q1"/>
  </r>
  <r>
    <s v="ORD-03838"/>
    <d v="2025-09-01T00:00:00"/>
    <s v="CUST-2173"/>
    <s v="Kiran Sharma"/>
    <x v="3"/>
    <x v="13"/>
    <x v="0"/>
    <s v="Delhi"/>
    <s v="New Delhi"/>
    <n v="3"/>
    <n v="21077.119999999999"/>
    <n v="0.05"/>
    <n v="50102.86"/>
    <x v="1"/>
    <x v="1"/>
    <x v="2"/>
    <n v="0.15000000000000002"/>
    <n v="7.5000000000000015E-3"/>
    <n v="1.1250000000000003E-3"/>
    <n v="-50102.858874999998"/>
    <n v="-44535874.555555537"/>
    <n v="2025"/>
    <x v="2"/>
    <n v="9"/>
    <s v="Q3"/>
  </r>
  <r>
    <s v="ORD-03839"/>
    <d v="2025-11-09T00:00:00"/>
    <s v="CUST-1264"/>
    <s v="Meera Singh"/>
    <x v="1"/>
    <x v="21"/>
    <x v="0"/>
    <s v="Uttar Pradesh"/>
    <s v="Lucknow"/>
    <n v="3"/>
    <n v="2973.16"/>
    <n v="0.1"/>
    <n v="6908.65"/>
    <x v="2"/>
    <x v="1"/>
    <x v="1"/>
    <n v="0.30000000000000004"/>
    <n v="3.0000000000000006E-2"/>
    <n v="9.0000000000000028E-3"/>
    <n v="-6908.6409999999996"/>
    <n v="-767626.77777777752"/>
    <n v="2025"/>
    <x v="8"/>
    <n v="11"/>
    <s v="Q4"/>
  </r>
  <r>
    <s v="ORD-03840"/>
    <d v="2025-05-06T00:00:00"/>
    <s v="CUST-1737"/>
    <s v="Vikram Reddy"/>
    <x v="2"/>
    <x v="23"/>
    <x v="2"/>
    <s v="Maharashtra"/>
    <s v="Pune"/>
    <n v="3"/>
    <n v="3103.1"/>
    <n v="0"/>
    <n v="6443.07"/>
    <x v="4"/>
    <x v="1"/>
    <x v="1"/>
    <n v="0"/>
    <n v="0"/>
    <n v="0"/>
    <n v="-6443.07"/>
    <e v="#DIV/0!"/>
    <n v="2025"/>
    <x v="6"/>
    <n v="5"/>
    <s v="Q2"/>
  </r>
  <r>
    <s v="ORD-03841"/>
    <d v="2025-01-12T00:00:00"/>
    <s v="CUST-1966"/>
    <s v="Ananya Nair"/>
    <x v="2"/>
    <x v="23"/>
    <x v="3"/>
    <s v="Andhra Pradesh"/>
    <s v="Vijayawada"/>
    <n v="2"/>
    <n v="2262.9899999999998"/>
    <n v="0"/>
    <n v="3566.21"/>
    <x v="1"/>
    <x v="1"/>
    <x v="1"/>
    <n v="0"/>
    <n v="0"/>
    <n v="0"/>
    <n v="-3566.21"/>
    <e v="#DIV/0!"/>
    <n v="2025"/>
    <x v="5"/>
    <n v="1"/>
    <s v="Q1"/>
  </r>
  <r>
    <s v="ORD-03842"/>
    <d v="2025-01-16T00:00:00"/>
    <s v="CUST-1704"/>
    <s v="Rahul Singh"/>
    <x v="3"/>
    <x v="3"/>
    <x v="0"/>
    <s v="Punjab"/>
    <s v="Ludhiana"/>
    <n v="2"/>
    <n v="18974.509999999998"/>
    <n v="0.15"/>
    <n v="23457.040000000001"/>
    <x v="3"/>
    <x v="1"/>
    <x v="2"/>
    <n v="0.3"/>
    <n v="4.4999999999999998E-2"/>
    <n v="1.35E-2"/>
    <n v="-23457.0265"/>
    <n v="-1737557.5185185184"/>
    <n v="2025"/>
    <x v="5"/>
    <n v="1"/>
    <s v="Q1"/>
  </r>
  <r>
    <s v="ORD-03843"/>
    <d v="2025-07-27T00:00:00"/>
    <s v="CUST-2458"/>
    <s v="Sneha Rao"/>
    <x v="3"/>
    <x v="18"/>
    <x v="3"/>
    <s v="Tamil Nadu"/>
    <s v="Coimbatore"/>
    <n v="1"/>
    <n v="52159.68"/>
    <n v="0.15"/>
    <n v="30133.26"/>
    <x v="1"/>
    <x v="1"/>
    <x v="2"/>
    <n v="0.15"/>
    <n v="2.2499999999999999E-2"/>
    <n v="3.375E-3"/>
    <n v="-30133.256624999998"/>
    <n v="-8928372.3333333321"/>
    <n v="2025"/>
    <x v="4"/>
    <n v="7"/>
    <s v="Q3"/>
  </r>
  <r>
    <s v="ORD-03844"/>
    <d v="2025-02-12T00:00:00"/>
    <s v="CUST-2410"/>
    <s v="Ananya Sharma"/>
    <x v="0"/>
    <x v="0"/>
    <x v="0"/>
    <s v="Delhi"/>
    <s v="Delhi"/>
    <n v="5"/>
    <n v="17549.82"/>
    <n v="0.05"/>
    <n v="55848.28"/>
    <x v="0"/>
    <x v="1"/>
    <x v="1"/>
    <n v="0.25"/>
    <n v="1.2500000000000001E-2"/>
    <n v="3.1250000000000002E-3"/>
    <n v="-55848.276874999996"/>
    <n v="-17871448.599999998"/>
    <n v="2025"/>
    <x v="11"/>
    <n v="2"/>
    <s v="Q1"/>
  </r>
  <r>
    <s v="ORD-03845"/>
    <d v="2025-05-15T00:00:00"/>
    <s v="CUST-1840"/>
    <s v="Isha Sharma"/>
    <x v="2"/>
    <x v="8"/>
    <x v="4"/>
    <s v="Jharkhand"/>
    <s v="Jamshedpur"/>
    <n v="1"/>
    <n v="2697.07"/>
    <n v="0.15"/>
    <n v="1479.79"/>
    <x v="0"/>
    <x v="1"/>
    <x v="2"/>
    <n v="0.15"/>
    <n v="2.2499999999999999E-2"/>
    <n v="3.375E-3"/>
    <n v="-1479.786625"/>
    <n v="-438455.29629629629"/>
    <n v="2025"/>
    <x v="6"/>
    <n v="5"/>
    <s v="Q2"/>
  </r>
  <r>
    <s v="ORD-03846"/>
    <d v="2025-08-16T00:00:00"/>
    <s v="CUST-1582"/>
    <s v="Neha Gupta"/>
    <x v="3"/>
    <x v="3"/>
    <x v="3"/>
    <s v="Karnataka"/>
    <s v="Bengaluru"/>
    <n v="2"/>
    <n v="3985.74"/>
    <n v="0.1"/>
    <n v="6030.68"/>
    <x v="1"/>
    <x v="2"/>
    <x v="1"/>
    <n v="0.2"/>
    <n v="2.0000000000000004E-2"/>
    <n v="4.000000000000001E-3"/>
    <n v="-6030.6760000000004"/>
    <n v="-1507668.9999999998"/>
    <n v="2025"/>
    <x v="7"/>
    <n v="8"/>
    <s v="Q3"/>
  </r>
  <r>
    <s v="ORD-03847"/>
    <d v="2025-04-21T00:00:00"/>
    <s v="CUST-1518"/>
    <s v="Rohan Gupta"/>
    <x v="4"/>
    <x v="15"/>
    <x v="4"/>
    <s v="Bihar"/>
    <s v="Patna"/>
    <n v="1"/>
    <n v="810.81"/>
    <n v="0"/>
    <n v="505.11"/>
    <x v="4"/>
    <x v="1"/>
    <x v="2"/>
    <n v="0"/>
    <n v="0"/>
    <n v="0"/>
    <n v="-505.11"/>
    <e v="#DIV/0!"/>
    <n v="2025"/>
    <x v="0"/>
    <n v="4"/>
    <s v="Q2"/>
  </r>
  <r>
    <s v="ORD-03848"/>
    <d v="2025-11-03T00:00:00"/>
    <s v="CUST-1534"/>
    <s v="Aarav Gupta"/>
    <x v="4"/>
    <x v="22"/>
    <x v="4"/>
    <s v="Odisha"/>
    <s v="Bhubaneswar"/>
    <n v="1"/>
    <n v="6953.31"/>
    <n v="0.05"/>
    <n v="5803.88"/>
    <x v="4"/>
    <x v="1"/>
    <x v="2"/>
    <n v="0.05"/>
    <n v="2.5000000000000005E-3"/>
    <n v="1.2500000000000003E-4"/>
    <n v="-5803.8798750000005"/>
    <n v="-46431038.999999993"/>
    <n v="2025"/>
    <x v="8"/>
    <n v="11"/>
    <s v="Q4"/>
  </r>
  <r>
    <s v="ORD-03849"/>
    <d v="2025-06-09T00:00:00"/>
    <s v="CUST-1473"/>
    <s v="Arjun Rao"/>
    <x v="2"/>
    <x v="8"/>
    <x v="2"/>
    <s v="Gujarat"/>
    <s v="Surat"/>
    <n v="2"/>
    <n v="4045.64"/>
    <n v="0"/>
    <n v="7046.03"/>
    <x v="3"/>
    <x v="2"/>
    <x v="1"/>
    <n v="0"/>
    <n v="0"/>
    <n v="0"/>
    <n v="-7046.03"/>
    <e v="#DIV/0!"/>
    <n v="2025"/>
    <x v="9"/>
    <n v="6"/>
    <s v="Q2"/>
  </r>
  <r>
    <s v="ORD-03850"/>
    <d v="2025-11-27T00:00:00"/>
    <s v="CUST-1607"/>
    <s v="Arjun Singh"/>
    <x v="4"/>
    <x v="19"/>
    <x v="3"/>
    <s v="Telangana"/>
    <s v="Hyderabad"/>
    <n v="1"/>
    <n v="7160.54"/>
    <n v="0.1"/>
    <n v="4884.92"/>
    <x v="1"/>
    <x v="0"/>
    <x v="1"/>
    <n v="0.1"/>
    <n v="1.0000000000000002E-2"/>
    <n v="1.0000000000000002E-3"/>
    <n v="-4884.9189999999999"/>
    <n v="-4884918.9999999991"/>
    <n v="2025"/>
    <x v="8"/>
    <n v="11"/>
    <s v="Q4"/>
  </r>
  <r>
    <s v="ORD-03851"/>
    <d v="2025-09-21T00:00:00"/>
    <s v="CUST-1701"/>
    <s v="Aarav Sharma"/>
    <x v="3"/>
    <x v="3"/>
    <x v="3"/>
    <s v="Karnataka"/>
    <s v="Bengaluru"/>
    <n v="2"/>
    <n v="45791.06"/>
    <n v="0.2"/>
    <n v="59574.05"/>
    <x v="0"/>
    <x v="1"/>
    <x v="2"/>
    <n v="0.4"/>
    <n v="8.0000000000000016E-2"/>
    <n v="3.2000000000000008E-2"/>
    <n v="-59574.018000000004"/>
    <n v="-1861688.0624999998"/>
    <n v="2025"/>
    <x v="2"/>
    <n v="9"/>
    <s v="Q3"/>
  </r>
  <r>
    <s v="ORD-03852"/>
    <d v="2025-08-13T00:00:00"/>
    <s v="CUST-2342"/>
    <s v="Sneha Gupta"/>
    <x v="3"/>
    <x v="16"/>
    <x v="1"/>
    <s v="Madhya Pradesh"/>
    <s v="Indore"/>
    <n v="2"/>
    <n v="59126.65"/>
    <n v="0.05"/>
    <n v="83037.850000000006"/>
    <x v="2"/>
    <x v="1"/>
    <x v="0"/>
    <n v="0.1"/>
    <n v="5.000000000000001E-3"/>
    <n v="5.0000000000000012E-4"/>
    <n v="-83037.849500000011"/>
    <n v="-166075698.99999997"/>
    <n v="2025"/>
    <x v="7"/>
    <n v="8"/>
    <s v="Q3"/>
  </r>
  <r>
    <s v="ORD-03853"/>
    <d v="2025-08-05T00:00:00"/>
    <s v="CUST-1581"/>
    <s v="Ananya Joshi"/>
    <x v="3"/>
    <x v="18"/>
    <x v="2"/>
    <s v="Rajasthan"/>
    <s v="Udaipur"/>
    <n v="2"/>
    <n v="57749.84"/>
    <n v="0.1"/>
    <n v="70382.559999999998"/>
    <x v="4"/>
    <x v="1"/>
    <x v="0"/>
    <n v="0.2"/>
    <n v="2.0000000000000004E-2"/>
    <n v="4.000000000000001E-3"/>
    <n v="-70382.555999999997"/>
    <n v="-17595638.999999996"/>
    <n v="2025"/>
    <x v="7"/>
    <n v="8"/>
    <s v="Q3"/>
  </r>
  <r>
    <s v="ORD-03854"/>
    <d v="2025-02-14T00:00:00"/>
    <s v="CUST-1569"/>
    <s v="Rahul Rao"/>
    <x v="2"/>
    <x v="20"/>
    <x v="1"/>
    <s v="Madhya Pradesh"/>
    <s v="Indore"/>
    <n v="1"/>
    <n v="5602.96"/>
    <n v="0.1"/>
    <n v="4095.43"/>
    <x v="0"/>
    <x v="2"/>
    <x v="1"/>
    <n v="0.1"/>
    <n v="1.0000000000000002E-2"/>
    <n v="1.0000000000000002E-3"/>
    <n v="-4095.4289999999996"/>
    <n v="-4095428.9999999986"/>
    <n v="2025"/>
    <x v="11"/>
    <n v="2"/>
    <s v="Q1"/>
  </r>
  <r>
    <s v="ORD-03855"/>
    <d v="2025-08-02T00:00:00"/>
    <s v="CUST-1665"/>
    <s v="Arjun Patel"/>
    <x v="3"/>
    <x v="16"/>
    <x v="1"/>
    <s v="Chhattisgarh"/>
    <s v="Bilaspur"/>
    <n v="1"/>
    <n v="31674.51"/>
    <n v="0"/>
    <n v="23330.9"/>
    <x v="1"/>
    <x v="1"/>
    <x v="0"/>
    <n v="0"/>
    <n v="0"/>
    <n v="0"/>
    <n v="-23330.9"/>
    <e v="#DIV/0!"/>
    <n v="2025"/>
    <x v="7"/>
    <n v="8"/>
    <s v="Q3"/>
  </r>
  <r>
    <s v="ORD-03856"/>
    <d v="2025-02-28T00:00:00"/>
    <s v="CUST-2490"/>
    <s v="Meera Rao"/>
    <x v="4"/>
    <x v="15"/>
    <x v="4"/>
    <s v="Odisha"/>
    <s v="Bhubaneswar"/>
    <n v="3"/>
    <n v="3119.07"/>
    <n v="0.05"/>
    <n v="7513.24"/>
    <x v="4"/>
    <x v="1"/>
    <x v="1"/>
    <n v="0.15000000000000002"/>
    <n v="7.5000000000000015E-3"/>
    <n v="1.1250000000000003E-3"/>
    <n v="-7513.238875"/>
    <n v="-6678434.5555555532"/>
    <n v="2025"/>
    <x v="11"/>
    <n v="2"/>
    <s v="Q1"/>
  </r>
  <r>
    <s v="ORD-03857"/>
    <d v="2025-05-12T00:00:00"/>
    <s v="CUST-1153"/>
    <s v="Sneha Singh"/>
    <x v="3"/>
    <x v="3"/>
    <x v="3"/>
    <s v="Andhra Pradesh"/>
    <s v="Visakhapatnam"/>
    <n v="1"/>
    <n v="33696.199999999997"/>
    <n v="0.05"/>
    <n v="27008.69"/>
    <x v="0"/>
    <x v="0"/>
    <x v="2"/>
    <n v="0.05"/>
    <n v="2.5000000000000005E-3"/>
    <n v="1.2500000000000003E-4"/>
    <n v="-27008.689875"/>
    <n v="-216069518.99999994"/>
    <n v="2025"/>
    <x v="6"/>
    <n v="5"/>
    <s v="Q2"/>
  </r>
  <r>
    <s v="ORD-03858"/>
    <d v="2025-04-14T00:00:00"/>
    <s v="CUST-1886"/>
    <s v="Kiran Joshi"/>
    <x v="0"/>
    <x v="6"/>
    <x v="2"/>
    <s v="Gujarat"/>
    <s v="Surat"/>
    <n v="1"/>
    <n v="9385.84"/>
    <n v="0.1"/>
    <n v="7342"/>
    <x v="4"/>
    <x v="1"/>
    <x v="1"/>
    <n v="0.1"/>
    <n v="1.0000000000000002E-2"/>
    <n v="1.0000000000000002E-3"/>
    <n v="-7341.9989999999998"/>
    <n v="-7341998.9999999981"/>
    <n v="2025"/>
    <x v="0"/>
    <n v="4"/>
    <s v="Q2"/>
  </r>
  <r>
    <s v="ORD-03859"/>
    <d v="2025-07-14T00:00:00"/>
    <s v="CUST-1673"/>
    <s v="Ananya Joshi"/>
    <x v="1"/>
    <x v="7"/>
    <x v="2"/>
    <s v="Maharashtra"/>
    <s v="Nagpur"/>
    <n v="2"/>
    <n v="3148.81"/>
    <n v="0.15"/>
    <n v="4290.93"/>
    <x v="4"/>
    <x v="1"/>
    <x v="0"/>
    <n v="0.3"/>
    <n v="4.4999999999999998E-2"/>
    <n v="1.35E-2"/>
    <n v="-4290.9165000000003"/>
    <n v="-317845.66666666669"/>
    <n v="2025"/>
    <x v="4"/>
    <n v="7"/>
    <s v="Q3"/>
  </r>
  <r>
    <s v="ORD-03860"/>
    <d v="2025-06-06T00:00:00"/>
    <s v="CUST-1363"/>
    <s v="Priya Joshi"/>
    <x v="3"/>
    <x v="16"/>
    <x v="4"/>
    <s v="Bihar"/>
    <s v="Patna"/>
    <n v="3"/>
    <n v="13317.2"/>
    <n v="0.05"/>
    <n v="28390.42"/>
    <x v="1"/>
    <x v="0"/>
    <x v="2"/>
    <n v="0.15000000000000002"/>
    <n v="7.5000000000000015E-3"/>
    <n v="1.1250000000000003E-3"/>
    <n v="-28390.418874999999"/>
    <n v="-25235927.888888881"/>
    <n v="2025"/>
    <x v="9"/>
    <n v="6"/>
    <s v="Q2"/>
  </r>
  <r>
    <s v="ORD-03861"/>
    <d v="2025-04-08T00:00:00"/>
    <s v="CUST-2032"/>
    <s v="Rahul Kumar"/>
    <x v="3"/>
    <x v="16"/>
    <x v="2"/>
    <s v="Goa"/>
    <s v="Panaji"/>
    <n v="2"/>
    <n v="43131.86"/>
    <n v="0.05"/>
    <n v="62760.78"/>
    <x v="3"/>
    <x v="1"/>
    <x v="0"/>
    <n v="0.1"/>
    <n v="5.000000000000001E-3"/>
    <n v="5.0000000000000012E-4"/>
    <n v="-62760.779499999997"/>
    <n v="-125521558.99999997"/>
    <n v="2025"/>
    <x v="0"/>
    <n v="4"/>
    <s v="Q2"/>
  </r>
  <r>
    <s v="ORD-03862"/>
    <d v="2025-08-14T00:00:00"/>
    <s v="CUST-2384"/>
    <s v="Aarav Sharma"/>
    <x v="2"/>
    <x v="8"/>
    <x v="4"/>
    <s v="Bihar"/>
    <s v="Patna"/>
    <n v="1"/>
    <n v="3413.57"/>
    <n v="0.1"/>
    <n v="2191.39"/>
    <x v="1"/>
    <x v="1"/>
    <x v="2"/>
    <n v="0.1"/>
    <n v="1.0000000000000002E-2"/>
    <n v="1.0000000000000002E-3"/>
    <n v="-2191.3889999999997"/>
    <n v="-2191388.9999999991"/>
    <n v="2025"/>
    <x v="7"/>
    <n v="8"/>
    <s v="Q3"/>
  </r>
  <r>
    <s v="ORD-03863"/>
    <d v="2025-07-24T00:00:00"/>
    <s v="CUST-1141"/>
    <s v="Priya Joshi"/>
    <x v="3"/>
    <x v="18"/>
    <x v="4"/>
    <s v="Odisha"/>
    <s v="Cuttack"/>
    <n v="3"/>
    <n v="40883.01"/>
    <n v="0"/>
    <n v="97070.46"/>
    <x v="3"/>
    <x v="1"/>
    <x v="1"/>
    <n v="0"/>
    <n v="0"/>
    <n v="0"/>
    <n v="-97070.46"/>
    <e v="#DIV/0!"/>
    <n v="2025"/>
    <x v="4"/>
    <n v="7"/>
    <s v="Q3"/>
  </r>
  <r>
    <s v="ORD-03864"/>
    <d v="2025-03-20T00:00:00"/>
    <s v="CUST-1317"/>
    <s v="Sneha Reddy"/>
    <x v="3"/>
    <x v="18"/>
    <x v="3"/>
    <s v="Andhra Pradesh"/>
    <s v="Vijayawada"/>
    <n v="3"/>
    <n v="16714.91"/>
    <n v="0.05"/>
    <n v="30677.54"/>
    <x v="1"/>
    <x v="2"/>
    <x v="2"/>
    <n v="0.15000000000000002"/>
    <n v="7.5000000000000015E-3"/>
    <n v="1.1250000000000003E-3"/>
    <n v="-30677.538875000002"/>
    <n v="-27268923.444444437"/>
    <n v="2025"/>
    <x v="3"/>
    <n v="3"/>
    <s v="Q1"/>
  </r>
  <r>
    <s v="ORD-03865"/>
    <d v="2025-05-04T00:00:00"/>
    <s v="CUST-1392"/>
    <s v="Neha Reddy"/>
    <x v="3"/>
    <x v="13"/>
    <x v="0"/>
    <s v="Delhi"/>
    <s v="New Delhi"/>
    <n v="3"/>
    <n v="29084.080000000002"/>
    <n v="0"/>
    <n v="76592.44"/>
    <x v="2"/>
    <x v="0"/>
    <x v="1"/>
    <n v="0"/>
    <n v="0"/>
    <n v="0"/>
    <n v="-76592.44"/>
    <e v="#DIV/0!"/>
    <n v="2025"/>
    <x v="6"/>
    <n v="5"/>
    <s v="Q2"/>
  </r>
  <r>
    <s v="ORD-03866"/>
    <d v="2025-08-06T00:00:00"/>
    <s v="CUST-1240"/>
    <s v="Rohan Joshi"/>
    <x v="0"/>
    <x v="4"/>
    <x v="2"/>
    <s v="Gujarat"/>
    <s v="Ahmedabad"/>
    <n v="2"/>
    <n v="4336.4799999999996"/>
    <n v="0.05"/>
    <n v="5243.68"/>
    <x v="2"/>
    <x v="1"/>
    <x v="2"/>
    <n v="0.1"/>
    <n v="5.000000000000001E-3"/>
    <n v="5.0000000000000012E-4"/>
    <n v="-5243.6795000000002"/>
    <n v="-10487358.999999998"/>
    <n v="2025"/>
    <x v="7"/>
    <n v="8"/>
    <s v="Q3"/>
  </r>
  <r>
    <s v="ORD-03867"/>
    <d v="2025-01-04T00:00:00"/>
    <s v="CUST-1506"/>
    <s v="Sneha Reddy"/>
    <x v="4"/>
    <x v="19"/>
    <x v="2"/>
    <s v="Maharashtra"/>
    <s v="Mumbai"/>
    <n v="3"/>
    <n v="7940.09"/>
    <n v="0.1"/>
    <n v="16650.72"/>
    <x v="2"/>
    <x v="2"/>
    <x v="1"/>
    <n v="0.30000000000000004"/>
    <n v="3.0000000000000006E-2"/>
    <n v="9.0000000000000028E-3"/>
    <n v="-16650.711000000003"/>
    <n v="-1850078.9999999998"/>
    <n v="2025"/>
    <x v="5"/>
    <n v="1"/>
    <s v="Q1"/>
  </r>
  <r>
    <s v="ORD-03868"/>
    <d v="2025-03-31T00:00:00"/>
    <s v="CUST-1629"/>
    <s v="Meera Nair"/>
    <x v="1"/>
    <x v="17"/>
    <x v="4"/>
    <s v="Bihar"/>
    <s v="Patna"/>
    <n v="2"/>
    <n v="2567.81"/>
    <n v="0"/>
    <n v="3572.17"/>
    <x v="1"/>
    <x v="1"/>
    <x v="2"/>
    <n v="0"/>
    <n v="0"/>
    <n v="0"/>
    <n v="-3572.17"/>
    <e v="#DIV/0!"/>
    <n v="2025"/>
    <x v="3"/>
    <n v="3"/>
    <s v="Q1"/>
  </r>
  <r>
    <s v="ORD-03869"/>
    <d v="2025-04-14T00:00:00"/>
    <s v="CUST-1873"/>
    <s v="Aarav Verma"/>
    <x v="3"/>
    <x v="3"/>
    <x v="3"/>
    <s v="Andhra Pradesh"/>
    <s v="Vijayawada"/>
    <n v="2"/>
    <n v="15786.32"/>
    <n v="0.15"/>
    <n v="22375.54"/>
    <x v="2"/>
    <x v="1"/>
    <x v="1"/>
    <n v="0.3"/>
    <n v="4.4999999999999998E-2"/>
    <n v="1.35E-2"/>
    <n v="-22375.5265"/>
    <n v="-1657446.4074074074"/>
    <n v="2025"/>
    <x v="0"/>
    <n v="4"/>
    <s v="Q2"/>
  </r>
  <r>
    <s v="ORD-03870"/>
    <d v="2025-04-29T00:00:00"/>
    <s v="CUST-1027"/>
    <s v="Arjun Singh"/>
    <x v="0"/>
    <x v="4"/>
    <x v="0"/>
    <s v="Delhi"/>
    <s v="Delhi"/>
    <n v="3"/>
    <n v="1412.91"/>
    <n v="0.05"/>
    <n v="3156.11"/>
    <x v="0"/>
    <x v="1"/>
    <x v="1"/>
    <n v="0.15000000000000002"/>
    <n v="7.5000000000000015E-3"/>
    <n v="1.1250000000000003E-3"/>
    <n v="-3156.1088750000004"/>
    <n v="-2805430.1111111105"/>
    <n v="2025"/>
    <x v="0"/>
    <n v="4"/>
    <s v="Q2"/>
  </r>
  <r>
    <s v="ORD-03871"/>
    <d v="2025-05-13T00:00:00"/>
    <s v="CUST-2334"/>
    <s v="Arjun Joshi"/>
    <x v="0"/>
    <x v="11"/>
    <x v="0"/>
    <s v="Delhi"/>
    <s v="Delhi"/>
    <n v="3"/>
    <n v="12390.28"/>
    <n v="0"/>
    <n v="28915.9"/>
    <x v="4"/>
    <x v="1"/>
    <x v="0"/>
    <n v="0"/>
    <n v="0"/>
    <n v="0"/>
    <n v="-28915.9"/>
    <e v="#DIV/0!"/>
    <n v="2025"/>
    <x v="6"/>
    <n v="5"/>
    <s v="Q2"/>
  </r>
  <r>
    <s v="ORD-03872"/>
    <d v="2025-11-08T00:00:00"/>
    <s v="CUST-1899"/>
    <s v="Sneha Kumar"/>
    <x v="4"/>
    <x v="24"/>
    <x v="0"/>
    <s v="Punjab"/>
    <s v="Amritsar"/>
    <n v="2"/>
    <n v="2324.48"/>
    <n v="0.05"/>
    <n v="3597.8"/>
    <x v="1"/>
    <x v="1"/>
    <x v="1"/>
    <n v="0.1"/>
    <n v="5.000000000000001E-3"/>
    <n v="5.0000000000000012E-4"/>
    <n v="-3597.7995000000001"/>
    <n v="-7195598.9999999981"/>
    <n v="2025"/>
    <x v="8"/>
    <n v="11"/>
    <s v="Q4"/>
  </r>
  <r>
    <s v="ORD-03873"/>
    <d v="2025-04-06T00:00:00"/>
    <s v="CUST-1801"/>
    <s v="Arjun Nair"/>
    <x v="3"/>
    <x v="14"/>
    <x v="3"/>
    <s v="Telangana"/>
    <s v="Hyderabad"/>
    <n v="3"/>
    <n v="64338.47"/>
    <n v="0.15"/>
    <n v="106756.21"/>
    <x v="1"/>
    <x v="1"/>
    <x v="2"/>
    <n v="0.44999999999999996"/>
    <n v="6.7499999999999991E-2"/>
    <n v="3.0374999999999992E-2"/>
    <n v="-106756.179625"/>
    <n v="-3514606.7366255154"/>
    <n v="2025"/>
    <x v="0"/>
    <n v="4"/>
    <s v="Q2"/>
  </r>
  <r>
    <s v="ORD-03874"/>
    <d v="2025-11-27T00:00:00"/>
    <s v="CUST-1156"/>
    <s v="Vikram Nair"/>
    <x v="0"/>
    <x v="5"/>
    <x v="0"/>
    <s v="Uttar Pradesh"/>
    <s v="Kanpur"/>
    <n v="1"/>
    <n v="9933.02"/>
    <n v="0"/>
    <n v="6963.53"/>
    <x v="1"/>
    <x v="1"/>
    <x v="1"/>
    <n v="0"/>
    <n v="0"/>
    <n v="0"/>
    <n v="-6963.53"/>
    <e v="#DIV/0!"/>
    <n v="2025"/>
    <x v="8"/>
    <n v="11"/>
    <s v="Q4"/>
  </r>
  <r>
    <s v="ORD-03875"/>
    <d v="2025-05-23T00:00:00"/>
    <s v="CUST-1213"/>
    <s v="Sneha Joshi"/>
    <x v="1"/>
    <x v="9"/>
    <x v="3"/>
    <s v="Tamil Nadu"/>
    <s v="Coimbatore"/>
    <n v="1"/>
    <n v="1622.64"/>
    <n v="0.05"/>
    <n v="1158.49"/>
    <x v="1"/>
    <x v="1"/>
    <x v="2"/>
    <n v="0.05"/>
    <n v="2.5000000000000005E-3"/>
    <n v="1.2500000000000003E-4"/>
    <n v="-1158.489875"/>
    <n v="-9267918.9999999981"/>
    <n v="2025"/>
    <x v="6"/>
    <n v="5"/>
    <s v="Q2"/>
  </r>
  <r>
    <s v="ORD-03876"/>
    <d v="2025-10-15T00:00:00"/>
    <s v="CUST-1180"/>
    <s v="Kiran Rao"/>
    <x v="4"/>
    <x v="15"/>
    <x v="2"/>
    <s v="Rajasthan"/>
    <s v="Jaipur"/>
    <n v="2"/>
    <n v="6090.26"/>
    <n v="0.1"/>
    <n v="7708.72"/>
    <x v="2"/>
    <x v="1"/>
    <x v="1"/>
    <n v="0.2"/>
    <n v="2.0000000000000004E-2"/>
    <n v="4.000000000000001E-3"/>
    <n v="-7708.7160000000003"/>
    <n v="-1927178.9999999995"/>
    <n v="2025"/>
    <x v="10"/>
    <n v="10"/>
    <s v="Q4"/>
  </r>
  <r>
    <s v="ORD-03877"/>
    <d v="2025-01-28T00:00:00"/>
    <s v="CUST-1797"/>
    <s v="Vikram Singh"/>
    <x v="3"/>
    <x v="18"/>
    <x v="1"/>
    <s v="Chhattisgarh"/>
    <s v="Raipur"/>
    <n v="2"/>
    <n v="18976.47"/>
    <n v="0.05"/>
    <n v="23386.93"/>
    <x v="0"/>
    <x v="0"/>
    <x v="0"/>
    <n v="0.1"/>
    <n v="5.000000000000001E-3"/>
    <n v="5.0000000000000012E-4"/>
    <n v="-23386.929500000002"/>
    <n v="-46773858.999999993"/>
    <n v="2025"/>
    <x v="5"/>
    <n v="1"/>
    <s v="Q1"/>
  </r>
  <r>
    <s v="ORD-03878"/>
    <d v="2025-10-05T00:00:00"/>
    <s v="CUST-1093"/>
    <s v="Priya Verma"/>
    <x v="3"/>
    <x v="18"/>
    <x v="0"/>
    <s v="Uttar Pradesh"/>
    <s v="Kanpur"/>
    <n v="1"/>
    <n v="53587.42"/>
    <n v="0"/>
    <n v="37537.269999999997"/>
    <x v="3"/>
    <x v="1"/>
    <x v="2"/>
    <n v="0"/>
    <n v="0"/>
    <n v="0"/>
    <n v="-37537.269999999997"/>
    <e v="#DIV/0!"/>
    <n v="2025"/>
    <x v="10"/>
    <n v="10"/>
    <s v="Q4"/>
  </r>
  <r>
    <s v="ORD-03879"/>
    <d v="2025-08-21T00:00:00"/>
    <s v="CUST-2213"/>
    <s v="Rahul Patel"/>
    <x v="3"/>
    <x v="18"/>
    <x v="3"/>
    <s v="Tamil Nadu"/>
    <s v="Chennai"/>
    <n v="2"/>
    <n v="21072.99"/>
    <n v="0.05"/>
    <n v="29595.96"/>
    <x v="3"/>
    <x v="1"/>
    <x v="1"/>
    <n v="0.1"/>
    <n v="5.000000000000001E-3"/>
    <n v="5.0000000000000012E-4"/>
    <n v="-29595.959500000001"/>
    <n v="-59191918.999999985"/>
    <n v="2025"/>
    <x v="7"/>
    <n v="8"/>
    <s v="Q3"/>
  </r>
  <r>
    <s v="ORD-03880"/>
    <d v="2025-01-17T00:00:00"/>
    <s v="CUST-2268"/>
    <s v="Sneha Reddy"/>
    <x v="3"/>
    <x v="18"/>
    <x v="1"/>
    <s v="Chhattisgarh"/>
    <s v="Raipur"/>
    <n v="1"/>
    <n v="64253.73"/>
    <n v="0.1"/>
    <n v="38075.68"/>
    <x v="0"/>
    <x v="1"/>
    <x v="0"/>
    <n v="0.1"/>
    <n v="1.0000000000000002E-2"/>
    <n v="1.0000000000000002E-3"/>
    <n v="-38075.679000000004"/>
    <n v="-38075678.999999993"/>
    <n v="2025"/>
    <x v="5"/>
    <n v="1"/>
    <s v="Q1"/>
  </r>
  <r>
    <s v="ORD-03881"/>
    <d v="2025-02-28T00:00:00"/>
    <s v="CUST-1829"/>
    <s v="Aarav Joshi"/>
    <x v="2"/>
    <x v="2"/>
    <x v="1"/>
    <s v="Madhya Pradesh"/>
    <s v="Indore"/>
    <n v="2"/>
    <n v="4393.96"/>
    <n v="0.2"/>
    <n v="5568.56"/>
    <x v="1"/>
    <x v="1"/>
    <x v="2"/>
    <n v="0.4"/>
    <n v="8.0000000000000016E-2"/>
    <n v="3.2000000000000008E-2"/>
    <n v="-5568.5280000000002"/>
    <n v="-174016.49999999997"/>
    <n v="2025"/>
    <x v="11"/>
    <n v="2"/>
    <s v="Q1"/>
  </r>
  <r>
    <s v="ORD-03882"/>
    <d v="2025-03-31T00:00:00"/>
    <s v="CUST-1662"/>
    <s v="Neha Joshi"/>
    <x v="2"/>
    <x v="8"/>
    <x v="3"/>
    <s v="Telangana"/>
    <s v="Hyderabad"/>
    <n v="3"/>
    <n v="5973.11"/>
    <n v="0"/>
    <n v="11448.4"/>
    <x v="2"/>
    <x v="1"/>
    <x v="1"/>
    <n v="0"/>
    <n v="0"/>
    <n v="0"/>
    <n v="-11448.4"/>
    <e v="#DIV/0!"/>
    <n v="2025"/>
    <x v="3"/>
    <n v="3"/>
    <s v="Q1"/>
  </r>
  <r>
    <s v="ORD-03883"/>
    <d v="2025-07-18T00:00:00"/>
    <s v="CUST-1045"/>
    <s v="Arjun Kumar"/>
    <x v="2"/>
    <x v="8"/>
    <x v="3"/>
    <s v="Karnataka"/>
    <s v="Mysuru"/>
    <n v="2"/>
    <n v="880.58"/>
    <n v="0.1"/>
    <n v="1350.17"/>
    <x v="1"/>
    <x v="0"/>
    <x v="0"/>
    <n v="0.2"/>
    <n v="2.0000000000000004E-2"/>
    <n v="4.000000000000001E-3"/>
    <n v="-1350.1660000000002"/>
    <n v="-337541.49999999994"/>
    <n v="2025"/>
    <x v="4"/>
    <n v="7"/>
    <s v="Q3"/>
  </r>
  <r>
    <s v="ORD-03884"/>
    <d v="2025-12-28T00:00:00"/>
    <s v="CUST-1593"/>
    <s v="Ananya Patel"/>
    <x v="3"/>
    <x v="14"/>
    <x v="3"/>
    <s v="Tamil Nadu"/>
    <s v="Chennai"/>
    <n v="1"/>
    <n v="23617.01"/>
    <n v="0"/>
    <n v="16870.78"/>
    <x v="2"/>
    <x v="0"/>
    <x v="1"/>
    <n v="0"/>
    <n v="0"/>
    <n v="0"/>
    <n v="-16870.78"/>
    <e v="#DIV/0!"/>
    <n v="2025"/>
    <x v="1"/>
    <n v="12"/>
    <s v="Q4"/>
  </r>
  <r>
    <s v="ORD-03885"/>
    <d v="2025-01-26T00:00:00"/>
    <s v="CUST-1727"/>
    <s v="Sneha Kumar"/>
    <x v="3"/>
    <x v="3"/>
    <x v="0"/>
    <s v="Haryana"/>
    <s v="Gurugram"/>
    <n v="5"/>
    <n v="48330.43"/>
    <n v="0.1"/>
    <n v="155137.43"/>
    <x v="2"/>
    <x v="1"/>
    <x v="2"/>
    <n v="0.5"/>
    <n v="0.05"/>
    <n v="2.5000000000000001E-2"/>
    <n v="-155137.405"/>
    <n v="-6205496.1999999993"/>
    <n v="2025"/>
    <x v="5"/>
    <n v="1"/>
    <s v="Q1"/>
  </r>
  <r>
    <s v="ORD-03886"/>
    <d v="2025-01-25T00:00:00"/>
    <s v="CUST-1542"/>
    <s v="Rahul Joshi"/>
    <x v="3"/>
    <x v="18"/>
    <x v="3"/>
    <s v="Karnataka"/>
    <s v="Mysuru"/>
    <n v="2"/>
    <n v="43096.25"/>
    <n v="0"/>
    <n v="58141.7"/>
    <x v="0"/>
    <x v="1"/>
    <x v="0"/>
    <n v="0"/>
    <n v="0"/>
    <n v="0"/>
    <n v="-58141.7"/>
    <e v="#DIV/0!"/>
    <n v="2025"/>
    <x v="5"/>
    <n v="1"/>
    <s v="Q1"/>
  </r>
  <r>
    <s v="ORD-03887"/>
    <d v="2025-10-28T00:00:00"/>
    <s v="CUST-1142"/>
    <s v="Vikram Sharma"/>
    <x v="3"/>
    <x v="3"/>
    <x v="3"/>
    <s v="Karnataka"/>
    <s v="Mysuru"/>
    <n v="3"/>
    <n v="13834.44"/>
    <n v="0"/>
    <n v="30932.44"/>
    <x v="0"/>
    <x v="1"/>
    <x v="1"/>
    <n v="0"/>
    <n v="0"/>
    <n v="0"/>
    <n v="-30932.44"/>
    <e v="#DIV/0!"/>
    <n v="2025"/>
    <x v="10"/>
    <n v="10"/>
    <s v="Q4"/>
  </r>
  <r>
    <s v="ORD-03888"/>
    <d v="2025-12-05T00:00:00"/>
    <s v="CUST-1729"/>
    <s v="Ananya Sharma"/>
    <x v="1"/>
    <x v="17"/>
    <x v="2"/>
    <s v="Goa"/>
    <s v="Panaji"/>
    <n v="2"/>
    <n v="1941.96"/>
    <n v="0.1"/>
    <n v="2923.54"/>
    <x v="2"/>
    <x v="1"/>
    <x v="1"/>
    <n v="0.2"/>
    <n v="2.0000000000000004E-2"/>
    <n v="4.000000000000001E-3"/>
    <n v="-2923.5360000000001"/>
    <n v="-730883.99999999988"/>
    <n v="2025"/>
    <x v="1"/>
    <n v="12"/>
    <s v="Q4"/>
  </r>
  <r>
    <s v="ORD-03889"/>
    <d v="2025-09-24T00:00:00"/>
    <s v="CUST-2360"/>
    <s v="Aarav Verma"/>
    <x v="3"/>
    <x v="3"/>
    <x v="3"/>
    <s v="Andhra Pradesh"/>
    <s v="Vijayawada"/>
    <n v="5"/>
    <n v="18228.66"/>
    <n v="0"/>
    <n v="70413.119999999995"/>
    <x v="2"/>
    <x v="0"/>
    <x v="0"/>
    <n v="0"/>
    <n v="0"/>
    <n v="0"/>
    <n v="-70413.119999999995"/>
    <e v="#DIV/0!"/>
    <n v="2025"/>
    <x v="2"/>
    <n v="9"/>
    <s v="Q3"/>
  </r>
  <r>
    <s v="ORD-03890"/>
    <d v="2025-06-30T00:00:00"/>
    <s v="CUST-2009"/>
    <s v="Rohan Joshi"/>
    <x v="3"/>
    <x v="13"/>
    <x v="2"/>
    <s v="Rajasthan"/>
    <s v="Udaipur"/>
    <n v="3"/>
    <n v="40449.01"/>
    <n v="0.05"/>
    <n v="95756.1"/>
    <x v="4"/>
    <x v="1"/>
    <x v="2"/>
    <n v="0.15000000000000002"/>
    <n v="7.5000000000000015E-3"/>
    <n v="1.1250000000000003E-3"/>
    <n v="-95756.098875000011"/>
    <n v="-85116532.333333313"/>
    <n v="2025"/>
    <x v="9"/>
    <n v="6"/>
    <s v="Q2"/>
  </r>
  <r>
    <s v="ORD-03891"/>
    <d v="2025-12-26T00:00:00"/>
    <s v="CUST-2170"/>
    <s v="Arjun Kumar"/>
    <x v="0"/>
    <x v="4"/>
    <x v="3"/>
    <s v="Tamil Nadu"/>
    <s v="Coimbatore"/>
    <n v="2"/>
    <n v="6661.03"/>
    <n v="0.2"/>
    <n v="9292.24"/>
    <x v="4"/>
    <x v="1"/>
    <x v="2"/>
    <n v="0.4"/>
    <n v="8.0000000000000016E-2"/>
    <n v="3.2000000000000008E-2"/>
    <n v="-9292.2080000000005"/>
    <n v="-290381.49999999994"/>
    <n v="2025"/>
    <x v="1"/>
    <n v="12"/>
    <s v="Q4"/>
  </r>
  <r>
    <s v="ORD-03892"/>
    <d v="2025-03-09T00:00:00"/>
    <s v="CUST-1878"/>
    <s v="Aarav Reddy"/>
    <x v="0"/>
    <x v="5"/>
    <x v="4"/>
    <s v="West Bengal"/>
    <s v="Durgapur"/>
    <n v="1"/>
    <n v="6046.64"/>
    <n v="0.2"/>
    <n v="3785.54"/>
    <x v="0"/>
    <x v="2"/>
    <x v="1"/>
    <n v="0.2"/>
    <n v="4.0000000000000008E-2"/>
    <n v="8.0000000000000019E-3"/>
    <n v="-3785.5320000000002"/>
    <n v="-473191.49999999988"/>
    <n v="2025"/>
    <x v="3"/>
    <n v="3"/>
    <s v="Q1"/>
  </r>
  <r>
    <s v="ORD-03893"/>
    <d v="2025-12-17T00:00:00"/>
    <s v="CUST-2190"/>
    <s v="Arjun Patel"/>
    <x v="0"/>
    <x v="5"/>
    <x v="4"/>
    <s v="Bihar"/>
    <s v="Gaya"/>
    <n v="2"/>
    <n v="4287.6400000000003"/>
    <n v="0"/>
    <n v="5692.7"/>
    <x v="4"/>
    <x v="1"/>
    <x v="2"/>
    <n v="0"/>
    <n v="0"/>
    <n v="0"/>
    <n v="-5692.7"/>
    <e v="#DIV/0!"/>
    <n v="2025"/>
    <x v="1"/>
    <n v="12"/>
    <s v="Q4"/>
  </r>
  <r>
    <s v="ORD-03894"/>
    <d v="2025-11-17T00:00:00"/>
    <s v="CUST-1628"/>
    <s v="Priya Gupta"/>
    <x v="1"/>
    <x v="1"/>
    <x v="2"/>
    <s v="Rajasthan"/>
    <s v="Jaipur"/>
    <n v="2"/>
    <n v="2192.88"/>
    <n v="0.1"/>
    <n v="2757.96"/>
    <x v="2"/>
    <x v="1"/>
    <x v="2"/>
    <n v="0.2"/>
    <n v="2.0000000000000004E-2"/>
    <n v="4.000000000000001E-3"/>
    <n v="-2757.9560000000001"/>
    <n v="-689488.99999999988"/>
    <n v="2025"/>
    <x v="8"/>
    <n v="11"/>
    <s v="Q4"/>
  </r>
  <r>
    <s v="ORD-03895"/>
    <d v="2025-02-18T00:00:00"/>
    <s v="CUST-1053"/>
    <s v="Aarav Verma"/>
    <x v="3"/>
    <x v="18"/>
    <x v="0"/>
    <s v="Delhi"/>
    <s v="New Delhi"/>
    <n v="2"/>
    <n v="13914.41"/>
    <n v="0.1"/>
    <n v="19835.46"/>
    <x v="2"/>
    <x v="2"/>
    <x v="1"/>
    <n v="0.2"/>
    <n v="2.0000000000000004E-2"/>
    <n v="4.000000000000001E-3"/>
    <n v="-19835.455999999998"/>
    <n v="-4958863.9999999981"/>
    <n v="2025"/>
    <x v="11"/>
    <n v="2"/>
    <s v="Q1"/>
  </r>
  <r>
    <s v="ORD-03896"/>
    <d v="2025-06-24T00:00:00"/>
    <s v="CUST-1143"/>
    <s v="Isha Reddy"/>
    <x v="2"/>
    <x v="10"/>
    <x v="3"/>
    <s v="Andhra Pradesh"/>
    <s v="Visakhapatnam"/>
    <n v="1"/>
    <n v="6752.96"/>
    <n v="0.05"/>
    <n v="5281.88"/>
    <x v="1"/>
    <x v="1"/>
    <x v="0"/>
    <n v="0.05"/>
    <n v="2.5000000000000005E-3"/>
    <n v="1.2500000000000003E-4"/>
    <n v="-5281.8798750000005"/>
    <n v="-42255038.999999993"/>
    <n v="2025"/>
    <x v="9"/>
    <n v="6"/>
    <s v="Q2"/>
  </r>
  <r>
    <s v="ORD-03897"/>
    <d v="2025-02-21T00:00:00"/>
    <s v="CUST-1033"/>
    <s v="Priya Rao"/>
    <x v="0"/>
    <x v="5"/>
    <x v="3"/>
    <s v="Karnataka"/>
    <s v="Bengaluru"/>
    <n v="1"/>
    <n v="3372.88"/>
    <n v="0.15"/>
    <n v="2265.42"/>
    <x v="4"/>
    <x v="1"/>
    <x v="2"/>
    <n v="0.15"/>
    <n v="2.2499999999999999E-2"/>
    <n v="3.375E-3"/>
    <n v="-2265.4166250000003"/>
    <n v="-671234.55555555562"/>
    <n v="2025"/>
    <x v="11"/>
    <n v="2"/>
    <s v="Q1"/>
  </r>
  <r>
    <s v="ORD-03898"/>
    <d v="2025-04-12T00:00:00"/>
    <s v="CUST-1704"/>
    <s v="Neha Reddy"/>
    <x v="0"/>
    <x v="0"/>
    <x v="4"/>
    <s v="West Bengal"/>
    <s v="Durgapur"/>
    <n v="2"/>
    <n v="16500.169999999998"/>
    <n v="0.1"/>
    <n v="22884.92"/>
    <x v="3"/>
    <x v="1"/>
    <x v="1"/>
    <n v="0.2"/>
    <n v="2.0000000000000004E-2"/>
    <n v="4.000000000000001E-3"/>
    <n v="-22884.915999999997"/>
    <n v="-5721228.9999999981"/>
    <n v="2025"/>
    <x v="0"/>
    <n v="4"/>
    <s v="Q2"/>
  </r>
  <r>
    <s v="ORD-03899"/>
    <d v="2025-08-04T00:00:00"/>
    <s v="CUST-2171"/>
    <s v="Rohan Sharma"/>
    <x v="4"/>
    <x v="24"/>
    <x v="0"/>
    <s v="Delhi"/>
    <s v="New Delhi"/>
    <n v="3"/>
    <n v="4142.0200000000004"/>
    <n v="0.1"/>
    <n v="9629.0499999999993"/>
    <x v="0"/>
    <x v="1"/>
    <x v="1"/>
    <n v="0.30000000000000004"/>
    <n v="3.0000000000000006E-2"/>
    <n v="9.0000000000000028E-3"/>
    <n v="-9629.0409999999993"/>
    <n v="-1069893.444444444"/>
    <n v="2025"/>
    <x v="7"/>
    <n v="8"/>
    <s v="Q3"/>
  </r>
  <r>
    <s v="ORD-03900"/>
    <d v="2025-07-07T00:00:00"/>
    <s v="CUST-1568"/>
    <s v="Sneha Singh"/>
    <x v="3"/>
    <x v="18"/>
    <x v="4"/>
    <s v="Bihar"/>
    <s v="Gaya"/>
    <n v="3"/>
    <n v="25494.49"/>
    <n v="0.05"/>
    <n v="54429.19"/>
    <x v="2"/>
    <x v="0"/>
    <x v="1"/>
    <n v="0.15000000000000002"/>
    <n v="7.5000000000000015E-3"/>
    <n v="1.1250000000000003E-3"/>
    <n v="-54429.188875"/>
    <n v="-48381501.222222209"/>
    <n v="2025"/>
    <x v="4"/>
    <n v="7"/>
    <s v="Q3"/>
  </r>
  <r>
    <s v="ORD-03901"/>
    <d v="2025-02-26T00:00:00"/>
    <s v="CUST-2317"/>
    <s v="Vikram Joshi"/>
    <x v="2"/>
    <x v="23"/>
    <x v="0"/>
    <s v="Punjab"/>
    <s v="Amritsar"/>
    <n v="1"/>
    <n v="1926.71"/>
    <n v="0.05"/>
    <n v="1452.09"/>
    <x v="1"/>
    <x v="1"/>
    <x v="1"/>
    <n v="0.05"/>
    <n v="2.5000000000000005E-3"/>
    <n v="1.2500000000000003E-4"/>
    <n v="-1452.0898749999999"/>
    <n v="-11616718.999999996"/>
    <n v="2025"/>
    <x v="11"/>
    <n v="2"/>
    <s v="Q1"/>
  </r>
  <r>
    <s v="ORD-03902"/>
    <d v="2025-02-16T00:00:00"/>
    <s v="CUST-2594"/>
    <s v="Aarav Nair"/>
    <x v="3"/>
    <x v="16"/>
    <x v="3"/>
    <s v="Tamil Nadu"/>
    <s v="Coimbatore"/>
    <n v="1"/>
    <n v="41870.53"/>
    <n v="0.05"/>
    <n v="27891.97"/>
    <x v="0"/>
    <x v="1"/>
    <x v="1"/>
    <n v="0.05"/>
    <n v="2.5000000000000005E-3"/>
    <n v="1.2500000000000003E-4"/>
    <n v="-27891.969875000003"/>
    <n v="-223135758.99999997"/>
    <n v="2025"/>
    <x v="11"/>
    <n v="2"/>
    <s v="Q1"/>
  </r>
  <r>
    <s v="ORD-03903"/>
    <d v="2025-06-08T00:00:00"/>
    <s v="CUST-1009"/>
    <s v="Neha Singh"/>
    <x v="0"/>
    <x v="4"/>
    <x v="2"/>
    <s v="Gujarat"/>
    <s v="Surat"/>
    <n v="1"/>
    <n v="12559.63"/>
    <n v="0.05"/>
    <n v="8603.91"/>
    <x v="0"/>
    <x v="1"/>
    <x v="2"/>
    <n v="0.05"/>
    <n v="2.5000000000000005E-3"/>
    <n v="1.2500000000000003E-4"/>
    <n v="-8603.9098749999994"/>
    <n v="-68831278.999999985"/>
    <n v="2025"/>
    <x v="9"/>
    <n v="6"/>
    <s v="Q2"/>
  </r>
  <r>
    <s v="ORD-03904"/>
    <d v="2025-06-23T00:00:00"/>
    <s v="CUST-1132"/>
    <s v="Vikram Sharma"/>
    <x v="1"/>
    <x v="7"/>
    <x v="3"/>
    <s v="Telangana"/>
    <s v="Warangal"/>
    <n v="1"/>
    <n v="2470.96"/>
    <n v="0"/>
    <n v="1682.61"/>
    <x v="0"/>
    <x v="1"/>
    <x v="0"/>
    <n v="0"/>
    <n v="0"/>
    <n v="0"/>
    <n v="-1682.61"/>
    <e v="#DIV/0!"/>
    <n v="2025"/>
    <x v="9"/>
    <n v="6"/>
    <s v="Q2"/>
  </r>
  <r>
    <s v="ORD-03905"/>
    <d v="2025-08-30T00:00:00"/>
    <s v="CUST-1583"/>
    <s v="Isha Reddy"/>
    <x v="4"/>
    <x v="19"/>
    <x v="3"/>
    <s v="Karnataka"/>
    <s v="Mysuru"/>
    <n v="1"/>
    <n v="973.51"/>
    <n v="0"/>
    <n v="806.13"/>
    <x v="4"/>
    <x v="1"/>
    <x v="2"/>
    <n v="0"/>
    <n v="0"/>
    <n v="0"/>
    <n v="-806.13"/>
    <e v="#DIV/0!"/>
    <n v="2025"/>
    <x v="7"/>
    <n v="8"/>
    <s v="Q3"/>
  </r>
  <r>
    <s v="ORD-03906"/>
    <d v="2025-10-09T00:00:00"/>
    <s v="CUST-2215"/>
    <s v="Meera Kumar"/>
    <x v="1"/>
    <x v="1"/>
    <x v="4"/>
    <s v="Bihar"/>
    <s v="Patna"/>
    <n v="3"/>
    <n v="4612.92"/>
    <n v="0"/>
    <n v="9296.57"/>
    <x v="1"/>
    <x v="1"/>
    <x v="2"/>
    <n v="0"/>
    <n v="0"/>
    <n v="0"/>
    <n v="-9296.57"/>
    <e v="#DIV/0!"/>
    <n v="2025"/>
    <x v="10"/>
    <n v="10"/>
    <s v="Q4"/>
  </r>
  <r>
    <s v="ORD-03907"/>
    <d v="2025-08-29T00:00:00"/>
    <s v="CUST-2128"/>
    <s v="Kiran Singh"/>
    <x v="2"/>
    <x v="2"/>
    <x v="2"/>
    <s v="Gujarat"/>
    <s v="Surat"/>
    <n v="4"/>
    <n v="6870.17"/>
    <n v="0"/>
    <n v="18698.23"/>
    <x v="4"/>
    <x v="1"/>
    <x v="2"/>
    <n v="0"/>
    <n v="0"/>
    <n v="0"/>
    <n v="-18698.23"/>
    <e v="#DIV/0!"/>
    <n v="2025"/>
    <x v="7"/>
    <n v="8"/>
    <s v="Q3"/>
  </r>
  <r>
    <s v="ORD-03908"/>
    <d v="2025-01-05T00:00:00"/>
    <s v="CUST-1247"/>
    <s v="Arjun Reddy"/>
    <x v="3"/>
    <x v="3"/>
    <x v="3"/>
    <s v="Karnataka"/>
    <s v="Bengaluru"/>
    <n v="1"/>
    <n v="28871.26"/>
    <n v="0"/>
    <n v="18704.75"/>
    <x v="3"/>
    <x v="1"/>
    <x v="2"/>
    <n v="0"/>
    <n v="0"/>
    <n v="0"/>
    <n v="-18704.75"/>
    <e v="#DIV/0!"/>
    <n v="2025"/>
    <x v="5"/>
    <n v="1"/>
    <s v="Q1"/>
  </r>
  <r>
    <s v="ORD-03909"/>
    <d v="2025-03-25T00:00:00"/>
    <s v="CUST-2085"/>
    <s v="Rahul Patel"/>
    <x v="2"/>
    <x v="2"/>
    <x v="3"/>
    <s v="Karnataka"/>
    <s v="Bengaluru"/>
    <n v="2"/>
    <n v="4450.16"/>
    <n v="0.05"/>
    <n v="6857.2"/>
    <x v="0"/>
    <x v="1"/>
    <x v="0"/>
    <n v="0.1"/>
    <n v="5.000000000000001E-3"/>
    <n v="5.0000000000000012E-4"/>
    <n v="-6857.1994999999997"/>
    <n v="-13714398.999999996"/>
    <n v="2025"/>
    <x v="3"/>
    <n v="3"/>
    <s v="Q1"/>
  </r>
  <r>
    <s v="ORD-03910"/>
    <d v="2025-11-04T00:00:00"/>
    <s v="CUST-1420"/>
    <s v="Neha Verma"/>
    <x v="2"/>
    <x v="2"/>
    <x v="4"/>
    <s v="Bihar"/>
    <s v="Gaya"/>
    <n v="2"/>
    <n v="3371.97"/>
    <n v="0.05"/>
    <n v="4098.66"/>
    <x v="2"/>
    <x v="1"/>
    <x v="0"/>
    <n v="0.1"/>
    <n v="5.000000000000001E-3"/>
    <n v="5.0000000000000012E-4"/>
    <n v="-4098.6594999999998"/>
    <n v="-8197318.9999999972"/>
    <n v="2025"/>
    <x v="8"/>
    <n v="11"/>
    <s v="Q4"/>
  </r>
  <r>
    <s v="ORD-03911"/>
    <d v="2025-12-27T00:00:00"/>
    <s v="CUST-1264"/>
    <s v="Ananya Verma"/>
    <x v="3"/>
    <x v="18"/>
    <x v="1"/>
    <s v="Madhya Pradesh"/>
    <s v="Indore"/>
    <n v="4"/>
    <n v="21939.360000000001"/>
    <n v="0.05"/>
    <n v="52981.62"/>
    <x v="0"/>
    <x v="1"/>
    <x v="0"/>
    <n v="0.2"/>
    <n v="1.0000000000000002E-2"/>
    <n v="2.0000000000000005E-3"/>
    <n v="-52981.618000000002"/>
    <n v="-26490808.999999996"/>
    <n v="2025"/>
    <x v="1"/>
    <n v="12"/>
    <s v="Q4"/>
  </r>
  <r>
    <s v="ORD-03912"/>
    <d v="2025-09-05T00:00:00"/>
    <s v="CUST-1602"/>
    <s v="Vikram Joshi"/>
    <x v="0"/>
    <x v="5"/>
    <x v="0"/>
    <s v="Uttar Pradesh"/>
    <s v="Kanpur"/>
    <n v="4"/>
    <n v="2037.62"/>
    <n v="0.05"/>
    <n v="6059.39"/>
    <x v="1"/>
    <x v="2"/>
    <x v="1"/>
    <n v="0.2"/>
    <n v="1.0000000000000002E-2"/>
    <n v="2.0000000000000005E-3"/>
    <n v="-6059.3879999999999"/>
    <n v="-3029693.9999999991"/>
    <n v="2025"/>
    <x v="2"/>
    <n v="9"/>
    <s v="Q3"/>
  </r>
  <r>
    <s v="ORD-03913"/>
    <d v="2025-02-23T00:00:00"/>
    <s v="CUST-2520"/>
    <s v="Rahul Sharma"/>
    <x v="1"/>
    <x v="17"/>
    <x v="2"/>
    <s v="Maharashtra"/>
    <s v="Nagpur"/>
    <n v="1"/>
    <n v="2416.3200000000002"/>
    <n v="0.15"/>
    <n v="1473.92"/>
    <x v="0"/>
    <x v="2"/>
    <x v="1"/>
    <n v="0.15"/>
    <n v="2.2499999999999999E-2"/>
    <n v="3.375E-3"/>
    <n v="-1473.9166250000001"/>
    <n v="-436716.03703703708"/>
    <n v="2025"/>
    <x v="11"/>
    <n v="2"/>
    <s v="Q1"/>
  </r>
  <r>
    <s v="ORD-03914"/>
    <d v="2025-06-10T00:00:00"/>
    <s v="CUST-2069"/>
    <s v="Priya Joshi"/>
    <x v="0"/>
    <x v="5"/>
    <x v="1"/>
    <s v="Chhattisgarh"/>
    <s v="Raipur"/>
    <n v="1"/>
    <n v="14858.05"/>
    <n v="0.1"/>
    <n v="11514.03"/>
    <x v="4"/>
    <x v="1"/>
    <x v="1"/>
    <n v="0.1"/>
    <n v="1.0000000000000002E-2"/>
    <n v="1.0000000000000002E-3"/>
    <n v="-11514.029"/>
    <n v="-11514028.999999998"/>
    <n v="2025"/>
    <x v="9"/>
    <n v="6"/>
    <s v="Q2"/>
  </r>
  <r>
    <s v="ORD-03915"/>
    <d v="2025-08-14T00:00:00"/>
    <s v="CUST-1270"/>
    <s v="Sneha Gupta"/>
    <x v="0"/>
    <x v="4"/>
    <x v="3"/>
    <s v="Andhra Pradesh"/>
    <s v="Vijayawada"/>
    <n v="1"/>
    <n v="994.64"/>
    <n v="0.1"/>
    <n v="759.16"/>
    <x v="1"/>
    <x v="1"/>
    <x v="0"/>
    <n v="0.1"/>
    <n v="1.0000000000000002E-2"/>
    <n v="1.0000000000000002E-3"/>
    <n v="-759.15899999999999"/>
    <n v="-759158.99999999977"/>
    <n v="2025"/>
    <x v="7"/>
    <n v="8"/>
    <s v="Q3"/>
  </r>
  <r>
    <s v="ORD-03916"/>
    <d v="2025-01-15T00:00:00"/>
    <s v="CUST-1468"/>
    <s v="Arjun Verma"/>
    <x v="4"/>
    <x v="15"/>
    <x v="3"/>
    <s v="Karnataka"/>
    <s v="Mysuru"/>
    <n v="2"/>
    <n v="5447.92"/>
    <n v="0.15"/>
    <n v="6938.31"/>
    <x v="3"/>
    <x v="1"/>
    <x v="2"/>
    <n v="0.3"/>
    <n v="4.4999999999999998E-2"/>
    <n v="1.35E-2"/>
    <n v="-6938.2965000000004"/>
    <n v="-513947.88888888893"/>
    <n v="2025"/>
    <x v="5"/>
    <n v="1"/>
    <s v="Q1"/>
  </r>
  <r>
    <s v="ORD-03917"/>
    <d v="2025-08-12T00:00:00"/>
    <s v="CUST-2517"/>
    <s v="Sneha Patel"/>
    <x v="3"/>
    <x v="18"/>
    <x v="2"/>
    <s v="Gujarat"/>
    <s v="Ahmedabad"/>
    <n v="2"/>
    <n v="57429.03"/>
    <n v="0"/>
    <n v="73662.53"/>
    <x v="0"/>
    <x v="1"/>
    <x v="2"/>
    <n v="0"/>
    <n v="0"/>
    <n v="0"/>
    <n v="-73662.53"/>
    <e v="#DIV/0!"/>
    <n v="2025"/>
    <x v="7"/>
    <n v="8"/>
    <s v="Q3"/>
  </r>
  <r>
    <s v="ORD-03918"/>
    <d v="2025-03-02T00:00:00"/>
    <s v="CUST-1584"/>
    <s v="Ananya Reddy"/>
    <x v="3"/>
    <x v="16"/>
    <x v="0"/>
    <s v="Delhi"/>
    <s v="Delhi"/>
    <n v="1"/>
    <n v="15314.39"/>
    <n v="0.05"/>
    <n v="11101.97"/>
    <x v="0"/>
    <x v="1"/>
    <x v="1"/>
    <n v="0.05"/>
    <n v="2.5000000000000005E-3"/>
    <n v="1.2500000000000003E-4"/>
    <n v="-11101.969874999999"/>
    <n v="-88815758.99999997"/>
    <n v="2025"/>
    <x v="3"/>
    <n v="3"/>
    <s v="Q1"/>
  </r>
  <r>
    <s v="ORD-03919"/>
    <d v="2025-05-02T00:00:00"/>
    <s v="CUST-1376"/>
    <s v="Arjun Nair"/>
    <x v="2"/>
    <x v="23"/>
    <x v="3"/>
    <s v="Tamil Nadu"/>
    <s v="Chennai"/>
    <n v="3"/>
    <n v="1609.49"/>
    <n v="0.05"/>
    <n v="4029.86"/>
    <x v="2"/>
    <x v="1"/>
    <x v="0"/>
    <n v="0.15000000000000002"/>
    <n v="7.5000000000000015E-3"/>
    <n v="1.1250000000000003E-3"/>
    <n v="-4029.8588750000004"/>
    <n v="-3582096.7777777771"/>
    <n v="2025"/>
    <x v="6"/>
    <n v="5"/>
    <s v="Q2"/>
  </r>
  <r>
    <s v="ORD-03920"/>
    <d v="2025-10-04T00:00:00"/>
    <s v="CUST-1564"/>
    <s v="Priya Gupta"/>
    <x v="0"/>
    <x v="0"/>
    <x v="3"/>
    <s v="Karnataka"/>
    <s v="Bengaluru"/>
    <n v="2"/>
    <n v="14060.39"/>
    <n v="0.05"/>
    <n v="21149.98"/>
    <x v="3"/>
    <x v="1"/>
    <x v="0"/>
    <n v="0.1"/>
    <n v="5.000000000000001E-3"/>
    <n v="5.0000000000000012E-4"/>
    <n v="-21149.979500000001"/>
    <n v="-42299958.999999993"/>
    <n v="2025"/>
    <x v="10"/>
    <n v="10"/>
    <s v="Q4"/>
  </r>
  <r>
    <s v="ORD-03921"/>
    <d v="2025-02-15T00:00:00"/>
    <s v="CUST-1693"/>
    <s v="Aarav Patel"/>
    <x v="2"/>
    <x v="10"/>
    <x v="3"/>
    <s v="Karnataka"/>
    <s v="Bengaluru"/>
    <n v="5"/>
    <n v="2083.5700000000002"/>
    <n v="0"/>
    <n v="8610.11"/>
    <x v="2"/>
    <x v="1"/>
    <x v="0"/>
    <n v="0"/>
    <n v="0"/>
    <n v="0"/>
    <n v="-8610.11"/>
    <e v="#DIV/0!"/>
    <n v="2025"/>
    <x v="11"/>
    <n v="2"/>
    <s v="Q1"/>
  </r>
  <r>
    <s v="ORD-03922"/>
    <d v="2025-10-21T00:00:00"/>
    <s v="CUST-2525"/>
    <s v="Priya Rao"/>
    <x v="3"/>
    <x v="18"/>
    <x v="0"/>
    <s v="Punjab"/>
    <s v="Ludhiana"/>
    <n v="1"/>
    <n v="13691"/>
    <n v="0.1"/>
    <n v="8932.4699999999993"/>
    <x v="0"/>
    <x v="1"/>
    <x v="2"/>
    <n v="0.1"/>
    <n v="1.0000000000000002E-2"/>
    <n v="1.0000000000000002E-3"/>
    <n v="-8932.4689999999991"/>
    <n v="-8932468.9999999963"/>
    <n v="2025"/>
    <x v="10"/>
    <n v="10"/>
    <s v="Q4"/>
  </r>
  <r>
    <s v="ORD-03923"/>
    <d v="2025-03-03T00:00:00"/>
    <s v="CUST-2154"/>
    <s v="Kiran Rao"/>
    <x v="3"/>
    <x v="3"/>
    <x v="2"/>
    <s v="Maharashtra"/>
    <s v="Pune"/>
    <n v="1"/>
    <n v="25502.32"/>
    <n v="0"/>
    <n v="16305"/>
    <x v="1"/>
    <x v="1"/>
    <x v="1"/>
    <n v="0"/>
    <n v="0"/>
    <n v="0"/>
    <n v="-16305"/>
    <e v="#DIV/0!"/>
    <n v="2025"/>
    <x v="3"/>
    <n v="3"/>
    <s v="Q1"/>
  </r>
  <r>
    <s v="ORD-03924"/>
    <d v="2025-03-27T00:00:00"/>
    <s v="CUST-2584"/>
    <s v="Ananya Sharma"/>
    <x v="3"/>
    <x v="18"/>
    <x v="1"/>
    <s v="Chhattisgarh"/>
    <s v="Raipur"/>
    <n v="1"/>
    <n v="26423.88"/>
    <n v="0.2"/>
    <n v="18271.61"/>
    <x v="3"/>
    <x v="2"/>
    <x v="2"/>
    <n v="0.2"/>
    <n v="4.0000000000000008E-2"/>
    <n v="8.0000000000000019E-3"/>
    <n v="-18271.601999999999"/>
    <n v="-2283950.2499999995"/>
    <n v="2025"/>
    <x v="3"/>
    <n v="3"/>
    <s v="Q1"/>
  </r>
  <r>
    <s v="ORD-03925"/>
    <d v="2025-07-29T00:00:00"/>
    <s v="CUST-2486"/>
    <s v="Rohan Verma"/>
    <x v="4"/>
    <x v="22"/>
    <x v="3"/>
    <s v="Telangana"/>
    <s v="Hyderabad"/>
    <n v="1"/>
    <n v="7929.86"/>
    <n v="0.1"/>
    <n v="5036.58"/>
    <x v="0"/>
    <x v="2"/>
    <x v="2"/>
    <n v="0.1"/>
    <n v="1.0000000000000002E-2"/>
    <n v="1.0000000000000002E-3"/>
    <n v="-5036.5789999999997"/>
    <n v="-5036578.9999999981"/>
    <n v="2025"/>
    <x v="4"/>
    <n v="7"/>
    <s v="Q3"/>
  </r>
  <r>
    <s v="ORD-03926"/>
    <d v="2025-03-19T00:00:00"/>
    <s v="CUST-1945"/>
    <s v="Rohan Patel"/>
    <x v="0"/>
    <x v="6"/>
    <x v="0"/>
    <s v="Uttar Pradesh"/>
    <s v="Kanpur"/>
    <n v="3"/>
    <n v="11399.07"/>
    <n v="0.1"/>
    <n v="20292.5"/>
    <x v="1"/>
    <x v="0"/>
    <x v="0"/>
    <n v="0.30000000000000004"/>
    <n v="3.0000000000000006E-2"/>
    <n v="9.0000000000000028E-3"/>
    <n v="-20292.491000000002"/>
    <n v="-2254721.2222222215"/>
    <n v="2025"/>
    <x v="3"/>
    <n v="3"/>
    <s v="Q1"/>
  </r>
  <r>
    <s v="ORD-03927"/>
    <d v="2025-07-21T00:00:00"/>
    <s v="CUST-1699"/>
    <s v="Arjun Joshi"/>
    <x v="0"/>
    <x v="11"/>
    <x v="2"/>
    <s v="Rajasthan"/>
    <s v="Udaipur"/>
    <n v="1"/>
    <n v="7723.13"/>
    <n v="0"/>
    <n v="5100.3"/>
    <x v="0"/>
    <x v="1"/>
    <x v="2"/>
    <n v="0"/>
    <n v="0"/>
    <n v="0"/>
    <n v="-5100.3"/>
    <e v="#DIV/0!"/>
    <n v="2025"/>
    <x v="4"/>
    <n v="7"/>
    <s v="Q3"/>
  </r>
  <r>
    <s v="ORD-03928"/>
    <d v="2025-10-29T00:00:00"/>
    <s v="CUST-1835"/>
    <s v="Meera Patel"/>
    <x v="3"/>
    <x v="18"/>
    <x v="4"/>
    <s v="Odisha"/>
    <s v="Bhubaneswar"/>
    <n v="2"/>
    <n v="35433.64"/>
    <n v="0.05"/>
    <n v="44123.4"/>
    <x v="4"/>
    <x v="2"/>
    <x v="0"/>
    <n v="0.1"/>
    <n v="5.000000000000001E-3"/>
    <n v="5.0000000000000012E-4"/>
    <n v="-44123.3995"/>
    <n v="-88246798.999999985"/>
    <n v="2025"/>
    <x v="10"/>
    <n v="10"/>
    <s v="Q4"/>
  </r>
  <r>
    <s v="ORD-03929"/>
    <d v="2025-08-11T00:00:00"/>
    <s v="CUST-1080"/>
    <s v="Aarav Singh"/>
    <x v="3"/>
    <x v="18"/>
    <x v="2"/>
    <s v="Gujarat"/>
    <s v="Surat"/>
    <n v="1"/>
    <n v="62076.79"/>
    <n v="0.05"/>
    <n v="43150.03"/>
    <x v="4"/>
    <x v="1"/>
    <x v="1"/>
    <n v="0.05"/>
    <n v="2.5000000000000005E-3"/>
    <n v="1.2500000000000003E-4"/>
    <n v="-43150.029875"/>
    <n v="-345200238.99999994"/>
    <n v="2025"/>
    <x v="7"/>
    <n v="8"/>
    <s v="Q3"/>
  </r>
  <r>
    <s v="ORD-03930"/>
    <d v="2025-08-10T00:00:00"/>
    <s v="CUST-1137"/>
    <s v="Aarav Verma"/>
    <x v="0"/>
    <x v="11"/>
    <x v="4"/>
    <s v="West Bengal"/>
    <s v="Durgapur"/>
    <n v="1"/>
    <n v="2658.61"/>
    <n v="0.05"/>
    <n v="2130.69"/>
    <x v="1"/>
    <x v="1"/>
    <x v="1"/>
    <n v="0.05"/>
    <n v="2.5000000000000005E-3"/>
    <n v="1.2500000000000003E-4"/>
    <n v="-2130.689875"/>
    <n v="-17045518.999999996"/>
    <n v="2025"/>
    <x v="7"/>
    <n v="8"/>
    <s v="Q3"/>
  </r>
  <r>
    <s v="ORD-03931"/>
    <d v="2025-01-03T00:00:00"/>
    <s v="CUST-1615"/>
    <s v="Kiran Nair"/>
    <x v="3"/>
    <x v="18"/>
    <x v="1"/>
    <s v="Madhya Pradesh"/>
    <s v="Bhopal"/>
    <n v="3"/>
    <n v="14689.94"/>
    <n v="0.1"/>
    <n v="26109.41"/>
    <x v="1"/>
    <x v="1"/>
    <x v="2"/>
    <n v="0.30000000000000004"/>
    <n v="3.0000000000000006E-2"/>
    <n v="9.0000000000000028E-3"/>
    <n v="-26109.401000000002"/>
    <n v="-2901044.555555555"/>
    <n v="2025"/>
    <x v="5"/>
    <n v="1"/>
    <s v="Q1"/>
  </r>
  <r>
    <s v="ORD-03932"/>
    <d v="2025-01-06T00:00:00"/>
    <s v="CUST-1002"/>
    <s v="Rohan Singh"/>
    <x v="0"/>
    <x v="4"/>
    <x v="0"/>
    <s v="Uttar Pradesh"/>
    <s v="Lucknow"/>
    <n v="4"/>
    <n v="17351.75"/>
    <n v="0.05"/>
    <n v="53830.46"/>
    <x v="4"/>
    <x v="2"/>
    <x v="1"/>
    <n v="0.2"/>
    <n v="1.0000000000000002E-2"/>
    <n v="2.0000000000000005E-3"/>
    <n v="-53830.457999999999"/>
    <n v="-26915228.999999993"/>
    <n v="2025"/>
    <x v="5"/>
    <n v="1"/>
    <s v="Q1"/>
  </r>
  <r>
    <s v="ORD-03933"/>
    <d v="2025-04-03T00:00:00"/>
    <s v="CUST-1075"/>
    <s v="Neha Patel"/>
    <x v="0"/>
    <x v="6"/>
    <x v="0"/>
    <s v="Punjab"/>
    <s v="Ludhiana"/>
    <n v="1"/>
    <n v="17261.72"/>
    <n v="0.05"/>
    <n v="10476.14"/>
    <x v="0"/>
    <x v="1"/>
    <x v="2"/>
    <n v="0.05"/>
    <n v="2.5000000000000005E-3"/>
    <n v="1.2500000000000003E-4"/>
    <n v="-10476.139874999999"/>
    <n v="-83809118.99999997"/>
    <n v="2025"/>
    <x v="0"/>
    <n v="4"/>
    <s v="Q2"/>
  </r>
  <r>
    <s v="ORD-03934"/>
    <d v="2025-01-08T00:00:00"/>
    <s v="CUST-1984"/>
    <s v="Aarav Sharma"/>
    <x v="1"/>
    <x v="17"/>
    <x v="3"/>
    <s v="Andhra Pradesh"/>
    <s v="Visakhapatnam"/>
    <n v="4"/>
    <n v="1091.54"/>
    <n v="0.15"/>
    <n v="2417.2399999999998"/>
    <x v="4"/>
    <x v="0"/>
    <x v="0"/>
    <n v="0.6"/>
    <n v="0.09"/>
    <n v="5.3999999999999999E-2"/>
    <n v="-2417.1859999999997"/>
    <n v="-44762.703703703701"/>
    <n v="2025"/>
    <x v="5"/>
    <n v="1"/>
    <s v="Q1"/>
  </r>
  <r>
    <s v="ORD-03935"/>
    <d v="2025-08-23T00:00:00"/>
    <s v="CUST-1939"/>
    <s v="Ananya Patel"/>
    <x v="2"/>
    <x v="23"/>
    <x v="3"/>
    <s v="Karnataka"/>
    <s v="Bengaluru"/>
    <n v="2"/>
    <n v="1357.72"/>
    <n v="0"/>
    <n v="1765.64"/>
    <x v="0"/>
    <x v="1"/>
    <x v="2"/>
    <n v="0"/>
    <n v="0"/>
    <n v="0"/>
    <n v="-1765.64"/>
    <e v="#DIV/0!"/>
    <n v="2025"/>
    <x v="7"/>
    <n v="8"/>
    <s v="Q3"/>
  </r>
  <r>
    <s v="ORD-03936"/>
    <d v="2025-04-18T00:00:00"/>
    <s v="CUST-2245"/>
    <s v="Priya Kumar"/>
    <x v="0"/>
    <x v="4"/>
    <x v="1"/>
    <s v="Chhattisgarh"/>
    <s v="Bilaspur"/>
    <n v="1"/>
    <n v="7984.77"/>
    <n v="0.1"/>
    <n v="5420.39"/>
    <x v="1"/>
    <x v="1"/>
    <x v="2"/>
    <n v="0.1"/>
    <n v="1.0000000000000002E-2"/>
    <n v="1.0000000000000002E-3"/>
    <n v="-5420.3890000000001"/>
    <n v="-5420388.9999999991"/>
    <n v="2025"/>
    <x v="0"/>
    <n v="4"/>
    <s v="Q2"/>
  </r>
  <r>
    <s v="ORD-03937"/>
    <d v="2025-06-10T00:00:00"/>
    <s v="CUST-2008"/>
    <s v="Arjun Joshi"/>
    <x v="3"/>
    <x v="18"/>
    <x v="1"/>
    <s v="Madhya Pradesh"/>
    <s v="Bhopal"/>
    <n v="3"/>
    <n v="4657.1099999999997"/>
    <n v="0.1"/>
    <n v="10671.82"/>
    <x v="1"/>
    <x v="0"/>
    <x v="0"/>
    <n v="0.30000000000000004"/>
    <n v="3.0000000000000006E-2"/>
    <n v="9.0000000000000028E-3"/>
    <n v="-10671.811"/>
    <n v="-1185756.7777777773"/>
    <n v="2025"/>
    <x v="9"/>
    <n v="6"/>
    <s v="Q2"/>
  </r>
  <r>
    <s v="ORD-03938"/>
    <d v="2025-07-28T00:00:00"/>
    <s v="CUST-1252"/>
    <s v="Kiran Rao"/>
    <x v="1"/>
    <x v="21"/>
    <x v="2"/>
    <s v="Gujarat"/>
    <s v="Ahmedabad"/>
    <n v="1"/>
    <n v="3360.79"/>
    <n v="0.05"/>
    <n v="2597.23"/>
    <x v="0"/>
    <x v="1"/>
    <x v="2"/>
    <n v="0.05"/>
    <n v="2.5000000000000005E-3"/>
    <n v="1.2500000000000003E-4"/>
    <n v="-2597.229875"/>
    <n v="-20777838.999999996"/>
    <n v="2025"/>
    <x v="4"/>
    <n v="7"/>
    <s v="Q3"/>
  </r>
  <r>
    <s v="ORD-03939"/>
    <d v="2025-08-28T00:00:00"/>
    <s v="CUST-1827"/>
    <s v="Aarav Singh"/>
    <x v="2"/>
    <x v="10"/>
    <x v="3"/>
    <s v="Tamil Nadu"/>
    <s v="Coimbatore"/>
    <n v="1"/>
    <n v="911.47"/>
    <n v="0.1"/>
    <n v="692.87"/>
    <x v="0"/>
    <x v="1"/>
    <x v="2"/>
    <n v="0.1"/>
    <n v="1.0000000000000002E-2"/>
    <n v="1.0000000000000002E-3"/>
    <n v="-692.86900000000003"/>
    <n v="-692868.99999999988"/>
    <n v="2025"/>
    <x v="7"/>
    <n v="8"/>
    <s v="Q3"/>
  </r>
  <r>
    <s v="ORD-03940"/>
    <d v="2025-11-27T00:00:00"/>
    <s v="CUST-1470"/>
    <s v="Aarav Patel"/>
    <x v="3"/>
    <x v="13"/>
    <x v="2"/>
    <s v="Maharashtra"/>
    <s v="Mumbai"/>
    <n v="2"/>
    <n v="5184.88"/>
    <n v="0.15"/>
    <n v="7445.19"/>
    <x v="1"/>
    <x v="0"/>
    <x v="1"/>
    <n v="0.3"/>
    <n v="4.4999999999999998E-2"/>
    <n v="1.35E-2"/>
    <n v="-7445.1764999999996"/>
    <n v="-551494.5555555555"/>
    <n v="2025"/>
    <x v="8"/>
    <n v="11"/>
    <s v="Q4"/>
  </r>
  <r>
    <s v="ORD-03941"/>
    <d v="2025-11-29T00:00:00"/>
    <s v="CUST-2327"/>
    <s v="Rahul Nair"/>
    <x v="4"/>
    <x v="12"/>
    <x v="3"/>
    <s v="Tamil Nadu"/>
    <s v="Coimbatore"/>
    <n v="1"/>
    <n v="4624.09"/>
    <n v="0.05"/>
    <n v="2854.1"/>
    <x v="1"/>
    <x v="1"/>
    <x v="1"/>
    <n v="0.05"/>
    <n v="2.5000000000000005E-3"/>
    <n v="1.2500000000000003E-4"/>
    <n v="-2854.0998749999999"/>
    <n v="-22832798.999999993"/>
    <n v="2025"/>
    <x v="8"/>
    <n v="11"/>
    <s v="Q4"/>
  </r>
  <r>
    <s v="ORD-03942"/>
    <d v="2025-02-19T00:00:00"/>
    <s v="CUST-2392"/>
    <s v="Aarav Joshi"/>
    <x v="3"/>
    <x v="16"/>
    <x v="1"/>
    <s v="Madhya Pradesh"/>
    <s v="Indore"/>
    <n v="1"/>
    <n v="62319.45"/>
    <n v="0.05"/>
    <n v="45189.41"/>
    <x v="4"/>
    <x v="1"/>
    <x v="2"/>
    <n v="0.05"/>
    <n v="2.5000000000000005E-3"/>
    <n v="1.2500000000000003E-4"/>
    <n v="-45189.409875000005"/>
    <n v="-361515278.99999994"/>
    <n v="2025"/>
    <x v="11"/>
    <n v="2"/>
    <s v="Q1"/>
  </r>
  <r>
    <s v="ORD-03943"/>
    <d v="2025-01-11T00:00:00"/>
    <s v="CUST-1930"/>
    <s v="Rahul Verma"/>
    <x v="3"/>
    <x v="3"/>
    <x v="0"/>
    <s v="Uttar Pradesh"/>
    <s v="Lucknow"/>
    <n v="1"/>
    <n v="28601.54"/>
    <n v="0.05"/>
    <n v="22419.7"/>
    <x v="2"/>
    <x v="0"/>
    <x v="2"/>
    <n v="0.05"/>
    <n v="2.5000000000000005E-3"/>
    <n v="1.2500000000000003E-4"/>
    <n v="-22419.699875000002"/>
    <n v="-179357598.99999997"/>
    <n v="2025"/>
    <x v="5"/>
    <n v="1"/>
    <s v="Q1"/>
  </r>
  <r>
    <s v="ORD-03944"/>
    <d v="2025-12-17T00:00:00"/>
    <s v="CUST-1383"/>
    <s v="Arjun Singh"/>
    <x v="3"/>
    <x v="14"/>
    <x v="0"/>
    <s v="Uttar Pradesh"/>
    <s v="Lucknow"/>
    <n v="3"/>
    <n v="24136.55"/>
    <n v="0.1"/>
    <n v="56494.61"/>
    <x v="1"/>
    <x v="1"/>
    <x v="0"/>
    <n v="0.30000000000000004"/>
    <n v="3.0000000000000006E-2"/>
    <n v="9.0000000000000028E-3"/>
    <n v="-56494.601000000002"/>
    <n v="-6277177.8888888871"/>
    <n v="2025"/>
    <x v="1"/>
    <n v="12"/>
    <s v="Q4"/>
  </r>
  <r>
    <s v="ORD-03945"/>
    <d v="2025-06-05T00:00:00"/>
    <s v="CUST-1896"/>
    <s v="Meera Rao"/>
    <x v="4"/>
    <x v="24"/>
    <x v="2"/>
    <s v="Goa"/>
    <s v="Margao"/>
    <n v="2"/>
    <n v="8982.6299999999992"/>
    <n v="0.1"/>
    <n v="12900.64"/>
    <x v="2"/>
    <x v="1"/>
    <x v="0"/>
    <n v="0.2"/>
    <n v="2.0000000000000004E-2"/>
    <n v="4.000000000000001E-3"/>
    <n v="-12900.635999999999"/>
    <n v="-3225158.9999999991"/>
    <n v="2025"/>
    <x v="9"/>
    <n v="6"/>
    <s v="Q2"/>
  </r>
  <r>
    <s v="ORD-03946"/>
    <d v="2025-03-11T00:00:00"/>
    <s v="CUST-1164"/>
    <s v="Rahul Joshi"/>
    <x v="0"/>
    <x v="0"/>
    <x v="2"/>
    <s v="Maharashtra"/>
    <s v="Nagpur"/>
    <n v="1"/>
    <n v="9903.06"/>
    <n v="0"/>
    <n v="8345.2800000000007"/>
    <x v="1"/>
    <x v="1"/>
    <x v="2"/>
    <n v="0"/>
    <n v="0"/>
    <n v="0"/>
    <n v="-8345.2800000000007"/>
    <e v="#DIV/0!"/>
    <n v="2025"/>
    <x v="3"/>
    <n v="3"/>
    <s v="Q1"/>
  </r>
  <r>
    <s v="ORD-03947"/>
    <d v="2025-06-18T00:00:00"/>
    <s v="CUST-2057"/>
    <s v="Meera Sharma"/>
    <x v="1"/>
    <x v="7"/>
    <x v="2"/>
    <s v="Gujarat"/>
    <s v="Surat"/>
    <n v="3"/>
    <n v="2032.4"/>
    <n v="0"/>
    <n v="4369.6400000000003"/>
    <x v="1"/>
    <x v="0"/>
    <x v="2"/>
    <n v="0"/>
    <n v="0"/>
    <n v="0"/>
    <n v="-4369.6400000000003"/>
    <e v="#DIV/0!"/>
    <n v="2025"/>
    <x v="9"/>
    <n v="6"/>
    <s v="Q2"/>
  </r>
  <r>
    <s v="ORD-03948"/>
    <d v="2025-09-29T00:00:00"/>
    <s v="CUST-2383"/>
    <s v="Neha Gupta"/>
    <x v="3"/>
    <x v="18"/>
    <x v="0"/>
    <s v="Haryana"/>
    <s v="Faridabad"/>
    <n v="1"/>
    <n v="26002.16"/>
    <n v="0.15"/>
    <n v="17759.59"/>
    <x v="0"/>
    <x v="1"/>
    <x v="2"/>
    <n v="0.15"/>
    <n v="2.2499999999999999E-2"/>
    <n v="3.375E-3"/>
    <n v="-17759.586625"/>
    <n v="-5262099.7407407407"/>
    <n v="2025"/>
    <x v="2"/>
    <n v="9"/>
    <s v="Q3"/>
  </r>
  <r>
    <s v="ORD-03949"/>
    <d v="2025-03-09T00:00:00"/>
    <s v="CUST-2215"/>
    <s v="Isha Rao"/>
    <x v="0"/>
    <x v="0"/>
    <x v="1"/>
    <s v="Chhattisgarh"/>
    <s v="Raipur"/>
    <n v="2"/>
    <n v="4072.8"/>
    <n v="0.05"/>
    <n v="5543"/>
    <x v="1"/>
    <x v="1"/>
    <x v="2"/>
    <n v="0.1"/>
    <n v="5.000000000000001E-3"/>
    <n v="5.0000000000000012E-4"/>
    <n v="-5542.9994999999999"/>
    <n v="-11085998.999999996"/>
    <n v="2025"/>
    <x v="3"/>
    <n v="3"/>
    <s v="Q1"/>
  </r>
  <r>
    <s v="ORD-03950"/>
    <d v="2025-12-21T00:00:00"/>
    <s v="CUST-1747"/>
    <s v="Arjun Singh"/>
    <x v="0"/>
    <x v="5"/>
    <x v="2"/>
    <s v="Goa"/>
    <s v="Margao"/>
    <n v="4"/>
    <n v="9561.4599999999991"/>
    <n v="0.1"/>
    <n v="23084.52"/>
    <x v="1"/>
    <x v="2"/>
    <x v="2"/>
    <n v="0.4"/>
    <n v="4.0000000000000008E-2"/>
    <n v="1.6000000000000004E-2"/>
    <n v="-23084.504000000001"/>
    <n v="-1442781.4999999998"/>
    <n v="2025"/>
    <x v="1"/>
    <n v="12"/>
    <s v="Q4"/>
  </r>
  <r>
    <s v="ORD-03951"/>
    <d v="2025-09-09T00:00:00"/>
    <s v="CUST-1018"/>
    <s v="Kiran Verma"/>
    <x v="1"/>
    <x v="17"/>
    <x v="2"/>
    <s v="Gujarat"/>
    <s v="Ahmedabad"/>
    <n v="3"/>
    <n v="2334.56"/>
    <n v="0.1"/>
    <n v="4014.99"/>
    <x v="1"/>
    <x v="1"/>
    <x v="1"/>
    <n v="0.30000000000000004"/>
    <n v="3.0000000000000006E-2"/>
    <n v="9.0000000000000028E-3"/>
    <n v="-4014.9809999999998"/>
    <n v="-446108.99999999983"/>
    <n v="2025"/>
    <x v="2"/>
    <n v="9"/>
    <s v="Q3"/>
  </r>
  <r>
    <s v="ORD-03952"/>
    <d v="2025-02-17T00:00:00"/>
    <s v="CUST-2430"/>
    <s v="Arjun Nair"/>
    <x v="3"/>
    <x v="16"/>
    <x v="4"/>
    <s v="Jharkhand"/>
    <s v="Ranchi"/>
    <n v="2"/>
    <n v="18695.5"/>
    <n v="0.05"/>
    <n v="30192.41"/>
    <x v="1"/>
    <x v="1"/>
    <x v="2"/>
    <n v="0.1"/>
    <n v="5.000000000000001E-3"/>
    <n v="5.0000000000000012E-4"/>
    <n v="-30192.409500000002"/>
    <n v="-60384818.999999985"/>
    <n v="2025"/>
    <x v="11"/>
    <n v="2"/>
    <s v="Q1"/>
  </r>
  <r>
    <s v="ORD-03953"/>
    <d v="2025-07-03T00:00:00"/>
    <s v="CUST-1217"/>
    <s v="Sneha Sharma"/>
    <x v="3"/>
    <x v="13"/>
    <x v="2"/>
    <s v="Rajasthan"/>
    <s v="Udaipur"/>
    <n v="2"/>
    <n v="11694.3"/>
    <n v="0.1"/>
    <n v="13403.9"/>
    <x v="2"/>
    <x v="1"/>
    <x v="2"/>
    <n v="0.2"/>
    <n v="2.0000000000000004E-2"/>
    <n v="4.000000000000001E-3"/>
    <n v="-13403.895999999999"/>
    <n v="-3350973.9999999991"/>
    <n v="2025"/>
    <x v="4"/>
    <n v="7"/>
    <s v="Q3"/>
  </r>
  <r>
    <s v="ORD-03954"/>
    <d v="2025-11-16T00:00:00"/>
    <s v="CUST-2381"/>
    <s v="Meera Patel"/>
    <x v="3"/>
    <x v="13"/>
    <x v="3"/>
    <s v="Telangana"/>
    <s v="Hyderabad"/>
    <n v="1"/>
    <n v="21263.67"/>
    <n v="0"/>
    <n v="18710.38"/>
    <x v="1"/>
    <x v="0"/>
    <x v="1"/>
    <n v="0"/>
    <n v="0"/>
    <n v="0"/>
    <n v="-18710.38"/>
    <e v="#DIV/0!"/>
    <n v="2025"/>
    <x v="8"/>
    <n v="11"/>
    <s v="Q4"/>
  </r>
  <r>
    <s v="ORD-03955"/>
    <d v="2025-07-06T00:00:00"/>
    <s v="CUST-1005"/>
    <s v="Priya Nair"/>
    <x v="4"/>
    <x v="12"/>
    <x v="0"/>
    <s v="Uttar Pradesh"/>
    <s v="Lucknow"/>
    <n v="2"/>
    <n v="4823.8100000000004"/>
    <n v="0.2"/>
    <n v="5810.05"/>
    <x v="0"/>
    <x v="1"/>
    <x v="2"/>
    <n v="0.4"/>
    <n v="8.0000000000000016E-2"/>
    <n v="3.2000000000000008E-2"/>
    <n v="-5810.018"/>
    <n v="-181563.06249999997"/>
    <n v="2025"/>
    <x v="4"/>
    <n v="7"/>
    <s v="Q3"/>
  </r>
  <r>
    <s v="ORD-03956"/>
    <d v="2025-03-31T00:00:00"/>
    <s v="CUST-2312"/>
    <s v="Arjun Patel"/>
    <x v="0"/>
    <x v="5"/>
    <x v="4"/>
    <s v="Odisha"/>
    <s v="Cuttack"/>
    <n v="1"/>
    <n v="1709.17"/>
    <n v="0"/>
    <n v="1283.58"/>
    <x v="0"/>
    <x v="2"/>
    <x v="2"/>
    <n v="0"/>
    <n v="0"/>
    <n v="0"/>
    <n v="-1283.58"/>
    <e v="#DIV/0!"/>
    <n v="2025"/>
    <x v="3"/>
    <n v="3"/>
    <s v="Q1"/>
  </r>
  <r>
    <s v="ORD-03957"/>
    <d v="2025-11-28T00:00:00"/>
    <s v="CUST-1372"/>
    <s v="Sneha Verma"/>
    <x v="0"/>
    <x v="5"/>
    <x v="2"/>
    <s v="Rajasthan"/>
    <s v="Jaipur"/>
    <n v="1"/>
    <n v="3359.77"/>
    <n v="0.05"/>
    <n v="2039.89"/>
    <x v="1"/>
    <x v="1"/>
    <x v="1"/>
    <n v="0.05"/>
    <n v="2.5000000000000005E-3"/>
    <n v="1.2500000000000003E-4"/>
    <n v="-2039.8898750000001"/>
    <n v="-16319118.999999996"/>
    <n v="2025"/>
    <x v="8"/>
    <n v="11"/>
    <s v="Q4"/>
  </r>
  <r>
    <s v="ORD-03958"/>
    <d v="2025-05-19T00:00:00"/>
    <s v="CUST-1932"/>
    <s v="Meera Joshi"/>
    <x v="0"/>
    <x v="11"/>
    <x v="0"/>
    <s v="Haryana"/>
    <s v="Faridabad"/>
    <n v="1"/>
    <n v="17094.47"/>
    <n v="0.05"/>
    <n v="10383.65"/>
    <x v="1"/>
    <x v="1"/>
    <x v="2"/>
    <n v="0.05"/>
    <n v="2.5000000000000005E-3"/>
    <n v="1.2500000000000003E-4"/>
    <n v="-10383.649874999999"/>
    <n v="-83069198.99999997"/>
    <n v="2025"/>
    <x v="6"/>
    <n v="5"/>
    <s v="Q2"/>
  </r>
  <r>
    <s v="ORD-03959"/>
    <d v="2025-12-23T00:00:00"/>
    <s v="CUST-1270"/>
    <s v="Sneha Reddy"/>
    <x v="4"/>
    <x v="15"/>
    <x v="3"/>
    <s v="Telangana"/>
    <s v="Warangal"/>
    <n v="1"/>
    <n v="5114.2700000000004"/>
    <n v="0.1"/>
    <n v="3713.18"/>
    <x v="0"/>
    <x v="1"/>
    <x v="2"/>
    <n v="0.1"/>
    <n v="1.0000000000000002E-2"/>
    <n v="1.0000000000000002E-3"/>
    <n v="-3713.1789999999996"/>
    <n v="-3713178.9999999986"/>
    <n v="2025"/>
    <x v="1"/>
    <n v="12"/>
    <s v="Q4"/>
  </r>
  <r>
    <s v="ORD-03960"/>
    <d v="2025-03-30T00:00:00"/>
    <s v="CUST-2568"/>
    <s v="Arjun Nair"/>
    <x v="4"/>
    <x v="15"/>
    <x v="2"/>
    <s v="Rajasthan"/>
    <s v="Jaipur"/>
    <n v="2"/>
    <n v="1039.32"/>
    <n v="0"/>
    <n v="1528.09"/>
    <x v="0"/>
    <x v="1"/>
    <x v="1"/>
    <n v="0"/>
    <n v="0"/>
    <n v="0"/>
    <n v="-1528.09"/>
    <e v="#DIV/0!"/>
    <n v="2025"/>
    <x v="3"/>
    <n v="3"/>
    <s v="Q1"/>
  </r>
  <r>
    <s v="ORD-03961"/>
    <d v="2025-10-01T00:00:00"/>
    <s v="CUST-1983"/>
    <s v="Meera Singh"/>
    <x v="2"/>
    <x v="20"/>
    <x v="3"/>
    <s v="Telangana"/>
    <s v="Warangal"/>
    <n v="3"/>
    <n v="4974.38"/>
    <n v="0.05"/>
    <n v="9444.3700000000008"/>
    <x v="1"/>
    <x v="1"/>
    <x v="0"/>
    <n v="0.15000000000000002"/>
    <n v="7.5000000000000015E-3"/>
    <n v="1.1250000000000003E-3"/>
    <n v="-9444.3688750000001"/>
    <n v="-8394994.5555555522"/>
    <n v="2025"/>
    <x v="10"/>
    <n v="10"/>
    <s v="Q4"/>
  </r>
  <r>
    <s v="ORD-03962"/>
    <d v="2025-01-19T00:00:00"/>
    <s v="CUST-1816"/>
    <s v="Neha Gupta"/>
    <x v="3"/>
    <x v="13"/>
    <x v="0"/>
    <s v="Haryana"/>
    <s v="Faridabad"/>
    <n v="1"/>
    <n v="5424.48"/>
    <n v="0.05"/>
    <n v="3466.36"/>
    <x v="0"/>
    <x v="0"/>
    <x v="2"/>
    <n v="0.05"/>
    <n v="2.5000000000000005E-3"/>
    <n v="1.2500000000000003E-4"/>
    <n v="-3466.3598750000001"/>
    <n v="-27730878.999999993"/>
    <n v="2025"/>
    <x v="5"/>
    <n v="1"/>
    <s v="Q1"/>
  </r>
  <r>
    <s v="ORD-03963"/>
    <d v="2025-11-07T00:00:00"/>
    <s v="CUST-1820"/>
    <s v="Meera Reddy"/>
    <x v="3"/>
    <x v="13"/>
    <x v="1"/>
    <s v="Chhattisgarh"/>
    <s v="Bilaspur"/>
    <n v="1"/>
    <n v="48418.51"/>
    <n v="0.05"/>
    <n v="31289.78"/>
    <x v="0"/>
    <x v="1"/>
    <x v="0"/>
    <n v="0.05"/>
    <n v="2.5000000000000005E-3"/>
    <n v="1.2500000000000003E-4"/>
    <n v="-31289.779875"/>
    <n v="-250318238.99999994"/>
    <n v="2025"/>
    <x v="8"/>
    <n v="11"/>
    <s v="Q4"/>
  </r>
  <r>
    <s v="ORD-03964"/>
    <d v="2025-12-24T00:00:00"/>
    <s v="CUST-1109"/>
    <s v="Sneha Gupta"/>
    <x v="4"/>
    <x v="19"/>
    <x v="0"/>
    <s v="Delhi"/>
    <s v="New Delhi"/>
    <n v="2"/>
    <n v="6874.68"/>
    <n v="0.1"/>
    <n v="10279.450000000001"/>
    <x v="0"/>
    <x v="1"/>
    <x v="2"/>
    <n v="0.2"/>
    <n v="2.0000000000000004E-2"/>
    <n v="4.000000000000001E-3"/>
    <n v="-10279.446"/>
    <n v="-2569861.4999999995"/>
    <n v="2025"/>
    <x v="1"/>
    <n v="12"/>
    <s v="Q4"/>
  </r>
  <r>
    <s v="ORD-03965"/>
    <d v="2025-06-03T00:00:00"/>
    <s v="CUST-1649"/>
    <s v="Vikram Singh"/>
    <x v="0"/>
    <x v="11"/>
    <x v="3"/>
    <s v="Tamil Nadu"/>
    <s v="Chennai"/>
    <n v="2"/>
    <n v="11963.67"/>
    <n v="0"/>
    <n v="18639.95"/>
    <x v="4"/>
    <x v="1"/>
    <x v="1"/>
    <n v="0"/>
    <n v="0"/>
    <n v="0"/>
    <n v="-18639.95"/>
    <e v="#DIV/0!"/>
    <n v="2025"/>
    <x v="9"/>
    <n v="6"/>
    <s v="Q2"/>
  </r>
  <r>
    <s v="ORD-03966"/>
    <d v="2025-09-17T00:00:00"/>
    <s v="CUST-1981"/>
    <s v="Isha Patel"/>
    <x v="3"/>
    <x v="13"/>
    <x v="3"/>
    <s v="Tamil Nadu"/>
    <s v="Chennai"/>
    <n v="1"/>
    <n v="47994.99"/>
    <n v="0.1"/>
    <n v="27592.73"/>
    <x v="2"/>
    <x v="1"/>
    <x v="1"/>
    <n v="0.1"/>
    <n v="1.0000000000000002E-2"/>
    <n v="1.0000000000000002E-3"/>
    <n v="-27592.728999999999"/>
    <n v="-27592728.999999993"/>
    <n v="2025"/>
    <x v="2"/>
    <n v="9"/>
    <s v="Q3"/>
  </r>
  <r>
    <s v="ORD-03967"/>
    <d v="2025-04-18T00:00:00"/>
    <s v="CUST-2132"/>
    <s v="Priya Verma"/>
    <x v="0"/>
    <x v="0"/>
    <x v="3"/>
    <s v="Andhra Pradesh"/>
    <s v="Visakhapatnam"/>
    <n v="1"/>
    <n v="2221.81"/>
    <n v="0.1"/>
    <n v="1598.83"/>
    <x v="1"/>
    <x v="1"/>
    <x v="2"/>
    <n v="0.1"/>
    <n v="1.0000000000000002E-2"/>
    <n v="1.0000000000000002E-3"/>
    <n v="-1598.829"/>
    <n v="-1598828.9999999995"/>
    <n v="2025"/>
    <x v="0"/>
    <n v="4"/>
    <s v="Q2"/>
  </r>
  <r>
    <s v="ORD-03968"/>
    <d v="2025-10-12T00:00:00"/>
    <s v="CUST-2568"/>
    <s v="Ananya Verma"/>
    <x v="4"/>
    <x v="12"/>
    <x v="3"/>
    <s v="Karnataka"/>
    <s v="Mysuru"/>
    <n v="2"/>
    <n v="6677.63"/>
    <n v="0.15"/>
    <n v="8572.44"/>
    <x v="1"/>
    <x v="1"/>
    <x v="1"/>
    <n v="0.3"/>
    <n v="4.4999999999999998E-2"/>
    <n v="1.35E-2"/>
    <n v="-8572.4265000000014"/>
    <n v="-634994.55555555562"/>
    <n v="2025"/>
    <x v="10"/>
    <n v="10"/>
    <s v="Q4"/>
  </r>
  <r>
    <s v="ORD-03969"/>
    <d v="2025-02-28T00:00:00"/>
    <s v="CUST-1876"/>
    <s v="Priya Gupta"/>
    <x v="0"/>
    <x v="11"/>
    <x v="1"/>
    <s v="Chhattisgarh"/>
    <s v="Bilaspur"/>
    <n v="3"/>
    <n v="3064.71"/>
    <n v="0.1"/>
    <n v="6377.66"/>
    <x v="1"/>
    <x v="1"/>
    <x v="2"/>
    <n v="0.30000000000000004"/>
    <n v="3.0000000000000006E-2"/>
    <n v="9.0000000000000028E-3"/>
    <n v="-6377.6509999999998"/>
    <n v="-708627.88888888864"/>
    <n v="2025"/>
    <x v="11"/>
    <n v="2"/>
    <s v="Q1"/>
  </r>
  <r>
    <s v="ORD-03970"/>
    <d v="2025-05-05T00:00:00"/>
    <s v="CUST-2162"/>
    <s v="Sneha Rao"/>
    <x v="2"/>
    <x v="23"/>
    <x v="2"/>
    <s v="Goa"/>
    <s v="Panaji"/>
    <n v="1"/>
    <n v="2640.74"/>
    <n v="0.05"/>
    <n v="1752.51"/>
    <x v="0"/>
    <x v="1"/>
    <x v="2"/>
    <n v="0.05"/>
    <n v="2.5000000000000005E-3"/>
    <n v="1.2500000000000003E-4"/>
    <n v="-1752.509875"/>
    <n v="-14020078.999999996"/>
    <n v="2025"/>
    <x v="6"/>
    <n v="5"/>
    <s v="Q2"/>
  </r>
  <r>
    <s v="ORD-03971"/>
    <d v="2025-12-20T00:00:00"/>
    <s v="CUST-2506"/>
    <s v="Neha Nair"/>
    <x v="1"/>
    <x v="9"/>
    <x v="3"/>
    <s v="Tamil Nadu"/>
    <s v="Chennai"/>
    <n v="1"/>
    <n v="4728.04"/>
    <n v="0.05"/>
    <n v="2805.67"/>
    <x v="4"/>
    <x v="1"/>
    <x v="1"/>
    <n v="0.05"/>
    <n v="2.5000000000000005E-3"/>
    <n v="1.2500000000000003E-4"/>
    <n v="-2805.669875"/>
    <n v="-22445358.999999996"/>
    <n v="2025"/>
    <x v="1"/>
    <n v="12"/>
    <s v="Q4"/>
  </r>
  <r>
    <s v="ORD-03972"/>
    <d v="2025-09-30T00:00:00"/>
    <s v="CUST-2017"/>
    <s v="Rohan Sharma"/>
    <x v="0"/>
    <x v="11"/>
    <x v="3"/>
    <s v="Telangana"/>
    <s v="Warangal"/>
    <n v="2"/>
    <n v="9399.75"/>
    <n v="0.2"/>
    <n v="11313.85"/>
    <x v="0"/>
    <x v="2"/>
    <x v="2"/>
    <n v="0.4"/>
    <n v="8.0000000000000016E-2"/>
    <n v="3.2000000000000008E-2"/>
    <n v="-11313.818000000001"/>
    <n v="-353556.81249999994"/>
    <n v="2025"/>
    <x v="2"/>
    <n v="9"/>
    <s v="Q3"/>
  </r>
  <r>
    <s v="ORD-03973"/>
    <d v="2025-04-17T00:00:00"/>
    <s v="CUST-1726"/>
    <s v="Kiran Gupta"/>
    <x v="3"/>
    <x v="16"/>
    <x v="4"/>
    <s v="Bihar"/>
    <s v="Gaya"/>
    <n v="1"/>
    <n v="62931.58"/>
    <n v="0.15"/>
    <n v="41441.919999999998"/>
    <x v="2"/>
    <x v="1"/>
    <x v="2"/>
    <n v="0.15"/>
    <n v="2.2499999999999999E-2"/>
    <n v="3.375E-3"/>
    <n v="-41441.916624999998"/>
    <n v="-12279086.407407407"/>
    <n v="2025"/>
    <x v="0"/>
    <n v="4"/>
    <s v="Q2"/>
  </r>
  <r>
    <s v="ORD-03974"/>
    <d v="2025-10-26T00:00:00"/>
    <s v="CUST-1069"/>
    <s v="Priya Sharma"/>
    <x v="4"/>
    <x v="22"/>
    <x v="0"/>
    <s v="Haryana"/>
    <s v="Faridabad"/>
    <n v="1"/>
    <n v="1255.8399999999999"/>
    <n v="0.05"/>
    <n v="939.84"/>
    <x v="0"/>
    <x v="1"/>
    <x v="0"/>
    <n v="0.05"/>
    <n v="2.5000000000000005E-3"/>
    <n v="1.2500000000000003E-4"/>
    <n v="-939.83987500000001"/>
    <n v="-7518718.9999999981"/>
    <n v="2025"/>
    <x v="10"/>
    <n v="10"/>
    <s v="Q4"/>
  </r>
  <r>
    <s v="ORD-03975"/>
    <d v="2025-09-02T00:00:00"/>
    <s v="CUST-1779"/>
    <s v="Kiran Nair"/>
    <x v="4"/>
    <x v="19"/>
    <x v="1"/>
    <s v="Chhattisgarh"/>
    <s v="Raipur"/>
    <n v="2"/>
    <n v="4559.2299999999996"/>
    <n v="0.15"/>
    <n v="5696.43"/>
    <x v="2"/>
    <x v="1"/>
    <x v="0"/>
    <n v="0.3"/>
    <n v="4.4999999999999998E-2"/>
    <n v="1.35E-2"/>
    <n v="-5696.4165000000003"/>
    <n v="-421956.77777777781"/>
    <n v="2025"/>
    <x v="2"/>
    <n v="9"/>
    <s v="Q3"/>
  </r>
  <r>
    <s v="ORD-03976"/>
    <d v="2025-12-02T00:00:00"/>
    <s v="CUST-1284"/>
    <s v="Kiran Joshi"/>
    <x v="1"/>
    <x v="1"/>
    <x v="3"/>
    <s v="Karnataka"/>
    <s v="Bengaluru"/>
    <n v="4"/>
    <n v="546.41"/>
    <n v="0.1"/>
    <n v="1506.36"/>
    <x v="1"/>
    <x v="1"/>
    <x v="2"/>
    <n v="0.4"/>
    <n v="4.0000000000000008E-2"/>
    <n v="1.6000000000000004E-2"/>
    <n v="-1506.3439999999998"/>
    <n v="-94146.499999999971"/>
    <n v="2025"/>
    <x v="1"/>
    <n v="12"/>
    <s v="Q4"/>
  </r>
  <r>
    <s v="ORD-03977"/>
    <d v="2025-09-04T00:00:00"/>
    <s v="CUST-2368"/>
    <s v="Rahul Patel"/>
    <x v="2"/>
    <x v="20"/>
    <x v="2"/>
    <s v="Rajasthan"/>
    <s v="Jaipur"/>
    <n v="1"/>
    <n v="4559.3900000000003"/>
    <n v="0.15"/>
    <n v="2950.92"/>
    <x v="3"/>
    <x v="0"/>
    <x v="2"/>
    <n v="0.15"/>
    <n v="2.2499999999999999E-2"/>
    <n v="3.375E-3"/>
    <n v="-2950.9166250000003"/>
    <n v="-874345.66666666674"/>
    <n v="2025"/>
    <x v="2"/>
    <n v="9"/>
    <s v="Q3"/>
  </r>
  <r>
    <s v="ORD-03978"/>
    <d v="2025-01-08T00:00:00"/>
    <s v="CUST-2186"/>
    <s v="Aarav Patel"/>
    <x v="3"/>
    <x v="3"/>
    <x v="2"/>
    <s v="Gujarat"/>
    <s v="Surat"/>
    <n v="2"/>
    <n v="6497.89"/>
    <n v="0.1"/>
    <n v="8375.59"/>
    <x v="3"/>
    <x v="1"/>
    <x v="2"/>
    <n v="0.2"/>
    <n v="2.0000000000000004E-2"/>
    <n v="4.000000000000001E-3"/>
    <n v="-8375.5859999999993"/>
    <n v="-2093896.4999999993"/>
    <n v="2025"/>
    <x v="5"/>
    <n v="1"/>
    <s v="Q1"/>
  </r>
  <r>
    <s v="ORD-03979"/>
    <d v="2025-05-21T00:00:00"/>
    <s v="CUST-1437"/>
    <s v="Rohan Patel"/>
    <x v="4"/>
    <x v="19"/>
    <x v="2"/>
    <s v="Goa"/>
    <s v="Panaji"/>
    <n v="1"/>
    <n v="1990.63"/>
    <n v="0.15"/>
    <n v="1404.49"/>
    <x v="4"/>
    <x v="2"/>
    <x v="1"/>
    <n v="0.15"/>
    <n v="2.2499999999999999E-2"/>
    <n v="3.375E-3"/>
    <n v="-1404.486625"/>
    <n v="-416144.18518518517"/>
    <n v="2025"/>
    <x v="6"/>
    <n v="5"/>
    <s v="Q2"/>
  </r>
  <r>
    <s v="ORD-03980"/>
    <d v="2025-12-28T00:00:00"/>
    <s v="CUST-1618"/>
    <s v="Aarav Sharma"/>
    <x v="3"/>
    <x v="16"/>
    <x v="0"/>
    <s v="Haryana"/>
    <s v="Faridabad"/>
    <n v="3"/>
    <n v="17935.72"/>
    <n v="0.15"/>
    <n v="33507.72"/>
    <x v="0"/>
    <x v="0"/>
    <x v="0"/>
    <n v="0.44999999999999996"/>
    <n v="6.7499999999999991E-2"/>
    <n v="3.0374999999999992E-2"/>
    <n v="-33507.689624999999"/>
    <n v="-1103133.8148148151"/>
    <n v="2025"/>
    <x v="1"/>
    <n v="12"/>
    <s v="Q4"/>
  </r>
  <r>
    <s v="ORD-03981"/>
    <d v="2025-01-08T00:00:00"/>
    <s v="CUST-1808"/>
    <s v="Isha Rao"/>
    <x v="1"/>
    <x v="1"/>
    <x v="4"/>
    <s v="Jharkhand"/>
    <s v="Ranchi"/>
    <n v="1"/>
    <n v="3806.53"/>
    <n v="0"/>
    <n v="2594.89"/>
    <x v="0"/>
    <x v="0"/>
    <x v="2"/>
    <n v="0"/>
    <n v="0"/>
    <n v="0"/>
    <n v="-2594.89"/>
    <e v="#DIV/0!"/>
    <n v="2025"/>
    <x v="5"/>
    <n v="1"/>
    <s v="Q1"/>
  </r>
  <r>
    <s v="ORD-03982"/>
    <d v="2025-12-18T00:00:00"/>
    <s v="CUST-2306"/>
    <s v="Arjun Kumar"/>
    <x v="4"/>
    <x v="24"/>
    <x v="0"/>
    <s v="Haryana"/>
    <s v="Gurugram"/>
    <n v="2"/>
    <n v="1893.68"/>
    <n v="0.2"/>
    <n v="1885.58"/>
    <x v="3"/>
    <x v="2"/>
    <x v="1"/>
    <n v="0.4"/>
    <n v="8.0000000000000016E-2"/>
    <n v="3.2000000000000008E-2"/>
    <n v="-1885.548"/>
    <n v="-58923.374999999985"/>
    <n v="2025"/>
    <x v="1"/>
    <n v="12"/>
    <s v="Q4"/>
  </r>
  <r>
    <s v="ORD-03983"/>
    <d v="2025-04-04T00:00:00"/>
    <s v="CUST-1555"/>
    <s v="Isha Patel"/>
    <x v="2"/>
    <x v="23"/>
    <x v="2"/>
    <s v="Goa"/>
    <s v="Panaji"/>
    <n v="3"/>
    <n v="5987.77"/>
    <n v="0.05"/>
    <n v="11854.82"/>
    <x v="1"/>
    <x v="2"/>
    <x v="0"/>
    <n v="0.15000000000000002"/>
    <n v="7.5000000000000015E-3"/>
    <n v="1.1250000000000003E-3"/>
    <n v="-11854.818874999999"/>
    <n v="-10537616.777777774"/>
    <n v="2025"/>
    <x v="0"/>
    <n v="4"/>
    <s v="Q2"/>
  </r>
  <r>
    <s v="ORD-03984"/>
    <d v="2025-11-17T00:00:00"/>
    <s v="CUST-1967"/>
    <s v="Ananya Singh"/>
    <x v="1"/>
    <x v="7"/>
    <x v="3"/>
    <s v="Telangana"/>
    <s v="Hyderabad"/>
    <n v="5"/>
    <n v="876.54"/>
    <n v="0.05"/>
    <n v="2693.39"/>
    <x v="4"/>
    <x v="1"/>
    <x v="1"/>
    <n v="0.25"/>
    <n v="1.2500000000000001E-2"/>
    <n v="3.1250000000000002E-3"/>
    <n v="-2693.3868749999997"/>
    <n v="-861883.79999999981"/>
    <n v="2025"/>
    <x v="8"/>
    <n v="11"/>
    <s v="Q4"/>
  </r>
  <r>
    <s v="ORD-03985"/>
    <d v="2025-02-08T00:00:00"/>
    <s v="CUST-1327"/>
    <s v="Rahul Sharma"/>
    <x v="1"/>
    <x v="17"/>
    <x v="0"/>
    <s v="Haryana"/>
    <s v="Faridabad"/>
    <n v="2"/>
    <n v="417.41"/>
    <n v="0.1"/>
    <n v="563.73"/>
    <x v="1"/>
    <x v="1"/>
    <x v="2"/>
    <n v="0.2"/>
    <n v="2.0000000000000004E-2"/>
    <n v="4.000000000000001E-3"/>
    <n v="-563.726"/>
    <n v="-140931.49999999997"/>
    <n v="2025"/>
    <x v="11"/>
    <n v="2"/>
    <s v="Q1"/>
  </r>
  <r>
    <s v="ORD-03986"/>
    <d v="2025-03-22T00:00:00"/>
    <s v="CUST-1624"/>
    <s v="Priya Singh"/>
    <x v="3"/>
    <x v="18"/>
    <x v="2"/>
    <s v="Maharashtra"/>
    <s v="Pune"/>
    <n v="1"/>
    <n v="26585.38"/>
    <n v="0.1"/>
    <n v="17207.650000000001"/>
    <x v="2"/>
    <x v="0"/>
    <x v="0"/>
    <n v="0.1"/>
    <n v="1.0000000000000002E-2"/>
    <n v="1.0000000000000002E-3"/>
    <n v="-17207.649000000001"/>
    <n v="-17207648.999999996"/>
    <n v="2025"/>
    <x v="3"/>
    <n v="3"/>
    <s v="Q1"/>
  </r>
  <r>
    <s v="ORD-03987"/>
    <d v="2025-07-06T00:00:00"/>
    <s v="CUST-2465"/>
    <s v="Ananya Reddy"/>
    <x v="2"/>
    <x v="20"/>
    <x v="3"/>
    <s v="Telangana"/>
    <s v="Warangal"/>
    <n v="1"/>
    <n v="6864.31"/>
    <n v="0.15"/>
    <n v="3998.33"/>
    <x v="2"/>
    <x v="1"/>
    <x v="2"/>
    <n v="0.15"/>
    <n v="2.2499999999999999E-2"/>
    <n v="3.375E-3"/>
    <n v="-3998.3266250000001"/>
    <n v="-1184689.3703703703"/>
    <n v="2025"/>
    <x v="4"/>
    <n v="7"/>
    <s v="Q3"/>
  </r>
  <r>
    <s v="ORD-03988"/>
    <d v="2025-03-25T00:00:00"/>
    <s v="CUST-2395"/>
    <s v="Priya Gupta"/>
    <x v="3"/>
    <x v="18"/>
    <x v="0"/>
    <s v="Haryana"/>
    <s v="Gurugram"/>
    <n v="1"/>
    <n v="8506.73"/>
    <n v="0.05"/>
    <n v="5282.05"/>
    <x v="1"/>
    <x v="1"/>
    <x v="2"/>
    <n v="0.05"/>
    <n v="2.5000000000000005E-3"/>
    <n v="1.2500000000000003E-4"/>
    <n v="-5282.0498750000006"/>
    <n v="-42256398.999999993"/>
    <n v="2025"/>
    <x v="3"/>
    <n v="3"/>
    <s v="Q1"/>
  </r>
  <r>
    <s v="ORD-03989"/>
    <d v="2025-03-29T00:00:00"/>
    <s v="CUST-2456"/>
    <s v="Sneha Nair"/>
    <x v="0"/>
    <x v="0"/>
    <x v="3"/>
    <s v="Karnataka"/>
    <s v="Mysuru"/>
    <n v="2"/>
    <n v="2459.73"/>
    <n v="0.05"/>
    <n v="3876.53"/>
    <x v="3"/>
    <x v="1"/>
    <x v="1"/>
    <n v="0.1"/>
    <n v="5.000000000000001E-3"/>
    <n v="5.0000000000000012E-4"/>
    <n v="-3876.5295000000001"/>
    <n v="-7753058.9999999981"/>
    <n v="2025"/>
    <x v="3"/>
    <n v="3"/>
    <s v="Q1"/>
  </r>
  <r>
    <s v="ORD-03990"/>
    <d v="2025-08-30T00:00:00"/>
    <s v="CUST-1847"/>
    <s v="Kiran Nair"/>
    <x v="3"/>
    <x v="16"/>
    <x v="3"/>
    <s v="Tamil Nadu"/>
    <s v="Chennai"/>
    <n v="2"/>
    <n v="49199.07"/>
    <n v="0"/>
    <n v="86201.93"/>
    <x v="0"/>
    <x v="1"/>
    <x v="2"/>
    <n v="0"/>
    <n v="0"/>
    <n v="0"/>
    <n v="-86201.93"/>
    <e v="#DIV/0!"/>
    <n v="2025"/>
    <x v="7"/>
    <n v="8"/>
    <s v="Q3"/>
  </r>
  <r>
    <s v="ORD-03991"/>
    <d v="2025-12-08T00:00:00"/>
    <s v="CUST-2598"/>
    <s v="Rohan Patel"/>
    <x v="0"/>
    <x v="5"/>
    <x v="1"/>
    <s v="Madhya Pradesh"/>
    <s v="Indore"/>
    <n v="3"/>
    <n v="6100.4"/>
    <n v="0.05"/>
    <n v="14673.69"/>
    <x v="4"/>
    <x v="2"/>
    <x v="2"/>
    <n v="0.15000000000000002"/>
    <n v="7.5000000000000015E-3"/>
    <n v="1.1250000000000003E-3"/>
    <n v="-14673.688875"/>
    <n v="-13043278.999999996"/>
    <n v="2025"/>
    <x v="1"/>
    <n v="12"/>
    <s v="Q4"/>
  </r>
  <r>
    <s v="ORD-03992"/>
    <d v="2025-04-03T00:00:00"/>
    <s v="CUST-2390"/>
    <s v="Sneha Gupta"/>
    <x v="1"/>
    <x v="9"/>
    <x v="3"/>
    <s v="Karnataka"/>
    <s v="Mysuru"/>
    <n v="1"/>
    <n v="3657.09"/>
    <n v="0.1"/>
    <n v="2713.95"/>
    <x v="2"/>
    <x v="0"/>
    <x v="2"/>
    <n v="0.1"/>
    <n v="1.0000000000000002E-2"/>
    <n v="1.0000000000000002E-3"/>
    <n v="-2713.9489999999996"/>
    <n v="-2713948.9999999991"/>
    <n v="2025"/>
    <x v="0"/>
    <n v="4"/>
    <s v="Q2"/>
  </r>
  <r>
    <s v="ORD-03993"/>
    <d v="2025-03-27T00:00:00"/>
    <s v="CUST-1237"/>
    <s v="Rohan Reddy"/>
    <x v="4"/>
    <x v="22"/>
    <x v="4"/>
    <s v="Jharkhand"/>
    <s v="Ranchi"/>
    <n v="2"/>
    <n v="2200.09"/>
    <n v="0.05"/>
    <n v="3169.04"/>
    <x v="1"/>
    <x v="0"/>
    <x v="1"/>
    <n v="0.1"/>
    <n v="5.000000000000001E-3"/>
    <n v="5.0000000000000012E-4"/>
    <n v="-3169.0394999999999"/>
    <n v="-6338078.9999999981"/>
    <n v="2025"/>
    <x v="3"/>
    <n v="3"/>
    <s v="Q1"/>
  </r>
  <r>
    <s v="ORD-03994"/>
    <d v="2025-02-13T00:00:00"/>
    <s v="CUST-2469"/>
    <s v="Ananya Sharma"/>
    <x v="0"/>
    <x v="6"/>
    <x v="1"/>
    <s v="Chhattisgarh"/>
    <s v="Bilaspur"/>
    <n v="4"/>
    <n v="8659.25"/>
    <n v="0.05"/>
    <n v="27549.65"/>
    <x v="1"/>
    <x v="1"/>
    <x v="2"/>
    <n v="0.2"/>
    <n v="1.0000000000000002E-2"/>
    <n v="2.0000000000000005E-3"/>
    <n v="-27549.648000000001"/>
    <n v="-13774823.999999998"/>
    <n v="2025"/>
    <x v="11"/>
    <n v="2"/>
    <s v="Q1"/>
  </r>
  <r>
    <s v="ORD-03995"/>
    <d v="2025-05-17T00:00:00"/>
    <s v="CUST-1707"/>
    <s v="Aarav Sharma"/>
    <x v="2"/>
    <x v="8"/>
    <x v="3"/>
    <s v="Andhra Pradesh"/>
    <s v="Vijayawada"/>
    <n v="4"/>
    <n v="2150.91"/>
    <n v="0"/>
    <n v="6529.07"/>
    <x v="1"/>
    <x v="1"/>
    <x v="0"/>
    <n v="0"/>
    <n v="0"/>
    <n v="0"/>
    <n v="-6529.07"/>
    <e v="#DIV/0!"/>
    <n v="2025"/>
    <x v="6"/>
    <n v="5"/>
    <s v="Q2"/>
  </r>
  <r>
    <s v="ORD-03996"/>
    <d v="2025-03-15T00:00:00"/>
    <s v="CUST-1813"/>
    <s v="Vikram Rao"/>
    <x v="0"/>
    <x v="11"/>
    <x v="3"/>
    <s v="Telangana"/>
    <s v="Warangal"/>
    <n v="2"/>
    <n v="8511.44"/>
    <n v="0.1"/>
    <n v="10781.5"/>
    <x v="0"/>
    <x v="2"/>
    <x v="1"/>
    <n v="0.2"/>
    <n v="2.0000000000000004E-2"/>
    <n v="4.000000000000001E-3"/>
    <n v="-10781.495999999999"/>
    <n v="-2695373.9999999991"/>
    <n v="2025"/>
    <x v="3"/>
    <n v="3"/>
    <s v="Q1"/>
  </r>
  <r>
    <s v="ORD-03997"/>
    <d v="2025-02-05T00:00:00"/>
    <s v="CUST-1218"/>
    <s v="Rohan Sharma"/>
    <x v="4"/>
    <x v="12"/>
    <x v="0"/>
    <s v="Haryana"/>
    <s v="Gurugram"/>
    <n v="2"/>
    <n v="7037.33"/>
    <n v="0"/>
    <n v="9553.93"/>
    <x v="1"/>
    <x v="1"/>
    <x v="1"/>
    <n v="0"/>
    <n v="0"/>
    <n v="0"/>
    <n v="-9553.93"/>
    <e v="#DIV/0!"/>
    <n v="2025"/>
    <x v="11"/>
    <n v="2"/>
    <s v="Q1"/>
  </r>
  <r>
    <s v="ORD-03998"/>
    <d v="2025-04-11T00:00:00"/>
    <s v="CUST-2223"/>
    <s v="Kiran Verma"/>
    <x v="0"/>
    <x v="6"/>
    <x v="1"/>
    <s v="Chhattisgarh"/>
    <s v="Raipur"/>
    <n v="2"/>
    <n v="13882.77"/>
    <n v="0.1"/>
    <n v="16895.97"/>
    <x v="0"/>
    <x v="1"/>
    <x v="2"/>
    <n v="0.2"/>
    <n v="2.0000000000000004E-2"/>
    <n v="4.000000000000001E-3"/>
    <n v="-16895.966"/>
    <n v="-4223991.4999999991"/>
    <n v="2025"/>
    <x v="0"/>
    <n v="4"/>
    <s v="Q2"/>
  </r>
  <r>
    <s v="ORD-03999"/>
    <d v="2025-06-05T00:00:00"/>
    <s v="CUST-2410"/>
    <s v="Ananya Gupta"/>
    <x v="2"/>
    <x v="8"/>
    <x v="2"/>
    <s v="Gujarat"/>
    <s v="Surat"/>
    <n v="1"/>
    <n v="3804.1"/>
    <n v="0.05"/>
    <n v="2669.22"/>
    <x v="1"/>
    <x v="1"/>
    <x v="2"/>
    <n v="0.05"/>
    <n v="2.5000000000000005E-3"/>
    <n v="1.2500000000000003E-4"/>
    <n v="-2669.2198749999998"/>
    <n v="-21353758.999999993"/>
    <n v="2025"/>
    <x v="9"/>
    <n v="6"/>
    <s v="Q2"/>
  </r>
  <r>
    <s v="ORD-04000"/>
    <d v="2025-09-12T00:00:00"/>
    <s v="CUST-2226"/>
    <s v="Rohan Joshi"/>
    <x v="4"/>
    <x v="22"/>
    <x v="3"/>
    <s v="Andhra Pradesh"/>
    <s v="Visakhapatnam"/>
    <n v="1"/>
    <n v="8391.16"/>
    <n v="0"/>
    <n v="6595.23"/>
    <x v="0"/>
    <x v="0"/>
    <x v="2"/>
    <n v="0"/>
    <n v="0"/>
    <n v="0"/>
    <n v="-6595.23"/>
    <e v="#DIV/0!"/>
    <n v="2025"/>
    <x v="2"/>
    <n v="9"/>
    <s v="Q3"/>
  </r>
  <r>
    <s v="ORD-04001"/>
    <d v="2025-06-20T00:00:00"/>
    <s v="CUST-1862"/>
    <s v="Priya Kumar"/>
    <x v="0"/>
    <x v="6"/>
    <x v="3"/>
    <s v="Telangana"/>
    <s v="Hyderabad"/>
    <n v="2"/>
    <n v="5263.46"/>
    <n v="0.15"/>
    <n v="5901.4"/>
    <x v="4"/>
    <x v="1"/>
    <x v="1"/>
    <n v="0.3"/>
    <n v="4.4999999999999998E-2"/>
    <n v="1.35E-2"/>
    <n v="-5901.3864999999996"/>
    <n v="-437139.74074074073"/>
    <n v="2025"/>
    <x v="9"/>
    <n v="6"/>
    <s v="Q2"/>
  </r>
  <r>
    <s v="ORD-04002"/>
    <d v="2025-08-04T00:00:00"/>
    <s v="CUST-1047"/>
    <s v="Rahul Reddy"/>
    <x v="4"/>
    <x v="12"/>
    <x v="1"/>
    <s v="Madhya Pradesh"/>
    <s v="Bhopal"/>
    <n v="1"/>
    <n v="2542.65"/>
    <n v="0.05"/>
    <n v="1505.26"/>
    <x v="0"/>
    <x v="1"/>
    <x v="0"/>
    <n v="0.05"/>
    <n v="2.5000000000000005E-3"/>
    <n v="1.2500000000000003E-4"/>
    <n v="-1505.259875"/>
    <n v="-12042078.999999996"/>
    <n v="2025"/>
    <x v="7"/>
    <n v="8"/>
    <s v="Q3"/>
  </r>
  <r>
    <s v="ORD-04003"/>
    <d v="2025-06-19T00:00:00"/>
    <s v="CUST-2279"/>
    <s v="Priya Kumar"/>
    <x v="4"/>
    <x v="15"/>
    <x v="4"/>
    <s v="Odisha"/>
    <s v="Bhubaneswar"/>
    <n v="2"/>
    <n v="5717.35"/>
    <n v="0.1"/>
    <n v="6441.54"/>
    <x v="1"/>
    <x v="1"/>
    <x v="2"/>
    <n v="0.2"/>
    <n v="2.0000000000000004E-2"/>
    <n v="4.000000000000001E-3"/>
    <n v="-6441.5360000000001"/>
    <n v="-1610383.9999999995"/>
    <n v="2025"/>
    <x v="9"/>
    <n v="6"/>
    <s v="Q2"/>
  </r>
  <r>
    <s v="ORD-04004"/>
    <d v="2025-09-09T00:00:00"/>
    <s v="CUST-1742"/>
    <s v="Arjun Nair"/>
    <x v="4"/>
    <x v="24"/>
    <x v="4"/>
    <s v="Jharkhand"/>
    <s v="Jamshedpur"/>
    <n v="2"/>
    <n v="5781.02"/>
    <n v="0.1"/>
    <n v="7285.62"/>
    <x v="1"/>
    <x v="0"/>
    <x v="2"/>
    <n v="0.2"/>
    <n v="2.0000000000000004E-2"/>
    <n v="4.000000000000001E-3"/>
    <n v="-7285.616"/>
    <n v="-1821403.9999999995"/>
    <n v="2025"/>
    <x v="2"/>
    <n v="9"/>
    <s v="Q3"/>
  </r>
  <r>
    <s v="ORD-04005"/>
    <d v="2025-12-26T00:00:00"/>
    <s v="CUST-1285"/>
    <s v="Vikram Reddy"/>
    <x v="3"/>
    <x v="18"/>
    <x v="4"/>
    <s v="West Bengal"/>
    <s v="Durgapur"/>
    <n v="2"/>
    <n v="4455.29"/>
    <n v="0.1"/>
    <n v="6474.82"/>
    <x v="2"/>
    <x v="1"/>
    <x v="1"/>
    <n v="0.2"/>
    <n v="2.0000000000000004E-2"/>
    <n v="4.000000000000001E-3"/>
    <n v="-6474.8159999999998"/>
    <n v="-1618703.9999999995"/>
    <n v="2025"/>
    <x v="1"/>
    <n v="12"/>
    <s v="Q4"/>
  </r>
  <r>
    <s v="ORD-04006"/>
    <d v="2025-11-18T00:00:00"/>
    <s v="CUST-2215"/>
    <s v="Priya Singh"/>
    <x v="0"/>
    <x v="4"/>
    <x v="2"/>
    <s v="Maharashtra"/>
    <s v="Pune"/>
    <n v="1"/>
    <n v="11214.55"/>
    <n v="0.1"/>
    <n v="6267.68"/>
    <x v="3"/>
    <x v="1"/>
    <x v="2"/>
    <n v="0.1"/>
    <n v="1.0000000000000002E-2"/>
    <n v="1.0000000000000002E-3"/>
    <n v="-6267.6790000000001"/>
    <n v="-6267678.9999999981"/>
    <n v="2025"/>
    <x v="8"/>
    <n v="11"/>
    <s v="Q4"/>
  </r>
  <r>
    <s v="ORD-04007"/>
    <d v="2025-02-24T00:00:00"/>
    <s v="CUST-1025"/>
    <s v="Vikram Reddy"/>
    <x v="4"/>
    <x v="12"/>
    <x v="1"/>
    <s v="Chhattisgarh"/>
    <s v="Raipur"/>
    <n v="1"/>
    <n v="3682.71"/>
    <n v="0.1"/>
    <n v="2457.6799999999998"/>
    <x v="0"/>
    <x v="1"/>
    <x v="2"/>
    <n v="0.1"/>
    <n v="1.0000000000000002E-2"/>
    <n v="1.0000000000000002E-3"/>
    <n v="-2457.6789999999996"/>
    <n v="-2457678.9999999991"/>
    <n v="2025"/>
    <x v="11"/>
    <n v="2"/>
    <s v="Q1"/>
  </r>
  <r>
    <s v="ORD-04008"/>
    <d v="2025-04-01T00:00:00"/>
    <s v="CUST-1622"/>
    <s v="Priya Sharma"/>
    <x v="0"/>
    <x v="5"/>
    <x v="2"/>
    <s v="Maharashtra"/>
    <s v="Mumbai"/>
    <n v="1"/>
    <n v="13630.76"/>
    <n v="0.1"/>
    <n v="8554.52"/>
    <x v="1"/>
    <x v="1"/>
    <x v="0"/>
    <n v="0.1"/>
    <n v="1.0000000000000002E-2"/>
    <n v="1.0000000000000002E-3"/>
    <n v="-8554.5190000000002"/>
    <n v="-8554518.9999999981"/>
    <n v="2025"/>
    <x v="0"/>
    <n v="4"/>
    <s v="Q2"/>
  </r>
  <r>
    <s v="ORD-04009"/>
    <d v="2025-10-05T00:00:00"/>
    <s v="CUST-1431"/>
    <s v="Aarav Nair"/>
    <x v="2"/>
    <x v="2"/>
    <x v="1"/>
    <s v="Chhattisgarh"/>
    <s v="Raipur"/>
    <n v="1"/>
    <n v="5733.5"/>
    <n v="0.05"/>
    <n v="4671.34"/>
    <x v="2"/>
    <x v="1"/>
    <x v="2"/>
    <n v="0.05"/>
    <n v="2.5000000000000005E-3"/>
    <n v="1.2500000000000003E-4"/>
    <n v="-4671.3398750000006"/>
    <n v="-37370718.999999993"/>
    <n v="2025"/>
    <x v="10"/>
    <n v="10"/>
    <s v="Q4"/>
  </r>
  <r>
    <s v="ORD-04010"/>
    <d v="2025-04-11T00:00:00"/>
    <s v="CUST-2087"/>
    <s v="Kiran Singh"/>
    <x v="3"/>
    <x v="18"/>
    <x v="2"/>
    <s v="Goa"/>
    <s v="Margao"/>
    <n v="5"/>
    <n v="36561.769999999997"/>
    <n v="0"/>
    <n v="158910.25"/>
    <x v="1"/>
    <x v="1"/>
    <x v="0"/>
    <n v="0"/>
    <n v="0"/>
    <n v="0"/>
    <n v="-158910.25"/>
    <e v="#DIV/0!"/>
    <n v="2025"/>
    <x v="0"/>
    <n v="4"/>
    <s v="Q2"/>
  </r>
  <r>
    <s v="ORD-04011"/>
    <d v="2025-06-04T00:00:00"/>
    <s v="CUST-2554"/>
    <s v="Meera Verma"/>
    <x v="3"/>
    <x v="14"/>
    <x v="0"/>
    <s v="Uttar Pradesh"/>
    <s v="Noida"/>
    <n v="1"/>
    <n v="1608.27"/>
    <n v="0.15"/>
    <n v="989.28"/>
    <x v="0"/>
    <x v="1"/>
    <x v="2"/>
    <n v="0.15"/>
    <n v="2.2499999999999999E-2"/>
    <n v="3.375E-3"/>
    <n v="-989.27662499999997"/>
    <n v="-293119"/>
    <n v="2025"/>
    <x v="9"/>
    <n v="6"/>
    <s v="Q2"/>
  </r>
  <r>
    <s v="ORD-04012"/>
    <d v="2025-12-15T00:00:00"/>
    <s v="CUST-1372"/>
    <s v="Kiran Verma"/>
    <x v="0"/>
    <x v="0"/>
    <x v="0"/>
    <s v="Delhi"/>
    <s v="New Delhi"/>
    <n v="1"/>
    <n v="11709.13"/>
    <n v="0.2"/>
    <n v="8187.9"/>
    <x v="4"/>
    <x v="1"/>
    <x v="1"/>
    <n v="0.2"/>
    <n v="4.0000000000000008E-2"/>
    <n v="8.0000000000000019E-3"/>
    <n v="-8187.8919999999998"/>
    <n v="-1023486.4999999998"/>
    <n v="2025"/>
    <x v="1"/>
    <n v="12"/>
    <s v="Q4"/>
  </r>
  <r>
    <s v="ORD-04013"/>
    <d v="2025-12-30T00:00:00"/>
    <s v="CUST-2382"/>
    <s v="Kiran Gupta"/>
    <x v="2"/>
    <x v="2"/>
    <x v="1"/>
    <s v="Madhya Pradesh"/>
    <s v="Bhopal"/>
    <n v="1"/>
    <n v="5342.62"/>
    <n v="0.05"/>
    <n v="4428.2299999999996"/>
    <x v="0"/>
    <x v="1"/>
    <x v="1"/>
    <n v="0.05"/>
    <n v="2.5000000000000005E-3"/>
    <n v="1.2500000000000003E-4"/>
    <n v="-4428.229875"/>
    <n v="-35425838.999999993"/>
    <n v="2025"/>
    <x v="1"/>
    <n v="12"/>
    <s v="Q4"/>
  </r>
  <r>
    <s v="ORD-04014"/>
    <d v="2025-05-21T00:00:00"/>
    <s v="CUST-2572"/>
    <s v="Aarav Kumar"/>
    <x v="0"/>
    <x v="4"/>
    <x v="0"/>
    <s v="Haryana"/>
    <s v="Gurugram"/>
    <n v="2"/>
    <n v="5007.41"/>
    <n v="0"/>
    <n v="7709.23"/>
    <x v="1"/>
    <x v="1"/>
    <x v="2"/>
    <n v="0"/>
    <n v="0"/>
    <n v="0"/>
    <n v="-7709.23"/>
    <e v="#DIV/0!"/>
    <n v="2025"/>
    <x v="6"/>
    <n v="5"/>
    <s v="Q2"/>
  </r>
  <r>
    <s v="ORD-04015"/>
    <d v="2025-06-22T00:00:00"/>
    <s v="CUST-1332"/>
    <s v="Priya Sharma"/>
    <x v="2"/>
    <x v="2"/>
    <x v="2"/>
    <s v="Gujarat"/>
    <s v="Surat"/>
    <n v="2"/>
    <n v="3466.66"/>
    <n v="0"/>
    <n v="4993.47"/>
    <x v="0"/>
    <x v="1"/>
    <x v="0"/>
    <n v="0"/>
    <n v="0"/>
    <n v="0"/>
    <n v="-4993.47"/>
    <e v="#DIV/0!"/>
    <n v="2025"/>
    <x v="9"/>
    <n v="6"/>
    <s v="Q2"/>
  </r>
  <r>
    <s v="ORD-04016"/>
    <d v="2025-01-10T00:00:00"/>
    <s v="CUST-1697"/>
    <s v="Priya Rao"/>
    <x v="0"/>
    <x v="11"/>
    <x v="2"/>
    <s v="Goa"/>
    <s v="Margao"/>
    <n v="1"/>
    <n v="17407.07"/>
    <n v="0.1"/>
    <n v="10143.24"/>
    <x v="3"/>
    <x v="2"/>
    <x v="1"/>
    <n v="0.1"/>
    <n v="1.0000000000000002E-2"/>
    <n v="1.0000000000000002E-3"/>
    <n v="-10143.239"/>
    <n v="-10143238.999999996"/>
    <n v="2025"/>
    <x v="5"/>
    <n v="1"/>
    <s v="Q1"/>
  </r>
  <r>
    <s v="ORD-04017"/>
    <d v="2025-08-16T00:00:00"/>
    <s v="CUST-2182"/>
    <s v="Neha Verma"/>
    <x v="2"/>
    <x v="8"/>
    <x v="3"/>
    <s v="Karnataka"/>
    <s v="Mysuru"/>
    <n v="4"/>
    <n v="2367.56"/>
    <n v="0"/>
    <n v="7234.62"/>
    <x v="4"/>
    <x v="1"/>
    <x v="0"/>
    <n v="0"/>
    <n v="0"/>
    <n v="0"/>
    <n v="-7234.62"/>
    <e v="#DIV/0!"/>
    <n v="2025"/>
    <x v="7"/>
    <n v="8"/>
    <s v="Q3"/>
  </r>
  <r>
    <s v="ORD-04018"/>
    <d v="2025-09-22T00:00:00"/>
    <s v="CUST-1910"/>
    <s v="Rohan Rao"/>
    <x v="2"/>
    <x v="23"/>
    <x v="3"/>
    <s v="Karnataka"/>
    <s v="Mysuru"/>
    <n v="3"/>
    <n v="1872.81"/>
    <n v="0.1"/>
    <n v="4232.7"/>
    <x v="1"/>
    <x v="1"/>
    <x v="1"/>
    <n v="0.30000000000000004"/>
    <n v="3.0000000000000006E-2"/>
    <n v="9.0000000000000028E-3"/>
    <n v="-4232.6909999999998"/>
    <n v="-470298.99999999983"/>
    <n v="2025"/>
    <x v="2"/>
    <n v="9"/>
    <s v="Q3"/>
  </r>
  <r>
    <s v="ORD-04019"/>
    <d v="2025-09-05T00:00:00"/>
    <s v="CUST-1898"/>
    <s v="Aarav Gupta"/>
    <x v="0"/>
    <x v="5"/>
    <x v="0"/>
    <s v="Punjab"/>
    <s v="Ludhiana"/>
    <n v="1"/>
    <n v="4347.79"/>
    <n v="0.15"/>
    <n v="2671.66"/>
    <x v="4"/>
    <x v="1"/>
    <x v="2"/>
    <n v="0.15"/>
    <n v="2.2499999999999999E-2"/>
    <n v="3.375E-3"/>
    <n v="-2671.6566250000001"/>
    <n v="-791601.96296296304"/>
    <n v="2025"/>
    <x v="2"/>
    <n v="9"/>
    <s v="Q3"/>
  </r>
  <r>
    <s v="ORD-04020"/>
    <d v="2025-09-04T00:00:00"/>
    <s v="CUST-2402"/>
    <s v="Meera Singh"/>
    <x v="0"/>
    <x v="0"/>
    <x v="0"/>
    <s v="Uttar Pradesh"/>
    <s v="Kanpur"/>
    <n v="2"/>
    <n v="10367.25"/>
    <n v="0.2"/>
    <n v="12463.59"/>
    <x v="2"/>
    <x v="1"/>
    <x v="1"/>
    <n v="0.4"/>
    <n v="8.0000000000000016E-2"/>
    <n v="3.2000000000000008E-2"/>
    <n v="-12463.558000000001"/>
    <n v="-389486.18749999994"/>
    <n v="2025"/>
    <x v="2"/>
    <n v="9"/>
    <s v="Q3"/>
  </r>
  <r>
    <s v="ORD-04021"/>
    <d v="2025-06-04T00:00:00"/>
    <s v="CUST-1570"/>
    <s v="Arjun Verma"/>
    <x v="3"/>
    <x v="14"/>
    <x v="2"/>
    <s v="Gujarat"/>
    <s v="Ahmedabad"/>
    <n v="2"/>
    <n v="61811.48"/>
    <n v="0"/>
    <n v="89449.69"/>
    <x v="1"/>
    <x v="2"/>
    <x v="1"/>
    <n v="0"/>
    <n v="0"/>
    <n v="0"/>
    <n v="-89449.69"/>
    <e v="#DIV/0!"/>
    <n v="2025"/>
    <x v="9"/>
    <n v="6"/>
    <s v="Q2"/>
  </r>
  <r>
    <s v="ORD-04022"/>
    <d v="2025-02-03T00:00:00"/>
    <s v="CUST-2397"/>
    <s v="Neha Reddy"/>
    <x v="0"/>
    <x v="4"/>
    <x v="0"/>
    <s v="Uttar Pradesh"/>
    <s v="Kanpur"/>
    <n v="1"/>
    <n v="11230.34"/>
    <n v="0.2"/>
    <n v="7213.83"/>
    <x v="0"/>
    <x v="1"/>
    <x v="1"/>
    <n v="0.2"/>
    <n v="4.0000000000000008E-2"/>
    <n v="8.0000000000000019E-3"/>
    <n v="-7213.8220000000001"/>
    <n v="-901727.74999999977"/>
    <n v="2025"/>
    <x v="11"/>
    <n v="2"/>
    <s v="Q1"/>
  </r>
  <r>
    <s v="ORD-04023"/>
    <d v="2025-05-09T00:00:00"/>
    <s v="CUST-2236"/>
    <s v="Isha Singh"/>
    <x v="2"/>
    <x v="2"/>
    <x v="1"/>
    <s v="Madhya Pradesh"/>
    <s v="Indore"/>
    <n v="3"/>
    <n v="2401.9299999999998"/>
    <n v="0.1"/>
    <n v="4949.6499999999996"/>
    <x v="1"/>
    <x v="1"/>
    <x v="1"/>
    <n v="0.30000000000000004"/>
    <n v="3.0000000000000006E-2"/>
    <n v="9.0000000000000028E-3"/>
    <n v="-4949.6409999999996"/>
    <n v="-549960.11111111089"/>
    <n v="2025"/>
    <x v="6"/>
    <n v="5"/>
    <s v="Q2"/>
  </r>
  <r>
    <s v="ORD-04024"/>
    <d v="2025-06-09T00:00:00"/>
    <s v="CUST-2380"/>
    <s v="Isha Patel"/>
    <x v="0"/>
    <x v="0"/>
    <x v="3"/>
    <s v="Andhra Pradesh"/>
    <s v="Visakhapatnam"/>
    <n v="1"/>
    <n v="11747.26"/>
    <n v="0"/>
    <n v="8853.17"/>
    <x v="1"/>
    <x v="1"/>
    <x v="2"/>
    <n v="0"/>
    <n v="0"/>
    <n v="0"/>
    <n v="-8853.17"/>
    <e v="#DIV/0!"/>
    <n v="2025"/>
    <x v="9"/>
    <n v="6"/>
    <s v="Q2"/>
  </r>
  <r>
    <s v="ORD-04025"/>
    <d v="2025-03-30T00:00:00"/>
    <s v="CUST-2396"/>
    <s v="Rohan Singh"/>
    <x v="0"/>
    <x v="0"/>
    <x v="2"/>
    <s v="Goa"/>
    <s v="Margao"/>
    <n v="1"/>
    <n v="11509.77"/>
    <n v="0.05"/>
    <n v="7398.22"/>
    <x v="0"/>
    <x v="0"/>
    <x v="1"/>
    <n v="0.05"/>
    <n v="2.5000000000000005E-3"/>
    <n v="1.2500000000000003E-4"/>
    <n v="-7398.2198750000007"/>
    <n v="-59185758.999999993"/>
    <n v="2025"/>
    <x v="3"/>
    <n v="3"/>
    <s v="Q1"/>
  </r>
  <r>
    <s v="ORD-04026"/>
    <d v="2025-04-03T00:00:00"/>
    <s v="CUST-1727"/>
    <s v="Priya Nair"/>
    <x v="1"/>
    <x v="1"/>
    <x v="0"/>
    <s v="Uttar Pradesh"/>
    <s v="Noida"/>
    <n v="1"/>
    <n v="3085.39"/>
    <n v="0.1"/>
    <n v="2149.84"/>
    <x v="1"/>
    <x v="2"/>
    <x v="2"/>
    <n v="0.1"/>
    <n v="1.0000000000000002E-2"/>
    <n v="1.0000000000000002E-3"/>
    <n v="-2149.8389999999999"/>
    <n v="-2149838.9999999995"/>
    <n v="2025"/>
    <x v="0"/>
    <n v="4"/>
    <s v="Q2"/>
  </r>
  <r>
    <s v="ORD-04027"/>
    <d v="2025-11-23T00:00:00"/>
    <s v="CUST-1419"/>
    <s v="Rohan Patel"/>
    <x v="3"/>
    <x v="18"/>
    <x v="4"/>
    <s v="Bihar"/>
    <s v="Patna"/>
    <n v="2"/>
    <n v="11623.56"/>
    <n v="0.2"/>
    <n v="13922.66"/>
    <x v="2"/>
    <x v="1"/>
    <x v="0"/>
    <n v="0.4"/>
    <n v="8.0000000000000016E-2"/>
    <n v="3.2000000000000008E-2"/>
    <n v="-13922.628000000001"/>
    <n v="-435082.12499999994"/>
    <n v="2025"/>
    <x v="8"/>
    <n v="11"/>
    <s v="Q4"/>
  </r>
  <r>
    <s v="ORD-04028"/>
    <d v="2025-08-29T00:00:00"/>
    <s v="CUST-2314"/>
    <s v="Aarav Patel"/>
    <x v="4"/>
    <x v="19"/>
    <x v="3"/>
    <s v="Telangana"/>
    <s v="Warangal"/>
    <n v="3"/>
    <n v="5893.82"/>
    <n v="0"/>
    <n v="14190.46"/>
    <x v="2"/>
    <x v="1"/>
    <x v="2"/>
    <n v="0"/>
    <n v="0"/>
    <n v="0"/>
    <n v="-14190.46"/>
    <e v="#DIV/0!"/>
    <n v="2025"/>
    <x v="7"/>
    <n v="8"/>
    <s v="Q3"/>
  </r>
  <r>
    <s v="ORD-04029"/>
    <d v="2025-11-19T00:00:00"/>
    <s v="CUST-1469"/>
    <s v="Sneha Sharma"/>
    <x v="3"/>
    <x v="16"/>
    <x v="0"/>
    <s v="Uttar Pradesh"/>
    <s v="Kanpur"/>
    <n v="1"/>
    <n v="28815.439999999999"/>
    <n v="0"/>
    <n v="22602.76"/>
    <x v="1"/>
    <x v="1"/>
    <x v="2"/>
    <n v="0"/>
    <n v="0"/>
    <n v="0"/>
    <n v="-22602.76"/>
    <e v="#DIV/0!"/>
    <n v="2025"/>
    <x v="8"/>
    <n v="11"/>
    <s v="Q4"/>
  </r>
  <r>
    <s v="ORD-04030"/>
    <d v="2025-04-27T00:00:00"/>
    <s v="CUST-2405"/>
    <s v="Rohan Sharma"/>
    <x v="4"/>
    <x v="12"/>
    <x v="2"/>
    <s v="Rajasthan"/>
    <s v="Udaipur"/>
    <n v="1"/>
    <n v="658.03"/>
    <n v="0.05"/>
    <n v="435.34"/>
    <x v="3"/>
    <x v="1"/>
    <x v="1"/>
    <n v="0.05"/>
    <n v="2.5000000000000005E-3"/>
    <n v="1.2500000000000003E-4"/>
    <n v="-435.33987499999995"/>
    <n v="-3482718.9999999986"/>
    <n v="2025"/>
    <x v="0"/>
    <n v="4"/>
    <s v="Q2"/>
  </r>
  <r>
    <s v="ORD-04031"/>
    <d v="2025-04-04T00:00:00"/>
    <s v="CUST-2518"/>
    <s v="Meera Rao"/>
    <x v="0"/>
    <x v="4"/>
    <x v="1"/>
    <s v="Chhattisgarh"/>
    <s v="Raipur"/>
    <n v="2"/>
    <n v="10037.93"/>
    <n v="0.2"/>
    <n v="12587.88"/>
    <x v="1"/>
    <x v="1"/>
    <x v="0"/>
    <n v="0.4"/>
    <n v="8.0000000000000016E-2"/>
    <n v="3.2000000000000008E-2"/>
    <n v="-12587.848"/>
    <n v="-393370.24999999988"/>
    <n v="2025"/>
    <x v="0"/>
    <n v="4"/>
    <s v="Q2"/>
  </r>
  <r>
    <s v="ORD-04032"/>
    <d v="2025-06-12T00:00:00"/>
    <s v="CUST-2160"/>
    <s v="Rahul Nair"/>
    <x v="0"/>
    <x v="11"/>
    <x v="0"/>
    <s v="Delhi"/>
    <s v="Delhi"/>
    <n v="1"/>
    <n v="17814.310000000001"/>
    <n v="0.2"/>
    <n v="11666.82"/>
    <x v="3"/>
    <x v="1"/>
    <x v="1"/>
    <n v="0.2"/>
    <n v="4.0000000000000008E-2"/>
    <n v="8.0000000000000019E-3"/>
    <n v="-11666.812"/>
    <n v="-1458351.4999999995"/>
    <n v="2025"/>
    <x v="9"/>
    <n v="6"/>
    <s v="Q2"/>
  </r>
  <r>
    <s v="ORD-04033"/>
    <d v="2025-04-09T00:00:00"/>
    <s v="CUST-2343"/>
    <s v="Isha Reddy"/>
    <x v="3"/>
    <x v="14"/>
    <x v="3"/>
    <s v="Telangana"/>
    <s v="Hyderabad"/>
    <n v="1"/>
    <n v="23708.46"/>
    <n v="0"/>
    <n v="18712.66"/>
    <x v="1"/>
    <x v="1"/>
    <x v="0"/>
    <n v="0"/>
    <n v="0"/>
    <n v="0"/>
    <n v="-18712.66"/>
    <e v="#DIV/0!"/>
    <n v="2025"/>
    <x v="0"/>
    <n v="4"/>
    <s v="Q2"/>
  </r>
  <r>
    <s v="ORD-04034"/>
    <d v="2025-04-23T00:00:00"/>
    <s v="CUST-1767"/>
    <s v="Isha Reddy"/>
    <x v="3"/>
    <x v="16"/>
    <x v="2"/>
    <s v="Gujarat"/>
    <s v="Surat"/>
    <n v="1"/>
    <n v="62813.01"/>
    <n v="0.05"/>
    <n v="44749.51"/>
    <x v="2"/>
    <x v="1"/>
    <x v="1"/>
    <n v="0.05"/>
    <n v="2.5000000000000005E-3"/>
    <n v="1.2500000000000003E-4"/>
    <n v="-44749.509875000003"/>
    <n v="-357996078.99999994"/>
    <n v="2025"/>
    <x v="0"/>
    <n v="4"/>
    <s v="Q2"/>
  </r>
  <r>
    <s v="ORD-04035"/>
    <d v="2025-12-25T00:00:00"/>
    <s v="CUST-1371"/>
    <s v="Isha Sharma"/>
    <x v="3"/>
    <x v="16"/>
    <x v="2"/>
    <s v="Rajasthan"/>
    <s v="Jaipur"/>
    <n v="1"/>
    <n v="7609.06"/>
    <n v="0.15"/>
    <n v="5121.47"/>
    <x v="3"/>
    <x v="2"/>
    <x v="2"/>
    <n v="0.15"/>
    <n v="2.2499999999999999E-2"/>
    <n v="3.375E-3"/>
    <n v="-5121.466625"/>
    <n v="-1517471.5925925926"/>
    <n v="2025"/>
    <x v="1"/>
    <n v="12"/>
    <s v="Q4"/>
  </r>
  <r>
    <s v="ORD-04036"/>
    <d v="2025-04-01T00:00:00"/>
    <s v="CUST-1190"/>
    <s v="Kiran Singh"/>
    <x v="3"/>
    <x v="16"/>
    <x v="0"/>
    <s v="Uttar Pradesh"/>
    <s v="Lucknow"/>
    <n v="1"/>
    <n v="48010.58"/>
    <n v="0.1"/>
    <n v="32105.82"/>
    <x v="4"/>
    <x v="1"/>
    <x v="1"/>
    <n v="0.1"/>
    <n v="1.0000000000000002E-2"/>
    <n v="1.0000000000000002E-3"/>
    <n v="-32105.819"/>
    <n v="-32105818.999999993"/>
    <n v="2025"/>
    <x v="0"/>
    <n v="4"/>
    <s v="Q2"/>
  </r>
  <r>
    <s v="ORD-04037"/>
    <d v="2025-12-12T00:00:00"/>
    <s v="CUST-1862"/>
    <s v="Arjun Joshi"/>
    <x v="2"/>
    <x v="8"/>
    <x v="0"/>
    <s v="Uttar Pradesh"/>
    <s v="Lucknow"/>
    <n v="1"/>
    <n v="1154.58"/>
    <n v="0.2"/>
    <n v="654.15"/>
    <x v="1"/>
    <x v="1"/>
    <x v="2"/>
    <n v="0.2"/>
    <n v="4.0000000000000008E-2"/>
    <n v="8.0000000000000019E-3"/>
    <n v="-654.14199999999994"/>
    <n v="-81767.749999999971"/>
    <n v="2025"/>
    <x v="1"/>
    <n v="12"/>
    <s v="Q4"/>
  </r>
  <r>
    <s v="ORD-04038"/>
    <d v="2025-07-25T00:00:00"/>
    <s v="CUST-2135"/>
    <s v="Rohan Rao"/>
    <x v="0"/>
    <x v="11"/>
    <x v="0"/>
    <s v="Haryana"/>
    <s v="Faridabad"/>
    <n v="1"/>
    <n v="5432.79"/>
    <n v="0.15"/>
    <n v="3609.48"/>
    <x v="0"/>
    <x v="1"/>
    <x v="1"/>
    <n v="0.15"/>
    <n v="2.2499999999999999E-2"/>
    <n v="3.375E-3"/>
    <n v="-3609.4766250000002"/>
    <n v="-1069474.5555555557"/>
    <n v="2025"/>
    <x v="4"/>
    <n v="7"/>
    <s v="Q3"/>
  </r>
  <r>
    <s v="ORD-04039"/>
    <d v="2025-01-17T00:00:00"/>
    <s v="CUST-2204"/>
    <s v="Arjun Sharma"/>
    <x v="1"/>
    <x v="17"/>
    <x v="0"/>
    <s v="Haryana"/>
    <s v="Gurugram"/>
    <n v="2"/>
    <n v="2961.49"/>
    <n v="0"/>
    <n v="3701.55"/>
    <x v="3"/>
    <x v="1"/>
    <x v="0"/>
    <n v="0"/>
    <n v="0"/>
    <n v="0"/>
    <n v="-3701.55"/>
    <e v="#DIV/0!"/>
    <n v="2025"/>
    <x v="5"/>
    <n v="1"/>
    <s v="Q1"/>
  </r>
  <r>
    <s v="ORD-04040"/>
    <d v="2025-10-01T00:00:00"/>
    <s v="CUST-1596"/>
    <s v="Isha Gupta"/>
    <x v="3"/>
    <x v="3"/>
    <x v="0"/>
    <s v="Punjab"/>
    <s v="Amritsar"/>
    <n v="1"/>
    <n v="39141.51"/>
    <n v="0.1"/>
    <n v="22691.5"/>
    <x v="2"/>
    <x v="1"/>
    <x v="1"/>
    <n v="0.1"/>
    <n v="1.0000000000000002E-2"/>
    <n v="1.0000000000000002E-3"/>
    <n v="-22691.499"/>
    <n v="-22691498.999999993"/>
    <n v="2025"/>
    <x v="10"/>
    <n v="10"/>
    <s v="Q4"/>
  </r>
  <r>
    <s v="ORD-04041"/>
    <d v="2025-06-22T00:00:00"/>
    <s v="CUST-1983"/>
    <s v="Vikram Sharma"/>
    <x v="4"/>
    <x v="12"/>
    <x v="3"/>
    <s v="Karnataka"/>
    <s v="Bengaluru"/>
    <n v="4"/>
    <n v="7089.3"/>
    <n v="0"/>
    <n v="18931.86"/>
    <x v="4"/>
    <x v="1"/>
    <x v="2"/>
    <n v="0"/>
    <n v="0"/>
    <n v="0"/>
    <n v="-18931.86"/>
    <e v="#DIV/0!"/>
    <n v="2025"/>
    <x v="9"/>
    <n v="6"/>
    <s v="Q2"/>
  </r>
  <r>
    <s v="ORD-04042"/>
    <d v="2025-04-26T00:00:00"/>
    <s v="CUST-1084"/>
    <s v="Kiran Sharma"/>
    <x v="2"/>
    <x v="10"/>
    <x v="3"/>
    <s v="Karnataka"/>
    <s v="Mysuru"/>
    <n v="1"/>
    <n v="4461.0600000000004"/>
    <n v="0.1"/>
    <n v="3511.27"/>
    <x v="1"/>
    <x v="1"/>
    <x v="2"/>
    <n v="0.1"/>
    <n v="1.0000000000000002E-2"/>
    <n v="1.0000000000000002E-3"/>
    <n v="-3511.2689999999998"/>
    <n v="-3511268.9999999991"/>
    <n v="2025"/>
    <x v="0"/>
    <n v="4"/>
    <s v="Q2"/>
  </r>
  <r>
    <s v="ORD-04043"/>
    <d v="2025-12-15T00:00:00"/>
    <s v="CUST-1814"/>
    <s v="Priya Kumar"/>
    <x v="3"/>
    <x v="16"/>
    <x v="3"/>
    <s v="Karnataka"/>
    <s v="Mysuru"/>
    <n v="2"/>
    <n v="39194.53"/>
    <n v="0.1"/>
    <n v="48997.5"/>
    <x v="1"/>
    <x v="1"/>
    <x v="1"/>
    <n v="0.2"/>
    <n v="2.0000000000000004E-2"/>
    <n v="4.000000000000001E-3"/>
    <n v="-48997.495999999999"/>
    <n v="-12249373.999999996"/>
    <n v="2025"/>
    <x v="1"/>
    <n v="12"/>
    <s v="Q4"/>
  </r>
  <r>
    <s v="ORD-04044"/>
    <d v="2025-06-30T00:00:00"/>
    <s v="CUST-1388"/>
    <s v="Priya Reddy"/>
    <x v="0"/>
    <x v="11"/>
    <x v="0"/>
    <s v="Delhi"/>
    <s v="Delhi"/>
    <n v="3"/>
    <n v="16483.71"/>
    <n v="0.2"/>
    <n v="29672.06"/>
    <x v="0"/>
    <x v="0"/>
    <x v="2"/>
    <n v="0.60000000000000009"/>
    <n v="0.12000000000000002"/>
    <n v="7.2000000000000022E-2"/>
    <n v="-29671.988000000001"/>
    <n v="-412110.94444444432"/>
    <n v="2025"/>
    <x v="9"/>
    <n v="6"/>
    <s v="Q2"/>
  </r>
  <r>
    <s v="ORD-04045"/>
    <d v="2025-04-01T00:00:00"/>
    <s v="CUST-1574"/>
    <s v="Kiran Nair"/>
    <x v="3"/>
    <x v="16"/>
    <x v="3"/>
    <s v="Tamil Nadu"/>
    <s v="Coimbatore"/>
    <n v="1"/>
    <n v="30212.21"/>
    <n v="0.2"/>
    <n v="18565.96"/>
    <x v="0"/>
    <x v="1"/>
    <x v="1"/>
    <n v="0.2"/>
    <n v="4.0000000000000008E-2"/>
    <n v="8.0000000000000019E-3"/>
    <n v="-18565.951999999997"/>
    <n v="-2320743.9999999991"/>
    <n v="2025"/>
    <x v="0"/>
    <n v="4"/>
    <s v="Q2"/>
  </r>
  <r>
    <s v="ORD-04046"/>
    <d v="2025-03-23T00:00:00"/>
    <s v="CUST-1383"/>
    <s v="Rohan Joshi"/>
    <x v="3"/>
    <x v="16"/>
    <x v="0"/>
    <s v="Punjab"/>
    <s v="Ludhiana"/>
    <n v="2"/>
    <n v="15804.38"/>
    <n v="0"/>
    <n v="19703.580000000002"/>
    <x v="1"/>
    <x v="0"/>
    <x v="2"/>
    <n v="0"/>
    <n v="0"/>
    <n v="0"/>
    <n v="-19703.580000000002"/>
    <e v="#DIV/0!"/>
    <n v="2025"/>
    <x v="3"/>
    <n v="3"/>
    <s v="Q1"/>
  </r>
  <r>
    <s v="ORD-04047"/>
    <d v="2025-11-20T00:00:00"/>
    <s v="CUST-1650"/>
    <s v="Rohan Reddy"/>
    <x v="0"/>
    <x v="6"/>
    <x v="3"/>
    <s v="Andhra Pradesh"/>
    <s v="Visakhapatnam"/>
    <n v="3"/>
    <n v="3498.94"/>
    <n v="0"/>
    <n v="6717.23"/>
    <x v="0"/>
    <x v="0"/>
    <x v="2"/>
    <n v="0"/>
    <n v="0"/>
    <n v="0"/>
    <n v="-6717.23"/>
    <e v="#DIV/0!"/>
    <n v="2025"/>
    <x v="8"/>
    <n v="11"/>
    <s v="Q4"/>
  </r>
  <r>
    <s v="ORD-04048"/>
    <d v="2025-04-24T00:00:00"/>
    <s v="CUST-1133"/>
    <s v="Meera Rao"/>
    <x v="2"/>
    <x v="20"/>
    <x v="3"/>
    <s v="Andhra Pradesh"/>
    <s v="Vijayawada"/>
    <n v="1"/>
    <n v="3039.96"/>
    <n v="0.05"/>
    <n v="1907.63"/>
    <x v="2"/>
    <x v="1"/>
    <x v="2"/>
    <n v="0.05"/>
    <n v="2.5000000000000005E-3"/>
    <n v="1.2500000000000003E-4"/>
    <n v="-1907.6298750000001"/>
    <n v="-15261038.999999996"/>
    <n v="2025"/>
    <x v="0"/>
    <n v="4"/>
    <s v="Q2"/>
  </r>
  <r>
    <s v="ORD-04049"/>
    <d v="2025-09-14T00:00:00"/>
    <s v="CUST-1864"/>
    <s v="Kiran Reddy"/>
    <x v="4"/>
    <x v="12"/>
    <x v="0"/>
    <s v="Punjab"/>
    <s v="Ludhiana"/>
    <n v="5"/>
    <n v="6558.4"/>
    <n v="0.15"/>
    <n v="18860.3"/>
    <x v="3"/>
    <x v="1"/>
    <x v="2"/>
    <n v="0.75"/>
    <n v="0.11249999999999999"/>
    <n v="8.4374999999999992E-2"/>
    <n v="-18860.215625000001"/>
    <n v="-223528.48148148152"/>
    <n v="2025"/>
    <x v="2"/>
    <n v="9"/>
    <s v="Q3"/>
  </r>
  <r>
    <s v="ORD-04050"/>
    <d v="2025-02-27T00:00:00"/>
    <s v="CUST-1658"/>
    <s v="Isha Sharma"/>
    <x v="0"/>
    <x v="4"/>
    <x v="2"/>
    <s v="Gujarat"/>
    <s v="Surat"/>
    <n v="1"/>
    <n v="1436"/>
    <n v="0.1"/>
    <n v="825.72"/>
    <x v="1"/>
    <x v="1"/>
    <x v="2"/>
    <n v="0.1"/>
    <n v="1.0000000000000002E-2"/>
    <n v="1.0000000000000002E-3"/>
    <n v="-825.71900000000005"/>
    <n v="-825718.99999999988"/>
    <n v="2025"/>
    <x v="11"/>
    <n v="2"/>
    <s v="Q1"/>
  </r>
  <r>
    <s v="ORD-04051"/>
    <d v="2025-06-03T00:00:00"/>
    <s v="CUST-2465"/>
    <s v="Rohan Nair"/>
    <x v="4"/>
    <x v="15"/>
    <x v="0"/>
    <s v="Uttar Pradesh"/>
    <s v="Noida"/>
    <n v="1"/>
    <n v="1596.95"/>
    <n v="0.2"/>
    <n v="1008.16"/>
    <x v="2"/>
    <x v="2"/>
    <x v="1"/>
    <n v="0.2"/>
    <n v="4.0000000000000008E-2"/>
    <n v="8.0000000000000019E-3"/>
    <n v="-1008.1519999999999"/>
    <n v="-126018.99999999996"/>
    <n v="2025"/>
    <x v="9"/>
    <n v="6"/>
    <s v="Q2"/>
  </r>
  <r>
    <s v="ORD-04052"/>
    <d v="2025-12-31T00:00:00"/>
    <s v="CUST-2343"/>
    <s v="Rohan Kumar"/>
    <x v="4"/>
    <x v="15"/>
    <x v="2"/>
    <s v="Gujarat"/>
    <s v="Surat"/>
    <n v="3"/>
    <n v="1401.96"/>
    <n v="0.1"/>
    <n v="2464.59"/>
    <x v="3"/>
    <x v="1"/>
    <x v="0"/>
    <n v="0.30000000000000004"/>
    <n v="3.0000000000000006E-2"/>
    <n v="9.0000000000000028E-3"/>
    <n v="-2464.5810000000001"/>
    <n v="-273842.33333333326"/>
    <n v="2025"/>
    <x v="1"/>
    <n v="12"/>
    <s v="Q4"/>
  </r>
  <r>
    <s v="ORD-04053"/>
    <d v="2025-04-26T00:00:00"/>
    <s v="CUST-2113"/>
    <s v="Sneha Rao"/>
    <x v="4"/>
    <x v="24"/>
    <x v="3"/>
    <s v="Tamil Nadu"/>
    <s v="Coimbatore"/>
    <n v="1"/>
    <n v="5474.63"/>
    <n v="0.05"/>
    <n v="4434.84"/>
    <x v="4"/>
    <x v="2"/>
    <x v="0"/>
    <n v="0.05"/>
    <n v="2.5000000000000005E-3"/>
    <n v="1.2500000000000003E-4"/>
    <n v="-4434.8398750000006"/>
    <n v="-35478718.999999993"/>
    <n v="2025"/>
    <x v="0"/>
    <n v="4"/>
    <s v="Q2"/>
  </r>
  <r>
    <s v="ORD-04054"/>
    <d v="2025-12-09T00:00:00"/>
    <s v="CUST-1767"/>
    <s v="Sneha Sharma"/>
    <x v="0"/>
    <x v="11"/>
    <x v="3"/>
    <s v="Telangana"/>
    <s v="Hyderabad"/>
    <n v="2"/>
    <n v="4901.5600000000004"/>
    <n v="0"/>
    <n v="7360.45"/>
    <x v="0"/>
    <x v="2"/>
    <x v="1"/>
    <n v="0"/>
    <n v="0"/>
    <n v="0"/>
    <n v="-7360.45"/>
    <e v="#DIV/0!"/>
    <n v="2025"/>
    <x v="1"/>
    <n v="12"/>
    <s v="Q4"/>
  </r>
  <r>
    <s v="ORD-04055"/>
    <d v="2025-09-23T00:00:00"/>
    <s v="CUST-1209"/>
    <s v="Neha Gupta"/>
    <x v="3"/>
    <x v="18"/>
    <x v="4"/>
    <s v="Jharkhand"/>
    <s v="Jamshedpur"/>
    <n v="3"/>
    <n v="12057.47"/>
    <n v="0"/>
    <n v="24185.26"/>
    <x v="2"/>
    <x v="1"/>
    <x v="0"/>
    <n v="0"/>
    <n v="0"/>
    <n v="0"/>
    <n v="-24185.26"/>
    <e v="#DIV/0!"/>
    <n v="2025"/>
    <x v="2"/>
    <n v="9"/>
    <s v="Q3"/>
  </r>
  <r>
    <s v="ORD-04056"/>
    <d v="2025-11-11T00:00:00"/>
    <s v="CUST-2285"/>
    <s v="Rahul Verma"/>
    <x v="3"/>
    <x v="13"/>
    <x v="0"/>
    <s v="Delhi"/>
    <s v="New Delhi"/>
    <n v="4"/>
    <n v="39140.94"/>
    <n v="0.1"/>
    <n v="95839.59"/>
    <x v="1"/>
    <x v="0"/>
    <x v="0"/>
    <n v="0.4"/>
    <n v="4.0000000000000008E-2"/>
    <n v="1.6000000000000004E-2"/>
    <n v="-95839.573999999993"/>
    <n v="-5989973.3749999981"/>
    <n v="2025"/>
    <x v="8"/>
    <n v="11"/>
    <s v="Q4"/>
  </r>
  <r>
    <s v="ORD-04057"/>
    <d v="2025-07-22T00:00:00"/>
    <s v="CUST-1355"/>
    <s v="Priya Reddy"/>
    <x v="2"/>
    <x v="8"/>
    <x v="0"/>
    <s v="Punjab"/>
    <s v="Ludhiana"/>
    <n v="2"/>
    <n v="5424.65"/>
    <n v="0.15"/>
    <n v="7268.33"/>
    <x v="3"/>
    <x v="1"/>
    <x v="1"/>
    <n v="0.3"/>
    <n v="4.4999999999999998E-2"/>
    <n v="1.35E-2"/>
    <n v="-7268.3164999999999"/>
    <n v="-538393.81481481483"/>
    <n v="2025"/>
    <x v="4"/>
    <n v="7"/>
    <s v="Q3"/>
  </r>
  <r>
    <s v="ORD-04058"/>
    <d v="2025-02-10T00:00:00"/>
    <s v="CUST-1490"/>
    <s v="Neha Nair"/>
    <x v="0"/>
    <x v="4"/>
    <x v="3"/>
    <s v="Telangana"/>
    <s v="Hyderabad"/>
    <n v="5"/>
    <n v="6446.28"/>
    <n v="0.05"/>
    <n v="19883.05"/>
    <x v="0"/>
    <x v="1"/>
    <x v="2"/>
    <n v="0.25"/>
    <n v="1.2500000000000001E-2"/>
    <n v="3.1250000000000002E-3"/>
    <n v="-19883.046875"/>
    <n v="-6362575"/>
    <n v="2025"/>
    <x v="11"/>
    <n v="2"/>
    <s v="Q1"/>
  </r>
  <r>
    <s v="ORD-04059"/>
    <d v="2025-04-15T00:00:00"/>
    <s v="CUST-2275"/>
    <s v="Priya Sharma"/>
    <x v="3"/>
    <x v="3"/>
    <x v="3"/>
    <s v="Karnataka"/>
    <s v="Mysuru"/>
    <n v="1"/>
    <n v="38215.99"/>
    <n v="0.15"/>
    <n v="20518.060000000001"/>
    <x v="0"/>
    <x v="0"/>
    <x v="0"/>
    <n v="0.15"/>
    <n v="2.2499999999999999E-2"/>
    <n v="3.375E-3"/>
    <n v="-20518.056625000001"/>
    <n v="-6079424.1851851856"/>
    <n v="2025"/>
    <x v="0"/>
    <n v="4"/>
    <s v="Q2"/>
  </r>
  <r>
    <s v="ORD-04060"/>
    <d v="2025-07-12T00:00:00"/>
    <s v="CUST-2557"/>
    <s v="Vikram Nair"/>
    <x v="0"/>
    <x v="0"/>
    <x v="3"/>
    <s v="Karnataka"/>
    <s v="Mysuru"/>
    <n v="1"/>
    <n v="2397.5500000000002"/>
    <n v="0.05"/>
    <n v="1885.62"/>
    <x v="1"/>
    <x v="0"/>
    <x v="1"/>
    <n v="0.05"/>
    <n v="2.5000000000000005E-3"/>
    <n v="1.2500000000000003E-4"/>
    <n v="-1885.6198749999999"/>
    <n v="-15084958.999999994"/>
    <n v="2025"/>
    <x v="4"/>
    <n v="7"/>
    <s v="Q3"/>
  </r>
  <r>
    <s v="ORD-04061"/>
    <d v="2025-10-05T00:00:00"/>
    <s v="CUST-1612"/>
    <s v="Sneha Joshi"/>
    <x v="3"/>
    <x v="3"/>
    <x v="2"/>
    <s v="Goa"/>
    <s v="Margao"/>
    <n v="2"/>
    <n v="60884.63"/>
    <n v="0.05"/>
    <n v="86521.76"/>
    <x v="1"/>
    <x v="1"/>
    <x v="1"/>
    <n v="0.1"/>
    <n v="5.000000000000001E-3"/>
    <n v="5.0000000000000012E-4"/>
    <n v="-86521.7595"/>
    <n v="-173043518.99999997"/>
    <n v="2025"/>
    <x v="10"/>
    <n v="10"/>
    <s v="Q4"/>
  </r>
  <r>
    <s v="ORD-04062"/>
    <d v="2025-12-20T00:00:00"/>
    <s v="CUST-2299"/>
    <s v="Meera Reddy"/>
    <x v="1"/>
    <x v="9"/>
    <x v="0"/>
    <s v="Haryana"/>
    <s v="Faridabad"/>
    <n v="2"/>
    <n v="1850.26"/>
    <n v="0.05"/>
    <n v="2956.48"/>
    <x v="1"/>
    <x v="1"/>
    <x v="2"/>
    <n v="0.1"/>
    <n v="5.000000000000001E-3"/>
    <n v="5.0000000000000012E-4"/>
    <n v="-2956.4794999999999"/>
    <n v="-5912958.9999999981"/>
    <n v="2025"/>
    <x v="1"/>
    <n v="12"/>
    <s v="Q4"/>
  </r>
  <r>
    <s v="ORD-04063"/>
    <d v="2025-08-25T00:00:00"/>
    <s v="CUST-1663"/>
    <s v="Neha Verma"/>
    <x v="3"/>
    <x v="14"/>
    <x v="1"/>
    <s v="Madhya Pradesh"/>
    <s v="Bhopal"/>
    <n v="2"/>
    <n v="64841.61"/>
    <n v="0.05"/>
    <n v="106827.7"/>
    <x v="1"/>
    <x v="1"/>
    <x v="1"/>
    <n v="0.1"/>
    <n v="5.000000000000001E-3"/>
    <n v="5.0000000000000012E-4"/>
    <n v="-106827.6995"/>
    <n v="-213655398.99999994"/>
    <n v="2025"/>
    <x v="7"/>
    <n v="8"/>
    <s v="Q3"/>
  </r>
  <r>
    <s v="ORD-04064"/>
    <d v="2025-08-09T00:00:00"/>
    <s v="CUST-1325"/>
    <s v="Rahul Nair"/>
    <x v="2"/>
    <x v="10"/>
    <x v="0"/>
    <s v="Delhi"/>
    <s v="New Delhi"/>
    <n v="2"/>
    <n v="6858.68"/>
    <n v="0.15"/>
    <n v="8606.18"/>
    <x v="0"/>
    <x v="1"/>
    <x v="1"/>
    <n v="0.3"/>
    <n v="4.4999999999999998E-2"/>
    <n v="1.35E-2"/>
    <n v="-8606.1665000000012"/>
    <n v="-637493.81481481495"/>
    <n v="2025"/>
    <x v="7"/>
    <n v="8"/>
    <s v="Q3"/>
  </r>
  <r>
    <s v="ORD-04065"/>
    <d v="2025-03-09T00:00:00"/>
    <s v="CUST-1993"/>
    <s v="Meera Patel"/>
    <x v="1"/>
    <x v="7"/>
    <x v="3"/>
    <s v="Karnataka"/>
    <s v="Bengaluru"/>
    <n v="1"/>
    <n v="3949.41"/>
    <n v="0.05"/>
    <n v="2622.21"/>
    <x v="0"/>
    <x v="1"/>
    <x v="2"/>
    <n v="0.05"/>
    <n v="2.5000000000000005E-3"/>
    <n v="1.2500000000000003E-4"/>
    <n v="-2622.209875"/>
    <n v="-20977678.999999996"/>
    <n v="2025"/>
    <x v="3"/>
    <n v="3"/>
    <s v="Q1"/>
  </r>
  <r>
    <s v="ORD-04066"/>
    <d v="2025-07-16T00:00:00"/>
    <s v="CUST-1239"/>
    <s v="Kiran Patel"/>
    <x v="3"/>
    <x v="18"/>
    <x v="1"/>
    <s v="Madhya Pradesh"/>
    <s v="Indore"/>
    <n v="2"/>
    <n v="2774.26"/>
    <n v="0.05"/>
    <n v="3775.49"/>
    <x v="0"/>
    <x v="1"/>
    <x v="2"/>
    <n v="0.1"/>
    <n v="5.000000000000001E-3"/>
    <n v="5.0000000000000012E-4"/>
    <n v="-3775.4894999999997"/>
    <n v="-7550978.9999999972"/>
    <n v="2025"/>
    <x v="4"/>
    <n v="7"/>
    <s v="Q3"/>
  </r>
  <r>
    <s v="ORD-04067"/>
    <d v="2025-09-13T00:00:00"/>
    <s v="CUST-2059"/>
    <s v="Priya Patel"/>
    <x v="0"/>
    <x v="11"/>
    <x v="0"/>
    <s v="Punjab"/>
    <s v="Ludhiana"/>
    <n v="4"/>
    <n v="10102.120000000001"/>
    <n v="0.15"/>
    <n v="29272.04"/>
    <x v="1"/>
    <x v="0"/>
    <x v="1"/>
    <n v="0.6"/>
    <n v="0.09"/>
    <n v="5.3999999999999999E-2"/>
    <n v="-29271.986000000001"/>
    <n v="-542073.81481481483"/>
    <n v="2025"/>
    <x v="2"/>
    <n v="9"/>
    <s v="Q3"/>
  </r>
  <r>
    <s v="ORD-04068"/>
    <d v="2025-05-19T00:00:00"/>
    <s v="CUST-1315"/>
    <s v="Sneha Nair"/>
    <x v="1"/>
    <x v="17"/>
    <x v="1"/>
    <s v="Chhattisgarh"/>
    <s v="Bilaspur"/>
    <n v="2"/>
    <n v="662.47"/>
    <n v="0.2"/>
    <n v="932.34"/>
    <x v="1"/>
    <x v="1"/>
    <x v="2"/>
    <n v="0.4"/>
    <n v="8.0000000000000016E-2"/>
    <n v="3.2000000000000008E-2"/>
    <n v="-932.30799999999999"/>
    <n v="-29134.624999999993"/>
    <n v="2025"/>
    <x v="6"/>
    <n v="5"/>
    <s v="Q2"/>
  </r>
  <r>
    <s v="ORD-04069"/>
    <d v="2025-11-08T00:00:00"/>
    <s v="CUST-2578"/>
    <s v="Meera Reddy"/>
    <x v="3"/>
    <x v="13"/>
    <x v="0"/>
    <s v="Uttar Pradesh"/>
    <s v="Lucknow"/>
    <n v="1"/>
    <n v="58341.26"/>
    <n v="0.1"/>
    <n v="37759.54"/>
    <x v="2"/>
    <x v="1"/>
    <x v="0"/>
    <n v="0.1"/>
    <n v="1.0000000000000002E-2"/>
    <n v="1.0000000000000002E-3"/>
    <n v="-37759.539000000004"/>
    <n v="-37759538.999999993"/>
    <n v="2025"/>
    <x v="8"/>
    <n v="11"/>
    <s v="Q4"/>
  </r>
  <r>
    <s v="ORD-04070"/>
    <d v="2025-05-29T00:00:00"/>
    <s v="CUST-1639"/>
    <s v="Sneha Kumar"/>
    <x v="3"/>
    <x v="16"/>
    <x v="0"/>
    <s v="Haryana"/>
    <s v="Faridabad"/>
    <n v="3"/>
    <n v="51641.9"/>
    <n v="0.05"/>
    <n v="128161.16"/>
    <x v="2"/>
    <x v="0"/>
    <x v="1"/>
    <n v="0.15000000000000002"/>
    <n v="7.5000000000000015E-3"/>
    <n v="1.1250000000000003E-3"/>
    <n v="-128161.15887500001"/>
    <n v="-113921030.11111109"/>
    <n v="2025"/>
    <x v="6"/>
    <n v="5"/>
    <s v="Q2"/>
  </r>
  <r>
    <s v="ORD-04071"/>
    <d v="2025-04-09T00:00:00"/>
    <s v="CUST-1357"/>
    <s v="Meera Gupta"/>
    <x v="0"/>
    <x v="5"/>
    <x v="3"/>
    <s v="Telangana"/>
    <s v="Hyderabad"/>
    <n v="1"/>
    <n v="17521.490000000002"/>
    <n v="0"/>
    <n v="13165.72"/>
    <x v="2"/>
    <x v="1"/>
    <x v="1"/>
    <n v="0"/>
    <n v="0"/>
    <n v="0"/>
    <n v="-13165.72"/>
    <e v="#DIV/0!"/>
    <n v="2025"/>
    <x v="0"/>
    <n v="4"/>
    <s v="Q2"/>
  </r>
  <r>
    <s v="ORD-04072"/>
    <d v="2025-03-17T00:00:00"/>
    <s v="CUST-2110"/>
    <s v="Meera Gupta"/>
    <x v="2"/>
    <x v="2"/>
    <x v="3"/>
    <s v="Tamil Nadu"/>
    <s v="Coimbatore"/>
    <n v="3"/>
    <n v="4415.33"/>
    <n v="0"/>
    <n v="8338.73"/>
    <x v="0"/>
    <x v="1"/>
    <x v="2"/>
    <n v="0"/>
    <n v="0"/>
    <n v="0"/>
    <n v="-8338.73"/>
    <e v="#DIV/0!"/>
    <n v="2025"/>
    <x v="3"/>
    <n v="3"/>
    <s v="Q1"/>
  </r>
  <r>
    <s v="ORD-04073"/>
    <d v="2025-10-09T00:00:00"/>
    <s v="CUST-1715"/>
    <s v="Arjun Singh"/>
    <x v="2"/>
    <x v="2"/>
    <x v="4"/>
    <s v="West Bengal"/>
    <s v="Durgapur"/>
    <n v="1"/>
    <n v="3846.34"/>
    <n v="0"/>
    <n v="2587.31"/>
    <x v="2"/>
    <x v="1"/>
    <x v="1"/>
    <n v="0"/>
    <n v="0"/>
    <n v="0"/>
    <n v="-2587.31"/>
    <e v="#DIV/0!"/>
    <n v="2025"/>
    <x v="10"/>
    <n v="10"/>
    <s v="Q4"/>
  </r>
  <r>
    <s v="ORD-04074"/>
    <d v="2025-04-19T00:00:00"/>
    <s v="CUST-2073"/>
    <s v="Aarav Reddy"/>
    <x v="3"/>
    <x v="3"/>
    <x v="0"/>
    <s v="Delhi"/>
    <s v="Delhi"/>
    <n v="1"/>
    <n v="34454.839999999997"/>
    <n v="0.15"/>
    <n v="21106.39"/>
    <x v="1"/>
    <x v="1"/>
    <x v="2"/>
    <n v="0.15"/>
    <n v="2.2499999999999999E-2"/>
    <n v="3.375E-3"/>
    <n v="-21106.386624999999"/>
    <n v="-6253744.1851851847"/>
    <n v="2025"/>
    <x v="0"/>
    <n v="4"/>
    <s v="Q2"/>
  </r>
  <r>
    <s v="ORD-04075"/>
    <d v="2025-07-07T00:00:00"/>
    <s v="CUST-1474"/>
    <s v="Kiran Verma"/>
    <x v="0"/>
    <x v="6"/>
    <x v="0"/>
    <s v="Delhi"/>
    <s v="New Delhi"/>
    <n v="1"/>
    <n v="7385.56"/>
    <n v="0"/>
    <n v="5259.06"/>
    <x v="2"/>
    <x v="1"/>
    <x v="1"/>
    <n v="0"/>
    <n v="0"/>
    <n v="0"/>
    <n v="-5259.06"/>
    <e v="#DIV/0!"/>
    <n v="2025"/>
    <x v="4"/>
    <n v="7"/>
    <s v="Q3"/>
  </r>
  <r>
    <s v="ORD-04076"/>
    <d v="2025-07-18T00:00:00"/>
    <s v="CUST-1297"/>
    <s v="Neha Gupta"/>
    <x v="3"/>
    <x v="14"/>
    <x v="0"/>
    <s v="Punjab"/>
    <s v="Ludhiana"/>
    <n v="1"/>
    <n v="31261.82"/>
    <n v="0.05"/>
    <n v="24691.67"/>
    <x v="0"/>
    <x v="1"/>
    <x v="2"/>
    <n v="0.05"/>
    <n v="2.5000000000000005E-3"/>
    <n v="1.2500000000000003E-4"/>
    <n v="-24691.669875"/>
    <n v="-197533358.99999994"/>
    <n v="2025"/>
    <x v="4"/>
    <n v="7"/>
    <s v="Q3"/>
  </r>
  <r>
    <s v="ORD-04077"/>
    <d v="2025-10-30T00:00:00"/>
    <s v="CUST-2129"/>
    <s v="Sneha Reddy"/>
    <x v="1"/>
    <x v="7"/>
    <x v="3"/>
    <s v="Karnataka"/>
    <s v="Bengaluru"/>
    <n v="2"/>
    <n v="3268.21"/>
    <n v="0.1"/>
    <n v="4851.7"/>
    <x v="3"/>
    <x v="2"/>
    <x v="2"/>
    <n v="0.2"/>
    <n v="2.0000000000000004E-2"/>
    <n v="4.000000000000001E-3"/>
    <n v="-4851.6959999999999"/>
    <n v="-1212923.9999999998"/>
    <n v="2025"/>
    <x v="10"/>
    <n v="10"/>
    <s v="Q4"/>
  </r>
  <r>
    <s v="ORD-04078"/>
    <d v="2025-11-23T00:00:00"/>
    <s v="CUST-1561"/>
    <s v="Priya Kumar"/>
    <x v="0"/>
    <x v="6"/>
    <x v="1"/>
    <s v="Madhya Pradesh"/>
    <s v="Bhopal"/>
    <n v="1"/>
    <n v="16839.990000000002"/>
    <n v="0.15"/>
    <n v="9344.59"/>
    <x v="3"/>
    <x v="1"/>
    <x v="2"/>
    <n v="0.15"/>
    <n v="2.2499999999999999E-2"/>
    <n v="3.375E-3"/>
    <n v="-9344.5866249999999"/>
    <n v="-2768766.4074074072"/>
    <n v="2025"/>
    <x v="8"/>
    <n v="11"/>
    <s v="Q4"/>
  </r>
  <r>
    <s v="ORD-04079"/>
    <d v="2025-06-03T00:00:00"/>
    <s v="CUST-2095"/>
    <s v="Isha Kumar"/>
    <x v="1"/>
    <x v="17"/>
    <x v="3"/>
    <s v="Karnataka"/>
    <s v="Mysuru"/>
    <n v="3"/>
    <n v="3080.45"/>
    <n v="0"/>
    <n v="5866.32"/>
    <x v="4"/>
    <x v="1"/>
    <x v="0"/>
    <n v="0"/>
    <n v="0"/>
    <n v="0"/>
    <n v="-5866.32"/>
    <e v="#DIV/0!"/>
    <n v="2025"/>
    <x v="9"/>
    <n v="6"/>
    <s v="Q2"/>
  </r>
  <r>
    <s v="ORD-04080"/>
    <d v="2025-02-09T00:00:00"/>
    <s v="CUST-1464"/>
    <s v="Neha Nair"/>
    <x v="0"/>
    <x v="11"/>
    <x v="2"/>
    <s v="Gujarat"/>
    <s v="Surat"/>
    <n v="2"/>
    <n v="15528.11"/>
    <n v="0.05"/>
    <n v="23737.279999999999"/>
    <x v="0"/>
    <x v="1"/>
    <x v="2"/>
    <n v="0.1"/>
    <n v="5.000000000000001E-3"/>
    <n v="5.0000000000000012E-4"/>
    <n v="-23737.279500000001"/>
    <n v="-47474558.999999993"/>
    <n v="2025"/>
    <x v="11"/>
    <n v="2"/>
    <s v="Q1"/>
  </r>
  <r>
    <s v="ORD-04081"/>
    <d v="2025-05-13T00:00:00"/>
    <s v="CUST-1596"/>
    <s v="Aarav Joshi"/>
    <x v="1"/>
    <x v="1"/>
    <x v="0"/>
    <s v="Uttar Pradesh"/>
    <s v="Lucknow"/>
    <n v="1"/>
    <n v="4348.2"/>
    <n v="0.05"/>
    <n v="3018.2"/>
    <x v="2"/>
    <x v="1"/>
    <x v="1"/>
    <n v="0.05"/>
    <n v="2.5000000000000005E-3"/>
    <n v="1.2500000000000003E-4"/>
    <n v="-3018.1998749999998"/>
    <n v="-24145598.999999993"/>
    <n v="2025"/>
    <x v="6"/>
    <n v="5"/>
    <s v="Q2"/>
  </r>
  <r>
    <s v="ORD-04082"/>
    <d v="2025-05-12T00:00:00"/>
    <s v="CUST-1174"/>
    <s v="Meera Sharma"/>
    <x v="0"/>
    <x v="4"/>
    <x v="0"/>
    <s v="Haryana"/>
    <s v="Gurugram"/>
    <n v="2"/>
    <n v="9675.81"/>
    <n v="0.05"/>
    <n v="12218.73"/>
    <x v="0"/>
    <x v="0"/>
    <x v="2"/>
    <n v="0.1"/>
    <n v="5.000000000000001E-3"/>
    <n v="5.0000000000000012E-4"/>
    <n v="-12218.729499999999"/>
    <n v="-24437458.999999993"/>
    <n v="2025"/>
    <x v="6"/>
    <n v="5"/>
    <s v="Q2"/>
  </r>
  <r>
    <s v="ORD-04083"/>
    <d v="2025-10-06T00:00:00"/>
    <s v="CUST-2344"/>
    <s v="Arjun Nair"/>
    <x v="2"/>
    <x v="20"/>
    <x v="4"/>
    <s v="West Bengal"/>
    <s v="Durgapur"/>
    <n v="2"/>
    <n v="2693.3"/>
    <n v="0.05"/>
    <n v="3287.66"/>
    <x v="3"/>
    <x v="1"/>
    <x v="0"/>
    <n v="0.1"/>
    <n v="5.000000000000001E-3"/>
    <n v="5.0000000000000012E-4"/>
    <n v="-3287.6594999999998"/>
    <n v="-6575318.9999999981"/>
    <n v="2025"/>
    <x v="10"/>
    <n v="10"/>
    <s v="Q4"/>
  </r>
  <r>
    <s v="ORD-04084"/>
    <d v="2025-12-28T00:00:00"/>
    <s v="CUST-2458"/>
    <s v="Priya Gupta"/>
    <x v="0"/>
    <x v="0"/>
    <x v="2"/>
    <s v="Rajasthan"/>
    <s v="Udaipur"/>
    <n v="3"/>
    <n v="11764.63"/>
    <n v="0.1"/>
    <n v="21462.36"/>
    <x v="0"/>
    <x v="1"/>
    <x v="1"/>
    <n v="0.30000000000000004"/>
    <n v="3.0000000000000006E-2"/>
    <n v="9.0000000000000028E-3"/>
    <n v="-21462.351000000002"/>
    <n v="-2384705.666666666"/>
    <n v="2025"/>
    <x v="1"/>
    <n v="12"/>
    <s v="Q4"/>
  </r>
  <r>
    <s v="ORD-04085"/>
    <d v="2025-03-25T00:00:00"/>
    <s v="CUST-1764"/>
    <s v="Arjun Sharma"/>
    <x v="1"/>
    <x v="1"/>
    <x v="1"/>
    <s v="Chhattisgarh"/>
    <s v="Raipur"/>
    <n v="2"/>
    <n v="2367.92"/>
    <n v="0"/>
    <n v="4116.17"/>
    <x v="1"/>
    <x v="1"/>
    <x v="1"/>
    <n v="0"/>
    <n v="0"/>
    <n v="0"/>
    <n v="-4116.17"/>
    <e v="#DIV/0!"/>
    <n v="2025"/>
    <x v="3"/>
    <n v="3"/>
    <s v="Q1"/>
  </r>
  <r>
    <s v="ORD-04086"/>
    <d v="2025-08-30T00:00:00"/>
    <s v="CUST-1939"/>
    <s v="Vikram Joshi"/>
    <x v="0"/>
    <x v="4"/>
    <x v="4"/>
    <s v="West Bengal"/>
    <s v="Kolkata"/>
    <n v="1"/>
    <n v="2108.9299999999998"/>
    <n v="0.05"/>
    <n v="1287.5"/>
    <x v="2"/>
    <x v="2"/>
    <x v="0"/>
    <n v="0.05"/>
    <n v="2.5000000000000005E-3"/>
    <n v="1.2500000000000003E-4"/>
    <n v="-1287.499875"/>
    <n v="-10299998.999999998"/>
    <n v="2025"/>
    <x v="7"/>
    <n v="8"/>
    <s v="Q3"/>
  </r>
  <r>
    <s v="ORD-04087"/>
    <d v="2025-04-26T00:00:00"/>
    <s v="CUST-2314"/>
    <s v="Rohan Verma"/>
    <x v="0"/>
    <x v="0"/>
    <x v="3"/>
    <s v="Andhra Pradesh"/>
    <s v="Vijayawada"/>
    <n v="2"/>
    <n v="7236.1"/>
    <n v="0"/>
    <n v="11045.14"/>
    <x v="1"/>
    <x v="0"/>
    <x v="1"/>
    <n v="0"/>
    <n v="0"/>
    <n v="0"/>
    <n v="-11045.14"/>
    <e v="#DIV/0!"/>
    <n v="2025"/>
    <x v="0"/>
    <n v="4"/>
    <s v="Q2"/>
  </r>
  <r>
    <s v="ORD-04088"/>
    <d v="2025-04-19T00:00:00"/>
    <s v="CUST-1214"/>
    <s v="Rahul Joshi"/>
    <x v="0"/>
    <x v="11"/>
    <x v="0"/>
    <s v="Haryana"/>
    <s v="Faridabad"/>
    <n v="1"/>
    <n v="17897.45"/>
    <n v="0.2"/>
    <n v="8974.6200000000008"/>
    <x v="0"/>
    <x v="1"/>
    <x v="2"/>
    <n v="0.2"/>
    <n v="4.0000000000000008E-2"/>
    <n v="8.0000000000000019E-3"/>
    <n v="-8974.612000000001"/>
    <n v="-1121826.4999999998"/>
    <n v="2025"/>
    <x v="0"/>
    <n v="4"/>
    <s v="Q2"/>
  </r>
  <r>
    <s v="ORD-04089"/>
    <d v="2025-08-09T00:00:00"/>
    <s v="CUST-1703"/>
    <s v="Rahul Reddy"/>
    <x v="1"/>
    <x v="7"/>
    <x v="2"/>
    <s v="Goa"/>
    <s v="Margao"/>
    <n v="2"/>
    <n v="480.43"/>
    <n v="0.1"/>
    <n v="739.28"/>
    <x v="4"/>
    <x v="1"/>
    <x v="1"/>
    <n v="0.2"/>
    <n v="2.0000000000000004E-2"/>
    <n v="4.000000000000001E-3"/>
    <n v="-739.27599999999995"/>
    <n v="-184818.99999999994"/>
    <n v="2025"/>
    <x v="7"/>
    <n v="8"/>
    <s v="Q3"/>
  </r>
  <r>
    <s v="ORD-04090"/>
    <d v="2025-02-10T00:00:00"/>
    <s v="CUST-1707"/>
    <s v="Rohan Patel"/>
    <x v="2"/>
    <x v="10"/>
    <x v="3"/>
    <s v="Telangana"/>
    <s v="Warangal"/>
    <n v="4"/>
    <n v="4998"/>
    <n v="0.15"/>
    <n v="12797.8"/>
    <x v="4"/>
    <x v="2"/>
    <x v="1"/>
    <n v="0.6"/>
    <n v="0.09"/>
    <n v="5.3999999999999999E-2"/>
    <n v="-12797.745999999999"/>
    <n v="-236995.29629629629"/>
    <n v="2025"/>
    <x v="11"/>
    <n v="2"/>
    <s v="Q1"/>
  </r>
  <r>
    <s v="ORD-04091"/>
    <d v="2025-05-27T00:00:00"/>
    <s v="CUST-1155"/>
    <s v="Aarav Singh"/>
    <x v="0"/>
    <x v="6"/>
    <x v="2"/>
    <s v="Gujarat"/>
    <s v="Surat"/>
    <n v="1"/>
    <n v="15252.56"/>
    <n v="0"/>
    <n v="13174.05"/>
    <x v="1"/>
    <x v="1"/>
    <x v="1"/>
    <n v="0"/>
    <n v="0"/>
    <n v="0"/>
    <n v="-13174.05"/>
    <e v="#DIV/0!"/>
    <n v="2025"/>
    <x v="6"/>
    <n v="5"/>
    <s v="Q2"/>
  </r>
  <r>
    <s v="ORD-04092"/>
    <d v="2025-04-22T00:00:00"/>
    <s v="CUST-1007"/>
    <s v="Isha Gupta"/>
    <x v="2"/>
    <x v="10"/>
    <x v="4"/>
    <s v="Jharkhand"/>
    <s v="Ranchi"/>
    <n v="2"/>
    <n v="4681.59"/>
    <n v="0.1"/>
    <n v="5935.99"/>
    <x v="1"/>
    <x v="1"/>
    <x v="0"/>
    <n v="0.2"/>
    <n v="2.0000000000000004E-2"/>
    <n v="4.000000000000001E-3"/>
    <n v="-5935.9859999999999"/>
    <n v="-1483996.4999999995"/>
    <n v="2025"/>
    <x v="0"/>
    <n v="4"/>
    <s v="Q2"/>
  </r>
  <r>
    <s v="ORD-04093"/>
    <d v="2025-04-13T00:00:00"/>
    <s v="CUST-2507"/>
    <s v="Rahul Verma"/>
    <x v="2"/>
    <x v="10"/>
    <x v="2"/>
    <s v="Gujarat"/>
    <s v="Ahmedabad"/>
    <n v="1"/>
    <n v="4160.34"/>
    <n v="0.05"/>
    <n v="2866.85"/>
    <x v="2"/>
    <x v="1"/>
    <x v="1"/>
    <n v="0.05"/>
    <n v="2.5000000000000005E-3"/>
    <n v="1.2500000000000003E-4"/>
    <n v="-2866.8498749999999"/>
    <n v="-22934798.999999993"/>
    <n v="2025"/>
    <x v="0"/>
    <n v="4"/>
    <s v="Q2"/>
  </r>
  <r>
    <s v="ORD-04094"/>
    <d v="2025-02-15T00:00:00"/>
    <s v="CUST-2005"/>
    <s v="Isha Nair"/>
    <x v="4"/>
    <x v="19"/>
    <x v="4"/>
    <s v="Bihar"/>
    <s v="Gaya"/>
    <n v="1"/>
    <n v="6514.21"/>
    <n v="0"/>
    <n v="5308.34"/>
    <x v="3"/>
    <x v="0"/>
    <x v="1"/>
    <n v="0"/>
    <n v="0"/>
    <n v="0"/>
    <n v="-5308.34"/>
    <e v="#DIV/0!"/>
    <n v="2025"/>
    <x v="11"/>
    <n v="2"/>
    <s v="Q1"/>
  </r>
  <r>
    <s v="ORD-04095"/>
    <d v="2025-11-20T00:00:00"/>
    <s v="CUST-2147"/>
    <s v="Isha Sharma"/>
    <x v="1"/>
    <x v="9"/>
    <x v="2"/>
    <s v="Maharashtra"/>
    <s v="Nagpur"/>
    <n v="2"/>
    <n v="2289.38"/>
    <n v="0.1"/>
    <n v="3564.17"/>
    <x v="4"/>
    <x v="1"/>
    <x v="1"/>
    <n v="0.2"/>
    <n v="2.0000000000000004E-2"/>
    <n v="4.000000000000001E-3"/>
    <n v="-3564.1660000000002"/>
    <n v="-891041.49999999988"/>
    <n v="2025"/>
    <x v="8"/>
    <n v="11"/>
    <s v="Q4"/>
  </r>
  <r>
    <s v="ORD-04096"/>
    <d v="2025-09-28T00:00:00"/>
    <s v="CUST-2474"/>
    <s v="Ananya Singh"/>
    <x v="2"/>
    <x v="2"/>
    <x v="3"/>
    <s v="Karnataka"/>
    <s v="Bengaluru"/>
    <n v="2"/>
    <n v="1002.99"/>
    <n v="0.1"/>
    <n v="1185.07"/>
    <x v="1"/>
    <x v="1"/>
    <x v="2"/>
    <n v="0.2"/>
    <n v="2.0000000000000004E-2"/>
    <n v="4.000000000000001E-3"/>
    <n v="-1185.066"/>
    <n v="-296266.49999999994"/>
    <n v="2025"/>
    <x v="2"/>
    <n v="9"/>
    <s v="Q3"/>
  </r>
  <r>
    <s v="ORD-04097"/>
    <d v="2025-07-14T00:00:00"/>
    <s v="CUST-2151"/>
    <s v="Rahul Kumar"/>
    <x v="0"/>
    <x v="4"/>
    <x v="4"/>
    <s v="West Bengal"/>
    <s v="Kolkata"/>
    <n v="1"/>
    <n v="17349.03"/>
    <n v="0.2"/>
    <n v="10040.530000000001"/>
    <x v="0"/>
    <x v="1"/>
    <x v="0"/>
    <n v="0.2"/>
    <n v="4.0000000000000008E-2"/>
    <n v="8.0000000000000019E-3"/>
    <n v="-10040.522000000001"/>
    <n v="-1255065.2499999998"/>
    <n v="2025"/>
    <x v="4"/>
    <n v="7"/>
    <s v="Q3"/>
  </r>
  <r>
    <s v="ORD-04098"/>
    <d v="2025-10-07T00:00:00"/>
    <s v="CUST-1386"/>
    <s v="Neha Gupta"/>
    <x v="1"/>
    <x v="7"/>
    <x v="0"/>
    <s v="Haryana"/>
    <s v="Gurugram"/>
    <n v="1"/>
    <n v="2303.4299999999998"/>
    <n v="0.1"/>
    <n v="1808.46"/>
    <x v="3"/>
    <x v="1"/>
    <x v="1"/>
    <n v="0.1"/>
    <n v="1.0000000000000002E-2"/>
    <n v="1.0000000000000002E-3"/>
    <n v="-1808.4590000000001"/>
    <n v="-1808458.9999999995"/>
    <n v="2025"/>
    <x v="10"/>
    <n v="10"/>
    <s v="Q4"/>
  </r>
  <r>
    <s v="ORD-04099"/>
    <d v="2025-10-10T00:00:00"/>
    <s v="CUST-1242"/>
    <s v="Aarav Singh"/>
    <x v="2"/>
    <x v="2"/>
    <x v="4"/>
    <s v="Bihar"/>
    <s v="Gaya"/>
    <n v="3"/>
    <n v="4791.57"/>
    <n v="0"/>
    <n v="10130.17"/>
    <x v="3"/>
    <x v="0"/>
    <x v="2"/>
    <n v="0"/>
    <n v="0"/>
    <n v="0"/>
    <n v="-10130.17"/>
    <e v="#DIV/0!"/>
    <n v="2025"/>
    <x v="10"/>
    <n v="10"/>
    <s v="Q4"/>
  </r>
  <r>
    <s v="ORD-04100"/>
    <d v="2025-02-09T00:00:00"/>
    <s v="CUST-1523"/>
    <s v="Sneha Nair"/>
    <x v="4"/>
    <x v="19"/>
    <x v="4"/>
    <s v="Bihar"/>
    <s v="Gaya"/>
    <n v="1"/>
    <n v="5016.1400000000003"/>
    <n v="0.05"/>
    <n v="4115.3599999999997"/>
    <x v="1"/>
    <x v="1"/>
    <x v="1"/>
    <n v="0.05"/>
    <n v="2.5000000000000005E-3"/>
    <n v="1.2500000000000003E-4"/>
    <n v="-4115.3598750000001"/>
    <n v="-32922878.999999993"/>
    <n v="2025"/>
    <x v="11"/>
    <n v="2"/>
    <s v="Q1"/>
  </r>
  <r>
    <s v="ORD-04101"/>
    <d v="2025-07-08T00:00:00"/>
    <s v="CUST-1834"/>
    <s v="Rahul Reddy"/>
    <x v="3"/>
    <x v="18"/>
    <x v="2"/>
    <s v="Gujarat"/>
    <s v="Surat"/>
    <n v="1"/>
    <n v="4971.74"/>
    <n v="0.05"/>
    <n v="3689.92"/>
    <x v="2"/>
    <x v="1"/>
    <x v="1"/>
    <n v="0.05"/>
    <n v="2.5000000000000005E-3"/>
    <n v="1.2500000000000003E-4"/>
    <n v="-3689.919875"/>
    <n v="-29519358.999999993"/>
    <n v="2025"/>
    <x v="4"/>
    <n v="7"/>
    <s v="Q3"/>
  </r>
  <r>
    <s v="ORD-04102"/>
    <d v="2025-06-13T00:00:00"/>
    <s v="CUST-1975"/>
    <s v="Vikram Gupta"/>
    <x v="3"/>
    <x v="16"/>
    <x v="2"/>
    <s v="Gujarat"/>
    <s v="Ahmedabad"/>
    <n v="3"/>
    <n v="61999.41"/>
    <n v="0"/>
    <n v="138567.07999999999"/>
    <x v="1"/>
    <x v="1"/>
    <x v="2"/>
    <n v="0"/>
    <n v="0"/>
    <n v="0"/>
    <n v="-138567.07999999999"/>
    <e v="#DIV/0!"/>
    <n v="2025"/>
    <x v="9"/>
    <n v="6"/>
    <s v="Q2"/>
  </r>
  <r>
    <s v="ORD-04103"/>
    <d v="2025-01-24T00:00:00"/>
    <s v="CUST-1878"/>
    <s v="Aarav Sharma"/>
    <x v="3"/>
    <x v="13"/>
    <x v="4"/>
    <s v="Jharkhand"/>
    <s v="Ranchi"/>
    <n v="4"/>
    <n v="51826.11"/>
    <n v="0.1"/>
    <n v="131780.37"/>
    <x v="0"/>
    <x v="1"/>
    <x v="0"/>
    <n v="0.4"/>
    <n v="4.0000000000000008E-2"/>
    <n v="1.6000000000000004E-2"/>
    <n v="-131780.35399999999"/>
    <n v="-8236272.1249999972"/>
    <n v="2025"/>
    <x v="5"/>
    <n v="1"/>
    <s v="Q1"/>
  </r>
  <r>
    <s v="ORD-04104"/>
    <d v="2025-01-24T00:00:00"/>
    <s v="CUST-1287"/>
    <s v="Isha Gupta"/>
    <x v="2"/>
    <x v="2"/>
    <x v="0"/>
    <s v="Punjab"/>
    <s v="Amritsar"/>
    <n v="1"/>
    <n v="1384.05"/>
    <n v="0.05"/>
    <n v="989.25"/>
    <x v="0"/>
    <x v="1"/>
    <x v="2"/>
    <n v="0.05"/>
    <n v="2.5000000000000005E-3"/>
    <n v="1.2500000000000003E-4"/>
    <n v="-989.24987499999997"/>
    <n v="-7913998.9999999981"/>
    <n v="2025"/>
    <x v="5"/>
    <n v="1"/>
    <s v="Q1"/>
  </r>
  <r>
    <s v="ORD-04105"/>
    <d v="2025-01-04T00:00:00"/>
    <s v="CUST-1558"/>
    <s v="Rohan Nair"/>
    <x v="4"/>
    <x v="19"/>
    <x v="1"/>
    <s v="Chhattisgarh"/>
    <s v="Bilaspur"/>
    <n v="3"/>
    <n v="8844.02"/>
    <n v="0.15"/>
    <n v="17815.98"/>
    <x v="1"/>
    <x v="1"/>
    <x v="2"/>
    <n v="0.44999999999999996"/>
    <n v="6.7499999999999991E-2"/>
    <n v="3.0374999999999992E-2"/>
    <n v="-17815.949625000001"/>
    <n v="-586533.3209876545"/>
    <n v="2025"/>
    <x v="5"/>
    <n v="1"/>
    <s v="Q1"/>
  </r>
  <r>
    <s v="ORD-04106"/>
    <d v="2025-11-19T00:00:00"/>
    <s v="CUST-1326"/>
    <s v="Meera Patel"/>
    <x v="3"/>
    <x v="16"/>
    <x v="0"/>
    <s v="Uttar Pradesh"/>
    <s v="Lucknow"/>
    <n v="1"/>
    <n v="48293.24"/>
    <n v="0.1"/>
    <n v="34978.22"/>
    <x v="0"/>
    <x v="1"/>
    <x v="1"/>
    <n v="0.1"/>
    <n v="1.0000000000000002E-2"/>
    <n v="1.0000000000000002E-3"/>
    <n v="-34978.219000000005"/>
    <n v="-34978219"/>
    <n v="2025"/>
    <x v="8"/>
    <n v="11"/>
    <s v="Q4"/>
  </r>
  <r>
    <s v="ORD-04107"/>
    <d v="2025-10-17T00:00:00"/>
    <s v="CUST-1229"/>
    <s v="Rohan Reddy"/>
    <x v="1"/>
    <x v="7"/>
    <x v="2"/>
    <s v="Goa"/>
    <s v="Panaji"/>
    <n v="1"/>
    <n v="2493.5300000000002"/>
    <n v="0.05"/>
    <n v="1515.69"/>
    <x v="0"/>
    <x v="1"/>
    <x v="2"/>
    <n v="0.05"/>
    <n v="2.5000000000000005E-3"/>
    <n v="1.2500000000000003E-4"/>
    <n v="-1515.689875"/>
    <n v="-12125518.999999998"/>
    <n v="2025"/>
    <x v="10"/>
    <n v="10"/>
    <s v="Q4"/>
  </r>
  <r>
    <s v="ORD-04108"/>
    <d v="2025-06-30T00:00:00"/>
    <s v="CUST-2006"/>
    <s v="Kiran Singh"/>
    <x v="2"/>
    <x v="10"/>
    <x v="3"/>
    <s v="Tamil Nadu"/>
    <s v="Chennai"/>
    <n v="3"/>
    <n v="4435.04"/>
    <n v="0"/>
    <n v="10464.299999999999"/>
    <x v="1"/>
    <x v="1"/>
    <x v="2"/>
    <n v="0"/>
    <n v="0"/>
    <n v="0"/>
    <n v="-10464.299999999999"/>
    <e v="#DIV/0!"/>
    <n v="2025"/>
    <x v="9"/>
    <n v="6"/>
    <s v="Q2"/>
  </r>
  <r>
    <s v="ORD-04109"/>
    <d v="2025-09-05T00:00:00"/>
    <s v="CUST-1821"/>
    <s v="Isha Nair"/>
    <x v="1"/>
    <x v="1"/>
    <x v="2"/>
    <s v="Gujarat"/>
    <s v="Ahmedabad"/>
    <n v="4"/>
    <n v="757"/>
    <n v="0"/>
    <n v="2579.9499999999998"/>
    <x v="0"/>
    <x v="2"/>
    <x v="1"/>
    <n v="0"/>
    <n v="0"/>
    <n v="0"/>
    <n v="-2579.9499999999998"/>
    <e v="#DIV/0!"/>
    <n v="2025"/>
    <x v="2"/>
    <n v="9"/>
    <s v="Q3"/>
  </r>
  <r>
    <s v="ORD-04110"/>
    <d v="2025-04-26T00:00:00"/>
    <s v="CUST-1861"/>
    <s v="Vikram Gupta"/>
    <x v="0"/>
    <x v="11"/>
    <x v="3"/>
    <s v="Karnataka"/>
    <s v="Bengaluru"/>
    <n v="1"/>
    <n v="10395.120000000001"/>
    <n v="0.15"/>
    <n v="6458.94"/>
    <x v="1"/>
    <x v="1"/>
    <x v="2"/>
    <n v="0.15"/>
    <n v="2.2499999999999999E-2"/>
    <n v="3.375E-3"/>
    <n v="-6458.9366249999994"/>
    <n v="-1913758.9999999998"/>
    <n v="2025"/>
    <x v="0"/>
    <n v="4"/>
    <s v="Q2"/>
  </r>
  <r>
    <s v="ORD-04111"/>
    <d v="2025-10-06T00:00:00"/>
    <s v="CUST-2092"/>
    <s v="Isha Sharma"/>
    <x v="1"/>
    <x v="7"/>
    <x v="4"/>
    <s v="Odisha"/>
    <s v="Bhubaneswar"/>
    <n v="1"/>
    <n v="599.89"/>
    <n v="0.2"/>
    <n v="328.8"/>
    <x v="1"/>
    <x v="0"/>
    <x v="1"/>
    <n v="0.2"/>
    <n v="4.0000000000000008E-2"/>
    <n v="8.0000000000000019E-3"/>
    <n v="-328.79200000000003"/>
    <n v="-41098.999999999993"/>
    <n v="2025"/>
    <x v="10"/>
    <n v="10"/>
    <s v="Q4"/>
  </r>
  <r>
    <s v="ORD-04112"/>
    <d v="2025-12-31T00:00:00"/>
    <s v="CUST-1558"/>
    <s v="Sneha Sharma"/>
    <x v="3"/>
    <x v="13"/>
    <x v="3"/>
    <s v="Tamil Nadu"/>
    <s v="Coimbatore"/>
    <n v="1"/>
    <n v="36098.31"/>
    <n v="0.05"/>
    <n v="27496.85"/>
    <x v="1"/>
    <x v="1"/>
    <x v="0"/>
    <n v="0.05"/>
    <n v="2.5000000000000005E-3"/>
    <n v="1.2500000000000003E-4"/>
    <n v="-27496.849875"/>
    <n v="-219974798.99999994"/>
    <n v="2025"/>
    <x v="1"/>
    <n v="12"/>
    <s v="Q4"/>
  </r>
  <r>
    <s v="ORD-04113"/>
    <d v="2025-03-10T00:00:00"/>
    <s v="CUST-1805"/>
    <s v="Aarav Gupta"/>
    <x v="1"/>
    <x v="21"/>
    <x v="2"/>
    <s v="Rajasthan"/>
    <s v="Udaipur"/>
    <n v="1"/>
    <n v="2875.3"/>
    <n v="0.1"/>
    <n v="1680.97"/>
    <x v="1"/>
    <x v="2"/>
    <x v="0"/>
    <n v="0.1"/>
    <n v="1.0000000000000002E-2"/>
    <n v="1.0000000000000002E-3"/>
    <n v="-1680.9690000000001"/>
    <n v="-1680968.9999999998"/>
    <n v="2025"/>
    <x v="3"/>
    <n v="3"/>
    <s v="Q1"/>
  </r>
  <r>
    <s v="ORD-04114"/>
    <d v="2025-12-17T00:00:00"/>
    <s v="CUST-2356"/>
    <s v="Aarav Patel"/>
    <x v="3"/>
    <x v="18"/>
    <x v="3"/>
    <s v="Andhra Pradesh"/>
    <s v="Vijayawada"/>
    <n v="3"/>
    <n v="57026.86"/>
    <n v="0.1"/>
    <n v="132803.85999999999"/>
    <x v="1"/>
    <x v="1"/>
    <x v="2"/>
    <n v="0.30000000000000004"/>
    <n v="3.0000000000000006E-2"/>
    <n v="9.0000000000000028E-3"/>
    <n v="-132803.851"/>
    <n v="-14755983.444444438"/>
    <n v="2025"/>
    <x v="1"/>
    <n v="12"/>
    <s v="Q4"/>
  </r>
  <r>
    <s v="ORD-04115"/>
    <d v="2025-09-11T00:00:00"/>
    <s v="CUST-1155"/>
    <s v="Kiran Sharma"/>
    <x v="0"/>
    <x v="11"/>
    <x v="2"/>
    <s v="Gujarat"/>
    <s v="Ahmedabad"/>
    <n v="2"/>
    <n v="13243.49"/>
    <n v="0.2"/>
    <n v="15963.99"/>
    <x v="4"/>
    <x v="1"/>
    <x v="0"/>
    <n v="0.4"/>
    <n v="8.0000000000000016E-2"/>
    <n v="3.2000000000000008E-2"/>
    <n v="-15963.958000000001"/>
    <n v="-498873.68749999988"/>
    <n v="2025"/>
    <x v="2"/>
    <n v="9"/>
    <s v="Q3"/>
  </r>
  <r>
    <s v="ORD-04116"/>
    <d v="2025-06-30T00:00:00"/>
    <s v="CUST-1509"/>
    <s v="Rohan Joshi"/>
    <x v="1"/>
    <x v="7"/>
    <x v="0"/>
    <s v="Delhi"/>
    <s v="New Delhi"/>
    <n v="2"/>
    <n v="1435.37"/>
    <n v="0"/>
    <n v="2273.7199999999998"/>
    <x v="2"/>
    <x v="2"/>
    <x v="0"/>
    <n v="0"/>
    <n v="0"/>
    <n v="0"/>
    <n v="-2273.7199999999998"/>
    <e v="#DIV/0!"/>
    <n v="2025"/>
    <x v="9"/>
    <n v="6"/>
    <s v="Q2"/>
  </r>
  <r>
    <s v="ORD-04117"/>
    <d v="2025-11-14T00:00:00"/>
    <s v="CUST-2036"/>
    <s v="Kiran Sharma"/>
    <x v="3"/>
    <x v="14"/>
    <x v="2"/>
    <s v="Maharashtra"/>
    <s v="Mumbai"/>
    <n v="2"/>
    <n v="57915.06"/>
    <n v="0.05"/>
    <n v="78308.67"/>
    <x v="0"/>
    <x v="1"/>
    <x v="1"/>
    <n v="0.1"/>
    <n v="5.000000000000001E-3"/>
    <n v="5.0000000000000012E-4"/>
    <n v="-78308.669500000004"/>
    <n v="-156617338.99999997"/>
    <n v="2025"/>
    <x v="8"/>
    <n v="11"/>
    <s v="Q4"/>
  </r>
  <r>
    <s v="ORD-04118"/>
    <d v="2025-06-18T00:00:00"/>
    <s v="CUST-1188"/>
    <s v="Rahul Kumar"/>
    <x v="3"/>
    <x v="3"/>
    <x v="3"/>
    <s v="Andhra Pradesh"/>
    <s v="Vijayawada"/>
    <n v="3"/>
    <n v="37900.910000000003"/>
    <n v="0.05"/>
    <n v="79050.3"/>
    <x v="1"/>
    <x v="2"/>
    <x v="0"/>
    <n v="0.15000000000000002"/>
    <n v="7.5000000000000015E-3"/>
    <n v="1.1250000000000003E-3"/>
    <n v="-79050.298875000008"/>
    <n v="-70266932.333333313"/>
    <n v="2025"/>
    <x v="9"/>
    <n v="6"/>
    <s v="Q2"/>
  </r>
  <r>
    <s v="ORD-04119"/>
    <d v="2025-11-09T00:00:00"/>
    <s v="CUST-1017"/>
    <s v="Rahul Verma"/>
    <x v="2"/>
    <x v="23"/>
    <x v="3"/>
    <s v="Andhra Pradesh"/>
    <s v="Visakhapatnam"/>
    <n v="1"/>
    <n v="4402.1000000000004"/>
    <n v="0.05"/>
    <n v="3220.19"/>
    <x v="2"/>
    <x v="1"/>
    <x v="1"/>
    <n v="0.05"/>
    <n v="2.5000000000000005E-3"/>
    <n v="1.2500000000000003E-4"/>
    <n v="-3220.189875"/>
    <n v="-25761518.999999993"/>
    <n v="2025"/>
    <x v="8"/>
    <n v="11"/>
    <s v="Q4"/>
  </r>
  <r>
    <s v="ORD-04120"/>
    <d v="2025-09-06T00:00:00"/>
    <s v="CUST-1640"/>
    <s v="Kiran Nair"/>
    <x v="2"/>
    <x v="2"/>
    <x v="2"/>
    <s v="Gujarat"/>
    <s v="Ahmedabad"/>
    <n v="2"/>
    <n v="1515.28"/>
    <n v="0.05"/>
    <n v="2523.96"/>
    <x v="1"/>
    <x v="2"/>
    <x v="0"/>
    <n v="0.1"/>
    <n v="5.000000000000001E-3"/>
    <n v="5.0000000000000012E-4"/>
    <n v="-2523.9594999999999"/>
    <n v="-5047918.9999999991"/>
    <n v="2025"/>
    <x v="2"/>
    <n v="9"/>
    <s v="Q3"/>
  </r>
  <r>
    <s v="ORD-04121"/>
    <d v="2025-07-07T00:00:00"/>
    <s v="CUST-2375"/>
    <s v="Vikram Singh"/>
    <x v="0"/>
    <x v="5"/>
    <x v="2"/>
    <s v="Goa"/>
    <s v="Panaji"/>
    <n v="4"/>
    <n v="15539.48"/>
    <n v="0.05"/>
    <n v="47394.44"/>
    <x v="2"/>
    <x v="0"/>
    <x v="1"/>
    <n v="0.2"/>
    <n v="1.0000000000000002E-2"/>
    <n v="2.0000000000000005E-3"/>
    <n v="-47394.438000000002"/>
    <n v="-23697218.999999996"/>
    <n v="2025"/>
    <x v="4"/>
    <n v="7"/>
    <s v="Q3"/>
  </r>
  <r>
    <s v="ORD-04122"/>
    <d v="2025-02-23T00:00:00"/>
    <s v="CUST-2033"/>
    <s v="Neha Rao"/>
    <x v="3"/>
    <x v="16"/>
    <x v="2"/>
    <s v="Goa"/>
    <s v="Panaji"/>
    <n v="1"/>
    <n v="60616.28"/>
    <n v="0.1"/>
    <n v="47083.82"/>
    <x v="0"/>
    <x v="1"/>
    <x v="0"/>
    <n v="0.1"/>
    <n v="1.0000000000000002E-2"/>
    <n v="1.0000000000000002E-3"/>
    <n v="-47083.819000000003"/>
    <n v="-47083818.999999993"/>
    <n v="2025"/>
    <x v="11"/>
    <n v="2"/>
    <s v="Q1"/>
  </r>
  <r>
    <s v="ORD-04123"/>
    <d v="2025-11-22T00:00:00"/>
    <s v="CUST-2235"/>
    <s v="Priya Nair"/>
    <x v="3"/>
    <x v="18"/>
    <x v="1"/>
    <s v="Chhattisgarh"/>
    <s v="Bilaspur"/>
    <n v="3"/>
    <n v="50711.91"/>
    <n v="0"/>
    <n v="132112.14000000001"/>
    <x v="3"/>
    <x v="1"/>
    <x v="1"/>
    <n v="0"/>
    <n v="0"/>
    <n v="0"/>
    <n v="-132112.14000000001"/>
    <e v="#DIV/0!"/>
    <n v="2025"/>
    <x v="8"/>
    <n v="11"/>
    <s v="Q4"/>
  </r>
  <r>
    <s v="ORD-04124"/>
    <d v="2025-12-23T00:00:00"/>
    <s v="CUST-1029"/>
    <s v="Rahul Singh"/>
    <x v="0"/>
    <x v="11"/>
    <x v="0"/>
    <s v="Punjab"/>
    <s v="Amritsar"/>
    <n v="2"/>
    <n v="16975.02"/>
    <n v="0.1"/>
    <n v="25148.06"/>
    <x v="1"/>
    <x v="1"/>
    <x v="0"/>
    <n v="0.2"/>
    <n v="2.0000000000000004E-2"/>
    <n v="4.000000000000001E-3"/>
    <n v="-25148.056"/>
    <n v="-6287013.9999999991"/>
    <n v="2025"/>
    <x v="1"/>
    <n v="12"/>
    <s v="Q4"/>
  </r>
  <r>
    <s v="ORD-04125"/>
    <d v="2025-11-09T00:00:00"/>
    <s v="CUST-1896"/>
    <s v="Ananya Rao"/>
    <x v="3"/>
    <x v="14"/>
    <x v="3"/>
    <s v="Tamil Nadu"/>
    <s v="Chennai"/>
    <n v="1"/>
    <n v="20696.04"/>
    <n v="0.1"/>
    <n v="11747.75"/>
    <x v="3"/>
    <x v="1"/>
    <x v="2"/>
    <n v="0.1"/>
    <n v="1.0000000000000002E-2"/>
    <n v="1.0000000000000002E-3"/>
    <n v="-11747.749"/>
    <n v="-11747748.999999996"/>
    <n v="2025"/>
    <x v="8"/>
    <n v="11"/>
    <s v="Q4"/>
  </r>
  <r>
    <s v="ORD-04126"/>
    <d v="2025-05-18T00:00:00"/>
    <s v="CUST-1409"/>
    <s v="Arjun Nair"/>
    <x v="4"/>
    <x v="15"/>
    <x v="3"/>
    <s v="Andhra Pradesh"/>
    <s v="Vijayawada"/>
    <n v="1"/>
    <n v="7819.51"/>
    <n v="0.15"/>
    <n v="4588.03"/>
    <x v="0"/>
    <x v="1"/>
    <x v="1"/>
    <n v="0.15"/>
    <n v="2.2499999999999999E-2"/>
    <n v="3.375E-3"/>
    <n v="-4588.0266249999995"/>
    <n v="-1359415.2962962962"/>
    <n v="2025"/>
    <x v="6"/>
    <n v="5"/>
    <s v="Q2"/>
  </r>
  <r>
    <s v="ORD-04127"/>
    <d v="2025-06-17T00:00:00"/>
    <s v="CUST-1905"/>
    <s v="Vikram Verma"/>
    <x v="3"/>
    <x v="18"/>
    <x v="3"/>
    <s v="Telangana"/>
    <s v="Hyderabad"/>
    <n v="2"/>
    <n v="32544.71"/>
    <n v="0.05"/>
    <n v="51308.29"/>
    <x v="4"/>
    <x v="1"/>
    <x v="2"/>
    <n v="0.1"/>
    <n v="5.000000000000001E-3"/>
    <n v="5.0000000000000012E-4"/>
    <n v="-51308.289499999999"/>
    <n v="-102616578.99999997"/>
    <n v="2025"/>
    <x v="9"/>
    <n v="6"/>
    <s v="Q2"/>
  </r>
  <r>
    <s v="ORD-04128"/>
    <d v="2025-04-13T00:00:00"/>
    <s v="CUST-1141"/>
    <s v="Meera Nair"/>
    <x v="0"/>
    <x v="6"/>
    <x v="3"/>
    <s v="Tamil Nadu"/>
    <s v="Chennai"/>
    <n v="2"/>
    <n v="3535.77"/>
    <n v="0"/>
    <n v="4409.47"/>
    <x v="1"/>
    <x v="1"/>
    <x v="2"/>
    <n v="0"/>
    <n v="0"/>
    <n v="0"/>
    <n v="-4409.47"/>
    <e v="#DIV/0!"/>
    <n v="2025"/>
    <x v="0"/>
    <n v="4"/>
    <s v="Q2"/>
  </r>
  <r>
    <s v="ORD-04129"/>
    <d v="2025-03-26T00:00:00"/>
    <s v="CUST-1815"/>
    <s v="Isha Verma"/>
    <x v="3"/>
    <x v="3"/>
    <x v="2"/>
    <s v="Maharashtra"/>
    <s v="Mumbai"/>
    <n v="2"/>
    <n v="43968.84"/>
    <n v="0.05"/>
    <n v="62340.44"/>
    <x v="0"/>
    <x v="1"/>
    <x v="0"/>
    <n v="0.1"/>
    <n v="5.000000000000001E-3"/>
    <n v="5.0000000000000012E-4"/>
    <n v="-62340.4395"/>
    <n v="-124680878.99999997"/>
    <n v="2025"/>
    <x v="3"/>
    <n v="3"/>
    <s v="Q1"/>
  </r>
  <r>
    <s v="ORD-04130"/>
    <d v="2025-11-13T00:00:00"/>
    <s v="CUST-2452"/>
    <s v="Isha Verma"/>
    <x v="3"/>
    <x v="18"/>
    <x v="3"/>
    <s v="Andhra Pradesh"/>
    <s v="Vijayawada"/>
    <n v="1"/>
    <n v="44941.64"/>
    <n v="0"/>
    <n v="36817.410000000003"/>
    <x v="1"/>
    <x v="0"/>
    <x v="1"/>
    <n v="0"/>
    <n v="0"/>
    <n v="0"/>
    <n v="-36817.410000000003"/>
    <e v="#DIV/0!"/>
    <n v="2025"/>
    <x v="8"/>
    <n v="11"/>
    <s v="Q4"/>
  </r>
  <r>
    <s v="ORD-04131"/>
    <d v="2025-07-31T00:00:00"/>
    <s v="CUST-1131"/>
    <s v="Aarav Patel"/>
    <x v="2"/>
    <x v="8"/>
    <x v="3"/>
    <s v="Tamil Nadu"/>
    <s v="Coimbatore"/>
    <n v="2"/>
    <n v="2293.6999999999998"/>
    <n v="0.1"/>
    <n v="3559.08"/>
    <x v="4"/>
    <x v="1"/>
    <x v="2"/>
    <n v="0.2"/>
    <n v="2.0000000000000004E-2"/>
    <n v="4.000000000000001E-3"/>
    <n v="-3559.076"/>
    <n v="-889768.99999999977"/>
    <n v="2025"/>
    <x v="4"/>
    <n v="7"/>
    <s v="Q3"/>
  </r>
  <r>
    <s v="ORD-04132"/>
    <d v="2025-01-03T00:00:00"/>
    <s v="CUST-1378"/>
    <s v="Vikram Singh"/>
    <x v="2"/>
    <x v="20"/>
    <x v="4"/>
    <s v="Bihar"/>
    <s v="Gaya"/>
    <n v="1"/>
    <n v="581.46"/>
    <n v="0"/>
    <n v="427.18"/>
    <x v="3"/>
    <x v="1"/>
    <x v="2"/>
    <n v="0"/>
    <n v="0"/>
    <n v="0"/>
    <n v="-427.18"/>
    <e v="#DIV/0!"/>
    <n v="2025"/>
    <x v="5"/>
    <n v="1"/>
    <s v="Q1"/>
  </r>
  <r>
    <s v="ORD-04133"/>
    <d v="2025-06-28T00:00:00"/>
    <s v="CUST-1970"/>
    <s v="Isha Rao"/>
    <x v="3"/>
    <x v="3"/>
    <x v="0"/>
    <s v="Punjab"/>
    <s v="Ludhiana"/>
    <n v="1"/>
    <n v="14190.3"/>
    <n v="0.05"/>
    <n v="11264.53"/>
    <x v="4"/>
    <x v="1"/>
    <x v="1"/>
    <n v="0.05"/>
    <n v="2.5000000000000005E-3"/>
    <n v="1.2500000000000003E-4"/>
    <n v="-11264.529875"/>
    <n v="-90116238.999999985"/>
    <n v="2025"/>
    <x v="9"/>
    <n v="6"/>
    <s v="Q2"/>
  </r>
  <r>
    <s v="ORD-04134"/>
    <d v="2025-12-08T00:00:00"/>
    <s v="CUST-1509"/>
    <s v="Kiran Reddy"/>
    <x v="3"/>
    <x v="13"/>
    <x v="3"/>
    <s v="Andhra Pradesh"/>
    <s v="Visakhapatnam"/>
    <n v="1"/>
    <n v="26885.87"/>
    <n v="0"/>
    <n v="19860.52"/>
    <x v="4"/>
    <x v="1"/>
    <x v="2"/>
    <n v="0"/>
    <n v="0"/>
    <n v="0"/>
    <n v="-19860.52"/>
    <e v="#DIV/0!"/>
    <n v="2025"/>
    <x v="1"/>
    <n v="12"/>
    <s v="Q4"/>
  </r>
  <r>
    <s v="ORD-04135"/>
    <d v="2025-10-30T00:00:00"/>
    <s v="CUST-1394"/>
    <s v="Rahul Verma"/>
    <x v="3"/>
    <x v="18"/>
    <x v="0"/>
    <s v="Punjab"/>
    <s v="Ludhiana"/>
    <n v="2"/>
    <n v="12140.24"/>
    <n v="0"/>
    <n v="15953.99"/>
    <x v="0"/>
    <x v="0"/>
    <x v="1"/>
    <n v="0"/>
    <n v="0"/>
    <n v="0"/>
    <n v="-15953.99"/>
    <e v="#DIV/0!"/>
    <n v="2025"/>
    <x v="10"/>
    <n v="10"/>
    <s v="Q4"/>
  </r>
  <r>
    <s v="ORD-04136"/>
    <d v="2025-11-28T00:00:00"/>
    <s v="CUST-2188"/>
    <s v="Isha Reddy"/>
    <x v="1"/>
    <x v="1"/>
    <x v="1"/>
    <s v="Chhattisgarh"/>
    <s v="Raipur"/>
    <n v="1"/>
    <n v="1171.6400000000001"/>
    <n v="0.2"/>
    <n v="692.49"/>
    <x v="1"/>
    <x v="1"/>
    <x v="1"/>
    <n v="0.2"/>
    <n v="4.0000000000000008E-2"/>
    <n v="8.0000000000000019E-3"/>
    <n v="-692.48199999999997"/>
    <n v="-86560.249999999971"/>
    <n v="2025"/>
    <x v="8"/>
    <n v="11"/>
    <s v="Q4"/>
  </r>
  <r>
    <s v="ORD-04137"/>
    <d v="2025-02-07T00:00:00"/>
    <s v="CUST-1988"/>
    <s v="Vikram Nair"/>
    <x v="2"/>
    <x v="10"/>
    <x v="3"/>
    <s v="Andhra Pradesh"/>
    <s v="Vijayawada"/>
    <n v="1"/>
    <n v="2983.18"/>
    <n v="0.2"/>
    <n v="1753.82"/>
    <x v="4"/>
    <x v="1"/>
    <x v="0"/>
    <n v="0.2"/>
    <n v="4.0000000000000008E-2"/>
    <n v="8.0000000000000019E-3"/>
    <n v="-1753.8119999999999"/>
    <n v="-219226.49999999994"/>
    <n v="2025"/>
    <x v="11"/>
    <n v="2"/>
    <s v="Q1"/>
  </r>
  <r>
    <s v="ORD-04138"/>
    <d v="2025-08-27T00:00:00"/>
    <s v="CUST-2209"/>
    <s v="Meera Joshi"/>
    <x v="3"/>
    <x v="3"/>
    <x v="2"/>
    <s v="Goa"/>
    <s v="Panaji"/>
    <n v="1"/>
    <n v="62573.45"/>
    <n v="0.1"/>
    <n v="42598.239999999998"/>
    <x v="0"/>
    <x v="2"/>
    <x v="1"/>
    <n v="0.1"/>
    <n v="1.0000000000000002E-2"/>
    <n v="1.0000000000000002E-3"/>
    <n v="-42598.239000000001"/>
    <n v="-42598238.999999993"/>
    <n v="2025"/>
    <x v="7"/>
    <n v="8"/>
    <s v="Q3"/>
  </r>
  <r>
    <s v="ORD-04139"/>
    <d v="2025-06-18T00:00:00"/>
    <s v="CUST-1259"/>
    <s v="Ananya Patel"/>
    <x v="0"/>
    <x v="0"/>
    <x v="4"/>
    <s v="Jharkhand"/>
    <s v="Ranchi"/>
    <n v="1"/>
    <n v="13921.41"/>
    <n v="0"/>
    <n v="11999.26"/>
    <x v="2"/>
    <x v="2"/>
    <x v="0"/>
    <n v="0"/>
    <n v="0"/>
    <n v="0"/>
    <n v="-11999.26"/>
    <e v="#DIV/0!"/>
    <n v="2025"/>
    <x v="9"/>
    <n v="6"/>
    <s v="Q2"/>
  </r>
  <r>
    <s v="ORD-04140"/>
    <d v="2025-12-09T00:00:00"/>
    <s v="CUST-1916"/>
    <s v="Aarav Rao"/>
    <x v="2"/>
    <x v="8"/>
    <x v="3"/>
    <s v="Karnataka"/>
    <s v="Mysuru"/>
    <n v="1"/>
    <n v="2510.34"/>
    <n v="0.15"/>
    <n v="1665.91"/>
    <x v="1"/>
    <x v="0"/>
    <x v="2"/>
    <n v="0.15"/>
    <n v="2.2499999999999999E-2"/>
    <n v="3.375E-3"/>
    <n v="-1665.9066250000001"/>
    <n v="-493601.96296296298"/>
    <n v="2025"/>
    <x v="1"/>
    <n v="12"/>
    <s v="Q4"/>
  </r>
  <r>
    <s v="ORD-04141"/>
    <d v="2025-11-10T00:00:00"/>
    <s v="CUST-2426"/>
    <s v="Aarav Rao"/>
    <x v="4"/>
    <x v="15"/>
    <x v="0"/>
    <s v="Uttar Pradesh"/>
    <s v="Noida"/>
    <n v="2"/>
    <n v="8588.6299999999992"/>
    <n v="0.15"/>
    <n v="9394.0400000000009"/>
    <x v="4"/>
    <x v="0"/>
    <x v="2"/>
    <n v="0.3"/>
    <n v="4.4999999999999998E-2"/>
    <n v="1.35E-2"/>
    <n v="-9394.0265000000018"/>
    <n v="-695853.81481481495"/>
    <n v="2025"/>
    <x v="8"/>
    <n v="11"/>
    <s v="Q4"/>
  </r>
  <r>
    <s v="ORD-04142"/>
    <d v="2025-11-02T00:00:00"/>
    <s v="CUST-1433"/>
    <s v="Aarav Singh"/>
    <x v="4"/>
    <x v="12"/>
    <x v="2"/>
    <s v="Goa"/>
    <s v="Panaji"/>
    <n v="2"/>
    <n v="5988"/>
    <n v="0.15"/>
    <n v="7451.36"/>
    <x v="1"/>
    <x v="0"/>
    <x v="1"/>
    <n v="0.3"/>
    <n v="4.4999999999999998E-2"/>
    <n v="1.35E-2"/>
    <n v="-7451.3464999999997"/>
    <n v="-551951.59259259258"/>
    <n v="2025"/>
    <x v="8"/>
    <n v="11"/>
    <s v="Q4"/>
  </r>
  <r>
    <s v="ORD-04143"/>
    <d v="2025-01-30T00:00:00"/>
    <s v="CUST-2556"/>
    <s v="Arjun Joshi"/>
    <x v="0"/>
    <x v="6"/>
    <x v="1"/>
    <s v="Madhya Pradesh"/>
    <s v="Indore"/>
    <n v="2"/>
    <n v="8579.2800000000007"/>
    <n v="0.05"/>
    <n v="12037.91"/>
    <x v="4"/>
    <x v="0"/>
    <x v="1"/>
    <n v="0.1"/>
    <n v="5.000000000000001E-3"/>
    <n v="5.0000000000000012E-4"/>
    <n v="-12037.9095"/>
    <n v="-24075818.999999993"/>
    <n v="2025"/>
    <x v="5"/>
    <n v="1"/>
    <s v="Q1"/>
  </r>
  <r>
    <s v="ORD-04144"/>
    <d v="2025-07-09T00:00:00"/>
    <s v="CUST-2354"/>
    <s v="Ananya Reddy"/>
    <x v="3"/>
    <x v="16"/>
    <x v="0"/>
    <s v="Punjab"/>
    <s v="Amritsar"/>
    <n v="2"/>
    <n v="31237.06"/>
    <n v="0"/>
    <n v="52151.32"/>
    <x v="1"/>
    <x v="1"/>
    <x v="1"/>
    <n v="0"/>
    <n v="0"/>
    <n v="0"/>
    <n v="-52151.32"/>
    <e v="#DIV/0!"/>
    <n v="2025"/>
    <x v="4"/>
    <n v="7"/>
    <s v="Q3"/>
  </r>
  <r>
    <s v="ORD-04145"/>
    <d v="2025-12-23T00:00:00"/>
    <s v="CUST-1994"/>
    <s v="Priya Singh"/>
    <x v="3"/>
    <x v="13"/>
    <x v="0"/>
    <s v="Haryana"/>
    <s v="Faridabad"/>
    <n v="1"/>
    <n v="27582.27"/>
    <n v="0"/>
    <n v="20809.259999999998"/>
    <x v="3"/>
    <x v="2"/>
    <x v="1"/>
    <n v="0"/>
    <n v="0"/>
    <n v="0"/>
    <n v="-20809.259999999998"/>
    <e v="#DIV/0!"/>
    <n v="2025"/>
    <x v="1"/>
    <n v="12"/>
    <s v="Q4"/>
  </r>
  <r>
    <s v="ORD-04146"/>
    <d v="2025-01-25T00:00:00"/>
    <s v="CUST-1448"/>
    <s v="Aarav Reddy"/>
    <x v="1"/>
    <x v="9"/>
    <x v="3"/>
    <s v="Tamil Nadu"/>
    <s v="Coimbatore"/>
    <n v="4"/>
    <n v="1356.71"/>
    <n v="0.15"/>
    <n v="3378.45"/>
    <x v="2"/>
    <x v="1"/>
    <x v="2"/>
    <n v="0.6"/>
    <n v="0.09"/>
    <n v="5.3999999999999999E-2"/>
    <n v="-3378.3959999999997"/>
    <n v="-62562.888888888883"/>
    <n v="2025"/>
    <x v="5"/>
    <n v="1"/>
    <s v="Q1"/>
  </r>
  <r>
    <s v="ORD-04147"/>
    <d v="2025-04-22T00:00:00"/>
    <s v="CUST-1790"/>
    <s v="Ananya Patel"/>
    <x v="4"/>
    <x v="15"/>
    <x v="3"/>
    <s v="Andhra Pradesh"/>
    <s v="Vijayawada"/>
    <n v="1"/>
    <n v="3786.37"/>
    <n v="0.15"/>
    <n v="2107.9"/>
    <x v="0"/>
    <x v="0"/>
    <x v="2"/>
    <n v="0.15"/>
    <n v="2.2499999999999999E-2"/>
    <n v="3.375E-3"/>
    <n v="-2107.8966250000003"/>
    <n v="-624561.96296296304"/>
    <n v="2025"/>
    <x v="0"/>
    <n v="4"/>
    <s v="Q2"/>
  </r>
  <r>
    <s v="ORD-04148"/>
    <d v="2025-07-25T00:00:00"/>
    <s v="CUST-1661"/>
    <s v="Rohan Gupta"/>
    <x v="0"/>
    <x v="5"/>
    <x v="2"/>
    <s v="Gujarat"/>
    <s v="Ahmedabad"/>
    <n v="2"/>
    <n v="9832.61"/>
    <n v="0.05"/>
    <n v="15370.84"/>
    <x v="2"/>
    <x v="1"/>
    <x v="1"/>
    <n v="0.1"/>
    <n v="5.000000000000001E-3"/>
    <n v="5.0000000000000012E-4"/>
    <n v="-15370.8395"/>
    <n v="-30741678.999999993"/>
    <n v="2025"/>
    <x v="4"/>
    <n v="7"/>
    <s v="Q3"/>
  </r>
  <r>
    <s v="ORD-04149"/>
    <d v="2025-07-04T00:00:00"/>
    <s v="CUST-2249"/>
    <s v="Vikram Verma"/>
    <x v="0"/>
    <x v="6"/>
    <x v="3"/>
    <s v="Karnataka"/>
    <s v="Bengaluru"/>
    <n v="4"/>
    <n v="9834.8700000000008"/>
    <n v="0.05"/>
    <n v="30667.65"/>
    <x v="1"/>
    <x v="0"/>
    <x v="2"/>
    <n v="0.2"/>
    <n v="1.0000000000000002E-2"/>
    <n v="2.0000000000000005E-3"/>
    <n v="-30667.648000000001"/>
    <n v="-15333823.999999996"/>
    <n v="2025"/>
    <x v="4"/>
    <n v="7"/>
    <s v="Q3"/>
  </r>
  <r>
    <s v="ORD-04150"/>
    <d v="2025-02-16T00:00:00"/>
    <s v="CUST-1336"/>
    <s v="Sneha Joshi"/>
    <x v="0"/>
    <x v="11"/>
    <x v="0"/>
    <s v="Uttar Pradesh"/>
    <s v="Kanpur"/>
    <n v="2"/>
    <n v="13878.05"/>
    <n v="0.1"/>
    <n v="16789.2"/>
    <x v="1"/>
    <x v="0"/>
    <x v="1"/>
    <n v="0.2"/>
    <n v="2.0000000000000004E-2"/>
    <n v="4.000000000000001E-3"/>
    <n v="-16789.196"/>
    <n v="-4197298.9999999991"/>
    <n v="2025"/>
    <x v="11"/>
    <n v="2"/>
    <s v="Q1"/>
  </r>
  <r>
    <s v="ORD-04151"/>
    <d v="2025-08-16T00:00:00"/>
    <s v="CUST-1490"/>
    <s v="Neha Joshi"/>
    <x v="0"/>
    <x v="6"/>
    <x v="1"/>
    <s v="Madhya Pradesh"/>
    <s v="Bhopal"/>
    <n v="1"/>
    <n v="6907.2"/>
    <n v="0.1"/>
    <n v="4922.1499999999996"/>
    <x v="1"/>
    <x v="0"/>
    <x v="0"/>
    <n v="0.1"/>
    <n v="1.0000000000000002E-2"/>
    <n v="1.0000000000000002E-3"/>
    <n v="-4922.1489999999994"/>
    <n v="-4922148.9999999981"/>
    <n v="2025"/>
    <x v="7"/>
    <n v="8"/>
    <s v="Q3"/>
  </r>
  <r>
    <s v="ORD-04152"/>
    <d v="2025-02-08T00:00:00"/>
    <s v="CUST-1419"/>
    <s v="Neha Joshi"/>
    <x v="3"/>
    <x v="18"/>
    <x v="3"/>
    <s v="Andhra Pradesh"/>
    <s v="Visakhapatnam"/>
    <n v="1"/>
    <n v="47016.67"/>
    <n v="0.1"/>
    <n v="27157.74"/>
    <x v="1"/>
    <x v="0"/>
    <x v="2"/>
    <n v="0.1"/>
    <n v="1.0000000000000002E-2"/>
    <n v="1.0000000000000002E-3"/>
    <n v="-27157.739000000001"/>
    <n v="-27157738.999999996"/>
    <n v="2025"/>
    <x v="11"/>
    <n v="2"/>
    <s v="Q1"/>
  </r>
  <r>
    <s v="ORD-04153"/>
    <d v="2025-01-16T00:00:00"/>
    <s v="CUST-1612"/>
    <s v="Arjun Kumar"/>
    <x v="2"/>
    <x v="10"/>
    <x v="2"/>
    <s v="Maharashtra"/>
    <s v="Nagpur"/>
    <n v="1"/>
    <n v="4215.41"/>
    <n v="0.1"/>
    <n v="2922.25"/>
    <x v="2"/>
    <x v="1"/>
    <x v="1"/>
    <n v="0.1"/>
    <n v="1.0000000000000002E-2"/>
    <n v="1.0000000000000002E-3"/>
    <n v="-2922.2489999999998"/>
    <n v="-2922248.9999999991"/>
    <n v="2025"/>
    <x v="5"/>
    <n v="1"/>
    <s v="Q1"/>
  </r>
  <r>
    <s v="ORD-04154"/>
    <d v="2025-01-22T00:00:00"/>
    <s v="CUST-2404"/>
    <s v="Neha Gupta"/>
    <x v="3"/>
    <x v="16"/>
    <x v="2"/>
    <s v="Maharashtra"/>
    <s v="Mumbai"/>
    <n v="2"/>
    <n v="62577.18"/>
    <n v="0"/>
    <n v="95262.34"/>
    <x v="1"/>
    <x v="2"/>
    <x v="1"/>
    <n v="0"/>
    <n v="0"/>
    <n v="0"/>
    <n v="-95262.34"/>
    <e v="#DIV/0!"/>
    <n v="2025"/>
    <x v="5"/>
    <n v="1"/>
    <s v="Q1"/>
  </r>
  <r>
    <s v="ORD-04155"/>
    <d v="2025-08-01T00:00:00"/>
    <s v="CUST-2420"/>
    <s v="Kiran Joshi"/>
    <x v="3"/>
    <x v="13"/>
    <x v="0"/>
    <s v="Uttar Pradesh"/>
    <s v="Kanpur"/>
    <n v="2"/>
    <n v="25965.59"/>
    <n v="0.05"/>
    <n v="32190.67"/>
    <x v="1"/>
    <x v="1"/>
    <x v="2"/>
    <n v="0.1"/>
    <n v="5.000000000000001E-3"/>
    <n v="5.0000000000000012E-4"/>
    <n v="-32190.6695"/>
    <n v="-64381338.999999985"/>
    <n v="2025"/>
    <x v="7"/>
    <n v="8"/>
    <s v="Q3"/>
  </r>
  <r>
    <s v="ORD-04156"/>
    <d v="2025-11-06T00:00:00"/>
    <s v="CUST-2037"/>
    <s v="Rohan Nair"/>
    <x v="2"/>
    <x v="2"/>
    <x v="0"/>
    <s v="Uttar Pradesh"/>
    <s v="Lucknow"/>
    <n v="2"/>
    <n v="6348.03"/>
    <n v="0.1"/>
    <n v="9053.01"/>
    <x v="2"/>
    <x v="2"/>
    <x v="1"/>
    <n v="0.2"/>
    <n v="2.0000000000000004E-2"/>
    <n v="4.000000000000001E-3"/>
    <n v="-9053.0059999999994"/>
    <n v="-2263251.4999999995"/>
    <n v="2025"/>
    <x v="8"/>
    <n v="11"/>
    <s v="Q4"/>
  </r>
  <r>
    <s v="ORD-04157"/>
    <d v="2025-05-29T00:00:00"/>
    <s v="CUST-1008"/>
    <s v="Vikram Singh"/>
    <x v="3"/>
    <x v="3"/>
    <x v="0"/>
    <s v="Haryana"/>
    <s v="Gurugram"/>
    <n v="1"/>
    <n v="53610.8"/>
    <n v="0.1"/>
    <n v="31004.720000000001"/>
    <x v="0"/>
    <x v="1"/>
    <x v="1"/>
    <n v="0.1"/>
    <n v="1.0000000000000002E-2"/>
    <n v="1.0000000000000002E-3"/>
    <n v="-31004.719000000001"/>
    <n v="-31004718.999999993"/>
    <n v="2025"/>
    <x v="6"/>
    <n v="5"/>
    <s v="Q2"/>
  </r>
  <r>
    <s v="ORD-04158"/>
    <d v="2025-08-29T00:00:00"/>
    <s v="CUST-1883"/>
    <s v="Ananya Sharma"/>
    <x v="3"/>
    <x v="18"/>
    <x v="1"/>
    <s v="Chhattisgarh"/>
    <s v="Bilaspur"/>
    <n v="3"/>
    <n v="41991.68"/>
    <n v="0"/>
    <n v="104735.71"/>
    <x v="1"/>
    <x v="1"/>
    <x v="2"/>
    <n v="0"/>
    <n v="0"/>
    <n v="0"/>
    <n v="-104735.71"/>
    <e v="#DIV/0!"/>
    <n v="2025"/>
    <x v="7"/>
    <n v="8"/>
    <s v="Q3"/>
  </r>
  <r>
    <s v="ORD-04159"/>
    <d v="2025-09-29T00:00:00"/>
    <s v="CUST-1159"/>
    <s v="Sneha Verma"/>
    <x v="3"/>
    <x v="13"/>
    <x v="2"/>
    <s v="Gujarat"/>
    <s v="Ahmedabad"/>
    <n v="2"/>
    <n v="43061.67"/>
    <n v="0"/>
    <n v="56798.93"/>
    <x v="0"/>
    <x v="1"/>
    <x v="2"/>
    <n v="0"/>
    <n v="0"/>
    <n v="0"/>
    <n v="-56798.93"/>
    <e v="#DIV/0!"/>
    <n v="2025"/>
    <x v="2"/>
    <n v="9"/>
    <s v="Q3"/>
  </r>
  <r>
    <s v="ORD-04160"/>
    <d v="2025-02-28T00:00:00"/>
    <s v="CUST-1773"/>
    <s v="Rahul Nair"/>
    <x v="4"/>
    <x v="12"/>
    <x v="0"/>
    <s v="Uttar Pradesh"/>
    <s v="Lucknow"/>
    <n v="1"/>
    <n v="1219.52"/>
    <n v="0.1"/>
    <n v="802.22"/>
    <x v="1"/>
    <x v="1"/>
    <x v="1"/>
    <n v="0.1"/>
    <n v="1.0000000000000002E-2"/>
    <n v="1.0000000000000002E-3"/>
    <n v="-802.21900000000005"/>
    <n v="-802218.99999999988"/>
    <n v="2025"/>
    <x v="11"/>
    <n v="2"/>
    <s v="Q1"/>
  </r>
  <r>
    <s v="ORD-04161"/>
    <d v="2025-10-14T00:00:00"/>
    <s v="CUST-2152"/>
    <s v="Neha Verma"/>
    <x v="1"/>
    <x v="21"/>
    <x v="4"/>
    <s v="Jharkhand"/>
    <s v="Ranchi"/>
    <n v="1"/>
    <n v="4763.57"/>
    <n v="0.05"/>
    <n v="3806.89"/>
    <x v="1"/>
    <x v="0"/>
    <x v="0"/>
    <n v="0.05"/>
    <n v="2.5000000000000005E-3"/>
    <n v="1.2500000000000003E-4"/>
    <n v="-3806.8898749999998"/>
    <n v="-30455118.999999993"/>
    <n v="2025"/>
    <x v="10"/>
    <n v="10"/>
    <s v="Q4"/>
  </r>
  <r>
    <s v="ORD-04162"/>
    <d v="2025-07-21T00:00:00"/>
    <s v="CUST-1684"/>
    <s v="Meera Verma"/>
    <x v="3"/>
    <x v="14"/>
    <x v="4"/>
    <s v="Jharkhand"/>
    <s v="Ranchi"/>
    <n v="2"/>
    <n v="8290.44"/>
    <n v="0.1"/>
    <n v="9503.26"/>
    <x v="1"/>
    <x v="1"/>
    <x v="1"/>
    <n v="0.2"/>
    <n v="2.0000000000000004E-2"/>
    <n v="4.000000000000001E-3"/>
    <n v="-9503.2559999999994"/>
    <n v="-2375813.9999999991"/>
    <n v="2025"/>
    <x v="4"/>
    <n v="7"/>
    <s v="Q3"/>
  </r>
  <r>
    <s v="ORD-04163"/>
    <d v="2025-02-01T00:00:00"/>
    <s v="CUST-1819"/>
    <s v="Neha Singh"/>
    <x v="0"/>
    <x v="6"/>
    <x v="0"/>
    <s v="Punjab"/>
    <s v="Amritsar"/>
    <n v="2"/>
    <n v="10443.94"/>
    <n v="0.1"/>
    <n v="15570.84"/>
    <x v="1"/>
    <x v="1"/>
    <x v="1"/>
    <n v="0.2"/>
    <n v="2.0000000000000004E-2"/>
    <n v="4.000000000000001E-3"/>
    <n v="-15570.835999999999"/>
    <n v="-3892708.9999999991"/>
    <n v="2025"/>
    <x v="11"/>
    <n v="2"/>
    <s v="Q1"/>
  </r>
  <r>
    <s v="ORD-04164"/>
    <d v="2025-06-11T00:00:00"/>
    <s v="CUST-2380"/>
    <s v="Priya Rao"/>
    <x v="3"/>
    <x v="14"/>
    <x v="3"/>
    <s v="Andhra Pradesh"/>
    <s v="Visakhapatnam"/>
    <n v="1"/>
    <n v="22459.5"/>
    <n v="0.1"/>
    <n v="16460.060000000001"/>
    <x v="1"/>
    <x v="2"/>
    <x v="1"/>
    <n v="0.1"/>
    <n v="1.0000000000000002E-2"/>
    <n v="1.0000000000000002E-3"/>
    <n v="-16460.059000000001"/>
    <n v="-16460058.999999996"/>
    <n v="2025"/>
    <x v="9"/>
    <n v="6"/>
    <s v="Q2"/>
  </r>
  <r>
    <s v="ORD-04165"/>
    <d v="2025-09-12T00:00:00"/>
    <s v="CUST-2007"/>
    <s v="Arjun Kumar"/>
    <x v="2"/>
    <x v="2"/>
    <x v="2"/>
    <s v="Rajasthan"/>
    <s v="Jaipur"/>
    <n v="1"/>
    <n v="3237.02"/>
    <n v="0.1"/>
    <n v="2027.25"/>
    <x v="1"/>
    <x v="1"/>
    <x v="0"/>
    <n v="0.1"/>
    <n v="1.0000000000000002E-2"/>
    <n v="1.0000000000000002E-3"/>
    <n v="-2027.249"/>
    <n v="-2027248.9999999995"/>
    <n v="2025"/>
    <x v="2"/>
    <n v="9"/>
    <s v="Q3"/>
  </r>
  <r>
    <s v="ORD-04166"/>
    <d v="2025-09-11T00:00:00"/>
    <s v="CUST-1153"/>
    <s v="Arjun Kumar"/>
    <x v="1"/>
    <x v="7"/>
    <x v="0"/>
    <s v="Punjab"/>
    <s v="Amritsar"/>
    <n v="3"/>
    <n v="3148.37"/>
    <n v="0.05"/>
    <n v="7652.72"/>
    <x v="2"/>
    <x v="0"/>
    <x v="2"/>
    <n v="0.15000000000000002"/>
    <n v="7.5000000000000015E-3"/>
    <n v="1.1250000000000003E-3"/>
    <n v="-7652.7188750000005"/>
    <n v="-6802416.7777777761"/>
    <n v="2025"/>
    <x v="2"/>
    <n v="9"/>
    <s v="Q3"/>
  </r>
  <r>
    <s v="ORD-04167"/>
    <d v="2025-01-09T00:00:00"/>
    <s v="CUST-1941"/>
    <s v="Neha Kumar"/>
    <x v="4"/>
    <x v="12"/>
    <x v="2"/>
    <s v="Maharashtra"/>
    <s v="Pune"/>
    <n v="1"/>
    <n v="8225.24"/>
    <n v="0.05"/>
    <n v="6703.43"/>
    <x v="2"/>
    <x v="1"/>
    <x v="2"/>
    <n v="0.05"/>
    <n v="2.5000000000000005E-3"/>
    <n v="1.2500000000000003E-4"/>
    <n v="-6703.4298750000007"/>
    <n v="-53627438.999999993"/>
    <n v="2025"/>
    <x v="5"/>
    <n v="1"/>
    <s v="Q1"/>
  </r>
  <r>
    <s v="ORD-04168"/>
    <d v="2025-05-19T00:00:00"/>
    <s v="CUST-1525"/>
    <s v="Isha Nair"/>
    <x v="0"/>
    <x v="6"/>
    <x v="2"/>
    <s v="Maharashtra"/>
    <s v="Pune"/>
    <n v="1"/>
    <n v="8615.91"/>
    <n v="0"/>
    <n v="6980.7"/>
    <x v="0"/>
    <x v="1"/>
    <x v="1"/>
    <n v="0"/>
    <n v="0"/>
    <n v="0"/>
    <n v="-6980.7"/>
    <e v="#DIV/0!"/>
    <n v="2025"/>
    <x v="6"/>
    <n v="5"/>
    <s v="Q2"/>
  </r>
  <r>
    <s v="ORD-04169"/>
    <d v="2025-01-10T00:00:00"/>
    <s v="CUST-1931"/>
    <s v="Arjun Joshi"/>
    <x v="4"/>
    <x v="15"/>
    <x v="0"/>
    <s v="Uttar Pradesh"/>
    <s v="Noida"/>
    <n v="3"/>
    <n v="8895.7000000000007"/>
    <n v="0.15"/>
    <n v="18941.37"/>
    <x v="2"/>
    <x v="1"/>
    <x v="2"/>
    <n v="0.44999999999999996"/>
    <n v="6.7499999999999991E-2"/>
    <n v="3.0374999999999992E-2"/>
    <n v="-18941.339625000001"/>
    <n v="-623583.19753086439"/>
    <n v="2025"/>
    <x v="5"/>
    <n v="1"/>
    <s v="Q1"/>
  </r>
  <r>
    <s v="ORD-04170"/>
    <d v="2025-08-02T00:00:00"/>
    <s v="CUST-1544"/>
    <s v="Ananya Patel"/>
    <x v="4"/>
    <x v="24"/>
    <x v="2"/>
    <s v="Goa"/>
    <s v="Panaji"/>
    <n v="2"/>
    <n v="5538.9"/>
    <n v="0.15"/>
    <n v="6193.01"/>
    <x v="0"/>
    <x v="1"/>
    <x v="1"/>
    <n v="0.3"/>
    <n v="4.4999999999999998E-2"/>
    <n v="1.35E-2"/>
    <n v="-6192.9965000000002"/>
    <n v="-458740.48148148152"/>
    <n v="2025"/>
    <x v="7"/>
    <n v="8"/>
    <s v="Q3"/>
  </r>
  <r>
    <s v="ORD-04171"/>
    <d v="2025-09-30T00:00:00"/>
    <s v="CUST-1406"/>
    <s v="Ananya Joshi"/>
    <x v="4"/>
    <x v="19"/>
    <x v="0"/>
    <s v="Punjab"/>
    <s v="Ludhiana"/>
    <n v="2"/>
    <n v="1864.71"/>
    <n v="0.05"/>
    <n v="2604.0100000000002"/>
    <x v="1"/>
    <x v="2"/>
    <x v="0"/>
    <n v="0.1"/>
    <n v="5.000000000000001E-3"/>
    <n v="5.0000000000000012E-4"/>
    <n v="-2604.0095000000001"/>
    <n v="-5208018.9999999991"/>
    <n v="2025"/>
    <x v="2"/>
    <n v="9"/>
    <s v="Q3"/>
  </r>
  <r>
    <s v="ORD-04172"/>
    <d v="2025-11-20T00:00:00"/>
    <s v="CUST-2158"/>
    <s v="Meera Patel"/>
    <x v="2"/>
    <x v="2"/>
    <x v="1"/>
    <s v="Madhya Pradesh"/>
    <s v="Indore"/>
    <n v="2"/>
    <n v="1654.06"/>
    <n v="0"/>
    <n v="2885.24"/>
    <x v="0"/>
    <x v="1"/>
    <x v="2"/>
    <n v="0"/>
    <n v="0"/>
    <n v="0"/>
    <n v="-2885.24"/>
    <e v="#DIV/0!"/>
    <n v="2025"/>
    <x v="8"/>
    <n v="11"/>
    <s v="Q4"/>
  </r>
  <r>
    <s v="ORD-04173"/>
    <d v="2025-02-17T00:00:00"/>
    <s v="CUST-1049"/>
    <s v="Aarav Patel"/>
    <x v="0"/>
    <x v="5"/>
    <x v="3"/>
    <s v="Telangana"/>
    <s v="Hyderabad"/>
    <n v="2"/>
    <n v="13088.72"/>
    <n v="0"/>
    <n v="16881.57"/>
    <x v="0"/>
    <x v="1"/>
    <x v="2"/>
    <n v="0"/>
    <n v="0"/>
    <n v="0"/>
    <n v="-16881.57"/>
    <e v="#DIV/0!"/>
    <n v="2025"/>
    <x v="11"/>
    <n v="2"/>
    <s v="Q1"/>
  </r>
  <r>
    <s v="ORD-04174"/>
    <d v="2025-04-21T00:00:00"/>
    <s v="CUST-1779"/>
    <s v="Ananya Patel"/>
    <x v="0"/>
    <x v="11"/>
    <x v="2"/>
    <s v="Goa"/>
    <s v="Panaji"/>
    <n v="2"/>
    <n v="1571.88"/>
    <n v="0.1"/>
    <n v="2060.29"/>
    <x v="1"/>
    <x v="1"/>
    <x v="0"/>
    <n v="0.2"/>
    <n v="2.0000000000000004E-2"/>
    <n v="4.000000000000001E-3"/>
    <n v="-2060.2860000000001"/>
    <n v="-515071.49999999988"/>
    <n v="2025"/>
    <x v="0"/>
    <n v="4"/>
    <s v="Q2"/>
  </r>
  <r>
    <s v="ORD-04175"/>
    <d v="2025-06-02T00:00:00"/>
    <s v="CUST-1068"/>
    <s v="Aarav Gupta"/>
    <x v="3"/>
    <x v="16"/>
    <x v="2"/>
    <s v="Gujarat"/>
    <s v="Ahmedabad"/>
    <n v="4"/>
    <n v="32001.69"/>
    <n v="0"/>
    <n v="111382.29"/>
    <x v="3"/>
    <x v="1"/>
    <x v="2"/>
    <n v="0"/>
    <n v="0"/>
    <n v="0"/>
    <n v="-111382.29"/>
    <e v="#DIV/0!"/>
    <n v="2025"/>
    <x v="9"/>
    <n v="6"/>
    <s v="Q2"/>
  </r>
  <r>
    <s v="ORD-04176"/>
    <d v="2025-05-03T00:00:00"/>
    <s v="CUST-1168"/>
    <s v="Rahul Nair"/>
    <x v="3"/>
    <x v="16"/>
    <x v="3"/>
    <s v="Andhra Pradesh"/>
    <s v="Vijayawada"/>
    <n v="1"/>
    <n v="10911.91"/>
    <n v="0.1"/>
    <n v="7585.24"/>
    <x v="1"/>
    <x v="1"/>
    <x v="1"/>
    <n v="0.1"/>
    <n v="1.0000000000000002E-2"/>
    <n v="1.0000000000000002E-3"/>
    <n v="-7585.2389999999996"/>
    <n v="-7585238.9999999981"/>
    <n v="2025"/>
    <x v="6"/>
    <n v="5"/>
    <s v="Q2"/>
  </r>
  <r>
    <s v="ORD-04177"/>
    <d v="2025-12-23T00:00:00"/>
    <s v="CUST-2529"/>
    <s v="Arjun Gupta"/>
    <x v="2"/>
    <x v="2"/>
    <x v="3"/>
    <s v="Karnataka"/>
    <s v="Mysuru"/>
    <n v="1"/>
    <n v="3259.24"/>
    <n v="0.1"/>
    <n v="1840.67"/>
    <x v="2"/>
    <x v="0"/>
    <x v="1"/>
    <n v="0.1"/>
    <n v="1.0000000000000002E-2"/>
    <n v="1.0000000000000002E-3"/>
    <n v="-1840.6690000000001"/>
    <n v="-1840668.9999999998"/>
    <n v="2025"/>
    <x v="1"/>
    <n v="12"/>
    <s v="Q4"/>
  </r>
  <r>
    <s v="ORD-04178"/>
    <d v="2025-04-12T00:00:00"/>
    <s v="CUST-1930"/>
    <s v="Rahul Kumar"/>
    <x v="2"/>
    <x v="8"/>
    <x v="4"/>
    <s v="West Bengal"/>
    <s v="Kolkata"/>
    <n v="1"/>
    <n v="5349.45"/>
    <n v="0.1"/>
    <n v="4051.76"/>
    <x v="1"/>
    <x v="1"/>
    <x v="1"/>
    <n v="0.1"/>
    <n v="1.0000000000000002E-2"/>
    <n v="1.0000000000000002E-3"/>
    <n v="-4051.759"/>
    <n v="-4051758.9999999991"/>
    <n v="2025"/>
    <x v="0"/>
    <n v="4"/>
    <s v="Q2"/>
  </r>
  <r>
    <s v="ORD-04179"/>
    <d v="2025-08-29T00:00:00"/>
    <s v="CUST-1104"/>
    <s v="Kiran Joshi"/>
    <x v="4"/>
    <x v="15"/>
    <x v="4"/>
    <s v="Bihar"/>
    <s v="Patna"/>
    <n v="2"/>
    <n v="4399.91"/>
    <n v="0.15"/>
    <n v="5265.41"/>
    <x v="0"/>
    <x v="1"/>
    <x v="0"/>
    <n v="0.3"/>
    <n v="4.4999999999999998E-2"/>
    <n v="1.35E-2"/>
    <n v="-5265.3964999999998"/>
    <n v="-390029.37037037034"/>
    <n v="2025"/>
    <x v="7"/>
    <n v="8"/>
    <s v="Q3"/>
  </r>
  <r>
    <s v="ORD-04180"/>
    <d v="2025-11-17T00:00:00"/>
    <s v="CUST-1726"/>
    <s v="Rohan Rao"/>
    <x v="3"/>
    <x v="3"/>
    <x v="3"/>
    <s v="Tamil Nadu"/>
    <s v="Coimbatore"/>
    <n v="2"/>
    <n v="11879.15"/>
    <n v="0.05"/>
    <n v="14204.56"/>
    <x v="3"/>
    <x v="1"/>
    <x v="1"/>
    <n v="0.1"/>
    <n v="5.000000000000001E-3"/>
    <n v="5.0000000000000012E-4"/>
    <n v="-14204.559499999999"/>
    <n v="-28409118.999999993"/>
    <n v="2025"/>
    <x v="8"/>
    <n v="11"/>
    <s v="Q4"/>
  </r>
  <r>
    <s v="ORD-04181"/>
    <d v="2025-07-10T00:00:00"/>
    <s v="CUST-2182"/>
    <s v="Neha Kumar"/>
    <x v="3"/>
    <x v="14"/>
    <x v="1"/>
    <s v="Madhya Pradesh"/>
    <s v="Indore"/>
    <n v="1"/>
    <n v="17497.259999999998"/>
    <n v="0.15"/>
    <n v="12434.2"/>
    <x v="1"/>
    <x v="0"/>
    <x v="1"/>
    <n v="0.15"/>
    <n v="2.2499999999999999E-2"/>
    <n v="3.375E-3"/>
    <n v="-12434.196625"/>
    <n v="-3684206.4074074076"/>
    <n v="2025"/>
    <x v="4"/>
    <n v="7"/>
    <s v="Q3"/>
  </r>
  <r>
    <s v="ORD-04182"/>
    <d v="2025-08-05T00:00:00"/>
    <s v="CUST-1101"/>
    <s v="Kiran Joshi"/>
    <x v="1"/>
    <x v="9"/>
    <x v="2"/>
    <s v="Rajasthan"/>
    <s v="Jaipur"/>
    <n v="1"/>
    <n v="1995.81"/>
    <n v="0"/>
    <n v="1624.32"/>
    <x v="0"/>
    <x v="0"/>
    <x v="1"/>
    <n v="0"/>
    <n v="0"/>
    <n v="0"/>
    <n v="-1624.32"/>
    <e v="#DIV/0!"/>
    <n v="2025"/>
    <x v="7"/>
    <n v="8"/>
    <s v="Q3"/>
  </r>
  <r>
    <s v="ORD-04183"/>
    <d v="2025-02-20T00:00:00"/>
    <s v="CUST-1114"/>
    <s v="Ananya Sharma"/>
    <x v="0"/>
    <x v="0"/>
    <x v="3"/>
    <s v="Karnataka"/>
    <s v="Mysuru"/>
    <n v="1"/>
    <n v="1903.41"/>
    <n v="0"/>
    <n v="1442.91"/>
    <x v="1"/>
    <x v="0"/>
    <x v="1"/>
    <n v="0"/>
    <n v="0"/>
    <n v="0"/>
    <n v="-1442.91"/>
    <e v="#DIV/0!"/>
    <n v="2025"/>
    <x v="11"/>
    <n v="2"/>
    <s v="Q1"/>
  </r>
  <r>
    <s v="ORD-04184"/>
    <d v="2025-10-19T00:00:00"/>
    <s v="CUST-2470"/>
    <s v="Arjun Rao"/>
    <x v="3"/>
    <x v="18"/>
    <x v="4"/>
    <s v="Bihar"/>
    <s v="Gaya"/>
    <n v="1"/>
    <n v="38605.440000000002"/>
    <n v="0.05"/>
    <n v="26201"/>
    <x v="0"/>
    <x v="1"/>
    <x v="2"/>
    <n v="0.05"/>
    <n v="2.5000000000000005E-3"/>
    <n v="1.2500000000000003E-4"/>
    <n v="-26200.999875000001"/>
    <n v="-209607998.99999997"/>
    <n v="2025"/>
    <x v="10"/>
    <n v="10"/>
    <s v="Q4"/>
  </r>
  <r>
    <s v="ORD-04185"/>
    <d v="2025-03-22T00:00:00"/>
    <s v="CUST-1318"/>
    <s v="Rahul Patel"/>
    <x v="4"/>
    <x v="19"/>
    <x v="3"/>
    <s v="Andhra Pradesh"/>
    <s v="Vijayawada"/>
    <n v="4"/>
    <n v="5664.04"/>
    <n v="0.1"/>
    <n v="16663.310000000001"/>
    <x v="4"/>
    <x v="1"/>
    <x v="1"/>
    <n v="0.4"/>
    <n v="4.0000000000000008E-2"/>
    <n v="1.6000000000000004E-2"/>
    <n v="-16663.294000000002"/>
    <n v="-1041455.8749999999"/>
    <n v="2025"/>
    <x v="3"/>
    <n v="3"/>
    <s v="Q1"/>
  </r>
  <r>
    <s v="ORD-04186"/>
    <d v="2025-03-29T00:00:00"/>
    <s v="CUST-1678"/>
    <s v="Ananya Singh"/>
    <x v="1"/>
    <x v="21"/>
    <x v="2"/>
    <s v="Maharashtra"/>
    <s v="Nagpur"/>
    <n v="2"/>
    <n v="545.22"/>
    <n v="0"/>
    <n v="845.62"/>
    <x v="1"/>
    <x v="1"/>
    <x v="0"/>
    <n v="0"/>
    <n v="0"/>
    <n v="0"/>
    <n v="-845.62"/>
    <e v="#DIV/0!"/>
    <n v="2025"/>
    <x v="3"/>
    <n v="3"/>
    <s v="Q1"/>
  </r>
  <r>
    <s v="ORD-04187"/>
    <d v="2025-07-13T00:00:00"/>
    <s v="CUST-1542"/>
    <s v="Priya Patel"/>
    <x v="0"/>
    <x v="5"/>
    <x v="3"/>
    <s v="Telangana"/>
    <s v="Warangal"/>
    <n v="1"/>
    <n v="7659.99"/>
    <n v="0.1"/>
    <n v="4696.3599999999997"/>
    <x v="2"/>
    <x v="1"/>
    <x v="1"/>
    <n v="0.1"/>
    <n v="1.0000000000000002E-2"/>
    <n v="1.0000000000000002E-3"/>
    <n v="-4696.3589999999995"/>
    <n v="-4696358.9999999981"/>
    <n v="2025"/>
    <x v="4"/>
    <n v="7"/>
    <s v="Q3"/>
  </r>
  <r>
    <s v="ORD-04188"/>
    <d v="2025-04-14T00:00:00"/>
    <s v="CUST-2056"/>
    <s v="Meera Sharma"/>
    <x v="1"/>
    <x v="17"/>
    <x v="0"/>
    <s v="Uttar Pradesh"/>
    <s v="Noida"/>
    <n v="1"/>
    <n v="2216.5"/>
    <n v="0.05"/>
    <n v="1787.12"/>
    <x v="2"/>
    <x v="1"/>
    <x v="1"/>
    <n v="0.05"/>
    <n v="2.5000000000000005E-3"/>
    <n v="1.2500000000000003E-4"/>
    <n v="-1787.1198749999999"/>
    <n v="-14296958.999999996"/>
    <n v="2025"/>
    <x v="0"/>
    <n v="4"/>
    <s v="Q2"/>
  </r>
  <r>
    <s v="ORD-04189"/>
    <d v="2025-09-28T00:00:00"/>
    <s v="CUST-1339"/>
    <s v="Vikram Nair"/>
    <x v="2"/>
    <x v="23"/>
    <x v="0"/>
    <s v="Delhi"/>
    <s v="Delhi"/>
    <n v="1"/>
    <n v="2603.21"/>
    <n v="0.15"/>
    <n v="1679.13"/>
    <x v="0"/>
    <x v="1"/>
    <x v="2"/>
    <n v="0.15"/>
    <n v="2.2499999999999999E-2"/>
    <n v="3.375E-3"/>
    <n v="-1679.1266250000001"/>
    <n v="-497519.00000000006"/>
    <n v="2025"/>
    <x v="2"/>
    <n v="9"/>
    <s v="Q3"/>
  </r>
  <r>
    <s v="ORD-04190"/>
    <d v="2025-04-06T00:00:00"/>
    <s v="CUST-2140"/>
    <s v="Vikram Reddy"/>
    <x v="1"/>
    <x v="1"/>
    <x v="1"/>
    <s v="Chhattisgarh"/>
    <s v="Bilaspur"/>
    <n v="2"/>
    <n v="2899.26"/>
    <n v="0.05"/>
    <n v="4644.2700000000004"/>
    <x v="1"/>
    <x v="2"/>
    <x v="1"/>
    <n v="0.1"/>
    <n v="5.000000000000001E-3"/>
    <n v="5.0000000000000012E-4"/>
    <n v="-4644.2695000000003"/>
    <n v="-9288538.9999999981"/>
    <n v="2025"/>
    <x v="0"/>
    <n v="4"/>
    <s v="Q2"/>
  </r>
  <r>
    <s v="ORD-04191"/>
    <d v="2025-07-17T00:00:00"/>
    <s v="CUST-2433"/>
    <s v="Sneha Reddy"/>
    <x v="1"/>
    <x v="7"/>
    <x v="3"/>
    <s v="Karnataka"/>
    <s v="Bengaluru"/>
    <n v="2"/>
    <n v="1893.3"/>
    <n v="0.1"/>
    <n v="2186.2399999999998"/>
    <x v="2"/>
    <x v="1"/>
    <x v="1"/>
    <n v="0.2"/>
    <n v="2.0000000000000004E-2"/>
    <n v="4.000000000000001E-3"/>
    <n v="-2186.2359999999999"/>
    <n v="-546558.99999999988"/>
    <n v="2025"/>
    <x v="4"/>
    <n v="7"/>
    <s v="Q3"/>
  </r>
  <r>
    <s v="ORD-04192"/>
    <d v="2025-01-01T00:00:00"/>
    <s v="CUST-1506"/>
    <s v="Rohan Verma"/>
    <x v="3"/>
    <x v="13"/>
    <x v="3"/>
    <s v="Karnataka"/>
    <s v="Mysuru"/>
    <n v="5"/>
    <n v="27941.99"/>
    <n v="0.15"/>
    <n v="80707.210000000006"/>
    <x v="1"/>
    <x v="2"/>
    <x v="1"/>
    <n v="0.75"/>
    <n v="0.11249999999999999"/>
    <n v="8.4374999999999992E-2"/>
    <n v="-80707.125625000001"/>
    <n v="-956528.89629629639"/>
    <n v="2025"/>
    <x v="5"/>
    <n v="1"/>
    <s v="Q1"/>
  </r>
  <r>
    <s v="ORD-04193"/>
    <d v="2025-06-16T00:00:00"/>
    <s v="CUST-1613"/>
    <s v="Aarav Sharma"/>
    <x v="2"/>
    <x v="10"/>
    <x v="3"/>
    <s v="Andhra Pradesh"/>
    <s v="Visakhapatnam"/>
    <n v="2"/>
    <n v="5663.66"/>
    <n v="0.1"/>
    <n v="7152.65"/>
    <x v="1"/>
    <x v="1"/>
    <x v="2"/>
    <n v="0.2"/>
    <n v="2.0000000000000004E-2"/>
    <n v="4.000000000000001E-3"/>
    <n v="-7152.6459999999997"/>
    <n v="-1788161.4999999995"/>
    <n v="2025"/>
    <x v="9"/>
    <n v="6"/>
    <s v="Q2"/>
  </r>
  <r>
    <s v="ORD-04194"/>
    <d v="2025-05-06T00:00:00"/>
    <s v="CUST-1877"/>
    <s v="Rahul Gupta"/>
    <x v="3"/>
    <x v="13"/>
    <x v="3"/>
    <s v="Telangana"/>
    <s v="Hyderabad"/>
    <n v="2"/>
    <n v="11793.94"/>
    <n v="0.05"/>
    <n v="18819.23"/>
    <x v="1"/>
    <x v="0"/>
    <x v="2"/>
    <n v="0.1"/>
    <n v="5.000000000000001E-3"/>
    <n v="5.0000000000000012E-4"/>
    <n v="-18819.229500000001"/>
    <n v="-37638458.999999993"/>
    <n v="2025"/>
    <x v="6"/>
    <n v="5"/>
    <s v="Q2"/>
  </r>
  <r>
    <s v="ORD-04195"/>
    <d v="2025-11-09T00:00:00"/>
    <s v="CUST-2548"/>
    <s v="Ananya Kumar"/>
    <x v="3"/>
    <x v="18"/>
    <x v="3"/>
    <s v="Tamil Nadu"/>
    <s v="Chennai"/>
    <n v="3"/>
    <n v="40813.78"/>
    <n v="0.05"/>
    <n v="98489.73"/>
    <x v="1"/>
    <x v="0"/>
    <x v="1"/>
    <n v="0.15000000000000002"/>
    <n v="7.5000000000000015E-3"/>
    <n v="1.1250000000000003E-3"/>
    <n v="-98489.728875000001"/>
    <n v="-87546425.666666642"/>
    <n v="2025"/>
    <x v="8"/>
    <n v="11"/>
    <s v="Q4"/>
  </r>
  <r>
    <s v="ORD-04196"/>
    <d v="2025-03-22T00:00:00"/>
    <s v="CUST-1265"/>
    <s v="Vikram Patel"/>
    <x v="4"/>
    <x v="15"/>
    <x v="4"/>
    <s v="Jharkhand"/>
    <s v="Ranchi"/>
    <n v="2"/>
    <n v="4797.55"/>
    <n v="0.1"/>
    <n v="7085.45"/>
    <x v="2"/>
    <x v="1"/>
    <x v="2"/>
    <n v="0.2"/>
    <n v="2.0000000000000004E-2"/>
    <n v="4.000000000000001E-3"/>
    <n v="-7085.4459999999999"/>
    <n v="-1771361.4999999995"/>
    <n v="2025"/>
    <x v="3"/>
    <n v="3"/>
    <s v="Q1"/>
  </r>
  <r>
    <s v="ORD-04197"/>
    <d v="2025-09-08T00:00:00"/>
    <s v="CUST-2405"/>
    <s v="Neha Singh"/>
    <x v="2"/>
    <x v="8"/>
    <x v="0"/>
    <s v="Punjab"/>
    <s v="Amritsar"/>
    <n v="1"/>
    <n v="2413.4699999999998"/>
    <n v="0"/>
    <n v="1861.89"/>
    <x v="1"/>
    <x v="1"/>
    <x v="2"/>
    <n v="0"/>
    <n v="0"/>
    <n v="0"/>
    <n v="-1861.89"/>
    <e v="#DIV/0!"/>
    <n v="2025"/>
    <x v="2"/>
    <n v="9"/>
    <s v="Q3"/>
  </r>
  <r>
    <s v="ORD-04198"/>
    <d v="2025-06-18T00:00:00"/>
    <s v="CUST-1933"/>
    <s v="Isha Gupta"/>
    <x v="1"/>
    <x v="21"/>
    <x v="4"/>
    <s v="West Bengal"/>
    <s v="Durgapur"/>
    <n v="2"/>
    <n v="3705.79"/>
    <n v="0"/>
    <n v="5472.72"/>
    <x v="0"/>
    <x v="2"/>
    <x v="2"/>
    <n v="0"/>
    <n v="0"/>
    <n v="0"/>
    <n v="-5472.72"/>
    <e v="#DIV/0!"/>
    <n v="2025"/>
    <x v="9"/>
    <n v="6"/>
    <s v="Q2"/>
  </r>
  <r>
    <s v="ORD-04199"/>
    <d v="2025-03-14T00:00:00"/>
    <s v="CUST-1273"/>
    <s v="Rahul Sharma"/>
    <x v="1"/>
    <x v="17"/>
    <x v="3"/>
    <s v="Telangana"/>
    <s v="Warangal"/>
    <n v="2"/>
    <n v="2868.14"/>
    <n v="0.05"/>
    <n v="3512.81"/>
    <x v="0"/>
    <x v="1"/>
    <x v="1"/>
    <n v="0.1"/>
    <n v="5.000000000000001E-3"/>
    <n v="5.0000000000000012E-4"/>
    <n v="-3512.8094999999998"/>
    <n v="-7025618.9999999981"/>
    <n v="2025"/>
    <x v="3"/>
    <n v="3"/>
    <s v="Q1"/>
  </r>
  <r>
    <s v="ORD-04200"/>
    <d v="2025-05-21T00:00:00"/>
    <s v="CUST-1498"/>
    <s v="Neha Singh"/>
    <x v="4"/>
    <x v="22"/>
    <x v="4"/>
    <s v="Jharkhand"/>
    <s v="Ranchi"/>
    <n v="2"/>
    <n v="4557.57"/>
    <n v="0.1"/>
    <n v="6484.43"/>
    <x v="0"/>
    <x v="1"/>
    <x v="1"/>
    <n v="0.2"/>
    <n v="2.0000000000000004E-2"/>
    <n v="4.000000000000001E-3"/>
    <n v="-6484.4260000000004"/>
    <n v="-1621106.4999999998"/>
    <n v="2025"/>
    <x v="6"/>
    <n v="5"/>
    <s v="Q2"/>
  </r>
  <r>
    <s v="ORD-04201"/>
    <d v="2025-03-11T00:00:00"/>
    <s v="CUST-1499"/>
    <s v="Isha Nair"/>
    <x v="4"/>
    <x v="15"/>
    <x v="3"/>
    <s v="Karnataka"/>
    <s v="Bengaluru"/>
    <n v="1"/>
    <n v="6175.19"/>
    <n v="0.05"/>
    <n v="4911.3"/>
    <x v="0"/>
    <x v="1"/>
    <x v="1"/>
    <n v="0.05"/>
    <n v="2.5000000000000005E-3"/>
    <n v="1.2500000000000003E-4"/>
    <n v="-4911.2998750000006"/>
    <n v="-39290398.999999993"/>
    <n v="2025"/>
    <x v="3"/>
    <n v="3"/>
    <s v="Q1"/>
  </r>
  <r>
    <s v="ORD-04202"/>
    <d v="2025-09-19T00:00:00"/>
    <s v="CUST-2007"/>
    <s v="Neha Reddy"/>
    <x v="0"/>
    <x v="11"/>
    <x v="4"/>
    <s v="Jharkhand"/>
    <s v="Jamshedpur"/>
    <n v="1"/>
    <n v="14579.62"/>
    <n v="0"/>
    <n v="12295.96"/>
    <x v="1"/>
    <x v="0"/>
    <x v="2"/>
    <n v="0"/>
    <n v="0"/>
    <n v="0"/>
    <n v="-12295.96"/>
    <e v="#DIV/0!"/>
    <n v="2025"/>
    <x v="2"/>
    <n v="9"/>
    <s v="Q3"/>
  </r>
  <r>
    <s v="ORD-04203"/>
    <d v="2025-12-06T00:00:00"/>
    <s v="CUST-1369"/>
    <s v="Isha Gupta"/>
    <x v="0"/>
    <x v="0"/>
    <x v="0"/>
    <s v="Uttar Pradesh"/>
    <s v="Noida"/>
    <n v="1"/>
    <n v="17527.169999999998"/>
    <n v="0"/>
    <n v="11965.23"/>
    <x v="0"/>
    <x v="1"/>
    <x v="0"/>
    <n v="0"/>
    <n v="0"/>
    <n v="0"/>
    <n v="-11965.23"/>
    <e v="#DIV/0!"/>
    <n v="2025"/>
    <x v="1"/>
    <n v="12"/>
    <s v="Q4"/>
  </r>
  <r>
    <s v="ORD-04204"/>
    <d v="2025-11-04T00:00:00"/>
    <s v="CUST-1377"/>
    <s v="Kiran Reddy"/>
    <x v="3"/>
    <x v="18"/>
    <x v="3"/>
    <s v="Tamil Nadu"/>
    <s v="Chennai"/>
    <n v="1"/>
    <n v="41463.75"/>
    <n v="0.1"/>
    <n v="28831.71"/>
    <x v="2"/>
    <x v="0"/>
    <x v="2"/>
    <n v="0.1"/>
    <n v="1.0000000000000002E-2"/>
    <n v="1.0000000000000002E-3"/>
    <n v="-28831.708999999999"/>
    <n v="-28831708.999999993"/>
    <n v="2025"/>
    <x v="8"/>
    <n v="11"/>
    <s v="Q4"/>
  </r>
  <r>
    <s v="ORD-04205"/>
    <d v="2025-09-02T00:00:00"/>
    <s v="CUST-2084"/>
    <s v="Isha Rao"/>
    <x v="0"/>
    <x v="5"/>
    <x v="3"/>
    <s v="Karnataka"/>
    <s v="Mysuru"/>
    <n v="4"/>
    <n v="15827.81"/>
    <n v="0.1"/>
    <n v="49305.64"/>
    <x v="1"/>
    <x v="1"/>
    <x v="0"/>
    <n v="0.4"/>
    <n v="4.0000000000000008E-2"/>
    <n v="1.6000000000000004E-2"/>
    <n v="-49305.623999999996"/>
    <n v="-3081601.4999999991"/>
    <n v="2025"/>
    <x v="2"/>
    <n v="9"/>
    <s v="Q3"/>
  </r>
  <r>
    <s v="ORD-04206"/>
    <d v="2025-01-03T00:00:00"/>
    <s v="CUST-1772"/>
    <s v="Priya Nair"/>
    <x v="0"/>
    <x v="5"/>
    <x v="3"/>
    <s v="Tamil Nadu"/>
    <s v="Coimbatore"/>
    <n v="2"/>
    <n v="718.88"/>
    <n v="0.1"/>
    <n v="1089.47"/>
    <x v="1"/>
    <x v="0"/>
    <x v="1"/>
    <n v="0.2"/>
    <n v="2.0000000000000004E-2"/>
    <n v="4.000000000000001E-3"/>
    <n v="-1089.4660000000001"/>
    <n v="-272366.49999999994"/>
    <n v="2025"/>
    <x v="5"/>
    <n v="1"/>
    <s v="Q1"/>
  </r>
  <r>
    <s v="ORD-04207"/>
    <d v="2025-12-03T00:00:00"/>
    <s v="CUST-1425"/>
    <s v="Rohan Singh"/>
    <x v="2"/>
    <x v="10"/>
    <x v="3"/>
    <s v="Andhra Pradesh"/>
    <s v="Visakhapatnam"/>
    <n v="2"/>
    <n v="3899.56"/>
    <n v="0.05"/>
    <n v="4896.7"/>
    <x v="0"/>
    <x v="1"/>
    <x v="2"/>
    <n v="0.1"/>
    <n v="5.000000000000001E-3"/>
    <n v="5.0000000000000012E-4"/>
    <n v="-4896.6994999999997"/>
    <n v="-9793398.9999999963"/>
    <n v="2025"/>
    <x v="1"/>
    <n v="12"/>
    <s v="Q4"/>
  </r>
  <r>
    <s v="ORD-04208"/>
    <d v="2025-03-04T00:00:00"/>
    <s v="CUST-2476"/>
    <s v="Neha Nair"/>
    <x v="2"/>
    <x v="8"/>
    <x v="4"/>
    <s v="Jharkhand"/>
    <s v="Jamshedpur"/>
    <n v="2"/>
    <n v="1816.67"/>
    <n v="0.15"/>
    <n v="2229.6799999999998"/>
    <x v="0"/>
    <x v="1"/>
    <x v="2"/>
    <n v="0.3"/>
    <n v="4.4999999999999998E-2"/>
    <n v="1.35E-2"/>
    <n v="-2229.6664999999998"/>
    <n v="-165160.48148148146"/>
    <n v="2025"/>
    <x v="3"/>
    <n v="3"/>
    <s v="Q1"/>
  </r>
  <r>
    <s v="ORD-04209"/>
    <d v="2025-02-18T00:00:00"/>
    <s v="CUST-2161"/>
    <s v="Isha Sharma"/>
    <x v="4"/>
    <x v="19"/>
    <x v="4"/>
    <s v="West Bengal"/>
    <s v="Kolkata"/>
    <n v="2"/>
    <n v="1300.6400000000001"/>
    <n v="0.05"/>
    <n v="1595.1"/>
    <x v="2"/>
    <x v="1"/>
    <x v="1"/>
    <n v="0.1"/>
    <n v="5.000000000000001E-3"/>
    <n v="5.0000000000000012E-4"/>
    <n v="-1595.0994999999998"/>
    <n v="-3190198.9999999991"/>
    <n v="2025"/>
    <x v="11"/>
    <n v="2"/>
    <s v="Q1"/>
  </r>
  <r>
    <s v="ORD-04210"/>
    <d v="2025-03-17T00:00:00"/>
    <s v="CUST-1779"/>
    <s v="Neha Rao"/>
    <x v="1"/>
    <x v="17"/>
    <x v="3"/>
    <s v="Telangana"/>
    <s v="Hyderabad"/>
    <n v="5"/>
    <n v="2776.86"/>
    <n v="0.05"/>
    <n v="11034.97"/>
    <x v="0"/>
    <x v="0"/>
    <x v="2"/>
    <n v="0.25"/>
    <n v="1.2500000000000001E-2"/>
    <n v="3.1250000000000002E-3"/>
    <n v="-11034.966875"/>
    <n v="-3531189.4"/>
    <n v="2025"/>
    <x v="3"/>
    <n v="3"/>
    <s v="Q1"/>
  </r>
  <r>
    <s v="ORD-04211"/>
    <d v="2025-06-24T00:00:00"/>
    <s v="CUST-2259"/>
    <s v="Arjun Kumar"/>
    <x v="2"/>
    <x v="10"/>
    <x v="0"/>
    <s v="Delhi"/>
    <s v="New Delhi"/>
    <n v="1"/>
    <n v="5329.05"/>
    <n v="0.15"/>
    <n v="3523.03"/>
    <x v="1"/>
    <x v="1"/>
    <x v="1"/>
    <n v="0.15"/>
    <n v="2.2499999999999999E-2"/>
    <n v="3.375E-3"/>
    <n v="-3523.0266250000004"/>
    <n v="-1043859.7407407409"/>
    <n v="2025"/>
    <x v="9"/>
    <n v="6"/>
    <s v="Q2"/>
  </r>
  <r>
    <s v="ORD-04212"/>
    <d v="2025-04-19T00:00:00"/>
    <s v="CUST-2524"/>
    <s v="Vikram Rao"/>
    <x v="0"/>
    <x v="4"/>
    <x v="4"/>
    <s v="Bihar"/>
    <s v="Gaya"/>
    <n v="2"/>
    <n v="7832.31"/>
    <n v="0.2"/>
    <n v="10051.9"/>
    <x v="0"/>
    <x v="1"/>
    <x v="2"/>
    <n v="0.4"/>
    <n v="8.0000000000000016E-2"/>
    <n v="3.2000000000000008E-2"/>
    <n v="-10051.868"/>
    <n v="-314120.87499999994"/>
    <n v="2025"/>
    <x v="0"/>
    <n v="4"/>
    <s v="Q2"/>
  </r>
  <r>
    <s v="ORD-04213"/>
    <d v="2025-07-02T00:00:00"/>
    <s v="CUST-2279"/>
    <s v="Vikram Sharma"/>
    <x v="3"/>
    <x v="13"/>
    <x v="1"/>
    <s v="Chhattisgarh"/>
    <s v="Raipur"/>
    <n v="1"/>
    <n v="44051.82"/>
    <n v="0.1"/>
    <n v="26278.13"/>
    <x v="1"/>
    <x v="2"/>
    <x v="1"/>
    <n v="0.1"/>
    <n v="1.0000000000000002E-2"/>
    <n v="1.0000000000000002E-3"/>
    <n v="-26278.129000000001"/>
    <n v="-26278128.999999996"/>
    <n v="2025"/>
    <x v="4"/>
    <n v="7"/>
    <s v="Q3"/>
  </r>
  <r>
    <s v="ORD-04214"/>
    <d v="2025-07-11T00:00:00"/>
    <s v="CUST-1488"/>
    <s v="Rahul Rao"/>
    <x v="3"/>
    <x v="14"/>
    <x v="0"/>
    <s v="Punjab"/>
    <s v="Ludhiana"/>
    <n v="3"/>
    <n v="32597.17"/>
    <n v="0.15"/>
    <n v="67223.360000000001"/>
    <x v="4"/>
    <x v="0"/>
    <x v="1"/>
    <n v="0.44999999999999996"/>
    <n v="6.7499999999999991E-2"/>
    <n v="3.0374999999999992E-2"/>
    <n v="-67223.329624999998"/>
    <n v="-2213113.7325102887"/>
    <n v="2025"/>
    <x v="4"/>
    <n v="7"/>
    <s v="Q3"/>
  </r>
  <r>
    <s v="ORD-04215"/>
    <d v="2025-03-06T00:00:00"/>
    <s v="CUST-2373"/>
    <s v="Rahul Rao"/>
    <x v="1"/>
    <x v="1"/>
    <x v="0"/>
    <s v="Uttar Pradesh"/>
    <s v="Kanpur"/>
    <n v="3"/>
    <n v="2326.16"/>
    <n v="0.05"/>
    <n v="4498.78"/>
    <x v="1"/>
    <x v="0"/>
    <x v="0"/>
    <n v="0.15000000000000002"/>
    <n v="7.5000000000000015E-3"/>
    <n v="1.1250000000000003E-3"/>
    <n v="-4498.778875"/>
    <n v="-3998914.5555555541"/>
    <n v="2025"/>
    <x v="3"/>
    <n v="3"/>
    <s v="Q1"/>
  </r>
  <r>
    <s v="ORD-04216"/>
    <d v="2025-12-03T00:00:00"/>
    <s v="CUST-1738"/>
    <s v="Isha Joshi"/>
    <x v="3"/>
    <x v="14"/>
    <x v="3"/>
    <s v="Karnataka"/>
    <s v="Mysuru"/>
    <n v="4"/>
    <n v="19931.3"/>
    <n v="0.05"/>
    <n v="66117.289999999994"/>
    <x v="0"/>
    <x v="1"/>
    <x v="2"/>
    <n v="0.2"/>
    <n v="1.0000000000000002E-2"/>
    <n v="2.0000000000000005E-3"/>
    <n v="-66117.288"/>
    <n v="-33058643.999999993"/>
    <n v="2025"/>
    <x v="1"/>
    <n v="12"/>
    <s v="Q4"/>
  </r>
  <r>
    <s v="ORD-04217"/>
    <d v="2025-09-28T00:00:00"/>
    <s v="CUST-2392"/>
    <s v="Rohan Joshi"/>
    <x v="2"/>
    <x v="8"/>
    <x v="3"/>
    <s v="Tamil Nadu"/>
    <s v="Coimbatore"/>
    <n v="1"/>
    <n v="2925.12"/>
    <n v="0.05"/>
    <n v="2355.14"/>
    <x v="3"/>
    <x v="1"/>
    <x v="1"/>
    <n v="0.05"/>
    <n v="2.5000000000000005E-3"/>
    <n v="1.2500000000000003E-4"/>
    <n v="-2355.1398749999998"/>
    <n v="-18841118.999999993"/>
    <n v="2025"/>
    <x v="2"/>
    <n v="9"/>
    <s v="Q3"/>
  </r>
  <r>
    <s v="ORD-04218"/>
    <d v="2025-04-10T00:00:00"/>
    <s v="CUST-2527"/>
    <s v="Vikram Rao"/>
    <x v="2"/>
    <x v="20"/>
    <x v="3"/>
    <s v="Karnataka"/>
    <s v="Bengaluru"/>
    <n v="1"/>
    <n v="2708.65"/>
    <n v="0.1"/>
    <n v="1521.58"/>
    <x v="1"/>
    <x v="0"/>
    <x v="1"/>
    <n v="0.1"/>
    <n v="1.0000000000000002E-2"/>
    <n v="1.0000000000000002E-3"/>
    <n v="-1521.579"/>
    <n v="-1521578.9999999995"/>
    <n v="2025"/>
    <x v="0"/>
    <n v="4"/>
    <s v="Q2"/>
  </r>
  <r>
    <s v="ORD-04219"/>
    <d v="2025-02-01T00:00:00"/>
    <s v="CUST-2122"/>
    <s v="Ananya Joshi"/>
    <x v="3"/>
    <x v="18"/>
    <x v="2"/>
    <s v="Rajasthan"/>
    <s v="Jaipur"/>
    <n v="1"/>
    <n v="42532.89"/>
    <n v="0.1"/>
    <n v="30436.9"/>
    <x v="0"/>
    <x v="1"/>
    <x v="1"/>
    <n v="0.1"/>
    <n v="1.0000000000000002E-2"/>
    <n v="1.0000000000000002E-3"/>
    <n v="-30436.899000000001"/>
    <n v="-30436898.999999993"/>
    <n v="2025"/>
    <x v="11"/>
    <n v="2"/>
    <s v="Q1"/>
  </r>
  <r>
    <s v="ORD-04220"/>
    <d v="2025-12-18T00:00:00"/>
    <s v="CUST-2301"/>
    <s v="Ananya Reddy"/>
    <x v="3"/>
    <x v="13"/>
    <x v="3"/>
    <s v="Karnataka"/>
    <s v="Bengaluru"/>
    <n v="2"/>
    <n v="8867.18"/>
    <n v="0.05"/>
    <n v="11921.74"/>
    <x v="1"/>
    <x v="1"/>
    <x v="2"/>
    <n v="0.1"/>
    <n v="5.000000000000001E-3"/>
    <n v="5.0000000000000012E-4"/>
    <n v="-11921.7395"/>
    <n v="-23843478.999999993"/>
    <n v="2025"/>
    <x v="1"/>
    <n v="12"/>
    <s v="Q4"/>
  </r>
  <r>
    <s v="ORD-04221"/>
    <d v="2025-05-08T00:00:00"/>
    <s v="CUST-1025"/>
    <s v="Rohan Verma"/>
    <x v="0"/>
    <x v="5"/>
    <x v="3"/>
    <s v="Karnataka"/>
    <s v="Bengaluru"/>
    <n v="2"/>
    <n v="2302.61"/>
    <n v="0.15"/>
    <n v="3123.75"/>
    <x v="0"/>
    <x v="1"/>
    <x v="2"/>
    <n v="0.3"/>
    <n v="4.4999999999999998E-2"/>
    <n v="1.35E-2"/>
    <n v="-3123.7365"/>
    <n v="-231387.88888888888"/>
    <n v="2025"/>
    <x v="6"/>
    <n v="5"/>
    <s v="Q2"/>
  </r>
  <r>
    <s v="ORD-04222"/>
    <d v="2025-12-05T00:00:00"/>
    <s v="CUST-1469"/>
    <s v="Isha Patel"/>
    <x v="0"/>
    <x v="4"/>
    <x v="1"/>
    <s v="Madhya Pradesh"/>
    <s v="Bhopal"/>
    <n v="1"/>
    <n v="12118.22"/>
    <n v="0.05"/>
    <n v="7666.42"/>
    <x v="0"/>
    <x v="2"/>
    <x v="1"/>
    <n v="0.05"/>
    <n v="2.5000000000000005E-3"/>
    <n v="1.2500000000000003E-4"/>
    <n v="-7666.4198750000005"/>
    <n v="-61331358.999999993"/>
    <n v="2025"/>
    <x v="1"/>
    <n v="12"/>
    <s v="Q4"/>
  </r>
  <r>
    <s v="ORD-04223"/>
    <d v="2025-02-12T00:00:00"/>
    <s v="CUST-2598"/>
    <s v="Rahul Verma"/>
    <x v="1"/>
    <x v="21"/>
    <x v="0"/>
    <s v="Punjab"/>
    <s v="Ludhiana"/>
    <n v="2"/>
    <n v="2844.92"/>
    <n v="0.05"/>
    <n v="3735.06"/>
    <x v="1"/>
    <x v="1"/>
    <x v="0"/>
    <n v="0.1"/>
    <n v="5.000000000000001E-3"/>
    <n v="5.0000000000000012E-4"/>
    <n v="-3735.0594999999998"/>
    <n v="-7470118.9999999981"/>
    <n v="2025"/>
    <x v="11"/>
    <n v="2"/>
    <s v="Q1"/>
  </r>
  <r>
    <s v="ORD-04224"/>
    <d v="2025-03-19T00:00:00"/>
    <s v="CUST-2560"/>
    <s v="Aarav Singh"/>
    <x v="1"/>
    <x v="21"/>
    <x v="0"/>
    <s v="Uttar Pradesh"/>
    <s v="Lucknow"/>
    <n v="1"/>
    <n v="2293.4499999999998"/>
    <n v="0"/>
    <n v="1449.54"/>
    <x v="2"/>
    <x v="0"/>
    <x v="2"/>
    <n v="0"/>
    <n v="0"/>
    <n v="0"/>
    <n v="-1449.54"/>
    <e v="#DIV/0!"/>
    <n v="2025"/>
    <x v="3"/>
    <n v="3"/>
    <s v="Q1"/>
  </r>
  <r>
    <s v="ORD-04225"/>
    <d v="2025-11-10T00:00:00"/>
    <s v="CUST-1425"/>
    <s v="Neha Kumar"/>
    <x v="2"/>
    <x v="10"/>
    <x v="3"/>
    <s v="Telangana"/>
    <s v="Warangal"/>
    <n v="3"/>
    <n v="1406.12"/>
    <n v="0.2"/>
    <n v="2415.6999999999998"/>
    <x v="2"/>
    <x v="1"/>
    <x v="0"/>
    <n v="0.60000000000000009"/>
    <n v="0.12000000000000002"/>
    <n v="7.2000000000000022E-2"/>
    <n v="-2415.6279999999997"/>
    <n v="-33550.388888888876"/>
    <n v="2025"/>
    <x v="8"/>
    <n v="11"/>
    <s v="Q4"/>
  </r>
  <r>
    <s v="ORD-04226"/>
    <d v="2025-10-16T00:00:00"/>
    <s v="CUST-1953"/>
    <s v="Rohan Gupta"/>
    <x v="1"/>
    <x v="1"/>
    <x v="0"/>
    <s v="Delhi"/>
    <s v="New Delhi"/>
    <n v="1"/>
    <n v="2202.38"/>
    <n v="0.1"/>
    <n v="1539.84"/>
    <x v="3"/>
    <x v="1"/>
    <x v="2"/>
    <n v="0.1"/>
    <n v="1.0000000000000002E-2"/>
    <n v="1.0000000000000002E-3"/>
    <n v="-1539.8389999999999"/>
    <n v="-1539838.9999999995"/>
    <n v="2025"/>
    <x v="10"/>
    <n v="10"/>
    <s v="Q4"/>
  </r>
  <r>
    <s v="ORD-04227"/>
    <d v="2025-09-27T00:00:00"/>
    <s v="CUST-1578"/>
    <s v="Kiran Reddy"/>
    <x v="2"/>
    <x v="2"/>
    <x v="2"/>
    <s v="Rajasthan"/>
    <s v="Udaipur"/>
    <n v="1"/>
    <n v="5612.23"/>
    <n v="0.1"/>
    <n v="4271.08"/>
    <x v="0"/>
    <x v="1"/>
    <x v="1"/>
    <n v="0.1"/>
    <n v="1.0000000000000002E-2"/>
    <n v="1.0000000000000002E-3"/>
    <n v="-4271.0789999999997"/>
    <n v="-4271078.9999999991"/>
    <n v="2025"/>
    <x v="2"/>
    <n v="9"/>
    <s v="Q3"/>
  </r>
  <r>
    <s v="ORD-04228"/>
    <d v="2025-06-11T00:00:00"/>
    <s v="CUST-2289"/>
    <s v="Sneha Rao"/>
    <x v="4"/>
    <x v="24"/>
    <x v="3"/>
    <s v="Karnataka"/>
    <s v="Mysuru"/>
    <n v="2"/>
    <n v="8061.78"/>
    <n v="0.15"/>
    <n v="9248.89"/>
    <x v="1"/>
    <x v="0"/>
    <x v="1"/>
    <n v="0.3"/>
    <n v="4.4999999999999998E-2"/>
    <n v="1.35E-2"/>
    <n v="-9248.8765000000003"/>
    <n v="-685101.96296296304"/>
    <n v="2025"/>
    <x v="9"/>
    <n v="6"/>
    <s v="Q2"/>
  </r>
  <r>
    <s v="ORD-04229"/>
    <d v="2025-07-08T00:00:00"/>
    <s v="CUST-2259"/>
    <s v="Aarav Kumar"/>
    <x v="3"/>
    <x v="14"/>
    <x v="2"/>
    <s v="Rajasthan"/>
    <s v="Jaipur"/>
    <n v="2"/>
    <n v="46113.61"/>
    <n v="0.1"/>
    <n v="70418.02"/>
    <x v="1"/>
    <x v="1"/>
    <x v="1"/>
    <n v="0.2"/>
    <n v="2.0000000000000004E-2"/>
    <n v="4.000000000000001E-3"/>
    <n v="-70418.016000000003"/>
    <n v="-17604503.999999996"/>
    <n v="2025"/>
    <x v="4"/>
    <n v="7"/>
    <s v="Q3"/>
  </r>
  <r>
    <s v="ORD-04230"/>
    <d v="2025-09-04T00:00:00"/>
    <s v="CUST-1648"/>
    <s v="Vikram Rao"/>
    <x v="2"/>
    <x v="20"/>
    <x v="2"/>
    <s v="Rajasthan"/>
    <s v="Udaipur"/>
    <n v="1"/>
    <n v="795.42"/>
    <n v="0.15"/>
    <n v="560.37"/>
    <x v="1"/>
    <x v="1"/>
    <x v="2"/>
    <n v="0.15"/>
    <n v="2.2499999999999999E-2"/>
    <n v="3.375E-3"/>
    <n v="-560.366625"/>
    <n v="-166034.55555555556"/>
    <n v="2025"/>
    <x v="2"/>
    <n v="9"/>
    <s v="Q3"/>
  </r>
  <r>
    <s v="ORD-04231"/>
    <d v="2025-08-04T00:00:00"/>
    <s v="CUST-1126"/>
    <s v="Kiran Singh"/>
    <x v="0"/>
    <x v="6"/>
    <x v="3"/>
    <s v="Karnataka"/>
    <s v="Bengaluru"/>
    <n v="3"/>
    <n v="12298.09"/>
    <n v="0.05"/>
    <n v="27636.31"/>
    <x v="4"/>
    <x v="1"/>
    <x v="0"/>
    <n v="0.15000000000000002"/>
    <n v="7.5000000000000015E-3"/>
    <n v="1.1250000000000003E-3"/>
    <n v="-27636.308875000002"/>
    <n v="-24565607.888888884"/>
    <n v="2025"/>
    <x v="7"/>
    <n v="8"/>
    <s v="Q3"/>
  </r>
  <r>
    <s v="ORD-04232"/>
    <d v="2025-11-11T00:00:00"/>
    <s v="CUST-1608"/>
    <s v="Kiran Singh"/>
    <x v="3"/>
    <x v="14"/>
    <x v="4"/>
    <s v="West Bengal"/>
    <s v="Durgapur"/>
    <n v="2"/>
    <n v="16802.580000000002"/>
    <n v="0.1"/>
    <n v="25521.98"/>
    <x v="4"/>
    <x v="2"/>
    <x v="2"/>
    <n v="0.2"/>
    <n v="2.0000000000000004E-2"/>
    <n v="4.000000000000001E-3"/>
    <n v="-25521.975999999999"/>
    <n v="-6380493.9999999981"/>
    <n v="2025"/>
    <x v="8"/>
    <n v="11"/>
    <s v="Q4"/>
  </r>
  <r>
    <s v="ORD-04233"/>
    <d v="2025-12-05T00:00:00"/>
    <s v="CUST-1839"/>
    <s v="Kiran Nair"/>
    <x v="3"/>
    <x v="18"/>
    <x v="4"/>
    <s v="Jharkhand"/>
    <s v="Jamshedpur"/>
    <n v="3"/>
    <n v="21518.45"/>
    <n v="0"/>
    <n v="45496.34"/>
    <x v="1"/>
    <x v="1"/>
    <x v="0"/>
    <n v="0"/>
    <n v="0"/>
    <n v="0"/>
    <n v="-45496.34"/>
    <e v="#DIV/0!"/>
    <n v="2025"/>
    <x v="1"/>
    <n v="12"/>
    <s v="Q4"/>
  </r>
  <r>
    <s v="ORD-04234"/>
    <d v="2025-06-17T00:00:00"/>
    <s v="CUST-1550"/>
    <s v="Sneha Singh"/>
    <x v="2"/>
    <x v="23"/>
    <x v="2"/>
    <s v="Maharashtra"/>
    <s v="Pune"/>
    <n v="3"/>
    <n v="1692.76"/>
    <n v="0.2"/>
    <n v="3513.62"/>
    <x v="2"/>
    <x v="0"/>
    <x v="1"/>
    <n v="0.60000000000000009"/>
    <n v="0.12000000000000002"/>
    <n v="7.2000000000000022E-2"/>
    <n v="-3513.5479999999998"/>
    <n v="-48799.277777777759"/>
    <n v="2025"/>
    <x v="9"/>
    <n v="6"/>
    <s v="Q2"/>
  </r>
  <r>
    <s v="ORD-04235"/>
    <d v="2025-12-05T00:00:00"/>
    <s v="CUST-2172"/>
    <s v="Arjun Gupta"/>
    <x v="3"/>
    <x v="13"/>
    <x v="0"/>
    <s v="Punjab"/>
    <s v="Amritsar"/>
    <n v="2"/>
    <n v="50760.49"/>
    <n v="0.2"/>
    <n v="54140.19"/>
    <x v="0"/>
    <x v="1"/>
    <x v="1"/>
    <n v="0.4"/>
    <n v="8.0000000000000016E-2"/>
    <n v="3.2000000000000008E-2"/>
    <n v="-54140.158000000003"/>
    <n v="-1691879.9374999998"/>
    <n v="2025"/>
    <x v="1"/>
    <n v="12"/>
    <s v="Q4"/>
  </r>
  <r>
    <s v="ORD-04236"/>
    <d v="2025-07-12T00:00:00"/>
    <s v="CUST-2531"/>
    <s v="Rahul Rao"/>
    <x v="3"/>
    <x v="3"/>
    <x v="3"/>
    <s v="Telangana"/>
    <s v="Hyderabad"/>
    <n v="4"/>
    <n v="42686.23"/>
    <n v="0.1"/>
    <n v="118389.08"/>
    <x v="1"/>
    <x v="0"/>
    <x v="1"/>
    <n v="0.4"/>
    <n v="4.0000000000000008E-2"/>
    <n v="1.6000000000000004E-2"/>
    <n v="-118389.064"/>
    <n v="-7399316.4999999981"/>
    <n v="2025"/>
    <x v="4"/>
    <n v="7"/>
    <s v="Q3"/>
  </r>
  <r>
    <s v="ORD-04237"/>
    <d v="2025-10-10T00:00:00"/>
    <s v="CUST-1559"/>
    <s v="Vikram Kumar"/>
    <x v="4"/>
    <x v="22"/>
    <x v="1"/>
    <s v="Madhya Pradesh"/>
    <s v="Indore"/>
    <n v="3"/>
    <n v="5700.6"/>
    <n v="0.05"/>
    <n v="12045.67"/>
    <x v="0"/>
    <x v="2"/>
    <x v="1"/>
    <n v="0.15000000000000002"/>
    <n v="7.5000000000000015E-3"/>
    <n v="1.1250000000000003E-3"/>
    <n v="-12045.668874999999"/>
    <n v="-10707261.222222218"/>
    <n v="2025"/>
    <x v="10"/>
    <n v="10"/>
    <s v="Q4"/>
  </r>
  <r>
    <s v="ORD-04238"/>
    <d v="2025-12-02T00:00:00"/>
    <s v="CUST-1079"/>
    <s v="Rohan Gupta"/>
    <x v="1"/>
    <x v="7"/>
    <x v="3"/>
    <s v="Tamil Nadu"/>
    <s v="Chennai"/>
    <n v="4"/>
    <n v="3422.87"/>
    <n v="0.05"/>
    <n v="10601.89"/>
    <x v="4"/>
    <x v="1"/>
    <x v="0"/>
    <n v="0.2"/>
    <n v="1.0000000000000002E-2"/>
    <n v="2.0000000000000005E-3"/>
    <n v="-10601.887999999999"/>
    <n v="-5300943.9999999981"/>
    <n v="2025"/>
    <x v="1"/>
    <n v="12"/>
    <s v="Q4"/>
  </r>
  <r>
    <s v="ORD-04239"/>
    <d v="2025-01-13T00:00:00"/>
    <s v="CUST-1540"/>
    <s v="Priya Rao"/>
    <x v="1"/>
    <x v="21"/>
    <x v="0"/>
    <s v="Haryana"/>
    <s v="Faridabad"/>
    <n v="3"/>
    <n v="1374.67"/>
    <n v="0.05"/>
    <n v="2784.3"/>
    <x v="1"/>
    <x v="1"/>
    <x v="1"/>
    <n v="0.15000000000000002"/>
    <n v="7.5000000000000015E-3"/>
    <n v="1.1250000000000003E-3"/>
    <n v="-2784.2988750000004"/>
    <n v="-2474932.333333333"/>
    <n v="2025"/>
    <x v="5"/>
    <n v="1"/>
    <s v="Q1"/>
  </r>
  <r>
    <s v="ORD-04240"/>
    <d v="2025-08-28T00:00:00"/>
    <s v="CUST-1479"/>
    <s v="Aarav Kumar"/>
    <x v="1"/>
    <x v="1"/>
    <x v="4"/>
    <s v="Jharkhand"/>
    <s v="Ranchi"/>
    <n v="3"/>
    <n v="2362.06"/>
    <n v="0.05"/>
    <n v="5782.54"/>
    <x v="0"/>
    <x v="0"/>
    <x v="2"/>
    <n v="0.15000000000000002"/>
    <n v="7.5000000000000015E-3"/>
    <n v="1.1250000000000003E-3"/>
    <n v="-5782.5388750000002"/>
    <n v="-5140034.5555555541"/>
    <n v="2025"/>
    <x v="7"/>
    <n v="8"/>
    <s v="Q3"/>
  </r>
  <r>
    <s v="ORD-04241"/>
    <d v="2025-11-16T00:00:00"/>
    <s v="CUST-1278"/>
    <s v="Meera Verma"/>
    <x v="4"/>
    <x v="22"/>
    <x v="3"/>
    <s v="Telangana"/>
    <s v="Warangal"/>
    <n v="2"/>
    <n v="5882.66"/>
    <n v="0.05"/>
    <n v="7209.41"/>
    <x v="1"/>
    <x v="2"/>
    <x v="1"/>
    <n v="0.1"/>
    <n v="5.000000000000001E-3"/>
    <n v="5.0000000000000012E-4"/>
    <n v="-7209.4094999999998"/>
    <n v="-14418818.999999996"/>
    <n v="2025"/>
    <x v="8"/>
    <n v="11"/>
    <s v="Q4"/>
  </r>
  <r>
    <s v="ORD-04242"/>
    <d v="2025-05-27T00:00:00"/>
    <s v="CUST-1113"/>
    <s v="Priya Rao"/>
    <x v="2"/>
    <x v="23"/>
    <x v="3"/>
    <s v="Karnataka"/>
    <s v="Bengaluru"/>
    <n v="1"/>
    <n v="4601.5200000000004"/>
    <n v="0"/>
    <n v="3586.68"/>
    <x v="2"/>
    <x v="1"/>
    <x v="2"/>
    <n v="0"/>
    <n v="0"/>
    <n v="0"/>
    <n v="-3586.68"/>
    <e v="#DIV/0!"/>
    <n v="2025"/>
    <x v="6"/>
    <n v="5"/>
    <s v="Q2"/>
  </r>
  <r>
    <s v="ORD-04243"/>
    <d v="2025-07-23T00:00:00"/>
    <s v="CUST-1792"/>
    <s v="Rahul Joshi"/>
    <x v="3"/>
    <x v="18"/>
    <x v="2"/>
    <s v="Goa"/>
    <s v="Panaji"/>
    <n v="4"/>
    <n v="51782.59"/>
    <n v="0.2"/>
    <n v="105928.2"/>
    <x v="0"/>
    <x v="1"/>
    <x v="1"/>
    <n v="0.8"/>
    <n v="0.16000000000000003"/>
    <n v="0.12800000000000003"/>
    <n v="-105928.072"/>
    <n v="-827563.06249999977"/>
    <n v="2025"/>
    <x v="4"/>
    <n v="7"/>
    <s v="Q3"/>
  </r>
  <r>
    <s v="ORD-04244"/>
    <d v="2025-03-21T00:00:00"/>
    <s v="CUST-2250"/>
    <s v="Sneha Rao"/>
    <x v="4"/>
    <x v="15"/>
    <x v="4"/>
    <s v="Odisha"/>
    <s v="Bhubaneswar"/>
    <n v="2"/>
    <n v="2940.38"/>
    <n v="0.05"/>
    <n v="4875.32"/>
    <x v="1"/>
    <x v="1"/>
    <x v="0"/>
    <n v="0.1"/>
    <n v="5.000000000000001E-3"/>
    <n v="5.0000000000000012E-4"/>
    <n v="-4875.3194999999996"/>
    <n v="-9750638.9999999963"/>
    <n v="2025"/>
    <x v="3"/>
    <n v="3"/>
    <s v="Q1"/>
  </r>
  <r>
    <s v="ORD-04245"/>
    <d v="2025-02-12T00:00:00"/>
    <s v="CUST-2097"/>
    <s v="Kiran Gupta"/>
    <x v="1"/>
    <x v="1"/>
    <x v="4"/>
    <s v="Bihar"/>
    <s v="Gaya"/>
    <n v="1"/>
    <n v="3909.1"/>
    <n v="0.15"/>
    <n v="2234.86"/>
    <x v="1"/>
    <x v="1"/>
    <x v="2"/>
    <n v="0.15"/>
    <n v="2.2499999999999999E-2"/>
    <n v="3.375E-3"/>
    <n v="-2234.8566250000003"/>
    <n v="-662179.7407407409"/>
    <n v="2025"/>
    <x v="11"/>
    <n v="2"/>
    <s v="Q1"/>
  </r>
  <r>
    <s v="ORD-04246"/>
    <d v="2025-03-30T00:00:00"/>
    <s v="CUST-1061"/>
    <s v="Aarav Nair"/>
    <x v="0"/>
    <x v="0"/>
    <x v="3"/>
    <s v="Tamil Nadu"/>
    <s v="Coimbatore"/>
    <n v="1"/>
    <n v="8315.19"/>
    <n v="0.1"/>
    <n v="6143.53"/>
    <x v="1"/>
    <x v="1"/>
    <x v="2"/>
    <n v="0.1"/>
    <n v="1.0000000000000002E-2"/>
    <n v="1.0000000000000002E-3"/>
    <n v="-6143.5289999999995"/>
    <n v="-6143528.9999999981"/>
    <n v="2025"/>
    <x v="3"/>
    <n v="3"/>
    <s v="Q1"/>
  </r>
  <r>
    <s v="ORD-04247"/>
    <d v="2025-05-28T00:00:00"/>
    <s v="CUST-1514"/>
    <s v="Kiran Singh"/>
    <x v="0"/>
    <x v="0"/>
    <x v="2"/>
    <s v="Rajasthan"/>
    <s v="Udaipur"/>
    <n v="2"/>
    <n v="12293.99"/>
    <n v="0.05"/>
    <n v="18909.740000000002"/>
    <x v="1"/>
    <x v="2"/>
    <x v="2"/>
    <n v="0.1"/>
    <n v="5.000000000000001E-3"/>
    <n v="5.0000000000000012E-4"/>
    <n v="-18909.739500000003"/>
    <n v="-37819479"/>
    <n v="2025"/>
    <x v="6"/>
    <n v="5"/>
    <s v="Q2"/>
  </r>
  <r>
    <s v="ORD-04248"/>
    <d v="2025-04-05T00:00:00"/>
    <s v="CUST-2389"/>
    <s v="Priya Reddy"/>
    <x v="0"/>
    <x v="5"/>
    <x v="2"/>
    <s v="Maharashtra"/>
    <s v="Nagpur"/>
    <n v="2"/>
    <n v="8583.9500000000007"/>
    <n v="0"/>
    <n v="15000.67"/>
    <x v="0"/>
    <x v="2"/>
    <x v="1"/>
    <n v="0"/>
    <n v="0"/>
    <n v="0"/>
    <n v="-15000.67"/>
    <e v="#DIV/0!"/>
    <n v="2025"/>
    <x v="0"/>
    <n v="4"/>
    <s v="Q2"/>
  </r>
  <r>
    <s v="ORD-04249"/>
    <d v="2025-05-31T00:00:00"/>
    <s v="CUST-2113"/>
    <s v="Aarav Joshi"/>
    <x v="4"/>
    <x v="19"/>
    <x v="3"/>
    <s v="Karnataka"/>
    <s v="Mysuru"/>
    <n v="1"/>
    <n v="8563.19"/>
    <n v="0.2"/>
    <n v="5910.74"/>
    <x v="2"/>
    <x v="1"/>
    <x v="2"/>
    <n v="0.2"/>
    <n v="4.0000000000000008E-2"/>
    <n v="8.0000000000000019E-3"/>
    <n v="-5910.732"/>
    <n v="-738841.49999999977"/>
    <n v="2025"/>
    <x v="6"/>
    <n v="5"/>
    <s v="Q2"/>
  </r>
  <r>
    <s v="ORD-04250"/>
    <d v="2025-01-02T00:00:00"/>
    <s v="CUST-2484"/>
    <s v="Aarav Singh"/>
    <x v="0"/>
    <x v="0"/>
    <x v="3"/>
    <s v="Karnataka"/>
    <s v="Bengaluru"/>
    <n v="1"/>
    <n v="3801.93"/>
    <n v="0.1"/>
    <n v="2896.63"/>
    <x v="1"/>
    <x v="1"/>
    <x v="0"/>
    <n v="0.1"/>
    <n v="1.0000000000000002E-2"/>
    <n v="1.0000000000000002E-3"/>
    <n v="-2896.6289999999999"/>
    <n v="-2896628.9999999991"/>
    <n v="2025"/>
    <x v="5"/>
    <n v="1"/>
    <s v="Q1"/>
  </r>
  <r>
    <s v="ORD-04251"/>
    <d v="2025-01-22T00:00:00"/>
    <s v="CUST-1439"/>
    <s v="Sneha Rao"/>
    <x v="4"/>
    <x v="19"/>
    <x v="2"/>
    <s v="Goa"/>
    <s v="Panaji"/>
    <n v="2"/>
    <n v="6237.54"/>
    <n v="0"/>
    <n v="9821.2999999999993"/>
    <x v="2"/>
    <x v="1"/>
    <x v="1"/>
    <n v="0"/>
    <n v="0"/>
    <n v="0"/>
    <n v="-9821.2999999999993"/>
    <e v="#DIV/0!"/>
    <n v="2025"/>
    <x v="5"/>
    <n v="1"/>
    <s v="Q1"/>
  </r>
  <r>
    <s v="ORD-04252"/>
    <d v="2025-11-09T00:00:00"/>
    <s v="CUST-2028"/>
    <s v="Sneha Patel"/>
    <x v="4"/>
    <x v="24"/>
    <x v="3"/>
    <s v="Telangana"/>
    <s v="Hyderabad"/>
    <n v="1"/>
    <n v="5400.55"/>
    <n v="0"/>
    <n v="4080.68"/>
    <x v="4"/>
    <x v="1"/>
    <x v="2"/>
    <n v="0"/>
    <n v="0"/>
    <n v="0"/>
    <n v="-4080.68"/>
    <e v="#DIV/0!"/>
    <n v="2025"/>
    <x v="8"/>
    <n v="11"/>
    <s v="Q4"/>
  </r>
  <r>
    <s v="ORD-04253"/>
    <d v="2025-11-24T00:00:00"/>
    <s v="CUST-2523"/>
    <s v="Vikram Joshi"/>
    <x v="2"/>
    <x v="20"/>
    <x v="3"/>
    <s v="Karnataka"/>
    <s v="Bengaluru"/>
    <n v="2"/>
    <n v="1540.02"/>
    <n v="0.1"/>
    <n v="1864.51"/>
    <x v="2"/>
    <x v="1"/>
    <x v="1"/>
    <n v="0.2"/>
    <n v="2.0000000000000004E-2"/>
    <n v="4.000000000000001E-3"/>
    <n v="-1864.5060000000001"/>
    <n v="-466126.49999999988"/>
    <n v="2025"/>
    <x v="8"/>
    <n v="11"/>
    <s v="Q4"/>
  </r>
  <r>
    <s v="ORD-04254"/>
    <d v="2025-01-07T00:00:00"/>
    <s v="CUST-1744"/>
    <s v="Kiran Singh"/>
    <x v="2"/>
    <x v="23"/>
    <x v="3"/>
    <s v="Andhra Pradesh"/>
    <s v="Visakhapatnam"/>
    <n v="3"/>
    <n v="835.64"/>
    <n v="0.05"/>
    <n v="1868.96"/>
    <x v="2"/>
    <x v="1"/>
    <x v="2"/>
    <n v="0.15000000000000002"/>
    <n v="7.5000000000000015E-3"/>
    <n v="1.1250000000000003E-3"/>
    <n v="-1868.958875"/>
    <n v="-1661296.7777777773"/>
    <n v="2025"/>
    <x v="5"/>
    <n v="1"/>
    <s v="Q1"/>
  </r>
  <r>
    <s v="ORD-04255"/>
    <d v="2025-07-25T00:00:00"/>
    <s v="CUST-1058"/>
    <s v="Rohan Verma"/>
    <x v="0"/>
    <x v="11"/>
    <x v="0"/>
    <s v="Uttar Pradesh"/>
    <s v="Lucknow"/>
    <n v="3"/>
    <n v="14525.2"/>
    <n v="0"/>
    <n v="35135.78"/>
    <x v="1"/>
    <x v="1"/>
    <x v="2"/>
    <n v="0"/>
    <n v="0"/>
    <n v="0"/>
    <n v="-35135.78"/>
    <e v="#DIV/0!"/>
    <n v="2025"/>
    <x v="4"/>
    <n v="7"/>
    <s v="Q3"/>
  </r>
  <r>
    <s v="ORD-04256"/>
    <d v="2025-04-24T00:00:00"/>
    <s v="CUST-1639"/>
    <s v="Sneha Verma"/>
    <x v="3"/>
    <x v="3"/>
    <x v="3"/>
    <s v="Andhra Pradesh"/>
    <s v="Vijayawada"/>
    <n v="1"/>
    <n v="11498.16"/>
    <n v="0.1"/>
    <n v="8953.68"/>
    <x v="0"/>
    <x v="1"/>
    <x v="1"/>
    <n v="0.1"/>
    <n v="1.0000000000000002E-2"/>
    <n v="1.0000000000000002E-3"/>
    <n v="-8953.6790000000001"/>
    <n v="-8953678.9999999981"/>
    <n v="2025"/>
    <x v="0"/>
    <n v="4"/>
    <s v="Q2"/>
  </r>
  <r>
    <s v="ORD-04257"/>
    <d v="2025-09-29T00:00:00"/>
    <s v="CUST-1155"/>
    <s v="Rahul Kumar"/>
    <x v="3"/>
    <x v="13"/>
    <x v="2"/>
    <s v="Goa"/>
    <s v="Margao"/>
    <n v="1"/>
    <n v="13343.17"/>
    <n v="0.1"/>
    <n v="8326.75"/>
    <x v="3"/>
    <x v="1"/>
    <x v="2"/>
    <n v="0.1"/>
    <n v="1.0000000000000002E-2"/>
    <n v="1.0000000000000002E-3"/>
    <n v="-8326.7489999999998"/>
    <n v="-8326748.9999999981"/>
    <n v="2025"/>
    <x v="2"/>
    <n v="9"/>
    <s v="Q3"/>
  </r>
  <r>
    <s v="ORD-04258"/>
    <d v="2025-03-24T00:00:00"/>
    <s v="CUST-2566"/>
    <s v="Rahul Patel"/>
    <x v="1"/>
    <x v="7"/>
    <x v="3"/>
    <s v="Tamil Nadu"/>
    <s v="Coimbatore"/>
    <n v="2"/>
    <n v="4897.5600000000004"/>
    <n v="0.05"/>
    <n v="6635.65"/>
    <x v="4"/>
    <x v="1"/>
    <x v="1"/>
    <n v="0.1"/>
    <n v="5.000000000000001E-3"/>
    <n v="5.0000000000000012E-4"/>
    <n v="-6635.6494999999995"/>
    <n v="-13271298.999999996"/>
    <n v="2025"/>
    <x v="3"/>
    <n v="3"/>
    <s v="Q1"/>
  </r>
  <r>
    <s v="ORD-04259"/>
    <d v="2025-06-28T00:00:00"/>
    <s v="CUST-1110"/>
    <s v="Arjun Kumar"/>
    <x v="0"/>
    <x v="5"/>
    <x v="3"/>
    <s v="Karnataka"/>
    <s v="Mysuru"/>
    <n v="2"/>
    <n v="13108.61"/>
    <n v="0.15"/>
    <n v="16419.16"/>
    <x v="0"/>
    <x v="1"/>
    <x v="2"/>
    <n v="0.3"/>
    <n v="4.4999999999999998E-2"/>
    <n v="1.35E-2"/>
    <n v="-16419.146499999999"/>
    <n v="-1216233.0740740739"/>
    <n v="2025"/>
    <x v="9"/>
    <n v="6"/>
    <s v="Q2"/>
  </r>
  <r>
    <s v="ORD-04260"/>
    <d v="2025-07-29T00:00:00"/>
    <s v="CUST-1359"/>
    <s v="Sneha Sharma"/>
    <x v="3"/>
    <x v="14"/>
    <x v="0"/>
    <s v="Uttar Pradesh"/>
    <s v="Lucknow"/>
    <n v="1"/>
    <n v="17405.91"/>
    <n v="0.1"/>
    <n v="12528.75"/>
    <x v="0"/>
    <x v="1"/>
    <x v="2"/>
    <n v="0.1"/>
    <n v="1.0000000000000002E-2"/>
    <n v="1.0000000000000002E-3"/>
    <n v="-12528.749"/>
    <n v="-12528748.999999996"/>
    <n v="2025"/>
    <x v="4"/>
    <n v="7"/>
    <s v="Q3"/>
  </r>
  <r>
    <s v="ORD-04261"/>
    <d v="2025-11-24T00:00:00"/>
    <s v="CUST-1764"/>
    <s v="Sneha Gupta"/>
    <x v="3"/>
    <x v="16"/>
    <x v="0"/>
    <s v="Uttar Pradesh"/>
    <s v="Lucknow"/>
    <n v="1"/>
    <n v="39025.26"/>
    <n v="0.15"/>
    <n v="27827.5"/>
    <x v="0"/>
    <x v="2"/>
    <x v="0"/>
    <n v="0.15"/>
    <n v="2.2499999999999999E-2"/>
    <n v="3.375E-3"/>
    <n v="-27827.496625"/>
    <n v="-8245184.1851851856"/>
    <n v="2025"/>
    <x v="8"/>
    <n v="11"/>
    <s v="Q4"/>
  </r>
  <r>
    <s v="ORD-04262"/>
    <d v="2025-05-04T00:00:00"/>
    <s v="CUST-2342"/>
    <s v="Isha Patel"/>
    <x v="4"/>
    <x v="12"/>
    <x v="0"/>
    <s v="Uttar Pradesh"/>
    <s v="Lucknow"/>
    <n v="3"/>
    <n v="5039.95"/>
    <n v="0"/>
    <n v="10387.85"/>
    <x v="1"/>
    <x v="1"/>
    <x v="0"/>
    <n v="0"/>
    <n v="0"/>
    <n v="0"/>
    <n v="-10387.85"/>
    <e v="#DIV/0!"/>
    <n v="2025"/>
    <x v="6"/>
    <n v="5"/>
    <s v="Q2"/>
  </r>
  <r>
    <s v="ORD-04263"/>
    <d v="2025-04-23T00:00:00"/>
    <s v="CUST-2217"/>
    <s v="Isha Kumar"/>
    <x v="0"/>
    <x v="0"/>
    <x v="0"/>
    <s v="Punjab"/>
    <s v="Ludhiana"/>
    <n v="4"/>
    <n v="15309.39"/>
    <n v="0.05"/>
    <n v="44239.55"/>
    <x v="3"/>
    <x v="1"/>
    <x v="2"/>
    <n v="0.2"/>
    <n v="1.0000000000000002E-2"/>
    <n v="2.0000000000000005E-3"/>
    <n v="-44239.548000000003"/>
    <n v="-22119773.999999996"/>
    <n v="2025"/>
    <x v="0"/>
    <n v="4"/>
    <s v="Q2"/>
  </r>
  <r>
    <s v="ORD-04264"/>
    <d v="2025-01-12T00:00:00"/>
    <s v="CUST-2547"/>
    <s v="Aarav Nair"/>
    <x v="4"/>
    <x v="12"/>
    <x v="3"/>
    <s v="Telangana"/>
    <s v="Warangal"/>
    <n v="2"/>
    <n v="6699.23"/>
    <n v="0"/>
    <n v="9184.42"/>
    <x v="0"/>
    <x v="0"/>
    <x v="2"/>
    <n v="0"/>
    <n v="0"/>
    <n v="0"/>
    <n v="-9184.42"/>
    <e v="#DIV/0!"/>
    <n v="2025"/>
    <x v="5"/>
    <n v="1"/>
    <s v="Q1"/>
  </r>
  <r>
    <s v="ORD-04265"/>
    <d v="2025-05-06T00:00:00"/>
    <s v="CUST-1855"/>
    <s v="Rahul Joshi"/>
    <x v="0"/>
    <x v="6"/>
    <x v="3"/>
    <s v="Karnataka"/>
    <s v="Mysuru"/>
    <n v="1"/>
    <n v="15088.78"/>
    <n v="0.05"/>
    <n v="10618.23"/>
    <x v="1"/>
    <x v="2"/>
    <x v="1"/>
    <n v="0.05"/>
    <n v="2.5000000000000005E-3"/>
    <n v="1.2500000000000003E-4"/>
    <n v="-10618.229874999999"/>
    <n v="-84945838.99999997"/>
    <n v="2025"/>
    <x v="6"/>
    <n v="5"/>
    <s v="Q2"/>
  </r>
  <r>
    <s v="ORD-04266"/>
    <d v="2025-02-22T00:00:00"/>
    <s v="CUST-1433"/>
    <s v="Arjun Nair"/>
    <x v="2"/>
    <x v="23"/>
    <x v="3"/>
    <s v="Tamil Nadu"/>
    <s v="Coimbatore"/>
    <n v="1"/>
    <n v="1795.94"/>
    <n v="0.2"/>
    <n v="1239.8399999999999"/>
    <x v="1"/>
    <x v="1"/>
    <x v="2"/>
    <n v="0.2"/>
    <n v="4.0000000000000008E-2"/>
    <n v="8.0000000000000019E-3"/>
    <n v="-1239.8319999999999"/>
    <n v="-154978.99999999994"/>
    <n v="2025"/>
    <x v="11"/>
    <n v="2"/>
    <s v="Q1"/>
  </r>
  <r>
    <s v="ORD-04267"/>
    <d v="2025-11-27T00:00:00"/>
    <s v="CUST-1529"/>
    <s v="Vikram Verma"/>
    <x v="3"/>
    <x v="13"/>
    <x v="1"/>
    <s v="Madhya Pradesh"/>
    <s v="Indore"/>
    <n v="1"/>
    <n v="42153.919999999998"/>
    <n v="0.2"/>
    <n v="28646.46"/>
    <x v="4"/>
    <x v="0"/>
    <x v="2"/>
    <n v="0.2"/>
    <n v="4.0000000000000008E-2"/>
    <n v="8.0000000000000019E-3"/>
    <n v="-28646.451999999997"/>
    <n v="-3580806.4999999991"/>
    <n v="2025"/>
    <x v="8"/>
    <n v="11"/>
    <s v="Q4"/>
  </r>
  <r>
    <s v="ORD-04268"/>
    <d v="2025-10-10T00:00:00"/>
    <s v="CUST-1399"/>
    <s v="Priya Kumar"/>
    <x v="2"/>
    <x v="2"/>
    <x v="3"/>
    <s v="Telangana"/>
    <s v="Warangal"/>
    <n v="1"/>
    <n v="665.59"/>
    <n v="0.1"/>
    <n v="443.23"/>
    <x v="1"/>
    <x v="1"/>
    <x v="1"/>
    <n v="0.1"/>
    <n v="1.0000000000000002E-2"/>
    <n v="1.0000000000000002E-3"/>
    <n v="-443.22900000000004"/>
    <n v="-443228.99999999994"/>
    <n v="2025"/>
    <x v="10"/>
    <n v="10"/>
    <s v="Q4"/>
  </r>
  <r>
    <s v="ORD-04269"/>
    <d v="2025-05-20T00:00:00"/>
    <s v="CUST-1667"/>
    <s v="Arjun Gupta"/>
    <x v="2"/>
    <x v="10"/>
    <x v="2"/>
    <s v="Maharashtra"/>
    <s v="Pune"/>
    <n v="2"/>
    <n v="855.01"/>
    <n v="0.05"/>
    <n v="1162.08"/>
    <x v="4"/>
    <x v="0"/>
    <x v="2"/>
    <n v="0.1"/>
    <n v="5.000000000000001E-3"/>
    <n v="5.0000000000000012E-4"/>
    <n v="-1162.0794999999998"/>
    <n v="-2324158.9999999991"/>
    <n v="2025"/>
    <x v="6"/>
    <n v="5"/>
    <s v="Q2"/>
  </r>
  <r>
    <s v="ORD-04270"/>
    <d v="2025-04-07T00:00:00"/>
    <s v="CUST-1117"/>
    <s v="Aarav Rao"/>
    <x v="3"/>
    <x v="16"/>
    <x v="0"/>
    <s v="Haryana"/>
    <s v="Gurugram"/>
    <n v="2"/>
    <n v="46808.97"/>
    <n v="0.1"/>
    <n v="64175.1"/>
    <x v="3"/>
    <x v="0"/>
    <x v="1"/>
    <n v="0.2"/>
    <n v="2.0000000000000004E-2"/>
    <n v="4.000000000000001E-3"/>
    <n v="-64175.095999999998"/>
    <n v="-16043773.999999996"/>
    <n v="2025"/>
    <x v="0"/>
    <n v="4"/>
    <s v="Q2"/>
  </r>
  <r>
    <s v="ORD-04271"/>
    <d v="2025-01-05T00:00:00"/>
    <s v="CUST-1229"/>
    <s v="Rohan Verma"/>
    <x v="2"/>
    <x v="10"/>
    <x v="3"/>
    <s v="Karnataka"/>
    <s v="Mysuru"/>
    <n v="1"/>
    <n v="561.16999999999996"/>
    <n v="0.1"/>
    <n v="409.43"/>
    <x v="2"/>
    <x v="1"/>
    <x v="1"/>
    <n v="0.1"/>
    <n v="1.0000000000000002E-2"/>
    <n v="1.0000000000000002E-3"/>
    <n v="-409.42900000000003"/>
    <n v="-409428.99999999994"/>
    <n v="2025"/>
    <x v="5"/>
    <n v="1"/>
    <s v="Q1"/>
  </r>
  <r>
    <s v="ORD-04272"/>
    <d v="2025-02-26T00:00:00"/>
    <s v="CUST-1924"/>
    <s v="Ananya Verma"/>
    <x v="2"/>
    <x v="10"/>
    <x v="4"/>
    <s v="Jharkhand"/>
    <s v="Ranchi"/>
    <n v="3"/>
    <n v="4226.45"/>
    <n v="0"/>
    <n v="8246.82"/>
    <x v="1"/>
    <x v="2"/>
    <x v="1"/>
    <n v="0"/>
    <n v="0"/>
    <n v="0"/>
    <n v="-8246.82"/>
    <e v="#DIV/0!"/>
    <n v="2025"/>
    <x v="11"/>
    <n v="2"/>
    <s v="Q1"/>
  </r>
  <r>
    <s v="ORD-04273"/>
    <d v="2025-11-30T00:00:00"/>
    <s v="CUST-1999"/>
    <s v="Meera Nair"/>
    <x v="2"/>
    <x v="20"/>
    <x v="0"/>
    <s v="Delhi"/>
    <s v="Delhi"/>
    <n v="2"/>
    <n v="5946.67"/>
    <n v="0.05"/>
    <n v="7671.16"/>
    <x v="1"/>
    <x v="1"/>
    <x v="1"/>
    <n v="0.1"/>
    <n v="5.000000000000001E-3"/>
    <n v="5.0000000000000012E-4"/>
    <n v="-7671.1594999999998"/>
    <n v="-15342318.999999996"/>
    <n v="2025"/>
    <x v="8"/>
    <n v="11"/>
    <s v="Q4"/>
  </r>
  <r>
    <s v="ORD-04274"/>
    <d v="2025-03-10T00:00:00"/>
    <s v="CUST-1291"/>
    <s v="Aarav Kumar"/>
    <x v="1"/>
    <x v="9"/>
    <x v="0"/>
    <s v="Haryana"/>
    <s v="Faridabad"/>
    <n v="2"/>
    <n v="2054.7199999999998"/>
    <n v="0.1"/>
    <n v="2408.6999999999998"/>
    <x v="2"/>
    <x v="1"/>
    <x v="1"/>
    <n v="0.2"/>
    <n v="2.0000000000000004E-2"/>
    <n v="4.000000000000001E-3"/>
    <n v="-2408.6959999999999"/>
    <n v="-602173.99999999988"/>
    <n v="2025"/>
    <x v="3"/>
    <n v="3"/>
    <s v="Q1"/>
  </r>
  <r>
    <s v="ORD-04275"/>
    <d v="2025-04-28T00:00:00"/>
    <s v="CUST-2423"/>
    <s v="Ananya Verma"/>
    <x v="0"/>
    <x v="6"/>
    <x v="0"/>
    <s v="Haryana"/>
    <s v="Gurugram"/>
    <n v="5"/>
    <n v="1475.74"/>
    <n v="0.05"/>
    <n v="4380"/>
    <x v="2"/>
    <x v="1"/>
    <x v="2"/>
    <n v="0.25"/>
    <n v="1.2500000000000001E-2"/>
    <n v="3.1250000000000002E-3"/>
    <n v="-4379.9968749999998"/>
    <n v="-1401598.9999999998"/>
    <n v="2025"/>
    <x v="0"/>
    <n v="4"/>
    <s v="Q2"/>
  </r>
  <r>
    <s v="ORD-04276"/>
    <d v="2025-02-28T00:00:00"/>
    <s v="CUST-2211"/>
    <s v="Isha Reddy"/>
    <x v="2"/>
    <x v="8"/>
    <x v="3"/>
    <s v="Tamil Nadu"/>
    <s v="Chennai"/>
    <n v="2"/>
    <n v="5111.3900000000003"/>
    <n v="0"/>
    <n v="8421.77"/>
    <x v="0"/>
    <x v="0"/>
    <x v="2"/>
    <n v="0"/>
    <n v="0"/>
    <n v="0"/>
    <n v="-8421.77"/>
    <e v="#DIV/0!"/>
    <n v="2025"/>
    <x v="11"/>
    <n v="2"/>
    <s v="Q1"/>
  </r>
  <r>
    <s v="ORD-04277"/>
    <d v="2025-02-02T00:00:00"/>
    <s v="CUST-1459"/>
    <s v="Aarav Nair"/>
    <x v="4"/>
    <x v="12"/>
    <x v="4"/>
    <s v="Jharkhand"/>
    <s v="Jamshedpur"/>
    <n v="4"/>
    <n v="8402.33"/>
    <n v="0.05"/>
    <n v="22907.61"/>
    <x v="1"/>
    <x v="1"/>
    <x v="2"/>
    <n v="0.2"/>
    <n v="1.0000000000000002E-2"/>
    <n v="2.0000000000000005E-3"/>
    <n v="-22907.608"/>
    <n v="-11453803.999999998"/>
    <n v="2025"/>
    <x v="11"/>
    <n v="2"/>
    <s v="Q1"/>
  </r>
  <r>
    <s v="ORD-04278"/>
    <d v="2025-11-14T00:00:00"/>
    <s v="CUST-2185"/>
    <s v="Aarav Rao"/>
    <x v="4"/>
    <x v="24"/>
    <x v="2"/>
    <s v="Gujarat"/>
    <s v="Ahmedabad"/>
    <n v="1"/>
    <n v="6595.96"/>
    <n v="0.1"/>
    <n v="4860.1000000000004"/>
    <x v="1"/>
    <x v="1"/>
    <x v="1"/>
    <n v="0.1"/>
    <n v="1.0000000000000002E-2"/>
    <n v="1.0000000000000002E-3"/>
    <n v="-4860.0990000000002"/>
    <n v="-4860098.9999999991"/>
    <n v="2025"/>
    <x v="8"/>
    <n v="11"/>
    <s v="Q4"/>
  </r>
  <r>
    <s v="ORD-04279"/>
    <d v="2025-02-19T00:00:00"/>
    <s v="CUST-1055"/>
    <s v="Aarav Gupta"/>
    <x v="4"/>
    <x v="12"/>
    <x v="3"/>
    <s v="Tamil Nadu"/>
    <s v="Chennai"/>
    <n v="1"/>
    <n v="5416.8"/>
    <n v="0"/>
    <n v="4057.37"/>
    <x v="1"/>
    <x v="1"/>
    <x v="1"/>
    <n v="0"/>
    <n v="0"/>
    <n v="0"/>
    <n v="-4057.37"/>
    <e v="#DIV/0!"/>
    <n v="2025"/>
    <x v="11"/>
    <n v="2"/>
    <s v="Q1"/>
  </r>
  <r>
    <s v="ORD-04280"/>
    <d v="2025-01-19T00:00:00"/>
    <s v="CUST-2588"/>
    <s v="Kiran Reddy"/>
    <x v="0"/>
    <x v="4"/>
    <x v="3"/>
    <s v="Karnataka"/>
    <s v="Bengaluru"/>
    <n v="2"/>
    <n v="4679.5"/>
    <n v="0.1"/>
    <n v="6723.73"/>
    <x v="1"/>
    <x v="1"/>
    <x v="1"/>
    <n v="0.2"/>
    <n v="2.0000000000000004E-2"/>
    <n v="4.000000000000001E-3"/>
    <n v="-6723.7259999999997"/>
    <n v="-1680931.4999999995"/>
    <n v="2025"/>
    <x v="5"/>
    <n v="1"/>
    <s v="Q1"/>
  </r>
  <r>
    <s v="ORD-04281"/>
    <d v="2025-08-02T00:00:00"/>
    <s v="CUST-2043"/>
    <s v="Ananya Singh"/>
    <x v="1"/>
    <x v="9"/>
    <x v="2"/>
    <s v="Maharashtra"/>
    <s v="Mumbai"/>
    <n v="2"/>
    <n v="323.02999999999997"/>
    <n v="0.05"/>
    <n v="459.99"/>
    <x v="0"/>
    <x v="1"/>
    <x v="1"/>
    <n v="0.1"/>
    <n v="5.000000000000001E-3"/>
    <n v="5.0000000000000012E-4"/>
    <n v="-459.98950000000002"/>
    <n v="-919978.99999999977"/>
    <n v="2025"/>
    <x v="7"/>
    <n v="8"/>
    <s v="Q3"/>
  </r>
  <r>
    <s v="ORD-04282"/>
    <d v="2025-07-16T00:00:00"/>
    <s v="CUST-2447"/>
    <s v="Aarav Nair"/>
    <x v="2"/>
    <x v="8"/>
    <x v="0"/>
    <s v="Uttar Pradesh"/>
    <s v="Lucknow"/>
    <n v="1"/>
    <n v="4984.84"/>
    <n v="0.05"/>
    <n v="3535.79"/>
    <x v="0"/>
    <x v="2"/>
    <x v="1"/>
    <n v="0.05"/>
    <n v="2.5000000000000005E-3"/>
    <n v="1.2500000000000003E-4"/>
    <n v="-3535.7898749999999"/>
    <n v="-28286318.999999993"/>
    <n v="2025"/>
    <x v="4"/>
    <n v="7"/>
    <s v="Q3"/>
  </r>
  <r>
    <s v="ORD-04283"/>
    <d v="2025-02-16T00:00:00"/>
    <s v="CUST-1754"/>
    <s v="Ananya Patel"/>
    <x v="3"/>
    <x v="16"/>
    <x v="2"/>
    <s v="Maharashtra"/>
    <s v="Pune"/>
    <n v="2"/>
    <n v="16170.16"/>
    <n v="0.1"/>
    <n v="24755.42"/>
    <x v="1"/>
    <x v="1"/>
    <x v="2"/>
    <n v="0.2"/>
    <n v="2.0000000000000004E-2"/>
    <n v="4.000000000000001E-3"/>
    <n v="-24755.415999999997"/>
    <n v="-6188853.9999999981"/>
    <n v="2025"/>
    <x v="11"/>
    <n v="2"/>
    <s v="Q1"/>
  </r>
  <r>
    <s v="ORD-04284"/>
    <d v="2025-06-16T00:00:00"/>
    <s v="CUST-2495"/>
    <s v="Kiran Rao"/>
    <x v="1"/>
    <x v="17"/>
    <x v="1"/>
    <s v="Chhattisgarh"/>
    <s v="Bilaspur"/>
    <n v="1"/>
    <n v="4326.2700000000004"/>
    <n v="0.05"/>
    <n v="3229.98"/>
    <x v="1"/>
    <x v="0"/>
    <x v="2"/>
    <n v="0.05"/>
    <n v="2.5000000000000005E-3"/>
    <n v="1.2500000000000003E-4"/>
    <n v="-3229.979875"/>
    <n v="-25839838.999999993"/>
    <n v="2025"/>
    <x v="9"/>
    <n v="6"/>
    <s v="Q2"/>
  </r>
  <r>
    <s v="ORD-04285"/>
    <d v="2025-10-16T00:00:00"/>
    <s v="CUST-1010"/>
    <s v="Rohan Singh"/>
    <x v="2"/>
    <x v="20"/>
    <x v="3"/>
    <s v="Andhra Pradesh"/>
    <s v="Visakhapatnam"/>
    <n v="2"/>
    <n v="3478"/>
    <n v="0.05"/>
    <n v="4286.3900000000003"/>
    <x v="0"/>
    <x v="1"/>
    <x v="2"/>
    <n v="0.1"/>
    <n v="5.000000000000001E-3"/>
    <n v="5.0000000000000012E-4"/>
    <n v="-4286.3895000000002"/>
    <n v="-8572778.9999999981"/>
    <n v="2025"/>
    <x v="10"/>
    <n v="10"/>
    <s v="Q4"/>
  </r>
  <r>
    <s v="ORD-04286"/>
    <d v="2025-05-21T00:00:00"/>
    <s v="CUST-2480"/>
    <s v="Aarav Verma"/>
    <x v="3"/>
    <x v="18"/>
    <x v="0"/>
    <s v="Haryana"/>
    <s v="Faridabad"/>
    <n v="2"/>
    <n v="35195.360000000001"/>
    <n v="0.15"/>
    <n v="45937.54"/>
    <x v="2"/>
    <x v="1"/>
    <x v="2"/>
    <n v="0.3"/>
    <n v="4.4999999999999998E-2"/>
    <n v="1.35E-2"/>
    <n v="-45937.5265"/>
    <n v="-3402779.7407407407"/>
    <n v="2025"/>
    <x v="6"/>
    <n v="5"/>
    <s v="Q2"/>
  </r>
  <r>
    <s v="ORD-04287"/>
    <d v="2025-03-25T00:00:00"/>
    <s v="CUST-2346"/>
    <s v="Neha Singh"/>
    <x v="3"/>
    <x v="14"/>
    <x v="1"/>
    <s v="Madhya Pradesh"/>
    <s v="Indore"/>
    <n v="2"/>
    <n v="49374.97"/>
    <n v="0.05"/>
    <n v="61581.45"/>
    <x v="1"/>
    <x v="2"/>
    <x v="2"/>
    <n v="0.1"/>
    <n v="5.000000000000001E-3"/>
    <n v="5.0000000000000012E-4"/>
    <n v="-61581.449499999995"/>
    <n v="-123162898.99999996"/>
    <n v="2025"/>
    <x v="3"/>
    <n v="3"/>
    <s v="Q1"/>
  </r>
  <r>
    <s v="ORD-04288"/>
    <d v="2025-07-01T00:00:00"/>
    <s v="CUST-1440"/>
    <s v="Ananya Verma"/>
    <x v="1"/>
    <x v="7"/>
    <x v="3"/>
    <s v="Karnataka"/>
    <s v="Mysuru"/>
    <n v="2"/>
    <n v="3952.3"/>
    <n v="0.15"/>
    <n v="5181.6400000000003"/>
    <x v="3"/>
    <x v="1"/>
    <x v="0"/>
    <n v="0.3"/>
    <n v="4.4999999999999998E-2"/>
    <n v="1.35E-2"/>
    <n v="-5181.6265000000003"/>
    <n v="-383824.18518518523"/>
    <n v="2025"/>
    <x v="4"/>
    <n v="7"/>
    <s v="Q3"/>
  </r>
  <r>
    <s v="ORD-04289"/>
    <d v="2025-03-20T00:00:00"/>
    <s v="CUST-2031"/>
    <s v="Rahul Nair"/>
    <x v="3"/>
    <x v="3"/>
    <x v="3"/>
    <s v="Tamil Nadu"/>
    <s v="Chennai"/>
    <n v="5"/>
    <n v="42308.33"/>
    <n v="0.05"/>
    <n v="159121.25"/>
    <x v="4"/>
    <x v="0"/>
    <x v="0"/>
    <n v="0.25"/>
    <n v="1.2500000000000001E-2"/>
    <n v="3.1250000000000002E-3"/>
    <n v="-159121.24687500001"/>
    <n v="-50918799"/>
    <n v="2025"/>
    <x v="3"/>
    <n v="3"/>
    <s v="Q1"/>
  </r>
  <r>
    <s v="ORD-04290"/>
    <d v="2025-08-03T00:00:00"/>
    <s v="CUST-1090"/>
    <s v="Ananya Rao"/>
    <x v="3"/>
    <x v="16"/>
    <x v="3"/>
    <s v="Telangana"/>
    <s v="Hyderabad"/>
    <n v="1"/>
    <n v="61090.42"/>
    <n v="0"/>
    <n v="40949.120000000003"/>
    <x v="1"/>
    <x v="1"/>
    <x v="1"/>
    <n v="0"/>
    <n v="0"/>
    <n v="0"/>
    <n v="-40949.120000000003"/>
    <e v="#DIV/0!"/>
    <n v="2025"/>
    <x v="7"/>
    <n v="8"/>
    <s v="Q3"/>
  </r>
  <r>
    <s v="ORD-04291"/>
    <d v="2025-01-14T00:00:00"/>
    <s v="CUST-1168"/>
    <s v="Rahul Sharma"/>
    <x v="0"/>
    <x v="4"/>
    <x v="3"/>
    <s v="Karnataka"/>
    <s v="Bengaluru"/>
    <n v="5"/>
    <n v="17693.759999999998"/>
    <n v="0.1"/>
    <n v="52686.99"/>
    <x v="3"/>
    <x v="1"/>
    <x v="1"/>
    <n v="0.5"/>
    <n v="0.05"/>
    <n v="2.5000000000000001E-2"/>
    <n v="-52686.964999999997"/>
    <n v="-2107478.5999999996"/>
    <n v="2025"/>
    <x v="5"/>
    <n v="1"/>
    <s v="Q1"/>
  </r>
  <r>
    <s v="ORD-04292"/>
    <d v="2025-08-03T00:00:00"/>
    <s v="CUST-1403"/>
    <s v="Rohan Nair"/>
    <x v="3"/>
    <x v="14"/>
    <x v="1"/>
    <s v="Madhya Pradesh"/>
    <s v="Bhopal"/>
    <n v="1"/>
    <n v="61627.23"/>
    <n v="0.05"/>
    <n v="39088.01"/>
    <x v="1"/>
    <x v="1"/>
    <x v="0"/>
    <n v="0.05"/>
    <n v="2.5000000000000005E-3"/>
    <n v="1.2500000000000003E-4"/>
    <n v="-39088.009875000003"/>
    <n v="-312704078.99999994"/>
    <n v="2025"/>
    <x v="7"/>
    <n v="8"/>
    <s v="Q3"/>
  </r>
  <r>
    <s v="ORD-04293"/>
    <d v="2025-05-08T00:00:00"/>
    <s v="CUST-1198"/>
    <s v="Ananya Reddy"/>
    <x v="4"/>
    <x v="22"/>
    <x v="0"/>
    <s v="Haryana"/>
    <s v="Faridabad"/>
    <n v="2"/>
    <n v="7505.52"/>
    <n v="0"/>
    <n v="12519.92"/>
    <x v="0"/>
    <x v="0"/>
    <x v="1"/>
    <n v="0"/>
    <n v="0"/>
    <n v="0"/>
    <n v="-12519.92"/>
    <e v="#DIV/0!"/>
    <n v="2025"/>
    <x v="6"/>
    <n v="5"/>
    <s v="Q2"/>
  </r>
  <r>
    <s v="ORD-04294"/>
    <d v="2025-11-06T00:00:00"/>
    <s v="CUST-1993"/>
    <s v="Rahul Kumar"/>
    <x v="0"/>
    <x v="6"/>
    <x v="3"/>
    <s v="Andhra Pradesh"/>
    <s v="Vijayawada"/>
    <n v="2"/>
    <n v="12907.32"/>
    <n v="0"/>
    <n v="17066.310000000001"/>
    <x v="0"/>
    <x v="1"/>
    <x v="0"/>
    <n v="0"/>
    <n v="0"/>
    <n v="0"/>
    <n v="-17066.310000000001"/>
    <e v="#DIV/0!"/>
    <n v="2025"/>
    <x v="8"/>
    <n v="11"/>
    <s v="Q4"/>
  </r>
  <r>
    <s v="ORD-04295"/>
    <d v="2025-09-05T00:00:00"/>
    <s v="CUST-1887"/>
    <s v="Sneha Kumar"/>
    <x v="2"/>
    <x v="23"/>
    <x v="4"/>
    <s v="Bihar"/>
    <s v="Gaya"/>
    <n v="3"/>
    <n v="4777.95"/>
    <n v="0"/>
    <n v="11795.57"/>
    <x v="4"/>
    <x v="1"/>
    <x v="0"/>
    <n v="0"/>
    <n v="0"/>
    <n v="0"/>
    <n v="-11795.57"/>
    <e v="#DIV/0!"/>
    <n v="2025"/>
    <x v="2"/>
    <n v="9"/>
    <s v="Q3"/>
  </r>
  <r>
    <s v="ORD-04296"/>
    <d v="2025-01-29T00:00:00"/>
    <s v="CUST-2408"/>
    <s v="Priya Singh"/>
    <x v="4"/>
    <x v="24"/>
    <x v="3"/>
    <s v="Karnataka"/>
    <s v="Mysuru"/>
    <n v="3"/>
    <n v="1381.88"/>
    <n v="0.1"/>
    <n v="2332.69"/>
    <x v="1"/>
    <x v="1"/>
    <x v="2"/>
    <n v="0.30000000000000004"/>
    <n v="3.0000000000000006E-2"/>
    <n v="9.0000000000000028E-3"/>
    <n v="-2332.681"/>
    <n v="-259186.77777777769"/>
    <n v="2025"/>
    <x v="5"/>
    <n v="1"/>
    <s v="Q1"/>
  </r>
  <r>
    <s v="ORD-04297"/>
    <d v="2025-10-07T00:00:00"/>
    <s v="CUST-2547"/>
    <s v="Aarav Joshi"/>
    <x v="2"/>
    <x v="8"/>
    <x v="4"/>
    <s v="Odisha"/>
    <s v="Bhubaneswar"/>
    <n v="3"/>
    <n v="2191.8000000000002"/>
    <n v="0.15"/>
    <n v="4663.4799999999996"/>
    <x v="3"/>
    <x v="0"/>
    <x v="2"/>
    <n v="0.44999999999999996"/>
    <n v="6.7499999999999991E-2"/>
    <n v="3.0374999999999992E-2"/>
    <n v="-4663.4496249999993"/>
    <n v="-153529.2057613169"/>
    <n v="2025"/>
    <x v="10"/>
    <n v="10"/>
    <s v="Q4"/>
  </r>
  <r>
    <s v="ORD-04298"/>
    <d v="2025-12-04T00:00:00"/>
    <s v="CUST-2588"/>
    <s v="Isha Kumar"/>
    <x v="0"/>
    <x v="4"/>
    <x v="1"/>
    <s v="Madhya Pradesh"/>
    <s v="Bhopal"/>
    <n v="1"/>
    <n v="798.41"/>
    <n v="0.15"/>
    <n v="463.68"/>
    <x v="2"/>
    <x v="1"/>
    <x v="2"/>
    <n v="0.15"/>
    <n v="2.2499999999999999E-2"/>
    <n v="3.375E-3"/>
    <n v="-463.676625"/>
    <n v="-137385.66666666666"/>
    <n v="2025"/>
    <x v="1"/>
    <n v="12"/>
    <s v="Q4"/>
  </r>
  <r>
    <s v="ORD-04299"/>
    <d v="2025-11-15T00:00:00"/>
    <s v="CUST-2380"/>
    <s v="Rohan Gupta"/>
    <x v="1"/>
    <x v="1"/>
    <x v="2"/>
    <s v="Rajasthan"/>
    <s v="Udaipur"/>
    <n v="3"/>
    <n v="902.7"/>
    <n v="0.05"/>
    <n v="1721.09"/>
    <x v="0"/>
    <x v="1"/>
    <x v="1"/>
    <n v="0.15000000000000002"/>
    <n v="7.5000000000000015E-3"/>
    <n v="1.1250000000000003E-3"/>
    <n v="-1721.0888749999999"/>
    <n v="-1529856.7777777773"/>
    <n v="2025"/>
    <x v="8"/>
    <n v="11"/>
    <s v="Q4"/>
  </r>
  <r>
    <s v="ORD-04300"/>
    <d v="2025-07-21T00:00:00"/>
    <s v="CUST-1140"/>
    <s v="Isha Nair"/>
    <x v="0"/>
    <x v="4"/>
    <x v="3"/>
    <s v="Tamil Nadu"/>
    <s v="Chennai"/>
    <n v="1"/>
    <n v="8298.67"/>
    <n v="0.1"/>
    <n v="5855.66"/>
    <x v="1"/>
    <x v="1"/>
    <x v="1"/>
    <n v="0.1"/>
    <n v="1.0000000000000002E-2"/>
    <n v="1.0000000000000002E-3"/>
    <n v="-5855.6589999999997"/>
    <n v="-5855658.9999999981"/>
    <n v="2025"/>
    <x v="4"/>
    <n v="7"/>
    <s v="Q3"/>
  </r>
  <r>
    <s v="ORD-04301"/>
    <d v="2025-12-27T00:00:00"/>
    <s v="CUST-1732"/>
    <s v="Vikram Reddy"/>
    <x v="0"/>
    <x v="4"/>
    <x v="4"/>
    <s v="Jharkhand"/>
    <s v="Jamshedpur"/>
    <n v="1"/>
    <n v="3235.08"/>
    <n v="0"/>
    <n v="2739.53"/>
    <x v="1"/>
    <x v="1"/>
    <x v="1"/>
    <n v="0"/>
    <n v="0"/>
    <n v="0"/>
    <n v="-2739.53"/>
    <e v="#DIV/0!"/>
    <n v="2025"/>
    <x v="1"/>
    <n v="12"/>
    <s v="Q4"/>
  </r>
  <r>
    <s v="ORD-04302"/>
    <d v="2025-02-26T00:00:00"/>
    <s v="CUST-1702"/>
    <s v="Vikram Nair"/>
    <x v="1"/>
    <x v="1"/>
    <x v="0"/>
    <s v="Haryana"/>
    <s v="Faridabad"/>
    <n v="1"/>
    <n v="4532.8999999999996"/>
    <n v="0.1"/>
    <n v="3289.23"/>
    <x v="2"/>
    <x v="1"/>
    <x v="1"/>
    <n v="0.1"/>
    <n v="1.0000000000000002E-2"/>
    <n v="1.0000000000000002E-3"/>
    <n v="-3289.2289999999998"/>
    <n v="-3289228.9999999991"/>
    <n v="2025"/>
    <x v="11"/>
    <n v="2"/>
    <s v="Q1"/>
  </r>
  <r>
    <s v="ORD-04303"/>
    <d v="2025-08-06T00:00:00"/>
    <s v="CUST-1329"/>
    <s v="Rahul Reddy"/>
    <x v="1"/>
    <x v="1"/>
    <x v="3"/>
    <s v="Andhra Pradesh"/>
    <s v="Visakhapatnam"/>
    <n v="2"/>
    <n v="4077.07"/>
    <n v="0.15"/>
    <n v="5307.46"/>
    <x v="1"/>
    <x v="1"/>
    <x v="0"/>
    <n v="0.3"/>
    <n v="4.4999999999999998E-2"/>
    <n v="1.35E-2"/>
    <n v="-5307.4465"/>
    <n v="-393144.18518518517"/>
    <n v="2025"/>
    <x v="7"/>
    <n v="8"/>
    <s v="Q3"/>
  </r>
  <r>
    <s v="ORD-04304"/>
    <d v="2025-03-03T00:00:00"/>
    <s v="CUST-2320"/>
    <s v="Kiran Patel"/>
    <x v="1"/>
    <x v="21"/>
    <x v="0"/>
    <s v="Haryana"/>
    <s v="Faridabad"/>
    <n v="2"/>
    <n v="590.16"/>
    <n v="0"/>
    <n v="805.34"/>
    <x v="1"/>
    <x v="2"/>
    <x v="1"/>
    <n v="0"/>
    <n v="0"/>
    <n v="0"/>
    <n v="-805.34"/>
    <e v="#DIV/0!"/>
    <n v="2025"/>
    <x v="3"/>
    <n v="3"/>
    <s v="Q1"/>
  </r>
  <r>
    <s v="ORD-04305"/>
    <d v="2025-06-06T00:00:00"/>
    <s v="CUST-2330"/>
    <s v="Vikram Verma"/>
    <x v="4"/>
    <x v="15"/>
    <x v="2"/>
    <s v="Goa"/>
    <s v="Margao"/>
    <n v="1"/>
    <n v="2615.77"/>
    <n v="0.2"/>
    <n v="1519.78"/>
    <x v="1"/>
    <x v="0"/>
    <x v="2"/>
    <n v="0.2"/>
    <n v="4.0000000000000008E-2"/>
    <n v="8.0000000000000019E-3"/>
    <n v="-1519.7719999999999"/>
    <n v="-189971.49999999994"/>
    <n v="2025"/>
    <x v="9"/>
    <n v="6"/>
    <s v="Q2"/>
  </r>
  <r>
    <s v="ORD-04306"/>
    <d v="2025-07-21T00:00:00"/>
    <s v="CUST-1064"/>
    <s v="Kiran Nair"/>
    <x v="1"/>
    <x v="21"/>
    <x v="3"/>
    <s v="Tamil Nadu"/>
    <s v="Coimbatore"/>
    <n v="1"/>
    <n v="4140.59"/>
    <n v="0.1"/>
    <n v="3141.45"/>
    <x v="0"/>
    <x v="2"/>
    <x v="1"/>
    <n v="0.1"/>
    <n v="1.0000000000000002E-2"/>
    <n v="1.0000000000000002E-3"/>
    <n v="-3141.4489999999996"/>
    <n v="-3141448.9999999991"/>
    <n v="2025"/>
    <x v="4"/>
    <n v="7"/>
    <s v="Q3"/>
  </r>
  <r>
    <s v="ORD-04307"/>
    <d v="2025-01-17T00:00:00"/>
    <s v="CUST-1659"/>
    <s v="Sneha Rao"/>
    <x v="1"/>
    <x v="17"/>
    <x v="2"/>
    <s v="Goa"/>
    <s v="Panaji"/>
    <n v="2"/>
    <n v="4064.47"/>
    <n v="0.1"/>
    <n v="6054.34"/>
    <x v="1"/>
    <x v="0"/>
    <x v="1"/>
    <n v="0.2"/>
    <n v="2.0000000000000004E-2"/>
    <n v="4.000000000000001E-3"/>
    <n v="-6054.3360000000002"/>
    <n v="-1513583.9999999998"/>
    <n v="2025"/>
    <x v="5"/>
    <n v="1"/>
    <s v="Q1"/>
  </r>
  <r>
    <s v="ORD-04308"/>
    <d v="2025-11-18T00:00:00"/>
    <s v="CUST-1212"/>
    <s v="Neha Gupta"/>
    <x v="4"/>
    <x v="24"/>
    <x v="3"/>
    <s v="Telangana"/>
    <s v="Hyderabad"/>
    <n v="5"/>
    <n v="8536.33"/>
    <n v="0.1"/>
    <n v="26032.02"/>
    <x v="1"/>
    <x v="2"/>
    <x v="2"/>
    <n v="0.5"/>
    <n v="0.05"/>
    <n v="2.5000000000000001E-2"/>
    <n v="-26031.994999999999"/>
    <n v="-1041279.7999999999"/>
    <n v="2025"/>
    <x v="8"/>
    <n v="11"/>
    <s v="Q4"/>
  </r>
  <r>
    <s v="ORD-04309"/>
    <d v="2025-01-06T00:00:00"/>
    <s v="CUST-2435"/>
    <s v="Neha Reddy"/>
    <x v="3"/>
    <x v="13"/>
    <x v="1"/>
    <s v="Madhya Pradesh"/>
    <s v="Indore"/>
    <n v="2"/>
    <n v="64844.28"/>
    <n v="0.1"/>
    <n v="98980.25"/>
    <x v="4"/>
    <x v="1"/>
    <x v="2"/>
    <n v="0.2"/>
    <n v="2.0000000000000004E-2"/>
    <n v="4.000000000000001E-3"/>
    <n v="-98980.245999999999"/>
    <n v="-24745061.499999993"/>
    <n v="2025"/>
    <x v="5"/>
    <n v="1"/>
    <s v="Q1"/>
  </r>
  <r>
    <s v="ORD-04310"/>
    <d v="2025-02-27T00:00:00"/>
    <s v="CUST-2117"/>
    <s v="Ananya Nair"/>
    <x v="0"/>
    <x v="11"/>
    <x v="3"/>
    <s v="Andhra Pradesh"/>
    <s v="Vijayawada"/>
    <n v="2"/>
    <n v="17589.47"/>
    <n v="0.2"/>
    <n v="19203.23"/>
    <x v="4"/>
    <x v="1"/>
    <x v="2"/>
    <n v="0.4"/>
    <n v="8.0000000000000016E-2"/>
    <n v="3.2000000000000008E-2"/>
    <n v="-19203.198"/>
    <n v="-600099.93749999988"/>
    <n v="2025"/>
    <x v="11"/>
    <n v="2"/>
    <s v="Q1"/>
  </r>
  <r>
    <s v="ORD-04311"/>
    <d v="2025-11-21T00:00:00"/>
    <s v="CUST-1841"/>
    <s v="Aarav Verma"/>
    <x v="1"/>
    <x v="21"/>
    <x v="2"/>
    <s v="Goa"/>
    <s v="Margao"/>
    <n v="2"/>
    <n v="2198.16"/>
    <n v="0.1"/>
    <n v="3464.25"/>
    <x v="1"/>
    <x v="2"/>
    <x v="2"/>
    <n v="0.2"/>
    <n v="2.0000000000000004E-2"/>
    <n v="4.000000000000001E-3"/>
    <n v="-3464.2460000000001"/>
    <n v="-866061.49999999977"/>
    <n v="2025"/>
    <x v="8"/>
    <n v="11"/>
    <s v="Q4"/>
  </r>
  <r>
    <s v="ORD-04312"/>
    <d v="2025-11-14T00:00:00"/>
    <s v="CUST-2517"/>
    <s v="Priya Patel"/>
    <x v="2"/>
    <x v="2"/>
    <x v="4"/>
    <s v="Odisha"/>
    <s v="Cuttack"/>
    <n v="3"/>
    <n v="2052.17"/>
    <n v="0.05"/>
    <n v="4756.8599999999997"/>
    <x v="0"/>
    <x v="1"/>
    <x v="0"/>
    <n v="0.15000000000000002"/>
    <n v="7.5000000000000015E-3"/>
    <n v="1.1250000000000003E-3"/>
    <n v="-4756.8588749999999"/>
    <n v="-4228318.9999999981"/>
    <n v="2025"/>
    <x v="8"/>
    <n v="11"/>
    <s v="Q4"/>
  </r>
  <r>
    <s v="ORD-04313"/>
    <d v="2025-06-18T00:00:00"/>
    <s v="CUST-1314"/>
    <s v="Vikram Reddy"/>
    <x v="3"/>
    <x v="14"/>
    <x v="1"/>
    <s v="Chhattisgarh"/>
    <s v="Bilaspur"/>
    <n v="5"/>
    <n v="49659.05"/>
    <n v="0.1"/>
    <n v="179715.79"/>
    <x v="1"/>
    <x v="1"/>
    <x v="2"/>
    <n v="0.5"/>
    <n v="0.05"/>
    <n v="2.5000000000000001E-2"/>
    <n v="-179715.76500000001"/>
    <n v="-7188630.6000000006"/>
    <n v="2025"/>
    <x v="9"/>
    <n v="6"/>
    <s v="Q2"/>
  </r>
  <r>
    <s v="ORD-04314"/>
    <d v="2025-03-23T00:00:00"/>
    <s v="CUST-2086"/>
    <s v="Ananya Reddy"/>
    <x v="0"/>
    <x v="4"/>
    <x v="2"/>
    <s v="Gujarat"/>
    <s v="Ahmedabad"/>
    <n v="2"/>
    <n v="5877.42"/>
    <n v="0.05"/>
    <n v="8618.11"/>
    <x v="1"/>
    <x v="0"/>
    <x v="1"/>
    <n v="0.1"/>
    <n v="5.000000000000001E-3"/>
    <n v="5.0000000000000012E-4"/>
    <n v="-8618.1095000000005"/>
    <n v="-17236218.999999996"/>
    <n v="2025"/>
    <x v="3"/>
    <n v="3"/>
    <s v="Q1"/>
  </r>
  <r>
    <s v="ORD-04315"/>
    <d v="2025-08-07T00:00:00"/>
    <s v="CUST-2458"/>
    <s v="Aarav Joshi"/>
    <x v="0"/>
    <x v="4"/>
    <x v="2"/>
    <s v="Gujarat"/>
    <s v="Ahmedabad"/>
    <n v="1"/>
    <n v="14650.73"/>
    <n v="0.2"/>
    <n v="9874.64"/>
    <x v="0"/>
    <x v="1"/>
    <x v="2"/>
    <n v="0.2"/>
    <n v="4.0000000000000008E-2"/>
    <n v="8.0000000000000019E-3"/>
    <n v="-9874.6319999999996"/>
    <n v="-1234328.9999999998"/>
    <n v="2025"/>
    <x v="7"/>
    <n v="8"/>
    <s v="Q3"/>
  </r>
  <r>
    <s v="ORD-04316"/>
    <d v="2025-06-26T00:00:00"/>
    <s v="CUST-2383"/>
    <s v="Ananya Nair"/>
    <x v="2"/>
    <x v="10"/>
    <x v="3"/>
    <s v="Telangana"/>
    <s v="Hyderabad"/>
    <n v="3"/>
    <n v="3924.1"/>
    <n v="0.15"/>
    <n v="8502.51"/>
    <x v="2"/>
    <x v="1"/>
    <x v="2"/>
    <n v="0.44999999999999996"/>
    <n v="6.7499999999999991E-2"/>
    <n v="3.0374999999999992E-2"/>
    <n v="-8502.4796249999999"/>
    <n v="-279917.02469135809"/>
    <n v="2025"/>
    <x v="9"/>
    <n v="6"/>
    <s v="Q2"/>
  </r>
  <r>
    <s v="ORD-04317"/>
    <d v="2025-07-23T00:00:00"/>
    <s v="CUST-2597"/>
    <s v="Rohan Kumar"/>
    <x v="1"/>
    <x v="1"/>
    <x v="4"/>
    <s v="Jharkhand"/>
    <s v="Ranchi"/>
    <n v="4"/>
    <n v="4021.15"/>
    <n v="0.1"/>
    <n v="9933.2999999999993"/>
    <x v="1"/>
    <x v="2"/>
    <x v="2"/>
    <n v="0.4"/>
    <n v="4.0000000000000008E-2"/>
    <n v="1.6000000000000004E-2"/>
    <n v="-9933.2839999999997"/>
    <n v="-620830.24999999988"/>
    <n v="2025"/>
    <x v="4"/>
    <n v="7"/>
    <s v="Q3"/>
  </r>
  <r>
    <s v="ORD-04318"/>
    <d v="2025-03-12T00:00:00"/>
    <s v="CUST-1459"/>
    <s v="Arjun Gupta"/>
    <x v="4"/>
    <x v="19"/>
    <x v="3"/>
    <s v="Telangana"/>
    <s v="Warangal"/>
    <n v="1"/>
    <n v="2844.98"/>
    <n v="0.1"/>
    <n v="2114.7399999999998"/>
    <x v="0"/>
    <x v="1"/>
    <x v="2"/>
    <n v="0.1"/>
    <n v="1.0000000000000002E-2"/>
    <n v="1.0000000000000002E-3"/>
    <n v="-2114.7389999999996"/>
    <n v="-2114738.9999999991"/>
    <n v="2025"/>
    <x v="3"/>
    <n v="3"/>
    <s v="Q1"/>
  </r>
  <r>
    <s v="ORD-04319"/>
    <d v="2025-09-23T00:00:00"/>
    <s v="CUST-1054"/>
    <s v="Arjun Rao"/>
    <x v="1"/>
    <x v="21"/>
    <x v="0"/>
    <s v="Punjab"/>
    <s v="Ludhiana"/>
    <n v="2"/>
    <n v="2663.13"/>
    <n v="0.15"/>
    <n v="3001.58"/>
    <x v="2"/>
    <x v="1"/>
    <x v="1"/>
    <n v="0.3"/>
    <n v="4.4999999999999998E-2"/>
    <n v="1.35E-2"/>
    <n v="-3001.5664999999999"/>
    <n v="-222338.25925925924"/>
    <n v="2025"/>
    <x v="2"/>
    <n v="9"/>
    <s v="Q3"/>
  </r>
  <r>
    <s v="ORD-04320"/>
    <d v="2025-04-08T00:00:00"/>
    <s v="CUST-1298"/>
    <s v="Neha Singh"/>
    <x v="1"/>
    <x v="9"/>
    <x v="2"/>
    <s v="Gujarat"/>
    <s v="Surat"/>
    <n v="3"/>
    <n v="2929.11"/>
    <n v="0"/>
    <n v="6350.02"/>
    <x v="4"/>
    <x v="0"/>
    <x v="1"/>
    <n v="0"/>
    <n v="0"/>
    <n v="0"/>
    <n v="-6350.02"/>
    <e v="#DIV/0!"/>
    <n v="2025"/>
    <x v="0"/>
    <n v="4"/>
    <s v="Q2"/>
  </r>
  <r>
    <s v="ORD-04321"/>
    <d v="2025-12-11T00:00:00"/>
    <s v="CUST-1699"/>
    <s v="Priya Kumar"/>
    <x v="0"/>
    <x v="5"/>
    <x v="3"/>
    <s v="Karnataka"/>
    <s v="Bengaluru"/>
    <n v="2"/>
    <n v="17015.77"/>
    <n v="0.1"/>
    <n v="26275.24"/>
    <x v="1"/>
    <x v="1"/>
    <x v="1"/>
    <n v="0.2"/>
    <n v="2.0000000000000004E-2"/>
    <n v="4.000000000000001E-3"/>
    <n v="-26275.236000000001"/>
    <n v="-6568808.9999999991"/>
    <n v="2025"/>
    <x v="1"/>
    <n v="12"/>
    <s v="Q4"/>
  </r>
  <r>
    <s v="ORD-04322"/>
    <d v="2025-10-18T00:00:00"/>
    <s v="CUST-2288"/>
    <s v="Aarav Verma"/>
    <x v="0"/>
    <x v="0"/>
    <x v="3"/>
    <s v="Karnataka"/>
    <s v="Bengaluru"/>
    <n v="1"/>
    <n v="5312.14"/>
    <n v="0.05"/>
    <n v="3528.65"/>
    <x v="2"/>
    <x v="1"/>
    <x v="2"/>
    <n v="0.05"/>
    <n v="2.5000000000000005E-3"/>
    <n v="1.2500000000000003E-4"/>
    <n v="-3528.6498750000001"/>
    <n v="-28229198.999999993"/>
    <n v="2025"/>
    <x v="10"/>
    <n v="10"/>
    <s v="Q4"/>
  </r>
  <r>
    <s v="ORD-04323"/>
    <d v="2025-07-27T00:00:00"/>
    <s v="CUST-1910"/>
    <s v="Isha Joshi"/>
    <x v="0"/>
    <x v="4"/>
    <x v="3"/>
    <s v="Karnataka"/>
    <s v="Bengaluru"/>
    <n v="2"/>
    <n v="16904.71"/>
    <n v="0.1"/>
    <n v="22281.52"/>
    <x v="4"/>
    <x v="0"/>
    <x v="2"/>
    <n v="0.2"/>
    <n v="2.0000000000000004E-2"/>
    <n v="4.000000000000001E-3"/>
    <n v="-22281.516"/>
    <n v="-5570378.9999999981"/>
    <n v="2025"/>
    <x v="4"/>
    <n v="7"/>
    <s v="Q3"/>
  </r>
  <r>
    <s v="ORD-04324"/>
    <d v="2025-01-02T00:00:00"/>
    <s v="CUST-1711"/>
    <s v="Meera Gupta"/>
    <x v="2"/>
    <x v="10"/>
    <x v="0"/>
    <s v="Delhi"/>
    <s v="New Delhi"/>
    <n v="1"/>
    <n v="5712.07"/>
    <n v="0.05"/>
    <n v="3958.26"/>
    <x v="0"/>
    <x v="2"/>
    <x v="0"/>
    <n v="0.05"/>
    <n v="2.5000000000000005E-3"/>
    <n v="1.2500000000000003E-4"/>
    <n v="-3958.2598750000002"/>
    <n v="-31666078.999999993"/>
    <n v="2025"/>
    <x v="5"/>
    <n v="1"/>
    <s v="Q1"/>
  </r>
  <r>
    <s v="ORD-04325"/>
    <d v="2025-05-04T00:00:00"/>
    <s v="CUST-1335"/>
    <s v="Aarav Singh"/>
    <x v="3"/>
    <x v="16"/>
    <x v="0"/>
    <s v="Delhi"/>
    <s v="Delhi"/>
    <n v="1"/>
    <n v="47911.77"/>
    <n v="0.1"/>
    <n v="33132.15"/>
    <x v="3"/>
    <x v="1"/>
    <x v="2"/>
    <n v="0.1"/>
    <n v="1.0000000000000002E-2"/>
    <n v="1.0000000000000002E-3"/>
    <n v="-33132.149000000005"/>
    <n v="-33132148.999999996"/>
    <n v="2025"/>
    <x v="6"/>
    <n v="5"/>
    <s v="Q2"/>
  </r>
  <r>
    <s v="ORD-04326"/>
    <d v="2025-10-07T00:00:00"/>
    <s v="CUST-1358"/>
    <s v="Neha Reddy"/>
    <x v="2"/>
    <x v="8"/>
    <x v="3"/>
    <s v="Andhra Pradesh"/>
    <s v="Visakhapatnam"/>
    <n v="5"/>
    <n v="5593.34"/>
    <n v="0.05"/>
    <n v="22234.51"/>
    <x v="1"/>
    <x v="1"/>
    <x v="1"/>
    <n v="0.25"/>
    <n v="1.2500000000000001E-2"/>
    <n v="3.1250000000000002E-3"/>
    <n v="-22234.506874999999"/>
    <n v="-7115042.1999999993"/>
    <n v="2025"/>
    <x v="10"/>
    <n v="10"/>
    <s v="Q4"/>
  </r>
  <r>
    <s v="ORD-04327"/>
    <d v="2025-03-15T00:00:00"/>
    <s v="CUST-1428"/>
    <s v="Meera Kumar"/>
    <x v="2"/>
    <x v="20"/>
    <x v="0"/>
    <s v="Delhi"/>
    <s v="New Delhi"/>
    <n v="2"/>
    <n v="4395.8100000000004"/>
    <n v="0"/>
    <n v="6701.33"/>
    <x v="0"/>
    <x v="1"/>
    <x v="1"/>
    <n v="0"/>
    <n v="0"/>
    <n v="0"/>
    <n v="-6701.33"/>
    <e v="#DIV/0!"/>
    <n v="2025"/>
    <x v="3"/>
    <n v="3"/>
    <s v="Q1"/>
  </r>
  <r>
    <s v="ORD-04328"/>
    <d v="2025-06-15T00:00:00"/>
    <s v="CUST-1299"/>
    <s v="Rahul Sharma"/>
    <x v="0"/>
    <x v="0"/>
    <x v="4"/>
    <s v="Bihar"/>
    <s v="Patna"/>
    <n v="3"/>
    <n v="4922.58"/>
    <n v="0"/>
    <n v="12762.46"/>
    <x v="1"/>
    <x v="0"/>
    <x v="0"/>
    <n v="0"/>
    <n v="0"/>
    <n v="0"/>
    <n v="-12762.46"/>
    <e v="#DIV/0!"/>
    <n v="2025"/>
    <x v="9"/>
    <n v="6"/>
    <s v="Q2"/>
  </r>
  <r>
    <s v="ORD-04329"/>
    <d v="2025-01-22T00:00:00"/>
    <s v="CUST-1248"/>
    <s v="Ananya Nair"/>
    <x v="4"/>
    <x v="19"/>
    <x v="0"/>
    <s v="Punjab"/>
    <s v="Amritsar"/>
    <n v="3"/>
    <n v="2110.71"/>
    <n v="0"/>
    <n v="5366.04"/>
    <x v="0"/>
    <x v="1"/>
    <x v="0"/>
    <n v="0"/>
    <n v="0"/>
    <n v="0"/>
    <n v="-5366.04"/>
    <e v="#DIV/0!"/>
    <n v="2025"/>
    <x v="5"/>
    <n v="1"/>
    <s v="Q1"/>
  </r>
  <r>
    <s v="ORD-04330"/>
    <d v="2025-06-03T00:00:00"/>
    <s v="CUST-1671"/>
    <s v="Ananya Verma"/>
    <x v="2"/>
    <x v="10"/>
    <x v="1"/>
    <s v="Chhattisgarh"/>
    <s v="Bilaspur"/>
    <n v="2"/>
    <n v="6117.85"/>
    <n v="0"/>
    <n v="9537.68"/>
    <x v="1"/>
    <x v="1"/>
    <x v="1"/>
    <n v="0"/>
    <n v="0"/>
    <n v="0"/>
    <n v="-9537.68"/>
    <e v="#DIV/0!"/>
    <n v="2025"/>
    <x v="9"/>
    <n v="6"/>
    <s v="Q2"/>
  </r>
  <r>
    <s v="ORD-04331"/>
    <d v="2025-10-22T00:00:00"/>
    <s v="CUST-1900"/>
    <s v="Vikram Rao"/>
    <x v="3"/>
    <x v="13"/>
    <x v="1"/>
    <s v="Chhattisgarh"/>
    <s v="Raipur"/>
    <n v="3"/>
    <n v="47546.35"/>
    <n v="0.05"/>
    <n v="99232.99"/>
    <x v="1"/>
    <x v="1"/>
    <x v="2"/>
    <n v="0.15000000000000002"/>
    <n v="7.5000000000000015E-3"/>
    <n v="1.1250000000000003E-3"/>
    <n v="-99232.98887500001"/>
    <n v="-88207101.222222209"/>
    <n v="2025"/>
    <x v="10"/>
    <n v="10"/>
    <s v="Q4"/>
  </r>
  <r>
    <s v="ORD-04332"/>
    <d v="2025-08-07T00:00:00"/>
    <s v="CUST-1333"/>
    <s v="Vikram Sharma"/>
    <x v="0"/>
    <x v="11"/>
    <x v="3"/>
    <s v="Tamil Nadu"/>
    <s v="Chennai"/>
    <n v="1"/>
    <n v="4388.43"/>
    <n v="0.1"/>
    <n v="2782.23"/>
    <x v="2"/>
    <x v="2"/>
    <x v="1"/>
    <n v="0.1"/>
    <n v="1.0000000000000002E-2"/>
    <n v="1.0000000000000002E-3"/>
    <n v="-2782.2289999999998"/>
    <n v="-2782228.9999999991"/>
    <n v="2025"/>
    <x v="7"/>
    <n v="8"/>
    <s v="Q3"/>
  </r>
  <r>
    <s v="ORD-04333"/>
    <d v="2025-06-06T00:00:00"/>
    <s v="CUST-1807"/>
    <s v="Arjun Singh"/>
    <x v="2"/>
    <x v="2"/>
    <x v="3"/>
    <s v="Karnataka"/>
    <s v="Bengaluru"/>
    <n v="2"/>
    <n v="4459.62"/>
    <n v="0"/>
    <n v="6949.81"/>
    <x v="2"/>
    <x v="1"/>
    <x v="1"/>
    <n v="0"/>
    <n v="0"/>
    <n v="0"/>
    <n v="-6949.81"/>
    <e v="#DIV/0!"/>
    <n v="2025"/>
    <x v="9"/>
    <n v="6"/>
    <s v="Q2"/>
  </r>
  <r>
    <s v="ORD-04334"/>
    <d v="2025-08-18T00:00:00"/>
    <s v="CUST-1094"/>
    <s v="Kiran Nair"/>
    <x v="0"/>
    <x v="6"/>
    <x v="0"/>
    <s v="Haryana"/>
    <s v="Gurugram"/>
    <n v="2"/>
    <n v="8442.5499999999993"/>
    <n v="0.1"/>
    <n v="12616.23"/>
    <x v="0"/>
    <x v="2"/>
    <x v="1"/>
    <n v="0.2"/>
    <n v="2.0000000000000004E-2"/>
    <n v="4.000000000000001E-3"/>
    <n v="-12616.225999999999"/>
    <n v="-3154056.4999999991"/>
    <n v="2025"/>
    <x v="7"/>
    <n v="8"/>
    <s v="Q3"/>
  </r>
  <r>
    <s v="ORD-04335"/>
    <d v="2025-01-20T00:00:00"/>
    <s v="CUST-2207"/>
    <s v="Ananya Sharma"/>
    <x v="3"/>
    <x v="3"/>
    <x v="1"/>
    <s v="Madhya Pradesh"/>
    <s v="Bhopal"/>
    <n v="2"/>
    <n v="11574.6"/>
    <n v="0.1"/>
    <n v="15655.87"/>
    <x v="0"/>
    <x v="1"/>
    <x v="2"/>
    <n v="0.2"/>
    <n v="2.0000000000000004E-2"/>
    <n v="4.000000000000001E-3"/>
    <n v="-15655.866"/>
    <n v="-3913966.4999999991"/>
    <n v="2025"/>
    <x v="5"/>
    <n v="1"/>
    <s v="Q1"/>
  </r>
  <r>
    <s v="ORD-04336"/>
    <d v="2025-02-10T00:00:00"/>
    <s v="CUST-1019"/>
    <s v="Neha Sharma"/>
    <x v="2"/>
    <x v="20"/>
    <x v="4"/>
    <s v="Jharkhand"/>
    <s v="Jamshedpur"/>
    <n v="1"/>
    <n v="3910.26"/>
    <n v="0"/>
    <n v="3320.17"/>
    <x v="4"/>
    <x v="1"/>
    <x v="2"/>
    <n v="0"/>
    <n v="0"/>
    <n v="0"/>
    <n v="-3320.17"/>
    <e v="#DIV/0!"/>
    <n v="2025"/>
    <x v="11"/>
    <n v="2"/>
    <s v="Q1"/>
  </r>
  <r>
    <s v="ORD-04337"/>
    <d v="2025-05-28T00:00:00"/>
    <s v="CUST-2220"/>
    <s v="Rohan Reddy"/>
    <x v="4"/>
    <x v="12"/>
    <x v="4"/>
    <s v="Bihar"/>
    <s v="Gaya"/>
    <n v="1"/>
    <n v="2892.91"/>
    <n v="0.05"/>
    <n v="1909.38"/>
    <x v="0"/>
    <x v="0"/>
    <x v="2"/>
    <n v="0.05"/>
    <n v="2.5000000000000005E-3"/>
    <n v="1.2500000000000003E-4"/>
    <n v="-1909.3798750000001"/>
    <n v="-15275038.999999996"/>
    <n v="2025"/>
    <x v="6"/>
    <n v="5"/>
    <s v="Q2"/>
  </r>
  <r>
    <s v="ORD-04338"/>
    <d v="2025-04-18T00:00:00"/>
    <s v="CUST-1065"/>
    <s v="Isha Patel"/>
    <x v="0"/>
    <x v="5"/>
    <x v="1"/>
    <s v="Madhya Pradesh"/>
    <s v="Bhopal"/>
    <n v="1"/>
    <n v="2365.02"/>
    <n v="0.1"/>
    <n v="1795.48"/>
    <x v="2"/>
    <x v="1"/>
    <x v="0"/>
    <n v="0.1"/>
    <n v="1.0000000000000002E-2"/>
    <n v="1.0000000000000002E-3"/>
    <n v="-1795.479"/>
    <n v="-1795478.9999999995"/>
    <n v="2025"/>
    <x v="0"/>
    <n v="4"/>
    <s v="Q2"/>
  </r>
  <r>
    <s v="ORD-04339"/>
    <d v="2025-03-25T00:00:00"/>
    <s v="CUST-1808"/>
    <s v="Meera Verma"/>
    <x v="4"/>
    <x v="12"/>
    <x v="1"/>
    <s v="Chhattisgarh"/>
    <s v="Raipur"/>
    <n v="2"/>
    <n v="4469.1499999999996"/>
    <n v="0"/>
    <n v="7084.46"/>
    <x v="2"/>
    <x v="2"/>
    <x v="0"/>
    <n v="0"/>
    <n v="0"/>
    <n v="0"/>
    <n v="-7084.46"/>
    <e v="#DIV/0!"/>
    <n v="2025"/>
    <x v="3"/>
    <n v="3"/>
    <s v="Q1"/>
  </r>
  <r>
    <s v="ORD-04340"/>
    <d v="2025-11-18T00:00:00"/>
    <s v="CUST-1352"/>
    <s v="Vikram Verma"/>
    <x v="1"/>
    <x v="7"/>
    <x v="2"/>
    <s v="Goa"/>
    <s v="Panaji"/>
    <n v="5"/>
    <n v="3053.02"/>
    <n v="0"/>
    <n v="10621.81"/>
    <x v="2"/>
    <x v="1"/>
    <x v="1"/>
    <n v="0"/>
    <n v="0"/>
    <n v="0"/>
    <n v="-10621.81"/>
    <e v="#DIV/0!"/>
    <n v="2025"/>
    <x v="8"/>
    <n v="11"/>
    <s v="Q4"/>
  </r>
  <r>
    <s v="ORD-04341"/>
    <d v="2025-11-05T00:00:00"/>
    <s v="CUST-2228"/>
    <s v="Priya Joshi"/>
    <x v="3"/>
    <x v="16"/>
    <x v="2"/>
    <s v="Goa"/>
    <s v="Panaji"/>
    <n v="4"/>
    <n v="4478.5600000000004"/>
    <n v="0.2"/>
    <n v="10429.18"/>
    <x v="0"/>
    <x v="1"/>
    <x v="2"/>
    <n v="0.8"/>
    <n v="0.16000000000000003"/>
    <n v="0.12800000000000003"/>
    <n v="-10429.052"/>
    <n v="-81476.968749999971"/>
    <n v="2025"/>
    <x v="8"/>
    <n v="11"/>
    <s v="Q4"/>
  </r>
  <r>
    <s v="ORD-04342"/>
    <d v="2025-10-17T00:00:00"/>
    <s v="CUST-1076"/>
    <s v="Aarav Joshi"/>
    <x v="2"/>
    <x v="20"/>
    <x v="2"/>
    <s v="Rajasthan"/>
    <s v="Jaipur"/>
    <n v="1"/>
    <n v="3053.81"/>
    <n v="0.1"/>
    <n v="1731.43"/>
    <x v="0"/>
    <x v="1"/>
    <x v="2"/>
    <n v="0.1"/>
    <n v="1.0000000000000002E-2"/>
    <n v="1.0000000000000002E-3"/>
    <n v="-1731.4290000000001"/>
    <n v="-1731428.9999999998"/>
    <n v="2025"/>
    <x v="10"/>
    <n v="10"/>
    <s v="Q4"/>
  </r>
  <r>
    <s v="ORD-04343"/>
    <d v="2025-11-19T00:00:00"/>
    <s v="CUST-1724"/>
    <s v="Rohan Sharma"/>
    <x v="0"/>
    <x v="0"/>
    <x v="2"/>
    <s v="Gujarat"/>
    <s v="Surat"/>
    <n v="1"/>
    <n v="5157.55"/>
    <n v="0.05"/>
    <n v="4203.53"/>
    <x v="1"/>
    <x v="1"/>
    <x v="0"/>
    <n v="0.05"/>
    <n v="2.5000000000000005E-3"/>
    <n v="1.2500000000000003E-4"/>
    <n v="-4203.5298750000002"/>
    <n v="-33628238.999999993"/>
    <n v="2025"/>
    <x v="8"/>
    <n v="11"/>
    <s v="Q4"/>
  </r>
  <r>
    <s v="ORD-04344"/>
    <d v="2025-05-14T00:00:00"/>
    <s v="CUST-1971"/>
    <s v="Rohan Patel"/>
    <x v="3"/>
    <x v="16"/>
    <x v="3"/>
    <s v="Andhra Pradesh"/>
    <s v="Vijayawada"/>
    <n v="1"/>
    <n v="3446.31"/>
    <n v="0.1"/>
    <n v="2542.6799999999998"/>
    <x v="0"/>
    <x v="0"/>
    <x v="1"/>
    <n v="0.1"/>
    <n v="1.0000000000000002E-2"/>
    <n v="1.0000000000000002E-3"/>
    <n v="-2542.6789999999996"/>
    <n v="-2542678.9999999991"/>
    <n v="2025"/>
    <x v="6"/>
    <n v="5"/>
    <s v="Q2"/>
  </r>
  <r>
    <s v="ORD-04345"/>
    <d v="2025-07-26T00:00:00"/>
    <s v="CUST-1757"/>
    <s v="Aarav Nair"/>
    <x v="2"/>
    <x v="8"/>
    <x v="1"/>
    <s v="Madhya Pradesh"/>
    <s v="Bhopal"/>
    <n v="1"/>
    <n v="1229.3699999999999"/>
    <n v="0.15"/>
    <n v="813.53"/>
    <x v="4"/>
    <x v="0"/>
    <x v="2"/>
    <n v="0.15"/>
    <n v="2.2499999999999999E-2"/>
    <n v="3.375E-3"/>
    <n v="-813.52662499999997"/>
    <n v="-241044.92592592593"/>
    <n v="2025"/>
    <x v="4"/>
    <n v="7"/>
    <s v="Q3"/>
  </r>
  <r>
    <s v="ORD-04346"/>
    <d v="2025-10-10T00:00:00"/>
    <s v="CUST-2397"/>
    <s v="Priya Gupta"/>
    <x v="1"/>
    <x v="17"/>
    <x v="2"/>
    <s v="Maharashtra"/>
    <s v="Nagpur"/>
    <n v="3"/>
    <n v="910.41"/>
    <n v="0.15"/>
    <n v="2025.57"/>
    <x v="2"/>
    <x v="0"/>
    <x v="0"/>
    <n v="0.44999999999999996"/>
    <n v="6.7499999999999991E-2"/>
    <n v="3.0374999999999992E-2"/>
    <n v="-2025.5396249999999"/>
    <n v="-66684.43209876545"/>
    <n v="2025"/>
    <x v="10"/>
    <n v="10"/>
    <s v="Q4"/>
  </r>
  <r>
    <s v="ORD-04347"/>
    <d v="2025-09-23T00:00:00"/>
    <s v="CUST-1113"/>
    <s v="Priya Nair"/>
    <x v="3"/>
    <x v="16"/>
    <x v="3"/>
    <s v="Karnataka"/>
    <s v="Bengaluru"/>
    <n v="4"/>
    <n v="13112.51"/>
    <n v="0.05"/>
    <n v="42836.33"/>
    <x v="4"/>
    <x v="1"/>
    <x v="2"/>
    <n v="0.2"/>
    <n v="1.0000000000000002E-2"/>
    <n v="2.0000000000000005E-3"/>
    <n v="-42836.328000000001"/>
    <n v="-21418163.999999996"/>
    <n v="2025"/>
    <x v="2"/>
    <n v="9"/>
    <s v="Q3"/>
  </r>
  <r>
    <s v="ORD-04348"/>
    <d v="2025-03-14T00:00:00"/>
    <s v="CUST-1542"/>
    <s v="Meera Gupta"/>
    <x v="4"/>
    <x v="22"/>
    <x v="3"/>
    <s v="Tamil Nadu"/>
    <s v="Coimbatore"/>
    <n v="1"/>
    <n v="7328.71"/>
    <n v="0.05"/>
    <n v="5975.92"/>
    <x v="0"/>
    <x v="2"/>
    <x v="2"/>
    <n v="0.05"/>
    <n v="2.5000000000000005E-3"/>
    <n v="1.2500000000000003E-4"/>
    <n v="-5975.9198750000005"/>
    <n v="-47807358.999999993"/>
    <n v="2025"/>
    <x v="3"/>
    <n v="3"/>
    <s v="Q1"/>
  </r>
  <r>
    <s v="ORD-04349"/>
    <d v="2025-12-18T00:00:00"/>
    <s v="CUST-2516"/>
    <s v="Aarav Nair"/>
    <x v="1"/>
    <x v="21"/>
    <x v="2"/>
    <s v="Goa"/>
    <s v="Margao"/>
    <n v="1"/>
    <n v="2337.59"/>
    <n v="0.1"/>
    <n v="1470.58"/>
    <x v="3"/>
    <x v="0"/>
    <x v="0"/>
    <n v="0.1"/>
    <n v="1.0000000000000002E-2"/>
    <n v="1.0000000000000002E-3"/>
    <n v="-1470.579"/>
    <n v="-1470578.9999999995"/>
    <n v="2025"/>
    <x v="1"/>
    <n v="12"/>
    <s v="Q4"/>
  </r>
  <r>
    <s v="ORD-04350"/>
    <d v="2025-02-17T00:00:00"/>
    <s v="CUST-1512"/>
    <s v="Rohan Rao"/>
    <x v="4"/>
    <x v="12"/>
    <x v="3"/>
    <s v="Tamil Nadu"/>
    <s v="Chennai"/>
    <n v="1"/>
    <n v="1750.23"/>
    <n v="0"/>
    <n v="1188.33"/>
    <x v="2"/>
    <x v="1"/>
    <x v="2"/>
    <n v="0"/>
    <n v="0"/>
    <n v="0"/>
    <n v="-1188.33"/>
    <e v="#DIV/0!"/>
    <n v="2025"/>
    <x v="11"/>
    <n v="2"/>
    <s v="Q1"/>
  </r>
  <r>
    <s v="ORD-04351"/>
    <d v="2025-11-22T00:00:00"/>
    <s v="CUST-2436"/>
    <s v="Rahul Joshi"/>
    <x v="0"/>
    <x v="4"/>
    <x v="2"/>
    <s v="Rajasthan"/>
    <s v="Jaipur"/>
    <n v="1"/>
    <n v="2435.14"/>
    <n v="0.15"/>
    <n v="1683.55"/>
    <x v="0"/>
    <x v="1"/>
    <x v="2"/>
    <n v="0.15"/>
    <n v="2.2499999999999999E-2"/>
    <n v="3.375E-3"/>
    <n v="-1683.5466249999999"/>
    <n v="-498828.62962962961"/>
    <n v="2025"/>
    <x v="8"/>
    <n v="11"/>
    <s v="Q4"/>
  </r>
  <r>
    <s v="ORD-04352"/>
    <d v="2025-08-21T00:00:00"/>
    <s v="CUST-2260"/>
    <s v="Meera Nair"/>
    <x v="4"/>
    <x v="19"/>
    <x v="0"/>
    <s v="Delhi"/>
    <s v="New Delhi"/>
    <n v="3"/>
    <n v="3032.49"/>
    <n v="0.05"/>
    <n v="6092.1"/>
    <x v="0"/>
    <x v="1"/>
    <x v="0"/>
    <n v="0.15000000000000002"/>
    <n v="7.5000000000000015E-3"/>
    <n v="1.1250000000000003E-3"/>
    <n v="-6092.0988750000006"/>
    <n v="-5415198.9999999991"/>
    <n v="2025"/>
    <x v="7"/>
    <n v="8"/>
    <s v="Q3"/>
  </r>
  <r>
    <s v="ORD-04353"/>
    <d v="2025-04-10T00:00:00"/>
    <s v="CUST-1605"/>
    <s v="Aarav Patel"/>
    <x v="0"/>
    <x v="0"/>
    <x v="1"/>
    <s v="Chhattisgarh"/>
    <s v="Raipur"/>
    <n v="2"/>
    <n v="14505.67"/>
    <n v="0.05"/>
    <n v="19036.740000000002"/>
    <x v="4"/>
    <x v="0"/>
    <x v="2"/>
    <n v="0.1"/>
    <n v="5.000000000000001E-3"/>
    <n v="5.0000000000000012E-4"/>
    <n v="-19036.739500000003"/>
    <n v="-38073479"/>
    <n v="2025"/>
    <x v="0"/>
    <n v="4"/>
    <s v="Q2"/>
  </r>
  <r>
    <s v="ORD-04354"/>
    <d v="2025-02-28T00:00:00"/>
    <s v="CUST-2193"/>
    <s v="Meera Verma"/>
    <x v="3"/>
    <x v="16"/>
    <x v="3"/>
    <s v="Telangana"/>
    <s v="Hyderabad"/>
    <n v="3"/>
    <n v="24643.200000000001"/>
    <n v="0.15"/>
    <n v="43086.85"/>
    <x v="1"/>
    <x v="2"/>
    <x v="2"/>
    <n v="0.44999999999999996"/>
    <n v="6.7499999999999991E-2"/>
    <n v="3.0374999999999992E-2"/>
    <n v="-43086.819624999996"/>
    <n v="-1418496.1193415641"/>
    <n v="2025"/>
    <x v="11"/>
    <n v="2"/>
    <s v="Q1"/>
  </r>
  <r>
    <s v="ORD-04355"/>
    <d v="2025-09-15T00:00:00"/>
    <s v="CUST-1598"/>
    <s v="Rohan Verma"/>
    <x v="1"/>
    <x v="7"/>
    <x v="0"/>
    <s v="Delhi"/>
    <s v="New Delhi"/>
    <n v="2"/>
    <n v="1009.51"/>
    <n v="0"/>
    <n v="1288.1199999999999"/>
    <x v="3"/>
    <x v="0"/>
    <x v="2"/>
    <n v="0"/>
    <n v="0"/>
    <n v="0"/>
    <n v="-1288.1199999999999"/>
    <e v="#DIV/0!"/>
    <n v="2025"/>
    <x v="2"/>
    <n v="9"/>
    <s v="Q3"/>
  </r>
  <r>
    <s v="ORD-04356"/>
    <d v="2025-03-06T00:00:00"/>
    <s v="CUST-1109"/>
    <s v="Rahul Sharma"/>
    <x v="2"/>
    <x v="23"/>
    <x v="2"/>
    <s v="Maharashtra"/>
    <s v="Mumbai"/>
    <n v="1"/>
    <n v="3067.17"/>
    <n v="0"/>
    <n v="2479.5"/>
    <x v="2"/>
    <x v="1"/>
    <x v="2"/>
    <n v="0"/>
    <n v="0"/>
    <n v="0"/>
    <n v="-2479.5"/>
    <e v="#DIV/0!"/>
    <n v="2025"/>
    <x v="3"/>
    <n v="3"/>
    <s v="Q1"/>
  </r>
  <r>
    <s v="ORD-04357"/>
    <d v="2025-03-24T00:00:00"/>
    <s v="CUST-1305"/>
    <s v="Rahul Joshi"/>
    <x v="2"/>
    <x v="8"/>
    <x v="3"/>
    <s v="Karnataka"/>
    <s v="Mysuru"/>
    <n v="1"/>
    <n v="4065.06"/>
    <n v="0.1"/>
    <n v="2276.2199999999998"/>
    <x v="2"/>
    <x v="1"/>
    <x v="2"/>
    <n v="0.1"/>
    <n v="1.0000000000000002E-2"/>
    <n v="1.0000000000000002E-3"/>
    <n v="-2276.2189999999996"/>
    <n v="-2276218.9999999991"/>
    <n v="2025"/>
    <x v="3"/>
    <n v="3"/>
    <s v="Q1"/>
  </r>
  <r>
    <s v="ORD-04358"/>
    <d v="2025-06-03T00:00:00"/>
    <s v="CUST-1157"/>
    <s v="Rahul Joshi"/>
    <x v="0"/>
    <x v="4"/>
    <x v="2"/>
    <s v="Maharashtra"/>
    <s v="Pune"/>
    <n v="1"/>
    <n v="1211.81"/>
    <n v="0.05"/>
    <n v="882.77"/>
    <x v="1"/>
    <x v="1"/>
    <x v="2"/>
    <n v="0.05"/>
    <n v="2.5000000000000005E-3"/>
    <n v="1.2500000000000003E-4"/>
    <n v="-882.76987499999996"/>
    <n v="-7062158.9999999981"/>
    <n v="2025"/>
    <x v="9"/>
    <n v="6"/>
    <s v="Q2"/>
  </r>
  <r>
    <s v="ORD-04359"/>
    <d v="2025-09-23T00:00:00"/>
    <s v="CUST-1981"/>
    <s v="Priya Rao"/>
    <x v="3"/>
    <x v="3"/>
    <x v="3"/>
    <s v="Andhra Pradesh"/>
    <s v="Vijayawada"/>
    <n v="3"/>
    <n v="41355.25"/>
    <n v="0.1"/>
    <n v="76970.73"/>
    <x v="1"/>
    <x v="1"/>
    <x v="2"/>
    <n v="0.30000000000000004"/>
    <n v="3.0000000000000006E-2"/>
    <n v="9.0000000000000028E-3"/>
    <n v="-76970.72099999999"/>
    <n v="-8552302.3333333302"/>
    <n v="2025"/>
    <x v="2"/>
    <n v="9"/>
    <s v="Q3"/>
  </r>
  <r>
    <s v="ORD-04360"/>
    <d v="2025-11-05T00:00:00"/>
    <s v="CUST-2311"/>
    <s v="Arjun Patel"/>
    <x v="2"/>
    <x v="10"/>
    <x v="1"/>
    <s v="Chhattisgarh"/>
    <s v="Bilaspur"/>
    <n v="3"/>
    <n v="3007.66"/>
    <n v="0"/>
    <n v="7160.97"/>
    <x v="4"/>
    <x v="0"/>
    <x v="0"/>
    <n v="0"/>
    <n v="0"/>
    <n v="0"/>
    <n v="-7160.97"/>
    <e v="#DIV/0!"/>
    <n v="2025"/>
    <x v="8"/>
    <n v="11"/>
    <s v="Q4"/>
  </r>
  <r>
    <s v="ORD-04361"/>
    <d v="2025-03-20T00:00:00"/>
    <s v="CUST-1283"/>
    <s v="Aarav Reddy"/>
    <x v="0"/>
    <x v="6"/>
    <x v="0"/>
    <s v="Uttar Pradesh"/>
    <s v="Lucknow"/>
    <n v="3"/>
    <n v="868.26"/>
    <n v="0.05"/>
    <n v="2142.3200000000002"/>
    <x v="1"/>
    <x v="1"/>
    <x v="2"/>
    <n v="0.15000000000000002"/>
    <n v="7.5000000000000015E-3"/>
    <n v="1.1250000000000003E-3"/>
    <n v="-2142.3188750000004"/>
    <n v="-1904283.4444444443"/>
    <n v="2025"/>
    <x v="3"/>
    <n v="3"/>
    <s v="Q1"/>
  </r>
  <r>
    <s v="ORD-04362"/>
    <d v="2025-11-11T00:00:00"/>
    <s v="CUST-2315"/>
    <s v="Rahul Rao"/>
    <x v="2"/>
    <x v="20"/>
    <x v="0"/>
    <s v="Punjab"/>
    <s v="Amritsar"/>
    <n v="1"/>
    <n v="4847.67"/>
    <n v="0"/>
    <n v="3876.61"/>
    <x v="1"/>
    <x v="1"/>
    <x v="2"/>
    <n v="0"/>
    <n v="0"/>
    <n v="0"/>
    <n v="-3876.61"/>
    <e v="#DIV/0!"/>
    <n v="2025"/>
    <x v="8"/>
    <n v="11"/>
    <s v="Q4"/>
  </r>
  <r>
    <s v="ORD-04363"/>
    <d v="2025-05-30T00:00:00"/>
    <s v="CUST-2032"/>
    <s v="Meera Joshi"/>
    <x v="0"/>
    <x v="4"/>
    <x v="1"/>
    <s v="Chhattisgarh"/>
    <s v="Raipur"/>
    <n v="3"/>
    <n v="13024.31"/>
    <n v="0.1"/>
    <n v="25262.02"/>
    <x v="1"/>
    <x v="1"/>
    <x v="2"/>
    <n v="0.30000000000000004"/>
    <n v="3.0000000000000006E-2"/>
    <n v="9.0000000000000028E-3"/>
    <n v="-25262.011000000002"/>
    <n v="-2806890.1111111105"/>
    <n v="2025"/>
    <x v="6"/>
    <n v="5"/>
    <s v="Q2"/>
  </r>
  <r>
    <s v="ORD-04364"/>
    <d v="2025-02-17T00:00:00"/>
    <s v="CUST-2064"/>
    <s v="Aarav Kumar"/>
    <x v="4"/>
    <x v="15"/>
    <x v="0"/>
    <s v="Haryana"/>
    <s v="Gurugram"/>
    <n v="1"/>
    <n v="5845.14"/>
    <n v="0"/>
    <n v="3894.76"/>
    <x v="0"/>
    <x v="0"/>
    <x v="1"/>
    <n v="0"/>
    <n v="0"/>
    <n v="0"/>
    <n v="-3894.76"/>
    <e v="#DIV/0!"/>
    <n v="2025"/>
    <x v="11"/>
    <n v="2"/>
    <s v="Q1"/>
  </r>
  <r>
    <s v="ORD-04365"/>
    <d v="2025-09-05T00:00:00"/>
    <s v="CUST-1134"/>
    <s v="Rahul Rao"/>
    <x v="2"/>
    <x v="8"/>
    <x v="1"/>
    <s v="Madhya Pradesh"/>
    <s v="Bhopal"/>
    <n v="1"/>
    <n v="2656.74"/>
    <n v="0.05"/>
    <n v="1787.28"/>
    <x v="4"/>
    <x v="0"/>
    <x v="0"/>
    <n v="0.05"/>
    <n v="2.5000000000000005E-3"/>
    <n v="1.2500000000000003E-4"/>
    <n v="-1787.2798749999999"/>
    <n v="-14298238.999999996"/>
    <n v="2025"/>
    <x v="2"/>
    <n v="9"/>
    <s v="Q3"/>
  </r>
  <r>
    <s v="ORD-04366"/>
    <d v="2025-10-05T00:00:00"/>
    <s v="CUST-1655"/>
    <s v="Rahul Sharma"/>
    <x v="1"/>
    <x v="17"/>
    <x v="2"/>
    <s v="Goa"/>
    <s v="Panaji"/>
    <n v="1"/>
    <n v="2765.62"/>
    <n v="0.1"/>
    <n v="1840.14"/>
    <x v="0"/>
    <x v="1"/>
    <x v="2"/>
    <n v="0.1"/>
    <n v="1.0000000000000002E-2"/>
    <n v="1.0000000000000002E-3"/>
    <n v="-1840.1390000000001"/>
    <n v="-1840138.9999999998"/>
    <n v="2025"/>
    <x v="10"/>
    <n v="10"/>
    <s v="Q4"/>
  </r>
  <r>
    <s v="ORD-04367"/>
    <d v="2025-12-22T00:00:00"/>
    <s v="CUST-1789"/>
    <s v="Priya Joshi"/>
    <x v="4"/>
    <x v="19"/>
    <x v="0"/>
    <s v="Uttar Pradesh"/>
    <s v="Lucknow"/>
    <n v="2"/>
    <n v="3790.84"/>
    <n v="0.15"/>
    <n v="5471.58"/>
    <x v="1"/>
    <x v="1"/>
    <x v="2"/>
    <n v="0.3"/>
    <n v="4.4999999999999998E-2"/>
    <n v="1.35E-2"/>
    <n v="-5471.5664999999999"/>
    <n v="-405301.22222222225"/>
    <n v="2025"/>
    <x v="1"/>
    <n v="12"/>
    <s v="Q4"/>
  </r>
  <r>
    <s v="ORD-04368"/>
    <d v="2025-04-08T00:00:00"/>
    <s v="CUST-1933"/>
    <s v="Meera Gupta"/>
    <x v="2"/>
    <x v="20"/>
    <x v="3"/>
    <s v="Telangana"/>
    <s v="Hyderabad"/>
    <n v="3"/>
    <n v="5024.1000000000004"/>
    <n v="0.1"/>
    <n v="11856.37"/>
    <x v="1"/>
    <x v="1"/>
    <x v="1"/>
    <n v="0.30000000000000004"/>
    <n v="3.0000000000000006E-2"/>
    <n v="9.0000000000000028E-3"/>
    <n v="-11856.361000000001"/>
    <n v="-1317373.444444444"/>
    <n v="2025"/>
    <x v="0"/>
    <n v="4"/>
    <s v="Q2"/>
  </r>
  <r>
    <s v="ORD-04369"/>
    <d v="2025-01-25T00:00:00"/>
    <s v="CUST-1710"/>
    <s v="Neha Reddy"/>
    <x v="3"/>
    <x v="14"/>
    <x v="0"/>
    <s v="Delhi"/>
    <s v="New Delhi"/>
    <n v="2"/>
    <n v="38557.339999999997"/>
    <n v="0.05"/>
    <n v="63084.959999999999"/>
    <x v="1"/>
    <x v="1"/>
    <x v="1"/>
    <n v="0.1"/>
    <n v="5.000000000000001E-3"/>
    <n v="5.0000000000000012E-4"/>
    <n v="-63084.959499999997"/>
    <n v="-126169918.99999997"/>
    <n v="2025"/>
    <x v="5"/>
    <n v="1"/>
    <s v="Q1"/>
  </r>
  <r>
    <s v="ORD-04370"/>
    <d v="2025-10-11T00:00:00"/>
    <s v="CUST-1310"/>
    <s v="Meera Gupta"/>
    <x v="3"/>
    <x v="13"/>
    <x v="3"/>
    <s v="Karnataka"/>
    <s v="Bengaluru"/>
    <n v="1"/>
    <n v="6694.24"/>
    <n v="0.1"/>
    <n v="4519.62"/>
    <x v="1"/>
    <x v="0"/>
    <x v="0"/>
    <n v="0.1"/>
    <n v="1.0000000000000002E-2"/>
    <n v="1.0000000000000002E-3"/>
    <n v="-4519.6189999999997"/>
    <n v="-4519618.9999999991"/>
    <n v="2025"/>
    <x v="10"/>
    <n v="10"/>
    <s v="Q4"/>
  </r>
  <r>
    <s v="ORD-04371"/>
    <d v="2025-10-28T00:00:00"/>
    <s v="CUST-2437"/>
    <s v="Aarav Gupta"/>
    <x v="2"/>
    <x v="20"/>
    <x v="3"/>
    <s v="Karnataka"/>
    <s v="Mysuru"/>
    <n v="1"/>
    <n v="4644.42"/>
    <n v="0.1"/>
    <n v="3104.21"/>
    <x v="0"/>
    <x v="1"/>
    <x v="0"/>
    <n v="0.1"/>
    <n v="1.0000000000000002E-2"/>
    <n v="1.0000000000000002E-3"/>
    <n v="-3104.2089999999998"/>
    <n v="-3104208.9999999991"/>
    <n v="2025"/>
    <x v="10"/>
    <n v="10"/>
    <s v="Q4"/>
  </r>
  <r>
    <s v="ORD-04372"/>
    <d v="2025-03-09T00:00:00"/>
    <s v="CUST-2254"/>
    <s v="Arjun Nair"/>
    <x v="3"/>
    <x v="18"/>
    <x v="4"/>
    <s v="Jharkhand"/>
    <s v="Ranchi"/>
    <n v="1"/>
    <n v="45139.64"/>
    <n v="0.15"/>
    <n v="26499.93"/>
    <x v="4"/>
    <x v="0"/>
    <x v="0"/>
    <n v="0.15"/>
    <n v="2.2499999999999999E-2"/>
    <n v="3.375E-3"/>
    <n v="-26499.926625"/>
    <n v="-7851830.111111111"/>
    <n v="2025"/>
    <x v="3"/>
    <n v="3"/>
    <s v="Q1"/>
  </r>
  <r>
    <s v="ORD-04373"/>
    <d v="2025-01-07T00:00:00"/>
    <s v="CUST-2115"/>
    <s v="Meera Kumar"/>
    <x v="2"/>
    <x v="2"/>
    <x v="1"/>
    <s v="Chhattisgarh"/>
    <s v="Bilaspur"/>
    <n v="1"/>
    <n v="2846.63"/>
    <n v="0.15"/>
    <n v="1739.29"/>
    <x v="1"/>
    <x v="0"/>
    <x v="1"/>
    <n v="0.15"/>
    <n v="2.2499999999999999E-2"/>
    <n v="3.375E-3"/>
    <n v="-1739.286625"/>
    <n v="-515344.18518518517"/>
    <n v="2025"/>
    <x v="5"/>
    <n v="1"/>
    <s v="Q1"/>
  </r>
  <r>
    <s v="ORD-04374"/>
    <d v="2025-11-01T00:00:00"/>
    <s v="CUST-1087"/>
    <s v="Priya Sharma"/>
    <x v="3"/>
    <x v="3"/>
    <x v="0"/>
    <s v="Delhi"/>
    <s v="New Delhi"/>
    <n v="1"/>
    <n v="57112.4"/>
    <n v="0.15"/>
    <n v="41677"/>
    <x v="0"/>
    <x v="0"/>
    <x v="2"/>
    <n v="0.15"/>
    <n v="2.2499999999999999E-2"/>
    <n v="3.375E-3"/>
    <n v="-41676.996625"/>
    <n v="-12348739.740740741"/>
    <n v="2025"/>
    <x v="8"/>
    <n v="11"/>
    <s v="Q4"/>
  </r>
  <r>
    <s v="ORD-04375"/>
    <d v="2025-05-17T00:00:00"/>
    <s v="CUST-2299"/>
    <s v="Arjun Joshi"/>
    <x v="3"/>
    <x v="14"/>
    <x v="3"/>
    <s v="Karnataka"/>
    <s v="Bengaluru"/>
    <n v="2"/>
    <n v="55031.41"/>
    <n v="0.1"/>
    <n v="83604.100000000006"/>
    <x v="2"/>
    <x v="0"/>
    <x v="1"/>
    <n v="0.2"/>
    <n v="2.0000000000000004E-2"/>
    <n v="4.000000000000001E-3"/>
    <n v="-83604.096000000005"/>
    <n v="-20901023.999999996"/>
    <n v="2025"/>
    <x v="6"/>
    <n v="5"/>
    <s v="Q2"/>
  </r>
  <r>
    <s v="ORD-04376"/>
    <d v="2025-06-13T00:00:00"/>
    <s v="CUST-1546"/>
    <s v="Sneha Gupta"/>
    <x v="0"/>
    <x v="11"/>
    <x v="4"/>
    <s v="Odisha"/>
    <s v="Bhubaneswar"/>
    <n v="1"/>
    <n v="3730.38"/>
    <n v="0"/>
    <n v="2455.46"/>
    <x v="2"/>
    <x v="1"/>
    <x v="2"/>
    <n v="0"/>
    <n v="0"/>
    <n v="0"/>
    <n v="-2455.46"/>
    <e v="#DIV/0!"/>
    <n v="2025"/>
    <x v="9"/>
    <n v="6"/>
    <s v="Q2"/>
  </r>
  <r>
    <s v="ORD-04377"/>
    <d v="2025-03-24T00:00:00"/>
    <s v="CUST-1570"/>
    <s v="Rahul Nair"/>
    <x v="4"/>
    <x v="24"/>
    <x v="0"/>
    <s v="Punjab"/>
    <s v="Amritsar"/>
    <n v="3"/>
    <n v="8186.26"/>
    <n v="0.1"/>
    <n v="15741.91"/>
    <x v="1"/>
    <x v="1"/>
    <x v="1"/>
    <n v="0.30000000000000004"/>
    <n v="3.0000000000000006E-2"/>
    <n v="9.0000000000000028E-3"/>
    <n v="-15741.901"/>
    <n v="-1749100.1111111105"/>
    <n v="2025"/>
    <x v="3"/>
    <n v="3"/>
    <s v="Q1"/>
  </r>
  <r>
    <s v="ORD-04378"/>
    <d v="2025-05-18T00:00:00"/>
    <s v="CUST-1711"/>
    <s v="Rahul Nair"/>
    <x v="2"/>
    <x v="8"/>
    <x v="2"/>
    <s v="Rajasthan"/>
    <s v="Jaipur"/>
    <n v="2"/>
    <n v="3309.76"/>
    <n v="0.1"/>
    <n v="4593.21"/>
    <x v="1"/>
    <x v="1"/>
    <x v="2"/>
    <n v="0.2"/>
    <n v="2.0000000000000004E-2"/>
    <n v="4.000000000000001E-3"/>
    <n v="-4593.2060000000001"/>
    <n v="-1148301.4999999998"/>
    <n v="2025"/>
    <x v="6"/>
    <n v="5"/>
    <s v="Q2"/>
  </r>
  <r>
    <s v="ORD-04379"/>
    <d v="2025-03-14T00:00:00"/>
    <s v="CUST-1243"/>
    <s v="Arjun Verma"/>
    <x v="4"/>
    <x v="15"/>
    <x v="3"/>
    <s v="Karnataka"/>
    <s v="Mysuru"/>
    <n v="1"/>
    <n v="6651.87"/>
    <n v="0.15"/>
    <n v="3669.65"/>
    <x v="2"/>
    <x v="1"/>
    <x v="2"/>
    <n v="0.15"/>
    <n v="2.2499999999999999E-2"/>
    <n v="3.375E-3"/>
    <n v="-3669.6466250000003"/>
    <n v="-1087302.7037037038"/>
    <n v="2025"/>
    <x v="3"/>
    <n v="3"/>
    <s v="Q1"/>
  </r>
  <r>
    <s v="ORD-04380"/>
    <d v="2025-08-25T00:00:00"/>
    <s v="CUST-1397"/>
    <s v="Arjun Gupta"/>
    <x v="4"/>
    <x v="12"/>
    <x v="1"/>
    <s v="Chhattisgarh"/>
    <s v="Bilaspur"/>
    <n v="1"/>
    <n v="7419.82"/>
    <n v="0.15"/>
    <n v="4487.2299999999996"/>
    <x v="0"/>
    <x v="1"/>
    <x v="0"/>
    <n v="0.15"/>
    <n v="2.2499999999999999E-2"/>
    <n v="3.375E-3"/>
    <n v="-4487.2266249999993"/>
    <n v="-1329548.6296296294"/>
    <n v="2025"/>
    <x v="7"/>
    <n v="8"/>
    <s v="Q3"/>
  </r>
  <r>
    <s v="ORD-04381"/>
    <d v="2025-02-15T00:00:00"/>
    <s v="CUST-2284"/>
    <s v="Vikram Gupta"/>
    <x v="3"/>
    <x v="3"/>
    <x v="4"/>
    <s v="West Bengal"/>
    <s v="Kolkata"/>
    <n v="2"/>
    <n v="33574.639999999999"/>
    <n v="0.05"/>
    <n v="49250.57"/>
    <x v="1"/>
    <x v="0"/>
    <x v="2"/>
    <n v="0.1"/>
    <n v="5.000000000000001E-3"/>
    <n v="5.0000000000000012E-4"/>
    <n v="-49250.569499999998"/>
    <n v="-98501138.99999997"/>
    <n v="2025"/>
    <x v="11"/>
    <n v="2"/>
    <s v="Q1"/>
  </r>
  <r>
    <s v="ORD-04382"/>
    <d v="2025-04-16T00:00:00"/>
    <s v="CUST-1178"/>
    <s v="Rohan Singh"/>
    <x v="0"/>
    <x v="0"/>
    <x v="3"/>
    <s v="Karnataka"/>
    <s v="Mysuru"/>
    <n v="2"/>
    <n v="7604.46"/>
    <n v="0.1"/>
    <n v="10093.959999999999"/>
    <x v="1"/>
    <x v="1"/>
    <x v="2"/>
    <n v="0.2"/>
    <n v="2.0000000000000004E-2"/>
    <n v="4.000000000000001E-3"/>
    <n v="-10093.955999999998"/>
    <n v="-2523488.9999999991"/>
    <n v="2025"/>
    <x v="0"/>
    <n v="4"/>
    <s v="Q2"/>
  </r>
  <r>
    <s v="ORD-04383"/>
    <d v="2025-10-15T00:00:00"/>
    <s v="CUST-1533"/>
    <s v="Sneha Kumar"/>
    <x v="1"/>
    <x v="1"/>
    <x v="2"/>
    <s v="Goa"/>
    <s v="Panaji"/>
    <n v="1"/>
    <n v="4598.3900000000003"/>
    <n v="0"/>
    <n v="3884.09"/>
    <x v="2"/>
    <x v="1"/>
    <x v="2"/>
    <n v="0"/>
    <n v="0"/>
    <n v="0"/>
    <n v="-3884.09"/>
    <e v="#DIV/0!"/>
    <n v="2025"/>
    <x v="10"/>
    <n v="10"/>
    <s v="Q4"/>
  </r>
  <r>
    <s v="ORD-04384"/>
    <d v="2025-09-19T00:00:00"/>
    <s v="CUST-2596"/>
    <s v="Ananya Joshi"/>
    <x v="4"/>
    <x v="12"/>
    <x v="2"/>
    <s v="Rajasthan"/>
    <s v="Udaipur"/>
    <n v="4"/>
    <n v="2462.2600000000002"/>
    <n v="0.1"/>
    <n v="6865.51"/>
    <x v="1"/>
    <x v="1"/>
    <x v="1"/>
    <n v="0.4"/>
    <n v="4.0000000000000008E-2"/>
    <n v="1.6000000000000004E-2"/>
    <n v="-6865.4940000000006"/>
    <n v="-429093.37499999994"/>
    <n v="2025"/>
    <x v="2"/>
    <n v="9"/>
    <s v="Q3"/>
  </r>
  <r>
    <s v="ORD-04385"/>
    <d v="2025-06-25T00:00:00"/>
    <s v="CUST-2429"/>
    <s v="Vikram Joshi"/>
    <x v="0"/>
    <x v="5"/>
    <x v="2"/>
    <s v="Gujarat"/>
    <s v="Ahmedabad"/>
    <n v="1"/>
    <n v="5145.58"/>
    <n v="0.05"/>
    <n v="3883.77"/>
    <x v="0"/>
    <x v="2"/>
    <x v="0"/>
    <n v="0.05"/>
    <n v="2.5000000000000005E-3"/>
    <n v="1.2500000000000003E-4"/>
    <n v="-3883.769875"/>
    <n v="-31070158.999999993"/>
    <n v="2025"/>
    <x v="9"/>
    <n v="6"/>
    <s v="Q2"/>
  </r>
  <r>
    <s v="ORD-04386"/>
    <d v="2025-06-15T00:00:00"/>
    <s v="CUST-1045"/>
    <s v="Neha Reddy"/>
    <x v="4"/>
    <x v="22"/>
    <x v="3"/>
    <s v="Karnataka"/>
    <s v="Mysuru"/>
    <n v="4"/>
    <n v="3573.77"/>
    <n v="0.2"/>
    <n v="8658.68"/>
    <x v="0"/>
    <x v="2"/>
    <x v="1"/>
    <n v="0.8"/>
    <n v="0.16000000000000003"/>
    <n v="0.12800000000000003"/>
    <n v="-8658.5519999999997"/>
    <n v="-67644.937499999985"/>
    <n v="2025"/>
    <x v="9"/>
    <n v="6"/>
    <s v="Q2"/>
  </r>
  <r>
    <s v="ORD-04387"/>
    <d v="2025-05-25T00:00:00"/>
    <s v="CUST-1554"/>
    <s v="Rahul Patel"/>
    <x v="3"/>
    <x v="18"/>
    <x v="3"/>
    <s v="Tamil Nadu"/>
    <s v="Coimbatore"/>
    <n v="1"/>
    <n v="56076.08"/>
    <n v="0.15"/>
    <n v="33378"/>
    <x v="4"/>
    <x v="0"/>
    <x v="1"/>
    <n v="0.15"/>
    <n v="2.2499999999999999E-2"/>
    <n v="3.375E-3"/>
    <n v="-33377.996625"/>
    <n v="-9889776.777777778"/>
    <n v="2025"/>
    <x v="6"/>
    <n v="5"/>
    <s v="Q2"/>
  </r>
  <r>
    <s v="ORD-04388"/>
    <d v="2025-11-26T00:00:00"/>
    <s v="CUST-2434"/>
    <s v="Rohan Patel"/>
    <x v="3"/>
    <x v="18"/>
    <x v="3"/>
    <s v="Andhra Pradesh"/>
    <s v="Visakhapatnam"/>
    <n v="3"/>
    <n v="61113.05"/>
    <n v="0.1"/>
    <n v="127765.8"/>
    <x v="1"/>
    <x v="0"/>
    <x v="1"/>
    <n v="0.30000000000000004"/>
    <n v="3.0000000000000006E-2"/>
    <n v="9.0000000000000028E-3"/>
    <n v="-127765.791"/>
    <n v="-14196198.999999994"/>
    <n v="2025"/>
    <x v="8"/>
    <n v="11"/>
    <s v="Q4"/>
  </r>
  <r>
    <s v="ORD-04389"/>
    <d v="2025-10-10T00:00:00"/>
    <s v="CUST-2201"/>
    <s v="Isha Verma"/>
    <x v="2"/>
    <x v="20"/>
    <x v="3"/>
    <s v="Andhra Pradesh"/>
    <s v="Visakhapatnam"/>
    <n v="2"/>
    <n v="1852.45"/>
    <n v="0"/>
    <n v="3258.35"/>
    <x v="0"/>
    <x v="0"/>
    <x v="1"/>
    <n v="0"/>
    <n v="0"/>
    <n v="0"/>
    <n v="-3258.35"/>
    <e v="#DIV/0!"/>
    <n v="2025"/>
    <x v="10"/>
    <n v="10"/>
    <s v="Q4"/>
  </r>
  <r>
    <s v="ORD-04390"/>
    <d v="2025-02-23T00:00:00"/>
    <s v="CUST-1383"/>
    <s v="Vikram Rao"/>
    <x v="0"/>
    <x v="5"/>
    <x v="3"/>
    <s v="Andhra Pradesh"/>
    <s v="Vijayawada"/>
    <n v="2"/>
    <n v="15644.95"/>
    <n v="0.05"/>
    <n v="19980.509999999998"/>
    <x v="4"/>
    <x v="0"/>
    <x v="2"/>
    <n v="0.1"/>
    <n v="5.000000000000001E-3"/>
    <n v="5.0000000000000012E-4"/>
    <n v="-19980.5095"/>
    <n v="-39961018.999999993"/>
    <n v="2025"/>
    <x v="11"/>
    <n v="2"/>
    <s v="Q1"/>
  </r>
  <r>
    <s v="ORD-04391"/>
    <d v="2025-06-27T00:00:00"/>
    <s v="CUST-1708"/>
    <s v="Arjun Verma"/>
    <x v="3"/>
    <x v="14"/>
    <x v="2"/>
    <s v="Goa"/>
    <s v="Panaji"/>
    <n v="1"/>
    <n v="17895.89"/>
    <n v="0.1"/>
    <n v="13016.67"/>
    <x v="4"/>
    <x v="2"/>
    <x v="0"/>
    <n v="0.1"/>
    <n v="1.0000000000000002E-2"/>
    <n v="1.0000000000000002E-3"/>
    <n v="-13016.669"/>
    <n v="-13016668.999999996"/>
    <n v="2025"/>
    <x v="9"/>
    <n v="6"/>
    <s v="Q2"/>
  </r>
  <r>
    <s v="ORD-04392"/>
    <d v="2025-09-01T00:00:00"/>
    <s v="CUST-2539"/>
    <s v="Sneha Sharma"/>
    <x v="0"/>
    <x v="0"/>
    <x v="0"/>
    <s v="Delhi"/>
    <s v="New Delhi"/>
    <n v="1"/>
    <n v="17492.09"/>
    <n v="0"/>
    <n v="14083.41"/>
    <x v="2"/>
    <x v="2"/>
    <x v="0"/>
    <n v="0"/>
    <n v="0"/>
    <n v="0"/>
    <n v="-14083.41"/>
    <e v="#DIV/0!"/>
    <n v="2025"/>
    <x v="2"/>
    <n v="9"/>
    <s v="Q3"/>
  </r>
  <r>
    <s v="ORD-04393"/>
    <d v="2025-12-07T00:00:00"/>
    <s v="CUST-1807"/>
    <s v="Sneha Rao"/>
    <x v="3"/>
    <x v="13"/>
    <x v="3"/>
    <s v="Andhra Pradesh"/>
    <s v="Vijayawada"/>
    <n v="3"/>
    <n v="39435.4"/>
    <n v="0"/>
    <n v="97351.82"/>
    <x v="0"/>
    <x v="1"/>
    <x v="1"/>
    <n v="0"/>
    <n v="0"/>
    <n v="0"/>
    <n v="-97351.82"/>
    <e v="#DIV/0!"/>
    <n v="2025"/>
    <x v="1"/>
    <n v="12"/>
    <s v="Q4"/>
  </r>
  <r>
    <s v="ORD-04394"/>
    <d v="2025-05-07T00:00:00"/>
    <s v="CUST-2072"/>
    <s v="Arjun Nair"/>
    <x v="2"/>
    <x v="10"/>
    <x v="0"/>
    <s v="Haryana"/>
    <s v="Gurugram"/>
    <n v="3"/>
    <n v="446.77"/>
    <n v="0.15"/>
    <n v="835.95"/>
    <x v="1"/>
    <x v="2"/>
    <x v="0"/>
    <n v="0.44999999999999996"/>
    <n v="6.7499999999999991E-2"/>
    <n v="3.0374999999999992E-2"/>
    <n v="-835.919625"/>
    <n v="-27519.987654320994"/>
    <n v="2025"/>
    <x v="6"/>
    <n v="5"/>
    <s v="Q2"/>
  </r>
  <r>
    <s v="ORD-04395"/>
    <d v="2025-09-28T00:00:00"/>
    <s v="CUST-1149"/>
    <s v="Rohan Gupta"/>
    <x v="4"/>
    <x v="12"/>
    <x v="0"/>
    <s v="Uttar Pradesh"/>
    <s v="Noida"/>
    <n v="2"/>
    <n v="790.1"/>
    <n v="0"/>
    <n v="984.13"/>
    <x v="4"/>
    <x v="1"/>
    <x v="0"/>
    <n v="0"/>
    <n v="0"/>
    <n v="0"/>
    <n v="-984.13"/>
    <e v="#DIV/0!"/>
    <n v="2025"/>
    <x v="2"/>
    <n v="9"/>
    <s v="Q3"/>
  </r>
  <r>
    <s v="ORD-04396"/>
    <d v="2025-05-12T00:00:00"/>
    <s v="CUST-2254"/>
    <s v="Aarav Singh"/>
    <x v="4"/>
    <x v="15"/>
    <x v="3"/>
    <s v="Karnataka"/>
    <s v="Bengaluru"/>
    <n v="1"/>
    <n v="1753.62"/>
    <n v="0"/>
    <n v="1499.47"/>
    <x v="0"/>
    <x v="1"/>
    <x v="2"/>
    <n v="0"/>
    <n v="0"/>
    <n v="0"/>
    <n v="-1499.47"/>
    <e v="#DIV/0!"/>
    <n v="2025"/>
    <x v="6"/>
    <n v="5"/>
    <s v="Q2"/>
  </r>
  <r>
    <s v="ORD-04397"/>
    <d v="2025-04-03T00:00:00"/>
    <s v="CUST-1018"/>
    <s v="Arjun Kumar"/>
    <x v="2"/>
    <x v="2"/>
    <x v="2"/>
    <s v="Gujarat"/>
    <s v="Ahmedabad"/>
    <n v="1"/>
    <n v="1637.98"/>
    <n v="0.1"/>
    <n v="1012.85"/>
    <x v="2"/>
    <x v="1"/>
    <x v="2"/>
    <n v="0.1"/>
    <n v="1.0000000000000002E-2"/>
    <n v="1.0000000000000002E-3"/>
    <n v="-1012.849"/>
    <n v="-1012848.9999999998"/>
    <n v="2025"/>
    <x v="0"/>
    <n v="4"/>
    <s v="Q2"/>
  </r>
  <r>
    <s v="ORD-04398"/>
    <d v="2025-03-14T00:00:00"/>
    <s v="CUST-1481"/>
    <s v="Kiran Singh"/>
    <x v="0"/>
    <x v="5"/>
    <x v="1"/>
    <s v="Chhattisgarh"/>
    <s v="Bilaspur"/>
    <n v="2"/>
    <n v="13979.81"/>
    <n v="0.15"/>
    <n v="17212.509999999998"/>
    <x v="1"/>
    <x v="1"/>
    <x v="1"/>
    <n v="0.3"/>
    <n v="4.4999999999999998E-2"/>
    <n v="1.35E-2"/>
    <n v="-17212.496499999997"/>
    <n v="-1274999.7407407407"/>
    <n v="2025"/>
    <x v="3"/>
    <n v="3"/>
    <s v="Q1"/>
  </r>
  <r>
    <s v="ORD-04399"/>
    <d v="2025-09-05T00:00:00"/>
    <s v="CUST-2267"/>
    <s v="Neha Patel"/>
    <x v="0"/>
    <x v="6"/>
    <x v="4"/>
    <s v="Odisha"/>
    <s v="Bhubaneswar"/>
    <n v="1"/>
    <n v="4553.8500000000004"/>
    <n v="0.15"/>
    <n v="3235.73"/>
    <x v="0"/>
    <x v="1"/>
    <x v="1"/>
    <n v="0.15"/>
    <n v="2.2499999999999999E-2"/>
    <n v="3.375E-3"/>
    <n v="-3235.7266250000002"/>
    <n v="-958733.81481481495"/>
    <n v="2025"/>
    <x v="2"/>
    <n v="9"/>
    <s v="Q3"/>
  </r>
  <r>
    <s v="ORD-04400"/>
    <d v="2025-12-14T00:00:00"/>
    <s v="CUST-1163"/>
    <s v="Sneha Nair"/>
    <x v="3"/>
    <x v="16"/>
    <x v="3"/>
    <s v="Telangana"/>
    <s v="Hyderabad"/>
    <n v="1"/>
    <n v="63040.49"/>
    <n v="0.2"/>
    <n v="42701.4"/>
    <x v="2"/>
    <x v="1"/>
    <x v="1"/>
    <n v="0.2"/>
    <n v="4.0000000000000008E-2"/>
    <n v="8.0000000000000019E-3"/>
    <n v="-42701.392"/>
    <n v="-5337673.9999999991"/>
    <n v="2025"/>
    <x v="1"/>
    <n v="12"/>
    <s v="Q4"/>
  </r>
  <r>
    <s v="ORD-04401"/>
    <d v="2025-09-30T00:00:00"/>
    <s v="CUST-2056"/>
    <s v="Meera Singh"/>
    <x v="0"/>
    <x v="4"/>
    <x v="2"/>
    <s v="Gujarat"/>
    <s v="Ahmedabad"/>
    <n v="2"/>
    <n v="11704.74"/>
    <n v="0.1"/>
    <n v="16830.46"/>
    <x v="1"/>
    <x v="1"/>
    <x v="2"/>
    <n v="0.2"/>
    <n v="2.0000000000000004E-2"/>
    <n v="4.000000000000001E-3"/>
    <n v="-16830.455999999998"/>
    <n v="-4207613.9999999981"/>
    <n v="2025"/>
    <x v="2"/>
    <n v="9"/>
    <s v="Q3"/>
  </r>
  <r>
    <s v="ORD-04402"/>
    <d v="2025-02-12T00:00:00"/>
    <s v="CUST-1122"/>
    <s v="Rahul Rao"/>
    <x v="3"/>
    <x v="3"/>
    <x v="0"/>
    <s v="Punjab"/>
    <s v="Ludhiana"/>
    <n v="2"/>
    <n v="45474.86"/>
    <n v="0.05"/>
    <n v="63447.56"/>
    <x v="2"/>
    <x v="1"/>
    <x v="2"/>
    <n v="0.1"/>
    <n v="5.000000000000001E-3"/>
    <n v="5.0000000000000012E-4"/>
    <n v="-63447.559499999996"/>
    <n v="-126895118.99999996"/>
    <n v="2025"/>
    <x v="11"/>
    <n v="2"/>
    <s v="Q1"/>
  </r>
  <r>
    <s v="ORD-04403"/>
    <d v="2025-02-10T00:00:00"/>
    <s v="CUST-1439"/>
    <s v="Ananya Rao"/>
    <x v="1"/>
    <x v="7"/>
    <x v="0"/>
    <s v="Haryana"/>
    <s v="Gurugram"/>
    <n v="1"/>
    <n v="1284.6300000000001"/>
    <n v="0.15"/>
    <n v="860.02"/>
    <x v="1"/>
    <x v="2"/>
    <x v="1"/>
    <n v="0.15"/>
    <n v="2.2499999999999999E-2"/>
    <n v="3.375E-3"/>
    <n v="-860.01662499999998"/>
    <n v="-254819.74074074073"/>
    <n v="2025"/>
    <x v="11"/>
    <n v="2"/>
    <s v="Q1"/>
  </r>
  <r>
    <s v="ORD-04404"/>
    <d v="2025-06-19T00:00:00"/>
    <s v="CUST-2419"/>
    <s v="Priya Sharma"/>
    <x v="4"/>
    <x v="24"/>
    <x v="3"/>
    <s v="Telangana"/>
    <s v="Warangal"/>
    <n v="1"/>
    <n v="8088"/>
    <n v="0.05"/>
    <n v="5626.11"/>
    <x v="0"/>
    <x v="1"/>
    <x v="1"/>
    <n v="0.05"/>
    <n v="2.5000000000000005E-3"/>
    <n v="1.2500000000000003E-4"/>
    <n v="-5626.1098750000001"/>
    <n v="-45008878.999999993"/>
    <n v="2025"/>
    <x v="9"/>
    <n v="6"/>
    <s v="Q2"/>
  </r>
  <r>
    <s v="ORD-04405"/>
    <d v="2025-07-31T00:00:00"/>
    <s v="CUST-1615"/>
    <s v="Rahul Verma"/>
    <x v="2"/>
    <x v="8"/>
    <x v="3"/>
    <s v="Andhra Pradesh"/>
    <s v="Visakhapatnam"/>
    <n v="2"/>
    <n v="4807.58"/>
    <n v="0.05"/>
    <n v="6150.7"/>
    <x v="3"/>
    <x v="0"/>
    <x v="1"/>
    <n v="0.1"/>
    <n v="5.000000000000001E-3"/>
    <n v="5.0000000000000012E-4"/>
    <n v="-6150.6994999999997"/>
    <n v="-12301398.999999996"/>
    <n v="2025"/>
    <x v="4"/>
    <n v="7"/>
    <s v="Q3"/>
  </r>
  <r>
    <s v="ORD-04406"/>
    <d v="2025-06-17T00:00:00"/>
    <s v="CUST-1698"/>
    <s v="Sneha Kumar"/>
    <x v="1"/>
    <x v="9"/>
    <x v="2"/>
    <s v="Rajasthan"/>
    <s v="Udaipur"/>
    <n v="1"/>
    <n v="4355.93"/>
    <n v="0.05"/>
    <n v="2929.29"/>
    <x v="1"/>
    <x v="0"/>
    <x v="0"/>
    <n v="0.05"/>
    <n v="2.5000000000000005E-3"/>
    <n v="1.2500000000000003E-4"/>
    <n v="-2929.2898749999999"/>
    <n v="-23434318.999999993"/>
    <n v="2025"/>
    <x v="9"/>
    <n v="6"/>
    <s v="Q2"/>
  </r>
  <r>
    <s v="ORD-04407"/>
    <d v="2025-02-08T00:00:00"/>
    <s v="CUST-1735"/>
    <s v="Sneha Patel"/>
    <x v="3"/>
    <x v="18"/>
    <x v="1"/>
    <s v="Chhattisgarh"/>
    <s v="Bilaspur"/>
    <n v="3"/>
    <n v="62236.55"/>
    <n v="0.1"/>
    <n v="130581.17"/>
    <x v="3"/>
    <x v="1"/>
    <x v="2"/>
    <n v="0.30000000000000004"/>
    <n v="3.0000000000000006E-2"/>
    <n v="9.0000000000000028E-3"/>
    <n v="-130581.16099999999"/>
    <n v="-14509017.888888884"/>
    <n v="2025"/>
    <x v="11"/>
    <n v="2"/>
    <s v="Q1"/>
  </r>
  <r>
    <s v="ORD-04408"/>
    <d v="2025-09-02T00:00:00"/>
    <s v="CUST-1350"/>
    <s v="Priya Patel"/>
    <x v="2"/>
    <x v="10"/>
    <x v="4"/>
    <s v="Odisha"/>
    <s v="Bhubaneswar"/>
    <n v="1"/>
    <n v="1229.23"/>
    <n v="0.15"/>
    <n v="671.1"/>
    <x v="3"/>
    <x v="1"/>
    <x v="2"/>
    <n v="0.15"/>
    <n v="2.2499999999999999E-2"/>
    <n v="3.375E-3"/>
    <n v="-671.09662500000002"/>
    <n v="-198843.44444444444"/>
    <n v="2025"/>
    <x v="2"/>
    <n v="9"/>
    <s v="Q3"/>
  </r>
  <r>
    <s v="ORD-04409"/>
    <d v="2025-05-31T00:00:00"/>
    <s v="CUST-2446"/>
    <s v="Meera Verma"/>
    <x v="2"/>
    <x v="10"/>
    <x v="3"/>
    <s v="Karnataka"/>
    <s v="Bengaluru"/>
    <n v="1"/>
    <n v="1037.48"/>
    <n v="0.05"/>
    <n v="616.52"/>
    <x v="1"/>
    <x v="1"/>
    <x v="2"/>
    <n v="0.05"/>
    <n v="2.5000000000000005E-3"/>
    <n v="1.2500000000000003E-4"/>
    <n v="-616.51987499999996"/>
    <n v="-4932158.9999999981"/>
    <n v="2025"/>
    <x v="6"/>
    <n v="5"/>
    <s v="Q2"/>
  </r>
  <r>
    <s v="ORD-04410"/>
    <d v="2025-04-21T00:00:00"/>
    <s v="CUST-2582"/>
    <s v="Priya Sharma"/>
    <x v="0"/>
    <x v="5"/>
    <x v="0"/>
    <s v="Delhi"/>
    <s v="New Delhi"/>
    <n v="3"/>
    <n v="14598.96"/>
    <n v="0.05"/>
    <n v="25847.38"/>
    <x v="2"/>
    <x v="2"/>
    <x v="1"/>
    <n v="0.15000000000000002"/>
    <n v="7.5000000000000015E-3"/>
    <n v="1.1250000000000003E-3"/>
    <n v="-25847.378875000002"/>
    <n v="-22975447.888888884"/>
    <n v="2025"/>
    <x v="0"/>
    <n v="4"/>
    <s v="Q2"/>
  </r>
  <r>
    <s v="ORD-04411"/>
    <d v="2025-02-16T00:00:00"/>
    <s v="CUST-1126"/>
    <s v="Neha Singh"/>
    <x v="3"/>
    <x v="3"/>
    <x v="3"/>
    <s v="Karnataka"/>
    <s v="Bengaluru"/>
    <n v="2"/>
    <n v="56499"/>
    <n v="0.15"/>
    <n v="62350.82"/>
    <x v="1"/>
    <x v="1"/>
    <x v="0"/>
    <n v="0.3"/>
    <n v="4.4999999999999998E-2"/>
    <n v="1.35E-2"/>
    <n v="-62350.806499999999"/>
    <n v="-4618578.2592592593"/>
    <n v="2025"/>
    <x v="11"/>
    <n v="2"/>
    <s v="Q1"/>
  </r>
  <r>
    <s v="ORD-04412"/>
    <d v="2025-03-04T00:00:00"/>
    <s v="CUST-2405"/>
    <s v="Neha Kumar"/>
    <x v="4"/>
    <x v="22"/>
    <x v="1"/>
    <s v="Madhya Pradesh"/>
    <s v="Indore"/>
    <n v="1"/>
    <n v="5461.97"/>
    <n v="0"/>
    <n v="3581.15"/>
    <x v="2"/>
    <x v="1"/>
    <x v="0"/>
    <n v="0"/>
    <n v="0"/>
    <n v="0"/>
    <n v="-3581.15"/>
    <e v="#DIV/0!"/>
    <n v="2025"/>
    <x v="3"/>
    <n v="3"/>
    <s v="Q1"/>
  </r>
  <r>
    <s v="ORD-04413"/>
    <d v="2025-08-13T00:00:00"/>
    <s v="CUST-1360"/>
    <s v="Kiran Joshi"/>
    <x v="1"/>
    <x v="9"/>
    <x v="3"/>
    <s v="Tamil Nadu"/>
    <s v="Chennai"/>
    <n v="1"/>
    <n v="1988.5"/>
    <n v="0.1"/>
    <n v="1424.13"/>
    <x v="2"/>
    <x v="2"/>
    <x v="1"/>
    <n v="0.1"/>
    <n v="1.0000000000000002E-2"/>
    <n v="1.0000000000000002E-3"/>
    <n v="-1424.1290000000001"/>
    <n v="-1424128.9999999998"/>
    <n v="2025"/>
    <x v="7"/>
    <n v="8"/>
    <s v="Q3"/>
  </r>
  <r>
    <s v="ORD-04414"/>
    <d v="2025-03-10T00:00:00"/>
    <s v="CUST-2050"/>
    <s v="Neha Gupta"/>
    <x v="4"/>
    <x v="12"/>
    <x v="0"/>
    <s v="Delhi"/>
    <s v="New Delhi"/>
    <n v="1"/>
    <n v="6047.35"/>
    <n v="0.05"/>
    <n v="4166.3500000000004"/>
    <x v="2"/>
    <x v="1"/>
    <x v="0"/>
    <n v="0.05"/>
    <n v="2.5000000000000005E-3"/>
    <n v="1.2500000000000003E-4"/>
    <n v="-4166.3498750000008"/>
    <n v="-33330799"/>
    <n v="2025"/>
    <x v="3"/>
    <n v="3"/>
    <s v="Q1"/>
  </r>
  <r>
    <s v="ORD-04415"/>
    <d v="2025-10-26T00:00:00"/>
    <s v="CUST-1706"/>
    <s v="Kiran Nair"/>
    <x v="1"/>
    <x v="9"/>
    <x v="3"/>
    <s v="Karnataka"/>
    <s v="Mysuru"/>
    <n v="2"/>
    <n v="1701.9"/>
    <n v="0.05"/>
    <n v="2042.4"/>
    <x v="1"/>
    <x v="0"/>
    <x v="1"/>
    <n v="0.1"/>
    <n v="5.000000000000001E-3"/>
    <n v="5.0000000000000012E-4"/>
    <n v="-2042.3995"/>
    <n v="-4084798.9999999991"/>
    <n v="2025"/>
    <x v="10"/>
    <n v="10"/>
    <s v="Q4"/>
  </r>
  <r>
    <s v="ORD-04416"/>
    <d v="2025-10-17T00:00:00"/>
    <s v="CUST-2383"/>
    <s v="Ananya Gupta"/>
    <x v="4"/>
    <x v="12"/>
    <x v="4"/>
    <s v="Odisha"/>
    <s v="Cuttack"/>
    <n v="1"/>
    <n v="2526.2800000000002"/>
    <n v="0.05"/>
    <n v="1605.75"/>
    <x v="1"/>
    <x v="0"/>
    <x v="1"/>
    <n v="0.05"/>
    <n v="2.5000000000000005E-3"/>
    <n v="1.2500000000000003E-4"/>
    <n v="-1605.749875"/>
    <n v="-12845998.999999996"/>
    <n v="2025"/>
    <x v="10"/>
    <n v="10"/>
    <s v="Q4"/>
  </r>
  <r>
    <s v="ORD-04417"/>
    <d v="2025-10-23T00:00:00"/>
    <s v="CUST-1977"/>
    <s v="Rohan Rao"/>
    <x v="3"/>
    <x v="14"/>
    <x v="4"/>
    <s v="Odisha"/>
    <s v="Bhubaneswar"/>
    <n v="2"/>
    <n v="32497.22"/>
    <n v="0.05"/>
    <n v="46504.28"/>
    <x v="4"/>
    <x v="1"/>
    <x v="2"/>
    <n v="0.1"/>
    <n v="5.000000000000001E-3"/>
    <n v="5.0000000000000012E-4"/>
    <n v="-46504.279499999997"/>
    <n v="-93008558.99999997"/>
    <n v="2025"/>
    <x v="10"/>
    <n v="10"/>
    <s v="Q4"/>
  </r>
  <r>
    <s v="ORD-04418"/>
    <d v="2025-07-22T00:00:00"/>
    <s v="CUST-1728"/>
    <s v="Vikram Patel"/>
    <x v="3"/>
    <x v="16"/>
    <x v="3"/>
    <s v="Telangana"/>
    <s v="Hyderabad"/>
    <n v="2"/>
    <n v="15225.77"/>
    <n v="0.1"/>
    <n v="21418.31"/>
    <x v="1"/>
    <x v="0"/>
    <x v="1"/>
    <n v="0.2"/>
    <n v="2.0000000000000004E-2"/>
    <n v="4.000000000000001E-3"/>
    <n v="-21418.306"/>
    <n v="-5354576.4999999991"/>
    <n v="2025"/>
    <x v="4"/>
    <n v="7"/>
    <s v="Q3"/>
  </r>
  <r>
    <s v="ORD-04419"/>
    <d v="2025-03-02T00:00:00"/>
    <s v="CUST-1862"/>
    <s v="Vikram Gupta"/>
    <x v="0"/>
    <x v="0"/>
    <x v="2"/>
    <s v="Maharashtra"/>
    <s v="Pune"/>
    <n v="2"/>
    <n v="9068.07"/>
    <n v="0.15"/>
    <n v="13508.41"/>
    <x v="3"/>
    <x v="1"/>
    <x v="1"/>
    <n v="0.3"/>
    <n v="4.4999999999999998E-2"/>
    <n v="1.35E-2"/>
    <n v="-13508.396500000001"/>
    <n v="-1000621.962962963"/>
    <n v="2025"/>
    <x v="3"/>
    <n v="3"/>
    <s v="Q1"/>
  </r>
  <r>
    <s v="ORD-04420"/>
    <d v="2025-11-14T00:00:00"/>
    <s v="CUST-1037"/>
    <s v="Neha Sharma"/>
    <x v="3"/>
    <x v="16"/>
    <x v="4"/>
    <s v="Odisha"/>
    <s v="Cuttack"/>
    <n v="3"/>
    <n v="62244.51"/>
    <n v="0.05"/>
    <n v="133915.06"/>
    <x v="1"/>
    <x v="1"/>
    <x v="2"/>
    <n v="0.15000000000000002"/>
    <n v="7.5000000000000015E-3"/>
    <n v="1.1250000000000003E-3"/>
    <n v="-133915.05887499999"/>
    <n v="-119035607.88888884"/>
    <n v="2025"/>
    <x v="8"/>
    <n v="11"/>
    <s v="Q4"/>
  </r>
  <r>
    <s v="ORD-04421"/>
    <d v="2025-11-10T00:00:00"/>
    <s v="CUST-1390"/>
    <s v="Ananya Kumar"/>
    <x v="2"/>
    <x v="23"/>
    <x v="2"/>
    <s v="Rajasthan"/>
    <s v="Udaipur"/>
    <n v="2"/>
    <n v="5942.57"/>
    <n v="0.15"/>
    <n v="6575.95"/>
    <x v="1"/>
    <x v="0"/>
    <x v="2"/>
    <n v="0.3"/>
    <n v="4.4999999999999998E-2"/>
    <n v="1.35E-2"/>
    <n v="-6575.9364999999998"/>
    <n v="-487106.40740740742"/>
    <n v="2025"/>
    <x v="8"/>
    <n v="11"/>
    <s v="Q4"/>
  </r>
  <r>
    <s v="ORD-04422"/>
    <d v="2025-06-10T00:00:00"/>
    <s v="CUST-1438"/>
    <s v="Vikram Patel"/>
    <x v="2"/>
    <x v="23"/>
    <x v="2"/>
    <s v="Maharashtra"/>
    <s v="Pune"/>
    <n v="1"/>
    <n v="6614.76"/>
    <n v="0.1"/>
    <n v="4693.3900000000003"/>
    <x v="2"/>
    <x v="1"/>
    <x v="2"/>
    <n v="0.1"/>
    <n v="1.0000000000000002E-2"/>
    <n v="1.0000000000000002E-3"/>
    <n v="-4693.3890000000001"/>
    <n v="-4693388.9999999991"/>
    <n v="2025"/>
    <x v="9"/>
    <n v="6"/>
    <s v="Q2"/>
  </r>
  <r>
    <s v="ORD-04423"/>
    <d v="2025-11-27T00:00:00"/>
    <s v="CUST-2521"/>
    <s v="Arjun Patel"/>
    <x v="2"/>
    <x v="20"/>
    <x v="2"/>
    <s v="Maharashtra"/>
    <s v="Mumbai"/>
    <n v="1"/>
    <n v="5721.77"/>
    <n v="0.05"/>
    <n v="4226.9799999999996"/>
    <x v="4"/>
    <x v="1"/>
    <x v="1"/>
    <n v="0.05"/>
    <n v="2.5000000000000005E-3"/>
    <n v="1.2500000000000003E-4"/>
    <n v="-4226.979875"/>
    <n v="-33815838.999999993"/>
    <n v="2025"/>
    <x v="8"/>
    <n v="11"/>
    <s v="Q4"/>
  </r>
  <r>
    <s v="ORD-04424"/>
    <d v="2025-01-16T00:00:00"/>
    <s v="CUST-1215"/>
    <s v="Kiran Reddy"/>
    <x v="3"/>
    <x v="16"/>
    <x v="0"/>
    <s v="Haryana"/>
    <s v="Faridabad"/>
    <n v="1"/>
    <n v="24026.68"/>
    <n v="0.1"/>
    <n v="15334.48"/>
    <x v="1"/>
    <x v="2"/>
    <x v="1"/>
    <n v="0.1"/>
    <n v="1.0000000000000002E-2"/>
    <n v="1.0000000000000002E-3"/>
    <n v="-15334.478999999999"/>
    <n v="-15334478.999999996"/>
    <n v="2025"/>
    <x v="5"/>
    <n v="1"/>
    <s v="Q1"/>
  </r>
  <r>
    <s v="ORD-04425"/>
    <d v="2025-12-04T00:00:00"/>
    <s v="CUST-1175"/>
    <s v="Meera Rao"/>
    <x v="4"/>
    <x v="22"/>
    <x v="4"/>
    <s v="Bihar"/>
    <s v="Patna"/>
    <n v="3"/>
    <n v="7402.38"/>
    <n v="0.1"/>
    <n v="15814.85"/>
    <x v="1"/>
    <x v="0"/>
    <x v="1"/>
    <n v="0.30000000000000004"/>
    <n v="3.0000000000000006E-2"/>
    <n v="9.0000000000000028E-3"/>
    <n v="-15814.841"/>
    <n v="-1757204.555555555"/>
    <n v="2025"/>
    <x v="1"/>
    <n v="12"/>
    <s v="Q4"/>
  </r>
  <r>
    <s v="ORD-04426"/>
    <d v="2025-04-04T00:00:00"/>
    <s v="CUST-2507"/>
    <s v="Sneha Joshi"/>
    <x v="3"/>
    <x v="18"/>
    <x v="2"/>
    <s v="Gujarat"/>
    <s v="Ahmedabad"/>
    <n v="3"/>
    <n v="60105.15"/>
    <n v="0"/>
    <n v="155385.46"/>
    <x v="0"/>
    <x v="1"/>
    <x v="1"/>
    <n v="0"/>
    <n v="0"/>
    <n v="0"/>
    <n v="-155385.46"/>
    <e v="#DIV/0!"/>
    <n v="2025"/>
    <x v="0"/>
    <n v="4"/>
    <s v="Q2"/>
  </r>
  <r>
    <s v="ORD-04427"/>
    <d v="2025-10-31T00:00:00"/>
    <s v="CUST-1114"/>
    <s v="Aarav Patel"/>
    <x v="0"/>
    <x v="4"/>
    <x v="0"/>
    <s v="Punjab"/>
    <s v="Amritsar"/>
    <n v="1"/>
    <n v="17083.72"/>
    <n v="0.05"/>
    <n v="10146.51"/>
    <x v="1"/>
    <x v="0"/>
    <x v="1"/>
    <n v="0.05"/>
    <n v="2.5000000000000005E-3"/>
    <n v="1.2500000000000003E-4"/>
    <n v="-10146.509875"/>
    <n v="-81172078.999999985"/>
    <n v="2025"/>
    <x v="10"/>
    <n v="10"/>
    <s v="Q4"/>
  </r>
  <r>
    <s v="ORD-04428"/>
    <d v="2025-05-18T00:00:00"/>
    <s v="CUST-2327"/>
    <s v="Rohan Rao"/>
    <x v="2"/>
    <x v="8"/>
    <x v="2"/>
    <s v="Gujarat"/>
    <s v="Surat"/>
    <n v="3"/>
    <n v="4909.1099999999997"/>
    <n v="0.2"/>
    <n v="7937.74"/>
    <x v="4"/>
    <x v="2"/>
    <x v="1"/>
    <n v="0.60000000000000009"/>
    <n v="0.12000000000000002"/>
    <n v="7.2000000000000022E-2"/>
    <n v="-7937.6679999999997"/>
    <n v="-110245.38888888885"/>
    <n v="2025"/>
    <x v="6"/>
    <n v="5"/>
    <s v="Q2"/>
  </r>
  <r>
    <s v="ORD-04429"/>
    <d v="2025-12-04T00:00:00"/>
    <s v="CUST-1503"/>
    <s v="Isha Reddy"/>
    <x v="1"/>
    <x v="7"/>
    <x v="0"/>
    <s v="Punjab"/>
    <s v="Amritsar"/>
    <n v="2"/>
    <n v="1253.99"/>
    <n v="0.1"/>
    <n v="1468.95"/>
    <x v="1"/>
    <x v="1"/>
    <x v="0"/>
    <n v="0.2"/>
    <n v="2.0000000000000004E-2"/>
    <n v="4.000000000000001E-3"/>
    <n v="-1468.9460000000001"/>
    <n v="-367236.49999999994"/>
    <n v="2025"/>
    <x v="1"/>
    <n v="12"/>
    <s v="Q4"/>
  </r>
  <r>
    <s v="ORD-04430"/>
    <d v="2025-02-07T00:00:00"/>
    <s v="CUST-1154"/>
    <s v="Arjun Patel"/>
    <x v="0"/>
    <x v="11"/>
    <x v="2"/>
    <s v="Goa"/>
    <s v="Panaji"/>
    <n v="2"/>
    <n v="1387.31"/>
    <n v="0.05"/>
    <n v="2117.63"/>
    <x v="1"/>
    <x v="1"/>
    <x v="0"/>
    <n v="0.1"/>
    <n v="5.000000000000001E-3"/>
    <n v="5.0000000000000012E-4"/>
    <n v="-2117.6295"/>
    <n v="-4235258.9999999991"/>
    <n v="2025"/>
    <x v="11"/>
    <n v="2"/>
    <s v="Q1"/>
  </r>
  <r>
    <s v="ORD-04431"/>
    <d v="2025-05-07T00:00:00"/>
    <s v="CUST-1281"/>
    <s v="Sneha Patel"/>
    <x v="3"/>
    <x v="13"/>
    <x v="0"/>
    <s v="Delhi"/>
    <s v="Delhi"/>
    <n v="1"/>
    <n v="10847.21"/>
    <n v="0.05"/>
    <n v="8160.36"/>
    <x v="0"/>
    <x v="1"/>
    <x v="0"/>
    <n v="0.05"/>
    <n v="2.5000000000000005E-3"/>
    <n v="1.2500000000000003E-4"/>
    <n v="-8160.3598750000001"/>
    <n v="-65282878.999999985"/>
    <n v="2025"/>
    <x v="6"/>
    <n v="5"/>
    <s v="Q2"/>
  </r>
  <r>
    <s v="ORD-04432"/>
    <d v="2025-10-02T00:00:00"/>
    <s v="CUST-1420"/>
    <s v="Priya Rao"/>
    <x v="2"/>
    <x v="2"/>
    <x v="2"/>
    <s v="Rajasthan"/>
    <s v="Jaipur"/>
    <n v="1"/>
    <n v="6772.61"/>
    <n v="0"/>
    <n v="4363.9799999999996"/>
    <x v="2"/>
    <x v="1"/>
    <x v="1"/>
    <n v="0"/>
    <n v="0"/>
    <n v="0"/>
    <n v="-4363.9799999999996"/>
    <e v="#DIV/0!"/>
    <n v="2025"/>
    <x v="10"/>
    <n v="10"/>
    <s v="Q4"/>
  </r>
  <r>
    <s v="ORD-04433"/>
    <d v="2025-06-13T00:00:00"/>
    <s v="CUST-2301"/>
    <s v="Rahul Joshi"/>
    <x v="3"/>
    <x v="13"/>
    <x v="0"/>
    <s v="Uttar Pradesh"/>
    <s v="Lucknow"/>
    <n v="2"/>
    <n v="30843.15"/>
    <n v="0.05"/>
    <n v="38397.519999999997"/>
    <x v="1"/>
    <x v="1"/>
    <x v="1"/>
    <n v="0.1"/>
    <n v="5.000000000000001E-3"/>
    <n v="5.0000000000000012E-4"/>
    <n v="-38397.519499999995"/>
    <n v="-76795038.99999997"/>
    <n v="2025"/>
    <x v="9"/>
    <n v="6"/>
    <s v="Q2"/>
  </r>
  <r>
    <s v="ORD-04434"/>
    <d v="2025-11-15T00:00:00"/>
    <s v="CUST-2002"/>
    <s v="Rahul Kumar"/>
    <x v="3"/>
    <x v="3"/>
    <x v="3"/>
    <s v="Andhra Pradesh"/>
    <s v="Vijayawada"/>
    <n v="1"/>
    <n v="55791.61"/>
    <n v="0"/>
    <n v="46952.19"/>
    <x v="0"/>
    <x v="1"/>
    <x v="1"/>
    <n v="0"/>
    <n v="0"/>
    <n v="0"/>
    <n v="-46952.19"/>
    <e v="#DIV/0!"/>
    <n v="2025"/>
    <x v="8"/>
    <n v="11"/>
    <s v="Q4"/>
  </r>
  <r>
    <s v="ORD-04435"/>
    <d v="2025-03-18T00:00:00"/>
    <s v="CUST-2303"/>
    <s v="Ananya Joshi"/>
    <x v="2"/>
    <x v="20"/>
    <x v="0"/>
    <s v="Uttar Pradesh"/>
    <s v="Lucknow"/>
    <n v="2"/>
    <n v="3469.29"/>
    <n v="0"/>
    <n v="5370.82"/>
    <x v="2"/>
    <x v="2"/>
    <x v="1"/>
    <n v="0"/>
    <n v="0"/>
    <n v="0"/>
    <n v="-5370.82"/>
    <e v="#DIV/0!"/>
    <n v="2025"/>
    <x v="3"/>
    <n v="3"/>
    <s v="Q1"/>
  </r>
  <r>
    <s v="ORD-04436"/>
    <d v="2025-06-23T00:00:00"/>
    <s v="CUST-2089"/>
    <s v="Neha Rao"/>
    <x v="0"/>
    <x v="11"/>
    <x v="3"/>
    <s v="Karnataka"/>
    <s v="Mysuru"/>
    <n v="5"/>
    <n v="12132.14"/>
    <n v="0.05"/>
    <n v="43375.77"/>
    <x v="2"/>
    <x v="1"/>
    <x v="1"/>
    <n v="0.25"/>
    <n v="1.2500000000000001E-2"/>
    <n v="3.1250000000000002E-3"/>
    <n v="-43375.766874999994"/>
    <n v="-13880245.399999997"/>
    <n v="2025"/>
    <x v="9"/>
    <n v="6"/>
    <s v="Q2"/>
  </r>
  <r>
    <s v="ORD-04437"/>
    <d v="2025-12-24T00:00:00"/>
    <s v="CUST-1317"/>
    <s v="Sneha Patel"/>
    <x v="0"/>
    <x v="4"/>
    <x v="1"/>
    <s v="Madhya Pradesh"/>
    <s v="Indore"/>
    <n v="2"/>
    <n v="1117.6400000000001"/>
    <n v="0.1"/>
    <n v="1522.55"/>
    <x v="0"/>
    <x v="2"/>
    <x v="1"/>
    <n v="0.2"/>
    <n v="2.0000000000000004E-2"/>
    <n v="4.000000000000001E-3"/>
    <n v="-1522.546"/>
    <n v="-380636.49999999994"/>
    <n v="2025"/>
    <x v="1"/>
    <n v="12"/>
    <s v="Q4"/>
  </r>
  <r>
    <s v="ORD-04438"/>
    <d v="2025-11-17T00:00:00"/>
    <s v="CUST-1330"/>
    <s v="Vikram Joshi"/>
    <x v="0"/>
    <x v="0"/>
    <x v="0"/>
    <s v="Punjab"/>
    <s v="Amritsar"/>
    <n v="2"/>
    <n v="5022.66"/>
    <n v="0"/>
    <n v="6659.88"/>
    <x v="1"/>
    <x v="0"/>
    <x v="2"/>
    <n v="0"/>
    <n v="0"/>
    <n v="0"/>
    <n v="-6659.88"/>
    <e v="#DIV/0!"/>
    <n v="2025"/>
    <x v="8"/>
    <n v="11"/>
    <s v="Q4"/>
  </r>
  <r>
    <s v="ORD-04439"/>
    <d v="2025-04-01T00:00:00"/>
    <s v="CUST-1086"/>
    <s v="Rahul Nair"/>
    <x v="4"/>
    <x v="24"/>
    <x v="3"/>
    <s v="Tamil Nadu"/>
    <s v="Coimbatore"/>
    <n v="2"/>
    <n v="4208.29"/>
    <n v="0"/>
    <n v="6088.94"/>
    <x v="1"/>
    <x v="0"/>
    <x v="2"/>
    <n v="0"/>
    <n v="0"/>
    <n v="0"/>
    <n v="-6088.94"/>
    <e v="#DIV/0!"/>
    <n v="2025"/>
    <x v="0"/>
    <n v="4"/>
    <s v="Q2"/>
  </r>
  <r>
    <s v="ORD-04440"/>
    <d v="2025-08-26T00:00:00"/>
    <s v="CUST-2263"/>
    <s v="Aarav Reddy"/>
    <x v="4"/>
    <x v="19"/>
    <x v="2"/>
    <s v="Gujarat"/>
    <s v="Ahmedabad"/>
    <n v="1"/>
    <n v="5860.36"/>
    <n v="0"/>
    <n v="4520.76"/>
    <x v="1"/>
    <x v="1"/>
    <x v="2"/>
    <n v="0"/>
    <n v="0"/>
    <n v="0"/>
    <n v="-4520.76"/>
    <e v="#DIV/0!"/>
    <n v="2025"/>
    <x v="7"/>
    <n v="8"/>
    <s v="Q3"/>
  </r>
  <r>
    <s v="ORD-04441"/>
    <d v="2025-09-21T00:00:00"/>
    <s v="CUST-2224"/>
    <s v="Neha Patel"/>
    <x v="0"/>
    <x v="5"/>
    <x v="0"/>
    <s v="Haryana"/>
    <s v="Gurugram"/>
    <n v="4"/>
    <n v="3667.32"/>
    <n v="0.05"/>
    <n v="10418.879999999999"/>
    <x v="0"/>
    <x v="1"/>
    <x v="1"/>
    <n v="0.2"/>
    <n v="1.0000000000000002E-2"/>
    <n v="2.0000000000000005E-3"/>
    <n v="-10418.877999999999"/>
    <n v="-5209438.9999999981"/>
    <n v="2025"/>
    <x v="2"/>
    <n v="9"/>
    <s v="Q3"/>
  </r>
  <r>
    <s v="ORD-04442"/>
    <d v="2025-06-28T00:00:00"/>
    <s v="CUST-2129"/>
    <s v="Aarav Verma"/>
    <x v="3"/>
    <x v="3"/>
    <x v="0"/>
    <s v="Punjab"/>
    <s v="Ludhiana"/>
    <n v="4"/>
    <n v="50049.02"/>
    <n v="0"/>
    <n v="146425.22"/>
    <x v="1"/>
    <x v="1"/>
    <x v="1"/>
    <n v="0"/>
    <n v="0"/>
    <n v="0"/>
    <n v="-146425.22"/>
    <e v="#DIV/0!"/>
    <n v="2025"/>
    <x v="9"/>
    <n v="6"/>
    <s v="Q2"/>
  </r>
  <r>
    <s v="ORD-04443"/>
    <d v="2025-07-28T00:00:00"/>
    <s v="CUST-1576"/>
    <s v="Priya Verma"/>
    <x v="0"/>
    <x v="11"/>
    <x v="0"/>
    <s v="Delhi"/>
    <s v="Delhi"/>
    <n v="2"/>
    <n v="7004.2"/>
    <n v="0.05"/>
    <n v="9237.7000000000007"/>
    <x v="4"/>
    <x v="2"/>
    <x v="0"/>
    <n v="0.1"/>
    <n v="5.000000000000001E-3"/>
    <n v="5.0000000000000012E-4"/>
    <n v="-9237.6995000000006"/>
    <n v="-18475398.999999996"/>
    <n v="2025"/>
    <x v="4"/>
    <n v="7"/>
    <s v="Q3"/>
  </r>
  <r>
    <s v="ORD-04444"/>
    <d v="2025-03-14T00:00:00"/>
    <s v="CUST-1417"/>
    <s v="Aarav Verma"/>
    <x v="3"/>
    <x v="3"/>
    <x v="4"/>
    <s v="Odisha"/>
    <s v="Bhubaneswar"/>
    <n v="1"/>
    <n v="53407.14"/>
    <n v="0.05"/>
    <n v="36322.03"/>
    <x v="1"/>
    <x v="1"/>
    <x v="2"/>
    <n v="0.05"/>
    <n v="2.5000000000000005E-3"/>
    <n v="1.2500000000000003E-4"/>
    <n v="-36322.029875"/>
    <n v="-290576238.99999994"/>
    <n v="2025"/>
    <x v="3"/>
    <n v="3"/>
    <s v="Q1"/>
  </r>
  <r>
    <s v="ORD-04445"/>
    <d v="2025-04-17T00:00:00"/>
    <s v="CUST-1204"/>
    <s v="Neha Joshi"/>
    <x v="2"/>
    <x v="20"/>
    <x v="1"/>
    <s v="Madhya Pradesh"/>
    <s v="Bhopal"/>
    <n v="1"/>
    <n v="1046.5999999999999"/>
    <n v="0.05"/>
    <n v="791.42"/>
    <x v="4"/>
    <x v="1"/>
    <x v="1"/>
    <n v="0.05"/>
    <n v="2.5000000000000005E-3"/>
    <n v="1.2500000000000003E-4"/>
    <n v="-791.41987499999993"/>
    <n v="-6331358.9999999981"/>
    <n v="2025"/>
    <x v="0"/>
    <n v="4"/>
    <s v="Q2"/>
  </r>
  <r>
    <s v="ORD-04446"/>
    <d v="2025-12-11T00:00:00"/>
    <s v="CUST-2200"/>
    <s v="Ananya Gupta"/>
    <x v="2"/>
    <x v="2"/>
    <x v="2"/>
    <s v="Goa"/>
    <s v="Panaji"/>
    <n v="1"/>
    <n v="4886.3900000000003"/>
    <n v="0.15"/>
    <n v="3625.49"/>
    <x v="2"/>
    <x v="1"/>
    <x v="1"/>
    <n v="0.15"/>
    <n v="2.2499999999999999E-2"/>
    <n v="3.375E-3"/>
    <n v="-3625.486625"/>
    <n v="-1074218.2592592593"/>
    <n v="2025"/>
    <x v="1"/>
    <n v="12"/>
    <s v="Q4"/>
  </r>
  <r>
    <s v="ORD-04447"/>
    <d v="2025-10-22T00:00:00"/>
    <s v="CUST-1551"/>
    <s v="Priya Gupta"/>
    <x v="0"/>
    <x v="4"/>
    <x v="1"/>
    <s v="Chhattisgarh"/>
    <s v="Raipur"/>
    <n v="2"/>
    <n v="5774.58"/>
    <n v="0.05"/>
    <n v="9358.64"/>
    <x v="3"/>
    <x v="1"/>
    <x v="2"/>
    <n v="0.1"/>
    <n v="5.000000000000001E-3"/>
    <n v="5.0000000000000012E-4"/>
    <n v="-9358.6394999999993"/>
    <n v="-18717278.999999993"/>
    <n v="2025"/>
    <x v="10"/>
    <n v="10"/>
    <s v="Q4"/>
  </r>
  <r>
    <s v="ORD-04448"/>
    <d v="2025-10-11T00:00:00"/>
    <s v="CUST-1048"/>
    <s v="Priya Verma"/>
    <x v="0"/>
    <x v="5"/>
    <x v="4"/>
    <s v="West Bengal"/>
    <s v="Kolkata"/>
    <n v="1"/>
    <n v="14460.13"/>
    <n v="0"/>
    <n v="11968.16"/>
    <x v="4"/>
    <x v="1"/>
    <x v="2"/>
    <n v="0"/>
    <n v="0"/>
    <n v="0"/>
    <n v="-11968.16"/>
    <e v="#DIV/0!"/>
    <n v="2025"/>
    <x v="10"/>
    <n v="10"/>
    <s v="Q4"/>
  </r>
  <r>
    <s v="ORD-04449"/>
    <d v="2025-12-19T00:00:00"/>
    <s v="CUST-1648"/>
    <s v="Kiran Gupta"/>
    <x v="3"/>
    <x v="3"/>
    <x v="1"/>
    <s v="Madhya Pradesh"/>
    <s v="Indore"/>
    <n v="2"/>
    <n v="27037.82"/>
    <n v="0.05"/>
    <n v="41380.68"/>
    <x v="3"/>
    <x v="2"/>
    <x v="2"/>
    <n v="0.1"/>
    <n v="5.000000000000001E-3"/>
    <n v="5.0000000000000012E-4"/>
    <n v="-41380.679499999998"/>
    <n v="-82761358.99999997"/>
    <n v="2025"/>
    <x v="1"/>
    <n v="12"/>
    <s v="Q4"/>
  </r>
  <r>
    <s v="ORD-04450"/>
    <d v="2025-07-01T00:00:00"/>
    <s v="CUST-1392"/>
    <s v="Meera Sharma"/>
    <x v="0"/>
    <x v="4"/>
    <x v="3"/>
    <s v="Karnataka"/>
    <s v="Bengaluru"/>
    <n v="2"/>
    <n v="12210.55"/>
    <n v="0.2"/>
    <n v="14365.85"/>
    <x v="0"/>
    <x v="0"/>
    <x v="1"/>
    <n v="0.4"/>
    <n v="8.0000000000000016E-2"/>
    <n v="3.2000000000000008E-2"/>
    <n v="-14365.818000000001"/>
    <n v="-448931.81249999994"/>
    <n v="2025"/>
    <x v="4"/>
    <n v="7"/>
    <s v="Q3"/>
  </r>
  <r>
    <s v="ORD-04451"/>
    <d v="2025-02-06T00:00:00"/>
    <s v="CUST-2265"/>
    <s v="Isha Rao"/>
    <x v="0"/>
    <x v="11"/>
    <x v="3"/>
    <s v="Andhra Pradesh"/>
    <s v="Visakhapatnam"/>
    <n v="1"/>
    <n v="16863.48"/>
    <n v="0.2"/>
    <n v="9746.57"/>
    <x v="1"/>
    <x v="1"/>
    <x v="2"/>
    <n v="0.2"/>
    <n v="4.0000000000000008E-2"/>
    <n v="8.0000000000000019E-3"/>
    <n v="-9746.5619999999999"/>
    <n v="-1218320.2499999998"/>
    <n v="2025"/>
    <x v="11"/>
    <n v="2"/>
    <s v="Q1"/>
  </r>
  <r>
    <s v="ORD-04452"/>
    <d v="2025-05-17T00:00:00"/>
    <s v="CUST-2232"/>
    <s v="Priya Patel"/>
    <x v="2"/>
    <x v="23"/>
    <x v="3"/>
    <s v="Tamil Nadu"/>
    <s v="Coimbatore"/>
    <n v="2"/>
    <n v="536.14"/>
    <n v="0.05"/>
    <n v="805.97"/>
    <x v="4"/>
    <x v="2"/>
    <x v="2"/>
    <n v="0.1"/>
    <n v="5.000000000000001E-3"/>
    <n v="5.0000000000000012E-4"/>
    <n v="-805.96950000000004"/>
    <n v="-1611938.9999999998"/>
    <n v="2025"/>
    <x v="6"/>
    <n v="5"/>
    <s v="Q2"/>
  </r>
  <r>
    <s v="ORD-04453"/>
    <d v="2025-12-04T00:00:00"/>
    <s v="CUST-1484"/>
    <s v="Rahul Patel"/>
    <x v="2"/>
    <x v="10"/>
    <x v="0"/>
    <s v="Haryana"/>
    <s v="Gurugram"/>
    <n v="1"/>
    <n v="473.37"/>
    <n v="0"/>
    <n v="316.20999999999998"/>
    <x v="1"/>
    <x v="0"/>
    <x v="2"/>
    <n v="0"/>
    <n v="0"/>
    <n v="0"/>
    <n v="-316.20999999999998"/>
    <e v="#DIV/0!"/>
    <n v="2025"/>
    <x v="1"/>
    <n v="12"/>
    <s v="Q4"/>
  </r>
  <r>
    <s v="ORD-04454"/>
    <d v="2025-02-25T00:00:00"/>
    <s v="CUST-1896"/>
    <s v="Priya Nair"/>
    <x v="2"/>
    <x v="10"/>
    <x v="2"/>
    <s v="Rajasthan"/>
    <s v="Udaipur"/>
    <n v="3"/>
    <n v="5483.84"/>
    <n v="0.05"/>
    <n v="13472.69"/>
    <x v="0"/>
    <x v="1"/>
    <x v="0"/>
    <n v="0.15000000000000002"/>
    <n v="7.5000000000000015E-3"/>
    <n v="1.1250000000000003E-3"/>
    <n v="-13472.688875"/>
    <n v="-11975723.44444444"/>
    <n v="2025"/>
    <x v="11"/>
    <n v="2"/>
    <s v="Q1"/>
  </r>
  <r>
    <s v="ORD-04455"/>
    <d v="2025-07-06T00:00:00"/>
    <s v="CUST-1722"/>
    <s v="Arjun Sharma"/>
    <x v="0"/>
    <x v="6"/>
    <x v="0"/>
    <s v="Uttar Pradesh"/>
    <s v="Noida"/>
    <n v="1"/>
    <n v="11882.6"/>
    <n v="0.05"/>
    <n v="7344.95"/>
    <x v="3"/>
    <x v="1"/>
    <x v="1"/>
    <n v="0.05"/>
    <n v="2.5000000000000005E-3"/>
    <n v="1.2500000000000003E-4"/>
    <n v="-7344.9498750000002"/>
    <n v="-58759598.999999985"/>
    <n v="2025"/>
    <x v="4"/>
    <n v="7"/>
    <s v="Q3"/>
  </r>
  <r>
    <s v="ORD-04456"/>
    <d v="2025-12-07T00:00:00"/>
    <s v="CUST-1620"/>
    <s v="Arjun Nair"/>
    <x v="2"/>
    <x v="8"/>
    <x v="2"/>
    <s v="Rajasthan"/>
    <s v="Jaipur"/>
    <n v="1"/>
    <n v="2333.67"/>
    <n v="0.05"/>
    <n v="1440.79"/>
    <x v="1"/>
    <x v="1"/>
    <x v="1"/>
    <n v="0.05"/>
    <n v="2.5000000000000005E-3"/>
    <n v="1.2500000000000003E-4"/>
    <n v="-1440.7898749999999"/>
    <n v="-11526318.999999996"/>
    <n v="2025"/>
    <x v="1"/>
    <n v="12"/>
    <s v="Q4"/>
  </r>
  <r>
    <s v="ORD-04457"/>
    <d v="2025-09-15T00:00:00"/>
    <s v="CUST-1341"/>
    <s v="Priya Singh"/>
    <x v="3"/>
    <x v="16"/>
    <x v="3"/>
    <s v="Andhra Pradesh"/>
    <s v="Visakhapatnam"/>
    <n v="1"/>
    <n v="32894.19"/>
    <n v="0.05"/>
    <n v="20860.37"/>
    <x v="0"/>
    <x v="2"/>
    <x v="1"/>
    <n v="0.05"/>
    <n v="2.5000000000000005E-3"/>
    <n v="1.2500000000000003E-4"/>
    <n v="-20860.369875"/>
    <n v="-166882958.99999997"/>
    <n v="2025"/>
    <x v="2"/>
    <n v="9"/>
    <s v="Q3"/>
  </r>
  <r>
    <s v="ORD-04458"/>
    <d v="2025-02-27T00:00:00"/>
    <s v="CUST-2092"/>
    <s v="Neha Nair"/>
    <x v="3"/>
    <x v="3"/>
    <x v="0"/>
    <s v="Delhi"/>
    <s v="Delhi"/>
    <n v="5"/>
    <n v="4162.91"/>
    <n v="0"/>
    <n v="13284.83"/>
    <x v="1"/>
    <x v="2"/>
    <x v="1"/>
    <n v="0"/>
    <n v="0"/>
    <n v="0"/>
    <n v="-13284.83"/>
    <e v="#DIV/0!"/>
    <n v="2025"/>
    <x v="11"/>
    <n v="2"/>
    <s v="Q1"/>
  </r>
  <r>
    <s v="ORD-04459"/>
    <d v="2025-12-29T00:00:00"/>
    <s v="CUST-1370"/>
    <s v="Ananya Sharma"/>
    <x v="2"/>
    <x v="2"/>
    <x v="3"/>
    <s v="Telangana"/>
    <s v="Hyderabad"/>
    <n v="2"/>
    <n v="1670.14"/>
    <n v="0"/>
    <n v="2117.1"/>
    <x v="4"/>
    <x v="1"/>
    <x v="2"/>
    <n v="0"/>
    <n v="0"/>
    <n v="0"/>
    <n v="-2117.1"/>
    <e v="#DIV/0!"/>
    <n v="2025"/>
    <x v="1"/>
    <n v="12"/>
    <s v="Q4"/>
  </r>
  <r>
    <s v="ORD-04460"/>
    <d v="2025-05-03T00:00:00"/>
    <s v="CUST-2095"/>
    <s v="Rahul Verma"/>
    <x v="3"/>
    <x v="16"/>
    <x v="3"/>
    <s v="Karnataka"/>
    <s v="Bengaluru"/>
    <n v="1"/>
    <n v="28455.52"/>
    <n v="0.1"/>
    <n v="16893.11"/>
    <x v="4"/>
    <x v="1"/>
    <x v="1"/>
    <n v="0.1"/>
    <n v="1.0000000000000002E-2"/>
    <n v="1.0000000000000002E-3"/>
    <n v="-16893.109"/>
    <n v="-16893108.999999996"/>
    <n v="2025"/>
    <x v="6"/>
    <n v="5"/>
    <s v="Q2"/>
  </r>
  <r>
    <s v="ORD-04461"/>
    <d v="2025-07-07T00:00:00"/>
    <s v="CUST-2122"/>
    <s v="Neha Sharma"/>
    <x v="2"/>
    <x v="23"/>
    <x v="1"/>
    <s v="Chhattisgarh"/>
    <s v="Bilaspur"/>
    <n v="1"/>
    <n v="5904.69"/>
    <n v="0.15"/>
    <n v="3539.17"/>
    <x v="3"/>
    <x v="1"/>
    <x v="1"/>
    <n v="0.15"/>
    <n v="2.2499999999999999E-2"/>
    <n v="3.375E-3"/>
    <n v="-3539.1666250000003"/>
    <n v="-1048641.9629629632"/>
    <n v="2025"/>
    <x v="4"/>
    <n v="7"/>
    <s v="Q3"/>
  </r>
  <r>
    <s v="ORD-04462"/>
    <d v="2025-08-18T00:00:00"/>
    <s v="CUST-1164"/>
    <s v="Neha Sharma"/>
    <x v="1"/>
    <x v="1"/>
    <x v="2"/>
    <s v="Rajasthan"/>
    <s v="Jaipur"/>
    <n v="2"/>
    <n v="2528.42"/>
    <n v="0"/>
    <n v="3882.76"/>
    <x v="1"/>
    <x v="1"/>
    <x v="0"/>
    <n v="0"/>
    <n v="0"/>
    <n v="0"/>
    <n v="-3882.76"/>
    <e v="#DIV/0!"/>
    <n v="2025"/>
    <x v="7"/>
    <n v="8"/>
    <s v="Q3"/>
  </r>
  <r>
    <s v="ORD-04463"/>
    <d v="2025-06-17T00:00:00"/>
    <s v="CUST-1869"/>
    <s v="Rahul Singh"/>
    <x v="4"/>
    <x v="19"/>
    <x v="4"/>
    <s v="Odisha"/>
    <s v="Cuttack"/>
    <n v="1"/>
    <n v="5484.08"/>
    <n v="0.1"/>
    <n v="3753.22"/>
    <x v="1"/>
    <x v="2"/>
    <x v="0"/>
    <n v="0.1"/>
    <n v="1.0000000000000002E-2"/>
    <n v="1.0000000000000002E-3"/>
    <n v="-3753.2189999999996"/>
    <n v="-3753218.9999999986"/>
    <n v="2025"/>
    <x v="9"/>
    <n v="6"/>
    <s v="Q2"/>
  </r>
  <r>
    <s v="ORD-04464"/>
    <d v="2025-04-24T00:00:00"/>
    <s v="CUST-1798"/>
    <s v="Arjun Singh"/>
    <x v="4"/>
    <x v="19"/>
    <x v="0"/>
    <s v="Uttar Pradesh"/>
    <s v="Kanpur"/>
    <n v="5"/>
    <n v="7926.91"/>
    <n v="0.05"/>
    <n v="24070.15"/>
    <x v="0"/>
    <x v="2"/>
    <x v="1"/>
    <n v="0.25"/>
    <n v="1.2500000000000001E-2"/>
    <n v="3.1250000000000002E-3"/>
    <n v="-24070.146875000002"/>
    <n v="-7702447"/>
    <n v="2025"/>
    <x v="0"/>
    <n v="4"/>
    <s v="Q2"/>
  </r>
  <r>
    <s v="ORD-04465"/>
    <d v="2025-09-09T00:00:00"/>
    <s v="CUST-1602"/>
    <s v="Kiran Sharma"/>
    <x v="3"/>
    <x v="18"/>
    <x v="3"/>
    <s v="Andhra Pradesh"/>
    <s v="Vijayawada"/>
    <n v="4"/>
    <n v="21110"/>
    <n v="0.05"/>
    <n v="64309.96"/>
    <x v="1"/>
    <x v="1"/>
    <x v="2"/>
    <n v="0.2"/>
    <n v="1.0000000000000002E-2"/>
    <n v="2.0000000000000005E-3"/>
    <n v="-64309.957999999999"/>
    <n v="-32154978.999999993"/>
    <n v="2025"/>
    <x v="2"/>
    <n v="9"/>
    <s v="Q3"/>
  </r>
  <r>
    <s v="ORD-04466"/>
    <d v="2025-04-17T00:00:00"/>
    <s v="CUST-2420"/>
    <s v="Ananya Reddy"/>
    <x v="4"/>
    <x v="15"/>
    <x v="0"/>
    <s v="Delhi"/>
    <s v="New Delhi"/>
    <n v="2"/>
    <n v="6455.94"/>
    <n v="0.15"/>
    <n v="7640.33"/>
    <x v="0"/>
    <x v="1"/>
    <x v="1"/>
    <n v="0.3"/>
    <n v="4.4999999999999998E-2"/>
    <n v="1.35E-2"/>
    <n v="-7640.3164999999999"/>
    <n v="-565949.37037037034"/>
    <n v="2025"/>
    <x v="0"/>
    <n v="4"/>
    <s v="Q2"/>
  </r>
  <r>
    <s v="ORD-04467"/>
    <d v="2025-02-06T00:00:00"/>
    <s v="CUST-2099"/>
    <s v="Ananya Patel"/>
    <x v="2"/>
    <x v="8"/>
    <x v="2"/>
    <s v="Gujarat"/>
    <s v="Ahmedabad"/>
    <n v="5"/>
    <n v="6087"/>
    <n v="0.05"/>
    <n v="21030.86"/>
    <x v="2"/>
    <x v="1"/>
    <x v="1"/>
    <n v="0.25"/>
    <n v="1.2500000000000001E-2"/>
    <n v="3.1250000000000002E-3"/>
    <n v="-21030.856875000001"/>
    <n v="-6729874.2000000002"/>
    <n v="2025"/>
    <x v="11"/>
    <n v="2"/>
    <s v="Q1"/>
  </r>
  <r>
    <s v="ORD-04468"/>
    <d v="2025-12-01T00:00:00"/>
    <s v="CUST-2053"/>
    <s v="Kiran Patel"/>
    <x v="2"/>
    <x v="8"/>
    <x v="0"/>
    <s v="Punjab"/>
    <s v="Ludhiana"/>
    <n v="1"/>
    <n v="1737.26"/>
    <n v="0.1"/>
    <n v="1118.75"/>
    <x v="2"/>
    <x v="1"/>
    <x v="2"/>
    <n v="0.1"/>
    <n v="1.0000000000000002E-2"/>
    <n v="1.0000000000000002E-3"/>
    <n v="-1118.749"/>
    <n v="-1118748.9999999998"/>
    <n v="2025"/>
    <x v="1"/>
    <n v="12"/>
    <s v="Q4"/>
  </r>
  <r>
    <s v="ORD-04469"/>
    <d v="2025-04-02T00:00:00"/>
    <s v="CUST-2539"/>
    <s v="Meera Rao"/>
    <x v="3"/>
    <x v="16"/>
    <x v="4"/>
    <s v="Bihar"/>
    <s v="Patna"/>
    <n v="1"/>
    <n v="24136.36"/>
    <n v="0.05"/>
    <n v="17169.259999999998"/>
    <x v="4"/>
    <x v="1"/>
    <x v="1"/>
    <n v="0.05"/>
    <n v="2.5000000000000005E-3"/>
    <n v="1.2500000000000003E-4"/>
    <n v="-17169.259875"/>
    <n v="-137354078.99999997"/>
    <n v="2025"/>
    <x v="0"/>
    <n v="4"/>
    <s v="Q2"/>
  </r>
  <r>
    <s v="ORD-04470"/>
    <d v="2025-01-18T00:00:00"/>
    <s v="CUST-1830"/>
    <s v="Neha Reddy"/>
    <x v="4"/>
    <x v="24"/>
    <x v="2"/>
    <s v="Maharashtra"/>
    <s v="Mumbai"/>
    <n v="1"/>
    <n v="8828.39"/>
    <n v="0"/>
    <n v="5548.91"/>
    <x v="2"/>
    <x v="1"/>
    <x v="0"/>
    <n v="0"/>
    <n v="0"/>
    <n v="0"/>
    <n v="-5548.91"/>
    <e v="#DIV/0!"/>
    <n v="2025"/>
    <x v="5"/>
    <n v="1"/>
    <s v="Q1"/>
  </r>
  <r>
    <s v="ORD-04471"/>
    <d v="2025-12-20T00:00:00"/>
    <s v="CUST-1523"/>
    <s v="Ananya Patel"/>
    <x v="3"/>
    <x v="14"/>
    <x v="3"/>
    <s v="Andhra Pradesh"/>
    <s v="Vijayawada"/>
    <n v="1"/>
    <n v="63934.38"/>
    <n v="0.1"/>
    <n v="38568.269999999997"/>
    <x v="1"/>
    <x v="1"/>
    <x v="1"/>
    <n v="0.1"/>
    <n v="1.0000000000000002E-2"/>
    <n v="1.0000000000000002E-3"/>
    <n v="-38568.269"/>
    <n v="-38568268.999999993"/>
    <n v="2025"/>
    <x v="1"/>
    <n v="12"/>
    <s v="Q4"/>
  </r>
  <r>
    <s v="ORD-04472"/>
    <d v="2025-03-04T00:00:00"/>
    <s v="CUST-1073"/>
    <s v="Kiran Sharma"/>
    <x v="1"/>
    <x v="17"/>
    <x v="4"/>
    <s v="West Bengal"/>
    <s v="Durgapur"/>
    <n v="5"/>
    <n v="1310.3399999999999"/>
    <n v="0.05"/>
    <n v="4107.76"/>
    <x v="1"/>
    <x v="2"/>
    <x v="1"/>
    <n v="0.25"/>
    <n v="1.2500000000000001E-2"/>
    <n v="3.1250000000000002E-3"/>
    <n v="-4107.756875"/>
    <n v="-1314482.2"/>
    <n v="2025"/>
    <x v="3"/>
    <n v="3"/>
    <s v="Q1"/>
  </r>
  <r>
    <s v="ORD-04473"/>
    <d v="2025-05-30T00:00:00"/>
    <s v="CUST-1218"/>
    <s v="Sneha Sharma"/>
    <x v="3"/>
    <x v="3"/>
    <x v="2"/>
    <s v="Goa"/>
    <s v="Margao"/>
    <n v="1"/>
    <n v="5719.31"/>
    <n v="0"/>
    <n v="4739.92"/>
    <x v="0"/>
    <x v="1"/>
    <x v="2"/>
    <n v="0"/>
    <n v="0"/>
    <n v="0"/>
    <n v="-4739.92"/>
    <e v="#DIV/0!"/>
    <n v="2025"/>
    <x v="6"/>
    <n v="5"/>
    <s v="Q2"/>
  </r>
  <r>
    <s v="ORD-04474"/>
    <d v="2025-05-19T00:00:00"/>
    <s v="CUST-1118"/>
    <s v="Isha Sharma"/>
    <x v="2"/>
    <x v="23"/>
    <x v="0"/>
    <s v="Punjab"/>
    <s v="Ludhiana"/>
    <n v="3"/>
    <n v="2188.08"/>
    <n v="0.1"/>
    <n v="4516.03"/>
    <x v="1"/>
    <x v="0"/>
    <x v="0"/>
    <n v="0.30000000000000004"/>
    <n v="3.0000000000000006E-2"/>
    <n v="9.0000000000000028E-3"/>
    <n v="-4516.0209999999997"/>
    <n v="-501780.11111111095"/>
    <n v="2025"/>
    <x v="6"/>
    <n v="5"/>
    <s v="Q2"/>
  </r>
  <r>
    <s v="ORD-04475"/>
    <d v="2025-07-05T00:00:00"/>
    <s v="CUST-2211"/>
    <s v="Neha Sharma"/>
    <x v="0"/>
    <x v="5"/>
    <x v="4"/>
    <s v="West Bengal"/>
    <s v="Kolkata"/>
    <n v="3"/>
    <n v="7580.76"/>
    <n v="0"/>
    <n v="18597.93"/>
    <x v="1"/>
    <x v="2"/>
    <x v="2"/>
    <n v="0"/>
    <n v="0"/>
    <n v="0"/>
    <n v="-18597.93"/>
    <e v="#DIV/0!"/>
    <n v="2025"/>
    <x v="4"/>
    <n v="7"/>
    <s v="Q3"/>
  </r>
  <r>
    <s v="ORD-04476"/>
    <d v="2025-07-04T00:00:00"/>
    <s v="CUST-1256"/>
    <s v="Sneha Kumar"/>
    <x v="3"/>
    <x v="13"/>
    <x v="2"/>
    <s v="Rajasthan"/>
    <s v="Udaipur"/>
    <n v="1"/>
    <n v="29503.86"/>
    <n v="0"/>
    <n v="23710.75"/>
    <x v="0"/>
    <x v="1"/>
    <x v="2"/>
    <n v="0"/>
    <n v="0"/>
    <n v="0"/>
    <n v="-23710.75"/>
    <e v="#DIV/0!"/>
    <n v="2025"/>
    <x v="4"/>
    <n v="7"/>
    <s v="Q3"/>
  </r>
  <r>
    <s v="ORD-04477"/>
    <d v="2025-07-24T00:00:00"/>
    <s v="CUST-1072"/>
    <s v="Priya Sharma"/>
    <x v="3"/>
    <x v="18"/>
    <x v="3"/>
    <s v="Andhra Pradesh"/>
    <s v="Visakhapatnam"/>
    <n v="1"/>
    <n v="40794.199999999997"/>
    <n v="0.1"/>
    <n v="25317.56"/>
    <x v="4"/>
    <x v="1"/>
    <x v="1"/>
    <n v="0.1"/>
    <n v="1.0000000000000002E-2"/>
    <n v="1.0000000000000002E-3"/>
    <n v="-25317.559000000001"/>
    <n v="-25317558.999999996"/>
    <n v="2025"/>
    <x v="4"/>
    <n v="7"/>
    <s v="Q3"/>
  </r>
  <r>
    <s v="ORD-04478"/>
    <d v="2025-09-17T00:00:00"/>
    <s v="CUST-1213"/>
    <s v="Isha Kumar"/>
    <x v="0"/>
    <x v="6"/>
    <x v="0"/>
    <s v="Punjab"/>
    <s v="Amritsar"/>
    <n v="1"/>
    <n v="16261.4"/>
    <n v="0"/>
    <n v="12240.41"/>
    <x v="2"/>
    <x v="1"/>
    <x v="2"/>
    <n v="0"/>
    <n v="0"/>
    <n v="0"/>
    <n v="-12240.41"/>
    <e v="#DIV/0!"/>
    <n v="2025"/>
    <x v="2"/>
    <n v="9"/>
    <s v="Q3"/>
  </r>
  <r>
    <s v="ORD-04479"/>
    <d v="2025-08-02T00:00:00"/>
    <s v="CUST-1072"/>
    <s v="Priya Verma"/>
    <x v="3"/>
    <x v="18"/>
    <x v="3"/>
    <s v="Telangana"/>
    <s v="Warangal"/>
    <n v="1"/>
    <n v="22477.1"/>
    <n v="0.1"/>
    <n v="13305.07"/>
    <x v="1"/>
    <x v="1"/>
    <x v="0"/>
    <n v="0.1"/>
    <n v="1.0000000000000002E-2"/>
    <n v="1.0000000000000002E-3"/>
    <n v="-13305.069"/>
    <n v="-13305068.999999996"/>
    <n v="2025"/>
    <x v="7"/>
    <n v="8"/>
    <s v="Q3"/>
  </r>
  <r>
    <s v="ORD-04480"/>
    <d v="2025-09-13T00:00:00"/>
    <s v="CUST-1823"/>
    <s v="Kiran Patel"/>
    <x v="0"/>
    <x v="4"/>
    <x v="1"/>
    <s v="Madhya Pradesh"/>
    <s v="Indore"/>
    <n v="2"/>
    <n v="15404.73"/>
    <n v="0.15"/>
    <n v="21554.31"/>
    <x v="0"/>
    <x v="2"/>
    <x v="1"/>
    <n v="0.3"/>
    <n v="4.4999999999999998E-2"/>
    <n v="1.35E-2"/>
    <n v="-21554.2965"/>
    <n v="-1596614.5555555555"/>
    <n v="2025"/>
    <x v="2"/>
    <n v="9"/>
    <s v="Q3"/>
  </r>
  <r>
    <s v="ORD-04481"/>
    <d v="2025-05-15T00:00:00"/>
    <s v="CUST-1978"/>
    <s v="Vikram Patel"/>
    <x v="2"/>
    <x v="10"/>
    <x v="3"/>
    <s v="Telangana"/>
    <s v="Warangal"/>
    <n v="2"/>
    <n v="1016.96"/>
    <n v="0"/>
    <n v="1369.34"/>
    <x v="1"/>
    <x v="0"/>
    <x v="1"/>
    <n v="0"/>
    <n v="0"/>
    <n v="0"/>
    <n v="-1369.34"/>
    <e v="#DIV/0!"/>
    <n v="2025"/>
    <x v="6"/>
    <n v="5"/>
    <s v="Q2"/>
  </r>
  <r>
    <s v="ORD-04482"/>
    <d v="2025-03-02T00:00:00"/>
    <s v="CUST-2286"/>
    <s v="Isha Singh"/>
    <x v="1"/>
    <x v="9"/>
    <x v="0"/>
    <s v="Uttar Pradesh"/>
    <s v="Kanpur"/>
    <n v="2"/>
    <n v="448.9"/>
    <n v="0.05"/>
    <n v="747.19"/>
    <x v="0"/>
    <x v="1"/>
    <x v="2"/>
    <n v="0.1"/>
    <n v="5.000000000000001E-3"/>
    <n v="5.0000000000000012E-4"/>
    <n v="-747.18950000000007"/>
    <n v="-1494378.9999999998"/>
    <n v="2025"/>
    <x v="3"/>
    <n v="3"/>
    <s v="Q1"/>
  </r>
  <r>
    <s v="ORD-04483"/>
    <d v="2025-12-29T00:00:00"/>
    <s v="CUST-2301"/>
    <s v="Meera Joshi"/>
    <x v="2"/>
    <x v="8"/>
    <x v="0"/>
    <s v="Haryana"/>
    <s v="Gurugram"/>
    <n v="3"/>
    <n v="3726.7"/>
    <n v="0.1"/>
    <n v="8783.85"/>
    <x v="2"/>
    <x v="0"/>
    <x v="1"/>
    <n v="0.30000000000000004"/>
    <n v="3.0000000000000006E-2"/>
    <n v="9.0000000000000028E-3"/>
    <n v="-8783.8410000000003"/>
    <n v="-975982.33333333302"/>
    <n v="2025"/>
    <x v="1"/>
    <n v="12"/>
    <s v="Q4"/>
  </r>
  <r>
    <s v="ORD-04484"/>
    <d v="2025-11-06T00:00:00"/>
    <s v="CUST-1428"/>
    <s v="Priya Reddy"/>
    <x v="3"/>
    <x v="3"/>
    <x v="0"/>
    <s v="Uttar Pradesh"/>
    <s v="Kanpur"/>
    <n v="1"/>
    <n v="5288.55"/>
    <n v="0.05"/>
    <n v="3331.46"/>
    <x v="0"/>
    <x v="1"/>
    <x v="0"/>
    <n v="0.05"/>
    <n v="2.5000000000000005E-3"/>
    <n v="1.2500000000000003E-4"/>
    <n v="-3331.459875"/>
    <n v="-26651678.999999993"/>
    <n v="2025"/>
    <x v="8"/>
    <n v="11"/>
    <s v="Q4"/>
  </r>
  <r>
    <s v="ORD-04485"/>
    <d v="2025-03-29T00:00:00"/>
    <s v="CUST-1760"/>
    <s v="Rohan Kumar"/>
    <x v="0"/>
    <x v="11"/>
    <x v="0"/>
    <s v="Punjab"/>
    <s v="Ludhiana"/>
    <n v="1"/>
    <n v="7490.07"/>
    <n v="0.1"/>
    <n v="4192.1499999999996"/>
    <x v="2"/>
    <x v="0"/>
    <x v="0"/>
    <n v="0.1"/>
    <n v="1.0000000000000002E-2"/>
    <n v="1.0000000000000002E-3"/>
    <n v="-4192.1489999999994"/>
    <n v="-4192148.9999999986"/>
    <n v="2025"/>
    <x v="3"/>
    <n v="3"/>
    <s v="Q1"/>
  </r>
  <r>
    <s v="ORD-04486"/>
    <d v="2025-11-20T00:00:00"/>
    <s v="CUST-1432"/>
    <s v="Kiran Sharma"/>
    <x v="3"/>
    <x v="3"/>
    <x v="3"/>
    <s v="Tamil Nadu"/>
    <s v="Chennai"/>
    <n v="3"/>
    <n v="58445.41"/>
    <n v="0.05"/>
    <n v="108342.13"/>
    <x v="1"/>
    <x v="0"/>
    <x v="2"/>
    <n v="0.15000000000000002"/>
    <n v="7.5000000000000015E-3"/>
    <n v="1.1250000000000003E-3"/>
    <n v="-108342.12887500001"/>
    <n v="-96304114.555555537"/>
    <n v="2025"/>
    <x v="8"/>
    <n v="11"/>
    <s v="Q4"/>
  </r>
  <r>
    <s v="ORD-04487"/>
    <d v="2025-07-26T00:00:00"/>
    <s v="CUST-2111"/>
    <s v="Neha Joshi"/>
    <x v="4"/>
    <x v="12"/>
    <x v="3"/>
    <s v="Telangana"/>
    <s v="Warangal"/>
    <n v="1"/>
    <n v="2552.61"/>
    <n v="0"/>
    <n v="1853.86"/>
    <x v="3"/>
    <x v="0"/>
    <x v="2"/>
    <n v="0"/>
    <n v="0"/>
    <n v="0"/>
    <n v="-1853.86"/>
    <e v="#DIV/0!"/>
    <n v="2025"/>
    <x v="4"/>
    <n v="7"/>
    <s v="Q3"/>
  </r>
  <r>
    <s v="ORD-04488"/>
    <d v="2025-05-09T00:00:00"/>
    <s v="CUST-1932"/>
    <s v="Kiran Nair"/>
    <x v="4"/>
    <x v="24"/>
    <x v="2"/>
    <s v="Gujarat"/>
    <s v="Surat"/>
    <n v="1"/>
    <n v="6500.79"/>
    <n v="0"/>
    <n v="5348.41"/>
    <x v="1"/>
    <x v="2"/>
    <x v="1"/>
    <n v="0"/>
    <n v="0"/>
    <n v="0"/>
    <n v="-5348.41"/>
    <e v="#DIV/0!"/>
    <n v="2025"/>
    <x v="6"/>
    <n v="5"/>
    <s v="Q2"/>
  </r>
  <r>
    <s v="ORD-04489"/>
    <d v="2025-11-07T00:00:00"/>
    <s v="CUST-1210"/>
    <s v="Vikram Patel"/>
    <x v="0"/>
    <x v="0"/>
    <x v="1"/>
    <s v="Madhya Pradesh"/>
    <s v="Bhopal"/>
    <n v="3"/>
    <n v="5930.92"/>
    <n v="0.1"/>
    <n v="13450.6"/>
    <x v="0"/>
    <x v="0"/>
    <x v="2"/>
    <n v="0.30000000000000004"/>
    <n v="3.0000000000000006E-2"/>
    <n v="9.0000000000000028E-3"/>
    <n v="-13450.591"/>
    <n v="-1494510.1111111108"/>
    <n v="2025"/>
    <x v="8"/>
    <n v="11"/>
    <s v="Q4"/>
  </r>
  <r>
    <s v="ORD-04490"/>
    <d v="2025-01-03T00:00:00"/>
    <s v="CUST-1893"/>
    <s v="Sneha Gupta"/>
    <x v="3"/>
    <x v="18"/>
    <x v="3"/>
    <s v="Karnataka"/>
    <s v="Mysuru"/>
    <n v="4"/>
    <n v="4352.42"/>
    <n v="0"/>
    <n v="12978"/>
    <x v="4"/>
    <x v="0"/>
    <x v="1"/>
    <n v="0"/>
    <n v="0"/>
    <n v="0"/>
    <n v="-12978"/>
    <e v="#DIV/0!"/>
    <n v="2025"/>
    <x v="5"/>
    <n v="1"/>
    <s v="Q1"/>
  </r>
  <r>
    <s v="ORD-04491"/>
    <d v="2025-08-30T00:00:00"/>
    <s v="CUST-2243"/>
    <s v="Aarav Kumar"/>
    <x v="4"/>
    <x v="22"/>
    <x v="1"/>
    <s v="Madhya Pradesh"/>
    <s v="Bhopal"/>
    <n v="4"/>
    <n v="5231.87"/>
    <n v="0.15"/>
    <n v="15062.42"/>
    <x v="1"/>
    <x v="1"/>
    <x v="0"/>
    <n v="0.6"/>
    <n v="0.09"/>
    <n v="5.3999999999999999E-2"/>
    <n v="-15062.366"/>
    <n v="-278932.70370370371"/>
    <n v="2025"/>
    <x v="7"/>
    <n v="8"/>
    <s v="Q3"/>
  </r>
  <r>
    <s v="ORD-04492"/>
    <d v="2025-05-01T00:00:00"/>
    <s v="CUST-1250"/>
    <s v="Sneha Verma"/>
    <x v="4"/>
    <x v="24"/>
    <x v="3"/>
    <s v="Andhra Pradesh"/>
    <s v="Vijayawada"/>
    <n v="1"/>
    <n v="7596.25"/>
    <n v="0.1"/>
    <n v="5810.64"/>
    <x v="1"/>
    <x v="1"/>
    <x v="1"/>
    <n v="0.1"/>
    <n v="1.0000000000000002E-2"/>
    <n v="1.0000000000000002E-3"/>
    <n v="-5810.6390000000001"/>
    <n v="-5810638.9999999991"/>
    <n v="2025"/>
    <x v="6"/>
    <n v="5"/>
    <s v="Q2"/>
  </r>
  <r>
    <s v="ORD-04493"/>
    <d v="2025-04-12T00:00:00"/>
    <s v="CUST-2108"/>
    <s v="Isha Joshi"/>
    <x v="4"/>
    <x v="12"/>
    <x v="4"/>
    <s v="Jharkhand"/>
    <s v="Jamshedpur"/>
    <n v="2"/>
    <n v="3980.48"/>
    <n v="0"/>
    <n v="6184.99"/>
    <x v="0"/>
    <x v="1"/>
    <x v="1"/>
    <n v="0"/>
    <n v="0"/>
    <n v="0"/>
    <n v="-6184.99"/>
    <e v="#DIV/0!"/>
    <n v="2025"/>
    <x v="0"/>
    <n v="4"/>
    <s v="Q2"/>
  </r>
  <r>
    <s v="ORD-04494"/>
    <d v="2025-02-07T00:00:00"/>
    <s v="CUST-2043"/>
    <s v="Vikram Kumar"/>
    <x v="1"/>
    <x v="17"/>
    <x v="0"/>
    <s v="Punjab"/>
    <s v="Amritsar"/>
    <n v="1"/>
    <n v="3182.15"/>
    <n v="0"/>
    <n v="2256.56"/>
    <x v="1"/>
    <x v="1"/>
    <x v="2"/>
    <n v="0"/>
    <n v="0"/>
    <n v="0"/>
    <n v="-2256.56"/>
    <e v="#DIV/0!"/>
    <n v="2025"/>
    <x v="11"/>
    <n v="2"/>
    <s v="Q1"/>
  </r>
  <r>
    <s v="ORD-04495"/>
    <d v="2025-12-07T00:00:00"/>
    <s v="CUST-1535"/>
    <s v="Aarav Kumar"/>
    <x v="0"/>
    <x v="0"/>
    <x v="0"/>
    <s v="Punjab"/>
    <s v="Amritsar"/>
    <n v="4"/>
    <n v="16270.41"/>
    <n v="0.05"/>
    <n v="50306.78"/>
    <x v="0"/>
    <x v="1"/>
    <x v="1"/>
    <n v="0.2"/>
    <n v="1.0000000000000002E-2"/>
    <n v="2.0000000000000005E-3"/>
    <n v="-50306.777999999998"/>
    <n v="-25153388.999999993"/>
    <n v="2025"/>
    <x v="1"/>
    <n v="12"/>
    <s v="Q4"/>
  </r>
  <r>
    <s v="ORD-04496"/>
    <d v="2025-05-13T00:00:00"/>
    <s v="CUST-2404"/>
    <s v="Arjun Verma"/>
    <x v="3"/>
    <x v="13"/>
    <x v="0"/>
    <s v="Haryana"/>
    <s v="Faridabad"/>
    <n v="1"/>
    <n v="51645.599999999999"/>
    <n v="0.1"/>
    <n v="36919.69"/>
    <x v="0"/>
    <x v="1"/>
    <x v="2"/>
    <n v="0.1"/>
    <n v="1.0000000000000002E-2"/>
    <n v="1.0000000000000002E-3"/>
    <n v="-36919.689000000006"/>
    <n v="-36919689"/>
    <n v="2025"/>
    <x v="6"/>
    <n v="5"/>
    <s v="Q2"/>
  </r>
  <r>
    <s v="ORD-04497"/>
    <d v="2025-07-21T00:00:00"/>
    <s v="CUST-2413"/>
    <s v="Arjun Gupta"/>
    <x v="0"/>
    <x v="11"/>
    <x v="3"/>
    <s v="Karnataka"/>
    <s v="Mysuru"/>
    <n v="1"/>
    <n v="4054.06"/>
    <n v="0.1"/>
    <n v="2706.02"/>
    <x v="1"/>
    <x v="2"/>
    <x v="2"/>
    <n v="0.1"/>
    <n v="1.0000000000000002E-2"/>
    <n v="1.0000000000000002E-3"/>
    <n v="-2706.0189999999998"/>
    <n v="-2706018.9999999991"/>
    <n v="2025"/>
    <x v="4"/>
    <n v="7"/>
    <s v="Q3"/>
  </r>
  <r>
    <s v="ORD-04498"/>
    <d v="2025-12-14T00:00:00"/>
    <s v="CUST-1563"/>
    <s v="Isha Nair"/>
    <x v="0"/>
    <x v="0"/>
    <x v="2"/>
    <s v="Gujarat"/>
    <s v="Ahmedabad"/>
    <n v="3"/>
    <n v="13387.54"/>
    <n v="0"/>
    <n v="32941.85"/>
    <x v="1"/>
    <x v="1"/>
    <x v="1"/>
    <n v="0"/>
    <n v="0"/>
    <n v="0"/>
    <n v="-32941.85"/>
    <e v="#DIV/0!"/>
    <n v="2025"/>
    <x v="1"/>
    <n v="12"/>
    <s v="Q4"/>
  </r>
  <r>
    <s v="ORD-04499"/>
    <d v="2025-01-21T00:00:00"/>
    <s v="CUST-2533"/>
    <s v="Rohan Reddy"/>
    <x v="0"/>
    <x v="5"/>
    <x v="0"/>
    <s v="Haryana"/>
    <s v="Faridabad"/>
    <n v="4"/>
    <n v="9382.75"/>
    <n v="0"/>
    <n v="31255.200000000001"/>
    <x v="1"/>
    <x v="1"/>
    <x v="1"/>
    <n v="0"/>
    <n v="0"/>
    <n v="0"/>
    <n v="-31255.200000000001"/>
    <e v="#DIV/0!"/>
    <n v="2025"/>
    <x v="5"/>
    <n v="1"/>
    <s v="Q1"/>
  </r>
  <r>
    <s v="ORD-04500"/>
    <d v="2025-08-30T00:00:00"/>
    <s v="CUST-2292"/>
    <s v="Arjun Verma"/>
    <x v="2"/>
    <x v="10"/>
    <x v="0"/>
    <s v="Punjab"/>
    <s v="Amritsar"/>
    <n v="2"/>
    <n v="5323.38"/>
    <n v="0.05"/>
    <n v="7979.85"/>
    <x v="4"/>
    <x v="0"/>
    <x v="1"/>
    <n v="0.1"/>
    <n v="5.000000000000001E-3"/>
    <n v="5.0000000000000012E-4"/>
    <n v="-7979.8495000000003"/>
    <n v="-15959698.999999996"/>
    <n v="2025"/>
    <x v="7"/>
    <n v="8"/>
    <s v="Q3"/>
  </r>
  <r>
    <s v="ORD-04501"/>
    <d v="2025-04-19T00:00:00"/>
    <s v="CUST-2116"/>
    <s v="Meera Sharma"/>
    <x v="3"/>
    <x v="3"/>
    <x v="1"/>
    <s v="Madhya Pradesh"/>
    <s v="Indore"/>
    <n v="1"/>
    <n v="32901.74"/>
    <n v="0"/>
    <n v="20532.68"/>
    <x v="1"/>
    <x v="0"/>
    <x v="2"/>
    <n v="0"/>
    <n v="0"/>
    <n v="0"/>
    <n v="-20532.68"/>
    <e v="#DIV/0!"/>
    <n v="2025"/>
    <x v="0"/>
    <n v="4"/>
    <s v="Q2"/>
  </r>
  <r>
    <s v="ORD-04502"/>
    <d v="2025-10-30T00:00:00"/>
    <s v="CUST-1421"/>
    <s v="Sneha Rao"/>
    <x v="0"/>
    <x v="6"/>
    <x v="2"/>
    <s v="Goa"/>
    <s v="Margao"/>
    <n v="2"/>
    <n v="2913.68"/>
    <n v="0.05"/>
    <n v="4102.6400000000003"/>
    <x v="2"/>
    <x v="1"/>
    <x v="2"/>
    <n v="0.1"/>
    <n v="5.000000000000001E-3"/>
    <n v="5.0000000000000012E-4"/>
    <n v="-4102.6395000000002"/>
    <n v="-8205278.9999999981"/>
    <n v="2025"/>
    <x v="10"/>
    <n v="10"/>
    <s v="Q4"/>
  </r>
  <r>
    <s v="ORD-04503"/>
    <d v="2025-03-25T00:00:00"/>
    <s v="CUST-2314"/>
    <s v="Isha Joshi"/>
    <x v="0"/>
    <x v="6"/>
    <x v="3"/>
    <s v="Tamil Nadu"/>
    <s v="Coimbatore"/>
    <n v="3"/>
    <n v="10559.43"/>
    <n v="0.05"/>
    <n v="22074.97"/>
    <x v="1"/>
    <x v="1"/>
    <x v="0"/>
    <n v="0.15000000000000002"/>
    <n v="7.5000000000000015E-3"/>
    <n v="1.1250000000000003E-3"/>
    <n v="-22074.968875000002"/>
    <n v="-19622194.555555552"/>
    <n v="2025"/>
    <x v="3"/>
    <n v="3"/>
    <s v="Q1"/>
  </r>
  <r>
    <s v="ORD-04504"/>
    <d v="2025-03-24T00:00:00"/>
    <s v="CUST-1762"/>
    <s v="Sneha Patel"/>
    <x v="3"/>
    <x v="3"/>
    <x v="0"/>
    <s v="Haryana"/>
    <s v="Faridabad"/>
    <n v="2"/>
    <n v="32750.51"/>
    <n v="0.05"/>
    <n v="53041.62"/>
    <x v="4"/>
    <x v="1"/>
    <x v="1"/>
    <n v="0.1"/>
    <n v="5.000000000000001E-3"/>
    <n v="5.0000000000000012E-4"/>
    <n v="-53041.619500000001"/>
    <n v="-106083238.99999997"/>
    <n v="2025"/>
    <x v="3"/>
    <n v="3"/>
    <s v="Q1"/>
  </r>
  <r>
    <s v="ORD-04505"/>
    <d v="2025-10-18T00:00:00"/>
    <s v="CUST-1080"/>
    <s v="Neha Nair"/>
    <x v="0"/>
    <x v="0"/>
    <x v="2"/>
    <s v="Gujarat"/>
    <s v="Ahmedabad"/>
    <n v="1"/>
    <n v="9660.0499999999993"/>
    <n v="0.05"/>
    <n v="6907.39"/>
    <x v="1"/>
    <x v="2"/>
    <x v="2"/>
    <n v="0.05"/>
    <n v="2.5000000000000005E-3"/>
    <n v="1.2500000000000003E-4"/>
    <n v="-6907.3898750000008"/>
    <n v="-55259118.999999993"/>
    <n v="2025"/>
    <x v="10"/>
    <n v="10"/>
    <s v="Q4"/>
  </r>
  <r>
    <s v="ORD-04506"/>
    <d v="2025-03-10T00:00:00"/>
    <s v="CUST-2343"/>
    <s v="Arjun Verma"/>
    <x v="1"/>
    <x v="9"/>
    <x v="0"/>
    <s v="Uttar Pradesh"/>
    <s v="Noida"/>
    <n v="1"/>
    <n v="4424.79"/>
    <n v="0.05"/>
    <n v="3015.88"/>
    <x v="3"/>
    <x v="0"/>
    <x v="0"/>
    <n v="0.05"/>
    <n v="2.5000000000000005E-3"/>
    <n v="1.2500000000000003E-4"/>
    <n v="-3015.8798750000001"/>
    <n v="-24127038.999999996"/>
    <n v="2025"/>
    <x v="3"/>
    <n v="3"/>
    <s v="Q1"/>
  </r>
  <r>
    <s v="ORD-04507"/>
    <d v="2025-05-09T00:00:00"/>
    <s v="CUST-1644"/>
    <s v="Neha Nair"/>
    <x v="1"/>
    <x v="9"/>
    <x v="4"/>
    <s v="Bihar"/>
    <s v="Gaya"/>
    <n v="3"/>
    <n v="4500.4799999999996"/>
    <n v="0.05"/>
    <n v="8995.6"/>
    <x v="2"/>
    <x v="1"/>
    <x v="1"/>
    <n v="0.15000000000000002"/>
    <n v="7.5000000000000015E-3"/>
    <n v="1.1250000000000003E-3"/>
    <n v="-8995.5988749999997"/>
    <n v="-7996087.8888888862"/>
    <n v="2025"/>
    <x v="6"/>
    <n v="5"/>
    <s v="Q2"/>
  </r>
  <r>
    <s v="ORD-04508"/>
    <d v="2025-07-15T00:00:00"/>
    <s v="CUST-1438"/>
    <s v="Aarav Verma"/>
    <x v="0"/>
    <x v="11"/>
    <x v="2"/>
    <s v="Maharashtra"/>
    <s v="Mumbai"/>
    <n v="2"/>
    <n v="8546.19"/>
    <n v="0.05"/>
    <n v="12585.89"/>
    <x v="0"/>
    <x v="0"/>
    <x v="1"/>
    <n v="0.1"/>
    <n v="5.000000000000001E-3"/>
    <n v="5.0000000000000012E-4"/>
    <n v="-12585.889499999999"/>
    <n v="-25171778.999999993"/>
    <n v="2025"/>
    <x v="4"/>
    <n v="7"/>
    <s v="Q3"/>
  </r>
  <r>
    <s v="ORD-04509"/>
    <d v="2025-05-20T00:00:00"/>
    <s v="CUST-1234"/>
    <s v="Meera Kumar"/>
    <x v="0"/>
    <x v="4"/>
    <x v="3"/>
    <s v="Karnataka"/>
    <s v="Mysuru"/>
    <n v="2"/>
    <n v="8584.16"/>
    <n v="0.05"/>
    <n v="10414.19"/>
    <x v="0"/>
    <x v="1"/>
    <x v="1"/>
    <n v="0.1"/>
    <n v="5.000000000000001E-3"/>
    <n v="5.0000000000000012E-4"/>
    <n v="-10414.1895"/>
    <n v="-20828378.999999996"/>
    <n v="2025"/>
    <x v="6"/>
    <n v="5"/>
    <s v="Q2"/>
  </r>
  <r>
    <s v="ORD-04510"/>
    <d v="2025-10-10T00:00:00"/>
    <s v="CUST-1310"/>
    <s v="Isha Verma"/>
    <x v="3"/>
    <x v="13"/>
    <x v="1"/>
    <s v="Chhattisgarh"/>
    <s v="Raipur"/>
    <n v="1"/>
    <n v="34214.370000000003"/>
    <n v="0.05"/>
    <n v="27551.66"/>
    <x v="4"/>
    <x v="1"/>
    <x v="0"/>
    <n v="0.05"/>
    <n v="2.5000000000000005E-3"/>
    <n v="1.2500000000000003E-4"/>
    <n v="-27551.659875000001"/>
    <n v="-220413278.99999997"/>
    <n v="2025"/>
    <x v="10"/>
    <n v="10"/>
    <s v="Q4"/>
  </r>
  <r>
    <s v="ORD-04511"/>
    <d v="2025-11-08T00:00:00"/>
    <s v="CUST-1006"/>
    <s v="Isha Sharma"/>
    <x v="2"/>
    <x v="2"/>
    <x v="0"/>
    <s v="Punjab"/>
    <s v="Ludhiana"/>
    <n v="2"/>
    <n v="3829.29"/>
    <n v="0"/>
    <n v="5983.55"/>
    <x v="1"/>
    <x v="1"/>
    <x v="1"/>
    <n v="0"/>
    <n v="0"/>
    <n v="0"/>
    <n v="-5983.55"/>
    <e v="#DIV/0!"/>
    <n v="2025"/>
    <x v="8"/>
    <n v="11"/>
    <s v="Q4"/>
  </r>
  <r>
    <s v="ORD-04512"/>
    <d v="2025-08-22T00:00:00"/>
    <s v="CUST-1391"/>
    <s v="Sneha Joshi"/>
    <x v="0"/>
    <x v="6"/>
    <x v="2"/>
    <s v="Gujarat"/>
    <s v="Ahmedabad"/>
    <n v="5"/>
    <n v="17141.7"/>
    <n v="0"/>
    <n v="58535.95"/>
    <x v="0"/>
    <x v="1"/>
    <x v="1"/>
    <n v="0"/>
    <n v="0"/>
    <n v="0"/>
    <n v="-58535.95"/>
    <e v="#DIV/0!"/>
    <n v="2025"/>
    <x v="7"/>
    <n v="8"/>
    <s v="Q3"/>
  </r>
  <r>
    <s v="ORD-04513"/>
    <d v="2025-01-23T00:00:00"/>
    <s v="CUST-1802"/>
    <s v="Rohan Gupta"/>
    <x v="0"/>
    <x v="6"/>
    <x v="4"/>
    <s v="West Bengal"/>
    <s v="Kolkata"/>
    <n v="1"/>
    <n v="11934.63"/>
    <n v="0"/>
    <n v="8285.36"/>
    <x v="1"/>
    <x v="1"/>
    <x v="0"/>
    <n v="0"/>
    <n v="0"/>
    <n v="0"/>
    <n v="-8285.36"/>
    <e v="#DIV/0!"/>
    <n v="2025"/>
    <x v="5"/>
    <n v="1"/>
    <s v="Q1"/>
  </r>
  <r>
    <s v="ORD-04514"/>
    <d v="2025-06-02T00:00:00"/>
    <s v="CUST-1068"/>
    <s v="Rohan Joshi"/>
    <x v="4"/>
    <x v="12"/>
    <x v="4"/>
    <s v="West Bengal"/>
    <s v="Kolkata"/>
    <n v="2"/>
    <n v="2858.38"/>
    <n v="0"/>
    <n v="4887.25"/>
    <x v="0"/>
    <x v="1"/>
    <x v="0"/>
    <n v="0"/>
    <n v="0"/>
    <n v="0"/>
    <n v="-4887.25"/>
    <e v="#DIV/0!"/>
    <n v="2025"/>
    <x v="9"/>
    <n v="6"/>
    <s v="Q2"/>
  </r>
  <r>
    <s v="ORD-04515"/>
    <d v="2025-10-04T00:00:00"/>
    <s v="CUST-1525"/>
    <s v="Meera Gupta"/>
    <x v="0"/>
    <x v="6"/>
    <x v="1"/>
    <s v="Madhya Pradesh"/>
    <s v="Bhopal"/>
    <n v="1"/>
    <n v="9895.59"/>
    <n v="0.05"/>
    <n v="5909.01"/>
    <x v="1"/>
    <x v="2"/>
    <x v="1"/>
    <n v="0.05"/>
    <n v="2.5000000000000005E-3"/>
    <n v="1.2500000000000003E-4"/>
    <n v="-5909.0098750000006"/>
    <n v="-47272078.999999993"/>
    <n v="2025"/>
    <x v="10"/>
    <n v="10"/>
    <s v="Q4"/>
  </r>
  <r>
    <s v="ORD-04516"/>
    <d v="2025-03-02T00:00:00"/>
    <s v="CUST-1713"/>
    <s v="Kiran Patel"/>
    <x v="3"/>
    <x v="13"/>
    <x v="4"/>
    <s v="Bihar"/>
    <s v="Patna"/>
    <n v="1"/>
    <n v="41328.699999999997"/>
    <n v="0"/>
    <n v="28876.47"/>
    <x v="1"/>
    <x v="2"/>
    <x v="1"/>
    <n v="0"/>
    <n v="0"/>
    <n v="0"/>
    <n v="-28876.47"/>
    <e v="#DIV/0!"/>
    <n v="2025"/>
    <x v="3"/>
    <n v="3"/>
    <s v="Q1"/>
  </r>
  <r>
    <s v="ORD-04517"/>
    <d v="2025-11-15T00:00:00"/>
    <s v="CUST-1805"/>
    <s v="Ananya Singh"/>
    <x v="3"/>
    <x v="13"/>
    <x v="2"/>
    <s v="Goa"/>
    <s v="Panaji"/>
    <n v="3"/>
    <n v="42125.5"/>
    <n v="0.05"/>
    <n v="83606.2"/>
    <x v="3"/>
    <x v="0"/>
    <x v="2"/>
    <n v="0.15000000000000002"/>
    <n v="7.5000000000000015E-3"/>
    <n v="1.1250000000000003E-3"/>
    <n v="-83606.198875000002"/>
    <n v="-74316621.222222194"/>
    <n v="2025"/>
    <x v="8"/>
    <n v="11"/>
    <s v="Q4"/>
  </r>
  <r>
    <s v="ORD-04518"/>
    <d v="2025-02-21T00:00:00"/>
    <s v="CUST-1422"/>
    <s v="Sneha Singh"/>
    <x v="0"/>
    <x v="11"/>
    <x v="0"/>
    <s v="Haryana"/>
    <s v="Faridabad"/>
    <n v="3"/>
    <n v="10824.9"/>
    <n v="0.05"/>
    <n v="25109.54"/>
    <x v="0"/>
    <x v="1"/>
    <x v="1"/>
    <n v="0.15000000000000002"/>
    <n v="7.5000000000000015E-3"/>
    <n v="1.1250000000000003E-3"/>
    <n v="-25109.538875000002"/>
    <n v="-22319590.111111104"/>
    <n v="2025"/>
    <x v="11"/>
    <n v="2"/>
    <s v="Q1"/>
  </r>
  <r>
    <s v="ORD-04519"/>
    <d v="2025-12-10T00:00:00"/>
    <s v="CUST-1718"/>
    <s v="Rohan Patel"/>
    <x v="0"/>
    <x v="6"/>
    <x v="2"/>
    <s v="Gujarat"/>
    <s v="Surat"/>
    <n v="2"/>
    <n v="3774.84"/>
    <n v="0.05"/>
    <n v="4826.08"/>
    <x v="0"/>
    <x v="1"/>
    <x v="2"/>
    <n v="0.1"/>
    <n v="5.000000000000001E-3"/>
    <n v="5.0000000000000012E-4"/>
    <n v="-4826.0794999999998"/>
    <n v="-9652158.9999999981"/>
    <n v="2025"/>
    <x v="1"/>
    <n v="12"/>
    <s v="Q4"/>
  </r>
  <r>
    <s v="ORD-04520"/>
    <d v="2025-06-02T00:00:00"/>
    <s v="CUST-1229"/>
    <s v="Isha Verma"/>
    <x v="4"/>
    <x v="19"/>
    <x v="2"/>
    <s v="Goa"/>
    <s v="Panaji"/>
    <n v="1"/>
    <n v="785.54"/>
    <n v="0.1"/>
    <n v="450.42"/>
    <x v="2"/>
    <x v="1"/>
    <x v="2"/>
    <n v="0.1"/>
    <n v="1.0000000000000002E-2"/>
    <n v="1.0000000000000002E-3"/>
    <n v="-450.41900000000004"/>
    <n v="-450418.99999999994"/>
    <n v="2025"/>
    <x v="9"/>
    <n v="6"/>
    <s v="Q2"/>
  </r>
  <r>
    <s v="ORD-04521"/>
    <d v="2025-08-25T00:00:00"/>
    <s v="CUST-1927"/>
    <s v="Ananya Nair"/>
    <x v="2"/>
    <x v="20"/>
    <x v="1"/>
    <s v="Chhattisgarh"/>
    <s v="Bilaspur"/>
    <n v="1"/>
    <n v="2629.76"/>
    <n v="0.05"/>
    <n v="1801.71"/>
    <x v="2"/>
    <x v="0"/>
    <x v="1"/>
    <n v="0.05"/>
    <n v="2.5000000000000005E-3"/>
    <n v="1.2500000000000003E-4"/>
    <n v="-1801.709875"/>
    <n v="-14413678.999999996"/>
    <n v="2025"/>
    <x v="7"/>
    <n v="8"/>
    <s v="Q3"/>
  </r>
  <r>
    <s v="ORD-04522"/>
    <d v="2025-11-07T00:00:00"/>
    <s v="CUST-2390"/>
    <s v="Neha Patel"/>
    <x v="2"/>
    <x v="2"/>
    <x v="1"/>
    <s v="Chhattisgarh"/>
    <s v="Raipur"/>
    <n v="4"/>
    <n v="3221.65"/>
    <n v="0"/>
    <n v="10397.98"/>
    <x v="1"/>
    <x v="1"/>
    <x v="0"/>
    <n v="0"/>
    <n v="0"/>
    <n v="0"/>
    <n v="-10397.98"/>
    <e v="#DIV/0!"/>
    <n v="2025"/>
    <x v="8"/>
    <n v="11"/>
    <s v="Q4"/>
  </r>
  <r>
    <s v="ORD-04523"/>
    <d v="2025-10-29T00:00:00"/>
    <s v="CUST-2491"/>
    <s v="Isha Nair"/>
    <x v="0"/>
    <x v="11"/>
    <x v="0"/>
    <s v="Punjab"/>
    <s v="Amritsar"/>
    <n v="1"/>
    <n v="1769.21"/>
    <n v="0"/>
    <n v="1124.27"/>
    <x v="1"/>
    <x v="1"/>
    <x v="0"/>
    <n v="0"/>
    <n v="0"/>
    <n v="0"/>
    <n v="-1124.27"/>
    <e v="#DIV/0!"/>
    <n v="2025"/>
    <x v="10"/>
    <n v="10"/>
    <s v="Q4"/>
  </r>
  <r>
    <s v="ORD-04524"/>
    <d v="2025-02-01T00:00:00"/>
    <s v="CUST-1723"/>
    <s v="Kiran Gupta"/>
    <x v="0"/>
    <x v="0"/>
    <x v="3"/>
    <s v="Tamil Nadu"/>
    <s v="Coimbatore"/>
    <n v="3"/>
    <n v="14798.93"/>
    <n v="0"/>
    <n v="29507.75"/>
    <x v="4"/>
    <x v="1"/>
    <x v="1"/>
    <n v="0"/>
    <n v="0"/>
    <n v="0"/>
    <n v="-29507.75"/>
    <e v="#DIV/0!"/>
    <n v="2025"/>
    <x v="11"/>
    <n v="2"/>
    <s v="Q1"/>
  </r>
  <r>
    <s v="ORD-04525"/>
    <d v="2025-02-24T00:00:00"/>
    <s v="CUST-1828"/>
    <s v="Ananya Singh"/>
    <x v="0"/>
    <x v="4"/>
    <x v="1"/>
    <s v="Madhya Pradesh"/>
    <s v="Bhopal"/>
    <n v="1"/>
    <n v="6652.54"/>
    <n v="0.05"/>
    <n v="4957.3"/>
    <x v="1"/>
    <x v="2"/>
    <x v="0"/>
    <n v="0.05"/>
    <n v="2.5000000000000005E-3"/>
    <n v="1.2500000000000003E-4"/>
    <n v="-4957.2998750000006"/>
    <n v="-39658398.999999993"/>
    <n v="2025"/>
    <x v="11"/>
    <n v="2"/>
    <s v="Q1"/>
  </r>
  <r>
    <s v="ORD-04526"/>
    <d v="2025-12-18T00:00:00"/>
    <s v="CUST-2015"/>
    <s v="Vikram Nair"/>
    <x v="0"/>
    <x v="4"/>
    <x v="4"/>
    <s v="West Bengal"/>
    <s v="Durgapur"/>
    <n v="4"/>
    <n v="16505.849999999999"/>
    <n v="0"/>
    <n v="53065.68"/>
    <x v="1"/>
    <x v="0"/>
    <x v="1"/>
    <n v="0"/>
    <n v="0"/>
    <n v="0"/>
    <n v="-53065.68"/>
    <e v="#DIV/0!"/>
    <n v="2025"/>
    <x v="1"/>
    <n v="12"/>
    <s v="Q4"/>
  </r>
  <r>
    <s v="ORD-04527"/>
    <d v="2025-02-05T00:00:00"/>
    <s v="CUST-1269"/>
    <s v="Ananya Rao"/>
    <x v="2"/>
    <x v="20"/>
    <x v="3"/>
    <s v="Karnataka"/>
    <s v="Mysuru"/>
    <n v="4"/>
    <n v="1419.11"/>
    <n v="0.05"/>
    <n v="3346.46"/>
    <x v="1"/>
    <x v="2"/>
    <x v="0"/>
    <n v="0.2"/>
    <n v="1.0000000000000002E-2"/>
    <n v="2.0000000000000005E-3"/>
    <n v="-3346.4580000000001"/>
    <n v="-1673228.9999999995"/>
    <n v="2025"/>
    <x v="11"/>
    <n v="2"/>
    <s v="Q1"/>
  </r>
  <r>
    <s v="ORD-04528"/>
    <d v="2025-04-20T00:00:00"/>
    <s v="CUST-1917"/>
    <s v="Rahul Patel"/>
    <x v="3"/>
    <x v="14"/>
    <x v="0"/>
    <s v="Delhi"/>
    <s v="Delhi"/>
    <n v="1"/>
    <n v="5115.37"/>
    <n v="0.15"/>
    <n v="3754.48"/>
    <x v="1"/>
    <x v="0"/>
    <x v="2"/>
    <n v="0.15"/>
    <n v="2.2499999999999999E-2"/>
    <n v="3.375E-3"/>
    <n v="-3754.4766250000002"/>
    <n v="-1112437.5185185187"/>
    <n v="2025"/>
    <x v="0"/>
    <n v="4"/>
    <s v="Q2"/>
  </r>
  <r>
    <s v="ORD-04529"/>
    <d v="2025-06-26T00:00:00"/>
    <s v="CUST-2119"/>
    <s v="Isha Joshi"/>
    <x v="4"/>
    <x v="12"/>
    <x v="3"/>
    <s v="Andhra Pradesh"/>
    <s v="Vijayawada"/>
    <n v="3"/>
    <n v="4599.6899999999996"/>
    <n v="0"/>
    <n v="9916.48"/>
    <x v="4"/>
    <x v="1"/>
    <x v="1"/>
    <n v="0"/>
    <n v="0"/>
    <n v="0"/>
    <n v="-9916.48"/>
    <e v="#DIV/0!"/>
    <n v="2025"/>
    <x v="9"/>
    <n v="6"/>
    <s v="Q2"/>
  </r>
  <r>
    <s v="ORD-04530"/>
    <d v="2025-12-28T00:00:00"/>
    <s v="CUST-1172"/>
    <s v="Kiran Reddy"/>
    <x v="0"/>
    <x v="5"/>
    <x v="2"/>
    <s v="Rajasthan"/>
    <s v="Jaipur"/>
    <n v="1"/>
    <n v="3971.94"/>
    <n v="0.15"/>
    <n v="2410.64"/>
    <x v="1"/>
    <x v="0"/>
    <x v="1"/>
    <n v="0.15"/>
    <n v="2.2499999999999999E-2"/>
    <n v="3.375E-3"/>
    <n v="-2410.6366250000001"/>
    <n v="-714262.70370370371"/>
    <n v="2025"/>
    <x v="1"/>
    <n v="12"/>
    <s v="Q4"/>
  </r>
  <r>
    <s v="ORD-04531"/>
    <d v="2025-11-10T00:00:00"/>
    <s v="CUST-1796"/>
    <s v="Sneha Singh"/>
    <x v="3"/>
    <x v="13"/>
    <x v="2"/>
    <s v="Maharashtra"/>
    <s v="Mumbai"/>
    <n v="1"/>
    <n v="61024.85"/>
    <n v="0.15"/>
    <n v="43467.63"/>
    <x v="4"/>
    <x v="1"/>
    <x v="1"/>
    <n v="0.15"/>
    <n v="2.2499999999999999E-2"/>
    <n v="3.375E-3"/>
    <n v="-43467.626624999997"/>
    <n v="-12879296.777777778"/>
    <n v="2025"/>
    <x v="8"/>
    <n v="11"/>
    <s v="Q4"/>
  </r>
  <r>
    <s v="ORD-04532"/>
    <d v="2025-10-22T00:00:00"/>
    <s v="CUST-1995"/>
    <s v="Vikram Patel"/>
    <x v="3"/>
    <x v="16"/>
    <x v="3"/>
    <s v="Karnataka"/>
    <s v="Mysuru"/>
    <n v="2"/>
    <n v="2154.27"/>
    <n v="0.15"/>
    <n v="2374.92"/>
    <x v="2"/>
    <x v="2"/>
    <x v="1"/>
    <n v="0.3"/>
    <n v="4.4999999999999998E-2"/>
    <n v="1.35E-2"/>
    <n v="-2374.9065000000001"/>
    <n v="-175919"/>
    <n v="2025"/>
    <x v="10"/>
    <n v="10"/>
    <s v="Q4"/>
  </r>
  <r>
    <s v="ORD-04533"/>
    <d v="2025-12-02T00:00:00"/>
    <s v="CUST-2418"/>
    <s v="Isha Joshi"/>
    <x v="3"/>
    <x v="3"/>
    <x v="0"/>
    <s v="Punjab"/>
    <s v="Ludhiana"/>
    <n v="2"/>
    <n v="27701.35"/>
    <n v="0.15"/>
    <n v="32041.57"/>
    <x v="1"/>
    <x v="0"/>
    <x v="0"/>
    <n v="0.3"/>
    <n v="4.4999999999999998E-2"/>
    <n v="1.35E-2"/>
    <n v="-32041.556499999999"/>
    <n v="-2373448.6296296297"/>
    <n v="2025"/>
    <x v="1"/>
    <n v="12"/>
    <s v="Q4"/>
  </r>
  <r>
    <s v="ORD-04534"/>
    <d v="2025-04-07T00:00:00"/>
    <s v="CUST-2544"/>
    <s v="Neha Nair"/>
    <x v="0"/>
    <x v="11"/>
    <x v="4"/>
    <s v="West Bengal"/>
    <s v="Kolkata"/>
    <n v="1"/>
    <n v="16732.740000000002"/>
    <n v="0"/>
    <n v="14089.43"/>
    <x v="0"/>
    <x v="1"/>
    <x v="1"/>
    <n v="0"/>
    <n v="0"/>
    <n v="0"/>
    <n v="-14089.43"/>
    <e v="#DIV/0!"/>
    <n v="2025"/>
    <x v="0"/>
    <n v="4"/>
    <s v="Q2"/>
  </r>
  <r>
    <s v="ORD-04535"/>
    <d v="2025-08-01T00:00:00"/>
    <s v="CUST-1959"/>
    <s v="Sneha Joshi"/>
    <x v="3"/>
    <x v="18"/>
    <x v="1"/>
    <s v="Chhattisgarh"/>
    <s v="Raipur"/>
    <n v="2"/>
    <n v="25910.560000000001"/>
    <n v="0"/>
    <n v="39721.1"/>
    <x v="2"/>
    <x v="2"/>
    <x v="0"/>
    <n v="0"/>
    <n v="0"/>
    <n v="0"/>
    <n v="-39721.1"/>
    <e v="#DIV/0!"/>
    <n v="2025"/>
    <x v="7"/>
    <n v="8"/>
    <s v="Q3"/>
  </r>
  <r>
    <s v="ORD-04536"/>
    <d v="2025-11-13T00:00:00"/>
    <s v="CUST-2491"/>
    <s v="Rahul Rao"/>
    <x v="3"/>
    <x v="18"/>
    <x v="3"/>
    <s v="Karnataka"/>
    <s v="Mysuru"/>
    <n v="1"/>
    <n v="7412.44"/>
    <n v="0"/>
    <n v="5781.45"/>
    <x v="2"/>
    <x v="1"/>
    <x v="2"/>
    <n v="0"/>
    <n v="0"/>
    <n v="0"/>
    <n v="-5781.45"/>
    <e v="#DIV/0!"/>
    <n v="2025"/>
    <x v="8"/>
    <n v="11"/>
    <s v="Q4"/>
  </r>
  <r>
    <s v="ORD-04537"/>
    <d v="2025-05-17T00:00:00"/>
    <s v="CUST-2347"/>
    <s v="Rahul Joshi"/>
    <x v="2"/>
    <x v="2"/>
    <x v="1"/>
    <s v="Chhattisgarh"/>
    <s v="Bilaspur"/>
    <n v="1"/>
    <n v="2399.11"/>
    <n v="0"/>
    <n v="1678.03"/>
    <x v="3"/>
    <x v="1"/>
    <x v="1"/>
    <n v="0"/>
    <n v="0"/>
    <n v="0"/>
    <n v="-1678.03"/>
    <e v="#DIV/0!"/>
    <n v="2025"/>
    <x v="6"/>
    <n v="5"/>
    <s v="Q2"/>
  </r>
  <r>
    <s v="ORD-04538"/>
    <d v="2025-01-06T00:00:00"/>
    <s v="CUST-1888"/>
    <s v="Ananya Joshi"/>
    <x v="2"/>
    <x v="10"/>
    <x v="3"/>
    <s v="Tamil Nadu"/>
    <s v="Chennai"/>
    <n v="2"/>
    <n v="3686.87"/>
    <n v="0.05"/>
    <n v="5316.2"/>
    <x v="2"/>
    <x v="0"/>
    <x v="2"/>
    <n v="0.1"/>
    <n v="5.000000000000001E-3"/>
    <n v="5.0000000000000012E-4"/>
    <n v="-5316.1994999999997"/>
    <n v="-10632398.999999996"/>
    <n v="2025"/>
    <x v="5"/>
    <n v="1"/>
    <s v="Q1"/>
  </r>
  <r>
    <s v="ORD-04539"/>
    <d v="2025-04-19T00:00:00"/>
    <s v="CUST-1250"/>
    <s v="Isha Gupta"/>
    <x v="3"/>
    <x v="14"/>
    <x v="1"/>
    <s v="Madhya Pradesh"/>
    <s v="Indore"/>
    <n v="2"/>
    <n v="13257.13"/>
    <n v="0.15"/>
    <n v="18894.150000000001"/>
    <x v="4"/>
    <x v="1"/>
    <x v="2"/>
    <n v="0.3"/>
    <n v="4.4999999999999998E-2"/>
    <n v="1.35E-2"/>
    <n v="-18894.136500000001"/>
    <n v="-1399565.6666666667"/>
    <n v="2025"/>
    <x v="0"/>
    <n v="4"/>
    <s v="Q2"/>
  </r>
  <r>
    <s v="ORD-04540"/>
    <d v="2025-02-04T00:00:00"/>
    <s v="CUST-1067"/>
    <s v="Neha Verma"/>
    <x v="0"/>
    <x v="5"/>
    <x v="2"/>
    <s v="Maharashtra"/>
    <s v="Nagpur"/>
    <n v="2"/>
    <n v="8771.52"/>
    <n v="0.05"/>
    <n v="14589.39"/>
    <x v="0"/>
    <x v="2"/>
    <x v="2"/>
    <n v="0.1"/>
    <n v="5.000000000000001E-3"/>
    <n v="5.0000000000000012E-4"/>
    <n v="-14589.389499999999"/>
    <n v="-29178778.999999993"/>
    <n v="2025"/>
    <x v="11"/>
    <n v="2"/>
    <s v="Q1"/>
  </r>
  <r>
    <s v="ORD-04541"/>
    <d v="2025-02-08T00:00:00"/>
    <s v="CUST-1786"/>
    <s v="Arjun Nair"/>
    <x v="1"/>
    <x v="9"/>
    <x v="1"/>
    <s v="Chhattisgarh"/>
    <s v="Bilaspur"/>
    <n v="2"/>
    <n v="4222.63"/>
    <n v="0"/>
    <n v="6088.76"/>
    <x v="2"/>
    <x v="1"/>
    <x v="1"/>
    <n v="0"/>
    <n v="0"/>
    <n v="0"/>
    <n v="-6088.76"/>
    <e v="#DIV/0!"/>
    <n v="2025"/>
    <x v="11"/>
    <n v="2"/>
    <s v="Q1"/>
  </r>
  <r>
    <s v="ORD-04542"/>
    <d v="2025-05-30T00:00:00"/>
    <s v="CUST-2059"/>
    <s v="Vikram Verma"/>
    <x v="4"/>
    <x v="12"/>
    <x v="2"/>
    <s v="Goa"/>
    <s v="Margao"/>
    <n v="3"/>
    <n v="7917.25"/>
    <n v="0.1"/>
    <n v="14144.86"/>
    <x v="1"/>
    <x v="1"/>
    <x v="0"/>
    <n v="0.30000000000000004"/>
    <n v="3.0000000000000006E-2"/>
    <n v="9.0000000000000028E-3"/>
    <n v="-14144.851000000001"/>
    <n v="-1571650.1111111108"/>
    <n v="2025"/>
    <x v="6"/>
    <n v="5"/>
    <s v="Q2"/>
  </r>
  <r>
    <s v="ORD-04543"/>
    <d v="2025-04-28T00:00:00"/>
    <s v="CUST-1381"/>
    <s v="Arjun Patel"/>
    <x v="2"/>
    <x v="23"/>
    <x v="3"/>
    <s v="Andhra Pradesh"/>
    <s v="Visakhapatnam"/>
    <n v="2"/>
    <n v="725.12"/>
    <n v="0"/>
    <n v="1035.42"/>
    <x v="3"/>
    <x v="2"/>
    <x v="0"/>
    <n v="0"/>
    <n v="0"/>
    <n v="0"/>
    <n v="-1035.42"/>
    <e v="#DIV/0!"/>
    <n v="2025"/>
    <x v="0"/>
    <n v="4"/>
    <s v="Q2"/>
  </r>
  <r>
    <s v="ORD-04544"/>
    <d v="2025-09-18T00:00:00"/>
    <s v="CUST-1639"/>
    <s v="Arjun Reddy"/>
    <x v="3"/>
    <x v="13"/>
    <x v="1"/>
    <s v="Chhattisgarh"/>
    <s v="Bilaspur"/>
    <n v="1"/>
    <n v="11717.36"/>
    <n v="0.05"/>
    <n v="7904.79"/>
    <x v="1"/>
    <x v="1"/>
    <x v="1"/>
    <n v="0.05"/>
    <n v="2.5000000000000005E-3"/>
    <n v="1.2500000000000003E-4"/>
    <n v="-7904.7898750000004"/>
    <n v="-63238318.999999985"/>
    <n v="2025"/>
    <x v="2"/>
    <n v="9"/>
    <s v="Q3"/>
  </r>
  <r>
    <s v="ORD-04545"/>
    <d v="2025-03-28T00:00:00"/>
    <s v="CUST-2109"/>
    <s v="Isha Sharma"/>
    <x v="2"/>
    <x v="2"/>
    <x v="2"/>
    <s v="Gujarat"/>
    <s v="Surat"/>
    <n v="2"/>
    <n v="2216.91"/>
    <n v="0.05"/>
    <n v="2999.88"/>
    <x v="1"/>
    <x v="2"/>
    <x v="2"/>
    <n v="0.1"/>
    <n v="5.000000000000001E-3"/>
    <n v="5.0000000000000012E-4"/>
    <n v="-2999.8795"/>
    <n v="-5999758.9999999981"/>
    <n v="2025"/>
    <x v="3"/>
    <n v="3"/>
    <s v="Q1"/>
  </r>
  <r>
    <s v="ORD-04546"/>
    <d v="2025-03-17T00:00:00"/>
    <s v="CUST-2454"/>
    <s v="Isha Nair"/>
    <x v="2"/>
    <x v="20"/>
    <x v="0"/>
    <s v="Delhi"/>
    <s v="Delhi"/>
    <n v="2"/>
    <n v="4326.1099999999997"/>
    <n v="0.15"/>
    <n v="5046.21"/>
    <x v="1"/>
    <x v="1"/>
    <x v="1"/>
    <n v="0.3"/>
    <n v="4.4999999999999998E-2"/>
    <n v="1.35E-2"/>
    <n v="-5046.1965"/>
    <n v="-373792.33333333331"/>
    <n v="2025"/>
    <x v="3"/>
    <n v="3"/>
    <s v="Q1"/>
  </r>
  <r>
    <s v="ORD-04547"/>
    <d v="2025-11-09T00:00:00"/>
    <s v="CUST-1723"/>
    <s v="Meera Verma"/>
    <x v="3"/>
    <x v="14"/>
    <x v="0"/>
    <s v="Haryana"/>
    <s v="Faridabad"/>
    <n v="2"/>
    <n v="24423.17"/>
    <n v="0.05"/>
    <n v="35358.86"/>
    <x v="1"/>
    <x v="0"/>
    <x v="2"/>
    <n v="0.1"/>
    <n v="5.000000000000001E-3"/>
    <n v="5.0000000000000012E-4"/>
    <n v="-35358.859499999999"/>
    <n v="-70717718.999999985"/>
    <n v="2025"/>
    <x v="8"/>
    <n v="11"/>
    <s v="Q4"/>
  </r>
  <r>
    <s v="ORD-04548"/>
    <d v="2025-08-02T00:00:00"/>
    <s v="CUST-2579"/>
    <s v="Ananya Kumar"/>
    <x v="4"/>
    <x v="15"/>
    <x v="3"/>
    <s v="Tamil Nadu"/>
    <s v="Chennai"/>
    <n v="2"/>
    <n v="7674.35"/>
    <n v="0.1"/>
    <n v="12045.24"/>
    <x v="1"/>
    <x v="1"/>
    <x v="2"/>
    <n v="0.2"/>
    <n v="2.0000000000000004E-2"/>
    <n v="4.000000000000001E-3"/>
    <n v="-12045.235999999999"/>
    <n v="-3011308.9999999991"/>
    <n v="2025"/>
    <x v="7"/>
    <n v="8"/>
    <s v="Q3"/>
  </r>
  <r>
    <s v="ORD-04549"/>
    <d v="2025-10-12T00:00:00"/>
    <s v="CUST-1240"/>
    <s v="Isha Singh"/>
    <x v="0"/>
    <x v="11"/>
    <x v="2"/>
    <s v="Goa"/>
    <s v="Margao"/>
    <n v="1"/>
    <n v="13098.42"/>
    <n v="0"/>
    <n v="8301.6299999999992"/>
    <x v="1"/>
    <x v="0"/>
    <x v="1"/>
    <n v="0"/>
    <n v="0"/>
    <n v="0"/>
    <n v="-8301.6299999999992"/>
    <e v="#DIV/0!"/>
    <n v="2025"/>
    <x v="10"/>
    <n v="10"/>
    <s v="Q4"/>
  </r>
  <r>
    <s v="ORD-04550"/>
    <d v="2025-08-27T00:00:00"/>
    <s v="CUST-2326"/>
    <s v="Rohan Gupta"/>
    <x v="4"/>
    <x v="24"/>
    <x v="4"/>
    <s v="Bihar"/>
    <s v="Patna"/>
    <n v="1"/>
    <n v="1353.88"/>
    <n v="0.15"/>
    <n v="884.77"/>
    <x v="1"/>
    <x v="1"/>
    <x v="2"/>
    <n v="0.15"/>
    <n v="2.2499999999999999E-2"/>
    <n v="3.375E-3"/>
    <n v="-884.76662499999998"/>
    <n v="-262153.07407407404"/>
    <n v="2025"/>
    <x v="7"/>
    <n v="8"/>
    <s v="Q3"/>
  </r>
  <r>
    <s v="ORD-04551"/>
    <d v="2025-06-14T00:00:00"/>
    <s v="CUST-1040"/>
    <s v="Meera Sharma"/>
    <x v="1"/>
    <x v="21"/>
    <x v="4"/>
    <s v="West Bengal"/>
    <s v="Durgapur"/>
    <n v="2"/>
    <n v="3216.65"/>
    <n v="0.05"/>
    <n v="5308.01"/>
    <x v="0"/>
    <x v="1"/>
    <x v="2"/>
    <n v="0.1"/>
    <n v="5.000000000000001E-3"/>
    <n v="5.0000000000000012E-4"/>
    <n v="-5308.0095000000001"/>
    <n v="-10616018.999999998"/>
    <n v="2025"/>
    <x v="9"/>
    <n v="6"/>
    <s v="Q2"/>
  </r>
  <r>
    <s v="ORD-04552"/>
    <d v="2025-03-28T00:00:00"/>
    <s v="CUST-1734"/>
    <s v="Meera Gupta"/>
    <x v="2"/>
    <x v="23"/>
    <x v="0"/>
    <s v="Haryana"/>
    <s v="Faridabad"/>
    <n v="1"/>
    <n v="1145.8800000000001"/>
    <n v="0.1"/>
    <n v="752.33"/>
    <x v="1"/>
    <x v="1"/>
    <x v="2"/>
    <n v="0.1"/>
    <n v="1.0000000000000002E-2"/>
    <n v="1.0000000000000002E-3"/>
    <n v="-752.32900000000006"/>
    <n v="-752328.99999999988"/>
    <n v="2025"/>
    <x v="3"/>
    <n v="3"/>
    <s v="Q1"/>
  </r>
  <r>
    <s v="ORD-04553"/>
    <d v="2025-05-21T00:00:00"/>
    <s v="CUST-1824"/>
    <s v="Sneha Rao"/>
    <x v="1"/>
    <x v="1"/>
    <x v="3"/>
    <s v="Karnataka"/>
    <s v="Mysuru"/>
    <n v="2"/>
    <n v="1461.42"/>
    <n v="0.2"/>
    <n v="1781.3"/>
    <x v="1"/>
    <x v="2"/>
    <x v="0"/>
    <n v="0.4"/>
    <n v="8.0000000000000016E-2"/>
    <n v="3.2000000000000008E-2"/>
    <n v="-1781.268"/>
    <n v="-55664.624999999985"/>
    <n v="2025"/>
    <x v="6"/>
    <n v="5"/>
    <s v="Q2"/>
  </r>
  <r>
    <s v="ORD-04554"/>
    <d v="2025-06-09T00:00:00"/>
    <s v="CUST-1155"/>
    <s v="Rahul Nair"/>
    <x v="0"/>
    <x v="6"/>
    <x v="0"/>
    <s v="Uttar Pradesh"/>
    <s v="Lucknow"/>
    <n v="2"/>
    <n v="3777.16"/>
    <n v="0.05"/>
    <n v="4652.3900000000003"/>
    <x v="3"/>
    <x v="0"/>
    <x v="0"/>
    <n v="0.1"/>
    <n v="5.000000000000001E-3"/>
    <n v="5.0000000000000012E-4"/>
    <n v="-4652.3895000000002"/>
    <n v="-9304778.9999999981"/>
    <n v="2025"/>
    <x v="9"/>
    <n v="6"/>
    <s v="Q2"/>
  </r>
  <r>
    <s v="ORD-04555"/>
    <d v="2025-02-15T00:00:00"/>
    <s v="CUST-2172"/>
    <s v="Arjun Kumar"/>
    <x v="0"/>
    <x v="5"/>
    <x v="3"/>
    <s v="Tamil Nadu"/>
    <s v="Chennai"/>
    <n v="2"/>
    <n v="3693.97"/>
    <n v="0.05"/>
    <n v="5435.02"/>
    <x v="4"/>
    <x v="1"/>
    <x v="1"/>
    <n v="0.1"/>
    <n v="5.000000000000001E-3"/>
    <n v="5.0000000000000012E-4"/>
    <n v="-5435.0195000000003"/>
    <n v="-10870038.999999998"/>
    <n v="2025"/>
    <x v="11"/>
    <n v="2"/>
    <s v="Q1"/>
  </r>
  <r>
    <s v="ORD-04556"/>
    <d v="2025-04-22T00:00:00"/>
    <s v="CUST-1718"/>
    <s v="Ananya Singh"/>
    <x v="4"/>
    <x v="19"/>
    <x v="1"/>
    <s v="Madhya Pradesh"/>
    <s v="Indore"/>
    <n v="2"/>
    <n v="5739.36"/>
    <n v="0"/>
    <n v="8270.91"/>
    <x v="1"/>
    <x v="1"/>
    <x v="2"/>
    <n v="0"/>
    <n v="0"/>
    <n v="0"/>
    <n v="-8270.91"/>
    <e v="#DIV/0!"/>
    <n v="2025"/>
    <x v="0"/>
    <n v="4"/>
    <s v="Q2"/>
  </r>
  <r>
    <s v="ORD-04557"/>
    <d v="2025-02-14T00:00:00"/>
    <s v="CUST-1825"/>
    <s v="Kiran Gupta"/>
    <x v="2"/>
    <x v="23"/>
    <x v="2"/>
    <s v="Rajasthan"/>
    <s v="Jaipur"/>
    <n v="1"/>
    <n v="4119.79"/>
    <n v="0.05"/>
    <n v="3166.48"/>
    <x v="2"/>
    <x v="1"/>
    <x v="2"/>
    <n v="0.05"/>
    <n v="2.5000000000000005E-3"/>
    <n v="1.2500000000000003E-4"/>
    <n v="-3166.479875"/>
    <n v="-25331838.999999993"/>
    <n v="2025"/>
    <x v="11"/>
    <n v="2"/>
    <s v="Q1"/>
  </r>
  <r>
    <s v="ORD-04558"/>
    <d v="2025-09-04T00:00:00"/>
    <s v="CUST-2036"/>
    <s v="Vikram Patel"/>
    <x v="4"/>
    <x v="12"/>
    <x v="3"/>
    <s v="Telangana"/>
    <s v="Hyderabad"/>
    <n v="5"/>
    <n v="1996.24"/>
    <n v="0.15"/>
    <n v="6363.03"/>
    <x v="2"/>
    <x v="2"/>
    <x v="0"/>
    <n v="0.75"/>
    <n v="0.11249999999999999"/>
    <n v="8.4374999999999992E-2"/>
    <n v="-6362.9456249999994"/>
    <n v="-75412.688888888893"/>
    <n v="2025"/>
    <x v="2"/>
    <n v="9"/>
    <s v="Q3"/>
  </r>
  <r>
    <s v="ORD-04559"/>
    <d v="2025-04-14T00:00:00"/>
    <s v="CUST-2559"/>
    <s v="Arjun Joshi"/>
    <x v="4"/>
    <x v="24"/>
    <x v="4"/>
    <s v="Odisha"/>
    <s v="Bhubaneswar"/>
    <n v="2"/>
    <n v="8916.4699999999993"/>
    <n v="0"/>
    <n v="11553.77"/>
    <x v="0"/>
    <x v="1"/>
    <x v="1"/>
    <n v="0"/>
    <n v="0"/>
    <n v="0"/>
    <n v="-11553.77"/>
    <e v="#DIV/0!"/>
    <n v="2025"/>
    <x v="0"/>
    <n v="4"/>
    <s v="Q2"/>
  </r>
  <r>
    <s v="ORD-04560"/>
    <d v="2025-03-26T00:00:00"/>
    <s v="CUST-1012"/>
    <s v="Isha Sharma"/>
    <x v="4"/>
    <x v="12"/>
    <x v="4"/>
    <s v="Bihar"/>
    <s v="Gaya"/>
    <n v="1"/>
    <n v="4085.61"/>
    <n v="0.15"/>
    <n v="2296.0100000000002"/>
    <x v="1"/>
    <x v="2"/>
    <x v="1"/>
    <n v="0.15"/>
    <n v="2.2499999999999999E-2"/>
    <n v="3.375E-3"/>
    <n v="-2296.0066250000004"/>
    <n v="-680298.25925925944"/>
    <n v="2025"/>
    <x v="3"/>
    <n v="3"/>
    <s v="Q1"/>
  </r>
  <r>
    <s v="ORD-04561"/>
    <d v="2025-05-14T00:00:00"/>
    <s v="CUST-2141"/>
    <s v="Arjun Sharma"/>
    <x v="2"/>
    <x v="2"/>
    <x v="0"/>
    <s v="Uttar Pradesh"/>
    <s v="Kanpur"/>
    <n v="1"/>
    <n v="1040.6600000000001"/>
    <n v="0.1"/>
    <n v="795.75"/>
    <x v="0"/>
    <x v="0"/>
    <x v="1"/>
    <n v="0.1"/>
    <n v="1.0000000000000002E-2"/>
    <n v="1.0000000000000002E-3"/>
    <n v="-795.74900000000002"/>
    <n v="-795748.99999999988"/>
    <n v="2025"/>
    <x v="6"/>
    <n v="5"/>
    <s v="Q2"/>
  </r>
  <r>
    <s v="ORD-04562"/>
    <d v="2025-04-18T00:00:00"/>
    <s v="CUST-1108"/>
    <s v="Neha Joshi"/>
    <x v="0"/>
    <x v="6"/>
    <x v="1"/>
    <s v="Madhya Pradesh"/>
    <s v="Indore"/>
    <n v="1"/>
    <n v="2785.84"/>
    <n v="0.05"/>
    <n v="2052.6999999999998"/>
    <x v="0"/>
    <x v="1"/>
    <x v="2"/>
    <n v="0.05"/>
    <n v="2.5000000000000005E-3"/>
    <n v="1.2500000000000003E-4"/>
    <n v="-2052.6998749999998"/>
    <n v="-16421598.999999994"/>
    <n v="2025"/>
    <x v="0"/>
    <n v="4"/>
    <s v="Q2"/>
  </r>
  <r>
    <s v="ORD-04563"/>
    <d v="2025-01-18T00:00:00"/>
    <s v="CUST-1039"/>
    <s v="Vikram Verma"/>
    <x v="3"/>
    <x v="16"/>
    <x v="3"/>
    <s v="Karnataka"/>
    <s v="Mysuru"/>
    <n v="2"/>
    <n v="38577.25"/>
    <n v="0.05"/>
    <n v="46780.79"/>
    <x v="1"/>
    <x v="1"/>
    <x v="1"/>
    <n v="0.1"/>
    <n v="5.000000000000001E-3"/>
    <n v="5.0000000000000012E-4"/>
    <n v="-46780.789499999999"/>
    <n v="-93561578.99999997"/>
    <n v="2025"/>
    <x v="5"/>
    <n v="1"/>
    <s v="Q1"/>
  </r>
  <r>
    <s v="ORD-04564"/>
    <d v="2025-04-04T00:00:00"/>
    <s v="CUST-2578"/>
    <s v="Meera Reddy"/>
    <x v="2"/>
    <x v="23"/>
    <x v="4"/>
    <s v="Jharkhand"/>
    <s v="Jamshedpur"/>
    <n v="1"/>
    <n v="6861.86"/>
    <n v="0"/>
    <n v="4799.45"/>
    <x v="2"/>
    <x v="0"/>
    <x v="1"/>
    <n v="0"/>
    <n v="0"/>
    <n v="0"/>
    <n v="-4799.45"/>
    <e v="#DIV/0!"/>
    <n v="2025"/>
    <x v="0"/>
    <n v="4"/>
    <s v="Q2"/>
  </r>
  <r>
    <s v="ORD-04565"/>
    <d v="2025-05-30T00:00:00"/>
    <s v="CUST-1734"/>
    <s v="Kiran Nair"/>
    <x v="3"/>
    <x v="14"/>
    <x v="4"/>
    <s v="Odisha"/>
    <s v="Bhubaneswar"/>
    <n v="1"/>
    <n v="37818.89"/>
    <n v="0"/>
    <n v="30891.29"/>
    <x v="2"/>
    <x v="0"/>
    <x v="1"/>
    <n v="0"/>
    <n v="0"/>
    <n v="0"/>
    <n v="-30891.29"/>
    <e v="#DIV/0!"/>
    <n v="2025"/>
    <x v="6"/>
    <n v="5"/>
    <s v="Q2"/>
  </r>
  <r>
    <s v="ORD-04566"/>
    <d v="2025-09-03T00:00:00"/>
    <s v="CUST-1048"/>
    <s v="Aarav Singh"/>
    <x v="3"/>
    <x v="3"/>
    <x v="0"/>
    <s v="Haryana"/>
    <s v="Gurugram"/>
    <n v="1"/>
    <n v="61764.13"/>
    <n v="0.05"/>
    <n v="45221.9"/>
    <x v="3"/>
    <x v="1"/>
    <x v="0"/>
    <n v="0.05"/>
    <n v="2.5000000000000005E-3"/>
    <n v="1.2500000000000003E-4"/>
    <n v="-45221.899875000003"/>
    <n v="-361775198.99999994"/>
    <n v="2025"/>
    <x v="2"/>
    <n v="9"/>
    <s v="Q3"/>
  </r>
  <r>
    <s v="ORD-04567"/>
    <d v="2025-10-16T00:00:00"/>
    <s v="CUST-1347"/>
    <s v="Sneha Nair"/>
    <x v="3"/>
    <x v="14"/>
    <x v="3"/>
    <s v="Karnataka"/>
    <s v="Bengaluru"/>
    <n v="2"/>
    <n v="29702.44"/>
    <n v="0.05"/>
    <n v="47881.2"/>
    <x v="1"/>
    <x v="1"/>
    <x v="2"/>
    <n v="0.1"/>
    <n v="5.000000000000001E-3"/>
    <n v="5.0000000000000012E-4"/>
    <n v="-47881.199499999995"/>
    <n v="-95762398.99999997"/>
    <n v="2025"/>
    <x v="10"/>
    <n v="10"/>
    <s v="Q4"/>
  </r>
  <r>
    <s v="ORD-04568"/>
    <d v="2025-07-28T00:00:00"/>
    <s v="CUST-1835"/>
    <s v="Isha Gupta"/>
    <x v="4"/>
    <x v="19"/>
    <x v="0"/>
    <s v="Punjab"/>
    <s v="Ludhiana"/>
    <n v="2"/>
    <n v="4204.6499999999996"/>
    <n v="0.15"/>
    <n v="4965.04"/>
    <x v="1"/>
    <x v="0"/>
    <x v="1"/>
    <n v="0.3"/>
    <n v="4.4999999999999998E-2"/>
    <n v="1.35E-2"/>
    <n v="-4965.0264999999999"/>
    <n v="-367779.74074074073"/>
    <n v="2025"/>
    <x v="4"/>
    <n v="7"/>
    <s v="Q3"/>
  </r>
  <r>
    <s v="ORD-04569"/>
    <d v="2025-05-06T00:00:00"/>
    <s v="CUST-2502"/>
    <s v="Meera Gupta"/>
    <x v="4"/>
    <x v="15"/>
    <x v="3"/>
    <s v="Telangana"/>
    <s v="Warangal"/>
    <n v="2"/>
    <n v="4750.0600000000004"/>
    <n v="0.05"/>
    <n v="7643.64"/>
    <x v="0"/>
    <x v="1"/>
    <x v="0"/>
    <n v="0.1"/>
    <n v="5.000000000000001E-3"/>
    <n v="5.0000000000000012E-4"/>
    <n v="-7643.6395000000002"/>
    <n v="-15287278.999999996"/>
    <n v="2025"/>
    <x v="6"/>
    <n v="5"/>
    <s v="Q2"/>
  </r>
  <r>
    <s v="ORD-04570"/>
    <d v="2025-08-23T00:00:00"/>
    <s v="CUST-2571"/>
    <s v="Rohan Singh"/>
    <x v="2"/>
    <x v="2"/>
    <x v="0"/>
    <s v="Delhi"/>
    <s v="Delhi"/>
    <n v="3"/>
    <n v="5003.01"/>
    <n v="0.05"/>
    <n v="10413.969999999999"/>
    <x v="4"/>
    <x v="1"/>
    <x v="1"/>
    <n v="0.15000000000000002"/>
    <n v="7.5000000000000015E-3"/>
    <n v="1.1250000000000003E-3"/>
    <n v="-10413.968874999999"/>
    <n v="-9256861.2222222183"/>
    <n v="2025"/>
    <x v="7"/>
    <n v="8"/>
    <s v="Q3"/>
  </r>
  <r>
    <s v="ORD-04571"/>
    <d v="2025-05-02T00:00:00"/>
    <s v="CUST-1768"/>
    <s v="Ananya Reddy"/>
    <x v="0"/>
    <x v="11"/>
    <x v="1"/>
    <s v="Chhattisgarh"/>
    <s v="Bilaspur"/>
    <n v="1"/>
    <n v="7059.76"/>
    <n v="0"/>
    <n v="6158.65"/>
    <x v="0"/>
    <x v="2"/>
    <x v="1"/>
    <n v="0"/>
    <n v="0"/>
    <n v="0"/>
    <n v="-6158.65"/>
    <e v="#DIV/0!"/>
    <n v="2025"/>
    <x v="6"/>
    <n v="5"/>
    <s v="Q2"/>
  </r>
  <r>
    <s v="ORD-04572"/>
    <d v="2025-05-18T00:00:00"/>
    <s v="CUST-1865"/>
    <s v="Ananya Verma"/>
    <x v="2"/>
    <x v="2"/>
    <x v="2"/>
    <s v="Goa"/>
    <s v="Margao"/>
    <n v="2"/>
    <n v="6101.65"/>
    <n v="0.1"/>
    <n v="9229.6200000000008"/>
    <x v="3"/>
    <x v="2"/>
    <x v="2"/>
    <n v="0.2"/>
    <n v="2.0000000000000004E-2"/>
    <n v="4.000000000000001E-3"/>
    <n v="-9229.616"/>
    <n v="-2307403.9999999995"/>
    <n v="2025"/>
    <x v="6"/>
    <n v="5"/>
    <s v="Q2"/>
  </r>
  <r>
    <s v="ORD-04573"/>
    <d v="2025-04-25T00:00:00"/>
    <s v="CUST-1805"/>
    <s v="Kiran Singh"/>
    <x v="2"/>
    <x v="23"/>
    <x v="1"/>
    <s v="Madhya Pradesh"/>
    <s v="Indore"/>
    <n v="1"/>
    <n v="593.26"/>
    <n v="0.1"/>
    <n v="458.99"/>
    <x v="1"/>
    <x v="0"/>
    <x v="1"/>
    <n v="0.1"/>
    <n v="1.0000000000000002E-2"/>
    <n v="1.0000000000000002E-3"/>
    <n v="-458.98900000000003"/>
    <n v="-458988.99999999994"/>
    <n v="2025"/>
    <x v="0"/>
    <n v="4"/>
    <s v="Q2"/>
  </r>
  <r>
    <s v="ORD-04574"/>
    <d v="2025-06-11T00:00:00"/>
    <s v="CUST-1936"/>
    <s v="Neha Patel"/>
    <x v="0"/>
    <x v="0"/>
    <x v="2"/>
    <s v="Rajasthan"/>
    <s v="Udaipur"/>
    <n v="2"/>
    <n v="8307.92"/>
    <n v="0.05"/>
    <n v="13217.07"/>
    <x v="2"/>
    <x v="0"/>
    <x v="2"/>
    <n v="0.1"/>
    <n v="5.000000000000001E-3"/>
    <n v="5.0000000000000012E-4"/>
    <n v="-13217.0695"/>
    <n v="-26434138.999999993"/>
    <n v="2025"/>
    <x v="9"/>
    <n v="6"/>
    <s v="Q2"/>
  </r>
  <r>
    <s v="ORD-04575"/>
    <d v="2025-07-20T00:00:00"/>
    <s v="CUST-2009"/>
    <s v="Aarav Joshi"/>
    <x v="0"/>
    <x v="11"/>
    <x v="2"/>
    <s v="Gujarat"/>
    <s v="Surat"/>
    <n v="2"/>
    <n v="9540.16"/>
    <n v="0.15"/>
    <n v="13193.1"/>
    <x v="1"/>
    <x v="2"/>
    <x v="2"/>
    <n v="0.3"/>
    <n v="4.4999999999999998E-2"/>
    <n v="1.35E-2"/>
    <n v="-13193.086500000001"/>
    <n v="-977265.66666666674"/>
    <n v="2025"/>
    <x v="4"/>
    <n v="7"/>
    <s v="Q3"/>
  </r>
  <r>
    <s v="ORD-04576"/>
    <d v="2025-08-22T00:00:00"/>
    <s v="CUST-1784"/>
    <s v="Aarav Nair"/>
    <x v="0"/>
    <x v="5"/>
    <x v="3"/>
    <s v="Tamil Nadu"/>
    <s v="Chennai"/>
    <n v="1"/>
    <n v="11201.66"/>
    <n v="0.15"/>
    <n v="7880.21"/>
    <x v="0"/>
    <x v="1"/>
    <x v="2"/>
    <n v="0.15"/>
    <n v="2.2499999999999999E-2"/>
    <n v="3.375E-3"/>
    <n v="-7880.2066249999998"/>
    <n v="-2334876.0370370368"/>
    <n v="2025"/>
    <x v="7"/>
    <n v="8"/>
    <s v="Q3"/>
  </r>
  <r>
    <s v="ORD-04577"/>
    <d v="2025-01-28T00:00:00"/>
    <s v="CUST-1944"/>
    <s v="Rahul Rao"/>
    <x v="2"/>
    <x v="20"/>
    <x v="4"/>
    <s v="Bihar"/>
    <s v="Patna"/>
    <n v="1"/>
    <n v="2222.0700000000002"/>
    <n v="0.1"/>
    <n v="1530.11"/>
    <x v="1"/>
    <x v="1"/>
    <x v="2"/>
    <n v="0.1"/>
    <n v="1.0000000000000002E-2"/>
    <n v="1.0000000000000002E-3"/>
    <n v="-1530.1089999999999"/>
    <n v="-1530108.9999999995"/>
    <n v="2025"/>
    <x v="5"/>
    <n v="1"/>
    <s v="Q1"/>
  </r>
  <r>
    <s v="ORD-04578"/>
    <d v="2025-01-11T00:00:00"/>
    <s v="CUST-1018"/>
    <s v="Rahul Nair"/>
    <x v="2"/>
    <x v="20"/>
    <x v="0"/>
    <s v="Uttar Pradesh"/>
    <s v="Noida"/>
    <n v="3"/>
    <n v="3221.37"/>
    <n v="0.15"/>
    <n v="5929.15"/>
    <x v="1"/>
    <x v="0"/>
    <x v="1"/>
    <n v="0.44999999999999996"/>
    <n v="6.7499999999999991E-2"/>
    <n v="3.0374999999999992E-2"/>
    <n v="-5929.1196249999994"/>
    <n v="-195197.35390946505"/>
    <n v="2025"/>
    <x v="5"/>
    <n v="1"/>
    <s v="Q1"/>
  </r>
  <r>
    <s v="ORD-04579"/>
    <d v="2025-07-25T00:00:00"/>
    <s v="CUST-2151"/>
    <s v="Kiran Joshi"/>
    <x v="0"/>
    <x v="6"/>
    <x v="0"/>
    <s v="Delhi"/>
    <s v="Delhi"/>
    <n v="1"/>
    <n v="9082.5"/>
    <n v="0.1"/>
    <n v="5931.9"/>
    <x v="2"/>
    <x v="1"/>
    <x v="1"/>
    <n v="0.1"/>
    <n v="1.0000000000000002E-2"/>
    <n v="1.0000000000000002E-3"/>
    <n v="-5931.8989999999994"/>
    <n v="-5931898.9999999981"/>
    <n v="2025"/>
    <x v="4"/>
    <n v="7"/>
    <s v="Q3"/>
  </r>
  <r>
    <s v="ORD-04580"/>
    <d v="2025-06-16T00:00:00"/>
    <s v="CUST-2356"/>
    <s v="Isha Kumar"/>
    <x v="4"/>
    <x v="22"/>
    <x v="4"/>
    <s v="Odisha"/>
    <s v="Cuttack"/>
    <n v="1"/>
    <n v="6338.73"/>
    <n v="0.1"/>
    <n v="4172.6499999999996"/>
    <x v="1"/>
    <x v="0"/>
    <x v="1"/>
    <n v="0.1"/>
    <n v="1.0000000000000002E-2"/>
    <n v="1.0000000000000002E-3"/>
    <n v="-4172.6489999999994"/>
    <n v="-4172648.9999999986"/>
    <n v="2025"/>
    <x v="9"/>
    <n v="6"/>
    <s v="Q2"/>
  </r>
  <r>
    <s v="ORD-04581"/>
    <d v="2025-09-04T00:00:00"/>
    <s v="CUST-1810"/>
    <s v="Vikram Patel"/>
    <x v="3"/>
    <x v="3"/>
    <x v="4"/>
    <s v="Bihar"/>
    <s v="Gaya"/>
    <n v="4"/>
    <n v="50620.06"/>
    <n v="0.05"/>
    <n v="144513.09"/>
    <x v="0"/>
    <x v="1"/>
    <x v="0"/>
    <n v="0.2"/>
    <n v="1.0000000000000002E-2"/>
    <n v="2.0000000000000005E-3"/>
    <n v="-144513.08799999999"/>
    <n v="-72256543.99999997"/>
    <n v="2025"/>
    <x v="2"/>
    <n v="9"/>
    <s v="Q3"/>
  </r>
  <r>
    <s v="ORD-04582"/>
    <d v="2025-02-16T00:00:00"/>
    <s v="CUST-2026"/>
    <s v="Arjun Reddy"/>
    <x v="0"/>
    <x v="0"/>
    <x v="0"/>
    <s v="Haryana"/>
    <s v="Gurugram"/>
    <n v="2"/>
    <n v="13464.41"/>
    <n v="0"/>
    <n v="21440.65"/>
    <x v="0"/>
    <x v="1"/>
    <x v="1"/>
    <n v="0"/>
    <n v="0"/>
    <n v="0"/>
    <n v="-21440.65"/>
    <e v="#DIV/0!"/>
    <n v="2025"/>
    <x v="11"/>
    <n v="2"/>
    <s v="Q1"/>
  </r>
  <r>
    <s v="ORD-04583"/>
    <d v="2025-09-03T00:00:00"/>
    <s v="CUST-2077"/>
    <s v="Aarav Singh"/>
    <x v="0"/>
    <x v="5"/>
    <x v="3"/>
    <s v="Tamil Nadu"/>
    <s v="Chennai"/>
    <n v="2"/>
    <n v="6609.39"/>
    <n v="0.2"/>
    <n v="7563.22"/>
    <x v="3"/>
    <x v="1"/>
    <x v="2"/>
    <n v="0.4"/>
    <n v="8.0000000000000016E-2"/>
    <n v="3.2000000000000008E-2"/>
    <n v="-7563.1880000000001"/>
    <n v="-236349.62499999994"/>
    <n v="2025"/>
    <x v="2"/>
    <n v="9"/>
    <s v="Q3"/>
  </r>
  <r>
    <s v="ORD-04584"/>
    <d v="2025-05-07T00:00:00"/>
    <s v="CUST-1983"/>
    <s v="Ananya Sharma"/>
    <x v="3"/>
    <x v="18"/>
    <x v="0"/>
    <s v="Haryana"/>
    <s v="Gurugram"/>
    <n v="3"/>
    <n v="64965.11"/>
    <n v="0"/>
    <n v="155377.79999999999"/>
    <x v="1"/>
    <x v="1"/>
    <x v="0"/>
    <n v="0"/>
    <n v="0"/>
    <n v="0"/>
    <n v="-155377.79999999999"/>
    <e v="#DIV/0!"/>
    <n v="2025"/>
    <x v="6"/>
    <n v="5"/>
    <s v="Q2"/>
  </r>
  <r>
    <s v="ORD-04585"/>
    <d v="2025-05-27T00:00:00"/>
    <s v="CUST-2084"/>
    <s v="Kiran Verma"/>
    <x v="0"/>
    <x v="11"/>
    <x v="2"/>
    <s v="Maharashtra"/>
    <s v="Pune"/>
    <n v="1"/>
    <n v="15381.91"/>
    <n v="0.05"/>
    <n v="10337.92"/>
    <x v="0"/>
    <x v="1"/>
    <x v="1"/>
    <n v="0.05"/>
    <n v="2.5000000000000005E-3"/>
    <n v="1.2500000000000003E-4"/>
    <n v="-10337.919875"/>
    <n v="-82703358.99999997"/>
    <n v="2025"/>
    <x v="6"/>
    <n v="5"/>
    <s v="Q2"/>
  </r>
  <r>
    <s v="ORD-04586"/>
    <d v="2025-04-28T00:00:00"/>
    <s v="CUST-2571"/>
    <s v="Priya Reddy"/>
    <x v="3"/>
    <x v="14"/>
    <x v="1"/>
    <s v="Madhya Pradesh"/>
    <s v="Indore"/>
    <n v="1"/>
    <n v="18011.48"/>
    <n v="0"/>
    <n v="13846.61"/>
    <x v="0"/>
    <x v="1"/>
    <x v="1"/>
    <n v="0"/>
    <n v="0"/>
    <n v="0"/>
    <n v="-13846.61"/>
    <e v="#DIV/0!"/>
    <n v="2025"/>
    <x v="0"/>
    <n v="4"/>
    <s v="Q2"/>
  </r>
  <r>
    <s v="ORD-04587"/>
    <d v="2025-06-01T00:00:00"/>
    <s v="CUST-1960"/>
    <s v="Vikram Nair"/>
    <x v="0"/>
    <x v="11"/>
    <x v="2"/>
    <s v="Goa"/>
    <s v="Margao"/>
    <n v="3"/>
    <n v="4075.33"/>
    <n v="0.05"/>
    <n v="9191.19"/>
    <x v="0"/>
    <x v="1"/>
    <x v="2"/>
    <n v="0.15000000000000002"/>
    <n v="7.5000000000000015E-3"/>
    <n v="1.1250000000000003E-3"/>
    <n v="-9191.1888749999998"/>
    <n v="-8169945.6666666642"/>
    <n v="2025"/>
    <x v="9"/>
    <n v="6"/>
    <s v="Q2"/>
  </r>
  <r>
    <s v="ORD-04588"/>
    <d v="2025-03-13T00:00:00"/>
    <s v="CUST-2321"/>
    <s v="Meera Singh"/>
    <x v="0"/>
    <x v="5"/>
    <x v="2"/>
    <s v="Maharashtra"/>
    <s v="Pune"/>
    <n v="3"/>
    <n v="6132.57"/>
    <n v="0.05"/>
    <n v="12617.29"/>
    <x v="0"/>
    <x v="1"/>
    <x v="1"/>
    <n v="0.15000000000000002"/>
    <n v="7.5000000000000015E-3"/>
    <n v="1.1250000000000003E-3"/>
    <n v="-12617.288875"/>
    <n v="-11215367.888888886"/>
    <n v="2025"/>
    <x v="3"/>
    <n v="3"/>
    <s v="Q1"/>
  </r>
  <r>
    <s v="ORD-04589"/>
    <d v="2025-12-29T00:00:00"/>
    <s v="CUST-1857"/>
    <s v="Arjun Reddy"/>
    <x v="1"/>
    <x v="1"/>
    <x v="3"/>
    <s v="Karnataka"/>
    <s v="Mysuru"/>
    <n v="1"/>
    <n v="2398.64"/>
    <n v="0.1"/>
    <n v="1643.74"/>
    <x v="0"/>
    <x v="1"/>
    <x v="1"/>
    <n v="0.1"/>
    <n v="1.0000000000000002E-2"/>
    <n v="1.0000000000000002E-3"/>
    <n v="-1643.739"/>
    <n v="-1643738.9999999995"/>
    <n v="2025"/>
    <x v="1"/>
    <n v="12"/>
    <s v="Q4"/>
  </r>
  <r>
    <s v="ORD-04590"/>
    <d v="2025-05-17T00:00:00"/>
    <s v="CUST-1772"/>
    <s v="Vikram Kumar"/>
    <x v="0"/>
    <x v="11"/>
    <x v="0"/>
    <s v="Haryana"/>
    <s v="Gurugram"/>
    <n v="1"/>
    <n v="15418.83"/>
    <n v="0.2"/>
    <n v="7700.1"/>
    <x v="0"/>
    <x v="1"/>
    <x v="1"/>
    <n v="0.2"/>
    <n v="4.0000000000000008E-2"/>
    <n v="8.0000000000000019E-3"/>
    <n v="-7700.0920000000006"/>
    <n v="-962511.49999999988"/>
    <n v="2025"/>
    <x v="6"/>
    <n v="5"/>
    <s v="Q2"/>
  </r>
  <r>
    <s v="ORD-04591"/>
    <d v="2025-06-24T00:00:00"/>
    <s v="CUST-2301"/>
    <s v="Aarav Verma"/>
    <x v="3"/>
    <x v="13"/>
    <x v="2"/>
    <s v="Maharashtra"/>
    <s v="Mumbai"/>
    <n v="1"/>
    <n v="50926"/>
    <n v="0"/>
    <n v="37876.769999999997"/>
    <x v="3"/>
    <x v="1"/>
    <x v="1"/>
    <n v="0"/>
    <n v="0"/>
    <n v="0"/>
    <n v="-37876.769999999997"/>
    <e v="#DIV/0!"/>
    <n v="2025"/>
    <x v="9"/>
    <n v="6"/>
    <s v="Q2"/>
  </r>
  <r>
    <s v="ORD-04592"/>
    <d v="2025-10-16T00:00:00"/>
    <s v="CUST-1644"/>
    <s v="Vikram Kumar"/>
    <x v="1"/>
    <x v="9"/>
    <x v="3"/>
    <s v="Telangana"/>
    <s v="Warangal"/>
    <n v="3"/>
    <n v="4293.42"/>
    <n v="0.1"/>
    <n v="9662.58"/>
    <x v="1"/>
    <x v="2"/>
    <x v="2"/>
    <n v="0.30000000000000004"/>
    <n v="3.0000000000000006E-2"/>
    <n v="9.0000000000000028E-3"/>
    <n v="-9662.5709999999999"/>
    <n v="-1073618.9999999998"/>
    <n v="2025"/>
    <x v="10"/>
    <n v="10"/>
    <s v="Q4"/>
  </r>
  <r>
    <s v="ORD-04593"/>
    <d v="2025-01-19T00:00:00"/>
    <s v="CUST-2487"/>
    <s v="Isha Singh"/>
    <x v="3"/>
    <x v="3"/>
    <x v="3"/>
    <s v="Tamil Nadu"/>
    <s v="Chennai"/>
    <n v="1"/>
    <n v="18769.28"/>
    <n v="0"/>
    <n v="13095.79"/>
    <x v="1"/>
    <x v="1"/>
    <x v="1"/>
    <n v="0"/>
    <n v="0"/>
    <n v="0"/>
    <n v="-13095.79"/>
    <e v="#DIV/0!"/>
    <n v="2025"/>
    <x v="5"/>
    <n v="1"/>
    <s v="Q1"/>
  </r>
  <r>
    <s v="ORD-04594"/>
    <d v="2025-07-14T00:00:00"/>
    <s v="CUST-1260"/>
    <s v="Kiran Kumar"/>
    <x v="1"/>
    <x v="1"/>
    <x v="2"/>
    <s v="Maharashtra"/>
    <s v="Mumbai"/>
    <n v="4"/>
    <n v="3068.94"/>
    <n v="0"/>
    <n v="8459.19"/>
    <x v="4"/>
    <x v="2"/>
    <x v="2"/>
    <n v="0"/>
    <n v="0"/>
    <n v="0"/>
    <n v="-8459.19"/>
    <e v="#DIV/0!"/>
    <n v="2025"/>
    <x v="4"/>
    <n v="7"/>
    <s v="Q3"/>
  </r>
  <r>
    <s v="ORD-04595"/>
    <d v="2025-11-26T00:00:00"/>
    <s v="CUST-2156"/>
    <s v="Aarav Kumar"/>
    <x v="4"/>
    <x v="12"/>
    <x v="1"/>
    <s v="Madhya Pradesh"/>
    <s v="Indore"/>
    <n v="5"/>
    <n v="2907.62"/>
    <n v="0.1"/>
    <n v="10739.94"/>
    <x v="4"/>
    <x v="2"/>
    <x v="2"/>
    <n v="0.5"/>
    <n v="0.05"/>
    <n v="2.5000000000000001E-2"/>
    <n v="-10739.915000000001"/>
    <n v="-429596.60000000003"/>
    <n v="2025"/>
    <x v="8"/>
    <n v="11"/>
    <s v="Q4"/>
  </r>
  <r>
    <s v="ORD-04596"/>
    <d v="2025-06-24T00:00:00"/>
    <s v="CUST-2260"/>
    <s v="Rohan Patel"/>
    <x v="0"/>
    <x v="11"/>
    <x v="3"/>
    <s v="Andhra Pradesh"/>
    <s v="Vijayawada"/>
    <n v="3"/>
    <n v="2586.1"/>
    <n v="0.15"/>
    <n v="4638.53"/>
    <x v="0"/>
    <x v="1"/>
    <x v="2"/>
    <n v="0.44999999999999996"/>
    <n v="6.7499999999999991E-2"/>
    <n v="3.0374999999999992E-2"/>
    <n v="-4638.4996249999995"/>
    <n v="-152707.80658436217"/>
    <n v="2025"/>
    <x v="9"/>
    <n v="6"/>
    <s v="Q2"/>
  </r>
  <r>
    <s v="ORD-04597"/>
    <d v="2025-12-20T00:00:00"/>
    <s v="CUST-1055"/>
    <s v="Arjun Nair"/>
    <x v="4"/>
    <x v="15"/>
    <x v="1"/>
    <s v="Chhattisgarh"/>
    <s v="Bilaspur"/>
    <n v="2"/>
    <n v="6315.68"/>
    <n v="0"/>
    <n v="9109.1200000000008"/>
    <x v="1"/>
    <x v="1"/>
    <x v="0"/>
    <n v="0"/>
    <n v="0"/>
    <n v="0"/>
    <n v="-9109.1200000000008"/>
    <e v="#DIV/0!"/>
    <n v="2025"/>
    <x v="1"/>
    <n v="12"/>
    <s v="Q4"/>
  </r>
  <r>
    <s v="ORD-04598"/>
    <d v="2025-05-21T00:00:00"/>
    <s v="CUST-2107"/>
    <s v="Neha Patel"/>
    <x v="1"/>
    <x v="21"/>
    <x v="4"/>
    <s v="West Bengal"/>
    <s v="Kolkata"/>
    <n v="1"/>
    <n v="929.24"/>
    <n v="0.05"/>
    <n v="735.83"/>
    <x v="4"/>
    <x v="1"/>
    <x v="1"/>
    <n v="0.05"/>
    <n v="2.5000000000000005E-3"/>
    <n v="1.2500000000000003E-4"/>
    <n v="-735.82987500000002"/>
    <n v="-5886638.9999999991"/>
    <n v="2025"/>
    <x v="6"/>
    <n v="5"/>
    <s v="Q2"/>
  </r>
  <r>
    <s v="ORD-04599"/>
    <d v="2025-09-03T00:00:00"/>
    <s v="CUST-1510"/>
    <s v="Isha Kumar"/>
    <x v="4"/>
    <x v="22"/>
    <x v="0"/>
    <s v="Uttar Pradesh"/>
    <s v="Kanpur"/>
    <n v="1"/>
    <n v="6175.43"/>
    <n v="0"/>
    <n v="3931.98"/>
    <x v="2"/>
    <x v="1"/>
    <x v="1"/>
    <n v="0"/>
    <n v="0"/>
    <n v="0"/>
    <n v="-3931.98"/>
    <e v="#DIV/0!"/>
    <n v="2025"/>
    <x v="2"/>
    <n v="9"/>
    <s v="Q3"/>
  </r>
  <r>
    <s v="ORD-04600"/>
    <d v="2025-04-03T00:00:00"/>
    <s v="CUST-2312"/>
    <s v="Priya Gupta"/>
    <x v="2"/>
    <x v="8"/>
    <x v="4"/>
    <s v="West Bengal"/>
    <s v="Durgapur"/>
    <n v="2"/>
    <n v="4676.5600000000004"/>
    <n v="0.15"/>
    <n v="6861.41"/>
    <x v="2"/>
    <x v="2"/>
    <x v="2"/>
    <n v="0.3"/>
    <n v="4.4999999999999998E-2"/>
    <n v="1.35E-2"/>
    <n v="-6861.3964999999998"/>
    <n v="-508251.59259259258"/>
    <n v="2025"/>
    <x v="0"/>
    <n v="4"/>
    <s v="Q2"/>
  </r>
  <r>
    <s v="ORD-04601"/>
    <d v="2025-08-27T00:00:00"/>
    <s v="CUST-2404"/>
    <s v="Ananya Singh"/>
    <x v="3"/>
    <x v="18"/>
    <x v="2"/>
    <s v="Goa"/>
    <s v="Panaji"/>
    <n v="1"/>
    <n v="52950.78"/>
    <n v="0.05"/>
    <n v="33770.97"/>
    <x v="1"/>
    <x v="0"/>
    <x v="1"/>
    <n v="0.05"/>
    <n v="2.5000000000000005E-3"/>
    <n v="1.2500000000000003E-4"/>
    <n v="-33770.969875000003"/>
    <n v="-270167758.99999994"/>
    <n v="2025"/>
    <x v="7"/>
    <n v="8"/>
    <s v="Q3"/>
  </r>
  <r>
    <s v="ORD-04602"/>
    <d v="2025-07-24T00:00:00"/>
    <s v="CUST-2338"/>
    <s v="Aarav Rao"/>
    <x v="4"/>
    <x v="24"/>
    <x v="4"/>
    <s v="Odisha"/>
    <s v="Bhubaneswar"/>
    <n v="1"/>
    <n v="1686.21"/>
    <n v="0.05"/>
    <n v="1083.18"/>
    <x v="0"/>
    <x v="0"/>
    <x v="1"/>
    <n v="0.05"/>
    <n v="2.5000000000000005E-3"/>
    <n v="1.2500000000000003E-4"/>
    <n v="-1083.179875"/>
    <n v="-8665438.9999999981"/>
    <n v="2025"/>
    <x v="4"/>
    <n v="7"/>
    <s v="Q3"/>
  </r>
  <r>
    <s v="ORD-04603"/>
    <d v="2025-02-17T00:00:00"/>
    <s v="CUST-1457"/>
    <s v="Rohan Verma"/>
    <x v="3"/>
    <x v="13"/>
    <x v="2"/>
    <s v="Rajasthan"/>
    <s v="Jaipur"/>
    <n v="2"/>
    <n v="51250.99"/>
    <n v="0.15"/>
    <n v="71545.94"/>
    <x v="4"/>
    <x v="1"/>
    <x v="1"/>
    <n v="0.3"/>
    <n v="4.4999999999999998E-2"/>
    <n v="1.35E-2"/>
    <n v="-71545.926500000001"/>
    <n v="-5299698.2592592593"/>
    <n v="2025"/>
    <x v="11"/>
    <n v="2"/>
    <s v="Q1"/>
  </r>
  <r>
    <s v="ORD-04604"/>
    <d v="2025-09-02T00:00:00"/>
    <s v="CUST-1930"/>
    <s v="Aarav Sharma"/>
    <x v="3"/>
    <x v="3"/>
    <x v="4"/>
    <s v="Odisha"/>
    <s v="Bhubaneswar"/>
    <n v="2"/>
    <n v="64954.06"/>
    <n v="0.1"/>
    <n v="76179.58"/>
    <x v="0"/>
    <x v="0"/>
    <x v="1"/>
    <n v="0.2"/>
    <n v="2.0000000000000004E-2"/>
    <n v="4.000000000000001E-3"/>
    <n v="-76179.576000000001"/>
    <n v="-19044893.999999996"/>
    <n v="2025"/>
    <x v="2"/>
    <n v="9"/>
    <s v="Q3"/>
  </r>
  <r>
    <s v="ORD-04605"/>
    <d v="2025-11-16T00:00:00"/>
    <s v="CUST-2215"/>
    <s v="Vikram Reddy"/>
    <x v="3"/>
    <x v="3"/>
    <x v="4"/>
    <s v="West Bengal"/>
    <s v="Durgapur"/>
    <n v="3"/>
    <n v="55541.2"/>
    <n v="0.15"/>
    <n v="92995.47"/>
    <x v="0"/>
    <x v="0"/>
    <x v="1"/>
    <n v="0.44999999999999996"/>
    <n v="6.7499999999999991E-2"/>
    <n v="3.0374999999999992E-2"/>
    <n v="-92995.439624999999"/>
    <n v="-3061578.2592592598"/>
    <n v="2025"/>
    <x v="8"/>
    <n v="11"/>
    <s v="Q4"/>
  </r>
  <r>
    <s v="ORD-04606"/>
    <d v="2025-11-13T00:00:00"/>
    <s v="CUST-1217"/>
    <s v="Aarav Joshi"/>
    <x v="0"/>
    <x v="0"/>
    <x v="3"/>
    <s v="Tamil Nadu"/>
    <s v="Coimbatore"/>
    <n v="1"/>
    <n v="13706.35"/>
    <n v="0.15"/>
    <n v="7500.08"/>
    <x v="1"/>
    <x v="1"/>
    <x v="2"/>
    <n v="0.15"/>
    <n v="2.2499999999999999E-2"/>
    <n v="3.375E-3"/>
    <n v="-7500.0766249999997"/>
    <n v="-2222244.9259259258"/>
    <n v="2025"/>
    <x v="8"/>
    <n v="11"/>
    <s v="Q4"/>
  </r>
  <r>
    <s v="ORD-04607"/>
    <d v="2025-10-22T00:00:00"/>
    <s v="CUST-1245"/>
    <s v="Sneha Singh"/>
    <x v="0"/>
    <x v="5"/>
    <x v="0"/>
    <s v="Punjab"/>
    <s v="Amritsar"/>
    <n v="1"/>
    <n v="12155.46"/>
    <n v="0.05"/>
    <n v="8975.9599999999991"/>
    <x v="2"/>
    <x v="0"/>
    <x v="1"/>
    <n v="0.05"/>
    <n v="2.5000000000000005E-3"/>
    <n v="1.2500000000000003E-4"/>
    <n v="-8975.9598749999986"/>
    <n v="-71807678.99999997"/>
    <n v="2025"/>
    <x v="10"/>
    <n v="10"/>
    <s v="Q4"/>
  </r>
  <r>
    <s v="ORD-04608"/>
    <d v="2025-05-08T00:00:00"/>
    <s v="CUST-1778"/>
    <s v="Ananya Joshi"/>
    <x v="2"/>
    <x v="20"/>
    <x v="3"/>
    <s v="Tamil Nadu"/>
    <s v="Coimbatore"/>
    <n v="2"/>
    <n v="3183.76"/>
    <n v="0.1"/>
    <n v="4807.2"/>
    <x v="4"/>
    <x v="1"/>
    <x v="1"/>
    <n v="0.2"/>
    <n v="2.0000000000000004E-2"/>
    <n v="4.000000000000001E-3"/>
    <n v="-4807.1959999999999"/>
    <n v="-1201798.9999999998"/>
    <n v="2025"/>
    <x v="6"/>
    <n v="5"/>
    <s v="Q2"/>
  </r>
  <r>
    <s v="ORD-04609"/>
    <d v="2025-12-10T00:00:00"/>
    <s v="CUST-2056"/>
    <s v="Kiran Patel"/>
    <x v="4"/>
    <x v="24"/>
    <x v="3"/>
    <s v="Andhra Pradesh"/>
    <s v="Visakhapatnam"/>
    <n v="4"/>
    <n v="6709.25"/>
    <n v="0"/>
    <n v="17895"/>
    <x v="2"/>
    <x v="0"/>
    <x v="0"/>
    <n v="0"/>
    <n v="0"/>
    <n v="0"/>
    <n v="-17895"/>
    <e v="#DIV/0!"/>
    <n v="2025"/>
    <x v="1"/>
    <n v="12"/>
    <s v="Q4"/>
  </r>
  <r>
    <s v="ORD-04610"/>
    <d v="2025-10-09T00:00:00"/>
    <s v="CUST-1261"/>
    <s v="Sneha Gupta"/>
    <x v="3"/>
    <x v="18"/>
    <x v="2"/>
    <s v="Rajasthan"/>
    <s v="Udaipur"/>
    <n v="3"/>
    <n v="47485.31"/>
    <n v="0.2"/>
    <n v="82363.460000000006"/>
    <x v="1"/>
    <x v="1"/>
    <x v="2"/>
    <n v="0.60000000000000009"/>
    <n v="0.12000000000000002"/>
    <n v="7.2000000000000022E-2"/>
    <n v="-82363.388000000006"/>
    <n v="-1143935.9444444443"/>
    <n v="2025"/>
    <x v="10"/>
    <n v="10"/>
    <s v="Q4"/>
  </r>
  <r>
    <s v="ORD-04611"/>
    <d v="2025-01-17T00:00:00"/>
    <s v="CUST-1157"/>
    <s v="Sneha Gupta"/>
    <x v="4"/>
    <x v="12"/>
    <x v="2"/>
    <s v="Gujarat"/>
    <s v="Surat"/>
    <n v="1"/>
    <n v="5867.74"/>
    <n v="0.05"/>
    <n v="4441.7700000000004"/>
    <x v="2"/>
    <x v="1"/>
    <x v="1"/>
    <n v="0.05"/>
    <n v="2.5000000000000005E-3"/>
    <n v="1.2500000000000003E-4"/>
    <n v="-4441.7698750000009"/>
    <n v="-35534159"/>
    <n v="2025"/>
    <x v="5"/>
    <n v="1"/>
    <s v="Q1"/>
  </r>
  <r>
    <s v="ORD-04612"/>
    <d v="2025-03-12T00:00:00"/>
    <s v="CUST-2159"/>
    <s v="Arjun Reddy"/>
    <x v="4"/>
    <x v="15"/>
    <x v="0"/>
    <s v="Punjab"/>
    <s v="Ludhiana"/>
    <n v="1"/>
    <n v="7268.37"/>
    <n v="0.1"/>
    <n v="4574.78"/>
    <x v="2"/>
    <x v="0"/>
    <x v="1"/>
    <n v="0.1"/>
    <n v="1.0000000000000002E-2"/>
    <n v="1.0000000000000002E-3"/>
    <n v="-4574.7789999999995"/>
    <n v="-4574778.9999999981"/>
    <n v="2025"/>
    <x v="3"/>
    <n v="3"/>
    <s v="Q1"/>
  </r>
  <r>
    <s v="ORD-04613"/>
    <d v="2025-09-26T00:00:00"/>
    <s v="CUST-2290"/>
    <s v="Arjun Verma"/>
    <x v="3"/>
    <x v="16"/>
    <x v="4"/>
    <s v="Odisha"/>
    <s v="Bhubaneswar"/>
    <n v="4"/>
    <n v="29996.51"/>
    <n v="0.05"/>
    <n v="76431.06"/>
    <x v="3"/>
    <x v="1"/>
    <x v="1"/>
    <n v="0.2"/>
    <n v="1.0000000000000002E-2"/>
    <n v="2.0000000000000005E-3"/>
    <n v="-76431.058000000005"/>
    <n v="-38215528.999999993"/>
    <n v="2025"/>
    <x v="2"/>
    <n v="9"/>
    <s v="Q3"/>
  </r>
  <r>
    <s v="ORD-04614"/>
    <d v="2025-11-21T00:00:00"/>
    <s v="CUST-1395"/>
    <s v="Isha Rao"/>
    <x v="0"/>
    <x v="6"/>
    <x v="3"/>
    <s v="Telangana"/>
    <s v="Warangal"/>
    <n v="1"/>
    <n v="2797.67"/>
    <n v="0.05"/>
    <n v="2274.06"/>
    <x v="0"/>
    <x v="1"/>
    <x v="1"/>
    <n v="0.05"/>
    <n v="2.5000000000000005E-3"/>
    <n v="1.2500000000000003E-4"/>
    <n v="-2274.0598749999999"/>
    <n v="-18192478.999999996"/>
    <n v="2025"/>
    <x v="8"/>
    <n v="11"/>
    <s v="Q4"/>
  </r>
  <r>
    <s v="ORD-04615"/>
    <d v="2025-10-09T00:00:00"/>
    <s v="CUST-2077"/>
    <s v="Rohan Rao"/>
    <x v="1"/>
    <x v="17"/>
    <x v="4"/>
    <s v="Odisha"/>
    <s v="Bhubaneswar"/>
    <n v="1"/>
    <n v="2905.57"/>
    <n v="0"/>
    <n v="2332.25"/>
    <x v="0"/>
    <x v="1"/>
    <x v="0"/>
    <n v="0"/>
    <n v="0"/>
    <n v="0"/>
    <n v="-2332.25"/>
    <e v="#DIV/0!"/>
    <n v="2025"/>
    <x v="10"/>
    <n v="10"/>
    <s v="Q4"/>
  </r>
  <r>
    <s v="ORD-04616"/>
    <d v="2025-11-01T00:00:00"/>
    <s v="CUST-1312"/>
    <s v="Arjun Patel"/>
    <x v="2"/>
    <x v="20"/>
    <x v="4"/>
    <s v="Odisha"/>
    <s v="Bhubaneswar"/>
    <n v="1"/>
    <n v="2149.29"/>
    <n v="0.1"/>
    <n v="1664.65"/>
    <x v="1"/>
    <x v="1"/>
    <x v="1"/>
    <n v="0.1"/>
    <n v="1.0000000000000002E-2"/>
    <n v="1.0000000000000002E-3"/>
    <n v="-1664.6490000000001"/>
    <n v="-1664648.9999999998"/>
    <n v="2025"/>
    <x v="8"/>
    <n v="11"/>
    <s v="Q4"/>
  </r>
  <r>
    <s v="ORD-04617"/>
    <d v="2025-01-07T00:00:00"/>
    <s v="CUST-1040"/>
    <s v="Priya Nair"/>
    <x v="1"/>
    <x v="7"/>
    <x v="3"/>
    <s v="Telangana"/>
    <s v="Hyderabad"/>
    <n v="2"/>
    <n v="2076.06"/>
    <n v="0"/>
    <n v="3417.57"/>
    <x v="1"/>
    <x v="1"/>
    <x v="1"/>
    <n v="0"/>
    <n v="0"/>
    <n v="0"/>
    <n v="-3417.57"/>
    <e v="#DIV/0!"/>
    <n v="2025"/>
    <x v="5"/>
    <n v="1"/>
    <s v="Q1"/>
  </r>
  <r>
    <s v="ORD-04618"/>
    <d v="2025-11-10T00:00:00"/>
    <s v="CUST-2210"/>
    <s v="Aarav Rao"/>
    <x v="2"/>
    <x v="2"/>
    <x v="1"/>
    <s v="Chhattisgarh"/>
    <s v="Bilaspur"/>
    <n v="1"/>
    <n v="514.94000000000005"/>
    <n v="0"/>
    <n v="365.84"/>
    <x v="2"/>
    <x v="1"/>
    <x v="0"/>
    <n v="0"/>
    <n v="0"/>
    <n v="0"/>
    <n v="-365.84"/>
    <e v="#DIV/0!"/>
    <n v="2025"/>
    <x v="8"/>
    <n v="11"/>
    <s v="Q4"/>
  </r>
  <r>
    <s v="ORD-04619"/>
    <d v="2025-11-01T00:00:00"/>
    <s v="CUST-1247"/>
    <s v="Ananya Sharma"/>
    <x v="0"/>
    <x v="6"/>
    <x v="1"/>
    <s v="Chhattisgarh"/>
    <s v="Bilaspur"/>
    <n v="1"/>
    <n v="7322.28"/>
    <n v="0"/>
    <n v="4588.28"/>
    <x v="1"/>
    <x v="0"/>
    <x v="2"/>
    <n v="0"/>
    <n v="0"/>
    <n v="0"/>
    <n v="-4588.28"/>
    <e v="#DIV/0!"/>
    <n v="2025"/>
    <x v="8"/>
    <n v="11"/>
    <s v="Q4"/>
  </r>
  <r>
    <s v="ORD-04620"/>
    <d v="2025-04-13T00:00:00"/>
    <s v="CUST-1981"/>
    <s v="Neha Nair"/>
    <x v="3"/>
    <x v="18"/>
    <x v="0"/>
    <s v="Haryana"/>
    <s v="Gurugram"/>
    <n v="2"/>
    <n v="52858.87"/>
    <n v="0.05"/>
    <n v="74463.94"/>
    <x v="0"/>
    <x v="1"/>
    <x v="1"/>
    <n v="0.1"/>
    <n v="5.000000000000001E-3"/>
    <n v="5.0000000000000012E-4"/>
    <n v="-74463.939500000008"/>
    <n v="-148927878.99999997"/>
    <n v="2025"/>
    <x v="0"/>
    <n v="4"/>
    <s v="Q2"/>
  </r>
  <r>
    <s v="ORD-04621"/>
    <d v="2025-11-05T00:00:00"/>
    <s v="CUST-1588"/>
    <s v="Rohan Verma"/>
    <x v="2"/>
    <x v="20"/>
    <x v="2"/>
    <s v="Goa"/>
    <s v="Panaji"/>
    <n v="1"/>
    <n v="3981.97"/>
    <n v="0.05"/>
    <n v="2706.55"/>
    <x v="1"/>
    <x v="1"/>
    <x v="2"/>
    <n v="0.05"/>
    <n v="2.5000000000000005E-3"/>
    <n v="1.2500000000000003E-4"/>
    <n v="-2706.5498750000002"/>
    <n v="-21652398.999999996"/>
    <n v="2025"/>
    <x v="8"/>
    <n v="11"/>
    <s v="Q4"/>
  </r>
  <r>
    <s v="ORD-04622"/>
    <d v="2025-07-12T00:00:00"/>
    <s v="CUST-1964"/>
    <s v="Neha Verma"/>
    <x v="3"/>
    <x v="14"/>
    <x v="0"/>
    <s v="Uttar Pradesh"/>
    <s v="Lucknow"/>
    <n v="2"/>
    <n v="2122.33"/>
    <n v="0.05"/>
    <n v="3029.63"/>
    <x v="1"/>
    <x v="0"/>
    <x v="2"/>
    <n v="0.1"/>
    <n v="5.000000000000001E-3"/>
    <n v="5.0000000000000012E-4"/>
    <n v="-3029.6295"/>
    <n v="-6059258.9999999981"/>
    <n v="2025"/>
    <x v="4"/>
    <n v="7"/>
    <s v="Q3"/>
  </r>
  <r>
    <s v="ORD-04623"/>
    <d v="2025-08-29T00:00:00"/>
    <s v="CUST-1604"/>
    <s v="Kiran Rao"/>
    <x v="2"/>
    <x v="23"/>
    <x v="0"/>
    <s v="Haryana"/>
    <s v="Gurugram"/>
    <n v="2"/>
    <n v="3500.97"/>
    <n v="0"/>
    <n v="4363.59"/>
    <x v="1"/>
    <x v="0"/>
    <x v="2"/>
    <n v="0"/>
    <n v="0"/>
    <n v="0"/>
    <n v="-4363.59"/>
    <e v="#DIV/0!"/>
    <n v="2025"/>
    <x v="7"/>
    <n v="8"/>
    <s v="Q3"/>
  </r>
  <r>
    <s v="ORD-04624"/>
    <d v="2025-03-03T00:00:00"/>
    <s v="CUST-1733"/>
    <s v="Aarav Reddy"/>
    <x v="1"/>
    <x v="7"/>
    <x v="1"/>
    <s v="Madhya Pradesh"/>
    <s v="Bhopal"/>
    <n v="2"/>
    <n v="1634.4"/>
    <n v="0.05"/>
    <n v="2356.02"/>
    <x v="0"/>
    <x v="1"/>
    <x v="0"/>
    <n v="0.1"/>
    <n v="5.000000000000001E-3"/>
    <n v="5.0000000000000012E-4"/>
    <n v="-2356.0194999999999"/>
    <n v="-4712038.9999999991"/>
    <n v="2025"/>
    <x v="3"/>
    <n v="3"/>
    <s v="Q1"/>
  </r>
  <r>
    <s v="ORD-04625"/>
    <d v="2025-01-17T00:00:00"/>
    <s v="CUST-1626"/>
    <s v="Vikram Reddy"/>
    <x v="2"/>
    <x v="23"/>
    <x v="2"/>
    <s v="Maharashtra"/>
    <s v="Pune"/>
    <n v="1"/>
    <n v="3551.83"/>
    <n v="0.1"/>
    <n v="2325.1999999999998"/>
    <x v="0"/>
    <x v="1"/>
    <x v="0"/>
    <n v="0.1"/>
    <n v="1.0000000000000002E-2"/>
    <n v="1.0000000000000002E-3"/>
    <n v="-2325.1989999999996"/>
    <n v="-2325198.9999999991"/>
    <n v="2025"/>
    <x v="5"/>
    <n v="1"/>
    <s v="Q1"/>
  </r>
  <r>
    <s v="ORD-04626"/>
    <d v="2025-06-20T00:00:00"/>
    <s v="CUST-2435"/>
    <s v="Sneha Kumar"/>
    <x v="4"/>
    <x v="19"/>
    <x v="3"/>
    <s v="Karnataka"/>
    <s v="Bengaluru"/>
    <n v="2"/>
    <n v="3939.89"/>
    <n v="0.1"/>
    <n v="5651.33"/>
    <x v="3"/>
    <x v="0"/>
    <x v="1"/>
    <n v="0.2"/>
    <n v="2.0000000000000004E-2"/>
    <n v="4.000000000000001E-3"/>
    <n v="-5651.326"/>
    <n v="-1412831.4999999998"/>
    <n v="2025"/>
    <x v="9"/>
    <n v="6"/>
    <s v="Q2"/>
  </r>
  <r>
    <s v="ORD-04627"/>
    <d v="2025-01-25T00:00:00"/>
    <s v="CUST-2411"/>
    <s v="Arjun Reddy"/>
    <x v="0"/>
    <x v="6"/>
    <x v="2"/>
    <s v="Rajasthan"/>
    <s v="Udaipur"/>
    <n v="1"/>
    <n v="16823.240000000002"/>
    <n v="0.2"/>
    <n v="9286.1"/>
    <x v="2"/>
    <x v="0"/>
    <x v="1"/>
    <n v="0.2"/>
    <n v="4.0000000000000008E-2"/>
    <n v="8.0000000000000019E-3"/>
    <n v="-9286.0920000000006"/>
    <n v="-1160761.4999999998"/>
    <n v="2025"/>
    <x v="5"/>
    <n v="1"/>
    <s v="Q1"/>
  </r>
  <r>
    <s v="ORD-04628"/>
    <d v="2025-09-08T00:00:00"/>
    <s v="CUST-2251"/>
    <s v="Sneha Rao"/>
    <x v="1"/>
    <x v="1"/>
    <x v="2"/>
    <s v="Maharashtra"/>
    <s v="Nagpur"/>
    <n v="1"/>
    <n v="445.59"/>
    <n v="0"/>
    <n v="371.14"/>
    <x v="2"/>
    <x v="1"/>
    <x v="0"/>
    <n v="0"/>
    <n v="0"/>
    <n v="0"/>
    <n v="-371.14"/>
    <e v="#DIV/0!"/>
    <n v="2025"/>
    <x v="2"/>
    <n v="9"/>
    <s v="Q3"/>
  </r>
  <r>
    <s v="ORD-04629"/>
    <d v="2025-09-10T00:00:00"/>
    <s v="CUST-2447"/>
    <s v="Aarav Joshi"/>
    <x v="2"/>
    <x v="23"/>
    <x v="2"/>
    <s v="Maharashtra"/>
    <s v="Nagpur"/>
    <n v="2"/>
    <n v="4911.68"/>
    <n v="0.1"/>
    <n v="7618.81"/>
    <x v="2"/>
    <x v="1"/>
    <x v="0"/>
    <n v="0.2"/>
    <n v="2.0000000000000004E-2"/>
    <n v="4.000000000000001E-3"/>
    <n v="-7618.8060000000005"/>
    <n v="-1904701.4999999998"/>
    <n v="2025"/>
    <x v="2"/>
    <n v="9"/>
    <s v="Q3"/>
  </r>
  <r>
    <s v="ORD-04630"/>
    <d v="2025-07-26T00:00:00"/>
    <s v="CUST-2558"/>
    <s v="Ananya Nair"/>
    <x v="4"/>
    <x v="12"/>
    <x v="0"/>
    <s v="Uttar Pradesh"/>
    <s v="Noida"/>
    <n v="2"/>
    <n v="7733.73"/>
    <n v="0.05"/>
    <n v="9742.92"/>
    <x v="2"/>
    <x v="2"/>
    <x v="1"/>
    <n v="0.1"/>
    <n v="5.000000000000001E-3"/>
    <n v="5.0000000000000012E-4"/>
    <n v="-9742.9195"/>
    <n v="-19485838.999999996"/>
    <n v="2025"/>
    <x v="4"/>
    <n v="7"/>
    <s v="Q3"/>
  </r>
  <r>
    <s v="ORD-04631"/>
    <d v="2025-01-29T00:00:00"/>
    <s v="CUST-2233"/>
    <s v="Rohan Reddy"/>
    <x v="2"/>
    <x v="20"/>
    <x v="2"/>
    <s v="Maharashtra"/>
    <s v="Pune"/>
    <n v="1"/>
    <n v="6730.97"/>
    <n v="0.05"/>
    <n v="5039.37"/>
    <x v="1"/>
    <x v="1"/>
    <x v="2"/>
    <n v="0.05"/>
    <n v="2.5000000000000005E-3"/>
    <n v="1.2500000000000003E-4"/>
    <n v="-5039.3698750000003"/>
    <n v="-40314958.999999993"/>
    <n v="2025"/>
    <x v="5"/>
    <n v="1"/>
    <s v="Q1"/>
  </r>
  <r>
    <s v="ORD-04632"/>
    <d v="2025-04-27T00:00:00"/>
    <s v="CUST-2500"/>
    <s v="Sneha Sharma"/>
    <x v="3"/>
    <x v="3"/>
    <x v="2"/>
    <s v="Maharashtra"/>
    <s v="Nagpur"/>
    <n v="1"/>
    <n v="12779.9"/>
    <n v="0.05"/>
    <n v="9527.34"/>
    <x v="1"/>
    <x v="1"/>
    <x v="1"/>
    <n v="0.05"/>
    <n v="2.5000000000000005E-3"/>
    <n v="1.2500000000000003E-4"/>
    <n v="-9527.3398749999997"/>
    <n v="-76218718.999999985"/>
    <n v="2025"/>
    <x v="0"/>
    <n v="4"/>
    <s v="Q2"/>
  </r>
  <r>
    <s v="ORD-04633"/>
    <d v="2025-10-09T00:00:00"/>
    <s v="CUST-2469"/>
    <s v="Rohan Sharma"/>
    <x v="4"/>
    <x v="19"/>
    <x v="4"/>
    <s v="West Bengal"/>
    <s v="Durgapur"/>
    <n v="1"/>
    <n v="5016.09"/>
    <n v="0.05"/>
    <n v="3375.95"/>
    <x v="3"/>
    <x v="2"/>
    <x v="2"/>
    <n v="0.05"/>
    <n v="2.5000000000000005E-3"/>
    <n v="1.2500000000000003E-4"/>
    <n v="-3375.9498749999998"/>
    <n v="-27007598.999999993"/>
    <n v="2025"/>
    <x v="10"/>
    <n v="10"/>
    <s v="Q4"/>
  </r>
  <r>
    <s v="ORD-04634"/>
    <d v="2025-05-24T00:00:00"/>
    <s v="CUST-2446"/>
    <s v="Meera Reddy"/>
    <x v="2"/>
    <x v="8"/>
    <x v="3"/>
    <s v="Andhra Pradesh"/>
    <s v="Visakhapatnam"/>
    <n v="2"/>
    <n v="687.69"/>
    <n v="0.05"/>
    <n v="848.73"/>
    <x v="1"/>
    <x v="1"/>
    <x v="1"/>
    <n v="0.1"/>
    <n v="5.000000000000001E-3"/>
    <n v="5.0000000000000012E-4"/>
    <n v="-848.72950000000003"/>
    <n v="-1697458.9999999998"/>
    <n v="2025"/>
    <x v="6"/>
    <n v="5"/>
    <s v="Q2"/>
  </r>
  <r>
    <s v="ORD-04635"/>
    <d v="2025-01-25T00:00:00"/>
    <s v="CUST-1784"/>
    <s v="Sneha Patel"/>
    <x v="3"/>
    <x v="13"/>
    <x v="0"/>
    <s v="Haryana"/>
    <s v="Gurugram"/>
    <n v="2"/>
    <n v="33198.15"/>
    <n v="0.1"/>
    <n v="47438.98"/>
    <x v="0"/>
    <x v="1"/>
    <x v="2"/>
    <n v="0.2"/>
    <n v="2.0000000000000004E-2"/>
    <n v="4.000000000000001E-3"/>
    <n v="-47438.976000000002"/>
    <n v="-11859743.999999998"/>
    <n v="2025"/>
    <x v="5"/>
    <n v="1"/>
    <s v="Q1"/>
  </r>
  <r>
    <s v="ORD-04636"/>
    <d v="2025-11-06T00:00:00"/>
    <s v="CUST-2349"/>
    <s v="Rohan Sharma"/>
    <x v="2"/>
    <x v="2"/>
    <x v="3"/>
    <s v="Telangana"/>
    <s v="Warangal"/>
    <n v="3"/>
    <n v="1228.02"/>
    <n v="0"/>
    <n v="2720.43"/>
    <x v="0"/>
    <x v="1"/>
    <x v="1"/>
    <n v="0"/>
    <n v="0"/>
    <n v="0"/>
    <n v="-2720.43"/>
    <e v="#DIV/0!"/>
    <n v="2025"/>
    <x v="8"/>
    <n v="11"/>
    <s v="Q4"/>
  </r>
  <r>
    <s v="ORD-04637"/>
    <d v="2025-06-05T00:00:00"/>
    <s v="CUST-1640"/>
    <s v="Rohan Gupta"/>
    <x v="4"/>
    <x v="19"/>
    <x v="3"/>
    <s v="Karnataka"/>
    <s v="Bengaluru"/>
    <n v="2"/>
    <n v="7622.12"/>
    <n v="0.1"/>
    <n v="9188.49"/>
    <x v="1"/>
    <x v="1"/>
    <x v="2"/>
    <n v="0.2"/>
    <n v="2.0000000000000004E-2"/>
    <n v="4.000000000000001E-3"/>
    <n v="-9188.485999999999"/>
    <n v="-2297121.4999999991"/>
    <n v="2025"/>
    <x v="9"/>
    <n v="6"/>
    <s v="Q2"/>
  </r>
  <r>
    <s v="ORD-04638"/>
    <d v="2025-03-14T00:00:00"/>
    <s v="CUST-2366"/>
    <s v="Sneha Verma"/>
    <x v="2"/>
    <x v="23"/>
    <x v="2"/>
    <s v="Goa"/>
    <s v="Panaji"/>
    <n v="3"/>
    <n v="1151.54"/>
    <n v="0.1"/>
    <n v="1973.96"/>
    <x v="0"/>
    <x v="1"/>
    <x v="1"/>
    <n v="0.30000000000000004"/>
    <n v="3.0000000000000006E-2"/>
    <n v="9.0000000000000028E-3"/>
    <n v="-1973.951"/>
    <n v="-219327.88888888882"/>
    <n v="2025"/>
    <x v="3"/>
    <n v="3"/>
    <s v="Q1"/>
  </r>
  <r>
    <s v="ORD-04639"/>
    <d v="2025-04-30T00:00:00"/>
    <s v="CUST-1760"/>
    <s v="Isha Patel"/>
    <x v="0"/>
    <x v="6"/>
    <x v="2"/>
    <s v="Rajasthan"/>
    <s v="Jaipur"/>
    <n v="1"/>
    <n v="9579.89"/>
    <n v="0.05"/>
    <n v="7881.13"/>
    <x v="2"/>
    <x v="1"/>
    <x v="0"/>
    <n v="0.05"/>
    <n v="2.5000000000000005E-3"/>
    <n v="1.2500000000000003E-4"/>
    <n v="-7881.1298750000005"/>
    <n v="-63049038.999999993"/>
    <n v="2025"/>
    <x v="0"/>
    <n v="4"/>
    <s v="Q2"/>
  </r>
  <r>
    <s v="ORD-04640"/>
    <d v="2025-11-08T00:00:00"/>
    <s v="CUST-1273"/>
    <s v="Rohan Nair"/>
    <x v="1"/>
    <x v="1"/>
    <x v="3"/>
    <s v="Telangana"/>
    <s v="Warangal"/>
    <n v="1"/>
    <n v="2725.21"/>
    <n v="0"/>
    <n v="1979.29"/>
    <x v="0"/>
    <x v="1"/>
    <x v="1"/>
    <n v="0"/>
    <n v="0"/>
    <n v="0"/>
    <n v="-1979.29"/>
    <e v="#DIV/0!"/>
    <n v="2025"/>
    <x v="8"/>
    <n v="11"/>
    <s v="Q4"/>
  </r>
  <r>
    <s v="ORD-04641"/>
    <d v="2025-11-17T00:00:00"/>
    <s v="CUST-1331"/>
    <s v="Vikram Kumar"/>
    <x v="1"/>
    <x v="7"/>
    <x v="2"/>
    <s v="Goa"/>
    <s v="Panaji"/>
    <n v="3"/>
    <n v="4865.34"/>
    <n v="0"/>
    <n v="11890.94"/>
    <x v="1"/>
    <x v="1"/>
    <x v="1"/>
    <n v="0"/>
    <n v="0"/>
    <n v="0"/>
    <n v="-11890.94"/>
    <e v="#DIV/0!"/>
    <n v="2025"/>
    <x v="8"/>
    <n v="11"/>
    <s v="Q4"/>
  </r>
  <r>
    <s v="ORD-04642"/>
    <d v="2025-04-03T00:00:00"/>
    <s v="CUST-1470"/>
    <s v="Arjun Nair"/>
    <x v="2"/>
    <x v="10"/>
    <x v="2"/>
    <s v="Rajasthan"/>
    <s v="Jaipur"/>
    <n v="1"/>
    <n v="4722.87"/>
    <n v="0"/>
    <n v="3095.84"/>
    <x v="0"/>
    <x v="1"/>
    <x v="1"/>
    <n v="0"/>
    <n v="0"/>
    <n v="0"/>
    <n v="-3095.84"/>
    <e v="#DIV/0!"/>
    <n v="2025"/>
    <x v="0"/>
    <n v="4"/>
    <s v="Q2"/>
  </r>
  <r>
    <s v="ORD-04643"/>
    <d v="2025-03-27T00:00:00"/>
    <s v="CUST-1428"/>
    <s v="Meera Singh"/>
    <x v="3"/>
    <x v="14"/>
    <x v="4"/>
    <s v="Bihar"/>
    <s v="Patna"/>
    <n v="2"/>
    <n v="19777.86"/>
    <n v="0"/>
    <n v="30943.99"/>
    <x v="1"/>
    <x v="2"/>
    <x v="2"/>
    <n v="0"/>
    <n v="0"/>
    <n v="0"/>
    <n v="-30943.99"/>
    <e v="#DIV/0!"/>
    <n v="2025"/>
    <x v="3"/>
    <n v="3"/>
    <s v="Q1"/>
  </r>
  <r>
    <s v="ORD-04644"/>
    <d v="2025-12-02T00:00:00"/>
    <s v="CUST-1300"/>
    <s v="Meera Nair"/>
    <x v="3"/>
    <x v="16"/>
    <x v="3"/>
    <s v="Karnataka"/>
    <s v="Mysuru"/>
    <n v="1"/>
    <n v="16790.759999999998"/>
    <n v="0"/>
    <n v="10519.56"/>
    <x v="3"/>
    <x v="1"/>
    <x v="1"/>
    <n v="0"/>
    <n v="0"/>
    <n v="0"/>
    <n v="-10519.56"/>
    <e v="#DIV/0!"/>
    <n v="2025"/>
    <x v="1"/>
    <n v="12"/>
    <s v="Q4"/>
  </r>
  <r>
    <s v="ORD-04645"/>
    <d v="2025-12-30T00:00:00"/>
    <s v="CUST-1740"/>
    <s v="Isha Gupta"/>
    <x v="1"/>
    <x v="7"/>
    <x v="3"/>
    <s v="Telangana"/>
    <s v="Warangal"/>
    <n v="4"/>
    <n v="859.18"/>
    <n v="0"/>
    <n v="2508.16"/>
    <x v="1"/>
    <x v="0"/>
    <x v="1"/>
    <n v="0"/>
    <n v="0"/>
    <n v="0"/>
    <n v="-2508.16"/>
    <e v="#DIV/0!"/>
    <n v="2025"/>
    <x v="1"/>
    <n v="12"/>
    <s v="Q4"/>
  </r>
  <r>
    <s v="ORD-04646"/>
    <d v="2025-04-28T00:00:00"/>
    <s v="CUST-1809"/>
    <s v="Isha Reddy"/>
    <x v="1"/>
    <x v="9"/>
    <x v="0"/>
    <s v="Punjab"/>
    <s v="Amritsar"/>
    <n v="1"/>
    <n v="3843.44"/>
    <n v="0.05"/>
    <n v="2496.8200000000002"/>
    <x v="2"/>
    <x v="1"/>
    <x v="0"/>
    <n v="0.05"/>
    <n v="2.5000000000000005E-3"/>
    <n v="1.2500000000000003E-4"/>
    <n v="-2496.8198750000001"/>
    <n v="-19974558.999999996"/>
    <n v="2025"/>
    <x v="0"/>
    <n v="4"/>
    <s v="Q2"/>
  </r>
  <r>
    <s v="ORD-04647"/>
    <d v="2025-08-21T00:00:00"/>
    <s v="CUST-1494"/>
    <s v="Isha Singh"/>
    <x v="3"/>
    <x v="16"/>
    <x v="0"/>
    <s v="Uttar Pradesh"/>
    <s v="Kanpur"/>
    <n v="1"/>
    <n v="45363.05"/>
    <n v="0.05"/>
    <n v="30476.68"/>
    <x v="1"/>
    <x v="0"/>
    <x v="1"/>
    <n v="0.05"/>
    <n v="2.5000000000000005E-3"/>
    <n v="1.2500000000000003E-4"/>
    <n v="-30476.679875000002"/>
    <n v="-243813438.99999994"/>
    <n v="2025"/>
    <x v="7"/>
    <n v="8"/>
    <s v="Q3"/>
  </r>
  <r>
    <s v="ORD-04648"/>
    <d v="2025-07-18T00:00:00"/>
    <s v="CUST-1234"/>
    <s v="Priya Sharma"/>
    <x v="0"/>
    <x v="5"/>
    <x v="0"/>
    <s v="Delhi"/>
    <s v="Delhi"/>
    <n v="2"/>
    <n v="11250.87"/>
    <n v="0.2"/>
    <n v="14082.2"/>
    <x v="1"/>
    <x v="1"/>
    <x v="1"/>
    <n v="0.4"/>
    <n v="8.0000000000000016E-2"/>
    <n v="3.2000000000000008E-2"/>
    <n v="-14082.168000000001"/>
    <n v="-440067.74999999994"/>
    <n v="2025"/>
    <x v="4"/>
    <n v="7"/>
    <s v="Q3"/>
  </r>
  <r>
    <s v="ORD-04649"/>
    <d v="2025-07-25T00:00:00"/>
    <s v="CUST-1872"/>
    <s v="Vikram Sharma"/>
    <x v="3"/>
    <x v="18"/>
    <x v="2"/>
    <s v="Goa"/>
    <s v="Panaji"/>
    <n v="1"/>
    <n v="4093.37"/>
    <n v="0.2"/>
    <n v="2332.42"/>
    <x v="3"/>
    <x v="0"/>
    <x v="0"/>
    <n v="0.2"/>
    <n v="4.0000000000000008E-2"/>
    <n v="8.0000000000000019E-3"/>
    <n v="-2332.4120000000003"/>
    <n v="-291551.49999999994"/>
    <n v="2025"/>
    <x v="4"/>
    <n v="7"/>
    <s v="Q3"/>
  </r>
  <r>
    <s v="ORD-04650"/>
    <d v="2025-12-05T00:00:00"/>
    <s v="CUST-2207"/>
    <s v="Neha Patel"/>
    <x v="2"/>
    <x v="20"/>
    <x v="0"/>
    <s v="Uttar Pradesh"/>
    <s v="Kanpur"/>
    <n v="4"/>
    <n v="5434.67"/>
    <n v="0"/>
    <n v="14875.21"/>
    <x v="1"/>
    <x v="1"/>
    <x v="2"/>
    <n v="0"/>
    <n v="0"/>
    <n v="0"/>
    <n v="-14875.21"/>
    <e v="#DIV/0!"/>
    <n v="2025"/>
    <x v="1"/>
    <n v="12"/>
    <s v="Q4"/>
  </r>
  <r>
    <s v="ORD-04651"/>
    <d v="2025-05-27T00:00:00"/>
    <s v="CUST-1771"/>
    <s v="Priya Sharma"/>
    <x v="3"/>
    <x v="14"/>
    <x v="3"/>
    <s v="Telangana"/>
    <s v="Warangal"/>
    <n v="1"/>
    <n v="42259.86"/>
    <n v="0"/>
    <n v="34053.46"/>
    <x v="2"/>
    <x v="0"/>
    <x v="1"/>
    <n v="0"/>
    <n v="0"/>
    <n v="0"/>
    <n v="-34053.46"/>
    <e v="#DIV/0!"/>
    <n v="2025"/>
    <x v="6"/>
    <n v="5"/>
    <s v="Q2"/>
  </r>
  <r>
    <s v="ORD-04652"/>
    <d v="2025-09-28T00:00:00"/>
    <s v="CUST-1091"/>
    <s v="Sneha Verma"/>
    <x v="3"/>
    <x v="14"/>
    <x v="1"/>
    <s v="Madhya Pradesh"/>
    <s v="Indore"/>
    <n v="2"/>
    <n v="62706.94"/>
    <n v="0.05"/>
    <n v="90657.91"/>
    <x v="0"/>
    <x v="0"/>
    <x v="0"/>
    <n v="0.1"/>
    <n v="5.000000000000001E-3"/>
    <n v="5.0000000000000012E-4"/>
    <n v="-90657.909500000009"/>
    <n v="-181315818.99999997"/>
    <n v="2025"/>
    <x v="2"/>
    <n v="9"/>
    <s v="Q3"/>
  </r>
  <r>
    <s v="ORD-04653"/>
    <d v="2025-05-19T00:00:00"/>
    <s v="CUST-2133"/>
    <s v="Kiran Verma"/>
    <x v="3"/>
    <x v="18"/>
    <x v="2"/>
    <s v="Goa"/>
    <s v="Panaji"/>
    <n v="1"/>
    <n v="38787.339999999997"/>
    <n v="0"/>
    <n v="30374.31"/>
    <x v="0"/>
    <x v="1"/>
    <x v="2"/>
    <n v="0"/>
    <n v="0"/>
    <n v="0"/>
    <n v="-30374.31"/>
    <e v="#DIV/0!"/>
    <n v="2025"/>
    <x v="6"/>
    <n v="5"/>
    <s v="Q2"/>
  </r>
  <r>
    <s v="ORD-04654"/>
    <d v="2025-06-30T00:00:00"/>
    <s v="CUST-1752"/>
    <s v="Sneha Singh"/>
    <x v="2"/>
    <x v="10"/>
    <x v="2"/>
    <s v="Goa"/>
    <s v="Panaji"/>
    <n v="3"/>
    <n v="2406.08"/>
    <n v="0.05"/>
    <n v="4933.3"/>
    <x v="1"/>
    <x v="2"/>
    <x v="2"/>
    <n v="0.15000000000000002"/>
    <n v="7.5000000000000015E-3"/>
    <n v="1.1250000000000003E-3"/>
    <n v="-4933.2988750000004"/>
    <n v="-4385154.5555555541"/>
    <n v="2025"/>
    <x v="9"/>
    <n v="6"/>
    <s v="Q2"/>
  </r>
  <r>
    <s v="ORD-04655"/>
    <d v="2025-01-30T00:00:00"/>
    <s v="CUST-1505"/>
    <s v="Ananya Nair"/>
    <x v="0"/>
    <x v="11"/>
    <x v="3"/>
    <s v="Telangana"/>
    <s v="Hyderabad"/>
    <n v="3"/>
    <n v="7300.31"/>
    <n v="0.05"/>
    <n v="14282.17"/>
    <x v="2"/>
    <x v="0"/>
    <x v="1"/>
    <n v="0.15000000000000002"/>
    <n v="7.5000000000000015E-3"/>
    <n v="1.1250000000000003E-3"/>
    <n v="-14282.168874999999"/>
    <n v="-12695261.222222218"/>
    <n v="2025"/>
    <x v="5"/>
    <n v="1"/>
    <s v="Q1"/>
  </r>
  <r>
    <s v="ORD-04656"/>
    <d v="2025-02-26T00:00:00"/>
    <s v="CUST-2037"/>
    <s v="Meera Kumar"/>
    <x v="3"/>
    <x v="3"/>
    <x v="4"/>
    <s v="Bihar"/>
    <s v="Patna"/>
    <n v="3"/>
    <n v="12665.88"/>
    <n v="0.05"/>
    <n v="24723.73"/>
    <x v="4"/>
    <x v="1"/>
    <x v="2"/>
    <n v="0.15000000000000002"/>
    <n v="7.5000000000000015E-3"/>
    <n v="1.1250000000000003E-3"/>
    <n v="-24723.728875000001"/>
    <n v="-21976647.888888884"/>
    <n v="2025"/>
    <x v="11"/>
    <n v="2"/>
    <s v="Q1"/>
  </r>
  <r>
    <s v="ORD-04657"/>
    <d v="2025-08-20T00:00:00"/>
    <s v="CUST-2485"/>
    <s v="Rohan Patel"/>
    <x v="4"/>
    <x v="12"/>
    <x v="3"/>
    <s v="Karnataka"/>
    <s v="Bengaluru"/>
    <n v="3"/>
    <n v="6644.77"/>
    <n v="0.1"/>
    <n v="15751.99"/>
    <x v="3"/>
    <x v="2"/>
    <x v="2"/>
    <n v="0.30000000000000004"/>
    <n v="3.0000000000000006E-2"/>
    <n v="9.0000000000000028E-3"/>
    <n v="-15751.981"/>
    <n v="-1750220.1111111105"/>
    <n v="2025"/>
    <x v="7"/>
    <n v="8"/>
    <s v="Q3"/>
  </r>
  <r>
    <s v="ORD-04658"/>
    <d v="2025-05-26T00:00:00"/>
    <s v="CUST-1179"/>
    <s v="Rohan Patel"/>
    <x v="3"/>
    <x v="18"/>
    <x v="4"/>
    <s v="West Bengal"/>
    <s v="Kolkata"/>
    <n v="1"/>
    <n v="46440.33"/>
    <n v="0.1"/>
    <n v="33151.17"/>
    <x v="3"/>
    <x v="1"/>
    <x v="1"/>
    <n v="0.1"/>
    <n v="1.0000000000000002E-2"/>
    <n v="1.0000000000000002E-3"/>
    <n v="-33151.169000000002"/>
    <n v="-33151168.999999993"/>
    <n v="2025"/>
    <x v="6"/>
    <n v="5"/>
    <s v="Q2"/>
  </r>
  <r>
    <s v="ORD-04659"/>
    <d v="2025-02-17T00:00:00"/>
    <s v="CUST-1182"/>
    <s v="Aarav Sharma"/>
    <x v="0"/>
    <x v="4"/>
    <x v="3"/>
    <s v="Andhra Pradesh"/>
    <s v="Visakhapatnam"/>
    <n v="4"/>
    <n v="4171.25"/>
    <n v="0.2"/>
    <n v="8622.64"/>
    <x v="1"/>
    <x v="1"/>
    <x v="1"/>
    <n v="0.8"/>
    <n v="0.16000000000000003"/>
    <n v="0.12800000000000003"/>
    <n v="-8622.5119999999988"/>
    <n v="-67363.374999999971"/>
    <n v="2025"/>
    <x v="11"/>
    <n v="2"/>
    <s v="Q1"/>
  </r>
  <r>
    <s v="ORD-04660"/>
    <d v="2025-07-13T00:00:00"/>
    <s v="CUST-2502"/>
    <s v="Arjun Kumar"/>
    <x v="4"/>
    <x v="15"/>
    <x v="4"/>
    <s v="West Bengal"/>
    <s v="Kolkata"/>
    <n v="2"/>
    <n v="1847.16"/>
    <n v="0"/>
    <n v="2908.36"/>
    <x v="1"/>
    <x v="1"/>
    <x v="1"/>
    <n v="0"/>
    <n v="0"/>
    <n v="0"/>
    <n v="-2908.36"/>
    <e v="#DIV/0!"/>
    <n v="2025"/>
    <x v="4"/>
    <n v="7"/>
    <s v="Q3"/>
  </r>
  <r>
    <s v="ORD-04661"/>
    <d v="2025-08-12T00:00:00"/>
    <s v="CUST-1658"/>
    <s v="Vikram Rao"/>
    <x v="0"/>
    <x v="11"/>
    <x v="1"/>
    <s v="Chhattisgarh"/>
    <s v="Raipur"/>
    <n v="3"/>
    <n v="2032.19"/>
    <n v="0.15"/>
    <n v="3352"/>
    <x v="0"/>
    <x v="1"/>
    <x v="0"/>
    <n v="0.44999999999999996"/>
    <n v="6.7499999999999991E-2"/>
    <n v="3.0374999999999992E-2"/>
    <n v="-3351.9696250000002"/>
    <n v="-110352.90946502061"/>
    <n v="2025"/>
    <x v="7"/>
    <n v="8"/>
    <s v="Q3"/>
  </r>
  <r>
    <s v="ORD-04662"/>
    <d v="2025-05-16T00:00:00"/>
    <s v="CUST-1808"/>
    <s v="Neha Gupta"/>
    <x v="2"/>
    <x v="23"/>
    <x v="3"/>
    <s v="Karnataka"/>
    <s v="Mysuru"/>
    <n v="2"/>
    <n v="6419.04"/>
    <n v="0.05"/>
    <n v="8511.61"/>
    <x v="1"/>
    <x v="2"/>
    <x v="2"/>
    <n v="0.1"/>
    <n v="5.000000000000001E-3"/>
    <n v="5.0000000000000012E-4"/>
    <n v="-8511.6095000000005"/>
    <n v="-17023218.999999996"/>
    <n v="2025"/>
    <x v="6"/>
    <n v="5"/>
    <s v="Q2"/>
  </r>
  <r>
    <s v="ORD-04663"/>
    <d v="2025-01-22T00:00:00"/>
    <s v="CUST-1097"/>
    <s v="Arjun Verma"/>
    <x v="3"/>
    <x v="14"/>
    <x v="0"/>
    <s v="Uttar Pradesh"/>
    <s v="Kanpur"/>
    <n v="1"/>
    <n v="16299.93"/>
    <n v="0.1"/>
    <n v="12320.27"/>
    <x v="0"/>
    <x v="2"/>
    <x v="2"/>
    <n v="0.1"/>
    <n v="1.0000000000000002E-2"/>
    <n v="1.0000000000000002E-3"/>
    <n v="-12320.269"/>
    <n v="-12320268.999999998"/>
    <n v="2025"/>
    <x v="5"/>
    <n v="1"/>
    <s v="Q1"/>
  </r>
  <r>
    <s v="ORD-04664"/>
    <d v="2025-01-06T00:00:00"/>
    <s v="CUST-1209"/>
    <s v="Neha Rao"/>
    <x v="1"/>
    <x v="1"/>
    <x v="3"/>
    <s v="Tamil Nadu"/>
    <s v="Chennai"/>
    <n v="2"/>
    <n v="1884.78"/>
    <n v="0.15"/>
    <n v="2748.28"/>
    <x v="0"/>
    <x v="0"/>
    <x v="1"/>
    <n v="0.3"/>
    <n v="4.4999999999999998E-2"/>
    <n v="1.35E-2"/>
    <n v="-2748.2665000000002"/>
    <n v="-203575.29629629632"/>
    <n v="2025"/>
    <x v="5"/>
    <n v="1"/>
    <s v="Q1"/>
  </r>
  <r>
    <s v="ORD-04665"/>
    <d v="2025-07-23T00:00:00"/>
    <s v="CUST-2001"/>
    <s v="Rohan Singh"/>
    <x v="0"/>
    <x v="0"/>
    <x v="4"/>
    <s v="Odisha"/>
    <s v="Cuttack"/>
    <n v="1"/>
    <n v="5552.73"/>
    <n v="0.15"/>
    <n v="3981.66"/>
    <x v="1"/>
    <x v="0"/>
    <x v="1"/>
    <n v="0.15"/>
    <n v="2.2499999999999999E-2"/>
    <n v="3.375E-3"/>
    <n v="-3981.6566250000001"/>
    <n v="-1179750.1111111112"/>
    <n v="2025"/>
    <x v="4"/>
    <n v="7"/>
    <s v="Q3"/>
  </r>
  <r>
    <s v="ORD-04666"/>
    <d v="2025-08-27T00:00:00"/>
    <s v="CUST-2449"/>
    <s v="Vikram Gupta"/>
    <x v="1"/>
    <x v="7"/>
    <x v="0"/>
    <s v="Delhi"/>
    <s v="New Delhi"/>
    <n v="2"/>
    <n v="2214.7199999999998"/>
    <n v="0.1"/>
    <n v="3046.23"/>
    <x v="4"/>
    <x v="1"/>
    <x v="2"/>
    <n v="0.2"/>
    <n v="2.0000000000000004E-2"/>
    <n v="4.000000000000001E-3"/>
    <n v="-3046.2260000000001"/>
    <n v="-761556.49999999988"/>
    <n v="2025"/>
    <x v="7"/>
    <n v="8"/>
    <s v="Q3"/>
  </r>
  <r>
    <s v="ORD-04667"/>
    <d v="2025-07-04T00:00:00"/>
    <s v="CUST-1044"/>
    <s v="Meera Joshi"/>
    <x v="3"/>
    <x v="16"/>
    <x v="2"/>
    <s v="Rajasthan"/>
    <s v="Udaipur"/>
    <n v="1"/>
    <n v="46842.1"/>
    <n v="0.05"/>
    <n v="32832.519999999997"/>
    <x v="3"/>
    <x v="2"/>
    <x v="1"/>
    <n v="0.05"/>
    <n v="2.5000000000000005E-3"/>
    <n v="1.2500000000000003E-4"/>
    <n v="-32832.519874999998"/>
    <n v="-262660158.99999991"/>
    <n v="2025"/>
    <x v="4"/>
    <n v="7"/>
    <s v="Q3"/>
  </r>
  <r>
    <s v="ORD-04668"/>
    <d v="2025-12-26T00:00:00"/>
    <s v="CUST-2496"/>
    <s v="Aarav Patel"/>
    <x v="0"/>
    <x v="11"/>
    <x v="3"/>
    <s v="Karnataka"/>
    <s v="Bengaluru"/>
    <n v="1"/>
    <n v="15761.3"/>
    <n v="0.05"/>
    <n v="10239.94"/>
    <x v="2"/>
    <x v="1"/>
    <x v="2"/>
    <n v="0.05"/>
    <n v="2.5000000000000005E-3"/>
    <n v="1.2500000000000003E-4"/>
    <n v="-10239.939875"/>
    <n v="-81919518.999999985"/>
    <n v="2025"/>
    <x v="1"/>
    <n v="12"/>
    <s v="Q4"/>
  </r>
  <r>
    <s v="ORD-04669"/>
    <d v="2025-10-19T00:00:00"/>
    <s v="CUST-1746"/>
    <s v="Vikram Gupta"/>
    <x v="1"/>
    <x v="17"/>
    <x v="3"/>
    <s v="Telangana"/>
    <s v="Warangal"/>
    <n v="5"/>
    <n v="1117.3399999999999"/>
    <n v="0.1"/>
    <n v="4160.7700000000004"/>
    <x v="2"/>
    <x v="1"/>
    <x v="0"/>
    <n v="0.5"/>
    <n v="0.05"/>
    <n v="2.5000000000000001E-2"/>
    <n v="-4160.7450000000008"/>
    <n v="-166429.80000000002"/>
    <n v="2025"/>
    <x v="10"/>
    <n v="10"/>
    <s v="Q4"/>
  </r>
  <r>
    <s v="ORD-04670"/>
    <d v="2025-12-01T00:00:00"/>
    <s v="CUST-1136"/>
    <s v="Priya Joshi"/>
    <x v="4"/>
    <x v="12"/>
    <x v="2"/>
    <s v="Maharashtra"/>
    <s v="Pune"/>
    <n v="4"/>
    <n v="6334.5"/>
    <n v="0.1"/>
    <n v="17831.25"/>
    <x v="1"/>
    <x v="2"/>
    <x v="2"/>
    <n v="0.4"/>
    <n v="4.0000000000000008E-2"/>
    <n v="1.6000000000000004E-2"/>
    <n v="-17831.234"/>
    <n v="-1114452.1249999998"/>
    <n v="2025"/>
    <x v="1"/>
    <n v="12"/>
    <s v="Q4"/>
  </r>
  <r>
    <s v="ORD-04671"/>
    <d v="2025-08-08T00:00:00"/>
    <s v="CUST-1676"/>
    <s v="Aarav Rao"/>
    <x v="3"/>
    <x v="16"/>
    <x v="2"/>
    <s v="Goa"/>
    <s v="Margao"/>
    <n v="3"/>
    <n v="23887.7"/>
    <n v="0.1"/>
    <n v="48867.38"/>
    <x v="1"/>
    <x v="1"/>
    <x v="0"/>
    <n v="0.30000000000000004"/>
    <n v="3.0000000000000006E-2"/>
    <n v="9.0000000000000028E-3"/>
    <n v="-48867.370999999999"/>
    <n v="-5429707.8888888871"/>
    <n v="2025"/>
    <x v="7"/>
    <n v="8"/>
    <s v="Q3"/>
  </r>
  <r>
    <s v="ORD-04672"/>
    <d v="2025-04-26T00:00:00"/>
    <s v="CUST-2565"/>
    <s v="Isha Nair"/>
    <x v="1"/>
    <x v="9"/>
    <x v="1"/>
    <s v="Chhattisgarh"/>
    <s v="Raipur"/>
    <n v="3"/>
    <n v="4907.5"/>
    <n v="0.05"/>
    <n v="9613.35"/>
    <x v="1"/>
    <x v="1"/>
    <x v="0"/>
    <n v="0.15000000000000002"/>
    <n v="7.5000000000000015E-3"/>
    <n v="1.1250000000000003E-3"/>
    <n v="-9613.3488749999997"/>
    <n v="-8545198.9999999963"/>
    <n v="2025"/>
    <x v="0"/>
    <n v="4"/>
    <s v="Q2"/>
  </r>
  <r>
    <s v="ORD-04673"/>
    <d v="2025-11-09T00:00:00"/>
    <s v="CUST-1938"/>
    <s v="Rahul Verma"/>
    <x v="0"/>
    <x v="6"/>
    <x v="0"/>
    <s v="Delhi"/>
    <s v="Delhi"/>
    <n v="2"/>
    <n v="5871.3"/>
    <n v="0.05"/>
    <n v="7816.4"/>
    <x v="0"/>
    <x v="1"/>
    <x v="1"/>
    <n v="0.1"/>
    <n v="5.000000000000001E-3"/>
    <n v="5.0000000000000012E-4"/>
    <n v="-7816.3994999999995"/>
    <n v="-15632798.999999996"/>
    <n v="2025"/>
    <x v="8"/>
    <n v="11"/>
    <s v="Q4"/>
  </r>
  <r>
    <s v="ORD-04674"/>
    <d v="2025-02-18T00:00:00"/>
    <s v="CUST-1542"/>
    <s v="Kiran Joshi"/>
    <x v="2"/>
    <x v="10"/>
    <x v="3"/>
    <s v="Andhra Pradesh"/>
    <s v="Vijayawada"/>
    <n v="2"/>
    <n v="447.47"/>
    <n v="0"/>
    <n v="611.91"/>
    <x v="0"/>
    <x v="1"/>
    <x v="1"/>
    <n v="0"/>
    <n v="0"/>
    <n v="0"/>
    <n v="-611.91"/>
    <e v="#DIV/0!"/>
    <n v="2025"/>
    <x v="11"/>
    <n v="2"/>
    <s v="Q1"/>
  </r>
  <r>
    <s v="ORD-04675"/>
    <d v="2025-06-22T00:00:00"/>
    <s v="CUST-2272"/>
    <s v="Isha Joshi"/>
    <x v="3"/>
    <x v="16"/>
    <x v="0"/>
    <s v="Uttar Pradesh"/>
    <s v="Kanpur"/>
    <n v="1"/>
    <n v="34243.14"/>
    <n v="0.15"/>
    <n v="22873.09"/>
    <x v="0"/>
    <x v="1"/>
    <x v="2"/>
    <n v="0.15"/>
    <n v="2.2499999999999999E-2"/>
    <n v="3.375E-3"/>
    <n v="-22873.086625"/>
    <n v="-6777210.8518518517"/>
    <n v="2025"/>
    <x v="9"/>
    <n v="6"/>
    <s v="Q2"/>
  </r>
  <r>
    <s v="ORD-04676"/>
    <d v="2025-03-23T00:00:00"/>
    <s v="CUST-1220"/>
    <s v="Sneha Reddy"/>
    <x v="2"/>
    <x v="20"/>
    <x v="1"/>
    <s v="Chhattisgarh"/>
    <s v="Bilaspur"/>
    <n v="4"/>
    <n v="1394.83"/>
    <n v="0"/>
    <n v="4346.16"/>
    <x v="4"/>
    <x v="1"/>
    <x v="2"/>
    <n v="0"/>
    <n v="0"/>
    <n v="0"/>
    <n v="-4346.16"/>
    <e v="#DIV/0!"/>
    <n v="2025"/>
    <x v="3"/>
    <n v="3"/>
    <s v="Q1"/>
  </r>
  <r>
    <s v="ORD-04677"/>
    <d v="2025-11-18T00:00:00"/>
    <s v="CUST-1970"/>
    <s v="Sneha Singh"/>
    <x v="0"/>
    <x v="5"/>
    <x v="4"/>
    <s v="Bihar"/>
    <s v="Patna"/>
    <n v="3"/>
    <n v="1469.75"/>
    <n v="0.1"/>
    <n v="2637.18"/>
    <x v="1"/>
    <x v="0"/>
    <x v="1"/>
    <n v="0.30000000000000004"/>
    <n v="3.0000000000000006E-2"/>
    <n v="9.0000000000000028E-3"/>
    <n v="-2637.1709999999998"/>
    <n v="-293018.99999999988"/>
    <n v="2025"/>
    <x v="8"/>
    <n v="11"/>
    <s v="Q4"/>
  </r>
  <r>
    <s v="ORD-04678"/>
    <d v="2025-11-29T00:00:00"/>
    <s v="CUST-2007"/>
    <s v="Isha Nair"/>
    <x v="0"/>
    <x v="11"/>
    <x v="2"/>
    <s v="Gujarat"/>
    <s v="Surat"/>
    <n v="2"/>
    <n v="12780.06"/>
    <n v="0.15"/>
    <n v="15345.26"/>
    <x v="1"/>
    <x v="0"/>
    <x v="1"/>
    <n v="0.3"/>
    <n v="4.4999999999999998E-2"/>
    <n v="1.35E-2"/>
    <n v="-15345.246500000001"/>
    <n v="-1136684.9259259261"/>
    <n v="2025"/>
    <x v="8"/>
    <n v="11"/>
    <s v="Q4"/>
  </r>
  <r>
    <s v="ORD-04679"/>
    <d v="2025-02-14T00:00:00"/>
    <s v="CUST-1559"/>
    <s v="Vikram Rao"/>
    <x v="3"/>
    <x v="18"/>
    <x v="1"/>
    <s v="Madhya Pradesh"/>
    <s v="Indore"/>
    <n v="4"/>
    <n v="47998.46"/>
    <n v="0.05"/>
    <n v="113891.39"/>
    <x v="1"/>
    <x v="2"/>
    <x v="2"/>
    <n v="0.2"/>
    <n v="1.0000000000000002E-2"/>
    <n v="2.0000000000000005E-3"/>
    <n v="-113891.38800000001"/>
    <n v="-56945693.999999993"/>
    <n v="2025"/>
    <x v="11"/>
    <n v="2"/>
    <s v="Q1"/>
  </r>
  <r>
    <s v="ORD-04680"/>
    <d v="2025-12-01T00:00:00"/>
    <s v="CUST-2470"/>
    <s v="Isha Patel"/>
    <x v="3"/>
    <x v="13"/>
    <x v="4"/>
    <s v="Odisha"/>
    <s v="Cuttack"/>
    <n v="2"/>
    <n v="30754.39"/>
    <n v="0.1"/>
    <n v="36879.82"/>
    <x v="4"/>
    <x v="0"/>
    <x v="1"/>
    <n v="0.2"/>
    <n v="2.0000000000000004E-2"/>
    <n v="4.000000000000001E-3"/>
    <n v="-36879.815999999999"/>
    <n v="-9219953.9999999981"/>
    <n v="2025"/>
    <x v="1"/>
    <n v="12"/>
    <s v="Q4"/>
  </r>
  <r>
    <s v="ORD-04681"/>
    <d v="2025-01-20T00:00:00"/>
    <s v="CUST-2168"/>
    <s v="Meera Reddy"/>
    <x v="4"/>
    <x v="12"/>
    <x v="0"/>
    <s v="Delhi"/>
    <s v="Delhi"/>
    <n v="1"/>
    <n v="6253.53"/>
    <n v="0.1"/>
    <n v="4263.03"/>
    <x v="3"/>
    <x v="1"/>
    <x v="2"/>
    <n v="0.1"/>
    <n v="1.0000000000000002E-2"/>
    <n v="1.0000000000000002E-3"/>
    <n v="-4263.0289999999995"/>
    <n v="-4263028.9999999981"/>
    <n v="2025"/>
    <x v="5"/>
    <n v="1"/>
    <s v="Q1"/>
  </r>
  <r>
    <s v="ORD-04682"/>
    <d v="2025-08-09T00:00:00"/>
    <s v="CUST-1760"/>
    <s v="Rohan Gupta"/>
    <x v="4"/>
    <x v="24"/>
    <x v="3"/>
    <s v="Andhra Pradesh"/>
    <s v="Vijayawada"/>
    <n v="4"/>
    <n v="5075.04"/>
    <n v="0"/>
    <n v="14578.69"/>
    <x v="0"/>
    <x v="1"/>
    <x v="1"/>
    <n v="0"/>
    <n v="0"/>
    <n v="0"/>
    <n v="-14578.69"/>
    <e v="#DIV/0!"/>
    <n v="2025"/>
    <x v="7"/>
    <n v="8"/>
    <s v="Q3"/>
  </r>
  <r>
    <s v="ORD-04683"/>
    <d v="2025-05-03T00:00:00"/>
    <s v="CUST-2098"/>
    <s v="Rahul Gupta"/>
    <x v="1"/>
    <x v="17"/>
    <x v="0"/>
    <s v="Punjab"/>
    <s v="Amritsar"/>
    <n v="2"/>
    <n v="3241.56"/>
    <n v="0.05"/>
    <n v="4758.93"/>
    <x v="1"/>
    <x v="1"/>
    <x v="1"/>
    <n v="0.1"/>
    <n v="5.000000000000001E-3"/>
    <n v="5.0000000000000012E-4"/>
    <n v="-4758.9295000000002"/>
    <n v="-9517858.9999999981"/>
    <n v="2025"/>
    <x v="6"/>
    <n v="5"/>
    <s v="Q2"/>
  </r>
  <r>
    <s v="ORD-04684"/>
    <d v="2025-08-22T00:00:00"/>
    <s v="CUST-1029"/>
    <s v="Priya Sharma"/>
    <x v="3"/>
    <x v="14"/>
    <x v="2"/>
    <s v="Rajasthan"/>
    <s v="Jaipur"/>
    <n v="2"/>
    <n v="39390.699999999997"/>
    <n v="0.1"/>
    <n v="51724.33"/>
    <x v="1"/>
    <x v="2"/>
    <x v="2"/>
    <n v="0.2"/>
    <n v="2.0000000000000004E-2"/>
    <n v="4.000000000000001E-3"/>
    <n v="-51724.326000000001"/>
    <n v="-12931081.499999996"/>
    <n v="2025"/>
    <x v="7"/>
    <n v="8"/>
    <s v="Q3"/>
  </r>
  <r>
    <s v="ORD-04685"/>
    <d v="2025-08-09T00:00:00"/>
    <s v="CUST-1762"/>
    <s v="Vikram Reddy"/>
    <x v="0"/>
    <x v="0"/>
    <x v="0"/>
    <s v="Uttar Pradesh"/>
    <s v="Noida"/>
    <n v="1"/>
    <n v="12218.73"/>
    <n v="0.05"/>
    <n v="7479.36"/>
    <x v="3"/>
    <x v="0"/>
    <x v="2"/>
    <n v="0.05"/>
    <n v="2.5000000000000005E-3"/>
    <n v="1.2500000000000003E-4"/>
    <n v="-7479.3598750000001"/>
    <n v="-59834878.999999985"/>
    <n v="2025"/>
    <x v="7"/>
    <n v="8"/>
    <s v="Q3"/>
  </r>
  <r>
    <s v="ORD-04686"/>
    <d v="2025-11-19T00:00:00"/>
    <s v="CUST-1121"/>
    <s v="Kiran Singh"/>
    <x v="1"/>
    <x v="1"/>
    <x v="4"/>
    <s v="Jharkhand"/>
    <s v="Ranchi"/>
    <n v="2"/>
    <n v="1198.25"/>
    <n v="0.05"/>
    <n v="1806.12"/>
    <x v="1"/>
    <x v="2"/>
    <x v="2"/>
    <n v="0.1"/>
    <n v="5.000000000000001E-3"/>
    <n v="5.0000000000000012E-4"/>
    <n v="-1806.1194999999998"/>
    <n v="-3612238.9999999986"/>
    <n v="2025"/>
    <x v="8"/>
    <n v="11"/>
    <s v="Q4"/>
  </r>
  <r>
    <s v="ORD-04687"/>
    <d v="2025-12-05T00:00:00"/>
    <s v="CUST-1015"/>
    <s v="Priya Singh"/>
    <x v="4"/>
    <x v="15"/>
    <x v="0"/>
    <s v="Punjab"/>
    <s v="Amritsar"/>
    <n v="2"/>
    <n v="2784.01"/>
    <n v="0.1"/>
    <n v="4337.96"/>
    <x v="1"/>
    <x v="0"/>
    <x v="1"/>
    <n v="0.2"/>
    <n v="2.0000000000000004E-2"/>
    <n v="4.000000000000001E-3"/>
    <n v="-4337.9560000000001"/>
    <n v="-1084488.9999999998"/>
    <n v="2025"/>
    <x v="1"/>
    <n v="12"/>
    <s v="Q4"/>
  </r>
  <r>
    <s v="ORD-04688"/>
    <d v="2025-01-03T00:00:00"/>
    <s v="CUST-1220"/>
    <s v="Isha Rao"/>
    <x v="0"/>
    <x v="11"/>
    <x v="0"/>
    <s v="Uttar Pradesh"/>
    <s v="Noida"/>
    <n v="2"/>
    <n v="8311.36"/>
    <n v="0"/>
    <n v="11487.82"/>
    <x v="1"/>
    <x v="1"/>
    <x v="2"/>
    <n v="0"/>
    <n v="0"/>
    <n v="0"/>
    <n v="-11487.82"/>
    <e v="#DIV/0!"/>
    <n v="2025"/>
    <x v="5"/>
    <n v="1"/>
    <s v="Q1"/>
  </r>
  <r>
    <s v="ORD-04689"/>
    <d v="2025-07-01T00:00:00"/>
    <s v="CUST-1307"/>
    <s v="Sneha Singh"/>
    <x v="1"/>
    <x v="7"/>
    <x v="3"/>
    <s v="Tamil Nadu"/>
    <s v="Coimbatore"/>
    <n v="2"/>
    <n v="2369.11"/>
    <n v="0.05"/>
    <n v="3033.76"/>
    <x v="4"/>
    <x v="2"/>
    <x v="1"/>
    <n v="0.1"/>
    <n v="5.000000000000001E-3"/>
    <n v="5.0000000000000012E-4"/>
    <n v="-3033.7595000000001"/>
    <n v="-6067518.9999999991"/>
    <n v="2025"/>
    <x v="4"/>
    <n v="7"/>
    <s v="Q3"/>
  </r>
  <r>
    <s v="ORD-04690"/>
    <d v="2025-07-25T00:00:00"/>
    <s v="CUST-1824"/>
    <s v="Arjun Nair"/>
    <x v="4"/>
    <x v="15"/>
    <x v="4"/>
    <s v="Odisha"/>
    <s v="Cuttack"/>
    <n v="1"/>
    <n v="7082.5"/>
    <n v="0"/>
    <n v="5934.4"/>
    <x v="0"/>
    <x v="1"/>
    <x v="0"/>
    <n v="0"/>
    <n v="0"/>
    <n v="0"/>
    <n v="-5934.4"/>
    <e v="#DIV/0!"/>
    <n v="2025"/>
    <x v="4"/>
    <n v="7"/>
    <s v="Q3"/>
  </r>
  <r>
    <s v="ORD-04691"/>
    <d v="2025-11-16T00:00:00"/>
    <s v="CUST-1472"/>
    <s v="Rohan Sharma"/>
    <x v="4"/>
    <x v="22"/>
    <x v="0"/>
    <s v="Haryana"/>
    <s v="Gurugram"/>
    <n v="2"/>
    <n v="3622.85"/>
    <n v="0"/>
    <n v="5002.8599999999997"/>
    <x v="1"/>
    <x v="1"/>
    <x v="0"/>
    <n v="0"/>
    <n v="0"/>
    <n v="0"/>
    <n v="-5002.8599999999997"/>
    <e v="#DIV/0!"/>
    <n v="2025"/>
    <x v="8"/>
    <n v="11"/>
    <s v="Q4"/>
  </r>
  <r>
    <s v="ORD-04692"/>
    <d v="2025-02-09T00:00:00"/>
    <s v="CUST-1687"/>
    <s v="Aarav Singh"/>
    <x v="3"/>
    <x v="13"/>
    <x v="4"/>
    <s v="West Bengal"/>
    <s v="Durgapur"/>
    <n v="4"/>
    <n v="11819.08"/>
    <n v="0.05"/>
    <n v="32258.79"/>
    <x v="0"/>
    <x v="1"/>
    <x v="2"/>
    <n v="0.2"/>
    <n v="1.0000000000000002E-2"/>
    <n v="2.0000000000000005E-3"/>
    <n v="-32258.788"/>
    <n v="-16129393.999999996"/>
    <n v="2025"/>
    <x v="11"/>
    <n v="2"/>
    <s v="Q1"/>
  </r>
  <r>
    <s v="ORD-04693"/>
    <d v="2025-02-28T00:00:00"/>
    <s v="CUST-1349"/>
    <s v="Neha Patel"/>
    <x v="3"/>
    <x v="14"/>
    <x v="2"/>
    <s v="Maharashtra"/>
    <s v="Nagpur"/>
    <n v="1"/>
    <n v="17468.09"/>
    <n v="0.1"/>
    <n v="10655.39"/>
    <x v="1"/>
    <x v="1"/>
    <x v="2"/>
    <n v="0.1"/>
    <n v="1.0000000000000002E-2"/>
    <n v="1.0000000000000002E-3"/>
    <n v="-10655.388999999999"/>
    <n v="-10655388.999999996"/>
    <n v="2025"/>
    <x v="11"/>
    <n v="2"/>
    <s v="Q1"/>
  </r>
  <r>
    <s v="ORD-04694"/>
    <d v="2025-03-03T00:00:00"/>
    <s v="CUST-1002"/>
    <s v="Rahul Joshi"/>
    <x v="0"/>
    <x v="0"/>
    <x v="1"/>
    <s v="Chhattisgarh"/>
    <s v="Bilaspur"/>
    <n v="1"/>
    <n v="4414.8900000000003"/>
    <n v="0"/>
    <n v="3458.8"/>
    <x v="1"/>
    <x v="1"/>
    <x v="1"/>
    <n v="0"/>
    <n v="0"/>
    <n v="0"/>
    <n v="-3458.8"/>
    <e v="#DIV/0!"/>
    <n v="2025"/>
    <x v="3"/>
    <n v="3"/>
    <s v="Q1"/>
  </r>
  <r>
    <s v="ORD-04695"/>
    <d v="2025-05-12T00:00:00"/>
    <s v="CUST-1878"/>
    <s v="Arjun Verma"/>
    <x v="2"/>
    <x v="8"/>
    <x v="1"/>
    <s v="Chhattisgarh"/>
    <s v="Bilaspur"/>
    <n v="1"/>
    <n v="5228.96"/>
    <n v="0.1"/>
    <n v="3468.45"/>
    <x v="0"/>
    <x v="1"/>
    <x v="2"/>
    <n v="0.1"/>
    <n v="1.0000000000000002E-2"/>
    <n v="1.0000000000000002E-3"/>
    <n v="-3468.4489999999996"/>
    <n v="-3468448.9999999986"/>
    <n v="2025"/>
    <x v="6"/>
    <n v="5"/>
    <s v="Q2"/>
  </r>
  <r>
    <s v="ORD-04696"/>
    <d v="2025-03-01T00:00:00"/>
    <s v="CUST-2056"/>
    <s v="Priya Sharma"/>
    <x v="3"/>
    <x v="18"/>
    <x v="4"/>
    <s v="Bihar"/>
    <s v="Patna"/>
    <n v="4"/>
    <n v="31366.57"/>
    <n v="0.05"/>
    <n v="85362.87"/>
    <x v="4"/>
    <x v="2"/>
    <x v="2"/>
    <n v="0.2"/>
    <n v="1.0000000000000002E-2"/>
    <n v="2.0000000000000005E-3"/>
    <n v="-85362.868000000002"/>
    <n v="-42681433.999999993"/>
    <n v="2025"/>
    <x v="3"/>
    <n v="3"/>
    <s v="Q1"/>
  </r>
  <r>
    <s v="ORD-04697"/>
    <d v="2025-11-27T00:00:00"/>
    <s v="CUST-1879"/>
    <s v="Rahul Reddy"/>
    <x v="3"/>
    <x v="16"/>
    <x v="2"/>
    <s v="Maharashtra"/>
    <s v="Nagpur"/>
    <n v="2"/>
    <n v="46498.05"/>
    <n v="0.15"/>
    <n v="54367.91"/>
    <x v="0"/>
    <x v="1"/>
    <x v="1"/>
    <n v="0.3"/>
    <n v="4.4999999999999998E-2"/>
    <n v="1.35E-2"/>
    <n v="-54367.896500000003"/>
    <n v="-4027251.5925925928"/>
    <n v="2025"/>
    <x v="8"/>
    <n v="11"/>
    <s v="Q4"/>
  </r>
  <r>
    <s v="ORD-04698"/>
    <d v="2025-05-02T00:00:00"/>
    <s v="CUST-2334"/>
    <s v="Rahul Nair"/>
    <x v="1"/>
    <x v="17"/>
    <x v="3"/>
    <s v="Tamil Nadu"/>
    <s v="Chennai"/>
    <n v="4"/>
    <n v="2227.04"/>
    <n v="0.05"/>
    <n v="7347.37"/>
    <x v="0"/>
    <x v="1"/>
    <x v="2"/>
    <n v="0.2"/>
    <n v="1.0000000000000002E-2"/>
    <n v="2.0000000000000005E-3"/>
    <n v="-7347.3679999999995"/>
    <n v="-3673683.9999999991"/>
    <n v="2025"/>
    <x v="6"/>
    <n v="5"/>
    <s v="Q2"/>
  </r>
  <r>
    <s v="ORD-04699"/>
    <d v="2025-04-17T00:00:00"/>
    <s v="CUST-2289"/>
    <s v="Vikram Nair"/>
    <x v="0"/>
    <x v="0"/>
    <x v="4"/>
    <s v="Jharkhand"/>
    <s v="Jamshedpur"/>
    <n v="2"/>
    <n v="16092.43"/>
    <n v="0"/>
    <n v="20669.509999999998"/>
    <x v="1"/>
    <x v="1"/>
    <x v="0"/>
    <n v="0"/>
    <n v="0"/>
    <n v="0"/>
    <n v="-20669.509999999998"/>
    <e v="#DIV/0!"/>
    <n v="2025"/>
    <x v="0"/>
    <n v="4"/>
    <s v="Q2"/>
  </r>
  <r>
    <s v="ORD-04700"/>
    <d v="2025-04-06T00:00:00"/>
    <s v="CUST-1275"/>
    <s v="Arjun Reddy"/>
    <x v="0"/>
    <x v="5"/>
    <x v="3"/>
    <s v="Tamil Nadu"/>
    <s v="Chennai"/>
    <n v="2"/>
    <n v="17714.900000000001"/>
    <n v="0.1"/>
    <n v="22044.6"/>
    <x v="4"/>
    <x v="2"/>
    <x v="2"/>
    <n v="0.2"/>
    <n v="2.0000000000000004E-2"/>
    <n v="4.000000000000001E-3"/>
    <n v="-22044.595999999998"/>
    <n v="-5511148.9999999981"/>
    <n v="2025"/>
    <x v="0"/>
    <n v="4"/>
    <s v="Q2"/>
  </r>
  <r>
    <s v="ORD-04701"/>
    <d v="2025-12-13T00:00:00"/>
    <s v="CUST-1646"/>
    <s v="Rahul Kumar"/>
    <x v="2"/>
    <x v="10"/>
    <x v="3"/>
    <s v="Andhra Pradesh"/>
    <s v="Vijayawada"/>
    <n v="3"/>
    <n v="4820.96"/>
    <n v="0.1"/>
    <n v="9240.76"/>
    <x v="0"/>
    <x v="1"/>
    <x v="1"/>
    <n v="0.30000000000000004"/>
    <n v="3.0000000000000006E-2"/>
    <n v="9.0000000000000028E-3"/>
    <n v="-9240.7510000000002"/>
    <n v="-1026750.1111111108"/>
    <n v="2025"/>
    <x v="1"/>
    <n v="12"/>
    <s v="Q4"/>
  </r>
  <r>
    <s v="ORD-04702"/>
    <d v="2025-08-23T00:00:00"/>
    <s v="CUST-1354"/>
    <s v="Kiran Joshi"/>
    <x v="2"/>
    <x v="10"/>
    <x v="2"/>
    <s v="Maharashtra"/>
    <s v="Nagpur"/>
    <n v="1"/>
    <n v="6101.16"/>
    <n v="0.05"/>
    <n v="4825.7700000000004"/>
    <x v="0"/>
    <x v="1"/>
    <x v="2"/>
    <n v="0.05"/>
    <n v="2.5000000000000005E-3"/>
    <n v="1.2500000000000003E-4"/>
    <n v="-4825.7698750000009"/>
    <n v="-38606159"/>
    <n v="2025"/>
    <x v="7"/>
    <n v="8"/>
    <s v="Q3"/>
  </r>
  <r>
    <s v="ORD-04703"/>
    <d v="2025-03-03T00:00:00"/>
    <s v="CUST-1442"/>
    <s v="Arjun Patel"/>
    <x v="1"/>
    <x v="9"/>
    <x v="3"/>
    <s v="Karnataka"/>
    <s v="Mysuru"/>
    <n v="1"/>
    <n v="2662.68"/>
    <n v="0.05"/>
    <n v="2194.25"/>
    <x v="2"/>
    <x v="1"/>
    <x v="2"/>
    <n v="0.05"/>
    <n v="2.5000000000000005E-3"/>
    <n v="1.2500000000000003E-4"/>
    <n v="-2194.249875"/>
    <n v="-17553998.999999996"/>
    <n v="2025"/>
    <x v="3"/>
    <n v="3"/>
    <s v="Q1"/>
  </r>
  <r>
    <s v="ORD-04704"/>
    <d v="2025-09-13T00:00:00"/>
    <s v="CUST-1769"/>
    <s v="Meera Gupta"/>
    <x v="3"/>
    <x v="16"/>
    <x v="3"/>
    <s v="Tamil Nadu"/>
    <s v="Coimbatore"/>
    <n v="2"/>
    <n v="60848.42"/>
    <n v="0"/>
    <n v="75696.039999999994"/>
    <x v="4"/>
    <x v="1"/>
    <x v="2"/>
    <n v="0"/>
    <n v="0"/>
    <n v="0"/>
    <n v="-75696.039999999994"/>
    <e v="#DIV/0!"/>
    <n v="2025"/>
    <x v="2"/>
    <n v="9"/>
    <s v="Q3"/>
  </r>
  <r>
    <s v="ORD-04705"/>
    <d v="2025-02-18T00:00:00"/>
    <s v="CUST-2421"/>
    <s v="Vikram Sharma"/>
    <x v="1"/>
    <x v="21"/>
    <x v="3"/>
    <s v="Andhra Pradesh"/>
    <s v="Visakhapatnam"/>
    <n v="1"/>
    <n v="4200.04"/>
    <n v="0.05"/>
    <n v="3469.6"/>
    <x v="2"/>
    <x v="1"/>
    <x v="2"/>
    <n v="0.05"/>
    <n v="2.5000000000000005E-3"/>
    <n v="1.2500000000000003E-4"/>
    <n v="-3469.5998749999999"/>
    <n v="-27756798.999999993"/>
    <n v="2025"/>
    <x v="11"/>
    <n v="2"/>
    <s v="Q1"/>
  </r>
  <r>
    <s v="ORD-04706"/>
    <d v="2025-12-14T00:00:00"/>
    <s v="CUST-1774"/>
    <s v="Rahul Nair"/>
    <x v="2"/>
    <x v="20"/>
    <x v="2"/>
    <s v="Gujarat"/>
    <s v="Ahmedabad"/>
    <n v="1"/>
    <n v="6945.74"/>
    <n v="0"/>
    <n v="6043.63"/>
    <x v="1"/>
    <x v="1"/>
    <x v="2"/>
    <n v="0"/>
    <n v="0"/>
    <n v="0"/>
    <n v="-6043.63"/>
    <e v="#DIV/0!"/>
    <n v="2025"/>
    <x v="1"/>
    <n v="12"/>
    <s v="Q4"/>
  </r>
  <r>
    <s v="ORD-04707"/>
    <d v="2025-06-08T00:00:00"/>
    <s v="CUST-1611"/>
    <s v="Arjun Kumar"/>
    <x v="3"/>
    <x v="14"/>
    <x v="0"/>
    <s v="Punjab"/>
    <s v="Amritsar"/>
    <n v="1"/>
    <n v="41066.449999999997"/>
    <n v="0.05"/>
    <n v="33432.300000000003"/>
    <x v="2"/>
    <x v="1"/>
    <x v="1"/>
    <n v="0.05"/>
    <n v="2.5000000000000005E-3"/>
    <n v="1.2500000000000003E-4"/>
    <n v="-33432.299875000004"/>
    <n v="-267458398.99999997"/>
    <n v="2025"/>
    <x v="9"/>
    <n v="6"/>
    <s v="Q2"/>
  </r>
  <r>
    <s v="ORD-04708"/>
    <d v="2025-05-04T00:00:00"/>
    <s v="CUST-2181"/>
    <s v="Ananya Gupta"/>
    <x v="1"/>
    <x v="7"/>
    <x v="3"/>
    <s v="Telangana"/>
    <s v="Warangal"/>
    <n v="1"/>
    <n v="3951.23"/>
    <n v="0.15"/>
    <n v="2885.36"/>
    <x v="1"/>
    <x v="2"/>
    <x v="1"/>
    <n v="0.15"/>
    <n v="2.2499999999999999E-2"/>
    <n v="3.375E-3"/>
    <n v="-2885.3566250000003"/>
    <n v="-854920.48148148158"/>
    <n v="2025"/>
    <x v="6"/>
    <n v="5"/>
    <s v="Q2"/>
  </r>
  <r>
    <s v="ORD-04709"/>
    <d v="2025-11-13T00:00:00"/>
    <s v="CUST-1194"/>
    <s v="Isha Gupta"/>
    <x v="0"/>
    <x v="0"/>
    <x v="1"/>
    <s v="Chhattisgarh"/>
    <s v="Raipur"/>
    <n v="1"/>
    <n v="10091.620000000001"/>
    <n v="0.1"/>
    <n v="7526.42"/>
    <x v="1"/>
    <x v="0"/>
    <x v="1"/>
    <n v="0.1"/>
    <n v="1.0000000000000002E-2"/>
    <n v="1.0000000000000002E-3"/>
    <n v="-7526.4189999999999"/>
    <n v="-7526418.9999999981"/>
    <n v="2025"/>
    <x v="8"/>
    <n v="11"/>
    <s v="Q4"/>
  </r>
  <r>
    <s v="ORD-04710"/>
    <d v="2025-07-26T00:00:00"/>
    <s v="CUST-2531"/>
    <s v="Sneha Verma"/>
    <x v="0"/>
    <x v="4"/>
    <x v="0"/>
    <s v="Haryana"/>
    <s v="Faridabad"/>
    <n v="3"/>
    <n v="5182.78"/>
    <n v="0"/>
    <n v="10853.39"/>
    <x v="2"/>
    <x v="1"/>
    <x v="1"/>
    <n v="0"/>
    <n v="0"/>
    <n v="0"/>
    <n v="-10853.39"/>
    <e v="#DIV/0!"/>
    <n v="2025"/>
    <x v="4"/>
    <n v="7"/>
    <s v="Q3"/>
  </r>
  <r>
    <s v="ORD-04711"/>
    <d v="2025-02-17T00:00:00"/>
    <s v="CUST-2098"/>
    <s v="Meera Joshi"/>
    <x v="0"/>
    <x v="5"/>
    <x v="1"/>
    <s v="Chhattisgarh"/>
    <s v="Bilaspur"/>
    <n v="1"/>
    <n v="6837.26"/>
    <n v="0.15"/>
    <n v="4814.07"/>
    <x v="2"/>
    <x v="1"/>
    <x v="2"/>
    <n v="0.15"/>
    <n v="2.2499999999999999E-2"/>
    <n v="3.375E-3"/>
    <n v="-4814.0666249999995"/>
    <n v="-1426390.111111111"/>
    <n v="2025"/>
    <x v="11"/>
    <n v="2"/>
    <s v="Q1"/>
  </r>
  <r>
    <s v="ORD-04712"/>
    <d v="2025-05-16T00:00:00"/>
    <s v="CUST-2311"/>
    <s v="Isha Nair"/>
    <x v="0"/>
    <x v="4"/>
    <x v="1"/>
    <s v="Chhattisgarh"/>
    <s v="Bilaspur"/>
    <n v="1"/>
    <n v="16166.29"/>
    <n v="0.05"/>
    <n v="11474.93"/>
    <x v="2"/>
    <x v="1"/>
    <x v="2"/>
    <n v="0.05"/>
    <n v="2.5000000000000005E-3"/>
    <n v="1.2500000000000003E-4"/>
    <n v="-11474.929875"/>
    <n v="-91799438.99999997"/>
    <n v="2025"/>
    <x v="6"/>
    <n v="5"/>
    <s v="Q2"/>
  </r>
  <r>
    <s v="ORD-04713"/>
    <d v="2025-07-20T00:00:00"/>
    <s v="CUST-1425"/>
    <s v="Aarav Gupta"/>
    <x v="0"/>
    <x v="6"/>
    <x v="3"/>
    <s v="Andhra Pradesh"/>
    <s v="Visakhapatnam"/>
    <n v="1"/>
    <n v="1667.9"/>
    <n v="0"/>
    <n v="1268.49"/>
    <x v="2"/>
    <x v="1"/>
    <x v="2"/>
    <n v="0"/>
    <n v="0"/>
    <n v="0"/>
    <n v="-1268.49"/>
    <e v="#DIV/0!"/>
    <n v="2025"/>
    <x v="4"/>
    <n v="7"/>
    <s v="Q3"/>
  </r>
  <r>
    <s v="ORD-04714"/>
    <d v="2025-09-07T00:00:00"/>
    <s v="CUST-1384"/>
    <s v="Ananya Patel"/>
    <x v="1"/>
    <x v="9"/>
    <x v="2"/>
    <s v="Gujarat"/>
    <s v="Ahmedabad"/>
    <n v="2"/>
    <n v="3059.53"/>
    <n v="0.1"/>
    <n v="3447.27"/>
    <x v="0"/>
    <x v="2"/>
    <x v="2"/>
    <n v="0.2"/>
    <n v="2.0000000000000004E-2"/>
    <n v="4.000000000000001E-3"/>
    <n v="-3447.2660000000001"/>
    <n v="-861816.49999999977"/>
    <n v="2025"/>
    <x v="2"/>
    <n v="9"/>
    <s v="Q3"/>
  </r>
  <r>
    <s v="ORD-04715"/>
    <d v="2025-11-10T00:00:00"/>
    <s v="CUST-1825"/>
    <s v="Rohan Verma"/>
    <x v="3"/>
    <x v="3"/>
    <x v="1"/>
    <s v="Madhya Pradesh"/>
    <s v="Indore"/>
    <n v="2"/>
    <n v="25152.74"/>
    <n v="0.05"/>
    <n v="35533.949999999997"/>
    <x v="3"/>
    <x v="2"/>
    <x v="1"/>
    <n v="0.1"/>
    <n v="5.000000000000001E-3"/>
    <n v="5.0000000000000012E-4"/>
    <n v="-35533.949499999995"/>
    <n v="-71067898.99999997"/>
    <n v="2025"/>
    <x v="8"/>
    <n v="11"/>
    <s v="Q4"/>
  </r>
  <r>
    <s v="ORD-04716"/>
    <d v="2025-12-23T00:00:00"/>
    <s v="CUST-1637"/>
    <s v="Rohan Reddy"/>
    <x v="4"/>
    <x v="22"/>
    <x v="4"/>
    <s v="Jharkhand"/>
    <s v="Ranchi"/>
    <n v="3"/>
    <n v="3786.89"/>
    <n v="0.05"/>
    <n v="7451.53"/>
    <x v="3"/>
    <x v="1"/>
    <x v="0"/>
    <n v="0.15000000000000002"/>
    <n v="7.5000000000000015E-3"/>
    <n v="1.1250000000000003E-3"/>
    <n v="-7451.528875"/>
    <n v="-6623581.2222222202"/>
    <n v="2025"/>
    <x v="1"/>
    <n v="12"/>
    <s v="Q4"/>
  </r>
  <r>
    <s v="ORD-04717"/>
    <d v="2025-11-14T00:00:00"/>
    <s v="CUST-1543"/>
    <s v="Meera Sharma"/>
    <x v="2"/>
    <x v="10"/>
    <x v="0"/>
    <s v="Delhi"/>
    <s v="Delhi"/>
    <n v="3"/>
    <n v="6238.17"/>
    <n v="0"/>
    <n v="13244.77"/>
    <x v="1"/>
    <x v="2"/>
    <x v="1"/>
    <n v="0"/>
    <n v="0"/>
    <n v="0"/>
    <n v="-13244.77"/>
    <e v="#DIV/0!"/>
    <n v="2025"/>
    <x v="8"/>
    <n v="11"/>
    <s v="Q4"/>
  </r>
  <r>
    <s v="ORD-04718"/>
    <d v="2025-10-22T00:00:00"/>
    <s v="CUST-1013"/>
    <s v="Kiran Singh"/>
    <x v="3"/>
    <x v="14"/>
    <x v="2"/>
    <s v="Gujarat"/>
    <s v="Surat"/>
    <n v="1"/>
    <n v="55717.72"/>
    <n v="0.05"/>
    <n v="39361.1"/>
    <x v="0"/>
    <x v="1"/>
    <x v="1"/>
    <n v="0.05"/>
    <n v="2.5000000000000005E-3"/>
    <n v="1.2500000000000003E-4"/>
    <n v="-39361.099875"/>
    <n v="-314888798.99999994"/>
    <n v="2025"/>
    <x v="10"/>
    <n v="10"/>
    <s v="Q4"/>
  </r>
  <r>
    <s v="ORD-04719"/>
    <d v="2025-11-10T00:00:00"/>
    <s v="CUST-1071"/>
    <s v="Vikram Rao"/>
    <x v="3"/>
    <x v="14"/>
    <x v="0"/>
    <s v="Punjab"/>
    <s v="Ludhiana"/>
    <n v="1"/>
    <n v="39526.49"/>
    <n v="0"/>
    <n v="31575.89"/>
    <x v="1"/>
    <x v="2"/>
    <x v="0"/>
    <n v="0"/>
    <n v="0"/>
    <n v="0"/>
    <n v="-31575.89"/>
    <e v="#DIV/0!"/>
    <n v="2025"/>
    <x v="8"/>
    <n v="11"/>
    <s v="Q4"/>
  </r>
  <r>
    <s v="ORD-04720"/>
    <d v="2025-07-28T00:00:00"/>
    <s v="CUST-2075"/>
    <s v="Meera Verma"/>
    <x v="2"/>
    <x v="20"/>
    <x v="3"/>
    <s v="Telangana"/>
    <s v="Warangal"/>
    <n v="1"/>
    <n v="2201.2600000000002"/>
    <n v="0.1"/>
    <n v="1267.3699999999999"/>
    <x v="2"/>
    <x v="1"/>
    <x v="0"/>
    <n v="0.1"/>
    <n v="1.0000000000000002E-2"/>
    <n v="1.0000000000000002E-3"/>
    <n v="-1267.3689999999999"/>
    <n v="-1267368.9999999995"/>
    <n v="2025"/>
    <x v="4"/>
    <n v="7"/>
    <s v="Q3"/>
  </r>
  <r>
    <s v="ORD-04721"/>
    <d v="2025-12-21T00:00:00"/>
    <s v="CUST-1577"/>
    <s v="Meera Kumar"/>
    <x v="2"/>
    <x v="23"/>
    <x v="2"/>
    <s v="Maharashtra"/>
    <s v="Pune"/>
    <n v="4"/>
    <n v="3538.01"/>
    <n v="0.05"/>
    <n v="10448.69"/>
    <x v="1"/>
    <x v="0"/>
    <x v="0"/>
    <n v="0.2"/>
    <n v="1.0000000000000002E-2"/>
    <n v="2.0000000000000005E-3"/>
    <n v="-10448.688"/>
    <n v="-5224343.9999999991"/>
    <n v="2025"/>
    <x v="1"/>
    <n v="12"/>
    <s v="Q4"/>
  </r>
  <r>
    <s v="ORD-04722"/>
    <d v="2025-07-30T00:00:00"/>
    <s v="CUST-1557"/>
    <s v="Sneha Kumar"/>
    <x v="3"/>
    <x v="18"/>
    <x v="3"/>
    <s v="Telangana"/>
    <s v="Hyderabad"/>
    <n v="2"/>
    <n v="27426.63"/>
    <n v="0.05"/>
    <n v="36378.22"/>
    <x v="2"/>
    <x v="2"/>
    <x v="1"/>
    <n v="0.1"/>
    <n v="5.000000000000001E-3"/>
    <n v="5.0000000000000012E-4"/>
    <n v="-36378.219499999999"/>
    <n v="-72756438.999999985"/>
    <n v="2025"/>
    <x v="4"/>
    <n v="7"/>
    <s v="Q3"/>
  </r>
  <r>
    <s v="ORD-04723"/>
    <d v="2025-07-11T00:00:00"/>
    <s v="CUST-1625"/>
    <s v="Meera Nair"/>
    <x v="3"/>
    <x v="3"/>
    <x v="2"/>
    <s v="Rajasthan"/>
    <s v="Jaipur"/>
    <n v="1"/>
    <n v="23954.74"/>
    <n v="0"/>
    <n v="20003.509999999998"/>
    <x v="0"/>
    <x v="1"/>
    <x v="0"/>
    <n v="0"/>
    <n v="0"/>
    <n v="0"/>
    <n v="-20003.509999999998"/>
    <e v="#DIV/0!"/>
    <n v="2025"/>
    <x v="4"/>
    <n v="7"/>
    <s v="Q3"/>
  </r>
  <r>
    <s v="ORD-04724"/>
    <d v="2025-02-13T00:00:00"/>
    <s v="CUST-1565"/>
    <s v="Rohan Patel"/>
    <x v="1"/>
    <x v="7"/>
    <x v="3"/>
    <s v="Telangana"/>
    <s v="Hyderabad"/>
    <n v="1"/>
    <n v="738.23"/>
    <n v="0.1"/>
    <n v="566.38"/>
    <x v="3"/>
    <x v="1"/>
    <x v="1"/>
    <n v="0.1"/>
    <n v="1.0000000000000002E-2"/>
    <n v="1.0000000000000002E-3"/>
    <n v="-566.37900000000002"/>
    <n v="-566378.99999999988"/>
    <n v="2025"/>
    <x v="11"/>
    <n v="2"/>
    <s v="Q1"/>
  </r>
  <r>
    <s v="ORD-04725"/>
    <d v="2025-01-29T00:00:00"/>
    <s v="CUST-1441"/>
    <s v="Priya Reddy"/>
    <x v="3"/>
    <x v="13"/>
    <x v="2"/>
    <s v="Maharashtra"/>
    <s v="Nagpur"/>
    <n v="2"/>
    <n v="35987.730000000003"/>
    <n v="0.05"/>
    <n v="44164.97"/>
    <x v="4"/>
    <x v="0"/>
    <x v="1"/>
    <n v="0.1"/>
    <n v="5.000000000000001E-3"/>
    <n v="5.0000000000000012E-4"/>
    <n v="-44164.969499999999"/>
    <n v="-88329938.99999997"/>
    <n v="2025"/>
    <x v="5"/>
    <n v="1"/>
    <s v="Q1"/>
  </r>
  <r>
    <s v="ORD-04726"/>
    <d v="2025-02-28T00:00:00"/>
    <s v="CUST-2306"/>
    <s v="Ananya Verma"/>
    <x v="4"/>
    <x v="15"/>
    <x v="3"/>
    <s v="Telangana"/>
    <s v="Hyderabad"/>
    <n v="1"/>
    <n v="3065.57"/>
    <n v="0.05"/>
    <n v="2467.98"/>
    <x v="4"/>
    <x v="1"/>
    <x v="1"/>
    <n v="0.05"/>
    <n v="2.5000000000000005E-3"/>
    <n v="1.2500000000000003E-4"/>
    <n v="-2467.979875"/>
    <n v="-19743838.999999996"/>
    <n v="2025"/>
    <x v="11"/>
    <n v="2"/>
    <s v="Q1"/>
  </r>
  <r>
    <s v="ORD-04727"/>
    <d v="2025-03-12T00:00:00"/>
    <s v="CUST-1144"/>
    <s v="Vikram Sharma"/>
    <x v="2"/>
    <x v="20"/>
    <x v="3"/>
    <s v="Tamil Nadu"/>
    <s v="Coimbatore"/>
    <n v="3"/>
    <n v="4761.33"/>
    <n v="0.1"/>
    <n v="9779.3799999999992"/>
    <x v="2"/>
    <x v="1"/>
    <x v="2"/>
    <n v="0.30000000000000004"/>
    <n v="3.0000000000000006E-2"/>
    <n v="9.0000000000000028E-3"/>
    <n v="-9779.3709999999992"/>
    <n v="-1086596.7777777773"/>
    <n v="2025"/>
    <x v="3"/>
    <n v="3"/>
    <s v="Q1"/>
  </r>
  <r>
    <s v="ORD-04728"/>
    <d v="2025-04-02T00:00:00"/>
    <s v="CUST-1780"/>
    <s v="Kiran Reddy"/>
    <x v="0"/>
    <x v="11"/>
    <x v="3"/>
    <s v="Andhra Pradesh"/>
    <s v="Vijayawada"/>
    <n v="2"/>
    <n v="6222.23"/>
    <n v="0"/>
    <n v="8245.7099999999991"/>
    <x v="0"/>
    <x v="2"/>
    <x v="2"/>
    <n v="0"/>
    <n v="0"/>
    <n v="0"/>
    <n v="-8245.7099999999991"/>
    <e v="#DIV/0!"/>
    <n v="2025"/>
    <x v="0"/>
    <n v="4"/>
    <s v="Q2"/>
  </r>
  <r>
    <s v="ORD-04729"/>
    <d v="2025-09-22T00:00:00"/>
    <s v="CUST-1272"/>
    <s v="Aarav Kumar"/>
    <x v="0"/>
    <x v="6"/>
    <x v="3"/>
    <s v="Tamil Nadu"/>
    <s v="Chennai"/>
    <n v="2"/>
    <n v="8159.13"/>
    <n v="0.05"/>
    <n v="9649.6200000000008"/>
    <x v="0"/>
    <x v="0"/>
    <x v="1"/>
    <n v="0.1"/>
    <n v="5.000000000000001E-3"/>
    <n v="5.0000000000000012E-4"/>
    <n v="-9649.6195000000007"/>
    <n v="-19299238.999999996"/>
    <n v="2025"/>
    <x v="2"/>
    <n v="9"/>
    <s v="Q3"/>
  </r>
  <r>
    <s v="ORD-04730"/>
    <d v="2025-08-08T00:00:00"/>
    <s v="CUST-2506"/>
    <s v="Sneha Nair"/>
    <x v="3"/>
    <x v="13"/>
    <x v="3"/>
    <s v="Andhra Pradesh"/>
    <s v="Visakhapatnam"/>
    <n v="2"/>
    <n v="4824.88"/>
    <n v="0.1"/>
    <n v="6749.6"/>
    <x v="1"/>
    <x v="1"/>
    <x v="2"/>
    <n v="0.2"/>
    <n v="2.0000000000000004E-2"/>
    <n v="4.000000000000001E-3"/>
    <n v="-6749.5960000000005"/>
    <n v="-1687398.9999999998"/>
    <n v="2025"/>
    <x v="7"/>
    <n v="8"/>
    <s v="Q3"/>
  </r>
  <r>
    <s v="ORD-04731"/>
    <d v="2025-08-03T00:00:00"/>
    <s v="CUST-2462"/>
    <s v="Neha Kumar"/>
    <x v="1"/>
    <x v="17"/>
    <x v="3"/>
    <s v="Telangana"/>
    <s v="Warangal"/>
    <n v="1"/>
    <n v="4964.5600000000004"/>
    <n v="0.05"/>
    <n v="3576.56"/>
    <x v="2"/>
    <x v="1"/>
    <x v="2"/>
    <n v="0.05"/>
    <n v="2.5000000000000005E-3"/>
    <n v="1.2500000000000003E-4"/>
    <n v="-3576.5598749999999"/>
    <n v="-28612478.999999993"/>
    <n v="2025"/>
    <x v="7"/>
    <n v="8"/>
    <s v="Q3"/>
  </r>
  <r>
    <s v="ORD-04732"/>
    <d v="2025-10-04T00:00:00"/>
    <s v="CUST-2371"/>
    <s v="Vikram Joshi"/>
    <x v="3"/>
    <x v="13"/>
    <x v="1"/>
    <s v="Madhya Pradesh"/>
    <s v="Indore"/>
    <n v="2"/>
    <n v="33733.26"/>
    <n v="0"/>
    <n v="54383.05"/>
    <x v="2"/>
    <x v="1"/>
    <x v="0"/>
    <n v="0"/>
    <n v="0"/>
    <n v="0"/>
    <n v="-54383.05"/>
    <e v="#DIV/0!"/>
    <n v="2025"/>
    <x v="10"/>
    <n v="10"/>
    <s v="Q4"/>
  </r>
  <r>
    <s v="ORD-04733"/>
    <d v="2025-03-05T00:00:00"/>
    <s v="CUST-2076"/>
    <s v="Neha Patel"/>
    <x v="0"/>
    <x v="6"/>
    <x v="4"/>
    <s v="Bihar"/>
    <s v="Gaya"/>
    <n v="2"/>
    <n v="1119.31"/>
    <n v="0.05"/>
    <n v="1598.77"/>
    <x v="1"/>
    <x v="1"/>
    <x v="1"/>
    <n v="0.1"/>
    <n v="5.000000000000001E-3"/>
    <n v="5.0000000000000012E-4"/>
    <n v="-1598.7694999999999"/>
    <n v="-3197538.9999999991"/>
    <n v="2025"/>
    <x v="3"/>
    <n v="3"/>
    <s v="Q1"/>
  </r>
  <r>
    <s v="ORD-04734"/>
    <d v="2025-12-12T00:00:00"/>
    <s v="CUST-1595"/>
    <s v="Neha Sharma"/>
    <x v="2"/>
    <x v="8"/>
    <x v="3"/>
    <s v="Tamil Nadu"/>
    <s v="Chennai"/>
    <n v="1"/>
    <n v="3972.12"/>
    <n v="0.05"/>
    <n v="2361.4"/>
    <x v="1"/>
    <x v="1"/>
    <x v="2"/>
    <n v="0.05"/>
    <n v="2.5000000000000005E-3"/>
    <n v="1.2500000000000003E-4"/>
    <n v="-2361.3998750000001"/>
    <n v="-18891198.999999996"/>
    <n v="2025"/>
    <x v="1"/>
    <n v="12"/>
    <s v="Q4"/>
  </r>
  <r>
    <s v="ORD-04735"/>
    <d v="2025-10-19T00:00:00"/>
    <s v="CUST-2479"/>
    <s v="Ananya Gupta"/>
    <x v="3"/>
    <x v="18"/>
    <x v="4"/>
    <s v="Odisha"/>
    <s v="Bhubaneswar"/>
    <n v="2"/>
    <n v="56767.48"/>
    <n v="0.2"/>
    <n v="66530.25"/>
    <x v="0"/>
    <x v="0"/>
    <x v="1"/>
    <n v="0.4"/>
    <n v="8.0000000000000016E-2"/>
    <n v="3.2000000000000008E-2"/>
    <n v="-66530.217999999993"/>
    <n v="-2079069.3124999993"/>
    <n v="2025"/>
    <x v="10"/>
    <n v="10"/>
    <s v="Q4"/>
  </r>
  <r>
    <s v="ORD-04736"/>
    <d v="2025-09-02T00:00:00"/>
    <s v="CUST-2530"/>
    <s v="Ananya Kumar"/>
    <x v="0"/>
    <x v="6"/>
    <x v="1"/>
    <s v="Madhya Pradesh"/>
    <s v="Bhopal"/>
    <n v="3"/>
    <n v="14065.15"/>
    <n v="0.05"/>
    <n v="33619.519999999997"/>
    <x v="3"/>
    <x v="1"/>
    <x v="1"/>
    <n v="0.15000000000000002"/>
    <n v="7.5000000000000015E-3"/>
    <n v="1.1250000000000003E-3"/>
    <n v="-33619.518874999994"/>
    <n v="-29884016.777777765"/>
    <n v="2025"/>
    <x v="2"/>
    <n v="9"/>
    <s v="Q3"/>
  </r>
  <r>
    <s v="ORD-04737"/>
    <d v="2025-03-03T00:00:00"/>
    <s v="CUST-1588"/>
    <s v="Meera Reddy"/>
    <x v="1"/>
    <x v="9"/>
    <x v="2"/>
    <s v="Rajasthan"/>
    <s v="Jaipur"/>
    <n v="1"/>
    <n v="3579.31"/>
    <n v="0"/>
    <n v="2575.2399999999998"/>
    <x v="1"/>
    <x v="1"/>
    <x v="2"/>
    <n v="0"/>
    <n v="0"/>
    <n v="0"/>
    <n v="-2575.2399999999998"/>
    <e v="#DIV/0!"/>
    <n v="2025"/>
    <x v="3"/>
    <n v="3"/>
    <s v="Q1"/>
  </r>
  <r>
    <s v="ORD-04738"/>
    <d v="2025-11-28T00:00:00"/>
    <s v="CUST-1366"/>
    <s v="Vikram Rao"/>
    <x v="0"/>
    <x v="5"/>
    <x v="2"/>
    <s v="Maharashtra"/>
    <s v="Mumbai"/>
    <n v="2"/>
    <n v="3112.74"/>
    <n v="0.1"/>
    <n v="3855.79"/>
    <x v="0"/>
    <x v="2"/>
    <x v="1"/>
    <n v="0.2"/>
    <n v="2.0000000000000004E-2"/>
    <n v="4.000000000000001E-3"/>
    <n v="-3855.7860000000001"/>
    <n v="-963946.49999999977"/>
    <n v="2025"/>
    <x v="8"/>
    <n v="11"/>
    <s v="Q4"/>
  </r>
  <r>
    <s v="ORD-04739"/>
    <d v="2025-06-19T00:00:00"/>
    <s v="CUST-1664"/>
    <s v="Neha Sharma"/>
    <x v="4"/>
    <x v="12"/>
    <x v="3"/>
    <s v="Telangana"/>
    <s v="Warangal"/>
    <n v="1"/>
    <n v="6090.77"/>
    <n v="0.05"/>
    <n v="4025.48"/>
    <x v="1"/>
    <x v="1"/>
    <x v="0"/>
    <n v="0.05"/>
    <n v="2.5000000000000005E-3"/>
    <n v="1.2500000000000003E-4"/>
    <n v="-4025.479875"/>
    <n v="-32203838.999999993"/>
    <n v="2025"/>
    <x v="9"/>
    <n v="6"/>
    <s v="Q2"/>
  </r>
  <r>
    <s v="ORD-04740"/>
    <d v="2025-09-26T00:00:00"/>
    <s v="CUST-2138"/>
    <s v="Neha Patel"/>
    <x v="1"/>
    <x v="9"/>
    <x v="3"/>
    <s v="Telangana"/>
    <s v="Hyderabad"/>
    <n v="2"/>
    <n v="3889.92"/>
    <n v="0.05"/>
    <n v="4784.6499999999996"/>
    <x v="0"/>
    <x v="1"/>
    <x v="1"/>
    <n v="0.1"/>
    <n v="5.000000000000001E-3"/>
    <n v="5.0000000000000012E-4"/>
    <n v="-4784.6494999999995"/>
    <n v="-9569298.9999999963"/>
    <n v="2025"/>
    <x v="2"/>
    <n v="9"/>
    <s v="Q3"/>
  </r>
  <r>
    <s v="ORD-04741"/>
    <d v="2025-09-24T00:00:00"/>
    <s v="CUST-1570"/>
    <s v="Vikram Joshi"/>
    <x v="0"/>
    <x v="4"/>
    <x v="0"/>
    <s v="Haryana"/>
    <s v="Faridabad"/>
    <n v="1"/>
    <n v="10602.85"/>
    <n v="0.05"/>
    <n v="7249.8"/>
    <x v="3"/>
    <x v="1"/>
    <x v="0"/>
    <n v="0.05"/>
    <n v="2.5000000000000005E-3"/>
    <n v="1.2500000000000003E-4"/>
    <n v="-7249.7998750000006"/>
    <n v="-57998398.999999993"/>
    <n v="2025"/>
    <x v="2"/>
    <n v="9"/>
    <s v="Q3"/>
  </r>
  <r>
    <s v="ORD-04742"/>
    <d v="2025-02-23T00:00:00"/>
    <s v="CUST-1453"/>
    <s v="Priya Singh"/>
    <x v="0"/>
    <x v="0"/>
    <x v="2"/>
    <s v="Gujarat"/>
    <s v="Surat"/>
    <n v="2"/>
    <n v="16144.56"/>
    <n v="0.1"/>
    <n v="23900.29"/>
    <x v="1"/>
    <x v="1"/>
    <x v="1"/>
    <n v="0.2"/>
    <n v="2.0000000000000004E-2"/>
    <n v="4.000000000000001E-3"/>
    <n v="-23900.286"/>
    <n v="-5975071.4999999981"/>
    <n v="2025"/>
    <x v="11"/>
    <n v="2"/>
    <s v="Q1"/>
  </r>
  <r>
    <s v="ORD-04743"/>
    <d v="2025-01-16T00:00:00"/>
    <s v="CUST-1769"/>
    <s v="Isha Rao"/>
    <x v="0"/>
    <x v="5"/>
    <x v="3"/>
    <s v="Telangana"/>
    <s v="Hyderabad"/>
    <n v="1"/>
    <n v="5491.92"/>
    <n v="0.1"/>
    <n v="3141.74"/>
    <x v="1"/>
    <x v="1"/>
    <x v="2"/>
    <n v="0.1"/>
    <n v="1.0000000000000002E-2"/>
    <n v="1.0000000000000002E-3"/>
    <n v="-3141.7389999999996"/>
    <n v="-3141738.9999999986"/>
    <n v="2025"/>
    <x v="5"/>
    <n v="1"/>
    <s v="Q1"/>
  </r>
  <r>
    <s v="ORD-04744"/>
    <d v="2025-01-08T00:00:00"/>
    <s v="CUST-1455"/>
    <s v="Isha Patel"/>
    <x v="2"/>
    <x v="8"/>
    <x v="2"/>
    <s v="Gujarat"/>
    <s v="Ahmedabad"/>
    <n v="1"/>
    <n v="1998.16"/>
    <n v="0"/>
    <n v="1715.12"/>
    <x v="0"/>
    <x v="2"/>
    <x v="0"/>
    <n v="0"/>
    <n v="0"/>
    <n v="0"/>
    <n v="-1715.12"/>
    <e v="#DIV/0!"/>
    <n v="2025"/>
    <x v="5"/>
    <n v="1"/>
    <s v="Q1"/>
  </r>
  <r>
    <s v="ORD-04745"/>
    <d v="2025-04-14T00:00:00"/>
    <s v="CUST-1496"/>
    <s v="Kiran Kumar"/>
    <x v="3"/>
    <x v="3"/>
    <x v="0"/>
    <s v="Punjab"/>
    <s v="Amritsar"/>
    <n v="2"/>
    <n v="56717.68"/>
    <n v="0.1"/>
    <n v="75266.11"/>
    <x v="1"/>
    <x v="2"/>
    <x v="2"/>
    <n v="0.2"/>
    <n v="2.0000000000000004E-2"/>
    <n v="4.000000000000001E-3"/>
    <n v="-75266.106"/>
    <n v="-18816526.499999996"/>
    <n v="2025"/>
    <x v="0"/>
    <n v="4"/>
    <s v="Q2"/>
  </r>
  <r>
    <s v="ORD-04746"/>
    <d v="2025-02-28T00:00:00"/>
    <s v="CUST-2370"/>
    <s v="Ananya Singh"/>
    <x v="4"/>
    <x v="12"/>
    <x v="3"/>
    <s v="Tamil Nadu"/>
    <s v="Coimbatore"/>
    <n v="2"/>
    <n v="5815.89"/>
    <n v="0"/>
    <n v="9198.93"/>
    <x v="1"/>
    <x v="2"/>
    <x v="2"/>
    <n v="0"/>
    <n v="0"/>
    <n v="0"/>
    <n v="-9198.93"/>
    <e v="#DIV/0!"/>
    <n v="2025"/>
    <x v="11"/>
    <n v="2"/>
    <s v="Q1"/>
  </r>
  <r>
    <s v="ORD-04747"/>
    <d v="2025-11-09T00:00:00"/>
    <s v="CUST-1600"/>
    <s v="Priya Joshi"/>
    <x v="2"/>
    <x v="23"/>
    <x v="3"/>
    <s v="Tamil Nadu"/>
    <s v="Chennai"/>
    <n v="3"/>
    <n v="409.55"/>
    <n v="0.05"/>
    <n v="836.94"/>
    <x v="1"/>
    <x v="1"/>
    <x v="1"/>
    <n v="0.15000000000000002"/>
    <n v="7.5000000000000015E-3"/>
    <n v="1.1250000000000003E-3"/>
    <n v="-836.93887500000005"/>
    <n v="-743945.66666666651"/>
    <n v="2025"/>
    <x v="8"/>
    <n v="11"/>
    <s v="Q4"/>
  </r>
  <r>
    <s v="ORD-04748"/>
    <d v="2025-02-09T00:00:00"/>
    <s v="CUST-1189"/>
    <s v="Sneha Reddy"/>
    <x v="0"/>
    <x v="11"/>
    <x v="0"/>
    <s v="Delhi"/>
    <s v="Delhi"/>
    <n v="2"/>
    <n v="6809.17"/>
    <n v="0"/>
    <n v="9387.9"/>
    <x v="0"/>
    <x v="1"/>
    <x v="2"/>
    <n v="0"/>
    <n v="0"/>
    <n v="0"/>
    <n v="-9387.9"/>
    <e v="#DIV/0!"/>
    <n v="2025"/>
    <x v="11"/>
    <n v="2"/>
    <s v="Q1"/>
  </r>
  <r>
    <s v="ORD-04749"/>
    <d v="2025-08-25T00:00:00"/>
    <s v="CUST-2584"/>
    <s v="Priya Nair"/>
    <x v="2"/>
    <x v="10"/>
    <x v="0"/>
    <s v="Uttar Pradesh"/>
    <s v="Lucknow"/>
    <n v="2"/>
    <n v="6061.85"/>
    <n v="0.1"/>
    <n v="7032.79"/>
    <x v="1"/>
    <x v="2"/>
    <x v="1"/>
    <n v="0.2"/>
    <n v="2.0000000000000004E-2"/>
    <n v="4.000000000000001E-3"/>
    <n v="-7032.7860000000001"/>
    <n v="-1758196.4999999995"/>
    <n v="2025"/>
    <x v="7"/>
    <n v="8"/>
    <s v="Q3"/>
  </r>
  <r>
    <s v="ORD-04750"/>
    <d v="2025-04-04T00:00:00"/>
    <s v="CUST-2598"/>
    <s v="Rohan Rao"/>
    <x v="0"/>
    <x v="6"/>
    <x v="3"/>
    <s v="Tamil Nadu"/>
    <s v="Chennai"/>
    <n v="2"/>
    <n v="1172.6300000000001"/>
    <n v="0.1"/>
    <n v="1567.43"/>
    <x v="4"/>
    <x v="2"/>
    <x v="1"/>
    <n v="0.2"/>
    <n v="2.0000000000000004E-2"/>
    <n v="4.000000000000001E-3"/>
    <n v="-1567.4260000000002"/>
    <n v="-391856.49999999994"/>
    <n v="2025"/>
    <x v="0"/>
    <n v="4"/>
    <s v="Q2"/>
  </r>
  <r>
    <s v="ORD-04751"/>
    <d v="2025-08-10T00:00:00"/>
    <s v="CUST-2232"/>
    <s v="Neha Reddy"/>
    <x v="1"/>
    <x v="17"/>
    <x v="4"/>
    <s v="Odisha"/>
    <s v="Cuttack"/>
    <n v="1"/>
    <n v="265.43"/>
    <n v="0.1"/>
    <n v="174.13"/>
    <x v="4"/>
    <x v="1"/>
    <x v="0"/>
    <n v="0.1"/>
    <n v="1.0000000000000002E-2"/>
    <n v="1.0000000000000002E-3"/>
    <n v="-174.12899999999999"/>
    <n v="-174128.99999999994"/>
    <n v="2025"/>
    <x v="7"/>
    <n v="8"/>
    <s v="Q3"/>
  </r>
  <r>
    <s v="ORD-04752"/>
    <d v="2025-07-23T00:00:00"/>
    <s v="CUST-1484"/>
    <s v="Meera Verma"/>
    <x v="2"/>
    <x v="8"/>
    <x v="2"/>
    <s v="Rajasthan"/>
    <s v="Jaipur"/>
    <n v="1"/>
    <n v="2256.31"/>
    <n v="0.1"/>
    <n v="1561.19"/>
    <x v="1"/>
    <x v="1"/>
    <x v="2"/>
    <n v="0.1"/>
    <n v="1.0000000000000002E-2"/>
    <n v="1.0000000000000002E-3"/>
    <n v="-1561.1890000000001"/>
    <n v="-1561188.9999999998"/>
    <n v="2025"/>
    <x v="4"/>
    <n v="7"/>
    <s v="Q3"/>
  </r>
  <r>
    <s v="ORD-04753"/>
    <d v="2025-05-18T00:00:00"/>
    <s v="CUST-2093"/>
    <s v="Arjun Rao"/>
    <x v="3"/>
    <x v="14"/>
    <x v="3"/>
    <s v="Tamil Nadu"/>
    <s v="Chennai"/>
    <n v="1"/>
    <n v="59539"/>
    <n v="0"/>
    <n v="43135.25"/>
    <x v="2"/>
    <x v="1"/>
    <x v="0"/>
    <n v="0"/>
    <n v="0"/>
    <n v="0"/>
    <n v="-43135.25"/>
    <e v="#DIV/0!"/>
    <n v="2025"/>
    <x v="6"/>
    <n v="5"/>
    <s v="Q2"/>
  </r>
  <r>
    <s v="ORD-04754"/>
    <d v="2025-10-27T00:00:00"/>
    <s v="CUST-2093"/>
    <s v="Priya Joshi"/>
    <x v="3"/>
    <x v="14"/>
    <x v="4"/>
    <s v="Odisha"/>
    <s v="Bhubaneswar"/>
    <n v="1"/>
    <n v="58743.83"/>
    <n v="0.05"/>
    <n v="41096"/>
    <x v="2"/>
    <x v="1"/>
    <x v="1"/>
    <n v="0.05"/>
    <n v="2.5000000000000005E-3"/>
    <n v="1.2500000000000003E-4"/>
    <n v="-41095.999875000001"/>
    <n v="-328767998.99999994"/>
    <n v="2025"/>
    <x v="10"/>
    <n v="10"/>
    <s v="Q4"/>
  </r>
  <r>
    <s v="ORD-04755"/>
    <d v="2025-07-26T00:00:00"/>
    <s v="CUST-2076"/>
    <s v="Sneha Kumar"/>
    <x v="4"/>
    <x v="22"/>
    <x v="4"/>
    <s v="Bihar"/>
    <s v="Patna"/>
    <n v="1"/>
    <n v="4909.4799999999996"/>
    <n v="0.05"/>
    <n v="3847.5"/>
    <x v="0"/>
    <x v="2"/>
    <x v="1"/>
    <n v="0.05"/>
    <n v="2.5000000000000005E-3"/>
    <n v="1.2500000000000003E-4"/>
    <n v="-3847.499875"/>
    <n v="-30779998.999999993"/>
    <n v="2025"/>
    <x v="4"/>
    <n v="7"/>
    <s v="Q3"/>
  </r>
  <r>
    <s v="ORD-04756"/>
    <d v="2025-12-02T00:00:00"/>
    <s v="CUST-1619"/>
    <s v="Sneha Kumar"/>
    <x v="2"/>
    <x v="10"/>
    <x v="4"/>
    <s v="Bihar"/>
    <s v="Patna"/>
    <n v="4"/>
    <n v="4051.36"/>
    <n v="0.05"/>
    <n v="10052.89"/>
    <x v="3"/>
    <x v="1"/>
    <x v="0"/>
    <n v="0.2"/>
    <n v="1.0000000000000002E-2"/>
    <n v="2.0000000000000005E-3"/>
    <n v="-10052.887999999999"/>
    <n v="-5026443.9999999981"/>
    <n v="2025"/>
    <x v="1"/>
    <n v="12"/>
    <s v="Q4"/>
  </r>
  <r>
    <s v="ORD-04757"/>
    <d v="2025-03-22T00:00:00"/>
    <s v="CUST-1558"/>
    <s v="Arjun Gupta"/>
    <x v="4"/>
    <x v="22"/>
    <x v="0"/>
    <s v="Delhi"/>
    <s v="Delhi"/>
    <n v="3"/>
    <n v="3322.07"/>
    <n v="0"/>
    <n v="7235.58"/>
    <x v="1"/>
    <x v="2"/>
    <x v="0"/>
    <n v="0"/>
    <n v="0"/>
    <n v="0"/>
    <n v="-7235.58"/>
    <e v="#DIV/0!"/>
    <n v="2025"/>
    <x v="3"/>
    <n v="3"/>
    <s v="Q1"/>
  </r>
  <r>
    <s v="ORD-04758"/>
    <d v="2025-08-06T00:00:00"/>
    <s v="CUST-1145"/>
    <s v="Sneha Reddy"/>
    <x v="3"/>
    <x v="3"/>
    <x v="3"/>
    <s v="Karnataka"/>
    <s v="Mysuru"/>
    <n v="4"/>
    <n v="16977.28"/>
    <n v="0.15"/>
    <n v="37882.68"/>
    <x v="2"/>
    <x v="1"/>
    <x v="0"/>
    <n v="0.6"/>
    <n v="0.09"/>
    <n v="5.3999999999999999E-2"/>
    <n v="-37882.626000000004"/>
    <n v="-701530.11111111124"/>
    <n v="2025"/>
    <x v="7"/>
    <n v="8"/>
    <s v="Q3"/>
  </r>
  <r>
    <s v="ORD-04759"/>
    <d v="2025-01-02T00:00:00"/>
    <s v="CUST-1489"/>
    <s v="Arjun Reddy"/>
    <x v="3"/>
    <x v="3"/>
    <x v="0"/>
    <s v="Uttar Pradesh"/>
    <s v="Lucknow"/>
    <n v="5"/>
    <n v="53266.59"/>
    <n v="0.1"/>
    <n v="207028.99"/>
    <x v="4"/>
    <x v="2"/>
    <x v="2"/>
    <n v="0.5"/>
    <n v="0.05"/>
    <n v="2.5000000000000001E-2"/>
    <n v="-207028.965"/>
    <n v="-8281158.5999999996"/>
    <n v="2025"/>
    <x v="5"/>
    <n v="1"/>
    <s v="Q1"/>
  </r>
  <r>
    <s v="ORD-04760"/>
    <d v="2025-06-27T00:00:00"/>
    <s v="CUST-1597"/>
    <s v="Rohan Reddy"/>
    <x v="3"/>
    <x v="14"/>
    <x v="4"/>
    <s v="Jharkhand"/>
    <s v="Ranchi"/>
    <n v="1"/>
    <n v="8249.7199999999993"/>
    <n v="0.05"/>
    <n v="6548.1"/>
    <x v="4"/>
    <x v="1"/>
    <x v="2"/>
    <n v="0.05"/>
    <n v="2.5000000000000005E-3"/>
    <n v="1.2500000000000003E-4"/>
    <n v="-6548.0998750000008"/>
    <n v="-52384798.999999993"/>
    <n v="2025"/>
    <x v="9"/>
    <n v="6"/>
    <s v="Q2"/>
  </r>
  <r>
    <s v="ORD-04761"/>
    <d v="2025-12-12T00:00:00"/>
    <s v="CUST-2054"/>
    <s v="Arjun Reddy"/>
    <x v="2"/>
    <x v="20"/>
    <x v="2"/>
    <s v="Goa"/>
    <s v="Margao"/>
    <n v="1"/>
    <n v="3616.54"/>
    <n v="0.1"/>
    <n v="2734.8"/>
    <x v="3"/>
    <x v="1"/>
    <x v="0"/>
    <n v="0.1"/>
    <n v="1.0000000000000002E-2"/>
    <n v="1.0000000000000002E-3"/>
    <n v="-2734.799"/>
    <n v="-2734798.9999999995"/>
    <n v="2025"/>
    <x v="1"/>
    <n v="12"/>
    <s v="Q4"/>
  </r>
  <r>
    <s v="ORD-04762"/>
    <d v="2025-10-06T00:00:00"/>
    <s v="CUST-2459"/>
    <s v="Priya Rao"/>
    <x v="0"/>
    <x v="0"/>
    <x v="4"/>
    <s v="Bihar"/>
    <s v="Gaya"/>
    <n v="2"/>
    <n v="11675.07"/>
    <n v="0.1"/>
    <n v="13778.57"/>
    <x v="2"/>
    <x v="1"/>
    <x v="1"/>
    <n v="0.2"/>
    <n v="2.0000000000000004E-2"/>
    <n v="4.000000000000001E-3"/>
    <n v="-13778.565999999999"/>
    <n v="-3444641.4999999991"/>
    <n v="2025"/>
    <x v="10"/>
    <n v="10"/>
    <s v="Q4"/>
  </r>
  <r>
    <s v="ORD-04763"/>
    <d v="2025-05-26T00:00:00"/>
    <s v="CUST-2569"/>
    <s v="Kiran Kumar"/>
    <x v="3"/>
    <x v="16"/>
    <x v="3"/>
    <s v="Karnataka"/>
    <s v="Mysuru"/>
    <n v="3"/>
    <n v="8083.7"/>
    <n v="0"/>
    <n v="20554.89"/>
    <x v="2"/>
    <x v="1"/>
    <x v="2"/>
    <n v="0"/>
    <n v="0"/>
    <n v="0"/>
    <n v="-20554.89"/>
    <e v="#DIV/0!"/>
    <n v="2025"/>
    <x v="6"/>
    <n v="5"/>
    <s v="Q2"/>
  </r>
  <r>
    <s v="ORD-04764"/>
    <d v="2025-11-14T00:00:00"/>
    <s v="CUST-1362"/>
    <s v="Vikram Singh"/>
    <x v="2"/>
    <x v="23"/>
    <x v="0"/>
    <s v="Uttar Pradesh"/>
    <s v="Noida"/>
    <n v="2"/>
    <n v="3829.41"/>
    <n v="0.05"/>
    <n v="4781.93"/>
    <x v="0"/>
    <x v="1"/>
    <x v="1"/>
    <n v="0.1"/>
    <n v="5.000000000000001E-3"/>
    <n v="5.0000000000000012E-4"/>
    <n v="-4781.9295000000002"/>
    <n v="-9563858.9999999981"/>
    <n v="2025"/>
    <x v="8"/>
    <n v="11"/>
    <s v="Q4"/>
  </r>
  <r>
    <s v="ORD-04765"/>
    <d v="2025-08-12T00:00:00"/>
    <s v="CUST-1861"/>
    <s v="Arjun Gupta"/>
    <x v="2"/>
    <x v="23"/>
    <x v="0"/>
    <s v="Haryana"/>
    <s v="Gurugram"/>
    <n v="2"/>
    <n v="4211.6400000000003"/>
    <n v="0.05"/>
    <n v="5930.81"/>
    <x v="1"/>
    <x v="1"/>
    <x v="1"/>
    <n v="0.1"/>
    <n v="5.000000000000001E-3"/>
    <n v="5.0000000000000012E-4"/>
    <n v="-5930.8095000000003"/>
    <n v="-11861618.999999998"/>
    <n v="2025"/>
    <x v="7"/>
    <n v="8"/>
    <s v="Q3"/>
  </r>
  <r>
    <s v="ORD-04766"/>
    <d v="2025-03-03T00:00:00"/>
    <s v="CUST-1679"/>
    <s v="Sneha Rao"/>
    <x v="3"/>
    <x v="3"/>
    <x v="3"/>
    <s v="Andhra Pradesh"/>
    <s v="Visakhapatnam"/>
    <n v="1"/>
    <n v="48648.5"/>
    <n v="0"/>
    <n v="31427.63"/>
    <x v="2"/>
    <x v="2"/>
    <x v="0"/>
    <n v="0"/>
    <n v="0"/>
    <n v="0"/>
    <n v="-31427.63"/>
    <e v="#DIV/0!"/>
    <n v="2025"/>
    <x v="3"/>
    <n v="3"/>
    <s v="Q1"/>
  </r>
  <r>
    <s v="ORD-04767"/>
    <d v="2025-10-21T00:00:00"/>
    <s v="CUST-1249"/>
    <s v="Ananya Gupta"/>
    <x v="0"/>
    <x v="6"/>
    <x v="3"/>
    <s v="Telangana"/>
    <s v="Warangal"/>
    <n v="1"/>
    <n v="4762.66"/>
    <n v="0.05"/>
    <n v="3899.37"/>
    <x v="1"/>
    <x v="1"/>
    <x v="2"/>
    <n v="0.05"/>
    <n v="2.5000000000000005E-3"/>
    <n v="1.2500000000000003E-4"/>
    <n v="-3899.3698749999999"/>
    <n v="-31194958.999999993"/>
    <n v="2025"/>
    <x v="10"/>
    <n v="10"/>
    <s v="Q4"/>
  </r>
  <r>
    <s v="ORD-04768"/>
    <d v="2025-08-27T00:00:00"/>
    <s v="CUST-1711"/>
    <s v="Aarav Singh"/>
    <x v="1"/>
    <x v="7"/>
    <x v="3"/>
    <s v="Tamil Nadu"/>
    <s v="Chennai"/>
    <n v="1"/>
    <n v="1643.31"/>
    <n v="0.15"/>
    <n v="1223.3"/>
    <x v="1"/>
    <x v="1"/>
    <x v="2"/>
    <n v="0.15"/>
    <n v="2.2499999999999999E-2"/>
    <n v="3.375E-3"/>
    <n v="-1223.2966249999999"/>
    <n v="-362458.25925925927"/>
    <n v="2025"/>
    <x v="7"/>
    <n v="8"/>
    <s v="Q3"/>
  </r>
  <r>
    <s v="ORD-04769"/>
    <d v="2025-07-14T00:00:00"/>
    <s v="CUST-2061"/>
    <s v="Rahul Gupta"/>
    <x v="3"/>
    <x v="3"/>
    <x v="2"/>
    <s v="Goa"/>
    <s v="Panaji"/>
    <n v="1"/>
    <n v="37664.589999999997"/>
    <n v="0.05"/>
    <n v="26122.21"/>
    <x v="0"/>
    <x v="1"/>
    <x v="1"/>
    <n v="0.05"/>
    <n v="2.5000000000000005E-3"/>
    <n v="1.2500000000000003E-4"/>
    <n v="-26122.209875"/>
    <n v="-208977678.99999994"/>
    <n v="2025"/>
    <x v="4"/>
    <n v="7"/>
    <s v="Q3"/>
  </r>
  <r>
    <s v="ORD-04770"/>
    <d v="2025-06-15T00:00:00"/>
    <s v="CUST-1967"/>
    <s v="Rohan Sharma"/>
    <x v="3"/>
    <x v="18"/>
    <x v="3"/>
    <s v="Tamil Nadu"/>
    <s v="Chennai"/>
    <n v="3"/>
    <n v="63928.53"/>
    <n v="0.15"/>
    <n v="141307.44"/>
    <x v="2"/>
    <x v="1"/>
    <x v="1"/>
    <n v="0.44999999999999996"/>
    <n v="6.7499999999999991E-2"/>
    <n v="3.0374999999999992E-2"/>
    <n v="-141307.409625"/>
    <n v="-4652095.790123458"/>
    <n v="2025"/>
    <x v="9"/>
    <n v="6"/>
    <s v="Q2"/>
  </r>
  <r>
    <s v="ORD-04771"/>
    <d v="2025-08-10T00:00:00"/>
    <s v="CUST-1015"/>
    <s v="Aarav Singh"/>
    <x v="0"/>
    <x v="11"/>
    <x v="2"/>
    <s v="Gujarat"/>
    <s v="Ahmedabad"/>
    <n v="1"/>
    <n v="4462.63"/>
    <n v="0"/>
    <n v="2874.55"/>
    <x v="2"/>
    <x v="1"/>
    <x v="2"/>
    <n v="0"/>
    <n v="0"/>
    <n v="0"/>
    <n v="-2874.55"/>
    <e v="#DIV/0!"/>
    <n v="2025"/>
    <x v="7"/>
    <n v="8"/>
    <s v="Q3"/>
  </r>
  <r>
    <s v="ORD-04772"/>
    <d v="2025-03-02T00:00:00"/>
    <s v="CUST-1445"/>
    <s v="Aarav Joshi"/>
    <x v="1"/>
    <x v="1"/>
    <x v="4"/>
    <s v="Bihar"/>
    <s v="Gaya"/>
    <n v="5"/>
    <n v="4933.04"/>
    <n v="0"/>
    <n v="21132.400000000001"/>
    <x v="2"/>
    <x v="1"/>
    <x v="0"/>
    <n v="0"/>
    <n v="0"/>
    <n v="0"/>
    <n v="-21132.400000000001"/>
    <e v="#DIV/0!"/>
    <n v="2025"/>
    <x v="3"/>
    <n v="3"/>
    <s v="Q1"/>
  </r>
  <r>
    <s v="ORD-04773"/>
    <d v="2025-05-09T00:00:00"/>
    <s v="CUST-2117"/>
    <s v="Isha Reddy"/>
    <x v="1"/>
    <x v="7"/>
    <x v="4"/>
    <s v="Odisha"/>
    <s v="Cuttack"/>
    <n v="1"/>
    <n v="3643.13"/>
    <n v="0.15"/>
    <n v="2197.19"/>
    <x v="1"/>
    <x v="0"/>
    <x v="2"/>
    <n v="0.15"/>
    <n v="2.2499999999999999E-2"/>
    <n v="3.375E-3"/>
    <n v="-2197.1866250000003"/>
    <n v="-651018.25925925933"/>
    <n v="2025"/>
    <x v="6"/>
    <n v="5"/>
    <s v="Q2"/>
  </r>
  <r>
    <s v="ORD-04774"/>
    <d v="2025-06-22T00:00:00"/>
    <s v="CUST-1778"/>
    <s v="Rahul Singh"/>
    <x v="0"/>
    <x v="5"/>
    <x v="1"/>
    <s v="Chhattisgarh"/>
    <s v="Bilaspur"/>
    <n v="4"/>
    <n v="14991.22"/>
    <n v="0.05"/>
    <n v="45209.48"/>
    <x v="2"/>
    <x v="1"/>
    <x v="2"/>
    <n v="0.2"/>
    <n v="1.0000000000000002E-2"/>
    <n v="2.0000000000000005E-3"/>
    <n v="-45209.478000000003"/>
    <n v="-22604738.999999996"/>
    <n v="2025"/>
    <x v="9"/>
    <n v="6"/>
    <s v="Q2"/>
  </r>
  <r>
    <s v="ORD-04775"/>
    <d v="2025-06-05T00:00:00"/>
    <s v="CUST-1788"/>
    <s v="Ananya Reddy"/>
    <x v="3"/>
    <x v="16"/>
    <x v="0"/>
    <s v="Delhi"/>
    <s v="Delhi"/>
    <n v="2"/>
    <n v="7192.22"/>
    <n v="0.15"/>
    <n v="8717.91"/>
    <x v="1"/>
    <x v="1"/>
    <x v="2"/>
    <n v="0.3"/>
    <n v="4.4999999999999998E-2"/>
    <n v="1.35E-2"/>
    <n v="-8717.8965000000007"/>
    <n v="-645770.11111111112"/>
    <n v="2025"/>
    <x v="9"/>
    <n v="6"/>
    <s v="Q2"/>
  </r>
  <r>
    <s v="ORD-04776"/>
    <d v="2025-04-20T00:00:00"/>
    <s v="CUST-1634"/>
    <s v="Isha Verma"/>
    <x v="4"/>
    <x v="12"/>
    <x v="0"/>
    <s v="Uttar Pradesh"/>
    <s v="Lucknow"/>
    <n v="2"/>
    <n v="3053.57"/>
    <n v="0"/>
    <n v="4737.42"/>
    <x v="1"/>
    <x v="0"/>
    <x v="0"/>
    <n v="0"/>
    <n v="0"/>
    <n v="0"/>
    <n v="-4737.42"/>
    <e v="#DIV/0!"/>
    <n v="2025"/>
    <x v="0"/>
    <n v="4"/>
    <s v="Q2"/>
  </r>
  <r>
    <s v="ORD-04777"/>
    <d v="2025-09-26T00:00:00"/>
    <s v="CUST-1237"/>
    <s v="Meera Nair"/>
    <x v="4"/>
    <x v="19"/>
    <x v="2"/>
    <s v="Goa"/>
    <s v="Panaji"/>
    <n v="1"/>
    <n v="990.76"/>
    <n v="0.15"/>
    <n v="572.33000000000004"/>
    <x v="0"/>
    <x v="0"/>
    <x v="0"/>
    <n v="0.15"/>
    <n v="2.2499999999999999E-2"/>
    <n v="3.375E-3"/>
    <n v="-572.32662500000004"/>
    <n v="-169578.25925925927"/>
    <n v="2025"/>
    <x v="2"/>
    <n v="9"/>
    <s v="Q3"/>
  </r>
  <r>
    <s v="ORD-04778"/>
    <d v="2025-12-22T00:00:00"/>
    <s v="CUST-1710"/>
    <s v="Neha Reddy"/>
    <x v="2"/>
    <x v="2"/>
    <x v="3"/>
    <s v="Karnataka"/>
    <s v="Mysuru"/>
    <n v="2"/>
    <n v="2852.21"/>
    <n v="0.05"/>
    <n v="4240.5600000000004"/>
    <x v="0"/>
    <x v="2"/>
    <x v="2"/>
    <n v="0.1"/>
    <n v="5.000000000000001E-3"/>
    <n v="5.0000000000000012E-4"/>
    <n v="-4240.5595000000003"/>
    <n v="-8481118.9999999981"/>
    <n v="2025"/>
    <x v="1"/>
    <n v="12"/>
    <s v="Q4"/>
  </r>
  <r>
    <s v="ORD-04779"/>
    <d v="2025-10-05T00:00:00"/>
    <s v="CUST-2600"/>
    <s v="Ananya Joshi"/>
    <x v="4"/>
    <x v="12"/>
    <x v="1"/>
    <s v="Chhattisgarh"/>
    <s v="Bilaspur"/>
    <n v="3"/>
    <n v="8840.9599999999991"/>
    <n v="0"/>
    <n v="19954.63"/>
    <x v="2"/>
    <x v="1"/>
    <x v="1"/>
    <n v="0"/>
    <n v="0"/>
    <n v="0"/>
    <n v="-19954.63"/>
    <e v="#DIV/0!"/>
    <n v="2025"/>
    <x v="10"/>
    <n v="10"/>
    <s v="Q4"/>
  </r>
  <r>
    <s v="ORD-04780"/>
    <d v="2025-03-15T00:00:00"/>
    <s v="CUST-1632"/>
    <s v="Neha Reddy"/>
    <x v="2"/>
    <x v="23"/>
    <x v="0"/>
    <s v="Haryana"/>
    <s v="Faridabad"/>
    <n v="1"/>
    <n v="1094.8"/>
    <n v="0.1"/>
    <n v="703.71"/>
    <x v="4"/>
    <x v="1"/>
    <x v="1"/>
    <n v="0.1"/>
    <n v="1.0000000000000002E-2"/>
    <n v="1.0000000000000002E-3"/>
    <n v="-703.70900000000006"/>
    <n v="-703708.99999999988"/>
    <n v="2025"/>
    <x v="3"/>
    <n v="3"/>
    <s v="Q1"/>
  </r>
  <r>
    <s v="ORD-04781"/>
    <d v="2025-07-26T00:00:00"/>
    <s v="CUST-2088"/>
    <s v="Rohan Joshi"/>
    <x v="1"/>
    <x v="1"/>
    <x v="0"/>
    <s v="Punjab"/>
    <s v="Amritsar"/>
    <n v="1"/>
    <n v="2921.27"/>
    <n v="0.1"/>
    <n v="1930.29"/>
    <x v="1"/>
    <x v="1"/>
    <x v="1"/>
    <n v="0.1"/>
    <n v="1.0000000000000002E-2"/>
    <n v="1.0000000000000002E-3"/>
    <n v="-1930.289"/>
    <n v="-1930288.9999999995"/>
    <n v="2025"/>
    <x v="4"/>
    <n v="7"/>
    <s v="Q3"/>
  </r>
  <r>
    <s v="ORD-04782"/>
    <d v="2025-10-06T00:00:00"/>
    <s v="CUST-1304"/>
    <s v="Rohan Patel"/>
    <x v="0"/>
    <x v="5"/>
    <x v="4"/>
    <s v="West Bengal"/>
    <s v="Durgapur"/>
    <n v="1"/>
    <n v="805.02"/>
    <n v="0"/>
    <n v="603.62"/>
    <x v="4"/>
    <x v="1"/>
    <x v="0"/>
    <n v="0"/>
    <n v="0"/>
    <n v="0"/>
    <n v="-603.62"/>
    <e v="#DIV/0!"/>
    <n v="2025"/>
    <x v="10"/>
    <n v="10"/>
    <s v="Q4"/>
  </r>
  <r>
    <s v="ORD-04783"/>
    <d v="2025-11-22T00:00:00"/>
    <s v="CUST-1226"/>
    <s v="Neha Joshi"/>
    <x v="0"/>
    <x v="4"/>
    <x v="3"/>
    <s v="Tamil Nadu"/>
    <s v="Coimbatore"/>
    <n v="1"/>
    <n v="13029.41"/>
    <n v="0.2"/>
    <n v="7589.94"/>
    <x v="1"/>
    <x v="1"/>
    <x v="2"/>
    <n v="0.2"/>
    <n v="4.0000000000000008E-2"/>
    <n v="8.0000000000000019E-3"/>
    <n v="-7589.9319999999998"/>
    <n v="-948741.49999999977"/>
    <n v="2025"/>
    <x v="8"/>
    <n v="11"/>
    <s v="Q4"/>
  </r>
  <r>
    <s v="ORD-04784"/>
    <d v="2025-12-06T00:00:00"/>
    <s v="CUST-1303"/>
    <s v="Sneha Singh"/>
    <x v="3"/>
    <x v="18"/>
    <x v="3"/>
    <s v="Telangana"/>
    <s v="Warangal"/>
    <n v="1"/>
    <n v="14021.74"/>
    <n v="0.1"/>
    <n v="8053.06"/>
    <x v="2"/>
    <x v="1"/>
    <x v="1"/>
    <n v="0.1"/>
    <n v="1.0000000000000002E-2"/>
    <n v="1.0000000000000002E-3"/>
    <n v="-8053.0590000000002"/>
    <n v="-8053058.9999999981"/>
    <n v="2025"/>
    <x v="1"/>
    <n v="12"/>
    <s v="Q4"/>
  </r>
  <r>
    <s v="ORD-04785"/>
    <d v="2025-12-23T00:00:00"/>
    <s v="CUST-1192"/>
    <s v="Aarav Joshi"/>
    <x v="1"/>
    <x v="17"/>
    <x v="1"/>
    <s v="Chhattisgarh"/>
    <s v="Raipur"/>
    <n v="2"/>
    <n v="865.53"/>
    <n v="0.05"/>
    <n v="1356.29"/>
    <x v="1"/>
    <x v="1"/>
    <x v="1"/>
    <n v="0.1"/>
    <n v="5.000000000000001E-3"/>
    <n v="5.0000000000000012E-4"/>
    <n v="-1356.2894999999999"/>
    <n v="-2712578.9999999991"/>
    <n v="2025"/>
    <x v="1"/>
    <n v="12"/>
    <s v="Q4"/>
  </r>
  <r>
    <s v="ORD-04786"/>
    <d v="2025-12-06T00:00:00"/>
    <s v="CUST-2347"/>
    <s v="Aarav Nair"/>
    <x v="4"/>
    <x v="15"/>
    <x v="0"/>
    <s v="Delhi"/>
    <s v="New Delhi"/>
    <n v="1"/>
    <n v="3364.65"/>
    <n v="0"/>
    <n v="2667.23"/>
    <x v="0"/>
    <x v="0"/>
    <x v="1"/>
    <n v="0"/>
    <n v="0"/>
    <n v="0"/>
    <n v="-2667.23"/>
    <e v="#DIV/0!"/>
    <n v="2025"/>
    <x v="1"/>
    <n v="12"/>
    <s v="Q4"/>
  </r>
  <r>
    <s v="ORD-04787"/>
    <d v="2025-07-23T00:00:00"/>
    <s v="CUST-2297"/>
    <s v="Kiran Patel"/>
    <x v="2"/>
    <x v="23"/>
    <x v="4"/>
    <s v="Jharkhand"/>
    <s v="Jamshedpur"/>
    <n v="2"/>
    <n v="5488.89"/>
    <n v="0.05"/>
    <n v="8312.85"/>
    <x v="0"/>
    <x v="0"/>
    <x v="1"/>
    <n v="0.1"/>
    <n v="5.000000000000001E-3"/>
    <n v="5.0000000000000012E-4"/>
    <n v="-8312.8495000000003"/>
    <n v="-16625698.999999996"/>
    <n v="2025"/>
    <x v="4"/>
    <n v="7"/>
    <s v="Q3"/>
  </r>
  <r>
    <s v="ORD-04788"/>
    <d v="2025-06-10T00:00:00"/>
    <s v="CUST-1435"/>
    <s v="Kiran Nair"/>
    <x v="0"/>
    <x v="6"/>
    <x v="3"/>
    <s v="Tamil Nadu"/>
    <s v="Coimbatore"/>
    <n v="3"/>
    <n v="2544.41"/>
    <n v="0"/>
    <n v="4834.76"/>
    <x v="2"/>
    <x v="1"/>
    <x v="0"/>
    <n v="0"/>
    <n v="0"/>
    <n v="0"/>
    <n v="-4834.76"/>
    <e v="#DIV/0!"/>
    <n v="2025"/>
    <x v="9"/>
    <n v="6"/>
    <s v="Q2"/>
  </r>
  <r>
    <s v="ORD-04789"/>
    <d v="2025-01-28T00:00:00"/>
    <s v="CUST-2451"/>
    <s v="Rahul Nair"/>
    <x v="3"/>
    <x v="13"/>
    <x v="3"/>
    <s v="Tamil Nadu"/>
    <s v="Chennai"/>
    <n v="2"/>
    <n v="16094.78"/>
    <n v="0.05"/>
    <n v="25104.15"/>
    <x v="0"/>
    <x v="1"/>
    <x v="0"/>
    <n v="0.1"/>
    <n v="5.000000000000001E-3"/>
    <n v="5.0000000000000012E-4"/>
    <n v="-25104.149500000003"/>
    <n v="-50208298.999999993"/>
    <n v="2025"/>
    <x v="5"/>
    <n v="1"/>
    <s v="Q1"/>
  </r>
  <r>
    <s v="ORD-04790"/>
    <d v="2025-09-14T00:00:00"/>
    <s v="CUST-1706"/>
    <s v="Meera Nair"/>
    <x v="3"/>
    <x v="13"/>
    <x v="3"/>
    <s v="Karnataka"/>
    <s v="Bengaluru"/>
    <n v="1"/>
    <n v="2037.49"/>
    <n v="0.1"/>
    <n v="1506.86"/>
    <x v="1"/>
    <x v="0"/>
    <x v="2"/>
    <n v="0.1"/>
    <n v="1.0000000000000002E-2"/>
    <n v="1.0000000000000002E-3"/>
    <n v="-1506.8589999999999"/>
    <n v="-1506858.9999999995"/>
    <n v="2025"/>
    <x v="2"/>
    <n v="9"/>
    <s v="Q3"/>
  </r>
  <r>
    <s v="ORD-04791"/>
    <d v="2025-06-14T00:00:00"/>
    <s v="CUST-2150"/>
    <s v="Meera Kumar"/>
    <x v="3"/>
    <x v="16"/>
    <x v="0"/>
    <s v="Haryana"/>
    <s v="Gurugram"/>
    <n v="2"/>
    <n v="62994.34"/>
    <n v="0.1"/>
    <n v="93728"/>
    <x v="2"/>
    <x v="1"/>
    <x v="1"/>
    <n v="0.2"/>
    <n v="2.0000000000000004E-2"/>
    <n v="4.000000000000001E-3"/>
    <n v="-93727.995999999999"/>
    <n v="-23431998.999999993"/>
    <n v="2025"/>
    <x v="9"/>
    <n v="6"/>
    <s v="Q2"/>
  </r>
  <r>
    <s v="ORD-04792"/>
    <d v="2025-03-04T00:00:00"/>
    <s v="CUST-1204"/>
    <s v="Meera Joshi"/>
    <x v="2"/>
    <x v="23"/>
    <x v="0"/>
    <s v="Uttar Pradesh"/>
    <s v="Kanpur"/>
    <n v="1"/>
    <n v="4308.16"/>
    <n v="0.05"/>
    <n v="3191.56"/>
    <x v="1"/>
    <x v="2"/>
    <x v="1"/>
    <n v="0.05"/>
    <n v="2.5000000000000005E-3"/>
    <n v="1.2500000000000003E-4"/>
    <n v="-3191.5598749999999"/>
    <n v="-25532478.999999993"/>
    <n v="2025"/>
    <x v="3"/>
    <n v="3"/>
    <s v="Q1"/>
  </r>
  <r>
    <s v="ORD-04793"/>
    <d v="2025-01-22T00:00:00"/>
    <s v="CUST-2508"/>
    <s v="Kiran Verma"/>
    <x v="4"/>
    <x v="15"/>
    <x v="1"/>
    <s v="Chhattisgarh"/>
    <s v="Bilaspur"/>
    <n v="1"/>
    <n v="6619.15"/>
    <n v="0"/>
    <n v="4989.29"/>
    <x v="2"/>
    <x v="1"/>
    <x v="1"/>
    <n v="0"/>
    <n v="0"/>
    <n v="0"/>
    <n v="-4989.29"/>
    <e v="#DIV/0!"/>
    <n v="2025"/>
    <x v="5"/>
    <n v="1"/>
    <s v="Q1"/>
  </r>
  <r>
    <s v="ORD-04794"/>
    <d v="2025-03-11T00:00:00"/>
    <s v="CUST-1844"/>
    <s v="Priya Reddy"/>
    <x v="3"/>
    <x v="14"/>
    <x v="2"/>
    <s v="Goa"/>
    <s v="Panaji"/>
    <n v="1"/>
    <n v="42862.83"/>
    <n v="0.2"/>
    <n v="29040.71"/>
    <x v="2"/>
    <x v="2"/>
    <x v="2"/>
    <n v="0.2"/>
    <n v="4.0000000000000008E-2"/>
    <n v="8.0000000000000019E-3"/>
    <n v="-29040.701999999997"/>
    <n v="-3630087.7499999986"/>
    <n v="2025"/>
    <x v="3"/>
    <n v="3"/>
    <s v="Q1"/>
  </r>
  <r>
    <s v="ORD-04795"/>
    <d v="2025-04-06T00:00:00"/>
    <s v="CUST-1539"/>
    <s v="Vikram Sharma"/>
    <x v="3"/>
    <x v="18"/>
    <x v="2"/>
    <s v="Maharashtra"/>
    <s v="Nagpur"/>
    <n v="4"/>
    <n v="10667.15"/>
    <n v="0.05"/>
    <n v="31270.38"/>
    <x v="3"/>
    <x v="1"/>
    <x v="0"/>
    <n v="0.2"/>
    <n v="1.0000000000000002E-2"/>
    <n v="2.0000000000000005E-3"/>
    <n v="-31270.378000000001"/>
    <n v="-15635188.999999996"/>
    <n v="2025"/>
    <x v="0"/>
    <n v="4"/>
    <s v="Q2"/>
  </r>
  <r>
    <s v="ORD-04796"/>
    <d v="2025-06-12T00:00:00"/>
    <s v="CUST-2114"/>
    <s v="Meera Reddy"/>
    <x v="2"/>
    <x v="2"/>
    <x v="0"/>
    <s v="Punjab"/>
    <s v="Amritsar"/>
    <n v="2"/>
    <n v="4326.6000000000004"/>
    <n v="0.05"/>
    <n v="5295.11"/>
    <x v="2"/>
    <x v="1"/>
    <x v="2"/>
    <n v="0.1"/>
    <n v="5.000000000000001E-3"/>
    <n v="5.0000000000000012E-4"/>
    <n v="-5295.1094999999996"/>
    <n v="-10590218.999999996"/>
    <n v="2025"/>
    <x v="9"/>
    <n v="6"/>
    <s v="Q2"/>
  </r>
  <r>
    <s v="ORD-04797"/>
    <d v="2025-03-20T00:00:00"/>
    <s v="CUST-2583"/>
    <s v="Rohan Kumar"/>
    <x v="3"/>
    <x v="16"/>
    <x v="0"/>
    <s v="Uttar Pradesh"/>
    <s v="Kanpur"/>
    <n v="1"/>
    <n v="9844.89"/>
    <n v="0.1"/>
    <n v="6296.25"/>
    <x v="1"/>
    <x v="1"/>
    <x v="1"/>
    <n v="0.1"/>
    <n v="1.0000000000000002E-2"/>
    <n v="1.0000000000000002E-3"/>
    <n v="-6296.2489999999998"/>
    <n v="-6296248.9999999981"/>
    <n v="2025"/>
    <x v="3"/>
    <n v="3"/>
    <s v="Q1"/>
  </r>
  <r>
    <s v="ORD-04798"/>
    <d v="2025-01-05T00:00:00"/>
    <s v="CUST-1627"/>
    <s v="Aarav Rao"/>
    <x v="4"/>
    <x v="22"/>
    <x v="4"/>
    <s v="Jharkhand"/>
    <s v="Ranchi"/>
    <n v="2"/>
    <n v="3910.51"/>
    <n v="0.1"/>
    <n v="5669.29"/>
    <x v="0"/>
    <x v="2"/>
    <x v="0"/>
    <n v="0.2"/>
    <n v="2.0000000000000004E-2"/>
    <n v="4.000000000000001E-3"/>
    <n v="-5669.2860000000001"/>
    <n v="-1417321.4999999998"/>
    <n v="2025"/>
    <x v="5"/>
    <n v="1"/>
    <s v="Q1"/>
  </r>
  <r>
    <s v="ORD-04799"/>
    <d v="2025-11-12T00:00:00"/>
    <s v="CUST-1040"/>
    <s v="Priya Reddy"/>
    <x v="0"/>
    <x v="11"/>
    <x v="2"/>
    <s v="Rajasthan"/>
    <s v="Udaipur"/>
    <n v="1"/>
    <n v="10543.06"/>
    <n v="0.2"/>
    <n v="6130.84"/>
    <x v="2"/>
    <x v="2"/>
    <x v="0"/>
    <n v="0.2"/>
    <n v="4.0000000000000008E-2"/>
    <n v="8.0000000000000019E-3"/>
    <n v="-6130.8320000000003"/>
    <n v="-766353.99999999988"/>
    <n v="2025"/>
    <x v="8"/>
    <n v="11"/>
    <s v="Q4"/>
  </r>
  <r>
    <s v="ORD-04800"/>
    <d v="2025-04-30T00:00:00"/>
    <s v="CUST-1160"/>
    <s v="Sneha Joshi"/>
    <x v="3"/>
    <x v="18"/>
    <x v="3"/>
    <s v="Karnataka"/>
    <s v="Mysuru"/>
    <n v="5"/>
    <n v="36988.949999999997"/>
    <n v="0.2"/>
    <n v="122517.67"/>
    <x v="0"/>
    <x v="2"/>
    <x v="0"/>
    <n v="1"/>
    <n v="0.2"/>
    <n v="0.2"/>
    <n v="-122517.47"/>
    <n v="-612587.35"/>
    <n v="2025"/>
    <x v="0"/>
    <n v="4"/>
    <s v="Q2"/>
  </r>
  <r>
    <s v="ORD-04801"/>
    <d v="2025-10-29T00:00:00"/>
    <s v="CUST-2124"/>
    <s v="Sneha Sharma"/>
    <x v="3"/>
    <x v="13"/>
    <x v="3"/>
    <s v="Andhra Pradesh"/>
    <s v="Vijayawada"/>
    <n v="5"/>
    <n v="9061.16"/>
    <n v="0.15"/>
    <n v="28554.54"/>
    <x v="0"/>
    <x v="1"/>
    <x v="0"/>
    <n v="0.75"/>
    <n v="0.11249999999999999"/>
    <n v="8.4374999999999992E-2"/>
    <n v="-28554.455625000002"/>
    <n v="-338423.17777777783"/>
    <n v="2025"/>
    <x v="10"/>
    <n v="10"/>
    <s v="Q4"/>
  </r>
  <r>
    <s v="ORD-04802"/>
    <d v="2025-06-27T00:00:00"/>
    <s v="CUST-2532"/>
    <s v="Rohan Patel"/>
    <x v="3"/>
    <x v="14"/>
    <x v="3"/>
    <s v="Tamil Nadu"/>
    <s v="Coimbatore"/>
    <n v="1"/>
    <n v="3686.68"/>
    <n v="0.05"/>
    <n v="2522.31"/>
    <x v="0"/>
    <x v="1"/>
    <x v="2"/>
    <n v="0.05"/>
    <n v="2.5000000000000005E-3"/>
    <n v="1.2500000000000003E-4"/>
    <n v="-2522.3098749999999"/>
    <n v="-20178478.999999996"/>
    <n v="2025"/>
    <x v="9"/>
    <n v="6"/>
    <s v="Q2"/>
  </r>
  <r>
    <s v="ORD-04803"/>
    <d v="2025-06-25T00:00:00"/>
    <s v="CUST-2325"/>
    <s v="Vikram Rao"/>
    <x v="2"/>
    <x v="2"/>
    <x v="0"/>
    <s v="Delhi"/>
    <s v="New Delhi"/>
    <n v="1"/>
    <n v="5668.35"/>
    <n v="0"/>
    <n v="4029.25"/>
    <x v="1"/>
    <x v="1"/>
    <x v="1"/>
    <n v="0"/>
    <n v="0"/>
    <n v="0"/>
    <n v="-4029.25"/>
    <e v="#DIV/0!"/>
    <n v="2025"/>
    <x v="9"/>
    <n v="6"/>
    <s v="Q2"/>
  </r>
  <r>
    <s v="ORD-04804"/>
    <d v="2025-08-05T00:00:00"/>
    <s v="CUST-1870"/>
    <s v="Sneha Patel"/>
    <x v="3"/>
    <x v="13"/>
    <x v="2"/>
    <s v="Gujarat"/>
    <s v="Surat"/>
    <n v="2"/>
    <n v="47596.07"/>
    <n v="0.1"/>
    <n v="60132.87"/>
    <x v="4"/>
    <x v="1"/>
    <x v="1"/>
    <n v="0.2"/>
    <n v="2.0000000000000004E-2"/>
    <n v="4.000000000000001E-3"/>
    <n v="-60132.866000000002"/>
    <n v="-15033216.499999996"/>
    <n v="2025"/>
    <x v="7"/>
    <n v="8"/>
    <s v="Q3"/>
  </r>
  <r>
    <s v="ORD-04805"/>
    <d v="2025-02-25T00:00:00"/>
    <s v="CUST-2268"/>
    <s v="Aarav Reddy"/>
    <x v="0"/>
    <x v="5"/>
    <x v="0"/>
    <s v="Punjab"/>
    <s v="Ludhiana"/>
    <n v="2"/>
    <n v="2115.4699999999998"/>
    <n v="0"/>
    <n v="3150.47"/>
    <x v="1"/>
    <x v="1"/>
    <x v="2"/>
    <n v="0"/>
    <n v="0"/>
    <n v="0"/>
    <n v="-3150.47"/>
    <e v="#DIV/0!"/>
    <n v="2025"/>
    <x v="11"/>
    <n v="2"/>
    <s v="Q1"/>
  </r>
  <r>
    <s v="ORD-04806"/>
    <d v="2025-07-06T00:00:00"/>
    <s v="CUST-1336"/>
    <s v="Rahul Sharma"/>
    <x v="0"/>
    <x v="4"/>
    <x v="3"/>
    <s v="Karnataka"/>
    <s v="Mysuru"/>
    <n v="1"/>
    <n v="2904.29"/>
    <n v="0"/>
    <n v="2253.14"/>
    <x v="1"/>
    <x v="1"/>
    <x v="0"/>
    <n v="0"/>
    <n v="0"/>
    <n v="0"/>
    <n v="-2253.14"/>
    <e v="#DIV/0!"/>
    <n v="2025"/>
    <x v="4"/>
    <n v="7"/>
    <s v="Q3"/>
  </r>
  <r>
    <s v="ORD-04807"/>
    <d v="2025-08-20T00:00:00"/>
    <s v="CUST-2530"/>
    <s v="Aarav Patel"/>
    <x v="3"/>
    <x v="14"/>
    <x v="2"/>
    <s v="Gujarat"/>
    <s v="Surat"/>
    <n v="2"/>
    <n v="58179.07"/>
    <n v="0"/>
    <n v="100119.98"/>
    <x v="4"/>
    <x v="1"/>
    <x v="1"/>
    <n v="0"/>
    <n v="0"/>
    <n v="0"/>
    <n v="-100119.98"/>
    <e v="#DIV/0!"/>
    <n v="2025"/>
    <x v="7"/>
    <n v="8"/>
    <s v="Q3"/>
  </r>
  <r>
    <s v="ORD-04808"/>
    <d v="2025-09-12T00:00:00"/>
    <s v="CUST-2404"/>
    <s v="Sneha Rao"/>
    <x v="3"/>
    <x v="14"/>
    <x v="0"/>
    <s v="Uttar Pradesh"/>
    <s v="Lucknow"/>
    <n v="1"/>
    <n v="50339.69"/>
    <n v="0"/>
    <n v="40788.33"/>
    <x v="1"/>
    <x v="1"/>
    <x v="2"/>
    <n v="0"/>
    <n v="0"/>
    <n v="0"/>
    <n v="-40788.33"/>
    <e v="#DIV/0!"/>
    <n v="2025"/>
    <x v="2"/>
    <n v="9"/>
    <s v="Q3"/>
  </r>
  <r>
    <s v="ORD-04809"/>
    <d v="2025-04-14T00:00:00"/>
    <s v="CUST-1549"/>
    <s v="Rohan Patel"/>
    <x v="2"/>
    <x v="8"/>
    <x v="2"/>
    <s v="Maharashtra"/>
    <s v="Mumbai"/>
    <n v="2"/>
    <n v="6974.66"/>
    <n v="0.05"/>
    <n v="8944.69"/>
    <x v="2"/>
    <x v="1"/>
    <x v="1"/>
    <n v="0.1"/>
    <n v="5.000000000000001E-3"/>
    <n v="5.0000000000000012E-4"/>
    <n v="-8944.6895000000004"/>
    <n v="-17889378.999999996"/>
    <n v="2025"/>
    <x v="0"/>
    <n v="4"/>
    <s v="Q2"/>
  </r>
  <r>
    <s v="ORD-04810"/>
    <d v="2025-03-18T00:00:00"/>
    <s v="CUST-1143"/>
    <s v="Meera Singh"/>
    <x v="2"/>
    <x v="8"/>
    <x v="1"/>
    <s v="Madhya Pradesh"/>
    <s v="Indore"/>
    <n v="1"/>
    <n v="2076.3200000000002"/>
    <n v="0.05"/>
    <n v="1455.72"/>
    <x v="3"/>
    <x v="0"/>
    <x v="0"/>
    <n v="0.05"/>
    <n v="2.5000000000000005E-3"/>
    <n v="1.2500000000000003E-4"/>
    <n v="-1455.719875"/>
    <n v="-11645758.999999998"/>
    <n v="2025"/>
    <x v="3"/>
    <n v="3"/>
    <s v="Q1"/>
  </r>
  <r>
    <s v="ORD-04811"/>
    <d v="2025-08-18T00:00:00"/>
    <s v="CUST-2355"/>
    <s v="Meera Verma"/>
    <x v="4"/>
    <x v="22"/>
    <x v="0"/>
    <s v="Uttar Pradesh"/>
    <s v="Noida"/>
    <n v="2"/>
    <n v="4646.33"/>
    <n v="0.05"/>
    <n v="6177.1"/>
    <x v="4"/>
    <x v="0"/>
    <x v="1"/>
    <n v="0.1"/>
    <n v="5.000000000000001E-3"/>
    <n v="5.0000000000000012E-4"/>
    <n v="-6177.0995000000003"/>
    <n v="-12354198.999999998"/>
    <n v="2025"/>
    <x v="7"/>
    <n v="8"/>
    <s v="Q3"/>
  </r>
  <r>
    <s v="ORD-04812"/>
    <d v="2025-09-15T00:00:00"/>
    <s v="CUST-1500"/>
    <s v="Rahul Singh"/>
    <x v="3"/>
    <x v="3"/>
    <x v="4"/>
    <s v="Jharkhand"/>
    <s v="Ranchi"/>
    <n v="2"/>
    <n v="16515.18"/>
    <n v="0.15"/>
    <n v="19179.63"/>
    <x v="4"/>
    <x v="1"/>
    <x v="1"/>
    <n v="0.3"/>
    <n v="4.4999999999999998E-2"/>
    <n v="1.35E-2"/>
    <n v="-19179.6165"/>
    <n v="-1420712.3333333333"/>
    <n v="2025"/>
    <x v="2"/>
    <n v="9"/>
    <s v="Q3"/>
  </r>
  <r>
    <s v="ORD-04813"/>
    <d v="2025-09-21T00:00:00"/>
    <s v="CUST-1265"/>
    <s v="Neha Sharma"/>
    <x v="3"/>
    <x v="14"/>
    <x v="3"/>
    <s v="Karnataka"/>
    <s v="Mysuru"/>
    <n v="2"/>
    <n v="41047.81"/>
    <n v="0.1"/>
    <n v="58454.59"/>
    <x v="0"/>
    <x v="1"/>
    <x v="0"/>
    <n v="0.2"/>
    <n v="2.0000000000000004E-2"/>
    <n v="4.000000000000001E-3"/>
    <n v="-58454.585999999996"/>
    <n v="-14613646.499999996"/>
    <n v="2025"/>
    <x v="2"/>
    <n v="9"/>
    <s v="Q3"/>
  </r>
  <r>
    <s v="ORD-04814"/>
    <d v="2025-11-27T00:00:00"/>
    <s v="CUST-2106"/>
    <s v="Vikram Singh"/>
    <x v="3"/>
    <x v="18"/>
    <x v="0"/>
    <s v="Uttar Pradesh"/>
    <s v="Lucknow"/>
    <n v="2"/>
    <n v="8828.7999999999993"/>
    <n v="0.15"/>
    <n v="9745.27"/>
    <x v="1"/>
    <x v="1"/>
    <x v="1"/>
    <n v="0.3"/>
    <n v="4.4999999999999998E-2"/>
    <n v="1.35E-2"/>
    <n v="-9745.2565000000013"/>
    <n v="-721870.85185185191"/>
    <n v="2025"/>
    <x v="8"/>
    <n v="11"/>
    <s v="Q4"/>
  </r>
  <r>
    <s v="ORD-04815"/>
    <d v="2025-07-01T00:00:00"/>
    <s v="CUST-1737"/>
    <s v="Aarav Patel"/>
    <x v="0"/>
    <x v="4"/>
    <x v="2"/>
    <s v="Maharashtra"/>
    <s v="Mumbai"/>
    <n v="2"/>
    <n v="2901.31"/>
    <n v="0.05"/>
    <n v="3454.98"/>
    <x v="3"/>
    <x v="1"/>
    <x v="2"/>
    <n v="0.1"/>
    <n v="5.000000000000001E-3"/>
    <n v="5.0000000000000012E-4"/>
    <n v="-3454.9794999999999"/>
    <n v="-6909958.9999999981"/>
    <n v="2025"/>
    <x v="4"/>
    <n v="7"/>
    <s v="Q3"/>
  </r>
  <r>
    <s v="ORD-04816"/>
    <d v="2025-09-13T00:00:00"/>
    <s v="CUST-2161"/>
    <s v="Aarav Gupta"/>
    <x v="2"/>
    <x v="8"/>
    <x v="4"/>
    <s v="Jharkhand"/>
    <s v="Ranchi"/>
    <n v="1"/>
    <n v="874.46"/>
    <n v="0.05"/>
    <n v="604.38"/>
    <x v="1"/>
    <x v="1"/>
    <x v="1"/>
    <n v="0.05"/>
    <n v="2.5000000000000005E-3"/>
    <n v="1.2500000000000003E-4"/>
    <n v="-604.37987499999997"/>
    <n v="-4835038.9999999991"/>
    <n v="2025"/>
    <x v="2"/>
    <n v="9"/>
    <s v="Q3"/>
  </r>
  <r>
    <s v="ORD-04817"/>
    <d v="2025-02-07T00:00:00"/>
    <s v="CUST-1832"/>
    <s v="Rohan Singh"/>
    <x v="1"/>
    <x v="21"/>
    <x v="4"/>
    <s v="Jharkhand"/>
    <s v="Ranchi"/>
    <n v="1"/>
    <n v="3544.53"/>
    <n v="0"/>
    <n v="2324.21"/>
    <x v="0"/>
    <x v="1"/>
    <x v="2"/>
    <n v="0"/>
    <n v="0"/>
    <n v="0"/>
    <n v="-2324.21"/>
    <e v="#DIV/0!"/>
    <n v="2025"/>
    <x v="11"/>
    <n v="2"/>
    <s v="Q1"/>
  </r>
  <r>
    <s v="ORD-04818"/>
    <d v="2025-06-25T00:00:00"/>
    <s v="CUST-2065"/>
    <s v="Meera Gupta"/>
    <x v="2"/>
    <x v="8"/>
    <x v="2"/>
    <s v="Rajasthan"/>
    <s v="Jaipur"/>
    <n v="1"/>
    <n v="3660.88"/>
    <n v="0.1"/>
    <n v="2480.44"/>
    <x v="0"/>
    <x v="1"/>
    <x v="0"/>
    <n v="0.1"/>
    <n v="1.0000000000000002E-2"/>
    <n v="1.0000000000000002E-3"/>
    <n v="-2480.4389999999999"/>
    <n v="-2480438.9999999991"/>
    <n v="2025"/>
    <x v="9"/>
    <n v="6"/>
    <s v="Q2"/>
  </r>
  <r>
    <s v="ORD-04819"/>
    <d v="2025-01-27T00:00:00"/>
    <s v="CUST-1036"/>
    <s v="Arjun Nair"/>
    <x v="3"/>
    <x v="16"/>
    <x v="3"/>
    <s v="Andhra Pradesh"/>
    <s v="Visakhapatnam"/>
    <n v="1"/>
    <n v="40725.93"/>
    <n v="0.15"/>
    <n v="26413.26"/>
    <x v="3"/>
    <x v="1"/>
    <x v="2"/>
    <n v="0.15"/>
    <n v="2.2499999999999999E-2"/>
    <n v="3.375E-3"/>
    <n v="-26413.256624999998"/>
    <n v="-7826150.111111111"/>
    <n v="2025"/>
    <x v="5"/>
    <n v="1"/>
    <s v="Q1"/>
  </r>
  <r>
    <s v="ORD-04820"/>
    <d v="2025-10-03T00:00:00"/>
    <s v="CUST-1932"/>
    <s v="Arjun Reddy"/>
    <x v="0"/>
    <x v="6"/>
    <x v="2"/>
    <s v="Maharashtra"/>
    <s v="Nagpur"/>
    <n v="2"/>
    <n v="15911.91"/>
    <n v="0"/>
    <n v="21102.33"/>
    <x v="1"/>
    <x v="1"/>
    <x v="0"/>
    <n v="0"/>
    <n v="0"/>
    <n v="0"/>
    <n v="-21102.33"/>
    <e v="#DIV/0!"/>
    <n v="2025"/>
    <x v="10"/>
    <n v="10"/>
    <s v="Q4"/>
  </r>
  <r>
    <s v="ORD-04821"/>
    <d v="2025-05-20T00:00:00"/>
    <s v="CUST-1577"/>
    <s v="Arjun Kumar"/>
    <x v="4"/>
    <x v="15"/>
    <x v="2"/>
    <s v="Gujarat"/>
    <s v="Ahmedabad"/>
    <n v="1"/>
    <n v="6792.79"/>
    <n v="0.15"/>
    <n v="4625.6499999999996"/>
    <x v="1"/>
    <x v="1"/>
    <x v="2"/>
    <n v="0.15"/>
    <n v="2.2499999999999999E-2"/>
    <n v="3.375E-3"/>
    <n v="-4625.6466249999994"/>
    <n v="-1370561.9629629627"/>
    <n v="2025"/>
    <x v="6"/>
    <n v="5"/>
    <s v="Q2"/>
  </r>
  <r>
    <s v="ORD-04822"/>
    <d v="2025-10-26T00:00:00"/>
    <s v="CUST-1033"/>
    <s v="Kiran Joshi"/>
    <x v="0"/>
    <x v="5"/>
    <x v="0"/>
    <s v="Punjab"/>
    <s v="Amritsar"/>
    <n v="1"/>
    <n v="8687.81"/>
    <n v="0.05"/>
    <n v="5361.77"/>
    <x v="1"/>
    <x v="0"/>
    <x v="0"/>
    <n v="0.05"/>
    <n v="2.5000000000000005E-3"/>
    <n v="1.2500000000000003E-4"/>
    <n v="-5361.7698750000009"/>
    <n v="-42894159"/>
    <n v="2025"/>
    <x v="10"/>
    <n v="10"/>
    <s v="Q4"/>
  </r>
  <r>
    <s v="ORD-04823"/>
    <d v="2025-10-14T00:00:00"/>
    <s v="CUST-2462"/>
    <s v="Kiran Sharma"/>
    <x v="0"/>
    <x v="11"/>
    <x v="1"/>
    <s v="Madhya Pradesh"/>
    <s v="Bhopal"/>
    <n v="3"/>
    <n v="17729.36"/>
    <n v="0"/>
    <n v="41515.33"/>
    <x v="2"/>
    <x v="0"/>
    <x v="0"/>
    <n v="0"/>
    <n v="0"/>
    <n v="0"/>
    <n v="-41515.33"/>
    <e v="#DIV/0!"/>
    <n v="2025"/>
    <x v="10"/>
    <n v="10"/>
    <s v="Q4"/>
  </r>
  <r>
    <s v="ORD-04824"/>
    <d v="2025-04-01T00:00:00"/>
    <s v="CUST-2147"/>
    <s v="Meera Joshi"/>
    <x v="4"/>
    <x v="22"/>
    <x v="3"/>
    <s v="Karnataka"/>
    <s v="Mysuru"/>
    <n v="2"/>
    <n v="4378.18"/>
    <n v="0.1"/>
    <n v="6208.46"/>
    <x v="4"/>
    <x v="1"/>
    <x v="1"/>
    <n v="0.2"/>
    <n v="2.0000000000000004E-2"/>
    <n v="4.000000000000001E-3"/>
    <n v="-6208.4560000000001"/>
    <n v="-1552113.9999999998"/>
    <n v="2025"/>
    <x v="0"/>
    <n v="4"/>
    <s v="Q2"/>
  </r>
  <r>
    <s v="ORD-04825"/>
    <d v="2025-03-02T00:00:00"/>
    <s v="CUST-1902"/>
    <s v="Arjun Nair"/>
    <x v="1"/>
    <x v="9"/>
    <x v="2"/>
    <s v="Gujarat"/>
    <s v="Surat"/>
    <n v="2"/>
    <n v="784.14"/>
    <n v="0.05"/>
    <n v="1237.25"/>
    <x v="1"/>
    <x v="1"/>
    <x v="0"/>
    <n v="0.1"/>
    <n v="5.000000000000001E-3"/>
    <n v="5.0000000000000012E-4"/>
    <n v="-1237.2494999999999"/>
    <n v="-2474498.9999999991"/>
    <n v="2025"/>
    <x v="3"/>
    <n v="3"/>
    <s v="Q1"/>
  </r>
  <r>
    <s v="ORD-04826"/>
    <d v="2025-12-31T00:00:00"/>
    <s v="CUST-2407"/>
    <s v="Ananya Joshi"/>
    <x v="1"/>
    <x v="1"/>
    <x v="2"/>
    <s v="Goa"/>
    <s v="Margao"/>
    <n v="1"/>
    <n v="4965.1099999999997"/>
    <n v="0"/>
    <n v="4223.24"/>
    <x v="4"/>
    <x v="1"/>
    <x v="0"/>
    <n v="0"/>
    <n v="0"/>
    <n v="0"/>
    <n v="-4223.24"/>
    <e v="#DIV/0!"/>
    <n v="2025"/>
    <x v="1"/>
    <n v="12"/>
    <s v="Q4"/>
  </r>
  <r>
    <s v="ORD-04827"/>
    <d v="2025-12-13T00:00:00"/>
    <s v="CUST-2355"/>
    <s v="Aarav Gupta"/>
    <x v="3"/>
    <x v="18"/>
    <x v="4"/>
    <s v="West Bengal"/>
    <s v="Kolkata"/>
    <n v="1"/>
    <n v="2949.12"/>
    <n v="0.05"/>
    <n v="2225.25"/>
    <x v="1"/>
    <x v="1"/>
    <x v="2"/>
    <n v="0.05"/>
    <n v="2.5000000000000005E-3"/>
    <n v="1.2500000000000003E-4"/>
    <n v="-2225.249875"/>
    <n v="-17801998.999999996"/>
    <n v="2025"/>
    <x v="1"/>
    <n v="12"/>
    <s v="Q4"/>
  </r>
  <r>
    <s v="ORD-04828"/>
    <d v="2025-06-12T00:00:00"/>
    <s v="CUST-2200"/>
    <s v="Arjun Reddy"/>
    <x v="0"/>
    <x v="6"/>
    <x v="0"/>
    <s v="Haryana"/>
    <s v="Gurugram"/>
    <n v="2"/>
    <n v="10212.99"/>
    <n v="0.1"/>
    <n v="14364.63"/>
    <x v="1"/>
    <x v="1"/>
    <x v="2"/>
    <n v="0.2"/>
    <n v="2.0000000000000004E-2"/>
    <n v="4.000000000000001E-3"/>
    <n v="-14364.625999999998"/>
    <n v="-3591156.4999999986"/>
    <n v="2025"/>
    <x v="9"/>
    <n v="6"/>
    <s v="Q2"/>
  </r>
  <r>
    <s v="ORD-04829"/>
    <d v="2025-12-17T00:00:00"/>
    <s v="CUST-1859"/>
    <s v="Neha Verma"/>
    <x v="3"/>
    <x v="13"/>
    <x v="3"/>
    <s v="Andhra Pradesh"/>
    <s v="Visakhapatnam"/>
    <n v="3"/>
    <n v="21127.56"/>
    <n v="0.1"/>
    <n v="45413.41"/>
    <x v="4"/>
    <x v="1"/>
    <x v="1"/>
    <n v="0.30000000000000004"/>
    <n v="3.0000000000000006E-2"/>
    <n v="9.0000000000000028E-3"/>
    <n v="-45413.401000000005"/>
    <n v="-5045933.4444444431"/>
    <n v="2025"/>
    <x v="1"/>
    <n v="12"/>
    <s v="Q4"/>
  </r>
  <r>
    <s v="ORD-04830"/>
    <d v="2025-05-23T00:00:00"/>
    <s v="CUST-1453"/>
    <s v="Vikram Singh"/>
    <x v="2"/>
    <x v="20"/>
    <x v="3"/>
    <s v="Telangana"/>
    <s v="Warangal"/>
    <n v="1"/>
    <n v="3723.44"/>
    <n v="0.05"/>
    <n v="2678.16"/>
    <x v="1"/>
    <x v="1"/>
    <x v="2"/>
    <n v="0.05"/>
    <n v="2.5000000000000005E-3"/>
    <n v="1.2500000000000003E-4"/>
    <n v="-2678.1598749999998"/>
    <n v="-21425278.999999993"/>
    <n v="2025"/>
    <x v="6"/>
    <n v="5"/>
    <s v="Q2"/>
  </r>
  <r>
    <s v="ORD-04831"/>
    <d v="2025-09-10T00:00:00"/>
    <s v="CUST-1074"/>
    <s v="Isha Singh"/>
    <x v="3"/>
    <x v="13"/>
    <x v="4"/>
    <s v="Jharkhand"/>
    <s v="Jamshedpur"/>
    <n v="2"/>
    <n v="36978.269999999997"/>
    <n v="0.15"/>
    <n v="49057.73"/>
    <x v="1"/>
    <x v="1"/>
    <x v="2"/>
    <n v="0.3"/>
    <n v="4.4999999999999998E-2"/>
    <n v="1.35E-2"/>
    <n v="-49057.716500000002"/>
    <n v="-3633904.9259259263"/>
    <n v="2025"/>
    <x v="2"/>
    <n v="9"/>
    <s v="Q3"/>
  </r>
  <r>
    <s v="ORD-04832"/>
    <d v="2025-09-26T00:00:00"/>
    <s v="CUST-2180"/>
    <s v="Vikram Patel"/>
    <x v="1"/>
    <x v="7"/>
    <x v="3"/>
    <s v="Telangana"/>
    <s v="Hyderabad"/>
    <n v="4"/>
    <n v="1390.46"/>
    <n v="0"/>
    <n v="4758.4399999999996"/>
    <x v="4"/>
    <x v="1"/>
    <x v="2"/>
    <n v="0"/>
    <n v="0"/>
    <n v="0"/>
    <n v="-4758.4399999999996"/>
    <e v="#DIV/0!"/>
    <n v="2025"/>
    <x v="2"/>
    <n v="9"/>
    <s v="Q3"/>
  </r>
  <r>
    <s v="ORD-04833"/>
    <d v="2025-10-18T00:00:00"/>
    <s v="CUST-2552"/>
    <s v="Rahul Sharma"/>
    <x v="1"/>
    <x v="1"/>
    <x v="4"/>
    <s v="Odisha"/>
    <s v="Cuttack"/>
    <n v="2"/>
    <n v="2895.08"/>
    <n v="0.05"/>
    <n v="4403.45"/>
    <x v="4"/>
    <x v="1"/>
    <x v="1"/>
    <n v="0.1"/>
    <n v="5.000000000000001E-3"/>
    <n v="5.0000000000000012E-4"/>
    <n v="-4403.4494999999997"/>
    <n v="-8806898.9999999981"/>
    <n v="2025"/>
    <x v="10"/>
    <n v="10"/>
    <s v="Q4"/>
  </r>
  <r>
    <s v="ORD-04834"/>
    <d v="2025-07-06T00:00:00"/>
    <s v="CUST-1875"/>
    <s v="Ananya Verma"/>
    <x v="2"/>
    <x v="20"/>
    <x v="3"/>
    <s v="Tamil Nadu"/>
    <s v="Chennai"/>
    <n v="1"/>
    <n v="5390"/>
    <n v="0.05"/>
    <n v="3575.71"/>
    <x v="1"/>
    <x v="2"/>
    <x v="2"/>
    <n v="0.05"/>
    <n v="2.5000000000000005E-3"/>
    <n v="1.2500000000000003E-4"/>
    <n v="-3575.709875"/>
    <n v="-28605678.999999993"/>
    <n v="2025"/>
    <x v="4"/>
    <n v="7"/>
    <s v="Q3"/>
  </r>
  <r>
    <s v="ORD-04835"/>
    <d v="2025-10-31T00:00:00"/>
    <s v="CUST-2050"/>
    <s v="Arjun Verma"/>
    <x v="3"/>
    <x v="18"/>
    <x v="0"/>
    <s v="Uttar Pradesh"/>
    <s v="Kanpur"/>
    <n v="2"/>
    <n v="18423.37"/>
    <n v="0.15"/>
    <n v="25240.52"/>
    <x v="2"/>
    <x v="0"/>
    <x v="1"/>
    <n v="0.3"/>
    <n v="4.4999999999999998E-2"/>
    <n v="1.35E-2"/>
    <n v="-25240.5065"/>
    <n v="-1869667.1481481481"/>
    <n v="2025"/>
    <x v="10"/>
    <n v="10"/>
    <s v="Q4"/>
  </r>
  <r>
    <s v="ORD-04836"/>
    <d v="2025-10-18T00:00:00"/>
    <s v="CUST-1690"/>
    <s v="Rohan Singh"/>
    <x v="3"/>
    <x v="13"/>
    <x v="3"/>
    <s v="Karnataka"/>
    <s v="Bengaluru"/>
    <n v="3"/>
    <n v="25847.56"/>
    <n v="0.05"/>
    <n v="47407.96"/>
    <x v="0"/>
    <x v="1"/>
    <x v="1"/>
    <n v="0.15000000000000002"/>
    <n v="7.5000000000000015E-3"/>
    <n v="1.1250000000000003E-3"/>
    <n v="-47407.958874999997"/>
    <n v="-42140407.888888873"/>
    <n v="2025"/>
    <x v="10"/>
    <n v="10"/>
    <s v="Q4"/>
  </r>
  <r>
    <s v="ORD-04837"/>
    <d v="2025-03-27T00:00:00"/>
    <s v="CUST-2078"/>
    <s v="Priya Nair"/>
    <x v="1"/>
    <x v="17"/>
    <x v="4"/>
    <s v="West Bengal"/>
    <s v="Kolkata"/>
    <n v="2"/>
    <n v="1524.15"/>
    <n v="0.1"/>
    <n v="2024.13"/>
    <x v="4"/>
    <x v="0"/>
    <x v="1"/>
    <n v="0.2"/>
    <n v="2.0000000000000004E-2"/>
    <n v="4.000000000000001E-3"/>
    <n v="-2024.1260000000002"/>
    <n v="-506031.49999999994"/>
    <n v="2025"/>
    <x v="3"/>
    <n v="3"/>
    <s v="Q1"/>
  </r>
  <r>
    <s v="ORD-04838"/>
    <d v="2025-06-15T00:00:00"/>
    <s v="CUST-1206"/>
    <s v="Ananya Joshi"/>
    <x v="2"/>
    <x v="23"/>
    <x v="2"/>
    <s v="Goa"/>
    <s v="Margao"/>
    <n v="3"/>
    <n v="5815.69"/>
    <n v="0.2"/>
    <n v="10080.11"/>
    <x v="0"/>
    <x v="1"/>
    <x v="2"/>
    <n v="0.60000000000000009"/>
    <n v="0.12000000000000002"/>
    <n v="7.2000000000000022E-2"/>
    <n v="-10080.038"/>
    <n v="-140000.52777777775"/>
    <n v="2025"/>
    <x v="9"/>
    <n v="6"/>
    <s v="Q2"/>
  </r>
  <r>
    <s v="ORD-04839"/>
    <d v="2025-04-24T00:00:00"/>
    <s v="CUST-2217"/>
    <s v="Vikram Nair"/>
    <x v="2"/>
    <x v="10"/>
    <x v="0"/>
    <s v="Haryana"/>
    <s v="Gurugram"/>
    <n v="2"/>
    <n v="5184.88"/>
    <n v="0.1"/>
    <n v="6597.64"/>
    <x v="1"/>
    <x v="1"/>
    <x v="0"/>
    <n v="0.2"/>
    <n v="2.0000000000000004E-2"/>
    <n v="4.000000000000001E-3"/>
    <n v="-6597.6360000000004"/>
    <n v="-1649408.9999999998"/>
    <n v="2025"/>
    <x v="0"/>
    <n v="4"/>
    <s v="Q2"/>
  </r>
  <r>
    <s v="ORD-04840"/>
    <d v="2025-12-22T00:00:00"/>
    <s v="CUST-2053"/>
    <s v="Sneha Joshi"/>
    <x v="0"/>
    <x v="4"/>
    <x v="3"/>
    <s v="Tamil Nadu"/>
    <s v="Chennai"/>
    <n v="3"/>
    <n v="15771.7"/>
    <n v="0"/>
    <n v="37003.11"/>
    <x v="2"/>
    <x v="1"/>
    <x v="1"/>
    <n v="0"/>
    <n v="0"/>
    <n v="0"/>
    <n v="-37003.11"/>
    <e v="#DIV/0!"/>
    <n v="2025"/>
    <x v="1"/>
    <n v="12"/>
    <s v="Q4"/>
  </r>
  <r>
    <s v="ORD-04841"/>
    <d v="2025-07-02T00:00:00"/>
    <s v="CUST-1268"/>
    <s v="Rahul Sharma"/>
    <x v="0"/>
    <x v="4"/>
    <x v="1"/>
    <s v="Chhattisgarh"/>
    <s v="Raipur"/>
    <n v="4"/>
    <n v="3641.86"/>
    <n v="0.1"/>
    <n v="8705.2000000000007"/>
    <x v="4"/>
    <x v="1"/>
    <x v="0"/>
    <n v="0.4"/>
    <n v="4.0000000000000008E-2"/>
    <n v="1.6000000000000004E-2"/>
    <n v="-8705.1840000000011"/>
    <n v="-544073.99999999988"/>
    <n v="2025"/>
    <x v="4"/>
    <n v="7"/>
    <s v="Q3"/>
  </r>
  <r>
    <s v="ORD-04842"/>
    <d v="2025-07-26T00:00:00"/>
    <s v="CUST-2093"/>
    <s v="Meera Rao"/>
    <x v="1"/>
    <x v="7"/>
    <x v="3"/>
    <s v="Karnataka"/>
    <s v="Bengaluru"/>
    <n v="2"/>
    <n v="599.5"/>
    <n v="0.1"/>
    <n v="933.33"/>
    <x v="4"/>
    <x v="2"/>
    <x v="1"/>
    <n v="0.2"/>
    <n v="2.0000000000000004E-2"/>
    <n v="4.000000000000001E-3"/>
    <n v="-933.32600000000002"/>
    <n v="-233331.49999999994"/>
    <n v="2025"/>
    <x v="4"/>
    <n v="7"/>
    <s v="Q3"/>
  </r>
  <r>
    <s v="ORD-04843"/>
    <d v="2025-09-13T00:00:00"/>
    <s v="CUST-1032"/>
    <s v="Kiran Verma"/>
    <x v="0"/>
    <x v="6"/>
    <x v="2"/>
    <s v="Rajasthan"/>
    <s v="Udaipur"/>
    <n v="2"/>
    <n v="2765.33"/>
    <n v="0"/>
    <n v="3799.27"/>
    <x v="2"/>
    <x v="1"/>
    <x v="2"/>
    <n v="0"/>
    <n v="0"/>
    <n v="0"/>
    <n v="-3799.27"/>
    <e v="#DIV/0!"/>
    <n v="2025"/>
    <x v="2"/>
    <n v="9"/>
    <s v="Q3"/>
  </r>
  <r>
    <s v="ORD-04844"/>
    <d v="2025-08-23T00:00:00"/>
    <s v="CUST-2290"/>
    <s v="Aarav Patel"/>
    <x v="2"/>
    <x v="8"/>
    <x v="4"/>
    <s v="Jharkhand"/>
    <s v="Jamshedpur"/>
    <n v="2"/>
    <n v="1462.72"/>
    <n v="0.05"/>
    <n v="2224.2600000000002"/>
    <x v="3"/>
    <x v="1"/>
    <x v="1"/>
    <n v="0.1"/>
    <n v="5.000000000000001E-3"/>
    <n v="5.0000000000000012E-4"/>
    <n v="-2224.2595000000001"/>
    <n v="-4448518.9999999991"/>
    <n v="2025"/>
    <x v="7"/>
    <n v="8"/>
    <s v="Q3"/>
  </r>
  <r>
    <s v="ORD-04845"/>
    <d v="2025-12-21T00:00:00"/>
    <s v="CUST-1133"/>
    <s v="Aarav Kumar"/>
    <x v="1"/>
    <x v="7"/>
    <x v="0"/>
    <s v="Uttar Pradesh"/>
    <s v="Kanpur"/>
    <n v="3"/>
    <n v="2782.14"/>
    <n v="0.1"/>
    <n v="5512.13"/>
    <x v="0"/>
    <x v="2"/>
    <x v="1"/>
    <n v="0.30000000000000004"/>
    <n v="3.0000000000000006E-2"/>
    <n v="9.0000000000000028E-3"/>
    <n v="-5512.1210000000001"/>
    <n v="-612457.88888888876"/>
    <n v="2025"/>
    <x v="1"/>
    <n v="12"/>
    <s v="Q4"/>
  </r>
  <r>
    <s v="ORD-04846"/>
    <d v="2025-01-03T00:00:00"/>
    <s v="CUST-1283"/>
    <s v="Isha Kumar"/>
    <x v="3"/>
    <x v="3"/>
    <x v="4"/>
    <s v="Jharkhand"/>
    <s v="Jamshedpur"/>
    <n v="3"/>
    <n v="63152.92"/>
    <n v="0"/>
    <n v="127544.43"/>
    <x v="3"/>
    <x v="0"/>
    <x v="2"/>
    <n v="0"/>
    <n v="0"/>
    <n v="0"/>
    <n v="-127544.43"/>
    <e v="#DIV/0!"/>
    <n v="2025"/>
    <x v="5"/>
    <n v="1"/>
    <s v="Q1"/>
  </r>
  <r>
    <s v="ORD-04847"/>
    <d v="2025-07-27T00:00:00"/>
    <s v="CUST-1167"/>
    <s v="Kiran Kumar"/>
    <x v="3"/>
    <x v="3"/>
    <x v="1"/>
    <s v="Madhya Pradesh"/>
    <s v="Indore"/>
    <n v="1"/>
    <n v="24184.45"/>
    <n v="0"/>
    <n v="17659.72"/>
    <x v="1"/>
    <x v="2"/>
    <x v="1"/>
    <n v="0"/>
    <n v="0"/>
    <n v="0"/>
    <n v="-17659.72"/>
    <e v="#DIV/0!"/>
    <n v="2025"/>
    <x v="4"/>
    <n v="7"/>
    <s v="Q3"/>
  </r>
  <r>
    <s v="ORD-04848"/>
    <d v="2025-07-16T00:00:00"/>
    <s v="CUST-1016"/>
    <s v="Priya Rao"/>
    <x v="2"/>
    <x v="23"/>
    <x v="1"/>
    <s v="Madhya Pradesh"/>
    <s v="Bhopal"/>
    <n v="2"/>
    <n v="6726.15"/>
    <n v="0.1"/>
    <n v="8647.2199999999993"/>
    <x v="2"/>
    <x v="1"/>
    <x v="0"/>
    <n v="0.2"/>
    <n v="2.0000000000000004E-2"/>
    <n v="4.000000000000001E-3"/>
    <n v="-8647.2159999999985"/>
    <n v="-2161803.9999999991"/>
    <n v="2025"/>
    <x v="4"/>
    <n v="7"/>
    <s v="Q3"/>
  </r>
  <r>
    <s v="ORD-04849"/>
    <d v="2025-12-07T00:00:00"/>
    <s v="CUST-2274"/>
    <s v="Vikram Kumar"/>
    <x v="3"/>
    <x v="3"/>
    <x v="2"/>
    <s v="Goa"/>
    <s v="Margao"/>
    <n v="3"/>
    <n v="3925.75"/>
    <n v="0.15"/>
    <n v="8237.6"/>
    <x v="1"/>
    <x v="1"/>
    <x v="2"/>
    <n v="0.44999999999999996"/>
    <n v="6.7499999999999991E-2"/>
    <n v="3.0374999999999992E-2"/>
    <n v="-8237.5696250000001"/>
    <n v="-271195.7078189301"/>
    <n v="2025"/>
    <x v="1"/>
    <n v="12"/>
    <s v="Q4"/>
  </r>
  <r>
    <s v="ORD-04850"/>
    <d v="2025-05-05T00:00:00"/>
    <s v="CUST-2487"/>
    <s v="Arjun Joshi"/>
    <x v="1"/>
    <x v="9"/>
    <x v="4"/>
    <s v="West Bengal"/>
    <s v="Kolkata"/>
    <n v="2"/>
    <n v="4652.6400000000003"/>
    <n v="0"/>
    <n v="7362.65"/>
    <x v="1"/>
    <x v="2"/>
    <x v="2"/>
    <n v="0"/>
    <n v="0"/>
    <n v="0"/>
    <n v="-7362.65"/>
    <e v="#DIV/0!"/>
    <n v="2025"/>
    <x v="6"/>
    <n v="5"/>
    <s v="Q2"/>
  </r>
  <r>
    <s v="ORD-04851"/>
    <d v="2025-05-18T00:00:00"/>
    <s v="CUST-1614"/>
    <s v="Arjun Verma"/>
    <x v="2"/>
    <x v="8"/>
    <x v="3"/>
    <s v="Telangana"/>
    <s v="Hyderabad"/>
    <n v="2"/>
    <n v="1595.61"/>
    <n v="0.05"/>
    <n v="2536.35"/>
    <x v="4"/>
    <x v="0"/>
    <x v="2"/>
    <n v="0.1"/>
    <n v="5.000000000000001E-3"/>
    <n v="5.0000000000000012E-4"/>
    <n v="-2536.3494999999998"/>
    <n v="-5072698.9999999981"/>
    <n v="2025"/>
    <x v="6"/>
    <n v="5"/>
    <s v="Q2"/>
  </r>
  <r>
    <s v="ORD-04852"/>
    <d v="2025-12-05T00:00:00"/>
    <s v="CUST-1637"/>
    <s v="Isha Sharma"/>
    <x v="4"/>
    <x v="15"/>
    <x v="3"/>
    <s v="Telangana"/>
    <s v="Warangal"/>
    <n v="1"/>
    <n v="8256.0400000000009"/>
    <n v="0.1"/>
    <n v="4687.2700000000004"/>
    <x v="1"/>
    <x v="2"/>
    <x v="2"/>
    <n v="0.1"/>
    <n v="1.0000000000000002E-2"/>
    <n v="1.0000000000000002E-3"/>
    <n v="-4687.2690000000002"/>
    <n v="-4687268.9999999991"/>
    <n v="2025"/>
    <x v="1"/>
    <n v="12"/>
    <s v="Q4"/>
  </r>
  <r>
    <s v="ORD-04853"/>
    <d v="2025-01-25T00:00:00"/>
    <s v="CUST-1210"/>
    <s v="Rohan Gupta"/>
    <x v="2"/>
    <x v="2"/>
    <x v="3"/>
    <s v="Karnataka"/>
    <s v="Bengaluru"/>
    <n v="1"/>
    <n v="771.1"/>
    <n v="0.1"/>
    <n v="580.54"/>
    <x v="4"/>
    <x v="1"/>
    <x v="1"/>
    <n v="0.1"/>
    <n v="1.0000000000000002E-2"/>
    <n v="1.0000000000000002E-3"/>
    <n v="-580.53899999999999"/>
    <n v="-580538.99999999988"/>
    <n v="2025"/>
    <x v="5"/>
    <n v="1"/>
    <s v="Q1"/>
  </r>
  <r>
    <s v="ORD-04854"/>
    <d v="2025-03-09T00:00:00"/>
    <s v="CUST-2523"/>
    <s v="Isha Kumar"/>
    <x v="3"/>
    <x v="14"/>
    <x v="1"/>
    <s v="Chhattisgarh"/>
    <s v="Bilaspur"/>
    <n v="3"/>
    <n v="61711.93"/>
    <n v="0.2"/>
    <n v="107681.62"/>
    <x v="1"/>
    <x v="0"/>
    <x v="2"/>
    <n v="0.60000000000000009"/>
    <n v="0.12000000000000002"/>
    <n v="7.2000000000000022E-2"/>
    <n v="-107681.548"/>
    <n v="-1495577.055555555"/>
    <n v="2025"/>
    <x v="3"/>
    <n v="3"/>
    <s v="Q1"/>
  </r>
  <r>
    <s v="ORD-04855"/>
    <d v="2025-03-02T00:00:00"/>
    <s v="CUST-1595"/>
    <s v="Priya Patel"/>
    <x v="3"/>
    <x v="14"/>
    <x v="0"/>
    <s v="Uttar Pradesh"/>
    <s v="Noida"/>
    <n v="4"/>
    <n v="14250.69"/>
    <n v="0.1"/>
    <n v="35256.1"/>
    <x v="1"/>
    <x v="0"/>
    <x v="2"/>
    <n v="0.4"/>
    <n v="4.0000000000000008E-2"/>
    <n v="1.6000000000000004E-2"/>
    <n v="-35256.083999999995"/>
    <n v="-2203505.2499999991"/>
    <n v="2025"/>
    <x v="3"/>
    <n v="3"/>
    <s v="Q1"/>
  </r>
  <r>
    <s v="ORD-04856"/>
    <d v="2025-01-29T00:00:00"/>
    <s v="CUST-1209"/>
    <s v="Meera Nair"/>
    <x v="1"/>
    <x v="1"/>
    <x v="3"/>
    <s v="Karnataka"/>
    <s v="Bengaluru"/>
    <n v="1"/>
    <n v="1687.89"/>
    <n v="0.1"/>
    <n v="1022.38"/>
    <x v="1"/>
    <x v="1"/>
    <x v="2"/>
    <n v="0.1"/>
    <n v="1.0000000000000002E-2"/>
    <n v="1.0000000000000002E-3"/>
    <n v="-1022.379"/>
    <n v="-1022378.9999999998"/>
    <n v="2025"/>
    <x v="5"/>
    <n v="1"/>
    <s v="Q1"/>
  </r>
  <r>
    <s v="ORD-04857"/>
    <d v="2025-01-19T00:00:00"/>
    <s v="CUST-1526"/>
    <s v="Neha Reddy"/>
    <x v="3"/>
    <x v="16"/>
    <x v="3"/>
    <s v="Tamil Nadu"/>
    <s v="Coimbatore"/>
    <n v="2"/>
    <n v="32674.84"/>
    <n v="0.2"/>
    <n v="37125.21"/>
    <x v="0"/>
    <x v="1"/>
    <x v="2"/>
    <n v="0.4"/>
    <n v="8.0000000000000016E-2"/>
    <n v="3.2000000000000008E-2"/>
    <n v="-37125.178"/>
    <n v="-1160161.8124999998"/>
    <n v="2025"/>
    <x v="5"/>
    <n v="1"/>
    <s v="Q1"/>
  </r>
  <r>
    <s v="ORD-04858"/>
    <d v="2025-06-20T00:00:00"/>
    <s v="CUST-1297"/>
    <s v="Ananya Gupta"/>
    <x v="2"/>
    <x v="23"/>
    <x v="3"/>
    <s v="Tamil Nadu"/>
    <s v="Coimbatore"/>
    <n v="3"/>
    <n v="2912.76"/>
    <n v="0"/>
    <n v="6204.33"/>
    <x v="1"/>
    <x v="1"/>
    <x v="2"/>
    <n v="0"/>
    <n v="0"/>
    <n v="0"/>
    <n v="-6204.33"/>
    <e v="#DIV/0!"/>
    <n v="2025"/>
    <x v="9"/>
    <n v="6"/>
    <s v="Q2"/>
  </r>
  <r>
    <s v="ORD-04859"/>
    <d v="2025-03-15T00:00:00"/>
    <s v="CUST-1586"/>
    <s v="Sneha Verma"/>
    <x v="1"/>
    <x v="21"/>
    <x v="0"/>
    <s v="Uttar Pradesh"/>
    <s v="Noida"/>
    <n v="3"/>
    <n v="3420.76"/>
    <n v="0"/>
    <n v="6742.91"/>
    <x v="4"/>
    <x v="1"/>
    <x v="0"/>
    <n v="0"/>
    <n v="0"/>
    <n v="0"/>
    <n v="-6742.91"/>
    <e v="#DIV/0!"/>
    <n v="2025"/>
    <x v="3"/>
    <n v="3"/>
    <s v="Q1"/>
  </r>
  <r>
    <s v="ORD-04860"/>
    <d v="2025-03-02T00:00:00"/>
    <s v="CUST-1473"/>
    <s v="Rohan Verma"/>
    <x v="0"/>
    <x v="5"/>
    <x v="3"/>
    <s v="Andhra Pradesh"/>
    <s v="Vijayawada"/>
    <n v="2"/>
    <n v="17564.169999999998"/>
    <n v="0.1"/>
    <n v="24528.95"/>
    <x v="0"/>
    <x v="0"/>
    <x v="2"/>
    <n v="0.2"/>
    <n v="2.0000000000000004E-2"/>
    <n v="4.000000000000001E-3"/>
    <n v="-24528.946"/>
    <n v="-6132236.4999999981"/>
    <n v="2025"/>
    <x v="3"/>
    <n v="3"/>
    <s v="Q1"/>
  </r>
  <r>
    <s v="ORD-04861"/>
    <d v="2025-06-02T00:00:00"/>
    <s v="CUST-1172"/>
    <s v="Sneha Joshi"/>
    <x v="0"/>
    <x v="5"/>
    <x v="3"/>
    <s v="Tamil Nadu"/>
    <s v="Coimbatore"/>
    <n v="1"/>
    <n v="11191.18"/>
    <n v="0.05"/>
    <n v="6819.99"/>
    <x v="0"/>
    <x v="0"/>
    <x v="2"/>
    <n v="0.05"/>
    <n v="2.5000000000000005E-3"/>
    <n v="1.2500000000000003E-4"/>
    <n v="-6819.9898750000002"/>
    <n v="-54559918.999999985"/>
    <n v="2025"/>
    <x v="9"/>
    <n v="6"/>
    <s v="Q2"/>
  </r>
  <r>
    <s v="ORD-04862"/>
    <d v="2025-10-03T00:00:00"/>
    <s v="CUST-1841"/>
    <s v="Rahul Verma"/>
    <x v="2"/>
    <x v="10"/>
    <x v="2"/>
    <s v="Goa"/>
    <s v="Margao"/>
    <n v="2"/>
    <n v="5161.8"/>
    <n v="0"/>
    <n v="7743.16"/>
    <x v="1"/>
    <x v="1"/>
    <x v="0"/>
    <n v="0"/>
    <n v="0"/>
    <n v="0"/>
    <n v="-7743.16"/>
    <e v="#DIV/0!"/>
    <n v="2025"/>
    <x v="10"/>
    <n v="10"/>
    <s v="Q4"/>
  </r>
  <r>
    <s v="ORD-04863"/>
    <d v="2025-02-17T00:00:00"/>
    <s v="CUST-2296"/>
    <s v="Rahul Reddy"/>
    <x v="4"/>
    <x v="22"/>
    <x v="4"/>
    <s v="Jharkhand"/>
    <s v="Ranchi"/>
    <n v="3"/>
    <n v="1248.04"/>
    <n v="0.05"/>
    <n v="2567.5"/>
    <x v="2"/>
    <x v="0"/>
    <x v="2"/>
    <n v="0.15000000000000002"/>
    <n v="7.5000000000000015E-3"/>
    <n v="1.1250000000000003E-3"/>
    <n v="-2567.4988750000002"/>
    <n v="-2282221.2222222215"/>
    <n v="2025"/>
    <x v="11"/>
    <n v="2"/>
    <s v="Q1"/>
  </r>
  <r>
    <s v="ORD-04864"/>
    <d v="2025-07-30T00:00:00"/>
    <s v="CUST-2150"/>
    <s v="Arjun Rao"/>
    <x v="3"/>
    <x v="3"/>
    <x v="3"/>
    <s v="Andhra Pradesh"/>
    <s v="Visakhapatnam"/>
    <n v="2"/>
    <n v="41366.089999999997"/>
    <n v="0.1"/>
    <n v="61946.2"/>
    <x v="2"/>
    <x v="1"/>
    <x v="2"/>
    <n v="0.2"/>
    <n v="2.0000000000000004E-2"/>
    <n v="4.000000000000001E-3"/>
    <n v="-61946.195999999996"/>
    <n v="-15486548.999999996"/>
    <n v="2025"/>
    <x v="4"/>
    <n v="7"/>
    <s v="Q3"/>
  </r>
  <r>
    <s v="ORD-04865"/>
    <d v="2025-12-09T00:00:00"/>
    <s v="CUST-1536"/>
    <s v="Rohan Gupta"/>
    <x v="4"/>
    <x v="15"/>
    <x v="2"/>
    <s v="Gujarat"/>
    <s v="Surat"/>
    <n v="3"/>
    <n v="4357.72"/>
    <n v="0.15"/>
    <n v="7525.87"/>
    <x v="4"/>
    <x v="1"/>
    <x v="1"/>
    <n v="0.44999999999999996"/>
    <n v="6.7499999999999991E-2"/>
    <n v="3.0374999999999992E-2"/>
    <n v="-7525.8396249999996"/>
    <n v="-247764.26748971199"/>
    <n v="2025"/>
    <x v="1"/>
    <n v="12"/>
    <s v="Q4"/>
  </r>
  <r>
    <s v="ORD-04866"/>
    <d v="2025-05-19T00:00:00"/>
    <s v="CUST-1277"/>
    <s v="Ananya Gupta"/>
    <x v="2"/>
    <x v="2"/>
    <x v="2"/>
    <s v="Goa"/>
    <s v="Margao"/>
    <n v="1"/>
    <n v="6246.16"/>
    <n v="0"/>
    <n v="4782.16"/>
    <x v="0"/>
    <x v="0"/>
    <x v="0"/>
    <n v="0"/>
    <n v="0"/>
    <n v="0"/>
    <n v="-4782.16"/>
    <e v="#DIV/0!"/>
    <n v="2025"/>
    <x v="6"/>
    <n v="5"/>
    <s v="Q2"/>
  </r>
  <r>
    <s v="ORD-04867"/>
    <d v="2025-04-20T00:00:00"/>
    <s v="CUST-1505"/>
    <s v="Meera Joshi"/>
    <x v="4"/>
    <x v="15"/>
    <x v="3"/>
    <s v="Andhra Pradesh"/>
    <s v="Visakhapatnam"/>
    <n v="5"/>
    <n v="3799.79"/>
    <n v="0.05"/>
    <n v="11744.78"/>
    <x v="0"/>
    <x v="0"/>
    <x v="2"/>
    <n v="0.25"/>
    <n v="1.2500000000000001E-2"/>
    <n v="3.1250000000000002E-3"/>
    <n v="-11744.776875000001"/>
    <n v="-3758328.6"/>
    <n v="2025"/>
    <x v="0"/>
    <n v="4"/>
    <s v="Q2"/>
  </r>
  <r>
    <s v="ORD-04868"/>
    <d v="2025-07-02T00:00:00"/>
    <s v="CUST-1482"/>
    <s v="Kiran Rao"/>
    <x v="3"/>
    <x v="18"/>
    <x v="0"/>
    <s v="Delhi"/>
    <s v="Delhi"/>
    <n v="3"/>
    <n v="44645.34"/>
    <n v="0.05"/>
    <n v="102605.14"/>
    <x v="2"/>
    <x v="1"/>
    <x v="1"/>
    <n v="0.15000000000000002"/>
    <n v="7.5000000000000015E-3"/>
    <n v="1.1250000000000003E-3"/>
    <n v="-102605.138875"/>
    <n v="-91204567.888888866"/>
    <n v="2025"/>
    <x v="4"/>
    <n v="7"/>
    <s v="Q3"/>
  </r>
  <r>
    <s v="ORD-04869"/>
    <d v="2025-01-28T00:00:00"/>
    <s v="CUST-1935"/>
    <s v="Priya Rao"/>
    <x v="3"/>
    <x v="18"/>
    <x v="2"/>
    <s v="Maharashtra"/>
    <s v="Nagpur"/>
    <n v="2"/>
    <n v="15987.76"/>
    <n v="0.1"/>
    <n v="20273.79"/>
    <x v="0"/>
    <x v="0"/>
    <x v="1"/>
    <n v="0.2"/>
    <n v="2.0000000000000004E-2"/>
    <n v="4.000000000000001E-3"/>
    <n v="-20273.786"/>
    <n v="-5068446.4999999991"/>
    <n v="2025"/>
    <x v="5"/>
    <n v="1"/>
    <s v="Q1"/>
  </r>
  <r>
    <s v="ORD-04870"/>
    <d v="2025-07-16T00:00:00"/>
    <s v="CUST-2436"/>
    <s v="Meera Singh"/>
    <x v="1"/>
    <x v="7"/>
    <x v="4"/>
    <s v="Jharkhand"/>
    <s v="Jamshedpur"/>
    <n v="4"/>
    <n v="1482.02"/>
    <n v="0.05"/>
    <n v="4895.91"/>
    <x v="1"/>
    <x v="2"/>
    <x v="1"/>
    <n v="0.2"/>
    <n v="1.0000000000000002E-2"/>
    <n v="2.0000000000000005E-3"/>
    <n v="-4895.9079999999994"/>
    <n v="-2447953.9999999991"/>
    <n v="2025"/>
    <x v="4"/>
    <n v="7"/>
    <s v="Q3"/>
  </r>
  <r>
    <s v="ORD-04871"/>
    <d v="2025-07-10T00:00:00"/>
    <s v="CUST-2459"/>
    <s v="Isha Kumar"/>
    <x v="4"/>
    <x v="24"/>
    <x v="0"/>
    <s v="Punjab"/>
    <s v="Amritsar"/>
    <n v="4"/>
    <n v="3697.04"/>
    <n v="0.15"/>
    <n v="10757.36"/>
    <x v="1"/>
    <x v="2"/>
    <x v="1"/>
    <n v="0.6"/>
    <n v="0.09"/>
    <n v="5.3999999999999999E-2"/>
    <n v="-10757.306"/>
    <n v="-199209.37037037039"/>
    <n v="2025"/>
    <x v="4"/>
    <n v="7"/>
    <s v="Q3"/>
  </r>
  <r>
    <s v="ORD-04872"/>
    <d v="2025-11-11T00:00:00"/>
    <s v="CUST-2187"/>
    <s v="Rahul Kumar"/>
    <x v="0"/>
    <x v="0"/>
    <x v="3"/>
    <s v="Telangana"/>
    <s v="Hyderabad"/>
    <n v="3"/>
    <n v="5960.3"/>
    <n v="0"/>
    <n v="13311.46"/>
    <x v="1"/>
    <x v="1"/>
    <x v="2"/>
    <n v="0"/>
    <n v="0"/>
    <n v="0"/>
    <n v="-13311.46"/>
    <e v="#DIV/0!"/>
    <n v="2025"/>
    <x v="8"/>
    <n v="11"/>
    <s v="Q4"/>
  </r>
  <r>
    <s v="ORD-04873"/>
    <d v="2025-02-20T00:00:00"/>
    <s v="CUST-1954"/>
    <s v="Rohan Reddy"/>
    <x v="2"/>
    <x v="10"/>
    <x v="2"/>
    <s v="Maharashtra"/>
    <s v="Mumbai"/>
    <n v="2"/>
    <n v="2075.6"/>
    <n v="0.05"/>
    <n v="3254.37"/>
    <x v="2"/>
    <x v="1"/>
    <x v="2"/>
    <n v="0.1"/>
    <n v="5.000000000000001E-3"/>
    <n v="5.0000000000000012E-4"/>
    <n v="-3254.3694999999998"/>
    <n v="-6508738.9999999981"/>
    <n v="2025"/>
    <x v="11"/>
    <n v="2"/>
    <s v="Q1"/>
  </r>
  <r>
    <s v="ORD-04874"/>
    <d v="2025-05-29T00:00:00"/>
    <s v="CUST-1266"/>
    <s v="Neha Kumar"/>
    <x v="4"/>
    <x v="12"/>
    <x v="2"/>
    <s v="Goa"/>
    <s v="Margao"/>
    <n v="2"/>
    <n v="922.18"/>
    <n v="0"/>
    <n v="1179.0999999999999"/>
    <x v="4"/>
    <x v="1"/>
    <x v="1"/>
    <n v="0"/>
    <n v="0"/>
    <n v="0"/>
    <n v="-1179.0999999999999"/>
    <e v="#DIV/0!"/>
    <n v="2025"/>
    <x v="6"/>
    <n v="5"/>
    <s v="Q2"/>
  </r>
  <r>
    <s v="ORD-04875"/>
    <d v="2025-09-25T00:00:00"/>
    <s v="CUST-1318"/>
    <s v="Rahul Rao"/>
    <x v="3"/>
    <x v="16"/>
    <x v="1"/>
    <s v="Chhattisgarh"/>
    <s v="Bilaspur"/>
    <n v="1"/>
    <n v="54633.39"/>
    <n v="0.05"/>
    <n v="42736"/>
    <x v="0"/>
    <x v="1"/>
    <x v="1"/>
    <n v="0.05"/>
    <n v="2.5000000000000005E-3"/>
    <n v="1.2500000000000003E-4"/>
    <n v="-42735.999875000001"/>
    <n v="-341887998.99999994"/>
    <n v="2025"/>
    <x v="2"/>
    <n v="9"/>
    <s v="Q3"/>
  </r>
  <r>
    <s v="ORD-04876"/>
    <d v="2025-02-19T00:00:00"/>
    <s v="CUST-2122"/>
    <s v="Isha Reddy"/>
    <x v="2"/>
    <x v="23"/>
    <x v="3"/>
    <s v="Andhra Pradesh"/>
    <s v="Vijayawada"/>
    <n v="1"/>
    <n v="824.39"/>
    <n v="0.15"/>
    <n v="516"/>
    <x v="1"/>
    <x v="1"/>
    <x v="2"/>
    <n v="0.15"/>
    <n v="2.2499999999999999E-2"/>
    <n v="3.375E-3"/>
    <n v="-515.99662499999999"/>
    <n v="-152887.88888888888"/>
    <n v="2025"/>
    <x v="11"/>
    <n v="2"/>
    <s v="Q1"/>
  </r>
  <r>
    <s v="ORD-04877"/>
    <d v="2025-09-03T00:00:00"/>
    <s v="CUST-1764"/>
    <s v="Rohan Rao"/>
    <x v="4"/>
    <x v="15"/>
    <x v="0"/>
    <s v="Delhi"/>
    <s v="Delhi"/>
    <n v="2"/>
    <n v="8042.61"/>
    <n v="0.15"/>
    <n v="8813.2900000000009"/>
    <x v="2"/>
    <x v="2"/>
    <x v="1"/>
    <n v="0.3"/>
    <n v="4.4999999999999998E-2"/>
    <n v="1.35E-2"/>
    <n v="-8813.2765000000018"/>
    <n v="-652835.29629629641"/>
    <n v="2025"/>
    <x v="2"/>
    <n v="9"/>
    <s v="Q3"/>
  </r>
  <r>
    <s v="ORD-04878"/>
    <d v="2025-04-23T00:00:00"/>
    <s v="CUST-1600"/>
    <s v="Aarav Nair"/>
    <x v="0"/>
    <x v="0"/>
    <x v="2"/>
    <s v="Gujarat"/>
    <s v="Surat"/>
    <n v="2"/>
    <n v="2870.55"/>
    <n v="0.05"/>
    <n v="3776.21"/>
    <x v="1"/>
    <x v="1"/>
    <x v="1"/>
    <n v="0.1"/>
    <n v="5.000000000000001E-3"/>
    <n v="5.0000000000000012E-4"/>
    <n v="-3776.2094999999999"/>
    <n v="-7552418.9999999981"/>
    <n v="2025"/>
    <x v="0"/>
    <n v="4"/>
    <s v="Q2"/>
  </r>
  <r>
    <s v="ORD-04879"/>
    <d v="2025-06-19T00:00:00"/>
    <s v="CUST-2144"/>
    <s v="Priya Joshi"/>
    <x v="0"/>
    <x v="11"/>
    <x v="3"/>
    <s v="Andhra Pradesh"/>
    <s v="Vijayawada"/>
    <n v="1"/>
    <n v="1829.03"/>
    <n v="0.1"/>
    <n v="1148.72"/>
    <x v="1"/>
    <x v="0"/>
    <x v="1"/>
    <n v="0.1"/>
    <n v="1.0000000000000002E-2"/>
    <n v="1.0000000000000002E-3"/>
    <n v="-1148.7190000000001"/>
    <n v="-1148718.9999999998"/>
    <n v="2025"/>
    <x v="9"/>
    <n v="6"/>
    <s v="Q2"/>
  </r>
  <r>
    <s v="ORD-04880"/>
    <d v="2025-06-15T00:00:00"/>
    <s v="CUST-1562"/>
    <s v="Rohan Patel"/>
    <x v="1"/>
    <x v="7"/>
    <x v="3"/>
    <s v="Tamil Nadu"/>
    <s v="Chennai"/>
    <n v="4"/>
    <n v="2924.27"/>
    <n v="0.05"/>
    <n v="8960.33"/>
    <x v="2"/>
    <x v="0"/>
    <x v="1"/>
    <n v="0.2"/>
    <n v="1.0000000000000002E-2"/>
    <n v="2.0000000000000005E-3"/>
    <n v="-8960.3279999999995"/>
    <n v="-4480163.9999999991"/>
    <n v="2025"/>
    <x v="9"/>
    <n v="6"/>
    <s v="Q2"/>
  </r>
  <r>
    <s v="ORD-04881"/>
    <d v="2025-01-14T00:00:00"/>
    <s v="CUST-2065"/>
    <s v="Meera Gupta"/>
    <x v="0"/>
    <x v="11"/>
    <x v="0"/>
    <s v="Delhi"/>
    <s v="Delhi"/>
    <n v="2"/>
    <n v="9392.24"/>
    <n v="0"/>
    <n v="15487.71"/>
    <x v="1"/>
    <x v="1"/>
    <x v="2"/>
    <n v="0"/>
    <n v="0"/>
    <n v="0"/>
    <n v="-15487.71"/>
    <e v="#DIV/0!"/>
    <n v="2025"/>
    <x v="5"/>
    <n v="1"/>
    <s v="Q1"/>
  </r>
  <r>
    <s v="ORD-04882"/>
    <d v="2025-07-22T00:00:00"/>
    <s v="CUST-2071"/>
    <s v="Meera Singh"/>
    <x v="3"/>
    <x v="13"/>
    <x v="3"/>
    <s v="Andhra Pradesh"/>
    <s v="Vijayawada"/>
    <n v="2"/>
    <n v="32693.4"/>
    <n v="0.15"/>
    <n v="42165.69"/>
    <x v="4"/>
    <x v="1"/>
    <x v="2"/>
    <n v="0.3"/>
    <n v="4.4999999999999998E-2"/>
    <n v="1.35E-2"/>
    <n v="-42165.676500000001"/>
    <n v="-3123383.4444444445"/>
    <n v="2025"/>
    <x v="4"/>
    <n v="7"/>
    <s v="Q3"/>
  </r>
  <r>
    <s v="ORD-04883"/>
    <d v="2025-10-15T00:00:00"/>
    <s v="CUST-1489"/>
    <s v="Arjun Joshi"/>
    <x v="4"/>
    <x v="24"/>
    <x v="2"/>
    <s v="Gujarat"/>
    <s v="Surat"/>
    <n v="1"/>
    <n v="5383.29"/>
    <n v="0"/>
    <n v="3800.59"/>
    <x v="4"/>
    <x v="0"/>
    <x v="1"/>
    <n v="0"/>
    <n v="0"/>
    <n v="0"/>
    <n v="-3800.59"/>
    <e v="#DIV/0!"/>
    <n v="2025"/>
    <x v="10"/>
    <n v="10"/>
    <s v="Q4"/>
  </r>
  <r>
    <s v="ORD-04884"/>
    <d v="2025-07-08T00:00:00"/>
    <s v="CUST-1682"/>
    <s v="Rahul Joshi"/>
    <x v="2"/>
    <x v="23"/>
    <x v="4"/>
    <s v="Bihar"/>
    <s v="Patna"/>
    <n v="1"/>
    <n v="2294.5700000000002"/>
    <n v="0"/>
    <n v="1665.71"/>
    <x v="3"/>
    <x v="2"/>
    <x v="1"/>
    <n v="0"/>
    <n v="0"/>
    <n v="0"/>
    <n v="-1665.71"/>
    <e v="#DIV/0!"/>
    <n v="2025"/>
    <x v="4"/>
    <n v="7"/>
    <s v="Q3"/>
  </r>
  <r>
    <s v="ORD-04885"/>
    <d v="2025-06-04T00:00:00"/>
    <s v="CUST-2540"/>
    <s v="Ananya Joshi"/>
    <x v="1"/>
    <x v="17"/>
    <x v="0"/>
    <s v="Uttar Pradesh"/>
    <s v="Noida"/>
    <n v="3"/>
    <n v="3399.01"/>
    <n v="0.05"/>
    <n v="7580.11"/>
    <x v="1"/>
    <x v="0"/>
    <x v="1"/>
    <n v="0.15000000000000002"/>
    <n v="7.5000000000000015E-3"/>
    <n v="1.1250000000000003E-3"/>
    <n v="-7580.1088749999999"/>
    <n v="-6737874.5555555532"/>
    <n v="2025"/>
    <x v="9"/>
    <n v="6"/>
    <s v="Q2"/>
  </r>
  <r>
    <s v="ORD-04886"/>
    <d v="2025-02-24T00:00:00"/>
    <s v="CUST-2537"/>
    <s v="Vikram Kumar"/>
    <x v="1"/>
    <x v="17"/>
    <x v="4"/>
    <s v="Jharkhand"/>
    <s v="Jamshedpur"/>
    <n v="1"/>
    <n v="2636.41"/>
    <n v="0.05"/>
    <n v="1964.07"/>
    <x v="1"/>
    <x v="1"/>
    <x v="2"/>
    <n v="0.05"/>
    <n v="2.5000000000000005E-3"/>
    <n v="1.2500000000000003E-4"/>
    <n v="-1964.0698749999999"/>
    <n v="-15712558.999999996"/>
    <n v="2025"/>
    <x v="11"/>
    <n v="2"/>
    <s v="Q1"/>
  </r>
  <r>
    <s v="ORD-04887"/>
    <d v="2025-07-01T00:00:00"/>
    <s v="CUST-1918"/>
    <s v="Neha Gupta"/>
    <x v="3"/>
    <x v="18"/>
    <x v="4"/>
    <s v="West Bengal"/>
    <s v="Kolkata"/>
    <n v="2"/>
    <n v="22756.21"/>
    <n v="0"/>
    <n v="30360.61"/>
    <x v="4"/>
    <x v="1"/>
    <x v="0"/>
    <n v="0"/>
    <n v="0"/>
    <n v="0"/>
    <n v="-30360.61"/>
    <e v="#DIV/0!"/>
    <n v="2025"/>
    <x v="4"/>
    <n v="7"/>
    <s v="Q3"/>
  </r>
  <r>
    <s v="ORD-04888"/>
    <d v="2025-07-29T00:00:00"/>
    <s v="CUST-1267"/>
    <s v="Sneha Joshi"/>
    <x v="3"/>
    <x v="16"/>
    <x v="1"/>
    <s v="Chhattisgarh"/>
    <s v="Bilaspur"/>
    <n v="2"/>
    <n v="53982.79"/>
    <n v="0.1"/>
    <n v="72891.429999999993"/>
    <x v="4"/>
    <x v="1"/>
    <x v="2"/>
    <n v="0.2"/>
    <n v="2.0000000000000004E-2"/>
    <n v="4.000000000000001E-3"/>
    <n v="-72891.425999999992"/>
    <n v="-18222856.499999993"/>
    <n v="2025"/>
    <x v="4"/>
    <n v="7"/>
    <s v="Q3"/>
  </r>
  <r>
    <s v="ORD-04889"/>
    <d v="2025-03-16T00:00:00"/>
    <s v="CUST-2136"/>
    <s v="Neha Sharma"/>
    <x v="0"/>
    <x v="0"/>
    <x v="2"/>
    <s v="Rajasthan"/>
    <s v="Udaipur"/>
    <n v="2"/>
    <n v="13289.57"/>
    <n v="0.05"/>
    <n v="19379.84"/>
    <x v="1"/>
    <x v="2"/>
    <x v="1"/>
    <n v="0.1"/>
    <n v="5.000000000000001E-3"/>
    <n v="5.0000000000000012E-4"/>
    <n v="-19379.839500000002"/>
    <n v="-38759678.999999993"/>
    <n v="2025"/>
    <x v="3"/>
    <n v="3"/>
    <s v="Q1"/>
  </r>
  <r>
    <s v="ORD-04890"/>
    <d v="2025-10-04T00:00:00"/>
    <s v="CUST-1011"/>
    <s v="Aarav Rao"/>
    <x v="0"/>
    <x v="4"/>
    <x v="0"/>
    <s v="Uttar Pradesh"/>
    <s v="Lucknow"/>
    <n v="2"/>
    <n v="7509.46"/>
    <n v="0.05"/>
    <n v="11626.8"/>
    <x v="0"/>
    <x v="1"/>
    <x v="0"/>
    <n v="0.1"/>
    <n v="5.000000000000001E-3"/>
    <n v="5.0000000000000012E-4"/>
    <n v="-11626.799499999999"/>
    <n v="-23253598.999999993"/>
    <n v="2025"/>
    <x v="10"/>
    <n v="10"/>
    <s v="Q4"/>
  </r>
  <r>
    <s v="ORD-04891"/>
    <d v="2025-05-13T00:00:00"/>
    <s v="CUST-1014"/>
    <s v="Arjun Nair"/>
    <x v="2"/>
    <x v="20"/>
    <x v="2"/>
    <s v="Maharashtra"/>
    <s v="Mumbai"/>
    <n v="1"/>
    <n v="5994.28"/>
    <n v="0.05"/>
    <n v="4222.24"/>
    <x v="1"/>
    <x v="1"/>
    <x v="1"/>
    <n v="0.05"/>
    <n v="2.5000000000000005E-3"/>
    <n v="1.2500000000000003E-4"/>
    <n v="-4222.2398750000002"/>
    <n v="-33777918.999999993"/>
    <n v="2025"/>
    <x v="6"/>
    <n v="5"/>
    <s v="Q2"/>
  </r>
  <r>
    <s v="ORD-04892"/>
    <d v="2025-12-09T00:00:00"/>
    <s v="CUST-1481"/>
    <s v="Meera Rao"/>
    <x v="2"/>
    <x v="23"/>
    <x v="0"/>
    <s v="Haryana"/>
    <s v="Gurugram"/>
    <n v="1"/>
    <n v="6473.7"/>
    <n v="0.05"/>
    <n v="5310.71"/>
    <x v="0"/>
    <x v="1"/>
    <x v="2"/>
    <n v="0.05"/>
    <n v="2.5000000000000005E-3"/>
    <n v="1.2500000000000003E-4"/>
    <n v="-5310.7098750000005"/>
    <n v="-42485678.999999993"/>
    <n v="2025"/>
    <x v="1"/>
    <n v="12"/>
    <s v="Q4"/>
  </r>
  <r>
    <s v="ORD-04893"/>
    <d v="2025-02-28T00:00:00"/>
    <s v="CUST-1732"/>
    <s v="Rohan Nair"/>
    <x v="0"/>
    <x v="4"/>
    <x v="0"/>
    <s v="Haryana"/>
    <s v="Gurugram"/>
    <n v="2"/>
    <n v="9987.7900000000009"/>
    <n v="0.1"/>
    <n v="14257.61"/>
    <x v="0"/>
    <x v="1"/>
    <x v="1"/>
    <n v="0.2"/>
    <n v="2.0000000000000004E-2"/>
    <n v="4.000000000000001E-3"/>
    <n v="-14257.606"/>
    <n v="-3564401.4999999991"/>
    <n v="2025"/>
    <x v="11"/>
    <n v="2"/>
    <s v="Q1"/>
  </r>
  <r>
    <s v="ORD-04894"/>
    <d v="2025-12-11T00:00:00"/>
    <s v="CUST-1343"/>
    <s v="Isha Rao"/>
    <x v="3"/>
    <x v="13"/>
    <x v="0"/>
    <s v="Delhi"/>
    <s v="New Delhi"/>
    <n v="3"/>
    <n v="15149.48"/>
    <n v="0.15"/>
    <n v="31204.6"/>
    <x v="1"/>
    <x v="0"/>
    <x v="2"/>
    <n v="0.44999999999999996"/>
    <n v="6.7499999999999991E-2"/>
    <n v="3.0374999999999992E-2"/>
    <n v="-31204.569625"/>
    <n v="-1027310.9341563788"/>
    <n v="2025"/>
    <x v="1"/>
    <n v="12"/>
    <s v="Q4"/>
  </r>
  <r>
    <s v="ORD-04895"/>
    <d v="2025-07-01T00:00:00"/>
    <s v="CUST-1761"/>
    <s v="Arjun Reddy"/>
    <x v="0"/>
    <x v="5"/>
    <x v="0"/>
    <s v="Punjab"/>
    <s v="Ludhiana"/>
    <n v="1"/>
    <n v="16543.2"/>
    <n v="0.2"/>
    <n v="10223.27"/>
    <x v="1"/>
    <x v="2"/>
    <x v="1"/>
    <n v="0.2"/>
    <n v="4.0000000000000008E-2"/>
    <n v="8.0000000000000019E-3"/>
    <n v="-10223.262000000001"/>
    <n v="-1277907.7499999998"/>
    <n v="2025"/>
    <x v="4"/>
    <n v="7"/>
    <s v="Q3"/>
  </r>
  <r>
    <s v="ORD-04896"/>
    <d v="2025-12-05T00:00:00"/>
    <s v="CUST-2097"/>
    <s v="Meera Singh"/>
    <x v="2"/>
    <x v="2"/>
    <x v="2"/>
    <s v="Rajasthan"/>
    <s v="Jaipur"/>
    <n v="1"/>
    <n v="1650.57"/>
    <n v="0.05"/>
    <n v="1316.87"/>
    <x v="3"/>
    <x v="1"/>
    <x v="2"/>
    <n v="0.05"/>
    <n v="2.5000000000000005E-3"/>
    <n v="1.2500000000000003E-4"/>
    <n v="-1316.8698749999999"/>
    <n v="-10534958.999999996"/>
    <n v="2025"/>
    <x v="1"/>
    <n v="12"/>
    <s v="Q4"/>
  </r>
  <r>
    <s v="ORD-04897"/>
    <d v="2025-11-17T00:00:00"/>
    <s v="CUST-2085"/>
    <s v="Meera Kumar"/>
    <x v="0"/>
    <x v="11"/>
    <x v="2"/>
    <s v="Gujarat"/>
    <s v="Ahmedabad"/>
    <n v="1"/>
    <n v="1537.72"/>
    <n v="0.2"/>
    <n v="877.72"/>
    <x v="1"/>
    <x v="1"/>
    <x v="2"/>
    <n v="0.2"/>
    <n v="4.0000000000000008E-2"/>
    <n v="8.0000000000000019E-3"/>
    <n v="-877.71199999999999"/>
    <n v="-109713.99999999997"/>
    <n v="2025"/>
    <x v="8"/>
    <n v="11"/>
    <s v="Q4"/>
  </r>
  <r>
    <s v="ORD-04898"/>
    <d v="2025-03-05T00:00:00"/>
    <s v="CUST-2003"/>
    <s v="Neha Joshi"/>
    <x v="3"/>
    <x v="13"/>
    <x v="2"/>
    <s v="Rajasthan"/>
    <s v="Jaipur"/>
    <n v="2"/>
    <n v="22295.43"/>
    <n v="0.05"/>
    <n v="26616.85"/>
    <x v="3"/>
    <x v="0"/>
    <x v="2"/>
    <n v="0.1"/>
    <n v="5.000000000000001E-3"/>
    <n v="5.0000000000000012E-4"/>
    <n v="-26616.8495"/>
    <n v="-53233698.999999985"/>
    <n v="2025"/>
    <x v="3"/>
    <n v="3"/>
    <s v="Q1"/>
  </r>
  <r>
    <s v="ORD-04899"/>
    <d v="2025-11-23T00:00:00"/>
    <s v="CUST-1280"/>
    <s v="Meera Gupta"/>
    <x v="2"/>
    <x v="20"/>
    <x v="1"/>
    <s v="Madhya Pradesh"/>
    <s v="Bhopal"/>
    <n v="1"/>
    <n v="5197.9799999999996"/>
    <n v="0"/>
    <n v="3377.53"/>
    <x v="2"/>
    <x v="0"/>
    <x v="2"/>
    <n v="0"/>
    <n v="0"/>
    <n v="0"/>
    <n v="-3377.53"/>
    <e v="#DIV/0!"/>
    <n v="2025"/>
    <x v="8"/>
    <n v="11"/>
    <s v="Q4"/>
  </r>
  <r>
    <s v="ORD-04900"/>
    <d v="2025-09-17T00:00:00"/>
    <s v="CUST-2051"/>
    <s v="Neha Joshi"/>
    <x v="3"/>
    <x v="14"/>
    <x v="3"/>
    <s v="Telangana"/>
    <s v="Warangal"/>
    <n v="1"/>
    <n v="60127.9"/>
    <n v="0.1"/>
    <n v="39578.61"/>
    <x v="1"/>
    <x v="1"/>
    <x v="1"/>
    <n v="0.1"/>
    <n v="1.0000000000000002E-2"/>
    <n v="1.0000000000000002E-3"/>
    <n v="-39578.609000000004"/>
    <n v="-39578608.999999993"/>
    <n v="2025"/>
    <x v="2"/>
    <n v="9"/>
    <s v="Q3"/>
  </r>
  <r>
    <s v="ORD-04901"/>
    <d v="2025-07-12T00:00:00"/>
    <s v="CUST-1291"/>
    <s v="Aarav Nair"/>
    <x v="0"/>
    <x v="4"/>
    <x v="0"/>
    <s v="Uttar Pradesh"/>
    <s v="Lucknow"/>
    <n v="2"/>
    <n v="11725.04"/>
    <n v="0"/>
    <n v="16931.259999999998"/>
    <x v="2"/>
    <x v="2"/>
    <x v="2"/>
    <n v="0"/>
    <n v="0"/>
    <n v="0"/>
    <n v="-16931.259999999998"/>
    <e v="#DIV/0!"/>
    <n v="2025"/>
    <x v="4"/>
    <n v="7"/>
    <s v="Q3"/>
  </r>
  <r>
    <s v="ORD-04902"/>
    <d v="2025-05-23T00:00:00"/>
    <s v="CUST-2013"/>
    <s v="Meera Nair"/>
    <x v="2"/>
    <x v="8"/>
    <x v="4"/>
    <s v="Bihar"/>
    <s v="Gaya"/>
    <n v="1"/>
    <n v="6682.13"/>
    <n v="0"/>
    <n v="4919.6400000000003"/>
    <x v="1"/>
    <x v="1"/>
    <x v="2"/>
    <n v="0"/>
    <n v="0"/>
    <n v="0"/>
    <n v="-4919.6400000000003"/>
    <e v="#DIV/0!"/>
    <n v="2025"/>
    <x v="6"/>
    <n v="5"/>
    <s v="Q2"/>
  </r>
  <r>
    <s v="ORD-04903"/>
    <d v="2025-04-14T00:00:00"/>
    <s v="CUST-1964"/>
    <s v="Ananya Patel"/>
    <x v="3"/>
    <x v="18"/>
    <x v="2"/>
    <s v="Goa"/>
    <s v="Margao"/>
    <n v="2"/>
    <n v="7365.55"/>
    <n v="0.15"/>
    <n v="9517.85"/>
    <x v="1"/>
    <x v="0"/>
    <x v="1"/>
    <n v="0.3"/>
    <n v="4.4999999999999998E-2"/>
    <n v="1.35E-2"/>
    <n v="-9517.8365000000013"/>
    <n v="-705024.92592592607"/>
    <n v="2025"/>
    <x v="0"/>
    <n v="4"/>
    <s v="Q2"/>
  </r>
  <r>
    <s v="ORD-04904"/>
    <d v="2025-08-02T00:00:00"/>
    <s v="CUST-1022"/>
    <s v="Priya Patel"/>
    <x v="2"/>
    <x v="8"/>
    <x v="1"/>
    <s v="Madhya Pradesh"/>
    <s v="Indore"/>
    <n v="1"/>
    <n v="800.97"/>
    <n v="0.1"/>
    <n v="523.38"/>
    <x v="1"/>
    <x v="0"/>
    <x v="1"/>
    <n v="0.1"/>
    <n v="1.0000000000000002E-2"/>
    <n v="1.0000000000000002E-3"/>
    <n v="-523.37900000000002"/>
    <n v="-523378.99999999988"/>
    <n v="2025"/>
    <x v="7"/>
    <n v="8"/>
    <s v="Q3"/>
  </r>
  <r>
    <s v="ORD-04905"/>
    <d v="2025-08-30T00:00:00"/>
    <s v="CUST-1523"/>
    <s v="Neha Singh"/>
    <x v="0"/>
    <x v="0"/>
    <x v="3"/>
    <s v="Karnataka"/>
    <s v="Mysuru"/>
    <n v="4"/>
    <n v="11152.52"/>
    <n v="0"/>
    <n v="28194.65"/>
    <x v="3"/>
    <x v="1"/>
    <x v="1"/>
    <n v="0"/>
    <n v="0"/>
    <n v="0"/>
    <n v="-28194.65"/>
    <e v="#DIV/0!"/>
    <n v="2025"/>
    <x v="7"/>
    <n v="8"/>
    <s v="Q3"/>
  </r>
  <r>
    <s v="ORD-04906"/>
    <d v="2025-07-28T00:00:00"/>
    <s v="CUST-1636"/>
    <s v="Aarav Reddy"/>
    <x v="3"/>
    <x v="3"/>
    <x v="2"/>
    <s v="Goa"/>
    <s v="Panaji"/>
    <n v="1"/>
    <n v="62848.39"/>
    <n v="0.1"/>
    <n v="46830.46"/>
    <x v="0"/>
    <x v="1"/>
    <x v="2"/>
    <n v="0.1"/>
    <n v="1.0000000000000002E-2"/>
    <n v="1.0000000000000002E-3"/>
    <n v="-46830.459000000003"/>
    <n v="-46830458.999999993"/>
    <n v="2025"/>
    <x v="4"/>
    <n v="7"/>
    <s v="Q3"/>
  </r>
  <r>
    <s v="ORD-04907"/>
    <d v="2025-04-03T00:00:00"/>
    <s v="CUST-1455"/>
    <s v="Priya Kumar"/>
    <x v="3"/>
    <x v="3"/>
    <x v="2"/>
    <s v="Gujarat"/>
    <s v="Surat"/>
    <n v="1"/>
    <n v="33422.800000000003"/>
    <n v="0.15"/>
    <n v="24518.07"/>
    <x v="1"/>
    <x v="2"/>
    <x v="0"/>
    <n v="0.15"/>
    <n v="2.2499999999999999E-2"/>
    <n v="3.375E-3"/>
    <n v="-24518.066624999999"/>
    <n v="-7264612.333333333"/>
    <n v="2025"/>
    <x v="0"/>
    <n v="4"/>
    <s v="Q2"/>
  </r>
  <r>
    <s v="ORD-04908"/>
    <d v="2025-05-22T00:00:00"/>
    <s v="CUST-1873"/>
    <s v="Sneha Patel"/>
    <x v="4"/>
    <x v="22"/>
    <x v="0"/>
    <s v="Uttar Pradesh"/>
    <s v="Lucknow"/>
    <n v="4"/>
    <n v="937.88"/>
    <n v="0.15"/>
    <n v="2457.12"/>
    <x v="0"/>
    <x v="1"/>
    <x v="0"/>
    <n v="0.6"/>
    <n v="0.09"/>
    <n v="5.3999999999999999E-2"/>
    <n v="-2457.0659999999998"/>
    <n v="-45501.222222222219"/>
    <n v="2025"/>
    <x v="6"/>
    <n v="5"/>
    <s v="Q2"/>
  </r>
  <r>
    <s v="ORD-04909"/>
    <d v="2025-04-22T00:00:00"/>
    <s v="CUST-2210"/>
    <s v="Sneha Verma"/>
    <x v="2"/>
    <x v="2"/>
    <x v="4"/>
    <s v="Jharkhand"/>
    <s v="Ranchi"/>
    <n v="1"/>
    <n v="1860.04"/>
    <n v="0.05"/>
    <n v="1310.56"/>
    <x v="1"/>
    <x v="1"/>
    <x v="1"/>
    <n v="0.05"/>
    <n v="2.5000000000000005E-3"/>
    <n v="1.2500000000000003E-4"/>
    <n v="-1310.5598749999999"/>
    <n v="-10484478.999999996"/>
    <n v="2025"/>
    <x v="0"/>
    <n v="4"/>
    <s v="Q2"/>
  </r>
  <r>
    <s v="ORD-04910"/>
    <d v="2025-02-28T00:00:00"/>
    <s v="CUST-1485"/>
    <s v="Ananya Sharma"/>
    <x v="4"/>
    <x v="19"/>
    <x v="0"/>
    <s v="Punjab"/>
    <s v="Amritsar"/>
    <n v="2"/>
    <n v="2580.7399999999998"/>
    <n v="0.1"/>
    <n v="3017.83"/>
    <x v="0"/>
    <x v="1"/>
    <x v="2"/>
    <n v="0.2"/>
    <n v="2.0000000000000004E-2"/>
    <n v="4.000000000000001E-3"/>
    <n v="-3017.826"/>
    <n v="-754456.49999999988"/>
    <n v="2025"/>
    <x v="11"/>
    <n v="2"/>
    <s v="Q1"/>
  </r>
  <r>
    <s v="ORD-04911"/>
    <d v="2025-02-12T00:00:00"/>
    <s v="CUST-1610"/>
    <s v="Aarav Singh"/>
    <x v="2"/>
    <x v="23"/>
    <x v="3"/>
    <s v="Telangana"/>
    <s v="Hyderabad"/>
    <n v="1"/>
    <n v="2629.86"/>
    <n v="0.1"/>
    <n v="2035.59"/>
    <x v="3"/>
    <x v="1"/>
    <x v="1"/>
    <n v="0.1"/>
    <n v="1.0000000000000002E-2"/>
    <n v="1.0000000000000002E-3"/>
    <n v="-2035.5889999999999"/>
    <n v="-2035588.9999999995"/>
    <n v="2025"/>
    <x v="11"/>
    <n v="2"/>
    <s v="Q1"/>
  </r>
  <r>
    <s v="ORD-04912"/>
    <d v="2025-07-26T00:00:00"/>
    <s v="CUST-1076"/>
    <s v="Meera Kumar"/>
    <x v="2"/>
    <x v="10"/>
    <x v="2"/>
    <s v="Gujarat"/>
    <s v="Surat"/>
    <n v="1"/>
    <n v="687.78"/>
    <n v="0.1"/>
    <n v="441.99"/>
    <x v="1"/>
    <x v="1"/>
    <x v="1"/>
    <n v="0.1"/>
    <n v="1.0000000000000002E-2"/>
    <n v="1.0000000000000002E-3"/>
    <n v="-441.98900000000003"/>
    <n v="-441988.99999999994"/>
    <n v="2025"/>
    <x v="4"/>
    <n v="7"/>
    <s v="Q3"/>
  </r>
  <r>
    <s v="ORD-04913"/>
    <d v="2025-09-25T00:00:00"/>
    <s v="CUST-1132"/>
    <s v="Isha Sharma"/>
    <x v="0"/>
    <x v="6"/>
    <x v="2"/>
    <s v="Maharashtra"/>
    <s v="Mumbai"/>
    <n v="2"/>
    <n v="16354.64"/>
    <n v="0.1"/>
    <n v="24186.69"/>
    <x v="4"/>
    <x v="1"/>
    <x v="1"/>
    <n v="0.2"/>
    <n v="2.0000000000000004E-2"/>
    <n v="4.000000000000001E-3"/>
    <n v="-24186.685999999998"/>
    <n v="-6046671.4999999981"/>
    <n v="2025"/>
    <x v="2"/>
    <n v="9"/>
    <s v="Q3"/>
  </r>
  <r>
    <s v="ORD-04914"/>
    <d v="2025-10-23T00:00:00"/>
    <s v="CUST-2517"/>
    <s v="Vikram Kumar"/>
    <x v="0"/>
    <x v="6"/>
    <x v="4"/>
    <s v="West Bengal"/>
    <s v="Durgapur"/>
    <n v="4"/>
    <n v="9619.26"/>
    <n v="0.05"/>
    <n v="24500.79"/>
    <x v="2"/>
    <x v="1"/>
    <x v="0"/>
    <n v="0.2"/>
    <n v="1.0000000000000002E-2"/>
    <n v="2.0000000000000005E-3"/>
    <n v="-24500.788"/>
    <n v="-12250393.999999998"/>
    <n v="2025"/>
    <x v="10"/>
    <n v="10"/>
    <s v="Q4"/>
  </r>
  <r>
    <s v="ORD-04915"/>
    <d v="2025-04-28T00:00:00"/>
    <s v="CUST-1194"/>
    <s v="Vikram Rao"/>
    <x v="3"/>
    <x v="3"/>
    <x v="2"/>
    <s v="Goa"/>
    <s v="Panaji"/>
    <n v="2"/>
    <n v="44104.11"/>
    <n v="0.05"/>
    <n v="71758.69"/>
    <x v="0"/>
    <x v="0"/>
    <x v="0"/>
    <n v="0.1"/>
    <n v="5.000000000000001E-3"/>
    <n v="5.0000000000000012E-4"/>
    <n v="-71758.689500000008"/>
    <n v="-143517378.99999997"/>
    <n v="2025"/>
    <x v="0"/>
    <n v="4"/>
    <s v="Q2"/>
  </r>
  <r>
    <s v="ORD-04916"/>
    <d v="2025-01-20T00:00:00"/>
    <s v="CUST-2391"/>
    <s v="Rohan Patel"/>
    <x v="0"/>
    <x v="0"/>
    <x v="0"/>
    <s v="Punjab"/>
    <s v="Amritsar"/>
    <n v="2"/>
    <n v="1862.09"/>
    <n v="0.2"/>
    <n v="2398.73"/>
    <x v="0"/>
    <x v="1"/>
    <x v="2"/>
    <n v="0.4"/>
    <n v="8.0000000000000016E-2"/>
    <n v="3.2000000000000008E-2"/>
    <n v="-2398.6979999999999"/>
    <n v="-74959.312499999971"/>
    <n v="2025"/>
    <x v="5"/>
    <n v="1"/>
    <s v="Q1"/>
  </r>
  <r>
    <s v="ORD-04917"/>
    <d v="2025-08-10T00:00:00"/>
    <s v="CUST-2345"/>
    <s v="Meera Singh"/>
    <x v="0"/>
    <x v="0"/>
    <x v="0"/>
    <s v="Haryana"/>
    <s v="Faridabad"/>
    <n v="2"/>
    <n v="1636.2"/>
    <n v="0.05"/>
    <n v="2180.73"/>
    <x v="1"/>
    <x v="1"/>
    <x v="1"/>
    <n v="0.1"/>
    <n v="5.000000000000001E-3"/>
    <n v="5.0000000000000012E-4"/>
    <n v="-2180.7294999999999"/>
    <n v="-4361458.9999999991"/>
    <n v="2025"/>
    <x v="7"/>
    <n v="8"/>
    <s v="Q3"/>
  </r>
  <r>
    <s v="ORD-04918"/>
    <d v="2025-06-15T00:00:00"/>
    <s v="CUST-2170"/>
    <s v="Priya Gupta"/>
    <x v="3"/>
    <x v="14"/>
    <x v="0"/>
    <s v="Haryana"/>
    <s v="Faridabad"/>
    <n v="1"/>
    <n v="38740.699999999997"/>
    <n v="0"/>
    <n v="31659.21"/>
    <x v="1"/>
    <x v="1"/>
    <x v="1"/>
    <n v="0"/>
    <n v="0"/>
    <n v="0"/>
    <n v="-31659.21"/>
    <e v="#DIV/0!"/>
    <n v="2025"/>
    <x v="9"/>
    <n v="6"/>
    <s v="Q2"/>
  </r>
  <r>
    <s v="ORD-04919"/>
    <d v="2025-05-11T00:00:00"/>
    <s v="CUST-1354"/>
    <s v="Ananya Patel"/>
    <x v="3"/>
    <x v="13"/>
    <x v="2"/>
    <s v="Gujarat"/>
    <s v="Surat"/>
    <n v="2"/>
    <n v="57843.3"/>
    <n v="0.1"/>
    <n v="72790.3"/>
    <x v="1"/>
    <x v="1"/>
    <x v="1"/>
    <n v="0.2"/>
    <n v="2.0000000000000004E-2"/>
    <n v="4.000000000000001E-3"/>
    <n v="-72790.296000000002"/>
    <n v="-18197573.999999996"/>
    <n v="2025"/>
    <x v="6"/>
    <n v="5"/>
    <s v="Q2"/>
  </r>
  <r>
    <s v="ORD-04920"/>
    <d v="2025-06-05T00:00:00"/>
    <s v="CUST-2523"/>
    <s v="Rohan Patel"/>
    <x v="3"/>
    <x v="14"/>
    <x v="1"/>
    <s v="Madhya Pradesh"/>
    <s v="Bhopal"/>
    <n v="1"/>
    <n v="35058.61"/>
    <n v="0"/>
    <n v="23693.7"/>
    <x v="2"/>
    <x v="0"/>
    <x v="1"/>
    <n v="0"/>
    <n v="0"/>
    <n v="0"/>
    <n v="-23693.7"/>
    <e v="#DIV/0!"/>
    <n v="2025"/>
    <x v="9"/>
    <n v="6"/>
    <s v="Q2"/>
  </r>
  <r>
    <s v="ORD-04921"/>
    <d v="2025-07-03T00:00:00"/>
    <s v="CUST-1756"/>
    <s v="Sneha Gupta"/>
    <x v="0"/>
    <x v="0"/>
    <x v="4"/>
    <s v="West Bengal"/>
    <s v="Kolkata"/>
    <n v="1"/>
    <n v="15886.27"/>
    <n v="0.05"/>
    <n v="12526.31"/>
    <x v="1"/>
    <x v="1"/>
    <x v="2"/>
    <n v="0.05"/>
    <n v="2.5000000000000005E-3"/>
    <n v="1.2500000000000003E-4"/>
    <n v="-12526.309874999999"/>
    <n v="-100210478.99999997"/>
    <n v="2025"/>
    <x v="4"/>
    <n v="7"/>
    <s v="Q3"/>
  </r>
  <r>
    <s v="ORD-04922"/>
    <d v="2025-03-31T00:00:00"/>
    <s v="CUST-1365"/>
    <s v="Rohan Patel"/>
    <x v="2"/>
    <x v="8"/>
    <x v="1"/>
    <s v="Chhattisgarh"/>
    <s v="Bilaspur"/>
    <n v="1"/>
    <n v="5752.54"/>
    <n v="0"/>
    <n v="4957.46"/>
    <x v="4"/>
    <x v="0"/>
    <x v="2"/>
    <n v="0"/>
    <n v="0"/>
    <n v="0"/>
    <n v="-4957.46"/>
    <e v="#DIV/0!"/>
    <n v="2025"/>
    <x v="3"/>
    <n v="3"/>
    <s v="Q1"/>
  </r>
  <r>
    <s v="ORD-04923"/>
    <d v="2025-04-04T00:00:00"/>
    <s v="CUST-1723"/>
    <s v="Aarav Reddy"/>
    <x v="4"/>
    <x v="19"/>
    <x v="2"/>
    <s v="Maharashtra"/>
    <s v="Mumbai"/>
    <n v="3"/>
    <n v="1144.76"/>
    <n v="0.1"/>
    <n v="1958.02"/>
    <x v="1"/>
    <x v="2"/>
    <x v="2"/>
    <n v="0.30000000000000004"/>
    <n v="3.0000000000000006E-2"/>
    <n v="9.0000000000000028E-3"/>
    <n v="-1958.011"/>
    <n v="-217556.77777777769"/>
    <n v="2025"/>
    <x v="0"/>
    <n v="4"/>
    <s v="Q2"/>
  </r>
  <r>
    <s v="ORD-04924"/>
    <d v="2025-01-13T00:00:00"/>
    <s v="CUST-2320"/>
    <s v="Priya Reddy"/>
    <x v="3"/>
    <x v="18"/>
    <x v="4"/>
    <s v="Jharkhand"/>
    <s v="Jamshedpur"/>
    <n v="1"/>
    <n v="14324.3"/>
    <n v="0.15"/>
    <n v="7824.43"/>
    <x v="1"/>
    <x v="1"/>
    <x v="2"/>
    <n v="0.15"/>
    <n v="2.2499999999999999E-2"/>
    <n v="3.375E-3"/>
    <n v="-7824.4266250000001"/>
    <n v="-2318348.6296296297"/>
    <n v="2025"/>
    <x v="5"/>
    <n v="1"/>
    <s v="Q1"/>
  </r>
  <r>
    <s v="ORD-04925"/>
    <d v="2025-11-18T00:00:00"/>
    <s v="CUST-1168"/>
    <s v="Aarav Gupta"/>
    <x v="3"/>
    <x v="3"/>
    <x v="4"/>
    <s v="Odisha"/>
    <s v="Bhubaneswar"/>
    <n v="2"/>
    <n v="43264.63"/>
    <n v="0.1"/>
    <n v="66227.38"/>
    <x v="2"/>
    <x v="2"/>
    <x v="2"/>
    <n v="0.2"/>
    <n v="2.0000000000000004E-2"/>
    <n v="4.000000000000001E-3"/>
    <n v="-66227.376000000004"/>
    <n v="-16556843.999999996"/>
    <n v="2025"/>
    <x v="8"/>
    <n v="11"/>
    <s v="Q4"/>
  </r>
  <r>
    <s v="ORD-04926"/>
    <d v="2025-10-20T00:00:00"/>
    <s v="CUST-1179"/>
    <s v="Rohan Verma"/>
    <x v="0"/>
    <x v="11"/>
    <x v="2"/>
    <s v="Rajasthan"/>
    <s v="Jaipur"/>
    <n v="1"/>
    <n v="8372.57"/>
    <n v="0"/>
    <n v="7253.02"/>
    <x v="2"/>
    <x v="1"/>
    <x v="2"/>
    <n v="0"/>
    <n v="0"/>
    <n v="0"/>
    <n v="-7253.02"/>
    <e v="#DIV/0!"/>
    <n v="2025"/>
    <x v="10"/>
    <n v="10"/>
    <s v="Q4"/>
  </r>
  <r>
    <s v="ORD-04927"/>
    <d v="2025-08-18T00:00:00"/>
    <s v="CUST-2257"/>
    <s v="Sneha Joshi"/>
    <x v="4"/>
    <x v="12"/>
    <x v="0"/>
    <s v="Haryana"/>
    <s v="Gurugram"/>
    <n v="1"/>
    <n v="2970.95"/>
    <n v="0.2"/>
    <n v="1910.04"/>
    <x v="2"/>
    <x v="1"/>
    <x v="0"/>
    <n v="0.2"/>
    <n v="4.0000000000000008E-2"/>
    <n v="8.0000000000000019E-3"/>
    <n v="-1910.0319999999999"/>
    <n v="-238753.99999999994"/>
    <n v="2025"/>
    <x v="7"/>
    <n v="8"/>
    <s v="Q3"/>
  </r>
  <r>
    <s v="ORD-04928"/>
    <d v="2025-11-18T00:00:00"/>
    <s v="CUST-1393"/>
    <s v="Neha Patel"/>
    <x v="3"/>
    <x v="18"/>
    <x v="0"/>
    <s v="Delhi"/>
    <s v="Delhi"/>
    <n v="2"/>
    <n v="28083.25"/>
    <n v="0.05"/>
    <n v="39054.92"/>
    <x v="1"/>
    <x v="1"/>
    <x v="2"/>
    <n v="0.1"/>
    <n v="5.000000000000001E-3"/>
    <n v="5.0000000000000012E-4"/>
    <n v="-39054.919499999996"/>
    <n v="-78109838.99999997"/>
    <n v="2025"/>
    <x v="8"/>
    <n v="11"/>
    <s v="Q4"/>
  </r>
  <r>
    <s v="ORD-04929"/>
    <d v="2025-10-19T00:00:00"/>
    <s v="CUST-1653"/>
    <s v="Isha Joshi"/>
    <x v="2"/>
    <x v="8"/>
    <x v="3"/>
    <s v="Andhra Pradesh"/>
    <s v="Vijayawada"/>
    <n v="3"/>
    <n v="3338.32"/>
    <n v="0.05"/>
    <n v="7178.56"/>
    <x v="0"/>
    <x v="2"/>
    <x v="0"/>
    <n v="0.15000000000000002"/>
    <n v="7.5000000000000015E-3"/>
    <n v="1.1250000000000003E-3"/>
    <n v="-7178.5588750000006"/>
    <n v="-6380941.2222222211"/>
    <n v="2025"/>
    <x v="10"/>
    <n v="10"/>
    <s v="Q4"/>
  </r>
  <r>
    <s v="ORD-04930"/>
    <d v="2025-01-26T00:00:00"/>
    <s v="CUST-1257"/>
    <s v="Ananya Joshi"/>
    <x v="0"/>
    <x v="4"/>
    <x v="1"/>
    <s v="Madhya Pradesh"/>
    <s v="Bhopal"/>
    <n v="2"/>
    <n v="16452.55"/>
    <n v="0.05"/>
    <n v="22396.36"/>
    <x v="1"/>
    <x v="0"/>
    <x v="1"/>
    <n v="0.1"/>
    <n v="5.000000000000001E-3"/>
    <n v="5.0000000000000012E-4"/>
    <n v="-22396.359500000002"/>
    <n v="-44792718.999999993"/>
    <n v="2025"/>
    <x v="5"/>
    <n v="1"/>
    <s v="Q1"/>
  </r>
  <r>
    <s v="ORD-04931"/>
    <d v="2025-03-16T00:00:00"/>
    <s v="CUST-1332"/>
    <s v="Isha Sharma"/>
    <x v="3"/>
    <x v="14"/>
    <x v="1"/>
    <s v="Madhya Pradesh"/>
    <s v="Bhopal"/>
    <n v="1"/>
    <n v="8069.6"/>
    <n v="0.2"/>
    <n v="5586.75"/>
    <x v="2"/>
    <x v="1"/>
    <x v="0"/>
    <n v="0.2"/>
    <n v="4.0000000000000008E-2"/>
    <n v="8.0000000000000019E-3"/>
    <n v="-5586.7420000000002"/>
    <n v="-698342.74999999988"/>
    <n v="2025"/>
    <x v="3"/>
    <n v="3"/>
    <s v="Q1"/>
  </r>
  <r>
    <s v="ORD-04932"/>
    <d v="2025-12-30T00:00:00"/>
    <s v="CUST-1138"/>
    <s v="Isha Verma"/>
    <x v="0"/>
    <x v="4"/>
    <x v="3"/>
    <s v="Andhra Pradesh"/>
    <s v="Vijayawada"/>
    <n v="4"/>
    <n v="5539.34"/>
    <n v="0"/>
    <n v="17663.599999999999"/>
    <x v="0"/>
    <x v="1"/>
    <x v="2"/>
    <n v="0"/>
    <n v="0"/>
    <n v="0"/>
    <n v="-17663.599999999999"/>
    <e v="#DIV/0!"/>
    <n v="2025"/>
    <x v="1"/>
    <n v="12"/>
    <s v="Q4"/>
  </r>
  <r>
    <s v="ORD-04933"/>
    <d v="2025-10-26T00:00:00"/>
    <s v="CUST-2435"/>
    <s v="Ananya Nair"/>
    <x v="3"/>
    <x v="14"/>
    <x v="1"/>
    <s v="Madhya Pradesh"/>
    <s v="Bhopal"/>
    <n v="1"/>
    <n v="35635.370000000003"/>
    <n v="0.1"/>
    <n v="27789.61"/>
    <x v="2"/>
    <x v="1"/>
    <x v="1"/>
    <n v="0.1"/>
    <n v="1.0000000000000002E-2"/>
    <n v="1.0000000000000002E-3"/>
    <n v="-27789.609"/>
    <n v="-27789608.999999993"/>
    <n v="2025"/>
    <x v="10"/>
    <n v="10"/>
    <s v="Q4"/>
  </r>
  <r>
    <s v="ORD-04934"/>
    <d v="2025-05-30T00:00:00"/>
    <s v="CUST-2427"/>
    <s v="Kiran Verma"/>
    <x v="4"/>
    <x v="22"/>
    <x v="4"/>
    <s v="West Bengal"/>
    <s v="Kolkata"/>
    <n v="2"/>
    <n v="6435.44"/>
    <n v="0.05"/>
    <n v="10454.86"/>
    <x v="3"/>
    <x v="1"/>
    <x v="1"/>
    <n v="0.1"/>
    <n v="5.000000000000001E-3"/>
    <n v="5.0000000000000012E-4"/>
    <n v="-10454.8595"/>
    <n v="-20909718.999999996"/>
    <n v="2025"/>
    <x v="6"/>
    <n v="5"/>
    <s v="Q2"/>
  </r>
  <r>
    <s v="ORD-04935"/>
    <d v="2025-05-28T00:00:00"/>
    <s v="CUST-2248"/>
    <s v="Kiran Sharma"/>
    <x v="0"/>
    <x v="11"/>
    <x v="3"/>
    <s v="Andhra Pradesh"/>
    <s v="Vijayawada"/>
    <n v="2"/>
    <n v="11610.03"/>
    <n v="0"/>
    <n v="18534.29"/>
    <x v="1"/>
    <x v="1"/>
    <x v="1"/>
    <n v="0"/>
    <n v="0"/>
    <n v="0"/>
    <n v="-18534.29"/>
    <e v="#DIV/0!"/>
    <n v="2025"/>
    <x v="6"/>
    <n v="5"/>
    <s v="Q2"/>
  </r>
  <r>
    <s v="ORD-04936"/>
    <d v="2025-01-08T00:00:00"/>
    <s v="CUST-2046"/>
    <s v="Rohan Verma"/>
    <x v="2"/>
    <x v="8"/>
    <x v="2"/>
    <s v="Goa"/>
    <s v="Margao"/>
    <n v="2"/>
    <n v="6614.84"/>
    <n v="0.15"/>
    <n v="7656.06"/>
    <x v="0"/>
    <x v="1"/>
    <x v="1"/>
    <n v="0.3"/>
    <n v="4.4999999999999998E-2"/>
    <n v="1.35E-2"/>
    <n v="-7656.0465000000004"/>
    <n v="-567114.55555555562"/>
    <n v="2025"/>
    <x v="5"/>
    <n v="1"/>
    <s v="Q1"/>
  </r>
  <r>
    <s v="ORD-04937"/>
    <d v="2025-01-29T00:00:00"/>
    <s v="CUST-1272"/>
    <s v="Rahul Nair"/>
    <x v="2"/>
    <x v="10"/>
    <x v="4"/>
    <s v="West Bengal"/>
    <s v="Kolkata"/>
    <n v="4"/>
    <n v="5651.02"/>
    <n v="0.1"/>
    <n v="14989.62"/>
    <x v="0"/>
    <x v="2"/>
    <x v="1"/>
    <n v="0.4"/>
    <n v="4.0000000000000008E-2"/>
    <n v="1.6000000000000004E-2"/>
    <n v="-14989.604000000001"/>
    <n v="-936850.24999999988"/>
    <n v="2025"/>
    <x v="5"/>
    <n v="1"/>
    <s v="Q1"/>
  </r>
  <r>
    <s v="ORD-04938"/>
    <d v="2025-10-23T00:00:00"/>
    <s v="CUST-1669"/>
    <s v="Arjun Verma"/>
    <x v="2"/>
    <x v="23"/>
    <x v="3"/>
    <s v="Karnataka"/>
    <s v="Bengaluru"/>
    <n v="2"/>
    <n v="4076.71"/>
    <n v="0.1"/>
    <n v="5835.31"/>
    <x v="4"/>
    <x v="0"/>
    <x v="1"/>
    <n v="0.2"/>
    <n v="2.0000000000000004E-2"/>
    <n v="4.000000000000001E-3"/>
    <n v="-5835.3060000000005"/>
    <n v="-1458826.4999999998"/>
    <n v="2025"/>
    <x v="10"/>
    <n v="10"/>
    <s v="Q4"/>
  </r>
  <r>
    <s v="ORD-04939"/>
    <d v="2025-07-28T00:00:00"/>
    <s v="CUST-2182"/>
    <s v="Isha Patel"/>
    <x v="0"/>
    <x v="4"/>
    <x v="0"/>
    <s v="Delhi"/>
    <s v="New Delhi"/>
    <n v="1"/>
    <n v="4414.01"/>
    <n v="0"/>
    <n v="3274.86"/>
    <x v="0"/>
    <x v="1"/>
    <x v="2"/>
    <n v="0"/>
    <n v="0"/>
    <n v="0"/>
    <n v="-3274.86"/>
    <e v="#DIV/0!"/>
    <n v="2025"/>
    <x v="4"/>
    <n v="7"/>
    <s v="Q3"/>
  </r>
  <r>
    <s v="ORD-04940"/>
    <d v="2025-05-08T00:00:00"/>
    <s v="CUST-2419"/>
    <s v="Aarav Reddy"/>
    <x v="3"/>
    <x v="18"/>
    <x v="0"/>
    <s v="Punjab"/>
    <s v="Ludhiana"/>
    <n v="1"/>
    <n v="30130.51"/>
    <n v="0.1"/>
    <n v="19932.830000000002"/>
    <x v="0"/>
    <x v="1"/>
    <x v="0"/>
    <n v="0.1"/>
    <n v="1.0000000000000002E-2"/>
    <n v="1.0000000000000002E-3"/>
    <n v="-19932.829000000002"/>
    <n v="-19932828.999999996"/>
    <n v="2025"/>
    <x v="6"/>
    <n v="5"/>
    <s v="Q2"/>
  </r>
  <r>
    <s v="ORD-04941"/>
    <d v="2025-12-06T00:00:00"/>
    <s v="CUST-1825"/>
    <s v="Aarav Gupta"/>
    <x v="0"/>
    <x v="6"/>
    <x v="4"/>
    <s v="Odisha"/>
    <s v="Cuttack"/>
    <n v="1"/>
    <n v="12695.51"/>
    <n v="0.1"/>
    <n v="8340.9500000000007"/>
    <x v="1"/>
    <x v="1"/>
    <x v="1"/>
    <n v="0.1"/>
    <n v="1.0000000000000002E-2"/>
    <n v="1.0000000000000002E-3"/>
    <n v="-8340.9490000000005"/>
    <n v="-8340948.9999999981"/>
    <n v="2025"/>
    <x v="1"/>
    <n v="12"/>
    <s v="Q4"/>
  </r>
  <r>
    <s v="ORD-04942"/>
    <d v="2025-04-26T00:00:00"/>
    <s v="CUST-2089"/>
    <s v="Neha Reddy"/>
    <x v="3"/>
    <x v="16"/>
    <x v="0"/>
    <s v="Punjab"/>
    <s v="Amritsar"/>
    <n v="1"/>
    <n v="54710.6"/>
    <n v="0.05"/>
    <n v="34639.31"/>
    <x v="1"/>
    <x v="0"/>
    <x v="0"/>
    <n v="0.05"/>
    <n v="2.5000000000000005E-3"/>
    <n v="1.2500000000000003E-4"/>
    <n v="-34639.309874999999"/>
    <n v="-277114478.99999994"/>
    <n v="2025"/>
    <x v="0"/>
    <n v="4"/>
    <s v="Q2"/>
  </r>
  <r>
    <s v="ORD-04943"/>
    <d v="2025-05-24T00:00:00"/>
    <s v="CUST-2030"/>
    <s v="Isha Rao"/>
    <x v="2"/>
    <x v="20"/>
    <x v="2"/>
    <s v="Maharashtra"/>
    <s v="Nagpur"/>
    <n v="4"/>
    <n v="6734.26"/>
    <n v="0.1"/>
    <n v="17460.669999999998"/>
    <x v="3"/>
    <x v="1"/>
    <x v="0"/>
    <n v="0.4"/>
    <n v="4.0000000000000008E-2"/>
    <n v="1.6000000000000004E-2"/>
    <n v="-17460.653999999999"/>
    <n v="-1091290.8749999998"/>
    <n v="2025"/>
    <x v="6"/>
    <n v="5"/>
    <s v="Q2"/>
  </r>
  <r>
    <s v="ORD-04944"/>
    <d v="2025-11-14T00:00:00"/>
    <s v="CUST-1091"/>
    <s v="Sneha Patel"/>
    <x v="3"/>
    <x v="14"/>
    <x v="4"/>
    <s v="Jharkhand"/>
    <s v="Jamshedpur"/>
    <n v="1"/>
    <n v="39946.25"/>
    <n v="0.2"/>
    <n v="28021.03"/>
    <x v="1"/>
    <x v="1"/>
    <x v="1"/>
    <n v="0.2"/>
    <n v="4.0000000000000008E-2"/>
    <n v="8.0000000000000019E-3"/>
    <n v="-28021.021999999997"/>
    <n v="-3502627.7499999986"/>
    <n v="2025"/>
    <x v="8"/>
    <n v="11"/>
    <s v="Q4"/>
  </r>
  <r>
    <s v="ORD-04945"/>
    <d v="2025-08-23T00:00:00"/>
    <s v="CUST-2515"/>
    <s v="Rahul Singh"/>
    <x v="2"/>
    <x v="23"/>
    <x v="3"/>
    <s v="Karnataka"/>
    <s v="Bengaluru"/>
    <n v="2"/>
    <n v="3877.67"/>
    <n v="0.15"/>
    <n v="4526.7"/>
    <x v="4"/>
    <x v="2"/>
    <x v="1"/>
    <n v="0.3"/>
    <n v="4.4999999999999998E-2"/>
    <n v="1.35E-2"/>
    <n v="-4526.6864999999998"/>
    <n v="-335310.11111111112"/>
    <n v="2025"/>
    <x v="7"/>
    <n v="8"/>
    <s v="Q3"/>
  </r>
  <r>
    <s v="ORD-04946"/>
    <d v="2025-01-07T00:00:00"/>
    <s v="CUST-1291"/>
    <s v="Kiran Patel"/>
    <x v="3"/>
    <x v="3"/>
    <x v="2"/>
    <s v="Goa"/>
    <s v="Panaji"/>
    <n v="2"/>
    <n v="2623.44"/>
    <n v="0.05"/>
    <n v="3492.81"/>
    <x v="3"/>
    <x v="1"/>
    <x v="2"/>
    <n v="0.1"/>
    <n v="5.000000000000001E-3"/>
    <n v="5.0000000000000012E-4"/>
    <n v="-3492.8094999999998"/>
    <n v="-6985618.9999999981"/>
    <n v="2025"/>
    <x v="5"/>
    <n v="1"/>
    <s v="Q1"/>
  </r>
  <r>
    <s v="ORD-04947"/>
    <d v="2025-02-14T00:00:00"/>
    <s v="CUST-2141"/>
    <s v="Isha Patel"/>
    <x v="4"/>
    <x v="15"/>
    <x v="1"/>
    <s v="Chhattisgarh"/>
    <s v="Raipur"/>
    <n v="3"/>
    <n v="1112.8399999999999"/>
    <n v="0.1"/>
    <n v="2615.4699999999998"/>
    <x v="0"/>
    <x v="0"/>
    <x v="0"/>
    <n v="0.30000000000000004"/>
    <n v="3.0000000000000006E-2"/>
    <n v="9.0000000000000028E-3"/>
    <n v="-2615.4609999999998"/>
    <n v="-290606.77777777764"/>
    <n v="2025"/>
    <x v="11"/>
    <n v="2"/>
    <s v="Q1"/>
  </r>
  <r>
    <s v="ORD-04948"/>
    <d v="2025-08-27T00:00:00"/>
    <s v="CUST-2249"/>
    <s v="Isha Rao"/>
    <x v="0"/>
    <x v="5"/>
    <x v="3"/>
    <s v="Tamil Nadu"/>
    <s v="Chennai"/>
    <n v="2"/>
    <n v="3400.62"/>
    <n v="0.1"/>
    <n v="4610.03"/>
    <x v="1"/>
    <x v="2"/>
    <x v="0"/>
    <n v="0.2"/>
    <n v="2.0000000000000004E-2"/>
    <n v="4.000000000000001E-3"/>
    <n v="-4610.0259999999998"/>
    <n v="-1152506.4999999998"/>
    <n v="2025"/>
    <x v="7"/>
    <n v="8"/>
    <s v="Q3"/>
  </r>
  <r>
    <s v="ORD-04949"/>
    <d v="2025-06-04T00:00:00"/>
    <s v="CUST-1315"/>
    <s v="Vikram Rao"/>
    <x v="0"/>
    <x v="11"/>
    <x v="4"/>
    <s v="Jharkhand"/>
    <s v="Ranchi"/>
    <n v="2"/>
    <n v="1647.35"/>
    <n v="0"/>
    <n v="2703.81"/>
    <x v="3"/>
    <x v="2"/>
    <x v="2"/>
    <n v="0"/>
    <n v="0"/>
    <n v="0"/>
    <n v="-2703.81"/>
    <e v="#DIV/0!"/>
    <n v="2025"/>
    <x v="9"/>
    <n v="6"/>
    <s v="Q2"/>
  </r>
  <r>
    <s v="ORD-04950"/>
    <d v="2025-06-30T00:00:00"/>
    <s v="CUST-1384"/>
    <s v="Neha Rao"/>
    <x v="4"/>
    <x v="15"/>
    <x v="2"/>
    <s v="Maharashtra"/>
    <s v="Mumbai"/>
    <n v="1"/>
    <n v="3907.34"/>
    <n v="0.1"/>
    <n v="2405.5"/>
    <x v="1"/>
    <x v="1"/>
    <x v="0"/>
    <n v="0.1"/>
    <n v="1.0000000000000002E-2"/>
    <n v="1.0000000000000002E-3"/>
    <n v="-2405.4989999999998"/>
    <n v="-2405498.9999999991"/>
    <n v="2025"/>
    <x v="9"/>
    <n v="6"/>
    <s v="Q2"/>
  </r>
  <r>
    <s v="ORD-04951"/>
    <d v="2025-08-03T00:00:00"/>
    <s v="CUST-1526"/>
    <s v="Neha Kumar"/>
    <x v="0"/>
    <x v="6"/>
    <x v="0"/>
    <s v="Delhi"/>
    <s v="New Delhi"/>
    <n v="2"/>
    <n v="6528"/>
    <n v="0.2"/>
    <n v="7569.28"/>
    <x v="1"/>
    <x v="1"/>
    <x v="0"/>
    <n v="0.4"/>
    <n v="8.0000000000000016E-2"/>
    <n v="3.2000000000000008E-2"/>
    <n v="-7569.2479999999996"/>
    <n v="-236538.99999999994"/>
    <n v="2025"/>
    <x v="7"/>
    <n v="8"/>
    <s v="Q3"/>
  </r>
  <r>
    <s v="ORD-04952"/>
    <d v="2025-03-29T00:00:00"/>
    <s v="CUST-1939"/>
    <s v="Sneha Gupta"/>
    <x v="4"/>
    <x v="24"/>
    <x v="0"/>
    <s v="Punjab"/>
    <s v="Ludhiana"/>
    <n v="1"/>
    <n v="5917.51"/>
    <n v="0.15"/>
    <n v="3932.34"/>
    <x v="1"/>
    <x v="2"/>
    <x v="0"/>
    <n v="0.15"/>
    <n v="2.2499999999999999E-2"/>
    <n v="3.375E-3"/>
    <n v="-3932.3366250000004"/>
    <n v="-1165136.777777778"/>
    <n v="2025"/>
    <x v="3"/>
    <n v="3"/>
    <s v="Q1"/>
  </r>
  <r>
    <s v="ORD-04953"/>
    <d v="2025-09-13T00:00:00"/>
    <s v="CUST-1887"/>
    <s v="Meera Nair"/>
    <x v="3"/>
    <x v="3"/>
    <x v="4"/>
    <s v="West Bengal"/>
    <s v="Durgapur"/>
    <n v="4"/>
    <n v="35514.730000000003"/>
    <n v="0.15"/>
    <n v="82730.240000000005"/>
    <x v="2"/>
    <x v="0"/>
    <x v="1"/>
    <n v="0.6"/>
    <n v="0.09"/>
    <n v="5.3999999999999999E-2"/>
    <n v="-82730.186000000002"/>
    <n v="-1532040.4814814816"/>
    <n v="2025"/>
    <x v="2"/>
    <n v="9"/>
    <s v="Q3"/>
  </r>
  <r>
    <s v="ORD-04954"/>
    <d v="2025-03-14T00:00:00"/>
    <s v="CUST-1662"/>
    <s v="Rohan Sharma"/>
    <x v="0"/>
    <x v="11"/>
    <x v="4"/>
    <s v="Odisha"/>
    <s v="Cuttack"/>
    <n v="1"/>
    <n v="11010.29"/>
    <n v="0"/>
    <n v="7927.86"/>
    <x v="2"/>
    <x v="0"/>
    <x v="2"/>
    <n v="0"/>
    <n v="0"/>
    <n v="0"/>
    <n v="-7927.86"/>
    <e v="#DIV/0!"/>
    <n v="2025"/>
    <x v="3"/>
    <n v="3"/>
    <s v="Q1"/>
  </r>
  <r>
    <s v="ORD-04955"/>
    <d v="2025-06-28T00:00:00"/>
    <s v="CUST-1188"/>
    <s v="Kiran Rao"/>
    <x v="2"/>
    <x v="20"/>
    <x v="0"/>
    <s v="Delhi"/>
    <s v="New Delhi"/>
    <n v="1"/>
    <n v="3515.05"/>
    <n v="0.2"/>
    <n v="2091.4699999999998"/>
    <x v="3"/>
    <x v="2"/>
    <x v="1"/>
    <n v="0.2"/>
    <n v="4.0000000000000008E-2"/>
    <n v="8.0000000000000019E-3"/>
    <n v="-2091.462"/>
    <n v="-261432.74999999994"/>
    <n v="2025"/>
    <x v="9"/>
    <n v="6"/>
    <s v="Q2"/>
  </r>
  <r>
    <s v="ORD-04956"/>
    <d v="2025-07-31T00:00:00"/>
    <s v="CUST-1490"/>
    <s v="Sneha Gupta"/>
    <x v="4"/>
    <x v="19"/>
    <x v="3"/>
    <s v="Karnataka"/>
    <s v="Mysuru"/>
    <n v="2"/>
    <n v="2860.77"/>
    <n v="0.1"/>
    <n v="4319.22"/>
    <x v="3"/>
    <x v="1"/>
    <x v="0"/>
    <n v="0.2"/>
    <n v="2.0000000000000004E-2"/>
    <n v="4.000000000000001E-3"/>
    <n v="-4319.2160000000003"/>
    <n v="-1079803.9999999998"/>
    <n v="2025"/>
    <x v="4"/>
    <n v="7"/>
    <s v="Q3"/>
  </r>
  <r>
    <s v="ORD-04957"/>
    <d v="2025-10-20T00:00:00"/>
    <s v="CUST-1085"/>
    <s v="Rahul Reddy"/>
    <x v="3"/>
    <x v="13"/>
    <x v="4"/>
    <s v="West Bengal"/>
    <s v="Durgapur"/>
    <n v="3"/>
    <n v="62004.41"/>
    <n v="0"/>
    <n v="148828.28"/>
    <x v="2"/>
    <x v="1"/>
    <x v="1"/>
    <n v="0"/>
    <n v="0"/>
    <n v="0"/>
    <n v="-148828.28"/>
    <e v="#DIV/0!"/>
    <n v="2025"/>
    <x v="10"/>
    <n v="10"/>
    <s v="Q4"/>
  </r>
  <r>
    <s v="ORD-04958"/>
    <d v="2025-08-22T00:00:00"/>
    <s v="CUST-2410"/>
    <s v="Vikram Verma"/>
    <x v="4"/>
    <x v="15"/>
    <x v="3"/>
    <s v="Telangana"/>
    <s v="Warangal"/>
    <n v="2"/>
    <n v="1234.48"/>
    <n v="0.1"/>
    <n v="1907.11"/>
    <x v="2"/>
    <x v="1"/>
    <x v="0"/>
    <n v="0.2"/>
    <n v="2.0000000000000004E-2"/>
    <n v="4.000000000000001E-3"/>
    <n v="-1907.106"/>
    <n v="-476776.49999999988"/>
    <n v="2025"/>
    <x v="7"/>
    <n v="8"/>
    <s v="Q3"/>
  </r>
  <r>
    <s v="ORD-04959"/>
    <d v="2025-08-27T00:00:00"/>
    <s v="CUST-1120"/>
    <s v="Aarav Singh"/>
    <x v="2"/>
    <x v="8"/>
    <x v="2"/>
    <s v="Gujarat"/>
    <s v="Ahmedabad"/>
    <n v="1"/>
    <n v="6596.68"/>
    <n v="0.15"/>
    <n v="4886.1400000000003"/>
    <x v="0"/>
    <x v="2"/>
    <x v="1"/>
    <n v="0.15"/>
    <n v="2.2499999999999999E-2"/>
    <n v="3.375E-3"/>
    <n v="-4886.1366250000001"/>
    <n v="-1447744.1851851852"/>
    <n v="2025"/>
    <x v="7"/>
    <n v="8"/>
    <s v="Q3"/>
  </r>
  <r>
    <s v="ORD-04960"/>
    <d v="2025-08-11T00:00:00"/>
    <s v="CUST-1325"/>
    <s v="Arjun Kumar"/>
    <x v="1"/>
    <x v="17"/>
    <x v="2"/>
    <s v="Goa"/>
    <s v="Panaji"/>
    <n v="1"/>
    <n v="1728.38"/>
    <n v="0"/>
    <n v="1284.06"/>
    <x v="4"/>
    <x v="0"/>
    <x v="2"/>
    <n v="0"/>
    <n v="0"/>
    <n v="0"/>
    <n v="-1284.06"/>
    <e v="#DIV/0!"/>
    <n v="2025"/>
    <x v="7"/>
    <n v="8"/>
    <s v="Q3"/>
  </r>
  <r>
    <s v="ORD-04961"/>
    <d v="2025-04-29T00:00:00"/>
    <s v="CUST-2167"/>
    <s v="Sneha Kumar"/>
    <x v="0"/>
    <x v="0"/>
    <x v="3"/>
    <s v="Tamil Nadu"/>
    <s v="Chennai"/>
    <n v="1"/>
    <n v="9569.0400000000009"/>
    <n v="0.15"/>
    <n v="5931.12"/>
    <x v="1"/>
    <x v="1"/>
    <x v="1"/>
    <n v="0.15"/>
    <n v="2.2499999999999999E-2"/>
    <n v="3.375E-3"/>
    <n v="-5931.1166249999997"/>
    <n v="-1757367.8888888888"/>
    <n v="2025"/>
    <x v="0"/>
    <n v="4"/>
    <s v="Q2"/>
  </r>
  <r>
    <s v="ORD-04962"/>
    <d v="2025-11-09T00:00:00"/>
    <s v="CUST-2330"/>
    <s v="Sneha Joshi"/>
    <x v="3"/>
    <x v="18"/>
    <x v="3"/>
    <s v="Telangana"/>
    <s v="Hyderabad"/>
    <n v="2"/>
    <n v="8411.49"/>
    <n v="0.15"/>
    <n v="10949.73"/>
    <x v="4"/>
    <x v="1"/>
    <x v="1"/>
    <n v="0.3"/>
    <n v="4.4999999999999998E-2"/>
    <n v="1.35E-2"/>
    <n v="-10949.7165"/>
    <n v="-811090.11111111112"/>
    <n v="2025"/>
    <x v="8"/>
    <n v="11"/>
    <s v="Q4"/>
  </r>
  <r>
    <s v="ORD-04963"/>
    <d v="2025-09-21T00:00:00"/>
    <s v="CUST-1752"/>
    <s v="Aarav Verma"/>
    <x v="4"/>
    <x v="15"/>
    <x v="2"/>
    <s v="Goa"/>
    <s v="Panaji"/>
    <n v="2"/>
    <n v="1102.9100000000001"/>
    <n v="0"/>
    <n v="1882.55"/>
    <x v="3"/>
    <x v="1"/>
    <x v="2"/>
    <n v="0"/>
    <n v="0"/>
    <n v="0"/>
    <n v="-1882.55"/>
    <e v="#DIV/0!"/>
    <n v="2025"/>
    <x v="2"/>
    <n v="9"/>
    <s v="Q3"/>
  </r>
  <r>
    <s v="ORD-04964"/>
    <d v="2025-07-26T00:00:00"/>
    <s v="CUST-1474"/>
    <s v="Isha Sharma"/>
    <x v="4"/>
    <x v="15"/>
    <x v="4"/>
    <s v="Bihar"/>
    <s v="Patna"/>
    <n v="1"/>
    <n v="4151.1400000000003"/>
    <n v="0.15"/>
    <n v="2205.77"/>
    <x v="1"/>
    <x v="1"/>
    <x v="2"/>
    <n v="0.15"/>
    <n v="2.2499999999999999E-2"/>
    <n v="3.375E-3"/>
    <n v="-2205.7666250000002"/>
    <n v="-653560.48148148158"/>
    <n v="2025"/>
    <x v="4"/>
    <n v="7"/>
    <s v="Q3"/>
  </r>
  <r>
    <s v="ORD-04965"/>
    <d v="2025-04-05T00:00:00"/>
    <s v="CUST-1703"/>
    <s v="Aarav Sharma"/>
    <x v="0"/>
    <x v="4"/>
    <x v="2"/>
    <s v="Rajasthan"/>
    <s v="Jaipur"/>
    <n v="2"/>
    <n v="13531.36"/>
    <n v="0.15"/>
    <n v="15649.47"/>
    <x v="3"/>
    <x v="1"/>
    <x v="0"/>
    <n v="0.3"/>
    <n v="4.4999999999999998E-2"/>
    <n v="1.35E-2"/>
    <n v="-15649.4565"/>
    <n v="-1159219"/>
    <n v="2025"/>
    <x v="0"/>
    <n v="4"/>
    <s v="Q2"/>
  </r>
  <r>
    <s v="ORD-04966"/>
    <d v="2025-08-10T00:00:00"/>
    <s v="CUST-1931"/>
    <s v="Rahul Kumar"/>
    <x v="3"/>
    <x v="14"/>
    <x v="3"/>
    <s v="Telangana"/>
    <s v="Hyderabad"/>
    <n v="1"/>
    <n v="18604.66"/>
    <n v="0"/>
    <n v="15586.54"/>
    <x v="2"/>
    <x v="2"/>
    <x v="0"/>
    <n v="0"/>
    <n v="0"/>
    <n v="0"/>
    <n v="-15586.54"/>
    <e v="#DIV/0!"/>
    <n v="2025"/>
    <x v="7"/>
    <n v="8"/>
    <s v="Q3"/>
  </r>
  <r>
    <s v="ORD-04967"/>
    <d v="2025-10-03T00:00:00"/>
    <s v="CUST-2018"/>
    <s v="Isha Patel"/>
    <x v="3"/>
    <x v="13"/>
    <x v="4"/>
    <s v="Jharkhand"/>
    <s v="Ranchi"/>
    <n v="4"/>
    <n v="37209.089999999997"/>
    <n v="0.05"/>
    <n v="106856.83"/>
    <x v="1"/>
    <x v="0"/>
    <x v="1"/>
    <n v="0.2"/>
    <n v="1.0000000000000002E-2"/>
    <n v="2.0000000000000005E-3"/>
    <n v="-106856.82800000001"/>
    <n v="-53428413.999999993"/>
    <n v="2025"/>
    <x v="10"/>
    <n v="10"/>
    <s v="Q4"/>
  </r>
  <r>
    <s v="ORD-04968"/>
    <d v="2025-08-19T00:00:00"/>
    <s v="CUST-1856"/>
    <s v="Isha Singh"/>
    <x v="2"/>
    <x v="10"/>
    <x v="0"/>
    <s v="Delhi"/>
    <s v="New Delhi"/>
    <n v="1"/>
    <n v="2239.09"/>
    <n v="0.05"/>
    <n v="1779.68"/>
    <x v="0"/>
    <x v="2"/>
    <x v="2"/>
    <n v="0.05"/>
    <n v="2.5000000000000005E-3"/>
    <n v="1.2500000000000003E-4"/>
    <n v="-1779.679875"/>
    <n v="-14237438.999999996"/>
    <n v="2025"/>
    <x v="7"/>
    <n v="8"/>
    <s v="Q3"/>
  </r>
  <r>
    <s v="ORD-04969"/>
    <d v="2025-11-05T00:00:00"/>
    <s v="CUST-1026"/>
    <s v="Kiran Joshi"/>
    <x v="3"/>
    <x v="13"/>
    <x v="2"/>
    <s v="Gujarat"/>
    <s v="Surat"/>
    <n v="2"/>
    <n v="26176.93"/>
    <n v="0.05"/>
    <n v="39262.230000000003"/>
    <x v="2"/>
    <x v="1"/>
    <x v="1"/>
    <n v="0.1"/>
    <n v="5.000000000000001E-3"/>
    <n v="5.0000000000000012E-4"/>
    <n v="-39262.229500000001"/>
    <n v="-78524458.999999985"/>
    <n v="2025"/>
    <x v="8"/>
    <n v="11"/>
    <s v="Q4"/>
  </r>
  <r>
    <s v="ORD-04970"/>
    <d v="2025-04-29T00:00:00"/>
    <s v="CUST-1637"/>
    <s v="Kiran Joshi"/>
    <x v="0"/>
    <x v="11"/>
    <x v="3"/>
    <s v="Karnataka"/>
    <s v="Mysuru"/>
    <n v="2"/>
    <n v="16381.52"/>
    <n v="0.1"/>
    <n v="24514.94"/>
    <x v="4"/>
    <x v="0"/>
    <x v="1"/>
    <n v="0.2"/>
    <n v="2.0000000000000004E-2"/>
    <n v="4.000000000000001E-3"/>
    <n v="-24514.935999999998"/>
    <n v="-6128733.9999999981"/>
    <n v="2025"/>
    <x v="0"/>
    <n v="4"/>
    <s v="Q2"/>
  </r>
  <r>
    <s v="ORD-04971"/>
    <d v="2025-09-25T00:00:00"/>
    <s v="CUST-2266"/>
    <s v="Aarav Singh"/>
    <x v="0"/>
    <x v="0"/>
    <x v="2"/>
    <s v="Rajasthan"/>
    <s v="Jaipur"/>
    <n v="1"/>
    <n v="15506.03"/>
    <n v="0.05"/>
    <n v="10735.52"/>
    <x v="1"/>
    <x v="0"/>
    <x v="0"/>
    <n v="0.05"/>
    <n v="2.5000000000000005E-3"/>
    <n v="1.2500000000000003E-4"/>
    <n v="-10735.519875"/>
    <n v="-85884158.999999985"/>
    <n v="2025"/>
    <x v="2"/>
    <n v="9"/>
    <s v="Q3"/>
  </r>
  <r>
    <s v="ORD-04972"/>
    <d v="2025-09-30T00:00:00"/>
    <s v="CUST-2366"/>
    <s v="Kiran Sharma"/>
    <x v="2"/>
    <x v="23"/>
    <x v="3"/>
    <s v="Karnataka"/>
    <s v="Bengaluru"/>
    <n v="1"/>
    <n v="3805.72"/>
    <n v="0.2"/>
    <n v="1895.53"/>
    <x v="1"/>
    <x v="1"/>
    <x v="1"/>
    <n v="0.2"/>
    <n v="4.0000000000000008E-2"/>
    <n v="8.0000000000000019E-3"/>
    <n v="-1895.5219999999999"/>
    <n v="-236940.24999999994"/>
    <n v="2025"/>
    <x v="2"/>
    <n v="9"/>
    <s v="Q3"/>
  </r>
  <r>
    <s v="ORD-04973"/>
    <d v="2025-03-05T00:00:00"/>
    <s v="CUST-1275"/>
    <s v="Aarav Singh"/>
    <x v="3"/>
    <x v="14"/>
    <x v="0"/>
    <s v="Uttar Pradesh"/>
    <s v="Lucknow"/>
    <n v="1"/>
    <n v="16619.71"/>
    <n v="0.2"/>
    <n v="10573.3"/>
    <x v="1"/>
    <x v="0"/>
    <x v="2"/>
    <n v="0.2"/>
    <n v="4.0000000000000008E-2"/>
    <n v="8.0000000000000019E-3"/>
    <n v="-10573.291999999999"/>
    <n v="-1321661.4999999995"/>
    <n v="2025"/>
    <x v="3"/>
    <n v="3"/>
    <s v="Q1"/>
  </r>
  <r>
    <s v="ORD-04974"/>
    <d v="2025-10-25T00:00:00"/>
    <s v="CUST-2573"/>
    <s v="Isha Verma"/>
    <x v="0"/>
    <x v="5"/>
    <x v="3"/>
    <s v="Karnataka"/>
    <s v="Mysuru"/>
    <n v="1"/>
    <n v="4042.08"/>
    <n v="0.05"/>
    <n v="2877.03"/>
    <x v="2"/>
    <x v="1"/>
    <x v="2"/>
    <n v="0.05"/>
    <n v="2.5000000000000005E-3"/>
    <n v="1.2500000000000003E-4"/>
    <n v="-2877.0298750000002"/>
    <n v="-23016238.999999996"/>
    <n v="2025"/>
    <x v="10"/>
    <n v="10"/>
    <s v="Q4"/>
  </r>
  <r>
    <s v="ORD-04975"/>
    <d v="2025-12-16T00:00:00"/>
    <s v="CUST-2245"/>
    <s v="Ananya Kumar"/>
    <x v="2"/>
    <x v="10"/>
    <x v="0"/>
    <s v="Punjab"/>
    <s v="Amritsar"/>
    <n v="2"/>
    <n v="6696.98"/>
    <n v="0.05"/>
    <n v="11142.29"/>
    <x v="0"/>
    <x v="1"/>
    <x v="2"/>
    <n v="0.1"/>
    <n v="5.000000000000001E-3"/>
    <n v="5.0000000000000012E-4"/>
    <n v="-11142.289500000001"/>
    <n v="-22284578.999999996"/>
    <n v="2025"/>
    <x v="1"/>
    <n v="12"/>
    <s v="Q4"/>
  </r>
  <r>
    <s v="ORD-04976"/>
    <d v="2025-01-11T00:00:00"/>
    <s v="CUST-1936"/>
    <s v="Arjun Joshi"/>
    <x v="2"/>
    <x v="10"/>
    <x v="3"/>
    <s v="Andhra Pradesh"/>
    <s v="Visakhapatnam"/>
    <n v="1"/>
    <n v="1737.93"/>
    <n v="0.1"/>
    <n v="1018.66"/>
    <x v="0"/>
    <x v="2"/>
    <x v="2"/>
    <n v="0.1"/>
    <n v="1.0000000000000002E-2"/>
    <n v="1.0000000000000002E-3"/>
    <n v="-1018.659"/>
    <n v="-1018658.9999999998"/>
    <n v="2025"/>
    <x v="5"/>
    <n v="1"/>
    <s v="Q1"/>
  </r>
  <r>
    <s v="ORD-04977"/>
    <d v="2025-04-08T00:00:00"/>
    <s v="CUST-1831"/>
    <s v="Isha Reddy"/>
    <x v="0"/>
    <x v="0"/>
    <x v="3"/>
    <s v="Andhra Pradesh"/>
    <s v="Visakhapatnam"/>
    <n v="1"/>
    <n v="14681.31"/>
    <n v="0.1"/>
    <n v="10320.52"/>
    <x v="1"/>
    <x v="1"/>
    <x v="2"/>
    <n v="0.1"/>
    <n v="1.0000000000000002E-2"/>
    <n v="1.0000000000000002E-3"/>
    <n v="-10320.519"/>
    <n v="-10320518.999999998"/>
    <n v="2025"/>
    <x v="0"/>
    <n v="4"/>
    <s v="Q2"/>
  </r>
  <r>
    <s v="ORD-04978"/>
    <d v="2025-03-12T00:00:00"/>
    <s v="CUST-1807"/>
    <s v="Arjun Joshi"/>
    <x v="0"/>
    <x v="4"/>
    <x v="0"/>
    <s v="Punjab"/>
    <s v="Amritsar"/>
    <n v="1"/>
    <n v="7083.18"/>
    <n v="0.05"/>
    <n v="4699"/>
    <x v="0"/>
    <x v="0"/>
    <x v="2"/>
    <n v="0.05"/>
    <n v="2.5000000000000005E-3"/>
    <n v="1.2500000000000003E-4"/>
    <n v="-4698.9998750000004"/>
    <n v="-37591998.999999993"/>
    <n v="2025"/>
    <x v="3"/>
    <n v="3"/>
    <s v="Q1"/>
  </r>
  <r>
    <s v="ORD-04979"/>
    <d v="2025-12-30T00:00:00"/>
    <s v="CUST-2152"/>
    <s v="Meera Nair"/>
    <x v="2"/>
    <x v="20"/>
    <x v="0"/>
    <s v="Uttar Pradesh"/>
    <s v="Noida"/>
    <n v="1"/>
    <n v="6905.35"/>
    <n v="0"/>
    <n v="5183.24"/>
    <x v="2"/>
    <x v="1"/>
    <x v="2"/>
    <n v="0"/>
    <n v="0"/>
    <n v="0"/>
    <n v="-5183.24"/>
    <e v="#DIV/0!"/>
    <n v="2025"/>
    <x v="1"/>
    <n v="12"/>
    <s v="Q4"/>
  </r>
  <r>
    <s v="ORD-04980"/>
    <d v="2025-02-27T00:00:00"/>
    <s v="CUST-1619"/>
    <s v="Rohan Nair"/>
    <x v="1"/>
    <x v="7"/>
    <x v="2"/>
    <s v="Maharashtra"/>
    <s v="Nagpur"/>
    <n v="1"/>
    <n v="1998.74"/>
    <n v="0"/>
    <n v="1277.33"/>
    <x v="1"/>
    <x v="1"/>
    <x v="2"/>
    <n v="0"/>
    <n v="0"/>
    <n v="0"/>
    <n v="-1277.33"/>
    <e v="#DIV/0!"/>
    <n v="2025"/>
    <x v="11"/>
    <n v="2"/>
    <s v="Q1"/>
  </r>
  <r>
    <s v="ORD-04981"/>
    <d v="2025-10-17T00:00:00"/>
    <s v="CUST-1908"/>
    <s v="Sneha Nair"/>
    <x v="2"/>
    <x v="20"/>
    <x v="2"/>
    <s v="Gujarat"/>
    <s v="Ahmedabad"/>
    <n v="1"/>
    <n v="2720.01"/>
    <n v="0"/>
    <n v="2295.31"/>
    <x v="4"/>
    <x v="1"/>
    <x v="2"/>
    <n v="0"/>
    <n v="0"/>
    <n v="0"/>
    <n v="-2295.31"/>
    <e v="#DIV/0!"/>
    <n v="2025"/>
    <x v="10"/>
    <n v="10"/>
    <s v="Q4"/>
  </r>
  <r>
    <s v="ORD-04982"/>
    <d v="2025-09-08T00:00:00"/>
    <s v="CUST-1940"/>
    <s v="Arjun Nair"/>
    <x v="4"/>
    <x v="22"/>
    <x v="3"/>
    <s v="Tamil Nadu"/>
    <s v="Coimbatore"/>
    <n v="2"/>
    <n v="5918.44"/>
    <n v="0.15"/>
    <n v="8570.11"/>
    <x v="2"/>
    <x v="2"/>
    <x v="2"/>
    <n v="0.3"/>
    <n v="4.4999999999999998E-2"/>
    <n v="1.35E-2"/>
    <n v="-8570.0965000000015"/>
    <n v="-634821.96296296304"/>
    <n v="2025"/>
    <x v="2"/>
    <n v="9"/>
    <s v="Q3"/>
  </r>
  <r>
    <s v="ORD-04983"/>
    <d v="2025-10-03T00:00:00"/>
    <s v="CUST-1848"/>
    <s v="Kiran Joshi"/>
    <x v="2"/>
    <x v="20"/>
    <x v="3"/>
    <s v="Andhra Pradesh"/>
    <s v="Visakhapatnam"/>
    <n v="2"/>
    <n v="6746.01"/>
    <n v="0.05"/>
    <n v="9585.1200000000008"/>
    <x v="2"/>
    <x v="1"/>
    <x v="1"/>
    <n v="0.1"/>
    <n v="5.000000000000001E-3"/>
    <n v="5.0000000000000012E-4"/>
    <n v="-9585.1195000000007"/>
    <n v="-19170238.999999996"/>
    <n v="2025"/>
    <x v="10"/>
    <n v="10"/>
    <s v="Q4"/>
  </r>
  <r>
    <s v="ORD-04984"/>
    <d v="2025-02-19T00:00:00"/>
    <s v="CUST-1432"/>
    <s v="Rahul Rao"/>
    <x v="1"/>
    <x v="7"/>
    <x v="3"/>
    <s v="Andhra Pradesh"/>
    <s v="Visakhapatnam"/>
    <n v="4"/>
    <n v="4887"/>
    <n v="0"/>
    <n v="12544.29"/>
    <x v="2"/>
    <x v="1"/>
    <x v="1"/>
    <n v="0"/>
    <n v="0"/>
    <n v="0"/>
    <n v="-12544.29"/>
    <e v="#DIV/0!"/>
    <n v="2025"/>
    <x v="11"/>
    <n v="2"/>
    <s v="Q1"/>
  </r>
  <r>
    <s v="ORD-04985"/>
    <d v="2025-12-24T00:00:00"/>
    <s v="CUST-1673"/>
    <s v="Sneha Reddy"/>
    <x v="3"/>
    <x v="13"/>
    <x v="3"/>
    <s v="Telangana"/>
    <s v="Warangal"/>
    <n v="1"/>
    <n v="46407.59"/>
    <n v="0.1"/>
    <n v="32206.29"/>
    <x v="1"/>
    <x v="0"/>
    <x v="1"/>
    <n v="0.1"/>
    <n v="1.0000000000000002E-2"/>
    <n v="1.0000000000000002E-3"/>
    <n v="-32206.289000000001"/>
    <n v="-32206288.999999993"/>
    <n v="2025"/>
    <x v="1"/>
    <n v="12"/>
    <s v="Q4"/>
  </r>
  <r>
    <s v="ORD-04986"/>
    <d v="2025-08-04T00:00:00"/>
    <s v="CUST-1463"/>
    <s v="Vikram Rao"/>
    <x v="0"/>
    <x v="4"/>
    <x v="3"/>
    <s v="Telangana"/>
    <s v="Hyderabad"/>
    <n v="1"/>
    <n v="13754.69"/>
    <n v="0"/>
    <n v="9553.14"/>
    <x v="3"/>
    <x v="1"/>
    <x v="0"/>
    <n v="0"/>
    <n v="0"/>
    <n v="0"/>
    <n v="-9553.14"/>
    <e v="#DIV/0!"/>
    <n v="2025"/>
    <x v="7"/>
    <n v="8"/>
    <s v="Q3"/>
  </r>
  <r>
    <s v="ORD-04987"/>
    <d v="2025-02-21T00:00:00"/>
    <s v="CUST-1256"/>
    <s v="Rohan Sharma"/>
    <x v="0"/>
    <x v="0"/>
    <x v="0"/>
    <s v="Haryana"/>
    <s v="Faridabad"/>
    <n v="1"/>
    <n v="10446.86"/>
    <n v="0"/>
    <n v="6544.9"/>
    <x v="3"/>
    <x v="0"/>
    <x v="2"/>
    <n v="0"/>
    <n v="0"/>
    <n v="0"/>
    <n v="-6544.9"/>
    <e v="#DIV/0!"/>
    <n v="2025"/>
    <x v="11"/>
    <n v="2"/>
    <s v="Q1"/>
  </r>
  <r>
    <s v="ORD-04988"/>
    <d v="2025-09-28T00:00:00"/>
    <s v="CUST-2266"/>
    <s v="Neha Verma"/>
    <x v="3"/>
    <x v="14"/>
    <x v="2"/>
    <s v="Maharashtra"/>
    <s v="Mumbai"/>
    <n v="2"/>
    <n v="49491.76"/>
    <n v="0.1"/>
    <n v="74450.52"/>
    <x v="1"/>
    <x v="1"/>
    <x v="1"/>
    <n v="0.2"/>
    <n v="2.0000000000000004E-2"/>
    <n v="4.000000000000001E-3"/>
    <n v="-74450.516000000003"/>
    <n v="-18612628.999999996"/>
    <n v="2025"/>
    <x v="2"/>
    <n v="9"/>
    <s v="Q3"/>
  </r>
  <r>
    <s v="ORD-04989"/>
    <d v="2025-03-25T00:00:00"/>
    <s v="CUST-2144"/>
    <s v="Aarav Verma"/>
    <x v="2"/>
    <x v="8"/>
    <x v="2"/>
    <s v="Maharashtra"/>
    <s v="Pune"/>
    <n v="2"/>
    <n v="6074.55"/>
    <n v="0.1"/>
    <n v="7146.05"/>
    <x v="2"/>
    <x v="1"/>
    <x v="2"/>
    <n v="0.2"/>
    <n v="2.0000000000000004E-2"/>
    <n v="4.000000000000001E-3"/>
    <n v="-7146.0460000000003"/>
    <n v="-1786511.4999999995"/>
    <n v="2025"/>
    <x v="3"/>
    <n v="3"/>
    <s v="Q1"/>
  </r>
  <r>
    <s v="ORD-04990"/>
    <d v="2025-10-20T00:00:00"/>
    <s v="CUST-2030"/>
    <s v="Arjun Singh"/>
    <x v="3"/>
    <x v="3"/>
    <x v="3"/>
    <s v="Tamil Nadu"/>
    <s v="Coimbatore"/>
    <n v="1"/>
    <n v="32367.05"/>
    <n v="0"/>
    <n v="27853.01"/>
    <x v="3"/>
    <x v="1"/>
    <x v="1"/>
    <n v="0"/>
    <n v="0"/>
    <n v="0"/>
    <n v="-27853.01"/>
    <e v="#DIV/0!"/>
    <n v="2025"/>
    <x v="10"/>
    <n v="10"/>
    <s v="Q4"/>
  </r>
  <r>
    <s v="ORD-04991"/>
    <d v="2025-05-06T00:00:00"/>
    <s v="CUST-1873"/>
    <s v="Rohan Rao"/>
    <x v="2"/>
    <x v="10"/>
    <x v="2"/>
    <s v="Gujarat"/>
    <s v="Ahmedabad"/>
    <n v="3"/>
    <n v="4491.09"/>
    <n v="0.05"/>
    <n v="10142.49"/>
    <x v="1"/>
    <x v="2"/>
    <x v="2"/>
    <n v="0.15000000000000002"/>
    <n v="7.5000000000000015E-3"/>
    <n v="1.1250000000000003E-3"/>
    <n v="-10142.488874999999"/>
    <n v="-9015545.6666666623"/>
    <n v="2025"/>
    <x v="6"/>
    <n v="5"/>
    <s v="Q2"/>
  </r>
  <r>
    <s v="ORD-04992"/>
    <d v="2025-10-23T00:00:00"/>
    <s v="CUST-1657"/>
    <s v="Rohan Patel"/>
    <x v="0"/>
    <x v="6"/>
    <x v="3"/>
    <s v="Telangana"/>
    <s v="Hyderabad"/>
    <n v="2"/>
    <n v="9995.58"/>
    <n v="0.05"/>
    <n v="12481.23"/>
    <x v="2"/>
    <x v="1"/>
    <x v="2"/>
    <n v="0.1"/>
    <n v="5.000000000000001E-3"/>
    <n v="5.0000000000000012E-4"/>
    <n v="-12481.229499999999"/>
    <n v="-24962458.999999993"/>
    <n v="2025"/>
    <x v="10"/>
    <n v="10"/>
    <s v="Q4"/>
  </r>
  <r>
    <s v="ORD-04993"/>
    <d v="2025-03-13T00:00:00"/>
    <s v="CUST-1504"/>
    <s v="Kiran Rao"/>
    <x v="0"/>
    <x v="6"/>
    <x v="0"/>
    <s v="Punjab"/>
    <s v="Ludhiana"/>
    <n v="5"/>
    <n v="10430.74"/>
    <n v="0.05"/>
    <n v="34148.44"/>
    <x v="1"/>
    <x v="1"/>
    <x v="2"/>
    <n v="0.25"/>
    <n v="1.2500000000000001E-2"/>
    <n v="3.1250000000000002E-3"/>
    <n v="-34148.436874999999"/>
    <n v="-10927499.799999999"/>
    <n v="2025"/>
    <x v="3"/>
    <n v="3"/>
    <s v="Q1"/>
  </r>
  <r>
    <s v="ORD-04994"/>
    <d v="2025-10-23T00:00:00"/>
    <s v="CUST-2516"/>
    <s v="Rohan Verma"/>
    <x v="4"/>
    <x v="15"/>
    <x v="2"/>
    <s v="Rajasthan"/>
    <s v="Udaipur"/>
    <n v="1"/>
    <n v="8065.41"/>
    <n v="0.1"/>
    <n v="6343.68"/>
    <x v="1"/>
    <x v="1"/>
    <x v="2"/>
    <n v="0.1"/>
    <n v="1.0000000000000002E-2"/>
    <n v="1.0000000000000002E-3"/>
    <n v="-6343.6790000000001"/>
    <n v="-6343678.9999999981"/>
    <n v="2025"/>
    <x v="10"/>
    <n v="10"/>
    <s v="Q4"/>
  </r>
  <r>
    <s v="ORD-04995"/>
    <d v="2025-08-24T00:00:00"/>
    <s v="CUST-1770"/>
    <s v="Sneha Patel"/>
    <x v="0"/>
    <x v="0"/>
    <x v="0"/>
    <s v="Delhi"/>
    <s v="New Delhi"/>
    <n v="1"/>
    <n v="6852.17"/>
    <n v="0.05"/>
    <n v="5133.59"/>
    <x v="3"/>
    <x v="1"/>
    <x v="1"/>
    <n v="0.05"/>
    <n v="2.5000000000000005E-3"/>
    <n v="1.2500000000000003E-4"/>
    <n v="-5133.5898750000006"/>
    <n v="-41068718.999999993"/>
    <n v="2025"/>
    <x v="7"/>
    <n v="8"/>
    <s v="Q3"/>
  </r>
  <r>
    <s v="ORD-04996"/>
    <d v="2025-02-25T00:00:00"/>
    <s v="CUST-1592"/>
    <s v="Kiran Verma"/>
    <x v="0"/>
    <x v="6"/>
    <x v="2"/>
    <s v="Goa"/>
    <s v="Margao"/>
    <n v="1"/>
    <n v="4301.58"/>
    <n v="0.05"/>
    <n v="3045.82"/>
    <x v="0"/>
    <x v="2"/>
    <x v="1"/>
    <n v="0.05"/>
    <n v="2.5000000000000005E-3"/>
    <n v="1.2500000000000003E-4"/>
    <n v="-3045.8198750000001"/>
    <n v="-24366558.999999996"/>
    <n v="2025"/>
    <x v="11"/>
    <n v="2"/>
    <s v="Q1"/>
  </r>
  <r>
    <s v="ORD-04997"/>
    <d v="2025-12-26T00:00:00"/>
    <s v="CUST-1111"/>
    <s v="Ananya Sharma"/>
    <x v="0"/>
    <x v="0"/>
    <x v="4"/>
    <s v="Odisha"/>
    <s v="Cuttack"/>
    <n v="1"/>
    <n v="8593.65"/>
    <n v="0.1"/>
    <n v="6713.81"/>
    <x v="1"/>
    <x v="1"/>
    <x v="1"/>
    <n v="0.1"/>
    <n v="1.0000000000000002E-2"/>
    <n v="1.0000000000000002E-3"/>
    <n v="-6713.8090000000002"/>
    <n v="-6713808.9999999981"/>
    <n v="2025"/>
    <x v="1"/>
    <n v="12"/>
    <s v="Q4"/>
  </r>
  <r>
    <s v="ORD-04998"/>
    <d v="2025-04-20T00:00:00"/>
    <s v="CUST-1763"/>
    <s v="Meera Reddy"/>
    <x v="4"/>
    <x v="12"/>
    <x v="2"/>
    <s v="Rajasthan"/>
    <s v="Udaipur"/>
    <n v="4"/>
    <n v="2268.7199999999998"/>
    <n v="0.15"/>
    <n v="4843.4799999999996"/>
    <x v="0"/>
    <x v="1"/>
    <x v="1"/>
    <n v="0.6"/>
    <n v="0.09"/>
    <n v="5.3999999999999999E-2"/>
    <n v="-4843.4259999999995"/>
    <n v="-89693.074074074058"/>
    <n v="2025"/>
    <x v="0"/>
    <n v="4"/>
    <s v="Q2"/>
  </r>
  <r>
    <s v="ORD-04999"/>
    <d v="2025-07-11T00:00:00"/>
    <s v="CUST-2292"/>
    <s v="Ananya Joshi"/>
    <x v="0"/>
    <x v="5"/>
    <x v="3"/>
    <s v="Andhra Pradesh"/>
    <s v="Visakhapatnam"/>
    <n v="1"/>
    <n v="9322.33"/>
    <n v="0.15"/>
    <n v="5702.95"/>
    <x v="1"/>
    <x v="1"/>
    <x v="2"/>
    <n v="0.15"/>
    <n v="2.2499999999999999E-2"/>
    <n v="3.375E-3"/>
    <n v="-5702.9466249999996"/>
    <n v="-1689761.9629629629"/>
    <n v="2025"/>
    <x v="4"/>
    <n v="7"/>
    <s v="Q3"/>
  </r>
  <r>
    <s v="ORD-05000"/>
    <d v="2025-04-03T00:00:00"/>
    <s v="CUST-1877"/>
    <s v="Neha Kumar"/>
    <x v="2"/>
    <x v="8"/>
    <x v="2"/>
    <s v="Maharashtra"/>
    <s v="Pune"/>
    <n v="2"/>
    <n v="6363.15"/>
    <n v="0.05"/>
    <n v="10067.86"/>
    <x v="2"/>
    <x v="1"/>
    <x v="2"/>
    <n v="0.1"/>
    <n v="5.000000000000001E-3"/>
    <n v="5.0000000000000012E-4"/>
    <n v="-10067.8595"/>
    <n v="-20135718.999999996"/>
    <n v="2025"/>
    <x v="0"/>
    <n v="4"/>
    <s v="Q2"/>
  </r>
  <r>
    <s v="ORD-05001"/>
    <d v="2025-12-16T00:00:00"/>
    <s v="CUST-2420"/>
    <s v="Sneha Singh"/>
    <x v="3"/>
    <x v="14"/>
    <x v="0"/>
    <s v="Delhi"/>
    <s v="Delhi"/>
    <n v="1"/>
    <n v="40707.03"/>
    <n v="0.05"/>
    <n v="33579.919999999998"/>
    <x v="4"/>
    <x v="1"/>
    <x v="2"/>
    <n v="0.05"/>
    <n v="2.5000000000000005E-3"/>
    <n v="1.2500000000000003E-4"/>
    <n v="-33579.919875"/>
    <n v="-268639358.99999994"/>
    <n v="2025"/>
    <x v="1"/>
    <n v="12"/>
    <s v="Q4"/>
  </r>
  <r>
    <s v="ORD-05002"/>
    <d v="2025-02-25T00:00:00"/>
    <s v="CUST-2587"/>
    <s v="Kiran Patel"/>
    <x v="2"/>
    <x v="10"/>
    <x v="0"/>
    <s v="Punjab"/>
    <s v="Ludhiana"/>
    <n v="1"/>
    <n v="6045.86"/>
    <n v="0.05"/>
    <n v="4731.93"/>
    <x v="4"/>
    <x v="1"/>
    <x v="1"/>
    <n v="0.05"/>
    <n v="2.5000000000000005E-3"/>
    <n v="1.2500000000000003E-4"/>
    <n v="-4731.9298750000007"/>
    <n v="-37855439"/>
    <n v="2025"/>
    <x v="11"/>
    <n v="2"/>
    <s v="Q1"/>
  </r>
  <r>
    <s v="ORD-05003"/>
    <d v="2025-03-01T00:00:00"/>
    <s v="CUST-1048"/>
    <s v="Aarav Kumar"/>
    <x v="3"/>
    <x v="3"/>
    <x v="1"/>
    <s v="Madhya Pradesh"/>
    <s v="Bhopal"/>
    <n v="1"/>
    <n v="12053.12"/>
    <n v="0.15"/>
    <n v="8049.53"/>
    <x v="0"/>
    <x v="1"/>
    <x v="2"/>
    <n v="0.15"/>
    <n v="2.2499999999999999E-2"/>
    <n v="3.375E-3"/>
    <n v="-8049.5266249999995"/>
    <n v="-2385044.9259259258"/>
    <n v="2025"/>
    <x v="3"/>
    <n v="3"/>
    <s v="Q1"/>
  </r>
  <r>
    <s v="ORD-05004"/>
    <d v="2025-05-18T00:00:00"/>
    <s v="CUST-1721"/>
    <s v="Sneha Reddy"/>
    <x v="1"/>
    <x v="9"/>
    <x v="2"/>
    <s v="Goa"/>
    <s v="Margao"/>
    <n v="1"/>
    <n v="4529.1499999999996"/>
    <n v="0.15"/>
    <n v="2515.58"/>
    <x v="0"/>
    <x v="0"/>
    <x v="1"/>
    <n v="0.15"/>
    <n v="2.2499999999999999E-2"/>
    <n v="3.375E-3"/>
    <n v="-2515.5766250000001"/>
    <n v="-745356.03703703708"/>
    <n v="2025"/>
    <x v="6"/>
    <n v="5"/>
    <s v="Q2"/>
  </r>
  <r>
    <s v="ORD-05005"/>
    <d v="2025-02-08T00:00:00"/>
    <s v="CUST-2514"/>
    <s v="Arjun Gupta"/>
    <x v="1"/>
    <x v="17"/>
    <x v="2"/>
    <s v="Gujarat"/>
    <s v="Ahmedabad"/>
    <n v="2"/>
    <n v="3108.49"/>
    <n v="0.05"/>
    <n v="4486.12"/>
    <x v="1"/>
    <x v="1"/>
    <x v="0"/>
    <n v="0.1"/>
    <n v="5.000000000000001E-3"/>
    <n v="5.0000000000000012E-4"/>
    <n v="-4486.1194999999998"/>
    <n v="-8972238.9999999981"/>
    <n v="2025"/>
    <x v="11"/>
    <n v="2"/>
    <s v="Q1"/>
  </r>
  <r>
    <s v="ORD-05006"/>
    <d v="2025-01-28T00:00:00"/>
    <s v="CUST-2129"/>
    <s v="Aarav Singh"/>
    <x v="2"/>
    <x v="2"/>
    <x v="3"/>
    <s v="Karnataka"/>
    <s v="Bengaluru"/>
    <n v="5"/>
    <n v="609.61"/>
    <n v="0"/>
    <n v="2345.1999999999998"/>
    <x v="1"/>
    <x v="1"/>
    <x v="1"/>
    <n v="0"/>
    <n v="0"/>
    <n v="0"/>
    <n v="-2345.1999999999998"/>
    <e v="#DIV/0!"/>
    <n v="2025"/>
    <x v="5"/>
    <n v="1"/>
    <s v="Q1"/>
  </r>
  <r>
    <s v="ORD-05007"/>
    <d v="2025-02-18T00:00:00"/>
    <s v="CUST-1070"/>
    <s v="Arjun Sharma"/>
    <x v="1"/>
    <x v="1"/>
    <x v="3"/>
    <s v="Telangana"/>
    <s v="Warangal"/>
    <n v="2"/>
    <n v="3257.32"/>
    <n v="0.05"/>
    <n v="5169.92"/>
    <x v="1"/>
    <x v="1"/>
    <x v="2"/>
    <n v="0.1"/>
    <n v="5.000000000000001E-3"/>
    <n v="5.0000000000000012E-4"/>
    <n v="-5169.9195"/>
    <n v="-10339838.999999998"/>
    <n v="2025"/>
    <x v="11"/>
    <n v="2"/>
    <s v="Q1"/>
  </r>
  <r>
    <s v="ORD-05008"/>
    <d v="2025-05-05T00:00:00"/>
    <s v="CUST-1361"/>
    <s v="Priya Kumar"/>
    <x v="0"/>
    <x v="11"/>
    <x v="4"/>
    <s v="Bihar"/>
    <s v="Gaya"/>
    <n v="2"/>
    <n v="17159.169999999998"/>
    <n v="0.05"/>
    <n v="25884.89"/>
    <x v="3"/>
    <x v="1"/>
    <x v="1"/>
    <n v="0.1"/>
    <n v="5.000000000000001E-3"/>
    <n v="5.0000000000000012E-4"/>
    <n v="-25884.889500000001"/>
    <n v="-51769778.999999993"/>
    <n v="2025"/>
    <x v="6"/>
    <n v="5"/>
    <s v="Q2"/>
  </r>
  <r>
    <s v="ORD-05009"/>
    <d v="2025-01-13T00:00:00"/>
    <s v="CUST-1858"/>
    <s v="Vikram Joshi"/>
    <x v="2"/>
    <x v="23"/>
    <x v="3"/>
    <s v="Andhra Pradesh"/>
    <s v="Vijayawada"/>
    <n v="1"/>
    <n v="922.5"/>
    <n v="0.2"/>
    <n v="619.79"/>
    <x v="1"/>
    <x v="1"/>
    <x v="2"/>
    <n v="0.2"/>
    <n v="4.0000000000000008E-2"/>
    <n v="8.0000000000000019E-3"/>
    <n v="-619.78199999999993"/>
    <n v="-77472.749999999971"/>
    <n v="2025"/>
    <x v="5"/>
    <n v="1"/>
    <s v="Q1"/>
  </r>
  <r>
    <s v="ORD-05010"/>
    <d v="2025-02-05T00:00:00"/>
    <s v="CUST-1001"/>
    <s v="Kiran Reddy"/>
    <x v="0"/>
    <x v="6"/>
    <x v="2"/>
    <s v="Maharashtra"/>
    <s v="Mumbai"/>
    <n v="3"/>
    <n v="10776.49"/>
    <n v="0.05"/>
    <n v="23679.02"/>
    <x v="2"/>
    <x v="1"/>
    <x v="0"/>
    <n v="0.15000000000000002"/>
    <n v="7.5000000000000015E-3"/>
    <n v="1.1250000000000003E-3"/>
    <n v="-23679.018875000002"/>
    <n v="-21048016.777777772"/>
    <n v="2025"/>
    <x v="11"/>
    <n v="2"/>
    <s v="Q1"/>
  </r>
  <r>
    <s v="ORD-05011"/>
    <d v="2025-04-11T00:00:00"/>
    <s v="CUST-1814"/>
    <s v="Aarav Nair"/>
    <x v="2"/>
    <x v="8"/>
    <x v="2"/>
    <s v="Rajasthan"/>
    <s v="Jaipur"/>
    <n v="1"/>
    <n v="6442.16"/>
    <n v="0"/>
    <n v="4221.12"/>
    <x v="2"/>
    <x v="2"/>
    <x v="1"/>
    <n v="0"/>
    <n v="0"/>
    <n v="0"/>
    <n v="-4221.12"/>
    <e v="#DIV/0!"/>
    <n v="2025"/>
    <x v="0"/>
    <n v="4"/>
    <s v="Q2"/>
  </r>
  <r>
    <s v="ORD-05012"/>
    <d v="2025-10-09T00:00:00"/>
    <s v="CUST-2599"/>
    <s v="Neha Singh"/>
    <x v="3"/>
    <x v="14"/>
    <x v="1"/>
    <s v="Chhattisgarh"/>
    <s v="Bilaspur"/>
    <n v="4"/>
    <n v="2115.64"/>
    <n v="0.15"/>
    <n v="5861.05"/>
    <x v="1"/>
    <x v="1"/>
    <x v="0"/>
    <n v="0.6"/>
    <n v="0.09"/>
    <n v="5.3999999999999999E-2"/>
    <n v="-5860.9960000000001"/>
    <n v="-108536.96296296296"/>
    <n v="2025"/>
    <x v="10"/>
    <n v="10"/>
    <s v="Q4"/>
  </r>
  <r>
    <s v="ORD-05013"/>
    <d v="2025-03-27T00:00:00"/>
    <s v="CUST-2000"/>
    <s v="Rahul Verma"/>
    <x v="3"/>
    <x v="16"/>
    <x v="4"/>
    <s v="Odisha"/>
    <s v="Cuttack"/>
    <n v="2"/>
    <n v="41562.97"/>
    <n v="0"/>
    <n v="65287.56"/>
    <x v="4"/>
    <x v="1"/>
    <x v="2"/>
    <n v="0"/>
    <n v="0"/>
    <n v="0"/>
    <n v="-65287.56"/>
    <e v="#DIV/0!"/>
    <n v="2025"/>
    <x v="3"/>
    <n v="3"/>
    <s v="Q1"/>
  </r>
  <r>
    <s v="ORD-05014"/>
    <d v="2025-01-04T00:00:00"/>
    <s v="CUST-2083"/>
    <s v="Ananya Nair"/>
    <x v="0"/>
    <x v="4"/>
    <x v="3"/>
    <s v="Telangana"/>
    <s v="Hyderabad"/>
    <n v="1"/>
    <n v="8915.81"/>
    <n v="0.05"/>
    <n v="6018.15"/>
    <x v="3"/>
    <x v="2"/>
    <x v="1"/>
    <n v="0.05"/>
    <n v="2.5000000000000005E-3"/>
    <n v="1.2500000000000003E-4"/>
    <n v="-6018.1498750000001"/>
    <n v="-48145198.999999993"/>
    <n v="2025"/>
    <x v="5"/>
    <n v="1"/>
    <s v="Q1"/>
  </r>
  <r>
    <s v="ORD-05015"/>
    <d v="2025-08-11T00:00:00"/>
    <s v="CUST-1815"/>
    <s v="Kiran Nair"/>
    <x v="0"/>
    <x v="0"/>
    <x v="2"/>
    <s v="Goa"/>
    <s v="Margao"/>
    <n v="2"/>
    <n v="6702.92"/>
    <n v="0.05"/>
    <n v="10609.85"/>
    <x v="1"/>
    <x v="2"/>
    <x v="2"/>
    <n v="0.1"/>
    <n v="5.000000000000001E-3"/>
    <n v="5.0000000000000012E-4"/>
    <n v="-10609.8495"/>
    <n v="-21219698.999999996"/>
    <n v="2025"/>
    <x v="7"/>
    <n v="8"/>
    <s v="Q3"/>
  </r>
  <r>
    <s v="ORD-05016"/>
    <d v="2025-12-04T00:00:00"/>
    <s v="CUST-1784"/>
    <s v="Aarav Patel"/>
    <x v="3"/>
    <x v="13"/>
    <x v="2"/>
    <s v="Maharashtra"/>
    <s v="Nagpur"/>
    <n v="5"/>
    <n v="41348.57"/>
    <n v="0.1"/>
    <n v="158090.71"/>
    <x v="2"/>
    <x v="2"/>
    <x v="2"/>
    <n v="0.5"/>
    <n v="0.05"/>
    <n v="2.5000000000000001E-2"/>
    <n v="-158090.685"/>
    <n v="-6323627.3999999994"/>
    <n v="2025"/>
    <x v="1"/>
    <n v="12"/>
    <s v="Q4"/>
  </r>
  <r>
    <s v="ORD-05017"/>
    <d v="2025-06-15T00:00:00"/>
    <s v="CUST-2070"/>
    <s v="Ananya Nair"/>
    <x v="1"/>
    <x v="21"/>
    <x v="2"/>
    <s v="Maharashtra"/>
    <s v="Pune"/>
    <n v="1"/>
    <n v="500.33"/>
    <n v="0.05"/>
    <n v="385.39"/>
    <x v="1"/>
    <x v="1"/>
    <x v="2"/>
    <n v="0.05"/>
    <n v="2.5000000000000005E-3"/>
    <n v="1.2500000000000003E-4"/>
    <n v="-385.38987499999996"/>
    <n v="-3083118.9999999991"/>
    <n v="2025"/>
    <x v="9"/>
    <n v="6"/>
    <s v="Q2"/>
  </r>
  <r>
    <s v="ORD-05018"/>
    <d v="2025-12-10T00:00:00"/>
    <s v="CUST-1080"/>
    <s v="Kiran Kumar"/>
    <x v="3"/>
    <x v="3"/>
    <x v="2"/>
    <s v="Gujarat"/>
    <s v="Ahmedabad"/>
    <n v="1"/>
    <n v="49319.5"/>
    <n v="0.05"/>
    <n v="34945.370000000003"/>
    <x v="0"/>
    <x v="1"/>
    <x v="2"/>
    <n v="0.05"/>
    <n v="2.5000000000000005E-3"/>
    <n v="1.2500000000000003E-4"/>
    <n v="-34945.369875000004"/>
    <n v="-279562958.99999994"/>
    <n v="2025"/>
    <x v="1"/>
    <n v="12"/>
    <s v="Q4"/>
  </r>
  <r>
    <s v="ORD-05019"/>
    <d v="2025-10-05T00:00:00"/>
    <s v="CUST-1423"/>
    <s v="Rohan Sharma"/>
    <x v="3"/>
    <x v="13"/>
    <x v="1"/>
    <s v="Chhattisgarh"/>
    <s v="Bilaspur"/>
    <n v="1"/>
    <n v="1784.45"/>
    <n v="0"/>
    <n v="1249.8599999999999"/>
    <x v="0"/>
    <x v="1"/>
    <x v="0"/>
    <n v="0"/>
    <n v="0"/>
    <n v="0"/>
    <n v="-1249.8599999999999"/>
    <e v="#DIV/0!"/>
    <n v="2025"/>
    <x v="10"/>
    <n v="10"/>
    <s v="Q4"/>
  </r>
  <r>
    <s v="ORD-05020"/>
    <d v="2025-05-10T00:00:00"/>
    <s v="CUST-1477"/>
    <s v="Arjun Gupta"/>
    <x v="1"/>
    <x v="9"/>
    <x v="0"/>
    <s v="Delhi"/>
    <s v="Delhi"/>
    <n v="2"/>
    <n v="1707.94"/>
    <n v="0.1"/>
    <n v="2088.77"/>
    <x v="0"/>
    <x v="1"/>
    <x v="1"/>
    <n v="0.2"/>
    <n v="2.0000000000000004E-2"/>
    <n v="4.000000000000001E-3"/>
    <n v="-2088.7660000000001"/>
    <n v="-522191.49999999988"/>
    <n v="2025"/>
    <x v="6"/>
    <n v="5"/>
    <s v="Q2"/>
  </r>
  <r>
    <s v="ORD-05021"/>
    <d v="2025-01-31T00:00:00"/>
    <s v="CUST-2586"/>
    <s v="Ananya Reddy"/>
    <x v="0"/>
    <x v="11"/>
    <x v="2"/>
    <s v="Rajasthan"/>
    <s v="Jaipur"/>
    <n v="1"/>
    <n v="9418.48"/>
    <n v="0.05"/>
    <n v="7479.74"/>
    <x v="0"/>
    <x v="1"/>
    <x v="2"/>
    <n v="0.05"/>
    <n v="2.5000000000000005E-3"/>
    <n v="1.2500000000000003E-4"/>
    <n v="-7479.7398750000002"/>
    <n v="-59837918.999999985"/>
    <n v="2025"/>
    <x v="5"/>
    <n v="1"/>
    <s v="Q1"/>
  </r>
  <r>
    <s v="ORD-05022"/>
    <d v="2025-01-11T00:00:00"/>
    <s v="CUST-2329"/>
    <s v="Priya Joshi"/>
    <x v="2"/>
    <x v="10"/>
    <x v="0"/>
    <s v="Haryana"/>
    <s v="Faridabad"/>
    <n v="3"/>
    <n v="2888.35"/>
    <n v="0.15"/>
    <n v="5812.72"/>
    <x v="2"/>
    <x v="1"/>
    <x v="1"/>
    <n v="0.44999999999999996"/>
    <n v="6.7499999999999991E-2"/>
    <n v="3.0374999999999992E-2"/>
    <n v="-5812.689625"/>
    <n v="-191364.26748971199"/>
    <n v="2025"/>
    <x v="5"/>
    <n v="1"/>
    <s v="Q1"/>
  </r>
  <r>
    <s v="ORD-05023"/>
    <d v="2025-10-29T00:00:00"/>
    <s v="CUST-2434"/>
    <s v="Kiran Kumar"/>
    <x v="2"/>
    <x v="10"/>
    <x v="2"/>
    <s v="Goa"/>
    <s v="Margao"/>
    <n v="4"/>
    <n v="2429.34"/>
    <n v="0.05"/>
    <n v="7261.41"/>
    <x v="1"/>
    <x v="2"/>
    <x v="1"/>
    <n v="0.2"/>
    <n v="1.0000000000000002E-2"/>
    <n v="2.0000000000000005E-3"/>
    <n v="-7261.4079999999994"/>
    <n v="-3630703.9999999991"/>
    <n v="2025"/>
    <x v="10"/>
    <n v="10"/>
    <s v="Q4"/>
  </r>
  <r>
    <s v="ORD-05024"/>
    <d v="2025-04-06T00:00:00"/>
    <s v="CUST-2441"/>
    <s v="Sneha Patel"/>
    <x v="4"/>
    <x v="24"/>
    <x v="4"/>
    <s v="Odisha"/>
    <s v="Bhubaneswar"/>
    <n v="4"/>
    <n v="7562.1"/>
    <n v="0.05"/>
    <n v="19313.939999999999"/>
    <x v="1"/>
    <x v="1"/>
    <x v="1"/>
    <n v="0.2"/>
    <n v="1.0000000000000002E-2"/>
    <n v="2.0000000000000005E-3"/>
    <n v="-19313.937999999998"/>
    <n v="-9656968.9999999963"/>
    <n v="2025"/>
    <x v="0"/>
    <n v="4"/>
    <s v="Q2"/>
  </r>
  <r>
    <s v="ORD-05025"/>
    <d v="2025-07-09T00:00:00"/>
    <s v="CUST-1363"/>
    <s v="Isha Nair"/>
    <x v="2"/>
    <x v="20"/>
    <x v="0"/>
    <s v="Punjab"/>
    <s v="Amritsar"/>
    <n v="1"/>
    <n v="6569.89"/>
    <n v="0.1"/>
    <n v="4520.1899999999996"/>
    <x v="0"/>
    <x v="0"/>
    <x v="1"/>
    <n v="0.1"/>
    <n v="1.0000000000000002E-2"/>
    <n v="1.0000000000000002E-3"/>
    <n v="-4520.1889999999994"/>
    <n v="-4520188.9999999981"/>
    <n v="2025"/>
    <x v="4"/>
    <n v="7"/>
    <s v="Q3"/>
  </r>
  <r>
    <s v="ORD-05026"/>
    <d v="2025-07-11T00:00:00"/>
    <s v="CUST-2300"/>
    <s v="Sneha Singh"/>
    <x v="3"/>
    <x v="14"/>
    <x v="4"/>
    <s v="Jharkhand"/>
    <s v="Jamshedpur"/>
    <n v="2"/>
    <n v="56980.76"/>
    <n v="0"/>
    <n v="99915.93"/>
    <x v="0"/>
    <x v="1"/>
    <x v="2"/>
    <n v="0"/>
    <n v="0"/>
    <n v="0"/>
    <n v="-99915.93"/>
    <e v="#DIV/0!"/>
    <n v="2025"/>
    <x v="4"/>
    <n v="7"/>
    <s v="Q3"/>
  </r>
  <r>
    <s v="ORD-05027"/>
    <d v="2025-09-23T00:00:00"/>
    <s v="CUST-2253"/>
    <s v="Sneha Reddy"/>
    <x v="0"/>
    <x v="5"/>
    <x v="0"/>
    <s v="Delhi"/>
    <s v="Delhi"/>
    <n v="1"/>
    <n v="9738.06"/>
    <n v="0"/>
    <n v="7168.55"/>
    <x v="1"/>
    <x v="2"/>
    <x v="1"/>
    <n v="0"/>
    <n v="0"/>
    <n v="0"/>
    <n v="-7168.55"/>
    <e v="#DIV/0!"/>
    <n v="2025"/>
    <x v="2"/>
    <n v="9"/>
    <s v="Q3"/>
  </r>
  <r>
    <s v="ORD-05028"/>
    <d v="2025-05-08T00:00:00"/>
    <s v="CUST-2399"/>
    <s v="Sneha Kumar"/>
    <x v="3"/>
    <x v="16"/>
    <x v="0"/>
    <s v="Delhi"/>
    <s v="Delhi"/>
    <n v="2"/>
    <n v="57644.43"/>
    <n v="0.1"/>
    <n v="79214.25"/>
    <x v="1"/>
    <x v="1"/>
    <x v="2"/>
    <n v="0.2"/>
    <n v="2.0000000000000004E-2"/>
    <n v="4.000000000000001E-3"/>
    <n v="-79214.245999999999"/>
    <n v="-19803561.499999996"/>
    <n v="2025"/>
    <x v="6"/>
    <n v="5"/>
    <s v="Q2"/>
  </r>
  <r>
    <s v="ORD-05029"/>
    <d v="2025-08-26T00:00:00"/>
    <s v="CUST-1333"/>
    <s v="Arjun Singh"/>
    <x v="4"/>
    <x v="12"/>
    <x v="0"/>
    <s v="Haryana"/>
    <s v="Gurugram"/>
    <n v="3"/>
    <n v="8327.32"/>
    <n v="0.05"/>
    <n v="20119.650000000001"/>
    <x v="2"/>
    <x v="1"/>
    <x v="1"/>
    <n v="0.15000000000000002"/>
    <n v="7.5000000000000015E-3"/>
    <n v="1.1250000000000003E-3"/>
    <n v="-20119.648875000003"/>
    <n v="-17884132.333333328"/>
    <n v="2025"/>
    <x v="7"/>
    <n v="8"/>
    <s v="Q3"/>
  </r>
  <r>
    <s v="ORD-05030"/>
    <d v="2025-12-21T00:00:00"/>
    <s v="CUST-1584"/>
    <s v="Arjun Verma"/>
    <x v="3"/>
    <x v="3"/>
    <x v="3"/>
    <s v="Tamil Nadu"/>
    <s v="Coimbatore"/>
    <n v="2"/>
    <n v="27486.639999999999"/>
    <n v="0.1"/>
    <n v="41914.879999999997"/>
    <x v="1"/>
    <x v="1"/>
    <x v="2"/>
    <n v="0.2"/>
    <n v="2.0000000000000004E-2"/>
    <n v="4.000000000000001E-3"/>
    <n v="-41914.875999999997"/>
    <n v="-10478718.999999996"/>
    <n v="2025"/>
    <x v="1"/>
    <n v="12"/>
    <s v="Q4"/>
  </r>
  <r>
    <s v="ORD-05031"/>
    <d v="2025-04-22T00:00:00"/>
    <s v="CUST-1480"/>
    <s v="Sneha Gupta"/>
    <x v="0"/>
    <x v="6"/>
    <x v="0"/>
    <s v="Uttar Pradesh"/>
    <s v="Lucknow"/>
    <n v="3"/>
    <n v="5603.61"/>
    <n v="0"/>
    <n v="10711.42"/>
    <x v="4"/>
    <x v="1"/>
    <x v="1"/>
    <n v="0"/>
    <n v="0"/>
    <n v="0"/>
    <n v="-10711.42"/>
    <e v="#DIV/0!"/>
    <n v="2025"/>
    <x v="0"/>
    <n v="4"/>
    <s v="Q2"/>
  </r>
  <r>
    <s v="ORD-05032"/>
    <d v="2025-11-12T00:00:00"/>
    <s v="CUST-2490"/>
    <s v="Sneha Nair"/>
    <x v="3"/>
    <x v="13"/>
    <x v="0"/>
    <s v="Punjab"/>
    <s v="Ludhiana"/>
    <n v="3"/>
    <n v="7739.84"/>
    <n v="0.1"/>
    <n v="17862"/>
    <x v="4"/>
    <x v="0"/>
    <x v="2"/>
    <n v="0.30000000000000004"/>
    <n v="3.0000000000000006E-2"/>
    <n v="9.0000000000000028E-3"/>
    <n v="-17861.991000000002"/>
    <n v="-1984665.6666666663"/>
    <n v="2025"/>
    <x v="8"/>
    <n v="11"/>
    <s v="Q4"/>
  </r>
  <r>
    <s v="ORD-05033"/>
    <d v="2025-12-09T00:00:00"/>
    <s v="CUST-2005"/>
    <s v="Aarav Nair"/>
    <x v="1"/>
    <x v="1"/>
    <x v="3"/>
    <s v="Andhra Pradesh"/>
    <s v="Vijayawada"/>
    <n v="1"/>
    <n v="2525.69"/>
    <n v="0.2"/>
    <n v="1597.42"/>
    <x v="1"/>
    <x v="1"/>
    <x v="1"/>
    <n v="0.2"/>
    <n v="4.0000000000000008E-2"/>
    <n v="8.0000000000000019E-3"/>
    <n v="-1597.412"/>
    <n v="-199676.49999999997"/>
    <n v="2025"/>
    <x v="1"/>
    <n v="12"/>
    <s v="Q4"/>
  </r>
  <r>
    <s v="ORD-05034"/>
    <d v="2025-05-25T00:00:00"/>
    <s v="CUST-1681"/>
    <s v="Rohan Sharma"/>
    <x v="0"/>
    <x v="11"/>
    <x v="0"/>
    <s v="Delhi"/>
    <s v="New Delhi"/>
    <n v="2"/>
    <n v="17070.939999999999"/>
    <n v="0.05"/>
    <n v="22997.46"/>
    <x v="3"/>
    <x v="1"/>
    <x v="2"/>
    <n v="0.1"/>
    <n v="5.000000000000001E-3"/>
    <n v="5.0000000000000012E-4"/>
    <n v="-22997.459500000001"/>
    <n v="-45994918.999999993"/>
    <n v="2025"/>
    <x v="6"/>
    <n v="5"/>
    <s v="Q2"/>
  </r>
  <r>
    <s v="ORD-05035"/>
    <d v="2025-03-06T00:00:00"/>
    <s v="CUST-2406"/>
    <s v="Sneha Sharma"/>
    <x v="4"/>
    <x v="12"/>
    <x v="3"/>
    <s v="Telangana"/>
    <s v="Warangal"/>
    <n v="1"/>
    <n v="5267.71"/>
    <n v="0.05"/>
    <n v="4100.45"/>
    <x v="3"/>
    <x v="1"/>
    <x v="0"/>
    <n v="0.05"/>
    <n v="2.5000000000000005E-3"/>
    <n v="1.2500000000000003E-4"/>
    <n v="-4100.4498750000002"/>
    <n v="-32803598.999999993"/>
    <n v="2025"/>
    <x v="3"/>
    <n v="3"/>
    <s v="Q1"/>
  </r>
  <r>
    <s v="ORD-05036"/>
    <d v="2025-09-04T00:00:00"/>
    <s v="CUST-1267"/>
    <s v="Sneha Patel"/>
    <x v="3"/>
    <x v="14"/>
    <x v="4"/>
    <s v="Jharkhand"/>
    <s v="Ranchi"/>
    <n v="1"/>
    <n v="43890.19"/>
    <n v="0.05"/>
    <n v="31144.98"/>
    <x v="0"/>
    <x v="1"/>
    <x v="1"/>
    <n v="0.05"/>
    <n v="2.5000000000000005E-3"/>
    <n v="1.2500000000000003E-4"/>
    <n v="-31144.979875000001"/>
    <n v="-249159838.99999994"/>
    <n v="2025"/>
    <x v="2"/>
    <n v="9"/>
    <s v="Q3"/>
  </r>
  <r>
    <s v="ORD-05037"/>
    <d v="2025-08-11T00:00:00"/>
    <s v="CUST-2591"/>
    <s v="Aarav Gupta"/>
    <x v="3"/>
    <x v="14"/>
    <x v="4"/>
    <s v="West Bengal"/>
    <s v="Kolkata"/>
    <n v="1"/>
    <n v="8668.1200000000008"/>
    <n v="0.15"/>
    <n v="5618.13"/>
    <x v="3"/>
    <x v="1"/>
    <x v="1"/>
    <n v="0.15"/>
    <n v="2.2499999999999999E-2"/>
    <n v="3.375E-3"/>
    <n v="-5618.1266249999999"/>
    <n v="-1664630.111111111"/>
    <n v="2025"/>
    <x v="7"/>
    <n v="8"/>
    <s v="Q3"/>
  </r>
  <r>
    <s v="ORD-05038"/>
    <d v="2025-11-09T00:00:00"/>
    <s v="CUST-2254"/>
    <s v="Rohan Singh"/>
    <x v="3"/>
    <x v="14"/>
    <x v="1"/>
    <s v="Madhya Pradesh"/>
    <s v="Bhopal"/>
    <n v="4"/>
    <n v="10613.5"/>
    <n v="0"/>
    <n v="33361.01"/>
    <x v="3"/>
    <x v="0"/>
    <x v="1"/>
    <n v="0"/>
    <n v="0"/>
    <n v="0"/>
    <n v="-33361.01"/>
    <e v="#DIV/0!"/>
    <n v="2025"/>
    <x v="8"/>
    <n v="11"/>
    <s v="Q4"/>
  </r>
  <r>
    <s v="ORD-05039"/>
    <d v="2025-04-16T00:00:00"/>
    <s v="CUST-2003"/>
    <s v="Sneha Joshi"/>
    <x v="1"/>
    <x v="1"/>
    <x v="0"/>
    <s v="Haryana"/>
    <s v="Gurugram"/>
    <n v="1"/>
    <n v="2456.25"/>
    <n v="0.1"/>
    <n v="1834.1"/>
    <x v="0"/>
    <x v="0"/>
    <x v="0"/>
    <n v="0.1"/>
    <n v="1.0000000000000002E-2"/>
    <n v="1.0000000000000002E-3"/>
    <n v="-1834.0989999999999"/>
    <n v="-1834098.9999999995"/>
    <n v="2025"/>
    <x v="0"/>
    <n v="4"/>
    <s v="Q2"/>
  </r>
  <r>
    <s v="ORD-05040"/>
    <d v="2025-06-30T00:00:00"/>
    <s v="CUST-1559"/>
    <s v="Neha Verma"/>
    <x v="4"/>
    <x v="15"/>
    <x v="2"/>
    <s v="Maharashtra"/>
    <s v="Mumbai"/>
    <n v="2"/>
    <n v="8585.75"/>
    <n v="0.1"/>
    <n v="11477.13"/>
    <x v="0"/>
    <x v="1"/>
    <x v="2"/>
    <n v="0.2"/>
    <n v="2.0000000000000004E-2"/>
    <n v="4.000000000000001E-3"/>
    <n v="-11477.125999999998"/>
    <n v="-2869281.4999999991"/>
    <n v="2025"/>
    <x v="9"/>
    <n v="6"/>
    <s v="Q2"/>
  </r>
  <r>
    <s v="ORD-05041"/>
    <d v="2025-07-03T00:00:00"/>
    <s v="CUST-1895"/>
    <s v="Ananya Gupta"/>
    <x v="3"/>
    <x v="14"/>
    <x v="3"/>
    <s v="Tamil Nadu"/>
    <s v="Coimbatore"/>
    <n v="2"/>
    <n v="24409.82"/>
    <n v="0.05"/>
    <n v="31884.1"/>
    <x v="0"/>
    <x v="1"/>
    <x v="2"/>
    <n v="0.1"/>
    <n v="5.000000000000001E-3"/>
    <n v="5.0000000000000012E-4"/>
    <n v="-31884.0995"/>
    <n v="-63768198.999999985"/>
    <n v="2025"/>
    <x v="4"/>
    <n v="7"/>
    <s v="Q3"/>
  </r>
  <r>
    <s v="ORD-05042"/>
    <d v="2025-08-14T00:00:00"/>
    <s v="CUST-1078"/>
    <s v="Meera Kumar"/>
    <x v="3"/>
    <x v="16"/>
    <x v="3"/>
    <s v="Karnataka"/>
    <s v="Bengaluru"/>
    <n v="3"/>
    <n v="57220.24"/>
    <n v="0"/>
    <n v="133761.22"/>
    <x v="1"/>
    <x v="1"/>
    <x v="1"/>
    <n v="0"/>
    <n v="0"/>
    <n v="0"/>
    <n v="-133761.22"/>
    <e v="#DIV/0!"/>
    <n v="2025"/>
    <x v="7"/>
    <n v="8"/>
    <s v="Q3"/>
  </r>
  <r>
    <s v="ORD-05043"/>
    <d v="2025-09-22T00:00:00"/>
    <s v="CUST-1872"/>
    <s v="Kiran Nair"/>
    <x v="1"/>
    <x v="21"/>
    <x v="3"/>
    <s v="Andhra Pradesh"/>
    <s v="Vijayawada"/>
    <n v="2"/>
    <n v="821.37"/>
    <n v="0"/>
    <n v="1433.47"/>
    <x v="4"/>
    <x v="1"/>
    <x v="2"/>
    <n v="0"/>
    <n v="0"/>
    <n v="0"/>
    <n v="-1433.47"/>
    <e v="#DIV/0!"/>
    <n v="2025"/>
    <x v="2"/>
    <n v="9"/>
    <s v="Q3"/>
  </r>
  <r>
    <s v="ORD-05044"/>
    <d v="2025-10-05T00:00:00"/>
    <s v="CUST-1818"/>
    <s v="Meera Joshi"/>
    <x v="3"/>
    <x v="18"/>
    <x v="0"/>
    <s v="Delhi"/>
    <s v="Delhi"/>
    <n v="1"/>
    <n v="40680.589999999997"/>
    <n v="0.1"/>
    <n v="23627.32"/>
    <x v="1"/>
    <x v="0"/>
    <x v="2"/>
    <n v="0.1"/>
    <n v="1.0000000000000002E-2"/>
    <n v="1.0000000000000002E-3"/>
    <n v="-23627.319"/>
    <n v="-23627318.999999993"/>
    <n v="2025"/>
    <x v="10"/>
    <n v="10"/>
    <s v="Q4"/>
  </r>
  <r>
    <s v="ORD-05045"/>
    <d v="2025-03-30T00:00:00"/>
    <s v="CUST-1865"/>
    <s v="Isha Kumar"/>
    <x v="3"/>
    <x v="13"/>
    <x v="3"/>
    <s v="Tamil Nadu"/>
    <s v="Chennai"/>
    <n v="2"/>
    <n v="39638.92"/>
    <n v="0"/>
    <n v="49289.26"/>
    <x v="1"/>
    <x v="0"/>
    <x v="0"/>
    <n v="0"/>
    <n v="0"/>
    <n v="0"/>
    <n v="-49289.26"/>
    <e v="#DIV/0!"/>
    <n v="2025"/>
    <x v="3"/>
    <n v="3"/>
    <s v="Q1"/>
  </r>
  <r>
    <s v="ORD-05046"/>
    <d v="2025-06-25T00:00:00"/>
    <s v="CUST-1361"/>
    <s v="Isha Joshi"/>
    <x v="3"/>
    <x v="14"/>
    <x v="2"/>
    <s v="Rajasthan"/>
    <s v="Udaipur"/>
    <n v="2"/>
    <n v="56102.05"/>
    <n v="0.1"/>
    <n v="72804.100000000006"/>
    <x v="0"/>
    <x v="2"/>
    <x v="1"/>
    <n v="0.2"/>
    <n v="2.0000000000000004E-2"/>
    <n v="4.000000000000001E-3"/>
    <n v="-72804.096000000005"/>
    <n v="-18201023.999999996"/>
    <n v="2025"/>
    <x v="9"/>
    <n v="6"/>
    <s v="Q2"/>
  </r>
  <r>
    <s v="ORD-05047"/>
    <d v="2025-01-18T00:00:00"/>
    <s v="CUST-1061"/>
    <s v="Rohan Joshi"/>
    <x v="3"/>
    <x v="13"/>
    <x v="2"/>
    <s v="Goa"/>
    <s v="Panaji"/>
    <n v="2"/>
    <n v="1710.61"/>
    <n v="0.05"/>
    <n v="2474.85"/>
    <x v="1"/>
    <x v="1"/>
    <x v="2"/>
    <n v="0.1"/>
    <n v="5.000000000000001E-3"/>
    <n v="5.0000000000000012E-4"/>
    <n v="-2474.8494999999998"/>
    <n v="-4949698.9999999981"/>
    <n v="2025"/>
    <x v="5"/>
    <n v="1"/>
    <s v="Q1"/>
  </r>
  <r>
    <s v="ORD-05048"/>
    <d v="2025-04-16T00:00:00"/>
    <s v="CUST-1007"/>
    <s v="Meera Singh"/>
    <x v="3"/>
    <x v="16"/>
    <x v="1"/>
    <s v="Madhya Pradesh"/>
    <s v="Indore"/>
    <n v="1"/>
    <n v="13560.66"/>
    <n v="0.05"/>
    <n v="9698.7099999999991"/>
    <x v="0"/>
    <x v="0"/>
    <x v="2"/>
    <n v="0.05"/>
    <n v="2.5000000000000005E-3"/>
    <n v="1.2500000000000003E-4"/>
    <n v="-9698.7098749999986"/>
    <n v="-77589678.99999997"/>
    <n v="2025"/>
    <x v="0"/>
    <n v="4"/>
    <s v="Q2"/>
  </r>
  <r>
    <s v="ORD-05049"/>
    <d v="2025-09-28T00:00:00"/>
    <s v="CUST-2295"/>
    <s v="Rohan Verma"/>
    <x v="3"/>
    <x v="3"/>
    <x v="2"/>
    <s v="Maharashtra"/>
    <s v="Pune"/>
    <n v="1"/>
    <n v="15450.16"/>
    <n v="0.05"/>
    <n v="10302.56"/>
    <x v="0"/>
    <x v="1"/>
    <x v="1"/>
    <n v="0.05"/>
    <n v="2.5000000000000005E-3"/>
    <n v="1.2500000000000003E-4"/>
    <n v="-10302.559874999999"/>
    <n v="-82420478.99999997"/>
    <n v="2025"/>
    <x v="2"/>
    <n v="9"/>
    <s v="Q3"/>
  </r>
  <r>
    <s v="ORD-05050"/>
    <d v="2025-11-15T00:00:00"/>
    <s v="CUST-1847"/>
    <s v="Meera Verma"/>
    <x v="0"/>
    <x v="5"/>
    <x v="4"/>
    <s v="Bihar"/>
    <s v="Gaya"/>
    <n v="4"/>
    <n v="17134.41"/>
    <n v="0.15"/>
    <n v="50256.73"/>
    <x v="4"/>
    <x v="0"/>
    <x v="1"/>
    <n v="0.6"/>
    <n v="0.09"/>
    <n v="5.3999999999999999E-2"/>
    <n v="-50256.676000000007"/>
    <n v="-930679.18518518528"/>
    <n v="2025"/>
    <x v="8"/>
    <n v="11"/>
    <s v="Q4"/>
  </r>
  <r>
    <s v="ORD-05051"/>
    <d v="2025-06-16T00:00:00"/>
    <s v="CUST-1521"/>
    <s v="Kiran Gupta"/>
    <x v="1"/>
    <x v="21"/>
    <x v="3"/>
    <s v="Tamil Nadu"/>
    <s v="Coimbatore"/>
    <n v="1"/>
    <n v="980.04"/>
    <n v="0.1"/>
    <n v="602.79999999999995"/>
    <x v="2"/>
    <x v="1"/>
    <x v="1"/>
    <n v="0.1"/>
    <n v="1.0000000000000002E-2"/>
    <n v="1.0000000000000002E-3"/>
    <n v="-602.79899999999998"/>
    <n v="-602798.99999999988"/>
    <n v="2025"/>
    <x v="9"/>
    <n v="6"/>
    <s v="Q2"/>
  </r>
  <r>
    <s v="ORD-05052"/>
    <d v="2025-01-13T00:00:00"/>
    <s v="CUST-1213"/>
    <s v="Rohan Nair"/>
    <x v="0"/>
    <x v="6"/>
    <x v="2"/>
    <s v="Gujarat"/>
    <s v="Ahmedabad"/>
    <n v="1"/>
    <n v="1339.45"/>
    <n v="0.1"/>
    <n v="785.78"/>
    <x v="3"/>
    <x v="1"/>
    <x v="2"/>
    <n v="0.1"/>
    <n v="1.0000000000000002E-2"/>
    <n v="1.0000000000000002E-3"/>
    <n v="-785.779"/>
    <n v="-785778.99999999977"/>
    <n v="2025"/>
    <x v="5"/>
    <n v="1"/>
    <s v="Q1"/>
  </r>
  <r>
    <s v="ORD-05053"/>
    <d v="2025-12-03T00:00:00"/>
    <s v="CUST-2189"/>
    <s v="Priya Sharma"/>
    <x v="1"/>
    <x v="1"/>
    <x v="2"/>
    <s v="Maharashtra"/>
    <s v="Mumbai"/>
    <n v="1"/>
    <n v="2788.69"/>
    <n v="0.1"/>
    <n v="1702.08"/>
    <x v="4"/>
    <x v="0"/>
    <x v="2"/>
    <n v="0.1"/>
    <n v="1.0000000000000002E-2"/>
    <n v="1.0000000000000002E-3"/>
    <n v="-1702.079"/>
    <n v="-1702078.9999999995"/>
    <n v="2025"/>
    <x v="1"/>
    <n v="12"/>
    <s v="Q4"/>
  </r>
  <r>
    <s v="ORD-05054"/>
    <d v="2025-02-01T00:00:00"/>
    <s v="CUST-1231"/>
    <s v="Aarav Patel"/>
    <x v="3"/>
    <x v="18"/>
    <x v="0"/>
    <s v="Uttar Pradesh"/>
    <s v="Kanpur"/>
    <n v="1"/>
    <n v="35063.46"/>
    <n v="0.1"/>
    <n v="20363.169999999998"/>
    <x v="4"/>
    <x v="1"/>
    <x v="2"/>
    <n v="0.1"/>
    <n v="1.0000000000000002E-2"/>
    <n v="1.0000000000000002E-3"/>
    <n v="-20363.168999999998"/>
    <n v="-20363168.999999993"/>
    <n v="2025"/>
    <x v="11"/>
    <n v="2"/>
    <s v="Q1"/>
  </r>
  <r>
    <s v="ORD-05055"/>
    <d v="2025-02-09T00:00:00"/>
    <s v="CUST-1827"/>
    <s v="Vikram Rao"/>
    <x v="2"/>
    <x v="10"/>
    <x v="2"/>
    <s v="Rajasthan"/>
    <s v="Jaipur"/>
    <n v="1"/>
    <n v="5970.71"/>
    <n v="0.05"/>
    <n v="4764.2"/>
    <x v="0"/>
    <x v="1"/>
    <x v="1"/>
    <n v="0.05"/>
    <n v="2.5000000000000005E-3"/>
    <n v="1.2500000000000003E-4"/>
    <n v="-4764.1998750000002"/>
    <n v="-38113598.999999993"/>
    <n v="2025"/>
    <x v="11"/>
    <n v="2"/>
    <s v="Q1"/>
  </r>
  <r>
    <s v="ORD-05056"/>
    <d v="2025-05-28T00:00:00"/>
    <s v="CUST-1668"/>
    <s v="Aarav Patel"/>
    <x v="0"/>
    <x v="5"/>
    <x v="3"/>
    <s v="Tamil Nadu"/>
    <s v="Coimbatore"/>
    <n v="2"/>
    <n v="17115.27"/>
    <n v="0.15"/>
    <n v="21077.21"/>
    <x v="2"/>
    <x v="1"/>
    <x v="2"/>
    <n v="0.3"/>
    <n v="4.4999999999999998E-2"/>
    <n v="1.35E-2"/>
    <n v="-21077.196499999998"/>
    <n v="-1561273.8148148146"/>
    <n v="2025"/>
    <x v="6"/>
    <n v="5"/>
    <s v="Q2"/>
  </r>
  <r>
    <s v="ORD-05057"/>
    <d v="2025-08-06T00:00:00"/>
    <s v="CUST-1364"/>
    <s v="Meera Singh"/>
    <x v="1"/>
    <x v="1"/>
    <x v="4"/>
    <s v="West Bengal"/>
    <s v="Kolkata"/>
    <n v="4"/>
    <n v="2808.09"/>
    <n v="0.05"/>
    <n v="8920.4"/>
    <x v="2"/>
    <x v="2"/>
    <x v="2"/>
    <n v="0.2"/>
    <n v="1.0000000000000002E-2"/>
    <n v="2.0000000000000005E-3"/>
    <n v="-8920.3979999999992"/>
    <n v="-4460198.9999999981"/>
    <n v="2025"/>
    <x v="7"/>
    <n v="8"/>
    <s v="Q3"/>
  </r>
  <r>
    <s v="ORD-05058"/>
    <d v="2025-08-07T00:00:00"/>
    <s v="CUST-1015"/>
    <s v="Meera Kumar"/>
    <x v="3"/>
    <x v="3"/>
    <x v="1"/>
    <s v="Madhya Pradesh"/>
    <s v="Indore"/>
    <n v="1"/>
    <n v="60554.63"/>
    <n v="0.1"/>
    <n v="42829.26"/>
    <x v="3"/>
    <x v="0"/>
    <x v="1"/>
    <n v="0.1"/>
    <n v="1.0000000000000002E-2"/>
    <n v="1.0000000000000002E-3"/>
    <n v="-42829.259000000005"/>
    <n v="-42829258.999999993"/>
    <n v="2025"/>
    <x v="7"/>
    <n v="8"/>
    <s v="Q3"/>
  </r>
  <r>
    <s v="ORD-05059"/>
    <d v="2025-03-23T00:00:00"/>
    <s v="CUST-2142"/>
    <s v="Arjun Singh"/>
    <x v="4"/>
    <x v="19"/>
    <x v="2"/>
    <s v="Rajasthan"/>
    <s v="Jaipur"/>
    <n v="1"/>
    <n v="6663.85"/>
    <n v="0.05"/>
    <n v="4706.09"/>
    <x v="4"/>
    <x v="0"/>
    <x v="1"/>
    <n v="0.05"/>
    <n v="2.5000000000000005E-3"/>
    <n v="1.2500000000000003E-4"/>
    <n v="-4706.0898750000006"/>
    <n v="-37648718.999999993"/>
    <n v="2025"/>
    <x v="3"/>
    <n v="3"/>
    <s v="Q1"/>
  </r>
  <r>
    <s v="ORD-05060"/>
    <d v="2025-11-29T00:00:00"/>
    <s v="CUST-1088"/>
    <s v="Neha Patel"/>
    <x v="3"/>
    <x v="13"/>
    <x v="1"/>
    <s v="Madhya Pradesh"/>
    <s v="Indore"/>
    <n v="2"/>
    <n v="18299.5"/>
    <n v="0.05"/>
    <n v="22481.8"/>
    <x v="2"/>
    <x v="1"/>
    <x v="1"/>
    <n v="0.1"/>
    <n v="5.000000000000001E-3"/>
    <n v="5.0000000000000012E-4"/>
    <n v="-22481.799500000001"/>
    <n v="-44963598.999999993"/>
    <n v="2025"/>
    <x v="8"/>
    <n v="11"/>
    <s v="Q4"/>
  </r>
  <r>
    <s v="ORD-05061"/>
    <d v="2025-07-27T00:00:00"/>
    <s v="CUST-2540"/>
    <s v="Vikram Patel"/>
    <x v="0"/>
    <x v="5"/>
    <x v="2"/>
    <s v="Goa"/>
    <s v="Panaji"/>
    <n v="1"/>
    <n v="16761.68"/>
    <n v="0"/>
    <n v="10554.1"/>
    <x v="1"/>
    <x v="1"/>
    <x v="1"/>
    <n v="0"/>
    <n v="0"/>
    <n v="0"/>
    <n v="-10554.1"/>
    <e v="#DIV/0!"/>
    <n v="2025"/>
    <x v="4"/>
    <n v="7"/>
    <s v="Q3"/>
  </r>
  <r>
    <s v="ORD-05062"/>
    <d v="2025-07-20T00:00:00"/>
    <s v="CUST-1751"/>
    <s v="Ananya Joshi"/>
    <x v="4"/>
    <x v="24"/>
    <x v="0"/>
    <s v="Delhi"/>
    <s v="New Delhi"/>
    <n v="4"/>
    <n v="6173.27"/>
    <n v="0"/>
    <n v="18888.060000000001"/>
    <x v="0"/>
    <x v="1"/>
    <x v="2"/>
    <n v="0"/>
    <n v="0"/>
    <n v="0"/>
    <n v="-18888.060000000001"/>
    <e v="#DIV/0!"/>
    <n v="2025"/>
    <x v="4"/>
    <n v="7"/>
    <s v="Q3"/>
  </r>
  <r>
    <s v="ORD-05063"/>
    <d v="2025-11-28T00:00:00"/>
    <s v="CUST-2138"/>
    <s v="Arjun Gupta"/>
    <x v="2"/>
    <x v="10"/>
    <x v="0"/>
    <s v="Uttar Pradesh"/>
    <s v="Lucknow"/>
    <n v="1"/>
    <n v="3133.03"/>
    <n v="0.1"/>
    <n v="1894.88"/>
    <x v="1"/>
    <x v="1"/>
    <x v="0"/>
    <n v="0.1"/>
    <n v="1.0000000000000002E-2"/>
    <n v="1.0000000000000002E-3"/>
    <n v="-1894.8790000000001"/>
    <n v="-1894878.9999999998"/>
    <n v="2025"/>
    <x v="8"/>
    <n v="11"/>
    <s v="Q4"/>
  </r>
  <r>
    <s v="ORD-05064"/>
    <d v="2025-02-07T00:00:00"/>
    <s v="CUST-1227"/>
    <s v="Kiran Patel"/>
    <x v="0"/>
    <x v="5"/>
    <x v="3"/>
    <s v="Andhra Pradesh"/>
    <s v="Vijayawada"/>
    <n v="2"/>
    <n v="12468.19"/>
    <n v="0.05"/>
    <n v="17416.330000000002"/>
    <x v="0"/>
    <x v="1"/>
    <x v="2"/>
    <n v="0.1"/>
    <n v="5.000000000000001E-3"/>
    <n v="5.0000000000000012E-4"/>
    <n v="-17416.329500000003"/>
    <n v="-34832659"/>
    <n v="2025"/>
    <x v="11"/>
    <n v="2"/>
    <s v="Q1"/>
  </r>
  <r>
    <s v="ORD-05065"/>
    <d v="2025-07-30T00:00:00"/>
    <s v="CUST-2268"/>
    <s v="Kiran Gupta"/>
    <x v="4"/>
    <x v="24"/>
    <x v="2"/>
    <s v="Maharashtra"/>
    <s v="Nagpur"/>
    <n v="2"/>
    <n v="3911.16"/>
    <n v="0.05"/>
    <n v="6435.95"/>
    <x v="2"/>
    <x v="1"/>
    <x v="2"/>
    <n v="0.1"/>
    <n v="5.000000000000001E-3"/>
    <n v="5.0000000000000012E-4"/>
    <n v="-6435.9494999999997"/>
    <n v="-12871898.999999996"/>
    <n v="2025"/>
    <x v="4"/>
    <n v="7"/>
    <s v="Q3"/>
  </r>
  <r>
    <s v="ORD-05066"/>
    <d v="2025-11-23T00:00:00"/>
    <s v="CUST-1421"/>
    <s v="Kiran Singh"/>
    <x v="0"/>
    <x v="6"/>
    <x v="3"/>
    <s v="Andhra Pradesh"/>
    <s v="Vijayawada"/>
    <n v="3"/>
    <n v="2675.38"/>
    <n v="0.15"/>
    <n v="4466.8900000000003"/>
    <x v="1"/>
    <x v="1"/>
    <x v="1"/>
    <n v="0.44999999999999996"/>
    <n v="6.7499999999999991E-2"/>
    <n v="3.0374999999999992E-2"/>
    <n v="-4466.8596250000001"/>
    <n v="-147057.10699588482"/>
    <n v="2025"/>
    <x v="8"/>
    <n v="11"/>
    <s v="Q4"/>
  </r>
  <r>
    <s v="ORD-05067"/>
    <d v="2025-09-06T00:00:00"/>
    <s v="CUST-1002"/>
    <s v="Aarav Sharma"/>
    <x v="3"/>
    <x v="18"/>
    <x v="2"/>
    <s v="Maharashtra"/>
    <s v="Mumbai"/>
    <n v="2"/>
    <n v="47155.15"/>
    <n v="0.1"/>
    <n v="68217.87"/>
    <x v="0"/>
    <x v="0"/>
    <x v="1"/>
    <n v="0.2"/>
    <n v="2.0000000000000004E-2"/>
    <n v="4.000000000000001E-3"/>
    <n v="-68217.865999999995"/>
    <n v="-17054466.499999996"/>
    <n v="2025"/>
    <x v="2"/>
    <n v="9"/>
    <s v="Q3"/>
  </r>
  <r>
    <s v="ORD-05068"/>
    <d v="2025-08-15T00:00:00"/>
    <s v="CUST-1431"/>
    <s v="Ananya Reddy"/>
    <x v="4"/>
    <x v="24"/>
    <x v="3"/>
    <s v="Telangana"/>
    <s v="Warangal"/>
    <n v="1"/>
    <n v="7504.74"/>
    <n v="0"/>
    <n v="5066.78"/>
    <x v="2"/>
    <x v="1"/>
    <x v="1"/>
    <n v="0"/>
    <n v="0"/>
    <n v="0"/>
    <n v="-5066.78"/>
    <e v="#DIV/0!"/>
    <n v="2025"/>
    <x v="7"/>
    <n v="8"/>
    <s v="Q3"/>
  </r>
  <r>
    <s v="ORD-05069"/>
    <d v="2025-02-17T00:00:00"/>
    <s v="CUST-2384"/>
    <s v="Aarav Rao"/>
    <x v="3"/>
    <x v="18"/>
    <x v="2"/>
    <s v="Rajasthan"/>
    <s v="Jaipur"/>
    <n v="1"/>
    <n v="47779.19"/>
    <n v="0.1"/>
    <n v="29354.23"/>
    <x v="0"/>
    <x v="0"/>
    <x v="2"/>
    <n v="0.1"/>
    <n v="1.0000000000000002E-2"/>
    <n v="1.0000000000000002E-3"/>
    <n v="-29354.228999999999"/>
    <n v="-29354228.999999993"/>
    <n v="2025"/>
    <x v="11"/>
    <n v="2"/>
    <s v="Q1"/>
  </r>
  <r>
    <s v="ORD-05070"/>
    <d v="2025-01-18T00:00:00"/>
    <s v="CUST-1636"/>
    <s v="Rahul Sharma"/>
    <x v="4"/>
    <x v="22"/>
    <x v="0"/>
    <s v="Haryana"/>
    <s v="Faridabad"/>
    <n v="4"/>
    <n v="2447.4699999999998"/>
    <n v="0.05"/>
    <n v="7310.57"/>
    <x v="3"/>
    <x v="1"/>
    <x v="2"/>
    <n v="0.2"/>
    <n v="1.0000000000000002E-2"/>
    <n v="2.0000000000000005E-3"/>
    <n v="-7310.5679999999993"/>
    <n v="-3655283.9999999986"/>
    <n v="2025"/>
    <x v="5"/>
    <n v="1"/>
    <s v="Q1"/>
  </r>
  <r>
    <s v="ORD-05071"/>
    <d v="2025-10-22T00:00:00"/>
    <s v="CUST-1924"/>
    <s v="Priya Reddy"/>
    <x v="3"/>
    <x v="14"/>
    <x v="3"/>
    <s v="Karnataka"/>
    <s v="Mysuru"/>
    <n v="3"/>
    <n v="62246.32"/>
    <n v="0.1"/>
    <n v="109919.29"/>
    <x v="1"/>
    <x v="0"/>
    <x v="2"/>
    <n v="0.30000000000000004"/>
    <n v="3.0000000000000006E-2"/>
    <n v="9.0000000000000028E-3"/>
    <n v="-109919.28099999999"/>
    <n v="-12213253.444444438"/>
    <n v="2025"/>
    <x v="10"/>
    <n v="10"/>
    <s v="Q4"/>
  </r>
  <r>
    <s v="ORD-05072"/>
    <d v="2025-07-15T00:00:00"/>
    <s v="CUST-2495"/>
    <s v="Aarav Sharma"/>
    <x v="1"/>
    <x v="21"/>
    <x v="3"/>
    <s v="Karnataka"/>
    <s v="Mysuru"/>
    <n v="1"/>
    <n v="369.96"/>
    <n v="0.05"/>
    <n v="253.33"/>
    <x v="1"/>
    <x v="1"/>
    <x v="1"/>
    <n v="0.05"/>
    <n v="2.5000000000000005E-3"/>
    <n v="1.2500000000000003E-4"/>
    <n v="-253.32987500000002"/>
    <n v="-2026638.9999999995"/>
    <n v="2025"/>
    <x v="4"/>
    <n v="7"/>
    <s v="Q3"/>
  </r>
  <r>
    <s v="ORD-05073"/>
    <d v="2025-07-06T00:00:00"/>
    <s v="CUST-1580"/>
    <s v="Neha Joshi"/>
    <x v="2"/>
    <x v="23"/>
    <x v="4"/>
    <s v="West Bengal"/>
    <s v="Durgapur"/>
    <n v="3"/>
    <n v="2595.7199999999998"/>
    <n v="0"/>
    <n v="5597.83"/>
    <x v="0"/>
    <x v="1"/>
    <x v="2"/>
    <n v="0"/>
    <n v="0"/>
    <n v="0"/>
    <n v="-5597.83"/>
    <e v="#DIV/0!"/>
    <n v="2025"/>
    <x v="4"/>
    <n v="7"/>
    <s v="Q3"/>
  </r>
  <r>
    <s v="ORD-05074"/>
    <d v="2025-12-11T00:00:00"/>
    <s v="CUST-1147"/>
    <s v="Aarav Rao"/>
    <x v="4"/>
    <x v="19"/>
    <x v="3"/>
    <s v="Andhra Pradesh"/>
    <s v="Vijayawada"/>
    <n v="2"/>
    <n v="2710.79"/>
    <n v="0"/>
    <n v="4003.2"/>
    <x v="1"/>
    <x v="2"/>
    <x v="1"/>
    <n v="0"/>
    <n v="0"/>
    <n v="0"/>
    <n v="-4003.2"/>
    <e v="#DIV/0!"/>
    <n v="2025"/>
    <x v="1"/>
    <n v="12"/>
    <s v="Q4"/>
  </r>
  <r>
    <s v="ORD-05075"/>
    <d v="2025-08-12T00:00:00"/>
    <s v="CUST-2288"/>
    <s v="Ananya Reddy"/>
    <x v="2"/>
    <x v="23"/>
    <x v="2"/>
    <s v="Maharashtra"/>
    <s v="Pune"/>
    <n v="2"/>
    <n v="717.63"/>
    <n v="0"/>
    <n v="1008.72"/>
    <x v="1"/>
    <x v="2"/>
    <x v="2"/>
    <n v="0"/>
    <n v="0"/>
    <n v="0"/>
    <n v="-1008.72"/>
    <e v="#DIV/0!"/>
    <n v="2025"/>
    <x v="7"/>
    <n v="8"/>
    <s v="Q3"/>
  </r>
  <r>
    <s v="ORD-05076"/>
    <d v="2025-11-14T00:00:00"/>
    <s v="CUST-1799"/>
    <s v="Priya Joshi"/>
    <x v="3"/>
    <x v="14"/>
    <x v="3"/>
    <s v="Tamil Nadu"/>
    <s v="Coimbatore"/>
    <n v="1"/>
    <n v="27263.84"/>
    <n v="0"/>
    <n v="18841.38"/>
    <x v="1"/>
    <x v="1"/>
    <x v="2"/>
    <n v="0"/>
    <n v="0"/>
    <n v="0"/>
    <n v="-18841.38"/>
    <e v="#DIV/0!"/>
    <n v="2025"/>
    <x v="8"/>
    <n v="11"/>
    <s v="Q4"/>
  </r>
  <r>
    <s v="ORD-05077"/>
    <d v="2025-12-31T00:00:00"/>
    <s v="CUST-2053"/>
    <s v="Ananya Patel"/>
    <x v="2"/>
    <x v="23"/>
    <x v="2"/>
    <s v="Gujarat"/>
    <s v="Ahmedabad"/>
    <n v="3"/>
    <n v="4512.5600000000004"/>
    <n v="0.05"/>
    <n v="10588.37"/>
    <x v="4"/>
    <x v="1"/>
    <x v="1"/>
    <n v="0.15000000000000002"/>
    <n v="7.5000000000000015E-3"/>
    <n v="1.1250000000000003E-3"/>
    <n v="-10588.368875"/>
    <n v="-9411883.4444444422"/>
    <n v="2025"/>
    <x v="1"/>
    <n v="12"/>
    <s v="Q4"/>
  </r>
  <r>
    <s v="ORD-05078"/>
    <d v="2025-12-03T00:00:00"/>
    <s v="CUST-2161"/>
    <s v="Ananya Rao"/>
    <x v="3"/>
    <x v="16"/>
    <x v="1"/>
    <s v="Madhya Pradesh"/>
    <s v="Bhopal"/>
    <n v="1"/>
    <n v="57542.11"/>
    <n v="0.2"/>
    <n v="29495.45"/>
    <x v="0"/>
    <x v="1"/>
    <x v="0"/>
    <n v="0.2"/>
    <n v="4.0000000000000008E-2"/>
    <n v="8.0000000000000019E-3"/>
    <n v="-29495.441999999999"/>
    <n v="-3686930.2499999991"/>
    <n v="2025"/>
    <x v="1"/>
    <n v="12"/>
    <s v="Q4"/>
  </r>
  <r>
    <s v="ORD-05079"/>
    <d v="2025-08-17T00:00:00"/>
    <s v="CUST-1838"/>
    <s v="Isha Sharma"/>
    <x v="1"/>
    <x v="1"/>
    <x v="4"/>
    <s v="Jharkhand"/>
    <s v="Ranchi"/>
    <n v="2"/>
    <n v="4951.03"/>
    <n v="0.05"/>
    <n v="7910.81"/>
    <x v="1"/>
    <x v="0"/>
    <x v="2"/>
    <n v="0.1"/>
    <n v="5.000000000000001E-3"/>
    <n v="5.0000000000000012E-4"/>
    <n v="-7910.8095000000003"/>
    <n v="-15821618.999999996"/>
    <n v="2025"/>
    <x v="7"/>
    <n v="8"/>
    <s v="Q3"/>
  </r>
  <r>
    <s v="ORD-05080"/>
    <d v="2025-03-18T00:00:00"/>
    <s v="CUST-1746"/>
    <s v="Kiran Kumar"/>
    <x v="4"/>
    <x v="12"/>
    <x v="3"/>
    <s v="Andhra Pradesh"/>
    <s v="Visakhapatnam"/>
    <n v="1"/>
    <n v="7368.76"/>
    <n v="0.15"/>
    <n v="5248.64"/>
    <x v="2"/>
    <x v="1"/>
    <x v="2"/>
    <n v="0.15"/>
    <n v="2.2499999999999999E-2"/>
    <n v="3.375E-3"/>
    <n v="-5248.6366250000001"/>
    <n v="-1555151.5925925926"/>
    <n v="2025"/>
    <x v="3"/>
    <n v="3"/>
    <s v="Q1"/>
  </r>
  <r>
    <s v="ORD-05081"/>
    <d v="2025-07-07T00:00:00"/>
    <s v="CUST-2468"/>
    <s v="Isha Rao"/>
    <x v="0"/>
    <x v="0"/>
    <x v="2"/>
    <s v="Maharashtra"/>
    <s v="Pune"/>
    <n v="3"/>
    <n v="8808.17"/>
    <n v="0.05"/>
    <n v="21651.1"/>
    <x v="2"/>
    <x v="1"/>
    <x v="1"/>
    <n v="0.15000000000000002"/>
    <n v="7.5000000000000015E-3"/>
    <n v="1.1250000000000003E-3"/>
    <n v="-21651.098875"/>
    <n v="-19245421.222222216"/>
    <n v="2025"/>
    <x v="4"/>
    <n v="7"/>
    <s v="Q3"/>
  </r>
  <r>
    <s v="ORD-05082"/>
    <d v="2025-12-12T00:00:00"/>
    <s v="CUST-2372"/>
    <s v="Rohan Reddy"/>
    <x v="1"/>
    <x v="21"/>
    <x v="0"/>
    <s v="Punjab"/>
    <s v="Amritsar"/>
    <n v="1"/>
    <n v="3687.6"/>
    <n v="0.1"/>
    <n v="2264.5500000000002"/>
    <x v="0"/>
    <x v="1"/>
    <x v="0"/>
    <n v="0.1"/>
    <n v="1.0000000000000002E-2"/>
    <n v="1.0000000000000002E-3"/>
    <n v="-2264.549"/>
    <n v="-2264548.9999999995"/>
    <n v="2025"/>
    <x v="1"/>
    <n v="12"/>
    <s v="Q4"/>
  </r>
  <r>
    <s v="ORD-05083"/>
    <d v="2025-09-27T00:00:00"/>
    <s v="CUST-2354"/>
    <s v="Kiran Kumar"/>
    <x v="3"/>
    <x v="16"/>
    <x v="3"/>
    <s v="Karnataka"/>
    <s v="Bengaluru"/>
    <n v="1"/>
    <n v="55070.11"/>
    <n v="0"/>
    <n v="47264.45"/>
    <x v="3"/>
    <x v="1"/>
    <x v="1"/>
    <n v="0"/>
    <n v="0"/>
    <n v="0"/>
    <n v="-47264.45"/>
    <e v="#DIV/0!"/>
    <n v="2025"/>
    <x v="2"/>
    <n v="9"/>
    <s v="Q3"/>
  </r>
  <r>
    <s v="ORD-05084"/>
    <d v="2025-04-05T00:00:00"/>
    <s v="CUST-2078"/>
    <s v="Priya Nair"/>
    <x v="0"/>
    <x v="6"/>
    <x v="3"/>
    <s v="Telangana"/>
    <s v="Warangal"/>
    <n v="1"/>
    <n v="8749.81"/>
    <n v="0.05"/>
    <n v="6127.11"/>
    <x v="0"/>
    <x v="1"/>
    <x v="1"/>
    <n v="0.05"/>
    <n v="2.5000000000000005E-3"/>
    <n v="1.2500000000000003E-4"/>
    <n v="-6127.1098750000001"/>
    <n v="-49016878.999999993"/>
    <n v="2025"/>
    <x v="0"/>
    <n v="4"/>
    <s v="Q2"/>
  </r>
  <r>
    <s v="ORD-05085"/>
    <d v="2025-11-06T00:00:00"/>
    <s v="CUST-1771"/>
    <s v="Rohan Rao"/>
    <x v="0"/>
    <x v="6"/>
    <x v="0"/>
    <s v="Uttar Pradesh"/>
    <s v="Noida"/>
    <n v="1"/>
    <n v="14281.44"/>
    <n v="0.05"/>
    <n v="10823.73"/>
    <x v="0"/>
    <x v="1"/>
    <x v="1"/>
    <n v="0.05"/>
    <n v="2.5000000000000005E-3"/>
    <n v="1.2500000000000003E-4"/>
    <n v="-10823.729874999999"/>
    <n v="-86589838.99999997"/>
    <n v="2025"/>
    <x v="8"/>
    <n v="11"/>
    <s v="Q4"/>
  </r>
  <r>
    <s v="ORD-05086"/>
    <d v="2025-05-12T00:00:00"/>
    <s v="CUST-1076"/>
    <s v="Sneha Patel"/>
    <x v="2"/>
    <x v="8"/>
    <x v="4"/>
    <s v="Odisha"/>
    <s v="Cuttack"/>
    <n v="2"/>
    <n v="3585.51"/>
    <n v="0.15"/>
    <n v="5129.0200000000004"/>
    <x v="2"/>
    <x v="0"/>
    <x v="1"/>
    <n v="0.3"/>
    <n v="4.4999999999999998E-2"/>
    <n v="1.35E-2"/>
    <n v="-5129.0065000000004"/>
    <n v="-379926.40740740742"/>
    <n v="2025"/>
    <x v="6"/>
    <n v="5"/>
    <s v="Q2"/>
  </r>
  <r>
    <s v="ORD-05087"/>
    <d v="2025-02-08T00:00:00"/>
    <s v="CUST-1292"/>
    <s v="Rohan Patel"/>
    <x v="3"/>
    <x v="18"/>
    <x v="4"/>
    <s v="Odisha"/>
    <s v="Bhubaneswar"/>
    <n v="1"/>
    <n v="26042.5"/>
    <n v="0"/>
    <n v="16570.419999999998"/>
    <x v="2"/>
    <x v="1"/>
    <x v="2"/>
    <n v="0"/>
    <n v="0"/>
    <n v="0"/>
    <n v="-16570.419999999998"/>
    <e v="#DIV/0!"/>
    <n v="2025"/>
    <x v="11"/>
    <n v="2"/>
    <s v="Q1"/>
  </r>
  <r>
    <s v="ORD-05088"/>
    <d v="2025-03-13T00:00:00"/>
    <s v="CUST-2481"/>
    <s v="Aarav Kumar"/>
    <x v="1"/>
    <x v="9"/>
    <x v="3"/>
    <s v="Karnataka"/>
    <s v="Mysuru"/>
    <n v="5"/>
    <n v="2748.93"/>
    <n v="0.05"/>
    <n v="8213.4699999999993"/>
    <x v="2"/>
    <x v="1"/>
    <x v="2"/>
    <n v="0.25"/>
    <n v="1.2500000000000001E-2"/>
    <n v="3.1250000000000002E-3"/>
    <n v="-8213.4668750000001"/>
    <n v="-2628309.4"/>
    <n v="2025"/>
    <x v="3"/>
    <n v="3"/>
    <s v="Q1"/>
  </r>
  <r>
    <s v="ORD-05089"/>
    <d v="2025-10-08T00:00:00"/>
    <s v="CUST-2414"/>
    <s v="Arjun Kumar"/>
    <x v="3"/>
    <x v="18"/>
    <x v="3"/>
    <s v="Tamil Nadu"/>
    <s v="Chennai"/>
    <n v="2"/>
    <n v="44416.78"/>
    <n v="0"/>
    <n v="59737.919999999998"/>
    <x v="1"/>
    <x v="1"/>
    <x v="1"/>
    <n v="0"/>
    <n v="0"/>
    <n v="0"/>
    <n v="-59737.919999999998"/>
    <e v="#DIV/0!"/>
    <n v="2025"/>
    <x v="10"/>
    <n v="10"/>
    <s v="Q4"/>
  </r>
  <r>
    <s v="ORD-05090"/>
    <d v="2025-11-29T00:00:00"/>
    <s v="CUST-1972"/>
    <s v="Arjun Gupta"/>
    <x v="2"/>
    <x v="20"/>
    <x v="3"/>
    <s v="Telangana"/>
    <s v="Hyderabad"/>
    <n v="2"/>
    <n v="5197.42"/>
    <n v="0.05"/>
    <n v="7562.27"/>
    <x v="1"/>
    <x v="1"/>
    <x v="2"/>
    <n v="0.1"/>
    <n v="5.000000000000001E-3"/>
    <n v="5.0000000000000012E-4"/>
    <n v="-7562.2695000000003"/>
    <n v="-15124538.999999996"/>
    <n v="2025"/>
    <x v="8"/>
    <n v="11"/>
    <s v="Q4"/>
  </r>
  <r>
    <s v="ORD-05091"/>
    <d v="2025-06-09T00:00:00"/>
    <s v="CUST-1629"/>
    <s v="Rohan Verma"/>
    <x v="3"/>
    <x v="14"/>
    <x v="3"/>
    <s v="Karnataka"/>
    <s v="Bengaluru"/>
    <n v="1"/>
    <n v="24152.75"/>
    <n v="0.1"/>
    <n v="17874.87"/>
    <x v="4"/>
    <x v="2"/>
    <x v="2"/>
    <n v="0.1"/>
    <n v="1.0000000000000002E-2"/>
    <n v="1.0000000000000002E-3"/>
    <n v="-17874.868999999999"/>
    <n v="-17874868.999999996"/>
    <n v="2025"/>
    <x v="9"/>
    <n v="6"/>
    <s v="Q2"/>
  </r>
  <r>
    <s v="ORD-05092"/>
    <d v="2025-07-06T00:00:00"/>
    <s v="CUST-1041"/>
    <s v="Priya Verma"/>
    <x v="1"/>
    <x v="21"/>
    <x v="3"/>
    <s v="Karnataka"/>
    <s v="Mysuru"/>
    <n v="1"/>
    <n v="2963.77"/>
    <n v="0.1"/>
    <n v="2191.59"/>
    <x v="2"/>
    <x v="1"/>
    <x v="0"/>
    <n v="0.1"/>
    <n v="1.0000000000000002E-2"/>
    <n v="1.0000000000000002E-3"/>
    <n v="-2191.5889999999999"/>
    <n v="-2191588.9999999995"/>
    <n v="2025"/>
    <x v="4"/>
    <n v="7"/>
    <s v="Q3"/>
  </r>
  <r>
    <s v="ORD-05093"/>
    <d v="2025-07-10T00:00:00"/>
    <s v="CUST-1446"/>
    <s v="Aarav Gupta"/>
    <x v="3"/>
    <x v="14"/>
    <x v="3"/>
    <s v="Telangana"/>
    <s v="Hyderabad"/>
    <n v="1"/>
    <n v="59276.800000000003"/>
    <n v="0"/>
    <n v="50515.48"/>
    <x v="3"/>
    <x v="1"/>
    <x v="1"/>
    <n v="0"/>
    <n v="0"/>
    <n v="0"/>
    <n v="-50515.48"/>
    <e v="#DIV/0!"/>
    <n v="2025"/>
    <x v="4"/>
    <n v="7"/>
    <s v="Q3"/>
  </r>
  <r>
    <s v="ORD-05094"/>
    <d v="2025-04-30T00:00:00"/>
    <s v="CUST-1107"/>
    <s v="Rahul Gupta"/>
    <x v="0"/>
    <x v="5"/>
    <x v="4"/>
    <s v="Bihar"/>
    <s v="Gaya"/>
    <n v="3"/>
    <n v="17590.21"/>
    <n v="0"/>
    <n v="40351.199999999997"/>
    <x v="1"/>
    <x v="1"/>
    <x v="0"/>
    <n v="0"/>
    <n v="0"/>
    <n v="0"/>
    <n v="-40351.199999999997"/>
    <e v="#DIV/0!"/>
    <n v="2025"/>
    <x v="0"/>
    <n v="4"/>
    <s v="Q2"/>
  </r>
  <r>
    <s v="ORD-05095"/>
    <d v="2025-08-08T00:00:00"/>
    <s v="CUST-1393"/>
    <s v="Priya Gupta"/>
    <x v="3"/>
    <x v="14"/>
    <x v="4"/>
    <s v="Jharkhand"/>
    <s v="Jamshedpur"/>
    <n v="1"/>
    <n v="15930.25"/>
    <n v="0.05"/>
    <n v="11587.27"/>
    <x v="1"/>
    <x v="0"/>
    <x v="0"/>
    <n v="0.05"/>
    <n v="2.5000000000000005E-3"/>
    <n v="1.2500000000000003E-4"/>
    <n v="-11587.269875"/>
    <n v="-92698158.99999997"/>
    <n v="2025"/>
    <x v="7"/>
    <n v="8"/>
    <s v="Q3"/>
  </r>
  <r>
    <s v="ORD-05096"/>
    <d v="2025-02-22T00:00:00"/>
    <s v="CUST-2364"/>
    <s v="Arjun Sharma"/>
    <x v="1"/>
    <x v="9"/>
    <x v="3"/>
    <s v="Andhra Pradesh"/>
    <s v="Visakhapatnam"/>
    <n v="3"/>
    <n v="1165.95"/>
    <n v="0.2"/>
    <n v="1791.98"/>
    <x v="4"/>
    <x v="0"/>
    <x v="1"/>
    <n v="0.60000000000000009"/>
    <n v="0.12000000000000002"/>
    <n v="7.2000000000000022E-2"/>
    <n v="-1791.9080000000001"/>
    <n v="-24887.611111111106"/>
    <n v="2025"/>
    <x v="11"/>
    <n v="2"/>
    <s v="Q1"/>
  </r>
  <r>
    <s v="ORD-05097"/>
    <d v="2025-08-10T00:00:00"/>
    <s v="CUST-2128"/>
    <s v="Meera Gupta"/>
    <x v="0"/>
    <x v="11"/>
    <x v="1"/>
    <s v="Madhya Pradesh"/>
    <s v="Bhopal"/>
    <n v="1"/>
    <n v="12406.66"/>
    <n v="0.05"/>
    <n v="9652.67"/>
    <x v="3"/>
    <x v="1"/>
    <x v="2"/>
    <n v="0.05"/>
    <n v="2.5000000000000005E-3"/>
    <n v="1.2500000000000003E-4"/>
    <n v="-9652.6698749999996"/>
    <n v="-77221358.999999985"/>
    <n v="2025"/>
    <x v="7"/>
    <n v="8"/>
    <s v="Q3"/>
  </r>
  <r>
    <s v="ORD-05098"/>
    <d v="2025-05-11T00:00:00"/>
    <s v="CUST-1041"/>
    <s v="Isha Singh"/>
    <x v="1"/>
    <x v="1"/>
    <x v="3"/>
    <s v="Karnataka"/>
    <s v="Bengaluru"/>
    <n v="5"/>
    <n v="2219.75"/>
    <n v="0.05"/>
    <n v="7854.62"/>
    <x v="4"/>
    <x v="1"/>
    <x v="2"/>
    <n v="0.25"/>
    <n v="1.2500000000000001E-2"/>
    <n v="3.1250000000000002E-3"/>
    <n v="-7854.6168749999997"/>
    <n v="-2513477.4"/>
    <n v="2025"/>
    <x v="6"/>
    <n v="5"/>
    <s v="Q2"/>
  </r>
  <r>
    <s v="ORD-05099"/>
    <d v="2025-08-25T00:00:00"/>
    <s v="CUST-1923"/>
    <s v="Isha Patel"/>
    <x v="3"/>
    <x v="14"/>
    <x v="2"/>
    <s v="Gujarat"/>
    <s v="Ahmedabad"/>
    <n v="1"/>
    <n v="3038.12"/>
    <n v="0.05"/>
    <n v="1946.07"/>
    <x v="1"/>
    <x v="1"/>
    <x v="0"/>
    <n v="0.05"/>
    <n v="2.5000000000000005E-3"/>
    <n v="1.2500000000000003E-4"/>
    <n v="-1946.0698749999999"/>
    <n v="-15568558.999999996"/>
    <n v="2025"/>
    <x v="7"/>
    <n v="8"/>
    <s v="Q3"/>
  </r>
  <r>
    <s v="ORD-05100"/>
    <d v="2025-09-03T00:00:00"/>
    <s v="CUST-2028"/>
    <s v="Meera Rao"/>
    <x v="1"/>
    <x v="17"/>
    <x v="0"/>
    <s v="Uttar Pradesh"/>
    <s v="Kanpur"/>
    <n v="1"/>
    <n v="1897.59"/>
    <n v="0"/>
    <n v="1238.22"/>
    <x v="3"/>
    <x v="0"/>
    <x v="1"/>
    <n v="0"/>
    <n v="0"/>
    <n v="0"/>
    <n v="-1238.22"/>
    <e v="#DIV/0!"/>
    <n v="2025"/>
    <x v="2"/>
    <n v="9"/>
    <s v="Q3"/>
  </r>
  <r>
    <s v="ORD-05101"/>
    <d v="2025-08-14T00:00:00"/>
    <s v="CUST-1010"/>
    <s v="Ananya Reddy"/>
    <x v="3"/>
    <x v="13"/>
    <x v="2"/>
    <s v="Goa"/>
    <s v="Panaji"/>
    <n v="2"/>
    <n v="52728.29"/>
    <n v="0.1"/>
    <n v="80786.94"/>
    <x v="0"/>
    <x v="1"/>
    <x v="1"/>
    <n v="0.2"/>
    <n v="2.0000000000000004E-2"/>
    <n v="4.000000000000001E-3"/>
    <n v="-80786.936000000002"/>
    <n v="-20196733.999999996"/>
    <n v="2025"/>
    <x v="7"/>
    <n v="8"/>
    <s v="Q3"/>
  </r>
  <r>
    <s v="ORD-05102"/>
    <d v="2025-07-27T00:00:00"/>
    <s v="CUST-1561"/>
    <s v="Neha Joshi"/>
    <x v="3"/>
    <x v="16"/>
    <x v="3"/>
    <s v="Telangana"/>
    <s v="Warangal"/>
    <n v="4"/>
    <n v="52136.61"/>
    <n v="0.05"/>
    <n v="152525.20000000001"/>
    <x v="1"/>
    <x v="0"/>
    <x v="2"/>
    <n v="0.2"/>
    <n v="1.0000000000000002E-2"/>
    <n v="2.0000000000000005E-3"/>
    <n v="-152525.198"/>
    <n v="-76262598.999999985"/>
    <n v="2025"/>
    <x v="4"/>
    <n v="7"/>
    <s v="Q3"/>
  </r>
  <r>
    <s v="ORD-05103"/>
    <d v="2025-04-06T00:00:00"/>
    <s v="CUST-1915"/>
    <s v="Priya Joshi"/>
    <x v="0"/>
    <x v="11"/>
    <x v="4"/>
    <s v="Bihar"/>
    <s v="Patna"/>
    <n v="2"/>
    <n v="9258.0499999999993"/>
    <n v="0.1"/>
    <n v="13010.5"/>
    <x v="4"/>
    <x v="1"/>
    <x v="1"/>
    <n v="0.2"/>
    <n v="2.0000000000000004E-2"/>
    <n v="4.000000000000001E-3"/>
    <n v="-13010.495999999999"/>
    <n v="-3252623.9999999991"/>
    <n v="2025"/>
    <x v="0"/>
    <n v="4"/>
    <s v="Q2"/>
  </r>
  <r>
    <s v="ORD-05104"/>
    <d v="2025-07-19T00:00:00"/>
    <s v="CUST-2098"/>
    <s v="Ananya Verma"/>
    <x v="3"/>
    <x v="14"/>
    <x v="0"/>
    <s v="Delhi"/>
    <s v="New Delhi"/>
    <n v="1"/>
    <n v="31508.7"/>
    <n v="0.05"/>
    <n v="20432.38"/>
    <x v="1"/>
    <x v="1"/>
    <x v="1"/>
    <n v="0.05"/>
    <n v="2.5000000000000005E-3"/>
    <n v="1.2500000000000003E-4"/>
    <n v="-20432.379875000002"/>
    <n v="-163459038.99999997"/>
    <n v="2025"/>
    <x v="4"/>
    <n v="7"/>
    <s v="Q3"/>
  </r>
  <r>
    <s v="ORD-05105"/>
    <d v="2025-09-04T00:00:00"/>
    <s v="CUST-1048"/>
    <s v="Arjun Kumar"/>
    <x v="3"/>
    <x v="14"/>
    <x v="3"/>
    <s v="Telangana"/>
    <s v="Hyderabad"/>
    <n v="2"/>
    <n v="38298.720000000001"/>
    <n v="0.1"/>
    <n v="52605.06"/>
    <x v="1"/>
    <x v="0"/>
    <x v="0"/>
    <n v="0.2"/>
    <n v="2.0000000000000004E-2"/>
    <n v="4.000000000000001E-3"/>
    <n v="-52605.055999999997"/>
    <n v="-13151263.999999996"/>
    <n v="2025"/>
    <x v="2"/>
    <n v="9"/>
    <s v="Q3"/>
  </r>
  <r>
    <s v="ORD-05106"/>
    <d v="2025-03-13T00:00:00"/>
    <s v="CUST-2148"/>
    <s v="Priya Sharma"/>
    <x v="4"/>
    <x v="15"/>
    <x v="2"/>
    <s v="Maharashtra"/>
    <s v="Mumbai"/>
    <n v="4"/>
    <n v="2364.87"/>
    <n v="0"/>
    <n v="6256.01"/>
    <x v="3"/>
    <x v="1"/>
    <x v="2"/>
    <n v="0"/>
    <n v="0"/>
    <n v="0"/>
    <n v="-6256.01"/>
    <e v="#DIV/0!"/>
    <n v="2025"/>
    <x v="3"/>
    <n v="3"/>
    <s v="Q1"/>
  </r>
  <r>
    <s v="ORD-05107"/>
    <d v="2025-11-14T00:00:00"/>
    <s v="CUST-2175"/>
    <s v="Ananya Verma"/>
    <x v="4"/>
    <x v="19"/>
    <x v="2"/>
    <s v="Rajasthan"/>
    <s v="Udaipur"/>
    <n v="1"/>
    <n v="4971.37"/>
    <n v="0.15"/>
    <n v="3080.11"/>
    <x v="1"/>
    <x v="1"/>
    <x v="2"/>
    <n v="0.15"/>
    <n v="2.2499999999999999E-2"/>
    <n v="3.375E-3"/>
    <n v="-3080.1066250000003"/>
    <n v="-912624.18518518528"/>
    <n v="2025"/>
    <x v="8"/>
    <n v="11"/>
    <s v="Q4"/>
  </r>
  <r>
    <s v="ORD-05108"/>
    <d v="2025-07-04T00:00:00"/>
    <s v="CUST-1489"/>
    <s v="Rahul Patel"/>
    <x v="1"/>
    <x v="17"/>
    <x v="3"/>
    <s v="Telangana"/>
    <s v="Warangal"/>
    <n v="1"/>
    <n v="302.47000000000003"/>
    <n v="0"/>
    <n v="206.88"/>
    <x v="3"/>
    <x v="2"/>
    <x v="0"/>
    <n v="0"/>
    <n v="0"/>
    <n v="0"/>
    <n v="-206.88"/>
    <e v="#DIV/0!"/>
    <n v="2025"/>
    <x v="4"/>
    <n v="7"/>
    <s v="Q3"/>
  </r>
  <r>
    <s v="ORD-05109"/>
    <d v="2025-01-06T00:00:00"/>
    <s v="CUST-2417"/>
    <s v="Rahul Kumar"/>
    <x v="3"/>
    <x v="13"/>
    <x v="3"/>
    <s v="Telangana"/>
    <s v="Hyderabad"/>
    <n v="3"/>
    <n v="31698.03"/>
    <n v="0.1"/>
    <n v="56768.7"/>
    <x v="1"/>
    <x v="1"/>
    <x v="1"/>
    <n v="0.30000000000000004"/>
    <n v="3.0000000000000006E-2"/>
    <n v="9.0000000000000028E-3"/>
    <n v="-56768.690999999999"/>
    <n v="-6307632.3333333312"/>
    <n v="2025"/>
    <x v="5"/>
    <n v="1"/>
    <s v="Q1"/>
  </r>
  <r>
    <s v="ORD-05110"/>
    <d v="2025-07-25T00:00:00"/>
    <s v="CUST-1450"/>
    <s v="Rohan Kumar"/>
    <x v="3"/>
    <x v="3"/>
    <x v="0"/>
    <s v="Delhi"/>
    <s v="New Delhi"/>
    <n v="3"/>
    <n v="22839.24"/>
    <n v="0.1"/>
    <n v="51050.86"/>
    <x v="1"/>
    <x v="1"/>
    <x v="2"/>
    <n v="0.30000000000000004"/>
    <n v="3.0000000000000006E-2"/>
    <n v="9.0000000000000028E-3"/>
    <n v="-51050.851000000002"/>
    <n v="-5672316.7777777761"/>
    <n v="2025"/>
    <x v="4"/>
    <n v="7"/>
    <s v="Q3"/>
  </r>
  <r>
    <s v="ORD-05111"/>
    <d v="2025-02-01T00:00:00"/>
    <s v="CUST-1787"/>
    <s v="Priya Gupta"/>
    <x v="2"/>
    <x v="20"/>
    <x v="0"/>
    <s v="Punjab"/>
    <s v="Amritsar"/>
    <n v="2"/>
    <n v="4854.1400000000003"/>
    <n v="0.05"/>
    <n v="7304.87"/>
    <x v="1"/>
    <x v="1"/>
    <x v="2"/>
    <n v="0.1"/>
    <n v="5.000000000000001E-3"/>
    <n v="5.0000000000000012E-4"/>
    <n v="-7304.8694999999998"/>
    <n v="-14609738.999999996"/>
    <n v="2025"/>
    <x v="11"/>
    <n v="2"/>
    <s v="Q1"/>
  </r>
  <r>
    <s v="ORD-05112"/>
    <d v="2025-04-09T00:00:00"/>
    <s v="CUST-1712"/>
    <s v="Aarav Rao"/>
    <x v="3"/>
    <x v="3"/>
    <x v="0"/>
    <s v="Haryana"/>
    <s v="Gurugram"/>
    <n v="5"/>
    <n v="42035.45"/>
    <n v="0.05"/>
    <n v="165303.59"/>
    <x v="1"/>
    <x v="1"/>
    <x v="1"/>
    <n v="0.25"/>
    <n v="1.2500000000000001E-2"/>
    <n v="3.1250000000000002E-3"/>
    <n v="-165303.58687500001"/>
    <n v="-52897147.799999997"/>
    <n v="2025"/>
    <x v="0"/>
    <n v="4"/>
    <s v="Q2"/>
  </r>
  <r>
    <s v="ORD-05113"/>
    <d v="2025-09-13T00:00:00"/>
    <s v="CUST-1730"/>
    <s v="Arjun Nair"/>
    <x v="4"/>
    <x v="19"/>
    <x v="3"/>
    <s v="Karnataka"/>
    <s v="Bengaluru"/>
    <n v="1"/>
    <n v="3737.1"/>
    <n v="0.2"/>
    <n v="2503.37"/>
    <x v="4"/>
    <x v="1"/>
    <x v="2"/>
    <n v="0.2"/>
    <n v="4.0000000000000008E-2"/>
    <n v="8.0000000000000019E-3"/>
    <n v="-2503.3620000000001"/>
    <n v="-312920.24999999994"/>
    <n v="2025"/>
    <x v="2"/>
    <n v="9"/>
    <s v="Q3"/>
  </r>
  <r>
    <s v="ORD-05114"/>
    <d v="2025-07-06T00:00:00"/>
    <s v="CUST-1638"/>
    <s v="Sneha Rao"/>
    <x v="3"/>
    <x v="14"/>
    <x v="2"/>
    <s v="Gujarat"/>
    <s v="Surat"/>
    <n v="2"/>
    <n v="1961.83"/>
    <n v="0.05"/>
    <n v="2688.77"/>
    <x v="3"/>
    <x v="1"/>
    <x v="0"/>
    <n v="0.1"/>
    <n v="5.000000000000001E-3"/>
    <n v="5.0000000000000012E-4"/>
    <n v="-2688.7694999999999"/>
    <n v="-5377538.9999999981"/>
    <n v="2025"/>
    <x v="4"/>
    <n v="7"/>
    <s v="Q3"/>
  </r>
  <r>
    <s v="ORD-05115"/>
    <d v="2025-03-17T00:00:00"/>
    <s v="CUST-1228"/>
    <s v="Sneha Nair"/>
    <x v="4"/>
    <x v="24"/>
    <x v="4"/>
    <s v="Jharkhand"/>
    <s v="Ranchi"/>
    <n v="2"/>
    <n v="2644.33"/>
    <n v="0.15"/>
    <n v="3670.96"/>
    <x v="1"/>
    <x v="1"/>
    <x v="2"/>
    <n v="0.3"/>
    <n v="4.4999999999999998E-2"/>
    <n v="1.35E-2"/>
    <n v="-3670.9465"/>
    <n v="-271921.96296296298"/>
    <n v="2025"/>
    <x v="3"/>
    <n v="3"/>
    <s v="Q1"/>
  </r>
  <r>
    <s v="ORD-05116"/>
    <d v="2025-06-26T00:00:00"/>
    <s v="CUST-1267"/>
    <s v="Meera Sharma"/>
    <x v="0"/>
    <x v="6"/>
    <x v="2"/>
    <s v="Maharashtra"/>
    <s v="Pune"/>
    <n v="2"/>
    <n v="11656.92"/>
    <n v="0"/>
    <n v="18903.46"/>
    <x v="0"/>
    <x v="0"/>
    <x v="1"/>
    <n v="0"/>
    <n v="0"/>
    <n v="0"/>
    <n v="-18903.46"/>
    <e v="#DIV/0!"/>
    <n v="2025"/>
    <x v="9"/>
    <n v="6"/>
    <s v="Q2"/>
  </r>
  <r>
    <s v="ORD-05117"/>
    <d v="2025-11-11T00:00:00"/>
    <s v="CUST-2283"/>
    <s v="Neha Kumar"/>
    <x v="1"/>
    <x v="9"/>
    <x v="2"/>
    <s v="Gujarat"/>
    <s v="Ahmedabad"/>
    <n v="3"/>
    <n v="593.77"/>
    <n v="0.05"/>
    <n v="1157.72"/>
    <x v="0"/>
    <x v="2"/>
    <x v="2"/>
    <n v="0.15000000000000002"/>
    <n v="7.5000000000000015E-3"/>
    <n v="1.1250000000000003E-3"/>
    <n v="-1157.718875"/>
    <n v="-1029083.4444444441"/>
    <n v="2025"/>
    <x v="8"/>
    <n v="11"/>
    <s v="Q4"/>
  </r>
  <r>
    <s v="ORD-05118"/>
    <d v="2025-10-14T00:00:00"/>
    <s v="CUST-1445"/>
    <s v="Kiran Sharma"/>
    <x v="3"/>
    <x v="18"/>
    <x v="4"/>
    <s v="West Bengal"/>
    <s v="Kolkata"/>
    <n v="4"/>
    <n v="8335.2900000000009"/>
    <n v="0"/>
    <n v="26645.5"/>
    <x v="0"/>
    <x v="1"/>
    <x v="1"/>
    <n v="0"/>
    <n v="0"/>
    <n v="0"/>
    <n v="-26645.5"/>
    <e v="#DIV/0!"/>
    <n v="2025"/>
    <x v="10"/>
    <n v="10"/>
    <s v="Q4"/>
  </r>
  <r>
    <s v="ORD-05119"/>
    <d v="2025-12-15T00:00:00"/>
    <s v="CUST-1478"/>
    <s v="Ananya Verma"/>
    <x v="4"/>
    <x v="15"/>
    <x v="3"/>
    <s v="Telangana"/>
    <s v="Hyderabad"/>
    <n v="1"/>
    <n v="5999.8"/>
    <n v="0"/>
    <n v="5167.7"/>
    <x v="2"/>
    <x v="2"/>
    <x v="1"/>
    <n v="0"/>
    <n v="0"/>
    <n v="0"/>
    <n v="-5167.7"/>
    <e v="#DIV/0!"/>
    <n v="2025"/>
    <x v="1"/>
    <n v="12"/>
    <s v="Q4"/>
  </r>
  <r>
    <s v="ORD-05120"/>
    <d v="2025-09-12T00:00:00"/>
    <s v="CUST-2169"/>
    <s v="Arjun Reddy"/>
    <x v="3"/>
    <x v="14"/>
    <x v="1"/>
    <s v="Madhya Pradesh"/>
    <s v="Indore"/>
    <n v="1"/>
    <n v="49491.23"/>
    <n v="0.05"/>
    <n v="37533.910000000003"/>
    <x v="1"/>
    <x v="1"/>
    <x v="2"/>
    <n v="0.05"/>
    <n v="2.5000000000000005E-3"/>
    <n v="1.2500000000000003E-4"/>
    <n v="-37533.909875000005"/>
    <n v="-300271278.99999994"/>
    <n v="2025"/>
    <x v="2"/>
    <n v="9"/>
    <s v="Q3"/>
  </r>
  <r>
    <s v="ORD-05121"/>
    <d v="2025-11-21T00:00:00"/>
    <s v="CUST-1585"/>
    <s v="Priya Joshi"/>
    <x v="2"/>
    <x v="2"/>
    <x v="4"/>
    <s v="Odisha"/>
    <s v="Bhubaneswar"/>
    <n v="1"/>
    <n v="2522.23"/>
    <n v="0"/>
    <n v="1778.45"/>
    <x v="2"/>
    <x v="1"/>
    <x v="1"/>
    <n v="0"/>
    <n v="0"/>
    <n v="0"/>
    <n v="-1778.45"/>
    <e v="#DIV/0!"/>
    <n v="2025"/>
    <x v="8"/>
    <n v="11"/>
    <s v="Q4"/>
  </r>
  <r>
    <s v="ORD-05122"/>
    <d v="2025-07-09T00:00:00"/>
    <s v="CUST-1030"/>
    <s v="Kiran Nair"/>
    <x v="1"/>
    <x v="1"/>
    <x v="3"/>
    <s v="Andhra Pradesh"/>
    <s v="Vijayawada"/>
    <n v="2"/>
    <n v="2575.9499999999998"/>
    <n v="0.2"/>
    <n v="3307.55"/>
    <x v="3"/>
    <x v="0"/>
    <x v="1"/>
    <n v="0.4"/>
    <n v="8.0000000000000016E-2"/>
    <n v="3.2000000000000008E-2"/>
    <n v="-3307.518"/>
    <n v="-103359.93749999997"/>
    <n v="2025"/>
    <x v="4"/>
    <n v="7"/>
    <s v="Q3"/>
  </r>
  <r>
    <s v="ORD-05123"/>
    <d v="2025-11-04T00:00:00"/>
    <s v="CUST-2032"/>
    <s v="Arjun Kumar"/>
    <x v="3"/>
    <x v="16"/>
    <x v="2"/>
    <s v="Rajasthan"/>
    <s v="Udaipur"/>
    <n v="1"/>
    <n v="61552.67"/>
    <n v="0.1"/>
    <n v="42718.26"/>
    <x v="2"/>
    <x v="2"/>
    <x v="2"/>
    <n v="0.1"/>
    <n v="1.0000000000000002E-2"/>
    <n v="1.0000000000000002E-3"/>
    <n v="-42718.259000000005"/>
    <n v="-42718258.999999993"/>
    <n v="2025"/>
    <x v="8"/>
    <n v="11"/>
    <s v="Q4"/>
  </r>
  <r>
    <s v="ORD-05124"/>
    <d v="2025-12-11T00:00:00"/>
    <s v="CUST-2193"/>
    <s v="Rohan Kumar"/>
    <x v="0"/>
    <x v="5"/>
    <x v="0"/>
    <s v="Uttar Pradesh"/>
    <s v="Lucknow"/>
    <n v="3"/>
    <n v="17057.900000000001"/>
    <n v="0"/>
    <n v="42447.86"/>
    <x v="2"/>
    <x v="2"/>
    <x v="2"/>
    <n v="0"/>
    <n v="0"/>
    <n v="0"/>
    <n v="-42447.86"/>
    <e v="#DIV/0!"/>
    <n v="2025"/>
    <x v="1"/>
    <n v="12"/>
    <s v="Q4"/>
  </r>
  <r>
    <s v="ORD-05125"/>
    <d v="2025-05-07T00:00:00"/>
    <s v="CUST-1922"/>
    <s v="Rahul Verma"/>
    <x v="0"/>
    <x v="4"/>
    <x v="2"/>
    <s v="Maharashtra"/>
    <s v="Nagpur"/>
    <n v="1"/>
    <n v="6019.8"/>
    <n v="0"/>
    <n v="4157.63"/>
    <x v="1"/>
    <x v="1"/>
    <x v="2"/>
    <n v="0"/>
    <n v="0"/>
    <n v="0"/>
    <n v="-4157.63"/>
    <e v="#DIV/0!"/>
    <n v="2025"/>
    <x v="6"/>
    <n v="5"/>
    <s v="Q2"/>
  </r>
  <r>
    <s v="ORD-05126"/>
    <d v="2025-10-14T00:00:00"/>
    <s v="CUST-1005"/>
    <s v="Isha Singh"/>
    <x v="0"/>
    <x v="6"/>
    <x v="0"/>
    <s v="Uttar Pradesh"/>
    <s v="Lucknow"/>
    <n v="1"/>
    <n v="14712.79"/>
    <n v="0.1"/>
    <n v="8768.2800000000007"/>
    <x v="1"/>
    <x v="0"/>
    <x v="1"/>
    <n v="0.1"/>
    <n v="1.0000000000000002E-2"/>
    <n v="1.0000000000000002E-3"/>
    <n v="-8768.2790000000005"/>
    <n v="-8768278.9999999981"/>
    <n v="2025"/>
    <x v="10"/>
    <n v="10"/>
    <s v="Q4"/>
  </r>
  <r>
    <s v="ORD-05127"/>
    <d v="2025-09-11T00:00:00"/>
    <s v="CUST-1325"/>
    <s v="Kiran Verma"/>
    <x v="0"/>
    <x v="0"/>
    <x v="2"/>
    <s v="Goa"/>
    <s v="Panaji"/>
    <n v="2"/>
    <n v="10975.23"/>
    <n v="0.05"/>
    <n v="15273.81"/>
    <x v="4"/>
    <x v="1"/>
    <x v="1"/>
    <n v="0.1"/>
    <n v="5.000000000000001E-3"/>
    <n v="5.0000000000000012E-4"/>
    <n v="-15273.809499999999"/>
    <n v="-30547618.999999993"/>
    <n v="2025"/>
    <x v="2"/>
    <n v="9"/>
    <s v="Q3"/>
  </r>
  <r>
    <s v="ORD-05128"/>
    <d v="2025-08-01T00:00:00"/>
    <s v="CUST-1750"/>
    <s v="Meera Nair"/>
    <x v="0"/>
    <x v="0"/>
    <x v="2"/>
    <s v="Goa"/>
    <s v="Margao"/>
    <n v="2"/>
    <n v="17575.88"/>
    <n v="0.15"/>
    <n v="23390.45"/>
    <x v="2"/>
    <x v="1"/>
    <x v="1"/>
    <n v="0.3"/>
    <n v="4.4999999999999998E-2"/>
    <n v="1.35E-2"/>
    <n v="-23390.4365"/>
    <n v="-1732624.9259259258"/>
    <n v="2025"/>
    <x v="7"/>
    <n v="8"/>
    <s v="Q3"/>
  </r>
  <r>
    <s v="ORD-05129"/>
    <d v="2025-09-07T00:00:00"/>
    <s v="CUST-1152"/>
    <s v="Meera Verma"/>
    <x v="0"/>
    <x v="4"/>
    <x v="4"/>
    <s v="Bihar"/>
    <s v="Patna"/>
    <n v="1"/>
    <n v="8962.7099999999991"/>
    <n v="0.05"/>
    <n v="5493.31"/>
    <x v="1"/>
    <x v="2"/>
    <x v="2"/>
    <n v="0.05"/>
    <n v="2.5000000000000005E-3"/>
    <n v="1.2500000000000003E-4"/>
    <n v="-5493.3098750000008"/>
    <n v="-43946478.999999993"/>
    <n v="2025"/>
    <x v="2"/>
    <n v="9"/>
    <s v="Q3"/>
  </r>
  <r>
    <s v="ORD-05130"/>
    <d v="2025-03-25T00:00:00"/>
    <s v="CUST-2358"/>
    <s v="Vikram Verma"/>
    <x v="2"/>
    <x v="8"/>
    <x v="2"/>
    <s v="Goa"/>
    <s v="Margao"/>
    <n v="2"/>
    <n v="5513.07"/>
    <n v="0.1"/>
    <n v="6831.75"/>
    <x v="0"/>
    <x v="1"/>
    <x v="0"/>
    <n v="0.2"/>
    <n v="2.0000000000000004E-2"/>
    <n v="4.000000000000001E-3"/>
    <n v="-6831.7460000000001"/>
    <n v="-1707936.4999999995"/>
    <n v="2025"/>
    <x v="3"/>
    <n v="3"/>
    <s v="Q1"/>
  </r>
  <r>
    <s v="ORD-05131"/>
    <d v="2025-01-13T00:00:00"/>
    <s v="CUST-1381"/>
    <s v="Aarav Kumar"/>
    <x v="2"/>
    <x v="20"/>
    <x v="2"/>
    <s v="Rajasthan"/>
    <s v="Jaipur"/>
    <n v="1"/>
    <n v="5469.71"/>
    <n v="0.1"/>
    <n v="3265.88"/>
    <x v="2"/>
    <x v="1"/>
    <x v="0"/>
    <n v="0.1"/>
    <n v="1.0000000000000002E-2"/>
    <n v="1.0000000000000002E-3"/>
    <n v="-3265.8789999999999"/>
    <n v="-3265878.9999999991"/>
    <n v="2025"/>
    <x v="5"/>
    <n v="1"/>
    <s v="Q1"/>
  </r>
  <r>
    <s v="ORD-05132"/>
    <d v="2025-02-14T00:00:00"/>
    <s v="CUST-2444"/>
    <s v="Aarav Rao"/>
    <x v="3"/>
    <x v="3"/>
    <x v="3"/>
    <s v="Karnataka"/>
    <s v="Mysuru"/>
    <n v="1"/>
    <n v="33086.99"/>
    <n v="0.1"/>
    <n v="24426.13"/>
    <x v="1"/>
    <x v="0"/>
    <x v="2"/>
    <n v="0.1"/>
    <n v="1.0000000000000002E-2"/>
    <n v="1.0000000000000002E-3"/>
    <n v="-24426.129000000001"/>
    <n v="-24426128.999999996"/>
    <n v="2025"/>
    <x v="11"/>
    <n v="2"/>
    <s v="Q1"/>
  </r>
  <r>
    <s v="ORD-05133"/>
    <d v="2025-05-07T00:00:00"/>
    <s v="CUST-1985"/>
    <s v="Vikram Kumar"/>
    <x v="4"/>
    <x v="19"/>
    <x v="1"/>
    <s v="Chhattisgarh"/>
    <s v="Bilaspur"/>
    <n v="1"/>
    <n v="7262.86"/>
    <n v="0"/>
    <n v="5833.24"/>
    <x v="1"/>
    <x v="0"/>
    <x v="1"/>
    <n v="0"/>
    <n v="0"/>
    <n v="0"/>
    <n v="-5833.24"/>
    <e v="#DIV/0!"/>
    <n v="2025"/>
    <x v="6"/>
    <n v="5"/>
    <s v="Q2"/>
  </r>
  <r>
    <s v="ORD-05134"/>
    <d v="2025-04-24T00:00:00"/>
    <s v="CUST-1913"/>
    <s v="Neha Singh"/>
    <x v="4"/>
    <x v="12"/>
    <x v="3"/>
    <s v="Telangana"/>
    <s v="Hyderabad"/>
    <n v="2"/>
    <n v="2718.84"/>
    <n v="0.05"/>
    <n v="4042.79"/>
    <x v="1"/>
    <x v="0"/>
    <x v="2"/>
    <n v="0.1"/>
    <n v="5.000000000000001E-3"/>
    <n v="5.0000000000000012E-4"/>
    <n v="-4042.7894999999999"/>
    <n v="-8085578.9999999981"/>
    <n v="2025"/>
    <x v="0"/>
    <n v="4"/>
    <s v="Q2"/>
  </r>
  <r>
    <s v="ORD-05135"/>
    <d v="2025-10-03T00:00:00"/>
    <s v="CUST-2478"/>
    <s v="Aarav Kumar"/>
    <x v="0"/>
    <x v="11"/>
    <x v="1"/>
    <s v="Chhattisgarh"/>
    <s v="Raipur"/>
    <n v="1"/>
    <n v="2814.98"/>
    <n v="0"/>
    <n v="2084.1999999999998"/>
    <x v="0"/>
    <x v="2"/>
    <x v="1"/>
    <n v="0"/>
    <n v="0"/>
    <n v="0"/>
    <n v="-2084.1999999999998"/>
    <e v="#DIV/0!"/>
    <n v="2025"/>
    <x v="10"/>
    <n v="10"/>
    <s v="Q4"/>
  </r>
  <r>
    <s v="ORD-05136"/>
    <d v="2025-07-24T00:00:00"/>
    <s v="CUST-2351"/>
    <s v="Ananya Nair"/>
    <x v="0"/>
    <x v="11"/>
    <x v="4"/>
    <s v="Bihar"/>
    <s v="Patna"/>
    <n v="4"/>
    <n v="8055.33"/>
    <n v="0.1"/>
    <n v="21353.279999999999"/>
    <x v="4"/>
    <x v="1"/>
    <x v="2"/>
    <n v="0.4"/>
    <n v="4.0000000000000008E-2"/>
    <n v="1.6000000000000004E-2"/>
    <n v="-21353.263999999999"/>
    <n v="-1334578.9999999995"/>
    <n v="2025"/>
    <x v="4"/>
    <n v="7"/>
    <s v="Q3"/>
  </r>
  <r>
    <s v="ORD-05137"/>
    <d v="2025-12-03T00:00:00"/>
    <s v="CUST-2454"/>
    <s v="Rahul Verma"/>
    <x v="0"/>
    <x v="11"/>
    <x v="3"/>
    <s v="Tamil Nadu"/>
    <s v="Chennai"/>
    <n v="2"/>
    <n v="17024.810000000001"/>
    <n v="0.05"/>
    <n v="24406.62"/>
    <x v="1"/>
    <x v="1"/>
    <x v="2"/>
    <n v="0.1"/>
    <n v="5.000000000000001E-3"/>
    <n v="5.0000000000000012E-4"/>
    <n v="-24406.619500000001"/>
    <n v="-48813238.999999993"/>
    <n v="2025"/>
    <x v="1"/>
    <n v="12"/>
    <s v="Q4"/>
  </r>
  <r>
    <s v="ORD-05138"/>
    <d v="2025-09-30T00:00:00"/>
    <s v="CUST-1591"/>
    <s v="Rohan Joshi"/>
    <x v="2"/>
    <x v="23"/>
    <x v="0"/>
    <s v="Uttar Pradesh"/>
    <s v="Kanpur"/>
    <n v="1"/>
    <n v="3704.91"/>
    <n v="0.1"/>
    <n v="2776.96"/>
    <x v="3"/>
    <x v="1"/>
    <x v="2"/>
    <n v="0.1"/>
    <n v="1.0000000000000002E-2"/>
    <n v="1.0000000000000002E-3"/>
    <n v="-2776.9589999999998"/>
    <n v="-2776958.9999999991"/>
    <n v="2025"/>
    <x v="2"/>
    <n v="9"/>
    <s v="Q3"/>
  </r>
  <r>
    <s v="ORD-05139"/>
    <d v="2025-02-27T00:00:00"/>
    <s v="CUST-1582"/>
    <s v="Neha Verma"/>
    <x v="2"/>
    <x v="8"/>
    <x v="3"/>
    <s v="Tamil Nadu"/>
    <s v="Coimbatore"/>
    <n v="1"/>
    <n v="4592.71"/>
    <n v="0"/>
    <n v="3559.39"/>
    <x v="3"/>
    <x v="1"/>
    <x v="1"/>
    <n v="0"/>
    <n v="0"/>
    <n v="0"/>
    <n v="-3559.39"/>
    <e v="#DIV/0!"/>
    <n v="2025"/>
    <x v="11"/>
    <n v="2"/>
    <s v="Q1"/>
  </r>
  <r>
    <s v="ORD-05140"/>
    <d v="2025-11-24T00:00:00"/>
    <s v="CUST-2312"/>
    <s v="Rahul Singh"/>
    <x v="3"/>
    <x v="3"/>
    <x v="2"/>
    <s v="Goa"/>
    <s v="Margao"/>
    <n v="1"/>
    <n v="41134.32"/>
    <n v="0.05"/>
    <n v="31812.28"/>
    <x v="1"/>
    <x v="1"/>
    <x v="1"/>
    <n v="0.05"/>
    <n v="2.5000000000000005E-3"/>
    <n v="1.2500000000000003E-4"/>
    <n v="-31812.279875"/>
    <n v="-254498238.99999994"/>
    <n v="2025"/>
    <x v="8"/>
    <n v="11"/>
    <s v="Q4"/>
  </r>
  <r>
    <s v="ORD-05141"/>
    <d v="2025-08-07T00:00:00"/>
    <s v="CUST-2084"/>
    <s v="Vikram Nair"/>
    <x v="2"/>
    <x v="2"/>
    <x v="3"/>
    <s v="Telangana"/>
    <s v="Warangal"/>
    <n v="2"/>
    <n v="1274.98"/>
    <n v="0"/>
    <n v="1754.15"/>
    <x v="2"/>
    <x v="2"/>
    <x v="1"/>
    <n v="0"/>
    <n v="0"/>
    <n v="0"/>
    <n v="-1754.15"/>
    <e v="#DIV/0!"/>
    <n v="2025"/>
    <x v="7"/>
    <n v="8"/>
    <s v="Q3"/>
  </r>
  <r>
    <s v="ORD-05142"/>
    <d v="2025-04-19T00:00:00"/>
    <s v="CUST-2152"/>
    <s v="Ananya Singh"/>
    <x v="3"/>
    <x v="13"/>
    <x v="3"/>
    <s v="Telangana"/>
    <s v="Warangal"/>
    <n v="2"/>
    <n v="26283.85"/>
    <n v="0.1"/>
    <n v="35209.72"/>
    <x v="4"/>
    <x v="2"/>
    <x v="1"/>
    <n v="0.2"/>
    <n v="2.0000000000000004E-2"/>
    <n v="4.000000000000001E-3"/>
    <n v="-35209.716"/>
    <n v="-8802428.9999999981"/>
    <n v="2025"/>
    <x v="0"/>
    <n v="4"/>
    <s v="Q2"/>
  </r>
  <r>
    <s v="ORD-05143"/>
    <d v="2025-10-06T00:00:00"/>
    <s v="CUST-2407"/>
    <s v="Rahul Gupta"/>
    <x v="3"/>
    <x v="3"/>
    <x v="3"/>
    <s v="Karnataka"/>
    <s v="Bengaluru"/>
    <n v="3"/>
    <n v="46390.62"/>
    <n v="0.15"/>
    <n v="92732.6"/>
    <x v="2"/>
    <x v="1"/>
    <x v="0"/>
    <n v="0.44999999999999996"/>
    <n v="6.7499999999999991E-2"/>
    <n v="3.0374999999999992E-2"/>
    <n v="-92732.569625000004"/>
    <n v="-3052924.1028806595"/>
    <n v="2025"/>
    <x v="10"/>
    <n v="10"/>
    <s v="Q4"/>
  </r>
  <r>
    <s v="ORD-05144"/>
    <d v="2025-06-23T00:00:00"/>
    <s v="CUST-2194"/>
    <s v="Vikram Verma"/>
    <x v="2"/>
    <x v="10"/>
    <x v="3"/>
    <s v="Tamil Nadu"/>
    <s v="Coimbatore"/>
    <n v="1"/>
    <n v="6815.13"/>
    <n v="0.1"/>
    <n v="4305.42"/>
    <x v="0"/>
    <x v="0"/>
    <x v="0"/>
    <n v="0.1"/>
    <n v="1.0000000000000002E-2"/>
    <n v="1.0000000000000002E-3"/>
    <n v="-4305.4189999999999"/>
    <n v="-4305418.9999999991"/>
    <n v="2025"/>
    <x v="9"/>
    <n v="6"/>
    <s v="Q2"/>
  </r>
  <r>
    <s v="ORD-05145"/>
    <d v="2025-11-24T00:00:00"/>
    <s v="CUST-1552"/>
    <s v="Sneha Verma"/>
    <x v="2"/>
    <x v="23"/>
    <x v="3"/>
    <s v="Telangana"/>
    <s v="Warangal"/>
    <n v="1"/>
    <n v="1508.92"/>
    <n v="0.15"/>
    <n v="968.43"/>
    <x v="1"/>
    <x v="1"/>
    <x v="2"/>
    <n v="0.15"/>
    <n v="2.2499999999999999E-2"/>
    <n v="3.375E-3"/>
    <n v="-968.42662499999994"/>
    <n v="-286941.22222222219"/>
    <n v="2025"/>
    <x v="8"/>
    <n v="11"/>
    <s v="Q4"/>
  </r>
  <r>
    <s v="ORD-05146"/>
    <d v="2025-09-21T00:00:00"/>
    <s v="CUST-2051"/>
    <s v="Kiran Patel"/>
    <x v="0"/>
    <x v="0"/>
    <x v="3"/>
    <s v="Tamil Nadu"/>
    <s v="Chennai"/>
    <n v="1"/>
    <n v="7800.64"/>
    <n v="0.2"/>
    <n v="5232.22"/>
    <x v="1"/>
    <x v="1"/>
    <x v="0"/>
    <n v="0.2"/>
    <n v="4.0000000000000008E-2"/>
    <n v="8.0000000000000019E-3"/>
    <n v="-5232.2120000000004"/>
    <n v="-654026.49999999988"/>
    <n v="2025"/>
    <x v="2"/>
    <n v="9"/>
    <s v="Q3"/>
  </r>
  <r>
    <s v="ORD-05147"/>
    <d v="2025-11-11T00:00:00"/>
    <s v="CUST-1005"/>
    <s v="Meera Nair"/>
    <x v="2"/>
    <x v="20"/>
    <x v="1"/>
    <s v="Madhya Pradesh"/>
    <s v="Indore"/>
    <n v="1"/>
    <n v="1027.6199999999999"/>
    <n v="0.1"/>
    <n v="592.01"/>
    <x v="0"/>
    <x v="0"/>
    <x v="1"/>
    <n v="0.1"/>
    <n v="1.0000000000000002E-2"/>
    <n v="1.0000000000000002E-3"/>
    <n v="-592.00900000000001"/>
    <n v="-592008.99999999988"/>
    <n v="2025"/>
    <x v="8"/>
    <n v="11"/>
    <s v="Q4"/>
  </r>
  <r>
    <s v="ORD-05148"/>
    <d v="2025-04-21T00:00:00"/>
    <s v="CUST-1445"/>
    <s v="Kiran Joshi"/>
    <x v="4"/>
    <x v="22"/>
    <x v="4"/>
    <s v="Odisha"/>
    <s v="Cuttack"/>
    <n v="1"/>
    <n v="2560.1999999999998"/>
    <n v="0.05"/>
    <n v="2019.53"/>
    <x v="1"/>
    <x v="0"/>
    <x v="1"/>
    <n v="0.05"/>
    <n v="2.5000000000000005E-3"/>
    <n v="1.2500000000000003E-4"/>
    <n v="-2019.5298749999999"/>
    <n v="-16156238.999999996"/>
    <n v="2025"/>
    <x v="0"/>
    <n v="4"/>
    <s v="Q2"/>
  </r>
  <r>
    <s v="ORD-05149"/>
    <d v="2025-07-06T00:00:00"/>
    <s v="CUST-2532"/>
    <s v="Vikram Patel"/>
    <x v="2"/>
    <x v="2"/>
    <x v="2"/>
    <s v="Goa"/>
    <s v="Panaji"/>
    <n v="4"/>
    <n v="2886.61"/>
    <n v="0"/>
    <n v="8969.49"/>
    <x v="0"/>
    <x v="2"/>
    <x v="0"/>
    <n v="0"/>
    <n v="0"/>
    <n v="0"/>
    <n v="-8969.49"/>
    <e v="#DIV/0!"/>
    <n v="2025"/>
    <x v="4"/>
    <n v="7"/>
    <s v="Q3"/>
  </r>
  <r>
    <s v="ORD-05150"/>
    <d v="2025-09-26T00:00:00"/>
    <s v="CUST-1957"/>
    <s v="Arjun Nair"/>
    <x v="2"/>
    <x v="23"/>
    <x v="2"/>
    <s v="Goa"/>
    <s v="Margao"/>
    <n v="2"/>
    <n v="3968.25"/>
    <n v="0.05"/>
    <n v="5480.82"/>
    <x v="4"/>
    <x v="0"/>
    <x v="2"/>
    <n v="0.1"/>
    <n v="5.000000000000001E-3"/>
    <n v="5.0000000000000012E-4"/>
    <n v="-5480.8194999999996"/>
    <n v="-10961638.999999996"/>
    <n v="2025"/>
    <x v="2"/>
    <n v="9"/>
    <s v="Q3"/>
  </r>
  <r>
    <s v="ORD-05151"/>
    <d v="2025-08-17T00:00:00"/>
    <s v="CUST-2332"/>
    <s v="Priya Reddy"/>
    <x v="3"/>
    <x v="13"/>
    <x v="0"/>
    <s v="Haryana"/>
    <s v="Faridabad"/>
    <n v="3"/>
    <n v="16141"/>
    <n v="0.2"/>
    <n v="29670.69"/>
    <x v="4"/>
    <x v="0"/>
    <x v="0"/>
    <n v="0.60000000000000009"/>
    <n v="0.12000000000000002"/>
    <n v="7.2000000000000022E-2"/>
    <n v="-29670.617999999999"/>
    <n v="-412091.91666666651"/>
    <n v="2025"/>
    <x v="7"/>
    <n v="8"/>
    <s v="Q3"/>
  </r>
  <r>
    <s v="ORD-05152"/>
    <d v="2025-06-05T00:00:00"/>
    <s v="CUST-2099"/>
    <s v="Ananya Gupta"/>
    <x v="3"/>
    <x v="18"/>
    <x v="2"/>
    <s v="Maharashtra"/>
    <s v="Pune"/>
    <n v="1"/>
    <n v="15950.23"/>
    <n v="0.05"/>
    <n v="11781.92"/>
    <x v="0"/>
    <x v="0"/>
    <x v="1"/>
    <n v="0.05"/>
    <n v="2.5000000000000005E-3"/>
    <n v="1.2500000000000003E-4"/>
    <n v="-11781.919875"/>
    <n v="-94255358.99999997"/>
    <n v="2025"/>
    <x v="9"/>
    <n v="6"/>
    <s v="Q2"/>
  </r>
  <r>
    <s v="ORD-05153"/>
    <d v="2025-07-08T00:00:00"/>
    <s v="CUST-2369"/>
    <s v="Meera Rao"/>
    <x v="0"/>
    <x v="6"/>
    <x v="0"/>
    <s v="Punjab"/>
    <s v="Amritsar"/>
    <n v="1"/>
    <n v="14156.46"/>
    <n v="0"/>
    <n v="11650.64"/>
    <x v="1"/>
    <x v="1"/>
    <x v="2"/>
    <n v="0"/>
    <n v="0"/>
    <n v="0"/>
    <n v="-11650.64"/>
    <e v="#DIV/0!"/>
    <n v="2025"/>
    <x v="4"/>
    <n v="7"/>
    <s v="Q3"/>
  </r>
  <r>
    <s v="ORD-05154"/>
    <d v="2025-09-29T00:00:00"/>
    <s v="CUST-2408"/>
    <s v="Aarav Patel"/>
    <x v="2"/>
    <x v="23"/>
    <x v="3"/>
    <s v="Karnataka"/>
    <s v="Bengaluru"/>
    <n v="1"/>
    <n v="6753.43"/>
    <n v="0.15"/>
    <n v="4756.24"/>
    <x v="1"/>
    <x v="0"/>
    <x v="1"/>
    <n v="0.15"/>
    <n v="2.2499999999999999E-2"/>
    <n v="3.375E-3"/>
    <n v="-4756.2366249999995"/>
    <n v="-1409255.2962962962"/>
    <n v="2025"/>
    <x v="2"/>
    <n v="9"/>
    <s v="Q3"/>
  </r>
  <r>
    <s v="ORD-05155"/>
    <d v="2025-01-02T00:00:00"/>
    <s v="CUST-1253"/>
    <s v="Kiran Rao"/>
    <x v="1"/>
    <x v="17"/>
    <x v="3"/>
    <s v="Andhra Pradesh"/>
    <s v="Vijayawada"/>
    <n v="1"/>
    <n v="1787.16"/>
    <n v="0.05"/>
    <n v="1379.3"/>
    <x v="0"/>
    <x v="1"/>
    <x v="0"/>
    <n v="0.05"/>
    <n v="2.5000000000000005E-3"/>
    <n v="1.2500000000000003E-4"/>
    <n v="-1379.2998749999999"/>
    <n v="-11034398.999999996"/>
    <n v="2025"/>
    <x v="5"/>
    <n v="1"/>
    <s v="Q1"/>
  </r>
  <r>
    <s v="ORD-05156"/>
    <d v="2025-09-03T00:00:00"/>
    <s v="CUST-1834"/>
    <s v="Arjun Gupta"/>
    <x v="0"/>
    <x v="5"/>
    <x v="4"/>
    <s v="West Bengal"/>
    <s v="Durgapur"/>
    <n v="2"/>
    <n v="12602.26"/>
    <n v="0.1"/>
    <n v="14165.04"/>
    <x v="0"/>
    <x v="1"/>
    <x v="2"/>
    <n v="0.2"/>
    <n v="2.0000000000000004E-2"/>
    <n v="4.000000000000001E-3"/>
    <n v="-14165.036"/>
    <n v="-3541258.9999999991"/>
    <n v="2025"/>
    <x v="2"/>
    <n v="9"/>
    <s v="Q3"/>
  </r>
  <r>
    <s v="ORD-05157"/>
    <d v="2025-07-29T00:00:00"/>
    <s v="CUST-1988"/>
    <s v="Aarav Kumar"/>
    <x v="0"/>
    <x v="4"/>
    <x v="3"/>
    <s v="Karnataka"/>
    <s v="Mysuru"/>
    <n v="1"/>
    <n v="5164.79"/>
    <n v="0.1"/>
    <n v="3555.25"/>
    <x v="2"/>
    <x v="1"/>
    <x v="2"/>
    <n v="0.1"/>
    <n v="1.0000000000000002E-2"/>
    <n v="1.0000000000000002E-3"/>
    <n v="-3555.2489999999998"/>
    <n v="-3555248.9999999991"/>
    <n v="2025"/>
    <x v="4"/>
    <n v="7"/>
    <s v="Q3"/>
  </r>
  <r>
    <s v="ORD-05158"/>
    <d v="2025-10-13T00:00:00"/>
    <s v="CUST-1647"/>
    <s v="Sneha Nair"/>
    <x v="3"/>
    <x v="14"/>
    <x v="2"/>
    <s v="Maharashtra"/>
    <s v="Pune"/>
    <n v="3"/>
    <n v="60424.97"/>
    <n v="0.15"/>
    <n v="112814.52"/>
    <x v="0"/>
    <x v="1"/>
    <x v="2"/>
    <n v="0.44999999999999996"/>
    <n v="6.7499999999999991E-2"/>
    <n v="3.0374999999999992E-2"/>
    <n v="-112814.489625"/>
    <n v="-3714057.2716049394"/>
    <n v="2025"/>
    <x v="10"/>
    <n v="10"/>
    <s v="Q4"/>
  </r>
  <r>
    <s v="ORD-05159"/>
    <d v="2025-12-25T00:00:00"/>
    <s v="CUST-1934"/>
    <s v="Kiran Gupta"/>
    <x v="3"/>
    <x v="18"/>
    <x v="1"/>
    <s v="Madhya Pradesh"/>
    <s v="Bhopal"/>
    <n v="5"/>
    <n v="44229.3"/>
    <n v="0.1"/>
    <n v="153222.25"/>
    <x v="2"/>
    <x v="0"/>
    <x v="2"/>
    <n v="0.5"/>
    <n v="0.05"/>
    <n v="2.5000000000000001E-2"/>
    <n v="-153222.22500000001"/>
    <n v="-6128889"/>
    <n v="2025"/>
    <x v="1"/>
    <n v="12"/>
    <s v="Q4"/>
  </r>
  <r>
    <s v="ORD-05160"/>
    <d v="2025-01-13T00:00:00"/>
    <s v="CUST-1179"/>
    <s v="Sneha Joshi"/>
    <x v="4"/>
    <x v="24"/>
    <x v="2"/>
    <s v="Gujarat"/>
    <s v="Surat"/>
    <n v="1"/>
    <n v="7322.75"/>
    <n v="0.15"/>
    <n v="4838.9399999999996"/>
    <x v="0"/>
    <x v="1"/>
    <x v="2"/>
    <n v="0.15"/>
    <n v="2.2499999999999999E-2"/>
    <n v="3.375E-3"/>
    <n v="-4838.9366249999994"/>
    <n v="-1433758.9999999998"/>
    <n v="2025"/>
    <x v="5"/>
    <n v="1"/>
    <s v="Q1"/>
  </r>
  <r>
    <s v="ORD-05161"/>
    <d v="2025-04-06T00:00:00"/>
    <s v="CUST-2407"/>
    <s v="Rohan Reddy"/>
    <x v="2"/>
    <x v="8"/>
    <x v="3"/>
    <s v="Tamil Nadu"/>
    <s v="Chennai"/>
    <n v="2"/>
    <n v="725.74"/>
    <n v="0.1"/>
    <n v="1019.19"/>
    <x v="0"/>
    <x v="1"/>
    <x v="0"/>
    <n v="0.2"/>
    <n v="2.0000000000000004E-2"/>
    <n v="4.000000000000001E-3"/>
    <n v="-1019.186"/>
    <n v="-254796.49999999994"/>
    <n v="2025"/>
    <x v="0"/>
    <n v="4"/>
    <s v="Q2"/>
  </r>
  <r>
    <s v="ORD-05162"/>
    <d v="2025-08-09T00:00:00"/>
    <s v="CUST-1257"/>
    <s v="Vikram Verma"/>
    <x v="3"/>
    <x v="16"/>
    <x v="4"/>
    <s v="Jharkhand"/>
    <s v="Ranchi"/>
    <n v="2"/>
    <n v="39505.129999999997"/>
    <n v="0.05"/>
    <n v="53367.08"/>
    <x v="1"/>
    <x v="2"/>
    <x v="1"/>
    <n v="0.1"/>
    <n v="5.000000000000001E-3"/>
    <n v="5.0000000000000012E-4"/>
    <n v="-53367.0795"/>
    <n v="-106734158.99999997"/>
    <n v="2025"/>
    <x v="7"/>
    <n v="8"/>
    <s v="Q3"/>
  </r>
  <r>
    <s v="ORD-05163"/>
    <d v="2025-08-26T00:00:00"/>
    <s v="CUST-2490"/>
    <s v="Sneha Sharma"/>
    <x v="1"/>
    <x v="17"/>
    <x v="1"/>
    <s v="Chhattisgarh"/>
    <s v="Raipur"/>
    <n v="1"/>
    <n v="2756.16"/>
    <n v="0.1"/>
    <n v="1826.2"/>
    <x v="1"/>
    <x v="0"/>
    <x v="2"/>
    <n v="0.1"/>
    <n v="1.0000000000000002E-2"/>
    <n v="1.0000000000000002E-3"/>
    <n v="-1826.1990000000001"/>
    <n v="-1826198.9999999995"/>
    <n v="2025"/>
    <x v="7"/>
    <n v="8"/>
    <s v="Q3"/>
  </r>
  <r>
    <s v="ORD-05164"/>
    <d v="2025-04-04T00:00:00"/>
    <s v="CUST-1757"/>
    <s v="Rahul Sharma"/>
    <x v="1"/>
    <x v="17"/>
    <x v="3"/>
    <s v="Telangana"/>
    <s v="Warangal"/>
    <n v="4"/>
    <n v="1641.74"/>
    <n v="0.15"/>
    <n v="3483.97"/>
    <x v="0"/>
    <x v="1"/>
    <x v="1"/>
    <n v="0.6"/>
    <n v="0.09"/>
    <n v="5.3999999999999999E-2"/>
    <n v="-3483.9159999999997"/>
    <n v="-64516.962962962956"/>
    <n v="2025"/>
    <x v="0"/>
    <n v="4"/>
    <s v="Q2"/>
  </r>
  <r>
    <s v="ORD-05165"/>
    <d v="2025-12-04T00:00:00"/>
    <s v="CUST-1689"/>
    <s v="Isha Joshi"/>
    <x v="2"/>
    <x v="20"/>
    <x v="0"/>
    <s v="Haryana"/>
    <s v="Gurugram"/>
    <n v="1"/>
    <n v="2132.04"/>
    <n v="0.05"/>
    <n v="1748.39"/>
    <x v="2"/>
    <x v="1"/>
    <x v="1"/>
    <n v="0.05"/>
    <n v="2.5000000000000005E-3"/>
    <n v="1.2500000000000003E-4"/>
    <n v="-1748.3898750000001"/>
    <n v="-13987118.999999998"/>
    <n v="2025"/>
    <x v="1"/>
    <n v="12"/>
    <s v="Q4"/>
  </r>
  <r>
    <s v="ORD-05166"/>
    <d v="2025-09-26T00:00:00"/>
    <s v="CUST-2480"/>
    <s v="Arjun Sharma"/>
    <x v="3"/>
    <x v="18"/>
    <x v="0"/>
    <s v="Uttar Pradesh"/>
    <s v="Noida"/>
    <n v="2"/>
    <n v="38331.57"/>
    <n v="0.05"/>
    <n v="63862.83"/>
    <x v="2"/>
    <x v="0"/>
    <x v="2"/>
    <n v="0.1"/>
    <n v="5.000000000000001E-3"/>
    <n v="5.0000000000000012E-4"/>
    <n v="-63862.8295"/>
    <n v="-127725658.99999997"/>
    <n v="2025"/>
    <x v="2"/>
    <n v="9"/>
    <s v="Q3"/>
  </r>
  <r>
    <s v="ORD-05167"/>
    <d v="2025-06-20T00:00:00"/>
    <s v="CUST-1532"/>
    <s v="Isha Rao"/>
    <x v="0"/>
    <x v="5"/>
    <x v="3"/>
    <s v="Andhra Pradesh"/>
    <s v="Visakhapatnam"/>
    <n v="1"/>
    <n v="12922.2"/>
    <n v="0.05"/>
    <n v="8890.91"/>
    <x v="1"/>
    <x v="0"/>
    <x v="2"/>
    <n v="0.05"/>
    <n v="2.5000000000000005E-3"/>
    <n v="1.2500000000000003E-4"/>
    <n v="-8890.9098749999994"/>
    <n v="-71127278.999999985"/>
    <n v="2025"/>
    <x v="9"/>
    <n v="6"/>
    <s v="Q2"/>
  </r>
  <r>
    <s v="ORD-05168"/>
    <d v="2025-04-04T00:00:00"/>
    <s v="CUST-1355"/>
    <s v="Isha Rao"/>
    <x v="3"/>
    <x v="3"/>
    <x v="2"/>
    <s v="Gujarat"/>
    <s v="Surat"/>
    <n v="1"/>
    <n v="3606.47"/>
    <n v="0.1"/>
    <n v="2366.5300000000002"/>
    <x v="0"/>
    <x v="1"/>
    <x v="0"/>
    <n v="0.1"/>
    <n v="1.0000000000000002E-2"/>
    <n v="1.0000000000000002E-3"/>
    <n v="-2366.529"/>
    <n v="-2366528.9999999995"/>
    <n v="2025"/>
    <x v="0"/>
    <n v="4"/>
    <s v="Q2"/>
  </r>
  <r>
    <s v="ORD-05169"/>
    <d v="2025-05-29T00:00:00"/>
    <s v="CUST-1554"/>
    <s v="Rahul Sharma"/>
    <x v="1"/>
    <x v="1"/>
    <x v="2"/>
    <s v="Gujarat"/>
    <s v="Surat"/>
    <n v="2"/>
    <n v="2945.16"/>
    <n v="0"/>
    <n v="4355.75"/>
    <x v="1"/>
    <x v="1"/>
    <x v="0"/>
    <n v="0"/>
    <n v="0"/>
    <n v="0"/>
    <n v="-4355.75"/>
    <e v="#DIV/0!"/>
    <n v="2025"/>
    <x v="6"/>
    <n v="5"/>
    <s v="Q2"/>
  </r>
  <r>
    <s v="ORD-05170"/>
    <d v="2025-04-22T00:00:00"/>
    <s v="CUST-2168"/>
    <s v="Rohan Singh"/>
    <x v="2"/>
    <x v="2"/>
    <x v="3"/>
    <s v="Karnataka"/>
    <s v="Mysuru"/>
    <n v="3"/>
    <n v="1525.03"/>
    <n v="0.1"/>
    <n v="2867.06"/>
    <x v="0"/>
    <x v="0"/>
    <x v="0"/>
    <n v="0.30000000000000004"/>
    <n v="3.0000000000000006E-2"/>
    <n v="9.0000000000000028E-3"/>
    <n v="-2867.0509999999999"/>
    <n v="-318561.22222222213"/>
    <n v="2025"/>
    <x v="0"/>
    <n v="4"/>
    <s v="Q2"/>
  </r>
  <r>
    <s v="ORD-05171"/>
    <d v="2025-02-24T00:00:00"/>
    <s v="CUST-2569"/>
    <s v="Priya Singh"/>
    <x v="0"/>
    <x v="4"/>
    <x v="2"/>
    <s v="Gujarat"/>
    <s v="Surat"/>
    <n v="1"/>
    <n v="3128.28"/>
    <n v="0"/>
    <n v="2293.7600000000002"/>
    <x v="3"/>
    <x v="1"/>
    <x v="0"/>
    <n v="0"/>
    <n v="0"/>
    <n v="0"/>
    <n v="-2293.7600000000002"/>
    <e v="#DIV/0!"/>
    <n v="2025"/>
    <x v="11"/>
    <n v="2"/>
    <s v="Q1"/>
  </r>
  <r>
    <s v="ORD-05172"/>
    <d v="2025-12-03T00:00:00"/>
    <s v="CUST-1595"/>
    <s v="Vikram Verma"/>
    <x v="0"/>
    <x v="6"/>
    <x v="4"/>
    <s v="West Bengal"/>
    <s v="Kolkata"/>
    <n v="1"/>
    <n v="11479.97"/>
    <n v="0"/>
    <n v="8188.08"/>
    <x v="0"/>
    <x v="0"/>
    <x v="1"/>
    <n v="0"/>
    <n v="0"/>
    <n v="0"/>
    <n v="-8188.08"/>
    <e v="#DIV/0!"/>
    <n v="2025"/>
    <x v="1"/>
    <n v="12"/>
    <s v="Q4"/>
  </r>
  <r>
    <s v="ORD-05173"/>
    <d v="2025-04-26T00:00:00"/>
    <s v="CUST-2507"/>
    <s v="Rohan Kumar"/>
    <x v="3"/>
    <x v="14"/>
    <x v="4"/>
    <s v="Bihar"/>
    <s v="Patna"/>
    <n v="1"/>
    <n v="21240.25"/>
    <n v="0"/>
    <n v="13276.98"/>
    <x v="0"/>
    <x v="0"/>
    <x v="2"/>
    <n v="0"/>
    <n v="0"/>
    <n v="0"/>
    <n v="-13276.98"/>
    <e v="#DIV/0!"/>
    <n v="2025"/>
    <x v="0"/>
    <n v="4"/>
    <s v="Q2"/>
  </r>
  <r>
    <s v="ORD-05174"/>
    <d v="2025-05-23T00:00:00"/>
    <s v="CUST-1784"/>
    <s v="Neha Reddy"/>
    <x v="3"/>
    <x v="3"/>
    <x v="0"/>
    <s v="Delhi"/>
    <s v="New Delhi"/>
    <n v="1"/>
    <n v="29495.89"/>
    <n v="0.1"/>
    <n v="17332.849999999999"/>
    <x v="0"/>
    <x v="1"/>
    <x v="1"/>
    <n v="0.1"/>
    <n v="1.0000000000000002E-2"/>
    <n v="1.0000000000000002E-3"/>
    <n v="-17332.848999999998"/>
    <n v="-17332848.999999993"/>
    <n v="2025"/>
    <x v="6"/>
    <n v="5"/>
    <s v="Q2"/>
  </r>
  <r>
    <s v="ORD-05175"/>
    <d v="2025-07-20T00:00:00"/>
    <s v="CUST-1688"/>
    <s v="Ananya Kumar"/>
    <x v="4"/>
    <x v="19"/>
    <x v="3"/>
    <s v="Karnataka"/>
    <s v="Mysuru"/>
    <n v="2"/>
    <n v="3559.99"/>
    <n v="0.05"/>
    <n v="4332.01"/>
    <x v="2"/>
    <x v="1"/>
    <x v="1"/>
    <n v="0.1"/>
    <n v="5.000000000000001E-3"/>
    <n v="5.0000000000000012E-4"/>
    <n v="-4332.0095000000001"/>
    <n v="-8664018.9999999981"/>
    <n v="2025"/>
    <x v="4"/>
    <n v="7"/>
    <s v="Q3"/>
  </r>
  <r>
    <s v="ORD-05176"/>
    <d v="2025-06-29T00:00:00"/>
    <s v="CUST-1992"/>
    <s v="Aarav Singh"/>
    <x v="3"/>
    <x v="13"/>
    <x v="3"/>
    <s v="Tamil Nadu"/>
    <s v="Chennai"/>
    <n v="3"/>
    <n v="42669.36"/>
    <n v="0.05"/>
    <n v="82946.929999999993"/>
    <x v="3"/>
    <x v="1"/>
    <x v="1"/>
    <n v="0.15000000000000002"/>
    <n v="7.5000000000000015E-3"/>
    <n v="1.1250000000000003E-3"/>
    <n v="-82946.928874999998"/>
    <n v="-73730603.444444418"/>
    <n v="2025"/>
    <x v="9"/>
    <n v="6"/>
    <s v="Q2"/>
  </r>
  <r>
    <s v="ORD-05177"/>
    <d v="2025-07-21T00:00:00"/>
    <s v="CUST-2335"/>
    <s v="Sneha Patel"/>
    <x v="3"/>
    <x v="13"/>
    <x v="2"/>
    <s v="Goa"/>
    <s v="Panaji"/>
    <n v="3"/>
    <n v="31352.61"/>
    <n v="0.15"/>
    <n v="51642.54"/>
    <x v="1"/>
    <x v="1"/>
    <x v="1"/>
    <n v="0.44999999999999996"/>
    <n v="6.7499999999999991E-2"/>
    <n v="3.0374999999999992E-2"/>
    <n v="-51642.509624999999"/>
    <n v="-1700164.9259259263"/>
    <n v="2025"/>
    <x v="4"/>
    <n v="7"/>
    <s v="Q3"/>
  </r>
  <r>
    <s v="ORD-05178"/>
    <d v="2025-12-30T00:00:00"/>
    <s v="CUST-1748"/>
    <s v="Sneha Reddy"/>
    <x v="4"/>
    <x v="22"/>
    <x v="2"/>
    <s v="Gujarat"/>
    <s v="Ahmedabad"/>
    <n v="2"/>
    <n v="8689.4"/>
    <n v="0.15"/>
    <n v="10042.75"/>
    <x v="1"/>
    <x v="1"/>
    <x v="0"/>
    <n v="0.3"/>
    <n v="4.4999999999999998E-2"/>
    <n v="1.35E-2"/>
    <n v="-10042.736500000001"/>
    <n v="-743906.40740740753"/>
    <n v="2025"/>
    <x v="1"/>
    <n v="12"/>
    <s v="Q4"/>
  </r>
  <r>
    <s v="ORD-05179"/>
    <d v="2025-02-22T00:00:00"/>
    <s v="CUST-1713"/>
    <s v="Neha Verma"/>
    <x v="2"/>
    <x v="10"/>
    <x v="3"/>
    <s v="Tamil Nadu"/>
    <s v="Coimbatore"/>
    <n v="4"/>
    <n v="2725.73"/>
    <n v="0.15"/>
    <n v="5755.61"/>
    <x v="3"/>
    <x v="1"/>
    <x v="0"/>
    <n v="0.6"/>
    <n v="0.09"/>
    <n v="5.3999999999999999E-2"/>
    <n v="-5755.5559999999996"/>
    <n v="-106584.37037037036"/>
    <n v="2025"/>
    <x v="11"/>
    <n v="2"/>
    <s v="Q1"/>
  </r>
  <r>
    <s v="ORD-05180"/>
    <d v="2025-06-29T00:00:00"/>
    <s v="CUST-1663"/>
    <s v="Arjun Joshi"/>
    <x v="1"/>
    <x v="7"/>
    <x v="0"/>
    <s v="Haryana"/>
    <s v="Gurugram"/>
    <n v="2"/>
    <n v="3766.35"/>
    <n v="0.1"/>
    <n v="5946.12"/>
    <x v="0"/>
    <x v="1"/>
    <x v="1"/>
    <n v="0.2"/>
    <n v="2.0000000000000004E-2"/>
    <n v="4.000000000000001E-3"/>
    <n v="-5946.116"/>
    <n v="-1486528.9999999995"/>
    <n v="2025"/>
    <x v="9"/>
    <n v="6"/>
    <s v="Q2"/>
  </r>
  <r>
    <s v="ORD-05181"/>
    <d v="2025-11-09T00:00:00"/>
    <s v="CUST-1798"/>
    <s v="Ananya Kumar"/>
    <x v="3"/>
    <x v="14"/>
    <x v="2"/>
    <s v="Gujarat"/>
    <s v="Ahmedabad"/>
    <n v="4"/>
    <n v="17838.080000000002"/>
    <n v="0.15"/>
    <n v="39325.29"/>
    <x v="0"/>
    <x v="1"/>
    <x v="1"/>
    <n v="0.6"/>
    <n v="0.09"/>
    <n v="5.3999999999999999E-2"/>
    <n v="-39325.236000000004"/>
    <n v="-728245.11111111124"/>
    <n v="2025"/>
    <x v="8"/>
    <n v="11"/>
    <s v="Q4"/>
  </r>
  <r>
    <s v="ORD-05182"/>
    <d v="2025-11-04T00:00:00"/>
    <s v="CUST-1445"/>
    <s v="Vikram Rao"/>
    <x v="2"/>
    <x v="8"/>
    <x v="3"/>
    <s v="Telangana"/>
    <s v="Warangal"/>
    <n v="1"/>
    <n v="3757.77"/>
    <n v="0.1"/>
    <n v="2835.53"/>
    <x v="1"/>
    <x v="2"/>
    <x v="2"/>
    <n v="0.1"/>
    <n v="1.0000000000000002E-2"/>
    <n v="1.0000000000000002E-3"/>
    <n v="-2835.529"/>
    <n v="-2835528.9999999995"/>
    <n v="2025"/>
    <x v="8"/>
    <n v="11"/>
    <s v="Q4"/>
  </r>
  <r>
    <s v="ORD-05183"/>
    <d v="2025-05-17T00:00:00"/>
    <s v="CUST-1096"/>
    <s v="Sneha Verma"/>
    <x v="0"/>
    <x v="11"/>
    <x v="0"/>
    <s v="Punjab"/>
    <s v="Ludhiana"/>
    <n v="2"/>
    <n v="10259.459999999999"/>
    <n v="0.2"/>
    <n v="10613.05"/>
    <x v="2"/>
    <x v="0"/>
    <x v="2"/>
    <n v="0.4"/>
    <n v="8.0000000000000016E-2"/>
    <n v="3.2000000000000008E-2"/>
    <n v="-10613.018"/>
    <n v="-331656.81249999994"/>
    <n v="2025"/>
    <x v="6"/>
    <n v="5"/>
    <s v="Q2"/>
  </r>
  <r>
    <s v="ORD-05184"/>
    <d v="2025-07-01T00:00:00"/>
    <s v="CUST-1344"/>
    <s v="Priya Gupta"/>
    <x v="1"/>
    <x v="7"/>
    <x v="0"/>
    <s v="Haryana"/>
    <s v="Faridabad"/>
    <n v="5"/>
    <n v="1813.27"/>
    <n v="0"/>
    <n v="6355.03"/>
    <x v="1"/>
    <x v="1"/>
    <x v="1"/>
    <n v="0"/>
    <n v="0"/>
    <n v="0"/>
    <n v="-6355.03"/>
    <e v="#DIV/0!"/>
    <n v="2025"/>
    <x v="4"/>
    <n v="7"/>
    <s v="Q3"/>
  </r>
  <r>
    <s v="ORD-05185"/>
    <d v="2025-01-01T00:00:00"/>
    <s v="CUST-1715"/>
    <s v="Rohan Singh"/>
    <x v="3"/>
    <x v="16"/>
    <x v="0"/>
    <s v="Delhi"/>
    <s v="New Delhi"/>
    <n v="2"/>
    <n v="31458.06"/>
    <n v="0"/>
    <n v="54410.11"/>
    <x v="1"/>
    <x v="1"/>
    <x v="1"/>
    <n v="0"/>
    <n v="0"/>
    <n v="0"/>
    <n v="-54410.11"/>
    <e v="#DIV/0!"/>
    <n v="2025"/>
    <x v="5"/>
    <n v="1"/>
    <s v="Q1"/>
  </r>
  <r>
    <s v="ORD-05186"/>
    <d v="2025-02-13T00:00:00"/>
    <s v="CUST-1244"/>
    <s v="Vikram Verma"/>
    <x v="0"/>
    <x v="0"/>
    <x v="3"/>
    <s v="Telangana"/>
    <s v="Warangal"/>
    <n v="3"/>
    <n v="5531.52"/>
    <n v="0"/>
    <n v="11629.58"/>
    <x v="3"/>
    <x v="1"/>
    <x v="0"/>
    <n v="0"/>
    <n v="0"/>
    <n v="0"/>
    <n v="-11629.58"/>
    <e v="#DIV/0!"/>
    <n v="2025"/>
    <x v="11"/>
    <n v="2"/>
    <s v="Q1"/>
  </r>
  <r>
    <s v="ORD-05187"/>
    <d v="2025-08-15T00:00:00"/>
    <s v="CUST-1538"/>
    <s v="Isha Nair"/>
    <x v="1"/>
    <x v="9"/>
    <x v="3"/>
    <s v="Telangana"/>
    <s v="Hyderabad"/>
    <n v="1"/>
    <n v="278.5"/>
    <n v="0.15"/>
    <n v="187.06"/>
    <x v="4"/>
    <x v="1"/>
    <x v="1"/>
    <n v="0.15"/>
    <n v="2.2499999999999999E-2"/>
    <n v="3.375E-3"/>
    <n v="-187.056625"/>
    <n v="-55424.185185185182"/>
    <n v="2025"/>
    <x v="7"/>
    <n v="8"/>
    <s v="Q3"/>
  </r>
  <r>
    <s v="ORD-05188"/>
    <d v="2025-11-27T00:00:00"/>
    <s v="CUST-2419"/>
    <s v="Aarav Singh"/>
    <x v="2"/>
    <x v="10"/>
    <x v="2"/>
    <s v="Maharashtra"/>
    <s v="Nagpur"/>
    <n v="3"/>
    <n v="1823.28"/>
    <n v="0.1"/>
    <n v="3459.55"/>
    <x v="3"/>
    <x v="1"/>
    <x v="1"/>
    <n v="0.30000000000000004"/>
    <n v="3.0000000000000006E-2"/>
    <n v="9.0000000000000028E-3"/>
    <n v="-3459.5410000000002"/>
    <n v="-384393.44444444432"/>
    <n v="2025"/>
    <x v="8"/>
    <n v="11"/>
    <s v="Q4"/>
  </r>
  <r>
    <s v="ORD-05189"/>
    <d v="2025-04-08T00:00:00"/>
    <s v="CUST-1276"/>
    <s v="Rahul Nair"/>
    <x v="2"/>
    <x v="10"/>
    <x v="1"/>
    <s v="Madhya Pradesh"/>
    <s v="Bhopal"/>
    <n v="2"/>
    <n v="5020.42"/>
    <n v="0.05"/>
    <n v="8252.5"/>
    <x v="0"/>
    <x v="0"/>
    <x v="2"/>
    <n v="0.1"/>
    <n v="5.000000000000001E-3"/>
    <n v="5.0000000000000012E-4"/>
    <n v="-8252.4994999999999"/>
    <n v="-16504998.999999996"/>
    <n v="2025"/>
    <x v="0"/>
    <n v="4"/>
    <s v="Q2"/>
  </r>
  <r>
    <s v="ORD-05190"/>
    <d v="2025-07-27T00:00:00"/>
    <s v="CUST-1674"/>
    <s v="Neha Patel"/>
    <x v="3"/>
    <x v="13"/>
    <x v="0"/>
    <s v="Haryana"/>
    <s v="Faridabad"/>
    <n v="1"/>
    <n v="50456.15"/>
    <n v="0.05"/>
    <n v="29849.23"/>
    <x v="1"/>
    <x v="1"/>
    <x v="0"/>
    <n v="0.05"/>
    <n v="2.5000000000000005E-3"/>
    <n v="1.2500000000000003E-4"/>
    <n v="-29849.229875000001"/>
    <n v="-238793838.99999994"/>
    <n v="2025"/>
    <x v="4"/>
    <n v="7"/>
    <s v="Q3"/>
  </r>
  <r>
    <s v="ORD-05191"/>
    <d v="2025-09-22T00:00:00"/>
    <s v="CUST-2124"/>
    <s v="Ananya Nair"/>
    <x v="3"/>
    <x v="13"/>
    <x v="3"/>
    <s v="Karnataka"/>
    <s v="Mysuru"/>
    <n v="1"/>
    <n v="19292.88"/>
    <n v="0.1"/>
    <n v="11899.18"/>
    <x v="2"/>
    <x v="1"/>
    <x v="2"/>
    <n v="0.1"/>
    <n v="1.0000000000000002E-2"/>
    <n v="1.0000000000000002E-3"/>
    <n v="-11899.179"/>
    <n v="-11899178.999999998"/>
    <n v="2025"/>
    <x v="2"/>
    <n v="9"/>
    <s v="Q3"/>
  </r>
  <r>
    <s v="ORD-05192"/>
    <d v="2025-10-15T00:00:00"/>
    <s v="CUST-2540"/>
    <s v="Rahul Reddy"/>
    <x v="2"/>
    <x v="23"/>
    <x v="3"/>
    <s v="Tamil Nadu"/>
    <s v="Chennai"/>
    <n v="1"/>
    <n v="3093.08"/>
    <n v="0.15"/>
    <n v="1912.49"/>
    <x v="2"/>
    <x v="2"/>
    <x v="2"/>
    <n v="0.15"/>
    <n v="2.2499999999999999E-2"/>
    <n v="3.375E-3"/>
    <n v="-1912.486625"/>
    <n v="-566662.70370370371"/>
    <n v="2025"/>
    <x v="10"/>
    <n v="10"/>
    <s v="Q4"/>
  </r>
  <r>
    <s v="ORD-05193"/>
    <d v="2025-09-28T00:00:00"/>
    <s v="CUST-2114"/>
    <s v="Arjun Gupta"/>
    <x v="2"/>
    <x v="10"/>
    <x v="3"/>
    <s v="Karnataka"/>
    <s v="Bengaluru"/>
    <n v="4"/>
    <n v="646.61"/>
    <n v="0.1"/>
    <n v="1942.22"/>
    <x v="1"/>
    <x v="0"/>
    <x v="2"/>
    <n v="0.4"/>
    <n v="4.0000000000000008E-2"/>
    <n v="1.6000000000000004E-2"/>
    <n v="-1942.204"/>
    <n v="-121387.74999999997"/>
    <n v="2025"/>
    <x v="2"/>
    <n v="9"/>
    <s v="Q3"/>
  </r>
  <r>
    <s v="ORD-05194"/>
    <d v="2025-05-20T00:00:00"/>
    <s v="CUST-1397"/>
    <s v="Sneha Sharma"/>
    <x v="4"/>
    <x v="12"/>
    <x v="2"/>
    <s v="Goa"/>
    <s v="Margao"/>
    <n v="2"/>
    <n v="2515.0300000000002"/>
    <n v="0.1"/>
    <n v="3481.24"/>
    <x v="4"/>
    <x v="1"/>
    <x v="2"/>
    <n v="0.2"/>
    <n v="2.0000000000000004E-2"/>
    <n v="4.000000000000001E-3"/>
    <n v="-3481.2359999999999"/>
    <n v="-870308.99999999977"/>
    <n v="2025"/>
    <x v="6"/>
    <n v="5"/>
    <s v="Q2"/>
  </r>
  <r>
    <s v="ORD-05195"/>
    <d v="2025-08-25T00:00:00"/>
    <s v="CUST-1602"/>
    <s v="Rahul Nair"/>
    <x v="2"/>
    <x v="8"/>
    <x v="3"/>
    <s v="Tamil Nadu"/>
    <s v="Chennai"/>
    <n v="4"/>
    <n v="5542.85"/>
    <n v="0.05"/>
    <n v="17959.189999999999"/>
    <x v="0"/>
    <x v="1"/>
    <x v="2"/>
    <n v="0.2"/>
    <n v="1.0000000000000002E-2"/>
    <n v="2.0000000000000005E-3"/>
    <n v="-17959.187999999998"/>
    <n v="-8979593.9999999963"/>
    <n v="2025"/>
    <x v="7"/>
    <n v="8"/>
    <s v="Q3"/>
  </r>
  <r>
    <s v="ORD-05196"/>
    <d v="2025-03-13T00:00:00"/>
    <s v="CUST-1041"/>
    <s v="Ananya Rao"/>
    <x v="0"/>
    <x v="0"/>
    <x v="0"/>
    <s v="Punjab"/>
    <s v="Amritsar"/>
    <n v="1"/>
    <n v="11183.56"/>
    <n v="0.05"/>
    <n v="9028.27"/>
    <x v="0"/>
    <x v="1"/>
    <x v="0"/>
    <n v="0.05"/>
    <n v="2.5000000000000005E-3"/>
    <n v="1.2500000000000003E-4"/>
    <n v="-9028.269875"/>
    <n v="-72226158.999999985"/>
    <n v="2025"/>
    <x v="3"/>
    <n v="3"/>
    <s v="Q1"/>
  </r>
  <r>
    <s v="ORD-05197"/>
    <d v="2025-06-04T00:00:00"/>
    <s v="CUST-1975"/>
    <s v="Arjun Joshi"/>
    <x v="4"/>
    <x v="24"/>
    <x v="2"/>
    <s v="Maharashtra"/>
    <s v="Nagpur"/>
    <n v="4"/>
    <n v="2249.0500000000002"/>
    <n v="0.15"/>
    <n v="6640.32"/>
    <x v="1"/>
    <x v="2"/>
    <x v="1"/>
    <n v="0.6"/>
    <n v="0.09"/>
    <n v="5.3999999999999999E-2"/>
    <n v="-6640.2659999999996"/>
    <n v="-122967.88888888889"/>
    <n v="2025"/>
    <x v="9"/>
    <n v="6"/>
    <s v="Q2"/>
  </r>
  <r>
    <s v="ORD-05198"/>
    <d v="2025-07-09T00:00:00"/>
    <s v="CUST-1603"/>
    <s v="Priya Sharma"/>
    <x v="3"/>
    <x v="13"/>
    <x v="2"/>
    <s v="Maharashtra"/>
    <s v="Mumbai"/>
    <n v="2"/>
    <n v="17847.57"/>
    <n v="0.1"/>
    <n v="21443.97"/>
    <x v="2"/>
    <x v="0"/>
    <x v="1"/>
    <n v="0.2"/>
    <n v="2.0000000000000004E-2"/>
    <n v="4.000000000000001E-3"/>
    <n v="-21443.966"/>
    <n v="-5360991.4999999991"/>
    <n v="2025"/>
    <x v="4"/>
    <n v="7"/>
    <s v="Q3"/>
  </r>
  <r>
    <s v="ORD-05199"/>
    <d v="2025-09-25T00:00:00"/>
    <s v="CUST-2465"/>
    <s v="Arjun Sharma"/>
    <x v="0"/>
    <x v="6"/>
    <x v="3"/>
    <s v="Tamil Nadu"/>
    <s v="Chennai"/>
    <n v="1"/>
    <n v="14830.67"/>
    <n v="0.1"/>
    <n v="9741.07"/>
    <x v="3"/>
    <x v="1"/>
    <x v="2"/>
    <n v="0.1"/>
    <n v="1.0000000000000002E-2"/>
    <n v="1.0000000000000002E-3"/>
    <n v="-9741.0689999999995"/>
    <n v="-9741068.9999999963"/>
    <n v="2025"/>
    <x v="2"/>
    <n v="9"/>
    <s v="Q3"/>
  </r>
  <r>
    <s v="ORD-05200"/>
    <d v="2025-11-17T00:00:00"/>
    <s v="CUST-2495"/>
    <s v="Neha Gupta"/>
    <x v="3"/>
    <x v="3"/>
    <x v="0"/>
    <s v="Uttar Pradesh"/>
    <s v="Lucknow"/>
    <n v="1"/>
    <n v="14776.85"/>
    <n v="0"/>
    <n v="10803.84"/>
    <x v="1"/>
    <x v="0"/>
    <x v="1"/>
    <n v="0"/>
    <n v="0"/>
    <n v="0"/>
    <n v="-10803.84"/>
    <e v="#DIV/0!"/>
    <n v="2025"/>
    <x v="8"/>
    <n v="11"/>
    <s v="Q4"/>
  </r>
  <r>
    <s v="ORD-05201"/>
    <d v="2025-04-17T00:00:00"/>
    <s v="CUST-1534"/>
    <s v="Priya Nair"/>
    <x v="3"/>
    <x v="3"/>
    <x v="4"/>
    <s v="West Bengal"/>
    <s v="Kolkata"/>
    <n v="5"/>
    <n v="22719.02"/>
    <n v="0"/>
    <n v="74063.14"/>
    <x v="2"/>
    <x v="2"/>
    <x v="1"/>
    <n v="0"/>
    <n v="0"/>
    <n v="0"/>
    <n v="-74063.14"/>
    <e v="#DIV/0!"/>
    <n v="2025"/>
    <x v="0"/>
    <n v="4"/>
    <s v="Q2"/>
  </r>
  <r>
    <s v="ORD-05202"/>
    <d v="2025-08-20T00:00:00"/>
    <s v="CUST-1650"/>
    <s v="Priya Reddy"/>
    <x v="1"/>
    <x v="9"/>
    <x v="0"/>
    <s v="Punjab"/>
    <s v="Ludhiana"/>
    <n v="1"/>
    <n v="3405.7"/>
    <n v="0"/>
    <n v="2948.41"/>
    <x v="1"/>
    <x v="1"/>
    <x v="0"/>
    <n v="0"/>
    <n v="0"/>
    <n v="0"/>
    <n v="-2948.41"/>
    <e v="#DIV/0!"/>
    <n v="2025"/>
    <x v="7"/>
    <n v="8"/>
    <s v="Q3"/>
  </r>
  <r>
    <s v="ORD-05203"/>
    <d v="2025-02-11T00:00:00"/>
    <s v="CUST-2074"/>
    <s v="Isha Patel"/>
    <x v="0"/>
    <x v="4"/>
    <x v="3"/>
    <s v="Karnataka"/>
    <s v="Mysuru"/>
    <n v="1"/>
    <n v="10407.24"/>
    <n v="0.1"/>
    <n v="6690.61"/>
    <x v="3"/>
    <x v="1"/>
    <x v="1"/>
    <n v="0.1"/>
    <n v="1.0000000000000002E-2"/>
    <n v="1.0000000000000002E-3"/>
    <n v="-6690.6089999999995"/>
    <n v="-6690608.9999999981"/>
    <n v="2025"/>
    <x v="11"/>
    <n v="2"/>
    <s v="Q1"/>
  </r>
  <r>
    <s v="ORD-05204"/>
    <d v="2025-07-09T00:00:00"/>
    <s v="CUST-1272"/>
    <s v="Sneha Reddy"/>
    <x v="2"/>
    <x v="2"/>
    <x v="2"/>
    <s v="Maharashtra"/>
    <s v="Nagpur"/>
    <n v="1"/>
    <n v="3441.74"/>
    <n v="0.05"/>
    <n v="2570.63"/>
    <x v="3"/>
    <x v="2"/>
    <x v="2"/>
    <n v="0.05"/>
    <n v="2.5000000000000005E-3"/>
    <n v="1.2500000000000003E-4"/>
    <n v="-2570.6298750000001"/>
    <n v="-20565038.999999996"/>
    <n v="2025"/>
    <x v="4"/>
    <n v="7"/>
    <s v="Q3"/>
  </r>
  <r>
    <s v="ORD-05205"/>
    <d v="2025-05-19T00:00:00"/>
    <s v="CUST-2507"/>
    <s v="Ananya Sharma"/>
    <x v="0"/>
    <x v="6"/>
    <x v="0"/>
    <s v="Delhi"/>
    <s v="New Delhi"/>
    <n v="1"/>
    <n v="16265.52"/>
    <n v="0.15"/>
    <n v="10743.73"/>
    <x v="4"/>
    <x v="2"/>
    <x v="2"/>
    <n v="0.15"/>
    <n v="2.2499999999999999E-2"/>
    <n v="3.375E-3"/>
    <n v="-10743.726624999999"/>
    <n v="-3183326.4074074072"/>
    <n v="2025"/>
    <x v="6"/>
    <n v="5"/>
    <s v="Q2"/>
  </r>
  <r>
    <s v="ORD-05206"/>
    <d v="2025-04-13T00:00:00"/>
    <s v="CUST-1496"/>
    <s v="Rahul Reddy"/>
    <x v="0"/>
    <x v="4"/>
    <x v="2"/>
    <s v="Maharashtra"/>
    <s v="Nagpur"/>
    <n v="3"/>
    <n v="4500.99"/>
    <n v="0.1"/>
    <n v="8283.4"/>
    <x v="1"/>
    <x v="1"/>
    <x v="1"/>
    <n v="0.30000000000000004"/>
    <n v="3.0000000000000006E-2"/>
    <n v="9.0000000000000028E-3"/>
    <n v="-8283.3909999999996"/>
    <n v="-920376.7777777774"/>
    <n v="2025"/>
    <x v="0"/>
    <n v="4"/>
    <s v="Q2"/>
  </r>
  <r>
    <s v="ORD-05207"/>
    <d v="2025-06-20T00:00:00"/>
    <s v="CUST-1964"/>
    <s v="Isha Gupta"/>
    <x v="3"/>
    <x v="16"/>
    <x v="2"/>
    <s v="Goa"/>
    <s v="Panaji"/>
    <n v="2"/>
    <n v="48580.160000000003"/>
    <n v="0.05"/>
    <n v="70960.59"/>
    <x v="1"/>
    <x v="1"/>
    <x v="2"/>
    <n v="0.1"/>
    <n v="5.000000000000001E-3"/>
    <n v="5.0000000000000012E-4"/>
    <n v="-70960.589500000002"/>
    <n v="-141921178.99999997"/>
    <n v="2025"/>
    <x v="9"/>
    <n v="6"/>
    <s v="Q2"/>
  </r>
  <r>
    <s v="ORD-05208"/>
    <d v="2025-12-17T00:00:00"/>
    <s v="CUST-2495"/>
    <s v="Aarav Reddy"/>
    <x v="2"/>
    <x v="10"/>
    <x v="0"/>
    <s v="Uttar Pradesh"/>
    <s v="Kanpur"/>
    <n v="2"/>
    <n v="1449.82"/>
    <n v="0"/>
    <n v="1991.03"/>
    <x v="1"/>
    <x v="1"/>
    <x v="0"/>
    <n v="0"/>
    <n v="0"/>
    <n v="0"/>
    <n v="-1991.03"/>
    <e v="#DIV/0!"/>
    <n v="2025"/>
    <x v="1"/>
    <n v="12"/>
    <s v="Q4"/>
  </r>
  <r>
    <s v="ORD-05209"/>
    <d v="2025-09-30T00:00:00"/>
    <s v="CUST-1323"/>
    <s v="Sneha Nair"/>
    <x v="0"/>
    <x v="11"/>
    <x v="4"/>
    <s v="Bihar"/>
    <s v="Patna"/>
    <n v="4"/>
    <n v="11352.2"/>
    <n v="0.15"/>
    <n v="26799.09"/>
    <x v="0"/>
    <x v="1"/>
    <x v="0"/>
    <n v="0.6"/>
    <n v="0.09"/>
    <n v="5.3999999999999999E-2"/>
    <n v="-26799.036"/>
    <n v="-496278.44444444444"/>
    <n v="2025"/>
    <x v="2"/>
    <n v="9"/>
    <s v="Q3"/>
  </r>
  <r>
    <s v="ORD-05210"/>
    <d v="2025-08-09T00:00:00"/>
    <s v="CUST-1193"/>
    <s v="Rahul Sharma"/>
    <x v="1"/>
    <x v="21"/>
    <x v="4"/>
    <s v="Odisha"/>
    <s v="Cuttack"/>
    <n v="2"/>
    <n v="4385.46"/>
    <n v="0.05"/>
    <n v="6358.68"/>
    <x v="0"/>
    <x v="2"/>
    <x v="1"/>
    <n v="0.1"/>
    <n v="5.000000000000001E-3"/>
    <n v="5.0000000000000012E-4"/>
    <n v="-6358.6795000000002"/>
    <n v="-12717358.999999998"/>
    <n v="2025"/>
    <x v="7"/>
    <n v="8"/>
    <s v="Q3"/>
  </r>
  <r>
    <s v="ORD-05211"/>
    <d v="2025-08-01T00:00:00"/>
    <s v="CUST-1508"/>
    <s v="Vikram Verma"/>
    <x v="3"/>
    <x v="14"/>
    <x v="0"/>
    <s v="Haryana"/>
    <s v="Gurugram"/>
    <n v="3"/>
    <n v="30576.76"/>
    <n v="0.1"/>
    <n v="60991.25"/>
    <x v="2"/>
    <x v="1"/>
    <x v="1"/>
    <n v="0.30000000000000004"/>
    <n v="3.0000000000000006E-2"/>
    <n v="9.0000000000000028E-3"/>
    <n v="-60991.241000000002"/>
    <n v="-6776804.5555555541"/>
    <n v="2025"/>
    <x v="7"/>
    <n v="8"/>
    <s v="Q3"/>
  </r>
  <r>
    <s v="ORD-05212"/>
    <d v="2025-12-07T00:00:00"/>
    <s v="CUST-2313"/>
    <s v="Neha Verma"/>
    <x v="3"/>
    <x v="14"/>
    <x v="0"/>
    <s v="Haryana"/>
    <s v="Gurugram"/>
    <n v="1"/>
    <n v="47492.7"/>
    <n v="0.1"/>
    <n v="31204.97"/>
    <x v="1"/>
    <x v="1"/>
    <x v="2"/>
    <n v="0.1"/>
    <n v="1.0000000000000002E-2"/>
    <n v="1.0000000000000002E-3"/>
    <n v="-31204.969000000001"/>
    <n v="-31204968.999999993"/>
    <n v="2025"/>
    <x v="1"/>
    <n v="12"/>
    <s v="Q4"/>
  </r>
  <r>
    <s v="ORD-05213"/>
    <d v="2025-02-25T00:00:00"/>
    <s v="CUST-2162"/>
    <s v="Kiran Verma"/>
    <x v="2"/>
    <x v="20"/>
    <x v="4"/>
    <s v="Odisha"/>
    <s v="Bhubaneswar"/>
    <n v="5"/>
    <n v="5814.6"/>
    <n v="0"/>
    <n v="20998.44"/>
    <x v="3"/>
    <x v="1"/>
    <x v="1"/>
    <n v="0"/>
    <n v="0"/>
    <n v="0"/>
    <n v="-20998.44"/>
    <e v="#DIV/0!"/>
    <n v="2025"/>
    <x v="11"/>
    <n v="2"/>
    <s v="Q1"/>
  </r>
  <r>
    <s v="ORD-05214"/>
    <d v="2025-12-08T00:00:00"/>
    <s v="CUST-2004"/>
    <s v="Aarav Rao"/>
    <x v="1"/>
    <x v="7"/>
    <x v="2"/>
    <s v="Gujarat"/>
    <s v="Ahmedabad"/>
    <n v="1"/>
    <n v="896.13"/>
    <n v="0"/>
    <n v="731.44"/>
    <x v="0"/>
    <x v="1"/>
    <x v="0"/>
    <n v="0"/>
    <n v="0"/>
    <n v="0"/>
    <n v="-731.44"/>
    <e v="#DIV/0!"/>
    <n v="2025"/>
    <x v="1"/>
    <n v="12"/>
    <s v="Q4"/>
  </r>
  <r>
    <s v="ORD-05215"/>
    <d v="2025-04-12T00:00:00"/>
    <s v="CUST-2475"/>
    <s v="Ananya Sharma"/>
    <x v="0"/>
    <x v="0"/>
    <x v="3"/>
    <s v="Karnataka"/>
    <s v="Bengaluru"/>
    <n v="2"/>
    <n v="12910.81"/>
    <n v="0.05"/>
    <n v="17000.55"/>
    <x v="1"/>
    <x v="1"/>
    <x v="2"/>
    <n v="0.1"/>
    <n v="5.000000000000001E-3"/>
    <n v="5.0000000000000012E-4"/>
    <n v="-17000.549500000001"/>
    <n v="-34001098.999999993"/>
    <n v="2025"/>
    <x v="0"/>
    <n v="4"/>
    <s v="Q2"/>
  </r>
  <r>
    <s v="ORD-05216"/>
    <d v="2025-07-11T00:00:00"/>
    <s v="CUST-2335"/>
    <s v="Sneha Nair"/>
    <x v="1"/>
    <x v="1"/>
    <x v="0"/>
    <s v="Haryana"/>
    <s v="Gurugram"/>
    <n v="2"/>
    <n v="4619.24"/>
    <n v="0.05"/>
    <n v="6154.92"/>
    <x v="2"/>
    <x v="0"/>
    <x v="0"/>
    <n v="0.1"/>
    <n v="5.000000000000001E-3"/>
    <n v="5.0000000000000012E-4"/>
    <n v="-6154.9195"/>
    <n v="-12309838.999999996"/>
    <n v="2025"/>
    <x v="4"/>
    <n v="7"/>
    <s v="Q3"/>
  </r>
  <r>
    <s v="ORD-05217"/>
    <d v="2025-11-06T00:00:00"/>
    <s v="CUST-2581"/>
    <s v="Meera Singh"/>
    <x v="4"/>
    <x v="22"/>
    <x v="1"/>
    <s v="Chhattisgarh"/>
    <s v="Raipur"/>
    <n v="1"/>
    <n v="5399.15"/>
    <n v="0.1"/>
    <n v="3744.65"/>
    <x v="0"/>
    <x v="2"/>
    <x v="1"/>
    <n v="0.1"/>
    <n v="1.0000000000000002E-2"/>
    <n v="1.0000000000000002E-3"/>
    <n v="-3744.6489999999999"/>
    <n v="-3744648.9999999991"/>
    <n v="2025"/>
    <x v="8"/>
    <n v="11"/>
    <s v="Q4"/>
  </r>
  <r>
    <s v="ORD-05218"/>
    <d v="2025-07-19T00:00:00"/>
    <s v="CUST-1187"/>
    <s v="Priya Gupta"/>
    <x v="4"/>
    <x v="15"/>
    <x v="2"/>
    <s v="Gujarat"/>
    <s v="Ahmedabad"/>
    <n v="1"/>
    <n v="2082.04"/>
    <n v="0.1"/>
    <n v="1631.59"/>
    <x v="1"/>
    <x v="0"/>
    <x v="0"/>
    <n v="0.1"/>
    <n v="1.0000000000000002E-2"/>
    <n v="1.0000000000000002E-3"/>
    <n v="-1631.5889999999999"/>
    <n v="-1631588.9999999995"/>
    <n v="2025"/>
    <x v="4"/>
    <n v="7"/>
    <s v="Q3"/>
  </r>
  <r>
    <s v="ORD-05219"/>
    <d v="2025-08-21T00:00:00"/>
    <s v="CUST-1870"/>
    <s v="Meera Reddy"/>
    <x v="1"/>
    <x v="7"/>
    <x v="4"/>
    <s v="West Bengal"/>
    <s v="Kolkata"/>
    <n v="1"/>
    <n v="852.98"/>
    <n v="0.2"/>
    <n v="474.72"/>
    <x v="0"/>
    <x v="2"/>
    <x v="1"/>
    <n v="0.2"/>
    <n v="4.0000000000000008E-2"/>
    <n v="8.0000000000000019E-3"/>
    <n v="-474.71200000000005"/>
    <n v="-59338.999999999993"/>
    <n v="2025"/>
    <x v="7"/>
    <n v="8"/>
    <s v="Q3"/>
  </r>
  <r>
    <s v="ORD-05220"/>
    <d v="2025-08-15T00:00:00"/>
    <s v="CUST-1287"/>
    <s v="Neha Singh"/>
    <x v="1"/>
    <x v="17"/>
    <x v="4"/>
    <s v="Jharkhand"/>
    <s v="Jamshedpur"/>
    <n v="1"/>
    <n v="1483.74"/>
    <n v="0.15"/>
    <n v="918.35"/>
    <x v="0"/>
    <x v="1"/>
    <x v="0"/>
    <n v="0.15"/>
    <n v="2.2499999999999999E-2"/>
    <n v="3.375E-3"/>
    <n v="-918.34662500000002"/>
    <n v="-272102.70370370371"/>
    <n v="2025"/>
    <x v="7"/>
    <n v="8"/>
    <s v="Q3"/>
  </r>
  <r>
    <s v="ORD-05221"/>
    <d v="2025-05-19T00:00:00"/>
    <s v="CUST-2493"/>
    <s v="Aarav Rao"/>
    <x v="3"/>
    <x v="3"/>
    <x v="3"/>
    <s v="Andhra Pradesh"/>
    <s v="Vijayawada"/>
    <n v="2"/>
    <n v="8073.09"/>
    <n v="0.05"/>
    <n v="10021.93"/>
    <x v="3"/>
    <x v="2"/>
    <x v="1"/>
    <n v="0.1"/>
    <n v="5.000000000000001E-3"/>
    <n v="5.0000000000000012E-4"/>
    <n v="-10021.9295"/>
    <n v="-20043858.999999996"/>
    <n v="2025"/>
    <x v="6"/>
    <n v="5"/>
    <s v="Q2"/>
  </r>
  <r>
    <s v="ORD-05222"/>
    <d v="2025-12-10T00:00:00"/>
    <s v="CUST-1472"/>
    <s v="Neha Patel"/>
    <x v="1"/>
    <x v="1"/>
    <x v="1"/>
    <s v="Chhattisgarh"/>
    <s v="Bilaspur"/>
    <n v="5"/>
    <n v="2688.62"/>
    <n v="0.05"/>
    <n v="10045.77"/>
    <x v="1"/>
    <x v="2"/>
    <x v="0"/>
    <n v="0.25"/>
    <n v="1.2500000000000001E-2"/>
    <n v="3.1250000000000002E-3"/>
    <n v="-10045.766875000001"/>
    <n v="-3214645.4000000004"/>
    <n v="2025"/>
    <x v="1"/>
    <n v="12"/>
    <s v="Q4"/>
  </r>
  <r>
    <s v="ORD-05223"/>
    <d v="2025-11-01T00:00:00"/>
    <s v="CUST-1088"/>
    <s v="Priya Rao"/>
    <x v="0"/>
    <x v="4"/>
    <x v="0"/>
    <s v="Uttar Pradesh"/>
    <s v="Lucknow"/>
    <n v="2"/>
    <n v="1905.89"/>
    <n v="0.1"/>
    <n v="2351.0500000000002"/>
    <x v="2"/>
    <x v="1"/>
    <x v="2"/>
    <n v="0.2"/>
    <n v="2.0000000000000004E-2"/>
    <n v="4.000000000000001E-3"/>
    <n v="-2351.0460000000003"/>
    <n v="-587761.49999999988"/>
    <n v="2025"/>
    <x v="8"/>
    <n v="11"/>
    <s v="Q4"/>
  </r>
  <r>
    <s v="ORD-05224"/>
    <d v="2025-05-29T00:00:00"/>
    <s v="CUST-1436"/>
    <s v="Ananya Rao"/>
    <x v="4"/>
    <x v="19"/>
    <x v="2"/>
    <s v="Gujarat"/>
    <s v="Ahmedabad"/>
    <n v="2"/>
    <n v="2398.94"/>
    <n v="0"/>
    <n v="3630.87"/>
    <x v="0"/>
    <x v="1"/>
    <x v="1"/>
    <n v="0"/>
    <n v="0"/>
    <n v="0"/>
    <n v="-3630.87"/>
    <e v="#DIV/0!"/>
    <n v="2025"/>
    <x v="6"/>
    <n v="5"/>
    <s v="Q2"/>
  </r>
  <r>
    <s v="ORD-05225"/>
    <d v="2025-04-25T00:00:00"/>
    <s v="CUST-1138"/>
    <s v="Vikram Joshi"/>
    <x v="3"/>
    <x v="3"/>
    <x v="3"/>
    <s v="Tamil Nadu"/>
    <s v="Coimbatore"/>
    <n v="1"/>
    <n v="29434.31"/>
    <n v="0.2"/>
    <n v="17171.169999999998"/>
    <x v="0"/>
    <x v="1"/>
    <x v="2"/>
    <n v="0.2"/>
    <n v="4.0000000000000008E-2"/>
    <n v="8.0000000000000019E-3"/>
    <n v="-17171.161999999997"/>
    <n v="-2146395.2499999991"/>
    <n v="2025"/>
    <x v="0"/>
    <n v="4"/>
    <s v="Q2"/>
  </r>
  <r>
    <s v="ORD-05226"/>
    <d v="2025-03-04T00:00:00"/>
    <s v="CUST-1879"/>
    <s v="Rohan Reddy"/>
    <x v="0"/>
    <x v="0"/>
    <x v="1"/>
    <s v="Madhya Pradesh"/>
    <s v="Indore"/>
    <n v="1"/>
    <n v="8898.73"/>
    <n v="0.05"/>
    <n v="6946.73"/>
    <x v="0"/>
    <x v="1"/>
    <x v="1"/>
    <n v="0.05"/>
    <n v="2.5000000000000005E-3"/>
    <n v="1.2500000000000003E-4"/>
    <n v="-6946.729875"/>
    <n v="-55573838.999999985"/>
    <n v="2025"/>
    <x v="3"/>
    <n v="3"/>
    <s v="Q1"/>
  </r>
  <r>
    <s v="ORD-05227"/>
    <d v="2025-04-14T00:00:00"/>
    <s v="CUST-2388"/>
    <s v="Sneha Gupta"/>
    <x v="2"/>
    <x v="23"/>
    <x v="2"/>
    <s v="Maharashtra"/>
    <s v="Mumbai"/>
    <n v="2"/>
    <n v="4131.63"/>
    <n v="0.15"/>
    <n v="5875.75"/>
    <x v="1"/>
    <x v="0"/>
    <x v="1"/>
    <n v="0.3"/>
    <n v="4.4999999999999998E-2"/>
    <n v="1.35E-2"/>
    <n v="-5875.7365"/>
    <n v="-435239.74074074073"/>
    <n v="2025"/>
    <x v="0"/>
    <n v="4"/>
    <s v="Q2"/>
  </r>
  <r>
    <s v="ORD-05228"/>
    <d v="2025-12-05T00:00:00"/>
    <s v="CUST-1926"/>
    <s v="Meera Nair"/>
    <x v="0"/>
    <x v="6"/>
    <x v="4"/>
    <s v="Bihar"/>
    <s v="Patna"/>
    <n v="5"/>
    <n v="12907.14"/>
    <n v="0.2"/>
    <n v="41908.480000000003"/>
    <x v="1"/>
    <x v="2"/>
    <x v="2"/>
    <n v="1"/>
    <n v="0.2"/>
    <n v="0.2"/>
    <n v="-41908.280000000006"/>
    <n v="-209541.40000000002"/>
    <n v="2025"/>
    <x v="1"/>
    <n v="12"/>
    <s v="Q4"/>
  </r>
  <r>
    <s v="ORD-05229"/>
    <d v="2025-12-25T00:00:00"/>
    <s v="CUST-1117"/>
    <s v="Vikram Verma"/>
    <x v="3"/>
    <x v="14"/>
    <x v="1"/>
    <s v="Madhya Pradesh"/>
    <s v="Bhopal"/>
    <n v="3"/>
    <n v="4499.0200000000004"/>
    <n v="0.1"/>
    <n v="8953.7000000000007"/>
    <x v="1"/>
    <x v="1"/>
    <x v="2"/>
    <n v="0.30000000000000004"/>
    <n v="3.0000000000000006E-2"/>
    <n v="9.0000000000000028E-3"/>
    <n v="-8953.6910000000007"/>
    <n v="-994854.55555555527"/>
    <n v="2025"/>
    <x v="1"/>
    <n v="12"/>
    <s v="Q4"/>
  </r>
  <r>
    <s v="ORD-05230"/>
    <d v="2025-06-05T00:00:00"/>
    <s v="CUST-1847"/>
    <s v="Isha Verma"/>
    <x v="2"/>
    <x v="20"/>
    <x v="1"/>
    <s v="Chhattisgarh"/>
    <s v="Raipur"/>
    <n v="1"/>
    <n v="932.1"/>
    <n v="0"/>
    <n v="678.47"/>
    <x v="2"/>
    <x v="1"/>
    <x v="1"/>
    <n v="0"/>
    <n v="0"/>
    <n v="0"/>
    <n v="-678.47"/>
    <e v="#DIV/0!"/>
    <n v="2025"/>
    <x v="9"/>
    <n v="6"/>
    <s v="Q2"/>
  </r>
  <r>
    <s v="ORD-05231"/>
    <d v="2025-09-30T00:00:00"/>
    <s v="CUST-2486"/>
    <s v="Ananya Gupta"/>
    <x v="1"/>
    <x v="21"/>
    <x v="0"/>
    <s v="Punjab"/>
    <s v="Ludhiana"/>
    <n v="2"/>
    <n v="539.08000000000004"/>
    <n v="0.1"/>
    <n v="705.65"/>
    <x v="1"/>
    <x v="2"/>
    <x v="2"/>
    <n v="0.2"/>
    <n v="2.0000000000000004E-2"/>
    <n v="4.000000000000001E-3"/>
    <n v="-705.64599999999996"/>
    <n v="-176411.49999999994"/>
    <n v="2025"/>
    <x v="2"/>
    <n v="9"/>
    <s v="Q3"/>
  </r>
  <r>
    <s v="ORD-05232"/>
    <d v="2025-01-06T00:00:00"/>
    <s v="CUST-1959"/>
    <s v="Rahul Singh"/>
    <x v="2"/>
    <x v="23"/>
    <x v="0"/>
    <s v="Delhi"/>
    <s v="Delhi"/>
    <n v="2"/>
    <n v="3192.79"/>
    <n v="0.1"/>
    <n v="4312.71"/>
    <x v="1"/>
    <x v="1"/>
    <x v="2"/>
    <n v="0.2"/>
    <n v="2.0000000000000004E-2"/>
    <n v="4.000000000000001E-3"/>
    <n v="-4312.7060000000001"/>
    <n v="-1078176.4999999998"/>
    <n v="2025"/>
    <x v="5"/>
    <n v="1"/>
    <s v="Q1"/>
  </r>
  <r>
    <s v="ORD-05233"/>
    <d v="2025-05-27T00:00:00"/>
    <s v="CUST-1856"/>
    <s v="Rohan Sharma"/>
    <x v="3"/>
    <x v="16"/>
    <x v="2"/>
    <s v="Goa"/>
    <s v="Margao"/>
    <n v="2"/>
    <n v="4157.34"/>
    <n v="0.1"/>
    <n v="5843.83"/>
    <x v="2"/>
    <x v="0"/>
    <x v="2"/>
    <n v="0.2"/>
    <n v="2.0000000000000004E-2"/>
    <n v="4.000000000000001E-3"/>
    <n v="-5843.826"/>
    <n v="-1460956.4999999998"/>
    <n v="2025"/>
    <x v="6"/>
    <n v="5"/>
    <s v="Q2"/>
  </r>
  <r>
    <s v="ORD-05234"/>
    <d v="2025-07-03T00:00:00"/>
    <s v="CUST-2087"/>
    <s v="Neha Joshi"/>
    <x v="1"/>
    <x v="7"/>
    <x v="1"/>
    <s v="Chhattisgarh"/>
    <s v="Bilaspur"/>
    <n v="2"/>
    <n v="3793.89"/>
    <n v="0"/>
    <n v="5343.88"/>
    <x v="1"/>
    <x v="1"/>
    <x v="2"/>
    <n v="0"/>
    <n v="0"/>
    <n v="0"/>
    <n v="-5343.88"/>
    <e v="#DIV/0!"/>
    <n v="2025"/>
    <x v="4"/>
    <n v="7"/>
    <s v="Q3"/>
  </r>
  <r>
    <s v="ORD-05235"/>
    <d v="2025-01-28T00:00:00"/>
    <s v="CUST-2098"/>
    <s v="Priya Nair"/>
    <x v="3"/>
    <x v="18"/>
    <x v="3"/>
    <s v="Karnataka"/>
    <s v="Bengaluru"/>
    <n v="3"/>
    <n v="15660.51"/>
    <n v="0.05"/>
    <n v="36166.99"/>
    <x v="2"/>
    <x v="1"/>
    <x v="2"/>
    <n v="0.15000000000000002"/>
    <n v="7.5000000000000015E-3"/>
    <n v="1.1250000000000003E-3"/>
    <n v="-36166.988874999995"/>
    <n v="-32148434.555555541"/>
    <n v="2025"/>
    <x v="5"/>
    <n v="1"/>
    <s v="Q1"/>
  </r>
  <r>
    <s v="ORD-05236"/>
    <d v="2025-02-07T00:00:00"/>
    <s v="CUST-2498"/>
    <s v="Kiran Patel"/>
    <x v="3"/>
    <x v="18"/>
    <x v="0"/>
    <s v="Delhi"/>
    <s v="New Delhi"/>
    <n v="1"/>
    <n v="61139.99"/>
    <n v="0.15"/>
    <n v="44466.91"/>
    <x v="0"/>
    <x v="0"/>
    <x v="2"/>
    <n v="0.15"/>
    <n v="2.2499999999999999E-2"/>
    <n v="3.375E-3"/>
    <n v="-44466.906625000003"/>
    <n v="-13175379.740740743"/>
    <n v="2025"/>
    <x v="11"/>
    <n v="2"/>
    <s v="Q1"/>
  </r>
  <r>
    <s v="ORD-05237"/>
    <d v="2025-04-29T00:00:00"/>
    <s v="CUST-1382"/>
    <s v="Sneha Rao"/>
    <x v="2"/>
    <x v="20"/>
    <x v="4"/>
    <s v="Bihar"/>
    <s v="Gaya"/>
    <n v="4"/>
    <n v="3610.26"/>
    <n v="0.2"/>
    <n v="7365.99"/>
    <x v="3"/>
    <x v="1"/>
    <x v="2"/>
    <n v="0.8"/>
    <n v="0.16000000000000003"/>
    <n v="0.12800000000000003"/>
    <n v="-7365.8620000000001"/>
    <n v="-57545.796874999985"/>
    <n v="2025"/>
    <x v="0"/>
    <n v="4"/>
    <s v="Q2"/>
  </r>
  <r>
    <s v="ORD-05238"/>
    <d v="2025-10-20T00:00:00"/>
    <s v="CUST-2044"/>
    <s v="Vikram Verma"/>
    <x v="1"/>
    <x v="7"/>
    <x v="0"/>
    <s v="Uttar Pradesh"/>
    <s v="Noida"/>
    <n v="1"/>
    <n v="2370.0500000000002"/>
    <n v="0"/>
    <n v="1482.77"/>
    <x v="1"/>
    <x v="1"/>
    <x v="1"/>
    <n v="0"/>
    <n v="0"/>
    <n v="0"/>
    <n v="-1482.77"/>
    <e v="#DIV/0!"/>
    <n v="2025"/>
    <x v="10"/>
    <n v="10"/>
    <s v="Q4"/>
  </r>
  <r>
    <s v="ORD-05239"/>
    <d v="2025-09-01T00:00:00"/>
    <s v="CUST-2053"/>
    <s v="Rohan Kumar"/>
    <x v="0"/>
    <x v="5"/>
    <x v="4"/>
    <s v="West Bengal"/>
    <s v="Durgapur"/>
    <n v="2"/>
    <n v="14203.32"/>
    <n v="0.15"/>
    <n v="19211.32"/>
    <x v="1"/>
    <x v="1"/>
    <x v="2"/>
    <n v="0.3"/>
    <n v="4.4999999999999998E-2"/>
    <n v="1.35E-2"/>
    <n v="-19211.306499999999"/>
    <n v="-1423059.7407407407"/>
    <n v="2025"/>
    <x v="2"/>
    <n v="9"/>
    <s v="Q3"/>
  </r>
  <r>
    <s v="ORD-05240"/>
    <d v="2025-03-09T00:00:00"/>
    <s v="CUST-2186"/>
    <s v="Rahul Rao"/>
    <x v="2"/>
    <x v="10"/>
    <x v="3"/>
    <s v="Telangana"/>
    <s v="Hyderabad"/>
    <n v="4"/>
    <n v="5106.82"/>
    <n v="0"/>
    <n v="16095.28"/>
    <x v="1"/>
    <x v="1"/>
    <x v="0"/>
    <n v="0"/>
    <n v="0"/>
    <n v="0"/>
    <n v="-16095.28"/>
    <e v="#DIV/0!"/>
    <n v="2025"/>
    <x v="3"/>
    <n v="3"/>
    <s v="Q1"/>
  </r>
  <r>
    <s v="ORD-05241"/>
    <d v="2025-08-02T00:00:00"/>
    <s v="CUST-1706"/>
    <s v="Sneha Nair"/>
    <x v="0"/>
    <x v="4"/>
    <x v="4"/>
    <s v="Jharkhand"/>
    <s v="Ranchi"/>
    <n v="2"/>
    <n v="11206.45"/>
    <n v="0.15"/>
    <n v="14082.05"/>
    <x v="0"/>
    <x v="1"/>
    <x v="1"/>
    <n v="0.3"/>
    <n v="4.4999999999999998E-2"/>
    <n v="1.35E-2"/>
    <n v="-14082.0365"/>
    <n v="-1043113.8148148148"/>
    <n v="2025"/>
    <x v="7"/>
    <n v="8"/>
    <s v="Q3"/>
  </r>
  <r>
    <s v="ORD-05242"/>
    <d v="2025-08-06T00:00:00"/>
    <s v="CUST-1822"/>
    <s v="Rohan Kumar"/>
    <x v="0"/>
    <x v="6"/>
    <x v="1"/>
    <s v="Madhya Pradesh"/>
    <s v="Bhopal"/>
    <n v="1"/>
    <n v="16878.04"/>
    <n v="0.05"/>
    <n v="13393.98"/>
    <x v="0"/>
    <x v="1"/>
    <x v="1"/>
    <n v="0.05"/>
    <n v="2.5000000000000005E-3"/>
    <n v="1.2500000000000003E-4"/>
    <n v="-13393.979874999999"/>
    <n v="-107151838.99999997"/>
    <n v="2025"/>
    <x v="7"/>
    <n v="8"/>
    <s v="Q3"/>
  </r>
  <r>
    <s v="ORD-05243"/>
    <d v="2025-06-26T00:00:00"/>
    <s v="CUST-2298"/>
    <s v="Aarav Verma"/>
    <x v="3"/>
    <x v="3"/>
    <x v="3"/>
    <s v="Karnataka"/>
    <s v="Bengaluru"/>
    <n v="1"/>
    <n v="28313.46"/>
    <n v="0.2"/>
    <n v="18457"/>
    <x v="4"/>
    <x v="1"/>
    <x v="0"/>
    <n v="0.2"/>
    <n v="4.0000000000000008E-2"/>
    <n v="8.0000000000000019E-3"/>
    <n v="-18456.991999999998"/>
    <n v="-2307123.9999999991"/>
    <n v="2025"/>
    <x v="9"/>
    <n v="6"/>
    <s v="Q2"/>
  </r>
  <r>
    <s v="ORD-05244"/>
    <d v="2025-10-26T00:00:00"/>
    <s v="CUST-1286"/>
    <s v="Rohan Patel"/>
    <x v="4"/>
    <x v="15"/>
    <x v="0"/>
    <s v="Delhi"/>
    <s v="Delhi"/>
    <n v="2"/>
    <n v="7372.52"/>
    <n v="0.1"/>
    <n v="11563.05"/>
    <x v="4"/>
    <x v="1"/>
    <x v="0"/>
    <n v="0.2"/>
    <n v="2.0000000000000004E-2"/>
    <n v="4.000000000000001E-3"/>
    <n v="-11563.045999999998"/>
    <n v="-2890761.4999999991"/>
    <n v="2025"/>
    <x v="10"/>
    <n v="10"/>
    <s v="Q4"/>
  </r>
  <r>
    <s v="ORD-05245"/>
    <d v="2025-06-13T00:00:00"/>
    <s v="CUST-2288"/>
    <s v="Arjun Patel"/>
    <x v="1"/>
    <x v="7"/>
    <x v="4"/>
    <s v="Odisha"/>
    <s v="Cuttack"/>
    <n v="1"/>
    <n v="2055.44"/>
    <n v="0.05"/>
    <n v="1635.01"/>
    <x v="0"/>
    <x v="1"/>
    <x v="1"/>
    <n v="0.05"/>
    <n v="2.5000000000000005E-3"/>
    <n v="1.2500000000000003E-4"/>
    <n v="-1635.009875"/>
    <n v="-13080078.999999996"/>
    <n v="2025"/>
    <x v="9"/>
    <n v="6"/>
    <s v="Q2"/>
  </r>
  <r>
    <s v="ORD-05246"/>
    <d v="2025-02-27T00:00:00"/>
    <s v="CUST-1750"/>
    <s v="Rohan Rao"/>
    <x v="2"/>
    <x v="2"/>
    <x v="3"/>
    <s v="Andhra Pradesh"/>
    <s v="Vijayawada"/>
    <n v="1"/>
    <n v="5933.08"/>
    <n v="0.05"/>
    <n v="3614.57"/>
    <x v="1"/>
    <x v="1"/>
    <x v="0"/>
    <n v="0.05"/>
    <n v="2.5000000000000005E-3"/>
    <n v="1.2500000000000003E-4"/>
    <n v="-3614.5698750000001"/>
    <n v="-28916558.999999993"/>
    <n v="2025"/>
    <x v="11"/>
    <n v="2"/>
    <s v="Q1"/>
  </r>
  <r>
    <s v="ORD-05247"/>
    <d v="2025-09-26T00:00:00"/>
    <s v="CUST-2075"/>
    <s v="Rohan Nair"/>
    <x v="2"/>
    <x v="8"/>
    <x v="2"/>
    <s v="Maharashtra"/>
    <s v="Pune"/>
    <n v="1"/>
    <n v="2112.5300000000002"/>
    <n v="0"/>
    <n v="1538.27"/>
    <x v="0"/>
    <x v="1"/>
    <x v="1"/>
    <n v="0"/>
    <n v="0"/>
    <n v="0"/>
    <n v="-1538.27"/>
    <e v="#DIV/0!"/>
    <n v="2025"/>
    <x v="2"/>
    <n v="9"/>
    <s v="Q3"/>
  </r>
  <r>
    <s v="ORD-05248"/>
    <d v="2025-11-04T00:00:00"/>
    <s v="CUST-2144"/>
    <s v="Sneha Singh"/>
    <x v="1"/>
    <x v="7"/>
    <x v="3"/>
    <s v="Karnataka"/>
    <s v="Bengaluru"/>
    <n v="3"/>
    <n v="1624.02"/>
    <n v="0.1"/>
    <n v="3125.02"/>
    <x v="0"/>
    <x v="1"/>
    <x v="2"/>
    <n v="0.30000000000000004"/>
    <n v="3.0000000000000006E-2"/>
    <n v="9.0000000000000028E-3"/>
    <n v="-3125.011"/>
    <n v="-347223.44444444432"/>
    <n v="2025"/>
    <x v="8"/>
    <n v="11"/>
    <s v="Q4"/>
  </r>
  <r>
    <s v="ORD-05249"/>
    <d v="2025-02-27T00:00:00"/>
    <s v="CUST-1869"/>
    <s v="Rahul Patel"/>
    <x v="0"/>
    <x v="6"/>
    <x v="2"/>
    <s v="Gujarat"/>
    <s v="Surat"/>
    <n v="1"/>
    <n v="12427.14"/>
    <n v="0.15"/>
    <n v="8842.41"/>
    <x v="4"/>
    <x v="1"/>
    <x v="1"/>
    <n v="0.15"/>
    <n v="2.2499999999999999E-2"/>
    <n v="3.375E-3"/>
    <n v="-8842.4066249999996"/>
    <n v="-2619972.333333333"/>
    <n v="2025"/>
    <x v="11"/>
    <n v="2"/>
    <s v="Q1"/>
  </r>
  <r>
    <s v="ORD-05250"/>
    <d v="2025-10-15T00:00:00"/>
    <s v="CUST-2432"/>
    <s v="Vikram Verma"/>
    <x v="3"/>
    <x v="3"/>
    <x v="1"/>
    <s v="Madhya Pradesh"/>
    <s v="Bhopal"/>
    <n v="2"/>
    <n v="15007.29"/>
    <n v="0.1"/>
    <n v="18403.22"/>
    <x v="1"/>
    <x v="1"/>
    <x v="1"/>
    <n v="0.2"/>
    <n v="2.0000000000000004E-2"/>
    <n v="4.000000000000001E-3"/>
    <n v="-18403.216"/>
    <n v="-4600803.9999999991"/>
    <n v="2025"/>
    <x v="10"/>
    <n v="10"/>
    <s v="Q4"/>
  </r>
  <r>
    <s v="ORD-05251"/>
    <d v="2025-04-15T00:00:00"/>
    <s v="CUST-2490"/>
    <s v="Arjun Gupta"/>
    <x v="3"/>
    <x v="16"/>
    <x v="3"/>
    <s v="Andhra Pradesh"/>
    <s v="Visakhapatnam"/>
    <n v="1"/>
    <n v="16051.29"/>
    <n v="0.15"/>
    <n v="8849.1299999999992"/>
    <x v="3"/>
    <x v="1"/>
    <x v="1"/>
    <n v="0.15"/>
    <n v="2.2499999999999999E-2"/>
    <n v="3.375E-3"/>
    <n v="-8849.126624999999"/>
    <n v="-2621963.444444444"/>
    <n v="2025"/>
    <x v="0"/>
    <n v="4"/>
    <s v="Q2"/>
  </r>
  <r>
    <s v="ORD-05252"/>
    <d v="2025-08-16T00:00:00"/>
    <s v="CUST-1650"/>
    <s v="Vikram Kumar"/>
    <x v="2"/>
    <x v="10"/>
    <x v="1"/>
    <s v="Madhya Pradesh"/>
    <s v="Indore"/>
    <n v="2"/>
    <n v="2414.73"/>
    <n v="0.1"/>
    <n v="2783.05"/>
    <x v="1"/>
    <x v="1"/>
    <x v="2"/>
    <n v="0.2"/>
    <n v="2.0000000000000004E-2"/>
    <n v="4.000000000000001E-3"/>
    <n v="-2783.0460000000003"/>
    <n v="-695761.49999999988"/>
    <n v="2025"/>
    <x v="7"/>
    <n v="8"/>
    <s v="Q3"/>
  </r>
  <r>
    <s v="ORD-05253"/>
    <d v="2025-09-04T00:00:00"/>
    <s v="CUST-1633"/>
    <s v="Rahul Rao"/>
    <x v="4"/>
    <x v="24"/>
    <x v="0"/>
    <s v="Haryana"/>
    <s v="Gurugram"/>
    <n v="1"/>
    <n v="6270.89"/>
    <n v="0.2"/>
    <n v="3843.36"/>
    <x v="4"/>
    <x v="1"/>
    <x v="1"/>
    <n v="0.2"/>
    <n v="4.0000000000000008E-2"/>
    <n v="8.0000000000000019E-3"/>
    <n v="-3843.3520000000003"/>
    <n v="-480418.99999999994"/>
    <n v="2025"/>
    <x v="2"/>
    <n v="9"/>
    <s v="Q3"/>
  </r>
  <r>
    <s v="ORD-05254"/>
    <d v="2025-07-07T00:00:00"/>
    <s v="CUST-2586"/>
    <s v="Rohan Rao"/>
    <x v="3"/>
    <x v="14"/>
    <x v="4"/>
    <s v="West Bengal"/>
    <s v="Durgapur"/>
    <n v="2"/>
    <n v="57976.14"/>
    <n v="0.1"/>
    <n v="73002.080000000002"/>
    <x v="2"/>
    <x v="1"/>
    <x v="1"/>
    <n v="0.2"/>
    <n v="2.0000000000000004E-2"/>
    <n v="4.000000000000001E-3"/>
    <n v="-73002.076000000001"/>
    <n v="-18250518.999999996"/>
    <n v="2025"/>
    <x v="4"/>
    <n v="7"/>
    <s v="Q3"/>
  </r>
  <r>
    <s v="ORD-05255"/>
    <d v="2025-03-24T00:00:00"/>
    <s v="CUST-2577"/>
    <s v="Arjun Singh"/>
    <x v="3"/>
    <x v="16"/>
    <x v="0"/>
    <s v="Delhi"/>
    <s v="New Delhi"/>
    <n v="2"/>
    <n v="44335.05"/>
    <n v="0"/>
    <n v="59340.14"/>
    <x v="1"/>
    <x v="1"/>
    <x v="2"/>
    <n v="0"/>
    <n v="0"/>
    <n v="0"/>
    <n v="-59340.14"/>
    <e v="#DIV/0!"/>
    <n v="2025"/>
    <x v="3"/>
    <n v="3"/>
    <s v="Q1"/>
  </r>
  <r>
    <s v="ORD-05256"/>
    <d v="2025-07-05T00:00:00"/>
    <s v="CUST-1566"/>
    <s v="Rohan Joshi"/>
    <x v="0"/>
    <x v="11"/>
    <x v="0"/>
    <s v="Haryana"/>
    <s v="Gurugram"/>
    <n v="1"/>
    <n v="15021.19"/>
    <n v="0.1"/>
    <n v="11578.65"/>
    <x v="1"/>
    <x v="1"/>
    <x v="1"/>
    <n v="0.1"/>
    <n v="1.0000000000000002E-2"/>
    <n v="1.0000000000000002E-3"/>
    <n v="-11578.648999999999"/>
    <n v="-11578648.999999996"/>
    <n v="2025"/>
    <x v="4"/>
    <n v="7"/>
    <s v="Q3"/>
  </r>
  <r>
    <s v="ORD-05257"/>
    <d v="2025-09-09T00:00:00"/>
    <s v="CUST-2340"/>
    <s v="Isha Reddy"/>
    <x v="1"/>
    <x v="21"/>
    <x v="4"/>
    <s v="Jharkhand"/>
    <s v="Jamshedpur"/>
    <n v="3"/>
    <n v="2831.91"/>
    <n v="0.05"/>
    <n v="5035.49"/>
    <x v="3"/>
    <x v="1"/>
    <x v="1"/>
    <n v="0.15000000000000002"/>
    <n v="7.5000000000000015E-3"/>
    <n v="1.1250000000000003E-3"/>
    <n v="-5035.488875"/>
    <n v="-4475990.1111111101"/>
    <n v="2025"/>
    <x v="2"/>
    <n v="9"/>
    <s v="Q3"/>
  </r>
  <r>
    <s v="ORD-05258"/>
    <d v="2025-12-21T00:00:00"/>
    <s v="CUST-1325"/>
    <s v="Kiran Kumar"/>
    <x v="3"/>
    <x v="16"/>
    <x v="0"/>
    <s v="Punjab"/>
    <s v="Amritsar"/>
    <n v="3"/>
    <n v="5876.62"/>
    <n v="0.2"/>
    <n v="10362.33"/>
    <x v="0"/>
    <x v="1"/>
    <x v="2"/>
    <n v="0.60000000000000009"/>
    <n v="0.12000000000000002"/>
    <n v="7.2000000000000022E-2"/>
    <n v="-10362.258"/>
    <n v="-143920.24999999994"/>
    <n v="2025"/>
    <x v="1"/>
    <n v="12"/>
    <s v="Q4"/>
  </r>
  <r>
    <s v="ORD-05259"/>
    <d v="2025-08-26T00:00:00"/>
    <s v="CUST-1847"/>
    <s v="Isha Singh"/>
    <x v="3"/>
    <x v="14"/>
    <x v="0"/>
    <s v="Haryana"/>
    <s v="Faridabad"/>
    <n v="1"/>
    <n v="7879.6"/>
    <n v="0.05"/>
    <n v="5586.17"/>
    <x v="1"/>
    <x v="2"/>
    <x v="0"/>
    <n v="0.05"/>
    <n v="2.5000000000000005E-3"/>
    <n v="1.2500000000000003E-4"/>
    <n v="-5586.1698750000005"/>
    <n v="-44689358.999999993"/>
    <n v="2025"/>
    <x v="7"/>
    <n v="8"/>
    <s v="Q3"/>
  </r>
  <r>
    <s v="ORD-05260"/>
    <d v="2025-12-26T00:00:00"/>
    <s v="CUST-1023"/>
    <s v="Arjun Patel"/>
    <x v="2"/>
    <x v="23"/>
    <x v="3"/>
    <s v="Andhra Pradesh"/>
    <s v="Visakhapatnam"/>
    <n v="2"/>
    <n v="4058.99"/>
    <n v="0.05"/>
    <n v="5862.28"/>
    <x v="0"/>
    <x v="1"/>
    <x v="2"/>
    <n v="0.1"/>
    <n v="5.000000000000001E-3"/>
    <n v="5.0000000000000012E-4"/>
    <n v="-5862.2794999999996"/>
    <n v="-11724558.999999996"/>
    <n v="2025"/>
    <x v="1"/>
    <n v="12"/>
    <s v="Q4"/>
  </r>
  <r>
    <s v="ORD-05261"/>
    <d v="2025-07-03T00:00:00"/>
    <s v="CUST-1223"/>
    <s v="Kiran Kumar"/>
    <x v="2"/>
    <x v="8"/>
    <x v="4"/>
    <s v="Bihar"/>
    <s v="Gaya"/>
    <n v="2"/>
    <n v="2563.4899999999998"/>
    <n v="0"/>
    <n v="4192.84"/>
    <x v="1"/>
    <x v="1"/>
    <x v="2"/>
    <n v="0"/>
    <n v="0"/>
    <n v="0"/>
    <n v="-4192.84"/>
    <e v="#DIV/0!"/>
    <n v="2025"/>
    <x v="4"/>
    <n v="7"/>
    <s v="Q3"/>
  </r>
  <r>
    <s v="ORD-05262"/>
    <d v="2025-10-11T00:00:00"/>
    <s v="CUST-1839"/>
    <s v="Meera Singh"/>
    <x v="3"/>
    <x v="14"/>
    <x v="0"/>
    <s v="Uttar Pradesh"/>
    <s v="Noida"/>
    <n v="1"/>
    <n v="15506.07"/>
    <n v="0.1"/>
    <n v="8675.5499999999993"/>
    <x v="2"/>
    <x v="1"/>
    <x v="2"/>
    <n v="0.1"/>
    <n v="1.0000000000000002E-2"/>
    <n v="1.0000000000000002E-3"/>
    <n v="-8675.5489999999991"/>
    <n v="-8675548.9999999963"/>
    <n v="2025"/>
    <x v="10"/>
    <n v="10"/>
    <s v="Q4"/>
  </r>
  <r>
    <s v="ORD-05263"/>
    <d v="2025-07-29T00:00:00"/>
    <s v="CUST-1788"/>
    <s v="Arjun Sharma"/>
    <x v="3"/>
    <x v="13"/>
    <x v="3"/>
    <s v="Tamil Nadu"/>
    <s v="Coimbatore"/>
    <n v="1"/>
    <n v="31107.31"/>
    <n v="0"/>
    <n v="21200.9"/>
    <x v="4"/>
    <x v="1"/>
    <x v="0"/>
    <n v="0"/>
    <n v="0"/>
    <n v="0"/>
    <n v="-21200.9"/>
    <e v="#DIV/0!"/>
    <n v="2025"/>
    <x v="4"/>
    <n v="7"/>
    <s v="Q3"/>
  </r>
  <r>
    <s v="ORD-05264"/>
    <d v="2025-10-31T00:00:00"/>
    <s v="CUST-1039"/>
    <s v="Isha Patel"/>
    <x v="2"/>
    <x v="8"/>
    <x v="4"/>
    <s v="Jharkhand"/>
    <s v="Ranchi"/>
    <n v="4"/>
    <n v="4798.88"/>
    <n v="0.2"/>
    <n v="12641.02"/>
    <x v="4"/>
    <x v="1"/>
    <x v="2"/>
    <n v="0.8"/>
    <n v="0.16000000000000003"/>
    <n v="0.12800000000000003"/>
    <n v="-12640.892"/>
    <n v="-98756.968749999971"/>
    <n v="2025"/>
    <x v="10"/>
    <n v="10"/>
    <s v="Q4"/>
  </r>
  <r>
    <s v="ORD-05265"/>
    <d v="2025-10-23T00:00:00"/>
    <s v="CUST-1771"/>
    <s v="Sneha Nair"/>
    <x v="0"/>
    <x v="0"/>
    <x v="3"/>
    <s v="Andhra Pradesh"/>
    <s v="Visakhapatnam"/>
    <n v="2"/>
    <n v="7360.36"/>
    <n v="0.05"/>
    <n v="9904.09"/>
    <x v="0"/>
    <x v="1"/>
    <x v="1"/>
    <n v="0.1"/>
    <n v="5.000000000000001E-3"/>
    <n v="5.0000000000000012E-4"/>
    <n v="-9904.0895"/>
    <n v="-19808178.999999996"/>
    <n v="2025"/>
    <x v="10"/>
    <n v="10"/>
    <s v="Q4"/>
  </r>
  <r>
    <s v="ORD-05266"/>
    <d v="2025-04-07T00:00:00"/>
    <s v="CUST-1927"/>
    <s v="Sneha Nair"/>
    <x v="4"/>
    <x v="22"/>
    <x v="0"/>
    <s v="Uttar Pradesh"/>
    <s v="Kanpur"/>
    <n v="4"/>
    <n v="7321.61"/>
    <n v="0.05"/>
    <n v="21415.52"/>
    <x v="0"/>
    <x v="1"/>
    <x v="1"/>
    <n v="0.2"/>
    <n v="1.0000000000000002E-2"/>
    <n v="2.0000000000000005E-3"/>
    <n v="-21415.518"/>
    <n v="-10707758.999999998"/>
    <n v="2025"/>
    <x v="0"/>
    <n v="4"/>
    <s v="Q2"/>
  </r>
  <r>
    <s v="ORD-05267"/>
    <d v="2025-07-27T00:00:00"/>
    <s v="CUST-2287"/>
    <s v="Ananya Nair"/>
    <x v="2"/>
    <x v="2"/>
    <x v="4"/>
    <s v="Odisha"/>
    <s v="Bhubaneswar"/>
    <n v="2"/>
    <n v="5274.25"/>
    <n v="0"/>
    <n v="7314.6"/>
    <x v="2"/>
    <x v="2"/>
    <x v="0"/>
    <n v="0"/>
    <n v="0"/>
    <n v="0"/>
    <n v="-7314.6"/>
    <e v="#DIV/0!"/>
    <n v="2025"/>
    <x v="4"/>
    <n v="7"/>
    <s v="Q3"/>
  </r>
  <r>
    <s v="ORD-05268"/>
    <d v="2025-05-17T00:00:00"/>
    <s v="CUST-1385"/>
    <s v="Rohan Nair"/>
    <x v="3"/>
    <x v="14"/>
    <x v="4"/>
    <s v="Jharkhand"/>
    <s v="Jamshedpur"/>
    <n v="1"/>
    <n v="48167.1"/>
    <n v="0"/>
    <n v="30914.02"/>
    <x v="0"/>
    <x v="1"/>
    <x v="2"/>
    <n v="0"/>
    <n v="0"/>
    <n v="0"/>
    <n v="-30914.02"/>
    <e v="#DIV/0!"/>
    <n v="2025"/>
    <x v="6"/>
    <n v="5"/>
    <s v="Q2"/>
  </r>
  <r>
    <s v="ORD-05269"/>
    <d v="2025-07-03T00:00:00"/>
    <s v="CUST-2435"/>
    <s v="Neha Nair"/>
    <x v="0"/>
    <x v="6"/>
    <x v="4"/>
    <s v="Bihar"/>
    <s v="Patna"/>
    <n v="1"/>
    <n v="17743.78"/>
    <n v="0.05"/>
    <n v="11555.81"/>
    <x v="1"/>
    <x v="1"/>
    <x v="2"/>
    <n v="0.05"/>
    <n v="2.5000000000000005E-3"/>
    <n v="1.2500000000000003E-4"/>
    <n v="-11555.809874999999"/>
    <n v="-92446478.99999997"/>
    <n v="2025"/>
    <x v="4"/>
    <n v="7"/>
    <s v="Q3"/>
  </r>
  <r>
    <s v="ORD-05270"/>
    <d v="2025-03-17T00:00:00"/>
    <s v="CUST-2010"/>
    <s v="Rohan Kumar"/>
    <x v="0"/>
    <x v="0"/>
    <x v="2"/>
    <s v="Goa"/>
    <s v="Margao"/>
    <n v="2"/>
    <n v="5807.48"/>
    <n v="0.05"/>
    <n v="9206.0300000000007"/>
    <x v="0"/>
    <x v="2"/>
    <x v="0"/>
    <n v="0.1"/>
    <n v="5.000000000000001E-3"/>
    <n v="5.0000000000000012E-4"/>
    <n v="-9206.0295000000006"/>
    <n v="-18412058.999999996"/>
    <n v="2025"/>
    <x v="3"/>
    <n v="3"/>
    <s v="Q1"/>
  </r>
  <r>
    <s v="ORD-05271"/>
    <d v="2025-10-14T00:00:00"/>
    <s v="CUST-1705"/>
    <s v="Sneha Rao"/>
    <x v="3"/>
    <x v="18"/>
    <x v="0"/>
    <s v="Uttar Pradesh"/>
    <s v="Lucknow"/>
    <n v="2"/>
    <n v="42440.07"/>
    <n v="0.05"/>
    <n v="57134.38"/>
    <x v="4"/>
    <x v="1"/>
    <x v="2"/>
    <n v="0.1"/>
    <n v="5.000000000000001E-3"/>
    <n v="5.0000000000000012E-4"/>
    <n v="-57134.379499999995"/>
    <n v="-114268758.99999997"/>
    <n v="2025"/>
    <x v="10"/>
    <n v="10"/>
    <s v="Q4"/>
  </r>
  <r>
    <s v="ORD-05272"/>
    <d v="2025-05-22T00:00:00"/>
    <s v="CUST-1582"/>
    <s v="Kiran Sharma"/>
    <x v="4"/>
    <x v="24"/>
    <x v="2"/>
    <s v="Maharashtra"/>
    <s v="Nagpur"/>
    <n v="1"/>
    <n v="7771.57"/>
    <n v="0"/>
    <n v="5927.59"/>
    <x v="2"/>
    <x v="2"/>
    <x v="2"/>
    <n v="0"/>
    <n v="0"/>
    <n v="0"/>
    <n v="-5927.59"/>
    <e v="#DIV/0!"/>
    <n v="2025"/>
    <x v="6"/>
    <n v="5"/>
    <s v="Q2"/>
  </r>
  <r>
    <s v="ORD-05273"/>
    <d v="2025-08-25T00:00:00"/>
    <s v="CUST-2492"/>
    <s v="Ananya Singh"/>
    <x v="1"/>
    <x v="17"/>
    <x v="0"/>
    <s v="Uttar Pradesh"/>
    <s v="Kanpur"/>
    <n v="2"/>
    <n v="3002.74"/>
    <n v="0.05"/>
    <n v="3556.63"/>
    <x v="1"/>
    <x v="1"/>
    <x v="0"/>
    <n v="0.1"/>
    <n v="5.000000000000001E-3"/>
    <n v="5.0000000000000012E-4"/>
    <n v="-3556.6295"/>
    <n v="-7113258.9999999981"/>
    <n v="2025"/>
    <x v="7"/>
    <n v="8"/>
    <s v="Q3"/>
  </r>
  <r>
    <s v="ORD-05274"/>
    <d v="2025-01-25T00:00:00"/>
    <s v="CUST-1108"/>
    <s v="Kiran Reddy"/>
    <x v="3"/>
    <x v="3"/>
    <x v="3"/>
    <s v="Andhra Pradesh"/>
    <s v="Vijayawada"/>
    <n v="3"/>
    <n v="51633.39"/>
    <n v="0.1"/>
    <n v="105357.83"/>
    <x v="0"/>
    <x v="1"/>
    <x v="2"/>
    <n v="0.30000000000000004"/>
    <n v="3.0000000000000006E-2"/>
    <n v="9.0000000000000028E-3"/>
    <n v="-105357.821"/>
    <n v="-11706424.555555552"/>
    <n v="2025"/>
    <x v="5"/>
    <n v="1"/>
    <s v="Q1"/>
  </r>
  <r>
    <s v="ORD-05275"/>
    <d v="2025-10-17T00:00:00"/>
    <s v="CUST-1771"/>
    <s v="Arjun Joshi"/>
    <x v="3"/>
    <x v="18"/>
    <x v="0"/>
    <s v="Delhi"/>
    <s v="Delhi"/>
    <n v="3"/>
    <n v="27817.71"/>
    <n v="0.05"/>
    <n v="64089.38"/>
    <x v="2"/>
    <x v="1"/>
    <x v="1"/>
    <n v="0.15000000000000002"/>
    <n v="7.5000000000000015E-3"/>
    <n v="1.1250000000000003E-3"/>
    <n v="-64089.378874999995"/>
    <n v="-56968336.777777754"/>
    <n v="2025"/>
    <x v="10"/>
    <n v="10"/>
    <s v="Q4"/>
  </r>
  <r>
    <s v="ORD-05276"/>
    <d v="2025-03-08T00:00:00"/>
    <s v="CUST-2211"/>
    <s v="Sneha Kumar"/>
    <x v="3"/>
    <x v="16"/>
    <x v="2"/>
    <s v="Gujarat"/>
    <s v="Ahmedabad"/>
    <n v="1"/>
    <n v="38996.199999999997"/>
    <n v="0.05"/>
    <n v="28573.51"/>
    <x v="1"/>
    <x v="1"/>
    <x v="2"/>
    <n v="0.05"/>
    <n v="2.5000000000000005E-3"/>
    <n v="1.2500000000000003E-4"/>
    <n v="-28573.509875"/>
    <n v="-228588078.99999994"/>
    <n v="2025"/>
    <x v="3"/>
    <n v="3"/>
    <s v="Q1"/>
  </r>
  <r>
    <s v="ORD-05277"/>
    <d v="2025-09-07T00:00:00"/>
    <s v="CUST-1258"/>
    <s v="Meera Nair"/>
    <x v="3"/>
    <x v="18"/>
    <x v="4"/>
    <s v="Jharkhand"/>
    <s v="Jamshedpur"/>
    <n v="1"/>
    <n v="5034.82"/>
    <n v="0.05"/>
    <n v="2993.77"/>
    <x v="1"/>
    <x v="0"/>
    <x v="2"/>
    <n v="0.05"/>
    <n v="2.5000000000000005E-3"/>
    <n v="1.2500000000000003E-4"/>
    <n v="-2993.769875"/>
    <n v="-23950158.999999993"/>
    <n v="2025"/>
    <x v="2"/>
    <n v="9"/>
    <s v="Q3"/>
  </r>
  <r>
    <s v="ORD-05278"/>
    <d v="2025-04-28T00:00:00"/>
    <s v="CUST-1764"/>
    <s v="Priya Singh"/>
    <x v="2"/>
    <x v="20"/>
    <x v="1"/>
    <s v="Madhya Pradesh"/>
    <s v="Bhopal"/>
    <n v="4"/>
    <n v="6906.07"/>
    <n v="0.1"/>
    <n v="15551.14"/>
    <x v="2"/>
    <x v="0"/>
    <x v="1"/>
    <n v="0.4"/>
    <n v="4.0000000000000008E-2"/>
    <n v="1.6000000000000004E-2"/>
    <n v="-15551.124"/>
    <n v="-971945.24999999977"/>
    <n v="2025"/>
    <x v="0"/>
    <n v="4"/>
    <s v="Q2"/>
  </r>
  <r>
    <s v="ORD-05279"/>
    <d v="2025-03-14T00:00:00"/>
    <s v="CUST-1352"/>
    <s v="Neha Reddy"/>
    <x v="0"/>
    <x v="5"/>
    <x v="1"/>
    <s v="Chhattisgarh"/>
    <s v="Bilaspur"/>
    <n v="3"/>
    <n v="14540.32"/>
    <n v="0.05"/>
    <n v="35251.089999999997"/>
    <x v="0"/>
    <x v="1"/>
    <x v="2"/>
    <n v="0.15000000000000002"/>
    <n v="7.5000000000000015E-3"/>
    <n v="1.1250000000000003E-3"/>
    <n v="-35251.088874999994"/>
    <n v="-31334301.222222209"/>
    <n v="2025"/>
    <x v="3"/>
    <n v="3"/>
    <s v="Q1"/>
  </r>
  <r>
    <s v="ORD-05280"/>
    <d v="2025-10-09T00:00:00"/>
    <s v="CUST-2531"/>
    <s v="Sneha Sharma"/>
    <x v="4"/>
    <x v="19"/>
    <x v="1"/>
    <s v="Chhattisgarh"/>
    <s v="Raipur"/>
    <n v="1"/>
    <n v="7884.88"/>
    <n v="0.1"/>
    <n v="4795.46"/>
    <x v="0"/>
    <x v="0"/>
    <x v="2"/>
    <n v="0.1"/>
    <n v="1.0000000000000002E-2"/>
    <n v="1.0000000000000002E-3"/>
    <n v="-4795.4589999999998"/>
    <n v="-4795458.9999999991"/>
    <n v="2025"/>
    <x v="10"/>
    <n v="10"/>
    <s v="Q4"/>
  </r>
  <r>
    <s v="ORD-05281"/>
    <d v="2025-12-26T00:00:00"/>
    <s v="CUST-1276"/>
    <s v="Arjun Reddy"/>
    <x v="3"/>
    <x v="13"/>
    <x v="0"/>
    <s v="Haryana"/>
    <s v="Faridabad"/>
    <n v="3"/>
    <n v="45587.69"/>
    <n v="0.2"/>
    <n v="87262.22"/>
    <x v="1"/>
    <x v="1"/>
    <x v="1"/>
    <n v="0.60000000000000009"/>
    <n v="0.12000000000000002"/>
    <n v="7.2000000000000022E-2"/>
    <n v="-87262.148000000001"/>
    <n v="-1211974.2777777775"/>
    <n v="2025"/>
    <x v="1"/>
    <n v="12"/>
    <s v="Q4"/>
  </r>
  <r>
    <s v="ORD-05282"/>
    <d v="2025-01-10T00:00:00"/>
    <s v="CUST-2508"/>
    <s v="Kiran Joshi"/>
    <x v="2"/>
    <x v="23"/>
    <x v="4"/>
    <s v="Jharkhand"/>
    <s v="Jamshedpur"/>
    <n v="1"/>
    <n v="1627.93"/>
    <n v="0"/>
    <n v="1022.63"/>
    <x v="0"/>
    <x v="1"/>
    <x v="1"/>
    <n v="0"/>
    <n v="0"/>
    <n v="0"/>
    <n v="-1022.63"/>
    <e v="#DIV/0!"/>
    <n v="2025"/>
    <x v="5"/>
    <n v="1"/>
    <s v="Q1"/>
  </r>
  <r>
    <s v="ORD-05283"/>
    <d v="2025-07-30T00:00:00"/>
    <s v="CUST-1283"/>
    <s v="Neha Sharma"/>
    <x v="4"/>
    <x v="15"/>
    <x v="3"/>
    <s v="Tamil Nadu"/>
    <s v="Coimbatore"/>
    <n v="1"/>
    <n v="763.74"/>
    <n v="0"/>
    <n v="534.04999999999995"/>
    <x v="0"/>
    <x v="1"/>
    <x v="0"/>
    <n v="0"/>
    <n v="0"/>
    <n v="0"/>
    <n v="-534.04999999999995"/>
    <e v="#DIV/0!"/>
    <n v="2025"/>
    <x v="4"/>
    <n v="7"/>
    <s v="Q3"/>
  </r>
  <r>
    <s v="ORD-05284"/>
    <d v="2025-11-19T00:00:00"/>
    <s v="CUST-1787"/>
    <s v="Meera Patel"/>
    <x v="0"/>
    <x v="4"/>
    <x v="4"/>
    <s v="West Bengal"/>
    <s v="Durgapur"/>
    <n v="1"/>
    <n v="15658.56"/>
    <n v="0"/>
    <n v="11031.16"/>
    <x v="0"/>
    <x v="1"/>
    <x v="1"/>
    <n v="0"/>
    <n v="0"/>
    <n v="0"/>
    <n v="-11031.16"/>
    <e v="#DIV/0!"/>
    <n v="2025"/>
    <x v="8"/>
    <n v="11"/>
    <s v="Q4"/>
  </r>
  <r>
    <s v="ORD-05285"/>
    <d v="2025-06-01T00:00:00"/>
    <s v="CUST-1319"/>
    <s v="Vikram Gupta"/>
    <x v="3"/>
    <x v="16"/>
    <x v="3"/>
    <s v="Andhra Pradesh"/>
    <s v="Visakhapatnam"/>
    <n v="1"/>
    <n v="26667"/>
    <n v="0.05"/>
    <n v="21320.6"/>
    <x v="2"/>
    <x v="1"/>
    <x v="1"/>
    <n v="0.05"/>
    <n v="2.5000000000000005E-3"/>
    <n v="1.2500000000000003E-4"/>
    <n v="-21320.599875"/>
    <n v="-170564798.99999997"/>
    <n v="2025"/>
    <x v="9"/>
    <n v="6"/>
    <s v="Q2"/>
  </r>
  <r>
    <s v="ORD-05286"/>
    <d v="2025-01-05T00:00:00"/>
    <s v="CUST-1725"/>
    <s v="Kiran Rao"/>
    <x v="3"/>
    <x v="13"/>
    <x v="0"/>
    <s v="Delhi"/>
    <s v="Delhi"/>
    <n v="3"/>
    <n v="18255.419999999998"/>
    <n v="0"/>
    <n v="45410.5"/>
    <x v="3"/>
    <x v="1"/>
    <x v="1"/>
    <n v="0"/>
    <n v="0"/>
    <n v="0"/>
    <n v="-45410.5"/>
    <e v="#DIV/0!"/>
    <n v="2025"/>
    <x v="5"/>
    <n v="1"/>
    <s v="Q1"/>
  </r>
  <r>
    <s v="ORD-05287"/>
    <d v="2025-07-14T00:00:00"/>
    <s v="CUST-2579"/>
    <s v="Sneha Sharma"/>
    <x v="0"/>
    <x v="5"/>
    <x v="2"/>
    <s v="Rajasthan"/>
    <s v="Jaipur"/>
    <n v="2"/>
    <n v="10416.94"/>
    <n v="0.05"/>
    <n v="16552.5"/>
    <x v="3"/>
    <x v="1"/>
    <x v="2"/>
    <n v="0.1"/>
    <n v="5.000000000000001E-3"/>
    <n v="5.0000000000000012E-4"/>
    <n v="-16552.499500000002"/>
    <n v="-33104998.999999996"/>
    <n v="2025"/>
    <x v="4"/>
    <n v="7"/>
    <s v="Q3"/>
  </r>
  <r>
    <s v="ORD-05288"/>
    <d v="2025-10-10T00:00:00"/>
    <s v="CUST-1468"/>
    <s v="Aarav Joshi"/>
    <x v="4"/>
    <x v="12"/>
    <x v="1"/>
    <s v="Chhattisgarh"/>
    <s v="Raipur"/>
    <n v="1"/>
    <n v="4077.64"/>
    <n v="0.15"/>
    <n v="2997.62"/>
    <x v="3"/>
    <x v="1"/>
    <x v="2"/>
    <n v="0.15"/>
    <n v="2.2499999999999999E-2"/>
    <n v="3.375E-3"/>
    <n v="-2997.6166250000001"/>
    <n v="-888182.70370370371"/>
    <n v="2025"/>
    <x v="10"/>
    <n v="10"/>
    <s v="Q4"/>
  </r>
  <r>
    <s v="ORD-05289"/>
    <d v="2025-04-23T00:00:00"/>
    <s v="CUST-1375"/>
    <s v="Neha Patel"/>
    <x v="4"/>
    <x v="15"/>
    <x v="4"/>
    <s v="Bihar"/>
    <s v="Gaya"/>
    <n v="3"/>
    <n v="6039.16"/>
    <n v="0"/>
    <n v="12985.71"/>
    <x v="2"/>
    <x v="1"/>
    <x v="0"/>
    <n v="0"/>
    <n v="0"/>
    <n v="0"/>
    <n v="-12985.71"/>
    <e v="#DIV/0!"/>
    <n v="2025"/>
    <x v="0"/>
    <n v="4"/>
    <s v="Q2"/>
  </r>
  <r>
    <s v="ORD-05290"/>
    <d v="2025-09-28T00:00:00"/>
    <s v="CUST-2213"/>
    <s v="Neha Rao"/>
    <x v="4"/>
    <x v="22"/>
    <x v="3"/>
    <s v="Telangana"/>
    <s v="Warangal"/>
    <n v="3"/>
    <n v="4612.24"/>
    <n v="0.05"/>
    <n v="8894.3700000000008"/>
    <x v="3"/>
    <x v="1"/>
    <x v="2"/>
    <n v="0.15000000000000002"/>
    <n v="7.5000000000000015E-3"/>
    <n v="1.1250000000000003E-3"/>
    <n v="-8894.3688750000001"/>
    <n v="-7906105.6666666642"/>
    <n v="2025"/>
    <x v="2"/>
    <n v="9"/>
    <s v="Q3"/>
  </r>
  <r>
    <s v="ORD-05291"/>
    <d v="2025-06-12T00:00:00"/>
    <s v="CUST-2214"/>
    <s v="Aarav Singh"/>
    <x v="1"/>
    <x v="7"/>
    <x v="1"/>
    <s v="Chhattisgarh"/>
    <s v="Raipur"/>
    <n v="1"/>
    <n v="3561.86"/>
    <n v="0.1"/>
    <n v="2601.8200000000002"/>
    <x v="0"/>
    <x v="1"/>
    <x v="2"/>
    <n v="0.1"/>
    <n v="1.0000000000000002E-2"/>
    <n v="1.0000000000000002E-3"/>
    <n v="-2601.819"/>
    <n v="-2601818.9999999995"/>
    <n v="2025"/>
    <x v="9"/>
    <n v="6"/>
    <s v="Q2"/>
  </r>
  <r>
    <s v="ORD-05292"/>
    <d v="2025-04-15T00:00:00"/>
    <s v="CUST-2098"/>
    <s v="Ananya Verma"/>
    <x v="0"/>
    <x v="11"/>
    <x v="3"/>
    <s v="Karnataka"/>
    <s v="Mysuru"/>
    <n v="2"/>
    <n v="15464.22"/>
    <n v="0"/>
    <n v="19845.04"/>
    <x v="2"/>
    <x v="2"/>
    <x v="2"/>
    <n v="0"/>
    <n v="0"/>
    <n v="0"/>
    <n v="-19845.04"/>
    <e v="#DIV/0!"/>
    <n v="2025"/>
    <x v="0"/>
    <n v="4"/>
    <s v="Q2"/>
  </r>
  <r>
    <s v="ORD-05293"/>
    <d v="2025-06-30T00:00:00"/>
    <s v="CUST-2525"/>
    <s v="Ananya Singh"/>
    <x v="4"/>
    <x v="12"/>
    <x v="1"/>
    <s v="Chhattisgarh"/>
    <s v="Raipur"/>
    <n v="2"/>
    <n v="2162.23"/>
    <n v="0"/>
    <n v="3780.28"/>
    <x v="2"/>
    <x v="1"/>
    <x v="0"/>
    <n v="0"/>
    <n v="0"/>
    <n v="0"/>
    <n v="-3780.28"/>
    <e v="#DIV/0!"/>
    <n v="2025"/>
    <x v="9"/>
    <n v="6"/>
    <s v="Q2"/>
  </r>
  <r>
    <s v="ORD-05294"/>
    <d v="2025-02-13T00:00:00"/>
    <s v="CUST-1150"/>
    <s v="Kiran Gupta"/>
    <x v="4"/>
    <x v="22"/>
    <x v="2"/>
    <s v="Maharashtra"/>
    <s v="Pune"/>
    <n v="2"/>
    <n v="3300.18"/>
    <n v="0.1"/>
    <n v="4833.78"/>
    <x v="3"/>
    <x v="1"/>
    <x v="2"/>
    <n v="0.2"/>
    <n v="2.0000000000000004E-2"/>
    <n v="4.000000000000001E-3"/>
    <n v="-4833.7759999999998"/>
    <n v="-1208443.9999999998"/>
    <n v="2025"/>
    <x v="11"/>
    <n v="2"/>
    <s v="Q1"/>
  </r>
  <r>
    <s v="ORD-05295"/>
    <d v="2025-10-09T00:00:00"/>
    <s v="CUST-2116"/>
    <s v="Priya Sharma"/>
    <x v="0"/>
    <x v="11"/>
    <x v="4"/>
    <s v="Odisha"/>
    <s v="Cuttack"/>
    <n v="2"/>
    <n v="8256.91"/>
    <n v="0"/>
    <n v="11462.6"/>
    <x v="1"/>
    <x v="1"/>
    <x v="1"/>
    <n v="0"/>
    <n v="0"/>
    <n v="0"/>
    <n v="-11462.6"/>
    <e v="#DIV/0!"/>
    <n v="2025"/>
    <x v="10"/>
    <n v="10"/>
    <s v="Q4"/>
  </r>
  <r>
    <s v="ORD-05296"/>
    <d v="2025-06-24T00:00:00"/>
    <s v="CUST-1652"/>
    <s v="Neha Rao"/>
    <x v="3"/>
    <x v="3"/>
    <x v="2"/>
    <s v="Goa"/>
    <s v="Panaji"/>
    <n v="1"/>
    <n v="62590.71"/>
    <n v="0.1"/>
    <n v="46511.39"/>
    <x v="1"/>
    <x v="0"/>
    <x v="2"/>
    <n v="0.1"/>
    <n v="1.0000000000000002E-2"/>
    <n v="1.0000000000000002E-3"/>
    <n v="-46511.389000000003"/>
    <n v="-46511388.999999993"/>
    <n v="2025"/>
    <x v="9"/>
    <n v="6"/>
    <s v="Q2"/>
  </r>
  <r>
    <s v="ORD-05297"/>
    <d v="2025-06-11T00:00:00"/>
    <s v="CUST-1615"/>
    <s v="Meera Nair"/>
    <x v="2"/>
    <x v="20"/>
    <x v="2"/>
    <s v="Gujarat"/>
    <s v="Surat"/>
    <n v="1"/>
    <n v="2811.2"/>
    <n v="0"/>
    <n v="2409.15"/>
    <x v="1"/>
    <x v="1"/>
    <x v="0"/>
    <n v="0"/>
    <n v="0"/>
    <n v="0"/>
    <n v="-2409.15"/>
    <e v="#DIV/0!"/>
    <n v="2025"/>
    <x v="9"/>
    <n v="6"/>
    <s v="Q2"/>
  </r>
  <r>
    <s v="ORD-05298"/>
    <d v="2025-12-17T00:00:00"/>
    <s v="CUST-1714"/>
    <s v="Ananya Nair"/>
    <x v="3"/>
    <x v="16"/>
    <x v="4"/>
    <s v="Bihar"/>
    <s v="Patna"/>
    <n v="3"/>
    <n v="25699.84"/>
    <n v="0.05"/>
    <n v="48312.7"/>
    <x v="1"/>
    <x v="2"/>
    <x v="1"/>
    <n v="0.15000000000000002"/>
    <n v="7.5000000000000015E-3"/>
    <n v="1.1250000000000003E-3"/>
    <n v="-48312.698874999995"/>
    <n v="-42944621.222222202"/>
    <n v="2025"/>
    <x v="1"/>
    <n v="12"/>
    <s v="Q4"/>
  </r>
  <r>
    <s v="ORD-05299"/>
    <d v="2025-12-06T00:00:00"/>
    <s v="CUST-1240"/>
    <s v="Isha Patel"/>
    <x v="3"/>
    <x v="13"/>
    <x v="0"/>
    <s v="Uttar Pradesh"/>
    <s v="Lucknow"/>
    <n v="3"/>
    <n v="42995.51"/>
    <n v="0.1"/>
    <n v="91916.36"/>
    <x v="1"/>
    <x v="0"/>
    <x v="2"/>
    <n v="0.30000000000000004"/>
    <n v="3.0000000000000006E-2"/>
    <n v="9.0000000000000028E-3"/>
    <n v="-91916.350999999995"/>
    <n v="-10212927.888888884"/>
    <n v="2025"/>
    <x v="1"/>
    <n v="12"/>
    <s v="Q4"/>
  </r>
  <r>
    <s v="ORD-05300"/>
    <d v="2025-05-20T00:00:00"/>
    <s v="CUST-2085"/>
    <s v="Isha Kumar"/>
    <x v="4"/>
    <x v="15"/>
    <x v="2"/>
    <s v="Rajasthan"/>
    <s v="Udaipur"/>
    <n v="1"/>
    <n v="4063.2"/>
    <n v="0"/>
    <n v="2670.45"/>
    <x v="4"/>
    <x v="2"/>
    <x v="1"/>
    <n v="0"/>
    <n v="0"/>
    <n v="0"/>
    <n v="-2670.45"/>
    <e v="#DIV/0!"/>
    <n v="2025"/>
    <x v="6"/>
    <n v="5"/>
    <s v="Q2"/>
  </r>
  <r>
    <s v="ORD-05301"/>
    <d v="2025-05-12T00:00:00"/>
    <s v="CUST-1611"/>
    <s v="Kiran Kumar"/>
    <x v="4"/>
    <x v="24"/>
    <x v="0"/>
    <s v="Haryana"/>
    <s v="Gurugram"/>
    <n v="1"/>
    <n v="8585.4"/>
    <n v="0"/>
    <n v="6591.65"/>
    <x v="4"/>
    <x v="0"/>
    <x v="0"/>
    <n v="0"/>
    <n v="0"/>
    <n v="0"/>
    <n v="-6591.65"/>
    <e v="#DIV/0!"/>
    <n v="2025"/>
    <x v="6"/>
    <n v="5"/>
    <s v="Q2"/>
  </r>
  <r>
    <s v="ORD-05302"/>
    <d v="2025-03-28T00:00:00"/>
    <s v="CUST-1236"/>
    <s v="Ananya Gupta"/>
    <x v="3"/>
    <x v="14"/>
    <x v="2"/>
    <s v="Rajasthan"/>
    <s v="Jaipur"/>
    <n v="3"/>
    <n v="58298.77"/>
    <n v="0"/>
    <n v="116733.82"/>
    <x v="1"/>
    <x v="1"/>
    <x v="0"/>
    <n v="0"/>
    <n v="0"/>
    <n v="0"/>
    <n v="-116733.82"/>
    <e v="#DIV/0!"/>
    <n v="2025"/>
    <x v="3"/>
    <n v="3"/>
    <s v="Q1"/>
  </r>
  <r>
    <s v="ORD-05303"/>
    <d v="2025-06-25T00:00:00"/>
    <s v="CUST-2256"/>
    <s v="Vikram Rao"/>
    <x v="0"/>
    <x v="4"/>
    <x v="4"/>
    <s v="Bihar"/>
    <s v="Patna"/>
    <n v="1"/>
    <n v="9581.9699999999993"/>
    <n v="0.15"/>
    <n v="6130.47"/>
    <x v="1"/>
    <x v="1"/>
    <x v="2"/>
    <n v="0.15"/>
    <n v="2.2499999999999999E-2"/>
    <n v="3.375E-3"/>
    <n v="-6130.466625"/>
    <n v="-1816434.5555555555"/>
    <n v="2025"/>
    <x v="9"/>
    <n v="6"/>
    <s v="Q2"/>
  </r>
  <r>
    <s v="ORD-05304"/>
    <d v="2025-07-02T00:00:00"/>
    <s v="CUST-1229"/>
    <s v="Vikram Gupta"/>
    <x v="1"/>
    <x v="17"/>
    <x v="3"/>
    <s v="Andhra Pradesh"/>
    <s v="Vijayawada"/>
    <n v="1"/>
    <n v="3312.68"/>
    <n v="0.1"/>
    <n v="2235.0100000000002"/>
    <x v="4"/>
    <x v="1"/>
    <x v="2"/>
    <n v="0.1"/>
    <n v="1.0000000000000002E-2"/>
    <n v="1.0000000000000002E-3"/>
    <n v="-2235.009"/>
    <n v="-2235008.9999999995"/>
    <n v="2025"/>
    <x v="4"/>
    <n v="7"/>
    <s v="Q3"/>
  </r>
  <r>
    <s v="ORD-05305"/>
    <d v="2025-05-09T00:00:00"/>
    <s v="CUST-1913"/>
    <s v="Vikram Singh"/>
    <x v="2"/>
    <x v="2"/>
    <x v="2"/>
    <s v="Maharashtra"/>
    <s v="Pune"/>
    <n v="1"/>
    <n v="783"/>
    <n v="0"/>
    <n v="546.24"/>
    <x v="3"/>
    <x v="1"/>
    <x v="1"/>
    <n v="0"/>
    <n v="0"/>
    <n v="0"/>
    <n v="-546.24"/>
    <e v="#DIV/0!"/>
    <n v="2025"/>
    <x v="6"/>
    <n v="5"/>
    <s v="Q2"/>
  </r>
  <r>
    <s v="ORD-05306"/>
    <d v="2025-09-03T00:00:00"/>
    <s v="CUST-1756"/>
    <s v="Vikram Patel"/>
    <x v="0"/>
    <x v="11"/>
    <x v="3"/>
    <s v="Andhra Pradesh"/>
    <s v="Vijayawada"/>
    <n v="1"/>
    <n v="12736.14"/>
    <n v="0.1"/>
    <n v="7268.32"/>
    <x v="0"/>
    <x v="2"/>
    <x v="0"/>
    <n v="0.1"/>
    <n v="1.0000000000000002E-2"/>
    <n v="1.0000000000000002E-3"/>
    <n v="-7268.3189999999995"/>
    <n v="-7268318.9999999981"/>
    <n v="2025"/>
    <x v="2"/>
    <n v="9"/>
    <s v="Q3"/>
  </r>
  <r>
    <s v="ORD-05307"/>
    <d v="2025-03-30T00:00:00"/>
    <s v="CUST-1731"/>
    <s v="Meera Nair"/>
    <x v="1"/>
    <x v="21"/>
    <x v="3"/>
    <s v="Karnataka"/>
    <s v="Bengaluru"/>
    <n v="1"/>
    <n v="3609.2"/>
    <n v="0.1"/>
    <n v="2679.67"/>
    <x v="1"/>
    <x v="1"/>
    <x v="0"/>
    <n v="0.1"/>
    <n v="1.0000000000000002E-2"/>
    <n v="1.0000000000000002E-3"/>
    <n v="-2679.6689999999999"/>
    <n v="-2679668.9999999991"/>
    <n v="2025"/>
    <x v="3"/>
    <n v="3"/>
    <s v="Q1"/>
  </r>
  <r>
    <s v="ORD-05308"/>
    <d v="2025-03-07T00:00:00"/>
    <s v="CUST-1308"/>
    <s v="Rohan Nair"/>
    <x v="4"/>
    <x v="19"/>
    <x v="0"/>
    <s v="Punjab"/>
    <s v="Ludhiana"/>
    <n v="2"/>
    <n v="3553.19"/>
    <n v="0.2"/>
    <n v="4227.29"/>
    <x v="2"/>
    <x v="0"/>
    <x v="2"/>
    <n v="0.4"/>
    <n v="8.0000000000000016E-2"/>
    <n v="3.2000000000000008E-2"/>
    <n v="-4227.2579999999998"/>
    <n v="-132101.81249999997"/>
    <n v="2025"/>
    <x v="3"/>
    <n v="3"/>
    <s v="Q1"/>
  </r>
  <r>
    <s v="ORD-05309"/>
    <d v="2025-06-07T00:00:00"/>
    <s v="CUST-2582"/>
    <s v="Vikram Joshi"/>
    <x v="4"/>
    <x v="24"/>
    <x v="3"/>
    <s v="Telangana"/>
    <s v="Warangal"/>
    <n v="1"/>
    <n v="2367.3000000000002"/>
    <n v="0.05"/>
    <n v="1791.29"/>
    <x v="3"/>
    <x v="1"/>
    <x v="1"/>
    <n v="0.05"/>
    <n v="2.5000000000000005E-3"/>
    <n v="1.2500000000000003E-4"/>
    <n v="-1791.2898749999999"/>
    <n v="-14330318.999999996"/>
    <n v="2025"/>
    <x v="9"/>
    <n v="6"/>
    <s v="Q2"/>
  </r>
  <r>
    <s v="ORD-05310"/>
    <d v="2025-05-29T00:00:00"/>
    <s v="CUST-2080"/>
    <s v="Isha Joshi"/>
    <x v="0"/>
    <x v="4"/>
    <x v="0"/>
    <s v="Punjab"/>
    <s v="Ludhiana"/>
    <n v="5"/>
    <n v="16530.86"/>
    <n v="0.15"/>
    <n v="59509.48"/>
    <x v="1"/>
    <x v="1"/>
    <x v="2"/>
    <n v="0.75"/>
    <n v="0.11249999999999999"/>
    <n v="8.4374999999999992E-2"/>
    <n v="-59509.395625000005"/>
    <n v="-705296.54074074083"/>
    <n v="2025"/>
    <x v="6"/>
    <n v="5"/>
    <s v="Q2"/>
  </r>
  <r>
    <s v="ORD-05311"/>
    <d v="2025-12-06T00:00:00"/>
    <s v="CUST-2309"/>
    <s v="Neha Reddy"/>
    <x v="3"/>
    <x v="13"/>
    <x v="3"/>
    <s v="Andhra Pradesh"/>
    <s v="Visakhapatnam"/>
    <n v="4"/>
    <n v="28595.759999999998"/>
    <n v="0.05"/>
    <n v="74590.710000000006"/>
    <x v="2"/>
    <x v="1"/>
    <x v="2"/>
    <n v="0.2"/>
    <n v="1.0000000000000002E-2"/>
    <n v="2.0000000000000005E-3"/>
    <n v="-74590.708000000013"/>
    <n v="-37295354"/>
    <n v="2025"/>
    <x v="1"/>
    <n v="12"/>
    <s v="Q4"/>
  </r>
  <r>
    <s v="ORD-05312"/>
    <d v="2025-04-26T00:00:00"/>
    <s v="CUST-2242"/>
    <s v="Isha Gupta"/>
    <x v="4"/>
    <x v="15"/>
    <x v="3"/>
    <s v="Karnataka"/>
    <s v="Bengaluru"/>
    <n v="4"/>
    <n v="6056.5"/>
    <n v="0.15"/>
    <n v="15865.11"/>
    <x v="3"/>
    <x v="1"/>
    <x v="0"/>
    <n v="0.6"/>
    <n v="0.09"/>
    <n v="5.3999999999999999E-2"/>
    <n v="-15865.056"/>
    <n v="-293797.33333333337"/>
    <n v="2025"/>
    <x v="0"/>
    <n v="4"/>
    <s v="Q2"/>
  </r>
  <r>
    <s v="ORD-05313"/>
    <d v="2025-08-02T00:00:00"/>
    <s v="CUST-2353"/>
    <s v="Rohan Patel"/>
    <x v="3"/>
    <x v="14"/>
    <x v="0"/>
    <s v="Punjab"/>
    <s v="Amritsar"/>
    <n v="3"/>
    <n v="3616.38"/>
    <n v="0"/>
    <n v="9038.76"/>
    <x v="1"/>
    <x v="1"/>
    <x v="2"/>
    <n v="0"/>
    <n v="0"/>
    <n v="0"/>
    <n v="-9038.76"/>
    <e v="#DIV/0!"/>
    <n v="2025"/>
    <x v="7"/>
    <n v="8"/>
    <s v="Q3"/>
  </r>
  <r>
    <s v="ORD-05314"/>
    <d v="2025-10-21T00:00:00"/>
    <s v="CUST-2203"/>
    <s v="Ananya Nair"/>
    <x v="1"/>
    <x v="9"/>
    <x v="3"/>
    <s v="Tamil Nadu"/>
    <s v="Chennai"/>
    <n v="2"/>
    <n v="2216.8200000000002"/>
    <n v="0"/>
    <n v="3824.26"/>
    <x v="4"/>
    <x v="0"/>
    <x v="0"/>
    <n v="0"/>
    <n v="0"/>
    <n v="0"/>
    <n v="-3824.26"/>
    <e v="#DIV/0!"/>
    <n v="2025"/>
    <x v="10"/>
    <n v="10"/>
    <s v="Q4"/>
  </r>
  <r>
    <s v="ORD-05315"/>
    <d v="2025-09-10T00:00:00"/>
    <s v="CUST-1127"/>
    <s v="Ananya Reddy"/>
    <x v="3"/>
    <x v="13"/>
    <x v="4"/>
    <s v="Jharkhand"/>
    <s v="Jamshedpur"/>
    <n v="1"/>
    <n v="53395.93"/>
    <n v="0.15"/>
    <n v="28947.84"/>
    <x v="1"/>
    <x v="1"/>
    <x v="1"/>
    <n v="0.15"/>
    <n v="2.2499999999999999E-2"/>
    <n v="3.375E-3"/>
    <n v="-28947.836625"/>
    <n v="-8577136.777777778"/>
    <n v="2025"/>
    <x v="2"/>
    <n v="9"/>
    <s v="Q3"/>
  </r>
  <r>
    <s v="ORD-05316"/>
    <d v="2025-05-23T00:00:00"/>
    <s v="CUST-2259"/>
    <s v="Isha Nair"/>
    <x v="0"/>
    <x v="11"/>
    <x v="4"/>
    <s v="Bihar"/>
    <s v="Gaya"/>
    <n v="1"/>
    <n v="7405.06"/>
    <n v="0.1"/>
    <n v="4390.8999999999996"/>
    <x v="2"/>
    <x v="1"/>
    <x v="2"/>
    <n v="0.1"/>
    <n v="1.0000000000000002E-2"/>
    <n v="1.0000000000000002E-3"/>
    <n v="-4390.8989999999994"/>
    <n v="-4390898.9999999981"/>
    <n v="2025"/>
    <x v="6"/>
    <n v="5"/>
    <s v="Q2"/>
  </r>
  <r>
    <s v="ORD-05317"/>
    <d v="2025-09-07T00:00:00"/>
    <s v="CUST-1922"/>
    <s v="Ananya Reddy"/>
    <x v="0"/>
    <x v="11"/>
    <x v="3"/>
    <s v="Telangana"/>
    <s v="Hyderabad"/>
    <n v="1"/>
    <n v="11134.69"/>
    <n v="0.05"/>
    <n v="6893.5"/>
    <x v="3"/>
    <x v="0"/>
    <x v="0"/>
    <n v="0.05"/>
    <n v="2.5000000000000005E-3"/>
    <n v="1.2500000000000003E-4"/>
    <n v="-6893.4998750000004"/>
    <n v="-55147998.999999993"/>
    <n v="2025"/>
    <x v="2"/>
    <n v="9"/>
    <s v="Q3"/>
  </r>
  <r>
    <s v="ORD-05318"/>
    <d v="2025-10-29T00:00:00"/>
    <s v="CUST-2249"/>
    <s v="Ananya Rao"/>
    <x v="3"/>
    <x v="18"/>
    <x v="2"/>
    <s v="Goa"/>
    <s v="Margao"/>
    <n v="1"/>
    <n v="14825.84"/>
    <n v="0.1"/>
    <n v="8643.66"/>
    <x v="2"/>
    <x v="2"/>
    <x v="2"/>
    <n v="0.1"/>
    <n v="1.0000000000000002E-2"/>
    <n v="1.0000000000000002E-3"/>
    <n v="-8643.6589999999997"/>
    <n v="-8643658.9999999981"/>
    <n v="2025"/>
    <x v="10"/>
    <n v="10"/>
    <s v="Q4"/>
  </r>
  <r>
    <s v="ORD-05319"/>
    <d v="2025-01-25T00:00:00"/>
    <s v="CUST-1736"/>
    <s v="Rohan Rao"/>
    <x v="4"/>
    <x v="22"/>
    <x v="0"/>
    <s v="Haryana"/>
    <s v="Gurugram"/>
    <n v="2"/>
    <n v="4040.47"/>
    <n v="0.05"/>
    <n v="6599.27"/>
    <x v="1"/>
    <x v="2"/>
    <x v="2"/>
    <n v="0.1"/>
    <n v="5.000000000000001E-3"/>
    <n v="5.0000000000000012E-4"/>
    <n v="-6599.2695000000003"/>
    <n v="-13198538.999999998"/>
    <n v="2025"/>
    <x v="5"/>
    <n v="1"/>
    <s v="Q1"/>
  </r>
  <r>
    <s v="ORD-05320"/>
    <d v="2025-10-04T00:00:00"/>
    <s v="CUST-2355"/>
    <s v="Rohan Gupta"/>
    <x v="3"/>
    <x v="13"/>
    <x v="4"/>
    <s v="Jharkhand"/>
    <s v="Jamshedpur"/>
    <n v="5"/>
    <n v="60405"/>
    <n v="0"/>
    <n v="237510.73"/>
    <x v="0"/>
    <x v="1"/>
    <x v="2"/>
    <n v="0"/>
    <n v="0"/>
    <n v="0"/>
    <n v="-237510.73"/>
    <e v="#DIV/0!"/>
    <n v="2025"/>
    <x v="10"/>
    <n v="10"/>
    <s v="Q4"/>
  </r>
  <r>
    <s v="ORD-05321"/>
    <d v="2025-03-11T00:00:00"/>
    <s v="CUST-1029"/>
    <s v="Aarav Kumar"/>
    <x v="4"/>
    <x v="24"/>
    <x v="2"/>
    <s v="Gujarat"/>
    <s v="Surat"/>
    <n v="1"/>
    <n v="5314.84"/>
    <n v="0"/>
    <n v="4505.84"/>
    <x v="0"/>
    <x v="2"/>
    <x v="0"/>
    <n v="0"/>
    <n v="0"/>
    <n v="0"/>
    <n v="-4505.84"/>
    <e v="#DIV/0!"/>
    <n v="2025"/>
    <x v="3"/>
    <n v="3"/>
    <s v="Q1"/>
  </r>
  <r>
    <s v="ORD-05322"/>
    <d v="2025-04-23T00:00:00"/>
    <s v="CUST-1187"/>
    <s v="Kiran Kumar"/>
    <x v="4"/>
    <x v="12"/>
    <x v="0"/>
    <s v="Delhi"/>
    <s v="Delhi"/>
    <n v="2"/>
    <n v="8166.42"/>
    <n v="0"/>
    <n v="11953.78"/>
    <x v="2"/>
    <x v="0"/>
    <x v="2"/>
    <n v="0"/>
    <n v="0"/>
    <n v="0"/>
    <n v="-11953.78"/>
    <e v="#DIV/0!"/>
    <n v="2025"/>
    <x v="0"/>
    <n v="4"/>
    <s v="Q2"/>
  </r>
  <r>
    <s v="ORD-05323"/>
    <d v="2025-12-29T00:00:00"/>
    <s v="CUST-1149"/>
    <s v="Rohan Gupta"/>
    <x v="0"/>
    <x v="6"/>
    <x v="3"/>
    <s v="Karnataka"/>
    <s v="Bengaluru"/>
    <n v="2"/>
    <n v="16304.93"/>
    <n v="0.1"/>
    <n v="25005.83"/>
    <x v="3"/>
    <x v="1"/>
    <x v="2"/>
    <n v="0.2"/>
    <n v="2.0000000000000004E-2"/>
    <n v="4.000000000000001E-3"/>
    <n v="-25005.826000000001"/>
    <n v="-6251456.4999999991"/>
    <n v="2025"/>
    <x v="1"/>
    <n v="12"/>
    <s v="Q4"/>
  </r>
  <r>
    <s v="ORD-05324"/>
    <d v="2025-04-22T00:00:00"/>
    <s v="CUST-1004"/>
    <s v="Meera Verma"/>
    <x v="2"/>
    <x v="10"/>
    <x v="4"/>
    <s v="Odisha"/>
    <s v="Cuttack"/>
    <n v="1"/>
    <n v="6631.38"/>
    <n v="0.05"/>
    <n v="4948.32"/>
    <x v="4"/>
    <x v="2"/>
    <x v="1"/>
    <n v="0.05"/>
    <n v="2.5000000000000005E-3"/>
    <n v="1.2500000000000003E-4"/>
    <n v="-4948.3198750000001"/>
    <n v="-39586558.999999993"/>
    <n v="2025"/>
    <x v="0"/>
    <n v="4"/>
    <s v="Q2"/>
  </r>
  <r>
    <s v="ORD-05325"/>
    <d v="2025-12-30T00:00:00"/>
    <s v="CUST-2316"/>
    <s v="Arjun Verma"/>
    <x v="3"/>
    <x v="13"/>
    <x v="0"/>
    <s v="Uttar Pradesh"/>
    <s v="Noida"/>
    <n v="4"/>
    <n v="58357.37"/>
    <n v="0"/>
    <n v="193133.21"/>
    <x v="4"/>
    <x v="1"/>
    <x v="1"/>
    <n v="0"/>
    <n v="0"/>
    <n v="0"/>
    <n v="-193133.21"/>
    <e v="#DIV/0!"/>
    <n v="2025"/>
    <x v="1"/>
    <n v="12"/>
    <s v="Q4"/>
  </r>
  <r>
    <s v="ORD-05326"/>
    <d v="2025-10-30T00:00:00"/>
    <s v="CUST-1683"/>
    <s v="Arjun Joshi"/>
    <x v="1"/>
    <x v="17"/>
    <x v="3"/>
    <s v="Telangana"/>
    <s v="Hyderabad"/>
    <n v="2"/>
    <n v="265.58999999999997"/>
    <n v="0.15"/>
    <n v="347.78"/>
    <x v="0"/>
    <x v="1"/>
    <x v="1"/>
    <n v="0.3"/>
    <n v="4.4999999999999998E-2"/>
    <n v="1.35E-2"/>
    <n v="-347.76649999999995"/>
    <n v="-25760.481481481478"/>
    <n v="2025"/>
    <x v="10"/>
    <n v="10"/>
    <s v="Q4"/>
  </r>
  <r>
    <s v="ORD-05327"/>
    <d v="2025-04-01T00:00:00"/>
    <s v="CUST-1083"/>
    <s v="Meera Singh"/>
    <x v="2"/>
    <x v="23"/>
    <x v="2"/>
    <s v="Goa"/>
    <s v="Panaji"/>
    <n v="1"/>
    <n v="6564.5"/>
    <n v="0"/>
    <n v="4579.87"/>
    <x v="2"/>
    <x v="2"/>
    <x v="2"/>
    <n v="0"/>
    <n v="0"/>
    <n v="0"/>
    <n v="-4579.87"/>
    <e v="#DIV/0!"/>
    <n v="2025"/>
    <x v="0"/>
    <n v="4"/>
    <s v="Q2"/>
  </r>
  <r>
    <s v="ORD-05328"/>
    <d v="2025-01-18T00:00:00"/>
    <s v="CUST-2178"/>
    <s v="Ananya Joshi"/>
    <x v="0"/>
    <x v="0"/>
    <x v="4"/>
    <s v="Odisha"/>
    <s v="Bhubaneswar"/>
    <n v="4"/>
    <n v="3078.05"/>
    <n v="0.1"/>
    <n v="8497.82"/>
    <x v="4"/>
    <x v="1"/>
    <x v="0"/>
    <n v="0.4"/>
    <n v="4.0000000000000008E-2"/>
    <n v="1.6000000000000004E-2"/>
    <n v="-8497.8040000000001"/>
    <n v="-531112.74999999988"/>
    <n v="2025"/>
    <x v="5"/>
    <n v="1"/>
    <s v="Q1"/>
  </r>
  <r>
    <s v="ORD-05329"/>
    <d v="2025-05-29T00:00:00"/>
    <s v="CUST-1985"/>
    <s v="Sneha Patel"/>
    <x v="0"/>
    <x v="6"/>
    <x v="3"/>
    <s v="Telangana"/>
    <s v="Warangal"/>
    <n v="2"/>
    <n v="1390.72"/>
    <n v="0.15"/>
    <n v="1912.53"/>
    <x v="1"/>
    <x v="1"/>
    <x v="2"/>
    <n v="0.3"/>
    <n v="4.4999999999999998E-2"/>
    <n v="1.35E-2"/>
    <n v="-1912.5165"/>
    <n v="-141667.88888888888"/>
    <n v="2025"/>
    <x v="6"/>
    <n v="5"/>
    <s v="Q2"/>
  </r>
  <r>
    <s v="ORD-05330"/>
    <d v="2025-08-15T00:00:00"/>
    <s v="CUST-1919"/>
    <s v="Priya Reddy"/>
    <x v="2"/>
    <x v="10"/>
    <x v="2"/>
    <s v="Maharashtra"/>
    <s v="Mumbai"/>
    <n v="2"/>
    <n v="765.56"/>
    <n v="0"/>
    <n v="1215.3599999999999"/>
    <x v="3"/>
    <x v="1"/>
    <x v="1"/>
    <n v="0"/>
    <n v="0"/>
    <n v="0"/>
    <n v="-1215.3599999999999"/>
    <e v="#DIV/0!"/>
    <n v="2025"/>
    <x v="7"/>
    <n v="8"/>
    <s v="Q3"/>
  </r>
  <r>
    <s v="ORD-05331"/>
    <d v="2025-08-02T00:00:00"/>
    <s v="CUST-1998"/>
    <s v="Rohan Gupta"/>
    <x v="4"/>
    <x v="22"/>
    <x v="2"/>
    <s v="Gujarat"/>
    <s v="Surat"/>
    <n v="2"/>
    <n v="3465.79"/>
    <n v="0"/>
    <n v="5137.1000000000004"/>
    <x v="0"/>
    <x v="1"/>
    <x v="0"/>
    <n v="0"/>
    <n v="0"/>
    <n v="0"/>
    <n v="-5137.1000000000004"/>
    <e v="#DIV/0!"/>
    <n v="2025"/>
    <x v="7"/>
    <n v="8"/>
    <s v="Q3"/>
  </r>
  <r>
    <s v="ORD-05332"/>
    <d v="2025-12-26T00:00:00"/>
    <s v="CUST-1476"/>
    <s v="Ananya Sharma"/>
    <x v="3"/>
    <x v="3"/>
    <x v="3"/>
    <s v="Andhra Pradesh"/>
    <s v="Vijayawada"/>
    <n v="2"/>
    <n v="40921.06"/>
    <n v="0.1"/>
    <n v="46075.18"/>
    <x v="1"/>
    <x v="1"/>
    <x v="1"/>
    <n v="0.2"/>
    <n v="2.0000000000000004E-2"/>
    <n v="4.000000000000001E-3"/>
    <n v="-46075.175999999999"/>
    <n v="-11518793.999999996"/>
    <n v="2025"/>
    <x v="1"/>
    <n v="12"/>
    <s v="Q4"/>
  </r>
  <r>
    <s v="ORD-05333"/>
    <d v="2025-05-31T00:00:00"/>
    <s v="CUST-1331"/>
    <s v="Isha Sharma"/>
    <x v="2"/>
    <x v="20"/>
    <x v="3"/>
    <s v="Karnataka"/>
    <s v="Mysuru"/>
    <n v="1"/>
    <n v="3055.25"/>
    <n v="0.05"/>
    <n v="2236.67"/>
    <x v="0"/>
    <x v="1"/>
    <x v="1"/>
    <n v="0.05"/>
    <n v="2.5000000000000005E-3"/>
    <n v="1.2500000000000003E-4"/>
    <n v="-2236.669875"/>
    <n v="-17893358.999999996"/>
    <n v="2025"/>
    <x v="6"/>
    <n v="5"/>
    <s v="Q2"/>
  </r>
  <r>
    <s v="ORD-05334"/>
    <d v="2025-07-11T00:00:00"/>
    <s v="CUST-1349"/>
    <s v="Arjun Singh"/>
    <x v="3"/>
    <x v="3"/>
    <x v="2"/>
    <s v="Gujarat"/>
    <s v="Surat"/>
    <n v="3"/>
    <n v="3122.7"/>
    <n v="0.05"/>
    <n v="7659.61"/>
    <x v="3"/>
    <x v="0"/>
    <x v="0"/>
    <n v="0.15000000000000002"/>
    <n v="7.5000000000000015E-3"/>
    <n v="1.1250000000000003E-3"/>
    <n v="-7659.6088749999999"/>
    <n v="-6808541.2222222202"/>
    <n v="2025"/>
    <x v="4"/>
    <n v="7"/>
    <s v="Q3"/>
  </r>
  <r>
    <s v="ORD-05335"/>
    <d v="2025-02-09T00:00:00"/>
    <s v="CUST-2330"/>
    <s v="Isha Singh"/>
    <x v="1"/>
    <x v="21"/>
    <x v="3"/>
    <s v="Karnataka"/>
    <s v="Mysuru"/>
    <n v="4"/>
    <n v="2513.29"/>
    <n v="0.1"/>
    <n v="7786.82"/>
    <x v="2"/>
    <x v="2"/>
    <x v="1"/>
    <n v="0.4"/>
    <n v="4.0000000000000008E-2"/>
    <n v="1.6000000000000004E-2"/>
    <n v="-7786.8040000000001"/>
    <n v="-486675.24999999988"/>
    <n v="2025"/>
    <x v="11"/>
    <n v="2"/>
    <s v="Q1"/>
  </r>
  <r>
    <s v="ORD-05336"/>
    <d v="2025-08-30T00:00:00"/>
    <s v="CUST-1468"/>
    <s v="Rohan Reddy"/>
    <x v="3"/>
    <x v="18"/>
    <x v="4"/>
    <s v="Jharkhand"/>
    <s v="Ranchi"/>
    <n v="2"/>
    <n v="29575.3"/>
    <n v="0.15"/>
    <n v="42420.92"/>
    <x v="1"/>
    <x v="1"/>
    <x v="2"/>
    <n v="0.3"/>
    <n v="4.4999999999999998E-2"/>
    <n v="1.35E-2"/>
    <n v="-42420.906499999997"/>
    <n v="-3142289.3703703703"/>
    <n v="2025"/>
    <x v="7"/>
    <n v="8"/>
    <s v="Q3"/>
  </r>
  <r>
    <s v="ORD-05337"/>
    <d v="2025-05-18T00:00:00"/>
    <s v="CUST-1777"/>
    <s v="Rahul Joshi"/>
    <x v="2"/>
    <x v="10"/>
    <x v="3"/>
    <s v="Telangana"/>
    <s v="Hyderabad"/>
    <n v="2"/>
    <n v="5395.21"/>
    <n v="0"/>
    <n v="8427.7099999999991"/>
    <x v="3"/>
    <x v="2"/>
    <x v="1"/>
    <n v="0"/>
    <n v="0"/>
    <n v="0"/>
    <n v="-8427.7099999999991"/>
    <e v="#DIV/0!"/>
    <n v="2025"/>
    <x v="6"/>
    <n v="5"/>
    <s v="Q2"/>
  </r>
  <r>
    <s v="ORD-05338"/>
    <d v="2025-12-11T00:00:00"/>
    <s v="CUST-1687"/>
    <s v="Vikram Rao"/>
    <x v="3"/>
    <x v="13"/>
    <x v="3"/>
    <s v="Tamil Nadu"/>
    <s v="Coimbatore"/>
    <n v="3"/>
    <n v="19255.419999999998"/>
    <n v="0.1"/>
    <n v="39119.15"/>
    <x v="0"/>
    <x v="2"/>
    <x v="2"/>
    <n v="0.30000000000000004"/>
    <n v="3.0000000000000006E-2"/>
    <n v="9.0000000000000028E-3"/>
    <n v="-39119.141000000003"/>
    <n v="-4346571.2222222211"/>
    <n v="2025"/>
    <x v="1"/>
    <n v="12"/>
    <s v="Q4"/>
  </r>
  <r>
    <s v="ORD-05339"/>
    <d v="2025-06-29T00:00:00"/>
    <s v="CUST-2137"/>
    <s v="Vikram Sharma"/>
    <x v="2"/>
    <x v="23"/>
    <x v="3"/>
    <s v="Karnataka"/>
    <s v="Bengaluru"/>
    <n v="1"/>
    <n v="1835.71"/>
    <n v="0"/>
    <n v="1149.1300000000001"/>
    <x v="0"/>
    <x v="1"/>
    <x v="2"/>
    <n v="0"/>
    <n v="0"/>
    <n v="0"/>
    <n v="-1149.1300000000001"/>
    <e v="#DIV/0!"/>
    <n v="2025"/>
    <x v="9"/>
    <n v="6"/>
    <s v="Q2"/>
  </r>
  <r>
    <s v="ORD-05340"/>
    <d v="2025-07-19T00:00:00"/>
    <s v="CUST-1169"/>
    <s v="Ananya Kumar"/>
    <x v="1"/>
    <x v="1"/>
    <x v="1"/>
    <s v="Madhya Pradesh"/>
    <s v="Bhopal"/>
    <n v="5"/>
    <n v="1465.71"/>
    <n v="0.05"/>
    <n v="4950.67"/>
    <x v="1"/>
    <x v="1"/>
    <x v="2"/>
    <n v="0.25"/>
    <n v="1.2500000000000001E-2"/>
    <n v="3.1250000000000002E-3"/>
    <n v="-4950.6668749999999"/>
    <n v="-1584213.4"/>
    <n v="2025"/>
    <x v="4"/>
    <n v="7"/>
    <s v="Q3"/>
  </r>
  <r>
    <s v="ORD-05341"/>
    <d v="2025-07-22T00:00:00"/>
    <s v="CUST-2293"/>
    <s v="Rahul Kumar"/>
    <x v="1"/>
    <x v="1"/>
    <x v="2"/>
    <s v="Rajasthan"/>
    <s v="Udaipur"/>
    <n v="2"/>
    <n v="1692.76"/>
    <n v="0"/>
    <n v="2850.42"/>
    <x v="0"/>
    <x v="2"/>
    <x v="1"/>
    <n v="0"/>
    <n v="0"/>
    <n v="0"/>
    <n v="-2850.42"/>
    <e v="#DIV/0!"/>
    <n v="2025"/>
    <x v="4"/>
    <n v="7"/>
    <s v="Q3"/>
  </r>
  <r>
    <s v="ORD-05342"/>
    <d v="2025-03-02T00:00:00"/>
    <s v="CUST-2361"/>
    <s v="Kiran Reddy"/>
    <x v="1"/>
    <x v="17"/>
    <x v="4"/>
    <s v="West Bengal"/>
    <s v="Durgapur"/>
    <n v="1"/>
    <n v="3096.03"/>
    <n v="0.05"/>
    <n v="1944.78"/>
    <x v="3"/>
    <x v="1"/>
    <x v="0"/>
    <n v="0.05"/>
    <n v="2.5000000000000005E-3"/>
    <n v="1.2500000000000003E-4"/>
    <n v="-1944.7798749999999"/>
    <n v="-15558238.999999996"/>
    <n v="2025"/>
    <x v="3"/>
    <n v="3"/>
    <s v="Q1"/>
  </r>
  <r>
    <s v="ORD-05343"/>
    <d v="2025-07-11T00:00:00"/>
    <s v="CUST-2210"/>
    <s v="Neha Patel"/>
    <x v="0"/>
    <x v="5"/>
    <x v="4"/>
    <s v="Jharkhand"/>
    <s v="Ranchi"/>
    <n v="2"/>
    <n v="8857.39"/>
    <n v="0.1"/>
    <n v="13230.85"/>
    <x v="1"/>
    <x v="1"/>
    <x v="2"/>
    <n v="0.2"/>
    <n v="2.0000000000000004E-2"/>
    <n v="4.000000000000001E-3"/>
    <n v="-13230.846"/>
    <n v="-3307711.4999999991"/>
    <n v="2025"/>
    <x v="4"/>
    <n v="7"/>
    <s v="Q3"/>
  </r>
  <r>
    <s v="ORD-05344"/>
    <d v="2025-01-05T00:00:00"/>
    <s v="CUST-1731"/>
    <s v="Neha Reddy"/>
    <x v="4"/>
    <x v="12"/>
    <x v="0"/>
    <s v="Haryana"/>
    <s v="Gurugram"/>
    <n v="2"/>
    <n v="3363.6"/>
    <n v="0"/>
    <n v="4645.34"/>
    <x v="0"/>
    <x v="1"/>
    <x v="1"/>
    <n v="0"/>
    <n v="0"/>
    <n v="0"/>
    <n v="-4645.34"/>
    <e v="#DIV/0!"/>
    <n v="2025"/>
    <x v="5"/>
    <n v="1"/>
    <s v="Q1"/>
  </r>
  <r>
    <s v="ORD-05345"/>
    <d v="2025-08-25T00:00:00"/>
    <s v="CUST-2382"/>
    <s v="Kiran Verma"/>
    <x v="2"/>
    <x v="10"/>
    <x v="4"/>
    <s v="Bihar"/>
    <s v="Gaya"/>
    <n v="1"/>
    <n v="2870.47"/>
    <n v="0.05"/>
    <n v="2078.6999999999998"/>
    <x v="0"/>
    <x v="2"/>
    <x v="2"/>
    <n v="0.05"/>
    <n v="2.5000000000000005E-3"/>
    <n v="1.2500000000000003E-4"/>
    <n v="-2078.6998749999998"/>
    <n v="-16629598.999999994"/>
    <n v="2025"/>
    <x v="7"/>
    <n v="8"/>
    <s v="Q3"/>
  </r>
  <r>
    <s v="ORD-05346"/>
    <d v="2025-06-30T00:00:00"/>
    <s v="CUST-2346"/>
    <s v="Aarav Reddy"/>
    <x v="4"/>
    <x v="24"/>
    <x v="3"/>
    <s v="Tamil Nadu"/>
    <s v="Coimbatore"/>
    <n v="3"/>
    <n v="3652.85"/>
    <n v="0.05"/>
    <n v="7245.66"/>
    <x v="1"/>
    <x v="0"/>
    <x v="1"/>
    <n v="0.15000000000000002"/>
    <n v="7.5000000000000015E-3"/>
    <n v="1.1250000000000003E-3"/>
    <n v="-7245.6588750000001"/>
    <n v="-6440585.6666666651"/>
    <n v="2025"/>
    <x v="9"/>
    <n v="6"/>
    <s v="Q2"/>
  </r>
  <r>
    <s v="ORD-05347"/>
    <d v="2025-11-07T00:00:00"/>
    <s v="CUST-1254"/>
    <s v="Aarav Rao"/>
    <x v="2"/>
    <x v="2"/>
    <x v="4"/>
    <s v="Odisha"/>
    <s v="Cuttack"/>
    <n v="2"/>
    <n v="6817.88"/>
    <n v="0"/>
    <n v="9424.6299999999992"/>
    <x v="2"/>
    <x v="1"/>
    <x v="1"/>
    <n v="0"/>
    <n v="0"/>
    <n v="0"/>
    <n v="-9424.6299999999992"/>
    <e v="#DIV/0!"/>
    <n v="2025"/>
    <x v="8"/>
    <n v="11"/>
    <s v="Q4"/>
  </r>
  <r>
    <s v="ORD-05348"/>
    <d v="2025-02-06T00:00:00"/>
    <s v="CUST-1161"/>
    <s v="Rahul Verma"/>
    <x v="0"/>
    <x v="11"/>
    <x v="2"/>
    <s v="Rajasthan"/>
    <s v="Udaipur"/>
    <n v="3"/>
    <n v="4730.8500000000004"/>
    <n v="0.1"/>
    <n v="10816.98"/>
    <x v="1"/>
    <x v="2"/>
    <x v="1"/>
    <n v="0.30000000000000004"/>
    <n v="3.0000000000000006E-2"/>
    <n v="9.0000000000000028E-3"/>
    <n v="-10816.971"/>
    <n v="-1201885.6666666663"/>
    <n v="2025"/>
    <x v="11"/>
    <n v="2"/>
    <s v="Q1"/>
  </r>
  <r>
    <s v="ORD-05349"/>
    <d v="2025-02-25T00:00:00"/>
    <s v="CUST-2477"/>
    <s v="Meera Joshi"/>
    <x v="3"/>
    <x v="16"/>
    <x v="0"/>
    <s v="Uttar Pradesh"/>
    <s v="Kanpur"/>
    <n v="1"/>
    <n v="53446.91"/>
    <n v="0.1"/>
    <n v="38467.72"/>
    <x v="1"/>
    <x v="0"/>
    <x v="2"/>
    <n v="0.1"/>
    <n v="1.0000000000000002E-2"/>
    <n v="1.0000000000000002E-3"/>
    <n v="-38467.719000000005"/>
    <n v="-38467718.999999993"/>
    <n v="2025"/>
    <x v="11"/>
    <n v="2"/>
    <s v="Q1"/>
  </r>
  <r>
    <s v="ORD-05350"/>
    <d v="2025-08-25T00:00:00"/>
    <s v="CUST-1846"/>
    <s v="Rahul Reddy"/>
    <x v="2"/>
    <x v="20"/>
    <x v="4"/>
    <s v="Jharkhand"/>
    <s v="Ranchi"/>
    <n v="2"/>
    <n v="5074.1899999999996"/>
    <n v="0.15"/>
    <n v="5831.19"/>
    <x v="2"/>
    <x v="2"/>
    <x v="0"/>
    <n v="0.3"/>
    <n v="4.4999999999999998E-2"/>
    <n v="1.35E-2"/>
    <n v="-5831.1764999999996"/>
    <n v="-431939"/>
    <n v="2025"/>
    <x v="7"/>
    <n v="8"/>
    <s v="Q3"/>
  </r>
  <r>
    <s v="ORD-05351"/>
    <d v="2025-12-24T00:00:00"/>
    <s v="CUST-1027"/>
    <s v="Arjun Patel"/>
    <x v="3"/>
    <x v="16"/>
    <x v="4"/>
    <s v="Bihar"/>
    <s v="Patna"/>
    <n v="3"/>
    <n v="1853.7"/>
    <n v="0.1"/>
    <n v="3724.87"/>
    <x v="0"/>
    <x v="0"/>
    <x v="0"/>
    <n v="0.30000000000000004"/>
    <n v="3.0000000000000006E-2"/>
    <n v="9.0000000000000028E-3"/>
    <n v="-3724.8609999999999"/>
    <n v="-413873.44444444432"/>
    <n v="2025"/>
    <x v="1"/>
    <n v="12"/>
    <s v="Q4"/>
  </r>
  <r>
    <s v="ORD-05352"/>
    <d v="2025-12-15T00:00:00"/>
    <s v="CUST-1306"/>
    <s v="Sneha Gupta"/>
    <x v="4"/>
    <x v="15"/>
    <x v="0"/>
    <s v="Delhi"/>
    <s v="New Delhi"/>
    <n v="5"/>
    <n v="8942"/>
    <n v="0.05"/>
    <n v="31994.83"/>
    <x v="2"/>
    <x v="1"/>
    <x v="0"/>
    <n v="0.25"/>
    <n v="1.2500000000000001E-2"/>
    <n v="3.1250000000000002E-3"/>
    <n v="-31994.826875000002"/>
    <n v="-10238344.6"/>
    <n v="2025"/>
    <x v="1"/>
    <n v="12"/>
    <s v="Q4"/>
  </r>
  <r>
    <s v="ORD-05353"/>
    <d v="2025-07-16T00:00:00"/>
    <s v="CUST-1571"/>
    <s v="Priya Sharma"/>
    <x v="2"/>
    <x v="20"/>
    <x v="4"/>
    <s v="Odisha"/>
    <s v="Bhubaneswar"/>
    <n v="3"/>
    <n v="5392.5"/>
    <n v="0.05"/>
    <n v="12443.7"/>
    <x v="1"/>
    <x v="1"/>
    <x v="0"/>
    <n v="0.15000000000000002"/>
    <n v="7.5000000000000015E-3"/>
    <n v="1.1250000000000003E-3"/>
    <n v="-12443.698875"/>
    <n v="-11061065.666666664"/>
    <n v="2025"/>
    <x v="4"/>
    <n v="7"/>
    <s v="Q3"/>
  </r>
  <r>
    <s v="ORD-05354"/>
    <d v="2025-03-14T00:00:00"/>
    <s v="CUST-1356"/>
    <s v="Neha Nair"/>
    <x v="4"/>
    <x v="22"/>
    <x v="4"/>
    <s v="West Bengal"/>
    <s v="Durgapur"/>
    <n v="3"/>
    <n v="6300.82"/>
    <n v="0.1"/>
    <n v="13555.99"/>
    <x v="1"/>
    <x v="0"/>
    <x v="1"/>
    <n v="0.30000000000000004"/>
    <n v="3.0000000000000006E-2"/>
    <n v="9.0000000000000028E-3"/>
    <n v="-13555.981"/>
    <n v="-1506220.1111111105"/>
    <n v="2025"/>
    <x v="3"/>
    <n v="3"/>
    <s v="Q1"/>
  </r>
  <r>
    <s v="ORD-05355"/>
    <d v="2025-02-28T00:00:00"/>
    <s v="CUST-1987"/>
    <s v="Kiran Reddy"/>
    <x v="3"/>
    <x v="13"/>
    <x v="2"/>
    <s v="Gujarat"/>
    <s v="Surat"/>
    <n v="1"/>
    <n v="27238.12"/>
    <n v="0.05"/>
    <n v="20576.52"/>
    <x v="1"/>
    <x v="1"/>
    <x v="2"/>
    <n v="0.05"/>
    <n v="2.5000000000000005E-3"/>
    <n v="1.2500000000000003E-4"/>
    <n v="-20576.519875000002"/>
    <n v="-164612158.99999997"/>
    <n v="2025"/>
    <x v="11"/>
    <n v="2"/>
    <s v="Q1"/>
  </r>
  <r>
    <s v="ORD-05356"/>
    <d v="2025-08-28T00:00:00"/>
    <s v="CUST-2487"/>
    <s v="Rohan Gupta"/>
    <x v="3"/>
    <x v="13"/>
    <x v="0"/>
    <s v="Punjab"/>
    <s v="Ludhiana"/>
    <n v="3"/>
    <n v="36755.4"/>
    <n v="0.2"/>
    <n v="63422.65"/>
    <x v="0"/>
    <x v="1"/>
    <x v="0"/>
    <n v="0.60000000000000009"/>
    <n v="0.12000000000000002"/>
    <n v="7.2000000000000022E-2"/>
    <n v="-63422.578000000001"/>
    <n v="-880869.13888888864"/>
    <n v="2025"/>
    <x v="7"/>
    <n v="8"/>
    <s v="Q3"/>
  </r>
  <r>
    <s v="ORD-05357"/>
    <d v="2025-01-02T00:00:00"/>
    <s v="CUST-2179"/>
    <s v="Rahul Gupta"/>
    <x v="4"/>
    <x v="19"/>
    <x v="3"/>
    <s v="Andhra Pradesh"/>
    <s v="Visakhapatnam"/>
    <n v="1"/>
    <n v="2652.8"/>
    <n v="0.2"/>
    <n v="1443.43"/>
    <x v="0"/>
    <x v="1"/>
    <x v="2"/>
    <n v="0.2"/>
    <n v="4.0000000000000008E-2"/>
    <n v="8.0000000000000019E-3"/>
    <n v="-1443.422"/>
    <n v="-180427.74999999997"/>
    <n v="2025"/>
    <x v="5"/>
    <n v="1"/>
    <s v="Q1"/>
  </r>
  <r>
    <s v="ORD-05358"/>
    <d v="2025-12-26T00:00:00"/>
    <s v="CUST-1699"/>
    <s v="Priya Gupta"/>
    <x v="0"/>
    <x v="5"/>
    <x v="1"/>
    <s v="Chhattisgarh"/>
    <s v="Raipur"/>
    <n v="1"/>
    <n v="1313.86"/>
    <n v="0.15"/>
    <n v="838.36"/>
    <x v="1"/>
    <x v="1"/>
    <x v="2"/>
    <n v="0.15"/>
    <n v="2.2499999999999999E-2"/>
    <n v="3.375E-3"/>
    <n v="-838.35662500000001"/>
    <n v="-248401.96296296298"/>
    <n v="2025"/>
    <x v="1"/>
    <n v="12"/>
    <s v="Q4"/>
  </r>
  <r>
    <s v="ORD-05359"/>
    <d v="2025-07-07T00:00:00"/>
    <s v="CUST-1696"/>
    <s v="Kiran Kumar"/>
    <x v="0"/>
    <x v="11"/>
    <x v="2"/>
    <s v="Rajasthan"/>
    <s v="Jaipur"/>
    <n v="1"/>
    <n v="15163.17"/>
    <n v="0.05"/>
    <n v="11758.81"/>
    <x v="0"/>
    <x v="2"/>
    <x v="2"/>
    <n v="0.05"/>
    <n v="2.5000000000000005E-3"/>
    <n v="1.2500000000000003E-4"/>
    <n v="-11758.809874999999"/>
    <n v="-94070478.99999997"/>
    <n v="2025"/>
    <x v="4"/>
    <n v="7"/>
    <s v="Q3"/>
  </r>
  <r>
    <s v="ORD-05360"/>
    <d v="2025-11-03T00:00:00"/>
    <s v="CUST-2018"/>
    <s v="Arjun Reddy"/>
    <x v="4"/>
    <x v="12"/>
    <x v="2"/>
    <s v="Gujarat"/>
    <s v="Ahmedabad"/>
    <n v="3"/>
    <n v="8120.12"/>
    <n v="0.05"/>
    <n v="19751.36"/>
    <x v="1"/>
    <x v="1"/>
    <x v="0"/>
    <n v="0.15000000000000002"/>
    <n v="7.5000000000000015E-3"/>
    <n v="1.1250000000000003E-3"/>
    <n v="-19751.358875000002"/>
    <n v="-17556763.44444444"/>
    <n v="2025"/>
    <x v="8"/>
    <n v="11"/>
    <s v="Q4"/>
  </r>
  <r>
    <s v="ORD-05361"/>
    <d v="2025-01-30T00:00:00"/>
    <s v="CUST-2526"/>
    <s v="Isha Reddy"/>
    <x v="2"/>
    <x v="20"/>
    <x v="3"/>
    <s v="Andhra Pradesh"/>
    <s v="Visakhapatnam"/>
    <n v="1"/>
    <n v="1472.31"/>
    <n v="0.15"/>
    <n v="1014.59"/>
    <x v="2"/>
    <x v="2"/>
    <x v="1"/>
    <n v="0.15"/>
    <n v="2.2499999999999999E-2"/>
    <n v="3.375E-3"/>
    <n v="-1014.586625"/>
    <n v="-300618.25925925927"/>
    <n v="2025"/>
    <x v="5"/>
    <n v="1"/>
    <s v="Q1"/>
  </r>
  <r>
    <s v="ORD-05362"/>
    <d v="2025-09-24T00:00:00"/>
    <s v="CUST-1328"/>
    <s v="Vikram Rao"/>
    <x v="3"/>
    <x v="14"/>
    <x v="0"/>
    <s v="Uttar Pradesh"/>
    <s v="Kanpur"/>
    <n v="1"/>
    <n v="51478.06"/>
    <n v="0.1"/>
    <n v="33484.639999999999"/>
    <x v="1"/>
    <x v="0"/>
    <x v="1"/>
    <n v="0.1"/>
    <n v="1.0000000000000002E-2"/>
    <n v="1.0000000000000002E-3"/>
    <n v="-33484.639000000003"/>
    <n v="-33484638.999999996"/>
    <n v="2025"/>
    <x v="2"/>
    <n v="9"/>
    <s v="Q3"/>
  </r>
  <r>
    <s v="ORD-05363"/>
    <d v="2025-04-18T00:00:00"/>
    <s v="CUST-1469"/>
    <s v="Rahul Sharma"/>
    <x v="4"/>
    <x v="15"/>
    <x v="1"/>
    <s v="Chhattisgarh"/>
    <s v="Bilaspur"/>
    <n v="1"/>
    <n v="6799.8"/>
    <n v="0.1"/>
    <n v="5317.37"/>
    <x v="0"/>
    <x v="1"/>
    <x v="1"/>
    <n v="0.1"/>
    <n v="1.0000000000000002E-2"/>
    <n v="1.0000000000000002E-3"/>
    <n v="-5317.3689999999997"/>
    <n v="-5317368.9999999981"/>
    <n v="2025"/>
    <x v="0"/>
    <n v="4"/>
    <s v="Q2"/>
  </r>
  <r>
    <s v="ORD-05364"/>
    <d v="2025-11-28T00:00:00"/>
    <s v="CUST-2329"/>
    <s v="Aarav Reddy"/>
    <x v="3"/>
    <x v="18"/>
    <x v="0"/>
    <s v="Punjab"/>
    <s v="Ludhiana"/>
    <n v="2"/>
    <n v="12826.81"/>
    <n v="0.05"/>
    <n v="20601.04"/>
    <x v="3"/>
    <x v="1"/>
    <x v="1"/>
    <n v="0.1"/>
    <n v="5.000000000000001E-3"/>
    <n v="5.0000000000000012E-4"/>
    <n v="-20601.039500000003"/>
    <n v="-41202078.999999993"/>
    <n v="2025"/>
    <x v="8"/>
    <n v="11"/>
    <s v="Q4"/>
  </r>
  <r>
    <s v="ORD-05365"/>
    <d v="2025-03-31T00:00:00"/>
    <s v="CUST-1728"/>
    <s v="Ananya Patel"/>
    <x v="4"/>
    <x v="19"/>
    <x v="1"/>
    <s v="Chhattisgarh"/>
    <s v="Raipur"/>
    <n v="3"/>
    <n v="4085.54"/>
    <n v="0.15"/>
    <n v="8910.27"/>
    <x v="4"/>
    <x v="1"/>
    <x v="1"/>
    <n v="0.44999999999999996"/>
    <n v="6.7499999999999991E-2"/>
    <n v="3.0374999999999992E-2"/>
    <n v="-8910.2396250000002"/>
    <n v="-293341.22222222231"/>
    <n v="2025"/>
    <x v="3"/>
    <n v="3"/>
    <s v="Q1"/>
  </r>
  <r>
    <s v="ORD-05366"/>
    <d v="2025-07-24T00:00:00"/>
    <s v="CUST-1657"/>
    <s v="Ananya Rao"/>
    <x v="3"/>
    <x v="13"/>
    <x v="0"/>
    <s v="Delhi"/>
    <s v="Delhi"/>
    <n v="1"/>
    <n v="28345.13"/>
    <n v="0.1"/>
    <n v="17697.62"/>
    <x v="3"/>
    <x v="1"/>
    <x v="1"/>
    <n v="0.1"/>
    <n v="1.0000000000000002E-2"/>
    <n v="1.0000000000000002E-3"/>
    <n v="-17697.618999999999"/>
    <n v="-17697618.999999996"/>
    <n v="2025"/>
    <x v="4"/>
    <n v="7"/>
    <s v="Q3"/>
  </r>
  <r>
    <s v="ORD-05367"/>
    <d v="2025-08-08T00:00:00"/>
    <s v="CUST-1378"/>
    <s v="Rahul Gupta"/>
    <x v="2"/>
    <x v="20"/>
    <x v="0"/>
    <s v="Haryana"/>
    <s v="Gurugram"/>
    <n v="2"/>
    <n v="5415.76"/>
    <n v="0.05"/>
    <n v="9009.4699999999993"/>
    <x v="1"/>
    <x v="2"/>
    <x v="1"/>
    <n v="0.1"/>
    <n v="5.000000000000001E-3"/>
    <n v="5.0000000000000012E-4"/>
    <n v="-9009.4694999999992"/>
    <n v="-18018938.999999993"/>
    <n v="2025"/>
    <x v="7"/>
    <n v="8"/>
    <s v="Q3"/>
  </r>
  <r>
    <s v="ORD-05368"/>
    <d v="2025-04-04T00:00:00"/>
    <s v="CUST-2273"/>
    <s v="Ananya Kumar"/>
    <x v="3"/>
    <x v="16"/>
    <x v="3"/>
    <s v="Karnataka"/>
    <s v="Bengaluru"/>
    <n v="1"/>
    <n v="54691.47"/>
    <n v="0.15"/>
    <n v="32082.29"/>
    <x v="0"/>
    <x v="1"/>
    <x v="0"/>
    <n v="0.15"/>
    <n v="2.2499999999999999E-2"/>
    <n v="3.375E-3"/>
    <n v="-32082.286625000001"/>
    <n v="-9505862.7037037034"/>
    <n v="2025"/>
    <x v="0"/>
    <n v="4"/>
    <s v="Q2"/>
  </r>
  <r>
    <s v="ORD-05369"/>
    <d v="2025-04-13T00:00:00"/>
    <s v="CUST-1372"/>
    <s v="Kiran Kumar"/>
    <x v="2"/>
    <x v="2"/>
    <x v="4"/>
    <s v="Bihar"/>
    <s v="Gaya"/>
    <n v="1"/>
    <n v="1025.52"/>
    <n v="0.05"/>
    <n v="645.42999999999995"/>
    <x v="1"/>
    <x v="1"/>
    <x v="0"/>
    <n v="0.05"/>
    <n v="2.5000000000000005E-3"/>
    <n v="1.2500000000000003E-4"/>
    <n v="-645.42987499999992"/>
    <n v="-5163438.9999999981"/>
    <n v="2025"/>
    <x v="0"/>
    <n v="4"/>
    <s v="Q2"/>
  </r>
  <r>
    <s v="ORD-05370"/>
    <d v="2025-08-11T00:00:00"/>
    <s v="CUST-1768"/>
    <s v="Aarav Joshi"/>
    <x v="3"/>
    <x v="18"/>
    <x v="2"/>
    <s v="Goa"/>
    <s v="Margao"/>
    <n v="1"/>
    <n v="37248.550000000003"/>
    <n v="0.1"/>
    <n v="22633.65"/>
    <x v="1"/>
    <x v="1"/>
    <x v="1"/>
    <n v="0.1"/>
    <n v="1.0000000000000002E-2"/>
    <n v="1.0000000000000002E-3"/>
    <n v="-22633.649000000001"/>
    <n v="-22633648.999999996"/>
    <n v="2025"/>
    <x v="7"/>
    <n v="8"/>
    <s v="Q3"/>
  </r>
  <r>
    <s v="ORD-05371"/>
    <d v="2025-07-05T00:00:00"/>
    <s v="CUST-1326"/>
    <s v="Meera Sharma"/>
    <x v="1"/>
    <x v="17"/>
    <x v="1"/>
    <s v="Madhya Pradesh"/>
    <s v="Indore"/>
    <n v="1"/>
    <n v="3868.31"/>
    <n v="0.05"/>
    <n v="2898.62"/>
    <x v="2"/>
    <x v="1"/>
    <x v="1"/>
    <n v="0.05"/>
    <n v="2.5000000000000005E-3"/>
    <n v="1.2500000000000003E-4"/>
    <n v="-2898.6198749999999"/>
    <n v="-23188958.999999993"/>
    <n v="2025"/>
    <x v="4"/>
    <n v="7"/>
    <s v="Q3"/>
  </r>
  <r>
    <s v="ORD-05372"/>
    <d v="2025-07-03T00:00:00"/>
    <s v="CUST-1467"/>
    <s v="Kiran Sharma"/>
    <x v="0"/>
    <x v="4"/>
    <x v="3"/>
    <s v="Karnataka"/>
    <s v="Bengaluru"/>
    <n v="2"/>
    <n v="14301.1"/>
    <n v="0.1"/>
    <n v="18641.62"/>
    <x v="2"/>
    <x v="1"/>
    <x v="1"/>
    <n v="0.2"/>
    <n v="2.0000000000000004E-2"/>
    <n v="4.000000000000001E-3"/>
    <n v="-18641.615999999998"/>
    <n v="-4660403.9999999981"/>
    <n v="2025"/>
    <x v="4"/>
    <n v="7"/>
    <s v="Q3"/>
  </r>
  <r>
    <s v="ORD-05373"/>
    <d v="2025-06-11T00:00:00"/>
    <s v="CUST-2025"/>
    <s v="Sneha Rao"/>
    <x v="3"/>
    <x v="16"/>
    <x v="0"/>
    <s v="Uttar Pradesh"/>
    <s v="Lucknow"/>
    <n v="1"/>
    <n v="10897.59"/>
    <n v="0"/>
    <n v="7211.48"/>
    <x v="1"/>
    <x v="1"/>
    <x v="2"/>
    <n v="0"/>
    <n v="0"/>
    <n v="0"/>
    <n v="-7211.48"/>
    <e v="#DIV/0!"/>
    <n v="2025"/>
    <x v="9"/>
    <n v="6"/>
    <s v="Q2"/>
  </r>
  <r>
    <s v="ORD-05374"/>
    <d v="2025-09-04T00:00:00"/>
    <s v="CUST-1678"/>
    <s v="Rohan Nair"/>
    <x v="2"/>
    <x v="23"/>
    <x v="4"/>
    <s v="Odisha"/>
    <s v="Bhubaneswar"/>
    <n v="3"/>
    <n v="3868.33"/>
    <n v="0.05"/>
    <n v="8978.6299999999992"/>
    <x v="3"/>
    <x v="0"/>
    <x v="1"/>
    <n v="0.15000000000000002"/>
    <n v="7.5000000000000015E-3"/>
    <n v="1.1250000000000003E-3"/>
    <n v="-8978.6288749999985"/>
    <n v="-7981003.4444444403"/>
    <n v="2025"/>
    <x v="2"/>
    <n v="9"/>
    <s v="Q3"/>
  </r>
  <r>
    <s v="ORD-05375"/>
    <d v="2025-01-31T00:00:00"/>
    <s v="CUST-1538"/>
    <s v="Meera Reddy"/>
    <x v="0"/>
    <x v="4"/>
    <x v="2"/>
    <s v="Rajasthan"/>
    <s v="Jaipur"/>
    <n v="5"/>
    <n v="15535.77"/>
    <n v="0.1"/>
    <n v="45886.46"/>
    <x v="0"/>
    <x v="1"/>
    <x v="1"/>
    <n v="0.5"/>
    <n v="0.05"/>
    <n v="2.5000000000000001E-2"/>
    <n v="-45886.434999999998"/>
    <n v="-1835457.4"/>
    <n v="2025"/>
    <x v="5"/>
    <n v="1"/>
    <s v="Q1"/>
  </r>
  <r>
    <s v="ORD-05376"/>
    <d v="2025-02-21T00:00:00"/>
    <s v="CUST-2221"/>
    <s v="Aarav Nair"/>
    <x v="3"/>
    <x v="16"/>
    <x v="3"/>
    <s v="Tamil Nadu"/>
    <s v="Coimbatore"/>
    <n v="1"/>
    <n v="21725.93"/>
    <n v="0.05"/>
    <n v="13185.6"/>
    <x v="3"/>
    <x v="0"/>
    <x v="0"/>
    <n v="0.05"/>
    <n v="2.5000000000000005E-3"/>
    <n v="1.2500000000000003E-4"/>
    <n v="-13185.599875"/>
    <n v="-105484798.99999997"/>
    <n v="2025"/>
    <x v="11"/>
    <n v="2"/>
    <s v="Q1"/>
  </r>
  <r>
    <s v="ORD-05377"/>
    <d v="2025-12-11T00:00:00"/>
    <s v="CUST-1281"/>
    <s v="Vikram Rao"/>
    <x v="3"/>
    <x v="16"/>
    <x v="0"/>
    <s v="Delhi"/>
    <s v="Delhi"/>
    <n v="1"/>
    <n v="28494.92"/>
    <n v="0.15"/>
    <n v="20415.75"/>
    <x v="2"/>
    <x v="1"/>
    <x v="0"/>
    <n v="0.15"/>
    <n v="2.2499999999999999E-2"/>
    <n v="3.375E-3"/>
    <n v="-20415.746625"/>
    <n v="-6049110.111111111"/>
    <n v="2025"/>
    <x v="1"/>
    <n v="12"/>
    <s v="Q4"/>
  </r>
  <r>
    <s v="ORD-05378"/>
    <d v="2025-03-17T00:00:00"/>
    <s v="CUST-1628"/>
    <s v="Rohan Gupta"/>
    <x v="0"/>
    <x v="11"/>
    <x v="3"/>
    <s v="Tamil Nadu"/>
    <s v="Coimbatore"/>
    <n v="3"/>
    <n v="14615.4"/>
    <n v="0.05"/>
    <n v="31692.49"/>
    <x v="1"/>
    <x v="0"/>
    <x v="1"/>
    <n v="0.15000000000000002"/>
    <n v="7.5000000000000015E-3"/>
    <n v="1.1250000000000003E-3"/>
    <n v="-31692.488875000003"/>
    <n v="-28171101.222222216"/>
    <n v="2025"/>
    <x v="3"/>
    <n v="3"/>
    <s v="Q1"/>
  </r>
  <r>
    <s v="ORD-05379"/>
    <d v="2025-10-05T00:00:00"/>
    <s v="CUST-1497"/>
    <s v="Meera Singh"/>
    <x v="3"/>
    <x v="3"/>
    <x v="2"/>
    <s v="Goa"/>
    <s v="Panaji"/>
    <n v="1"/>
    <n v="7171.79"/>
    <n v="0.15"/>
    <n v="4790.67"/>
    <x v="2"/>
    <x v="1"/>
    <x v="1"/>
    <n v="0.15"/>
    <n v="2.2499999999999999E-2"/>
    <n v="3.375E-3"/>
    <n v="-4790.6666249999998"/>
    <n v="-1419456.7777777778"/>
    <n v="2025"/>
    <x v="10"/>
    <n v="10"/>
    <s v="Q4"/>
  </r>
  <r>
    <s v="ORD-05380"/>
    <d v="2025-02-09T00:00:00"/>
    <s v="CUST-1058"/>
    <s v="Kiran Sharma"/>
    <x v="3"/>
    <x v="18"/>
    <x v="3"/>
    <s v="Karnataka"/>
    <s v="Bengaluru"/>
    <n v="1"/>
    <n v="56077.82"/>
    <n v="0.05"/>
    <n v="46865.24"/>
    <x v="2"/>
    <x v="2"/>
    <x v="2"/>
    <n v="0.05"/>
    <n v="2.5000000000000005E-3"/>
    <n v="1.2500000000000003E-4"/>
    <n v="-46865.239874999999"/>
    <n v="-374921918.99999988"/>
    <n v="2025"/>
    <x v="11"/>
    <n v="2"/>
    <s v="Q1"/>
  </r>
  <r>
    <s v="ORD-05381"/>
    <d v="2025-04-11T00:00:00"/>
    <s v="CUST-1429"/>
    <s v="Priya Gupta"/>
    <x v="3"/>
    <x v="14"/>
    <x v="2"/>
    <s v="Rajasthan"/>
    <s v="Jaipur"/>
    <n v="1"/>
    <n v="21258.45"/>
    <n v="0.1"/>
    <n v="16617.91"/>
    <x v="0"/>
    <x v="0"/>
    <x v="2"/>
    <n v="0.1"/>
    <n v="1.0000000000000002E-2"/>
    <n v="1.0000000000000002E-3"/>
    <n v="-16617.909"/>
    <n v="-16617908.999999996"/>
    <n v="2025"/>
    <x v="0"/>
    <n v="4"/>
    <s v="Q2"/>
  </r>
  <r>
    <s v="ORD-05382"/>
    <d v="2025-04-21T00:00:00"/>
    <s v="CUST-1022"/>
    <s v="Rahul Joshi"/>
    <x v="2"/>
    <x v="23"/>
    <x v="0"/>
    <s v="Punjab"/>
    <s v="Ludhiana"/>
    <n v="4"/>
    <n v="409.57"/>
    <n v="0"/>
    <n v="1192.53"/>
    <x v="1"/>
    <x v="1"/>
    <x v="2"/>
    <n v="0"/>
    <n v="0"/>
    <n v="0"/>
    <n v="-1192.53"/>
    <e v="#DIV/0!"/>
    <n v="2025"/>
    <x v="0"/>
    <n v="4"/>
    <s v="Q2"/>
  </r>
  <r>
    <s v="ORD-05383"/>
    <d v="2025-11-17T00:00:00"/>
    <s v="CUST-2456"/>
    <s v="Sneha Patel"/>
    <x v="2"/>
    <x v="2"/>
    <x v="2"/>
    <s v="Maharashtra"/>
    <s v="Nagpur"/>
    <n v="2"/>
    <n v="1945.45"/>
    <n v="0"/>
    <n v="2911.59"/>
    <x v="1"/>
    <x v="2"/>
    <x v="1"/>
    <n v="0"/>
    <n v="0"/>
    <n v="0"/>
    <n v="-2911.59"/>
    <e v="#DIV/0!"/>
    <n v="2025"/>
    <x v="8"/>
    <n v="11"/>
    <s v="Q4"/>
  </r>
  <r>
    <s v="ORD-05384"/>
    <d v="2025-09-06T00:00:00"/>
    <s v="CUST-1269"/>
    <s v="Rahul Singh"/>
    <x v="3"/>
    <x v="14"/>
    <x v="0"/>
    <s v="Punjab"/>
    <s v="Ludhiana"/>
    <n v="1"/>
    <n v="7183.29"/>
    <n v="0.1"/>
    <n v="4108.92"/>
    <x v="1"/>
    <x v="1"/>
    <x v="0"/>
    <n v="0.1"/>
    <n v="1.0000000000000002E-2"/>
    <n v="1.0000000000000002E-3"/>
    <n v="-4108.9189999999999"/>
    <n v="-4108918.9999999991"/>
    <n v="2025"/>
    <x v="2"/>
    <n v="9"/>
    <s v="Q3"/>
  </r>
  <r>
    <s v="ORD-05385"/>
    <d v="2025-07-10T00:00:00"/>
    <s v="CUST-1609"/>
    <s v="Priya Rao"/>
    <x v="4"/>
    <x v="12"/>
    <x v="3"/>
    <s v="Karnataka"/>
    <s v="Bengaluru"/>
    <n v="1"/>
    <n v="1285.27"/>
    <n v="0"/>
    <n v="960.06"/>
    <x v="0"/>
    <x v="1"/>
    <x v="1"/>
    <n v="0"/>
    <n v="0"/>
    <n v="0"/>
    <n v="-960.06"/>
    <e v="#DIV/0!"/>
    <n v="2025"/>
    <x v="4"/>
    <n v="7"/>
    <s v="Q3"/>
  </r>
  <r>
    <s v="ORD-05386"/>
    <d v="2025-07-01T00:00:00"/>
    <s v="CUST-2433"/>
    <s v="Vikram Rao"/>
    <x v="4"/>
    <x v="24"/>
    <x v="4"/>
    <s v="Bihar"/>
    <s v="Patna"/>
    <n v="1"/>
    <n v="6389.1"/>
    <n v="0.2"/>
    <n v="3541.43"/>
    <x v="1"/>
    <x v="0"/>
    <x v="1"/>
    <n v="0.2"/>
    <n v="4.0000000000000008E-2"/>
    <n v="8.0000000000000019E-3"/>
    <n v="-3541.422"/>
    <n v="-442677.74999999988"/>
    <n v="2025"/>
    <x v="4"/>
    <n v="7"/>
    <s v="Q3"/>
  </r>
  <r>
    <s v="ORD-05387"/>
    <d v="2025-12-01T00:00:00"/>
    <s v="CUST-2546"/>
    <s v="Arjun Rao"/>
    <x v="3"/>
    <x v="14"/>
    <x v="2"/>
    <s v="Rajasthan"/>
    <s v="Udaipur"/>
    <n v="1"/>
    <n v="15087.5"/>
    <n v="0"/>
    <n v="12323.39"/>
    <x v="1"/>
    <x v="1"/>
    <x v="1"/>
    <n v="0"/>
    <n v="0"/>
    <n v="0"/>
    <n v="-12323.39"/>
    <e v="#DIV/0!"/>
    <n v="2025"/>
    <x v="1"/>
    <n v="12"/>
    <s v="Q4"/>
  </r>
  <r>
    <s v="ORD-05388"/>
    <d v="2025-07-28T00:00:00"/>
    <s v="CUST-2298"/>
    <s v="Neha Reddy"/>
    <x v="3"/>
    <x v="14"/>
    <x v="3"/>
    <s v="Karnataka"/>
    <s v="Bengaluru"/>
    <n v="2"/>
    <n v="60856.14"/>
    <n v="0.15"/>
    <n v="73889.23"/>
    <x v="2"/>
    <x v="1"/>
    <x v="1"/>
    <n v="0.3"/>
    <n v="4.4999999999999998E-2"/>
    <n v="1.35E-2"/>
    <n v="-73889.216499999995"/>
    <n v="-5473275.2962962957"/>
    <n v="2025"/>
    <x v="4"/>
    <n v="7"/>
    <s v="Q3"/>
  </r>
  <r>
    <s v="ORD-05389"/>
    <d v="2025-01-22T00:00:00"/>
    <s v="CUST-1055"/>
    <s v="Arjun Reddy"/>
    <x v="4"/>
    <x v="19"/>
    <x v="1"/>
    <s v="Madhya Pradesh"/>
    <s v="Bhopal"/>
    <n v="3"/>
    <n v="4889.78"/>
    <n v="0.05"/>
    <n v="8689.7900000000009"/>
    <x v="1"/>
    <x v="2"/>
    <x v="1"/>
    <n v="0.15000000000000002"/>
    <n v="7.5000000000000015E-3"/>
    <n v="1.1250000000000003E-3"/>
    <n v="-8689.7888750000002"/>
    <n v="-7724256.7777777752"/>
    <n v="2025"/>
    <x v="5"/>
    <n v="1"/>
    <s v="Q1"/>
  </r>
  <r>
    <s v="ORD-05390"/>
    <d v="2025-06-15T00:00:00"/>
    <s v="CUST-1568"/>
    <s v="Vikram Patel"/>
    <x v="0"/>
    <x v="5"/>
    <x v="2"/>
    <s v="Goa"/>
    <s v="Margao"/>
    <n v="1"/>
    <n v="8659.7000000000007"/>
    <n v="0.1"/>
    <n v="6273.49"/>
    <x v="2"/>
    <x v="1"/>
    <x v="2"/>
    <n v="0.1"/>
    <n v="1.0000000000000002E-2"/>
    <n v="1.0000000000000002E-3"/>
    <n v="-6273.4889999999996"/>
    <n v="-6273488.9999999981"/>
    <n v="2025"/>
    <x v="9"/>
    <n v="6"/>
    <s v="Q2"/>
  </r>
  <r>
    <s v="ORD-05391"/>
    <d v="2025-04-09T00:00:00"/>
    <s v="CUST-2585"/>
    <s v="Ananya Verma"/>
    <x v="0"/>
    <x v="6"/>
    <x v="0"/>
    <s v="Uttar Pradesh"/>
    <s v="Noida"/>
    <n v="1"/>
    <n v="8213.1"/>
    <n v="0"/>
    <n v="5530.31"/>
    <x v="2"/>
    <x v="0"/>
    <x v="0"/>
    <n v="0"/>
    <n v="0"/>
    <n v="0"/>
    <n v="-5530.31"/>
    <e v="#DIV/0!"/>
    <n v="2025"/>
    <x v="0"/>
    <n v="4"/>
    <s v="Q2"/>
  </r>
  <r>
    <s v="ORD-05392"/>
    <d v="2025-07-27T00:00:00"/>
    <s v="CUST-1410"/>
    <s v="Rohan Joshi"/>
    <x v="0"/>
    <x v="5"/>
    <x v="2"/>
    <s v="Goa"/>
    <s v="Panaji"/>
    <n v="1"/>
    <n v="12681.77"/>
    <n v="0.05"/>
    <n v="8330.5300000000007"/>
    <x v="4"/>
    <x v="0"/>
    <x v="1"/>
    <n v="0.05"/>
    <n v="2.5000000000000005E-3"/>
    <n v="1.2500000000000003E-4"/>
    <n v="-8330.5298750000002"/>
    <n v="-66644238.999999985"/>
    <n v="2025"/>
    <x v="4"/>
    <n v="7"/>
    <s v="Q3"/>
  </r>
  <r>
    <s v="ORD-05393"/>
    <d v="2025-01-08T00:00:00"/>
    <s v="CUST-2393"/>
    <s v="Rohan Reddy"/>
    <x v="1"/>
    <x v="7"/>
    <x v="2"/>
    <s v="Goa"/>
    <s v="Panaji"/>
    <n v="1"/>
    <n v="2398.25"/>
    <n v="0"/>
    <n v="1535.64"/>
    <x v="1"/>
    <x v="1"/>
    <x v="1"/>
    <n v="0"/>
    <n v="0"/>
    <n v="0"/>
    <n v="-1535.64"/>
    <e v="#DIV/0!"/>
    <n v="2025"/>
    <x v="5"/>
    <n v="1"/>
    <s v="Q1"/>
  </r>
  <r>
    <s v="ORD-05394"/>
    <d v="2025-07-09T00:00:00"/>
    <s v="CUST-1490"/>
    <s v="Sneha Rao"/>
    <x v="3"/>
    <x v="14"/>
    <x v="2"/>
    <s v="Gujarat"/>
    <s v="Surat"/>
    <n v="4"/>
    <n v="9666.1200000000008"/>
    <n v="0.05"/>
    <n v="30222.43"/>
    <x v="4"/>
    <x v="1"/>
    <x v="0"/>
    <n v="0.2"/>
    <n v="1.0000000000000002E-2"/>
    <n v="2.0000000000000005E-3"/>
    <n v="-30222.428"/>
    <n v="-15111213.999999996"/>
    <n v="2025"/>
    <x v="4"/>
    <n v="7"/>
    <s v="Q3"/>
  </r>
  <r>
    <s v="ORD-05395"/>
    <d v="2025-06-24T00:00:00"/>
    <s v="CUST-1116"/>
    <s v="Priya Nair"/>
    <x v="1"/>
    <x v="21"/>
    <x v="1"/>
    <s v="Chhattisgarh"/>
    <s v="Bilaspur"/>
    <n v="1"/>
    <n v="4430.82"/>
    <n v="0.1"/>
    <n v="2727"/>
    <x v="0"/>
    <x v="0"/>
    <x v="1"/>
    <n v="0.1"/>
    <n v="1.0000000000000002E-2"/>
    <n v="1.0000000000000002E-3"/>
    <n v="-2726.9989999999998"/>
    <n v="-2726998.9999999991"/>
    <n v="2025"/>
    <x v="9"/>
    <n v="6"/>
    <s v="Q2"/>
  </r>
  <r>
    <s v="ORD-05396"/>
    <d v="2025-09-30T00:00:00"/>
    <s v="CUST-2354"/>
    <s v="Rohan Nair"/>
    <x v="1"/>
    <x v="17"/>
    <x v="2"/>
    <s v="Gujarat"/>
    <s v="Ahmedabad"/>
    <n v="1"/>
    <n v="2284.88"/>
    <n v="0.1"/>
    <n v="1682.81"/>
    <x v="3"/>
    <x v="1"/>
    <x v="0"/>
    <n v="0.1"/>
    <n v="1.0000000000000002E-2"/>
    <n v="1.0000000000000002E-3"/>
    <n v="-1682.809"/>
    <n v="-1682808.9999999995"/>
    <n v="2025"/>
    <x v="2"/>
    <n v="9"/>
    <s v="Q3"/>
  </r>
  <r>
    <s v="ORD-05397"/>
    <d v="2025-01-17T00:00:00"/>
    <s v="CUST-1084"/>
    <s v="Rahul Reddy"/>
    <x v="2"/>
    <x v="8"/>
    <x v="3"/>
    <s v="Karnataka"/>
    <s v="Bengaluru"/>
    <n v="1"/>
    <n v="888.43"/>
    <n v="0.15"/>
    <n v="472.99"/>
    <x v="3"/>
    <x v="0"/>
    <x v="1"/>
    <n v="0.15"/>
    <n v="2.2499999999999999E-2"/>
    <n v="3.375E-3"/>
    <n v="-472.986625"/>
    <n v="-140144.1851851852"/>
    <n v="2025"/>
    <x v="5"/>
    <n v="1"/>
    <s v="Q1"/>
  </r>
  <r>
    <s v="ORD-05398"/>
    <d v="2025-03-31T00:00:00"/>
    <s v="CUST-1294"/>
    <s v="Vikram Gupta"/>
    <x v="4"/>
    <x v="19"/>
    <x v="2"/>
    <s v="Maharashtra"/>
    <s v="Nagpur"/>
    <n v="2"/>
    <n v="4999.6099999999997"/>
    <n v="0.05"/>
    <n v="7481.91"/>
    <x v="1"/>
    <x v="2"/>
    <x v="0"/>
    <n v="0.1"/>
    <n v="5.000000000000001E-3"/>
    <n v="5.0000000000000012E-4"/>
    <n v="-7481.9094999999998"/>
    <n v="-14963818.999999996"/>
    <n v="2025"/>
    <x v="3"/>
    <n v="3"/>
    <s v="Q1"/>
  </r>
  <r>
    <s v="ORD-05399"/>
    <d v="2025-05-21T00:00:00"/>
    <s v="CUST-2155"/>
    <s v="Aarav Gupta"/>
    <x v="3"/>
    <x v="16"/>
    <x v="2"/>
    <s v="Gujarat"/>
    <s v="Ahmedabad"/>
    <n v="4"/>
    <n v="42606.53"/>
    <n v="0"/>
    <n v="111002.9"/>
    <x v="3"/>
    <x v="0"/>
    <x v="2"/>
    <n v="0"/>
    <n v="0"/>
    <n v="0"/>
    <n v="-111002.9"/>
    <e v="#DIV/0!"/>
    <n v="2025"/>
    <x v="6"/>
    <n v="5"/>
    <s v="Q2"/>
  </r>
  <r>
    <s v="ORD-05400"/>
    <d v="2025-05-25T00:00:00"/>
    <s v="CUST-1970"/>
    <s v="Sneha Gupta"/>
    <x v="2"/>
    <x v="2"/>
    <x v="4"/>
    <s v="Odisha"/>
    <s v="Cuttack"/>
    <n v="1"/>
    <n v="2218.84"/>
    <n v="0.05"/>
    <n v="1538.15"/>
    <x v="4"/>
    <x v="1"/>
    <x v="0"/>
    <n v="0.05"/>
    <n v="2.5000000000000005E-3"/>
    <n v="1.2500000000000003E-4"/>
    <n v="-1538.1498750000001"/>
    <n v="-12305198.999999998"/>
    <n v="2025"/>
    <x v="6"/>
    <n v="5"/>
    <s v="Q2"/>
  </r>
  <r>
    <s v="ORD-05401"/>
    <d v="2025-06-15T00:00:00"/>
    <s v="CUST-1467"/>
    <s v="Aarav Reddy"/>
    <x v="0"/>
    <x v="0"/>
    <x v="3"/>
    <s v="Karnataka"/>
    <s v="Bengaluru"/>
    <n v="1"/>
    <n v="14545.89"/>
    <n v="0.15"/>
    <n v="8661.4599999999991"/>
    <x v="0"/>
    <x v="0"/>
    <x v="2"/>
    <n v="0.15"/>
    <n v="2.2499999999999999E-2"/>
    <n v="3.375E-3"/>
    <n v="-8661.4566249999989"/>
    <n v="-2566357.5185185182"/>
    <n v="2025"/>
    <x v="9"/>
    <n v="6"/>
    <s v="Q2"/>
  </r>
  <r>
    <s v="ORD-05402"/>
    <d v="2025-12-03T00:00:00"/>
    <s v="CUST-1465"/>
    <s v="Sneha Patel"/>
    <x v="0"/>
    <x v="6"/>
    <x v="1"/>
    <s v="Madhya Pradesh"/>
    <s v="Indore"/>
    <n v="1"/>
    <n v="12287.12"/>
    <n v="0"/>
    <n v="10111.049999999999"/>
    <x v="2"/>
    <x v="0"/>
    <x v="0"/>
    <n v="0"/>
    <n v="0"/>
    <n v="0"/>
    <n v="-10111.049999999999"/>
    <e v="#DIV/0!"/>
    <n v="2025"/>
    <x v="1"/>
    <n v="12"/>
    <s v="Q4"/>
  </r>
  <r>
    <s v="ORD-05403"/>
    <d v="2025-03-19T00:00:00"/>
    <s v="CUST-1108"/>
    <s v="Arjun Kumar"/>
    <x v="3"/>
    <x v="13"/>
    <x v="4"/>
    <s v="Jharkhand"/>
    <s v="Jamshedpur"/>
    <n v="3"/>
    <n v="42796.66"/>
    <n v="0.1"/>
    <n v="95469.58"/>
    <x v="3"/>
    <x v="0"/>
    <x v="0"/>
    <n v="0.30000000000000004"/>
    <n v="3.0000000000000006E-2"/>
    <n v="9.0000000000000028E-3"/>
    <n v="-95469.570999999996"/>
    <n v="-10607730.111111108"/>
    <n v="2025"/>
    <x v="3"/>
    <n v="3"/>
    <s v="Q1"/>
  </r>
  <r>
    <s v="ORD-05404"/>
    <d v="2025-09-19T00:00:00"/>
    <s v="CUST-1565"/>
    <s v="Kiran Verma"/>
    <x v="0"/>
    <x v="0"/>
    <x v="4"/>
    <s v="Bihar"/>
    <s v="Patna"/>
    <n v="2"/>
    <n v="7980.27"/>
    <n v="0"/>
    <n v="13430.61"/>
    <x v="0"/>
    <x v="0"/>
    <x v="1"/>
    <n v="0"/>
    <n v="0"/>
    <n v="0"/>
    <n v="-13430.61"/>
    <e v="#DIV/0!"/>
    <n v="2025"/>
    <x v="2"/>
    <n v="9"/>
    <s v="Q3"/>
  </r>
  <r>
    <s v="ORD-05405"/>
    <d v="2025-06-12T00:00:00"/>
    <s v="CUST-2452"/>
    <s v="Arjun Reddy"/>
    <x v="3"/>
    <x v="3"/>
    <x v="3"/>
    <s v="Telangana"/>
    <s v="Warangal"/>
    <n v="2"/>
    <n v="62581.62"/>
    <n v="0"/>
    <n v="78112.149999999994"/>
    <x v="3"/>
    <x v="1"/>
    <x v="0"/>
    <n v="0"/>
    <n v="0"/>
    <n v="0"/>
    <n v="-78112.149999999994"/>
    <e v="#DIV/0!"/>
    <n v="2025"/>
    <x v="9"/>
    <n v="6"/>
    <s v="Q2"/>
  </r>
  <r>
    <s v="ORD-05406"/>
    <d v="2025-01-14T00:00:00"/>
    <s v="CUST-1383"/>
    <s v="Kiran Singh"/>
    <x v="3"/>
    <x v="13"/>
    <x v="2"/>
    <s v="Maharashtra"/>
    <s v="Pune"/>
    <n v="2"/>
    <n v="18911.009999999998"/>
    <n v="0.1"/>
    <n v="28625.200000000001"/>
    <x v="0"/>
    <x v="2"/>
    <x v="0"/>
    <n v="0.2"/>
    <n v="2.0000000000000004E-2"/>
    <n v="4.000000000000001E-3"/>
    <n v="-28625.196"/>
    <n v="-7156298.9999999981"/>
    <n v="2025"/>
    <x v="5"/>
    <n v="1"/>
    <s v="Q1"/>
  </r>
  <r>
    <s v="ORD-05407"/>
    <d v="2025-08-27T00:00:00"/>
    <s v="CUST-1791"/>
    <s v="Neha Nair"/>
    <x v="3"/>
    <x v="18"/>
    <x v="3"/>
    <s v="Andhra Pradesh"/>
    <s v="Visakhapatnam"/>
    <n v="4"/>
    <n v="38184.300000000003"/>
    <n v="0.05"/>
    <n v="99083.58"/>
    <x v="2"/>
    <x v="1"/>
    <x v="2"/>
    <n v="0.2"/>
    <n v="1.0000000000000002E-2"/>
    <n v="2.0000000000000005E-3"/>
    <n v="-99083.578000000009"/>
    <n v="-49541788.999999993"/>
    <n v="2025"/>
    <x v="7"/>
    <n v="8"/>
    <s v="Q3"/>
  </r>
  <r>
    <s v="ORD-05408"/>
    <d v="2025-03-13T00:00:00"/>
    <s v="CUST-2564"/>
    <s v="Meera Verma"/>
    <x v="1"/>
    <x v="9"/>
    <x v="2"/>
    <s v="Goa"/>
    <s v="Panaji"/>
    <n v="1"/>
    <n v="1718.01"/>
    <n v="0.05"/>
    <n v="1366.27"/>
    <x v="1"/>
    <x v="2"/>
    <x v="1"/>
    <n v="0.05"/>
    <n v="2.5000000000000005E-3"/>
    <n v="1.2500000000000003E-4"/>
    <n v="-1366.269875"/>
    <n v="-10930158.999999996"/>
    <n v="2025"/>
    <x v="3"/>
    <n v="3"/>
    <s v="Q1"/>
  </r>
  <r>
    <s v="ORD-05409"/>
    <d v="2025-05-23T00:00:00"/>
    <s v="CUST-2371"/>
    <s v="Sneha Gupta"/>
    <x v="3"/>
    <x v="18"/>
    <x v="0"/>
    <s v="Punjab"/>
    <s v="Ludhiana"/>
    <n v="2"/>
    <n v="48795.1"/>
    <n v="0.1"/>
    <n v="73554.05"/>
    <x v="1"/>
    <x v="1"/>
    <x v="1"/>
    <n v="0.2"/>
    <n v="2.0000000000000004E-2"/>
    <n v="4.000000000000001E-3"/>
    <n v="-73554.046000000002"/>
    <n v="-18388511.499999996"/>
    <n v="2025"/>
    <x v="6"/>
    <n v="5"/>
    <s v="Q2"/>
  </r>
  <r>
    <s v="ORD-05410"/>
    <d v="2025-11-06T00:00:00"/>
    <s v="CUST-1160"/>
    <s v="Isha Reddy"/>
    <x v="2"/>
    <x v="23"/>
    <x v="2"/>
    <s v="Goa"/>
    <s v="Panaji"/>
    <n v="2"/>
    <n v="715.42"/>
    <n v="0"/>
    <n v="970.12"/>
    <x v="1"/>
    <x v="0"/>
    <x v="2"/>
    <n v="0"/>
    <n v="0"/>
    <n v="0"/>
    <n v="-970.12"/>
    <e v="#DIV/0!"/>
    <n v="2025"/>
    <x v="8"/>
    <n v="11"/>
    <s v="Q4"/>
  </r>
  <r>
    <s v="ORD-05411"/>
    <d v="2025-10-10T00:00:00"/>
    <s v="CUST-1230"/>
    <s v="Vikram Kumar"/>
    <x v="3"/>
    <x v="16"/>
    <x v="3"/>
    <s v="Telangana"/>
    <s v="Warangal"/>
    <n v="2"/>
    <n v="4414.26"/>
    <n v="0.05"/>
    <n v="5736.38"/>
    <x v="1"/>
    <x v="1"/>
    <x v="2"/>
    <n v="0.1"/>
    <n v="5.000000000000001E-3"/>
    <n v="5.0000000000000012E-4"/>
    <n v="-5736.3795"/>
    <n v="-11472758.999999998"/>
    <n v="2025"/>
    <x v="10"/>
    <n v="10"/>
    <s v="Q4"/>
  </r>
  <r>
    <s v="ORD-05412"/>
    <d v="2025-09-26T00:00:00"/>
    <s v="CUST-2228"/>
    <s v="Rahul Verma"/>
    <x v="3"/>
    <x v="3"/>
    <x v="2"/>
    <s v="Gujarat"/>
    <s v="Surat"/>
    <n v="1"/>
    <n v="52989.67"/>
    <n v="0.1"/>
    <n v="31577.4"/>
    <x v="1"/>
    <x v="1"/>
    <x v="0"/>
    <n v="0.1"/>
    <n v="1.0000000000000002E-2"/>
    <n v="1.0000000000000002E-3"/>
    <n v="-31577.399000000001"/>
    <n v="-31577398.999999993"/>
    <n v="2025"/>
    <x v="2"/>
    <n v="9"/>
    <s v="Q3"/>
  </r>
  <r>
    <s v="ORD-05413"/>
    <d v="2025-08-29T00:00:00"/>
    <s v="CUST-1532"/>
    <s v="Arjun Kumar"/>
    <x v="0"/>
    <x v="4"/>
    <x v="4"/>
    <s v="West Bengal"/>
    <s v="Durgapur"/>
    <n v="1"/>
    <n v="8212.84"/>
    <n v="0.05"/>
    <n v="5199.79"/>
    <x v="1"/>
    <x v="1"/>
    <x v="1"/>
    <n v="0.05"/>
    <n v="2.5000000000000005E-3"/>
    <n v="1.2500000000000003E-4"/>
    <n v="-5199.7898750000004"/>
    <n v="-41598318.999999993"/>
    <n v="2025"/>
    <x v="7"/>
    <n v="8"/>
    <s v="Q3"/>
  </r>
  <r>
    <s v="ORD-05414"/>
    <d v="2025-09-02T00:00:00"/>
    <s v="CUST-1390"/>
    <s v="Sneha Nair"/>
    <x v="3"/>
    <x v="16"/>
    <x v="0"/>
    <s v="Haryana"/>
    <s v="Faridabad"/>
    <n v="1"/>
    <n v="23164.93"/>
    <n v="0"/>
    <n v="20113.240000000002"/>
    <x v="3"/>
    <x v="1"/>
    <x v="2"/>
    <n v="0"/>
    <n v="0"/>
    <n v="0"/>
    <n v="-20113.240000000002"/>
    <e v="#DIV/0!"/>
    <n v="2025"/>
    <x v="2"/>
    <n v="9"/>
    <s v="Q3"/>
  </r>
  <r>
    <s v="ORD-05415"/>
    <d v="2025-06-12T00:00:00"/>
    <s v="CUST-2027"/>
    <s v="Aarav Reddy"/>
    <x v="2"/>
    <x v="8"/>
    <x v="3"/>
    <s v="Karnataka"/>
    <s v="Mysuru"/>
    <n v="1"/>
    <n v="4409.68"/>
    <n v="0.1"/>
    <n v="2857.62"/>
    <x v="4"/>
    <x v="0"/>
    <x v="0"/>
    <n v="0.1"/>
    <n v="1.0000000000000002E-2"/>
    <n v="1.0000000000000002E-3"/>
    <n v="-2857.6189999999997"/>
    <n v="-2857618.9999999991"/>
    <n v="2025"/>
    <x v="9"/>
    <n v="6"/>
    <s v="Q2"/>
  </r>
  <r>
    <s v="ORD-05416"/>
    <d v="2025-03-01T00:00:00"/>
    <s v="CUST-1329"/>
    <s v="Aarav Rao"/>
    <x v="0"/>
    <x v="0"/>
    <x v="1"/>
    <s v="Chhattisgarh"/>
    <s v="Raipur"/>
    <n v="2"/>
    <n v="12842.86"/>
    <n v="0.1"/>
    <n v="14571.84"/>
    <x v="0"/>
    <x v="1"/>
    <x v="2"/>
    <n v="0.2"/>
    <n v="2.0000000000000004E-2"/>
    <n v="4.000000000000001E-3"/>
    <n v="-14571.835999999999"/>
    <n v="-3642958.9999999991"/>
    <n v="2025"/>
    <x v="3"/>
    <n v="3"/>
    <s v="Q1"/>
  </r>
  <r>
    <s v="ORD-05417"/>
    <d v="2025-01-06T00:00:00"/>
    <s v="CUST-1033"/>
    <s v="Aarav Nair"/>
    <x v="4"/>
    <x v="22"/>
    <x v="2"/>
    <s v="Rajasthan"/>
    <s v="Jaipur"/>
    <n v="1"/>
    <n v="2210.21"/>
    <n v="0"/>
    <n v="1559.59"/>
    <x v="3"/>
    <x v="1"/>
    <x v="1"/>
    <n v="0"/>
    <n v="0"/>
    <n v="0"/>
    <n v="-1559.59"/>
    <e v="#DIV/0!"/>
    <n v="2025"/>
    <x v="5"/>
    <n v="1"/>
    <s v="Q1"/>
  </r>
  <r>
    <s v="ORD-05418"/>
    <d v="2025-07-16T00:00:00"/>
    <s v="CUST-1932"/>
    <s v="Ananya Reddy"/>
    <x v="4"/>
    <x v="19"/>
    <x v="3"/>
    <s v="Telangana"/>
    <s v="Warangal"/>
    <n v="2"/>
    <n v="2076.17"/>
    <n v="0.1"/>
    <n v="2364.29"/>
    <x v="1"/>
    <x v="1"/>
    <x v="1"/>
    <n v="0.2"/>
    <n v="2.0000000000000004E-2"/>
    <n v="4.000000000000001E-3"/>
    <n v="-2364.2860000000001"/>
    <n v="-591071.49999999988"/>
    <n v="2025"/>
    <x v="4"/>
    <n v="7"/>
    <s v="Q3"/>
  </r>
  <r>
    <s v="ORD-05419"/>
    <d v="2025-02-27T00:00:00"/>
    <s v="CUST-1832"/>
    <s v="Priya Verma"/>
    <x v="0"/>
    <x v="4"/>
    <x v="1"/>
    <s v="Chhattisgarh"/>
    <s v="Bilaspur"/>
    <n v="3"/>
    <n v="17276.009999999998"/>
    <n v="0.05"/>
    <n v="43091.68"/>
    <x v="2"/>
    <x v="0"/>
    <x v="1"/>
    <n v="0.15000000000000002"/>
    <n v="7.5000000000000015E-3"/>
    <n v="1.1250000000000003E-3"/>
    <n v="-43091.678874999998"/>
    <n v="-38303714.555555545"/>
    <n v="2025"/>
    <x v="11"/>
    <n v="2"/>
    <s v="Q1"/>
  </r>
  <r>
    <s v="ORD-05420"/>
    <d v="2025-11-01T00:00:00"/>
    <s v="CUST-1396"/>
    <s v="Sneha Reddy"/>
    <x v="1"/>
    <x v="1"/>
    <x v="2"/>
    <s v="Gujarat"/>
    <s v="Ahmedabad"/>
    <n v="1"/>
    <n v="3050.91"/>
    <n v="0"/>
    <n v="2419.11"/>
    <x v="1"/>
    <x v="2"/>
    <x v="2"/>
    <n v="0"/>
    <n v="0"/>
    <n v="0"/>
    <n v="-2419.11"/>
    <e v="#DIV/0!"/>
    <n v="2025"/>
    <x v="8"/>
    <n v="11"/>
    <s v="Q4"/>
  </r>
  <r>
    <s v="ORD-05421"/>
    <d v="2025-08-05T00:00:00"/>
    <s v="CUST-1702"/>
    <s v="Rahul Singh"/>
    <x v="3"/>
    <x v="14"/>
    <x v="3"/>
    <s v="Andhra Pradesh"/>
    <s v="Visakhapatnam"/>
    <n v="1"/>
    <n v="26272.400000000001"/>
    <n v="0.1"/>
    <n v="17809.75"/>
    <x v="1"/>
    <x v="0"/>
    <x v="1"/>
    <n v="0.1"/>
    <n v="1.0000000000000002E-2"/>
    <n v="1.0000000000000002E-3"/>
    <n v="-17809.749"/>
    <n v="-17809748.999999996"/>
    <n v="2025"/>
    <x v="7"/>
    <n v="8"/>
    <s v="Q3"/>
  </r>
  <r>
    <s v="ORD-05422"/>
    <d v="2025-01-26T00:00:00"/>
    <s v="CUST-1282"/>
    <s v="Vikram Gupta"/>
    <x v="2"/>
    <x v="8"/>
    <x v="4"/>
    <s v="Bihar"/>
    <s v="Gaya"/>
    <n v="3"/>
    <n v="5689.52"/>
    <n v="0.1"/>
    <n v="9973.83"/>
    <x v="0"/>
    <x v="2"/>
    <x v="2"/>
    <n v="0.30000000000000004"/>
    <n v="3.0000000000000006E-2"/>
    <n v="9.0000000000000028E-3"/>
    <n v="-9973.8209999999999"/>
    <n v="-1108202.333333333"/>
    <n v="2025"/>
    <x v="5"/>
    <n v="1"/>
    <s v="Q1"/>
  </r>
  <r>
    <s v="ORD-05423"/>
    <d v="2025-10-30T00:00:00"/>
    <s v="CUST-1805"/>
    <s v="Rahul Patel"/>
    <x v="1"/>
    <x v="9"/>
    <x v="3"/>
    <s v="Telangana"/>
    <s v="Hyderabad"/>
    <n v="2"/>
    <n v="2744.51"/>
    <n v="0.15"/>
    <n v="3215.84"/>
    <x v="4"/>
    <x v="1"/>
    <x v="0"/>
    <n v="0.3"/>
    <n v="4.4999999999999998E-2"/>
    <n v="1.35E-2"/>
    <n v="-3215.8265000000001"/>
    <n v="-238209.37037037039"/>
    <n v="2025"/>
    <x v="10"/>
    <n v="10"/>
    <s v="Q4"/>
  </r>
  <r>
    <s v="ORD-05424"/>
    <d v="2025-01-05T00:00:00"/>
    <s v="CUST-2394"/>
    <s v="Priya Singh"/>
    <x v="3"/>
    <x v="16"/>
    <x v="0"/>
    <s v="Delhi"/>
    <s v="Delhi"/>
    <n v="1"/>
    <n v="16845.59"/>
    <n v="0.1"/>
    <n v="12438.05"/>
    <x v="1"/>
    <x v="2"/>
    <x v="1"/>
    <n v="0.1"/>
    <n v="1.0000000000000002E-2"/>
    <n v="1.0000000000000002E-3"/>
    <n v="-12438.048999999999"/>
    <n v="-12438048.999999996"/>
    <n v="2025"/>
    <x v="5"/>
    <n v="1"/>
    <s v="Q1"/>
  </r>
  <r>
    <s v="ORD-05425"/>
    <d v="2025-01-20T00:00:00"/>
    <s v="CUST-2200"/>
    <s v="Priya Patel"/>
    <x v="3"/>
    <x v="18"/>
    <x v="2"/>
    <s v="Maharashtra"/>
    <s v="Mumbai"/>
    <n v="1"/>
    <n v="14627.69"/>
    <n v="0.05"/>
    <n v="11874.42"/>
    <x v="0"/>
    <x v="1"/>
    <x v="1"/>
    <n v="0.05"/>
    <n v="2.5000000000000005E-3"/>
    <n v="1.2500000000000003E-4"/>
    <n v="-11874.419875"/>
    <n v="-94995358.99999997"/>
    <n v="2025"/>
    <x v="5"/>
    <n v="1"/>
    <s v="Q1"/>
  </r>
  <r>
    <s v="ORD-05426"/>
    <d v="2025-07-17T00:00:00"/>
    <s v="CUST-2580"/>
    <s v="Kiran Patel"/>
    <x v="3"/>
    <x v="18"/>
    <x v="0"/>
    <s v="Uttar Pradesh"/>
    <s v="Lucknow"/>
    <n v="2"/>
    <n v="26700.560000000001"/>
    <n v="0"/>
    <n v="44500.26"/>
    <x v="1"/>
    <x v="1"/>
    <x v="0"/>
    <n v="0"/>
    <n v="0"/>
    <n v="0"/>
    <n v="-44500.26"/>
    <e v="#DIV/0!"/>
    <n v="2025"/>
    <x v="4"/>
    <n v="7"/>
    <s v="Q3"/>
  </r>
  <r>
    <s v="ORD-05427"/>
    <d v="2025-02-28T00:00:00"/>
    <s v="CUST-1139"/>
    <s v="Arjun Sharma"/>
    <x v="0"/>
    <x v="6"/>
    <x v="3"/>
    <s v="Andhra Pradesh"/>
    <s v="Vijayawada"/>
    <n v="2"/>
    <n v="15576.2"/>
    <n v="0.15"/>
    <n v="21020.71"/>
    <x v="1"/>
    <x v="2"/>
    <x v="2"/>
    <n v="0.3"/>
    <n v="4.4999999999999998E-2"/>
    <n v="1.35E-2"/>
    <n v="-21020.696499999998"/>
    <n v="-1557088.6296296294"/>
    <n v="2025"/>
    <x v="11"/>
    <n v="2"/>
    <s v="Q1"/>
  </r>
  <r>
    <s v="ORD-05428"/>
    <d v="2025-08-30T00:00:00"/>
    <s v="CUST-1453"/>
    <s v="Arjun Reddy"/>
    <x v="0"/>
    <x v="5"/>
    <x v="2"/>
    <s v="Goa"/>
    <s v="Panaji"/>
    <n v="2"/>
    <n v="1763.05"/>
    <n v="0.15"/>
    <n v="2281.25"/>
    <x v="2"/>
    <x v="1"/>
    <x v="0"/>
    <n v="0.3"/>
    <n v="4.4999999999999998E-2"/>
    <n v="1.35E-2"/>
    <n v="-2281.2365"/>
    <n v="-168980.48148148149"/>
    <n v="2025"/>
    <x v="7"/>
    <n v="8"/>
    <s v="Q3"/>
  </r>
  <r>
    <s v="ORD-05429"/>
    <d v="2025-05-26T00:00:00"/>
    <s v="CUST-2304"/>
    <s v="Ananya Rao"/>
    <x v="0"/>
    <x v="11"/>
    <x v="1"/>
    <s v="Chhattisgarh"/>
    <s v="Raipur"/>
    <n v="2"/>
    <n v="4480.5"/>
    <n v="0"/>
    <n v="6638.43"/>
    <x v="0"/>
    <x v="1"/>
    <x v="0"/>
    <n v="0"/>
    <n v="0"/>
    <n v="0"/>
    <n v="-6638.43"/>
    <e v="#DIV/0!"/>
    <n v="2025"/>
    <x v="6"/>
    <n v="5"/>
    <s v="Q2"/>
  </r>
  <r>
    <s v="ORD-05430"/>
    <d v="2025-09-30T00:00:00"/>
    <s v="CUST-2251"/>
    <s v="Sneha Kumar"/>
    <x v="0"/>
    <x v="5"/>
    <x v="0"/>
    <s v="Punjab"/>
    <s v="Ludhiana"/>
    <n v="3"/>
    <n v="16151.53"/>
    <n v="0"/>
    <n v="32024.37"/>
    <x v="3"/>
    <x v="0"/>
    <x v="2"/>
    <n v="0"/>
    <n v="0"/>
    <n v="0"/>
    <n v="-32024.37"/>
    <e v="#DIV/0!"/>
    <n v="2025"/>
    <x v="2"/>
    <n v="9"/>
    <s v="Q3"/>
  </r>
  <r>
    <s v="ORD-05431"/>
    <d v="2025-09-06T00:00:00"/>
    <s v="CUST-1604"/>
    <s v="Vikram Sharma"/>
    <x v="0"/>
    <x v="4"/>
    <x v="3"/>
    <s v="Andhra Pradesh"/>
    <s v="Visakhapatnam"/>
    <n v="1"/>
    <n v="2806.01"/>
    <n v="0.1"/>
    <n v="1643.4"/>
    <x v="4"/>
    <x v="0"/>
    <x v="2"/>
    <n v="0.1"/>
    <n v="1.0000000000000002E-2"/>
    <n v="1.0000000000000002E-3"/>
    <n v="-1643.3990000000001"/>
    <n v="-1643398.9999999998"/>
    <n v="2025"/>
    <x v="2"/>
    <n v="9"/>
    <s v="Q3"/>
  </r>
  <r>
    <s v="ORD-05432"/>
    <d v="2025-01-14T00:00:00"/>
    <s v="CUST-1350"/>
    <s v="Arjun Kumar"/>
    <x v="1"/>
    <x v="1"/>
    <x v="4"/>
    <s v="Bihar"/>
    <s v="Patna"/>
    <n v="2"/>
    <n v="3240.72"/>
    <n v="0.1"/>
    <n v="4841.34"/>
    <x v="1"/>
    <x v="1"/>
    <x v="1"/>
    <n v="0.2"/>
    <n v="2.0000000000000004E-2"/>
    <n v="4.000000000000001E-3"/>
    <n v="-4841.3360000000002"/>
    <n v="-1210333.9999999998"/>
    <n v="2025"/>
    <x v="5"/>
    <n v="1"/>
    <s v="Q1"/>
  </r>
  <r>
    <s v="ORD-05433"/>
    <d v="2025-01-13T00:00:00"/>
    <s v="CUST-1531"/>
    <s v="Aarav Nair"/>
    <x v="3"/>
    <x v="18"/>
    <x v="2"/>
    <s v="Gujarat"/>
    <s v="Surat"/>
    <n v="5"/>
    <n v="15057.97"/>
    <n v="0"/>
    <n v="62134.81"/>
    <x v="0"/>
    <x v="1"/>
    <x v="1"/>
    <n v="0"/>
    <n v="0"/>
    <n v="0"/>
    <n v="-62134.81"/>
    <e v="#DIV/0!"/>
    <n v="2025"/>
    <x v="5"/>
    <n v="1"/>
    <s v="Q1"/>
  </r>
  <r>
    <s v="ORD-05434"/>
    <d v="2025-02-13T00:00:00"/>
    <s v="CUST-2336"/>
    <s v="Vikram Gupta"/>
    <x v="1"/>
    <x v="1"/>
    <x v="1"/>
    <s v="Madhya Pradesh"/>
    <s v="Indore"/>
    <n v="1"/>
    <n v="3127.87"/>
    <n v="0.1"/>
    <n v="1758.41"/>
    <x v="2"/>
    <x v="2"/>
    <x v="2"/>
    <n v="0.1"/>
    <n v="1.0000000000000002E-2"/>
    <n v="1.0000000000000002E-3"/>
    <n v="-1758.4090000000001"/>
    <n v="-1758408.9999999998"/>
    <n v="2025"/>
    <x v="11"/>
    <n v="2"/>
    <s v="Q1"/>
  </r>
  <r>
    <s v="ORD-05435"/>
    <d v="2025-01-19T00:00:00"/>
    <s v="CUST-2329"/>
    <s v="Rohan Verma"/>
    <x v="2"/>
    <x v="2"/>
    <x v="0"/>
    <s v="Uttar Pradesh"/>
    <s v="Lucknow"/>
    <n v="3"/>
    <n v="2928.49"/>
    <n v="0.05"/>
    <n v="6303.34"/>
    <x v="0"/>
    <x v="1"/>
    <x v="2"/>
    <n v="0.15000000000000002"/>
    <n v="7.5000000000000015E-3"/>
    <n v="1.1250000000000003E-3"/>
    <n v="-6303.3388750000004"/>
    <n v="-5602967.8888888871"/>
    <n v="2025"/>
    <x v="5"/>
    <n v="1"/>
    <s v="Q1"/>
  </r>
  <r>
    <s v="ORD-05436"/>
    <d v="2025-03-04T00:00:00"/>
    <s v="CUST-1109"/>
    <s v="Rohan Verma"/>
    <x v="1"/>
    <x v="7"/>
    <x v="4"/>
    <s v="Jharkhand"/>
    <s v="Jamshedpur"/>
    <n v="1"/>
    <n v="732.97"/>
    <n v="0.05"/>
    <n v="459.16"/>
    <x v="0"/>
    <x v="1"/>
    <x v="2"/>
    <n v="0.05"/>
    <n v="2.5000000000000005E-3"/>
    <n v="1.2500000000000003E-4"/>
    <n v="-459.159875"/>
    <n v="-3673278.9999999991"/>
    <n v="2025"/>
    <x v="3"/>
    <n v="3"/>
    <s v="Q1"/>
  </r>
  <r>
    <s v="ORD-05437"/>
    <d v="2025-08-27T00:00:00"/>
    <s v="CUST-1723"/>
    <s v="Kiran Reddy"/>
    <x v="1"/>
    <x v="17"/>
    <x v="0"/>
    <s v="Punjab"/>
    <s v="Ludhiana"/>
    <n v="1"/>
    <n v="3016.76"/>
    <n v="0.05"/>
    <n v="2348.31"/>
    <x v="2"/>
    <x v="1"/>
    <x v="2"/>
    <n v="0.05"/>
    <n v="2.5000000000000005E-3"/>
    <n v="1.2500000000000003E-4"/>
    <n v="-2348.3098749999999"/>
    <n v="-18786478.999999996"/>
    <n v="2025"/>
    <x v="7"/>
    <n v="8"/>
    <s v="Q3"/>
  </r>
  <r>
    <s v="ORD-05438"/>
    <d v="2025-12-03T00:00:00"/>
    <s v="CUST-1499"/>
    <s v="Sneha Singh"/>
    <x v="0"/>
    <x v="11"/>
    <x v="2"/>
    <s v="Maharashtra"/>
    <s v="Pune"/>
    <n v="4"/>
    <n v="12516.64"/>
    <n v="0.05"/>
    <n v="31760.47"/>
    <x v="0"/>
    <x v="1"/>
    <x v="0"/>
    <n v="0.2"/>
    <n v="1.0000000000000002E-2"/>
    <n v="2.0000000000000005E-3"/>
    <n v="-31760.468000000001"/>
    <n v="-15880233.999999996"/>
    <n v="2025"/>
    <x v="1"/>
    <n v="12"/>
    <s v="Q4"/>
  </r>
  <r>
    <s v="ORD-05439"/>
    <d v="2025-04-10T00:00:00"/>
    <s v="CUST-1057"/>
    <s v="Aarav Nair"/>
    <x v="3"/>
    <x v="18"/>
    <x v="0"/>
    <s v="Delhi"/>
    <s v="Delhi"/>
    <n v="1"/>
    <n v="44697.31"/>
    <n v="0.1"/>
    <n v="30302.49"/>
    <x v="2"/>
    <x v="1"/>
    <x v="0"/>
    <n v="0.1"/>
    <n v="1.0000000000000002E-2"/>
    <n v="1.0000000000000002E-3"/>
    <n v="-30302.489000000001"/>
    <n v="-30302488.999999993"/>
    <n v="2025"/>
    <x v="0"/>
    <n v="4"/>
    <s v="Q2"/>
  </r>
  <r>
    <s v="ORD-05440"/>
    <d v="2025-06-12T00:00:00"/>
    <s v="CUST-2119"/>
    <s v="Kiran Gupta"/>
    <x v="2"/>
    <x v="20"/>
    <x v="1"/>
    <s v="Madhya Pradesh"/>
    <s v="Bhopal"/>
    <n v="1"/>
    <n v="4604.43"/>
    <n v="0.05"/>
    <n v="3477.58"/>
    <x v="1"/>
    <x v="1"/>
    <x v="0"/>
    <n v="0.05"/>
    <n v="2.5000000000000005E-3"/>
    <n v="1.2500000000000003E-4"/>
    <n v="-3477.5798749999999"/>
    <n v="-27820638.999999993"/>
    <n v="2025"/>
    <x v="9"/>
    <n v="6"/>
    <s v="Q2"/>
  </r>
  <r>
    <s v="ORD-05441"/>
    <d v="2025-05-02T00:00:00"/>
    <s v="CUST-1634"/>
    <s v="Rohan Kumar"/>
    <x v="4"/>
    <x v="22"/>
    <x v="0"/>
    <s v="Punjab"/>
    <s v="Ludhiana"/>
    <n v="2"/>
    <n v="4751.91"/>
    <n v="0.05"/>
    <n v="6514.26"/>
    <x v="0"/>
    <x v="1"/>
    <x v="2"/>
    <n v="0.1"/>
    <n v="5.000000000000001E-3"/>
    <n v="5.0000000000000012E-4"/>
    <n v="-6514.2595000000001"/>
    <n v="-13028518.999999996"/>
    <n v="2025"/>
    <x v="6"/>
    <n v="5"/>
    <s v="Q2"/>
  </r>
  <r>
    <s v="ORD-05442"/>
    <d v="2025-02-13T00:00:00"/>
    <s v="CUST-2516"/>
    <s v="Priya Rao"/>
    <x v="2"/>
    <x v="8"/>
    <x v="2"/>
    <s v="Rajasthan"/>
    <s v="Udaipur"/>
    <n v="1"/>
    <n v="3828.52"/>
    <n v="0.15"/>
    <n v="2585.58"/>
    <x v="2"/>
    <x v="1"/>
    <x v="2"/>
    <n v="0.15"/>
    <n v="2.2499999999999999E-2"/>
    <n v="3.375E-3"/>
    <n v="-2585.5766250000001"/>
    <n v="-766096.77777777787"/>
    <n v="2025"/>
    <x v="11"/>
    <n v="2"/>
    <s v="Q1"/>
  </r>
  <r>
    <s v="ORD-05443"/>
    <d v="2025-12-26T00:00:00"/>
    <s v="CUST-1254"/>
    <s v="Arjun Nair"/>
    <x v="3"/>
    <x v="16"/>
    <x v="3"/>
    <s v="Karnataka"/>
    <s v="Mysuru"/>
    <n v="2"/>
    <n v="41863.15"/>
    <n v="0"/>
    <n v="71808.81"/>
    <x v="2"/>
    <x v="2"/>
    <x v="2"/>
    <n v="0"/>
    <n v="0"/>
    <n v="0"/>
    <n v="-71808.81"/>
    <e v="#DIV/0!"/>
    <n v="2025"/>
    <x v="1"/>
    <n v="12"/>
    <s v="Q4"/>
  </r>
  <r>
    <s v="ORD-05444"/>
    <d v="2025-11-13T00:00:00"/>
    <s v="CUST-1849"/>
    <s v="Rohan Singh"/>
    <x v="3"/>
    <x v="18"/>
    <x v="4"/>
    <s v="Odisha"/>
    <s v="Cuttack"/>
    <n v="1"/>
    <n v="45331.47"/>
    <n v="0.1"/>
    <n v="32929.879999999997"/>
    <x v="1"/>
    <x v="1"/>
    <x v="2"/>
    <n v="0.1"/>
    <n v="1.0000000000000002E-2"/>
    <n v="1.0000000000000002E-3"/>
    <n v="-32929.879000000001"/>
    <n v="-32929878.999999993"/>
    <n v="2025"/>
    <x v="8"/>
    <n v="11"/>
    <s v="Q4"/>
  </r>
  <r>
    <s v="ORD-05445"/>
    <d v="2025-05-25T00:00:00"/>
    <s v="CUST-1145"/>
    <s v="Rahul Reddy"/>
    <x v="4"/>
    <x v="24"/>
    <x v="4"/>
    <s v="Odisha"/>
    <s v="Bhubaneswar"/>
    <n v="1"/>
    <n v="6066.45"/>
    <n v="0.1"/>
    <n v="3843.14"/>
    <x v="1"/>
    <x v="1"/>
    <x v="1"/>
    <n v="0.1"/>
    <n v="1.0000000000000002E-2"/>
    <n v="1.0000000000000002E-3"/>
    <n v="-3843.1389999999997"/>
    <n v="-3843138.9999999986"/>
    <n v="2025"/>
    <x v="6"/>
    <n v="5"/>
    <s v="Q2"/>
  </r>
  <r>
    <s v="ORD-05446"/>
    <d v="2025-11-23T00:00:00"/>
    <s v="CUST-1783"/>
    <s v="Ananya Reddy"/>
    <x v="3"/>
    <x v="18"/>
    <x v="0"/>
    <s v="Delhi"/>
    <s v="Delhi"/>
    <n v="1"/>
    <n v="38771.040000000001"/>
    <n v="0.05"/>
    <n v="26208.23"/>
    <x v="3"/>
    <x v="0"/>
    <x v="1"/>
    <n v="0.05"/>
    <n v="2.5000000000000005E-3"/>
    <n v="1.2500000000000003E-4"/>
    <n v="-26208.229875000001"/>
    <n v="-209665838.99999997"/>
    <n v="2025"/>
    <x v="8"/>
    <n v="11"/>
    <s v="Q4"/>
  </r>
  <r>
    <s v="ORD-05447"/>
    <d v="2025-12-29T00:00:00"/>
    <s v="CUST-1966"/>
    <s v="Kiran Gupta"/>
    <x v="3"/>
    <x v="18"/>
    <x v="3"/>
    <s v="Tamil Nadu"/>
    <s v="Coimbatore"/>
    <n v="2"/>
    <n v="11395.78"/>
    <n v="0"/>
    <n v="16113.42"/>
    <x v="2"/>
    <x v="1"/>
    <x v="1"/>
    <n v="0"/>
    <n v="0"/>
    <n v="0"/>
    <n v="-16113.42"/>
    <e v="#DIV/0!"/>
    <n v="2025"/>
    <x v="1"/>
    <n v="12"/>
    <s v="Q4"/>
  </r>
  <r>
    <s v="ORD-05448"/>
    <d v="2025-02-19T00:00:00"/>
    <s v="CUST-2470"/>
    <s v="Aarav Gupta"/>
    <x v="0"/>
    <x v="0"/>
    <x v="0"/>
    <s v="Haryana"/>
    <s v="Gurugram"/>
    <n v="2"/>
    <n v="4343.67"/>
    <n v="0.15"/>
    <n v="5500.15"/>
    <x v="1"/>
    <x v="0"/>
    <x v="0"/>
    <n v="0.3"/>
    <n v="4.4999999999999998E-2"/>
    <n v="1.35E-2"/>
    <n v="-5500.1364999999996"/>
    <n v="-407417.51851851848"/>
    <n v="2025"/>
    <x v="11"/>
    <n v="2"/>
    <s v="Q1"/>
  </r>
  <r>
    <s v="ORD-05449"/>
    <d v="2025-03-06T00:00:00"/>
    <s v="CUST-1168"/>
    <s v="Isha Gupta"/>
    <x v="4"/>
    <x v="22"/>
    <x v="0"/>
    <s v="Uttar Pradesh"/>
    <s v="Noida"/>
    <n v="2"/>
    <n v="2711.9"/>
    <n v="0.1"/>
    <n v="3141.05"/>
    <x v="1"/>
    <x v="1"/>
    <x v="2"/>
    <n v="0.2"/>
    <n v="2.0000000000000004E-2"/>
    <n v="4.000000000000001E-3"/>
    <n v="-3141.0460000000003"/>
    <n v="-785261.49999999988"/>
    <n v="2025"/>
    <x v="3"/>
    <n v="3"/>
    <s v="Q1"/>
  </r>
  <r>
    <s v="ORD-05450"/>
    <d v="2025-12-21T00:00:00"/>
    <s v="CUST-1139"/>
    <s v="Isha Singh"/>
    <x v="0"/>
    <x v="11"/>
    <x v="3"/>
    <s v="Tamil Nadu"/>
    <s v="Chennai"/>
    <n v="2"/>
    <n v="16610.150000000001"/>
    <n v="0"/>
    <n v="20772.22"/>
    <x v="4"/>
    <x v="1"/>
    <x v="2"/>
    <n v="0"/>
    <n v="0"/>
    <n v="0"/>
    <n v="-20772.22"/>
    <e v="#DIV/0!"/>
    <n v="2025"/>
    <x v="1"/>
    <n v="12"/>
    <s v="Q4"/>
  </r>
  <r>
    <s v="ORD-05451"/>
    <d v="2025-10-15T00:00:00"/>
    <s v="CUST-1378"/>
    <s v="Rohan Reddy"/>
    <x v="0"/>
    <x v="6"/>
    <x v="4"/>
    <s v="Jharkhand"/>
    <s v="Jamshedpur"/>
    <n v="1"/>
    <n v="13837.54"/>
    <n v="0.15"/>
    <n v="8240.49"/>
    <x v="3"/>
    <x v="2"/>
    <x v="2"/>
    <n v="0.15"/>
    <n v="2.2499999999999999E-2"/>
    <n v="3.375E-3"/>
    <n v="-8240.4866249999995"/>
    <n v="-2441625.6666666665"/>
    <n v="2025"/>
    <x v="10"/>
    <n v="10"/>
    <s v="Q4"/>
  </r>
  <r>
    <s v="ORD-05452"/>
    <d v="2025-06-13T00:00:00"/>
    <s v="CUST-1269"/>
    <s v="Neha Joshi"/>
    <x v="2"/>
    <x v="2"/>
    <x v="2"/>
    <s v="Goa"/>
    <s v="Margao"/>
    <n v="3"/>
    <n v="4048.92"/>
    <n v="0.05"/>
    <n v="9606.01"/>
    <x v="1"/>
    <x v="1"/>
    <x v="1"/>
    <n v="0.15000000000000002"/>
    <n v="7.5000000000000015E-3"/>
    <n v="1.1250000000000003E-3"/>
    <n v="-9606.0088749999995"/>
    <n v="-8538674.5555555522"/>
    <n v="2025"/>
    <x v="9"/>
    <n v="6"/>
    <s v="Q2"/>
  </r>
  <r>
    <s v="ORD-05453"/>
    <d v="2025-05-21T00:00:00"/>
    <s v="CUST-1337"/>
    <s v="Vikram Gupta"/>
    <x v="3"/>
    <x v="16"/>
    <x v="2"/>
    <s v="Maharashtra"/>
    <s v="Mumbai"/>
    <n v="1"/>
    <n v="17505.61"/>
    <n v="0.05"/>
    <n v="14066.1"/>
    <x v="0"/>
    <x v="1"/>
    <x v="0"/>
    <n v="0.05"/>
    <n v="2.5000000000000005E-3"/>
    <n v="1.2500000000000003E-4"/>
    <n v="-14066.099875"/>
    <n v="-112528798.99999997"/>
    <n v="2025"/>
    <x v="6"/>
    <n v="5"/>
    <s v="Q2"/>
  </r>
  <r>
    <s v="ORD-05454"/>
    <d v="2025-11-10T00:00:00"/>
    <s v="CUST-2052"/>
    <s v="Neha Kumar"/>
    <x v="4"/>
    <x v="22"/>
    <x v="0"/>
    <s v="Uttar Pradesh"/>
    <s v="Lucknow"/>
    <n v="1"/>
    <n v="1442.58"/>
    <n v="0.1"/>
    <n v="1057.48"/>
    <x v="1"/>
    <x v="1"/>
    <x v="1"/>
    <n v="0.1"/>
    <n v="1.0000000000000002E-2"/>
    <n v="1.0000000000000002E-3"/>
    <n v="-1057.479"/>
    <n v="-1057478.9999999998"/>
    <n v="2025"/>
    <x v="8"/>
    <n v="11"/>
    <s v="Q4"/>
  </r>
  <r>
    <s v="ORD-05455"/>
    <d v="2025-05-08T00:00:00"/>
    <s v="CUST-1466"/>
    <s v="Kiran Nair"/>
    <x v="0"/>
    <x v="0"/>
    <x v="3"/>
    <s v="Karnataka"/>
    <s v="Bengaluru"/>
    <n v="2"/>
    <n v="16248.53"/>
    <n v="0.1"/>
    <n v="19535.73"/>
    <x v="2"/>
    <x v="1"/>
    <x v="2"/>
    <n v="0.2"/>
    <n v="2.0000000000000004E-2"/>
    <n v="4.000000000000001E-3"/>
    <n v="-19535.725999999999"/>
    <n v="-4883931.4999999981"/>
    <n v="2025"/>
    <x v="6"/>
    <n v="5"/>
    <s v="Q2"/>
  </r>
  <r>
    <s v="ORD-05456"/>
    <d v="2025-08-27T00:00:00"/>
    <s v="CUST-2180"/>
    <s v="Aarav Joshi"/>
    <x v="0"/>
    <x v="11"/>
    <x v="2"/>
    <s v="Gujarat"/>
    <s v="Surat"/>
    <n v="1"/>
    <n v="16143.12"/>
    <n v="0.05"/>
    <n v="11476.96"/>
    <x v="4"/>
    <x v="1"/>
    <x v="0"/>
    <n v="0.05"/>
    <n v="2.5000000000000005E-3"/>
    <n v="1.2500000000000003E-4"/>
    <n v="-11476.959874999999"/>
    <n v="-91815678.99999997"/>
    <n v="2025"/>
    <x v="7"/>
    <n v="8"/>
    <s v="Q3"/>
  </r>
  <r>
    <s v="ORD-05457"/>
    <d v="2025-11-20T00:00:00"/>
    <s v="CUST-1944"/>
    <s v="Rahul Verma"/>
    <x v="4"/>
    <x v="22"/>
    <x v="3"/>
    <s v="Telangana"/>
    <s v="Warangal"/>
    <n v="2"/>
    <n v="1440.91"/>
    <n v="0"/>
    <n v="2167"/>
    <x v="1"/>
    <x v="0"/>
    <x v="1"/>
    <n v="0"/>
    <n v="0"/>
    <n v="0"/>
    <n v="-2167"/>
    <e v="#DIV/0!"/>
    <n v="2025"/>
    <x v="8"/>
    <n v="11"/>
    <s v="Q4"/>
  </r>
  <r>
    <s v="ORD-05458"/>
    <d v="2025-10-23T00:00:00"/>
    <s v="CUST-2463"/>
    <s v="Arjun Joshi"/>
    <x v="4"/>
    <x v="19"/>
    <x v="0"/>
    <s v="Punjab"/>
    <s v="Ludhiana"/>
    <n v="1"/>
    <n v="7276.34"/>
    <n v="0.1"/>
    <n v="4386.5600000000004"/>
    <x v="2"/>
    <x v="1"/>
    <x v="0"/>
    <n v="0.1"/>
    <n v="1.0000000000000002E-2"/>
    <n v="1.0000000000000002E-3"/>
    <n v="-4386.5590000000002"/>
    <n v="-4386558.9999999991"/>
    <n v="2025"/>
    <x v="10"/>
    <n v="10"/>
    <s v="Q4"/>
  </r>
  <r>
    <s v="ORD-05459"/>
    <d v="2025-07-06T00:00:00"/>
    <s v="CUST-2040"/>
    <s v="Ananya Rao"/>
    <x v="0"/>
    <x v="6"/>
    <x v="3"/>
    <s v="Karnataka"/>
    <s v="Bengaluru"/>
    <n v="2"/>
    <n v="8426.9599999999991"/>
    <n v="0.1"/>
    <n v="10850.26"/>
    <x v="0"/>
    <x v="1"/>
    <x v="2"/>
    <n v="0.2"/>
    <n v="2.0000000000000004E-2"/>
    <n v="4.000000000000001E-3"/>
    <n v="-10850.255999999999"/>
    <n v="-2712563.9999999991"/>
    <n v="2025"/>
    <x v="4"/>
    <n v="7"/>
    <s v="Q3"/>
  </r>
  <r>
    <s v="ORD-05460"/>
    <d v="2025-07-27T00:00:00"/>
    <s v="CUST-2192"/>
    <s v="Rohan Patel"/>
    <x v="3"/>
    <x v="13"/>
    <x v="3"/>
    <s v="Tamil Nadu"/>
    <s v="Chennai"/>
    <n v="1"/>
    <n v="22071.9"/>
    <n v="0.15"/>
    <n v="13068.16"/>
    <x v="1"/>
    <x v="1"/>
    <x v="2"/>
    <n v="0.15"/>
    <n v="2.2499999999999999E-2"/>
    <n v="3.375E-3"/>
    <n v="-13068.156625"/>
    <n v="-3872046.4074074072"/>
    <n v="2025"/>
    <x v="4"/>
    <n v="7"/>
    <s v="Q3"/>
  </r>
  <r>
    <s v="ORD-05461"/>
    <d v="2025-08-08T00:00:00"/>
    <s v="CUST-1916"/>
    <s v="Meera Reddy"/>
    <x v="1"/>
    <x v="7"/>
    <x v="0"/>
    <s v="Delhi"/>
    <s v="Delhi"/>
    <n v="5"/>
    <n v="3760.75"/>
    <n v="0.05"/>
    <n v="12250.73"/>
    <x v="1"/>
    <x v="1"/>
    <x v="1"/>
    <n v="0.25"/>
    <n v="1.2500000000000001E-2"/>
    <n v="3.1250000000000002E-3"/>
    <n v="-12250.726875"/>
    <n v="-3920232.6"/>
    <n v="2025"/>
    <x v="7"/>
    <n v="8"/>
    <s v="Q3"/>
  </r>
  <r>
    <s v="ORD-05462"/>
    <d v="2025-07-09T00:00:00"/>
    <s v="CUST-1231"/>
    <s v="Sneha Reddy"/>
    <x v="0"/>
    <x v="4"/>
    <x v="2"/>
    <s v="Gujarat"/>
    <s v="Surat"/>
    <n v="1"/>
    <n v="11327.9"/>
    <n v="0.1"/>
    <n v="7397.73"/>
    <x v="0"/>
    <x v="1"/>
    <x v="1"/>
    <n v="0.1"/>
    <n v="1.0000000000000002E-2"/>
    <n v="1.0000000000000002E-3"/>
    <n v="-7397.7289999999994"/>
    <n v="-7397728.9999999972"/>
    <n v="2025"/>
    <x v="4"/>
    <n v="7"/>
    <s v="Q3"/>
  </r>
  <r>
    <s v="ORD-05463"/>
    <d v="2025-12-12T00:00:00"/>
    <s v="CUST-1603"/>
    <s v="Meera Patel"/>
    <x v="4"/>
    <x v="12"/>
    <x v="3"/>
    <s v="Telangana"/>
    <s v="Hyderabad"/>
    <n v="2"/>
    <n v="7130.26"/>
    <n v="0"/>
    <n v="10021.219999999999"/>
    <x v="2"/>
    <x v="1"/>
    <x v="2"/>
    <n v="0"/>
    <n v="0"/>
    <n v="0"/>
    <n v="-10021.219999999999"/>
    <e v="#DIV/0!"/>
    <n v="2025"/>
    <x v="1"/>
    <n v="12"/>
    <s v="Q4"/>
  </r>
  <r>
    <s v="ORD-05464"/>
    <d v="2025-10-11T00:00:00"/>
    <s v="CUST-2256"/>
    <s v="Kiran Rao"/>
    <x v="4"/>
    <x v="24"/>
    <x v="1"/>
    <s v="Madhya Pradesh"/>
    <s v="Bhopal"/>
    <n v="3"/>
    <n v="1131.8"/>
    <n v="0.15"/>
    <n v="2486.1"/>
    <x v="1"/>
    <x v="1"/>
    <x v="2"/>
    <n v="0.44999999999999996"/>
    <n v="6.7499999999999991E-2"/>
    <n v="3.0374999999999992E-2"/>
    <n v="-2486.0696250000001"/>
    <n v="-81845.913580246939"/>
    <n v="2025"/>
    <x v="10"/>
    <n v="10"/>
    <s v="Q4"/>
  </r>
  <r>
    <s v="ORD-05465"/>
    <d v="2025-12-18T00:00:00"/>
    <s v="CUST-1353"/>
    <s v="Neha Gupta"/>
    <x v="3"/>
    <x v="14"/>
    <x v="1"/>
    <s v="Chhattisgarh"/>
    <s v="Bilaspur"/>
    <n v="2"/>
    <n v="21730.28"/>
    <n v="0.05"/>
    <n v="32359.4"/>
    <x v="0"/>
    <x v="0"/>
    <x v="2"/>
    <n v="0.1"/>
    <n v="5.000000000000001E-3"/>
    <n v="5.0000000000000012E-4"/>
    <n v="-32359.399500000003"/>
    <n v="-64718798.999999993"/>
    <n v="2025"/>
    <x v="1"/>
    <n v="12"/>
    <s v="Q4"/>
  </r>
  <r>
    <s v="ORD-05466"/>
    <d v="2025-08-25T00:00:00"/>
    <s v="CUST-1514"/>
    <s v="Ananya Kumar"/>
    <x v="4"/>
    <x v="22"/>
    <x v="2"/>
    <s v="Gujarat"/>
    <s v="Surat"/>
    <n v="2"/>
    <n v="3214.19"/>
    <n v="0.1"/>
    <n v="4461.18"/>
    <x v="0"/>
    <x v="1"/>
    <x v="1"/>
    <n v="0.2"/>
    <n v="2.0000000000000004E-2"/>
    <n v="4.000000000000001E-3"/>
    <n v="-4461.1760000000004"/>
    <n v="-1115293.9999999998"/>
    <n v="2025"/>
    <x v="7"/>
    <n v="8"/>
    <s v="Q3"/>
  </r>
  <r>
    <s v="ORD-05467"/>
    <d v="2025-07-13T00:00:00"/>
    <s v="CUST-1205"/>
    <s v="Isha Patel"/>
    <x v="0"/>
    <x v="4"/>
    <x v="3"/>
    <s v="Andhra Pradesh"/>
    <s v="Visakhapatnam"/>
    <n v="2"/>
    <n v="6404.73"/>
    <n v="0.15"/>
    <n v="7933.41"/>
    <x v="3"/>
    <x v="1"/>
    <x v="1"/>
    <n v="0.3"/>
    <n v="4.4999999999999998E-2"/>
    <n v="1.35E-2"/>
    <n v="-7933.3964999999998"/>
    <n v="-587659"/>
    <n v="2025"/>
    <x v="4"/>
    <n v="7"/>
    <s v="Q3"/>
  </r>
  <r>
    <s v="ORD-05468"/>
    <d v="2025-10-14T00:00:00"/>
    <s v="CUST-2282"/>
    <s v="Rahul Rao"/>
    <x v="2"/>
    <x v="10"/>
    <x v="3"/>
    <s v="Telangana"/>
    <s v="Warangal"/>
    <n v="2"/>
    <n v="3716.37"/>
    <n v="0.1"/>
    <n v="4938.45"/>
    <x v="0"/>
    <x v="2"/>
    <x v="2"/>
    <n v="0.2"/>
    <n v="2.0000000000000004E-2"/>
    <n v="4.000000000000001E-3"/>
    <n v="-4938.4459999999999"/>
    <n v="-1234611.4999999998"/>
    <n v="2025"/>
    <x v="10"/>
    <n v="10"/>
    <s v="Q4"/>
  </r>
  <r>
    <s v="ORD-05469"/>
    <d v="2025-09-16T00:00:00"/>
    <s v="CUST-1384"/>
    <s v="Priya Patel"/>
    <x v="3"/>
    <x v="13"/>
    <x v="3"/>
    <s v="Telangana"/>
    <s v="Hyderabad"/>
    <n v="3"/>
    <n v="19471.38"/>
    <n v="0.1"/>
    <n v="38754.89"/>
    <x v="4"/>
    <x v="0"/>
    <x v="1"/>
    <n v="0.30000000000000004"/>
    <n v="3.0000000000000006E-2"/>
    <n v="9.0000000000000028E-3"/>
    <n v="-38754.881000000001"/>
    <n v="-4306097.8888888881"/>
    <n v="2025"/>
    <x v="2"/>
    <n v="9"/>
    <s v="Q3"/>
  </r>
  <r>
    <s v="ORD-05470"/>
    <d v="2025-09-03T00:00:00"/>
    <s v="CUST-2381"/>
    <s v="Arjun Gupta"/>
    <x v="4"/>
    <x v="15"/>
    <x v="3"/>
    <s v="Karnataka"/>
    <s v="Mysuru"/>
    <n v="1"/>
    <n v="4277.26"/>
    <n v="0.1"/>
    <n v="2404.25"/>
    <x v="1"/>
    <x v="1"/>
    <x v="2"/>
    <n v="0.1"/>
    <n v="1.0000000000000002E-2"/>
    <n v="1.0000000000000002E-3"/>
    <n v="-2404.2489999999998"/>
    <n v="-2404248.9999999991"/>
    <n v="2025"/>
    <x v="2"/>
    <n v="9"/>
    <s v="Q3"/>
  </r>
  <r>
    <s v="ORD-05471"/>
    <d v="2025-05-16T00:00:00"/>
    <s v="CUST-1325"/>
    <s v="Sneha Kumar"/>
    <x v="2"/>
    <x v="2"/>
    <x v="1"/>
    <s v="Chhattisgarh"/>
    <s v="Raipur"/>
    <n v="3"/>
    <n v="2827.33"/>
    <n v="0.15"/>
    <n v="6265.72"/>
    <x v="0"/>
    <x v="1"/>
    <x v="1"/>
    <n v="0.44999999999999996"/>
    <n v="6.7499999999999991E-2"/>
    <n v="3.0374999999999992E-2"/>
    <n v="-6265.689625"/>
    <n v="-206277.84773662555"/>
    <n v="2025"/>
    <x v="6"/>
    <n v="5"/>
    <s v="Q2"/>
  </r>
  <r>
    <s v="ORD-05472"/>
    <d v="2025-10-07T00:00:00"/>
    <s v="CUST-1070"/>
    <s v="Meera Gupta"/>
    <x v="2"/>
    <x v="10"/>
    <x v="0"/>
    <s v="Haryana"/>
    <s v="Faridabad"/>
    <n v="2"/>
    <n v="5252.95"/>
    <n v="0.1"/>
    <n v="7622.66"/>
    <x v="3"/>
    <x v="1"/>
    <x v="2"/>
    <n v="0.2"/>
    <n v="2.0000000000000004E-2"/>
    <n v="4.000000000000001E-3"/>
    <n v="-7622.6559999999999"/>
    <n v="-1905663.9999999995"/>
    <n v="2025"/>
    <x v="10"/>
    <n v="10"/>
    <s v="Q4"/>
  </r>
  <r>
    <s v="ORD-05473"/>
    <d v="2025-09-28T00:00:00"/>
    <s v="CUST-1562"/>
    <s v="Vikram Reddy"/>
    <x v="4"/>
    <x v="24"/>
    <x v="2"/>
    <s v="Gujarat"/>
    <s v="Surat"/>
    <n v="3"/>
    <n v="5629.76"/>
    <n v="0.1"/>
    <n v="11587.23"/>
    <x v="1"/>
    <x v="0"/>
    <x v="2"/>
    <n v="0.30000000000000004"/>
    <n v="3.0000000000000006E-2"/>
    <n v="9.0000000000000028E-3"/>
    <n v="-11587.221"/>
    <n v="-1287468.9999999995"/>
    <n v="2025"/>
    <x v="2"/>
    <n v="9"/>
    <s v="Q3"/>
  </r>
  <r>
    <s v="ORD-05474"/>
    <d v="2025-06-20T00:00:00"/>
    <s v="CUST-1176"/>
    <s v="Meera Gupta"/>
    <x v="0"/>
    <x v="4"/>
    <x v="4"/>
    <s v="Jharkhand"/>
    <s v="Jamshedpur"/>
    <n v="1"/>
    <n v="12007.79"/>
    <n v="0.1"/>
    <n v="7364.89"/>
    <x v="1"/>
    <x v="1"/>
    <x v="1"/>
    <n v="0.1"/>
    <n v="1.0000000000000002E-2"/>
    <n v="1.0000000000000002E-3"/>
    <n v="-7364.8890000000001"/>
    <n v="-7364888.9999999981"/>
    <n v="2025"/>
    <x v="9"/>
    <n v="6"/>
    <s v="Q2"/>
  </r>
  <r>
    <s v="ORD-05475"/>
    <d v="2025-06-08T00:00:00"/>
    <s v="CUST-1511"/>
    <s v="Vikram Gupta"/>
    <x v="0"/>
    <x v="5"/>
    <x v="2"/>
    <s v="Maharashtra"/>
    <s v="Nagpur"/>
    <n v="3"/>
    <n v="4343.1000000000004"/>
    <n v="0"/>
    <n v="8092.83"/>
    <x v="1"/>
    <x v="1"/>
    <x v="1"/>
    <n v="0"/>
    <n v="0"/>
    <n v="0"/>
    <n v="-8092.83"/>
    <e v="#DIV/0!"/>
    <n v="2025"/>
    <x v="9"/>
    <n v="6"/>
    <s v="Q2"/>
  </r>
  <r>
    <s v="ORD-05476"/>
    <d v="2025-07-20T00:00:00"/>
    <s v="CUST-2176"/>
    <s v="Vikram Joshi"/>
    <x v="4"/>
    <x v="19"/>
    <x v="4"/>
    <s v="West Bengal"/>
    <s v="Durgapur"/>
    <n v="1"/>
    <n v="3266.77"/>
    <n v="0.05"/>
    <n v="2148.73"/>
    <x v="1"/>
    <x v="1"/>
    <x v="1"/>
    <n v="0.05"/>
    <n v="2.5000000000000005E-3"/>
    <n v="1.2500000000000003E-4"/>
    <n v="-2148.729875"/>
    <n v="-17189838.999999996"/>
    <n v="2025"/>
    <x v="4"/>
    <n v="7"/>
    <s v="Q3"/>
  </r>
  <r>
    <s v="ORD-05477"/>
    <d v="2025-02-14T00:00:00"/>
    <s v="CUST-1721"/>
    <s v="Isha Patel"/>
    <x v="1"/>
    <x v="7"/>
    <x v="4"/>
    <s v="Odisha"/>
    <s v="Bhubaneswar"/>
    <n v="2"/>
    <n v="350.54"/>
    <n v="0.05"/>
    <n v="548.4"/>
    <x v="0"/>
    <x v="1"/>
    <x v="0"/>
    <n v="0.1"/>
    <n v="5.000000000000001E-3"/>
    <n v="5.0000000000000012E-4"/>
    <n v="-548.39949999999999"/>
    <n v="-1096798.9999999998"/>
    <n v="2025"/>
    <x v="11"/>
    <n v="2"/>
    <s v="Q1"/>
  </r>
  <r>
    <s v="ORD-05478"/>
    <d v="2025-09-21T00:00:00"/>
    <s v="CUST-1393"/>
    <s v="Arjun Reddy"/>
    <x v="4"/>
    <x v="24"/>
    <x v="1"/>
    <s v="Chhattisgarh"/>
    <s v="Bilaspur"/>
    <n v="1"/>
    <n v="1421.19"/>
    <n v="0.05"/>
    <n v="1178.02"/>
    <x v="0"/>
    <x v="1"/>
    <x v="1"/>
    <n v="0.05"/>
    <n v="2.5000000000000005E-3"/>
    <n v="1.2500000000000003E-4"/>
    <n v="-1178.019875"/>
    <n v="-9424158.9999999981"/>
    <n v="2025"/>
    <x v="2"/>
    <n v="9"/>
    <s v="Q3"/>
  </r>
  <r>
    <s v="ORD-05479"/>
    <d v="2025-03-12T00:00:00"/>
    <s v="CUST-1245"/>
    <s v="Arjun Rao"/>
    <x v="4"/>
    <x v="15"/>
    <x v="0"/>
    <s v="Punjab"/>
    <s v="Ludhiana"/>
    <n v="2"/>
    <n v="2752.96"/>
    <n v="0.1"/>
    <n v="4051.35"/>
    <x v="1"/>
    <x v="1"/>
    <x v="2"/>
    <n v="0.2"/>
    <n v="2.0000000000000004E-2"/>
    <n v="4.000000000000001E-3"/>
    <n v="-4051.346"/>
    <n v="-1012836.4999999998"/>
    <n v="2025"/>
    <x v="3"/>
    <n v="3"/>
    <s v="Q1"/>
  </r>
  <r>
    <s v="ORD-05480"/>
    <d v="2025-12-30T00:00:00"/>
    <s v="CUST-2146"/>
    <s v="Priya Nair"/>
    <x v="0"/>
    <x v="4"/>
    <x v="0"/>
    <s v="Delhi"/>
    <s v="New Delhi"/>
    <n v="2"/>
    <n v="1832.52"/>
    <n v="0"/>
    <n v="2683.6"/>
    <x v="1"/>
    <x v="1"/>
    <x v="1"/>
    <n v="0"/>
    <n v="0"/>
    <n v="0"/>
    <n v="-2683.6"/>
    <e v="#DIV/0!"/>
    <n v="2025"/>
    <x v="1"/>
    <n v="12"/>
    <s v="Q4"/>
  </r>
  <r>
    <s v="ORD-05481"/>
    <d v="2025-04-13T00:00:00"/>
    <s v="CUST-2192"/>
    <s v="Rohan Joshi"/>
    <x v="0"/>
    <x v="0"/>
    <x v="3"/>
    <s v="Andhra Pradesh"/>
    <s v="Visakhapatnam"/>
    <n v="1"/>
    <n v="11125.54"/>
    <n v="0"/>
    <n v="9349.51"/>
    <x v="2"/>
    <x v="1"/>
    <x v="1"/>
    <n v="0"/>
    <n v="0"/>
    <n v="0"/>
    <n v="-9349.51"/>
    <e v="#DIV/0!"/>
    <n v="2025"/>
    <x v="0"/>
    <n v="4"/>
    <s v="Q2"/>
  </r>
  <r>
    <s v="ORD-05482"/>
    <d v="2025-05-05T00:00:00"/>
    <s v="CUST-1936"/>
    <s v="Kiran Sharma"/>
    <x v="3"/>
    <x v="3"/>
    <x v="3"/>
    <s v="Andhra Pradesh"/>
    <s v="Vijayawada"/>
    <n v="2"/>
    <n v="64881.26"/>
    <n v="0.05"/>
    <n v="108351.11"/>
    <x v="1"/>
    <x v="0"/>
    <x v="2"/>
    <n v="0.1"/>
    <n v="5.000000000000001E-3"/>
    <n v="5.0000000000000012E-4"/>
    <n v="-108351.10950000001"/>
    <n v="-216702218.99999997"/>
    <n v="2025"/>
    <x v="6"/>
    <n v="5"/>
    <s v="Q2"/>
  </r>
  <r>
    <s v="ORD-05483"/>
    <d v="2025-11-09T00:00:00"/>
    <s v="CUST-1130"/>
    <s v="Priya Singh"/>
    <x v="2"/>
    <x v="20"/>
    <x v="0"/>
    <s v="Delhi"/>
    <s v="New Delhi"/>
    <n v="1"/>
    <n v="1065.3800000000001"/>
    <n v="0.05"/>
    <n v="708.56"/>
    <x v="0"/>
    <x v="1"/>
    <x v="2"/>
    <n v="0.05"/>
    <n v="2.5000000000000005E-3"/>
    <n v="1.2500000000000003E-4"/>
    <n v="-708.55987499999992"/>
    <n v="-5668478.9999999981"/>
    <n v="2025"/>
    <x v="8"/>
    <n v="11"/>
    <s v="Q4"/>
  </r>
  <r>
    <s v="ORD-05484"/>
    <d v="2025-10-13T00:00:00"/>
    <s v="CUST-1585"/>
    <s v="Arjun Patel"/>
    <x v="0"/>
    <x v="0"/>
    <x v="0"/>
    <s v="Delhi"/>
    <s v="New Delhi"/>
    <n v="2"/>
    <n v="14907.28"/>
    <n v="0.05"/>
    <n v="20578.310000000001"/>
    <x v="0"/>
    <x v="0"/>
    <x v="2"/>
    <n v="0.1"/>
    <n v="5.000000000000001E-3"/>
    <n v="5.0000000000000012E-4"/>
    <n v="-20578.309500000003"/>
    <n v="-41156618.999999993"/>
    <n v="2025"/>
    <x v="10"/>
    <n v="10"/>
    <s v="Q4"/>
  </r>
  <r>
    <s v="ORD-05485"/>
    <d v="2025-08-18T00:00:00"/>
    <s v="CUST-1609"/>
    <s v="Vikram Nair"/>
    <x v="1"/>
    <x v="17"/>
    <x v="0"/>
    <s v="Haryana"/>
    <s v="Faridabad"/>
    <n v="2"/>
    <n v="814.38"/>
    <n v="0.15"/>
    <n v="1013.76"/>
    <x v="1"/>
    <x v="2"/>
    <x v="1"/>
    <n v="0.3"/>
    <n v="4.4999999999999998E-2"/>
    <n v="1.35E-2"/>
    <n v="-1013.7465"/>
    <n v="-75092.333333333328"/>
    <n v="2025"/>
    <x v="7"/>
    <n v="8"/>
    <s v="Q3"/>
  </r>
  <r>
    <s v="ORD-05486"/>
    <d v="2025-05-26T00:00:00"/>
    <s v="CUST-2043"/>
    <s v="Rohan Gupta"/>
    <x v="3"/>
    <x v="13"/>
    <x v="2"/>
    <s v="Rajasthan"/>
    <s v="Udaipur"/>
    <n v="1"/>
    <n v="44039.54"/>
    <n v="0.1"/>
    <n v="28526.52"/>
    <x v="4"/>
    <x v="0"/>
    <x v="1"/>
    <n v="0.1"/>
    <n v="1.0000000000000002E-2"/>
    <n v="1.0000000000000002E-3"/>
    <n v="-28526.519"/>
    <n v="-28526518.999999993"/>
    <n v="2025"/>
    <x v="6"/>
    <n v="5"/>
    <s v="Q2"/>
  </r>
  <r>
    <s v="ORD-05487"/>
    <d v="2025-07-16T00:00:00"/>
    <s v="CUST-1673"/>
    <s v="Vikram Nair"/>
    <x v="3"/>
    <x v="3"/>
    <x v="3"/>
    <s v="Telangana"/>
    <s v="Hyderabad"/>
    <n v="2"/>
    <n v="42340.51"/>
    <n v="0.05"/>
    <n v="63342.239999999998"/>
    <x v="1"/>
    <x v="2"/>
    <x v="2"/>
    <n v="0.1"/>
    <n v="5.000000000000001E-3"/>
    <n v="5.0000000000000012E-4"/>
    <n v="-63342.239499999996"/>
    <n v="-126684478.99999996"/>
    <n v="2025"/>
    <x v="4"/>
    <n v="7"/>
    <s v="Q3"/>
  </r>
  <r>
    <s v="ORD-05488"/>
    <d v="2025-08-09T00:00:00"/>
    <s v="CUST-1504"/>
    <s v="Isha Nair"/>
    <x v="3"/>
    <x v="14"/>
    <x v="2"/>
    <s v="Goa"/>
    <s v="Margao"/>
    <n v="2"/>
    <n v="58822.53"/>
    <n v="0"/>
    <n v="99606.98"/>
    <x v="0"/>
    <x v="1"/>
    <x v="1"/>
    <n v="0"/>
    <n v="0"/>
    <n v="0"/>
    <n v="-99606.98"/>
    <e v="#DIV/0!"/>
    <n v="2025"/>
    <x v="7"/>
    <n v="8"/>
    <s v="Q3"/>
  </r>
  <r>
    <s v="ORD-05489"/>
    <d v="2025-03-01T00:00:00"/>
    <s v="CUST-1749"/>
    <s v="Kiran Joshi"/>
    <x v="3"/>
    <x v="18"/>
    <x v="3"/>
    <s v="Telangana"/>
    <s v="Warangal"/>
    <n v="1"/>
    <n v="8735.5499999999993"/>
    <n v="0.1"/>
    <n v="6644.58"/>
    <x v="3"/>
    <x v="1"/>
    <x v="0"/>
    <n v="0.1"/>
    <n v="1.0000000000000002E-2"/>
    <n v="1.0000000000000002E-3"/>
    <n v="-6644.5789999999997"/>
    <n v="-6644578.9999999981"/>
    <n v="2025"/>
    <x v="3"/>
    <n v="3"/>
    <s v="Q1"/>
  </r>
  <r>
    <s v="ORD-05490"/>
    <d v="2025-04-08T00:00:00"/>
    <s v="CUST-1542"/>
    <s v="Meera Patel"/>
    <x v="2"/>
    <x v="23"/>
    <x v="2"/>
    <s v="Gujarat"/>
    <s v="Surat"/>
    <n v="4"/>
    <n v="2481.9299999999998"/>
    <n v="0.1"/>
    <n v="5779.61"/>
    <x v="2"/>
    <x v="1"/>
    <x v="1"/>
    <n v="0.4"/>
    <n v="4.0000000000000008E-2"/>
    <n v="1.6000000000000004E-2"/>
    <n v="-5779.5940000000001"/>
    <n v="-361224.62499999994"/>
    <n v="2025"/>
    <x v="0"/>
    <n v="4"/>
    <s v="Q2"/>
  </r>
  <r>
    <s v="ORD-05491"/>
    <d v="2025-06-20T00:00:00"/>
    <s v="CUST-1999"/>
    <s v="Rahul Rao"/>
    <x v="3"/>
    <x v="18"/>
    <x v="3"/>
    <s v="Telangana"/>
    <s v="Hyderabad"/>
    <n v="2"/>
    <n v="7264.51"/>
    <n v="0.05"/>
    <n v="8662.99"/>
    <x v="3"/>
    <x v="1"/>
    <x v="1"/>
    <n v="0.1"/>
    <n v="5.000000000000001E-3"/>
    <n v="5.0000000000000012E-4"/>
    <n v="-8662.9894999999997"/>
    <n v="-17325978.999999996"/>
    <n v="2025"/>
    <x v="9"/>
    <n v="6"/>
    <s v="Q2"/>
  </r>
  <r>
    <s v="ORD-05492"/>
    <d v="2025-06-22T00:00:00"/>
    <s v="CUST-2141"/>
    <s v="Rahul Singh"/>
    <x v="3"/>
    <x v="18"/>
    <x v="4"/>
    <s v="Jharkhand"/>
    <s v="Ranchi"/>
    <n v="1"/>
    <n v="27368.84"/>
    <n v="0"/>
    <n v="20069.47"/>
    <x v="1"/>
    <x v="1"/>
    <x v="2"/>
    <n v="0"/>
    <n v="0"/>
    <n v="0"/>
    <n v="-20069.47"/>
    <e v="#DIV/0!"/>
    <n v="2025"/>
    <x v="9"/>
    <n v="6"/>
    <s v="Q2"/>
  </r>
  <r>
    <s v="ORD-05493"/>
    <d v="2025-05-31T00:00:00"/>
    <s v="CUST-2214"/>
    <s v="Meera Verma"/>
    <x v="3"/>
    <x v="16"/>
    <x v="3"/>
    <s v="Tamil Nadu"/>
    <s v="Coimbatore"/>
    <n v="1"/>
    <n v="59386.17"/>
    <n v="0"/>
    <n v="39034.019999999997"/>
    <x v="1"/>
    <x v="0"/>
    <x v="0"/>
    <n v="0"/>
    <n v="0"/>
    <n v="0"/>
    <n v="-39034.019999999997"/>
    <e v="#DIV/0!"/>
    <n v="2025"/>
    <x v="6"/>
    <n v="5"/>
    <s v="Q2"/>
  </r>
  <r>
    <s v="ORD-05494"/>
    <d v="2025-12-16T00:00:00"/>
    <s v="CUST-1898"/>
    <s v="Ananya Gupta"/>
    <x v="1"/>
    <x v="9"/>
    <x v="0"/>
    <s v="Delhi"/>
    <s v="New Delhi"/>
    <n v="2"/>
    <n v="3962.23"/>
    <n v="0.05"/>
    <n v="4804.28"/>
    <x v="3"/>
    <x v="0"/>
    <x v="2"/>
    <n v="0.1"/>
    <n v="5.000000000000001E-3"/>
    <n v="5.0000000000000012E-4"/>
    <n v="-4804.2794999999996"/>
    <n v="-9608558.9999999963"/>
    <n v="2025"/>
    <x v="1"/>
    <n v="12"/>
    <s v="Q4"/>
  </r>
  <r>
    <s v="ORD-05495"/>
    <d v="2025-05-02T00:00:00"/>
    <s v="CUST-1003"/>
    <s v="Meera Joshi"/>
    <x v="1"/>
    <x v="17"/>
    <x v="1"/>
    <s v="Madhya Pradesh"/>
    <s v="Indore"/>
    <n v="1"/>
    <n v="3683.78"/>
    <n v="0.05"/>
    <n v="2267.73"/>
    <x v="2"/>
    <x v="1"/>
    <x v="2"/>
    <n v="0.05"/>
    <n v="2.5000000000000005E-3"/>
    <n v="1.2500000000000003E-4"/>
    <n v="-2267.729875"/>
    <n v="-18141838.999999996"/>
    <n v="2025"/>
    <x v="6"/>
    <n v="5"/>
    <s v="Q2"/>
  </r>
  <r>
    <s v="ORD-05496"/>
    <d v="2025-04-18T00:00:00"/>
    <s v="CUST-1902"/>
    <s v="Rahul Gupta"/>
    <x v="3"/>
    <x v="18"/>
    <x v="2"/>
    <s v="Gujarat"/>
    <s v="Surat"/>
    <n v="1"/>
    <n v="35347.25"/>
    <n v="0.1"/>
    <n v="24974.799999999999"/>
    <x v="1"/>
    <x v="2"/>
    <x v="2"/>
    <n v="0.1"/>
    <n v="1.0000000000000002E-2"/>
    <n v="1.0000000000000002E-3"/>
    <n v="-24974.798999999999"/>
    <n v="-24974798.999999993"/>
    <n v="2025"/>
    <x v="0"/>
    <n v="4"/>
    <s v="Q2"/>
  </r>
  <r>
    <s v="ORD-05497"/>
    <d v="2025-01-04T00:00:00"/>
    <s v="CUST-2357"/>
    <s v="Neha Rao"/>
    <x v="1"/>
    <x v="9"/>
    <x v="3"/>
    <s v="Andhra Pradesh"/>
    <s v="Visakhapatnam"/>
    <n v="1"/>
    <n v="4446.5600000000004"/>
    <n v="0.15"/>
    <n v="2687.68"/>
    <x v="0"/>
    <x v="2"/>
    <x v="0"/>
    <n v="0.15"/>
    <n v="2.2499999999999999E-2"/>
    <n v="3.375E-3"/>
    <n v="-2687.6766250000001"/>
    <n v="-796348.62962962966"/>
    <n v="2025"/>
    <x v="5"/>
    <n v="1"/>
    <s v="Q1"/>
  </r>
  <r>
    <s v="ORD-05498"/>
    <d v="2025-04-03T00:00:00"/>
    <s v="CUST-2364"/>
    <s v="Rahul Sharma"/>
    <x v="0"/>
    <x v="0"/>
    <x v="1"/>
    <s v="Madhya Pradesh"/>
    <s v="Indore"/>
    <n v="2"/>
    <n v="8475.34"/>
    <n v="0.05"/>
    <n v="12627.67"/>
    <x v="1"/>
    <x v="1"/>
    <x v="0"/>
    <n v="0.1"/>
    <n v="5.000000000000001E-3"/>
    <n v="5.0000000000000012E-4"/>
    <n v="-12627.6695"/>
    <n v="-25255338.999999993"/>
    <n v="2025"/>
    <x v="0"/>
    <n v="4"/>
    <s v="Q2"/>
  </r>
  <r>
    <s v="ORD-05499"/>
    <d v="2025-01-06T00:00:00"/>
    <s v="CUST-1160"/>
    <s v="Rahul Sharma"/>
    <x v="3"/>
    <x v="14"/>
    <x v="3"/>
    <s v="Karnataka"/>
    <s v="Mysuru"/>
    <n v="2"/>
    <n v="11005.04"/>
    <n v="0.1"/>
    <n v="12520.06"/>
    <x v="1"/>
    <x v="2"/>
    <x v="2"/>
    <n v="0.2"/>
    <n v="2.0000000000000004E-2"/>
    <n v="4.000000000000001E-3"/>
    <n v="-12520.055999999999"/>
    <n v="-3130013.9999999991"/>
    <n v="2025"/>
    <x v="5"/>
    <n v="1"/>
    <s v="Q1"/>
  </r>
  <r>
    <s v="ORD-05500"/>
    <d v="2025-10-15T00:00:00"/>
    <s v="CUST-1895"/>
    <s v="Kiran Verma"/>
    <x v="2"/>
    <x v="2"/>
    <x v="3"/>
    <s v="Andhra Pradesh"/>
    <s v="Visakhapatnam"/>
    <n v="1"/>
    <n v="5928.06"/>
    <n v="0.2"/>
    <n v="4090.56"/>
    <x v="1"/>
    <x v="1"/>
    <x v="1"/>
    <n v="0.2"/>
    <n v="4.0000000000000008E-2"/>
    <n v="8.0000000000000019E-3"/>
    <n v="-4090.5520000000001"/>
    <n v="-511318.99999999988"/>
    <n v="2025"/>
    <x v="10"/>
    <n v="10"/>
    <s v="Q4"/>
  </r>
  <r>
    <s v="ORD-05501"/>
    <d v="2025-04-16T00:00:00"/>
    <s v="CUST-1828"/>
    <s v="Sneha Nair"/>
    <x v="3"/>
    <x v="14"/>
    <x v="2"/>
    <s v="Goa"/>
    <s v="Panaji"/>
    <n v="2"/>
    <n v="19257.03"/>
    <n v="0.1"/>
    <n v="30205.41"/>
    <x v="1"/>
    <x v="0"/>
    <x v="1"/>
    <n v="0.2"/>
    <n v="2.0000000000000004E-2"/>
    <n v="4.000000000000001E-3"/>
    <n v="-30205.405999999999"/>
    <n v="-7551351.4999999981"/>
    <n v="2025"/>
    <x v="0"/>
    <n v="4"/>
    <s v="Q2"/>
  </r>
  <r>
    <s v="ORD-05502"/>
    <d v="2025-05-26T00:00:00"/>
    <s v="CUST-2439"/>
    <s v="Vikram Gupta"/>
    <x v="1"/>
    <x v="1"/>
    <x v="3"/>
    <s v="Tamil Nadu"/>
    <s v="Coimbatore"/>
    <n v="4"/>
    <n v="504.76"/>
    <n v="0.1"/>
    <n v="1568.07"/>
    <x v="2"/>
    <x v="1"/>
    <x v="1"/>
    <n v="0.4"/>
    <n v="4.0000000000000008E-2"/>
    <n v="1.6000000000000004E-2"/>
    <n v="-1568.0539999999999"/>
    <n v="-98003.374999999971"/>
    <n v="2025"/>
    <x v="6"/>
    <n v="5"/>
    <s v="Q2"/>
  </r>
  <r>
    <s v="ORD-05503"/>
    <d v="2025-09-28T00:00:00"/>
    <s v="CUST-2597"/>
    <s v="Meera Sharma"/>
    <x v="3"/>
    <x v="14"/>
    <x v="3"/>
    <s v="Tamil Nadu"/>
    <s v="Chennai"/>
    <n v="5"/>
    <n v="9503.41"/>
    <n v="0.15"/>
    <n v="27531.85"/>
    <x v="0"/>
    <x v="0"/>
    <x v="2"/>
    <n v="0.75"/>
    <n v="0.11249999999999999"/>
    <n v="8.4374999999999992E-2"/>
    <n v="-27531.765625"/>
    <n v="-326302.40740740742"/>
    <n v="2025"/>
    <x v="2"/>
    <n v="9"/>
    <s v="Q3"/>
  </r>
  <r>
    <s v="ORD-05504"/>
    <d v="2025-04-06T00:00:00"/>
    <s v="CUST-2289"/>
    <s v="Rohan Gupta"/>
    <x v="4"/>
    <x v="24"/>
    <x v="3"/>
    <s v="Tamil Nadu"/>
    <s v="Chennai"/>
    <n v="3"/>
    <n v="5677"/>
    <n v="0.05"/>
    <n v="13649.32"/>
    <x v="4"/>
    <x v="1"/>
    <x v="2"/>
    <n v="0.15000000000000002"/>
    <n v="7.5000000000000015E-3"/>
    <n v="1.1250000000000003E-3"/>
    <n v="-13649.318874999999"/>
    <n v="-12132727.888888884"/>
    <n v="2025"/>
    <x v="0"/>
    <n v="4"/>
    <s v="Q2"/>
  </r>
  <r>
    <s v="ORD-05505"/>
    <d v="2025-08-17T00:00:00"/>
    <s v="CUST-1067"/>
    <s v="Rohan Singh"/>
    <x v="3"/>
    <x v="13"/>
    <x v="3"/>
    <s v="Andhra Pradesh"/>
    <s v="Visakhapatnam"/>
    <n v="3"/>
    <n v="40049.699999999997"/>
    <n v="0"/>
    <n v="86620.02"/>
    <x v="2"/>
    <x v="1"/>
    <x v="0"/>
    <n v="0"/>
    <n v="0"/>
    <n v="0"/>
    <n v="-86620.02"/>
    <e v="#DIV/0!"/>
    <n v="2025"/>
    <x v="7"/>
    <n v="8"/>
    <s v="Q3"/>
  </r>
  <r>
    <s v="ORD-05506"/>
    <d v="2025-07-21T00:00:00"/>
    <s v="CUST-2119"/>
    <s v="Rohan Reddy"/>
    <x v="2"/>
    <x v="23"/>
    <x v="0"/>
    <s v="Uttar Pradesh"/>
    <s v="Kanpur"/>
    <n v="1"/>
    <n v="2117.21"/>
    <n v="0.2"/>
    <n v="1357.6"/>
    <x v="4"/>
    <x v="1"/>
    <x v="2"/>
    <n v="0.2"/>
    <n v="4.0000000000000008E-2"/>
    <n v="8.0000000000000019E-3"/>
    <n v="-1357.5919999999999"/>
    <n v="-169698.99999999994"/>
    <n v="2025"/>
    <x v="4"/>
    <n v="7"/>
    <s v="Q3"/>
  </r>
  <r>
    <s v="ORD-05507"/>
    <d v="2025-07-31T00:00:00"/>
    <s v="CUST-1580"/>
    <s v="Aarav Rao"/>
    <x v="4"/>
    <x v="22"/>
    <x v="0"/>
    <s v="Uttar Pradesh"/>
    <s v="Noida"/>
    <n v="1"/>
    <n v="6681.03"/>
    <n v="0.05"/>
    <n v="4246.72"/>
    <x v="0"/>
    <x v="1"/>
    <x v="0"/>
    <n v="0.05"/>
    <n v="2.5000000000000005E-3"/>
    <n v="1.2500000000000003E-4"/>
    <n v="-4246.7198750000007"/>
    <n v="-33973759"/>
    <n v="2025"/>
    <x v="4"/>
    <n v="7"/>
    <s v="Q3"/>
  </r>
  <r>
    <s v="ORD-05508"/>
    <d v="2025-01-06T00:00:00"/>
    <s v="CUST-1241"/>
    <s v="Priya Reddy"/>
    <x v="3"/>
    <x v="14"/>
    <x v="1"/>
    <s v="Madhya Pradesh"/>
    <s v="Bhopal"/>
    <n v="1"/>
    <n v="50626.15"/>
    <n v="0.1"/>
    <n v="33240.68"/>
    <x v="4"/>
    <x v="0"/>
    <x v="0"/>
    <n v="0.1"/>
    <n v="1.0000000000000002E-2"/>
    <n v="1.0000000000000002E-3"/>
    <n v="-33240.679000000004"/>
    <n v="-33240678.999999996"/>
    <n v="2025"/>
    <x v="5"/>
    <n v="1"/>
    <s v="Q1"/>
  </r>
  <r>
    <s v="ORD-05509"/>
    <d v="2025-04-22T00:00:00"/>
    <s v="CUST-2041"/>
    <s v="Vikram Kumar"/>
    <x v="0"/>
    <x v="0"/>
    <x v="3"/>
    <s v="Tamil Nadu"/>
    <s v="Coimbatore"/>
    <n v="2"/>
    <n v="16624.7"/>
    <n v="0.1"/>
    <n v="25513.53"/>
    <x v="2"/>
    <x v="0"/>
    <x v="1"/>
    <n v="0.2"/>
    <n v="2.0000000000000004E-2"/>
    <n v="4.000000000000001E-3"/>
    <n v="-25513.525999999998"/>
    <n v="-6378381.4999999981"/>
    <n v="2025"/>
    <x v="0"/>
    <n v="4"/>
    <s v="Q2"/>
  </r>
  <r>
    <s v="ORD-05510"/>
    <d v="2025-11-19T00:00:00"/>
    <s v="CUST-1749"/>
    <s v="Priya Kumar"/>
    <x v="0"/>
    <x v="5"/>
    <x v="0"/>
    <s v="Punjab"/>
    <s v="Ludhiana"/>
    <n v="3"/>
    <n v="10819.42"/>
    <n v="0.05"/>
    <n v="22786.57"/>
    <x v="0"/>
    <x v="0"/>
    <x v="1"/>
    <n v="0.15000000000000002"/>
    <n v="7.5000000000000015E-3"/>
    <n v="1.1250000000000003E-3"/>
    <n v="-22786.568875000001"/>
    <n v="-20254727.888888884"/>
    <n v="2025"/>
    <x v="8"/>
    <n v="11"/>
    <s v="Q4"/>
  </r>
  <r>
    <s v="ORD-05511"/>
    <d v="2025-04-16T00:00:00"/>
    <s v="CUST-1415"/>
    <s v="Rohan Singh"/>
    <x v="2"/>
    <x v="20"/>
    <x v="2"/>
    <s v="Maharashtra"/>
    <s v="Nagpur"/>
    <n v="1"/>
    <n v="5544.19"/>
    <n v="0.05"/>
    <n v="4539.75"/>
    <x v="1"/>
    <x v="1"/>
    <x v="2"/>
    <n v="0.05"/>
    <n v="2.5000000000000005E-3"/>
    <n v="1.2500000000000003E-4"/>
    <n v="-4539.7498750000004"/>
    <n v="-36317998.999999993"/>
    <n v="2025"/>
    <x v="0"/>
    <n v="4"/>
    <s v="Q2"/>
  </r>
  <r>
    <s v="ORD-05512"/>
    <d v="2025-05-19T00:00:00"/>
    <s v="CUST-1221"/>
    <s v="Ananya Verma"/>
    <x v="3"/>
    <x v="13"/>
    <x v="3"/>
    <s v="Karnataka"/>
    <s v="Mysuru"/>
    <n v="2"/>
    <n v="49321.83"/>
    <n v="0.05"/>
    <n v="66803.149999999994"/>
    <x v="1"/>
    <x v="2"/>
    <x v="2"/>
    <n v="0.1"/>
    <n v="5.000000000000001E-3"/>
    <n v="5.0000000000000012E-4"/>
    <n v="-66803.1495"/>
    <n v="-133606298.99999997"/>
    <n v="2025"/>
    <x v="6"/>
    <n v="5"/>
    <s v="Q2"/>
  </r>
  <r>
    <s v="ORD-05513"/>
    <d v="2025-10-26T00:00:00"/>
    <s v="CUST-1715"/>
    <s v="Sneha Reddy"/>
    <x v="3"/>
    <x v="14"/>
    <x v="0"/>
    <s v="Delhi"/>
    <s v="Delhi"/>
    <n v="2"/>
    <n v="17870.87"/>
    <n v="0"/>
    <n v="27687.68"/>
    <x v="1"/>
    <x v="1"/>
    <x v="2"/>
    <n v="0"/>
    <n v="0"/>
    <n v="0"/>
    <n v="-27687.68"/>
    <e v="#DIV/0!"/>
    <n v="2025"/>
    <x v="10"/>
    <n v="10"/>
    <s v="Q4"/>
  </r>
  <r>
    <s v="ORD-05514"/>
    <d v="2025-04-06T00:00:00"/>
    <s v="CUST-1701"/>
    <s v="Arjun Gupta"/>
    <x v="2"/>
    <x v="20"/>
    <x v="1"/>
    <s v="Chhattisgarh"/>
    <s v="Raipur"/>
    <n v="1"/>
    <n v="2447.4899999999998"/>
    <n v="0"/>
    <n v="1798.64"/>
    <x v="0"/>
    <x v="0"/>
    <x v="0"/>
    <n v="0"/>
    <n v="0"/>
    <n v="0"/>
    <n v="-1798.64"/>
    <e v="#DIV/0!"/>
    <n v="2025"/>
    <x v="0"/>
    <n v="4"/>
    <s v="Q2"/>
  </r>
  <r>
    <s v="ORD-05515"/>
    <d v="2025-12-03T00:00:00"/>
    <s v="CUST-1864"/>
    <s v="Neha Nair"/>
    <x v="0"/>
    <x v="4"/>
    <x v="1"/>
    <s v="Madhya Pradesh"/>
    <s v="Indore"/>
    <n v="2"/>
    <n v="8977.75"/>
    <n v="0.05"/>
    <n v="11149.7"/>
    <x v="1"/>
    <x v="0"/>
    <x v="0"/>
    <n v="0.1"/>
    <n v="5.000000000000001E-3"/>
    <n v="5.0000000000000012E-4"/>
    <n v="-11149.699500000001"/>
    <n v="-22299398.999999996"/>
    <n v="2025"/>
    <x v="1"/>
    <n v="12"/>
    <s v="Q4"/>
  </r>
  <r>
    <s v="ORD-05516"/>
    <d v="2025-10-24T00:00:00"/>
    <s v="CUST-2064"/>
    <s v="Ananya Patel"/>
    <x v="2"/>
    <x v="8"/>
    <x v="0"/>
    <s v="Uttar Pradesh"/>
    <s v="Lucknow"/>
    <n v="1"/>
    <n v="525.66"/>
    <n v="0"/>
    <n v="391.43"/>
    <x v="2"/>
    <x v="0"/>
    <x v="1"/>
    <n v="0"/>
    <n v="0"/>
    <n v="0"/>
    <n v="-391.43"/>
    <e v="#DIV/0!"/>
    <n v="2025"/>
    <x v="10"/>
    <n v="10"/>
    <s v="Q4"/>
  </r>
  <r>
    <s v="ORD-05517"/>
    <d v="2025-08-02T00:00:00"/>
    <s v="CUST-2155"/>
    <s v="Meera Rao"/>
    <x v="3"/>
    <x v="18"/>
    <x v="1"/>
    <s v="Madhya Pradesh"/>
    <s v="Indore"/>
    <n v="5"/>
    <n v="20384.759999999998"/>
    <n v="0.05"/>
    <n v="69097.87"/>
    <x v="3"/>
    <x v="0"/>
    <x v="1"/>
    <n v="0.25"/>
    <n v="1.2500000000000001E-2"/>
    <n v="3.1250000000000002E-3"/>
    <n v="-69097.866874999992"/>
    <n v="-22111317.399999995"/>
    <n v="2025"/>
    <x v="7"/>
    <n v="8"/>
    <s v="Q3"/>
  </r>
  <r>
    <s v="ORD-05518"/>
    <d v="2025-10-18T00:00:00"/>
    <s v="CUST-1690"/>
    <s v="Kiran Kumar"/>
    <x v="0"/>
    <x v="0"/>
    <x v="1"/>
    <s v="Chhattisgarh"/>
    <s v="Bilaspur"/>
    <n v="2"/>
    <n v="8898.17"/>
    <n v="0"/>
    <n v="11943.36"/>
    <x v="1"/>
    <x v="1"/>
    <x v="1"/>
    <n v="0"/>
    <n v="0"/>
    <n v="0"/>
    <n v="-11943.36"/>
    <e v="#DIV/0!"/>
    <n v="2025"/>
    <x v="10"/>
    <n v="10"/>
    <s v="Q4"/>
  </r>
  <r>
    <s v="ORD-05519"/>
    <d v="2025-01-22T00:00:00"/>
    <s v="CUST-2153"/>
    <s v="Rahul Joshi"/>
    <x v="2"/>
    <x v="10"/>
    <x v="4"/>
    <s v="West Bengal"/>
    <s v="Kolkata"/>
    <n v="2"/>
    <n v="1113.26"/>
    <n v="0.1"/>
    <n v="1463.12"/>
    <x v="1"/>
    <x v="1"/>
    <x v="2"/>
    <n v="0.2"/>
    <n v="2.0000000000000004E-2"/>
    <n v="4.000000000000001E-3"/>
    <n v="-1463.116"/>
    <n v="-365778.99999999988"/>
    <n v="2025"/>
    <x v="5"/>
    <n v="1"/>
    <s v="Q1"/>
  </r>
  <r>
    <s v="ORD-05520"/>
    <d v="2025-07-12T00:00:00"/>
    <s v="CUST-2544"/>
    <s v="Rahul Kumar"/>
    <x v="2"/>
    <x v="8"/>
    <x v="4"/>
    <s v="Jharkhand"/>
    <s v="Jamshedpur"/>
    <n v="1"/>
    <n v="1233.42"/>
    <n v="0.15"/>
    <n v="727.25"/>
    <x v="1"/>
    <x v="1"/>
    <x v="2"/>
    <n v="0.15"/>
    <n v="2.2499999999999999E-2"/>
    <n v="3.375E-3"/>
    <n v="-727.24662499999999"/>
    <n v="-215480.48148148149"/>
    <n v="2025"/>
    <x v="4"/>
    <n v="7"/>
    <s v="Q3"/>
  </r>
  <r>
    <s v="ORD-05521"/>
    <d v="2025-05-30T00:00:00"/>
    <s v="CUST-1192"/>
    <s v="Rahul Sharma"/>
    <x v="0"/>
    <x v="6"/>
    <x v="0"/>
    <s v="Punjab"/>
    <s v="Amritsar"/>
    <n v="2"/>
    <n v="8714"/>
    <n v="0.1"/>
    <n v="10775"/>
    <x v="1"/>
    <x v="1"/>
    <x v="1"/>
    <n v="0.2"/>
    <n v="2.0000000000000004E-2"/>
    <n v="4.000000000000001E-3"/>
    <n v="-10774.995999999999"/>
    <n v="-2693748.9999999991"/>
    <n v="2025"/>
    <x v="6"/>
    <n v="5"/>
    <s v="Q2"/>
  </r>
  <r>
    <s v="ORD-05522"/>
    <d v="2025-09-04T00:00:00"/>
    <s v="CUST-1425"/>
    <s v="Arjun Singh"/>
    <x v="3"/>
    <x v="14"/>
    <x v="0"/>
    <s v="Uttar Pradesh"/>
    <s v="Kanpur"/>
    <n v="1"/>
    <n v="47916.28"/>
    <n v="0.05"/>
    <n v="38387.4"/>
    <x v="0"/>
    <x v="0"/>
    <x v="1"/>
    <n v="0.05"/>
    <n v="2.5000000000000005E-3"/>
    <n v="1.2500000000000003E-4"/>
    <n v="-38387.399875000003"/>
    <n v="-307099198.99999994"/>
    <n v="2025"/>
    <x v="2"/>
    <n v="9"/>
    <s v="Q3"/>
  </r>
  <r>
    <s v="ORD-05523"/>
    <d v="2025-09-24T00:00:00"/>
    <s v="CUST-1456"/>
    <s v="Neha Verma"/>
    <x v="3"/>
    <x v="3"/>
    <x v="4"/>
    <s v="West Bengal"/>
    <s v="Kolkata"/>
    <n v="1"/>
    <n v="54443.06"/>
    <n v="0.2"/>
    <n v="35687.620000000003"/>
    <x v="1"/>
    <x v="1"/>
    <x v="1"/>
    <n v="0.2"/>
    <n v="4.0000000000000008E-2"/>
    <n v="8.0000000000000019E-3"/>
    <n v="-35687.612000000001"/>
    <n v="-4460951.4999999991"/>
    <n v="2025"/>
    <x v="2"/>
    <n v="9"/>
    <s v="Q3"/>
  </r>
  <r>
    <s v="ORD-05524"/>
    <d v="2025-09-08T00:00:00"/>
    <s v="CUST-1811"/>
    <s v="Vikram Singh"/>
    <x v="3"/>
    <x v="18"/>
    <x v="2"/>
    <s v="Rajasthan"/>
    <s v="Udaipur"/>
    <n v="1"/>
    <n v="36190.93"/>
    <n v="0"/>
    <n v="28807.62"/>
    <x v="3"/>
    <x v="0"/>
    <x v="0"/>
    <n v="0"/>
    <n v="0"/>
    <n v="0"/>
    <n v="-28807.62"/>
    <e v="#DIV/0!"/>
    <n v="2025"/>
    <x v="2"/>
    <n v="9"/>
    <s v="Q3"/>
  </r>
  <r>
    <s v="ORD-05525"/>
    <d v="2025-01-03T00:00:00"/>
    <s v="CUST-2249"/>
    <s v="Rohan Verma"/>
    <x v="0"/>
    <x v="5"/>
    <x v="2"/>
    <s v="Maharashtra"/>
    <s v="Nagpur"/>
    <n v="1"/>
    <n v="8913.16"/>
    <n v="0.05"/>
    <n v="6052.62"/>
    <x v="1"/>
    <x v="1"/>
    <x v="2"/>
    <n v="0.05"/>
    <n v="2.5000000000000005E-3"/>
    <n v="1.2500000000000003E-4"/>
    <n v="-6052.6198750000003"/>
    <n v="-48420958.999999993"/>
    <n v="2025"/>
    <x v="5"/>
    <n v="1"/>
    <s v="Q1"/>
  </r>
  <r>
    <s v="ORD-05526"/>
    <d v="2025-11-12T00:00:00"/>
    <s v="CUST-2538"/>
    <s v="Sneha Patel"/>
    <x v="3"/>
    <x v="16"/>
    <x v="0"/>
    <s v="Uttar Pradesh"/>
    <s v="Lucknow"/>
    <n v="2"/>
    <n v="25901.82"/>
    <n v="0.05"/>
    <n v="33470.620000000003"/>
    <x v="1"/>
    <x v="0"/>
    <x v="2"/>
    <n v="0.1"/>
    <n v="5.000000000000001E-3"/>
    <n v="5.0000000000000012E-4"/>
    <n v="-33470.619500000001"/>
    <n v="-66941238.999999985"/>
    <n v="2025"/>
    <x v="8"/>
    <n v="11"/>
    <s v="Q4"/>
  </r>
  <r>
    <s v="ORD-05527"/>
    <d v="2025-03-17T00:00:00"/>
    <s v="CUST-2199"/>
    <s v="Priya Reddy"/>
    <x v="2"/>
    <x v="8"/>
    <x v="3"/>
    <s v="Karnataka"/>
    <s v="Mysuru"/>
    <n v="1"/>
    <n v="1673.46"/>
    <n v="0.05"/>
    <n v="1246.5999999999999"/>
    <x v="0"/>
    <x v="1"/>
    <x v="0"/>
    <n v="0.05"/>
    <n v="2.5000000000000005E-3"/>
    <n v="1.2500000000000003E-4"/>
    <n v="-1246.5998749999999"/>
    <n v="-9972798.9999999963"/>
    <n v="2025"/>
    <x v="3"/>
    <n v="3"/>
    <s v="Q1"/>
  </r>
  <r>
    <s v="ORD-05528"/>
    <d v="2025-03-28T00:00:00"/>
    <s v="CUST-2340"/>
    <s v="Arjun Singh"/>
    <x v="2"/>
    <x v="23"/>
    <x v="4"/>
    <s v="West Bengal"/>
    <s v="Kolkata"/>
    <n v="3"/>
    <n v="1367.31"/>
    <n v="0"/>
    <n v="2840.59"/>
    <x v="1"/>
    <x v="0"/>
    <x v="0"/>
    <n v="0"/>
    <n v="0"/>
    <n v="0"/>
    <n v="-2840.59"/>
    <e v="#DIV/0!"/>
    <n v="2025"/>
    <x v="3"/>
    <n v="3"/>
    <s v="Q1"/>
  </r>
  <r>
    <s v="ORD-05529"/>
    <d v="2025-09-27T00:00:00"/>
    <s v="CUST-2201"/>
    <s v="Sneha Verma"/>
    <x v="0"/>
    <x v="0"/>
    <x v="4"/>
    <s v="Odisha"/>
    <s v="Cuttack"/>
    <n v="1"/>
    <n v="14399.81"/>
    <n v="0.05"/>
    <n v="11148.62"/>
    <x v="0"/>
    <x v="1"/>
    <x v="1"/>
    <n v="0.05"/>
    <n v="2.5000000000000005E-3"/>
    <n v="1.2500000000000003E-4"/>
    <n v="-11148.619875"/>
    <n v="-89188958.999999985"/>
    <n v="2025"/>
    <x v="2"/>
    <n v="9"/>
    <s v="Q3"/>
  </r>
  <r>
    <s v="ORD-05530"/>
    <d v="2025-08-13T00:00:00"/>
    <s v="CUST-2117"/>
    <s v="Meera Joshi"/>
    <x v="0"/>
    <x v="4"/>
    <x v="0"/>
    <s v="Haryana"/>
    <s v="Gurugram"/>
    <n v="1"/>
    <n v="8744.61"/>
    <n v="0.05"/>
    <n v="6191.52"/>
    <x v="1"/>
    <x v="1"/>
    <x v="2"/>
    <n v="0.05"/>
    <n v="2.5000000000000005E-3"/>
    <n v="1.2500000000000003E-4"/>
    <n v="-6191.5198750000009"/>
    <n v="-49532158.999999993"/>
    <n v="2025"/>
    <x v="7"/>
    <n v="8"/>
    <s v="Q3"/>
  </r>
  <r>
    <s v="ORD-05531"/>
    <d v="2025-01-18T00:00:00"/>
    <s v="CUST-2295"/>
    <s v="Isha Verma"/>
    <x v="3"/>
    <x v="3"/>
    <x v="4"/>
    <s v="Odisha"/>
    <s v="Cuttack"/>
    <n v="3"/>
    <n v="51685.34"/>
    <n v="0.05"/>
    <n v="126192.63"/>
    <x v="1"/>
    <x v="0"/>
    <x v="2"/>
    <n v="0.15000000000000002"/>
    <n v="7.5000000000000015E-3"/>
    <n v="1.1250000000000003E-3"/>
    <n v="-126192.62887500001"/>
    <n v="-112171225.66666664"/>
    <n v="2025"/>
    <x v="5"/>
    <n v="1"/>
    <s v="Q1"/>
  </r>
  <r>
    <s v="ORD-05532"/>
    <d v="2025-04-23T00:00:00"/>
    <s v="CUST-1893"/>
    <s v="Vikram Singh"/>
    <x v="2"/>
    <x v="20"/>
    <x v="2"/>
    <s v="Gujarat"/>
    <s v="Surat"/>
    <n v="1"/>
    <n v="5046.95"/>
    <n v="0.05"/>
    <n v="4091.12"/>
    <x v="1"/>
    <x v="0"/>
    <x v="1"/>
    <n v="0.05"/>
    <n v="2.5000000000000005E-3"/>
    <n v="1.2500000000000003E-4"/>
    <n v="-4091.1198749999999"/>
    <n v="-32728958.999999993"/>
    <n v="2025"/>
    <x v="0"/>
    <n v="4"/>
    <s v="Q2"/>
  </r>
  <r>
    <s v="ORD-05533"/>
    <d v="2025-09-08T00:00:00"/>
    <s v="CUST-1606"/>
    <s v="Ananya Reddy"/>
    <x v="4"/>
    <x v="12"/>
    <x v="0"/>
    <s v="Delhi"/>
    <s v="Delhi"/>
    <n v="1"/>
    <n v="2148.12"/>
    <n v="0.1"/>
    <n v="1421.47"/>
    <x v="3"/>
    <x v="1"/>
    <x v="2"/>
    <n v="0.1"/>
    <n v="1.0000000000000002E-2"/>
    <n v="1.0000000000000002E-3"/>
    <n v="-1421.4690000000001"/>
    <n v="-1421468.9999999998"/>
    <n v="2025"/>
    <x v="2"/>
    <n v="9"/>
    <s v="Q3"/>
  </r>
  <r>
    <s v="ORD-05534"/>
    <d v="2025-08-21T00:00:00"/>
    <s v="CUST-1434"/>
    <s v="Isha Sharma"/>
    <x v="2"/>
    <x v="8"/>
    <x v="3"/>
    <s v="Karnataka"/>
    <s v="Mysuru"/>
    <n v="1"/>
    <n v="3768.03"/>
    <n v="0.05"/>
    <n v="3107.48"/>
    <x v="4"/>
    <x v="1"/>
    <x v="2"/>
    <n v="0.05"/>
    <n v="2.5000000000000005E-3"/>
    <n v="1.2500000000000003E-4"/>
    <n v="-3107.479875"/>
    <n v="-24859838.999999993"/>
    <n v="2025"/>
    <x v="7"/>
    <n v="8"/>
    <s v="Q3"/>
  </r>
  <r>
    <s v="ORD-05535"/>
    <d v="2025-11-25T00:00:00"/>
    <s v="CUST-1748"/>
    <s v="Isha Joshi"/>
    <x v="1"/>
    <x v="1"/>
    <x v="3"/>
    <s v="Karnataka"/>
    <s v="Mysuru"/>
    <n v="3"/>
    <n v="2359.08"/>
    <n v="0"/>
    <n v="5603.74"/>
    <x v="0"/>
    <x v="1"/>
    <x v="2"/>
    <n v="0"/>
    <n v="0"/>
    <n v="0"/>
    <n v="-5603.74"/>
    <e v="#DIV/0!"/>
    <n v="2025"/>
    <x v="8"/>
    <n v="11"/>
    <s v="Q4"/>
  </r>
  <r>
    <s v="ORD-05536"/>
    <d v="2025-10-06T00:00:00"/>
    <s v="CUST-2484"/>
    <s v="Rohan Verma"/>
    <x v="1"/>
    <x v="9"/>
    <x v="1"/>
    <s v="Chhattisgarh"/>
    <s v="Bilaspur"/>
    <n v="3"/>
    <n v="2263.4"/>
    <n v="0.1"/>
    <n v="4750.3500000000004"/>
    <x v="1"/>
    <x v="0"/>
    <x v="0"/>
    <n v="0.30000000000000004"/>
    <n v="3.0000000000000006E-2"/>
    <n v="9.0000000000000028E-3"/>
    <n v="-4750.3410000000003"/>
    <n v="-527815.66666666651"/>
    <n v="2025"/>
    <x v="10"/>
    <n v="10"/>
    <s v="Q4"/>
  </r>
  <r>
    <s v="ORD-05537"/>
    <d v="2025-07-21T00:00:00"/>
    <s v="CUST-2538"/>
    <s v="Priya Sharma"/>
    <x v="0"/>
    <x v="4"/>
    <x v="3"/>
    <s v="Andhra Pradesh"/>
    <s v="Vijayawada"/>
    <n v="1"/>
    <n v="10086.48"/>
    <n v="0.05"/>
    <n v="6173.49"/>
    <x v="2"/>
    <x v="0"/>
    <x v="2"/>
    <n v="0.05"/>
    <n v="2.5000000000000005E-3"/>
    <n v="1.2500000000000003E-4"/>
    <n v="-6173.4898750000002"/>
    <n v="-49387918.999999993"/>
    <n v="2025"/>
    <x v="4"/>
    <n v="7"/>
    <s v="Q3"/>
  </r>
  <r>
    <s v="ORD-05538"/>
    <d v="2025-03-24T00:00:00"/>
    <s v="CUST-2148"/>
    <s v="Meera Sharma"/>
    <x v="3"/>
    <x v="13"/>
    <x v="4"/>
    <s v="Odisha"/>
    <s v="Bhubaneswar"/>
    <n v="2"/>
    <n v="63862.2"/>
    <n v="0"/>
    <n v="111815.15"/>
    <x v="4"/>
    <x v="0"/>
    <x v="1"/>
    <n v="0"/>
    <n v="0"/>
    <n v="0"/>
    <n v="-111815.15"/>
    <e v="#DIV/0!"/>
    <n v="2025"/>
    <x v="3"/>
    <n v="3"/>
    <s v="Q1"/>
  </r>
  <r>
    <s v="ORD-05539"/>
    <d v="2025-05-05T00:00:00"/>
    <s v="CUST-1725"/>
    <s v="Vikram Verma"/>
    <x v="2"/>
    <x v="2"/>
    <x v="2"/>
    <s v="Gujarat"/>
    <s v="Surat"/>
    <n v="2"/>
    <n v="5765.14"/>
    <n v="0"/>
    <n v="7423.41"/>
    <x v="1"/>
    <x v="1"/>
    <x v="2"/>
    <n v="0"/>
    <n v="0"/>
    <n v="0"/>
    <n v="-7423.41"/>
    <e v="#DIV/0!"/>
    <n v="2025"/>
    <x v="6"/>
    <n v="5"/>
    <s v="Q2"/>
  </r>
  <r>
    <s v="ORD-05540"/>
    <d v="2025-06-24T00:00:00"/>
    <s v="CUST-1669"/>
    <s v="Rohan Sharma"/>
    <x v="3"/>
    <x v="13"/>
    <x v="3"/>
    <s v="Karnataka"/>
    <s v="Bengaluru"/>
    <n v="4"/>
    <n v="58885.74"/>
    <n v="0.1"/>
    <n v="146286.70000000001"/>
    <x v="3"/>
    <x v="1"/>
    <x v="0"/>
    <n v="0.4"/>
    <n v="4.0000000000000008E-2"/>
    <n v="1.6000000000000004E-2"/>
    <n v="-146286.68400000001"/>
    <n v="-9142917.7499999981"/>
    <n v="2025"/>
    <x v="9"/>
    <n v="6"/>
    <s v="Q2"/>
  </r>
  <r>
    <s v="ORD-05541"/>
    <d v="2025-03-10T00:00:00"/>
    <s v="CUST-1925"/>
    <s v="Arjun Reddy"/>
    <x v="2"/>
    <x v="10"/>
    <x v="0"/>
    <s v="Delhi"/>
    <s v="Delhi"/>
    <n v="1"/>
    <n v="595.62"/>
    <n v="0.1"/>
    <n v="356.09"/>
    <x v="1"/>
    <x v="2"/>
    <x v="0"/>
    <n v="0.1"/>
    <n v="1.0000000000000002E-2"/>
    <n v="1.0000000000000002E-3"/>
    <n v="-356.089"/>
    <n v="-356088.99999999994"/>
    <n v="2025"/>
    <x v="3"/>
    <n v="3"/>
    <s v="Q1"/>
  </r>
  <r>
    <s v="ORD-05542"/>
    <d v="2025-02-16T00:00:00"/>
    <s v="CUST-1080"/>
    <s v="Priya Sharma"/>
    <x v="1"/>
    <x v="7"/>
    <x v="2"/>
    <s v="Maharashtra"/>
    <s v="Mumbai"/>
    <n v="3"/>
    <n v="916.6"/>
    <n v="0.05"/>
    <n v="1658.41"/>
    <x v="0"/>
    <x v="1"/>
    <x v="1"/>
    <n v="0.15000000000000002"/>
    <n v="7.5000000000000015E-3"/>
    <n v="1.1250000000000003E-3"/>
    <n v="-1658.4088750000001"/>
    <n v="-1474141.2222222218"/>
    <n v="2025"/>
    <x v="11"/>
    <n v="2"/>
    <s v="Q1"/>
  </r>
  <r>
    <s v="ORD-05543"/>
    <d v="2025-09-13T00:00:00"/>
    <s v="CUST-1371"/>
    <s v="Sneha Rao"/>
    <x v="1"/>
    <x v="1"/>
    <x v="2"/>
    <s v="Gujarat"/>
    <s v="Surat"/>
    <n v="1"/>
    <n v="652.63"/>
    <n v="0.05"/>
    <n v="545.41"/>
    <x v="3"/>
    <x v="0"/>
    <x v="2"/>
    <n v="0.05"/>
    <n v="2.5000000000000005E-3"/>
    <n v="1.2500000000000003E-4"/>
    <n v="-545.40987499999994"/>
    <n v="-4363278.9999999981"/>
    <n v="2025"/>
    <x v="2"/>
    <n v="9"/>
    <s v="Q3"/>
  </r>
  <r>
    <s v="ORD-05544"/>
    <d v="2025-08-03T00:00:00"/>
    <s v="CUST-2119"/>
    <s v="Sneha Kumar"/>
    <x v="0"/>
    <x v="6"/>
    <x v="3"/>
    <s v="Karnataka"/>
    <s v="Bengaluru"/>
    <n v="1"/>
    <n v="5253.9"/>
    <n v="0.05"/>
    <n v="3508.49"/>
    <x v="1"/>
    <x v="1"/>
    <x v="1"/>
    <n v="0.05"/>
    <n v="2.5000000000000005E-3"/>
    <n v="1.2500000000000003E-4"/>
    <n v="-3508.4898749999998"/>
    <n v="-28067918.999999993"/>
    <n v="2025"/>
    <x v="7"/>
    <n v="8"/>
    <s v="Q3"/>
  </r>
  <r>
    <s v="ORD-05545"/>
    <d v="2025-01-30T00:00:00"/>
    <s v="CUST-2213"/>
    <s v="Vikram Kumar"/>
    <x v="0"/>
    <x v="5"/>
    <x v="0"/>
    <s v="Uttar Pradesh"/>
    <s v="Kanpur"/>
    <n v="1"/>
    <n v="8344.74"/>
    <n v="0.1"/>
    <n v="4746.3900000000003"/>
    <x v="0"/>
    <x v="1"/>
    <x v="2"/>
    <n v="0.1"/>
    <n v="1.0000000000000002E-2"/>
    <n v="1.0000000000000002E-3"/>
    <n v="-4746.3890000000001"/>
    <n v="-4746388.9999999991"/>
    <n v="2025"/>
    <x v="5"/>
    <n v="1"/>
    <s v="Q1"/>
  </r>
  <r>
    <s v="ORD-05546"/>
    <d v="2025-10-08T00:00:00"/>
    <s v="CUST-1865"/>
    <s v="Rohan Kumar"/>
    <x v="2"/>
    <x v="8"/>
    <x v="2"/>
    <s v="Gujarat"/>
    <s v="Surat"/>
    <n v="2"/>
    <n v="4637.55"/>
    <n v="0.15"/>
    <n v="5144.17"/>
    <x v="2"/>
    <x v="0"/>
    <x v="1"/>
    <n v="0.3"/>
    <n v="4.4999999999999998E-2"/>
    <n v="1.35E-2"/>
    <n v="-5144.1565000000001"/>
    <n v="-381048.62962962966"/>
    <n v="2025"/>
    <x v="10"/>
    <n v="10"/>
    <s v="Q4"/>
  </r>
  <r>
    <s v="ORD-05547"/>
    <d v="2025-08-25T00:00:00"/>
    <s v="CUST-1122"/>
    <s v="Aarav Singh"/>
    <x v="1"/>
    <x v="21"/>
    <x v="2"/>
    <s v="Rajasthan"/>
    <s v="Jaipur"/>
    <n v="2"/>
    <n v="2628.95"/>
    <n v="0.1"/>
    <n v="3224.8"/>
    <x v="1"/>
    <x v="1"/>
    <x v="2"/>
    <n v="0.2"/>
    <n v="2.0000000000000004E-2"/>
    <n v="4.000000000000001E-3"/>
    <n v="-3224.7960000000003"/>
    <n v="-806198.99999999988"/>
    <n v="2025"/>
    <x v="7"/>
    <n v="8"/>
    <s v="Q3"/>
  </r>
  <r>
    <s v="ORD-05548"/>
    <d v="2025-09-05T00:00:00"/>
    <s v="CUST-1834"/>
    <s v="Priya Nair"/>
    <x v="1"/>
    <x v="1"/>
    <x v="0"/>
    <s v="Punjab"/>
    <s v="Ludhiana"/>
    <n v="2"/>
    <n v="4540.12"/>
    <n v="0.05"/>
    <n v="5435.02"/>
    <x v="0"/>
    <x v="1"/>
    <x v="0"/>
    <n v="0.1"/>
    <n v="5.000000000000001E-3"/>
    <n v="5.0000000000000012E-4"/>
    <n v="-5435.0195000000003"/>
    <n v="-10870038.999999998"/>
    <n v="2025"/>
    <x v="2"/>
    <n v="9"/>
    <s v="Q3"/>
  </r>
  <r>
    <s v="ORD-05549"/>
    <d v="2025-01-25T00:00:00"/>
    <s v="CUST-2068"/>
    <s v="Priya Singh"/>
    <x v="4"/>
    <x v="22"/>
    <x v="2"/>
    <s v="Maharashtra"/>
    <s v="Pune"/>
    <n v="2"/>
    <n v="8488.7800000000007"/>
    <n v="0"/>
    <n v="11173.72"/>
    <x v="4"/>
    <x v="1"/>
    <x v="2"/>
    <n v="0"/>
    <n v="0"/>
    <n v="0"/>
    <n v="-11173.72"/>
    <e v="#DIV/0!"/>
    <n v="2025"/>
    <x v="5"/>
    <n v="1"/>
    <s v="Q1"/>
  </r>
  <r>
    <s v="ORD-05550"/>
    <d v="2025-03-15T00:00:00"/>
    <s v="CUST-1260"/>
    <s v="Arjun Joshi"/>
    <x v="3"/>
    <x v="3"/>
    <x v="1"/>
    <s v="Madhya Pradesh"/>
    <s v="Bhopal"/>
    <n v="2"/>
    <n v="11883.58"/>
    <n v="0"/>
    <n v="14933.65"/>
    <x v="0"/>
    <x v="0"/>
    <x v="1"/>
    <n v="0"/>
    <n v="0"/>
    <n v="0"/>
    <n v="-14933.65"/>
    <e v="#DIV/0!"/>
    <n v="2025"/>
    <x v="3"/>
    <n v="3"/>
    <s v="Q1"/>
  </r>
  <r>
    <s v="ORD-05551"/>
    <d v="2025-07-25T00:00:00"/>
    <s v="CUST-1807"/>
    <s v="Arjun Reddy"/>
    <x v="0"/>
    <x v="11"/>
    <x v="0"/>
    <s v="Punjab"/>
    <s v="Amritsar"/>
    <n v="3"/>
    <n v="15455.39"/>
    <n v="0.1"/>
    <n v="27680.55"/>
    <x v="1"/>
    <x v="0"/>
    <x v="1"/>
    <n v="0.30000000000000004"/>
    <n v="3.0000000000000006E-2"/>
    <n v="9.0000000000000028E-3"/>
    <n v="-27680.541000000001"/>
    <n v="-3075615.666666666"/>
    <n v="2025"/>
    <x v="4"/>
    <n v="7"/>
    <s v="Q3"/>
  </r>
  <r>
    <s v="ORD-05552"/>
    <d v="2025-11-10T00:00:00"/>
    <s v="CUST-2212"/>
    <s v="Neha Gupta"/>
    <x v="3"/>
    <x v="13"/>
    <x v="4"/>
    <s v="West Bengal"/>
    <s v="Kolkata"/>
    <n v="1"/>
    <n v="32089.360000000001"/>
    <n v="0"/>
    <n v="23609.599999999999"/>
    <x v="2"/>
    <x v="2"/>
    <x v="1"/>
    <n v="0"/>
    <n v="0"/>
    <n v="0"/>
    <n v="-23609.599999999999"/>
    <e v="#DIV/0!"/>
    <n v="2025"/>
    <x v="8"/>
    <n v="11"/>
    <s v="Q4"/>
  </r>
  <r>
    <s v="ORD-05553"/>
    <d v="2025-04-04T00:00:00"/>
    <s v="CUST-1817"/>
    <s v="Priya Gupta"/>
    <x v="3"/>
    <x v="16"/>
    <x v="2"/>
    <s v="Goa"/>
    <s v="Margao"/>
    <n v="1"/>
    <n v="30286.42"/>
    <n v="0.05"/>
    <n v="25138.41"/>
    <x v="3"/>
    <x v="1"/>
    <x v="2"/>
    <n v="0.05"/>
    <n v="2.5000000000000005E-3"/>
    <n v="1.2500000000000003E-4"/>
    <n v="-25138.409875000001"/>
    <n v="-201107278.99999997"/>
    <n v="2025"/>
    <x v="0"/>
    <n v="4"/>
    <s v="Q2"/>
  </r>
  <r>
    <s v="ORD-05554"/>
    <d v="2025-05-07T00:00:00"/>
    <s v="CUST-1261"/>
    <s v="Rahul Nair"/>
    <x v="4"/>
    <x v="15"/>
    <x v="3"/>
    <s v="Telangana"/>
    <s v="Hyderabad"/>
    <n v="1"/>
    <n v="7171.98"/>
    <n v="0.1"/>
    <n v="5137.82"/>
    <x v="1"/>
    <x v="1"/>
    <x v="0"/>
    <n v="0.1"/>
    <n v="1.0000000000000002E-2"/>
    <n v="1.0000000000000002E-3"/>
    <n v="-5137.8189999999995"/>
    <n v="-5137818.9999999981"/>
    <n v="2025"/>
    <x v="6"/>
    <n v="5"/>
    <s v="Q2"/>
  </r>
  <r>
    <s v="ORD-05555"/>
    <d v="2025-01-25T00:00:00"/>
    <s v="CUST-1557"/>
    <s v="Sneha Kumar"/>
    <x v="4"/>
    <x v="22"/>
    <x v="2"/>
    <s v="Rajasthan"/>
    <s v="Jaipur"/>
    <n v="1"/>
    <n v="1291.69"/>
    <n v="0.05"/>
    <n v="932.16"/>
    <x v="1"/>
    <x v="1"/>
    <x v="1"/>
    <n v="0.05"/>
    <n v="2.5000000000000005E-3"/>
    <n v="1.2500000000000003E-4"/>
    <n v="-932.15987499999994"/>
    <n v="-7457278.9999999981"/>
    <n v="2025"/>
    <x v="5"/>
    <n v="1"/>
    <s v="Q1"/>
  </r>
  <r>
    <s v="ORD-05556"/>
    <d v="2025-11-30T00:00:00"/>
    <s v="CUST-2084"/>
    <s v="Kiran Patel"/>
    <x v="3"/>
    <x v="13"/>
    <x v="2"/>
    <s v="Gujarat"/>
    <s v="Ahmedabad"/>
    <n v="2"/>
    <n v="57538.31"/>
    <n v="0.1"/>
    <n v="90861.1"/>
    <x v="1"/>
    <x v="1"/>
    <x v="2"/>
    <n v="0.2"/>
    <n v="2.0000000000000004E-2"/>
    <n v="4.000000000000001E-3"/>
    <n v="-90861.096000000005"/>
    <n v="-22715273.999999996"/>
    <n v="2025"/>
    <x v="8"/>
    <n v="11"/>
    <s v="Q4"/>
  </r>
  <r>
    <s v="ORD-05557"/>
    <d v="2025-12-21T00:00:00"/>
    <s v="CUST-2288"/>
    <s v="Ananya Joshi"/>
    <x v="3"/>
    <x v="3"/>
    <x v="2"/>
    <s v="Maharashtra"/>
    <s v="Mumbai"/>
    <n v="2"/>
    <n v="44099.82"/>
    <n v="0.1"/>
    <n v="63733.57"/>
    <x v="1"/>
    <x v="2"/>
    <x v="2"/>
    <n v="0.2"/>
    <n v="2.0000000000000004E-2"/>
    <n v="4.000000000000001E-3"/>
    <n v="-63733.565999999999"/>
    <n v="-15933391.499999996"/>
    <n v="2025"/>
    <x v="1"/>
    <n v="12"/>
    <s v="Q4"/>
  </r>
  <r>
    <s v="ORD-05558"/>
    <d v="2025-04-26T00:00:00"/>
    <s v="CUST-1548"/>
    <s v="Meera Verma"/>
    <x v="3"/>
    <x v="18"/>
    <x v="3"/>
    <s v="Telangana"/>
    <s v="Hyderabad"/>
    <n v="2"/>
    <n v="57079.11"/>
    <n v="0.05"/>
    <n v="77675.7"/>
    <x v="0"/>
    <x v="1"/>
    <x v="0"/>
    <n v="0.1"/>
    <n v="5.000000000000001E-3"/>
    <n v="5.0000000000000012E-4"/>
    <n v="-77675.699500000002"/>
    <n v="-155351398.99999997"/>
    <n v="2025"/>
    <x v="0"/>
    <n v="4"/>
    <s v="Q2"/>
  </r>
  <r>
    <s v="ORD-05559"/>
    <d v="2025-02-17T00:00:00"/>
    <s v="CUST-1937"/>
    <s v="Vikram Sharma"/>
    <x v="1"/>
    <x v="9"/>
    <x v="2"/>
    <s v="Gujarat"/>
    <s v="Ahmedabad"/>
    <n v="1"/>
    <n v="4973.7700000000004"/>
    <n v="0.15"/>
    <n v="3492.8"/>
    <x v="4"/>
    <x v="0"/>
    <x v="2"/>
    <n v="0.15"/>
    <n v="2.2499999999999999E-2"/>
    <n v="3.375E-3"/>
    <n v="-3492.7966250000004"/>
    <n v="-1034902.7037037038"/>
    <n v="2025"/>
    <x v="11"/>
    <n v="2"/>
    <s v="Q1"/>
  </r>
  <r>
    <s v="ORD-05560"/>
    <d v="2025-08-14T00:00:00"/>
    <s v="CUST-2034"/>
    <s v="Sneha Verma"/>
    <x v="3"/>
    <x v="3"/>
    <x v="3"/>
    <s v="Telangana"/>
    <s v="Warangal"/>
    <n v="2"/>
    <n v="34393.279999999999"/>
    <n v="0.1"/>
    <n v="46140.85"/>
    <x v="0"/>
    <x v="2"/>
    <x v="0"/>
    <n v="0.2"/>
    <n v="2.0000000000000004E-2"/>
    <n v="4.000000000000001E-3"/>
    <n v="-46140.845999999998"/>
    <n v="-11535211.499999996"/>
    <n v="2025"/>
    <x v="7"/>
    <n v="8"/>
    <s v="Q3"/>
  </r>
  <r>
    <s v="ORD-05561"/>
    <d v="2025-09-23T00:00:00"/>
    <s v="CUST-1804"/>
    <s v="Kiran Singh"/>
    <x v="3"/>
    <x v="18"/>
    <x v="3"/>
    <s v="Tamil Nadu"/>
    <s v="Chennai"/>
    <n v="1"/>
    <n v="7422.15"/>
    <n v="0.05"/>
    <n v="4445.3100000000004"/>
    <x v="0"/>
    <x v="0"/>
    <x v="2"/>
    <n v="0.05"/>
    <n v="2.5000000000000005E-3"/>
    <n v="1.2500000000000003E-4"/>
    <n v="-4445.3098750000008"/>
    <n v="-35562479"/>
    <n v="2025"/>
    <x v="2"/>
    <n v="9"/>
    <s v="Q3"/>
  </r>
  <r>
    <s v="ORD-05562"/>
    <d v="2025-04-09T00:00:00"/>
    <s v="CUST-1103"/>
    <s v="Arjun Sharma"/>
    <x v="3"/>
    <x v="14"/>
    <x v="0"/>
    <s v="Punjab"/>
    <s v="Ludhiana"/>
    <n v="4"/>
    <n v="12074.27"/>
    <n v="0.1"/>
    <n v="34135.919999999998"/>
    <x v="2"/>
    <x v="1"/>
    <x v="2"/>
    <n v="0.4"/>
    <n v="4.0000000000000008E-2"/>
    <n v="1.6000000000000004E-2"/>
    <n v="-34135.903999999995"/>
    <n v="-2133493.9999999991"/>
    <n v="2025"/>
    <x v="0"/>
    <n v="4"/>
    <s v="Q2"/>
  </r>
  <r>
    <s v="ORD-05563"/>
    <d v="2025-01-11T00:00:00"/>
    <s v="CUST-1910"/>
    <s v="Rahul Verma"/>
    <x v="0"/>
    <x v="0"/>
    <x v="1"/>
    <s v="Madhya Pradesh"/>
    <s v="Indore"/>
    <n v="1"/>
    <n v="6298.6"/>
    <n v="0.1"/>
    <n v="4591"/>
    <x v="2"/>
    <x v="2"/>
    <x v="1"/>
    <n v="0.1"/>
    <n v="1.0000000000000002E-2"/>
    <n v="1.0000000000000002E-3"/>
    <n v="-4590.9989999999998"/>
    <n v="-4590998.9999999991"/>
    <n v="2025"/>
    <x v="5"/>
    <n v="1"/>
    <s v="Q1"/>
  </r>
  <r>
    <s v="ORD-05564"/>
    <d v="2025-03-26T00:00:00"/>
    <s v="CUST-1844"/>
    <s v="Priya Patel"/>
    <x v="4"/>
    <x v="22"/>
    <x v="3"/>
    <s v="Andhra Pradesh"/>
    <s v="Vijayawada"/>
    <n v="2"/>
    <n v="1380.2"/>
    <n v="0.1"/>
    <n v="2172.62"/>
    <x v="2"/>
    <x v="1"/>
    <x v="0"/>
    <n v="0.2"/>
    <n v="2.0000000000000004E-2"/>
    <n v="4.000000000000001E-3"/>
    <n v="-2172.616"/>
    <n v="-543153.99999999988"/>
    <n v="2025"/>
    <x v="3"/>
    <n v="3"/>
    <s v="Q1"/>
  </r>
  <r>
    <s v="ORD-05565"/>
    <d v="2025-08-02T00:00:00"/>
    <s v="CUST-2135"/>
    <s v="Sneha Gupta"/>
    <x v="3"/>
    <x v="13"/>
    <x v="2"/>
    <s v="Goa"/>
    <s v="Margao"/>
    <n v="3"/>
    <n v="53274.21"/>
    <n v="0.1"/>
    <n v="92837.74"/>
    <x v="1"/>
    <x v="1"/>
    <x v="1"/>
    <n v="0.30000000000000004"/>
    <n v="3.0000000000000006E-2"/>
    <n v="9.0000000000000028E-3"/>
    <n v="-92837.731"/>
    <n v="-10315303.44444444"/>
    <n v="2025"/>
    <x v="7"/>
    <n v="8"/>
    <s v="Q3"/>
  </r>
  <r>
    <s v="ORD-05566"/>
    <d v="2025-06-22T00:00:00"/>
    <s v="CUST-1785"/>
    <s v="Rahul Patel"/>
    <x v="0"/>
    <x v="0"/>
    <x v="0"/>
    <s v="Punjab"/>
    <s v="Amritsar"/>
    <n v="4"/>
    <n v="5835.81"/>
    <n v="0.05"/>
    <n v="15607.21"/>
    <x v="3"/>
    <x v="0"/>
    <x v="2"/>
    <n v="0.2"/>
    <n v="1.0000000000000002E-2"/>
    <n v="2.0000000000000005E-3"/>
    <n v="-15607.207999999999"/>
    <n v="-7803603.9999999972"/>
    <n v="2025"/>
    <x v="9"/>
    <n v="6"/>
    <s v="Q2"/>
  </r>
  <r>
    <s v="ORD-05567"/>
    <d v="2025-07-28T00:00:00"/>
    <s v="CUST-1533"/>
    <s v="Neha Patel"/>
    <x v="3"/>
    <x v="14"/>
    <x v="2"/>
    <s v="Maharashtra"/>
    <s v="Pune"/>
    <n v="1"/>
    <n v="63468.77"/>
    <n v="0.05"/>
    <n v="48703.82"/>
    <x v="3"/>
    <x v="1"/>
    <x v="2"/>
    <n v="0.05"/>
    <n v="2.5000000000000005E-3"/>
    <n v="1.2500000000000003E-4"/>
    <n v="-48703.819875000001"/>
    <n v="-389630558.99999994"/>
    <n v="2025"/>
    <x v="4"/>
    <n v="7"/>
    <s v="Q3"/>
  </r>
  <r>
    <s v="ORD-05568"/>
    <d v="2025-03-05T00:00:00"/>
    <s v="CUST-1501"/>
    <s v="Rohan Rao"/>
    <x v="0"/>
    <x v="5"/>
    <x v="0"/>
    <s v="Uttar Pradesh"/>
    <s v="Kanpur"/>
    <n v="1"/>
    <n v="12854.83"/>
    <n v="0.1"/>
    <n v="9115.7999999999993"/>
    <x v="2"/>
    <x v="0"/>
    <x v="1"/>
    <n v="0.1"/>
    <n v="1.0000000000000002E-2"/>
    <n v="1.0000000000000002E-3"/>
    <n v="-9115.7989999999991"/>
    <n v="-9115798.9999999963"/>
    <n v="2025"/>
    <x v="3"/>
    <n v="3"/>
    <s v="Q1"/>
  </r>
  <r>
    <s v="ORD-05569"/>
    <d v="2025-09-15T00:00:00"/>
    <s v="CUST-2229"/>
    <s v="Arjun Sharma"/>
    <x v="2"/>
    <x v="10"/>
    <x v="0"/>
    <s v="Haryana"/>
    <s v="Faridabad"/>
    <n v="1"/>
    <n v="1544.64"/>
    <n v="0"/>
    <n v="1164.98"/>
    <x v="1"/>
    <x v="1"/>
    <x v="2"/>
    <n v="0"/>
    <n v="0"/>
    <n v="0"/>
    <n v="-1164.98"/>
    <e v="#DIV/0!"/>
    <n v="2025"/>
    <x v="2"/>
    <n v="9"/>
    <s v="Q3"/>
  </r>
  <r>
    <s v="ORD-05570"/>
    <d v="2025-11-28T00:00:00"/>
    <s v="CUST-1097"/>
    <s v="Neha Joshi"/>
    <x v="3"/>
    <x v="3"/>
    <x v="1"/>
    <s v="Madhya Pradesh"/>
    <s v="Bhopal"/>
    <n v="1"/>
    <n v="31728.71"/>
    <n v="0.1"/>
    <n v="19108.419999999998"/>
    <x v="0"/>
    <x v="2"/>
    <x v="1"/>
    <n v="0.1"/>
    <n v="1.0000000000000002E-2"/>
    <n v="1.0000000000000002E-3"/>
    <n v="-19108.418999999998"/>
    <n v="-19108418.999999993"/>
    <n v="2025"/>
    <x v="8"/>
    <n v="11"/>
    <s v="Q4"/>
  </r>
  <r>
    <s v="ORD-05571"/>
    <d v="2025-05-01T00:00:00"/>
    <s v="CUST-1822"/>
    <s v="Aarav Joshi"/>
    <x v="3"/>
    <x v="16"/>
    <x v="0"/>
    <s v="Haryana"/>
    <s v="Gurugram"/>
    <n v="2"/>
    <n v="31147.15"/>
    <n v="0.05"/>
    <n v="39935.870000000003"/>
    <x v="1"/>
    <x v="1"/>
    <x v="1"/>
    <n v="0.1"/>
    <n v="5.000000000000001E-3"/>
    <n v="5.0000000000000012E-4"/>
    <n v="-39935.869500000001"/>
    <n v="-79871738.999999985"/>
    <n v="2025"/>
    <x v="6"/>
    <n v="5"/>
    <s v="Q2"/>
  </r>
  <r>
    <s v="ORD-05572"/>
    <d v="2025-10-25T00:00:00"/>
    <s v="CUST-1397"/>
    <s v="Vikram Gupta"/>
    <x v="1"/>
    <x v="21"/>
    <x v="3"/>
    <s v="Andhra Pradesh"/>
    <s v="Vijayawada"/>
    <n v="4"/>
    <n v="2589.4299999999998"/>
    <n v="0.1"/>
    <n v="8126.82"/>
    <x v="0"/>
    <x v="1"/>
    <x v="2"/>
    <n v="0.4"/>
    <n v="4.0000000000000008E-2"/>
    <n v="1.6000000000000004E-2"/>
    <n v="-8126.8040000000001"/>
    <n v="-507925.24999999988"/>
    <n v="2025"/>
    <x v="10"/>
    <n v="10"/>
    <s v="Q4"/>
  </r>
  <r>
    <s v="ORD-05573"/>
    <d v="2025-02-23T00:00:00"/>
    <s v="CUST-2591"/>
    <s v="Vikram Kumar"/>
    <x v="3"/>
    <x v="14"/>
    <x v="2"/>
    <s v="Gujarat"/>
    <s v="Surat"/>
    <n v="1"/>
    <n v="35516.39"/>
    <n v="0.05"/>
    <n v="21849.69"/>
    <x v="4"/>
    <x v="1"/>
    <x v="1"/>
    <n v="0.05"/>
    <n v="2.5000000000000005E-3"/>
    <n v="1.2500000000000003E-4"/>
    <n v="-21849.689875"/>
    <n v="-174797518.99999997"/>
    <n v="2025"/>
    <x v="11"/>
    <n v="2"/>
    <s v="Q1"/>
  </r>
  <r>
    <s v="ORD-05574"/>
    <d v="2025-11-27T00:00:00"/>
    <s v="CUST-1562"/>
    <s v="Aarav Singh"/>
    <x v="2"/>
    <x v="2"/>
    <x v="2"/>
    <s v="Rajasthan"/>
    <s v="Jaipur"/>
    <n v="2"/>
    <n v="605.74"/>
    <n v="0.05"/>
    <n v="932.27"/>
    <x v="1"/>
    <x v="1"/>
    <x v="0"/>
    <n v="0.1"/>
    <n v="5.000000000000001E-3"/>
    <n v="5.0000000000000012E-4"/>
    <n v="-932.26949999999999"/>
    <n v="-1864538.9999999995"/>
    <n v="2025"/>
    <x v="8"/>
    <n v="11"/>
    <s v="Q4"/>
  </r>
  <r>
    <s v="ORD-05575"/>
    <d v="2025-09-29T00:00:00"/>
    <s v="CUST-1496"/>
    <s v="Priya Singh"/>
    <x v="0"/>
    <x v="5"/>
    <x v="3"/>
    <s v="Andhra Pradesh"/>
    <s v="Visakhapatnam"/>
    <n v="3"/>
    <n v="12573.01"/>
    <n v="0.1"/>
    <n v="21064.47"/>
    <x v="2"/>
    <x v="1"/>
    <x v="2"/>
    <n v="0.30000000000000004"/>
    <n v="3.0000000000000006E-2"/>
    <n v="9.0000000000000028E-3"/>
    <n v="-21064.461000000003"/>
    <n v="-2340495.666666666"/>
    <n v="2025"/>
    <x v="2"/>
    <n v="9"/>
    <s v="Q3"/>
  </r>
  <r>
    <s v="ORD-05576"/>
    <d v="2025-08-29T00:00:00"/>
    <s v="CUST-2556"/>
    <s v="Meera Kumar"/>
    <x v="3"/>
    <x v="13"/>
    <x v="4"/>
    <s v="Odisha"/>
    <s v="Bhubaneswar"/>
    <n v="1"/>
    <n v="32436.68"/>
    <n v="0.1"/>
    <n v="19039.07"/>
    <x v="0"/>
    <x v="2"/>
    <x v="1"/>
    <n v="0.1"/>
    <n v="1.0000000000000002E-2"/>
    <n v="1.0000000000000002E-3"/>
    <n v="-19039.069"/>
    <n v="-19039068.999999996"/>
    <n v="2025"/>
    <x v="7"/>
    <n v="8"/>
    <s v="Q3"/>
  </r>
  <r>
    <s v="ORD-05577"/>
    <d v="2025-08-31T00:00:00"/>
    <s v="CUST-2388"/>
    <s v="Priya Sharma"/>
    <x v="2"/>
    <x v="23"/>
    <x v="4"/>
    <s v="West Bengal"/>
    <s v="Kolkata"/>
    <n v="2"/>
    <n v="5620.37"/>
    <n v="0.05"/>
    <n v="8992.4599999999991"/>
    <x v="1"/>
    <x v="0"/>
    <x v="2"/>
    <n v="0.1"/>
    <n v="5.000000000000001E-3"/>
    <n v="5.0000000000000012E-4"/>
    <n v="-8992.459499999999"/>
    <n v="-17984918.999999993"/>
    <n v="2025"/>
    <x v="7"/>
    <n v="8"/>
    <s v="Q3"/>
  </r>
  <r>
    <s v="ORD-05578"/>
    <d v="2025-01-18T00:00:00"/>
    <s v="CUST-1257"/>
    <s v="Neha Patel"/>
    <x v="1"/>
    <x v="9"/>
    <x v="0"/>
    <s v="Uttar Pradesh"/>
    <s v="Kanpur"/>
    <n v="3"/>
    <n v="4122.91"/>
    <n v="0"/>
    <n v="8664.65"/>
    <x v="0"/>
    <x v="1"/>
    <x v="2"/>
    <n v="0"/>
    <n v="0"/>
    <n v="0"/>
    <n v="-8664.65"/>
    <e v="#DIV/0!"/>
    <n v="2025"/>
    <x v="5"/>
    <n v="1"/>
    <s v="Q1"/>
  </r>
  <r>
    <s v="ORD-05579"/>
    <d v="2025-07-06T00:00:00"/>
    <s v="CUST-1205"/>
    <s v="Isha Gupta"/>
    <x v="2"/>
    <x v="8"/>
    <x v="3"/>
    <s v="Andhra Pradesh"/>
    <s v="Visakhapatnam"/>
    <n v="4"/>
    <n v="1921.53"/>
    <n v="0.15"/>
    <n v="5740.29"/>
    <x v="1"/>
    <x v="1"/>
    <x v="1"/>
    <n v="0.6"/>
    <n v="0.09"/>
    <n v="5.3999999999999999E-2"/>
    <n v="-5740.2359999999999"/>
    <n v="-106300.66666666667"/>
    <n v="2025"/>
    <x v="4"/>
    <n v="7"/>
    <s v="Q3"/>
  </r>
  <r>
    <s v="ORD-05580"/>
    <d v="2025-12-12T00:00:00"/>
    <s v="CUST-2366"/>
    <s v="Ananya Reddy"/>
    <x v="3"/>
    <x v="14"/>
    <x v="3"/>
    <s v="Telangana"/>
    <s v="Hyderabad"/>
    <n v="2"/>
    <n v="4574.8599999999997"/>
    <n v="0.15"/>
    <n v="6300.71"/>
    <x v="1"/>
    <x v="1"/>
    <x v="2"/>
    <n v="0.3"/>
    <n v="4.4999999999999998E-2"/>
    <n v="1.35E-2"/>
    <n v="-6300.6965"/>
    <n v="-466718.25925925927"/>
    <n v="2025"/>
    <x v="1"/>
    <n v="12"/>
    <s v="Q4"/>
  </r>
  <r>
    <s v="ORD-05581"/>
    <d v="2025-05-24T00:00:00"/>
    <s v="CUST-1499"/>
    <s v="Rohan Gupta"/>
    <x v="0"/>
    <x v="6"/>
    <x v="3"/>
    <s v="Telangana"/>
    <s v="Warangal"/>
    <n v="1"/>
    <n v="12865.95"/>
    <n v="0"/>
    <n v="9203.92"/>
    <x v="0"/>
    <x v="1"/>
    <x v="2"/>
    <n v="0"/>
    <n v="0"/>
    <n v="0"/>
    <n v="-9203.92"/>
    <e v="#DIV/0!"/>
    <n v="2025"/>
    <x v="6"/>
    <n v="5"/>
    <s v="Q2"/>
  </r>
  <r>
    <s v="ORD-05582"/>
    <d v="2025-09-19T00:00:00"/>
    <s v="CUST-1192"/>
    <s v="Isha Kumar"/>
    <x v="0"/>
    <x v="0"/>
    <x v="3"/>
    <s v="Telangana"/>
    <s v="Warangal"/>
    <n v="1"/>
    <n v="17615.3"/>
    <n v="0.05"/>
    <n v="12233.04"/>
    <x v="1"/>
    <x v="1"/>
    <x v="0"/>
    <n v="0.05"/>
    <n v="2.5000000000000005E-3"/>
    <n v="1.2500000000000003E-4"/>
    <n v="-12233.039875"/>
    <n v="-97864318.999999985"/>
    <n v="2025"/>
    <x v="2"/>
    <n v="9"/>
    <s v="Q3"/>
  </r>
  <r>
    <s v="ORD-05583"/>
    <d v="2025-12-30T00:00:00"/>
    <s v="CUST-2148"/>
    <s v="Rahul Nair"/>
    <x v="2"/>
    <x v="2"/>
    <x v="3"/>
    <s v="Karnataka"/>
    <s v="Bengaluru"/>
    <n v="2"/>
    <n v="3347.94"/>
    <n v="0.05"/>
    <n v="4342.5"/>
    <x v="2"/>
    <x v="0"/>
    <x v="1"/>
    <n v="0.1"/>
    <n v="5.000000000000001E-3"/>
    <n v="5.0000000000000012E-4"/>
    <n v="-4342.4994999999999"/>
    <n v="-8684998.9999999981"/>
    <n v="2025"/>
    <x v="1"/>
    <n v="12"/>
    <s v="Q4"/>
  </r>
  <r>
    <s v="ORD-05584"/>
    <d v="2025-08-27T00:00:00"/>
    <s v="CUST-2150"/>
    <s v="Neha Gupta"/>
    <x v="2"/>
    <x v="2"/>
    <x v="3"/>
    <s v="Karnataka"/>
    <s v="Bengaluru"/>
    <n v="1"/>
    <n v="2113.44"/>
    <n v="0.15"/>
    <n v="1495.72"/>
    <x v="0"/>
    <x v="1"/>
    <x v="2"/>
    <n v="0.15"/>
    <n v="2.2499999999999999E-2"/>
    <n v="3.375E-3"/>
    <n v="-1495.716625"/>
    <n v="-443175.29629629629"/>
    <n v="2025"/>
    <x v="7"/>
    <n v="8"/>
    <s v="Q3"/>
  </r>
  <r>
    <s v="ORD-05585"/>
    <d v="2025-10-31T00:00:00"/>
    <s v="CUST-1193"/>
    <s v="Rahul Gupta"/>
    <x v="3"/>
    <x v="14"/>
    <x v="3"/>
    <s v="Telangana"/>
    <s v="Warangal"/>
    <n v="1"/>
    <n v="11448.67"/>
    <n v="0"/>
    <n v="7120.14"/>
    <x v="1"/>
    <x v="1"/>
    <x v="1"/>
    <n v="0"/>
    <n v="0"/>
    <n v="0"/>
    <n v="-7120.14"/>
    <e v="#DIV/0!"/>
    <n v="2025"/>
    <x v="10"/>
    <n v="10"/>
    <s v="Q4"/>
  </r>
  <r>
    <s v="ORD-05586"/>
    <d v="2025-10-25T00:00:00"/>
    <s v="CUST-1238"/>
    <s v="Vikram Kumar"/>
    <x v="0"/>
    <x v="11"/>
    <x v="3"/>
    <s v="Karnataka"/>
    <s v="Bengaluru"/>
    <n v="3"/>
    <n v="5672.81"/>
    <n v="0"/>
    <n v="11608.36"/>
    <x v="1"/>
    <x v="0"/>
    <x v="1"/>
    <n v="0"/>
    <n v="0"/>
    <n v="0"/>
    <n v="-11608.36"/>
    <e v="#DIV/0!"/>
    <n v="2025"/>
    <x v="10"/>
    <n v="10"/>
    <s v="Q4"/>
  </r>
  <r>
    <s v="ORD-05587"/>
    <d v="2025-03-17T00:00:00"/>
    <s v="CUST-2272"/>
    <s v="Isha Reddy"/>
    <x v="2"/>
    <x v="10"/>
    <x v="0"/>
    <s v="Uttar Pradesh"/>
    <s v="Noida"/>
    <n v="3"/>
    <n v="2564.27"/>
    <n v="0"/>
    <n v="6510.46"/>
    <x v="2"/>
    <x v="1"/>
    <x v="0"/>
    <n v="0"/>
    <n v="0"/>
    <n v="0"/>
    <n v="-6510.46"/>
    <e v="#DIV/0!"/>
    <n v="2025"/>
    <x v="3"/>
    <n v="3"/>
    <s v="Q1"/>
  </r>
  <r>
    <s v="ORD-05588"/>
    <d v="2025-07-07T00:00:00"/>
    <s v="CUST-1225"/>
    <s v="Aarav Gupta"/>
    <x v="0"/>
    <x v="5"/>
    <x v="2"/>
    <s v="Gujarat"/>
    <s v="Surat"/>
    <n v="3"/>
    <n v="8033.03"/>
    <n v="0.1"/>
    <n v="18939.41"/>
    <x v="1"/>
    <x v="0"/>
    <x v="1"/>
    <n v="0.30000000000000004"/>
    <n v="3.0000000000000006E-2"/>
    <n v="9.0000000000000028E-3"/>
    <n v="-18939.401000000002"/>
    <n v="-2104377.8888888885"/>
    <n v="2025"/>
    <x v="4"/>
    <n v="7"/>
    <s v="Q3"/>
  </r>
  <r>
    <s v="ORD-05589"/>
    <d v="2025-11-29T00:00:00"/>
    <s v="CUST-2213"/>
    <s v="Ananya Rao"/>
    <x v="2"/>
    <x v="10"/>
    <x v="2"/>
    <s v="Goa"/>
    <s v="Panaji"/>
    <n v="1"/>
    <n v="4725.6899999999996"/>
    <n v="0.15"/>
    <n v="2949.12"/>
    <x v="2"/>
    <x v="1"/>
    <x v="2"/>
    <n v="0.15"/>
    <n v="2.2499999999999999E-2"/>
    <n v="3.375E-3"/>
    <n v="-2949.1166250000001"/>
    <n v="-873812.33333333337"/>
    <n v="2025"/>
    <x v="8"/>
    <n v="11"/>
    <s v="Q4"/>
  </r>
  <r>
    <s v="ORD-05590"/>
    <d v="2025-09-03T00:00:00"/>
    <s v="CUST-1773"/>
    <s v="Priya Reddy"/>
    <x v="3"/>
    <x v="14"/>
    <x v="3"/>
    <s v="Andhra Pradesh"/>
    <s v="Visakhapatnam"/>
    <n v="1"/>
    <n v="18845.849999999999"/>
    <n v="0.05"/>
    <n v="14951.65"/>
    <x v="3"/>
    <x v="1"/>
    <x v="2"/>
    <n v="0.05"/>
    <n v="2.5000000000000005E-3"/>
    <n v="1.2500000000000003E-4"/>
    <n v="-14951.649874999999"/>
    <n v="-119613198.99999997"/>
    <n v="2025"/>
    <x v="2"/>
    <n v="9"/>
    <s v="Q3"/>
  </r>
  <r>
    <s v="ORD-05591"/>
    <d v="2025-05-10T00:00:00"/>
    <s v="CUST-2246"/>
    <s v="Kiran Rao"/>
    <x v="0"/>
    <x v="6"/>
    <x v="0"/>
    <s v="Punjab"/>
    <s v="Ludhiana"/>
    <n v="3"/>
    <n v="1581.9"/>
    <n v="0"/>
    <n v="3948.63"/>
    <x v="1"/>
    <x v="2"/>
    <x v="2"/>
    <n v="0"/>
    <n v="0"/>
    <n v="0"/>
    <n v="-3948.63"/>
    <e v="#DIV/0!"/>
    <n v="2025"/>
    <x v="6"/>
    <n v="5"/>
    <s v="Q2"/>
  </r>
  <r>
    <s v="ORD-05592"/>
    <d v="2025-11-11T00:00:00"/>
    <s v="CUST-1965"/>
    <s v="Sneha Sharma"/>
    <x v="4"/>
    <x v="22"/>
    <x v="2"/>
    <s v="Maharashtra"/>
    <s v="Nagpur"/>
    <n v="2"/>
    <n v="3672.87"/>
    <n v="0.1"/>
    <n v="5426.6"/>
    <x v="0"/>
    <x v="0"/>
    <x v="0"/>
    <n v="0.2"/>
    <n v="2.0000000000000004E-2"/>
    <n v="4.000000000000001E-3"/>
    <n v="-5426.5960000000005"/>
    <n v="-1356648.9999999998"/>
    <n v="2025"/>
    <x v="8"/>
    <n v="11"/>
    <s v="Q4"/>
  </r>
  <r>
    <s v="ORD-05593"/>
    <d v="2025-10-10T00:00:00"/>
    <s v="CUST-1619"/>
    <s v="Rahul Verma"/>
    <x v="0"/>
    <x v="6"/>
    <x v="1"/>
    <s v="Madhya Pradesh"/>
    <s v="Bhopal"/>
    <n v="3"/>
    <n v="15502.39"/>
    <n v="0"/>
    <n v="39015.21"/>
    <x v="0"/>
    <x v="1"/>
    <x v="1"/>
    <n v="0"/>
    <n v="0"/>
    <n v="0"/>
    <n v="-39015.21"/>
    <e v="#DIV/0!"/>
    <n v="2025"/>
    <x v="10"/>
    <n v="10"/>
    <s v="Q4"/>
  </r>
  <r>
    <s v="ORD-05594"/>
    <d v="2025-03-20T00:00:00"/>
    <s v="CUST-2114"/>
    <s v="Priya Rao"/>
    <x v="0"/>
    <x v="4"/>
    <x v="0"/>
    <s v="Haryana"/>
    <s v="Gurugram"/>
    <n v="5"/>
    <n v="9321.48"/>
    <n v="0"/>
    <n v="40360.22"/>
    <x v="0"/>
    <x v="1"/>
    <x v="2"/>
    <n v="0"/>
    <n v="0"/>
    <n v="0"/>
    <n v="-40360.22"/>
    <e v="#DIV/0!"/>
    <n v="2025"/>
    <x v="3"/>
    <n v="3"/>
    <s v="Q1"/>
  </r>
  <r>
    <s v="ORD-05595"/>
    <d v="2025-03-13T00:00:00"/>
    <s v="CUST-2427"/>
    <s v="Priya Reddy"/>
    <x v="2"/>
    <x v="10"/>
    <x v="0"/>
    <s v="Punjab"/>
    <s v="Amritsar"/>
    <n v="3"/>
    <n v="6767.57"/>
    <n v="0.15"/>
    <n v="10937.33"/>
    <x v="1"/>
    <x v="1"/>
    <x v="2"/>
    <n v="0.44999999999999996"/>
    <n v="6.7499999999999991E-2"/>
    <n v="3.0374999999999992E-2"/>
    <n v="-10937.299625"/>
    <n v="-360075.7078189301"/>
    <n v="2025"/>
    <x v="3"/>
    <n v="3"/>
    <s v="Q1"/>
  </r>
  <r>
    <s v="ORD-05596"/>
    <d v="2025-09-20T00:00:00"/>
    <s v="CUST-1057"/>
    <s v="Neha Reddy"/>
    <x v="4"/>
    <x v="15"/>
    <x v="0"/>
    <s v="Uttar Pradesh"/>
    <s v="Kanpur"/>
    <n v="2"/>
    <n v="4780.78"/>
    <n v="0.15"/>
    <n v="5797.77"/>
    <x v="2"/>
    <x v="0"/>
    <x v="0"/>
    <n v="0.3"/>
    <n v="4.4999999999999998E-2"/>
    <n v="1.35E-2"/>
    <n v="-5797.7565000000004"/>
    <n v="-429463.4444444445"/>
    <n v="2025"/>
    <x v="2"/>
    <n v="9"/>
    <s v="Q3"/>
  </r>
  <r>
    <s v="ORD-05597"/>
    <d v="2025-07-10T00:00:00"/>
    <s v="CUST-1520"/>
    <s v="Rohan Gupta"/>
    <x v="4"/>
    <x v="15"/>
    <x v="2"/>
    <s v="Rajasthan"/>
    <s v="Jaipur"/>
    <n v="1"/>
    <n v="2845.14"/>
    <n v="0.2"/>
    <n v="1826.13"/>
    <x v="4"/>
    <x v="1"/>
    <x v="2"/>
    <n v="0.2"/>
    <n v="4.0000000000000008E-2"/>
    <n v="8.0000000000000019E-3"/>
    <n v="-1826.1220000000001"/>
    <n v="-228265.24999999994"/>
    <n v="2025"/>
    <x v="4"/>
    <n v="7"/>
    <s v="Q3"/>
  </r>
  <r>
    <s v="ORD-05598"/>
    <d v="2025-03-04T00:00:00"/>
    <s v="CUST-2482"/>
    <s v="Rohan Reddy"/>
    <x v="2"/>
    <x v="10"/>
    <x v="1"/>
    <s v="Chhattisgarh"/>
    <s v="Raipur"/>
    <n v="2"/>
    <n v="1675.87"/>
    <n v="0.05"/>
    <n v="2135.39"/>
    <x v="1"/>
    <x v="0"/>
    <x v="0"/>
    <n v="0.1"/>
    <n v="5.000000000000001E-3"/>
    <n v="5.0000000000000012E-4"/>
    <n v="-2135.3894999999998"/>
    <n v="-4270778.9999999981"/>
    <n v="2025"/>
    <x v="3"/>
    <n v="3"/>
    <s v="Q1"/>
  </r>
  <r>
    <s v="ORD-05599"/>
    <d v="2025-01-12T00:00:00"/>
    <s v="CUST-2426"/>
    <s v="Rohan Joshi"/>
    <x v="3"/>
    <x v="18"/>
    <x v="2"/>
    <s v="Goa"/>
    <s v="Panaji"/>
    <n v="2"/>
    <n v="45602.31"/>
    <n v="0.05"/>
    <n v="65685.16"/>
    <x v="1"/>
    <x v="1"/>
    <x v="1"/>
    <n v="0.1"/>
    <n v="5.000000000000001E-3"/>
    <n v="5.0000000000000012E-4"/>
    <n v="-65685.159500000009"/>
    <n v="-131370318.99999999"/>
    <n v="2025"/>
    <x v="5"/>
    <n v="1"/>
    <s v="Q1"/>
  </r>
  <r>
    <s v="ORD-05600"/>
    <d v="2025-05-21T00:00:00"/>
    <s v="CUST-1873"/>
    <s v="Priya Reddy"/>
    <x v="4"/>
    <x v="12"/>
    <x v="4"/>
    <s v="Jharkhand"/>
    <s v="Ranchi"/>
    <n v="1"/>
    <n v="5059.24"/>
    <n v="0.1"/>
    <n v="3561.08"/>
    <x v="4"/>
    <x v="2"/>
    <x v="2"/>
    <n v="0.1"/>
    <n v="1.0000000000000002E-2"/>
    <n v="1.0000000000000002E-3"/>
    <n v="-3561.0789999999997"/>
    <n v="-3561078.9999999991"/>
    <n v="2025"/>
    <x v="6"/>
    <n v="5"/>
    <s v="Q2"/>
  </r>
  <r>
    <s v="ORD-05601"/>
    <d v="2025-09-11T00:00:00"/>
    <s v="CUST-1395"/>
    <s v="Meera Singh"/>
    <x v="2"/>
    <x v="10"/>
    <x v="2"/>
    <s v="Goa"/>
    <s v="Margao"/>
    <n v="3"/>
    <n v="4386.3900000000003"/>
    <n v="0"/>
    <n v="8731.81"/>
    <x v="0"/>
    <x v="2"/>
    <x v="2"/>
    <n v="0"/>
    <n v="0"/>
    <n v="0"/>
    <n v="-8731.81"/>
    <e v="#DIV/0!"/>
    <n v="2025"/>
    <x v="2"/>
    <n v="9"/>
    <s v="Q3"/>
  </r>
  <r>
    <s v="ORD-05602"/>
    <d v="2025-02-12T00:00:00"/>
    <s v="CUST-1958"/>
    <s v="Arjun Kumar"/>
    <x v="0"/>
    <x v="5"/>
    <x v="3"/>
    <s v="Tamil Nadu"/>
    <s v="Chennai"/>
    <n v="1"/>
    <n v="13763.69"/>
    <n v="0"/>
    <n v="10983.13"/>
    <x v="1"/>
    <x v="1"/>
    <x v="0"/>
    <n v="0"/>
    <n v="0"/>
    <n v="0"/>
    <n v="-10983.13"/>
    <e v="#DIV/0!"/>
    <n v="2025"/>
    <x v="11"/>
    <n v="2"/>
    <s v="Q1"/>
  </r>
  <r>
    <s v="ORD-05603"/>
    <d v="2025-01-17T00:00:00"/>
    <s v="CUST-1158"/>
    <s v="Priya Sharma"/>
    <x v="1"/>
    <x v="9"/>
    <x v="2"/>
    <s v="Gujarat"/>
    <s v="Ahmedabad"/>
    <n v="3"/>
    <n v="3698.04"/>
    <n v="0.05"/>
    <n v="6638.43"/>
    <x v="0"/>
    <x v="0"/>
    <x v="2"/>
    <n v="0.15000000000000002"/>
    <n v="7.5000000000000015E-3"/>
    <n v="1.1250000000000003E-3"/>
    <n v="-6638.4288750000005"/>
    <n v="-5900825.6666666651"/>
    <n v="2025"/>
    <x v="5"/>
    <n v="1"/>
    <s v="Q1"/>
  </r>
  <r>
    <s v="ORD-05604"/>
    <d v="2025-03-04T00:00:00"/>
    <s v="CUST-1127"/>
    <s v="Vikram Gupta"/>
    <x v="0"/>
    <x v="5"/>
    <x v="3"/>
    <s v="Karnataka"/>
    <s v="Bengaluru"/>
    <n v="1"/>
    <n v="1450.19"/>
    <n v="0.2"/>
    <n v="727.75"/>
    <x v="3"/>
    <x v="1"/>
    <x v="2"/>
    <n v="0.2"/>
    <n v="4.0000000000000008E-2"/>
    <n v="8.0000000000000019E-3"/>
    <n v="-727.74199999999996"/>
    <n v="-90967.749999999971"/>
    <n v="2025"/>
    <x v="3"/>
    <n v="3"/>
    <s v="Q1"/>
  </r>
  <r>
    <s v="ORD-05605"/>
    <d v="2025-09-10T00:00:00"/>
    <s v="CUST-2541"/>
    <s v="Priya Kumar"/>
    <x v="3"/>
    <x v="3"/>
    <x v="3"/>
    <s v="Andhra Pradesh"/>
    <s v="Vijayawada"/>
    <n v="2"/>
    <n v="52463.32"/>
    <n v="0.1"/>
    <n v="76758.78"/>
    <x v="0"/>
    <x v="1"/>
    <x v="1"/>
    <n v="0.2"/>
    <n v="2.0000000000000004E-2"/>
    <n v="4.000000000000001E-3"/>
    <n v="-76758.775999999998"/>
    <n v="-19189693.999999996"/>
    <n v="2025"/>
    <x v="2"/>
    <n v="9"/>
    <s v="Q3"/>
  </r>
  <r>
    <s v="ORD-05606"/>
    <d v="2025-10-19T00:00:00"/>
    <s v="CUST-1984"/>
    <s v="Aarav Nair"/>
    <x v="1"/>
    <x v="1"/>
    <x v="3"/>
    <s v="Andhra Pradesh"/>
    <s v="Visakhapatnam"/>
    <n v="3"/>
    <n v="2780.34"/>
    <n v="0"/>
    <n v="6585.37"/>
    <x v="3"/>
    <x v="1"/>
    <x v="1"/>
    <n v="0"/>
    <n v="0"/>
    <n v="0"/>
    <n v="-6585.37"/>
    <e v="#DIV/0!"/>
    <n v="2025"/>
    <x v="10"/>
    <n v="10"/>
    <s v="Q4"/>
  </r>
  <r>
    <s v="ORD-05607"/>
    <d v="2025-01-08T00:00:00"/>
    <s v="CUST-1237"/>
    <s v="Isha Reddy"/>
    <x v="2"/>
    <x v="20"/>
    <x v="2"/>
    <s v="Gujarat"/>
    <s v="Ahmedabad"/>
    <n v="1"/>
    <n v="2985.28"/>
    <n v="0"/>
    <n v="2444.52"/>
    <x v="2"/>
    <x v="0"/>
    <x v="1"/>
    <n v="0"/>
    <n v="0"/>
    <n v="0"/>
    <n v="-2444.52"/>
    <e v="#DIV/0!"/>
    <n v="2025"/>
    <x v="5"/>
    <n v="1"/>
    <s v="Q1"/>
  </r>
  <r>
    <s v="ORD-05608"/>
    <d v="2025-11-21T00:00:00"/>
    <s v="CUST-1333"/>
    <s v="Sneha Reddy"/>
    <x v="0"/>
    <x v="5"/>
    <x v="2"/>
    <s v="Maharashtra"/>
    <s v="Pune"/>
    <n v="2"/>
    <n v="9999.09"/>
    <n v="0.15"/>
    <n v="10603.59"/>
    <x v="1"/>
    <x v="1"/>
    <x v="1"/>
    <n v="0.3"/>
    <n v="4.4999999999999998E-2"/>
    <n v="1.35E-2"/>
    <n v="-10603.576500000001"/>
    <n v="-785450.11111111124"/>
    <n v="2025"/>
    <x v="8"/>
    <n v="11"/>
    <s v="Q4"/>
  </r>
  <r>
    <s v="ORD-05609"/>
    <d v="2025-03-31T00:00:00"/>
    <s v="CUST-2060"/>
    <s v="Ananya Verma"/>
    <x v="3"/>
    <x v="16"/>
    <x v="4"/>
    <s v="Jharkhand"/>
    <s v="Ranchi"/>
    <n v="1"/>
    <n v="40390.67"/>
    <n v="0.1"/>
    <n v="23274.65"/>
    <x v="1"/>
    <x v="1"/>
    <x v="1"/>
    <n v="0.1"/>
    <n v="1.0000000000000002E-2"/>
    <n v="1.0000000000000002E-3"/>
    <n v="-23274.649000000001"/>
    <n v="-23274648.999999996"/>
    <n v="2025"/>
    <x v="3"/>
    <n v="3"/>
    <s v="Q1"/>
  </r>
  <r>
    <s v="ORD-05610"/>
    <d v="2025-07-27T00:00:00"/>
    <s v="CUST-1625"/>
    <s v="Aarav Reddy"/>
    <x v="2"/>
    <x v="2"/>
    <x v="0"/>
    <s v="Haryana"/>
    <s v="Faridabad"/>
    <n v="3"/>
    <n v="1386.74"/>
    <n v="0.1"/>
    <n v="2620.25"/>
    <x v="1"/>
    <x v="1"/>
    <x v="2"/>
    <n v="0.30000000000000004"/>
    <n v="3.0000000000000006E-2"/>
    <n v="9.0000000000000028E-3"/>
    <n v="-2620.241"/>
    <n v="-291137.88888888882"/>
    <n v="2025"/>
    <x v="4"/>
    <n v="7"/>
    <s v="Q3"/>
  </r>
  <r>
    <s v="ORD-05611"/>
    <d v="2025-10-19T00:00:00"/>
    <s v="CUST-2179"/>
    <s v="Neha Reddy"/>
    <x v="3"/>
    <x v="13"/>
    <x v="0"/>
    <s v="Haryana"/>
    <s v="Gurugram"/>
    <n v="3"/>
    <n v="28005.88"/>
    <n v="0"/>
    <n v="54351.24"/>
    <x v="2"/>
    <x v="2"/>
    <x v="1"/>
    <n v="0"/>
    <n v="0"/>
    <n v="0"/>
    <n v="-54351.24"/>
    <e v="#DIV/0!"/>
    <n v="2025"/>
    <x v="10"/>
    <n v="10"/>
    <s v="Q4"/>
  </r>
  <r>
    <s v="ORD-05612"/>
    <d v="2025-10-11T00:00:00"/>
    <s v="CUST-2568"/>
    <s v="Rohan Verma"/>
    <x v="0"/>
    <x v="0"/>
    <x v="0"/>
    <s v="Uttar Pradesh"/>
    <s v="Noida"/>
    <n v="4"/>
    <n v="6505.64"/>
    <n v="0.05"/>
    <n v="17458.72"/>
    <x v="1"/>
    <x v="0"/>
    <x v="1"/>
    <n v="0.2"/>
    <n v="1.0000000000000002E-2"/>
    <n v="2.0000000000000005E-3"/>
    <n v="-17458.718000000001"/>
    <n v="-8729358.9999999981"/>
    <n v="2025"/>
    <x v="10"/>
    <n v="10"/>
    <s v="Q4"/>
  </r>
  <r>
    <s v="ORD-05613"/>
    <d v="2025-04-28T00:00:00"/>
    <s v="CUST-1910"/>
    <s v="Isha Verma"/>
    <x v="2"/>
    <x v="20"/>
    <x v="3"/>
    <s v="Andhra Pradesh"/>
    <s v="Visakhapatnam"/>
    <n v="3"/>
    <n v="2712.7"/>
    <n v="0.1"/>
    <n v="5608.31"/>
    <x v="3"/>
    <x v="0"/>
    <x v="1"/>
    <n v="0.30000000000000004"/>
    <n v="3.0000000000000006E-2"/>
    <n v="9.0000000000000028E-3"/>
    <n v="-5608.3010000000004"/>
    <n v="-623144.55555555539"/>
    <n v="2025"/>
    <x v="0"/>
    <n v="4"/>
    <s v="Q2"/>
  </r>
  <r>
    <s v="ORD-05614"/>
    <d v="2025-12-15T00:00:00"/>
    <s v="CUST-1118"/>
    <s v="Neha Gupta"/>
    <x v="4"/>
    <x v="24"/>
    <x v="3"/>
    <s v="Karnataka"/>
    <s v="Bengaluru"/>
    <n v="2"/>
    <n v="1276.3499999999999"/>
    <n v="0.15"/>
    <n v="1656.94"/>
    <x v="0"/>
    <x v="1"/>
    <x v="2"/>
    <n v="0.3"/>
    <n v="4.4999999999999998E-2"/>
    <n v="1.35E-2"/>
    <n v="-1656.9265"/>
    <n v="-122735.29629629631"/>
    <n v="2025"/>
    <x v="1"/>
    <n v="12"/>
    <s v="Q4"/>
  </r>
  <r>
    <s v="ORD-05615"/>
    <d v="2025-06-24T00:00:00"/>
    <s v="CUST-2346"/>
    <s v="Vikram Joshi"/>
    <x v="2"/>
    <x v="10"/>
    <x v="0"/>
    <s v="Delhi"/>
    <s v="Delhi"/>
    <n v="1"/>
    <n v="1454.97"/>
    <n v="0"/>
    <n v="936.68"/>
    <x v="0"/>
    <x v="0"/>
    <x v="2"/>
    <n v="0"/>
    <n v="0"/>
    <n v="0"/>
    <n v="-936.68"/>
    <e v="#DIV/0!"/>
    <n v="2025"/>
    <x v="9"/>
    <n v="6"/>
    <s v="Q2"/>
  </r>
  <r>
    <s v="ORD-05616"/>
    <d v="2025-03-17T00:00:00"/>
    <s v="CUST-2540"/>
    <s v="Kiran Sharma"/>
    <x v="1"/>
    <x v="1"/>
    <x v="2"/>
    <s v="Gujarat"/>
    <s v="Surat"/>
    <n v="1"/>
    <n v="1018.7"/>
    <n v="0.05"/>
    <n v="618.09"/>
    <x v="2"/>
    <x v="1"/>
    <x v="0"/>
    <n v="0.05"/>
    <n v="2.5000000000000005E-3"/>
    <n v="1.2500000000000003E-4"/>
    <n v="-618.08987500000001"/>
    <n v="-4944718.9999999991"/>
    <n v="2025"/>
    <x v="3"/>
    <n v="3"/>
    <s v="Q1"/>
  </r>
  <r>
    <s v="ORD-05617"/>
    <d v="2025-04-11T00:00:00"/>
    <s v="CUST-2291"/>
    <s v="Priya Sharma"/>
    <x v="1"/>
    <x v="21"/>
    <x v="2"/>
    <s v="Maharashtra"/>
    <s v="Mumbai"/>
    <n v="2"/>
    <n v="2022.82"/>
    <n v="0"/>
    <n v="2554.9899999999998"/>
    <x v="1"/>
    <x v="1"/>
    <x v="1"/>
    <n v="0"/>
    <n v="0"/>
    <n v="0"/>
    <n v="-2554.9899999999998"/>
    <e v="#DIV/0!"/>
    <n v="2025"/>
    <x v="0"/>
    <n v="4"/>
    <s v="Q2"/>
  </r>
  <r>
    <s v="ORD-05618"/>
    <d v="2025-05-31T00:00:00"/>
    <s v="CUST-2386"/>
    <s v="Rohan Rao"/>
    <x v="2"/>
    <x v="10"/>
    <x v="3"/>
    <s v="Tamil Nadu"/>
    <s v="Coimbatore"/>
    <n v="2"/>
    <n v="6303.64"/>
    <n v="0.05"/>
    <n v="10165.040000000001"/>
    <x v="1"/>
    <x v="0"/>
    <x v="2"/>
    <n v="0.1"/>
    <n v="5.000000000000001E-3"/>
    <n v="5.0000000000000012E-4"/>
    <n v="-10165.039500000001"/>
    <n v="-20330078.999999996"/>
    <n v="2025"/>
    <x v="6"/>
    <n v="5"/>
    <s v="Q2"/>
  </r>
  <r>
    <s v="ORD-05619"/>
    <d v="2025-09-27T00:00:00"/>
    <s v="CUST-1485"/>
    <s v="Arjun Nair"/>
    <x v="3"/>
    <x v="3"/>
    <x v="4"/>
    <s v="Odisha"/>
    <s v="Bhubaneswar"/>
    <n v="3"/>
    <n v="14582.74"/>
    <n v="0"/>
    <n v="35796.04"/>
    <x v="4"/>
    <x v="0"/>
    <x v="0"/>
    <n v="0"/>
    <n v="0"/>
    <n v="0"/>
    <n v="-35796.04"/>
    <e v="#DIV/0!"/>
    <n v="2025"/>
    <x v="2"/>
    <n v="9"/>
    <s v="Q3"/>
  </r>
  <r>
    <s v="ORD-05620"/>
    <d v="2025-03-12T00:00:00"/>
    <s v="CUST-1816"/>
    <s v="Ananya Rao"/>
    <x v="4"/>
    <x v="15"/>
    <x v="0"/>
    <s v="Punjab"/>
    <s v="Ludhiana"/>
    <n v="1"/>
    <n v="4037.64"/>
    <n v="0.15"/>
    <n v="2862.81"/>
    <x v="3"/>
    <x v="1"/>
    <x v="2"/>
    <n v="0.15"/>
    <n v="2.2499999999999999E-2"/>
    <n v="3.375E-3"/>
    <n v="-2862.8066250000002"/>
    <n v="-848239.00000000012"/>
    <n v="2025"/>
    <x v="3"/>
    <n v="3"/>
    <s v="Q1"/>
  </r>
  <r>
    <s v="ORD-05621"/>
    <d v="2025-06-29T00:00:00"/>
    <s v="CUST-2254"/>
    <s v="Rahul Kumar"/>
    <x v="0"/>
    <x v="5"/>
    <x v="3"/>
    <s v="Andhra Pradesh"/>
    <s v="Vijayawada"/>
    <n v="1"/>
    <n v="6090.84"/>
    <n v="0.05"/>
    <n v="3615.7"/>
    <x v="1"/>
    <x v="1"/>
    <x v="1"/>
    <n v="0.05"/>
    <n v="2.5000000000000005E-3"/>
    <n v="1.2500000000000003E-4"/>
    <n v="-3615.6998749999998"/>
    <n v="-28925598.999999993"/>
    <n v="2025"/>
    <x v="9"/>
    <n v="6"/>
    <s v="Q2"/>
  </r>
  <r>
    <s v="ORD-05622"/>
    <d v="2025-05-04T00:00:00"/>
    <s v="CUST-1421"/>
    <s v="Isha Nair"/>
    <x v="3"/>
    <x v="16"/>
    <x v="2"/>
    <s v="Goa"/>
    <s v="Margao"/>
    <n v="2"/>
    <n v="51498.84"/>
    <n v="0.05"/>
    <n v="78933.070000000007"/>
    <x v="1"/>
    <x v="0"/>
    <x v="2"/>
    <n v="0.1"/>
    <n v="5.000000000000001E-3"/>
    <n v="5.0000000000000012E-4"/>
    <n v="-78933.069500000012"/>
    <n v="-157866139"/>
    <n v="2025"/>
    <x v="6"/>
    <n v="5"/>
    <s v="Q2"/>
  </r>
  <r>
    <s v="ORD-05623"/>
    <d v="2025-10-20T00:00:00"/>
    <s v="CUST-2421"/>
    <s v="Neha Verma"/>
    <x v="3"/>
    <x v="14"/>
    <x v="2"/>
    <s v="Rajasthan"/>
    <s v="Udaipur"/>
    <n v="1"/>
    <n v="4683.03"/>
    <n v="0.05"/>
    <n v="3491.05"/>
    <x v="0"/>
    <x v="1"/>
    <x v="2"/>
    <n v="0.05"/>
    <n v="2.5000000000000005E-3"/>
    <n v="1.2500000000000003E-4"/>
    <n v="-3491.0498750000002"/>
    <n v="-27928398.999999996"/>
    <n v="2025"/>
    <x v="10"/>
    <n v="10"/>
    <s v="Q4"/>
  </r>
  <r>
    <s v="ORD-05624"/>
    <d v="2025-10-12T00:00:00"/>
    <s v="CUST-1810"/>
    <s v="Kiran Joshi"/>
    <x v="1"/>
    <x v="17"/>
    <x v="0"/>
    <s v="Delhi"/>
    <s v="Delhi"/>
    <n v="2"/>
    <n v="1183.58"/>
    <n v="0.15"/>
    <n v="1298.28"/>
    <x v="1"/>
    <x v="1"/>
    <x v="0"/>
    <n v="0.3"/>
    <n v="4.4999999999999998E-2"/>
    <n v="1.35E-2"/>
    <n v="-1298.2665"/>
    <n v="-96167.888888888891"/>
    <n v="2025"/>
    <x v="10"/>
    <n v="10"/>
    <s v="Q4"/>
  </r>
  <r>
    <s v="ORD-05625"/>
    <d v="2025-07-14T00:00:00"/>
    <s v="CUST-1411"/>
    <s v="Arjun Sharma"/>
    <x v="3"/>
    <x v="14"/>
    <x v="2"/>
    <s v="Maharashtra"/>
    <s v="Pune"/>
    <n v="2"/>
    <n v="14875.74"/>
    <n v="0.1"/>
    <n v="20653.900000000001"/>
    <x v="0"/>
    <x v="1"/>
    <x v="0"/>
    <n v="0.2"/>
    <n v="2.0000000000000004E-2"/>
    <n v="4.000000000000001E-3"/>
    <n v="-20653.896000000001"/>
    <n v="-5163473.9999999991"/>
    <n v="2025"/>
    <x v="4"/>
    <n v="7"/>
    <s v="Q3"/>
  </r>
  <r>
    <s v="ORD-05626"/>
    <d v="2025-08-16T00:00:00"/>
    <s v="CUST-1322"/>
    <s v="Rahul Verma"/>
    <x v="3"/>
    <x v="16"/>
    <x v="2"/>
    <s v="Rajasthan"/>
    <s v="Udaipur"/>
    <n v="2"/>
    <n v="64553.14"/>
    <n v="0"/>
    <n v="82190.81"/>
    <x v="1"/>
    <x v="0"/>
    <x v="1"/>
    <n v="0"/>
    <n v="0"/>
    <n v="0"/>
    <n v="-82190.81"/>
    <e v="#DIV/0!"/>
    <n v="2025"/>
    <x v="7"/>
    <n v="8"/>
    <s v="Q3"/>
  </r>
  <r>
    <s v="ORD-05627"/>
    <d v="2025-10-02T00:00:00"/>
    <s v="CUST-1303"/>
    <s v="Isha Joshi"/>
    <x v="2"/>
    <x v="10"/>
    <x v="3"/>
    <s v="Telangana"/>
    <s v="Hyderabad"/>
    <n v="1"/>
    <n v="4167.12"/>
    <n v="0"/>
    <n v="3074.76"/>
    <x v="3"/>
    <x v="1"/>
    <x v="1"/>
    <n v="0"/>
    <n v="0"/>
    <n v="0"/>
    <n v="-3074.76"/>
    <e v="#DIV/0!"/>
    <n v="2025"/>
    <x v="10"/>
    <n v="10"/>
    <s v="Q4"/>
  </r>
  <r>
    <s v="ORD-05628"/>
    <d v="2025-04-16T00:00:00"/>
    <s v="CUST-2499"/>
    <s v="Rohan Verma"/>
    <x v="4"/>
    <x v="19"/>
    <x v="2"/>
    <s v="Goa"/>
    <s v="Panaji"/>
    <n v="4"/>
    <n v="1681.15"/>
    <n v="0.1"/>
    <n v="4828.07"/>
    <x v="2"/>
    <x v="2"/>
    <x v="2"/>
    <n v="0.4"/>
    <n v="4.0000000000000008E-2"/>
    <n v="1.6000000000000004E-2"/>
    <n v="-4828.0540000000001"/>
    <n v="-301753.37499999994"/>
    <n v="2025"/>
    <x v="0"/>
    <n v="4"/>
    <s v="Q2"/>
  </r>
  <r>
    <s v="ORD-05629"/>
    <d v="2025-01-21T00:00:00"/>
    <s v="CUST-1844"/>
    <s v="Rohan Sharma"/>
    <x v="2"/>
    <x v="8"/>
    <x v="0"/>
    <s v="Haryana"/>
    <s v="Faridabad"/>
    <n v="1"/>
    <n v="2196.5100000000002"/>
    <n v="0.05"/>
    <n v="1327.05"/>
    <x v="2"/>
    <x v="1"/>
    <x v="1"/>
    <n v="0.05"/>
    <n v="2.5000000000000005E-3"/>
    <n v="1.2500000000000003E-4"/>
    <n v="-1327.0498749999999"/>
    <n v="-10616398.999999996"/>
    <n v="2025"/>
    <x v="5"/>
    <n v="1"/>
    <s v="Q1"/>
  </r>
  <r>
    <s v="ORD-05630"/>
    <d v="2025-03-05T00:00:00"/>
    <s v="CUST-1524"/>
    <s v="Rohan Gupta"/>
    <x v="3"/>
    <x v="18"/>
    <x v="4"/>
    <s v="Jharkhand"/>
    <s v="Jamshedpur"/>
    <n v="1"/>
    <n v="12156.7"/>
    <n v="0.05"/>
    <n v="8695.1299999999992"/>
    <x v="4"/>
    <x v="1"/>
    <x v="1"/>
    <n v="0.05"/>
    <n v="2.5000000000000005E-3"/>
    <n v="1.2500000000000003E-4"/>
    <n v="-8695.1298749999987"/>
    <n v="-69561038.99999997"/>
    <n v="2025"/>
    <x v="3"/>
    <n v="3"/>
    <s v="Q1"/>
  </r>
  <r>
    <s v="ORD-05631"/>
    <d v="2025-06-14T00:00:00"/>
    <s v="CUST-1451"/>
    <s v="Arjun Singh"/>
    <x v="3"/>
    <x v="18"/>
    <x v="4"/>
    <s v="Bihar"/>
    <s v="Gaya"/>
    <n v="2"/>
    <n v="9412.39"/>
    <n v="0.1"/>
    <n v="13544.64"/>
    <x v="4"/>
    <x v="0"/>
    <x v="2"/>
    <n v="0.2"/>
    <n v="2.0000000000000004E-2"/>
    <n v="4.000000000000001E-3"/>
    <n v="-13544.635999999999"/>
    <n v="-3386158.9999999991"/>
    <n v="2025"/>
    <x v="9"/>
    <n v="6"/>
    <s v="Q2"/>
  </r>
  <r>
    <s v="ORD-05632"/>
    <d v="2025-01-27T00:00:00"/>
    <s v="CUST-1538"/>
    <s v="Priya Kumar"/>
    <x v="2"/>
    <x v="10"/>
    <x v="1"/>
    <s v="Madhya Pradesh"/>
    <s v="Indore"/>
    <n v="1"/>
    <n v="5661.4"/>
    <n v="0"/>
    <n v="3584.51"/>
    <x v="0"/>
    <x v="1"/>
    <x v="1"/>
    <n v="0"/>
    <n v="0"/>
    <n v="0"/>
    <n v="-3584.51"/>
    <e v="#DIV/0!"/>
    <n v="2025"/>
    <x v="5"/>
    <n v="1"/>
    <s v="Q1"/>
  </r>
  <r>
    <s v="ORD-05633"/>
    <d v="2025-11-07T00:00:00"/>
    <s v="CUST-1411"/>
    <s v="Sneha Joshi"/>
    <x v="3"/>
    <x v="16"/>
    <x v="0"/>
    <s v="Delhi"/>
    <s v="Delhi"/>
    <n v="1"/>
    <n v="32980.29"/>
    <n v="0.2"/>
    <n v="22327.96"/>
    <x v="4"/>
    <x v="1"/>
    <x v="2"/>
    <n v="0.2"/>
    <n v="4.0000000000000008E-2"/>
    <n v="8.0000000000000019E-3"/>
    <n v="-22327.951999999997"/>
    <n v="-2790993.9999999991"/>
    <n v="2025"/>
    <x v="8"/>
    <n v="11"/>
    <s v="Q4"/>
  </r>
  <r>
    <s v="ORD-05634"/>
    <d v="2025-10-12T00:00:00"/>
    <s v="CUST-2523"/>
    <s v="Sneha Sharma"/>
    <x v="2"/>
    <x v="8"/>
    <x v="3"/>
    <s v="Karnataka"/>
    <s v="Mysuru"/>
    <n v="1"/>
    <n v="4565.99"/>
    <n v="0"/>
    <n v="3251.71"/>
    <x v="2"/>
    <x v="1"/>
    <x v="2"/>
    <n v="0"/>
    <n v="0"/>
    <n v="0"/>
    <n v="-3251.71"/>
    <e v="#DIV/0!"/>
    <n v="2025"/>
    <x v="10"/>
    <n v="10"/>
    <s v="Q4"/>
  </r>
  <r>
    <s v="ORD-05635"/>
    <d v="2025-05-28T00:00:00"/>
    <s v="CUST-1109"/>
    <s v="Sneha Singh"/>
    <x v="3"/>
    <x v="14"/>
    <x v="1"/>
    <s v="Madhya Pradesh"/>
    <s v="Indore"/>
    <n v="2"/>
    <n v="22534.45"/>
    <n v="0"/>
    <n v="31626.959999999999"/>
    <x v="2"/>
    <x v="2"/>
    <x v="2"/>
    <n v="0"/>
    <n v="0"/>
    <n v="0"/>
    <n v="-31626.959999999999"/>
    <e v="#DIV/0!"/>
    <n v="2025"/>
    <x v="6"/>
    <n v="5"/>
    <s v="Q2"/>
  </r>
  <r>
    <s v="ORD-05636"/>
    <d v="2025-10-08T00:00:00"/>
    <s v="CUST-2187"/>
    <s v="Kiran Sharma"/>
    <x v="4"/>
    <x v="19"/>
    <x v="0"/>
    <s v="Delhi"/>
    <s v="New Delhi"/>
    <n v="3"/>
    <n v="5206.41"/>
    <n v="0.05"/>
    <n v="9668.3700000000008"/>
    <x v="1"/>
    <x v="1"/>
    <x v="0"/>
    <n v="0.15000000000000002"/>
    <n v="7.5000000000000015E-3"/>
    <n v="1.1250000000000003E-3"/>
    <n v="-9668.3688750000001"/>
    <n v="-8594105.6666666642"/>
    <n v="2025"/>
    <x v="10"/>
    <n v="10"/>
    <s v="Q4"/>
  </r>
  <r>
    <s v="ORD-05637"/>
    <d v="2025-11-22T00:00:00"/>
    <s v="CUST-2037"/>
    <s v="Isha Patel"/>
    <x v="0"/>
    <x v="5"/>
    <x v="2"/>
    <s v="Rajasthan"/>
    <s v="Udaipur"/>
    <n v="2"/>
    <n v="5155.9399999999996"/>
    <n v="0.05"/>
    <n v="8583.39"/>
    <x v="1"/>
    <x v="1"/>
    <x v="1"/>
    <n v="0.1"/>
    <n v="5.000000000000001E-3"/>
    <n v="5.0000000000000012E-4"/>
    <n v="-8583.3894999999993"/>
    <n v="-17166778.999999996"/>
    <n v="2025"/>
    <x v="8"/>
    <n v="11"/>
    <s v="Q4"/>
  </r>
  <r>
    <s v="ORD-05638"/>
    <d v="2025-11-15T00:00:00"/>
    <s v="CUST-2151"/>
    <s v="Sneha Joshi"/>
    <x v="3"/>
    <x v="13"/>
    <x v="0"/>
    <s v="Delhi"/>
    <s v="Delhi"/>
    <n v="2"/>
    <n v="21060.3"/>
    <n v="0"/>
    <n v="32446.79"/>
    <x v="0"/>
    <x v="1"/>
    <x v="2"/>
    <n v="0"/>
    <n v="0"/>
    <n v="0"/>
    <n v="-32446.79"/>
    <e v="#DIV/0!"/>
    <n v="2025"/>
    <x v="8"/>
    <n v="11"/>
    <s v="Q4"/>
  </r>
  <r>
    <s v="ORD-05639"/>
    <d v="2025-06-13T00:00:00"/>
    <s v="CUST-1758"/>
    <s v="Neha Sharma"/>
    <x v="4"/>
    <x v="19"/>
    <x v="0"/>
    <s v="Haryana"/>
    <s v="Gurugram"/>
    <n v="1"/>
    <n v="6044.02"/>
    <n v="0.1"/>
    <n v="4197.47"/>
    <x v="1"/>
    <x v="1"/>
    <x v="0"/>
    <n v="0.1"/>
    <n v="1.0000000000000002E-2"/>
    <n v="1.0000000000000002E-3"/>
    <n v="-4197.4690000000001"/>
    <n v="-4197468.9999999991"/>
    <n v="2025"/>
    <x v="9"/>
    <n v="6"/>
    <s v="Q2"/>
  </r>
  <r>
    <s v="ORD-05640"/>
    <d v="2025-08-12T00:00:00"/>
    <s v="CUST-1824"/>
    <s v="Priya Joshi"/>
    <x v="3"/>
    <x v="14"/>
    <x v="3"/>
    <s v="Telangana"/>
    <s v="Hyderabad"/>
    <n v="1"/>
    <n v="11047.23"/>
    <n v="0.05"/>
    <n v="8171.04"/>
    <x v="4"/>
    <x v="1"/>
    <x v="1"/>
    <n v="0.05"/>
    <n v="2.5000000000000005E-3"/>
    <n v="1.2500000000000003E-4"/>
    <n v="-8171.0398750000004"/>
    <n v="-65368318.999999985"/>
    <n v="2025"/>
    <x v="7"/>
    <n v="8"/>
    <s v="Q3"/>
  </r>
  <r>
    <s v="ORD-05641"/>
    <d v="2025-09-29T00:00:00"/>
    <s v="CUST-1453"/>
    <s v="Neha Patel"/>
    <x v="0"/>
    <x v="5"/>
    <x v="2"/>
    <s v="Rajasthan"/>
    <s v="Jaipur"/>
    <n v="1"/>
    <n v="11377.94"/>
    <n v="0"/>
    <n v="8288.9599999999991"/>
    <x v="0"/>
    <x v="1"/>
    <x v="0"/>
    <n v="0"/>
    <n v="0"/>
    <n v="0"/>
    <n v="-8288.9599999999991"/>
    <e v="#DIV/0!"/>
    <n v="2025"/>
    <x v="2"/>
    <n v="9"/>
    <s v="Q3"/>
  </r>
  <r>
    <s v="ORD-05642"/>
    <d v="2025-05-26T00:00:00"/>
    <s v="CUST-1171"/>
    <s v="Neha Reddy"/>
    <x v="1"/>
    <x v="21"/>
    <x v="0"/>
    <s v="Haryana"/>
    <s v="Gurugram"/>
    <n v="3"/>
    <n v="4298.12"/>
    <n v="0.15"/>
    <n v="7886.14"/>
    <x v="2"/>
    <x v="2"/>
    <x v="1"/>
    <n v="0.44999999999999996"/>
    <n v="6.7499999999999991E-2"/>
    <n v="3.0374999999999992E-2"/>
    <n v="-7886.1096250000001"/>
    <n v="-259625.00823045275"/>
    <n v="2025"/>
    <x v="6"/>
    <n v="5"/>
    <s v="Q2"/>
  </r>
  <r>
    <s v="ORD-05643"/>
    <d v="2025-12-22T00:00:00"/>
    <s v="CUST-2233"/>
    <s v="Meera Kumar"/>
    <x v="0"/>
    <x v="6"/>
    <x v="3"/>
    <s v="Tamil Nadu"/>
    <s v="Coimbatore"/>
    <n v="1"/>
    <n v="2783.32"/>
    <n v="0.15"/>
    <n v="1804.4"/>
    <x v="0"/>
    <x v="1"/>
    <x v="2"/>
    <n v="0.15"/>
    <n v="2.2499999999999999E-2"/>
    <n v="3.375E-3"/>
    <n v="-1804.3966250000001"/>
    <n v="-534636.03703703708"/>
    <n v="2025"/>
    <x v="1"/>
    <n v="12"/>
    <s v="Q4"/>
  </r>
  <r>
    <s v="ORD-05644"/>
    <d v="2025-01-30T00:00:00"/>
    <s v="CUST-1762"/>
    <s v="Priya Rao"/>
    <x v="0"/>
    <x v="4"/>
    <x v="0"/>
    <s v="Delhi"/>
    <s v="Delhi"/>
    <n v="5"/>
    <n v="16226.08"/>
    <n v="0.1"/>
    <n v="48403.24"/>
    <x v="0"/>
    <x v="1"/>
    <x v="1"/>
    <n v="0.5"/>
    <n v="0.05"/>
    <n v="2.5000000000000001E-2"/>
    <n v="-48403.214999999997"/>
    <n v="-1936128.5999999999"/>
    <n v="2025"/>
    <x v="5"/>
    <n v="1"/>
    <s v="Q1"/>
  </r>
  <r>
    <s v="ORD-05645"/>
    <d v="2025-02-14T00:00:00"/>
    <s v="CUST-1339"/>
    <s v="Arjun Sharma"/>
    <x v="0"/>
    <x v="6"/>
    <x v="3"/>
    <s v="Karnataka"/>
    <s v="Bengaluru"/>
    <n v="1"/>
    <n v="2074.41"/>
    <n v="0.1"/>
    <n v="1443.36"/>
    <x v="0"/>
    <x v="0"/>
    <x v="2"/>
    <n v="0.1"/>
    <n v="1.0000000000000002E-2"/>
    <n v="1.0000000000000002E-3"/>
    <n v="-1443.3589999999999"/>
    <n v="-1443358.9999999995"/>
    <n v="2025"/>
    <x v="11"/>
    <n v="2"/>
    <s v="Q1"/>
  </r>
  <r>
    <s v="ORD-05646"/>
    <d v="2025-10-02T00:00:00"/>
    <s v="CUST-1059"/>
    <s v="Rohan Rao"/>
    <x v="3"/>
    <x v="13"/>
    <x v="4"/>
    <s v="Bihar"/>
    <s v="Gaya"/>
    <n v="2"/>
    <n v="23655.74"/>
    <n v="0"/>
    <n v="35456.730000000003"/>
    <x v="2"/>
    <x v="1"/>
    <x v="1"/>
    <n v="0"/>
    <n v="0"/>
    <n v="0"/>
    <n v="-35456.730000000003"/>
    <e v="#DIV/0!"/>
    <n v="2025"/>
    <x v="10"/>
    <n v="10"/>
    <s v="Q4"/>
  </r>
  <r>
    <s v="ORD-05647"/>
    <d v="2025-02-03T00:00:00"/>
    <s v="CUST-1507"/>
    <s v="Kiran Verma"/>
    <x v="3"/>
    <x v="14"/>
    <x v="3"/>
    <s v="Telangana"/>
    <s v="Warangal"/>
    <n v="4"/>
    <n v="40267.339999999997"/>
    <n v="0.05"/>
    <n v="100761.73"/>
    <x v="4"/>
    <x v="1"/>
    <x v="1"/>
    <n v="0.2"/>
    <n v="1.0000000000000002E-2"/>
    <n v="2.0000000000000005E-3"/>
    <n v="-100761.728"/>
    <n v="-50380863.999999993"/>
    <n v="2025"/>
    <x v="11"/>
    <n v="2"/>
    <s v="Q1"/>
  </r>
  <r>
    <s v="ORD-05648"/>
    <d v="2025-05-21T00:00:00"/>
    <s v="CUST-2292"/>
    <s v="Aarav Kumar"/>
    <x v="1"/>
    <x v="1"/>
    <x v="0"/>
    <s v="Uttar Pradesh"/>
    <s v="Kanpur"/>
    <n v="1"/>
    <n v="2907.22"/>
    <n v="0.05"/>
    <n v="2272.08"/>
    <x v="0"/>
    <x v="1"/>
    <x v="1"/>
    <n v="0.05"/>
    <n v="2.5000000000000005E-3"/>
    <n v="1.2500000000000003E-4"/>
    <n v="-2272.0798749999999"/>
    <n v="-18176638.999999996"/>
    <n v="2025"/>
    <x v="6"/>
    <n v="5"/>
    <s v="Q2"/>
  </r>
  <r>
    <s v="ORD-05649"/>
    <d v="2025-11-14T00:00:00"/>
    <s v="CUST-1480"/>
    <s v="Aarav Nair"/>
    <x v="2"/>
    <x v="23"/>
    <x v="3"/>
    <s v="Telangana"/>
    <s v="Warangal"/>
    <n v="2"/>
    <n v="1036.18"/>
    <n v="0.2"/>
    <n v="1060.43"/>
    <x v="0"/>
    <x v="1"/>
    <x v="1"/>
    <n v="0.4"/>
    <n v="8.0000000000000016E-2"/>
    <n v="3.2000000000000008E-2"/>
    <n v="-1060.3980000000001"/>
    <n v="-33137.4375"/>
    <n v="2025"/>
    <x v="8"/>
    <n v="11"/>
    <s v="Q4"/>
  </r>
  <r>
    <s v="ORD-05650"/>
    <d v="2025-08-09T00:00:00"/>
    <s v="CUST-1669"/>
    <s v="Arjun Rao"/>
    <x v="3"/>
    <x v="3"/>
    <x v="2"/>
    <s v="Maharashtra"/>
    <s v="Mumbai"/>
    <n v="1"/>
    <n v="52230.99"/>
    <n v="0.05"/>
    <n v="33862.980000000003"/>
    <x v="2"/>
    <x v="1"/>
    <x v="0"/>
    <n v="0.05"/>
    <n v="2.5000000000000005E-3"/>
    <n v="1.2500000000000003E-4"/>
    <n v="-33862.979875000005"/>
    <n v="-270903839"/>
    <n v="2025"/>
    <x v="7"/>
    <n v="8"/>
    <s v="Q3"/>
  </r>
  <r>
    <s v="ORD-05651"/>
    <d v="2025-12-22T00:00:00"/>
    <s v="CUST-2541"/>
    <s v="Arjun Joshi"/>
    <x v="3"/>
    <x v="18"/>
    <x v="0"/>
    <s v="Punjab"/>
    <s v="Amritsar"/>
    <n v="1"/>
    <n v="63295.23"/>
    <n v="0"/>
    <n v="42023.45"/>
    <x v="1"/>
    <x v="1"/>
    <x v="1"/>
    <n v="0"/>
    <n v="0"/>
    <n v="0"/>
    <n v="-42023.45"/>
    <e v="#DIV/0!"/>
    <n v="2025"/>
    <x v="1"/>
    <n v="12"/>
    <s v="Q4"/>
  </r>
  <r>
    <s v="ORD-05652"/>
    <d v="2025-01-22T00:00:00"/>
    <s v="CUST-1945"/>
    <s v="Kiran Joshi"/>
    <x v="4"/>
    <x v="12"/>
    <x v="3"/>
    <s v="Andhra Pradesh"/>
    <s v="Visakhapatnam"/>
    <n v="1"/>
    <n v="2040.44"/>
    <n v="0.05"/>
    <n v="1432.53"/>
    <x v="2"/>
    <x v="2"/>
    <x v="2"/>
    <n v="0.05"/>
    <n v="2.5000000000000005E-3"/>
    <n v="1.2500000000000003E-4"/>
    <n v="-1432.5298749999999"/>
    <n v="-11460238.999999996"/>
    <n v="2025"/>
    <x v="5"/>
    <n v="1"/>
    <s v="Q1"/>
  </r>
  <r>
    <s v="ORD-05653"/>
    <d v="2025-06-29T00:00:00"/>
    <s v="CUST-2024"/>
    <s v="Meera Singh"/>
    <x v="4"/>
    <x v="12"/>
    <x v="3"/>
    <s v="Andhra Pradesh"/>
    <s v="Visakhapatnam"/>
    <n v="3"/>
    <n v="8108.61"/>
    <n v="0"/>
    <n v="19561"/>
    <x v="0"/>
    <x v="1"/>
    <x v="0"/>
    <n v="0"/>
    <n v="0"/>
    <n v="0"/>
    <n v="-19561"/>
    <e v="#DIV/0!"/>
    <n v="2025"/>
    <x v="9"/>
    <n v="6"/>
    <s v="Q2"/>
  </r>
  <r>
    <s v="ORD-05654"/>
    <d v="2025-11-25T00:00:00"/>
    <s v="CUST-1448"/>
    <s v="Aarav Reddy"/>
    <x v="0"/>
    <x v="5"/>
    <x v="3"/>
    <s v="Karnataka"/>
    <s v="Mysuru"/>
    <n v="1"/>
    <n v="10332.799999999999"/>
    <n v="0"/>
    <n v="7057.04"/>
    <x v="1"/>
    <x v="1"/>
    <x v="2"/>
    <n v="0"/>
    <n v="0"/>
    <n v="0"/>
    <n v="-7057.04"/>
    <e v="#DIV/0!"/>
    <n v="2025"/>
    <x v="8"/>
    <n v="11"/>
    <s v="Q4"/>
  </r>
  <r>
    <s v="ORD-05655"/>
    <d v="2025-08-19T00:00:00"/>
    <s v="CUST-1883"/>
    <s v="Rohan Sharma"/>
    <x v="1"/>
    <x v="9"/>
    <x v="2"/>
    <s v="Gujarat"/>
    <s v="Surat"/>
    <n v="1"/>
    <n v="4695.6899999999996"/>
    <n v="0.05"/>
    <n v="2941.28"/>
    <x v="1"/>
    <x v="2"/>
    <x v="2"/>
    <n v="0.05"/>
    <n v="2.5000000000000005E-3"/>
    <n v="1.2500000000000003E-4"/>
    <n v="-2941.2798750000002"/>
    <n v="-23530238.999999996"/>
    <n v="2025"/>
    <x v="7"/>
    <n v="8"/>
    <s v="Q3"/>
  </r>
  <r>
    <s v="ORD-05656"/>
    <d v="2025-02-07T00:00:00"/>
    <s v="CUST-2579"/>
    <s v="Rohan Reddy"/>
    <x v="1"/>
    <x v="21"/>
    <x v="1"/>
    <s v="Madhya Pradesh"/>
    <s v="Bhopal"/>
    <n v="5"/>
    <n v="1086.4100000000001"/>
    <n v="0.05"/>
    <n v="3958.36"/>
    <x v="1"/>
    <x v="1"/>
    <x v="2"/>
    <n v="0.25"/>
    <n v="1.2500000000000001E-2"/>
    <n v="3.1250000000000002E-3"/>
    <n v="-3958.3568749999999"/>
    <n v="-1266674.2"/>
    <n v="2025"/>
    <x v="11"/>
    <n v="2"/>
    <s v="Q1"/>
  </r>
  <r>
    <s v="ORD-05657"/>
    <d v="2025-03-11T00:00:00"/>
    <s v="CUST-2158"/>
    <s v="Priya Nair"/>
    <x v="3"/>
    <x v="13"/>
    <x v="3"/>
    <s v="Tamil Nadu"/>
    <s v="Coimbatore"/>
    <n v="1"/>
    <n v="51793.36"/>
    <n v="0"/>
    <n v="41075.32"/>
    <x v="1"/>
    <x v="1"/>
    <x v="0"/>
    <n v="0"/>
    <n v="0"/>
    <n v="0"/>
    <n v="-41075.32"/>
    <e v="#DIV/0!"/>
    <n v="2025"/>
    <x v="3"/>
    <n v="3"/>
    <s v="Q1"/>
  </r>
  <r>
    <s v="ORD-05658"/>
    <d v="2025-04-26T00:00:00"/>
    <s v="CUST-1213"/>
    <s v="Ananya Reddy"/>
    <x v="3"/>
    <x v="18"/>
    <x v="4"/>
    <s v="West Bengal"/>
    <s v="Kolkata"/>
    <n v="1"/>
    <n v="5296.13"/>
    <n v="0"/>
    <n v="4593.09"/>
    <x v="0"/>
    <x v="1"/>
    <x v="0"/>
    <n v="0"/>
    <n v="0"/>
    <n v="0"/>
    <n v="-4593.09"/>
    <e v="#DIV/0!"/>
    <n v="2025"/>
    <x v="0"/>
    <n v="4"/>
    <s v="Q2"/>
  </r>
  <r>
    <s v="ORD-05659"/>
    <d v="2025-08-27T00:00:00"/>
    <s v="CUST-1099"/>
    <s v="Ananya Singh"/>
    <x v="3"/>
    <x v="14"/>
    <x v="2"/>
    <s v="Maharashtra"/>
    <s v="Pune"/>
    <n v="5"/>
    <n v="57582.97"/>
    <n v="0.1"/>
    <n v="201617.02"/>
    <x v="2"/>
    <x v="1"/>
    <x v="1"/>
    <n v="0.5"/>
    <n v="0.05"/>
    <n v="2.5000000000000001E-2"/>
    <n v="-201616.995"/>
    <n v="-8064679.7999999998"/>
    <n v="2025"/>
    <x v="7"/>
    <n v="8"/>
    <s v="Q3"/>
  </r>
  <r>
    <s v="ORD-05660"/>
    <d v="2025-12-01T00:00:00"/>
    <s v="CUST-2295"/>
    <s v="Priya Gupta"/>
    <x v="1"/>
    <x v="9"/>
    <x v="2"/>
    <s v="Rajasthan"/>
    <s v="Udaipur"/>
    <n v="1"/>
    <n v="3452.26"/>
    <n v="0.1"/>
    <n v="2385.16"/>
    <x v="2"/>
    <x v="1"/>
    <x v="0"/>
    <n v="0.1"/>
    <n v="1.0000000000000002E-2"/>
    <n v="1.0000000000000002E-3"/>
    <n v="-2385.1589999999997"/>
    <n v="-2385158.9999999991"/>
    <n v="2025"/>
    <x v="1"/>
    <n v="12"/>
    <s v="Q4"/>
  </r>
  <r>
    <s v="ORD-05661"/>
    <d v="2025-05-28T00:00:00"/>
    <s v="CUST-1658"/>
    <s v="Ananya Gupta"/>
    <x v="1"/>
    <x v="17"/>
    <x v="1"/>
    <s v="Chhattisgarh"/>
    <s v="Bilaspur"/>
    <n v="1"/>
    <n v="2008.71"/>
    <n v="0.05"/>
    <n v="1417.6"/>
    <x v="1"/>
    <x v="1"/>
    <x v="1"/>
    <n v="0.05"/>
    <n v="2.5000000000000005E-3"/>
    <n v="1.2500000000000003E-4"/>
    <n v="-1417.5998749999999"/>
    <n v="-11340798.999999996"/>
    <n v="2025"/>
    <x v="6"/>
    <n v="5"/>
    <s v="Q2"/>
  </r>
  <r>
    <s v="ORD-05662"/>
    <d v="2025-01-09T00:00:00"/>
    <s v="CUST-2073"/>
    <s v="Aarav Nair"/>
    <x v="2"/>
    <x v="20"/>
    <x v="3"/>
    <s v="Telangana"/>
    <s v="Hyderabad"/>
    <n v="3"/>
    <n v="1657.08"/>
    <n v="0.1"/>
    <n v="3099.11"/>
    <x v="1"/>
    <x v="1"/>
    <x v="1"/>
    <n v="0.30000000000000004"/>
    <n v="3.0000000000000006E-2"/>
    <n v="9.0000000000000028E-3"/>
    <n v="-3099.1010000000001"/>
    <n v="-344344.55555555545"/>
    <n v="2025"/>
    <x v="5"/>
    <n v="1"/>
    <s v="Q1"/>
  </r>
  <r>
    <s v="ORD-05663"/>
    <d v="2025-10-15T00:00:00"/>
    <s v="CUST-1175"/>
    <s v="Aarav Kumar"/>
    <x v="3"/>
    <x v="18"/>
    <x v="1"/>
    <s v="Madhya Pradesh"/>
    <s v="Bhopal"/>
    <n v="1"/>
    <n v="53349.85"/>
    <n v="0"/>
    <n v="46269.21"/>
    <x v="3"/>
    <x v="0"/>
    <x v="2"/>
    <n v="0"/>
    <n v="0"/>
    <n v="0"/>
    <n v="-46269.21"/>
    <e v="#DIV/0!"/>
    <n v="2025"/>
    <x v="10"/>
    <n v="10"/>
    <s v="Q4"/>
  </r>
  <r>
    <s v="ORD-05664"/>
    <d v="2025-02-19T00:00:00"/>
    <s v="CUST-2538"/>
    <s v="Isha Joshi"/>
    <x v="2"/>
    <x v="23"/>
    <x v="1"/>
    <s v="Chhattisgarh"/>
    <s v="Bilaspur"/>
    <n v="1"/>
    <n v="4381.3900000000003"/>
    <n v="0"/>
    <n v="3526.18"/>
    <x v="1"/>
    <x v="1"/>
    <x v="1"/>
    <n v="0"/>
    <n v="0"/>
    <n v="0"/>
    <n v="-3526.18"/>
    <e v="#DIV/0!"/>
    <n v="2025"/>
    <x v="11"/>
    <n v="2"/>
    <s v="Q1"/>
  </r>
  <r>
    <s v="ORD-05665"/>
    <d v="2025-12-04T00:00:00"/>
    <s v="CUST-1901"/>
    <s v="Ananya Rao"/>
    <x v="1"/>
    <x v="1"/>
    <x v="4"/>
    <s v="Bihar"/>
    <s v="Gaya"/>
    <n v="1"/>
    <n v="1961.98"/>
    <n v="0.15"/>
    <n v="1239.3499999999999"/>
    <x v="1"/>
    <x v="0"/>
    <x v="1"/>
    <n v="0.15"/>
    <n v="2.2499999999999999E-2"/>
    <n v="3.375E-3"/>
    <n v="-1239.3466249999999"/>
    <n v="-367213.81481481477"/>
    <n v="2025"/>
    <x v="1"/>
    <n v="12"/>
    <s v="Q4"/>
  </r>
  <r>
    <s v="ORD-05666"/>
    <d v="2025-01-05T00:00:00"/>
    <s v="CUST-1805"/>
    <s v="Vikram Nair"/>
    <x v="4"/>
    <x v="22"/>
    <x v="4"/>
    <s v="Odisha"/>
    <s v="Bhubaneswar"/>
    <n v="2"/>
    <n v="4272.6000000000004"/>
    <n v="0.05"/>
    <n v="6156.35"/>
    <x v="1"/>
    <x v="2"/>
    <x v="2"/>
    <n v="0.1"/>
    <n v="5.000000000000001E-3"/>
    <n v="5.0000000000000012E-4"/>
    <n v="-6156.3495000000003"/>
    <n v="-12312698.999999998"/>
    <n v="2025"/>
    <x v="5"/>
    <n v="1"/>
    <s v="Q1"/>
  </r>
  <r>
    <s v="ORD-05667"/>
    <d v="2025-12-09T00:00:00"/>
    <s v="CUST-1489"/>
    <s v="Ananya Rao"/>
    <x v="3"/>
    <x v="14"/>
    <x v="2"/>
    <s v="Maharashtra"/>
    <s v="Pune"/>
    <n v="1"/>
    <n v="53985.46"/>
    <n v="0.05"/>
    <n v="44572.75"/>
    <x v="4"/>
    <x v="1"/>
    <x v="1"/>
    <n v="0.05"/>
    <n v="2.5000000000000005E-3"/>
    <n v="1.2500000000000003E-4"/>
    <n v="-44572.749875000001"/>
    <n v="-356581998.99999994"/>
    <n v="2025"/>
    <x v="1"/>
    <n v="12"/>
    <s v="Q4"/>
  </r>
  <r>
    <s v="ORD-05668"/>
    <d v="2025-05-06T00:00:00"/>
    <s v="CUST-2030"/>
    <s v="Kiran Sharma"/>
    <x v="2"/>
    <x v="20"/>
    <x v="3"/>
    <s v="Tamil Nadu"/>
    <s v="Coimbatore"/>
    <n v="1"/>
    <n v="2636.92"/>
    <n v="0.15"/>
    <n v="1672.56"/>
    <x v="1"/>
    <x v="1"/>
    <x v="2"/>
    <n v="0.15"/>
    <n v="2.2499999999999999E-2"/>
    <n v="3.375E-3"/>
    <n v="-1672.5566249999999"/>
    <n v="-495572.33333333331"/>
    <n v="2025"/>
    <x v="6"/>
    <n v="5"/>
    <s v="Q2"/>
  </r>
  <r>
    <s v="ORD-05669"/>
    <d v="2025-03-16T00:00:00"/>
    <s v="CUST-1554"/>
    <s v="Kiran Verma"/>
    <x v="3"/>
    <x v="16"/>
    <x v="2"/>
    <s v="Goa"/>
    <s v="Panaji"/>
    <n v="1"/>
    <n v="7191.68"/>
    <n v="0.05"/>
    <n v="6000.49"/>
    <x v="1"/>
    <x v="1"/>
    <x v="2"/>
    <n v="0.05"/>
    <n v="2.5000000000000005E-3"/>
    <n v="1.2500000000000003E-4"/>
    <n v="-6000.4898750000002"/>
    <n v="-48003918.999999993"/>
    <n v="2025"/>
    <x v="3"/>
    <n v="3"/>
    <s v="Q1"/>
  </r>
  <r>
    <s v="ORD-05670"/>
    <d v="2025-06-14T00:00:00"/>
    <s v="CUST-2331"/>
    <s v="Priya Reddy"/>
    <x v="2"/>
    <x v="2"/>
    <x v="4"/>
    <s v="Jharkhand"/>
    <s v="Ranchi"/>
    <n v="1"/>
    <n v="6414.46"/>
    <n v="0"/>
    <n v="4929.71"/>
    <x v="2"/>
    <x v="1"/>
    <x v="0"/>
    <n v="0"/>
    <n v="0"/>
    <n v="0"/>
    <n v="-4929.71"/>
    <e v="#DIV/0!"/>
    <n v="2025"/>
    <x v="9"/>
    <n v="6"/>
    <s v="Q2"/>
  </r>
  <r>
    <s v="ORD-05671"/>
    <d v="2025-10-05T00:00:00"/>
    <s v="CUST-2491"/>
    <s v="Rohan Rao"/>
    <x v="2"/>
    <x v="8"/>
    <x v="0"/>
    <s v="Punjab"/>
    <s v="Amritsar"/>
    <n v="2"/>
    <n v="2956.47"/>
    <n v="0.15"/>
    <n v="4314.49"/>
    <x v="4"/>
    <x v="2"/>
    <x v="1"/>
    <n v="0.3"/>
    <n v="4.4999999999999998E-2"/>
    <n v="1.35E-2"/>
    <n v="-4314.4764999999998"/>
    <n v="-319590.85185185185"/>
    <n v="2025"/>
    <x v="10"/>
    <n v="10"/>
    <s v="Q4"/>
  </r>
  <r>
    <s v="ORD-05672"/>
    <d v="2025-11-20T00:00:00"/>
    <s v="CUST-1528"/>
    <s v="Rohan Nair"/>
    <x v="3"/>
    <x v="14"/>
    <x v="2"/>
    <s v="Rajasthan"/>
    <s v="Udaipur"/>
    <n v="1"/>
    <n v="23622.61"/>
    <n v="0"/>
    <n v="19091.8"/>
    <x v="2"/>
    <x v="1"/>
    <x v="0"/>
    <n v="0"/>
    <n v="0"/>
    <n v="0"/>
    <n v="-19091.8"/>
    <e v="#DIV/0!"/>
    <n v="2025"/>
    <x v="8"/>
    <n v="11"/>
    <s v="Q4"/>
  </r>
  <r>
    <s v="ORD-05673"/>
    <d v="2025-10-27T00:00:00"/>
    <s v="CUST-1728"/>
    <s v="Neha Rao"/>
    <x v="1"/>
    <x v="17"/>
    <x v="1"/>
    <s v="Madhya Pradesh"/>
    <s v="Indore"/>
    <n v="2"/>
    <n v="1220.9000000000001"/>
    <n v="0.1"/>
    <n v="1424.69"/>
    <x v="0"/>
    <x v="2"/>
    <x v="1"/>
    <n v="0.2"/>
    <n v="2.0000000000000004E-2"/>
    <n v="4.000000000000001E-3"/>
    <n v="-1424.6860000000001"/>
    <n v="-356171.49999999994"/>
    <n v="2025"/>
    <x v="10"/>
    <n v="10"/>
    <s v="Q4"/>
  </r>
  <r>
    <s v="ORD-05674"/>
    <d v="2025-10-17T00:00:00"/>
    <s v="CUST-1073"/>
    <s v="Kiran Gupta"/>
    <x v="3"/>
    <x v="18"/>
    <x v="0"/>
    <s v="Uttar Pradesh"/>
    <s v="Noida"/>
    <n v="2"/>
    <n v="58486.33"/>
    <n v="0.05"/>
    <n v="86675.19"/>
    <x v="1"/>
    <x v="1"/>
    <x v="0"/>
    <n v="0.1"/>
    <n v="5.000000000000001E-3"/>
    <n v="5.0000000000000012E-4"/>
    <n v="-86675.189500000008"/>
    <n v="-173350378.99999997"/>
    <n v="2025"/>
    <x v="10"/>
    <n v="10"/>
    <s v="Q4"/>
  </r>
  <r>
    <s v="ORD-05675"/>
    <d v="2025-03-18T00:00:00"/>
    <s v="CUST-1067"/>
    <s v="Isha Reddy"/>
    <x v="1"/>
    <x v="21"/>
    <x v="2"/>
    <s v="Goa"/>
    <s v="Margao"/>
    <n v="1"/>
    <n v="1283.1500000000001"/>
    <n v="0.05"/>
    <n v="1057.81"/>
    <x v="4"/>
    <x v="0"/>
    <x v="1"/>
    <n v="0.05"/>
    <n v="2.5000000000000005E-3"/>
    <n v="1.2500000000000003E-4"/>
    <n v="-1057.8098749999999"/>
    <n v="-8462478.9999999981"/>
    <n v="2025"/>
    <x v="3"/>
    <n v="3"/>
    <s v="Q1"/>
  </r>
  <r>
    <s v="ORD-05676"/>
    <d v="2025-10-25T00:00:00"/>
    <s v="CUST-1593"/>
    <s v="Rahul Joshi"/>
    <x v="3"/>
    <x v="14"/>
    <x v="3"/>
    <s v="Andhra Pradesh"/>
    <s v="Vijayawada"/>
    <n v="1"/>
    <n v="41928.730000000003"/>
    <n v="0.05"/>
    <n v="28151.01"/>
    <x v="1"/>
    <x v="2"/>
    <x v="2"/>
    <n v="0.05"/>
    <n v="2.5000000000000005E-3"/>
    <n v="1.2500000000000003E-4"/>
    <n v="-28151.009875"/>
    <n v="-225208078.99999994"/>
    <n v="2025"/>
    <x v="10"/>
    <n v="10"/>
    <s v="Q4"/>
  </r>
  <r>
    <s v="ORD-05677"/>
    <d v="2025-05-17T00:00:00"/>
    <s v="CUST-2566"/>
    <s v="Aarav Singh"/>
    <x v="2"/>
    <x v="10"/>
    <x v="4"/>
    <s v="West Bengal"/>
    <s v="Kolkata"/>
    <n v="1"/>
    <n v="6213.05"/>
    <n v="0.05"/>
    <n v="4207.58"/>
    <x v="3"/>
    <x v="0"/>
    <x v="2"/>
    <n v="0.05"/>
    <n v="2.5000000000000005E-3"/>
    <n v="1.2500000000000003E-4"/>
    <n v="-4207.5798750000004"/>
    <n v="-33660638.999999993"/>
    <n v="2025"/>
    <x v="6"/>
    <n v="5"/>
    <s v="Q2"/>
  </r>
  <r>
    <s v="ORD-05678"/>
    <d v="2025-04-16T00:00:00"/>
    <s v="CUST-1027"/>
    <s v="Meera Joshi"/>
    <x v="4"/>
    <x v="24"/>
    <x v="3"/>
    <s v="Telangana"/>
    <s v="Warangal"/>
    <n v="1"/>
    <n v="796.77"/>
    <n v="0.1"/>
    <n v="466.17"/>
    <x v="1"/>
    <x v="1"/>
    <x v="1"/>
    <n v="0.1"/>
    <n v="1.0000000000000002E-2"/>
    <n v="1.0000000000000002E-3"/>
    <n v="-466.16900000000004"/>
    <n v="-466168.99999999994"/>
    <n v="2025"/>
    <x v="0"/>
    <n v="4"/>
    <s v="Q2"/>
  </r>
  <r>
    <s v="ORD-05679"/>
    <d v="2025-04-05T00:00:00"/>
    <s v="CUST-2450"/>
    <s v="Priya Sharma"/>
    <x v="0"/>
    <x v="5"/>
    <x v="4"/>
    <s v="Jharkhand"/>
    <s v="Jamshedpur"/>
    <n v="2"/>
    <n v="15038.1"/>
    <n v="0.15"/>
    <n v="19249.900000000001"/>
    <x v="3"/>
    <x v="1"/>
    <x v="1"/>
    <n v="0.3"/>
    <n v="4.4999999999999998E-2"/>
    <n v="1.35E-2"/>
    <n v="-19249.886500000001"/>
    <n v="-1425917.5185185187"/>
    <n v="2025"/>
    <x v="0"/>
    <n v="4"/>
    <s v="Q2"/>
  </r>
  <r>
    <s v="ORD-05680"/>
    <d v="2025-05-15T00:00:00"/>
    <s v="CUST-1576"/>
    <s v="Rahul Patel"/>
    <x v="0"/>
    <x v="6"/>
    <x v="3"/>
    <s v="Tamil Nadu"/>
    <s v="Coimbatore"/>
    <n v="2"/>
    <n v="7803.37"/>
    <n v="0"/>
    <n v="10887.88"/>
    <x v="1"/>
    <x v="1"/>
    <x v="1"/>
    <n v="0"/>
    <n v="0"/>
    <n v="0"/>
    <n v="-10887.88"/>
    <e v="#DIV/0!"/>
    <n v="2025"/>
    <x v="6"/>
    <n v="5"/>
    <s v="Q2"/>
  </r>
  <r>
    <s v="ORD-05681"/>
    <d v="2025-03-09T00:00:00"/>
    <s v="CUST-1434"/>
    <s v="Kiran Sharma"/>
    <x v="0"/>
    <x v="4"/>
    <x v="2"/>
    <s v="Rajasthan"/>
    <s v="Udaipur"/>
    <n v="1"/>
    <n v="12082.96"/>
    <n v="0.1"/>
    <n v="8923.69"/>
    <x v="3"/>
    <x v="1"/>
    <x v="2"/>
    <n v="0.1"/>
    <n v="1.0000000000000002E-2"/>
    <n v="1.0000000000000002E-3"/>
    <n v="-8923.6890000000003"/>
    <n v="-8923688.9999999981"/>
    <n v="2025"/>
    <x v="3"/>
    <n v="3"/>
    <s v="Q1"/>
  </r>
  <r>
    <s v="ORD-05682"/>
    <d v="2025-05-27T00:00:00"/>
    <s v="CUST-2415"/>
    <s v="Priya Reddy"/>
    <x v="3"/>
    <x v="14"/>
    <x v="2"/>
    <s v="Gujarat"/>
    <s v="Ahmedabad"/>
    <n v="2"/>
    <n v="25147.69"/>
    <n v="0"/>
    <n v="33876.92"/>
    <x v="1"/>
    <x v="0"/>
    <x v="2"/>
    <n v="0"/>
    <n v="0"/>
    <n v="0"/>
    <n v="-33876.92"/>
    <e v="#DIV/0!"/>
    <n v="2025"/>
    <x v="6"/>
    <n v="5"/>
    <s v="Q2"/>
  </r>
  <r>
    <s v="ORD-05683"/>
    <d v="2025-06-08T00:00:00"/>
    <s v="CUST-2353"/>
    <s v="Sneha Kumar"/>
    <x v="2"/>
    <x v="10"/>
    <x v="3"/>
    <s v="Tamil Nadu"/>
    <s v="Coimbatore"/>
    <n v="5"/>
    <n v="4990.41"/>
    <n v="0"/>
    <n v="20257.55"/>
    <x v="1"/>
    <x v="1"/>
    <x v="1"/>
    <n v="0"/>
    <n v="0"/>
    <n v="0"/>
    <n v="-20257.55"/>
    <e v="#DIV/0!"/>
    <n v="2025"/>
    <x v="9"/>
    <n v="6"/>
    <s v="Q2"/>
  </r>
  <r>
    <s v="ORD-05684"/>
    <d v="2025-06-12T00:00:00"/>
    <s v="CUST-1056"/>
    <s v="Aarav Verma"/>
    <x v="1"/>
    <x v="17"/>
    <x v="2"/>
    <s v="Gujarat"/>
    <s v="Surat"/>
    <n v="1"/>
    <n v="1457.9"/>
    <n v="0.2"/>
    <n v="847.3"/>
    <x v="1"/>
    <x v="1"/>
    <x v="1"/>
    <n v="0.2"/>
    <n v="4.0000000000000008E-2"/>
    <n v="8.0000000000000019E-3"/>
    <n v="-847.29199999999992"/>
    <n v="-105911.49999999997"/>
    <n v="2025"/>
    <x v="9"/>
    <n v="6"/>
    <s v="Q2"/>
  </r>
  <r>
    <s v="ORD-05685"/>
    <d v="2025-12-07T00:00:00"/>
    <s v="CUST-1267"/>
    <s v="Aarav Sharma"/>
    <x v="4"/>
    <x v="24"/>
    <x v="1"/>
    <s v="Chhattisgarh"/>
    <s v="Raipur"/>
    <n v="2"/>
    <n v="686.41"/>
    <n v="0.05"/>
    <n v="1126.9100000000001"/>
    <x v="0"/>
    <x v="0"/>
    <x v="1"/>
    <n v="0.1"/>
    <n v="5.000000000000001E-3"/>
    <n v="5.0000000000000012E-4"/>
    <n v="-1126.9095"/>
    <n v="-2253818.9999999995"/>
    <n v="2025"/>
    <x v="1"/>
    <n v="12"/>
    <s v="Q4"/>
  </r>
  <r>
    <s v="ORD-05686"/>
    <d v="2025-07-08T00:00:00"/>
    <s v="CUST-2417"/>
    <s v="Meera Nair"/>
    <x v="4"/>
    <x v="22"/>
    <x v="0"/>
    <s v="Uttar Pradesh"/>
    <s v="Noida"/>
    <n v="2"/>
    <n v="8556.19"/>
    <n v="0"/>
    <n v="13161.55"/>
    <x v="0"/>
    <x v="0"/>
    <x v="1"/>
    <n v="0"/>
    <n v="0"/>
    <n v="0"/>
    <n v="-13161.55"/>
    <e v="#DIV/0!"/>
    <n v="2025"/>
    <x v="4"/>
    <n v="7"/>
    <s v="Q3"/>
  </r>
  <r>
    <s v="ORD-05687"/>
    <d v="2025-12-05T00:00:00"/>
    <s v="CUST-1769"/>
    <s v="Meera Sharma"/>
    <x v="0"/>
    <x v="11"/>
    <x v="3"/>
    <s v="Karnataka"/>
    <s v="Mysuru"/>
    <n v="1"/>
    <n v="983.16"/>
    <n v="0.1"/>
    <n v="752.51"/>
    <x v="4"/>
    <x v="1"/>
    <x v="2"/>
    <n v="0.1"/>
    <n v="1.0000000000000002E-2"/>
    <n v="1.0000000000000002E-3"/>
    <n v="-752.50900000000001"/>
    <n v="-752508.99999999988"/>
    <n v="2025"/>
    <x v="1"/>
    <n v="12"/>
    <s v="Q4"/>
  </r>
  <r>
    <s v="ORD-05688"/>
    <d v="2025-04-05T00:00:00"/>
    <s v="CUST-2571"/>
    <s v="Meera Gupta"/>
    <x v="2"/>
    <x v="10"/>
    <x v="2"/>
    <s v="Rajasthan"/>
    <s v="Udaipur"/>
    <n v="3"/>
    <n v="5839.06"/>
    <n v="0.05"/>
    <n v="11430.48"/>
    <x v="1"/>
    <x v="1"/>
    <x v="1"/>
    <n v="0.15000000000000002"/>
    <n v="7.5000000000000015E-3"/>
    <n v="1.1250000000000003E-3"/>
    <n v="-11430.478874999999"/>
    <n v="-10160425.666666662"/>
    <n v="2025"/>
    <x v="0"/>
    <n v="4"/>
    <s v="Q2"/>
  </r>
  <r>
    <s v="ORD-05689"/>
    <d v="2025-06-30T00:00:00"/>
    <s v="CUST-2203"/>
    <s v="Ananya Sharma"/>
    <x v="1"/>
    <x v="9"/>
    <x v="2"/>
    <s v="Rajasthan"/>
    <s v="Udaipur"/>
    <n v="5"/>
    <n v="1053.4000000000001"/>
    <n v="0.05"/>
    <n v="4334.2"/>
    <x v="2"/>
    <x v="1"/>
    <x v="2"/>
    <n v="0.25"/>
    <n v="1.2500000000000001E-2"/>
    <n v="3.1250000000000002E-3"/>
    <n v="-4334.1968749999996"/>
    <n v="-1386942.9999999998"/>
    <n v="2025"/>
    <x v="9"/>
    <n v="6"/>
    <s v="Q2"/>
  </r>
  <r>
    <s v="ORD-05690"/>
    <d v="2025-10-15T00:00:00"/>
    <s v="CUST-1549"/>
    <s v="Neha Sharma"/>
    <x v="0"/>
    <x v="0"/>
    <x v="1"/>
    <s v="Madhya Pradesh"/>
    <s v="Bhopal"/>
    <n v="1"/>
    <n v="7485.41"/>
    <n v="0.1"/>
    <n v="4556.6899999999996"/>
    <x v="1"/>
    <x v="1"/>
    <x v="2"/>
    <n v="0.1"/>
    <n v="1.0000000000000002E-2"/>
    <n v="1.0000000000000002E-3"/>
    <n v="-4556.6889999999994"/>
    <n v="-4556688.9999999981"/>
    <n v="2025"/>
    <x v="10"/>
    <n v="10"/>
    <s v="Q4"/>
  </r>
  <r>
    <s v="ORD-05691"/>
    <d v="2025-11-18T00:00:00"/>
    <s v="CUST-1101"/>
    <s v="Neha Gupta"/>
    <x v="3"/>
    <x v="13"/>
    <x v="0"/>
    <s v="Uttar Pradesh"/>
    <s v="Noida"/>
    <n v="3"/>
    <n v="53728.27"/>
    <n v="0.15"/>
    <n v="118631.41"/>
    <x v="1"/>
    <x v="0"/>
    <x v="0"/>
    <n v="0.44999999999999996"/>
    <n v="6.7499999999999991E-2"/>
    <n v="3.0374999999999992E-2"/>
    <n v="-118631.379625"/>
    <n v="-3905559.8230452687"/>
    <n v="2025"/>
    <x v="8"/>
    <n v="11"/>
    <s v="Q4"/>
  </r>
  <r>
    <s v="ORD-05692"/>
    <d v="2025-07-06T00:00:00"/>
    <s v="CUST-2492"/>
    <s v="Meera Reddy"/>
    <x v="0"/>
    <x v="0"/>
    <x v="2"/>
    <s v="Gujarat"/>
    <s v="Surat"/>
    <n v="1"/>
    <n v="4262.63"/>
    <n v="0"/>
    <n v="3613.32"/>
    <x v="2"/>
    <x v="1"/>
    <x v="2"/>
    <n v="0"/>
    <n v="0"/>
    <n v="0"/>
    <n v="-3613.32"/>
    <e v="#DIV/0!"/>
    <n v="2025"/>
    <x v="4"/>
    <n v="7"/>
    <s v="Q3"/>
  </r>
  <r>
    <s v="ORD-05693"/>
    <d v="2025-05-18T00:00:00"/>
    <s v="CUST-1645"/>
    <s v="Rahul Sharma"/>
    <x v="1"/>
    <x v="7"/>
    <x v="2"/>
    <s v="Maharashtra"/>
    <s v="Pune"/>
    <n v="1"/>
    <n v="4362.1099999999997"/>
    <n v="0"/>
    <n v="2933.73"/>
    <x v="1"/>
    <x v="1"/>
    <x v="2"/>
    <n v="0"/>
    <n v="0"/>
    <n v="0"/>
    <n v="-2933.73"/>
    <e v="#DIV/0!"/>
    <n v="2025"/>
    <x v="6"/>
    <n v="5"/>
    <s v="Q2"/>
  </r>
  <r>
    <s v="ORD-05694"/>
    <d v="2025-05-10T00:00:00"/>
    <s v="CUST-2228"/>
    <s v="Meera Rao"/>
    <x v="2"/>
    <x v="23"/>
    <x v="2"/>
    <s v="Gujarat"/>
    <s v="Surat"/>
    <n v="2"/>
    <n v="3685.21"/>
    <n v="0"/>
    <n v="5828.18"/>
    <x v="2"/>
    <x v="1"/>
    <x v="2"/>
    <n v="0"/>
    <n v="0"/>
    <n v="0"/>
    <n v="-5828.18"/>
    <e v="#DIV/0!"/>
    <n v="2025"/>
    <x v="6"/>
    <n v="5"/>
    <s v="Q2"/>
  </r>
  <r>
    <s v="ORD-05695"/>
    <d v="2025-07-13T00:00:00"/>
    <s v="CUST-2301"/>
    <s v="Arjun Sharma"/>
    <x v="1"/>
    <x v="7"/>
    <x v="4"/>
    <s v="Odisha"/>
    <s v="Bhubaneswar"/>
    <n v="1"/>
    <n v="1989.23"/>
    <n v="0"/>
    <n v="1424.27"/>
    <x v="1"/>
    <x v="1"/>
    <x v="2"/>
    <n v="0"/>
    <n v="0"/>
    <n v="0"/>
    <n v="-1424.27"/>
    <e v="#DIV/0!"/>
    <n v="2025"/>
    <x v="4"/>
    <n v="7"/>
    <s v="Q3"/>
  </r>
  <r>
    <s v="ORD-05696"/>
    <d v="2025-11-12T00:00:00"/>
    <s v="CUST-1468"/>
    <s v="Vikram Kumar"/>
    <x v="3"/>
    <x v="3"/>
    <x v="0"/>
    <s v="Uttar Pradesh"/>
    <s v="Lucknow"/>
    <n v="2"/>
    <n v="43564.800000000003"/>
    <n v="0.15"/>
    <n v="53649.51"/>
    <x v="2"/>
    <x v="0"/>
    <x v="2"/>
    <n v="0.3"/>
    <n v="4.4999999999999998E-2"/>
    <n v="1.35E-2"/>
    <n v="-53649.496500000001"/>
    <n v="-3974036.777777778"/>
    <n v="2025"/>
    <x v="8"/>
    <n v="11"/>
    <s v="Q4"/>
  </r>
  <r>
    <s v="ORD-05697"/>
    <d v="2025-09-30T00:00:00"/>
    <s v="CUST-2541"/>
    <s v="Sneha Joshi"/>
    <x v="4"/>
    <x v="19"/>
    <x v="4"/>
    <s v="Odisha"/>
    <s v="Cuttack"/>
    <n v="1"/>
    <n v="3401.81"/>
    <n v="0.15"/>
    <n v="1822.45"/>
    <x v="0"/>
    <x v="1"/>
    <x v="2"/>
    <n v="0.15"/>
    <n v="2.2499999999999999E-2"/>
    <n v="3.375E-3"/>
    <n v="-1822.446625"/>
    <n v="-539984.18518518517"/>
    <n v="2025"/>
    <x v="2"/>
    <n v="9"/>
    <s v="Q3"/>
  </r>
  <r>
    <s v="ORD-05698"/>
    <d v="2025-12-18T00:00:00"/>
    <s v="CUST-1023"/>
    <s v="Arjun Joshi"/>
    <x v="0"/>
    <x v="6"/>
    <x v="3"/>
    <s v="Tamil Nadu"/>
    <s v="Coimbatore"/>
    <n v="2"/>
    <n v="6708.09"/>
    <n v="0.1"/>
    <n v="10086.91"/>
    <x v="2"/>
    <x v="1"/>
    <x v="2"/>
    <n v="0.2"/>
    <n v="2.0000000000000004E-2"/>
    <n v="4.000000000000001E-3"/>
    <n v="-10086.905999999999"/>
    <n v="-2521726.4999999991"/>
    <n v="2025"/>
    <x v="1"/>
    <n v="12"/>
    <s v="Q4"/>
  </r>
  <r>
    <s v="ORD-05699"/>
    <d v="2025-05-24T00:00:00"/>
    <s v="CUST-1697"/>
    <s v="Isha Nair"/>
    <x v="2"/>
    <x v="20"/>
    <x v="4"/>
    <s v="Odisha"/>
    <s v="Bhubaneswar"/>
    <n v="2"/>
    <n v="5241.2700000000004"/>
    <n v="0.1"/>
    <n v="6485.96"/>
    <x v="1"/>
    <x v="1"/>
    <x v="0"/>
    <n v="0.2"/>
    <n v="2.0000000000000004E-2"/>
    <n v="4.000000000000001E-3"/>
    <n v="-6485.9560000000001"/>
    <n v="-1621488.9999999995"/>
    <n v="2025"/>
    <x v="6"/>
    <n v="5"/>
    <s v="Q2"/>
  </r>
  <r>
    <s v="ORD-05700"/>
    <d v="2025-01-16T00:00:00"/>
    <s v="CUST-1327"/>
    <s v="Aarav Joshi"/>
    <x v="3"/>
    <x v="16"/>
    <x v="2"/>
    <s v="Goa"/>
    <s v="Margao"/>
    <n v="2"/>
    <n v="21174.35"/>
    <n v="0.15"/>
    <n v="29512.76"/>
    <x v="1"/>
    <x v="1"/>
    <x v="0"/>
    <n v="0.3"/>
    <n v="4.4999999999999998E-2"/>
    <n v="1.35E-2"/>
    <n v="-29512.746499999997"/>
    <n v="-2186129.3703703703"/>
    <n v="2025"/>
    <x v="5"/>
    <n v="1"/>
    <s v="Q1"/>
  </r>
  <r>
    <s v="ORD-05701"/>
    <d v="2025-10-29T00:00:00"/>
    <s v="CUST-1577"/>
    <s v="Rohan Patel"/>
    <x v="3"/>
    <x v="16"/>
    <x v="4"/>
    <s v="Odisha"/>
    <s v="Bhubaneswar"/>
    <n v="1"/>
    <n v="14249.06"/>
    <n v="0"/>
    <n v="11017.15"/>
    <x v="0"/>
    <x v="1"/>
    <x v="0"/>
    <n v="0"/>
    <n v="0"/>
    <n v="0"/>
    <n v="-11017.15"/>
    <e v="#DIV/0!"/>
    <n v="2025"/>
    <x v="10"/>
    <n v="10"/>
    <s v="Q4"/>
  </r>
  <r>
    <s v="ORD-05702"/>
    <d v="2025-09-02T00:00:00"/>
    <s v="CUST-1921"/>
    <s v="Isha Verma"/>
    <x v="1"/>
    <x v="17"/>
    <x v="3"/>
    <s v="Andhra Pradesh"/>
    <s v="Visakhapatnam"/>
    <n v="1"/>
    <n v="4086.32"/>
    <n v="0"/>
    <n v="3564.91"/>
    <x v="0"/>
    <x v="1"/>
    <x v="2"/>
    <n v="0"/>
    <n v="0"/>
    <n v="0"/>
    <n v="-3564.91"/>
    <e v="#DIV/0!"/>
    <n v="2025"/>
    <x v="2"/>
    <n v="9"/>
    <s v="Q3"/>
  </r>
  <r>
    <s v="ORD-05703"/>
    <d v="2025-04-17T00:00:00"/>
    <s v="CUST-1659"/>
    <s v="Vikram Joshi"/>
    <x v="4"/>
    <x v="24"/>
    <x v="4"/>
    <s v="Jharkhand"/>
    <s v="Ranchi"/>
    <n v="1"/>
    <n v="7345.65"/>
    <n v="0.05"/>
    <n v="4690.8999999999996"/>
    <x v="4"/>
    <x v="1"/>
    <x v="0"/>
    <n v="0.05"/>
    <n v="2.5000000000000005E-3"/>
    <n v="1.2500000000000003E-4"/>
    <n v="-4690.8998750000001"/>
    <n v="-37527198.999999993"/>
    <n v="2025"/>
    <x v="0"/>
    <n v="4"/>
    <s v="Q2"/>
  </r>
  <r>
    <s v="ORD-05704"/>
    <d v="2025-03-29T00:00:00"/>
    <s v="CUST-1537"/>
    <s v="Kiran Nair"/>
    <x v="0"/>
    <x v="6"/>
    <x v="0"/>
    <s v="Uttar Pradesh"/>
    <s v="Noida"/>
    <n v="2"/>
    <n v="9308.23"/>
    <n v="0.15"/>
    <n v="11129.49"/>
    <x v="3"/>
    <x v="1"/>
    <x v="1"/>
    <n v="0.3"/>
    <n v="4.4999999999999998E-2"/>
    <n v="1.35E-2"/>
    <n v="-11129.476500000001"/>
    <n v="-824405.66666666674"/>
    <n v="2025"/>
    <x v="3"/>
    <n v="3"/>
    <s v="Q1"/>
  </r>
  <r>
    <s v="ORD-05705"/>
    <d v="2025-05-09T00:00:00"/>
    <s v="CUST-1380"/>
    <s v="Vikram Kumar"/>
    <x v="3"/>
    <x v="13"/>
    <x v="0"/>
    <s v="Punjab"/>
    <s v="Ludhiana"/>
    <n v="1"/>
    <n v="34942.629999999997"/>
    <n v="0.05"/>
    <n v="22017.95"/>
    <x v="1"/>
    <x v="1"/>
    <x v="1"/>
    <n v="0.05"/>
    <n v="2.5000000000000005E-3"/>
    <n v="1.2500000000000003E-4"/>
    <n v="-22017.949875000002"/>
    <n v="-176143598.99999997"/>
    <n v="2025"/>
    <x v="6"/>
    <n v="5"/>
    <s v="Q2"/>
  </r>
  <r>
    <s v="ORD-05706"/>
    <d v="2025-12-07T00:00:00"/>
    <s v="CUST-1850"/>
    <s v="Meera Patel"/>
    <x v="0"/>
    <x v="4"/>
    <x v="3"/>
    <s v="Telangana"/>
    <s v="Hyderabad"/>
    <n v="2"/>
    <n v="12742.13"/>
    <n v="0.05"/>
    <n v="20249.13"/>
    <x v="2"/>
    <x v="1"/>
    <x v="0"/>
    <n v="0.1"/>
    <n v="5.000000000000001E-3"/>
    <n v="5.0000000000000012E-4"/>
    <n v="-20249.129500000003"/>
    <n v="-40498258.999999993"/>
    <n v="2025"/>
    <x v="1"/>
    <n v="12"/>
    <s v="Q4"/>
  </r>
  <r>
    <s v="ORD-05707"/>
    <d v="2025-01-04T00:00:00"/>
    <s v="CUST-1126"/>
    <s v="Isha Singh"/>
    <x v="3"/>
    <x v="16"/>
    <x v="2"/>
    <s v="Goa"/>
    <s v="Margao"/>
    <n v="1"/>
    <n v="33838.92"/>
    <n v="0"/>
    <n v="23886.45"/>
    <x v="4"/>
    <x v="0"/>
    <x v="1"/>
    <n v="0"/>
    <n v="0"/>
    <n v="0"/>
    <n v="-23886.45"/>
    <e v="#DIV/0!"/>
    <n v="2025"/>
    <x v="5"/>
    <n v="1"/>
    <s v="Q1"/>
  </r>
  <r>
    <s v="ORD-05708"/>
    <d v="2025-11-23T00:00:00"/>
    <s v="CUST-1442"/>
    <s v="Neha Rao"/>
    <x v="3"/>
    <x v="3"/>
    <x v="2"/>
    <s v="Goa"/>
    <s v="Margao"/>
    <n v="2"/>
    <n v="27982.04"/>
    <n v="0.1"/>
    <n v="33783.31"/>
    <x v="0"/>
    <x v="1"/>
    <x v="0"/>
    <n v="0.2"/>
    <n v="2.0000000000000004E-2"/>
    <n v="4.000000000000001E-3"/>
    <n v="-33783.305999999997"/>
    <n v="-8445826.4999999981"/>
    <n v="2025"/>
    <x v="8"/>
    <n v="11"/>
    <s v="Q4"/>
  </r>
  <r>
    <s v="ORD-05709"/>
    <d v="2025-11-02T00:00:00"/>
    <s v="CUST-1829"/>
    <s v="Rahul Singh"/>
    <x v="1"/>
    <x v="7"/>
    <x v="4"/>
    <s v="Bihar"/>
    <s v="Patna"/>
    <n v="2"/>
    <n v="4975.75"/>
    <n v="0.15"/>
    <n v="6546.41"/>
    <x v="3"/>
    <x v="1"/>
    <x v="2"/>
    <n v="0.3"/>
    <n v="4.4999999999999998E-2"/>
    <n v="1.35E-2"/>
    <n v="-6546.3964999999998"/>
    <n v="-484918.25925925927"/>
    <n v="2025"/>
    <x v="8"/>
    <n v="11"/>
    <s v="Q4"/>
  </r>
  <r>
    <s v="ORD-05710"/>
    <d v="2025-04-05T00:00:00"/>
    <s v="CUST-1044"/>
    <s v="Sneha Kumar"/>
    <x v="4"/>
    <x v="22"/>
    <x v="2"/>
    <s v="Goa"/>
    <s v="Margao"/>
    <n v="1"/>
    <n v="1754.94"/>
    <n v="0.05"/>
    <n v="1197.33"/>
    <x v="4"/>
    <x v="1"/>
    <x v="1"/>
    <n v="0.05"/>
    <n v="2.5000000000000005E-3"/>
    <n v="1.2500000000000003E-4"/>
    <n v="-1197.3298749999999"/>
    <n v="-9578638.9999999963"/>
    <n v="2025"/>
    <x v="0"/>
    <n v="4"/>
    <s v="Q2"/>
  </r>
  <r>
    <s v="ORD-05711"/>
    <d v="2025-07-28T00:00:00"/>
    <s v="CUST-1661"/>
    <s v="Arjun Sharma"/>
    <x v="3"/>
    <x v="3"/>
    <x v="0"/>
    <s v="Punjab"/>
    <s v="Amritsar"/>
    <n v="2"/>
    <n v="39138.230000000003"/>
    <n v="0.1"/>
    <n v="58555.54"/>
    <x v="4"/>
    <x v="0"/>
    <x v="1"/>
    <n v="0.2"/>
    <n v="2.0000000000000004E-2"/>
    <n v="4.000000000000001E-3"/>
    <n v="-58555.536"/>
    <n v="-14638883.999999996"/>
    <n v="2025"/>
    <x v="4"/>
    <n v="7"/>
    <s v="Q3"/>
  </r>
  <r>
    <s v="ORD-05712"/>
    <d v="2025-08-13T00:00:00"/>
    <s v="CUST-2383"/>
    <s v="Rahul Verma"/>
    <x v="2"/>
    <x v="10"/>
    <x v="1"/>
    <s v="Chhattisgarh"/>
    <s v="Bilaspur"/>
    <n v="1"/>
    <n v="6246.7"/>
    <n v="0.05"/>
    <n v="4857.7"/>
    <x v="3"/>
    <x v="2"/>
    <x v="2"/>
    <n v="0.05"/>
    <n v="2.5000000000000005E-3"/>
    <n v="1.2500000000000003E-4"/>
    <n v="-4857.6998750000002"/>
    <n v="-38861598.999999993"/>
    <n v="2025"/>
    <x v="7"/>
    <n v="8"/>
    <s v="Q3"/>
  </r>
  <r>
    <s v="ORD-05713"/>
    <d v="2025-12-14T00:00:00"/>
    <s v="CUST-1199"/>
    <s v="Ananya Kumar"/>
    <x v="3"/>
    <x v="13"/>
    <x v="1"/>
    <s v="Madhya Pradesh"/>
    <s v="Indore"/>
    <n v="3"/>
    <n v="45138.16"/>
    <n v="0.1"/>
    <n v="79361.100000000006"/>
    <x v="1"/>
    <x v="1"/>
    <x v="1"/>
    <n v="0.30000000000000004"/>
    <n v="3.0000000000000006E-2"/>
    <n v="9.0000000000000028E-3"/>
    <n v="-79361.091"/>
    <n v="-8817898.9999999981"/>
    <n v="2025"/>
    <x v="1"/>
    <n v="12"/>
    <s v="Q4"/>
  </r>
  <r>
    <s v="ORD-05714"/>
    <d v="2025-11-17T00:00:00"/>
    <s v="CUST-1653"/>
    <s v="Ananya Verma"/>
    <x v="3"/>
    <x v="16"/>
    <x v="4"/>
    <s v="Bihar"/>
    <s v="Patna"/>
    <n v="2"/>
    <n v="57438.63"/>
    <n v="0.05"/>
    <n v="91948.04"/>
    <x v="4"/>
    <x v="1"/>
    <x v="2"/>
    <n v="0.1"/>
    <n v="5.000000000000001E-3"/>
    <n v="5.0000000000000012E-4"/>
    <n v="-91948.039499999999"/>
    <n v="-183896078.99999994"/>
    <n v="2025"/>
    <x v="8"/>
    <n v="11"/>
    <s v="Q4"/>
  </r>
  <r>
    <s v="ORD-05715"/>
    <d v="2025-02-16T00:00:00"/>
    <s v="CUST-1308"/>
    <s v="Neha Verma"/>
    <x v="3"/>
    <x v="14"/>
    <x v="0"/>
    <s v="Uttar Pradesh"/>
    <s v="Noida"/>
    <n v="2"/>
    <n v="22857.25"/>
    <n v="0.05"/>
    <n v="38020.5"/>
    <x v="3"/>
    <x v="2"/>
    <x v="1"/>
    <n v="0.1"/>
    <n v="5.000000000000001E-3"/>
    <n v="5.0000000000000012E-4"/>
    <n v="-38020.499499999998"/>
    <n v="-76040998.999999985"/>
    <n v="2025"/>
    <x v="11"/>
    <n v="2"/>
    <s v="Q1"/>
  </r>
  <r>
    <s v="ORD-05716"/>
    <d v="2025-06-30T00:00:00"/>
    <s v="CUST-2381"/>
    <s v="Neha Kumar"/>
    <x v="2"/>
    <x v="8"/>
    <x v="3"/>
    <s v="Karnataka"/>
    <s v="Bengaluru"/>
    <n v="3"/>
    <n v="2195.15"/>
    <n v="0.05"/>
    <n v="5100.29"/>
    <x v="0"/>
    <x v="1"/>
    <x v="2"/>
    <n v="0.15000000000000002"/>
    <n v="7.5000000000000015E-3"/>
    <n v="1.1250000000000003E-3"/>
    <n v="-5100.2888750000002"/>
    <n v="-4533590.1111111101"/>
    <n v="2025"/>
    <x v="9"/>
    <n v="6"/>
    <s v="Q2"/>
  </r>
  <r>
    <s v="ORD-05717"/>
    <d v="2025-04-16T00:00:00"/>
    <s v="CUST-2113"/>
    <s v="Neha Gupta"/>
    <x v="3"/>
    <x v="14"/>
    <x v="0"/>
    <s v="Haryana"/>
    <s v="Gurugram"/>
    <n v="3"/>
    <n v="55555.8"/>
    <n v="0"/>
    <n v="139038.65"/>
    <x v="0"/>
    <x v="1"/>
    <x v="2"/>
    <n v="0"/>
    <n v="0"/>
    <n v="0"/>
    <n v="-139038.65"/>
    <e v="#DIV/0!"/>
    <n v="2025"/>
    <x v="0"/>
    <n v="4"/>
    <s v="Q2"/>
  </r>
  <r>
    <s v="ORD-05718"/>
    <d v="2025-07-18T00:00:00"/>
    <s v="CUST-2198"/>
    <s v="Priya Kumar"/>
    <x v="0"/>
    <x v="5"/>
    <x v="4"/>
    <s v="Odisha"/>
    <s v="Bhubaneswar"/>
    <n v="2"/>
    <n v="7518.18"/>
    <n v="0.15"/>
    <n v="10972.85"/>
    <x v="0"/>
    <x v="1"/>
    <x v="2"/>
    <n v="0.3"/>
    <n v="4.4999999999999998E-2"/>
    <n v="1.35E-2"/>
    <n v="-10972.836500000001"/>
    <n v="-812802.70370370382"/>
    <n v="2025"/>
    <x v="4"/>
    <n v="7"/>
    <s v="Q3"/>
  </r>
  <r>
    <s v="ORD-05719"/>
    <d v="2025-04-16T00:00:00"/>
    <s v="CUST-2389"/>
    <s v="Vikram Singh"/>
    <x v="3"/>
    <x v="13"/>
    <x v="0"/>
    <s v="Uttar Pradesh"/>
    <s v="Kanpur"/>
    <n v="1"/>
    <n v="46564.83"/>
    <n v="0.2"/>
    <n v="30707.51"/>
    <x v="1"/>
    <x v="0"/>
    <x v="2"/>
    <n v="0.2"/>
    <n v="4.0000000000000008E-2"/>
    <n v="8.0000000000000019E-3"/>
    <n v="-30707.501999999997"/>
    <n v="-3838437.7499999986"/>
    <n v="2025"/>
    <x v="0"/>
    <n v="4"/>
    <s v="Q2"/>
  </r>
  <r>
    <s v="ORD-05720"/>
    <d v="2025-10-07T00:00:00"/>
    <s v="CUST-1474"/>
    <s v="Ananya Singh"/>
    <x v="3"/>
    <x v="14"/>
    <x v="3"/>
    <s v="Karnataka"/>
    <s v="Bengaluru"/>
    <n v="2"/>
    <n v="10882.03"/>
    <n v="0.05"/>
    <n v="15962.41"/>
    <x v="4"/>
    <x v="0"/>
    <x v="2"/>
    <n v="0.1"/>
    <n v="5.000000000000001E-3"/>
    <n v="5.0000000000000012E-4"/>
    <n v="-15962.4095"/>
    <n v="-31924818.999999993"/>
    <n v="2025"/>
    <x v="10"/>
    <n v="10"/>
    <s v="Q4"/>
  </r>
  <r>
    <s v="ORD-05721"/>
    <d v="2025-09-17T00:00:00"/>
    <s v="CUST-1236"/>
    <s v="Arjun Reddy"/>
    <x v="3"/>
    <x v="14"/>
    <x v="0"/>
    <s v="Haryana"/>
    <s v="Gurugram"/>
    <n v="1"/>
    <n v="49495.72"/>
    <n v="0"/>
    <n v="31564.5"/>
    <x v="2"/>
    <x v="1"/>
    <x v="2"/>
    <n v="0"/>
    <n v="0"/>
    <n v="0"/>
    <n v="-31564.5"/>
    <e v="#DIV/0!"/>
    <n v="2025"/>
    <x v="2"/>
    <n v="9"/>
    <s v="Q3"/>
  </r>
  <r>
    <s v="ORD-05722"/>
    <d v="2025-04-18T00:00:00"/>
    <s v="CUST-1225"/>
    <s v="Isha Gupta"/>
    <x v="4"/>
    <x v="22"/>
    <x v="0"/>
    <s v="Delhi"/>
    <s v="Delhi"/>
    <n v="2"/>
    <n v="5166.3500000000004"/>
    <n v="0.1"/>
    <n v="6936.95"/>
    <x v="0"/>
    <x v="1"/>
    <x v="1"/>
    <n v="0.2"/>
    <n v="2.0000000000000004E-2"/>
    <n v="4.000000000000001E-3"/>
    <n v="-6936.9459999999999"/>
    <n v="-1734236.4999999995"/>
    <n v="2025"/>
    <x v="0"/>
    <n v="4"/>
    <s v="Q2"/>
  </r>
  <r>
    <s v="ORD-05723"/>
    <d v="2025-01-19T00:00:00"/>
    <s v="CUST-1360"/>
    <s v="Neha Gupta"/>
    <x v="2"/>
    <x v="20"/>
    <x v="3"/>
    <s v="Andhra Pradesh"/>
    <s v="Visakhapatnam"/>
    <n v="2"/>
    <n v="2172.84"/>
    <n v="0.05"/>
    <n v="3400"/>
    <x v="1"/>
    <x v="2"/>
    <x v="2"/>
    <n v="0.1"/>
    <n v="5.000000000000001E-3"/>
    <n v="5.0000000000000012E-4"/>
    <n v="-3399.9994999999999"/>
    <n v="-6799998.9999999981"/>
    <n v="2025"/>
    <x v="5"/>
    <n v="1"/>
    <s v="Q1"/>
  </r>
  <r>
    <s v="ORD-05724"/>
    <d v="2025-10-23T00:00:00"/>
    <s v="CUST-1424"/>
    <s v="Kiran Joshi"/>
    <x v="4"/>
    <x v="24"/>
    <x v="0"/>
    <s v="Punjab"/>
    <s v="Amritsar"/>
    <n v="2"/>
    <n v="4703.28"/>
    <n v="0.05"/>
    <n v="6135.77"/>
    <x v="1"/>
    <x v="1"/>
    <x v="1"/>
    <n v="0.1"/>
    <n v="5.000000000000001E-3"/>
    <n v="5.0000000000000012E-4"/>
    <n v="-6135.7695000000003"/>
    <n v="-12271538.999999998"/>
    <n v="2025"/>
    <x v="10"/>
    <n v="10"/>
    <s v="Q4"/>
  </r>
  <r>
    <s v="ORD-05725"/>
    <d v="2025-11-02T00:00:00"/>
    <s v="CUST-2015"/>
    <s v="Ananya Gupta"/>
    <x v="0"/>
    <x v="11"/>
    <x v="2"/>
    <s v="Rajasthan"/>
    <s v="Jaipur"/>
    <n v="2"/>
    <n v="12757.12"/>
    <n v="0"/>
    <n v="20154.12"/>
    <x v="4"/>
    <x v="0"/>
    <x v="2"/>
    <n v="0"/>
    <n v="0"/>
    <n v="0"/>
    <n v="-20154.12"/>
    <e v="#DIV/0!"/>
    <n v="2025"/>
    <x v="8"/>
    <n v="11"/>
    <s v="Q4"/>
  </r>
  <r>
    <s v="ORD-05726"/>
    <d v="2025-06-20T00:00:00"/>
    <s v="CUST-2078"/>
    <s v="Rohan Sharma"/>
    <x v="0"/>
    <x v="11"/>
    <x v="3"/>
    <s v="Karnataka"/>
    <s v="Bengaluru"/>
    <n v="2"/>
    <n v="905.63"/>
    <n v="0.15"/>
    <n v="1080.69"/>
    <x v="4"/>
    <x v="1"/>
    <x v="2"/>
    <n v="0.3"/>
    <n v="4.4999999999999998E-2"/>
    <n v="1.35E-2"/>
    <n v="-1080.6765"/>
    <n v="-80050.111111111109"/>
    <n v="2025"/>
    <x v="9"/>
    <n v="6"/>
    <s v="Q2"/>
  </r>
  <r>
    <s v="ORD-05727"/>
    <d v="2025-11-27T00:00:00"/>
    <s v="CUST-1667"/>
    <s v="Meera Rao"/>
    <x v="0"/>
    <x v="11"/>
    <x v="2"/>
    <s v="Gujarat"/>
    <s v="Surat"/>
    <n v="1"/>
    <n v="11728.18"/>
    <n v="0.1"/>
    <n v="8910.4599999999991"/>
    <x v="4"/>
    <x v="1"/>
    <x v="1"/>
    <n v="0.1"/>
    <n v="1.0000000000000002E-2"/>
    <n v="1.0000000000000002E-3"/>
    <n v="-8910.4589999999989"/>
    <n v="-8910458.9999999963"/>
    <n v="2025"/>
    <x v="8"/>
    <n v="11"/>
    <s v="Q4"/>
  </r>
  <r>
    <s v="ORD-05728"/>
    <d v="2025-07-14T00:00:00"/>
    <s v="CUST-1335"/>
    <s v="Sneha Patel"/>
    <x v="3"/>
    <x v="14"/>
    <x v="2"/>
    <s v="Maharashtra"/>
    <s v="Mumbai"/>
    <n v="1"/>
    <n v="35891.01"/>
    <n v="0.1"/>
    <n v="23077.98"/>
    <x v="1"/>
    <x v="1"/>
    <x v="1"/>
    <n v="0.1"/>
    <n v="1.0000000000000002E-2"/>
    <n v="1.0000000000000002E-3"/>
    <n v="-23077.978999999999"/>
    <n v="-23077978.999999993"/>
    <n v="2025"/>
    <x v="4"/>
    <n v="7"/>
    <s v="Q3"/>
  </r>
  <r>
    <s v="ORD-05729"/>
    <d v="2025-01-12T00:00:00"/>
    <s v="CUST-1899"/>
    <s v="Aarav Sharma"/>
    <x v="1"/>
    <x v="21"/>
    <x v="0"/>
    <s v="Delhi"/>
    <s v="New Delhi"/>
    <n v="2"/>
    <n v="1296.3599999999999"/>
    <n v="0.05"/>
    <n v="1556.23"/>
    <x v="4"/>
    <x v="0"/>
    <x v="1"/>
    <n v="0.1"/>
    <n v="5.000000000000001E-3"/>
    <n v="5.0000000000000012E-4"/>
    <n v="-1556.2294999999999"/>
    <n v="-3112458.9999999991"/>
    <n v="2025"/>
    <x v="5"/>
    <n v="1"/>
    <s v="Q1"/>
  </r>
  <r>
    <s v="ORD-05730"/>
    <d v="2025-07-14T00:00:00"/>
    <s v="CUST-1605"/>
    <s v="Rohan Singh"/>
    <x v="0"/>
    <x v="0"/>
    <x v="3"/>
    <s v="Andhra Pradesh"/>
    <s v="Vijayawada"/>
    <n v="1"/>
    <n v="13726.57"/>
    <n v="0.1"/>
    <n v="9529.91"/>
    <x v="2"/>
    <x v="1"/>
    <x v="2"/>
    <n v="0.1"/>
    <n v="1.0000000000000002E-2"/>
    <n v="1.0000000000000002E-3"/>
    <n v="-9529.9089999999997"/>
    <n v="-9529908.9999999981"/>
    <n v="2025"/>
    <x v="4"/>
    <n v="7"/>
    <s v="Q3"/>
  </r>
  <r>
    <s v="ORD-05731"/>
    <d v="2025-10-10T00:00:00"/>
    <s v="CUST-1095"/>
    <s v="Neha Kumar"/>
    <x v="0"/>
    <x v="4"/>
    <x v="4"/>
    <s v="Jharkhand"/>
    <s v="Ranchi"/>
    <n v="3"/>
    <n v="5949.88"/>
    <n v="0.1"/>
    <n v="10151.209999999999"/>
    <x v="1"/>
    <x v="2"/>
    <x v="0"/>
    <n v="0.30000000000000004"/>
    <n v="3.0000000000000006E-2"/>
    <n v="9.0000000000000028E-3"/>
    <n v="-10151.200999999999"/>
    <n v="-1127911.2222222218"/>
    <n v="2025"/>
    <x v="10"/>
    <n v="10"/>
    <s v="Q4"/>
  </r>
  <r>
    <s v="ORD-05732"/>
    <d v="2025-07-01T00:00:00"/>
    <s v="CUST-1315"/>
    <s v="Vikram Rao"/>
    <x v="2"/>
    <x v="20"/>
    <x v="1"/>
    <s v="Chhattisgarh"/>
    <s v="Bilaspur"/>
    <n v="1"/>
    <n v="2227.2800000000002"/>
    <n v="0.05"/>
    <n v="1430.52"/>
    <x v="2"/>
    <x v="1"/>
    <x v="1"/>
    <n v="0.05"/>
    <n v="2.5000000000000005E-3"/>
    <n v="1.2500000000000003E-4"/>
    <n v="-1430.519875"/>
    <n v="-11444158.999999996"/>
    <n v="2025"/>
    <x v="4"/>
    <n v="7"/>
    <s v="Q3"/>
  </r>
  <r>
    <s v="ORD-05733"/>
    <d v="2025-11-01T00:00:00"/>
    <s v="CUST-1488"/>
    <s v="Aarav Sharma"/>
    <x v="0"/>
    <x v="4"/>
    <x v="3"/>
    <s v="Andhra Pradesh"/>
    <s v="Vijayawada"/>
    <n v="1"/>
    <n v="8852.08"/>
    <n v="0.15"/>
    <n v="5646.03"/>
    <x v="1"/>
    <x v="1"/>
    <x v="1"/>
    <n v="0.15"/>
    <n v="2.2499999999999999E-2"/>
    <n v="3.375E-3"/>
    <n v="-5646.0266249999995"/>
    <n v="-1672896.7777777778"/>
    <n v="2025"/>
    <x v="8"/>
    <n v="11"/>
    <s v="Q4"/>
  </r>
  <r>
    <s v="ORD-05734"/>
    <d v="2025-05-24T00:00:00"/>
    <s v="CUST-2399"/>
    <s v="Ananya Sharma"/>
    <x v="4"/>
    <x v="19"/>
    <x v="4"/>
    <s v="Bihar"/>
    <s v="Gaya"/>
    <n v="2"/>
    <n v="6247.27"/>
    <n v="0.2"/>
    <n v="8258.91"/>
    <x v="2"/>
    <x v="1"/>
    <x v="1"/>
    <n v="0.4"/>
    <n v="8.0000000000000016E-2"/>
    <n v="3.2000000000000008E-2"/>
    <n v="-8258.8780000000006"/>
    <n v="-258089.93749999997"/>
    <n v="2025"/>
    <x v="6"/>
    <n v="5"/>
    <s v="Q2"/>
  </r>
  <r>
    <s v="ORD-05735"/>
    <d v="2025-11-12T00:00:00"/>
    <s v="CUST-1888"/>
    <s v="Rohan Gupta"/>
    <x v="0"/>
    <x v="5"/>
    <x v="2"/>
    <s v="Goa"/>
    <s v="Margao"/>
    <n v="2"/>
    <n v="16769.04"/>
    <n v="0.15"/>
    <n v="20046.830000000002"/>
    <x v="2"/>
    <x v="1"/>
    <x v="2"/>
    <n v="0.3"/>
    <n v="4.4999999999999998E-2"/>
    <n v="1.35E-2"/>
    <n v="-20046.816500000001"/>
    <n v="-1484949.3703703703"/>
    <n v="2025"/>
    <x v="8"/>
    <n v="11"/>
    <s v="Q4"/>
  </r>
  <r>
    <s v="ORD-05736"/>
    <d v="2025-07-01T00:00:00"/>
    <s v="CUST-2042"/>
    <s v="Aarav Kumar"/>
    <x v="2"/>
    <x v="20"/>
    <x v="2"/>
    <s v="Goa"/>
    <s v="Panaji"/>
    <n v="1"/>
    <n v="1332.96"/>
    <n v="0.1"/>
    <n v="834.04"/>
    <x v="4"/>
    <x v="1"/>
    <x v="2"/>
    <n v="0.1"/>
    <n v="1.0000000000000002E-2"/>
    <n v="1.0000000000000002E-3"/>
    <n v="-834.03899999999999"/>
    <n v="-834038.99999999977"/>
    <n v="2025"/>
    <x v="4"/>
    <n v="7"/>
    <s v="Q3"/>
  </r>
  <r>
    <s v="ORD-05737"/>
    <d v="2025-01-30T00:00:00"/>
    <s v="CUST-1664"/>
    <s v="Ananya Nair"/>
    <x v="0"/>
    <x v="4"/>
    <x v="1"/>
    <s v="Chhattisgarh"/>
    <s v="Raipur"/>
    <n v="1"/>
    <n v="7558.9"/>
    <n v="0.1"/>
    <n v="4417.74"/>
    <x v="4"/>
    <x v="1"/>
    <x v="1"/>
    <n v="0.1"/>
    <n v="1.0000000000000002E-2"/>
    <n v="1.0000000000000002E-3"/>
    <n v="-4417.7389999999996"/>
    <n v="-4417738.9999999981"/>
    <n v="2025"/>
    <x v="5"/>
    <n v="1"/>
    <s v="Q1"/>
  </r>
  <r>
    <s v="ORD-05738"/>
    <d v="2025-03-25T00:00:00"/>
    <s v="CUST-1829"/>
    <s v="Rahul Joshi"/>
    <x v="4"/>
    <x v="19"/>
    <x v="3"/>
    <s v="Karnataka"/>
    <s v="Bengaluru"/>
    <n v="1"/>
    <n v="1069.4100000000001"/>
    <n v="0.1"/>
    <n v="743.29"/>
    <x v="1"/>
    <x v="1"/>
    <x v="1"/>
    <n v="0.1"/>
    <n v="1.0000000000000002E-2"/>
    <n v="1.0000000000000002E-3"/>
    <n v="-743.28899999999999"/>
    <n v="-743288.99999999977"/>
    <n v="2025"/>
    <x v="3"/>
    <n v="3"/>
    <s v="Q1"/>
  </r>
  <r>
    <s v="ORD-05739"/>
    <d v="2025-06-15T00:00:00"/>
    <s v="CUST-1637"/>
    <s v="Ananya Joshi"/>
    <x v="0"/>
    <x v="11"/>
    <x v="0"/>
    <s v="Haryana"/>
    <s v="Gurugram"/>
    <n v="1"/>
    <n v="13822.93"/>
    <n v="0.15"/>
    <n v="8911.5300000000007"/>
    <x v="1"/>
    <x v="1"/>
    <x v="0"/>
    <n v="0.15"/>
    <n v="2.2499999999999999E-2"/>
    <n v="3.375E-3"/>
    <n v="-8911.5266250000004"/>
    <n v="-2640452.3333333335"/>
    <n v="2025"/>
    <x v="9"/>
    <n v="6"/>
    <s v="Q2"/>
  </r>
  <r>
    <s v="ORD-05740"/>
    <d v="2025-10-11T00:00:00"/>
    <s v="CUST-1886"/>
    <s v="Ananya Singh"/>
    <x v="2"/>
    <x v="8"/>
    <x v="2"/>
    <s v="Gujarat"/>
    <s v="Surat"/>
    <n v="1"/>
    <n v="3355.04"/>
    <n v="0.05"/>
    <n v="1983.47"/>
    <x v="1"/>
    <x v="0"/>
    <x v="2"/>
    <n v="0.05"/>
    <n v="2.5000000000000005E-3"/>
    <n v="1.2500000000000003E-4"/>
    <n v="-1983.469875"/>
    <n v="-15867758.999999996"/>
    <n v="2025"/>
    <x v="10"/>
    <n v="10"/>
    <s v="Q4"/>
  </r>
  <r>
    <s v="ORD-05741"/>
    <d v="2025-10-08T00:00:00"/>
    <s v="CUST-1953"/>
    <s v="Ananya Verma"/>
    <x v="3"/>
    <x v="3"/>
    <x v="0"/>
    <s v="Punjab"/>
    <s v="Ludhiana"/>
    <n v="2"/>
    <n v="46390"/>
    <n v="0"/>
    <n v="74479.91"/>
    <x v="1"/>
    <x v="1"/>
    <x v="0"/>
    <n v="0"/>
    <n v="0"/>
    <n v="0"/>
    <n v="-74479.91"/>
    <e v="#DIV/0!"/>
    <n v="2025"/>
    <x v="10"/>
    <n v="10"/>
    <s v="Q4"/>
  </r>
  <r>
    <s v="ORD-05742"/>
    <d v="2025-04-06T00:00:00"/>
    <s v="CUST-1687"/>
    <s v="Rohan Reddy"/>
    <x v="1"/>
    <x v="1"/>
    <x v="3"/>
    <s v="Tamil Nadu"/>
    <s v="Coimbatore"/>
    <n v="3"/>
    <n v="1780.42"/>
    <n v="0.1"/>
    <n v="3555.83"/>
    <x v="0"/>
    <x v="1"/>
    <x v="2"/>
    <n v="0.30000000000000004"/>
    <n v="3.0000000000000006E-2"/>
    <n v="9.0000000000000028E-3"/>
    <n v="-3555.8209999999999"/>
    <n v="-395091.22222222207"/>
    <n v="2025"/>
    <x v="0"/>
    <n v="4"/>
    <s v="Q2"/>
  </r>
  <r>
    <s v="ORD-05743"/>
    <d v="2025-09-23T00:00:00"/>
    <s v="CUST-1221"/>
    <s v="Neha Patel"/>
    <x v="3"/>
    <x v="13"/>
    <x v="4"/>
    <s v="West Bengal"/>
    <s v="Kolkata"/>
    <n v="1"/>
    <n v="55114.14"/>
    <n v="0.15"/>
    <n v="32567.03"/>
    <x v="3"/>
    <x v="2"/>
    <x v="0"/>
    <n v="0.15"/>
    <n v="2.2499999999999999E-2"/>
    <n v="3.375E-3"/>
    <n v="-32567.026624999999"/>
    <n v="-9649489.3703703694"/>
    <n v="2025"/>
    <x v="2"/>
    <n v="9"/>
    <s v="Q3"/>
  </r>
  <r>
    <s v="ORD-05744"/>
    <d v="2025-10-25T00:00:00"/>
    <s v="CUST-1880"/>
    <s v="Priya Rao"/>
    <x v="0"/>
    <x v="0"/>
    <x v="2"/>
    <s v="Gujarat"/>
    <s v="Surat"/>
    <n v="1"/>
    <n v="9952.5300000000007"/>
    <n v="0.05"/>
    <n v="7609.36"/>
    <x v="0"/>
    <x v="1"/>
    <x v="2"/>
    <n v="0.05"/>
    <n v="2.5000000000000005E-3"/>
    <n v="1.2500000000000003E-4"/>
    <n v="-7609.3598750000001"/>
    <n v="-60874878.999999985"/>
    <n v="2025"/>
    <x v="10"/>
    <n v="10"/>
    <s v="Q4"/>
  </r>
  <r>
    <s v="ORD-05745"/>
    <d v="2025-10-23T00:00:00"/>
    <s v="CUST-2445"/>
    <s v="Priya Rao"/>
    <x v="4"/>
    <x v="19"/>
    <x v="2"/>
    <s v="Maharashtra"/>
    <s v="Nagpur"/>
    <n v="2"/>
    <n v="8520.67"/>
    <n v="0.1"/>
    <n v="12746.25"/>
    <x v="4"/>
    <x v="1"/>
    <x v="2"/>
    <n v="0.2"/>
    <n v="2.0000000000000004E-2"/>
    <n v="4.000000000000001E-3"/>
    <n v="-12746.245999999999"/>
    <n v="-3186561.4999999991"/>
    <n v="2025"/>
    <x v="10"/>
    <n v="10"/>
    <s v="Q4"/>
  </r>
  <r>
    <s v="ORD-05746"/>
    <d v="2025-08-13T00:00:00"/>
    <s v="CUST-1037"/>
    <s v="Isha Verma"/>
    <x v="4"/>
    <x v="12"/>
    <x v="0"/>
    <s v="Delhi"/>
    <s v="New Delhi"/>
    <n v="3"/>
    <n v="1169.92"/>
    <n v="0.05"/>
    <n v="2584.92"/>
    <x v="1"/>
    <x v="0"/>
    <x v="1"/>
    <n v="0.15000000000000002"/>
    <n v="7.5000000000000015E-3"/>
    <n v="1.1250000000000003E-3"/>
    <n v="-2584.9188750000003"/>
    <n v="-2297705.666666666"/>
    <n v="2025"/>
    <x v="7"/>
    <n v="8"/>
    <s v="Q3"/>
  </r>
  <r>
    <s v="ORD-05747"/>
    <d v="2025-11-29T00:00:00"/>
    <s v="CUST-2353"/>
    <s v="Arjun Kumar"/>
    <x v="0"/>
    <x v="5"/>
    <x v="1"/>
    <s v="Madhya Pradesh"/>
    <s v="Bhopal"/>
    <n v="1"/>
    <n v="9596.99"/>
    <n v="0.15"/>
    <n v="5257.91"/>
    <x v="3"/>
    <x v="1"/>
    <x v="1"/>
    <n v="0.15"/>
    <n v="2.2499999999999999E-2"/>
    <n v="3.375E-3"/>
    <n v="-5257.9066249999996"/>
    <n v="-1557898.2592592591"/>
    <n v="2025"/>
    <x v="8"/>
    <n v="11"/>
    <s v="Q4"/>
  </r>
  <r>
    <s v="ORD-05748"/>
    <d v="2025-12-27T00:00:00"/>
    <s v="CUST-2167"/>
    <s v="Aarav Joshi"/>
    <x v="1"/>
    <x v="9"/>
    <x v="0"/>
    <s v="Haryana"/>
    <s v="Faridabad"/>
    <n v="1"/>
    <n v="3890.66"/>
    <n v="0.1"/>
    <n v="2995.64"/>
    <x v="3"/>
    <x v="1"/>
    <x v="1"/>
    <n v="0.1"/>
    <n v="1.0000000000000002E-2"/>
    <n v="1.0000000000000002E-3"/>
    <n v="-2995.6389999999997"/>
    <n v="-2995638.9999999991"/>
    <n v="2025"/>
    <x v="1"/>
    <n v="12"/>
    <s v="Q4"/>
  </r>
  <r>
    <s v="ORD-05749"/>
    <d v="2025-02-11T00:00:00"/>
    <s v="CUST-1972"/>
    <s v="Ananya Kumar"/>
    <x v="3"/>
    <x v="18"/>
    <x v="0"/>
    <s v="Uttar Pradesh"/>
    <s v="Kanpur"/>
    <n v="1"/>
    <n v="39609.69"/>
    <n v="0.1"/>
    <n v="22267.46"/>
    <x v="4"/>
    <x v="2"/>
    <x v="0"/>
    <n v="0.1"/>
    <n v="1.0000000000000002E-2"/>
    <n v="1.0000000000000002E-3"/>
    <n v="-22267.458999999999"/>
    <n v="-22267458.999999993"/>
    <n v="2025"/>
    <x v="11"/>
    <n v="2"/>
    <s v="Q1"/>
  </r>
  <r>
    <s v="ORD-05750"/>
    <d v="2025-10-30T00:00:00"/>
    <s v="CUST-2396"/>
    <s v="Neha Gupta"/>
    <x v="1"/>
    <x v="21"/>
    <x v="2"/>
    <s v="Rajasthan"/>
    <s v="Jaipur"/>
    <n v="1"/>
    <n v="360.17"/>
    <n v="0.1"/>
    <n v="218.62"/>
    <x v="1"/>
    <x v="1"/>
    <x v="2"/>
    <n v="0.1"/>
    <n v="1.0000000000000002E-2"/>
    <n v="1.0000000000000002E-3"/>
    <n v="-218.619"/>
    <n v="-218618.99999999994"/>
    <n v="2025"/>
    <x v="10"/>
    <n v="10"/>
    <s v="Q4"/>
  </r>
  <r>
    <s v="ORD-05751"/>
    <d v="2025-09-03T00:00:00"/>
    <s v="CUST-2513"/>
    <s v="Meera Nair"/>
    <x v="2"/>
    <x v="20"/>
    <x v="1"/>
    <s v="Madhya Pradesh"/>
    <s v="Bhopal"/>
    <n v="2"/>
    <n v="6817.44"/>
    <n v="0.1"/>
    <n v="8451.84"/>
    <x v="1"/>
    <x v="0"/>
    <x v="1"/>
    <n v="0.2"/>
    <n v="2.0000000000000004E-2"/>
    <n v="4.000000000000001E-3"/>
    <n v="-8451.8359999999993"/>
    <n v="-2112958.9999999995"/>
    <n v="2025"/>
    <x v="2"/>
    <n v="9"/>
    <s v="Q3"/>
  </r>
  <r>
    <s v="ORD-05752"/>
    <d v="2025-07-27T00:00:00"/>
    <s v="CUST-2327"/>
    <s v="Rahul Gupta"/>
    <x v="0"/>
    <x v="0"/>
    <x v="4"/>
    <s v="Jharkhand"/>
    <s v="Jamshedpur"/>
    <n v="4"/>
    <n v="5859.96"/>
    <n v="0.15"/>
    <n v="14269.4"/>
    <x v="3"/>
    <x v="0"/>
    <x v="2"/>
    <n v="0.6"/>
    <n v="0.09"/>
    <n v="5.3999999999999999E-2"/>
    <n v="-14269.346"/>
    <n v="-264247.14814814815"/>
    <n v="2025"/>
    <x v="4"/>
    <n v="7"/>
    <s v="Q3"/>
  </r>
  <r>
    <s v="ORD-05753"/>
    <d v="2025-08-25T00:00:00"/>
    <s v="CUST-2583"/>
    <s v="Priya Gupta"/>
    <x v="4"/>
    <x v="19"/>
    <x v="4"/>
    <s v="West Bengal"/>
    <s v="Durgapur"/>
    <n v="2"/>
    <n v="2618.86"/>
    <n v="0.15"/>
    <n v="3171.77"/>
    <x v="1"/>
    <x v="0"/>
    <x v="0"/>
    <n v="0.3"/>
    <n v="4.4999999999999998E-2"/>
    <n v="1.35E-2"/>
    <n v="-3171.7565"/>
    <n v="-234944.92592592593"/>
    <n v="2025"/>
    <x v="7"/>
    <n v="8"/>
    <s v="Q3"/>
  </r>
  <r>
    <s v="ORD-05754"/>
    <d v="2025-01-22T00:00:00"/>
    <s v="CUST-2024"/>
    <s v="Vikram Singh"/>
    <x v="1"/>
    <x v="1"/>
    <x v="4"/>
    <s v="Jharkhand"/>
    <s v="Ranchi"/>
    <n v="5"/>
    <n v="2556.88"/>
    <n v="0"/>
    <n v="10914.4"/>
    <x v="1"/>
    <x v="1"/>
    <x v="1"/>
    <n v="0"/>
    <n v="0"/>
    <n v="0"/>
    <n v="-10914.4"/>
    <e v="#DIV/0!"/>
    <n v="2025"/>
    <x v="5"/>
    <n v="1"/>
    <s v="Q1"/>
  </r>
  <r>
    <s v="ORD-05755"/>
    <d v="2025-07-04T00:00:00"/>
    <s v="CUST-1205"/>
    <s v="Neha Reddy"/>
    <x v="3"/>
    <x v="13"/>
    <x v="0"/>
    <s v="Delhi"/>
    <s v="Delhi"/>
    <n v="1"/>
    <n v="35927.040000000001"/>
    <n v="0"/>
    <n v="29711.62"/>
    <x v="1"/>
    <x v="2"/>
    <x v="0"/>
    <n v="0"/>
    <n v="0"/>
    <n v="0"/>
    <n v="-29711.62"/>
    <e v="#DIV/0!"/>
    <n v="2025"/>
    <x v="4"/>
    <n v="7"/>
    <s v="Q3"/>
  </r>
  <r>
    <s v="ORD-05756"/>
    <d v="2025-08-30T00:00:00"/>
    <s v="CUST-1271"/>
    <s v="Neha Joshi"/>
    <x v="1"/>
    <x v="21"/>
    <x v="2"/>
    <s v="Goa"/>
    <s v="Margao"/>
    <n v="3"/>
    <n v="3889.87"/>
    <n v="0.1"/>
    <n v="7061.68"/>
    <x v="1"/>
    <x v="1"/>
    <x v="0"/>
    <n v="0.30000000000000004"/>
    <n v="3.0000000000000006E-2"/>
    <n v="9.0000000000000028E-3"/>
    <n v="-7061.6710000000003"/>
    <n v="-784630.11111111089"/>
    <n v="2025"/>
    <x v="7"/>
    <n v="8"/>
    <s v="Q3"/>
  </r>
  <r>
    <s v="ORD-05757"/>
    <d v="2025-12-29T00:00:00"/>
    <s v="CUST-1182"/>
    <s v="Arjun Reddy"/>
    <x v="3"/>
    <x v="14"/>
    <x v="3"/>
    <s v="Telangana"/>
    <s v="Warangal"/>
    <n v="1"/>
    <n v="26472.880000000001"/>
    <n v="0.15"/>
    <n v="19533.310000000001"/>
    <x v="2"/>
    <x v="0"/>
    <x v="2"/>
    <n v="0.15"/>
    <n v="2.2499999999999999E-2"/>
    <n v="3.375E-3"/>
    <n v="-19533.306625000001"/>
    <n v="-5787646.4074074076"/>
    <n v="2025"/>
    <x v="1"/>
    <n v="12"/>
    <s v="Q4"/>
  </r>
  <r>
    <s v="ORD-05758"/>
    <d v="2025-10-10T00:00:00"/>
    <s v="CUST-1631"/>
    <s v="Kiran Reddy"/>
    <x v="1"/>
    <x v="17"/>
    <x v="1"/>
    <s v="Chhattisgarh"/>
    <s v="Raipur"/>
    <n v="1"/>
    <n v="2339.81"/>
    <n v="0.05"/>
    <n v="1587.52"/>
    <x v="2"/>
    <x v="0"/>
    <x v="0"/>
    <n v="0.05"/>
    <n v="2.5000000000000005E-3"/>
    <n v="1.2500000000000003E-4"/>
    <n v="-1587.519875"/>
    <n v="-12700158.999999996"/>
    <n v="2025"/>
    <x v="10"/>
    <n v="10"/>
    <s v="Q4"/>
  </r>
  <r>
    <s v="ORD-05759"/>
    <d v="2025-02-10T00:00:00"/>
    <s v="CUST-1574"/>
    <s v="Kiran Verma"/>
    <x v="2"/>
    <x v="2"/>
    <x v="0"/>
    <s v="Delhi"/>
    <s v="Delhi"/>
    <n v="2"/>
    <n v="3930.74"/>
    <n v="0"/>
    <n v="5320.83"/>
    <x v="0"/>
    <x v="1"/>
    <x v="0"/>
    <n v="0"/>
    <n v="0"/>
    <n v="0"/>
    <n v="-5320.83"/>
    <e v="#DIV/0!"/>
    <n v="2025"/>
    <x v="11"/>
    <n v="2"/>
    <s v="Q1"/>
  </r>
  <r>
    <s v="ORD-05760"/>
    <d v="2025-12-02T00:00:00"/>
    <s v="CUST-1281"/>
    <s v="Sneha Joshi"/>
    <x v="3"/>
    <x v="3"/>
    <x v="3"/>
    <s v="Andhra Pradesh"/>
    <s v="Vijayawada"/>
    <n v="1"/>
    <n v="26543.58"/>
    <n v="0.05"/>
    <n v="21834.59"/>
    <x v="1"/>
    <x v="1"/>
    <x v="2"/>
    <n v="0.05"/>
    <n v="2.5000000000000005E-3"/>
    <n v="1.2500000000000003E-4"/>
    <n v="-21834.589875000001"/>
    <n v="-174676718.99999997"/>
    <n v="2025"/>
    <x v="1"/>
    <n v="12"/>
    <s v="Q4"/>
  </r>
  <r>
    <s v="ORD-05761"/>
    <d v="2025-06-11T00:00:00"/>
    <s v="CUST-2036"/>
    <s v="Kiran Singh"/>
    <x v="2"/>
    <x v="23"/>
    <x v="4"/>
    <s v="Odisha"/>
    <s v="Cuttack"/>
    <n v="1"/>
    <n v="6436.02"/>
    <n v="0.05"/>
    <n v="4699.93"/>
    <x v="3"/>
    <x v="2"/>
    <x v="1"/>
    <n v="0.05"/>
    <n v="2.5000000000000005E-3"/>
    <n v="1.2500000000000003E-4"/>
    <n v="-4699.9298750000007"/>
    <n v="-37599439"/>
    <n v="2025"/>
    <x v="9"/>
    <n v="6"/>
    <s v="Q2"/>
  </r>
  <r>
    <s v="ORD-05762"/>
    <d v="2025-06-09T00:00:00"/>
    <s v="CUST-2289"/>
    <s v="Kiran Kumar"/>
    <x v="2"/>
    <x v="10"/>
    <x v="3"/>
    <s v="Telangana"/>
    <s v="Warangal"/>
    <n v="2"/>
    <n v="6018.26"/>
    <n v="0.1"/>
    <n v="8377.2800000000007"/>
    <x v="0"/>
    <x v="1"/>
    <x v="1"/>
    <n v="0.2"/>
    <n v="2.0000000000000004E-2"/>
    <n v="4.000000000000001E-3"/>
    <n v="-8377.2759999999998"/>
    <n v="-2094318.9999999995"/>
    <n v="2025"/>
    <x v="9"/>
    <n v="6"/>
    <s v="Q2"/>
  </r>
  <r>
    <s v="ORD-05763"/>
    <d v="2025-03-30T00:00:00"/>
    <s v="CUST-1637"/>
    <s v="Rahul Kumar"/>
    <x v="2"/>
    <x v="20"/>
    <x v="3"/>
    <s v="Karnataka"/>
    <s v="Mysuru"/>
    <n v="1"/>
    <n v="3402.83"/>
    <n v="0"/>
    <n v="2690.13"/>
    <x v="1"/>
    <x v="1"/>
    <x v="2"/>
    <n v="0"/>
    <n v="0"/>
    <n v="0"/>
    <n v="-2690.13"/>
    <e v="#DIV/0!"/>
    <n v="2025"/>
    <x v="3"/>
    <n v="3"/>
    <s v="Q1"/>
  </r>
  <r>
    <s v="ORD-05764"/>
    <d v="2025-11-18T00:00:00"/>
    <s v="CUST-1858"/>
    <s v="Ananya Gupta"/>
    <x v="3"/>
    <x v="16"/>
    <x v="3"/>
    <s v="Karnataka"/>
    <s v="Bengaluru"/>
    <n v="2"/>
    <n v="1512.37"/>
    <n v="0"/>
    <n v="2367.04"/>
    <x v="0"/>
    <x v="1"/>
    <x v="1"/>
    <n v="0"/>
    <n v="0"/>
    <n v="0"/>
    <n v="-2367.04"/>
    <e v="#DIV/0!"/>
    <n v="2025"/>
    <x v="8"/>
    <n v="11"/>
    <s v="Q4"/>
  </r>
  <r>
    <s v="ORD-05765"/>
    <d v="2025-01-12T00:00:00"/>
    <s v="CUST-1293"/>
    <s v="Ananya Joshi"/>
    <x v="3"/>
    <x v="13"/>
    <x v="0"/>
    <s v="Haryana"/>
    <s v="Gurugram"/>
    <n v="1"/>
    <n v="58709.34"/>
    <n v="0.15"/>
    <n v="39112.449999999997"/>
    <x v="1"/>
    <x v="0"/>
    <x v="1"/>
    <n v="0.15"/>
    <n v="2.2499999999999999E-2"/>
    <n v="3.375E-3"/>
    <n v="-39112.446624999997"/>
    <n v="-11588873.074074073"/>
    <n v="2025"/>
    <x v="5"/>
    <n v="1"/>
    <s v="Q1"/>
  </r>
  <r>
    <s v="ORD-05766"/>
    <d v="2025-03-14T00:00:00"/>
    <s v="CUST-1137"/>
    <s v="Sneha Reddy"/>
    <x v="1"/>
    <x v="7"/>
    <x v="2"/>
    <s v="Goa"/>
    <s v="Margao"/>
    <n v="3"/>
    <n v="840.6"/>
    <n v="0"/>
    <n v="1564.8"/>
    <x v="1"/>
    <x v="1"/>
    <x v="1"/>
    <n v="0"/>
    <n v="0"/>
    <n v="0"/>
    <n v="-1564.8"/>
    <e v="#DIV/0!"/>
    <n v="2025"/>
    <x v="3"/>
    <n v="3"/>
    <s v="Q1"/>
  </r>
  <r>
    <s v="ORD-05767"/>
    <d v="2025-03-17T00:00:00"/>
    <s v="CUST-1197"/>
    <s v="Sneha Singh"/>
    <x v="3"/>
    <x v="18"/>
    <x v="3"/>
    <s v="Tamil Nadu"/>
    <s v="Chennai"/>
    <n v="1"/>
    <n v="17026.54"/>
    <n v="0.1"/>
    <n v="12232.71"/>
    <x v="3"/>
    <x v="1"/>
    <x v="1"/>
    <n v="0.1"/>
    <n v="1.0000000000000002E-2"/>
    <n v="1.0000000000000002E-3"/>
    <n v="-12232.708999999999"/>
    <n v="-12232708.999999996"/>
    <n v="2025"/>
    <x v="3"/>
    <n v="3"/>
    <s v="Q1"/>
  </r>
  <r>
    <s v="ORD-05768"/>
    <d v="2025-12-12T00:00:00"/>
    <s v="CUST-1455"/>
    <s v="Meera Rao"/>
    <x v="0"/>
    <x v="4"/>
    <x v="4"/>
    <s v="Jharkhand"/>
    <s v="Jamshedpur"/>
    <n v="2"/>
    <n v="3335.85"/>
    <n v="0.05"/>
    <n v="5152.6099999999997"/>
    <x v="4"/>
    <x v="1"/>
    <x v="1"/>
    <n v="0.1"/>
    <n v="5.000000000000001E-3"/>
    <n v="5.0000000000000012E-4"/>
    <n v="-5152.6094999999996"/>
    <n v="-10305218.999999996"/>
    <n v="2025"/>
    <x v="1"/>
    <n v="12"/>
    <s v="Q4"/>
  </r>
  <r>
    <s v="ORD-05769"/>
    <d v="2025-07-20T00:00:00"/>
    <s v="CUST-2119"/>
    <s v="Rohan Rao"/>
    <x v="2"/>
    <x v="20"/>
    <x v="4"/>
    <s v="West Bengal"/>
    <s v="Durgapur"/>
    <n v="1"/>
    <n v="1586.78"/>
    <n v="0.1"/>
    <n v="895.42"/>
    <x v="0"/>
    <x v="0"/>
    <x v="0"/>
    <n v="0.1"/>
    <n v="1.0000000000000002E-2"/>
    <n v="1.0000000000000002E-3"/>
    <n v="-895.41899999999998"/>
    <n v="-895418.99999999977"/>
    <n v="2025"/>
    <x v="4"/>
    <n v="7"/>
    <s v="Q3"/>
  </r>
  <r>
    <s v="ORD-05770"/>
    <d v="2025-01-10T00:00:00"/>
    <s v="CUST-2260"/>
    <s v="Vikram Gupta"/>
    <x v="3"/>
    <x v="3"/>
    <x v="4"/>
    <s v="Bihar"/>
    <s v="Gaya"/>
    <n v="3"/>
    <n v="52482.720000000001"/>
    <n v="0"/>
    <n v="123181.74"/>
    <x v="0"/>
    <x v="1"/>
    <x v="0"/>
    <n v="0"/>
    <n v="0"/>
    <n v="0"/>
    <n v="-123181.74"/>
    <e v="#DIV/0!"/>
    <n v="2025"/>
    <x v="5"/>
    <n v="1"/>
    <s v="Q1"/>
  </r>
  <r>
    <s v="ORD-05771"/>
    <d v="2025-12-18T00:00:00"/>
    <s v="CUST-1613"/>
    <s v="Rahul Patel"/>
    <x v="2"/>
    <x v="2"/>
    <x v="2"/>
    <s v="Gujarat"/>
    <s v="Surat"/>
    <n v="2"/>
    <n v="4224.71"/>
    <n v="0.05"/>
    <n v="5529.04"/>
    <x v="2"/>
    <x v="1"/>
    <x v="0"/>
    <n v="0.1"/>
    <n v="5.000000000000001E-3"/>
    <n v="5.0000000000000012E-4"/>
    <n v="-5529.0394999999999"/>
    <n v="-11058078.999999996"/>
    <n v="2025"/>
    <x v="1"/>
    <n v="12"/>
    <s v="Q4"/>
  </r>
  <r>
    <s v="ORD-05772"/>
    <d v="2025-08-14T00:00:00"/>
    <s v="CUST-1007"/>
    <s v="Rohan Reddy"/>
    <x v="2"/>
    <x v="23"/>
    <x v="4"/>
    <s v="Bihar"/>
    <s v="Patna"/>
    <n v="1"/>
    <n v="6710.23"/>
    <n v="0.05"/>
    <n v="4993.6400000000003"/>
    <x v="4"/>
    <x v="1"/>
    <x v="0"/>
    <n v="0.05"/>
    <n v="2.5000000000000005E-3"/>
    <n v="1.2500000000000003E-4"/>
    <n v="-4993.6398750000008"/>
    <n v="-39949119"/>
    <n v="2025"/>
    <x v="7"/>
    <n v="8"/>
    <s v="Q3"/>
  </r>
  <r>
    <s v="ORD-05773"/>
    <d v="2025-06-25T00:00:00"/>
    <s v="CUST-1389"/>
    <s v="Rohan Gupta"/>
    <x v="2"/>
    <x v="8"/>
    <x v="3"/>
    <s v="Tamil Nadu"/>
    <s v="Chennai"/>
    <n v="1"/>
    <n v="1927.59"/>
    <n v="0.15"/>
    <n v="1128.69"/>
    <x v="0"/>
    <x v="1"/>
    <x v="2"/>
    <n v="0.15"/>
    <n v="2.2499999999999999E-2"/>
    <n v="3.375E-3"/>
    <n v="-1128.686625"/>
    <n v="-334425.66666666669"/>
    <n v="2025"/>
    <x v="9"/>
    <n v="6"/>
    <s v="Q2"/>
  </r>
  <r>
    <s v="ORD-05774"/>
    <d v="2025-10-03T00:00:00"/>
    <s v="CUST-2149"/>
    <s v="Isha Nair"/>
    <x v="0"/>
    <x v="11"/>
    <x v="4"/>
    <s v="Odisha"/>
    <s v="Bhubaneswar"/>
    <n v="1"/>
    <n v="9101.48"/>
    <n v="0.1"/>
    <n v="5282.9"/>
    <x v="0"/>
    <x v="1"/>
    <x v="0"/>
    <n v="0.1"/>
    <n v="1.0000000000000002E-2"/>
    <n v="1.0000000000000002E-3"/>
    <n v="-5282.8989999999994"/>
    <n v="-5282898.9999999981"/>
    <n v="2025"/>
    <x v="10"/>
    <n v="10"/>
    <s v="Q4"/>
  </r>
  <r>
    <s v="ORD-05775"/>
    <d v="2025-02-08T00:00:00"/>
    <s v="CUST-2233"/>
    <s v="Arjun Sharma"/>
    <x v="0"/>
    <x v="11"/>
    <x v="3"/>
    <s v="Andhra Pradesh"/>
    <s v="Vijayawada"/>
    <n v="2"/>
    <n v="17609.509999999998"/>
    <n v="0"/>
    <n v="23468.1"/>
    <x v="2"/>
    <x v="0"/>
    <x v="1"/>
    <n v="0"/>
    <n v="0"/>
    <n v="0"/>
    <n v="-23468.1"/>
    <e v="#DIV/0!"/>
    <n v="2025"/>
    <x v="11"/>
    <n v="2"/>
    <s v="Q1"/>
  </r>
  <r>
    <s v="ORD-05776"/>
    <d v="2025-03-01T00:00:00"/>
    <s v="CUST-1677"/>
    <s v="Rahul Nair"/>
    <x v="0"/>
    <x v="11"/>
    <x v="4"/>
    <s v="West Bengal"/>
    <s v="Durgapur"/>
    <n v="2"/>
    <n v="14997.47"/>
    <n v="0.1"/>
    <n v="23178.87"/>
    <x v="1"/>
    <x v="1"/>
    <x v="2"/>
    <n v="0.2"/>
    <n v="2.0000000000000004E-2"/>
    <n v="4.000000000000001E-3"/>
    <n v="-23178.865999999998"/>
    <n v="-5794716.4999999981"/>
    <n v="2025"/>
    <x v="3"/>
    <n v="3"/>
    <s v="Q1"/>
  </r>
  <r>
    <s v="ORD-05777"/>
    <d v="2025-03-07T00:00:00"/>
    <s v="CUST-2316"/>
    <s v="Kiran Gupta"/>
    <x v="1"/>
    <x v="21"/>
    <x v="3"/>
    <s v="Telangana"/>
    <s v="Hyderabad"/>
    <n v="1"/>
    <n v="3710.92"/>
    <n v="0"/>
    <n v="2724.46"/>
    <x v="0"/>
    <x v="2"/>
    <x v="2"/>
    <n v="0"/>
    <n v="0"/>
    <n v="0"/>
    <n v="-2724.46"/>
    <e v="#DIV/0!"/>
    <n v="2025"/>
    <x v="3"/>
    <n v="3"/>
    <s v="Q1"/>
  </r>
  <r>
    <s v="ORD-05778"/>
    <d v="2025-11-17T00:00:00"/>
    <s v="CUST-1987"/>
    <s v="Kiran Rao"/>
    <x v="3"/>
    <x v="18"/>
    <x v="0"/>
    <s v="Punjab"/>
    <s v="Amritsar"/>
    <n v="2"/>
    <n v="13499.93"/>
    <n v="0.15"/>
    <n v="19696.64"/>
    <x v="1"/>
    <x v="2"/>
    <x v="2"/>
    <n v="0.3"/>
    <n v="4.4999999999999998E-2"/>
    <n v="1.35E-2"/>
    <n v="-19696.626499999998"/>
    <n v="-1459009.3703703703"/>
    <n v="2025"/>
    <x v="8"/>
    <n v="11"/>
    <s v="Q4"/>
  </r>
  <r>
    <s v="ORD-05779"/>
    <d v="2025-05-04T00:00:00"/>
    <s v="CUST-1513"/>
    <s v="Ananya Gupta"/>
    <x v="4"/>
    <x v="12"/>
    <x v="2"/>
    <s v="Goa"/>
    <s v="Panaji"/>
    <n v="3"/>
    <n v="7039.95"/>
    <n v="0"/>
    <n v="15751.86"/>
    <x v="0"/>
    <x v="1"/>
    <x v="2"/>
    <n v="0"/>
    <n v="0"/>
    <n v="0"/>
    <n v="-15751.86"/>
    <e v="#DIV/0!"/>
    <n v="2025"/>
    <x v="6"/>
    <n v="5"/>
    <s v="Q2"/>
  </r>
  <r>
    <s v="ORD-05780"/>
    <d v="2025-06-13T00:00:00"/>
    <s v="CUST-2530"/>
    <s v="Priya Patel"/>
    <x v="2"/>
    <x v="8"/>
    <x v="3"/>
    <s v="Andhra Pradesh"/>
    <s v="Vijayawada"/>
    <n v="1"/>
    <n v="2693.93"/>
    <n v="0.05"/>
    <n v="2184.4899999999998"/>
    <x v="1"/>
    <x v="1"/>
    <x v="0"/>
    <n v="0.05"/>
    <n v="2.5000000000000005E-3"/>
    <n v="1.2500000000000003E-4"/>
    <n v="-2184.4898749999998"/>
    <n v="-17475918.999999993"/>
    <n v="2025"/>
    <x v="9"/>
    <n v="6"/>
    <s v="Q2"/>
  </r>
  <r>
    <s v="ORD-05781"/>
    <d v="2025-06-08T00:00:00"/>
    <s v="CUST-1718"/>
    <s v="Meera Reddy"/>
    <x v="4"/>
    <x v="15"/>
    <x v="1"/>
    <s v="Madhya Pradesh"/>
    <s v="Indore"/>
    <n v="1"/>
    <n v="5009.5600000000004"/>
    <n v="0"/>
    <n v="3845.19"/>
    <x v="4"/>
    <x v="1"/>
    <x v="1"/>
    <n v="0"/>
    <n v="0"/>
    <n v="0"/>
    <n v="-3845.19"/>
    <e v="#DIV/0!"/>
    <n v="2025"/>
    <x v="9"/>
    <n v="6"/>
    <s v="Q2"/>
  </r>
  <r>
    <s v="ORD-05782"/>
    <d v="2025-02-26T00:00:00"/>
    <s v="CUST-1501"/>
    <s v="Isha Kumar"/>
    <x v="0"/>
    <x v="4"/>
    <x v="3"/>
    <s v="Telangana"/>
    <s v="Hyderabad"/>
    <n v="2"/>
    <n v="11238.49"/>
    <n v="0.1"/>
    <n v="14388.43"/>
    <x v="2"/>
    <x v="0"/>
    <x v="1"/>
    <n v="0.2"/>
    <n v="2.0000000000000004E-2"/>
    <n v="4.000000000000001E-3"/>
    <n v="-14388.425999999999"/>
    <n v="-3597106.4999999991"/>
    <n v="2025"/>
    <x v="11"/>
    <n v="2"/>
    <s v="Q1"/>
  </r>
  <r>
    <s v="ORD-05783"/>
    <d v="2025-03-19T00:00:00"/>
    <s v="CUST-1444"/>
    <s v="Arjun Rao"/>
    <x v="0"/>
    <x v="0"/>
    <x v="1"/>
    <s v="Chhattisgarh"/>
    <s v="Raipur"/>
    <n v="2"/>
    <n v="11241.99"/>
    <n v="0.05"/>
    <n v="14476.69"/>
    <x v="1"/>
    <x v="1"/>
    <x v="2"/>
    <n v="0.1"/>
    <n v="5.000000000000001E-3"/>
    <n v="5.0000000000000012E-4"/>
    <n v="-14476.6895"/>
    <n v="-28953378.999999993"/>
    <n v="2025"/>
    <x v="3"/>
    <n v="3"/>
    <s v="Q1"/>
  </r>
  <r>
    <s v="ORD-05784"/>
    <d v="2025-07-13T00:00:00"/>
    <s v="CUST-1476"/>
    <s v="Aarav Reddy"/>
    <x v="4"/>
    <x v="12"/>
    <x v="3"/>
    <s v="Karnataka"/>
    <s v="Mysuru"/>
    <n v="1"/>
    <n v="6675.45"/>
    <n v="0.05"/>
    <n v="4543.91"/>
    <x v="1"/>
    <x v="1"/>
    <x v="0"/>
    <n v="0.05"/>
    <n v="2.5000000000000005E-3"/>
    <n v="1.2500000000000003E-4"/>
    <n v="-4543.9098750000003"/>
    <n v="-36351278.999999993"/>
    <n v="2025"/>
    <x v="4"/>
    <n v="7"/>
    <s v="Q3"/>
  </r>
  <r>
    <s v="ORD-05785"/>
    <d v="2025-10-12T00:00:00"/>
    <s v="CUST-1809"/>
    <s v="Meera Rao"/>
    <x v="3"/>
    <x v="18"/>
    <x v="0"/>
    <s v="Delhi"/>
    <s v="Delhi"/>
    <n v="1"/>
    <n v="43518.080000000002"/>
    <n v="0"/>
    <n v="28983.06"/>
    <x v="0"/>
    <x v="1"/>
    <x v="0"/>
    <n v="0"/>
    <n v="0"/>
    <n v="0"/>
    <n v="-28983.06"/>
    <e v="#DIV/0!"/>
    <n v="2025"/>
    <x v="10"/>
    <n v="10"/>
    <s v="Q4"/>
  </r>
  <r>
    <s v="ORD-05786"/>
    <d v="2025-01-15T00:00:00"/>
    <s v="CUST-2473"/>
    <s v="Meera Rao"/>
    <x v="3"/>
    <x v="18"/>
    <x v="0"/>
    <s v="Punjab"/>
    <s v="Ludhiana"/>
    <n v="1"/>
    <n v="5841.55"/>
    <n v="0.15"/>
    <n v="4345.53"/>
    <x v="1"/>
    <x v="0"/>
    <x v="0"/>
    <n v="0.15"/>
    <n v="2.2499999999999999E-2"/>
    <n v="3.375E-3"/>
    <n v="-4345.5266249999995"/>
    <n v="-1287563.4444444443"/>
    <n v="2025"/>
    <x v="5"/>
    <n v="1"/>
    <s v="Q1"/>
  </r>
  <r>
    <s v="ORD-05787"/>
    <d v="2025-01-12T00:00:00"/>
    <s v="CUST-1904"/>
    <s v="Rahul Joshi"/>
    <x v="3"/>
    <x v="18"/>
    <x v="0"/>
    <s v="Uttar Pradesh"/>
    <s v="Kanpur"/>
    <n v="2"/>
    <n v="30541.54"/>
    <n v="0.1"/>
    <n v="39067.64"/>
    <x v="0"/>
    <x v="1"/>
    <x v="1"/>
    <n v="0.2"/>
    <n v="2.0000000000000004E-2"/>
    <n v="4.000000000000001E-3"/>
    <n v="-39067.635999999999"/>
    <n v="-9766908.9999999981"/>
    <n v="2025"/>
    <x v="5"/>
    <n v="1"/>
    <s v="Q1"/>
  </r>
  <r>
    <s v="ORD-05788"/>
    <d v="2025-04-11T00:00:00"/>
    <s v="CUST-2005"/>
    <s v="Arjun Nair"/>
    <x v="4"/>
    <x v="15"/>
    <x v="0"/>
    <s v="Haryana"/>
    <s v="Faridabad"/>
    <n v="2"/>
    <n v="6144.18"/>
    <n v="0.1"/>
    <n v="8458.35"/>
    <x v="3"/>
    <x v="0"/>
    <x v="0"/>
    <n v="0.2"/>
    <n v="2.0000000000000004E-2"/>
    <n v="4.000000000000001E-3"/>
    <n v="-8458.3459999999995"/>
    <n v="-2114586.4999999995"/>
    <n v="2025"/>
    <x v="0"/>
    <n v="4"/>
    <s v="Q2"/>
  </r>
  <r>
    <s v="ORD-05789"/>
    <d v="2025-06-05T00:00:00"/>
    <s v="CUST-1041"/>
    <s v="Sneha Patel"/>
    <x v="2"/>
    <x v="10"/>
    <x v="3"/>
    <s v="Telangana"/>
    <s v="Warangal"/>
    <n v="1"/>
    <n v="2353.5500000000002"/>
    <n v="0.1"/>
    <n v="1862.19"/>
    <x v="1"/>
    <x v="1"/>
    <x v="2"/>
    <n v="0.1"/>
    <n v="1.0000000000000002E-2"/>
    <n v="1.0000000000000002E-3"/>
    <n v="-1862.1890000000001"/>
    <n v="-1862188.9999999995"/>
    <n v="2025"/>
    <x v="9"/>
    <n v="6"/>
    <s v="Q2"/>
  </r>
  <r>
    <s v="ORD-05790"/>
    <d v="2025-12-06T00:00:00"/>
    <s v="CUST-1379"/>
    <s v="Ananya Nair"/>
    <x v="2"/>
    <x v="23"/>
    <x v="3"/>
    <s v="Andhra Pradesh"/>
    <s v="Visakhapatnam"/>
    <n v="1"/>
    <n v="2466.17"/>
    <n v="0.1"/>
    <n v="1675.58"/>
    <x v="2"/>
    <x v="1"/>
    <x v="1"/>
    <n v="0.1"/>
    <n v="1.0000000000000002E-2"/>
    <n v="1.0000000000000002E-3"/>
    <n v="-1675.579"/>
    <n v="-1675578.9999999995"/>
    <n v="2025"/>
    <x v="1"/>
    <n v="12"/>
    <s v="Q4"/>
  </r>
  <r>
    <s v="ORD-05791"/>
    <d v="2025-05-05T00:00:00"/>
    <s v="CUST-1093"/>
    <s v="Isha Rao"/>
    <x v="2"/>
    <x v="2"/>
    <x v="0"/>
    <s v="Uttar Pradesh"/>
    <s v="Kanpur"/>
    <n v="1"/>
    <n v="1222.1500000000001"/>
    <n v="0"/>
    <n v="856.45"/>
    <x v="1"/>
    <x v="2"/>
    <x v="1"/>
    <n v="0"/>
    <n v="0"/>
    <n v="0"/>
    <n v="-856.45"/>
    <e v="#DIV/0!"/>
    <n v="2025"/>
    <x v="6"/>
    <n v="5"/>
    <s v="Q2"/>
  </r>
  <r>
    <s v="ORD-05792"/>
    <d v="2025-12-25T00:00:00"/>
    <s v="CUST-2128"/>
    <s v="Meera Gupta"/>
    <x v="0"/>
    <x v="6"/>
    <x v="3"/>
    <s v="Karnataka"/>
    <s v="Bengaluru"/>
    <n v="3"/>
    <n v="7942.04"/>
    <n v="0.15"/>
    <n v="15789.5"/>
    <x v="4"/>
    <x v="0"/>
    <x v="0"/>
    <n v="0.44999999999999996"/>
    <n v="6.7499999999999991E-2"/>
    <n v="3.0374999999999992E-2"/>
    <n v="-15789.469625"/>
    <n v="-519817.9300411524"/>
    <n v="2025"/>
    <x v="1"/>
    <n v="12"/>
    <s v="Q4"/>
  </r>
  <r>
    <s v="ORD-05793"/>
    <d v="2025-10-07T00:00:00"/>
    <s v="CUST-1365"/>
    <s v="Rohan Patel"/>
    <x v="1"/>
    <x v="9"/>
    <x v="3"/>
    <s v="Telangana"/>
    <s v="Hyderabad"/>
    <n v="1"/>
    <n v="4937.4399999999996"/>
    <n v="0.05"/>
    <n v="3904.73"/>
    <x v="1"/>
    <x v="1"/>
    <x v="1"/>
    <n v="0.05"/>
    <n v="2.5000000000000005E-3"/>
    <n v="1.2500000000000003E-4"/>
    <n v="-3904.729875"/>
    <n v="-31237838.999999993"/>
    <n v="2025"/>
    <x v="10"/>
    <n v="10"/>
    <s v="Q4"/>
  </r>
  <r>
    <s v="ORD-05794"/>
    <d v="2025-04-20T00:00:00"/>
    <s v="CUST-2265"/>
    <s v="Rohan Singh"/>
    <x v="0"/>
    <x v="11"/>
    <x v="4"/>
    <s v="Jharkhand"/>
    <s v="Ranchi"/>
    <n v="2"/>
    <n v="5636.02"/>
    <n v="0.1"/>
    <n v="7915.77"/>
    <x v="0"/>
    <x v="1"/>
    <x v="1"/>
    <n v="0.2"/>
    <n v="2.0000000000000004E-2"/>
    <n v="4.000000000000001E-3"/>
    <n v="-7915.7660000000005"/>
    <n v="-1978941.4999999998"/>
    <n v="2025"/>
    <x v="0"/>
    <n v="4"/>
    <s v="Q2"/>
  </r>
  <r>
    <s v="ORD-05795"/>
    <d v="2025-11-30T00:00:00"/>
    <s v="CUST-2284"/>
    <s v="Kiran Rao"/>
    <x v="1"/>
    <x v="21"/>
    <x v="0"/>
    <s v="Haryana"/>
    <s v="Gurugram"/>
    <n v="3"/>
    <n v="2774.33"/>
    <n v="0.1"/>
    <n v="5073.3900000000003"/>
    <x v="0"/>
    <x v="1"/>
    <x v="0"/>
    <n v="0.30000000000000004"/>
    <n v="3.0000000000000006E-2"/>
    <n v="9.0000000000000028E-3"/>
    <n v="-5073.3810000000003"/>
    <n v="-563708.99999999988"/>
    <n v="2025"/>
    <x v="8"/>
    <n v="11"/>
    <s v="Q4"/>
  </r>
  <r>
    <s v="ORD-05796"/>
    <d v="2025-12-23T00:00:00"/>
    <s v="CUST-2194"/>
    <s v="Rohan Gupta"/>
    <x v="3"/>
    <x v="16"/>
    <x v="1"/>
    <s v="Madhya Pradesh"/>
    <s v="Indore"/>
    <n v="3"/>
    <n v="48695.57"/>
    <n v="0.1"/>
    <n v="88095.67"/>
    <x v="0"/>
    <x v="2"/>
    <x v="0"/>
    <n v="0.30000000000000004"/>
    <n v="3.0000000000000006E-2"/>
    <n v="9.0000000000000028E-3"/>
    <n v="-88095.660999999993"/>
    <n v="-9788406.7777777743"/>
    <n v="2025"/>
    <x v="1"/>
    <n v="12"/>
    <s v="Q4"/>
  </r>
  <r>
    <s v="ORD-05797"/>
    <d v="2025-05-26T00:00:00"/>
    <s v="CUST-1258"/>
    <s v="Arjun Verma"/>
    <x v="3"/>
    <x v="14"/>
    <x v="4"/>
    <s v="Odisha"/>
    <s v="Bhubaneswar"/>
    <n v="2"/>
    <n v="2357.08"/>
    <n v="0.15"/>
    <n v="3231.54"/>
    <x v="1"/>
    <x v="1"/>
    <x v="2"/>
    <n v="0.3"/>
    <n v="4.4999999999999998E-2"/>
    <n v="1.35E-2"/>
    <n v="-3231.5264999999999"/>
    <n v="-239372.33333333334"/>
    <n v="2025"/>
    <x v="6"/>
    <n v="5"/>
    <s v="Q2"/>
  </r>
  <r>
    <s v="ORD-05798"/>
    <d v="2025-08-04T00:00:00"/>
    <s v="CUST-2274"/>
    <s v="Ananya Verma"/>
    <x v="2"/>
    <x v="10"/>
    <x v="4"/>
    <s v="Bihar"/>
    <s v="Patna"/>
    <n v="1"/>
    <n v="6342.9"/>
    <n v="0.05"/>
    <n v="5065.88"/>
    <x v="2"/>
    <x v="1"/>
    <x v="1"/>
    <n v="0.05"/>
    <n v="2.5000000000000005E-3"/>
    <n v="1.2500000000000003E-4"/>
    <n v="-5065.8798750000005"/>
    <n v="-40527038.999999993"/>
    <n v="2025"/>
    <x v="7"/>
    <n v="8"/>
    <s v="Q3"/>
  </r>
  <r>
    <s v="ORD-05799"/>
    <d v="2025-06-11T00:00:00"/>
    <s v="CUST-1990"/>
    <s v="Isha Singh"/>
    <x v="0"/>
    <x v="0"/>
    <x v="0"/>
    <s v="Uttar Pradesh"/>
    <s v="Lucknow"/>
    <n v="3"/>
    <n v="7387.32"/>
    <n v="0.1"/>
    <n v="15992.11"/>
    <x v="1"/>
    <x v="1"/>
    <x v="2"/>
    <n v="0.30000000000000004"/>
    <n v="3.0000000000000006E-2"/>
    <n v="9.0000000000000028E-3"/>
    <n v="-15992.101000000001"/>
    <n v="-1776900.1111111105"/>
    <n v="2025"/>
    <x v="9"/>
    <n v="6"/>
    <s v="Q2"/>
  </r>
  <r>
    <s v="ORD-05800"/>
    <d v="2025-05-08T00:00:00"/>
    <s v="CUST-1916"/>
    <s v="Rahul Kumar"/>
    <x v="2"/>
    <x v="2"/>
    <x v="4"/>
    <s v="Jharkhand"/>
    <s v="Jamshedpur"/>
    <n v="2"/>
    <n v="6136.17"/>
    <n v="0.1"/>
    <n v="7115.75"/>
    <x v="0"/>
    <x v="1"/>
    <x v="2"/>
    <n v="0.2"/>
    <n v="2.0000000000000004E-2"/>
    <n v="4.000000000000001E-3"/>
    <n v="-7115.7460000000001"/>
    <n v="-1778936.4999999995"/>
    <n v="2025"/>
    <x v="6"/>
    <n v="5"/>
    <s v="Q2"/>
  </r>
  <r>
    <s v="ORD-05801"/>
    <d v="2025-11-10T00:00:00"/>
    <s v="CUST-1030"/>
    <s v="Rahul Rao"/>
    <x v="0"/>
    <x v="0"/>
    <x v="3"/>
    <s v="Andhra Pradesh"/>
    <s v="Visakhapatnam"/>
    <n v="2"/>
    <n v="1373.79"/>
    <n v="0"/>
    <n v="1933.71"/>
    <x v="3"/>
    <x v="1"/>
    <x v="1"/>
    <n v="0"/>
    <n v="0"/>
    <n v="0"/>
    <n v="-1933.71"/>
    <e v="#DIV/0!"/>
    <n v="2025"/>
    <x v="8"/>
    <n v="11"/>
    <s v="Q4"/>
  </r>
  <r>
    <s v="ORD-05802"/>
    <d v="2025-11-28T00:00:00"/>
    <s v="CUST-2106"/>
    <s v="Ananya Joshi"/>
    <x v="3"/>
    <x v="13"/>
    <x v="1"/>
    <s v="Chhattisgarh"/>
    <s v="Bilaspur"/>
    <n v="1"/>
    <n v="10749.64"/>
    <n v="0.05"/>
    <n v="8151.67"/>
    <x v="0"/>
    <x v="0"/>
    <x v="2"/>
    <n v="0.05"/>
    <n v="2.5000000000000005E-3"/>
    <n v="1.2500000000000003E-4"/>
    <n v="-8151.6698750000005"/>
    <n v="-65213358.999999985"/>
    <n v="2025"/>
    <x v="8"/>
    <n v="11"/>
    <s v="Q4"/>
  </r>
  <r>
    <s v="ORD-05803"/>
    <d v="2025-05-30T00:00:00"/>
    <s v="CUST-1286"/>
    <s v="Ananya Singh"/>
    <x v="0"/>
    <x v="4"/>
    <x v="1"/>
    <s v="Chhattisgarh"/>
    <s v="Bilaspur"/>
    <n v="1"/>
    <n v="6279.76"/>
    <n v="0.15"/>
    <n v="4296.25"/>
    <x v="2"/>
    <x v="2"/>
    <x v="0"/>
    <n v="0.15"/>
    <n v="2.2499999999999999E-2"/>
    <n v="3.375E-3"/>
    <n v="-4296.2466249999998"/>
    <n v="-1272961.9629629629"/>
    <n v="2025"/>
    <x v="6"/>
    <n v="5"/>
    <s v="Q2"/>
  </r>
  <r>
    <s v="ORD-05804"/>
    <d v="2025-02-05T00:00:00"/>
    <s v="CUST-1355"/>
    <s v="Ananya Gupta"/>
    <x v="2"/>
    <x v="10"/>
    <x v="4"/>
    <s v="Bihar"/>
    <s v="Patna"/>
    <n v="2"/>
    <n v="2680.05"/>
    <n v="0.05"/>
    <n v="3771.63"/>
    <x v="4"/>
    <x v="0"/>
    <x v="1"/>
    <n v="0.1"/>
    <n v="5.000000000000001E-3"/>
    <n v="5.0000000000000012E-4"/>
    <n v="-3771.6295"/>
    <n v="-7543258.9999999981"/>
    <n v="2025"/>
    <x v="11"/>
    <n v="2"/>
    <s v="Q1"/>
  </r>
  <r>
    <s v="ORD-05805"/>
    <d v="2025-06-22T00:00:00"/>
    <s v="CUST-2281"/>
    <s v="Sneha Sharma"/>
    <x v="3"/>
    <x v="3"/>
    <x v="2"/>
    <s v="Maharashtra"/>
    <s v="Pune"/>
    <n v="4"/>
    <n v="55334.93"/>
    <n v="0.05"/>
    <n v="146664.81"/>
    <x v="3"/>
    <x v="1"/>
    <x v="2"/>
    <n v="0.2"/>
    <n v="1.0000000000000002E-2"/>
    <n v="2.0000000000000005E-3"/>
    <n v="-146664.80799999999"/>
    <n v="-73332403.99999997"/>
    <n v="2025"/>
    <x v="9"/>
    <n v="6"/>
    <s v="Q2"/>
  </r>
  <r>
    <s v="ORD-05806"/>
    <d v="2025-01-22T00:00:00"/>
    <s v="CUST-2338"/>
    <s v="Isha Gupta"/>
    <x v="2"/>
    <x v="10"/>
    <x v="4"/>
    <s v="Jharkhand"/>
    <s v="Jamshedpur"/>
    <n v="3"/>
    <n v="473.93"/>
    <n v="0.05"/>
    <n v="869.82"/>
    <x v="1"/>
    <x v="1"/>
    <x v="2"/>
    <n v="0.15000000000000002"/>
    <n v="7.5000000000000015E-3"/>
    <n v="1.1250000000000003E-3"/>
    <n v="-869.81887500000005"/>
    <n v="-773172.33333333314"/>
    <n v="2025"/>
    <x v="5"/>
    <n v="1"/>
    <s v="Q1"/>
  </r>
  <r>
    <s v="ORD-05807"/>
    <d v="2025-07-25T00:00:00"/>
    <s v="CUST-1535"/>
    <s v="Rahul Singh"/>
    <x v="0"/>
    <x v="6"/>
    <x v="0"/>
    <s v="Haryana"/>
    <s v="Faridabad"/>
    <n v="3"/>
    <n v="11791.23"/>
    <n v="0.1"/>
    <n v="20177.09"/>
    <x v="1"/>
    <x v="1"/>
    <x v="0"/>
    <n v="0.30000000000000004"/>
    <n v="3.0000000000000006E-2"/>
    <n v="9.0000000000000028E-3"/>
    <n v="-20177.081000000002"/>
    <n v="-2241897.8888888885"/>
    <n v="2025"/>
    <x v="4"/>
    <n v="7"/>
    <s v="Q3"/>
  </r>
  <r>
    <s v="ORD-05808"/>
    <d v="2025-05-07T00:00:00"/>
    <s v="CUST-2019"/>
    <s v="Sneha Kumar"/>
    <x v="0"/>
    <x v="5"/>
    <x v="2"/>
    <s v="Rajasthan"/>
    <s v="Jaipur"/>
    <n v="2"/>
    <n v="2971.71"/>
    <n v="0.15"/>
    <n v="3282.11"/>
    <x v="1"/>
    <x v="0"/>
    <x v="2"/>
    <n v="0.3"/>
    <n v="4.4999999999999998E-2"/>
    <n v="1.35E-2"/>
    <n v="-3282.0965000000001"/>
    <n v="-243118.25925925927"/>
    <n v="2025"/>
    <x v="6"/>
    <n v="5"/>
    <s v="Q2"/>
  </r>
  <r>
    <s v="ORD-05809"/>
    <d v="2025-12-02T00:00:00"/>
    <s v="CUST-1941"/>
    <s v="Rahul Verma"/>
    <x v="3"/>
    <x v="13"/>
    <x v="0"/>
    <s v="Haryana"/>
    <s v="Gurugram"/>
    <n v="1"/>
    <n v="53774.19"/>
    <n v="0"/>
    <n v="38057.21"/>
    <x v="0"/>
    <x v="0"/>
    <x v="1"/>
    <n v="0"/>
    <n v="0"/>
    <n v="0"/>
    <n v="-38057.21"/>
    <e v="#DIV/0!"/>
    <n v="2025"/>
    <x v="1"/>
    <n v="12"/>
    <s v="Q4"/>
  </r>
  <r>
    <s v="ORD-05810"/>
    <d v="2025-12-22T00:00:00"/>
    <s v="CUST-2256"/>
    <s v="Vikram Rao"/>
    <x v="4"/>
    <x v="22"/>
    <x v="2"/>
    <s v="Rajasthan"/>
    <s v="Jaipur"/>
    <n v="2"/>
    <n v="7117.87"/>
    <n v="0.05"/>
    <n v="10529.69"/>
    <x v="1"/>
    <x v="0"/>
    <x v="1"/>
    <n v="0.1"/>
    <n v="5.000000000000001E-3"/>
    <n v="5.0000000000000012E-4"/>
    <n v="-10529.6895"/>
    <n v="-21059378.999999996"/>
    <n v="2025"/>
    <x v="1"/>
    <n v="12"/>
    <s v="Q4"/>
  </r>
  <r>
    <s v="ORD-05811"/>
    <d v="2025-08-05T00:00:00"/>
    <s v="CUST-2430"/>
    <s v="Aarav Patel"/>
    <x v="2"/>
    <x v="10"/>
    <x v="0"/>
    <s v="Punjab"/>
    <s v="Ludhiana"/>
    <n v="2"/>
    <n v="3699.48"/>
    <n v="0.05"/>
    <n v="5908.04"/>
    <x v="1"/>
    <x v="1"/>
    <x v="1"/>
    <n v="0.1"/>
    <n v="5.000000000000001E-3"/>
    <n v="5.0000000000000012E-4"/>
    <n v="-5908.0394999999999"/>
    <n v="-11816078.999999996"/>
    <n v="2025"/>
    <x v="7"/>
    <n v="8"/>
    <s v="Q3"/>
  </r>
  <r>
    <s v="ORD-05812"/>
    <d v="2025-04-06T00:00:00"/>
    <s v="CUST-1305"/>
    <s v="Rohan Kumar"/>
    <x v="3"/>
    <x v="16"/>
    <x v="3"/>
    <s v="Tamil Nadu"/>
    <s v="Chennai"/>
    <n v="2"/>
    <n v="15005.64"/>
    <n v="0.05"/>
    <n v="19535.54"/>
    <x v="1"/>
    <x v="1"/>
    <x v="0"/>
    <n v="0.1"/>
    <n v="5.000000000000001E-3"/>
    <n v="5.0000000000000012E-4"/>
    <n v="-19535.539500000003"/>
    <n v="-39071078.999999993"/>
    <n v="2025"/>
    <x v="0"/>
    <n v="4"/>
    <s v="Q2"/>
  </r>
  <r>
    <s v="ORD-05813"/>
    <d v="2025-06-13T00:00:00"/>
    <s v="CUST-1375"/>
    <s v="Isha Rao"/>
    <x v="2"/>
    <x v="23"/>
    <x v="4"/>
    <s v="Odisha"/>
    <s v="Bhubaneswar"/>
    <n v="4"/>
    <n v="4587.67"/>
    <n v="0.15"/>
    <n v="9977.34"/>
    <x v="0"/>
    <x v="1"/>
    <x v="2"/>
    <n v="0.6"/>
    <n v="0.09"/>
    <n v="5.3999999999999999E-2"/>
    <n v="-9977.2860000000001"/>
    <n v="-184764.55555555556"/>
    <n v="2025"/>
    <x v="9"/>
    <n v="6"/>
    <s v="Q2"/>
  </r>
  <r>
    <s v="ORD-05814"/>
    <d v="2025-05-28T00:00:00"/>
    <s v="CUST-1253"/>
    <s v="Vikram Rao"/>
    <x v="1"/>
    <x v="17"/>
    <x v="3"/>
    <s v="Karnataka"/>
    <s v="Mysuru"/>
    <n v="1"/>
    <n v="992.23"/>
    <n v="0"/>
    <n v="864.35"/>
    <x v="1"/>
    <x v="2"/>
    <x v="1"/>
    <n v="0"/>
    <n v="0"/>
    <n v="0"/>
    <n v="-864.35"/>
    <e v="#DIV/0!"/>
    <n v="2025"/>
    <x v="6"/>
    <n v="5"/>
    <s v="Q2"/>
  </r>
  <r>
    <s v="ORD-05815"/>
    <d v="2025-01-18T00:00:00"/>
    <s v="CUST-2599"/>
    <s v="Arjun Patel"/>
    <x v="0"/>
    <x v="4"/>
    <x v="2"/>
    <s v="Goa"/>
    <s v="Panaji"/>
    <n v="1"/>
    <n v="3987.41"/>
    <n v="0"/>
    <n v="3111.7"/>
    <x v="1"/>
    <x v="1"/>
    <x v="1"/>
    <n v="0"/>
    <n v="0"/>
    <n v="0"/>
    <n v="-3111.7"/>
    <e v="#DIV/0!"/>
    <n v="2025"/>
    <x v="5"/>
    <n v="1"/>
    <s v="Q1"/>
  </r>
  <r>
    <s v="ORD-05816"/>
    <d v="2025-10-21T00:00:00"/>
    <s v="CUST-1816"/>
    <s v="Sneha Nair"/>
    <x v="1"/>
    <x v="17"/>
    <x v="4"/>
    <s v="West Bengal"/>
    <s v="Kolkata"/>
    <n v="4"/>
    <n v="3226.78"/>
    <n v="0.1"/>
    <n v="7631.49"/>
    <x v="2"/>
    <x v="1"/>
    <x v="1"/>
    <n v="0.4"/>
    <n v="4.0000000000000008E-2"/>
    <n v="1.6000000000000004E-2"/>
    <n v="-7631.4740000000002"/>
    <n v="-476967.12499999988"/>
    <n v="2025"/>
    <x v="10"/>
    <n v="10"/>
    <s v="Q4"/>
  </r>
  <r>
    <s v="ORD-05817"/>
    <d v="2025-07-14T00:00:00"/>
    <s v="CUST-2068"/>
    <s v="Arjun Patel"/>
    <x v="3"/>
    <x v="16"/>
    <x v="1"/>
    <s v="Madhya Pradesh"/>
    <s v="Indore"/>
    <n v="1"/>
    <n v="64443.01"/>
    <n v="0.05"/>
    <n v="41946.76"/>
    <x v="2"/>
    <x v="1"/>
    <x v="2"/>
    <n v="0.05"/>
    <n v="2.5000000000000005E-3"/>
    <n v="1.2500000000000003E-4"/>
    <n v="-41946.759875000003"/>
    <n v="-335574078.99999994"/>
    <n v="2025"/>
    <x v="4"/>
    <n v="7"/>
    <s v="Q3"/>
  </r>
  <r>
    <s v="ORD-05818"/>
    <d v="2025-05-31T00:00:00"/>
    <s v="CUST-2587"/>
    <s v="Neha Gupta"/>
    <x v="1"/>
    <x v="7"/>
    <x v="3"/>
    <s v="Tamil Nadu"/>
    <s v="Chennai"/>
    <n v="2"/>
    <n v="4482.54"/>
    <n v="0.1"/>
    <n v="5880.86"/>
    <x v="1"/>
    <x v="1"/>
    <x v="1"/>
    <n v="0.2"/>
    <n v="2.0000000000000004E-2"/>
    <n v="4.000000000000001E-3"/>
    <n v="-5880.8559999999998"/>
    <n v="-1470213.9999999995"/>
    <n v="2025"/>
    <x v="6"/>
    <n v="5"/>
    <s v="Q2"/>
  </r>
  <r>
    <s v="ORD-05819"/>
    <d v="2025-12-31T00:00:00"/>
    <s v="CUST-2214"/>
    <s v="Arjun Gupta"/>
    <x v="2"/>
    <x v="20"/>
    <x v="2"/>
    <s v="Rajasthan"/>
    <s v="Jaipur"/>
    <n v="3"/>
    <n v="4314.51"/>
    <n v="0.15"/>
    <n v="9588.44"/>
    <x v="4"/>
    <x v="1"/>
    <x v="0"/>
    <n v="0.44999999999999996"/>
    <n v="6.7499999999999991E-2"/>
    <n v="3.0374999999999992E-2"/>
    <n v="-9588.4096250000002"/>
    <n v="-315667.80658436223"/>
    <n v="2025"/>
    <x v="1"/>
    <n v="12"/>
    <s v="Q4"/>
  </r>
  <r>
    <s v="ORD-05820"/>
    <d v="2025-05-03T00:00:00"/>
    <s v="CUST-1752"/>
    <s v="Kiran Patel"/>
    <x v="3"/>
    <x v="3"/>
    <x v="2"/>
    <s v="Maharashtra"/>
    <s v="Nagpur"/>
    <n v="1"/>
    <n v="35697.08"/>
    <n v="0.05"/>
    <n v="22059.71"/>
    <x v="1"/>
    <x v="1"/>
    <x v="1"/>
    <n v="0.05"/>
    <n v="2.5000000000000005E-3"/>
    <n v="1.2500000000000003E-4"/>
    <n v="-22059.709875"/>
    <n v="-176477678.99999997"/>
    <n v="2025"/>
    <x v="6"/>
    <n v="5"/>
    <s v="Q2"/>
  </r>
  <r>
    <s v="ORD-05821"/>
    <d v="2025-07-06T00:00:00"/>
    <s v="CUST-1893"/>
    <s v="Kiran Rao"/>
    <x v="0"/>
    <x v="0"/>
    <x v="3"/>
    <s v="Telangana"/>
    <s v="Hyderabad"/>
    <n v="3"/>
    <n v="17972.060000000001"/>
    <n v="0"/>
    <n v="39417.410000000003"/>
    <x v="1"/>
    <x v="0"/>
    <x v="0"/>
    <n v="0"/>
    <n v="0"/>
    <n v="0"/>
    <n v="-39417.410000000003"/>
    <e v="#DIV/0!"/>
    <n v="2025"/>
    <x v="4"/>
    <n v="7"/>
    <s v="Q3"/>
  </r>
  <r>
    <s v="ORD-05822"/>
    <d v="2025-05-29T00:00:00"/>
    <s v="CUST-1553"/>
    <s v="Rohan Patel"/>
    <x v="4"/>
    <x v="22"/>
    <x v="2"/>
    <s v="Gujarat"/>
    <s v="Surat"/>
    <n v="1"/>
    <n v="5152.88"/>
    <n v="0"/>
    <n v="3780.52"/>
    <x v="0"/>
    <x v="1"/>
    <x v="0"/>
    <n v="0"/>
    <n v="0"/>
    <n v="0"/>
    <n v="-3780.52"/>
    <e v="#DIV/0!"/>
    <n v="2025"/>
    <x v="6"/>
    <n v="5"/>
    <s v="Q2"/>
  </r>
  <r>
    <s v="ORD-05823"/>
    <d v="2025-04-14T00:00:00"/>
    <s v="CUST-2488"/>
    <s v="Meera Reddy"/>
    <x v="1"/>
    <x v="17"/>
    <x v="3"/>
    <s v="Tamil Nadu"/>
    <s v="Coimbatore"/>
    <n v="3"/>
    <n v="2245.5500000000002"/>
    <n v="0"/>
    <n v="5914.54"/>
    <x v="1"/>
    <x v="1"/>
    <x v="0"/>
    <n v="0"/>
    <n v="0"/>
    <n v="0"/>
    <n v="-5914.54"/>
    <e v="#DIV/0!"/>
    <n v="2025"/>
    <x v="0"/>
    <n v="4"/>
    <s v="Q2"/>
  </r>
  <r>
    <s v="ORD-05824"/>
    <d v="2025-08-31T00:00:00"/>
    <s v="CUST-1667"/>
    <s v="Priya Rao"/>
    <x v="2"/>
    <x v="20"/>
    <x v="0"/>
    <s v="Delhi"/>
    <s v="New Delhi"/>
    <n v="1"/>
    <n v="6403.07"/>
    <n v="0.05"/>
    <n v="4076.23"/>
    <x v="0"/>
    <x v="0"/>
    <x v="1"/>
    <n v="0.05"/>
    <n v="2.5000000000000005E-3"/>
    <n v="1.2500000000000003E-4"/>
    <n v="-4076.229875"/>
    <n v="-32609838.999999993"/>
    <n v="2025"/>
    <x v="7"/>
    <n v="8"/>
    <s v="Q3"/>
  </r>
  <r>
    <s v="ORD-05825"/>
    <d v="2025-08-19T00:00:00"/>
    <s v="CUST-1480"/>
    <s v="Sneha Gupta"/>
    <x v="3"/>
    <x v="13"/>
    <x v="0"/>
    <s v="Delhi"/>
    <s v="New Delhi"/>
    <n v="2"/>
    <n v="16370.7"/>
    <n v="0.15"/>
    <n v="20643.830000000002"/>
    <x v="1"/>
    <x v="1"/>
    <x v="1"/>
    <n v="0.3"/>
    <n v="4.4999999999999998E-2"/>
    <n v="1.35E-2"/>
    <n v="-20643.816500000001"/>
    <n v="-1529171.5925925926"/>
    <n v="2025"/>
    <x v="7"/>
    <n v="8"/>
    <s v="Q3"/>
  </r>
  <r>
    <s v="ORD-05826"/>
    <d v="2025-07-25T00:00:00"/>
    <s v="CUST-1610"/>
    <s v="Priya Nair"/>
    <x v="0"/>
    <x v="4"/>
    <x v="2"/>
    <s v="Gujarat"/>
    <s v="Surat"/>
    <n v="2"/>
    <n v="2387.1999999999998"/>
    <n v="0.1"/>
    <n v="3766.64"/>
    <x v="2"/>
    <x v="1"/>
    <x v="0"/>
    <n v="0.2"/>
    <n v="2.0000000000000004E-2"/>
    <n v="4.000000000000001E-3"/>
    <n v="-3766.636"/>
    <n v="-941658.99999999977"/>
    <n v="2025"/>
    <x v="4"/>
    <n v="7"/>
    <s v="Q3"/>
  </r>
  <r>
    <s v="ORD-05827"/>
    <d v="2025-07-17T00:00:00"/>
    <s v="CUST-1057"/>
    <s v="Ananya Sharma"/>
    <x v="3"/>
    <x v="13"/>
    <x v="0"/>
    <s v="Uttar Pradesh"/>
    <s v="Lucknow"/>
    <n v="2"/>
    <n v="41764.720000000001"/>
    <n v="0"/>
    <n v="66055.05"/>
    <x v="1"/>
    <x v="1"/>
    <x v="1"/>
    <n v="0"/>
    <n v="0"/>
    <n v="0"/>
    <n v="-66055.05"/>
    <e v="#DIV/0!"/>
    <n v="2025"/>
    <x v="4"/>
    <n v="7"/>
    <s v="Q3"/>
  </r>
  <r>
    <s v="ORD-05828"/>
    <d v="2025-12-03T00:00:00"/>
    <s v="CUST-2194"/>
    <s v="Ananya Nair"/>
    <x v="3"/>
    <x v="14"/>
    <x v="0"/>
    <s v="Punjab"/>
    <s v="Amritsar"/>
    <n v="2"/>
    <n v="7586.45"/>
    <n v="0.15"/>
    <n v="8549.6299999999992"/>
    <x v="1"/>
    <x v="1"/>
    <x v="2"/>
    <n v="0.3"/>
    <n v="4.4999999999999998E-2"/>
    <n v="1.35E-2"/>
    <n v="-8549.6165000000001"/>
    <n v="-633304.92592592596"/>
    <n v="2025"/>
    <x v="1"/>
    <n v="12"/>
    <s v="Q4"/>
  </r>
  <r>
    <s v="ORD-05829"/>
    <d v="2025-03-28T00:00:00"/>
    <s v="CUST-1780"/>
    <s v="Meera Reddy"/>
    <x v="2"/>
    <x v="2"/>
    <x v="3"/>
    <s v="Telangana"/>
    <s v="Warangal"/>
    <n v="4"/>
    <n v="2862.78"/>
    <n v="0"/>
    <n v="9886.57"/>
    <x v="4"/>
    <x v="1"/>
    <x v="1"/>
    <n v="0"/>
    <n v="0"/>
    <n v="0"/>
    <n v="-9886.57"/>
    <e v="#DIV/0!"/>
    <n v="2025"/>
    <x v="3"/>
    <n v="3"/>
    <s v="Q1"/>
  </r>
  <r>
    <s v="ORD-05830"/>
    <d v="2025-05-22T00:00:00"/>
    <s v="CUST-2490"/>
    <s v="Priya Patel"/>
    <x v="4"/>
    <x v="15"/>
    <x v="3"/>
    <s v="Tamil Nadu"/>
    <s v="Chennai"/>
    <n v="2"/>
    <n v="4100.41"/>
    <n v="0.1"/>
    <n v="5617.65"/>
    <x v="0"/>
    <x v="1"/>
    <x v="0"/>
    <n v="0.2"/>
    <n v="2.0000000000000004E-2"/>
    <n v="4.000000000000001E-3"/>
    <n v="-5617.6459999999997"/>
    <n v="-1404411.4999999995"/>
    <n v="2025"/>
    <x v="6"/>
    <n v="5"/>
    <s v="Q2"/>
  </r>
  <r>
    <s v="ORD-05831"/>
    <d v="2025-11-13T00:00:00"/>
    <s v="CUST-1850"/>
    <s v="Kiran Gupta"/>
    <x v="2"/>
    <x v="20"/>
    <x v="2"/>
    <s v="Goa"/>
    <s v="Panaji"/>
    <n v="4"/>
    <n v="4013.75"/>
    <n v="0"/>
    <n v="13352.08"/>
    <x v="0"/>
    <x v="1"/>
    <x v="0"/>
    <n v="0"/>
    <n v="0"/>
    <n v="0"/>
    <n v="-13352.08"/>
    <e v="#DIV/0!"/>
    <n v="2025"/>
    <x v="8"/>
    <n v="11"/>
    <s v="Q4"/>
  </r>
  <r>
    <s v="ORD-05832"/>
    <d v="2025-07-18T00:00:00"/>
    <s v="CUST-1572"/>
    <s v="Arjun Reddy"/>
    <x v="3"/>
    <x v="18"/>
    <x v="0"/>
    <s v="Punjab"/>
    <s v="Amritsar"/>
    <n v="1"/>
    <n v="64470.38"/>
    <n v="0"/>
    <n v="53482.27"/>
    <x v="0"/>
    <x v="1"/>
    <x v="1"/>
    <n v="0"/>
    <n v="0"/>
    <n v="0"/>
    <n v="-53482.27"/>
    <e v="#DIV/0!"/>
    <n v="2025"/>
    <x v="4"/>
    <n v="7"/>
    <s v="Q3"/>
  </r>
  <r>
    <s v="ORD-05833"/>
    <d v="2025-02-15T00:00:00"/>
    <s v="CUST-1576"/>
    <s v="Aarav Rao"/>
    <x v="2"/>
    <x v="20"/>
    <x v="0"/>
    <s v="Uttar Pradesh"/>
    <s v="Noida"/>
    <n v="2"/>
    <n v="1858.48"/>
    <n v="0.1"/>
    <n v="2554.65"/>
    <x v="1"/>
    <x v="0"/>
    <x v="2"/>
    <n v="0.2"/>
    <n v="2.0000000000000004E-2"/>
    <n v="4.000000000000001E-3"/>
    <n v="-2554.6460000000002"/>
    <n v="-638661.49999999988"/>
    <n v="2025"/>
    <x v="11"/>
    <n v="2"/>
    <s v="Q1"/>
  </r>
  <r>
    <s v="ORD-05834"/>
    <d v="2025-10-15T00:00:00"/>
    <s v="CUST-1772"/>
    <s v="Rahul Gupta"/>
    <x v="4"/>
    <x v="15"/>
    <x v="3"/>
    <s v="Andhra Pradesh"/>
    <s v="Vijayawada"/>
    <n v="1"/>
    <n v="3693.93"/>
    <n v="0.05"/>
    <n v="2920.42"/>
    <x v="1"/>
    <x v="1"/>
    <x v="1"/>
    <n v="0.05"/>
    <n v="2.5000000000000005E-3"/>
    <n v="1.2500000000000003E-4"/>
    <n v="-2920.419875"/>
    <n v="-23363358.999999996"/>
    <n v="2025"/>
    <x v="10"/>
    <n v="10"/>
    <s v="Q4"/>
  </r>
  <r>
    <s v="ORD-05835"/>
    <d v="2025-01-15T00:00:00"/>
    <s v="CUST-2506"/>
    <s v="Arjun Joshi"/>
    <x v="1"/>
    <x v="9"/>
    <x v="4"/>
    <s v="Odisha"/>
    <s v="Cuttack"/>
    <n v="5"/>
    <n v="878.14"/>
    <n v="0.1"/>
    <n v="3359.15"/>
    <x v="2"/>
    <x v="1"/>
    <x v="2"/>
    <n v="0.5"/>
    <n v="0.05"/>
    <n v="2.5000000000000001E-2"/>
    <n v="-3359.125"/>
    <n v="-134365"/>
    <n v="2025"/>
    <x v="5"/>
    <n v="1"/>
    <s v="Q1"/>
  </r>
  <r>
    <s v="ORD-05836"/>
    <d v="2025-02-13T00:00:00"/>
    <s v="CUST-2447"/>
    <s v="Isha Singh"/>
    <x v="2"/>
    <x v="8"/>
    <x v="2"/>
    <s v="Rajasthan"/>
    <s v="Jaipur"/>
    <n v="1"/>
    <n v="4410.25"/>
    <n v="0.05"/>
    <n v="3482.87"/>
    <x v="0"/>
    <x v="2"/>
    <x v="0"/>
    <n v="0.05"/>
    <n v="2.5000000000000005E-3"/>
    <n v="1.2500000000000003E-4"/>
    <n v="-3482.8698749999999"/>
    <n v="-27862958.999999993"/>
    <n v="2025"/>
    <x v="11"/>
    <n v="2"/>
    <s v="Q1"/>
  </r>
  <r>
    <s v="ORD-05837"/>
    <d v="2025-06-18T00:00:00"/>
    <s v="CUST-2427"/>
    <s v="Priya Patel"/>
    <x v="4"/>
    <x v="19"/>
    <x v="4"/>
    <s v="West Bengal"/>
    <s v="Kolkata"/>
    <n v="1"/>
    <n v="6685.22"/>
    <n v="0"/>
    <n v="5241.75"/>
    <x v="0"/>
    <x v="2"/>
    <x v="1"/>
    <n v="0"/>
    <n v="0"/>
    <n v="0"/>
    <n v="-5241.75"/>
    <e v="#DIV/0!"/>
    <n v="2025"/>
    <x v="9"/>
    <n v="6"/>
    <s v="Q2"/>
  </r>
  <r>
    <s v="ORD-05838"/>
    <d v="2025-11-06T00:00:00"/>
    <s v="CUST-1941"/>
    <s v="Sneha Nair"/>
    <x v="1"/>
    <x v="21"/>
    <x v="1"/>
    <s v="Madhya Pradesh"/>
    <s v="Indore"/>
    <n v="1"/>
    <n v="2539.86"/>
    <n v="0.1"/>
    <n v="1766.48"/>
    <x v="1"/>
    <x v="1"/>
    <x v="1"/>
    <n v="0.1"/>
    <n v="1.0000000000000002E-2"/>
    <n v="1.0000000000000002E-3"/>
    <n v="-1766.479"/>
    <n v="-1766478.9999999995"/>
    <n v="2025"/>
    <x v="8"/>
    <n v="11"/>
    <s v="Q4"/>
  </r>
  <r>
    <s v="ORD-05839"/>
    <d v="2025-02-13T00:00:00"/>
    <s v="CUST-2085"/>
    <s v="Meera Gupta"/>
    <x v="3"/>
    <x v="14"/>
    <x v="0"/>
    <s v="Haryana"/>
    <s v="Gurugram"/>
    <n v="1"/>
    <n v="17110.29"/>
    <n v="0.1"/>
    <n v="11403.02"/>
    <x v="2"/>
    <x v="1"/>
    <x v="1"/>
    <n v="0.1"/>
    <n v="1.0000000000000002E-2"/>
    <n v="1.0000000000000002E-3"/>
    <n v="-11403.019"/>
    <n v="-11403018.999999998"/>
    <n v="2025"/>
    <x v="11"/>
    <n v="2"/>
    <s v="Q1"/>
  </r>
  <r>
    <s v="ORD-05840"/>
    <d v="2025-04-08T00:00:00"/>
    <s v="CUST-1244"/>
    <s v="Priya Patel"/>
    <x v="0"/>
    <x v="11"/>
    <x v="4"/>
    <s v="Jharkhand"/>
    <s v="Jamshedpur"/>
    <n v="4"/>
    <n v="11441.37"/>
    <n v="0"/>
    <n v="29339.53"/>
    <x v="1"/>
    <x v="1"/>
    <x v="0"/>
    <n v="0"/>
    <n v="0"/>
    <n v="0"/>
    <n v="-29339.53"/>
    <e v="#DIV/0!"/>
    <n v="2025"/>
    <x v="0"/>
    <n v="4"/>
    <s v="Q2"/>
  </r>
  <r>
    <s v="ORD-05841"/>
    <d v="2025-09-18T00:00:00"/>
    <s v="CUST-1415"/>
    <s v="Arjun Gupta"/>
    <x v="4"/>
    <x v="19"/>
    <x v="2"/>
    <s v="Rajasthan"/>
    <s v="Udaipur"/>
    <n v="1"/>
    <n v="5082.84"/>
    <n v="0.05"/>
    <n v="3593.28"/>
    <x v="1"/>
    <x v="1"/>
    <x v="1"/>
    <n v="0.05"/>
    <n v="2.5000000000000005E-3"/>
    <n v="1.2500000000000003E-4"/>
    <n v="-3593.2798750000002"/>
    <n v="-28746238.999999996"/>
    <n v="2025"/>
    <x v="2"/>
    <n v="9"/>
    <s v="Q3"/>
  </r>
  <r>
    <s v="ORD-05842"/>
    <d v="2025-04-19T00:00:00"/>
    <s v="CUST-2201"/>
    <s v="Meera Patel"/>
    <x v="0"/>
    <x v="6"/>
    <x v="2"/>
    <s v="Goa"/>
    <s v="Margao"/>
    <n v="4"/>
    <n v="3661.51"/>
    <n v="0.1"/>
    <n v="10329.66"/>
    <x v="1"/>
    <x v="2"/>
    <x v="1"/>
    <n v="0.4"/>
    <n v="4.0000000000000008E-2"/>
    <n v="1.6000000000000004E-2"/>
    <n v="-10329.644"/>
    <n v="-645602.74999999988"/>
    <n v="2025"/>
    <x v="0"/>
    <n v="4"/>
    <s v="Q2"/>
  </r>
  <r>
    <s v="ORD-05843"/>
    <d v="2025-10-10T00:00:00"/>
    <s v="CUST-1671"/>
    <s v="Rohan Verma"/>
    <x v="3"/>
    <x v="16"/>
    <x v="1"/>
    <s v="Chhattisgarh"/>
    <s v="Raipur"/>
    <n v="1"/>
    <n v="27260.799999999999"/>
    <n v="0.1"/>
    <n v="18097.87"/>
    <x v="1"/>
    <x v="1"/>
    <x v="1"/>
    <n v="0.1"/>
    <n v="1.0000000000000002E-2"/>
    <n v="1.0000000000000002E-3"/>
    <n v="-18097.868999999999"/>
    <n v="-18097868.999999996"/>
    <n v="2025"/>
    <x v="10"/>
    <n v="10"/>
    <s v="Q4"/>
  </r>
  <r>
    <s v="ORD-05844"/>
    <d v="2025-12-09T00:00:00"/>
    <s v="CUST-1554"/>
    <s v="Isha Sharma"/>
    <x v="0"/>
    <x v="0"/>
    <x v="3"/>
    <s v="Andhra Pradesh"/>
    <s v="Visakhapatnam"/>
    <n v="3"/>
    <n v="8228.91"/>
    <n v="0.1"/>
    <n v="16193.06"/>
    <x v="1"/>
    <x v="1"/>
    <x v="0"/>
    <n v="0.30000000000000004"/>
    <n v="3.0000000000000006E-2"/>
    <n v="9.0000000000000028E-3"/>
    <n v="-16193.050999999999"/>
    <n v="-1799227.8888888883"/>
    <n v="2025"/>
    <x v="1"/>
    <n v="12"/>
    <s v="Q4"/>
  </r>
  <r>
    <s v="ORD-05845"/>
    <d v="2025-04-14T00:00:00"/>
    <s v="CUST-1944"/>
    <s v="Meera Kumar"/>
    <x v="2"/>
    <x v="2"/>
    <x v="3"/>
    <s v="Telangana"/>
    <s v="Hyderabad"/>
    <n v="2"/>
    <n v="6885.28"/>
    <n v="0.1"/>
    <n v="8444.9500000000007"/>
    <x v="1"/>
    <x v="1"/>
    <x v="2"/>
    <n v="0.2"/>
    <n v="2.0000000000000004E-2"/>
    <n v="4.000000000000001E-3"/>
    <n v="-8444.9459999999999"/>
    <n v="-2111236.4999999995"/>
    <n v="2025"/>
    <x v="0"/>
    <n v="4"/>
    <s v="Q2"/>
  </r>
  <r>
    <s v="ORD-05846"/>
    <d v="2025-09-13T00:00:00"/>
    <s v="CUST-2044"/>
    <s v="Neha Gupta"/>
    <x v="4"/>
    <x v="15"/>
    <x v="2"/>
    <s v="Maharashtra"/>
    <s v="Pune"/>
    <n v="1"/>
    <n v="7718.93"/>
    <n v="0.2"/>
    <n v="4416.26"/>
    <x v="2"/>
    <x v="1"/>
    <x v="1"/>
    <n v="0.2"/>
    <n v="4.0000000000000008E-2"/>
    <n v="8.0000000000000019E-3"/>
    <n v="-4416.2520000000004"/>
    <n v="-552031.49999999988"/>
    <n v="2025"/>
    <x v="2"/>
    <n v="9"/>
    <s v="Q3"/>
  </r>
  <r>
    <s v="ORD-05847"/>
    <d v="2025-07-25T00:00:00"/>
    <s v="CUST-2136"/>
    <s v="Neha Verma"/>
    <x v="0"/>
    <x v="0"/>
    <x v="0"/>
    <s v="Uttar Pradesh"/>
    <s v="Noida"/>
    <n v="1"/>
    <n v="13404.61"/>
    <n v="0.05"/>
    <n v="8570.83"/>
    <x v="1"/>
    <x v="1"/>
    <x v="2"/>
    <n v="0.05"/>
    <n v="2.5000000000000005E-3"/>
    <n v="1.2500000000000003E-4"/>
    <n v="-8570.8298749999994"/>
    <n v="-68566638.999999985"/>
    <n v="2025"/>
    <x v="4"/>
    <n v="7"/>
    <s v="Q3"/>
  </r>
  <r>
    <s v="ORD-05848"/>
    <d v="2025-12-01T00:00:00"/>
    <s v="CUST-1724"/>
    <s v="Isha Singh"/>
    <x v="0"/>
    <x v="5"/>
    <x v="0"/>
    <s v="Delhi"/>
    <s v="Delhi"/>
    <n v="1"/>
    <n v="16075.84"/>
    <n v="0.1"/>
    <n v="9263.39"/>
    <x v="0"/>
    <x v="0"/>
    <x v="1"/>
    <n v="0.1"/>
    <n v="1.0000000000000002E-2"/>
    <n v="1.0000000000000002E-3"/>
    <n v="-9263.3889999999992"/>
    <n v="-9263388.9999999963"/>
    <n v="2025"/>
    <x v="1"/>
    <n v="12"/>
    <s v="Q4"/>
  </r>
  <r>
    <s v="ORD-05849"/>
    <d v="2025-02-12T00:00:00"/>
    <s v="CUST-1608"/>
    <s v="Kiran Verma"/>
    <x v="4"/>
    <x v="22"/>
    <x v="3"/>
    <s v="Tamil Nadu"/>
    <s v="Chennai"/>
    <n v="1"/>
    <n v="6751.62"/>
    <n v="0.1"/>
    <n v="4911.6000000000004"/>
    <x v="0"/>
    <x v="1"/>
    <x v="2"/>
    <n v="0.1"/>
    <n v="1.0000000000000002E-2"/>
    <n v="1.0000000000000002E-3"/>
    <n v="-4911.5990000000002"/>
    <n v="-4911598.9999999991"/>
    <n v="2025"/>
    <x v="11"/>
    <n v="2"/>
    <s v="Q1"/>
  </r>
  <r>
    <s v="ORD-05850"/>
    <d v="2025-12-19T00:00:00"/>
    <s v="CUST-2556"/>
    <s v="Meera Rao"/>
    <x v="0"/>
    <x v="0"/>
    <x v="3"/>
    <s v="Andhra Pradesh"/>
    <s v="Vijayawada"/>
    <n v="1"/>
    <n v="16328.85"/>
    <n v="0.1"/>
    <n v="11785.17"/>
    <x v="0"/>
    <x v="2"/>
    <x v="1"/>
    <n v="0.1"/>
    <n v="1.0000000000000002E-2"/>
    <n v="1.0000000000000002E-3"/>
    <n v="-11785.169"/>
    <n v="-11785168.999999996"/>
    <n v="2025"/>
    <x v="1"/>
    <n v="12"/>
    <s v="Q4"/>
  </r>
  <r>
    <s v="ORD-05851"/>
    <d v="2025-09-02T00:00:00"/>
    <s v="CUST-2040"/>
    <s v="Rohan Sharma"/>
    <x v="3"/>
    <x v="18"/>
    <x v="3"/>
    <s v="Tamil Nadu"/>
    <s v="Coimbatore"/>
    <n v="1"/>
    <n v="4964.12"/>
    <n v="0.05"/>
    <n v="3558.24"/>
    <x v="1"/>
    <x v="1"/>
    <x v="0"/>
    <n v="0.05"/>
    <n v="2.5000000000000005E-3"/>
    <n v="1.2500000000000003E-4"/>
    <n v="-3558.2398749999998"/>
    <n v="-28465918.999999993"/>
    <n v="2025"/>
    <x v="2"/>
    <n v="9"/>
    <s v="Q3"/>
  </r>
  <r>
    <s v="ORD-05852"/>
    <d v="2025-10-14T00:00:00"/>
    <s v="CUST-1507"/>
    <s v="Priya Patel"/>
    <x v="4"/>
    <x v="15"/>
    <x v="1"/>
    <s v="Madhya Pradesh"/>
    <s v="Indore"/>
    <n v="1"/>
    <n v="4376.5600000000004"/>
    <n v="0.1"/>
    <n v="2523.13"/>
    <x v="2"/>
    <x v="1"/>
    <x v="2"/>
    <n v="0.1"/>
    <n v="1.0000000000000002E-2"/>
    <n v="1.0000000000000002E-3"/>
    <n v="-2523.1289999999999"/>
    <n v="-2523128.9999999995"/>
    <n v="2025"/>
    <x v="10"/>
    <n v="10"/>
    <s v="Q4"/>
  </r>
  <r>
    <s v="ORD-05853"/>
    <d v="2025-12-21T00:00:00"/>
    <s v="CUST-2081"/>
    <s v="Priya Sharma"/>
    <x v="0"/>
    <x v="5"/>
    <x v="3"/>
    <s v="Tamil Nadu"/>
    <s v="Coimbatore"/>
    <n v="2"/>
    <n v="13621.34"/>
    <n v="0.1"/>
    <n v="19131.34"/>
    <x v="1"/>
    <x v="0"/>
    <x v="0"/>
    <n v="0.2"/>
    <n v="2.0000000000000004E-2"/>
    <n v="4.000000000000001E-3"/>
    <n v="-19131.335999999999"/>
    <n v="-4782833.9999999991"/>
    <n v="2025"/>
    <x v="1"/>
    <n v="12"/>
    <s v="Q4"/>
  </r>
  <r>
    <s v="ORD-05854"/>
    <d v="2025-09-30T00:00:00"/>
    <s v="CUST-2299"/>
    <s v="Ananya Nair"/>
    <x v="0"/>
    <x v="0"/>
    <x v="2"/>
    <s v="Goa"/>
    <s v="Panaji"/>
    <n v="1"/>
    <n v="10791.02"/>
    <n v="0.1"/>
    <n v="6726.04"/>
    <x v="3"/>
    <x v="1"/>
    <x v="1"/>
    <n v="0.1"/>
    <n v="1.0000000000000002E-2"/>
    <n v="1.0000000000000002E-3"/>
    <n v="-6726.0389999999998"/>
    <n v="-6726038.9999999981"/>
    <n v="2025"/>
    <x v="2"/>
    <n v="9"/>
    <s v="Q3"/>
  </r>
  <r>
    <s v="ORD-05855"/>
    <d v="2025-03-24T00:00:00"/>
    <s v="CUST-1735"/>
    <s v="Vikram Kumar"/>
    <x v="2"/>
    <x v="23"/>
    <x v="3"/>
    <s v="Tamil Nadu"/>
    <s v="Chennai"/>
    <n v="2"/>
    <n v="1556.1"/>
    <n v="0"/>
    <n v="2697.64"/>
    <x v="2"/>
    <x v="2"/>
    <x v="1"/>
    <n v="0"/>
    <n v="0"/>
    <n v="0"/>
    <n v="-2697.64"/>
    <e v="#DIV/0!"/>
    <n v="2025"/>
    <x v="3"/>
    <n v="3"/>
    <s v="Q1"/>
  </r>
  <r>
    <s v="ORD-05856"/>
    <d v="2025-04-20T00:00:00"/>
    <s v="CUST-2037"/>
    <s v="Sneha Reddy"/>
    <x v="3"/>
    <x v="14"/>
    <x v="3"/>
    <s v="Tamil Nadu"/>
    <s v="Chennai"/>
    <n v="5"/>
    <n v="23121.25"/>
    <n v="0.05"/>
    <n v="69471.67"/>
    <x v="1"/>
    <x v="1"/>
    <x v="2"/>
    <n v="0.25"/>
    <n v="1.2500000000000001E-2"/>
    <n v="3.1250000000000002E-3"/>
    <n v="-69471.666874999995"/>
    <n v="-22230933.399999999"/>
    <n v="2025"/>
    <x v="0"/>
    <n v="4"/>
    <s v="Q2"/>
  </r>
  <r>
    <s v="ORD-05857"/>
    <d v="2025-07-09T00:00:00"/>
    <s v="CUST-2556"/>
    <s v="Kiran Singh"/>
    <x v="4"/>
    <x v="22"/>
    <x v="3"/>
    <s v="Telangana"/>
    <s v="Hyderabad"/>
    <n v="1"/>
    <n v="3201.08"/>
    <n v="0.15"/>
    <n v="1689.02"/>
    <x v="3"/>
    <x v="0"/>
    <x v="0"/>
    <n v="0.15"/>
    <n v="2.2499999999999999E-2"/>
    <n v="3.375E-3"/>
    <n v="-1689.016625"/>
    <n v="-500449.37037037039"/>
    <n v="2025"/>
    <x v="4"/>
    <n v="7"/>
    <s v="Q3"/>
  </r>
  <r>
    <s v="ORD-05858"/>
    <d v="2025-10-15T00:00:00"/>
    <s v="CUST-1363"/>
    <s v="Rahul Reddy"/>
    <x v="0"/>
    <x v="4"/>
    <x v="4"/>
    <s v="West Bengal"/>
    <s v="Kolkata"/>
    <n v="2"/>
    <n v="5221.3"/>
    <n v="0.15"/>
    <n v="7424.55"/>
    <x v="2"/>
    <x v="1"/>
    <x v="0"/>
    <n v="0.3"/>
    <n v="4.4999999999999998E-2"/>
    <n v="1.35E-2"/>
    <n v="-7424.5365000000002"/>
    <n v="-549965.66666666663"/>
    <n v="2025"/>
    <x v="10"/>
    <n v="10"/>
    <s v="Q4"/>
  </r>
  <r>
    <s v="ORD-05859"/>
    <d v="2025-09-08T00:00:00"/>
    <s v="CUST-2356"/>
    <s v="Rahul Rao"/>
    <x v="0"/>
    <x v="5"/>
    <x v="3"/>
    <s v="Andhra Pradesh"/>
    <s v="Vijayawada"/>
    <n v="1"/>
    <n v="6636.25"/>
    <n v="0.1"/>
    <n v="4063.31"/>
    <x v="3"/>
    <x v="0"/>
    <x v="0"/>
    <n v="0.1"/>
    <n v="1.0000000000000002E-2"/>
    <n v="1.0000000000000002E-3"/>
    <n v="-4063.3089999999997"/>
    <n v="-4063308.9999999986"/>
    <n v="2025"/>
    <x v="2"/>
    <n v="9"/>
    <s v="Q3"/>
  </r>
  <r>
    <s v="ORD-05860"/>
    <d v="2025-07-31T00:00:00"/>
    <s v="CUST-2457"/>
    <s v="Kiran Kumar"/>
    <x v="3"/>
    <x v="3"/>
    <x v="2"/>
    <s v="Goa"/>
    <s v="Margao"/>
    <n v="1"/>
    <n v="34193.18"/>
    <n v="0.1"/>
    <n v="24440.74"/>
    <x v="0"/>
    <x v="1"/>
    <x v="1"/>
    <n v="0.1"/>
    <n v="1.0000000000000002E-2"/>
    <n v="1.0000000000000002E-3"/>
    <n v="-24440.739000000001"/>
    <n v="-24440738.999999996"/>
    <n v="2025"/>
    <x v="4"/>
    <n v="7"/>
    <s v="Q3"/>
  </r>
  <r>
    <s v="ORD-05861"/>
    <d v="2025-10-18T00:00:00"/>
    <s v="CUST-2263"/>
    <s v="Kiran Singh"/>
    <x v="0"/>
    <x v="5"/>
    <x v="2"/>
    <s v="Maharashtra"/>
    <s v="Pune"/>
    <n v="2"/>
    <n v="15489.23"/>
    <n v="0"/>
    <n v="22017.54"/>
    <x v="1"/>
    <x v="0"/>
    <x v="1"/>
    <n v="0"/>
    <n v="0"/>
    <n v="0"/>
    <n v="-22017.54"/>
    <e v="#DIV/0!"/>
    <n v="2025"/>
    <x v="10"/>
    <n v="10"/>
    <s v="Q4"/>
  </r>
  <r>
    <s v="ORD-05862"/>
    <d v="2025-05-13T00:00:00"/>
    <s v="CUST-2434"/>
    <s v="Meera Nair"/>
    <x v="1"/>
    <x v="17"/>
    <x v="3"/>
    <s v="Karnataka"/>
    <s v="Bengaluru"/>
    <n v="1"/>
    <n v="3774.66"/>
    <n v="0.05"/>
    <n v="2991.04"/>
    <x v="3"/>
    <x v="0"/>
    <x v="2"/>
    <n v="0.05"/>
    <n v="2.5000000000000005E-3"/>
    <n v="1.2500000000000003E-4"/>
    <n v="-2991.0398749999999"/>
    <n v="-23928318.999999993"/>
    <n v="2025"/>
    <x v="6"/>
    <n v="5"/>
    <s v="Q2"/>
  </r>
  <r>
    <s v="ORD-05863"/>
    <d v="2025-07-20T00:00:00"/>
    <s v="CUST-1547"/>
    <s v="Aarav Reddy"/>
    <x v="1"/>
    <x v="1"/>
    <x v="0"/>
    <s v="Delhi"/>
    <s v="Delhi"/>
    <n v="1"/>
    <n v="4217.4399999999996"/>
    <n v="0"/>
    <n v="3550.82"/>
    <x v="2"/>
    <x v="1"/>
    <x v="2"/>
    <n v="0"/>
    <n v="0"/>
    <n v="0"/>
    <n v="-3550.82"/>
    <e v="#DIV/0!"/>
    <n v="2025"/>
    <x v="4"/>
    <n v="7"/>
    <s v="Q3"/>
  </r>
  <r>
    <s v="ORD-05864"/>
    <d v="2025-10-12T00:00:00"/>
    <s v="CUST-2193"/>
    <s v="Ananya Singh"/>
    <x v="4"/>
    <x v="12"/>
    <x v="0"/>
    <s v="Punjab"/>
    <s v="Amritsar"/>
    <n v="1"/>
    <n v="8010.63"/>
    <n v="0.1"/>
    <n v="6235.45"/>
    <x v="3"/>
    <x v="1"/>
    <x v="2"/>
    <n v="0.1"/>
    <n v="1.0000000000000002E-2"/>
    <n v="1.0000000000000002E-3"/>
    <n v="-6235.4489999999996"/>
    <n v="-6235448.9999999981"/>
    <n v="2025"/>
    <x v="10"/>
    <n v="10"/>
    <s v="Q4"/>
  </r>
  <r>
    <s v="ORD-05865"/>
    <d v="2025-11-22T00:00:00"/>
    <s v="CUST-2418"/>
    <s v="Arjun Kumar"/>
    <x v="0"/>
    <x v="11"/>
    <x v="4"/>
    <s v="Bihar"/>
    <s v="Gaya"/>
    <n v="3"/>
    <n v="7899.4"/>
    <n v="0.05"/>
    <n v="16213.35"/>
    <x v="3"/>
    <x v="0"/>
    <x v="1"/>
    <n v="0.15000000000000002"/>
    <n v="7.5000000000000015E-3"/>
    <n v="1.1250000000000003E-3"/>
    <n v="-16213.348875"/>
    <n v="-14411865.666666662"/>
    <n v="2025"/>
    <x v="8"/>
    <n v="11"/>
    <s v="Q4"/>
  </r>
  <r>
    <s v="ORD-05866"/>
    <d v="2025-04-05T00:00:00"/>
    <s v="CUST-1332"/>
    <s v="Vikram Patel"/>
    <x v="2"/>
    <x v="10"/>
    <x v="2"/>
    <s v="Goa"/>
    <s v="Margao"/>
    <n v="2"/>
    <n v="2683.77"/>
    <n v="0.1"/>
    <n v="3002.58"/>
    <x v="4"/>
    <x v="1"/>
    <x v="2"/>
    <n v="0.2"/>
    <n v="2.0000000000000004E-2"/>
    <n v="4.000000000000001E-3"/>
    <n v="-3002.576"/>
    <n v="-750643.99999999988"/>
    <n v="2025"/>
    <x v="0"/>
    <n v="4"/>
    <s v="Q2"/>
  </r>
  <r>
    <s v="ORD-05867"/>
    <d v="2025-10-05T00:00:00"/>
    <s v="CUST-2014"/>
    <s v="Rahul Sharma"/>
    <x v="0"/>
    <x v="6"/>
    <x v="4"/>
    <s v="Bihar"/>
    <s v="Gaya"/>
    <n v="4"/>
    <n v="1696.88"/>
    <n v="0.1"/>
    <n v="4016.32"/>
    <x v="1"/>
    <x v="1"/>
    <x v="0"/>
    <n v="0.4"/>
    <n v="4.0000000000000008E-2"/>
    <n v="1.6000000000000004E-2"/>
    <n v="-4016.3040000000001"/>
    <n v="-251018.99999999994"/>
    <n v="2025"/>
    <x v="10"/>
    <n v="10"/>
    <s v="Q4"/>
  </r>
  <r>
    <s v="ORD-05868"/>
    <d v="2025-11-21T00:00:00"/>
    <s v="CUST-2304"/>
    <s v="Rohan Verma"/>
    <x v="1"/>
    <x v="17"/>
    <x v="3"/>
    <s v="Tamil Nadu"/>
    <s v="Coimbatore"/>
    <n v="4"/>
    <n v="4669.84"/>
    <n v="0.15"/>
    <n v="11115.47"/>
    <x v="4"/>
    <x v="1"/>
    <x v="1"/>
    <n v="0.6"/>
    <n v="0.09"/>
    <n v="5.3999999999999999E-2"/>
    <n v="-11115.415999999999"/>
    <n v="-205841.03703703702"/>
    <n v="2025"/>
    <x v="8"/>
    <n v="11"/>
    <s v="Q4"/>
  </r>
  <r>
    <s v="ORD-05869"/>
    <d v="2025-08-07T00:00:00"/>
    <s v="CUST-2225"/>
    <s v="Sneha Rao"/>
    <x v="2"/>
    <x v="20"/>
    <x v="1"/>
    <s v="Madhya Pradesh"/>
    <s v="Indore"/>
    <n v="1"/>
    <n v="834.43"/>
    <n v="0.1"/>
    <n v="623.4"/>
    <x v="2"/>
    <x v="1"/>
    <x v="2"/>
    <n v="0.1"/>
    <n v="1.0000000000000002E-2"/>
    <n v="1.0000000000000002E-3"/>
    <n v="-623.399"/>
    <n v="-623398.99999999988"/>
    <n v="2025"/>
    <x v="7"/>
    <n v="8"/>
    <s v="Q3"/>
  </r>
  <r>
    <s v="ORD-05870"/>
    <d v="2025-03-30T00:00:00"/>
    <s v="CUST-2016"/>
    <s v="Kiran Sharma"/>
    <x v="0"/>
    <x v="6"/>
    <x v="0"/>
    <s v="Uttar Pradesh"/>
    <s v="Noida"/>
    <n v="1"/>
    <n v="13521.64"/>
    <n v="0.1"/>
    <n v="10425.73"/>
    <x v="0"/>
    <x v="2"/>
    <x v="1"/>
    <n v="0.1"/>
    <n v="1.0000000000000002E-2"/>
    <n v="1.0000000000000002E-3"/>
    <n v="-10425.728999999999"/>
    <n v="-10425728.999999996"/>
    <n v="2025"/>
    <x v="3"/>
    <n v="3"/>
    <s v="Q1"/>
  </r>
  <r>
    <s v="ORD-05871"/>
    <d v="2025-03-13T00:00:00"/>
    <s v="CUST-1837"/>
    <s v="Rahul Verma"/>
    <x v="0"/>
    <x v="11"/>
    <x v="3"/>
    <s v="Karnataka"/>
    <s v="Bengaluru"/>
    <n v="1"/>
    <n v="7241.27"/>
    <n v="0.1"/>
    <n v="4396.7"/>
    <x v="1"/>
    <x v="2"/>
    <x v="1"/>
    <n v="0.1"/>
    <n v="1.0000000000000002E-2"/>
    <n v="1.0000000000000002E-3"/>
    <n v="-4396.6989999999996"/>
    <n v="-4396698.9999999981"/>
    <n v="2025"/>
    <x v="3"/>
    <n v="3"/>
    <s v="Q1"/>
  </r>
  <r>
    <s v="ORD-05872"/>
    <d v="2025-09-04T00:00:00"/>
    <s v="CUST-2183"/>
    <s v="Kiran Sharma"/>
    <x v="3"/>
    <x v="3"/>
    <x v="4"/>
    <s v="West Bengal"/>
    <s v="Durgapur"/>
    <n v="2"/>
    <n v="61747.58"/>
    <n v="0.05"/>
    <n v="84646.93"/>
    <x v="4"/>
    <x v="1"/>
    <x v="2"/>
    <n v="0.1"/>
    <n v="5.000000000000001E-3"/>
    <n v="5.0000000000000012E-4"/>
    <n v="-84646.929499999998"/>
    <n v="-169293858.99999997"/>
    <n v="2025"/>
    <x v="2"/>
    <n v="9"/>
    <s v="Q3"/>
  </r>
  <r>
    <s v="ORD-05873"/>
    <d v="2025-05-09T00:00:00"/>
    <s v="CUST-2462"/>
    <s v="Priya Verma"/>
    <x v="2"/>
    <x v="23"/>
    <x v="3"/>
    <s v="Telangana"/>
    <s v="Warangal"/>
    <n v="2"/>
    <n v="3169.37"/>
    <n v="0"/>
    <n v="4863.13"/>
    <x v="2"/>
    <x v="1"/>
    <x v="1"/>
    <n v="0"/>
    <n v="0"/>
    <n v="0"/>
    <n v="-4863.13"/>
    <e v="#DIV/0!"/>
    <n v="2025"/>
    <x v="6"/>
    <n v="5"/>
    <s v="Q2"/>
  </r>
  <r>
    <s v="ORD-05874"/>
    <d v="2025-07-31T00:00:00"/>
    <s v="CUST-2338"/>
    <s v="Kiran Kumar"/>
    <x v="4"/>
    <x v="19"/>
    <x v="1"/>
    <s v="Madhya Pradesh"/>
    <s v="Indore"/>
    <n v="1"/>
    <n v="7441.17"/>
    <n v="0"/>
    <n v="5149.53"/>
    <x v="1"/>
    <x v="1"/>
    <x v="0"/>
    <n v="0"/>
    <n v="0"/>
    <n v="0"/>
    <n v="-5149.53"/>
    <e v="#DIV/0!"/>
    <n v="2025"/>
    <x v="4"/>
    <n v="7"/>
    <s v="Q3"/>
  </r>
  <r>
    <s v="ORD-05875"/>
    <d v="2025-12-09T00:00:00"/>
    <s v="CUST-1098"/>
    <s v="Kiran Verma"/>
    <x v="3"/>
    <x v="14"/>
    <x v="3"/>
    <s v="Karnataka"/>
    <s v="Mysuru"/>
    <n v="1"/>
    <n v="19448.580000000002"/>
    <n v="0"/>
    <n v="13792.11"/>
    <x v="2"/>
    <x v="1"/>
    <x v="1"/>
    <n v="0"/>
    <n v="0"/>
    <n v="0"/>
    <n v="-13792.11"/>
    <e v="#DIV/0!"/>
    <n v="2025"/>
    <x v="1"/>
    <n v="12"/>
    <s v="Q4"/>
  </r>
  <r>
    <s v="ORD-05876"/>
    <d v="2025-04-06T00:00:00"/>
    <s v="CUST-1011"/>
    <s v="Arjun Sharma"/>
    <x v="3"/>
    <x v="18"/>
    <x v="0"/>
    <s v="Delhi"/>
    <s v="Delhi"/>
    <n v="1"/>
    <n v="20492.13"/>
    <n v="0.15"/>
    <n v="14362.6"/>
    <x v="3"/>
    <x v="2"/>
    <x v="2"/>
    <n v="0.15"/>
    <n v="2.2499999999999999E-2"/>
    <n v="3.375E-3"/>
    <n v="-14362.596625"/>
    <n v="-4255584.1851851856"/>
    <n v="2025"/>
    <x v="0"/>
    <n v="4"/>
    <s v="Q2"/>
  </r>
  <r>
    <s v="ORD-05877"/>
    <d v="2025-03-16T00:00:00"/>
    <s v="CUST-1214"/>
    <s v="Ananya Sharma"/>
    <x v="3"/>
    <x v="18"/>
    <x v="0"/>
    <s v="Uttar Pradesh"/>
    <s v="Lucknow"/>
    <n v="3"/>
    <n v="39315.480000000003"/>
    <n v="0"/>
    <n v="78305.45"/>
    <x v="1"/>
    <x v="1"/>
    <x v="1"/>
    <n v="0"/>
    <n v="0"/>
    <n v="0"/>
    <n v="-78305.45"/>
    <e v="#DIV/0!"/>
    <n v="2025"/>
    <x v="3"/>
    <n v="3"/>
    <s v="Q1"/>
  </r>
  <r>
    <s v="ORD-05878"/>
    <d v="2025-02-23T00:00:00"/>
    <s v="CUST-1040"/>
    <s v="Isha Patel"/>
    <x v="1"/>
    <x v="17"/>
    <x v="4"/>
    <s v="Odisha"/>
    <s v="Cuttack"/>
    <n v="4"/>
    <n v="4990.42"/>
    <n v="0.1"/>
    <n v="13656.45"/>
    <x v="0"/>
    <x v="1"/>
    <x v="0"/>
    <n v="0.4"/>
    <n v="4.0000000000000008E-2"/>
    <n v="1.6000000000000004E-2"/>
    <n v="-13656.434000000001"/>
    <n v="-853527.12499999988"/>
    <n v="2025"/>
    <x v="11"/>
    <n v="2"/>
    <s v="Q1"/>
  </r>
  <r>
    <s v="ORD-05879"/>
    <d v="2025-12-10T00:00:00"/>
    <s v="CUST-1439"/>
    <s v="Meera Verma"/>
    <x v="0"/>
    <x v="4"/>
    <x v="4"/>
    <s v="West Bengal"/>
    <s v="Kolkata"/>
    <n v="1"/>
    <n v="9654"/>
    <n v="0"/>
    <n v="7444.16"/>
    <x v="2"/>
    <x v="1"/>
    <x v="2"/>
    <n v="0"/>
    <n v="0"/>
    <n v="0"/>
    <n v="-7444.16"/>
    <e v="#DIV/0!"/>
    <n v="2025"/>
    <x v="1"/>
    <n v="12"/>
    <s v="Q4"/>
  </r>
  <r>
    <s v="ORD-05880"/>
    <d v="2025-02-23T00:00:00"/>
    <s v="CUST-1431"/>
    <s v="Meera Patel"/>
    <x v="3"/>
    <x v="3"/>
    <x v="1"/>
    <s v="Madhya Pradesh"/>
    <s v="Bhopal"/>
    <n v="1"/>
    <n v="60955.6"/>
    <n v="0.2"/>
    <n v="32031.98"/>
    <x v="1"/>
    <x v="2"/>
    <x v="1"/>
    <n v="0.2"/>
    <n v="4.0000000000000008E-2"/>
    <n v="8.0000000000000019E-3"/>
    <n v="-32031.971999999998"/>
    <n v="-4003996.4999999986"/>
    <n v="2025"/>
    <x v="11"/>
    <n v="2"/>
    <s v="Q1"/>
  </r>
  <r>
    <s v="ORD-05881"/>
    <d v="2025-08-06T00:00:00"/>
    <s v="CUST-1988"/>
    <s v="Rohan Rao"/>
    <x v="0"/>
    <x v="11"/>
    <x v="4"/>
    <s v="West Bengal"/>
    <s v="Kolkata"/>
    <n v="1"/>
    <n v="14302.12"/>
    <n v="0.05"/>
    <n v="10904.86"/>
    <x v="2"/>
    <x v="1"/>
    <x v="2"/>
    <n v="0.05"/>
    <n v="2.5000000000000005E-3"/>
    <n v="1.2500000000000003E-4"/>
    <n v="-10904.859875"/>
    <n v="-87238878.999999985"/>
    <n v="2025"/>
    <x v="7"/>
    <n v="8"/>
    <s v="Q3"/>
  </r>
  <r>
    <s v="ORD-05882"/>
    <d v="2025-01-16T00:00:00"/>
    <s v="CUST-1445"/>
    <s v="Vikram Kumar"/>
    <x v="2"/>
    <x v="2"/>
    <x v="2"/>
    <s v="Gujarat"/>
    <s v="Ahmedabad"/>
    <n v="3"/>
    <n v="5652.7"/>
    <n v="0.05"/>
    <n v="10825.08"/>
    <x v="2"/>
    <x v="1"/>
    <x v="0"/>
    <n v="0.15000000000000002"/>
    <n v="7.5000000000000015E-3"/>
    <n v="1.1250000000000003E-3"/>
    <n v="-10825.078874999999"/>
    <n v="-9622292.3333333302"/>
    <n v="2025"/>
    <x v="5"/>
    <n v="1"/>
    <s v="Q1"/>
  </r>
  <r>
    <s v="ORD-05883"/>
    <d v="2025-04-09T00:00:00"/>
    <s v="CUST-1034"/>
    <s v="Isha Nair"/>
    <x v="2"/>
    <x v="8"/>
    <x v="0"/>
    <s v="Haryana"/>
    <s v="Faridabad"/>
    <n v="4"/>
    <n v="3277.34"/>
    <n v="0.05"/>
    <n v="9979.93"/>
    <x v="1"/>
    <x v="0"/>
    <x v="1"/>
    <n v="0.2"/>
    <n v="1.0000000000000002E-2"/>
    <n v="2.0000000000000005E-3"/>
    <n v="-9979.9279999999999"/>
    <n v="-4989963.9999999991"/>
    <n v="2025"/>
    <x v="0"/>
    <n v="4"/>
    <s v="Q2"/>
  </r>
  <r>
    <s v="ORD-05884"/>
    <d v="2025-01-20T00:00:00"/>
    <s v="CUST-1062"/>
    <s v="Meera Rao"/>
    <x v="1"/>
    <x v="1"/>
    <x v="0"/>
    <s v="Delhi"/>
    <s v="Delhi"/>
    <n v="1"/>
    <n v="2086.08"/>
    <n v="0.1"/>
    <n v="1358.94"/>
    <x v="2"/>
    <x v="0"/>
    <x v="2"/>
    <n v="0.1"/>
    <n v="1.0000000000000002E-2"/>
    <n v="1.0000000000000002E-3"/>
    <n v="-1358.9390000000001"/>
    <n v="-1358938.9999999998"/>
    <n v="2025"/>
    <x v="5"/>
    <n v="1"/>
    <s v="Q1"/>
  </r>
  <r>
    <s v="ORD-05885"/>
    <d v="2025-02-15T00:00:00"/>
    <s v="CUST-2103"/>
    <s v="Rohan Kumar"/>
    <x v="0"/>
    <x v="0"/>
    <x v="4"/>
    <s v="Odisha"/>
    <s v="Cuttack"/>
    <n v="1"/>
    <n v="4020.25"/>
    <n v="0"/>
    <n v="3132.28"/>
    <x v="1"/>
    <x v="1"/>
    <x v="2"/>
    <n v="0"/>
    <n v="0"/>
    <n v="0"/>
    <n v="-3132.28"/>
    <e v="#DIV/0!"/>
    <n v="2025"/>
    <x v="11"/>
    <n v="2"/>
    <s v="Q1"/>
  </r>
  <r>
    <s v="ORD-05886"/>
    <d v="2025-07-12T00:00:00"/>
    <s v="CUST-1978"/>
    <s v="Vikram Nair"/>
    <x v="0"/>
    <x v="4"/>
    <x v="2"/>
    <s v="Gujarat"/>
    <s v="Ahmedabad"/>
    <n v="1"/>
    <n v="17376.18"/>
    <n v="0.15"/>
    <n v="11395.02"/>
    <x v="0"/>
    <x v="0"/>
    <x v="2"/>
    <n v="0.15"/>
    <n v="2.2499999999999999E-2"/>
    <n v="3.375E-3"/>
    <n v="-11395.016625"/>
    <n v="-3376301.2222222225"/>
    <n v="2025"/>
    <x v="4"/>
    <n v="7"/>
    <s v="Q3"/>
  </r>
  <r>
    <s v="ORD-05887"/>
    <d v="2025-02-27T00:00:00"/>
    <s v="CUST-2197"/>
    <s v="Neha Singh"/>
    <x v="3"/>
    <x v="14"/>
    <x v="4"/>
    <s v="Bihar"/>
    <s v="Gaya"/>
    <n v="2"/>
    <n v="62421.49"/>
    <n v="0.1"/>
    <n v="98417.68"/>
    <x v="1"/>
    <x v="0"/>
    <x v="1"/>
    <n v="0.2"/>
    <n v="2.0000000000000004E-2"/>
    <n v="4.000000000000001E-3"/>
    <n v="-98417.675999999992"/>
    <n v="-24604418.999999993"/>
    <n v="2025"/>
    <x v="11"/>
    <n v="2"/>
    <s v="Q1"/>
  </r>
  <r>
    <s v="ORD-05888"/>
    <d v="2025-04-21T00:00:00"/>
    <s v="CUST-1607"/>
    <s v="Arjun Kumar"/>
    <x v="3"/>
    <x v="16"/>
    <x v="3"/>
    <s v="Tamil Nadu"/>
    <s v="Coimbatore"/>
    <n v="2"/>
    <n v="48938.8"/>
    <n v="0"/>
    <n v="62302.66"/>
    <x v="4"/>
    <x v="1"/>
    <x v="2"/>
    <n v="0"/>
    <n v="0"/>
    <n v="0"/>
    <n v="-62302.66"/>
    <e v="#DIV/0!"/>
    <n v="2025"/>
    <x v="0"/>
    <n v="4"/>
    <s v="Q2"/>
  </r>
  <r>
    <s v="ORD-05889"/>
    <d v="2025-05-09T00:00:00"/>
    <s v="CUST-2541"/>
    <s v="Rahul Reddy"/>
    <x v="0"/>
    <x v="11"/>
    <x v="4"/>
    <s v="Jharkhand"/>
    <s v="Jamshedpur"/>
    <n v="2"/>
    <n v="5825.17"/>
    <n v="0"/>
    <n v="8065.41"/>
    <x v="1"/>
    <x v="2"/>
    <x v="0"/>
    <n v="0"/>
    <n v="0"/>
    <n v="0"/>
    <n v="-8065.41"/>
    <e v="#DIV/0!"/>
    <n v="2025"/>
    <x v="6"/>
    <n v="5"/>
    <s v="Q2"/>
  </r>
  <r>
    <s v="ORD-05890"/>
    <d v="2025-12-03T00:00:00"/>
    <s v="CUST-1307"/>
    <s v="Sneha Nair"/>
    <x v="0"/>
    <x v="5"/>
    <x v="3"/>
    <s v="Andhra Pradesh"/>
    <s v="Visakhapatnam"/>
    <n v="4"/>
    <n v="4941.6099999999997"/>
    <n v="0.1"/>
    <n v="13757.8"/>
    <x v="4"/>
    <x v="0"/>
    <x v="1"/>
    <n v="0.4"/>
    <n v="4.0000000000000008E-2"/>
    <n v="1.6000000000000004E-2"/>
    <n v="-13757.784"/>
    <n v="-859861.49999999977"/>
    <n v="2025"/>
    <x v="1"/>
    <n v="12"/>
    <s v="Q4"/>
  </r>
  <r>
    <s v="ORD-05891"/>
    <d v="2025-07-13T00:00:00"/>
    <s v="CUST-1353"/>
    <s v="Vikram Joshi"/>
    <x v="2"/>
    <x v="2"/>
    <x v="0"/>
    <s v="Delhi"/>
    <s v="Delhi"/>
    <n v="1"/>
    <n v="6924.83"/>
    <n v="0"/>
    <n v="5655.95"/>
    <x v="0"/>
    <x v="1"/>
    <x v="0"/>
    <n v="0"/>
    <n v="0"/>
    <n v="0"/>
    <n v="-5655.95"/>
    <e v="#DIV/0!"/>
    <n v="2025"/>
    <x v="4"/>
    <n v="7"/>
    <s v="Q3"/>
  </r>
  <r>
    <s v="ORD-05892"/>
    <d v="2025-12-06T00:00:00"/>
    <s v="CUST-2082"/>
    <s v="Sneha Gupta"/>
    <x v="3"/>
    <x v="14"/>
    <x v="2"/>
    <s v="Goa"/>
    <s v="Panaji"/>
    <n v="3"/>
    <n v="5725.47"/>
    <n v="0.15"/>
    <n v="12444.94"/>
    <x v="0"/>
    <x v="2"/>
    <x v="2"/>
    <n v="0.44999999999999996"/>
    <n v="6.7499999999999991E-2"/>
    <n v="3.0374999999999992E-2"/>
    <n v="-12444.909625"/>
    <n v="-409708.95884773677"/>
    <n v="2025"/>
    <x v="1"/>
    <n v="12"/>
    <s v="Q4"/>
  </r>
  <r>
    <s v="ORD-05893"/>
    <d v="2025-11-22T00:00:00"/>
    <s v="CUST-1123"/>
    <s v="Meera Verma"/>
    <x v="3"/>
    <x v="18"/>
    <x v="4"/>
    <s v="Jharkhand"/>
    <s v="Ranchi"/>
    <n v="1"/>
    <n v="55066.33"/>
    <n v="0"/>
    <n v="35551.07"/>
    <x v="0"/>
    <x v="1"/>
    <x v="1"/>
    <n v="0"/>
    <n v="0"/>
    <n v="0"/>
    <n v="-35551.07"/>
    <e v="#DIV/0!"/>
    <n v="2025"/>
    <x v="8"/>
    <n v="11"/>
    <s v="Q4"/>
  </r>
  <r>
    <s v="ORD-05894"/>
    <d v="2025-01-08T00:00:00"/>
    <s v="CUST-1003"/>
    <s v="Rahul Sharma"/>
    <x v="4"/>
    <x v="24"/>
    <x v="3"/>
    <s v="Tamil Nadu"/>
    <s v="Chennai"/>
    <n v="1"/>
    <n v="3521.39"/>
    <n v="0.1"/>
    <n v="2195.17"/>
    <x v="4"/>
    <x v="1"/>
    <x v="2"/>
    <n v="0.1"/>
    <n v="1.0000000000000002E-2"/>
    <n v="1.0000000000000002E-3"/>
    <n v="-2195.1689999999999"/>
    <n v="-2195168.9999999995"/>
    <n v="2025"/>
    <x v="5"/>
    <n v="1"/>
    <s v="Q1"/>
  </r>
  <r>
    <s v="ORD-05895"/>
    <d v="2025-01-29T00:00:00"/>
    <s v="CUST-2047"/>
    <s v="Ananya Gupta"/>
    <x v="2"/>
    <x v="20"/>
    <x v="4"/>
    <s v="West Bengal"/>
    <s v="Durgapur"/>
    <n v="2"/>
    <n v="3164.54"/>
    <n v="0.1"/>
    <n v="3699.71"/>
    <x v="2"/>
    <x v="2"/>
    <x v="1"/>
    <n v="0.2"/>
    <n v="2.0000000000000004E-2"/>
    <n v="4.000000000000001E-3"/>
    <n v="-3699.7060000000001"/>
    <n v="-924926.49999999977"/>
    <n v="2025"/>
    <x v="5"/>
    <n v="1"/>
    <s v="Q1"/>
  </r>
  <r>
    <s v="ORD-05896"/>
    <d v="2025-04-22T00:00:00"/>
    <s v="CUST-2290"/>
    <s v="Arjun Kumar"/>
    <x v="2"/>
    <x v="23"/>
    <x v="3"/>
    <s v="Karnataka"/>
    <s v="Mysuru"/>
    <n v="4"/>
    <n v="5891.05"/>
    <n v="0.1"/>
    <n v="13552.33"/>
    <x v="1"/>
    <x v="1"/>
    <x v="0"/>
    <n v="0.4"/>
    <n v="4.0000000000000008E-2"/>
    <n v="1.6000000000000004E-2"/>
    <n v="-13552.314"/>
    <n v="-847019.62499999977"/>
    <n v="2025"/>
    <x v="0"/>
    <n v="4"/>
    <s v="Q2"/>
  </r>
  <r>
    <s v="ORD-05897"/>
    <d v="2025-06-10T00:00:00"/>
    <s v="CUST-1815"/>
    <s v="Isha Sharma"/>
    <x v="1"/>
    <x v="1"/>
    <x v="3"/>
    <s v="Tamil Nadu"/>
    <s v="Chennai"/>
    <n v="2"/>
    <n v="680.36"/>
    <n v="0.05"/>
    <n v="807.84"/>
    <x v="4"/>
    <x v="1"/>
    <x v="1"/>
    <n v="0.1"/>
    <n v="5.000000000000001E-3"/>
    <n v="5.0000000000000012E-4"/>
    <n v="-807.83950000000004"/>
    <n v="-1615678.9999999998"/>
    <n v="2025"/>
    <x v="9"/>
    <n v="6"/>
    <s v="Q2"/>
  </r>
  <r>
    <s v="ORD-05898"/>
    <d v="2025-05-11T00:00:00"/>
    <s v="CUST-2072"/>
    <s v="Isha Patel"/>
    <x v="0"/>
    <x v="6"/>
    <x v="4"/>
    <s v="Odisha"/>
    <s v="Cuttack"/>
    <n v="3"/>
    <n v="6827.14"/>
    <n v="0.15"/>
    <n v="14433.33"/>
    <x v="1"/>
    <x v="1"/>
    <x v="2"/>
    <n v="0.44999999999999996"/>
    <n v="6.7499999999999991E-2"/>
    <n v="3.0374999999999992E-2"/>
    <n v="-14433.299625"/>
    <n v="-475170.35802469146"/>
    <n v="2025"/>
    <x v="6"/>
    <n v="5"/>
    <s v="Q2"/>
  </r>
  <r>
    <s v="ORD-05899"/>
    <d v="2025-07-07T00:00:00"/>
    <s v="CUST-1253"/>
    <s v="Aarav Verma"/>
    <x v="1"/>
    <x v="7"/>
    <x v="3"/>
    <s v="Andhra Pradesh"/>
    <s v="Visakhapatnam"/>
    <n v="3"/>
    <n v="4772.12"/>
    <n v="0.1"/>
    <n v="8512.2900000000009"/>
    <x v="2"/>
    <x v="2"/>
    <x v="2"/>
    <n v="0.30000000000000004"/>
    <n v="3.0000000000000006E-2"/>
    <n v="9.0000000000000028E-3"/>
    <n v="-8512.2810000000009"/>
    <n v="-945808.99999999977"/>
    <n v="2025"/>
    <x v="4"/>
    <n v="7"/>
    <s v="Q3"/>
  </r>
  <r>
    <s v="ORD-05900"/>
    <d v="2025-06-12T00:00:00"/>
    <s v="CUST-2572"/>
    <s v="Meera Reddy"/>
    <x v="2"/>
    <x v="8"/>
    <x v="2"/>
    <s v="Goa"/>
    <s v="Margao"/>
    <n v="1"/>
    <n v="5013.84"/>
    <n v="0.05"/>
    <n v="3433.4"/>
    <x v="4"/>
    <x v="1"/>
    <x v="1"/>
    <n v="0.05"/>
    <n v="2.5000000000000005E-3"/>
    <n v="1.2500000000000003E-4"/>
    <n v="-3433.3998750000001"/>
    <n v="-27467198.999999993"/>
    <n v="2025"/>
    <x v="9"/>
    <n v="6"/>
    <s v="Q2"/>
  </r>
  <r>
    <s v="ORD-05901"/>
    <d v="2025-07-16T00:00:00"/>
    <s v="CUST-2112"/>
    <s v="Rahul Gupta"/>
    <x v="3"/>
    <x v="18"/>
    <x v="4"/>
    <s v="Jharkhand"/>
    <s v="Jamshedpur"/>
    <n v="3"/>
    <n v="49438.64"/>
    <n v="0.1"/>
    <n v="83179.73"/>
    <x v="1"/>
    <x v="1"/>
    <x v="2"/>
    <n v="0.30000000000000004"/>
    <n v="3.0000000000000006E-2"/>
    <n v="9.0000000000000028E-3"/>
    <n v="-83179.72099999999"/>
    <n v="-9242191.2222222183"/>
    <n v="2025"/>
    <x v="4"/>
    <n v="7"/>
    <s v="Q3"/>
  </r>
  <r>
    <s v="ORD-05902"/>
    <d v="2025-12-30T00:00:00"/>
    <s v="CUST-1310"/>
    <s v="Kiran Singh"/>
    <x v="0"/>
    <x v="4"/>
    <x v="2"/>
    <s v="Gujarat"/>
    <s v="Surat"/>
    <n v="3"/>
    <n v="13804.84"/>
    <n v="0.1"/>
    <n v="31150.57"/>
    <x v="2"/>
    <x v="1"/>
    <x v="1"/>
    <n v="0.30000000000000004"/>
    <n v="3.0000000000000006E-2"/>
    <n v="9.0000000000000028E-3"/>
    <n v="-31150.561000000002"/>
    <n v="-3461173.4444444436"/>
    <n v="2025"/>
    <x v="1"/>
    <n v="12"/>
    <s v="Q4"/>
  </r>
  <r>
    <s v="ORD-05903"/>
    <d v="2025-07-23T00:00:00"/>
    <s v="CUST-1532"/>
    <s v="Kiran Singh"/>
    <x v="0"/>
    <x v="5"/>
    <x v="2"/>
    <s v="Maharashtra"/>
    <s v="Nagpur"/>
    <n v="2"/>
    <n v="1747.86"/>
    <n v="0.15"/>
    <n v="1925.64"/>
    <x v="1"/>
    <x v="1"/>
    <x v="2"/>
    <n v="0.3"/>
    <n v="4.4999999999999998E-2"/>
    <n v="1.35E-2"/>
    <n v="-1925.6265000000001"/>
    <n v="-142639"/>
    <n v="2025"/>
    <x v="4"/>
    <n v="7"/>
    <s v="Q3"/>
  </r>
  <r>
    <s v="ORD-05904"/>
    <d v="2025-07-31T00:00:00"/>
    <s v="CUST-1197"/>
    <s v="Arjun Sharma"/>
    <x v="0"/>
    <x v="6"/>
    <x v="3"/>
    <s v="Tamil Nadu"/>
    <s v="Chennai"/>
    <n v="2"/>
    <n v="4215.49"/>
    <n v="0.15"/>
    <n v="5271.14"/>
    <x v="3"/>
    <x v="1"/>
    <x v="1"/>
    <n v="0.3"/>
    <n v="4.4999999999999998E-2"/>
    <n v="1.35E-2"/>
    <n v="-5271.1265000000003"/>
    <n v="-390453.81481481483"/>
    <n v="2025"/>
    <x v="4"/>
    <n v="7"/>
    <s v="Q3"/>
  </r>
  <r>
    <s v="ORD-05905"/>
    <d v="2025-04-19T00:00:00"/>
    <s v="CUST-2411"/>
    <s v="Aarav Nair"/>
    <x v="0"/>
    <x v="4"/>
    <x v="0"/>
    <s v="Uttar Pradesh"/>
    <s v="Lucknow"/>
    <n v="3"/>
    <n v="9198.85"/>
    <n v="0"/>
    <n v="19694.669999999998"/>
    <x v="1"/>
    <x v="2"/>
    <x v="2"/>
    <n v="0"/>
    <n v="0"/>
    <n v="0"/>
    <n v="-19694.669999999998"/>
    <e v="#DIV/0!"/>
    <n v="2025"/>
    <x v="0"/>
    <n v="4"/>
    <s v="Q2"/>
  </r>
  <r>
    <s v="ORD-05906"/>
    <d v="2025-10-03T00:00:00"/>
    <s v="CUST-1936"/>
    <s v="Sneha Reddy"/>
    <x v="0"/>
    <x v="4"/>
    <x v="2"/>
    <s v="Goa"/>
    <s v="Panaji"/>
    <n v="3"/>
    <n v="7069"/>
    <n v="0.05"/>
    <n v="13820.72"/>
    <x v="1"/>
    <x v="0"/>
    <x v="2"/>
    <n v="0.15000000000000002"/>
    <n v="7.5000000000000015E-3"/>
    <n v="1.1250000000000003E-3"/>
    <n v="-13820.718874999999"/>
    <n v="-12285083.44444444"/>
    <n v="2025"/>
    <x v="10"/>
    <n v="10"/>
    <s v="Q4"/>
  </r>
  <r>
    <s v="ORD-05907"/>
    <d v="2025-03-14T00:00:00"/>
    <s v="CUST-2275"/>
    <s v="Priya Nair"/>
    <x v="3"/>
    <x v="18"/>
    <x v="3"/>
    <s v="Telangana"/>
    <s v="Hyderabad"/>
    <n v="1"/>
    <n v="27592.93"/>
    <n v="0.2"/>
    <n v="16334.67"/>
    <x v="1"/>
    <x v="0"/>
    <x v="2"/>
    <n v="0.2"/>
    <n v="4.0000000000000008E-2"/>
    <n v="8.0000000000000019E-3"/>
    <n v="-16334.662"/>
    <n v="-2041832.7499999995"/>
    <n v="2025"/>
    <x v="3"/>
    <n v="3"/>
    <s v="Q1"/>
  </r>
  <r>
    <s v="ORD-05908"/>
    <d v="2025-06-16T00:00:00"/>
    <s v="CUST-1463"/>
    <s v="Vikram Joshi"/>
    <x v="3"/>
    <x v="16"/>
    <x v="4"/>
    <s v="Bihar"/>
    <s v="Patna"/>
    <n v="3"/>
    <n v="51121.91"/>
    <n v="0"/>
    <n v="96654.99"/>
    <x v="0"/>
    <x v="2"/>
    <x v="2"/>
    <n v="0"/>
    <n v="0"/>
    <n v="0"/>
    <n v="-96654.99"/>
    <e v="#DIV/0!"/>
    <n v="2025"/>
    <x v="9"/>
    <n v="6"/>
    <s v="Q2"/>
  </r>
  <r>
    <s v="ORD-05909"/>
    <d v="2025-09-17T00:00:00"/>
    <s v="CUST-2403"/>
    <s v="Ananya Joshi"/>
    <x v="3"/>
    <x v="14"/>
    <x v="0"/>
    <s v="Delhi"/>
    <s v="Delhi"/>
    <n v="3"/>
    <n v="2432.13"/>
    <n v="0.2"/>
    <n v="4172.03"/>
    <x v="1"/>
    <x v="1"/>
    <x v="1"/>
    <n v="0.60000000000000009"/>
    <n v="0.12000000000000002"/>
    <n v="7.2000000000000022E-2"/>
    <n v="-4171.9579999999996"/>
    <n v="-57943.861111111088"/>
    <n v="2025"/>
    <x v="2"/>
    <n v="9"/>
    <s v="Q3"/>
  </r>
  <r>
    <s v="ORD-05910"/>
    <d v="2025-08-31T00:00:00"/>
    <s v="CUST-1023"/>
    <s v="Neha Sharma"/>
    <x v="3"/>
    <x v="16"/>
    <x v="4"/>
    <s v="West Bengal"/>
    <s v="Kolkata"/>
    <n v="1"/>
    <n v="43441.24"/>
    <n v="0.1"/>
    <n v="29711.84"/>
    <x v="1"/>
    <x v="0"/>
    <x v="2"/>
    <n v="0.1"/>
    <n v="1.0000000000000002E-2"/>
    <n v="1.0000000000000002E-3"/>
    <n v="-29711.839"/>
    <n v="-29711838.999999993"/>
    <n v="2025"/>
    <x v="7"/>
    <n v="8"/>
    <s v="Q3"/>
  </r>
  <r>
    <s v="ORD-05911"/>
    <d v="2025-10-02T00:00:00"/>
    <s v="CUST-1700"/>
    <s v="Arjun Joshi"/>
    <x v="0"/>
    <x v="6"/>
    <x v="3"/>
    <s v="Andhra Pradesh"/>
    <s v="Vijayawada"/>
    <n v="2"/>
    <n v="701.91"/>
    <n v="0"/>
    <n v="1092.1600000000001"/>
    <x v="0"/>
    <x v="2"/>
    <x v="2"/>
    <n v="0"/>
    <n v="0"/>
    <n v="0"/>
    <n v="-1092.1600000000001"/>
    <e v="#DIV/0!"/>
    <n v="2025"/>
    <x v="10"/>
    <n v="10"/>
    <s v="Q4"/>
  </r>
  <r>
    <s v="ORD-05912"/>
    <d v="2025-04-12T00:00:00"/>
    <s v="CUST-2191"/>
    <s v="Arjun Gupta"/>
    <x v="2"/>
    <x v="20"/>
    <x v="3"/>
    <s v="Andhra Pradesh"/>
    <s v="Visakhapatnam"/>
    <n v="1"/>
    <n v="816.19"/>
    <n v="0.05"/>
    <n v="591.22"/>
    <x v="2"/>
    <x v="1"/>
    <x v="2"/>
    <n v="0.05"/>
    <n v="2.5000000000000005E-3"/>
    <n v="1.2500000000000003E-4"/>
    <n v="-591.219875"/>
    <n v="-4729758.9999999991"/>
    <n v="2025"/>
    <x v="0"/>
    <n v="4"/>
    <s v="Q2"/>
  </r>
  <r>
    <s v="ORD-05913"/>
    <d v="2025-06-22T00:00:00"/>
    <s v="CUST-2192"/>
    <s v="Sneha Patel"/>
    <x v="3"/>
    <x v="18"/>
    <x v="1"/>
    <s v="Madhya Pradesh"/>
    <s v="Bhopal"/>
    <n v="1"/>
    <n v="27426.17"/>
    <n v="0.05"/>
    <n v="19231.330000000002"/>
    <x v="3"/>
    <x v="1"/>
    <x v="1"/>
    <n v="0.05"/>
    <n v="2.5000000000000005E-3"/>
    <n v="1.2500000000000003E-4"/>
    <n v="-19231.329875000003"/>
    <n v="-153850639"/>
    <n v="2025"/>
    <x v="9"/>
    <n v="6"/>
    <s v="Q2"/>
  </r>
  <r>
    <s v="ORD-05914"/>
    <d v="2025-06-20T00:00:00"/>
    <s v="CUST-2584"/>
    <s v="Arjun Patel"/>
    <x v="4"/>
    <x v="12"/>
    <x v="3"/>
    <s v="Karnataka"/>
    <s v="Mysuru"/>
    <n v="2"/>
    <n v="7648.06"/>
    <n v="0.15"/>
    <n v="10036.82"/>
    <x v="1"/>
    <x v="1"/>
    <x v="1"/>
    <n v="0.3"/>
    <n v="4.4999999999999998E-2"/>
    <n v="1.35E-2"/>
    <n v="-10036.806500000001"/>
    <n v="-743467.1481481482"/>
    <n v="2025"/>
    <x v="9"/>
    <n v="6"/>
    <s v="Q2"/>
  </r>
  <r>
    <s v="ORD-05915"/>
    <d v="2025-05-21T00:00:00"/>
    <s v="CUST-2237"/>
    <s v="Neha Rao"/>
    <x v="1"/>
    <x v="1"/>
    <x v="2"/>
    <s v="Goa"/>
    <s v="Panaji"/>
    <n v="4"/>
    <n v="938.73"/>
    <n v="0.05"/>
    <n v="2294.4"/>
    <x v="3"/>
    <x v="1"/>
    <x v="2"/>
    <n v="0.2"/>
    <n v="1.0000000000000002E-2"/>
    <n v="2.0000000000000005E-3"/>
    <n v="-2294.3980000000001"/>
    <n v="-1147198.9999999998"/>
    <n v="2025"/>
    <x v="6"/>
    <n v="5"/>
    <s v="Q2"/>
  </r>
  <r>
    <s v="ORD-05916"/>
    <d v="2025-07-07T00:00:00"/>
    <s v="CUST-1813"/>
    <s v="Neha Rao"/>
    <x v="2"/>
    <x v="20"/>
    <x v="4"/>
    <s v="Bihar"/>
    <s v="Gaya"/>
    <n v="1"/>
    <n v="4060.5"/>
    <n v="0.05"/>
    <n v="2702.17"/>
    <x v="1"/>
    <x v="2"/>
    <x v="1"/>
    <n v="0.05"/>
    <n v="2.5000000000000005E-3"/>
    <n v="1.2500000000000003E-4"/>
    <n v="-2702.169875"/>
    <n v="-21617358.999999996"/>
    <n v="2025"/>
    <x v="4"/>
    <n v="7"/>
    <s v="Q3"/>
  </r>
  <r>
    <s v="ORD-05917"/>
    <d v="2025-03-27T00:00:00"/>
    <s v="CUST-1037"/>
    <s v="Vikram Rao"/>
    <x v="1"/>
    <x v="1"/>
    <x v="0"/>
    <s v="Uttar Pradesh"/>
    <s v="Kanpur"/>
    <n v="3"/>
    <n v="3472.9"/>
    <n v="0.15"/>
    <n v="7716.54"/>
    <x v="0"/>
    <x v="2"/>
    <x v="2"/>
    <n v="0.44999999999999996"/>
    <n v="6.7499999999999991E-2"/>
    <n v="3.0374999999999992E-2"/>
    <n v="-7716.5096249999997"/>
    <n v="-254041.46913580253"/>
    <n v="2025"/>
    <x v="3"/>
    <n v="3"/>
    <s v="Q1"/>
  </r>
  <r>
    <s v="ORD-05918"/>
    <d v="2025-02-21T00:00:00"/>
    <s v="CUST-1406"/>
    <s v="Aarav Rao"/>
    <x v="0"/>
    <x v="5"/>
    <x v="2"/>
    <s v="Gujarat"/>
    <s v="Surat"/>
    <n v="2"/>
    <n v="4670.92"/>
    <n v="0"/>
    <n v="8116.05"/>
    <x v="4"/>
    <x v="1"/>
    <x v="2"/>
    <n v="0"/>
    <n v="0"/>
    <n v="0"/>
    <n v="-8116.05"/>
    <e v="#DIV/0!"/>
    <n v="2025"/>
    <x v="11"/>
    <n v="2"/>
    <s v="Q1"/>
  </r>
  <r>
    <s v="ORD-05919"/>
    <d v="2025-04-21T00:00:00"/>
    <s v="CUST-2076"/>
    <s v="Isha Patel"/>
    <x v="3"/>
    <x v="18"/>
    <x v="3"/>
    <s v="Karnataka"/>
    <s v="Mysuru"/>
    <n v="3"/>
    <n v="34032.97"/>
    <n v="0.1"/>
    <n v="72020.09"/>
    <x v="3"/>
    <x v="2"/>
    <x v="0"/>
    <n v="0.30000000000000004"/>
    <n v="3.0000000000000006E-2"/>
    <n v="9.0000000000000028E-3"/>
    <n v="-72020.080999999991"/>
    <n v="-8002231.2222222183"/>
    <n v="2025"/>
    <x v="0"/>
    <n v="4"/>
    <s v="Q2"/>
  </r>
  <r>
    <s v="ORD-05920"/>
    <d v="2025-12-31T00:00:00"/>
    <s v="CUST-2038"/>
    <s v="Sneha Gupta"/>
    <x v="4"/>
    <x v="24"/>
    <x v="2"/>
    <s v="Maharashtra"/>
    <s v="Mumbai"/>
    <n v="3"/>
    <n v="8246.9599999999991"/>
    <n v="0.05"/>
    <n v="17623.7"/>
    <x v="2"/>
    <x v="1"/>
    <x v="1"/>
    <n v="0.15000000000000002"/>
    <n v="7.5000000000000015E-3"/>
    <n v="1.1250000000000003E-3"/>
    <n v="-17623.698875000002"/>
    <n v="-15665510.111111108"/>
    <n v="2025"/>
    <x v="1"/>
    <n v="12"/>
    <s v="Q4"/>
  </r>
  <r>
    <s v="ORD-05921"/>
    <d v="2025-12-08T00:00:00"/>
    <s v="CUST-1530"/>
    <s v="Kiran Sharma"/>
    <x v="3"/>
    <x v="13"/>
    <x v="4"/>
    <s v="West Bengal"/>
    <s v="Kolkata"/>
    <n v="3"/>
    <n v="34026.51"/>
    <n v="0"/>
    <n v="69399.839999999997"/>
    <x v="3"/>
    <x v="1"/>
    <x v="2"/>
    <n v="0"/>
    <n v="0"/>
    <n v="0"/>
    <n v="-69399.839999999997"/>
    <e v="#DIV/0!"/>
    <n v="2025"/>
    <x v="1"/>
    <n v="12"/>
    <s v="Q4"/>
  </r>
  <r>
    <s v="ORD-05922"/>
    <d v="2025-02-12T00:00:00"/>
    <s v="CUST-2138"/>
    <s v="Vikram Patel"/>
    <x v="4"/>
    <x v="15"/>
    <x v="3"/>
    <s v="Karnataka"/>
    <s v="Mysuru"/>
    <n v="3"/>
    <n v="1837.25"/>
    <n v="0"/>
    <n v="3933.44"/>
    <x v="1"/>
    <x v="1"/>
    <x v="2"/>
    <n v="0"/>
    <n v="0"/>
    <n v="0"/>
    <n v="-3933.44"/>
    <e v="#DIV/0!"/>
    <n v="2025"/>
    <x v="11"/>
    <n v="2"/>
    <s v="Q1"/>
  </r>
  <r>
    <s v="ORD-05923"/>
    <d v="2025-07-30T00:00:00"/>
    <s v="CUST-2202"/>
    <s v="Neha Gupta"/>
    <x v="2"/>
    <x v="23"/>
    <x v="3"/>
    <s v="Tamil Nadu"/>
    <s v="Chennai"/>
    <n v="3"/>
    <n v="4543.57"/>
    <n v="0.05"/>
    <n v="10206.459999999999"/>
    <x v="1"/>
    <x v="0"/>
    <x v="0"/>
    <n v="0.15000000000000002"/>
    <n v="7.5000000000000015E-3"/>
    <n v="1.1250000000000003E-3"/>
    <n v="-10206.458874999998"/>
    <n v="-9072407.8888888843"/>
    <n v="2025"/>
    <x v="4"/>
    <n v="7"/>
    <s v="Q3"/>
  </r>
  <r>
    <s v="ORD-05924"/>
    <d v="2025-07-19T00:00:00"/>
    <s v="CUST-1783"/>
    <s v="Rohan Reddy"/>
    <x v="0"/>
    <x v="0"/>
    <x v="2"/>
    <s v="Maharashtra"/>
    <s v="Nagpur"/>
    <n v="1"/>
    <n v="10945.06"/>
    <n v="0"/>
    <n v="9097.5300000000007"/>
    <x v="4"/>
    <x v="2"/>
    <x v="2"/>
    <n v="0"/>
    <n v="0"/>
    <n v="0"/>
    <n v="-9097.5300000000007"/>
    <e v="#DIV/0!"/>
    <n v="2025"/>
    <x v="4"/>
    <n v="7"/>
    <s v="Q3"/>
  </r>
  <r>
    <s v="ORD-05925"/>
    <d v="2025-10-25T00:00:00"/>
    <s v="CUST-1805"/>
    <s v="Meera Rao"/>
    <x v="0"/>
    <x v="6"/>
    <x v="4"/>
    <s v="Odisha"/>
    <s v="Cuttack"/>
    <n v="1"/>
    <n v="1166.32"/>
    <n v="0.05"/>
    <n v="925.28"/>
    <x v="1"/>
    <x v="1"/>
    <x v="2"/>
    <n v="0.05"/>
    <n v="2.5000000000000005E-3"/>
    <n v="1.2500000000000003E-4"/>
    <n v="-925.27987499999995"/>
    <n v="-7402238.9999999981"/>
    <n v="2025"/>
    <x v="10"/>
    <n v="10"/>
    <s v="Q4"/>
  </r>
  <r>
    <s v="ORD-05926"/>
    <d v="2025-12-12T00:00:00"/>
    <s v="CUST-1386"/>
    <s v="Rahul Kumar"/>
    <x v="0"/>
    <x v="5"/>
    <x v="2"/>
    <s v="Rajasthan"/>
    <s v="Jaipur"/>
    <n v="1"/>
    <n v="2267.2800000000002"/>
    <n v="0.1"/>
    <n v="1338.62"/>
    <x v="4"/>
    <x v="1"/>
    <x v="2"/>
    <n v="0.1"/>
    <n v="1.0000000000000002E-2"/>
    <n v="1.0000000000000002E-3"/>
    <n v="-1338.6189999999999"/>
    <n v="-1338618.9999999995"/>
    <n v="2025"/>
    <x v="1"/>
    <n v="12"/>
    <s v="Q4"/>
  </r>
  <r>
    <s v="ORD-05927"/>
    <d v="2025-08-28T00:00:00"/>
    <s v="CUST-1119"/>
    <s v="Isha Verma"/>
    <x v="3"/>
    <x v="13"/>
    <x v="0"/>
    <s v="Haryana"/>
    <s v="Faridabad"/>
    <n v="2"/>
    <n v="11455.62"/>
    <n v="0.1"/>
    <n v="15493.23"/>
    <x v="0"/>
    <x v="0"/>
    <x v="0"/>
    <n v="0.2"/>
    <n v="2.0000000000000004E-2"/>
    <n v="4.000000000000001E-3"/>
    <n v="-15493.225999999999"/>
    <n v="-3873306.4999999986"/>
    <n v="2025"/>
    <x v="7"/>
    <n v="8"/>
    <s v="Q3"/>
  </r>
  <r>
    <s v="ORD-05928"/>
    <d v="2025-04-25T00:00:00"/>
    <s v="CUST-2354"/>
    <s v="Neha Nair"/>
    <x v="0"/>
    <x v="11"/>
    <x v="2"/>
    <s v="Gujarat"/>
    <s v="Surat"/>
    <n v="1"/>
    <n v="3057.8"/>
    <n v="0.05"/>
    <n v="2340.4699999999998"/>
    <x v="2"/>
    <x v="1"/>
    <x v="2"/>
    <n v="0.05"/>
    <n v="2.5000000000000005E-3"/>
    <n v="1.2500000000000003E-4"/>
    <n v="-2340.4698749999998"/>
    <n v="-18723758.999999993"/>
    <n v="2025"/>
    <x v="0"/>
    <n v="4"/>
    <s v="Q2"/>
  </r>
  <r>
    <s v="ORD-05929"/>
    <d v="2025-01-26T00:00:00"/>
    <s v="CUST-1032"/>
    <s v="Rahul Gupta"/>
    <x v="1"/>
    <x v="21"/>
    <x v="3"/>
    <s v="Karnataka"/>
    <s v="Bengaluru"/>
    <n v="1"/>
    <n v="1482.46"/>
    <n v="0.05"/>
    <n v="1128.1199999999999"/>
    <x v="4"/>
    <x v="1"/>
    <x v="1"/>
    <n v="0.05"/>
    <n v="2.5000000000000005E-3"/>
    <n v="1.2500000000000003E-4"/>
    <n v="-1128.1198749999999"/>
    <n v="-9024958.9999999963"/>
    <n v="2025"/>
    <x v="5"/>
    <n v="1"/>
    <s v="Q1"/>
  </r>
  <r>
    <s v="ORD-05930"/>
    <d v="2025-10-26T00:00:00"/>
    <s v="CUST-1748"/>
    <s v="Meera Kumar"/>
    <x v="0"/>
    <x v="6"/>
    <x v="4"/>
    <s v="Bihar"/>
    <s v="Gaya"/>
    <n v="3"/>
    <n v="8556.02"/>
    <n v="0"/>
    <n v="22411.279999999999"/>
    <x v="4"/>
    <x v="2"/>
    <x v="2"/>
    <n v="0"/>
    <n v="0"/>
    <n v="0"/>
    <n v="-22411.279999999999"/>
    <e v="#DIV/0!"/>
    <n v="2025"/>
    <x v="10"/>
    <n v="10"/>
    <s v="Q4"/>
  </r>
  <r>
    <s v="ORD-05931"/>
    <d v="2025-03-18T00:00:00"/>
    <s v="CUST-1753"/>
    <s v="Rahul Rao"/>
    <x v="3"/>
    <x v="16"/>
    <x v="0"/>
    <s v="Haryana"/>
    <s v="Gurugram"/>
    <n v="2"/>
    <n v="25103.98"/>
    <n v="0"/>
    <n v="32789.68"/>
    <x v="3"/>
    <x v="0"/>
    <x v="2"/>
    <n v="0"/>
    <n v="0"/>
    <n v="0"/>
    <n v="-32789.68"/>
    <e v="#DIV/0!"/>
    <n v="2025"/>
    <x v="3"/>
    <n v="3"/>
    <s v="Q1"/>
  </r>
  <r>
    <s v="ORD-05932"/>
    <d v="2025-05-17T00:00:00"/>
    <s v="CUST-2337"/>
    <s v="Priya Patel"/>
    <x v="0"/>
    <x v="0"/>
    <x v="3"/>
    <s v="Karnataka"/>
    <s v="Mysuru"/>
    <n v="3"/>
    <n v="16108.24"/>
    <n v="0.05"/>
    <n v="33974.089999999997"/>
    <x v="1"/>
    <x v="0"/>
    <x v="1"/>
    <n v="0.15000000000000002"/>
    <n v="7.5000000000000015E-3"/>
    <n v="1.1250000000000003E-3"/>
    <n v="-33974.088874999994"/>
    <n v="-30199190.111111097"/>
    <n v="2025"/>
    <x v="6"/>
    <n v="5"/>
    <s v="Q2"/>
  </r>
  <r>
    <s v="ORD-05933"/>
    <d v="2025-01-20T00:00:00"/>
    <s v="CUST-1246"/>
    <s v="Meera Nair"/>
    <x v="4"/>
    <x v="22"/>
    <x v="4"/>
    <s v="Odisha"/>
    <s v="Cuttack"/>
    <n v="1"/>
    <n v="5702.93"/>
    <n v="0.15"/>
    <n v="3103.81"/>
    <x v="1"/>
    <x v="1"/>
    <x v="2"/>
    <n v="0.15"/>
    <n v="2.2499999999999999E-2"/>
    <n v="3.375E-3"/>
    <n v="-3103.8066250000002"/>
    <n v="-919646.40740740742"/>
    <n v="2025"/>
    <x v="5"/>
    <n v="1"/>
    <s v="Q1"/>
  </r>
  <r>
    <s v="ORD-05934"/>
    <d v="2025-07-30T00:00:00"/>
    <s v="CUST-1317"/>
    <s v="Rahul Reddy"/>
    <x v="2"/>
    <x v="8"/>
    <x v="3"/>
    <s v="Andhra Pradesh"/>
    <s v="Visakhapatnam"/>
    <n v="1"/>
    <n v="6182.55"/>
    <n v="0"/>
    <n v="4750.49"/>
    <x v="3"/>
    <x v="1"/>
    <x v="2"/>
    <n v="0"/>
    <n v="0"/>
    <n v="0"/>
    <n v="-4750.49"/>
    <e v="#DIV/0!"/>
    <n v="2025"/>
    <x v="4"/>
    <n v="7"/>
    <s v="Q3"/>
  </r>
  <r>
    <s v="ORD-05935"/>
    <d v="2025-08-28T00:00:00"/>
    <s v="CUST-1773"/>
    <s v="Sneha Verma"/>
    <x v="2"/>
    <x v="10"/>
    <x v="1"/>
    <s v="Madhya Pradesh"/>
    <s v="Bhopal"/>
    <n v="1"/>
    <n v="3878.46"/>
    <n v="0.05"/>
    <n v="2939.44"/>
    <x v="0"/>
    <x v="1"/>
    <x v="2"/>
    <n v="0.05"/>
    <n v="2.5000000000000005E-3"/>
    <n v="1.2500000000000003E-4"/>
    <n v="-2939.439875"/>
    <n v="-23515518.999999996"/>
    <n v="2025"/>
    <x v="7"/>
    <n v="8"/>
    <s v="Q3"/>
  </r>
  <r>
    <s v="ORD-05936"/>
    <d v="2025-02-08T00:00:00"/>
    <s v="CUST-1853"/>
    <s v="Kiran Singh"/>
    <x v="4"/>
    <x v="24"/>
    <x v="2"/>
    <s v="Maharashtra"/>
    <s v="Nagpur"/>
    <n v="1"/>
    <n v="1263.9000000000001"/>
    <n v="0.1"/>
    <n v="727.4"/>
    <x v="2"/>
    <x v="1"/>
    <x v="2"/>
    <n v="0.1"/>
    <n v="1.0000000000000002E-2"/>
    <n v="1.0000000000000002E-3"/>
    <n v="-727.399"/>
    <n v="-727398.99999999988"/>
    <n v="2025"/>
    <x v="11"/>
    <n v="2"/>
    <s v="Q1"/>
  </r>
  <r>
    <s v="ORD-05937"/>
    <d v="2025-09-25T00:00:00"/>
    <s v="CUST-1816"/>
    <s v="Rohan Kumar"/>
    <x v="0"/>
    <x v="5"/>
    <x v="2"/>
    <s v="Goa"/>
    <s v="Margao"/>
    <n v="1"/>
    <n v="8714.8700000000008"/>
    <n v="0.1"/>
    <n v="5950.38"/>
    <x v="0"/>
    <x v="2"/>
    <x v="2"/>
    <n v="0.1"/>
    <n v="1.0000000000000002E-2"/>
    <n v="1.0000000000000002E-3"/>
    <n v="-5950.3789999999999"/>
    <n v="-5950378.9999999981"/>
    <n v="2025"/>
    <x v="2"/>
    <n v="9"/>
    <s v="Q3"/>
  </r>
  <r>
    <s v="ORD-05938"/>
    <d v="2025-07-26T00:00:00"/>
    <s v="CUST-1296"/>
    <s v="Rahul Reddy"/>
    <x v="0"/>
    <x v="5"/>
    <x v="3"/>
    <s v="Andhra Pradesh"/>
    <s v="Visakhapatnam"/>
    <n v="1"/>
    <n v="14921.16"/>
    <n v="0.2"/>
    <n v="10418.780000000001"/>
    <x v="1"/>
    <x v="0"/>
    <x v="2"/>
    <n v="0.2"/>
    <n v="4.0000000000000008E-2"/>
    <n v="8.0000000000000019E-3"/>
    <n v="-10418.772000000001"/>
    <n v="-1302346.4999999998"/>
    <n v="2025"/>
    <x v="4"/>
    <n v="7"/>
    <s v="Q3"/>
  </r>
  <r>
    <s v="ORD-05939"/>
    <d v="2025-09-24T00:00:00"/>
    <s v="CUST-1068"/>
    <s v="Rahul Nair"/>
    <x v="1"/>
    <x v="21"/>
    <x v="0"/>
    <s v="Haryana"/>
    <s v="Gurugram"/>
    <n v="1"/>
    <n v="1171.99"/>
    <n v="0"/>
    <n v="737.38"/>
    <x v="0"/>
    <x v="1"/>
    <x v="1"/>
    <n v="0"/>
    <n v="0"/>
    <n v="0"/>
    <n v="-737.38"/>
    <e v="#DIV/0!"/>
    <n v="2025"/>
    <x v="2"/>
    <n v="9"/>
    <s v="Q3"/>
  </r>
  <r>
    <s v="ORD-05940"/>
    <d v="2025-06-03T00:00:00"/>
    <s v="CUST-1864"/>
    <s v="Rohan Singh"/>
    <x v="1"/>
    <x v="7"/>
    <x v="4"/>
    <s v="Bihar"/>
    <s v="Gaya"/>
    <n v="2"/>
    <n v="683.27"/>
    <n v="0"/>
    <n v="910.54"/>
    <x v="1"/>
    <x v="1"/>
    <x v="2"/>
    <n v="0"/>
    <n v="0"/>
    <n v="0"/>
    <n v="-910.54"/>
    <e v="#DIV/0!"/>
    <n v="2025"/>
    <x v="9"/>
    <n v="6"/>
    <s v="Q2"/>
  </r>
  <r>
    <s v="ORD-05941"/>
    <d v="2025-02-11T00:00:00"/>
    <s v="CUST-1056"/>
    <s v="Neha Sharma"/>
    <x v="3"/>
    <x v="18"/>
    <x v="3"/>
    <s v="Andhra Pradesh"/>
    <s v="Visakhapatnam"/>
    <n v="1"/>
    <n v="22419.11"/>
    <n v="0.05"/>
    <n v="16229.55"/>
    <x v="2"/>
    <x v="1"/>
    <x v="1"/>
    <n v="0.05"/>
    <n v="2.5000000000000005E-3"/>
    <n v="1.2500000000000003E-4"/>
    <n v="-16229.549874999999"/>
    <n v="-129836398.99999996"/>
    <n v="2025"/>
    <x v="11"/>
    <n v="2"/>
    <s v="Q1"/>
  </r>
  <r>
    <s v="ORD-05942"/>
    <d v="2025-01-11T00:00:00"/>
    <s v="CUST-1657"/>
    <s v="Vikram Singh"/>
    <x v="3"/>
    <x v="3"/>
    <x v="3"/>
    <s v="Tamil Nadu"/>
    <s v="Chennai"/>
    <n v="1"/>
    <n v="26195.01"/>
    <n v="0"/>
    <n v="21094.51"/>
    <x v="4"/>
    <x v="1"/>
    <x v="2"/>
    <n v="0"/>
    <n v="0"/>
    <n v="0"/>
    <n v="-21094.51"/>
    <e v="#DIV/0!"/>
    <n v="2025"/>
    <x v="5"/>
    <n v="1"/>
    <s v="Q1"/>
  </r>
  <r>
    <s v="ORD-05943"/>
    <d v="2025-10-21T00:00:00"/>
    <s v="CUST-1052"/>
    <s v="Rahul Rao"/>
    <x v="2"/>
    <x v="20"/>
    <x v="2"/>
    <s v="Rajasthan"/>
    <s v="Udaipur"/>
    <n v="2"/>
    <n v="2421.3000000000002"/>
    <n v="0.05"/>
    <n v="3838.22"/>
    <x v="1"/>
    <x v="2"/>
    <x v="1"/>
    <n v="0.1"/>
    <n v="5.000000000000001E-3"/>
    <n v="5.0000000000000012E-4"/>
    <n v="-3838.2194999999997"/>
    <n v="-7676438.9999999972"/>
    <n v="2025"/>
    <x v="10"/>
    <n v="10"/>
    <s v="Q4"/>
  </r>
  <r>
    <s v="ORD-05944"/>
    <d v="2025-04-08T00:00:00"/>
    <s v="CUST-1637"/>
    <s v="Meera Patel"/>
    <x v="3"/>
    <x v="18"/>
    <x v="2"/>
    <s v="Maharashtra"/>
    <s v="Pune"/>
    <n v="2"/>
    <n v="10087.790000000001"/>
    <n v="0.15"/>
    <n v="11960.74"/>
    <x v="1"/>
    <x v="1"/>
    <x v="2"/>
    <n v="0.3"/>
    <n v="4.4999999999999998E-2"/>
    <n v="1.35E-2"/>
    <n v="-11960.726500000001"/>
    <n v="-885979.74074074079"/>
    <n v="2025"/>
    <x v="0"/>
    <n v="4"/>
    <s v="Q2"/>
  </r>
  <r>
    <s v="ORD-05945"/>
    <d v="2025-10-02T00:00:00"/>
    <s v="CUST-2471"/>
    <s v="Sneha Rao"/>
    <x v="4"/>
    <x v="15"/>
    <x v="0"/>
    <s v="Punjab"/>
    <s v="Amritsar"/>
    <n v="3"/>
    <n v="2632.14"/>
    <n v="0.1"/>
    <n v="5025.6400000000003"/>
    <x v="1"/>
    <x v="1"/>
    <x v="1"/>
    <n v="0.30000000000000004"/>
    <n v="3.0000000000000006E-2"/>
    <n v="9.0000000000000028E-3"/>
    <n v="-5025.6310000000003"/>
    <n v="-558403.44444444426"/>
    <n v="2025"/>
    <x v="10"/>
    <n v="10"/>
    <s v="Q4"/>
  </r>
  <r>
    <s v="ORD-05946"/>
    <d v="2025-08-18T00:00:00"/>
    <s v="CUST-1938"/>
    <s v="Arjun Verma"/>
    <x v="3"/>
    <x v="14"/>
    <x v="2"/>
    <s v="Goa"/>
    <s v="Panaji"/>
    <n v="2"/>
    <n v="44824.93"/>
    <n v="0"/>
    <n v="73971.5"/>
    <x v="3"/>
    <x v="1"/>
    <x v="1"/>
    <n v="0"/>
    <n v="0"/>
    <n v="0"/>
    <n v="-73971.5"/>
    <e v="#DIV/0!"/>
    <n v="2025"/>
    <x v="7"/>
    <n v="8"/>
    <s v="Q3"/>
  </r>
  <r>
    <s v="ORD-05947"/>
    <d v="2025-08-08T00:00:00"/>
    <s v="CUST-2441"/>
    <s v="Isha Rao"/>
    <x v="0"/>
    <x v="11"/>
    <x v="3"/>
    <s v="Tamil Nadu"/>
    <s v="Coimbatore"/>
    <n v="4"/>
    <n v="7376.56"/>
    <n v="0"/>
    <n v="21521.99"/>
    <x v="0"/>
    <x v="1"/>
    <x v="0"/>
    <n v="0"/>
    <n v="0"/>
    <n v="0"/>
    <n v="-21521.99"/>
    <e v="#DIV/0!"/>
    <n v="2025"/>
    <x v="7"/>
    <n v="8"/>
    <s v="Q3"/>
  </r>
  <r>
    <s v="ORD-05948"/>
    <d v="2025-03-06T00:00:00"/>
    <s v="CUST-1982"/>
    <s v="Vikram Nair"/>
    <x v="3"/>
    <x v="13"/>
    <x v="4"/>
    <s v="Odisha"/>
    <s v="Bhubaneswar"/>
    <n v="4"/>
    <n v="41666.89"/>
    <n v="0.15"/>
    <n v="120093.65"/>
    <x v="2"/>
    <x v="1"/>
    <x v="2"/>
    <n v="0.6"/>
    <n v="0.09"/>
    <n v="5.3999999999999999E-2"/>
    <n v="-120093.59599999999"/>
    <n v="-2223955.4814814813"/>
    <n v="2025"/>
    <x v="3"/>
    <n v="3"/>
    <s v="Q1"/>
  </r>
  <r>
    <s v="ORD-05949"/>
    <d v="2025-12-21T00:00:00"/>
    <s v="CUST-2435"/>
    <s v="Isha Reddy"/>
    <x v="2"/>
    <x v="2"/>
    <x v="3"/>
    <s v="Karnataka"/>
    <s v="Mysuru"/>
    <n v="2"/>
    <n v="3939.6"/>
    <n v="0.05"/>
    <n v="6431.36"/>
    <x v="0"/>
    <x v="1"/>
    <x v="0"/>
    <n v="0.1"/>
    <n v="5.000000000000001E-3"/>
    <n v="5.0000000000000012E-4"/>
    <n v="-6431.3594999999996"/>
    <n v="-12862718.999999996"/>
    <n v="2025"/>
    <x v="1"/>
    <n v="12"/>
    <s v="Q4"/>
  </r>
  <r>
    <s v="ORD-05950"/>
    <d v="2025-08-20T00:00:00"/>
    <s v="CUST-1128"/>
    <s v="Aarav Reddy"/>
    <x v="4"/>
    <x v="15"/>
    <x v="3"/>
    <s v="Karnataka"/>
    <s v="Bengaluru"/>
    <n v="1"/>
    <n v="5166.95"/>
    <n v="0.15"/>
    <n v="3694.88"/>
    <x v="4"/>
    <x v="1"/>
    <x v="0"/>
    <n v="0.15"/>
    <n v="2.2499999999999999E-2"/>
    <n v="3.375E-3"/>
    <n v="-3694.8766250000003"/>
    <n v="-1094778.2592592593"/>
    <n v="2025"/>
    <x v="7"/>
    <n v="8"/>
    <s v="Q3"/>
  </r>
  <r>
    <s v="ORD-05951"/>
    <d v="2025-11-24T00:00:00"/>
    <s v="CUST-1975"/>
    <s v="Rohan Sharma"/>
    <x v="2"/>
    <x v="10"/>
    <x v="2"/>
    <s v="Rajasthan"/>
    <s v="Udaipur"/>
    <n v="1"/>
    <n v="2040.43"/>
    <n v="0.1"/>
    <n v="1178.6400000000001"/>
    <x v="1"/>
    <x v="2"/>
    <x v="1"/>
    <n v="0.1"/>
    <n v="1.0000000000000002E-2"/>
    <n v="1.0000000000000002E-3"/>
    <n v="-1178.6390000000001"/>
    <n v="-1178638.9999999998"/>
    <n v="2025"/>
    <x v="8"/>
    <n v="11"/>
    <s v="Q4"/>
  </r>
  <r>
    <s v="ORD-05952"/>
    <d v="2025-02-21T00:00:00"/>
    <s v="CUST-2469"/>
    <s v="Isha Reddy"/>
    <x v="4"/>
    <x v="12"/>
    <x v="2"/>
    <s v="Goa"/>
    <s v="Margao"/>
    <n v="2"/>
    <n v="4933.12"/>
    <n v="0.2"/>
    <n v="6001.39"/>
    <x v="1"/>
    <x v="1"/>
    <x v="0"/>
    <n v="0.4"/>
    <n v="8.0000000000000016E-2"/>
    <n v="3.2000000000000008E-2"/>
    <n v="-6001.3580000000002"/>
    <n v="-187542.43749999997"/>
    <n v="2025"/>
    <x v="11"/>
    <n v="2"/>
    <s v="Q1"/>
  </r>
  <r>
    <s v="ORD-05953"/>
    <d v="2025-09-20T00:00:00"/>
    <s v="CUST-1025"/>
    <s v="Arjun Patel"/>
    <x v="3"/>
    <x v="16"/>
    <x v="3"/>
    <s v="Andhra Pradesh"/>
    <s v="Visakhapatnam"/>
    <n v="2"/>
    <n v="2998.26"/>
    <n v="0.15"/>
    <n v="4414.13"/>
    <x v="0"/>
    <x v="1"/>
    <x v="2"/>
    <n v="0.3"/>
    <n v="4.4999999999999998E-2"/>
    <n v="1.35E-2"/>
    <n v="-4414.1165000000001"/>
    <n v="-326971.59259259258"/>
    <n v="2025"/>
    <x v="2"/>
    <n v="9"/>
    <s v="Q3"/>
  </r>
  <r>
    <s v="ORD-05954"/>
    <d v="2025-09-24T00:00:00"/>
    <s v="CUST-1061"/>
    <s v="Priya Rao"/>
    <x v="3"/>
    <x v="13"/>
    <x v="2"/>
    <s v="Rajasthan"/>
    <s v="Jaipur"/>
    <n v="4"/>
    <n v="28915.73"/>
    <n v="0.05"/>
    <n v="95657.76"/>
    <x v="3"/>
    <x v="1"/>
    <x v="2"/>
    <n v="0.2"/>
    <n v="1.0000000000000002E-2"/>
    <n v="2.0000000000000005E-3"/>
    <n v="-95657.758000000002"/>
    <n v="-47828878.999999993"/>
    <n v="2025"/>
    <x v="2"/>
    <n v="9"/>
    <s v="Q3"/>
  </r>
  <r>
    <s v="ORD-05955"/>
    <d v="2025-12-25T00:00:00"/>
    <s v="CUST-1906"/>
    <s v="Rohan Patel"/>
    <x v="1"/>
    <x v="7"/>
    <x v="3"/>
    <s v="Tamil Nadu"/>
    <s v="Chennai"/>
    <n v="2"/>
    <n v="2969.96"/>
    <n v="0.1"/>
    <n v="4045.7"/>
    <x v="4"/>
    <x v="1"/>
    <x v="1"/>
    <n v="0.2"/>
    <n v="2.0000000000000004E-2"/>
    <n v="4.000000000000001E-3"/>
    <n v="-4045.6959999999999"/>
    <n v="-1011423.9999999998"/>
    <n v="2025"/>
    <x v="1"/>
    <n v="12"/>
    <s v="Q4"/>
  </r>
  <r>
    <s v="ORD-05956"/>
    <d v="2025-11-13T00:00:00"/>
    <s v="CUST-2360"/>
    <s v="Meera Gupta"/>
    <x v="4"/>
    <x v="24"/>
    <x v="2"/>
    <s v="Goa"/>
    <s v="Panaji"/>
    <n v="5"/>
    <n v="2046.96"/>
    <n v="0.05"/>
    <n v="7122.16"/>
    <x v="1"/>
    <x v="1"/>
    <x v="1"/>
    <n v="0.25"/>
    <n v="1.2500000000000001E-2"/>
    <n v="3.1250000000000002E-3"/>
    <n v="-7122.1568749999997"/>
    <n v="-2279090.1999999997"/>
    <n v="2025"/>
    <x v="8"/>
    <n v="11"/>
    <s v="Q4"/>
  </r>
  <r>
    <s v="ORD-05957"/>
    <d v="2025-11-20T00:00:00"/>
    <s v="CUST-1388"/>
    <s v="Sneha Patel"/>
    <x v="1"/>
    <x v="17"/>
    <x v="4"/>
    <s v="Jharkhand"/>
    <s v="Jamshedpur"/>
    <n v="3"/>
    <n v="1468.65"/>
    <n v="0"/>
    <n v="2947.64"/>
    <x v="0"/>
    <x v="1"/>
    <x v="1"/>
    <n v="0"/>
    <n v="0"/>
    <n v="0"/>
    <n v="-2947.64"/>
    <e v="#DIV/0!"/>
    <n v="2025"/>
    <x v="8"/>
    <n v="11"/>
    <s v="Q4"/>
  </r>
  <r>
    <s v="ORD-05958"/>
    <d v="2025-06-03T00:00:00"/>
    <s v="CUST-1640"/>
    <s v="Meera Reddy"/>
    <x v="1"/>
    <x v="1"/>
    <x v="2"/>
    <s v="Goa"/>
    <s v="Panaji"/>
    <n v="4"/>
    <n v="1292.77"/>
    <n v="0"/>
    <n v="4546.75"/>
    <x v="3"/>
    <x v="1"/>
    <x v="2"/>
    <n v="0"/>
    <n v="0"/>
    <n v="0"/>
    <n v="-4546.75"/>
    <e v="#DIV/0!"/>
    <n v="2025"/>
    <x v="9"/>
    <n v="6"/>
    <s v="Q2"/>
  </r>
  <r>
    <s v="ORD-05959"/>
    <d v="2025-12-24T00:00:00"/>
    <s v="CUST-1671"/>
    <s v="Ananya Joshi"/>
    <x v="0"/>
    <x v="4"/>
    <x v="3"/>
    <s v="Telangana"/>
    <s v="Hyderabad"/>
    <n v="1"/>
    <n v="1920.65"/>
    <n v="0.05"/>
    <n v="1425.33"/>
    <x v="3"/>
    <x v="1"/>
    <x v="1"/>
    <n v="0.05"/>
    <n v="2.5000000000000005E-3"/>
    <n v="1.2500000000000003E-4"/>
    <n v="-1425.3298749999999"/>
    <n v="-11402638.999999996"/>
    <n v="2025"/>
    <x v="1"/>
    <n v="12"/>
    <s v="Q4"/>
  </r>
  <r>
    <s v="ORD-05960"/>
    <d v="2025-05-20T00:00:00"/>
    <s v="CUST-1800"/>
    <s v="Meera Joshi"/>
    <x v="3"/>
    <x v="16"/>
    <x v="3"/>
    <s v="Karnataka"/>
    <s v="Bengaluru"/>
    <n v="1"/>
    <n v="23588.94"/>
    <n v="0"/>
    <n v="15114.99"/>
    <x v="0"/>
    <x v="1"/>
    <x v="1"/>
    <n v="0"/>
    <n v="0"/>
    <n v="0"/>
    <n v="-15114.99"/>
    <e v="#DIV/0!"/>
    <n v="2025"/>
    <x v="6"/>
    <n v="5"/>
    <s v="Q2"/>
  </r>
  <r>
    <s v="ORD-05961"/>
    <d v="2025-02-20T00:00:00"/>
    <s v="CUST-1664"/>
    <s v="Vikram Kumar"/>
    <x v="4"/>
    <x v="22"/>
    <x v="3"/>
    <s v="Telangana"/>
    <s v="Hyderabad"/>
    <n v="3"/>
    <n v="8821.2099999999991"/>
    <n v="0"/>
    <n v="22442.17"/>
    <x v="2"/>
    <x v="1"/>
    <x v="2"/>
    <n v="0"/>
    <n v="0"/>
    <n v="0"/>
    <n v="-22442.17"/>
    <e v="#DIV/0!"/>
    <n v="2025"/>
    <x v="11"/>
    <n v="2"/>
    <s v="Q1"/>
  </r>
  <r>
    <s v="ORD-05962"/>
    <d v="2025-04-27T00:00:00"/>
    <s v="CUST-1315"/>
    <s v="Kiran Kumar"/>
    <x v="0"/>
    <x v="0"/>
    <x v="3"/>
    <s v="Telangana"/>
    <s v="Warangal"/>
    <n v="3"/>
    <n v="6822.13"/>
    <n v="0.05"/>
    <n v="15374.33"/>
    <x v="3"/>
    <x v="1"/>
    <x v="1"/>
    <n v="0.15000000000000002"/>
    <n v="7.5000000000000015E-3"/>
    <n v="1.1250000000000003E-3"/>
    <n v="-15374.328874999999"/>
    <n v="-13666070.111111106"/>
    <n v="2025"/>
    <x v="0"/>
    <n v="4"/>
    <s v="Q2"/>
  </r>
  <r>
    <s v="ORD-05963"/>
    <d v="2025-02-15T00:00:00"/>
    <s v="CUST-2227"/>
    <s v="Rahul Singh"/>
    <x v="0"/>
    <x v="0"/>
    <x v="3"/>
    <s v="Tamil Nadu"/>
    <s v="Chennai"/>
    <n v="1"/>
    <n v="8667.2800000000007"/>
    <n v="0.2"/>
    <n v="4896.96"/>
    <x v="2"/>
    <x v="1"/>
    <x v="2"/>
    <n v="0.2"/>
    <n v="4.0000000000000008E-2"/>
    <n v="8.0000000000000019E-3"/>
    <n v="-4896.9520000000002"/>
    <n v="-612118.99999999988"/>
    <n v="2025"/>
    <x v="11"/>
    <n v="2"/>
    <s v="Q1"/>
  </r>
  <r>
    <s v="ORD-05964"/>
    <d v="2025-11-05T00:00:00"/>
    <s v="CUST-1200"/>
    <s v="Aarav Singh"/>
    <x v="2"/>
    <x v="10"/>
    <x v="0"/>
    <s v="Punjab"/>
    <s v="Amritsar"/>
    <n v="3"/>
    <n v="4710.38"/>
    <n v="0.1"/>
    <n v="8497.6299999999992"/>
    <x v="1"/>
    <x v="1"/>
    <x v="1"/>
    <n v="0.30000000000000004"/>
    <n v="3.0000000000000006E-2"/>
    <n v="9.0000000000000028E-3"/>
    <n v="-8497.6209999999992"/>
    <n v="-944180.11111111077"/>
    <n v="2025"/>
    <x v="8"/>
    <n v="11"/>
    <s v="Q4"/>
  </r>
  <r>
    <s v="ORD-05965"/>
    <d v="2025-03-29T00:00:00"/>
    <s v="CUST-1705"/>
    <s v="Meera Patel"/>
    <x v="3"/>
    <x v="14"/>
    <x v="2"/>
    <s v="Gujarat"/>
    <s v="Surat"/>
    <n v="2"/>
    <n v="42679.61"/>
    <n v="0.05"/>
    <n v="64299.29"/>
    <x v="1"/>
    <x v="1"/>
    <x v="2"/>
    <n v="0.1"/>
    <n v="5.000000000000001E-3"/>
    <n v="5.0000000000000012E-4"/>
    <n v="-64299.289499999999"/>
    <n v="-128598578.99999997"/>
    <n v="2025"/>
    <x v="3"/>
    <n v="3"/>
    <s v="Q1"/>
  </r>
  <r>
    <s v="ORD-05966"/>
    <d v="2025-07-27T00:00:00"/>
    <s v="CUST-1898"/>
    <s v="Rahul Sharma"/>
    <x v="1"/>
    <x v="7"/>
    <x v="0"/>
    <s v="Uttar Pradesh"/>
    <s v="Kanpur"/>
    <n v="1"/>
    <n v="4762"/>
    <n v="0"/>
    <n v="2964.19"/>
    <x v="2"/>
    <x v="1"/>
    <x v="0"/>
    <n v="0"/>
    <n v="0"/>
    <n v="0"/>
    <n v="-2964.19"/>
    <e v="#DIV/0!"/>
    <n v="2025"/>
    <x v="4"/>
    <n v="7"/>
    <s v="Q3"/>
  </r>
  <r>
    <s v="ORD-05967"/>
    <d v="2025-09-26T00:00:00"/>
    <s v="CUST-1636"/>
    <s v="Aarav Gupta"/>
    <x v="3"/>
    <x v="18"/>
    <x v="1"/>
    <s v="Madhya Pradesh"/>
    <s v="Bhopal"/>
    <n v="2"/>
    <n v="55955.32"/>
    <n v="0"/>
    <n v="94525.17"/>
    <x v="3"/>
    <x v="2"/>
    <x v="2"/>
    <n v="0"/>
    <n v="0"/>
    <n v="0"/>
    <n v="-94525.17"/>
    <e v="#DIV/0!"/>
    <n v="2025"/>
    <x v="2"/>
    <n v="9"/>
    <s v="Q3"/>
  </r>
  <r>
    <s v="ORD-05968"/>
    <d v="2025-03-30T00:00:00"/>
    <s v="CUST-1116"/>
    <s v="Meera Joshi"/>
    <x v="1"/>
    <x v="1"/>
    <x v="0"/>
    <s v="Haryana"/>
    <s v="Faridabad"/>
    <n v="4"/>
    <n v="4021.27"/>
    <n v="0.1"/>
    <n v="11345.63"/>
    <x v="2"/>
    <x v="1"/>
    <x v="1"/>
    <n v="0.4"/>
    <n v="4.0000000000000008E-2"/>
    <n v="1.6000000000000004E-2"/>
    <n v="-11345.614"/>
    <n v="-709100.87499999977"/>
    <n v="2025"/>
    <x v="3"/>
    <n v="3"/>
    <s v="Q1"/>
  </r>
  <r>
    <s v="ORD-05969"/>
    <d v="2025-04-28T00:00:00"/>
    <s v="CUST-1990"/>
    <s v="Neha Reddy"/>
    <x v="2"/>
    <x v="2"/>
    <x v="1"/>
    <s v="Chhattisgarh"/>
    <s v="Bilaspur"/>
    <n v="2"/>
    <n v="6680.74"/>
    <n v="0.15"/>
    <n v="7668.67"/>
    <x v="1"/>
    <x v="0"/>
    <x v="1"/>
    <n v="0.3"/>
    <n v="4.4999999999999998E-2"/>
    <n v="1.35E-2"/>
    <n v="-7668.6565000000001"/>
    <n v="-568048.62962962966"/>
    <n v="2025"/>
    <x v="0"/>
    <n v="4"/>
    <s v="Q2"/>
  </r>
  <r>
    <s v="ORD-05970"/>
    <d v="2025-02-23T00:00:00"/>
    <s v="CUST-2525"/>
    <s v="Rohan Singh"/>
    <x v="2"/>
    <x v="2"/>
    <x v="1"/>
    <s v="Chhattisgarh"/>
    <s v="Raipur"/>
    <n v="3"/>
    <n v="1923.05"/>
    <n v="0.05"/>
    <n v="4388.6099999999997"/>
    <x v="0"/>
    <x v="0"/>
    <x v="1"/>
    <n v="0.15000000000000002"/>
    <n v="7.5000000000000015E-3"/>
    <n v="1.1250000000000003E-3"/>
    <n v="-4388.6088749999999"/>
    <n v="-3900985.6666666656"/>
    <n v="2025"/>
    <x v="11"/>
    <n v="2"/>
    <s v="Q1"/>
  </r>
  <r>
    <s v="ORD-05971"/>
    <d v="2025-04-26T00:00:00"/>
    <s v="CUST-1409"/>
    <s v="Kiran Reddy"/>
    <x v="0"/>
    <x v="6"/>
    <x v="3"/>
    <s v="Telangana"/>
    <s v="Hyderabad"/>
    <n v="1"/>
    <n v="11375.04"/>
    <n v="0.1"/>
    <n v="7047.57"/>
    <x v="4"/>
    <x v="1"/>
    <x v="1"/>
    <n v="0.1"/>
    <n v="1.0000000000000002E-2"/>
    <n v="1.0000000000000002E-3"/>
    <n v="-7047.5689999999995"/>
    <n v="-7047568.9999999981"/>
    <n v="2025"/>
    <x v="0"/>
    <n v="4"/>
    <s v="Q2"/>
  </r>
  <r>
    <s v="ORD-05972"/>
    <d v="2025-04-28T00:00:00"/>
    <s v="CUST-1565"/>
    <s v="Sneha Verma"/>
    <x v="3"/>
    <x v="16"/>
    <x v="1"/>
    <s v="Chhattisgarh"/>
    <s v="Raipur"/>
    <n v="2"/>
    <n v="57836.99"/>
    <n v="0.1"/>
    <n v="88491.07"/>
    <x v="1"/>
    <x v="0"/>
    <x v="2"/>
    <n v="0.2"/>
    <n v="2.0000000000000004E-2"/>
    <n v="4.000000000000001E-3"/>
    <n v="-88491.066000000006"/>
    <n v="-22122766.499999996"/>
    <n v="2025"/>
    <x v="0"/>
    <n v="4"/>
    <s v="Q2"/>
  </r>
  <r>
    <s v="ORD-05973"/>
    <d v="2025-09-17T00:00:00"/>
    <s v="CUST-2417"/>
    <s v="Meera Rao"/>
    <x v="0"/>
    <x v="4"/>
    <x v="2"/>
    <s v="Goa"/>
    <s v="Panaji"/>
    <n v="4"/>
    <n v="11497.59"/>
    <n v="0"/>
    <n v="36427.69"/>
    <x v="2"/>
    <x v="1"/>
    <x v="0"/>
    <n v="0"/>
    <n v="0"/>
    <n v="0"/>
    <n v="-36427.69"/>
    <e v="#DIV/0!"/>
    <n v="2025"/>
    <x v="2"/>
    <n v="9"/>
    <s v="Q3"/>
  </r>
  <r>
    <s v="ORD-05974"/>
    <d v="2025-03-16T00:00:00"/>
    <s v="CUST-1170"/>
    <s v="Isha Rao"/>
    <x v="0"/>
    <x v="0"/>
    <x v="0"/>
    <s v="Haryana"/>
    <s v="Faridabad"/>
    <n v="2"/>
    <n v="17609.37"/>
    <n v="0.05"/>
    <n v="28453.86"/>
    <x v="1"/>
    <x v="0"/>
    <x v="1"/>
    <n v="0.1"/>
    <n v="5.000000000000001E-3"/>
    <n v="5.0000000000000012E-4"/>
    <n v="-28453.859500000002"/>
    <n v="-56907718.999999993"/>
    <n v="2025"/>
    <x v="3"/>
    <n v="3"/>
    <s v="Q1"/>
  </r>
  <r>
    <s v="ORD-05975"/>
    <d v="2025-11-01T00:00:00"/>
    <s v="CUST-1244"/>
    <s v="Priya Sharma"/>
    <x v="2"/>
    <x v="20"/>
    <x v="1"/>
    <s v="Madhya Pradesh"/>
    <s v="Indore"/>
    <n v="1"/>
    <n v="1062.33"/>
    <n v="0.1"/>
    <n v="774.2"/>
    <x v="0"/>
    <x v="1"/>
    <x v="0"/>
    <n v="0.1"/>
    <n v="1.0000000000000002E-2"/>
    <n v="1.0000000000000002E-3"/>
    <n v="-774.19900000000007"/>
    <n v="-774198.99999999988"/>
    <n v="2025"/>
    <x v="8"/>
    <n v="11"/>
    <s v="Q4"/>
  </r>
  <r>
    <s v="ORD-05976"/>
    <d v="2025-01-07T00:00:00"/>
    <s v="CUST-2085"/>
    <s v="Sneha Nair"/>
    <x v="3"/>
    <x v="3"/>
    <x v="0"/>
    <s v="Punjab"/>
    <s v="Ludhiana"/>
    <n v="2"/>
    <n v="29397.49"/>
    <n v="0.1"/>
    <n v="38231.65"/>
    <x v="2"/>
    <x v="1"/>
    <x v="0"/>
    <n v="0.2"/>
    <n v="2.0000000000000004E-2"/>
    <n v="4.000000000000001E-3"/>
    <n v="-38231.646000000001"/>
    <n v="-9557911.4999999981"/>
    <n v="2025"/>
    <x v="5"/>
    <n v="1"/>
    <s v="Q1"/>
  </r>
  <r>
    <s v="ORD-05977"/>
    <d v="2025-05-02T00:00:00"/>
    <s v="CUST-2083"/>
    <s v="Rahul Sharma"/>
    <x v="3"/>
    <x v="3"/>
    <x v="0"/>
    <s v="Delhi"/>
    <s v="Delhi"/>
    <n v="4"/>
    <n v="63562.54"/>
    <n v="0"/>
    <n v="211546.13"/>
    <x v="1"/>
    <x v="1"/>
    <x v="2"/>
    <n v="0"/>
    <n v="0"/>
    <n v="0"/>
    <n v="-211546.13"/>
    <e v="#DIV/0!"/>
    <n v="2025"/>
    <x v="6"/>
    <n v="5"/>
    <s v="Q2"/>
  </r>
  <r>
    <s v="ORD-05978"/>
    <d v="2025-01-11T00:00:00"/>
    <s v="CUST-1937"/>
    <s v="Priya Gupta"/>
    <x v="3"/>
    <x v="3"/>
    <x v="4"/>
    <s v="Bihar"/>
    <s v="Patna"/>
    <n v="1"/>
    <n v="25602.57"/>
    <n v="0"/>
    <n v="21307.18"/>
    <x v="0"/>
    <x v="0"/>
    <x v="0"/>
    <n v="0"/>
    <n v="0"/>
    <n v="0"/>
    <n v="-21307.18"/>
    <e v="#DIV/0!"/>
    <n v="2025"/>
    <x v="5"/>
    <n v="1"/>
    <s v="Q1"/>
  </r>
  <r>
    <s v="ORD-05979"/>
    <d v="2025-12-14T00:00:00"/>
    <s v="CUST-1075"/>
    <s v="Sneha Sharma"/>
    <x v="2"/>
    <x v="10"/>
    <x v="0"/>
    <s v="Punjab"/>
    <s v="Ludhiana"/>
    <n v="1"/>
    <n v="5281.07"/>
    <n v="0.1"/>
    <n v="4146.51"/>
    <x v="4"/>
    <x v="2"/>
    <x v="0"/>
    <n v="0.1"/>
    <n v="1.0000000000000002E-2"/>
    <n v="1.0000000000000002E-3"/>
    <n v="-4146.509"/>
    <n v="-4146508.9999999991"/>
    <n v="2025"/>
    <x v="1"/>
    <n v="12"/>
    <s v="Q4"/>
  </r>
  <r>
    <s v="ORD-05980"/>
    <d v="2025-08-03T00:00:00"/>
    <s v="CUST-2529"/>
    <s v="Arjun Patel"/>
    <x v="3"/>
    <x v="18"/>
    <x v="0"/>
    <s v="Delhi"/>
    <s v="Delhi"/>
    <n v="1"/>
    <n v="3430.58"/>
    <n v="0.05"/>
    <n v="2545.06"/>
    <x v="1"/>
    <x v="0"/>
    <x v="1"/>
    <n v="0.05"/>
    <n v="2.5000000000000005E-3"/>
    <n v="1.2500000000000003E-4"/>
    <n v="-2545.0598749999999"/>
    <n v="-20360478.999999996"/>
    <n v="2025"/>
    <x v="7"/>
    <n v="8"/>
    <s v="Q3"/>
  </r>
  <r>
    <s v="ORD-05981"/>
    <d v="2025-10-06T00:00:00"/>
    <s v="CUST-1370"/>
    <s v="Ananya Joshi"/>
    <x v="4"/>
    <x v="24"/>
    <x v="1"/>
    <s v="Chhattisgarh"/>
    <s v="Raipur"/>
    <n v="2"/>
    <n v="6406.12"/>
    <n v="0.1"/>
    <n v="9208.66"/>
    <x v="1"/>
    <x v="2"/>
    <x v="2"/>
    <n v="0.2"/>
    <n v="2.0000000000000004E-2"/>
    <n v="4.000000000000001E-3"/>
    <n v="-9208.655999999999"/>
    <n v="-2302163.9999999991"/>
    <n v="2025"/>
    <x v="10"/>
    <n v="10"/>
    <s v="Q4"/>
  </r>
  <r>
    <s v="ORD-05982"/>
    <d v="2025-01-28T00:00:00"/>
    <s v="CUST-2237"/>
    <s v="Vikram Kumar"/>
    <x v="2"/>
    <x v="10"/>
    <x v="1"/>
    <s v="Madhya Pradesh"/>
    <s v="Indore"/>
    <n v="2"/>
    <n v="6568.54"/>
    <n v="0"/>
    <n v="9790.89"/>
    <x v="1"/>
    <x v="1"/>
    <x v="2"/>
    <n v="0"/>
    <n v="0"/>
    <n v="0"/>
    <n v="-9790.89"/>
    <e v="#DIV/0!"/>
    <n v="2025"/>
    <x v="5"/>
    <n v="1"/>
    <s v="Q1"/>
  </r>
  <r>
    <s v="ORD-05983"/>
    <d v="2025-08-23T00:00:00"/>
    <s v="CUST-1126"/>
    <s v="Ananya Nair"/>
    <x v="1"/>
    <x v="1"/>
    <x v="2"/>
    <s v="Gujarat"/>
    <s v="Surat"/>
    <n v="4"/>
    <n v="2067.85"/>
    <n v="0"/>
    <n v="5709.11"/>
    <x v="0"/>
    <x v="1"/>
    <x v="2"/>
    <n v="0"/>
    <n v="0"/>
    <n v="0"/>
    <n v="-5709.11"/>
    <e v="#DIV/0!"/>
    <n v="2025"/>
    <x v="7"/>
    <n v="8"/>
    <s v="Q3"/>
  </r>
  <r>
    <s v="ORD-05984"/>
    <d v="2025-11-09T00:00:00"/>
    <s v="CUST-2176"/>
    <s v="Isha Gupta"/>
    <x v="1"/>
    <x v="21"/>
    <x v="4"/>
    <s v="West Bengal"/>
    <s v="Kolkata"/>
    <n v="1"/>
    <n v="351.17"/>
    <n v="0.05"/>
    <n v="213.98"/>
    <x v="1"/>
    <x v="1"/>
    <x v="0"/>
    <n v="0.05"/>
    <n v="2.5000000000000005E-3"/>
    <n v="1.2500000000000003E-4"/>
    <n v="-213.97987499999999"/>
    <n v="-1711838.9999999995"/>
    <n v="2025"/>
    <x v="8"/>
    <n v="11"/>
    <s v="Q4"/>
  </r>
  <r>
    <s v="ORD-05985"/>
    <d v="2025-01-26T00:00:00"/>
    <s v="CUST-1116"/>
    <s v="Arjun Singh"/>
    <x v="3"/>
    <x v="16"/>
    <x v="1"/>
    <s v="Madhya Pradesh"/>
    <s v="Indore"/>
    <n v="2"/>
    <n v="3272.27"/>
    <n v="0.15"/>
    <n v="4539.93"/>
    <x v="0"/>
    <x v="1"/>
    <x v="2"/>
    <n v="0.3"/>
    <n v="4.4999999999999998E-2"/>
    <n v="1.35E-2"/>
    <n v="-4539.9165000000003"/>
    <n v="-336290.11111111112"/>
    <n v="2025"/>
    <x v="5"/>
    <n v="1"/>
    <s v="Q1"/>
  </r>
  <r>
    <s v="ORD-05986"/>
    <d v="2025-02-23T00:00:00"/>
    <s v="CUST-1600"/>
    <s v="Rohan Kumar"/>
    <x v="1"/>
    <x v="21"/>
    <x v="0"/>
    <s v="Delhi"/>
    <s v="Delhi"/>
    <n v="3"/>
    <n v="4487.1099999999997"/>
    <n v="0.1"/>
    <n v="8990.56"/>
    <x v="0"/>
    <x v="0"/>
    <x v="2"/>
    <n v="0.30000000000000004"/>
    <n v="3.0000000000000006E-2"/>
    <n v="9.0000000000000028E-3"/>
    <n v="-8990.5509999999995"/>
    <n v="-998950.11111111077"/>
    <n v="2025"/>
    <x v="11"/>
    <n v="2"/>
    <s v="Q1"/>
  </r>
  <r>
    <s v="ORD-05987"/>
    <d v="2025-01-29T00:00:00"/>
    <s v="CUST-2546"/>
    <s v="Sneha Joshi"/>
    <x v="0"/>
    <x v="4"/>
    <x v="1"/>
    <s v="Chhattisgarh"/>
    <s v="Raipur"/>
    <n v="1"/>
    <n v="13199.53"/>
    <n v="0.15"/>
    <n v="9420.5300000000007"/>
    <x v="1"/>
    <x v="1"/>
    <x v="1"/>
    <n v="0.15"/>
    <n v="2.2499999999999999E-2"/>
    <n v="3.375E-3"/>
    <n v="-9420.5266250000004"/>
    <n v="-2791267.1481481483"/>
    <n v="2025"/>
    <x v="5"/>
    <n v="1"/>
    <s v="Q1"/>
  </r>
  <r>
    <s v="ORD-05988"/>
    <d v="2025-12-19T00:00:00"/>
    <s v="CUST-2504"/>
    <s v="Kiran Nair"/>
    <x v="4"/>
    <x v="22"/>
    <x v="3"/>
    <s v="Tamil Nadu"/>
    <s v="Chennai"/>
    <n v="2"/>
    <n v="1406.83"/>
    <n v="0.05"/>
    <n v="1957.61"/>
    <x v="1"/>
    <x v="1"/>
    <x v="0"/>
    <n v="0.1"/>
    <n v="5.000000000000001E-3"/>
    <n v="5.0000000000000012E-4"/>
    <n v="-1957.6094999999998"/>
    <n v="-3915218.9999999986"/>
    <n v="2025"/>
    <x v="1"/>
    <n v="12"/>
    <s v="Q4"/>
  </r>
  <r>
    <s v="ORD-05989"/>
    <d v="2025-06-13T00:00:00"/>
    <s v="CUST-1860"/>
    <s v="Ananya Sharma"/>
    <x v="4"/>
    <x v="12"/>
    <x v="2"/>
    <s v="Rajasthan"/>
    <s v="Jaipur"/>
    <n v="3"/>
    <n v="964.02"/>
    <n v="0.1"/>
    <n v="2251.4899999999998"/>
    <x v="0"/>
    <x v="1"/>
    <x v="1"/>
    <n v="0.30000000000000004"/>
    <n v="3.0000000000000006E-2"/>
    <n v="9.0000000000000028E-3"/>
    <n v="-2251.4809999999998"/>
    <n v="-250164.55555555545"/>
    <n v="2025"/>
    <x v="9"/>
    <n v="6"/>
    <s v="Q2"/>
  </r>
  <r>
    <s v="ORD-05990"/>
    <d v="2025-09-27T00:00:00"/>
    <s v="CUST-1562"/>
    <s v="Priya Verma"/>
    <x v="3"/>
    <x v="13"/>
    <x v="2"/>
    <s v="Rajasthan"/>
    <s v="Udaipur"/>
    <n v="1"/>
    <n v="52606.41"/>
    <n v="0.15"/>
    <n v="32044.21"/>
    <x v="1"/>
    <x v="0"/>
    <x v="1"/>
    <n v="0.15"/>
    <n v="2.2499999999999999E-2"/>
    <n v="3.375E-3"/>
    <n v="-32044.206624999999"/>
    <n v="-9494579.7407407407"/>
    <n v="2025"/>
    <x v="2"/>
    <n v="9"/>
    <s v="Q3"/>
  </r>
  <r>
    <s v="ORD-05991"/>
    <d v="2025-11-30T00:00:00"/>
    <s v="CUST-1764"/>
    <s v="Meera Gupta"/>
    <x v="0"/>
    <x v="6"/>
    <x v="1"/>
    <s v="Madhya Pradesh"/>
    <s v="Indore"/>
    <n v="1"/>
    <n v="14710.59"/>
    <n v="0.05"/>
    <n v="10248.200000000001"/>
    <x v="2"/>
    <x v="1"/>
    <x v="1"/>
    <n v="0.05"/>
    <n v="2.5000000000000005E-3"/>
    <n v="1.2500000000000003E-4"/>
    <n v="-10248.199875"/>
    <n v="-81985598.999999985"/>
    <n v="2025"/>
    <x v="8"/>
    <n v="11"/>
    <s v="Q4"/>
  </r>
  <r>
    <s v="ORD-05992"/>
    <d v="2025-02-04T00:00:00"/>
    <s v="CUST-1575"/>
    <s v="Vikram Rao"/>
    <x v="2"/>
    <x v="23"/>
    <x v="2"/>
    <s v="Gujarat"/>
    <s v="Surat"/>
    <n v="2"/>
    <n v="1195.44"/>
    <n v="0.2"/>
    <n v="1512.79"/>
    <x v="1"/>
    <x v="1"/>
    <x v="1"/>
    <n v="0.4"/>
    <n v="8.0000000000000016E-2"/>
    <n v="3.2000000000000008E-2"/>
    <n v="-1512.758"/>
    <n v="-47273.687499999993"/>
    <n v="2025"/>
    <x v="11"/>
    <n v="2"/>
    <s v="Q1"/>
  </r>
  <r>
    <s v="ORD-05993"/>
    <d v="2025-10-13T00:00:00"/>
    <s v="CUST-1193"/>
    <s v="Rohan Gupta"/>
    <x v="2"/>
    <x v="23"/>
    <x v="1"/>
    <s v="Madhya Pradesh"/>
    <s v="Bhopal"/>
    <n v="1"/>
    <n v="2390.0300000000002"/>
    <n v="0.15"/>
    <n v="1427.36"/>
    <x v="0"/>
    <x v="1"/>
    <x v="2"/>
    <n v="0.15"/>
    <n v="2.2499999999999999E-2"/>
    <n v="3.375E-3"/>
    <n v="-1427.3566249999999"/>
    <n v="-422920.48148148146"/>
    <n v="2025"/>
    <x v="10"/>
    <n v="10"/>
    <s v="Q4"/>
  </r>
  <r>
    <s v="ORD-05994"/>
    <d v="2025-12-14T00:00:00"/>
    <s v="CUST-1355"/>
    <s v="Aarav Patel"/>
    <x v="3"/>
    <x v="3"/>
    <x v="4"/>
    <s v="West Bengal"/>
    <s v="Durgapur"/>
    <n v="1"/>
    <n v="51031.66"/>
    <n v="0.2"/>
    <n v="31974.05"/>
    <x v="2"/>
    <x v="1"/>
    <x v="1"/>
    <n v="0.2"/>
    <n v="4.0000000000000008E-2"/>
    <n v="8.0000000000000019E-3"/>
    <n v="-31974.041999999998"/>
    <n v="-3996755.2499999986"/>
    <n v="2025"/>
    <x v="1"/>
    <n v="12"/>
    <s v="Q4"/>
  </r>
  <r>
    <s v="ORD-05995"/>
    <d v="2025-09-30T00:00:00"/>
    <s v="CUST-1058"/>
    <s v="Priya Singh"/>
    <x v="3"/>
    <x v="13"/>
    <x v="2"/>
    <s v="Rajasthan"/>
    <s v="Udaipur"/>
    <n v="5"/>
    <n v="34863.67"/>
    <n v="0.15"/>
    <n v="92370.65"/>
    <x v="4"/>
    <x v="2"/>
    <x v="2"/>
    <n v="0.75"/>
    <n v="0.11249999999999999"/>
    <n v="8.4374999999999992E-2"/>
    <n v="-92370.565624999988"/>
    <n v="-1094762.2592592593"/>
    <n v="2025"/>
    <x v="2"/>
    <n v="9"/>
    <s v="Q3"/>
  </r>
  <r>
    <s v="ORD-05996"/>
    <d v="2025-07-27T00:00:00"/>
    <s v="CUST-1493"/>
    <s v="Neha Sharma"/>
    <x v="0"/>
    <x v="5"/>
    <x v="2"/>
    <s v="Rajasthan"/>
    <s v="Jaipur"/>
    <n v="2"/>
    <n v="17248.919999999998"/>
    <n v="0.1"/>
    <n v="21224.74"/>
    <x v="0"/>
    <x v="1"/>
    <x v="2"/>
    <n v="0.2"/>
    <n v="2.0000000000000004E-2"/>
    <n v="4.000000000000001E-3"/>
    <n v="-21224.736000000001"/>
    <n v="-5306183.9999999991"/>
    <n v="2025"/>
    <x v="4"/>
    <n v="7"/>
    <s v="Q3"/>
  </r>
  <r>
    <s v="ORD-05997"/>
    <d v="2025-08-26T00:00:00"/>
    <s v="CUST-2228"/>
    <s v="Rahul Gupta"/>
    <x v="0"/>
    <x v="11"/>
    <x v="0"/>
    <s v="Uttar Pradesh"/>
    <s v="Kanpur"/>
    <n v="3"/>
    <n v="9022.3799999999992"/>
    <n v="0.15"/>
    <n v="15660.81"/>
    <x v="0"/>
    <x v="2"/>
    <x v="1"/>
    <n v="0.44999999999999996"/>
    <n v="6.7499999999999991E-2"/>
    <n v="3.0374999999999992E-2"/>
    <n v="-15660.779624999999"/>
    <n v="-515581.22222222231"/>
    <n v="2025"/>
    <x v="7"/>
    <n v="8"/>
    <s v="Q3"/>
  </r>
  <r>
    <s v="ORD-05998"/>
    <d v="2025-04-03T00:00:00"/>
    <s v="CUST-2528"/>
    <s v="Aarav Reddy"/>
    <x v="4"/>
    <x v="19"/>
    <x v="4"/>
    <s v="West Bengal"/>
    <s v="Durgapur"/>
    <n v="1"/>
    <n v="6254.14"/>
    <n v="0.05"/>
    <n v="3855.12"/>
    <x v="0"/>
    <x v="1"/>
    <x v="1"/>
    <n v="0.05"/>
    <n v="2.5000000000000005E-3"/>
    <n v="1.2500000000000003E-4"/>
    <n v="-3855.1198749999999"/>
    <n v="-30840958.999999993"/>
    <n v="2025"/>
    <x v="0"/>
    <n v="4"/>
    <s v="Q2"/>
  </r>
  <r>
    <s v="ORD-05999"/>
    <d v="2025-06-22T00:00:00"/>
    <s v="CUST-2326"/>
    <s v="Arjun Joshi"/>
    <x v="1"/>
    <x v="21"/>
    <x v="0"/>
    <s v="Uttar Pradesh"/>
    <s v="Kanpur"/>
    <n v="4"/>
    <n v="2671.47"/>
    <n v="0.1"/>
    <n v="8276.9599999999991"/>
    <x v="0"/>
    <x v="1"/>
    <x v="2"/>
    <n v="0.4"/>
    <n v="4.0000000000000008E-2"/>
    <n v="1.6000000000000004E-2"/>
    <n v="-8276.9439999999995"/>
    <n v="-517308.99999999983"/>
    <n v="2025"/>
    <x v="9"/>
    <n v="6"/>
    <s v="Q2"/>
  </r>
  <r>
    <s v="ORD-06000"/>
    <d v="2025-03-20T00:00:00"/>
    <s v="CUST-2369"/>
    <s v="Vikram Patel"/>
    <x v="0"/>
    <x v="5"/>
    <x v="2"/>
    <s v="Goa"/>
    <s v="Panaji"/>
    <n v="3"/>
    <n v="17013.3"/>
    <n v="0"/>
    <n v="44702.37"/>
    <x v="1"/>
    <x v="1"/>
    <x v="2"/>
    <n v="0"/>
    <n v="0"/>
    <n v="0"/>
    <n v="-44702.37"/>
    <e v="#DIV/0!"/>
    <n v="2025"/>
    <x v="3"/>
    <n v="3"/>
    <s v="Q1"/>
  </r>
  <r>
    <s v="ORD-06001"/>
    <d v="2025-04-20T00:00:00"/>
    <s v="CUST-2308"/>
    <s v="Priya Joshi"/>
    <x v="3"/>
    <x v="18"/>
    <x v="0"/>
    <s v="Uttar Pradesh"/>
    <s v="Lucknow"/>
    <n v="3"/>
    <n v="26814.85"/>
    <n v="0.1"/>
    <n v="45646.1"/>
    <x v="1"/>
    <x v="0"/>
    <x v="1"/>
    <n v="0.30000000000000004"/>
    <n v="3.0000000000000006E-2"/>
    <n v="9.0000000000000028E-3"/>
    <n v="-45646.091"/>
    <n v="-5071787.8888888871"/>
    <n v="2025"/>
    <x v="0"/>
    <n v="4"/>
    <s v="Q2"/>
  </r>
  <r>
    <s v="ORD-06002"/>
    <d v="2025-08-05T00:00:00"/>
    <s v="CUST-1120"/>
    <s v="Ananya Reddy"/>
    <x v="3"/>
    <x v="3"/>
    <x v="1"/>
    <s v="Madhya Pradesh"/>
    <s v="Bhopal"/>
    <n v="1"/>
    <n v="16092.07"/>
    <n v="0.1"/>
    <n v="10652.71"/>
    <x v="2"/>
    <x v="1"/>
    <x v="1"/>
    <n v="0.1"/>
    <n v="1.0000000000000002E-2"/>
    <n v="1.0000000000000002E-3"/>
    <n v="-10652.708999999999"/>
    <n v="-10652708.999999996"/>
    <n v="2025"/>
    <x v="7"/>
    <n v="8"/>
    <s v="Q3"/>
  </r>
  <r>
    <s v="ORD-06003"/>
    <d v="2025-12-24T00:00:00"/>
    <s v="CUST-2489"/>
    <s v="Rohan Sharma"/>
    <x v="0"/>
    <x v="5"/>
    <x v="3"/>
    <s v="Andhra Pradesh"/>
    <s v="Visakhapatnam"/>
    <n v="2"/>
    <n v="6350.77"/>
    <n v="0.1"/>
    <n v="7580.94"/>
    <x v="1"/>
    <x v="0"/>
    <x v="2"/>
    <n v="0.2"/>
    <n v="2.0000000000000004E-2"/>
    <n v="4.000000000000001E-3"/>
    <n v="-7580.9359999999997"/>
    <n v="-1895233.9999999995"/>
    <n v="2025"/>
    <x v="1"/>
    <n v="12"/>
    <s v="Q4"/>
  </r>
  <r>
    <s v="ORD-06004"/>
    <d v="2025-04-16T00:00:00"/>
    <s v="CUST-1208"/>
    <s v="Meera Reddy"/>
    <x v="1"/>
    <x v="9"/>
    <x v="0"/>
    <s v="Delhi"/>
    <s v="Delhi"/>
    <n v="2"/>
    <n v="4300.68"/>
    <n v="0.15"/>
    <n v="6109.77"/>
    <x v="1"/>
    <x v="1"/>
    <x v="0"/>
    <n v="0.3"/>
    <n v="4.4999999999999998E-2"/>
    <n v="1.35E-2"/>
    <n v="-6109.7565000000004"/>
    <n v="-452574.55555555562"/>
    <n v="2025"/>
    <x v="0"/>
    <n v="4"/>
    <s v="Q2"/>
  </r>
  <r>
    <s v="ORD-06005"/>
    <d v="2025-02-16T00:00:00"/>
    <s v="CUST-1827"/>
    <s v="Isha Joshi"/>
    <x v="0"/>
    <x v="4"/>
    <x v="1"/>
    <s v="Chhattisgarh"/>
    <s v="Raipur"/>
    <n v="3"/>
    <n v="9314.34"/>
    <n v="0.05"/>
    <n v="17475.63"/>
    <x v="2"/>
    <x v="1"/>
    <x v="1"/>
    <n v="0.15000000000000002"/>
    <n v="7.5000000000000015E-3"/>
    <n v="1.1250000000000003E-3"/>
    <n v="-17475.628875000002"/>
    <n v="-15533892.33333333"/>
    <n v="2025"/>
    <x v="11"/>
    <n v="2"/>
    <s v="Q1"/>
  </r>
  <r>
    <s v="ORD-06006"/>
    <d v="2025-06-30T00:00:00"/>
    <s v="CUST-2517"/>
    <s v="Kiran Reddy"/>
    <x v="2"/>
    <x v="10"/>
    <x v="0"/>
    <s v="Haryana"/>
    <s v="Faridabad"/>
    <n v="3"/>
    <n v="2738.07"/>
    <n v="0.05"/>
    <n v="5211.24"/>
    <x v="2"/>
    <x v="1"/>
    <x v="2"/>
    <n v="0.15000000000000002"/>
    <n v="7.5000000000000015E-3"/>
    <n v="1.1250000000000003E-3"/>
    <n v="-5211.238875"/>
    <n v="-4632212.3333333321"/>
    <n v="2025"/>
    <x v="9"/>
    <n v="6"/>
    <s v="Q2"/>
  </r>
  <r>
    <s v="ORD-06007"/>
    <d v="2025-03-05T00:00:00"/>
    <s v="CUST-1772"/>
    <s v="Ananya Verma"/>
    <x v="4"/>
    <x v="15"/>
    <x v="3"/>
    <s v="Telangana"/>
    <s v="Hyderabad"/>
    <n v="1"/>
    <n v="5126.21"/>
    <n v="0"/>
    <n v="4157.76"/>
    <x v="1"/>
    <x v="0"/>
    <x v="1"/>
    <n v="0"/>
    <n v="0"/>
    <n v="0"/>
    <n v="-4157.76"/>
    <e v="#DIV/0!"/>
    <n v="2025"/>
    <x v="3"/>
    <n v="3"/>
    <s v="Q1"/>
  </r>
  <r>
    <s v="ORD-06008"/>
    <d v="2025-09-03T00:00:00"/>
    <s v="CUST-1681"/>
    <s v="Kiran Kumar"/>
    <x v="4"/>
    <x v="24"/>
    <x v="2"/>
    <s v="Maharashtra"/>
    <s v="Mumbai"/>
    <n v="4"/>
    <n v="1632.45"/>
    <n v="0"/>
    <n v="4199.88"/>
    <x v="1"/>
    <x v="1"/>
    <x v="0"/>
    <n v="0"/>
    <n v="0"/>
    <n v="0"/>
    <n v="-4199.88"/>
    <e v="#DIV/0!"/>
    <n v="2025"/>
    <x v="2"/>
    <n v="9"/>
    <s v="Q3"/>
  </r>
  <r>
    <s v="ORD-06009"/>
    <d v="2025-09-01T00:00:00"/>
    <s v="CUST-2137"/>
    <s v="Kiran Joshi"/>
    <x v="3"/>
    <x v="16"/>
    <x v="3"/>
    <s v="Karnataka"/>
    <s v="Bengaluru"/>
    <n v="4"/>
    <n v="1840.32"/>
    <n v="0.1"/>
    <n v="5742.79"/>
    <x v="1"/>
    <x v="1"/>
    <x v="2"/>
    <n v="0.4"/>
    <n v="4.0000000000000008E-2"/>
    <n v="1.6000000000000004E-2"/>
    <n v="-5742.7740000000003"/>
    <n v="-358923.37499999994"/>
    <n v="2025"/>
    <x v="2"/>
    <n v="9"/>
    <s v="Q3"/>
  </r>
  <r>
    <s v="ORD-06010"/>
    <d v="2025-11-16T00:00:00"/>
    <s v="CUST-1572"/>
    <s v="Neha Kumar"/>
    <x v="3"/>
    <x v="16"/>
    <x v="4"/>
    <s v="Bihar"/>
    <s v="Patna"/>
    <n v="2"/>
    <n v="19317.13"/>
    <n v="0.1"/>
    <n v="28185.98"/>
    <x v="1"/>
    <x v="1"/>
    <x v="0"/>
    <n v="0.2"/>
    <n v="2.0000000000000004E-2"/>
    <n v="4.000000000000001E-3"/>
    <n v="-28185.975999999999"/>
    <n v="-7046493.9999999981"/>
    <n v="2025"/>
    <x v="8"/>
    <n v="11"/>
    <s v="Q4"/>
  </r>
  <r>
    <s v="ORD-06011"/>
    <d v="2025-03-28T00:00:00"/>
    <s v="CUST-2342"/>
    <s v="Kiran Sharma"/>
    <x v="0"/>
    <x v="0"/>
    <x v="2"/>
    <s v="Gujarat"/>
    <s v="Ahmedabad"/>
    <n v="1"/>
    <n v="11166.6"/>
    <n v="0"/>
    <n v="9760.3799999999992"/>
    <x v="0"/>
    <x v="1"/>
    <x v="1"/>
    <n v="0"/>
    <n v="0"/>
    <n v="0"/>
    <n v="-9760.3799999999992"/>
    <e v="#DIV/0!"/>
    <n v="2025"/>
    <x v="3"/>
    <n v="3"/>
    <s v="Q1"/>
  </r>
  <r>
    <s v="ORD-06012"/>
    <d v="2025-08-05T00:00:00"/>
    <s v="CUST-2547"/>
    <s v="Vikram Joshi"/>
    <x v="2"/>
    <x v="20"/>
    <x v="1"/>
    <s v="Madhya Pradesh"/>
    <s v="Bhopal"/>
    <n v="3"/>
    <n v="5097.09"/>
    <n v="0"/>
    <n v="11258.12"/>
    <x v="0"/>
    <x v="1"/>
    <x v="1"/>
    <n v="0"/>
    <n v="0"/>
    <n v="0"/>
    <n v="-11258.12"/>
    <e v="#DIV/0!"/>
    <n v="2025"/>
    <x v="7"/>
    <n v="8"/>
    <s v="Q3"/>
  </r>
  <r>
    <s v="ORD-06013"/>
    <d v="2025-01-07T00:00:00"/>
    <s v="CUST-1532"/>
    <s v="Neha Reddy"/>
    <x v="4"/>
    <x v="12"/>
    <x v="0"/>
    <s v="Haryana"/>
    <s v="Faridabad"/>
    <n v="2"/>
    <n v="7526.19"/>
    <n v="0.05"/>
    <n v="9726.09"/>
    <x v="2"/>
    <x v="1"/>
    <x v="1"/>
    <n v="0.1"/>
    <n v="5.000000000000001E-3"/>
    <n v="5.0000000000000012E-4"/>
    <n v="-9726.0895"/>
    <n v="-19452178.999999996"/>
    <n v="2025"/>
    <x v="5"/>
    <n v="1"/>
    <s v="Q1"/>
  </r>
  <r>
    <s v="ORD-06014"/>
    <d v="2025-10-05T00:00:00"/>
    <s v="CUST-2242"/>
    <s v="Isha Patel"/>
    <x v="3"/>
    <x v="14"/>
    <x v="0"/>
    <s v="Haryana"/>
    <s v="Faridabad"/>
    <n v="3"/>
    <n v="60343.14"/>
    <n v="0.1"/>
    <n v="140659.85999999999"/>
    <x v="3"/>
    <x v="1"/>
    <x v="2"/>
    <n v="0.30000000000000004"/>
    <n v="3.0000000000000006E-2"/>
    <n v="9.0000000000000028E-3"/>
    <n v="-140659.851"/>
    <n v="-15628872.333333328"/>
    <n v="2025"/>
    <x v="10"/>
    <n v="10"/>
    <s v="Q4"/>
  </r>
  <r>
    <s v="ORD-06015"/>
    <d v="2025-12-03T00:00:00"/>
    <s v="CUST-1135"/>
    <s v="Priya Nair"/>
    <x v="3"/>
    <x v="18"/>
    <x v="4"/>
    <s v="Odisha"/>
    <s v="Bhubaneswar"/>
    <n v="3"/>
    <n v="27669.13"/>
    <n v="0.1"/>
    <n v="56175.21"/>
    <x v="0"/>
    <x v="2"/>
    <x v="0"/>
    <n v="0.30000000000000004"/>
    <n v="3.0000000000000006E-2"/>
    <n v="9.0000000000000028E-3"/>
    <n v="-56175.201000000001"/>
    <n v="-6241688.9999999981"/>
    <n v="2025"/>
    <x v="1"/>
    <n v="12"/>
    <s v="Q4"/>
  </r>
  <r>
    <s v="ORD-06016"/>
    <d v="2025-07-29T00:00:00"/>
    <s v="CUST-1351"/>
    <s v="Meera Singh"/>
    <x v="4"/>
    <x v="19"/>
    <x v="3"/>
    <s v="Andhra Pradesh"/>
    <s v="Visakhapatnam"/>
    <n v="1"/>
    <n v="6794.39"/>
    <n v="0"/>
    <n v="5890.75"/>
    <x v="0"/>
    <x v="1"/>
    <x v="2"/>
    <n v="0"/>
    <n v="0"/>
    <n v="0"/>
    <n v="-5890.75"/>
    <e v="#DIV/0!"/>
    <n v="2025"/>
    <x v="4"/>
    <n v="7"/>
    <s v="Q3"/>
  </r>
  <r>
    <s v="ORD-06017"/>
    <d v="2025-06-18T00:00:00"/>
    <s v="CUST-1574"/>
    <s v="Priya Kumar"/>
    <x v="1"/>
    <x v="7"/>
    <x v="3"/>
    <s v="Tamil Nadu"/>
    <s v="Chennai"/>
    <n v="2"/>
    <n v="604.70000000000005"/>
    <n v="0.1"/>
    <n v="944.67"/>
    <x v="0"/>
    <x v="1"/>
    <x v="1"/>
    <n v="0.2"/>
    <n v="2.0000000000000004E-2"/>
    <n v="4.000000000000001E-3"/>
    <n v="-944.66599999999994"/>
    <n v="-236166.49999999994"/>
    <n v="2025"/>
    <x v="9"/>
    <n v="6"/>
    <s v="Q2"/>
  </r>
  <r>
    <s v="ORD-06018"/>
    <d v="2025-11-26T00:00:00"/>
    <s v="CUST-1644"/>
    <s v="Arjun Joshi"/>
    <x v="4"/>
    <x v="22"/>
    <x v="3"/>
    <s v="Telangana"/>
    <s v="Warangal"/>
    <n v="2"/>
    <n v="989"/>
    <n v="0.05"/>
    <n v="1555.54"/>
    <x v="1"/>
    <x v="1"/>
    <x v="1"/>
    <n v="0.1"/>
    <n v="5.000000000000001E-3"/>
    <n v="5.0000000000000012E-4"/>
    <n v="-1555.5394999999999"/>
    <n v="-3111078.9999999991"/>
    <n v="2025"/>
    <x v="8"/>
    <n v="11"/>
    <s v="Q4"/>
  </r>
  <r>
    <s v="ORD-06019"/>
    <d v="2025-05-18T00:00:00"/>
    <s v="CUST-1200"/>
    <s v="Aarav Patel"/>
    <x v="0"/>
    <x v="11"/>
    <x v="4"/>
    <s v="West Bengal"/>
    <s v="Durgapur"/>
    <n v="4"/>
    <n v="2859.01"/>
    <n v="0.1"/>
    <n v="6985.64"/>
    <x v="4"/>
    <x v="2"/>
    <x v="2"/>
    <n v="0.4"/>
    <n v="4.0000000000000008E-2"/>
    <n v="1.6000000000000004E-2"/>
    <n v="-6985.6240000000007"/>
    <n v="-436601.49999999994"/>
    <n v="2025"/>
    <x v="6"/>
    <n v="5"/>
    <s v="Q2"/>
  </r>
  <r>
    <s v="ORD-06020"/>
    <d v="2025-11-02T00:00:00"/>
    <s v="CUST-1243"/>
    <s v="Rohan Joshi"/>
    <x v="0"/>
    <x v="0"/>
    <x v="1"/>
    <s v="Madhya Pradesh"/>
    <s v="Indore"/>
    <n v="1"/>
    <n v="8460.25"/>
    <n v="0"/>
    <n v="5760.24"/>
    <x v="4"/>
    <x v="1"/>
    <x v="1"/>
    <n v="0"/>
    <n v="0"/>
    <n v="0"/>
    <n v="-5760.24"/>
    <e v="#DIV/0!"/>
    <n v="2025"/>
    <x v="8"/>
    <n v="11"/>
    <s v="Q4"/>
  </r>
  <r>
    <s v="ORD-06021"/>
    <d v="2025-08-18T00:00:00"/>
    <s v="CUST-2166"/>
    <s v="Meera Sharma"/>
    <x v="3"/>
    <x v="14"/>
    <x v="0"/>
    <s v="Haryana"/>
    <s v="Gurugram"/>
    <n v="1"/>
    <n v="14916.37"/>
    <n v="0.2"/>
    <n v="9404.92"/>
    <x v="4"/>
    <x v="1"/>
    <x v="0"/>
    <n v="0.2"/>
    <n v="4.0000000000000008E-2"/>
    <n v="8.0000000000000019E-3"/>
    <n v="-9404.9120000000003"/>
    <n v="-1175613.9999999998"/>
    <n v="2025"/>
    <x v="7"/>
    <n v="8"/>
    <s v="Q3"/>
  </r>
  <r>
    <s v="ORD-06022"/>
    <d v="2025-11-04T00:00:00"/>
    <s v="CUST-2273"/>
    <s v="Priya Sharma"/>
    <x v="3"/>
    <x v="14"/>
    <x v="0"/>
    <s v="Haryana"/>
    <s v="Faridabad"/>
    <n v="3"/>
    <n v="19719.73"/>
    <n v="0"/>
    <n v="44017.84"/>
    <x v="4"/>
    <x v="1"/>
    <x v="2"/>
    <n v="0"/>
    <n v="0"/>
    <n v="0"/>
    <n v="-44017.84"/>
    <e v="#DIV/0!"/>
    <n v="2025"/>
    <x v="8"/>
    <n v="11"/>
    <s v="Q4"/>
  </r>
  <r>
    <s v="ORD-06023"/>
    <d v="2025-06-10T00:00:00"/>
    <s v="CUST-1854"/>
    <s v="Aarav Joshi"/>
    <x v="2"/>
    <x v="10"/>
    <x v="2"/>
    <s v="Goa"/>
    <s v="Panaji"/>
    <n v="1"/>
    <n v="4676.01"/>
    <n v="0.1"/>
    <n v="3064.99"/>
    <x v="1"/>
    <x v="0"/>
    <x v="1"/>
    <n v="0.1"/>
    <n v="1.0000000000000002E-2"/>
    <n v="1.0000000000000002E-3"/>
    <n v="-3064.9889999999996"/>
    <n v="-3064988.9999999991"/>
    <n v="2025"/>
    <x v="9"/>
    <n v="6"/>
    <s v="Q2"/>
  </r>
  <r>
    <s v="ORD-06024"/>
    <d v="2025-01-01T00:00:00"/>
    <s v="CUST-2013"/>
    <s v="Priya Gupta"/>
    <x v="0"/>
    <x v="0"/>
    <x v="0"/>
    <s v="Haryana"/>
    <s v="Gurugram"/>
    <n v="2"/>
    <n v="6902.43"/>
    <n v="0.05"/>
    <n v="8826.5300000000007"/>
    <x v="1"/>
    <x v="1"/>
    <x v="0"/>
    <n v="0.1"/>
    <n v="5.000000000000001E-3"/>
    <n v="5.0000000000000012E-4"/>
    <n v="-8826.5295000000006"/>
    <n v="-17653058.999999996"/>
    <n v="2025"/>
    <x v="5"/>
    <n v="1"/>
    <s v="Q1"/>
  </r>
  <r>
    <s v="ORD-06025"/>
    <d v="2025-08-24T00:00:00"/>
    <s v="CUST-2521"/>
    <s v="Priya Joshi"/>
    <x v="3"/>
    <x v="14"/>
    <x v="2"/>
    <s v="Goa"/>
    <s v="Panaji"/>
    <n v="1"/>
    <n v="36893.089999999997"/>
    <n v="0"/>
    <n v="25002.14"/>
    <x v="2"/>
    <x v="0"/>
    <x v="1"/>
    <n v="0"/>
    <n v="0"/>
    <n v="0"/>
    <n v="-25002.14"/>
    <e v="#DIV/0!"/>
    <n v="2025"/>
    <x v="7"/>
    <n v="8"/>
    <s v="Q3"/>
  </r>
  <r>
    <s v="ORD-06026"/>
    <d v="2025-07-07T00:00:00"/>
    <s v="CUST-1090"/>
    <s v="Aarav Nair"/>
    <x v="4"/>
    <x v="12"/>
    <x v="3"/>
    <s v="Andhra Pradesh"/>
    <s v="Visakhapatnam"/>
    <n v="2"/>
    <n v="4005.43"/>
    <n v="0"/>
    <n v="5726.76"/>
    <x v="0"/>
    <x v="1"/>
    <x v="0"/>
    <n v="0"/>
    <n v="0"/>
    <n v="0"/>
    <n v="-5726.76"/>
    <e v="#DIV/0!"/>
    <n v="2025"/>
    <x v="4"/>
    <n v="7"/>
    <s v="Q3"/>
  </r>
  <r>
    <s v="ORD-06027"/>
    <d v="2025-01-04T00:00:00"/>
    <s v="CUST-1594"/>
    <s v="Vikram Patel"/>
    <x v="3"/>
    <x v="14"/>
    <x v="3"/>
    <s v="Tamil Nadu"/>
    <s v="Chennai"/>
    <n v="2"/>
    <n v="12229.55"/>
    <n v="0.05"/>
    <n v="18220.55"/>
    <x v="1"/>
    <x v="1"/>
    <x v="1"/>
    <n v="0.1"/>
    <n v="5.000000000000001E-3"/>
    <n v="5.0000000000000012E-4"/>
    <n v="-18220.549500000001"/>
    <n v="-36441098.999999993"/>
    <n v="2025"/>
    <x v="5"/>
    <n v="1"/>
    <s v="Q1"/>
  </r>
  <r>
    <s v="ORD-06028"/>
    <d v="2025-05-12T00:00:00"/>
    <s v="CUST-2045"/>
    <s v="Isha Nair"/>
    <x v="1"/>
    <x v="1"/>
    <x v="3"/>
    <s v="Tamil Nadu"/>
    <s v="Coimbatore"/>
    <n v="1"/>
    <n v="601.59"/>
    <n v="0.1"/>
    <n v="341.61"/>
    <x v="1"/>
    <x v="1"/>
    <x v="1"/>
    <n v="0.1"/>
    <n v="1.0000000000000002E-2"/>
    <n v="1.0000000000000002E-3"/>
    <n v="-341.60900000000004"/>
    <n v="-341608.99999999994"/>
    <n v="2025"/>
    <x v="6"/>
    <n v="5"/>
    <s v="Q2"/>
  </r>
  <r>
    <s v="ORD-06029"/>
    <d v="2025-08-06T00:00:00"/>
    <s v="CUST-2087"/>
    <s v="Vikram Gupta"/>
    <x v="3"/>
    <x v="3"/>
    <x v="3"/>
    <s v="Andhra Pradesh"/>
    <s v="Visakhapatnam"/>
    <n v="5"/>
    <n v="16500.7"/>
    <n v="0"/>
    <n v="59542.1"/>
    <x v="2"/>
    <x v="1"/>
    <x v="2"/>
    <n v="0"/>
    <n v="0"/>
    <n v="0"/>
    <n v="-59542.1"/>
    <e v="#DIV/0!"/>
    <n v="2025"/>
    <x v="7"/>
    <n v="8"/>
    <s v="Q3"/>
  </r>
  <r>
    <s v="ORD-06030"/>
    <d v="2025-09-17T00:00:00"/>
    <s v="CUST-1303"/>
    <s v="Rohan Sharma"/>
    <x v="1"/>
    <x v="21"/>
    <x v="2"/>
    <s v="Gujarat"/>
    <s v="Surat"/>
    <n v="1"/>
    <n v="524.08000000000004"/>
    <n v="0.1"/>
    <n v="384.12"/>
    <x v="0"/>
    <x v="1"/>
    <x v="2"/>
    <n v="0.1"/>
    <n v="1.0000000000000002E-2"/>
    <n v="1.0000000000000002E-3"/>
    <n v="-384.11900000000003"/>
    <n v="-384118.99999999994"/>
    <n v="2025"/>
    <x v="2"/>
    <n v="9"/>
    <s v="Q3"/>
  </r>
  <r>
    <s v="ORD-06031"/>
    <d v="2025-01-01T00:00:00"/>
    <s v="CUST-1325"/>
    <s v="Meera Verma"/>
    <x v="3"/>
    <x v="3"/>
    <x v="1"/>
    <s v="Chhattisgarh"/>
    <s v="Raipur"/>
    <n v="1"/>
    <n v="40781.86"/>
    <n v="0.1"/>
    <n v="26774.2"/>
    <x v="3"/>
    <x v="1"/>
    <x v="2"/>
    <n v="0.1"/>
    <n v="1.0000000000000002E-2"/>
    <n v="1.0000000000000002E-3"/>
    <n v="-26774.199000000001"/>
    <n v="-26774198.999999993"/>
    <n v="2025"/>
    <x v="5"/>
    <n v="1"/>
    <s v="Q1"/>
  </r>
  <r>
    <s v="ORD-06032"/>
    <d v="2025-03-12T00:00:00"/>
    <s v="CUST-1783"/>
    <s v="Arjun Nair"/>
    <x v="1"/>
    <x v="1"/>
    <x v="4"/>
    <s v="West Bengal"/>
    <s v="Kolkata"/>
    <n v="1"/>
    <n v="4029.66"/>
    <n v="0.05"/>
    <n v="2967.6"/>
    <x v="1"/>
    <x v="1"/>
    <x v="1"/>
    <n v="0.05"/>
    <n v="2.5000000000000005E-3"/>
    <n v="1.2500000000000003E-4"/>
    <n v="-2967.5998749999999"/>
    <n v="-23740798.999999993"/>
    <n v="2025"/>
    <x v="3"/>
    <n v="3"/>
    <s v="Q1"/>
  </r>
  <r>
    <s v="ORD-06033"/>
    <d v="2025-06-27T00:00:00"/>
    <s v="CUST-1260"/>
    <s v="Rohan Kumar"/>
    <x v="3"/>
    <x v="3"/>
    <x v="4"/>
    <s v="Bihar"/>
    <s v="Gaya"/>
    <n v="2"/>
    <n v="23073.54"/>
    <n v="0"/>
    <n v="29817.29"/>
    <x v="1"/>
    <x v="2"/>
    <x v="1"/>
    <n v="0"/>
    <n v="0"/>
    <n v="0"/>
    <n v="-29817.29"/>
    <e v="#DIV/0!"/>
    <n v="2025"/>
    <x v="9"/>
    <n v="6"/>
    <s v="Q2"/>
  </r>
  <r>
    <s v="ORD-06034"/>
    <d v="2025-07-08T00:00:00"/>
    <s v="CUST-1895"/>
    <s v="Ananya Nair"/>
    <x v="0"/>
    <x v="6"/>
    <x v="0"/>
    <s v="Punjab"/>
    <s v="Amritsar"/>
    <n v="1"/>
    <n v="7397.02"/>
    <n v="0.15"/>
    <n v="5433.02"/>
    <x v="1"/>
    <x v="1"/>
    <x v="0"/>
    <n v="0.15"/>
    <n v="2.2499999999999999E-2"/>
    <n v="3.375E-3"/>
    <n v="-5433.0166250000002"/>
    <n v="-1609782.7037037038"/>
    <n v="2025"/>
    <x v="4"/>
    <n v="7"/>
    <s v="Q3"/>
  </r>
  <r>
    <s v="ORD-06035"/>
    <d v="2025-10-18T00:00:00"/>
    <s v="CUST-2196"/>
    <s v="Neha Reddy"/>
    <x v="1"/>
    <x v="9"/>
    <x v="2"/>
    <s v="Gujarat"/>
    <s v="Surat"/>
    <n v="1"/>
    <n v="4126.91"/>
    <n v="0.05"/>
    <n v="2572.4299999999998"/>
    <x v="0"/>
    <x v="1"/>
    <x v="1"/>
    <n v="0.05"/>
    <n v="2.5000000000000005E-3"/>
    <n v="1.2500000000000003E-4"/>
    <n v="-2572.4298749999998"/>
    <n v="-20579438.999999993"/>
    <n v="2025"/>
    <x v="10"/>
    <n v="10"/>
    <s v="Q4"/>
  </r>
  <r>
    <s v="ORD-06036"/>
    <d v="2025-01-08T00:00:00"/>
    <s v="CUST-1626"/>
    <s v="Rohan Joshi"/>
    <x v="3"/>
    <x v="14"/>
    <x v="4"/>
    <s v="Bihar"/>
    <s v="Patna"/>
    <n v="4"/>
    <n v="15635.92"/>
    <n v="0"/>
    <n v="49332.28"/>
    <x v="0"/>
    <x v="1"/>
    <x v="1"/>
    <n v="0"/>
    <n v="0"/>
    <n v="0"/>
    <n v="-49332.28"/>
    <e v="#DIV/0!"/>
    <n v="2025"/>
    <x v="5"/>
    <n v="1"/>
    <s v="Q1"/>
  </r>
  <r>
    <s v="ORD-06037"/>
    <d v="2025-09-10T00:00:00"/>
    <s v="CUST-1445"/>
    <s v="Priya Nair"/>
    <x v="3"/>
    <x v="18"/>
    <x v="0"/>
    <s v="Punjab"/>
    <s v="Ludhiana"/>
    <n v="1"/>
    <n v="9066.68"/>
    <n v="0.1"/>
    <n v="5412.46"/>
    <x v="3"/>
    <x v="1"/>
    <x v="2"/>
    <n v="0.1"/>
    <n v="1.0000000000000002E-2"/>
    <n v="1.0000000000000002E-3"/>
    <n v="-5412.4589999999998"/>
    <n v="-5412458.9999999981"/>
    <n v="2025"/>
    <x v="2"/>
    <n v="9"/>
    <s v="Q3"/>
  </r>
  <r>
    <s v="ORD-06038"/>
    <d v="2025-10-19T00:00:00"/>
    <s v="CUST-2215"/>
    <s v="Meera Sharma"/>
    <x v="4"/>
    <x v="22"/>
    <x v="0"/>
    <s v="Delhi"/>
    <s v="New Delhi"/>
    <n v="1"/>
    <n v="4759.5"/>
    <n v="0"/>
    <n v="4168.8500000000004"/>
    <x v="1"/>
    <x v="2"/>
    <x v="1"/>
    <n v="0"/>
    <n v="0"/>
    <n v="0"/>
    <n v="-4168.8500000000004"/>
    <e v="#DIV/0!"/>
    <n v="2025"/>
    <x v="10"/>
    <n v="10"/>
    <s v="Q4"/>
  </r>
  <r>
    <s v="ORD-06039"/>
    <d v="2025-09-01T00:00:00"/>
    <s v="CUST-1083"/>
    <s v="Arjun Kumar"/>
    <x v="4"/>
    <x v="24"/>
    <x v="0"/>
    <s v="Haryana"/>
    <s v="Faridabad"/>
    <n v="1"/>
    <n v="5992.62"/>
    <n v="0.05"/>
    <n v="4466.32"/>
    <x v="0"/>
    <x v="2"/>
    <x v="1"/>
    <n v="0.05"/>
    <n v="2.5000000000000005E-3"/>
    <n v="1.2500000000000003E-4"/>
    <n v="-4466.3198750000001"/>
    <n v="-35730558.999999993"/>
    <n v="2025"/>
    <x v="2"/>
    <n v="9"/>
    <s v="Q3"/>
  </r>
  <r>
    <s v="ORD-06040"/>
    <d v="2025-05-03T00:00:00"/>
    <s v="CUST-1154"/>
    <s v="Kiran Singh"/>
    <x v="3"/>
    <x v="13"/>
    <x v="0"/>
    <s v="Uttar Pradesh"/>
    <s v="Kanpur"/>
    <n v="1"/>
    <n v="39578.06"/>
    <n v="0"/>
    <n v="29894.33"/>
    <x v="1"/>
    <x v="1"/>
    <x v="1"/>
    <n v="0"/>
    <n v="0"/>
    <n v="0"/>
    <n v="-29894.33"/>
    <e v="#DIV/0!"/>
    <n v="2025"/>
    <x v="6"/>
    <n v="5"/>
    <s v="Q2"/>
  </r>
  <r>
    <s v="ORD-06041"/>
    <d v="2025-10-26T00:00:00"/>
    <s v="CUST-1434"/>
    <s v="Rohan Reddy"/>
    <x v="3"/>
    <x v="13"/>
    <x v="2"/>
    <s v="Rajasthan"/>
    <s v="Jaipur"/>
    <n v="1"/>
    <n v="46830.94"/>
    <n v="0.2"/>
    <n v="31463.67"/>
    <x v="0"/>
    <x v="0"/>
    <x v="1"/>
    <n v="0.2"/>
    <n v="4.0000000000000008E-2"/>
    <n v="8.0000000000000019E-3"/>
    <n v="-31463.661999999997"/>
    <n v="-3932957.7499999986"/>
    <n v="2025"/>
    <x v="10"/>
    <n v="10"/>
    <s v="Q4"/>
  </r>
  <r>
    <s v="ORD-06042"/>
    <d v="2025-10-10T00:00:00"/>
    <s v="CUST-1417"/>
    <s v="Ananya Verma"/>
    <x v="3"/>
    <x v="13"/>
    <x v="1"/>
    <s v="Madhya Pradesh"/>
    <s v="Indore"/>
    <n v="1"/>
    <n v="5103.7"/>
    <n v="0.05"/>
    <n v="3221.43"/>
    <x v="2"/>
    <x v="0"/>
    <x v="1"/>
    <n v="0.05"/>
    <n v="2.5000000000000005E-3"/>
    <n v="1.2500000000000003E-4"/>
    <n v="-3221.4298749999998"/>
    <n v="-25771438.999999993"/>
    <n v="2025"/>
    <x v="10"/>
    <n v="10"/>
    <s v="Q4"/>
  </r>
  <r>
    <s v="ORD-06043"/>
    <d v="2025-02-01T00:00:00"/>
    <s v="CUST-2263"/>
    <s v="Arjun Gupta"/>
    <x v="3"/>
    <x v="18"/>
    <x v="2"/>
    <s v="Gujarat"/>
    <s v="Ahmedabad"/>
    <n v="1"/>
    <n v="28690.799999999999"/>
    <n v="0.2"/>
    <n v="16764.060000000001"/>
    <x v="0"/>
    <x v="1"/>
    <x v="1"/>
    <n v="0.2"/>
    <n v="4.0000000000000008E-2"/>
    <n v="8.0000000000000019E-3"/>
    <n v="-16764.052"/>
    <n v="-2095506.4999999995"/>
    <n v="2025"/>
    <x v="11"/>
    <n v="2"/>
    <s v="Q1"/>
  </r>
  <r>
    <s v="ORD-06044"/>
    <d v="2025-11-30T00:00:00"/>
    <s v="CUST-1102"/>
    <s v="Meera Reddy"/>
    <x v="4"/>
    <x v="22"/>
    <x v="3"/>
    <s v="Tamil Nadu"/>
    <s v="Coimbatore"/>
    <n v="1"/>
    <n v="2527.85"/>
    <n v="0.05"/>
    <n v="2099.12"/>
    <x v="1"/>
    <x v="1"/>
    <x v="2"/>
    <n v="0.05"/>
    <n v="2.5000000000000005E-3"/>
    <n v="1.2500000000000003E-4"/>
    <n v="-2099.1198749999999"/>
    <n v="-16792958.999999996"/>
    <n v="2025"/>
    <x v="8"/>
    <n v="11"/>
    <s v="Q4"/>
  </r>
  <r>
    <s v="ORD-06045"/>
    <d v="2025-05-26T00:00:00"/>
    <s v="CUST-1162"/>
    <s v="Ananya Nair"/>
    <x v="2"/>
    <x v="23"/>
    <x v="3"/>
    <s v="Telangana"/>
    <s v="Hyderabad"/>
    <n v="1"/>
    <n v="5410.2"/>
    <n v="0.05"/>
    <n v="3863.86"/>
    <x v="2"/>
    <x v="1"/>
    <x v="1"/>
    <n v="0.05"/>
    <n v="2.5000000000000005E-3"/>
    <n v="1.2500000000000003E-4"/>
    <n v="-3863.8598750000001"/>
    <n v="-30910878.999999993"/>
    <n v="2025"/>
    <x v="6"/>
    <n v="5"/>
    <s v="Q2"/>
  </r>
  <r>
    <s v="ORD-06046"/>
    <d v="2025-06-05T00:00:00"/>
    <s v="CUST-1642"/>
    <s v="Neha Reddy"/>
    <x v="0"/>
    <x v="0"/>
    <x v="3"/>
    <s v="Andhra Pradesh"/>
    <s v="Visakhapatnam"/>
    <n v="2"/>
    <n v="15798.24"/>
    <n v="0.15"/>
    <n v="21043.59"/>
    <x v="0"/>
    <x v="1"/>
    <x v="0"/>
    <n v="0.3"/>
    <n v="4.4999999999999998E-2"/>
    <n v="1.35E-2"/>
    <n v="-21043.576499999999"/>
    <n v="-1558783.4444444445"/>
    <n v="2025"/>
    <x v="9"/>
    <n v="6"/>
    <s v="Q2"/>
  </r>
  <r>
    <s v="ORD-06047"/>
    <d v="2025-01-16T00:00:00"/>
    <s v="CUST-1299"/>
    <s v="Sneha Sharma"/>
    <x v="4"/>
    <x v="24"/>
    <x v="4"/>
    <s v="West Bengal"/>
    <s v="Durgapur"/>
    <n v="2"/>
    <n v="2891.35"/>
    <n v="0.05"/>
    <n v="3503.31"/>
    <x v="0"/>
    <x v="0"/>
    <x v="1"/>
    <n v="0.1"/>
    <n v="5.000000000000001E-3"/>
    <n v="5.0000000000000012E-4"/>
    <n v="-3503.3094999999998"/>
    <n v="-7006618.9999999981"/>
    <n v="2025"/>
    <x v="5"/>
    <n v="1"/>
    <s v="Q1"/>
  </r>
  <r>
    <s v="ORD-06048"/>
    <d v="2025-12-21T00:00:00"/>
    <s v="CUST-1328"/>
    <s v="Neha Verma"/>
    <x v="2"/>
    <x v="2"/>
    <x v="3"/>
    <s v="Tamil Nadu"/>
    <s v="Chennai"/>
    <n v="1"/>
    <n v="1028.44"/>
    <n v="0.05"/>
    <n v="624.03"/>
    <x v="2"/>
    <x v="1"/>
    <x v="2"/>
    <n v="0.05"/>
    <n v="2.5000000000000005E-3"/>
    <n v="1.2500000000000003E-4"/>
    <n v="-624.02987499999995"/>
    <n v="-4992238.9999999981"/>
    <n v="2025"/>
    <x v="1"/>
    <n v="12"/>
    <s v="Q4"/>
  </r>
  <r>
    <s v="ORD-06049"/>
    <d v="2025-02-16T00:00:00"/>
    <s v="CUST-2457"/>
    <s v="Isha Singh"/>
    <x v="2"/>
    <x v="2"/>
    <x v="3"/>
    <s v="Telangana"/>
    <s v="Warangal"/>
    <n v="4"/>
    <n v="2072.62"/>
    <n v="0"/>
    <n v="5272.95"/>
    <x v="1"/>
    <x v="1"/>
    <x v="1"/>
    <n v="0"/>
    <n v="0"/>
    <n v="0"/>
    <n v="-5272.95"/>
    <e v="#DIV/0!"/>
    <n v="2025"/>
    <x v="11"/>
    <n v="2"/>
    <s v="Q1"/>
  </r>
  <r>
    <s v="ORD-06050"/>
    <d v="2025-09-08T00:00:00"/>
    <s v="CUST-1533"/>
    <s v="Rohan Joshi"/>
    <x v="0"/>
    <x v="5"/>
    <x v="4"/>
    <s v="Jharkhand"/>
    <s v="Jamshedpur"/>
    <n v="3"/>
    <n v="2499.35"/>
    <n v="0.2"/>
    <n v="4483.9399999999996"/>
    <x v="0"/>
    <x v="1"/>
    <x v="1"/>
    <n v="0.60000000000000009"/>
    <n v="0.12000000000000002"/>
    <n v="7.2000000000000022E-2"/>
    <n v="-4483.8679999999995"/>
    <n v="-62275.944444444416"/>
    <n v="2025"/>
    <x v="2"/>
    <n v="9"/>
    <s v="Q3"/>
  </r>
  <r>
    <s v="ORD-06051"/>
    <d v="2025-07-06T00:00:00"/>
    <s v="CUST-1548"/>
    <s v="Meera Patel"/>
    <x v="0"/>
    <x v="11"/>
    <x v="3"/>
    <s v="Tamil Nadu"/>
    <s v="Chennai"/>
    <n v="4"/>
    <n v="6277.9"/>
    <n v="0"/>
    <n v="20262.18"/>
    <x v="4"/>
    <x v="1"/>
    <x v="0"/>
    <n v="0"/>
    <n v="0"/>
    <n v="0"/>
    <n v="-20262.18"/>
    <e v="#DIV/0!"/>
    <n v="2025"/>
    <x v="4"/>
    <n v="7"/>
    <s v="Q3"/>
  </r>
  <r>
    <s v="ORD-06052"/>
    <d v="2025-01-31T00:00:00"/>
    <s v="CUST-1891"/>
    <s v="Arjun Patel"/>
    <x v="2"/>
    <x v="20"/>
    <x v="0"/>
    <s v="Punjab"/>
    <s v="Ludhiana"/>
    <n v="1"/>
    <n v="3952.11"/>
    <n v="0.1"/>
    <n v="2505.56"/>
    <x v="2"/>
    <x v="1"/>
    <x v="2"/>
    <n v="0.1"/>
    <n v="1.0000000000000002E-2"/>
    <n v="1.0000000000000002E-3"/>
    <n v="-2505.5589999999997"/>
    <n v="-2505558.9999999991"/>
    <n v="2025"/>
    <x v="5"/>
    <n v="1"/>
    <s v="Q1"/>
  </r>
  <r>
    <s v="ORD-06053"/>
    <d v="2025-09-17T00:00:00"/>
    <s v="CUST-2532"/>
    <s v="Rahul Gupta"/>
    <x v="3"/>
    <x v="18"/>
    <x v="0"/>
    <s v="Haryana"/>
    <s v="Gurugram"/>
    <n v="2"/>
    <n v="63328.74"/>
    <n v="0.05"/>
    <n v="92596.88"/>
    <x v="0"/>
    <x v="0"/>
    <x v="0"/>
    <n v="0.1"/>
    <n v="5.000000000000001E-3"/>
    <n v="5.0000000000000012E-4"/>
    <n v="-92596.87950000001"/>
    <n v="-185193758.99999997"/>
    <n v="2025"/>
    <x v="2"/>
    <n v="9"/>
    <s v="Q3"/>
  </r>
  <r>
    <s v="ORD-06054"/>
    <d v="2025-01-17T00:00:00"/>
    <s v="CUST-1426"/>
    <s v="Priya Kumar"/>
    <x v="3"/>
    <x v="18"/>
    <x v="3"/>
    <s v="Andhra Pradesh"/>
    <s v="Visakhapatnam"/>
    <n v="1"/>
    <n v="26860.01"/>
    <n v="0"/>
    <n v="20683.080000000002"/>
    <x v="1"/>
    <x v="1"/>
    <x v="1"/>
    <n v="0"/>
    <n v="0"/>
    <n v="0"/>
    <n v="-20683.080000000002"/>
    <e v="#DIV/0!"/>
    <n v="2025"/>
    <x v="5"/>
    <n v="1"/>
    <s v="Q1"/>
  </r>
  <r>
    <s v="ORD-06055"/>
    <d v="2025-02-08T00:00:00"/>
    <s v="CUST-2383"/>
    <s v="Ananya Sharma"/>
    <x v="3"/>
    <x v="18"/>
    <x v="4"/>
    <s v="Jharkhand"/>
    <s v="Ranchi"/>
    <n v="3"/>
    <n v="15472.54"/>
    <n v="0"/>
    <n v="30690.41"/>
    <x v="1"/>
    <x v="1"/>
    <x v="2"/>
    <n v="0"/>
    <n v="0"/>
    <n v="0"/>
    <n v="-30690.41"/>
    <e v="#DIV/0!"/>
    <n v="2025"/>
    <x v="11"/>
    <n v="2"/>
    <s v="Q1"/>
  </r>
  <r>
    <s v="ORD-06056"/>
    <d v="2025-10-31T00:00:00"/>
    <s v="CUST-2168"/>
    <s v="Sneha Kumar"/>
    <x v="3"/>
    <x v="16"/>
    <x v="3"/>
    <s v="Tamil Nadu"/>
    <s v="Coimbatore"/>
    <n v="1"/>
    <n v="12091.91"/>
    <n v="0.15"/>
    <n v="8379.07"/>
    <x v="0"/>
    <x v="1"/>
    <x v="1"/>
    <n v="0.15"/>
    <n v="2.2499999999999999E-2"/>
    <n v="3.375E-3"/>
    <n v="-8379.0666249999995"/>
    <n v="-2482686.4074074072"/>
    <n v="2025"/>
    <x v="10"/>
    <n v="10"/>
    <s v="Q4"/>
  </r>
  <r>
    <s v="ORD-06057"/>
    <d v="2025-02-08T00:00:00"/>
    <s v="CUST-2585"/>
    <s v="Isha Verma"/>
    <x v="2"/>
    <x v="8"/>
    <x v="0"/>
    <s v="Uttar Pradesh"/>
    <s v="Lucknow"/>
    <n v="1"/>
    <n v="1542.06"/>
    <n v="0.1"/>
    <n v="1057.5999999999999"/>
    <x v="1"/>
    <x v="1"/>
    <x v="2"/>
    <n v="0.1"/>
    <n v="1.0000000000000002E-2"/>
    <n v="1.0000000000000002E-3"/>
    <n v="-1057.5989999999999"/>
    <n v="-1057598.9999999998"/>
    <n v="2025"/>
    <x v="11"/>
    <n v="2"/>
    <s v="Q1"/>
  </r>
  <r>
    <s v="ORD-06058"/>
    <d v="2025-05-12T00:00:00"/>
    <s v="CUST-2542"/>
    <s v="Isha Reddy"/>
    <x v="2"/>
    <x v="2"/>
    <x v="3"/>
    <s v="Telangana"/>
    <s v="Warangal"/>
    <n v="2"/>
    <n v="1671.14"/>
    <n v="0.1"/>
    <n v="1958.88"/>
    <x v="1"/>
    <x v="2"/>
    <x v="0"/>
    <n v="0.2"/>
    <n v="2.0000000000000004E-2"/>
    <n v="4.000000000000001E-3"/>
    <n v="-1958.8760000000002"/>
    <n v="-489718.99999999994"/>
    <n v="2025"/>
    <x v="6"/>
    <n v="5"/>
    <s v="Q2"/>
  </r>
  <r>
    <s v="ORD-06059"/>
    <d v="2025-01-30T00:00:00"/>
    <s v="CUST-1124"/>
    <s v="Vikram Rao"/>
    <x v="0"/>
    <x v="6"/>
    <x v="0"/>
    <s v="Delhi"/>
    <s v="Delhi"/>
    <n v="2"/>
    <n v="13887.22"/>
    <n v="0.05"/>
    <n v="22860.32"/>
    <x v="3"/>
    <x v="1"/>
    <x v="1"/>
    <n v="0.1"/>
    <n v="5.000000000000001E-3"/>
    <n v="5.0000000000000012E-4"/>
    <n v="-22860.319500000001"/>
    <n v="-45720638.999999993"/>
    <n v="2025"/>
    <x v="5"/>
    <n v="1"/>
    <s v="Q1"/>
  </r>
  <r>
    <s v="ORD-06060"/>
    <d v="2025-06-07T00:00:00"/>
    <s v="CUST-1737"/>
    <s v="Arjun Sharma"/>
    <x v="3"/>
    <x v="14"/>
    <x v="1"/>
    <s v="Chhattisgarh"/>
    <s v="Bilaspur"/>
    <n v="2"/>
    <n v="5375.26"/>
    <n v="0"/>
    <n v="7354.41"/>
    <x v="0"/>
    <x v="1"/>
    <x v="1"/>
    <n v="0"/>
    <n v="0"/>
    <n v="0"/>
    <n v="-7354.41"/>
    <e v="#DIV/0!"/>
    <n v="2025"/>
    <x v="9"/>
    <n v="6"/>
    <s v="Q2"/>
  </r>
  <r>
    <s v="ORD-06061"/>
    <d v="2025-10-05T00:00:00"/>
    <s v="CUST-1781"/>
    <s v="Meera Joshi"/>
    <x v="2"/>
    <x v="23"/>
    <x v="3"/>
    <s v="Tamil Nadu"/>
    <s v="Coimbatore"/>
    <n v="1"/>
    <n v="6982.86"/>
    <n v="0.1"/>
    <n v="4571.33"/>
    <x v="1"/>
    <x v="1"/>
    <x v="2"/>
    <n v="0.1"/>
    <n v="1.0000000000000002E-2"/>
    <n v="1.0000000000000002E-3"/>
    <n v="-4571.3289999999997"/>
    <n v="-4571328.9999999991"/>
    <n v="2025"/>
    <x v="10"/>
    <n v="10"/>
    <s v="Q4"/>
  </r>
  <r>
    <s v="ORD-06062"/>
    <d v="2025-07-22T00:00:00"/>
    <s v="CUST-1173"/>
    <s v="Neha Nair"/>
    <x v="3"/>
    <x v="13"/>
    <x v="0"/>
    <s v="Punjab"/>
    <s v="Ludhiana"/>
    <n v="1"/>
    <n v="34690.589999999997"/>
    <n v="0.1"/>
    <n v="27024.39"/>
    <x v="0"/>
    <x v="1"/>
    <x v="0"/>
    <n v="0.1"/>
    <n v="1.0000000000000002E-2"/>
    <n v="1.0000000000000002E-3"/>
    <n v="-27024.388999999999"/>
    <n v="-27024388.999999993"/>
    <n v="2025"/>
    <x v="4"/>
    <n v="7"/>
    <s v="Q3"/>
  </r>
  <r>
    <s v="ORD-06063"/>
    <d v="2025-03-07T00:00:00"/>
    <s v="CUST-1521"/>
    <s v="Kiran Reddy"/>
    <x v="0"/>
    <x v="5"/>
    <x v="2"/>
    <s v="Maharashtra"/>
    <s v="Pune"/>
    <n v="4"/>
    <n v="10115.9"/>
    <n v="0.1"/>
    <n v="25726.77"/>
    <x v="0"/>
    <x v="1"/>
    <x v="1"/>
    <n v="0.4"/>
    <n v="4.0000000000000008E-2"/>
    <n v="1.6000000000000004E-2"/>
    <n v="-25726.754000000001"/>
    <n v="-1607922.1249999998"/>
    <n v="2025"/>
    <x v="3"/>
    <n v="3"/>
    <s v="Q1"/>
  </r>
  <r>
    <s v="ORD-06064"/>
    <d v="2025-04-18T00:00:00"/>
    <s v="CUST-1739"/>
    <s v="Sneha Nair"/>
    <x v="1"/>
    <x v="1"/>
    <x v="3"/>
    <s v="Karnataka"/>
    <s v="Mysuru"/>
    <n v="3"/>
    <n v="1948.43"/>
    <n v="0.05"/>
    <n v="3710.09"/>
    <x v="1"/>
    <x v="1"/>
    <x v="2"/>
    <n v="0.15000000000000002"/>
    <n v="7.5000000000000015E-3"/>
    <n v="1.1250000000000003E-3"/>
    <n v="-3710.0888750000004"/>
    <n v="-3297856.7777777771"/>
    <n v="2025"/>
    <x v="0"/>
    <n v="4"/>
    <s v="Q2"/>
  </r>
  <r>
    <s v="ORD-06065"/>
    <d v="2025-09-25T00:00:00"/>
    <s v="CUST-2442"/>
    <s v="Ananya Sharma"/>
    <x v="3"/>
    <x v="16"/>
    <x v="4"/>
    <s v="Jharkhand"/>
    <s v="Jamshedpur"/>
    <n v="2"/>
    <n v="45331.22"/>
    <n v="0.2"/>
    <n v="63496.19"/>
    <x v="4"/>
    <x v="1"/>
    <x v="1"/>
    <n v="0.4"/>
    <n v="8.0000000000000016E-2"/>
    <n v="3.2000000000000008E-2"/>
    <n v="-63496.158000000003"/>
    <n v="-1984254.9374999995"/>
    <n v="2025"/>
    <x v="2"/>
    <n v="9"/>
    <s v="Q3"/>
  </r>
  <r>
    <s v="ORD-06066"/>
    <d v="2025-08-10T00:00:00"/>
    <s v="CUST-1160"/>
    <s v="Neha Kumar"/>
    <x v="1"/>
    <x v="1"/>
    <x v="0"/>
    <s v="Haryana"/>
    <s v="Faridabad"/>
    <n v="2"/>
    <n v="2489.42"/>
    <n v="0"/>
    <n v="4375.78"/>
    <x v="1"/>
    <x v="1"/>
    <x v="2"/>
    <n v="0"/>
    <n v="0"/>
    <n v="0"/>
    <n v="-4375.78"/>
    <e v="#DIV/0!"/>
    <n v="2025"/>
    <x v="7"/>
    <n v="8"/>
    <s v="Q3"/>
  </r>
  <r>
    <s v="ORD-06067"/>
    <d v="2025-10-19T00:00:00"/>
    <s v="CUST-2143"/>
    <s v="Priya Singh"/>
    <x v="1"/>
    <x v="17"/>
    <x v="1"/>
    <s v="Madhya Pradesh"/>
    <s v="Indore"/>
    <n v="1"/>
    <n v="1813.04"/>
    <n v="0"/>
    <n v="1448.32"/>
    <x v="0"/>
    <x v="1"/>
    <x v="2"/>
    <n v="0"/>
    <n v="0"/>
    <n v="0"/>
    <n v="-1448.32"/>
    <e v="#DIV/0!"/>
    <n v="2025"/>
    <x v="10"/>
    <n v="10"/>
    <s v="Q4"/>
  </r>
  <r>
    <s v="ORD-06068"/>
    <d v="2025-01-18T00:00:00"/>
    <s v="CUST-1961"/>
    <s v="Rahul Gupta"/>
    <x v="3"/>
    <x v="13"/>
    <x v="1"/>
    <s v="Madhya Pradesh"/>
    <s v="Bhopal"/>
    <n v="1"/>
    <n v="18336.29"/>
    <n v="0.15"/>
    <n v="13286.54"/>
    <x v="0"/>
    <x v="1"/>
    <x v="2"/>
    <n v="0.15"/>
    <n v="2.2499999999999999E-2"/>
    <n v="3.375E-3"/>
    <n v="-13286.536625000001"/>
    <n v="-3936751.5925925928"/>
    <n v="2025"/>
    <x v="5"/>
    <n v="1"/>
    <s v="Q1"/>
  </r>
  <r>
    <s v="ORD-06069"/>
    <d v="2025-03-31T00:00:00"/>
    <s v="CUST-1871"/>
    <s v="Vikram Singh"/>
    <x v="3"/>
    <x v="18"/>
    <x v="2"/>
    <s v="Maharashtra"/>
    <s v="Mumbai"/>
    <n v="1"/>
    <n v="60278.85"/>
    <n v="0.1"/>
    <n v="47723.85"/>
    <x v="1"/>
    <x v="2"/>
    <x v="0"/>
    <n v="0.1"/>
    <n v="1.0000000000000002E-2"/>
    <n v="1.0000000000000002E-3"/>
    <n v="-47723.849000000002"/>
    <n v="-47723848.999999993"/>
    <n v="2025"/>
    <x v="3"/>
    <n v="3"/>
    <s v="Q1"/>
  </r>
  <r>
    <s v="ORD-06070"/>
    <d v="2025-06-30T00:00:00"/>
    <s v="CUST-1089"/>
    <s v="Sneha Sharma"/>
    <x v="4"/>
    <x v="19"/>
    <x v="2"/>
    <s v="Goa"/>
    <s v="Panaji"/>
    <n v="2"/>
    <n v="2973.41"/>
    <n v="0.05"/>
    <n v="3717.64"/>
    <x v="1"/>
    <x v="1"/>
    <x v="2"/>
    <n v="0.1"/>
    <n v="5.000000000000001E-3"/>
    <n v="5.0000000000000012E-4"/>
    <n v="-3717.6394999999998"/>
    <n v="-7435278.9999999981"/>
    <n v="2025"/>
    <x v="9"/>
    <n v="6"/>
    <s v="Q2"/>
  </r>
  <r>
    <s v="ORD-06071"/>
    <d v="2025-09-12T00:00:00"/>
    <s v="CUST-1692"/>
    <s v="Sneha Sharma"/>
    <x v="3"/>
    <x v="16"/>
    <x v="3"/>
    <s v="Telangana"/>
    <s v="Hyderabad"/>
    <n v="2"/>
    <n v="29210.97"/>
    <n v="0.1"/>
    <n v="44107.82"/>
    <x v="0"/>
    <x v="0"/>
    <x v="2"/>
    <n v="0.2"/>
    <n v="2.0000000000000004E-2"/>
    <n v="4.000000000000001E-3"/>
    <n v="-44107.815999999999"/>
    <n v="-11026953.999999996"/>
    <n v="2025"/>
    <x v="2"/>
    <n v="9"/>
    <s v="Q3"/>
  </r>
  <r>
    <s v="ORD-06072"/>
    <d v="2025-09-10T00:00:00"/>
    <s v="CUST-2354"/>
    <s v="Priya Reddy"/>
    <x v="1"/>
    <x v="21"/>
    <x v="1"/>
    <s v="Chhattisgarh"/>
    <s v="Raipur"/>
    <n v="2"/>
    <n v="1914.12"/>
    <n v="0.05"/>
    <n v="2298.64"/>
    <x v="1"/>
    <x v="1"/>
    <x v="2"/>
    <n v="0.1"/>
    <n v="5.000000000000001E-3"/>
    <n v="5.0000000000000012E-4"/>
    <n v="-2298.6394999999998"/>
    <n v="-4597278.9999999981"/>
    <n v="2025"/>
    <x v="2"/>
    <n v="9"/>
    <s v="Q3"/>
  </r>
  <r>
    <s v="ORD-06073"/>
    <d v="2025-09-14T00:00:00"/>
    <s v="CUST-1450"/>
    <s v="Sneha Nair"/>
    <x v="2"/>
    <x v="8"/>
    <x v="3"/>
    <s v="Andhra Pradesh"/>
    <s v="Visakhapatnam"/>
    <n v="1"/>
    <n v="968.78"/>
    <n v="0"/>
    <n v="762.9"/>
    <x v="1"/>
    <x v="1"/>
    <x v="2"/>
    <n v="0"/>
    <n v="0"/>
    <n v="0"/>
    <n v="-762.9"/>
    <e v="#DIV/0!"/>
    <n v="2025"/>
    <x v="2"/>
    <n v="9"/>
    <s v="Q3"/>
  </r>
  <r>
    <s v="ORD-06074"/>
    <d v="2025-12-12T00:00:00"/>
    <s v="CUST-1132"/>
    <s v="Kiran Sharma"/>
    <x v="3"/>
    <x v="13"/>
    <x v="3"/>
    <s v="Tamil Nadu"/>
    <s v="Coimbatore"/>
    <n v="1"/>
    <n v="13306.83"/>
    <n v="0.1"/>
    <n v="9368.58"/>
    <x v="2"/>
    <x v="1"/>
    <x v="1"/>
    <n v="0.1"/>
    <n v="1.0000000000000002E-2"/>
    <n v="1.0000000000000002E-3"/>
    <n v="-9368.5789999999997"/>
    <n v="-9368578.9999999981"/>
    <n v="2025"/>
    <x v="1"/>
    <n v="12"/>
    <s v="Q4"/>
  </r>
  <r>
    <s v="ORD-06075"/>
    <d v="2025-03-28T00:00:00"/>
    <s v="CUST-2561"/>
    <s v="Aarav Patel"/>
    <x v="3"/>
    <x v="16"/>
    <x v="0"/>
    <s v="Delhi"/>
    <s v="Delhi"/>
    <n v="1"/>
    <n v="13533.38"/>
    <n v="0"/>
    <n v="10104.459999999999"/>
    <x v="1"/>
    <x v="1"/>
    <x v="1"/>
    <n v="0"/>
    <n v="0"/>
    <n v="0"/>
    <n v="-10104.459999999999"/>
    <e v="#DIV/0!"/>
    <n v="2025"/>
    <x v="3"/>
    <n v="3"/>
    <s v="Q1"/>
  </r>
  <r>
    <s v="ORD-06076"/>
    <d v="2025-03-31T00:00:00"/>
    <s v="CUST-1063"/>
    <s v="Vikram Gupta"/>
    <x v="0"/>
    <x v="5"/>
    <x v="0"/>
    <s v="Punjab"/>
    <s v="Amritsar"/>
    <n v="3"/>
    <n v="12700.14"/>
    <n v="0"/>
    <n v="29324.080000000002"/>
    <x v="1"/>
    <x v="1"/>
    <x v="1"/>
    <n v="0"/>
    <n v="0"/>
    <n v="0"/>
    <n v="-29324.080000000002"/>
    <e v="#DIV/0!"/>
    <n v="2025"/>
    <x v="3"/>
    <n v="3"/>
    <s v="Q1"/>
  </r>
  <r>
    <s v="ORD-06077"/>
    <d v="2025-08-25T00:00:00"/>
    <s v="CUST-1108"/>
    <s v="Rahul Sharma"/>
    <x v="0"/>
    <x v="11"/>
    <x v="4"/>
    <s v="Odisha"/>
    <s v="Bhubaneswar"/>
    <n v="1"/>
    <n v="7733.93"/>
    <n v="0"/>
    <n v="5353.59"/>
    <x v="3"/>
    <x v="1"/>
    <x v="1"/>
    <n v="0"/>
    <n v="0"/>
    <n v="0"/>
    <n v="-5353.59"/>
    <e v="#DIV/0!"/>
    <n v="2025"/>
    <x v="7"/>
    <n v="8"/>
    <s v="Q3"/>
  </r>
  <r>
    <s v="ORD-06078"/>
    <d v="2025-03-11T00:00:00"/>
    <s v="CUST-2411"/>
    <s v="Arjun Kumar"/>
    <x v="2"/>
    <x v="23"/>
    <x v="3"/>
    <s v="Tamil Nadu"/>
    <s v="Coimbatore"/>
    <n v="2"/>
    <n v="5560.99"/>
    <n v="0.05"/>
    <n v="6570.97"/>
    <x v="4"/>
    <x v="1"/>
    <x v="2"/>
    <n v="0.1"/>
    <n v="5.000000000000001E-3"/>
    <n v="5.0000000000000012E-4"/>
    <n v="-6570.9695000000002"/>
    <n v="-13141938.999999996"/>
    <n v="2025"/>
    <x v="3"/>
    <n v="3"/>
    <s v="Q1"/>
  </r>
  <r>
    <s v="ORD-06079"/>
    <d v="2025-02-13T00:00:00"/>
    <s v="CUST-2408"/>
    <s v="Rohan Gupta"/>
    <x v="4"/>
    <x v="19"/>
    <x v="2"/>
    <s v="Maharashtra"/>
    <s v="Pune"/>
    <n v="2"/>
    <n v="6526.08"/>
    <n v="0"/>
    <n v="8730.9599999999991"/>
    <x v="2"/>
    <x v="1"/>
    <x v="1"/>
    <n v="0"/>
    <n v="0"/>
    <n v="0"/>
    <n v="-8730.9599999999991"/>
    <e v="#DIV/0!"/>
    <n v="2025"/>
    <x v="11"/>
    <n v="2"/>
    <s v="Q1"/>
  </r>
  <r>
    <s v="ORD-06080"/>
    <d v="2025-07-19T00:00:00"/>
    <s v="CUST-1321"/>
    <s v="Ananya Verma"/>
    <x v="1"/>
    <x v="21"/>
    <x v="3"/>
    <s v="Andhra Pradesh"/>
    <s v="Visakhapatnam"/>
    <n v="1"/>
    <n v="1162.24"/>
    <n v="0.15"/>
    <n v="852.42"/>
    <x v="1"/>
    <x v="0"/>
    <x v="1"/>
    <n v="0.15"/>
    <n v="2.2499999999999999E-2"/>
    <n v="3.375E-3"/>
    <n v="-852.41662499999995"/>
    <n v="-252567.88888888888"/>
    <n v="2025"/>
    <x v="4"/>
    <n v="7"/>
    <s v="Q3"/>
  </r>
  <r>
    <s v="ORD-06081"/>
    <d v="2025-06-01T00:00:00"/>
    <s v="CUST-2006"/>
    <s v="Priya Verma"/>
    <x v="3"/>
    <x v="18"/>
    <x v="1"/>
    <s v="Madhya Pradesh"/>
    <s v="Indore"/>
    <n v="1"/>
    <n v="37245.22"/>
    <n v="0.1"/>
    <n v="23149.37"/>
    <x v="1"/>
    <x v="2"/>
    <x v="1"/>
    <n v="0.1"/>
    <n v="1.0000000000000002E-2"/>
    <n v="1.0000000000000002E-3"/>
    <n v="-23149.368999999999"/>
    <n v="-23149368.999999993"/>
    <n v="2025"/>
    <x v="9"/>
    <n v="6"/>
    <s v="Q2"/>
  </r>
  <r>
    <s v="ORD-06082"/>
    <d v="2025-03-27T00:00:00"/>
    <s v="CUST-1307"/>
    <s v="Sneha Sharma"/>
    <x v="4"/>
    <x v="24"/>
    <x v="4"/>
    <s v="Odisha"/>
    <s v="Bhubaneswar"/>
    <n v="2"/>
    <n v="6814.73"/>
    <n v="0.05"/>
    <n v="10427.48"/>
    <x v="3"/>
    <x v="1"/>
    <x v="1"/>
    <n v="0.1"/>
    <n v="5.000000000000001E-3"/>
    <n v="5.0000000000000012E-4"/>
    <n v="-10427.479499999999"/>
    <n v="-20854958.999999993"/>
    <n v="2025"/>
    <x v="3"/>
    <n v="3"/>
    <s v="Q1"/>
  </r>
  <r>
    <s v="ORD-06083"/>
    <d v="2025-01-19T00:00:00"/>
    <s v="CUST-1760"/>
    <s v="Aarav Rao"/>
    <x v="1"/>
    <x v="9"/>
    <x v="4"/>
    <s v="Odisha"/>
    <s v="Bhubaneswar"/>
    <n v="1"/>
    <n v="3256.95"/>
    <n v="0.1"/>
    <n v="2164.23"/>
    <x v="3"/>
    <x v="1"/>
    <x v="1"/>
    <n v="0.1"/>
    <n v="1.0000000000000002E-2"/>
    <n v="1.0000000000000002E-3"/>
    <n v="-2164.2289999999998"/>
    <n v="-2164228.9999999991"/>
    <n v="2025"/>
    <x v="5"/>
    <n v="1"/>
    <s v="Q1"/>
  </r>
  <r>
    <s v="ORD-06084"/>
    <d v="2025-04-11T00:00:00"/>
    <s v="CUST-1281"/>
    <s v="Sneha Sharma"/>
    <x v="4"/>
    <x v="19"/>
    <x v="4"/>
    <s v="Jharkhand"/>
    <s v="Ranchi"/>
    <n v="2"/>
    <n v="5600.14"/>
    <n v="0.1"/>
    <n v="8821.2999999999993"/>
    <x v="0"/>
    <x v="0"/>
    <x v="0"/>
    <n v="0.2"/>
    <n v="2.0000000000000004E-2"/>
    <n v="4.000000000000001E-3"/>
    <n v="-8821.2959999999985"/>
    <n v="-2205323.9999999991"/>
    <n v="2025"/>
    <x v="0"/>
    <n v="4"/>
    <s v="Q2"/>
  </r>
  <r>
    <s v="ORD-06085"/>
    <d v="2025-04-05T00:00:00"/>
    <s v="CUST-1208"/>
    <s v="Arjun Patel"/>
    <x v="0"/>
    <x v="11"/>
    <x v="1"/>
    <s v="Madhya Pradesh"/>
    <s v="Bhopal"/>
    <n v="3"/>
    <n v="13495.27"/>
    <n v="0.1"/>
    <n v="31862.04"/>
    <x v="1"/>
    <x v="1"/>
    <x v="1"/>
    <n v="0.30000000000000004"/>
    <n v="3.0000000000000006E-2"/>
    <n v="9.0000000000000028E-3"/>
    <n v="-31862.031000000003"/>
    <n v="-3540225.666666666"/>
    <n v="2025"/>
    <x v="0"/>
    <n v="4"/>
    <s v="Q2"/>
  </r>
  <r>
    <s v="ORD-06086"/>
    <d v="2025-09-11T00:00:00"/>
    <s v="CUST-1809"/>
    <s v="Ananya Sharma"/>
    <x v="1"/>
    <x v="17"/>
    <x v="0"/>
    <s v="Punjab"/>
    <s v="Ludhiana"/>
    <n v="1"/>
    <n v="519.71"/>
    <n v="0"/>
    <n v="393.73"/>
    <x v="1"/>
    <x v="0"/>
    <x v="1"/>
    <n v="0"/>
    <n v="0"/>
    <n v="0"/>
    <n v="-393.73"/>
    <e v="#DIV/0!"/>
    <n v="2025"/>
    <x v="2"/>
    <n v="9"/>
    <s v="Q3"/>
  </r>
  <r>
    <s v="ORD-06087"/>
    <d v="2025-12-23T00:00:00"/>
    <s v="CUST-1517"/>
    <s v="Sneha Gupta"/>
    <x v="2"/>
    <x v="8"/>
    <x v="0"/>
    <s v="Delhi"/>
    <s v="Delhi"/>
    <n v="2"/>
    <n v="5227.38"/>
    <n v="0"/>
    <n v="7418.59"/>
    <x v="1"/>
    <x v="0"/>
    <x v="1"/>
    <n v="0"/>
    <n v="0"/>
    <n v="0"/>
    <n v="-7418.59"/>
    <e v="#DIV/0!"/>
    <n v="2025"/>
    <x v="1"/>
    <n v="12"/>
    <s v="Q4"/>
  </r>
  <r>
    <s v="ORD-06088"/>
    <d v="2025-01-30T00:00:00"/>
    <s v="CUST-1740"/>
    <s v="Arjun Kumar"/>
    <x v="0"/>
    <x v="6"/>
    <x v="2"/>
    <s v="Maharashtra"/>
    <s v="Pune"/>
    <n v="4"/>
    <n v="5416.94"/>
    <n v="0.15"/>
    <n v="13351.77"/>
    <x v="1"/>
    <x v="0"/>
    <x v="1"/>
    <n v="0.6"/>
    <n v="0.09"/>
    <n v="5.3999999999999999E-2"/>
    <n v="-13351.716"/>
    <n v="-247254"/>
    <n v="2025"/>
    <x v="5"/>
    <n v="1"/>
    <s v="Q1"/>
  </r>
  <r>
    <s v="ORD-06089"/>
    <d v="2025-09-06T00:00:00"/>
    <s v="CUST-2216"/>
    <s v="Aarav Singh"/>
    <x v="4"/>
    <x v="15"/>
    <x v="2"/>
    <s v="Gujarat"/>
    <s v="Surat"/>
    <n v="2"/>
    <n v="5360.91"/>
    <n v="0"/>
    <n v="7643.73"/>
    <x v="0"/>
    <x v="2"/>
    <x v="2"/>
    <n v="0"/>
    <n v="0"/>
    <n v="0"/>
    <n v="-7643.73"/>
    <e v="#DIV/0!"/>
    <n v="2025"/>
    <x v="2"/>
    <n v="9"/>
    <s v="Q3"/>
  </r>
  <r>
    <s v="ORD-06090"/>
    <d v="2025-02-02T00:00:00"/>
    <s v="CUST-1919"/>
    <s v="Meera Sharma"/>
    <x v="3"/>
    <x v="3"/>
    <x v="3"/>
    <s v="Karnataka"/>
    <s v="Bengaluru"/>
    <n v="5"/>
    <n v="16886.37"/>
    <n v="0"/>
    <n v="53633.4"/>
    <x v="0"/>
    <x v="0"/>
    <x v="2"/>
    <n v="0"/>
    <n v="0"/>
    <n v="0"/>
    <n v="-53633.4"/>
    <e v="#DIV/0!"/>
    <n v="2025"/>
    <x v="11"/>
    <n v="2"/>
    <s v="Q1"/>
  </r>
  <r>
    <s v="ORD-06091"/>
    <d v="2025-08-17T00:00:00"/>
    <s v="CUST-1622"/>
    <s v="Kiran Sharma"/>
    <x v="3"/>
    <x v="18"/>
    <x v="3"/>
    <s v="Tamil Nadu"/>
    <s v="Coimbatore"/>
    <n v="1"/>
    <n v="54764.92"/>
    <n v="0.1"/>
    <n v="31196.7"/>
    <x v="1"/>
    <x v="1"/>
    <x v="2"/>
    <n v="0.1"/>
    <n v="1.0000000000000002E-2"/>
    <n v="1.0000000000000002E-3"/>
    <n v="-31196.699000000001"/>
    <n v="-31196698.999999993"/>
    <n v="2025"/>
    <x v="7"/>
    <n v="8"/>
    <s v="Q3"/>
  </r>
  <r>
    <s v="ORD-06092"/>
    <d v="2025-01-12T00:00:00"/>
    <s v="CUST-1166"/>
    <s v="Sneha Joshi"/>
    <x v="4"/>
    <x v="15"/>
    <x v="3"/>
    <s v="Telangana"/>
    <s v="Warangal"/>
    <n v="2"/>
    <n v="4584.75"/>
    <n v="0"/>
    <n v="7023.19"/>
    <x v="3"/>
    <x v="0"/>
    <x v="2"/>
    <n v="0"/>
    <n v="0"/>
    <n v="0"/>
    <n v="-7023.19"/>
    <e v="#DIV/0!"/>
    <n v="2025"/>
    <x v="5"/>
    <n v="1"/>
    <s v="Q1"/>
  </r>
  <r>
    <s v="ORD-06093"/>
    <d v="2025-04-28T00:00:00"/>
    <s v="CUST-1901"/>
    <s v="Rohan Sharma"/>
    <x v="3"/>
    <x v="14"/>
    <x v="3"/>
    <s v="Tamil Nadu"/>
    <s v="Chennai"/>
    <n v="2"/>
    <n v="42326.77"/>
    <n v="0.2"/>
    <n v="52117.58"/>
    <x v="2"/>
    <x v="1"/>
    <x v="1"/>
    <n v="0.4"/>
    <n v="8.0000000000000016E-2"/>
    <n v="3.2000000000000008E-2"/>
    <n v="-52117.548000000003"/>
    <n v="-1628673.3749999998"/>
    <n v="2025"/>
    <x v="0"/>
    <n v="4"/>
    <s v="Q2"/>
  </r>
  <r>
    <s v="ORD-06094"/>
    <d v="2025-12-16T00:00:00"/>
    <s v="CUST-2085"/>
    <s v="Vikram Patel"/>
    <x v="4"/>
    <x v="22"/>
    <x v="1"/>
    <s v="Madhya Pradesh"/>
    <s v="Indore"/>
    <n v="3"/>
    <n v="7249.7"/>
    <n v="0.15"/>
    <n v="11811.41"/>
    <x v="1"/>
    <x v="1"/>
    <x v="0"/>
    <n v="0.44999999999999996"/>
    <n v="6.7499999999999991E-2"/>
    <n v="3.0374999999999992E-2"/>
    <n v="-11811.379625"/>
    <n v="-388852.00411522645"/>
    <n v="2025"/>
    <x v="1"/>
    <n v="12"/>
    <s v="Q4"/>
  </r>
  <r>
    <s v="ORD-06095"/>
    <d v="2025-06-04T00:00:00"/>
    <s v="CUST-1642"/>
    <s v="Kiran Verma"/>
    <x v="2"/>
    <x v="8"/>
    <x v="3"/>
    <s v="Karnataka"/>
    <s v="Mysuru"/>
    <n v="1"/>
    <n v="6309.08"/>
    <n v="0.1"/>
    <n v="4091.77"/>
    <x v="0"/>
    <x v="1"/>
    <x v="1"/>
    <n v="0.1"/>
    <n v="1.0000000000000002E-2"/>
    <n v="1.0000000000000002E-3"/>
    <n v="-4091.7689999999998"/>
    <n v="-4091768.9999999986"/>
    <n v="2025"/>
    <x v="9"/>
    <n v="6"/>
    <s v="Q2"/>
  </r>
  <r>
    <s v="ORD-06096"/>
    <d v="2025-09-03T00:00:00"/>
    <s v="CUST-1003"/>
    <s v="Ananya Singh"/>
    <x v="3"/>
    <x v="16"/>
    <x v="4"/>
    <s v="West Bengal"/>
    <s v="Kolkata"/>
    <n v="1"/>
    <n v="47985.94"/>
    <n v="0.15"/>
    <n v="35045.67"/>
    <x v="0"/>
    <x v="1"/>
    <x v="1"/>
    <n v="0.15"/>
    <n v="2.2499999999999999E-2"/>
    <n v="3.375E-3"/>
    <n v="-35045.666624999998"/>
    <n v="-10383901.222222222"/>
    <n v="2025"/>
    <x v="2"/>
    <n v="9"/>
    <s v="Q3"/>
  </r>
  <r>
    <s v="ORD-06097"/>
    <d v="2025-11-28T00:00:00"/>
    <s v="CUST-1647"/>
    <s v="Sneha Joshi"/>
    <x v="0"/>
    <x v="5"/>
    <x v="2"/>
    <s v="Rajasthan"/>
    <s v="Jaipur"/>
    <n v="1"/>
    <n v="3273.7"/>
    <n v="0.05"/>
    <n v="2281.34"/>
    <x v="2"/>
    <x v="1"/>
    <x v="2"/>
    <n v="0.05"/>
    <n v="2.5000000000000005E-3"/>
    <n v="1.2500000000000003E-4"/>
    <n v="-2281.3398750000001"/>
    <n v="-18250718.999999996"/>
    <n v="2025"/>
    <x v="8"/>
    <n v="11"/>
    <s v="Q4"/>
  </r>
  <r>
    <s v="ORD-06098"/>
    <d v="2025-09-04T00:00:00"/>
    <s v="CUST-1346"/>
    <s v="Sneha Rao"/>
    <x v="1"/>
    <x v="7"/>
    <x v="0"/>
    <s v="Delhi"/>
    <s v="Delhi"/>
    <n v="4"/>
    <n v="4309.03"/>
    <n v="0.1"/>
    <n v="11054.45"/>
    <x v="0"/>
    <x v="1"/>
    <x v="0"/>
    <n v="0.4"/>
    <n v="4.0000000000000008E-2"/>
    <n v="1.6000000000000004E-2"/>
    <n v="-11054.434000000001"/>
    <n v="-690902.12499999988"/>
    <n v="2025"/>
    <x v="2"/>
    <n v="9"/>
    <s v="Q3"/>
  </r>
  <r>
    <s v="ORD-06099"/>
    <d v="2025-01-29T00:00:00"/>
    <s v="CUST-2484"/>
    <s v="Aarav Sharma"/>
    <x v="2"/>
    <x v="20"/>
    <x v="0"/>
    <s v="Punjab"/>
    <s v="Amritsar"/>
    <n v="1"/>
    <n v="4482.6099999999997"/>
    <n v="0.1"/>
    <n v="2577.5100000000002"/>
    <x v="1"/>
    <x v="0"/>
    <x v="1"/>
    <n v="0.1"/>
    <n v="1.0000000000000002E-2"/>
    <n v="1.0000000000000002E-3"/>
    <n v="-2577.509"/>
    <n v="-2577508.9999999995"/>
    <n v="2025"/>
    <x v="5"/>
    <n v="1"/>
    <s v="Q1"/>
  </r>
  <r>
    <s v="ORD-06100"/>
    <d v="2025-06-10T00:00:00"/>
    <s v="CUST-1434"/>
    <s v="Isha Gupta"/>
    <x v="4"/>
    <x v="19"/>
    <x v="3"/>
    <s v="Tamil Nadu"/>
    <s v="Coimbatore"/>
    <n v="4"/>
    <n v="5680.32"/>
    <n v="0"/>
    <n v="18972.88"/>
    <x v="1"/>
    <x v="1"/>
    <x v="2"/>
    <n v="0"/>
    <n v="0"/>
    <n v="0"/>
    <n v="-18972.88"/>
    <e v="#DIV/0!"/>
    <n v="2025"/>
    <x v="9"/>
    <n v="6"/>
    <s v="Q2"/>
  </r>
  <r>
    <s v="ORD-06101"/>
    <d v="2025-08-23T00:00:00"/>
    <s v="CUST-1956"/>
    <s v="Arjun Singh"/>
    <x v="4"/>
    <x v="15"/>
    <x v="2"/>
    <s v="Maharashtra"/>
    <s v="Nagpur"/>
    <n v="1"/>
    <n v="8331.39"/>
    <n v="0.15"/>
    <n v="5478.27"/>
    <x v="0"/>
    <x v="2"/>
    <x v="1"/>
    <n v="0.15"/>
    <n v="2.2499999999999999E-2"/>
    <n v="3.375E-3"/>
    <n v="-5478.2666250000002"/>
    <n v="-1623190.1111111112"/>
    <n v="2025"/>
    <x v="7"/>
    <n v="8"/>
    <s v="Q3"/>
  </r>
  <r>
    <s v="ORD-06102"/>
    <d v="2025-07-09T00:00:00"/>
    <s v="CUST-1961"/>
    <s v="Ananya Verma"/>
    <x v="0"/>
    <x v="5"/>
    <x v="3"/>
    <s v="Telangana"/>
    <s v="Warangal"/>
    <n v="1"/>
    <n v="5004.79"/>
    <n v="0.15"/>
    <n v="2823.81"/>
    <x v="1"/>
    <x v="1"/>
    <x v="1"/>
    <n v="0.15"/>
    <n v="2.2499999999999999E-2"/>
    <n v="3.375E-3"/>
    <n v="-2823.8066250000002"/>
    <n v="-836683.4444444445"/>
    <n v="2025"/>
    <x v="4"/>
    <n v="7"/>
    <s v="Q3"/>
  </r>
  <r>
    <s v="ORD-06103"/>
    <d v="2025-04-27T00:00:00"/>
    <s v="CUST-1705"/>
    <s v="Arjun Reddy"/>
    <x v="3"/>
    <x v="16"/>
    <x v="0"/>
    <s v="Delhi"/>
    <s v="Delhi"/>
    <n v="1"/>
    <n v="16713.810000000001"/>
    <n v="0.2"/>
    <n v="9734.4599999999991"/>
    <x v="4"/>
    <x v="1"/>
    <x v="1"/>
    <n v="0.2"/>
    <n v="4.0000000000000008E-2"/>
    <n v="8.0000000000000019E-3"/>
    <n v="-9734.4519999999993"/>
    <n v="-1216806.4999999995"/>
    <n v="2025"/>
    <x v="0"/>
    <n v="4"/>
    <s v="Q2"/>
  </r>
  <r>
    <s v="ORD-06104"/>
    <d v="2025-09-28T00:00:00"/>
    <s v="CUST-1353"/>
    <s v="Priya Nair"/>
    <x v="4"/>
    <x v="24"/>
    <x v="3"/>
    <s v="Telangana"/>
    <s v="Warangal"/>
    <n v="2"/>
    <n v="4862.1499999999996"/>
    <n v="0.1"/>
    <n v="7085.59"/>
    <x v="0"/>
    <x v="1"/>
    <x v="1"/>
    <n v="0.2"/>
    <n v="2.0000000000000004E-2"/>
    <n v="4.000000000000001E-3"/>
    <n v="-7085.5860000000002"/>
    <n v="-1771396.4999999995"/>
    <n v="2025"/>
    <x v="2"/>
    <n v="9"/>
    <s v="Q3"/>
  </r>
  <r>
    <s v="ORD-06105"/>
    <d v="2025-09-15T00:00:00"/>
    <s v="CUST-1062"/>
    <s v="Rohan Patel"/>
    <x v="0"/>
    <x v="11"/>
    <x v="0"/>
    <s v="Uttar Pradesh"/>
    <s v="Noida"/>
    <n v="3"/>
    <n v="13689.93"/>
    <n v="0.05"/>
    <n v="26878.43"/>
    <x v="3"/>
    <x v="1"/>
    <x v="2"/>
    <n v="0.15000000000000002"/>
    <n v="7.5000000000000015E-3"/>
    <n v="1.1250000000000003E-3"/>
    <n v="-26878.428875000001"/>
    <n v="-23891936.777777772"/>
    <n v="2025"/>
    <x v="2"/>
    <n v="9"/>
    <s v="Q3"/>
  </r>
  <r>
    <s v="ORD-06106"/>
    <d v="2025-06-29T00:00:00"/>
    <s v="CUST-2334"/>
    <s v="Neha Singh"/>
    <x v="3"/>
    <x v="13"/>
    <x v="0"/>
    <s v="Delhi"/>
    <s v="Delhi"/>
    <n v="1"/>
    <n v="29899.78"/>
    <n v="0"/>
    <n v="22320.63"/>
    <x v="0"/>
    <x v="1"/>
    <x v="0"/>
    <n v="0"/>
    <n v="0"/>
    <n v="0"/>
    <n v="-22320.63"/>
    <e v="#DIV/0!"/>
    <n v="2025"/>
    <x v="9"/>
    <n v="6"/>
    <s v="Q2"/>
  </r>
  <r>
    <s v="ORD-06107"/>
    <d v="2025-06-21T00:00:00"/>
    <s v="CUST-2269"/>
    <s v="Isha Joshi"/>
    <x v="1"/>
    <x v="9"/>
    <x v="3"/>
    <s v="Karnataka"/>
    <s v="Mysuru"/>
    <n v="4"/>
    <n v="3260.98"/>
    <n v="0"/>
    <n v="9929.25"/>
    <x v="1"/>
    <x v="1"/>
    <x v="0"/>
    <n v="0"/>
    <n v="0"/>
    <n v="0"/>
    <n v="-9929.25"/>
    <e v="#DIV/0!"/>
    <n v="2025"/>
    <x v="9"/>
    <n v="6"/>
    <s v="Q2"/>
  </r>
  <r>
    <s v="ORD-06108"/>
    <d v="2025-10-01T00:00:00"/>
    <s v="CUST-1999"/>
    <s v="Aarav Gupta"/>
    <x v="4"/>
    <x v="24"/>
    <x v="0"/>
    <s v="Punjab"/>
    <s v="Amritsar"/>
    <n v="1"/>
    <n v="4346.46"/>
    <n v="0"/>
    <n v="3501.82"/>
    <x v="2"/>
    <x v="0"/>
    <x v="2"/>
    <n v="0"/>
    <n v="0"/>
    <n v="0"/>
    <n v="-3501.82"/>
    <e v="#DIV/0!"/>
    <n v="2025"/>
    <x v="10"/>
    <n v="10"/>
    <s v="Q4"/>
  </r>
  <r>
    <s v="ORD-06109"/>
    <d v="2025-09-16T00:00:00"/>
    <s v="CUST-1508"/>
    <s v="Aarav Sharma"/>
    <x v="2"/>
    <x v="2"/>
    <x v="2"/>
    <s v="Rajasthan"/>
    <s v="Jaipur"/>
    <n v="2"/>
    <n v="4428.5600000000004"/>
    <n v="0"/>
    <n v="6810.17"/>
    <x v="2"/>
    <x v="2"/>
    <x v="2"/>
    <n v="0"/>
    <n v="0"/>
    <n v="0"/>
    <n v="-6810.17"/>
    <e v="#DIV/0!"/>
    <n v="2025"/>
    <x v="2"/>
    <n v="9"/>
    <s v="Q3"/>
  </r>
  <r>
    <s v="ORD-06110"/>
    <d v="2025-05-15T00:00:00"/>
    <s v="CUST-1053"/>
    <s v="Isha Kumar"/>
    <x v="0"/>
    <x v="4"/>
    <x v="3"/>
    <s v="Telangana"/>
    <s v="Hyderabad"/>
    <n v="2"/>
    <n v="14925.14"/>
    <n v="0.1"/>
    <n v="19844.23"/>
    <x v="1"/>
    <x v="1"/>
    <x v="1"/>
    <n v="0.2"/>
    <n v="2.0000000000000004E-2"/>
    <n v="4.000000000000001E-3"/>
    <n v="-19844.225999999999"/>
    <n v="-4961056.4999999981"/>
    <n v="2025"/>
    <x v="6"/>
    <n v="5"/>
    <s v="Q2"/>
  </r>
  <r>
    <s v="ORD-06111"/>
    <d v="2025-06-20T00:00:00"/>
    <s v="CUST-2545"/>
    <s v="Kiran Singh"/>
    <x v="2"/>
    <x v="10"/>
    <x v="2"/>
    <s v="Goa"/>
    <s v="Panaji"/>
    <n v="1"/>
    <n v="1591.15"/>
    <n v="0.1"/>
    <n v="952.24"/>
    <x v="0"/>
    <x v="0"/>
    <x v="2"/>
    <n v="0.1"/>
    <n v="1.0000000000000002E-2"/>
    <n v="1.0000000000000002E-3"/>
    <n v="-952.23900000000003"/>
    <n v="-952238.99999999977"/>
    <n v="2025"/>
    <x v="9"/>
    <n v="6"/>
    <s v="Q2"/>
  </r>
  <r>
    <s v="ORD-06112"/>
    <d v="2025-07-29T00:00:00"/>
    <s v="CUST-1399"/>
    <s v="Meera Verma"/>
    <x v="2"/>
    <x v="2"/>
    <x v="4"/>
    <s v="Jharkhand"/>
    <s v="Jamshedpur"/>
    <n v="1"/>
    <n v="4989.5"/>
    <n v="0.05"/>
    <n v="3320.94"/>
    <x v="2"/>
    <x v="1"/>
    <x v="2"/>
    <n v="0.05"/>
    <n v="2.5000000000000005E-3"/>
    <n v="1.2500000000000003E-4"/>
    <n v="-3320.939875"/>
    <n v="-26567518.999999993"/>
    <n v="2025"/>
    <x v="4"/>
    <n v="7"/>
    <s v="Q3"/>
  </r>
  <r>
    <s v="ORD-06113"/>
    <d v="2025-08-24T00:00:00"/>
    <s v="CUST-2132"/>
    <s v="Priya Patel"/>
    <x v="4"/>
    <x v="24"/>
    <x v="1"/>
    <s v="Chhattisgarh"/>
    <s v="Bilaspur"/>
    <n v="1"/>
    <n v="7193.12"/>
    <n v="0.05"/>
    <n v="4923.26"/>
    <x v="1"/>
    <x v="1"/>
    <x v="1"/>
    <n v="0.05"/>
    <n v="2.5000000000000005E-3"/>
    <n v="1.2500000000000003E-4"/>
    <n v="-4923.2598750000006"/>
    <n v="-39386078.999999993"/>
    <n v="2025"/>
    <x v="7"/>
    <n v="8"/>
    <s v="Q3"/>
  </r>
  <r>
    <s v="ORD-06114"/>
    <d v="2025-07-05T00:00:00"/>
    <s v="CUST-1804"/>
    <s v="Isha Kumar"/>
    <x v="4"/>
    <x v="15"/>
    <x v="0"/>
    <s v="Uttar Pradesh"/>
    <s v="Kanpur"/>
    <n v="1"/>
    <n v="4300.45"/>
    <n v="0.05"/>
    <n v="3503.87"/>
    <x v="1"/>
    <x v="2"/>
    <x v="1"/>
    <n v="0.05"/>
    <n v="2.5000000000000005E-3"/>
    <n v="1.2500000000000003E-4"/>
    <n v="-3503.8698749999999"/>
    <n v="-28030958.999999993"/>
    <n v="2025"/>
    <x v="4"/>
    <n v="7"/>
    <s v="Q3"/>
  </r>
  <r>
    <s v="ORD-06115"/>
    <d v="2025-12-30T00:00:00"/>
    <s v="CUST-1394"/>
    <s v="Rohan Patel"/>
    <x v="0"/>
    <x v="4"/>
    <x v="0"/>
    <s v="Punjab"/>
    <s v="Amritsar"/>
    <n v="4"/>
    <n v="6291.94"/>
    <n v="0.1"/>
    <n v="17917.88"/>
    <x v="0"/>
    <x v="0"/>
    <x v="1"/>
    <n v="0.4"/>
    <n v="4.0000000000000008E-2"/>
    <n v="1.6000000000000004E-2"/>
    <n v="-17917.864000000001"/>
    <n v="-1119866.4999999998"/>
    <n v="2025"/>
    <x v="1"/>
    <n v="12"/>
    <s v="Q4"/>
  </r>
  <r>
    <s v="ORD-06116"/>
    <d v="2025-04-05T00:00:00"/>
    <s v="CUST-2399"/>
    <s v="Vikram Kumar"/>
    <x v="1"/>
    <x v="21"/>
    <x v="2"/>
    <s v="Maharashtra"/>
    <s v="Nagpur"/>
    <n v="4"/>
    <n v="314.33999999999997"/>
    <n v="0.2"/>
    <n v="765.17"/>
    <x v="1"/>
    <x v="1"/>
    <x v="1"/>
    <n v="0.8"/>
    <n v="0.16000000000000003"/>
    <n v="0.12800000000000003"/>
    <n v="-765.04199999999992"/>
    <n v="-5976.8906249999982"/>
    <n v="2025"/>
    <x v="0"/>
    <n v="4"/>
    <s v="Q2"/>
  </r>
  <r>
    <s v="ORD-06117"/>
    <d v="2025-01-11T00:00:00"/>
    <s v="CUST-2586"/>
    <s v="Rohan Rao"/>
    <x v="4"/>
    <x v="24"/>
    <x v="2"/>
    <s v="Rajasthan"/>
    <s v="Jaipur"/>
    <n v="2"/>
    <n v="7275.39"/>
    <n v="0.1"/>
    <n v="9856.0400000000009"/>
    <x v="2"/>
    <x v="1"/>
    <x v="1"/>
    <n v="0.2"/>
    <n v="2.0000000000000004E-2"/>
    <n v="4.000000000000001E-3"/>
    <n v="-9856.0360000000001"/>
    <n v="-2464008.9999999995"/>
    <n v="2025"/>
    <x v="5"/>
    <n v="1"/>
    <s v="Q1"/>
  </r>
  <r>
    <s v="ORD-06118"/>
    <d v="2025-03-09T00:00:00"/>
    <s v="CUST-2439"/>
    <s v="Priya Nair"/>
    <x v="3"/>
    <x v="14"/>
    <x v="0"/>
    <s v="Delhi"/>
    <s v="Delhi"/>
    <n v="2"/>
    <n v="22324.1"/>
    <n v="0"/>
    <n v="35292.93"/>
    <x v="0"/>
    <x v="0"/>
    <x v="1"/>
    <n v="0"/>
    <n v="0"/>
    <n v="0"/>
    <n v="-35292.93"/>
    <e v="#DIV/0!"/>
    <n v="2025"/>
    <x v="3"/>
    <n v="3"/>
    <s v="Q1"/>
  </r>
  <r>
    <s v="ORD-06119"/>
    <d v="2025-07-29T00:00:00"/>
    <s v="CUST-1499"/>
    <s v="Meera Nair"/>
    <x v="3"/>
    <x v="3"/>
    <x v="0"/>
    <s v="Uttar Pradesh"/>
    <s v="Kanpur"/>
    <n v="1"/>
    <n v="24189.15"/>
    <n v="0.05"/>
    <n v="15618.38"/>
    <x v="1"/>
    <x v="0"/>
    <x v="2"/>
    <n v="0.05"/>
    <n v="2.5000000000000005E-3"/>
    <n v="1.2500000000000003E-4"/>
    <n v="-15618.379874999999"/>
    <n v="-124947038.99999996"/>
    <n v="2025"/>
    <x v="4"/>
    <n v="7"/>
    <s v="Q3"/>
  </r>
  <r>
    <s v="ORD-06120"/>
    <d v="2025-07-15T00:00:00"/>
    <s v="CUST-1724"/>
    <s v="Arjun Singh"/>
    <x v="4"/>
    <x v="19"/>
    <x v="2"/>
    <s v="Rajasthan"/>
    <s v="Udaipur"/>
    <n v="1"/>
    <n v="3356.05"/>
    <n v="0.1"/>
    <n v="2208.92"/>
    <x v="1"/>
    <x v="1"/>
    <x v="1"/>
    <n v="0.1"/>
    <n v="1.0000000000000002E-2"/>
    <n v="1.0000000000000002E-3"/>
    <n v="-2208.9189999999999"/>
    <n v="-2208918.9999999995"/>
    <n v="2025"/>
    <x v="4"/>
    <n v="7"/>
    <s v="Q3"/>
  </r>
  <r>
    <s v="ORD-06121"/>
    <d v="2025-04-08T00:00:00"/>
    <s v="CUST-1069"/>
    <s v="Rohan Verma"/>
    <x v="3"/>
    <x v="13"/>
    <x v="0"/>
    <s v="Haryana"/>
    <s v="Faridabad"/>
    <n v="3"/>
    <n v="33169.949999999997"/>
    <n v="0.05"/>
    <n v="72483.89"/>
    <x v="1"/>
    <x v="1"/>
    <x v="0"/>
    <n v="0.15000000000000002"/>
    <n v="7.5000000000000015E-3"/>
    <n v="1.1250000000000003E-3"/>
    <n v="-72483.888875000004"/>
    <n v="-64430123.444444425"/>
    <n v="2025"/>
    <x v="0"/>
    <n v="4"/>
    <s v="Q2"/>
  </r>
  <r>
    <s v="ORD-06122"/>
    <d v="2025-04-03T00:00:00"/>
    <s v="CUST-1476"/>
    <s v="Ananya Nair"/>
    <x v="3"/>
    <x v="14"/>
    <x v="2"/>
    <s v="Gujarat"/>
    <s v="Surat"/>
    <n v="2"/>
    <n v="46108.72"/>
    <n v="0.2"/>
    <n v="52793.120000000003"/>
    <x v="3"/>
    <x v="1"/>
    <x v="0"/>
    <n v="0.4"/>
    <n v="8.0000000000000016E-2"/>
    <n v="3.2000000000000008E-2"/>
    <n v="-52793.088000000003"/>
    <n v="-1649783.9999999998"/>
    <n v="2025"/>
    <x v="0"/>
    <n v="4"/>
    <s v="Q2"/>
  </r>
  <r>
    <s v="ORD-06123"/>
    <d v="2025-01-22T00:00:00"/>
    <s v="CUST-1098"/>
    <s v="Rahul Kumar"/>
    <x v="3"/>
    <x v="18"/>
    <x v="1"/>
    <s v="Madhya Pradesh"/>
    <s v="Bhopal"/>
    <n v="2"/>
    <n v="50513.31"/>
    <n v="0"/>
    <n v="64005.39"/>
    <x v="3"/>
    <x v="1"/>
    <x v="0"/>
    <n v="0"/>
    <n v="0"/>
    <n v="0"/>
    <n v="-64005.39"/>
    <e v="#DIV/0!"/>
    <n v="2025"/>
    <x v="5"/>
    <n v="1"/>
    <s v="Q1"/>
  </r>
  <r>
    <s v="ORD-06124"/>
    <d v="2025-06-21T00:00:00"/>
    <s v="CUST-1016"/>
    <s v="Rahul Rao"/>
    <x v="0"/>
    <x v="0"/>
    <x v="3"/>
    <s v="Karnataka"/>
    <s v="Bengaluru"/>
    <n v="3"/>
    <n v="7491.47"/>
    <n v="0.05"/>
    <n v="15616.49"/>
    <x v="1"/>
    <x v="0"/>
    <x v="0"/>
    <n v="0.15000000000000002"/>
    <n v="7.5000000000000015E-3"/>
    <n v="1.1250000000000003E-3"/>
    <n v="-15616.488874999999"/>
    <n v="-13881323.444444438"/>
    <n v="2025"/>
    <x v="9"/>
    <n v="6"/>
    <s v="Q2"/>
  </r>
  <r>
    <s v="ORD-06125"/>
    <d v="2025-05-14T00:00:00"/>
    <s v="CUST-2103"/>
    <s v="Vikram Patel"/>
    <x v="3"/>
    <x v="18"/>
    <x v="2"/>
    <s v="Goa"/>
    <s v="Panaji"/>
    <n v="1"/>
    <n v="43606.98"/>
    <n v="0"/>
    <n v="28612.62"/>
    <x v="0"/>
    <x v="0"/>
    <x v="1"/>
    <n v="0"/>
    <n v="0"/>
    <n v="0"/>
    <n v="-28612.62"/>
    <e v="#DIV/0!"/>
    <n v="2025"/>
    <x v="6"/>
    <n v="5"/>
    <s v="Q2"/>
  </r>
  <r>
    <s v="ORD-06126"/>
    <d v="2025-01-25T00:00:00"/>
    <s v="CUST-2322"/>
    <s v="Ananya Nair"/>
    <x v="0"/>
    <x v="0"/>
    <x v="3"/>
    <s v="Karnataka"/>
    <s v="Mysuru"/>
    <n v="1"/>
    <n v="13167.84"/>
    <n v="0.1"/>
    <n v="9763.3700000000008"/>
    <x v="1"/>
    <x v="2"/>
    <x v="2"/>
    <n v="0.1"/>
    <n v="1.0000000000000002E-2"/>
    <n v="1.0000000000000002E-3"/>
    <n v="-9763.3690000000006"/>
    <n v="-9763368.9999999981"/>
    <n v="2025"/>
    <x v="5"/>
    <n v="1"/>
    <s v="Q1"/>
  </r>
  <r>
    <s v="ORD-06127"/>
    <d v="2025-07-04T00:00:00"/>
    <s v="CUST-1410"/>
    <s v="Priya Nair"/>
    <x v="4"/>
    <x v="15"/>
    <x v="2"/>
    <s v="Maharashtra"/>
    <s v="Mumbai"/>
    <n v="3"/>
    <n v="3023.8"/>
    <n v="0.05"/>
    <n v="6475.66"/>
    <x v="4"/>
    <x v="1"/>
    <x v="2"/>
    <n v="0.15000000000000002"/>
    <n v="7.5000000000000015E-3"/>
    <n v="1.1250000000000003E-3"/>
    <n v="-6475.6588750000001"/>
    <n v="-5756141.2222222202"/>
    <n v="2025"/>
    <x v="4"/>
    <n v="7"/>
    <s v="Q3"/>
  </r>
  <r>
    <s v="ORD-06128"/>
    <d v="2025-03-26T00:00:00"/>
    <s v="CUST-2282"/>
    <s v="Isha Joshi"/>
    <x v="2"/>
    <x v="23"/>
    <x v="3"/>
    <s v="Andhra Pradesh"/>
    <s v="Visakhapatnam"/>
    <n v="2"/>
    <n v="1037.7"/>
    <n v="0"/>
    <n v="1808.24"/>
    <x v="1"/>
    <x v="0"/>
    <x v="1"/>
    <n v="0"/>
    <n v="0"/>
    <n v="0"/>
    <n v="-1808.24"/>
    <e v="#DIV/0!"/>
    <n v="2025"/>
    <x v="3"/>
    <n v="3"/>
    <s v="Q1"/>
  </r>
  <r>
    <s v="ORD-06129"/>
    <d v="2025-02-24T00:00:00"/>
    <s v="CUST-2235"/>
    <s v="Aarav Singh"/>
    <x v="2"/>
    <x v="20"/>
    <x v="0"/>
    <s v="Delhi"/>
    <s v="Delhi"/>
    <n v="3"/>
    <n v="6304.79"/>
    <n v="0.05"/>
    <n v="12852.18"/>
    <x v="1"/>
    <x v="1"/>
    <x v="1"/>
    <n v="0.15000000000000002"/>
    <n v="7.5000000000000015E-3"/>
    <n v="1.1250000000000003E-3"/>
    <n v="-12852.178875"/>
    <n v="-11424158.999999996"/>
    <n v="2025"/>
    <x v="11"/>
    <n v="2"/>
    <s v="Q1"/>
  </r>
  <r>
    <s v="ORD-06130"/>
    <d v="2025-09-08T00:00:00"/>
    <s v="CUST-1184"/>
    <s v="Vikram Kumar"/>
    <x v="3"/>
    <x v="13"/>
    <x v="2"/>
    <s v="Goa"/>
    <s v="Margao"/>
    <n v="1"/>
    <n v="44496.86"/>
    <n v="0.05"/>
    <n v="29125.29"/>
    <x v="4"/>
    <x v="1"/>
    <x v="2"/>
    <n v="0.05"/>
    <n v="2.5000000000000005E-3"/>
    <n v="1.2500000000000003E-4"/>
    <n v="-29125.289875000002"/>
    <n v="-233002318.99999997"/>
    <n v="2025"/>
    <x v="2"/>
    <n v="9"/>
    <s v="Q3"/>
  </r>
  <r>
    <s v="ORD-06131"/>
    <d v="2025-05-24T00:00:00"/>
    <s v="CUST-1195"/>
    <s v="Sneha Joshi"/>
    <x v="1"/>
    <x v="21"/>
    <x v="0"/>
    <s v="Haryana"/>
    <s v="Faridabad"/>
    <n v="1"/>
    <n v="3328.52"/>
    <n v="0.2"/>
    <n v="2341.61"/>
    <x v="2"/>
    <x v="1"/>
    <x v="0"/>
    <n v="0.2"/>
    <n v="4.0000000000000008E-2"/>
    <n v="8.0000000000000019E-3"/>
    <n v="-2341.6020000000003"/>
    <n v="-292700.24999999994"/>
    <n v="2025"/>
    <x v="6"/>
    <n v="5"/>
    <s v="Q2"/>
  </r>
  <r>
    <s v="ORD-06132"/>
    <d v="2025-12-17T00:00:00"/>
    <s v="CUST-1040"/>
    <s v="Meera Joshi"/>
    <x v="1"/>
    <x v="21"/>
    <x v="1"/>
    <s v="Chhattisgarh"/>
    <s v="Raipur"/>
    <n v="1"/>
    <n v="529.79"/>
    <n v="0.05"/>
    <n v="354.34"/>
    <x v="1"/>
    <x v="0"/>
    <x v="1"/>
    <n v="0.05"/>
    <n v="2.5000000000000005E-3"/>
    <n v="1.2500000000000003E-4"/>
    <n v="-354.33987499999995"/>
    <n v="-2834718.9999999991"/>
    <n v="2025"/>
    <x v="1"/>
    <n v="12"/>
    <s v="Q4"/>
  </r>
  <r>
    <s v="ORD-06133"/>
    <d v="2025-06-16T00:00:00"/>
    <s v="CUST-1703"/>
    <s v="Priya Nair"/>
    <x v="2"/>
    <x v="23"/>
    <x v="3"/>
    <s v="Telangana"/>
    <s v="Warangal"/>
    <n v="2"/>
    <n v="5797.96"/>
    <n v="0"/>
    <n v="8393.99"/>
    <x v="1"/>
    <x v="0"/>
    <x v="2"/>
    <n v="0"/>
    <n v="0"/>
    <n v="0"/>
    <n v="-8393.99"/>
    <e v="#DIV/0!"/>
    <n v="2025"/>
    <x v="9"/>
    <n v="6"/>
    <s v="Q2"/>
  </r>
  <r>
    <s v="ORD-06134"/>
    <d v="2025-08-12T00:00:00"/>
    <s v="CUST-1453"/>
    <s v="Arjun Singh"/>
    <x v="3"/>
    <x v="3"/>
    <x v="0"/>
    <s v="Uttar Pradesh"/>
    <s v="Noida"/>
    <n v="2"/>
    <n v="37444.44"/>
    <n v="0.05"/>
    <n v="44290.17"/>
    <x v="1"/>
    <x v="2"/>
    <x v="1"/>
    <n v="0.1"/>
    <n v="5.000000000000001E-3"/>
    <n v="5.0000000000000012E-4"/>
    <n v="-44290.169499999996"/>
    <n v="-88580338.99999997"/>
    <n v="2025"/>
    <x v="7"/>
    <n v="8"/>
    <s v="Q3"/>
  </r>
  <r>
    <s v="ORD-06135"/>
    <d v="2025-08-08T00:00:00"/>
    <s v="CUST-2339"/>
    <s v="Rohan Sharma"/>
    <x v="0"/>
    <x v="0"/>
    <x v="3"/>
    <s v="Telangana"/>
    <s v="Hyderabad"/>
    <n v="1"/>
    <n v="15368.4"/>
    <n v="0.05"/>
    <n v="9855.2099999999991"/>
    <x v="0"/>
    <x v="1"/>
    <x v="1"/>
    <n v="0.05"/>
    <n v="2.5000000000000005E-3"/>
    <n v="1.2500000000000003E-4"/>
    <n v="-9855.2098749999986"/>
    <n v="-78841678.99999997"/>
    <n v="2025"/>
    <x v="7"/>
    <n v="8"/>
    <s v="Q3"/>
  </r>
  <r>
    <s v="ORD-06136"/>
    <d v="2025-06-28T00:00:00"/>
    <s v="CUST-1992"/>
    <s v="Kiran Reddy"/>
    <x v="1"/>
    <x v="9"/>
    <x v="2"/>
    <s v="Rajasthan"/>
    <s v="Udaipur"/>
    <n v="2"/>
    <n v="4879.17"/>
    <n v="0.1"/>
    <n v="7216.3"/>
    <x v="1"/>
    <x v="2"/>
    <x v="1"/>
    <n v="0.2"/>
    <n v="2.0000000000000004E-2"/>
    <n v="4.000000000000001E-3"/>
    <n v="-7216.2960000000003"/>
    <n v="-1804073.9999999995"/>
    <n v="2025"/>
    <x v="9"/>
    <n v="6"/>
    <s v="Q2"/>
  </r>
  <r>
    <s v="ORD-06137"/>
    <d v="2025-04-29T00:00:00"/>
    <s v="CUST-1061"/>
    <s v="Meera Joshi"/>
    <x v="2"/>
    <x v="8"/>
    <x v="3"/>
    <s v="Telangana"/>
    <s v="Warangal"/>
    <n v="2"/>
    <n v="6716.86"/>
    <n v="0.05"/>
    <n v="10253.67"/>
    <x v="1"/>
    <x v="1"/>
    <x v="2"/>
    <n v="0.1"/>
    <n v="5.000000000000001E-3"/>
    <n v="5.0000000000000012E-4"/>
    <n v="-10253.6695"/>
    <n v="-20507338.999999996"/>
    <n v="2025"/>
    <x v="0"/>
    <n v="4"/>
    <s v="Q2"/>
  </r>
  <r>
    <s v="ORD-06138"/>
    <d v="2025-09-22T00:00:00"/>
    <s v="CUST-1479"/>
    <s v="Isha Rao"/>
    <x v="1"/>
    <x v="17"/>
    <x v="2"/>
    <s v="Gujarat"/>
    <s v="Surat"/>
    <n v="1"/>
    <n v="4316.42"/>
    <n v="0.1"/>
    <n v="2813.56"/>
    <x v="3"/>
    <x v="1"/>
    <x v="2"/>
    <n v="0.1"/>
    <n v="1.0000000000000002E-2"/>
    <n v="1.0000000000000002E-3"/>
    <n v="-2813.5589999999997"/>
    <n v="-2813558.9999999991"/>
    <n v="2025"/>
    <x v="2"/>
    <n v="9"/>
    <s v="Q3"/>
  </r>
  <r>
    <s v="ORD-06139"/>
    <d v="2025-05-30T00:00:00"/>
    <s v="CUST-1036"/>
    <s v="Arjun Patel"/>
    <x v="2"/>
    <x v="10"/>
    <x v="0"/>
    <s v="Uttar Pradesh"/>
    <s v="Kanpur"/>
    <n v="1"/>
    <n v="472.25"/>
    <n v="0.15"/>
    <n v="344.72"/>
    <x v="1"/>
    <x v="0"/>
    <x v="2"/>
    <n v="0.15"/>
    <n v="2.2499999999999999E-2"/>
    <n v="3.375E-3"/>
    <n v="-344.71662500000002"/>
    <n v="-102138.25925925927"/>
    <n v="2025"/>
    <x v="6"/>
    <n v="5"/>
    <s v="Q2"/>
  </r>
  <r>
    <s v="ORD-06140"/>
    <d v="2025-08-03T00:00:00"/>
    <s v="CUST-2252"/>
    <s v="Rohan Sharma"/>
    <x v="0"/>
    <x v="0"/>
    <x v="3"/>
    <s v="Telangana"/>
    <s v="Hyderabad"/>
    <n v="1"/>
    <n v="16023.08"/>
    <n v="0"/>
    <n v="12197.67"/>
    <x v="0"/>
    <x v="1"/>
    <x v="1"/>
    <n v="0"/>
    <n v="0"/>
    <n v="0"/>
    <n v="-12197.67"/>
    <e v="#DIV/0!"/>
    <n v="2025"/>
    <x v="7"/>
    <n v="8"/>
    <s v="Q3"/>
  </r>
  <r>
    <s v="ORD-06141"/>
    <d v="2025-07-16T00:00:00"/>
    <s v="CUST-1543"/>
    <s v="Rahul Nair"/>
    <x v="1"/>
    <x v="1"/>
    <x v="2"/>
    <s v="Maharashtra"/>
    <s v="Mumbai"/>
    <n v="1"/>
    <n v="606.54999999999995"/>
    <n v="0.1"/>
    <n v="427.73"/>
    <x v="2"/>
    <x v="1"/>
    <x v="1"/>
    <n v="0.1"/>
    <n v="1.0000000000000002E-2"/>
    <n v="1.0000000000000002E-3"/>
    <n v="-427.72900000000004"/>
    <n v="-427728.99999999994"/>
    <n v="2025"/>
    <x v="4"/>
    <n v="7"/>
    <s v="Q3"/>
  </r>
  <r>
    <s v="ORD-06142"/>
    <d v="2025-02-11T00:00:00"/>
    <s v="CUST-2147"/>
    <s v="Ananya Kumar"/>
    <x v="3"/>
    <x v="16"/>
    <x v="0"/>
    <s v="Delhi"/>
    <s v="Delhi"/>
    <n v="2"/>
    <n v="55550.82"/>
    <n v="0.15"/>
    <n v="78279.75"/>
    <x v="1"/>
    <x v="2"/>
    <x v="1"/>
    <n v="0.3"/>
    <n v="4.4999999999999998E-2"/>
    <n v="1.35E-2"/>
    <n v="-78279.736499999999"/>
    <n v="-5798499"/>
    <n v="2025"/>
    <x v="11"/>
    <n v="2"/>
    <s v="Q1"/>
  </r>
  <r>
    <s v="ORD-06143"/>
    <d v="2025-02-22T00:00:00"/>
    <s v="CUST-1263"/>
    <s v="Ananya Patel"/>
    <x v="2"/>
    <x v="8"/>
    <x v="3"/>
    <s v="Karnataka"/>
    <s v="Bengaluru"/>
    <n v="1"/>
    <n v="2249.15"/>
    <n v="0.05"/>
    <n v="1715.53"/>
    <x v="0"/>
    <x v="1"/>
    <x v="1"/>
    <n v="0.05"/>
    <n v="2.5000000000000005E-3"/>
    <n v="1.2500000000000003E-4"/>
    <n v="-1715.5298749999999"/>
    <n v="-13724238.999999996"/>
    <n v="2025"/>
    <x v="11"/>
    <n v="2"/>
    <s v="Q1"/>
  </r>
  <r>
    <s v="ORD-06144"/>
    <d v="2025-11-26T00:00:00"/>
    <s v="CUST-1123"/>
    <s v="Neha Singh"/>
    <x v="4"/>
    <x v="24"/>
    <x v="1"/>
    <s v="Madhya Pradesh"/>
    <s v="Indore"/>
    <n v="1"/>
    <n v="5685.58"/>
    <n v="0"/>
    <n v="3745.78"/>
    <x v="3"/>
    <x v="1"/>
    <x v="1"/>
    <n v="0"/>
    <n v="0"/>
    <n v="0"/>
    <n v="-3745.78"/>
    <e v="#DIV/0!"/>
    <n v="2025"/>
    <x v="8"/>
    <n v="11"/>
    <s v="Q4"/>
  </r>
  <r>
    <s v="ORD-06145"/>
    <d v="2025-09-08T00:00:00"/>
    <s v="CUST-1218"/>
    <s v="Meera Sharma"/>
    <x v="1"/>
    <x v="9"/>
    <x v="4"/>
    <s v="Odisha"/>
    <s v="Bhubaneswar"/>
    <n v="1"/>
    <n v="430.82"/>
    <n v="0.1"/>
    <n v="288.60000000000002"/>
    <x v="0"/>
    <x v="1"/>
    <x v="2"/>
    <n v="0.1"/>
    <n v="1.0000000000000002E-2"/>
    <n v="1.0000000000000002E-3"/>
    <n v="-288.59900000000005"/>
    <n v="-288599"/>
    <n v="2025"/>
    <x v="2"/>
    <n v="9"/>
    <s v="Q3"/>
  </r>
  <r>
    <s v="ORD-06146"/>
    <d v="2025-10-22T00:00:00"/>
    <s v="CUST-2370"/>
    <s v="Rahul Sharma"/>
    <x v="3"/>
    <x v="18"/>
    <x v="2"/>
    <s v="Rajasthan"/>
    <s v="Jaipur"/>
    <n v="1"/>
    <n v="50470.04"/>
    <n v="0.1"/>
    <n v="35289.69"/>
    <x v="3"/>
    <x v="1"/>
    <x v="1"/>
    <n v="0.1"/>
    <n v="1.0000000000000002E-2"/>
    <n v="1.0000000000000002E-3"/>
    <n v="-35289.689000000006"/>
    <n v="-35289689"/>
    <n v="2025"/>
    <x v="10"/>
    <n v="10"/>
    <s v="Q4"/>
  </r>
  <r>
    <s v="ORD-06147"/>
    <d v="2025-09-28T00:00:00"/>
    <s v="CUST-1276"/>
    <s v="Sneha Sharma"/>
    <x v="3"/>
    <x v="18"/>
    <x v="2"/>
    <s v="Gujarat"/>
    <s v="Surat"/>
    <n v="5"/>
    <n v="8593.34"/>
    <n v="0"/>
    <n v="27208.26"/>
    <x v="4"/>
    <x v="0"/>
    <x v="1"/>
    <n v="0"/>
    <n v="0"/>
    <n v="0"/>
    <n v="-27208.26"/>
    <e v="#DIV/0!"/>
    <n v="2025"/>
    <x v="2"/>
    <n v="9"/>
    <s v="Q3"/>
  </r>
  <r>
    <s v="ORD-06148"/>
    <d v="2025-05-03T00:00:00"/>
    <s v="CUST-2122"/>
    <s v="Kiran Rao"/>
    <x v="2"/>
    <x v="20"/>
    <x v="4"/>
    <s v="West Bengal"/>
    <s v="Kolkata"/>
    <n v="1"/>
    <n v="3110.54"/>
    <n v="0.05"/>
    <n v="2020.73"/>
    <x v="2"/>
    <x v="0"/>
    <x v="1"/>
    <n v="0.05"/>
    <n v="2.5000000000000005E-3"/>
    <n v="1.2500000000000003E-4"/>
    <n v="-2020.729875"/>
    <n v="-16165838.999999996"/>
    <n v="2025"/>
    <x v="6"/>
    <n v="5"/>
    <s v="Q2"/>
  </r>
  <r>
    <s v="ORD-06149"/>
    <d v="2025-12-05T00:00:00"/>
    <s v="CUST-1929"/>
    <s v="Neha Rao"/>
    <x v="4"/>
    <x v="22"/>
    <x v="2"/>
    <s v="Gujarat"/>
    <s v="Ahmedabad"/>
    <n v="2"/>
    <n v="7448.29"/>
    <n v="0.1"/>
    <n v="11042.95"/>
    <x v="4"/>
    <x v="1"/>
    <x v="0"/>
    <n v="0.2"/>
    <n v="2.0000000000000004E-2"/>
    <n v="4.000000000000001E-3"/>
    <n v="-11042.946"/>
    <n v="-2760736.4999999995"/>
    <n v="2025"/>
    <x v="1"/>
    <n v="12"/>
    <s v="Q4"/>
  </r>
  <r>
    <s v="ORD-06150"/>
    <d v="2025-09-23T00:00:00"/>
    <s v="CUST-2491"/>
    <s v="Aarav Nair"/>
    <x v="2"/>
    <x v="10"/>
    <x v="4"/>
    <s v="Jharkhand"/>
    <s v="Jamshedpur"/>
    <n v="1"/>
    <n v="4989.3"/>
    <n v="0"/>
    <n v="4332.3599999999997"/>
    <x v="0"/>
    <x v="1"/>
    <x v="1"/>
    <n v="0"/>
    <n v="0"/>
    <n v="0"/>
    <n v="-4332.3599999999997"/>
    <e v="#DIV/0!"/>
    <n v="2025"/>
    <x v="2"/>
    <n v="9"/>
    <s v="Q3"/>
  </r>
  <r>
    <s v="ORD-06151"/>
    <d v="2025-12-14T00:00:00"/>
    <s v="CUST-1913"/>
    <s v="Rahul Singh"/>
    <x v="2"/>
    <x v="20"/>
    <x v="2"/>
    <s v="Rajasthan"/>
    <s v="Udaipur"/>
    <n v="3"/>
    <n v="439.88"/>
    <n v="0.1"/>
    <n v="1039.0899999999999"/>
    <x v="0"/>
    <x v="1"/>
    <x v="2"/>
    <n v="0.30000000000000004"/>
    <n v="3.0000000000000006E-2"/>
    <n v="9.0000000000000028E-3"/>
    <n v="-1039.0809999999999"/>
    <n v="-115453.44444444439"/>
    <n v="2025"/>
    <x v="1"/>
    <n v="12"/>
    <s v="Q4"/>
  </r>
  <r>
    <s v="ORD-06152"/>
    <d v="2025-01-29T00:00:00"/>
    <s v="CUST-2509"/>
    <s v="Rahul Reddy"/>
    <x v="3"/>
    <x v="18"/>
    <x v="0"/>
    <s v="Delhi"/>
    <s v="Delhi"/>
    <n v="4"/>
    <n v="27092.55"/>
    <n v="0.1"/>
    <n v="78680.259999999995"/>
    <x v="1"/>
    <x v="0"/>
    <x v="2"/>
    <n v="0.4"/>
    <n v="4.0000000000000008E-2"/>
    <n v="1.6000000000000004E-2"/>
    <n v="-78680.243999999992"/>
    <n v="-4917515.2499999981"/>
    <n v="2025"/>
    <x v="5"/>
    <n v="1"/>
    <s v="Q1"/>
  </r>
  <r>
    <s v="ORD-06153"/>
    <d v="2025-02-04T00:00:00"/>
    <s v="CUST-1006"/>
    <s v="Ananya Nair"/>
    <x v="2"/>
    <x v="2"/>
    <x v="1"/>
    <s v="Madhya Pradesh"/>
    <s v="Bhopal"/>
    <n v="1"/>
    <n v="676.72"/>
    <n v="0.15"/>
    <n v="461.67"/>
    <x v="3"/>
    <x v="1"/>
    <x v="0"/>
    <n v="0.15"/>
    <n v="2.2499999999999999E-2"/>
    <n v="3.375E-3"/>
    <n v="-461.66662500000001"/>
    <n v="-136790.11111111112"/>
    <n v="2025"/>
    <x v="11"/>
    <n v="2"/>
    <s v="Q1"/>
  </r>
  <r>
    <s v="ORD-06154"/>
    <d v="2025-01-06T00:00:00"/>
    <s v="CUST-1123"/>
    <s v="Aarav Kumar"/>
    <x v="2"/>
    <x v="20"/>
    <x v="2"/>
    <s v="Maharashtra"/>
    <s v="Pune"/>
    <n v="3"/>
    <n v="4845.1000000000004"/>
    <n v="0.1"/>
    <n v="10512.75"/>
    <x v="0"/>
    <x v="0"/>
    <x v="1"/>
    <n v="0.30000000000000004"/>
    <n v="3.0000000000000006E-2"/>
    <n v="9.0000000000000028E-3"/>
    <n v="-10512.741"/>
    <n v="-1168082.333333333"/>
    <n v="2025"/>
    <x v="5"/>
    <n v="1"/>
    <s v="Q1"/>
  </r>
  <r>
    <s v="ORD-06155"/>
    <d v="2025-04-21T00:00:00"/>
    <s v="CUST-2110"/>
    <s v="Aarav Singh"/>
    <x v="4"/>
    <x v="24"/>
    <x v="3"/>
    <s v="Telangana"/>
    <s v="Hyderabad"/>
    <n v="1"/>
    <n v="8736.06"/>
    <n v="0.1"/>
    <n v="5480.38"/>
    <x v="0"/>
    <x v="1"/>
    <x v="2"/>
    <n v="0.1"/>
    <n v="1.0000000000000002E-2"/>
    <n v="1.0000000000000002E-3"/>
    <n v="-5480.3789999999999"/>
    <n v="-5480378.9999999981"/>
    <n v="2025"/>
    <x v="0"/>
    <n v="4"/>
    <s v="Q2"/>
  </r>
  <r>
    <s v="ORD-06156"/>
    <d v="2025-10-21T00:00:00"/>
    <s v="CUST-2527"/>
    <s v="Aarav Sharma"/>
    <x v="0"/>
    <x v="5"/>
    <x v="4"/>
    <s v="Jharkhand"/>
    <s v="Jamshedpur"/>
    <n v="1"/>
    <n v="12036.02"/>
    <n v="0.1"/>
    <n v="7873.66"/>
    <x v="2"/>
    <x v="1"/>
    <x v="1"/>
    <n v="0.1"/>
    <n v="1.0000000000000002E-2"/>
    <n v="1.0000000000000002E-3"/>
    <n v="-7873.6589999999997"/>
    <n v="-7873658.9999999981"/>
    <n v="2025"/>
    <x v="10"/>
    <n v="10"/>
    <s v="Q4"/>
  </r>
  <r>
    <s v="ORD-06157"/>
    <d v="2025-03-18T00:00:00"/>
    <s v="CUST-2105"/>
    <s v="Isha Reddy"/>
    <x v="1"/>
    <x v="21"/>
    <x v="3"/>
    <s v="Karnataka"/>
    <s v="Bengaluru"/>
    <n v="1"/>
    <n v="1315.77"/>
    <n v="0.05"/>
    <n v="833.27"/>
    <x v="1"/>
    <x v="1"/>
    <x v="1"/>
    <n v="0.05"/>
    <n v="2.5000000000000005E-3"/>
    <n v="1.2500000000000003E-4"/>
    <n v="-833.26987499999996"/>
    <n v="-6666158.9999999981"/>
    <n v="2025"/>
    <x v="3"/>
    <n v="3"/>
    <s v="Q1"/>
  </r>
  <r>
    <s v="ORD-06158"/>
    <d v="2025-12-15T00:00:00"/>
    <s v="CUST-1916"/>
    <s v="Sneha Gupta"/>
    <x v="0"/>
    <x v="6"/>
    <x v="2"/>
    <s v="Goa"/>
    <s v="Margao"/>
    <n v="1"/>
    <n v="6845.53"/>
    <n v="0.1"/>
    <n v="4572.97"/>
    <x v="1"/>
    <x v="1"/>
    <x v="0"/>
    <n v="0.1"/>
    <n v="1.0000000000000002E-2"/>
    <n v="1.0000000000000002E-3"/>
    <n v="-4572.9690000000001"/>
    <n v="-4572968.9999999991"/>
    <n v="2025"/>
    <x v="1"/>
    <n v="12"/>
    <s v="Q4"/>
  </r>
  <r>
    <s v="ORD-06159"/>
    <d v="2025-05-27T00:00:00"/>
    <s v="CUST-1362"/>
    <s v="Vikram Reddy"/>
    <x v="2"/>
    <x v="8"/>
    <x v="1"/>
    <s v="Madhya Pradesh"/>
    <s v="Indore"/>
    <n v="1"/>
    <n v="6845.89"/>
    <n v="0.1"/>
    <n v="3885.08"/>
    <x v="2"/>
    <x v="1"/>
    <x v="0"/>
    <n v="0.1"/>
    <n v="1.0000000000000002E-2"/>
    <n v="1.0000000000000002E-3"/>
    <n v="-3885.0789999999997"/>
    <n v="-3885078.9999999986"/>
    <n v="2025"/>
    <x v="6"/>
    <n v="5"/>
    <s v="Q2"/>
  </r>
  <r>
    <s v="ORD-06160"/>
    <d v="2025-03-08T00:00:00"/>
    <s v="CUST-2450"/>
    <s v="Meera Gupta"/>
    <x v="1"/>
    <x v="9"/>
    <x v="0"/>
    <s v="Punjab"/>
    <s v="Ludhiana"/>
    <n v="1"/>
    <n v="1314.25"/>
    <n v="0.15"/>
    <n v="933.37"/>
    <x v="4"/>
    <x v="1"/>
    <x v="2"/>
    <n v="0.15"/>
    <n v="2.2499999999999999E-2"/>
    <n v="3.375E-3"/>
    <n v="-933.366625"/>
    <n v="-276553.0740740741"/>
    <n v="2025"/>
    <x v="3"/>
    <n v="3"/>
    <s v="Q1"/>
  </r>
  <r>
    <s v="ORD-06161"/>
    <d v="2025-01-08T00:00:00"/>
    <s v="CUST-1703"/>
    <s v="Kiran Sharma"/>
    <x v="3"/>
    <x v="18"/>
    <x v="1"/>
    <s v="Madhya Pradesh"/>
    <s v="Bhopal"/>
    <n v="1"/>
    <n v="37157.1"/>
    <n v="0.1"/>
    <n v="28971.59"/>
    <x v="1"/>
    <x v="2"/>
    <x v="2"/>
    <n v="0.1"/>
    <n v="1.0000000000000002E-2"/>
    <n v="1.0000000000000002E-3"/>
    <n v="-28971.589"/>
    <n v="-28971588.999999993"/>
    <n v="2025"/>
    <x v="5"/>
    <n v="1"/>
    <s v="Q1"/>
  </r>
  <r>
    <s v="ORD-06162"/>
    <d v="2025-05-02T00:00:00"/>
    <s v="CUST-1041"/>
    <s v="Rahul Nair"/>
    <x v="0"/>
    <x v="0"/>
    <x v="0"/>
    <s v="Punjab"/>
    <s v="Ludhiana"/>
    <n v="2"/>
    <n v="7627.85"/>
    <n v="0.1"/>
    <n v="9005.84"/>
    <x v="0"/>
    <x v="0"/>
    <x v="0"/>
    <n v="0.2"/>
    <n v="2.0000000000000004E-2"/>
    <n v="4.000000000000001E-3"/>
    <n v="-9005.8359999999993"/>
    <n v="-2251458.9999999991"/>
    <n v="2025"/>
    <x v="6"/>
    <n v="5"/>
    <s v="Q2"/>
  </r>
  <r>
    <s v="ORD-06163"/>
    <d v="2025-12-06T00:00:00"/>
    <s v="CUST-2372"/>
    <s v="Rohan Nair"/>
    <x v="1"/>
    <x v="21"/>
    <x v="3"/>
    <s v="Andhra Pradesh"/>
    <s v="Visakhapatnam"/>
    <n v="1"/>
    <n v="3899.5"/>
    <n v="0"/>
    <n v="2909.25"/>
    <x v="2"/>
    <x v="1"/>
    <x v="1"/>
    <n v="0"/>
    <n v="0"/>
    <n v="0"/>
    <n v="-2909.25"/>
    <e v="#DIV/0!"/>
    <n v="2025"/>
    <x v="1"/>
    <n v="12"/>
    <s v="Q4"/>
  </r>
  <r>
    <s v="ORD-06164"/>
    <d v="2025-06-24T00:00:00"/>
    <s v="CUST-1114"/>
    <s v="Sneha Nair"/>
    <x v="2"/>
    <x v="8"/>
    <x v="3"/>
    <s v="Telangana"/>
    <s v="Hyderabad"/>
    <n v="1"/>
    <n v="6124.77"/>
    <n v="0.15"/>
    <n v="3822.68"/>
    <x v="1"/>
    <x v="2"/>
    <x v="0"/>
    <n v="0.15"/>
    <n v="2.2499999999999999E-2"/>
    <n v="3.375E-3"/>
    <n v="-3822.6766250000001"/>
    <n v="-1132644.9259259258"/>
    <n v="2025"/>
    <x v="9"/>
    <n v="6"/>
    <s v="Q2"/>
  </r>
  <r>
    <s v="ORD-06165"/>
    <d v="2025-06-28T00:00:00"/>
    <s v="CUST-1200"/>
    <s v="Vikram Verma"/>
    <x v="3"/>
    <x v="3"/>
    <x v="3"/>
    <s v="Tamil Nadu"/>
    <s v="Coimbatore"/>
    <n v="2"/>
    <n v="23143.17"/>
    <n v="0.05"/>
    <n v="35788.89"/>
    <x v="2"/>
    <x v="1"/>
    <x v="1"/>
    <n v="0.1"/>
    <n v="5.000000000000001E-3"/>
    <n v="5.0000000000000012E-4"/>
    <n v="-35788.889499999997"/>
    <n v="-71577778.999999985"/>
    <n v="2025"/>
    <x v="9"/>
    <n v="6"/>
    <s v="Q2"/>
  </r>
  <r>
    <s v="ORD-06166"/>
    <d v="2025-03-26T00:00:00"/>
    <s v="CUST-2159"/>
    <s v="Vikram Reddy"/>
    <x v="0"/>
    <x v="6"/>
    <x v="4"/>
    <s v="Bihar"/>
    <s v="Gaya"/>
    <n v="1"/>
    <n v="12124.86"/>
    <n v="0.2"/>
    <n v="7311.23"/>
    <x v="0"/>
    <x v="1"/>
    <x v="0"/>
    <n v="0.2"/>
    <n v="4.0000000000000008E-2"/>
    <n v="8.0000000000000019E-3"/>
    <n v="-7311.2219999999998"/>
    <n v="-913902.74999999977"/>
    <n v="2025"/>
    <x v="3"/>
    <n v="3"/>
    <s v="Q1"/>
  </r>
  <r>
    <s v="ORD-06167"/>
    <d v="2025-02-14T00:00:00"/>
    <s v="CUST-1199"/>
    <s v="Kiran Sharma"/>
    <x v="2"/>
    <x v="23"/>
    <x v="2"/>
    <s v="Goa"/>
    <s v="Panaji"/>
    <n v="1"/>
    <n v="4023.71"/>
    <n v="0.05"/>
    <n v="2814.03"/>
    <x v="0"/>
    <x v="1"/>
    <x v="2"/>
    <n v="0.05"/>
    <n v="2.5000000000000005E-3"/>
    <n v="1.2500000000000003E-4"/>
    <n v="-2814.0298750000002"/>
    <n v="-22512238.999999996"/>
    <n v="2025"/>
    <x v="11"/>
    <n v="2"/>
    <s v="Q1"/>
  </r>
  <r>
    <s v="ORD-06168"/>
    <d v="2025-05-16T00:00:00"/>
    <s v="CUST-1157"/>
    <s v="Vikram Verma"/>
    <x v="4"/>
    <x v="22"/>
    <x v="3"/>
    <s v="Andhra Pradesh"/>
    <s v="Vijayawada"/>
    <n v="1"/>
    <n v="2866.78"/>
    <n v="0"/>
    <n v="1881.54"/>
    <x v="3"/>
    <x v="1"/>
    <x v="2"/>
    <n v="0"/>
    <n v="0"/>
    <n v="0"/>
    <n v="-1881.54"/>
    <e v="#DIV/0!"/>
    <n v="2025"/>
    <x v="6"/>
    <n v="5"/>
    <s v="Q2"/>
  </r>
  <r>
    <s v="ORD-06169"/>
    <d v="2025-12-09T00:00:00"/>
    <s v="CUST-2347"/>
    <s v="Rohan Kumar"/>
    <x v="3"/>
    <x v="13"/>
    <x v="0"/>
    <s v="Punjab"/>
    <s v="Ludhiana"/>
    <n v="2"/>
    <n v="18768.240000000002"/>
    <n v="0.15"/>
    <n v="22153.34"/>
    <x v="1"/>
    <x v="1"/>
    <x v="2"/>
    <n v="0.3"/>
    <n v="4.4999999999999998E-2"/>
    <n v="1.35E-2"/>
    <n v="-22153.326499999999"/>
    <n v="-1640987.1481481481"/>
    <n v="2025"/>
    <x v="1"/>
    <n v="12"/>
    <s v="Q4"/>
  </r>
  <r>
    <s v="ORD-06170"/>
    <d v="2025-01-16T00:00:00"/>
    <s v="CUST-2535"/>
    <s v="Vikram Gupta"/>
    <x v="1"/>
    <x v="17"/>
    <x v="4"/>
    <s v="Bihar"/>
    <s v="Gaya"/>
    <n v="1"/>
    <n v="2808.5"/>
    <n v="0.1"/>
    <n v="1953.42"/>
    <x v="0"/>
    <x v="1"/>
    <x v="0"/>
    <n v="0.1"/>
    <n v="1.0000000000000002E-2"/>
    <n v="1.0000000000000002E-3"/>
    <n v="-1953.4190000000001"/>
    <n v="-1953418.9999999995"/>
    <n v="2025"/>
    <x v="5"/>
    <n v="1"/>
    <s v="Q1"/>
  </r>
  <r>
    <s v="ORD-06171"/>
    <d v="2025-11-29T00:00:00"/>
    <s v="CUST-2330"/>
    <s v="Rohan Gupta"/>
    <x v="3"/>
    <x v="18"/>
    <x v="2"/>
    <s v="Goa"/>
    <s v="Panaji"/>
    <n v="3"/>
    <n v="11279.18"/>
    <n v="0.1"/>
    <n v="19203.78"/>
    <x v="2"/>
    <x v="1"/>
    <x v="1"/>
    <n v="0.30000000000000004"/>
    <n v="3.0000000000000006E-2"/>
    <n v="9.0000000000000028E-3"/>
    <n v="-19203.771000000001"/>
    <n v="-2133752.3333333326"/>
    <n v="2025"/>
    <x v="8"/>
    <n v="11"/>
    <s v="Q4"/>
  </r>
  <r>
    <s v="ORD-06172"/>
    <d v="2025-07-14T00:00:00"/>
    <s v="CUST-1850"/>
    <s v="Vikram Reddy"/>
    <x v="3"/>
    <x v="16"/>
    <x v="1"/>
    <s v="Chhattisgarh"/>
    <s v="Raipur"/>
    <n v="1"/>
    <n v="52986.43"/>
    <n v="0"/>
    <n v="37448.199999999997"/>
    <x v="2"/>
    <x v="2"/>
    <x v="2"/>
    <n v="0"/>
    <n v="0"/>
    <n v="0"/>
    <n v="-37448.199999999997"/>
    <e v="#DIV/0!"/>
    <n v="2025"/>
    <x v="4"/>
    <n v="7"/>
    <s v="Q3"/>
  </r>
  <r>
    <s v="ORD-06173"/>
    <d v="2025-01-09T00:00:00"/>
    <s v="CUST-1044"/>
    <s v="Ananya Reddy"/>
    <x v="3"/>
    <x v="16"/>
    <x v="0"/>
    <s v="Punjab"/>
    <s v="Amritsar"/>
    <n v="1"/>
    <n v="5881.81"/>
    <n v="0.15"/>
    <n v="3285.92"/>
    <x v="3"/>
    <x v="1"/>
    <x v="0"/>
    <n v="0.15"/>
    <n v="2.2499999999999999E-2"/>
    <n v="3.375E-3"/>
    <n v="-3285.9166250000003"/>
    <n v="-973604.92592592607"/>
    <n v="2025"/>
    <x v="5"/>
    <n v="1"/>
    <s v="Q1"/>
  </r>
  <r>
    <s v="ORD-06174"/>
    <d v="2025-11-12T00:00:00"/>
    <s v="CUST-1323"/>
    <s v="Ananya Kumar"/>
    <x v="4"/>
    <x v="19"/>
    <x v="1"/>
    <s v="Madhya Pradesh"/>
    <s v="Indore"/>
    <n v="1"/>
    <n v="1303.8800000000001"/>
    <n v="0.1"/>
    <n v="750.78"/>
    <x v="2"/>
    <x v="1"/>
    <x v="1"/>
    <n v="0.1"/>
    <n v="1.0000000000000002E-2"/>
    <n v="1.0000000000000002E-3"/>
    <n v="-750.779"/>
    <n v="-750778.99999999977"/>
    <n v="2025"/>
    <x v="8"/>
    <n v="11"/>
    <s v="Q4"/>
  </r>
  <r>
    <s v="ORD-06175"/>
    <d v="2025-11-30T00:00:00"/>
    <s v="CUST-1222"/>
    <s v="Rohan Nair"/>
    <x v="3"/>
    <x v="3"/>
    <x v="3"/>
    <s v="Karnataka"/>
    <s v="Mysuru"/>
    <n v="5"/>
    <n v="23231.37"/>
    <n v="0.05"/>
    <n v="80645.62"/>
    <x v="4"/>
    <x v="1"/>
    <x v="1"/>
    <n v="0.25"/>
    <n v="1.2500000000000001E-2"/>
    <n v="3.1250000000000002E-3"/>
    <n v="-80645.616874999992"/>
    <n v="-25806597.399999995"/>
    <n v="2025"/>
    <x v="8"/>
    <n v="11"/>
    <s v="Q4"/>
  </r>
  <r>
    <s v="ORD-06176"/>
    <d v="2025-11-29T00:00:00"/>
    <s v="CUST-1259"/>
    <s v="Neha Verma"/>
    <x v="1"/>
    <x v="21"/>
    <x v="3"/>
    <s v="Andhra Pradesh"/>
    <s v="Vijayawada"/>
    <n v="2"/>
    <n v="810.94"/>
    <n v="0.15"/>
    <n v="964.24"/>
    <x v="4"/>
    <x v="1"/>
    <x v="1"/>
    <n v="0.3"/>
    <n v="4.4999999999999998E-2"/>
    <n v="1.35E-2"/>
    <n v="-964.22649999999999"/>
    <n v="-71424.185185185182"/>
    <n v="2025"/>
    <x v="8"/>
    <n v="11"/>
    <s v="Q4"/>
  </r>
  <r>
    <s v="ORD-06177"/>
    <d v="2025-11-23T00:00:00"/>
    <s v="CUST-1602"/>
    <s v="Sneha Rao"/>
    <x v="0"/>
    <x v="11"/>
    <x v="1"/>
    <s v="Chhattisgarh"/>
    <s v="Raipur"/>
    <n v="1"/>
    <n v="8929.61"/>
    <n v="0.1"/>
    <n v="6177.69"/>
    <x v="1"/>
    <x v="1"/>
    <x v="2"/>
    <n v="0.1"/>
    <n v="1.0000000000000002E-2"/>
    <n v="1.0000000000000002E-3"/>
    <n v="-6177.6889999999994"/>
    <n v="-6177688.9999999981"/>
    <n v="2025"/>
    <x v="8"/>
    <n v="11"/>
    <s v="Q4"/>
  </r>
  <r>
    <s v="ORD-06178"/>
    <d v="2025-01-15T00:00:00"/>
    <s v="CUST-2474"/>
    <s v="Sneha Patel"/>
    <x v="4"/>
    <x v="22"/>
    <x v="3"/>
    <s v="Andhra Pradesh"/>
    <s v="Visakhapatnam"/>
    <n v="1"/>
    <n v="3897.25"/>
    <n v="0"/>
    <n v="2623.98"/>
    <x v="1"/>
    <x v="1"/>
    <x v="2"/>
    <n v="0"/>
    <n v="0"/>
    <n v="0"/>
    <n v="-2623.98"/>
    <e v="#DIV/0!"/>
    <n v="2025"/>
    <x v="5"/>
    <n v="1"/>
    <s v="Q1"/>
  </r>
  <r>
    <s v="ORD-06179"/>
    <d v="2025-11-23T00:00:00"/>
    <s v="CUST-1615"/>
    <s v="Arjun Rao"/>
    <x v="1"/>
    <x v="21"/>
    <x v="2"/>
    <s v="Rajasthan"/>
    <s v="Udaipur"/>
    <n v="2"/>
    <n v="3678.6"/>
    <n v="0.05"/>
    <n v="4434.18"/>
    <x v="0"/>
    <x v="1"/>
    <x v="0"/>
    <n v="0.1"/>
    <n v="5.000000000000001E-3"/>
    <n v="5.0000000000000012E-4"/>
    <n v="-4434.1795000000002"/>
    <n v="-8868358.9999999981"/>
    <n v="2025"/>
    <x v="8"/>
    <n v="11"/>
    <s v="Q4"/>
  </r>
  <r>
    <s v="ORD-06180"/>
    <d v="2025-04-12T00:00:00"/>
    <s v="CUST-1994"/>
    <s v="Aarav Patel"/>
    <x v="1"/>
    <x v="21"/>
    <x v="2"/>
    <s v="Goa"/>
    <s v="Panaji"/>
    <n v="1"/>
    <n v="4776.7700000000004"/>
    <n v="0.1"/>
    <n v="2704.69"/>
    <x v="0"/>
    <x v="1"/>
    <x v="2"/>
    <n v="0.1"/>
    <n v="1.0000000000000002E-2"/>
    <n v="1.0000000000000002E-3"/>
    <n v="-2704.6889999999999"/>
    <n v="-2704688.9999999991"/>
    <n v="2025"/>
    <x v="0"/>
    <n v="4"/>
    <s v="Q2"/>
  </r>
  <r>
    <s v="ORD-06181"/>
    <d v="2025-08-14T00:00:00"/>
    <s v="CUST-2382"/>
    <s v="Rohan Reddy"/>
    <x v="4"/>
    <x v="24"/>
    <x v="3"/>
    <s v="Telangana"/>
    <s v="Hyderabad"/>
    <n v="2"/>
    <n v="6905.25"/>
    <n v="0.15"/>
    <n v="8595.9699999999993"/>
    <x v="4"/>
    <x v="1"/>
    <x v="2"/>
    <n v="0.3"/>
    <n v="4.4999999999999998E-2"/>
    <n v="1.35E-2"/>
    <n v="-8595.9565000000002"/>
    <n v="-636737.51851851854"/>
    <n v="2025"/>
    <x v="7"/>
    <n v="8"/>
    <s v="Q3"/>
  </r>
  <r>
    <s v="ORD-06182"/>
    <d v="2025-10-05T00:00:00"/>
    <s v="CUST-1717"/>
    <s v="Ananya Reddy"/>
    <x v="2"/>
    <x v="20"/>
    <x v="2"/>
    <s v="Gujarat"/>
    <s v="Ahmedabad"/>
    <n v="2"/>
    <n v="1584.36"/>
    <n v="0.05"/>
    <n v="1872.51"/>
    <x v="0"/>
    <x v="0"/>
    <x v="2"/>
    <n v="0.1"/>
    <n v="5.000000000000001E-3"/>
    <n v="5.0000000000000012E-4"/>
    <n v="-1872.5094999999999"/>
    <n v="-3745018.9999999991"/>
    <n v="2025"/>
    <x v="10"/>
    <n v="10"/>
    <s v="Q4"/>
  </r>
  <r>
    <s v="ORD-06183"/>
    <d v="2025-04-23T00:00:00"/>
    <s v="CUST-1843"/>
    <s v="Isha Nair"/>
    <x v="1"/>
    <x v="7"/>
    <x v="4"/>
    <s v="West Bengal"/>
    <s v="Kolkata"/>
    <n v="1"/>
    <n v="4693.7299999999996"/>
    <n v="0.1"/>
    <n v="2680.61"/>
    <x v="1"/>
    <x v="1"/>
    <x v="0"/>
    <n v="0.1"/>
    <n v="1.0000000000000002E-2"/>
    <n v="1.0000000000000002E-3"/>
    <n v="-2680.6089999999999"/>
    <n v="-2680608.9999999991"/>
    <n v="2025"/>
    <x v="0"/>
    <n v="4"/>
    <s v="Q2"/>
  </r>
  <r>
    <s v="ORD-06184"/>
    <d v="2025-01-01T00:00:00"/>
    <s v="CUST-1869"/>
    <s v="Neha Rao"/>
    <x v="3"/>
    <x v="3"/>
    <x v="0"/>
    <s v="Punjab"/>
    <s v="Ludhiana"/>
    <n v="1"/>
    <n v="26400.47"/>
    <n v="0.1"/>
    <n v="16852.96"/>
    <x v="3"/>
    <x v="0"/>
    <x v="1"/>
    <n v="0.1"/>
    <n v="1.0000000000000002E-2"/>
    <n v="1.0000000000000002E-3"/>
    <n v="-16852.958999999999"/>
    <n v="-16852958.999999996"/>
    <n v="2025"/>
    <x v="5"/>
    <n v="1"/>
    <s v="Q1"/>
  </r>
  <r>
    <s v="ORD-06185"/>
    <d v="2025-09-23T00:00:00"/>
    <s v="CUST-2287"/>
    <s v="Rohan Singh"/>
    <x v="3"/>
    <x v="18"/>
    <x v="2"/>
    <s v="Rajasthan"/>
    <s v="Jaipur"/>
    <n v="3"/>
    <n v="31611.02"/>
    <n v="0"/>
    <n v="81988.899999999994"/>
    <x v="0"/>
    <x v="2"/>
    <x v="2"/>
    <n v="0"/>
    <n v="0"/>
    <n v="0"/>
    <n v="-81988.899999999994"/>
    <e v="#DIV/0!"/>
    <n v="2025"/>
    <x v="2"/>
    <n v="9"/>
    <s v="Q3"/>
  </r>
  <r>
    <s v="ORD-06186"/>
    <d v="2025-07-27T00:00:00"/>
    <s v="CUST-1027"/>
    <s v="Meera Patel"/>
    <x v="2"/>
    <x v="2"/>
    <x v="1"/>
    <s v="Chhattisgarh"/>
    <s v="Bilaspur"/>
    <n v="2"/>
    <n v="3182.4"/>
    <n v="0"/>
    <n v="5130"/>
    <x v="1"/>
    <x v="2"/>
    <x v="1"/>
    <n v="0"/>
    <n v="0"/>
    <n v="0"/>
    <n v="-5130"/>
    <e v="#DIV/0!"/>
    <n v="2025"/>
    <x v="4"/>
    <n v="7"/>
    <s v="Q3"/>
  </r>
  <r>
    <s v="ORD-06187"/>
    <d v="2025-04-20T00:00:00"/>
    <s v="CUST-2031"/>
    <s v="Ananya Gupta"/>
    <x v="0"/>
    <x v="4"/>
    <x v="3"/>
    <s v="Karnataka"/>
    <s v="Bengaluru"/>
    <n v="3"/>
    <n v="5553.46"/>
    <n v="0.1"/>
    <n v="12179.71"/>
    <x v="2"/>
    <x v="1"/>
    <x v="1"/>
    <n v="0.30000000000000004"/>
    <n v="3.0000000000000006E-2"/>
    <n v="9.0000000000000028E-3"/>
    <n v="-12179.700999999999"/>
    <n v="-1353300.1111111105"/>
    <n v="2025"/>
    <x v="0"/>
    <n v="4"/>
    <s v="Q2"/>
  </r>
  <r>
    <s v="ORD-06188"/>
    <d v="2025-07-19T00:00:00"/>
    <s v="CUST-2288"/>
    <s v="Ananya Reddy"/>
    <x v="0"/>
    <x v="5"/>
    <x v="1"/>
    <s v="Chhattisgarh"/>
    <s v="Raipur"/>
    <n v="1"/>
    <n v="16184.27"/>
    <n v="0.1"/>
    <n v="9677.1200000000008"/>
    <x v="1"/>
    <x v="0"/>
    <x v="2"/>
    <n v="0.1"/>
    <n v="1.0000000000000002E-2"/>
    <n v="1.0000000000000002E-3"/>
    <n v="-9677.1190000000006"/>
    <n v="-9677118.9999999981"/>
    <n v="2025"/>
    <x v="4"/>
    <n v="7"/>
    <s v="Q3"/>
  </r>
  <r>
    <s v="ORD-06189"/>
    <d v="2025-11-02T00:00:00"/>
    <s v="CUST-1356"/>
    <s v="Neha Patel"/>
    <x v="2"/>
    <x v="23"/>
    <x v="3"/>
    <s v="Andhra Pradesh"/>
    <s v="Visakhapatnam"/>
    <n v="2"/>
    <n v="2592.7800000000002"/>
    <n v="0.1"/>
    <n v="3585.64"/>
    <x v="1"/>
    <x v="0"/>
    <x v="1"/>
    <n v="0.2"/>
    <n v="2.0000000000000004E-2"/>
    <n v="4.000000000000001E-3"/>
    <n v="-3585.636"/>
    <n v="-896408.99999999977"/>
    <n v="2025"/>
    <x v="8"/>
    <n v="11"/>
    <s v="Q4"/>
  </r>
  <r>
    <s v="ORD-06190"/>
    <d v="2025-01-12T00:00:00"/>
    <s v="CUST-1554"/>
    <s v="Isha Singh"/>
    <x v="0"/>
    <x v="6"/>
    <x v="3"/>
    <s v="Tamil Nadu"/>
    <s v="Chennai"/>
    <n v="1"/>
    <n v="10709.72"/>
    <n v="0.1"/>
    <n v="6554.9"/>
    <x v="4"/>
    <x v="1"/>
    <x v="1"/>
    <n v="0.1"/>
    <n v="1.0000000000000002E-2"/>
    <n v="1.0000000000000002E-3"/>
    <n v="-6554.8989999999994"/>
    <n v="-6554898.9999999981"/>
    <n v="2025"/>
    <x v="5"/>
    <n v="1"/>
    <s v="Q1"/>
  </r>
  <r>
    <s v="ORD-06191"/>
    <d v="2025-12-11T00:00:00"/>
    <s v="CUST-2245"/>
    <s v="Meera Sharma"/>
    <x v="2"/>
    <x v="20"/>
    <x v="2"/>
    <s v="Maharashtra"/>
    <s v="Mumbai"/>
    <n v="1"/>
    <n v="1984.22"/>
    <n v="0.1"/>
    <n v="1347.84"/>
    <x v="1"/>
    <x v="2"/>
    <x v="1"/>
    <n v="0.1"/>
    <n v="1.0000000000000002E-2"/>
    <n v="1.0000000000000002E-3"/>
    <n v="-1347.8389999999999"/>
    <n v="-1347838.9999999995"/>
    <n v="2025"/>
    <x v="1"/>
    <n v="12"/>
    <s v="Q4"/>
  </r>
  <r>
    <s v="ORD-06192"/>
    <d v="2025-07-07T00:00:00"/>
    <s v="CUST-2178"/>
    <s v="Meera Verma"/>
    <x v="3"/>
    <x v="13"/>
    <x v="0"/>
    <s v="Haryana"/>
    <s v="Faridabad"/>
    <n v="2"/>
    <n v="52133.34"/>
    <n v="0.1"/>
    <n v="78024.97"/>
    <x v="1"/>
    <x v="1"/>
    <x v="1"/>
    <n v="0.2"/>
    <n v="2.0000000000000004E-2"/>
    <n v="4.000000000000001E-3"/>
    <n v="-78024.966"/>
    <n v="-19506241.499999996"/>
    <n v="2025"/>
    <x v="4"/>
    <n v="7"/>
    <s v="Q3"/>
  </r>
  <r>
    <s v="ORD-06193"/>
    <d v="2025-06-03T00:00:00"/>
    <s v="CUST-1573"/>
    <s v="Arjun Reddy"/>
    <x v="4"/>
    <x v="15"/>
    <x v="1"/>
    <s v="Chhattisgarh"/>
    <s v="Raipur"/>
    <n v="3"/>
    <n v="7080.69"/>
    <n v="0"/>
    <n v="15554.05"/>
    <x v="0"/>
    <x v="1"/>
    <x v="1"/>
    <n v="0"/>
    <n v="0"/>
    <n v="0"/>
    <n v="-15554.05"/>
    <e v="#DIV/0!"/>
    <n v="2025"/>
    <x v="9"/>
    <n v="6"/>
    <s v="Q2"/>
  </r>
  <r>
    <s v="ORD-06194"/>
    <d v="2025-11-30T00:00:00"/>
    <s v="CUST-1276"/>
    <s v="Isha Rao"/>
    <x v="4"/>
    <x v="12"/>
    <x v="2"/>
    <s v="Maharashtra"/>
    <s v="Pune"/>
    <n v="1"/>
    <n v="3018.65"/>
    <n v="0"/>
    <n v="2051.04"/>
    <x v="4"/>
    <x v="1"/>
    <x v="2"/>
    <n v="0"/>
    <n v="0"/>
    <n v="0"/>
    <n v="-2051.04"/>
    <e v="#DIV/0!"/>
    <n v="2025"/>
    <x v="8"/>
    <n v="11"/>
    <s v="Q4"/>
  </r>
  <r>
    <s v="ORD-06195"/>
    <d v="2025-10-06T00:00:00"/>
    <s v="CUST-1221"/>
    <s v="Aarav Rao"/>
    <x v="4"/>
    <x v="19"/>
    <x v="2"/>
    <s v="Goa"/>
    <s v="Margao"/>
    <n v="3"/>
    <n v="6293.21"/>
    <n v="0.1"/>
    <n v="11895.7"/>
    <x v="3"/>
    <x v="0"/>
    <x v="2"/>
    <n v="0.30000000000000004"/>
    <n v="3.0000000000000006E-2"/>
    <n v="9.0000000000000028E-3"/>
    <n v="-11895.691000000001"/>
    <n v="-1321743.444444444"/>
    <n v="2025"/>
    <x v="10"/>
    <n v="10"/>
    <s v="Q4"/>
  </r>
  <r>
    <s v="ORD-06196"/>
    <d v="2025-06-20T00:00:00"/>
    <s v="CUST-2111"/>
    <s v="Vikram Sharma"/>
    <x v="0"/>
    <x v="5"/>
    <x v="4"/>
    <s v="West Bengal"/>
    <s v="Durgapur"/>
    <n v="2"/>
    <n v="12877.01"/>
    <n v="0.1"/>
    <n v="17322.22"/>
    <x v="2"/>
    <x v="0"/>
    <x v="2"/>
    <n v="0.2"/>
    <n v="2.0000000000000004E-2"/>
    <n v="4.000000000000001E-3"/>
    <n v="-17322.216"/>
    <n v="-4330553.9999999991"/>
    <n v="2025"/>
    <x v="9"/>
    <n v="6"/>
    <s v="Q2"/>
  </r>
  <r>
    <s v="ORD-06197"/>
    <d v="2025-05-14T00:00:00"/>
    <s v="CUST-1051"/>
    <s v="Isha Kumar"/>
    <x v="2"/>
    <x v="8"/>
    <x v="1"/>
    <s v="Chhattisgarh"/>
    <s v="Bilaspur"/>
    <n v="1"/>
    <n v="4112.58"/>
    <n v="0.05"/>
    <n v="3245.13"/>
    <x v="3"/>
    <x v="1"/>
    <x v="2"/>
    <n v="0.05"/>
    <n v="2.5000000000000005E-3"/>
    <n v="1.2500000000000003E-4"/>
    <n v="-3245.1298750000001"/>
    <n v="-25961038.999999996"/>
    <n v="2025"/>
    <x v="6"/>
    <n v="5"/>
    <s v="Q2"/>
  </r>
  <r>
    <s v="ORD-06198"/>
    <d v="2025-01-25T00:00:00"/>
    <s v="CUST-1842"/>
    <s v="Sneha Sharma"/>
    <x v="4"/>
    <x v="19"/>
    <x v="2"/>
    <s v="Goa"/>
    <s v="Panaji"/>
    <n v="3"/>
    <n v="5605.09"/>
    <n v="0.1"/>
    <n v="11876.67"/>
    <x v="1"/>
    <x v="1"/>
    <x v="2"/>
    <n v="0.30000000000000004"/>
    <n v="3.0000000000000006E-2"/>
    <n v="9.0000000000000028E-3"/>
    <n v="-11876.661"/>
    <n v="-1319628.9999999995"/>
    <n v="2025"/>
    <x v="5"/>
    <n v="1"/>
    <s v="Q1"/>
  </r>
  <r>
    <s v="ORD-06199"/>
    <d v="2025-01-18T00:00:00"/>
    <s v="CUST-1240"/>
    <s v="Isha Joshi"/>
    <x v="4"/>
    <x v="22"/>
    <x v="4"/>
    <s v="Jharkhand"/>
    <s v="Jamshedpur"/>
    <n v="2"/>
    <n v="5382.86"/>
    <n v="0.1"/>
    <n v="8414.4"/>
    <x v="1"/>
    <x v="0"/>
    <x v="2"/>
    <n v="0.2"/>
    <n v="2.0000000000000004E-2"/>
    <n v="4.000000000000001E-3"/>
    <n v="-8414.3959999999988"/>
    <n v="-2103598.9999999991"/>
    <n v="2025"/>
    <x v="5"/>
    <n v="1"/>
    <s v="Q1"/>
  </r>
  <r>
    <s v="ORD-06200"/>
    <d v="2025-07-09T00:00:00"/>
    <s v="CUST-2396"/>
    <s v="Aarav Rao"/>
    <x v="1"/>
    <x v="9"/>
    <x v="1"/>
    <s v="Chhattisgarh"/>
    <s v="Bilaspur"/>
    <n v="2"/>
    <n v="638.86"/>
    <n v="0"/>
    <n v="1116.6400000000001"/>
    <x v="4"/>
    <x v="0"/>
    <x v="2"/>
    <n v="0"/>
    <n v="0"/>
    <n v="0"/>
    <n v="-1116.6400000000001"/>
    <e v="#DIV/0!"/>
    <n v="2025"/>
    <x v="4"/>
    <n v="7"/>
    <s v="Q3"/>
  </r>
  <r>
    <s v="ORD-06201"/>
    <d v="2025-05-21T00:00:00"/>
    <s v="CUST-1128"/>
    <s v="Kiran Singh"/>
    <x v="0"/>
    <x v="6"/>
    <x v="3"/>
    <s v="Andhra Pradesh"/>
    <s v="Visakhapatnam"/>
    <n v="2"/>
    <n v="12295.59"/>
    <n v="0.1"/>
    <n v="15523.48"/>
    <x v="1"/>
    <x v="0"/>
    <x v="2"/>
    <n v="0.2"/>
    <n v="2.0000000000000004E-2"/>
    <n v="4.000000000000001E-3"/>
    <n v="-15523.475999999999"/>
    <n v="-3880868.9999999986"/>
    <n v="2025"/>
    <x v="6"/>
    <n v="5"/>
    <s v="Q2"/>
  </r>
  <r>
    <s v="ORD-06202"/>
    <d v="2025-02-12T00:00:00"/>
    <s v="CUST-1798"/>
    <s v="Isha Gupta"/>
    <x v="2"/>
    <x v="8"/>
    <x v="4"/>
    <s v="West Bengal"/>
    <s v="Kolkata"/>
    <n v="2"/>
    <n v="3500.52"/>
    <n v="0.05"/>
    <n v="5265.23"/>
    <x v="0"/>
    <x v="0"/>
    <x v="1"/>
    <n v="0.1"/>
    <n v="5.000000000000001E-3"/>
    <n v="5.0000000000000012E-4"/>
    <n v="-5265.2294999999995"/>
    <n v="-10530458.999999996"/>
    <n v="2025"/>
    <x v="11"/>
    <n v="2"/>
    <s v="Q1"/>
  </r>
  <r>
    <s v="ORD-06203"/>
    <d v="2025-11-30T00:00:00"/>
    <s v="CUST-1229"/>
    <s v="Aarav Sharma"/>
    <x v="1"/>
    <x v="21"/>
    <x v="0"/>
    <s v="Uttar Pradesh"/>
    <s v="Noida"/>
    <n v="3"/>
    <n v="2332.67"/>
    <n v="0.1"/>
    <n v="5064.83"/>
    <x v="2"/>
    <x v="1"/>
    <x v="1"/>
    <n v="0.30000000000000004"/>
    <n v="3.0000000000000006E-2"/>
    <n v="9.0000000000000028E-3"/>
    <n v="-5064.8209999999999"/>
    <n v="-562757.88888888876"/>
    <n v="2025"/>
    <x v="8"/>
    <n v="11"/>
    <s v="Q4"/>
  </r>
  <r>
    <s v="ORD-06204"/>
    <d v="2025-10-11T00:00:00"/>
    <s v="CUST-2371"/>
    <s v="Meera Joshi"/>
    <x v="3"/>
    <x v="3"/>
    <x v="1"/>
    <s v="Madhya Pradesh"/>
    <s v="Indore"/>
    <n v="1"/>
    <n v="56109.95"/>
    <n v="0.1"/>
    <n v="38661.46"/>
    <x v="0"/>
    <x v="2"/>
    <x v="2"/>
    <n v="0.1"/>
    <n v="1.0000000000000002E-2"/>
    <n v="1.0000000000000002E-3"/>
    <n v="-38661.459000000003"/>
    <n v="-38661458.999999993"/>
    <n v="2025"/>
    <x v="10"/>
    <n v="10"/>
    <s v="Q4"/>
  </r>
  <r>
    <s v="ORD-06205"/>
    <d v="2025-05-26T00:00:00"/>
    <s v="CUST-1195"/>
    <s v="Priya Kumar"/>
    <x v="2"/>
    <x v="8"/>
    <x v="3"/>
    <s v="Telangana"/>
    <s v="Hyderabad"/>
    <n v="1"/>
    <n v="553.29999999999995"/>
    <n v="0.1"/>
    <n v="412.78"/>
    <x v="1"/>
    <x v="2"/>
    <x v="0"/>
    <n v="0.1"/>
    <n v="1.0000000000000002E-2"/>
    <n v="1.0000000000000002E-3"/>
    <n v="-412.779"/>
    <n v="-412778.99999999988"/>
    <n v="2025"/>
    <x v="6"/>
    <n v="5"/>
    <s v="Q2"/>
  </r>
  <r>
    <s v="ORD-06206"/>
    <d v="2025-11-11T00:00:00"/>
    <s v="CUST-1101"/>
    <s v="Neha Nair"/>
    <x v="1"/>
    <x v="17"/>
    <x v="0"/>
    <s v="Uttar Pradesh"/>
    <s v="Noida"/>
    <n v="3"/>
    <n v="1443.75"/>
    <n v="0.05"/>
    <n v="2846.46"/>
    <x v="4"/>
    <x v="2"/>
    <x v="2"/>
    <n v="0.15000000000000002"/>
    <n v="7.5000000000000015E-3"/>
    <n v="1.1250000000000003E-3"/>
    <n v="-2846.4588750000003"/>
    <n v="-2530185.666666666"/>
    <n v="2025"/>
    <x v="8"/>
    <n v="11"/>
    <s v="Q4"/>
  </r>
  <r>
    <s v="ORD-06207"/>
    <d v="2025-11-15T00:00:00"/>
    <s v="CUST-2329"/>
    <s v="Meera Joshi"/>
    <x v="2"/>
    <x v="20"/>
    <x v="0"/>
    <s v="Punjab"/>
    <s v="Amritsar"/>
    <n v="3"/>
    <n v="1201.26"/>
    <n v="0.05"/>
    <n v="2800.67"/>
    <x v="1"/>
    <x v="1"/>
    <x v="2"/>
    <n v="0.15000000000000002"/>
    <n v="7.5000000000000015E-3"/>
    <n v="1.1250000000000003E-3"/>
    <n v="-2800.6688750000003"/>
    <n v="-2489483.444444444"/>
    <n v="2025"/>
    <x v="8"/>
    <n v="11"/>
    <s v="Q4"/>
  </r>
  <r>
    <s v="ORD-06208"/>
    <d v="2025-04-02T00:00:00"/>
    <s v="CUST-2028"/>
    <s v="Rahul Sharma"/>
    <x v="0"/>
    <x v="11"/>
    <x v="3"/>
    <s v="Tamil Nadu"/>
    <s v="Coimbatore"/>
    <n v="1"/>
    <n v="1311.4"/>
    <n v="0.05"/>
    <n v="853.78"/>
    <x v="3"/>
    <x v="2"/>
    <x v="1"/>
    <n v="0.05"/>
    <n v="2.5000000000000005E-3"/>
    <n v="1.2500000000000003E-4"/>
    <n v="-853.77987499999995"/>
    <n v="-6830238.9999999981"/>
    <n v="2025"/>
    <x v="0"/>
    <n v="4"/>
    <s v="Q2"/>
  </r>
  <r>
    <s v="ORD-06209"/>
    <d v="2025-06-28T00:00:00"/>
    <s v="CUST-1797"/>
    <s v="Kiran Patel"/>
    <x v="2"/>
    <x v="8"/>
    <x v="3"/>
    <s v="Tamil Nadu"/>
    <s v="Chennai"/>
    <n v="1"/>
    <n v="2219.4699999999998"/>
    <n v="0.1"/>
    <n v="1520.46"/>
    <x v="4"/>
    <x v="1"/>
    <x v="1"/>
    <n v="0.1"/>
    <n v="1.0000000000000002E-2"/>
    <n v="1.0000000000000002E-3"/>
    <n v="-1520.4590000000001"/>
    <n v="-1520458.9999999998"/>
    <n v="2025"/>
    <x v="9"/>
    <n v="6"/>
    <s v="Q2"/>
  </r>
  <r>
    <s v="ORD-06210"/>
    <d v="2025-02-25T00:00:00"/>
    <s v="CUST-1712"/>
    <s v="Rahul Reddy"/>
    <x v="4"/>
    <x v="24"/>
    <x v="2"/>
    <s v="Gujarat"/>
    <s v="Surat"/>
    <n v="2"/>
    <n v="8902.0499999999993"/>
    <n v="0.05"/>
    <n v="10983.92"/>
    <x v="3"/>
    <x v="0"/>
    <x v="2"/>
    <n v="0.1"/>
    <n v="5.000000000000001E-3"/>
    <n v="5.0000000000000012E-4"/>
    <n v="-10983.9195"/>
    <n v="-21967838.999999996"/>
    <n v="2025"/>
    <x v="11"/>
    <n v="2"/>
    <s v="Q1"/>
  </r>
  <r>
    <s v="ORD-06211"/>
    <d v="2025-06-04T00:00:00"/>
    <s v="CUST-1162"/>
    <s v="Neha Nair"/>
    <x v="2"/>
    <x v="10"/>
    <x v="3"/>
    <s v="Tamil Nadu"/>
    <s v="Chennai"/>
    <n v="1"/>
    <n v="2183.5100000000002"/>
    <n v="0"/>
    <n v="1742.94"/>
    <x v="0"/>
    <x v="2"/>
    <x v="1"/>
    <n v="0"/>
    <n v="0"/>
    <n v="0"/>
    <n v="-1742.94"/>
    <e v="#DIV/0!"/>
    <n v="2025"/>
    <x v="9"/>
    <n v="6"/>
    <s v="Q2"/>
  </r>
  <r>
    <s v="ORD-06212"/>
    <d v="2025-06-09T00:00:00"/>
    <s v="CUST-2264"/>
    <s v="Vikram Joshi"/>
    <x v="1"/>
    <x v="1"/>
    <x v="2"/>
    <s v="Rajasthan"/>
    <s v="Jaipur"/>
    <n v="1"/>
    <n v="3402.6"/>
    <n v="0.2"/>
    <n v="2294.0100000000002"/>
    <x v="1"/>
    <x v="1"/>
    <x v="0"/>
    <n v="0.2"/>
    <n v="4.0000000000000008E-2"/>
    <n v="8.0000000000000019E-3"/>
    <n v="-2294.0020000000004"/>
    <n v="-286750.25"/>
    <n v="2025"/>
    <x v="9"/>
    <n v="6"/>
    <s v="Q2"/>
  </r>
  <r>
    <s v="ORD-06213"/>
    <d v="2025-04-21T00:00:00"/>
    <s v="CUST-1393"/>
    <s v="Isha Singh"/>
    <x v="1"/>
    <x v="7"/>
    <x v="0"/>
    <s v="Delhi"/>
    <s v="Delhi"/>
    <n v="1"/>
    <n v="811.92"/>
    <n v="0.05"/>
    <n v="626.83000000000004"/>
    <x v="4"/>
    <x v="1"/>
    <x v="1"/>
    <n v="0.05"/>
    <n v="2.5000000000000005E-3"/>
    <n v="1.2500000000000003E-4"/>
    <n v="-626.82987500000002"/>
    <n v="-5014638.9999999991"/>
    <n v="2025"/>
    <x v="0"/>
    <n v="4"/>
    <s v="Q2"/>
  </r>
  <r>
    <s v="ORD-06214"/>
    <d v="2025-05-17T00:00:00"/>
    <s v="CUST-2210"/>
    <s v="Neha Verma"/>
    <x v="2"/>
    <x v="2"/>
    <x v="3"/>
    <s v="Andhra Pradesh"/>
    <s v="Vijayawada"/>
    <n v="2"/>
    <n v="4372.1899999999996"/>
    <n v="0"/>
    <n v="7589.48"/>
    <x v="2"/>
    <x v="1"/>
    <x v="1"/>
    <n v="0"/>
    <n v="0"/>
    <n v="0"/>
    <n v="-7589.48"/>
    <e v="#DIV/0!"/>
    <n v="2025"/>
    <x v="6"/>
    <n v="5"/>
    <s v="Q2"/>
  </r>
  <r>
    <s v="ORD-06215"/>
    <d v="2025-08-20T00:00:00"/>
    <s v="CUST-2105"/>
    <s v="Meera Gupta"/>
    <x v="2"/>
    <x v="20"/>
    <x v="2"/>
    <s v="Maharashtra"/>
    <s v="Mumbai"/>
    <n v="1"/>
    <n v="6897.58"/>
    <n v="0.1"/>
    <n v="5444.79"/>
    <x v="2"/>
    <x v="0"/>
    <x v="2"/>
    <n v="0.1"/>
    <n v="1.0000000000000002E-2"/>
    <n v="1.0000000000000002E-3"/>
    <n v="-5444.7889999999998"/>
    <n v="-5444788.9999999981"/>
    <n v="2025"/>
    <x v="7"/>
    <n v="8"/>
    <s v="Q3"/>
  </r>
  <r>
    <s v="ORD-06216"/>
    <d v="2025-08-08T00:00:00"/>
    <s v="CUST-1749"/>
    <s v="Isha Nair"/>
    <x v="0"/>
    <x v="11"/>
    <x v="3"/>
    <s v="Karnataka"/>
    <s v="Mysuru"/>
    <n v="2"/>
    <n v="5748.79"/>
    <n v="0.1"/>
    <n v="7655.58"/>
    <x v="4"/>
    <x v="1"/>
    <x v="0"/>
    <n v="0.2"/>
    <n v="2.0000000000000004E-2"/>
    <n v="4.000000000000001E-3"/>
    <n v="-7655.576"/>
    <n v="-1913893.9999999995"/>
    <n v="2025"/>
    <x v="7"/>
    <n v="8"/>
    <s v="Q3"/>
  </r>
  <r>
    <s v="ORD-06217"/>
    <d v="2025-03-09T00:00:00"/>
    <s v="CUST-1081"/>
    <s v="Kiran Gupta"/>
    <x v="0"/>
    <x v="5"/>
    <x v="0"/>
    <s v="Delhi"/>
    <s v="New Delhi"/>
    <n v="2"/>
    <n v="15371.71"/>
    <n v="0.05"/>
    <n v="19283.43"/>
    <x v="1"/>
    <x v="1"/>
    <x v="1"/>
    <n v="0.1"/>
    <n v="5.000000000000001E-3"/>
    <n v="5.0000000000000012E-4"/>
    <n v="-19283.429500000002"/>
    <n v="-38566858.999999993"/>
    <n v="2025"/>
    <x v="3"/>
    <n v="3"/>
    <s v="Q1"/>
  </r>
  <r>
    <s v="ORD-06218"/>
    <d v="2025-10-29T00:00:00"/>
    <s v="CUST-1876"/>
    <s v="Rohan Gupta"/>
    <x v="0"/>
    <x v="0"/>
    <x v="1"/>
    <s v="Madhya Pradesh"/>
    <s v="Bhopal"/>
    <n v="2"/>
    <n v="17957.98"/>
    <n v="0.1"/>
    <n v="26029.51"/>
    <x v="3"/>
    <x v="1"/>
    <x v="1"/>
    <n v="0.2"/>
    <n v="2.0000000000000004E-2"/>
    <n v="4.000000000000001E-3"/>
    <n v="-26029.505999999998"/>
    <n v="-6507376.4999999981"/>
    <n v="2025"/>
    <x v="10"/>
    <n v="10"/>
    <s v="Q4"/>
  </r>
  <r>
    <s v="ORD-06219"/>
    <d v="2025-09-06T00:00:00"/>
    <s v="CUST-1201"/>
    <s v="Isha Sharma"/>
    <x v="3"/>
    <x v="14"/>
    <x v="0"/>
    <s v="Punjab"/>
    <s v="Amritsar"/>
    <n v="1"/>
    <n v="38873.18"/>
    <n v="0"/>
    <n v="28352.1"/>
    <x v="2"/>
    <x v="2"/>
    <x v="1"/>
    <n v="0"/>
    <n v="0"/>
    <n v="0"/>
    <n v="-28352.1"/>
    <e v="#DIV/0!"/>
    <n v="2025"/>
    <x v="2"/>
    <n v="9"/>
    <s v="Q3"/>
  </r>
  <r>
    <s v="ORD-06220"/>
    <d v="2025-11-19T00:00:00"/>
    <s v="CUST-1703"/>
    <s v="Isha Joshi"/>
    <x v="3"/>
    <x v="16"/>
    <x v="0"/>
    <s v="Uttar Pradesh"/>
    <s v="Lucknow"/>
    <n v="1"/>
    <n v="21146.97"/>
    <n v="0.05"/>
    <n v="14460.38"/>
    <x v="3"/>
    <x v="1"/>
    <x v="2"/>
    <n v="0.05"/>
    <n v="2.5000000000000005E-3"/>
    <n v="1.2500000000000003E-4"/>
    <n v="-14460.379874999999"/>
    <n v="-115683038.99999996"/>
    <n v="2025"/>
    <x v="8"/>
    <n v="11"/>
    <s v="Q4"/>
  </r>
  <r>
    <s v="ORD-06221"/>
    <d v="2025-01-06T00:00:00"/>
    <s v="CUST-1682"/>
    <s v="Neha Sharma"/>
    <x v="3"/>
    <x v="14"/>
    <x v="3"/>
    <s v="Karnataka"/>
    <s v="Bengaluru"/>
    <n v="1"/>
    <n v="44269.24"/>
    <n v="0"/>
    <n v="29537.78"/>
    <x v="0"/>
    <x v="1"/>
    <x v="0"/>
    <n v="0"/>
    <n v="0"/>
    <n v="0"/>
    <n v="-29537.78"/>
    <e v="#DIV/0!"/>
    <n v="2025"/>
    <x v="5"/>
    <n v="1"/>
    <s v="Q1"/>
  </r>
  <r>
    <s v="ORD-06222"/>
    <d v="2025-10-07T00:00:00"/>
    <s v="CUST-1883"/>
    <s v="Sneha Gupta"/>
    <x v="4"/>
    <x v="19"/>
    <x v="0"/>
    <s v="Punjab"/>
    <s v="Amritsar"/>
    <n v="2"/>
    <n v="7681.21"/>
    <n v="0.05"/>
    <n v="9202.2800000000007"/>
    <x v="1"/>
    <x v="2"/>
    <x v="2"/>
    <n v="0.1"/>
    <n v="5.000000000000001E-3"/>
    <n v="5.0000000000000012E-4"/>
    <n v="-9202.2795000000006"/>
    <n v="-18404558.999999996"/>
    <n v="2025"/>
    <x v="10"/>
    <n v="10"/>
    <s v="Q4"/>
  </r>
  <r>
    <s v="ORD-06223"/>
    <d v="2025-04-04T00:00:00"/>
    <s v="CUST-1222"/>
    <s v="Isha Sharma"/>
    <x v="3"/>
    <x v="14"/>
    <x v="0"/>
    <s v="Haryana"/>
    <s v="Faridabad"/>
    <n v="2"/>
    <n v="12380.74"/>
    <n v="0.1"/>
    <n v="18243.23"/>
    <x v="4"/>
    <x v="1"/>
    <x v="1"/>
    <n v="0.2"/>
    <n v="2.0000000000000004E-2"/>
    <n v="4.000000000000001E-3"/>
    <n v="-18243.225999999999"/>
    <n v="-4560806.4999999981"/>
    <n v="2025"/>
    <x v="0"/>
    <n v="4"/>
    <s v="Q2"/>
  </r>
  <r>
    <s v="ORD-06224"/>
    <d v="2025-09-26T00:00:00"/>
    <s v="CUST-1017"/>
    <s v="Ananya Singh"/>
    <x v="3"/>
    <x v="16"/>
    <x v="2"/>
    <s v="Maharashtra"/>
    <s v="Nagpur"/>
    <n v="1"/>
    <n v="30234.75"/>
    <n v="0.05"/>
    <n v="21406.560000000001"/>
    <x v="0"/>
    <x v="1"/>
    <x v="2"/>
    <n v="0.05"/>
    <n v="2.5000000000000005E-3"/>
    <n v="1.2500000000000003E-4"/>
    <n v="-21406.559875000003"/>
    <n v="-171252478.99999997"/>
    <n v="2025"/>
    <x v="2"/>
    <n v="9"/>
    <s v="Q3"/>
  </r>
  <r>
    <s v="ORD-06225"/>
    <d v="2025-07-16T00:00:00"/>
    <s v="CUST-1238"/>
    <s v="Rohan Kumar"/>
    <x v="3"/>
    <x v="18"/>
    <x v="0"/>
    <s v="Haryana"/>
    <s v="Gurugram"/>
    <n v="2"/>
    <n v="21768.42"/>
    <n v="0.1"/>
    <n v="28339.81"/>
    <x v="1"/>
    <x v="1"/>
    <x v="2"/>
    <n v="0.2"/>
    <n v="2.0000000000000004E-2"/>
    <n v="4.000000000000001E-3"/>
    <n v="-28339.806"/>
    <n v="-7084951.4999999981"/>
    <n v="2025"/>
    <x v="4"/>
    <n v="7"/>
    <s v="Q3"/>
  </r>
  <r>
    <s v="ORD-06226"/>
    <d v="2025-01-25T00:00:00"/>
    <s v="CUST-1749"/>
    <s v="Rahul Singh"/>
    <x v="2"/>
    <x v="10"/>
    <x v="0"/>
    <s v="Haryana"/>
    <s v="Gurugram"/>
    <n v="2"/>
    <n v="2270.17"/>
    <n v="0.05"/>
    <n v="3085.67"/>
    <x v="4"/>
    <x v="2"/>
    <x v="2"/>
    <n v="0.1"/>
    <n v="5.000000000000001E-3"/>
    <n v="5.0000000000000012E-4"/>
    <n v="-3085.6695"/>
    <n v="-6171338.9999999981"/>
    <n v="2025"/>
    <x v="5"/>
    <n v="1"/>
    <s v="Q1"/>
  </r>
  <r>
    <s v="ORD-06227"/>
    <d v="2025-05-28T00:00:00"/>
    <s v="CUST-1346"/>
    <s v="Isha Gupta"/>
    <x v="3"/>
    <x v="14"/>
    <x v="2"/>
    <s v="Maharashtra"/>
    <s v="Pune"/>
    <n v="1"/>
    <n v="56162.15"/>
    <n v="0.05"/>
    <n v="40075.199999999997"/>
    <x v="0"/>
    <x v="0"/>
    <x v="0"/>
    <n v="0.05"/>
    <n v="2.5000000000000005E-3"/>
    <n v="1.2500000000000003E-4"/>
    <n v="-40075.199874999998"/>
    <n v="-320601598.99999994"/>
    <n v="2025"/>
    <x v="6"/>
    <n v="5"/>
    <s v="Q2"/>
  </r>
  <r>
    <s v="ORD-06228"/>
    <d v="2025-04-28T00:00:00"/>
    <s v="CUST-2269"/>
    <s v="Arjun Joshi"/>
    <x v="0"/>
    <x v="0"/>
    <x v="3"/>
    <s v="Telangana"/>
    <s v="Warangal"/>
    <n v="1"/>
    <n v="7994.61"/>
    <n v="0"/>
    <n v="6499.28"/>
    <x v="2"/>
    <x v="1"/>
    <x v="0"/>
    <n v="0"/>
    <n v="0"/>
    <n v="0"/>
    <n v="-6499.28"/>
    <e v="#DIV/0!"/>
    <n v="2025"/>
    <x v="0"/>
    <n v="4"/>
    <s v="Q2"/>
  </r>
  <r>
    <s v="ORD-06229"/>
    <d v="2025-12-04T00:00:00"/>
    <s v="CUST-1450"/>
    <s v="Kiran Gupta"/>
    <x v="3"/>
    <x v="16"/>
    <x v="0"/>
    <s v="Haryana"/>
    <s v="Gurugram"/>
    <n v="3"/>
    <n v="23031.35"/>
    <n v="0.05"/>
    <n v="48106.8"/>
    <x v="3"/>
    <x v="1"/>
    <x v="0"/>
    <n v="0.15000000000000002"/>
    <n v="7.5000000000000015E-3"/>
    <n v="1.1250000000000003E-3"/>
    <n v="-48106.798875"/>
    <n v="-42761598.999999985"/>
    <n v="2025"/>
    <x v="1"/>
    <n v="12"/>
    <s v="Q4"/>
  </r>
  <r>
    <s v="ORD-06230"/>
    <d v="2025-12-04T00:00:00"/>
    <s v="CUST-2328"/>
    <s v="Arjun Kumar"/>
    <x v="1"/>
    <x v="9"/>
    <x v="4"/>
    <s v="Jharkhand"/>
    <s v="Jamshedpur"/>
    <n v="3"/>
    <n v="3116.68"/>
    <n v="0"/>
    <n v="6028.82"/>
    <x v="0"/>
    <x v="1"/>
    <x v="2"/>
    <n v="0"/>
    <n v="0"/>
    <n v="0"/>
    <n v="-6028.82"/>
    <e v="#DIV/0!"/>
    <n v="2025"/>
    <x v="1"/>
    <n v="12"/>
    <s v="Q4"/>
  </r>
  <r>
    <s v="ORD-06231"/>
    <d v="2025-03-07T00:00:00"/>
    <s v="CUST-2137"/>
    <s v="Rahul Gupta"/>
    <x v="4"/>
    <x v="12"/>
    <x v="0"/>
    <s v="Delhi"/>
    <s v="New Delhi"/>
    <n v="5"/>
    <n v="2364.91"/>
    <n v="0.1"/>
    <n v="7313.58"/>
    <x v="3"/>
    <x v="0"/>
    <x v="2"/>
    <n v="0.5"/>
    <n v="0.05"/>
    <n v="2.5000000000000001E-2"/>
    <n v="-7313.5550000000003"/>
    <n v="-292542.2"/>
    <n v="2025"/>
    <x v="3"/>
    <n v="3"/>
    <s v="Q1"/>
  </r>
  <r>
    <s v="ORD-06232"/>
    <d v="2025-10-28T00:00:00"/>
    <s v="CUST-2478"/>
    <s v="Aarav Joshi"/>
    <x v="4"/>
    <x v="24"/>
    <x v="3"/>
    <s v="Andhra Pradesh"/>
    <s v="Visakhapatnam"/>
    <n v="1"/>
    <n v="2454.09"/>
    <n v="0.1"/>
    <n v="1445.91"/>
    <x v="1"/>
    <x v="0"/>
    <x v="1"/>
    <n v="0.1"/>
    <n v="1.0000000000000002E-2"/>
    <n v="1.0000000000000002E-3"/>
    <n v="-1445.9090000000001"/>
    <n v="-1445908.9999999998"/>
    <n v="2025"/>
    <x v="10"/>
    <n v="10"/>
    <s v="Q4"/>
  </r>
  <r>
    <s v="ORD-06233"/>
    <d v="2025-06-24T00:00:00"/>
    <s v="CUST-1417"/>
    <s v="Ananya Singh"/>
    <x v="0"/>
    <x v="11"/>
    <x v="4"/>
    <s v="Bihar"/>
    <s v="Gaya"/>
    <n v="4"/>
    <n v="9701"/>
    <n v="0.1"/>
    <n v="23378.48"/>
    <x v="0"/>
    <x v="1"/>
    <x v="1"/>
    <n v="0.4"/>
    <n v="4.0000000000000008E-2"/>
    <n v="1.6000000000000004E-2"/>
    <n v="-23378.464"/>
    <n v="-1461153.9999999995"/>
    <n v="2025"/>
    <x v="9"/>
    <n v="6"/>
    <s v="Q2"/>
  </r>
  <r>
    <s v="ORD-06234"/>
    <d v="2025-11-15T00:00:00"/>
    <s v="CUST-1257"/>
    <s v="Meera Kumar"/>
    <x v="2"/>
    <x v="8"/>
    <x v="1"/>
    <s v="Madhya Pradesh"/>
    <s v="Indore"/>
    <n v="1"/>
    <n v="3101.2"/>
    <n v="0.1"/>
    <n v="2365.14"/>
    <x v="1"/>
    <x v="0"/>
    <x v="0"/>
    <n v="0.1"/>
    <n v="1.0000000000000002E-2"/>
    <n v="1.0000000000000002E-3"/>
    <n v="-2365.1389999999997"/>
    <n v="-2365138.9999999991"/>
    <n v="2025"/>
    <x v="8"/>
    <n v="11"/>
    <s v="Q4"/>
  </r>
  <r>
    <s v="ORD-06235"/>
    <d v="2025-03-17T00:00:00"/>
    <s v="CUST-1055"/>
    <s v="Ananya Rao"/>
    <x v="2"/>
    <x v="23"/>
    <x v="3"/>
    <s v="Tamil Nadu"/>
    <s v="Coimbatore"/>
    <n v="1"/>
    <n v="2346.88"/>
    <n v="0.05"/>
    <n v="1482.03"/>
    <x v="1"/>
    <x v="2"/>
    <x v="1"/>
    <n v="0.05"/>
    <n v="2.5000000000000005E-3"/>
    <n v="1.2500000000000003E-4"/>
    <n v="-1482.0298749999999"/>
    <n v="-11856238.999999996"/>
    <n v="2025"/>
    <x v="3"/>
    <n v="3"/>
    <s v="Q1"/>
  </r>
  <r>
    <s v="ORD-06236"/>
    <d v="2025-04-24T00:00:00"/>
    <s v="CUST-1439"/>
    <s v="Rohan Patel"/>
    <x v="0"/>
    <x v="4"/>
    <x v="2"/>
    <s v="Maharashtra"/>
    <s v="Nagpur"/>
    <n v="2"/>
    <n v="1633.35"/>
    <n v="0.1"/>
    <n v="2377.81"/>
    <x v="0"/>
    <x v="1"/>
    <x v="1"/>
    <n v="0.2"/>
    <n v="2.0000000000000004E-2"/>
    <n v="4.000000000000001E-3"/>
    <n v="-2377.806"/>
    <n v="-594451.49999999988"/>
    <n v="2025"/>
    <x v="0"/>
    <n v="4"/>
    <s v="Q2"/>
  </r>
  <r>
    <s v="ORD-06237"/>
    <d v="2025-04-21T00:00:00"/>
    <s v="CUST-2162"/>
    <s v="Ananya Singh"/>
    <x v="0"/>
    <x v="5"/>
    <x v="0"/>
    <s v="Punjab"/>
    <s v="Amritsar"/>
    <n v="1"/>
    <n v="9709.39"/>
    <n v="0.1"/>
    <n v="6104.2"/>
    <x v="4"/>
    <x v="0"/>
    <x v="2"/>
    <n v="0.1"/>
    <n v="1.0000000000000002E-2"/>
    <n v="1.0000000000000002E-3"/>
    <n v="-6104.1989999999996"/>
    <n v="-6104198.9999999981"/>
    <n v="2025"/>
    <x v="0"/>
    <n v="4"/>
    <s v="Q2"/>
  </r>
  <r>
    <s v="ORD-06238"/>
    <d v="2025-09-06T00:00:00"/>
    <s v="CUST-2396"/>
    <s v="Rohan Singh"/>
    <x v="3"/>
    <x v="13"/>
    <x v="3"/>
    <s v="Telangana"/>
    <s v="Hyderabad"/>
    <n v="2"/>
    <n v="53354.68"/>
    <n v="0"/>
    <n v="91166.720000000001"/>
    <x v="1"/>
    <x v="1"/>
    <x v="1"/>
    <n v="0"/>
    <n v="0"/>
    <n v="0"/>
    <n v="-91166.720000000001"/>
    <e v="#DIV/0!"/>
    <n v="2025"/>
    <x v="2"/>
    <n v="9"/>
    <s v="Q3"/>
  </r>
  <r>
    <s v="ORD-06239"/>
    <d v="2025-07-22T00:00:00"/>
    <s v="CUST-2149"/>
    <s v="Aarav Singh"/>
    <x v="1"/>
    <x v="7"/>
    <x v="3"/>
    <s v="Tamil Nadu"/>
    <s v="Coimbatore"/>
    <n v="1"/>
    <n v="4294.04"/>
    <n v="0.15"/>
    <n v="2853.36"/>
    <x v="1"/>
    <x v="1"/>
    <x v="1"/>
    <n v="0.15"/>
    <n v="2.2499999999999999E-2"/>
    <n v="3.375E-3"/>
    <n v="-2853.3566250000003"/>
    <n v="-845439.00000000012"/>
    <n v="2025"/>
    <x v="4"/>
    <n v="7"/>
    <s v="Q3"/>
  </r>
  <r>
    <s v="ORD-06240"/>
    <d v="2025-05-27T00:00:00"/>
    <s v="CUST-1024"/>
    <s v="Ananya Reddy"/>
    <x v="3"/>
    <x v="13"/>
    <x v="3"/>
    <s v="Telangana"/>
    <s v="Hyderabad"/>
    <n v="3"/>
    <n v="16450.439999999999"/>
    <n v="0"/>
    <n v="39256.160000000003"/>
    <x v="1"/>
    <x v="0"/>
    <x v="2"/>
    <n v="0"/>
    <n v="0"/>
    <n v="0"/>
    <n v="-39256.160000000003"/>
    <e v="#DIV/0!"/>
    <n v="2025"/>
    <x v="6"/>
    <n v="5"/>
    <s v="Q2"/>
  </r>
  <r>
    <s v="ORD-06241"/>
    <d v="2025-02-04T00:00:00"/>
    <s v="CUST-2480"/>
    <s v="Rohan Joshi"/>
    <x v="0"/>
    <x v="4"/>
    <x v="3"/>
    <s v="Telangana"/>
    <s v="Warangal"/>
    <n v="2"/>
    <n v="11073.79"/>
    <n v="0.05"/>
    <n v="15918.5"/>
    <x v="3"/>
    <x v="1"/>
    <x v="0"/>
    <n v="0.1"/>
    <n v="5.000000000000001E-3"/>
    <n v="5.0000000000000012E-4"/>
    <n v="-15918.4995"/>
    <n v="-31836998.999999993"/>
    <n v="2025"/>
    <x v="11"/>
    <n v="2"/>
    <s v="Q1"/>
  </r>
  <r>
    <s v="ORD-06242"/>
    <d v="2025-11-05T00:00:00"/>
    <s v="CUST-1796"/>
    <s v="Rohan Rao"/>
    <x v="0"/>
    <x v="11"/>
    <x v="1"/>
    <s v="Madhya Pradesh"/>
    <s v="Bhopal"/>
    <n v="4"/>
    <n v="15506.75"/>
    <n v="0.05"/>
    <n v="50737.68"/>
    <x v="2"/>
    <x v="1"/>
    <x v="2"/>
    <n v="0.2"/>
    <n v="1.0000000000000002E-2"/>
    <n v="2.0000000000000005E-3"/>
    <n v="-50737.678"/>
    <n v="-25368838.999999993"/>
    <n v="2025"/>
    <x v="8"/>
    <n v="11"/>
    <s v="Q4"/>
  </r>
  <r>
    <s v="ORD-06243"/>
    <d v="2025-01-26T00:00:00"/>
    <s v="CUST-1092"/>
    <s v="Ananya Joshi"/>
    <x v="2"/>
    <x v="20"/>
    <x v="1"/>
    <s v="Madhya Pradesh"/>
    <s v="Indore"/>
    <n v="1"/>
    <n v="3097.59"/>
    <n v="0.15"/>
    <n v="1740.45"/>
    <x v="0"/>
    <x v="1"/>
    <x v="1"/>
    <n v="0.15"/>
    <n v="2.2499999999999999E-2"/>
    <n v="3.375E-3"/>
    <n v="-1740.446625"/>
    <n v="-515687.88888888893"/>
    <n v="2025"/>
    <x v="5"/>
    <n v="1"/>
    <s v="Q1"/>
  </r>
  <r>
    <s v="ORD-06244"/>
    <d v="2025-08-26T00:00:00"/>
    <s v="CUST-1496"/>
    <s v="Meera Rao"/>
    <x v="1"/>
    <x v="21"/>
    <x v="4"/>
    <s v="Odisha"/>
    <s v="Bhubaneswar"/>
    <n v="2"/>
    <n v="4677.6499999999996"/>
    <n v="0.15"/>
    <n v="5522.28"/>
    <x v="4"/>
    <x v="1"/>
    <x v="1"/>
    <n v="0.3"/>
    <n v="4.4999999999999998E-2"/>
    <n v="1.35E-2"/>
    <n v="-5522.2664999999997"/>
    <n v="-409056.77777777775"/>
    <n v="2025"/>
    <x v="7"/>
    <n v="8"/>
    <s v="Q3"/>
  </r>
  <r>
    <s v="ORD-06245"/>
    <d v="2025-01-14T00:00:00"/>
    <s v="CUST-2388"/>
    <s v="Neha Gupta"/>
    <x v="2"/>
    <x v="23"/>
    <x v="0"/>
    <s v="Uttar Pradesh"/>
    <s v="Lucknow"/>
    <n v="1"/>
    <n v="6359.66"/>
    <n v="0.15"/>
    <n v="4622.87"/>
    <x v="2"/>
    <x v="1"/>
    <x v="2"/>
    <n v="0.15"/>
    <n v="2.2499999999999999E-2"/>
    <n v="3.375E-3"/>
    <n v="-4622.8666249999997"/>
    <n v="-1369738.2592592591"/>
    <n v="2025"/>
    <x v="5"/>
    <n v="1"/>
    <s v="Q1"/>
  </r>
  <r>
    <s v="ORD-06246"/>
    <d v="2025-02-14T00:00:00"/>
    <s v="CUST-1563"/>
    <s v="Rohan Rao"/>
    <x v="2"/>
    <x v="8"/>
    <x v="4"/>
    <s v="Jharkhand"/>
    <s v="Ranchi"/>
    <n v="2"/>
    <n v="1773.68"/>
    <n v="0.1"/>
    <n v="2800.37"/>
    <x v="0"/>
    <x v="1"/>
    <x v="0"/>
    <n v="0.2"/>
    <n v="2.0000000000000004E-2"/>
    <n v="4.000000000000001E-3"/>
    <n v="-2800.366"/>
    <n v="-700091.49999999988"/>
    <n v="2025"/>
    <x v="11"/>
    <n v="2"/>
    <s v="Q1"/>
  </r>
  <r>
    <s v="ORD-06247"/>
    <d v="2025-08-04T00:00:00"/>
    <s v="CUST-1894"/>
    <s v="Vikram Sharma"/>
    <x v="2"/>
    <x v="10"/>
    <x v="2"/>
    <s v="Gujarat"/>
    <s v="Ahmedabad"/>
    <n v="2"/>
    <n v="2109.17"/>
    <n v="0.1"/>
    <n v="3114.2"/>
    <x v="0"/>
    <x v="1"/>
    <x v="2"/>
    <n v="0.2"/>
    <n v="2.0000000000000004E-2"/>
    <n v="4.000000000000001E-3"/>
    <n v="-3114.1959999999999"/>
    <n v="-778548.99999999977"/>
    <n v="2025"/>
    <x v="7"/>
    <n v="8"/>
    <s v="Q3"/>
  </r>
  <r>
    <s v="ORD-06248"/>
    <d v="2025-08-21T00:00:00"/>
    <s v="CUST-1712"/>
    <s v="Isha Nair"/>
    <x v="3"/>
    <x v="16"/>
    <x v="0"/>
    <s v="Punjab"/>
    <s v="Amritsar"/>
    <n v="1"/>
    <n v="12958.07"/>
    <n v="0"/>
    <n v="8750"/>
    <x v="1"/>
    <x v="1"/>
    <x v="1"/>
    <n v="0"/>
    <n v="0"/>
    <n v="0"/>
    <n v="-8750"/>
    <e v="#DIV/0!"/>
    <n v="2025"/>
    <x v="7"/>
    <n v="8"/>
    <s v="Q3"/>
  </r>
  <r>
    <s v="ORD-06249"/>
    <d v="2025-07-12T00:00:00"/>
    <s v="CUST-2181"/>
    <s v="Sneha Kumar"/>
    <x v="0"/>
    <x v="5"/>
    <x v="3"/>
    <s v="Andhra Pradesh"/>
    <s v="Visakhapatnam"/>
    <n v="1"/>
    <n v="4091.74"/>
    <n v="0.05"/>
    <n v="3328.03"/>
    <x v="0"/>
    <x v="1"/>
    <x v="1"/>
    <n v="0.05"/>
    <n v="2.5000000000000005E-3"/>
    <n v="1.2500000000000003E-4"/>
    <n v="-3328.0298750000002"/>
    <n v="-26624238.999999996"/>
    <n v="2025"/>
    <x v="4"/>
    <n v="7"/>
    <s v="Q3"/>
  </r>
  <r>
    <s v="ORD-06250"/>
    <d v="2025-02-20T00:00:00"/>
    <s v="CUST-1093"/>
    <s v="Priya Sharma"/>
    <x v="4"/>
    <x v="19"/>
    <x v="0"/>
    <s v="Punjab"/>
    <s v="Ludhiana"/>
    <n v="2"/>
    <n v="8216.83"/>
    <n v="0.15"/>
    <n v="9269.99"/>
    <x v="2"/>
    <x v="1"/>
    <x v="2"/>
    <n v="0.3"/>
    <n v="4.4999999999999998E-2"/>
    <n v="1.35E-2"/>
    <n v="-9269.9765000000007"/>
    <n v="-686664.92592592596"/>
    <n v="2025"/>
    <x v="11"/>
    <n v="2"/>
    <s v="Q1"/>
  </r>
  <r>
    <s v="ORD-06251"/>
    <d v="2025-08-02T00:00:00"/>
    <s v="CUST-1379"/>
    <s v="Kiran Joshi"/>
    <x v="4"/>
    <x v="19"/>
    <x v="3"/>
    <s v="Telangana"/>
    <s v="Hyderabad"/>
    <n v="2"/>
    <n v="8414.67"/>
    <n v="0.05"/>
    <n v="13549.4"/>
    <x v="0"/>
    <x v="1"/>
    <x v="2"/>
    <n v="0.1"/>
    <n v="5.000000000000001E-3"/>
    <n v="5.0000000000000012E-4"/>
    <n v="-13549.3995"/>
    <n v="-27098798.999999993"/>
    <n v="2025"/>
    <x v="7"/>
    <n v="8"/>
    <s v="Q3"/>
  </r>
  <r>
    <s v="ORD-06252"/>
    <d v="2025-05-31T00:00:00"/>
    <s v="CUST-1719"/>
    <s v="Rahul Reddy"/>
    <x v="1"/>
    <x v="21"/>
    <x v="0"/>
    <s v="Uttar Pradesh"/>
    <s v="Kanpur"/>
    <n v="1"/>
    <n v="496.51"/>
    <n v="0"/>
    <n v="357.29"/>
    <x v="1"/>
    <x v="1"/>
    <x v="1"/>
    <n v="0"/>
    <n v="0"/>
    <n v="0"/>
    <n v="-357.29"/>
    <e v="#DIV/0!"/>
    <n v="2025"/>
    <x v="6"/>
    <n v="5"/>
    <s v="Q2"/>
  </r>
  <r>
    <s v="ORD-06253"/>
    <d v="2025-10-02T00:00:00"/>
    <s v="CUST-1479"/>
    <s v="Isha Gupta"/>
    <x v="3"/>
    <x v="16"/>
    <x v="1"/>
    <s v="Chhattisgarh"/>
    <s v="Bilaspur"/>
    <n v="2"/>
    <n v="39193.81"/>
    <n v="0"/>
    <n v="49578.27"/>
    <x v="2"/>
    <x v="1"/>
    <x v="2"/>
    <n v="0"/>
    <n v="0"/>
    <n v="0"/>
    <n v="-49578.27"/>
    <e v="#DIV/0!"/>
    <n v="2025"/>
    <x v="10"/>
    <n v="10"/>
    <s v="Q4"/>
  </r>
  <r>
    <s v="ORD-06254"/>
    <d v="2025-12-04T00:00:00"/>
    <s v="CUST-2029"/>
    <s v="Rahul Gupta"/>
    <x v="3"/>
    <x v="14"/>
    <x v="0"/>
    <s v="Uttar Pradesh"/>
    <s v="Kanpur"/>
    <n v="2"/>
    <n v="37328.699999999997"/>
    <n v="0.05"/>
    <n v="55255.05"/>
    <x v="2"/>
    <x v="0"/>
    <x v="0"/>
    <n v="0.1"/>
    <n v="5.000000000000001E-3"/>
    <n v="5.0000000000000012E-4"/>
    <n v="-55255.049500000001"/>
    <n v="-110510098.99999997"/>
    <n v="2025"/>
    <x v="1"/>
    <n v="12"/>
    <s v="Q4"/>
  </r>
  <r>
    <s v="ORD-06255"/>
    <d v="2025-03-17T00:00:00"/>
    <s v="CUST-1433"/>
    <s v="Meera Nair"/>
    <x v="0"/>
    <x v="0"/>
    <x v="0"/>
    <s v="Punjab"/>
    <s v="Amritsar"/>
    <n v="2"/>
    <n v="7456.47"/>
    <n v="0"/>
    <n v="10678.26"/>
    <x v="2"/>
    <x v="1"/>
    <x v="1"/>
    <n v="0"/>
    <n v="0"/>
    <n v="0"/>
    <n v="-10678.26"/>
    <e v="#DIV/0!"/>
    <n v="2025"/>
    <x v="3"/>
    <n v="3"/>
    <s v="Q1"/>
  </r>
  <r>
    <s v="ORD-06256"/>
    <d v="2025-08-08T00:00:00"/>
    <s v="CUST-2116"/>
    <s v="Kiran Nair"/>
    <x v="4"/>
    <x v="22"/>
    <x v="1"/>
    <s v="Madhya Pradesh"/>
    <s v="Bhopal"/>
    <n v="1"/>
    <n v="5869.43"/>
    <n v="0.05"/>
    <n v="3484.98"/>
    <x v="1"/>
    <x v="1"/>
    <x v="2"/>
    <n v="0.05"/>
    <n v="2.5000000000000005E-3"/>
    <n v="1.2500000000000003E-4"/>
    <n v="-3484.979875"/>
    <n v="-27879838.999999993"/>
    <n v="2025"/>
    <x v="7"/>
    <n v="8"/>
    <s v="Q3"/>
  </r>
  <r>
    <s v="ORD-06257"/>
    <d v="2025-12-14T00:00:00"/>
    <s v="CUST-1311"/>
    <s v="Arjun Joshi"/>
    <x v="1"/>
    <x v="17"/>
    <x v="4"/>
    <s v="Jharkhand"/>
    <s v="Ranchi"/>
    <n v="2"/>
    <n v="4750"/>
    <n v="0.05"/>
    <n v="5949.23"/>
    <x v="0"/>
    <x v="0"/>
    <x v="1"/>
    <n v="0.1"/>
    <n v="5.000000000000001E-3"/>
    <n v="5.0000000000000012E-4"/>
    <n v="-5949.2294999999995"/>
    <n v="-11898458.999999996"/>
    <n v="2025"/>
    <x v="1"/>
    <n v="12"/>
    <s v="Q4"/>
  </r>
  <r>
    <s v="ORD-06258"/>
    <d v="2025-07-06T00:00:00"/>
    <s v="CUST-1046"/>
    <s v="Kiran Gupta"/>
    <x v="4"/>
    <x v="19"/>
    <x v="2"/>
    <s v="Gujarat"/>
    <s v="Surat"/>
    <n v="2"/>
    <n v="1947.17"/>
    <n v="0.05"/>
    <n v="2732.33"/>
    <x v="1"/>
    <x v="0"/>
    <x v="2"/>
    <n v="0.1"/>
    <n v="5.000000000000001E-3"/>
    <n v="5.0000000000000012E-4"/>
    <n v="-2732.3294999999998"/>
    <n v="-5464658.9999999981"/>
    <n v="2025"/>
    <x v="4"/>
    <n v="7"/>
    <s v="Q3"/>
  </r>
  <r>
    <s v="ORD-06259"/>
    <d v="2025-10-16T00:00:00"/>
    <s v="CUST-2167"/>
    <s v="Rahul Kumar"/>
    <x v="2"/>
    <x v="20"/>
    <x v="3"/>
    <s v="Andhra Pradesh"/>
    <s v="Visakhapatnam"/>
    <n v="2"/>
    <n v="1194.71"/>
    <n v="0"/>
    <n v="1886.67"/>
    <x v="1"/>
    <x v="1"/>
    <x v="2"/>
    <n v="0"/>
    <n v="0"/>
    <n v="0"/>
    <n v="-1886.67"/>
    <e v="#DIV/0!"/>
    <n v="2025"/>
    <x v="10"/>
    <n v="10"/>
    <s v="Q4"/>
  </r>
  <r>
    <s v="ORD-06260"/>
    <d v="2025-01-28T00:00:00"/>
    <s v="CUST-1762"/>
    <s v="Vikram Joshi"/>
    <x v="3"/>
    <x v="14"/>
    <x v="4"/>
    <s v="Odisha"/>
    <s v="Cuttack"/>
    <n v="3"/>
    <n v="3620.3"/>
    <n v="0.15"/>
    <n v="5802.52"/>
    <x v="2"/>
    <x v="0"/>
    <x v="0"/>
    <n v="0.44999999999999996"/>
    <n v="6.7499999999999991E-2"/>
    <n v="3.0374999999999992E-2"/>
    <n v="-5802.4896250000002"/>
    <n v="-191028.46502057617"/>
    <n v="2025"/>
    <x v="5"/>
    <n v="1"/>
    <s v="Q1"/>
  </r>
  <r>
    <s v="ORD-06261"/>
    <d v="2025-06-29T00:00:00"/>
    <s v="CUST-2480"/>
    <s v="Kiran Rao"/>
    <x v="3"/>
    <x v="16"/>
    <x v="0"/>
    <s v="Haryana"/>
    <s v="Faridabad"/>
    <n v="1"/>
    <n v="24603.42"/>
    <n v="0.1"/>
    <n v="16726.939999999999"/>
    <x v="2"/>
    <x v="0"/>
    <x v="1"/>
    <n v="0.1"/>
    <n v="1.0000000000000002E-2"/>
    <n v="1.0000000000000002E-3"/>
    <n v="-16726.938999999998"/>
    <n v="-16726938.999999994"/>
    <n v="2025"/>
    <x v="9"/>
    <n v="6"/>
    <s v="Q2"/>
  </r>
  <r>
    <s v="ORD-06262"/>
    <d v="2025-09-10T00:00:00"/>
    <s v="CUST-1224"/>
    <s v="Rohan Nair"/>
    <x v="3"/>
    <x v="16"/>
    <x v="3"/>
    <s v="Telangana"/>
    <s v="Hyderabad"/>
    <n v="1"/>
    <n v="22939.41"/>
    <n v="0.1"/>
    <n v="13052.86"/>
    <x v="1"/>
    <x v="2"/>
    <x v="1"/>
    <n v="0.1"/>
    <n v="1.0000000000000002E-2"/>
    <n v="1.0000000000000002E-3"/>
    <n v="-13052.859"/>
    <n v="-13052858.999999998"/>
    <n v="2025"/>
    <x v="2"/>
    <n v="9"/>
    <s v="Q3"/>
  </r>
  <r>
    <s v="ORD-06263"/>
    <d v="2025-05-06T00:00:00"/>
    <s v="CUST-1167"/>
    <s v="Rahul Verma"/>
    <x v="2"/>
    <x v="2"/>
    <x v="4"/>
    <s v="Jharkhand"/>
    <s v="Jamshedpur"/>
    <n v="1"/>
    <n v="3243.41"/>
    <n v="0.1"/>
    <n v="2494.6999999999998"/>
    <x v="1"/>
    <x v="1"/>
    <x v="1"/>
    <n v="0.1"/>
    <n v="1.0000000000000002E-2"/>
    <n v="1.0000000000000002E-3"/>
    <n v="-2494.6989999999996"/>
    <n v="-2494698.9999999991"/>
    <n v="2025"/>
    <x v="6"/>
    <n v="5"/>
    <s v="Q2"/>
  </r>
  <r>
    <s v="ORD-06264"/>
    <d v="2025-06-26T00:00:00"/>
    <s v="CUST-1999"/>
    <s v="Neha Verma"/>
    <x v="3"/>
    <x v="18"/>
    <x v="4"/>
    <s v="West Bengal"/>
    <s v="Durgapur"/>
    <n v="1"/>
    <n v="33460.19"/>
    <n v="0.05"/>
    <n v="25551.26"/>
    <x v="0"/>
    <x v="1"/>
    <x v="2"/>
    <n v="0.05"/>
    <n v="2.5000000000000005E-3"/>
    <n v="1.2500000000000003E-4"/>
    <n v="-25551.259875"/>
    <n v="-204410078.99999994"/>
    <n v="2025"/>
    <x v="9"/>
    <n v="6"/>
    <s v="Q2"/>
  </r>
  <r>
    <s v="ORD-06265"/>
    <d v="2025-02-06T00:00:00"/>
    <s v="CUST-1406"/>
    <s v="Rohan Sharma"/>
    <x v="1"/>
    <x v="1"/>
    <x v="3"/>
    <s v="Andhra Pradesh"/>
    <s v="Vijayawada"/>
    <n v="1"/>
    <n v="3849.66"/>
    <n v="0.1"/>
    <n v="2223.7199999999998"/>
    <x v="2"/>
    <x v="2"/>
    <x v="1"/>
    <n v="0.1"/>
    <n v="1.0000000000000002E-2"/>
    <n v="1.0000000000000002E-3"/>
    <n v="-2223.7189999999996"/>
    <n v="-2223718.9999999991"/>
    <n v="2025"/>
    <x v="11"/>
    <n v="2"/>
    <s v="Q1"/>
  </r>
  <r>
    <s v="ORD-06266"/>
    <d v="2025-04-09T00:00:00"/>
    <s v="CUST-1318"/>
    <s v="Priya Joshi"/>
    <x v="2"/>
    <x v="2"/>
    <x v="2"/>
    <s v="Maharashtra"/>
    <s v="Pune"/>
    <n v="3"/>
    <n v="2987.95"/>
    <n v="0.15"/>
    <n v="5729.61"/>
    <x v="4"/>
    <x v="1"/>
    <x v="1"/>
    <n v="0.44999999999999996"/>
    <n v="6.7499999999999991E-2"/>
    <n v="3.0374999999999992E-2"/>
    <n v="-5729.5796249999994"/>
    <n v="-188628.13580246916"/>
    <n v="2025"/>
    <x v="0"/>
    <n v="4"/>
    <s v="Q2"/>
  </r>
  <r>
    <s v="ORD-06267"/>
    <d v="2025-04-08T00:00:00"/>
    <s v="CUST-2221"/>
    <s v="Aarav Nair"/>
    <x v="0"/>
    <x v="5"/>
    <x v="4"/>
    <s v="Bihar"/>
    <s v="Patna"/>
    <n v="3"/>
    <n v="6419.61"/>
    <n v="0"/>
    <n v="15621.38"/>
    <x v="4"/>
    <x v="1"/>
    <x v="0"/>
    <n v="0"/>
    <n v="0"/>
    <n v="0"/>
    <n v="-15621.38"/>
    <e v="#DIV/0!"/>
    <n v="2025"/>
    <x v="0"/>
    <n v="4"/>
    <s v="Q2"/>
  </r>
  <r>
    <s v="ORD-06268"/>
    <d v="2025-05-07T00:00:00"/>
    <s v="CUST-1671"/>
    <s v="Priya Reddy"/>
    <x v="3"/>
    <x v="16"/>
    <x v="4"/>
    <s v="West Bengal"/>
    <s v="Durgapur"/>
    <n v="1"/>
    <n v="54006.81"/>
    <n v="0"/>
    <n v="37527.75"/>
    <x v="0"/>
    <x v="0"/>
    <x v="1"/>
    <n v="0"/>
    <n v="0"/>
    <n v="0"/>
    <n v="-37527.75"/>
    <e v="#DIV/0!"/>
    <n v="2025"/>
    <x v="6"/>
    <n v="5"/>
    <s v="Q2"/>
  </r>
  <r>
    <s v="ORD-06269"/>
    <d v="2025-06-17T00:00:00"/>
    <s v="CUST-1933"/>
    <s v="Kiran Patel"/>
    <x v="3"/>
    <x v="16"/>
    <x v="0"/>
    <s v="Haryana"/>
    <s v="Faridabad"/>
    <n v="1"/>
    <n v="55462.09"/>
    <n v="0.1"/>
    <n v="33384.959999999999"/>
    <x v="4"/>
    <x v="1"/>
    <x v="1"/>
    <n v="0.1"/>
    <n v="1.0000000000000002E-2"/>
    <n v="1.0000000000000002E-3"/>
    <n v="-33384.959000000003"/>
    <n v="-33384958.999999996"/>
    <n v="2025"/>
    <x v="9"/>
    <n v="6"/>
    <s v="Q2"/>
  </r>
  <r>
    <s v="ORD-06270"/>
    <d v="2025-03-21T00:00:00"/>
    <s v="CUST-1663"/>
    <s v="Neha Singh"/>
    <x v="1"/>
    <x v="1"/>
    <x v="2"/>
    <s v="Goa"/>
    <s v="Panaji"/>
    <n v="1"/>
    <n v="1355.64"/>
    <n v="0"/>
    <n v="1078.6600000000001"/>
    <x v="4"/>
    <x v="1"/>
    <x v="2"/>
    <n v="0"/>
    <n v="0"/>
    <n v="0"/>
    <n v="-1078.6600000000001"/>
    <e v="#DIV/0!"/>
    <n v="2025"/>
    <x v="3"/>
    <n v="3"/>
    <s v="Q1"/>
  </r>
  <r>
    <s v="ORD-06271"/>
    <d v="2025-10-21T00:00:00"/>
    <s v="CUST-2013"/>
    <s v="Kiran Singh"/>
    <x v="0"/>
    <x v="0"/>
    <x v="3"/>
    <s v="Telangana"/>
    <s v="Hyderabad"/>
    <n v="3"/>
    <n v="6143.82"/>
    <n v="0.15"/>
    <n v="12886.07"/>
    <x v="2"/>
    <x v="1"/>
    <x v="2"/>
    <n v="0.44999999999999996"/>
    <n v="6.7499999999999991E-2"/>
    <n v="3.0374999999999992E-2"/>
    <n v="-12886.039624999999"/>
    <n v="-424231.75720164616"/>
    <n v="2025"/>
    <x v="10"/>
    <n v="10"/>
    <s v="Q4"/>
  </r>
  <r>
    <s v="ORD-06272"/>
    <d v="2025-11-29T00:00:00"/>
    <s v="CUST-2323"/>
    <s v="Kiran Singh"/>
    <x v="0"/>
    <x v="5"/>
    <x v="3"/>
    <s v="Karnataka"/>
    <s v="Mysuru"/>
    <n v="3"/>
    <n v="14974.51"/>
    <n v="0.1"/>
    <n v="29280.62"/>
    <x v="1"/>
    <x v="2"/>
    <x v="2"/>
    <n v="0.30000000000000004"/>
    <n v="3.0000000000000006E-2"/>
    <n v="9.0000000000000028E-3"/>
    <n v="-29280.611000000001"/>
    <n v="-3253401.2222222211"/>
    <n v="2025"/>
    <x v="8"/>
    <n v="11"/>
    <s v="Q4"/>
  </r>
  <r>
    <s v="ORD-06273"/>
    <d v="2025-05-06T00:00:00"/>
    <s v="CUST-2062"/>
    <s v="Isha Kumar"/>
    <x v="4"/>
    <x v="22"/>
    <x v="3"/>
    <s v="Andhra Pradesh"/>
    <s v="Vijayawada"/>
    <n v="1"/>
    <n v="1174.97"/>
    <n v="0.05"/>
    <n v="761.8"/>
    <x v="4"/>
    <x v="2"/>
    <x v="2"/>
    <n v="0.05"/>
    <n v="2.5000000000000005E-3"/>
    <n v="1.2500000000000003E-4"/>
    <n v="-761.79987499999993"/>
    <n v="-6094398.9999999981"/>
    <n v="2025"/>
    <x v="6"/>
    <n v="5"/>
    <s v="Q2"/>
  </r>
  <r>
    <s v="ORD-06274"/>
    <d v="2025-12-09T00:00:00"/>
    <s v="CUST-2035"/>
    <s v="Sneha Singh"/>
    <x v="2"/>
    <x v="10"/>
    <x v="1"/>
    <s v="Madhya Pradesh"/>
    <s v="Bhopal"/>
    <n v="2"/>
    <n v="2550.59"/>
    <n v="0.05"/>
    <n v="4191.42"/>
    <x v="1"/>
    <x v="1"/>
    <x v="1"/>
    <n v="0.1"/>
    <n v="5.000000000000001E-3"/>
    <n v="5.0000000000000012E-4"/>
    <n v="-4191.4195"/>
    <n v="-8382838.9999999981"/>
    <n v="2025"/>
    <x v="1"/>
    <n v="12"/>
    <s v="Q4"/>
  </r>
  <r>
    <s v="ORD-06275"/>
    <d v="2025-11-06T00:00:00"/>
    <s v="CUST-2305"/>
    <s v="Aarav Patel"/>
    <x v="0"/>
    <x v="6"/>
    <x v="1"/>
    <s v="Madhya Pradesh"/>
    <s v="Indore"/>
    <n v="1"/>
    <n v="8456.4599999999991"/>
    <n v="0.1"/>
    <n v="5779.87"/>
    <x v="1"/>
    <x v="1"/>
    <x v="1"/>
    <n v="0.1"/>
    <n v="1.0000000000000002E-2"/>
    <n v="1.0000000000000002E-3"/>
    <n v="-5779.8689999999997"/>
    <n v="-5779868.9999999981"/>
    <n v="2025"/>
    <x v="8"/>
    <n v="11"/>
    <s v="Q4"/>
  </r>
  <r>
    <s v="ORD-06276"/>
    <d v="2025-05-30T00:00:00"/>
    <s v="CUST-2434"/>
    <s v="Aarav Sharma"/>
    <x v="1"/>
    <x v="9"/>
    <x v="3"/>
    <s v="Tamil Nadu"/>
    <s v="Coimbatore"/>
    <n v="1"/>
    <n v="1138.5899999999999"/>
    <n v="0"/>
    <n v="851.05"/>
    <x v="1"/>
    <x v="1"/>
    <x v="2"/>
    <n v="0"/>
    <n v="0"/>
    <n v="0"/>
    <n v="-851.05"/>
    <e v="#DIV/0!"/>
    <n v="2025"/>
    <x v="6"/>
    <n v="5"/>
    <s v="Q2"/>
  </r>
  <r>
    <s v="ORD-06277"/>
    <d v="2025-01-16T00:00:00"/>
    <s v="CUST-2526"/>
    <s v="Priya Rao"/>
    <x v="1"/>
    <x v="7"/>
    <x v="2"/>
    <s v="Goa"/>
    <s v="Margao"/>
    <n v="1"/>
    <n v="1104.5899999999999"/>
    <n v="0.15"/>
    <n v="760.5"/>
    <x v="4"/>
    <x v="1"/>
    <x v="0"/>
    <n v="0.15"/>
    <n v="2.2499999999999999E-2"/>
    <n v="3.375E-3"/>
    <n v="-760.49662499999999"/>
    <n v="-225332.33333333334"/>
    <n v="2025"/>
    <x v="5"/>
    <n v="1"/>
    <s v="Q1"/>
  </r>
  <r>
    <s v="ORD-06278"/>
    <d v="2025-01-28T00:00:00"/>
    <s v="CUST-1551"/>
    <s v="Kiran Joshi"/>
    <x v="2"/>
    <x v="23"/>
    <x v="0"/>
    <s v="Uttar Pradesh"/>
    <s v="Noida"/>
    <n v="2"/>
    <n v="3204.09"/>
    <n v="0"/>
    <n v="5466.09"/>
    <x v="1"/>
    <x v="2"/>
    <x v="1"/>
    <n v="0"/>
    <n v="0"/>
    <n v="0"/>
    <n v="-5466.09"/>
    <e v="#DIV/0!"/>
    <n v="2025"/>
    <x v="5"/>
    <n v="1"/>
    <s v="Q1"/>
  </r>
  <r>
    <s v="ORD-06279"/>
    <d v="2025-06-22T00:00:00"/>
    <s v="CUST-1056"/>
    <s v="Sneha Reddy"/>
    <x v="0"/>
    <x v="5"/>
    <x v="0"/>
    <s v="Delhi"/>
    <s v="Delhi"/>
    <n v="1"/>
    <n v="13753.23"/>
    <n v="0.2"/>
    <n v="7696.2"/>
    <x v="1"/>
    <x v="2"/>
    <x v="2"/>
    <n v="0.2"/>
    <n v="4.0000000000000008E-2"/>
    <n v="8.0000000000000019E-3"/>
    <n v="-7696.192"/>
    <n v="-962023.99999999977"/>
    <n v="2025"/>
    <x v="9"/>
    <n v="6"/>
    <s v="Q2"/>
  </r>
  <r>
    <s v="ORD-06280"/>
    <d v="2025-02-15T00:00:00"/>
    <s v="CUST-1869"/>
    <s v="Priya Gupta"/>
    <x v="0"/>
    <x v="11"/>
    <x v="2"/>
    <s v="Gujarat"/>
    <s v="Surat"/>
    <n v="1"/>
    <n v="15236.03"/>
    <n v="0"/>
    <n v="12666.49"/>
    <x v="1"/>
    <x v="1"/>
    <x v="1"/>
    <n v="0"/>
    <n v="0"/>
    <n v="0"/>
    <n v="-12666.49"/>
    <e v="#DIV/0!"/>
    <n v="2025"/>
    <x v="11"/>
    <n v="2"/>
    <s v="Q1"/>
  </r>
  <r>
    <s v="ORD-06281"/>
    <d v="2025-11-24T00:00:00"/>
    <s v="CUST-2380"/>
    <s v="Kiran Sharma"/>
    <x v="1"/>
    <x v="1"/>
    <x v="0"/>
    <s v="Haryana"/>
    <s v="Faridabad"/>
    <n v="1"/>
    <n v="4901.37"/>
    <n v="0.1"/>
    <n v="3805.51"/>
    <x v="4"/>
    <x v="1"/>
    <x v="1"/>
    <n v="0.1"/>
    <n v="1.0000000000000002E-2"/>
    <n v="1.0000000000000002E-3"/>
    <n v="-3805.509"/>
    <n v="-3805508.9999999991"/>
    <n v="2025"/>
    <x v="8"/>
    <n v="11"/>
    <s v="Q4"/>
  </r>
  <r>
    <s v="ORD-06282"/>
    <d v="2025-08-24T00:00:00"/>
    <s v="CUST-1112"/>
    <s v="Vikram Verma"/>
    <x v="0"/>
    <x v="0"/>
    <x v="0"/>
    <s v="Haryana"/>
    <s v="Gurugram"/>
    <n v="1"/>
    <n v="1979.92"/>
    <n v="0"/>
    <n v="1722.65"/>
    <x v="1"/>
    <x v="0"/>
    <x v="1"/>
    <n v="0"/>
    <n v="0"/>
    <n v="0"/>
    <n v="-1722.65"/>
    <e v="#DIV/0!"/>
    <n v="2025"/>
    <x v="7"/>
    <n v="8"/>
    <s v="Q3"/>
  </r>
  <r>
    <s v="ORD-06283"/>
    <d v="2025-08-02T00:00:00"/>
    <s v="CUST-2388"/>
    <s v="Ananya Sharma"/>
    <x v="2"/>
    <x v="23"/>
    <x v="4"/>
    <s v="West Bengal"/>
    <s v="Durgapur"/>
    <n v="2"/>
    <n v="1830.1"/>
    <n v="0.05"/>
    <n v="2777.64"/>
    <x v="1"/>
    <x v="0"/>
    <x v="1"/>
    <n v="0.1"/>
    <n v="5.000000000000001E-3"/>
    <n v="5.0000000000000012E-4"/>
    <n v="-2777.6394999999998"/>
    <n v="-5555278.9999999981"/>
    <n v="2025"/>
    <x v="7"/>
    <n v="8"/>
    <s v="Q3"/>
  </r>
  <r>
    <s v="ORD-06284"/>
    <d v="2025-03-26T00:00:00"/>
    <s v="CUST-1148"/>
    <s v="Sneha Gupta"/>
    <x v="4"/>
    <x v="12"/>
    <x v="2"/>
    <s v="Maharashtra"/>
    <s v="Pune"/>
    <n v="1"/>
    <n v="6931.35"/>
    <n v="0.1"/>
    <n v="5117.9799999999996"/>
    <x v="4"/>
    <x v="2"/>
    <x v="2"/>
    <n v="0.1"/>
    <n v="1.0000000000000002E-2"/>
    <n v="1.0000000000000002E-3"/>
    <n v="-5117.9789999999994"/>
    <n v="-5117978.9999999981"/>
    <n v="2025"/>
    <x v="3"/>
    <n v="3"/>
    <s v="Q1"/>
  </r>
  <r>
    <s v="ORD-06285"/>
    <d v="2025-10-09T00:00:00"/>
    <s v="CUST-1498"/>
    <s v="Rohan Reddy"/>
    <x v="4"/>
    <x v="19"/>
    <x v="0"/>
    <s v="Punjab"/>
    <s v="Ludhiana"/>
    <n v="3"/>
    <n v="5095.09"/>
    <n v="0"/>
    <n v="12825.14"/>
    <x v="1"/>
    <x v="1"/>
    <x v="1"/>
    <n v="0"/>
    <n v="0"/>
    <n v="0"/>
    <n v="-12825.14"/>
    <e v="#DIV/0!"/>
    <n v="2025"/>
    <x v="10"/>
    <n v="10"/>
    <s v="Q4"/>
  </r>
  <r>
    <s v="ORD-06286"/>
    <d v="2025-08-20T00:00:00"/>
    <s v="CUST-2332"/>
    <s v="Priya Gupta"/>
    <x v="3"/>
    <x v="16"/>
    <x v="0"/>
    <s v="Haryana"/>
    <s v="Faridabad"/>
    <n v="1"/>
    <n v="22307.67"/>
    <n v="0.05"/>
    <n v="17505.169999999998"/>
    <x v="2"/>
    <x v="1"/>
    <x v="1"/>
    <n v="0.05"/>
    <n v="2.5000000000000005E-3"/>
    <n v="1.2500000000000003E-4"/>
    <n v="-17505.169875"/>
    <n v="-140041358.99999997"/>
    <n v="2025"/>
    <x v="7"/>
    <n v="8"/>
    <s v="Q3"/>
  </r>
  <r>
    <s v="ORD-06287"/>
    <d v="2025-03-26T00:00:00"/>
    <s v="CUST-1546"/>
    <s v="Meera Kumar"/>
    <x v="3"/>
    <x v="18"/>
    <x v="0"/>
    <s v="Uttar Pradesh"/>
    <s v="Kanpur"/>
    <n v="1"/>
    <n v="14554.94"/>
    <n v="0.05"/>
    <n v="9245.73"/>
    <x v="4"/>
    <x v="2"/>
    <x v="2"/>
    <n v="0.05"/>
    <n v="2.5000000000000005E-3"/>
    <n v="1.2500000000000003E-4"/>
    <n v="-9245.7298749999991"/>
    <n v="-73965838.99999997"/>
    <n v="2025"/>
    <x v="3"/>
    <n v="3"/>
    <s v="Q1"/>
  </r>
  <r>
    <s v="ORD-06288"/>
    <d v="2025-03-06T00:00:00"/>
    <s v="CUST-2325"/>
    <s v="Arjun Patel"/>
    <x v="3"/>
    <x v="13"/>
    <x v="0"/>
    <s v="Uttar Pradesh"/>
    <s v="Noida"/>
    <n v="1"/>
    <n v="19310.32"/>
    <n v="0.05"/>
    <n v="11384.61"/>
    <x v="0"/>
    <x v="1"/>
    <x v="2"/>
    <n v="0.05"/>
    <n v="2.5000000000000005E-3"/>
    <n v="1.2500000000000003E-4"/>
    <n v="-11384.609875"/>
    <n v="-91076878.999999985"/>
    <n v="2025"/>
    <x v="3"/>
    <n v="3"/>
    <s v="Q1"/>
  </r>
  <r>
    <s v="ORD-06289"/>
    <d v="2025-05-14T00:00:00"/>
    <s v="CUST-2356"/>
    <s v="Arjun Reddy"/>
    <x v="1"/>
    <x v="21"/>
    <x v="0"/>
    <s v="Uttar Pradesh"/>
    <s v="Kanpur"/>
    <n v="1"/>
    <n v="2289.12"/>
    <n v="0.05"/>
    <n v="1672.73"/>
    <x v="1"/>
    <x v="1"/>
    <x v="2"/>
    <n v="0.05"/>
    <n v="2.5000000000000005E-3"/>
    <n v="1.2500000000000003E-4"/>
    <n v="-1672.729875"/>
    <n v="-13381838.999999996"/>
    <n v="2025"/>
    <x v="6"/>
    <n v="5"/>
    <s v="Q2"/>
  </r>
  <r>
    <s v="ORD-06290"/>
    <d v="2025-05-31T00:00:00"/>
    <s v="CUST-1612"/>
    <s v="Ananya Kumar"/>
    <x v="0"/>
    <x v="5"/>
    <x v="1"/>
    <s v="Madhya Pradesh"/>
    <s v="Indore"/>
    <n v="1"/>
    <n v="3764.72"/>
    <n v="0.1"/>
    <n v="2651.21"/>
    <x v="1"/>
    <x v="1"/>
    <x v="1"/>
    <n v="0.1"/>
    <n v="1.0000000000000002E-2"/>
    <n v="1.0000000000000002E-3"/>
    <n v="-2651.2089999999998"/>
    <n v="-2651208.9999999991"/>
    <n v="2025"/>
    <x v="6"/>
    <n v="5"/>
    <s v="Q2"/>
  </r>
  <r>
    <s v="ORD-06291"/>
    <d v="2025-04-25T00:00:00"/>
    <s v="CUST-1772"/>
    <s v="Arjun Joshi"/>
    <x v="3"/>
    <x v="16"/>
    <x v="0"/>
    <s v="Uttar Pradesh"/>
    <s v="Noida"/>
    <n v="1"/>
    <n v="62728.35"/>
    <n v="0"/>
    <n v="42574.74"/>
    <x v="1"/>
    <x v="1"/>
    <x v="2"/>
    <n v="0"/>
    <n v="0"/>
    <n v="0"/>
    <n v="-42574.74"/>
    <e v="#DIV/0!"/>
    <n v="2025"/>
    <x v="0"/>
    <n v="4"/>
    <s v="Q2"/>
  </r>
  <r>
    <s v="ORD-06292"/>
    <d v="2025-03-05T00:00:00"/>
    <s v="CUST-1781"/>
    <s v="Neha Joshi"/>
    <x v="3"/>
    <x v="13"/>
    <x v="4"/>
    <s v="Bihar"/>
    <s v="Patna"/>
    <n v="3"/>
    <n v="8331.8700000000008"/>
    <n v="0"/>
    <n v="16715.080000000002"/>
    <x v="3"/>
    <x v="1"/>
    <x v="0"/>
    <n v="0"/>
    <n v="0"/>
    <n v="0"/>
    <n v="-16715.080000000002"/>
    <e v="#DIV/0!"/>
    <n v="2025"/>
    <x v="3"/>
    <n v="3"/>
    <s v="Q1"/>
  </r>
  <r>
    <s v="ORD-06293"/>
    <d v="2025-12-09T00:00:00"/>
    <s v="CUST-1059"/>
    <s v="Kiran Reddy"/>
    <x v="0"/>
    <x v="4"/>
    <x v="1"/>
    <s v="Chhattisgarh"/>
    <s v="Raipur"/>
    <n v="2"/>
    <n v="17750.490000000002"/>
    <n v="0.05"/>
    <n v="25577.46"/>
    <x v="3"/>
    <x v="0"/>
    <x v="0"/>
    <n v="0.1"/>
    <n v="5.000000000000001E-3"/>
    <n v="5.0000000000000012E-4"/>
    <n v="-25577.459500000001"/>
    <n v="-51154918.999999993"/>
    <n v="2025"/>
    <x v="1"/>
    <n v="12"/>
    <s v="Q4"/>
  </r>
  <r>
    <s v="ORD-06294"/>
    <d v="2025-12-29T00:00:00"/>
    <s v="CUST-1323"/>
    <s v="Arjun Patel"/>
    <x v="3"/>
    <x v="3"/>
    <x v="4"/>
    <s v="Bihar"/>
    <s v="Patna"/>
    <n v="3"/>
    <n v="54960.22"/>
    <n v="0.15"/>
    <n v="119438.26"/>
    <x v="4"/>
    <x v="1"/>
    <x v="2"/>
    <n v="0.44999999999999996"/>
    <n v="6.7499999999999991E-2"/>
    <n v="3.0374999999999992E-2"/>
    <n v="-119438.22962499999"/>
    <n v="-3932122.7860082313"/>
    <n v="2025"/>
    <x v="1"/>
    <n v="12"/>
    <s v="Q4"/>
  </r>
  <r>
    <s v="ORD-06295"/>
    <d v="2025-12-18T00:00:00"/>
    <s v="CUST-2461"/>
    <s v="Arjun Reddy"/>
    <x v="3"/>
    <x v="3"/>
    <x v="0"/>
    <s v="Haryana"/>
    <s v="Gurugram"/>
    <n v="1"/>
    <n v="28370.13"/>
    <n v="0.15"/>
    <n v="16128.56"/>
    <x v="0"/>
    <x v="1"/>
    <x v="2"/>
    <n v="0.15"/>
    <n v="2.2499999999999999E-2"/>
    <n v="3.375E-3"/>
    <n v="-16128.556624999999"/>
    <n v="-4778831.5925925924"/>
    <n v="2025"/>
    <x v="1"/>
    <n v="12"/>
    <s v="Q4"/>
  </r>
  <r>
    <s v="ORD-06296"/>
    <d v="2025-06-07T00:00:00"/>
    <s v="CUST-1505"/>
    <s v="Priya Reddy"/>
    <x v="2"/>
    <x v="20"/>
    <x v="4"/>
    <s v="Jharkhand"/>
    <s v="Jamshedpur"/>
    <n v="2"/>
    <n v="5282.79"/>
    <n v="0.1"/>
    <n v="8058.94"/>
    <x v="0"/>
    <x v="0"/>
    <x v="1"/>
    <n v="0.2"/>
    <n v="2.0000000000000004E-2"/>
    <n v="4.000000000000001E-3"/>
    <n v="-8058.9359999999997"/>
    <n v="-2014733.9999999995"/>
    <n v="2025"/>
    <x v="9"/>
    <n v="6"/>
    <s v="Q2"/>
  </r>
  <r>
    <s v="ORD-06297"/>
    <d v="2025-03-18T00:00:00"/>
    <s v="CUST-2425"/>
    <s v="Neha Joshi"/>
    <x v="3"/>
    <x v="14"/>
    <x v="1"/>
    <s v="Chhattisgarh"/>
    <s v="Bilaspur"/>
    <n v="1"/>
    <n v="44141.22"/>
    <n v="0.15"/>
    <n v="31681.11"/>
    <x v="0"/>
    <x v="1"/>
    <x v="2"/>
    <n v="0.15"/>
    <n v="2.2499999999999999E-2"/>
    <n v="3.375E-3"/>
    <n v="-31681.106625"/>
    <n v="-9386994.555555556"/>
    <n v="2025"/>
    <x v="3"/>
    <n v="3"/>
    <s v="Q1"/>
  </r>
  <r>
    <s v="ORD-06298"/>
    <d v="2025-05-26T00:00:00"/>
    <s v="CUST-1455"/>
    <s v="Priya Nair"/>
    <x v="3"/>
    <x v="14"/>
    <x v="3"/>
    <s v="Karnataka"/>
    <s v="Bengaluru"/>
    <n v="2"/>
    <n v="15043.72"/>
    <n v="0.1"/>
    <n v="18551.27"/>
    <x v="1"/>
    <x v="1"/>
    <x v="2"/>
    <n v="0.2"/>
    <n v="2.0000000000000004E-2"/>
    <n v="4.000000000000001E-3"/>
    <n v="-18551.266"/>
    <n v="-4637816.4999999991"/>
    <n v="2025"/>
    <x v="6"/>
    <n v="5"/>
    <s v="Q2"/>
  </r>
  <r>
    <s v="ORD-06299"/>
    <d v="2025-12-09T00:00:00"/>
    <s v="CUST-1378"/>
    <s v="Rohan Sharma"/>
    <x v="1"/>
    <x v="17"/>
    <x v="3"/>
    <s v="Tamil Nadu"/>
    <s v="Coimbatore"/>
    <n v="5"/>
    <n v="1860.58"/>
    <n v="0.05"/>
    <n v="7312.4"/>
    <x v="0"/>
    <x v="1"/>
    <x v="0"/>
    <n v="0.25"/>
    <n v="1.2500000000000001E-2"/>
    <n v="3.1250000000000002E-3"/>
    <n v="-7312.3968749999995"/>
    <n v="-2339966.9999999995"/>
    <n v="2025"/>
    <x v="1"/>
    <n v="12"/>
    <s v="Q4"/>
  </r>
  <r>
    <s v="ORD-06300"/>
    <d v="2025-08-13T00:00:00"/>
    <s v="CUST-1557"/>
    <s v="Sneha Patel"/>
    <x v="1"/>
    <x v="9"/>
    <x v="3"/>
    <s v="Telangana"/>
    <s v="Warangal"/>
    <n v="3"/>
    <n v="2687.33"/>
    <n v="0"/>
    <n v="7007.93"/>
    <x v="1"/>
    <x v="1"/>
    <x v="1"/>
    <n v="0"/>
    <n v="0"/>
    <n v="0"/>
    <n v="-7007.93"/>
    <e v="#DIV/0!"/>
    <n v="2025"/>
    <x v="7"/>
    <n v="8"/>
    <s v="Q3"/>
  </r>
  <r>
    <s v="ORD-06301"/>
    <d v="2025-11-09T00:00:00"/>
    <s v="CUST-1303"/>
    <s v="Kiran Sharma"/>
    <x v="0"/>
    <x v="6"/>
    <x v="4"/>
    <s v="Bihar"/>
    <s v="Gaya"/>
    <n v="1"/>
    <n v="11734.7"/>
    <n v="0.05"/>
    <n v="7368.92"/>
    <x v="2"/>
    <x v="0"/>
    <x v="2"/>
    <n v="0.05"/>
    <n v="2.5000000000000005E-3"/>
    <n v="1.2500000000000003E-4"/>
    <n v="-7368.9198750000005"/>
    <n v="-58951358.999999993"/>
    <n v="2025"/>
    <x v="8"/>
    <n v="11"/>
    <s v="Q4"/>
  </r>
  <r>
    <s v="ORD-06302"/>
    <d v="2025-04-13T00:00:00"/>
    <s v="CUST-2230"/>
    <s v="Isha Patel"/>
    <x v="3"/>
    <x v="14"/>
    <x v="3"/>
    <s v="Andhra Pradesh"/>
    <s v="Vijayawada"/>
    <n v="1"/>
    <n v="35973.83"/>
    <n v="0"/>
    <n v="27410.38"/>
    <x v="1"/>
    <x v="1"/>
    <x v="0"/>
    <n v="0"/>
    <n v="0"/>
    <n v="0"/>
    <n v="-27410.38"/>
    <e v="#DIV/0!"/>
    <n v="2025"/>
    <x v="0"/>
    <n v="4"/>
    <s v="Q2"/>
  </r>
  <r>
    <s v="ORD-06303"/>
    <d v="2025-12-13T00:00:00"/>
    <s v="CUST-1624"/>
    <s v="Aarav Sharma"/>
    <x v="2"/>
    <x v="2"/>
    <x v="2"/>
    <s v="Rajasthan"/>
    <s v="Udaipur"/>
    <n v="1"/>
    <n v="3521.72"/>
    <n v="0.1"/>
    <n v="2629.86"/>
    <x v="1"/>
    <x v="0"/>
    <x v="1"/>
    <n v="0.1"/>
    <n v="1.0000000000000002E-2"/>
    <n v="1.0000000000000002E-3"/>
    <n v="-2629.8589999999999"/>
    <n v="-2629858.9999999991"/>
    <n v="2025"/>
    <x v="1"/>
    <n v="12"/>
    <s v="Q4"/>
  </r>
  <r>
    <s v="ORD-06304"/>
    <d v="2025-10-28T00:00:00"/>
    <s v="CUST-1753"/>
    <s v="Neha Nair"/>
    <x v="0"/>
    <x v="11"/>
    <x v="4"/>
    <s v="Bihar"/>
    <s v="Gaya"/>
    <n v="1"/>
    <n v="8366.5300000000007"/>
    <n v="0.1"/>
    <n v="5318.17"/>
    <x v="0"/>
    <x v="1"/>
    <x v="1"/>
    <n v="0.1"/>
    <n v="1.0000000000000002E-2"/>
    <n v="1.0000000000000002E-3"/>
    <n v="-5318.1689999999999"/>
    <n v="-5318168.9999999991"/>
    <n v="2025"/>
    <x v="10"/>
    <n v="10"/>
    <s v="Q4"/>
  </r>
  <r>
    <s v="ORD-06305"/>
    <d v="2025-03-29T00:00:00"/>
    <s v="CUST-2434"/>
    <s v="Ananya Singh"/>
    <x v="3"/>
    <x v="14"/>
    <x v="3"/>
    <s v="Tamil Nadu"/>
    <s v="Coimbatore"/>
    <n v="1"/>
    <n v="33139.800000000003"/>
    <n v="0.1"/>
    <n v="19082.28"/>
    <x v="0"/>
    <x v="2"/>
    <x v="1"/>
    <n v="0.1"/>
    <n v="1.0000000000000002E-2"/>
    <n v="1.0000000000000002E-3"/>
    <n v="-19082.278999999999"/>
    <n v="-19082278.999999993"/>
    <n v="2025"/>
    <x v="3"/>
    <n v="3"/>
    <s v="Q1"/>
  </r>
  <r>
    <s v="ORD-06306"/>
    <d v="2025-10-30T00:00:00"/>
    <s v="CUST-1927"/>
    <s v="Kiran Kumar"/>
    <x v="3"/>
    <x v="14"/>
    <x v="2"/>
    <s v="Rajasthan"/>
    <s v="Udaipur"/>
    <n v="1"/>
    <n v="29081.32"/>
    <n v="0"/>
    <n v="18958.810000000001"/>
    <x v="1"/>
    <x v="0"/>
    <x v="1"/>
    <n v="0"/>
    <n v="0"/>
    <n v="0"/>
    <n v="-18958.810000000001"/>
    <e v="#DIV/0!"/>
    <n v="2025"/>
    <x v="10"/>
    <n v="10"/>
    <s v="Q4"/>
  </r>
  <r>
    <s v="ORD-06307"/>
    <d v="2025-06-17T00:00:00"/>
    <s v="CUST-1880"/>
    <s v="Kiran Gupta"/>
    <x v="3"/>
    <x v="14"/>
    <x v="0"/>
    <s v="Punjab"/>
    <s v="Amritsar"/>
    <n v="1"/>
    <n v="35874.46"/>
    <n v="0.1"/>
    <n v="22816.52"/>
    <x v="0"/>
    <x v="1"/>
    <x v="0"/>
    <n v="0.1"/>
    <n v="1.0000000000000002E-2"/>
    <n v="1.0000000000000002E-3"/>
    <n v="-22816.519"/>
    <n v="-22816518.999999996"/>
    <n v="2025"/>
    <x v="9"/>
    <n v="6"/>
    <s v="Q2"/>
  </r>
  <r>
    <s v="ORD-06308"/>
    <d v="2025-06-19T00:00:00"/>
    <s v="CUST-2148"/>
    <s v="Ananya Sharma"/>
    <x v="2"/>
    <x v="20"/>
    <x v="2"/>
    <s v="Maharashtra"/>
    <s v="Mumbai"/>
    <n v="1"/>
    <n v="6260.7"/>
    <n v="0.05"/>
    <n v="3753.38"/>
    <x v="2"/>
    <x v="0"/>
    <x v="2"/>
    <n v="0.05"/>
    <n v="2.5000000000000005E-3"/>
    <n v="1.2500000000000003E-4"/>
    <n v="-3753.3798750000001"/>
    <n v="-30027038.999999993"/>
    <n v="2025"/>
    <x v="9"/>
    <n v="6"/>
    <s v="Q2"/>
  </r>
  <r>
    <s v="ORD-06309"/>
    <d v="2025-05-15T00:00:00"/>
    <s v="CUST-2488"/>
    <s v="Ananya Nair"/>
    <x v="4"/>
    <x v="19"/>
    <x v="4"/>
    <s v="Odisha"/>
    <s v="Cuttack"/>
    <n v="1"/>
    <n v="5879.05"/>
    <n v="0.05"/>
    <n v="3528.9"/>
    <x v="0"/>
    <x v="1"/>
    <x v="0"/>
    <n v="0.05"/>
    <n v="2.5000000000000005E-3"/>
    <n v="1.2500000000000003E-4"/>
    <n v="-3528.8998750000001"/>
    <n v="-28231198.999999993"/>
    <n v="2025"/>
    <x v="6"/>
    <n v="5"/>
    <s v="Q2"/>
  </r>
  <r>
    <s v="ORD-06310"/>
    <d v="2025-02-19T00:00:00"/>
    <s v="CUST-1316"/>
    <s v="Rahul Reddy"/>
    <x v="1"/>
    <x v="7"/>
    <x v="4"/>
    <s v="West Bengal"/>
    <s v="Kolkata"/>
    <n v="3"/>
    <n v="3682.45"/>
    <n v="0.2"/>
    <n v="7719.3"/>
    <x v="4"/>
    <x v="2"/>
    <x v="0"/>
    <n v="0.60000000000000009"/>
    <n v="0.12000000000000002"/>
    <n v="7.2000000000000022E-2"/>
    <n v="-7719.2280000000001"/>
    <n v="-107211.49999999997"/>
    <n v="2025"/>
    <x v="11"/>
    <n v="2"/>
    <s v="Q1"/>
  </r>
  <r>
    <s v="ORD-06311"/>
    <d v="2025-12-06T00:00:00"/>
    <s v="CUST-2537"/>
    <s v="Sneha Gupta"/>
    <x v="2"/>
    <x v="23"/>
    <x v="0"/>
    <s v="Delhi"/>
    <s v="New Delhi"/>
    <n v="1"/>
    <n v="4343.3900000000003"/>
    <n v="0.05"/>
    <n v="2690.36"/>
    <x v="4"/>
    <x v="1"/>
    <x v="0"/>
    <n v="0.05"/>
    <n v="2.5000000000000005E-3"/>
    <n v="1.2500000000000003E-4"/>
    <n v="-2690.3598750000001"/>
    <n v="-21522878.999999996"/>
    <n v="2025"/>
    <x v="1"/>
    <n v="12"/>
    <s v="Q4"/>
  </r>
  <r>
    <s v="ORD-06312"/>
    <d v="2025-12-13T00:00:00"/>
    <s v="CUST-2198"/>
    <s v="Rahul Rao"/>
    <x v="0"/>
    <x v="0"/>
    <x v="4"/>
    <s v="West Bengal"/>
    <s v="Durgapur"/>
    <n v="1"/>
    <n v="11824.21"/>
    <n v="0.05"/>
    <n v="7441.52"/>
    <x v="0"/>
    <x v="1"/>
    <x v="1"/>
    <n v="0.05"/>
    <n v="2.5000000000000005E-3"/>
    <n v="1.2500000000000003E-4"/>
    <n v="-7441.5198750000009"/>
    <n v="-59532158.999999993"/>
    <n v="2025"/>
    <x v="1"/>
    <n v="12"/>
    <s v="Q4"/>
  </r>
  <r>
    <s v="ORD-06313"/>
    <d v="2025-05-14T00:00:00"/>
    <s v="CUST-2242"/>
    <s v="Rohan Joshi"/>
    <x v="2"/>
    <x v="23"/>
    <x v="3"/>
    <s v="Andhra Pradesh"/>
    <s v="Visakhapatnam"/>
    <n v="2"/>
    <n v="4217.1099999999997"/>
    <n v="0.1"/>
    <n v="5872.45"/>
    <x v="0"/>
    <x v="0"/>
    <x v="1"/>
    <n v="0.2"/>
    <n v="2.0000000000000004E-2"/>
    <n v="4.000000000000001E-3"/>
    <n v="-5872.4459999999999"/>
    <n v="-1468111.4999999995"/>
    <n v="2025"/>
    <x v="6"/>
    <n v="5"/>
    <s v="Q2"/>
  </r>
  <r>
    <s v="ORD-06314"/>
    <d v="2025-12-13T00:00:00"/>
    <s v="CUST-1694"/>
    <s v="Rahul Reddy"/>
    <x v="0"/>
    <x v="4"/>
    <x v="3"/>
    <s v="Tamil Nadu"/>
    <s v="Chennai"/>
    <n v="2"/>
    <n v="1164.79"/>
    <n v="0.15"/>
    <n v="1647.21"/>
    <x v="0"/>
    <x v="1"/>
    <x v="2"/>
    <n v="0.3"/>
    <n v="4.4999999999999998E-2"/>
    <n v="1.35E-2"/>
    <n v="-1647.1965"/>
    <n v="-122014.55555555556"/>
    <n v="2025"/>
    <x v="1"/>
    <n v="12"/>
    <s v="Q4"/>
  </r>
  <r>
    <s v="ORD-06315"/>
    <d v="2025-05-17T00:00:00"/>
    <s v="CUST-1606"/>
    <s v="Sneha Joshi"/>
    <x v="3"/>
    <x v="14"/>
    <x v="3"/>
    <s v="Karnataka"/>
    <s v="Mysuru"/>
    <n v="1"/>
    <n v="64974.5"/>
    <n v="0"/>
    <n v="42981.33"/>
    <x v="3"/>
    <x v="0"/>
    <x v="2"/>
    <n v="0"/>
    <n v="0"/>
    <n v="0"/>
    <n v="-42981.33"/>
    <e v="#DIV/0!"/>
    <n v="2025"/>
    <x v="6"/>
    <n v="5"/>
    <s v="Q2"/>
  </r>
  <r>
    <s v="ORD-06316"/>
    <d v="2025-09-02T00:00:00"/>
    <s v="CUST-1041"/>
    <s v="Ananya Joshi"/>
    <x v="2"/>
    <x v="23"/>
    <x v="0"/>
    <s v="Delhi"/>
    <s v="Delhi"/>
    <n v="3"/>
    <n v="621.82000000000005"/>
    <n v="0.1"/>
    <n v="1059.71"/>
    <x v="0"/>
    <x v="0"/>
    <x v="1"/>
    <n v="0.30000000000000004"/>
    <n v="3.0000000000000006E-2"/>
    <n v="9.0000000000000028E-3"/>
    <n v="-1059.701"/>
    <n v="-117744.55555555552"/>
    <n v="2025"/>
    <x v="2"/>
    <n v="9"/>
    <s v="Q3"/>
  </r>
  <r>
    <s v="ORD-06317"/>
    <d v="2025-04-19T00:00:00"/>
    <s v="CUST-2075"/>
    <s v="Ananya Verma"/>
    <x v="4"/>
    <x v="15"/>
    <x v="3"/>
    <s v="Andhra Pradesh"/>
    <s v="Visakhapatnam"/>
    <n v="1"/>
    <n v="3858.76"/>
    <n v="0.15"/>
    <n v="2220.9699999999998"/>
    <x v="1"/>
    <x v="1"/>
    <x v="1"/>
    <n v="0.15"/>
    <n v="2.2499999999999999E-2"/>
    <n v="3.375E-3"/>
    <n v="-2220.966625"/>
    <n v="-658064.18518518517"/>
    <n v="2025"/>
    <x v="0"/>
    <n v="4"/>
    <s v="Q2"/>
  </r>
  <r>
    <s v="ORD-06318"/>
    <d v="2025-11-09T00:00:00"/>
    <s v="CUST-2541"/>
    <s v="Rahul Singh"/>
    <x v="0"/>
    <x v="6"/>
    <x v="3"/>
    <s v="Telangana"/>
    <s v="Hyderabad"/>
    <n v="1"/>
    <n v="2518.5"/>
    <n v="0.05"/>
    <n v="1796.88"/>
    <x v="4"/>
    <x v="0"/>
    <x v="2"/>
    <n v="0.05"/>
    <n v="2.5000000000000005E-3"/>
    <n v="1.2500000000000003E-4"/>
    <n v="-1796.8798750000001"/>
    <n v="-14375038.999999998"/>
    <n v="2025"/>
    <x v="8"/>
    <n v="11"/>
    <s v="Q4"/>
  </r>
  <r>
    <s v="ORD-06319"/>
    <d v="2025-10-14T00:00:00"/>
    <s v="CUST-1344"/>
    <s v="Meera Rao"/>
    <x v="1"/>
    <x v="9"/>
    <x v="3"/>
    <s v="Andhra Pradesh"/>
    <s v="Visakhapatnam"/>
    <n v="1"/>
    <n v="710.41"/>
    <n v="0.05"/>
    <n v="592.4"/>
    <x v="0"/>
    <x v="0"/>
    <x v="2"/>
    <n v="0.05"/>
    <n v="2.5000000000000005E-3"/>
    <n v="1.2500000000000003E-4"/>
    <n v="-592.39987499999995"/>
    <n v="-4739198.9999999981"/>
    <n v="2025"/>
    <x v="10"/>
    <n v="10"/>
    <s v="Q4"/>
  </r>
  <r>
    <s v="ORD-06320"/>
    <d v="2025-01-21T00:00:00"/>
    <s v="CUST-1906"/>
    <s v="Isha Reddy"/>
    <x v="0"/>
    <x v="11"/>
    <x v="4"/>
    <s v="Jharkhand"/>
    <s v="Ranchi"/>
    <n v="1"/>
    <n v="14428.02"/>
    <n v="0.1"/>
    <n v="10137.57"/>
    <x v="2"/>
    <x v="1"/>
    <x v="2"/>
    <n v="0.1"/>
    <n v="1.0000000000000002E-2"/>
    <n v="1.0000000000000002E-3"/>
    <n v="-10137.569"/>
    <n v="-10137568.999999996"/>
    <n v="2025"/>
    <x v="5"/>
    <n v="1"/>
    <s v="Q1"/>
  </r>
  <r>
    <s v="ORD-06321"/>
    <d v="2025-03-31T00:00:00"/>
    <s v="CUST-1678"/>
    <s v="Vikram Joshi"/>
    <x v="0"/>
    <x v="11"/>
    <x v="3"/>
    <s v="Tamil Nadu"/>
    <s v="Coimbatore"/>
    <n v="2"/>
    <n v="8068.52"/>
    <n v="0"/>
    <n v="10935.48"/>
    <x v="0"/>
    <x v="0"/>
    <x v="2"/>
    <n v="0"/>
    <n v="0"/>
    <n v="0"/>
    <n v="-10935.48"/>
    <e v="#DIV/0!"/>
    <n v="2025"/>
    <x v="3"/>
    <n v="3"/>
    <s v="Q1"/>
  </r>
  <r>
    <s v="ORD-06322"/>
    <d v="2025-10-23T00:00:00"/>
    <s v="CUST-1931"/>
    <s v="Ananya Nair"/>
    <x v="3"/>
    <x v="18"/>
    <x v="3"/>
    <s v="Tamil Nadu"/>
    <s v="Coimbatore"/>
    <n v="1"/>
    <n v="52372.31"/>
    <n v="0.05"/>
    <n v="30990.26"/>
    <x v="1"/>
    <x v="1"/>
    <x v="2"/>
    <n v="0.05"/>
    <n v="2.5000000000000005E-3"/>
    <n v="1.2500000000000003E-4"/>
    <n v="-30990.259875"/>
    <n v="-247922078.99999994"/>
    <n v="2025"/>
    <x v="10"/>
    <n v="10"/>
    <s v="Q4"/>
  </r>
  <r>
    <s v="ORD-06323"/>
    <d v="2025-04-22T00:00:00"/>
    <s v="CUST-1989"/>
    <s v="Rohan Patel"/>
    <x v="2"/>
    <x v="23"/>
    <x v="3"/>
    <s v="Karnataka"/>
    <s v="Bengaluru"/>
    <n v="1"/>
    <n v="2200.39"/>
    <n v="0.15"/>
    <n v="1240.3599999999999"/>
    <x v="1"/>
    <x v="1"/>
    <x v="2"/>
    <n v="0.15"/>
    <n v="2.2499999999999999E-2"/>
    <n v="3.375E-3"/>
    <n v="-1240.3566249999999"/>
    <n v="-367513.07407407404"/>
    <n v="2025"/>
    <x v="0"/>
    <n v="4"/>
    <s v="Q2"/>
  </r>
  <r>
    <s v="ORD-06324"/>
    <d v="2025-10-28T00:00:00"/>
    <s v="CUST-1659"/>
    <s v="Aarav Sharma"/>
    <x v="1"/>
    <x v="1"/>
    <x v="4"/>
    <s v="West Bengal"/>
    <s v="Durgapur"/>
    <n v="4"/>
    <n v="1468.2"/>
    <n v="0.1"/>
    <n v="4178.7700000000004"/>
    <x v="0"/>
    <x v="1"/>
    <x v="1"/>
    <n v="0.4"/>
    <n v="4.0000000000000008E-2"/>
    <n v="1.6000000000000004E-2"/>
    <n v="-4178.7540000000008"/>
    <n v="-261172.125"/>
    <n v="2025"/>
    <x v="10"/>
    <n v="10"/>
    <s v="Q4"/>
  </r>
  <r>
    <s v="ORD-06325"/>
    <d v="2025-03-18T00:00:00"/>
    <s v="CUST-1678"/>
    <s v="Priya Gupta"/>
    <x v="2"/>
    <x v="10"/>
    <x v="4"/>
    <s v="West Bengal"/>
    <s v="Kolkata"/>
    <n v="1"/>
    <n v="2058.13"/>
    <n v="0"/>
    <n v="1446.57"/>
    <x v="0"/>
    <x v="0"/>
    <x v="2"/>
    <n v="0"/>
    <n v="0"/>
    <n v="0"/>
    <n v="-1446.57"/>
    <e v="#DIV/0!"/>
    <n v="2025"/>
    <x v="3"/>
    <n v="3"/>
    <s v="Q1"/>
  </r>
  <r>
    <s v="ORD-06326"/>
    <d v="2025-06-26T00:00:00"/>
    <s v="CUST-2461"/>
    <s v="Sneha Rao"/>
    <x v="3"/>
    <x v="16"/>
    <x v="1"/>
    <s v="Madhya Pradesh"/>
    <s v="Bhopal"/>
    <n v="2"/>
    <n v="40625.25"/>
    <n v="0.05"/>
    <n v="58995.9"/>
    <x v="2"/>
    <x v="1"/>
    <x v="0"/>
    <n v="0.1"/>
    <n v="5.000000000000001E-3"/>
    <n v="5.0000000000000012E-4"/>
    <n v="-58995.8995"/>
    <n v="-117991798.99999997"/>
    <n v="2025"/>
    <x v="9"/>
    <n v="6"/>
    <s v="Q2"/>
  </r>
  <r>
    <s v="ORD-06327"/>
    <d v="2025-12-09T00:00:00"/>
    <s v="CUST-1376"/>
    <s v="Rohan Rao"/>
    <x v="3"/>
    <x v="14"/>
    <x v="2"/>
    <s v="Goa"/>
    <s v="Margao"/>
    <n v="1"/>
    <n v="53252.46"/>
    <n v="0.1"/>
    <n v="37014.93"/>
    <x v="0"/>
    <x v="1"/>
    <x v="1"/>
    <n v="0.1"/>
    <n v="1.0000000000000002E-2"/>
    <n v="1.0000000000000002E-3"/>
    <n v="-37014.929000000004"/>
    <n v="-37014928.999999993"/>
    <n v="2025"/>
    <x v="1"/>
    <n v="12"/>
    <s v="Q4"/>
  </r>
  <r>
    <s v="ORD-06328"/>
    <d v="2025-05-28T00:00:00"/>
    <s v="CUST-1234"/>
    <s v="Rahul Kumar"/>
    <x v="2"/>
    <x v="23"/>
    <x v="0"/>
    <s v="Punjab"/>
    <s v="Amritsar"/>
    <n v="1"/>
    <n v="3384.92"/>
    <n v="0.05"/>
    <n v="2126.67"/>
    <x v="3"/>
    <x v="1"/>
    <x v="1"/>
    <n v="0.05"/>
    <n v="2.5000000000000005E-3"/>
    <n v="1.2500000000000003E-4"/>
    <n v="-2126.669875"/>
    <n v="-17013358.999999996"/>
    <n v="2025"/>
    <x v="6"/>
    <n v="5"/>
    <s v="Q2"/>
  </r>
  <r>
    <s v="ORD-06329"/>
    <d v="2025-04-11T00:00:00"/>
    <s v="CUST-1562"/>
    <s v="Meera Joshi"/>
    <x v="0"/>
    <x v="11"/>
    <x v="4"/>
    <s v="Bihar"/>
    <s v="Gaya"/>
    <n v="1"/>
    <n v="7261.01"/>
    <n v="0.1"/>
    <n v="4745.83"/>
    <x v="1"/>
    <x v="0"/>
    <x v="1"/>
    <n v="0.1"/>
    <n v="1.0000000000000002E-2"/>
    <n v="1.0000000000000002E-3"/>
    <n v="-4745.8289999999997"/>
    <n v="-4745828.9999999981"/>
    <n v="2025"/>
    <x v="0"/>
    <n v="4"/>
    <s v="Q2"/>
  </r>
  <r>
    <s v="ORD-06330"/>
    <d v="2025-09-03T00:00:00"/>
    <s v="CUST-2358"/>
    <s v="Rahul Patel"/>
    <x v="0"/>
    <x v="11"/>
    <x v="3"/>
    <s v="Tamil Nadu"/>
    <s v="Coimbatore"/>
    <n v="3"/>
    <n v="17542.93"/>
    <n v="0.1"/>
    <n v="36185.660000000003"/>
    <x v="0"/>
    <x v="1"/>
    <x v="2"/>
    <n v="0.30000000000000004"/>
    <n v="3.0000000000000006E-2"/>
    <n v="9.0000000000000028E-3"/>
    <n v="-36185.651000000005"/>
    <n v="-4020627.8888888881"/>
    <n v="2025"/>
    <x v="2"/>
    <n v="9"/>
    <s v="Q3"/>
  </r>
  <r>
    <s v="ORD-06331"/>
    <d v="2025-04-27T00:00:00"/>
    <s v="CUST-1860"/>
    <s v="Arjun Nair"/>
    <x v="4"/>
    <x v="24"/>
    <x v="3"/>
    <s v="Karnataka"/>
    <s v="Mysuru"/>
    <n v="2"/>
    <n v="1492.41"/>
    <n v="0.05"/>
    <n v="2397.42"/>
    <x v="1"/>
    <x v="2"/>
    <x v="1"/>
    <n v="0.1"/>
    <n v="5.000000000000001E-3"/>
    <n v="5.0000000000000012E-4"/>
    <n v="-2397.4195"/>
    <n v="-4794838.9999999991"/>
    <n v="2025"/>
    <x v="0"/>
    <n v="4"/>
    <s v="Q2"/>
  </r>
  <r>
    <s v="ORD-06332"/>
    <d v="2025-04-02T00:00:00"/>
    <s v="CUST-1674"/>
    <s v="Rahul Patel"/>
    <x v="1"/>
    <x v="1"/>
    <x v="1"/>
    <s v="Madhya Pradesh"/>
    <s v="Indore"/>
    <n v="1"/>
    <n v="2561.5100000000002"/>
    <n v="0.2"/>
    <n v="1696.48"/>
    <x v="1"/>
    <x v="0"/>
    <x v="2"/>
    <n v="0.2"/>
    <n v="4.0000000000000008E-2"/>
    <n v="8.0000000000000019E-3"/>
    <n v="-1696.472"/>
    <n v="-212058.99999999994"/>
    <n v="2025"/>
    <x v="0"/>
    <n v="4"/>
    <s v="Q2"/>
  </r>
  <r>
    <s v="ORD-06333"/>
    <d v="2025-01-28T00:00:00"/>
    <s v="CUST-1900"/>
    <s v="Vikram Rao"/>
    <x v="0"/>
    <x v="6"/>
    <x v="3"/>
    <s v="Telangana"/>
    <s v="Hyderabad"/>
    <n v="1"/>
    <n v="7766.84"/>
    <n v="0.15"/>
    <n v="5249.22"/>
    <x v="0"/>
    <x v="0"/>
    <x v="2"/>
    <n v="0.15"/>
    <n v="2.2499999999999999E-2"/>
    <n v="3.375E-3"/>
    <n v="-5249.216625"/>
    <n v="-1555323.4444444445"/>
    <n v="2025"/>
    <x v="5"/>
    <n v="1"/>
    <s v="Q1"/>
  </r>
  <r>
    <s v="ORD-06334"/>
    <d v="2025-01-25T00:00:00"/>
    <s v="CUST-2085"/>
    <s v="Ananya Rao"/>
    <x v="3"/>
    <x v="13"/>
    <x v="2"/>
    <s v="Goa"/>
    <s v="Panaji"/>
    <n v="4"/>
    <n v="7731.04"/>
    <n v="0"/>
    <n v="25421.77"/>
    <x v="2"/>
    <x v="1"/>
    <x v="0"/>
    <n v="0"/>
    <n v="0"/>
    <n v="0"/>
    <n v="-25421.77"/>
    <e v="#DIV/0!"/>
    <n v="2025"/>
    <x v="5"/>
    <n v="1"/>
    <s v="Q1"/>
  </r>
  <r>
    <s v="ORD-06335"/>
    <d v="2025-02-27T00:00:00"/>
    <s v="CUST-2525"/>
    <s v="Neha Joshi"/>
    <x v="3"/>
    <x v="18"/>
    <x v="1"/>
    <s v="Madhya Pradesh"/>
    <s v="Indore"/>
    <n v="3"/>
    <n v="18530.72"/>
    <n v="0.05"/>
    <n v="45904.5"/>
    <x v="2"/>
    <x v="1"/>
    <x v="1"/>
    <n v="0.15000000000000002"/>
    <n v="7.5000000000000015E-3"/>
    <n v="1.1250000000000003E-3"/>
    <n v="-45904.498874999997"/>
    <n v="-40803998.999999985"/>
    <n v="2025"/>
    <x v="11"/>
    <n v="2"/>
    <s v="Q1"/>
  </r>
  <r>
    <s v="ORD-06336"/>
    <d v="2025-10-24T00:00:00"/>
    <s v="CUST-1247"/>
    <s v="Meera Rao"/>
    <x v="2"/>
    <x v="10"/>
    <x v="0"/>
    <s v="Punjab"/>
    <s v="Amritsar"/>
    <n v="2"/>
    <n v="587.71"/>
    <n v="0.05"/>
    <n v="913.83"/>
    <x v="0"/>
    <x v="1"/>
    <x v="2"/>
    <n v="0.1"/>
    <n v="5.000000000000001E-3"/>
    <n v="5.0000000000000012E-4"/>
    <n v="-913.82950000000005"/>
    <n v="-1827658.9999999998"/>
    <n v="2025"/>
    <x v="10"/>
    <n v="10"/>
    <s v="Q4"/>
  </r>
  <r>
    <s v="ORD-06337"/>
    <d v="2025-05-14T00:00:00"/>
    <s v="CUST-1966"/>
    <s v="Rohan Sharma"/>
    <x v="1"/>
    <x v="21"/>
    <x v="0"/>
    <s v="Haryana"/>
    <s v="Gurugram"/>
    <n v="2"/>
    <n v="4415.53"/>
    <n v="0"/>
    <n v="5943.61"/>
    <x v="1"/>
    <x v="0"/>
    <x v="1"/>
    <n v="0"/>
    <n v="0"/>
    <n v="0"/>
    <n v="-5943.61"/>
    <e v="#DIV/0!"/>
    <n v="2025"/>
    <x v="6"/>
    <n v="5"/>
    <s v="Q2"/>
  </r>
  <r>
    <s v="ORD-06338"/>
    <d v="2025-11-27T00:00:00"/>
    <s v="CUST-1732"/>
    <s v="Rohan Joshi"/>
    <x v="2"/>
    <x v="23"/>
    <x v="3"/>
    <s v="Karnataka"/>
    <s v="Bengaluru"/>
    <n v="3"/>
    <n v="4411.8100000000004"/>
    <n v="0.05"/>
    <n v="8894.3799999999992"/>
    <x v="2"/>
    <x v="1"/>
    <x v="2"/>
    <n v="0.15000000000000002"/>
    <n v="7.5000000000000015E-3"/>
    <n v="1.1250000000000003E-3"/>
    <n v="-8894.3788749999985"/>
    <n v="-7906114.5555555522"/>
    <n v="2025"/>
    <x v="8"/>
    <n v="11"/>
    <s v="Q4"/>
  </r>
  <r>
    <s v="ORD-06339"/>
    <d v="2025-09-06T00:00:00"/>
    <s v="CUST-1358"/>
    <s v="Rahul Reddy"/>
    <x v="0"/>
    <x v="4"/>
    <x v="0"/>
    <s v="Punjab"/>
    <s v="Ludhiana"/>
    <n v="1"/>
    <n v="14799.82"/>
    <n v="0.05"/>
    <n v="10062.01"/>
    <x v="3"/>
    <x v="1"/>
    <x v="2"/>
    <n v="0.05"/>
    <n v="2.5000000000000005E-3"/>
    <n v="1.2500000000000003E-4"/>
    <n v="-10062.009875"/>
    <n v="-80496078.999999985"/>
    <n v="2025"/>
    <x v="2"/>
    <n v="9"/>
    <s v="Q3"/>
  </r>
  <r>
    <s v="ORD-06340"/>
    <d v="2025-02-07T00:00:00"/>
    <s v="CUST-1393"/>
    <s v="Isha Reddy"/>
    <x v="3"/>
    <x v="16"/>
    <x v="0"/>
    <s v="Haryana"/>
    <s v="Gurugram"/>
    <n v="2"/>
    <n v="34618.71"/>
    <n v="0"/>
    <n v="50803.96"/>
    <x v="2"/>
    <x v="0"/>
    <x v="2"/>
    <n v="0"/>
    <n v="0"/>
    <n v="0"/>
    <n v="-50803.96"/>
    <e v="#DIV/0!"/>
    <n v="2025"/>
    <x v="11"/>
    <n v="2"/>
    <s v="Q1"/>
  </r>
  <r>
    <s v="ORD-06341"/>
    <d v="2025-03-16T00:00:00"/>
    <s v="CUST-1692"/>
    <s v="Meera Patel"/>
    <x v="4"/>
    <x v="22"/>
    <x v="1"/>
    <s v="Chhattisgarh"/>
    <s v="Bilaspur"/>
    <n v="2"/>
    <n v="5595.83"/>
    <n v="0"/>
    <n v="8782.42"/>
    <x v="1"/>
    <x v="1"/>
    <x v="1"/>
    <n v="0"/>
    <n v="0"/>
    <n v="0"/>
    <n v="-8782.42"/>
    <e v="#DIV/0!"/>
    <n v="2025"/>
    <x v="3"/>
    <n v="3"/>
    <s v="Q1"/>
  </r>
  <r>
    <s v="ORD-06342"/>
    <d v="2025-05-22T00:00:00"/>
    <s v="CUST-1338"/>
    <s v="Kiran Kumar"/>
    <x v="4"/>
    <x v="12"/>
    <x v="1"/>
    <s v="Madhya Pradesh"/>
    <s v="Indore"/>
    <n v="2"/>
    <n v="6457.26"/>
    <n v="0"/>
    <n v="9417.68"/>
    <x v="2"/>
    <x v="1"/>
    <x v="2"/>
    <n v="0"/>
    <n v="0"/>
    <n v="0"/>
    <n v="-9417.68"/>
    <e v="#DIV/0!"/>
    <n v="2025"/>
    <x v="6"/>
    <n v="5"/>
    <s v="Q2"/>
  </r>
  <r>
    <s v="ORD-06343"/>
    <d v="2025-11-18T00:00:00"/>
    <s v="CUST-1927"/>
    <s v="Meera Sharma"/>
    <x v="2"/>
    <x v="20"/>
    <x v="2"/>
    <s v="Gujarat"/>
    <s v="Ahmedabad"/>
    <n v="1"/>
    <n v="6392.88"/>
    <n v="0"/>
    <n v="4736.8"/>
    <x v="1"/>
    <x v="2"/>
    <x v="1"/>
    <n v="0"/>
    <n v="0"/>
    <n v="0"/>
    <n v="-4736.8"/>
    <e v="#DIV/0!"/>
    <n v="2025"/>
    <x v="8"/>
    <n v="11"/>
    <s v="Q4"/>
  </r>
  <r>
    <s v="ORD-06344"/>
    <d v="2025-06-17T00:00:00"/>
    <s v="CUST-1854"/>
    <s v="Rahul Singh"/>
    <x v="3"/>
    <x v="13"/>
    <x v="2"/>
    <s v="Goa"/>
    <s v="Margao"/>
    <n v="2"/>
    <n v="7326.24"/>
    <n v="0.05"/>
    <n v="10776.98"/>
    <x v="0"/>
    <x v="0"/>
    <x v="1"/>
    <n v="0.1"/>
    <n v="5.000000000000001E-3"/>
    <n v="5.0000000000000012E-4"/>
    <n v="-10776.979499999999"/>
    <n v="-21553958.999999993"/>
    <n v="2025"/>
    <x v="9"/>
    <n v="6"/>
    <s v="Q2"/>
  </r>
  <r>
    <s v="ORD-06345"/>
    <d v="2025-09-16T00:00:00"/>
    <s v="CUST-2092"/>
    <s v="Arjun Sharma"/>
    <x v="2"/>
    <x v="8"/>
    <x v="0"/>
    <s v="Delhi"/>
    <s v="New Delhi"/>
    <n v="2"/>
    <n v="2584.2600000000002"/>
    <n v="0.05"/>
    <n v="4078.92"/>
    <x v="2"/>
    <x v="1"/>
    <x v="2"/>
    <n v="0.1"/>
    <n v="5.000000000000001E-3"/>
    <n v="5.0000000000000012E-4"/>
    <n v="-4078.9195"/>
    <n v="-8157838.9999999981"/>
    <n v="2025"/>
    <x v="2"/>
    <n v="9"/>
    <s v="Q3"/>
  </r>
  <r>
    <s v="ORD-06346"/>
    <d v="2025-12-21T00:00:00"/>
    <s v="CUST-2185"/>
    <s v="Aarav Rao"/>
    <x v="4"/>
    <x v="24"/>
    <x v="4"/>
    <s v="West Bengal"/>
    <s v="Durgapur"/>
    <n v="3"/>
    <n v="6526.72"/>
    <n v="0.15"/>
    <n v="12259.39"/>
    <x v="1"/>
    <x v="1"/>
    <x v="0"/>
    <n v="0.44999999999999996"/>
    <n v="6.7499999999999991E-2"/>
    <n v="3.0374999999999992E-2"/>
    <n v="-12259.359624999999"/>
    <n v="-403600.31687242805"/>
    <n v="2025"/>
    <x v="1"/>
    <n v="12"/>
    <s v="Q4"/>
  </r>
  <r>
    <s v="ORD-06347"/>
    <d v="2025-08-13T00:00:00"/>
    <s v="CUST-1612"/>
    <s v="Neha Rao"/>
    <x v="2"/>
    <x v="23"/>
    <x v="0"/>
    <s v="Punjab"/>
    <s v="Ludhiana"/>
    <n v="2"/>
    <n v="6725.11"/>
    <n v="0"/>
    <n v="10544.27"/>
    <x v="3"/>
    <x v="1"/>
    <x v="2"/>
    <n v="0"/>
    <n v="0"/>
    <n v="0"/>
    <n v="-10544.27"/>
    <e v="#DIV/0!"/>
    <n v="2025"/>
    <x v="7"/>
    <n v="8"/>
    <s v="Q3"/>
  </r>
  <r>
    <s v="ORD-06348"/>
    <d v="2025-06-01T00:00:00"/>
    <s v="CUST-2014"/>
    <s v="Priya Reddy"/>
    <x v="2"/>
    <x v="8"/>
    <x v="3"/>
    <s v="Telangana"/>
    <s v="Hyderabad"/>
    <n v="3"/>
    <n v="6873.33"/>
    <n v="0.15"/>
    <n v="12986.07"/>
    <x v="0"/>
    <x v="2"/>
    <x v="2"/>
    <n v="0.44999999999999996"/>
    <n v="6.7499999999999991E-2"/>
    <n v="3.0374999999999992E-2"/>
    <n v="-12986.039624999999"/>
    <n v="-427523.938271605"/>
    <n v="2025"/>
    <x v="9"/>
    <n v="6"/>
    <s v="Q2"/>
  </r>
  <r>
    <s v="ORD-06349"/>
    <d v="2025-01-19T00:00:00"/>
    <s v="CUST-1827"/>
    <s v="Ananya Kumar"/>
    <x v="3"/>
    <x v="16"/>
    <x v="3"/>
    <s v="Karnataka"/>
    <s v="Bengaluru"/>
    <n v="3"/>
    <n v="42019.54"/>
    <n v="0"/>
    <n v="110851.81"/>
    <x v="1"/>
    <x v="1"/>
    <x v="2"/>
    <n v="0"/>
    <n v="0"/>
    <n v="0"/>
    <n v="-110851.81"/>
    <e v="#DIV/0!"/>
    <n v="2025"/>
    <x v="5"/>
    <n v="1"/>
    <s v="Q1"/>
  </r>
  <r>
    <s v="ORD-06350"/>
    <d v="2025-05-26T00:00:00"/>
    <s v="CUST-2443"/>
    <s v="Meera Nair"/>
    <x v="3"/>
    <x v="18"/>
    <x v="4"/>
    <s v="Jharkhand"/>
    <s v="Ranchi"/>
    <n v="1"/>
    <n v="13793.5"/>
    <n v="0.1"/>
    <n v="10742.13"/>
    <x v="1"/>
    <x v="0"/>
    <x v="1"/>
    <n v="0.1"/>
    <n v="1.0000000000000002E-2"/>
    <n v="1.0000000000000002E-3"/>
    <n v="-10742.128999999999"/>
    <n v="-10742128.999999996"/>
    <n v="2025"/>
    <x v="6"/>
    <n v="5"/>
    <s v="Q2"/>
  </r>
  <r>
    <s v="ORD-06351"/>
    <d v="2025-08-29T00:00:00"/>
    <s v="CUST-2293"/>
    <s v="Arjun Sharma"/>
    <x v="3"/>
    <x v="18"/>
    <x v="0"/>
    <s v="Punjab"/>
    <s v="Ludhiana"/>
    <n v="1"/>
    <n v="9069.77"/>
    <n v="0"/>
    <n v="6898.53"/>
    <x v="1"/>
    <x v="2"/>
    <x v="2"/>
    <n v="0"/>
    <n v="0"/>
    <n v="0"/>
    <n v="-6898.53"/>
    <e v="#DIV/0!"/>
    <n v="2025"/>
    <x v="7"/>
    <n v="8"/>
    <s v="Q3"/>
  </r>
  <r>
    <s v="ORD-06352"/>
    <d v="2025-12-10T00:00:00"/>
    <s v="CUST-1591"/>
    <s v="Priya Joshi"/>
    <x v="4"/>
    <x v="15"/>
    <x v="0"/>
    <s v="Haryana"/>
    <s v="Faridabad"/>
    <n v="2"/>
    <n v="8541.3700000000008"/>
    <n v="0.1"/>
    <n v="12791.55"/>
    <x v="0"/>
    <x v="1"/>
    <x v="1"/>
    <n v="0.2"/>
    <n v="2.0000000000000004E-2"/>
    <n v="4.000000000000001E-3"/>
    <n v="-12791.545999999998"/>
    <n v="-3197886.4999999991"/>
    <n v="2025"/>
    <x v="1"/>
    <n v="12"/>
    <s v="Q4"/>
  </r>
  <r>
    <s v="ORD-06353"/>
    <d v="2025-08-25T00:00:00"/>
    <s v="CUST-1189"/>
    <s v="Priya Verma"/>
    <x v="2"/>
    <x v="10"/>
    <x v="4"/>
    <s v="Odisha"/>
    <s v="Bhubaneswar"/>
    <n v="3"/>
    <n v="3263.92"/>
    <n v="0"/>
    <n v="8268.6"/>
    <x v="0"/>
    <x v="1"/>
    <x v="2"/>
    <n v="0"/>
    <n v="0"/>
    <n v="0"/>
    <n v="-8268.6"/>
    <e v="#DIV/0!"/>
    <n v="2025"/>
    <x v="7"/>
    <n v="8"/>
    <s v="Q3"/>
  </r>
  <r>
    <s v="ORD-06354"/>
    <d v="2025-02-04T00:00:00"/>
    <s v="CUST-2121"/>
    <s v="Priya Joshi"/>
    <x v="1"/>
    <x v="7"/>
    <x v="4"/>
    <s v="West Bengal"/>
    <s v="Kolkata"/>
    <n v="1"/>
    <n v="1175.3800000000001"/>
    <n v="0.2"/>
    <n v="589.79999999999995"/>
    <x v="1"/>
    <x v="1"/>
    <x v="0"/>
    <n v="0.2"/>
    <n v="4.0000000000000008E-2"/>
    <n v="8.0000000000000019E-3"/>
    <n v="-589.79199999999992"/>
    <n v="-73723.999999999971"/>
    <n v="2025"/>
    <x v="11"/>
    <n v="2"/>
    <s v="Q1"/>
  </r>
  <r>
    <s v="ORD-06355"/>
    <d v="2025-07-09T00:00:00"/>
    <s v="CUST-1988"/>
    <s v="Arjun Sharma"/>
    <x v="3"/>
    <x v="14"/>
    <x v="3"/>
    <s v="Karnataka"/>
    <s v="Mysuru"/>
    <n v="2"/>
    <n v="60802.17"/>
    <n v="0"/>
    <n v="104486.11"/>
    <x v="1"/>
    <x v="1"/>
    <x v="2"/>
    <n v="0"/>
    <n v="0"/>
    <n v="0"/>
    <n v="-104486.11"/>
    <e v="#DIV/0!"/>
    <n v="2025"/>
    <x v="4"/>
    <n v="7"/>
    <s v="Q3"/>
  </r>
  <r>
    <s v="ORD-06356"/>
    <d v="2025-01-01T00:00:00"/>
    <s v="CUST-2328"/>
    <s v="Vikram Verma"/>
    <x v="4"/>
    <x v="19"/>
    <x v="0"/>
    <s v="Punjab"/>
    <s v="Ludhiana"/>
    <n v="1"/>
    <n v="1388.46"/>
    <n v="0"/>
    <n v="1171.46"/>
    <x v="0"/>
    <x v="0"/>
    <x v="1"/>
    <n v="0"/>
    <n v="0"/>
    <n v="0"/>
    <n v="-1171.46"/>
    <e v="#DIV/0!"/>
    <n v="2025"/>
    <x v="5"/>
    <n v="1"/>
    <s v="Q1"/>
  </r>
  <r>
    <s v="ORD-06357"/>
    <d v="2025-06-02T00:00:00"/>
    <s v="CUST-1866"/>
    <s v="Vikram Sharma"/>
    <x v="1"/>
    <x v="17"/>
    <x v="1"/>
    <s v="Madhya Pradesh"/>
    <s v="Bhopal"/>
    <n v="1"/>
    <n v="3715.46"/>
    <n v="0.05"/>
    <n v="2939.92"/>
    <x v="2"/>
    <x v="1"/>
    <x v="2"/>
    <n v="0.05"/>
    <n v="2.5000000000000005E-3"/>
    <n v="1.2500000000000003E-4"/>
    <n v="-2939.919875"/>
    <n v="-23519358.999999996"/>
    <n v="2025"/>
    <x v="9"/>
    <n v="6"/>
    <s v="Q2"/>
  </r>
  <r>
    <s v="ORD-06358"/>
    <d v="2025-05-06T00:00:00"/>
    <s v="CUST-1166"/>
    <s v="Priya Patel"/>
    <x v="3"/>
    <x v="14"/>
    <x v="0"/>
    <s v="Haryana"/>
    <s v="Faridabad"/>
    <n v="2"/>
    <n v="41204.199999999997"/>
    <n v="0.1"/>
    <n v="56929.99"/>
    <x v="1"/>
    <x v="2"/>
    <x v="1"/>
    <n v="0.2"/>
    <n v="2.0000000000000004E-2"/>
    <n v="4.000000000000001E-3"/>
    <n v="-56929.985999999997"/>
    <n v="-14232496.499999996"/>
    <n v="2025"/>
    <x v="6"/>
    <n v="5"/>
    <s v="Q2"/>
  </r>
  <r>
    <s v="ORD-06359"/>
    <d v="2025-12-11T00:00:00"/>
    <s v="CUST-2590"/>
    <s v="Kiran Kumar"/>
    <x v="4"/>
    <x v="22"/>
    <x v="2"/>
    <s v="Maharashtra"/>
    <s v="Nagpur"/>
    <n v="2"/>
    <n v="1245.74"/>
    <n v="0.2"/>
    <n v="1353.81"/>
    <x v="3"/>
    <x v="2"/>
    <x v="2"/>
    <n v="0.4"/>
    <n v="8.0000000000000016E-2"/>
    <n v="3.2000000000000008E-2"/>
    <n v="-1353.778"/>
    <n v="-42305.562499999993"/>
    <n v="2025"/>
    <x v="1"/>
    <n v="12"/>
    <s v="Q4"/>
  </r>
  <r>
    <s v="ORD-06360"/>
    <d v="2025-08-14T00:00:00"/>
    <s v="CUST-1159"/>
    <s v="Vikram Joshi"/>
    <x v="3"/>
    <x v="13"/>
    <x v="0"/>
    <s v="Uttar Pradesh"/>
    <s v="Lucknow"/>
    <n v="2"/>
    <n v="23010.55"/>
    <n v="0.05"/>
    <n v="32807.32"/>
    <x v="4"/>
    <x v="1"/>
    <x v="1"/>
    <n v="0.1"/>
    <n v="5.000000000000001E-3"/>
    <n v="5.0000000000000012E-4"/>
    <n v="-32807.319499999998"/>
    <n v="-65614638.999999978"/>
    <n v="2025"/>
    <x v="7"/>
    <n v="8"/>
    <s v="Q3"/>
  </r>
  <r>
    <s v="ORD-06361"/>
    <d v="2025-08-09T00:00:00"/>
    <s v="CUST-2073"/>
    <s v="Isha Singh"/>
    <x v="3"/>
    <x v="3"/>
    <x v="4"/>
    <s v="Jharkhand"/>
    <s v="Ranchi"/>
    <n v="3"/>
    <n v="11020.6"/>
    <n v="0.1"/>
    <n v="24632.61"/>
    <x v="2"/>
    <x v="1"/>
    <x v="2"/>
    <n v="0.30000000000000004"/>
    <n v="3.0000000000000006E-2"/>
    <n v="9.0000000000000028E-3"/>
    <n v="-24632.601000000002"/>
    <n v="-2736955.666666666"/>
    <n v="2025"/>
    <x v="7"/>
    <n v="8"/>
    <s v="Q3"/>
  </r>
  <r>
    <s v="ORD-06362"/>
    <d v="2025-07-30T00:00:00"/>
    <s v="CUST-2489"/>
    <s v="Arjun Rao"/>
    <x v="3"/>
    <x v="16"/>
    <x v="2"/>
    <s v="Maharashtra"/>
    <s v="Mumbai"/>
    <n v="1"/>
    <n v="39885.660000000003"/>
    <n v="0.1"/>
    <n v="26471.7"/>
    <x v="1"/>
    <x v="2"/>
    <x v="1"/>
    <n v="0.1"/>
    <n v="1.0000000000000002E-2"/>
    <n v="1.0000000000000002E-3"/>
    <n v="-26471.699000000001"/>
    <n v="-26471698.999999993"/>
    <n v="2025"/>
    <x v="4"/>
    <n v="7"/>
    <s v="Q3"/>
  </r>
  <r>
    <s v="ORD-06363"/>
    <d v="2025-01-25T00:00:00"/>
    <s v="CUST-1662"/>
    <s v="Isha Reddy"/>
    <x v="4"/>
    <x v="15"/>
    <x v="2"/>
    <s v="Maharashtra"/>
    <s v="Nagpur"/>
    <n v="1"/>
    <n v="4555.46"/>
    <n v="0.1"/>
    <n v="3594.44"/>
    <x v="1"/>
    <x v="1"/>
    <x v="1"/>
    <n v="0.1"/>
    <n v="1.0000000000000002E-2"/>
    <n v="1.0000000000000002E-3"/>
    <n v="-3594.4389999999999"/>
    <n v="-3594438.9999999991"/>
    <n v="2025"/>
    <x v="5"/>
    <n v="1"/>
    <s v="Q1"/>
  </r>
  <r>
    <s v="ORD-06364"/>
    <d v="2025-01-16T00:00:00"/>
    <s v="CUST-1224"/>
    <s v="Rohan Verma"/>
    <x v="4"/>
    <x v="22"/>
    <x v="3"/>
    <s v="Telangana"/>
    <s v="Warangal"/>
    <n v="3"/>
    <n v="536.34"/>
    <n v="0.1"/>
    <n v="983.18"/>
    <x v="3"/>
    <x v="0"/>
    <x v="1"/>
    <n v="0.30000000000000004"/>
    <n v="3.0000000000000006E-2"/>
    <n v="9.0000000000000028E-3"/>
    <n v="-983.17099999999994"/>
    <n v="-109241.22222222218"/>
    <n v="2025"/>
    <x v="5"/>
    <n v="1"/>
    <s v="Q1"/>
  </r>
  <r>
    <s v="ORD-06365"/>
    <d v="2025-07-01T00:00:00"/>
    <s v="CUST-1193"/>
    <s v="Ananya Kumar"/>
    <x v="0"/>
    <x v="0"/>
    <x v="0"/>
    <s v="Uttar Pradesh"/>
    <s v="Noida"/>
    <n v="2"/>
    <n v="17579.79"/>
    <n v="0"/>
    <n v="30124.799999999999"/>
    <x v="2"/>
    <x v="1"/>
    <x v="1"/>
    <n v="0"/>
    <n v="0"/>
    <n v="0"/>
    <n v="-30124.799999999999"/>
    <e v="#DIV/0!"/>
    <n v="2025"/>
    <x v="4"/>
    <n v="7"/>
    <s v="Q3"/>
  </r>
  <r>
    <s v="ORD-06366"/>
    <d v="2025-11-25T00:00:00"/>
    <s v="CUST-2072"/>
    <s v="Neha Verma"/>
    <x v="2"/>
    <x v="23"/>
    <x v="2"/>
    <s v="Goa"/>
    <s v="Margao"/>
    <n v="1"/>
    <n v="2707.26"/>
    <n v="0.05"/>
    <n v="1810.42"/>
    <x v="0"/>
    <x v="1"/>
    <x v="1"/>
    <n v="0.05"/>
    <n v="2.5000000000000005E-3"/>
    <n v="1.2500000000000003E-4"/>
    <n v="-1810.419875"/>
    <n v="-14483358.999999996"/>
    <n v="2025"/>
    <x v="8"/>
    <n v="11"/>
    <s v="Q4"/>
  </r>
  <r>
    <s v="ORD-06367"/>
    <d v="2025-05-09T00:00:00"/>
    <s v="CUST-1604"/>
    <s v="Isha Rao"/>
    <x v="2"/>
    <x v="2"/>
    <x v="3"/>
    <s v="Andhra Pradesh"/>
    <s v="Visakhapatnam"/>
    <n v="2"/>
    <n v="2104.15"/>
    <n v="0.1"/>
    <n v="3174.07"/>
    <x v="1"/>
    <x v="1"/>
    <x v="1"/>
    <n v="0.2"/>
    <n v="2.0000000000000004E-2"/>
    <n v="4.000000000000001E-3"/>
    <n v="-3174.0660000000003"/>
    <n v="-793516.49999999988"/>
    <n v="2025"/>
    <x v="6"/>
    <n v="5"/>
    <s v="Q2"/>
  </r>
  <r>
    <s v="ORD-06368"/>
    <d v="2025-02-11T00:00:00"/>
    <s v="CUST-1105"/>
    <s v="Vikram Rao"/>
    <x v="1"/>
    <x v="17"/>
    <x v="2"/>
    <s v="Rajasthan"/>
    <s v="Jaipur"/>
    <n v="3"/>
    <n v="1306.5999999999999"/>
    <n v="0.05"/>
    <n v="2729.44"/>
    <x v="1"/>
    <x v="1"/>
    <x v="1"/>
    <n v="0.15000000000000002"/>
    <n v="7.5000000000000015E-3"/>
    <n v="1.1250000000000003E-3"/>
    <n v="-2729.4388750000003"/>
    <n v="-2426167.8888888885"/>
    <n v="2025"/>
    <x v="11"/>
    <n v="2"/>
    <s v="Q1"/>
  </r>
  <r>
    <s v="ORD-06369"/>
    <d v="2025-12-02T00:00:00"/>
    <s v="CUST-1962"/>
    <s v="Ananya Singh"/>
    <x v="3"/>
    <x v="13"/>
    <x v="2"/>
    <s v="Gujarat"/>
    <s v="Ahmedabad"/>
    <n v="2"/>
    <n v="11584.81"/>
    <n v="0.15"/>
    <n v="16473.78"/>
    <x v="0"/>
    <x v="0"/>
    <x v="2"/>
    <n v="0.3"/>
    <n v="4.4999999999999998E-2"/>
    <n v="1.35E-2"/>
    <n v="-16473.766499999998"/>
    <n v="-1220278.9999999998"/>
    <n v="2025"/>
    <x v="1"/>
    <n v="12"/>
    <s v="Q4"/>
  </r>
  <r>
    <s v="ORD-06370"/>
    <d v="2025-08-24T00:00:00"/>
    <s v="CUST-1281"/>
    <s v="Kiran Rao"/>
    <x v="0"/>
    <x v="4"/>
    <x v="3"/>
    <s v="Tamil Nadu"/>
    <s v="Coimbatore"/>
    <n v="3"/>
    <n v="17985.07"/>
    <n v="0.15"/>
    <n v="35460.42"/>
    <x v="4"/>
    <x v="1"/>
    <x v="2"/>
    <n v="0.44999999999999996"/>
    <n v="6.7499999999999991E-2"/>
    <n v="3.0374999999999992E-2"/>
    <n v="-35460.389624999996"/>
    <n v="-1167420.2345679014"/>
    <n v="2025"/>
    <x v="7"/>
    <n v="8"/>
    <s v="Q3"/>
  </r>
  <r>
    <s v="ORD-06371"/>
    <d v="2025-12-26T00:00:00"/>
    <s v="CUST-1021"/>
    <s v="Meera Patel"/>
    <x v="2"/>
    <x v="23"/>
    <x v="1"/>
    <s v="Madhya Pradesh"/>
    <s v="Indore"/>
    <n v="1"/>
    <n v="2347.7199999999998"/>
    <n v="0.15"/>
    <n v="1707.92"/>
    <x v="1"/>
    <x v="1"/>
    <x v="1"/>
    <n v="0.15"/>
    <n v="2.2499999999999999E-2"/>
    <n v="3.375E-3"/>
    <n v="-1707.9166250000001"/>
    <n v="-506049.37037037039"/>
    <n v="2025"/>
    <x v="1"/>
    <n v="12"/>
    <s v="Q4"/>
  </r>
  <r>
    <s v="ORD-06372"/>
    <d v="2025-02-03T00:00:00"/>
    <s v="CUST-2509"/>
    <s v="Ananya Joshi"/>
    <x v="3"/>
    <x v="14"/>
    <x v="3"/>
    <s v="Tamil Nadu"/>
    <s v="Chennai"/>
    <n v="1"/>
    <n v="27250.11"/>
    <n v="0"/>
    <n v="20285.599999999999"/>
    <x v="1"/>
    <x v="1"/>
    <x v="1"/>
    <n v="0"/>
    <n v="0"/>
    <n v="0"/>
    <n v="-20285.599999999999"/>
    <e v="#DIV/0!"/>
    <n v="2025"/>
    <x v="11"/>
    <n v="2"/>
    <s v="Q1"/>
  </r>
  <r>
    <s v="ORD-06373"/>
    <d v="2025-12-11T00:00:00"/>
    <s v="CUST-1641"/>
    <s v="Neha Singh"/>
    <x v="0"/>
    <x v="6"/>
    <x v="2"/>
    <s v="Gujarat"/>
    <s v="Surat"/>
    <n v="3"/>
    <n v="15774.46"/>
    <n v="0"/>
    <n v="40822.339999999997"/>
    <x v="3"/>
    <x v="1"/>
    <x v="2"/>
    <n v="0"/>
    <n v="0"/>
    <n v="0"/>
    <n v="-40822.339999999997"/>
    <e v="#DIV/0!"/>
    <n v="2025"/>
    <x v="1"/>
    <n v="12"/>
    <s v="Q4"/>
  </r>
  <r>
    <s v="ORD-06374"/>
    <d v="2025-02-14T00:00:00"/>
    <s v="CUST-2440"/>
    <s v="Vikram Singh"/>
    <x v="2"/>
    <x v="20"/>
    <x v="2"/>
    <s v="Goa"/>
    <s v="Panaji"/>
    <n v="2"/>
    <n v="4636.46"/>
    <n v="0"/>
    <n v="6056.38"/>
    <x v="2"/>
    <x v="1"/>
    <x v="1"/>
    <n v="0"/>
    <n v="0"/>
    <n v="0"/>
    <n v="-6056.38"/>
    <e v="#DIV/0!"/>
    <n v="2025"/>
    <x v="11"/>
    <n v="2"/>
    <s v="Q1"/>
  </r>
  <r>
    <s v="ORD-06375"/>
    <d v="2025-05-14T00:00:00"/>
    <s v="CUST-1174"/>
    <s v="Aarav Reddy"/>
    <x v="3"/>
    <x v="14"/>
    <x v="4"/>
    <s v="Odisha"/>
    <s v="Cuttack"/>
    <n v="1"/>
    <n v="24912.1"/>
    <n v="0.2"/>
    <n v="16548.169999999998"/>
    <x v="4"/>
    <x v="0"/>
    <x v="2"/>
    <n v="0.2"/>
    <n v="4.0000000000000008E-2"/>
    <n v="8.0000000000000019E-3"/>
    <n v="-16548.161999999997"/>
    <n v="-2068520.2499999991"/>
    <n v="2025"/>
    <x v="6"/>
    <n v="5"/>
    <s v="Q2"/>
  </r>
  <r>
    <s v="ORD-06376"/>
    <d v="2025-01-21T00:00:00"/>
    <s v="CUST-1753"/>
    <s v="Rahul Kumar"/>
    <x v="4"/>
    <x v="22"/>
    <x v="4"/>
    <s v="Bihar"/>
    <s v="Gaya"/>
    <n v="2"/>
    <n v="8135.79"/>
    <n v="0"/>
    <n v="11022.47"/>
    <x v="0"/>
    <x v="1"/>
    <x v="1"/>
    <n v="0"/>
    <n v="0"/>
    <n v="0"/>
    <n v="-11022.47"/>
    <e v="#DIV/0!"/>
    <n v="2025"/>
    <x v="5"/>
    <n v="1"/>
    <s v="Q1"/>
  </r>
  <r>
    <s v="ORD-06377"/>
    <d v="2025-05-02T00:00:00"/>
    <s v="CUST-1261"/>
    <s v="Rahul Reddy"/>
    <x v="3"/>
    <x v="16"/>
    <x v="2"/>
    <s v="Gujarat"/>
    <s v="Ahmedabad"/>
    <n v="2"/>
    <n v="49107.49"/>
    <n v="0.05"/>
    <n v="63427.75"/>
    <x v="1"/>
    <x v="0"/>
    <x v="0"/>
    <n v="0.1"/>
    <n v="5.000000000000001E-3"/>
    <n v="5.0000000000000012E-4"/>
    <n v="-63427.749499999998"/>
    <n v="-126855498.99999997"/>
    <n v="2025"/>
    <x v="6"/>
    <n v="5"/>
    <s v="Q2"/>
  </r>
  <r>
    <s v="ORD-06378"/>
    <d v="2025-03-11T00:00:00"/>
    <s v="CUST-1168"/>
    <s v="Sneha Nair"/>
    <x v="4"/>
    <x v="19"/>
    <x v="4"/>
    <s v="Jharkhand"/>
    <s v="Jamshedpur"/>
    <n v="1"/>
    <n v="2437.15"/>
    <n v="0.05"/>
    <n v="1474.99"/>
    <x v="2"/>
    <x v="1"/>
    <x v="2"/>
    <n v="0.05"/>
    <n v="2.5000000000000005E-3"/>
    <n v="1.2500000000000003E-4"/>
    <n v="-1474.989875"/>
    <n v="-11799918.999999996"/>
    <n v="2025"/>
    <x v="3"/>
    <n v="3"/>
    <s v="Q1"/>
  </r>
  <r>
    <s v="ORD-06379"/>
    <d v="2025-12-18T00:00:00"/>
    <s v="CUST-2169"/>
    <s v="Kiran Nair"/>
    <x v="3"/>
    <x v="14"/>
    <x v="3"/>
    <s v="Tamil Nadu"/>
    <s v="Coimbatore"/>
    <n v="2"/>
    <n v="42377.43"/>
    <n v="0"/>
    <n v="68674.31"/>
    <x v="4"/>
    <x v="1"/>
    <x v="1"/>
    <n v="0"/>
    <n v="0"/>
    <n v="0"/>
    <n v="-68674.31"/>
    <e v="#DIV/0!"/>
    <n v="2025"/>
    <x v="1"/>
    <n v="12"/>
    <s v="Q4"/>
  </r>
  <r>
    <s v="ORD-06380"/>
    <d v="2025-12-27T00:00:00"/>
    <s v="CUST-1565"/>
    <s v="Rohan Sharma"/>
    <x v="3"/>
    <x v="18"/>
    <x v="2"/>
    <s v="Rajasthan"/>
    <s v="Jaipur"/>
    <n v="1"/>
    <n v="60072.3"/>
    <n v="0.05"/>
    <n v="44935.53"/>
    <x v="4"/>
    <x v="1"/>
    <x v="1"/>
    <n v="0.05"/>
    <n v="2.5000000000000005E-3"/>
    <n v="1.2500000000000003E-4"/>
    <n v="-44935.529875"/>
    <n v="-359484238.99999994"/>
    <n v="2025"/>
    <x v="1"/>
    <n v="12"/>
    <s v="Q4"/>
  </r>
  <r>
    <s v="ORD-06381"/>
    <d v="2025-02-17T00:00:00"/>
    <s v="CUST-1221"/>
    <s v="Rahul Reddy"/>
    <x v="3"/>
    <x v="3"/>
    <x v="0"/>
    <s v="Delhi"/>
    <s v="New Delhi"/>
    <n v="1"/>
    <n v="33025.269999999997"/>
    <n v="0"/>
    <n v="23352.95"/>
    <x v="0"/>
    <x v="1"/>
    <x v="1"/>
    <n v="0"/>
    <n v="0"/>
    <n v="0"/>
    <n v="-23352.95"/>
    <e v="#DIV/0!"/>
    <n v="2025"/>
    <x v="11"/>
    <n v="2"/>
    <s v="Q1"/>
  </r>
  <r>
    <s v="ORD-06382"/>
    <d v="2025-02-08T00:00:00"/>
    <s v="CUST-1620"/>
    <s v="Isha Gupta"/>
    <x v="1"/>
    <x v="21"/>
    <x v="0"/>
    <s v="Uttar Pradesh"/>
    <s v="Noida"/>
    <n v="2"/>
    <n v="3734.66"/>
    <n v="0.05"/>
    <n v="6199.68"/>
    <x v="2"/>
    <x v="1"/>
    <x v="2"/>
    <n v="0.1"/>
    <n v="5.000000000000001E-3"/>
    <n v="5.0000000000000012E-4"/>
    <n v="-6199.6795000000002"/>
    <n v="-12399358.999999998"/>
    <n v="2025"/>
    <x v="11"/>
    <n v="2"/>
    <s v="Q1"/>
  </r>
  <r>
    <s v="ORD-06383"/>
    <d v="2025-10-14T00:00:00"/>
    <s v="CUST-2363"/>
    <s v="Ananya Patel"/>
    <x v="1"/>
    <x v="9"/>
    <x v="0"/>
    <s v="Haryana"/>
    <s v="Gurugram"/>
    <n v="1"/>
    <n v="4862.74"/>
    <n v="0.2"/>
    <n v="2470.71"/>
    <x v="0"/>
    <x v="0"/>
    <x v="1"/>
    <n v="0.2"/>
    <n v="4.0000000000000008E-2"/>
    <n v="8.0000000000000019E-3"/>
    <n v="-2470.7020000000002"/>
    <n v="-308837.74999999994"/>
    <n v="2025"/>
    <x v="10"/>
    <n v="10"/>
    <s v="Q4"/>
  </r>
  <r>
    <s v="ORD-06384"/>
    <d v="2025-01-10T00:00:00"/>
    <s v="CUST-1872"/>
    <s v="Kiran Patel"/>
    <x v="3"/>
    <x v="13"/>
    <x v="3"/>
    <s v="Tamil Nadu"/>
    <s v="Chennai"/>
    <n v="1"/>
    <n v="45341.3"/>
    <n v="0.1"/>
    <n v="33468.57"/>
    <x v="1"/>
    <x v="1"/>
    <x v="0"/>
    <n v="0.1"/>
    <n v="1.0000000000000002E-2"/>
    <n v="1.0000000000000002E-3"/>
    <n v="-33468.569000000003"/>
    <n v="-33468568.999999996"/>
    <n v="2025"/>
    <x v="5"/>
    <n v="1"/>
    <s v="Q1"/>
  </r>
  <r>
    <s v="ORD-06385"/>
    <d v="2025-01-30T00:00:00"/>
    <s v="CUST-1797"/>
    <s v="Rahul Joshi"/>
    <x v="3"/>
    <x v="13"/>
    <x v="2"/>
    <s v="Goa"/>
    <s v="Margao"/>
    <n v="3"/>
    <n v="8004.86"/>
    <n v="0.1"/>
    <n v="14883.18"/>
    <x v="1"/>
    <x v="1"/>
    <x v="1"/>
    <n v="0.30000000000000004"/>
    <n v="3.0000000000000006E-2"/>
    <n v="9.0000000000000028E-3"/>
    <n v="-14883.171"/>
    <n v="-1653685.6666666663"/>
    <n v="2025"/>
    <x v="5"/>
    <n v="1"/>
    <s v="Q1"/>
  </r>
  <r>
    <s v="ORD-06386"/>
    <d v="2025-09-01T00:00:00"/>
    <s v="CUST-1883"/>
    <s v="Neha Verma"/>
    <x v="2"/>
    <x v="20"/>
    <x v="4"/>
    <s v="Bihar"/>
    <s v="Patna"/>
    <n v="2"/>
    <n v="2014.09"/>
    <n v="0.05"/>
    <n v="2439.27"/>
    <x v="1"/>
    <x v="0"/>
    <x v="1"/>
    <n v="0.1"/>
    <n v="5.000000000000001E-3"/>
    <n v="5.0000000000000012E-4"/>
    <n v="-2439.2694999999999"/>
    <n v="-4878538.9999999981"/>
    <n v="2025"/>
    <x v="2"/>
    <n v="9"/>
    <s v="Q3"/>
  </r>
  <r>
    <s v="ORD-06387"/>
    <d v="2025-10-01T00:00:00"/>
    <s v="CUST-1648"/>
    <s v="Ananya Singh"/>
    <x v="0"/>
    <x v="4"/>
    <x v="1"/>
    <s v="Madhya Pradesh"/>
    <s v="Bhopal"/>
    <n v="2"/>
    <n v="10995.17"/>
    <n v="0.1"/>
    <n v="15547.15"/>
    <x v="4"/>
    <x v="2"/>
    <x v="1"/>
    <n v="0.2"/>
    <n v="2.0000000000000004E-2"/>
    <n v="4.000000000000001E-3"/>
    <n v="-15547.145999999999"/>
    <n v="-3886786.4999999986"/>
    <n v="2025"/>
    <x v="10"/>
    <n v="10"/>
    <s v="Q4"/>
  </r>
  <r>
    <s v="ORD-06388"/>
    <d v="2025-03-29T00:00:00"/>
    <s v="CUST-2131"/>
    <s v="Ananya Kumar"/>
    <x v="1"/>
    <x v="7"/>
    <x v="0"/>
    <s v="Punjab"/>
    <s v="Amritsar"/>
    <n v="1"/>
    <n v="1558.89"/>
    <n v="0.15"/>
    <n v="934.91"/>
    <x v="1"/>
    <x v="0"/>
    <x v="1"/>
    <n v="0.15"/>
    <n v="2.2499999999999999E-2"/>
    <n v="3.375E-3"/>
    <n v="-934.90662499999996"/>
    <n v="-277009.37037037034"/>
    <n v="2025"/>
    <x v="3"/>
    <n v="3"/>
    <s v="Q1"/>
  </r>
  <r>
    <s v="ORD-06389"/>
    <d v="2025-09-01T00:00:00"/>
    <s v="CUST-1555"/>
    <s v="Meera Rao"/>
    <x v="3"/>
    <x v="16"/>
    <x v="2"/>
    <s v="Maharashtra"/>
    <s v="Pune"/>
    <n v="1"/>
    <n v="62303.9"/>
    <n v="0.2"/>
    <n v="36740.980000000003"/>
    <x v="0"/>
    <x v="2"/>
    <x v="1"/>
    <n v="0.2"/>
    <n v="4.0000000000000008E-2"/>
    <n v="8.0000000000000019E-3"/>
    <n v="-36740.972000000002"/>
    <n v="-4592621.4999999991"/>
    <n v="2025"/>
    <x v="2"/>
    <n v="9"/>
    <s v="Q3"/>
  </r>
  <r>
    <s v="ORD-06390"/>
    <d v="2025-11-25T00:00:00"/>
    <s v="CUST-1143"/>
    <s v="Kiran Sharma"/>
    <x v="2"/>
    <x v="23"/>
    <x v="3"/>
    <s v="Karnataka"/>
    <s v="Mysuru"/>
    <n v="2"/>
    <n v="3075.32"/>
    <n v="0"/>
    <n v="4569.46"/>
    <x v="1"/>
    <x v="1"/>
    <x v="0"/>
    <n v="0"/>
    <n v="0"/>
    <n v="0"/>
    <n v="-4569.46"/>
    <e v="#DIV/0!"/>
    <n v="2025"/>
    <x v="8"/>
    <n v="11"/>
    <s v="Q4"/>
  </r>
  <r>
    <s v="ORD-06391"/>
    <d v="2025-01-15T00:00:00"/>
    <s v="CUST-2186"/>
    <s v="Sneha Sharma"/>
    <x v="1"/>
    <x v="1"/>
    <x v="0"/>
    <s v="Delhi"/>
    <s v="New Delhi"/>
    <n v="1"/>
    <n v="2421.84"/>
    <n v="0.15"/>
    <n v="1298.08"/>
    <x v="0"/>
    <x v="1"/>
    <x v="0"/>
    <n v="0.15"/>
    <n v="2.2499999999999999E-2"/>
    <n v="3.375E-3"/>
    <n v="-1298.0766249999999"/>
    <n v="-384615.29629629629"/>
    <n v="2025"/>
    <x v="5"/>
    <n v="1"/>
    <s v="Q1"/>
  </r>
  <r>
    <s v="ORD-06392"/>
    <d v="2025-01-04T00:00:00"/>
    <s v="CUST-1989"/>
    <s v="Rahul Sharma"/>
    <x v="4"/>
    <x v="19"/>
    <x v="2"/>
    <s v="Gujarat"/>
    <s v="Surat"/>
    <n v="2"/>
    <n v="6463.62"/>
    <n v="0"/>
    <n v="9802.26"/>
    <x v="1"/>
    <x v="2"/>
    <x v="2"/>
    <n v="0"/>
    <n v="0"/>
    <n v="0"/>
    <n v="-9802.26"/>
    <e v="#DIV/0!"/>
    <n v="2025"/>
    <x v="5"/>
    <n v="1"/>
    <s v="Q1"/>
  </r>
  <r>
    <s v="ORD-06393"/>
    <d v="2025-07-10T00:00:00"/>
    <s v="CUST-1353"/>
    <s v="Rahul Gupta"/>
    <x v="2"/>
    <x v="8"/>
    <x v="0"/>
    <s v="Delhi"/>
    <s v="Delhi"/>
    <n v="1"/>
    <n v="3860.05"/>
    <n v="0.05"/>
    <n v="2311.06"/>
    <x v="1"/>
    <x v="0"/>
    <x v="2"/>
    <n v="0.05"/>
    <n v="2.5000000000000005E-3"/>
    <n v="1.2500000000000003E-4"/>
    <n v="-2311.0598749999999"/>
    <n v="-18488478.999999996"/>
    <n v="2025"/>
    <x v="4"/>
    <n v="7"/>
    <s v="Q3"/>
  </r>
  <r>
    <s v="ORD-06394"/>
    <d v="2025-06-17T00:00:00"/>
    <s v="CUST-1228"/>
    <s v="Vikram Nair"/>
    <x v="3"/>
    <x v="18"/>
    <x v="0"/>
    <s v="Haryana"/>
    <s v="Gurugram"/>
    <n v="2"/>
    <n v="25766.27"/>
    <n v="0.05"/>
    <n v="32681.53"/>
    <x v="1"/>
    <x v="1"/>
    <x v="2"/>
    <n v="0.1"/>
    <n v="5.000000000000001E-3"/>
    <n v="5.0000000000000012E-4"/>
    <n v="-32681.529500000001"/>
    <n v="-65363058.999999985"/>
    <n v="2025"/>
    <x v="9"/>
    <n v="6"/>
    <s v="Q2"/>
  </r>
  <r>
    <s v="ORD-06395"/>
    <d v="2025-01-09T00:00:00"/>
    <s v="CUST-2301"/>
    <s v="Aarav Patel"/>
    <x v="3"/>
    <x v="3"/>
    <x v="3"/>
    <s v="Karnataka"/>
    <s v="Mysuru"/>
    <n v="1"/>
    <n v="6366.51"/>
    <n v="0.1"/>
    <n v="4620.3100000000004"/>
    <x v="4"/>
    <x v="1"/>
    <x v="1"/>
    <n v="0.1"/>
    <n v="1.0000000000000002E-2"/>
    <n v="1.0000000000000002E-3"/>
    <n v="-4620.3090000000002"/>
    <n v="-4620308.9999999991"/>
    <n v="2025"/>
    <x v="5"/>
    <n v="1"/>
    <s v="Q1"/>
  </r>
  <r>
    <s v="ORD-06396"/>
    <d v="2025-04-19T00:00:00"/>
    <s v="CUST-1659"/>
    <s v="Vikram Sharma"/>
    <x v="2"/>
    <x v="10"/>
    <x v="2"/>
    <s v="Goa"/>
    <s v="Margao"/>
    <n v="1"/>
    <n v="4336.54"/>
    <n v="0.1"/>
    <n v="3154.07"/>
    <x v="4"/>
    <x v="1"/>
    <x v="1"/>
    <n v="0.1"/>
    <n v="1.0000000000000002E-2"/>
    <n v="1.0000000000000002E-3"/>
    <n v="-3154.069"/>
    <n v="-3154068.9999999991"/>
    <n v="2025"/>
    <x v="0"/>
    <n v="4"/>
    <s v="Q2"/>
  </r>
  <r>
    <s v="ORD-06397"/>
    <d v="2025-05-17T00:00:00"/>
    <s v="CUST-2120"/>
    <s v="Meera Nair"/>
    <x v="2"/>
    <x v="20"/>
    <x v="4"/>
    <s v="Jharkhand"/>
    <s v="Ranchi"/>
    <n v="4"/>
    <n v="6126.03"/>
    <n v="0"/>
    <n v="15210.42"/>
    <x v="2"/>
    <x v="1"/>
    <x v="1"/>
    <n v="0"/>
    <n v="0"/>
    <n v="0"/>
    <n v="-15210.42"/>
    <e v="#DIV/0!"/>
    <n v="2025"/>
    <x v="6"/>
    <n v="5"/>
    <s v="Q2"/>
  </r>
  <r>
    <s v="ORD-06398"/>
    <d v="2025-06-03T00:00:00"/>
    <s v="CUST-1498"/>
    <s v="Kiran Patel"/>
    <x v="4"/>
    <x v="15"/>
    <x v="3"/>
    <s v="Telangana"/>
    <s v="Hyderabad"/>
    <n v="5"/>
    <n v="6328.98"/>
    <n v="0.1"/>
    <n v="23943.72"/>
    <x v="3"/>
    <x v="1"/>
    <x v="2"/>
    <n v="0.5"/>
    <n v="0.05"/>
    <n v="2.5000000000000001E-2"/>
    <n v="-23943.695"/>
    <n v="-957747.79999999993"/>
    <n v="2025"/>
    <x v="9"/>
    <n v="6"/>
    <s v="Q2"/>
  </r>
  <r>
    <s v="ORD-06399"/>
    <d v="2025-07-28T00:00:00"/>
    <s v="CUST-2025"/>
    <s v="Ananya Nair"/>
    <x v="1"/>
    <x v="1"/>
    <x v="0"/>
    <s v="Delhi"/>
    <s v="Delhi"/>
    <n v="1"/>
    <n v="2062.1"/>
    <n v="0.05"/>
    <n v="1219.01"/>
    <x v="2"/>
    <x v="2"/>
    <x v="1"/>
    <n v="0.05"/>
    <n v="2.5000000000000005E-3"/>
    <n v="1.2500000000000003E-4"/>
    <n v="-1219.009875"/>
    <n v="-9752078.9999999981"/>
    <n v="2025"/>
    <x v="4"/>
    <n v="7"/>
    <s v="Q3"/>
  </r>
  <r>
    <s v="ORD-06400"/>
    <d v="2025-09-29T00:00:00"/>
    <s v="CUST-1179"/>
    <s v="Ananya Kumar"/>
    <x v="0"/>
    <x v="0"/>
    <x v="0"/>
    <s v="Delhi"/>
    <s v="New Delhi"/>
    <n v="3"/>
    <n v="2909.66"/>
    <n v="0"/>
    <n v="7611.04"/>
    <x v="2"/>
    <x v="1"/>
    <x v="0"/>
    <n v="0"/>
    <n v="0"/>
    <n v="0"/>
    <n v="-7611.04"/>
    <e v="#DIV/0!"/>
    <n v="2025"/>
    <x v="2"/>
    <n v="9"/>
    <s v="Q3"/>
  </r>
  <r>
    <s v="ORD-06401"/>
    <d v="2025-05-23T00:00:00"/>
    <s v="CUST-1161"/>
    <s v="Arjun Sharma"/>
    <x v="0"/>
    <x v="11"/>
    <x v="0"/>
    <s v="Punjab"/>
    <s v="Ludhiana"/>
    <n v="2"/>
    <n v="14822.65"/>
    <n v="0.05"/>
    <n v="21564.84"/>
    <x v="0"/>
    <x v="1"/>
    <x v="0"/>
    <n v="0.1"/>
    <n v="5.000000000000001E-3"/>
    <n v="5.0000000000000012E-4"/>
    <n v="-21564.839500000002"/>
    <n v="-43129678.999999993"/>
    <n v="2025"/>
    <x v="6"/>
    <n v="5"/>
    <s v="Q2"/>
  </r>
  <r>
    <s v="ORD-06402"/>
    <d v="2025-04-09T00:00:00"/>
    <s v="CUST-2562"/>
    <s v="Sneha Singh"/>
    <x v="0"/>
    <x v="6"/>
    <x v="2"/>
    <s v="Rajasthan"/>
    <s v="Jaipur"/>
    <n v="1"/>
    <n v="16992.25"/>
    <n v="0.05"/>
    <n v="11553.72"/>
    <x v="0"/>
    <x v="1"/>
    <x v="1"/>
    <n v="0.05"/>
    <n v="2.5000000000000005E-3"/>
    <n v="1.2500000000000003E-4"/>
    <n v="-11553.719874999999"/>
    <n v="-92429758.99999997"/>
    <n v="2025"/>
    <x v="0"/>
    <n v="4"/>
    <s v="Q2"/>
  </r>
  <r>
    <s v="ORD-06403"/>
    <d v="2025-11-04T00:00:00"/>
    <s v="CUST-1310"/>
    <s v="Isha Rao"/>
    <x v="3"/>
    <x v="3"/>
    <x v="1"/>
    <s v="Chhattisgarh"/>
    <s v="Bilaspur"/>
    <n v="1"/>
    <n v="26155.33"/>
    <n v="0"/>
    <n v="20344.73"/>
    <x v="0"/>
    <x v="1"/>
    <x v="2"/>
    <n v="0"/>
    <n v="0"/>
    <n v="0"/>
    <n v="-20344.73"/>
    <e v="#DIV/0!"/>
    <n v="2025"/>
    <x v="8"/>
    <n v="11"/>
    <s v="Q4"/>
  </r>
  <r>
    <s v="ORD-06404"/>
    <d v="2025-03-10T00:00:00"/>
    <s v="CUST-1045"/>
    <s v="Aarav Verma"/>
    <x v="3"/>
    <x v="13"/>
    <x v="1"/>
    <s v="Madhya Pradesh"/>
    <s v="Bhopal"/>
    <n v="1"/>
    <n v="47768.78"/>
    <n v="0"/>
    <n v="31461.41"/>
    <x v="4"/>
    <x v="2"/>
    <x v="2"/>
    <n v="0"/>
    <n v="0"/>
    <n v="0"/>
    <n v="-31461.41"/>
    <e v="#DIV/0!"/>
    <n v="2025"/>
    <x v="3"/>
    <n v="3"/>
    <s v="Q1"/>
  </r>
  <r>
    <s v="ORD-06405"/>
    <d v="2025-09-04T00:00:00"/>
    <s v="CUST-1819"/>
    <s v="Meera Kumar"/>
    <x v="2"/>
    <x v="8"/>
    <x v="2"/>
    <s v="Gujarat"/>
    <s v="Ahmedabad"/>
    <n v="2"/>
    <n v="3111.04"/>
    <n v="0.2"/>
    <n v="3703.8"/>
    <x v="3"/>
    <x v="1"/>
    <x v="1"/>
    <n v="0.4"/>
    <n v="8.0000000000000016E-2"/>
    <n v="3.2000000000000008E-2"/>
    <n v="-3703.768"/>
    <n v="-115742.74999999997"/>
    <n v="2025"/>
    <x v="2"/>
    <n v="9"/>
    <s v="Q3"/>
  </r>
  <r>
    <s v="ORD-06406"/>
    <d v="2025-09-18T00:00:00"/>
    <s v="CUST-2052"/>
    <s v="Arjun Joshi"/>
    <x v="3"/>
    <x v="3"/>
    <x v="1"/>
    <s v="Chhattisgarh"/>
    <s v="Raipur"/>
    <n v="2"/>
    <n v="33393.949999999997"/>
    <n v="0.15"/>
    <n v="45363.94"/>
    <x v="0"/>
    <x v="0"/>
    <x v="1"/>
    <n v="0.3"/>
    <n v="4.4999999999999998E-2"/>
    <n v="1.35E-2"/>
    <n v="-45363.926500000001"/>
    <n v="-3360290.8518518521"/>
    <n v="2025"/>
    <x v="2"/>
    <n v="9"/>
    <s v="Q3"/>
  </r>
  <r>
    <s v="ORD-06407"/>
    <d v="2025-10-03T00:00:00"/>
    <s v="CUST-1212"/>
    <s v="Meera Gupta"/>
    <x v="3"/>
    <x v="14"/>
    <x v="2"/>
    <s v="Goa"/>
    <s v="Margao"/>
    <n v="4"/>
    <n v="54616.25"/>
    <n v="0"/>
    <n v="172620.83"/>
    <x v="0"/>
    <x v="1"/>
    <x v="2"/>
    <n v="0"/>
    <n v="0"/>
    <n v="0"/>
    <n v="-172620.83"/>
    <e v="#DIV/0!"/>
    <n v="2025"/>
    <x v="10"/>
    <n v="10"/>
    <s v="Q4"/>
  </r>
  <r>
    <s v="ORD-06408"/>
    <d v="2025-03-20T00:00:00"/>
    <s v="CUST-2544"/>
    <s v="Neha Joshi"/>
    <x v="3"/>
    <x v="3"/>
    <x v="1"/>
    <s v="Chhattisgarh"/>
    <s v="Bilaspur"/>
    <n v="3"/>
    <n v="6797.45"/>
    <n v="0.1"/>
    <n v="15709.86"/>
    <x v="4"/>
    <x v="1"/>
    <x v="1"/>
    <n v="0.30000000000000004"/>
    <n v="3.0000000000000006E-2"/>
    <n v="9.0000000000000028E-3"/>
    <n v="-15709.851000000001"/>
    <n v="-1745538.9999999995"/>
    <n v="2025"/>
    <x v="3"/>
    <n v="3"/>
    <s v="Q1"/>
  </r>
  <r>
    <s v="ORD-06409"/>
    <d v="2025-05-26T00:00:00"/>
    <s v="CUST-1927"/>
    <s v="Isha Joshi"/>
    <x v="3"/>
    <x v="18"/>
    <x v="2"/>
    <s v="Rajasthan"/>
    <s v="Udaipur"/>
    <n v="3"/>
    <n v="35176.29"/>
    <n v="0.05"/>
    <n v="69568.78"/>
    <x v="1"/>
    <x v="1"/>
    <x v="2"/>
    <n v="0.15000000000000002"/>
    <n v="7.5000000000000015E-3"/>
    <n v="1.1250000000000003E-3"/>
    <n v="-69568.778875000004"/>
    <n v="-61838914.555555537"/>
    <n v="2025"/>
    <x v="6"/>
    <n v="5"/>
    <s v="Q2"/>
  </r>
  <r>
    <s v="ORD-06410"/>
    <d v="2025-04-21T00:00:00"/>
    <s v="CUST-2029"/>
    <s v="Kiran Sharma"/>
    <x v="3"/>
    <x v="3"/>
    <x v="3"/>
    <s v="Andhra Pradesh"/>
    <s v="Vijayawada"/>
    <n v="3"/>
    <n v="15128.39"/>
    <n v="0.05"/>
    <n v="27522.42"/>
    <x v="3"/>
    <x v="1"/>
    <x v="1"/>
    <n v="0.15000000000000002"/>
    <n v="7.5000000000000015E-3"/>
    <n v="1.1250000000000003E-3"/>
    <n v="-27522.418874999999"/>
    <n v="-24464372.333333325"/>
    <n v="2025"/>
    <x v="0"/>
    <n v="4"/>
    <s v="Q2"/>
  </r>
  <r>
    <s v="ORD-06411"/>
    <d v="2025-09-15T00:00:00"/>
    <s v="CUST-2547"/>
    <s v="Ananya Kumar"/>
    <x v="2"/>
    <x v="20"/>
    <x v="3"/>
    <s v="Tamil Nadu"/>
    <s v="Coimbatore"/>
    <n v="3"/>
    <n v="2642.72"/>
    <n v="0.05"/>
    <n v="5399.18"/>
    <x v="3"/>
    <x v="1"/>
    <x v="1"/>
    <n v="0.15000000000000002"/>
    <n v="7.5000000000000015E-3"/>
    <n v="1.1250000000000003E-3"/>
    <n v="-5399.1788750000005"/>
    <n v="-4799270.1111111101"/>
    <n v="2025"/>
    <x v="2"/>
    <n v="9"/>
    <s v="Q3"/>
  </r>
  <r>
    <s v="ORD-06412"/>
    <d v="2025-04-03T00:00:00"/>
    <s v="CUST-1341"/>
    <s v="Neha Rao"/>
    <x v="0"/>
    <x v="11"/>
    <x v="4"/>
    <s v="Bihar"/>
    <s v="Patna"/>
    <n v="1"/>
    <n v="11848.62"/>
    <n v="0"/>
    <n v="7755.26"/>
    <x v="1"/>
    <x v="1"/>
    <x v="2"/>
    <n v="0"/>
    <n v="0"/>
    <n v="0"/>
    <n v="-7755.26"/>
    <e v="#DIV/0!"/>
    <n v="2025"/>
    <x v="0"/>
    <n v="4"/>
    <s v="Q2"/>
  </r>
  <r>
    <s v="ORD-06413"/>
    <d v="2025-01-13T00:00:00"/>
    <s v="CUST-1200"/>
    <s v="Vikram Verma"/>
    <x v="2"/>
    <x v="20"/>
    <x v="4"/>
    <s v="Odisha"/>
    <s v="Bhubaneswar"/>
    <n v="1"/>
    <n v="579.71"/>
    <n v="0.05"/>
    <n v="469.35"/>
    <x v="1"/>
    <x v="2"/>
    <x v="2"/>
    <n v="0.05"/>
    <n v="2.5000000000000005E-3"/>
    <n v="1.2500000000000003E-4"/>
    <n v="-469.349875"/>
    <n v="-3754798.9999999991"/>
    <n v="2025"/>
    <x v="5"/>
    <n v="1"/>
    <s v="Q1"/>
  </r>
  <r>
    <s v="ORD-06414"/>
    <d v="2025-09-17T00:00:00"/>
    <s v="CUST-1666"/>
    <s v="Neha Sharma"/>
    <x v="2"/>
    <x v="8"/>
    <x v="4"/>
    <s v="Odisha"/>
    <s v="Bhubaneswar"/>
    <n v="2"/>
    <n v="4319.25"/>
    <n v="0"/>
    <n v="7559.94"/>
    <x v="2"/>
    <x v="1"/>
    <x v="1"/>
    <n v="0"/>
    <n v="0"/>
    <n v="0"/>
    <n v="-7559.94"/>
    <e v="#DIV/0!"/>
    <n v="2025"/>
    <x v="2"/>
    <n v="9"/>
    <s v="Q3"/>
  </r>
  <r>
    <s v="ORD-06415"/>
    <d v="2025-04-19T00:00:00"/>
    <s v="CUST-2212"/>
    <s v="Priya Singh"/>
    <x v="4"/>
    <x v="12"/>
    <x v="2"/>
    <s v="Rajasthan"/>
    <s v="Jaipur"/>
    <n v="2"/>
    <n v="2909.26"/>
    <n v="0.05"/>
    <n v="4339.01"/>
    <x v="2"/>
    <x v="2"/>
    <x v="1"/>
    <n v="0.1"/>
    <n v="5.000000000000001E-3"/>
    <n v="5.0000000000000012E-4"/>
    <n v="-4339.0095000000001"/>
    <n v="-8678018.9999999981"/>
    <n v="2025"/>
    <x v="0"/>
    <n v="4"/>
    <s v="Q2"/>
  </r>
  <r>
    <s v="ORD-06416"/>
    <d v="2025-11-26T00:00:00"/>
    <s v="CUST-1302"/>
    <s v="Kiran Verma"/>
    <x v="3"/>
    <x v="18"/>
    <x v="2"/>
    <s v="Maharashtra"/>
    <s v="Pune"/>
    <n v="1"/>
    <n v="44012.26"/>
    <n v="0.15"/>
    <n v="30914.97"/>
    <x v="3"/>
    <x v="1"/>
    <x v="1"/>
    <n v="0.15"/>
    <n v="2.2499999999999999E-2"/>
    <n v="3.375E-3"/>
    <n v="-30914.966625000001"/>
    <n v="-9159990.1111111119"/>
    <n v="2025"/>
    <x v="8"/>
    <n v="11"/>
    <s v="Q4"/>
  </r>
  <r>
    <s v="ORD-06417"/>
    <d v="2025-07-08T00:00:00"/>
    <s v="CUST-1140"/>
    <s v="Rohan Joshi"/>
    <x v="0"/>
    <x v="4"/>
    <x v="0"/>
    <s v="Haryana"/>
    <s v="Faridabad"/>
    <n v="3"/>
    <n v="3149.36"/>
    <n v="0.2"/>
    <n v="6055.4"/>
    <x v="1"/>
    <x v="1"/>
    <x v="2"/>
    <n v="0.60000000000000009"/>
    <n v="0.12000000000000002"/>
    <n v="7.2000000000000022E-2"/>
    <n v="-6055.3279999999995"/>
    <n v="-84101.777777777752"/>
    <n v="2025"/>
    <x v="4"/>
    <n v="7"/>
    <s v="Q3"/>
  </r>
  <r>
    <s v="ORD-06418"/>
    <d v="2025-04-05T00:00:00"/>
    <s v="CUST-1747"/>
    <s v="Aarav Nair"/>
    <x v="3"/>
    <x v="16"/>
    <x v="3"/>
    <s v="Andhra Pradesh"/>
    <s v="Vijayawada"/>
    <n v="4"/>
    <n v="48224.04"/>
    <n v="0.15"/>
    <n v="125016.06"/>
    <x v="2"/>
    <x v="1"/>
    <x v="2"/>
    <n v="0.6"/>
    <n v="0.09"/>
    <n v="5.3999999999999999E-2"/>
    <n v="-125016.00599999999"/>
    <n v="-2315111.222222222"/>
    <n v="2025"/>
    <x v="0"/>
    <n v="4"/>
    <s v="Q2"/>
  </r>
  <r>
    <s v="ORD-06419"/>
    <d v="2025-04-15T00:00:00"/>
    <s v="CUST-1013"/>
    <s v="Ananya Singh"/>
    <x v="0"/>
    <x v="0"/>
    <x v="1"/>
    <s v="Madhya Pradesh"/>
    <s v="Indore"/>
    <n v="2"/>
    <n v="11869.57"/>
    <n v="0.2"/>
    <n v="15864.31"/>
    <x v="1"/>
    <x v="1"/>
    <x v="0"/>
    <n v="0.4"/>
    <n v="8.0000000000000016E-2"/>
    <n v="3.2000000000000008E-2"/>
    <n v="-15864.278"/>
    <n v="-495758.68749999988"/>
    <n v="2025"/>
    <x v="0"/>
    <n v="4"/>
    <s v="Q2"/>
  </r>
  <r>
    <s v="ORD-06420"/>
    <d v="2025-01-08T00:00:00"/>
    <s v="CUST-1372"/>
    <s v="Aarav Singh"/>
    <x v="4"/>
    <x v="12"/>
    <x v="4"/>
    <s v="Bihar"/>
    <s v="Gaya"/>
    <n v="2"/>
    <n v="8755.56"/>
    <n v="0"/>
    <n v="14923.8"/>
    <x v="1"/>
    <x v="1"/>
    <x v="2"/>
    <n v="0"/>
    <n v="0"/>
    <n v="0"/>
    <n v="-14923.8"/>
    <e v="#DIV/0!"/>
    <n v="2025"/>
    <x v="5"/>
    <n v="1"/>
    <s v="Q1"/>
  </r>
  <r>
    <s v="ORD-06421"/>
    <d v="2025-03-08T00:00:00"/>
    <s v="CUST-2373"/>
    <s v="Isha Gupta"/>
    <x v="1"/>
    <x v="7"/>
    <x v="3"/>
    <s v="Tamil Nadu"/>
    <s v="Coimbatore"/>
    <n v="3"/>
    <n v="4578.37"/>
    <n v="0.1"/>
    <n v="9311.89"/>
    <x v="0"/>
    <x v="0"/>
    <x v="1"/>
    <n v="0.30000000000000004"/>
    <n v="3.0000000000000006E-2"/>
    <n v="9.0000000000000028E-3"/>
    <n v="-9311.8809999999994"/>
    <n v="-1034653.444444444"/>
    <n v="2025"/>
    <x v="3"/>
    <n v="3"/>
    <s v="Q1"/>
  </r>
  <r>
    <s v="ORD-06422"/>
    <d v="2025-07-10T00:00:00"/>
    <s v="CUST-2288"/>
    <s v="Aarav Verma"/>
    <x v="2"/>
    <x v="10"/>
    <x v="2"/>
    <s v="Maharashtra"/>
    <s v="Nagpur"/>
    <n v="1"/>
    <n v="2269.8000000000002"/>
    <n v="0.05"/>
    <n v="1791.67"/>
    <x v="2"/>
    <x v="1"/>
    <x v="2"/>
    <n v="0.05"/>
    <n v="2.5000000000000005E-3"/>
    <n v="1.2500000000000003E-4"/>
    <n v="-1791.669875"/>
    <n v="-14333358.999999996"/>
    <n v="2025"/>
    <x v="4"/>
    <n v="7"/>
    <s v="Q3"/>
  </r>
  <r>
    <s v="ORD-06423"/>
    <d v="2025-09-13T00:00:00"/>
    <s v="CUST-2450"/>
    <s v="Vikram Joshi"/>
    <x v="0"/>
    <x v="0"/>
    <x v="3"/>
    <s v="Telangana"/>
    <s v="Warangal"/>
    <n v="1"/>
    <n v="1172.58"/>
    <n v="0.15"/>
    <n v="719.05"/>
    <x v="1"/>
    <x v="1"/>
    <x v="0"/>
    <n v="0.15"/>
    <n v="2.2499999999999999E-2"/>
    <n v="3.375E-3"/>
    <n v="-719.04662499999995"/>
    <n v="-213050.85185185182"/>
    <n v="2025"/>
    <x v="2"/>
    <n v="9"/>
    <s v="Q3"/>
  </r>
  <r>
    <s v="ORD-06424"/>
    <d v="2025-01-09T00:00:00"/>
    <s v="CUST-2013"/>
    <s v="Meera Gupta"/>
    <x v="2"/>
    <x v="2"/>
    <x v="3"/>
    <s v="Tamil Nadu"/>
    <s v="Chennai"/>
    <n v="3"/>
    <n v="4725.43"/>
    <n v="0.1"/>
    <n v="8684.32"/>
    <x v="0"/>
    <x v="0"/>
    <x v="0"/>
    <n v="0.30000000000000004"/>
    <n v="3.0000000000000006E-2"/>
    <n v="9.0000000000000028E-3"/>
    <n v="-8684.3109999999997"/>
    <n v="-964923.44444444415"/>
    <n v="2025"/>
    <x v="5"/>
    <n v="1"/>
    <s v="Q1"/>
  </r>
  <r>
    <s v="ORD-06425"/>
    <d v="2025-04-27T00:00:00"/>
    <s v="CUST-1102"/>
    <s v="Rohan Verma"/>
    <x v="3"/>
    <x v="18"/>
    <x v="3"/>
    <s v="Andhra Pradesh"/>
    <s v="Vijayawada"/>
    <n v="2"/>
    <n v="39783.35"/>
    <n v="0.05"/>
    <n v="55963.82"/>
    <x v="0"/>
    <x v="0"/>
    <x v="1"/>
    <n v="0.1"/>
    <n v="5.000000000000001E-3"/>
    <n v="5.0000000000000012E-4"/>
    <n v="-55963.819499999998"/>
    <n v="-111927638.99999997"/>
    <n v="2025"/>
    <x v="0"/>
    <n v="4"/>
    <s v="Q2"/>
  </r>
  <r>
    <s v="ORD-06426"/>
    <d v="2025-09-24T00:00:00"/>
    <s v="CUST-2417"/>
    <s v="Arjun Nair"/>
    <x v="2"/>
    <x v="20"/>
    <x v="2"/>
    <s v="Gujarat"/>
    <s v="Surat"/>
    <n v="1"/>
    <n v="581.03"/>
    <n v="0.05"/>
    <n v="377.73"/>
    <x v="0"/>
    <x v="0"/>
    <x v="2"/>
    <n v="0.05"/>
    <n v="2.5000000000000005E-3"/>
    <n v="1.2500000000000003E-4"/>
    <n v="-377.72987499999999"/>
    <n v="-3021838.9999999991"/>
    <n v="2025"/>
    <x v="2"/>
    <n v="9"/>
    <s v="Q3"/>
  </r>
  <r>
    <s v="ORD-06427"/>
    <d v="2025-04-09T00:00:00"/>
    <s v="CUST-2377"/>
    <s v="Aarav Gupta"/>
    <x v="2"/>
    <x v="23"/>
    <x v="2"/>
    <s v="Goa"/>
    <s v="Panaji"/>
    <n v="3"/>
    <n v="1209.67"/>
    <n v="0.05"/>
    <n v="2488.7199999999998"/>
    <x v="2"/>
    <x v="1"/>
    <x v="1"/>
    <n v="0.15000000000000002"/>
    <n v="7.5000000000000015E-3"/>
    <n v="1.1250000000000003E-3"/>
    <n v="-2488.718875"/>
    <n v="-2212194.555555555"/>
    <n v="2025"/>
    <x v="0"/>
    <n v="4"/>
    <s v="Q2"/>
  </r>
  <r>
    <s v="ORD-06428"/>
    <d v="2025-10-25T00:00:00"/>
    <s v="CUST-2335"/>
    <s v="Priya Gupta"/>
    <x v="0"/>
    <x v="6"/>
    <x v="3"/>
    <s v="Karnataka"/>
    <s v="Bengaluru"/>
    <n v="1"/>
    <n v="10815.34"/>
    <n v="0.05"/>
    <n v="8081.67"/>
    <x v="2"/>
    <x v="0"/>
    <x v="2"/>
    <n v="0.05"/>
    <n v="2.5000000000000005E-3"/>
    <n v="1.2500000000000003E-4"/>
    <n v="-8081.6698750000005"/>
    <n v="-64653358.999999985"/>
    <n v="2025"/>
    <x v="10"/>
    <n v="10"/>
    <s v="Q4"/>
  </r>
  <r>
    <s v="ORD-06429"/>
    <d v="2025-06-13T00:00:00"/>
    <s v="CUST-1874"/>
    <s v="Rahul Sharma"/>
    <x v="3"/>
    <x v="16"/>
    <x v="1"/>
    <s v="Chhattisgarh"/>
    <s v="Raipur"/>
    <n v="2"/>
    <n v="59401.03"/>
    <n v="0.2"/>
    <n v="63174.67"/>
    <x v="0"/>
    <x v="0"/>
    <x v="1"/>
    <n v="0.4"/>
    <n v="8.0000000000000016E-2"/>
    <n v="3.2000000000000008E-2"/>
    <n v="-63174.637999999999"/>
    <n v="-1974207.4374999995"/>
    <n v="2025"/>
    <x v="9"/>
    <n v="6"/>
    <s v="Q2"/>
  </r>
  <r>
    <s v="ORD-06430"/>
    <d v="2025-05-21T00:00:00"/>
    <s v="CUST-2524"/>
    <s v="Rohan Kumar"/>
    <x v="1"/>
    <x v="21"/>
    <x v="1"/>
    <s v="Madhya Pradesh"/>
    <s v="Bhopal"/>
    <n v="2"/>
    <n v="4555.88"/>
    <n v="0.15"/>
    <n v="6260.47"/>
    <x v="0"/>
    <x v="1"/>
    <x v="1"/>
    <n v="0.3"/>
    <n v="4.4999999999999998E-2"/>
    <n v="1.35E-2"/>
    <n v="-6260.4565000000002"/>
    <n v="-463737.51851851854"/>
    <n v="2025"/>
    <x v="6"/>
    <n v="5"/>
    <s v="Q2"/>
  </r>
  <r>
    <s v="ORD-06431"/>
    <d v="2025-09-25T00:00:00"/>
    <s v="CUST-2237"/>
    <s v="Meera Reddy"/>
    <x v="3"/>
    <x v="18"/>
    <x v="2"/>
    <s v="Goa"/>
    <s v="Margao"/>
    <n v="1"/>
    <n v="11119.3"/>
    <n v="0"/>
    <n v="9484.99"/>
    <x v="3"/>
    <x v="2"/>
    <x v="1"/>
    <n v="0"/>
    <n v="0"/>
    <n v="0"/>
    <n v="-9484.99"/>
    <e v="#DIV/0!"/>
    <n v="2025"/>
    <x v="2"/>
    <n v="9"/>
    <s v="Q3"/>
  </r>
  <r>
    <s v="ORD-06432"/>
    <d v="2025-02-06T00:00:00"/>
    <s v="CUST-2403"/>
    <s v="Aarav Rao"/>
    <x v="3"/>
    <x v="13"/>
    <x v="1"/>
    <s v="Madhya Pradesh"/>
    <s v="Indore"/>
    <n v="1"/>
    <n v="25920.45"/>
    <n v="0.05"/>
    <n v="17716.23"/>
    <x v="1"/>
    <x v="0"/>
    <x v="1"/>
    <n v="0.05"/>
    <n v="2.5000000000000005E-3"/>
    <n v="1.2500000000000003E-4"/>
    <n v="-17716.229875000001"/>
    <n v="-141729838.99999997"/>
    <n v="2025"/>
    <x v="11"/>
    <n v="2"/>
    <s v="Q1"/>
  </r>
  <r>
    <s v="ORD-06433"/>
    <d v="2025-03-15T00:00:00"/>
    <s v="CUST-1839"/>
    <s v="Neha Joshi"/>
    <x v="0"/>
    <x v="11"/>
    <x v="2"/>
    <s v="Gujarat"/>
    <s v="Ahmedabad"/>
    <n v="4"/>
    <n v="1447.41"/>
    <n v="0"/>
    <n v="5056.6000000000004"/>
    <x v="4"/>
    <x v="2"/>
    <x v="2"/>
    <n v="0"/>
    <n v="0"/>
    <n v="0"/>
    <n v="-5056.6000000000004"/>
    <e v="#DIV/0!"/>
    <n v="2025"/>
    <x v="3"/>
    <n v="3"/>
    <s v="Q1"/>
  </r>
  <r>
    <s v="ORD-06434"/>
    <d v="2025-03-14T00:00:00"/>
    <s v="CUST-2079"/>
    <s v="Priya Verma"/>
    <x v="3"/>
    <x v="18"/>
    <x v="4"/>
    <s v="Jharkhand"/>
    <s v="Jamshedpur"/>
    <n v="1"/>
    <n v="31298.76"/>
    <n v="0.2"/>
    <n v="20009.72"/>
    <x v="1"/>
    <x v="0"/>
    <x v="0"/>
    <n v="0.2"/>
    <n v="4.0000000000000008E-2"/>
    <n v="8.0000000000000019E-3"/>
    <n v="-20009.712"/>
    <n v="-2501213.9999999995"/>
    <n v="2025"/>
    <x v="3"/>
    <n v="3"/>
    <s v="Q1"/>
  </r>
  <r>
    <s v="ORD-06435"/>
    <d v="2025-11-04T00:00:00"/>
    <s v="CUST-1096"/>
    <s v="Kiran Rao"/>
    <x v="1"/>
    <x v="17"/>
    <x v="3"/>
    <s v="Andhra Pradesh"/>
    <s v="Vijayawada"/>
    <n v="1"/>
    <n v="3827.15"/>
    <n v="0.15"/>
    <n v="2503.5500000000002"/>
    <x v="1"/>
    <x v="1"/>
    <x v="1"/>
    <n v="0.15"/>
    <n v="2.2499999999999999E-2"/>
    <n v="3.375E-3"/>
    <n v="-2503.5466250000004"/>
    <n v="-741791.5925925927"/>
    <n v="2025"/>
    <x v="8"/>
    <n v="11"/>
    <s v="Q4"/>
  </r>
  <r>
    <s v="ORD-06436"/>
    <d v="2025-07-18T00:00:00"/>
    <s v="CUST-2337"/>
    <s v="Arjun Singh"/>
    <x v="2"/>
    <x v="23"/>
    <x v="3"/>
    <s v="Andhra Pradesh"/>
    <s v="Vijayawada"/>
    <n v="2"/>
    <n v="5613.82"/>
    <n v="0.1"/>
    <n v="7063.56"/>
    <x v="4"/>
    <x v="1"/>
    <x v="1"/>
    <n v="0.2"/>
    <n v="2.0000000000000004E-2"/>
    <n v="4.000000000000001E-3"/>
    <n v="-7063.5560000000005"/>
    <n v="-1765888.9999999998"/>
    <n v="2025"/>
    <x v="4"/>
    <n v="7"/>
    <s v="Q3"/>
  </r>
  <r>
    <s v="ORD-06437"/>
    <d v="2025-05-10T00:00:00"/>
    <s v="CUST-2209"/>
    <s v="Rahul Patel"/>
    <x v="1"/>
    <x v="1"/>
    <x v="0"/>
    <s v="Delhi"/>
    <s v="New Delhi"/>
    <n v="1"/>
    <n v="2620.1999999999998"/>
    <n v="0.1"/>
    <n v="1472.17"/>
    <x v="3"/>
    <x v="1"/>
    <x v="2"/>
    <n v="0.1"/>
    <n v="1.0000000000000002E-2"/>
    <n v="1.0000000000000002E-3"/>
    <n v="-1472.1690000000001"/>
    <n v="-1472168.9999999998"/>
    <n v="2025"/>
    <x v="6"/>
    <n v="5"/>
    <s v="Q2"/>
  </r>
  <r>
    <s v="ORD-06438"/>
    <d v="2025-09-03T00:00:00"/>
    <s v="CUST-1423"/>
    <s v="Arjun Kumar"/>
    <x v="0"/>
    <x v="4"/>
    <x v="2"/>
    <s v="Maharashtra"/>
    <s v="Mumbai"/>
    <n v="3"/>
    <n v="2358.5500000000002"/>
    <n v="0.1"/>
    <n v="4632.58"/>
    <x v="0"/>
    <x v="1"/>
    <x v="2"/>
    <n v="0.30000000000000004"/>
    <n v="3.0000000000000006E-2"/>
    <n v="9.0000000000000028E-3"/>
    <n v="-4632.5709999999999"/>
    <n v="-514730.11111111095"/>
    <n v="2025"/>
    <x v="2"/>
    <n v="9"/>
    <s v="Q3"/>
  </r>
  <r>
    <s v="ORD-06439"/>
    <d v="2025-11-08T00:00:00"/>
    <s v="CUST-1668"/>
    <s v="Priya Joshi"/>
    <x v="1"/>
    <x v="1"/>
    <x v="0"/>
    <s v="Uttar Pradesh"/>
    <s v="Lucknow"/>
    <n v="1"/>
    <n v="2061.48"/>
    <n v="0"/>
    <n v="1766.78"/>
    <x v="2"/>
    <x v="1"/>
    <x v="1"/>
    <n v="0"/>
    <n v="0"/>
    <n v="0"/>
    <n v="-1766.78"/>
    <e v="#DIV/0!"/>
    <n v="2025"/>
    <x v="8"/>
    <n v="11"/>
    <s v="Q4"/>
  </r>
  <r>
    <s v="ORD-06440"/>
    <d v="2025-03-01T00:00:00"/>
    <s v="CUST-1666"/>
    <s v="Arjun Sharma"/>
    <x v="4"/>
    <x v="22"/>
    <x v="3"/>
    <s v="Telangana"/>
    <s v="Warangal"/>
    <n v="2"/>
    <n v="8422.8700000000008"/>
    <n v="0.15"/>
    <n v="11871.22"/>
    <x v="1"/>
    <x v="1"/>
    <x v="1"/>
    <n v="0.3"/>
    <n v="4.4999999999999998E-2"/>
    <n v="1.35E-2"/>
    <n v="-11871.2065"/>
    <n v="-879348.62962962966"/>
    <n v="2025"/>
    <x v="3"/>
    <n v="3"/>
    <s v="Q1"/>
  </r>
  <r>
    <s v="ORD-06441"/>
    <d v="2025-10-06T00:00:00"/>
    <s v="CUST-1505"/>
    <s v="Vikram Singh"/>
    <x v="0"/>
    <x v="5"/>
    <x v="3"/>
    <s v="Andhra Pradesh"/>
    <s v="Visakhapatnam"/>
    <n v="1"/>
    <n v="4672.3"/>
    <n v="0.05"/>
    <n v="3886.2"/>
    <x v="1"/>
    <x v="1"/>
    <x v="1"/>
    <n v="0.05"/>
    <n v="2.5000000000000005E-3"/>
    <n v="1.2500000000000003E-4"/>
    <n v="-3886.1998749999998"/>
    <n v="-31089598.999999993"/>
    <n v="2025"/>
    <x v="10"/>
    <n v="10"/>
    <s v="Q4"/>
  </r>
  <r>
    <s v="ORD-06442"/>
    <d v="2025-04-13T00:00:00"/>
    <s v="CUST-1354"/>
    <s v="Meera Verma"/>
    <x v="0"/>
    <x v="5"/>
    <x v="3"/>
    <s v="Telangana"/>
    <s v="Hyderabad"/>
    <n v="3"/>
    <n v="6231.75"/>
    <n v="0"/>
    <n v="15516.64"/>
    <x v="0"/>
    <x v="0"/>
    <x v="2"/>
    <n v="0"/>
    <n v="0"/>
    <n v="0"/>
    <n v="-15516.64"/>
    <e v="#DIV/0!"/>
    <n v="2025"/>
    <x v="0"/>
    <n v="4"/>
    <s v="Q2"/>
  </r>
  <r>
    <s v="ORD-06443"/>
    <d v="2025-10-23T00:00:00"/>
    <s v="CUST-2097"/>
    <s v="Isha Rao"/>
    <x v="4"/>
    <x v="12"/>
    <x v="3"/>
    <s v="Andhra Pradesh"/>
    <s v="Visakhapatnam"/>
    <n v="2"/>
    <n v="6848.03"/>
    <n v="0.05"/>
    <n v="10534.91"/>
    <x v="4"/>
    <x v="2"/>
    <x v="1"/>
    <n v="0.1"/>
    <n v="5.000000000000001E-3"/>
    <n v="5.0000000000000012E-4"/>
    <n v="-10534.9095"/>
    <n v="-21069818.999999996"/>
    <n v="2025"/>
    <x v="10"/>
    <n v="10"/>
    <s v="Q4"/>
  </r>
  <r>
    <s v="ORD-06444"/>
    <d v="2025-11-16T00:00:00"/>
    <s v="CUST-1022"/>
    <s v="Isha Gupta"/>
    <x v="3"/>
    <x v="13"/>
    <x v="2"/>
    <s v="Rajasthan"/>
    <s v="Jaipur"/>
    <n v="1"/>
    <n v="48082.38"/>
    <n v="0.1"/>
    <n v="27807.53"/>
    <x v="1"/>
    <x v="2"/>
    <x v="2"/>
    <n v="0.1"/>
    <n v="1.0000000000000002E-2"/>
    <n v="1.0000000000000002E-3"/>
    <n v="-27807.528999999999"/>
    <n v="-27807528.999999993"/>
    <n v="2025"/>
    <x v="8"/>
    <n v="11"/>
    <s v="Q4"/>
  </r>
  <r>
    <s v="ORD-06445"/>
    <d v="2025-12-07T00:00:00"/>
    <s v="CUST-2225"/>
    <s v="Ananya Singh"/>
    <x v="0"/>
    <x v="11"/>
    <x v="1"/>
    <s v="Madhya Pradesh"/>
    <s v="Bhopal"/>
    <n v="5"/>
    <n v="16481.099999999999"/>
    <n v="0.05"/>
    <n v="68477.600000000006"/>
    <x v="0"/>
    <x v="1"/>
    <x v="2"/>
    <n v="0.25"/>
    <n v="1.2500000000000001E-2"/>
    <n v="3.1250000000000002E-3"/>
    <n v="-68477.596875000003"/>
    <n v="-21912831"/>
    <n v="2025"/>
    <x v="1"/>
    <n v="12"/>
    <s v="Q4"/>
  </r>
  <r>
    <s v="ORD-06446"/>
    <d v="2025-05-31T00:00:00"/>
    <s v="CUST-1173"/>
    <s v="Rahul Sharma"/>
    <x v="3"/>
    <x v="13"/>
    <x v="1"/>
    <s v="Chhattisgarh"/>
    <s v="Raipur"/>
    <n v="1"/>
    <n v="26145.54"/>
    <n v="0.1"/>
    <n v="16375.56"/>
    <x v="2"/>
    <x v="1"/>
    <x v="2"/>
    <n v="0.1"/>
    <n v="1.0000000000000002E-2"/>
    <n v="1.0000000000000002E-3"/>
    <n v="-16375.558999999999"/>
    <n v="-16375558.999999996"/>
    <n v="2025"/>
    <x v="6"/>
    <n v="5"/>
    <s v="Q2"/>
  </r>
  <r>
    <s v="ORD-06447"/>
    <d v="2025-06-06T00:00:00"/>
    <s v="CUST-1655"/>
    <s v="Kiran Singh"/>
    <x v="3"/>
    <x v="13"/>
    <x v="4"/>
    <s v="Odisha"/>
    <s v="Bhubaneswar"/>
    <n v="2"/>
    <n v="34177.019999999997"/>
    <n v="0.15"/>
    <n v="39705.64"/>
    <x v="3"/>
    <x v="0"/>
    <x v="1"/>
    <n v="0.3"/>
    <n v="4.4999999999999998E-2"/>
    <n v="1.35E-2"/>
    <n v="-39705.626499999998"/>
    <n v="-2941157.5185185187"/>
    <n v="2025"/>
    <x v="9"/>
    <n v="6"/>
    <s v="Q2"/>
  </r>
  <r>
    <s v="ORD-06448"/>
    <d v="2025-07-25T00:00:00"/>
    <s v="CUST-1449"/>
    <s v="Priya Sharma"/>
    <x v="3"/>
    <x v="18"/>
    <x v="1"/>
    <s v="Madhya Pradesh"/>
    <s v="Bhopal"/>
    <n v="5"/>
    <n v="31179.42"/>
    <n v="0.1"/>
    <n v="88061.14"/>
    <x v="0"/>
    <x v="1"/>
    <x v="2"/>
    <n v="0.5"/>
    <n v="0.05"/>
    <n v="2.5000000000000001E-2"/>
    <n v="-88061.115000000005"/>
    <n v="-3522444.6"/>
    <n v="2025"/>
    <x v="4"/>
    <n v="7"/>
    <s v="Q3"/>
  </r>
  <r>
    <s v="ORD-06449"/>
    <d v="2025-06-28T00:00:00"/>
    <s v="CUST-2376"/>
    <s v="Neha Gupta"/>
    <x v="0"/>
    <x v="6"/>
    <x v="3"/>
    <s v="Telangana"/>
    <s v="Warangal"/>
    <n v="2"/>
    <n v="16750.11"/>
    <n v="0.1"/>
    <n v="21840.92"/>
    <x v="1"/>
    <x v="1"/>
    <x v="2"/>
    <n v="0.2"/>
    <n v="2.0000000000000004E-2"/>
    <n v="4.000000000000001E-3"/>
    <n v="-21840.915999999997"/>
    <n v="-5460228.9999999981"/>
    <n v="2025"/>
    <x v="9"/>
    <n v="6"/>
    <s v="Q2"/>
  </r>
  <r>
    <s v="ORD-06450"/>
    <d v="2025-07-16T00:00:00"/>
    <s v="CUST-2519"/>
    <s v="Meera Reddy"/>
    <x v="2"/>
    <x v="2"/>
    <x v="4"/>
    <s v="Jharkhand"/>
    <s v="Jamshedpur"/>
    <n v="2"/>
    <n v="5477.58"/>
    <n v="0.05"/>
    <n v="8873.52"/>
    <x v="0"/>
    <x v="1"/>
    <x v="2"/>
    <n v="0.1"/>
    <n v="5.000000000000001E-3"/>
    <n v="5.0000000000000012E-4"/>
    <n v="-8873.5195000000003"/>
    <n v="-17747038.999999996"/>
    <n v="2025"/>
    <x v="4"/>
    <n v="7"/>
    <s v="Q3"/>
  </r>
  <r>
    <s v="ORD-06451"/>
    <d v="2025-08-11T00:00:00"/>
    <s v="CUST-2170"/>
    <s v="Aarav Reddy"/>
    <x v="3"/>
    <x v="16"/>
    <x v="3"/>
    <s v="Karnataka"/>
    <s v="Bengaluru"/>
    <n v="1"/>
    <n v="54296.55"/>
    <n v="0.05"/>
    <n v="42300.27"/>
    <x v="1"/>
    <x v="1"/>
    <x v="1"/>
    <n v="0.05"/>
    <n v="2.5000000000000005E-3"/>
    <n v="1.2500000000000003E-4"/>
    <n v="-42300.269874999998"/>
    <n v="-338402158.99999988"/>
    <n v="2025"/>
    <x v="7"/>
    <n v="8"/>
    <s v="Q3"/>
  </r>
  <r>
    <s v="ORD-06452"/>
    <d v="2025-03-30T00:00:00"/>
    <s v="CUST-2291"/>
    <s v="Vikram Verma"/>
    <x v="1"/>
    <x v="21"/>
    <x v="1"/>
    <s v="Chhattisgarh"/>
    <s v="Raipur"/>
    <n v="1"/>
    <n v="882.22"/>
    <n v="0.05"/>
    <n v="647.37"/>
    <x v="4"/>
    <x v="1"/>
    <x v="1"/>
    <n v="0.05"/>
    <n v="2.5000000000000005E-3"/>
    <n v="1.2500000000000003E-4"/>
    <n v="-647.36987499999998"/>
    <n v="-5178958.9999999981"/>
    <n v="2025"/>
    <x v="3"/>
    <n v="3"/>
    <s v="Q1"/>
  </r>
  <r>
    <s v="ORD-06453"/>
    <d v="2025-10-14T00:00:00"/>
    <s v="CUST-1995"/>
    <s v="Ananya Nair"/>
    <x v="0"/>
    <x v="5"/>
    <x v="0"/>
    <s v="Punjab"/>
    <s v="Ludhiana"/>
    <n v="1"/>
    <n v="14398.95"/>
    <n v="0.05"/>
    <n v="11136.91"/>
    <x v="4"/>
    <x v="1"/>
    <x v="0"/>
    <n v="0.05"/>
    <n v="2.5000000000000005E-3"/>
    <n v="1.2500000000000003E-4"/>
    <n v="-11136.909874999999"/>
    <n v="-89095278.99999997"/>
    <n v="2025"/>
    <x v="10"/>
    <n v="10"/>
    <s v="Q4"/>
  </r>
  <r>
    <s v="ORD-06454"/>
    <d v="2025-10-03T00:00:00"/>
    <s v="CUST-1388"/>
    <s v="Meera Singh"/>
    <x v="4"/>
    <x v="22"/>
    <x v="4"/>
    <s v="Bihar"/>
    <s v="Patna"/>
    <n v="5"/>
    <n v="4180.32"/>
    <n v="0.15"/>
    <n v="11259.08"/>
    <x v="0"/>
    <x v="1"/>
    <x v="2"/>
    <n v="0.75"/>
    <n v="0.11249999999999999"/>
    <n v="8.4374999999999992E-2"/>
    <n v="-11258.995625"/>
    <n v="-133439.94814814816"/>
    <n v="2025"/>
    <x v="10"/>
    <n v="10"/>
    <s v="Q4"/>
  </r>
  <r>
    <s v="ORD-06455"/>
    <d v="2025-08-24T00:00:00"/>
    <s v="CUST-1034"/>
    <s v="Ananya Verma"/>
    <x v="4"/>
    <x v="24"/>
    <x v="2"/>
    <s v="Rajasthan"/>
    <s v="Jaipur"/>
    <n v="5"/>
    <n v="698.38"/>
    <n v="0.15"/>
    <n v="1985.34"/>
    <x v="1"/>
    <x v="2"/>
    <x v="1"/>
    <n v="0.75"/>
    <n v="0.11249999999999999"/>
    <n v="8.4374999999999992E-2"/>
    <n v="-1985.255625"/>
    <n v="-23528.955555555556"/>
    <n v="2025"/>
    <x v="7"/>
    <n v="8"/>
    <s v="Q3"/>
  </r>
  <r>
    <s v="ORD-06456"/>
    <d v="2025-07-02T00:00:00"/>
    <s v="CUST-1304"/>
    <s v="Isha Patel"/>
    <x v="1"/>
    <x v="17"/>
    <x v="4"/>
    <s v="Odisha"/>
    <s v="Bhubaneswar"/>
    <n v="1"/>
    <n v="535.41999999999996"/>
    <n v="0"/>
    <n v="397.13"/>
    <x v="4"/>
    <x v="1"/>
    <x v="0"/>
    <n v="0"/>
    <n v="0"/>
    <n v="0"/>
    <n v="-397.13"/>
    <e v="#DIV/0!"/>
    <n v="2025"/>
    <x v="4"/>
    <n v="7"/>
    <s v="Q3"/>
  </r>
  <r>
    <s v="ORD-06457"/>
    <d v="2025-07-28T00:00:00"/>
    <s v="CUST-1083"/>
    <s v="Neha Nair"/>
    <x v="4"/>
    <x v="15"/>
    <x v="0"/>
    <s v="Haryana"/>
    <s v="Faridabad"/>
    <n v="1"/>
    <n v="6262.22"/>
    <n v="0.1"/>
    <n v="4474.6899999999996"/>
    <x v="0"/>
    <x v="2"/>
    <x v="2"/>
    <n v="0.1"/>
    <n v="1.0000000000000002E-2"/>
    <n v="1.0000000000000002E-3"/>
    <n v="-4474.6889999999994"/>
    <n v="-4474688.9999999981"/>
    <n v="2025"/>
    <x v="4"/>
    <n v="7"/>
    <s v="Q3"/>
  </r>
  <r>
    <s v="ORD-06458"/>
    <d v="2025-05-10T00:00:00"/>
    <s v="CUST-2584"/>
    <s v="Vikram Kumar"/>
    <x v="2"/>
    <x v="2"/>
    <x v="4"/>
    <s v="Jharkhand"/>
    <s v="Ranchi"/>
    <n v="1"/>
    <n v="2855.28"/>
    <n v="0.1"/>
    <n v="1973.38"/>
    <x v="0"/>
    <x v="1"/>
    <x v="2"/>
    <n v="0.1"/>
    <n v="1.0000000000000002E-2"/>
    <n v="1.0000000000000002E-3"/>
    <n v="-1973.3790000000001"/>
    <n v="-1973378.9999999998"/>
    <n v="2025"/>
    <x v="6"/>
    <n v="5"/>
    <s v="Q2"/>
  </r>
  <r>
    <s v="ORD-06459"/>
    <d v="2025-06-02T00:00:00"/>
    <s v="CUST-2320"/>
    <s v="Aarav Verma"/>
    <x v="4"/>
    <x v="12"/>
    <x v="2"/>
    <s v="Maharashtra"/>
    <s v="Nagpur"/>
    <n v="1"/>
    <n v="7878.98"/>
    <n v="0.2"/>
    <n v="4159.84"/>
    <x v="0"/>
    <x v="0"/>
    <x v="2"/>
    <n v="0.2"/>
    <n v="4.0000000000000008E-2"/>
    <n v="8.0000000000000019E-3"/>
    <n v="-4159.8320000000003"/>
    <n v="-519978.99999999994"/>
    <n v="2025"/>
    <x v="9"/>
    <n v="6"/>
    <s v="Q2"/>
  </r>
  <r>
    <s v="ORD-06460"/>
    <d v="2025-01-13T00:00:00"/>
    <s v="CUST-1484"/>
    <s v="Ananya Kumar"/>
    <x v="3"/>
    <x v="16"/>
    <x v="0"/>
    <s v="Delhi"/>
    <s v="New Delhi"/>
    <n v="1"/>
    <n v="48126.34"/>
    <n v="0.05"/>
    <n v="38113.72"/>
    <x v="0"/>
    <x v="1"/>
    <x v="1"/>
    <n v="0.05"/>
    <n v="2.5000000000000005E-3"/>
    <n v="1.2500000000000003E-4"/>
    <n v="-38113.719875000003"/>
    <n v="-304909758.99999994"/>
    <n v="2025"/>
    <x v="5"/>
    <n v="1"/>
    <s v="Q1"/>
  </r>
  <r>
    <s v="ORD-06461"/>
    <d v="2025-05-02T00:00:00"/>
    <s v="CUST-2321"/>
    <s v="Neha Verma"/>
    <x v="0"/>
    <x v="0"/>
    <x v="2"/>
    <s v="Maharashtra"/>
    <s v="Nagpur"/>
    <n v="2"/>
    <n v="1075.06"/>
    <n v="0.1"/>
    <n v="1268.05"/>
    <x v="0"/>
    <x v="0"/>
    <x v="0"/>
    <n v="0.2"/>
    <n v="2.0000000000000004E-2"/>
    <n v="4.000000000000001E-3"/>
    <n v="-1268.046"/>
    <n v="-317011.49999999994"/>
    <n v="2025"/>
    <x v="6"/>
    <n v="5"/>
    <s v="Q2"/>
  </r>
  <r>
    <s v="ORD-06462"/>
    <d v="2025-12-25T00:00:00"/>
    <s v="CUST-2430"/>
    <s v="Arjun Sharma"/>
    <x v="1"/>
    <x v="21"/>
    <x v="2"/>
    <s v="Rajasthan"/>
    <s v="Jaipur"/>
    <n v="3"/>
    <n v="3512.72"/>
    <n v="0.05"/>
    <n v="6860.47"/>
    <x v="0"/>
    <x v="1"/>
    <x v="2"/>
    <n v="0.15000000000000002"/>
    <n v="7.5000000000000015E-3"/>
    <n v="1.1250000000000003E-3"/>
    <n v="-6860.4688750000005"/>
    <n v="-6098194.5555555541"/>
    <n v="2025"/>
    <x v="1"/>
    <n v="12"/>
    <s v="Q4"/>
  </r>
  <r>
    <s v="ORD-06463"/>
    <d v="2025-08-08T00:00:00"/>
    <s v="CUST-1367"/>
    <s v="Vikram Sharma"/>
    <x v="0"/>
    <x v="4"/>
    <x v="1"/>
    <s v="Chhattisgarh"/>
    <s v="Bilaspur"/>
    <n v="2"/>
    <n v="4027.7"/>
    <n v="0"/>
    <n v="6977.56"/>
    <x v="1"/>
    <x v="0"/>
    <x v="1"/>
    <n v="0"/>
    <n v="0"/>
    <n v="0"/>
    <n v="-6977.56"/>
    <e v="#DIV/0!"/>
    <n v="2025"/>
    <x v="7"/>
    <n v="8"/>
    <s v="Q3"/>
  </r>
  <r>
    <s v="ORD-06464"/>
    <d v="2025-04-16T00:00:00"/>
    <s v="CUST-1320"/>
    <s v="Neha Sharma"/>
    <x v="1"/>
    <x v="17"/>
    <x v="3"/>
    <s v="Andhra Pradesh"/>
    <s v="Visakhapatnam"/>
    <n v="2"/>
    <n v="2257.27"/>
    <n v="0"/>
    <n v="3899.86"/>
    <x v="1"/>
    <x v="1"/>
    <x v="1"/>
    <n v="0"/>
    <n v="0"/>
    <n v="0"/>
    <n v="-3899.86"/>
    <e v="#DIV/0!"/>
    <n v="2025"/>
    <x v="0"/>
    <n v="4"/>
    <s v="Q2"/>
  </r>
  <r>
    <s v="ORD-06465"/>
    <d v="2025-03-11T00:00:00"/>
    <s v="CUST-2228"/>
    <s v="Arjun Joshi"/>
    <x v="4"/>
    <x v="15"/>
    <x v="0"/>
    <s v="Haryana"/>
    <s v="Faridabad"/>
    <n v="3"/>
    <n v="5810.25"/>
    <n v="0"/>
    <n v="11556.79"/>
    <x v="1"/>
    <x v="1"/>
    <x v="1"/>
    <n v="0"/>
    <n v="0"/>
    <n v="0"/>
    <n v="-11556.79"/>
    <e v="#DIV/0!"/>
    <n v="2025"/>
    <x v="3"/>
    <n v="3"/>
    <s v="Q1"/>
  </r>
  <r>
    <s v="ORD-06466"/>
    <d v="2025-07-14T00:00:00"/>
    <s v="CUST-1049"/>
    <s v="Rohan Reddy"/>
    <x v="3"/>
    <x v="3"/>
    <x v="3"/>
    <s v="Tamil Nadu"/>
    <s v="Coimbatore"/>
    <n v="2"/>
    <n v="56917.58"/>
    <n v="0.05"/>
    <n v="73486.600000000006"/>
    <x v="1"/>
    <x v="1"/>
    <x v="2"/>
    <n v="0.1"/>
    <n v="5.000000000000001E-3"/>
    <n v="5.0000000000000012E-4"/>
    <n v="-73486.599500000011"/>
    <n v="-146973199"/>
    <n v="2025"/>
    <x v="4"/>
    <n v="7"/>
    <s v="Q3"/>
  </r>
  <r>
    <s v="ORD-06467"/>
    <d v="2025-07-05T00:00:00"/>
    <s v="CUST-1630"/>
    <s v="Sneha Rao"/>
    <x v="1"/>
    <x v="21"/>
    <x v="2"/>
    <s v="Goa"/>
    <s v="Margao"/>
    <n v="2"/>
    <n v="2416.46"/>
    <n v="0.05"/>
    <n v="3614.63"/>
    <x v="1"/>
    <x v="1"/>
    <x v="1"/>
    <n v="0.1"/>
    <n v="5.000000000000001E-3"/>
    <n v="5.0000000000000012E-4"/>
    <n v="-3614.6295"/>
    <n v="-7229258.9999999981"/>
    <n v="2025"/>
    <x v="4"/>
    <n v="7"/>
    <s v="Q3"/>
  </r>
  <r>
    <s v="ORD-06468"/>
    <d v="2025-04-09T00:00:00"/>
    <s v="CUST-1271"/>
    <s v="Sneha Patel"/>
    <x v="3"/>
    <x v="16"/>
    <x v="1"/>
    <s v="Chhattisgarh"/>
    <s v="Raipur"/>
    <n v="1"/>
    <n v="52839.14"/>
    <n v="0.1"/>
    <n v="39851.35"/>
    <x v="4"/>
    <x v="1"/>
    <x v="2"/>
    <n v="0.1"/>
    <n v="1.0000000000000002E-2"/>
    <n v="1.0000000000000002E-3"/>
    <n v="-39851.349000000002"/>
    <n v="-39851348.999999993"/>
    <n v="2025"/>
    <x v="0"/>
    <n v="4"/>
    <s v="Q2"/>
  </r>
  <r>
    <s v="ORD-06469"/>
    <d v="2025-03-23T00:00:00"/>
    <s v="CUST-1479"/>
    <s v="Ananya Sharma"/>
    <x v="0"/>
    <x v="0"/>
    <x v="1"/>
    <s v="Chhattisgarh"/>
    <s v="Bilaspur"/>
    <n v="1"/>
    <n v="14245.31"/>
    <n v="0.1"/>
    <n v="9807.57"/>
    <x v="3"/>
    <x v="1"/>
    <x v="0"/>
    <n v="0.1"/>
    <n v="1.0000000000000002E-2"/>
    <n v="1.0000000000000002E-3"/>
    <n v="-9807.5689999999995"/>
    <n v="-9807568.9999999963"/>
    <n v="2025"/>
    <x v="3"/>
    <n v="3"/>
    <s v="Q1"/>
  </r>
  <r>
    <s v="ORD-06470"/>
    <d v="2025-03-16T00:00:00"/>
    <s v="CUST-1346"/>
    <s v="Neha Gupta"/>
    <x v="0"/>
    <x v="6"/>
    <x v="1"/>
    <s v="Madhya Pradesh"/>
    <s v="Bhopal"/>
    <n v="2"/>
    <n v="7871.52"/>
    <n v="0.2"/>
    <n v="8726.57"/>
    <x v="4"/>
    <x v="0"/>
    <x v="0"/>
    <n v="0.4"/>
    <n v="8.0000000000000016E-2"/>
    <n v="3.2000000000000008E-2"/>
    <n v="-8726.5380000000005"/>
    <n v="-272704.31249999994"/>
    <n v="2025"/>
    <x v="3"/>
    <n v="3"/>
    <s v="Q1"/>
  </r>
  <r>
    <s v="ORD-06471"/>
    <d v="2025-12-06T00:00:00"/>
    <s v="CUST-1743"/>
    <s v="Isha Gupta"/>
    <x v="3"/>
    <x v="14"/>
    <x v="2"/>
    <s v="Gujarat"/>
    <s v="Surat"/>
    <n v="4"/>
    <n v="33312.239999999998"/>
    <n v="0.05"/>
    <n v="87854.37"/>
    <x v="1"/>
    <x v="2"/>
    <x v="1"/>
    <n v="0.2"/>
    <n v="1.0000000000000002E-2"/>
    <n v="2.0000000000000005E-3"/>
    <n v="-87854.368000000002"/>
    <n v="-43927183.999999993"/>
    <n v="2025"/>
    <x v="1"/>
    <n v="12"/>
    <s v="Q4"/>
  </r>
  <r>
    <s v="ORD-06472"/>
    <d v="2025-07-11T00:00:00"/>
    <s v="CUST-1847"/>
    <s v="Sneha Kumar"/>
    <x v="2"/>
    <x v="2"/>
    <x v="2"/>
    <s v="Goa"/>
    <s v="Margao"/>
    <n v="2"/>
    <n v="5023.2"/>
    <n v="0.15"/>
    <n v="5374.61"/>
    <x v="4"/>
    <x v="1"/>
    <x v="1"/>
    <n v="0.3"/>
    <n v="4.4999999999999998E-2"/>
    <n v="1.35E-2"/>
    <n v="-5374.5964999999997"/>
    <n v="-398118.25925925921"/>
    <n v="2025"/>
    <x v="4"/>
    <n v="7"/>
    <s v="Q3"/>
  </r>
  <r>
    <s v="ORD-06473"/>
    <d v="2025-11-21T00:00:00"/>
    <s v="CUST-1212"/>
    <s v="Priya Rao"/>
    <x v="2"/>
    <x v="10"/>
    <x v="0"/>
    <s v="Punjab"/>
    <s v="Amritsar"/>
    <n v="4"/>
    <n v="605.58000000000004"/>
    <n v="0.1"/>
    <n v="1354.82"/>
    <x v="4"/>
    <x v="2"/>
    <x v="0"/>
    <n v="0.4"/>
    <n v="4.0000000000000008E-2"/>
    <n v="1.6000000000000004E-2"/>
    <n v="-1354.8039999999999"/>
    <n v="-84675.249999999971"/>
    <n v="2025"/>
    <x v="8"/>
    <n v="11"/>
    <s v="Q4"/>
  </r>
  <r>
    <s v="ORD-06474"/>
    <d v="2025-08-02T00:00:00"/>
    <s v="CUST-1913"/>
    <s v="Rohan Reddy"/>
    <x v="3"/>
    <x v="18"/>
    <x v="3"/>
    <s v="Telangana"/>
    <s v="Hyderabad"/>
    <n v="1"/>
    <n v="58066.52"/>
    <n v="0.05"/>
    <n v="36040.17"/>
    <x v="3"/>
    <x v="0"/>
    <x v="1"/>
    <n v="0.05"/>
    <n v="2.5000000000000005E-3"/>
    <n v="1.2500000000000003E-4"/>
    <n v="-36040.169875"/>
    <n v="-288321358.99999994"/>
    <n v="2025"/>
    <x v="7"/>
    <n v="8"/>
    <s v="Q3"/>
  </r>
  <r>
    <s v="ORD-06475"/>
    <d v="2025-11-11T00:00:00"/>
    <s v="CUST-1892"/>
    <s v="Vikram Verma"/>
    <x v="1"/>
    <x v="9"/>
    <x v="1"/>
    <s v="Madhya Pradesh"/>
    <s v="Bhopal"/>
    <n v="3"/>
    <n v="3906.63"/>
    <n v="0.1"/>
    <n v="9262.94"/>
    <x v="0"/>
    <x v="1"/>
    <x v="1"/>
    <n v="0.30000000000000004"/>
    <n v="3.0000000000000006E-2"/>
    <n v="9.0000000000000028E-3"/>
    <n v="-9262.9310000000005"/>
    <n v="-1029214.5555555553"/>
    <n v="2025"/>
    <x v="8"/>
    <n v="11"/>
    <s v="Q4"/>
  </r>
  <r>
    <s v="ORD-06476"/>
    <d v="2025-11-14T00:00:00"/>
    <s v="CUST-2248"/>
    <s v="Rohan Nair"/>
    <x v="2"/>
    <x v="23"/>
    <x v="2"/>
    <s v="Gujarat"/>
    <s v="Surat"/>
    <n v="3"/>
    <n v="2046.14"/>
    <n v="0.1"/>
    <n v="3707.1"/>
    <x v="1"/>
    <x v="1"/>
    <x v="0"/>
    <n v="0.30000000000000004"/>
    <n v="3.0000000000000006E-2"/>
    <n v="9.0000000000000028E-3"/>
    <n v="-3707.0909999999999"/>
    <n v="-411898.99999999988"/>
    <n v="2025"/>
    <x v="8"/>
    <n v="11"/>
    <s v="Q4"/>
  </r>
  <r>
    <s v="ORD-06477"/>
    <d v="2025-05-24T00:00:00"/>
    <s v="CUST-2546"/>
    <s v="Sneha Rao"/>
    <x v="0"/>
    <x v="11"/>
    <x v="3"/>
    <s v="Karnataka"/>
    <s v="Bengaluru"/>
    <n v="2"/>
    <n v="17674.41"/>
    <n v="0"/>
    <n v="26964.35"/>
    <x v="0"/>
    <x v="1"/>
    <x v="0"/>
    <n v="0"/>
    <n v="0"/>
    <n v="0"/>
    <n v="-26964.35"/>
    <e v="#DIV/0!"/>
    <n v="2025"/>
    <x v="6"/>
    <n v="5"/>
    <s v="Q2"/>
  </r>
  <r>
    <s v="ORD-06478"/>
    <d v="2025-08-04T00:00:00"/>
    <s v="CUST-1080"/>
    <s v="Ananya Verma"/>
    <x v="3"/>
    <x v="18"/>
    <x v="0"/>
    <s v="Haryana"/>
    <s v="Faridabad"/>
    <n v="4"/>
    <n v="12891.29"/>
    <n v="0.1"/>
    <n v="30848.22"/>
    <x v="1"/>
    <x v="0"/>
    <x v="2"/>
    <n v="0.4"/>
    <n v="4.0000000000000008E-2"/>
    <n v="1.6000000000000004E-2"/>
    <n v="-30848.204000000002"/>
    <n v="-1928012.7499999995"/>
    <n v="2025"/>
    <x v="7"/>
    <n v="8"/>
    <s v="Q3"/>
  </r>
  <r>
    <s v="ORD-06479"/>
    <d v="2025-12-27T00:00:00"/>
    <s v="CUST-1112"/>
    <s v="Rahul Joshi"/>
    <x v="4"/>
    <x v="15"/>
    <x v="3"/>
    <s v="Tamil Nadu"/>
    <s v="Coimbatore"/>
    <n v="2"/>
    <n v="8269.74"/>
    <n v="0.1"/>
    <n v="12581.67"/>
    <x v="1"/>
    <x v="1"/>
    <x v="2"/>
    <n v="0.2"/>
    <n v="2.0000000000000004E-2"/>
    <n v="4.000000000000001E-3"/>
    <n v="-12581.665999999999"/>
    <n v="-3145416.4999999991"/>
    <n v="2025"/>
    <x v="1"/>
    <n v="12"/>
    <s v="Q4"/>
  </r>
  <r>
    <s v="ORD-06480"/>
    <d v="2025-11-20T00:00:00"/>
    <s v="CUST-1278"/>
    <s v="Rohan Reddy"/>
    <x v="1"/>
    <x v="9"/>
    <x v="4"/>
    <s v="West Bengal"/>
    <s v="Kolkata"/>
    <n v="1"/>
    <n v="1791.25"/>
    <n v="0.2"/>
    <n v="1135.01"/>
    <x v="3"/>
    <x v="1"/>
    <x v="1"/>
    <n v="0.2"/>
    <n v="4.0000000000000008E-2"/>
    <n v="8.0000000000000019E-3"/>
    <n v="-1135.002"/>
    <n v="-141875.24999999997"/>
    <n v="2025"/>
    <x v="8"/>
    <n v="11"/>
    <s v="Q4"/>
  </r>
  <r>
    <s v="ORD-06481"/>
    <d v="2025-01-15T00:00:00"/>
    <s v="CUST-1399"/>
    <s v="Kiran Kumar"/>
    <x v="3"/>
    <x v="14"/>
    <x v="1"/>
    <s v="Chhattisgarh"/>
    <s v="Raipur"/>
    <n v="1"/>
    <n v="49959.82"/>
    <n v="0.15"/>
    <n v="34521.67"/>
    <x v="3"/>
    <x v="1"/>
    <x v="0"/>
    <n v="0.15"/>
    <n v="2.2499999999999999E-2"/>
    <n v="3.375E-3"/>
    <n v="-34521.666624999998"/>
    <n v="-10228641.962962963"/>
    <n v="2025"/>
    <x v="5"/>
    <n v="1"/>
    <s v="Q1"/>
  </r>
  <r>
    <s v="ORD-06482"/>
    <d v="2025-08-05T00:00:00"/>
    <s v="CUST-1512"/>
    <s v="Aarav Verma"/>
    <x v="3"/>
    <x v="16"/>
    <x v="0"/>
    <s v="Punjab"/>
    <s v="Ludhiana"/>
    <n v="2"/>
    <n v="30479.91"/>
    <n v="0.1"/>
    <n v="45655.59"/>
    <x v="2"/>
    <x v="1"/>
    <x v="0"/>
    <n v="0.2"/>
    <n v="2.0000000000000004E-2"/>
    <n v="4.000000000000001E-3"/>
    <n v="-45655.585999999996"/>
    <n v="-11413896.499999996"/>
    <n v="2025"/>
    <x v="7"/>
    <n v="8"/>
    <s v="Q3"/>
  </r>
  <r>
    <s v="ORD-06483"/>
    <d v="2025-02-04T00:00:00"/>
    <s v="CUST-2594"/>
    <s v="Aarav Singh"/>
    <x v="1"/>
    <x v="9"/>
    <x v="0"/>
    <s v="Delhi"/>
    <s v="Delhi"/>
    <n v="4"/>
    <n v="3748.22"/>
    <n v="0.1"/>
    <n v="11211.45"/>
    <x v="1"/>
    <x v="2"/>
    <x v="2"/>
    <n v="0.4"/>
    <n v="4.0000000000000008E-2"/>
    <n v="1.6000000000000004E-2"/>
    <n v="-11211.434000000001"/>
    <n v="-700714.62499999988"/>
    <n v="2025"/>
    <x v="11"/>
    <n v="2"/>
    <s v="Q1"/>
  </r>
  <r>
    <s v="ORD-06484"/>
    <d v="2025-07-02T00:00:00"/>
    <s v="CUST-1764"/>
    <s v="Rahul Singh"/>
    <x v="2"/>
    <x v="10"/>
    <x v="2"/>
    <s v="Gujarat"/>
    <s v="Ahmedabad"/>
    <n v="1"/>
    <n v="1428.17"/>
    <n v="0.15"/>
    <n v="754.93"/>
    <x v="0"/>
    <x v="1"/>
    <x v="2"/>
    <n v="0.15"/>
    <n v="2.2499999999999999E-2"/>
    <n v="3.375E-3"/>
    <n v="-754.92662499999994"/>
    <n v="-223681.96296296295"/>
    <n v="2025"/>
    <x v="4"/>
    <n v="7"/>
    <s v="Q3"/>
  </r>
  <r>
    <s v="ORD-06485"/>
    <d v="2025-09-27T00:00:00"/>
    <s v="CUST-1332"/>
    <s v="Kiran Kumar"/>
    <x v="3"/>
    <x v="3"/>
    <x v="3"/>
    <s v="Telangana"/>
    <s v="Hyderabad"/>
    <n v="2"/>
    <n v="18613.66"/>
    <n v="0.2"/>
    <n v="23667.4"/>
    <x v="2"/>
    <x v="1"/>
    <x v="2"/>
    <n v="0.4"/>
    <n v="8.0000000000000016E-2"/>
    <n v="3.2000000000000008E-2"/>
    <n v="-23667.368000000002"/>
    <n v="-739605.24999999988"/>
    <n v="2025"/>
    <x v="2"/>
    <n v="9"/>
    <s v="Q3"/>
  </r>
  <r>
    <s v="ORD-06486"/>
    <d v="2025-12-24T00:00:00"/>
    <s v="CUST-1167"/>
    <s v="Arjun Gupta"/>
    <x v="2"/>
    <x v="10"/>
    <x v="0"/>
    <s v="Delhi"/>
    <s v="New Delhi"/>
    <n v="3"/>
    <n v="1059.06"/>
    <n v="0.1"/>
    <n v="2384.39"/>
    <x v="1"/>
    <x v="1"/>
    <x v="2"/>
    <n v="0.30000000000000004"/>
    <n v="3.0000000000000006E-2"/>
    <n v="9.0000000000000028E-3"/>
    <n v="-2384.3809999999999"/>
    <n v="-264931.22222222213"/>
    <n v="2025"/>
    <x v="1"/>
    <n v="12"/>
    <s v="Q4"/>
  </r>
  <r>
    <s v="ORD-06487"/>
    <d v="2025-04-10T00:00:00"/>
    <s v="CUST-1899"/>
    <s v="Meera Gupta"/>
    <x v="0"/>
    <x v="0"/>
    <x v="0"/>
    <s v="Haryana"/>
    <s v="Faridabad"/>
    <n v="1"/>
    <n v="15666.99"/>
    <n v="0.1"/>
    <n v="8944.3700000000008"/>
    <x v="0"/>
    <x v="0"/>
    <x v="1"/>
    <n v="0.1"/>
    <n v="1.0000000000000002E-2"/>
    <n v="1.0000000000000002E-3"/>
    <n v="-8944.3690000000006"/>
    <n v="-8944368.9999999981"/>
    <n v="2025"/>
    <x v="0"/>
    <n v="4"/>
    <s v="Q2"/>
  </r>
  <r>
    <s v="ORD-06488"/>
    <d v="2025-01-07T00:00:00"/>
    <s v="CUST-1444"/>
    <s v="Rahul Singh"/>
    <x v="1"/>
    <x v="1"/>
    <x v="3"/>
    <s v="Andhra Pradesh"/>
    <s v="Vijayawada"/>
    <n v="1"/>
    <n v="1657.39"/>
    <n v="0"/>
    <n v="1257.0899999999999"/>
    <x v="0"/>
    <x v="1"/>
    <x v="1"/>
    <n v="0"/>
    <n v="0"/>
    <n v="0"/>
    <n v="-1257.0899999999999"/>
    <e v="#DIV/0!"/>
    <n v="2025"/>
    <x v="5"/>
    <n v="1"/>
    <s v="Q1"/>
  </r>
  <r>
    <s v="ORD-06489"/>
    <d v="2025-01-30T00:00:00"/>
    <s v="CUST-2432"/>
    <s v="Vikram Rao"/>
    <x v="3"/>
    <x v="14"/>
    <x v="4"/>
    <s v="Odisha"/>
    <s v="Cuttack"/>
    <n v="1"/>
    <n v="45599.24"/>
    <n v="0.15"/>
    <n v="25763.82"/>
    <x v="1"/>
    <x v="1"/>
    <x v="2"/>
    <n v="0.15"/>
    <n v="2.2499999999999999E-2"/>
    <n v="3.375E-3"/>
    <n v="-25763.816624999999"/>
    <n v="-7633723.444444444"/>
    <n v="2025"/>
    <x v="5"/>
    <n v="1"/>
    <s v="Q1"/>
  </r>
  <r>
    <s v="ORD-06490"/>
    <d v="2025-11-01T00:00:00"/>
    <s v="CUST-2463"/>
    <s v="Rohan Reddy"/>
    <x v="0"/>
    <x v="6"/>
    <x v="1"/>
    <s v="Chhattisgarh"/>
    <s v="Bilaspur"/>
    <n v="1"/>
    <n v="14889.83"/>
    <n v="0.05"/>
    <n v="9552.7000000000007"/>
    <x v="0"/>
    <x v="1"/>
    <x v="2"/>
    <n v="0.05"/>
    <n v="2.5000000000000005E-3"/>
    <n v="1.2500000000000003E-4"/>
    <n v="-9552.6998750000002"/>
    <n v="-76421598.999999985"/>
    <n v="2025"/>
    <x v="8"/>
    <n v="11"/>
    <s v="Q4"/>
  </r>
  <r>
    <s v="ORD-06491"/>
    <d v="2025-05-24T00:00:00"/>
    <s v="CUST-1514"/>
    <s v="Ananya Patel"/>
    <x v="3"/>
    <x v="3"/>
    <x v="4"/>
    <s v="West Bengal"/>
    <s v="Kolkata"/>
    <n v="1"/>
    <n v="58740.06"/>
    <n v="0.1"/>
    <n v="44352.18"/>
    <x v="1"/>
    <x v="1"/>
    <x v="1"/>
    <n v="0.1"/>
    <n v="1.0000000000000002E-2"/>
    <n v="1.0000000000000002E-3"/>
    <n v="-44352.179000000004"/>
    <n v="-44352178.999999993"/>
    <n v="2025"/>
    <x v="6"/>
    <n v="5"/>
    <s v="Q2"/>
  </r>
  <r>
    <s v="ORD-06492"/>
    <d v="2025-04-21T00:00:00"/>
    <s v="CUST-1407"/>
    <s v="Neha Joshi"/>
    <x v="4"/>
    <x v="15"/>
    <x v="2"/>
    <s v="Rajasthan"/>
    <s v="Jaipur"/>
    <n v="1"/>
    <n v="1403.53"/>
    <n v="0.05"/>
    <n v="986.1"/>
    <x v="3"/>
    <x v="1"/>
    <x v="1"/>
    <n v="0.05"/>
    <n v="2.5000000000000005E-3"/>
    <n v="1.2500000000000003E-4"/>
    <n v="-986.099875"/>
    <n v="-7888798.9999999981"/>
    <n v="2025"/>
    <x v="0"/>
    <n v="4"/>
    <s v="Q2"/>
  </r>
  <r>
    <s v="ORD-06493"/>
    <d v="2025-08-20T00:00:00"/>
    <s v="CUST-2406"/>
    <s v="Neha Nair"/>
    <x v="1"/>
    <x v="7"/>
    <x v="0"/>
    <s v="Uttar Pradesh"/>
    <s v="Lucknow"/>
    <n v="1"/>
    <n v="4491.82"/>
    <n v="0.05"/>
    <n v="2850.45"/>
    <x v="4"/>
    <x v="0"/>
    <x v="2"/>
    <n v="0.05"/>
    <n v="2.5000000000000005E-3"/>
    <n v="1.2500000000000003E-4"/>
    <n v="-2850.4498749999998"/>
    <n v="-22803598.999999993"/>
    <n v="2025"/>
    <x v="7"/>
    <n v="8"/>
    <s v="Q3"/>
  </r>
  <r>
    <s v="ORD-06494"/>
    <d v="2025-06-28T00:00:00"/>
    <s v="CUST-2083"/>
    <s v="Rahul Rao"/>
    <x v="1"/>
    <x v="1"/>
    <x v="2"/>
    <s v="Rajasthan"/>
    <s v="Udaipur"/>
    <n v="2"/>
    <n v="1186.95"/>
    <n v="0.05"/>
    <n v="1835.71"/>
    <x v="3"/>
    <x v="1"/>
    <x v="0"/>
    <n v="0.1"/>
    <n v="5.000000000000001E-3"/>
    <n v="5.0000000000000012E-4"/>
    <n v="-1835.7094999999999"/>
    <n v="-3671418.9999999991"/>
    <n v="2025"/>
    <x v="9"/>
    <n v="6"/>
    <s v="Q2"/>
  </r>
  <r>
    <s v="ORD-06495"/>
    <d v="2025-03-13T00:00:00"/>
    <s v="CUST-1569"/>
    <s v="Meera Verma"/>
    <x v="2"/>
    <x v="20"/>
    <x v="4"/>
    <s v="Bihar"/>
    <s v="Gaya"/>
    <n v="2"/>
    <n v="5263.55"/>
    <n v="0.15"/>
    <n v="7621.73"/>
    <x v="0"/>
    <x v="1"/>
    <x v="1"/>
    <n v="0.3"/>
    <n v="4.4999999999999998E-2"/>
    <n v="1.35E-2"/>
    <n v="-7621.7164999999995"/>
    <n v="-564571.59259259258"/>
    <n v="2025"/>
    <x v="3"/>
    <n v="3"/>
    <s v="Q1"/>
  </r>
  <r>
    <s v="ORD-06496"/>
    <d v="2025-07-29T00:00:00"/>
    <s v="CUST-1983"/>
    <s v="Rahul Rao"/>
    <x v="0"/>
    <x v="5"/>
    <x v="0"/>
    <s v="Punjab"/>
    <s v="Ludhiana"/>
    <n v="2"/>
    <n v="13309.09"/>
    <n v="0.1"/>
    <n v="19081.439999999999"/>
    <x v="3"/>
    <x v="1"/>
    <x v="1"/>
    <n v="0.2"/>
    <n v="2.0000000000000004E-2"/>
    <n v="4.000000000000001E-3"/>
    <n v="-19081.435999999998"/>
    <n v="-4770358.9999999981"/>
    <n v="2025"/>
    <x v="4"/>
    <n v="7"/>
    <s v="Q3"/>
  </r>
  <r>
    <s v="ORD-06497"/>
    <d v="2025-08-08T00:00:00"/>
    <s v="CUST-1712"/>
    <s v="Vikram Verma"/>
    <x v="4"/>
    <x v="19"/>
    <x v="2"/>
    <s v="Maharashtra"/>
    <s v="Pune"/>
    <n v="2"/>
    <n v="572.28"/>
    <n v="0.05"/>
    <n v="934.47"/>
    <x v="1"/>
    <x v="1"/>
    <x v="0"/>
    <n v="0.1"/>
    <n v="5.000000000000001E-3"/>
    <n v="5.0000000000000012E-4"/>
    <n v="-934.46950000000004"/>
    <n v="-1868938.9999999995"/>
    <n v="2025"/>
    <x v="7"/>
    <n v="8"/>
    <s v="Q3"/>
  </r>
  <r>
    <s v="ORD-06498"/>
    <d v="2025-03-21T00:00:00"/>
    <s v="CUST-2450"/>
    <s v="Rohan Reddy"/>
    <x v="3"/>
    <x v="3"/>
    <x v="0"/>
    <s v="Punjab"/>
    <s v="Amritsar"/>
    <n v="4"/>
    <n v="15509.62"/>
    <n v="0.1"/>
    <n v="38776.370000000003"/>
    <x v="2"/>
    <x v="0"/>
    <x v="1"/>
    <n v="0.4"/>
    <n v="4.0000000000000008E-2"/>
    <n v="1.6000000000000004E-2"/>
    <n v="-38776.353999999999"/>
    <n v="-2423522.1249999995"/>
    <n v="2025"/>
    <x v="3"/>
    <n v="3"/>
    <s v="Q1"/>
  </r>
  <r>
    <s v="ORD-06499"/>
    <d v="2025-03-24T00:00:00"/>
    <s v="CUST-2164"/>
    <s v="Kiran Patel"/>
    <x v="1"/>
    <x v="17"/>
    <x v="4"/>
    <s v="Odisha"/>
    <s v="Bhubaneswar"/>
    <n v="3"/>
    <n v="2586.5700000000002"/>
    <n v="0.2"/>
    <n v="4547.28"/>
    <x v="1"/>
    <x v="1"/>
    <x v="2"/>
    <n v="0.60000000000000009"/>
    <n v="0.12000000000000002"/>
    <n v="7.2000000000000022E-2"/>
    <n v="-4547.2079999999996"/>
    <n v="-63155.666666666642"/>
    <n v="2025"/>
    <x v="3"/>
    <n v="3"/>
    <s v="Q1"/>
  </r>
  <r>
    <s v="ORD-06500"/>
    <d v="2025-02-11T00:00:00"/>
    <s v="CUST-1201"/>
    <s v="Kiran Singh"/>
    <x v="3"/>
    <x v="18"/>
    <x v="2"/>
    <s v="Goa"/>
    <s v="Panaji"/>
    <n v="4"/>
    <n v="28172.2"/>
    <n v="0.05"/>
    <n v="69305.77"/>
    <x v="3"/>
    <x v="2"/>
    <x v="1"/>
    <n v="0.2"/>
    <n v="1.0000000000000002E-2"/>
    <n v="2.0000000000000005E-3"/>
    <n v="-69305.768000000011"/>
    <n v="-34652884"/>
    <n v="2025"/>
    <x v="11"/>
    <n v="2"/>
    <s v="Q1"/>
  </r>
  <r>
    <s v="ORD-06501"/>
    <d v="2025-09-30T00:00:00"/>
    <s v="CUST-1237"/>
    <s v="Rahul Reddy"/>
    <x v="0"/>
    <x v="4"/>
    <x v="2"/>
    <s v="Rajasthan"/>
    <s v="Jaipur"/>
    <n v="1"/>
    <n v="16591.32"/>
    <n v="0.1"/>
    <n v="9542.81"/>
    <x v="1"/>
    <x v="2"/>
    <x v="0"/>
    <n v="0.1"/>
    <n v="1.0000000000000002E-2"/>
    <n v="1.0000000000000002E-3"/>
    <n v="-9542.8089999999993"/>
    <n v="-9542808.9999999963"/>
    <n v="2025"/>
    <x v="2"/>
    <n v="9"/>
    <s v="Q3"/>
  </r>
  <r>
    <s v="ORD-06502"/>
    <d v="2025-07-10T00:00:00"/>
    <s v="CUST-1479"/>
    <s v="Kiran Patel"/>
    <x v="0"/>
    <x v="6"/>
    <x v="1"/>
    <s v="Chhattisgarh"/>
    <s v="Raipur"/>
    <n v="3"/>
    <n v="6923.52"/>
    <n v="0.05"/>
    <n v="14302.37"/>
    <x v="0"/>
    <x v="0"/>
    <x v="2"/>
    <n v="0.15000000000000002"/>
    <n v="7.5000000000000015E-3"/>
    <n v="1.1250000000000003E-3"/>
    <n v="-14302.368875"/>
    <n v="-12713216.777777774"/>
    <n v="2025"/>
    <x v="4"/>
    <n v="7"/>
    <s v="Q3"/>
  </r>
  <r>
    <s v="ORD-06503"/>
    <d v="2025-06-22T00:00:00"/>
    <s v="CUST-2537"/>
    <s v="Aarav Rao"/>
    <x v="1"/>
    <x v="21"/>
    <x v="1"/>
    <s v="Chhattisgarh"/>
    <s v="Bilaspur"/>
    <n v="3"/>
    <n v="4700.67"/>
    <n v="0.15"/>
    <n v="9557.7099999999991"/>
    <x v="1"/>
    <x v="1"/>
    <x v="0"/>
    <n v="0.44999999999999996"/>
    <n v="6.7499999999999991E-2"/>
    <n v="3.0374999999999992E-2"/>
    <n v="-9557.6796249999989"/>
    <n v="-314656.11934156384"/>
    <n v="2025"/>
    <x v="9"/>
    <n v="6"/>
    <s v="Q2"/>
  </r>
  <r>
    <s v="ORD-06504"/>
    <d v="2025-01-07T00:00:00"/>
    <s v="CUST-2590"/>
    <s v="Kiran Reddy"/>
    <x v="1"/>
    <x v="17"/>
    <x v="2"/>
    <s v="Maharashtra"/>
    <s v="Nagpur"/>
    <n v="1"/>
    <n v="2432.29"/>
    <n v="0.05"/>
    <n v="1885.78"/>
    <x v="1"/>
    <x v="1"/>
    <x v="2"/>
    <n v="0.05"/>
    <n v="2.5000000000000005E-3"/>
    <n v="1.2500000000000003E-4"/>
    <n v="-1885.7798749999999"/>
    <n v="-15086238.999999996"/>
    <n v="2025"/>
    <x v="5"/>
    <n v="1"/>
    <s v="Q1"/>
  </r>
  <r>
    <s v="ORD-06505"/>
    <d v="2025-06-04T00:00:00"/>
    <s v="CUST-1760"/>
    <s v="Priya Verma"/>
    <x v="2"/>
    <x v="20"/>
    <x v="2"/>
    <s v="Goa"/>
    <s v="Margao"/>
    <n v="1"/>
    <n v="6764.73"/>
    <n v="0.2"/>
    <n v="3567.56"/>
    <x v="1"/>
    <x v="1"/>
    <x v="2"/>
    <n v="0.2"/>
    <n v="4.0000000000000008E-2"/>
    <n v="8.0000000000000019E-3"/>
    <n v="-3567.5520000000001"/>
    <n v="-445943.99999999988"/>
    <n v="2025"/>
    <x v="9"/>
    <n v="6"/>
    <s v="Q2"/>
  </r>
  <r>
    <s v="ORD-06506"/>
    <d v="2025-01-10T00:00:00"/>
    <s v="CUST-1811"/>
    <s v="Arjun Joshi"/>
    <x v="0"/>
    <x v="11"/>
    <x v="0"/>
    <s v="Uttar Pradesh"/>
    <s v="Lucknow"/>
    <n v="2"/>
    <n v="13456.24"/>
    <n v="0.05"/>
    <n v="19931.22"/>
    <x v="0"/>
    <x v="2"/>
    <x v="1"/>
    <n v="0.1"/>
    <n v="5.000000000000001E-3"/>
    <n v="5.0000000000000012E-4"/>
    <n v="-19931.219500000003"/>
    <n v="-39862439"/>
    <n v="2025"/>
    <x v="5"/>
    <n v="1"/>
    <s v="Q1"/>
  </r>
  <r>
    <s v="ORD-06507"/>
    <d v="2025-02-03T00:00:00"/>
    <s v="CUST-1958"/>
    <s v="Vikram Singh"/>
    <x v="4"/>
    <x v="12"/>
    <x v="3"/>
    <s v="Tamil Nadu"/>
    <s v="Coimbatore"/>
    <n v="1"/>
    <n v="7549.34"/>
    <n v="0"/>
    <n v="5711.02"/>
    <x v="1"/>
    <x v="1"/>
    <x v="2"/>
    <n v="0"/>
    <n v="0"/>
    <n v="0"/>
    <n v="-5711.02"/>
    <e v="#DIV/0!"/>
    <n v="2025"/>
    <x v="11"/>
    <n v="2"/>
    <s v="Q1"/>
  </r>
  <r>
    <s v="ORD-06508"/>
    <d v="2025-02-05T00:00:00"/>
    <s v="CUST-1519"/>
    <s v="Priya Patel"/>
    <x v="3"/>
    <x v="3"/>
    <x v="0"/>
    <s v="Haryana"/>
    <s v="Gurugram"/>
    <n v="1"/>
    <n v="8159.68"/>
    <n v="0"/>
    <n v="6772.96"/>
    <x v="0"/>
    <x v="1"/>
    <x v="2"/>
    <n v="0"/>
    <n v="0"/>
    <n v="0"/>
    <n v="-6772.96"/>
    <e v="#DIV/0!"/>
    <n v="2025"/>
    <x v="11"/>
    <n v="2"/>
    <s v="Q1"/>
  </r>
  <r>
    <s v="ORD-06509"/>
    <d v="2025-01-06T00:00:00"/>
    <s v="CUST-1412"/>
    <s v="Neha Gupta"/>
    <x v="1"/>
    <x v="7"/>
    <x v="3"/>
    <s v="Andhra Pradesh"/>
    <s v="Vijayawada"/>
    <n v="2"/>
    <n v="3034.17"/>
    <n v="0.05"/>
    <n v="4666.4799999999996"/>
    <x v="1"/>
    <x v="1"/>
    <x v="2"/>
    <n v="0.1"/>
    <n v="5.000000000000001E-3"/>
    <n v="5.0000000000000012E-4"/>
    <n v="-4666.4794999999995"/>
    <n v="-9332958.9999999963"/>
    <n v="2025"/>
    <x v="5"/>
    <n v="1"/>
    <s v="Q1"/>
  </r>
  <r>
    <s v="ORD-06510"/>
    <d v="2025-08-03T00:00:00"/>
    <s v="CUST-1752"/>
    <s v="Ananya Verma"/>
    <x v="2"/>
    <x v="20"/>
    <x v="3"/>
    <s v="Andhra Pradesh"/>
    <s v="Vijayawada"/>
    <n v="2"/>
    <n v="1341.82"/>
    <n v="0.1"/>
    <n v="1811.46"/>
    <x v="0"/>
    <x v="1"/>
    <x v="2"/>
    <n v="0.2"/>
    <n v="2.0000000000000004E-2"/>
    <n v="4.000000000000001E-3"/>
    <n v="-1811.4560000000001"/>
    <n v="-452863.99999999994"/>
    <n v="2025"/>
    <x v="7"/>
    <n v="8"/>
    <s v="Q3"/>
  </r>
  <r>
    <s v="ORD-06511"/>
    <d v="2025-05-14T00:00:00"/>
    <s v="CUST-1788"/>
    <s v="Aarav Nair"/>
    <x v="0"/>
    <x v="0"/>
    <x v="2"/>
    <s v="Maharashtra"/>
    <s v="Mumbai"/>
    <n v="4"/>
    <n v="5848.84"/>
    <n v="0.05"/>
    <n v="15202.89"/>
    <x v="3"/>
    <x v="1"/>
    <x v="2"/>
    <n v="0.2"/>
    <n v="1.0000000000000002E-2"/>
    <n v="2.0000000000000005E-3"/>
    <n v="-15202.887999999999"/>
    <n v="-7601443.9999999981"/>
    <n v="2025"/>
    <x v="6"/>
    <n v="5"/>
    <s v="Q2"/>
  </r>
  <r>
    <s v="ORD-06512"/>
    <d v="2025-10-12T00:00:00"/>
    <s v="CUST-1938"/>
    <s v="Arjun Sharma"/>
    <x v="3"/>
    <x v="3"/>
    <x v="4"/>
    <s v="Odisha"/>
    <s v="Cuttack"/>
    <n v="2"/>
    <n v="41096.400000000001"/>
    <n v="0.05"/>
    <n v="66217.53"/>
    <x v="1"/>
    <x v="2"/>
    <x v="1"/>
    <n v="0.1"/>
    <n v="5.000000000000001E-3"/>
    <n v="5.0000000000000012E-4"/>
    <n v="-66217.529500000004"/>
    <n v="-132435058.99999997"/>
    <n v="2025"/>
    <x v="10"/>
    <n v="10"/>
    <s v="Q4"/>
  </r>
  <r>
    <s v="ORD-06513"/>
    <d v="2025-05-06T00:00:00"/>
    <s v="CUST-2574"/>
    <s v="Rahul Patel"/>
    <x v="0"/>
    <x v="11"/>
    <x v="4"/>
    <s v="West Bengal"/>
    <s v="Kolkata"/>
    <n v="2"/>
    <n v="13263.7"/>
    <n v="0.1"/>
    <n v="15840.41"/>
    <x v="0"/>
    <x v="1"/>
    <x v="2"/>
    <n v="0.2"/>
    <n v="2.0000000000000004E-2"/>
    <n v="4.000000000000001E-3"/>
    <n v="-15840.405999999999"/>
    <n v="-3960101.4999999986"/>
    <n v="2025"/>
    <x v="6"/>
    <n v="5"/>
    <s v="Q2"/>
  </r>
  <r>
    <s v="ORD-06514"/>
    <d v="2025-12-03T00:00:00"/>
    <s v="CUST-1702"/>
    <s v="Vikram Joshi"/>
    <x v="3"/>
    <x v="3"/>
    <x v="3"/>
    <s v="Telangana"/>
    <s v="Hyderabad"/>
    <n v="1"/>
    <n v="3988.17"/>
    <n v="0.15"/>
    <n v="2330.96"/>
    <x v="3"/>
    <x v="1"/>
    <x v="1"/>
    <n v="0.15"/>
    <n v="2.2499999999999999E-2"/>
    <n v="3.375E-3"/>
    <n v="-2330.9566250000003"/>
    <n v="-690653.81481481495"/>
    <n v="2025"/>
    <x v="1"/>
    <n v="12"/>
    <s v="Q4"/>
  </r>
  <r>
    <s v="ORD-06515"/>
    <d v="2025-06-23T00:00:00"/>
    <s v="CUST-1844"/>
    <s v="Rahul Gupta"/>
    <x v="3"/>
    <x v="14"/>
    <x v="4"/>
    <s v="Jharkhand"/>
    <s v="Ranchi"/>
    <n v="2"/>
    <n v="35214.93"/>
    <n v="0.15"/>
    <n v="47611.38"/>
    <x v="2"/>
    <x v="1"/>
    <x v="2"/>
    <n v="0.3"/>
    <n v="4.4999999999999998E-2"/>
    <n v="1.35E-2"/>
    <n v="-47611.366499999996"/>
    <n v="-3526767.8888888885"/>
    <n v="2025"/>
    <x v="9"/>
    <n v="6"/>
    <s v="Q2"/>
  </r>
  <r>
    <s v="ORD-06516"/>
    <d v="2025-06-01T00:00:00"/>
    <s v="CUST-2180"/>
    <s v="Rahul Sharma"/>
    <x v="3"/>
    <x v="13"/>
    <x v="2"/>
    <s v="Goa"/>
    <s v="Margao"/>
    <n v="1"/>
    <n v="37397.440000000002"/>
    <n v="0.1"/>
    <n v="25491.37"/>
    <x v="1"/>
    <x v="2"/>
    <x v="0"/>
    <n v="0.1"/>
    <n v="1.0000000000000002E-2"/>
    <n v="1.0000000000000002E-3"/>
    <n v="-25491.368999999999"/>
    <n v="-25491368.999999993"/>
    <n v="2025"/>
    <x v="9"/>
    <n v="6"/>
    <s v="Q2"/>
  </r>
  <r>
    <s v="ORD-06517"/>
    <d v="2025-11-27T00:00:00"/>
    <s v="CUST-1012"/>
    <s v="Ananya Gupta"/>
    <x v="0"/>
    <x v="11"/>
    <x v="3"/>
    <s v="Karnataka"/>
    <s v="Mysuru"/>
    <n v="3"/>
    <n v="2063.7199999999998"/>
    <n v="0.2"/>
    <n v="3205.24"/>
    <x v="1"/>
    <x v="1"/>
    <x v="1"/>
    <n v="0.60000000000000009"/>
    <n v="0.12000000000000002"/>
    <n v="7.2000000000000022E-2"/>
    <n v="-3205.1679999999997"/>
    <n v="-44516.222222222204"/>
    <n v="2025"/>
    <x v="8"/>
    <n v="11"/>
    <s v="Q4"/>
  </r>
  <r>
    <s v="ORD-06518"/>
    <d v="2025-01-26T00:00:00"/>
    <s v="CUST-1848"/>
    <s v="Rahul Joshi"/>
    <x v="2"/>
    <x v="8"/>
    <x v="1"/>
    <s v="Madhya Pradesh"/>
    <s v="Bhopal"/>
    <n v="1"/>
    <n v="3704.54"/>
    <n v="0.1"/>
    <n v="2487.29"/>
    <x v="0"/>
    <x v="0"/>
    <x v="2"/>
    <n v="0.1"/>
    <n v="1.0000000000000002E-2"/>
    <n v="1.0000000000000002E-3"/>
    <n v="-2487.2889999999998"/>
    <n v="-2487288.9999999991"/>
    <n v="2025"/>
    <x v="5"/>
    <n v="1"/>
    <s v="Q1"/>
  </r>
  <r>
    <s v="ORD-06519"/>
    <d v="2025-04-25T00:00:00"/>
    <s v="CUST-1172"/>
    <s v="Vikram Singh"/>
    <x v="1"/>
    <x v="7"/>
    <x v="0"/>
    <s v="Uttar Pradesh"/>
    <s v="Lucknow"/>
    <n v="2"/>
    <n v="3640.75"/>
    <n v="0"/>
    <n v="4737.82"/>
    <x v="3"/>
    <x v="1"/>
    <x v="1"/>
    <n v="0"/>
    <n v="0"/>
    <n v="0"/>
    <n v="-4737.82"/>
    <e v="#DIV/0!"/>
    <n v="2025"/>
    <x v="0"/>
    <n v="4"/>
    <s v="Q2"/>
  </r>
  <r>
    <s v="ORD-06520"/>
    <d v="2025-10-11T00:00:00"/>
    <s v="CUST-2551"/>
    <s v="Rohan Gupta"/>
    <x v="3"/>
    <x v="13"/>
    <x v="1"/>
    <s v="Madhya Pradesh"/>
    <s v="Indore"/>
    <n v="1"/>
    <n v="4879.93"/>
    <n v="0.05"/>
    <n v="3005.55"/>
    <x v="4"/>
    <x v="1"/>
    <x v="1"/>
    <n v="0.05"/>
    <n v="2.5000000000000005E-3"/>
    <n v="1.2500000000000003E-4"/>
    <n v="-3005.5498750000002"/>
    <n v="-24044398.999999996"/>
    <n v="2025"/>
    <x v="10"/>
    <n v="10"/>
    <s v="Q4"/>
  </r>
  <r>
    <s v="ORD-06521"/>
    <d v="2025-03-16T00:00:00"/>
    <s v="CUST-2398"/>
    <s v="Ananya Joshi"/>
    <x v="0"/>
    <x v="11"/>
    <x v="0"/>
    <s v="Punjab"/>
    <s v="Amritsar"/>
    <n v="3"/>
    <n v="13852.63"/>
    <n v="0.05"/>
    <n v="27105.8"/>
    <x v="0"/>
    <x v="1"/>
    <x v="1"/>
    <n v="0.15000000000000002"/>
    <n v="7.5000000000000015E-3"/>
    <n v="1.1250000000000003E-3"/>
    <n v="-27105.798875"/>
    <n v="-24094043.444444437"/>
    <n v="2025"/>
    <x v="3"/>
    <n v="3"/>
    <s v="Q1"/>
  </r>
  <r>
    <s v="ORD-06522"/>
    <d v="2025-06-15T00:00:00"/>
    <s v="CUST-1311"/>
    <s v="Rahul Rao"/>
    <x v="0"/>
    <x v="5"/>
    <x v="4"/>
    <s v="Bihar"/>
    <s v="Gaya"/>
    <n v="4"/>
    <n v="10672.18"/>
    <n v="0.05"/>
    <n v="26955.32"/>
    <x v="2"/>
    <x v="1"/>
    <x v="1"/>
    <n v="0.2"/>
    <n v="1.0000000000000002E-2"/>
    <n v="2.0000000000000005E-3"/>
    <n v="-26955.317999999999"/>
    <n v="-13477658.999999996"/>
    <n v="2025"/>
    <x v="9"/>
    <n v="6"/>
    <s v="Q2"/>
  </r>
  <r>
    <s v="ORD-06523"/>
    <d v="2025-07-08T00:00:00"/>
    <s v="CUST-2119"/>
    <s v="Isha Nair"/>
    <x v="0"/>
    <x v="5"/>
    <x v="1"/>
    <s v="Madhya Pradesh"/>
    <s v="Indore"/>
    <n v="1"/>
    <n v="15114.83"/>
    <n v="0.15"/>
    <n v="11278.42"/>
    <x v="1"/>
    <x v="1"/>
    <x v="0"/>
    <n v="0.15"/>
    <n v="2.2499999999999999E-2"/>
    <n v="3.375E-3"/>
    <n v="-11278.416625"/>
    <n v="-3341753.0740740742"/>
    <n v="2025"/>
    <x v="4"/>
    <n v="7"/>
    <s v="Q3"/>
  </r>
  <r>
    <s v="ORD-06524"/>
    <d v="2025-03-19T00:00:00"/>
    <s v="CUST-1245"/>
    <s v="Neha Rao"/>
    <x v="1"/>
    <x v="1"/>
    <x v="4"/>
    <s v="West Bengal"/>
    <s v="Durgapur"/>
    <n v="2"/>
    <n v="1285.8"/>
    <n v="0.15"/>
    <n v="1899.6"/>
    <x v="4"/>
    <x v="1"/>
    <x v="1"/>
    <n v="0.3"/>
    <n v="4.4999999999999998E-2"/>
    <n v="1.35E-2"/>
    <n v="-1899.5864999999999"/>
    <n v="-140710.11111111109"/>
    <n v="2025"/>
    <x v="3"/>
    <n v="3"/>
    <s v="Q1"/>
  </r>
  <r>
    <s v="ORD-06525"/>
    <d v="2025-03-31T00:00:00"/>
    <s v="CUST-1338"/>
    <s v="Isha Kumar"/>
    <x v="2"/>
    <x v="10"/>
    <x v="4"/>
    <s v="Bihar"/>
    <s v="Gaya"/>
    <n v="2"/>
    <n v="5899.61"/>
    <n v="0"/>
    <n v="9537.48"/>
    <x v="2"/>
    <x v="2"/>
    <x v="1"/>
    <n v="0"/>
    <n v="0"/>
    <n v="0"/>
    <n v="-9537.48"/>
    <e v="#DIV/0!"/>
    <n v="2025"/>
    <x v="3"/>
    <n v="3"/>
    <s v="Q1"/>
  </r>
  <r>
    <s v="ORD-06526"/>
    <d v="2025-06-25T00:00:00"/>
    <s v="CUST-1064"/>
    <s v="Neha Sharma"/>
    <x v="1"/>
    <x v="7"/>
    <x v="2"/>
    <s v="Maharashtra"/>
    <s v="Nagpur"/>
    <n v="3"/>
    <n v="699.16"/>
    <n v="0.05"/>
    <n v="1670.35"/>
    <x v="1"/>
    <x v="1"/>
    <x v="2"/>
    <n v="0.15000000000000002"/>
    <n v="7.5000000000000015E-3"/>
    <n v="1.1250000000000003E-3"/>
    <n v="-1670.3488749999999"/>
    <n v="-1484754.555555555"/>
    <n v="2025"/>
    <x v="9"/>
    <n v="6"/>
    <s v="Q2"/>
  </r>
  <r>
    <s v="ORD-06527"/>
    <d v="2025-01-21T00:00:00"/>
    <s v="CUST-1721"/>
    <s v="Aarav Reddy"/>
    <x v="0"/>
    <x v="4"/>
    <x v="3"/>
    <s v="Telangana"/>
    <s v="Warangal"/>
    <n v="2"/>
    <n v="7686.25"/>
    <n v="0.1"/>
    <n v="11808.89"/>
    <x v="1"/>
    <x v="1"/>
    <x v="0"/>
    <n v="0.2"/>
    <n v="2.0000000000000004E-2"/>
    <n v="4.000000000000001E-3"/>
    <n v="-11808.885999999999"/>
    <n v="-2952221.4999999991"/>
    <n v="2025"/>
    <x v="5"/>
    <n v="1"/>
    <s v="Q1"/>
  </r>
  <r>
    <s v="ORD-06528"/>
    <d v="2025-02-23T00:00:00"/>
    <s v="CUST-1727"/>
    <s v="Aarav Reddy"/>
    <x v="2"/>
    <x v="10"/>
    <x v="0"/>
    <s v="Punjab"/>
    <s v="Amritsar"/>
    <n v="1"/>
    <n v="1716.6"/>
    <n v="0.2"/>
    <n v="1040.56"/>
    <x v="2"/>
    <x v="1"/>
    <x v="2"/>
    <n v="0.2"/>
    <n v="4.0000000000000008E-2"/>
    <n v="8.0000000000000019E-3"/>
    <n v="-1040.5519999999999"/>
    <n v="-130068.99999999996"/>
    <n v="2025"/>
    <x v="11"/>
    <n v="2"/>
    <s v="Q1"/>
  </r>
  <r>
    <s v="ORD-06529"/>
    <d v="2025-07-03T00:00:00"/>
    <s v="CUST-2571"/>
    <s v="Isha Sharma"/>
    <x v="0"/>
    <x v="6"/>
    <x v="3"/>
    <s v="Telangana"/>
    <s v="Hyderabad"/>
    <n v="1"/>
    <n v="15855.16"/>
    <n v="0"/>
    <n v="13162.18"/>
    <x v="2"/>
    <x v="2"/>
    <x v="0"/>
    <n v="0"/>
    <n v="0"/>
    <n v="0"/>
    <n v="-13162.18"/>
    <e v="#DIV/0!"/>
    <n v="2025"/>
    <x v="4"/>
    <n v="7"/>
    <s v="Q3"/>
  </r>
  <r>
    <s v="ORD-06530"/>
    <d v="2025-12-25T00:00:00"/>
    <s v="CUST-1466"/>
    <s v="Meera Joshi"/>
    <x v="1"/>
    <x v="9"/>
    <x v="0"/>
    <s v="Delhi"/>
    <s v="New Delhi"/>
    <n v="2"/>
    <n v="3598.37"/>
    <n v="0.05"/>
    <n v="5843.26"/>
    <x v="1"/>
    <x v="1"/>
    <x v="0"/>
    <n v="0.1"/>
    <n v="5.000000000000001E-3"/>
    <n v="5.0000000000000012E-4"/>
    <n v="-5843.2595000000001"/>
    <n v="-11686518.999999998"/>
    <n v="2025"/>
    <x v="1"/>
    <n v="12"/>
    <s v="Q4"/>
  </r>
  <r>
    <s v="ORD-06531"/>
    <d v="2025-08-10T00:00:00"/>
    <s v="CUST-1011"/>
    <s v="Isha Rao"/>
    <x v="4"/>
    <x v="22"/>
    <x v="1"/>
    <s v="Chhattisgarh"/>
    <s v="Bilaspur"/>
    <n v="1"/>
    <n v="715.58"/>
    <n v="0.2"/>
    <n v="362.44"/>
    <x v="4"/>
    <x v="1"/>
    <x v="2"/>
    <n v="0.2"/>
    <n v="4.0000000000000008E-2"/>
    <n v="8.0000000000000019E-3"/>
    <n v="-362.43200000000002"/>
    <n v="-45303.999999999993"/>
    <n v="2025"/>
    <x v="7"/>
    <n v="8"/>
    <s v="Q3"/>
  </r>
  <r>
    <s v="ORD-06532"/>
    <d v="2025-11-11T00:00:00"/>
    <s v="CUST-1791"/>
    <s v="Kiran Kumar"/>
    <x v="2"/>
    <x v="8"/>
    <x v="2"/>
    <s v="Gujarat"/>
    <s v="Surat"/>
    <n v="1"/>
    <n v="462.85"/>
    <n v="0.2"/>
    <n v="307.19"/>
    <x v="2"/>
    <x v="1"/>
    <x v="1"/>
    <n v="0.2"/>
    <n v="4.0000000000000008E-2"/>
    <n v="8.0000000000000019E-3"/>
    <n v="-307.18200000000002"/>
    <n v="-38397.749999999993"/>
    <n v="2025"/>
    <x v="8"/>
    <n v="11"/>
    <s v="Q4"/>
  </r>
  <r>
    <s v="ORD-06533"/>
    <d v="2025-11-24T00:00:00"/>
    <s v="CUST-2337"/>
    <s v="Ananya Joshi"/>
    <x v="1"/>
    <x v="21"/>
    <x v="3"/>
    <s v="Tamil Nadu"/>
    <s v="Chennai"/>
    <n v="1"/>
    <n v="1633.43"/>
    <n v="0.05"/>
    <n v="995.55"/>
    <x v="0"/>
    <x v="2"/>
    <x v="2"/>
    <n v="0.05"/>
    <n v="2.5000000000000005E-3"/>
    <n v="1.2500000000000003E-4"/>
    <n v="-995.54987499999993"/>
    <n v="-7964398.9999999972"/>
    <n v="2025"/>
    <x v="8"/>
    <n v="11"/>
    <s v="Q4"/>
  </r>
  <r>
    <s v="ORD-06534"/>
    <d v="2025-06-28T00:00:00"/>
    <s v="CUST-2105"/>
    <s v="Meera Rao"/>
    <x v="3"/>
    <x v="14"/>
    <x v="2"/>
    <s v="Rajasthan"/>
    <s v="Udaipur"/>
    <n v="2"/>
    <n v="10598.48"/>
    <n v="0"/>
    <n v="18345.509999999998"/>
    <x v="4"/>
    <x v="2"/>
    <x v="1"/>
    <n v="0"/>
    <n v="0"/>
    <n v="0"/>
    <n v="-18345.509999999998"/>
    <e v="#DIV/0!"/>
    <n v="2025"/>
    <x v="9"/>
    <n v="6"/>
    <s v="Q2"/>
  </r>
  <r>
    <s v="ORD-06535"/>
    <d v="2025-10-03T00:00:00"/>
    <s v="CUST-1984"/>
    <s v="Isha Gupta"/>
    <x v="4"/>
    <x v="15"/>
    <x v="0"/>
    <s v="Haryana"/>
    <s v="Faridabad"/>
    <n v="5"/>
    <n v="5857.59"/>
    <n v="0.1"/>
    <n v="20951.91"/>
    <x v="0"/>
    <x v="0"/>
    <x v="0"/>
    <n v="0.5"/>
    <n v="0.05"/>
    <n v="2.5000000000000001E-2"/>
    <n v="-20951.884999999998"/>
    <n v="-838075.39999999991"/>
    <n v="2025"/>
    <x v="10"/>
    <n v="10"/>
    <s v="Q4"/>
  </r>
  <r>
    <s v="ORD-06536"/>
    <d v="2025-04-22T00:00:00"/>
    <s v="CUST-1370"/>
    <s v="Aarav Verma"/>
    <x v="3"/>
    <x v="13"/>
    <x v="0"/>
    <s v="Punjab"/>
    <s v="Amritsar"/>
    <n v="4"/>
    <n v="43651.11"/>
    <n v="0.15"/>
    <n v="130539.95"/>
    <x v="3"/>
    <x v="1"/>
    <x v="2"/>
    <n v="0.6"/>
    <n v="0.09"/>
    <n v="5.3999999999999999E-2"/>
    <n v="-130539.89599999999"/>
    <n v="-2417405.4814814813"/>
    <n v="2025"/>
    <x v="0"/>
    <n v="4"/>
    <s v="Q2"/>
  </r>
  <r>
    <s v="ORD-06537"/>
    <d v="2025-08-12T00:00:00"/>
    <s v="CUST-2189"/>
    <s v="Arjun Gupta"/>
    <x v="3"/>
    <x v="3"/>
    <x v="2"/>
    <s v="Maharashtra"/>
    <s v="Nagpur"/>
    <n v="2"/>
    <n v="61313.88"/>
    <n v="0.05"/>
    <n v="84425.03"/>
    <x v="4"/>
    <x v="1"/>
    <x v="1"/>
    <n v="0.1"/>
    <n v="5.000000000000001E-3"/>
    <n v="5.0000000000000012E-4"/>
    <n v="-84425.029500000004"/>
    <n v="-168850058.99999997"/>
    <n v="2025"/>
    <x v="7"/>
    <n v="8"/>
    <s v="Q3"/>
  </r>
  <r>
    <s v="ORD-06538"/>
    <d v="2025-08-02T00:00:00"/>
    <s v="CUST-2087"/>
    <s v="Neha Reddy"/>
    <x v="3"/>
    <x v="16"/>
    <x v="3"/>
    <s v="Telangana"/>
    <s v="Hyderabad"/>
    <n v="3"/>
    <n v="61954.54"/>
    <n v="0.15"/>
    <n v="133256.44"/>
    <x v="3"/>
    <x v="1"/>
    <x v="2"/>
    <n v="0.44999999999999996"/>
    <n v="6.7499999999999991E-2"/>
    <n v="3.0374999999999992E-2"/>
    <n v="-133256.409625"/>
    <n v="-4387042.2921810709"/>
    <n v="2025"/>
    <x v="7"/>
    <n v="8"/>
    <s v="Q3"/>
  </r>
  <r>
    <s v="ORD-06539"/>
    <d v="2025-02-28T00:00:00"/>
    <s v="CUST-1080"/>
    <s v="Arjun Sharma"/>
    <x v="4"/>
    <x v="15"/>
    <x v="0"/>
    <s v="Delhi"/>
    <s v="Delhi"/>
    <n v="1"/>
    <n v="6100.62"/>
    <n v="0.05"/>
    <n v="5034.22"/>
    <x v="2"/>
    <x v="1"/>
    <x v="1"/>
    <n v="0.05"/>
    <n v="2.5000000000000005E-3"/>
    <n v="1.2500000000000003E-4"/>
    <n v="-5034.2198750000007"/>
    <n v="-40273758.999999993"/>
    <n v="2025"/>
    <x v="11"/>
    <n v="2"/>
    <s v="Q1"/>
  </r>
  <r>
    <s v="ORD-06540"/>
    <d v="2025-11-23T00:00:00"/>
    <s v="CUST-2053"/>
    <s v="Isha Nair"/>
    <x v="4"/>
    <x v="24"/>
    <x v="2"/>
    <s v="Maharashtra"/>
    <s v="Pune"/>
    <n v="2"/>
    <n v="548.24"/>
    <n v="0.1"/>
    <n v="687.26"/>
    <x v="2"/>
    <x v="1"/>
    <x v="2"/>
    <n v="0.2"/>
    <n v="2.0000000000000004E-2"/>
    <n v="4.000000000000001E-3"/>
    <n v="-687.25599999999997"/>
    <n v="-171813.99999999994"/>
    <n v="2025"/>
    <x v="8"/>
    <n v="11"/>
    <s v="Q4"/>
  </r>
  <r>
    <s v="ORD-06541"/>
    <d v="2025-04-19T00:00:00"/>
    <s v="CUST-2020"/>
    <s v="Isha Nair"/>
    <x v="4"/>
    <x v="12"/>
    <x v="1"/>
    <s v="Chhattisgarh"/>
    <s v="Raipur"/>
    <n v="1"/>
    <n v="3551.48"/>
    <n v="0.1"/>
    <n v="2697.34"/>
    <x v="0"/>
    <x v="0"/>
    <x v="2"/>
    <n v="0.1"/>
    <n v="1.0000000000000002E-2"/>
    <n v="1.0000000000000002E-3"/>
    <n v="-2697.3389999999999"/>
    <n v="-2697338.9999999991"/>
    <n v="2025"/>
    <x v="0"/>
    <n v="4"/>
    <s v="Q2"/>
  </r>
  <r>
    <s v="ORD-06542"/>
    <d v="2025-06-06T00:00:00"/>
    <s v="CUST-2524"/>
    <s v="Neha Nair"/>
    <x v="1"/>
    <x v="21"/>
    <x v="4"/>
    <s v="Jharkhand"/>
    <s v="Jamshedpur"/>
    <n v="2"/>
    <n v="2687.42"/>
    <n v="0.05"/>
    <n v="3662.45"/>
    <x v="2"/>
    <x v="1"/>
    <x v="1"/>
    <n v="0.1"/>
    <n v="5.000000000000001E-3"/>
    <n v="5.0000000000000012E-4"/>
    <n v="-3662.4494999999997"/>
    <n v="-7324898.9999999981"/>
    <n v="2025"/>
    <x v="9"/>
    <n v="6"/>
    <s v="Q2"/>
  </r>
  <r>
    <s v="ORD-06543"/>
    <d v="2025-07-10T00:00:00"/>
    <s v="CUST-2475"/>
    <s v="Meera Kumar"/>
    <x v="0"/>
    <x v="11"/>
    <x v="3"/>
    <s v="Tamil Nadu"/>
    <s v="Coimbatore"/>
    <n v="4"/>
    <n v="9335.81"/>
    <n v="0.05"/>
    <n v="25853.77"/>
    <x v="1"/>
    <x v="1"/>
    <x v="2"/>
    <n v="0.2"/>
    <n v="1.0000000000000002E-2"/>
    <n v="2.0000000000000005E-3"/>
    <n v="-25853.768"/>
    <n v="-12926883.999999996"/>
    <n v="2025"/>
    <x v="4"/>
    <n v="7"/>
    <s v="Q3"/>
  </r>
  <r>
    <s v="ORD-06544"/>
    <d v="2025-07-19T00:00:00"/>
    <s v="CUST-1984"/>
    <s v="Priya Nair"/>
    <x v="4"/>
    <x v="15"/>
    <x v="3"/>
    <s v="Andhra Pradesh"/>
    <s v="Visakhapatnam"/>
    <n v="3"/>
    <n v="5628.4"/>
    <n v="0.05"/>
    <n v="13579.44"/>
    <x v="0"/>
    <x v="1"/>
    <x v="0"/>
    <n v="0.15000000000000002"/>
    <n v="7.5000000000000015E-3"/>
    <n v="1.1250000000000003E-3"/>
    <n v="-13579.438875"/>
    <n v="-12070612.33333333"/>
    <n v="2025"/>
    <x v="4"/>
    <n v="7"/>
    <s v="Q3"/>
  </r>
  <r>
    <s v="ORD-06545"/>
    <d v="2025-11-08T00:00:00"/>
    <s v="CUST-1274"/>
    <s v="Ananya Nair"/>
    <x v="4"/>
    <x v="19"/>
    <x v="4"/>
    <s v="Bihar"/>
    <s v="Patna"/>
    <n v="2"/>
    <n v="8664.69"/>
    <n v="0.15"/>
    <n v="11198.21"/>
    <x v="1"/>
    <x v="0"/>
    <x v="2"/>
    <n v="0.3"/>
    <n v="4.4999999999999998E-2"/>
    <n v="1.35E-2"/>
    <n v="-11198.1965"/>
    <n v="-829496.03703703708"/>
    <n v="2025"/>
    <x v="8"/>
    <n v="11"/>
    <s v="Q4"/>
  </r>
  <r>
    <s v="ORD-06546"/>
    <d v="2025-07-15T00:00:00"/>
    <s v="CUST-1944"/>
    <s v="Sneha Singh"/>
    <x v="0"/>
    <x v="0"/>
    <x v="2"/>
    <s v="Rajasthan"/>
    <s v="Jaipur"/>
    <n v="3"/>
    <n v="16013.83"/>
    <n v="0"/>
    <n v="34839.980000000003"/>
    <x v="2"/>
    <x v="1"/>
    <x v="0"/>
    <n v="0"/>
    <n v="0"/>
    <n v="0"/>
    <n v="-34839.980000000003"/>
    <e v="#DIV/0!"/>
    <n v="2025"/>
    <x v="4"/>
    <n v="7"/>
    <s v="Q3"/>
  </r>
  <r>
    <s v="ORD-06547"/>
    <d v="2025-02-04T00:00:00"/>
    <s v="CUST-2425"/>
    <s v="Kiran Sharma"/>
    <x v="3"/>
    <x v="16"/>
    <x v="1"/>
    <s v="Chhattisgarh"/>
    <s v="Bilaspur"/>
    <n v="4"/>
    <n v="8415.66"/>
    <n v="0.1"/>
    <n v="19980.13"/>
    <x v="4"/>
    <x v="1"/>
    <x v="0"/>
    <n v="0.4"/>
    <n v="4.0000000000000008E-2"/>
    <n v="1.6000000000000004E-2"/>
    <n v="-19980.114000000001"/>
    <n v="-1248757.1249999998"/>
    <n v="2025"/>
    <x v="11"/>
    <n v="2"/>
    <s v="Q1"/>
  </r>
  <r>
    <s v="ORD-06548"/>
    <d v="2025-09-03T00:00:00"/>
    <s v="CUST-1241"/>
    <s v="Priya Gupta"/>
    <x v="2"/>
    <x v="8"/>
    <x v="1"/>
    <s v="Madhya Pradesh"/>
    <s v="Bhopal"/>
    <n v="1"/>
    <n v="2155.4699999999998"/>
    <n v="0.1"/>
    <n v="1423.24"/>
    <x v="1"/>
    <x v="0"/>
    <x v="2"/>
    <n v="0.1"/>
    <n v="1.0000000000000002E-2"/>
    <n v="1.0000000000000002E-3"/>
    <n v="-1423.239"/>
    <n v="-1423238.9999999998"/>
    <n v="2025"/>
    <x v="2"/>
    <n v="9"/>
    <s v="Q3"/>
  </r>
  <r>
    <s v="ORD-06549"/>
    <d v="2025-08-25T00:00:00"/>
    <s v="CUST-2354"/>
    <s v="Ananya Sharma"/>
    <x v="4"/>
    <x v="19"/>
    <x v="2"/>
    <s v="Gujarat"/>
    <s v="Ahmedabad"/>
    <n v="3"/>
    <n v="7581.43"/>
    <n v="0.1"/>
    <n v="16578.36"/>
    <x v="1"/>
    <x v="1"/>
    <x v="2"/>
    <n v="0.30000000000000004"/>
    <n v="3.0000000000000006E-2"/>
    <n v="9.0000000000000028E-3"/>
    <n v="-16578.351000000002"/>
    <n v="-1842038.9999999998"/>
    <n v="2025"/>
    <x v="7"/>
    <n v="8"/>
    <s v="Q3"/>
  </r>
  <r>
    <s v="ORD-06550"/>
    <d v="2025-04-14T00:00:00"/>
    <s v="CUST-2253"/>
    <s v="Vikram Patel"/>
    <x v="4"/>
    <x v="19"/>
    <x v="4"/>
    <s v="Jharkhand"/>
    <s v="Jamshedpur"/>
    <n v="1"/>
    <n v="7506.61"/>
    <n v="0.15"/>
    <n v="5100.38"/>
    <x v="0"/>
    <x v="1"/>
    <x v="2"/>
    <n v="0.15"/>
    <n v="2.2499999999999999E-2"/>
    <n v="3.375E-3"/>
    <n v="-5100.3766249999999"/>
    <n v="-1511222.7037037036"/>
    <n v="2025"/>
    <x v="0"/>
    <n v="4"/>
    <s v="Q2"/>
  </r>
  <r>
    <s v="ORD-06551"/>
    <d v="2025-01-07T00:00:00"/>
    <s v="CUST-1665"/>
    <s v="Vikram Patel"/>
    <x v="4"/>
    <x v="12"/>
    <x v="3"/>
    <s v="Telangana"/>
    <s v="Hyderabad"/>
    <n v="3"/>
    <n v="2840.65"/>
    <n v="0.1"/>
    <n v="6315.69"/>
    <x v="1"/>
    <x v="1"/>
    <x v="1"/>
    <n v="0.30000000000000004"/>
    <n v="3.0000000000000006E-2"/>
    <n v="9.0000000000000028E-3"/>
    <n v="-6315.6809999999996"/>
    <n v="-701742.33333333302"/>
    <n v="2025"/>
    <x v="5"/>
    <n v="1"/>
    <s v="Q1"/>
  </r>
  <r>
    <s v="ORD-06552"/>
    <d v="2025-10-10T00:00:00"/>
    <s v="CUST-1356"/>
    <s v="Rohan Singh"/>
    <x v="4"/>
    <x v="22"/>
    <x v="2"/>
    <s v="Goa"/>
    <s v="Panaji"/>
    <n v="1"/>
    <n v="6710"/>
    <n v="0.1"/>
    <n v="4930.5"/>
    <x v="1"/>
    <x v="1"/>
    <x v="1"/>
    <n v="0.1"/>
    <n v="1.0000000000000002E-2"/>
    <n v="1.0000000000000002E-3"/>
    <n v="-4930.4989999999998"/>
    <n v="-4930498.9999999991"/>
    <n v="2025"/>
    <x v="10"/>
    <n v="10"/>
    <s v="Q4"/>
  </r>
  <r>
    <s v="ORD-06553"/>
    <d v="2025-01-01T00:00:00"/>
    <s v="CUST-2519"/>
    <s v="Ananya Singh"/>
    <x v="4"/>
    <x v="19"/>
    <x v="2"/>
    <s v="Goa"/>
    <s v="Panaji"/>
    <n v="1"/>
    <n v="6212.32"/>
    <n v="0.1"/>
    <n v="3991.04"/>
    <x v="1"/>
    <x v="0"/>
    <x v="0"/>
    <n v="0.1"/>
    <n v="1.0000000000000002E-2"/>
    <n v="1.0000000000000002E-3"/>
    <n v="-3991.0389999999998"/>
    <n v="-3991038.9999999986"/>
    <n v="2025"/>
    <x v="5"/>
    <n v="1"/>
    <s v="Q1"/>
  </r>
  <r>
    <s v="ORD-06554"/>
    <d v="2025-08-07T00:00:00"/>
    <s v="CUST-1304"/>
    <s v="Rahul Singh"/>
    <x v="1"/>
    <x v="9"/>
    <x v="0"/>
    <s v="Punjab"/>
    <s v="Ludhiana"/>
    <n v="2"/>
    <n v="2499.2399999999998"/>
    <n v="0.1"/>
    <n v="3770.01"/>
    <x v="0"/>
    <x v="1"/>
    <x v="1"/>
    <n v="0.2"/>
    <n v="2.0000000000000004E-2"/>
    <n v="4.000000000000001E-3"/>
    <n v="-3770.0060000000003"/>
    <n v="-942501.49999999988"/>
    <n v="2025"/>
    <x v="7"/>
    <n v="8"/>
    <s v="Q3"/>
  </r>
  <r>
    <s v="ORD-06555"/>
    <d v="2025-08-18T00:00:00"/>
    <s v="CUST-1343"/>
    <s v="Vikram Kumar"/>
    <x v="2"/>
    <x v="8"/>
    <x v="4"/>
    <s v="Odisha"/>
    <s v="Bhubaneswar"/>
    <n v="1"/>
    <n v="1729.6"/>
    <n v="0"/>
    <n v="1089.8"/>
    <x v="2"/>
    <x v="1"/>
    <x v="2"/>
    <n v="0"/>
    <n v="0"/>
    <n v="0"/>
    <n v="-1089.8"/>
    <e v="#DIV/0!"/>
    <n v="2025"/>
    <x v="7"/>
    <n v="8"/>
    <s v="Q3"/>
  </r>
  <r>
    <s v="ORD-06556"/>
    <d v="2025-06-21T00:00:00"/>
    <s v="CUST-1178"/>
    <s v="Isha Sharma"/>
    <x v="3"/>
    <x v="18"/>
    <x v="0"/>
    <s v="Haryana"/>
    <s v="Gurugram"/>
    <n v="1"/>
    <n v="57928.84"/>
    <n v="0.15"/>
    <n v="30893.040000000001"/>
    <x v="0"/>
    <x v="1"/>
    <x v="1"/>
    <n v="0.15"/>
    <n v="2.2499999999999999E-2"/>
    <n v="3.375E-3"/>
    <n v="-30893.036625000001"/>
    <n v="-9153492.333333334"/>
    <n v="2025"/>
    <x v="9"/>
    <n v="6"/>
    <s v="Q2"/>
  </r>
  <r>
    <s v="ORD-06557"/>
    <d v="2025-03-28T00:00:00"/>
    <s v="CUST-2043"/>
    <s v="Kiran Kumar"/>
    <x v="2"/>
    <x v="20"/>
    <x v="1"/>
    <s v="Madhya Pradesh"/>
    <s v="Indore"/>
    <n v="2"/>
    <n v="4873.82"/>
    <n v="0"/>
    <n v="8466.69"/>
    <x v="2"/>
    <x v="1"/>
    <x v="2"/>
    <n v="0"/>
    <n v="0"/>
    <n v="0"/>
    <n v="-8466.69"/>
    <e v="#DIV/0!"/>
    <n v="2025"/>
    <x v="3"/>
    <n v="3"/>
    <s v="Q1"/>
  </r>
  <r>
    <s v="ORD-06558"/>
    <d v="2025-02-10T00:00:00"/>
    <s v="CUST-2355"/>
    <s v="Neha Joshi"/>
    <x v="2"/>
    <x v="23"/>
    <x v="3"/>
    <s v="Andhra Pradesh"/>
    <s v="Vijayawada"/>
    <n v="3"/>
    <n v="1515.35"/>
    <n v="0.1"/>
    <n v="3469.06"/>
    <x v="1"/>
    <x v="1"/>
    <x v="1"/>
    <n v="0.30000000000000004"/>
    <n v="3.0000000000000006E-2"/>
    <n v="9.0000000000000028E-3"/>
    <n v="-3469.0509999999999"/>
    <n v="-385450.11111111101"/>
    <n v="2025"/>
    <x v="11"/>
    <n v="2"/>
    <s v="Q1"/>
  </r>
  <r>
    <s v="ORD-06559"/>
    <d v="2025-05-03T00:00:00"/>
    <s v="CUST-2065"/>
    <s v="Ananya Gupta"/>
    <x v="4"/>
    <x v="22"/>
    <x v="2"/>
    <s v="Goa"/>
    <s v="Panaji"/>
    <n v="1"/>
    <n v="6490.82"/>
    <n v="0.1"/>
    <n v="4233.43"/>
    <x v="1"/>
    <x v="0"/>
    <x v="2"/>
    <n v="0.1"/>
    <n v="1.0000000000000002E-2"/>
    <n v="1.0000000000000002E-3"/>
    <n v="-4233.4290000000001"/>
    <n v="-4233428.9999999991"/>
    <n v="2025"/>
    <x v="6"/>
    <n v="5"/>
    <s v="Q2"/>
  </r>
  <r>
    <s v="ORD-06560"/>
    <d v="2025-11-27T00:00:00"/>
    <s v="CUST-1261"/>
    <s v="Arjun Singh"/>
    <x v="0"/>
    <x v="4"/>
    <x v="3"/>
    <s v="Karnataka"/>
    <s v="Bengaluru"/>
    <n v="3"/>
    <n v="13526.8"/>
    <n v="0"/>
    <n v="34054.83"/>
    <x v="0"/>
    <x v="1"/>
    <x v="2"/>
    <n v="0"/>
    <n v="0"/>
    <n v="0"/>
    <n v="-34054.83"/>
    <e v="#DIV/0!"/>
    <n v="2025"/>
    <x v="8"/>
    <n v="11"/>
    <s v="Q4"/>
  </r>
  <r>
    <s v="ORD-06561"/>
    <d v="2025-10-25T00:00:00"/>
    <s v="CUST-2286"/>
    <s v="Ananya Rao"/>
    <x v="3"/>
    <x v="3"/>
    <x v="2"/>
    <s v="Gujarat"/>
    <s v="Ahmedabad"/>
    <n v="3"/>
    <n v="57816.9"/>
    <n v="0"/>
    <n v="136856.01"/>
    <x v="3"/>
    <x v="1"/>
    <x v="2"/>
    <n v="0"/>
    <n v="0"/>
    <n v="0"/>
    <n v="-136856.01"/>
    <e v="#DIV/0!"/>
    <n v="2025"/>
    <x v="10"/>
    <n v="10"/>
    <s v="Q4"/>
  </r>
  <r>
    <s v="ORD-06562"/>
    <d v="2025-06-27T00:00:00"/>
    <s v="CUST-1387"/>
    <s v="Kiran Sharma"/>
    <x v="3"/>
    <x v="13"/>
    <x v="3"/>
    <s v="Karnataka"/>
    <s v="Mysuru"/>
    <n v="2"/>
    <n v="15650.29"/>
    <n v="0"/>
    <n v="20790.07"/>
    <x v="0"/>
    <x v="0"/>
    <x v="2"/>
    <n v="0"/>
    <n v="0"/>
    <n v="0"/>
    <n v="-20790.07"/>
    <e v="#DIV/0!"/>
    <n v="2025"/>
    <x v="9"/>
    <n v="6"/>
    <s v="Q2"/>
  </r>
  <r>
    <s v="ORD-06563"/>
    <d v="2025-03-04T00:00:00"/>
    <s v="CUST-1301"/>
    <s v="Meera Singh"/>
    <x v="2"/>
    <x v="8"/>
    <x v="2"/>
    <s v="Goa"/>
    <s v="Panaji"/>
    <n v="2"/>
    <n v="6925.78"/>
    <n v="0.05"/>
    <n v="9719.18"/>
    <x v="1"/>
    <x v="0"/>
    <x v="2"/>
    <n v="0.1"/>
    <n v="5.000000000000001E-3"/>
    <n v="5.0000000000000012E-4"/>
    <n v="-9719.1795000000002"/>
    <n v="-19438358.999999996"/>
    <n v="2025"/>
    <x v="3"/>
    <n v="3"/>
    <s v="Q1"/>
  </r>
  <r>
    <s v="ORD-06564"/>
    <d v="2025-06-14T00:00:00"/>
    <s v="CUST-2254"/>
    <s v="Aarav Joshi"/>
    <x v="2"/>
    <x v="20"/>
    <x v="0"/>
    <s v="Punjab"/>
    <s v="Amritsar"/>
    <n v="1"/>
    <n v="1412.4"/>
    <n v="0.15"/>
    <n v="764.1"/>
    <x v="0"/>
    <x v="2"/>
    <x v="1"/>
    <n v="0.15"/>
    <n v="2.2499999999999999E-2"/>
    <n v="3.375E-3"/>
    <n v="-764.09662500000002"/>
    <n v="-226399"/>
    <n v="2025"/>
    <x v="9"/>
    <n v="6"/>
    <s v="Q2"/>
  </r>
  <r>
    <s v="ORD-06565"/>
    <d v="2025-07-06T00:00:00"/>
    <s v="CUST-1587"/>
    <s v="Vikram Gupta"/>
    <x v="0"/>
    <x v="5"/>
    <x v="3"/>
    <s v="Tamil Nadu"/>
    <s v="Coimbatore"/>
    <n v="1"/>
    <n v="11091.92"/>
    <n v="0.15"/>
    <n v="6666.46"/>
    <x v="1"/>
    <x v="1"/>
    <x v="1"/>
    <n v="0.15"/>
    <n v="2.2499999999999999E-2"/>
    <n v="3.375E-3"/>
    <n v="-6666.4566249999998"/>
    <n v="-1975246.4074074074"/>
    <n v="2025"/>
    <x v="4"/>
    <n v="7"/>
    <s v="Q3"/>
  </r>
  <r>
    <s v="ORD-06566"/>
    <d v="2025-07-28T00:00:00"/>
    <s v="CUST-2136"/>
    <s v="Rohan Singh"/>
    <x v="3"/>
    <x v="14"/>
    <x v="0"/>
    <s v="Haryana"/>
    <s v="Faridabad"/>
    <n v="1"/>
    <n v="43230.71"/>
    <n v="0"/>
    <n v="29129.51"/>
    <x v="1"/>
    <x v="1"/>
    <x v="2"/>
    <n v="0"/>
    <n v="0"/>
    <n v="0"/>
    <n v="-29129.51"/>
    <e v="#DIV/0!"/>
    <n v="2025"/>
    <x v="4"/>
    <n v="7"/>
    <s v="Q3"/>
  </r>
  <r>
    <s v="ORD-06567"/>
    <d v="2025-08-15T00:00:00"/>
    <s v="CUST-1363"/>
    <s v="Priya Sharma"/>
    <x v="0"/>
    <x v="0"/>
    <x v="4"/>
    <s v="Bihar"/>
    <s v="Gaya"/>
    <n v="1"/>
    <n v="7947.89"/>
    <n v="0.05"/>
    <n v="6293.85"/>
    <x v="0"/>
    <x v="1"/>
    <x v="2"/>
    <n v="0.05"/>
    <n v="2.5000000000000005E-3"/>
    <n v="1.2500000000000003E-4"/>
    <n v="-6293.8498750000008"/>
    <n v="-50350798.999999993"/>
    <n v="2025"/>
    <x v="7"/>
    <n v="8"/>
    <s v="Q3"/>
  </r>
  <r>
    <s v="ORD-06568"/>
    <d v="2025-02-17T00:00:00"/>
    <s v="CUST-1746"/>
    <s v="Rahul Reddy"/>
    <x v="3"/>
    <x v="14"/>
    <x v="2"/>
    <s v="Maharashtra"/>
    <s v="Mumbai"/>
    <n v="1"/>
    <n v="31664.89"/>
    <n v="0.15"/>
    <n v="21847.42"/>
    <x v="2"/>
    <x v="1"/>
    <x v="1"/>
    <n v="0.15"/>
    <n v="2.2499999999999999E-2"/>
    <n v="3.375E-3"/>
    <n v="-21847.416624999998"/>
    <n v="-6473308.6296296287"/>
    <n v="2025"/>
    <x v="11"/>
    <n v="2"/>
    <s v="Q1"/>
  </r>
  <r>
    <s v="ORD-06569"/>
    <d v="2025-08-12T00:00:00"/>
    <s v="CUST-1176"/>
    <s v="Rahul Verma"/>
    <x v="0"/>
    <x v="6"/>
    <x v="2"/>
    <s v="Rajasthan"/>
    <s v="Udaipur"/>
    <n v="1"/>
    <n v="16112.74"/>
    <n v="0"/>
    <n v="10245.780000000001"/>
    <x v="1"/>
    <x v="1"/>
    <x v="2"/>
    <n v="0"/>
    <n v="0"/>
    <n v="0"/>
    <n v="-10245.780000000001"/>
    <e v="#DIV/0!"/>
    <n v="2025"/>
    <x v="7"/>
    <n v="8"/>
    <s v="Q3"/>
  </r>
  <r>
    <s v="ORD-06570"/>
    <d v="2025-01-03T00:00:00"/>
    <s v="CUST-1408"/>
    <s v="Rohan Reddy"/>
    <x v="0"/>
    <x v="11"/>
    <x v="0"/>
    <s v="Punjab"/>
    <s v="Amritsar"/>
    <n v="2"/>
    <n v="11863.24"/>
    <n v="0.2"/>
    <n v="14423.14"/>
    <x v="4"/>
    <x v="2"/>
    <x v="1"/>
    <n v="0.4"/>
    <n v="8.0000000000000016E-2"/>
    <n v="3.2000000000000008E-2"/>
    <n v="-14423.108"/>
    <n v="-450722.12499999988"/>
    <n v="2025"/>
    <x v="5"/>
    <n v="1"/>
    <s v="Q1"/>
  </r>
  <r>
    <s v="ORD-06571"/>
    <d v="2025-06-24T00:00:00"/>
    <s v="CUST-2390"/>
    <s v="Neha Nair"/>
    <x v="0"/>
    <x v="4"/>
    <x v="3"/>
    <s v="Karnataka"/>
    <s v="Mysuru"/>
    <n v="2"/>
    <n v="9298.1200000000008"/>
    <n v="0.05"/>
    <n v="14287.75"/>
    <x v="3"/>
    <x v="1"/>
    <x v="2"/>
    <n v="0.1"/>
    <n v="5.000000000000001E-3"/>
    <n v="5.0000000000000012E-4"/>
    <n v="-14287.7495"/>
    <n v="-28575498.999999993"/>
    <n v="2025"/>
    <x v="9"/>
    <n v="6"/>
    <s v="Q2"/>
  </r>
  <r>
    <s v="ORD-06572"/>
    <d v="2025-04-09T00:00:00"/>
    <s v="CUST-1560"/>
    <s v="Meera Nair"/>
    <x v="0"/>
    <x v="5"/>
    <x v="2"/>
    <s v="Goa"/>
    <s v="Margao"/>
    <n v="4"/>
    <n v="2920.45"/>
    <n v="0.1"/>
    <n v="8222.17"/>
    <x v="2"/>
    <x v="1"/>
    <x v="0"/>
    <n v="0.4"/>
    <n v="4.0000000000000008E-2"/>
    <n v="1.6000000000000004E-2"/>
    <n v="-8222.1540000000005"/>
    <n v="-513884.62499999988"/>
    <n v="2025"/>
    <x v="0"/>
    <n v="4"/>
    <s v="Q2"/>
  </r>
  <r>
    <s v="ORD-06573"/>
    <d v="2025-04-26T00:00:00"/>
    <s v="CUST-1410"/>
    <s v="Vikram Reddy"/>
    <x v="3"/>
    <x v="3"/>
    <x v="2"/>
    <s v="Maharashtra"/>
    <s v="Nagpur"/>
    <n v="1"/>
    <n v="1965.94"/>
    <n v="0.05"/>
    <n v="1184.1500000000001"/>
    <x v="2"/>
    <x v="1"/>
    <x v="2"/>
    <n v="0.05"/>
    <n v="2.5000000000000005E-3"/>
    <n v="1.2500000000000003E-4"/>
    <n v="-1184.1498750000001"/>
    <n v="-9473198.9999999981"/>
    <n v="2025"/>
    <x v="0"/>
    <n v="4"/>
    <s v="Q2"/>
  </r>
  <r>
    <s v="ORD-06574"/>
    <d v="2025-09-27T00:00:00"/>
    <s v="CUST-1177"/>
    <s v="Meera Sharma"/>
    <x v="4"/>
    <x v="19"/>
    <x v="0"/>
    <s v="Delhi"/>
    <s v="New Delhi"/>
    <n v="1"/>
    <n v="1562.23"/>
    <n v="0"/>
    <n v="1048.74"/>
    <x v="2"/>
    <x v="1"/>
    <x v="2"/>
    <n v="0"/>
    <n v="0"/>
    <n v="0"/>
    <n v="-1048.74"/>
    <e v="#DIV/0!"/>
    <n v="2025"/>
    <x v="2"/>
    <n v="9"/>
    <s v="Q3"/>
  </r>
  <r>
    <s v="ORD-06575"/>
    <d v="2025-09-10T00:00:00"/>
    <s v="CUST-2498"/>
    <s v="Rohan Rao"/>
    <x v="0"/>
    <x v="6"/>
    <x v="3"/>
    <s v="Karnataka"/>
    <s v="Mysuru"/>
    <n v="2"/>
    <n v="17241.990000000002"/>
    <n v="0.05"/>
    <n v="23585.05"/>
    <x v="0"/>
    <x v="1"/>
    <x v="0"/>
    <n v="0.1"/>
    <n v="5.000000000000001E-3"/>
    <n v="5.0000000000000012E-4"/>
    <n v="-23585.049500000001"/>
    <n v="-47170098.999999993"/>
    <n v="2025"/>
    <x v="2"/>
    <n v="9"/>
    <s v="Q3"/>
  </r>
  <r>
    <s v="ORD-06576"/>
    <d v="2025-11-13T00:00:00"/>
    <s v="CUST-1744"/>
    <s v="Ananya Rao"/>
    <x v="3"/>
    <x v="16"/>
    <x v="4"/>
    <s v="Jharkhand"/>
    <s v="Ranchi"/>
    <n v="1"/>
    <n v="50019.51"/>
    <n v="0.1"/>
    <n v="29409"/>
    <x v="4"/>
    <x v="1"/>
    <x v="2"/>
    <n v="0.1"/>
    <n v="1.0000000000000002E-2"/>
    <n v="1.0000000000000002E-3"/>
    <n v="-29408.999"/>
    <n v="-29408998.999999993"/>
    <n v="2025"/>
    <x v="8"/>
    <n v="11"/>
    <s v="Q4"/>
  </r>
  <r>
    <s v="ORD-06577"/>
    <d v="2025-04-05T00:00:00"/>
    <s v="CUST-2463"/>
    <s v="Sneha Patel"/>
    <x v="3"/>
    <x v="3"/>
    <x v="0"/>
    <s v="Haryana"/>
    <s v="Faridabad"/>
    <n v="3"/>
    <n v="62911.89"/>
    <n v="0.05"/>
    <n v="117993.22"/>
    <x v="1"/>
    <x v="1"/>
    <x v="1"/>
    <n v="0.15000000000000002"/>
    <n v="7.5000000000000015E-3"/>
    <n v="1.1250000000000003E-3"/>
    <n v="-117993.21887500001"/>
    <n v="-104882861.22222219"/>
    <n v="2025"/>
    <x v="0"/>
    <n v="4"/>
    <s v="Q2"/>
  </r>
  <r>
    <s v="ORD-06578"/>
    <d v="2025-09-30T00:00:00"/>
    <s v="CUST-1900"/>
    <s v="Isha Reddy"/>
    <x v="0"/>
    <x v="4"/>
    <x v="2"/>
    <s v="Rajasthan"/>
    <s v="Udaipur"/>
    <n v="2"/>
    <n v="1317.76"/>
    <n v="0.1"/>
    <n v="1708.87"/>
    <x v="2"/>
    <x v="1"/>
    <x v="2"/>
    <n v="0.2"/>
    <n v="2.0000000000000004E-2"/>
    <n v="4.000000000000001E-3"/>
    <n v="-1708.866"/>
    <n v="-427216.49999999988"/>
    <n v="2025"/>
    <x v="2"/>
    <n v="9"/>
    <s v="Q3"/>
  </r>
  <r>
    <s v="ORD-06579"/>
    <d v="2025-01-24T00:00:00"/>
    <s v="CUST-1049"/>
    <s v="Rohan Nair"/>
    <x v="3"/>
    <x v="13"/>
    <x v="4"/>
    <s v="Jharkhand"/>
    <s v="Ranchi"/>
    <n v="2"/>
    <n v="44694"/>
    <n v="0"/>
    <n v="66822.19"/>
    <x v="1"/>
    <x v="1"/>
    <x v="2"/>
    <n v="0"/>
    <n v="0"/>
    <n v="0"/>
    <n v="-66822.19"/>
    <e v="#DIV/0!"/>
    <n v="2025"/>
    <x v="5"/>
    <n v="1"/>
    <s v="Q1"/>
  </r>
  <r>
    <s v="ORD-06580"/>
    <d v="2025-04-26T00:00:00"/>
    <s v="CUST-1812"/>
    <s v="Meera Nair"/>
    <x v="3"/>
    <x v="18"/>
    <x v="0"/>
    <s v="Uttar Pradesh"/>
    <s v="Noida"/>
    <n v="1"/>
    <n v="4312.6400000000003"/>
    <n v="0.05"/>
    <n v="2611.37"/>
    <x v="3"/>
    <x v="0"/>
    <x v="2"/>
    <n v="0.05"/>
    <n v="2.5000000000000005E-3"/>
    <n v="1.2500000000000003E-4"/>
    <n v="-2611.3698749999999"/>
    <n v="-20890958.999999993"/>
    <n v="2025"/>
    <x v="0"/>
    <n v="4"/>
    <s v="Q2"/>
  </r>
  <r>
    <s v="ORD-06581"/>
    <d v="2025-05-31T00:00:00"/>
    <s v="CUST-1282"/>
    <s v="Ananya Verma"/>
    <x v="2"/>
    <x v="23"/>
    <x v="4"/>
    <s v="Odisha"/>
    <s v="Bhubaneswar"/>
    <n v="1"/>
    <n v="5561.57"/>
    <n v="0.05"/>
    <n v="4278.09"/>
    <x v="1"/>
    <x v="2"/>
    <x v="1"/>
    <n v="0.05"/>
    <n v="2.5000000000000005E-3"/>
    <n v="1.2500000000000003E-4"/>
    <n v="-4278.0898750000006"/>
    <n v="-34224719"/>
    <n v="2025"/>
    <x v="6"/>
    <n v="5"/>
    <s v="Q2"/>
  </r>
  <r>
    <s v="ORD-06582"/>
    <d v="2025-12-04T00:00:00"/>
    <s v="CUST-2491"/>
    <s v="Rohan Rao"/>
    <x v="2"/>
    <x v="10"/>
    <x v="2"/>
    <s v="Maharashtra"/>
    <s v="Nagpur"/>
    <n v="1"/>
    <n v="2914.27"/>
    <n v="0.05"/>
    <n v="2107.4"/>
    <x v="1"/>
    <x v="1"/>
    <x v="2"/>
    <n v="0.05"/>
    <n v="2.5000000000000005E-3"/>
    <n v="1.2500000000000003E-4"/>
    <n v="-2107.3998750000001"/>
    <n v="-16859198.999999996"/>
    <n v="2025"/>
    <x v="1"/>
    <n v="12"/>
    <s v="Q4"/>
  </r>
  <r>
    <s v="ORD-06583"/>
    <d v="2025-02-19T00:00:00"/>
    <s v="CUST-1469"/>
    <s v="Meera Reddy"/>
    <x v="2"/>
    <x v="10"/>
    <x v="3"/>
    <s v="Andhra Pradesh"/>
    <s v="Visakhapatnam"/>
    <n v="1"/>
    <n v="1032.05"/>
    <n v="0"/>
    <n v="897.79"/>
    <x v="0"/>
    <x v="2"/>
    <x v="2"/>
    <n v="0"/>
    <n v="0"/>
    <n v="0"/>
    <n v="-897.79"/>
    <e v="#DIV/0!"/>
    <n v="2025"/>
    <x v="11"/>
    <n v="2"/>
    <s v="Q1"/>
  </r>
  <r>
    <s v="ORD-06584"/>
    <d v="2025-07-25T00:00:00"/>
    <s v="CUST-2235"/>
    <s v="Vikram Verma"/>
    <x v="1"/>
    <x v="9"/>
    <x v="3"/>
    <s v="Karnataka"/>
    <s v="Mysuru"/>
    <n v="1"/>
    <n v="2948.22"/>
    <n v="0.05"/>
    <n v="1940.83"/>
    <x v="1"/>
    <x v="1"/>
    <x v="1"/>
    <n v="0.05"/>
    <n v="2.5000000000000005E-3"/>
    <n v="1.2500000000000003E-4"/>
    <n v="-1940.8298749999999"/>
    <n v="-15526638.999999996"/>
    <n v="2025"/>
    <x v="4"/>
    <n v="7"/>
    <s v="Q3"/>
  </r>
  <r>
    <s v="ORD-06585"/>
    <d v="2025-12-01T00:00:00"/>
    <s v="CUST-2151"/>
    <s v="Kiran Verma"/>
    <x v="3"/>
    <x v="13"/>
    <x v="2"/>
    <s v="Maharashtra"/>
    <s v="Pune"/>
    <n v="2"/>
    <n v="19287.63"/>
    <n v="0.1"/>
    <n v="23878.799999999999"/>
    <x v="0"/>
    <x v="1"/>
    <x v="0"/>
    <n v="0.2"/>
    <n v="2.0000000000000004E-2"/>
    <n v="4.000000000000001E-3"/>
    <n v="-23878.795999999998"/>
    <n v="-5969698.9999999981"/>
    <n v="2025"/>
    <x v="1"/>
    <n v="12"/>
    <s v="Q4"/>
  </r>
  <r>
    <s v="ORD-06586"/>
    <d v="2025-03-20T00:00:00"/>
    <s v="CUST-2022"/>
    <s v="Meera Gupta"/>
    <x v="4"/>
    <x v="24"/>
    <x v="0"/>
    <s v="Haryana"/>
    <s v="Faridabad"/>
    <n v="1"/>
    <n v="6106.38"/>
    <n v="0.2"/>
    <n v="3459.73"/>
    <x v="4"/>
    <x v="1"/>
    <x v="2"/>
    <n v="0.2"/>
    <n v="4.0000000000000008E-2"/>
    <n v="8.0000000000000019E-3"/>
    <n v="-3459.7220000000002"/>
    <n v="-432465.24999999994"/>
    <n v="2025"/>
    <x v="3"/>
    <n v="3"/>
    <s v="Q1"/>
  </r>
  <r>
    <s v="ORD-06587"/>
    <d v="2025-03-11T00:00:00"/>
    <s v="CUST-2341"/>
    <s v="Rahul Nair"/>
    <x v="3"/>
    <x v="18"/>
    <x v="2"/>
    <s v="Goa"/>
    <s v="Panaji"/>
    <n v="3"/>
    <n v="43294.1"/>
    <n v="0.1"/>
    <n v="89009.59"/>
    <x v="1"/>
    <x v="2"/>
    <x v="2"/>
    <n v="0.30000000000000004"/>
    <n v="3.0000000000000006E-2"/>
    <n v="9.0000000000000028E-3"/>
    <n v="-89009.580999999991"/>
    <n v="-9889953.4444444403"/>
    <n v="2025"/>
    <x v="3"/>
    <n v="3"/>
    <s v="Q1"/>
  </r>
  <r>
    <s v="ORD-06588"/>
    <d v="2025-01-27T00:00:00"/>
    <s v="CUST-1296"/>
    <s v="Kiran Reddy"/>
    <x v="2"/>
    <x v="20"/>
    <x v="1"/>
    <s v="Madhya Pradesh"/>
    <s v="Bhopal"/>
    <n v="1"/>
    <n v="5053.05"/>
    <n v="0"/>
    <n v="3534.15"/>
    <x v="1"/>
    <x v="0"/>
    <x v="2"/>
    <n v="0"/>
    <n v="0"/>
    <n v="0"/>
    <n v="-3534.15"/>
    <e v="#DIV/0!"/>
    <n v="2025"/>
    <x v="5"/>
    <n v="1"/>
    <s v="Q1"/>
  </r>
  <r>
    <s v="ORD-06589"/>
    <d v="2025-09-28T00:00:00"/>
    <s v="CUST-1614"/>
    <s v="Rahul Rao"/>
    <x v="3"/>
    <x v="3"/>
    <x v="1"/>
    <s v="Chhattisgarh"/>
    <s v="Bilaspur"/>
    <n v="1"/>
    <n v="64521.53"/>
    <n v="0.05"/>
    <n v="42840.37"/>
    <x v="2"/>
    <x v="1"/>
    <x v="1"/>
    <n v="0.05"/>
    <n v="2.5000000000000005E-3"/>
    <n v="1.2500000000000003E-4"/>
    <n v="-42840.369875000004"/>
    <n v="-342722958.99999994"/>
    <n v="2025"/>
    <x v="2"/>
    <n v="9"/>
    <s v="Q3"/>
  </r>
  <r>
    <s v="ORD-06590"/>
    <d v="2025-02-19T00:00:00"/>
    <s v="CUST-2043"/>
    <s v="Arjun Nair"/>
    <x v="4"/>
    <x v="12"/>
    <x v="3"/>
    <s v="Tamil Nadu"/>
    <s v="Chennai"/>
    <n v="1"/>
    <n v="3786.93"/>
    <n v="0"/>
    <n v="3194.17"/>
    <x v="0"/>
    <x v="0"/>
    <x v="1"/>
    <n v="0"/>
    <n v="0"/>
    <n v="0"/>
    <n v="-3194.17"/>
    <e v="#DIV/0!"/>
    <n v="2025"/>
    <x v="11"/>
    <n v="2"/>
    <s v="Q1"/>
  </r>
  <r>
    <s v="ORD-06591"/>
    <d v="2025-10-19T00:00:00"/>
    <s v="CUST-1722"/>
    <s v="Vikram Verma"/>
    <x v="0"/>
    <x v="0"/>
    <x v="4"/>
    <s v="Odisha"/>
    <s v="Bhubaneswar"/>
    <n v="1"/>
    <n v="8749.9599999999991"/>
    <n v="0"/>
    <n v="5646.01"/>
    <x v="1"/>
    <x v="1"/>
    <x v="1"/>
    <n v="0"/>
    <n v="0"/>
    <n v="0"/>
    <n v="-5646.01"/>
    <e v="#DIV/0!"/>
    <n v="2025"/>
    <x v="10"/>
    <n v="10"/>
    <s v="Q4"/>
  </r>
  <r>
    <s v="ORD-06592"/>
    <d v="2025-09-04T00:00:00"/>
    <s v="CUST-1654"/>
    <s v="Kiran Rao"/>
    <x v="3"/>
    <x v="14"/>
    <x v="2"/>
    <s v="Gujarat"/>
    <s v="Surat"/>
    <n v="1"/>
    <n v="52592.84"/>
    <n v="0.05"/>
    <n v="37470.03"/>
    <x v="3"/>
    <x v="1"/>
    <x v="2"/>
    <n v="0.05"/>
    <n v="2.5000000000000005E-3"/>
    <n v="1.2500000000000003E-4"/>
    <n v="-37470.029875"/>
    <n v="-299760238.99999994"/>
    <n v="2025"/>
    <x v="2"/>
    <n v="9"/>
    <s v="Q3"/>
  </r>
  <r>
    <s v="ORD-06593"/>
    <d v="2025-09-21T00:00:00"/>
    <s v="CUST-2315"/>
    <s v="Aarav Nair"/>
    <x v="2"/>
    <x v="10"/>
    <x v="3"/>
    <s v="Telangana"/>
    <s v="Hyderabad"/>
    <n v="1"/>
    <n v="4217.24"/>
    <n v="0"/>
    <n v="3441.66"/>
    <x v="4"/>
    <x v="0"/>
    <x v="2"/>
    <n v="0"/>
    <n v="0"/>
    <n v="0"/>
    <n v="-3441.66"/>
    <e v="#DIV/0!"/>
    <n v="2025"/>
    <x v="2"/>
    <n v="9"/>
    <s v="Q3"/>
  </r>
  <r>
    <s v="ORD-06594"/>
    <d v="2025-03-20T00:00:00"/>
    <s v="CUST-1850"/>
    <s v="Rohan Joshi"/>
    <x v="3"/>
    <x v="3"/>
    <x v="0"/>
    <s v="Punjab"/>
    <s v="Amritsar"/>
    <n v="1"/>
    <n v="3865.83"/>
    <n v="0"/>
    <n v="3358.53"/>
    <x v="0"/>
    <x v="0"/>
    <x v="1"/>
    <n v="0"/>
    <n v="0"/>
    <n v="0"/>
    <n v="-3358.53"/>
    <e v="#DIV/0!"/>
    <n v="2025"/>
    <x v="3"/>
    <n v="3"/>
    <s v="Q1"/>
  </r>
  <r>
    <s v="ORD-06595"/>
    <d v="2025-07-09T00:00:00"/>
    <s v="CUST-2171"/>
    <s v="Rohan Kumar"/>
    <x v="1"/>
    <x v="1"/>
    <x v="3"/>
    <s v="Karnataka"/>
    <s v="Bengaluru"/>
    <n v="1"/>
    <n v="4254.62"/>
    <n v="0"/>
    <n v="3613.19"/>
    <x v="1"/>
    <x v="0"/>
    <x v="1"/>
    <n v="0"/>
    <n v="0"/>
    <n v="0"/>
    <n v="-3613.19"/>
    <e v="#DIV/0!"/>
    <n v="2025"/>
    <x v="4"/>
    <n v="7"/>
    <s v="Q3"/>
  </r>
  <r>
    <s v="ORD-06596"/>
    <d v="2025-02-16T00:00:00"/>
    <s v="CUST-2113"/>
    <s v="Priya Reddy"/>
    <x v="2"/>
    <x v="23"/>
    <x v="1"/>
    <s v="Madhya Pradesh"/>
    <s v="Bhopal"/>
    <n v="3"/>
    <n v="739.89"/>
    <n v="0.05"/>
    <n v="1423.72"/>
    <x v="1"/>
    <x v="2"/>
    <x v="1"/>
    <n v="0.15000000000000002"/>
    <n v="7.5000000000000015E-3"/>
    <n v="1.1250000000000003E-3"/>
    <n v="-1423.718875"/>
    <n v="-1265527.8888888885"/>
    <n v="2025"/>
    <x v="11"/>
    <n v="2"/>
    <s v="Q1"/>
  </r>
  <r>
    <s v="ORD-06597"/>
    <d v="2025-12-27T00:00:00"/>
    <s v="CUST-1847"/>
    <s v="Sneha Reddy"/>
    <x v="3"/>
    <x v="3"/>
    <x v="4"/>
    <s v="West Bengal"/>
    <s v="Kolkata"/>
    <n v="3"/>
    <n v="12347.08"/>
    <n v="0"/>
    <n v="27401.99"/>
    <x v="1"/>
    <x v="0"/>
    <x v="0"/>
    <n v="0"/>
    <n v="0"/>
    <n v="0"/>
    <n v="-27401.99"/>
    <e v="#DIV/0!"/>
    <n v="2025"/>
    <x v="1"/>
    <n v="12"/>
    <s v="Q4"/>
  </r>
  <r>
    <s v="ORD-06598"/>
    <d v="2025-12-20T00:00:00"/>
    <s v="CUST-1240"/>
    <s v="Aarav Sharma"/>
    <x v="0"/>
    <x v="11"/>
    <x v="4"/>
    <s v="West Bengal"/>
    <s v="Durgapur"/>
    <n v="1"/>
    <n v="2465.98"/>
    <n v="0.05"/>
    <n v="1806.61"/>
    <x v="1"/>
    <x v="2"/>
    <x v="2"/>
    <n v="0.05"/>
    <n v="2.5000000000000005E-3"/>
    <n v="1.2500000000000003E-4"/>
    <n v="-1806.6098749999999"/>
    <n v="-14452878.999999996"/>
    <n v="2025"/>
    <x v="1"/>
    <n v="12"/>
    <s v="Q4"/>
  </r>
  <r>
    <s v="ORD-06599"/>
    <d v="2025-12-18T00:00:00"/>
    <s v="CUST-1899"/>
    <s v="Neha Nair"/>
    <x v="3"/>
    <x v="3"/>
    <x v="2"/>
    <s v="Maharashtra"/>
    <s v="Mumbai"/>
    <n v="1"/>
    <n v="6448.37"/>
    <n v="0.1"/>
    <n v="4088.45"/>
    <x v="3"/>
    <x v="1"/>
    <x v="1"/>
    <n v="0.1"/>
    <n v="1.0000000000000002E-2"/>
    <n v="1.0000000000000002E-3"/>
    <n v="-4088.4489999999996"/>
    <n v="-4088448.9999999986"/>
    <n v="2025"/>
    <x v="1"/>
    <n v="12"/>
    <s v="Q4"/>
  </r>
  <r>
    <s v="ORD-06600"/>
    <d v="2025-07-08T00:00:00"/>
    <s v="CUST-1855"/>
    <s v="Kiran Joshi"/>
    <x v="2"/>
    <x v="2"/>
    <x v="4"/>
    <s v="Bihar"/>
    <s v="Gaya"/>
    <n v="2"/>
    <n v="569.52"/>
    <n v="0"/>
    <n v="800.48"/>
    <x v="0"/>
    <x v="1"/>
    <x v="2"/>
    <n v="0"/>
    <n v="0"/>
    <n v="0"/>
    <n v="-800.48"/>
    <e v="#DIV/0!"/>
    <n v="2025"/>
    <x v="4"/>
    <n v="7"/>
    <s v="Q3"/>
  </r>
  <r>
    <s v="ORD-06601"/>
    <d v="2025-09-13T00:00:00"/>
    <s v="CUST-2458"/>
    <s v="Priya Kumar"/>
    <x v="0"/>
    <x v="4"/>
    <x v="0"/>
    <s v="Delhi"/>
    <s v="New Delhi"/>
    <n v="3"/>
    <n v="1651.98"/>
    <n v="0"/>
    <n v="3311.34"/>
    <x v="3"/>
    <x v="2"/>
    <x v="1"/>
    <n v="0"/>
    <n v="0"/>
    <n v="0"/>
    <n v="-3311.34"/>
    <e v="#DIV/0!"/>
    <n v="2025"/>
    <x v="2"/>
    <n v="9"/>
    <s v="Q3"/>
  </r>
  <r>
    <s v="ORD-06602"/>
    <d v="2025-08-10T00:00:00"/>
    <s v="CUST-1652"/>
    <s v="Kiran Singh"/>
    <x v="2"/>
    <x v="20"/>
    <x v="4"/>
    <s v="Bihar"/>
    <s v="Patna"/>
    <n v="4"/>
    <n v="3320.1"/>
    <n v="0"/>
    <n v="8407.89"/>
    <x v="1"/>
    <x v="1"/>
    <x v="2"/>
    <n v="0"/>
    <n v="0"/>
    <n v="0"/>
    <n v="-8407.89"/>
    <e v="#DIV/0!"/>
    <n v="2025"/>
    <x v="7"/>
    <n v="8"/>
    <s v="Q3"/>
  </r>
  <r>
    <s v="ORD-06603"/>
    <d v="2025-08-29T00:00:00"/>
    <s v="CUST-2120"/>
    <s v="Rahul Kumar"/>
    <x v="4"/>
    <x v="22"/>
    <x v="4"/>
    <s v="West Bengal"/>
    <s v="Durgapur"/>
    <n v="1"/>
    <n v="2649.24"/>
    <n v="0.05"/>
    <n v="2069.94"/>
    <x v="0"/>
    <x v="1"/>
    <x v="0"/>
    <n v="0.05"/>
    <n v="2.5000000000000005E-3"/>
    <n v="1.2500000000000003E-4"/>
    <n v="-2069.939875"/>
    <n v="-16559518.999999996"/>
    <n v="2025"/>
    <x v="7"/>
    <n v="8"/>
    <s v="Q3"/>
  </r>
  <r>
    <s v="ORD-06604"/>
    <d v="2025-09-26T00:00:00"/>
    <s v="CUST-2011"/>
    <s v="Meera Kumar"/>
    <x v="3"/>
    <x v="14"/>
    <x v="4"/>
    <s v="Odisha"/>
    <s v="Bhubaneswar"/>
    <n v="1"/>
    <n v="9535.09"/>
    <n v="0.15"/>
    <n v="5968.85"/>
    <x v="1"/>
    <x v="1"/>
    <x v="2"/>
    <n v="0.15"/>
    <n v="2.2499999999999999E-2"/>
    <n v="3.375E-3"/>
    <n v="-5968.8466250000001"/>
    <n v="-1768547.1481481483"/>
    <n v="2025"/>
    <x v="2"/>
    <n v="9"/>
    <s v="Q3"/>
  </r>
  <r>
    <s v="ORD-06605"/>
    <d v="2025-01-01T00:00:00"/>
    <s v="CUST-1182"/>
    <s v="Meera Verma"/>
    <x v="4"/>
    <x v="22"/>
    <x v="2"/>
    <s v="Goa"/>
    <s v="Panaji"/>
    <n v="2"/>
    <n v="6099"/>
    <n v="0"/>
    <n v="10327.709999999999"/>
    <x v="1"/>
    <x v="0"/>
    <x v="1"/>
    <n v="0"/>
    <n v="0"/>
    <n v="0"/>
    <n v="-10327.709999999999"/>
    <e v="#DIV/0!"/>
    <n v="2025"/>
    <x v="5"/>
    <n v="1"/>
    <s v="Q1"/>
  </r>
  <r>
    <s v="ORD-06606"/>
    <d v="2025-02-03T00:00:00"/>
    <s v="CUST-1860"/>
    <s v="Arjun Verma"/>
    <x v="2"/>
    <x v="20"/>
    <x v="4"/>
    <s v="West Bengal"/>
    <s v="Kolkata"/>
    <n v="3"/>
    <n v="1892.34"/>
    <n v="0.05"/>
    <n v="3612.94"/>
    <x v="1"/>
    <x v="1"/>
    <x v="0"/>
    <n v="0.15000000000000002"/>
    <n v="7.5000000000000015E-3"/>
    <n v="1.1250000000000003E-3"/>
    <n v="-3612.9388750000003"/>
    <n v="-3211501.2222222215"/>
    <n v="2025"/>
    <x v="11"/>
    <n v="2"/>
    <s v="Q1"/>
  </r>
  <r>
    <s v="ORD-06607"/>
    <d v="2025-03-20T00:00:00"/>
    <s v="CUST-1738"/>
    <s v="Isha Sharma"/>
    <x v="3"/>
    <x v="18"/>
    <x v="1"/>
    <s v="Madhya Pradesh"/>
    <s v="Indore"/>
    <n v="1"/>
    <n v="2703.27"/>
    <n v="0.1"/>
    <n v="1743.32"/>
    <x v="1"/>
    <x v="1"/>
    <x v="0"/>
    <n v="0.1"/>
    <n v="1.0000000000000002E-2"/>
    <n v="1.0000000000000002E-3"/>
    <n v="-1743.319"/>
    <n v="-1743318.9999999995"/>
    <n v="2025"/>
    <x v="3"/>
    <n v="3"/>
    <s v="Q1"/>
  </r>
  <r>
    <s v="ORD-06608"/>
    <d v="2025-08-24T00:00:00"/>
    <s v="CUST-1193"/>
    <s v="Arjun Sharma"/>
    <x v="0"/>
    <x v="0"/>
    <x v="3"/>
    <s v="Andhra Pradesh"/>
    <s v="Visakhapatnam"/>
    <n v="2"/>
    <n v="7938.66"/>
    <n v="0.1"/>
    <n v="10179.75"/>
    <x v="4"/>
    <x v="2"/>
    <x v="1"/>
    <n v="0.2"/>
    <n v="2.0000000000000004E-2"/>
    <n v="4.000000000000001E-3"/>
    <n v="-10179.745999999999"/>
    <n v="-2544936.4999999991"/>
    <n v="2025"/>
    <x v="7"/>
    <n v="8"/>
    <s v="Q3"/>
  </r>
  <r>
    <s v="ORD-06609"/>
    <d v="2025-11-30T00:00:00"/>
    <s v="CUST-2162"/>
    <s v="Aarav Rao"/>
    <x v="1"/>
    <x v="1"/>
    <x v="4"/>
    <s v="Bihar"/>
    <s v="Gaya"/>
    <n v="1"/>
    <n v="1724.56"/>
    <n v="0.15"/>
    <n v="1139.56"/>
    <x v="1"/>
    <x v="1"/>
    <x v="1"/>
    <n v="0.15"/>
    <n v="2.2499999999999999E-2"/>
    <n v="3.375E-3"/>
    <n v="-1139.5566249999999"/>
    <n v="-337646.40740740742"/>
    <n v="2025"/>
    <x v="8"/>
    <n v="11"/>
    <s v="Q4"/>
  </r>
  <r>
    <s v="ORD-06610"/>
    <d v="2025-12-15T00:00:00"/>
    <s v="CUST-1370"/>
    <s v="Ananya Sharma"/>
    <x v="0"/>
    <x v="6"/>
    <x v="2"/>
    <s v="Gujarat"/>
    <s v="Surat"/>
    <n v="1"/>
    <n v="6211.86"/>
    <n v="0.15"/>
    <n v="3943.62"/>
    <x v="4"/>
    <x v="1"/>
    <x v="1"/>
    <n v="0.15"/>
    <n v="2.2499999999999999E-2"/>
    <n v="3.375E-3"/>
    <n v="-3943.6166250000001"/>
    <n v="-1168479"/>
    <n v="2025"/>
    <x v="1"/>
    <n v="12"/>
    <s v="Q4"/>
  </r>
  <r>
    <s v="ORD-06611"/>
    <d v="2025-04-08T00:00:00"/>
    <s v="CUST-1493"/>
    <s v="Ananya Sharma"/>
    <x v="3"/>
    <x v="13"/>
    <x v="2"/>
    <s v="Gujarat"/>
    <s v="Ahmedabad"/>
    <n v="2"/>
    <n v="29774.65"/>
    <n v="0"/>
    <n v="46324"/>
    <x v="3"/>
    <x v="1"/>
    <x v="2"/>
    <n v="0"/>
    <n v="0"/>
    <n v="0"/>
    <n v="-46324"/>
    <e v="#DIV/0!"/>
    <n v="2025"/>
    <x v="0"/>
    <n v="4"/>
    <s v="Q2"/>
  </r>
  <r>
    <s v="ORD-06612"/>
    <d v="2025-03-23T00:00:00"/>
    <s v="CUST-1868"/>
    <s v="Vikram Verma"/>
    <x v="3"/>
    <x v="16"/>
    <x v="4"/>
    <s v="Bihar"/>
    <s v="Gaya"/>
    <n v="1"/>
    <n v="43976.03"/>
    <n v="0.05"/>
    <n v="29754.560000000001"/>
    <x v="1"/>
    <x v="2"/>
    <x v="2"/>
    <n v="0.05"/>
    <n v="2.5000000000000005E-3"/>
    <n v="1.2500000000000003E-4"/>
    <n v="-29754.559875000003"/>
    <n v="-238036478.99999997"/>
    <n v="2025"/>
    <x v="3"/>
    <n v="3"/>
    <s v="Q1"/>
  </r>
  <r>
    <s v="ORD-06613"/>
    <d v="2025-07-11T00:00:00"/>
    <s v="CUST-2269"/>
    <s v="Neha Gupta"/>
    <x v="1"/>
    <x v="1"/>
    <x v="0"/>
    <s v="Uttar Pradesh"/>
    <s v="Noida"/>
    <n v="2"/>
    <n v="3178.28"/>
    <n v="0.1"/>
    <n v="4947.37"/>
    <x v="1"/>
    <x v="1"/>
    <x v="2"/>
    <n v="0.2"/>
    <n v="2.0000000000000004E-2"/>
    <n v="4.000000000000001E-3"/>
    <n v="-4947.366"/>
    <n v="-1236841.4999999998"/>
    <n v="2025"/>
    <x v="4"/>
    <n v="7"/>
    <s v="Q3"/>
  </r>
  <r>
    <s v="ORD-06614"/>
    <d v="2025-09-10T00:00:00"/>
    <s v="CUST-1865"/>
    <s v="Rohan Rao"/>
    <x v="2"/>
    <x v="20"/>
    <x v="3"/>
    <s v="Andhra Pradesh"/>
    <s v="Vijayawada"/>
    <n v="2"/>
    <n v="6585.93"/>
    <n v="0.2"/>
    <n v="9090.17"/>
    <x v="1"/>
    <x v="1"/>
    <x v="1"/>
    <n v="0.4"/>
    <n v="8.0000000000000016E-2"/>
    <n v="3.2000000000000008E-2"/>
    <n v="-9090.1380000000008"/>
    <n v="-284066.81249999994"/>
    <n v="2025"/>
    <x v="2"/>
    <n v="9"/>
    <s v="Q3"/>
  </r>
  <r>
    <s v="ORD-06615"/>
    <d v="2025-02-07T00:00:00"/>
    <s v="CUST-2429"/>
    <s v="Priya Verma"/>
    <x v="2"/>
    <x v="20"/>
    <x v="0"/>
    <s v="Delhi"/>
    <s v="Delhi"/>
    <n v="3"/>
    <n v="3816.93"/>
    <n v="0.1"/>
    <n v="8474.32"/>
    <x v="4"/>
    <x v="1"/>
    <x v="0"/>
    <n v="0.30000000000000004"/>
    <n v="3.0000000000000006E-2"/>
    <n v="9.0000000000000028E-3"/>
    <n v="-8474.3109999999997"/>
    <n v="-941590.11111111077"/>
    <n v="2025"/>
    <x v="11"/>
    <n v="2"/>
    <s v="Q1"/>
  </r>
  <r>
    <s v="ORD-06616"/>
    <d v="2025-01-14T00:00:00"/>
    <s v="CUST-2172"/>
    <s v="Vikram Rao"/>
    <x v="3"/>
    <x v="13"/>
    <x v="3"/>
    <s v="Karnataka"/>
    <s v="Bengaluru"/>
    <n v="1"/>
    <n v="31508.19"/>
    <n v="0"/>
    <n v="27692.16"/>
    <x v="1"/>
    <x v="1"/>
    <x v="1"/>
    <n v="0"/>
    <n v="0"/>
    <n v="0"/>
    <n v="-27692.16"/>
    <e v="#DIV/0!"/>
    <n v="2025"/>
    <x v="5"/>
    <n v="1"/>
    <s v="Q1"/>
  </r>
  <r>
    <s v="ORD-06617"/>
    <d v="2025-12-13T00:00:00"/>
    <s v="CUST-1370"/>
    <s v="Vikram Reddy"/>
    <x v="1"/>
    <x v="9"/>
    <x v="4"/>
    <s v="Jharkhand"/>
    <s v="Ranchi"/>
    <n v="1"/>
    <n v="1263.72"/>
    <n v="0.05"/>
    <n v="809.44"/>
    <x v="2"/>
    <x v="2"/>
    <x v="1"/>
    <n v="0.05"/>
    <n v="2.5000000000000005E-3"/>
    <n v="1.2500000000000003E-4"/>
    <n v="-809.43987500000003"/>
    <n v="-6475518.9999999991"/>
    <n v="2025"/>
    <x v="1"/>
    <n v="12"/>
    <s v="Q4"/>
  </r>
  <r>
    <s v="ORD-06618"/>
    <d v="2025-11-06T00:00:00"/>
    <s v="CUST-1657"/>
    <s v="Rohan Verma"/>
    <x v="4"/>
    <x v="24"/>
    <x v="2"/>
    <s v="Gujarat"/>
    <s v="Ahmedabad"/>
    <n v="1"/>
    <n v="6920.74"/>
    <n v="0.1"/>
    <n v="4562.38"/>
    <x v="1"/>
    <x v="1"/>
    <x v="1"/>
    <n v="0.1"/>
    <n v="1.0000000000000002E-2"/>
    <n v="1.0000000000000002E-3"/>
    <n v="-4562.3789999999999"/>
    <n v="-4562378.9999999991"/>
    <n v="2025"/>
    <x v="8"/>
    <n v="11"/>
    <s v="Q4"/>
  </r>
  <r>
    <s v="ORD-06619"/>
    <d v="2025-07-28T00:00:00"/>
    <s v="CUST-1116"/>
    <s v="Kiran Nair"/>
    <x v="3"/>
    <x v="3"/>
    <x v="4"/>
    <s v="Jharkhand"/>
    <s v="Jamshedpur"/>
    <n v="2"/>
    <n v="10439.26"/>
    <n v="0.05"/>
    <n v="15553.9"/>
    <x v="2"/>
    <x v="1"/>
    <x v="2"/>
    <n v="0.1"/>
    <n v="5.000000000000001E-3"/>
    <n v="5.0000000000000012E-4"/>
    <n v="-15553.8995"/>
    <n v="-31107798.999999993"/>
    <n v="2025"/>
    <x v="4"/>
    <n v="7"/>
    <s v="Q3"/>
  </r>
  <r>
    <s v="ORD-06620"/>
    <d v="2025-12-23T00:00:00"/>
    <s v="CUST-2326"/>
    <s v="Vikram Kumar"/>
    <x v="3"/>
    <x v="18"/>
    <x v="0"/>
    <s v="Uttar Pradesh"/>
    <s v="Lucknow"/>
    <n v="2"/>
    <n v="32686.94"/>
    <n v="0.05"/>
    <n v="44796.31"/>
    <x v="1"/>
    <x v="1"/>
    <x v="1"/>
    <n v="0.1"/>
    <n v="5.000000000000001E-3"/>
    <n v="5.0000000000000012E-4"/>
    <n v="-44796.309499999996"/>
    <n v="-89592618.99999997"/>
    <n v="2025"/>
    <x v="1"/>
    <n v="12"/>
    <s v="Q4"/>
  </r>
  <r>
    <s v="ORD-06621"/>
    <d v="2025-03-30T00:00:00"/>
    <s v="CUST-1930"/>
    <s v="Vikram Reddy"/>
    <x v="4"/>
    <x v="24"/>
    <x v="3"/>
    <s v="Telangana"/>
    <s v="Warangal"/>
    <n v="1"/>
    <n v="4081.24"/>
    <n v="0.1"/>
    <n v="2494.92"/>
    <x v="0"/>
    <x v="1"/>
    <x v="2"/>
    <n v="0.1"/>
    <n v="1.0000000000000002E-2"/>
    <n v="1.0000000000000002E-3"/>
    <n v="-2494.9189999999999"/>
    <n v="-2494918.9999999991"/>
    <n v="2025"/>
    <x v="3"/>
    <n v="3"/>
    <s v="Q1"/>
  </r>
  <r>
    <s v="ORD-06622"/>
    <d v="2025-02-25T00:00:00"/>
    <s v="CUST-1846"/>
    <s v="Rohan Nair"/>
    <x v="1"/>
    <x v="9"/>
    <x v="4"/>
    <s v="Bihar"/>
    <s v="Gaya"/>
    <n v="2"/>
    <n v="3376.93"/>
    <n v="0"/>
    <n v="4263.33"/>
    <x v="1"/>
    <x v="1"/>
    <x v="2"/>
    <n v="0"/>
    <n v="0"/>
    <n v="0"/>
    <n v="-4263.33"/>
    <e v="#DIV/0!"/>
    <n v="2025"/>
    <x v="11"/>
    <n v="2"/>
    <s v="Q1"/>
  </r>
  <r>
    <s v="ORD-06623"/>
    <d v="2025-04-04T00:00:00"/>
    <s v="CUST-2546"/>
    <s v="Arjun Gupta"/>
    <x v="2"/>
    <x v="10"/>
    <x v="2"/>
    <s v="Gujarat"/>
    <s v="Surat"/>
    <n v="2"/>
    <n v="6456.3"/>
    <n v="0.15"/>
    <n v="9503.2900000000009"/>
    <x v="4"/>
    <x v="1"/>
    <x v="1"/>
    <n v="0.3"/>
    <n v="4.4999999999999998E-2"/>
    <n v="1.35E-2"/>
    <n v="-9503.2765000000018"/>
    <n v="-703946.40740740753"/>
    <n v="2025"/>
    <x v="0"/>
    <n v="4"/>
    <s v="Q2"/>
  </r>
  <r>
    <s v="ORD-06624"/>
    <d v="2025-04-03T00:00:00"/>
    <s v="CUST-1121"/>
    <s v="Vikram Gupta"/>
    <x v="4"/>
    <x v="12"/>
    <x v="2"/>
    <s v="Gujarat"/>
    <s v="Ahmedabad"/>
    <n v="1"/>
    <n v="8546.06"/>
    <n v="0.15"/>
    <n v="4939.17"/>
    <x v="1"/>
    <x v="1"/>
    <x v="0"/>
    <n v="0.15"/>
    <n v="2.2499999999999999E-2"/>
    <n v="3.375E-3"/>
    <n v="-4939.1666249999998"/>
    <n v="-1463456.7777777778"/>
    <n v="2025"/>
    <x v="0"/>
    <n v="4"/>
    <s v="Q2"/>
  </r>
  <r>
    <s v="ORD-06625"/>
    <d v="2025-12-06T00:00:00"/>
    <s v="CUST-1958"/>
    <s v="Rahul Rao"/>
    <x v="2"/>
    <x v="20"/>
    <x v="1"/>
    <s v="Madhya Pradesh"/>
    <s v="Bhopal"/>
    <n v="2"/>
    <n v="1507.48"/>
    <n v="0.05"/>
    <n v="2126.79"/>
    <x v="1"/>
    <x v="1"/>
    <x v="1"/>
    <n v="0.1"/>
    <n v="5.000000000000001E-3"/>
    <n v="5.0000000000000012E-4"/>
    <n v="-2126.7894999999999"/>
    <n v="-4253578.9999999991"/>
    <n v="2025"/>
    <x v="1"/>
    <n v="12"/>
    <s v="Q4"/>
  </r>
  <r>
    <s v="ORD-06626"/>
    <d v="2025-03-26T00:00:00"/>
    <s v="CUST-2251"/>
    <s v="Priya Gupta"/>
    <x v="3"/>
    <x v="14"/>
    <x v="1"/>
    <s v="Madhya Pradesh"/>
    <s v="Indore"/>
    <n v="1"/>
    <n v="18125.39"/>
    <n v="0.1"/>
    <n v="10208.120000000001"/>
    <x v="0"/>
    <x v="1"/>
    <x v="0"/>
    <n v="0.1"/>
    <n v="1.0000000000000002E-2"/>
    <n v="1.0000000000000002E-3"/>
    <n v="-10208.119000000001"/>
    <n v="-10208118.999999998"/>
    <n v="2025"/>
    <x v="3"/>
    <n v="3"/>
    <s v="Q1"/>
  </r>
  <r>
    <s v="ORD-06627"/>
    <d v="2025-09-02T00:00:00"/>
    <s v="CUST-1731"/>
    <s v="Sneha Patel"/>
    <x v="1"/>
    <x v="1"/>
    <x v="3"/>
    <s v="Telangana"/>
    <s v="Warangal"/>
    <n v="3"/>
    <n v="4105.2700000000004"/>
    <n v="0.1"/>
    <n v="8422.08"/>
    <x v="0"/>
    <x v="1"/>
    <x v="0"/>
    <n v="0.30000000000000004"/>
    <n v="3.0000000000000006E-2"/>
    <n v="9.0000000000000028E-3"/>
    <n v="-8422.0709999999999"/>
    <n v="-935785.6666666664"/>
    <n v="2025"/>
    <x v="2"/>
    <n v="9"/>
    <s v="Q3"/>
  </r>
  <r>
    <s v="ORD-06628"/>
    <d v="2025-01-22T00:00:00"/>
    <s v="CUST-1079"/>
    <s v="Rohan Verma"/>
    <x v="2"/>
    <x v="10"/>
    <x v="2"/>
    <s v="Gujarat"/>
    <s v="Ahmedabad"/>
    <n v="2"/>
    <n v="3820.65"/>
    <n v="0"/>
    <n v="6401.08"/>
    <x v="1"/>
    <x v="0"/>
    <x v="1"/>
    <n v="0"/>
    <n v="0"/>
    <n v="0"/>
    <n v="-6401.08"/>
    <e v="#DIV/0!"/>
    <n v="2025"/>
    <x v="5"/>
    <n v="1"/>
    <s v="Q1"/>
  </r>
  <r>
    <s v="ORD-06629"/>
    <d v="2025-10-18T00:00:00"/>
    <s v="CUST-1979"/>
    <s v="Neha Rao"/>
    <x v="4"/>
    <x v="15"/>
    <x v="3"/>
    <s v="Tamil Nadu"/>
    <s v="Chennai"/>
    <n v="1"/>
    <n v="4350.79"/>
    <n v="0"/>
    <n v="3215.65"/>
    <x v="2"/>
    <x v="2"/>
    <x v="2"/>
    <n v="0"/>
    <n v="0"/>
    <n v="0"/>
    <n v="-3215.65"/>
    <e v="#DIV/0!"/>
    <n v="2025"/>
    <x v="10"/>
    <n v="10"/>
    <s v="Q4"/>
  </r>
  <r>
    <s v="ORD-06630"/>
    <d v="2025-09-29T00:00:00"/>
    <s v="CUST-2370"/>
    <s v="Isha Singh"/>
    <x v="3"/>
    <x v="14"/>
    <x v="0"/>
    <s v="Delhi"/>
    <s v="New Delhi"/>
    <n v="2"/>
    <n v="46624.72"/>
    <n v="0"/>
    <n v="79916.5"/>
    <x v="1"/>
    <x v="1"/>
    <x v="0"/>
    <n v="0"/>
    <n v="0"/>
    <n v="0"/>
    <n v="-79916.5"/>
    <e v="#DIV/0!"/>
    <n v="2025"/>
    <x v="2"/>
    <n v="9"/>
    <s v="Q3"/>
  </r>
  <r>
    <s v="ORD-06631"/>
    <d v="2025-11-02T00:00:00"/>
    <s v="CUST-1140"/>
    <s v="Priya Reddy"/>
    <x v="2"/>
    <x v="2"/>
    <x v="0"/>
    <s v="Haryana"/>
    <s v="Gurugram"/>
    <n v="2"/>
    <n v="4372.7"/>
    <n v="0.15"/>
    <n v="5022.3599999999997"/>
    <x v="2"/>
    <x v="1"/>
    <x v="2"/>
    <n v="0.3"/>
    <n v="4.4999999999999998E-2"/>
    <n v="1.35E-2"/>
    <n v="-5022.3464999999997"/>
    <n v="-372025.66666666663"/>
    <n v="2025"/>
    <x v="8"/>
    <n v="11"/>
    <s v="Q4"/>
  </r>
  <r>
    <s v="ORD-06632"/>
    <d v="2025-05-02T00:00:00"/>
    <s v="CUST-2560"/>
    <s v="Vikram Joshi"/>
    <x v="1"/>
    <x v="7"/>
    <x v="3"/>
    <s v="Andhra Pradesh"/>
    <s v="Vijayawada"/>
    <n v="1"/>
    <n v="4860.8900000000003"/>
    <n v="0.05"/>
    <n v="3106.37"/>
    <x v="3"/>
    <x v="2"/>
    <x v="2"/>
    <n v="0.05"/>
    <n v="2.5000000000000005E-3"/>
    <n v="1.2500000000000003E-4"/>
    <n v="-3106.3698749999999"/>
    <n v="-24850958.999999993"/>
    <n v="2025"/>
    <x v="6"/>
    <n v="5"/>
    <s v="Q2"/>
  </r>
  <r>
    <s v="ORD-06633"/>
    <d v="2025-05-08T00:00:00"/>
    <s v="CUST-1821"/>
    <s v="Rahul Rao"/>
    <x v="0"/>
    <x v="0"/>
    <x v="0"/>
    <s v="Punjab"/>
    <s v="Ludhiana"/>
    <n v="3"/>
    <n v="10802.76"/>
    <n v="0"/>
    <n v="25137.03"/>
    <x v="2"/>
    <x v="0"/>
    <x v="2"/>
    <n v="0"/>
    <n v="0"/>
    <n v="0"/>
    <n v="-25137.03"/>
    <e v="#DIV/0!"/>
    <n v="2025"/>
    <x v="6"/>
    <n v="5"/>
    <s v="Q2"/>
  </r>
  <r>
    <s v="ORD-06634"/>
    <d v="2025-04-23T00:00:00"/>
    <s v="CUST-1740"/>
    <s v="Rahul Reddy"/>
    <x v="0"/>
    <x v="5"/>
    <x v="2"/>
    <s v="Maharashtra"/>
    <s v="Pune"/>
    <n v="1"/>
    <n v="8761.35"/>
    <n v="0.05"/>
    <n v="6913.78"/>
    <x v="1"/>
    <x v="1"/>
    <x v="2"/>
    <n v="0.05"/>
    <n v="2.5000000000000005E-3"/>
    <n v="1.2500000000000003E-4"/>
    <n v="-6913.7798750000002"/>
    <n v="-55310238.999999985"/>
    <n v="2025"/>
    <x v="0"/>
    <n v="4"/>
    <s v="Q2"/>
  </r>
  <r>
    <s v="ORD-06635"/>
    <d v="2025-09-30T00:00:00"/>
    <s v="CUST-1289"/>
    <s v="Meera Nair"/>
    <x v="4"/>
    <x v="12"/>
    <x v="3"/>
    <s v="Andhra Pradesh"/>
    <s v="Vijayawada"/>
    <n v="2"/>
    <n v="5113.95"/>
    <n v="0"/>
    <n v="6354.28"/>
    <x v="1"/>
    <x v="1"/>
    <x v="1"/>
    <n v="0"/>
    <n v="0"/>
    <n v="0"/>
    <n v="-6354.28"/>
    <e v="#DIV/0!"/>
    <n v="2025"/>
    <x v="2"/>
    <n v="9"/>
    <s v="Q3"/>
  </r>
  <r>
    <s v="ORD-06636"/>
    <d v="2025-12-02T00:00:00"/>
    <s v="CUST-1329"/>
    <s v="Arjun Nair"/>
    <x v="0"/>
    <x v="0"/>
    <x v="2"/>
    <s v="Rajasthan"/>
    <s v="Jaipur"/>
    <n v="4"/>
    <n v="14687.74"/>
    <n v="0"/>
    <n v="40300.32"/>
    <x v="1"/>
    <x v="2"/>
    <x v="2"/>
    <n v="0"/>
    <n v="0"/>
    <n v="0"/>
    <n v="-40300.32"/>
    <e v="#DIV/0!"/>
    <n v="2025"/>
    <x v="1"/>
    <n v="12"/>
    <s v="Q4"/>
  </r>
  <r>
    <s v="ORD-06637"/>
    <d v="2025-05-10T00:00:00"/>
    <s v="CUST-1872"/>
    <s v="Ananya Joshi"/>
    <x v="2"/>
    <x v="8"/>
    <x v="1"/>
    <s v="Madhya Pradesh"/>
    <s v="Indore"/>
    <n v="2"/>
    <n v="4443.66"/>
    <n v="0.05"/>
    <n v="5780.21"/>
    <x v="0"/>
    <x v="2"/>
    <x v="1"/>
    <n v="0.1"/>
    <n v="5.000000000000001E-3"/>
    <n v="5.0000000000000012E-4"/>
    <n v="-5780.2094999999999"/>
    <n v="-11560418.999999996"/>
    <n v="2025"/>
    <x v="6"/>
    <n v="5"/>
    <s v="Q2"/>
  </r>
  <r>
    <s v="ORD-06638"/>
    <d v="2025-05-12T00:00:00"/>
    <s v="CUST-2454"/>
    <s v="Aarav Verma"/>
    <x v="4"/>
    <x v="22"/>
    <x v="1"/>
    <s v="Chhattisgarh"/>
    <s v="Bilaspur"/>
    <n v="1"/>
    <n v="5999.91"/>
    <n v="0.05"/>
    <n v="4292.55"/>
    <x v="2"/>
    <x v="1"/>
    <x v="0"/>
    <n v="0.05"/>
    <n v="2.5000000000000005E-3"/>
    <n v="1.2500000000000003E-4"/>
    <n v="-4292.5498750000006"/>
    <n v="-34340399"/>
    <n v="2025"/>
    <x v="6"/>
    <n v="5"/>
    <s v="Q2"/>
  </r>
  <r>
    <s v="ORD-06639"/>
    <d v="2025-03-26T00:00:00"/>
    <s v="CUST-1100"/>
    <s v="Vikram Kumar"/>
    <x v="3"/>
    <x v="14"/>
    <x v="1"/>
    <s v="Chhattisgarh"/>
    <s v="Raipur"/>
    <n v="1"/>
    <n v="63186.37"/>
    <n v="0.1"/>
    <n v="44380.84"/>
    <x v="2"/>
    <x v="1"/>
    <x v="0"/>
    <n v="0.1"/>
    <n v="1.0000000000000002E-2"/>
    <n v="1.0000000000000002E-3"/>
    <n v="-44380.839"/>
    <n v="-44380838.999999993"/>
    <n v="2025"/>
    <x v="3"/>
    <n v="3"/>
    <s v="Q1"/>
  </r>
  <r>
    <s v="ORD-06640"/>
    <d v="2025-12-16T00:00:00"/>
    <s v="CUST-2031"/>
    <s v="Isha Joshi"/>
    <x v="4"/>
    <x v="22"/>
    <x v="2"/>
    <s v="Maharashtra"/>
    <s v="Nagpur"/>
    <n v="1"/>
    <n v="5756.36"/>
    <n v="0.1"/>
    <n v="3943.07"/>
    <x v="4"/>
    <x v="2"/>
    <x v="0"/>
    <n v="0.1"/>
    <n v="1.0000000000000002E-2"/>
    <n v="1.0000000000000002E-3"/>
    <n v="-3943.069"/>
    <n v="-3943068.9999999991"/>
    <n v="2025"/>
    <x v="1"/>
    <n v="12"/>
    <s v="Q4"/>
  </r>
  <r>
    <s v="ORD-06641"/>
    <d v="2025-03-22T00:00:00"/>
    <s v="CUST-2195"/>
    <s v="Meera Kumar"/>
    <x v="2"/>
    <x v="10"/>
    <x v="3"/>
    <s v="Karnataka"/>
    <s v="Mysuru"/>
    <n v="2"/>
    <n v="2909.88"/>
    <n v="0.1"/>
    <n v="3579.87"/>
    <x v="0"/>
    <x v="0"/>
    <x v="2"/>
    <n v="0.2"/>
    <n v="2.0000000000000004E-2"/>
    <n v="4.000000000000001E-3"/>
    <n v="-3579.866"/>
    <n v="-894966.49999999977"/>
    <n v="2025"/>
    <x v="3"/>
    <n v="3"/>
    <s v="Q1"/>
  </r>
  <r>
    <s v="ORD-06642"/>
    <d v="2025-11-21T00:00:00"/>
    <s v="CUST-2287"/>
    <s v="Rahul Singh"/>
    <x v="0"/>
    <x v="0"/>
    <x v="4"/>
    <s v="Jharkhand"/>
    <s v="Jamshedpur"/>
    <n v="2"/>
    <n v="12659.94"/>
    <n v="0.05"/>
    <n v="20359.509999999998"/>
    <x v="4"/>
    <x v="0"/>
    <x v="1"/>
    <n v="0.1"/>
    <n v="5.000000000000001E-3"/>
    <n v="5.0000000000000012E-4"/>
    <n v="-20359.5095"/>
    <n v="-40719018.999999993"/>
    <n v="2025"/>
    <x v="8"/>
    <n v="11"/>
    <s v="Q4"/>
  </r>
  <r>
    <s v="ORD-06643"/>
    <d v="2025-03-10T00:00:00"/>
    <s v="CUST-1372"/>
    <s v="Kiran Rao"/>
    <x v="0"/>
    <x v="6"/>
    <x v="2"/>
    <s v="Gujarat"/>
    <s v="Surat"/>
    <n v="1"/>
    <n v="12108.65"/>
    <n v="0.1"/>
    <n v="8950.64"/>
    <x v="4"/>
    <x v="1"/>
    <x v="1"/>
    <n v="0.1"/>
    <n v="1.0000000000000002E-2"/>
    <n v="1.0000000000000002E-3"/>
    <n v="-8950.6389999999992"/>
    <n v="-8950638.9999999963"/>
    <n v="2025"/>
    <x v="3"/>
    <n v="3"/>
    <s v="Q1"/>
  </r>
  <r>
    <s v="ORD-06644"/>
    <d v="2025-05-28T00:00:00"/>
    <s v="CUST-1544"/>
    <s v="Arjun Gupta"/>
    <x v="4"/>
    <x v="19"/>
    <x v="1"/>
    <s v="Chhattisgarh"/>
    <s v="Raipur"/>
    <n v="4"/>
    <n v="617.70000000000005"/>
    <n v="0.05"/>
    <n v="1843.32"/>
    <x v="0"/>
    <x v="1"/>
    <x v="1"/>
    <n v="0.2"/>
    <n v="1.0000000000000002E-2"/>
    <n v="2.0000000000000005E-3"/>
    <n v="-1843.318"/>
    <n v="-921658.99999999977"/>
    <n v="2025"/>
    <x v="6"/>
    <n v="5"/>
    <s v="Q2"/>
  </r>
  <r>
    <s v="ORD-06645"/>
    <d v="2025-01-16T00:00:00"/>
    <s v="CUST-1725"/>
    <s v="Isha Joshi"/>
    <x v="3"/>
    <x v="13"/>
    <x v="1"/>
    <s v="Madhya Pradesh"/>
    <s v="Bhopal"/>
    <n v="1"/>
    <n v="31175.41"/>
    <n v="0.05"/>
    <n v="21227.24"/>
    <x v="3"/>
    <x v="1"/>
    <x v="2"/>
    <n v="0.05"/>
    <n v="2.5000000000000005E-3"/>
    <n v="1.2500000000000003E-4"/>
    <n v="-21227.239875000003"/>
    <n v="-169817918.99999997"/>
    <n v="2025"/>
    <x v="5"/>
    <n v="1"/>
    <s v="Q1"/>
  </r>
  <r>
    <s v="ORD-06646"/>
    <d v="2025-11-03T00:00:00"/>
    <s v="CUST-1497"/>
    <s v="Ananya Gupta"/>
    <x v="0"/>
    <x v="11"/>
    <x v="2"/>
    <s v="Rajasthan"/>
    <s v="Udaipur"/>
    <n v="2"/>
    <n v="13552.23"/>
    <n v="0.05"/>
    <n v="18161.04"/>
    <x v="0"/>
    <x v="2"/>
    <x v="0"/>
    <n v="0.1"/>
    <n v="5.000000000000001E-3"/>
    <n v="5.0000000000000012E-4"/>
    <n v="-18161.039500000003"/>
    <n v="-36322079"/>
    <n v="2025"/>
    <x v="8"/>
    <n v="11"/>
    <s v="Q4"/>
  </r>
  <r>
    <s v="ORD-06647"/>
    <d v="2025-04-15T00:00:00"/>
    <s v="CUST-2083"/>
    <s v="Rohan Rao"/>
    <x v="0"/>
    <x v="11"/>
    <x v="4"/>
    <s v="Bihar"/>
    <s v="Patna"/>
    <n v="2"/>
    <n v="9333.42"/>
    <n v="0.05"/>
    <n v="14415.58"/>
    <x v="4"/>
    <x v="1"/>
    <x v="2"/>
    <n v="0.1"/>
    <n v="5.000000000000001E-3"/>
    <n v="5.0000000000000012E-4"/>
    <n v="-14415.5795"/>
    <n v="-28831158.999999993"/>
    <n v="2025"/>
    <x v="0"/>
    <n v="4"/>
    <s v="Q2"/>
  </r>
  <r>
    <s v="ORD-06648"/>
    <d v="2025-06-14T00:00:00"/>
    <s v="CUST-1335"/>
    <s v="Vikram Verma"/>
    <x v="3"/>
    <x v="16"/>
    <x v="1"/>
    <s v="Madhya Pradesh"/>
    <s v="Indore"/>
    <n v="2"/>
    <n v="51005.94"/>
    <n v="0"/>
    <n v="66510.87"/>
    <x v="1"/>
    <x v="1"/>
    <x v="0"/>
    <n v="0"/>
    <n v="0"/>
    <n v="0"/>
    <n v="-66510.87"/>
    <e v="#DIV/0!"/>
    <n v="2025"/>
    <x v="9"/>
    <n v="6"/>
    <s v="Q2"/>
  </r>
  <r>
    <s v="ORD-06649"/>
    <d v="2025-07-20T00:00:00"/>
    <s v="CUST-1030"/>
    <s v="Priya Reddy"/>
    <x v="0"/>
    <x v="0"/>
    <x v="1"/>
    <s v="Madhya Pradesh"/>
    <s v="Indore"/>
    <n v="2"/>
    <n v="8500.2900000000009"/>
    <n v="0"/>
    <n v="10689.97"/>
    <x v="4"/>
    <x v="1"/>
    <x v="0"/>
    <n v="0"/>
    <n v="0"/>
    <n v="0"/>
    <n v="-10689.97"/>
    <e v="#DIV/0!"/>
    <n v="2025"/>
    <x v="4"/>
    <n v="7"/>
    <s v="Q3"/>
  </r>
  <r>
    <s v="ORD-06650"/>
    <d v="2025-07-16T00:00:00"/>
    <s v="CUST-2284"/>
    <s v="Ananya Gupta"/>
    <x v="4"/>
    <x v="15"/>
    <x v="3"/>
    <s v="Andhra Pradesh"/>
    <s v="Vijayawada"/>
    <n v="1"/>
    <n v="8858.23"/>
    <n v="0.05"/>
    <n v="7335.29"/>
    <x v="2"/>
    <x v="2"/>
    <x v="1"/>
    <n v="0.05"/>
    <n v="2.5000000000000005E-3"/>
    <n v="1.2500000000000003E-4"/>
    <n v="-7335.2898750000004"/>
    <n v="-58682318.999999993"/>
    <n v="2025"/>
    <x v="4"/>
    <n v="7"/>
    <s v="Q3"/>
  </r>
  <r>
    <s v="ORD-06651"/>
    <d v="2025-07-04T00:00:00"/>
    <s v="CUST-2570"/>
    <s v="Vikram Kumar"/>
    <x v="4"/>
    <x v="19"/>
    <x v="4"/>
    <s v="Odisha"/>
    <s v="Cuttack"/>
    <n v="4"/>
    <n v="2989.58"/>
    <n v="0.05"/>
    <n v="9847.65"/>
    <x v="0"/>
    <x v="0"/>
    <x v="1"/>
    <n v="0.2"/>
    <n v="1.0000000000000002E-2"/>
    <n v="2.0000000000000005E-3"/>
    <n v="-9847.6479999999992"/>
    <n v="-4923823.9999999981"/>
    <n v="2025"/>
    <x v="4"/>
    <n v="7"/>
    <s v="Q3"/>
  </r>
  <r>
    <s v="ORD-06652"/>
    <d v="2025-11-18T00:00:00"/>
    <s v="CUST-2161"/>
    <s v="Neha Gupta"/>
    <x v="0"/>
    <x v="4"/>
    <x v="2"/>
    <s v="Rajasthan"/>
    <s v="Udaipur"/>
    <n v="2"/>
    <n v="2293.7199999999998"/>
    <n v="0.05"/>
    <n v="3770.27"/>
    <x v="0"/>
    <x v="1"/>
    <x v="1"/>
    <n v="0.1"/>
    <n v="5.000000000000001E-3"/>
    <n v="5.0000000000000012E-4"/>
    <n v="-3770.2694999999999"/>
    <n v="-7540538.9999999981"/>
    <n v="2025"/>
    <x v="8"/>
    <n v="11"/>
    <s v="Q4"/>
  </r>
  <r>
    <s v="ORD-06653"/>
    <d v="2025-09-22T00:00:00"/>
    <s v="CUST-1316"/>
    <s v="Aarav Singh"/>
    <x v="0"/>
    <x v="11"/>
    <x v="3"/>
    <s v="Tamil Nadu"/>
    <s v="Coimbatore"/>
    <n v="2"/>
    <n v="8139.2"/>
    <n v="0.2"/>
    <n v="9927.99"/>
    <x v="3"/>
    <x v="1"/>
    <x v="1"/>
    <n v="0.4"/>
    <n v="8.0000000000000016E-2"/>
    <n v="3.2000000000000008E-2"/>
    <n v="-9927.9580000000005"/>
    <n v="-310248.68749999994"/>
    <n v="2025"/>
    <x v="2"/>
    <n v="9"/>
    <s v="Q3"/>
  </r>
  <r>
    <s v="ORD-06654"/>
    <d v="2025-12-29T00:00:00"/>
    <s v="CUST-1460"/>
    <s v="Sneha Patel"/>
    <x v="2"/>
    <x v="10"/>
    <x v="2"/>
    <s v="Maharashtra"/>
    <s v="Pune"/>
    <n v="2"/>
    <n v="3975.28"/>
    <n v="0.1"/>
    <n v="4616.41"/>
    <x v="0"/>
    <x v="2"/>
    <x v="2"/>
    <n v="0.2"/>
    <n v="2.0000000000000004E-2"/>
    <n v="4.000000000000001E-3"/>
    <n v="-4616.4059999999999"/>
    <n v="-1154101.4999999998"/>
    <n v="2025"/>
    <x v="1"/>
    <n v="12"/>
    <s v="Q4"/>
  </r>
  <r>
    <s v="ORD-06655"/>
    <d v="2025-04-10T00:00:00"/>
    <s v="CUST-1734"/>
    <s v="Isha Verma"/>
    <x v="3"/>
    <x v="18"/>
    <x v="0"/>
    <s v="Delhi"/>
    <s v="New Delhi"/>
    <n v="1"/>
    <n v="23667.45"/>
    <n v="0.15"/>
    <n v="15088.99"/>
    <x v="0"/>
    <x v="1"/>
    <x v="2"/>
    <n v="0.15"/>
    <n v="2.2499999999999999E-2"/>
    <n v="3.375E-3"/>
    <n v="-15088.986625"/>
    <n v="-4470810.8518518517"/>
    <n v="2025"/>
    <x v="0"/>
    <n v="4"/>
    <s v="Q2"/>
  </r>
  <r>
    <s v="ORD-06656"/>
    <d v="2025-12-08T00:00:00"/>
    <s v="CUST-2432"/>
    <s v="Ananya Reddy"/>
    <x v="1"/>
    <x v="21"/>
    <x v="3"/>
    <s v="Andhra Pradesh"/>
    <s v="Vijayawada"/>
    <n v="3"/>
    <n v="1400.84"/>
    <n v="0.1"/>
    <n v="2699.08"/>
    <x v="0"/>
    <x v="2"/>
    <x v="2"/>
    <n v="0.30000000000000004"/>
    <n v="3.0000000000000006E-2"/>
    <n v="9.0000000000000028E-3"/>
    <n v="-2699.0709999999999"/>
    <n v="-299896.77777777769"/>
    <n v="2025"/>
    <x v="1"/>
    <n v="12"/>
    <s v="Q4"/>
  </r>
  <r>
    <s v="ORD-06657"/>
    <d v="2025-11-16T00:00:00"/>
    <s v="CUST-2207"/>
    <s v="Neha Verma"/>
    <x v="4"/>
    <x v="22"/>
    <x v="3"/>
    <s v="Andhra Pradesh"/>
    <s v="Visakhapatnam"/>
    <n v="2"/>
    <n v="6212.5"/>
    <n v="0"/>
    <n v="9574.51"/>
    <x v="2"/>
    <x v="1"/>
    <x v="0"/>
    <n v="0"/>
    <n v="0"/>
    <n v="0"/>
    <n v="-9574.51"/>
    <e v="#DIV/0!"/>
    <n v="2025"/>
    <x v="8"/>
    <n v="11"/>
    <s v="Q4"/>
  </r>
  <r>
    <s v="ORD-06658"/>
    <d v="2025-08-02T00:00:00"/>
    <s v="CUST-1247"/>
    <s v="Meera Verma"/>
    <x v="4"/>
    <x v="19"/>
    <x v="2"/>
    <s v="Goa"/>
    <s v="Margao"/>
    <n v="2"/>
    <n v="3705.56"/>
    <n v="0.2"/>
    <n v="5062.79"/>
    <x v="0"/>
    <x v="1"/>
    <x v="1"/>
    <n v="0.4"/>
    <n v="8.0000000000000016E-2"/>
    <n v="3.2000000000000008E-2"/>
    <n v="-5062.7579999999998"/>
    <n v="-158211.18749999997"/>
    <n v="2025"/>
    <x v="7"/>
    <n v="8"/>
    <s v="Q3"/>
  </r>
  <r>
    <s v="ORD-06659"/>
    <d v="2025-10-05T00:00:00"/>
    <s v="CUST-2053"/>
    <s v="Rohan Sharma"/>
    <x v="0"/>
    <x v="0"/>
    <x v="0"/>
    <s v="Punjab"/>
    <s v="Amritsar"/>
    <n v="3"/>
    <n v="11622.68"/>
    <n v="0.15"/>
    <n v="21975"/>
    <x v="1"/>
    <x v="1"/>
    <x v="1"/>
    <n v="0.44999999999999996"/>
    <n v="6.7499999999999991E-2"/>
    <n v="3.0374999999999992E-2"/>
    <n v="-21974.969625000002"/>
    <n v="-723455.79012345697"/>
    <n v="2025"/>
    <x v="10"/>
    <n v="10"/>
    <s v="Q4"/>
  </r>
  <r>
    <s v="ORD-06660"/>
    <d v="2025-06-11T00:00:00"/>
    <s v="CUST-2334"/>
    <s v="Rohan Joshi"/>
    <x v="0"/>
    <x v="6"/>
    <x v="0"/>
    <s v="Uttar Pradesh"/>
    <s v="Lucknow"/>
    <n v="3"/>
    <n v="14177.94"/>
    <n v="0.05"/>
    <n v="33637.919999999998"/>
    <x v="0"/>
    <x v="1"/>
    <x v="2"/>
    <n v="0.15000000000000002"/>
    <n v="7.5000000000000015E-3"/>
    <n v="1.1250000000000003E-3"/>
    <n v="-33637.918874999996"/>
    <n v="-29900372.333333321"/>
    <n v="2025"/>
    <x v="9"/>
    <n v="6"/>
    <s v="Q2"/>
  </r>
  <r>
    <s v="ORD-06661"/>
    <d v="2025-06-06T00:00:00"/>
    <s v="CUST-1179"/>
    <s v="Rahul Singh"/>
    <x v="3"/>
    <x v="13"/>
    <x v="1"/>
    <s v="Chhattisgarh"/>
    <s v="Bilaspur"/>
    <n v="1"/>
    <n v="49823.67"/>
    <n v="0"/>
    <n v="37242.35"/>
    <x v="2"/>
    <x v="2"/>
    <x v="2"/>
    <n v="0"/>
    <n v="0"/>
    <n v="0"/>
    <n v="-37242.35"/>
    <e v="#DIV/0!"/>
    <n v="2025"/>
    <x v="9"/>
    <n v="6"/>
    <s v="Q2"/>
  </r>
  <r>
    <s v="ORD-06662"/>
    <d v="2025-09-08T00:00:00"/>
    <s v="CUST-2529"/>
    <s v="Neha Singh"/>
    <x v="0"/>
    <x v="11"/>
    <x v="3"/>
    <s v="Karnataka"/>
    <s v="Mysuru"/>
    <n v="3"/>
    <n v="7192.85"/>
    <n v="0"/>
    <n v="18716.97"/>
    <x v="1"/>
    <x v="0"/>
    <x v="1"/>
    <n v="0"/>
    <n v="0"/>
    <n v="0"/>
    <n v="-18716.97"/>
    <e v="#DIV/0!"/>
    <n v="2025"/>
    <x v="2"/>
    <n v="9"/>
    <s v="Q3"/>
  </r>
  <r>
    <s v="ORD-06663"/>
    <d v="2025-04-07T00:00:00"/>
    <s v="CUST-2401"/>
    <s v="Priya Gupta"/>
    <x v="0"/>
    <x v="6"/>
    <x v="3"/>
    <s v="Tamil Nadu"/>
    <s v="Coimbatore"/>
    <n v="1"/>
    <n v="10524.64"/>
    <n v="0.1"/>
    <n v="7034.54"/>
    <x v="2"/>
    <x v="0"/>
    <x v="0"/>
    <n v="0.1"/>
    <n v="1.0000000000000002E-2"/>
    <n v="1.0000000000000002E-3"/>
    <n v="-7034.5389999999998"/>
    <n v="-7034538.9999999981"/>
    <n v="2025"/>
    <x v="0"/>
    <n v="4"/>
    <s v="Q2"/>
  </r>
  <r>
    <s v="ORD-06664"/>
    <d v="2025-01-18T00:00:00"/>
    <s v="CUST-1278"/>
    <s v="Isha Rao"/>
    <x v="4"/>
    <x v="22"/>
    <x v="2"/>
    <s v="Rajasthan"/>
    <s v="Jaipur"/>
    <n v="2"/>
    <n v="4322.09"/>
    <n v="0"/>
    <n v="6957.89"/>
    <x v="0"/>
    <x v="2"/>
    <x v="1"/>
    <n v="0"/>
    <n v="0"/>
    <n v="0"/>
    <n v="-6957.89"/>
    <e v="#DIV/0!"/>
    <n v="2025"/>
    <x v="5"/>
    <n v="1"/>
    <s v="Q1"/>
  </r>
  <r>
    <s v="ORD-06665"/>
    <d v="2025-11-23T00:00:00"/>
    <s v="CUST-2507"/>
    <s v="Sneha Nair"/>
    <x v="4"/>
    <x v="12"/>
    <x v="3"/>
    <s v="Telangana"/>
    <s v="Hyderabad"/>
    <n v="1"/>
    <n v="7901.84"/>
    <n v="0.1"/>
    <n v="5254.99"/>
    <x v="1"/>
    <x v="1"/>
    <x v="2"/>
    <n v="0.1"/>
    <n v="1.0000000000000002E-2"/>
    <n v="1.0000000000000002E-3"/>
    <n v="-5254.9889999999996"/>
    <n v="-5254988.9999999981"/>
    <n v="2025"/>
    <x v="8"/>
    <n v="11"/>
    <s v="Q4"/>
  </r>
  <r>
    <s v="ORD-06666"/>
    <d v="2025-04-07T00:00:00"/>
    <s v="CUST-2300"/>
    <s v="Kiran Joshi"/>
    <x v="4"/>
    <x v="12"/>
    <x v="2"/>
    <s v="Gujarat"/>
    <s v="Ahmedabad"/>
    <n v="1"/>
    <n v="7969.45"/>
    <n v="0.1"/>
    <n v="5198.3999999999996"/>
    <x v="3"/>
    <x v="0"/>
    <x v="2"/>
    <n v="0.1"/>
    <n v="1.0000000000000002E-2"/>
    <n v="1.0000000000000002E-3"/>
    <n v="-5198.3989999999994"/>
    <n v="-5198398.9999999981"/>
    <n v="2025"/>
    <x v="0"/>
    <n v="4"/>
    <s v="Q2"/>
  </r>
  <r>
    <s v="ORD-06667"/>
    <d v="2025-01-01T00:00:00"/>
    <s v="CUST-2317"/>
    <s v="Ananya Patel"/>
    <x v="4"/>
    <x v="19"/>
    <x v="3"/>
    <s v="Andhra Pradesh"/>
    <s v="Vijayawada"/>
    <n v="1"/>
    <n v="3421.8"/>
    <n v="0"/>
    <n v="2787.57"/>
    <x v="1"/>
    <x v="1"/>
    <x v="2"/>
    <n v="0"/>
    <n v="0"/>
    <n v="0"/>
    <n v="-2787.57"/>
    <e v="#DIV/0!"/>
    <n v="2025"/>
    <x v="5"/>
    <n v="1"/>
    <s v="Q1"/>
  </r>
  <r>
    <s v="ORD-06668"/>
    <d v="2025-08-04T00:00:00"/>
    <s v="CUST-2152"/>
    <s v="Sneha Sharma"/>
    <x v="3"/>
    <x v="14"/>
    <x v="2"/>
    <s v="Rajasthan"/>
    <s v="Jaipur"/>
    <n v="1"/>
    <n v="7325.33"/>
    <n v="0.1"/>
    <n v="5364.71"/>
    <x v="0"/>
    <x v="1"/>
    <x v="2"/>
    <n v="0.1"/>
    <n v="1.0000000000000002E-2"/>
    <n v="1.0000000000000002E-3"/>
    <n v="-5364.7089999999998"/>
    <n v="-5364708.9999999981"/>
    <n v="2025"/>
    <x v="7"/>
    <n v="8"/>
    <s v="Q3"/>
  </r>
  <r>
    <s v="ORD-06669"/>
    <d v="2025-05-12T00:00:00"/>
    <s v="CUST-1307"/>
    <s v="Rohan Rao"/>
    <x v="2"/>
    <x v="20"/>
    <x v="4"/>
    <s v="West Bengal"/>
    <s v="Kolkata"/>
    <n v="1"/>
    <n v="1506.04"/>
    <n v="0.1"/>
    <n v="916.93"/>
    <x v="1"/>
    <x v="1"/>
    <x v="1"/>
    <n v="0.1"/>
    <n v="1.0000000000000002E-2"/>
    <n v="1.0000000000000002E-3"/>
    <n v="-916.92899999999997"/>
    <n v="-916928.99999999977"/>
    <n v="2025"/>
    <x v="6"/>
    <n v="5"/>
    <s v="Q2"/>
  </r>
  <r>
    <s v="ORD-06670"/>
    <d v="2025-09-17T00:00:00"/>
    <s v="CUST-2097"/>
    <s v="Isha Nair"/>
    <x v="3"/>
    <x v="3"/>
    <x v="1"/>
    <s v="Chhattisgarh"/>
    <s v="Raipur"/>
    <n v="2"/>
    <n v="24804.61"/>
    <n v="0.05"/>
    <n v="34235.370000000003"/>
    <x v="1"/>
    <x v="1"/>
    <x v="1"/>
    <n v="0.1"/>
    <n v="5.000000000000001E-3"/>
    <n v="5.0000000000000012E-4"/>
    <n v="-34235.369500000001"/>
    <n v="-68470738.999999985"/>
    <n v="2025"/>
    <x v="2"/>
    <n v="9"/>
    <s v="Q3"/>
  </r>
  <r>
    <s v="ORD-06671"/>
    <d v="2025-05-05T00:00:00"/>
    <s v="CUST-1373"/>
    <s v="Isha Joshi"/>
    <x v="3"/>
    <x v="16"/>
    <x v="3"/>
    <s v="Karnataka"/>
    <s v="Bengaluru"/>
    <n v="1"/>
    <n v="37329.870000000003"/>
    <n v="0.05"/>
    <n v="22066.37"/>
    <x v="1"/>
    <x v="0"/>
    <x v="0"/>
    <n v="0.05"/>
    <n v="2.5000000000000005E-3"/>
    <n v="1.2500000000000003E-4"/>
    <n v="-22066.369875"/>
    <n v="-176530958.99999997"/>
    <n v="2025"/>
    <x v="6"/>
    <n v="5"/>
    <s v="Q2"/>
  </r>
  <r>
    <s v="ORD-06672"/>
    <d v="2025-03-23T00:00:00"/>
    <s v="CUST-1726"/>
    <s v="Isha Joshi"/>
    <x v="2"/>
    <x v="2"/>
    <x v="3"/>
    <s v="Karnataka"/>
    <s v="Bengaluru"/>
    <n v="2"/>
    <n v="4734.79"/>
    <n v="0.15"/>
    <n v="5029.04"/>
    <x v="2"/>
    <x v="2"/>
    <x v="0"/>
    <n v="0.3"/>
    <n v="4.4999999999999998E-2"/>
    <n v="1.35E-2"/>
    <n v="-5029.0264999999999"/>
    <n v="-372520.48148148146"/>
    <n v="2025"/>
    <x v="3"/>
    <n v="3"/>
    <s v="Q1"/>
  </r>
  <r>
    <s v="ORD-06673"/>
    <d v="2025-10-10T00:00:00"/>
    <s v="CUST-1434"/>
    <s v="Isha Rao"/>
    <x v="2"/>
    <x v="10"/>
    <x v="1"/>
    <s v="Chhattisgarh"/>
    <s v="Raipur"/>
    <n v="1"/>
    <n v="2587.0500000000002"/>
    <n v="0.05"/>
    <n v="1616.38"/>
    <x v="0"/>
    <x v="1"/>
    <x v="1"/>
    <n v="0.05"/>
    <n v="2.5000000000000005E-3"/>
    <n v="1.2500000000000003E-4"/>
    <n v="-1616.3798750000001"/>
    <n v="-12931038.999999998"/>
    <n v="2025"/>
    <x v="10"/>
    <n v="10"/>
    <s v="Q4"/>
  </r>
  <r>
    <s v="ORD-06674"/>
    <d v="2025-06-20T00:00:00"/>
    <s v="CUST-2086"/>
    <s v="Sneha Joshi"/>
    <x v="2"/>
    <x v="23"/>
    <x v="2"/>
    <s v="Goa"/>
    <s v="Margao"/>
    <n v="1"/>
    <n v="4805.49"/>
    <n v="0.1"/>
    <n v="3539.32"/>
    <x v="1"/>
    <x v="1"/>
    <x v="0"/>
    <n v="0.1"/>
    <n v="1.0000000000000002E-2"/>
    <n v="1.0000000000000002E-3"/>
    <n v="-3539.319"/>
    <n v="-3539318.9999999991"/>
    <n v="2025"/>
    <x v="9"/>
    <n v="6"/>
    <s v="Q2"/>
  </r>
  <r>
    <s v="ORD-06675"/>
    <d v="2025-02-28T00:00:00"/>
    <s v="CUST-2068"/>
    <s v="Aarav Rao"/>
    <x v="3"/>
    <x v="18"/>
    <x v="2"/>
    <s v="Goa"/>
    <s v="Panaji"/>
    <n v="1"/>
    <n v="61046.49"/>
    <n v="0.05"/>
    <n v="37092.959999999999"/>
    <x v="1"/>
    <x v="0"/>
    <x v="0"/>
    <n v="0.05"/>
    <n v="2.5000000000000005E-3"/>
    <n v="1.2500000000000003E-4"/>
    <n v="-37092.959875"/>
    <n v="-296743678.99999994"/>
    <n v="2025"/>
    <x v="11"/>
    <n v="2"/>
    <s v="Q1"/>
  </r>
  <r>
    <s v="ORD-06676"/>
    <d v="2025-02-01T00:00:00"/>
    <s v="CUST-2394"/>
    <s v="Priya Joshi"/>
    <x v="3"/>
    <x v="3"/>
    <x v="3"/>
    <s v="Telangana"/>
    <s v="Hyderabad"/>
    <n v="1"/>
    <n v="42902.9"/>
    <n v="0"/>
    <n v="37091.980000000003"/>
    <x v="1"/>
    <x v="1"/>
    <x v="0"/>
    <n v="0"/>
    <n v="0"/>
    <n v="0"/>
    <n v="-37091.980000000003"/>
    <e v="#DIV/0!"/>
    <n v="2025"/>
    <x v="11"/>
    <n v="2"/>
    <s v="Q1"/>
  </r>
  <r>
    <s v="ORD-06677"/>
    <d v="2025-06-10T00:00:00"/>
    <s v="CUST-1861"/>
    <s v="Ananya Verma"/>
    <x v="3"/>
    <x v="18"/>
    <x v="4"/>
    <s v="Odisha"/>
    <s v="Cuttack"/>
    <n v="1"/>
    <n v="11568.89"/>
    <n v="0.2"/>
    <n v="6203.92"/>
    <x v="0"/>
    <x v="0"/>
    <x v="2"/>
    <n v="0.2"/>
    <n v="4.0000000000000008E-2"/>
    <n v="8.0000000000000019E-3"/>
    <n v="-6203.9120000000003"/>
    <n v="-775488.99999999988"/>
    <n v="2025"/>
    <x v="9"/>
    <n v="6"/>
    <s v="Q2"/>
  </r>
  <r>
    <s v="ORD-06678"/>
    <d v="2025-10-11T00:00:00"/>
    <s v="CUST-1523"/>
    <s v="Neha Singh"/>
    <x v="3"/>
    <x v="16"/>
    <x v="3"/>
    <s v="Telangana"/>
    <s v="Warangal"/>
    <n v="5"/>
    <n v="38308.980000000003"/>
    <n v="0.05"/>
    <n v="154757.63"/>
    <x v="0"/>
    <x v="0"/>
    <x v="2"/>
    <n v="0.25"/>
    <n v="1.2500000000000001E-2"/>
    <n v="3.1250000000000002E-3"/>
    <n v="-154757.62687500002"/>
    <n v="-49522440.600000001"/>
    <n v="2025"/>
    <x v="10"/>
    <n v="10"/>
    <s v="Q4"/>
  </r>
  <r>
    <s v="ORD-06679"/>
    <d v="2025-04-16T00:00:00"/>
    <s v="CUST-1694"/>
    <s v="Rohan Singh"/>
    <x v="3"/>
    <x v="14"/>
    <x v="3"/>
    <s v="Telangana"/>
    <s v="Warangal"/>
    <n v="1"/>
    <n v="35910.370000000003"/>
    <n v="0.05"/>
    <n v="29581.57"/>
    <x v="1"/>
    <x v="1"/>
    <x v="1"/>
    <n v="0.05"/>
    <n v="2.5000000000000005E-3"/>
    <n v="1.2500000000000003E-4"/>
    <n v="-29581.569875000001"/>
    <n v="-236652558.99999994"/>
    <n v="2025"/>
    <x v="0"/>
    <n v="4"/>
    <s v="Q2"/>
  </r>
  <r>
    <s v="ORD-06680"/>
    <d v="2025-04-15T00:00:00"/>
    <s v="CUST-1695"/>
    <s v="Aarav Gupta"/>
    <x v="2"/>
    <x v="10"/>
    <x v="4"/>
    <s v="West Bengal"/>
    <s v="Kolkata"/>
    <n v="2"/>
    <n v="6146.62"/>
    <n v="0.1"/>
    <n v="8089.11"/>
    <x v="1"/>
    <x v="1"/>
    <x v="1"/>
    <n v="0.2"/>
    <n v="2.0000000000000004E-2"/>
    <n v="4.000000000000001E-3"/>
    <n v="-8089.1059999999998"/>
    <n v="-2022276.4999999995"/>
    <n v="2025"/>
    <x v="0"/>
    <n v="4"/>
    <s v="Q2"/>
  </r>
  <r>
    <s v="ORD-06681"/>
    <d v="2025-08-16T00:00:00"/>
    <s v="CUST-1061"/>
    <s v="Arjun Nair"/>
    <x v="1"/>
    <x v="1"/>
    <x v="1"/>
    <s v="Chhattisgarh"/>
    <s v="Raipur"/>
    <n v="1"/>
    <n v="1913.94"/>
    <n v="0.1"/>
    <n v="1302.0899999999999"/>
    <x v="0"/>
    <x v="1"/>
    <x v="1"/>
    <n v="0.1"/>
    <n v="1.0000000000000002E-2"/>
    <n v="1.0000000000000002E-3"/>
    <n v="-1302.0889999999999"/>
    <n v="-1302088.9999999995"/>
    <n v="2025"/>
    <x v="7"/>
    <n v="8"/>
    <s v="Q3"/>
  </r>
  <r>
    <s v="ORD-06682"/>
    <d v="2025-07-07T00:00:00"/>
    <s v="CUST-1483"/>
    <s v="Neha Kumar"/>
    <x v="0"/>
    <x v="0"/>
    <x v="0"/>
    <s v="Punjab"/>
    <s v="Amritsar"/>
    <n v="3"/>
    <n v="8016.96"/>
    <n v="0"/>
    <n v="16916.91"/>
    <x v="2"/>
    <x v="0"/>
    <x v="0"/>
    <n v="0"/>
    <n v="0"/>
    <n v="0"/>
    <n v="-16916.91"/>
    <e v="#DIV/0!"/>
    <n v="2025"/>
    <x v="4"/>
    <n v="7"/>
    <s v="Q3"/>
  </r>
  <r>
    <s v="ORD-06683"/>
    <d v="2025-03-11T00:00:00"/>
    <s v="CUST-2204"/>
    <s v="Isha Joshi"/>
    <x v="2"/>
    <x v="20"/>
    <x v="3"/>
    <s v="Tamil Nadu"/>
    <s v="Coimbatore"/>
    <n v="1"/>
    <n v="4351.1499999999996"/>
    <n v="0.15"/>
    <n v="3158.07"/>
    <x v="4"/>
    <x v="0"/>
    <x v="1"/>
    <n v="0.15"/>
    <n v="2.2499999999999999E-2"/>
    <n v="3.375E-3"/>
    <n v="-3158.0666250000004"/>
    <n v="-935723.44444444461"/>
    <n v="2025"/>
    <x v="3"/>
    <n v="3"/>
    <s v="Q1"/>
  </r>
  <r>
    <s v="ORD-06684"/>
    <d v="2025-11-14T00:00:00"/>
    <s v="CUST-1022"/>
    <s v="Priya Sharma"/>
    <x v="3"/>
    <x v="13"/>
    <x v="3"/>
    <s v="Andhra Pradesh"/>
    <s v="Visakhapatnam"/>
    <n v="4"/>
    <n v="34801.01"/>
    <n v="0"/>
    <n v="104762.92"/>
    <x v="4"/>
    <x v="2"/>
    <x v="1"/>
    <n v="0"/>
    <n v="0"/>
    <n v="0"/>
    <n v="-104762.92"/>
    <e v="#DIV/0!"/>
    <n v="2025"/>
    <x v="8"/>
    <n v="11"/>
    <s v="Q4"/>
  </r>
  <r>
    <s v="ORD-06685"/>
    <d v="2025-10-17T00:00:00"/>
    <s v="CUST-1515"/>
    <s v="Rohan Singh"/>
    <x v="4"/>
    <x v="24"/>
    <x v="2"/>
    <s v="Goa"/>
    <s v="Panaji"/>
    <n v="1"/>
    <n v="6611.64"/>
    <n v="0.1"/>
    <n v="5207.88"/>
    <x v="4"/>
    <x v="1"/>
    <x v="2"/>
    <n v="0.1"/>
    <n v="1.0000000000000002E-2"/>
    <n v="1.0000000000000002E-3"/>
    <n v="-5207.8789999999999"/>
    <n v="-5207878.9999999991"/>
    <n v="2025"/>
    <x v="10"/>
    <n v="10"/>
    <s v="Q4"/>
  </r>
  <r>
    <s v="ORD-06686"/>
    <d v="2025-03-28T00:00:00"/>
    <s v="CUST-1751"/>
    <s v="Arjun Kumar"/>
    <x v="0"/>
    <x v="11"/>
    <x v="4"/>
    <s v="Bihar"/>
    <s v="Gaya"/>
    <n v="1"/>
    <n v="1398.73"/>
    <n v="0.05"/>
    <n v="1158.6099999999999"/>
    <x v="0"/>
    <x v="0"/>
    <x v="0"/>
    <n v="0.05"/>
    <n v="2.5000000000000005E-3"/>
    <n v="1.2500000000000003E-4"/>
    <n v="-1158.6098749999999"/>
    <n v="-9268878.9999999963"/>
    <n v="2025"/>
    <x v="3"/>
    <n v="3"/>
    <s v="Q1"/>
  </r>
  <r>
    <s v="ORD-06687"/>
    <d v="2025-12-28T00:00:00"/>
    <s v="CUST-1716"/>
    <s v="Aarav Kumar"/>
    <x v="1"/>
    <x v="9"/>
    <x v="3"/>
    <s v="Telangana"/>
    <s v="Hyderabad"/>
    <n v="2"/>
    <n v="2926.7"/>
    <n v="0.05"/>
    <n v="4824.28"/>
    <x v="2"/>
    <x v="2"/>
    <x v="1"/>
    <n v="0.1"/>
    <n v="5.000000000000001E-3"/>
    <n v="5.0000000000000012E-4"/>
    <n v="-4824.2794999999996"/>
    <n v="-9648558.9999999963"/>
    <n v="2025"/>
    <x v="1"/>
    <n v="12"/>
    <s v="Q4"/>
  </r>
  <r>
    <s v="ORD-06688"/>
    <d v="2025-02-25T00:00:00"/>
    <s v="CUST-2022"/>
    <s v="Kiran Sharma"/>
    <x v="4"/>
    <x v="19"/>
    <x v="2"/>
    <s v="Maharashtra"/>
    <s v="Nagpur"/>
    <n v="2"/>
    <n v="1534.21"/>
    <n v="0.1"/>
    <n v="1967.98"/>
    <x v="3"/>
    <x v="1"/>
    <x v="1"/>
    <n v="0.2"/>
    <n v="2.0000000000000004E-2"/>
    <n v="4.000000000000001E-3"/>
    <n v="-1967.9760000000001"/>
    <n v="-491993.99999999988"/>
    <n v="2025"/>
    <x v="11"/>
    <n v="2"/>
    <s v="Q1"/>
  </r>
  <r>
    <s v="ORD-06689"/>
    <d v="2025-04-23T00:00:00"/>
    <s v="CUST-1833"/>
    <s v="Kiran Patel"/>
    <x v="4"/>
    <x v="24"/>
    <x v="3"/>
    <s v="Andhra Pradesh"/>
    <s v="Vijayawada"/>
    <n v="1"/>
    <n v="3179.28"/>
    <n v="0.1"/>
    <n v="1835.31"/>
    <x v="2"/>
    <x v="1"/>
    <x v="1"/>
    <n v="0.1"/>
    <n v="1.0000000000000002E-2"/>
    <n v="1.0000000000000002E-3"/>
    <n v="-1835.309"/>
    <n v="-1835308.9999999995"/>
    <n v="2025"/>
    <x v="0"/>
    <n v="4"/>
    <s v="Q2"/>
  </r>
  <r>
    <s v="ORD-06690"/>
    <d v="2025-01-13T00:00:00"/>
    <s v="CUST-1758"/>
    <s v="Ananya Patel"/>
    <x v="3"/>
    <x v="14"/>
    <x v="3"/>
    <s v="Andhra Pradesh"/>
    <s v="Vijayawada"/>
    <n v="1"/>
    <n v="43513.31"/>
    <n v="0.1"/>
    <n v="31093.33"/>
    <x v="1"/>
    <x v="0"/>
    <x v="1"/>
    <n v="0.1"/>
    <n v="1.0000000000000002E-2"/>
    <n v="1.0000000000000002E-3"/>
    <n v="-31093.329000000002"/>
    <n v="-31093328.999999993"/>
    <n v="2025"/>
    <x v="5"/>
    <n v="1"/>
    <s v="Q1"/>
  </r>
  <r>
    <s v="ORD-06691"/>
    <d v="2025-01-18T00:00:00"/>
    <s v="CUST-1683"/>
    <s v="Arjun Gupta"/>
    <x v="2"/>
    <x v="10"/>
    <x v="0"/>
    <s v="Uttar Pradesh"/>
    <s v="Noida"/>
    <n v="3"/>
    <n v="1438.93"/>
    <n v="0.05"/>
    <n v="3473.84"/>
    <x v="1"/>
    <x v="1"/>
    <x v="0"/>
    <n v="0.15000000000000002"/>
    <n v="7.5000000000000015E-3"/>
    <n v="1.1250000000000003E-3"/>
    <n v="-3473.8388750000004"/>
    <n v="-3087856.7777777771"/>
    <n v="2025"/>
    <x v="5"/>
    <n v="1"/>
    <s v="Q1"/>
  </r>
  <r>
    <s v="ORD-06692"/>
    <d v="2025-07-01T00:00:00"/>
    <s v="CUST-1858"/>
    <s v="Rohan Verma"/>
    <x v="3"/>
    <x v="18"/>
    <x v="0"/>
    <s v="Haryana"/>
    <s v="Gurugram"/>
    <n v="1"/>
    <n v="21111.46"/>
    <n v="0.15"/>
    <n v="12779.98"/>
    <x v="1"/>
    <x v="1"/>
    <x v="1"/>
    <n v="0.15"/>
    <n v="2.2499999999999999E-2"/>
    <n v="3.375E-3"/>
    <n v="-12779.976624999999"/>
    <n v="-3786659.7407407407"/>
    <n v="2025"/>
    <x v="4"/>
    <n v="7"/>
    <s v="Q3"/>
  </r>
  <r>
    <s v="ORD-06693"/>
    <d v="2025-04-23T00:00:00"/>
    <s v="CUST-1994"/>
    <s v="Rohan Verma"/>
    <x v="3"/>
    <x v="14"/>
    <x v="0"/>
    <s v="Uttar Pradesh"/>
    <s v="Kanpur"/>
    <n v="2"/>
    <n v="46140.91"/>
    <n v="0.05"/>
    <n v="76297.919999999998"/>
    <x v="1"/>
    <x v="0"/>
    <x v="1"/>
    <n v="0.1"/>
    <n v="5.000000000000001E-3"/>
    <n v="5.0000000000000012E-4"/>
    <n v="-76297.919500000004"/>
    <n v="-152595838.99999997"/>
    <n v="2025"/>
    <x v="0"/>
    <n v="4"/>
    <s v="Q2"/>
  </r>
  <r>
    <s v="ORD-06694"/>
    <d v="2025-08-17T00:00:00"/>
    <s v="CUST-1573"/>
    <s v="Vikram Verma"/>
    <x v="3"/>
    <x v="3"/>
    <x v="3"/>
    <s v="Andhra Pradesh"/>
    <s v="Visakhapatnam"/>
    <n v="2"/>
    <n v="42826.13"/>
    <n v="0.05"/>
    <n v="69717.08"/>
    <x v="2"/>
    <x v="1"/>
    <x v="1"/>
    <n v="0.1"/>
    <n v="5.000000000000001E-3"/>
    <n v="5.0000000000000012E-4"/>
    <n v="-69717.079500000007"/>
    <n v="-139434158.99999997"/>
    <n v="2025"/>
    <x v="7"/>
    <n v="8"/>
    <s v="Q3"/>
  </r>
  <r>
    <s v="ORD-06695"/>
    <d v="2025-06-20T00:00:00"/>
    <s v="CUST-2373"/>
    <s v="Rahul Gupta"/>
    <x v="4"/>
    <x v="22"/>
    <x v="4"/>
    <s v="Odisha"/>
    <s v="Cuttack"/>
    <n v="2"/>
    <n v="1273.8399999999999"/>
    <n v="0.15"/>
    <n v="1697.14"/>
    <x v="0"/>
    <x v="0"/>
    <x v="1"/>
    <n v="0.3"/>
    <n v="4.4999999999999998E-2"/>
    <n v="1.35E-2"/>
    <n v="-1697.1265000000001"/>
    <n v="-125713.07407407409"/>
    <n v="2025"/>
    <x v="9"/>
    <n v="6"/>
    <s v="Q2"/>
  </r>
  <r>
    <s v="ORD-06696"/>
    <d v="2025-10-22T00:00:00"/>
    <s v="CUST-2589"/>
    <s v="Priya Singh"/>
    <x v="4"/>
    <x v="24"/>
    <x v="0"/>
    <s v="Haryana"/>
    <s v="Gurugram"/>
    <n v="1"/>
    <n v="5406.78"/>
    <n v="0"/>
    <n v="3516.27"/>
    <x v="0"/>
    <x v="0"/>
    <x v="2"/>
    <n v="0"/>
    <n v="0"/>
    <n v="0"/>
    <n v="-3516.27"/>
    <e v="#DIV/0!"/>
    <n v="2025"/>
    <x v="10"/>
    <n v="10"/>
    <s v="Q4"/>
  </r>
  <r>
    <s v="ORD-06697"/>
    <d v="2025-07-08T00:00:00"/>
    <s v="CUST-1673"/>
    <s v="Rahul Patel"/>
    <x v="3"/>
    <x v="13"/>
    <x v="0"/>
    <s v="Haryana"/>
    <s v="Faridabad"/>
    <n v="2"/>
    <n v="10850.66"/>
    <n v="0"/>
    <n v="18491.16"/>
    <x v="1"/>
    <x v="2"/>
    <x v="0"/>
    <n v="0"/>
    <n v="0"/>
    <n v="0"/>
    <n v="-18491.16"/>
    <e v="#DIV/0!"/>
    <n v="2025"/>
    <x v="4"/>
    <n v="7"/>
    <s v="Q3"/>
  </r>
  <r>
    <s v="ORD-06698"/>
    <d v="2025-03-20T00:00:00"/>
    <s v="CUST-1224"/>
    <s v="Meera Sharma"/>
    <x v="2"/>
    <x v="2"/>
    <x v="0"/>
    <s v="Punjab"/>
    <s v="Amritsar"/>
    <n v="1"/>
    <n v="2064.9899999999998"/>
    <n v="0.2"/>
    <n v="1076.98"/>
    <x v="3"/>
    <x v="1"/>
    <x v="2"/>
    <n v="0.2"/>
    <n v="4.0000000000000008E-2"/>
    <n v="8.0000000000000019E-3"/>
    <n v="-1076.972"/>
    <n v="-134621.49999999997"/>
    <n v="2025"/>
    <x v="3"/>
    <n v="3"/>
    <s v="Q1"/>
  </r>
  <r>
    <s v="ORD-06699"/>
    <d v="2025-05-26T00:00:00"/>
    <s v="CUST-1537"/>
    <s v="Isha Gupta"/>
    <x v="4"/>
    <x v="12"/>
    <x v="3"/>
    <s v="Telangana"/>
    <s v="Hyderabad"/>
    <n v="1"/>
    <n v="4403.3"/>
    <n v="0.2"/>
    <n v="2663.04"/>
    <x v="0"/>
    <x v="0"/>
    <x v="2"/>
    <n v="0.2"/>
    <n v="4.0000000000000008E-2"/>
    <n v="8.0000000000000019E-3"/>
    <n v="-2663.0320000000002"/>
    <n v="-332878.99999999994"/>
    <n v="2025"/>
    <x v="6"/>
    <n v="5"/>
    <s v="Q2"/>
  </r>
  <r>
    <s v="ORD-06700"/>
    <d v="2025-07-01T00:00:00"/>
    <s v="CUST-1306"/>
    <s v="Meera Joshi"/>
    <x v="0"/>
    <x v="0"/>
    <x v="0"/>
    <s v="Haryana"/>
    <s v="Faridabad"/>
    <n v="2"/>
    <n v="2591.6999999999998"/>
    <n v="0.1"/>
    <n v="2915.67"/>
    <x v="1"/>
    <x v="1"/>
    <x v="2"/>
    <n v="0.2"/>
    <n v="2.0000000000000004E-2"/>
    <n v="4.000000000000001E-3"/>
    <n v="-2915.6660000000002"/>
    <n v="-728916.49999999988"/>
    <n v="2025"/>
    <x v="4"/>
    <n v="7"/>
    <s v="Q3"/>
  </r>
  <r>
    <s v="ORD-06701"/>
    <d v="2025-10-13T00:00:00"/>
    <s v="CUST-1303"/>
    <s v="Vikram Kumar"/>
    <x v="0"/>
    <x v="0"/>
    <x v="0"/>
    <s v="Uttar Pradesh"/>
    <s v="Noida"/>
    <n v="4"/>
    <n v="17890.09"/>
    <n v="0.05"/>
    <n v="44881.31"/>
    <x v="1"/>
    <x v="0"/>
    <x v="1"/>
    <n v="0.2"/>
    <n v="1.0000000000000002E-2"/>
    <n v="2.0000000000000005E-3"/>
    <n v="-44881.307999999997"/>
    <n v="-22440653.999999993"/>
    <n v="2025"/>
    <x v="10"/>
    <n v="10"/>
    <s v="Q4"/>
  </r>
  <r>
    <s v="ORD-06702"/>
    <d v="2025-09-07T00:00:00"/>
    <s v="CUST-1634"/>
    <s v="Isha Patel"/>
    <x v="0"/>
    <x v="4"/>
    <x v="1"/>
    <s v="Chhattisgarh"/>
    <s v="Raipur"/>
    <n v="1"/>
    <n v="3560.89"/>
    <n v="0.05"/>
    <n v="2593.19"/>
    <x v="0"/>
    <x v="1"/>
    <x v="1"/>
    <n v="0.05"/>
    <n v="2.5000000000000005E-3"/>
    <n v="1.2500000000000003E-4"/>
    <n v="-2593.189875"/>
    <n v="-20745518.999999996"/>
    <n v="2025"/>
    <x v="2"/>
    <n v="9"/>
    <s v="Q3"/>
  </r>
  <r>
    <s v="ORD-06703"/>
    <d v="2025-12-20T00:00:00"/>
    <s v="CUST-2380"/>
    <s v="Ananya Gupta"/>
    <x v="1"/>
    <x v="9"/>
    <x v="4"/>
    <s v="West Bengal"/>
    <s v="Durgapur"/>
    <n v="1"/>
    <n v="3961.23"/>
    <n v="0.05"/>
    <n v="2334.64"/>
    <x v="1"/>
    <x v="1"/>
    <x v="2"/>
    <n v="0.05"/>
    <n v="2.5000000000000005E-3"/>
    <n v="1.2500000000000003E-4"/>
    <n v="-2334.6398749999998"/>
    <n v="-18677118.999999993"/>
    <n v="2025"/>
    <x v="1"/>
    <n v="12"/>
    <s v="Q4"/>
  </r>
  <r>
    <s v="ORD-06704"/>
    <d v="2025-11-10T00:00:00"/>
    <s v="CUST-1578"/>
    <s v="Neha Joshi"/>
    <x v="0"/>
    <x v="6"/>
    <x v="2"/>
    <s v="Gujarat"/>
    <s v="Ahmedabad"/>
    <n v="2"/>
    <n v="15056.21"/>
    <n v="0.05"/>
    <n v="18862.16"/>
    <x v="0"/>
    <x v="2"/>
    <x v="1"/>
    <n v="0.1"/>
    <n v="5.000000000000001E-3"/>
    <n v="5.0000000000000012E-4"/>
    <n v="-18862.159500000002"/>
    <n v="-37724318.999999993"/>
    <n v="2025"/>
    <x v="8"/>
    <n v="11"/>
    <s v="Q4"/>
  </r>
  <r>
    <s v="ORD-06705"/>
    <d v="2025-07-15T00:00:00"/>
    <s v="CUST-2293"/>
    <s v="Aarav Rao"/>
    <x v="1"/>
    <x v="1"/>
    <x v="2"/>
    <s v="Gujarat"/>
    <s v="Surat"/>
    <n v="1"/>
    <n v="4973.7"/>
    <n v="0.05"/>
    <n v="3200.63"/>
    <x v="2"/>
    <x v="1"/>
    <x v="1"/>
    <n v="0.05"/>
    <n v="2.5000000000000005E-3"/>
    <n v="1.2500000000000003E-4"/>
    <n v="-3200.6298750000001"/>
    <n v="-25605038.999999996"/>
    <n v="2025"/>
    <x v="4"/>
    <n v="7"/>
    <s v="Q3"/>
  </r>
  <r>
    <s v="ORD-06706"/>
    <d v="2025-11-19T00:00:00"/>
    <s v="CUST-1015"/>
    <s v="Arjun Gupta"/>
    <x v="0"/>
    <x v="0"/>
    <x v="2"/>
    <s v="Gujarat"/>
    <s v="Surat"/>
    <n v="2"/>
    <n v="8115.7"/>
    <n v="0"/>
    <n v="10243.89"/>
    <x v="1"/>
    <x v="1"/>
    <x v="0"/>
    <n v="0"/>
    <n v="0"/>
    <n v="0"/>
    <n v="-10243.89"/>
    <e v="#DIV/0!"/>
    <n v="2025"/>
    <x v="8"/>
    <n v="11"/>
    <s v="Q4"/>
  </r>
  <r>
    <s v="ORD-06707"/>
    <d v="2025-03-12T00:00:00"/>
    <s v="CUST-1518"/>
    <s v="Ananya Reddy"/>
    <x v="3"/>
    <x v="13"/>
    <x v="2"/>
    <s v="Goa"/>
    <s v="Panaji"/>
    <n v="5"/>
    <n v="57005"/>
    <n v="0.05"/>
    <n v="208689.42"/>
    <x v="2"/>
    <x v="1"/>
    <x v="2"/>
    <n v="0.25"/>
    <n v="1.2500000000000001E-2"/>
    <n v="3.1250000000000002E-3"/>
    <n v="-208689.41687500002"/>
    <n v="-66780613.400000006"/>
    <n v="2025"/>
    <x v="3"/>
    <n v="3"/>
    <s v="Q1"/>
  </r>
  <r>
    <s v="ORD-06708"/>
    <d v="2025-09-05T00:00:00"/>
    <s v="CUST-1253"/>
    <s v="Rahul Gupta"/>
    <x v="0"/>
    <x v="6"/>
    <x v="4"/>
    <s v="Odisha"/>
    <s v="Bhubaneswar"/>
    <n v="5"/>
    <n v="17265.43"/>
    <n v="0.05"/>
    <n v="67135.56"/>
    <x v="2"/>
    <x v="2"/>
    <x v="0"/>
    <n v="0.25"/>
    <n v="1.2500000000000001E-2"/>
    <n v="3.1250000000000002E-3"/>
    <n v="-67135.556874999995"/>
    <n v="-21483378.199999996"/>
    <n v="2025"/>
    <x v="2"/>
    <n v="9"/>
    <s v="Q3"/>
  </r>
  <r>
    <s v="ORD-06709"/>
    <d v="2025-05-26T00:00:00"/>
    <s v="CUST-2109"/>
    <s v="Vikram Kumar"/>
    <x v="3"/>
    <x v="14"/>
    <x v="4"/>
    <s v="Odisha"/>
    <s v="Bhubaneswar"/>
    <n v="1"/>
    <n v="12478.78"/>
    <n v="0.1"/>
    <n v="7072.78"/>
    <x v="1"/>
    <x v="1"/>
    <x v="2"/>
    <n v="0.1"/>
    <n v="1.0000000000000002E-2"/>
    <n v="1.0000000000000002E-3"/>
    <n v="-7072.7789999999995"/>
    <n v="-7072778.9999999981"/>
    <n v="2025"/>
    <x v="6"/>
    <n v="5"/>
    <s v="Q2"/>
  </r>
  <r>
    <s v="ORD-06710"/>
    <d v="2025-04-16T00:00:00"/>
    <s v="CUST-2578"/>
    <s v="Rahul Reddy"/>
    <x v="0"/>
    <x v="0"/>
    <x v="1"/>
    <s v="Chhattisgarh"/>
    <s v="Bilaspur"/>
    <n v="2"/>
    <n v="8994.24"/>
    <n v="0.05"/>
    <n v="12444.71"/>
    <x v="0"/>
    <x v="2"/>
    <x v="2"/>
    <n v="0.1"/>
    <n v="5.000000000000001E-3"/>
    <n v="5.0000000000000012E-4"/>
    <n v="-12444.709499999999"/>
    <n v="-24889418.999999993"/>
    <n v="2025"/>
    <x v="0"/>
    <n v="4"/>
    <s v="Q2"/>
  </r>
  <r>
    <s v="ORD-06711"/>
    <d v="2025-09-20T00:00:00"/>
    <s v="CUST-1730"/>
    <s v="Aarav Kumar"/>
    <x v="3"/>
    <x v="14"/>
    <x v="0"/>
    <s v="Delhi"/>
    <s v="Delhi"/>
    <n v="4"/>
    <n v="5310.69"/>
    <n v="0.15"/>
    <n v="13742.86"/>
    <x v="1"/>
    <x v="0"/>
    <x v="0"/>
    <n v="0.6"/>
    <n v="0.09"/>
    <n v="5.3999999999999999E-2"/>
    <n v="-13742.806"/>
    <n v="-254496.40740740742"/>
    <n v="2025"/>
    <x v="2"/>
    <n v="9"/>
    <s v="Q3"/>
  </r>
  <r>
    <s v="ORD-06712"/>
    <d v="2025-10-23T00:00:00"/>
    <s v="CUST-1163"/>
    <s v="Vikram Gupta"/>
    <x v="1"/>
    <x v="21"/>
    <x v="3"/>
    <s v="Andhra Pradesh"/>
    <s v="Vijayawada"/>
    <n v="1"/>
    <n v="3198.44"/>
    <n v="0.05"/>
    <n v="2296.5300000000002"/>
    <x v="1"/>
    <x v="1"/>
    <x v="2"/>
    <n v="0.05"/>
    <n v="2.5000000000000005E-3"/>
    <n v="1.2500000000000003E-4"/>
    <n v="-2296.5298750000002"/>
    <n v="-18372238.999999996"/>
    <n v="2025"/>
    <x v="10"/>
    <n v="10"/>
    <s v="Q4"/>
  </r>
  <r>
    <s v="ORD-06713"/>
    <d v="2025-03-11T00:00:00"/>
    <s v="CUST-2261"/>
    <s v="Ananya Verma"/>
    <x v="0"/>
    <x v="0"/>
    <x v="0"/>
    <s v="Punjab"/>
    <s v="Ludhiana"/>
    <n v="2"/>
    <n v="10758.33"/>
    <n v="0.05"/>
    <n v="15250.45"/>
    <x v="0"/>
    <x v="1"/>
    <x v="1"/>
    <n v="0.1"/>
    <n v="5.000000000000001E-3"/>
    <n v="5.0000000000000012E-4"/>
    <n v="-15250.449500000001"/>
    <n v="-30500898.999999993"/>
    <n v="2025"/>
    <x v="3"/>
    <n v="3"/>
    <s v="Q1"/>
  </r>
  <r>
    <s v="ORD-06714"/>
    <d v="2025-07-12T00:00:00"/>
    <s v="CUST-2106"/>
    <s v="Neha Patel"/>
    <x v="1"/>
    <x v="9"/>
    <x v="2"/>
    <s v="Maharashtra"/>
    <s v="Mumbai"/>
    <n v="1"/>
    <n v="1219.5999999999999"/>
    <n v="0.1"/>
    <n v="707.81"/>
    <x v="3"/>
    <x v="1"/>
    <x v="1"/>
    <n v="0.1"/>
    <n v="1.0000000000000002E-2"/>
    <n v="1.0000000000000002E-3"/>
    <n v="-707.80899999999997"/>
    <n v="-707808.99999999977"/>
    <n v="2025"/>
    <x v="4"/>
    <n v="7"/>
    <s v="Q3"/>
  </r>
  <r>
    <s v="ORD-06715"/>
    <d v="2025-03-09T00:00:00"/>
    <s v="CUST-1774"/>
    <s v="Sneha Rao"/>
    <x v="4"/>
    <x v="12"/>
    <x v="3"/>
    <s v="Karnataka"/>
    <s v="Bengaluru"/>
    <n v="1"/>
    <n v="7282.17"/>
    <n v="0"/>
    <n v="4986.0600000000004"/>
    <x v="1"/>
    <x v="1"/>
    <x v="1"/>
    <n v="0"/>
    <n v="0"/>
    <n v="0"/>
    <n v="-4986.0600000000004"/>
    <e v="#DIV/0!"/>
    <n v="2025"/>
    <x v="3"/>
    <n v="3"/>
    <s v="Q1"/>
  </r>
  <r>
    <s v="ORD-06716"/>
    <d v="2025-11-01T00:00:00"/>
    <s v="CUST-1590"/>
    <s v="Kiran Verma"/>
    <x v="1"/>
    <x v="7"/>
    <x v="1"/>
    <s v="Chhattisgarh"/>
    <s v="Raipur"/>
    <n v="5"/>
    <n v="427.03"/>
    <n v="0.05"/>
    <n v="1746.88"/>
    <x v="1"/>
    <x v="1"/>
    <x v="2"/>
    <n v="0.25"/>
    <n v="1.2500000000000001E-2"/>
    <n v="3.1250000000000002E-3"/>
    <n v="-1746.8768750000002"/>
    <n v="-559000.6"/>
    <n v="2025"/>
    <x v="8"/>
    <n v="11"/>
    <s v="Q4"/>
  </r>
  <r>
    <s v="ORD-06717"/>
    <d v="2025-02-21T00:00:00"/>
    <s v="CUST-1402"/>
    <s v="Meera Singh"/>
    <x v="4"/>
    <x v="22"/>
    <x v="3"/>
    <s v="Andhra Pradesh"/>
    <s v="Visakhapatnam"/>
    <n v="2"/>
    <n v="7352.93"/>
    <n v="0.1"/>
    <n v="8836.27"/>
    <x v="0"/>
    <x v="1"/>
    <x v="0"/>
    <n v="0.2"/>
    <n v="2.0000000000000004E-2"/>
    <n v="4.000000000000001E-3"/>
    <n v="-8836.2659999999996"/>
    <n v="-2209066.4999999995"/>
    <n v="2025"/>
    <x v="11"/>
    <n v="2"/>
    <s v="Q1"/>
  </r>
  <r>
    <s v="ORD-06718"/>
    <d v="2025-12-29T00:00:00"/>
    <s v="CUST-1811"/>
    <s v="Kiran Verma"/>
    <x v="2"/>
    <x v="10"/>
    <x v="3"/>
    <s v="Telangana"/>
    <s v="Hyderabad"/>
    <n v="1"/>
    <n v="575.86"/>
    <n v="0.05"/>
    <n v="450.72"/>
    <x v="1"/>
    <x v="2"/>
    <x v="1"/>
    <n v="0.05"/>
    <n v="2.5000000000000005E-3"/>
    <n v="1.2500000000000003E-4"/>
    <n v="-450.719875"/>
    <n v="-3605758.9999999991"/>
    <n v="2025"/>
    <x v="1"/>
    <n v="12"/>
    <s v="Q4"/>
  </r>
  <r>
    <s v="ORD-06719"/>
    <d v="2025-10-12T00:00:00"/>
    <s v="CUST-1148"/>
    <s v="Rohan Patel"/>
    <x v="3"/>
    <x v="13"/>
    <x v="3"/>
    <s v="Karnataka"/>
    <s v="Mysuru"/>
    <n v="3"/>
    <n v="43208.63"/>
    <n v="0.15"/>
    <n v="72524.149999999994"/>
    <x v="1"/>
    <x v="1"/>
    <x v="2"/>
    <n v="0.44999999999999996"/>
    <n v="6.7499999999999991E-2"/>
    <n v="3.0374999999999992E-2"/>
    <n v="-72524.119624999992"/>
    <n v="-2387625.3374485602"/>
    <n v="2025"/>
    <x v="10"/>
    <n v="10"/>
    <s v="Q4"/>
  </r>
  <r>
    <s v="ORD-06720"/>
    <d v="2025-11-30T00:00:00"/>
    <s v="CUST-1975"/>
    <s v="Vikram Singh"/>
    <x v="4"/>
    <x v="22"/>
    <x v="4"/>
    <s v="Odisha"/>
    <s v="Bhubaneswar"/>
    <n v="2"/>
    <n v="1169.54"/>
    <n v="0.1"/>
    <n v="1711.03"/>
    <x v="4"/>
    <x v="1"/>
    <x v="1"/>
    <n v="0.2"/>
    <n v="2.0000000000000004E-2"/>
    <n v="4.000000000000001E-3"/>
    <n v="-1711.0260000000001"/>
    <n v="-427756.49999999994"/>
    <n v="2025"/>
    <x v="8"/>
    <n v="11"/>
    <s v="Q4"/>
  </r>
  <r>
    <s v="ORD-06721"/>
    <d v="2025-01-09T00:00:00"/>
    <s v="CUST-2461"/>
    <s v="Meera Patel"/>
    <x v="4"/>
    <x v="15"/>
    <x v="2"/>
    <s v="Maharashtra"/>
    <s v="Mumbai"/>
    <n v="3"/>
    <n v="2635.42"/>
    <n v="0"/>
    <n v="6297.3"/>
    <x v="2"/>
    <x v="1"/>
    <x v="0"/>
    <n v="0"/>
    <n v="0"/>
    <n v="0"/>
    <n v="-6297.3"/>
    <e v="#DIV/0!"/>
    <n v="2025"/>
    <x v="5"/>
    <n v="1"/>
    <s v="Q1"/>
  </r>
  <r>
    <s v="ORD-06722"/>
    <d v="2025-09-08T00:00:00"/>
    <s v="CUST-2584"/>
    <s v="Meera Reddy"/>
    <x v="4"/>
    <x v="19"/>
    <x v="3"/>
    <s v="Tamil Nadu"/>
    <s v="Chennai"/>
    <n v="1"/>
    <n v="6636.26"/>
    <n v="0.05"/>
    <n v="5535.14"/>
    <x v="2"/>
    <x v="0"/>
    <x v="2"/>
    <n v="0.05"/>
    <n v="2.5000000000000005E-3"/>
    <n v="1.2500000000000003E-4"/>
    <n v="-5535.1398750000008"/>
    <n v="-44281118.999999993"/>
    <n v="2025"/>
    <x v="2"/>
    <n v="9"/>
    <s v="Q3"/>
  </r>
  <r>
    <s v="ORD-06723"/>
    <d v="2025-11-28T00:00:00"/>
    <s v="CUST-2179"/>
    <s v="Isha Reddy"/>
    <x v="2"/>
    <x v="8"/>
    <x v="4"/>
    <s v="Jharkhand"/>
    <s v="Jamshedpur"/>
    <n v="1"/>
    <n v="2250.67"/>
    <n v="0.1"/>
    <n v="1336.84"/>
    <x v="3"/>
    <x v="1"/>
    <x v="2"/>
    <n v="0.1"/>
    <n v="1.0000000000000002E-2"/>
    <n v="1.0000000000000002E-3"/>
    <n v="-1336.8389999999999"/>
    <n v="-1336838.9999999995"/>
    <n v="2025"/>
    <x v="8"/>
    <n v="11"/>
    <s v="Q4"/>
  </r>
  <r>
    <s v="ORD-06724"/>
    <d v="2025-10-25T00:00:00"/>
    <s v="CUST-1129"/>
    <s v="Sneha Reddy"/>
    <x v="2"/>
    <x v="20"/>
    <x v="0"/>
    <s v="Uttar Pradesh"/>
    <s v="Noida"/>
    <n v="1"/>
    <n v="3773.75"/>
    <n v="0.1"/>
    <n v="2349.46"/>
    <x v="0"/>
    <x v="0"/>
    <x v="0"/>
    <n v="0.1"/>
    <n v="1.0000000000000002E-2"/>
    <n v="1.0000000000000002E-3"/>
    <n v="-2349.4589999999998"/>
    <n v="-2349458.9999999991"/>
    <n v="2025"/>
    <x v="10"/>
    <n v="10"/>
    <s v="Q4"/>
  </r>
  <r>
    <s v="ORD-06725"/>
    <d v="2025-07-03T00:00:00"/>
    <s v="CUST-1119"/>
    <s v="Priya Joshi"/>
    <x v="3"/>
    <x v="18"/>
    <x v="4"/>
    <s v="Odisha"/>
    <s v="Cuttack"/>
    <n v="2"/>
    <n v="59618.27"/>
    <n v="0.15"/>
    <n v="85043.22"/>
    <x v="0"/>
    <x v="1"/>
    <x v="2"/>
    <n v="0.3"/>
    <n v="4.4999999999999998E-2"/>
    <n v="1.35E-2"/>
    <n v="-85043.2065"/>
    <n v="-6299496.777777778"/>
    <n v="2025"/>
    <x v="4"/>
    <n v="7"/>
    <s v="Q3"/>
  </r>
  <r>
    <s v="ORD-06726"/>
    <d v="2025-06-28T00:00:00"/>
    <s v="CUST-2294"/>
    <s v="Priya Kumar"/>
    <x v="1"/>
    <x v="1"/>
    <x v="4"/>
    <s v="Jharkhand"/>
    <s v="Jamshedpur"/>
    <n v="1"/>
    <n v="485.76"/>
    <n v="0.1"/>
    <n v="334.37"/>
    <x v="0"/>
    <x v="1"/>
    <x v="2"/>
    <n v="0.1"/>
    <n v="1.0000000000000002E-2"/>
    <n v="1.0000000000000002E-3"/>
    <n v="-334.36900000000003"/>
    <n v="-334368.99999999994"/>
    <n v="2025"/>
    <x v="9"/>
    <n v="6"/>
    <s v="Q2"/>
  </r>
  <r>
    <s v="ORD-06727"/>
    <d v="2025-07-17T00:00:00"/>
    <s v="CUST-1416"/>
    <s v="Priya Reddy"/>
    <x v="3"/>
    <x v="14"/>
    <x v="1"/>
    <s v="Madhya Pradesh"/>
    <s v="Indore"/>
    <n v="1"/>
    <n v="53003.57"/>
    <n v="0"/>
    <n v="37403.699999999997"/>
    <x v="2"/>
    <x v="1"/>
    <x v="1"/>
    <n v="0"/>
    <n v="0"/>
    <n v="0"/>
    <n v="-37403.699999999997"/>
    <e v="#DIV/0!"/>
    <n v="2025"/>
    <x v="4"/>
    <n v="7"/>
    <s v="Q3"/>
  </r>
  <r>
    <s v="ORD-06728"/>
    <d v="2025-05-08T00:00:00"/>
    <s v="CUST-1835"/>
    <s v="Kiran Kumar"/>
    <x v="3"/>
    <x v="18"/>
    <x v="1"/>
    <s v="Chhattisgarh"/>
    <s v="Bilaspur"/>
    <n v="5"/>
    <n v="5644.77"/>
    <n v="0"/>
    <n v="18603.11"/>
    <x v="4"/>
    <x v="1"/>
    <x v="1"/>
    <n v="0"/>
    <n v="0"/>
    <n v="0"/>
    <n v="-18603.11"/>
    <e v="#DIV/0!"/>
    <n v="2025"/>
    <x v="6"/>
    <n v="5"/>
    <s v="Q2"/>
  </r>
  <r>
    <s v="ORD-06729"/>
    <d v="2025-01-20T00:00:00"/>
    <s v="CUST-2034"/>
    <s v="Neha Nair"/>
    <x v="2"/>
    <x v="10"/>
    <x v="3"/>
    <s v="Telangana"/>
    <s v="Warangal"/>
    <n v="4"/>
    <n v="1236.8499999999999"/>
    <n v="0.1"/>
    <n v="3406.09"/>
    <x v="1"/>
    <x v="1"/>
    <x v="1"/>
    <n v="0.4"/>
    <n v="4.0000000000000008E-2"/>
    <n v="1.6000000000000004E-2"/>
    <n v="-3406.0740000000001"/>
    <n v="-212879.62499999994"/>
    <n v="2025"/>
    <x v="5"/>
    <n v="1"/>
    <s v="Q1"/>
  </r>
  <r>
    <s v="ORD-06730"/>
    <d v="2025-11-24T00:00:00"/>
    <s v="CUST-2434"/>
    <s v="Ananya Patel"/>
    <x v="0"/>
    <x v="4"/>
    <x v="0"/>
    <s v="Uttar Pradesh"/>
    <s v="Kanpur"/>
    <n v="2"/>
    <n v="2764.22"/>
    <n v="0"/>
    <n v="4121.3500000000004"/>
    <x v="4"/>
    <x v="1"/>
    <x v="2"/>
    <n v="0"/>
    <n v="0"/>
    <n v="0"/>
    <n v="-4121.3500000000004"/>
    <e v="#DIV/0!"/>
    <n v="2025"/>
    <x v="8"/>
    <n v="11"/>
    <s v="Q4"/>
  </r>
  <r>
    <s v="ORD-06731"/>
    <d v="2025-03-06T00:00:00"/>
    <s v="CUST-2247"/>
    <s v="Rohan Singh"/>
    <x v="3"/>
    <x v="13"/>
    <x v="2"/>
    <s v="Rajasthan"/>
    <s v="Udaipur"/>
    <n v="3"/>
    <n v="64625.49"/>
    <n v="0.1"/>
    <n v="119362.47"/>
    <x v="2"/>
    <x v="0"/>
    <x v="2"/>
    <n v="0.30000000000000004"/>
    <n v="3.0000000000000006E-2"/>
    <n v="9.0000000000000028E-3"/>
    <n v="-119362.461"/>
    <n v="-13262495.666666662"/>
    <n v="2025"/>
    <x v="3"/>
    <n v="3"/>
    <s v="Q1"/>
  </r>
  <r>
    <s v="ORD-06732"/>
    <d v="2025-07-01T00:00:00"/>
    <s v="CUST-1842"/>
    <s v="Aarav Reddy"/>
    <x v="1"/>
    <x v="7"/>
    <x v="0"/>
    <s v="Punjab"/>
    <s v="Amritsar"/>
    <n v="4"/>
    <n v="1105.8900000000001"/>
    <n v="0.1"/>
    <n v="3119.19"/>
    <x v="1"/>
    <x v="1"/>
    <x v="2"/>
    <n v="0.4"/>
    <n v="4.0000000000000008E-2"/>
    <n v="1.6000000000000004E-2"/>
    <n v="-3119.174"/>
    <n v="-194948.37499999994"/>
    <n v="2025"/>
    <x v="4"/>
    <n v="7"/>
    <s v="Q3"/>
  </r>
  <r>
    <s v="ORD-06733"/>
    <d v="2025-08-29T00:00:00"/>
    <s v="CUST-1178"/>
    <s v="Arjun Rao"/>
    <x v="4"/>
    <x v="24"/>
    <x v="3"/>
    <s v="Tamil Nadu"/>
    <s v="Coimbatore"/>
    <n v="2"/>
    <n v="8122.48"/>
    <n v="0.1"/>
    <n v="11659.58"/>
    <x v="1"/>
    <x v="0"/>
    <x v="0"/>
    <n v="0.2"/>
    <n v="2.0000000000000004E-2"/>
    <n v="4.000000000000001E-3"/>
    <n v="-11659.575999999999"/>
    <n v="-2914893.9999999991"/>
    <n v="2025"/>
    <x v="7"/>
    <n v="8"/>
    <s v="Q3"/>
  </r>
  <r>
    <s v="ORD-06734"/>
    <d v="2025-01-24T00:00:00"/>
    <s v="CUST-2201"/>
    <s v="Kiran Joshi"/>
    <x v="2"/>
    <x v="10"/>
    <x v="0"/>
    <s v="Delhi"/>
    <s v="Delhi"/>
    <n v="2"/>
    <n v="6940.15"/>
    <n v="0.05"/>
    <n v="10075.75"/>
    <x v="2"/>
    <x v="1"/>
    <x v="1"/>
    <n v="0.1"/>
    <n v="5.000000000000001E-3"/>
    <n v="5.0000000000000012E-4"/>
    <n v="-10075.7495"/>
    <n v="-20151498.999999996"/>
    <n v="2025"/>
    <x v="5"/>
    <n v="1"/>
    <s v="Q1"/>
  </r>
  <r>
    <s v="ORD-06735"/>
    <d v="2025-03-24T00:00:00"/>
    <s v="CUST-1544"/>
    <s v="Priya Singh"/>
    <x v="2"/>
    <x v="20"/>
    <x v="3"/>
    <s v="Karnataka"/>
    <s v="Mysuru"/>
    <n v="3"/>
    <n v="2932.98"/>
    <n v="0.1"/>
    <n v="6280.63"/>
    <x v="3"/>
    <x v="1"/>
    <x v="1"/>
    <n v="0.30000000000000004"/>
    <n v="3.0000000000000006E-2"/>
    <n v="9.0000000000000028E-3"/>
    <n v="-6280.6210000000001"/>
    <n v="-697846.77777777752"/>
    <n v="2025"/>
    <x v="3"/>
    <n v="3"/>
    <s v="Q1"/>
  </r>
  <r>
    <s v="ORD-06736"/>
    <d v="2025-11-15T00:00:00"/>
    <s v="CUST-1577"/>
    <s v="Ananya Rao"/>
    <x v="4"/>
    <x v="12"/>
    <x v="4"/>
    <s v="Jharkhand"/>
    <s v="Ranchi"/>
    <n v="2"/>
    <n v="5863.91"/>
    <n v="0"/>
    <n v="8050.53"/>
    <x v="1"/>
    <x v="1"/>
    <x v="1"/>
    <n v="0"/>
    <n v="0"/>
    <n v="0"/>
    <n v="-8050.53"/>
    <e v="#DIV/0!"/>
    <n v="2025"/>
    <x v="8"/>
    <n v="11"/>
    <s v="Q4"/>
  </r>
  <r>
    <s v="ORD-06737"/>
    <d v="2025-07-04T00:00:00"/>
    <s v="CUST-2050"/>
    <s v="Vikram Patel"/>
    <x v="3"/>
    <x v="16"/>
    <x v="3"/>
    <s v="Andhra Pradesh"/>
    <s v="Vijayawada"/>
    <n v="1"/>
    <n v="50972.29"/>
    <n v="0.1"/>
    <n v="39231.82"/>
    <x v="0"/>
    <x v="0"/>
    <x v="1"/>
    <n v="0.1"/>
    <n v="1.0000000000000002E-2"/>
    <n v="1.0000000000000002E-3"/>
    <n v="-39231.819000000003"/>
    <n v="-39231818.999999993"/>
    <n v="2025"/>
    <x v="4"/>
    <n v="7"/>
    <s v="Q3"/>
  </r>
  <r>
    <s v="ORD-06738"/>
    <d v="2025-11-12T00:00:00"/>
    <s v="CUST-2221"/>
    <s v="Meera Verma"/>
    <x v="1"/>
    <x v="17"/>
    <x v="1"/>
    <s v="Madhya Pradesh"/>
    <s v="Indore"/>
    <n v="1"/>
    <n v="2115.06"/>
    <n v="0.1"/>
    <n v="1206.43"/>
    <x v="2"/>
    <x v="1"/>
    <x v="2"/>
    <n v="0.1"/>
    <n v="1.0000000000000002E-2"/>
    <n v="1.0000000000000002E-3"/>
    <n v="-1206.4290000000001"/>
    <n v="-1206428.9999999998"/>
    <n v="2025"/>
    <x v="8"/>
    <n v="11"/>
    <s v="Q4"/>
  </r>
  <r>
    <s v="ORD-06739"/>
    <d v="2025-04-09T00:00:00"/>
    <s v="CUST-2434"/>
    <s v="Aarav Patel"/>
    <x v="3"/>
    <x v="16"/>
    <x v="4"/>
    <s v="Odisha"/>
    <s v="Bhubaneswar"/>
    <n v="1"/>
    <n v="11775.2"/>
    <n v="0.05"/>
    <n v="7431.17"/>
    <x v="0"/>
    <x v="1"/>
    <x v="2"/>
    <n v="0.05"/>
    <n v="2.5000000000000005E-3"/>
    <n v="1.2500000000000003E-4"/>
    <n v="-7431.1698750000005"/>
    <n v="-59449358.999999993"/>
    <n v="2025"/>
    <x v="0"/>
    <n v="4"/>
    <s v="Q2"/>
  </r>
  <r>
    <s v="ORD-06740"/>
    <d v="2025-03-03T00:00:00"/>
    <s v="CUST-1742"/>
    <s v="Priya Sharma"/>
    <x v="0"/>
    <x v="11"/>
    <x v="4"/>
    <s v="Jharkhand"/>
    <s v="Jamshedpur"/>
    <n v="4"/>
    <n v="8204.1"/>
    <n v="0.05"/>
    <n v="21132.41"/>
    <x v="4"/>
    <x v="0"/>
    <x v="2"/>
    <n v="0.2"/>
    <n v="1.0000000000000002E-2"/>
    <n v="2.0000000000000005E-3"/>
    <n v="-21132.407999999999"/>
    <n v="-10566203.999999998"/>
    <n v="2025"/>
    <x v="3"/>
    <n v="3"/>
    <s v="Q1"/>
  </r>
  <r>
    <s v="ORD-06741"/>
    <d v="2025-10-13T00:00:00"/>
    <s v="CUST-2089"/>
    <s v="Sneha Gupta"/>
    <x v="2"/>
    <x v="8"/>
    <x v="3"/>
    <s v="Telangana"/>
    <s v="Hyderabad"/>
    <n v="2"/>
    <n v="5494.46"/>
    <n v="0.1"/>
    <n v="8583.2800000000007"/>
    <x v="3"/>
    <x v="1"/>
    <x v="2"/>
    <n v="0.2"/>
    <n v="2.0000000000000004E-2"/>
    <n v="4.000000000000001E-3"/>
    <n v="-8583.2759999999998"/>
    <n v="-2145818.9999999995"/>
    <n v="2025"/>
    <x v="10"/>
    <n v="10"/>
    <s v="Q4"/>
  </r>
  <r>
    <s v="ORD-06742"/>
    <d v="2025-01-22T00:00:00"/>
    <s v="CUST-2502"/>
    <s v="Priya Nair"/>
    <x v="1"/>
    <x v="1"/>
    <x v="0"/>
    <s v="Haryana"/>
    <s v="Faridabad"/>
    <n v="3"/>
    <n v="3958.62"/>
    <n v="0.05"/>
    <n v="7835.98"/>
    <x v="2"/>
    <x v="1"/>
    <x v="1"/>
    <n v="0.15000000000000002"/>
    <n v="7.5000000000000015E-3"/>
    <n v="1.1250000000000003E-3"/>
    <n v="-7835.9788749999998"/>
    <n v="-6965314.5555555532"/>
    <n v="2025"/>
    <x v="5"/>
    <n v="1"/>
    <s v="Q1"/>
  </r>
  <r>
    <s v="ORD-06743"/>
    <d v="2025-07-31T00:00:00"/>
    <s v="CUST-1396"/>
    <s v="Neha Singh"/>
    <x v="3"/>
    <x v="13"/>
    <x v="2"/>
    <s v="Goa"/>
    <s v="Panaji"/>
    <n v="3"/>
    <n v="16139.21"/>
    <n v="0"/>
    <n v="41749.519999999997"/>
    <x v="1"/>
    <x v="1"/>
    <x v="1"/>
    <n v="0"/>
    <n v="0"/>
    <n v="0"/>
    <n v="-41749.519999999997"/>
    <e v="#DIV/0!"/>
    <n v="2025"/>
    <x v="4"/>
    <n v="7"/>
    <s v="Q3"/>
  </r>
  <r>
    <s v="ORD-06744"/>
    <d v="2025-05-06T00:00:00"/>
    <s v="CUST-2508"/>
    <s v="Neha Sharma"/>
    <x v="3"/>
    <x v="14"/>
    <x v="2"/>
    <s v="Maharashtra"/>
    <s v="Nagpur"/>
    <n v="1"/>
    <n v="12610.32"/>
    <n v="0.15"/>
    <n v="7974.57"/>
    <x v="0"/>
    <x v="1"/>
    <x v="1"/>
    <n v="0.15"/>
    <n v="2.2499999999999999E-2"/>
    <n v="3.375E-3"/>
    <n v="-7974.5666249999995"/>
    <n v="-2362834.5555555555"/>
    <n v="2025"/>
    <x v="6"/>
    <n v="5"/>
    <s v="Q2"/>
  </r>
  <r>
    <s v="ORD-06745"/>
    <d v="2025-02-11T00:00:00"/>
    <s v="CUST-1938"/>
    <s v="Priya Reddy"/>
    <x v="2"/>
    <x v="10"/>
    <x v="4"/>
    <s v="West Bengal"/>
    <s v="Kolkata"/>
    <n v="2"/>
    <n v="6475.7"/>
    <n v="0.1"/>
    <n v="9402.75"/>
    <x v="0"/>
    <x v="0"/>
    <x v="2"/>
    <n v="0.2"/>
    <n v="2.0000000000000004E-2"/>
    <n v="4.000000000000001E-3"/>
    <n v="-9402.7459999999992"/>
    <n v="-2350686.4999999991"/>
    <n v="2025"/>
    <x v="11"/>
    <n v="2"/>
    <s v="Q1"/>
  </r>
  <r>
    <s v="ORD-06746"/>
    <d v="2025-04-08T00:00:00"/>
    <s v="CUST-1183"/>
    <s v="Ananya Gupta"/>
    <x v="2"/>
    <x v="20"/>
    <x v="3"/>
    <s v="Tamil Nadu"/>
    <s v="Chennai"/>
    <n v="1"/>
    <n v="690.39"/>
    <n v="0.1"/>
    <n v="430.12"/>
    <x v="0"/>
    <x v="2"/>
    <x v="0"/>
    <n v="0.1"/>
    <n v="1.0000000000000002E-2"/>
    <n v="1.0000000000000002E-3"/>
    <n v="-430.11900000000003"/>
    <n v="-430118.99999999994"/>
    <n v="2025"/>
    <x v="0"/>
    <n v="4"/>
    <s v="Q2"/>
  </r>
  <r>
    <s v="ORD-06747"/>
    <d v="2025-01-31T00:00:00"/>
    <s v="CUST-1264"/>
    <s v="Kiran Rao"/>
    <x v="2"/>
    <x v="20"/>
    <x v="4"/>
    <s v="Bihar"/>
    <s v="Patna"/>
    <n v="1"/>
    <n v="5249.27"/>
    <n v="0.05"/>
    <n v="4003.62"/>
    <x v="1"/>
    <x v="1"/>
    <x v="0"/>
    <n v="0.05"/>
    <n v="2.5000000000000005E-3"/>
    <n v="1.2500000000000003E-4"/>
    <n v="-4003.6198749999999"/>
    <n v="-32028958.999999993"/>
    <n v="2025"/>
    <x v="5"/>
    <n v="1"/>
    <s v="Q1"/>
  </r>
  <r>
    <s v="ORD-06748"/>
    <d v="2025-06-07T00:00:00"/>
    <s v="CUST-1027"/>
    <s v="Meera Kumar"/>
    <x v="0"/>
    <x v="11"/>
    <x v="2"/>
    <s v="Rajasthan"/>
    <s v="Udaipur"/>
    <n v="3"/>
    <n v="1503.09"/>
    <n v="0.2"/>
    <n v="3052.93"/>
    <x v="2"/>
    <x v="0"/>
    <x v="0"/>
    <n v="0.60000000000000009"/>
    <n v="0.12000000000000002"/>
    <n v="7.2000000000000022E-2"/>
    <n v="-3052.8579999999997"/>
    <n v="-42400.80555555554"/>
    <n v="2025"/>
    <x v="9"/>
    <n v="6"/>
    <s v="Q2"/>
  </r>
  <r>
    <s v="ORD-06749"/>
    <d v="2025-04-22T00:00:00"/>
    <s v="CUST-2275"/>
    <s v="Neha Patel"/>
    <x v="2"/>
    <x v="8"/>
    <x v="2"/>
    <s v="Maharashtra"/>
    <s v="Pune"/>
    <n v="2"/>
    <n v="5930.14"/>
    <n v="0.1"/>
    <n v="8220.02"/>
    <x v="1"/>
    <x v="1"/>
    <x v="2"/>
    <n v="0.2"/>
    <n v="2.0000000000000004E-2"/>
    <n v="4.000000000000001E-3"/>
    <n v="-8220.0159999999996"/>
    <n v="-2055003.9999999993"/>
    <n v="2025"/>
    <x v="0"/>
    <n v="4"/>
    <s v="Q2"/>
  </r>
  <r>
    <s v="ORD-06750"/>
    <d v="2025-09-04T00:00:00"/>
    <s v="CUST-1508"/>
    <s v="Vikram Kumar"/>
    <x v="3"/>
    <x v="3"/>
    <x v="2"/>
    <s v="Gujarat"/>
    <s v="Surat"/>
    <n v="3"/>
    <n v="58993.84"/>
    <n v="0.05"/>
    <n v="144146.04999999999"/>
    <x v="1"/>
    <x v="1"/>
    <x v="2"/>
    <n v="0.15000000000000002"/>
    <n v="7.5000000000000015E-3"/>
    <n v="1.1250000000000003E-3"/>
    <n v="-144146.04887499998"/>
    <n v="-128129821.22222216"/>
    <n v="2025"/>
    <x v="2"/>
    <n v="9"/>
    <s v="Q3"/>
  </r>
  <r>
    <s v="ORD-06751"/>
    <d v="2025-05-02T00:00:00"/>
    <s v="CUST-1703"/>
    <s v="Vikram Singh"/>
    <x v="3"/>
    <x v="14"/>
    <x v="1"/>
    <s v="Chhattisgarh"/>
    <s v="Bilaspur"/>
    <n v="1"/>
    <n v="20386.11"/>
    <n v="0.1"/>
    <n v="13230.56"/>
    <x v="2"/>
    <x v="1"/>
    <x v="1"/>
    <n v="0.1"/>
    <n v="1.0000000000000002E-2"/>
    <n v="1.0000000000000002E-3"/>
    <n v="-13230.558999999999"/>
    <n v="-13230558.999999996"/>
    <n v="2025"/>
    <x v="6"/>
    <n v="5"/>
    <s v="Q2"/>
  </r>
  <r>
    <s v="ORD-06752"/>
    <d v="2025-09-30T00:00:00"/>
    <s v="CUST-1128"/>
    <s v="Aarav Kumar"/>
    <x v="2"/>
    <x v="2"/>
    <x v="4"/>
    <s v="Odisha"/>
    <s v="Bhubaneswar"/>
    <n v="2"/>
    <n v="887.98"/>
    <n v="0.05"/>
    <n v="1318.1"/>
    <x v="1"/>
    <x v="2"/>
    <x v="2"/>
    <n v="0.1"/>
    <n v="5.000000000000001E-3"/>
    <n v="5.0000000000000012E-4"/>
    <n v="-1318.0994999999998"/>
    <n v="-2636198.9999999991"/>
    <n v="2025"/>
    <x v="2"/>
    <n v="9"/>
    <s v="Q3"/>
  </r>
  <r>
    <s v="ORD-06753"/>
    <d v="2025-10-21T00:00:00"/>
    <s v="CUST-2440"/>
    <s v="Aarav Nair"/>
    <x v="2"/>
    <x v="10"/>
    <x v="0"/>
    <s v="Punjab"/>
    <s v="Amritsar"/>
    <n v="1"/>
    <n v="3572.52"/>
    <n v="0"/>
    <n v="2473.6"/>
    <x v="2"/>
    <x v="1"/>
    <x v="1"/>
    <n v="0"/>
    <n v="0"/>
    <n v="0"/>
    <n v="-2473.6"/>
    <e v="#DIV/0!"/>
    <n v="2025"/>
    <x v="10"/>
    <n v="10"/>
    <s v="Q4"/>
  </r>
  <r>
    <s v="ORD-06754"/>
    <d v="2025-07-26T00:00:00"/>
    <s v="CUST-1828"/>
    <s v="Isha Sharma"/>
    <x v="3"/>
    <x v="14"/>
    <x v="4"/>
    <s v="Odisha"/>
    <s v="Bhubaneswar"/>
    <n v="2"/>
    <n v="20452.400000000001"/>
    <n v="0.05"/>
    <n v="25592.85"/>
    <x v="2"/>
    <x v="1"/>
    <x v="1"/>
    <n v="0.1"/>
    <n v="5.000000000000001E-3"/>
    <n v="5.0000000000000012E-4"/>
    <n v="-25592.8495"/>
    <n v="-51185698.999999985"/>
    <n v="2025"/>
    <x v="4"/>
    <n v="7"/>
    <s v="Q3"/>
  </r>
  <r>
    <s v="ORD-06755"/>
    <d v="2025-04-20T00:00:00"/>
    <s v="CUST-1419"/>
    <s v="Vikram Sharma"/>
    <x v="3"/>
    <x v="3"/>
    <x v="4"/>
    <s v="Odisha"/>
    <s v="Cuttack"/>
    <n v="1"/>
    <n v="27988.15"/>
    <n v="0.05"/>
    <n v="17606.46"/>
    <x v="2"/>
    <x v="1"/>
    <x v="2"/>
    <n v="0.05"/>
    <n v="2.5000000000000005E-3"/>
    <n v="1.2500000000000003E-4"/>
    <n v="-17606.459875"/>
    <n v="-140851678.99999997"/>
    <n v="2025"/>
    <x v="0"/>
    <n v="4"/>
    <s v="Q2"/>
  </r>
  <r>
    <s v="ORD-06756"/>
    <d v="2025-10-05T00:00:00"/>
    <s v="CUST-2444"/>
    <s v="Kiran Joshi"/>
    <x v="2"/>
    <x v="10"/>
    <x v="0"/>
    <s v="Uttar Pradesh"/>
    <s v="Lucknow"/>
    <n v="2"/>
    <n v="4788.8999999999996"/>
    <n v="0.1"/>
    <n v="6339.59"/>
    <x v="2"/>
    <x v="1"/>
    <x v="2"/>
    <n v="0.2"/>
    <n v="2.0000000000000004E-2"/>
    <n v="4.000000000000001E-3"/>
    <n v="-6339.5860000000002"/>
    <n v="-1584896.4999999998"/>
    <n v="2025"/>
    <x v="10"/>
    <n v="10"/>
    <s v="Q4"/>
  </r>
  <r>
    <s v="ORD-06757"/>
    <d v="2025-02-25T00:00:00"/>
    <s v="CUST-1824"/>
    <s v="Rahul Rao"/>
    <x v="3"/>
    <x v="18"/>
    <x v="3"/>
    <s v="Andhra Pradesh"/>
    <s v="Vijayawada"/>
    <n v="1"/>
    <n v="14823.95"/>
    <n v="0"/>
    <n v="12803.39"/>
    <x v="0"/>
    <x v="1"/>
    <x v="1"/>
    <n v="0"/>
    <n v="0"/>
    <n v="0"/>
    <n v="-12803.39"/>
    <e v="#DIV/0!"/>
    <n v="2025"/>
    <x v="11"/>
    <n v="2"/>
    <s v="Q1"/>
  </r>
  <r>
    <s v="ORD-06758"/>
    <d v="2025-02-26T00:00:00"/>
    <s v="CUST-2253"/>
    <s v="Rahul Patel"/>
    <x v="0"/>
    <x v="5"/>
    <x v="2"/>
    <s v="Rajasthan"/>
    <s v="Udaipur"/>
    <n v="1"/>
    <n v="6875.26"/>
    <n v="0.1"/>
    <n v="4314.51"/>
    <x v="2"/>
    <x v="0"/>
    <x v="0"/>
    <n v="0.1"/>
    <n v="1.0000000000000002E-2"/>
    <n v="1.0000000000000002E-3"/>
    <n v="-4314.509"/>
    <n v="-4314508.9999999991"/>
    <n v="2025"/>
    <x v="11"/>
    <n v="2"/>
    <s v="Q1"/>
  </r>
  <r>
    <s v="ORD-06759"/>
    <d v="2025-10-18T00:00:00"/>
    <s v="CUST-1893"/>
    <s v="Ananya Kumar"/>
    <x v="0"/>
    <x v="0"/>
    <x v="2"/>
    <s v="Gujarat"/>
    <s v="Surat"/>
    <n v="2"/>
    <n v="14238.33"/>
    <n v="0.05"/>
    <n v="17431.07"/>
    <x v="1"/>
    <x v="1"/>
    <x v="0"/>
    <n v="0.1"/>
    <n v="5.000000000000001E-3"/>
    <n v="5.0000000000000012E-4"/>
    <n v="-17431.069500000001"/>
    <n v="-34862138.999999993"/>
    <n v="2025"/>
    <x v="10"/>
    <n v="10"/>
    <s v="Q4"/>
  </r>
  <r>
    <s v="ORD-06760"/>
    <d v="2025-04-24T00:00:00"/>
    <s v="CUST-1544"/>
    <s v="Vikram Sharma"/>
    <x v="3"/>
    <x v="16"/>
    <x v="1"/>
    <s v="Chhattisgarh"/>
    <s v="Raipur"/>
    <n v="2"/>
    <n v="42378.879999999997"/>
    <n v="0.05"/>
    <n v="59270.42"/>
    <x v="1"/>
    <x v="1"/>
    <x v="2"/>
    <n v="0.1"/>
    <n v="5.000000000000001E-3"/>
    <n v="5.0000000000000012E-4"/>
    <n v="-59270.419499999996"/>
    <n v="-118540838.99999997"/>
    <n v="2025"/>
    <x v="0"/>
    <n v="4"/>
    <s v="Q2"/>
  </r>
  <r>
    <s v="ORD-06761"/>
    <d v="2025-11-04T00:00:00"/>
    <s v="CUST-2103"/>
    <s v="Ananya Reddy"/>
    <x v="3"/>
    <x v="16"/>
    <x v="2"/>
    <s v="Maharashtra"/>
    <s v="Mumbai"/>
    <n v="2"/>
    <n v="22218.49"/>
    <n v="0.05"/>
    <n v="27735.02"/>
    <x v="1"/>
    <x v="1"/>
    <x v="0"/>
    <n v="0.1"/>
    <n v="5.000000000000001E-3"/>
    <n v="5.0000000000000012E-4"/>
    <n v="-27735.019500000002"/>
    <n v="-55470038.999999993"/>
    <n v="2025"/>
    <x v="8"/>
    <n v="11"/>
    <s v="Q4"/>
  </r>
  <r>
    <s v="ORD-06762"/>
    <d v="2025-12-07T00:00:00"/>
    <s v="CUST-1789"/>
    <s v="Rohan Singh"/>
    <x v="4"/>
    <x v="15"/>
    <x v="0"/>
    <s v="Delhi"/>
    <s v="Delhi"/>
    <n v="2"/>
    <n v="6146.56"/>
    <n v="0.05"/>
    <n v="7878.75"/>
    <x v="3"/>
    <x v="1"/>
    <x v="1"/>
    <n v="0.1"/>
    <n v="5.000000000000001E-3"/>
    <n v="5.0000000000000012E-4"/>
    <n v="-7878.7494999999999"/>
    <n v="-15757498.999999996"/>
    <n v="2025"/>
    <x v="1"/>
    <n v="12"/>
    <s v="Q4"/>
  </r>
  <r>
    <s v="ORD-06763"/>
    <d v="2025-07-17T00:00:00"/>
    <s v="CUST-2080"/>
    <s v="Ananya Kumar"/>
    <x v="2"/>
    <x v="8"/>
    <x v="4"/>
    <s v="Odisha"/>
    <s v="Cuttack"/>
    <n v="4"/>
    <n v="5451.07"/>
    <n v="0.05"/>
    <n v="17752.36"/>
    <x v="1"/>
    <x v="2"/>
    <x v="2"/>
    <n v="0.2"/>
    <n v="1.0000000000000002E-2"/>
    <n v="2.0000000000000005E-3"/>
    <n v="-17752.358"/>
    <n v="-8876178.9999999981"/>
    <n v="2025"/>
    <x v="4"/>
    <n v="7"/>
    <s v="Q3"/>
  </r>
  <r>
    <s v="ORD-06764"/>
    <d v="2025-11-17T00:00:00"/>
    <s v="CUST-1861"/>
    <s v="Neha Patel"/>
    <x v="2"/>
    <x v="23"/>
    <x v="4"/>
    <s v="West Bengal"/>
    <s v="Durgapur"/>
    <n v="4"/>
    <n v="4310.3999999999996"/>
    <n v="0.05"/>
    <n v="12892.36"/>
    <x v="0"/>
    <x v="1"/>
    <x v="0"/>
    <n v="0.2"/>
    <n v="1.0000000000000002E-2"/>
    <n v="2.0000000000000005E-3"/>
    <n v="-12892.358"/>
    <n v="-6446178.9999999981"/>
    <n v="2025"/>
    <x v="8"/>
    <n v="11"/>
    <s v="Q4"/>
  </r>
  <r>
    <s v="ORD-06765"/>
    <d v="2025-06-28T00:00:00"/>
    <s v="CUST-2078"/>
    <s v="Neha Reddy"/>
    <x v="2"/>
    <x v="8"/>
    <x v="3"/>
    <s v="Andhra Pradesh"/>
    <s v="Vijayawada"/>
    <n v="1"/>
    <n v="1980.68"/>
    <n v="0.1"/>
    <n v="1346.38"/>
    <x v="1"/>
    <x v="2"/>
    <x v="1"/>
    <n v="0.1"/>
    <n v="1.0000000000000002E-2"/>
    <n v="1.0000000000000002E-3"/>
    <n v="-1346.3790000000001"/>
    <n v="-1346378.9999999998"/>
    <n v="2025"/>
    <x v="9"/>
    <n v="6"/>
    <s v="Q2"/>
  </r>
  <r>
    <s v="ORD-06766"/>
    <d v="2025-08-07T00:00:00"/>
    <s v="CUST-2438"/>
    <s v="Sneha Sharma"/>
    <x v="2"/>
    <x v="2"/>
    <x v="0"/>
    <s v="Delhi"/>
    <s v="Delhi"/>
    <n v="1"/>
    <n v="401.62"/>
    <n v="0.1"/>
    <n v="245.22"/>
    <x v="0"/>
    <x v="1"/>
    <x v="1"/>
    <n v="0.1"/>
    <n v="1.0000000000000002E-2"/>
    <n v="1.0000000000000002E-3"/>
    <n v="-245.21899999999999"/>
    <n v="-245218.99999999994"/>
    <n v="2025"/>
    <x v="7"/>
    <n v="8"/>
    <s v="Q3"/>
  </r>
  <r>
    <s v="ORD-06767"/>
    <d v="2025-10-04T00:00:00"/>
    <s v="CUST-2497"/>
    <s v="Rahul Sharma"/>
    <x v="4"/>
    <x v="22"/>
    <x v="0"/>
    <s v="Punjab"/>
    <s v="Amritsar"/>
    <n v="2"/>
    <n v="7324.22"/>
    <n v="0.1"/>
    <n v="8494.1"/>
    <x v="4"/>
    <x v="1"/>
    <x v="2"/>
    <n v="0.2"/>
    <n v="2.0000000000000004E-2"/>
    <n v="4.000000000000001E-3"/>
    <n v="-8494.0959999999995"/>
    <n v="-2123523.9999999995"/>
    <n v="2025"/>
    <x v="10"/>
    <n v="10"/>
    <s v="Q4"/>
  </r>
  <r>
    <s v="ORD-06768"/>
    <d v="2025-01-16T00:00:00"/>
    <s v="CUST-2556"/>
    <s v="Aarav Sharma"/>
    <x v="2"/>
    <x v="10"/>
    <x v="0"/>
    <s v="Haryana"/>
    <s v="Gurugram"/>
    <n v="1"/>
    <n v="5829.38"/>
    <n v="0.1"/>
    <n v="4538.12"/>
    <x v="0"/>
    <x v="1"/>
    <x v="2"/>
    <n v="0.1"/>
    <n v="1.0000000000000002E-2"/>
    <n v="1.0000000000000002E-3"/>
    <n v="-4538.1189999999997"/>
    <n v="-4538118.9999999991"/>
    <n v="2025"/>
    <x v="5"/>
    <n v="1"/>
    <s v="Q1"/>
  </r>
  <r>
    <s v="ORD-06769"/>
    <d v="2025-03-02T00:00:00"/>
    <s v="CUST-1202"/>
    <s v="Sneha Rao"/>
    <x v="3"/>
    <x v="18"/>
    <x v="2"/>
    <s v="Rajasthan"/>
    <s v="Udaipur"/>
    <n v="1"/>
    <n v="45797.89"/>
    <n v="0.1"/>
    <n v="31296.240000000002"/>
    <x v="3"/>
    <x v="1"/>
    <x v="1"/>
    <n v="0.1"/>
    <n v="1.0000000000000002E-2"/>
    <n v="1.0000000000000002E-3"/>
    <n v="-31296.239000000001"/>
    <n v="-31296238.999999993"/>
    <n v="2025"/>
    <x v="3"/>
    <n v="3"/>
    <s v="Q1"/>
  </r>
  <r>
    <s v="ORD-06770"/>
    <d v="2025-02-23T00:00:00"/>
    <s v="CUST-1223"/>
    <s v="Ananya Sharma"/>
    <x v="2"/>
    <x v="10"/>
    <x v="0"/>
    <s v="Uttar Pradesh"/>
    <s v="Lucknow"/>
    <n v="1"/>
    <n v="905.43"/>
    <n v="0"/>
    <n v="591.98"/>
    <x v="0"/>
    <x v="1"/>
    <x v="2"/>
    <n v="0"/>
    <n v="0"/>
    <n v="0"/>
    <n v="-591.98"/>
    <e v="#DIV/0!"/>
    <n v="2025"/>
    <x v="11"/>
    <n v="2"/>
    <s v="Q1"/>
  </r>
  <r>
    <s v="ORD-06771"/>
    <d v="2025-06-17T00:00:00"/>
    <s v="CUST-2153"/>
    <s v="Rohan Reddy"/>
    <x v="0"/>
    <x v="6"/>
    <x v="3"/>
    <s v="Andhra Pradesh"/>
    <s v="Visakhapatnam"/>
    <n v="1"/>
    <n v="10824.35"/>
    <n v="0.2"/>
    <n v="6408.55"/>
    <x v="1"/>
    <x v="1"/>
    <x v="1"/>
    <n v="0.2"/>
    <n v="4.0000000000000008E-2"/>
    <n v="8.0000000000000019E-3"/>
    <n v="-6408.5420000000004"/>
    <n v="-801067.74999999988"/>
    <n v="2025"/>
    <x v="9"/>
    <n v="6"/>
    <s v="Q2"/>
  </r>
  <r>
    <s v="ORD-06772"/>
    <d v="2025-01-26T00:00:00"/>
    <s v="CUST-1330"/>
    <s v="Meera Reddy"/>
    <x v="2"/>
    <x v="20"/>
    <x v="0"/>
    <s v="Uttar Pradesh"/>
    <s v="Kanpur"/>
    <n v="2"/>
    <n v="5818.74"/>
    <n v="0.05"/>
    <n v="8621.39"/>
    <x v="0"/>
    <x v="2"/>
    <x v="2"/>
    <n v="0.1"/>
    <n v="5.000000000000001E-3"/>
    <n v="5.0000000000000012E-4"/>
    <n v="-8621.3894999999993"/>
    <n v="-17242778.999999996"/>
    <n v="2025"/>
    <x v="5"/>
    <n v="1"/>
    <s v="Q1"/>
  </r>
  <r>
    <s v="ORD-06773"/>
    <d v="2025-12-02T00:00:00"/>
    <s v="CUST-1881"/>
    <s v="Vikram Gupta"/>
    <x v="0"/>
    <x v="6"/>
    <x v="2"/>
    <s v="Goa"/>
    <s v="Panaji"/>
    <n v="1"/>
    <n v="7441.26"/>
    <n v="0.1"/>
    <n v="5349.4"/>
    <x v="1"/>
    <x v="1"/>
    <x v="1"/>
    <n v="0.1"/>
    <n v="1.0000000000000002E-2"/>
    <n v="1.0000000000000002E-3"/>
    <n v="-5349.3989999999994"/>
    <n v="-5349398.9999999981"/>
    <n v="2025"/>
    <x v="1"/>
    <n v="12"/>
    <s v="Q4"/>
  </r>
  <r>
    <s v="ORD-06774"/>
    <d v="2025-03-06T00:00:00"/>
    <s v="CUST-2465"/>
    <s v="Aarav Singh"/>
    <x v="4"/>
    <x v="24"/>
    <x v="0"/>
    <s v="Punjab"/>
    <s v="Ludhiana"/>
    <n v="1"/>
    <n v="2183.0100000000002"/>
    <n v="0.1"/>
    <n v="1264.71"/>
    <x v="1"/>
    <x v="1"/>
    <x v="1"/>
    <n v="0.1"/>
    <n v="1.0000000000000002E-2"/>
    <n v="1.0000000000000002E-3"/>
    <n v="-1264.7090000000001"/>
    <n v="-1264708.9999999998"/>
    <n v="2025"/>
    <x v="3"/>
    <n v="3"/>
    <s v="Q1"/>
  </r>
  <r>
    <s v="ORD-06775"/>
    <d v="2025-04-10T00:00:00"/>
    <s v="CUST-1896"/>
    <s v="Priya Kumar"/>
    <x v="2"/>
    <x v="10"/>
    <x v="0"/>
    <s v="Haryana"/>
    <s v="Faridabad"/>
    <n v="3"/>
    <n v="4278.34"/>
    <n v="0.1"/>
    <n v="9282.93"/>
    <x v="2"/>
    <x v="2"/>
    <x v="0"/>
    <n v="0.30000000000000004"/>
    <n v="3.0000000000000006E-2"/>
    <n v="9.0000000000000028E-3"/>
    <n v="-9282.9210000000003"/>
    <n v="-1031435.6666666664"/>
    <n v="2025"/>
    <x v="0"/>
    <n v="4"/>
    <s v="Q2"/>
  </r>
  <r>
    <s v="ORD-06776"/>
    <d v="2025-03-15T00:00:00"/>
    <s v="CUST-1128"/>
    <s v="Arjun Patel"/>
    <x v="3"/>
    <x v="3"/>
    <x v="3"/>
    <s v="Tamil Nadu"/>
    <s v="Chennai"/>
    <n v="3"/>
    <n v="53970.47"/>
    <n v="0.2"/>
    <n v="106448.17"/>
    <x v="0"/>
    <x v="1"/>
    <x v="1"/>
    <n v="0.60000000000000009"/>
    <n v="0.12000000000000002"/>
    <n v="7.2000000000000022E-2"/>
    <n v="-106448.098"/>
    <n v="-1478445.805555555"/>
    <n v="2025"/>
    <x v="3"/>
    <n v="3"/>
    <s v="Q1"/>
  </r>
  <r>
    <s v="ORD-06777"/>
    <d v="2025-07-11T00:00:00"/>
    <s v="CUST-2165"/>
    <s v="Vikram Gupta"/>
    <x v="3"/>
    <x v="18"/>
    <x v="3"/>
    <s v="Karnataka"/>
    <s v="Bengaluru"/>
    <n v="3"/>
    <n v="4603.24"/>
    <n v="0"/>
    <n v="9881.9500000000007"/>
    <x v="0"/>
    <x v="1"/>
    <x v="1"/>
    <n v="0"/>
    <n v="0"/>
    <n v="0"/>
    <n v="-9881.9500000000007"/>
    <e v="#DIV/0!"/>
    <n v="2025"/>
    <x v="4"/>
    <n v="7"/>
    <s v="Q3"/>
  </r>
  <r>
    <s v="ORD-06778"/>
    <d v="2025-06-20T00:00:00"/>
    <s v="CUST-1470"/>
    <s v="Rahul Joshi"/>
    <x v="0"/>
    <x v="5"/>
    <x v="3"/>
    <s v="Telangana"/>
    <s v="Hyderabad"/>
    <n v="1"/>
    <n v="11027.26"/>
    <n v="0.05"/>
    <n v="8318.27"/>
    <x v="1"/>
    <x v="0"/>
    <x v="2"/>
    <n v="0.05"/>
    <n v="2.5000000000000005E-3"/>
    <n v="1.2500000000000003E-4"/>
    <n v="-8318.269875"/>
    <n v="-66546158.999999985"/>
    <n v="2025"/>
    <x v="9"/>
    <n v="6"/>
    <s v="Q2"/>
  </r>
  <r>
    <s v="ORD-06779"/>
    <d v="2025-09-30T00:00:00"/>
    <s v="CUST-1582"/>
    <s v="Sneha Verma"/>
    <x v="3"/>
    <x v="18"/>
    <x v="2"/>
    <s v="Rajasthan"/>
    <s v="Jaipur"/>
    <n v="1"/>
    <n v="42341.54"/>
    <n v="0"/>
    <n v="27338.16"/>
    <x v="2"/>
    <x v="0"/>
    <x v="1"/>
    <n v="0"/>
    <n v="0"/>
    <n v="0"/>
    <n v="-27338.16"/>
    <e v="#DIV/0!"/>
    <n v="2025"/>
    <x v="2"/>
    <n v="9"/>
    <s v="Q3"/>
  </r>
  <r>
    <s v="ORD-06780"/>
    <d v="2025-07-06T00:00:00"/>
    <s v="CUST-1161"/>
    <s v="Arjun Rao"/>
    <x v="0"/>
    <x v="6"/>
    <x v="0"/>
    <s v="Punjab"/>
    <s v="Ludhiana"/>
    <n v="1"/>
    <n v="11120.95"/>
    <n v="0"/>
    <n v="9769.1"/>
    <x v="1"/>
    <x v="1"/>
    <x v="1"/>
    <n v="0"/>
    <n v="0"/>
    <n v="0"/>
    <n v="-9769.1"/>
    <e v="#DIV/0!"/>
    <n v="2025"/>
    <x v="4"/>
    <n v="7"/>
    <s v="Q3"/>
  </r>
  <r>
    <s v="ORD-06781"/>
    <d v="2025-01-23T00:00:00"/>
    <s v="CUST-2473"/>
    <s v="Arjun Singh"/>
    <x v="0"/>
    <x v="4"/>
    <x v="0"/>
    <s v="Delhi"/>
    <s v="New Delhi"/>
    <n v="1"/>
    <n v="11945.58"/>
    <n v="0.1"/>
    <n v="6867.34"/>
    <x v="1"/>
    <x v="1"/>
    <x v="2"/>
    <n v="0.1"/>
    <n v="1.0000000000000002E-2"/>
    <n v="1.0000000000000002E-3"/>
    <n v="-6867.3389999999999"/>
    <n v="-6867338.9999999981"/>
    <n v="2025"/>
    <x v="5"/>
    <n v="1"/>
    <s v="Q1"/>
  </r>
  <r>
    <s v="ORD-06782"/>
    <d v="2025-06-30T00:00:00"/>
    <s v="CUST-1515"/>
    <s v="Ananya Singh"/>
    <x v="0"/>
    <x v="6"/>
    <x v="3"/>
    <s v="Andhra Pradesh"/>
    <s v="Visakhapatnam"/>
    <n v="1"/>
    <n v="11622.79"/>
    <n v="0"/>
    <n v="7819.51"/>
    <x v="1"/>
    <x v="1"/>
    <x v="2"/>
    <n v="0"/>
    <n v="0"/>
    <n v="0"/>
    <n v="-7819.51"/>
    <e v="#DIV/0!"/>
    <n v="2025"/>
    <x v="9"/>
    <n v="6"/>
    <s v="Q2"/>
  </r>
  <r>
    <s v="ORD-06783"/>
    <d v="2025-11-23T00:00:00"/>
    <s v="CUST-2413"/>
    <s v="Neha Joshi"/>
    <x v="4"/>
    <x v="12"/>
    <x v="1"/>
    <s v="Madhya Pradesh"/>
    <s v="Indore"/>
    <n v="3"/>
    <n v="1608.43"/>
    <n v="0.15"/>
    <n v="3352.12"/>
    <x v="4"/>
    <x v="1"/>
    <x v="2"/>
    <n v="0.44999999999999996"/>
    <n v="6.7499999999999991E-2"/>
    <n v="3.0374999999999992E-2"/>
    <n v="-3352.0896250000001"/>
    <n v="-110356.86008230456"/>
    <n v="2025"/>
    <x v="8"/>
    <n v="11"/>
    <s v="Q4"/>
  </r>
  <r>
    <s v="ORD-06784"/>
    <d v="2025-04-18T00:00:00"/>
    <s v="CUST-1882"/>
    <s v="Arjun Gupta"/>
    <x v="0"/>
    <x v="0"/>
    <x v="0"/>
    <s v="Punjab"/>
    <s v="Amritsar"/>
    <n v="5"/>
    <n v="4764.41"/>
    <n v="0.1"/>
    <n v="18643.54"/>
    <x v="4"/>
    <x v="1"/>
    <x v="2"/>
    <n v="0.5"/>
    <n v="0.05"/>
    <n v="2.5000000000000001E-2"/>
    <n v="-18643.514999999999"/>
    <n v="-745740.6"/>
    <n v="2025"/>
    <x v="0"/>
    <n v="4"/>
    <s v="Q2"/>
  </r>
  <r>
    <s v="ORD-06785"/>
    <d v="2025-12-01T00:00:00"/>
    <s v="CUST-1524"/>
    <s v="Rahul Sharma"/>
    <x v="3"/>
    <x v="18"/>
    <x v="1"/>
    <s v="Madhya Pradesh"/>
    <s v="Bhopal"/>
    <n v="3"/>
    <n v="40806.120000000003"/>
    <n v="0.05"/>
    <n v="79808.87"/>
    <x v="3"/>
    <x v="1"/>
    <x v="0"/>
    <n v="0.15000000000000002"/>
    <n v="7.5000000000000015E-3"/>
    <n v="1.1250000000000003E-3"/>
    <n v="-79808.868875"/>
    <n v="-70941216.777777761"/>
    <n v="2025"/>
    <x v="1"/>
    <n v="12"/>
    <s v="Q4"/>
  </r>
  <r>
    <s v="ORD-06786"/>
    <d v="2025-06-11T00:00:00"/>
    <s v="CUST-2313"/>
    <s v="Ananya Patel"/>
    <x v="3"/>
    <x v="18"/>
    <x v="2"/>
    <s v="Rajasthan"/>
    <s v="Udaipur"/>
    <n v="2"/>
    <n v="2623.52"/>
    <n v="0.05"/>
    <n v="3218.18"/>
    <x v="4"/>
    <x v="2"/>
    <x v="1"/>
    <n v="0.1"/>
    <n v="5.000000000000001E-3"/>
    <n v="5.0000000000000012E-4"/>
    <n v="-3218.1794999999997"/>
    <n v="-6436358.9999999981"/>
    <n v="2025"/>
    <x v="9"/>
    <n v="6"/>
    <s v="Q2"/>
  </r>
  <r>
    <s v="ORD-06787"/>
    <d v="2025-10-29T00:00:00"/>
    <s v="CUST-2513"/>
    <s v="Kiran Rao"/>
    <x v="0"/>
    <x v="6"/>
    <x v="3"/>
    <s v="Karnataka"/>
    <s v="Mysuru"/>
    <n v="2"/>
    <n v="11681.08"/>
    <n v="0"/>
    <n v="15342.93"/>
    <x v="4"/>
    <x v="0"/>
    <x v="1"/>
    <n v="0"/>
    <n v="0"/>
    <n v="0"/>
    <n v="-15342.93"/>
    <e v="#DIV/0!"/>
    <n v="2025"/>
    <x v="10"/>
    <n v="10"/>
    <s v="Q4"/>
  </r>
  <r>
    <s v="ORD-06788"/>
    <d v="2025-07-25T00:00:00"/>
    <s v="CUST-2051"/>
    <s v="Sneha Patel"/>
    <x v="3"/>
    <x v="16"/>
    <x v="2"/>
    <s v="Goa"/>
    <s v="Panaji"/>
    <n v="3"/>
    <n v="43752.05"/>
    <n v="0.15"/>
    <n v="88991.01"/>
    <x v="3"/>
    <x v="2"/>
    <x v="0"/>
    <n v="0.44999999999999996"/>
    <n v="6.7499999999999991E-2"/>
    <n v="3.0374999999999992E-2"/>
    <n v="-88990.979624999993"/>
    <n v="-2929744.1851851856"/>
    <n v="2025"/>
    <x v="4"/>
    <n v="7"/>
    <s v="Q3"/>
  </r>
  <r>
    <s v="ORD-06789"/>
    <d v="2025-03-19T00:00:00"/>
    <s v="CUST-1369"/>
    <s v="Aarav Nair"/>
    <x v="2"/>
    <x v="2"/>
    <x v="4"/>
    <s v="West Bengal"/>
    <s v="Kolkata"/>
    <n v="4"/>
    <n v="1978.55"/>
    <n v="0.1"/>
    <n v="5360.83"/>
    <x v="4"/>
    <x v="2"/>
    <x v="2"/>
    <n v="0.4"/>
    <n v="4.0000000000000008E-2"/>
    <n v="1.6000000000000004E-2"/>
    <n v="-5360.8140000000003"/>
    <n v="-335050.87499999994"/>
    <n v="2025"/>
    <x v="3"/>
    <n v="3"/>
    <s v="Q1"/>
  </r>
  <r>
    <s v="ORD-06790"/>
    <d v="2025-01-16T00:00:00"/>
    <s v="CUST-2037"/>
    <s v="Sneha Reddy"/>
    <x v="3"/>
    <x v="16"/>
    <x v="4"/>
    <s v="Odisha"/>
    <s v="Bhubaneswar"/>
    <n v="2"/>
    <n v="39481.43"/>
    <n v="0.05"/>
    <n v="63734.66"/>
    <x v="0"/>
    <x v="1"/>
    <x v="2"/>
    <n v="0.1"/>
    <n v="5.000000000000001E-3"/>
    <n v="5.0000000000000012E-4"/>
    <n v="-63734.659500000002"/>
    <n v="-127469318.99999997"/>
    <n v="2025"/>
    <x v="5"/>
    <n v="1"/>
    <s v="Q1"/>
  </r>
  <r>
    <s v="ORD-06791"/>
    <d v="2025-11-23T00:00:00"/>
    <s v="CUST-2390"/>
    <s v="Isha Sharma"/>
    <x v="2"/>
    <x v="20"/>
    <x v="4"/>
    <s v="West Bengal"/>
    <s v="Durgapur"/>
    <n v="1"/>
    <n v="3924.99"/>
    <n v="0"/>
    <n v="2536.4"/>
    <x v="4"/>
    <x v="1"/>
    <x v="1"/>
    <n v="0"/>
    <n v="0"/>
    <n v="0"/>
    <n v="-2536.4"/>
    <e v="#DIV/0!"/>
    <n v="2025"/>
    <x v="8"/>
    <n v="11"/>
    <s v="Q4"/>
  </r>
  <r>
    <s v="ORD-06792"/>
    <d v="2025-04-06T00:00:00"/>
    <s v="CUST-1123"/>
    <s v="Rahul Rao"/>
    <x v="1"/>
    <x v="9"/>
    <x v="4"/>
    <s v="Odisha"/>
    <s v="Cuttack"/>
    <n v="1"/>
    <n v="1488.28"/>
    <n v="0.05"/>
    <n v="1060.92"/>
    <x v="2"/>
    <x v="1"/>
    <x v="2"/>
    <n v="0.05"/>
    <n v="2.5000000000000005E-3"/>
    <n v="1.2500000000000003E-4"/>
    <n v="-1060.919875"/>
    <n v="-8487358.9999999981"/>
    <n v="2025"/>
    <x v="0"/>
    <n v="4"/>
    <s v="Q2"/>
  </r>
  <r>
    <s v="ORD-06793"/>
    <d v="2025-05-27T00:00:00"/>
    <s v="CUST-1715"/>
    <s v="Neha Nair"/>
    <x v="3"/>
    <x v="3"/>
    <x v="0"/>
    <s v="Punjab"/>
    <s v="Amritsar"/>
    <n v="2"/>
    <n v="30898.85"/>
    <n v="0"/>
    <n v="48156.45"/>
    <x v="1"/>
    <x v="1"/>
    <x v="1"/>
    <n v="0"/>
    <n v="0"/>
    <n v="0"/>
    <n v="-48156.45"/>
    <e v="#DIV/0!"/>
    <n v="2025"/>
    <x v="6"/>
    <n v="5"/>
    <s v="Q2"/>
  </r>
  <r>
    <s v="ORD-06794"/>
    <d v="2025-01-02T00:00:00"/>
    <s v="CUST-2278"/>
    <s v="Rohan Kumar"/>
    <x v="0"/>
    <x v="0"/>
    <x v="4"/>
    <s v="Bihar"/>
    <s v="Gaya"/>
    <n v="1"/>
    <n v="16436.5"/>
    <n v="0.1"/>
    <n v="12489.25"/>
    <x v="0"/>
    <x v="2"/>
    <x v="1"/>
    <n v="0.1"/>
    <n v="1.0000000000000002E-2"/>
    <n v="1.0000000000000002E-3"/>
    <n v="-12489.249"/>
    <n v="-12489248.999999996"/>
    <n v="2025"/>
    <x v="5"/>
    <n v="1"/>
    <s v="Q1"/>
  </r>
  <r>
    <s v="ORD-06795"/>
    <d v="2025-01-10T00:00:00"/>
    <s v="CUST-1715"/>
    <s v="Meera Nair"/>
    <x v="0"/>
    <x v="11"/>
    <x v="2"/>
    <s v="Maharashtra"/>
    <s v="Nagpur"/>
    <n v="4"/>
    <n v="8080.23"/>
    <n v="0.1"/>
    <n v="22223"/>
    <x v="0"/>
    <x v="2"/>
    <x v="2"/>
    <n v="0.4"/>
    <n v="4.0000000000000008E-2"/>
    <n v="1.6000000000000004E-2"/>
    <n v="-22222.984"/>
    <n v="-1388936.4999999998"/>
    <n v="2025"/>
    <x v="5"/>
    <n v="1"/>
    <s v="Q1"/>
  </r>
  <r>
    <s v="ORD-06796"/>
    <d v="2025-05-05T00:00:00"/>
    <s v="CUST-1676"/>
    <s v="Rahul Patel"/>
    <x v="1"/>
    <x v="7"/>
    <x v="3"/>
    <s v="Telangana"/>
    <s v="Warangal"/>
    <n v="2"/>
    <n v="3241.76"/>
    <n v="0.05"/>
    <n v="4111.1099999999997"/>
    <x v="0"/>
    <x v="2"/>
    <x v="2"/>
    <n v="0.1"/>
    <n v="5.000000000000001E-3"/>
    <n v="5.0000000000000012E-4"/>
    <n v="-4111.1094999999996"/>
    <n v="-8222218.9999999972"/>
    <n v="2025"/>
    <x v="6"/>
    <n v="5"/>
    <s v="Q2"/>
  </r>
  <r>
    <s v="ORD-06797"/>
    <d v="2025-03-22T00:00:00"/>
    <s v="CUST-2385"/>
    <s v="Sneha Gupta"/>
    <x v="0"/>
    <x v="0"/>
    <x v="1"/>
    <s v="Madhya Pradesh"/>
    <s v="Indore"/>
    <n v="2"/>
    <n v="1311.57"/>
    <n v="0.15"/>
    <n v="1897.65"/>
    <x v="4"/>
    <x v="2"/>
    <x v="0"/>
    <n v="0.3"/>
    <n v="4.4999999999999998E-2"/>
    <n v="1.35E-2"/>
    <n v="-1897.6365000000001"/>
    <n v="-140565.66666666669"/>
    <n v="2025"/>
    <x v="3"/>
    <n v="3"/>
    <s v="Q1"/>
  </r>
  <r>
    <s v="ORD-06798"/>
    <d v="2025-05-20T00:00:00"/>
    <s v="CUST-2210"/>
    <s v="Rohan Nair"/>
    <x v="2"/>
    <x v="8"/>
    <x v="0"/>
    <s v="Haryana"/>
    <s v="Gurugram"/>
    <n v="1"/>
    <n v="913.48"/>
    <n v="0"/>
    <n v="771.98"/>
    <x v="1"/>
    <x v="1"/>
    <x v="1"/>
    <n v="0"/>
    <n v="0"/>
    <n v="0"/>
    <n v="-771.98"/>
    <e v="#DIV/0!"/>
    <n v="2025"/>
    <x v="6"/>
    <n v="5"/>
    <s v="Q2"/>
  </r>
  <r>
    <s v="ORD-06799"/>
    <d v="2025-11-22T00:00:00"/>
    <s v="CUST-1320"/>
    <s v="Kiran Singh"/>
    <x v="1"/>
    <x v="21"/>
    <x v="1"/>
    <s v="Chhattisgarh"/>
    <s v="Raipur"/>
    <n v="2"/>
    <n v="636.21"/>
    <n v="0.05"/>
    <n v="1023.9"/>
    <x v="1"/>
    <x v="2"/>
    <x v="1"/>
    <n v="0.1"/>
    <n v="5.000000000000001E-3"/>
    <n v="5.0000000000000012E-4"/>
    <n v="-1023.8995"/>
    <n v="-2047798.9999999995"/>
    <n v="2025"/>
    <x v="8"/>
    <n v="11"/>
    <s v="Q4"/>
  </r>
  <r>
    <s v="ORD-06800"/>
    <d v="2025-05-30T00:00:00"/>
    <s v="CUST-2458"/>
    <s v="Rahul Singh"/>
    <x v="2"/>
    <x v="10"/>
    <x v="2"/>
    <s v="Rajasthan"/>
    <s v="Jaipur"/>
    <n v="1"/>
    <n v="5536.39"/>
    <n v="0.1"/>
    <n v="3849.67"/>
    <x v="3"/>
    <x v="1"/>
    <x v="2"/>
    <n v="0.1"/>
    <n v="1.0000000000000002E-2"/>
    <n v="1.0000000000000002E-3"/>
    <n v="-3849.6689999999999"/>
    <n v="-3849668.9999999991"/>
    <n v="2025"/>
    <x v="6"/>
    <n v="5"/>
    <s v="Q2"/>
  </r>
  <r>
    <s v="ORD-06801"/>
    <d v="2025-10-15T00:00:00"/>
    <s v="CUST-1634"/>
    <s v="Kiran Singh"/>
    <x v="0"/>
    <x v="4"/>
    <x v="2"/>
    <s v="Gujarat"/>
    <s v="Surat"/>
    <n v="2"/>
    <n v="6759.44"/>
    <n v="0"/>
    <n v="11767.7"/>
    <x v="1"/>
    <x v="1"/>
    <x v="1"/>
    <n v="0"/>
    <n v="0"/>
    <n v="0"/>
    <n v="-11767.7"/>
    <e v="#DIV/0!"/>
    <n v="2025"/>
    <x v="10"/>
    <n v="10"/>
    <s v="Q4"/>
  </r>
  <r>
    <s v="ORD-06802"/>
    <d v="2025-12-27T00:00:00"/>
    <s v="CUST-1644"/>
    <s v="Arjun Nair"/>
    <x v="3"/>
    <x v="3"/>
    <x v="2"/>
    <s v="Gujarat"/>
    <s v="Surat"/>
    <n v="1"/>
    <n v="15953.34"/>
    <n v="0.05"/>
    <n v="11585.81"/>
    <x v="2"/>
    <x v="2"/>
    <x v="2"/>
    <n v="0.05"/>
    <n v="2.5000000000000005E-3"/>
    <n v="1.2500000000000003E-4"/>
    <n v="-11585.809874999999"/>
    <n v="-92686478.99999997"/>
    <n v="2025"/>
    <x v="1"/>
    <n v="12"/>
    <s v="Q4"/>
  </r>
  <r>
    <s v="ORD-06803"/>
    <d v="2025-12-06T00:00:00"/>
    <s v="CUST-2324"/>
    <s v="Rahul Nair"/>
    <x v="1"/>
    <x v="21"/>
    <x v="2"/>
    <s v="Gujarat"/>
    <s v="Surat"/>
    <n v="5"/>
    <n v="3799.79"/>
    <n v="0.1"/>
    <n v="11262.36"/>
    <x v="4"/>
    <x v="0"/>
    <x v="0"/>
    <n v="0.5"/>
    <n v="0.05"/>
    <n v="2.5000000000000001E-2"/>
    <n v="-11262.335000000001"/>
    <n v="-450493.4"/>
    <n v="2025"/>
    <x v="1"/>
    <n v="12"/>
    <s v="Q4"/>
  </r>
  <r>
    <s v="ORD-06804"/>
    <d v="2025-05-09T00:00:00"/>
    <s v="CUST-1530"/>
    <s v="Priya Patel"/>
    <x v="4"/>
    <x v="15"/>
    <x v="3"/>
    <s v="Karnataka"/>
    <s v="Bengaluru"/>
    <n v="2"/>
    <n v="1944.66"/>
    <n v="0.05"/>
    <n v="2674.57"/>
    <x v="4"/>
    <x v="1"/>
    <x v="2"/>
    <n v="0.1"/>
    <n v="5.000000000000001E-3"/>
    <n v="5.0000000000000012E-4"/>
    <n v="-2674.5695000000001"/>
    <n v="-5349138.9999999991"/>
    <n v="2025"/>
    <x v="6"/>
    <n v="5"/>
    <s v="Q2"/>
  </r>
  <r>
    <s v="ORD-06805"/>
    <d v="2025-08-27T00:00:00"/>
    <s v="CUST-2042"/>
    <s v="Arjun Kumar"/>
    <x v="4"/>
    <x v="12"/>
    <x v="2"/>
    <s v="Goa"/>
    <s v="Panaji"/>
    <n v="2"/>
    <n v="2595.19"/>
    <n v="0.05"/>
    <n v="4114.67"/>
    <x v="1"/>
    <x v="1"/>
    <x v="1"/>
    <n v="0.1"/>
    <n v="5.000000000000001E-3"/>
    <n v="5.0000000000000012E-4"/>
    <n v="-4114.6695"/>
    <n v="-8229338.9999999981"/>
    <n v="2025"/>
    <x v="7"/>
    <n v="8"/>
    <s v="Q3"/>
  </r>
  <r>
    <s v="ORD-06806"/>
    <d v="2025-02-27T00:00:00"/>
    <s v="CUST-2500"/>
    <s v="Meera Verma"/>
    <x v="4"/>
    <x v="12"/>
    <x v="0"/>
    <s v="Punjab"/>
    <s v="Ludhiana"/>
    <n v="4"/>
    <n v="4162.92"/>
    <n v="0.1"/>
    <n v="13103.91"/>
    <x v="0"/>
    <x v="0"/>
    <x v="2"/>
    <n v="0.4"/>
    <n v="4.0000000000000008E-2"/>
    <n v="1.6000000000000004E-2"/>
    <n v="-13103.894"/>
    <n v="-818993.37499999977"/>
    <n v="2025"/>
    <x v="11"/>
    <n v="2"/>
    <s v="Q1"/>
  </r>
  <r>
    <s v="ORD-06807"/>
    <d v="2025-07-17T00:00:00"/>
    <s v="CUST-2030"/>
    <s v="Rohan Gupta"/>
    <x v="1"/>
    <x v="21"/>
    <x v="3"/>
    <s v="Tamil Nadu"/>
    <s v="Coimbatore"/>
    <n v="5"/>
    <n v="1824.33"/>
    <n v="0.05"/>
    <n v="7244.74"/>
    <x v="4"/>
    <x v="1"/>
    <x v="1"/>
    <n v="0.25"/>
    <n v="1.2500000000000001E-2"/>
    <n v="3.1250000000000002E-3"/>
    <n v="-7244.7368749999996"/>
    <n v="-2318315.7999999998"/>
    <n v="2025"/>
    <x v="4"/>
    <n v="7"/>
    <s v="Q3"/>
  </r>
  <r>
    <s v="ORD-06808"/>
    <d v="2025-07-30T00:00:00"/>
    <s v="CUST-2211"/>
    <s v="Priya Reddy"/>
    <x v="2"/>
    <x v="23"/>
    <x v="1"/>
    <s v="Madhya Pradesh"/>
    <s v="Indore"/>
    <n v="1"/>
    <n v="4263.59"/>
    <n v="0"/>
    <n v="3046.08"/>
    <x v="2"/>
    <x v="1"/>
    <x v="1"/>
    <n v="0"/>
    <n v="0"/>
    <n v="0"/>
    <n v="-3046.08"/>
    <e v="#DIV/0!"/>
    <n v="2025"/>
    <x v="4"/>
    <n v="7"/>
    <s v="Q3"/>
  </r>
  <r>
    <s v="ORD-06809"/>
    <d v="2025-02-14T00:00:00"/>
    <s v="CUST-1043"/>
    <s v="Priya Kumar"/>
    <x v="1"/>
    <x v="17"/>
    <x v="3"/>
    <s v="Karnataka"/>
    <s v="Mysuru"/>
    <n v="3"/>
    <n v="1854.74"/>
    <n v="0"/>
    <n v="3463.98"/>
    <x v="1"/>
    <x v="1"/>
    <x v="2"/>
    <n v="0"/>
    <n v="0"/>
    <n v="0"/>
    <n v="-3463.98"/>
    <e v="#DIV/0!"/>
    <n v="2025"/>
    <x v="11"/>
    <n v="2"/>
    <s v="Q1"/>
  </r>
  <r>
    <s v="ORD-06810"/>
    <d v="2025-04-07T00:00:00"/>
    <s v="CUST-2274"/>
    <s v="Ananya Singh"/>
    <x v="0"/>
    <x v="6"/>
    <x v="0"/>
    <s v="Haryana"/>
    <s v="Gurugram"/>
    <n v="1"/>
    <n v="7498.06"/>
    <n v="0.05"/>
    <n v="4746.38"/>
    <x v="1"/>
    <x v="1"/>
    <x v="2"/>
    <n v="0.05"/>
    <n v="2.5000000000000005E-3"/>
    <n v="1.2500000000000003E-4"/>
    <n v="-4746.3798750000005"/>
    <n v="-37971038.999999993"/>
    <n v="2025"/>
    <x v="0"/>
    <n v="4"/>
    <s v="Q2"/>
  </r>
  <r>
    <s v="ORD-06811"/>
    <d v="2025-10-06T00:00:00"/>
    <s v="CUST-2221"/>
    <s v="Arjun Verma"/>
    <x v="2"/>
    <x v="8"/>
    <x v="4"/>
    <s v="Bihar"/>
    <s v="Patna"/>
    <n v="2"/>
    <n v="6095.05"/>
    <n v="0"/>
    <n v="7675.07"/>
    <x v="0"/>
    <x v="1"/>
    <x v="0"/>
    <n v="0"/>
    <n v="0"/>
    <n v="0"/>
    <n v="-7675.07"/>
    <e v="#DIV/0!"/>
    <n v="2025"/>
    <x v="10"/>
    <n v="10"/>
    <s v="Q4"/>
  </r>
  <r>
    <s v="ORD-06812"/>
    <d v="2025-01-23T00:00:00"/>
    <s v="CUST-2008"/>
    <s v="Rahul Sharma"/>
    <x v="0"/>
    <x v="4"/>
    <x v="3"/>
    <s v="Tamil Nadu"/>
    <s v="Chennai"/>
    <n v="1"/>
    <n v="16002.39"/>
    <n v="0.15"/>
    <n v="11339.66"/>
    <x v="0"/>
    <x v="1"/>
    <x v="0"/>
    <n v="0.15"/>
    <n v="2.2499999999999999E-2"/>
    <n v="3.375E-3"/>
    <n v="-11339.656625"/>
    <n v="-3359898.2592592593"/>
    <n v="2025"/>
    <x v="5"/>
    <n v="1"/>
    <s v="Q1"/>
  </r>
  <r>
    <s v="ORD-06813"/>
    <d v="2025-12-01T00:00:00"/>
    <s v="CUST-2227"/>
    <s v="Priya Verma"/>
    <x v="0"/>
    <x v="11"/>
    <x v="3"/>
    <s v="Tamil Nadu"/>
    <s v="Coimbatore"/>
    <n v="2"/>
    <n v="15019.4"/>
    <n v="0.15"/>
    <n v="17865.28"/>
    <x v="2"/>
    <x v="2"/>
    <x v="1"/>
    <n v="0.3"/>
    <n v="4.4999999999999998E-2"/>
    <n v="1.35E-2"/>
    <n v="-17865.266499999998"/>
    <n v="-1323353.0740740739"/>
    <n v="2025"/>
    <x v="1"/>
    <n v="12"/>
    <s v="Q4"/>
  </r>
  <r>
    <s v="ORD-06814"/>
    <d v="2025-02-13T00:00:00"/>
    <s v="CUST-1777"/>
    <s v="Kiran Joshi"/>
    <x v="1"/>
    <x v="9"/>
    <x v="4"/>
    <s v="Bihar"/>
    <s v="Patna"/>
    <n v="2"/>
    <n v="4357.95"/>
    <n v="0.05"/>
    <n v="6630.06"/>
    <x v="0"/>
    <x v="1"/>
    <x v="1"/>
    <n v="0.1"/>
    <n v="5.000000000000001E-3"/>
    <n v="5.0000000000000012E-4"/>
    <n v="-6630.0595000000003"/>
    <n v="-13260118.999999998"/>
    <n v="2025"/>
    <x v="11"/>
    <n v="2"/>
    <s v="Q1"/>
  </r>
  <r>
    <s v="ORD-06815"/>
    <d v="2025-01-27T00:00:00"/>
    <s v="CUST-1189"/>
    <s v="Meera Rao"/>
    <x v="0"/>
    <x v="4"/>
    <x v="4"/>
    <s v="Odisha"/>
    <s v="Bhubaneswar"/>
    <n v="2"/>
    <n v="10556.31"/>
    <n v="0.15"/>
    <n v="13032.72"/>
    <x v="2"/>
    <x v="0"/>
    <x v="2"/>
    <n v="0.3"/>
    <n v="4.4999999999999998E-2"/>
    <n v="1.35E-2"/>
    <n v="-13032.7065"/>
    <n v="-965385.66666666674"/>
    <n v="2025"/>
    <x v="5"/>
    <n v="1"/>
    <s v="Q1"/>
  </r>
  <r>
    <s v="ORD-06816"/>
    <d v="2025-10-09T00:00:00"/>
    <s v="CUST-1847"/>
    <s v="Isha Nair"/>
    <x v="3"/>
    <x v="14"/>
    <x v="3"/>
    <s v="Telangana"/>
    <s v="Warangal"/>
    <n v="2"/>
    <n v="42535.81"/>
    <n v="0.05"/>
    <n v="55840.01"/>
    <x v="0"/>
    <x v="1"/>
    <x v="1"/>
    <n v="0.1"/>
    <n v="5.000000000000001E-3"/>
    <n v="5.0000000000000012E-4"/>
    <n v="-55840.0095"/>
    <n v="-111680018.99999997"/>
    <n v="2025"/>
    <x v="10"/>
    <n v="10"/>
    <s v="Q4"/>
  </r>
  <r>
    <s v="ORD-06817"/>
    <d v="2025-04-07T00:00:00"/>
    <s v="CUST-1473"/>
    <s v="Priya Gupta"/>
    <x v="3"/>
    <x v="3"/>
    <x v="4"/>
    <s v="Odisha"/>
    <s v="Cuttack"/>
    <n v="2"/>
    <n v="36880.5"/>
    <n v="0"/>
    <n v="55791.93"/>
    <x v="0"/>
    <x v="1"/>
    <x v="2"/>
    <n v="0"/>
    <n v="0"/>
    <n v="0"/>
    <n v="-55791.93"/>
    <e v="#DIV/0!"/>
    <n v="2025"/>
    <x v="0"/>
    <n v="4"/>
    <s v="Q2"/>
  </r>
  <r>
    <s v="ORD-06818"/>
    <d v="2025-02-05T00:00:00"/>
    <s v="CUST-1273"/>
    <s v="Sneha Patel"/>
    <x v="4"/>
    <x v="22"/>
    <x v="1"/>
    <s v="Chhattisgarh"/>
    <s v="Bilaspur"/>
    <n v="1"/>
    <n v="7177.5"/>
    <n v="0.1"/>
    <n v="4826.71"/>
    <x v="4"/>
    <x v="1"/>
    <x v="0"/>
    <n v="0.1"/>
    <n v="1.0000000000000002E-2"/>
    <n v="1.0000000000000002E-3"/>
    <n v="-4826.7089999999998"/>
    <n v="-4826708.9999999991"/>
    <n v="2025"/>
    <x v="11"/>
    <n v="2"/>
    <s v="Q1"/>
  </r>
  <r>
    <s v="ORD-06819"/>
    <d v="2025-04-19T00:00:00"/>
    <s v="CUST-1690"/>
    <s v="Rahul Singh"/>
    <x v="2"/>
    <x v="10"/>
    <x v="1"/>
    <s v="Madhya Pradesh"/>
    <s v="Bhopal"/>
    <n v="3"/>
    <n v="4036.6"/>
    <n v="0.1"/>
    <n v="9089.56"/>
    <x v="3"/>
    <x v="1"/>
    <x v="2"/>
    <n v="0.30000000000000004"/>
    <n v="3.0000000000000006E-2"/>
    <n v="9.0000000000000028E-3"/>
    <n v="-9089.5509999999995"/>
    <n v="-1009950.1111111108"/>
    <n v="2025"/>
    <x v="0"/>
    <n v="4"/>
    <s v="Q2"/>
  </r>
  <r>
    <s v="ORD-06820"/>
    <d v="2025-02-24T00:00:00"/>
    <s v="CUST-1949"/>
    <s v="Aarav Sharma"/>
    <x v="2"/>
    <x v="20"/>
    <x v="2"/>
    <s v="Goa"/>
    <s v="Panaji"/>
    <n v="2"/>
    <n v="1133.1099999999999"/>
    <n v="0"/>
    <n v="1815.28"/>
    <x v="1"/>
    <x v="1"/>
    <x v="1"/>
    <n v="0"/>
    <n v="0"/>
    <n v="0"/>
    <n v="-1815.28"/>
    <e v="#DIV/0!"/>
    <n v="2025"/>
    <x v="11"/>
    <n v="2"/>
    <s v="Q1"/>
  </r>
  <r>
    <s v="ORD-06821"/>
    <d v="2025-07-11T00:00:00"/>
    <s v="CUST-2114"/>
    <s v="Priya Nair"/>
    <x v="0"/>
    <x v="5"/>
    <x v="0"/>
    <s v="Punjab"/>
    <s v="Amritsar"/>
    <n v="2"/>
    <n v="14705.74"/>
    <n v="0.05"/>
    <n v="19578.5"/>
    <x v="4"/>
    <x v="2"/>
    <x v="2"/>
    <n v="0.1"/>
    <n v="5.000000000000001E-3"/>
    <n v="5.0000000000000012E-4"/>
    <n v="-19578.499500000002"/>
    <n v="-39156998.999999993"/>
    <n v="2025"/>
    <x v="4"/>
    <n v="7"/>
    <s v="Q3"/>
  </r>
  <r>
    <s v="ORD-06822"/>
    <d v="2025-08-07T00:00:00"/>
    <s v="CUST-1270"/>
    <s v="Sneha Joshi"/>
    <x v="0"/>
    <x v="4"/>
    <x v="3"/>
    <s v="Telangana"/>
    <s v="Hyderabad"/>
    <n v="5"/>
    <n v="13858.12"/>
    <n v="0"/>
    <n v="57482.77"/>
    <x v="0"/>
    <x v="1"/>
    <x v="1"/>
    <n v="0"/>
    <n v="0"/>
    <n v="0"/>
    <n v="-57482.77"/>
    <e v="#DIV/0!"/>
    <n v="2025"/>
    <x v="7"/>
    <n v="8"/>
    <s v="Q3"/>
  </r>
  <r>
    <s v="ORD-06823"/>
    <d v="2025-07-04T00:00:00"/>
    <s v="CUST-1551"/>
    <s v="Vikram Rao"/>
    <x v="3"/>
    <x v="18"/>
    <x v="1"/>
    <s v="Chhattisgarh"/>
    <s v="Bilaspur"/>
    <n v="1"/>
    <n v="53589.09"/>
    <n v="0.05"/>
    <n v="39480.629999999997"/>
    <x v="1"/>
    <x v="2"/>
    <x v="1"/>
    <n v="0.05"/>
    <n v="2.5000000000000005E-3"/>
    <n v="1.2500000000000003E-4"/>
    <n v="-39480.629874999999"/>
    <n v="-315845038.99999994"/>
    <n v="2025"/>
    <x v="4"/>
    <n v="7"/>
    <s v="Q3"/>
  </r>
  <r>
    <s v="ORD-06824"/>
    <d v="2025-03-10T00:00:00"/>
    <s v="CUST-2144"/>
    <s v="Arjun Patel"/>
    <x v="0"/>
    <x v="4"/>
    <x v="3"/>
    <s v="Telangana"/>
    <s v="Warangal"/>
    <n v="2"/>
    <n v="3994.43"/>
    <n v="0.05"/>
    <n v="5375.51"/>
    <x v="1"/>
    <x v="1"/>
    <x v="1"/>
    <n v="0.1"/>
    <n v="5.000000000000001E-3"/>
    <n v="5.0000000000000012E-4"/>
    <n v="-5375.5095000000001"/>
    <n v="-10751018.999999998"/>
    <n v="2025"/>
    <x v="3"/>
    <n v="3"/>
    <s v="Q1"/>
  </r>
  <r>
    <s v="ORD-06825"/>
    <d v="2025-11-13T00:00:00"/>
    <s v="CUST-1567"/>
    <s v="Meera Verma"/>
    <x v="1"/>
    <x v="21"/>
    <x v="1"/>
    <s v="Chhattisgarh"/>
    <s v="Raipur"/>
    <n v="2"/>
    <n v="1540.18"/>
    <n v="0.1"/>
    <n v="2303.0500000000002"/>
    <x v="1"/>
    <x v="1"/>
    <x v="2"/>
    <n v="0.2"/>
    <n v="2.0000000000000004E-2"/>
    <n v="4.000000000000001E-3"/>
    <n v="-2303.0460000000003"/>
    <n v="-575761.49999999988"/>
    <n v="2025"/>
    <x v="8"/>
    <n v="11"/>
    <s v="Q4"/>
  </r>
  <r>
    <s v="ORD-06826"/>
    <d v="2025-05-10T00:00:00"/>
    <s v="CUST-2264"/>
    <s v="Rohan Joshi"/>
    <x v="0"/>
    <x v="11"/>
    <x v="3"/>
    <s v="Tamil Nadu"/>
    <s v="Chennai"/>
    <n v="1"/>
    <n v="5816.5"/>
    <n v="0"/>
    <n v="4166"/>
    <x v="1"/>
    <x v="2"/>
    <x v="2"/>
    <n v="0"/>
    <n v="0"/>
    <n v="0"/>
    <n v="-4166"/>
    <e v="#DIV/0!"/>
    <n v="2025"/>
    <x v="6"/>
    <n v="5"/>
    <s v="Q2"/>
  </r>
  <r>
    <s v="ORD-06827"/>
    <d v="2025-02-24T00:00:00"/>
    <s v="CUST-2289"/>
    <s v="Meera Sharma"/>
    <x v="0"/>
    <x v="5"/>
    <x v="2"/>
    <s v="Maharashtra"/>
    <s v="Nagpur"/>
    <n v="1"/>
    <n v="9489.7900000000009"/>
    <n v="0"/>
    <n v="6014.07"/>
    <x v="2"/>
    <x v="1"/>
    <x v="1"/>
    <n v="0"/>
    <n v="0"/>
    <n v="0"/>
    <n v="-6014.07"/>
    <e v="#DIV/0!"/>
    <n v="2025"/>
    <x v="11"/>
    <n v="2"/>
    <s v="Q1"/>
  </r>
  <r>
    <s v="ORD-06828"/>
    <d v="2025-04-07T00:00:00"/>
    <s v="CUST-2215"/>
    <s v="Kiran Patel"/>
    <x v="3"/>
    <x v="14"/>
    <x v="0"/>
    <s v="Punjab"/>
    <s v="Amritsar"/>
    <n v="3"/>
    <n v="10001.19"/>
    <n v="0.05"/>
    <n v="24185.35"/>
    <x v="2"/>
    <x v="1"/>
    <x v="1"/>
    <n v="0.15000000000000002"/>
    <n v="7.5000000000000015E-3"/>
    <n v="1.1250000000000003E-3"/>
    <n v="-24185.348875"/>
    <n v="-21498087.888888881"/>
    <n v="2025"/>
    <x v="0"/>
    <n v="4"/>
    <s v="Q2"/>
  </r>
  <r>
    <s v="ORD-06829"/>
    <d v="2025-12-02T00:00:00"/>
    <s v="CUST-2307"/>
    <s v="Kiran Sharma"/>
    <x v="0"/>
    <x v="11"/>
    <x v="3"/>
    <s v="Karnataka"/>
    <s v="Mysuru"/>
    <n v="1"/>
    <n v="7367.1"/>
    <n v="0.1"/>
    <n v="4877.3900000000003"/>
    <x v="3"/>
    <x v="2"/>
    <x v="0"/>
    <n v="0.1"/>
    <n v="1.0000000000000002E-2"/>
    <n v="1.0000000000000002E-3"/>
    <n v="-4877.3890000000001"/>
    <n v="-4877388.9999999991"/>
    <n v="2025"/>
    <x v="1"/>
    <n v="12"/>
    <s v="Q4"/>
  </r>
  <r>
    <s v="ORD-06830"/>
    <d v="2025-03-28T00:00:00"/>
    <s v="CUST-1675"/>
    <s v="Aarav Rao"/>
    <x v="3"/>
    <x v="13"/>
    <x v="2"/>
    <s v="Goa"/>
    <s v="Panaji"/>
    <n v="2"/>
    <n v="13067.04"/>
    <n v="0.05"/>
    <n v="17475.2"/>
    <x v="0"/>
    <x v="2"/>
    <x v="2"/>
    <n v="0.1"/>
    <n v="5.000000000000001E-3"/>
    <n v="5.0000000000000012E-4"/>
    <n v="-17475.199500000002"/>
    <n v="-34950399"/>
    <n v="2025"/>
    <x v="3"/>
    <n v="3"/>
    <s v="Q1"/>
  </r>
  <r>
    <s v="ORD-06831"/>
    <d v="2025-10-21T00:00:00"/>
    <s v="CUST-1859"/>
    <s v="Isha Patel"/>
    <x v="2"/>
    <x v="10"/>
    <x v="2"/>
    <s v="Goa"/>
    <s v="Panaji"/>
    <n v="2"/>
    <n v="2147.4299999999998"/>
    <n v="0.05"/>
    <n v="3498.81"/>
    <x v="3"/>
    <x v="1"/>
    <x v="2"/>
    <n v="0.1"/>
    <n v="5.000000000000001E-3"/>
    <n v="5.0000000000000012E-4"/>
    <n v="-3498.8094999999998"/>
    <n v="-6997618.9999999981"/>
    <n v="2025"/>
    <x v="10"/>
    <n v="10"/>
    <s v="Q4"/>
  </r>
  <r>
    <s v="ORD-06832"/>
    <d v="2025-04-29T00:00:00"/>
    <s v="CUST-1464"/>
    <s v="Priya Singh"/>
    <x v="0"/>
    <x v="4"/>
    <x v="4"/>
    <s v="West Bengal"/>
    <s v="Durgapur"/>
    <n v="2"/>
    <n v="12920.51"/>
    <n v="0.05"/>
    <n v="16827.830000000002"/>
    <x v="4"/>
    <x v="1"/>
    <x v="0"/>
    <n v="0.1"/>
    <n v="5.000000000000001E-3"/>
    <n v="5.0000000000000012E-4"/>
    <n v="-16827.829500000003"/>
    <n v="-33655659"/>
    <n v="2025"/>
    <x v="0"/>
    <n v="4"/>
    <s v="Q2"/>
  </r>
  <r>
    <s v="ORD-06833"/>
    <d v="2025-07-27T00:00:00"/>
    <s v="CUST-1828"/>
    <s v="Isha Singh"/>
    <x v="1"/>
    <x v="17"/>
    <x v="0"/>
    <s v="Haryana"/>
    <s v="Gurugram"/>
    <n v="2"/>
    <n v="4310.3500000000004"/>
    <n v="0.1"/>
    <n v="6767.41"/>
    <x v="1"/>
    <x v="1"/>
    <x v="1"/>
    <n v="0.2"/>
    <n v="2.0000000000000004E-2"/>
    <n v="4.000000000000001E-3"/>
    <n v="-6767.4059999999999"/>
    <n v="-1691851.4999999995"/>
    <n v="2025"/>
    <x v="4"/>
    <n v="7"/>
    <s v="Q3"/>
  </r>
  <r>
    <s v="ORD-06834"/>
    <d v="2025-11-30T00:00:00"/>
    <s v="CUST-1798"/>
    <s v="Vikram Nair"/>
    <x v="2"/>
    <x v="10"/>
    <x v="1"/>
    <s v="Chhattisgarh"/>
    <s v="Raipur"/>
    <n v="3"/>
    <n v="551.17999999999995"/>
    <n v="0.05"/>
    <n v="985.59"/>
    <x v="0"/>
    <x v="0"/>
    <x v="2"/>
    <n v="0.15000000000000002"/>
    <n v="7.5000000000000015E-3"/>
    <n v="1.1250000000000003E-3"/>
    <n v="-985.58887500000003"/>
    <n v="-876078.99999999977"/>
    <n v="2025"/>
    <x v="8"/>
    <n v="11"/>
    <s v="Q4"/>
  </r>
  <r>
    <s v="ORD-06835"/>
    <d v="2025-06-03T00:00:00"/>
    <s v="CUST-2114"/>
    <s v="Rahul Sharma"/>
    <x v="0"/>
    <x v="11"/>
    <x v="4"/>
    <s v="Bihar"/>
    <s v="Patna"/>
    <n v="1"/>
    <n v="10490.02"/>
    <n v="0"/>
    <n v="8330.3799999999992"/>
    <x v="0"/>
    <x v="0"/>
    <x v="0"/>
    <n v="0"/>
    <n v="0"/>
    <n v="0"/>
    <n v="-8330.3799999999992"/>
    <e v="#DIV/0!"/>
    <n v="2025"/>
    <x v="9"/>
    <n v="6"/>
    <s v="Q2"/>
  </r>
  <r>
    <s v="ORD-06836"/>
    <d v="2025-02-04T00:00:00"/>
    <s v="CUST-1359"/>
    <s v="Priya Patel"/>
    <x v="0"/>
    <x v="5"/>
    <x v="0"/>
    <s v="Uttar Pradesh"/>
    <s v="Kanpur"/>
    <n v="2"/>
    <n v="1323.83"/>
    <n v="0"/>
    <n v="1682.63"/>
    <x v="1"/>
    <x v="1"/>
    <x v="2"/>
    <n v="0"/>
    <n v="0"/>
    <n v="0"/>
    <n v="-1682.63"/>
    <e v="#DIV/0!"/>
    <n v="2025"/>
    <x v="11"/>
    <n v="2"/>
    <s v="Q1"/>
  </r>
  <r>
    <s v="ORD-06837"/>
    <d v="2025-03-20T00:00:00"/>
    <s v="CUST-1380"/>
    <s v="Sneha Kumar"/>
    <x v="2"/>
    <x v="10"/>
    <x v="3"/>
    <s v="Andhra Pradesh"/>
    <s v="Vijayawada"/>
    <n v="2"/>
    <n v="962.65"/>
    <n v="0"/>
    <n v="1239.18"/>
    <x v="1"/>
    <x v="1"/>
    <x v="1"/>
    <n v="0"/>
    <n v="0"/>
    <n v="0"/>
    <n v="-1239.18"/>
    <e v="#DIV/0!"/>
    <n v="2025"/>
    <x v="3"/>
    <n v="3"/>
    <s v="Q1"/>
  </r>
  <r>
    <s v="ORD-06838"/>
    <d v="2025-03-08T00:00:00"/>
    <s v="CUST-1167"/>
    <s v="Rahul Kumar"/>
    <x v="3"/>
    <x v="3"/>
    <x v="2"/>
    <s v="Maharashtra"/>
    <s v="Nagpur"/>
    <n v="1"/>
    <n v="46272.84"/>
    <n v="0.05"/>
    <n v="38235.68"/>
    <x v="1"/>
    <x v="1"/>
    <x v="2"/>
    <n v="0.05"/>
    <n v="2.5000000000000005E-3"/>
    <n v="1.2500000000000003E-4"/>
    <n v="-38235.679875000002"/>
    <n v="-305885438.99999994"/>
    <n v="2025"/>
    <x v="3"/>
    <n v="3"/>
    <s v="Q1"/>
  </r>
  <r>
    <s v="ORD-06839"/>
    <d v="2025-12-09T00:00:00"/>
    <s v="CUST-1692"/>
    <s v="Vikram Gupta"/>
    <x v="2"/>
    <x v="2"/>
    <x v="3"/>
    <s v="Andhra Pradesh"/>
    <s v="Vijayawada"/>
    <n v="4"/>
    <n v="5255.01"/>
    <n v="0"/>
    <n v="18062.32"/>
    <x v="1"/>
    <x v="1"/>
    <x v="0"/>
    <n v="0"/>
    <n v="0"/>
    <n v="0"/>
    <n v="-18062.32"/>
    <e v="#DIV/0!"/>
    <n v="2025"/>
    <x v="1"/>
    <n v="12"/>
    <s v="Q4"/>
  </r>
  <r>
    <s v="ORD-06840"/>
    <d v="2025-02-03T00:00:00"/>
    <s v="CUST-1616"/>
    <s v="Rahul Gupta"/>
    <x v="4"/>
    <x v="19"/>
    <x v="2"/>
    <s v="Maharashtra"/>
    <s v="Mumbai"/>
    <n v="3"/>
    <n v="7418.84"/>
    <n v="0.05"/>
    <n v="17747.82"/>
    <x v="2"/>
    <x v="1"/>
    <x v="0"/>
    <n v="0.15000000000000002"/>
    <n v="7.5000000000000015E-3"/>
    <n v="1.1250000000000003E-3"/>
    <n v="-17747.818875000001"/>
    <n v="-15775838.999999996"/>
    <n v="2025"/>
    <x v="11"/>
    <n v="2"/>
    <s v="Q1"/>
  </r>
  <r>
    <s v="ORD-06841"/>
    <d v="2025-04-07T00:00:00"/>
    <s v="CUST-1570"/>
    <s v="Rohan Kumar"/>
    <x v="3"/>
    <x v="18"/>
    <x v="3"/>
    <s v="Telangana"/>
    <s v="Hyderabad"/>
    <n v="1"/>
    <n v="31614.34"/>
    <n v="0.1"/>
    <n v="22663.59"/>
    <x v="2"/>
    <x v="1"/>
    <x v="0"/>
    <n v="0.1"/>
    <n v="1.0000000000000002E-2"/>
    <n v="1.0000000000000002E-3"/>
    <n v="-22663.589"/>
    <n v="-22663588.999999996"/>
    <n v="2025"/>
    <x v="0"/>
    <n v="4"/>
    <s v="Q2"/>
  </r>
  <r>
    <s v="ORD-06842"/>
    <d v="2025-06-18T00:00:00"/>
    <s v="CUST-2228"/>
    <s v="Rohan Joshi"/>
    <x v="2"/>
    <x v="2"/>
    <x v="4"/>
    <s v="Bihar"/>
    <s v="Patna"/>
    <n v="2"/>
    <n v="6074.73"/>
    <n v="0.05"/>
    <n v="8556.68"/>
    <x v="1"/>
    <x v="1"/>
    <x v="2"/>
    <n v="0.1"/>
    <n v="5.000000000000001E-3"/>
    <n v="5.0000000000000012E-4"/>
    <n v="-8556.6795000000002"/>
    <n v="-17113358.999999996"/>
    <n v="2025"/>
    <x v="9"/>
    <n v="6"/>
    <s v="Q2"/>
  </r>
  <r>
    <s v="ORD-06843"/>
    <d v="2025-06-18T00:00:00"/>
    <s v="CUST-1126"/>
    <s v="Kiran Nair"/>
    <x v="1"/>
    <x v="7"/>
    <x v="0"/>
    <s v="Haryana"/>
    <s v="Faridabad"/>
    <n v="2"/>
    <n v="1042.48"/>
    <n v="0.1"/>
    <n v="1494.24"/>
    <x v="1"/>
    <x v="2"/>
    <x v="0"/>
    <n v="0.2"/>
    <n v="2.0000000000000004E-2"/>
    <n v="4.000000000000001E-3"/>
    <n v="-1494.2360000000001"/>
    <n v="-373558.99999999994"/>
    <n v="2025"/>
    <x v="9"/>
    <n v="6"/>
    <s v="Q2"/>
  </r>
  <r>
    <s v="ORD-06844"/>
    <d v="2025-05-31T00:00:00"/>
    <s v="CUST-2489"/>
    <s v="Arjun Nair"/>
    <x v="0"/>
    <x v="5"/>
    <x v="4"/>
    <s v="West Bengal"/>
    <s v="Kolkata"/>
    <n v="1"/>
    <n v="5020.09"/>
    <n v="0.05"/>
    <n v="3647.87"/>
    <x v="0"/>
    <x v="1"/>
    <x v="1"/>
    <n v="0.05"/>
    <n v="2.5000000000000005E-3"/>
    <n v="1.2500000000000003E-4"/>
    <n v="-3647.8698749999999"/>
    <n v="-29182958.999999993"/>
    <n v="2025"/>
    <x v="6"/>
    <n v="5"/>
    <s v="Q2"/>
  </r>
  <r>
    <s v="ORD-06845"/>
    <d v="2025-03-12T00:00:00"/>
    <s v="CUST-1345"/>
    <s v="Sneha Patel"/>
    <x v="2"/>
    <x v="20"/>
    <x v="3"/>
    <s v="Telangana"/>
    <s v="Hyderabad"/>
    <n v="3"/>
    <n v="1287.71"/>
    <n v="0.2"/>
    <n v="2600.88"/>
    <x v="1"/>
    <x v="1"/>
    <x v="1"/>
    <n v="0.60000000000000009"/>
    <n v="0.12000000000000002"/>
    <n v="7.2000000000000022E-2"/>
    <n v="-2600.808"/>
    <n v="-36122.333333333321"/>
    <n v="2025"/>
    <x v="3"/>
    <n v="3"/>
    <s v="Q1"/>
  </r>
  <r>
    <s v="ORD-06846"/>
    <d v="2025-01-03T00:00:00"/>
    <s v="CUST-1669"/>
    <s v="Aarav Nair"/>
    <x v="0"/>
    <x v="11"/>
    <x v="3"/>
    <s v="Telangana"/>
    <s v="Warangal"/>
    <n v="2"/>
    <n v="14497.39"/>
    <n v="0.2"/>
    <n v="18865.3"/>
    <x v="0"/>
    <x v="1"/>
    <x v="0"/>
    <n v="0.4"/>
    <n v="8.0000000000000016E-2"/>
    <n v="3.2000000000000008E-2"/>
    <n v="-18865.268"/>
    <n v="-589539.62499999988"/>
    <n v="2025"/>
    <x v="5"/>
    <n v="1"/>
    <s v="Q1"/>
  </r>
  <r>
    <s v="ORD-06847"/>
    <d v="2025-11-10T00:00:00"/>
    <s v="CUST-1767"/>
    <s v="Meera Gupta"/>
    <x v="0"/>
    <x v="6"/>
    <x v="3"/>
    <s v="Andhra Pradesh"/>
    <s v="Visakhapatnam"/>
    <n v="2"/>
    <n v="4656.08"/>
    <n v="0.1"/>
    <n v="6680.09"/>
    <x v="1"/>
    <x v="1"/>
    <x v="0"/>
    <n v="0.2"/>
    <n v="2.0000000000000004E-2"/>
    <n v="4.000000000000001E-3"/>
    <n v="-6680.0860000000002"/>
    <n v="-1670021.4999999998"/>
    <n v="2025"/>
    <x v="8"/>
    <n v="11"/>
    <s v="Q4"/>
  </r>
  <r>
    <s v="ORD-06848"/>
    <d v="2025-02-01T00:00:00"/>
    <s v="CUST-2450"/>
    <s v="Rahul Kumar"/>
    <x v="2"/>
    <x v="20"/>
    <x v="0"/>
    <s v="Haryana"/>
    <s v="Gurugram"/>
    <n v="1"/>
    <n v="1426.37"/>
    <n v="0.2"/>
    <n v="764.81"/>
    <x v="2"/>
    <x v="1"/>
    <x v="1"/>
    <n v="0.2"/>
    <n v="4.0000000000000008E-2"/>
    <n v="8.0000000000000019E-3"/>
    <n v="-764.80199999999991"/>
    <n v="-95600.249999999971"/>
    <n v="2025"/>
    <x v="11"/>
    <n v="2"/>
    <s v="Q1"/>
  </r>
  <r>
    <s v="ORD-06849"/>
    <d v="2025-10-14T00:00:00"/>
    <s v="CUST-1540"/>
    <s v="Rahul Joshi"/>
    <x v="2"/>
    <x v="2"/>
    <x v="0"/>
    <s v="Uttar Pradesh"/>
    <s v="Kanpur"/>
    <n v="1"/>
    <n v="4512.53"/>
    <n v="0"/>
    <n v="3570.88"/>
    <x v="3"/>
    <x v="2"/>
    <x v="0"/>
    <n v="0"/>
    <n v="0"/>
    <n v="0"/>
    <n v="-3570.88"/>
    <e v="#DIV/0!"/>
    <n v="2025"/>
    <x v="10"/>
    <n v="10"/>
    <s v="Q4"/>
  </r>
  <r>
    <s v="ORD-06850"/>
    <d v="2025-03-23T00:00:00"/>
    <s v="CUST-1211"/>
    <s v="Ananya Singh"/>
    <x v="4"/>
    <x v="19"/>
    <x v="3"/>
    <s v="Tamil Nadu"/>
    <s v="Chennai"/>
    <n v="1"/>
    <n v="1155.2"/>
    <n v="0.1"/>
    <n v="776.1"/>
    <x v="1"/>
    <x v="1"/>
    <x v="1"/>
    <n v="0.1"/>
    <n v="1.0000000000000002E-2"/>
    <n v="1.0000000000000002E-3"/>
    <n v="-776.09900000000005"/>
    <n v="-776098.99999999988"/>
    <n v="2025"/>
    <x v="3"/>
    <n v="3"/>
    <s v="Q1"/>
  </r>
  <r>
    <s v="ORD-06851"/>
    <d v="2025-02-12T00:00:00"/>
    <s v="CUST-2001"/>
    <s v="Aarav Reddy"/>
    <x v="3"/>
    <x v="14"/>
    <x v="0"/>
    <s v="Uttar Pradesh"/>
    <s v="Noida"/>
    <n v="2"/>
    <n v="4351.17"/>
    <n v="0.05"/>
    <n v="6797.95"/>
    <x v="1"/>
    <x v="1"/>
    <x v="2"/>
    <n v="0.1"/>
    <n v="5.000000000000001E-3"/>
    <n v="5.0000000000000012E-4"/>
    <n v="-6797.9494999999997"/>
    <n v="-13595898.999999996"/>
    <n v="2025"/>
    <x v="11"/>
    <n v="2"/>
    <s v="Q1"/>
  </r>
  <r>
    <s v="ORD-06852"/>
    <d v="2025-04-15T00:00:00"/>
    <s v="CUST-1266"/>
    <s v="Vikram Rao"/>
    <x v="0"/>
    <x v="11"/>
    <x v="0"/>
    <s v="Haryana"/>
    <s v="Faridabad"/>
    <n v="2"/>
    <n v="2546.2199999999998"/>
    <n v="0.1"/>
    <n v="3383.38"/>
    <x v="1"/>
    <x v="1"/>
    <x v="1"/>
    <n v="0.2"/>
    <n v="2.0000000000000004E-2"/>
    <n v="4.000000000000001E-3"/>
    <n v="-3383.3760000000002"/>
    <n v="-845843.99999999988"/>
    <n v="2025"/>
    <x v="0"/>
    <n v="4"/>
    <s v="Q2"/>
  </r>
  <r>
    <s v="ORD-06853"/>
    <d v="2025-01-01T00:00:00"/>
    <s v="CUST-2291"/>
    <s v="Priya Reddy"/>
    <x v="3"/>
    <x v="13"/>
    <x v="1"/>
    <s v="Madhya Pradesh"/>
    <s v="Bhopal"/>
    <n v="1"/>
    <n v="1515.3"/>
    <n v="0.05"/>
    <n v="1078.83"/>
    <x v="1"/>
    <x v="0"/>
    <x v="1"/>
    <n v="0.05"/>
    <n v="2.5000000000000005E-3"/>
    <n v="1.2500000000000003E-4"/>
    <n v="-1078.8298749999999"/>
    <n v="-8630638.9999999963"/>
    <n v="2025"/>
    <x v="5"/>
    <n v="1"/>
    <s v="Q1"/>
  </r>
  <r>
    <s v="ORD-06854"/>
    <d v="2025-03-02T00:00:00"/>
    <s v="CUST-1970"/>
    <s v="Isha Sharma"/>
    <x v="3"/>
    <x v="16"/>
    <x v="3"/>
    <s v="Tamil Nadu"/>
    <s v="Coimbatore"/>
    <n v="1"/>
    <n v="45758.87"/>
    <n v="0.05"/>
    <n v="31643.82"/>
    <x v="0"/>
    <x v="1"/>
    <x v="0"/>
    <n v="0.05"/>
    <n v="2.5000000000000005E-3"/>
    <n v="1.2500000000000003E-4"/>
    <n v="-31643.819875000001"/>
    <n v="-253150558.99999994"/>
    <n v="2025"/>
    <x v="3"/>
    <n v="3"/>
    <s v="Q1"/>
  </r>
  <r>
    <s v="ORD-06855"/>
    <d v="2025-09-27T00:00:00"/>
    <s v="CUST-1254"/>
    <s v="Rohan Joshi"/>
    <x v="0"/>
    <x v="5"/>
    <x v="3"/>
    <s v="Andhra Pradesh"/>
    <s v="Visakhapatnam"/>
    <n v="2"/>
    <n v="10426.67"/>
    <n v="0.2"/>
    <n v="14612.14"/>
    <x v="2"/>
    <x v="1"/>
    <x v="1"/>
    <n v="0.4"/>
    <n v="8.0000000000000016E-2"/>
    <n v="3.2000000000000008E-2"/>
    <n v="-14612.108"/>
    <n v="-456628.37499999988"/>
    <n v="2025"/>
    <x v="2"/>
    <n v="9"/>
    <s v="Q3"/>
  </r>
  <r>
    <s v="ORD-06856"/>
    <d v="2025-06-29T00:00:00"/>
    <s v="CUST-2212"/>
    <s v="Meera Singh"/>
    <x v="0"/>
    <x v="5"/>
    <x v="3"/>
    <s v="Karnataka"/>
    <s v="Mysuru"/>
    <n v="2"/>
    <n v="4330.84"/>
    <n v="0"/>
    <n v="6707.31"/>
    <x v="0"/>
    <x v="0"/>
    <x v="1"/>
    <n v="0"/>
    <n v="0"/>
    <n v="0"/>
    <n v="-6707.31"/>
    <e v="#DIV/0!"/>
    <n v="2025"/>
    <x v="9"/>
    <n v="6"/>
    <s v="Q2"/>
  </r>
  <r>
    <s v="ORD-06857"/>
    <d v="2025-08-12T00:00:00"/>
    <s v="CUST-1030"/>
    <s v="Sneha Gupta"/>
    <x v="3"/>
    <x v="16"/>
    <x v="4"/>
    <s v="Bihar"/>
    <s v="Gaya"/>
    <n v="2"/>
    <n v="16295.81"/>
    <n v="0.1"/>
    <n v="25136.799999999999"/>
    <x v="1"/>
    <x v="1"/>
    <x v="1"/>
    <n v="0.2"/>
    <n v="2.0000000000000004E-2"/>
    <n v="4.000000000000001E-3"/>
    <n v="-25136.795999999998"/>
    <n v="-6284198.9999999981"/>
    <n v="2025"/>
    <x v="7"/>
    <n v="8"/>
    <s v="Q3"/>
  </r>
  <r>
    <s v="ORD-06858"/>
    <d v="2025-01-06T00:00:00"/>
    <s v="CUST-2329"/>
    <s v="Aarav Kumar"/>
    <x v="3"/>
    <x v="16"/>
    <x v="4"/>
    <s v="Jharkhand"/>
    <s v="Jamshedpur"/>
    <n v="2"/>
    <n v="52996.51"/>
    <n v="0.1"/>
    <n v="80767.240000000005"/>
    <x v="0"/>
    <x v="1"/>
    <x v="1"/>
    <n v="0.2"/>
    <n v="2.0000000000000004E-2"/>
    <n v="4.000000000000001E-3"/>
    <n v="-80767.236000000004"/>
    <n v="-20191808.999999996"/>
    <n v="2025"/>
    <x v="5"/>
    <n v="1"/>
    <s v="Q1"/>
  </r>
  <r>
    <s v="ORD-06859"/>
    <d v="2025-04-13T00:00:00"/>
    <s v="CUST-1967"/>
    <s v="Rahul Sharma"/>
    <x v="0"/>
    <x v="5"/>
    <x v="3"/>
    <s v="Tamil Nadu"/>
    <s v="Coimbatore"/>
    <n v="1"/>
    <n v="9381.49"/>
    <n v="0.05"/>
    <n v="7270.03"/>
    <x v="3"/>
    <x v="0"/>
    <x v="0"/>
    <n v="0.05"/>
    <n v="2.5000000000000005E-3"/>
    <n v="1.2500000000000003E-4"/>
    <n v="-7270.0298750000002"/>
    <n v="-58160238.999999985"/>
    <n v="2025"/>
    <x v="0"/>
    <n v="4"/>
    <s v="Q2"/>
  </r>
  <r>
    <s v="ORD-06860"/>
    <d v="2025-01-10T00:00:00"/>
    <s v="CUST-2477"/>
    <s v="Arjun Kumar"/>
    <x v="4"/>
    <x v="24"/>
    <x v="3"/>
    <s v="Andhra Pradesh"/>
    <s v="Visakhapatnam"/>
    <n v="1"/>
    <n v="6437.49"/>
    <n v="0.05"/>
    <n v="4593.88"/>
    <x v="2"/>
    <x v="1"/>
    <x v="2"/>
    <n v="0.05"/>
    <n v="2.5000000000000005E-3"/>
    <n v="1.2500000000000003E-4"/>
    <n v="-4593.8798750000005"/>
    <n v="-36751038.999999993"/>
    <n v="2025"/>
    <x v="5"/>
    <n v="1"/>
    <s v="Q1"/>
  </r>
  <r>
    <s v="ORD-06861"/>
    <d v="2025-03-12T00:00:00"/>
    <s v="CUST-1788"/>
    <s v="Aarav Nair"/>
    <x v="1"/>
    <x v="1"/>
    <x v="2"/>
    <s v="Gujarat"/>
    <s v="Ahmedabad"/>
    <n v="1"/>
    <n v="2400.59"/>
    <n v="0"/>
    <n v="1824.45"/>
    <x v="0"/>
    <x v="1"/>
    <x v="1"/>
    <n v="0"/>
    <n v="0"/>
    <n v="0"/>
    <n v="-1824.45"/>
    <e v="#DIV/0!"/>
    <n v="2025"/>
    <x v="3"/>
    <n v="3"/>
    <s v="Q1"/>
  </r>
  <r>
    <s v="ORD-06862"/>
    <d v="2025-03-31T00:00:00"/>
    <s v="CUST-1699"/>
    <s v="Aarav Gupta"/>
    <x v="3"/>
    <x v="16"/>
    <x v="1"/>
    <s v="Madhya Pradesh"/>
    <s v="Bhopal"/>
    <n v="3"/>
    <n v="16595.09"/>
    <n v="0.15"/>
    <n v="36516.33"/>
    <x v="1"/>
    <x v="1"/>
    <x v="2"/>
    <n v="0.44999999999999996"/>
    <n v="6.7499999999999991E-2"/>
    <n v="3.0374999999999992E-2"/>
    <n v="-36516.299625"/>
    <n v="-1202182.7037037041"/>
    <n v="2025"/>
    <x v="3"/>
    <n v="3"/>
    <s v="Q1"/>
  </r>
  <r>
    <s v="ORD-06863"/>
    <d v="2025-08-14T00:00:00"/>
    <s v="CUST-1030"/>
    <s v="Meera Nair"/>
    <x v="4"/>
    <x v="15"/>
    <x v="2"/>
    <s v="Maharashtra"/>
    <s v="Nagpur"/>
    <n v="1"/>
    <n v="8748.42"/>
    <n v="0.2"/>
    <n v="4759.01"/>
    <x v="1"/>
    <x v="0"/>
    <x v="2"/>
    <n v="0.2"/>
    <n v="4.0000000000000008E-2"/>
    <n v="8.0000000000000019E-3"/>
    <n v="-4759.0020000000004"/>
    <n v="-594875.24999999988"/>
    <n v="2025"/>
    <x v="7"/>
    <n v="8"/>
    <s v="Q3"/>
  </r>
  <r>
    <s v="ORD-06864"/>
    <d v="2025-06-07T00:00:00"/>
    <s v="CUST-1161"/>
    <s v="Neha Rao"/>
    <x v="2"/>
    <x v="23"/>
    <x v="0"/>
    <s v="Uttar Pradesh"/>
    <s v="Noida"/>
    <n v="2"/>
    <n v="4133.2700000000004"/>
    <n v="0.1"/>
    <n v="6128.87"/>
    <x v="1"/>
    <x v="2"/>
    <x v="0"/>
    <n v="0.2"/>
    <n v="2.0000000000000004E-2"/>
    <n v="4.000000000000001E-3"/>
    <n v="-6128.866"/>
    <n v="-1532216.4999999995"/>
    <n v="2025"/>
    <x v="9"/>
    <n v="6"/>
    <s v="Q2"/>
  </r>
  <r>
    <s v="ORD-06865"/>
    <d v="2025-08-16T00:00:00"/>
    <s v="CUST-2447"/>
    <s v="Vikram Verma"/>
    <x v="4"/>
    <x v="12"/>
    <x v="2"/>
    <s v="Goa"/>
    <s v="Panaji"/>
    <n v="2"/>
    <n v="1613.35"/>
    <n v="0.15"/>
    <n v="1912.56"/>
    <x v="2"/>
    <x v="1"/>
    <x v="1"/>
    <n v="0.3"/>
    <n v="4.4999999999999998E-2"/>
    <n v="1.35E-2"/>
    <n v="-1912.5464999999999"/>
    <n v="-141670.11111111109"/>
    <n v="2025"/>
    <x v="7"/>
    <n v="8"/>
    <s v="Q3"/>
  </r>
  <r>
    <s v="ORD-06866"/>
    <d v="2025-05-06T00:00:00"/>
    <s v="CUST-1347"/>
    <s v="Aarav Verma"/>
    <x v="0"/>
    <x v="5"/>
    <x v="0"/>
    <s v="Punjab"/>
    <s v="Amritsar"/>
    <n v="4"/>
    <n v="7725.36"/>
    <n v="0"/>
    <n v="19627.5"/>
    <x v="0"/>
    <x v="1"/>
    <x v="0"/>
    <n v="0"/>
    <n v="0"/>
    <n v="0"/>
    <n v="-19627.5"/>
    <e v="#DIV/0!"/>
    <n v="2025"/>
    <x v="6"/>
    <n v="5"/>
    <s v="Q2"/>
  </r>
  <r>
    <s v="ORD-06867"/>
    <d v="2025-07-28T00:00:00"/>
    <s v="CUST-2246"/>
    <s v="Priya Sharma"/>
    <x v="0"/>
    <x v="6"/>
    <x v="4"/>
    <s v="West Bengal"/>
    <s v="Kolkata"/>
    <n v="5"/>
    <n v="6397.54"/>
    <n v="0.05"/>
    <n v="21960.77"/>
    <x v="2"/>
    <x v="1"/>
    <x v="1"/>
    <n v="0.25"/>
    <n v="1.2500000000000001E-2"/>
    <n v="3.1250000000000002E-3"/>
    <n v="-21960.766875000001"/>
    <n v="-7027445.4000000004"/>
    <n v="2025"/>
    <x v="4"/>
    <n v="7"/>
    <s v="Q3"/>
  </r>
  <r>
    <s v="ORD-06868"/>
    <d v="2025-04-07T00:00:00"/>
    <s v="CUST-2212"/>
    <s v="Isha Patel"/>
    <x v="4"/>
    <x v="12"/>
    <x v="3"/>
    <s v="Karnataka"/>
    <s v="Mysuru"/>
    <n v="4"/>
    <n v="2319.7399999999998"/>
    <n v="0.05"/>
    <n v="6662.59"/>
    <x v="0"/>
    <x v="1"/>
    <x v="2"/>
    <n v="0.2"/>
    <n v="1.0000000000000002E-2"/>
    <n v="2.0000000000000005E-3"/>
    <n v="-6662.5879999999997"/>
    <n v="-3331293.9999999991"/>
    <n v="2025"/>
    <x v="0"/>
    <n v="4"/>
    <s v="Q2"/>
  </r>
  <r>
    <s v="ORD-06869"/>
    <d v="2025-03-15T00:00:00"/>
    <s v="CUST-2449"/>
    <s v="Vikram Reddy"/>
    <x v="3"/>
    <x v="18"/>
    <x v="3"/>
    <s v="Tamil Nadu"/>
    <s v="Coimbatore"/>
    <n v="2"/>
    <n v="60773.440000000002"/>
    <n v="0.1"/>
    <n v="71573.710000000006"/>
    <x v="3"/>
    <x v="1"/>
    <x v="2"/>
    <n v="0.2"/>
    <n v="2.0000000000000004E-2"/>
    <n v="4.000000000000001E-3"/>
    <n v="-71573.706000000006"/>
    <n v="-17893426.499999996"/>
    <n v="2025"/>
    <x v="3"/>
    <n v="3"/>
    <s v="Q1"/>
  </r>
  <r>
    <s v="ORD-06870"/>
    <d v="2025-04-25T00:00:00"/>
    <s v="CUST-1965"/>
    <s v="Sneha Rao"/>
    <x v="4"/>
    <x v="22"/>
    <x v="4"/>
    <s v="Odisha"/>
    <s v="Cuttack"/>
    <n v="2"/>
    <n v="7987.82"/>
    <n v="0"/>
    <n v="13008.39"/>
    <x v="1"/>
    <x v="1"/>
    <x v="1"/>
    <n v="0"/>
    <n v="0"/>
    <n v="0"/>
    <n v="-13008.39"/>
    <e v="#DIV/0!"/>
    <n v="2025"/>
    <x v="0"/>
    <n v="4"/>
    <s v="Q2"/>
  </r>
  <r>
    <s v="ORD-06871"/>
    <d v="2025-07-10T00:00:00"/>
    <s v="CUST-2573"/>
    <s v="Meera Joshi"/>
    <x v="1"/>
    <x v="9"/>
    <x v="2"/>
    <s v="Goa"/>
    <s v="Margao"/>
    <n v="3"/>
    <n v="1195.95"/>
    <n v="0.1"/>
    <n v="2625.19"/>
    <x v="3"/>
    <x v="1"/>
    <x v="1"/>
    <n v="0.30000000000000004"/>
    <n v="3.0000000000000006E-2"/>
    <n v="9.0000000000000028E-3"/>
    <n v="-2625.181"/>
    <n v="-291686.77777777769"/>
    <n v="2025"/>
    <x v="4"/>
    <n v="7"/>
    <s v="Q3"/>
  </r>
  <r>
    <s v="ORD-06872"/>
    <d v="2025-06-19T00:00:00"/>
    <s v="CUST-2535"/>
    <s v="Isha Verma"/>
    <x v="4"/>
    <x v="22"/>
    <x v="2"/>
    <s v="Rajasthan"/>
    <s v="Udaipur"/>
    <n v="3"/>
    <n v="3493.26"/>
    <n v="0.1"/>
    <n v="7639.52"/>
    <x v="2"/>
    <x v="1"/>
    <x v="1"/>
    <n v="0.30000000000000004"/>
    <n v="3.0000000000000006E-2"/>
    <n v="9.0000000000000028E-3"/>
    <n v="-7639.5110000000004"/>
    <n v="-848834.55555555539"/>
    <n v="2025"/>
    <x v="9"/>
    <n v="6"/>
    <s v="Q2"/>
  </r>
  <r>
    <s v="ORD-06873"/>
    <d v="2025-11-03T00:00:00"/>
    <s v="CUST-2230"/>
    <s v="Sneha Patel"/>
    <x v="0"/>
    <x v="4"/>
    <x v="0"/>
    <s v="Haryana"/>
    <s v="Faridabad"/>
    <n v="4"/>
    <n v="13888.06"/>
    <n v="0"/>
    <n v="39078.58"/>
    <x v="1"/>
    <x v="1"/>
    <x v="2"/>
    <n v="0"/>
    <n v="0"/>
    <n v="0"/>
    <n v="-39078.58"/>
    <e v="#DIV/0!"/>
    <n v="2025"/>
    <x v="8"/>
    <n v="11"/>
    <s v="Q4"/>
  </r>
  <r>
    <s v="ORD-06874"/>
    <d v="2025-07-23T00:00:00"/>
    <s v="CUST-2395"/>
    <s v="Isha Kumar"/>
    <x v="3"/>
    <x v="18"/>
    <x v="2"/>
    <s v="Maharashtra"/>
    <s v="Nagpur"/>
    <n v="1"/>
    <n v="14740.13"/>
    <n v="0"/>
    <n v="11046.65"/>
    <x v="4"/>
    <x v="1"/>
    <x v="1"/>
    <n v="0"/>
    <n v="0"/>
    <n v="0"/>
    <n v="-11046.65"/>
    <e v="#DIV/0!"/>
    <n v="2025"/>
    <x v="4"/>
    <n v="7"/>
    <s v="Q3"/>
  </r>
  <r>
    <s v="ORD-06875"/>
    <d v="2025-02-25T00:00:00"/>
    <s v="CUST-1474"/>
    <s v="Rohan Sharma"/>
    <x v="0"/>
    <x v="6"/>
    <x v="2"/>
    <s v="Goa"/>
    <s v="Margao"/>
    <n v="1"/>
    <n v="10934.07"/>
    <n v="0"/>
    <n v="7273.48"/>
    <x v="0"/>
    <x v="1"/>
    <x v="1"/>
    <n v="0"/>
    <n v="0"/>
    <n v="0"/>
    <n v="-7273.48"/>
    <e v="#DIV/0!"/>
    <n v="2025"/>
    <x v="11"/>
    <n v="2"/>
    <s v="Q1"/>
  </r>
  <r>
    <s v="ORD-06876"/>
    <d v="2025-07-27T00:00:00"/>
    <s v="CUST-2416"/>
    <s v="Vikram Kumar"/>
    <x v="4"/>
    <x v="22"/>
    <x v="0"/>
    <s v="Punjab"/>
    <s v="Amritsar"/>
    <n v="2"/>
    <n v="6448.25"/>
    <n v="0.1"/>
    <n v="8517.9500000000007"/>
    <x v="1"/>
    <x v="1"/>
    <x v="1"/>
    <n v="0.2"/>
    <n v="2.0000000000000004E-2"/>
    <n v="4.000000000000001E-3"/>
    <n v="-8517.9459999999999"/>
    <n v="-2129486.4999999995"/>
    <n v="2025"/>
    <x v="4"/>
    <n v="7"/>
    <s v="Q3"/>
  </r>
  <r>
    <s v="ORD-06877"/>
    <d v="2025-02-10T00:00:00"/>
    <s v="CUST-2503"/>
    <s v="Kiran Reddy"/>
    <x v="0"/>
    <x v="4"/>
    <x v="3"/>
    <s v="Karnataka"/>
    <s v="Mysuru"/>
    <n v="2"/>
    <n v="12013.72"/>
    <n v="0.05"/>
    <n v="19821.71"/>
    <x v="1"/>
    <x v="2"/>
    <x v="0"/>
    <n v="0.1"/>
    <n v="5.000000000000001E-3"/>
    <n v="5.0000000000000012E-4"/>
    <n v="-19821.709500000001"/>
    <n v="-39643418.999999993"/>
    <n v="2025"/>
    <x v="11"/>
    <n v="2"/>
    <s v="Q1"/>
  </r>
  <r>
    <s v="ORD-06878"/>
    <d v="2025-02-01T00:00:00"/>
    <s v="CUST-1509"/>
    <s v="Vikram Singh"/>
    <x v="2"/>
    <x v="20"/>
    <x v="2"/>
    <s v="Rajasthan"/>
    <s v="Udaipur"/>
    <n v="3"/>
    <n v="5062.3"/>
    <n v="0"/>
    <n v="10610.3"/>
    <x v="4"/>
    <x v="1"/>
    <x v="2"/>
    <n v="0"/>
    <n v="0"/>
    <n v="0"/>
    <n v="-10610.3"/>
    <e v="#DIV/0!"/>
    <n v="2025"/>
    <x v="11"/>
    <n v="2"/>
    <s v="Q1"/>
  </r>
  <r>
    <s v="ORD-06879"/>
    <d v="2025-01-15T00:00:00"/>
    <s v="CUST-1057"/>
    <s v="Ananya Nair"/>
    <x v="0"/>
    <x v="11"/>
    <x v="3"/>
    <s v="Telangana"/>
    <s v="Hyderabad"/>
    <n v="3"/>
    <n v="12925.9"/>
    <n v="0.1"/>
    <n v="22081.95"/>
    <x v="4"/>
    <x v="0"/>
    <x v="1"/>
    <n v="0.30000000000000004"/>
    <n v="3.0000000000000006E-2"/>
    <n v="9.0000000000000028E-3"/>
    <n v="-22081.941000000003"/>
    <n v="-2453548.9999999995"/>
    <n v="2025"/>
    <x v="5"/>
    <n v="1"/>
    <s v="Q1"/>
  </r>
  <r>
    <s v="ORD-06880"/>
    <d v="2025-03-03T00:00:00"/>
    <s v="CUST-2091"/>
    <s v="Arjun Nair"/>
    <x v="0"/>
    <x v="5"/>
    <x v="2"/>
    <s v="Maharashtra"/>
    <s v="Nagpur"/>
    <n v="2"/>
    <n v="17391.14"/>
    <n v="0"/>
    <n v="24390.05"/>
    <x v="1"/>
    <x v="1"/>
    <x v="0"/>
    <n v="0"/>
    <n v="0"/>
    <n v="0"/>
    <n v="-24390.05"/>
    <e v="#DIV/0!"/>
    <n v="2025"/>
    <x v="3"/>
    <n v="3"/>
    <s v="Q1"/>
  </r>
  <r>
    <s v="ORD-06881"/>
    <d v="2025-06-04T00:00:00"/>
    <s v="CUST-1028"/>
    <s v="Meera Sharma"/>
    <x v="3"/>
    <x v="3"/>
    <x v="4"/>
    <s v="Jharkhand"/>
    <s v="Ranchi"/>
    <n v="1"/>
    <n v="23502.68"/>
    <n v="0.05"/>
    <n v="18691.060000000001"/>
    <x v="1"/>
    <x v="1"/>
    <x v="1"/>
    <n v="0.05"/>
    <n v="2.5000000000000005E-3"/>
    <n v="1.2500000000000003E-4"/>
    <n v="-18691.059875000003"/>
    <n v="-149528479"/>
    <n v="2025"/>
    <x v="9"/>
    <n v="6"/>
    <s v="Q2"/>
  </r>
  <r>
    <s v="ORD-06882"/>
    <d v="2025-10-11T00:00:00"/>
    <s v="CUST-1654"/>
    <s v="Ananya Verma"/>
    <x v="2"/>
    <x v="10"/>
    <x v="1"/>
    <s v="Chhattisgarh"/>
    <s v="Raipur"/>
    <n v="5"/>
    <n v="6198.7"/>
    <n v="0.1"/>
    <n v="23870.98"/>
    <x v="1"/>
    <x v="0"/>
    <x v="1"/>
    <n v="0.5"/>
    <n v="0.05"/>
    <n v="2.5000000000000001E-2"/>
    <n v="-23870.954999999998"/>
    <n v="-954838.19999999984"/>
    <n v="2025"/>
    <x v="10"/>
    <n v="10"/>
    <s v="Q4"/>
  </r>
  <r>
    <s v="ORD-06883"/>
    <d v="2025-07-28T00:00:00"/>
    <s v="CUST-1232"/>
    <s v="Sneha Reddy"/>
    <x v="1"/>
    <x v="21"/>
    <x v="1"/>
    <s v="Chhattisgarh"/>
    <s v="Raipur"/>
    <n v="1"/>
    <n v="353.58"/>
    <n v="0.1"/>
    <n v="198.09"/>
    <x v="2"/>
    <x v="1"/>
    <x v="2"/>
    <n v="0.1"/>
    <n v="1.0000000000000002E-2"/>
    <n v="1.0000000000000002E-3"/>
    <n v="-198.089"/>
    <n v="-198088.99999999994"/>
    <n v="2025"/>
    <x v="4"/>
    <n v="7"/>
    <s v="Q3"/>
  </r>
  <r>
    <s v="ORD-06884"/>
    <d v="2025-11-16T00:00:00"/>
    <s v="CUST-2131"/>
    <s v="Priya Sharma"/>
    <x v="3"/>
    <x v="16"/>
    <x v="3"/>
    <s v="Tamil Nadu"/>
    <s v="Chennai"/>
    <n v="1"/>
    <n v="19800.89"/>
    <n v="0.1"/>
    <n v="13274.35"/>
    <x v="1"/>
    <x v="1"/>
    <x v="2"/>
    <n v="0.1"/>
    <n v="1.0000000000000002E-2"/>
    <n v="1.0000000000000002E-3"/>
    <n v="-13274.349"/>
    <n v="-13274348.999999996"/>
    <n v="2025"/>
    <x v="8"/>
    <n v="11"/>
    <s v="Q4"/>
  </r>
  <r>
    <s v="ORD-06885"/>
    <d v="2025-07-06T00:00:00"/>
    <s v="CUST-2161"/>
    <s v="Isha Nair"/>
    <x v="4"/>
    <x v="12"/>
    <x v="3"/>
    <s v="Andhra Pradesh"/>
    <s v="Vijayawada"/>
    <n v="2"/>
    <n v="913.57"/>
    <n v="0"/>
    <n v="1583.24"/>
    <x v="2"/>
    <x v="1"/>
    <x v="2"/>
    <n v="0"/>
    <n v="0"/>
    <n v="0"/>
    <n v="-1583.24"/>
    <e v="#DIV/0!"/>
    <n v="2025"/>
    <x v="4"/>
    <n v="7"/>
    <s v="Q3"/>
  </r>
  <r>
    <s v="ORD-06886"/>
    <d v="2025-05-10T00:00:00"/>
    <s v="CUST-2402"/>
    <s v="Neha Reddy"/>
    <x v="2"/>
    <x v="2"/>
    <x v="3"/>
    <s v="Telangana"/>
    <s v="Warangal"/>
    <n v="1"/>
    <n v="4697.95"/>
    <n v="0"/>
    <n v="3066.26"/>
    <x v="1"/>
    <x v="1"/>
    <x v="2"/>
    <n v="0"/>
    <n v="0"/>
    <n v="0"/>
    <n v="-3066.26"/>
    <e v="#DIV/0!"/>
    <n v="2025"/>
    <x v="6"/>
    <n v="5"/>
    <s v="Q2"/>
  </r>
  <r>
    <s v="ORD-06887"/>
    <d v="2025-05-07T00:00:00"/>
    <s v="CUST-1659"/>
    <s v="Priya Verma"/>
    <x v="2"/>
    <x v="2"/>
    <x v="0"/>
    <s v="Uttar Pradesh"/>
    <s v="Noida"/>
    <n v="1"/>
    <n v="1065.22"/>
    <n v="0.1"/>
    <n v="610"/>
    <x v="1"/>
    <x v="0"/>
    <x v="1"/>
    <n v="0.1"/>
    <n v="1.0000000000000002E-2"/>
    <n v="1.0000000000000002E-3"/>
    <n v="-609.99900000000002"/>
    <n v="-609998.99999999988"/>
    <n v="2025"/>
    <x v="6"/>
    <n v="5"/>
    <s v="Q2"/>
  </r>
  <r>
    <s v="ORD-06888"/>
    <d v="2025-10-19T00:00:00"/>
    <s v="CUST-2415"/>
    <s v="Sneha Verma"/>
    <x v="2"/>
    <x v="23"/>
    <x v="3"/>
    <s v="Telangana"/>
    <s v="Hyderabad"/>
    <n v="1"/>
    <n v="5981.67"/>
    <n v="0"/>
    <n v="4887.63"/>
    <x v="0"/>
    <x v="1"/>
    <x v="1"/>
    <n v="0"/>
    <n v="0"/>
    <n v="0"/>
    <n v="-4887.63"/>
    <e v="#DIV/0!"/>
    <n v="2025"/>
    <x v="10"/>
    <n v="10"/>
    <s v="Q4"/>
  </r>
  <r>
    <s v="ORD-06889"/>
    <d v="2025-04-24T00:00:00"/>
    <s v="CUST-1895"/>
    <s v="Meera Patel"/>
    <x v="3"/>
    <x v="16"/>
    <x v="2"/>
    <s v="Goa"/>
    <s v="Margao"/>
    <n v="1"/>
    <n v="42558.57"/>
    <n v="0.15"/>
    <n v="28448.16"/>
    <x v="2"/>
    <x v="1"/>
    <x v="1"/>
    <n v="0.15"/>
    <n v="2.2499999999999999E-2"/>
    <n v="3.375E-3"/>
    <n v="-28448.156625"/>
    <n v="-8429083.444444444"/>
    <n v="2025"/>
    <x v="0"/>
    <n v="4"/>
    <s v="Q2"/>
  </r>
  <r>
    <s v="ORD-06890"/>
    <d v="2025-07-18T00:00:00"/>
    <s v="CUST-1691"/>
    <s v="Aarav Verma"/>
    <x v="0"/>
    <x v="0"/>
    <x v="2"/>
    <s v="Goa"/>
    <s v="Margao"/>
    <n v="2"/>
    <n v="1198.51"/>
    <n v="0.05"/>
    <n v="1838.83"/>
    <x v="4"/>
    <x v="1"/>
    <x v="2"/>
    <n v="0.1"/>
    <n v="5.000000000000001E-3"/>
    <n v="5.0000000000000012E-4"/>
    <n v="-1838.8294999999998"/>
    <n v="-3677658.9999999986"/>
    <n v="2025"/>
    <x v="4"/>
    <n v="7"/>
    <s v="Q3"/>
  </r>
  <r>
    <s v="ORD-06891"/>
    <d v="2025-01-13T00:00:00"/>
    <s v="CUST-1076"/>
    <s v="Priya Kumar"/>
    <x v="1"/>
    <x v="9"/>
    <x v="1"/>
    <s v="Madhya Pradesh"/>
    <s v="Bhopal"/>
    <n v="1"/>
    <n v="3645.19"/>
    <n v="0.05"/>
    <n v="2391.7600000000002"/>
    <x v="1"/>
    <x v="1"/>
    <x v="2"/>
    <n v="0.05"/>
    <n v="2.5000000000000005E-3"/>
    <n v="1.2500000000000003E-4"/>
    <n v="-2391.7598750000002"/>
    <n v="-19134078.999999996"/>
    <n v="2025"/>
    <x v="5"/>
    <n v="1"/>
    <s v="Q1"/>
  </r>
  <r>
    <s v="ORD-06892"/>
    <d v="2025-09-28T00:00:00"/>
    <s v="CUST-1455"/>
    <s v="Priya Gupta"/>
    <x v="0"/>
    <x v="11"/>
    <x v="0"/>
    <s v="Delhi"/>
    <s v="New Delhi"/>
    <n v="2"/>
    <n v="15613.2"/>
    <n v="0.05"/>
    <n v="21503.26"/>
    <x v="3"/>
    <x v="1"/>
    <x v="1"/>
    <n v="0.1"/>
    <n v="5.000000000000001E-3"/>
    <n v="5.0000000000000012E-4"/>
    <n v="-21503.2595"/>
    <n v="-43006518.999999993"/>
    <n v="2025"/>
    <x v="2"/>
    <n v="9"/>
    <s v="Q3"/>
  </r>
  <r>
    <s v="ORD-06893"/>
    <d v="2025-03-30T00:00:00"/>
    <s v="CUST-1345"/>
    <s v="Sneha Kumar"/>
    <x v="0"/>
    <x v="0"/>
    <x v="2"/>
    <s v="Rajasthan"/>
    <s v="Jaipur"/>
    <n v="1"/>
    <n v="12137.39"/>
    <n v="0.15"/>
    <n v="7935.08"/>
    <x v="0"/>
    <x v="0"/>
    <x v="2"/>
    <n v="0.15"/>
    <n v="2.2499999999999999E-2"/>
    <n v="3.375E-3"/>
    <n v="-7935.0766249999997"/>
    <n v="-2351133.8148148148"/>
    <n v="2025"/>
    <x v="3"/>
    <n v="3"/>
    <s v="Q1"/>
  </r>
  <r>
    <s v="ORD-06894"/>
    <d v="2025-08-03T00:00:00"/>
    <s v="CUST-1590"/>
    <s v="Isha Rao"/>
    <x v="3"/>
    <x v="14"/>
    <x v="4"/>
    <s v="West Bengal"/>
    <s v="Kolkata"/>
    <n v="3"/>
    <n v="3438.29"/>
    <n v="0.1"/>
    <n v="7592.85"/>
    <x v="0"/>
    <x v="2"/>
    <x v="1"/>
    <n v="0.30000000000000004"/>
    <n v="3.0000000000000006E-2"/>
    <n v="9.0000000000000028E-3"/>
    <n v="-7592.8410000000003"/>
    <n v="-843648.99999999977"/>
    <n v="2025"/>
    <x v="7"/>
    <n v="8"/>
    <s v="Q3"/>
  </r>
  <r>
    <s v="ORD-06895"/>
    <d v="2025-10-05T00:00:00"/>
    <s v="CUST-2594"/>
    <s v="Priya Joshi"/>
    <x v="1"/>
    <x v="7"/>
    <x v="0"/>
    <s v="Uttar Pradesh"/>
    <s v="Kanpur"/>
    <n v="1"/>
    <n v="4325.12"/>
    <n v="0.05"/>
    <n v="2887.95"/>
    <x v="1"/>
    <x v="1"/>
    <x v="1"/>
    <n v="0.05"/>
    <n v="2.5000000000000005E-3"/>
    <n v="1.2500000000000003E-4"/>
    <n v="-2887.9498749999998"/>
    <n v="-23103598.999999993"/>
    <n v="2025"/>
    <x v="10"/>
    <n v="10"/>
    <s v="Q4"/>
  </r>
  <r>
    <s v="ORD-06896"/>
    <d v="2025-07-22T00:00:00"/>
    <s v="CUST-1715"/>
    <s v="Priya Reddy"/>
    <x v="0"/>
    <x v="4"/>
    <x v="3"/>
    <s v="Tamil Nadu"/>
    <s v="Chennai"/>
    <n v="1"/>
    <n v="13371.63"/>
    <n v="0.1"/>
    <n v="8730.08"/>
    <x v="1"/>
    <x v="1"/>
    <x v="1"/>
    <n v="0.1"/>
    <n v="1.0000000000000002E-2"/>
    <n v="1.0000000000000002E-3"/>
    <n v="-8730.0789999999997"/>
    <n v="-8730078.9999999981"/>
    <n v="2025"/>
    <x v="4"/>
    <n v="7"/>
    <s v="Q3"/>
  </r>
  <r>
    <s v="ORD-06897"/>
    <d v="2025-03-15T00:00:00"/>
    <s v="CUST-1459"/>
    <s v="Rahul Verma"/>
    <x v="2"/>
    <x v="20"/>
    <x v="2"/>
    <s v="Goa"/>
    <s v="Panaji"/>
    <n v="1"/>
    <n v="2897.78"/>
    <n v="0.05"/>
    <n v="2090.7399999999998"/>
    <x v="4"/>
    <x v="2"/>
    <x v="2"/>
    <n v="0.05"/>
    <n v="2.5000000000000005E-3"/>
    <n v="1.2500000000000003E-4"/>
    <n v="-2090.7398749999998"/>
    <n v="-16725918.999999994"/>
    <n v="2025"/>
    <x v="3"/>
    <n v="3"/>
    <s v="Q1"/>
  </r>
  <r>
    <s v="ORD-06898"/>
    <d v="2025-01-25T00:00:00"/>
    <s v="CUST-1903"/>
    <s v="Kiran Joshi"/>
    <x v="3"/>
    <x v="14"/>
    <x v="3"/>
    <s v="Andhra Pradesh"/>
    <s v="Vijayawada"/>
    <n v="1"/>
    <n v="22368.02"/>
    <n v="0.05"/>
    <n v="13209.47"/>
    <x v="4"/>
    <x v="0"/>
    <x v="2"/>
    <n v="0.05"/>
    <n v="2.5000000000000005E-3"/>
    <n v="1.2500000000000003E-4"/>
    <n v="-13209.469874999999"/>
    <n v="-105675758.99999997"/>
    <n v="2025"/>
    <x v="5"/>
    <n v="1"/>
    <s v="Q1"/>
  </r>
  <r>
    <s v="ORD-06899"/>
    <d v="2025-04-11T00:00:00"/>
    <s v="CUST-2387"/>
    <s v="Kiran Singh"/>
    <x v="4"/>
    <x v="12"/>
    <x v="1"/>
    <s v="Chhattisgarh"/>
    <s v="Raipur"/>
    <n v="2"/>
    <n v="4578.47"/>
    <n v="0.05"/>
    <n v="7309.07"/>
    <x v="1"/>
    <x v="1"/>
    <x v="2"/>
    <n v="0.1"/>
    <n v="5.000000000000001E-3"/>
    <n v="5.0000000000000012E-4"/>
    <n v="-7309.0694999999996"/>
    <n v="-14618138.999999996"/>
    <n v="2025"/>
    <x v="0"/>
    <n v="4"/>
    <s v="Q2"/>
  </r>
  <r>
    <s v="ORD-06900"/>
    <d v="2025-06-25T00:00:00"/>
    <s v="CUST-1574"/>
    <s v="Isha Sharma"/>
    <x v="0"/>
    <x v="6"/>
    <x v="4"/>
    <s v="West Bengal"/>
    <s v="Kolkata"/>
    <n v="2"/>
    <n v="15700.86"/>
    <n v="0.05"/>
    <n v="23335.42"/>
    <x v="2"/>
    <x v="1"/>
    <x v="2"/>
    <n v="0.1"/>
    <n v="5.000000000000001E-3"/>
    <n v="5.0000000000000012E-4"/>
    <n v="-23335.4195"/>
    <n v="-46670838.999999993"/>
    <n v="2025"/>
    <x v="9"/>
    <n v="6"/>
    <s v="Q2"/>
  </r>
  <r>
    <s v="ORD-06901"/>
    <d v="2025-04-27T00:00:00"/>
    <s v="CUST-1143"/>
    <s v="Sneha Singh"/>
    <x v="2"/>
    <x v="20"/>
    <x v="3"/>
    <s v="Telangana"/>
    <s v="Warangal"/>
    <n v="4"/>
    <n v="2063.59"/>
    <n v="0.05"/>
    <n v="5029.79"/>
    <x v="1"/>
    <x v="1"/>
    <x v="1"/>
    <n v="0.2"/>
    <n v="1.0000000000000002E-2"/>
    <n v="2.0000000000000005E-3"/>
    <n v="-5029.7879999999996"/>
    <n v="-2514893.9999999991"/>
    <n v="2025"/>
    <x v="0"/>
    <n v="4"/>
    <s v="Q2"/>
  </r>
  <r>
    <s v="ORD-06902"/>
    <d v="2025-06-15T00:00:00"/>
    <s v="CUST-1579"/>
    <s v="Priya Verma"/>
    <x v="2"/>
    <x v="10"/>
    <x v="3"/>
    <s v="Telangana"/>
    <s v="Hyderabad"/>
    <n v="4"/>
    <n v="1066.3599999999999"/>
    <n v="0"/>
    <n v="3036.53"/>
    <x v="0"/>
    <x v="1"/>
    <x v="0"/>
    <n v="0"/>
    <n v="0"/>
    <n v="0"/>
    <n v="-3036.53"/>
    <e v="#DIV/0!"/>
    <n v="2025"/>
    <x v="9"/>
    <n v="6"/>
    <s v="Q2"/>
  </r>
  <r>
    <s v="ORD-06903"/>
    <d v="2025-02-10T00:00:00"/>
    <s v="CUST-1821"/>
    <s v="Arjun Reddy"/>
    <x v="1"/>
    <x v="21"/>
    <x v="0"/>
    <s v="Delhi"/>
    <s v="Delhi"/>
    <n v="2"/>
    <n v="4357.0200000000004"/>
    <n v="0"/>
    <n v="5808.49"/>
    <x v="1"/>
    <x v="0"/>
    <x v="1"/>
    <n v="0"/>
    <n v="0"/>
    <n v="0"/>
    <n v="-5808.49"/>
    <e v="#DIV/0!"/>
    <n v="2025"/>
    <x v="11"/>
    <n v="2"/>
    <s v="Q1"/>
  </r>
  <r>
    <s v="ORD-06904"/>
    <d v="2025-12-10T00:00:00"/>
    <s v="CUST-1937"/>
    <s v="Ananya Rao"/>
    <x v="3"/>
    <x v="18"/>
    <x v="4"/>
    <s v="West Bengal"/>
    <s v="Kolkata"/>
    <n v="1"/>
    <n v="3169.41"/>
    <n v="0"/>
    <n v="1997.78"/>
    <x v="0"/>
    <x v="0"/>
    <x v="2"/>
    <n v="0"/>
    <n v="0"/>
    <n v="0"/>
    <n v="-1997.78"/>
    <e v="#DIV/0!"/>
    <n v="2025"/>
    <x v="1"/>
    <n v="12"/>
    <s v="Q4"/>
  </r>
  <r>
    <s v="ORD-06905"/>
    <d v="2025-04-30T00:00:00"/>
    <s v="CUST-2169"/>
    <s v="Vikram Sharma"/>
    <x v="1"/>
    <x v="1"/>
    <x v="4"/>
    <s v="Bihar"/>
    <s v="Gaya"/>
    <n v="2"/>
    <n v="4577.24"/>
    <n v="0.05"/>
    <n v="6095.36"/>
    <x v="1"/>
    <x v="2"/>
    <x v="2"/>
    <n v="0.1"/>
    <n v="5.000000000000001E-3"/>
    <n v="5.0000000000000012E-4"/>
    <n v="-6095.3594999999996"/>
    <n v="-12190718.999999996"/>
    <n v="2025"/>
    <x v="0"/>
    <n v="4"/>
    <s v="Q2"/>
  </r>
  <r>
    <s v="ORD-06906"/>
    <d v="2025-04-07T00:00:00"/>
    <s v="CUST-1369"/>
    <s v="Isha Sharma"/>
    <x v="0"/>
    <x v="4"/>
    <x v="4"/>
    <s v="West Bengal"/>
    <s v="Durgapur"/>
    <n v="1"/>
    <n v="5989.39"/>
    <n v="0.15"/>
    <n v="4312.01"/>
    <x v="0"/>
    <x v="1"/>
    <x v="1"/>
    <n v="0.15"/>
    <n v="2.2499999999999999E-2"/>
    <n v="3.375E-3"/>
    <n v="-4312.006625"/>
    <n v="-1277631.5925925926"/>
    <n v="2025"/>
    <x v="0"/>
    <n v="4"/>
    <s v="Q2"/>
  </r>
  <r>
    <s v="ORD-06907"/>
    <d v="2025-05-25T00:00:00"/>
    <s v="CUST-2452"/>
    <s v="Ananya Sharma"/>
    <x v="0"/>
    <x v="0"/>
    <x v="4"/>
    <s v="Bihar"/>
    <s v="Gaya"/>
    <n v="2"/>
    <n v="9492.25"/>
    <n v="0.1"/>
    <n v="10892.61"/>
    <x v="4"/>
    <x v="1"/>
    <x v="0"/>
    <n v="0.2"/>
    <n v="2.0000000000000004E-2"/>
    <n v="4.000000000000001E-3"/>
    <n v="-10892.606"/>
    <n v="-2723151.4999999991"/>
    <n v="2025"/>
    <x v="6"/>
    <n v="5"/>
    <s v="Q2"/>
  </r>
  <r>
    <s v="ORD-06908"/>
    <d v="2025-08-04T00:00:00"/>
    <s v="CUST-1967"/>
    <s v="Isha Reddy"/>
    <x v="2"/>
    <x v="10"/>
    <x v="2"/>
    <s v="Gujarat"/>
    <s v="Ahmedabad"/>
    <n v="1"/>
    <n v="1273.1500000000001"/>
    <n v="0.2"/>
    <n v="863.81"/>
    <x v="4"/>
    <x v="1"/>
    <x v="1"/>
    <n v="0.2"/>
    <n v="4.0000000000000008E-2"/>
    <n v="8.0000000000000019E-3"/>
    <n v="-863.80199999999991"/>
    <n v="-107975.24999999996"/>
    <n v="2025"/>
    <x v="7"/>
    <n v="8"/>
    <s v="Q3"/>
  </r>
  <r>
    <s v="ORD-06909"/>
    <d v="2025-08-17T00:00:00"/>
    <s v="CUST-1715"/>
    <s v="Sneha Sharma"/>
    <x v="1"/>
    <x v="9"/>
    <x v="3"/>
    <s v="Karnataka"/>
    <s v="Bengaluru"/>
    <n v="3"/>
    <n v="4535.71"/>
    <n v="0.05"/>
    <n v="8747.91"/>
    <x v="2"/>
    <x v="0"/>
    <x v="0"/>
    <n v="0.15000000000000002"/>
    <n v="7.5000000000000015E-3"/>
    <n v="1.1250000000000003E-3"/>
    <n v="-8747.9088749999992"/>
    <n v="-7775918.9999999972"/>
    <n v="2025"/>
    <x v="7"/>
    <n v="8"/>
    <s v="Q3"/>
  </r>
  <r>
    <s v="ORD-06910"/>
    <d v="2025-11-09T00:00:00"/>
    <s v="CUST-1253"/>
    <s v="Aarav Rao"/>
    <x v="2"/>
    <x v="10"/>
    <x v="4"/>
    <s v="Bihar"/>
    <s v="Patna"/>
    <n v="4"/>
    <n v="5348.92"/>
    <n v="0.05"/>
    <n v="17650.7"/>
    <x v="3"/>
    <x v="1"/>
    <x v="1"/>
    <n v="0.2"/>
    <n v="1.0000000000000002E-2"/>
    <n v="2.0000000000000005E-3"/>
    <n v="-17650.698"/>
    <n v="-8825348.9999999981"/>
    <n v="2025"/>
    <x v="8"/>
    <n v="11"/>
    <s v="Q4"/>
  </r>
  <r>
    <s v="ORD-06911"/>
    <d v="2025-05-10T00:00:00"/>
    <s v="CUST-1960"/>
    <s v="Neha Singh"/>
    <x v="4"/>
    <x v="19"/>
    <x v="2"/>
    <s v="Gujarat"/>
    <s v="Surat"/>
    <n v="1"/>
    <n v="8355.32"/>
    <n v="0.1"/>
    <n v="5091.7700000000004"/>
    <x v="1"/>
    <x v="1"/>
    <x v="1"/>
    <n v="0.1"/>
    <n v="1.0000000000000002E-2"/>
    <n v="1.0000000000000002E-3"/>
    <n v="-5091.7690000000002"/>
    <n v="-5091768.9999999991"/>
    <n v="2025"/>
    <x v="6"/>
    <n v="5"/>
    <s v="Q2"/>
  </r>
  <r>
    <s v="ORD-06912"/>
    <d v="2025-12-18T00:00:00"/>
    <s v="CUST-1622"/>
    <s v="Priya Rao"/>
    <x v="3"/>
    <x v="14"/>
    <x v="0"/>
    <s v="Haryana"/>
    <s v="Gurugram"/>
    <n v="2"/>
    <n v="44885.04"/>
    <n v="0.1"/>
    <n v="68072.92"/>
    <x v="0"/>
    <x v="1"/>
    <x v="0"/>
    <n v="0.2"/>
    <n v="2.0000000000000004E-2"/>
    <n v="4.000000000000001E-3"/>
    <n v="-68072.915999999997"/>
    <n v="-17018228.999999996"/>
    <n v="2025"/>
    <x v="1"/>
    <n v="12"/>
    <s v="Q4"/>
  </r>
  <r>
    <s v="ORD-06913"/>
    <d v="2025-11-14T00:00:00"/>
    <s v="CUST-2172"/>
    <s v="Arjun Singh"/>
    <x v="4"/>
    <x v="12"/>
    <x v="1"/>
    <s v="Madhya Pradesh"/>
    <s v="Bhopal"/>
    <n v="2"/>
    <n v="2069.9"/>
    <n v="0.05"/>
    <n v="3376.67"/>
    <x v="4"/>
    <x v="2"/>
    <x v="2"/>
    <n v="0.1"/>
    <n v="5.000000000000001E-3"/>
    <n v="5.0000000000000012E-4"/>
    <n v="-3376.6695"/>
    <n v="-6753338.9999999981"/>
    <n v="2025"/>
    <x v="8"/>
    <n v="11"/>
    <s v="Q4"/>
  </r>
  <r>
    <s v="ORD-06914"/>
    <d v="2025-05-17T00:00:00"/>
    <s v="CUST-2151"/>
    <s v="Ananya Gupta"/>
    <x v="3"/>
    <x v="16"/>
    <x v="2"/>
    <s v="Rajasthan"/>
    <s v="Udaipur"/>
    <n v="1"/>
    <n v="21074.95"/>
    <n v="0.1"/>
    <n v="16307.22"/>
    <x v="0"/>
    <x v="0"/>
    <x v="1"/>
    <n v="0.1"/>
    <n v="1.0000000000000002E-2"/>
    <n v="1.0000000000000002E-3"/>
    <n v="-16307.218999999999"/>
    <n v="-16307218.999999994"/>
    <n v="2025"/>
    <x v="6"/>
    <n v="5"/>
    <s v="Q2"/>
  </r>
  <r>
    <s v="ORD-06915"/>
    <d v="2025-11-20T00:00:00"/>
    <s v="CUST-1897"/>
    <s v="Neha Joshi"/>
    <x v="2"/>
    <x v="20"/>
    <x v="0"/>
    <s v="Punjab"/>
    <s v="Ludhiana"/>
    <n v="4"/>
    <n v="3613.2"/>
    <n v="0.1"/>
    <n v="8483.19"/>
    <x v="1"/>
    <x v="1"/>
    <x v="2"/>
    <n v="0.4"/>
    <n v="4.0000000000000008E-2"/>
    <n v="1.6000000000000004E-2"/>
    <n v="-8483.1740000000009"/>
    <n v="-530198.37499999988"/>
    <n v="2025"/>
    <x v="8"/>
    <n v="11"/>
    <s v="Q4"/>
  </r>
  <r>
    <s v="ORD-06916"/>
    <d v="2025-12-03T00:00:00"/>
    <s v="CUST-1352"/>
    <s v="Meera Gupta"/>
    <x v="2"/>
    <x v="10"/>
    <x v="2"/>
    <s v="Rajasthan"/>
    <s v="Jaipur"/>
    <n v="1"/>
    <n v="4407.8999999999996"/>
    <n v="0.1"/>
    <n v="3151.8"/>
    <x v="2"/>
    <x v="0"/>
    <x v="1"/>
    <n v="0.1"/>
    <n v="1.0000000000000002E-2"/>
    <n v="1.0000000000000002E-3"/>
    <n v="-3151.799"/>
    <n v="-3151798.9999999991"/>
    <n v="2025"/>
    <x v="1"/>
    <n v="12"/>
    <s v="Q4"/>
  </r>
  <r>
    <s v="ORD-06917"/>
    <d v="2025-09-30T00:00:00"/>
    <s v="CUST-1121"/>
    <s v="Arjun Nair"/>
    <x v="0"/>
    <x v="0"/>
    <x v="1"/>
    <s v="Chhattisgarh"/>
    <s v="Raipur"/>
    <n v="1"/>
    <n v="16727.75"/>
    <n v="0.1"/>
    <n v="12557.04"/>
    <x v="0"/>
    <x v="1"/>
    <x v="0"/>
    <n v="0.1"/>
    <n v="1.0000000000000002E-2"/>
    <n v="1.0000000000000002E-3"/>
    <n v="-12557.039000000001"/>
    <n v="-12557038.999999998"/>
    <n v="2025"/>
    <x v="2"/>
    <n v="9"/>
    <s v="Q3"/>
  </r>
  <r>
    <s v="ORD-06918"/>
    <d v="2025-04-27T00:00:00"/>
    <s v="CUST-1374"/>
    <s v="Aarav Patel"/>
    <x v="0"/>
    <x v="5"/>
    <x v="2"/>
    <s v="Goa"/>
    <s v="Margao"/>
    <n v="3"/>
    <n v="7342.36"/>
    <n v="0.2"/>
    <n v="14297.23"/>
    <x v="2"/>
    <x v="2"/>
    <x v="2"/>
    <n v="0.60000000000000009"/>
    <n v="0.12000000000000002"/>
    <n v="7.2000000000000022E-2"/>
    <n v="-14297.157999999999"/>
    <n v="-198571.63888888882"/>
    <n v="2025"/>
    <x v="0"/>
    <n v="4"/>
    <s v="Q2"/>
  </r>
  <r>
    <s v="ORD-06919"/>
    <d v="2025-11-02T00:00:00"/>
    <s v="CUST-1341"/>
    <s v="Ananya Reddy"/>
    <x v="0"/>
    <x v="5"/>
    <x v="3"/>
    <s v="Tamil Nadu"/>
    <s v="Chennai"/>
    <n v="1"/>
    <n v="12863.15"/>
    <n v="0.15"/>
    <n v="8124.88"/>
    <x v="1"/>
    <x v="0"/>
    <x v="1"/>
    <n v="0.15"/>
    <n v="2.2499999999999999E-2"/>
    <n v="3.375E-3"/>
    <n v="-8124.8766249999999"/>
    <n v="-2407370.8518518517"/>
    <n v="2025"/>
    <x v="8"/>
    <n v="11"/>
    <s v="Q4"/>
  </r>
  <r>
    <s v="ORD-06920"/>
    <d v="2025-04-04T00:00:00"/>
    <s v="CUST-1031"/>
    <s v="Aarav Rao"/>
    <x v="3"/>
    <x v="3"/>
    <x v="1"/>
    <s v="Chhattisgarh"/>
    <s v="Raipur"/>
    <n v="1"/>
    <n v="62524.06"/>
    <n v="0.05"/>
    <n v="51364.51"/>
    <x v="2"/>
    <x v="0"/>
    <x v="1"/>
    <n v="0.05"/>
    <n v="2.5000000000000005E-3"/>
    <n v="1.2500000000000003E-4"/>
    <n v="-51364.509875000003"/>
    <n v="-410916078.99999994"/>
    <n v="2025"/>
    <x v="0"/>
    <n v="4"/>
    <s v="Q2"/>
  </r>
  <r>
    <s v="ORD-06921"/>
    <d v="2025-06-17T00:00:00"/>
    <s v="CUST-1785"/>
    <s v="Kiran Rao"/>
    <x v="0"/>
    <x v="0"/>
    <x v="0"/>
    <s v="Punjab"/>
    <s v="Ludhiana"/>
    <n v="2"/>
    <n v="3336.07"/>
    <n v="0"/>
    <n v="4448.67"/>
    <x v="4"/>
    <x v="1"/>
    <x v="2"/>
    <n v="0"/>
    <n v="0"/>
    <n v="0"/>
    <n v="-4448.67"/>
    <e v="#DIV/0!"/>
    <n v="2025"/>
    <x v="9"/>
    <n v="6"/>
    <s v="Q2"/>
  </r>
  <r>
    <s v="ORD-06922"/>
    <d v="2025-07-22T00:00:00"/>
    <s v="CUST-2369"/>
    <s v="Ananya Patel"/>
    <x v="3"/>
    <x v="16"/>
    <x v="4"/>
    <s v="West Bengal"/>
    <s v="Durgapur"/>
    <n v="2"/>
    <n v="56282.06"/>
    <n v="0"/>
    <n v="95473.86"/>
    <x v="1"/>
    <x v="0"/>
    <x v="2"/>
    <n v="0"/>
    <n v="0"/>
    <n v="0"/>
    <n v="-95473.86"/>
    <e v="#DIV/0!"/>
    <n v="2025"/>
    <x v="4"/>
    <n v="7"/>
    <s v="Q3"/>
  </r>
  <r>
    <s v="ORD-06923"/>
    <d v="2025-12-07T00:00:00"/>
    <s v="CUST-2577"/>
    <s v="Kiran Reddy"/>
    <x v="2"/>
    <x v="23"/>
    <x v="0"/>
    <s v="Haryana"/>
    <s v="Gurugram"/>
    <n v="2"/>
    <n v="3176.66"/>
    <n v="0"/>
    <n v="4337.32"/>
    <x v="1"/>
    <x v="1"/>
    <x v="0"/>
    <n v="0"/>
    <n v="0"/>
    <n v="0"/>
    <n v="-4337.32"/>
    <e v="#DIV/0!"/>
    <n v="2025"/>
    <x v="1"/>
    <n v="12"/>
    <s v="Q4"/>
  </r>
  <r>
    <s v="ORD-06924"/>
    <d v="2025-05-29T00:00:00"/>
    <s v="CUST-1204"/>
    <s v="Kiran Joshi"/>
    <x v="3"/>
    <x v="3"/>
    <x v="3"/>
    <s v="Telangana"/>
    <s v="Hyderabad"/>
    <n v="2"/>
    <n v="48008.78"/>
    <n v="0"/>
    <n v="70778.45"/>
    <x v="1"/>
    <x v="0"/>
    <x v="2"/>
    <n v="0"/>
    <n v="0"/>
    <n v="0"/>
    <n v="-70778.45"/>
    <e v="#DIV/0!"/>
    <n v="2025"/>
    <x v="6"/>
    <n v="5"/>
    <s v="Q2"/>
  </r>
  <r>
    <s v="ORD-06925"/>
    <d v="2025-07-02T00:00:00"/>
    <s v="CUST-2396"/>
    <s v="Ananya Reddy"/>
    <x v="3"/>
    <x v="14"/>
    <x v="1"/>
    <s v="Madhya Pradesh"/>
    <s v="Indore"/>
    <n v="1"/>
    <n v="20139.68"/>
    <n v="0.05"/>
    <n v="14163.18"/>
    <x v="1"/>
    <x v="0"/>
    <x v="1"/>
    <n v="0.05"/>
    <n v="2.5000000000000005E-3"/>
    <n v="1.2500000000000003E-4"/>
    <n v="-14163.179875"/>
    <n v="-113305438.99999997"/>
    <n v="2025"/>
    <x v="4"/>
    <n v="7"/>
    <s v="Q3"/>
  </r>
  <r>
    <s v="ORD-06926"/>
    <d v="2025-06-01T00:00:00"/>
    <s v="CUST-1412"/>
    <s v="Rohan Patel"/>
    <x v="3"/>
    <x v="3"/>
    <x v="2"/>
    <s v="Maharashtra"/>
    <s v="Pune"/>
    <n v="2"/>
    <n v="22708"/>
    <n v="0"/>
    <n v="31575.39"/>
    <x v="4"/>
    <x v="1"/>
    <x v="2"/>
    <n v="0"/>
    <n v="0"/>
    <n v="0"/>
    <n v="-31575.39"/>
    <e v="#DIV/0!"/>
    <n v="2025"/>
    <x v="9"/>
    <n v="6"/>
    <s v="Q2"/>
  </r>
  <r>
    <s v="ORD-06927"/>
    <d v="2025-03-15T00:00:00"/>
    <s v="CUST-1561"/>
    <s v="Rohan Gupta"/>
    <x v="0"/>
    <x v="5"/>
    <x v="2"/>
    <s v="Gujarat"/>
    <s v="Ahmedabad"/>
    <n v="1"/>
    <n v="1169.4000000000001"/>
    <n v="0.1"/>
    <n v="730.27"/>
    <x v="1"/>
    <x v="1"/>
    <x v="0"/>
    <n v="0.1"/>
    <n v="1.0000000000000002E-2"/>
    <n v="1.0000000000000002E-3"/>
    <n v="-730.26900000000001"/>
    <n v="-730268.99999999988"/>
    <n v="2025"/>
    <x v="3"/>
    <n v="3"/>
    <s v="Q1"/>
  </r>
  <r>
    <s v="ORD-06928"/>
    <d v="2025-12-31T00:00:00"/>
    <s v="CUST-1602"/>
    <s v="Rohan Gupta"/>
    <x v="1"/>
    <x v="1"/>
    <x v="3"/>
    <s v="Karnataka"/>
    <s v="Bengaluru"/>
    <n v="5"/>
    <n v="4864.17"/>
    <n v="0"/>
    <n v="17441.09"/>
    <x v="2"/>
    <x v="2"/>
    <x v="2"/>
    <n v="0"/>
    <n v="0"/>
    <n v="0"/>
    <n v="-17441.09"/>
    <e v="#DIV/0!"/>
    <n v="2025"/>
    <x v="1"/>
    <n v="12"/>
    <s v="Q4"/>
  </r>
  <r>
    <s v="ORD-06929"/>
    <d v="2025-10-01T00:00:00"/>
    <s v="CUST-2252"/>
    <s v="Ananya Sharma"/>
    <x v="4"/>
    <x v="24"/>
    <x v="1"/>
    <s v="Chhattisgarh"/>
    <s v="Bilaspur"/>
    <n v="1"/>
    <n v="7414.35"/>
    <n v="0.05"/>
    <n v="4390.75"/>
    <x v="2"/>
    <x v="1"/>
    <x v="2"/>
    <n v="0.05"/>
    <n v="2.5000000000000005E-3"/>
    <n v="1.2500000000000003E-4"/>
    <n v="-4390.7498750000004"/>
    <n v="-35125998.999999993"/>
    <n v="2025"/>
    <x v="10"/>
    <n v="10"/>
    <s v="Q4"/>
  </r>
  <r>
    <s v="ORD-06930"/>
    <d v="2025-02-11T00:00:00"/>
    <s v="CUST-1823"/>
    <s v="Rahul Nair"/>
    <x v="3"/>
    <x v="14"/>
    <x v="3"/>
    <s v="Andhra Pradesh"/>
    <s v="Vijayawada"/>
    <n v="1"/>
    <n v="7463.79"/>
    <n v="0"/>
    <n v="5097.09"/>
    <x v="1"/>
    <x v="0"/>
    <x v="2"/>
    <n v="0"/>
    <n v="0"/>
    <n v="0"/>
    <n v="-5097.09"/>
    <e v="#DIV/0!"/>
    <n v="2025"/>
    <x v="11"/>
    <n v="2"/>
    <s v="Q1"/>
  </r>
  <r>
    <s v="ORD-06931"/>
    <d v="2025-07-31T00:00:00"/>
    <s v="CUST-1904"/>
    <s v="Ananya Singh"/>
    <x v="2"/>
    <x v="8"/>
    <x v="0"/>
    <s v="Uttar Pradesh"/>
    <s v="Noida"/>
    <n v="4"/>
    <n v="6996.76"/>
    <n v="0.1"/>
    <n v="21846.35"/>
    <x v="1"/>
    <x v="1"/>
    <x v="1"/>
    <n v="0.4"/>
    <n v="4.0000000000000008E-2"/>
    <n v="1.6000000000000004E-2"/>
    <n v="-21846.333999999999"/>
    <n v="-1365395.8749999995"/>
    <n v="2025"/>
    <x v="4"/>
    <n v="7"/>
    <s v="Q3"/>
  </r>
  <r>
    <s v="ORD-06932"/>
    <d v="2025-04-11T00:00:00"/>
    <s v="CUST-2056"/>
    <s v="Arjun Singh"/>
    <x v="2"/>
    <x v="20"/>
    <x v="4"/>
    <s v="West Bengal"/>
    <s v="Kolkata"/>
    <n v="5"/>
    <n v="4393.16"/>
    <n v="0.1"/>
    <n v="15953.22"/>
    <x v="1"/>
    <x v="2"/>
    <x v="0"/>
    <n v="0.5"/>
    <n v="0.05"/>
    <n v="2.5000000000000001E-2"/>
    <n v="-15953.195"/>
    <n v="-638127.79999999993"/>
    <n v="2025"/>
    <x v="0"/>
    <n v="4"/>
    <s v="Q2"/>
  </r>
  <r>
    <s v="ORD-06933"/>
    <d v="2025-02-14T00:00:00"/>
    <s v="CUST-1691"/>
    <s v="Rahul Reddy"/>
    <x v="2"/>
    <x v="23"/>
    <x v="3"/>
    <s v="Andhra Pradesh"/>
    <s v="Visakhapatnam"/>
    <n v="3"/>
    <n v="6034.61"/>
    <n v="0.05"/>
    <n v="12651.58"/>
    <x v="2"/>
    <x v="2"/>
    <x v="2"/>
    <n v="0.15000000000000002"/>
    <n v="7.5000000000000015E-3"/>
    <n v="1.1250000000000003E-3"/>
    <n v="-12651.578874999999"/>
    <n v="-11245847.888888884"/>
    <n v="2025"/>
    <x v="11"/>
    <n v="2"/>
    <s v="Q1"/>
  </r>
  <r>
    <s v="ORD-06934"/>
    <d v="2025-03-23T00:00:00"/>
    <s v="CUST-1346"/>
    <s v="Neha Singh"/>
    <x v="2"/>
    <x v="10"/>
    <x v="0"/>
    <s v="Haryana"/>
    <s v="Faridabad"/>
    <n v="1"/>
    <n v="839.96"/>
    <n v="0.15"/>
    <n v="442.84"/>
    <x v="1"/>
    <x v="1"/>
    <x v="1"/>
    <n v="0.15"/>
    <n v="2.2499999999999999E-2"/>
    <n v="3.375E-3"/>
    <n v="-442.83662499999997"/>
    <n v="-131210.85185185185"/>
    <n v="2025"/>
    <x v="3"/>
    <n v="3"/>
    <s v="Q1"/>
  </r>
  <r>
    <s v="ORD-06935"/>
    <d v="2025-01-17T00:00:00"/>
    <s v="CUST-2221"/>
    <s v="Sneha Verma"/>
    <x v="3"/>
    <x v="18"/>
    <x v="1"/>
    <s v="Chhattisgarh"/>
    <s v="Bilaspur"/>
    <n v="2"/>
    <n v="26230.15"/>
    <n v="0"/>
    <n v="42183.58"/>
    <x v="1"/>
    <x v="2"/>
    <x v="2"/>
    <n v="0"/>
    <n v="0"/>
    <n v="0"/>
    <n v="-42183.58"/>
    <e v="#DIV/0!"/>
    <n v="2025"/>
    <x v="5"/>
    <n v="1"/>
    <s v="Q1"/>
  </r>
  <r>
    <s v="ORD-06936"/>
    <d v="2025-03-14T00:00:00"/>
    <s v="CUST-1747"/>
    <s v="Sneha Rao"/>
    <x v="0"/>
    <x v="11"/>
    <x v="4"/>
    <s v="Jharkhand"/>
    <s v="Jamshedpur"/>
    <n v="1"/>
    <n v="12284.96"/>
    <n v="0.1"/>
    <n v="8272"/>
    <x v="1"/>
    <x v="1"/>
    <x v="0"/>
    <n v="0.1"/>
    <n v="1.0000000000000002E-2"/>
    <n v="1.0000000000000002E-3"/>
    <n v="-8271.9989999999998"/>
    <n v="-8271998.9999999981"/>
    <n v="2025"/>
    <x v="3"/>
    <n v="3"/>
    <s v="Q1"/>
  </r>
  <r>
    <s v="ORD-06937"/>
    <d v="2025-01-14T00:00:00"/>
    <s v="CUST-1294"/>
    <s v="Kiran Sharma"/>
    <x v="0"/>
    <x v="6"/>
    <x v="1"/>
    <s v="Chhattisgarh"/>
    <s v="Bilaspur"/>
    <n v="3"/>
    <n v="2541.3000000000002"/>
    <n v="0.05"/>
    <n v="5726.35"/>
    <x v="2"/>
    <x v="1"/>
    <x v="0"/>
    <n v="0.15000000000000002"/>
    <n v="7.5000000000000015E-3"/>
    <n v="1.1250000000000003E-3"/>
    <n v="-5726.3488750000006"/>
    <n v="-5090087.8888888881"/>
    <n v="2025"/>
    <x v="5"/>
    <n v="1"/>
    <s v="Q1"/>
  </r>
  <r>
    <s v="ORD-06938"/>
    <d v="2025-06-06T00:00:00"/>
    <s v="CUST-1774"/>
    <s v="Arjun Patel"/>
    <x v="3"/>
    <x v="3"/>
    <x v="4"/>
    <s v="West Bengal"/>
    <s v="Durgapur"/>
    <n v="1"/>
    <n v="32545.33"/>
    <n v="0.05"/>
    <n v="22339.09"/>
    <x v="1"/>
    <x v="1"/>
    <x v="1"/>
    <n v="0.05"/>
    <n v="2.5000000000000005E-3"/>
    <n v="1.2500000000000003E-4"/>
    <n v="-22339.089875000001"/>
    <n v="-178712718.99999997"/>
    <n v="2025"/>
    <x v="9"/>
    <n v="6"/>
    <s v="Q2"/>
  </r>
  <r>
    <s v="ORD-06939"/>
    <d v="2025-08-11T00:00:00"/>
    <s v="CUST-1122"/>
    <s v="Ananya Kumar"/>
    <x v="2"/>
    <x v="23"/>
    <x v="0"/>
    <s v="Punjab"/>
    <s v="Amritsar"/>
    <n v="1"/>
    <n v="3321.67"/>
    <n v="0"/>
    <n v="2060.11"/>
    <x v="0"/>
    <x v="1"/>
    <x v="1"/>
    <n v="0"/>
    <n v="0"/>
    <n v="0"/>
    <n v="-2060.11"/>
    <e v="#DIV/0!"/>
    <n v="2025"/>
    <x v="7"/>
    <n v="8"/>
    <s v="Q3"/>
  </r>
  <r>
    <s v="ORD-06940"/>
    <d v="2025-05-12T00:00:00"/>
    <s v="CUST-1375"/>
    <s v="Isha Rao"/>
    <x v="0"/>
    <x v="11"/>
    <x v="0"/>
    <s v="Haryana"/>
    <s v="Faridabad"/>
    <n v="2"/>
    <n v="4437.5"/>
    <n v="0"/>
    <n v="6849.25"/>
    <x v="3"/>
    <x v="1"/>
    <x v="1"/>
    <n v="0"/>
    <n v="0"/>
    <n v="0"/>
    <n v="-6849.25"/>
    <e v="#DIV/0!"/>
    <n v="2025"/>
    <x v="6"/>
    <n v="5"/>
    <s v="Q2"/>
  </r>
  <r>
    <s v="ORD-06941"/>
    <d v="2025-12-04T00:00:00"/>
    <s v="CUST-2581"/>
    <s v="Sneha Gupta"/>
    <x v="3"/>
    <x v="18"/>
    <x v="1"/>
    <s v="Chhattisgarh"/>
    <s v="Raipur"/>
    <n v="1"/>
    <n v="20567.13"/>
    <n v="0.15"/>
    <n v="14422.15"/>
    <x v="2"/>
    <x v="1"/>
    <x v="2"/>
    <n v="0.15"/>
    <n v="2.2499999999999999E-2"/>
    <n v="3.375E-3"/>
    <n v="-14422.146624999999"/>
    <n v="-4273228.6296296297"/>
    <n v="2025"/>
    <x v="1"/>
    <n v="12"/>
    <s v="Q4"/>
  </r>
  <r>
    <s v="ORD-06942"/>
    <d v="2025-02-16T00:00:00"/>
    <s v="CUST-1966"/>
    <s v="Ananya Singh"/>
    <x v="0"/>
    <x v="11"/>
    <x v="0"/>
    <s v="Punjab"/>
    <s v="Amritsar"/>
    <n v="2"/>
    <n v="17431.150000000001"/>
    <n v="0.1"/>
    <n v="21220.37"/>
    <x v="0"/>
    <x v="1"/>
    <x v="2"/>
    <n v="0.2"/>
    <n v="2.0000000000000004E-2"/>
    <n v="4.000000000000001E-3"/>
    <n v="-21220.365999999998"/>
    <n v="-5305091.4999999981"/>
    <n v="2025"/>
    <x v="11"/>
    <n v="2"/>
    <s v="Q1"/>
  </r>
  <r>
    <s v="ORD-06943"/>
    <d v="2025-04-17T00:00:00"/>
    <s v="CUST-1016"/>
    <s v="Meera Rao"/>
    <x v="1"/>
    <x v="1"/>
    <x v="4"/>
    <s v="Bihar"/>
    <s v="Gaya"/>
    <n v="3"/>
    <n v="1621.08"/>
    <n v="0"/>
    <n v="3853.15"/>
    <x v="2"/>
    <x v="2"/>
    <x v="2"/>
    <n v="0"/>
    <n v="0"/>
    <n v="0"/>
    <n v="-3853.15"/>
    <e v="#DIV/0!"/>
    <n v="2025"/>
    <x v="0"/>
    <n v="4"/>
    <s v="Q2"/>
  </r>
  <r>
    <s v="ORD-06944"/>
    <d v="2025-04-18T00:00:00"/>
    <s v="CUST-1438"/>
    <s v="Aarav Reddy"/>
    <x v="1"/>
    <x v="21"/>
    <x v="3"/>
    <s v="Tamil Nadu"/>
    <s v="Coimbatore"/>
    <n v="2"/>
    <n v="1263.77"/>
    <n v="0.05"/>
    <n v="1708.17"/>
    <x v="2"/>
    <x v="1"/>
    <x v="1"/>
    <n v="0.1"/>
    <n v="5.000000000000001E-3"/>
    <n v="5.0000000000000012E-4"/>
    <n v="-1708.1695"/>
    <n v="-3416338.9999999991"/>
    <n v="2025"/>
    <x v="0"/>
    <n v="4"/>
    <s v="Q2"/>
  </r>
  <r>
    <s v="ORD-06945"/>
    <d v="2025-09-22T00:00:00"/>
    <s v="CUST-1349"/>
    <s v="Sneha Gupta"/>
    <x v="2"/>
    <x v="10"/>
    <x v="2"/>
    <s v="Goa"/>
    <s v="Panaji"/>
    <n v="1"/>
    <n v="3938.98"/>
    <n v="0"/>
    <n v="3295.44"/>
    <x v="2"/>
    <x v="1"/>
    <x v="1"/>
    <n v="0"/>
    <n v="0"/>
    <n v="0"/>
    <n v="-3295.44"/>
    <e v="#DIV/0!"/>
    <n v="2025"/>
    <x v="2"/>
    <n v="9"/>
    <s v="Q3"/>
  </r>
  <r>
    <s v="ORD-06946"/>
    <d v="2025-07-24T00:00:00"/>
    <s v="CUST-1210"/>
    <s v="Ananya Reddy"/>
    <x v="0"/>
    <x v="6"/>
    <x v="3"/>
    <s v="Karnataka"/>
    <s v="Mysuru"/>
    <n v="3"/>
    <n v="12307.57"/>
    <n v="0"/>
    <n v="27095.54"/>
    <x v="2"/>
    <x v="1"/>
    <x v="1"/>
    <n v="0"/>
    <n v="0"/>
    <n v="0"/>
    <n v="-27095.54"/>
    <e v="#DIV/0!"/>
    <n v="2025"/>
    <x v="4"/>
    <n v="7"/>
    <s v="Q3"/>
  </r>
  <r>
    <s v="ORD-06947"/>
    <d v="2025-03-20T00:00:00"/>
    <s v="CUST-1160"/>
    <s v="Priya Patel"/>
    <x v="2"/>
    <x v="10"/>
    <x v="0"/>
    <s v="Uttar Pradesh"/>
    <s v="Lucknow"/>
    <n v="1"/>
    <n v="5185.6099999999997"/>
    <n v="0.15"/>
    <n v="2804.66"/>
    <x v="0"/>
    <x v="1"/>
    <x v="2"/>
    <n v="0.15"/>
    <n v="2.2499999999999999E-2"/>
    <n v="3.375E-3"/>
    <n v="-2804.6566250000001"/>
    <n v="-831009.37037037045"/>
    <n v="2025"/>
    <x v="3"/>
    <n v="3"/>
    <s v="Q1"/>
  </r>
  <r>
    <s v="ORD-06948"/>
    <d v="2025-06-04T00:00:00"/>
    <s v="CUST-2309"/>
    <s v="Meera Patel"/>
    <x v="0"/>
    <x v="0"/>
    <x v="2"/>
    <s v="Goa"/>
    <s v="Margao"/>
    <n v="1"/>
    <n v="13748.48"/>
    <n v="0.05"/>
    <n v="9895.0400000000009"/>
    <x v="1"/>
    <x v="1"/>
    <x v="2"/>
    <n v="0.05"/>
    <n v="2.5000000000000005E-3"/>
    <n v="1.2500000000000003E-4"/>
    <n v="-9895.0398750000004"/>
    <n v="-79160318.999999985"/>
    <n v="2025"/>
    <x v="9"/>
    <n v="6"/>
    <s v="Q2"/>
  </r>
  <r>
    <s v="ORD-06949"/>
    <d v="2025-09-28T00:00:00"/>
    <s v="CUST-2076"/>
    <s v="Priya Verma"/>
    <x v="3"/>
    <x v="16"/>
    <x v="3"/>
    <s v="Tamil Nadu"/>
    <s v="Coimbatore"/>
    <n v="2"/>
    <n v="3838.86"/>
    <n v="0.05"/>
    <n v="5674.51"/>
    <x v="1"/>
    <x v="1"/>
    <x v="1"/>
    <n v="0.1"/>
    <n v="5.000000000000001E-3"/>
    <n v="5.0000000000000012E-4"/>
    <n v="-5674.5095000000001"/>
    <n v="-11349018.999999998"/>
    <n v="2025"/>
    <x v="2"/>
    <n v="9"/>
    <s v="Q3"/>
  </r>
  <r>
    <s v="ORD-06950"/>
    <d v="2025-09-04T00:00:00"/>
    <s v="CUST-2105"/>
    <s v="Vikram Joshi"/>
    <x v="0"/>
    <x v="6"/>
    <x v="4"/>
    <s v="Odisha"/>
    <s v="Cuttack"/>
    <n v="1"/>
    <n v="7512.05"/>
    <n v="0.15"/>
    <n v="4489.53"/>
    <x v="0"/>
    <x v="1"/>
    <x v="2"/>
    <n v="0.15"/>
    <n v="2.2499999999999999E-2"/>
    <n v="3.375E-3"/>
    <n v="-4489.5266249999995"/>
    <n v="-1330230.111111111"/>
    <n v="2025"/>
    <x v="2"/>
    <n v="9"/>
    <s v="Q3"/>
  </r>
  <r>
    <s v="ORD-06951"/>
    <d v="2025-01-19T00:00:00"/>
    <s v="CUST-1880"/>
    <s v="Meera Verma"/>
    <x v="2"/>
    <x v="20"/>
    <x v="2"/>
    <s v="Rajasthan"/>
    <s v="Udaipur"/>
    <n v="1"/>
    <n v="5508.12"/>
    <n v="0.05"/>
    <n v="3349.87"/>
    <x v="3"/>
    <x v="0"/>
    <x v="0"/>
    <n v="0.05"/>
    <n v="2.5000000000000005E-3"/>
    <n v="1.2500000000000003E-4"/>
    <n v="-3349.8698749999999"/>
    <n v="-26798958.999999993"/>
    <n v="2025"/>
    <x v="5"/>
    <n v="1"/>
    <s v="Q1"/>
  </r>
  <r>
    <s v="ORD-06952"/>
    <d v="2025-12-12T00:00:00"/>
    <s v="CUST-1381"/>
    <s v="Kiran Sharma"/>
    <x v="2"/>
    <x v="23"/>
    <x v="2"/>
    <s v="Maharashtra"/>
    <s v="Pune"/>
    <n v="1"/>
    <n v="6372.02"/>
    <n v="0.05"/>
    <n v="4938.4799999999996"/>
    <x v="0"/>
    <x v="1"/>
    <x v="1"/>
    <n v="0.05"/>
    <n v="2.5000000000000005E-3"/>
    <n v="1.2500000000000003E-4"/>
    <n v="-4938.479875"/>
    <n v="-39507838.999999993"/>
    <n v="2025"/>
    <x v="1"/>
    <n v="12"/>
    <s v="Q4"/>
  </r>
  <r>
    <s v="ORD-06953"/>
    <d v="2025-01-26T00:00:00"/>
    <s v="CUST-2376"/>
    <s v="Neha Joshi"/>
    <x v="4"/>
    <x v="12"/>
    <x v="3"/>
    <s v="Karnataka"/>
    <s v="Bengaluru"/>
    <n v="4"/>
    <n v="5618.7"/>
    <n v="0.05"/>
    <n v="16240.26"/>
    <x v="1"/>
    <x v="1"/>
    <x v="2"/>
    <n v="0.2"/>
    <n v="1.0000000000000002E-2"/>
    <n v="2.0000000000000005E-3"/>
    <n v="-16240.258"/>
    <n v="-8120128.9999999981"/>
    <n v="2025"/>
    <x v="5"/>
    <n v="1"/>
    <s v="Q1"/>
  </r>
  <r>
    <s v="ORD-06954"/>
    <d v="2025-08-05T00:00:00"/>
    <s v="CUST-2309"/>
    <s v="Neha Reddy"/>
    <x v="1"/>
    <x v="9"/>
    <x v="2"/>
    <s v="Maharashtra"/>
    <s v="Mumbai"/>
    <n v="4"/>
    <n v="498.46"/>
    <n v="0.1"/>
    <n v="1210.42"/>
    <x v="3"/>
    <x v="0"/>
    <x v="2"/>
    <n v="0.4"/>
    <n v="4.0000000000000008E-2"/>
    <n v="1.6000000000000004E-2"/>
    <n v="-1210.404"/>
    <n v="-75650.249999999985"/>
    <n v="2025"/>
    <x v="7"/>
    <n v="8"/>
    <s v="Q3"/>
  </r>
  <r>
    <s v="ORD-06955"/>
    <d v="2025-06-03T00:00:00"/>
    <s v="CUST-1861"/>
    <s v="Rohan Singh"/>
    <x v="3"/>
    <x v="13"/>
    <x v="1"/>
    <s v="Chhattisgarh"/>
    <s v="Bilaspur"/>
    <n v="2"/>
    <n v="26687.01"/>
    <n v="0.1"/>
    <n v="32123.11"/>
    <x v="0"/>
    <x v="1"/>
    <x v="2"/>
    <n v="0.2"/>
    <n v="2.0000000000000004E-2"/>
    <n v="4.000000000000001E-3"/>
    <n v="-32123.106"/>
    <n v="-8030776.4999999981"/>
    <n v="2025"/>
    <x v="9"/>
    <n v="6"/>
    <s v="Q2"/>
  </r>
  <r>
    <s v="ORD-06956"/>
    <d v="2025-06-03T00:00:00"/>
    <s v="CUST-2514"/>
    <s v="Vikram Nair"/>
    <x v="3"/>
    <x v="3"/>
    <x v="4"/>
    <s v="Jharkhand"/>
    <s v="Ranchi"/>
    <n v="1"/>
    <n v="6213.42"/>
    <n v="0"/>
    <n v="4734.3100000000004"/>
    <x v="2"/>
    <x v="1"/>
    <x v="1"/>
    <n v="0"/>
    <n v="0"/>
    <n v="0"/>
    <n v="-4734.3100000000004"/>
    <e v="#DIV/0!"/>
    <n v="2025"/>
    <x v="9"/>
    <n v="6"/>
    <s v="Q2"/>
  </r>
  <r>
    <s v="ORD-06957"/>
    <d v="2025-06-23T00:00:00"/>
    <s v="CUST-1387"/>
    <s v="Sneha Verma"/>
    <x v="3"/>
    <x v="18"/>
    <x v="2"/>
    <s v="Rajasthan"/>
    <s v="Udaipur"/>
    <n v="1"/>
    <n v="49032.15"/>
    <n v="0.1"/>
    <n v="30912.53"/>
    <x v="1"/>
    <x v="0"/>
    <x v="1"/>
    <n v="0.1"/>
    <n v="1.0000000000000002E-2"/>
    <n v="1.0000000000000002E-3"/>
    <n v="-30912.528999999999"/>
    <n v="-30912528.999999993"/>
    <n v="2025"/>
    <x v="9"/>
    <n v="6"/>
    <s v="Q2"/>
  </r>
  <r>
    <s v="ORD-06958"/>
    <d v="2025-04-02T00:00:00"/>
    <s v="CUST-2459"/>
    <s v="Aarav Verma"/>
    <x v="1"/>
    <x v="1"/>
    <x v="2"/>
    <s v="Maharashtra"/>
    <s v="Pune"/>
    <n v="1"/>
    <n v="551.65"/>
    <n v="0.1"/>
    <n v="397.05"/>
    <x v="2"/>
    <x v="1"/>
    <x v="1"/>
    <n v="0.1"/>
    <n v="1.0000000000000002E-2"/>
    <n v="1.0000000000000002E-3"/>
    <n v="-397.04900000000004"/>
    <n v="-397048.99999999994"/>
    <n v="2025"/>
    <x v="0"/>
    <n v="4"/>
    <s v="Q2"/>
  </r>
  <r>
    <s v="ORD-06959"/>
    <d v="2025-12-04T00:00:00"/>
    <s v="CUST-2068"/>
    <s v="Kiran Sharma"/>
    <x v="2"/>
    <x v="10"/>
    <x v="2"/>
    <s v="Gujarat"/>
    <s v="Surat"/>
    <n v="1"/>
    <n v="1625.83"/>
    <n v="0.1"/>
    <n v="1039.9000000000001"/>
    <x v="2"/>
    <x v="1"/>
    <x v="1"/>
    <n v="0.1"/>
    <n v="1.0000000000000002E-2"/>
    <n v="1.0000000000000002E-3"/>
    <n v="-1039.8990000000001"/>
    <n v="-1039898.9999999999"/>
    <n v="2025"/>
    <x v="1"/>
    <n v="12"/>
    <s v="Q4"/>
  </r>
  <r>
    <s v="ORD-06960"/>
    <d v="2025-06-30T00:00:00"/>
    <s v="CUST-1793"/>
    <s v="Neha Gupta"/>
    <x v="4"/>
    <x v="22"/>
    <x v="3"/>
    <s v="Andhra Pradesh"/>
    <s v="Vijayawada"/>
    <n v="1"/>
    <n v="4044.15"/>
    <n v="0.15"/>
    <n v="2551.75"/>
    <x v="1"/>
    <x v="1"/>
    <x v="2"/>
    <n v="0.15"/>
    <n v="2.2499999999999999E-2"/>
    <n v="3.375E-3"/>
    <n v="-2551.7466250000002"/>
    <n v="-756073.07407407416"/>
    <n v="2025"/>
    <x v="9"/>
    <n v="6"/>
    <s v="Q2"/>
  </r>
  <r>
    <s v="ORD-06961"/>
    <d v="2025-05-11T00:00:00"/>
    <s v="CUST-2531"/>
    <s v="Meera Nair"/>
    <x v="2"/>
    <x v="2"/>
    <x v="1"/>
    <s v="Madhya Pradesh"/>
    <s v="Bhopal"/>
    <n v="2"/>
    <n v="3453.48"/>
    <n v="0.05"/>
    <n v="4170.08"/>
    <x v="4"/>
    <x v="2"/>
    <x v="2"/>
    <n v="0.1"/>
    <n v="5.000000000000001E-3"/>
    <n v="5.0000000000000012E-4"/>
    <n v="-4170.0794999999998"/>
    <n v="-8340158.9999999972"/>
    <n v="2025"/>
    <x v="6"/>
    <n v="5"/>
    <s v="Q2"/>
  </r>
  <r>
    <s v="ORD-06962"/>
    <d v="2025-10-25T00:00:00"/>
    <s v="CUST-1662"/>
    <s v="Isha Singh"/>
    <x v="1"/>
    <x v="21"/>
    <x v="0"/>
    <s v="Haryana"/>
    <s v="Faridabad"/>
    <n v="2"/>
    <n v="2180.79"/>
    <n v="0"/>
    <n v="3226.91"/>
    <x v="0"/>
    <x v="1"/>
    <x v="2"/>
    <n v="0"/>
    <n v="0"/>
    <n v="0"/>
    <n v="-3226.91"/>
    <e v="#DIV/0!"/>
    <n v="2025"/>
    <x v="10"/>
    <n v="10"/>
    <s v="Q4"/>
  </r>
  <r>
    <s v="ORD-06963"/>
    <d v="2025-10-02T00:00:00"/>
    <s v="CUST-2194"/>
    <s v="Priya Joshi"/>
    <x v="2"/>
    <x v="2"/>
    <x v="1"/>
    <s v="Madhya Pradesh"/>
    <s v="Bhopal"/>
    <n v="1"/>
    <n v="3458.42"/>
    <n v="0.1"/>
    <n v="1938"/>
    <x v="0"/>
    <x v="0"/>
    <x v="1"/>
    <n v="0.1"/>
    <n v="1.0000000000000002E-2"/>
    <n v="1.0000000000000002E-3"/>
    <n v="-1937.999"/>
    <n v="-1937998.9999999995"/>
    <n v="2025"/>
    <x v="10"/>
    <n v="10"/>
    <s v="Q4"/>
  </r>
  <r>
    <s v="ORD-06964"/>
    <d v="2025-09-30T00:00:00"/>
    <s v="CUST-1075"/>
    <s v="Neha Patel"/>
    <x v="4"/>
    <x v="15"/>
    <x v="3"/>
    <s v="Andhra Pradesh"/>
    <s v="Vijayawada"/>
    <n v="3"/>
    <n v="6562.53"/>
    <n v="0"/>
    <n v="14052.54"/>
    <x v="4"/>
    <x v="1"/>
    <x v="1"/>
    <n v="0"/>
    <n v="0"/>
    <n v="0"/>
    <n v="-14052.54"/>
    <e v="#DIV/0!"/>
    <n v="2025"/>
    <x v="2"/>
    <n v="9"/>
    <s v="Q3"/>
  </r>
  <r>
    <s v="ORD-06965"/>
    <d v="2025-03-17T00:00:00"/>
    <s v="CUST-2032"/>
    <s v="Isha Joshi"/>
    <x v="1"/>
    <x v="17"/>
    <x v="3"/>
    <s v="Karnataka"/>
    <s v="Bengaluru"/>
    <n v="3"/>
    <n v="2004.03"/>
    <n v="0"/>
    <n v="4212.4399999999996"/>
    <x v="2"/>
    <x v="1"/>
    <x v="1"/>
    <n v="0"/>
    <n v="0"/>
    <n v="0"/>
    <n v="-4212.4399999999996"/>
    <e v="#DIV/0!"/>
    <n v="2025"/>
    <x v="3"/>
    <n v="3"/>
    <s v="Q1"/>
  </r>
  <r>
    <s v="ORD-06966"/>
    <d v="2025-06-26T00:00:00"/>
    <s v="CUST-2499"/>
    <s v="Rahul Singh"/>
    <x v="2"/>
    <x v="10"/>
    <x v="1"/>
    <s v="Madhya Pradesh"/>
    <s v="Bhopal"/>
    <n v="2"/>
    <n v="4015.15"/>
    <n v="0"/>
    <n v="6557.7"/>
    <x v="3"/>
    <x v="0"/>
    <x v="1"/>
    <n v="0"/>
    <n v="0"/>
    <n v="0"/>
    <n v="-6557.7"/>
    <e v="#DIV/0!"/>
    <n v="2025"/>
    <x v="9"/>
    <n v="6"/>
    <s v="Q2"/>
  </r>
  <r>
    <s v="ORD-06967"/>
    <d v="2025-07-03T00:00:00"/>
    <s v="CUST-2196"/>
    <s v="Kiran Singh"/>
    <x v="2"/>
    <x v="8"/>
    <x v="3"/>
    <s v="Karnataka"/>
    <s v="Bengaluru"/>
    <n v="1"/>
    <n v="2402.2399999999998"/>
    <n v="0.1"/>
    <n v="1772.6"/>
    <x v="1"/>
    <x v="0"/>
    <x v="1"/>
    <n v="0.1"/>
    <n v="1.0000000000000002E-2"/>
    <n v="1.0000000000000002E-3"/>
    <n v="-1772.5989999999999"/>
    <n v="-1772598.9999999995"/>
    <n v="2025"/>
    <x v="4"/>
    <n v="7"/>
    <s v="Q3"/>
  </r>
  <r>
    <s v="ORD-06968"/>
    <d v="2025-11-15T00:00:00"/>
    <s v="CUST-2006"/>
    <s v="Sneha Sharma"/>
    <x v="1"/>
    <x v="21"/>
    <x v="3"/>
    <s v="Andhra Pradesh"/>
    <s v="Vijayawada"/>
    <n v="4"/>
    <n v="1929.73"/>
    <n v="0"/>
    <n v="5626.13"/>
    <x v="1"/>
    <x v="2"/>
    <x v="2"/>
    <n v="0"/>
    <n v="0"/>
    <n v="0"/>
    <n v="-5626.13"/>
    <e v="#DIV/0!"/>
    <n v="2025"/>
    <x v="8"/>
    <n v="11"/>
    <s v="Q4"/>
  </r>
  <r>
    <s v="ORD-06969"/>
    <d v="2025-05-11T00:00:00"/>
    <s v="CUST-2461"/>
    <s v="Priya Nair"/>
    <x v="0"/>
    <x v="11"/>
    <x v="4"/>
    <s v="Bihar"/>
    <s v="Patna"/>
    <n v="2"/>
    <n v="11318.72"/>
    <n v="0.05"/>
    <n v="18790.009999999998"/>
    <x v="2"/>
    <x v="1"/>
    <x v="0"/>
    <n v="0.1"/>
    <n v="5.000000000000001E-3"/>
    <n v="5.0000000000000012E-4"/>
    <n v="-18790.0095"/>
    <n v="-37580018.999999993"/>
    <n v="2025"/>
    <x v="6"/>
    <n v="5"/>
    <s v="Q2"/>
  </r>
  <r>
    <s v="ORD-06970"/>
    <d v="2025-12-29T00:00:00"/>
    <s v="CUST-1637"/>
    <s v="Neha Joshi"/>
    <x v="3"/>
    <x v="13"/>
    <x v="2"/>
    <s v="Rajasthan"/>
    <s v="Udaipur"/>
    <n v="1"/>
    <n v="32646.41"/>
    <n v="0"/>
    <n v="22363.47"/>
    <x v="0"/>
    <x v="1"/>
    <x v="1"/>
    <n v="0"/>
    <n v="0"/>
    <n v="0"/>
    <n v="-22363.47"/>
    <e v="#DIV/0!"/>
    <n v="2025"/>
    <x v="1"/>
    <n v="12"/>
    <s v="Q4"/>
  </r>
  <r>
    <s v="ORD-06971"/>
    <d v="2025-02-18T00:00:00"/>
    <s v="CUST-1726"/>
    <s v="Priya Reddy"/>
    <x v="3"/>
    <x v="14"/>
    <x v="0"/>
    <s v="Haryana"/>
    <s v="Faridabad"/>
    <n v="2"/>
    <n v="47412.800000000003"/>
    <n v="0.1"/>
    <n v="56590.76"/>
    <x v="0"/>
    <x v="0"/>
    <x v="1"/>
    <n v="0.2"/>
    <n v="2.0000000000000004E-2"/>
    <n v="4.000000000000001E-3"/>
    <n v="-56590.756000000001"/>
    <n v="-14147688.999999996"/>
    <n v="2025"/>
    <x v="11"/>
    <n v="2"/>
    <s v="Q1"/>
  </r>
  <r>
    <s v="ORD-06972"/>
    <d v="2025-02-24T00:00:00"/>
    <s v="CUST-2475"/>
    <s v="Ananya Singh"/>
    <x v="0"/>
    <x v="5"/>
    <x v="3"/>
    <s v="Karnataka"/>
    <s v="Bengaluru"/>
    <n v="1"/>
    <n v="10397.32"/>
    <n v="0.05"/>
    <n v="8215.2999999999993"/>
    <x v="1"/>
    <x v="0"/>
    <x v="0"/>
    <n v="0.05"/>
    <n v="2.5000000000000005E-3"/>
    <n v="1.2500000000000003E-4"/>
    <n v="-8215.2998749999988"/>
    <n v="-65722398.999999978"/>
    <n v="2025"/>
    <x v="11"/>
    <n v="2"/>
    <s v="Q1"/>
  </r>
  <r>
    <s v="ORD-06973"/>
    <d v="2025-06-03T00:00:00"/>
    <s v="CUST-1795"/>
    <s v="Kiran Sharma"/>
    <x v="2"/>
    <x v="23"/>
    <x v="3"/>
    <s v="Karnataka"/>
    <s v="Bengaluru"/>
    <n v="2"/>
    <n v="5703.59"/>
    <n v="0"/>
    <n v="8585.3700000000008"/>
    <x v="1"/>
    <x v="0"/>
    <x v="1"/>
    <n v="0"/>
    <n v="0"/>
    <n v="0"/>
    <n v="-8585.3700000000008"/>
    <e v="#DIV/0!"/>
    <n v="2025"/>
    <x v="9"/>
    <n v="6"/>
    <s v="Q2"/>
  </r>
  <r>
    <s v="ORD-06974"/>
    <d v="2025-12-21T00:00:00"/>
    <s v="CUST-1647"/>
    <s v="Priya Rao"/>
    <x v="3"/>
    <x v="16"/>
    <x v="3"/>
    <s v="Tamil Nadu"/>
    <s v="Chennai"/>
    <n v="2"/>
    <n v="29656.42"/>
    <n v="0.1"/>
    <n v="35807.440000000002"/>
    <x v="1"/>
    <x v="1"/>
    <x v="2"/>
    <n v="0.2"/>
    <n v="2.0000000000000004E-2"/>
    <n v="4.000000000000001E-3"/>
    <n v="-35807.436000000002"/>
    <n v="-8951858.9999999981"/>
    <n v="2025"/>
    <x v="1"/>
    <n v="12"/>
    <s v="Q4"/>
  </r>
  <r>
    <s v="ORD-06975"/>
    <d v="2025-07-19T00:00:00"/>
    <s v="CUST-1892"/>
    <s v="Aarav Rao"/>
    <x v="3"/>
    <x v="13"/>
    <x v="4"/>
    <s v="Odisha"/>
    <s v="Cuttack"/>
    <n v="2"/>
    <n v="32680.63"/>
    <n v="0.1"/>
    <n v="41563.65"/>
    <x v="1"/>
    <x v="1"/>
    <x v="0"/>
    <n v="0.2"/>
    <n v="2.0000000000000004E-2"/>
    <n v="4.000000000000001E-3"/>
    <n v="-41563.646000000001"/>
    <n v="-10390911.499999998"/>
    <n v="2025"/>
    <x v="4"/>
    <n v="7"/>
    <s v="Q3"/>
  </r>
  <r>
    <s v="ORD-06976"/>
    <d v="2025-11-04T00:00:00"/>
    <s v="CUST-1859"/>
    <s v="Aarav Singh"/>
    <x v="0"/>
    <x v="6"/>
    <x v="0"/>
    <s v="Punjab"/>
    <s v="Amritsar"/>
    <n v="2"/>
    <n v="12290.5"/>
    <n v="0.05"/>
    <n v="15052.88"/>
    <x v="4"/>
    <x v="1"/>
    <x v="2"/>
    <n v="0.1"/>
    <n v="5.000000000000001E-3"/>
    <n v="5.0000000000000012E-4"/>
    <n v="-15052.879499999999"/>
    <n v="-30105758.999999993"/>
    <n v="2025"/>
    <x v="8"/>
    <n v="11"/>
    <s v="Q4"/>
  </r>
  <r>
    <s v="ORD-06977"/>
    <d v="2025-12-22T00:00:00"/>
    <s v="CUST-1495"/>
    <s v="Arjun Joshi"/>
    <x v="2"/>
    <x v="23"/>
    <x v="3"/>
    <s v="Tamil Nadu"/>
    <s v="Coimbatore"/>
    <n v="2"/>
    <n v="1860.21"/>
    <n v="0.05"/>
    <n v="2831.11"/>
    <x v="0"/>
    <x v="1"/>
    <x v="0"/>
    <n v="0.1"/>
    <n v="5.000000000000001E-3"/>
    <n v="5.0000000000000012E-4"/>
    <n v="-2831.1095"/>
    <n v="-5662218.9999999991"/>
    <n v="2025"/>
    <x v="1"/>
    <n v="12"/>
    <s v="Q4"/>
  </r>
  <r>
    <s v="ORD-06978"/>
    <d v="2025-04-28T00:00:00"/>
    <s v="CUST-2483"/>
    <s v="Aarav Joshi"/>
    <x v="3"/>
    <x v="14"/>
    <x v="2"/>
    <s v="Rajasthan"/>
    <s v="Udaipur"/>
    <n v="1"/>
    <n v="26006.53"/>
    <n v="0.1"/>
    <n v="17534.88"/>
    <x v="1"/>
    <x v="1"/>
    <x v="1"/>
    <n v="0.1"/>
    <n v="1.0000000000000002E-2"/>
    <n v="1.0000000000000002E-3"/>
    <n v="-17534.879000000001"/>
    <n v="-17534878.999999996"/>
    <n v="2025"/>
    <x v="0"/>
    <n v="4"/>
    <s v="Q2"/>
  </r>
  <r>
    <s v="ORD-06979"/>
    <d v="2025-09-20T00:00:00"/>
    <s v="CUST-1185"/>
    <s v="Rahul Reddy"/>
    <x v="3"/>
    <x v="18"/>
    <x v="2"/>
    <s v="Gujarat"/>
    <s v="Ahmedabad"/>
    <n v="1"/>
    <n v="41177.42"/>
    <n v="0.15"/>
    <n v="26835.39"/>
    <x v="3"/>
    <x v="1"/>
    <x v="0"/>
    <n v="0.15"/>
    <n v="2.2499999999999999E-2"/>
    <n v="3.375E-3"/>
    <n v="-26835.386624999999"/>
    <n v="-7951225.666666667"/>
    <n v="2025"/>
    <x v="2"/>
    <n v="9"/>
    <s v="Q3"/>
  </r>
  <r>
    <s v="ORD-06980"/>
    <d v="2025-02-15T00:00:00"/>
    <s v="CUST-1729"/>
    <s v="Rahul Gupta"/>
    <x v="3"/>
    <x v="13"/>
    <x v="4"/>
    <s v="Odisha"/>
    <s v="Bhubaneswar"/>
    <n v="1"/>
    <n v="3333.64"/>
    <n v="0"/>
    <n v="2131.29"/>
    <x v="2"/>
    <x v="1"/>
    <x v="2"/>
    <n v="0"/>
    <n v="0"/>
    <n v="0"/>
    <n v="-2131.29"/>
    <e v="#DIV/0!"/>
    <n v="2025"/>
    <x v="11"/>
    <n v="2"/>
    <s v="Q1"/>
  </r>
  <r>
    <s v="ORD-06981"/>
    <d v="2025-10-29T00:00:00"/>
    <s v="CUST-2191"/>
    <s v="Neha Patel"/>
    <x v="3"/>
    <x v="18"/>
    <x v="0"/>
    <s v="Uttar Pradesh"/>
    <s v="Noida"/>
    <n v="1"/>
    <n v="29247.69"/>
    <n v="0.05"/>
    <n v="22278.880000000001"/>
    <x v="1"/>
    <x v="2"/>
    <x v="1"/>
    <n v="0.05"/>
    <n v="2.5000000000000005E-3"/>
    <n v="1.2500000000000003E-4"/>
    <n v="-22278.879875000002"/>
    <n v="-178231038.99999997"/>
    <n v="2025"/>
    <x v="10"/>
    <n v="10"/>
    <s v="Q4"/>
  </r>
  <r>
    <s v="ORD-06982"/>
    <d v="2025-12-22T00:00:00"/>
    <s v="CUST-2331"/>
    <s v="Priya Singh"/>
    <x v="1"/>
    <x v="17"/>
    <x v="2"/>
    <s v="Maharashtra"/>
    <s v="Pune"/>
    <n v="1"/>
    <n v="3094.54"/>
    <n v="0.05"/>
    <n v="2047.27"/>
    <x v="1"/>
    <x v="0"/>
    <x v="2"/>
    <n v="0.05"/>
    <n v="2.5000000000000005E-3"/>
    <n v="1.2500000000000003E-4"/>
    <n v="-2047.269875"/>
    <n v="-16378158.999999996"/>
    <n v="2025"/>
    <x v="1"/>
    <n v="12"/>
    <s v="Q4"/>
  </r>
  <r>
    <s v="ORD-06983"/>
    <d v="2025-07-08T00:00:00"/>
    <s v="CUST-1277"/>
    <s v="Aarav Verma"/>
    <x v="3"/>
    <x v="18"/>
    <x v="1"/>
    <s v="Chhattisgarh"/>
    <s v="Bilaspur"/>
    <n v="2"/>
    <n v="62928.35"/>
    <n v="0.1"/>
    <n v="74940.509999999995"/>
    <x v="1"/>
    <x v="2"/>
    <x v="2"/>
    <n v="0.2"/>
    <n v="2.0000000000000004E-2"/>
    <n v="4.000000000000001E-3"/>
    <n v="-74940.505999999994"/>
    <n v="-18735126.499999993"/>
    <n v="2025"/>
    <x v="4"/>
    <n v="7"/>
    <s v="Q3"/>
  </r>
  <r>
    <s v="ORD-06984"/>
    <d v="2025-11-06T00:00:00"/>
    <s v="CUST-2114"/>
    <s v="Meera Verma"/>
    <x v="2"/>
    <x v="8"/>
    <x v="4"/>
    <s v="Jharkhand"/>
    <s v="Ranchi"/>
    <n v="1"/>
    <n v="6188.31"/>
    <n v="0.1"/>
    <n v="4068.04"/>
    <x v="1"/>
    <x v="0"/>
    <x v="0"/>
    <n v="0.1"/>
    <n v="1.0000000000000002E-2"/>
    <n v="1.0000000000000002E-3"/>
    <n v="-4068.0389999999998"/>
    <n v="-4068038.9999999986"/>
    <n v="2025"/>
    <x v="8"/>
    <n v="11"/>
    <s v="Q4"/>
  </r>
  <r>
    <s v="ORD-06985"/>
    <d v="2025-11-14T00:00:00"/>
    <s v="CUST-2243"/>
    <s v="Rohan Gupta"/>
    <x v="2"/>
    <x v="20"/>
    <x v="3"/>
    <s v="Andhra Pradesh"/>
    <s v="Vijayawada"/>
    <n v="2"/>
    <n v="2252.9"/>
    <n v="0"/>
    <n v="3794.72"/>
    <x v="0"/>
    <x v="0"/>
    <x v="1"/>
    <n v="0"/>
    <n v="0"/>
    <n v="0"/>
    <n v="-3794.72"/>
    <e v="#DIV/0!"/>
    <n v="2025"/>
    <x v="8"/>
    <n v="11"/>
    <s v="Q4"/>
  </r>
  <r>
    <s v="ORD-06986"/>
    <d v="2025-05-09T00:00:00"/>
    <s v="CUST-2465"/>
    <s v="Priya Sharma"/>
    <x v="4"/>
    <x v="24"/>
    <x v="1"/>
    <s v="Madhya Pradesh"/>
    <s v="Indore"/>
    <n v="3"/>
    <n v="4811.29"/>
    <n v="0"/>
    <n v="10343.280000000001"/>
    <x v="0"/>
    <x v="1"/>
    <x v="1"/>
    <n v="0"/>
    <n v="0"/>
    <n v="0"/>
    <n v="-10343.280000000001"/>
    <e v="#DIV/0!"/>
    <n v="2025"/>
    <x v="6"/>
    <n v="5"/>
    <s v="Q2"/>
  </r>
  <r>
    <s v="ORD-06987"/>
    <d v="2025-02-18T00:00:00"/>
    <s v="CUST-1691"/>
    <s v="Rohan Singh"/>
    <x v="3"/>
    <x v="14"/>
    <x v="4"/>
    <s v="Jharkhand"/>
    <s v="Ranchi"/>
    <n v="1"/>
    <n v="5082.3100000000004"/>
    <n v="0.15"/>
    <n v="2800.84"/>
    <x v="1"/>
    <x v="2"/>
    <x v="1"/>
    <n v="0.15"/>
    <n v="2.2499999999999999E-2"/>
    <n v="3.375E-3"/>
    <n v="-2800.8366250000004"/>
    <n v="-829877.51851851866"/>
    <n v="2025"/>
    <x v="11"/>
    <n v="2"/>
    <s v="Q1"/>
  </r>
  <r>
    <s v="ORD-06988"/>
    <d v="2025-01-25T00:00:00"/>
    <s v="CUST-1621"/>
    <s v="Arjun Rao"/>
    <x v="3"/>
    <x v="16"/>
    <x v="2"/>
    <s v="Goa"/>
    <s v="Margao"/>
    <n v="2"/>
    <n v="16787.91"/>
    <n v="0.1"/>
    <n v="26137.759999999998"/>
    <x v="1"/>
    <x v="1"/>
    <x v="1"/>
    <n v="0.2"/>
    <n v="2.0000000000000004E-2"/>
    <n v="4.000000000000001E-3"/>
    <n v="-26137.755999999998"/>
    <n v="-6534438.9999999981"/>
    <n v="2025"/>
    <x v="5"/>
    <n v="1"/>
    <s v="Q1"/>
  </r>
  <r>
    <s v="ORD-06989"/>
    <d v="2025-09-23T00:00:00"/>
    <s v="CUST-1398"/>
    <s v="Aarav Singh"/>
    <x v="3"/>
    <x v="16"/>
    <x v="4"/>
    <s v="Odisha"/>
    <s v="Cuttack"/>
    <n v="4"/>
    <n v="50703.35"/>
    <n v="0.15"/>
    <n v="135533.07"/>
    <x v="1"/>
    <x v="0"/>
    <x v="0"/>
    <n v="0.6"/>
    <n v="0.09"/>
    <n v="5.3999999999999999E-2"/>
    <n v="-135533.016"/>
    <n v="-2509870.666666667"/>
    <n v="2025"/>
    <x v="2"/>
    <n v="9"/>
    <s v="Q3"/>
  </r>
  <r>
    <s v="ORD-06990"/>
    <d v="2025-04-28T00:00:00"/>
    <s v="CUST-2495"/>
    <s v="Kiran Gupta"/>
    <x v="3"/>
    <x v="13"/>
    <x v="3"/>
    <s v="Telangana"/>
    <s v="Warangal"/>
    <n v="1"/>
    <n v="9330.44"/>
    <n v="0.1"/>
    <n v="5864.84"/>
    <x v="1"/>
    <x v="1"/>
    <x v="2"/>
    <n v="0.1"/>
    <n v="1.0000000000000002E-2"/>
    <n v="1.0000000000000002E-3"/>
    <n v="-5864.8389999999999"/>
    <n v="-5864838.9999999981"/>
    <n v="2025"/>
    <x v="0"/>
    <n v="4"/>
    <s v="Q2"/>
  </r>
  <r>
    <s v="ORD-06991"/>
    <d v="2025-05-24T00:00:00"/>
    <s v="CUST-2434"/>
    <s v="Priya Reddy"/>
    <x v="2"/>
    <x v="10"/>
    <x v="3"/>
    <s v="Telangana"/>
    <s v="Hyderabad"/>
    <n v="4"/>
    <n v="2100.7600000000002"/>
    <n v="0.05"/>
    <n v="6159.32"/>
    <x v="1"/>
    <x v="0"/>
    <x v="2"/>
    <n v="0.2"/>
    <n v="1.0000000000000002E-2"/>
    <n v="2.0000000000000005E-3"/>
    <n v="-6159.3179999999993"/>
    <n v="-3079658.9999999991"/>
    <n v="2025"/>
    <x v="6"/>
    <n v="5"/>
    <s v="Q2"/>
  </r>
  <r>
    <s v="ORD-06992"/>
    <d v="2025-07-19T00:00:00"/>
    <s v="CUST-1918"/>
    <s v="Arjun Singh"/>
    <x v="3"/>
    <x v="16"/>
    <x v="2"/>
    <s v="Goa"/>
    <s v="Margao"/>
    <n v="2"/>
    <n v="61446.7"/>
    <n v="0"/>
    <n v="79079.839999999997"/>
    <x v="0"/>
    <x v="1"/>
    <x v="0"/>
    <n v="0"/>
    <n v="0"/>
    <n v="0"/>
    <n v="-79079.839999999997"/>
    <e v="#DIV/0!"/>
    <n v="2025"/>
    <x v="4"/>
    <n v="7"/>
    <s v="Q3"/>
  </r>
  <r>
    <s v="ORD-06993"/>
    <d v="2025-06-06T00:00:00"/>
    <s v="CUST-1284"/>
    <s v="Kiran Kumar"/>
    <x v="3"/>
    <x v="14"/>
    <x v="3"/>
    <s v="Andhra Pradesh"/>
    <s v="Visakhapatnam"/>
    <n v="2"/>
    <n v="53814.84"/>
    <n v="0.1"/>
    <n v="74268.679999999993"/>
    <x v="2"/>
    <x v="1"/>
    <x v="2"/>
    <n v="0.2"/>
    <n v="2.0000000000000004E-2"/>
    <n v="4.000000000000001E-3"/>
    <n v="-74268.675999999992"/>
    <n v="-18567168.999999993"/>
    <n v="2025"/>
    <x v="9"/>
    <n v="6"/>
    <s v="Q2"/>
  </r>
  <r>
    <s v="ORD-06994"/>
    <d v="2025-12-14T00:00:00"/>
    <s v="CUST-1231"/>
    <s v="Meera Patel"/>
    <x v="4"/>
    <x v="22"/>
    <x v="3"/>
    <s v="Tamil Nadu"/>
    <s v="Chennai"/>
    <n v="1"/>
    <n v="7145.54"/>
    <n v="0.05"/>
    <n v="5654.79"/>
    <x v="1"/>
    <x v="0"/>
    <x v="2"/>
    <n v="0.05"/>
    <n v="2.5000000000000005E-3"/>
    <n v="1.2500000000000003E-4"/>
    <n v="-5654.7898750000004"/>
    <n v="-45238318.999999993"/>
    <n v="2025"/>
    <x v="1"/>
    <n v="12"/>
    <s v="Q4"/>
  </r>
  <r>
    <s v="ORD-06995"/>
    <d v="2025-05-14T00:00:00"/>
    <s v="CUST-1824"/>
    <s v="Meera Reddy"/>
    <x v="2"/>
    <x v="2"/>
    <x v="0"/>
    <s v="Punjab"/>
    <s v="Ludhiana"/>
    <n v="2"/>
    <n v="6106.08"/>
    <n v="0.05"/>
    <n v="7610.35"/>
    <x v="1"/>
    <x v="1"/>
    <x v="1"/>
    <n v="0.1"/>
    <n v="5.000000000000001E-3"/>
    <n v="5.0000000000000012E-4"/>
    <n v="-7610.3495000000003"/>
    <n v="-15220698.999999996"/>
    <n v="2025"/>
    <x v="6"/>
    <n v="5"/>
    <s v="Q2"/>
  </r>
  <r>
    <s v="ORD-06996"/>
    <d v="2025-05-28T00:00:00"/>
    <s v="CUST-2045"/>
    <s v="Priya Gupta"/>
    <x v="3"/>
    <x v="13"/>
    <x v="1"/>
    <s v="Chhattisgarh"/>
    <s v="Bilaspur"/>
    <n v="2"/>
    <n v="49099.96"/>
    <n v="0.05"/>
    <n v="78083.75"/>
    <x v="4"/>
    <x v="1"/>
    <x v="1"/>
    <n v="0.1"/>
    <n v="5.000000000000001E-3"/>
    <n v="5.0000000000000012E-4"/>
    <n v="-78083.749500000005"/>
    <n v="-156167498.99999997"/>
    <n v="2025"/>
    <x v="6"/>
    <n v="5"/>
    <s v="Q2"/>
  </r>
  <r>
    <s v="ORD-06997"/>
    <d v="2025-12-02T00:00:00"/>
    <s v="CUST-1938"/>
    <s v="Rohan Kumar"/>
    <x v="3"/>
    <x v="3"/>
    <x v="1"/>
    <s v="Madhya Pradesh"/>
    <s v="Indore"/>
    <n v="2"/>
    <n v="9157.2199999999993"/>
    <n v="0.15"/>
    <n v="11889.56"/>
    <x v="0"/>
    <x v="0"/>
    <x v="0"/>
    <n v="0.3"/>
    <n v="4.4999999999999998E-2"/>
    <n v="1.35E-2"/>
    <n v="-11889.5465"/>
    <n v="-880707.1481481482"/>
    <n v="2025"/>
    <x v="1"/>
    <n v="12"/>
    <s v="Q4"/>
  </r>
  <r>
    <s v="ORD-06998"/>
    <d v="2025-03-12T00:00:00"/>
    <s v="CUST-1276"/>
    <s v="Aarav Joshi"/>
    <x v="3"/>
    <x v="18"/>
    <x v="3"/>
    <s v="Tamil Nadu"/>
    <s v="Coimbatore"/>
    <n v="3"/>
    <n v="34301.64"/>
    <n v="0"/>
    <n v="68947.97"/>
    <x v="1"/>
    <x v="1"/>
    <x v="2"/>
    <n v="0"/>
    <n v="0"/>
    <n v="0"/>
    <n v="-68947.97"/>
    <e v="#DIV/0!"/>
    <n v="2025"/>
    <x v="3"/>
    <n v="3"/>
    <s v="Q1"/>
  </r>
  <r>
    <s v="ORD-06999"/>
    <d v="2025-08-21T00:00:00"/>
    <s v="CUST-1479"/>
    <s v="Vikram Joshi"/>
    <x v="4"/>
    <x v="19"/>
    <x v="2"/>
    <s v="Gujarat"/>
    <s v="Surat"/>
    <n v="2"/>
    <n v="4276.07"/>
    <n v="0"/>
    <n v="5772.15"/>
    <x v="1"/>
    <x v="0"/>
    <x v="0"/>
    <n v="0"/>
    <n v="0"/>
    <n v="0"/>
    <n v="-5772.15"/>
    <e v="#DIV/0!"/>
    <n v="2025"/>
    <x v="7"/>
    <n v="8"/>
    <s v="Q3"/>
  </r>
  <r>
    <s v="ORD-07000"/>
    <d v="2025-11-30T00:00:00"/>
    <s v="CUST-1347"/>
    <s v="Sneha Kumar"/>
    <x v="1"/>
    <x v="1"/>
    <x v="0"/>
    <s v="Haryana"/>
    <s v="Faridabad"/>
    <n v="1"/>
    <n v="1727.97"/>
    <n v="0.1"/>
    <n v="1321.3"/>
    <x v="1"/>
    <x v="2"/>
    <x v="1"/>
    <n v="0.1"/>
    <n v="1.0000000000000002E-2"/>
    <n v="1.0000000000000002E-3"/>
    <n v="-1321.299"/>
    <n v="-1321298.9999999998"/>
    <n v="2025"/>
    <x v="8"/>
    <n v="11"/>
    <s v="Q4"/>
  </r>
  <r>
    <s v="ORD-07001"/>
    <d v="2025-10-26T00:00:00"/>
    <s v="CUST-1975"/>
    <s v="Meera Kumar"/>
    <x v="1"/>
    <x v="9"/>
    <x v="4"/>
    <s v="Jharkhand"/>
    <s v="Jamshedpur"/>
    <n v="1"/>
    <n v="4211.6899999999996"/>
    <n v="0.15"/>
    <n v="2662.39"/>
    <x v="2"/>
    <x v="1"/>
    <x v="2"/>
    <n v="0.15"/>
    <n v="2.2499999999999999E-2"/>
    <n v="3.375E-3"/>
    <n v="-2662.3866250000001"/>
    <n v="-788855.29629629629"/>
    <n v="2025"/>
    <x v="10"/>
    <n v="10"/>
    <s v="Q4"/>
  </r>
  <r>
    <s v="ORD-07002"/>
    <d v="2025-06-03T00:00:00"/>
    <s v="CUST-1895"/>
    <s v="Isha Nair"/>
    <x v="4"/>
    <x v="15"/>
    <x v="3"/>
    <s v="Tamil Nadu"/>
    <s v="Coimbatore"/>
    <n v="1"/>
    <n v="4445.18"/>
    <n v="0.15"/>
    <n v="2620.48"/>
    <x v="0"/>
    <x v="0"/>
    <x v="1"/>
    <n v="0.15"/>
    <n v="2.2499999999999999E-2"/>
    <n v="3.375E-3"/>
    <n v="-2620.4766250000002"/>
    <n v="-776437.51851851866"/>
    <n v="2025"/>
    <x v="9"/>
    <n v="6"/>
    <s v="Q2"/>
  </r>
  <r>
    <s v="ORD-07003"/>
    <d v="2025-03-31T00:00:00"/>
    <s v="CUST-1172"/>
    <s v="Isha Rao"/>
    <x v="0"/>
    <x v="6"/>
    <x v="2"/>
    <s v="Rajasthan"/>
    <s v="Udaipur"/>
    <n v="3"/>
    <n v="1743.15"/>
    <n v="0.1"/>
    <n v="3226.98"/>
    <x v="2"/>
    <x v="1"/>
    <x v="1"/>
    <n v="0.30000000000000004"/>
    <n v="3.0000000000000006E-2"/>
    <n v="9.0000000000000028E-3"/>
    <n v="-3226.971"/>
    <n v="-358552.3333333332"/>
    <n v="2025"/>
    <x v="3"/>
    <n v="3"/>
    <s v="Q1"/>
  </r>
  <r>
    <s v="ORD-07004"/>
    <d v="2025-11-30T00:00:00"/>
    <s v="CUST-1543"/>
    <s v="Vikram Joshi"/>
    <x v="3"/>
    <x v="13"/>
    <x v="3"/>
    <s v="Andhra Pradesh"/>
    <s v="Vijayawada"/>
    <n v="1"/>
    <n v="18960.310000000001"/>
    <n v="0"/>
    <n v="13727.9"/>
    <x v="0"/>
    <x v="1"/>
    <x v="0"/>
    <n v="0"/>
    <n v="0"/>
    <n v="0"/>
    <n v="-13727.9"/>
    <e v="#DIV/0!"/>
    <n v="2025"/>
    <x v="8"/>
    <n v="11"/>
    <s v="Q4"/>
  </r>
  <r>
    <s v="ORD-07005"/>
    <d v="2025-07-18T00:00:00"/>
    <s v="CUST-2033"/>
    <s v="Arjun Patel"/>
    <x v="0"/>
    <x v="5"/>
    <x v="3"/>
    <s v="Tamil Nadu"/>
    <s v="Chennai"/>
    <n v="1"/>
    <n v="4655.1400000000003"/>
    <n v="0.05"/>
    <n v="3636.11"/>
    <x v="3"/>
    <x v="2"/>
    <x v="0"/>
    <n v="0.05"/>
    <n v="2.5000000000000005E-3"/>
    <n v="1.2500000000000003E-4"/>
    <n v="-3636.1098750000001"/>
    <n v="-29088878.999999993"/>
    <n v="2025"/>
    <x v="4"/>
    <n v="7"/>
    <s v="Q3"/>
  </r>
  <r>
    <s v="ORD-07006"/>
    <d v="2025-06-10T00:00:00"/>
    <s v="CUST-1818"/>
    <s v="Isha Singh"/>
    <x v="2"/>
    <x v="10"/>
    <x v="3"/>
    <s v="Telangana"/>
    <s v="Warangal"/>
    <n v="1"/>
    <n v="6257.36"/>
    <n v="0.15"/>
    <n v="3334.6"/>
    <x v="0"/>
    <x v="2"/>
    <x v="0"/>
    <n v="0.15"/>
    <n v="2.2499999999999999E-2"/>
    <n v="3.375E-3"/>
    <n v="-3334.5966250000001"/>
    <n v="-988028.62962962966"/>
    <n v="2025"/>
    <x v="9"/>
    <n v="6"/>
    <s v="Q2"/>
  </r>
  <r>
    <s v="ORD-07007"/>
    <d v="2025-01-26T00:00:00"/>
    <s v="CUST-1979"/>
    <s v="Isha Kumar"/>
    <x v="4"/>
    <x v="24"/>
    <x v="0"/>
    <s v="Punjab"/>
    <s v="Amritsar"/>
    <n v="3"/>
    <n v="6003.22"/>
    <n v="0.05"/>
    <n v="11086.74"/>
    <x v="3"/>
    <x v="1"/>
    <x v="2"/>
    <n v="0.15000000000000002"/>
    <n v="7.5000000000000015E-3"/>
    <n v="1.1250000000000003E-3"/>
    <n v="-11086.738874999999"/>
    <n v="-9854878.9999999963"/>
    <n v="2025"/>
    <x v="5"/>
    <n v="1"/>
    <s v="Q1"/>
  </r>
  <r>
    <s v="ORD-07008"/>
    <d v="2025-05-01T00:00:00"/>
    <s v="CUST-1544"/>
    <s v="Sneha Sharma"/>
    <x v="0"/>
    <x v="4"/>
    <x v="1"/>
    <s v="Chhattisgarh"/>
    <s v="Raipur"/>
    <n v="2"/>
    <n v="10394.51"/>
    <n v="0.1"/>
    <n v="13763.48"/>
    <x v="3"/>
    <x v="0"/>
    <x v="0"/>
    <n v="0.2"/>
    <n v="2.0000000000000004E-2"/>
    <n v="4.000000000000001E-3"/>
    <n v="-13763.475999999999"/>
    <n v="-3440868.9999999991"/>
    <n v="2025"/>
    <x v="6"/>
    <n v="5"/>
    <s v="Q2"/>
  </r>
  <r>
    <s v="ORD-07009"/>
    <d v="2025-10-28T00:00:00"/>
    <s v="CUST-1202"/>
    <s v="Neha Kumar"/>
    <x v="2"/>
    <x v="2"/>
    <x v="0"/>
    <s v="Punjab"/>
    <s v="Amritsar"/>
    <n v="5"/>
    <n v="3743.88"/>
    <n v="0.05"/>
    <n v="15222.81"/>
    <x v="4"/>
    <x v="1"/>
    <x v="1"/>
    <n v="0.25"/>
    <n v="1.2500000000000001E-2"/>
    <n v="3.1250000000000002E-3"/>
    <n v="-15222.806875"/>
    <n v="-4871298.2"/>
    <n v="2025"/>
    <x v="10"/>
    <n v="10"/>
    <s v="Q4"/>
  </r>
  <r>
    <s v="ORD-07010"/>
    <d v="2025-07-31T00:00:00"/>
    <s v="CUST-2204"/>
    <s v="Kiran Rao"/>
    <x v="4"/>
    <x v="15"/>
    <x v="3"/>
    <s v="Andhra Pradesh"/>
    <s v="Vijayawada"/>
    <n v="2"/>
    <n v="6025.96"/>
    <n v="0"/>
    <n v="10240.950000000001"/>
    <x v="0"/>
    <x v="0"/>
    <x v="0"/>
    <n v="0"/>
    <n v="0"/>
    <n v="0"/>
    <n v="-10240.950000000001"/>
    <e v="#DIV/0!"/>
    <n v="2025"/>
    <x v="4"/>
    <n v="7"/>
    <s v="Q3"/>
  </r>
  <r>
    <s v="ORD-07011"/>
    <d v="2025-03-04T00:00:00"/>
    <s v="CUST-1717"/>
    <s v="Isha Singh"/>
    <x v="3"/>
    <x v="3"/>
    <x v="3"/>
    <s v="Tamil Nadu"/>
    <s v="Chennai"/>
    <n v="3"/>
    <n v="49434.6"/>
    <n v="0.1"/>
    <n v="109864.73"/>
    <x v="0"/>
    <x v="2"/>
    <x v="2"/>
    <n v="0.30000000000000004"/>
    <n v="3.0000000000000006E-2"/>
    <n v="9.0000000000000028E-3"/>
    <n v="-109864.72099999999"/>
    <n v="-12207191.222222218"/>
    <n v="2025"/>
    <x v="3"/>
    <n v="3"/>
    <s v="Q1"/>
  </r>
  <r>
    <s v="ORD-07012"/>
    <d v="2025-03-09T00:00:00"/>
    <s v="CUST-1539"/>
    <s v="Arjun Verma"/>
    <x v="4"/>
    <x v="19"/>
    <x v="3"/>
    <s v="Karnataka"/>
    <s v="Mysuru"/>
    <n v="1"/>
    <n v="5212.2700000000004"/>
    <n v="0.15"/>
    <n v="3874.4"/>
    <x v="1"/>
    <x v="2"/>
    <x v="2"/>
    <n v="0.15"/>
    <n v="2.2499999999999999E-2"/>
    <n v="3.375E-3"/>
    <n v="-3874.3966250000003"/>
    <n v="-1147969.3703703706"/>
    <n v="2025"/>
    <x v="3"/>
    <n v="3"/>
    <s v="Q1"/>
  </r>
  <r>
    <s v="ORD-07013"/>
    <d v="2025-09-10T00:00:00"/>
    <s v="CUST-2538"/>
    <s v="Kiran Verma"/>
    <x v="3"/>
    <x v="16"/>
    <x v="4"/>
    <s v="Jharkhand"/>
    <s v="Jamshedpur"/>
    <n v="1"/>
    <n v="61081.120000000003"/>
    <n v="0.2"/>
    <n v="31662.84"/>
    <x v="2"/>
    <x v="1"/>
    <x v="0"/>
    <n v="0.2"/>
    <n v="4.0000000000000008E-2"/>
    <n v="8.0000000000000019E-3"/>
    <n v="-31662.831999999999"/>
    <n v="-3957853.9999999991"/>
    <n v="2025"/>
    <x v="2"/>
    <n v="9"/>
    <s v="Q3"/>
  </r>
  <r>
    <s v="ORD-07014"/>
    <d v="2025-01-02T00:00:00"/>
    <s v="CUST-1383"/>
    <s v="Neha Rao"/>
    <x v="0"/>
    <x v="0"/>
    <x v="3"/>
    <s v="Telangana"/>
    <s v="Warangal"/>
    <n v="1"/>
    <n v="17599.23"/>
    <n v="0.15"/>
    <n v="12710.87"/>
    <x v="2"/>
    <x v="1"/>
    <x v="2"/>
    <n v="0.15"/>
    <n v="2.2499999999999999E-2"/>
    <n v="3.375E-3"/>
    <n v="-12710.866625000001"/>
    <n v="-3766182.7037037038"/>
    <n v="2025"/>
    <x v="5"/>
    <n v="1"/>
    <s v="Q1"/>
  </r>
  <r>
    <s v="ORD-07015"/>
    <d v="2025-04-18T00:00:00"/>
    <s v="CUST-2418"/>
    <s v="Isha Sharma"/>
    <x v="3"/>
    <x v="14"/>
    <x v="3"/>
    <s v="Andhra Pradesh"/>
    <s v="Vijayawada"/>
    <n v="2"/>
    <n v="64704.24"/>
    <n v="0.1"/>
    <n v="72815.88"/>
    <x v="0"/>
    <x v="0"/>
    <x v="1"/>
    <n v="0.2"/>
    <n v="2.0000000000000004E-2"/>
    <n v="4.000000000000001E-3"/>
    <n v="-72815.876000000004"/>
    <n v="-18203968.999999996"/>
    <n v="2025"/>
    <x v="0"/>
    <n v="4"/>
    <s v="Q2"/>
  </r>
  <r>
    <s v="ORD-07016"/>
    <d v="2025-10-13T00:00:00"/>
    <s v="CUST-1988"/>
    <s v="Neha Verma"/>
    <x v="2"/>
    <x v="23"/>
    <x v="0"/>
    <s v="Haryana"/>
    <s v="Gurugram"/>
    <n v="2"/>
    <n v="4817.9799999999996"/>
    <n v="0.1"/>
    <n v="6312.76"/>
    <x v="2"/>
    <x v="0"/>
    <x v="1"/>
    <n v="0.2"/>
    <n v="2.0000000000000004E-2"/>
    <n v="4.000000000000001E-3"/>
    <n v="-6312.7560000000003"/>
    <n v="-1578188.9999999998"/>
    <n v="2025"/>
    <x v="10"/>
    <n v="10"/>
    <s v="Q4"/>
  </r>
  <r>
    <s v="ORD-07017"/>
    <d v="2025-02-18T00:00:00"/>
    <s v="CUST-1882"/>
    <s v="Rahul Nair"/>
    <x v="2"/>
    <x v="20"/>
    <x v="0"/>
    <s v="Haryana"/>
    <s v="Gurugram"/>
    <n v="1"/>
    <n v="6555.3"/>
    <n v="0.1"/>
    <n v="4003.8"/>
    <x v="1"/>
    <x v="1"/>
    <x v="1"/>
    <n v="0.1"/>
    <n v="1.0000000000000002E-2"/>
    <n v="1.0000000000000002E-3"/>
    <n v="-4003.799"/>
    <n v="-4003798.9999999991"/>
    <n v="2025"/>
    <x v="11"/>
    <n v="2"/>
    <s v="Q1"/>
  </r>
  <r>
    <s v="ORD-07018"/>
    <d v="2025-05-20T00:00:00"/>
    <s v="CUST-2022"/>
    <s v="Priya Joshi"/>
    <x v="0"/>
    <x v="4"/>
    <x v="3"/>
    <s v="Tamil Nadu"/>
    <s v="Chennai"/>
    <n v="1"/>
    <n v="7697.5"/>
    <n v="0"/>
    <n v="5498.67"/>
    <x v="1"/>
    <x v="2"/>
    <x v="2"/>
    <n v="0"/>
    <n v="0"/>
    <n v="0"/>
    <n v="-5498.67"/>
    <e v="#DIV/0!"/>
    <n v="2025"/>
    <x v="6"/>
    <n v="5"/>
    <s v="Q2"/>
  </r>
  <r>
    <s v="ORD-07019"/>
    <d v="2025-08-06T00:00:00"/>
    <s v="CUST-1246"/>
    <s v="Kiran Singh"/>
    <x v="4"/>
    <x v="12"/>
    <x v="2"/>
    <s v="Maharashtra"/>
    <s v="Nagpur"/>
    <n v="2"/>
    <n v="7806.54"/>
    <n v="0.2"/>
    <n v="10907.07"/>
    <x v="2"/>
    <x v="0"/>
    <x v="2"/>
    <n v="0.4"/>
    <n v="8.0000000000000016E-2"/>
    <n v="3.2000000000000008E-2"/>
    <n v="-10907.038"/>
    <n v="-340844.93749999994"/>
    <n v="2025"/>
    <x v="7"/>
    <n v="8"/>
    <s v="Q3"/>
  </r>
  <r>
    <s v="ORD-07020"/>
    <d v="2025-02-13T00:00:00"/>
    <s v="CUST-2449"/>
    <s v="Rahul Rao"/>
    <x v="2"/>
    <x v="23"/>
    <x v="0"/>
    <s v="Punjab"/>
    <s v="Ludhiana"/>
    <n v="1"/>
    <n v="6400.55"/>
    <n v="0.05"/>
    <n v="4290.1000000000004"/>
    <x v="1"/>
    <x v="1"/>
    <x v="1"/>
    <n v="0.05"/>
    <n v="2.5000000000000005E-3"/>
    <n v="1.2500000000000003E-4"/>
    <n v="-4290.0998750000008"/>
    <n v="-34320799"/>
    <n v="2025"/>
    <x v="11"/>
    <n v="2"/>
    <s v="Q1"/>
  </r>
  <r>
    <s v="ORD-07021"/>
    <d v="2025-09-26T00:00:00"/>
    <s v="CUST-2328"/>
    <s v="Arjun Patel"/>
    <x v="1"/>
    <x v="17"/>
    <x v="2"/>
    <s v="Maharashtra"/>
    <s v="Mumbai"/>
    <n v="2"/>
    <n v="4544.67"/>
    <n v="0.2"/>
    <n v="5698.53"/>
    <x v="2"/>
    <x v="1"/>
    <x v="0"/>
    <n v="0.4"/>
    <n v="8.0000000000000016E-2"/>
    <n v="3.2000000000000008E-2"/>
    <n v="-5698.4979999999996"/>
    <n v="-178078.06249999994"/>
    <n v="2025"/>
    <x v="2"/>
    <n v="9"/>
    <s v="Q3"/>
  </r>
  <r>
    <s v="ORD-07022"/>
    <d v="2025-03-19T00:00:00"/>
    <s v="CUST-1116"/>
    <s v="Arjun Kumar"/>
    <x v="3"/>
    <x v="14"/>
    <x v="2"/>
    <s v="Gujarat"/>
    <s v="Ahmedabad"/>
    <n v="1"/>
    <n v="54258.74"/>
    <n v="0.1"/>
    <n v="39016.160000000003"/>
    <x v="2"/>
    <x v="0"/>
    <x v="1"/>
    <n v="0.1"/>
    <n v="1.0000000000000002E-2"/>
    <n v="1.0000000000000002E-3"/>
    <n v="-39016.159000000007"/>
    <n v="-39016159"/>
    <n v="2025"/>
    <x v="3"/>
    <n v="3"/>
    <s v="Q1"/>
  </r>
  <r>
    <s v="ORD-07023"/>
    <d v="2025-08-04T00:00:00"/>
    <s v="CUST-2141"/>
    <s v="Arjun Kumar"/>
    <x v="4"/>
    <x v="15"/>
    <x v="3"/>
    <s v="Andhra Pradesh"/>
    <s v="Vijayawada"/>
    <n v="2"/>
    <n v="3956.09"/>
    <n v="0"/>
    <n v="6036.08"/>
    <x v="1"/>
    <x v="2"/>
    <x v="0"/>
    <n v="0"/>
    <n v="0"/>
    <n v="0"/>
    <n v="-6036.08"/>
    <e v="#DIV/0!"/>
    <n v="2025"/>
    <x v="7"/>
    <n v="8"/>
    <s v="Q3"/>
  </r>
  <r>
    <s v="ORD-07024"/>
    <d v="2025-04-08T00:00:00"/>
    <s v="CUST-1849"/>
    <s v="Meera Verma"/>
    <x v="3"/>
    <x v="3"/>
    <x v="2"/>
    <s v="Maharashtra"/>
    <s v="Nagpur"/>
    <n v="2"/>
    <n v="11590.63"/>
    <n v="0"/>
    <n v="14920.79"/>
    <x v="1"/>
    <x v="2"/>
    <x v="2"/>
    <n v="0"/>
    <n v="0"/>
    <n v="0"/>
    <n v="-14920.79"/>
    <e v="#DIV/0!"/>
    <n v="2025"/>
    <x v="0"/>
    <n v="4"/>
    <s v="Q2"/>
  </r>
  <r>
    <s v="ORD-07025"/>
    <d v="2025-08-24T00:00:00"/>
    <s v="CUST-2456"/>
    <s v="Meera Patel"/>
    <x v="3"/>
    <x v="13"/>
    <x v="2"/>
    <s v="Maharashtra"/>
    <s v="Nagpur"/>
    <n v="2"/>
    <n v="22706.23"/>
    <n v="0.05"/>
    <n v="36349.78"/>
    <x v="1"/>
    <x v="0"/>
    <x v="1"/>
    <n v="0.1"/>
    <n v="5.000000000000001E-3"/>
    <n v="5.0000000000000012E-4"/>
    <n v="-36349.779499999997"/>
    <n v="-72699558.99999997"/>
    <n v="2025"/>
    <x v="7"/>
    <n v="8"/>
    <s v="Q3"/>
  </r>
  <r>
    <s v="ORD-07026"/>
    <d v="2025-10-09T00:00:00"/>
    <s v="CUST-1125"/>
    <s v="Ananya Patel"/>
    <x v="3"/>
    <x v="18"/>
    <x v="2"/>
    <s v="Goa"/>
    <s v="Panaji"/>
    <n v="1"/>
    <n v="50222.82"/>
    <n v="0.05"/>
    <n v="39347.82"/>
    <x v="0"/>
    <x v="1"/>
    <x v="1"/>
    <n v="0.05"/>
    <n v="2.5000000000000005E-3"/>
    <n v="1.2500000000000003E-4"/>
    <n v="-39347.819875000001"/>
    <n v="-314782558.99999994"/>
    <n v="2025"/>
    <x v="10"/>
    <n v="10"/>
    <s v="Q4"/>
  </r>
  <r>
    <s v="ORD-07027"/>
    <d v="2025-05-29T00:00:00"/>
    <s v="CUST-1033"/>
    <s v="Vikram Joshi"/>
    <x v="0"/>
    <x v="6"/>
    <x v="1"/>
    <s v="Madhya Pradesh"/>
    <s v="Indore"/>
    <n v="1"/>
    <n v="4728.92"/>
    <n v="0.05"/>
    <n v="3660.8"/>
    <x v="1"/>
    <x v="2"/>
    <x v="2"/>
    <n v="0.05"/>
    <n v="2.5000000000000005E-3"/>
    <n v="1.2500000000000003E-4"/>
    <n v="-3660.7998750000002"/>
    <n v="-29286398.999999993"/>
    <n v="2025"/>
    <x v="6"/>
    <n v="5"/>
    <s v="Q2"/>
  </r>
  <r>
    <s v="ORD-07028"/>
    <d v="2025-10-31T00:00:00"/>
    <s v="CUST-1473"/>
    <s v="Meera Singh"/>
    <x v="4"/>
    <x v="12"/>
    <x v="3"/>
    <s v="Tamil Nadu"/>
    <s v="Coimbatore"/>
    <n v="3"/>
    <n v="4565.3100000000004"/>
    <n v="0.1"/>
    <n v="10560.24"/>
    <x v="3"/>
    <x v="1"/>
    <x v="0"/>
    <n v="0.30000000000000004"/>
    <n v="3.0000000000000006E-2"/>
    <n v="9.0000000000000028E-3"/>
    <n v="-10560.231"/>
    <n v="-1173358.9999999995"/>
    <n v="2025"/>
    <x v="10"/>
    <n v="10"/>
    <s v="Q4"/>
  </r>
  <r>
    <s v="ORD-07029"/>
    <d v="2025-03-07T00:00:00"/>
    <s v="CUST-1604"/>
    <s v="Rohan Reddy"/>
    <x v="3"/>
    <x v="14"/>
    <x v="3"/>
    <s v="Andhra Pradesh"/>
    <s v="Visakhapatnam"/>
    <n v="2"/>
    <n v="37402.870000000003"/>
    <n v="0.05"/>
    <n v="50479.02"/>
    <x v="4"/>
    <x v="1"/>
    <x v="1"/>
    <n v="0.1"/>
    <n v="5.000000000000001E-3"/>
    <n v="5.0000000000000012E-4"/>
    <n v="-50479.019499999995"/>
    <n v="-100958038.99999997"/>
    <n v="2025"/>
    <x v="3"/>
    <n v="3"/>
    <s v="Q1"/>
  </r>
  <r>
    <s v="ORD-07030"/>
    <d v="2025-08-22T00:00:00"/>
    <s v="CUST-1763"/>
    <s v="Meera Sharma"/>
    <x v="0"/>
    <x v="4"/>
    <x v="4"/>
    <s v="Bihar"/>
    <s v="Gaya"/>
    <n v="2"/>
    <n v="11146.75"/>
    <n v="0"/>
    <n v="17161.05"/>
    <x v="1"/>
    <x v="1"/>
    <x v="0"/>
    <n v="0"/>
    <n v="0"/>
    <n v="0"/>
    <n v="-17161.05"/>
    <e v="#DIV/0!"/>
    <n v="2025"/>
    <x v="7"/>
    <n v="8"/>
    <s v="Q3"/>
  </r>
  <r>
    <s v="ORD-07031"/>
    <d v="2025-03-28T00:00:00"/>
    <s v="CUST-2459"/>
    <s v="Isha Reddy"/>
    <x v="1"/>
    <x v="17"/>
    <x v="0"/>
    <s v="Uttar Pradesh"/>
    <s v="Kanpur"/>
    <n v="2"/>
    <n v="4694.7"/>
    <n v="0.2"/>
    <n v="6186.88"/>
    <x v="2"/>
    <x v="1"/>
    <x v="1"/>
    <n v="0.4"/>
    <n v="8.0000000000000016E-2"/>
    <n v="3.2000000000000008E-2"/>
    <n v="-6186.848"/>
    <n v="-193338.99999999994"/>
    <n v="2025"/>
    <x v="3"/>
    <n v="3"/>
    <s v="Q1"/>
  </r>
  <r>
    <s v="ORD-07032"/>
    <d v="2025-03-20T00:00:00"/>
    <s v="CUST-1850"/>
    <s v="Ananya Nair"/>
    <x v="2"/>
    <x v="2"/>
    <x v="3"/>
    <s v="Telangana"/>
    <s v="Warangal"/>
    <n v="1"/>
    <n v="4765.8500000000004"/>
    <n v="0.05"/>
    <n v="3330.27"/>
    <x v="1"/>
    <x v="1"/>
    <x v="2"/>
    <n v="0.05"/>
    <n v="2.5000000000000005E-3"/>
    <n v="1.2500000000000003E-4"/>
    <n v="-3330.269875"/>
    <n v="-26642158.999999993"/>
    <n v="2025"/>
    <x v="3"/>
    <n v="3"/>
    <s v="Q1"/>
  </r>
  <r>
    <s v="ORD-07033"/>
    <d v="2025-07-24T00:00:00"/>
    <s v="CUST-1023"/>
    <s v="Neha Patel"/>
    <x v="1"/>
    <x v="21"/>
    <x v="1"/>
    <s v="Madhya Pradesh"/>
    <s v="Bhopal"/>
    <n v="3"/>
    <n v="3984.92"/>
    <n v="0.15"/>
    <n v="8844.51"/>
    <x v="0"/>
    <x v="0"/>
    <x v="2"/>
    <n v="0.44999999999999996"/>
    <n v="6.7499999999999991E-2"/>
    <n v="3.0374999999999992E-2"/>
    <n v="-8844.4796249999999"/>
    <n v="-291176.28395061736"/>
    <n v="2025"/>
    <x v="4"/>
    <n v="7"/>
    <s v="Q3"/>
  </r>
  <r>
    <s v="ORD-07034"/>
    <d v="2025-10-06T00:00:00"/>
    <s v="CUST-1948"/>
    <s v="Neha Patel"/>
    <x v="3"/>
    <x v="13"/>
    <x v="4"/>
    <s v="Odisha"/>
    <s v="Cuttack"/>
    <n v="3"/>
    <n v="38449.279999999999"/>
    <n v="0"/>
    <n v="96968.14"/>
    <x v="1"/>
    <x v="0"/>
    <x v="0"/>
    <n v="0"/>
    <n v="0"/>
    <n v="0"/>
    <n v="-96968.14"/>
    <e v="#DIV/0!"/>
    <n v="2025"/>
    <x v="10"/>
    <n v="10"/>
    <s v="Q4"/>
  </r>
  <r>
    <s v="ORD-07035"/>
    <d v="2025-12-03T00:00:00"/>
    <s v="CUST-1995"/>
    <s v="Rohan Sharma"/>
    <x v="2"/>
    <x v="20"/>
    <x v="3"/>
    <s v="Telangana"/>
    <s v="Warangal"/>
    <n v="2"/>
    <n v="5901.63"/>
    <n v="0.1"/>
    <n v="8051.79"/>
    <x v="1"/>
    <x v="1"/>
    <x v="2"/>
    <n v="0.2"/>
    <n v="2.0000000000000004E-2"/>
    <n v="4.000000000000001E-3"/>
    <n v="-8051.7860000000001"/>
    <n v="-2012946.4999999995"/>
    <n v="2025"/>
    <x v="1"/>
    <n v="12"/>
    <s v="Q4"/>
  </r>
  <r>
    <s v="ORD-07036"/>
    <d v="2025-09-11T00:00:00"/>
    <s v="CUST-2106"/>
    <s v="Rahul Reddy"/>
    <x v="3"/>
    <x v="13"/>
    <x v="3"/>
    <s v="Karnataka"/>
    <s v="Mysuru"/>
    <n v="4"/>
    <n v="18242.64"/>
    <n v="0"/>
    <n v="48036.85"/>
    <x v="1"/>
    <x v="1"/>
    <x v="1"/>
    <n v="0"/>
    <n v="0"/>
    <n v="0"/>
    <n v="-48036.85"/>
    <e v="#DIV/0!"/>
    <n v="2025"/>
    <x v="2"/>
    <n v="9"/>
    <s v="Q3"/>
  </r>
  <r>
    <s v="ORD-07037"/>
    <d v="2025-10-31T00:00:00"/>
    <s v="CUST-1203"/>
    <s v="Arjun Verma"/>
    <x v="4"/>
    <x v="19"/>
    <x v="3"/>
    <s v="Tamil Nadu"/>
    <s v="Chennai"/>
    <n v="1"/>
    <n v="2283.96"/>
    <n v="0.1"/>
    <n v="1543.64"/>
    <x v="0"/>
    <x v="0"/>
    <x v="2"/>
    <n v="0.1"/>
    <n v="1.0000000000000002E-2"/>
    <n v="1.0000000000000002E-3"/>
    <n v="-1543.6390000000001"/>
    <n v="-1543638.9999999998"/>
    <n v="2025"/>
    <x v="10"/>
    <n v="10"/>
    <s v="Q4"/>
  </r>
  <r>
    <s v="ORD-07038"/>
    <d v="2025-05-10T00:00:00"/>
    <s v="CUST-1555"/>
    <s v="Rohan Reddy"/>
    <x v="2"/>
    <x v="8"/>
    <x v="3"/>
    <s v="Andhra Pradesh"/>
    <s v="Vijayawada"/>
    <n v="2"/>
    <n v="6513.71"/>
    <n v="0.1"/>
    <n v="7900.16"/>
    <x v="4"/>
    <x v="1"/>
    <x v="0"/>
    <n v="0.2"/>
    <n v="2.0000000000000004E-2"/>
    <n v="4.000000000000001E-3"/>
    <n v="-7900.1559999999999"/>
    <n v="-1975038.9999999995"/>
    <n v="2025"/>
    <x v="6"/>
    <n v="5"/>
    <s v="Q2"/>
  </r>
  <r>
    <s v="ORD-07039"/>
    <d v="2025-03-25T00:00:00"/>
    <s v="CUST-2131"/>
    <s v="Meera Joshi"/>
    <x v="2"/>
    <x v="20"/>
    <x v="2"/>
    <s v="Rajasthan"/>
    <s v="Udaipur"/>
    <n v="4"/>
    <n v="4976.97"/>
    <n v="0.15"/>
    <n v="12280.25"/>
    <x v="1"/>
    <x v="2"/>
    <x v="1"/>
    <n v="0.6"/>
    <n v="0.09"/>
    <n v="5.3999999999999999E-2"/>
    <n v="-12280.196"/>
    <n v="-227411.03703703705"/>
    <n v="2025"/>
    <x v="3"/>
    <n v="3"/>
    <s v="Q1"/>
  </r>
  <r>
    <s v="ORD-07040"/>
    <d v="2025-10-03T00:00:00"/>
    <s v="CUST-2098"/>
    <s v="Vikram Joshi"/>
    <x v="3"/>
    <x v="14"/>
    <x v="1"/>
    <s v="Chhattisgarh"/>
    <s v="Bilaspur"/>
    <n v="1"/>
    <n v="44141.87"/>
    <n v="0.05"/>
    <n v="28894.71"/>
    <x v="0"/>
    <x v="1"/>
    <x v="2"/>
    <n v="0.05"/>
    <n v="2.5000000000000005E-3"/>
    <n v="1.2500000000000003E-4"/>
    <n v="-28894.709875"/>
    <n v="-231157678.99999994"/>
    <n v="2025"/>
    <x v="10"/>
    <n v="10"/>
    <s v="Q4"/>
  </r>
  <r>
    <s v="ORD-07041"/>
    <d v="2025-07-06T00:00:00"/>
    <s v="CUST-2380"/>
    <s v="Neha Gupta"/>
    <x v="3"/>
    <x v="3"/>
    <x v="4"/>
    <s v="Jharkhand"/>
    <s v="Jamshedpur"/>
    <n v="1"/>
    <n v="31173.25"/>
    <n v="0"/>
    <n v="25916.32"/>
    <x v="3"/>
    <x v="1"/>
    <x v="1"/>
    <n v="0"/>
    <n v="0"/>
    <n v="0"/>
    <n v="-25916.32"/>
    <e v="#DIV/0!"/>
    <n v="2025"/>
    <x v="4"/>
    <n v="7"/>
    <s v="Q3"/>
  </r>
  <r>
    <s v="ORD-07042"/>
    <d v="2025-02-15T00:00:00"/>
    <s v="CUST-1201"/>
    <s v="Aarav Verma"/>
    <x v="3"/>
    <x v="18"/>
    <x v="0"/>
    <s v="Delhi"/>
    <s v="Delhi"/>
    <n v="2"/>
    <n v="25420.28"/>
    <n v="0.15"/>
    <n v="29707.56"/>
    <x v="1"/>
    <x v="1"/>
    <x v="1"/>
    <n v="0.3"/>
    <n v="4.4999999999999998E-2"/>
    <n v="1.35E-2"/>
    <n v="-29707.5465"/>
    <n v="-2200559"/>
    <n v="2025"/>
    <x v="11"/>
    <n v="2"/>
    <s v="Q1"/>
  </r>
  <r>
    <s v="ORD-07043"/>
    <d v="2025-07-02T00:00:00"/>
    <s v="CUST-2386"/>
    <s v="Sneha Reddy"/>
    <x v="0"/>
    <x v="11"/>
    <x v="2"/>
    <s v="Gujarat"/>
    <s v="Ahmedabad"/>
    <n v="1"/>
    <n v="10313.459999999999"/>
    <n v="0.05"/>
    <n v="7581.35"/>
    <x v="3"/>
    <x v="1"/>
    <x v="0"/>
    <n v="0.05"/>
    <n v="2.5000000000000005E-3"/>
    <n v="1.2500000000000003E-4"/>
    <n v="-7581.3498750000008"/>
    <n v="-60650798.999999993"/>
    <n v="2025"/>
    <x v="4"/>
    <n v="7"/>
    <s v="Q3"/>
  </r>
  <r>
    <s v="ORD-07044"/>
    <d v="2025-09-25T00:00:00"/>
    <s v="CUST-2495"/>
    <s v="Sneha Joshi"/>
    <x v="3"/>
    <x v="16"/>
    <x v="2"/>
    <s v="Gujarat"/>
    <s v="Ahmedabad"/>
    <n v="3"/>
    <n v="9155.9599999999991"/>
    <n v="0"/>
    <n v="17402.66"/>
    <x v="0"/>
    <x v="0"/>
    <x v="0"/>
    <n v="0"/>
    <n v="0"/>
    <n v="0"/>
    <n v="-17402.66"/>
    <e v="#DIV/0!"/>
    <n v="2025"/>
    <x v="2"/>
    <n v="9"/>
    <s v="Q3"/>
  </r>
  <r>
    <s v="ORD-07045"/>
    <d v="2025-10-23T00:00:00"/>
    <s v="CUST-1385"/>
    <s v="Ananya Verma"/>
    <x v="1"/>
    <x v="7"/>
    <x v="1"/>
    <s v="Madhya Pradesh"/>
    <s v="Bhopal"/>
    <n v="1"/>
    <n v="2409.88"/>
    <n v="0.05"/>
    <n v="1868.19"/>
    <x v="1"/>
    <x v="0"/>
    <x v="0"/>
    <n v="0.05"/>
    <n v="2.5000000000000005E-3"/>
    <n v="1.2500000000000003E-4"/>
    <n v="-1868.189875"/>
    <n v="-14945518.999999996"/>
    <n v="2025"/>
    <x v="10"/>
    <n v="10"/>
    <s v="Q4"/>
  </r>
  <r>
    <s v="ORD-07046"/>
    <d v="2025-11-18T00:00:00"/>
    <s v="CUST-1912"/>
    <s v="Neha Reddy"/>
    <x v="3"/>
    <x v="3"/>
    <x v="4"/>
    <s v="West Bengal"/>
    <s v="Durgapur"/>
    <n v="2"/>
    <n v="30415.85"/>
    <n v="0"/>
    <n v="44815.41"/>
    <x v="1"/>
    <x v="1"/>
    <x v="1"/>
    <n v="0"/>
    <n v="0"/>
    <n v="0"/>
    <n v="-44815.41"/>
    <e v="#DIV/0!"/>
    <n v="2025"/>
    <x v="8"/>
    <n v="11"/>
    <s v="Q4"/>
  </r>
  <r>
    <s v="ORD-07047"/>
    <d v="2025-04-10T00:00:00"/>
    <s v="CUST-2043"/>
    <s v="Vikram Sharma"/>
    <x v="1"/>
    <x v="1"/>
    <x v="4"/>
    <s v="Odisha"/>
    <s v="Cuttack"/>
    <n v="1"/>
    <n v="2807.1"/>
    <n v="0.05"/>
    <n v="1941.79"/>
    <x v="0"/>
    <x v="2"/>
    <x v="1"/>
    <n v="0.05"/>
    <n v="2.5000000000000005E-3"/>
    <n v="1.2500000000000003E-4"/>
    <n v="-1941.7898749999999"/>
    <n v="-15534318.999999996"/>
    <n v="2025"/>
    <x v="0"/>
    <n v="4"/>
    <s v="Q2"/>
  </r>
  <r>
    <s v="ORD-07048"/>
    <d v="2025-03-19T00:00:00"/>
    <s v="CUST-1844"/>
    <s v="Arjun Singh"/>
    <x v="3"/>
    <x v="16"/>
    <x v="4"/>
    <s v="Odisha"/>
    <s v="Bhubaneswar"/>
    <n v="1"/>
    <n v="41802.54"/>
    <n v="0.05"/>
    <n v="29115.71"/>
    <x v="1"/>
    <x v="0"/>
    <x v="2"/>
    <n v="0.05"/>
    <n v="2.5000000000000005E-3"/>
    <n v="1.2500000000000003E-4"/>
    <n v="-29115.709875"/>
    <n v="-232925678.99999994"/>
    <n v="2025"/>
    <x v="3"/>
    <n v="3"/>
    <s v="Q1"/>
  </r>
  <r>
    <s v="ORD-07049"/>
    <d v="2025-09-29T00:00:00"/>
    <s v="CUST-1645"/>
    <s v="Vikram Singh"/>
    <x v="3"/>
    <x v="14"/>
    <x v="0"/>
    <s v="Punjab"/>
    <s v="Ludhiana"/>
    <n v="3"/>
    <n v="62289.72"/>
    <n v="0.05"/>
    <n v="142965.76000000001"/>
    <x v="1"/>
    <x v="1"/>
    <x v="2"/>
    <n v="0.15000000000000002"/>
    <n v="7.5000000000000015E-3"/>
    <n v="1.1250000000000003E-3"/>
    <n v="-142965.758875"/>
    <n v="-127080674.55555552"/>
    <n v="2025"/>
    <x v="2"/>
    <n v="9"/>
    <s v="Q3"/>
  </r>
  <r>
    <s v="ORD-07050"/>
    <d v="2025-12-05T00:00:00"/>
    <s v="CUST-1695"/>
    <s v="Kiran Gupta"/>
    <x v="1"/>
    <x v="7"/>
    <x v="2"/>
    <s v="Rajasthan"/>
    <s v="Jaipur"/>
    <n v="2"/>
    <n v="3347.8"/>
    <n v="0.05"/>
    <n v="4656.7700000000004"/>
    <x v="0"/>
    <x v="0"/>
    <x v="1"/>
    <n v="0.1"/>
    <n v="5.000000000000001E-3"/>
    <n v="5.0000000000000012E-4"/>
    <n v="-4656.7695000000003"/>
    <n v="-9313538.9999999981"/>
    <n v="2025"/>
    <x v="1"/>
    <n v="12"/>
    <s v="Q4"/>
  </r>
  <r>
    <s v="ORD-07051"/>
    <d v="2025-06-11T00:00:00"/>
    <s v="CUST-2598"/>
    <s v="Priya Kumar"/>
    <x v="1"/>
    <x v="17"/>
    <x v="2"/>
    <s v="Maharashtra"/>
    <s v="Nagpur"/>
    <n v="1"/>
    <n v="4447.6899999999996"/>
    <n v="0.05"/>
    <n v="3429.85"/>
    <x v="0"/>
    <x v="2"/>
    <x v="2"/>
    <n v="0.05"/>
    <n v="2.5000000000000005E-3"/>
    <n v="1.2500000000000003E-4"/>
    <n v="-3429.8498749999999"/>
    <n v="-27438798.999999993"/>
    <n v="2025"/>
    <x v="9"/>
    <n v="6"/>
    <s v="Q2"/>
  </r>
  <r>
    <s v="ORD-07052"/>
    <d v="2025-02-13T00:00:00"/>
    <s v="CUST-1645"/>
    <s v="Meera Reddy"/>
    <x v="0"/>
    <x v="0"/>
    <x v="2"/>
    <s v="Gujarat"/>
    <s v="Ahmedabad"/>
    <n v="1"/>
    <n v="10324.06"/>
    <n v="0.1"/>
    <n v="6444.38"/>
    <x v="1"/>
    <x v="1"/>
    <x v="1"/>
    <n v="0.1"/>
    <n v="1.0000000000000002E-2"/>
    <n v="1.0000000000000002E-3"/>
    <n v="-6444.3789999999999"/>
    <n v="-6444378.9999999981"/>
    <n v="2025"/>
    <x v="11"/>
    <n v="2"/>
    <s v="Q1"/>
  </r>
  <r>
    <s v="ORD-07053"/>
    <d v="2025-08-26T00:00:00"/>
    <s v="CUST-1121"/>
    <s v="Arjun Rao"/>
    <x v="3"/>
    <x v="3"/>
    <x v="4"/>
    <s v="West Bengal"/>
    <s v="Kolkata"/>
    <n v="2"/>
    <n v="41309.919999999998"/>
    <n v="0.15"/>
    <n v="61079.5"/>
    <x v="3"/>
    <x v="1"/>
    <x v="1"/>
    <n v="0.3"/>
    <n v="4.4999999999999998E-2"/>
    <n v="1.35E-2"/>
    <n v="-61079.486499999999"/>
    <n v="-4524406.4074074076"/>
    <n v="2025"/>
    <x v="7"/>
    <n v="8"/>
    <s v="Q3"/>
  </r>
  <r>
    <s v="ORD-07054"/>
    <d v="2025-05-14T00:00:00"/>
    <s v="CUST-2159"/>
    <s v="Arjun Patel"/>
    <x v="2"/>
    <x v="2"/>
    <x v="2"/>
    <s v="Gujarat"/>
    <s v="Surat"/>
    <n v="3"/>
    <n v="860.92"/>
    <n v="0"/>
    <n v="1944.1"/>
    <x v="1"/>
    <x v="0"/>
    <x v="0"/>
    <n v="0"/>
    <n v="0"/>
    <n v="0"/>
    <n v="-1944.1"/>
    <e v="#DIV/0!"/>
    <n v="2025"/>
    <x v="6"/>
    <n v="5"/>
    <s v="Q2"/>
  </r>
  <r>
    <s v="ORD-07055"/>
    <d v="2025-07-11T00:00:00"/>
    <s v="CUST-1255"/>
    <s v="Arjun Patel"/>
    <x v="0"/>
    <x v="5"/>
    <x v="4"/>
    <s v="Bihar"/>
    <s v="Patna"/>
    <n v="2"/>
    <n v="3005.46"/>
    <n v="0.1"/>
    <n v="4174.9399999999996"/>
    <x v="4"/>
    <x v="1"/>
    <x v="1"/>
    <n v="0.2"/>
    <n v="2.0000000000000004E-2"/>
    <n v="4.000000000000001E-3"/>
    <n v="-4174.9359999999997"/>
    <n v="-1043733.9999999997"/>
    <n v="2025"/>
    <x v="4"/>
    <n v="7"/>
    <s v="Q3"/>
  </r>
  <r>
    <s v="ORD-07056"/>
    <d v="2025-12-22T00:00:00"/>
    <s v="CUST-2388"/>
    <s v="Vikram Gupta"/>
    <x v="0"/>
    <x v="0"/>
    <x v="0"/>
    <s v="Delhi"/>
    <s v="New Delhi"/>
    <n v="2"/>
    <n v="10728.3"/>
    <n v="0.15"/>
    <n v="14603.34"/>
    <x v="1"/>
    <x v="1"/>
    <x v="1"/>
    <n v="0.3"/>
    <n v="4.4999999999999998E-2"/>
    <n v="1.35E-2"/>
    <n v="-14603.326500000001"/>
    <n v="-1081727.888888889"/>
    <n v="2025"/>
    <x v="1"/>
    <n v="12"/>
    <s v="Q4"/>
  </r>
  <r>
    <s v="ORD-07057"/>
    <d v="2025-10-05T00:00:00"/>
    <s v="CUST-2358"/>
    <s v="Aarav Patel"/>
    <x v="2"/>
    <x v="2"/>
    <x v="1"/>
    <s v="Chhattisgarh"/>
    <s v="Bilaspur"/>
    <n v="1"/>
    <n v="3011.7"/>
    <n v="0.1"/>
    <n v="2092.56"/>
    <x v="1"/>
    <x v="1"/>
    <x v="2"/>
    <n v="0.1"/>
    <n v="1.0000000000000002E-2"/>
    <n v="1.0000000000000002E-3"/>
    <n v="-2092.5589999999997"/>
    <n v="-2092558.9999999993"/>
    <n v="2025"/>
    <x v="10"/>
    <n v="10"/>
    <s v="Q4"/>
  </r>
  <r>
    <s v="ORD-07058"/>
    <d v="2025-01-18T00:00:00"/>
    <s v="CUST-1545"/>
    <s v="Isha Reddy"/>
    <x v="0"/>
    <x v="5"/>
    <x v="4"/>
    <s v="Bihar"/>
    <s v="Gaya"/>
    <n v="3"/>
    <n v="14519.42"/>
    <n v="0.2"/>
    <n v="26715.72"/>
    <x v="4"/>
    <x v="1"/>
    <x v="1"/>
    <n v="0.60000000000000009"/>
    <n v="0.12000000000000002"/>
    <n v="7.2000000000000022E-2"/>
    <n v="-26715.648000000001"/>
    <n v="-371050.66666666657"/>
    <n v="2025"/>
    <x v="5"/>
    <n v="1"/>
    <s v="Q1"/>
  </r>
  <r>
    <s v="ORD-07059"/>
    <d v="2025-01-12T00:00:00"/>
    <s v="CUST-1006"/>
    <s v="Rohan Joshi"/>
    <x v="3"/>
    <x v="13"/>
    <x v="2"/>
    <s v="Rajasthan"/>
    <s v="Jaipur"/>
    <n v="2"/>
    <n v="35991.800000000003"/>
    <n v="0.05"/>
    <n v="42441.35"/>
    <x v="2"/>
    <x v="0"/>
    <x v="0"/>
    <n v="0.1"/>
    <n v="5.000000000000001E-3"/>
    <n v="5.0000000000000012E-4"/>
    <n v="-42441.349499999997"/>
    <n v="-84882698.99999997"/>
    <n v="2025"/>
    <x v="5"/>
    <n v="1"/>
    <s v="Q1"/>
  </r>
  <r>
    <s v="ORD-07060"/>
    <d v="2025-06-29T00:00:00"/>
    <s v="CUST-2158"/>
    <s v="Aarav Nair"/>
    <x v="4"/>
    <x v="15"/>
    <x v="3"/>
    <s v="Tamil Nadu"/>
    <s v="Chennai"/>
    <n v="2"/>
    <n v="7999.47"/>
    <n v="0.15"/>
    <n v="10056.39"/>
    <x v="2"/>
    <x v="1"/>
    <x v="2"/>
    <n v="0.3"/>
    <n v="4.4999999999999998E-2"/>
    <n v="1.35E-2"/>
    <n v="-10056.3765"/>
    <n v="-744916.77777777775"/>
    <n v="2025"/>
    <x v="9"/>
    <n v="6"/>
    <s v="Q2"/>
  </r>
  <r>
    <s v="ORD-07061"/>
    <d v="2025-05-03T00:00:00"/>
    <s v="CUST-2587"/>
    <s v="Ananya Gupta"/>
    <x v="1"/>
    <x v="1"/>
    <x v="1"/>
    <s v="Chhattisgarh"/>
    <s v="Bilaspur"/>
    <n v="2"/>
    <n v="4868.58"/>
    <n v="0.1"/>
    <n v="7408.31"/>
    <x v="1"/>
    <x v="1"/>
    <x v="1"/>
    <n v="0.2"/>
    <n v="2.0000000000000004E-2"/>
    <n v="4.000000000000001E-3"/>
    <n v="-7408.3060000000005"/>
    <n v="-1852076.4999999998"/>
    <n v="2025"/>
    <x v="6"/>
    <n v="5"/>
    <s v="Q2"/>
  </r>
  <r>
    <s v="ORD-07062"/>
    <d v="2025-09-03T00:00:00"/>
    <s v="CUST-1222"/>
    <s v="Aarav Reddy"/>
    <x v="3"/>
    <x v="13"/>
    <x v="4"/>
    <s v="Bihar"/>
    <s v="Gaya"/>
    <n v="2"/>
    <n v="10874.83"/>
    <n v="0.05"/>
    <n v="17773.53"/>
    <x v="2"/>
    <x v="0"/>
    <x v="2"/>
    <n v="0.1"/>
    <n v="5.000000000000001E-3"/>
    <n v="5.0000000000000012E-4"/>
    <n v="-17773.529500000001"/>
    <n v="-35547058.999999993"/>
    <n v="2025"/>
    <x v="2"/>
    <n v="9"/>
    <s v="Q3"/>
  </r>
  <r>
    <s v="ORD-07063"/>
    <d v="2025-08-10T00:00:00"/>
    <s v="CUST-2292"/>
    <s v="Priya Gupta"/>
    <x v="2"/>
    <x v="2"/>
    <x v="2"/>
    <s v="Goa"/>
    <s v="Margao"/>
    <n v="3"/>
    <n v="3005.86"/>
    <n v="0.1"/>
    <n v="5640.04"/>
    <x v="0"/>
    <x v="1"/>
    <x v="2"/>
    <n v="0.30000000000000004"/>
    <n v="3.0000000000000006E-2"/>
    <n v="9.0000000000000028E-3"/>
    <n v="-5640.0309999999999"/>
    <n v="-626670.11111111089"/>
    <n v="2025"/>
    <x v="7"/>
    <n v="8"/>
    <s v="Q3"/>
  </r>
  <r>
    <s v="ORD-07064"/>
    <d v="2025-02-20T00:00:00"/>
    <s v="CUST-1882"/>
    <s v="Meera Singh"/>
    <x v="3"/>
    <x v="13"/>
    <x v="1"/>
    <s v="Madhya Pradesh"/>
    <s v="Indore"/>
    <n v="2"/>
    <n v="43726.3"/>
    <n v="0.05"/>
    <n v="66809.13"/>
    <x v="1"/>
    <x v="1"/>
    <x v="2"/>
    <n v="0.1"/>
    <n v="5.000000000000001E-3"/>
    <n v="5.0000000000000012E-4"/>
    <n v="-66809.12950000001"/>
    <n v="-133618258.99999999"/>
    <n v="2025"/>
    <x v="11"/>
    <n v="2"/>
    <s v="Q1"/>
  </r>
  <r>
    <s v="ORD-07065"/>
    <d v="2025-03-12T00:00:00"/>
    <s v="CUST-1715"/>
    <s v="Neha Joshi"/>
    <x v="1"/>
    <x v="7"/>
    <x v="1"/>
    <s v="Chhattisgarh"/>
    <s v="Raipur"/>
    <n v="3"/>
    <n v="1701.07"/>
    <n v="0"/>
    <n v="4303.09"/>
    <x v="4"/>
    <x v="1"/>
    <x v="2"/>
    <n v="0"/>
    <n v="0"/>
    <n v="0"/>
    <n v="-4303.09"/>
    <e v="#DIV/0!"/>
    <n v="2025"/>
    <x v="3"/>
    <n v="3"/>
    <s v="Q1"/>
  </r>
  <r>
    <s v="ORD-07066"/>
    <d v="2025-02-17T00:00:00"/>
    <s v="CUST-1634"/>
    <s v="Vikram Joshi"/>
    <x v="2"/>
    <x v="23"/>
    <x v="4"/>
    <s v="Bihar"/>
    <s v="Gaya"/>
    <n v="2"/>
    <n v="2162.41"/>
    <n v="0"/>
    <n v="3176.51"/>
    <x v="0"/>
    <x v="0"/>
    <x v="1"/>
    <n v="0"/>
    <n v="0"/>
    <n v="0"/>
    <n v="-3176.51"/>
    <e v="#DIV/0!"/>
    <n v="2025"/>
    <x v="11"/>
    <n v="2"/>
    <s v="Q1"/>
  </r>
  <r>
    <s v="ORD-07067"/>
    <d v="2025-01-19T00:00:00"/>
    <s v="CUST-2156"/>
    <s v="Aarav Kumar"/>
    <x v="3"/>
    <x v="13"/>
    <x v="0"/>
    <s v="Haryana"/>
    <s v="Faridabad"/>
    <n v="2"/>
    <n v="53172.4"/>
    <n v="0.1"/>
    <n v="74218.05"/>
    <x v="2"/>
    <x v="1"/>
    <x v="2"/>
    <n v="0.2"/>
    <n v="2.0000000000000004E-2"/>
    <n v="4.000000000000001E-3"/>
    <n v="-74218.046000000002"/>
    <n v="-18554511.499999996"/>
    <n v="2025"/>
    <x v="5"/>
    <n v="1"/>
    <s v="Q1"/>
  </r>
  <r>
    <s v="ORD-07068"/>
    <d v="2025-09-19T00:00:00"/>
    <s v="CUST-1052"/>
    <s v="Rahul Joshi"/>
    <x v="3"/>
    <x v="16"/>
    <x v="1"/>
    <s v="Madhya Pradesh"/>
    <s v="Bhopal"/>
    <n v="3"/>
    <n v="63754.03"/>
    <n v="0.1"/>
    <n v="135363.78"/>
    <x v="1"/>
    <x v="0"/>
    <x v="2"/>
    <n v="0.30000000000000004"/>
    <n v="3.0000000000000006E-2"/>
    <n v="9.0000000000000028E-3"/>
    <n v="-135363.77100000001"/>
    <n v="-15040418.999999996"/>
    <n v="2025"/>
    <x v="2"/>
    <n v="9"/>
    <s v="Q3"/>
  </r>
  <r>
    <s v="ORD-07069"/>
    <d v="2025-03-25T00:00:00"/>
    <s v="CUST-2279"/>
    <s v="Kiran Singh"/>
    <x v="3"/>
    <x v="14"/>
    <x v="1"/>
    <s v="Chhattisgarh"/>
    <s v="Bilaspur"/>
    <n v="1"/>
    <n v="50636.51"/>
    <n v="0.05"/>
    <n v="41694.36"/>
    <x v="1"/>
    <x v="1"/>
    <x v="0"/>
    <n v="0.05"/>
    <n v="2.5000000000000005E-3"/>
    <n v="1.2500000000000003E-4"/>
    <n v="-41694.359875000002"/>
    <n v="-333554878.99999994"/>
    <n v="2025"/>
    <x v="3"/>
    <n v="3"/>
    <s v="Q1"/>
  </r>
  <r>
    <s v="ORD-07070"/>
    <d v="2025-06-04T00:00:00"/>
    <s v="CUST-1742"/>
    <s v="Rohan Joshi"/>
    <x v="0"/>
    <x v="0"/>
    <x v="0"/>
    <s v="Delhi"/>
    <s v="New Delhi"/>
    <n v="1"/>
    <n v="9759.61"/>
    <n v="0.05"/>
    <n v="6910.4"/>
    <x v="2"/>
    <x v="1"/>
    <x v="1"/>
    <n v="0.05"/>
    <n v="2.5000000000000005E-3"/>
    <n v="1.2500000000000003E-4"/>
    <n v="-6910.3998750000001"/>
    <n v="-55283198.999999985"/>
    <n v="2025"/>
    <x v="9"/>
    <n v="6"/>
    <s v="Q2"/>
  </r>
  <r>
    <s v="ORD-07071"/>
    <d v="2025-02-22T00:00:00"/>
    <s v="CUST-2333"/>
    <s v="Priya Singh"/>
    <x v="1"/>
    <x v="7"/>
    <x v="3"/>
    <s v="Karnataka"/>
    <s v="Mysuru"/>
    <n v="2"/>
    <n v="2351.9299999999998"/>
    <n v="0"/>
    <n v="3868.24"/>
    <x v="0"/>
    <x v="1"/>
    <x v="0"/>
    <n v="0"/>
    <n v="0"/>
    <n v="0"/>
    <n v="-3868.24"/>
    <e v="#DIV/0!"/>
    <n v="2025"/>
    <x v="11"/>
    <n v="2"/>
    <s v="Q1"/>
  </r>
  <r>
    <s v="ORD-07072"/>
    <d v="2025-04-17T00:00:00"/>
    <s v="CUST-1349"/>
    <s v="Sneha Sharma"/>
    <x v="3"/>
    <x v="18"/>
    <x v="4"/>
    <s v="Odisha"/>
    <s v="Cuttack"/>
    <n v="4"/>
    <n v="35767.629999999997"/>
    <n v="0.05"/>
    <n v="90874.28"/>
    <x v="1"/>
    <x v="2"/>
    <x v="2"/>
    <n v="0.2"/>
    <n v="1.0000000000000002E-2"/>
    <n v="2.0000000000000005E-3"/>
    <n v="-90874.278000000006"/>
    <n v="-45437138.999999993"/>
    <n v="2025"/>
    <x v="0"/>
    <n v="4"/>
    <s v="Q2"/>
  </r>
  <r>
    <s v="ORD-07073"/>
    <d v="2025-12-23T00:00:00"/>
    <s v="CUST-1270"/>
    <s v="Rohan Singh"/>
    <x v="3"/>
    <x v="16"/>
    <x v="0"/>
    <s v="Punjab"/>
    <s v="Amritsar"/>
    <n v="1"/>
    <n v="30890.32"/>
    <n v="0.15"/>
    <n v="20277.990000000002"/>
    <x v="1"/>
    <x v="1"/>
    <x v="2"/>
    <n v="0.15"/>
    <n v="2.2499999999999999E-2"/>
    <n v="3.375E-3"/>
    <n v="-20277.986625000001"/>
    <n v="-6008292.333333334"/>
    <n v="2025"/>
    <x v="1"/>
    <n v="12"/>
    <s v="Q4"/>
  </r>
  <r>
    <s v="ORD-07074"/>
    <d v="2025-10-31T00:00:00"/>
    <s v="CUST-1405"/>
    <s v="Meera Rao"/>
    <x v="0"/>
    <x v="11"/>
    <x v="0"/>
    <s v="Delhi"/>
    <s v="New Delhi"/>
    <n v="1"/>
    <n v="9399.9599999999991"/>
    <n v="0.15"/>
    <n v="5900.51"/>
    <x v="2"/>
    <x v="1"/>
    <x v="2"/>
    <n v="0.15"/>
    <n v="2.2499999999999999E-2"/>
    <n v="3.375E-3"/>
    <n v="-5900.506625"/>
    <n v="-1748298.2592592593"/>
    <n v="2025"/>
    <x v="10"/>
    <n v="10"/>
    <s v="Q4"/>
  </r>
  <r>
    <s v="ORD-07075"/>
    <d v="2025-05-15T00:00:00"/>
    <s v="CUST-1617"/>
    <s v="Sneha Gupta"/>
    <x v="3"/>
    <x v="3"/>
    <x v="4"/>
    <s v="West Bengal"/>
    <s v="Kolkata"/>
    <n v="1"/>
    <n v="14419.27"/>
    <n v="0.1"/>
    <n v="8821.06"/>
    <x v="1"/>
    <x v="2"/>
    <x v="2"/>
    <n v="0.1"/>
    <n v="1.0000000000000002E-2"/>
    <n v="1.0000000000000002E-3"/>
    <n v="-8821.0589999999993"/>
    <n v="-8821058.9999999963"/>
    <n v="2025"/>
    <x v="6"/>
    <n v="5"/>
    <s v="Q2"/>
  </r>
  <r>
    <s v="ORD-07076"/>
    <d v="2025-03-10T00:00:00"/>
    <s v="CUST-2183"/>
    <s v="Isha Gupta"/>
    <x v="0"/>
    <x v="0"/>
    <x v="1"/>
    <s v="Madhya Pradesh"/>
    <s v="Bhopal"/>
    <n v="1"/>
    <n v="16334.74"/>
    <n v="0.2"/>
    <n v="8148.25"/>
    <x v="3"/>
    <x v="2"/>
    <x v="2"/>
    <n v="0.2"/>
    <n v="4.0000000000000008E-2"/>
    <n v="8.0000000000000019E-3"/>
    <n v="-8148.2420000000002"/>
    <n v="-1018530.2499999998"/>
    <n v="2025"/>
    <x v="3"/>
    <n v="3"/>
    <s v="Q1"/>
  </r>
  <r>
    <s v="ORD-07077"/>
    <d v="2025-01-11T00:00:00"/>
    <s v="CUST-2193"/>
    <s v="Ananya Reddy"/>
    <x v="2"/>
    <x v="20"/>
    <x v="0"/>
    <s v="Delhi"/>
    <s v="Delhi"/>
    <n v="1"/>
    <n v="5379.93"/>
    <n v="0.15"/>
    <n v="3538.06"/>
    <x v="3"/>
    <x v="1"/>
    <x v="2"/>
    <n v="0.15"/>
    <n v="2.2499999999999999E-2"/>
    <n v="3.375E-3"/>
    <n v="-3538.0566250000002"/>
    <n v="-1048313.0740740742"/>
    <n v="2025"/>
    <x v="5"/>
    <n v="1"/>
    <s v="Q1"/>
  </r>
  <r>
    <s v="ORD-07078"/>
    <d v="2025-05-23T00:00:00"/>
    <s v="CUST-2597"/>
    <s v="Aarav Joshi"/>
    <x v="2"/>
    <x v="2"/>
    <x v="1"/>
    <s v="Chhattisgarh"/>
    <s v="Raipur"/>
    <n v="2"/>
    <n v="4894.45"/>
    <n v="0"/>
    <n v="8128.56"/>
    <x v="4"/>
    <x v="1"/>
    <x v="2"/>
    <n v="0"/>
    <n v="0"/>
    <n v="0"/>
    <n v="-8128.56"/>
    <e v="#DIV/0!"/>
    <n v="2025"/>
    <x v="6"/>
    <n v="5"/>
    <s v="Q2"/>
  </r>
  <r>
    <s v="ORD-07079"/>
    <d v="2025-07-11T00:00:00"/>
    <s v="CUST-2295"/>
    <s v="Rohan Sharma"/>
    <x v="4"/>
    <x v="24"/>
    <x v="1"/>
    <s v="Chhattisgarh"/>
    <s v="Raipur"/>
    <n v="3"/>
    <n v="8574.36"/>
    <n v="0.05"/>
    <n v="20279.25"/>
    <x v="4"/>
    <x v="1"/>
    <x v="2"/>
    <n v="0.15000000000000002"/>
    <n v="7.5000000000000015E-3"/>
    <n v="1.1250000000000003E-3"/>
    <n v="-20279.248875000001"/>
    <n v="-18025998.999999996"/>
    <n v="2025"/>
    <x v="4"/>
    <n v="7"/>
    <s v="Q3"/>
  </r>
  <r>
    <s v="ORD-07080"/>
    <d v="2025-03-10T00:00:00"/>
    <s v="CUST-1618"/>
    <s v="Rahul Kumar"/>
    <x v="4"/>
    <x v="22"/>
    <x v="2"/>
    <s v="Rajasthan"/>
    <s v="Jaipur"/>
    <n v="2"/>
    <n v="2917.35"/>
    <n v="0"/>
    <n v="4208.45"/>
    <x v="2"/>
    <x v="2"/>
    <x v="2"/>
    <n v="0"/>
    <n v="0"/>
    <n v="0"/>
    <n v="-4208.45"/>
    <e v="#DIV/0!"/>
    <n v="2025"/>
    <x v="3"/>
    <n v="3"/>
    <s v="Q1"/>
  </r>
  <r>
    <s v="ORD-07081"/>
    <d v="2025-01-23T00:00:00"/>
    <s v="CUST-2501"/>
    <s v="Priya Patel"/>
    <x v="2"/>
    <x v="23"/>
    <x v="3"/>
    <s v="Andhra Pradesh"/>
    <s v="Visakhapatnam"/>
    <n v="1"/>
    <n v="935.65"/>
    <n v="0.05"/>
    <n v="592.89"/>
    <x v="1"/>
    <x v="1"/>
    <x v="2"/>
    <n v="0.05"/>
    <n v="2.5000000000000005E-3"/>
    <n v="1.2500000000000003E-4"/>
    <n v="-592.88987499999996"/>
    <n v="-4743118.9999999981"/>
    <n v="2025"/>
    <x v="5"/>
    <n v="1"/>
    <s v="Q1"/>
  </r>
  <r>
    <s v="ORD-07082"/>
    <d v="2025-06-30T00:00:00"/>
    <s v="CUST-1824"/>
    <s v="Rohan Gupta"/>
    <x v="1"/>
    <x v="21"/>
    <x v="3"/>
    <s v="Andhra Pradesh"/>
    <s v="Vijayawada"/>
    <n v="3"/>
    <n v="4174.16"/>
    <n v="0.1"/>
    <n v="9751.74"/>
    <x v="4"/>
    <x v="1"/>
    <x v="1"/>
    <n v="0.30000000000000004"/>
    <n v="3.0000000000000006E-2"/>
    <n v="9.0000000000000028E-3"/>
    <n v="-9751.7309999999998"/>
    <n v="-1083525.6666666663"/>
    <n v="2025"/>
    <x v="9"/>
    <n v="6"/>
    <s v="Q2"/>
  </r>
  <r>
    <s v="ORD-07083"/>
    <d v="2025-10-20T00:00:00"/>
    <s v="CUST-1984"/>
    <s v="Ananya Verma"/>
    <x v="4"/>
    <x v="15"/>
    <x v="3"/>
    <s v="Andhra Pradesh"/>
    <s v="Visakhapatnam"/>
    <n v="2"/>
    <n v="8986.5400000000009"/>
    <n v="0"/>
    <n v="12927.06"/>
    <x v="2"/>
    <x v="0"/>
    <x v="2"/>
    <n v="0"/>
    <n v="0"/>
    <n v="0"/>
    <n v="-12927.06"/>
    <e v="#DIV/0!"/>
    <n v="2025"/>
    <x v="10"/>
    <n v="10"/>
    <s v="Q4"/>
  </r>
  <r>
    <s v="ORD-07084"/>
    <d v="2025-01-09T00:00:00"/>
    <s v="CUST-1399"/>
    <s v="Rohan Singh"/>
    <x v="3"/>
    <x v="3"/>
    <x v="1"/>
    <s v="Madhya Pradesh"/>
    <s v="Bhopal"/>
    <n v="1"/>
    <n v="38230.46"/>
    <n v="0.15"/>
    <n v="23085.84"/>
    <x v="3"/>
    <x v="0"/>
    <x v="0"/>
    <n v="0.15"/>
    <n v="2.2499999999999999E-2"/>
    <n v="3.375E-3"/>
    <n v="-23085.836625"/>
    <n v="-6840247.888888889"/>
    <n v="2025"/>
    <x v="5"/>
    <n v="1"/>
    <s v="Q1"/>
  </r>
  <r>
    <s v="ORD-07085"/>
    <d v="2025-09-28T00:00:00"/>
    <s v="CUST-1341"/>
    <s v="Priya Nair"/>
    <x v="3"/>
    <x v="18"/>
    <x v="4"/>
    <s v="Odisha"/>
    <s v="Bhubaneswar"/>
    <n v="1"/>
    <n v="5234.3999999999996"/>
    <n v="0.1"/>
    <n v="3673.88"/>
    <x v="4"/>
    <x v="1"/>
    <x v="1"/>
    <n v="0.1"/>
    <n v="1.0000000000000002E-2"/>
    <n v="1.0000000000000002E-3"/>
    <n v="-3673.8789999999999"/>
    <n v="-3673878.9999999991"/>
    <n v="2025"/>
    <x v="2"/>
    <n v="9"/>
    <s v="Q3"/>
  </r>
  <r>
    <s v="ORD-07086"/>
    <d v="2025-04-03T00:00:00"/>
    <s v="CUST-1617"/>
    <s v="Vikram Verma"/>
    <x v="3"/>
    <x v="13"/>
    <x v="0"/>
    <s v="Haryana"/>
    <s v="Faridabad"/>
    <n v="3"/>
    <n v="51059.72"/>
    <n v="0.1"/>
    <n v="101248.17"/>
    <x v="1"/>
    <x v="1"/>
    <x v="0"/>
    <n v="0.30000000000000004"/>
    <n v="3.0000000000000006E-2"/>
    <n v="9.0000000000000028E-3"/>
    <n v="-101248.16099999999"/>
    <n v="-11249795.666666662"/>
    <n v="2025"/>
    <x v="0"/>
    <n v="4"/>
    <s v="Q2"/>
  </r>
  <r>
    <s v="ORD-07087"/>
    <d v="2025-01-17T00:00:00"/>
    <s v="CUST-1007"/>
    <s v="Aarav Verma"/>
    <x v="2"/>
    <x v="10"/>
    <x v="3"/>
    <s v="Tamil Nadu"/>
    <s v="Coimbatore"/>
    <n v="2"/>
    <n v="886.74"/>
    <n v="0"/>
    <n v="1258.1099999999999"/>
    <x v="1"/>
    <x v="2"/>
    <x v="2"/>
    <n v="0"/>
    <n v="0"/>
    <n v="0"/>
    <n v="-1258.1099999999999"/>
    <e v="#DIV/0!"/>
    <n v="2025"/>
    <x v="5"/>
    <n v="1"/>
    <s v="Q1"/>
  </r>
  <r>
    <s v="ORD-07088"/>
    <d v="2025-06-03T00:00:00"/>
    <s v="CUST-1024"/>
    <s v="Rahul Sharma"/>
    <x v="1"/>
    <x v="21"/>
    <x v="3"/>
    <s v="Tamil Nadu"/>
    <s v="Coimbatore"/>
    <n v="2"/>
    <n v="2815.07"/>
    <n v="0"/>
    <n v="3966.37"/>
    <x v="0"/>
    <x v="1"/>
    <x v="0"/>
    <n v="0"/>
    <n v="0"/>
    <n v="0"/>
    <n v="-3966.37"/>
    <e v="#DIV/0!"/>
    <n v="2025"/>
    <x v="9"/>
    <n v="6"/>
    <s v="Q2"/>
  </r>
  <r>
    <s v="ORD-07089"/>
    <d v="2025-11-24T00:00:00"/>
    <s v="CUST-1569"/>
    <s v="Isha Nair"/>
    <x v="0"/>
    <x v="0"/>
    <x v="1"/>
    <s v="Chhattisgarh"/>
    <s v="Raipur"/>
    <n v="1"/>
    <n v="5501.31"/>
    <n v="0.1"/>
    <n v="3574.67"/>
    <x v="0"/>
    <x v="2"/>
    <x v="1"/>
    <n v="0.1"/>
    <n v="1.0000000000000002E-2"/>
    <n v="1.0000000000000002E-3"/>
    <n v="-3574.6689999999999"/>
    <n v="-3574668.9999999991"/>
    <n v="2025"/>
    <x v="8"/>
    <n v="11"/>
    <s v="Q4"/>
  </r>
  <r>
    <s v="ORD-07090"/>
    <d v="2025-05-29T00:00:00"/>
    <s v="CUST-1727"/>
    <s v="Rohan Reddy"/>
    <x v="2"/>
    <x v="8"/>
    <x v="4"/>
    <s v="Odisha"/>
    <s v="Bhubaneswar"/>
    <n v="3"/>
    <n v="6439.18"/>
    <n v="0.15"/>
    <n v="13106.14"/>
    <x v="0"/>
    <x v="1"/>
    <x v="2"/>
    <n v="0.44999999999999996"/>
    <n v="6.7499999999999991E-2"/>
    <n v="3.0374999999999992E-2"/>
    <n v="-13106.109624999999"/>
    <n v="-431476.86008230463"/>
    <n v="2025"/>
    <x v="6"/>
    <n v="5"/>
    <s v="Q2"/>
  </r>
  <r>
    <s v="ORD-07091"/>
    <d v="2025-09-24T00:00:00"/>
    <s v="CUST-1320"/>
    <s v="Ananya Sharma"/>
    <x v="0"/>
    <x v="0"/>
    <x v="2"/>
    <s v="Rajasthan"/>
    <s v="Jaipur"/>
    <n v="1"/>
    <n v="8508.0300000000007"/>
    <n v="0.15"/>
    <n v="4505.38"/>
    <x v="4"/>
    <x v="2"/>
    <x v="2"/>
    <n v="0.15"/>
    <n v="2.2499999999999999E-2"/>
    <n v="3.375E-3"/>
    <n v="-4505.3766249999999"/>
    <n v="-1334926.4074074074"/>
    <n v="2025"/>
    <x v="2"/>
    <n v="9"/>
    <s v="Q3"/>
  </r>
  <r>
    <s v="ORD-07092"/>
    <d v="2025-11-24T00:00:00"/>
    <s v="CUST-1537"/>
    <s v="Arjun Rao"/>
    <x v="3"/>
    <x v="13"/>
    <x v="0"/>
    <s v="Punjab"/>
    <s v="Ludhiana"/>
    <n v="3"/>
    <n v="58552.42"/>
    <n v="0.1"/>
    <n v="106357.07"/>
    <x v="3"/>
    <x v="0"/>
    <x v="2"/>
    <n v="0.30000000000000004"/>
    <n v="3.0000000000000006E-2"/>
    <n v="9.0000000000000028E-3"/>
    <n v="-106357.061"/>
    <n v="-11817451.222222218"/>
    <n v="2025"/>
    <x v="8"/>
    <n v="11"/>
    <s v="Q4"/>
  </r>
  <r>
    <s v="ORD-07093"/>
    <d v="2025-04-16T00:00:00"/>
    <s v="CUST-2480"/>
    <s v="Rohan Singh"/>
    <x v="0"/>
    <x v="11"/>
    <x v="2"/>
    <s v="Maharashtra"/>
    <s v="Pune"/>
    <n v="2"/>
    <n v="5874.1"/>
    <n v="0"/>
    <n v="8064.74"/>
    <x v="1"/>
    <x v="2"/>
    <x v="2"/>
    <n v="0"/>
    <n v="0"/>
    <n v="0"/>
    <n v="-8064.74"/>
    <e v="#DIV/0!"/>
    <n v="2025"/>
    <x v="0"/>
    <n v="4"/>
    <s v="Q2"/>
  </r>
  <r>
    <s v="ORD-07094"/>
    <d v="2025-02-04T00:00:00"/>
    <s v="CUST-2442"/>
    <s v="Arjun Verma"/>
    <x v="3"/>
    <x v="18"/>
    <x v="4"/>
    <s v="Bihar"/>
    <s v="Patna"/>
    <n v="1"/>
    <n v="26097.52"/>
    <n v="0"/>
    <n v="22962.84"/>
    <x v="2"/>
    <x v="2"/>
    <x v="0"/>
    <n v="0"/>
    <n v="0"/>
    <n v="0"/>
    <n v="-22962.84"/>
    <e v="#DIV/0!"/>
    <n v="2025"/>
    <x v="11"/>
    <n v="2"/>
    <s v="Q1"/>
  </r>
  <r>
    <s v="ORD-07095"/>
    <d v="2025-04-29T00:00:00"/>
    <s v="CUST-1483"/>
    <s v="Neha Kumar"/>
    <x v="3"/>
    <x v="3"/>
    <x v="1"/>
    <s v="Madhya Pradesh"/>
    <s v="Indore"/>
    <n v="1"/>
    <n v="61642.07"/>
    <n v="0.15"/>
    <n v="44528.95"/>
    <x v="0"/>
    <x v="0"/>
    <x v="1"/>
    <n v="0.15"/>
    <n v="2.2499999999999999E-2"/>
    <n v="3.375E-3"/>
    <n v="-44528.946624999997"/>
    <n v="-13193761.962962963"/>
    <n v="2025"/>
    <x v="0"/>
    <n v="4"/>
    <s v="Q2"/>
  </r>
  <r>
    <s v="ORD-07096"/>
    <d v="2025-01-14T00:00:00"/>
    <s v="CUST-1566"/>
    <s v="Kiran Gupta"/>
    <x v="1"/>
    <x v="1"/>
    <x v="3"/>
    <s v="Tamil Nadu"/>
    <s v="Coimbatore"/>
    <n v="1"/>
    <n v="1206.24"/>
    <n v="0"/>
    <n v="879.96"/>
    <x v="1"/>
    <x v="0"/>
    <x v="0"/>
    <n v="0"/>
    <n v="0"/>
    <n v="0"/>
    <n v="-879.96"/>
    <e v="#DIV/0!"/>
    <n v="2025"/>
    <x v="5"/>
    <n v="1"/>
    <s v="Q1"/>
  </r>
  <r>
    <s v="ORD-07097"/>
    <d v="2025-01-14T00:00:00"/>
    <s v="CUST-2110"/>
    <s v="Aarav Rao"/>
    <x v="1"/>
    <x v="9"/>
    <x v="2"/>
    <s v="Goa"/>
    <s v="Panaji"/>
    <n v="1"/>
    <n v="2997.88"/>
    <n v="0.1"/>
    <n v="2164.73"/>
    <x v="1"/>
    <x v="1"/>
    <x v="1"/>
    <n v="0.1"/>
    <n v="1.0000000000000002E-2"/>
    <n v="1.0000000000000002E-3"/>
    <n v="-2164.7289999999998"/>
    <n v="-2164728.9999999991"/>
    <n v="2025"/>
    <x v="5"/>
    <n v="1"/>
    <s v="Q1"/>
  </r>
  <r>
    <s v="ORD-07098"/>
    <d v="2025-09-23T00:00:00"/>
    <s v="CUST-1503"/>
    <s v="Arjun Sharma"/>
    <x v="1"/>
    <x v="17"/>
    <x v="3"/>
    <s v="Tamil Nadu"/>
    <s v="Chennai"/>
    <n v="1"/>
    <n v="2095.42"/>
    <n v="0.05"/>
    <n v="1356.21"/>
    <x v="3"/>
    <x v="1"/>
    <x v="2"/>
    <n v="0.05"/>
    <n v="2.5000000000000005E-3"/>
    <n v="1.2500000000000003E-4"/>
    <n v="-1356.209875"/>
    <n v="-10849678.999999998"/>
    <n v="2025"/>
    <x v="2"/>
    <n v="9"/>
    <s v="Q3"/>
  </r>
  <r>
    <s v="ORD-07099"/>
    <d v="2025-05-20T00:00:00"/>
    <s v="CUST-1802"/>
    <s v="Neha Verma"/>
    <x v="1"/>
    <x v="17"/>
    <x v="0"/>
    <s v="Haryana"/>
    <s v="Gurugram"/>
    <n v="2"/>
    <n v="3927.29"/>
    <n v="0.05"/>
    <n v="6448.25"/>
    <x v="0"/>
    <x v="1"/>
    <x v="2"/>
    <n v="0.1"/>
    <n v="5.000000000000001E-3"/>
    <n v="5.0000000000000012E-4"/>
    <n v="-6448.2494999999999"/>
    <n v="-12896498.999999996"/>
    <n v="2025"/>
    <x v="6"/>
    <n v="5"/>
    <s v="Q2"/>
  </r>
  <r>
    <s v="ORD-07100"/>
    <d v="2025-10-21T00:00:00"/>
    <s v="CUST-1763"/>
    <s v="Rahul Patel"/>
    <x v="1"/>
    <x v="1"/>
    <x v="3"/>
    <s v="Karnataka"/>
    <s v="Bengaluru"/>
    <n v="2"/>
    <n v="864.16"/>
    <n v="0.05"/>
    <n v="1414.16"/>
    <x v="0"/>
    <x v="1"/>
    <x v="1"/>
    <n v="0.1"/>
    <n v="5.000000000000001E-3"/>
    <n v="5.0000000000000012E-4"/>
    <n v="-1414.1595"/>
    <n v="-2828318.9999999991"/>
    <n v="2025"/>
    <x v="10"/>
    <n v="10"/>
    <s v="Q4"/>
  </r>
  <r>
    <s v="ORD-07101"/>
    <d v="2025-12-30T00:00:00"/>
    <s v="CUST-2388"/>
    <s v="Aarav Gupta"/>
    <x v="2"/>
    <x v="2"/>
    <x v="0"/>
    <s v="Uttar Pradesh"/>
    <s v="Lucknow"/>
    <n v="2"/>
    <n v="3285.62"/>
    <n v="0.15"/>
    <n v="3698.24"/>
    <x v="2"/>
    <x v="1"/>
    <x v="1"/>
    <n v="0.3"/>
    <n v="4.4999999999999998E-2"/>
    <n v="1.35E-2"/>
    <n v="-3698.2264999999998"/>
    <n v="-273942.70370370371"/>
    <n v="2025"/>
    <x v="1"/>
    <n v="12"/>
    <s v="Q4"/>
  </r>
  <r>
    <s v="ORD-07102"/>
    <d v="2025-04-29T00:00:00"/>
    <s v="CUST-2061"/>
    <s v="Neha Verma"/>
    <x v="2"/>
    <x v="2"/>
    <x v="3"/>
    <s v="Andhra Pradesh"/>
    <s v="Vijayawada"/>
    <n v="2"/>
    <n v="5012.96"/>
    <n v="0.15"/>
    <n v="7340.73"/>
    <x v="1"/>
    <x v="0"/>
    <x v="2"/>
    <n v="0.3"/>
    <n v="4.4999999999999998E-2"/>
    <n v="1.35E-2"/>
    <n v="-7340.7164999999995"/>
    <n v="-543756.77777777775"/>
    <n v="2025"/>
    <x v="0"/>
    <n v="4"/>
    <s v="Q2"/>
  </r>
  <r>
    <s v="ORD-07103"/>
    <d v="2025-08-26T00:00:00"/>
    <s v="CUST-1286"/>
    <s v="Kiran Verma"/>
    <x v="2"/>
    <x v="20"/>
    <x v="4"/>
    <s v="West Bengal"/>
    <s v="Kolkata"/>
    <n v="3"/>
    <n v="3086.31"/>
    <n v="0.15"/>
    <n v="5719.31"/>
    <x v="1"/>
    <x v="1"/>
    <x v="1"/>
    <n v="0.44999999999999996"/>
    <n v="6.7499999999999991E-2"/>
    <n v="3.0374999999999992E-2"/>
    <n v="-5719.2796250000001"/>
    <n v="-188289.04115226344"/>
    <n v="2025"/>
    <x v="7"/>
    <n v="8"/>
    <s v="Q3"/>
  </r>
  <r>
    <s v="ORD-07104"/>
    <d v="2025-02-03T00:00:00"/>
    <s v="CUST-1507"/>
    <s v="Priya Singh"/>
    <x v="0"/>
    <x v="6"/>
    <x v="3"/>
    <s v="Tamil Nadu"/>
    <s v="Chennai"/>
    <n v="4"/>
    <n v="1712.6"/>
    <n v="0.05"/>
    <n v="4867.88"/>
    <x v="0"/>
    <x v="0"/>
    <x v="0"/>
    <n v="0.2"/>
    <n v="1.0000000000000002E-2"/>
    <n v="2.0000000000000005E-3"/>
    <n v="-4867.8779999999997"/>
    <n v="-2433938.9999999991"/>
    <n v="2025"/>
    <x v="11"/>
    <n v="2"/>
    <s v="Q1"/>
  </r>
  <r>
    <s v="ORD-07105"/>
    <d v="2025-06-18T00:00:00"/>
    <s v="CUST-1626"/>
    <s v="Rohan Gupta"/>
    <x v="0"/>
    <x v="4"/>
    <x v="3"/>
    <s v="Tamil Nadu"/>
    <s v="Chennai"/>
    <n v="1"/>
    <n v="12898.44"/>
    <n v="0"/>
    <n v="10319.280000000001"/>
    <x v="1"/>
    <x v="0"/>
    <x v="1"/>
    <n v="0"/>
    <n v="0"/>
    <n v="0"/>
    <n v="-10319.280000000001"/>
    <e v="#DIV/0!"/>
    <n v="2025"/>
    <x v="9"/>
    <n v="6"/>
    <s v="Q2"/>
  </r>
  <r>
    <s v="ORD-07106"/>
    <d v="2025-01-10T00:00:00"/>
    <s v="CUST-1755"/>
    <s v="Rohan Verma"/>
    <x v="1"/>
    <x v="1"/>
    <x v="3"/>
    <s v="Karnataka"/>
    <s v="Bengaluru"/>
    <n v="2"/>
    <n v="2640.19"/>
    <n v="0.2"/>
    <n v="3144.77"/>
    <x v="3"/>
    <x v="1"/>
    <x v="2"/>
    <n v="0.4"/>
    <n v="8.0000000000000016E-2"/>
    <n v="3.2000000000000008E-2"/>
    <n v="-3144.7379999999998"/>
    <n v="-98273.062499999971"/>
    <n v="2025"/>
    <x v="5"/>
    <n v="1"/>
    <s v="Q1"/>
  </r>
  <r>
    <s v="ORD-07107"/>
    <d v="2025-05-02T00:00:00"/>
    <s v="CUST-2212"/>
    <s v="Ananya Rao"/>
    <x v="3"/>
    <x v="16"/>
    <x v="4"/>
    <s v="Bihar"/>
    <s v="Gaya"/>
    <n v="1"/>
    <n v="2218.1"/>
    <n v="0"/>
    <n v="1705.63"/>
    <x v="1"/>
    <x v="0"/>
    <x v="1"/>
    <n v="0"/>
    <n v="0"/>
    <n v="0"/>
    <n v="-1705.63"/>
    <e v="#DIV/0!"/>
    <n v="2025"/>
    <x v="6"/>
    <n v="5"/>
    <s v="Q2"/>
  </r>
  <r>
    <s v="ORD-07108"/>
    <d v="2025-05-25T00:00:00"/>
    <s v="CUST-1130"/>
    <s v="Ananya Nair"/>
    <x v="2"/>
    <x v="10"/>
    <x v="0"/>
    <s v="Punjab"/>
    <s v="Amritsar"/>
    <n v="1"/>
    <n v="4443.53"/>
    <n v="0.05"/>
    <n v="3108.46"/>
    <x v="1"/>
    <x v="1"/>
    <x v="2"/>
    <n v="0.05"/>
    <n v="2.5000000000000005E-3"/>
    <n v="1.2500000000000003E-4"/>
    <n v="-3108.459875"/>
    <n v="-24867678.999999993"/>
    <n v="2025"/>
    <x v="6"/>
    <n v="5"/>
    <s v="Q2"/>
  </r>
  <r>
    <s v="ORD-07109"/>
    <d v="2025-08-11T00:00:00"/>
    <s v="CUST-1304"/>
    <s v="Aarav Verma"/>
    <x v="0"/>
    <x v="5"/>
    <x v="4"/>
    <s v="Jharkhand"/>
    <s v="Ranchi"/>
    <n v="2"/>
    <n v="16613.939999999999"/>
    <n v="0.05"/>
    <n v="20122.79"/>
    <x v="0"/>
    <x v="1"/>
    <x v="1"/>
    <n v="0.1"/>
    <n v="5.000000000000001E-3"/>
    <n v="5.0000000000000012E-4"/>
    <n v="-20122.789500000003"/>
    <n v="-40245578.999999993"/>
    <n v="2025"/>
    <x v="7"/>
    <n v="8"/>
    <s v="Q3"/>
  </r>
  <r>
    <s v="ORD-07110"/>
    <d v="2025-09-14T00:00:00"/>
    <s v="CUST-1924"/>
    <s v="Ananya Verma"/>
    <x v="3"/>
    <x v="16"/>
    <x v="3"/>
    <s v="Tamil Nadu"/>
    <s v="Chennai"/>
    <n v="2"/>
    <n v="8550.15"/>
    <n v="0.05"/>
    <n v="12397.16"/>
    <x v="0"/>
    <x v="0"/>
    <x v="0"/>
    <n v="0.1"/>
    <n v="5.000000000000001E-3"/>
    <n v="5.0000000000000012E-4"/>
    <n v="-12397.1595"/>
    <n v="-24794318.999999993"/>
    <n v="2025"/>
    <x v="2"/>
    <n v="9"/>
    <s v="Q3"/>
  </r>
  <r>
    <s v="ORD-07111"/>
    <d v="2025-09-25T00:00:00"/>
    <s v="CUST-1727"/>
    <s v="Vikram Nair"/>
    <x v="4"/>
    <x v="19"/>
    <x v="3"/>
    <s v="Telangana"/>
    <s v="Warangal"/>
    <n v="3"/>
    <n v="5520.71"/>
    <n v="0.05"/>
    <n v="9956.5400000000009"/>
    <x v="2"/>
    <x v="0"/>
    <x v="1"/>
    <n v="0.15000000000000002"/>
    <n v="7.5000000000000015E-3"/>
    <n v="1.1250000000000003E-3"/>
    <n v="-9956.5388750000002"/>
    <n v="-8850256.7777777761"/>
    <n v="2025"/>
    <x v="2"/>
    <n v="9"/>
    <s v="Q3"/>
  </r>
  <r>
    <s v="ORD-07112"/>
    <d v="2025-12-25T00:00:00"/>
    <s v="CUST-1536"/>
    <s v="Kiran Verma"/>
    <x v="3"/>
    <x v="18"/>
    <x v="4"/>
    <s v="Odisha"/>
    <s v="Cuttack"/>
    <n v="1"/>
    <n v="47770.47"/>
    <n v="0.15"/>
    <n v="26235.81"/>
    <x v="1"/>
    <x v="1"/>
    <x v="2"/>
    <n v="0.15"/>
    <n v="2.2499999999999999E-2"/>
    <n v="3.375E-3"/>
    <n v="-26235.806625000001"/>
    <n v="-7773572.333333334"/>
    <n v="2025"/>
    <x v="1"/>
    <n v="12"/>
    <s v="Q4"/>
  </r>
  <r>
    <s v="ORD-07113"/>
    <d v="2025-01-04T00:00:00"/>
    <s v="CUST-2273"/>
    <s v="Meera Rao"/>
    <x v="0"/>
    <x v="11"/>
    <x v="0"/>
    <s v="Uttar Pradesh"/>
    <s v="Kanpur"/>
    <n v="1"/>
    <n v="1924.38"/>
    <n v="0.2"/>
    <n v="1229.57"/>
    <x v="1"/>
    <x v="1"/>
    <x v="1"/>
    <n v="0.2"/>
    <n v="4.0000000000000008E-2"/>
    <n v="8.0000000000000019E-3"/>
    <n v="-1229.5619999999999"/>
    <n v="-153695.24999999994"/>
    <n v="2025"/>
    <x v="5"/>
    <n v="1"/>
    <s v="Q1"/>
  </r>
  <r>
    <s v="ORD-07114"/>
    <d v="2025-12-20T00:00:00"/>
    <s v="CUST-1227"/>
    <s v="Vikram Kumar"/>
    <x v="3"/>
    <x v="3"/>
    <x v="1"/>
    <s v="Chhattisgarh"/>
    <s v="Raipur"/>
    <n v="3"/>
    <n v="2936.08"/>
    <n v="0.05"/>
    <n v="6209.59"/>
    <x v="1"/>
    <x v="2"/>
    <x v="1"/>
    <n v="0.15000000000000002"/>
    <n v="7.5000000000000015E-3"/>
    <n v="1.1250000000000003E-3"/>
    <n v="-6209.5888750000004"/>
    <n v="-5519634.5555555541"/>
    <n v="2025"/>
    <x v="1"/>
    <n v="12"/>
    <s v="Q4"/>
  </r>
  <r>
    <s v="ORD-07115"/>
    <d v="2025-04-16T00:00:00"/>
    <s v="CUST-2508"/>
    <s v="Rohan Singh"/>
    <x v="1"/>
    <x v="17"/>
    <x v="1"/>
    <s v="Madhya Pradesh"/>
    <s v="Bhopal"/>
    <n v="1"/>
    <n v="2454.9299999999998"/>
    <n v="0"/>
    <n v="1866.63"/>
    <x v="1"/>
    <x v="2"/>
    <x v="1"/>
    <n v="0"/>
    <n v="0"/>
    <n v="0"/>
    <n v="-1866.63"/>
    <e v="#DIV/0!"/>
    <n v="2025"/>
    <x v="0"/>
    <n v="4"/>
    <s v="Q2"/>
  </r>
  <r>
    <s v="ORD-07116"/>
    <d v="2025-03-26T00:00:00"/>
    <s v="CUST-1658"/>
    <s v="Kiran Gupta"/>
    <x v="2"/>
    <x v="2"/>
    <x v="2"/>
    <s v="Goa"/>
    <s v="Margao"/>
    <n v="1"/>
    <n v="5621.83"/>
    <n v="0.1"/>
    <n v="3358.37"/>
    <x v="2"/>
    <x v="1"/>
    <x v="1"/>
    <n v="0.1"/>
    <n v="1.0000000000000002E-2"/>
    <n v="1.0000000000000002E-3"/>
    <n v="-3358.3689999999997"/>
    <n v="-3358368.9999999991"/>
    <n v="2025"/>
    <x v="3"/>
    <n v="3"/>
    <s v="Q1"/>
  </r>
  <r>
    <s v="ORD-07117"/>
    <d v="2025-08-02T00:00:00"/>
    <s v="CUST-1324"/>
    <s v="Rahul Joshi"/>
    <x v="2"/>
    <x v="2"/>
    <x v="3"/>
    <s v="Andhra Pradesh"/>
    <s v="Visakhapatnam"/>
    <n v="1"/>
    <n v="1460.75"/>
    <n v="0.05"/>
    <n v="1107.5999999999999"/>
    <x v="0"/>
    <x v="2"/>
    <x v="2"/>
    <n v="0.05"/>
    <n v="2.5000000000000005E-3"/>
    <n v="1.2500000000000003E-4"/>
    <n v="-1107.5998749999999"/>
    <n v="-8860798.9999999963"/>
    <n v="2025"/>
    <x v="7"/>
    <n v="8"/>
    <s v="Q3"/>
  </r>
  <r>
    <s v="ORD-07118"/>
    <d v="2025-05-01T00:00:00"/>
    <s v="CUST-1008"/>
    <s v="Isha Joshi"/>
    <x v="1"/>
    <x v="17"/>
    <x v="4"/>
    <s v="West Bengal"/>
    <s v="Kolkata"/>
    <n v="5"/>
    <n v="4224.03"/>
    <n v="0.2"/>
    <n v="10791.54"/>
    <x v="1"/>
    <x v="1"/>
    <x v="0"/>
    <n v="1"/>
    <n v="0.2"/>
    <n v="0.2"/>
    <n v="-10791.34"/>
    <n v="-53956.7"/>
    <n v="2025"/>
    <x v="6"/>
    <n v="5"/>
    <s v="Q2"/>
  </r>
  <r>
    <s v="ORD-07119"/>
    <d v="2025-05-12T00:00:00"/>
    <s v="CUST-1858"/>
    <s v="Priya Singh"/>
    <x v="0"/>
    <x v="0"/>
    <x v="4"/>
    <s v="Jharkhand"/>
    <s v="Ranchi"/>
    <n v="1"/>
    <n v="12058.79"/>
    <n v="0"/>
    <n v="8270.69"/>
    <x v="1"/>
    <x v="1"/>
    <x v="1"/>
    <n v="0"/>
    <n v="0"/>
    <n v="0"/>
    <n v="-8270.69"/>
    <e v="#DIV/0!"/>
    <n v="2025"/>
    <x v="6"/>
    <n v="5"/>
    <s v="Q2"/>
  </r>
  <r>
    <s v="ORD-07120"/>
    <d v="2025-12-04T00:00:00"/>
    <s v="CUST-1056"/>
    <s v="Arjun Kumar"/>
    <x v="3"/>
    <x v="18"/>
    <x v="3"/>
    <s v="Tamil Nadu"/>
    <s v="Chennai"/>
    <n v="2"/>
    <n v="22593"/>
    <n v="0"/>
    <n v="38623.97"/>
    <x v="0"/>
    <x v="2"/>
    <x v="1"/>
    <n v="0"/>
    <n v="0"/>
    <n v="0"/>
    <n v="-38623.97"/>
    <e v="#DIV/0!"/>
    <n v="2025"/>
    <x v="1"/>
    <n v="12"/>
    <s v="Q4"/>
  </r>
  <r>
    <s v="ORD-07121"/>
    <d v="2025-07-16T00:00:00"/>
    <s v="CUST-2597"/>
    <s v="Neha Gupta"/>
    <x v="3"/>
    <x v="3"/>
    <x v="3"/>
    <s v="Karnataka"/>
    <s v="Mysuru"/>
    <n v="3"/>
    <n v="34254.94"/>
    <n v="0.1"/>
    <n v="57960.08"/>
    <x v="0"/>
    <x v="1"/>
    <x v="1"/>
    <n v="0.30000000000000004"/>
    <n v="3.0000000000000006E-2"/>
    <n v="9.0000000000000028E-3"/>
    <n v="-57960.071000000004"/>
    <n v="-6440007.8888888871"/>
    <n v="2025"/>
    <x v="4"/>
    <n v="7"/>
    <s v="Q3"/>
  </r>
  <r>
    <s v="ORD-07122"/>
    <d v="2025-01-19T00:00:00"/>
    <s v="CUST-1551"/>
    <s v="Arjun Singh"/>
    <x v="1"/>
    <x v="17"/>
    <x v="0"/>
    <s v="Uttar Pradesh"/>
    <s v="Noida"/>
    <n v="2"/>
    <n v="4836.4799999999996"/>
    <n v="0.1"/>
    <n v="7085.81"/>
    <x v="1"/>
    <x v="1"/>
    <x v="0"/>
    <n v="0.2"/>
    <n v="2.0000000000000004E-2"/>
    <n v="4.000000000000001E-3"/>
    <n v="-7085.8060000000005"/>
    <n v="-1771451.4999999998"/>
    <n v="2025"/>
    <x v="5"/>
    <n v="1"/>
    <s v="Q1"/>
  </r>
  <r>
    <s v="ORD-07123"/>
    <d v="2025-05-10T00:00:00"/>
    <s v="CUST-1980"/>
    <s v="Ananya Reddy"/>
    <x v="2"/>
    <x v="10"/>
    <x v="0"/>
    <s v="Haryana"/>
    <s v="Faridabad"/>
    <n v="3"/>
    <n v="1828.48"/>
    <n v="0.05"/>
    <n v="3445.78"/>
    <x v="1"/>
    <x v="1"/>
    <x v="1"/>
    <n v="0.15000000000000002"/>
    <n v="7.5000000000000015E-3"/>
    <n v="1.1250000000000003E-3"/>
    <n v="-3445.7788750000004"/>
    <n v="-3062914.555555555"/>
    <n v="2025"/>
    <x v="6"/>
    <n v="5"/>
    <s v="Q2"/>
  </r>
  <r>
    <s v="ORD-07124"/>
    <d v="2025-01-12T00:00:00"/>
    <s v="CUST-1274"/>
    <s v="Vikram Joshi"/>
    <x v="3"/>
    <x v="13"/>
    <x v="2"/>
    <s v="Maharashtra"/>
    <s v="Mumbai"/>
    <n v="2"/>
    <n v="33220.5"/>
    <n v="0.05"/>
    <n v="52807.54"/>
    <x v="3"/>
    <x v="1"/>
    <x v="2"/>
    <n v="0.1"/>
    <n v="5.000000000000001E-3"/>
    <n v="5.0000000000000012E-4"/>
    <n v="-52807.539499999999"/>
    <n v="-105615078.99999997"/>
    <n v="2025"/>
    <x v="5"/>
    <n v="1"/>
    <s v="Q1"/>
  </r>
  <r>
    <s v="ORD-07125"/>
    <d v="2025-03-22T00:00:00"/>
    <s v="CUST-2121"/>
    <s v="Sneha Gupta"/>
    <x v="3"/>
    <x v="3"/>
    <x v="1"/>
    <s v="Chhattisgarh"/>
    <s v="Bilaspur"/>
    <n v="5"/>
    <n v="41154.9"/>
    <n v="0.05"/>
    <n v="152093.10999999999"/>
    <x v="2"/>
    <x v="1"/>
    <x v="2"/>
    <n v="0.25"/>
    <n v="1.2500000000000001E-2"/>
    <n v="3.1250000000000002E-3"/>
    <n v="-152093.106875"/>
    <n v="-48669794.199999996"/>
    <n v="2025"/>
    <x v="3"/>
    <n v="3"/>
    <s v="Q1"/>
  </r>
  <r>
    <s v="ORD-07126"/>
    <d v="2025-11-26T00:00:00"/>
    <s v="CUST-1658"/>
    <s v="Sneha Gupta"/>
    <x v="3"/>
    <x v="14"/>
    <x v="3"/>
    <s v="Telangana"/>
    <s v="Hyderabad"/>
    <n v="3"/>
    <n v="10263.93"/>
    <n v="0.05"/>
    <n v="18393.259999999998"/>
    <x v="0"/>
    <x v="0"/>
    <x v="2"/>
    <n v="0.15000000000000002"/>
    <n v="7.5000000000000015E-3"/>
    <n v="1.1250000000000003E-3"/>
    <n v="-18393.258875"/>
    <n v="-16349563.444444438"/>
    <n v="2025"/>
    <x v="8"/>
    <n v="11"/>
    <s v="Q4"/>
  </r>
  <r>
    <s v="ORD-07127"/>
    <d v="2025-12-20T00:00:00"/>
    <s v="CUST-2122"/>
    <s v="Aarav Rao"/>
    <x v="2"/>
    <x v="10"/>
    <x v="0"/>
    <s v="Delhi"/>
    <s v="Delhi"/>
    <n v="1"/>
    <n v="687.25"/>
    <n v="0"/>
    <n v="427.61"/>
    <x v="2"/>
    <x v="1"/>
    <x v="2"/>
    <n v="0"/>
    <n v="0"/>
    <n v="0"/>
    <n v="-427.61"/>
    <e v="#DIV/0!"/>
    <n v="2025"/>
    <x v="1"/>
    <n v="12"/>
    <s v="Q4"/>
  </r>
  <r>
    <s v="ORD-07128"/>
    <d v="2025-09-19T00:00:00"/>
    <s v="CUST-1767"/>
    <s v="Ananya Nair"/>
    <x v="3"/>
    <x v="3"/>
    <x v="0"/>
    <s v="Uttar Pradesh"/>
    <s v="Kanpur"/>
    <n v="1"/>
    <n v="2354.71"/>
    <n v="0.15"/>
    <n v="1540.37"/>
    <x v="4"/>
    <x v="1"/>
    <x v="0"/>
    <n v="0.15"/>
    <n v="2.2499999999999999E-2"/>
    <n v="3.375E-3"/>
    <n v="-1540.3666249999999"/>
    <n v="-456404.9259259259"/>
    <n v="2025"/>
    <x v="2"/>
    <n v="9"/>
    <s v="Q3"/>
  </r>
  <r>
    <s v="ORD-07129"/>
    <d v="2025-05-05T00:00:00"/>
    <s v="CUST-2235"/>
    <s v="Priya Nair"/>
    <x v="3"/>
    <x v="13"/>
    <x v="3"/>
    <s v="Karnataka"/>
    <s v="Bengaluru"/>
    <n v="4"/>
    <n v="22118"/>
    <n v="0"/>
    <n v="73112.77"/>
    <x v="3"/>
    <x v="1"/>
    <x v="1"/>
    <n v="0"/>
    <n v="0"/>
    <n v="0"/>
    <n v="-73112.77"/>
    <e v="#DIV/0!"/>
    <n v="2025"/>
    <x v="6"/>
    <n v="5"/>
    <s v="Q2"/>
  </r>
  <r>
    <s v="ORD-07130"/>
    <d v="2025-11-03T00:00:00"/>
    <s v="CUST-2578"/>
    <s v="Meera Kumar"/>
    <x v="0"/>
    <x v="4"/>
    <x v="3"/>
    <s v="Andhra Pradesh"/>
    <s v="Vijayawada"/>
    <n v="2"/>
    <n v="1979.29"/>
    <n v="0.05"/>
    <n v="3029.82"/>
    <x v="1"/>
    <x v="0"/>
    <x v="2"/>
    <n v="0.1"/>
    <n v="5.000000000000001E-3"/>
    <n v="5.0000000000000012E-4"/>
    <n v="-3029.8195000000001"/>
    <n v="-6059638.9999999991"/>
    <n v="2025"/>
    <x v="8"/>
    <n v="11"/>
    <s v="Q4"/>
  </r>
  <r>
    <s v="ORD-07131"/>
    <d v="2025-09-24T00:00:00"/>
    <s v="CUST-1565"/>
    <s v="Isha Rao"/>
    <x v="2"/>
    <x v="10"/>
    <x v="3"/>
    <s v="Telangana"/>
    <s v="Hyderabad"/>
    <n v="2"/>
    <n v="5704.88"/>
    <n v="0.1"/>
    <n v="7155.65"/>
    <x v="1"/>
    <x v="0"/>
    <x v="1"/>
    <n v="0.2"/>
    <n v="2.0000000000000004E-2"/>
    <n v="4.000000000000001E-3"/>
    <n v="-7155.6459999999997"/>
    <n v="-1788911.4999999995"/>
    <n v="2025"/>
    <x v="2"/>
    <n v="9"/>
    <s v="Q3"/>
  </r>
  <r>
    <s v="ORD-07132"/>
    <d v="2025-05-20T00:00:00"/>
    <s v="CUST-2057"/>
    <s v="Isha Sharma"/>
    <x v="2"/>
    <x v="23"/>
    <x v="3"/>
    <s v="Tamil Nadu"/>
    <s v="Coimbatore"/>
    <n v="3"/>
    <n v="6982.31"/>
    <n v="0"/>
    <n v="16929.97"/>
    <x v="2"/>
    <x v="1"/>
    <x v="1"/>
    <n v="0"/>
    <n v="0"/>
    <n v="0"/>
    <n v="-16929.97"/>
    <e v="#DIV/0!"/>
    <n v="2025"/>
    <x v="6"/>
    <n v="5"/>
    <s v="Q2"/>
  </r>
  <r>
    <s v="ORD-07133"/>
    <d v="2025-11-25T00:00:00"/>
    <s v="CUST-1277"/>
    <s v="Vikram Sharma"/>
    <x v="0"/>
    <x v="5"/>
    <x v="2"/>
    <s v="Gujarat"/>
    <s v="Ahmedabad"/>
    <n v="2"/>
    <n v="1760.56"/>
    <n v="0.15"/>
    <n v="2071.9"/>
    <x v="3"/>
    <x v="1"/>
    <x v="2"/>
    <n v="0.3"/>
    <n v="4.4999999999999998E-2"/>
    <n v="1.35E-2"/>
    <n v="-2071.8865000000001"/>
    <n v="-153473.07407407407"/>
    <n v="2025"/>
    <x v="8"/>
    <n v="11"/>
    <s v="Q4"/>
  </r>
  <r>
    <s v="ORD-07134"/>
    <d v="2025-01-02T00:00:00"/>
    <s v="CUST-1967"/>
    <s v="Aarav Patel"/>
    <x v="2"/>
    <x v="8"/>
    <x v="4"/>
    <s v="West Bengal"/>
    <s v="Durgapur"/>
    <n v="1"/>
    <n v="3255.99"/>
    <n v="0.1"/>
    <n v="2194.0300000000002"/>
    <x v="2"/>
    <x v="1"/>
    <x v="2"/>
    <n v="0.1"/>
    <n v="1.0000000000000002E-2"/>
    <n v="1.0000000000000002E-3"/>
    <n v="-2194.029"/>
    <n v="-2194028.9999999995"/>
    <n v="2025"/>
    <x v="5"/>
    <n v="1"/>
    <s v="Q1"/>
  </r>
  <r>
    <s v="ORD-07135"/>
    <d v="2025-01-08T00:00:00"/>
    <s v="CUST-2468"/>
    <s v="Meera Verma"/>
    <x v="2"/>
    <x v="23"/>
    <x v="1"/>
    <s v="Chhattisgarh"/>
    <s v="Bilaspur"/>
    <n v="1"/>
    <n v="569.83000000000004"/>
    <n v="0"/>
    <n v="386.06"/>
    <x v="1"/>
    <x v="1"/>
    <x v="2"/>
    <n v="0"/>
    <n v="0"/>
    <n v="0"/>
    <n v="-386.06"/>
    <e v="#DIV/0!"/>
    <n v="2025"/>
    <x v="5"/>
    <n v="1"/>
    <s v="Q1"/>
  </r>
  <r>
    <s v="ORD-07136"/>
    <d v="2025-09-07T00:00:00"/>
    <s v="CUST-1801"/>
    <s v="Kiran Joshi"/>
    <x v="4"/>
    <x v="24"/>
    <x v="2"/>
    <s v="Maharashtra"/>
    <s v="Mumbai"/>
    <n v="2"/>
    <n v="1638.92"/>
    <n v="0.15"/>
    <n v="1811.19"/>
    <x v="0"/>
    <x v="1"/>
    <x v="2"/>
    <n v="0.3"/>
    <n v="4.4999999999999998E-2"/>
    <n v="1.35E-2"/>
    <n v="-1811.1765"/>
    <n v="-134161.22222222222"/>
    <n v="2025"/>
    <x v="2"/>
    <n v="9"/>
    <s v="Q3"/>
  </r>
  <r>
    <s v="ORD-07137"/>
    <d v="2025-05-19T00:00:00"/>
    <s v="CUST-1900"/>
    <s v="Meera Gupta"/>
    <x v="3"/>
    <x v="18"/>
    <x v="0"/>
    <s v="Uttar Pradesh"/>
    <s v="Kanpur"/>
    <n v="1"/>
    <n v="22005.58"/>
    <n v="0.05"/>
    <n v="18180.53"/>
    <x v="0"/>
    <x v="1"/>
    <x v="2"/>
    <n v="0.05"/>
    <n v="2.5000000000000005E-3"/>
    <n v="1.2500000000000003E-4"/>
    <n v="-18180.529875"/>
    <n v="-145444238.99999997"/>
    <n v="2025"/>
    <x v="6"/>
    <n v="5"/>
    <s v="Q2"/>
  </r>
  <r>
    <s v="ORD-07138"/>
    <d v="2025-05-04T00:00:00"/>
    <s v="CUST-1427"/>
    <s v="Isha Singh"/>
    <x v="2"/>
    <x v="23"/>
    <x v="2"/>
    <s v="Rajasthan"/>
    <s v="Udaipur"/>
    <n v="1"/>
    <n v="2998.41"/>
    <n v="0.1"/>
    <n v="2127.9499999999998"/>
    <x v="1"/>
    <x v="0"/>
    <x v="1"/>
    <n v="0.1"/>
    <n v="1.0000000000000002E-2"/>
    <n v="1.0000000000000002E-3"/>
    <n v="-2127.9489999999996"/>
    <n v="-2127948.9999999991"/>
    <n v="2025"/>
    <x v="6"/>
    <n v="5"/>
    <s v="Q2"/>
  </r>
  <r>
    <s v="ORD-07139"/>
    <d v="2025-11-05T00:00:00"/>
    <s v="CUST-2154"/>
    <s v="Priya Patel"/>
    <x v="0"/>
    <x v="11"/>
    <x v="0"/>
    <s v="Haryana"/>
    <s v="Gurugram"/>
    <n v="3"/>
    <n v="16958.240000000002"/>
    <n v="0.15"/>
    <n v="29331.09"/>
    <x v="0"/>
    <x v="1"/>
    <x v="2"/>
    <n v="0.44999999999999996"/>
    <n v="6.7499999999999991E-2"/>
    <n v="3.0374999999999992E-2"/>
    <n v="-29331.059625000002"/>
    <n v="-965631.59259259293"/>
    <n v="2025"/>
    <x v="8"/>
    <n v="11"/>
    <s v="Q4"/>
  </r>
  <r>
    <s v="ORD-07140"/>
    <d v="2025-08-16T00:00:00"/>
    <s v="CUST-1296"/>
    <s v="Kiran Reddy"/>
    <x v="3"/>
    <x v="18"/>
    <x v="4"/>
    <s v="Jharkhand"/>
    <s v="Ranchi"/>
    <n v="1"/>
    <n v="26635.64"/>
    <n v="0.15"/>
    <n v="14761.81"/>
    <x v="1"/>
    <x v="1"/>
    <x v="1"/>
    <n v="0.15"/>
    <n v="2.2499999999999999E-2"/>
    <n v="3.375E-3"/>
    <n v="-14761.806624999999"/>
    <n v="-4373868.6296296297"/>
    <n v="2025"/>
    <x v="7"/>
    <n v="8"/>
    <s v="Q3"/>
  </r>
  <r>
    <s v="ORD-07141"/>
    <d v="2025-01-10T00:00:00"/>
    <s v="CUST-1562"/>
    <s v="Arjun Joshi"/>
    <x v="1"/>
    <x v="9"/>
    <x v="0"/>
    <s v="Haryana"/>
    <s v="Gurugram"/>
    <n v="1"/>
    <n v="2607.3200000000002"/>
    <n v="0.05"/>
    <n v="1701.51"/>
    <x v="1"/>
    <x v="1"/>
    <x v="2"/>
    <n v="0.05"/>
    <n v="2.5000000000000005E-3"/>
    <n v="1.2500000000000003E-4"/>
    <n v="-1701.509875"/>
    <n v="-13612078.999999996"/>
    <n v="2025"/>
    <x v="5"/>
    <n v="1"/>
    <s v="Q1"/>
  </r>
  <r>
    <s v="ORD-07142"/>
    <d v="2025-07-31T00:00:00"/>
    <s v="CUST-1479"/>
    <s v="Neha Gupta"/>
    <x v="3"/>
    <x v="14"/>
    <x v="0"/>
    <s v="Haryana"/>
    <s v="Faridabad"/>
    <n v="3"/>
    <n v="17094.54"/>
    <n v="0"/>
    <n v="36747.040000000001"/>
    <x v="1"/>
    <x v="1"/>
    <x v="2"/>
    <n v="0"/>
    <n v="0"/>
    <n v="0"/>
    <n v="-36747.040000000001"/>
    <e v="#DIV/0!"/>
    <n v="2025"/>
    <x v="4"/>
    <n v="7"/>
    <s v="Q3"/>
  </r>
  <r>
    <s v="ORD-07143"/>
    <d v="2025-04-22T00:00:00"/>
    <s v="CUST-1575"/>
    <s v="Arjun Nair"/>
    <x v="0"/>
    <x v="11"/>
    <x v="3"/>
    <s v="Andhra Pradesh"/>
    <s v="Visakhapatnam"/>
    <n v="2"/>
    <n v="702.16"/>
    <n v="0.05"/>
    <n v="1127.3499999999999"/>
    <x v="1"/>
    <x v="1"/>
    <x v="1"/>
    <n v="0.1"/>
    <n v="5.000000000000001E-3"/>
    <n v="5.0000000000000012E-4"/>
    <n v="-1127.3494999999998"/>
    <n v="-2254698.9999999991"/>
    <n v="2025"/>
    <x v="0"/>
    <n v="4"/>
    <s v="Q2"/>
  </r>
  <r>
    <s v="ORD-07144"/>
    <d v="2025-01-08T00:00:00"/>
    <s v="CUST-1110"/>
    <s v="Kiran Rao"/>
    <x v="0"/>
    <x v="11"/>
    <x v="0"/>
    <s v="Uttar Pradesh"/>
    <s v="Kanpur"/>
    <n v="1"/>
    <n v="16258.49"/>
    <n v="0.1"/>
    <n v="11668.39"/>
    <x v="1"/>
    <x v="1"/>
    <x v="2"/>
    <n v="0.1"/>
    <n v="1.0000000000000002E-2"/>
    <n v="1.0000000000000002E-3"/>
    <n v="-11668.388999999999"/>
    <n v="-11668388.999999996"/>
    <n v="2025"/>
    <x v="5"/>
    <n v="1"/>
    <s v="Q1"/>
  </r>
  <r>
    <s v="ORD-07145"/>
    <d v="2025-10-19T00:00:00"/>
    <s v="CUST-1862"/>
    <s v="Rohan Verma"/>
    <x v="3"/>
    <x v="14"/>
    <x v="3"/>
    <s v="Andhra Pradesh"/>
    <s v="Vijayawada"/>
    <n v="3"/>
    <n v="6688.89"/>
    <n v="0.15"/>
    <n v="12172.18"/>
    <x v="1"/>
    <x v="1"/>
    <x v="2"/>
    <n v="0.44999999999999996"/>
    <n v="6.7499999999999991E-2"/>
    <n v="3.0374999999999992E-2"/>
    <n v="-12172.149625"/>
    <n v="-400729.20576131699"/>
    <n v="2025"/>
    <x v="10"/>
    <n v="10"/>
    <s v="Q4"/>
  </r>
  <r>
    <s v="ORD-07146"/>
    <d v="2025-12-28T00:00:00"/>
    <s v="CUST-2344"/>
    <s v="Rahul Joshi"/>
    <x v="0"/>
    <x v="0"/>
    <x v="3"/>
    <s v="Telangana"/>
    <s v="Hyderabad"/>
    <n v="2"/>
    <n v="17381.5"/>
    <n v="0"/>
    <n v="24500.06"/>
    <x v="1"/>
    <x v="1"/>
    <x v="1"/>
    <n v="0"/>
    <n v="0"/>
    <n v="0"/>
    <n v="-24500.06"/>
    <e v="#DIV/0!"/>
    <n v="2025"/>
    <x v="1"/>
    <n v="12"/>
    <s v="Q4"/>
  </r>
  <r>
    <s v="ORD-07147"/>
    <d v="2025-09-10T00:00:00"/>
    <s v="CUST-2202"/>
    <s v="Arjun Reddy"/>
    <x v="0"/>
    <x v="6"/>
    <x v="2"/>
    <s v="Maharashtra"/>
    <s v="Pune"/>
    <n v="1"/>
    <n v="2963.6"/>
    <n v="0"/>
    <n v="2020.6"/>
    <x v="1"/>
    <x v="1"/>
    <x v="2"/>
    <n v="0"/>
    <n v="0"/>
    <n v="0"/>
    <n v="-2020.6"/>
    <e v="#DIV/0!"/>
    <n v="2025"/>
    <x v="2"/>
    <n v="9"/>
    <s v="Q3"/>
  </r>
  <r>
    <s v="ORD-07148"/>
    <d v="2025-01-14T00:00:00"/>
    <s v="CUST-2418"/>
    <s v="Rohan Reddy"/>
    <x v="1"/>
    <x v="17"/>
    <x v="3"/>
    <s v="Telangana"/>
    <s v="Warangal"/>
    <n v="1"/>
    <n v="3123.17"/>
    <n v="0.1"/>
    <n v="1825.06"/>
    <x v="2"/>
    <x v="1"/>
    <x v="1"/>
    <n v="0.1"/>
    <n v="1.0000000000000002E-2"/>
    <n v="1.0000000000000002E-3"/>
    <n v="-1825.059"/>
    <n v="-1825058.9999999995"/>
    <n v="2025"/>
    <x v="5"/>
    <n v="1"/>
    <s v="Q1"/>
  </r>
  <r>
    <s v="ORD-07149"/>
    <d v="2025-08-28T00:00:00"/>
    <s v="CUST-2268"/>
    <s v="Sneha Verma"/>
    <x v="1"/>
    <x v="17"/>
    <x v="3"/>
    <s v="Andhra Pradesh"/>
    <s v="Visakhapatnam"/>
    <n v="1"/>
    <n v="4997.2"/>
    <n v="0.05"/>
    <n v="4006.44"/>
    <x v="1"/>
    <x v="1"/>
    <x v="2"/>
    <n v="0.05"/>
    <n v="2.5000000000000005E-3"/>
    <n v="1.2500000000000003E-4"/>
    <n v="-4006.439875"/>
    <n v="-32051518.999999993"/>
    <n v="2025"/>
    <x v="7"/>
    <n v="8"/>
    <s v="Q3"/>
  </r>
  <r>
    <s v="ORD-07150"/>
    <d v="2025-08-30T00:00:00"/>
    <s v="CUST-1597"/>
    <s v="Ananya Nair"/>
    <x v="3"/>
    <x v="16"/>
    <x v="2"/>
    <s v="Gujarat"/>
    <s v="Surat"/>
    <n v="3"/>
    <n v="10292.5"/>
    <n v="0.05"/>
    <n v="21784.25"/>
    <x v="4"/>
    <x v="0"/>
    <x v="2"/>
    <n v="0.15000000000000002"/>
    <n v="7.5000000000000015E-3"/>
    <n v="1.1250000000000003E-3"/>
    <n v="-21784.248875000001"/>
    <n v="-19363776.777777772"/>
    <n v="2025"/>
    <x v="7"/>
    <n v="8"/>
    <s v="Q3"/>
  </r>
  <r>
    <s v="ORD-07151"/>
    <d v="2025-12-08T00:00:00"/>
    <s v="CUST-1114"/>
    <s v="Isha Nair"/>
    <x v="2"/>
    <x v="23"/>
    <x v="0"/>
    <s v="Uttar Pradesh"/>
    <s v="Kanpur"/>
    <n v="2"/>
    <n v="3198.02"/>
    <n v="0"/>
    <n v="5539.05"/>
    <x v="3"/>
    <x v="1"/>
    <x v="1"/>
    <n v="0"/>
    <n v="0"/>
    <n v="0"/>
    <n v="-5539.05"/>
    <e v="#DIV/0!"/>
    <n v="2025"/>
    <x v="1"/>
    <n v="12"/>
    <s v="Q4"/>
  </r>
  <r>
    <s v="ORD-07152"/>
    <d v="2025-05-29T00:00:00"/>
    <s v="CUST-2140"/>
    <s v="Vikram Nair"/>
    <x v="4"/>
    <x v="19"/>
    <x v="2"/>
    <s v="Maharashtra"/>
    <s v="Pune"/>
    <n v="2"/>
    <n v="7133.6"/>
    <n v="0.05"/>
    <n v="11151.51"/>
    <x v="2"/>
    <x v="1"/>
    <x v="1"/>
    <n v="0.1"/>
    <n v="5.000000000000001E-3"/>
    <n v="5.0000000000000012E-4"/>
    <n v="-11151.5095"/>
    <n v="-22303018.999999996"/>
    <n v="2025"/>
    <x v="6"/>
    <n v="5"/>
    <s v="Q2"/>
  </r>
  <r>
    <s v="ORD-07153"/>
    <d v="2025-08-24T00:00:00"/>
    <s v="CUST-1549"/>
    <s v="Vikram Patel"/>
    <x v="3"/>
    <x v="16"/>
    <x v="2"/>
    <s v="Gujarat"/>
    <s v="Ahmedabad"/>
    <n v="3"/>
    <n v="3544.07"/>
    <n v="0.2"/>
    <n v="6806.59"/>
    <x v="2"/>
    <x v="1"/>
    <x v="0"/>
    <n v="0.60000000000000009"/>
    <n v="0.12000000000000002"/>
    <n v="7.2000000000000022E-2"/>
    <n v="-6806.518"/>
    <n v="-94534.97222222219"/>
    <n v="2025"/>
    <x v="7"/>
    <n v="8"/>
    <s v="Q3"/>
  </r>
  <r>
    <s v="ORD-07154"/>
    <d v="2025-11-02T00:00:00"/>
    <s v="CUST-1138"/>
    <s v="Vikram Patel"/>
    <x v="0"/>
    <x v="11"/>
    <x v="1"/>
    <s v="Madhya Pradesh"/>
    <s v="Indore"/>
    <n v="1"/>
    <n v="12633.24"/>
    <n v="0.2"/>
    <n v="7175.67"/>
    <x v="4"/>
    <x v="1"/>
    <x v="1"/>
    <n v="0.2"/>
    <n v="4.0000000000000008E-2"/>
    <n v="8.0000000000000019E-3"/>
    <n v="-7175.6620000000003"/>
    <n v="-896957.74999999977"/>
    <n v="2025"/>
    <x v="8"/>
    <n v="11"/>
    <s v="Q4"/>
  </r>
  <r>
    <s v="ORD-07155"/>
    <d v="2025-06-16T00:00:00"/>
    <s v="CUST-2433"/>
    <s v="Ananya Nair"/>
    <x v="1"/>
    <x v="7"/>
    <x v="3"/>
    <s v="Tamil Nadu"/>
    <s v="Coimbatore"/>
    <n v="1"/>
    <n v="631.77"/>
    <n v="0.05"/>
    <n v="445.59"/>
    <x v="0"/>
    <x v="1"/>
    <x v="2"/>
    <n v="0.05"/>
    <n v="2.5000000000000005E-3"/>
    <n v="1.2500000000000003E-4"/>
    <n v="-445.58987499999995"/>
    <n v="-3564718.9999999986"/>
    <n v="2025"/>
    <x v="9"/>
    <n v="6"/>
    <s v="Q2"/>
  </r>
  <r>
    <s v="ORD-07156"/>
    <d v="2025-01-20T00:00:00"/>
    <s v="CUST-2313"/>
    <s v="Neha Singh"/>
    <x v="2"/>
    <x v="10"/>
    <x v="3"/>
    <s v="Telangana"/>
    <s v="Hyderabad"/>
    <n v="1"/>
    <n v="1961.03"/>
    <n v="0.2"/>
    <n v="1069.48"/>
    <x v="1"/>
    <x v="1"/>
    <x v="1"/>
    <n v="0.2"/>
    <n v="4.0000000000000008E-2"/>
    <n v="8.0000000000000019E-3"/>
    <n v="-1069.472"/>
    <n v="-133683.99999999997"/>
    <n v="2025"/>
    <x v="5"/>
    <n v="1"/>
    <s v="Q1"/>
  </r>
  <r>
    <s v="ORD-07157"/>
    <d v="2025-08-04T00:00:00"/>
    <s v="CUST-1529"/>
    <s v="Rahul Patel"/>
    <x v="3"/>
    <x v="14"/>
    <x v="2"/>
    <s v="Gujarat"/>
    <s v="Ahmedabad"/>
    <n v="1"/>
    <n v="11664.84"/>
    <n v="0.05"/>
    <n v="9174.26"/>
    <x v="2"/>
    <x v="0"/>
    <x v="1"/>
    <n v="0.05"/>
    <n v="2.5000000000000005E-3"/>
    <n v="1.2500000000000003E-4"/>
    <n v="-9174.2598749999997"/>
    <n v="-73394078.999999985"/>
    <n v="2025"/>
    <x v="7"/>
    <n v="8"/>
    <s v="Q3"/>
  </r>
  <r>
    <s v="ORD-07158"/>
    <d v="2025-12-09T00:00:00"/>
    <s v="CUST-1883"/>
    <s v="Priya Rao"/>
    <x v="0"/>
    <x v="0"/>
    <x v="0"/>
    <s v="Haryana"/>
    <s v="Faridabad"/>
    <n v="2"/>
    <n v="16396.919999999998"/>
    <n v="0.15"/>
    <n v="20661.740000000002"/>
    <x v="3"/>
    <x v="1"/>
    <x v="2"/>
    <n v="0.3"/>
    <n v="4.4999999999999998E-2"/>
    <n v="1.35E-2"/>
    <n v="-20661.726500000001"/>
    <n v="-1530498.2592592593"/>
    <n v="2025"/>
    <x v="1"/>
    <n v="12"/>
    <s v="Q4"/>
  </r>
  <r>
    <s v="ORD-07159"/>
    <d v="2025-05-15T00:00:00"/>
    <s v="CUST-1280"/>
    <s v="Ananya Verma"/>
    <x v="0"/>
    <x v="4"/>
    <x v="0"/>
    <s v="Delhi"/>
    <s v="Delhi"/>
    <n v="2"/>
    <n v="3821.9"/>
    <n v="0"/>
    <n v="6307.48"/>
    <x v="4"/>
    <x v="1"/>
    <x v="0"/>
    <n v="0"/>
    <n v="0"/>
    <n v="0"/>
    <n v="-6307.48"/>
    <e v="#DIV/0!"/>
    <n v="2025"/>
    <x v="6"/>
    <n v="5"/>
    <s v="Q2"/>
  </r>
  <r>
    <s v="ORD-07160"/>
    <d v="2025-05-09T00:00:00"/>
    <s v="CUST-1177"/>
    <s v="Sneha Joshi"/>
    <x v="4"/>
    <x v="22"/>
    <x v="3"/>
    <s v="Andhra Pradesh"/>
    <s v="Vijayawada"/>
    <n v="1"/>
    <n v="843.69"/>
    <n v="0.1"/>
    <n v="486.99"/>
    <x v="1"/>
    <x v="1"/>
    <x v="2"/>
    <n v="0.1"/>
    <n v="1.0000000000000002E-2"/>
    <n v="1.0000000000000002E-3"/>
    <n v="-486.98900000000003"/>
    <n v="-486988.99999999994"/>
    <n v="2025"/>
    <x v="6"/>
    <n v="5"/>
    <s v="Q2"/>
  </r>
  <r>
    <s v="ORD-07161"/>
    <d v="2025-10-21T00:00:00"/>
    <s v="CUST-1746"/>
    <s v="Meera Patel"/>
    <x v="3"/>
    <x v="16"/>
    <x v="2"/>
    <s v="Gujarat"/>
    <s v="Surat"/>
    <n v="1"/>
    <n v="38814.230000000003"/>
    <n v="0.05"/>
    <n v="25878.19"/>
    <x v="1"/>
    <x v="1"/>
    <x v="1"/>
    <n v="0.05"/>
    <n v="2.5000000000000005E-3"/>
    <n v="1.2500000000000003E-4"/>
    <n v="-25878.189875"/>
    <n v="-207025518.99999994"/>
    <n v="2025"/>
    <x v="10"/>
    <n v="10"/>
    <s v="Q4"/>
  </r>
  <r>
    <s v="ORD-07162"/>
    <d v="2025-09-03T00:00:00"/>
    <s v="CUST-1242"/>
    <s v="Rohan Verma"/>
    <x v="4"/>
    <x v="22"/>
    <x v="0"/>
    <s v="Uttar Pradesh"/>
    <s v="Noida"/>
    <n v="1"/>
    <n v="3442.54"/>
    <n v="0"/>
    <n v="2212.9899999999998"/>
    <x v="1"/>
    <x v="1"/>
    <x v="1"/>
    <n v="0"/>
    <n v="0"/>
    <n v="0"/>
    <n v="-2212.9899999999998"/>
    <e v="#DIV/0!"/>
    <n v="2025"/>
    <x v="2"/>
    <n v="9"/>
    <s v="Q3"/>
  </r>
  <r>
    <s v="ORD-07163"/>
    <d v="2025-07-08T00:00:00"/>
    <s v="CUST-1542"/>
    <s v="Vikram Joshi"/>
    <x v="0"/>
    <x v="6"/>
    <x v="4"/>
    <s v="Jharkhand"/>
    <s v="Jamshedpur"/>
    <n v="4"/>
    <n v="7718.72"/>
    <n v="0.15"/>
    <n v="20297.060000000001"/>
    <x v="1"/>
    <x v="2"/>
    <x v="1"/>
    <n v="0.6"/>
    <n v="0.09"/>
    <n v="5.3999999999999999E-2"/>
    <n v="-20297.006000000001"/>
    <n v="-375870.48148148152"/>
    <n v="2025"/>
    <x v="4"/>
    <n v="7"/>
    <s v="Q3"/>
  </r>
  <r>
    <s v="ORD-07164"/>
    <d v="2025-02-13T00:00:00"/>
    <s v="CUST-2406"/>
    <s v="Aarav Nair"/>
    <x v="3"/>
    <x v="3"/>
    <x v="3"/>
    <s v="Telangana"/>
    <s v="Hyderabad"/>
    <n v="2"/>
    <n v="9060.48"/>
    <n v="0"/>
    <n v="14644.74"/>
    <x v="1"/>
    <x v="0"/>
    <x v="1"/>
    <n v="0"/>
    <n v="0"/>
    <n v="0"/>
    <n v="-14644.74"/>
    <e v="#DIV/0!"/>
    <n v="2025"/>
    <x v="11"/>
    <n v="2"/>
    <s v="Q1"/>
  </r>
  <r>
    <s v="ORD-07165"/>
    <d v="2025-03-27T00:00:00"/>
    <s v="CUST-1081"/>
    <s v="Meera Reddy"/>
    <x v="0"/>
    <x v="11"/>
    <x v="2"/>
    <s v="Rajasthan"/>
    <s v="Udaipur"/>
    <n v="2"/>
    <n v="13644.46"/>
    <n v="0.2"/>
    <n v="17989.830000000002"/>
    <x v="2"/>
    <x v="2"/>
    <x v="2"/>
    <n v="0.4"/>
    <n v="8.0000000000000016E-2"/>
    <n v="3.2000000000000008E-2"/>
    <n v="-17989.798000000003"/>
    <n v="-562181.1875"/>
    <n v="2025"/>
    <x v="3"/>
    <n v="3"/>
    <s v="Q1"/>
  </r>
  <r>
    <s v="ORD-07166"/>
    <d v="2025-02-13T00:00:00"/>
    <s v="CUST-1013"/>
    <s v="Rohan Singh"/>
    <x v="2"/>
    <x v="20"/>
    <x v="3"/>
    <s v="Karnataka"/>
    <s v="Bengaluru"/>
    <n v="1"/>
    <n v="4370.25"/>
    <n v="0"/>
    <n v="3130.42"/>
    <x v="0"/>
    <x v="1"/>
    <x v="1"/>
    <n v="0"/>
    <n v="0"/>
    <n v="0"/>
    <n v="-3130.42"/>
    <e v="#DIV/0!"/>
    <n v="2025"/>
    <x v="11"/>
    <n v="2"/>
    <s v="Q1"/>
  </r>
  <r>
    <s v="ORD-07167"/>
    <d v="2025-11-26T00:00:00"/>
    <s v="CUST-1444"/>
    <s v="Arjun Joshi"/>
    <x v="3"/>
    <x v="14"/>
    <x v="0"/>
    <s v="Haryana"/>
    <s v="Faridabad"/>
    <n v="1"/>
    <n v="24627.78"/>
    <n v="0"/>
    <n v="16145.31"/>
    <x v="2"/>
    <x v="2"/>
    <x v="2"/>
    <n v="0"/>
    <n v="0"/>
    <n v="0"/>
    <n v="-16145.31"/>
    <e v="#DIV/0!"/>
    <n v="2025"/>
    <x v="8"/>
    <n v="11"/>
    <s v="Q4"/>
  </r>
  <r>
    <s v="ORD-07168"/>
    <d v="2025-05-25T00:00:00"/>
    <s v="CUST-1138"/>
    <s v="Rahul Singh"/>
    <x v="3"/>
    <x v="13"/>
    <x v="3"/>
    <s v="Karnataka"/>
    <s v="Mysuru"/>
    <n v="1"/>
    <n v="12395.01"/>
    <n v="0.15"/>
    <n v="9185.0400000000009"/>
    <x v="0"/>
    <x v="1"/>
    <x v="2"/>
    <n v="0.15"/>
    <n v="2.2499999999999999E-2"/>
    <n v="3.375E-3"/>
    <n v="-9185.0366250000006"/>
    <n v="-2721492.3333333335"/>
    <n v="2025"/>
    <x v="6"/>
    <n v="5"/>
    <s v="Q2"/>
  </r>
  <r>
    <s v="ORD-07169"/>
    <d v="2025-02-20T00:00:00"/>
    <s v="CUST-2217"/>
    <s v="Kiran Verma"/>
    <x v="4"/>
    <x v="24"/>
    <x v="0"/>
    <s v="Haryana"/>
    <s v="Faridabad"/>
    <n v="5"/>
    <n v="5544.34"/>
    <n v="0.1"/>
    <n v="16700.93"/>
    <x v="2"/>
    <x v="1"/>
    <x v="1"/>
    <n v="0.5"/>
    <n v="0.05"/>
    <n v="2.5000000000000001E-2"/>
    <n v="-16700.904999999999"/>
    <n v="-668036.19999999995"/>
    <n v="2025"/>
    <x v="11"/>
    <n v="2"/>
    <s v="Q1"/>
  </r>
  <r>
    <s v="ORD-07170"/>
    <d v="2025-08-30T00:00:00"/>
    <s v="CUST-2364"/>
    <s v="Arjun Reddy"/>
    <x v="4"/>
    <x v="22"/>
    <x v="0"/>
    <s v="Punjab"/>
    <s v="Amritsar"/>
    <n v="3"/>
    <n v="7118.08"/>
    <n v="0.05"/>
    <n v="14280.91"/>
    <x v="1"/>
    <x v="0"/>
    <x v="1"/>
    <n v="0.15000000000000002"/>
    <n v="7.5000000000000015E-3"/>
    <n v="1.1250000000000003E-3"/>
    <n v="-14280.908874999999"/>
    <n v="-12694141.222222218"/>
    <n v="2025"/>
    <x v="7"/>
    <n v="8"/>
    <s v="Q3"/>
  </r>
  <r>
    <s v="ORD-07171"/>
    <d v="2025-10-21T00:00:00"/>
    <s v="CUST-1391"/>
    <s v="Sneha Verma"/>
    <x v="0"/>
    <x v="5"/>
    <x v="3"/>
    <s v="Karnataka"/>
    <s v="Bengaluru"/>
    <n v="2"/>
    <n v="6104.47"/>
    <n v="0"/>
    <n v="8536.86"/>
    <x v="1"/>
    <x v="1"/>
    <x v="1"/>
    <n v="0"/>
    <n v="0"/>
    <n v="0"/>
    <n v="-8536.86"/>
    <e v="#DIV/0!"/>
    <n v="2025"/>
    <x v="10"/>
    <n v="10"/>
    <s v="Q4"/>
  </r>
  <r>
    <s v="ORD-07172"/>
    <d v="2025-02-20T00:00:00"/>
    <s v="CUST-1831"/>
    <s v="Priya Sharma"/>
    <x v="3"/>
    <x v="18"/>
    <x v="1"/>
    <s v="Madhya Pradesh"/>
    <s v="Bhopal"/>
    <n v="2"/>
    <n v="3142.13"/>
    <n v="0.1"/>
    <n v="4638.8900000000003"/>
    <x v="1"/>
    <x v="1"/>
    <x v="1"/>
    <n v="0.2"/>
    <n v="2.0000000000000004E-2"/>
    <n v="4.000000000000001E-3"/>
    <n v="-4638.8860000000004"/>
    <n v="-1159721.4999999998"/>
    <n v="2025"/>
    <x v="11"/>
    <n v="2"/>
    <s v="Q1"/>
  </r>
  <r>
    <s v="ORD-07173"/>
    <d v="2025-09-23T00:00:00"/>
    <s v="CUST-2504"/>
    <s v="Meera Joshi"/>
    <x v="1"/>
    <x v="1"/>
    <x v="2"/>
    <s v="Rajasthan"/>
    <s v="Jaipur"/>
    <n v="2"/>
    <n v="1268.1300000000001"/>
    <n v="0.05"/>
    <n v="2017.89"/>
    <x v="0"/>
    <x v="1"/>
    <x v="1"/>
    <n v="0.1"/>
    <n v="5.000000000000001E-3"/>
    <n v="5.0000000000000012E-4"/>
    <n v="-2017.8895"/>
    <n v="-4035778.9999999991"/>
    <n v="2025"/>
    <x v="2"/>
    <n v="9"/>
    <s v="Q3"/>
  </r>
  <r>
    <s v="ORD-07174"/>
    <d v="2025-04-30T00:00:00"/>
    <s v="CUST-2562"/>
    <s v="Neha Rao"/>
    <x v="2"/>
    <x v="8"/>
    <x v="2"/>
    <s v="Maharashtra"/>
    <s v="Pune"/>
    <n v="1"/>
    <n v="4903.83"/>
    <n v="0.05"/>
    <n v="3234.09"/>
    <x v="4"/>
    <x v="1"/>
    <x v="2"/>
    <n v="0.05"/>
    <n v="2.5000000000000005E-3"/>
    <n v="1.2500000000000003E-4"/>
    <n v="-3234.0898750000001"/>
    <n v="-25872718.999999996"/>
    <n v="2025"/>
    <x v="0"/>
    <n v="4"/>
    <s v="Q2"/>
  </r>
  <r>
    <s v="ORD-07175"/>
    <d v="2025-07-19T00:00:00"/>
    <s v="CUST-2261"/>
    <s v="Vikram Sharma"/>
    <x v="3"/>
    <x v="16"/>
    <x v="1"/>
    <s v="Madhya Pradesh"/>
    <s v="Bhopal"/>
    <n v="1"/>
    <n v="64307.62"/>
    <n v="0.1"/>
    <n v="40146.89"/>
    <x v="0"/>
    <x v="1"/>
    <x v="2"/>
    <n v="0.1"/>
    <n v="1.0000000000000002E-2"/>
    <n v="1.0000000000000002E-3"/>
    <n v="-40146.889000000003"/>
    <n v="-40146888.999999993"/>
    <n v="2025"/>
    <x v="4"/>
    <n v="7"/>
    <s v="Q3"/>
  </r>
  <r>
    <s v="ORD-07176"/>
    <d v="2025-09-05T00:00:00"/>
    <s v="CUST-1455"/>
    <s v="Aarav Reddy"/>
    <x v="4"/>
    <x v="22"/>
    <x v="4"/>
    <s v="Jharkhand"/>
    <s v="Jamshedpur"/>
    <n v="2"/>
    <n v="613.70000000000005"/>
    <n v="0.1"/>
    <n v="883"/>
    <x v="0"/>
    <x v="1"/>
    <x v="2"/>
    <n v="0.2"/>
    <n v="2.0000000000000004E-2"/>
    <n v="4.000000000000001E-3"/>
    <n v="-882.99599999999998"/>
    <n v="-220748.99999999994"/>
    <n v="2025"/>
    <x v="2"/>
    <n v="9"/>
    <s v="Q3"/>
  </r>
  <r>
    <s v="ORD-07177"/>
    <d v="2025-03-11T00:00:00"/>
    <s v="CUST-1550"/>
    <s v="Meera Kumar"/>
    <x v="3"/>
    <x v="18"/>
    <x v="3"/>
    <s v="Tamil Nadu"/>
    <s v="Chennai"/>
    <n v="1"/>
    <n v="20940.75"/>
    <n v="0.2"/>
    <n v="14127.94"/>
    <x v="0"/>
    <x v="1"/>
    <x v="1"/>
    <n v="0.2"/>
    <n v="4.0000000000000008E-2"/>
    <n v="8.0000000000000019E-3"/>
    <n v="-14127.932000000001"/>
    <n v="-1765991.4999999998"/>
    <n v="2025"/>
    <x v="3"/>
    <n v="3"/>
    <s v="Q1"/>
  </r>
  <r>
    <s v="ORD-07178"/>
    <d v="2025-12-07T00:00:00"/>
    <s v="CUST-1310"/>
    <s v="Neha Singh"/>
    <x v="2"/>
    <x v="2"/>
    <x v="1"/>
    <s v="Madhya Pradesh"/>
    <s v="Indore"/>
    <n v="1"/>
    <n v="809.34"/>
    <n v="0.1"/>
    <n v="480.27"/>
    <x v="0"/>
    <x v="1"/>
    <x v="2"/>
    <n v="0.1"/>
    <n v="1.0000000000000002E-2"/>
    <n v="1.0000000000000002E-3"/>
    <n v="-480.26900000000001"/>
    <n v="-480268.99999999988"/>
    <n v="2025"/>
    <x v="1"/>
    <n v="12"/>
    <s v="Q4"/>
  </r>
  <r>
    <s v="ORD-07179"/>
    <d v="2025-02-26T00:00:00"/>
    <s v="CUST-2581"/>
    <s v="Sneha Joshi"/>
    <x v="0"/>
    <x v="6"/>
    <x v="2"/>
    <s v="Gujarat"/>
    <s v="Surat"/>
    <n v="2"/>
    <n v="6172.84"/>
    <n v="0.05"/>
    <n v="10271.6"/>
    <x v="2"/>
    <x v="1"/>
    <x v="1"/>
    <n v="0.1"/>
    <n v="5.000000000000001E-3"/>
    <n v="5.0000000000000012E-4"/>
    <n v="-10271.5995"/>
    <n v="-20543198.999999996"/>
    <n v="2025"/>
    <x v="11"/>
    <n v="2"/>
    <s v="Q1"/>
  </r>
  <r>
    <s v="ORD-07180"/>
    <d v="2025-02-08T00:00:00"/>
    <s v="CUST-1488"/>
    <s v="Neha Sharma"/>
    <x v="2"/>
    <x v="8"/>
    <x v="1"/>
    <s v="Madhya Pradesh"/>
    <s v="Indore"/>
    <n v="4"/>
    <n v="3079.03"/>
    <n v="0.05"/>
    <n v="9332.51"/>
    <x v="2"/>
    <x v="1"/>
    <x v="2"/>
    <n v="0.2"/>
    <n v="1.0000000000000002E-2"/>
    <n v="2.0000000000000005E-3"/>
    <n v="-9332.5079999999998"/>
    <n v="-4666253.9999999991"/>
    <n v="2025"/>
    <x v="11"/>
    <n v="2"/>
    <s v="Q1"/>
  </r>
  <r>
    <s v="ORD-07181"/>
    <d v="2025-10-16T00:00:00"/>
    <s v="CUST-1368"/>
    <s v="Kiran Sharma"/>
    <x v="3"/>
    <x v="16"/>
    <x v="2"/>
    <s v="Gujarat"/>
    <s v="Ahmedabad"/>
    <n v="4"/>
    <n v="59974.74"/>
    <n v="0.05"/>
    <n v="159172.37"/>
    <x v="1"/>
    <x v="2"/>
    <x v="2"/>
    <n v="0.2"/>
    <n v="1.0000000000000002E-2"/>
    <n v="2.0000000000000005E-3"/>
    <n v="-159172.36799999999"/>
    <n v="-79586183.99999997"/>
    <n v="2025"/>
    <x v="10"/>
    <n v="10"/>
    <s v="Q4"/>
  </r>
  <r>
    <s v="ORD-07182"/>
    <d v="2025-01-18T00:00:00"/>
    <s v="CUST-2193"/>
    <s v="Kiran Singh"/>
    <x v="2"/>
    <x v="23"/>
    <x v="2"/>
    <s v="Rajasthan"/>
    <s v="Udaipur"/>
    <n v="1"/>
    <n v="931.7"/>
    <n v="0.05"/>
    <n v="724.94"/>
    <x v="2"/>
    <x v="0"/>
    <x v="1"/>
    <n v="0.05"/>
    <n v="2.5000000000000005E-3"/>
    <n v="1.2500000000000003E-4"/>
    <n v="-724.93987500000003"/>
    <n v="-5799518.9999999991"/>
    <n v="2025"/>
    <x v="5"/>
    <n v="1"/>
    <s v="Q1"/>
  </r>
  <r>
    <s v="ORD-07183"/>
    <d v="2025-08-08T00:00:00"/>
    <s v="CUST-1173"/>
    <s v="Meera Verma"/>
    <x v="4"/>
    <x v="15"/>
    <x v="1"/>
    <s v="Madhya Pradesh"/>
    <s v="Bhopal"/>
    <n v="1"/>
    <n v="7105.64"/>
    <n v="0.05"/>
    <n v="4267.7"/>
    <x v="4"/>
    <x v="2"/>
    <x v="1"/>
    <n v="0.05"/>
    <n v="2.5000000000000005E-3"/>
    <n v="1.2500000000000003E-4"/>
    <n v="-4267.6998750000002"/>
    <n v="-34141598.999999993"/>
    <n v="2025"/>
    <x v="7"/>
    <n v="8"/>
    <s v="Q3"/>
  </r>
  <r>
    <s v="ORD-07184"/>
    <d v="2025-11-09T00:00:00"/>
    <s v="CUST-2243"/>
    <s v="Kiran Patel"/>
    <x v="0"/>
    <x v="11"/>
    <x v="2"/>
    <s v="Goa"/>
    <s v="Panaji"/>
    <n v="2"/>
    <n v="7542.75"/>
    <n v="0.15"/>
    <n v="10983.95"/>
    <x v="1"/>
    <x v="1"/>
    <x v="2"/>
    <n v="0.3"/>
    <n v="4.4999999999999998E-2"/>
    <n v="1.35E-2"/>
    <n v="-10983.936500000002"/>
    <n v="-813624.92592592607"/>
    <n v="2025"/>
    <x v="8"/>
    <n v="11"/>
    <s v="Q4"/>
  </r>
  <r>
    <s v="ORD-07185"/>
    <d v="2025-09-01T00:00:00"/>
    <s v="CUST-2442"/>
    <s v="Ananya Singh"/>
    <x v="2"/>
    <x v="10"/>
    <x v="4"/>
    <s v="Jharkhand"/>
    <s v="Jamshedpur"/>
    <n v="3"/>
    <n v="5754.33"/>
    <n v="0.15"/>
    <n v="10917.4"/>
    <x v="4"/>
    <x v="1"/>
    <x v="1"/>
    <n v="0.44999999999999996"/>
    <n v="6.7499999999999991E-2"/>
    <n v="3.0374999999999992E-2"/>
    <n v="-10917.369624999999"/>
    <n v="-359419.57613168732"/>
    <n v="2025"/>
    <x v="2"/>
    <n v="9"/>
    <s v="Q3"/>
  </r>
  <r>
    <s v="ORD-07186"/>
    <d v="2025-12-18T00:00:00"/>
    <s v="CUST-1588"/>
    <s v="Rohan Reddy"/>
    <x v="3"/>
    <x v="3"/>
    <x v="3"/>
    <s v="Andhra Pradesh"/>
    <s v="Vijayawada"/>
    <n v="4"/>
    <n v="34101.040000000001"/>
    <n v="0.1"/>
    <n v="82898"/>
    <x v="1"/>
    <x v="1"/>
    <x v="0"/>
    <n v="0.4"/>
    <n v="4.0000000000000008E-2"/>
    <n v="1.6000000000000004E-2"/>
    <n v="-82897.983999999997"/>
    <n v="-5181123.9999999981"/>
    <n v="2025"/>
    <x v="1"/>
    <n v="12"/>
    <s v="Q4"/>
  </r>
  <r>
    <s v="ORD-07187"/>
    <d v="2025-10-31T00:00:00"/>
    <s v="CUST-2338"/>
    <s v="Vikram Gupta"/>
    <x v="4"/>
    <x v="19"/>
    <x v="2"/>
    <s v="Gujarat"/>
    <s v="Ahmedabad"/>
    <n v="3"/>
    <n v="833.9"/>
    <n v="0.1"/>
    <n v="1791.74"/>
    <x v="4"/>
    <x v="0"/>
    <x v="2"/>
    <n v="0.30000000000000004"/>
    <n v="3.0000000000000006E-2"/>
    <n v="9.0000000000000028E-3"/>
    <n v="-1791.731"/>
    <n v="-199081.22222222216"/>
    <n v="2025"/>
    <x v="10"/>
    <n v="10"/>
    <s v="Q4"/>
  </r>
  <r>
    <s v="ORD-07188"/>
    <d v="2025-10-25T00:00:00"/>
    <s v="CUST-2236"/>
    <s v="Meera Patel"/>
    <x v="4"/>
    <x v="15"/>
    <x v="2"/>
    <s v="Maharashtra"/>
    <s v="Mumbai"/>
    <n v="2"/>
    <n v="8542.75"/>
    <n v="0.05"/>
    <n v="10456.15"/>
    <x v="1"/>
    <x v="1"/>
    <x v="1"/>
    <n v="0.1"/>
    <n v="5.000000000000001E-3"/>
    <n v="5.0000000000000012E-4"/>
    <n v="-10456.1495"/>
    <n v="-20912298.999999993"/>
    <n v="2025"/>
    <x v="10"/>
    <n v="10"/>
    <s v="Q4"/>
  </r>
  <r>
    <s v="ORD-07189"/>
    <d v="2025-10-10T00:00:00"/>
    <s v="CUST-2162"/>
    <s v="Sneha Patel"/>
    <x v="1"/>
    <x v="21"/>
    <x v="3"/>
    <s v="Tamil Nadu"/>
    <s v="Chennai"/>
    <n v="1"/>
    <n v="642.99"/>
    <n v="0.1"/>
    <n v="430.23"/>
    <x v="0"/>
    <x v="1"/>
    <x v="0"/>
    <n v="0.1"/>
    <n v="1.0000000000000002E-2"/>
    <n v="1.0000000000000002E-3"/>
    <n v="-430.22900000000004"/>
    <n v="-430228.99999999994"/>
    <n v="2025"/>
    <x v="10"/>
    <n v="10"/>
    <s v="Q4"/>
  </r>
  <r>
    <s v="ORD-07190"/>
    <d v="2025-03-15T00:00:00"/>
    <s v="CUST-1761"/>
    <s v="Kiran Nair"/>
    <x v="2"/>
    <x v="23"/>
    <x v="3"/>
    <s v="Telangana"/>
    <s v="Hyderabad"/>
    <n v="1"/>
    <n v="4344.71"/>
    <n v="0.1"/>
    <n v="3378.89"/>
    <x v="0"/>
    <x v="1"/>
    <x v="0"/>
    <n v="0.1"/>
    <n v="1.0000000000000002E-2"/>
    <n v="1.0000000000000002E-3"/>
    <n v="-3378.8889999999997"/>
    <n v="-3378888.9999999991"/>
    <n v="2025"/>
    <x v="3"/>
    <n v="3"/>
    <s v="Q1"/>
  </r>
  <r>
    <s v="ORD-07191"/>
    <d v="2025-04-20T00:00:00"/>
    <s v="CUST-1238"/>
    <s v="Kiran Kumar"/>
    <x v="4"/>
    <x v="19"/>
    <x v="4"/>
    <s v="Bihar"/>
    <s v="Gaya"/>
    <n v="1"/>
    <n v="7960.18"/>
    <n v="0.1"/>
    <n v="5631.2"/>
    <x v="1"/>
    <x v="0"/>
    <x v="1"/>
    <n v="0.1"/>
    <n v="1.0000000000000002E-2"/>
    <n v="1.0000000000000002E-3"/>
    <n v="-5631.1989999999996"/>
    <n v="-5631198.9999999981"/>
    <n v="2025"/>
    <x v="0"/>
    <n v="4"/>
    <s v="Q2"/>
  </r>
  <r>
    <s v="ORD-07192"/>
    <d v="2025-06-29T00:00:00"/>
    <s v="CUST-1913"/>
    <s v="Neha Joshi"/>
    <x v="3"/>
    <x v="18"/>
    <x v="0"/>
    <s v="Uttar Pradesh"/>
    <s v="Kanpur"/>
    <n v="2"/>
    <n v="6565.38"/>
    <n v="0"/>
    <n v="8463.6299999999992"/>
    <x v="1"/>
    <x v="1"/>
    <x v="1"/>
    <n v="0"/>
    <n v="0"/>
    <n v="0"/>
    <n v="-8463.6299999999992"/>
    <e v="#DIV/0!"/>
    <n v="2025"/>
    <x v="9"/>
    <n v="6"/>
    <s v="Q2"/>
  </r>
  <r>
    <s v="ORD-07193"/>
    <d v="2025-02-01T00:00:00"/>
    <s v="CUST-2341"/>
    <s v="Kiran Patel"/>
    <x v="0"/>
    <x v="11"/>
    <x v="3"/>
    <s v="Karnataka"/>
    <s v="Mysuru"/>
    <n v="1"/>
    <n v="10282.36"/>
    <n v="0.1"/>
    <n v="7846.04"/>
    <x v="1"/>
    <x v="1"/>
    <x v="1"/>
    <n v="0.1"/>
    <n v="1.0000000000000002E-2"/>
    <n v="1.0000000000000002E-3"/>
    <n v="-7846.0389999999998"/>
    <n v="-7846038.9999999981"/>
    <n v="2025"/>
    <x v="11"/>
    <n v="2"/>
    <s v="Q1"/>
  </r>
  <r>
    <s v="ORD-07194"/>
    <d v="2025-08-22T00:00:00"/>
    <s v="CUST-1632"/>
    <s v="Vikram Singh"/>
    <x v="2"/>
    <x v="23"/>
    <x v="3"/>
    <s v="Andhra Pradesh"/>
    <s v="Visakhapatnam"/>
    <n v="2"/>
    <n v="5840.31"/>
    <n v="0.1"/>
    <n v="8784.84"/>
    <x v="3"/>
    <x v="1"/>
    <x v="0"/>
    <n v="0.2"/>
    <n v="2.0000000000000004E-2"/>
    <n v="4.000000000000001E-3"/>
    <n v="-8784.8359999999993"/>
    <n v="-2196208.9999999995"/>
    <n v="2025"/>
    <x v="7"/>
    <n v="8"/>
    <s v="Q3"/>
  </r>
  <r>
    <s v="ORD-07195"/>
    <d v="2025-10-09T00:00:00"/>
    <s v="CUST-1011"/>
    <s v="Meera Verma"/>
    <x v="0"/>
    <x v="5"/>
    <x v="1"/>
    <s v="Chhattisgarh"/>
    <s v="Raipur"/>
    <n v="2"/>
    <n v="17763.419999999998"/>
    <n v="0"/>
    <n v="28858.560000000001"/>
    <x v="1"/>
    <x v="1"/>
    <x v="2"/>
    <n v="0"/>
    <n v="0"/>
    <n v="0"/>
    <n v="-28858.560000000001"/>
    <e v="#DIV/0!"/>
    <n v="2025"/>
    <x v="10"/>
    <n v="10"/>
    <s v="Q4"/>
  </r>
  <r>
    <s v="ORD-07196"/>
    <d v="2025-01-25T00:00:00"/>
    <s v="CUST-1401"/>
    <s v="Kiran Joshi"/>
    <x v="1"/>
    <x v="21"/>
    <x v="3"/>
    <s v="Telangana"/>
    <s v="Warangal"/>
    <n v="1"/>
    <n v="3690.56"/>
    <n v="0"/>
    <n v="2444.9299999999998"/>
    <x v="1"/>
    <x v="2"/>
    <x v="0"/>
    <n v="0"/>
    <n v="0"/>
    <n v="0"/>
    <n v="-2444.9299999999998"/>
    <e v="#DIV/0!"/>
    <n v="2025"/>
    <x v="5"/>
    <n v="1"/>
    <s v="Q1"/>
  </r>
  <r>
    <s v="ORD-07197"/>
    <d v="2025-11-27T00:00:00"/>
    <s v="CUST-1203"/>
    <s v="Isha Sharma"/>
    <x v="2"/>
    <x v="8"/>
    <x v="4"/>
    <s v="West Bengal"/>
    <s v="Durgapur"/>
    <n v="4"/>
    <n v="2237.0100000000002"/>
    <n v="0.1"/>
    <n v="6286.47"/>
    <x v="1"/>
    <x v="1"/>
    <x v="1"/>
    <n v="0.4"/>
    <n v="4.0000000000000008E-2"/>
    <n v="1.6000000000000004E-2"/>
    <n v="-6286.4540000000006"/>
    <n v="-392903.37499999994"/>
    <n v="2025"/>
    <x v="8"/>
    <n v="11"/>
    <s v="Q4"/>
  </r>
  <r>
    <s v="ORD-07198"/>
    <d v="2025-10-06T00:00:00"/>
    <s v="CUST-1527"/>
    <s v="Arjun Rao"/>
    <x v="3"/>
    <x v="14"/>
    <x v="2"/>
    <s v="Gujarat"/>
    <s v="Ahmedabad"/>
    <n v="2"/>
    <n v="45922.720000000001"/>
    <n v="0.1"/>
    <n v="68132.53"/>
    <x v="4"/>
    <x v="1"/>
    <x v="0"/>
    <n v="0.2"/>
    <n v="2.0000000000000004E-2"/>
    <n v="4.000000000000001E-3"/>
    <n v="-68132.525999999998"/>
    <n v="-17033131.499999996"/>
    <n v="2025"/>
    <x v="10"/>
    <n v="10"/>
    <s v="Q4"/>
  </r>
  <r>
    <s v="ORD-07199"/>
    <d v="2025-08-14T00:00:00"/>
    <s v="CUST-1516"/>
    <s v="Isha Kumar"/>
    <x v="0"/>
    <x v="0"/>
    <x v="3"/>
    <s v="Telangana"/>
    <s v="Hyderabad"/>
    <n v="4"/>
    <n v="12909.77"/>
    <n v="0.1"/>
    <n v="37436.39"/>
    <x v="1"/>
    <x v="1"/>
    <x v="1"/>
    <n v="0.4"/>
    <n v="4.0000000000000008E-2"/>
    <n v="1.6000000000000004E-2"/>
    <n v="-37436.373999999996"/>
    <n v="-2339773.3749999991"/>
    <n v="2025"/>
    <x v="7"/>
    <n v="8"/>
    <s v="Q3"/>
  </r>
  <r>
    <s v="ORD-07200"/>
    <d v="2025-02-26T00:00:00"/>
    <s v="CUST-1857"/>
    <s v="Arjun Nair"/>
    <x v="0"/>
    <x v="6"/>
    <x v="0"/>
    <s v="Uttar Pradesh"/>
    <s v="Kanpur"/>
    <n v="4"/>
    <n v="12809.41"/>
    <n v="0"/>
    <n v="36211.49"/>
    <x v="4"/>
    <x v="1"/>
    <x v="0"/>
    <n v="0"/>
    <n v="0"/>
    <n v="0"/>
    <n v="-36211.49"/>
    <e v="#DIV/0!"/>
    <n v="2025"/>
    <x v="11"/>
    <n v="2"/>
    <s v="Q1"/>
  </r>
  <r>
    <s v="ORD-07201"/>
    <d v="2025-06-29T00:00:00"/>
    <s v="CUST-1181"/>
    <s v="Isha Reddy"/>
    <x v="2"/>
    <x v="23"/>
    <x v="1"/>
    <s v="Madhya Pradesh"/>
    <s v="Indore"/>
    <n v="1"/>
    <n v="6038.12"/>
    <n v="0"/>
    <n v="5234.9799999999996"/>
    <x v="0"/>
    <x v="1"/>
    <x v="1"/>
    <n v="0"/>
    <n v="0"/>
    <n v="0"/>
    <n v="-5234.9799999999996"/>
    <e v="#DIV/0!"/>
    <n v="2025"/>
    <x v="9"/>
    <n v="6"/>
    <s v="Q2"/>
  </r>
  <r>
    <s v="ORD-07202"/>
    <d v="2025-08-20T00:00:00"/>
    <s v="CUST-1431"/>
    <s v="Rohan Reddy"/>
    <x v="3"/>
    <x v="3"/>
    <x v="2"/>
    <s v="Gujarat"/>
    <s v="Ahmedabad"/>
    <n v="1"/>
    <n v="7048.63"/>
    <n v="0"/>
    <n v="4735.46"/>
    <x v="1"/>
    <x v="1"/>
    <x v="2"/>
    <n v="0"/>
    <n v="0"/>
    <n v="0"/>
    <n v="-4735.46"/>
    <e v="#DIV/0!"/>
    <n v="2025"/>
    <x v="7"/>
    <n v="8"/>
    <s v="Q3"/>
  </r>
  <r>
    <s v="ORD-07203"/>
    <d v="2025-12-09T00:00:00"/>
    <s v="CUST-1735"/>
    <s v="Meera Joshi"/>
    <x v="3"/>
    <x v="18"/>
    <x v="0"/>
    <s v="Haryana"/>
    <s v="Gurugram"/>
    <n v="1"/>
    <n v="8384.66"/>
    <n v="0.05"/>
    <n v="5845.83"/>
    <x v="1"/>
    <x v="2"/>
    <x v="0"/>
    <n v="0.05"/>
    <n v="2.5000000000000005E-3"/>
    <n v="1.2500000000000003E-4"/>
    <n v="-5845.8298750000004"/>
    <n v="-46766638.999999993"/>
    <n v="2025"/>
    <x v="1"/>
    <n v="12"/>
    <s v="Q4"/>
  </r>
  <r>
    <s v="ORD-07204"/>
    <d v="2025-10-14T00:00:00"/>
    <s v="CUST-2582"/>
    <s v="Arjun Reddy"/>
    <x v="2"/>
    <x v="10"/>
    <x v="2"/>
    <s v="Maharashtra"/>
    <s v="Mumbai"/>
    <n v="3"/>
    <n v="4628.07"/>
    <n v="0.05"/>
    <n v="9584.01"/>
    <x v="1"/>
    <x v="1"/>
    <x v="0"/>
    <n v="0.15000000000000002"/>
    <n v="7.5000000000000015E-3"/>
    <n v="1.1250000000000003E-3"/>
    <n v="-9584.0088749999995"/>
    <n v="-8519118.9999999963"/>
    <n v="2025"/>
    <x v="10"/>
    <n v="10"/>
    <s v="Q4"/>
  </r>
  <r>
    <s v="ORD-07205"/>
    <d v="2025-03-05T00:00:00"/>
    <s v="CUST-1413"/>
    <s v="Isha Joshi"/>
    <x v="4"/>
    <x v="24"/>
    <x v="2"/>
    <s v="Maharashtra"/>
    <s v="Nagpur"/>
    <n v="2"/>
    <n v="8607.99"/>
    <n v="0.15"/>
    <n v="12483.41"/>
    <x v="1"/>
    <x v="0"/>
    <x v="0"/>
    <n v="0.3"/>
    <n v="4.4999999999999998E-2"/>
    <n v="1.35E-2"/>
    <n v="-12483.396500000001"/>
    <n v="-924696.03703703708"/>
    <n v="2025"/>
    <x v="3"/>
    <n v="3"/>
    <s v="Q1"/>
  </r>
  <r>
    <s v="ORD-07206"/>
    <d v="2025-08-20T00:00:00"/>
    <s v="CUST-1543"/>
    <s v="Sneha Joshi"/>
    <x v="4"/>
    <x v="19"/>
    <x v="2"/>
    <s v="Goa"/>
    <s v="Panaji"/>
    <n v="4"/>
    <n v="4459.63"/>
    <n v="0.1"/>
    <n v="10824.94"/>
    <x v="2"/>
    <x v="2"/>
    <x v="1"/>
    <n v="0.4"/>
    <n v="4.0000000000000008E-2"/>
    <n v="1.6000000000000004E-2"/>
    <n v="-10824.924000000001"/>
    <n v="-676557.74999999988"/>
    <n v="2025"/>
    <x v="7"/>
    <n v="8"/>
    <s v="Q3"/>
  </r>
  <r>
    <s v="ORD-07207"/>
    <d v="2025-10-16T00:00:00"/>
    <s v="CUST-1329"/>
    <s v="Rohan Gupta"/>
    <x v="4"/>
    <x v="19"/>
    <x v="3"/>
    <s v="Karnataka"/>
    <s v="Mysuru"/>
    <n v="1"/>
    <n v="8664.7800000000007"/>
    <n v="0.2"/>
    <n v="5687.45"/>
    <x v="1"/>
    <x v="1"/>
    <x v="2"/>
    <n v="0.2"/>
    <n v="4.0000000000000008E-2"/>
    <n v="8.0000000000000019E-3"/>
    <n v="-5687.442"/>
    <n v="-710930.24999999988"/>
    <n v="2025"/>
    <x v="10"/>
    <n v="10"/>
    <s v="Q4"/>
  </r>
  <r>
    <s v="ORD-07208"/>
    <d v="2025-08-01T00:00:00"/>
    <s v="CUST-1560"/>
    <s v="Kiran Reddy"/>
    <x v="1"/>
    <x v="1"/>
    <x v="3"/>
    <s v="Andhra Pradesh"/>
    <s v="Vijayawada"/>
    <n v="2"/>
    <n v="4705.8999999999996"/>
    <n v="0"/>
    <n v="7137.63"/>
    <x v="0"/>
    <x v="1"/>
    <x v="1"/>
    <n v="0"/>
    <n v="0"/>
    <n v="0"/>
    <n v="-7137.63"/>
    <e v="#DIV/0!"/>
    <n v="2025"/>
    <x v="7"/>
    <n v="8"/>
    <s v="Q3"/>
  </r>
  <r>
    <s v="ORD-07209"/>
    <d v="2025-09-15T00:00:00"/>
    <s v="CUST-2208"/>
    <s v="Arjun Kumar"/>
    <x v="3"/>
    <x v="16"/>
    <x v="2"/>
    <s v="Rajasthan"/>
    <s v="Udaipur"/>
    <n v="5"/>
    <n v="58834.77"/>
    <n v="0"/>
    <n v="228883.8"/>
    <x v="1"/>
    <x v="0"/>
    <x v="2"/>
    <n v="0"/>
    <n v="0"/>
    <n v="0"/>
    <n v="-228883.8"/>
    <e v="#DIV/0!"/>
    <n v="2025"/>
    <x v="2"/>
    <n v="9"/>
    <s v="Q3"/>
  </r>
  <r>
    <s v="ORD-07210"/>
    <d v="2025-01-18T00:00:00"/>
    <s v="CUST-1961"/>
    <s v="Isha Joshi"/>
    <x v="4"/>
    <x v="12"/>
    <x v="3"/>
    <s v="Tamil Nadu"/>
    <s v="Coimbatore"/>
    <n v="2"/>
    <n v="8233.73"/>
    <n v="0"/>
    <n v="10289.59"/>
    <x v="1"/>
    <x v="1"/>
    <x v="0"/>
    <n v="0"/>
    <n v="0"/>
    <n v="0"/>
    <n v="-10289.59"/>
    <e v="#DIV/0!"/>
    <n v="2025"/>
    <x v="5"/>
    <n v="1"/>
    <s v="Q1"/>
  </r>
  <r>
    <s v="ORD-07211"/>
    <d v="2025-06-24T00:00:00"/>
    <s v="CUST-1131"/>
    <s v="Kiran Sharma"/>
    <x v="0"/>
    <x v="5"/>
    <x v="0"/>
    <s v="Delhi"/>
    <s v="New Delhi"/>
    <n v="1"/>
    <n v="16240.92"/>
    <n v="0.05"/>
    <n v="12274.81"/>
    <x v="1"/>
    <x v="1"/>
    <x v="1"/>
    <n v="0.05"/>
    <n v="2.5000000000000005E-3"/>
    <n v="1.2500000000000003E-4"/>
    <n v="-12274.809874999999"/>
    <n v="-98198478.99999997"/>
    <n v="2025"/>
    <x v="9"/>
    <n v="6"/>
    <s v="Q2"/>
  </r>
  <r>
    <s v="ORD-07212"/>
    <d v="2025-08-17T00:00:00"/>
    <s v="CUST-2299"/>
    <s v="Isha Kumar"/>
    <x v="1"/>
    <x v="7"/>
    <x v="0"/>
    <s v="Delhi"/>
    <s v="New Delhi"/>
    <n v="2"/>
    <n v="4144.47"/>
    <n v="0.05"/>
    <n v="5342.53"/>
    <x v="0"/>
    <x v="1"/>
    <x v="1"/>
    <n v="0.1"/>
    <n v="5.000000000000001E-3"/>
    <n v="5.0000000000000012E-4"/>
    <n v="-5342.5294999999996"/>
    <n v="-10685058.999999996"/>
    <n v="2025"/>
    <x v="7"/>
    <n v="8"/>
    <s v="Q3"/>
  </r>
  <r>
    <s v="ORD-07213"/>
    <d v="2025-08-14T00:00:00"/>
    <s v="CUST-1662"/>
    <s v="Aarav Verma"/>
    <x v="2"/>
    <x v="23"/>
    <x v="4"/>
    <s v="Bihar"/>
    <s v="Patna"/>
    <n v="1"/>
    <n v="4986.8599999999997"/>
    <n v="0.1"/>
    <n v="3312.21"/>
    <x v="3"/>
    <x v="0"/>
    <x v="1"/>
    <n v="0.1"/>
    <n v="1.0000000000000002E-2"/>
    <n v="1.0000000000000002E-3"/>
    <n v="-3312.2089999999998"/>
    <n v="-3312208.9999999991"/>
    <n v="2025"/>
    <x v="7"/>
    <n v="8"/>
    <s v="Q3"/>
  </r>
  <r>
    <s v="ORD-07214"/>
    <d v="2025-03-25T00:00:00"/>
    <s v="CUST-1371"/>
    <s v="Isha Verma"/>
    <x v="1"/>
    <x v="9"/>
    <x v="3"/>
    <s v="Telangana"/>
    <s v="Hyderabad"/>
    <n v="1"/>
    <n v="365.94"/>
    <n v="0"/>
    <n v="272.14999999999998"/>
    <x v="0"/>
    <x v="1"/>
    <x v="0"/>
    <n v="0"/>
    <n v="0"/>
    <n v="0"/>
    <n v="-272.14999999999998"/>
    <e v="#DIV/0!"/>
    <n v="2025"/>
    <x v="3"/>
    <n v="3"/>
    <s v="Q1"/>
  </r>
  <r>
    <s v="ORD-07215"/>
    <d v="2025-10-18T00:00:00"/>
    <s v="CUST-1456"/>
    <s v="Neha Patel"/>
    <x v="0"/>
    <x v="11"/>
    <x v="0"/>
    <s v="Haryana"/>
    <s v="Faridabad"/>
    <n v="1"/>
    <n v="2987.99"/>
    <n v="0"/>
    <n v="2599.9299999999998"/>
    <x v="0"/>
    <x v="1"/>
    <x v="1"/>
    <n v="0"/>
    <n v="0"/>
    <n v="0"/>
    <n v="-2599.9299999999998"/>
    <e v="#DIV/0!"/>
    <n v="2025"/>
    <x v="10"/>
    <n v="10"/>
    <s v="Q4"/>
  </r>
  <r>
    <s v="ORD-07216"/>
    <d v="2025-09-03T00:00:00"/>
    <s v="CUST-1025"/>
    <s v="Isha Nair"/>
    <x v="3"/>
    <x v="14"/>
    <x v="2"/>
    <s v="Goa"/>
    <s v="Panaji"/>
    <n v="1"/>
    <n v="10023.74"/>
    <n v="0.05"/>
    <n v="7056.44"/>
    <x v="2"/>
    <x v="1"/>
    <x v="0"/>
    <n v="0.05"/>
    <n v="2.5000000000000005E-3"/>
    <n v="1.2500000000000003E-4"/>
    <n v="-7056.439875"/>
    <n v="-56451518.999999985"/>
    <n v="2025"/>
    <x v="2"/>
    <n v="9"/>
    <s v="Q3"/>
  </r>
  <r>
    <s v="ORD-07217"/>
    <d v="2025-04-20T00:00:00"/>
    <s v="CUST-2018"/>
    <s v="Rohan Singh"/>
    <x v="2"/>
    <x v="10"/>
    <x v="3"/>
    <s v="Andhra Pradesh"/>
    <s v="Visakhapatnam"/>
    <n v="3"/>
    <n v="555.37"/>
    <n v="0.05"/>
    <n v="1153.17"/>
    <x v="2"/>
    <x v="1"/>
    <x v="1"/>
    <n v="0.15000000000000002"/>
    <n v="7.5000000000000015E-3"/>
    <n v="1.1250000000000003E-3"/>
    <n v="-1153.1688750000001"/>
    <n v="-1025038.9999999998"/>
    <n v="2025"/>
    <x v="0"/>
    <n v="4"/>
    <s v="Q2"/>
  </r>
  <r>
    <s v="ORD-07218"/>
    <d v="2025-09-11T00:00:00"/>
    <s v="CUST-2412"/>
    <s v="Sneha Nair"/>
    <x v="3"/>
    <x v="13"/>
    <x v="3"/>
    <s v="Andhra Pradesh"/>
    <s v="Vijayawada"/>
    <n v="1"/>
    <n v="8910.56"/>
    <n v="0.1"/>
    <n v="6557.45"/>
    <x v="1"/>
    <x v="1"/>
    <x v="1"/>
    <n v="0.1"/>
    <n v="1.0000000000000002E-2"/>
    <n v="1.0000000000000002E-3"/>
    <n v="-6557.4489999999996"/>
    <n v="-6557448.9999999981"/>
    <n v="2025"/>
    <x v="2"/>
    <n v="9"/>
    <s v="Q3"/>
  </r>
  <r>
    <s v="ORD-07219"/>
    <d v="2025-03-29T00:00:00"/>
    <s v="CUST-2005"/>
    <s v="Kiran Reddy"/>
    <x v="4"/>
    <x v="15"/>
    <x v="2"/>
    <s v="Goa"/>
    <s v="Panaji"/>
    <n v="2"/>
    <n v="8317.84"/>
    <n v="0.15"/>
    <n v="10312.24"/>
    <x v="2"/>
    <x v="1"/>
    <x v="2"/>
    <n v="0.3"/>
    <n v="4.4999999999999998E-2"/>
    <n v="1.35E-2"/>
    <n v="-10312.226500000001"/>
    <n v="-763868.62962962966"/>
    <n v="2025"/>
    <x v="3"/>
    <n v="3"/>
    <s v="Q1"/>
  </r>
  <r>
    <s v="ORD-07220"/>
    <d v="2025-03-13T00:00:00"/>
    <s v="CUST-1309"/>
    <s v="Neha Patel"/>
    <x v="2"/>
    <x v="2"/>
    <x v="3"/>
    <s v="Telangana"/>
    <s v="Warangal"/>
    <n v="1"/>
    <n v="4781.1099999999997"/>
    <n v="0"/>
    <n v="4052.7"/>
    <x v="1"/>
    <x v="1"/>
    <x v="1"/>
    <n v="0"/>
    <n v="0"/>
    <n v="0"/>
    <n v="-4052.7"/>
    <e v="#DIV/0!"/>
    <n v="2025"/>
    <x v="3"/>
    <n v="3"/>
    <s v="Q1"/>
  </r>
  <r>
    <s v="ORD-07221"/>
    <d v="2025-01-30T00:00:00"/>
    <s v="CUST-1179"/>
    <s v="Rahul Rao"/>
    <x v="2"/>
    <x v="2"/>
    <x v="2"/>
    <s v="Maharashtra"/>
    <s v="Pune"/>
    <n v="1"/>
    <n v="2459.6799999999998"/>
    <n v="0.1"/>
    <n v="1677.13"/>
    <x v="2"/>
    <x v="1"/>
    <x v="0"/>
    <n v="0.1"/>
    <n v="1.0000000000000002E-2"/>
    <n v="1.0000000000000002E-3"/>
    <n v="-1677.1290000000001"/>
    <n v="-1677128.9999999998"/>
    <n v="2025"/>
    <x v="5"/>
    <n v="1"/>
    <s v="Q1"/>
  </r>
  <r>
    <s v="ORD-07222"/>
    <d v="2025-06-21T00:00:00"/>
    <s v="CUST-1206"/>
    <s v="Rohan Singh"/>
    <x v="4"/>
    <x v="24"/>
    <x v="0"/>
    <s v="Punjab"/>
    <s v="Ludhiana"/>
    <n v="1"/>
    <n v="7243.56"/>
    <n v="0.1"/>
    <n v="5519.19"/>
    <x v="1"/>
    <x v="1"/>
    <x v="1"/>
    <n v="0.1"/>
    <n v="1.0000000000000002E-2"/>
    <n v="1.0000000000000002E-3"/>
    <n v="-5519.1889999999994"/>
    <n v="-5519188.9999999981"/>
    <n v="2025"/>
    <x v="9"/>
    <n v="6"/>
    <s v="Q2"/>
  </r>
  <r>
    <s v="ORD-07223"/>
    <d v="2025-11-05T00:00:00"/>
    <s v="CUST-1005"/>
    <s v="Kiran Nair"/>
    <x v="2"/>
    <x v="20"/>
    <x v="0"/>
    <s v="Haryana"/>
    <s v="Gurugram"/>
    <n v="1"/>
    <n v="3623.24"/>
    <n v="0.05"/>
    <n v="2730.08"/>
    <x v="2"/>
    <x v="0"/>
    <x v="1"/>
    <n v="0.05"/>
    <n v="2.5000000000000005E-3"/>
    <n v="1.2500000000000003E-4"/>
    <n v="-2730.0798749999999"/>
    <n v="-21840638.999999993"/>
    <n v="2025"/>
    <x v="8"/>
    <n v="11"/>
    <s v="Q4"/>
  </r>
  <r>
    <s v="ORD-07224"/>
    <d v="2025-12-09T00:00:00"/>
    <s v="CUST-2330"/>
    <s v="Priya Reddy"/>
    <x v="0"/>
    <x v="11"/>
    <x v="4"/>
    <s v="Bihar"/>
    <s v="Patna"/>
    <n v="1"/>
    <n v="3158.8"/>
    <n v="0"/>
    <n v="2493.14"/>
    <x v="2"/>
    <x v="1"/>
    <x v="0"/>
    <n v="0"/>
    <n v="0"/>
    <n v="0"/>
    <n v="-2493.14"/>
    <e v="#DIV/0!"/>
    <n v="2025"/>
    <x v="1"/>
    <n v="12"/>
    <s v="Q4"/>
  </r>
  <r>
    <s v="ORD-07225"/>
    <d v="2025-06-26T00:00:00"/>
    <s v="CUST-1178"/>
    <s v="Isha Nair"/>
    <x v="3"/>
    <x v="3"/>
    <x v="1"/>
    <s v="Madhya Pradesh"/>
    <s v="Bhopal"/>
    <n v="2"/>
    <n v="57665.88"/>
    <n v="0.1"/>
    <n v="79611.649999999994"/>
    <x v="1"/>
    <x v="1"/>
    <x v="1"/>
    <n v="0.2"/>
    <n v="2.0000000000000004E-2"/>
    <n v="4.000000000000001E-3"/>
    <n v="-79611.645999999993"/>
    <n v="-19902911.499999993"/>
    <n v="2025"/>
    <x v="9"/>
    <n v="6"/>
    <s v="Q2"/>
  </r>
  <r>
    <s v="ORD-07226"/>
    <d v="2025-05-19T00:00:00"/>
    <s v="CUST-1315"/>
    <s v="Kiran Gupta"/>
    <x v="0"/>
    <x v="11"/>
    <x v="3"/>
    <s v="Karnataka"/>
    <s v="Mysuru"/>
    <n v="5"/>
    <n v="6558.85"/>
    <n v="0"/>
    <n v="24563.85"/>
    <x v="1"/>
    <x v="0"/>
    <x v="2"/>
    <n v="0"/>
    <n v="0"/>
    <n v="0"/>
    <n v="-24563.85"/>
    <e v="#DIV/0!"/>
    <n v="2025"/>
    <x v="6"/>
    <n v="5"/>
    <s v="Q2"/>
  </r>
  <r>
    <s v="ORD-07227"/>
    <d v="2025-07-13T00:00:00"/>
    <s v="CUST-1917"/>
    <s v="Arjun Singh"/>
    <x v="4"/>
    <x v="19"/>
    <x v="2"/>
    <s v="Goa"/>
    <s v="Margao"/>
    <n v="1"/>
    <n v="6440.3"/>
    <n v="0.05"/>
    <n v="4371.6400000000003"/>
    <x v="1"/>
    <x v="0"/>
    <x v="1"/>
    <n v="0.05"/>
    <n v="2.5000000000000005E-3"/>
    <n v="1.2500000000000003E-4"/>
    <n v="-4371.6398750000008"/>
    <n v="-34973119"/>
    <n v="2025"/>
    <x v="4"/>
    <n v="7"/>
    <s v="Q3"/>
  </r>
  <r>
    <s v="ORD-07228"/>
    <d v="2025-07-05T00:00:00"/>
    <s v="CUST-1847"/>
    <s v="Rahul Sharma"/>
    <x v="1"/>
    <x v="1"/>
    <x v="0"/>
    <s v="Haryana"/>
    <s v="Faridabad"/>
    <n v="1"/>
    <n v="1630.32"/>
    <n v="0"/>
    <n v="1350.3"/>
    <x v="0"/>
    <x v="1"/>
    <x v="2"/>
    <n v="0"/>
    <n v="0"/>
    <n v="0"/>
    <n v="-1350.3"/>
    <e v="#DIV/0!"/>
    <n v="2025"/>
    <x v="4"/>
    <n v="7"/>
    <s v="Q3"/>
  </r>
  <r>
    <s v="ORD-07229"/>
    <d v="2025-08-06T00:00:00"/>
    <s v="CUST-1131"/>
    <s v="Sneha Joshi"/>
    <x v="4"/>
    <x v="12"/>
    <x v="3"/>
    <s v="Andhra Pradesh"/>
    <s v="Visakhapatnam"/>
    <n v="1"/>
    <n v="4750.6099999999997"/>
    <n v="0.05"/>
    <n v="3548.87"/>
    <x v="3"/>
    <x v="1"/>
    <x v="2"/>
    <n v="0.05"/>
    <n v="2.5000000000000005E-3"/>
    <n v="1.2500000000000003E-4"/>
    <n v="-3548.8698749999999"/>
    <n v="-28390958.999999993"/>
    <n v="2025"/>
    <x v="7"/>
    <n v="8"/>
    <s v="Q3"/>
  </r>
  <r>
    <s v="ORD-07230"/>
    <d v="2025-06-13T00:00:00"/>
    <s v="CUST-2249"/>
    <s v="Sneha Sharma"/>
    <x v="3"/>
    <x v="13"/>
    <x v="0"/>
    <s v="Delhi"/>
    <s v="New Delhi"/>
    <n v="3"/>
    <n v="53332.05"/>
    <n v="0.1"/>
    <n v="92855.52"/>
    <x v="3"/>
    <x v="1"/>
    <x v="2"/>
    <n v="0.30000000000000004"/>
    <n v="3.0000000000000006E-2"/>
    <n v="9.0000000000000028E-3"/>
    <n v="-92855.510999999999"/>
    <n v="-10317278.999999996"/>
    <n v="2025"/>
    <x v="9"/>
    <n v="6"/>
    <s v="Q2"/>
  </r>
  <r>
    <s v="ORD-07231"/>
    <d v="2025-06-10T00:00:00"/>
    <s v="CUST-1306"/>
    <s v="Sneha Rao"/>
    <x v="3"/>
    <x v="13"/>
    <x v="1"/>
    <s v="Madhya Pradesh"/>
    <s v="Indore"/>
    <n v="2"/>
    <n v="11455.36"/>
    <n v="0.15"/>
    <n v="15501.8"/>
    <x v="2"/>
    <x v="0"/>
    <x v="1"/>
    <n v="0.3"/>
    <n v="4.4999999999999998E-2"/>
    <n v="1.35E-2"/>
    <n v="-15501.7865"/>
    <n v="-1148280.4814814816"/>
    <n v="2025"/>
    <x v="9"/>
    <n v="6"/>
    <s v="Q2"/>
  </r>
  <r>
    <s v="ORD-07232"/>
    <d v="2025-01-13T00:00:00"/>
    <s v="CUST-1310"/>
    <s v="Isha Reddy"/>
    <x v="3"/>
    <x v="13"/>
    <x v="3"/>
    <s v="Karnataka"/>
    <s v="Bengaluru"/>
    <n v="3"/>
    <n v="63555.46"/>
    <n v="0.1"/>
    <n v="108555.64"/>
    <x v="0"/>
    <x v="1"/>
    <x v="2"/>
    <n v="0.30000000000000004"/>
    <n v="3.0000000000000006E-2"/>
    <n v="9.0000000000000028E-3"/>
    <n v="-108555.63099999999"/>
    <n v="-12061736.777777774"/>
    <n v="2025"/>
    <x v="5"/>
    <n v="1"/>
    <s v="Q1"/>
  </r>
  <r>
    <s v="ORD-07233"/>
    <d v="2025-10-23T00:00:00"/>
    <s v="CUST-2115"/>
    <s v="Aarav Sharma"/>
    <x v="1"/>
    <x v="21"/>
    <x v="3"/>
    <s v="Andhra Pradesh"/>
    <s v="Visakhapatnam"/>
    <n v="1"/>
    <n v="583.53"/>
    <n v="0.2"/>
    <n v="407.89"/>
    <x v="1"/>
    <x v="1"/>
    <x v="1"/>
    <n v="0.2"/>
    <n v="4.0000000000000008E-2"/>
    <n v="8.0000000000000019E-3"/>
    <n v="-407.88200000000001"/>
    <n v="-50985.249999999985"/>
    <n v="2025"/>
    <x v="10"/>
    <n v="10"/>
    <s v="Q4"/>
  </r>
  <r>
    <s v="ORD-07234"/>
    <d v="2025-03-30T00:00:00"/>
    <s v="CUST-1262"/>
    <s v="Neha Patel"/>
    <x v="3"/>
    <x v="14"/>
    <x v="2"/>
    <s v="Rajasthan"/>
    <s v="Jaipur"/>
    <n v="1"/>
    <n v="35409.57"/>
    <n v="0.1"/>
    <n v="22418.55"/>
    <x v="3"/>
    <x v="1"/>
    <x v="1"/>
    <n v="0.1"/>
    <n v="1.0000000000000002E-2"/>
    <n v="1.0000000000000002E-3"/>
    <n v="-22418.548999999999"/>
    <n v="-22418548.999999993"/>
    <n v="2025"/>
    <x v="3"/>
    <n v="3"/>
    <s v="Q1"/>
  </r>
  <r>
    <s v="ORD-07235"/>
    <d v="2025-11-20T00:00:00"/>
    <s v="CUST-1809"/>
    <s v="Aarav Reddy"/>
    <x v="3"/>
    <x v="16"/>
    <x v="0"/>
    <s v="Haryana"/>
    <s v="Gurugram"/>
    <n v="1"/>
    <n v="59667.62"/>
    <n v="0.05"/>
    <n v="36880.18"/>
    <x v="2"/>
    <x v="1"/>
    <x v="2"/>
    <n v="0.05"/>
    <n v="2.5000000000000005E-3"/>
    <n v="1.2500000000000003E-4"/>
    <n v="-36880.179875000002"/>
    <n v="-295041438.99999994"/>
    <n v="2025"/>
    <x v="8"/>
    <n v="11"/>
    <s v="Q4"/>
  </r>
  <r>
    <s v="ORD-07236"/>
    <d v="2025-02-11T00:00:00"/>
    <s v="CUST-1438"/>
    <s v="Neha Patel"/>
    <x v="2"/>
    <x v="8"/>
    <x v="3"/>
    <s v="Telangana"/>
    <s v="Hyderabad"/>
    <n v="3"/>
    <n v="6641.58"/>
    <n v="0.05"/>
    <n v="12876.55"/>
    <x v="1"/>
    <x v="1"/>
    <x v="1"/>
    <n v="0.15000000000000002"/>
    <n v="7.5000000000000015E-3"/>
    <n v="1.1250000000000003E-3"/>
    <n v="-12876.548874999999"/>
    <n v="-11445821.222222218"/>
    <n v="2025"/>
    <x v="11"/>
    <n v="2"/>
    <s v="Q1"/>
  </r>
  <r>
    <s v="ORD-07237"/>
    <d v="2025-07-29T00:00:00"/>
    <s v="CUST-1522"/>
    <s v="Rohan Nair"/>
    <x v="0"/>
    <x v="0"/>
    <x v="0"/>
    <s v="Delhi"/>
    <s v="New Delhi"/>
    <n v="1"/>
    <n v="4715.49"/>
    <n v="0.05"/>
    <n v="3884.39"/>
    <x v="0"/>
    <x v="0"/>
    <x v="1"/>
    <n v="0.05"/>
    <n v="2.5000000000000005E-3"/>
    <n v="1.2500000000000003E-4"/>
    <n v="-3884.3898749999998"/>
    <n v="-31075118.999999993"/>
    <n v="2025"/>
    <x v="4"/>
    <n v="7"/>
    <s v="Q3"/>
  </r>
  <r>
    <s v="ORD-07238"/>
    <d v="2025-08-17T00:00:00"/>
    <s v="CUST-2142"/>
    <s v="Kiran Nair"/>
    <x v="2"/>
    <x v="23"/>
    <x v="1"/>
    <s v="Chhattisgarh"/>
    <s v="Raipur"/>
    <n v="2"/>
    <n v="1350.3"/>
    <n v="0.1"/>
    <n v="1819.01"/>
    <x v="0"/>
    <x v="1"/>
    <x v="1"/>
    <n v="0.2"/>
    <n v="2.0000000000000004E-2"/>
    <n v="4.000000000000001E-3"/>
    <n v="-1819.0060000000001"/>
    <n v="-454751.49999999994"/>
    <n v="2025"/>
    <x v="7"/>
    <n v="8"/>
    <s v="Q3"/>
  </r>
  <r>
    <s v="ORD-07239"/>
    <d v="2025-12-16T00:00:00"/>
    <s v="CUST-2467"/>
    <s v="Rahul Nair"/>
    <x v="0"/>
    <x v="0"/>
    <x v="3"/>
    <s v="Karnataka"/>
    <s v="Bengaluru"/>
    <n v="2"/>
    <n v="13232.17"/>
    <n v="0.1"/>
    <n v="20817.82"/>
    <x v="2"/>
    <x v="1"/>
    <x v="2"/>
    <n v="0.2"/>
    <n v="2.0000000000000004E-2"/>
    <n v="4.000000000000001E-3"/>
    <n v="-20817.815999999999"/>
    <n v="-5204453.9999999981"/>
    <n v="2025"/>
    <x v="1"/>
    <n v="12"/>
    <s v="Q4"/>
  </r>
  <r>
    <s v="ORD-07240"/>
    <d v="2025-10-02T00:00:00"/>
    <s v="CUST-2383"/>
    <s v="Isha Verma"/>
    <x v="0"/>
    <x v="5"/>
    <x v="1"/>
    <s v="Chhattisgarh"/>
    <s v="Raipur"/>
    <n v="2"/>
    <n v="1426.14"/>
    <n v="0.1"/>
    <n v="1809.07"/>
    <x v="1"/>
    <x v="1"/>
    <x v="0"/>
    <n v="0.2"/>
    <n v="2.0000000000000004E-2"/>
    <n v="4.000000000000001E-3"/>
    <n v="-1809.066"/>
    <n v="-452266.49999999988"/>
    <n v="2025"/>
    <x v="10"/>
    <n v="10"/>
    <s v="Q4"/>
  </r>
  <r>
    <s v="ORD-07241"/>
    <d v="2025-10-06T00:00:00"/>
    <s v="CUST-2198"/>
    <s v="Rahul Patel"/>
    <x v="0"/>
    <x v="11"/>
    <x v="0"/>
    <s v="Uttar Pradesh"/>
    <s v="Noida"/>
    <n v="1"/>
    <n v="9094.6299999999992"/>
    <n v="0"/>
    <n v="5740.77"/>
    <x v="1"/>
    <x v="0"/>
    <x v="1"/>
    <n v="0"/>
    <n v="0"/>
    <n v="0"/>
    <n v="-5740.77"/>
    <e v="#DIV/0!"/>
    <n v="2025"/>
    <x v="10"/>
    <n v="10"/>
    <s v="Q4"/>
  </r>
  <r>
    <s v="ORD-07242"/>
    <d v="2025-09-08T00:00:00"/>
    <s v="CUST-2486"/>
    <s v="Sneha Verma"/>
    <x v="4"/>
    <x v="19"/>
    <x v="0"/>
    <s v="Haryana"/>
    <s v="Faridabad"/>
    <n v="2"/>
    <n v="7269.02"/>
    <n v="0.1"/>
    <n v="11238.25"/>
    <x v="2"/>
    <x v="1"/>
    <x v="1"/>
    <n v="0.2"/>
    <n v="2.0000000000000004E-2"/>
    <n v="4.000000000000001E-3"/>
    <n v="-11238.245999999999"/>
    <n v="-2809561.4999999991"/>
    <n v="2025"/>
    <x v="2"/>
    <n v="9"/>
    <s v="Q3"/>
  </r>
  <r>
    <s v="ORD-07243"/>
    <d v="2025-11-06T00:00:00"/>
    <s v="CUST-2420"/>
    <s v="Aarav Patel"/>
    <x v="0"/>
    <x v="6"/>
    <x v="1"/>
    <s v="Madhya Pradesh"/>
    <s v="Indore"/>
    <n v="1"/>
    <n v="10392.41"/>
    <n v="0"/>
    <n v="8923.6200000000008"/>
    <x v="0"/>
    <x v="1"/>
    <x v="1"/>
    <n v="0"/>
    <n v="0"/>
    <n v="0"/>
    <n v="-8923.6200000000008"/>
    <e v="#DIV/0!"/>
    <n v="2025"/>
    <x v="8"/>
    <n v="11"/>
    <s v="Q4"/>
  </r>
  <r>
    <s v="ORD-07244"/>
    <d v="2025-07-27T00:00:00"/>
    <s v="CUST-1230"/>
    <s v="Ananya Gupta"/>
    <x v="0"/>
    <x v="6"/>
    <x v="4"/>
    <s v="Odisha"/>
    <s v="Bhubaneswar"/>
    <n v="5"/>
    <n v="3952.63"/>
    <n v="0"/>
    <n v="14067.18"/>
    <x v="0"/>
    <x v="2"/>
    <x v="2"/>
    <n v="0"/>
    <n v="0"/>
    <n v="0"/>
    <n v="-14067.18"/>
    <e v="#DIV/0!"/>
    <n v="2025"/>
    <x v="4"/>
    <n v="7"/>
    <s v="Q3"/>
  </r>
  <r>
    <s v="ORD-07245"/>
    <d v="2025-11-17T00:00:00"/>
    <s v="CUST-1157"/>
    <s v="Rohan Singh"/>
    <x v="0"/>
    <x v="5"/>
    <x v="3"/>
    <s v="Tamil Nadu"/>
    <s v="Chennai"/>
    <n v="1"/>
    <n v="9125.8700000000008"/>
    <n v="0.05"/>
    <n v="6863.48"/>
    <x v="1"/>
    <x v="1"/>
    <x v="2"/>
    <n v="0.05"/>
    <n v="2.5000000000000005E-3"/>
    <n v="1.2500000000000003E-4"/>
    <n v="-6863.479875"/>
    <n v="-54907838.999999985"/>
    <n v="2025"/>
    <x v="8"/>
    <n v="11"/>
    <s v="Q4"/>
  </r>
  <r>
    <s v="ORD-07246"/>
    <d v="2025-05-20T00:00:00"/>
    <s v="CUST-1334"/>
    <s v="Meera Reddy"/>
    <x v="3"/>
    <x v="14"/>
    <x v="4"/>
    <s v="Odisha"/>
    <s v="Bhubaneswar"/>
    <n v="1"/>
    <n v="60000.94"/>
    <n v="0.1"/>
    <n v="37091.730000000003"/>
    <x v="0"/>
    <x v="1"/>
    <x v="1"/>
    <n v="0.1"/>
    <n v="1.0000000000000002E-2"/>
    <n v="1.0000000000000002E-3"/>
    <n v="-37091.729000000007"/>
    <n v="-37091729"/>
    <n v="2025"/>
    <x v="6"/>
    <n v="5"/>
    <s v="Q2"/>
  </r>
  <r>
    <s v="ORD-07247"/>
    <d v="2025-10-07T00:00:00"/>
    <s v="CUST-1712"/>
    <s v="Sneha Singh"/>
    <x v="4"/>
    <x v="22"/>
    <x v="3"/>
    <s v="Tamil Nadu"/>
    <s v="Chennai"/>
    <n v="1"/>
    <n v="5746.31"/>
    <n v="0"/>
    <n v="4496.5200000000004"/>
    <x v="1"/>
    <x v="1"/>
    <x v="2"/>
    <n v="0"/>
    <n v="0"/>
    <n v="0"/>
    <n v="-4496.5200000000004"/>
    <e v="#DIV/0!"/>
    <n v="2025"/>
    <x v="10"/>
    <n v="10"/>
    <s v="Q4"/>
  </r>
  <r>
    <s v="ORD-07248"/>
    <d v="2025-02-03T00:00:00"/>
    <s v="CUST-2329"/>
    <s v="Aarav Patel"/>
    <x v="3"/>
    <x v="13"/>
    <x v="4"/>
    <s v="Odisha"/>
    <s v="Cuttack"/>
    <n v="3"/>
    <n v="47314.65"/>
    <n v="0.05"/>
    <n v="85857.919999999998"/>
    <x v="1"/>
    <x v="1"/>
    <x v="1"/>
    <n v="0.15000000000000002"/>
    <n v="7.5000000000000015E-3"/>
    <n v="1.1250000000000003E-3"/>
    <n v="-85857.918875000003"/>
    <n v="-76318150.11111109"/>
    <n v="2025"/>
    <x v="11"/>
    <n v="2"/>
    <s v="Q1"/>
  </r>
  <r>
    <s v="ORD-07249"/>
    <d v="2025-11-05T00:00:00"/>
    <s v="CUST-1744"/>
    <s v="Neha Reddy"/>
    <x v="4"/>
    <x v="12"/>
    <x v="4"/>
    <s v="Odisha"/>
    <s v="Cuttack"/>
    <n v="1"/>
    <n v="3358.24"/>
    <n v="0.05"/>
    <n v="2265.21"/>
    <x v="0"/>
    <x v="2"/>
    <x v="1"/>
    <n v="0.05"/>
    <n v="2.5000000000000005E-3"/>
    <n v="1.2500000000000003E-4"/>
    <n v="-2265.209875"/>
    <n v="-18121678.999999996"/>
    <n v="2025"/>
    <x v="8"/>
    <n v="11"/>
    <s v="Q4"/>
  </r>
  <r>
    <s v="ORD-07250"/>
    <d v="2025-01-18T00:00:00"/>
    <s v="CUST-1977"/>
    <s v="Rohan Joshi"/>
    <x v="3"/>
    <x v="13"/>
    <x v="0"/>
    <s v="Delhi"/>
    <s v="New Delhi"/>
    <n v="2"/>
    <n v="13468.72"/>
    <n v="0"/>
    <n v="19415.580000000002"/>
    <x v="4"/>
    <x v="0"/>
    <x v="1"/>
    <n v="0"/>
    <n v="0"/>
    <n v="0"/>
    <n v="-19415.580000000002"/>
    <e v="#DIV/0!"/>
    <n v="2025"/>
    <x v="5"/>
    <n v="1"/>
    <s v="Q1"/>
  </r>
  <r>
    <s v="ORD-07251"/>
    <d v="2025-02-26T00:00:00"/>
    <s v="CUST-1299"/>
    <s v="Priya Joshi"/>
    <x v="4"/>
    <x v="12"/>
    <x v="1"/>
    <s v="Chhattisgarh"/>
    <s v="Bilaspur"/>
    <n v="1"/>
    <n v="2672.96"/>
    <n v="0.1"/>
    <n v="1686.26"/>
    <x v="0"/>
    <x v="1"/>
    <x v="1"/>
    <n v="0.1"/>
    <n v="1.0000000000000002E-2"/>
    <n v="1.0000000000000002E-3"/>
    <n v="-1686.259"/>
    <n v="-1686258.9999999995"/>
    <n v="2025"/>
    <x v="11"/>
    <n v="2"/>
    <s v="Q1"/>
  </r>
  <r>
    <s v="ORD-07252"/>
    <d v="2025-04-22T00:00:00"/>
    <s v="CUST-2367"/>
    <s v="Aarav Gupta"/>
    <x v="1"/>
    <x v="9"/>
    <x v="3"/>
    <s v="Andhra Pradesh"/>
    <s v="Visakhapatnam"/>
    <n v="1"/>
    <n v="2782.59"/>
    <n v="0"/>
    <n v="2080.1"/>
    <x v="1"/>
    <x v="1"/>
    <x v="2"/>
    <n v="0"/>
    <n v="0"/>
    <n v="0"/>
    <n v="-2080.1"/>
    <e v="#DIV/0!"/>
    <n v="2025"/>
    <x v="0"/>
    <n v="4"/>
    <s v="Q2"/>
  </r>
  <r>
    <s v="ORD-07253"/>
    <d v="2025-01-05T00:00:00"/>
    <s v="CUST-2543"/>
    <s v="Vikram Nair"/>
    <x v="2"/>
    <x v="20"/>
    <x v="0"/>
    <s v="Uttar Pradesh"/>
    <s v="Lucknow"/>
    <n v="2"/>
    <n v="2249.4499999999998"/>
    <n v="0.1"/>
    <n v="3203.17"/>
    <x v="0"/>
    <x v="1"/>
    <x v="1"/>
    <n v="0.2"/>
    <n v="2.0000000000000004E-2"/>
    <n v="4.000000000000001E-3"/>
    <n v="-3203.1660000000002"/>
    <n v="-800791.49999999988"/>
    <n v="2025"/>
    <x v="5"/>
    <n v="1"/>
    <s v="Q1"/>
  </r>
  <r>
    <s v="ORD-07254"/>
    <d v="2025-07-01T00:00:00"/>
    <s v="CUST-1720"/>
    <s v="Rahul Patel"/>
    <x v="2"/>
    <x v="23"/>
    <x v="3"/>
    <s v="Tamil Nadu"/>
    <s v="Chennai"/>
    <n v="1"/>
    <n v="3976.97"/>
    <n v="0.05"/>
    <n v="2833.58"/>
    <x v="2"/>
    <x v="1"/>
    <x v="1"/>
    <n v="0.05"/>
    <n v="2.5000000000000005E-3"/>
    <n v="1.2500000000000003E-4"/>
    <n v="-2833.5798749999999"/>
    <n v="-22668638.999999993"/>
    <n v="2025"/>
    <x v="4"/>
    <n v="7"/>
    <s v="Q3"/>
  </r>
  <r>
    <s v="ORD-07255"/>
    <d v="2025-01-13T00:00:00"/>
    <s v="CUST-1013"/>
    <s v="Vikram Joshi"/>
    <x v="0"/>
    <x v="4"/>
    <x v="2"/>
    <s v="Maharashtra"/>
    <s v="Pune"/>
    <n v="2"/>
    <n v="12944.8"/>
    <n v="0.05"/>
    <n v="18107.650000000001"/>
    <x v="4"/>
    <x v="1"/>
    <x v="2"/>
    <n v="0.1"/>
    <n v="5.000000000000001E-3"/>
    <n v="5.0000000000000012E-4"/>
    <n v="-18107.649500000003"/>
    <n v="-36215299"/>
    <n v="2025"/>
    <x v="5"/>
    <n v="1"/>
    <s v="Q1"/>
  </r>
  <r>
    <s v="ORD-07256"/>
    <d v="2025-12-05T00:00:00"/>
    <s v="CUST-1701"/>
    <s v="Rohan Kumar"/>
    <x v="2"/>
    <x v="2"/>
    <x v="3"/>
    <s v="Karnataka"/>
    <s v="Mysuru"/>
    <n v="3"/>
    <n v="5247.01"/>
    <n v="0.15"/>
    <n v="10599.41"/>
    <x v="1"/>
    <x v="1"/>
    <x v="1"/>
    <n v="0.44999999999999996"/>
    <n v="6.7499999999999991E-2"/>
    <n v="3.0374999999999992E-2"/>
    <n v="-10599.379625"/>
    <n v="-348950.76954732515"/>
    <n v="2025"/>
    <x v="1"/>
    <n v="12"/>
    <s v="Q4"/>
  </r>
  <r>
    <s v="ORD-07257"/>
    <d v="2025-10-12T00:00:00"/>
    <s v="CUST-1383"/>
    <s v="Isha Rao"/>
    <x v="3"/>
    <x v="3"/>
    <x v="4"/>
    <s v="Odisha"/>
    <s v="Bhubaneswar"/>
    <n v="3"/>
    <n v="11957.49"/>
    <n v="0.1"/>
    <n v="27117.23"/>
    <x v="1"/>
    <x v="1"/>
    <x v="1"/>
    <n v="0.30000000000000004"/>
    <n v="3.0000000000000006E-2"/>
    <n v="9.0000000000000028E-3"/>
    <n v="-27117.221000000001"/>
    <n v="-3013024.5555555546"/>
    <n v="2025"/>
    <x v="10"/>
    <n v="10"/>
    <s v="Q4"/>
  </r>
  <r>
    <s v="ORD-07258"/>
    <d v="2025-09-16T00:00:00"/>
    <s v="CUST-1175"/>
    <s v="Rohan Rao"/>
    <x v="0"/>
    <x v="6"/>
    <x v="1"/>
    <s v="Chhattisgarh"/>
    <s v="Bilaspur"/>
    <n v="1"/>
    <n v="13682.45"/>
    <n v="0.1"/>
    <n v="9057.09"/>
    <x v="2"/>
    <x v="1"/>
    <x v="0"/>
    <n v="0.1"/>
    <n v="1.0000000000000002E-2"/>
    <n v="1.0000000000000002E-3"/>
    <n v="-9057.0889999999999"/>
    <n v="-9057088.9999999981"/>
    <n v="2025"/>
    <x v="2"/>
    <n v="9"/>
    <s v="Q3"/>
  </r>
  <r>
    <s v="ORD-07259"/>
    <d v="2025-03-31T00:00:00"/>
    <s v="CUST-1403"/>
    <s v="Neha Reddy"/>
    <x v="1"/>
    <x v="1"/>
    <x v="2"/>
    <s v="Rajasthan"/>
    <s v="Udaipur"/>
    <n v="2"/>
    <n v="3445.27"/>
    <n v="0"/>
    <n v="5119.5200000000004"/>
    <x v="4"/>
    <x v="1"/>
    <x v="2"/>
    <n v="0"/>
    <n v="0"/>
    <n v="0"/>
    <n v="-5119.5200000000004"/>
    <e v="#DIV/0!"/>
    <n v="2025"/>
    <x v="3"/>
    <n v="3"/>
    <s v="Q1"/>
  </r>
  <r>
    <s v="ORD-07260"/>
    <d v="2025-04-14T00:00:00"/>
    <s v="CUST-1643"/>
    <s v="Kiran Sharma"/>
    <x v="3"/>
    <x v="16"/>
    <x v="2"/>
    <s v="Goa"/>
    <s v="Panaji"/>
    <n v="4"/>
    <n v="2262.33"/>
    <n v="0"/>
    <n v="7655.54"/>
    <x v="4"/>
    <x v="1"/>
    <x v="2"/>
    <n v="0"/>
    <n v="0"/>
    <n v="0"/>
    <n v="-7655.54"/>
    <e v="#DIV/0!"/>
    <n v="2025"/>
    <x v="0"/>
    <n v="4"/>
    <s v="Q2"/>
  </r>
  <r>
    <s v="ORD-07261"/>
    <d v="2025-07-05T00:00:00"/>
    <s v="CUST-1875"/>
    <s v="Vikram Patel"/>
    <x v="1"/>
    <x v="7"/>
    <x v="3"/>
    <s v="Telangana"/>
    <s v="Warangal"/>
    <n v="3"/>
    <n v="529.64"/>
    <n v="0.1"/>
    <n v="889.65"/>
    <x v="1"/>
    <x v="1"/>
    <x v="2"/>
    <n v="0.30000000000000004"/>
    <n v="3.0000000000000006E-2"/>
    <n v="9.0000000000000028E-3"/>
    <n v="-889.64099999999996"/>
    <n v="-98848.999999999971"/>
    <n v="2025"/>
    <x v="4"/>
    <n v="7"/>
    <s v="Q3"/>
  </r>
  <r>
    <s v="ORD-07262"/>
    <d v="2025-09-07T00:00:00"/>
    <s v="CUST-1456"/>
    <s v="Rahul Reddy"/>
    <x v="0"/>
    <x v="0"/>
    <x v="2"/>
    <s v="Gujarat"/>
    <s v="Ahmedabad"/>
    <n v="1"/>
    <n v="11880.12"/>
    <n v="0.05"/>
    <n v="8207.26"/>
    <x v="1"/>
    <x v="2"/>
    <x v="2"/>
    <n v="0.05"/>
    <n v="2.5000000000000005E-3"/>
    <n v="1.2500000000000003E-4"/>
    <n v="-8207.2598749999997"/>
    <n v="-65658078.999999985"/>
    <n v="2025"/>
    <x v="2"/>
    <n v="9"/>
    <s v="Q3"/>
  </r>
  <r>
    <s v="ORD-07263"/>
    <d v="2025-09-12T00:00:00"/>
    <s v="CUST-1680"/>
    <s v="Isha Gupta"/>
    <x v="2"/>
    <x v="10"/>
    <x v="3"/>
    <s v="Tamil Nadu"/>
    <s v="Chennai"/>
    <n v="2"/>
    <n v="2932.45"/>
    <n v="0.15"/>
    <n v="3119.62"/>
    <x v="2"/>
    <x v="0"/>
    <x v="0"/>
    <n v="0.3"/>
    <n v="4.4999999999999998E-2"/>
    <n v="1.35E-2"/>
    <n v="-3119.6064999999999"/>
    <n v="-231081.96296296295"/>
    <n v="2025"/>
    <x v="2"/>
    <n v="9"/>
    <s v="Q3"/>
  </r>
  <r>
    <s v="ORD-07264"/>
    <d v="2025-03-17T00:00:00"/>
    <s v="CUST-1268"/>
    <s v="Meera Singh"/>
    <x v="4"/>
    <x v="22"/>
    <x v="1"/>
    <s v="Chhattisgarh"/>
    <s v="Raipur"/>
    <n v="4"/>
    <n v="1741.88"/>
    <n v="0.05"/>
    <n v="4751.8900000000003"/>
    <x v="1"/>
    <x v="1"/>
    <x v="1"/>
    <n v="0.2"/>
    <n v="1.0000000000000002E-2"/>
    <n v="2.0000000000000005E-3"/>
    <n v="-4751.8879999999999"/>
    <n v="-2375943.9999999995"/>
    <n v="2025"/>
    <x v="3"/>
    <n v="3"/>
    <s v="Q1"/>
  </r>
  <r>
    <s v="ORD-07265"/>
    <d v="2025-04-18T00:00:00"/>
    <s v="CUST-1671"/>
    <s v="Ananya Nair"/>
    <x v="2"/>
    <x v="2"/>
    <x v="0"/>
    <s v="Punjab"/>
    <s v="Ludhiana"/>
    <n v="1"/>
    <n v="693.02"/>
    <n v="0.05"/>
    <n v="452.55"/>
    <x v="1"/>
    <x v="2"/>
    <x v="1"/>
    <n v="0.05"/>
    <n v="2.5000000000000005E-3"/>
    <n v="1.2500000000000003E-4"/>
    <n v="-452.54987499999999"/>
    <n v="-3620398.9999999991"/>
    <n v="2025"/>
    <x v="0"/>
    <n v="4"/>
    <s v="Q2"/>
  </r>
  <r>
    <s v="ORD-07266"/>
    <d v="2025-06-05T00:00:00"/>
    <s v="CUST-1675"/>
    <s v="Priya Rao"/>
    <x v="2"/>
    <x v="10"/>
    <x v="3"/>
    <s v="Karnataka"/>
    <s v="Mysuru"/>
    <n v="3"/>
    <n v="1452.03"/>
    <n v="0.05"/>
    <n v="3164.97"/>
    <x v="0"/>
    <x v="0"/>
    <x v="1"/>
    <n v="0.15000000000000002"/>
    <n v="7.5000000000000015E-3"/>
    <n v="1.1250000000000003E-3"/>
    <n v="-3164.968875"/>
    <n v="-2813305.666666666"/>
    <n v="2025"/>
    <x v="9"/>
    <n v="6"/>
    <s v="Q2"/>
  </r>
  <r>
    <s v="ORD-07267"/>
    <d v="2025-03-23T00:00:00"/>
    <s v="CUST-1340"/>
    <s v="Neha Sharma"/>
    <x v="2"/>
    <x v="10"/>
    <x v="0"/>
    <s v="Punjab"/>
    <s v="Ludhiana"/>
    <n v="2"/>
    <n v="6719.59"/>
    <n v="0.1"/>
    <n v="8962.5499999999993"/>
    <x v="3"/>
    <x v="1"/>
    <x v="1"/>
    <n v="0.2"/>
    <n v="2.0000000000000004E-2"/>
    <n v="4.000000000000001E-3"/>
    <n v="-8962.5459999999985"/>
    <n v="-2240636.4999999991"/>
    <n v="2025"/>
    <x v="3"/>
    <n v="3"/>
    <s v="Q1"/>
  </r>
  <r>
    <s v="ORD-07268"/>
    <d v="2025-03-18T00:00:00"/>
    <s v="CUST-2051"/>
    <s v="Priya Verma"/>
    <x v="4"/>
    <x v="19"/>
    <x v="3"/>
    <s v="Telangana"/>
    <s v="Hyderabad"/>
    <n v="1"/>
    <n v="6684.31"/>
    <n v="0.05"/>
    <n v="4106.46"/>
    <x v="0"/>
    <x v="2"/>
    <x v="1"/>
    <n v="0.05"/>
    <n v="2.5000000000000005E-3"/>
    <n v="1.2500000000000003E-4"/>
    <n v="-4106.4598750000005"/>
    <n v="-32851678.999999996"/>
    <n v="2025"/>
    <x v="3"/>
    <n v="3"/>
    <s v="Q1"/>
  </r>
  <r>
    <s v="ORD-07269"/>
    <d v="2025-09-15T00:00:00"/>
    <s v="CUST-2283"/>
    <s v="Sneha Kumar"/>
    <x v="3"/>
    <x v="3"/>
    <x v="0"/>
    <s v="Punjab"/>
    <s v="Ludhiana"/>
    <n v="1"/>
    <n v="35009.29"/>
    <n v="0.15"/>
    <n v="22569.96"/>
    <x v="1"/>
    <x v="1"/>
    <x v="0"/>
    <n v="0.15"/>
    <n v="2.2499999999999999E-2"/>
    <n v="3.375E-3"/>
    <n v="-22569.956624999999"/>
    <n v="-6687394.555555555"/>
    <n v="2025"/>
    <x v="2"/>
    <n v="9"/>
    <s v="Q3"/>
  </r>
  <r>
    <s v="ORD-07270"/>
    <d v="2025-05-07T00:00:00"/>
    <s v="CUST-1564"/>
    <s v="Rahul Joshi"/>
    <x v="2"/>
    <x v="23"/>
    <x v="2"/>
    <s v="Gujarat"/>
    <s v="Surat"/>
    <n v="1"/>
    <n v="6614.17"/>
    <n v="0.05"/>
    <n v="5028.97"/>
    <x v="4"/>
    <x v="2"/>
    <x v="2"/>
    <n v="0.05"/>
    <n v="2.5000000000000005E-3"/>
    <n v="1.2500000000000003E-4"/>
    <n v="-5028.9698750000007"/>
    <n v="-40231758.999999993"/>
    <n v="2025"/>
    <x v="6"/>
    <n v="5"/>
    <s v="Q2"/>
  </r>
  <r>
    <s v="ORD-07271"/>
    <d v="2025-10-09T00:00:00"/>
    <s v="CUST-1135"/>
    <s v="Meera Sharma"/>
    <x v="0"/>
    <x v="11"/>
    <x v="1"/>
    <s v="Madhya Pradesh"/>
    <s v="Bhopal"/>
    <n v="1"/>
    <n v="11410.61"/>
    <n v="0.15"/>
    <n v="6154.67"/>
    <x v="1"/>
    <x v="0"/>
    <x v="1"/>
    <n v="0.15"/>
    <n v="2.2499999999999999E-2"/>
    <n v="3.375E-3"/>
    <n v="-6154.6666249999998"/>
    <n v="-1823604.9259259258"/>
    <n v="2025"/>
    <x v="10"/>
    <n v="10"/>
    <s v="Q4"/>
  </r>
  <r>
    <s v="ORD-07272"/>
    <d v="2025-03-29T00:00:00"/>
    <s v="CUST-2331"/>
    <s v="Aarav Reddy"/>
    <x v="3"/>
    <x v="13"/>
    <x v="2"/>
    <s v="Maharashtra"/>
    <s v="Nagpur"/>
    <n v="3"/>
    <n v="47578.47"/>
    <n v="0.05"/>
    <n v="85219.47"/>
    <x v="0"/>
    <x v="1"/>
    <x v="0"/>
    <n v="0.15000000000000002"/>
    <n v="7.5000000000000015E-3"/>
    <n v="1.1250000000000003E-3"/>
    <n v="-85219.468875000006"/>
    <n v="-75750638.999999985"/>
    <n v="2025"/>
    <x v="3"/>
    <n v="3"/>
    <s v="Q1"/>
  </r>
  <r>
    <s v="ORD-07273"/>
    <d v="2025-07-23T00:00:00"/>
    <s v="CUST-2505"/>
    <s v="Neha Sharma"/>
    <x v="3"/>
    <x v="18"/>
    <x v="0"/>
    <s v="Punjab"/>
    <s v="Ludhiana"/>
    <n v="2"/>
    <n v="19448.39"/>
    <n v="0.1"/>
    <n v="29755.86"/>
    <x v="1"/>
    <x v="1"/>
    <x v="1"/>
    <n v="0.2"/>
    <n v="2.0000000000000004E-2"/>
    <n v="4.000000000000001E-3"/>
    <n v="-29755.856"/>
    <n v="-7438963.9999999981"/>
    <n v="2025"/>
    <x v="4"/>
    <n v="7"/>
    <s v="Q3"/>
  </r>
  <r>
    <s v="ORD-07274"/>
    <d v="2025-01-16T00:00:00"/>
    <s v="CUST-1813"/>
    <s v="Isha Joshi"/>
    <x v="0"/>
    <x v="0"/>
    <x v="3"/>
    <s v="Telangana"/>
    <s v="Hyderabad"/>
    <n v="2"/>
    <n v="10889.39"/>
    <n v="0"/>
    <n v="16712.46"/>
    <x v="3"/>
    <x v="0"/>
    <x v="1"/>
    <n v="0"/>
    <n v="0"/>
    <n v="0"/>
    <n v="-16712.46"/>
    <e v="#DIV/0!"/>
    <n v="2025"/>
    <x v="5"/>
    <n v="1"/>
    <s v="Q1"/>
  </r>
  <r>
    <s v="ORD-07275"/>
    <d v="2025-05-31T00:00:00"/>
    <s v="CUST-1801"/>
    <s v="Vikram Singh"/>
    <x v="2"/>
    <x v="8"/>
    <x v="1"/>
    <s v="Chhattisgarh"/>
    <s v="Bilaspur"/>
    <n v="2"/>
    <n v="1346.95"/>
    <n v="0.1"/>
    <n v="1571.72"/>
    <x v="2"/>
    <x v="0"/>
    <x v="0"/>
    <n v="0.2"/>
    <n v="2.0000000000000004E-2"/>
    <n v="4.000000000000001E-3"/>
    <n v="-1571.7160000000001"/>
    <n v="-392928.99999999994"/>
    <n v="2025"/>
    <x v="6"/>
    <n v="5"/>
    <s v="Q2"/>
  </r>
  <r>
    <s v="ORD-07276"/>
    <d v="2025-09-11T00:00:00"/>
    <s v="CUST-2041"/>
    <s v="Rohan Singh"/>
    <x v="4"/>
    <x v="22"/>
    <x v="0"/>
    <s v="Delhi"/>
    <s v="Delhi"/>
    <n v="1"/>
    <n v="3938.11"/>
    <n v="0.05"/>
    <n v="3018.2"/>
    <x v="2"/>
    <x v="1"/>
    <x v="0"/>
    <n v="0.05"/>
    <n v="2.5000000000000005E-3"/>
    <n v="1.2500000000000003E-4"/>
    <n v="-3018.1998749999998"/>
    <n v="-24145598.999999993"/>
    <n v="2025"/>
    <x v="2"/>
    <n v="9"/>
    <s v="Q3"/>
  </r>
  <r>
    <s v="ORD-07277"/>
    <d v="2025-07-07T00:00:00"/>
    <s v="CUST-2414"/>
    <s v="Vikram Kumar"/>
    <x v="1"/>
    <x v="7"/>
    <x v="4"/>
    <s v="Jharkhand"/>
    <s v="Jamshedpur"/>
    <n v="1"/>
    <n v="407.89"/>
    <n v="0.05"/>
    <n v="326.55"/>
    <x v="1"/>
    <x v="0"/>
    <x v="1"/>
    <n v="0.05"/>
    <n v="2.5000000000000005E-3"/>
    <n v="1.2500000000000003E-4"/>
    <n v="-326.54987499999999"/>
    <n v="-2612398.9999999991"/>
    <n v="2025"/>
    <x v="4"/>
    <n v="7"/>
    <s v="Q3"/>
  </r>
  <r>
    <s v="ORD-07278"/>
    <d v="2025-11-25T00:00:00"/>
    <s v="CUST-1628"/>
    <s v="Sneha Sharma"/>
    <x v="2"/>
    <x v="8"/>
    <x v="3"/>
    <s v="Telangana"/>
    <s v="Hyderabad"/>
    <n v="4"/>
    <n v="1829.75"/>
    <n v="0"/>
    <n v="6378.01"/>
    <x v="1"/>
    <x v="1"/>
    <x v="0"/>
    <n v="0"/>
    <n v="0"/>
    <n v="0"/>
    <n v="-6378.01"/>
    <e v="#DIV/0!"/>
    <n v="2025"/>
    <x v="8"/>
    <n v="11"/>
    <s v="Q4"/>
  </r>
  <r>
    <s v="ORD-07279"/>
    <d v="2025-02-01T00:00:00"/>
    <s v="CUST-1806"/>
    <s v="Rahul Sharma"/>
    <x v="3"/>
    <x v="14"/>
    <x v="1"/>
    <s v="Madhya Pradesh"/>
    <s v="Indore"/>
    <n v="2"/>
    <n v="6254.16"/>
    <n v="0.1"/>
    <n v="9408.9500000000007"/>
    <x v="0"/>
    <x v="1"/>
    <x v="1"/>
    <n v="0.2"/>
    <n v="2.0000000000000004E-2"/>
    <n v="4.000000000000001E-3"/>
    <n v="-9408.9459999999999"/>
    <n v="-2352236.4999999995"/>
    <n v="2025"/>
    <x v="11"/>
    <n v="2"/>
    <s v="Q1"/>
  </r>
  <r>
    <s v="ORD-07280"/>
    <d v="2025-09-28T00:00:00"/>
    <s v="CUST-1418"/>
    <s v="Kiran Rao"/>
    <x v="3"/>
    <x v="16"/>
    <x v="3"/>
    <s v="Karnataka"/>
    <s v="Bengaluru"/>
    <n v="2"/>
    <n v="26123.96"/>
    <n v="0"/>
    <n v="42583.87"/>
    <x v="4"/>
    <x v="0"/>
    <x v="0"/>
    <n v="0"/>
    <n v="0"/>
    <n v="0"/>
    <n v="-42583.87"/>
    <e v="#DIV/0!"/>
    <n v="2025"/>
    <x v="2"/>
    <n v="9"/>
    <s v="Q3"/>
  </r>
  <r>
    <s v="ORD-07281"/>
    <d v="2025-01-05T00:00:00"/>
    <s v="CUST-2073"/>
    <s v="Vikram Joshi"/>
    <x v="0"/>
    <x v="6"/>
    <x v="0"/>
    <s v="Haryana"/>
    <s v="Faridabad"/>
    <n v="5"/>
    <n v="15284.51"/>
    <n v="0"/>
    <n v="64834.94"/>
    <x v="2"/>
    <x v="0"/>
    <x v="2"/>
    <n v="0"/>
    <n v="0"/>
    <n v="0"/>
    <n v="-64834.94"/>
    <e v="#DIV/0!"/>
    <n v="2025"/>
    <x v="5"/>
    <n v="1"/>
    <s v="Q1"/>
  </r>
  <r>
    <s v="ORD-07282"/>
    <d v="2025-11-26T00:00:00"/>
    <s v="CUST-2085"/>
    <s v="Aarav Nair"/>
    <x v="2"/>
    <x v="20"/>
    <x v="2"/>
    <s v="Rajasthan"/>
    <s v="Jaipur"/>
    <n v="1"/>
    <n v="2894.37"/>
    <n v="0"/>
    <n v="2161.38"/>
    <x v="0"/>
    <x v="1"/>
    <x v="2"/>
    <n v="0"/>
    <n v="0"/>
    <n v="0"/>
    <n v="-2161.38"/>
    <e v="#DIV/0!"/>
    <n v="2025"/>
    <x v="8"/>
    <n v="11"/>
    <s v="Q4"/>
  </r>
  <r>
    <s v="ORD-07283"/>
    <d v="2025-11-04T00:00:00"/>
    <s v="CUST-2338"/>
    <s v="Aarav Rao"/>
    <x v="3"/>
    <x v="16"/>
    <x v="3"/>
    <s v="Karnataka"/>
    <s v="Bengaluru"/>
    <n v="3"/>
    <n v="54309.120000000003"/>
    <n v="0"/>
    <n v="121616.27"/>
    <x v="1"/>
    <x v="1"/>
    <x v="0"/>
    <n v="0"/>
    <n v="0"/>
    <n v="0"/>
    <n v="-121616.27"/>
    <e v="#DIV/0!"/>
    <n v="2025"/>
    <x v="8"/>
    <n v="11"/>
    <s v="Q4"/>
  </r>
  <r>
    <s v="ORD-07284"/>
    <d v="2025-11-29T00:00:00"/>
    <s v="CUST-2008"/>
    <s v="Ananya Kumar"/>
    <x v="2"/>
    <x v="8"/>
    <x v="2"/>
    <s v="Rajasthan"/>
    <s v="Udaipur"/>
    <n v="3"/>
    <n v="4732.8900000000003"/>
    <n v="0.1"/>
    <n v="10168.69"/>
    <x v="2"/>
    <x v="1"/>
    <x v="2"/>
    <n v="0.30000000000000004"/>
    <n v="3.0000000000000006E-2"/>
    <n v="9.0000000000000028E-3"/>
    <n v="-10168.681"/>
    <n v="-1129853.4444444443"/>
    <n v="2025"/>
    <x v="8"/>
    <n v="11"/>
    <s v="Q4"/>
  </r>
  <r>
    <s v="ORD-07285"/>
    <d v="2025-06-18T00:00:00"/>
    <s v="CUST-1146"/>
    <s v="Kiran Kumar"/>
    <x v="4"/>
    <x v="24"/>
    <x v="0"/>
    <s v="Uttar Pradesh"/>
    <s v="Noida"/>
    <n v="1"/>
    <n v="4831"/>
    <n v="0.05"/>
    <n v="3890.06"/>
    <x v="1"/>
    <x v="1"/>
    <x v="1"/>
    <n v="0.05"/>
    <n v="2.5000000000000005E-3"/>
    <n v="1.2500000000000003E-4"/>
    <n v="-3890.0598749999999"/>
    <n v="-31120478.999999993"/>
    <n v="2025"/>
    <x v="9"/>
    <n v="6"/>
    <s v="Q2"/>
  </r>
  <r>
    <s v="ORD-07286"/>
    <d v="2025-06-30T00:00:00"/>
    <s v="CUST-1702"/>
    <s v="Priya Nair"/>
    <x v="2"/>
    <x v="8"/>
    <x v="4"/>
    <s v="Jharkhand"/>
    <s v="Ranchi"/>
    <n v="1"/>
    <n v="1963.49"/>
    <n v="0"/>
    <n v="1323.93"/>
    <x v="3"/>
    <x v="0"/>
    <x v="2"/>
    <n v="0"/>
    <n v="0"/>
    <n v="0"/>
    <n v="-1323.93"/>
    <e v="#DIV/0!"/>
    <n v="2025"/>
    <x v="9"/>
    <n v="6"/>
    <s v="Q2"/>
  </r>
  <r>
    <s v="ORD-07287"/>
    <d v="2025-06-27T00:00:00"/>
    <s v="CUST-2520"/>
    <s v="Rahul Verma"/>
    <x v="1"/>
    <x v="17"/>
    <x v="3"/>
    <s v="Telangana"/>
    <s v="Hyderabad"/>
    <n v="5"/>
    <n v="4630.24"/>
    <n v="0.05"/>
    <n v="16102.68"/>
    <x v="0"/>
    <x v="1"/>
    <x v="2"/>
    <n v="0.25"/>
    <n v="1.2500000000000001E-2"/>
    <n v="3.1250000000000002E-3"/>
    <n v="-16102.676875000001"/>
    <n v="-5152856.5999999996"/>
    <n v="2025"/>
    <x v="9"/>
    <n v="6"/>
    <s v="Q2"/>
  </r>
  <r>
    <s v="ORD-07288"/>
    <d v="2025-05-23T00:00:00"/>
    <s v="CUST-2030"/>
    <s v="Aarav Joshi"/>
    <x v="2"/>
    <x v="8"/>
    <x v="4"/>
    <s v="Bihar"/>
    <s v="Gaya"/>
    <n v="1"/>
    <n v="757.73"/>
    <n v="0.05"/>
    <n v="587.59"/>
    <x v="2"/>
    <x v="1"/>
    <x v="2"/>
    <n v="0.05"/>
    <n v="2.5000000000000005E-3"/>
    <n v="1.2500000000000003E-4"/>
    <n v="-587.58987500000001"/>
    <n v="-4700718.9999999991"/>
    <n v="2025"/>
    <x v="6"/>
    <n v="5"/>
    <s v="Q2"/>
  </r>
  <r>
    <s v="ORD-07289"/>
    <d v="2025-12-28T00:00:00"/>
    <s v="CUST-2229"/>
    <s v="Rohan Reddy"/>
    <x v="3"/>
    <x v="14"/>
    <x v="2"/>
    <s v="Gujarat"/>
    <s v="Ahmedabad"/>
    <n v="1"/>
    <n v="45245.98"/>
    <n v="0.05"/>
    <n v="29808.799999999999"/>
    <x v="2"/>
    <x v="1"/>
    <x v="2"/>
    <n v="0.05"/>
    <n v="2.5000000000000005E-3"/>
    <n v="1.2500000000000003E-4"/>
    <n v="-29808.799875000001"/>
    <n v="-238470398.99999994"/>
    <n v="2025"/>
    <x v="1"/>
    <n v="12"/>
    <s v="Q4"/>
  </r>
  <r>
    <s v="ORD-07290"/>
    <d v="2025-09-05T00:00:00"/>
    <s v="CUST-1863"/>
    <s v="Meera Sharma"/>
    <x v="3"/>
    <x v="3"/>
    <x v="1"/>
    <s v="Chhattisgarh"/>
    <s v="Bilaspur"/>
    <n v="2"/>
    <n v="40948.730000000003"/>
    <n v="0.05"/>
    <n v="49362.48"/>
    <x v="3"/>
    <x v="0"/>
    <x v="1"/>
    <n v="0.1"/>
    <n v="5.000000000000001E-3"/>
    <n v="5.0000000000000012E-4"/>
    <n v="-49362.479500000001"/>
    <n v="-98724958.999999985"/>
    <n v="2025"/>
    <x v="2"/>
    <n v="9"/>
    <s v="Q3"/>
  </r>
  <r>
    <s v="ORD-07291"/>
    <d v="2025-05-07T00:00:00"/>
    <s v="CUST-2274"/>
    <s v="Priya Verma"/>
    <x v="1"/>
    <x v="17"/>
    <x v="2"/>
    <s v="Rajasthan"/>
    <s v="Udaipur"/>
    <n v="2"/>
    <n v="2344.9499999999998"/>
    <n v="0.05"/>
    <n v="3239.53"/>
    <x v="4"/>
    <x v="1"/>
    <x v="2"/>
    <n v="0.1"/>
    <n v="5.000000000000001E-3"/>
    <n v="5.0000000000000012E-4"/>
    <n v="-3239.5295000000001"/>
    <n v="-6479058.9999999991"/>
    <n v="2025"/>
    <x v="6"/>
    <n v="5"/>
    <s v="Q2"/>
  </r>
  <r>
    <s v="ORD-07292"/>
    <d v="2025-09-20T00:00:00"/>
    <s v="CUST-2369"/>
    <s v="Meera Sharma"/>
    <x v="2"/>
    <x v="8"/>
    <x v="2"/>
    <s v="Gujarat"/>
    <s v="Surat"/>
    <n v="3"/>
    <n v="1986.12"/>
    <n v="0.05"/>
    <n v="4940.8100000000004"/>
    <x v="2"/>
    <x v="1"/>
    <x v="2"/>
    <n v="0.15000000000000002"/>
    <n v="7.5000000000000015E-3"/>
    <n v="1.1250000000000003E-3"/>
    <n v="-4940.8088750000006"/>
    <n v="-4391830.1111111101"/>
    <n v="2025"/>
    <x v="2"/>
    <n v="9"/>
    <s v="Q3"/>
  </r>
  <r>
    <s v="ORD-07293"/>
    <d v="2025-02-09T00:00:00"/>
    <s v="CUST-1432"/>
    <s v="Kiran Patel"/>
    <x v="2"/>
    <x v="23"/>
    <x v="4"/>
    <s v="Bihar"/>
    <s v="Gaya"/>
    <n v="4"/>
    <n v="3242.59"/>
    <n v="0.1"/>
    <n v="9198.36"/>
    <x v="1"/>
    <x v="1"/>
    <x v="1"/>
    <n v="0.4"/>
    <n v="4.0000000000000008E-2"/>
    <n v="1.6000000000000004E-2"/>
    <n v="-9198.344000000001"/>
    <n v="-574896.49999999988"/>
    <n v="2025"/>
    <x v="11"/>
    <n v="2"/>
    <s v="Q1"/>
  </r>
  <r>
    <s v="ORD-07294"/>
    <d v="2025-12-21T00:00:00"/>
    <s v="CUST-1344"/>
    <s v="Aarav Verma"/>
    <x v="3"/>
    <x v="18"/>
    <x v="0"/>
    <s v="Delhi"/>
    <s v="Delhi"/>
    <n v="4"/>
    <n v="56921.07"/>
    <n v="0"/>
    <n v="187205.61"/>
    <x v="0"/>
    <x v="2"/>
    <x v="1"/>
    <n v="0"/>
    <n v="0"/>
    <n v="0"/>
    <n v="-187205.61"/>
    <e v="#DIV/0!"/>
    <n v="2025"/>
    <x v="1"/>
    <n v="12"/>
    <s v="Q4"/>
  </r>
  <r>
    <s v="ORD-07295"/>
    <d v="2025-09-12T00:00:00"/>
    <s v="CUST-1618"/>
    <s v="Sneha Singh"/>
    <x v="2"/>
    <x v="8"/>
    <x v="2"/>
    <s v="Maharashtra"/>
    <s v="Nagpur"/>
    <n v="4"/>
    <n v="5922.66"/>
    <n v="0.15"/>
    <n v="13014.82"/>
    <x v="4"/>
    <x v="1"/>
    <x v="2"/>
    <n v="0.6"/>
    <n v="0.09"/>
    <n v="5.3999999999999999E-2"/>
    <n v="-13014.766"/>
    <n v="-241014.18518518517"/>
    <n v="2025"/>
    <x v="2"/>
    <n v="9"/>
    <s v="Q3"/>
  </r>
  <r>
    <s v="ORD-07296"/>
    <d v="2025-05-23T00:00:00"/>
    <s v="CUST-1779"/>
    <s v="Sneha Nair"/>
    <x v="3"/>
    <x v="13"/>
    <x v="0"/>
    <s v="Delhi"/>
    <s v="New Delhi"/>
    <n v="1"/>
    <n v="61277.71"/>
    <n v="0"/>
    <n v="46419.24"/>
    <x v="4"/>
    <x v="1"/>
    <x v="1"/>
    <n v="0"/>
    <n v="0"/>
    <n v="0"/>
    <n v="-46419.24"/>
    <e v="#DIV/0!"/>
    <n v="2025"/>
    <x v="6"/>
    <n v="5"/>
    <s v="Q2"/>
  </r>
  <r>
    <s v="ORD-07297"/>
    <d v="2025-08-28T00:00:00"/>
    <s v="CUST-2441"/>
    <s v="Aarav Verma"/>
    <x v="3"/>
    <x v="18"/>
    <x v="3"/>
    <s v="Andhra Pradesh"/>
    <s v="Vijayawada"/>
    <n v="2"/>
    <n v="21044.87"/>
    <n v="0.1"/>
    <n v="32120.99"/>
    <x v="1"/>
    <x v="1"/>
    <x v="2"/>
    <n v="0.2"/>
    <n v="2.0000000000000004E-2"/>
    <n v="4.000000000000001E-3"/>
    <n v="-32120.986000000001"/>
    <n v="-8030246.4999999981"/>
    <n v="2025"/>
    <x v="7"/>
    <n v="8"/>
    <s v="Q3"/>
  </r>
  <r>
    <s v="ORD-07298"/>
    <d v="2025-08-16T00:00:00"/>
    <s v="CUST-1533"/>
    <s v="Rohan Patel"/>
    <x v="0"/>
    <x v="0"/>
    <x v="2"/>
    <s v="Rajasthan"/>
    <s v="Udaipur"/>
    <n v="1"/>
    <n v="7396.9"/>
    <n v="0.05"/>
    <n v="5964.29"/>
    <x v="0"/>
    <x v="1"/>
    <x v="2"/>
    <n v="0.05"/>
    <n v="2.5000000000000005E-3"/>
    <n v="1.2500000000000003E-4"/>
    <n v="-5964.2898750000004"/>
    <n v="-47714318.999999993"/>
    <n v="2025"/>
    <x v="7"/>
    <n v="8"/>
    <s v="Q3"/>
  </r>
  <r>
    <s v="ORD-07299"/>
    <d v="2025-12-07T00:00:00"/>
    <s v="CUST-1487"/>
    <s v="Isha Joshi"/>
    <x v="0"/>
    <x v="4"/>
    <x v="2"/>
    <s v="Goa"/>
    <s v="Margao"/>
    <n v="1"/>
    <n v="1023.96"/>
    <n v="0.05"/>
    <n v="850.86"/>
    <x v="3"/>
    <x v="1"/>
    <x v="0"/>
    <n v="0.05"/>
    <n v="2.5000000000000005E-3"/>
    <n v="1.2500000000000003E-4"/>
    <n v="-850.85987499999999"/>
    <n v="-6806878.9999999981"/>
    <n v="2025"/>
    <x v="1"/>
    <n v="12"/>
    <s v="Q4"/>
  </r>
  <r>
    <s v="ORD-07300"/>
    <d v="2025-07-17T00:00:00"/>
    <s v="CUST-1055"/>
    <s v="Arjun Kumar"/>
    <x v="3"/>
    <x v="13"/>
    <x v="3"/>
    <s v="Andhra Pradesh"/>
    <s v="Vijayawada"/>
    <n v="3"/>
    <n v="61377.32"/>
    <n v="0.1"/>
    <n v="138280.01"/>
    <x v="1"/>
    <x v="0"/>
    <x v="0"/>
    <n v="0.30000000000000004"/>
    <n v="3.0000000000000006E-2"/>
    <n v="9.0000000000000028E-3"/>
    <n v="-138280.00100000002"/>
    <n v="-15364444.555555552"/>
    <n v="2025"/>
    <x v="4"/>
    <n v="7"/>
    <s v="Q3"/>
  </r>
  <r>
    <s v="ORD-07301"/>
    <d v="2025-03-06T00:00:00"/>
    <s v="CUST-1177"/>
    <s v="Neha Singh"/>
    <x v="3"/>
    <x v="14"/>
    <x v="2"/>
    <s v="Rajasthan"/>
    <s v="Jaipur"/>
    <n v="1"/>
    <n v="22416.27"/>
    <n v="0.1"/>
    <n v="17092.93"/>
    <x v="2"/>
    <x v="1"/>
    <x v="0"/>
    <n v="0.1"/>
    <n v="1.0000000000000002E-2"/>
    <n v="1.0000000000000002E-3"/>
    <n v="-17092.929"/>
    <n v="-17092928.999999996"/>
    <n v="2025"/>
    <x v="3"/>
    <n v="3"/>
    <s v="Q1"/>
  </r>
  <r>
    <s v="ORD-07302"/>
    <d v="2025-01-11T00:00:00"/>
    <s v="CUST-1884"/>
    <s v="Kiran Kumar"/>
    <x v="1"/>
    <x v="1"/>
    <x v="1"/>
    <s v="Madhya Pradesh"/>
    <s v="Indore"/>
    <n v="4"/>
    <n v="2169.7800000000002"/>
    <n v="0.05"/>
    <n v="5552.07"/>
    <x v="2"/>
    <x v="1"/>
    <x v="2"/>
    <n v="0.2"/>
    <n v="1.0000000000000002E-2"/>
    <n v="2.0000000000000005E-3"/>
    <n v="-5552.0679999999993"/>
    <n v="-2776033.9999999991"/>
    <n v="2025"/>
    <x v="5"/>
    <n v="1"/>
    <s v="Q1"/>
  </r>
  <r>
    <s v="ORD-07303"/>
    <d v="2025-04-18T00:00:00"/>
    <s v="CUST-1468"/>
    <s v="Rohan Patel"/>
    <x v="2"/>
    <x v="2"/>
    <x v="4"/>
    <s v="West Bengal"/>
    <s v="Kolkata"/>
    <n v="1"/>
    <n v="6391.51"/>
    <n v="0.05"/>
    <n v="3805.77"/>
    <x v="2"/>
    <x v="1"/>
    <x v="2"/>
    <n v="0.05"/>
    <n v="2.5000000000000005E-3"/>
    <n v="1.2500000000000003E-4"/>
    <n v="-3805.769875"/>
    <n v="-30446158.999999993"/>
    <n v="2025"/>
    <x v="0"/>
    <n v="4"/>
    <s v="Q2"/>
  </r>
  <r>
    <s v="ORD-07304"/>
    <d v="2025-01-26T00:00:00"/>
    <s v="CUST-1495"/>
    <s v="Isha Nair"/>
    <x v="2"/>
    <x v="8"/>
    <x v="2"/>
    <s v="Rajasthan"/>
    <s v="Jaipur"/>
    <n v="3"/>
    <n v="3875.55"/>
    <n v="0"/>
    <n v="9190.15"/>
    <x v="0"/>
    <x v="1"/>
    <x v="1"/>
    <n v="0"/>
    <n v="0"/>
    <n v="0"/>
    <n v="-9190.15"/>
    <e v="#DIV/0!"/>
    <n v="2025"/>
    <x v="5"/>
    <n v="1"/>
    <s v="Q1"/>
  </r>
  <r>
    <s v="ORD-07305"/>
    <d v="2025-05-31T00:00:00"/>
    <s v="CUST-2545"/>
    <s v="Rohan Nair"/>
    <x v="0"/>
    <x v="4"/>
    <x v="3"/>
    <s v="Andhra Pradesh"/>
    <s v="Vijayawada"/>
    <n v="1"/>
    <n v="10494.82"/>
    <n v="0.15"/>
    <n v="7130.75"/>
    <x v="2"/>
    <x v="1"/>
    <x v="2"/>
    <n v="0.15"/>
    <n v="2.2499999999999999E-2"/>
    <n v="3.375E-3"/>
    <n v="-7130.7466249999998"/>
    <n v="-2112813.8148148148"/>
    <n v="2025"/>
    <x v="6"/>
    <n v="5"/>
    <s v="Q2"/>
  </r>
  <r>
    <s v="ORD-07306"/>
    <d v="2025-08-09T00:00:00"/>
    <s v="CUST-1988"/>
    <s v="Rahul Singh"/>
    <x v="4"/>
    <x v="15"/>
    <x v="1"/>
    <s v="Madhya Pradesh"/>
    <s v="Indore"/>
    <n v="1"/>
    <n v="1997.98"/>
    <n v="0.15"/>
    <n v="1458.01"/>
    <x v="1"/>
    <x v="1"/>
    <x v="0"/>
    <n v="0.15"/>
    <n v="2.2499999999999999E-2"/>
    <n v="3.375E-3"/>
    <n v="-1458.006625"/>
    <n v="-432001.96296296298"/>
    <n v="2025"/>
    <x v="7"/>
    <n v="8"/>
    <s v="Q3"/>
  </r>
  <r>
    <s v="ORD-07307"/>
    <d v="2025-12-07T00:00:00"/>
    <s v="CUST-2142"/>
    <s v="Neha Sharma"/>
    <x v="3"/>
    <x v="18"/>
    <x v="3"/>
    <s v="Andhra Pradesh"/>
    <s v="Vijayawada"/>
    <n v="2"/>
    <n v="33164.910000000003"/>
    <n v="0.05"/>
    <n v="48196.66"/>
    <x v="2"/>
    <x v="1"/>
    <x v="1"/>
    <n v="0.1"/>
    <n v="5.000000000000001E-3"/>
    <n v="5.0000000000000012E-4"/>
    <n v="-48196.659500000002"/>
    <n v="-96393318.999999985"/>
    <n v="2025"/>
    <x v="1"/>
    <n v="12"/>
    <s v="Q4"/>
  </r>
  <r>
    <s v="ORD-07308"/>
    <d v="2025-08-25T00:00:00"/>
    <s v="CUST-2413"/>
    <s v="Meera Sharma"/>
    <x v="3"/>
    <x v="16"/>
    <x v="1"/>
    <s v="Chhattisgarh"/>
    <s v="Bilaspur"/>
    <n v="1"/>
    <n v="59806.25"/>
    <n v="0.1"/>
    <n v="39306.81"/>
    <x v="3"/>
    <x v="1"/>
    <x v="0"/>
    <n v="0.1"/>
    <n v="1.0000000000000002E-2"/>
    <n v="1.0000000000000002E-3"/>
    <n v="-39306.809000000001"/>
    <n v="-39306808.999999993"/>
    <n v="2025"/>
    <x v="7"/>
    <n v="8"/>
    <s v="Q3"/>
  </r>
  <r>
    <s v="ORD-07309"/>
    <d v="2025-08-25T00:00:00"/>
    <s v="CUST-2442"/>
    <s v="Neha Rao"/>
    <x v="2"/>
    <x v="10"/>
    <x v="1"/>
    <s v="Madhya Pradesh"/>
    <s v="Indore"/>
    <n v="2"/>
    <n v="4087.54"/>
    <n v="0.05"/>
    <n v="6701.85"/>
    <x v="4"/>
    <x v="1"/>
    <x v="1"/>
    <n v="0.1"/>
    <n v="5.000000000000001E-3"/>
    <n v="5.0000000000000012E-4"/>
    <n v="-6701.8495000000003"/>
    <n v="-13403698.999999998"/>
    <n v="2025"/>
    <x v="7"/>
    <n v="8"/>
    <s v="Q3"/>
  </r>
  <r>
    <s v="ORD-07310"/>
    <d v="2025-08-07T00:00:00"/>
    <s v="CUST-1202"/>
    <s v="Ananya Patel"/>
    <x v="3"/>
    <x v="14"/>
    <x v="2"/>
    <s v="Rajasthan"/>
    <s v="Jaipur"/>
    <n v="4"/>
    <n v="17699.89"/>
    <n v="0.1"/>
    <n v="42802.26"/>
    <x v="1"/>
    <x v="1"/>
    <x v="0"/>
    <n v="0.4"/>
    <n v="4.0000000000000008E-2"/>
    <n v="1.6000000000000004E-2"/>
    <n v="-42802.243999999999"/>
    <n v="-2675140.2499999991"/>
    <n v="2025"/>
    <x v="7"/>
    <n v="8"/>
    <s v="Q3"/>
  </r>
  <r>
    <s v="ORD-07311"/>
    <d v="2025-05-31T00:00:00"/>
    <s v="CUST-1864"/>
    <s v="Vikram Gupta"/>
    <x v="2"/>
    <x v="10"/>
    <x v="2"/>
    <s v="Goa"/>
    <s v="Panaji"/>
    <n v="2"/>
    <n v="605.79"/>
    <n v="0.05"/>
    <n v="853.88"/>
    <x v="1"/>
    <x v="1"/>
    <x v="1"/>
    <n v="0.1"/>
    <n v="5.000000000000001E-3"/>
    <n v="5.0000000000000012E-4"/>
    <n v="-853.87950000000001"/>
    <n v="-1707758.9999999995"/>
    <n v="2025"/>
    <x v="6"/>
    <n v="5"/>
    <s v="Q2"/>
  </r>
  <r>
    <s v="ORD-07312"/>
    <d v="2025-05-03T00:00:00"/>
    <s v="CUST-1959"/>
    <s v="Arjun Verma"/>
    <x v="2"/>
    <x v="10"/>
    <x v="3"/>
    <s v="Andhra Pradesh"/>
    <s v="Vijayawada"/>
    <n v="1"/>
    <n v="2619.59"/>
    <n v="0.05"/>
    <n v="1571.08"/>
    <x v="0"/>
    <x v="1"/>
    <x v="2"/>
    <n v="0.05"/>
    <n v="2.5000000000000005E-3"/>
    <n v="1.2500000000000003E-4"/>
    <n v="-1571.0798749999999"/>
    <n v="-12568638.999999996"/>
    <n v="2025"/>
    <x v="6"/>
    <n v="5"/>
    <s v="Q2"/>
  </r>
  <r>
    <s v="ORD-07313"/>
    <d v="2025-05-24T00:00:00"/>
    <s v="CUST-2169"/>
    <s v="Meera Verma"/>
    <x v="4"/>
    <x v="22"/>
    <x v="1"/>
    <s v="Chhattisgarh"/>
    <s v="Raipur"/>
    <n v="1"/>
    <n v="5367.02"/>
    <n v="0"/>
    <n v="4436.3900000000003"/>
    <x v="0"/>
    <x v="1"/>
    <x v="0"/>
    <n v="0"/>
    <n v="0"/>
    <n v="0"/>
    <n v="-4436.3900000000003"/>
    <e v="#DIV/0!"/>
    <n v="2025"/>
    <x v="6"/>
    <n v="5"/>
    <s v="Q2"/>
  </r>
  <r>
    <s v="ORD-07314"/>
    <d v="2025-07-08T00:00:00"/>
    <s v="CUST-1181"/>
    <s v="Vikram Verma"/>
    <x v="4"/>
    <x v="22"/>
    <x v="2"/>
    <s v="Gujarat"/>
    <s v="Ahmedabad"/>
    <n v="1"/>
    <n v="862.21"/>
    <n v="0.2"/>
    <n v="539.51"/>
    <x v="0"/>
    <x v="1"/>
    <x v="2"/>
    <n v="0.2"/>
    <n v="4.0000000000000008E-2"/>
    <n v="8.0000000000000019E-3"/>
    <n v="-539.50199999999995"/>
    <n v="-67437.749999999971"/>
    <n v="2025"/>
    <x v="4"/>
    <n v="7"/>
    <s v="Q3"/>
  </r>
  <r>
    <s v="ORD-07315"/>
    <d v="2025-09-12T00:00:00"/>
    <s v="CUST-1036"/>
    <s v="Priya Verma"/>
    <x v="4"/>
    <x v="19"/>
    <x v="3"/>
    <s v="Karnataka"/>
    <s v="Bengaluru"/>
    <n v="2"/>
    <n v="5683.24"/>
    <n v="0.15"/>
    <n v="6718.73"/>
    <x v="0"/>
    <x v="1"/>
    <x v="1"/>
    <n v="0.3"/>
    <n v="4.4999999999999998E-2"/>
    <n v="1.35E-2"/>
    <n v="-6718.7164999999995"/>
    <n v="-497682.70370370365"/>
    <n v="2025"/>
    <x v="2"/>
    <n v="9"/>
    <s v="Q3"/>
  </r>
  <r>
    <s v="ORD-07316"/>
    <d v="2025-03-09T00:00:00"/>
    <s v="CUST-2060"/>
    <s v="Kiran Patel"/>
    <x v="3"/>
    <x v="13"/>
    <x v="0"/>
    <s v="Delhi"/>
    <s v="Delhi"/>
    <n v="2"/>
    <n v="34736.78"/>
    <n v="0.1"/>
    <n v="47530.87"/>
    <x v="2"/>
    <x v="1"/>
    <x v="1"/>
    <n v="0.2"/>
    <n v="2.0000000000000004E-2"/>
    <n v="4.000000000000001E-3"/>
    <n v="-47530.866000000002"/>
    <n v="-11882716.499999998"/>
    <n v="2025"/>
    <x v="3"/>
    <n v="3"/>
    <s v="Q1"/>
  </r>
  <r>
    <s v="ORD-07317"/>
    <d v="2025-04-14T00:00:00"/>
    <s v="CUST-2421"/>
    <s v="Aarav Verma"/>
    <x v="4"/>
    <x v="22"/>
    <x v="4"/>
    <s v="Jharkhand"/>
    <s v="Jamshedpur"/>
    <n v="1"/>
    <n v="7159.2"/>
    <n v="0.05"/>
    <n v="5431.92"/>
    <x v="0"/>
    <x v="1"/>
    <x v="1"/>
    <n v="0.05"/>
    <n v="2.5000000000000005E-3"/>
    <n v="1.2500000000000003E-4"/>
    <n v="-5431.9198750000005"/>
    <n v="-43455358.999999993"/>
    <n v="2025"/>
    <x v="0"/>
    <n v="4"/>
    <s v="Q2"/>
  </r>
  <r>
    <s v="ORD-07318"/>
    <d v="2025-12-02T00:00:00"/>
    <s v="CUST-1532"/>
    <s v="Isha Patel"/>
    <x v="3"/>
    <x v="16"/>
    <x v="2"/>
    <s v="Gujarat"/>
    <s v="Ahmedabad"/>
    <n v="3"/>
    <n v="3334.4"/>
    <n v="0.05"/>
    <n v="7847.16"/>
    <x v="0"/>
    <x v="1"/>
    <x v="1"/>
    <n v="0.15000000000000002"/>
    <n v="7.5000000000000015E-3"/>
    <n v="1.1250000000000003E-3"/>
    <n v="-7847.1588750000001"/>
    <n v="-6975252.3333333312"/>
    <n v="2025"/>
    <x v="1"/>
    <n v="12"/>
    <s v="Q4"/>
  </r>
  <r>
    <s v="ORD-07319"/>
    <d v="2025-06-08T00:00:00"/>
    <s v="CUST-2254"/>
    <s v="Arjun Singh"/>
    <x v="2"/>
    <x v="10"/>
    <x v="2"/>
    <s v="Goa"/>
    <s v="Panaji"/>
    <n v="1"/>
    <n v="5553.59"/>
    <n v="0.1"/>
    <n v="3233"/>
    <x v="1"/>
    <x v="1"/>
    <x v="2"/>
    <n v="0.1"/>
    <n v="1.0000000000000002E-2"/>
    <n v="1.0000000000000002E-3"/>
    <n v="-3232.9989999999998"/>
    <n v="-3232998.9999999991"/>
    <n v="2025"/>
    <x v="9"/>
    <n v="6"/>
    <s v="Q2"/>
  </r>
  <r>
    <s v="ORD-07320"/>
    <d v="2025-11-05T00:00:00"/>
    <s v="CUST-2235"/>
    <s v="Priya Sharma"/>
    <x v="1"/>
    <x v="1"/>
    <x v="2"/>
    <s v="Maharashtra"/>
    <s v="Pune"/>
    <n v="2"/>
    <n v="2724.17"/>
    <n v="0.15"/>
    <n v="3103.14"/>
    <x v="3"/>
    <x v="1"/>
    <x v="1"/>
    <n v="0.3"/>
    <n v="4.4999999999999998E-2"/>
    <n v="1.35E-2"/>
    <n v="-3103.1264999999999"/>
    <n v="-229861.22222222222"/>
    <n v="2025"/>
    <x v="8"/>
    <n v="11"/>
    <s v="Q4"/>
  </r>
  <r>
    <s v="ORD-07321"/>
    <d v="2025-12-28T00:00:00"/>
    <s v="CUST-1470"/>
    <s v="Vikram Reddy"/>
    <x v="3"/>
    <x v="3"/>
    <x v="0"/>
    <s v="Punjab"/>
    <s v="Amritsar"/>
    <n v="2"/>
    <n v="25028.61"/>
    <n v="0.15"/>
    <n v="32163.24"/>
    <x v="1"/>
    <x v="0"/>
    <x v="1"/>
    <n v="0.3"/>
    <n v="4.4999999999999998E-2"/>
    <n v="1.35E-2"/>
    <n v="-32163.226500000001"/>
    <n v="-2382461.2222222225"/>
    <n v="2025"/>
    <x v="1"/>
    <n v="12"/>
    <s v="Q4"/>
  </r>
  <r>
    <s v="ORD-07322"/>
    <d v="2025-10-27T00:00:00"/>
    <s v="CUST-2030"/>
    <s v="Vikram Reddy"/>
    <x v="2"/>
    <x v="2"/>
    <x v="3"/>
    <s v="Tamil Nadu"/>
    <s v="Chennai"/>
    <n v="1"/>
    <n v="6771.53"/>
    <n v="0.05"/>
    <n v="5176.4399999999996"/>
    <x v="2"/>
    <x v="1"/>
    <x v="1"/>
    <n v="0.05"/>
    <n v="2.5000000000000005E-3"/>
    <n v="1.2500000000000003E-4"/>
    <n v="-5176.439875"/>
    <n v="-41411518.999999993"/>
    <n v="2025"/>
    <x v="10"/>
    <n v="10"/>
    <s v="Q4"/>
  </r>
  <r>
    <s v="ORD-07323"/>
    <d v="2025-03-31T00:00:00"/>
    <s v="CUST-1459"/>
    <s v="Ananya Nair"/>
    <x v="3"/>
    <x v="16"/>
    <x v="4"/>
    <s v="Jharkhand"/>
    <s v="Ranchi"/>
    <n v="3"/>
    <n v="11667.59"/>
    <n v="0.1"/>
    <n v="26739.35"/>
    <x v="4"/>
    <x v="1"/>
    <x v="1"/>
    <n v="0.30000000000000004"/>
    <n v="3.0000000000000006E-2"/>
    <n v="9.0000000000000028E-3"/>
    <n v="-26739.341"/>
    <n v="-2971037.8888888881"/>
    <n v="2025"/>
    <x v="3"/>
    <n v="3"/>
    <s v="Q1"/>
  </r>
  <r>
    <s v="ORD-07324"/>
    <d v="2025-12-23T00:00:00"/>
    <s v="CUST-2418"/>
    <s v="Aarav Singh"/>
    <x v="3"/>
    <x v="16"/>
    <x v="2"/>
    <s v="Maharashtra"/>
    <s v="Pune"/>
    <n v="2"/>
    <n v="35874.15"/>
    <n v="0.1"/>
    <n v="49179.65"/>
    <x v="4"/>
    <x v="2"/>
    <x v="1"/>
    <n v="0.2"/>
    <n v="2.0000000000000004E-2"/>
    <n v="4.000000000000001E-3"/>
    <n v="-49179.646000000001"/>
    <n v="-12294911.499999998"/>
    <n v="2025"/>
    <x v="1"/>
    <n v="12"/>
    <s v="Q4"/>
  </r>
  <r>
    <s v="ORD-07325"/>
    <d v="2025-09-13T00:00:00"/>
    <s v="CUST-1159"/>
    <s v="Isha Sharma"/>
    <x v="4"/>
    <x v="15"/>
    <x v="3"/>
    <s v="Telangana"/>
    <s v="Hyderabad"/>
    <n v="2"/>
    <n v="3228.34"/>
    <n v="0"/>
    <n v="4514.59"/>
    <x v="3"/>
    <x v="0"/>
    <x v="1"/>
    <n v="0"/>
    <n v="0"/>
    <n v="0"/>
    <n v="-4514.59"/>
    <e v="#DIV/0!"/>
    <n v="2025"/>
    <x v="2"/>
    <n v="9"/>
    <s v="Q3"/>
  </r>
  <r>
    <s v="ORD-07326"/>
    <d v="2025-12-19T00:00:00"/>
    <s v="CUST-2170"/>
    <s v="Vikram Reddy"/>
    <x v="3"/>
    <x v="16"/>
    <x v="2"/>
    <s v="Rajasthan"/>
    <s v="Udaipur"/>
    <n v="2"/>
    <n v="34995.39"/>
    <n v="0.05"/>
    <n v="56054.19"/>
    <x v="1"/>
    <x v="0"/>
    <x v="2"/>
    <n v="0.1"/>
    <n v="5.000000000000001E-3"/>
    <n v="5.0000000000000012E-4"/>
    <n v="-56054.1895"/>
    <n v="-112108378.99999997"/>
    <n v="2025"/>
    <x v="1"/>
    <n v="12"/>
    <s v="Q4"/>
  </r>
  <r>
    <s v="ORD-07327"/>
    <d v="2025-08-08T00:00:00"/>
    <s v="CUST-1352"/>
    <s v="Kiran Verma"/>
    <x v="3"/>
    <x v="14"/>
    <x v="4"/>
    <s v="Jharkhand"/>
    <s v="Jamshedpur"/>
    <n v="4"/>
    <n v="36569.49"/>
    <n v="0"/>
    <n v="127234.61"/>
    <x v="1"/>
    <x v="1"/>
    <x v="0"/>
    <n v="0"/>
    <n v="0"/>
    <n v="0"/>
    <n v="-127234.61"/>
    <e v="#DIV/0!"/>
    <n v="2025"/>
    <x v="7"/>
    <n v="8"/>
    <s v="Q3"/>
  </r>
  <r>
    <s v="ORD-07328"/>
    <d v="2025-01-09T00:00:00"/>
    <s v="CUST-1874"/>
    <s v="Priya Verma"/>
    <x v="0"/>
    <x v="4"/>
    <x v="4"/>
    <s v="Odisha"/>
    <s v="Cuttack"/>
    <n v="2"/>
    <n v="2247.4499999999998"/>
    <n v="0.1"/>
    <n v="2770.12"/>
    <x v="0"/>
    <x v="1"/>
    <x v="2"/>
    <n v="0.2"/>
    <n v="2.0000000000000004E-2"/>
    <n v="4.000000000000001E-3"/>
    <n v="-2770.116"/>
    <n v="-692528.99999999988"/>
    <n v="2025"/>
    <x v="5"/>
    <n v="1"/>
    <s v="Q1"/>
  </r>
  <r>
    <s v="ORD-07329"/>
    <d v="2025-01-12T00:00:00"/>
    <s v="CUST-2071"/>
    <s v="Kiran Reddy"/>
    <x v="4"/>
    <x v="12"/>
    <x v="2"/>
    <s v="Maharashtra"/>
    <s v="Mumbai"/>
    <n v="1"/>
    <n v="6119.65"/>
    <n v="0.15"/>
    <n v="4039.45"/>
    <x v="0"/>
    <x v="1"/>
    <x v="1"/>
    <n v="0.15"/>
    <n v="2.2499999999999999E-2"/>
    <n v="3.375E-3"/>
    <n v="-4039.446625"/>
    <n v="-1196873.0740740742"/>
    <n v="2025"/>
    <x v="5"/>
    <n v="1"/>
    <s v="Q1"/>
  </r>
  <r>
    <s v="ORD-07330"/>
    <d v="2025-11-21T00:00:00"/>
    <s v="CUST-2560"/>
    <s v="Aarav Patel"/>
    <x v="3"/>
    <x v="18"/>
    <x v="4"/>
    <s v="West Bengal"/>
    <s v="Kolkata"/>
    <n v="1"/>
    <n v="41789.57"/>
    <n v="0.15"/>
    <n v="24992.19"/>
    <x v="3"/>
    <x v="1"/>
    <x v="1"/>
    <n v="0.15"/>
    <n v="2.2499999999999999E-2"/>
    <n v="3.375E-3"/>
    <n v="-24992.186624999998"/>
    <n v="-7405092.333333333"/>
    <n v="2025"/>
    <x v="8"/>
    <n v="11"/>
    <s v="Q4"/>
  </r>
  <r>
    <s v="ORD-07331"/>
    <d v="2025-09-01T00:00:00"/>
    <s v="CUST-1110"/>
    <s v="Rohan Kumar"/>
    <x v="0"/>
    <x v="6"/>
    <x v="0"/>
    <s v="Uttar Pradesh"/>
    <s v="Lucknow"/>
    <n v="1"/>
    <n v="14011.78"/>
    <n v="0.1"/>
    <n v="10636.85"/>
    <x v="4"/>
    <x v="1"/>
    <x v="2"/>
    <n v="0.1"/>
    <n v="1.0000000000000002E-2"/>
    <n v="1.0000000000000002E-3"/>
    <n v="-10636.849"/>
    <n v="-10636848.999999998"/>
    <n v="2025"/>
    <x v="2"/>
    <n v="9"/>
    <s v="Q3"/>
  </r>
  <r>
    <s v="ORD-07332"/>
    <d v="2025-07-01T00:00:00"/>
    <s v="CUST-1976"/>
    <s v="Arjun Joshi"/>
    <x v="4"/>
    <x v="19"/>
    <x v="2"/>
    <s v="Maharashtra"/>
    <s v="Nagpur"/>
    <n v="1"/>
    <n v="1270.5999999999999"/>
    <n v="0.05"/>
    <n v="876.63"/>
    <x v="1"/>
    <x v="1"/>
    <x v="2"/>
    <n v="0.05"/>
    <n v="2.5000000000000005E-3"/>
    <n v="1.2500000000000003E-4"/>
    <n v="-876.62987499999997"/>
    <n v="-7013038.9999999981"/>
    <n v="2025"/>
    <x v="4"/>
    <n v="7"/>
    <s v="Q3"/>
  </r>
  <r>
    <s v="ORD-07333"/>
    <d v="2025-10-11T00:00:00"/>
    <s v="CUST-1487"/>
    <s v="Arjun Sharma"/>
    <x v="3"/>
    <x v="16"/>
    <x v="3"/>
    <s v="Telangana"/>
    <s v="Warangal"/>
    <n v="5"/>
    <n v="20375.919999999998"/>
    <n v="0.1"/>
    <n v="78636.2"/>
    <x v="4"/>
    <x v="0"/>
    <x v="2"/>
    <n v="0.5"/>
    <n v="0.05"/>
    <n v="2.5000000000000001E-2"/>
    <n v="-78636.175000000003"/>
    <n v="-3145447"/>
    <n v="2025"/>
    <x v="10"/>
    <n v="10"/>
    <s v="Q4"/>
  </r>
  <r>
    <s v="ORD-07334"/>
    <d v="2025-11-08T00:00:00"/>
    <s v="CUST-1217"/>
    <s v="Arjun Joshi"/>
    <x v="0"/>
    <x v="4"/>
    <x v="2"/>
    <s v="Maharashtra"/>
    <s v="Nagpur"/>
    <n v="1"/>
    <n v="11946.91"/>
    <n v="0.15"/>
    <n v="7549.91"/>
    <x v="4"/>
    <x v="1"/>
    <x v="0"/>
    <n v="0.15"/>
    <n v="2.2499999999999999E-2"/>
    <n v="3.375E-3"/>
    <n v="-7549.9066249999996"/>
    <n v="-2237009.3703703703"/>
    <n v="2025"/>
    <x v="8"/>
    <n v="11"/>
    <s v="Q4"/>
  </r>
  <r>
    <s v="ORD-07335"/>
    <d v="2025-04-09T00:00:00"/>
    <s v="CUST-1104"/>
    <s v="Neha Reddy"/>
    <x v="1"/>
    <x v="9"/>
    <x v="0"/>
    <s v="Haryana"/>
    <s v="Gurugram"/>
    <n v="3"/>
    <n v="899.47"/>
    <n v="0.1"/>
    <n v="1967.96"/>
    <x v="0"/>
    <x v="1"/>
    <x v="1"/>
    <n v="0.30000000000000004"/>
    <n v="3.0000000000000006E-2"/>
    <n v="9.0000000000000028E-3"/>
    <n v="-1967.951"/>
    <n v="-218661.22222222216"/>
    <n v="2025"/>
    <x v="0"/>
    <n v="4"/>
    <s v="Q2"/>
  </r>
  <r>
    <s v="ORD-07336"/>
    <d v="2025-07-16T00:00:00"/>
    <s v="CUST-1680"/>
    <s v="Vikram Rao"/>
    <x v="2"/>
    <x v="8"/>
    <x v="2"/>
    <s v="Maharashtra"/>
    <s v="Mumbai"/>
    <n v="1"/>
    <n v="4872.1499999999996"/>
    <n v="0.05"/>
    <n v="3284.49"/>
    <x v="3"/>
    <x v="1"/>
    <x v="1"/>
    <n v="0.05"/>
    <n v="2.5000000000000005E-3"/>
    <n v="1.2500000000000003E-4"/>
    <n v="-3284.4898749999998"/>
    <n v="-26275918.999999993"/>
    <n v="2025"/>
    <x v="4"/>
    <n v="7"/>
    <s v="Q3"/>
  </r>
  <r>
    <s v="ORD-07337"/>
    <d v="2025-08-14T00:00:00"/>
    <s v="CUST-2581"/>
    <s v="Rohan Verma"/>
    <x v="1"/>
    <x v="21"/>
    <x v="1"/>
    <s v="Madhya Pradesh"/>
    <s v="Bhopal"/>
    <n v="1"/>
    <n v="530.38"/>
    <n v="0.15"/>
    <n v="341.26"/>
    <x v="1"/>
    <x v="0"/>
    <x v="2"/>
    <n v="0.15"/>
    <n v="2.2499999999999999E-2"/>
    <n v="3.375E-3"/>
    <n v="-341.25662499999999"/>
    <n v="-101113.07407407407"/>
    <n v="2025"/>
    <x v="7"/>
    <n v="8"/>
    <s v="Q3"/>
  </r>
  <r>
    <s v="ORD-07338"/>
    <d v="2025-11-29T00:00:00"/>
    <s v="CUST-2363"/>
    <s v="Ananya Singh"/>
    <x v="3"/>
    <x v="3"/>
    <x v="0"/>
    <s v="Haryana"/>
    <s v="Faridabad"/>
    <n v="4"/>
    <n v="22768.15"/>
    <n v="0.15"/>
    <n v="61891.26"/>
    <x v="1"/>
    <x v="1"/>
    <x v="1"/>
    <n v="0.6"/>
    <n v="0.09"/>
    <n v="5.3999999999999999E-2"/>
    <n v="-61891.206000000006"/>
    <n v="-1146133.4444444445"/>
    <n v="2025"/>
    <x v="8"/>
    <n v="11"/>
    <s v="Q4"/>
  </r>
  <r>
    <s v="ORD-07339"/>
    <d v="2025-04-13T00:00:00"/>
    <s v="CUST-2307"/>
    <s v="Neha Gupta"/>
    <x v="4"/>
    <x v="12"/>
    <x v="1"/>
    <s v="Chhattisgarh"/>
    <s v="Bilaspur"/>
    <n v="1"/>
    <n v="7697.04"/>
    <n v="0.15"/>
    <n v="4380.08"/>
    <x v="4"/>
    <x v="1"/>
    <x v="1"/>
    <n v="0.15"/>
    <n v="2.2499999999999999E-2"/>
    <n v="3.375E-3"/>
    <n v="-4380.0766249999997"/>
    <n v="-1297800.4814814813"/>
    <n v="2025"/>
    <x v="0"/>
    <n v="4"/>
    <s v="Q2"/>
  </r>
  <r>
    <s v="ORD-07340"/>
    <d v="2025-04-16T00:00:00"/>
    <s v="CUST-2558"/>
    <s v="Vikram Patel"/>
    <x v="4"/>
    <x v="12"/>
    <x v="0"/>
    <s v="Delhi"/>
    <s v="Delhi"/>
    <n v="2"/>
    <n v="7081.48"/>
    <n v="0.15"/>
    <n v="8009.36"/>
    <x v="1"/>
    <x v="1"/>
    <x v="1"/>
    <n v="0.3"/>
    <n v="4.4999999999999998E-2"/>
    <n v="1.35E-2"/>
    <n v="-8009.3464999999997"/>
    <n v="-593284.92592592596"/>
    <n v="2025"/>
    <x v="0"/>
    <n v="4"/>
    <s v="Q2"/>
  </r>
  <r>
    <s v="ORD-07341"/>
    <d v="2025-12-31T00:00:00"/>
    <s v="CUST-2052"/>
    <s v="Priya Gupta"/>
    <x v="3"/>
    <x v="18"/>
    <x v="0"/>
    <s v="Haryana"/>
    <s v="Faridabad"/>
    <n v="4"/>
    <n v="42442.31"/>
    <n v="0.05"/>
    <n v="103640.81"/>
    <x v="1"/>
    <x v="2"/>
    <x v="1"/>
    <n v="0.2"/>
    <n v="1.0000000000000002E-2"/>
    <n v="2.0000000000000005E-3"/>
    <n v="-103640.808"/>
    <n v="-51820403.999999993"/>
    <n v="2025"/>
    <x v="1"/>
    <n v="12"/>
    <s v="Q4"/>
  </r>
  <r>
    <s v="ORD-07342"/>
    <d v="2025-02-27T00:00:00"/>
    <s v="CUST-1766"/>
    <s v="Arjun Singh"/>
    <x v="3"/>
    <x v="3"/>
    <x v="2"/>
    <s v="Rajasthan"/>
    <s v="Udaipur"/>
    <n v="4"/>
    <n v="56774.11"/>
    <n v="0.15"/>
    <n v="137359.19"/>
    <x v="3"/>
    <x v="0"/>
    <x v="2"/>
    <n v="0.6"/>
    <n v="0.09"/>
    <n v="5.3999999999999999E-2"/>
    <n v="-137359.136"/>
    <n v="-2543687.7037037038"/>
    <n v="2025"/>
    <x v="11"/>
    <n v="2"/>
    <s v="Q1"/>
  </r>
  <r>
    <s v="ORD-07343"/>
    <d v="2025-03-19T00:00:00"/>
    <s v="CUST-1944"/>
    <s v="Ananya Nair"/>
    <x v="4"/>
    <x v="19"/>
    <x v="2"/>
    <s v="Gujarat"/>
    <s v="Surat"/>
    <n v="3"/>
    <n v="6528.79"/>
    <n v="0.1"/>
    <n v="13630.03"/>
    <x v="0"/>
    <x v="1"/>
    <x v="1"/>
    <n v="0.30000000000000004"/>
    <n v="3.0000000000000006E-2"/>
    <n v="9.0000000000000028E-3"/>
    <n v="-13630.021000000001"/>
    <n v="-1514446.7777777773"/>
    <n v="2025"/>
    <x v="3"/>
    <n v="3"/>
    <s v="Q1"/>
  </r>
  <r>
    <s v="ORD-07344"/>
    <d v="2025-03-16T00:00:00"/>
    <s v="CUST-2571"/>
    <s v="Rahul Nair"/>
    <x v="0"/>
    <x v="11"/>
    <x v="0"/>
    <s v="Uttar Pradesh"/>
    <s v="Kanpur"/>
    <n v="3"/>
    <n v="9685.19"/>
    <n v="0"/>
    <n v="18831.509999999998"/>
    <x v="1"/>
    <x v="0"/>
    <x v="0"/>
    <n v="0"/>
    <n v="0"/>
    <n v="0"/>
    <n v="-18831.509999999998"/>
    <e v="#DIV/0!"/>
    <n v="2025"/>
    <x v="3"/>
    <n v="3"/>
    <s v="Q1"/>
  </r>
  <r>
    <s v="ORD-07345"/>
    <d v="2025-02-11T00:00:00"/>
    <s v="CUST-2539"/>
    <s v="Arjun Rao"/>
    <x v="2"/>
    <x v="20"/>
    <x v="1"/>
    <s v="Madhya Pradesh"/>
    <s v="Bhopal"/>
    <n v="2"/>
    <n v="6866.14"/>
    <n v="0.1"/>
    <n v="8143.74"/>
    <x v="0"/>
    <x v="1"/>
    <x v="2"/>
    <n v="0.2"/>
    <n v="2.0000000000000004E-2"/>
    <n v="4.000000000000001E-3"/>
    <n v="-8143.7359999999999"/>
    <n v="-2035933.9999999995"/>
    <n v="2025"/>
    <x v="11"/>
    <n v="2"/>
    <s v="Q1"/>
  </r>
  <r>
    <s v="ORD-07346"/>
    <d v="2025-11-20T00:00:00"/>
    <s v="CUST-2446"/>
    <s v="Aarav Patel"/>
    <x v="2"/>
    <x v="2"/>
    <x v="2"/>
    <s v="Maharashtra"/>
    <s v="Mumbai"/>
    <n v="1"/>
    <n v="4986.05"/>
    <n v="0.05"/>
    <n v="3906.07"/>
    <x v="2"/>
    <x v="1"/>
    <x v="2"/>
    <n v="0.05"/>
    <n v="2.5000000000000005E-3"/>
    <n v="1.2500000000000003E-4"/>
    <n v="-3906.0698750000001"/>
    <n v="-31248558.999999993"/>
    <n v="2025"/>
    <x v="8"/>
    <n v="11"/>
    <s v="Q4"/>
  </r>
  <r>
    <s v="ORD-07347"/>
    <d v="2025-06-30T00:00:00"/>
    <s v="CUST-1812"/>
    <s v="Aarav Kumar"/>
    <x v="1"/>
    <x v="1"/>
    <x v="0"/>
    <s v="Punjab"/>
    <s v="Ludhiana"/>
    <n v="2"/>
    <n v="3106.49"/>
    <n v="0.05"/>
    <n v="4329.99"/>
    <x v="0"/>
    <x v="1"/>
    <x v="1"/>
    <n v="0.1"/>
    <n v="5.000000000000001E-3"/>
    <n v="5.0000000000000012E-4"/>
    <n v="-4329.9894999999997"/>
    <n v="-8659978.9999999981"/>
    <n v="2025"/>
    <x v="9"/>
    <n v="6"/>
    <s v="Q2"/>
  </r>
  <r>
    <s v="ORD-07348"/>
    <d v="2025-02-02T00:00:00"/>
    <s v="CUST-1505"/>
    <s v="Aarav Verma"/>
    <x v="1"/>
    <x v="21"/>
    <x v="2"/>
    <s v="Rajasthan"/>
    <s v="Udaipur"/>
    <n v="5"/>
    <n v="2192.14"/>
    <n v="0.2"/>
    <n v="5639.75"/>
    <x v="0"/>
    <x v="1"/>
    <x v="1"/>
    <n v="1"/>
    <n v="0.2"/>
    <n v="0.2"/>
    <n v="-5639.55"/>
    <n v="-28197.75"/>
    <n v="2025"/>
    <x v="11"/>
    <n v="2"/>
    <s v="Q1"/>
  </r>
  <r>
    <s v="ORD-07349"/>
    <d v="2025-03-12T00:00:00"/>
    <s v="CUST-2278"/>
    <s v="Rohan Sharma"/>
    <x v="3"/>
    <x v="14"/>
    <x v="3"/>
    <s v="Andhra Pradesh"/>
    <s v="Vijayawada"/>
    <n v="2"/>
    <n v="58803.19"/>
    <n v="0"/>
    <n v="82670.97"/>
    <x v="1"/>
    <x v="2"/>
    <x v="1"/>
    <n v="0"/>
    <n v="0"/>
    <n v="0"/>
    <n v="-82670.97"/>
    <e v="#DIV/0!"/>
    <n v="2025"/>
    <x v="3"/>
    <n v="3"/>
    <s v="Q1"/>
  </r>
  <r>
    <s v="ORD-07350"/>
    <d v="2025-02-25T00:00:00"/>
    <s v="CUST-1901"/>
    <s v="Neha Reddy"/>
    <x v="3"/>
    <x v="18"/>
    <x v="3"/>
    <s v="Tamil Nadu"/>
    <s v="Coimbatore"/>
    <n v="1"/>
    <n v="20277.53"/>
    <n v="0.15"/>
    <n v="12759.12"/>
    <x v="2"/>
    <x v="1"/>
    <x v="1"/>
    <n v="0.15"/>
    <n v="2.2499999999999999E-2"/>
    <n v="3.375E-3"/>
    <n v="-12759.116625000001"/>
    <n v="-3780479"/>
    <n v="2025"/>
    <x v="11"/>
    <n v="2"/>
    <s v="Q1"/>
  </r>
  <r>
    <s v="ORD-07351"/>
    <d v="2025-04-15T00:00:00"/>
    <s v="CUST-2264"/>
    <s v="Meera Verma"/>
    <x v="4"/>
    <x v="19"/>
    <x v="2"/>
    <s v="Rajasthan"/>
    <s v="Jaipur"/>
    <n v="2"/>
    <n v="578.37"/>
    <n v="0"/>
    <n v="788.31"/>
    <x v="1"/>
    <x v="1"/>
    <x v="0"/>
    <n v="0"/>
    <n v="0"/>
    <n v="0"/>
    <n v="-788.31"/>
    <e v="#DIV/0!"/>
    <n v="2025"/>
    <x v="0"/>
    <n v="4"/>
    <s v="Q2"/>
  </r>
  <r>
    <s v="ORD-07352"/>
    <d v="2025-07-19T00:00:00"/>
    <s v="CUST-1241"/>
    <s v="Priya Nair"/>
    <x v="1"/>
    <x v="9"/>
    <x v="2"/>
    <s v="Gujarat"/>
    <s v="Surat"/>
    <n v="2"/>
    <n v="1184.52"/>
    <n v="0.05"/>
    <n v="1791.82"/>
    <x v="3"/>
    <x v="1"/>
    <x v="2"/>
    <n v="0.1"/>
    <n v="5.000000000000001E-3"/>
    <n v="5.0000000000000012E-4"/>
    <n v="-1791.8194999999998"/>
    <n v="-3583638.9999999986"/>
    <n v="2025"/>
    <x v="4"/>
    <n v="7"/>
    <s v="Q3"/>
  </r>
  <r>
    <s v="ORD-07353"/>
    <d v="2025-04-11T00:00:00"/>
    <s v="CUST-1202"/>
    <s v="Priya Kumar"/>
    <x v="2"/>
    <x v="20"/>
    <x v="4"/>
    <s v="Odisha"/>
    <s v="Bhubaneswar"/>
    <n v="1"/>
    <n v="1122.82"/>
    <n v="0.05"/>
    <n v="885.15"/>
    <x v="3"/>
    <x v="1"/>
    <x v="2"/>
    <n v="0.05"/>
    <n v="2.5000000000000005E-3"/>
    <n v="1.2500000000000003E-4"/>
    <n v="-885.14987499999995"/>
    <n v="-7081198.9999999981"/>
    <n v="2025"/>
    <x v="0"/>
    <n v="4"/>
    <s v="Q2"/>
  </r>
  <r>
    <s v="ORD-07354"/>
    <d v="2025-09-13T00:00:00"/>
    <s v="CUST-2159"/>
    <s v="Kiran Patel"/>
    <x v="4"/>
    <x v="24"/>
    <x v="1"/>
    <s v="Chhattisgarh"/>
    <s v="Raipur"/>
    <n v="2"/>
    <n v="3211.45"/>
    <n v="0.1"/>
    <n v="4748.4399999999996"/>
    <x v="1"/>
    <x v="1"/>
    <x v="1"/>
    <n v="0.2"/>
    <n v="2.0000000000000004E-2"/>
    <n v="4.000000000000001E-3"/>
    <n v="-4748.4359999999997"/>
    <n v="-1187108.9999999995"/>
    <n v="2025"/>
    <x v="2"/>
    <n v="9"/>
    <s v="Q3"/>
  </r>
  <r>
    <s v="ORD-07355"/>
    <d v="2025-11-03T00:00:00"/>
    <s v="CUST-2502"/>
    <s v="Rahul Gupta"/>
    <x v="1"/>
    <x v="7"/>
    <x v="2"/>
    <s v="Rajasthan"/>
    <s v="Jaipur"/>
    <n v="2"/>
    <n v="4172.92"/>
    <n v="0"/>
    <n v="6406.34"/>
    <x v="2"/>
    <x v="0"/>
    <x v="0"/>
    <n v="0"/>
    <n v="0"/>
    <n v="0"/>
    <n v="-6406.34"/>
    <e v="#DIV/0!"/>
    <n v="2025"/>
    <x v="8"/>
    <n v="11"/>
    <s v="Q4"/>
  </r>
  <r>
    <s v="ORD-07356"/>
    <d v="2025-03-15T00:00:00"/>
    <s v="CUST-2497"/>
    <s v="Kiran Rao"/>
    <x v="3"/>
    <x v="13"/>
    <x v="3"/>
    <s v="Telangana"/>
    <s v="Hyderabad"/>
    <n v="2"/>
    <n v="42872.14"/>
    <n v="0.2"/>
    <n v="50661.81"/>
    <x v="3"/>
    <x v="0"/>
    <x v="2"/>
    <n v="0.4"/>
    <n v="8.0000000000000016E-2"/>
    <n v="3.2000000000000008E-2"/>
    <n v="-50661.777999999998"/>
    <n v="-1583180.5624999995"/>
    <n v="2025"/>
    <x v="3"/>
    <n v="3"/>
    <s v="Q1"/>
  </r>
  <r>
    <s v="ORD-07357"/>
    <d v="2025-06-20T00:00:00"/>
    <s v="CUST-1426"/>
    <s v="Ananya Reddy"/>
    <x v="1"/>
    <x v="7"/>
    <x v="2"/>
    <s v="Maharashtra"/>
    <s v="Pune"/>
    <n v="1"/>
    <n v="1052.6600000000001"/>
    <n v="0.1"/>
    <n v="815.64"/>
    <x v="4"/>
    <x v="1"/>
    <x v="1"/>
    <n v="0.1"/>
    <n v="1.0000000000000002E-2"/>
    <n v="1.0000000000000002E-3"/>
    <n v="-815.63900000000001"/>
    <n v="-815638.99999999977"/>
    <n v="2025"/>
    <x v="9"/>
    <n v="6"/>
    <s v="Q2"/>
  </r>
  <r>
    <s v="ORD-07358"/>
    <d v="2025-05-23T00:00:00"/>
    <s v="CUST-1354"/>
    <s v="Priya Joshi"/>
    <x v="0"/>
    <x v="11"/>
    <x v="3"/>
    <s v="Tamil Nadu"/>
    <s v="Coimbatore"/>
    <n v="1"/>
    <n v="14346.62"/>
    <n v="0.1"/>
    <n v="8389.81"/>
    <x v="0"/>
    <x v="0"/>
    <x v="1"/>
    <n v="0.1"/>
    <n v="1.0000000000000002E-2"/>
    <n v="1.0000000000000002E-3"/>
    <n v="-8389.8089999999993"/>
    <n v="-8389808.9999999981"/>
    <n v="2025"/>
    <x v="6"/>
    <n v="5"/>
    <s v="Q2"/>
  </r>
  <r>
    <s v="ORD-07359"/>
    <d v="2025-06-15T00:00:00"/>
    <s v="CUST-1367"/>
    <s v="Kiran Kumar"/>
    <x v="3"/>
    <x v="14"/>
    <x v="3"/>
    <s v="Telangana"/>
    <s v="Hyderabad"/>
    <n v="2"/>
    <n v="33517.96"/>
    <n v="0"/>
    <n v="50466.79"/>
    <x v="0"/>
    <x v="1"/>
    <x v="2"/>
    <n v="0"/>
    <n v="0"/>
    <n v="0"/>
    <n v="-50466.79"/>
    <e v="#DIV/0!"/>
    <n v="2025"/>
    <x v="9"/>
    <n v="6"/>
    <s v="Q2"/>
  </r>
  <r>
    <s v="ORD-07360"/>
    <d v="2025-09-18T00:00:00"/>
    <s v="CUST-2593"/>
    <s v="Ananya Joshi"/>
    <x v="0"/>
    <x v="5"/>
    <x v="1"/>
    <s v="Madhya Pradesh"/>
    <s v="Indore"/>
    <n v="2"/>
    <n v="9569.9599999999991"/>
    <n v="0.05"/>
    <n v="12791.38"/>
    <x v="1"/>
    <x v="1"/>
    <x v="1"/>
    <n v="0.1"/>
    <n v="5.000000000000001E-3"/>
    <n v="5.0000000000000012E-4"/>
    <n v="-12791.379499999999"/>
    <n v="-25582758.999999993"/>
    <n v="2025"/>
    <x v="2"/>
    <n v="9"/>
    <s v="Q3"/>
  </r>
  <r>
    <s v="ORD-07361"/>
    <d v="2025-08-09T00:00:00"/>
    <s v="CUST-1085"/>
    <s v="Kiran Verma"/>
    <x v="1"/>
    <x v="9"/>
    <x v="2"/>
    <s v="Rajasthan"/>
    <s v="Jaipur"/>
    <n v="1"/>
    <n v="1970.03"/>
    <n v="0.15"/>
    <n v="1232.1099999999999"/>
    <x v="4"/>
    <x v="1"/>
    <x v="2"/>
    <n v="0.15"/>
    <n v="2.2499999999999999E-2"/>
    <n v="3.375E-3"/>
    <n v="-1232.1066249999999"/>
    <n v="-365068.62962962961"/>
    <n v="2025"/>
    <x v="7"/>
    <n v="8"/>
    <s v="Q3"/>
  </r>
  <r>
    <s v="ORD-07362"/>
    <d v="2025-03-24T00:00:00"/>
    <s v="CUST-2181"/>
    <s v="Kiran Reddy"/>
    <x v="4"/>
    <x v="12"/>
    <x v="3"/>
    <s v="Andhra Pradesh"/>
    <s v="Visakhapatnam"/>
    <n v="1"/>
    <n v="7849.24"/>
    <n v="0.05"/>
    <n v="5863.82"/>
    <x v="2"/>
    <x v="1"/>
    <x v="2"/>
    <n v="0.05"/>
    <n v="2.5000000000000005E-3"/>
    <n v="1.2500000000000003E-4"/>
    <n v="-5863.8198750000001"/>
    <n v="-46910558.999999993"/>
    <n v="2025"/>
    <x v="3"/>
    <n v="3"/>
    <s v="Q1"/>
  </r>
  <r>
    <s v="ORD-07363"/>
    <d v="2025-07-01T00:00:00"/>
    <s v="CUST-1337"/>
    <s v="Rohan Verma"/>
    <x v="3"/>
    <x v="18"/>
    <x v="4"/>
    <s v="West Bengal"/>
    <s v="Durgapur"/>
    <n v="1"/>
    <n v="21713.78"/>
    <n v="0"/>
    <n v="16725.400000000001"/>
    <x v="2"/>
    <x v="1"/>
    <x v="1"/>
    <n v="0"/>
    <n v="0"/>
    <n v="0"/>
    <n v="-16725.400000000001"/>
    <e v="#DIV/0!"/>
    <n v="2025"/>
    <x v="4"/>
    <n v="7"/>
    <s v="Q3"/>
  </r>
  <r>
    <s v="ORD-07364"/>
    <d v="2025-11-03T00:00:00"/>
    <s v="CUST-2215"/>
    <s v="Neha Nair"/>
    <x v="3"/>
    <x v="3"/>
    <x v="4"/>
    <s v="Jharkhand"/>
    <s v="Ranchi"/>
    <n v="2"/>
    <n v="7477.87"/>
    <n v="0.05"/>
    <n v="11444.71"/>
    <x v="4"/>
    <x v="1"/>
    <x v="1"/>
    <n v="0.1"/>
    <n v="5.000000000000001E-3"/>
    <n v="5.0000000000000012E-4"/>
    <n v="-11444.709499999999"/>
    <n v="-22889418.999999993"/>
    <n v="2025"/>
    <x v="8"/>
    <n v="11"/>
    <s v="Q4"/>
  </r>
  <r>
    <s v="ORD-07365"/>
    <d v="2025-01-10T00:00:00"/>
    <s v="CUST-1932"/>
    <s v="Sneha Kumar"/>
    <x v="2"/>
    <x v="20"/>
    <x v="0"/>
    <s v="Delhi"/>
    <s v="Delhi"/>
    <n v="5"/>
    <n v="2398.0100000000002"/>
    <n v="0.15"/>
    <n v="6367.31"/>
    <x v="0"/>
    <x v="0"/>
    <x v="2"/>
    <n v="0.75"/>
    <n v="0.11249999999999999"/>
    <n v="8.4374999999999992E-2"/>
    <n v="-6367.225625"/>
    <n v="-75463.414814814823"/>
    <n v="2025"/>
    <x v="5"/>
    <n v="1"/>
    <s v="Q1"/>
  </r>
  <r>
    <s v="ORD-07366"/>
    <d v="2025-01-04T00:00:00"/>
    <s v="CUST-1936"/>
    <s v="Sneha Joshi"/>
    <x v="1"/>
    <x v="7"/>
    <x v="1"/>
    <s v="Chhattisgarh"/>
    <s v="Bilaspur"/>
    <n v="3"/>
    <n v="3647.93"/>
    <n v="0.05"/>
    <n v="7744.34"/>
    <x v="1"/>
    <x v="1"/>
    <x v="2"/>
    <n v="0.15000000000000002"/>
    <n v="7.5000000000000015E-3"/>
    <n v="1.1250000000000003E-3"/>
    <n v="-7744.3388750000004"/>
    <n v="-6883856.7777777761"/>
    <n v="2025"/>
    <x v="5"/>
    <n v="1"/>
    <s v="Q1"/>
  </r>
  <r>
    <s v="ORD-07367"/>
    <d v="2025-12-17T00:00:00"/>
    <s v="CUST-2523"/>
    <s v="Ananya Rao"/>
    <x v="1"/>
    <x v="21"/>
    <x v="2"/>
    <s v="Goa"/>
    <s v="Panaji"/>
    <n v="3"/>
    <n v="3373.51"/>
    <n v="0.05"/>
    <n v="7689.86"/>
    <x v="4"/>
    <x v="1"/>
    <x v="2"/>
    <n v="0.15000000000000002"/>
    <n v="7.5000000000000015E-3"/>
    <n v="1.1250000000000003E-3"/>
    <n v="-7689.8588749999999"/>
    <n v="-6835430.1111111091"/>
    <n v="2025"/>
    <x v="1"/>
    <n v="12"/>
    <s v="Q4"/>
  </r>
  <r>
    <s v="ORD-07368"/>
    <d v="2025-12-02T00:00:00"/>
    <s v="CUST-1021"/>
    <s v="Kiran Nair"/>
    <x v="2"/>
    <x v="2"/>
    <x v="2"/>
    <s v="Maharashtra"/>
    <s v="Pune"/>
    <n v="2"/>
    <n v="1640.91"/>
    <n v="0.1"/>
    <n v="2441.36"/>
    <x v="0"/>
    <x v="1"/>
    <x v="1"/>
    <n v="0.2"/>
    <n v="2.0000000000000004E-2"/>
    <n v="4.000000000000001E-3"/>
    <n v="-2441.3560000000002"/>
    <n v="-610338.99999999988"/>
    <n v="2025"/>
    <x v="1"/>
    <n v="12"/>
    <s v="Q4"/>
  </r>
  <r>
    <s v="ORD-07369"/>
    <d v="2025-10-19T00:00:00"/>
    <s v="CUST-1656"/>
    <s v="Arjun Gupta"/>
    <x v="2"/>
    <x v="8"/>
    <x v="4"/>
    <s v="West Bengal"/>
    <s v="Kolkata"/>
    <n v="2"/>
    <n v="1137.78"/>
    <n v="0.15"/>
    <n v="1256.55"/>
    <x v="1"/>
    <x v="2"/>
    <x v="0"/>
    <n v="0.3"/>
    <n v="4.4999999999999998E-2"/>
    <n v="1.35E-2"/>
    <n v="-1256.5364999999999"/>
    <n v="-93076.777777777781"/>
    <n v="2025"/>
    <x v="10"/>
    <n v="10"/>
    <s v="Q4"/>
  </r>
  <r>
    <s v="ORD-07370"/>
    <d v="2025-10-08T00:00:00"/>
    <s v="CUST-1492"/>
    <s v="Neha Reddy"/>
    <x v="3"/>
    <x v="14"/>
    <x v="3"/>
    <s v="Telangana"/>
    <s v="Hyderabad"/>
    <n v="1"/>
    <n v="43464.98"/>
    <n v="0"/>
    <n v="30530.9"/>
    <x v="1"/>
    <x v="0"/>
    <x v="2"/>
    <n v="0"/>
    <n v="0"/>
    <n v="0"/>
    <n v="-30530.9"/>
    <e v="#DIV/0!"/>
    <n v="2025"/>
    <x v="10"/>
    <n v="10"/>
    <s v="Q4"/>
  </r>
  <r>
    <s v="ORD-07371"/>
    <d v="2025-08-03T00:00:00"/>
    <s v="CUST-2161"/>
    <s v="Isha Nair"/>
    <x v="0"/>
    <x v="6"/>
    <x v="1"/>
    <s v="Madhya Pradesh"/>
    <s v="Indore"/>
    <n v="2"/>
    <n v="12401.32"/>
    <n v="0"/>
    <n v="19150.919999999998"/>
    <x v="0"/>
    <x v="1"/>
    <x v="1"/>
    <n v="0"/>
    <n v="0"/>
    <n v="0"/>
    <n v="-19150.919999999998"/>
    <e v="#DIV/0!"/>
    <n v="2025"/>
    <x v="7"/>
    <n v="8"/>
    <s v="Q3"/>
  </r>
  <r>
    <s v="ORD-07372"/>
    <d v="2025-04-08T00:00:00"/>
    <s v="CUST-2260"/>
    <s v="Meera Gupta"/>
    <x v="3"/>
    <x v="13"/>
    <x v="3"/>
    <s v="Tamil Nadu"/>
    <s v="Coimbatore"/>
    <n v="1"/>
    <n v="24750.5"/>
    <n v="0"/>
    <n v="17824.93"/>
    <x v="0"/>
    <x v="1"/>
    <x v="1"/>
    <n v="0"/>
    <n v="0"/>
    <n v="0"/>
    <n v="-17824.93"/>
    <e v="#DIV/0!"/>
    <n v="2025"/>
    <x v="0"/>
    <n v="4"/>
    <s v="Q2"/>
  </r>
  <r>
    <s v="ORD-07373"/>
    <d v="2025-04-11T00:00:00"/>
    <s v="CUST-2027"/>
    <s v="Ananya Singh"/>
    <x v="4"/>
    <x v="12"/>
    <x v="0"/>
    <s v="Uttar Pradesh"/>
    <s v="Lucknow"/>
    <n v="2"/>
    <n v="7663.81"/>
    <n v="0"/>
    <n v="11058.03"/>
    <x v="1"/>
    <x v="1"/>
    <x v="0"/>
    <n v="0"/>
    <n v="0"/>
    <n v="0"/>
    <n v="-11058.03"/>
    <e v="#DIV/0!"/>
    <n v="2025"/>
    <x v="0"/>
    <n v="4"/>
    <s v="Q2"/>
  </r>
  <r>
    <s v="ORD-07374"/>
    <d v="2025-01-09T00:00:00"/>
    <s v="CUST-1023"/>
    <s v="Isha Nair"/>
    <x v="3"/>
    <x v="18"/>
    <x v="1"/>
    <s v="Madhya Pradesh"/>
    <s v="Bhopal"/>
    <n v="1"/>
    <n v="63616.03"/>
    <n v="0.05"/>
    <n v="40011.11"/>
    <x v="3"/>
    <x v="0"/>
    <x v="2"/>
    <n v="0.05"/>
    <n v="2.5000000000000005E-3"/>
    <n v="1.2500000000000003E-4"/>
    <n v="-40011.109875000002"/>
    <n v="-320088878.99999994"/>
    <n v="2025"/>
    <x v="5"/>
    <n v="1"/>
    <s v="Q1"/>
  </r>
  <r>
    <s v="ORD-07375"/>
    <d v="2025-03-02T00:00:00"/>
    <s v="CUST-1141"/>
    <s v="Vikram Verma"/>
    <x v="2"/>
    <x v="10"/>
    <x v="2"/>
    <s v="Rajasthan"/>
    <s v="Udaipur"/>
    <n v="1"/>
    <n v="1757.26"/>
    <n v="0"/>
    <n v="1189.6099999999999"/>
    <x v="0"/>
    <x v="2"/>
    <x v="1"/>
    <n v="0"/>
    <n v="0"/>
    <n v="0"/>
    <n v="-1189.6099999999999"/>
    <e v="#DIV/0!"/>
    <n v="2025"/>
    <x v="3"/>
    <n v="3"/>
    <s v="Q1"/>
  </r>
  <r>
    <s v="ORD-07376"/>
    <d v="2025-11-05T00:00:00"/>
    <s v="CUST-2062"/>
    <s v="Rahul Nair"/>
    <x v="3"/>
    <x v="18"/>
    <x v="4"/>
    <s v="Jharkhand"/>
    <s v="Ranchi"/>
    <n v="1"/>
    <n v="38143.86"/>
    <n v="0.05"/>
    <n v="25113.41"/>
    <x v="0"/>
    <x v="2"/>
    <x v="1"/>
    <n v="0.05"/>
    <n v="2.5000000000000005E-3"/>
    <n v="1.2500000000000003E-4"/>
    <n v="-25113.409875000001"/>
    <n v="-200907278.99999997"/>
    <n v="2025"/>
    <x v="8"/>
    <n v="11"/>
    <s v="Q4"/>
  </r>
  <r>
    <s v="ORD-07377"/>
    <d v="2025-05-26T00:00:00"/>
    <s v="CUST-2186"/>
    <s v="Meera Nair"/>
    <x v="0"/>
    <x v="4"/>
    <x v="0"/>
    <s v="Haryana"/>
    <s v="Gurugram"/>
    <n v="3"/>
    <n v="792.49"/>
    <n v="0.05"/>
    <n v="1821.66"/>
    <x v="0"/>
    <x v="0"/>
    <x v="2"/>
    <n v="0.15000000000000002"/>
    <n v="7.5000000000000015E-3"/>
    <n v="1.1250000000000003E-3"/>
    <n v="-1821.6588750000001"/>
    <n v="-1619252.3333333328"/>
    <n v="2025"/>
    <x v="6"/>
    <n v="5"/>
    <s v="Q2"/>
  </r>
  <r>
    <s v="ORD-07378"/>
    <d v="2025-03-04T00:00:00"/>
    <s v="CUST-1222"/>
    <s v="Priya Patel"/>
    <x v="3"/>
    <x v="3"/>
    <x v="3"/>
    <s v="Karnataka"/>
    <s v="Mysuru"/>
    <n v="1"/>
    <n v="46778.95"/>
    <n v="0.05"/>
    <n v="32351.439999999999"/>
    <x v="1"/>
    <x v="0"/>
    <x v="1"/>
    <n v="0.05"/>
    <n v="2.5000000000000005E-3"/>
    <n v="1.2500000000000003E-4"/>
    <n v="-32351.439875"/>
    <n v="-258811518.99999994"/>
    <n v="2025"/>
    <x v="3"/>
    <n v="3"/>
    <s v="Q1"/>
  </r>
  <r>
    <s v="ORD-07379"/>
    <d v="2025-05-01T00:00:00"/>
    <s v="CUST-1743"/>
    <s v="Isha Rao"/>
    <x v="0"/>
    <x v="11"/>
    <x v="3"/>
    <s v="Andhra Pradesh"/>
    <s v="Vijayawada"/>
    <n v="1"/>
    <n v="7867.08"/>
    <n v="0.15"/>
    <n v="4511.6499999999996"/>
    <x v="1"/>
    <x v="1"/>
    <x v="1"/>
    <n v="0.15"/>
    <n v="2.2499999999999999E-2"/>
    <n v="3.375E-3"/>
    <n v="-4511.6466249999994"/>
    <n v="-1336784.1851851849"/>
    <n v="2025"/>
    <x v="6"/>
    <n v="5"/>
    <s v="Q2"/>
  </r>
  <r>
    <s v="ORD-07380"/>
    <d v="2025-08-14T00:00:00"/>
    <s v="CUST-2434"/>
    <s v="Ananya Kumar"/>
    <x v="3"/>
    <x v="3"/>
    <x v="4"/>
    <s v="Bihar"/>
    <s v="Patna"/>
    <n v="4"/>
    <n v="13772.6"/>
    <n v="0"/>
    <n v="35054.699999999997"/>
    <x v="3"/>
    <x v="1"/>
    <x v="2"/>
    <n v="0"/>
    <n v="0"/>
    <n v="0"/>
    <n v="-35054.699999999997"/>
    <e v="#DIV/0!"/>
    <n v="2025"/>
    <x v="7"/>
    <n v="8"/>
    <s v="Q3"/>
  </r>
  <r>
    <s v="ORD-07381"/>
    <d v="2025-04-15T00:00:00"/>
    <s v="CUST-1020"/>
    <s v="Ananya Kumar"/>
    <x v="1"/>
    <x v="17"/>
    <x v="2"/>
    <s v="Goa"/>
    <s v="Margao"/>
    <n v="2"/>
    <n v="3823.05"/>
    <n v="0.05"/>
    <n v="5563.86"/>
    <x v="4"/>
    <x v="0"/>
    <x v="0"/>
    <n v="0.1"/>
    <n v="5.000000000000001E-3"/>
    <n v="5.0000000000000012E-4"/>
    <n v="-5563.8594999999996"/>
    <n v="-11127718.999999996"/>
    <n v="2025"/>
    <x v="0"/>
    <n v="4"/>
    <s v="Q2"/>
  </r>
  <r>
    <s v="ORD-07382"/>
    <d v="2025-09-17T00:00:00"/>
    <s v="CUST-2582"/>
    <s v="Aarav Rao"/>
    <x v="0"/>
    <x v="6"/>
    <x v="2"/>
    <s v="Maharashtra"/>
    <s v="Nagpur"/>
    <n v="1"/>
    <n v="14724.22"/>
    <n v="0.05"/>
    <n v="9419.9599999999991"/>
    <x v="1"/>
    <x v="0"/>
    <x v="1"/>
    <n v="0.05"/>
    <n v="2.5000000000000005E-3"/>
    <n v="1.2500000000000003E-4"/>
    <n v="-9419.9598749999986"/>
    <n v="-75359678.99999997"/>
    <n v="2025"/>
    <x v="2"/>
    <n v="9"/>
    <s v="Q3"/>
  </r>
  <r>
    <s v="ORD-07383"/>
    <d v="2025-12-15T00:00:00"/>
    <s v="CUST-2126"/>
    <s v="Meera Verma"/>
    <x v="1"/>
    <x v="7"/>
    <x v="4"/>
    <s v="Odisha"/>
    <s v="Cuttack"/>
    <n v="1"/>
    <n v="778.04"/>
    <n v="0.05"/>
    <n v="571.62"/>
    <x v="1"/>
    <x v="2"/>
    <x v="2"/>
    <n v="0.05"/>
    <n v="2.5000000000000005E-3"/>
    <n v="1.2500000000000003E-4"/>
    <n v="-571.61987499999998"/>
    <n v="-4572958.9999999991"/>
    <n v="2025"/>
    <x v="1"/>
    <n v="12"/>
    <s v="Q4"/>
  </r>
  <r>
    <s v="ORD-07384"/>
    <d v="2025-09-12T00:00:00"/>
    <s v="CUST-1905"/>
    <s v="Ananya Kumar"/>
    <x v="0"/>
    <x v="0"/>
    <x v="2"/>
    <s v="Gujarat"/>
    <s v="Ahmedabad"/>
    <n v="1"/>
    <n v="1409.23"/>
    <n v="0.1"/>
    <n v="966.15"/>
    <x v="1"/>
    <x v="1"/>
    <x v="2"/>
    <n v="0.1"/>
    <n v="1.0000000000000002E-2"/>
    <n v="1.0000000000000002E-3"/>
    <n v="-966.149"/>
    <n v="-966148.99999999977"/>
    <n v="2025"/>
    <x v="2"/>
    <n v="9"/>
    <s v="Q3"/>
  </r>
  <r>
    <s v="ORD-07385"/>
    <d v="2025-07-26T00:00:00"/>
    <s v="CUST-2511"/>
    <s v="Meera Singh"/>
    <x v="2"/>
    <x v="20"/>
    <x v="2"/>
    <s v="Gujarat"/>
    <s v="Ahmedabad"/>
    <n v="2"/>
    <n v="2604.92"/>
    <n v="0.1"/>
    <n v="3317.42"/>
    <x v="1"/>
    <x v="1"/>
    <x v="1"/>
    <n v="0.2"/>
    <n v="2.0000000000000004E-2"/>
    <n v="4.000000000000001E-3"/>
    <n v="-3317.4160000000002"/>
    <n v="-829353.99999999988"/>
    <n v="2025"/>
    <x v="4"/>
    <n v="7"/>
    <s v="Q3"/>
  </r>
  <r>
    <s v="ORD-07386"/>
    <d v="2025-01-28T00:00:00"/>
    <s v="CUST-2331"/>
    <s v="Meera Verma"/>
    <x v="2"/>
    <x v="23"/>
    <x v="2"/>
    <s v="Rajasthan"/>
    <s v="Udaipur"/>
    <n v="3"/>
    <n v="4531.54"/>
    <n v="0.05"/>
    <n v="8794.11"/>
    <x v="4"/>
    <x v="2"/>
    <x v="2"/>
    <n v="0.15000000000000002"/>
    <n v="7.5000000000000015E-3"/>
    <n v="1.1250000000000003E-3"/>
    <n v="-8794.1088749999999"/>
    <n v="-7816985.6666666642"/>
    <n v="2025"/>
    <x v="5"/>
    <n v="1"/>
    <s v="Q1"/>
  </r>
  <r>
    <s v="ORD-07387"/>
    <d v="2025-06-19T00:00:00"/>
    <s v="CUST-2081"/>
    <s v="Vikram Kumar"/>
    <x v="4"/>
    <x v="19"/>
    <x v="1"/>
    <s v="Madhya Pradesh"/>
    <s v="Bhopal"/>
    <n v="1"/>
    <n v="7244.07"/>
    <n v="0.15"/>
    <n v="4516.7299999999996"/>
    <x v="0"/>
    <x v="1"/>
    <x v="2"/>
    <n v="0.15"/>
    <n v="2.2499999999999999E-2"/>
    <n v="3.375E-3"/>
    <n v="-4516.7266249999993"/>
    <n v="-1338289.3703703701"/>
    <n v="2025"/>
    <x v="9"/>
    <n v="6"/>
    <s v="Q2"/>
  </r>
  <r>
    <s v="ORD-07388"/>
    <d v="2025-12-02T00:00:00"/>
    <s v="CUST-1678"/>
    <s v="Meera Gupta"/>
    <x v="0"/>
    <x v="6"/>
    <x v="2"/>
    <s v="Rajasthan"/>
    <s v="Udaipur"/>
    <n v="3"/>
    <n v="10146.879999999999"/>
    <n v="0.1"/>
    <n v="19376.900000000001"/>
    <x v="0"/>
    <x v="1"/>
    <x v="1"/>
    <n v="0.30000000000000004"/>
    <n v="3.0000000000000006E-2"/>
    <n v="9.0000000000000028E-3"/>
    <n v="-19376.891000000003"/>
    <n v="-2152987.8888888885"/>
    <n v="2025"/>
    <x v="1"/>
    <n v="12"/>
    <s v="Q4"/>
  </r>
  <r>
    <s v="ORD-07389"/>
    <d v="2025-03-17T00:00:00"/>
    <s v="CUST-2164"/>
    <s v="Arjun Kumar"/>
    <x v="3"/>
    <x v="14"/>
    <x v="0"/>
    <s v="Punjab"/>
    <s v="Amritsar"/>
    <n v="1"/>
    <n v="38377.550000000003"/>
    <n v="0"/>
    <n v="27123.41"/>
    <x v="3"/>
    <x v="2"/>
    <x v="2"/>
    <n v="0"/>
    <n v="0"/>
    <n v="0"/>
    <n v="-27123.41"/>
    <e v="#DIV/0!"/>
    <n v="2025"/>
    <x v="3"/>
    <n v="3"/>
    <s v="Q1"/>
  </r>
  <r>
    <s v="ORD-07390"/>
    <d v="2025-04-26T00:00:00"/>
    <s v="CUST-2498"/>
    <s v="Priya Joshi"/>
    <x v="4"/>
    <x v="24"/>
    <x v="1"/>
    <s v="Chhattisgarh"/>
    <s v="Raipur"/>
    <n v="1"/>
    <n v="7298.79"/>
    <n v="0"/>
    <n v="6313.02"/>
    <x v="1"/>
    <x v="1"/>
    <x v="2"/>
    <n v="0"/>
    <n v="0"/>
    <n v="0"/>
    <n v="-6313.02"/>
    <e v="#DIV/0!"/>
    <n v="2025"/>
    <x v="0"/>
    <n v="4"/>
    <s v="Q2"/>
  </r>
  <r>
    <s v="ORD-07391"/>
    <d v="2025-03-10T00:00:00"/>
    <s v="CUST-1117"/>
    <s v="Ananya Kumar"/>
    <x v="3"/>
    <x v="3"/>
    <x v="0"/>
    <s v="Uttar Pradesh"/>
    <s v="Noida"/>
    <n v="5"/>
    <n v="35081.550000000003"/>
    <n v="0.1"/>
    <n v="122115.76"/>
    <x v="2"/>
    <x v="1"/>
    <x v="0"/>
    <n v="0.5"/>
    <n v="0.05"/>
    <n v="2.5000000000000001E-2"/>
    <n v="-122115.735"/>
    <n v="-4884629.3999999994"/>
    <n v="2025"/>
    <x v="3"/>
    <n v="3"/>
    <s v="Q1"/>
  </r>
  <r>
    <s v="ORD-07392"/>
    <d v="2025-12-20T00:00:00"/>
    <s v="CUST-2162"/>
    <s v="Ananya Joshi"/>
    <x v="1"/>
    <x v="9"/>
    <x v="1"/>
    <s v="Madhya Pradesh"/>
    <s v="Indore"/>
    <n v="1"/>
    <n v="3152.98"/>
    <n v="0.2"/>
    <n v="1996.92"/>
    <x v="4"/>
    <x v="2"/>
    <x v="1"/>
    <n v="0.2"/>
    <n v="4.0000000000000008E-2"/>
    <n v="8.0000000000000019E-3"/>
    <n v="-1996.912"/>
    <n v="-249613.99999999994"/>
    <n v="2025"/>
    <x v="1"/>
    <n v="12"/>
    <s v="Q4"/>
  </r>
  <r>
    <s v="ORD-07393"/>
    <d v="2025-08-22T00:00:00"/>
    <s v="CUST-1321"/>
    <s v="Sneha Joshi"/>
    <x v="3"/>
    <x v="14"/>
    <x v="2"/>
    <s v="Goa"/>
    <s v="Margao"/>
    <n v="3"/>
    <n v="34279.800000000003"/>
    <n v="0.05"/>
    <n v="65491.7"/>
    <x v="1"/>
    <x v="1"/>
    <x v="2"/>
    <n v="0.15000000000000002"/>
    <n v="7.5000000000000015E-3"/>
    <n v="1.1250000000000003E-3"/>
    <n v="-65491.698874999995"/>
    <n v="-58214843.444444418"/>
    <n v="2025"/>
    <x v="7"/>
    <n v="8"/>
    <s v="Q3"/>
  </r>
  <r>
    <s v="ORD-07394"/>
    <d v="2025-01-01T00:00:00"/>
    <s v="CUST-1268"/>
    <s v="Rohan Sharma"/>
    <x v="2"/>
    <x v="20"/>
    <x v="4"/>
    <s v="Bihar"/>
    <s v="Gaya"/>
    <n v="2"/>
    <n v="6211.02"/>
    <n v="0"/>
    <n v="8994.4"/>
    <x v="0"/>
    <x v="1"/>
    <x v="2"/>
    <n v="0"/>
    <n v="0"/>
    <n v="0"/>
    <n v="-8994.4"/>
    <e v="#DIV/0!"/>
    <n v="2025"/>
    <x v="5"/>
    <n v="1"/>
    <s v="Q1"/>
  </r>
  <r>
    <s v="ORD-07395"/>
    <d v="2025-06-16T00:00:00"/>
    <s v="CUST-1436"/>
    <s v="Priya Verma"/>
    <x v="3"/>
    <x v="13"/>
    <x v="3"/>
    <s v="Andhra Pradesh"/>
    <s v="Visakhapatnam"/>
    <n v="1"/>
    <n v="16455.310000000001"/>
    <n v="0.15"/>
    <n v="9611.76"/>
    <x v="2"/>
    <x v="1"/>
    <x v="1"/>
    <n v="0.15"/>
    <n v="2.2499999999999999E-2"/>
    <n v="3.375E-3"/>
    <n v="-9611.756625"/>
    <n v="-2847927.888888889"/>
    <n v="2025"/>
    <x v="9"/>
    <n v="6"/>
    <s v="Q2"/>
  </r>
  <r>
    <s v="ORD-07396"/>
    <d v="2025-12-18T00:00:00"/>
    <s v="CUST-1766"/>
    <s v="Kiran Sharma"/>
    <x v="4"/>
    <x v="22"/>
    <x v="0"/>
    <s v="Uttar Pradesh"/>
    <s v="Noida"/>
    <n v="2"/>
    <n v="2743.95"/>
    <n v="0"/>
    <n v="4723.7700000000004"/>
    <x v="1"/>
    <x v="0"/>
    <x v="2"/>
    <n v="0"/>
    <n v="0"/>
    <n v="0"/>
    <n v="-4723.7700000000004"/>
    <e v="#DIV/0!"/>
    <n v="2025"/>
    <x v="1"/>
    <n v="12"/>
    <s v="Q4"/>
  </r>
  <r>
    <s v="ORD-07397"/>
    <d v="2025-08-06T00:00:00"/>
    <s v="CUST-2075"/>
    <s v="Meera Nair"/>
    <x v="2"/>
    <x v="23"/>
    <x v="0"/>
    <s v="Punjab"/>
    <s v="Ludhiana"/>
    <n v="2"/>
    <n v="1244.55"/>
    <n v="0.1"/>
    <n v="1656.08"/>
    <x v="4"/>
    <x v="1"/>
    <x v="1"/>
    <n v="0.2"/>
    <n v="2.0000000000000004E-2"/>
    <n v="4.000000000000001E-3"/>
    <n v="-1656.076"/>
    <n v="-414018.99999999988"/>
    <n v="2025"/>
    <x v="7"/>
    <n v="8"/>
    <s v="Q3"/>
  </r>
  <r>
    <s v="ORD-07398"/>
    <d v="2025-09-30T00:00:00"/>
    <s v="CUST-1982"/>
    <s v="Rohan Singh"/>
    <x v="0"/>
    <x v="0"/>
    <x v="2"/>
    <s v="Goa"/>
    <s v="Panaji"/>
    <n v="4"/>
    <n v="14876.77"/>
    <n v="0"/>
    <n v="51049.09"/>
    <x v="4"/>
    <x v="1"/>
    <x v="2"/>
    <n v="0"/>
    <n v="0"/>
    <n v="0"/>
    <n v="-51049.09"/>
    <e v="#DIV/0!"/>
    <n v="2025"/>
    <x v="2"/>
    <n v="9"/>
    <s v="Q3"/>
  </r>
  <r>
    <s v="ORD-07399"/>
    <d v="2025-09-08T00:00:00"/>
    <s v="CUST-1320"/>
    <s v="Aarav Reddy"/>
    <x v="3"/>
    <x v="3"/>
    <x v="3"/>
    <s v="Karnataka"/>
    <s v="Bengaluru"/>
    <n v="1"/>
    <n v="27647.86"/>
    <n v="0"/>
    <n v="20752.5"/>
    <x v="1"/>
    <x v="1"/>
    <x v="1"/>
    <n v="0"/>
    <n v="0"/>
    <n v="0"/>
    <n v="-20752.5"/>
    <e v="#DIV/0!"/>
    <n v="2025"/>
    <x v="2"/>
    <n v="9"/>
    <s v="Q3"/>
  </r>
  <r>
    <s v="ORD-07400"/>
    <d v="2025-12-13T00:00:00"/>
    <s v="CUST-2555"/>
    <s v="Isha Nair"/>
    <x v="0"/>
    <x v="4"/>
    <x v="4"/>
    <s v="West Bengal"/>
    <s v="Durgapur"/>
    <n v="1"/>
    <n v="6718.57"/>
    <n v="0.05"/>
    <n v="5575.21"/>
    <x v="0"/>
    <x v="1"/>
    <x v="2"/>
    <n v="0.05"/>
    <n v="2.5000000000000005E-3"/>
    <n v="1.2500000000000003E-4"/>
    <n v="-5575.2098750000005"/>
    <n v="-44601678.999999993"/>
    <n v="2025"/>
    <x v="1"/>
    <n v="12"/>
    <s v="Q4"/>
  </r>
  <r>
    <s v="ORD-07401"/>
    <d v="2025-12-10T00:00:00"/>
    <s v="CUST-1732"/>
    <s v="Meera Gupta"/>
    <x v="2"/>
    <x v="20"/>
    <x v="1"/>
    <s v="Chhattisgarh"/>
    <s v="Raipur"/>
    <n v="1"/>
    <n v="6876.9"/>
    <n v="0.1"/>
    <n v="4947.28"/>
    <x v="1"/>
    <x v="1"/>
    <x v="0"/>
    <n v="0.1"/>
    <n v="1.0000000000000002E-2"/>
    <n v="1.0000000000000002E-3"/>
    <n v="-4947.2789999999995"/>
    <n v="-4947278.9999999981"/>
    <n v="2025"/>
    <x v="1"/>
    <n v="12"/>
    <s v="Q4"/>
  </r>
  <r>
    <s v="ORD-07402"/>
    <d v="2025-06-23T00:00:00"/>
    <s v="CUST-2362"/>
    <s v="Rahul Kumar"/>
    <x v="0"/>
    <x v="6"/>
    <x v="3"/>
    <s v="Andhra Pradesh"/>
    <s v="Visakhapatnam"/>
    <n v="2"/>
    <n v="16733.7"/>
    <n v="0"/>
    <n v="25808.92"/>
    <x v="3"/>
    <x v="1"/>
    <x v="2"/>
    <n v="0"/>
    <n v="0"/>
    <n v="0"/>
    <n v="-25808.92"/>
    <e v="#DIV/0!"/>
    <n v="2025"/>
    <x v="9"/>
    <n v="6"/>
    <s v="Q2"/>
  </r>
  <r>
    <s v="ORD-07403"/>
    <d v="2025-06-19T00:00:00"/>
    <s v="CUST-1745"/>
    <s v="Rohan Patel"/>
    <x v="3"/>
    <x v="14"/>
    <x v="2"/>
    <s v="Gujarat"/>
    <s v="Surat"/>
    <n v="1"/>
    <n v="63221.22"/>
    <n v="0.1"/>
    <n v="44894.67"/>
    <x v="0"/>
    <x v="1"/>
    <x v="2"/>
    <n v="0.1"/>
    <n v="1.0000000000000002E-2"/>
    <n v="1.0000000000000002E-3"/>
    <n v="-44894.669000000002"/>
    <n v="-44894668.999999993"/>
    <n v="2025"/>
    <x v="9"/>
    <n v="6"/>
    <s v="Q2"/>
  </r>
  <r>
    <s v="ORD-07404"/>
    <d v="2025-09-03T00:00:00"/>
    <s v="CUST-1024"/>
    <s v="Rohan Kumar"/>
    <x v="2"/>
    <x v="2"/>
    <x v="3"/>
    <s v="Karnataka"/>
    <s v="Bengaluru"/>
    <n v="1"/>
    <n v="1339.17"/>
    <n v="0"/>
    <n v="865.21"/>
    <x v="1"/>
    <x v="1"/>
    <x v="1"/>
    <n v="0"/>
    <n v="0"/>
    <n v="0"/>
    <n v="-865.21"/>
    <e v="#DIV/0!"/>
    <n v="2025"/>
    <x v="2"/>
    <n v="9"/>
    <s v="Q3"/>
  </r>
  <r>
    <s v="ORD-07405"/>
    <d v="2025-03-31T00:00:00"/>
    <s v="CUST-2306"/>
    <s v="Rahul Joshi"/>
    <x v="0"/>
    <x v="5"/>
    <x v="0"/>
    <s v="Punjab"/>
    <s v="Amritsar"/>
    <n v="5"/>
    <n v="16118.66"/>
    <n v="0.05"/>
    <n v="59923.58"/>
    <x v="0"/>
    <x v="1"/>
    <x v="0"/>
    <n v="0.25"/>
    <n v="1.2500000000000001E-2"/>
    <n v="3.1250000000000002E-3"/>
    <n v="-59923.576874999999"/>
    <n v="-19175544.599999998"/>
    <n v="2025"/>
    <x v="3"/>
    <n v="3"/>
    <s v="Q1"/>
  </r>
  <r>
    <s v="ORD-07406"/>
    <d v="2025-02-18T00:00:00"/>
    <s v="CUST-2060"/>
    <s v="Arjun Kumar"/>
    <x v="3"/>
    <x v="14"/>
    <x v="2"/>
    <s v="Maharashtra"/>
    <s v="Nagpur"/>
    <n v="1"/>
    <n v="22373.06"/>
    <n v="0.05"/>
    <n v="14849.87"/>
    <x v="3"/>
    <x v="1"/>
    <x v="0"/>
    <n v="0.05"/>
    <n v="2.5000000000000005E-3"/>
    <n v="1.2500000000000003E-4"/>
    <n v="-14849.869875"/>
    <n v="-118798958.99999997"/>
    <n v="2025"/>
    <x v="11"/>
    <n v="2"/>
    <s v="Q1"/>
  </r>
  <r>
    <s v="ORD-07407"/>
    <d v="2025-10-21T00:00:00"/>
    <s v="CUST-1875"/>
    <s v="Ananya Nair"/>
    <x v="3"/>
    <x v="16"/>
    <x v="2"/>
    <s v="Maharashtra"/>
    <s v="Pune"/>
    <n v="1"/>
    <n v="2303.6999999999998"/>
    <n v="0.1"/>
    <n v="1703.21"/>
    <x v="4"/>
    <x v="2"/>
    <x v="1"/>
    <n v="0.1"/>
    <n v="1.0000000000000002E-2"/>
    <n v="1.0000000000000002E-3"/>
    <n v="-1703.2090000000001"/>
    <n v="-1703208.9999999998"/>
    <n v="2025"/>
    <x v="10"/>
    <n v="10"/>
    <s v="Q4"/>
  </r>
  <r>
    <s v="ORD-07408"/>
    <d v="2025-05-30T00:00:00"/>
    <s v="CUST-1824"/>
    <s v="Vikram Verma"/>
    <x v="2"/>
    <x v="2"/>
    <x v="0"/>
    <s v="Delhi"/>
    <s v="New Delhi"/>
    <n v="2"/>
    <n v="2982.57"/>
    <n v="0.1"/>
    <n v="3889.69"/>
    <x v="1"/>
    <x v="1"/>
    <x v="2"/>
    <n v="0.2"/>
    <n v="2.0000000000000004E-2"/>
    <n v="4.000000000000001E-3"/>
    <n v="-3889.6860000000001"/>
    <n v="-972421.49999999977"/>
    <n v="2025"/>
    <x v="6"/>
    <n v="5"/>
    <s v="Q2"/>
  </r>
  <r>
    <s v="ORD-07409"/>
    <d v="2025-05-12T00:00:00"/>
    <s v="CUST-1720"/>
    <s v="Arjun Kumar"/>
    <x v="4"/>
    <x v="24"/>
    <x v="4"/>
    <s v="Odisha"/>
    <s v="Cuttack"/>
    <n v="3"/>
    <n v="4828.17"/>
    <n v="0"/>
    <n v="12264.72"/>
    <x v="2"/>
    <x v="1"/>
    <x v="0"/>
    <n v="0"/>
    <n v="0"/>
    <n v="0"/>
    <n v="-12264.72"/>
    <e v="#DIV/0!"/>
    <n v="2025"/>
    <x v="6"/>
    <n v="5"/>
    <s v="Q2"/>
  </r>
  <r>
    <s v="ORD-07410"/>
    <d v="2025-02-28T00:00:00"/>
    <s v="CUST-1826"/>
    <s v="Priya Reddy"/>
    <x v="3"/>
    <x v="18"/>
    <x v="2"/>
    <s v="Maharashtra"/>
    <s v="Pune"/>
    <n v="1"/>
    <n v="8372"/>
    <n v="0"/>
    <n v="5983.08"/>
    <x v="2"/>
    <x v="1"/>
    <x v="2"/>
    <n v="0"/>
    <n v="0"/>
    <n v="0"/>
    <n v="-5983.08"/>
    <e v="#DIV/0!"/>
    <n v="2025"/>
    <x v="11"/>
    <n v="2"/>
    <s v="Q1"/>
  </r>
  <r>
    <s v="ORD-07411"/>
    <d v="2025-11-20T00:00:00"/>
    <s v="CUST-2524"/>
    <s v="Neha Nair"/>
    <x v="1"/>
    <x v="9"/>
    <x v="0"/>
    <s v="Uttar Pradesh"/>
    <s v="Noida"/>
    <n v="1"/>
    <n v="2803.97"/>
    <n v="0.15"/>
    <n v="1653.57"/>
    <x v="3"/>
    <x v="2"/>
    <x v="0"/>
    <n v="0.15"/>
    <n v="2.2499999999999999E-2"/>
    <n v="3.375E-3"/>
    <n v="-1653.5666249999999"/>
    <n v="-489945.66666666663"/>
    <n v="2025"/>
    <x v="8"/>
    <n v="11"/>
    <s v="Q4"/>
  </r>
  <r>
    <s v="ORD-07412"/>
    <d v="2025-07-18T00:00:00"/>
    <s v="CUST-1544"/>
    <s v="Rahul Rao"/>
    <x v="3"/>
    <x v="16"/>
    <x v="3"/>
    <s v="Andhra Pradesh"/>
    <s v="Visakhapatnam"/>
    <n v="1"/>
    <n v="53535.94"/>
    <n v="0.05"/>
    <n v="38211.47"/>
    <x v="3"/>
    <x v="0"/>
    <x v="2"/>
    <n v="0.05"/>
    <n v="2.5000000000000005E-3"/>
    <n v="1.2500000000000003E-4"/>
    <n v="-38211.469875000003"/>
    <n v="-305691758.99999994"/>
    <n v="2025"/>
    <x v="4"/>
    <n v="7"/>
    <s v="Q3"/>
  </r>
  <r>
    <s v="ORD-07413"/>
    <d v="2025-08-03T00:00:00"/>
    <s v="CUST-1258"/>
    <s v="Aarav Singh"/>
    <x v="0"/>
    <x v="4"/>
    <x v="2"/>
    <s v="Gujarat"/>
    <s v="Surat"/>
    <n v="1"/>
    <n v="7233.36"/>
    <n v="0.05"/>
    <n v="5079.3500000000004"/>
    <x v="2"/>
    <x v="0"/>
    <x v="2"/>
    <n v="0.05"/>
    <n v="2.5000000000000005E-3"/>
    <n v="1.2500000000000003E-4"/>
    <n v="-5079.3498750000008"/>
    <n v="-40634799"/>
    <n v="2025"/>
    <x v="7"/>
    <n v="8"/>
    <s v="Q3"/>
  </r>
  <r>
    <s v="ORD-07414"/>
    <d v="2025-02-18T00:00:00"/>
    <s v="CUST-2362"/>
    <s v="Rohan Reddy"/>
    <x v="0"/>
    <x v="0"/>
    <x v="2"/>
    <s v="Rajasthan"/>
    <s v="Udaipur"/>
    <n v="2"/>
    <n v="6800.76"/>
    <n v="0"/>
    <n v="8633"/>
    <x v="1"/>
    <x v="1"/>
    <x v="0"/>
    <n v="0"/>
    <n v="0"/>
    <n v="0"/>
    <n v="-8633"/>
    <e v="#DIV/0!"/>
    <n v="2025"/>
    <x v="11"/>
    <n v="2"/>
    <s v="Q1"/>
  </r>
  <r>
    <s v="ORD-07415"/>
    <d v="2025-08-20T00:00:00"/>
    <s v="CUST-1177"/>
    <s v="Rahul Sharma"/>
    <x v="3"/>
    <x v="14"/>
    <x v="2"/>
    <s v="Goa"/>
    <s v="Panaji"/>
    <n v="2"/>
    <n v="23014.46"/>
    <n v="0.2"/>
    <n v="30186.95"/>
    <x v="2"/>
    <x v="1"/>
    <x v="0"/>
    <n v="0.4"/>
    <n v="8.0000000000000016E-2"/>
    <n v="3.2000000000000008E-2"/>
    <n v="-30186.918000000001"/>
    <n v="-943341.18749999977"/>
    <n v="2025"/>
    <x v="7"/>
    <n v="8"/>
    <s v="Q3"/>
  </r>
  <r>
    <s v="ORD-07416"/>
    <d v="2025-09-04T00:00:00"/>
    <s v="CUST-2521"/>
    <s v="Kiran Rao"/>
    <x v="2"/>
    <x v="8"/>
    <x v="3"/>
    <s v="Telangana"/>
    <s v="Hyderabad"/>
    <n v="2"/>
    <n v="6492.42"/>
    <n v="0.15"/>
    <n v="7964.79"/>
    <x v="1"/>
    <x v="1"/>
    <x v="1"/>
    <n v="0.3"/>
    <n v="4.4999999999999998E-2"/>
    <n v="1.35E-2"/>
    <n v="-7964.7764999999999"/>
    <n v="-589983.4444444445"/>
    <n v="2025"/>
    <x v="2"/>
    <n v="9"/>
    <s v="Q3"/>
  </r>
  <r>
    <s v="ORD-07417"/>
    <d v="2025-08-27T00:00:00"/>
    <s v="CUST-2454"/>
    <s v="Neha Patel"/>
    <x v="4"/>
    <x v="15"/>
    <x v="4"/>
    <s v="Bihar"/>
    <s v="Gaya"/>
    <n v="2"/>
    <n v="914.44"/>
    <n v="0"/>
    <n v="1352.13"/>
    <x v="4"/>
    <x v="1"/>
    <x v="1"/>
    <n v="0"/>
    <n v="0"/>
    <n v="0"/>
    <n v="-1352.13"/>
    <e v="#DIV/0!"/>
    <n v="2025"/>
    <x v="7"/>
    <n v="8"/>
    <s v="Q3"/>
  </r>
  <r>
    <s v="ORD-07418"/>
    <d v="2025-06-17T00:00:00"/>
    <s v="CUST-2517"/>
    <s v="Aarav Gupta"/>
    <x v="4"/>
    <x v="22"/>
    <x v="2"/>
    <s v="Goa"/>
    <s v="Margao"/>
    <n v="3"/>
    <n v="4283.1499999999996"/>
    <n v="0.1"/>
    <n v="9307.06"/>
    <x v="4"/>
    <x v="1"/>
    <x v="2"/>
    <n v="0.30000000000000004"/>
    <n v="3.0000000000000006E-2"/>
    <n v="9.0000000000000028E-3"/>
    <n v="-9307.0509999999995"/>
    <n v="-1034116.7777777774"/>
    <n v="2025"/>
    <x v="9"/>
    <n v="6"/>
    <s v="Q2"/>
  </r>
  <r>
    <s v="ORD-07419"/>
    <d v="2025-02-17T00:00:00"/>
    <s v="CUST-1595"/>
    <s v="Neha Kumar"/>
    <x v="3"/>
    <x v="3"/>
    <x v="0"/>
    <s v="Uttar Pradesh"/>
    <s v="Kanpur"/>
    <n v="2"/>
    <n v="18302.07"/>
    <n v="0.15"/>
    <n v="19681.099999999999"/>
    <x v="2"/>
    <x v="1"/>
    <x v="2"/>
    <n v="0.3"/>
    <n v="4.4999999999999998E-2"/>
    <n v="1.35E-2"/>
    <n v="-19681.086499999998"/>
    <n v="-1457858.2592592591"/>
    <n v="2025"/>
    <x v="11"/>
    <n v="2"/>
    <s v="Q1"/>
  </r>
  <r>
    <s v="ORD-07420"/>
    <d v="2025-02-20T00:00:00"/>
    <s v="CUST-1890"/>
    <s v="Neha Singh"/>
    <x v="3"/>
    <x v="3"/>
    <x v="4"/>
    <s v="Jharkhand"/>
    <s v="Ranchi"/>
    <n v="4"/>
    <n v="58256.75"/>
    <n v="0.05"/>
    <n v="151736.10999999999"/>
    <x v="1"/>
    <x v="1"/>
    <x v="0"/>
    <n v="0.2"/>
    <n v="1.0000000000000002E-2"/>
    <n v="2.0000000000000005E-3"/>
    <n v="-151736.10799999998"/>
    <n v="-75868053.99999997"/>
    <n v="2025"/>
    <x v="11"/>
    <n v="2"/>
    <s v="Q1"/>
  </r>
  <r>
    <s v="ORD-07421"/>
    <d v="2025-10-26T00:00:00"/>
    <s v="CUST-1268"/>
    <s v="Isha Patel"/>
    <x v="4"/>
    <x v="24"/>
    <x v="2"/>
    <s v="Gujarat"/>
    <s v="Surat"/>
    <n v="2"/>
    <n v="1316.44"/>
    <n v="0.05"/>
    <n v="1694.03"/>
    <x v="4"/>
    <x v="1"/>
    <x v="1"/>
    <n v="0.1"/>
    <n v="5.000000000000001E-3"/>
    <n v="5.0000000000000012E-4"/>
    <n v="-1694.0294999999999"/>
    <n v="-3388058.9999999991"/>
    <n v="2025"/>
    <x v="10"/>
    <n v="10"/>
    <s v="Q4"/>
  </r>
  <r>
    <s v="ORD-07422"/>
    <d v="2025-04-08T00:00:00"/>
    <s v="CUST-1717"/>
    <s v="Isha Rao"/>
    <x v="3"/>
    <x v="14"/>
    <x v="2"/>
    <s v="Rajasthan"/>
    <s v="Jaipur"/>
    <n v="3"/>
    <n v="27626.62"/>
    <n v="0.05"/>
    <n v="59604.13"/>
    <x v="1"/>
    <x v="1"/>
    <x v="1"/>
    <n v="0.15000000000000002"/>
    <n v="7.5000000000000015E-3"/>
    <n v="1.1250000000000003E-3"/>
    <n v="-59604.128874999995"/>
    <n v="-52981447.888888866"/>
    <n v="2025"/>
    <x v="0"/>
    <n v="4"/>
    <s v="Q2"/>
  </r>
  <r>
    <s v="ORD-07423"/>
    <d v="2025-08-04T00:00:00"/>
    <s v="CUST-1447"/>
    <s v="Rahul Kumar"/>
    <x v="2"/>
    <x v="8"/>
    <x v="0"/>
    <s v="Delhi"/>
    <s v="New Delhi"/>
    <n v="1"/>
    <n v="3084.99"/>
    <n v="0"/>
    <n v="2598.7399999999998"/>
    <x v="1"/>
    <x v="1"/>
    <x v="0"/>
    <n v="0"/>
    <n v="0"/>
    <n v="0"/>
    <n v="-2598.7399999999998"/>
    <e v="#DIV/0!"/>
    <n v="2025"/>
    <x v="7"/>
    <n v="8"/>
    <s v="Q3"/>
  </r>
  <r>
    <s v="ORD-07424"/>
    <d v="2025-06-26T00:00:00"/>
    <s v="CUST-1675"/>
    <s v="Neha Sharma"/>
    <x v="3"/>
    <x v="18"/>
    <x v="3"/>
    <s v="Andhra Pradesh"/>
    <s v="Visakhapatnam"/>
    <n v="1"/>
    <n v="57913.05"/>
    <n v="0.1"/>
    <n v="38783.919999999998"/>
    <x v="0"/>
    <x v="1"/>
    <x v="0"/>
    <n v="0.1"/>
    <n v="1.0000000000000002E-2"/>
    <n v="1.0000000000000002E-3"/>
    <n v="-38783.919000000002"/>
    <n v="-38783918.999999993"/>
    <n v="2025"/>
    <x v="9"/>
    <n v="6"/>
    <s v="Q2"/>
  </r>
  <r>
    <s v="ORD-07425"/>
    <d v="2025-03-21T00:00:00"/>
    <s v="CUST-1240"/>
    <s v="Rahul Singh"/>
    <x v="0"/>
    <x v="5"/>
    <x v="4"/>
    <s v="West Bengal"/>
    <s v="Durgapur"/>
    <n v="3"/>
    <n v="4428.04"/>
    <n v="0.05"/>
    <n v="8832.08"/>
    <x v="0"/>
    <x v="0"/>
    <x v="0"/>
    <n v="0.15000000000000002"/>
    <n v="7.5000000000000015E-3"/>
    <n v="1.1250000000000003E-3"/>
    <n v="-8832.0788749999992"/>
    <n v="-7850736.7777777743"/>
    <n v="2025"/>
    <x v="3"/>
    <n v="3"/>
    <s v="Q1"/>
  </r>
  <r>
    <s v="ORD-07426"/>
    <d v="2025-07-04T00:00:00"/>
    <s v="CUST-1117"/>
    <s v="Ananya Reddy"/>
    <x v="3"/>
    <x v="18"/>
    <x v="2"/>
    <s v="Gujarat"/>
    <s v="Surat"/>
    <n v="1"/>
    <n v="42450.86"/>
    <n v="0.05"/>
    <n v="26075.13"/>
    <x v="1"/>
    <x v="2"/>
    <x v="1"/>
    <n v="0.05"/>
    <n v="2.5000000000000005E-3"/>
    <n v="1.2500000000000003E-4"/>
    <n v="-26075.129875000002"/>
    <n v="-208601038.99999997"/>
    <n v="2025"/>
    <x v="4"/>
    <n v="7"/>
    <s v="Q3"/>
  </r>
  <r>
    <s v="ORD-07427"/>
    <d v="2025-01-27T00:00:00"/>
    <s v="CUST-2430"/>
    <s v="Isha Rao"/>
    <x v="4"/>
    <x v="15"/>
    <x v="2"/>
    <s v="Maharashtra"/>
    <s v="Pune"/>
    <n v="2"/>
    <n v="1642.45"/>
    <n v="0.05"/>
    <n v="1936.99"/>
    <x v="0"/>
    <x v="2"/>
    <x v="1"/>
    <n v="0.1"/>
    <n v="5.000000000000001E-3"/>
    <n v="5.0000000000000012E-4"/>
    <n v="-1936.9894999999999"/>
    <n v="-3873978.9999999991"/>
    <n v="2025"/>
    <x v="5"/>
    <n v="1"/>
    <s v="Q1"/>
  </r>
  <r>
    <s v="ORD-07428"/>
    <d v="2025-07-14T00:00:00"/>
    <s v="CUST-1266"/>
    <s v="Vikram Reddy"/>
    <x v="4"/>
    <x v="19"/>
    <x v="3"/>
    <s v="Tamil Nadu"/>
    <s v="Coimbatore"/>
    <n v="2"/>
    <n v="8608.7900000000009"/>
    <n v="0.1"/>
    <n v="10746.66"/>
    <x v="0"/>
    <x v="2"/>
    <x v="2"/>
    <n v="0.2"/>
    <n v="2.0000000000000004E-2"/>
    <n v="4.000000000000001E-3"/>
    <n v="-10746.655999999999"/>
    <n v="-2686663.9999999991"/>
    <n v="2025"/>
    <x v="4"/>
    <n v="7"/>
    <s v="Q3"/>
  </r>
  <r>
    <s v="ORD-07429"/>
    <d v="2025-08-02T00:00:00"/>
    <s v="CUST-2330"/>
    <s v="Priya Kumar"/>
    <x v="3"/>
    <x v="16"/>
    <x v="0"/>
    <s v="Haryana"/>
    <s v="Faridabad"/>
    <n v="3"/>
    <n v="39156.449999999997"/>
    <n v="0.1"/>
    <n v="78311.89"/>
    <x v="2"/>
    <x v="0"/>
    <x v="0"/>
    <n v="0.30000000000000004"/>
    <n v="3.0000000000000006E-2"/>
    <n v="9.0000000000000028E-3"/>
    <n v="-78311.880999999994"/>
    <n v="-8701320.1111111082"/>
    <n v="2025"/>
    <x v="7"/>
    <n v="8"/>
    <s v="Q3"/>
  </r>
  <r>
    <s v="ORD-07430"/>
    <d v="2025-12-08T00:00:00"/>
    <s v="CUST-2443"/>
    <s v="Priya Reddy"/>
    <x v="1"/>
    <x v="1"/>
    <x v="2"/>
    <s v="Maharashtra"/>
    <s v="Pune"/>
    <n v="2"/>
    <n v="3224.72"/>
    <n v="0.1"/>
    <n v="4137.18"/>
    <x v="2"/>
    <x v="0"/>
    <x v="2"/>
    <n v="0.2"/>
    <n v="2.0000000000000004E-2"/>
    <n v="4.000000000000001E-3"/>
    <n v="-4137.1760000000004"/>
    <n v="-1034293.9999999999"/>
    <n v="2025"/>
    <x v="1"/>
    <n v="12"/>
    <s v="Q4"/>
  </r>
  <r>
    <s v="ORD-07431"/>
    <d v="2025-04-24T00:00:00"/>
    <s v="CUST-1656"/>
    <s v="Meera Rao"/>
    <x v="0"/>
    <x v="4"/>
    <x v="1"/>
    <s v="Madhya Pradesh"/>
    <s v="Indore"/>
    <n v="1"/>
    <n v="8204.2800000000007"/>
    <n v="0.15"/>
    <n v="5156.2"/>
    <x v="1"/>
    <x v="1"/>
    <x v="1"/>
    <n v="0.15"/>
    <n v="2.2499999999999999E-2"/>
    <n v="3.375E-3"/>
    <n v="-5156.1966249999996"/>
    <n v="-1527761.9629629629"/>
    <n v="2025"/>
    <x v="0"/>
    <n v="4"/>
    <s v="Q2"/>
  </r>
  <r>
    <s v="ORD-07432"/>
    <d v="2025-08-30T00:00:00"/>
    <s v="CUST-1804"/>
    <s v="Arjun Patel"/>
    <x v="3"/>
    <x v="14"/>
    <x v="2"/>
    <s v="Gujarat"/>
    <s v="Ahmedabad"/>
    <n v="1"/>
    <n v="23234.95"/>
    <n v="0"/>
    <n v="17062.21"/>
    <x v="4"/>
    <x v="0"/>
    <x v="2"/>
    <n v="0"/>
    <n v="0"/>
    <n v="0"/>
    <n v="-17062.21"/>
    <e v="#DIV/0!"/>
    <n v="2025"/>
    <x v="7"/>
    <n v="8"/>
    <s v="Q3"/>
  </r>
  <r>
    <s v="ORD-07433"/>
    <d v="2025-05-04T00:00:00"/>
    <s v="CUST-2597"/>
    <s v="Rahul Reddy"/>
    <x v="1"/>
    <x v="1"/>
    <x v="4"/>
    <s v="Bihar"/>
    <s v="Patna"/>
    <n v="4"/>
    <n v="1260.21"/>
    <n v="0.1"/>
    <n v="3343.79"/>
    <x v="1"/>
    <x v="1"/>
    <x v="0"/>
    <n v="0.4"/>
    <n v="4.0000000000000008E-2"/>
    <n v="1.6000000000000004E-2"/>
    <n v="-3343.7739999999999"/>
    <n v="-208985.87499999994"/>
    <n v="2025"/>
    <x v="6"/>
    <n v="5"/>
    <s v="Q2"/>
  </r>
  <r>
    <s v="ORD-07434"/>
    <d v="2025-11-01T00:00:00"/>
    <s v="CUST-1587"/>
    <s v="Arjun Reddy"/>
    <x v="2"/>
    <x v="8"/>
    <x v="1"/>
    <s v="Chhattisgarh"/>
    <s v="Bilaspur"/>
    <n v="1"/>
    <n v="4386.32"/>
    <n v="0.1"/>
    <n v="3136.14"/>
    <x v="2"/>
    <x v="0"/>
    <x v="1"/>
    <n v="0.1"/>
    <n v="1.0000000000000002E-2"/>
    <n v="1.0000000000000002E-3"/>
    <n v="-3136.1389999999997"/>
    <n v="-3136138.9999999991"/>
    <n v="2025"/>
    <x v="8"/>
    <n v="11"/>
    <s v="Q4"/>
  </r>
  <r>
    <s v="ORD-07435"/>
    <d v="2025-03-17T00:00:00"/>
    <s v="CUST-2041"/>
    <s v="Priya Reddy"/>
    <x v="3"/>
    <x v="14"/>
    <x v="3"/>
    <s v="Telangana"/>
    <s v="Warangal"/>
    <n v="3"/>
    <n v="62114.67"/>
    <n v="0"/>
    <n v="133552"/>
    <x v="2"/>
    <x v="1"/>
    <x v="2"/>
    <n v="0"/>
    <n v="0"/>
    <n v="0"/>
    <n v="-133552"/>
    <e v="#DIV/0!"/>
    <n v="2025"/>
    <x v="3"/>
    <n v="3"/>
    <s v="Q1"/>
  </r>
  <r>
    <s v="ORD-07436"/>
    <d v="2025-11-07T00:00:00"/>
    <s v="CUST-1012"/>
    <s v="Isha Verma"/>
    <x v="3"/>
    <x v="18"/>
    <x v="4"/>
    <s v="Bihar"/>
    <s v="Patna"/>
    <n v="1"/>
    <n v="24346.73"/>
    <n v="0"/>
    <n v="20285.41"/>
    <x v="2"/>
    <x v="0"/>
    <x v="0"/>
    <n v="0"/>
    <n v="0"/>
    <n v="0"/>
    <n v="-20285.41"/>
    <e v="#DIV/0!"/>
    <n v="2025"/>
    <x v="8"/>
    <n v="11"/>
    <s v="Q4"/>
  </r>
  <r>
    <s v="ORD-07437"/>
    <d v="2025-11-08T00:00:00"/>
    <s v="CUST-1515"/>
    <s v="Arjun Gupta"/>
    <x v="4"/>
    <x v="15"/>
    <x v="0"/>
    <s v="Punjab"/>
    <s v="Ludhiana"/>
    <n v="1"/>
    <n v="8006.83"/>
    <n v="0.05"/>
    <n v="6300.11"/>
    <x v="2"/>
    <x v="1"/>
    <x v="1"/>
    <n v="0.05"/>
    <n v="2.5000000000000005E-3"/>
    <n v="1.2500000000000003E-4"/>
    <n v="-6300.1098750000001"/>
    <n v="-50400878.999999993"/>
    <n v="2025"/>
    <x v="8"/>
    <n v="11"/>
    <s v="Q4"/>
  </r>
  <r>
    <s v="ORD-07438"/>
    <d v="2025-07-15T00:00:00"/>
    <s v="CUST-1883"/>
    <s v="Rohan Rao"/>
    <x v="4"/>
    <x v="19"/>
    <x v="1"/>
    <s v="Chhattisgarh"/>
    <s v="Raipur"/>
    <n v="1"/>
    <n v="1764.6"/>
    <n v="0.15"/>
    <n v="1020.22"/>
    <x v="4"/>
    <x v="1"/>
    <x v="1"/>
    <n v="0.15"/>
    <n v="2.2499999999999999E-2"/>
    <n v="3.375E-3"/>
    <n v="-1020.216625"/>
    <n v="-302286.40740740742"/>
    <n v="2025"/>
    <x v="4"/>
    <n v="7"/>
    <s v="Q3"/>
  </r>
  <r>
    <s v="ORD-07439"/>
    <d v="2025-12-17T00:00:00"/>
    <s v="CUST-1585"/>
    <s v="Priya Joshi"/>
    <x v="1"/>
    <x v="9"/>
    <x v="4"/>
    <s v="Bihar"/>
    <s v="Gaya"/>
    <n v="2"/>
    <n v="4696.6000000000004"/>
    <n v="0.1"/>
    <n v="5489.39"/>
    <x v="2"/>
    <x v="1"/>
    <x v="1"/>
    <n v="0.2"/>
    <n v="2.0000000000000004E-2"/>
    <n v="4.000000000000001E-3"/>
    <n v="-5489.3860000000004"/>
    <n v="-1372346.4999999998"/>
    <n v="2025"/>
    <x v="1"/>
    <n v="12"/>
    <s v="Q4"/>
  </r>
  <r>
    <s v="ORD-07440"/>
    <d v="2025-02-13T00:00:00"/>
    <s v="CUST-1083"/>
    <s v="Ananya Sharma"/>
    <x v="3"/>
    <x v="16"/>
    <x v="3"/>
    <s v="Karnataka"/>
    <s v="Bengaluru"/>
    <n v="1"/>
    <n v="23755.88"/>
    <n v="0.1"/>
    <n v="18285.810000000001"/>
    <x v="4"/>
    <x v="1"/>
    <x v="1"/>
    <n v="0.1"/>
    <n v="1.0000000000000002E-2"/>
    <n v="1.0000000000000002E-3"/>
    <n v="-18285.809000000001"/>
    <n v="-18285808.999999996"/>
    <n v="2025"/>
    <x v="11"/>
    <n v="2"/>
    <s v="Q1"/>
  </r>
  <r>
    <s v="ORD-07441"/>
    <d v="2025-07-05T00:00:00"/>
    <s v="CUST-1383"/>
    <s v="Isha Patel"/>
    <x v="1"/>
    <x v="1"/>
    <x v="0"/>
    <s v="Uttar Pradesh"/>
    <s v="Noida"/>
    <n v="1"/>
    <n v="2053.6999999999998"/>
    <n v="0"/>
    <n v="1364.78"/>
    <x v="1"/>
    <x v="1"/>
    <x v="2"/>
    <n v="0"/>
    <n v="0"/>
    <n v="0"/>
    <n v="-1364.78"/>
    <e v="#DIV/0!"/>
    <n v="2025"/>
    <x v="4"/>
    <n v="7"/>
    <s v="Q3"/>
  </r>
  <r>
    <s v="ORD-07442"/>
    <d v="2025-12-09T00:00:00"/>
    <s v="CUST-1626"/>
    <s v="Priya Gupta"/>
    <x v="3"/>
    <x v="14"/>
    <x v="3"/>
    <s v="Tamil Nadu"/>
    <s v="Coimbatore"/>
    <n v="1"/>
    <n v="30890.48"/>
    <n v="0.2"/>
    <n v="19488.25"/>
    <x v="3"/>
    <x v="1"/>
    <x v="1"/>
    <n v="0.2"/>
    <n v="4.0000000000000008E-2"/>
    <n v="8.0000000000000019E-3"/>
    <n v="-19488.241999999998"/>
    <n v="-2436030.2499999991"/>
    <n v="2025"/>
    <x v="1"/>
    <n v="12"/>
    <s v="Q4"/>
  </r>
  <r>
    <s v="ORD-07443"/>
    <d v="2025-09-03T00:00:00"/>
    <s v="CUST-1084"/>
    <s v="Meera Gupta"/>
    <x v="4"/>
    <x v="15"/>
    <x v="0"/>
    <s v="Punjab"/>
    <s v="Amritsar"/>
    <n v="1"/>
    <n v="6605.08"/>
    <n v="0.05"/>
    <n v="5302.96"/>
    <x v="0"/>
    <x v="0"/>
    <x v="0"/>
    <n v="0.05"/>
    <n v="2.5000000000000005E-3"/>
    <n v="1.2500000000000003E-4"/>
    <n v="-5302.9598750000005"/>
    <n v="-42423678.999999993"/>
    <n v="2025"/>
    <x v="2"/>
    <n v="9"/>
    <s v="Q3"/>
  </r>
  <r>
    <s v="ORD-07444"/>
    <d v="2025-03-25T00:00:00"/>
    <s v="CUST-1984"/>
    <s v="Vikram Nair"/>
    <x v="3"/>
    <x v="16"/>
    <x v="3"/>
    <s v="Telangana"/>
    <s v="Warangal"/>
    <n v="1"/>
    <n v="47197.99"/>
    <n v="0.1"/>
    <n v="26393.3"/>
    <x v="0"/>
    <x v="2"/>
    <x v="0"/>
    <n v="0.1"/>
    <n v="1.0000000000000002E-2"/>
    <n v="1.0000000000000002E-3"/>
    <n v="-26393.298999999999"/>
    <n v="-26393298.999999993"/>
    <n v="2025"/>
    <x v="3"/>
    <n v="3"/>
    <s v="Q1"/>
  </r>
  <r>
    <s v="ORD-07445"/>
    <d v="2025-07-26T00:00:00"/>
    <s v="CUST-1513"/>
    <s v="Sneha Rao"/>
    <x v="0"/>
    <x v="0"/>
    <x v="1"/>
    <s v="Madhya Pradesh"/>
    <s v="Bhopal"/>
    <n v="1"/>
    <n v="8996.8799999999992"/>
    <n v="0.1"/>
    <n v="5580.98"/>
    <x v="0"/>
    <x v="1"/>
    <x v="2"/>
    <n v="0.1"/>
    <n v="1.0000000000000002E-2"/>
    <n v="1.0000000000000002E-3"/>
    <n v="-5580.9789999999994"/>
    <n v="-5580978.9999999981"/>
    <n v="2025"/>
    <x v="4"/>
    <n v="7"/>
    <s v="Q3"/>
  </r>
  <r>
    <s v="ORD-07446"/>
    <d v="2025-05-31T00:00:00"/>
    <s v="CUST-2589"/>
    <s v="Isha Singh"/>
    <x v="0"/>
    <x v="11"/>
    <x v="0"/>
    <s v="Punjab"/>
    <s v="Amritsar"/>
    <n v="3"/>
    <n v="9750.5499999999993"/>
    <n v="0"/>
    <n v="20328.900000000001"/>
    <x v="1"/>
    <x v="1"/>
    <x v="2"/>
    <n v="0"/>
    <n v="0"/>
    <n v="0"/>
    <n v="-20328.900000000001"/>
    <e v="#DIV/0!"/>
    <n v="2025"/>
    <x v="6"/>
    <n v="5"/>
    <s v="Q2"/>
  </r>
  <r>
    <s v="ORD-07447"/>
    <d v="2025-06-05T00:00:00"/>
    <s v="CUST-2533"/>
    <s v="Vikram Patel"/>
    <x v="1"/>
    <x v="7"/>
    <x v="4"/>
    <s v="Jharkhand"/>
    <s v="Ranchi"/>
    <n v="1"/>
    <n v="392.55"/>
    <n v="0.1"/>
    <n v="282.43"/>
    <x v="1"/>
    <x v="1"/>
    <x v="0"/>
    <n v="0.1"/>
    <n v="1.0000000000000002E-2"/>
    <n v="1.0000000000000002E-3"/>
    <n v="-282.42900000000003"/>
    <n v="-282428.99999999994"/>
    <n v="2025"/>
    <x v="9"/>
    <n v="6"/>
    <s v="Q2"/>
  </r>
  <r>
    <s v="ORD-07448"/>
    <d v="2025-01-16T00:00:00"/>
    <s v="CUST-1172"/>
    <s v="Vikram Gupta"/>
    <x v="1"/>
    <x v="17"/>
    <x v="0"/>
    <s v="Haryana"/>
    <s v="Gurugram"/>
    <n v="1"/>
    <n v="1695.41"/>
    <n v="0"/>
    <n v="1335.67"/>
    <x v="1"/>
    <x v="0"/>
    <x v="2"/>
    <n v="0"/>
    <n v="0"/>
    <n v="0"/>
    <n v="-1335.67"/>
    <e v="#DIV/0!"/>
    <n v="2025"/>
    <x v="5"/>
    <n v="1"/>
    <s v="Q1"/>
  </r>
  <r>
    <s v="ORD-07449"/>
    <d v="2025-06-14T00:00:00"/>
    <s v="CUST-1491"/>
    <s v="Vikram Singh"/>
    <x v="0"/>
    <x v="4"/>
    <x v="2"/>
    <s v="Goa"/>
    <s v="Panaji"/>
    <n v="4"/>
    <n v="6686.1"/>
    <n v="0"/>
    <n v="20427.36"/>
    <x v="0"/>
    <x v="1"/>
    <x v="1"/>
    <n v="0"/>
    <n v="0"/>
    <n v="0"/>
    <n v="-20427.36"/>
    <e v="#DIV/0!"/>
    <n v="2025"/>
    <x v="9"/>
    <n v="6"/>
    <s v="Q2"/>
  </r>
  <r>
    <s v="ORD-07450"/>
    <d v="2025-05-25T00:00:00"/>
    <s v="CUST-1266"/>
    <s v="Rohan Singh"/>
    <x v="2"/>
    <x v="8"/>
    <x v="4"/>
    <s v="Bihar"/>
    <s v="Patna"/>
    <n v="1"/>
    <n v="4087.6"/>
    <n v="0.1"/>
    <n v="3154.02"/>
    <x v="0"/>
    <x v="1"/>
    <x v="1"/>
    <n v="0.1"/>
    <n v="1.0000000000000002E-2"/>
    <n v="1.0000000000000002E-3"/>
    <n v="-3154.0189999999998"/>
    <n v="-3154018.9999999991"/>
    <n v="2025"/>
    <x v="6"/>
    <n v="5"/>
    <s v="Q2"/>
  </r>
  <r>
    <s v="ORD-07451"/>
    <d v="2025-02-06T00:00:00"/>
    <s v="CUST-2483"/>
    <s v="Meera Gupta"/>
    <x v="1"/>
    <x v="21"/>
    <x v="0"/>
    <s v="Haryana"/>
    <s v="Faridabad"/>
    <n v="4"/>
    <n v="2901.92"/>
    <n v="0"/>
    <n v="10175.57"/>
    <x v="4"/>
    <x v="0"/>
    <x v="2"/>
    <n v="0"/>
    <n v="0"/>
    <n v="0"/>
    <n v="-10175.57"/>
    <e v="#DIV/0!"/>
    <n v="2025"/>
    <x v="11"/>
    <n v="2"/>
    <s v="Q1"/>
  </r>
  <r>
    <s v="ORD-07452"/>
    <d v="2025-11-29T00:00:00"/>
    <s v="CUST-2032"/>
    <s v="Rahul Gupta"/>
    <x v="3"/>
    <x v="14"/>
    <x v="2"/>
    <s v="Goa"/>
    <s v="Panaji"/>
    <n v="1"/>
    <n v="46578.64"/>
    <n v="0.05"/>
    <n v="28216.22"/>
    <x v="0"/>
    <x v="1"/>
    <x v="2"/>
    <n v="0.05"/>
    <n v="2.5000000000000005E-3"/>
    <n v="1.2500000000000003E-4"/>
    <n v="-28216.219875000003"/>
    <n v="-225729758.99999997"/>
    <n v="2025"/>
    <x v="8"/>
    <n v="11"/>
    <s v="Q4"/>
  </r>
  <r>
    <s v="ORD-07453"/>
    <d v="2025-02-14T00:00:00"/>
    <s v="CUST-1145"/>
    <s v="Isha Gupta"/>
    <x v="1"/>
    <x v="7"/>
    <x v="2"/>
    <s v="Maharashtra"/>
    <s v="Mumbai"/>
    <n v="1"/>
    <n v="3655.88"/>
    <n v="0"/>
    <n v="3095.12"/>
    <x v="3"/>
    <x v="1"/>
    <x v="2"/>
    <n v="0"/>
    <n v="0"/>
    <n v="0"/>
    <n v="-3095.12"/>
    <e v="#DIV/0!"/>
    <n v="2025"/>
    <x v="11"/>
    <n v="2"/>
    <s v="Q1"/>
  </r>
  <r>
    <s v="ORD-07454"/>
    <d v="2025-07-25T00:00:00"/>
    <s v="CUST-2159"/>
    <s v="Rohan Kumar"/>
    <x v="4"/>
    <x v="19"/>
    <x v="1"/>
    <s v="Madhya Pradesh"/>
    <s v="Bhopal"/>
    <n v="1"/>
    <n v="2499.29"/>
    <n v="0.05"/>
    <n v="1603.77"/>
    <x v="2"/>
    <x v="1"/>
    <x v="0"/>
    <n v="0.05"/>
    <n v="2.5000000000000005E-3"/>
    <n v="1.2500000000000003E-4"/>
    <n v="-1603.769875"/>
    <n v="-12830158.999999996"/>
    <n v="2025"/>
    <x v="4"/>
    <n v="7"/>
    <s v="Q3"/>
  </r>
  <r>
    <s v="ORD-07455"/>
    <d v="2025-03-03T00:00:00"/>
    <s v="CUST-1637"/>
    <s v="Vikram Patel"/>
    <x v="3"/>
    <x v="13"/>
    <x v="0"/>
    <s v="Haryana"/>
    <s v="Faridabad"/>
    <n v="2"/>
    <n v="50406.879999999997"/>
    <n v="0"/>
    <n v="66544.97"/>
    <x v="3"/>
    <x v="1"/>
    <x v="2"/>
    <n v="0"/>
    <n v="0"/>
    <n v="0"/>
    <n v="-66544.97"/>
    <e v="#DIV/0!"/>
    <n v="2025"/>
    <x v="3"/>
    <n v="3"/>
    <s v="Q1"/>
  </r>
  <r>
    <s v="ORD-07456"/>
    <d v="2025-12-22T00:00:00"/>
    <s v="CUST-1831"/>
    <s v="Arjun Verma"/>
    <x v="3"/>
    <x v="16"/>
    <x v="3"/>
    <s v="Telangana"/>
    <s v="Warangal"/>
    <n v="2"/>
    <n v="2744.83"/>
    <n v="0.1"/>
    <n v="4066.51"/>
    <x v="0"/>
    <x v="1"/>
    <x v="2"/>
    <n v="0.2"/>
    <n v="2.0000000000000004E-2"/>
    <n v="4.000000000000001E-3"/>
    <n v="-4066.5060000000003"/>
    <n v="-1016626.4999999999"/>
    <n v="2025"/>
    <x v="1"/>
    <n v="12"/>
    <s v="Q4"/>
  </r>
  <r>
    <s v="ORD-07457"/>
    <d v="2025-11-04T00:00:00"/>
    <s v="CUST-1863"/>
    <s v="Priya Singh"/>
    <x v="0"/>
    <x v="6"/>
    <x v="1"/>
    <s v="Madhya Pradesh"/>
    <s v="Bhopal"/>
    <n v="1"/>
    <n v="13089.6"/>
    <n v="0"/>
    <n v="10269.98"/>
    <x v="1"/>
    <x v="1"/>
    <x v="2"/>
    <n v="0"/>
    <n v="0"/>
    <n v="0"/>
    <n v="-10269.98"/>
    <e v="#DIV/0!"/>
    <n v="2025"/>
    <x v="8"/>
    <n v="11"/>
    <s v="Q4"/>
  </r>
  <r>
    <s v="ORD-07458"/>
    <d v="2025-01-19T00:00:00"/>
    <s v="CUST-2445"/>
    <s v="Ananya Joshi"/>
    <x v="3"/>
    <x v="3"/>
    <x v="2"/>
    <s v="Maharashtra"/>
    <s v="Mumbai"/>
    <n v="3"/>
    <n v="7980.88"/>
    <n v="0.15"/>
    <n v="12934.23"/>
    <x v="1"/>
    <x v="0"/>
    <x v="1"/>
    <n v="0.44999999999999996"/>
    <n v="6.7499999999999991E-2"/>
    <n v="3.0374999999999992E-2"/>
    <n v="-12934.199624999999"/>
    <n v="-425817.27160493837"/>
    <n v="2025"/>
    <x v="5"/>
    <n v="1"/>
    <s v="Q1"/>
  </r>
  <r>
    <s v="ORD-07459"/>
    <d v="2025-12-31T00:00:00"/>
    <s v="CUST-1068"/>
    <s v="Rohan Singh"/>
    <x v="0"/>
    <x v="6"/>
    <x v="2"/>
    <s v="Goa"/>
    <s v="Margao"/>
    <n v="2"/>
    <n v="13322.91"/>
    <n v="0.1"/>
    <n v="16210.74"/>
    <x v="2"/>
    <x v="2"/>
    <x v="2"/>
    <n v="0.2"/>
    <n v="2.0000000000000004E-2"/>
    <n v="4.000000000000001E-3"/>
    <n v="-16210.735999999999"/>
    <n v="-4052683.9999999986"/>
    <n v="2025"/>
    <x v="1"/>
    <n v="12"/>
    <s v="Q4"/>
  </r>
  <r>
    <s v="ORD-07460"/>
    <d v="2025-10-27T00:00:00"/>
    <s v="CUST-2600"/>
    <s v="Sneha Singh"/>
    <x v="1"/>
    <x v="7"/>
    <x v="4"/>
    <s v="Odisha"/>
    <s v="Cuttack"/>
    <n v="1"/>
    <n v="2753.81"/>
    <n v="0.05"/>
    <n v="2106.29"/>
    <x v="2"/>
    <x v="0"/>
    <x v="1"/>
    <n v="0.05"/>
    <n v="2.5000000000000005E-3"/>
    <n v="1.2500000000000003E-4"/>
    <n v="-2106.2898749999999"/>
    <n v="-16850318.999999996"/>
    <n v="2025"/>
    <x v="10"/>
    <n v="10"/>
    <s v="Q4"/>
  </r>
  <r>
    <s v="ORD-07461"/>
    <d v="2025-01-07T00:00:00"/>
    <s v="CUST-2278"/>
    <s v="Sneha Patel"/>
    <x v="2"/>
    <x v="23"/>
    <x v="2"/>
    <s v="Gujarat"/>
    <s v="Surat"/>
    <n v="2"/>
    <n v="3285.88"/>
    <n v="0.15"/>
    <n v="3478.86"/>
    <x v="2"/>
    <x v="1"/>
    <x v="2"/>
    <n v="0.3"/>
    <n v="4.4999999999999998E-2"/>
    <n v="1.35E-2"/>
    <n v="-3478.8465000000001"/>
    <n v="-257692.33333333334"/>
    <n v="2025"/>
    <x v="5"/>
    <n v="1"/>
    <s v="Q1"/>
  </r>
  <r>
    <s v="ORD-07462"/>
    <d v="2025-09-06T00:00:00"/>
    <s v="CUST-1775"/>
    <s v="Neha Rao"/>
    <x v="3"/>
    <x v="16"/>
    <x v="2"/>
    <s v="Maharashtra"/>
    <s v="Nagpur"/>
    <n v="3"/>
    <n v="45357.32"/>
    <n v="0"/>
    <n v="94447.1"/>
    <x v="1"/>
    <x v="2"/>
    <x v="1"/>
    <n v="0"/>
    <n v="0"/>
    <n v="0"/>
    <n v="-94447.1"/>
    <e v="#DIV/0!"/>
    <n v="2025"/>
    <x v="2"/>
    <n v="9"/>
    <s v="Q3"/>
  </r>
  <r>
    <s v="ORD-07463"/>
    <d v="2025-04-27T00:00:00"/>
    <s v="CUST-1400"/>
    <s v="Isha Singh"/>
    <x v="2"/>
    <x v="20"/>
    <x v="0"/>
    <s v="Delhi"/>
    <s v="New Delhi"/>
    <n v="1"/>
    <n v="640.04999999999995"/>
    <n v="0.05"/>
    <n v="448.33"/>
    <x v="4"/>
    <x v="1"/>
    <x v="2"/>
    <n v="0.05"/>
    <n v="2.5000000000000005E-3"/>
    <n v="1.2500000000000003E-4"/>
    <n v="-448.32987499999996"/>
    <n v="-3586638.9999999986"/>
    <n v="2025"/>
    <x v="0"/>
    <n v="4"/>
    <s v="Q2"/>
  </r>
  <r>
    <s v="ORD-07464"/>
    <d v="2025-03-09T00:00:00"/>
    <s v="CUST-2380"/>
    <s v="Aarav Kumar"/>
    <x v="2"/>
    <x v="8"/>
    <x v="2"/>
    <s v="Goa"/>
    <s v="Panaji"/>
    <n v="1"/>
    <n v="1874.9"/>
    <n v="0"/>
    <n v="1607.31"/>
    <x v="0"/>
    <x v="0"/>
    <x v="1"/>
    <n v="0"/>
    <n v="0"/>
    <n v="0"/>
    <n v="-1607.31"/>
    <e v="#DIV/0!"/>
    <n v="2025"/>
    <x v="3"/>
    <n v="3"/>
    <s v="Q1"/>
  </r>
  <r>
    <s v="ORD-07465"/>
    <d v="2025-02-03T00:00:00"/>
    <s v="CUST-1782"/>
    <s v="Aarav Kumar"/>
    <x v="4"/>
    <x v="22"/>
    <x v="2"/>
    <s v="Maharashtra"/>
    <s v="Nagpur"/>
    <n v="3"/>
    <n v="5739.74"/>
    <n v="0.05"/>
    <n v="13758.89"/>
    <x v="1"/>
    <x v="1"/>
    <x v="2"/>
    <n v="0.15000000000000002"/>
    <n v="7.5000000000000015E-3"/>
    <n v="1.1250000000000003E-3"/>
    <n v="-13758.888874999999"/>
    <n v="-12230123.44444444"/>
    <n v="2025"/>
    <x v="11"/>
    <n v="2"/>
    <s v="Q1"/>
  </r>
  <r>
    <s v="ORD-07466"/>
    <d v="2025-07-13T00:00:00"/>
    <s v="CUST-1250"/>
    <s v="Priya Rao"/>
    <x v="3"/>
    <x v="18"/>
    <x v="0"/>
    <s v="Haryana"/>
    <s v="Faridabad"/>
    <n v="5"/>
    <n v="55298.18"/>
    <n v="0.2"/>
    <n v="149614.07"/>
    <x v="1"/>
    <x v="0"/>
    <x v="1"/>
    <n v="1"/>
    <n v="0.2"/>
    <n v="0.2"/>
    <n v="-149613.87"/>
    <n v="-748069.35"/>
    <n v="2025"/>
    <x v="4"/>
    <n v="7"/>
    <s v="Q3"/>
  </r>
  <r>
    <s v="ORD-07467"/>
    <d v="2025-11-21T00:00:00"/>
    <s v="CUST-2188"/>
    <s v="Isha Sharma"/>
    <x v="2"/>
    <x v="20"/>
    <x v="3"/>
    <s v="Karnataka"/>
    <s v="Mysuru"/>
    <n v="1"/>
    <n v="2915.31"/>
    <n v="0"/>
    <n v="2039.5"/>
    <x v="4"/>
    <x v="1"/>
    <x v="1"/>
    <n v="0"/>
    <n v="0"/>
    <n v="0"/>
    <n v="-2039.5"/>
    <e v="#DIV/0!"/>
    <n v="2025"/>
    <x v="8"/>
    <n v="11"/>
    <s v="Q4"/>
  </r>
  <r>
    <s v="ORD-07468"/>
    <d v="2025-02-24T00:00:00"/>
    <s v="CUST-1885"/>
    <s v="Arjun Gupta"/>
    <x v="4"/>
    <x v="19"/>
    <x v="3"/>
    <s v="Tamil Nadu"/>
    <s v="Coimbatore"/>
    <n v="4"/>
    <n v="2699.47"/>
    <n v="0.15"/>
    <n v="6927.52"/>
    <x v="1"/>
    <x v="1"/>
    <x v="1"/>
    <n v="0.6"/>
    <n v="0.09"/>
    <n v="5.3999999999999999E-2"/>
    <n v="-6927.4660000000003"/>
    <n v="-128286.40740740742"/>
    <n v="2025"/>
    <x v="11"/>
    <n v="2"/>
    <s v="Q1"/>
  </r>
  <r>
    <s v="ORD-07469"/>
    <d v="2025-09-23T00:00:00"/>
    <s v="CUST-2291"/>
    <s v="Vikram Sharma"/>
    <x v="0"/>
    <x v="11"/>
    <x v="2"/>
    <s v="Goa"/>
    <s v="Panaji"/>
    <n v="1"/>
    <n v="9674.14"/>
    <n v="0.1"/>
    <n v="6385.66"/>
    <x v="2"/>
    <x v="1"/>
    <x v="2"/>
    <n v="0.1"/>
    <n v="1.0000000000000002E-2"/>
    <n v="1.0000000000000002E-3"/>
    <n v="-6385.6589999999997"/>
    <n v="-6385658.9999999981"/>
    <n v="2025"/>
    <x v="2"/>
    <n v="9"/>
    <s v="Q3"/>
  </r>
  <r>
    <s v="ORD-07470"/>
    <d v="2025-02-11T00:00:00"/>
    <s v="CUST-1384"/>
    <s v="Rahul Verma"/>
    <x v="0"/>
    <x v="0"/>
    <x v="2"/>
    <s v="Maharashtra"/>
    <s v="Pune"/>
    <n v="4"/>
    <n v="11466.05"/>
    <n v="0"/>
    <n v="37609.35"/>
    <x v="1"/>
    <x v="1"/>
    <x v="2"/>
    <n v="0"/>
    <n v="0"/>
    <n v="0"/>
    <n v="-37609.35"/>
    <e v="#DIV/0!"/>
    <n v="2025"/>
    <x v="11"/>
    <n v="2"/>
    <s v="Q1"/>
  </r>
  <r>
    <s v="ORD-07471"/>
    <d v="2025-10-24T00:00:00"/>
    <s v="CUST-2409"/>
    <s v="Meera Kumar"/>
    <x v="3"/>
    <x v="18"/>
    <x v="2"/>
    <s v="Goa"/>
    <s v="Panaji"/>
    <n v="2"/>
    <n v="28176.54"/>
    <n v="0.15"/>
    <n v="41544.93"/>
    <x v="3"/>
    <x v="0"/>
    <x v="0"/>
    <n v="0.3"/>
    <n v="4.4999999999999998E-2"/>
    <n v="1.35E-2"/>
    <n v="-41544.916499999999"/>
    <n v="-3077401.222222222"/>
    <n v="2025"/>
    <x v="10"/>
    <n v="10"/>
    <s v="Q4"/>
  </r>
  <r>
    <s v="ORD-07472"/>
    <d v="2025-08-19T00:00:00"/>
    <s v="CUST-2289"/>
    <s v="Sneha Rao"/>
    <x v="4"/>
    <x v="22"/>
    <x v="2"/>
    <s v="Goa"/>
    <s v="Panaji"/>
    <n v="3"/>
    <n v="7952.04"/>
    <n v="0.2"/>
    <n v="14916.83"/>
    <x v="0"/>
    <x v="0"/>
    <x v="2"/>
    <n v="0.60000000000000009"/>
    <n v="0.12000000000000002"/>
    <n v="7.2000000000000022E-2"/>
    <n v="-14916.758"/>
    <n v="-207177.19444444438"/>
    <n v="2025"/>
    <x v="7"/>
    <n v="8"/>
    <s v="Q3"/>
  </r>
  <r>
    <s v="ORD-07473"/>
    <d v="2025-01-10T00:00:00"/>
    <s v="CUST-1537"/>
    <s v="Sneha Verma"/>
    <x v="0"/>
    <x v="0"/>
    <x v="3"/>
    <s v="Telangana"/>
    <s v="Warangal"/>
    <n v="3"/>
    <n v="9755.49"/>
    <n v="0.15"/>
    <n v="16148.74"/>
    <x v="0"/>
    <x v="1"/>
    <x v="2"/>
    <n v="0.44999999999999996"/>
    <n v="6.7499999999999991E-2"/>
    <n v="3.0374999999999992E-2"/>
    <n v="-16148.709625"/>
    <n v="-531644.76131687255"/>
    <n v="2025"/>
    <x v="5"/>
    <n v="1"/>
    <s v="Q1"/>
  </r>
  <r>
    <s v="ORD-07474"/>
    <d v="2025-12-24T00:00:00"/>
    <s v="CUST-1783"/>
    <s v="Priya Singh"/>
    <x v="4"/>
    <x v="12"/>
    <x v="2"/>
    <s v="Rajasthan"/>
    <s v="Udaipur"/>
    <n v="1"/>
    <n v="804.5"/>
    <n v="0.05"/>
    <n v="561.61"/>
    <x v="0"/>
    <x v="1"/>
    <x v="2"/>
    <n v="0.05"/>
    <n v="2.5000000000000005E-3"/>
    <n v="1.2500000000000003E-4"/>
    <n v="-561.60987499999999"/>
    <n v="-4492878.9999999991"/>
    <n v="2025"/>
    <x v="1"/>
    <n v="12"/>
    <s v="Q4"/>
  </r>
  <r>
    <s v="ORD-07475"/>
    <d v="2025-05-08T00:00:00"/>
    <s v="CUST-1570"/>
    <s v="Meera Singh"/>
    <x v="1"/>
    <x v="21"/>
    <x v="3"/>
    <s v="Andhra Pradesh"/>
    <s v="Visakhapatnam"/>
    <n v="1"/>
    <n v="1309.51"/>
    <n v="0"/>
    <n v="998.19"/>
    <x v="0"/>
    <x v="1"/>
    <x v="1"/>
    <n v="0"/>
    <n v="0"/>
    <n v="0"/>
    <n v="-998.19"/>
    <e v="#DIV/0!"/>
    <n v="2025"/>
    <x v="6"/>
    <n v="5"/>
    <s v="Q2"/>
  </r>
  <r>
    <s v="ORD-07476"/>
    <d v="2025-06-28T00:00:00"/>
    <s v="CUST-1024"/>
    <s v="Kiran Verma"/>
    <x v="0"/>
    <x v="6"/>
    <x v="2"/>
    <s v="Maharashtra"/>
    <s v="Nagpur"/>
    <n v="2"/>
    <n v="8496.19"/>
    <n v="0.05"/>
    <n v="14017.48"/>
    <x v="3"/>
    <x v="1"/>
    <x v="0"/>
    <n v="0.1"/>
    <n v="5.000000000000001E-3"/>
    <n v="5.0000000000000012E-4"/>
    <n v="-14017.479499999999"/>
    <n v="-28034958.999999993"/>
    <n v="2025"/>
    <x v="9"/>
    <n v="6"/>
    <s v="Q2"/>
  </r>
  <r>
    <s v="ORD-07477"/>
    <d v="2025-07-12T00:00:00"/>
    <s v="CUST-2396"/>
    <s v="Ananya Rao"/>
    <x v="2"/>
    <x v="23"/>
    <x v="3"/>
    <s v="Karnataka"/>
    <s v="Mysuru"/>
    <n v="1"/>
    <n v="5004.99"/>
    <n v="0.1"/>
    <n v="3196.98"/>
    <x v="1"/>
    <x v="1"/>
    <x v="2"/>
    <n v="0.1"/>
    <n v="1.0000000000000002E-2"/>
    <n v="1.0000000000000002E-3"/>
    <n v="-3196.9789999999998"/>
    <n v="-3196978.9999999991"/>
    <n v="2025"/>
    <x v="4"/>
    <n v="7"/>
    <s v="Q3"/>
  </r>
  <r>
    <s v="ORD-07478"/>
    <d v="2025-04-02T00:00:00"/>
    <s v="CUST-1967"/>
    <s v="Sneha Patel"/>
    <x v="3"/>
    <x v="13"/>
    <x v="0"/>
    <s v="Punjab"/>
    <s v="Ludhiana"/>
    <n v="2"/>
    <n v="15454.27"/>
    <n v="0.05"/>
    <n v="23316.68"/>
    <x v="0"/>
    <x v="1"/>
    <x v="1"/>
    <n v="0.1"/>
    <n v="5.000000000000001E-3"/>
    <n v="5.0000000000000012E-4"/>
    <n v="-23316.679500000002"/>
    <n v="-46633358.999999993"/>
    <n v="2025"/>
    <x v="0"/>
    <n v="4"/>
    <s v="Q2"/>
  </r>
  <r>
    <s v="ORD-07479"/>
    <d v="2025-08-19T00:00:00"/>
    <s v="CUST-2151"/>
    <s v="Neha Patel"/>
    <x v="3"/>
    <x v="18"/>
    <x v="3"/>
    <s v="Telangana"/>
    <s v="Warangal"/>
    <n v="4"/>
    <n v="63492.35"/>
    <n v="0.1"/>
    <n v="142385.03"/>
    <x v="1"/>
    <x v="1"/>
    <x v="1"/>
    <n v="0.4"/>
    <n v="4.0000000000000008E-2"/>
    <n v="1.6000000000000004E-2"/>
    <n v="-142385.014"/>
    <n v="-8899063.3749999981"/>
    <n v="2025"/>
    <x v="7"/>
    <n v="8"/>
    <s v="Q3"/>
  </r>
  <r>
    <s v="ORD-07480"/>
    <d v="2025-03-19T00:00:00"/>
    <s v="CUST-2198"/>
    <s v="Rahul Rao"/>
    <x v="2"/>
    <x v="8"/>
    <x v="3"/>
    <s v="Karnataka"/>
    <s v="Bengaluru"/>
    <n v="1"/>
    <n v="2502.48"/>
    <n v="0.1"/>
    <n v="1652.11"/>
    <x v="4"/>
    <x v="1"/>
    <x v="1"/>
    <n v="0.1"/>
    <n v="1.0000000000000002E-2"/>
    <n v="1.0000000000000002E-3"/>
    <n v="-1652.1089999999999"/>
    <n v="-1652108.9999999995"/>
    <n v="2025"/>
    <x v="3"/>
    <n v="3"/>
    <s v="Q1"/>
  </r>
  <r>
    <s v="ORD-07481"/>
    <d v="2025-03-26T00:00:00"/>
    <s v="CUST-1018"/>
    <s v="Isha Patel"/>
    <x v="2"/>
    <x v="20"/>
    <x v="2"/>
    <s v="Goa"/>
    <s v="Panaji"/>
    <n v="2"/>
    <n v="3914.37"/>
    <n v="0"/>
    <n v="4936.22"/>
    <x v="1"/>
    <x v="1"/>
    <x v="1"/>
    <n v="0"/>
    <n v="0"/>
    <n v="0"/>
    <n v="-4936.22"/>
    <e v="#DIV/0!"/>
    <n v="2025"/>
    <x v="3"/>
    <n v="3"/>
    <s v="Q1"/>
  </r>
  <r>
    <s v="ORD-07482"/>
    <d v="2025-01-30T00:00:00"/>
    <s v="CUST-2475"/>
    <s v="Ananya Rao"/>
    <x v="0"/>
    <x v="11"/>
    <x v="4"/>
    <s v="West Bengal"/>
    <s v="Kolkata"/>
    <n v="1"/>
    <n v="1028.1199999999999"/>
    <n v="0.05"/>
    <n v="665.75"/>
    <x v="1"/>
    <x v="0"/>
    <x v="2"/>
    <n v="0.05"/>
    <n v="2.5000000000000005E-3"/>
    <n v="1.2500000000000003E-4"/>
    <n v="-665.74987499999997"/>
    <n v="-5325998.9999999981"/>
    <n v="2025"/>
    <x v="5"/>
    <n v="1"/>
    <s v="Q1"/>
  </r>
  <r>
    <s v="ORD-07483"/>
    <d v="2025-08-01T00:00:00"/>
    <s v="CUST-2087"/>
    <s v="Rahul Reddy"/>
    <x v="1"/>
    <x v="1"/>
    <x v="0"/>
    <s v="Delhi"/>
    <s v="Delhi"/>
    <n v="2"/>
    <n v="4453.2299999999996"/>
    <n v="0.2"/>
    <n v="5286.99"/>
    <x v="4"/>
    <x v="0"/>
    <x v="2"/>
    <n v="0.4"/>
    <n v="8.0000000000000016E-2"/>
    <n v="3.2000000000000008E-2"/>
    <n v="-5286.9579999999996"/>
    <n v="-165217.43749999994"/>
    <n v="2025"/>
    <x v="7"/>
    <n v="8"/>
    <s v="Q3"/>
  </r>
  <r>
    <s v="ORD-07484"/>
    <d v="2025-02-18T00:00:00"/>
    <s v="CUST-2176"/>
    <s v="Vikram Gupta"/>
    <x v="3"/>
    <x v="14"/>
    <x v="1"/>
    <s v="Chhattisgarh"/>
    <s v="Bilaspur"/>
    <n v="1"/>
    <n v="51591"/>
    <n v="0"/>
    <n v="39784.400000000001"/>
    <x v="1"/>
    <x v="1"/>
    <x v="2"/>
    <n v="0"/>
    <n v="0"/>
    <n v="0"/>
    <n v="-39784.400000000001"/>
    <e v="#DIV/0!"/>
    <n v="2025"/>
    <x v="11"/>
    <n v="2"/>
    <s v="Q1"/>
  </r>
  <r>
    <s v="ORD-07485"/>
    <d v="2025-09-22T00:00:00"/>
    <s v="CUST-1474"/>
    <s v="Kiran Nair"/>
    <x v="0"/>
    <x v="5"/>
    <x v="3"/>
    <s v="Andhra Pradesh"/>
    <s v="Vijayawada"/>
    <n v="1"/>
    <n v="4081.42"/>
    <n v="0.05"/>
    <n v="3287.73"/>
    <x v="0"/>
    <x v="1"/>
    <x v="2"/>
    <n v="0.05"/>
    <n v="2.5000000000000005E-3"/>
    <n v="1.2500000000000003E-4"/>
    <n v="-3287.729875"/>
    <n v="-26301838.999999993"/>
    <n v="2025"/>
    <x v="2"/>
    <n v="9"/>
    <s v="Q3"/>
  </r>
  <r>
    <s v="ORD-07486"/>
    <d v="2025-05-25T00:00:00"/>
    <s v="CUST-2531"/>
    <s v="Ananya Verma"/>
    <x v="0"/>
    <x v="0"/>
    <x v="1"/>
    <s v="Madhya Pradesh"/>
    <s v="Indore"/>
    <n v="3"/>
    <n v="16844.990000000002"/>
    <n v="0"/>
    <n v="33759.85"/>
    <x v="0"/>
    <x v="2"/>
    <x v="1"/>
    <n v="0"/>
    <n v="0"/>
    <n v="0"/>
    <n v="-33759.85"/>
    <e v="#DIV/0!"/>
    <n v="2025"/>
    <x v="6"/>
    <n v="5"/>
    <s v="Q2"/>
  </r>
  <r>
    <s v="ORD-07487"/>
    <d v="2025-03-10T00:00:00"/>
    <s v="CUST-1750"/>
    <s v="Kiran Reddy"/>
    <x v="0"/>
    <x v="11"/>
    <x v="1"/>
    <s v="Chhattisgarh"/>
    <s v="Raipur"/>
    <n v="3"/>
    <n v="6164.03"/>
    <n v="0.05"/>
    <n v="12301.51"/>
    <x v="1"/>
    <x v="2"/>
    <x v="1"/>
    <n v="0.15000000000000002"/>
    <n v="7.5000000000000015E-3"/>
    <n v="1.1250000000000003E-3"/>
    <n v="-12301.508875"/>
    <n v="-10934674.555555552"/>
    <n v="2025"/>
    <x v="3"/>
    <n v="3"/>
    <s v="Q1"/>
  </r>
  <r>
    <s v="ORD-07488"/>
    <d v="2025-02-27T00:00:00"/>
    <s v="CUST-2032"/>
    <s v="Kiran Nair"/>
    <x v="4"/>
    <x v="24"/>
    <x v="4"/>
    <s v="Bihar"/>
    <s v="Gaya"/>
    <n v="3"/>
    <n v="6383.58"/>
    <n v="0.05"/>
    <n v="13915.55"/>
    <x v="2"/>
    <x v="0"/>
    <x v="2"/>
    <n v="0.15000000000000002"/>
    <n v="7.5000000000000015E-3"/>
    <n v="1.1250000000000003E-3"/>
    <n v="-13915.548874999999"/>
    <n v="-12369376.777777772"/>
    <n v="2025"/>
    <x v="11"/>
    <n v="2"/>
    <s v="Q1"/>
  </r>
  <r>
    <s v="ORD-07489"/>
    <d v="2025-07-04T00:00:00"/>
    <s v="CUST-1224"/>
    <s v="Kiran Singh"/>
    <x v="2"/>
    <x v="23"/>
    <x v="0"/>
    <s v="Punjab"/>
    <s v="Ludhiana"/>
    <n v="3"/>
    <n v="5805.24"/>
    <n v="0"/>
    <n v="11760.71"/>
    <x v="4"/>
    <x v="2"/>
    <x v="1"/>
    <n v="0"/>
    <n v="0"/>
    <n v="0"/>
    <n v="-11760.71"/>
    <e v="#DIV/0!"/>
    <n v="2025"/>
    <x v="4"/>
    <n v="7"/>
    <s v="Q3"/>
  </r>
  <r>
    <s v="ORD-07490"/>
    <d v="2025-03-03T00:00:00"/>
    <s v="CUST-1200"/>
    <s v="Neha Kumar"/>
    <x v="2"/>
    <x v="10"/>
    <x v="2"/>
    <s v="Gujarat"/>
    <s v="Ahmedabad"/>
    <n v="2"/>
    <n v="5290.04"/>
    <n v="0"/>
    <n v="9056.07"/>
    <x v="1"/>
    <x v="1"/>
    <x v="1"/>
    <n v="0"/>
    <n v="0"/>
    <n v="0"/>
    <n v="-9056.07"/>
    <e v="#DIV/0!"/>
    <n v="2025"/>
    <x v="3"/>
    <n v="3"/>
    <s v="Q1"/>
  </r>
  <r>
    <s v="ORD-07491"/>
    <d v="2025-11-04T00:00:00"/>
    <s v="CUST-1133"/>
    <s v="Meera Rao"/>
    <x v="0"/>
    <x v="5"/>
    <x v="2"/>
    <s v="Rajasthan"/>
    <s v="Jaipur"/>
    <n v="2"/>
    <n v="16574.18"/>
    <n v="0.1"/>
    <n v="25275.66"/>
    <x v="4"/>
    <x v="1"/>
    <x v="1"/>
    <n v="0.2"/>
    <n v="2.0000000000000004E-2"/>
    <n v="4.000000000000001E-3"/>
    <n v="-25275.655999999999"/>
    <n v="-6318913.9999999981"/>
    <n v="2025"/>
    <x v="8"/>
    <n v="11"/>
    <s v="Q4"/>
  </r>
  <r>
    <s v="ORD-07492"/>
    <d v="2025-10-23T00:00:00"/>
    <s v="CUST-1848"/>
    <s v="Aarav Verma"/>
    <x v="3"/>
    <x v="13"/>
    <x v="3"/>
    <s v="Andhra Pradesh"/>
    <s v="Vijayawada"/>
    <n v="1"/>
    <n v="56381.45"/>
    <n v="0.05"/>
    <n v="45559.41"/>
    <x v="1"/>
    <x v="2"/>
    <x v="2"/>
    <n v="0.05"/>
    <n v="2.5000000000000005E-3"/>
    <n v="1.2500000000000003E-4"/>
    <n v="-45559.409875000005"/>
    <n v="-364475278.99999994"/>
    <n v="2025"/>
    <x v="10"/>
    <n v="10"/>
    <s v="Q4"/>
  </r>
  <r>
    <s v="ORD-07493"/>
    <d v="2025-06-15T00:00:00"/>
    <s v="CUST-1539"/>
    <s v="Rahul Kumar"/>
    <x v="0"/>
    <x v="5"/>
    <x v="3"/>
    <s v="Karnataka"/>
    <s v="Bengaluru"/>
    <n v="1"/>
    <n v="17906.78"/>
    <n v="0"/>
    <n v="14455.68"/>
    <x v="1"/>
    <x v="1"/>
    <x v="1"/>
    <n v="0"/>
    <n v="0"/>
    <n v="0"/>
    <n v="-14455.68"/>
    <e v="#DIV/0!"/>
    <n v="2025"/>
    <x v="9"/>
    <n v="6"/>
    <s v="Q2"/>
  </r>
  <r>
    <s v="ORD-07494"/>
    <d v="2025-06-20T00:00:00"/>
    <s v="CUST-1382"/>
    <s v="Neha Joshi"/>
    <x v="2"/>
    <x v="8"/>
    <x v="2"/>
    <s v="Maharashtra"/>
    <s v="Pune"/>
    <n v="1"/>
    <n v="1605.24"/>
    <n v="0.15"/>
    <n v="1199.3900000000001"/>
    <x v="1"/>
    <x v="2"/>
    <x v="2"/>
    <n v="0.15"/>
    <n v="2.2499999999999999E-2"/>
    <n v="3.375E-3"/>
    <n v="-1199.3866250000001"/>
    <n v="-355373.81481481483"/>
    <n v="2025"/>
    <x v="9"/>
    <n v="6"/>
    <s v="Q2"/>
  </r>
  <r>
    <s v="ORD-07495"/>
    <d v="2025-03-04T00:00:00"/>
    <s v="CUST-2215"/>
    <s v="Sneha Reddy"/>
    <x v="4"/>
    <x v="24"/>
    <x v="4"/>
    <s v="Odisha"/>
    <s v="Cuttack"/>
    <n v="1"/>
    <n v="3090.48"/>
    <n v="0.1"/>
    <n v="2321.9699999999998"/>
    <x v="1"/>
    <x v="1"/>
    <x v="2"/>
    <n v="0.1"/>
    <n v="1.0000000000000002E-2"/>
    <n v="1.0000000000000002E-3"/>
    <n v="-2321.9689999999996"/>
    <n v="-2321968.9999999991"/>
    <n v="2025"/>
    <x v="3"/>
    <n v="3"/>
    <s v="Q1"/>
  </r>
  <r>
    <s v="ORD-07496"/>
    <d v="2025-05-27T00:00:00"/>
    <s v="CUST-1231"/>
    <s v="Isha Kumar"/>
    <x v="1"/>
    <x v="9"/>
    <x v="0"/>
    <s v="Uttar Pradesh"/>
    <s v="Kanpur"/>
    <n v="1"/>
    <n v="3272.07"/>
    <n v="0"/>
    <n v="2450.64"/>
    <x v="4"/>
    <x v="2"/>
    <x v="1"/>
    <n v="0"/>
    <n v="0"/>
    <n v="0"/>
    <n v="-2450.64"/>
    <e v="#DIV/0!"/>
    <n v="2025"/>
    <x v="6"/>
    <n v="5"/>
    <s v="Q2"/>
  </r>
  <r>
    <s v="ORD-07497"/>
    <d v="2025-11-02T00:00:00"/>
    <s v="CUST-1705"/>
    <s v="Neha Sharma"/>
    <x v="0"/>
    <x v="4"/>
    <x v="1"/>
    <s v="Madhya Pradesh"/>
    <s v="Bhopal"/>
    <n v="1"/>
    <n v="13381.72"/>
    <n v="0.15"/>
    <n v="9236.94"/>
    <x v="4"/>
    <x v="0"/>
    <x v="0"/>
    <n v="0.15"/>
    <n v="2.2499999999999999E-2"/>
    <n v="3.375E-3"/>
    <n v="-9236.9366250000003"/>
    <n v="-2736870.111111111"/>
    <n v="2025"/>
    <x v="8"/>
    <n v="11"/>
    <s v="Q4"/>
  </r>
  <r>
    <s v="ORD-07498"/>
    <d v="2025-06-10T00:00:00"/>
    <s v="CUST-1575"/>
    <s v="Arjun Gupta"/>
    <x v="0"/>
    <x v="4"/>
    <x v="1"/>
    <s v="Chhattisgarh"/>
    <s v="Bilaspur"/>
    <n v="2"/>
    <n v="9948.67"/>
    <n v="0.05"/>
    <n v="12190.63"/>
    <x v="4"/>
    <x v="1"/>
    <x v="2"/>
    <n v="0.1"/>
    <n v="5.000000000000001E-3"/>
    <n v="5.0000000000000012E-4"/>
    <n v="-12190.629499999999"/>
    <n v="-24381258.999999993"/>
    <n v="2025"/>
    <x v="9"/>
    <n v="6"/>
    <s v="Q2"/>
  </r>
  <r>
    <s v="ORD-07499"/>
    <d v="2025-05-21T00:00:00"/>
    <s v="CUST-1901"/>
    <s v="Ananya Kumar"/>
    <x v="3"/>
    <x v="18"/>
    <x v="3"/>
    <s v="Telangana"/>
    <s v="Hyderabad"/>
    <n v="1"/>
    <n v="6194.45"/>
    <n v="0"/>
    <n v="5319.13"/>
    <x v="0"/>
    <x v="1"/>
    <x v="2"/>
    <n v="0"/>
    <n v="0"/>
    <n v="0"/>
    <n v="-5319.13"/>
    <e v="#DIV/0!"/>
    <n v="2025"/>
    <x v="6"/>
    <n v="5"/>
    <s v="Q2"/>
  </r>
  <r>
    <s v="ORD-07500"/>
    <d v="2025-11-30T00:00:00"/>
    <s v="CUST-2347"/>
    <s v="Meera Reddy"/>
    <x v="3"/>
    <x v="14"/>
    <x v="0"/>
    <s v="Uttar Pradesh"/>
    <s v="Kanpur"/>
    <n v="2"/>
    <n v="54941.3"/>
    <n v="0.15"/>
    <n v="81807.759999999995"/>
    <x v="2"/>
    <x v="1"/>
    <x v="2"/>
    <n v="0.3"/>
    <n v="4.4999999999999998E-2"/>
    <n v="1.35E-2"/>
    <n v="-81807.746499999994"/>
    <n v="-6059833.0740740737"/>
    <n v="2025"/>
    <x v="8"/>
    <n v="11"/>
    <s v="Q4"/>
  </r>
  <r>
    <s v="ORD-07501"/>
    <d v="2025-04-07T00:00:00"/>
    <s v="CUST-1052"/>
    <s v="Isha Singh"/>
    <x v="0"/>
    <x v="6"/>
    <x v="4"/>
    <s v="Odisha"/>
    <s v="Bhubaneswar"/>
    <n v="2"/>
    <n v="17323.13"/>
    <n v="0"/>
    <n v="29200.63"/>
    <x v="1"/>
    <x v="0"/>
    <x v="1"/>
    <n v="0"/>
    <n v="0"/>
    <n v="0"/>
    <n v="-29200.63"/>
    <e v="#DIV/0!"/>
    <n v="2025"/>
    <x v="0"/>
    <n v="4"/>
    <s v="Q2"/>
  </r>
  <r>
    <s v="ORD-07502"/>
    <d v="2025-08-09T00:00:00"/>
    <s v="CUST-1337"/>
    <s v="Ananya Sharma"/>
    <x v="2"/>
    <x v="23"/>
    <x v="3"/>
    <s v="Andhra Pradesh"/>
    <s v="Vijayawada"/>
    <n v="4"/>
    <n v="3076.41"/>
    <n v="0.15"/>
    <n v="6581.87"/>
    <x v="0"/>
    <x v="1"/>
    <x v="1"/>
    <n v="0.6"/>
    <n v="0.09"/>
    <n v="5.3999999999999999E-2"/>
    <n v="-6581.8159999999998"/>
    <n v="-121885.48148148147"/>
    <n v="2025"/>
    <x v="7"/>
    <n v="8"/>
    <s v="Q3"/>
  </r>
  <r>
    <s v="ORD-07503"/>
    <d v="2025-02-12T00:00:00"/>
    <s v="CUST-1993"/>
    <s v="Priya Reddy"/>
    <x v="3"/>
    <x v="14"/>
    <x v="0"/>
    <s v="Haryana"/>
    <s v="Faridabad"/>
    <n v="1"/>
    <n v="15775.59"/>
    <n v="0.1"/>
    <n v="9412.64"/>
    <x v="0"/>
    <x v="2"/>
    <x v="0"/>
    <n v="0.1"/>
    <n v="1.0000000000000002E-2"/>
    <n v="1.0000000000000002E-3"/>
    <n v="-9412.6389999999992"/>
    <n v="-9412638.9999999963"/>
    <n v="2025"/>
    <x v="11"/>
    <n v="2"/>
    <s v="Q1"/>
  </r>
  <r>
    <s v="ORD-07504"/>
    <d v="2025-10-19T00:00:00"/>
    <s v="CUST-1595"/>
    <s v="Vikram Gupta"/>
    <x v="2"/>
    <x v="23"/>
    <x v="1"/>
    <s v="Chhattisgarh"/>
    <s v="Bilaspur"/>
    <n v="2"/>
    <n v="527.47"/>
    <n v="0.05"/>
    <n v="648.85"/>
    <x v="2"/>
    <x v="1"/>
    <x v="0"/>
    <n v="0.1"/>
    <n v="5.000000000000001E-3"/>
    <n v="5.0000000000000012E-4"/>
    <n v="-648.84950000000003"/>
    <n v="-1297698.9999999998"/>
    <n v="2025"/>
    <x v="10"/>
    <n v="10"/>
    <s v="Q4"/>
  </r>
  <r>
    <s v="ORD-07505"/>
    <d v="2025-04-18T00:00:00"/>
    <s v="CUST-1333"/>
    <s v="Rohan Kumar"/>
    <x v="2"/>
    <x v="23"/>
    <x v="1"/>
    <s v="Chhattisgarh"/>
    <s v="Bilaspur"/>
    <n v="2"/>
    <n v="1966.17"/>
    <n v="0"/>
    <n v="2873.24"/>
    <x v="1"/>
    <x v="1"/>
    <x v="0"/>
    <n v="0"/>
    <n v="0"/>
    <n v="0"/>
    <n v="-2873.24"/>
    <e v="#DIV/0!"/>
    <n v="2025"/>
    <x v="0"/>
    <n v="4"/>
    <s v="Q2"/>
  </r>
  <r>
    <s v="ORD-07506"/>
    <d v="2025-09-23T00:00:00"/>
    <s v="CUST-2459"/>
    <s v="Rahul Nair"/>
    <x v="3"/>
    <x v="18"/>
    <x v="3"/>
    <s v="Karnataka"/>
    <s v="Mysuru"/>
    <n v="4"/>
    <n v="45944.84"/>
    <n v="0"/>
    <n v="115764.81"/>
    <x v="1"/>
    <x v="0"/>
    <x v="1"/>
    <n v="0"/>
    <n v="0"/>
    <n v="0"/>
    <n v="-115764.81"/>
    <e v="#DIV/0!"/>
    <n v="2025"/>
    <x v="2"/>
    <n v="9"/>
    <s v="Q3"/>
  </r>
  <r>
    <s v="ORD-07507"/>
    <d v="2025-04-05T00:00:00"/>
    <s v="CUST-1683"/>
    <s v="Aarav Joshi"/>
    <x v="1"/>
    <x v="9"/>
    <x v="2"/>
    <s v="Goa"/>
    <s v="Panaji"/>
    <n v="1"/>
    <n v="4580.05"/>
    <n v="0"/>
    <n v="3962.98"/>
    <x v="0"/>
    <x v="0"/>
    <x v="2"/>
    <n v="0"/>
    <n v="0"/>
    <n v="0"/>
    <n v="-3962.98"/>
    <e v="#DIV/0!"/>
    <n v="2025"/>
    <x v="0"/>
    <n v="4"/>
    <s v="Q2"/>
  </r>
  <r>
    <s v="ORD-07508"/>
    <d v="2025-09-19T00:00:00"/>
    <s v="CUST-1695"/>
    <s v="Kiran Kumar"/>
    <x v="3"/>
    <x v="14"/>
    <x v="0"/>
    <s v="Uttar Pradesh"/>
    <s v="Kanpur"/>
    <n v="1"/>
    <n v="7438.08"/>
    <n v="0.15"/>
    <n v="4881.58"/>
    <x v="2"/>
    <x v="0"/>
    <x v="1"/>
    <n v="0.15"/>
    <n v="2.2499999999999999E-2"/>
    <n v="3.375E-3"/>
    <n v="-4881.5766249999997"/>
    <n v="-1446393.0740740739"/>
    <n v="2025"/>
    <x v="2"/>
    <n v="9"/>
    <s v="Q3"/>
  </r>
  <r>
    <s v="ORD-07509"/>
    <d v="2025-11-09T00:00:00"/>
    <s v="CUST-1474"/>
    <s v="Sneha Reddy"/>
    <x v="2"/>
    <x v="8"/>
    <x v="3"/>
    <s v="Karnataka"/>
    <s v="Mysuru"/>
    <n v="1"/>
    <n v="4051.51"/>
    <n v="0.05"/>
    <n v="2954.28"/>
    <x v="0"/>
    <x v="2"/>
    <x v="1"/>
    <n v="0.05"/>
    <n v="2.5000000000000005E-3"/>
    <n v="1.2500000000000003E-4"/>
    <n v="-2954.2798750000002"/>
    <n v="-23634238.999999996"/>
    <n v="2025"/>
    <x v="8"/>
    <n v="11"/>
    <s v="Q4"/>
  </r>
  <r>
    <s v="ORD-07510"/>
    <d v="2025-03-12T00:00:00"/>
    <s v="CUST-1809"/>
    <s v="Vikram Gupta"/>
    <x v="1"/>
    <x v="9"/>
    <x v="0"/>
    <s v="Delhi"/>
    <s v="Delhi"/>
    <n v="1"/>
    <n v="3553.77"/>
    <n v="0"/>
    <n v="2615.44"/>
    <x v="0"/>
    <x v="1"/>
    <x v="1"/>
    <n v="0"/>
    <n v="0"/>
    <n v="0"/>
    <n v="-2615.44"/>
    <e v="#DIV/0!"/>
    <n v="2025"/>
    <x v="3"/>
    <n v="3"/>
    <s v="Q1"/>
  </r>
  <r>
    <s v="ORD-07511"/>
    <d v="2025-08-07T00:00:00"/>
    <s v="CUST-2531"/>
    <s v="Priya Joshi"/>
    <x v="2"/>
    <x v="8"/>
    <x v="0"/>
    <s v="Delhi"/>
    <s v="New Delhi"/>
    <n v="2"/>
    <n v="2224.11"/>
    <n v="0.1"/>
    <n v="2833.78"/>
    <x v="0"/>
    <x v="2"/>
    <x v="1"/>
    <n v="0.2"/>
    <n v="2.0000000000000004E-2"/>
    <n v="4.000000000000001E-3"/>
    <n v="-2833.7760000000003"/>
    <n v="-708443.99999999988"/>
    <n v="2025"/>
    <x v="7"/>
    <n v="8"/>
    <s v="Q3"/>
  </r>
  <r>
    <s v="ORD-07512"/>
    <d v="2025-01-21T00:00:00"/>
    <s v="CUST-1803"/>
    <s v="Kiran Kumar"/>
    <x v="4"/>
    <x v="24"/>
    <x v="4"/>
    <s v="Jharkhand"/>
    <s v="Ranchi"/>
    <n v="3"/>
    <n v="5344.12"/>
    <n v="0"/>
    <n v="11958.79"/>
    <x v="1"/>
    <x v="1"/>
    <x v="1"/>
    <n v="0"/>
    <n v="0"/>
    <n v="0"/>
    <n v="-11958.79"/>
    <e v="#DIV/0!"/>
    <n v="2025"/>
    <x v="5"/>
    <n v="1"/>
    <s v="Q1"/>
  </r>
  <r>
    <s v="ORD-07513"/>
    <d v="2025-04-02T00:00:00"/>
    <s v="CUST-1720"/>
    <s v="Rohan Gupta"/>
    <x v="3"/>
    <x v="14"/>
    <x v="2"/>
    <s v="Rajasthan"/>
    <s v="Udaipur"/>
    <n v="1"/>
    <n v="46918.28"/>
    <n v="0"/>
    <n v="35402.559999999998"/>
    <x v="2"/>
    <x v="0"/>
    <x v="2"/>
    <n v="0"/>
    <n v="0"/>
    <n v="0"/>
    <n v="-35402.559999999998"/>
    <e v="#DIV/0!"/>
    <n v="2025"/>
    <x v="0"/>
    <n v="4"/>
    <s v="Q2"/>
  </r>
  <r>
    <s v="ORD-07514"/>
    <d v="2025-05-07T00:00:00"/>
    <s v="CUST-1825"/>
    <s v="Rahul Reddy"/>
    <x v="2"/>
    <x v="10"/>
    <x v="3"/>
    <s v="Tamil Nadu"/>
    <s v="Coimbatore"/>
    <n v="1"/>
    <n v="5928.95"/>
    <n v="0"/>
    <n v="4748.51"/>
    <x v="2"/>
    <x v="1"/>
    <x v="2"/>
    <n v="0"/>
    <n v="0"/>
    <n v="0"/>
    <n v="-4748.51"/>
    <e v="#DIV/0!"/>
    <n v="2025"/>
    <x v="6"/>
    <n v="5"/>
    <s v="Q2"/>
  </r>
  <r>
    <s v="ORD-07515"/>
    <d v="2025-03-21T00:00:00"/>
    <s v="CUST-2432"/>
    <s v="Aarav Kumar"/>
    <x v="2"/>
    <x v="8"/>
    <x v="4"/>
    <s v="Jharkhand"/>
    <s v="Ranchi"/>
    <n v="1"/>
    <n v="3386.5"/>
    <n v="0.1"/>
    <n v="2020.62"/>
    <x v="1"/>
    <x v="2"/>
    <x v="0"/>
    <n v="0.1"/>
    <n v="1.0000000000000002E-2"/>
    <n v="1.0000000000000002E-3"/>
    <n v="-2020.6189999999999"/>
    <n v="-2020618.9999999995"/>
    <n v="2025"/>
    <x v="3"/>
    <n v="3"/>
    <s v="Q1"/>
  </r>
  <r>
    <s v="ORD-07516"/>
    <d v="2025-11-08T00:00:00"/>
    <s v="CUST-1798"/>
    <s v="Arjun Sharma"/>
    <x v="2"/>
    <x v="23"/>
    <x v="3"/>
    <s v="Andhra Pradesh"/>
    <s v="Vijayawada"/>
    <n v="1"/>
    <n v="5335.86"/>
    <n v="0"/>
    <n v="4106.26"/>
    <x v="0"/>
    <x v="1"/>
    <x v="2"/>
    <n v="0"/>
    <n v="0"/>
    <n v="0"/>
    <n v="-4106.26"/>
    <e v="#DIV/0!"/>
    <n v="2025"/>
    <x v="8"/>
    <n v="11"/>
    <s v="Q4"/>
  </r>
  <r>
    <s v="ORD-07517"/>
    <d v="2025-08-26T00:00:00"/>
    <s v="CUST-1379"/>
    <s v="Aarav Gupta"/>
    <x v="1"/>
    <x v="1"/>
    <x v="2"/>
    <s v="Gujarat"/>
    <s v="Ahmedabad"/>
    <n v="4"/>
    <n v="1683.47"/>
    <n v="0.05"/>
    <n v="4929.5"/>
    <x v="1"/>
    <x v="0"/>
    <x v="1"/>
    <n v="0.2"/>
    <n v="1.0000000000000002E-2"/>
    <n v="2.0000000000000005E-3"/>
    <n v="-4929.4979999999996"/>
    <n v="-2464748.9999999991"/>
    <n v="2025"/>
    <x v="7"/>
    <n v="8"/>
    <s v="Q3"/>
  </r>
  <r>
    <s v="ORD-07518"/>
    <d v="2025-07-01T00:00:00"/>
    <s v="CUST-1764"/>
    <s v="Ananya Verma"/>
    <x v="1"/>
    <x v="21"/>
    <x v="3"/>
    <s v="Tamil Nadu"/>
    <s v="Coimbatore"/>
    <n v="3"/>
    <n v="1261.97"/>
    <n v="0"/>
    <n v="2708.51"/>
    <x v="4"/>
    <x v="1"/>
    <x v="1"/>
    <n v="0"/>
    <n v="0"/>
    <n v="0"/>
    <n v="-2708.51"/>
    <e v="#DIV/0!"/>
    <n v="2025"/>
    <x v="4"/>
    <n v="7"/>
    <s v="Q3"/>
  </r>
  <r>
    <s v="ORD-07519"/>
    <d v="2025-01-25T00:00:00"/>
    <s v="CUST-1721"/>
    <s v="Rohan Reddy"/>
    <x v="1"/>
    <x v="1"/>
    <x v="0"/>
    <s v="Punjab"/>
    <s v="Ludhiana"/>
    <n v="1"/>
    <n v="1139.74"/>
    <n v="0.1"/>
    <n v="893.15"/>
    <x v="1"/>
    <x v="2"/>
    <x v="1"/>
    <n v="0.1"/>
    <n v="1.0000000000000002E-2"/>
    <n v="1.0000000000000002E-3"/>
    <n v="-893.149"/>
    <n v="-893148.99999999977"/>
    <n v="2025"/>
    <x v="5"/>
    <n v="1"/>
    <s v="Q1"/>
  </r>
  <r>
    <s v="ORD-07520"/>
    <d v="2025-06-05T00:00:00"/>
    <s v="CUST-1205"/>
    <s v="Aarav Patel"/>
    <x v="3"/>
    <x v="16"/>
    <x v="0"/>
    <s v="Delhi"/>
    <s v="New Delhi"/>
    <n v="1"/>
    <n v="24288.42"/>
    <n v="0.05"/>
    <n v="18775.93"/>
    <x v="0"/>
    <x v="1"/>
    <x v="2"/>
    <n v="0.05"/>
    <n v="2.5000000000000005E-3"/>
    <n v="1.2500000000000003E-4"/>
    <n v="-18775.929875000002"/>
    <n v="-150207438.99999997"/>
    <n v="2025"/>
    <x v="9"/>
    <n v="6"/>
    <s v="Q2"/>
  </r>
  <r>
    <s v="ORD-07521"/>
    <d v="2025-01-05T00:00:00"/>
    <s v="CUST-1358"/>
    <s v="Sneha Verma"/>
    <x v="0"/>
    <x v="6"/>
    <x v="0"/>
    <s v="Punjab"/>
    <s v="Ludhiana"/>
    <n v="4"/>
    <n v="1320.72"/>
    <n v="0"/>
    <n v="4251.66"/>
    <x v="4"/>
    <x v="1"/>
    <x v="0"/>
    <n v="0"/>
    <n v="0"/>
    <n v="0"/>
    <n v="-4251.66"/>
    <e v="#DIV/0!"/>
    <n v="2025"/>
    <x v="5"/>
    <n v="1"/>
    <s v="Q1"/>
  </r>
  <r>
    <s v="ORD-07522"/>
    <d v="2025-04-30T00:00:00"/>
    <s v="CUST-1249"/>
    <s v="Rohan Joshi"/>
    <x v="2"/>
    <x v="8"/>
    <x v="3"/>
    <s v="Andhra Pradesh"/>
    <s v="Vijayawada"/>
    <n v="1"/>
    <n v="2267.75"/>
    <n v="0.05"/>
    <n v="1824.77"/>
    <x v="1"/>
    <x v="1"/>
    <x v="2"/>
    <n v="0.05"/>
    <n v="2.5000000000000005E-3"/>
    <n v="1.2500000000000003E-4"/>
    <n v="-1824.769875"/>
    <n v="-14598158.999999996"/>
    <n v="2025"/>
    <x v="0"/>
    <n v="4"/>
    <s v="Q2"/>
  </r>
  <r>
    <s v="ORD-07523"/>
    <d v="2025-10-04T00:00:00"/>
    <s v="CUST-1903"/>
    <s v="Priya Nair"/>
    <x v="2"/>
    <x v="10"/>
    <x v="0"/>
    <s v="Punjab"/>
    <s v="Ludhiana"/>
    <n v="2"/>
    <n v="4704.67"/>
    <n v="0.1"/>
    <n v="5996.62"/>
    <x v="2"/>
    <x v="1"/>
    <x v="2"/>
    <n v="0.2"/>
    <n v="2.0000000000000004E-2"/>
    <n v="4.000000000000001E-3"/>
    <n v="-5996.616"/>
    <n v="-1499153.9999999995"/>
    <n v="2025"/>
    <x v="10"/>
    <n v="10"/>
    <s v="Q4"/>
  </r>
  <r>
    <s v="ORD-07524"/>
    <d v="2025-01-18T00:00:00"/>
    <s v="CUST-1905"/>
    <s v="Priya Joshi"/>
    <x v="4"/>
    <x v="22"/>
    <x v="2"/>
    <s v="Gujarat"/>
    <s v="Surat"/>
    <n v="4"/>
    <n v="6007.31"/>
    <n v="0"/>
    <n v="16226.81"/>
    <x v="1"/>
    <x v="1"/>
    <x v="2"/>
    <n v="0"/>
    <n v="0"/>
    <n v="0"/>
    <n v="-16226.81"/>
    <e v="#DIV/0!"/>
    <n v="2025"/>
    <x v="5"/>
    <n v="1"/>
    <s v="Q1"/>
  </r>
  <r>
    <s v="ORD-07525"/>
    <d v="2025-07-17T00:00:00"/>
    <s v="CUST-2173"/>
    <s v="Ananya Rao"/>
    <x v="3"/>
    <x v="18"/>
    <x v="1"/>
    <s v="Chhattisgarh"/>
    <s v="Raipur"/>
    <n v="2"/>
    <n v="6170.67"/>
    <n v="0.1"/>
    <n v="8152.18"/>
    <x v="4"/>
    <x v="1"/>
    <x v="1"/>
    <n v="0.2"/>
    <n v="2.0000000000000004E-2"/>
    <n v="4.000000000000001E-3"/>
    <n v="-8152.1760000000004"/>
    <n v="-2038043.9999999995"/>
    <n v="2025"/>
    <x v="4"/>
    <n v="7"/>
    <s v="Q3"/>
  </r>
  <r>
    <s v="ORD-07526"/>
    <d v="2025-02-26T00:00:00"/>
    <s v="CUST-1670"/>
    <s v="Arjun Nair"/>
    <x v="0"/>
    <x v="6"/>
    <x v="3"/>
    <s v="Andhra Pradesh"/>
    <s v="Vijayawada"/>
    <n v="1"/>
    <n v="5672.29"/>
    <n v="0.05"/>
    <n v="4178.18"/>
    <x v="0"/>
    <x v="1"/>
    <x v="2"/>
    <n v="0.05"/>
    <n v="2.5000000000000005E-3"/>
    <n v="1.2500000000000003E-4"/>
    <n v="-4178.1798750000007"/>
    <n v="-33425438.999999996"/>
    <n v="2025"/>
    <x v="11"/>
    <n v="2"/>
    <s v="Q1"/>
  </r>
  <r>
    <s v="ORD-07527"/>
    <d v="2025-04-03T00:00:00"/>
    <s v="CUST-2509"/>
    <s v="Meera Joshi"/>
    <x v="2"/>
    <x v="2"/>
    <x v="3"/>
    <s v="Andhra Pradesh"/>
    <s v="Visakhapatnam"/>
    <n v="1"/>
    <n v="4159.08"/>
    <n v="0.1"/>
    <n v="2863.44"/>
    <x v="1"/>
    <x v="1"/>
    <x v="2"/>
    <n v="0.1"/>
    <n v="1.0000000000000002E-2"/>
    <n v="1.0000000000000002E-3"/>
    <n v="-2863.4389999999999"/>
    <n v="-2863438.9999999991"/>
    <n v="2025"/>
    <x v="0"/>
    <n v="4"/>
    <s v="Q2"/>
  </r>
  <r>
    <s v="ORD-07528"/>
    <d v="2025-01-19T00:00:00"/>
    <s v="CUST-1613"/>
    <s v="Rohan Kumar"/>
    <x v="4"/>
    <x v="24"/>
    <x v="4"/>
    <s v="Bihar"/>
    <s v="Patna"/>
    <n v="4"/>
    <n v="3207.69"/>
    <n v="0.1"/>
    <n v="7821.31"/>
    <x v="2"/>
    <x v="0"/>
    <x v="1"/>
    <n v="0.4"/>
    <n v="4.0000000000000008E-2"/>
    <n v="1.6000000000000004E-2"/>
    <n v="-7821.2940000000008"/>
    <n v="-488830.87499999994"/>
    <n v="2025"/>
    <x v="5"/>
    <n v="1"/>
    <s v="Q1"/>
  </r>
  <r>
    <s v="ORD-07529"/>
    <d v="2025-12-19T00:00:00"/>
    <s v="CUST-1790"/>
    <s v="Priya Gupta"/>
    <x v="4"/>
    <x v="22"/>
    <x v="1"/>
    <s v="Chhattisgarh"/>
    <s v="Bilaspur"/>
    <n v="1"/>
    <n v="4052.9"/>
    <n v="0.15"/>
    <n v="2376.5500000000002"/>
    <x v="1"/>
    <x v="1"/>
    <x v="2"/>
    <n v="0.15"/>
    <n v="2.2499999999999999E-2"/>
    <n v="3.375E-3"/>
    <n v="-2376.5466250000004"/>
    <n v="-704161.96296296304"/>
    <n v="2025"/>
    <x v="1"/>
    <n v="12"/>
    <s v="Q4"/>
  </r>
  <r>
    <s v="ORD-07530"/>
    <d v="2025-07-12T00:00:00"/>
    <s v="CUST-1943"/>
    <s v="Isha Reddy"/>
    <x v="0"/>
    <x v="11"/>
    <x v="0"/>
    <s v="Delhi"/>
    <s v="Delhi"/>
    <n v="1"/>
    <n v="13031.63"/>
    <n v="0.05"/>
    <n v="10655.4"/>
    <x v="1"/>
    <x v="1"/>
    <x v="0"/>
    <n v="0.05"/>
    <n v="2.5000000000000005E-3"/>
    <n v="1.2500000000000003E-4"/>
    <n v="-10655.399874999999"/>
    <n v="-85243198.99999997"/>
    <n v="2025"/>
    <x v="4"/>
    <n v="7"/>
    <s v="Q3"/>
  </r>
  <r>
    <s v="ORD-07531"/>
    <d v="2025-08-25T00:00:00"/>
    <s v="CUST-2342"/>
    <s v="Isha Reddy"/>
    <x v="3"/>
    <x v="14"/>
    <x v="2"/>
    <s v="Gujarat"/>
    <s v="Ahmedabad"/>
    <n v="3"/>
    <n v="2088.44"/>
    <n v="0"/>
    <n v="4016.61"/>
    <x v="1"/>
    <x v="2"/>
    <x v="0"/>
    <n v="0"/>
    <n v="0"/>
    <n v="0"/>
    <n v="-4016.61"/>
    <e v="#DIV/0!"/>
    <n v="2025"/>
    <x v="7"/>
    <n v="8"/>
    <s v="Q3"/>
  </r>
  <r>
    <s v="ORD-07532"/>
    <d v="2025-10-04T00:00:00"/>
    <s v="CUST-1511"/>
    <s v="Kiran Kumar"/>
    <x v="0"/>
    <x v="11"/>
    <x v="3"/>
    <s v="Telangana"/>
    <s v="Hyderabad"/>
    <n v="3"/>
    <n v="5481.61"/>
    <n v="0.1"/>
    <n v="11115.85"/>
    <x v="1"/>
    <x v="1"/>
    <x v="0"/>
    <n v="0.30000000000000004"/>
    <n v="3.0000000000000006E-2"/>
    <n v="9.0000000000000028E-3"/>
    <n v="-11115.841"/>
    <n v="-1235093.444444444"/>
    <n v="2025"/>
    <x v="10"/>
    <n v="10"/>
    <s v="Q4"/>
  </r>
  <r>
    <s v="ORD-07533"/>
    <d v="2025-08-15T00:00:00"/>
    <s v="CUST-1287"/>
    <s v="Rohan Patel"/>
    <x v="0"/>
    <x v="11"/>
    <x v="4"/>
    <s v="Bihar"/>
    <s v="Patna"/>
    <n v="2"/>
    <n v="3163.04"/>
    <n v="0.1"/>
    <n v="4232.6000000000004"/>
    <x v="2"/>
    <x v="1"/>
    <x v="1"/>
    <n v="0.2"/>
    <n v="2.0000000000000004E-2"/>
    <n v="4.000000000000001E-3"/>
    <n v="-4232.5960000000005"/>
    <n v="-1058148.9999999998"/>
    <n v="2025"/>
    <x v="7"/>
    <n v="8"/>
    <s v="Q3"/>
  </r>
  <r>
    <s v="ORD-07534"/>
    <d v="2025-08-21T00:00:00"/>
    <s v="CUST-1388"/>
    <s v="Rahul Gupta"/>
    <x v="4"/>
    <x v="22"/>
    <x v="0"/>
    <s v="Punjab"/>
    <s v="Amritsar"/>
    <n v="1"/>
    <n v="1584.68"/>
    <n v="0.2"/>
    <n v="912.37"/>
    <x v="4"/>
    <x v="1"/>
    <x v="0"/>
    <n v="0.2"/>
    <n v="4.0000000000000008E-2"/>
    <n v="8.0000000000000019E-3"/>
    <n v="-912.36199999999997"/>
    <n v="-114045.24999999997"/>
    <n v="2025"/>
    <x v="7"/>
    <n v="8"/>
    <s v="Q3"/>
  </r>
  <r>
    <s v="ORD-07535"/>
    <d v="2025-02-09T00:00:00"/>
    <s v="CUST-1778"/>
    <s v="Neha Reddy"/>
    <x v="0"/>
    <x v="6"/>
    <x v="0"/>
    <s v="Delhi"/>
    <s v="New Delhi"/>
    <n v="2"/>
    <n v="17291.400000000001"/>
    <n v="0"/>
    <n v="28487.18"/>
    <x v="4"/>
    <x v="1"/>
    <x v="1"/>
    <n v="0"/>
    <n v="0"/>
    <n v="0"/>
    <n v="-28487.18"/>
    <e v="#DIV/0!"/>
    <n v="2025"/>
    <x v="11"/>
    <n v="2"/>
    <s v="Q1"/>
  </r>
  <r>
    <s v="ORD-07536"/>
    <d v="2025-11-19T00:00:00"/>
    <s v="CUST-1734"/>
    <s v="Meera Kumar"/>
    <x v="0"/>
    <x v="4"/>
    <x v="3"/>
    <s v="Karnataka"/>
    <s v="Mysuru"/>
    <n v="1"/>
    <n v="7214.49"/>
    <n v="0.1"/>
    <n v="5583.18"/>
    <x v="1"/>
    <x v="0"/>
    <x v="1"/>
    <n v="0.1"/>
    <n v="1.0000000000000002E-2"/>
    <n v="1.0000000000000002E-3"/>
    <n v="-5583.1790000000001"/>
    <n v="-5583178.9999999991"/>
    <n v="2025"/>
    <x v="8"/>
    <n v="11"/>
    <s v="Q4"/>
  </r>
  <r>
    <s v="ORD-07537"/>
    <d v="2025-06-02T00:00:00"/>
    <s v="CUST-2001"/>
    <s v="Vikram Nair"/>
    <x v="0"/>
    <x v="0"/>
    <x v="0"/>
    <s v="Punjab"/>
    <s v="Amritsar"/>
    <n v="1"/>
    <n v="9818.6299999999992"/>
    <n v="0.05"/>
    <n v="8201.76"/>
    <x v="2"/>
    <x v="1"/>
    <x v="1"/>
    <n v="0.05"/>
    <n v="2.5000000000000005E-3"/>
    <n v="1.2500000000000003E-4"/>
    <n v="-8201.7598749999997"/>
    <n v="-65614078.999999985"/>
    <n v="2025"/>
    <x v="9"/>
    <n v="6"/>
    <s v="Q2"/>
  </r>
  <r>
    <s v="ORD-07538"/>
    <d v="2025-05-07T00:00:00"/>
    <s v="CUST-1903"/>
    <s v="Isha Nair"/>
    <x v="0"/>
    <x v="6"/>
    <x v="3"/>
    <s v="Tamil Nadu"/>
    <s v="Coimbatore"/>
    <n v="3"/>
    <n v="13395.12"/>
    <n v="0.1"/>
    <n v="23577.61"/>
    <x v="1"/>
    <x v="0"/>
    <x v="1"/>
    <n v="0.30000000000000004"/>
    <n v="3.0000000000000006E-2"/>
    <n v="9.0000000000000028E-3"/>
    <n v="-23577.601000000002"/>
    <n v="-2619733.444444444"/>
    <n v="2025"/>
    <x v="6"/>
    <n v="5"/>
    <s v="Q2"/>
  </r>
  <r>
    <s v="ORD-07539"/>
    <d v="2025-08-25T00:00:00"/>
    <s v="CUST-1143"/>
    <s v="Neha Kumar"/>
    <x v="1"/>
    <x v="7"/>
    <x v="2"/>
    <s v="Maharashtra"/>
    <s v="Pune"/>
    <n v="1"/>
    <n v="475.38"/>
    <n v="0.2"/>
    <n v="240.03"/>
    <x v="2"/>
    <x v="2"/>
    <x v="0"/>
    <n v="0.2"/>
    <n v="4.0000000000000008E-2"/>
    <n v="8.0000000000000019E-3"/>
    <n v="-240.02199999999999"/>
    <n v="-30002.749999999993"/>
    <n v="2025"/>
    <x v="7"/>
    <n v="8"/>
    <s v="Q3"/>
  </r>
  <r>
    <s v="ORD-07540"/>
    <d v="2025-02-24T00:00:00"/>
    <s v="CUST-2427"/>
    <s v="Aarav Patel"/>
    <x v="3"/>
    <x v="13"/>
    <x v="2"/>
    <s v="Maharashtra"/>
    <s v="Nagpur"/>
    <n v="1"/>
    <n v="16804.939999999999"/>
    <n v="0.05"/>
    <n v="11040.83"/>
    <x v="2"/>
    <x v="1"/>
    <x v="2"/>
    <n v="0.05"/>
    <n v="2.5000000000000005E-3"/>
    <n v="1.2500000000000003E-4"/>
    <n v="-11040.829874999999"/>
    <n v="-88326638.99999997"/>
    <n v="2025"/>
    <x v="11"/>
    <n v="2"/>
    <s v="Q1"/>
  </r>
  <r>
    <s v="ORD-07541"/>
    <d v="2025-06-21T00:00:00"/>
    <s v="CUST-1586"/>
    <s v="Vikram Sharma"/>
    <x v="0"/>
    <x v="4"/>
    <x v="4"/>
    <s v="Jharkhand"/>
    <s v="Ranchi"/>
    <n v="1"/>
    <n v="15096.16"/>
    <n v="0.1"/>
    <n v="10834.6"/>
    <x v="2"/>
    <x v="2"/>
    <x v="2"/>
    <n v="0.1"/>
    <n v="1.0000000000000002E-2"/>
    <n v="1.0000000000000002E-3"/>
    <n v="-10834.599"/>
    <n v="-10834598.999999998"/>
    <n v="2025"/>
    <x v="9"/>
    <n v="6"/>
    <s v="Q2"/>
  </r>
  <r>
    <s v="ORD-07542"/>
    <d v="2025-04-19T00:00:00"/>
    <s v="CUST-2191"/>
    <s v="Rohan Sharma"/>
    <x v="4"/>
    <x v="24"/>
    <x v="0"/>
    <s v="Delhi"/>
    <s v="Delhi"/>
    <n v="2"/>
    <n v="7826.92"/>
    <n v="0.05"/>
    <n v="10784.22"/>
    <x v="1"/>
    <x v="0"/>
    <x v="0"/>
    <n v="0.1"/>
    <n v="5.000000000000001E-3"/>
    <n v="5.0000000000000012E-4"/>
    <n v="-10784.219499999999"/>
    <n v="-21568438.999999993"/>
    <n v="2025"/>
    <x v="0"/>
    <n v="4"/>
    <s v="Q2"/>
  </r>
  <r>
    <s v="ORD-07543"/>
    <d v="2025-12-20T00:00:00"/>
    <s v="CUST-1564"/>
    <s v="Neha Gupta"/>
    <x v="3"/>
    <x v="16"/>
    <x v="0"/>
    <s v="Punjab"/>
    <s v="Amritsar"/>
    <n v="2"/>
    <n v="25182.38"/>
    <n v="0.05"/>
    <n v="35460.75"/>
    <x v="1"/>
    <x v="1"/>
    <x v="2"/>
    <n v="0.1"/>
    <n v="5.000000000000001E-3"/>
    <n v="5.0000000000000012E-4"/>
    <n v="-35460.749499999998"/>
    <n v="-70921498.999999985"/>
    <n v="2025"/>
    <x v="1"/>
    <n v="12"/>
    <s v="Q4"/>
  </r>
  <r>
    <s v="ORD-07544"/>
    <d v="2025-07-03T00:00:00"/>
    <s v="CUST-2404"/>
    <s v="Neha Nair"/>
    <x v="1"/>
    <x v="17"/>
    <x v="2"/>
    <s v="Rajasthan"/>
    <s v="Jaipur"/>
    <n v="3"/>
    <n v="2030.59"/>
    <n v="0.05"/>
    <n v="5091.8500000000004"/>
    <x v="1"/>
    <x v="0"/>
    <x v="2"/>
    <n v="0.15000000000000002"/>
    <n v="7.5000000000000015E-3"/>
    <n v="1.1250000000000003E-3"/>
    <n v="-5091.8488750000006"/>
    <n v="-4526087.8888888881"/>
    <n v="2025"/>
    <x v="4"/>
    <n v="7"/>
    <s v="Q3"/>
  </r>
  <r>
    <s v="ORD-07545"/>
    <d v="2025-07-17T00:00:00"/>
    <s v="CUST-2234"/>
    <s v="Priya Nair"/>
    <x v="0"/>
    <x v="5"/>
    <x v="3"/>
    <s v="Andhra Pradesh"/>
    <s v="Vijayawada"/>
    <n v="2"/>
    <n v="13794.32"/>
    <n v="0"/>
    <n v="20629.330000000002"/>
    <x v="4"/>
    <x v="1"/>
    <x v="1"/>
    <n v="0"/>
    <n v="0"/>
    <n v="0"/>
    <n v="-20629.330000000002"/>
    <e v="#DIV/0!"/>
    <n v="2025"/>
    <x v="4"/>
    <n v="7"/>
    <s v="Q3"/>
  </r>
  <r>
    <s v="ORD-07546"/>
    <d v="2025-03-28T00:00:00"/>
    <s v="CUST-1781"/>
    <s v="Arjun Singh"/>
    <x v="2"/>
    <x v="23"/>
    <x v="1"/>
    <s v="Chhattisgarh"/>
    <s v="Bilaspur"/>
    <n v="2"/>
    <n v="2347.46"/>
    <n v="0.05"/>
    <n v="3826.79"/>
    <x v="1"/>
    <x v="0"/>
    <x v="0"/>
    <n v="0.1"/>
    <n v="5.000000000000001E-3"/>
    <n v="5.0000000000000012E-4"/>
    <n v="-3826.7894999999999"/>
    <n v="-7653578.9999999981"/>
    <n v="2025"/>
    <x v="3"/>
    <n v="3"/>
    <s v="Q1"/>
  </r>
  <r>
    <s v="ORD-07547"/>
    <d v="2025-07-20T00:00:00"/>
    <s v="CUST-2068"/>
    <s v="Rohan Reddy"/>
    <x v="3"/>
    <x v="14"/>
    <x v="2"/>
    <s v="Gujarat"/>
    <s v="Ahmedabad"/>
    <n v="2"/>
    <n v="8935.4699999999993"/>
    <n v="0"/>
    <n v="12992.79"/>
    <x v="4"/>
    <x v="1"/>
    <x v="2"/>
    <n v="0"/>
    <n v="0"/>
    <n v="0"/>
    <n v="-12992.79"/>
    <e v="#DIV/0!"/>
    <n v="2025"/>
    <x v="4"/>
    <n v="7"/>
    <s v="Q3"/>
  </r>
  <r>
    <s v="ORD-07548"/>
    <d v="2025-12-03T00:00:00"/>
    <s v="CUST-1465"/>
    <s v="Isha Rao"/>
    <x v="0"/>
    <x v="4"/>
    <x v="0"/>
    <s v="Haryana"/>
    <s v="Gurugram"/>
    <n v="1"/>
    <n v="5155.3599999999997"/>
    <n v="0.05"/>
    <n v="3596.99"/>
    <x v="0"/>
    <x v="1"/>
    <x v="2"/>
    <n v="0.05"/>
    <n v="2.5000000000000005E-3"/>
    <n v="1.2500000000000003E-4"/>
    <n v="-3596.9898749999998"/>
    <n v="-28775918.999999993"/>
    <n v="2025"/>
    <x v="1"/>
    <n v="12"/>
    <s v="Q4"/>
  </r>
  <r>
    <s v="ORD-07549"/>
    <d v="2025-11-18T00:00:00"/>
    <s v="CUST-1762"/>
    <s v="Priya Kumar"/>
    <x v="0"/>
    <x v="0"/>
    <x v="1"/>
    <s v="Chhattisgarh"/>
    <s v="Bilaspur"/>
    <n v="1"/>
    <n v="7401.06"/>
    <n v="0.05"/>
    <n v="5769.52"/>
    <x v="1"/>
    <x v="1"/>
    <x v="2"/>
    <n v="0.05"/>
    <n v="2.5000000000000005E-3"/>
    <n v="1.2500000000000003E-4"/>
    <n v="-5769.5198750000009"/>
    <n v="-46156158.999999993"/>
    <n v="2025"/>
    <x v="8"/>
    <n v="11"/>
    <s v="Q4"/>
  </r>
  <r>
    <s v="ORD-07550"/>
    <d v="2025-10-02T00:00:00"/>
    <s v="CUST-2553"/>
    <s v="Rohan Joshi"/>
    <x v="3"/>
    <x v="13"/>
    <x v="4"/>
    <s v="Bihar"/>
    <s v="Patna"/>
    <n v="2"/>
    <n v="4815"/>
    <n v="0.1"/>
    <n v="7404.88"/>
    <x v="0"/>
    <x v="0"/>
    <x v="2"/>
    <n v="0.2"/>
    <n v="2.0000000000000004E-2"/>
    <n v="4.000000000000001E-3"/>
    <n v="-7404.8760000000002"/>
    <n v="-1851218.9999999995"/>
    <n v="2025"/>
    <x v="10"/>
    <n v="10"/>
    <s v="Q4"/>
  </r>
  <r>
    <s v="ORD-07551"/>
    <d v="2025-07-30T00:00:00"/>
    <s v="CUST-2355"/>
    <s v="Sneha Kumar"/>
    <x v="2"/>
    <x v="10"/>
    <x v="4"/>
    <s v="West Bengal"/>
    <s v="Durgapur"/>
    <n v="1"/>
    <n v="3559.29"/>
    <n v="0.05"/>
    <n v="2811.11"/>
    <x v="1"/>
    <x v="1"/>
    <x v="2"/>
    <n v="0.05"/>
    <n v="2.5000000000000005E-3"/>
    <n v="1.2500000000000003E-4"/>
    <n v="-2811.1098750000001"/>
    <n v="-22488878.999999996"/>
    <n v="2025"/>
    <x v="4"/>
    <n v="7"/>
    <s v="Q3"/>
  </r>
  <r>
    <s v="ORD-07552"/>
    <d v="2025-04-28T00:00:00"/>
    <s v="CUST-1657"/>
    <s v="Vikram Kumar"/>
    <x v="3"/>
    <x v="13"/>
    <x v="2"/>
    <s v="Goa"/>
    <s v="Panaji"/>
    <n v="1"/>
    <n v="48490.48"/>
    <n v="0.05"/>
    <n v="34207.47"/>
    <x v="3"/>
    <x v="1"/>
    <x v="2"/>
    <n v="0.05"/>
    <n v="2.5000000000000005E-3"/>
    <n v="1.2500000000000003E-4"/>
    <n v="-34207.469875000003"/>
    <n v="-273659758.99999994"/>
    <n v="2025"/>
    <x v="0"/>
    <n v="4"/>
    <s v="Q2"/>
  </r>
  <r>
    <s v="ORD-07553"/>
    <d v="2025-07-10T00:00:00"/>
    <s v="CUST-2332"/>
    <s v="Priya Joshi"/>
    <x v="2"/>
    <x v="2"/>
    <x v="3"/>
    <s v="Andhra Pradesh"/>
    <s v="Vijayawada"/>
    <n v="1"/>
    <n v="3790.72"/>
    <n v="0"/>
    <n v="3038.22"/>
    <x v="2"/>
    <x v="2"/>
    <x v="2"/>
    <n v="0"/>
    <n v="0"/>
    <n v="0"/>
    <n v="-3038.22"/>
    <e v="#DIV/0!"/>
    <n v="2025"/>
    <x v="4"/>
    <n v="7"/>
    <s v="Q3"/>
  </r>
  <r>
    <s v="ORD-07554"/>
    <d v="2025-02-11T00:00:00"/>
    <s v="CUST-1851"/>
    <s v="Priya Patel"/>
    <x v="4"/>
    <x v="15"/>
    <x v="2"/>
    <s v="Rajasthan"/>
    <s v="Jaipur"/>
    <n v="2"/>
    <n v="1111.1099999999999"/>
    <n v="0.15"/>
    <n v="1300.6500000000001"/>
    <x v="0"/>
    <x v="2"/>
    <x v="0"/>
    <n v="0.3"/>
    <n v="4.4999999999999998E-2"/>
    <n v="1.35E-2"/>
    <n v="-1300.6365000000001"/>
    <n v="-96343.444444444453"/>
    <n v="2025"/>
    <x v="11"/>
    <n v="2"/>
    <s v="Q1"/>
  </r>
  <r>
    <s v="ORD-07555"/>
    <d v="2025-02-11T00:00:00"/>
    <s v="CUST-1071"/>
    <s v="Rahul Kumar"/>
    <x v="3"/>
    <x v="13"/>
    <x v="2"/>
    <s v="Goa"/>
    <s v="Panaji"/>
    <n v="2"/>
    <n v="29449.5"/>
    <n v="0"/>
    <n v="37699.360000000001"/>
    <x v="4"/>
    <x v="1"/>
    <x v="0"/>
    <n v="0"/>
    <n v="0"/>
    <n v="0"/>
    <n v="-37699.360000000001"/>
    <e v="#DIV/0!"/>
    <n v="2025"/>
    <x v="11"/>
    <n v="2"/>
    <s v="Q1"/>
  </r>
  <r>
    <s v="ORD-07556"/>
    <d v="2025-11-11T00:00:00"/>
    <s v="CUST-1915"/>
    <s v="Isha Reddy"/>
    <x v="3"/>
    <x v="14"/>
    <x v="2"/>
    <s v="Maharashtra"/>
    <s v="Nagpur"/>
    <n v="2"/>
    <n v="46515.44"/>
    <n v="0.2"/>
    <n v="49201.04"/>
    <x v="1"/>
    <x v="1"/>
    <x v="2"/>
    <n v="0.4"/>
    <n v="8.0000000000000016E-2"/>
    <n v="3.2000000000000008E-2"/>
    <n v="-49201.008000000002"/>
    <n v="-1537531.4999999998"/>
    <n v="2025"/>
    <x v="8"/>
    <n v="11"/>
    <s v="Q4"/>
  </r>
  <r>
    <s v="ORD-07557"/>
    <d v="2025-10-03T00:00:00"/>
    <s v="CUST-2314"/>
    <s v="Isha Nair"/>
    <x v="1"/>
    <x v="21"/>
    <x v="2"/>
    <s v="Goa"/>
    <s v="Margao"/>
    <n v="2"/>
    <n v="525.96"/>
    <n v="0.05"/>
    <n v="625.83000000000004"/>
    <x v="2"/>
    <x v="1"/>
    <x v="2"/>
    <n v="0.1"/>
    <n v="5.000000000000001E-3"/>
    <n v="5.0000000000000012E-4"/>
    <n v="-625.82950000000005"/>
    <n v="-1251658.9999999998"/>
    <n v="2025"/>
    <x v="10"/>
    <n v="10"/>
    <s v="Q4"/>
  </r>
  <r>
    <s v="ORD-07558"/>
    <d v="2025-11-25T00:00:00"/>
    <s v="CUST-1221"/>
    <s v="Priya Rao"/>
    <x v="2"/>
    <x v="10"/>
    <x v="0"/>
    <s v="Punjab"/>
    <s v="Ludhiana"/>
    <n v="4"/>
    <n v="794.99"/>
    <n v="0"/>
    <n v="2339.09"/>
    <x v="2"/>
    <x v="1"/>
    <x v="2"/>
    <n v="0"/>
    <n v="0"/>
    <n v="0"/>
    <n v="-2339.09"/>
    <e v="#DIV/0!"/>
    <n v="2025"/>
    <x v="8"/>
    <n v="11"/>
    <s v="Q4"/>
  </r>
  <r>
    <s v="ORD-07559"/>
    <d v="2025-01-17T00:00:00"/>
    <s v="CUST-1618"/>
    <s v="Rahul Sharma"/>
    <x v="3"/>
    <x v="14"/>
    <x v="3"/>
    <s v="Andhra Pradesh"/>
    <s v="Visakhapatnam"/>
    <n v="1"/>
    <n v="25033.19"/>
    <n v="0.05"/>
    <n v="18798.61"/>
    <x v="0"/>
    <x v="1"/>
    <x v="1"/>
    <n v="0.05"/>
    <n v="2.5000000000000005E-3"/>
    <n v="1.2500000000000003E-4"/>
    <n v="-18798.609875000002"/>
    <n v="-150388878.99999997"/>
    <n v="2025"/>
    <x v="5"/>
    <n v="1"/>
    <s v="Q1"/>
  </r>
  <r>
    <s v="ORD-07560"/>
    <d v="2025-10-10T00:00:00"/>
    <s v="CUST-2535"/>
    <s v="Sneha Singh"/>
    <x v="0"/>
    <x v="6"/>
    <x v="1"/>
    <s v="Chhattisgarh"/>
    <s v="Raipur"/>
    <n v="2"/>
    <n v="4072.88"/>
    <n v="0"/>
    <n v="5121.16"/>
    <x v="1"/>
    <x v="1"/>
    <x v="2"/>
    <n v="0"/>
    <n v="0"/>
    <n v="0"/>
    <n v="-5121.16"/>
    <e v="#DIV/0!"/>
    <n v="2025"/>
    <x v="10"/>
    <n v="10"/>
    <s v="Q4"/>
  </r>
  <r>
    <s v="ORD-07561"/>
    <d v="2025-09-15T00:00:00"/>
    <s v="CUST-1541"/>
    <s v="Vikram Reddy"/>
    <x v="3"/>
    <x v="3"/>
    <x v="3"/>
    <s v="Andhra Pradesh"/>
    <s v="Vijayawada"/>
    <n v="1"/>
    <n v="60858.58"/>
    <n v="0"/>
    <n v="38552.21"/>
    <x v="0"/>
    <x v="0"/>
    <x v="1"/>
    <n v="0"/>
    <n v="0"/>
    <n v="0"/>
    <n v="-38552.21"/>
    <e v="#DIV/0!"/>
    <n v="2025"/>
    <x v="2"/>
    <n v="9"/>
    <s v="Q3"/>
  </r>
  <r>
    <s v="ORD-07562"/>
    <d v="2025-03-04T00:00:00"/>
    <s v="CUST-1486"/>
    <s v="Isha Patel"/>
    <x v="3"/>
    <x v="3"/>
    <x v="3"/>
    <s v="Andhra Pradesh"/>
    <s v="Visakhapatnam"/>
    <n v="1"/>
    <n v="38415.32"/>
    <n v="0.05"/>
    <n v="27568.44"/>
    <x v="0"/>
    <x v="1"/>
    <x v="2"/>
    <n v="0.05"/>
    <n v="2.5000000000000005E-3"/>
    <n v="1.2500000000000003E-4"/>
    <n v="-27568.439875"/>
    <n v="-220547518.99999994"/>
    <n v="2025"/>
    <x v="3"/>
    <n v="3"/>
    <s v="Q1"/>
  </r>
  <r>
    <s v="ORD-07563"/>
    <d v="2025-03-03T00:00:00"/>
    <s v="CUST-2200"/>
    <s v="Rohan Patel"/>
    <x v="4"/>
    <x v="22"/>
    <x v="3"/>
    <s v="Andhra Pradesh"/>
    <s v="Visakhapatnam"/>
    <n v="3"/>
    <n v="2942.27"/>
    <n v="0.1"/>
    <n v="6866.03"/>
    <x v="1"/>
    <x v="0"/>
    <x v="2"/>
    <n v="0.30000000000000004"/>
    <n v="3.0000000000000006E-2"/>
    <n v="9.0000000000000028E-3"/>
    <n v="-6866.0209999999997"/>
    <n v="-762891.2222222219"/>
    <n v="2025"/>
    <x v="3"/>
    <n v="3"/>
    <s v="Q1"/>
  </r>
  <r>
    <s v="ORD-07564"/>
    <d v="2025-04-10T00:00:00"/>
    <s v="CUST-1392"/>
    <s v="Rohan Rao"/>
    <x v="1"/>
    <x v="17"/>
    <x v="0"/>
    <s v="Haryana"/>
    <s v="Gurugram"/>
    <n v="1"/>
    <n v="3597.69"/>
    <n v="0"/>
    <n v="2362.8200000000002"/>
    <x v="0"/>
    <x v="2"/>
    <x v="2"/>
    <n v="0"/>
    <n v="0"/>
    <n v="0"/>
    <n v="-2362.8200000000002"/>
    <e v="#DIV/0!"/>
    <n v="2025"/>
    <x v="0"/>
    <n v="4"/>
    <s v="Q2"/>
  </r>
  <r>
    <s v="ORD-07565"/>
    <d v="2025-01-19T00:00:00"/>
    <s v="CUST-1580"/>
    <s v="Arjun Patel"/>
    <x v="2"/>
    <x v="20"/>
    <x v="0"/>
    <s v="Uttar Pradesh"/>
    <s v="Kanpur"/>
    <n v="1"/>
    <n v="2874.53"/>
    <n v="0.1"/>
    <n v="2060.38"/>
    <x v="0"/>
    <x v="1"/>
    <x v="0"/>
    <n v="0.1"/>
    <n v="1.0000000000000002E-2"/>
    <n v="1.0000000000000002E-3"/>
    <n v="-2060.3789999999999"/>
    <n v="-2060378.9999999993"/>
    <n v="2025"/>
    <x v="5"/>
    <n v="1"/>
    <s v="Q1"/>
  </r>
  <r>
    <s v="ORD-07566"/>
    <d v="2025-01-17T00:00:00"/>
    <s v="CUST-1092"/>
    <s v="Ananya Rao"/>
    <x v="3"/>
    <x v="13"/>
    <x v="3"/>
    <s v="Andhra Pradesh"/>
    <s v="Visakhapatnam"/>
    <n v="2"/>
    <n v="9889.34"/>
    <n v="0.15"/>
    <n v="13284.04"/>
    <x v="2"/>
    <x v="1"/>
    <x v="1"/>
    <n v="0.3"/>
    <n v="4.4999999999999998E-2"/>
    <n v="1.35E-2"/>
    <n v="-13284.026500000002"/>
    <n v="-984001.96296296315"/>
    <n v="2025"/>
    <x v="5"/>
    <n v="1"/>
    <s v="Q1"/>
  </r>
  <r>
    <s v="ORD-07567"/>
    <d v="2025-11-21T00:00:00"/>
    <s v="CUST-2332"/>
    <s v="Vikram Gupta"/>
    <x v="3"/>
    <x v="14"/>
    <x v="3"/>
    <s v="Telangana"/>
    <s v="Warangal"/>
    <n v="1"/>
    <n v="16564.25"/>
    <n v="0.1"/>
    <n v="10428.709999999999"/>
    <x v="1"/>
    <x v="2"/>
    <x v="1"/>
    <n v="0.1"/>
    <n v="1.0000000000000002E-2"/>
    <n v="1.0000000000000002E-3"/>
    <n v="-10428.708999999999"/>
    <n v="-10428708.999999996"/>
    <n v="2025"/>
    <x v="8"/>
    <n v="11"/>
    <s v="Q4"/>
  </r>
  <r>
    <s v="ORD-07568"/>
    <d v="2025-09-03T00:00:00"/>
    <s v="CUST-1587"/>
    <s v="Rahul Reddy"/>
    <x v="4"/>
    <x v="24"/>
    <x v="2"/>
    <s v="Maharashtra"/>
    <s v="Nagpur"/>
    <n v="2"/>
    <n v="5963.35"/>
    <n v="0.05"/>
    <n v="7248.4"/>
    <x v="0"/>
    <x v="0"/>
    <x v="1"/>
    <n v="0.1"/>
    <n v="5.000000000000001E-3"/>
    <n v="5.0000000000000012E-4"/>
    <n v="-7248.3994999999995"/>
    <n v="-14496798.999999996"/>
    <n v="2025"/>
    <x v="2"/>
    <n v="9"/>
    <s v="Q3"/>
  </r>
  <r>
    <s v="ORD-07569"/>
    <d v="2025-09-08T00:00:00"/>
    <s v="CUST-1338"/>
    <s v="Vikram Sharma"/>
    <x v="3"/>
    <x v="13"/>
    <x v="4"/>
    <s v="Odisha"/>
    <s v="Bhubaneswar"/>
    <n v="1"/>
    <n v="4794.13"/>
    <n v="0"/>
    <n v="3731.69"/>
    <x v="1"/>
    <x v="1"/>
    <x v="2"/>
    <n v="0"/>
    <n v="0"/>
    <n v="0"/>
    <n v="-3731.69"/>
    <e v="#DIV/0!"/>
    <n v="2025"/>
    <x v="2"/>
    <n v="9"/>
    <s v="Q3"/>
  </r>
  <r>
    <s v="ORD-07570"/>
    <d v="2025-03-22T00:00:00"/>
    <s v="CUST-1058"/>
    <s v="Neha Verma"/>
    <x v="0"/>
    <x v="11"/>
    <x v="2"/>
    <s v="Rajasthan"/>
    <s v="Jaipur"/>
    <n v="1"/>
    <n v="5417.52"/>
    <n v="0"/>
    <n v="3983.21"/>
    <x v="1"/>
    <x v="2"/>
    <x v="1"/>
    <n v="0"/>
    <n v="0"/>
    <n v="0"/>
    <n v="-3983.21"/>
    <e v="#DIV/0!"/>
    <n v="2025"/>
    <x v="3"/>
    <n v="3"/>
    <s v="Q1"/>
  </r>
  <r>
    <s v="ORD-07571"/>
    <d v="2025-02-08T00:00:00"/>
    <s v="CUST-1061"/>
    <s v="Ananya Nair"/>
    <x v="3"/>
    <x v="14"/>
    <x v="3"/>
    <s v="Telangana"/>
    <s v="Hyderabad"/>
    <n v="3"/>
    <n v="14727.78"/>
    <n v="0.1"/>
    <n v="27879.61"/>
    <x v="1"/>
    <x v="1"/>
    <x v="1"/>
    <n v="0.30000000000000004"/>
    <n v="3.0000000000000006E-2"/>
    <n v="9.0000000000000028E-3"/>
    <n v="-27879.601000000002"/>
    <n v="-3097733.4444444436"/>
    <n v="2025"/>
    <x v="11"/>
    <n v="2"/>
    <s v="Q1"/>
  </r>
  <r>
    <s v="ORD-07572"/>
    <d v="2025-02-05T00:00:00"/>
    <s v="CUST-1424"/>
    <s v="Meera Verma"/>
    <x v="2"/>
    <x v="23"/>
    <x v="2"/>
    <s v="Maharashtra"/>
    <s v="Pune"/>
    <n v="2"/>
    <n v="1727.49"/>
    <n v="0.1"/>
    <n v="2558.5700000000002"/>
    <x v="4"/>
    <x v="1"/>
    <x v="1"/>
    <n v="0.2"/>
    <n v="2.0000000000000004E-2"/>
    <n v="4.000000000000001E-3"/>
    <n v="-2558.5660000000003"/>
    <n v="-639641.49999999988"/>
    <n v="2025"/>
    <x v="11"/>
    <n v="2"/>
    <s v="Q1"/>
  </r>
  <r>
    <s v="ORD-07573"/>
    <d v="2025-07-16T00:00:00"/>
    <s v="CUST-1273"/>
    <s v="Meera Gupta"/>
    <x v="3"/>
    <x v="13"/>
    <x v="2"/>
    <s v="Rajasthan"/>
    <s v="Udaipur"/>
    <n v="1"/>
    <n v="44855.41"/>
    <n v="0.05"/>
    <n v="30906.17"/>
    <x v="3"/>
    <x v="0"/>
    <x v="2"/>
    <n v="0.05"/>
    <n v="2.5000000000000005E-3"/>
    <n v="1.2500000000000003E-4"/>
    <n v="-30906.169875"/>
    <n v="-247249358.99999994"/>
    <n v="2025"/>
    <x v="4"/>
    <n v="7"/>
    <s v="Q3"/>
  </r>
  <r>
    <s v="ORD-07574"/>
    <d v="2025-06-07T00:00:00"/>
    <s v="CUST-1226"/>
    <s v="Aarav Singh"/>
    <x v="0"/>
    <x v="6"/>
    <x v="0"/>
    <s v="Punjab"/>
    <s v="Amritsar"/>
    <n v="2"/>
    <n v="14986.63"/>
    <n v="0"/>
    <n v="23392.38"/>
    <x v="0"/>
    <x v="1"/>
    <x v="0"/>
    <n v="0"/>
    <n v="0"/>
    <n v="0"/>
    <n v="-23392.38"/>
    <e v="#DIV/0!"/>
    <n v="2025"/>
    <x v="9"/>
    <n v="6"/>
    <s v="Q2"/>
  </r>
  <r>
    <s v="ORD-07575"/>
    <d v="2025-07-23T00:00:00"/>
    <s v="CUST-2361"/>
    <s v="Neha Gupta"/>
    <x v="4"/>
    <x v="24"/>
    <x v="3"/>
    <s v="Andhra Pradesh"/>
    <s v="Vijayawada"/>
    <n v="3"/>
    <n v="6584.87"/>
    <n v="0"/>
    <n v="13563.95"/>
    <x v="1"/>
    <x v="1"/>
    <x v="1"/>
    <n v="0"/>
    <n v="0"/>
    <n v="0"/>
    <n v="-13563.95"/>
    <e v="#DIV/0!"/>
    <n v="2025"/>
    <x v="4"/>
    <n v="7"/>
    <s v="Q3"/>
  </r>
  <r>
    <s v="ORD-07576"/>
    <d v="2025-07-15T00:00:00"/>
    <s v="CUST-2551"/>
    <s v="Rohan Kumar"/>
    <x v="2"/>
    <x v="10"/>
    <x v="2"/>
    <s v="Goa"/>
    <s v="Margao"/>
    <n v="2"/>
    <n v="4661.8"/>
    <n v="0.1"/>
    <n v="5373.41"/>
    <x v="1"/>
    <x v="1"/>
    <x v="2"/>
    <n v="0.2"/>
    <n v="2.0000000000000004E-2"/>
    <n v="4.000000000000001E-3"/>
    <n v="-5373.4059999999999"/>
    <n v="-1343351.4999999998"/>
    <n v="2025"/>
    <x v="4"/>
    <n v="7"/>
    <s v="Q3"/>
  </r>
  <r>
    <s v="ORD-07577"/>
    <d v="2025-08-04T00:00:00"/>
    <s v="CUST-1724"/>
    <s v="Aarav Verma"/>
    <x v="3"/>
    <x v="16"/>
    <x v="2"/>
    <s v="Goa"/>
    <s v="Margao"/>
    <n v="1"/>
    <n v="59694.69"/>
    <n v="0.05"/>
    <n v="37447.629999999997"/>
    <x v="2"/>
    <x v="2"/>
    <x v="0"/>
    <n v="0.05"/>
    <n v="2.5000000000000005E-3"/>
    <n v="1.2500000000000003E-4"/>
    <n v="-37447.629874999999"/>
    <n v="-299581038.99999994"/>
    <n v="2025"/>
    <x v="7"/>
    <n v="8"/>
    <s v="Q3"/>
  </r>
  <r>
    <s v="ORD-07578"/>
    <d v="2025-10-12T00:00:00"/>
    <s v="CUST-2383"/>
    <s v="Isha Gupta"/>
    <x v="1"/>
    <x v="21"/>
    <x v="1"/>
    <s v="Madhya Pradesh"/>
    <s v="Bhopal"/>
    <n v="1"/>
    <n v="527.36"/>
    <n v="0.2"/>
    <n v="301.89999999999998"/>
    <x v="0"/>
    <x v="1"/>
    <x v="2"/>
    <n v="0.2"/>
    <n v="4.0000000000000008E-2"/>
    <n v="8.0000000000000019E-3"/>
    <n v="-301.892"/>
    <n v="-37736.499999999993"/>
    <n v="2025"/>
    <x v="10"/>
    <n v="10"/>
    <s v="Q4"/>
  </r>
  <r>
    <s v="ORD-07579"/>
    <d v="2025-07-15T00:00:00"/>
    <s v="CUST-1907"/>
    <s v="Rahul Sharma"/>
    <x v="3"/>
    <x v="14"/>
    <x v="3"/>
    <s v="Telangana"/>
    <s v="Warangal"/>
    <n v="1"/>
    <n v="12135.18"/>
    <n v="0.2"/>
    <n v="7871.27"/>
    <x v="0"/>
    <x v="1"/>
    <x v="2"/>
    <n v="0.2"/>
    <n v="4.0000000000000008E-2"/>
    <n v="8.0000000000000019E-3"/>
    <n v="-7871.2620000000006"/>
    <n v="-983907.74999999988"/>
    <n v="2025"/>
    <x v="4"/>
    <n v="7"/>
    <s v="Q3"/>
  </r>
  <r>
    <s v="ORD-07580"/>
    <d v="2025-11-03T00:00:00"/>
    <s v="CUST-2363"/>
    <s v="Rahul Verma"/>
    <x v="0"/>
    <x v="11"/>
    <x v="1"/>
    <s v="Madhya Pradesh"/>
    <s v="Indore"/>
    <n v="1"/>
    <n v="7869.24"/>
    <n v="0.1"/>
    <n v="5469.43"/>
    <x v="0"/>
    <x v="1"/>
    <x v="2"/>
    <n v="0.1"/>
    <n v="1.0000000000000002E-2"/>
    <n v="1.0000000000000002E-3"/>
    <n v="-5469.4290000000001"/>
    <n v="-5469428.9999999991"/>
    <n v="2025"/>
    <x v="8"/>
    <n v="11"/>
    <s v="Q4"/>
  </r>
  <r>
    <s v="ORD-07581"/>
    <d v="2025-06-01T00:00:00"/>
    <s v="CUST-1864"/>
    <s v="Meera Gupta"/>
    <x v="2"/>
    <x v="8"/>
    <x v="3"/>
    <s v="Tamil Nadu"/>
    <s v="Coimbatore"/>
    <n v="1"/>
    <n v="2858.18"/>
    <n v="0.05"/>
    <n v="1949.06"/>
    <x v="2"/>
    <x v="1"/>
    <x v="2"/>
    <n v="0.05"/>
    <n v="2.5000000000000005E-3"/>
    <n v="1.2500000000000003E-4"/>
    <n v="-1949.0598749999999"/>
    <n v="-15592478.999999996"/>
    <n v="2025"/>
    <x v="9"/>
    <n v="6"/>
    <s v="Q2"/>
  </r>
  <r>
    <s v="ORD-07582"/>
    <d v="2025-01-14T00:00:00"/>
    <s v="CUST-1838"/>
    <s v="Vikram Singh"/>
    <x v="3"/>
    <x v="14"/>
    <x v="0"/>
    <s v="Uttar Pradesh"/>
    <s v="Noida"/>
    <n v="1"/>
    <n v="28046.28"/>
    <n v="0"/>
    <n v="20847.21"/>
    <x v="0"/>
    <x v="1"/>
    <x v="1"/>
    <n v="0"/>
    <n v="0"/>
    <n v="0"/>
    <n v="-20847.21"/>
    <e v="#DIV/0!"/>
    <n v="2025"/>
    <x v="5"/>
    <n v="1"/>
    <s v="Q1"/>
  </r>
  <r>
    <s v="ORD-07583"/>
    <d v="2025-11-21T00:00:00"/>
    <s v="CUST-1338"/>
    <s v="Kiran Patel"/>
    <x v="0"/>
    <x v="5"/>
    <x v="3"/>
    <s v="Andhra Pradesh"/>
    <s v="Vijayawada"/>
    <n v="3"/>
    <n v="4271.67"/>
    <n v="0.05"/>
    <n v="9389.18"/>
    <x v="1"/>
    <x v="0"/>
    <x v="0"/>
    <n v="0.15000000000000002"/>
    <n v="7.5000000000000015E-3"/>
    <n v="1.1250000000000003E-3"/>
    <n v="-9389.1788749999996"/>
    <n v="-8345936.7777777752"/>
    <n v="2025"/>
    <x v="8"/>
    <n v="11"/>
    <s v="Q4"/>
  </r>
  <r>
    <s v="ORD-07584"/>
    <d v="2025-05-26T00:00:00"/>
    <s v="CUST-2513"/>
    <s v="Meera Singh"/>
    <x v="1"/>
    <x v="21"/>
    <x v="0"/>
    <s v="Uttar Pradesh"/>
    <s v="Kanpur"/>
    <n v="2"/>
    <n v="960.14"/>
    <n v="0.2"/>
    <n v="1020.05"/>
    <x v="1"/>
    <x v="1"/>
    <x v="1"/>
    <n v="0.4"/>
    <n v="8.0000000000000016E-2"/>
    <n v="3.2000000000000008E-2"/>
    <n v="-1020.0179999999999"/>
    <n v="-31875.562499999989"/>
    <n v="2025"/>
    <x v="6"/>
    <n v="5"/>
    <s v="Q2"/>
  </r>
  <r>
    <s v="ORD-07585"/>
    <d v="2025-02-26T00:00:00"/>
    <s v="CUST-1377"/>
    <s v="Aarav Patel"/>
    <x v="4"/>
    <x v="19"/>
    <x v="2"/>
    <s v="Maharashtra"/>
    <s v="Mumbai"/>
    <n v="1"/>
    <n v="4828.1400000000003"/>
    <n v="0.05"/>
    <n v="3167.91"/>
    <x v="3"/>
    <x v="1"/>
    <x v="2"/>
    <n v="0.05"/>
    <n v="2.5000000000000005E-3"/>
    <n v="1.2500000000000003E-4"/>
    <n v="-3167.9098749999998"/>
    <n v="-25343278.999999993"/>
    <n v="2025"/>
    <x v="11"/>
    <n v="2"/>
    <s v="Q1"/>
  </r>
  <r>
    <s v="ORD-07586"/>
    <d v="2025-07-30T00:00:00"/>
    <s v="CUST-2293"/>
    <s v="Rohan Verma"/>
    <x v="2"/>
    <x v="8"/>
    <x v="1"/>
    <s v="Chhattisgarh"/>
    <s v="Bilaspur"/>
    <n v="2"/>
    <n v="6525.15"/>
    <n v="0.1"/>
    <n v="8126.45"/>
    <x v="2"/>
    <x v="1"/>
    <x v="2"/>
    <n v="0.2"/>
    <n v="2.0000000000000004E-2"/>
    <n v="4.000000000000001E-3"/>
    <n v="-8126.4459999999999"/>
    <n v="-2031611.4999999995"/>
    <n v="2025"/>
    <x v="4"/>
    <n v="7"/>
    <s v="Q3"/>
  </r>
  <r>
    <s v="ORD-07587"/>
    <d v="2025-09-25T00:00:00"/>
    <s v="CUST-1154"/>
    <s v="Ananya Verma"/>
    <x v="3"/>
    <x v="3"/>
    <x v="1"/>
    <s v="Madhya Pradesh"/>
    <s v="Bhopal"/>
    <n v="2"/>
    <n v="26390.06"/>
    <n v="0.2"/>
    <n v="27310.19"/>
    <x v="1"/>
    <x v="1"/>
    <x v="0"/>
    <n v="0.4"/>
    <n v="8.0000000000000016E-2"/>
    <n v="3.2000000000000008E-2"/>
    <n v="-27310.157999999999"/>
    <n v="-853442.43749999977"/>
    <n v="2025"/>
    <x v="2"/>
    <n v="9"/>
    <s v="Q3"/>
  </r>
  <r>
    <s v="ORD-07588"/>
    <d v="2025-07-29T00:00:00"/>
    <s v="CUST-2032"/>
    <s v="Kiran Singh"/>
    <x v="0"/>
    <x v="11"/>
    <x v="4"/>
    <s v="Jharkhand"/>
    <s v="Ranchi"/>
    <n v="1"/>
    <n v="1450.01"/>
    <n v="0.1"/>
    <n v="876.89"/>
    <x v="0"/>
    <x v="0"/>
    <x v="1"/>
    <n v="0.1"/>
    <n v="1.0000000000000002E-2"/>
    <n v="1.0000000000000002E-3"/>
    <n v="-876.88900000000001"/>
    <n v="-876888.99999999977"/>
    <n v="2025"/>
    <x v="4"/>
    <n v="7"/>
    <s v="Q3"/>
  </r>
  <r>
    <s v="ORD-07589"/>
    <d v="2025-01-17T00:00:00"/>
    <s v="CUST-1282"/>
    <s v="Rahul Rao"/>
    <x v="0"/>
    <x v="0"/>
    <x v="4"/>
    <s v="Bihar"/>
    <s v="Gaya"/>
    <n v="2"/>
    <n v="12916.7"/>
    <n v="0.1"/>
    <n v="17795.93"/>
    <x v="1"/>
    <x v="1"/>
    <x v="2"/>
    <n v="0.2"/>
    <n v="2.0000000000000004E-2"/>
    <n v="4.000000000000001E-3"/>
    <n v="-17795.925999999999"/>
    <n v="-4448981.4999999991"/>
    <n v="2025"/>
    <x v="5"/>
    <n v="1"/>
    <s v="Q1"/>
  </r>
  <r>
    <s v="ORD-07590"/>
    <d v="2025-10-13T00:00:00"/>
    <s v="CUST-2422"/>
    <s v="Neha Rao"/>
    <x v="0"/>
    <x v="11"/>
    <x v="1"/>
    <s v="Madhya Pradesh"/>
    <s v="Bhopal"/>
    <n v="1"/>
    <n v="5736.11"/>
    <n v="0"/>
    <n v="3893.91"/>
    <x v="0"/>
    <x v="0"/>
    <x v="0"/>
    <n v="0"/>
    <n v="0"/>
    <n v="0"/>
    <n v="-3893.91"/>
    <e v="#DIV/0!"/>
    <n v="2025"/>
    <x v="10"/>
    <n v="10"/>
    <s v="Q4"/>
  </r>
  <r>
    <s v="ORD-07591"/>
    <d v="2025-12-10T00:00:00"/>
    <s v="CUST-2270"/>
    <s v="Meera Verma"/>
    <x v="0"/>
    <x v="11"/>
    <x v="4"/>
    <s v="West Bengal"/>
    <s v="Durgapur"/>
    <n v="2"/>
    <n v="4940.1400000000003"/>
    <n v="0"/>
    <n v="7620.85"/>
    <x v="0"/>
    <x v="2"/>
    <x v="2"/>
    <n v="0"/>
    <n v="0"/>
    <n v="0"/>
    <n v="-7620.85"/>
    <e v="#DIV/0!"/>
    <n v="2025"/>
    <x v="1"/>
    <n v="12"/>
    <s v="Q4"/>
  </r>
  <r>
    <s v="ORD-07592"/>
    <d v="2025-07-22T00:00:00"/>
    <s v="CUST-2158"/>
    <s v="Isha Verma"/>
    <x v="2"/>
    <x v="2"/>
    <x v="1"/>
    <s v="Chhattisgarh"/>
    <s v="Raipur"/>
    <n v="1"/>
    <n v="2540.1"/>
    <n v="0.05"/>
    <n v="1511.19"/>
    <x v="1"/>
    <x v="1"/>
    <x v="0"/>
    <n v="0.05"/>
    <n v="2.5000000000000005E-3"/>
    <n v="1.2500000000000003E-4"/>
    <n v="-1511.189875"/>
    <n v="-12089518.999999998"/>
    <n v="2025"/>
    <x v="4"/>
    <n v="7"/>
    <s v="Q3"/>
  </r>
  <r>
    <s v="ORD-07593"/>
    <d v="2025-04-09T00:00:00"/>
    <s v="CUST-2251"/>
    <s v="Rahul Kumar"/>
    <x v="3"/>
    <x v="13"/>
    <x v="1"/>
    <s v="Chhattisgarh"/>
    <s v="Bilaspur"/>
    <n v="1"/>
    <n v="47462.29"/>
    <n v="0.2"/>
    <n v="25257.16"/>
    <x v="3"/>
    <x v="1"/>
    <x v="0"/>
    <n v="0.2"/>
    <n v="4.0000000000000008E-2"/>
    <n v="8.0000000000000019E-3"/>
    <n v="-25257.151999999998"/>
    <n v="-3157143.9999999991"/>
    <n v="2025"/>
    <x v="0"/>
    <n v="4"/>
    <s v="Q2"/>
  </r>
  <r>
    <s v="ORD-07594"/>
    <d v="2025-10-06T00:00:00"/>
    <s v="CUST-2058"/>
    <s v="Ananya Kumar"/>
    <x v="3"/>
    <x v="3"/>
    <x v="3"/>
    <s v="Tamil Nadu"/>
    <s v="Chennai"/>
    <n v="1"/>
    <n v="53495.03"/>
    <n v="0.15"/>
    <n v="35421.870000000003"/>
    <x v="1"/>
    <x v="2"/>
    <x v="1"/>
    <n v="0.15"/>
    <n v="2.2499999999999999E-2"/>
    <n v="3.375E-3"/>
    <n v="-35421.866625000002"/>
    <n v="-10495367.88888889"/>
    <n v="2025"/>
    <x v="10"/>
    <n v="10"/>
    <s v="Q4"/>
  </r>
  <r>
    <s v="ORD-07595"/>
    <d v="2025-07-28T00:00:00"/>
    <s v="CUST-2320"/>
    <s v="Rohan Patel"/>
    <x v="0"/>
    <x v="11"/>
    <x v="0"/>
    <s v="Delhi"/>
    <s v="New Delhi"/>
    <n v="2"/>
    <n v="10873.37"/>
    <n v="0"/>
    <n v="16787.37"/>
    <x v="0"/>
    <x v="1"/>
    <x v="0"/>
    <n v="0"/>
    <n v="0"/>
    <n v="0"/>
    <n v="-16787.37"/>
    <e v="#DIV/0!"/>
    <n v="2025"/>
    <x v="4"/>
    <n v="7"/>
    <s v="Q3"/>
  </r>
  <r>
    <s v="ORD-07596"/>
    <d v="2025-05-09T00:00:00"/>
    <s v="CUST-1475"/>
    <s v="Meera Joshi"/>
    <x v="0"/>
    <x v="11"/>
    <x v="3"/>
    <s v="Tamil Nadu"/>
    <s v="Coimbatore"/>
    <n v="2"/>
    <n v="6278.88"/>
    <n v="0.05"/>
    <n v="8251.64"/>
    <x v="1"/>
    <x v="1"/>
    <x v="2"/>
    <n v="0.1"/>
    <n v="5.000000000000001E-3"/>
    <n v="5.0000000000000012E-4"/>
    <n v="-8251.6394999999993"/>
    <n v="-16503278.999999994"/>
    <n v="2025"/>
    <x v="6"/>
    <n v="5"/>
    <s v="Q2"/>
  </r>
  <r>
    <s v="ORD-07597"/>
    <d v="2025-12-01T00:00:00"/>
    <s v="CUST-2164"/>
    <s v="Meera Rao"/>
    <x v="4"/>
    <x v="19"/>
    <x v="2"/>
    <s v="Maharashtra"/>
    <s v="Mumbai"/>
    <n v="1"/>
    <n v="3139.06"/>
    <n v="0.1"/>
    <n v="2209.4"/>
    <x v="1"/>
    <x v="0"/>
    <x v="0"/>
    <n v="0.1"/>
    <n v="1.0000000000000002E-2"/>
    <n v="1.0000000000000002E-3"/>
    <n v="-2209.3989999999999"/>
    <n v="-2209398.9999999995"/>
    <n v="2025"/>
    <x v="1"/>
    <n v="12"/>
    <s v="Q4"/>
  </r>
  <r>
    <s v="ORD-07598"/>
    <d v="2025-10-15T00:00:00"/>
    <s v="CUST-1385"/>
    <s v="Rahul Patel"/>
    <x v="0"/>
    <x v="0"/>
    <x v="2"/>
    <s v="Maharashtra"/>
    <s v="Mumbai"/>
    <n v="1"/>
    <n v="2850.53"/>
    <n v="0.05"/>
    <n v="1795.78"/>
    <x v="0"/>
    <x v="1"/>
    <x v="1"/>
    <n v="0.05"/>
    <n v="2.5000000000000005E-3"/>
    <n v="1.2500000000000003E-4"/>
    <n v="-1795.7798749999999"/>
    <n v="-14366238.999999996"/>
    <n v="2025"/>
    <x v="10"/>
    <n v="10"/>
    <s v="Q4"/>
  </r>
  <r>
    <s v="ORD-07599"/>
    <d v="2025-09-09T00:00:00"/>
    <s v="CUST-2309"/>
    <s v="Isha Nair"/>
    <x v="4"/>
    <x v="12"/>
    <x v="4"/>
    <s v="Bihar"/>
    <s v="Patna"/>
    <n v="2"/>
    <n v="8433.06"/>
    <n v="0"/>
    <n v="14042.03"/>
    <x v="1"/>
    <x v="0"/>
    <x v="1"/>
    <n v="0"/>
    <n v="0"/>
    <n v="0"/>
    <n v="-14042.03"/>
    <e v="#DIV/0!"/>
    <n v="2025"/>
    <x v="2"/>
    <n v="9"/>
    <s v="Q3"/>
  </r>
  <r>
    <s v="ORD-07600"/>
    <d v="2025-09-22T00:00:00"/>
    <s v="CUST-2233"/>
    <s v="Priya Nair"/>
    <x v="4"/>
    <x v="19"/>
    <x v="0"/>
    <s v="Punjab"/>
    <s v="Amritsar"/>
    <n v="3"/>
    <n v="5924.18"/>
    <n v="0.05"/>
    <n v="11566.93"/>
    <x v="0"/>
    <x v="0"/>
    <x v="2"/>
    <n v="0.15000000000000002"/>
    <n v="7.5000000000000015E-3"/>
    <n v="1.1250000000000003E-3"/>
    <n v="-11566.928875"/>
    <n v="-10281714.555555552"/>
    <n v="2025"/>
    <x v="2"/>
    <n v="9"/>
    <s v="Q3"/>
  </r>
  <r>
    <s v="ORD-07601"/>
    <d v="2025-09-28T00:00:00"/>
    <s v="CUST-2106"/>
    <s v="Sneha Verma"/>
    <x v="1"/>
    <x v="17"/>
    <x v="0"/>
    <s v="Uttar Pradesh"/>
    <s v="Lucknow"/>
    <n v="3"/>
    <n v="378.13"/>
    <n v="0.2"/>
    <n v="672.92"/>
    <x v="0"/>
    <x v="1"/>
    <x v="2"/>
    <n v="0.60000000000000009"/>
    <n v="0.12000000000000002"/>
    <n v="7.2000000000000022E-2"/>
    <n v="-672.84799999999996"/>
    <n v="-9345.1111111111077"/>
    <n v="2025"/>
    <x v="2"/>
    <n v="9"/>
    <s v="Q3"/>
  </r>
  <r>
    <s v="ORD-07602"/>
    <d v="2025-07-07T00:00:00"/>
    <s v="CUST-2457"/>
    <s v="Kiran Rao"/>
    <x v="3"/>
    <x v="13"/>
    <x v="1"/>
    <s v="Madhya Pradesh"/>
    <s v="Bhopal"/>
    <n v="5"/>
    <n v="43560.31"/>
    <n v="0.2"/>
    <n v="150945.85"/>
    <x v="3"/>
    <x v="1"/>
    <x v="0"/>
    <n v="1"/>
    <n v="0.2"/>
    <n v="0.2"/>
    <n v="-150945.65"/>
    <n v="-754728.24999999988"/>
    <n v="2025"/>
    <x v="4"/>
    <n v="7"/>
    <s v="Q3"/>
  </r>
  <r>
    <s v="ORD-07603"/>
    <d v="2025-08-02T00:00:00"/>
    <s v="CUST-2424"/>
    <s v="Meera Patel"/>
    <x v="4"/>
    <x v="19"/>
    <x v="3"/>
    <s v="Andhra Pradesh"/>
    <s v="Vijayawada"/>
    <n v="1"/>
    <n v="4300.8"/>
    <n v="0.1"/>
    <n v="2981.34"/>
    <x v="1"/>
    <x v="1"/>
    <x v="1"/>
    <n v="0.1"/>
    <n v="1.0000000000000002E-2"/>
    <n v="1.0000000000000002E-3"/>
    <n v="-2981.3389999999999"/>
    <n v="-2981338.9999999991"/>
    <n v="2025"/>
    <x v="7"/>
    <n v="8"/>
    <s v="Q3"/>
  </r>
  <r>
    <s v="ORD-07604"/>
    <d v="2025-10-10T00:00:00"/>
    <s v="CUST-2379"/>
    <s v="Isha Patel"/>
    <x v="3"/>
    <x v="13"/>
    <x v="4"/>
    <s v="Jharkhand"/>
    <s v="Ranchi"/>
    <n v="1"/>
    <n v="63257.43"/>
    <n v="0.1"/>
    <n v="46432.99"/>
    <x v="0"/>
    <x v="1"/>
    <x v="2"/>
    <n v="0.1"/>
    <n v="1.0000000000000002E-2"/>
    <n v="1.0000000000000002E-3"/>
    <n v="-46432.989000000001"/>
    <n v="-46432988.999999993"/>
    <n v="2025"/>
    <x v="10"/>
    <n v="10"/>
    <s v="Q4"/>
  </r>
  <r>
    <s v="ORD-07605"/>
    <d v="2025-07-30T00:00:00"/>
    <s v="CUST-1649"/>
    <s v="Priya Sharma"/>
    <x v="3"/>
    <x v="18"/>
    <x v="1"/>
    <s v="Chhattisgarh"/>
    <s v="Raipur"/>
    <n v="2"/>
    <n v="53510.87"/>
    <n v="0"/>
    <n v="87098.02"/>
    <x v="2"/>
    <x v="1"/>
    <x v="2"/>
    <n v="0"/>
    <n v="0"/>
    <n v="0"/>
    <n v="-87098.02"/>
    <e v="#DIV/0!"/>
    <n v="2025"/>
    <x v="4"/>
    <n v="7"/>
    <s v="Q3"/>
  </r>
  <r>
    <s v="ORD-07606"/>
    <d v="2025-12-31T00:00:00"/>
    <s v="CUST-1955"/>
    <s v="Arjun Verma"/>
    <x v="0"/>
    <x v="5"/>
    <x v="2"/>
    <s v="Goa"/>
    <s v="Margao"/>
    <n v="1"/>
    <n v="3663.76"/>
    <n v="0.1"/>
    <n v="2371.35"/>
    <x v="0"/>
    <x v="1"/>
    <x v="0"/>
    <n v="0.1"/>
    <n v="1.0000000000000002E-2"/>
    <n v="1.0000000000000002E-3"/>
    <n v="-2371.3489999999997"/>
    <n v="-2371348.9999999991"/>
    <n v="2025"/>
    <x v="1"/>
    <n v="12"/>
    <s v="Q4"/>
  </r>
  <r>
    <s v="ORD-07607"/>
    <d v="2025-03-17T00:00:00"/>
    <s v="CUST-1364"/>
    <s v="Rahul Patel"/>
    <x v="3"/>
    <x v="18"/>
    <x v="4"/>
    <s v="Odisha"/>
    <s v="Cuttack"/>
    <n v="1"/>
    <n v="47227.06"/>
    <n v="0"/>
    <n v="30510.720000000001"/>
    <x v="3"/>
    <x v="1"/>
    <x v="1"/>
    <n v="0"/>
    <n v="0"/>
    <n v="0"/>
    <n v="-30510.720000000001"/>
    <e v="#DIV/0!"/>
    <n v="2025"/>
    <x v="3"/>
    <n v="3"/>
    <s v="Q1"/>
  </r>
  <r>
    <s v="ORD-07608"/>
    <d v="2025-05-28T00:00:00"/>
    <s v="CUST-2319"/>
    <s v="Priya Sharma"/>
    <x v="3"/>
    <x v="16"/>
    <x v="3"/>
    <s v="Karnataka"/>
    <s v="Bengaluru"/>
    <n v="1"/>
    <n v="32333.439999999999"/>
    <n v="0"/>
    <n v="22909.65"/>
    <x v="3"/>
    <x v="1"/>
    <x v="1"/>
    <n v="0"/>
    <n v="0"/>
    <n v="0"/>
    <n v="-22909.65"/>
    <e v="#DIV/0!"/>
    <n v="2025"/>
    <x v="6"/>
    <n v="5"/>
    <s v="Q2"/>
  </r>
  <r>
    <s v="ORD-07609"/>
    <d v="2025-11-17T00:00:00"/>
    <s v="CUST-2446"/>
    <s v="Neha Gupta"/>
    <x v="3"/>
    <x v="18"/>
    <x v="2"/>
    <s v="Goa"/>
    <s v="Panaji"/>
    <n v="1"/>
    <n v="13377.37"/>
    <n v="0"/>
    <n v="8411.49"/>
    <x v="2"/>
    <x v="1"/>
    <x v="2"/>
    <n v="0"/>
    <n v="0"/>
    <n v="0"/>
    <n v="-8411.49"/>
    <e v="#DIV/0!"/>
    <n v="2025"/>
    <x v="8"/>
    <n v="11"/>
    <s v="Q4"/>
  </r>
  <r>
    <s v="ORD-07610"/>
    <d v="2025-08-01T00:00:00"/>
    <s v="CUST-2030"/>
    <s v="Isha Gupta"/>
    <x v="3"/>
    <x v="13"/>
    <x v="3"/>
    <s v="Tamil Nadu"/>
    <s v="Coimbatore"/>
    <n v="1"/>
    <n v="45869.98"/>
    <n v="0.05"/>
    <n v="30010.66"/>
    <x v="3"/>
    <x v="2"/>
    <x v="2"/>
    <n v="0.05"/>
    <n v="2.5000000000000005E-3"/>
    <n v="1.2500000000000003E-4"/>
    <n v="-30010.659875000001"/>
    <n v="-240085278.99999994"/>
    <n v="2025"/>
    <x v="7"/>
    <n v="8"/>
    <s v="Q3"/>
  </r>
  <r>
    <s v="ORD-07611"/>
    <d v="2025-04-19T00:00:00"/>
    <s v="CUST-1593"/>
    <s v="Rohan Gupta"/>
    <x v="2"/>
    <x v="8"/>
    <x v="4"/>
    <s v="Jharkhand"/>
    <s v="Jamshedpur"/>
    <n v="4"/>
    <n v="4012.76"/>
    <n v="0.15"/>
    <n v="8587.61"/>
    <x v="1"/>
    <x v="1"/>
    <x v="0"/>
    <n v="0.6"/>
    <n v="0.09"/>
    <n v="5.3999999999999999E-2"/>
    <n v="-8587.5560000000005"/>
    <n v="-159028.81481481483"/>
    <n v="2025"/>
    <x v="0"/>
    <n v="4"/>
    <s v="Q2"/>
  </r>
  <r>
    <s v="ORD-07612"/>
    <d v="2025-05-09T00:00:00"/>
    <s v="CUST-1856"/>
    <s v="Sneha Gupta"/>
    <x v="3"/>
    <x v="18"/>
    <x v="0"/>
    <s v="Delhi"/>
    <s v="New Delhi"/>
    <n v="1"/>
    <n v="3428.74"/>
    <n v="0.2"/>
    <n v="1999.87"/>
    <x v="1"/>
    <x v="0"/>
    <x v="2"/>
    <n v="0.2"/>
    <n v="4.0000000000000008E-2"/>
    <n v="8.0000000000000019E-3"/>
    <n v="-1999.8619999999999"/>
    <n v="-249982.74999999991"/>
    <n v="2025"/>
    <x v="6"/>
    <n v="5"/>
    <s v="Q2"/>
  </r>
  <r>
    <s v="ORD-07613"/>
    <d v="2025-01-10T00:00:00"/>
    <s v="CUST-1586"/>
    <s v="Arjun Singh"/>
    <x v="2"/>
    <x v="23"/>
    <x v="2"/>
    <s v="Goa"/>
    <s v="Panaji"/>
    <n v="1"/>
    <n v="4667.4799999999996"/>
    <n v="0.1"/>
    <n v="2614.3000000000002"/>
    <x v="4"/>
    <x v="0"/>
    <x v="2"/>
    <n v="0.1"/>
    <n v="1.0000000000000002E-2"/>
    <n v="1.0000000000000002E-3"/>
    <n v="-2614.299"/>
    <n v="-2614298.9999999995"/>
    <n v="2025"/>
    <x v="5"/>
    <n v="1"/>
    <s v="Q1"/>
  </r>
  <r>
    <s v="ORD-07614"/>
    <d v="2025-02-16T00:00:00"/>
    <s v="CUST-2504"/>
    <s v="Vikram Rao"/>
    <x v="4"/>
    <x v="12"/>
    <x v="1"/>
    <s v="Chhattisgarh"/>
    <s v="Bilaspur"/>
    <n v="1"/>
    <n v="5897.39"/>
    <n v="0.1"/>
    <n v="4340.4799999999996"/>
    <x v="2"/>
    <x v="2"/>
    <x v="1"/>
    <n v="0.1"/>
    <n v="1.0000000000000002E-2"/>
    <n v="1.0000000000000002E-3"/>
    <n v="-4340.4789999999994"/>
    <n v="-4340478.9999999981"/>
    <n v="2025"/>
    <x v="11"/>
    <n v="2"/>
    <s v="Q1"/>
  </r>
  <r>
    <s v="ORD-07615"/>
    <d v="2025-11-11T00:00:00"/>
    <s v="CUST-2539"/>
    <s v="Meera Patel"/>
    <x v="0"/>
    <x v="4"/>
    <x v="1"/>
    <s v="Madhya Pradesh"/>
    <s v="Indore"/>
    <n v="3"/>
    <n v="3192.67"/>
    <n v="0.05"/>
    <n v="7919.81"/>
    <x v="2"/>
    <x v="1"/>
    <x v="2"/>
    <n v="0.15000000000000002"/>
    <n v="7.5000000000000015E-3"/>
    <n v="1.1250000000000003E-3"/>
    <n v="-7919.8088750000006"/>
    <n v="-7039830.1111111091"/>
    <n v="2025"/>
    <x v="8"/>
    <n v="11"/>
    <s v="Q4"/>
  </r>
  <r>
    <s v="ORD-07616"/>
    <d v="2025-04-06T00:00:00"/>
    <s v="CUST-2251"/>
    <s v="Priya Joshi"/>
    <x v="2"/>
    <x v="20"/>
    <x v="3"/>
    <s v="Telangana"/>
    <s v="Warangal"/>
    <n v="2"/>
    <n v="2703.32"/>
    <n v="0.05"/>
    <n v="3226.79"/>
    <x v="0"/>
    <x v="1"/>
    <x v="1"/>
    <n v="0.1"/>
    <n v="5.000000000000001E-3"/>
    <n v="5.0000000000000012E-4"/>
    <n v="-3226.7894999999999"/>
    <n v="-6453578.9999999981"/>
    <n v="2025"/>
    <x v="0"/>
    <n v="4"/>
    <s v="Q2"/>
  </r>
  <r>
    <s v="ORD-07617"/>
    <d v="2025-04-13T00:00:00"/>
    <s v="CUST-1667"/>
    <s v="Rahul Reddy"/>
    <x v="4"/>
    <x v="22"/>
    <x v="4"/>
    <s v="Odisha"/>
    <s v="Cuttack"/>
    <n v="1"/>
    <n v="5480.14"/>
    <n v="0.1"/>
    <n v="3798.91"/>
    <x v="1"/>
    <x v="0"/>
    <x v="2"/>
    <n v="0.1"/>
    <n v="1.0000000000000002E-2"/>
    <n v="1.0000000000000002E-3"/>
    <n v="-3798.9089999999997"/>
    <n v="-3798908.9999999986"/>
    <n v="2025"/>
    <x v="0"/>
    <n v="4"/>
    <s v="Q2"/>
  </r>
  <r>
    <s v="ORD-07618"/>
    <d v="2025-12-08T00:00:00"/>
    <s v="CUST-2305"/>
    <s v="Kiran Verma"/>
    <x v="3"/>
    <x v="16"/>
    <x v="3"/>
    <s v="Karnataka"/>
    <s v="Mysuru"/>
    <n v="1"/>
    <n v="10312.719999999999"/>
    <n v="0.05"/>
    <n v="6763.1"/>
    <x v="1"/>
    <x v="0"/>
    <x v="1"/>
    <n v="0.05"/>
    <n v="2.5000000000000005E-3"/>
    <n v="1.2500000000000003E-4"/>
    <n v="-6763.0998750000008"/>
    <n v="-54104798.999999993"/>
    <n v="2025"/>
    <x v="1"/>
    <n v="12"/>
    <s v="Q4"/>
  </r>
  <r>
    <s v="ORD-07619"/>
    <d v="2025-05-26T00:00:00"/>
    <s v="CUST-1706"/>
    <s v="Sneha Sharma"/>
    <x v="0"/>
    <x v="0"/>
    <x v="3"/>
    <s v="Telangana"/>
    <s v="Warangal"/>
    <n v="2"/>
    <n v="15452.11"/>
    <n v="0"/>
    <n v="23368.720000000001"/>
    <x v="0"/>
    <x v="0"/>
    <x v="1"/>
    <n v="0"/>
    <n v="0"/>
    <n v="0"/>
    <n v="-23368.720000000001"/>
    <e v="#DIV/0!"/>
    <n v="2025"/>
    <x v="6"/>
    <n v="5"/>
    <s v="Q2"/>
  </r>
  <r>
    <s v="ORD-07620"/>
    <d v="2025-01-27T00:00:00"/>
    <s v="CUST-2364"/>
    <s v="Ananya Reddy"/>
    <x v="4"/>
    <x v="19"/>
    <x v="3"/>
    <s v="Karnataka"/>
    <s v="Bengaluru"/>
    <n v="1"/>
    <n v="733.63"/>
    <n v="0.1"/>
    <n v="571.27"/>
    <x v="1"/>
    <x v="1"/>
    <x v="2"/>
    <n v="0.1"/>
    <n v="1.0000000000000002E-2"/>
    <n v="1.0000000000000002E-3"/>
    <n v="-571.26900000000001"/>
    <n v="-571268.99999999988"/>
    <n v="2025"/>
    <x v="5"/>
    <n v="1"/>
    <s v="Q1"/>
  </r>
  <r>
    <s v="ORD-07621"/>
    <d v="2025-08-08T00:00:00"/>
    <s v="CUST-2431"/>
    <s v="Vikram Rao"/>
    <x v="4"/>
    <x v="19"/>
    <x v="2"/>
    <s v="Gujarat"/>
    <s v="Surat"/>
    <n v="5"/>
    <n v="1374.12"/>
    <n v="0"/>
    <n v="5626.84"/>
    <x v="1"/>
    <x v="0"/>
    <x v="1"/>
    <n v="0"/>
    <n v="0"/>
    <n v="0"/>
    <n v="-5626.84"/>
    <e v="#DIV/0!"/>
    <n v="2025"/>
    <x v="7"/>
    <n v="8"/>
    <s v="Q3"/>
  </r>
  <r>
    <s v="ORD-07622"/>
    <d v="2025-01-18T00:00:00"/>
    <s v="CUST-1892"/>
    <s v="Sneha Nair"/>
    <x v="2"/>
    <x v="20"/>
    <x v="0"/>
    <s v="Uttar Pradesh"/>
    <s v="Noida"/>
    <n v="2"/>
    <n v="1166.31"/>
    <n v="0"/>
    <n v="1898.85"/>
    <x v="1"/>
    <x v="1"/>
    <x v="1"/>
    <n v="0"/>
    <n v="0"/>
    <n v="0"/>
    <n v="-1898.85"/>
    <e v="#DIV/0!"/>
    <n v="2025"/>
    <x v="5"/>
    <n v="1"/>
    <s v="Q1"/>
  </r>
  <r>
    <s v="ORD-07623"/>
    <d v="2025-06-16T00:00:00"/>
    <s v="CUST-2599"/>
    <s v="Rahul Rao"/>
    <x v="3"/>
    <x v="14"/>
    <x v="3"/>
    <s v="Telangana"/>
    <s v="Hyderabad"/>
    <n v="1"/>
    <n v="35034.800000000003"/>
    <n v="0.05"/>
    <n v="23174.52"/>
    <x v="0"/>
    <x v="1"/>
    <x v="1"/>
    <n v="0.05"/>
    <n v="2.5000000000000005E-3"/>
    <n v="1.2500000000000003E-4"/>
    <n v="-23174.519875000002"/>
    <n v="-185396158.99999997"/>
    <n v="2025"/>
    <x v="9"/>
    <n v="6"/>
    <s v="Q2"/>
  </r>
  <r>
    <s v="ORD-07624"/>
    <d v="2025-03-23T00:00:00"/>
    <s v="CUST-1442"/>
    <s v="Ananya Joshi"/>
    <x v="4"/>
    <x v="22"/>
    <x v="4"/>
    <s v="Odisha"/>
    <s v="Bhubaneswar"/>
    <n v="3"/>
    <n v="5770.97"/>
    <n v="0"/>
    <n v="14319.22"/>
    <x v="4"/>
    <x v="1"/>
    <x v="2"/>
    <n v="0"/>
    <n v="0"/>
    <n v="0"/>
    <n v="-14319.22"/>
    <e v="#DIV/0!"/>
    <n v="2025"/>
    <x v="3"/>
    <n v="3"/>
    <s v="Q1"/>
  </r>
  <r>
    <s v="ORD-07625"/>
    <d v="2025-03-13T00:00:00"/>
    <s v="CUST-1737"/>
    <s v="Vikram Gupta"/>
    <x v="3"/>
    <x v="18"/>
    <x v="0"/>
    <s v="Punjab"/>
    <s v="Amritsar"/>
    <n v="1"/>
    <n v="27137.54"/>
    <n v="0.1"/>
    <n v="15793.54"/>
    <x v="3"/>
    <x v="1"/>
    <x v="2"/>
    <n v="0.1"/>
    <n v="1.0000000000000002E-2"/>
    <n v="1.0000000000000002E-3"/>
    <n v="-15793.539000000001"/>
    <n v="-15793538.999999996"/>
    <n v="2025"/>
    <x v="3"/>
    <n v="3"/>
    <s v="Q1"/>
  </r>
  <r>
    <s v="ORD-07626"/>
    <d v="2025-11-06T00:00:00"/>
    <s v="CUST-1392"/>
    <s v="Neha Gupta"/>
    <x v="0"/>
    <x v="5"/>
    <x v="0"/>
    <s v="Delhi"/>
    <s v="New Delhi"/>
    <n v="1"/>
    <n v="5693.94"/>
    <n v="0.1"/>
    <n v="4119.87"/>
    <x v="2"/>
    <x v="1"/>
    <x v="1"/>
    <n v="0.1"/>
    <n v="1.0000000000000002E-2"/>
    <n v="1.0000000000000002E-3"/>
    <n v="-4119.8689999999997"/>
    <n v="-4119868.9999999986"/>
    <n v="2025"/>
    <x v="8"/>
    <n v="11"/>
    <s v="Q4"/>
  </r>
  <r>
    <s v="ORD-07627"/>
    <d v="2025-09-11T00:00:00"/>
    <s v="CUST-1435"/>
    <s v="Rahul Joshi"/>
    <x v="0"/>
    <x v="5"/>
    <x v="4"/>
    <s v="Jharkhand"/>
    <s v="Jamshedpur"/>
    <n v="1"/>
    <n v="14701.19"/>
    <n v="0.05"/>
    <n v="10126.6"/>
    <x v="0"/>
    <x v="1"/>
    <x v="2"/>
    <n v="0.05"/>
    <n v="2.5000000000000005E-3"/>
    <n v="1.2500000000000003E-4"/>
    <n v="-10126.599875"/>
    <n v="-81012798.999999985"/>
    <n v="2025"/>
    <x v="2"/>
    <n v="9"/>
    <s v="Q3"/>
  </r>
  <r>
    <s v="ORD-07628"/>
    <d v="2025-06-11T00:00:00"/>
    <s v="CUST-1101"/>
    <s v="Sneha Patel"/>
    <x v="0"/>
    <x v="5"/>
    <x v="4"/>
    <s v="Odisha"/>
    <s v="Bhubaneswar"/>
    <n v="3"/>
    <n v="1881.35"/>
    <n v="0.2"/>
    <n v="3312.75"/>
    <x v="2"/>
    <x v="1"/>
    <x v="2"/>
    <n v="0.60000000000000009"/>
    <n v="0.12000000000000002"/>
    <n v="7.2000000000000022E-2"/>
    <n v="-3312.6779999999999"/>
    <n v="-46009.41666666665"/>
    <n v="2025"/>
    <x v="9"/>
    <n v="6"/>
    <s v="Q2"/>
  </r>
  <r>
    <s v="ORD-07629"/>
    <d v="2025-11-23T00:00:00"/>
    <s v="CUST-2272"/>
    <s v="Vikram Verma"/>
    <x v="1"/>
    <x v="9"/>
    <x v="4"/>
    <s v="Jharkhand"/>
    <s v="Jamshedpur"/>
    <n v="1"/>
    <n v="1581.39"/>
    <n v="0.1"/>
    <n v="1063.68"/>
    <x v="4"/>
    <x v="1"/>
    <x v="0"/>
    <n v="0.1"/>
    <n v="1.0000000000000002E-2"/>
    <n v="1.0000000000000002E-3"/>
    <n v="-1063.6790000000001"/>
    <n v="-1063678.9999999998"/>
    <n v="2025"/>
    <x v="8"/>
    <n v="11"/>
    <s v="Q4"/>
  </r>
  <r>
    <s v="ORD-07630"/>
    <d v="2025-02-07T00:00:00"/>
    <s v="CUST-2322"/>
    <s v="Rahul Reddy"/>
    <x v="1"/>
    <x v="17"/>
    <x v="3"/>
    <s v="Andhra Pradesh"/>
    <s v="Vijayawada"/>
    <n v="1"/>
    <n v="435.8"/>
    <n v="0"/>
    <n v="357.24"/>
    <x v="1"/>
    <x v="0"/>
    <x v="1"/>
    <n v="0"/>
    <n v="0"/>
    <n v="0"/>
    <n v="-357.24"/>
    <e v="#DIV/0!"/>
    <n v="2025"/>
    <x v="11"/>
    <n v="2"/>
    <s v="Q1"/>
  </r>
  <r>
    <s v="ORD-07631"/>
    <d v="2025-07-20T00:00:00"/>
    <s v="CUST-1990"/>
    <s v="Meera Nair"/>
    <x v="2"/>
    <x v="2"/>
    <x v="3"/>
    <s v="Andhra Pradesh"/>
    <s v="Visakhapatnam"/>
    <n v="1"/>
    <n v="491.67"/>
    <n v="0.1"/>
    <n v="310.19"/>
    <x v="1"/>
    <x v="0"/>
    <x v="1"/>
    <n v="0.1"/>
    <n v="1.0000000000000002E-2"/>
    <n v="1.0000000000000002E-3"/>
    <n v="-310.18900000000002"/>
    <n v="-310188.99999999994"/>
    <n v="2025"/>
    <x v="4"/>
    <n v="7"/>
    <s v="Q3"/>
  </r>
  <r>
    <s v="ORD-07632"/>
    <d v="2025-07-19T00:00:00"/>
    <s v="CUST-2439"/>
    <s v="Vikram Rao"/>
    <x v="3"/>
    <x v="18"/>
    <x v="3"/>
    <s v="Tamil Nadu"/>
    <s v="Chennai"/>
    <n v="3"/>
    <n v="23939.62"/>
    <n v="0.05"/>
    <n v="48039.92"/>
    <x v="0"/>
    <x v="1"/>
    <x v="1"/>
    <n v="0.15000000000000002"/>
    <n v="7.5000000000000015E-3"/>
    <n v="1.1250000000000003E-3"/>
    <n v="-48039.918874999996"/>
    <n v="-42702150.111111097"/>
    <n v="2025"/>
    <x v="4"/>
    <n v="7"/>
    <s v="Q3"/>
  </r>
  <r>
    <s v="ORD-07633"/>
    <d v="2025-09-12T00:00:00"/>
    <s v="CUST-1105"/>
    <s v="Ananya Patel"/>
    <x v="2"/>
    <x v="8"/>
    <x v="0"/>
    <s v="Delhi"/>
    <s v="New Delhi"/>
    <n v="1"/>
    <n v="1685.84"/>
    <n v="0.1"/>
    <n v="1145.96"/>
    <x v="1"/>
    <x v="1"/>
    <x v="2"/>
    <n v="0.1"/>
    <n v="1.0000000000000002E-2"/>
    <n v="1.0000000000000002E-3"/>
    <n v="-1145.9590000000001"/>
    <n v="-1145958.9999999998"/>
    <n v="2025"/>
    <x v="2"/>
    <n v="9"/>
    <s v="Q3"/>
  </r>
  <r>
    <s v="ORD-07634"/>
    <d v="2025-06-28T00:00:00"/>
    <s v="CUST-1059"/>
    <s v="Priya Verma"/>
    <x v="1"/>
    <x v="1"/>
    <x v="0"/>
    <s v="Haryana"/>
    <s v="Gurugram"/>
    <n v="1"/>
    <n v="1524.74"/>
    <n v="0.1"/>
    <n v="946.35"/>
    <x v="0"/>
    <x v="1"/>
    <x v="2"/>
    <n v="0.1"/>
    <n v="1.0000000000000002E-2"/>
    <n v="1.0000000000000002E-3"/>
    <n v="-946.34900000000005"/>
    <n v="-946348.99999999977"/>
    <n v="2025"/>
    <x v="9"/>
    <n v="6"/>
    <s v="Q2"/>
  </r>
  <r>
    <s v="ORD-07635"/>
    <d v="2025-02-04T00:00:00"/>
    <s v="CUST-1210"/>
    <s v="Neha Joshi"/>
    <x v="0"/>
    <x v="5"/>
    <x v="2"/>
    <s v="Maharashtra"/>
    <s v="Mumbai"/>
    <n v="2"/>
    <n v="14902.39"/>
    <n v="0"/>
    <n v="21936.03"/>
    <x v="1"/>
    <x v="1"/>
    <x v="1"/>
    <n v="0"/>
    <n v="0"/>
    <n v="0"/>
    <n v="-21936.03"/>
    <e v="#DIV/0!"/>
    <n v="2025"/>
    <x v="11"/>
    <n v="2"/>
    <s v="Q1"/>
  </r>
  <r>
    <s v="ORD-07636"/>
    <d v="2025-03-23T00:00:00"/>
    <s v="CUST-1095"/>
    <s v="Rahul Sharma"/>
    <x v="4"/>
    <x v="15"/>
    <x v="0"/>
    <s v="Uttar Pradesh"/>
    <s v="Kanpur"/>
    <n v="2"/>
    <n v="1885.33"/>
    <n v="0.1"/>
    <n v="2686.67"/>
    <x v="1"/>
    <x v="1"/>
    <x v="2"/>
    <n v="0.2"/>
    <n v="2.0000000000000004E-2"/>
    <n v="4.000000000000001E-3"/>
    <n v="-2686.6660000000002"/>
    <n v="-671666.49999999988"/>
    <n v="2025"/>
    <x v="3"/>
    <n v="3"/>
    <s v="Q1"/>
  </r>
  <r>
    <s v="ORD-07637"/>
    <d v="2025-08-08T00:00:00"/>
    <s v="CUST-1602"/>
    <s v="Rohan Rao"/>
    <x v="1"/>
    <x v="21"/>
    <x v="0"/>
    <s v="Uttar Pradesh"/>
    <s v="Kanpur"/>
    <n v="3"/>
    <n v="3956.11"/>
    <n v="0.15"/>
    <n v="8850.9"/>
    <x v="0"/>
    <x v="0"/>
    <x v="2"/>
    <n v="0.44999999999999996"/>
    <n v="6.7499999999999991E-2"/>
    <n v="3.0374999999999992E-2"/>
    <n v="-8850.8696249999994"/>
    <n v="-291386.6543209877"/>
    <n v="2025"/>
    <x v="7"/>
    <n v="8"/>
    <s v="Q3"/>
  </r>
  <r>
    <s v="ORD-07638"/>
    <d v="2025-06-07T00:00:00"/>
    <s v="CUST-2368"/>
    <s v="Kiran Nair"/>
    <x v="2"/>
    <x v="10"/>
    <x v="0"/>
    <s v="Uttar Pradesh"/>
    <s v="Noida"/>
    <n v="1"/>
    <n v="4855.33"/>
    <n v="0.05"/>
    <n v="3173.99"/>
    <x v="4"/>
    <x v="1"/>
    <x v="1"/>
    <n v="0.05"/>
    <n v="2.5000000000000005E-3"/>
    <n v="1.2500000000000003E-4"/>
    <n v="-3173.9898749999998"/>
    <n v="-25391918.999999993"/>
    <n v="2025"/>
    <x v="9"/>
    <n v="6"/>
    <s v="Q2"/>
  </r>
  <r>
    <s v="ORD-07639"/>
    <d v="2025-01-04T00:00:00"/>
    <s v="CUST-1051"/>
    <s v="Priya Singh"/>
    <x v="3"/>
    <x v="14"/>
    <x v="3"/>
    <s v="Andhra Pradesh"/>
    <s v="Vijayawada"/>
    <n v="3"/>
    <n v="22229.29"/>
    <n v="0"/>
    <n v="45891.88"/>
    <x v="2"/>
    <x v="1"/>
    <x v="0"/>
    <n v="0"/>
    <n v="0"/>
    <n v="0"/>
    <n v="-45891.88"/>
    <e v="#DIV/0!"/>
    <n v="2025"/>
    <x v="5"/>
    <n v="1"/>
    <s v="Q1"/>
  </r>
  <r>
    <s v="ORD-07640"/>
    <d v="2025-06-16T00:00:00"/>
    <s v="CUST-1901"/>
    <s v="Priya Nair"/>
    <x v="2"/>
    <x v="2"/>
    <x v="3"/>
    <s v="Andhra Pradesh"/>
    <s v="Visakhapatnam"/>
    <n v="2"/>
    <n v="4007.27"/>
    <n v="0"/>
    <n v="5790.27"/>
    <x v="2"/>
    <x v="1"/>
    <x v="2"/>
    <n v="0"/>
    <n v="0"/>
    <n v="0"/>
    <n v="-5790.27"/>
    <e v="#DIV/0!"/>
    <n v="2025"/>
    <x v="9"/>
    <n v="6"/>
    <s v="Q2"/>
  </r>
  <r>
    <s v="ORD-07641"/>
    <d v="2025-07-23T00:00:00"/>
    <s v="CUST-1501"/>
    <s v="Aarav Gupta"/>
    <x v="4"/>
    <x v="12"/>
    <x v="0"/>
    <s v="Haryana"/>
    <s v="Gurugram"/>
    <n v="1"/>
    <n v="4277.7"/>
    <n v="0"/>
    <n v="3385.2"/>
    <x v="1"/>
    <x v="1"/>
    <x v="2"/>
    <n v="0"/>
    <n v="0"/>
    <n v="0"/>
    <n v="-3385.2"/>
    <e v="#DIV/0!"/>
    <n v="2025"/>
    <x v="4"/>
    <n v="7"/>
    <s v="Q3"/>
  </r>
  <r>
    <s v="ORD-07642"/>
    <d v="2025-07-13T00:00:00"/>
    <s v="CUST-1715"/>
    <s v="Neha Gupta"/>
    <x v="0"/>
    <x v="0"/>
    <x v="0"/>
    <s v="Uttar Pradesh"/>
    <s v="Noida"/>
    <n v="3"/>
    <n v="2921.24"/>
    <n v="0"/>
    <n v="7544.02"/>
    <x v="2"/>
    <x v="2"/>
    <x v="2"/>
    <n v="0"/>
    <n v="0"/>
    <n v="0"/>
    <n v="-7544.02"/>
    <e v="#DIV/0!"/>
    <n v="2025"/>
    <x v="4"/>
    <n v="7"/>
    <s v="Q3"/>
  </r>
  <r>
    <s v="ORD-07643"/>
    <d v="2025-08-23T00:00:00"/>
    <s v="CUST-1564"/>
    <s v="Rahul Verma"/>
    <x v="1"/>
    <x v="21"/>
    <x v="1"/>
    <s v="Chhattisgarh"/>
    <s v="Bilaspur"/>
    <n v="2"/>
    <n v="4559.13"/>
    <n v="0.05"/>
    <n v="7508.06"/>
    <x v="1"/>
    <x v="0"/>
    <x v="1"/>
    <n v="0.1"/>
    <n v="5.000000000000001E-3"/>
    <n v="5.0000000000000012E-4"/>
    <n v="-7508.0595000000003"/>
    <n v="-15016118.999999996"/>
    <n v="2025"/>
    <x v="7"/>
    <n v="8"/>
    <s v="Q3"/>
  </r>
  <r>
    <s v="ORD-07644"/>
    <d v="2025-07-25T00:00:00"/>
    <s v="CUST-2164"/>
    <s v="Arjun Patel"/>
    <x v="0"/>
    <x v="11"/>
    <x v="1"/>
    <s v="Chhattisgarh"/>
    <s v="Raipur"/>
    <n v="2"/>
    <n v="10554.39"/>
    <n v="0.05"/>
    <n v="14195.45"/>
    <x v="1"/>
    <x v="1"/>
    <x v="2"/>
    <n v="0.1"/>
    <n v="5.000000000000001E-3"/>
    <n v="5.0000000000000012E-4"/>
    <n v="-14195.449500000001"/>
    <n v="-28390898.999999996"/>
    <n v="2025"/>
    <x v="4"/>
    <n v="7"/>
    <s v="Q3"/>
  </r>
  <r>
    <s v="ORD-07645"/>
    <d v="2025-05-30T00:00:00"/>
    <s v="CUST-2126"/>
    <s v="Arjun Kumar"/>
    <x v="2"/>
    <x v="20"/>
    <x v="2"/>
    <s v="Rajasthan"/>
    <s v="Udaipur"/>
    <n v="4"/>
    <n v="6209.58"/>
    <n v="0"/>
    <n v="18094.5"/>
    <x v="0"/>
    <x v="1"/>
    <x v="1"/>
    <n v="0"/>
    <n v="0"/>
    <n v="0"/>
    <n v="-18094.5"/>
    <e v="#DIV/0!"/>
    <n v="2025"/>
    <x v="6"/>
    <n v="5"/>
    <s v="Q2"/>
  </r>
  <r>
    <s v="ORD-07646"/>
    <d v="2025-06-08T00:00:00"/>
    <s v="CUST-1919"/>
    <s v="Priya Sharma"/>
    <x v="2"/>
    <x v="20"/>
    <x v="3"/>
    <s v="Karnataka"/>
    <s v="Mysuru"/>
    <n v="2"/>
    <n v="5837.25"/>
    <n v="0.1"/>
    <n v="7706.37"/>
    <x v="1"/>
    <x v="2"/>
    <x v="1"/>
    <n v="0.2"/>
    <n v="2.0000000000000004E-2"/>
    <n v="4.000000000000001E-3"/>
    <n v="-7706.366"/>
    <n v="-1926591.4999999995"/>
    <n v="2025"/>
    <x v="9"/>
    <n v="6"/>
    <s v="Q2"/>
  </r>
  <r>
    <s v="ORD-07647"/>
    <d v="2025-10-06T00:00:00"/>
    <s v="CUST-2144"/>
    <s v="Rohan Verma"/>
    <x v="2"/>
    <x v="8"/>
    <x v="3"/>
    <s v="Telangana"/>
    <s v="Warangal"/>
    <n v="1"/>
    <n v="926.52"/>
    <n v="0.2"/>
    <n v="526.79"/>
    <x v="0"/>
    <x v="1"/>
    <x v="0"/>
    <n v="0.2"/>
    <n v="4.0000000000000008E-2"/>
    <n v="8.0000000000000019E-3"/>
    <n v="-526.78199999999993"/>
    <n v="-65847.749999999971"/>
    <n v="2025"/>
    <x v="10"/>
    <n v="10"/>
    <s v="Q4"/>
  </r>
  <r>
    <s v="ORD-07648"/>
    <d v="2025-10-31T00:00:00"/>
    <s v="CUST-1308"/>
    <s v="Neha Rao"/>
    <x v="4"/>
    <x v="22"/>
    <x v="2"/>
    <s v="Maharashtra"/>
    <s v="Pune"/>
    <n v="3"/>
    <n v="2261.8000000000002"/>
    <n v="0.15"/>
    <n v="4048.9"/>
    <x v="1"/>
    <x v="0"/>
    <x v="2"/>
    <n v="0.44999999999999996"/>
    <n v="6.7499999999999991E-2"/>
    <n v="3.0374999999999992E-2"/>
    <n v="-4048.8696250000003"/>
    <n v="-133296.11934156384"/>
    <n v="2025"/>
    <x v="10"/>
    <n v="10"/>
    <s v="Q4"/>
  </r>
  <r>
    <s v="ORD-07649"/>
    <d v="2025-06-15T00:00:00"/>
    <s v="CUST-1876"/>
    <s v="Neha Joshi"/>
    <x v="3"/>
    <x v="13"/>
    <x v="3"/>
    <s v="Karnataka"/>
    <s v="Bengaluru"/>
    <n v="1"/>
    <n v="10724.08"/>
    <n v="0.05"/>
    <n v="6505.59"/>
    <x v="3"/>
    <x v="1"/>
    <x v="1"/>
    <n v="0.05"/>
    <n v="2.5000000000000005E-3"/>
    <n v="1.2500000000000003E-4"/>
    <n v="-6505.5898750000006"/>
    <n v="-52044718.999999993"/>
    <n v="2025"/>
    <x v="9"/>
    <n v="6"/>
    <s v="Q2"/>
  </r>
  <r>
    <s v="ORD-07650"/>
    <d v="2025-11-07T00:00:00"/>
    <s v="CUST-1473"/>
    <s v="Priya Nair"/>
    <x v="3"/>
    <x v="18"/>
    <x v="4"/>
    <s v="Odisha"/>
    <s v="Cuttack"/>
    <n v="2"/>
    <n v="54254.5"/>
    <n v="0.1"/>
    <n v="74388.600000000006"/>
    <x v="4"/>
    <x v="1"/>
    <x v="0"/>
    <n v="0.2"/>
    <n v="2.0000000000000004E-2"/>
    <n v="4.000000000000001E-3"/>
    <n v="-74388.596000000005"/>
    <n v="-18597148.999999996"/>
    <n v="2025"/>
    <x v="8"/>
    <n v="11"/>
    <s v="Q4"/>
  </r>
  <r>
    <s v="ORD-07651"/>
    <d v="2025-03-09T00:00:00"/>
    <s v="CUST-2471"/>
    <s v="Rohan Singh"/>
    <x v="2"/>
    <x v="23"/>
    <x v="2"/>
    <s v="Rajasthan"/>
    <s v="Udaipur"/>
    <n v="1"/>
    <n v="6092.15"/>
    <n v="0.15"/>
    <n v="4102.3100000000004"/>
    <x v="1"/>
    <x v="1"/>
    <x v="0"/>
    <n v="0.15"/>
    <n v="2.2499999999999999E-2"/>
    <n v="3.375E-3"/>
    <n v="-4102.3066250000002"/>
    <n v="-1215498.2592592593"/>
    <n v="2025"/>
    <x v="3"/>
    <n v="3"/>
    <s v="Q1"/>
  </r>
  <r>
    <s v="ORD-07652"/>
    <d v="2025-03-29T00:00:00"/>
    <s v="CUST-1076"/>
    <s v="Sneha Reddy"/>
    <x v="3"/>
    <x v="13"/>
    <x v="4"/>
    <s v="West Bengal"/>
    <s v="Kolkata"/>
    <n v="1"/>
    <n v="35026.19"/>
    <n v="0.15"/>
    <n v="26134.39"/>
    <x v="1"/>
    <x v="0"/>
    <x v="2"/>
    <n v="0.15"/>
    <n v="2.2499999999999999E-2"/>
    <n v="3.375E-3"/>
    <n v="-26134.386624999999"/>
    <n v="-7743521.9629629627"/>
    <n v="2025"/>
    <x v="3"/>
    <n v="3"/>
    <s v="Q1"/>
  </r>
  <r>
    <s v="ORD-07653"/>
    <d v="2025-08-05T00:00:00"/>
    <s v="CUST-1643"/>
    <s v="Sneha Rao"/>
    <x v="0"/>
    <x v="0"/>
    <x v="3"/>
    <s v="Karnataka"/>
    <s v="Mysuru"/>
    <n v="2"/>
    <n v="2502.2800000000002"/>
    <n v="0.15"/>
    <n v="3322.21"/>
    <x v="1"/>
    <x v="1"/>
    <x v="1"/>
    <n v="0.3"/>
    <n v="4.4999999999999998E-2"/>
    <n v="1.35E-2"/>
    <n v="-3322.1965"/>
    <n v="-246088.62962962964"/>
    <n v="2025"/>
    <x v="7"/>
    <n v="8"/>
    <s v="Q3"/>
  </r>
  <r>
    <s v="ORD-07654"/>
    <d v="2025-01-01T00:00:00"/>
    <s v="CUST-1152"/>
    <s v="Arjun Rao"/>
    <x v="3"/>
    <x v="18"/>
    <x v="3"/>
    <s v="Karnataka"/>
    <s v="Bengaluru"/>
    <n v="1"/>
    <n v="10111.66"/>
    <n v="0.1"/>
    <n v="7086.67"/>
    <x v="1"/>
    <x v="0"/>
    <x v="2"/>
    <n v="0.1"/>
    <n v="1.0000000000000002E-2"/>
    <n v="1.0000000000000002E-3"/>
    <n v="-7086.6689999999999"/>
    <n v="-7086668.9999999981"/>
    <n v="2025"/>
    <x v="5"/>
    <n v="1"/>
    <s v="Q1"/>
  </r>
  <r>
    <s v="ORD-07655"/>
    <d v="2025-05-15T00:00:00"/>
    <s v="CUST-1591"/>
    <s v="Kiran Singh"/>
    <x v="3"/>
    <x v="18"/>
    <x v="2"/>
    <s v="Rajasthan"/>
    <s v="Jaipur"/>
    <n v="2"/>
    <n v="53160.35"/>
    <n v="0.05"/>
    <n v="72349.710000000006"/>
    <x v="0"/>
    <x v="0"/>
    <x v="2"/>
    <n v="0.1"/>
    <n v="5.000000000000001E-3"/>
    <n v="5.0000000000000012E-4"/>
    <n v="-72349.709500000012"/>
    <n v="-144699419"/>
    <n v="2025"/>
    <x v="6"/>
    <n v="5"/>
    <s v="Q2"/>
  </r>
  <r>
    <s v="ORD-07656"/>
    <d v="2025-07-04T00:00:00"/>
    <s v="CUST-1863"/>
    <s v="Isha Reddy"/>
    <x v="2"/>
    <x v="20"/>
    <x v="2"/>
    <s v="Rajasthan"/>
    <s v="Jaipur"/>
    <n v="3"/>
    <n v="6532.65"/>
    <n v="0"/>
    <n v="12443.78"/>
    <x v="1"/>
    <x v="2"/>
    <x v="1"/>
    <n v="0"/>
    <n v="0"/>
    <n v="0"/>
    <n v="-12443.78"/>
    <e v="#DIV/0!"/>
    <n v="2025"/>
    <x v="4"/>
    <n v="7"/>
    <s v="Q3"/>
  </r>
  <r>
    <s v="ORD-07657"/>
    <d v="2025-12-17T00:00:00"/>
    <s v="CUST-1491"/>
    <s v="Vikram Rao"/>
    <x v="1"/>
    <x v="7"/>
    <x v="2"/>
    <s v="Goa"/>
    <s v="Panaji"/>
    <n v="1"/>
    <n v="1197.51"/>
    <n v="0.05"/>
    <n v="886.99"/>
    <x v="1"/>
    <x v="2"/>
    <x v="1"/>
    <n v="0.05"/>
    <n v="2.5000000000000005E-3"/>
    <n v="1.2500000000000003E-4"/>
    <n v="-886.98987499999998"/>
    <n v="-7095918.9999999981"/>
    <n v="2025"/>
    <x v="1"/>
    <n v="12"/>
    <s v="Q4"/>
  </r>
  <r>
    <s v="ORD-07658"/>
    <d v="2025-05-20T00:00:00"/>
    <s v="CUST-1405"/>
    <s v="Meera Sharma"/>
    <x v="3"/>
    <x v="14"/>
    <x v="3"/>
    <s v="Karnataka"/>
    <s v="Bengaluru"/>
    <n v="2"/>
    <n v="2207.2399999999998"/>
    <n v="0"/>
    <n v="2881.07"/>
    <x v="4"/>
    <x v="1"/>
    <x v="1"/>
    <n v="0"/>
    <n v="0"/>
    <n v="0"/>
    <n v="-2881.07"/>
    <e v="#DIV/0!"/>
    <n v="2025"/>
    <x v="6"/>
    <n v="5"/>
    <s v="Q2"/>
  </r>
  <r>
    <s v="ORD-07659"/>
    <d v="2025-04-16T00:00:00"/>
    <s v="CUST-1252"/>
    <s v="Vikram Verma"/>
    <x v="3"/>
    <x v="18"/>
    <x v="2"/>
    <s v="Rajasthan"/>
    <s v="Udaipur"/>
    <n v="3"/>
    <n v="22515.51"/>
    <n v="0.2"/>
    <n v="43954.84"/>
    <x v="0"/>
    <x v="2"/>
    <x v="2"/>
    <n v="0.60000000000000009"/>
    <n v="0.12000000000000002"/>
    <n v="7.2000000000000022E-2"/>
    <n v="-43954.767999999996"/>
    <n v="-610482.88888888864"/>
    <n v="2025"/>
    <x v="0"/>
    <n v="4"/>
    <s v="Q2"/>
  </r>
  <r>
    <s v="ORD-07660"/>
    <d v="2025-05-13T00:00:00"/>
    <s v="CUST-1375"/>
    <s v="Sneha Verma"/>
    <x v="3"/>
    <x v="14"/>
    <x v="1"/>
    <s v="Madhya Pradesh"/>
    <s v="Indore"/>
    <n v="2"/>
    <n v="3436.71"/>
    <n v="0.05"/>
    <n v="5328.8"/>
    <x v="1"/>
    <x v="1"/>
    <x v="1"/>
    <n v="0.1"/>
    <n v="5.000000000000001E-3"/>
    <n v="5.0000000000000012E-4"/>
    <n v="-5328.7995000000001"/>
    <n v="-10657598.999999998"/>
    <n v="2025"/>
    <x v="6"/>
    <n v="5"/>
    <s v="Q2"/>
  </r>
  <r>
    <s v="ORD-07661"/>
    <d v="2025-04-18T00:00:00"/>
    <s v="CUST-2365"/>
    <s v="Arjun Verma"/>
    <x v="0"/>
    <x v="4"/>
    <x v="2"/>
    <s v="Rajasthan"/>
    <s v="Udaipur"/>
    <n v="2"/>
    <n v="15023.97"/>
    <n v="0.2"/>
    <n v="15560.64"/>
    <x v="0"/>
    <x v="1"/>
    <x v="1"/>
    <n v="0.4"/>
    <n v="8.0000000000000016E-2"/>
    <n v="3.2000000000000008E-2"/>
    <n v="-15560.608"/>
    <n v="-486268.99999999988"/>
    <n v="2025"/>
    <x v="0"/>
    <n v="4"/>
    <s v="Q2"/>
  </r>
  <r>
    <s v="ORD-07662"/>
    <d v="2025-06-27T00:00:00"/>
    <s v="CUST-2143"/>
    <s v="Aarav Patel"/>
    <x v="3"/>
    <x v="13"/>
    <x v="3"/>
    <s v="Telangana"/>
    <s v="Warangal"/>
    <n v="1"/>
    <n v="32711.03"/>
    <n v="0.1"/>
    <n v="20377.8"/>
    <x v="2"/>
    <x v="1"/>
    <x v="2"/>
    <n v="0.1"/>
    <n v="1.0000000000000002E-2"/>
    <n v="1.0000000000000002E-3"/>
    <n v="-20377.798999999999"/>
    <n v="-20377798.999999993"/>
    <n v="2025"/>
    <x v="9"/>
    <n v="6"/>
    <s v="Q2"/>
  </r>
  <r>
    <s v="ORD-07663"/>
    <d v="2025-10-25T00:00:00"/>
    <s v="CUST-2008"/>
    <s v="Rahul Patel"/>
    <x v="0"/>
    <x v="6"/>
    <x v="2"/>
    <s v="Goa"/>
    <s v="Panaji"/>
    <n v="1"/>
    <n v="11804.19"/>
    <n v="0.05"/>
    <n v="9343.19"/>
    <x v="1"/>
    <x v="1"/>
    <x v="1"/>
    <n v="0.05"/>
    <n v="2.5000000000000005E-3"/>
    <n v="1.2500000000000003E-4"/>
    <n v="-9343.189875"/>
    <n v="-74745518.999999985"/>
    <n v="2025"/>
    <x v="10"/>
    <n v="10"/>
    <s v="Q4"/>
  </r>
  <r>
    <s v="ORD-07664"/>
    <d v="2025-12-24T00:00:00"/>
    <s v="CUST-1153"/>
    <s v="Isha Sharma"/>
    <x v="1"/>
    <x v="9"/>
    <x v="4"/>
    <s v="Odisha"/>
    <s v="Cuttack"/>
    <n v="1"/>
    <n v="2204.5500000000002"/>
    <n v="0"/>
    <n v="1918.33"/>
    <x v="1"/>
    <x v="1"/>
    <x v="2"/>
    <n v="0"/>
    <n v="0"/>
    <n v="0"/>
    <n v="-1918.33"/>
    <e v="#DIV/0!"/>
    <n v="2025"/>
    <x v="1"/>
    <n v="12"/>
    <s v="Q4"/>
  </r>
  <r>
    <s v="ORD-07665"/>
    <d v="2025-12-25T00:00:00"/>
    <s v="CUST-2548"/>
    <s v="Kiran Kumar"/>
    <x v="2"/>
    <x v="2"/>
    <x v="2"/>
    <s v="Gujarat"/>
    <s v="Surat"/>
    <n v="1"/>
    <n v="2680.35"/>
    <n v="0"/>
    <n v="2170.94"/>
    <x v="1"/>
    <x v="2"/>
    <x v="2"/>
    <n v="0"/>
    <n v="0"/>
    <n v="0"/>
    <n v="-2170.94"/>
    <e v="#DIV/0!"/>
    <n v="2025"/>
    <x v="1"/>
    <n v="12"/>
    <s v="Q4"/>
  </r>
  <r>
    <s v="ORD-07666"/>
    <d v="2025-05-26T00:00:00"/>
    <s v="CUST-2098"/>
    <s v="Aarav Rao"/>
    <x v="3"/>
    <x v="16"/>
    <x v="2"/>
    <s v="Rajasthan"/>
    <s v="Jaipur"/>
    <n v="2"/>
    <n v="15609.73"/>
    <n v="0.1"/>
    <n v="20352.29"/>
    <x v="2"/>
    <x v="1"/>
    <x v="1"/>
    <n v="0.2"/>
    <n v="2.0000000000000004E-2"/>
    <n v="4.000000000000001E-3"/>
    <n v="-20352.286"/>
    <n v="-5088071.4999999991"/>
    <n v="2025"/>
    <x v="6"/>
    <n v="5"/>
    <s v="Q2"/>
  </r>
  <r>
    <s v="ORD-07667"/>
    <d v="2025-03-15T00:00:00"/>
    <s v="CUST-1710"/>
    <s v="Aarav Sharma"/>
    <x v="2"/>
    <x v="20"/>
    <x v="2"/>
    <s v="Goa"/>
    <s v="Panaji"/>
    <n v="1"/>
    <n v="5485.51"/>
    <n v="0.1"/>
    <n v="4122.7299999999996"/>
    <x v="0"/>
    <x v="0"/>
    <x v="2"/>
    <n v="0.1"/>
    <n v="1.0000000000000002E-2"/>
    <n v="1.0000000000000002E-3"/>
    <n v="-4122.7289999999994"/>
    <n v="-4122728.9999999986"/>
    <n v="2025"/>
    <x v="3"/>
    <n v="3"/>
    <s v="Q1"/>
  </r>
  <r>
    <s v="ORD-07668"/>
    <d v="2025-04-18T00:00:00"/>
    <s v="CUST-2181"/>
    <s v="Meera Joshi"/>
    <x v="4"/>
    <x v="19"/>
    <x v="2"/>
    <s v="Gujarat"/>
    <s v="Ahmedabad"/>
    <n v="4"/>
    <n v="6412.15"/>
    <n v="0.2"/>
    <n v="14284.28"/>
    <x v="0"/>
    <x v="2"/>
    <x v="1"/>
    <n v="0.8"/>
    <n v="0.16000000000000003"/>
    <n v="0.12800000000000003"/>
    <n v="-14284.152"/>
    <n v="-111594.93749999997"/>
    <n v="2025"/>
    <x v="0"/>
    <n v="4"/>
    <s v="Q2"/>
  </r>
  <r>
    <s v="ORD-07669"/>
    <d v="2025-05-02T00:00:00"/>
    <s v="CUST-2245"/>
    <s v="Isha Joshi"/>
    <x v="0"/>
    <x v="4"/>
    <x v="0"/>
    <s v="Haryana"/>
    <s v="Faridabad"/>
    <n v="3"/>
    <n v="6940.61"/>
    <n v="0"/>
    <n v="17599.189999999999"/>
    <x v="2"/>
    <x v="1"/>
    <x v="2"/>
    <n v="0"/>
    <n v="0"/>
    <n v="0"/>
    <n v="-17599.189999999999"/>
    <e v="#DIV/0!"/>
    <n v="2025"/>
    <x v="6"/>
    <n v="5"/>
    <s v="Q2"/>
  </r>
  <r>
    <s v="ORD-07670"/>
    <d v="2025-01-17T00:00:00"/>
    <s v="CUST-1174"/>
    <s v="Kiran Reddy"/>
    <x v="0"/>
    <x v="4"/>
    <x v="3"/>
    <s v="Tamil Nadu"/>
    <s v="Chennai"/>
    <n v="1"/>
    <n v="6255.31"/>
    <n v="0"/>
    <n v="3947.96"/>
    <x v="0"/>
    <x v="1"/>
    <x v="2"/>
    <n v="0"/>
    <n v="0"/>
    <n v="0"/>
    <n v="-3947.96"/>
    <e v="#DIV/0!"/>
    <n v="2025"/>
    <x v="5"/>
    <n v="1"/>
    <s v="Q1"/>
  </r>
  <r>
    <s v="ORD-07671"/>
    <d v="2025-07-15T00:00:00"/>
    <s v="CUST-1238"/>
    <s v="Rohan Joshi"/>
    <x v="2"/>
    <x v="20"/>
    <x v="0"/>
    <s v="Haryana"/>
    <s v="Faridabad"/>
    <n v="1"/>
    <n v="408.2"/>
    <n v="0"/>
    <n v="358.47"/>
    <x v="2"/>
    <x v="1"/>
    <x v="2"/>
    <n v="0"/>
    <n v="0"/>
    <n v="0"/>
    <n v="-358.47"/>
    <e v="#DIV/0!"/>
    <n v="2025"/>
    <x v="4"/>
    <n v="7"/>
    <s v="Q3"/>
  </r>
  <r>
    <s v="ORD-07672"/>
    <d v="2025-11-23T00:00:00"/>
    <s v="CUST-2545"/>
    <s v="Ananya Reddy"/>
    <x v="3"/>
    <x v="3"/>
    <x v="3"/>
    <s v="Tamil Nadu"/>
    <s v="Coimbatore"/>
    <n v="2"/>
    <n v="5535.56"/>
    <n v="0.05"/>
    <n v="6823.15"/>
    <x v="0"/>
    <x v="2"/>
    <x v="1"/>
    <n v="0.1"/>
    <n v="5.000000000000001E-3"/>
    <n v="5.0000000000000012E-4"/>
    <n v="-6823.1494999999995"/>
    <n v="-13646298.999999996"/>
    <n v="2025"/>
    <x v="8"/>
    <n v="11"/>
    <s v="Q4"/>
  </r>
  <r>
    <s v="ORD-07673"/>
    <d v="2025-11-14T00:00:00"/>
    <s v="CUST-1764"/>
    <s v="Sneha Singh"/>
    <x v="2"/>
    <x v="2"/>
    <x v="2"/>
    <s v="Maharashtra"/>
    <s v="Mumbai"/>
    <n v="2"/>
    <n v="4513.49"/>
    <n v="0.1"/>
    <n v="6970.17"/>
    <x v="3"/>
    <x v="0"/>
    <x v="1"/>
    <n v="0.2"/>
    <n v="2.0000000000000004E-2"/>
    <n v="4.000000000000001E-3"/>
    <n v="-6970.1660000000002"/>
    <n v="-1742541.4999999995"/>
    <n v="2025"/>
    <x v="8"/>
    <n v="11"/>
    <s v="Q4"/>
  </r>
  <r>
    <s v="ORD-07674"/>
    <d v="2025-10-24T00:00:00"/>
    <s v="CUST-1544"/>
    <s v="Vikram Gupta"/>
    <x v="1"/>
    <x v="17"/>
    <x v="3"/>
    <s v="Andhra Pradesh"/>
    <s v="Visakhapatnam"/>
    <n v="4"/>
    <n v="2694.38"/>
    <n v="0"/>
    <n v="9071.01"/>
    <x v="0"/>
    <x v="1"/>
    <x v="1"/>
    <n v="0"/>
    <n v="0"/>
    <n v="0"/>
    <n v="-9071.01"/>
    <e v="#DIV/0!"/>
    <n v="2025"/>
    <x v="10"/>
    <n v="10"/>
    <s v="Q4"/>
  </r>
  <r>
    <s v="ORD-07675"/>
    <d v="2025-09-09T00:00:00"/>
    <s v="CUST-1496"/>
    <s v="Isha Singh"/>
    <x v="0"/>
    <x v="0"/>
    <x v="0"/>
    <s v="Delhi"/>
    <s v="Delhi"/>
    <n v="1"/>
    <n v="8222.1"/>
    <n v="0.05"/>
    <n v="5438.27"/>
    <x v="2"/>
    <x v="1"/>
    <x v="2"/>
    <n v="0.05"/>
    <n v="2.5000000000000005E-3"/>
    <n v="1.2500000000000003E-4"/>
    <n v="-5438.2698750000009"/>
    <n v="-43506159"/>
    <n v="2025"/>
    <x v="2"/>
    <n v="9"/>
    <s v="Q3"/>
  </r>
  <r>
    <s v="ORD-07676"/>
    <d v="2025-04-29T00:00:00"/>
    <s v="CUST-2165"/>
    <s v="Sneha Sharma"/>
    <x v="2"/>
    <x v="10"/>
    <x v="3"/>
    <s v="Karnataka"/>
    <s v="Mysuru"/>
    <n v="1"/>
    <n v="5861.51"/>
    <n v="0.05"/>
    <n v="4121.82"/>
    <x v="0"/>
    <x v="1"/>
    <x v="1"/>
    <n v="0.05"/>
    <n v="2.5000000000000005E-3"/>
    <n v="1.2500000000000003E-4"/>
    <n v="-4121.8198750000001"/>
    <n v="-32974558.999999993"/>
    <n v="2025"/>
    <x v="0"/>
    <n v="4"/>
    <s v="Q2"/>
  </r>
  <r>
    <s v="ORD-07677"/>
    <d v="2025-06-11T00:00:00"/>
    <s v="CUST-1181"/>
    <s v="Ananya Sharma"/>
    <x v="2"/>
    <x v="10"/>
    <x v="0"/>
    <s v="Uttar Pradesh"/>
    <s v="Noida"/>
    <n v="4"/>
    <n v="3725.73"/>
    <n v="0.05"/>
    <n v="9567.2999999999993"/>
    <x v="1"/>
    <x v="2"/>
    <x v="2"/>
    <n v="0.2"/>
    <n v="1.0000000000000002E-2"/>
    <n v="2.0000000000000005E-3"/>
    <n v="-9567.2979999999989"/>
    <n v="-4783648.9999999981"/>
    <n v="2025"/>
    <x v="9"/>
    <n v="6"/>
    <s v="Q2"/>
  </r>
  <r>
    <s v="ORD-07678"/>
    <d v="2025-07-17T00:00:00"/>
    <s v="CUST-1843"/>
    <s v="Kiran Singh"/>
    <x v="3"/>
    <x v="14"/>
    <x v="2"/>
    <s v="Rajasthan"/>
    <s v="Jaipur"/>
    <n v="1"/>
    <n v="25915.34"/>
    <n v="0.1"/>
    <n v="17378.05"/>
    <x v="3"/>
    <x v="1"/>
    <x v="2"/>
    <n v="0.1"/>
    <n v="1.0000000000000002E-2"/>
    <n v="1.0000000000000002E-3"/>
    <n v="-17378.048999999999"/>
    <n v="-17378048.999999996"/>
    <n v="2025"/>
    <x v="4"/>
    <n v="7"/>
    <s v="Q3"/>
  </r>
  <r>
    <s v="ORD-07679"/>
    <d v="2025-02-14T00:00:00"/>
    <s v="CUST-1098"/>
    <s v="Rahul Reddy"/>
    <x v="3"/>
    <x v="16"/>
    <x v="2"/>
    <s v="Gujarat"/>
    <s v="Surat"/>
    <n v="2"/>
    <n v="11739.78"/>
    <n v="0.05"/>
    <n v="14878.03"/>
    <x v="1"/>
    <x v="0"/>
    <x v="1"/>
    <n v="0.1"/>
    <n v="5.000000000000001E-3"/>
    <n v="5.0000000000000012E-4"/>
    <n v="-14878.029500000001"/>
    <n v="-29756058.999999993"/>
    <n v="2025"/>
    <x v="11"/>
    <n v="2"/>
    <s v="Q1"/>
  </r>
  <r>
    <s v="ORD-07680"/>
    <d v="2025-11-10T00:00:00"/>
    <s v="CUST-1310"/>
    <s v="Rahul Patel"/>
    <x v="4"/>
    <x v="12"/>
    <x v="2"/>
    <s v="Rajasthan"/>
    <s v="Udaipur"/>
    <n v="1"/>
    <n v="7475.85"/>
    <n v="0.05"/>
    <n v="4943.6000000000004"/>
    <x v="1"/>
    <x v="1"/>
    <x v="2"/>
    <n v="0.05"/>
    <n v="2.5000000000000005E-3"/>
    <n v="1.2500000000000003E-4"/>
    <n v="-4943.5998750000008"/>
    <n v="-39548799"/>
    <n v="2025"/>
    <x v="8"/>
    <n v="11"/>
    <s v="Q4"/>
  </r>
  <r>
    <s v="ORD-07681"/>
    <d v="2025-06-28T00:00:00"/>
    <s v="CUST-1380"/>
    <s v="Vikram Reddy"/>
    <x v="4"/>
    <x v="15"/>
    <x v="0"/>
    <s v="Punjab"/>
    <s v="Ludhiana"/>
    <n v="3"/>
    <n v="5398.11"/>
    <n v="0.1"/>
    <n v="9184.83"/>
    <x v="0"/>
    <x v="1"/>
    <x v="1"/>
    <n v="0.30000000000000004"/>
    <n v="3.0000000000000006E-2"/>
    <n v="9.0000000000000028E-3"/>
    <n v="-9184.8209999999999"/>
    <n v="-1020535.6666666664"/>
    <n v="2025"/>
    <x v="9"/>
    <n v="6"/>
    <s v="Q2"/>
  </r>
  <r>
    <s v="ORD-07682"/>
    <d v="2025-02-13T00:00:00"/>
    <s v="CUST-2396"/>
    <s v="Vikram Nair"/>
    <x v="1"/>
    <x v="9"/>
    <x v="0"/>
    <s v="Uttar Pradesh"/>
    <s v="Lucknow"/>
    <n v="1"/>
    <n v="689.18"/>
    <n v="0.05"/>
    <n v="499.87"/>
    <x v="0"/>
    <x v="1"/>
    <x v="2"/>
    <n v="0.05"/>
    <n v="2.5000000000000005E-3"/>
    <n v="1.2500000000000003E-4"/>
    <n v="-499.86987499999998"/>
    <n v="-3998958.9999999991"/>
    <n v="2025"/>
    <x v="11"/>
    <n v="2"/>
    <s v="Q1"/>
  </r>
  <r>
    <s v="ORD-07683"/>
    <d v="2025-09-28T00:00:00"/>
    <s v="CUST-2437"/>
    <s v="Arjun Singh"/>
    <x v="4"/>
    <x v="22"/>
    <x v="1"/>
    <s v="Chhattisgarh"/>
    <s v="Bilaspur"/>
    <n v="2"/>
    <n v="6015.64"/>
    <n v="0.1"/>
    <n v="8750.4599999999991"/>
    <x v="0"/>
    <x v="0"/>
    <x v="0"/>
    <n v="0.2"/>
    <n v="2.0000000000000004E-2"/>
    <n v="4.000000000000001E-3"/>
    <n v="-8750.4559999999983"/>
    <n v="-2187613.9999999991"/>
    <n v="2025"/>
    <x v="2"/>
    <n v="9"/>
    <s v="Q3"/>
  </r>
  <r>
    <s v="ORD-07684"/>
    <d v="2025-03-19T00:00:00"/>
    <s v="CUST-1691"/>
    <s v="Kiran Sharma"/>
    <x v="0"/>
    <x v="0"/>
    <x v="0"/>
    <s v="Delhi"/>
    <s v="New Delhi"/>
    <n v="2"/>
    <n v="8053.72"/>
    <n v="0.2"/>
    <n v="8667.06"/>
    <x v="1"/>
    <x v="1"/>
    <x v="0"/>
    <n v="0.4"/>
    <n v="8.0000000000000016E-2"/>
    <n v="3.2000000000000008E-2"/>
    <n v="-8667.0280000000002"/>
    <n v="-270844.62499999994"/>
    <n v="2025"/>
    <x v="3"/>
    <n v="3"/>
    <s v="Q1"/>
  </r>
  <r>
    <s v="ORD-07685"/>
    <d v="2025-11-22T00:00:00"/>
    <s v="CUST-1460"/>
    <s v="Arjun Patel"/>
    <x v="3"/>
    <x v="3"/>
    <x v="2"/>
    <s v="Goa"/>
    <s v="Panaji"/>
    <n v="4"/>
    <n v="53023.03"/>
    <n v="0.1"/>
    <n v="148727.38"/>
    <x v="0"/>
    <x v="0"/>
    <x v="2"/>
    <n v="0.4"/>
    <n v="4.0000000000000008E-2"/>
    <n v="1.6000000000000004E-2"/>
    <n v="-148727.364"/>
    <n v="-9295460.2499999981"/>
    <n v="2025"/>
    <x v="8"/>
    <n v="11"/>
    <s v="Q4"/>
  </r>
  <r>
    <s v="ORD-07686"/>
    <d v="2025-06-27T00:00:00"/>
    <s v="CUST-2201"/>
    <s v="Isha Gupta"/>
    <x v="0"/>
    <x v="11"/>
    <x v="2"/>
    <s v="Gujarat"/>
    <s v="Surat"/>
    <n v="1"/>
    <n v="16597.22"/>
    <n v="0.05"/>
    <n v="9972.8799999999992"/>
    <x v="0"/>
    <x v="1"/>
    <x v="1"/>
    <n v="0.05"/>
    <n v="2.5000000000000005E-3"/>
    <n v="1.2500000000000003E-4"/>
    <n v="-9972.8798749999987"/>
    <n v="-79783038.99999997"/>
    <n v="2025"/>
    <x v="9"/>
    <n v="6"/>
    <s v="Q2"/>
  </r>
  <r>
    <s v="ORD-07687"/>
    <d v="2025-12-23T00:00:00"/>
    <s v="CUST-1863"/>
    <s v="Rahul Kumar"/>
    <x v="3"/>
    <x v="14"/>
    <x v="3"/>
    <s v="Andhra Pradesh"/>
    <s v="Vijayawada"/>
    <n v="1"/>
    <n v="39629.58"/>
    <n v="0.1"/>
    <n v="22887.27"/>
    <x v="1"/>
    <x v="1"/>
    <x v="0"/>
    <n v="0.1"/>
    <n v="1.0000000000000002E-2"/>
    <n v="1.0000000000000002E-3"/>
    <n v="-22887.269"/>
    <n v="-22887268.999999996"/>
    <n v="2025"/>
    <x v="1"/>
    <n v="12"/>
    <s v="Q4"/>
  </r>
  <r>
    <s v="ORD-07688"/>
    <d v="2025-01-03T00:00:00"/>
    <s v="CUST-1937"/>
    <s v="Vikram Gupta"/>
    <x v="1"/>
    <x v="9"/>
    <x v="4"/>
    <s v="Jharkhand"/>
    <s v="Ranchi"/>
    <n v="1"/>
    <n v="3725.16"/>
    <n v="0.1"/>
    <n v="2553.2399999999998"/>
    <x v="0"/>
    <x v="1"/>
    <x v="0"/>
    <n v="0.1"/>
    <n v="1.0000000000000002E-2"/>
    <n v="1.0000000000000002E-3"/>
    <n v="-2553.2389999999996"/>
    <n v="-2553238.9999999991"/>
    <n v="2025"/>
    <x v="5"/>
    <n v="1"/>
    <s v="Q1"/>
  </r>
  <r>
    <s v="ORD-07689"/>
    <d v="2025-08-02T00:00:00"/>
    <s v="CUST-1470"/>
    <s v="Arjun Sharma"/>
    <x v="4"/>
    <x v="19"/>
    <x v="3"/>
    <s v="Andhra Pradesh"/>
    <s v="Vijayawada"/>
    <n v="3"/>
    <n v="981.02"/>
    <n v="0.05"/>
    <n v="1776.56"/>
    <x v="2"/>
    <x v="1"/>
    <x v="1"/>
    <n v="0.15000000000000002"/>
    <n v="7.5000000000000015E-3"/>
    <n v="1.1250000000000003E-3"/>
    <n v="-1776.5588749999999"/>
    <n v="-1579163.4444444438"/>
    <n v="2025"/>
    <x v="7"/>
    <n v="8"/>
    <s v="Q3"/>
  </r>
  <r>
    <s v="ORD-07690"/>
    <d v="2025-12-08T00:00:00"/>
    <s v="CUST-1730"/>
    <s v="Vikram Gupta"/>
    <x v="1"/>
    <x v="9"/>
    <x v="1"/>
    <s v="Madhya Pradesh"/>
    <s v="Bhopal"/>
    <n v="2"/>
    <n v="2911.21"/>
    <n v="0.1"/>
    <n v="3871.83"/>
    <x v="3"/>
    <x v="0"/>
    <x v="1"/>
    <n v="0.2"/>
    <n v="2.0000000000000004E-2"/>
    <n v="4.000000000000001E-3"/>
    <n v="-3871.826"/>
    <n v="-967956.49999999977"/>
    <n v="2025"/>
    <x v="1"/>
    <n v="12"/>
    <s v="Q4"/>
  </r>
  <r>
    <s v="ORD-07691"/>
    <d v="2025-03-15T00:00:00"/>
    <s v="CUST-2003"/>
    <s v="Neha Joshi"/>
    <x v="2"/>
    <x v="23"/>
    <x v="3"/>
    <s v="Tamil Nadu"/>
    <s v="Coimbatore"/>
    <n v="2"/>
    <n v="5385.24"/>
    <n v="0.05"/>
    <n v="6514.26"/>
    <x v="4"/>
    <x v="2"/>
    <x v="1"/>
    <n v="0.1"/>
    <n v="5.000000000000001E-3"/>
    <n v="5.0000000000000012E-4"/>
    <n v="-6514.2595000000001"/>
    <n v="-13028518.999999996"/>
    <n v="2025"/>
    <x v="3"/>
    <n v="3"/>
    <s v="Q1"/>
  </r>
  <r>
    <s v="ORD-07692"/>
    <d v="2025-02-20T00:00:00"/>
    <s v="CUST-1369"/>
    <s v="Vikram Nair"/>
    <x v="3"/>
    <x v="13"/>
    <x v="0"/>
    <s v="Uttar Pradesh"/>
    <s v="Kanpur"/>
    <n v="1"/>
    <n v="33044.400000000001"/>
    <n v="0.1"/>
    <n v="21139.51"/>
    <x v="3"/>
    <x v="0"/>
    <x v="0"/>
    <n v="0.1"/>
    <n v="1.0000000000000002E-2"/>
    <n v="1.0000000000000002E-3"/>
    <n v="-21139.508999999998"/>
    <n v="-21139508.999999993"/>
    <n v="2025"/>
    <x v="11"/>
    <n v="2"/>
    <s v="Q1"/>
  </r>
  <r>
    <s v="ORD-07693"/>
    <d v="2025-03-08T00:00:00"/>
    <s v="CUST-1486"/>
    <s v="Meera Rao"/>
    <x v="3"/>
    <x v="16"/>
    <x v="4"/>
    <s v="Odisha"/>
    <s v="Bhubaneswar"/>
    <n v="2"/>
    <n v="39190.43"/>
    <n v="0.05"/>
    <n v="63216.09"/>
    <x v="1"/>
    <x v="1"/>
    <x v="1"/>
    <n v="0.1"/>
    <n v="5.000000000000001E-3"/>
    <n v="5.0000000000000012E-4"/>
    <n v="-63216.089499999995"/>
    <n v="-126432178.99999996"/>
    <n v="2025"/>
    <x v="3"/>
    <n v="3"/>
    <s v="Q1"/>
  </r>
  <r>
    <s v="ORD-07694"/>
    <d v="2025-11-28T00:00:00"/>
    <s v="CUST-1557"/>
    <s v="Meera Patel"/>
    <x v="0"/>
    <x v="0"/>
    <x v="0"/>
    <s v="Uttar Pradesh"/>
    <s v="Kanpur"/>
    <n v="1"/>
    <n v="16251.8"/>
    <n v="0.15"/>
    <n v="11245.5"/>
    <x v="0"/>
    <x v="2"/>
    <x v="1"/>
    <n v="0.15"/>
    <n v="2.2499999999999999E-2"/>
    <n v="3.375E-3"/>
    <n v="-11245.496625"/>
    <n v="-3331999"/>
    <n v="2025"/>
    <x v="8"/>
    <n v="11"/>
    <s v="Q4"/>
  </r>
  <r>
    <s v="ORD-07695"/>
    <d v="2025-04-03T00:00:00"/>
    <s v="CUST-1970"/>
    <s v="Kiran Reddy"/>
    <x v="2"/>
    <x v="8"/>
    <x v="2"/>
    <s v="Gujarat"/>
    <s v="Ahmedabad"/>
    <n v="1"/>
    <n v="1707.46"/>
    <n v="0.1"/>
    <n v="1118"/>
    <x v="2"/>
    <x v="1"/>
    <x v="0"/>
    <n v="0.1"/>
    <n v="1.0000000000000002E-2"/>
    <n v="1.0000000000000002E-3"/>
    <n v="-1117.999"/>
    <n v="-1117998.9999999998"/>
    <n v="2025"/>
    <x v="0"/>
    <n v="4"/>
    <s v="Q2"/>
  </r>
  <r>
    <s v="ORD-07696"/>
    <d v="2025-06-25T00:00:00"/>
    <s v="CUST-2268"/>
    <s v="Priya Sharma"/>
    <x v="0"/>
    <x v="6"/>
    <x v="4"/>
    <s v="Jharkhand"/>
    <s v="Ranchi"/>
    <n v="3"/>
    <n v="2399.66"/>
    <n v="0.05"/>
    <n v="4863.0600000000004"/>
    <x v="0"/>
    <x v="1"/>
    <x v="2"/>
    <n v="0.15000000000000002"/>
    <n v="7.5000000000000015E-3"/>
    <n v="1.1250000000000003E-3"/>
    <n v="-4863.0588750000006"/>
    <n v="-4322718.9999999991"/>
    <n v="2025"/>
    <x v="9"/>
    <n v="6"/>
    <s v="Q2"/>
  </r>
  <r>
    <s v="ORD-07697"/>
    <d v="2025-05-25T00:00:00"/>
    <s v="CUST-1127"/>
    <s v="Ananya Joshi"/>
    <x v="4"/>
    <x v="12"/>
    <x v="0"/>
    <s v="Haryana"/>
    <s v="Gurugram"/>
    <n v="1"/>
    <n v="6370.47"/>
    <n v="0.05"/>
    <n v="4326.1000000000004"/>
    <x v="1"/>
    <x v="2"/>
    <x v="2"/>
    <n v="0.05"/>
    <n v="2.5000000000000005E-3"/>
    <n v="1.2500000000000003E-4"/>
    <n v="-4326.0998750000008"/>
    <n v="-34608799"/>
    <n v="2025"/>
    <x v="6"/>
    <n v="5"/>
    <s v="Q2"/>
  </r>
  <r>
    <s v="ORD-07698"/>
    <d v="2025-01-07T00:00:00"/>
    <s v="CUST-1814"/>
    <s v="Rohan Joshi"/>
    <x v="4"/>
    <x v="12"/>
    <x v="0"/>
    <s v="Punjab"/>
    <s v="Amritsar"/>
    <n v="2"/>
    <n v="7494.22"/>
    <n v="0.05"/>
    <n v="9316.01"/>
    <x v="4"/>
    <x v="1"/>
    <x v="1"/>
    <n v="0.1"/>
    <n v="5.000000000000001E-3"/>
    <n v="5.0000000000000012E-4"/>
    <n v="-9316.0095000000001"/>
    <n v="-18632018.999999996"/>
    <n v="2025"/>
    <x v="5"/>
    <n v="1"/>
    <s v="Q1"/>
  </r>
  <r>
    <s v="ORD-07699"/>
    <d v="2025-09-26T00:00:00"/>
    <s v="CUST-2136"/>
    <s v="Aarav Rao"/>
    <x v="3"/>
    <x v="18"/>
    <x v="0"/>
    <s v="Delhi"/>
    <s v="Delhi"/>
    <n v="3"/>
    <n v="55506.13"/>
    <n v="0"/>
    <n v="120154.54"/>
    <x v="4"/>
    <x v="1"/>
    <x v="1"/>
    <n v="0"/>
    <n v="0"/>
    <n v="0"/>
    <n v="-120154.54"/>
    <e v="#DIV/0!"/>
    <n v="2025"/>
    <x v="2"/>
    <n v="9"/>
    <s v="Q3"/>
  </r>
  <r>
    <s v="ORD-07700"/>
    <d v="2025-11-18T00:00:00"/>
    <s v="CUST-1979"/>
    <s v="Rohan Sharma"/>
    <x v="3"/>
    <x v="16"/>
    <x v="0"/>
    <s v="Haryana"/>
    <s v="Faridabad"/>
    <n v="4"/>
    <n v="42244.43"/>
    <n v="0"/>
    <n v="130576.78"/>
    <x v="1"/>
    <x v="1"/>
    <x v="1"/>
    <n v="0"/>
    <n v="0"/>
    <n v="0"/>
    <n v="-130576.78"/>
    <e v="#DIV/0!"/>
    <n v="2025"/>
    <x v="8"/>
    <n v="11"/>
    <s v="Q4"/>
  </r>
  <r>
    <s v="ORD-07701"/>
    <d v="2025-01-04T00:00:00"/>
    <s v="CUST-2466"/>
    <s v="Aarav Verma"/>
    <x v="2"/>
    <x v="8"/>
    <x v="3"/>
    <s v="Tamil Nadu"/>
    <s v="Chennai"/>
    <n v="2"/>
    <n v="5899.21"/>
    <n v="0.05"/>
    <n v="9420.35"/>
    <x v="0"/>
    <x v="0"/>
    <x v="2"/>
    <n v="0.1"/>
    <n v="5.000000000000001E-3"/>
    <n v="5.0000000000000012E-4"/>
    <n v="-9420.3495000000003"/>
    <n v="-18840698.999999996"/>
    <n v="2025"/>
    <x v="5"/>
    <n v="1"/>
    <s v="Q1"/>
  </r>
  <r>
    <s v="ORD-07702"/>
    <d v="2025-05-18T00:00:00"/>
    <s v="CUST-1271"/>
    <s v="Arjun Sharma"/>
    <x v="3"/>
    <x v="18"/>
    <x v="2"/>
    <s v="Goa"/>
    <s v="Panaji"/>
    <n v="1"/>
    <n v="45992.18"/>
    <n v="0.05"/>
    <n v="34843.040000000001"/>
    <x v="2"/>
    <x v="0"/>
    <x v="0"/>
    <n v="0.05"/>
    <n v="2.5000000000000005E-3"/>
    <n v="1.2500000000000003E-4"/>
    <n v="-34843.039875000002"/>
    <n v="-278744318.99999994"/>
    <n v="2025"/>
    <x v="6"/>
    <n v="5"/>
    <s v="Q2"/>
  </r>
  <r>
    <s v="ORD-07703"/>
    <d v="2025-08-19T00:00:00"/>
    <s v="CUST-2338"/>
    <s v="Aarav Joshi"/>
    <x v="1"/>
    <x v="21"/>
    <x v="0"/>
    <s v="Delhi"/>
    <s v="Delhi"/>
    <n v="2"/>
    <n v="665.04"/>
    <n v="0.05"/>
    <n v="993.01"/>
    <x v="0"/>
    <x v="1"/>
    <x v="2"/>
    <n v="0.1"/>
    <n v="5.000000000000001E-3"/>
    <n v="5.0000000000000012E-4"/>
    <n v="-993.0095"/>
    <n v="-1986018.9999999995"/>
    <n v="2025"/>
    <x v="7"/>
    <n v="8"/>
    <s v="Q3"/>
  </r>
  <r>
    <s v="ORD-07704"/>
    <d v="2025-03-29T00:00:00"/>
    <s v="CUST-1663"/>
    <s v="Isha Kumar"/>
    <x v="2"/>
    <x v="2"/>
    <x v="0"/>
    <s v="Punjab"/>
    <s v="Ludhiana"/>
    <n v="1"/>
    <n v="5429.49"/>
    <n v="0"/>
    <n v="3461.14"/>
    <x v="3"/>
    <x v="1"/>
    <x v="2"/>
    <n v="0"/>
    <n v="0"/>
    <n v="0"/>
    <n v="-3461.14"/>
    <e v="#DIV/0!"/>
    <n v="2025"/>
    <x v="3"/>
    <n v="3"/>
    <s v="Q1"/>
  </r>
  <r>
    <s v="ORD-07705"/>
    <d v="2025-01-17T00:00:00"/>
    <s v="CUST-2431"/>
    <s v="Aarav Singh"/>
    <x v="3"/>
    <x v="14"/>
    <x v="3"/>
    <s v="Telangana"/>
    <s v="Hyderabad"/>
    <n v="1"/>
    <n v="12889.34"/>
    <n v="0.1"/>
    <n v="7622.76"/>
    <x v="1"/>
    <x v="1"/>
    <x v="1"/>
    <n v="0.1"/>
    <n v="1.0000000000000002E-2"/>
    <n v="1.0000000000000002E-3"/>
    <n v="-7622.759"/>
    <n v="-7622758.9999999981"/>
    <n v="2025"/>
    <x v="5"/>
    <n v="1"/>
    <s v="Q1"/>
  </r>
  <r>
    <s v="ORD-07706"/>
    <d v="2025-02-21T00:00:00"/>
    <s v="CUST-2261"/>
    <s v="Sneha Sharma"/>
    <x v="0"/>
    <x v="4"/>
    <x v="4"/>
    <s v="Jharkhand"/>
    <s v="Jamshedpur"/>
    <n v="2"/>
    <n v="4793.34"/>
    <n v="0"/>
    <n v="6179.13"/>
    <x v="2"/>
    <x v="0"/>
    <x v="2"/>
    <n v="0"/>
    <n v="0"/>
    <n v="0"/>
    <n v="-6179.13"/>
    <e v="#DIV/0!"/>
    <n v="2025"/>
    <x v="11"/>
    <n v="2"/>
    <s v="Q1"/>
  </r>
  <r>
    <s v="ORD-07707"/>
    <d v="2025-05-14T00:00:00"/>
    <s v="CUST-1162"/>
    <s v="Aarav Gupta"/>
    <x v="0"/>
    <x v="11"/>
    <x v="2"/>
    <s v="Rajasthan"/>
    <s v="Udaipur"/>
    <n v="3"/>
    <n v="7527.46"/>
    <n v="0"/>
    <n v="15121.77"/>
    <x v="2"/>
    <x v="1"/>
    <x v="1"/>
    <n v="0"/>
    <n v="0"/>
    <n v="0"/>
    <n v="-15121.77"/>
    <e v="#DIV/0!"/>
    <n v="2025"/>
    <x v="6"/>
    <n v="5"/>
    <s v="Q2"/>
  </r>
  <r>
    <s v="ORD-07708"/>
    <d v="2025-07-30T00:00:00"/>
    <s v="CUST-2405"/>
    <s v="Ananya Rao"/>
    <x v="4"/>
    <x v="12"/>
    <x v="1"/>
    <s v="Madhya Pradesh"/>
    <s v="Indore"/>
    <n v="1"/>
    <n v="3173.82"/>
    <n v="0"/>
    <n v="2606.4499999999998"/>
    <x v="1"/>
    <x v="2"/>
    <x v="1"/>
    <n v="0"/>
    <n v="0"/>
    <n v="0"/>
    <n v="-2606.4499999999998"/>
    <e v="#DIV/0!"/>
    <n v="2025"/>
    <x v="4"/>
    <n v="7"/>
    <s v="Q3"/>
  </r>
  <r>
    <s v="ORD-07709"/>
    <d v="2025-11-21T00:00:00"/>
    <s v="CUST-1809"/>
    <s v="Priya Sharma"/>
    <x v="3"/>
    <x v="13"/>
    <x v="3"/>
    <s v="Karnataka"/>
    <s v="Bengaluru"/>
    <n v="1"/>
    <n v="21924.89"/>
    <n v="0.05"/>
    <n v="16273.32"/>
    <x v="1"/>
    <x v="1"/>
    <x v="2"/>
    <n v="0.05"/>
    <n v="2.5000000000000005E-3"/>
    <n v="1.2500000000000003E-4"/>
    <n v="-16273.319874999999"/>
    <n v="-130186558.99999997"/>
    <n v="2025"/>
    <x v="8"/>
    <n v="11"/>
    <s v="Q4"/>
  </r>
  <r>
    <s v="ORD-07710"/>
    <d v="2025-08-07T00:00:00"/>
    <s v="CUST-2485"/>
    <s v="Meera Singh"/>
    <x v="4"/>
    <x v="22"/>
    <x v="0"/>
    <s v="Punjab"/>
    <s v="Amritsar"/>
    <n v="2"/>
    <n v="1938.71"/>
    <n v="0"/>
    <n v="2849.94"/>
    <x v="4"/>
    <x v="1"/>
    <x v="0"/>
    <n v="0"/>
    <n v="0"/>
    <n v="0"/>
    <n v="-2849.94"/>
    <e v="#DIV/0!"/>
    <n v="2025"/>
    <x v="7"/>
    <n v="8"/>
    <s v="Q3"/>
  </r>
  <r>
    <s v="ORD-07711"/>
    <d v="2025-07-24T00:00:00"/>
    <s v="CUST-2337"/>
    <s v="Isha Kumar"/>
    <x v="2"/>
    <x v="20"/>
    <x v="0"/>
    <s v="Haryana"/>
    <s v="Gurugram"/>
    <n v="1"/>
    <n v="2339.5500000000002"/>
    <n v="0.05"/>
    <n v="1384.69"/>
    <x v="0"/>
    <x v="1"/>
    <x v="0"/>
    <n v="0.05"/>
    <n v="2.5000000000000005E-3"/>
    <n v="1.2500000000000003E-4"/>
    <n v="-1384.689875"/>
    <n v="-11077518.999999998"/>
    <n v="2025"/>
    <x v="4"/>
    <n v="7"/>
    <s v="Q3"/>
  </r>
  <r>
    <s v="ORD-07712"/>
    <d v="2025-07-30T00:00:00"/>
    <s v="CUST-2305"/>
    <s v="Rahul Sharma"/>
    <x v="1"/>
    <x v="1"/>
    <x v="3"/>
    <s v="Andhra Pradesh"/>
    <s v="Visakhapatnam"/>
    <n v="2"/>
    <n v="343.4"/>
    <n v="0.05"/>
    <n v="517.86"/>
    <x v="0"/>
    <x v="1"/>
    <x v="2"/>
    <n v="0.1"/>
    <n v="5.000000000000001E-3"/>
    <n v="5.0000000000000012E-4"/>
    <n v="-517.85950000000003"/>
    <n v="-1035718.9999999998"/>
    <n v="2025"/>
    <x v="4"/>
    <n v="7"/>
    <s v="Q3"/>
  </r>
  <r>
    <s v="ORD-07713"/>
    <d v="2025-10-04T00:00:00"/>
    <s v="CUST-1950"/>
    <s v="Isha Kumar"/>
    <x v="3"/>
    <x v="16"/>
    <x v="2"/>
    <s v="Rajasthan"/>
    <s v="Jaipur"/>
    <n v="1"/>
    <n v="31529.85"/>
    <n v="0"/>
    <n v="23970.3"/>
    <x v="0"/>
    <x v="1"/>
    <x v="1"/>
    <n v="0"/>
    <n v="0"/>
    <n v="0"/>
    <n v="-23970.3"/>
    <e v="#DIV/0!"/>
    <n v="2025"/>
    <x v="10"/>
    <n v="10"/>
    <s v="Q4"/>
  </r>
  <r>
    <s v="ORD-07714"/>
    <d v="2025-01-24T00:00:00"/>
    <s v="CUST-1556"/>
    <s v="Rohan Kumar"/>
    <x v="2"/>
    <x v="8"/>
    <x v="2"/>
    <s v="Maharashtra"/>
    <s v="Pune"/>
    <n v="1"/>
    <n v="5472.7"/>
    <n v="0.05"/>
    <n v="3335.38"/>
    <x v="2"/>
    <x v="1"/>
    <x v="1"/>
    <n v="0.05"/>
    <n v="2.5000000000000005E-3"/>
    <n v="1.2500000000000003E-4"/>
    <n v="-3335.3798750000001"/>
    <n v="-26683038.999999993"/>
    <n v="2025"/>
    <x v="5"/>
    <n v="1"/>
    <s v="Q1"/>
  </r>
  <r>
    <s v="ORD-07715"/>
    <d v="2025-01-04T00:00:00"/>
    <s v="CUST-1732"/>
    <s v="Meera Verma"/>
    <x v="2"/>
    <x v="2"/>
    <x v="0"/>
    <s v="Uttar Pradesh"/>
    <s v="Kanpur"/>
    <n v="2"/>
    <n v="6090.83"/>
    <n v="0.05"/>
    <n v="9283.4699999999993"/>
    <x v="0"/>
    <x v="1"/>
    <x v="1"/>
    <n v="0.1"/>
    <n v="5.000000000000001E-3"/>
    <n v="5.0000000000000012E-4"/>
    <n v="-9283.4694999999992"/>
    <n v="-18566938.999999993"/>
    <n v="2025"/>
    <x v="5"/>
    <n v="1"/>
    <s v="Q1"/>
  </r>
  <r>
    <s v="ORD-07716"/>
    <d v="2025-06-01T00:00:00"/>
    <s v="CUST-2165"/>
    <s v="Sneha Kumar"/>
    <x v="2"/>
    <x v="23"/>
    <x v="2"/>
    <s v="Gujarat"/>
    <s v="Ahmedabad"/>
    <n v="3"/>
    <n v="5814.83"/>
    <n v="0.15"/>
    <n v="10233.48"/>
    <x v="1"/>
    <x v="0"/>
    <x v="0"/>
    <n v="0.44999999999999996"/>
    <n v="6.7499999999999991E-2"/>
    <n v="3.0374999999999992E-2"/>
    <n v="-10233.449624999999"/>
    <n v="-336903.69135802478"/>
    <n v="2025"/>
    <x v="9"/>
    <n v="6"/>
    <s v="Q2"/>
  </r>
  <r>
    <s v="ORD-07717"/>
    <d v="2025-09-16T00:00:00"/>
    <s v="CUST-2078"/>
    <s v="Neha Singh"/>
    <x v="1"/>
    <x v="9"/>
    <x v="2"/>
    <s v="Goa"/>
    <s v="Margao"/>
    <n v="2"/>
    <n v="2228.17"/>
    <n v="0.1"/>
    <n v="2991.35"/>
    <x v="1"/>
    <x v="1"/>
    <x v="1"/>
    <n v="0.2"/>
    <n v="2.0000000000000004E-2"/>
    <n v="4.000000000000001E-3"/>
    <n v="-2991.346"/>
    <n v="-747836.49999999977"/>
    <n v="2025"/>
    <x v="2"/>
    <n v="9"/>
    <s v="Q3"/>
  </r>
  <r>
    <s v="ORD-07718"/>
    <d v="2025-11-20T00:00:00"/>
    <s v="CUST-2563"/>
    <s v="Aarav Joshi"/>
    <x v="2"/>
    <x v="23"/>
    <x v="1"/>
    <s v="Chhattisgarh"/>
    <s v="Raipur"/>
    <n v="3"/>
    <n v="5220.8100000000004"/>
    <n v="0.2"/>
    <n v="8807.06"/>
    <x v="4"/>
    <x v="2"/>
    <x v="2"/>
    <n v="0.60000000000000009"/>
    <n v="0.12000000000000002"/>
    <n v="7.2000000000000022E-2"/>
    <n v="-8806.9879999999994"/>
    <n v="-122319.27777777774"/>
    <n v="2025"/>
    <x v="8"/>
    <n v="11"/>
    <s v="Q4"/>
  </r>
  <r>
    <s v="ORD-07719"/>
    <d v="2025-12-23T00:00:00"/>
    <s v="CUST-1520"/>
    <s v="Sneha Patel"/>
    <x v="4"/>
    <x v="12"/>
    <x v="3"/>
    <s v="Telangana"/>
    <s v="Warangal"/>
    <n v="1"/>
    <n v="2947.07"/>
    <n v="0.05"/>
    <n v="1970.63"/>
    <x v="1"/>
    <x v="1"/>
    <x v="0"/>
    <n v="0.05"/>
    <n v="2.5000000000000005E-3"/>
    <n v="1.2500000000000003E-4"/>
    <n v="-1970.6298750000001"/>
    <n v="-15765038.999999996"/>
    <n v="2025"/>
    <x v="1"/>
    <n v="12"/>
    <s v="Q4"/>
  </r>
  <r>
    <s v="ORD-07720"/>
    <d v="2025-06-17T00:00:00"/>
    <s v="CUST-1484"/>
    <s v="Sneha Rao"/>
    <x v="3"/>
    <x v="18"/>
    <x v="0"/>
    <s v="Haryana"/>
    <s v="Gurugram"/>
    <n v="3"/>
    <n v="5028.22"/>
    <n v="0.1"/>
    <n v="8625.59"/>
    <x v="0"/>
    <x v="1"/>
    <x v="2"/>
    <n v="0.30000000000000004"/>
    <n v="3.0000000000000006E-2"/>
    <n v="9.0000000000000028E-3"/>
    <n v="-8625.5810000000001"/>
    <n v="-958397.88888888864"/>
    <n v="2025"/>
    <x v="9"/>
    <n v="6"/>
    <s v="Q2"/>
  </r>
  <r>
    <s v="ORD-07721"/>
    <d v="2025-06-25T00:00:00"/>
    <s v="CUST-2526"/>
    <s v="Neha Patel"/>
    <x v="1"/>
    <x v="9"/>
    <x v="0"/>
    <s v="Delhi"/>
    <s v="New Delhi"/>
    <n v="1"/>
    <n v="3460.86"/>
    <n v="0.15"/>
    <n v="1860.4"/>
    <x v="4"/>
    <x v="1"/>
    <x v="1"/>
    <n v="0.15"/>
    <n v="2.2499999999999999E-2"/>
    <n v="3.375E-3"/>
    <n v="-1860.3966250000001"/>
    <n v="-551228.62962962966"/>
    <n v="2025"/>
    <x v="9"/>
    <n v="6"/>
    <s v="Q2"/>
  </r>
  <r>
    <s v="ORD-07722"/>
    <d v="2025-11-06T00:00:00"/>
    <s v="CUST-1171"/>
    <s v="Isha Singh"/>
    <x v="3"/>
    <x v="3"/>
    <x v="3"/>
    <s v="Karnataka"/>
    <s v="Mysuru"/>
    <n v="3"/>
    <n v="42698.559999999998"/>
    <n v="0.05"/>
    <n v="100057.57"/>
    <x v="0"/>
    <x v="0"/>
    <x v="2"/>
    <n v="0.15000000000000002"/>
    <n v="7.5000000000000015E-3"/>
    <n v="1.1250000000000003E-3"/>
    <n v="-100057.56887500001"/>
    <n v="-88940061.222222209"/>
    <n v="2025"/>
    <x v="8"/>
    <n v="11"/>
    <s v="Q4"/>
  </r>
  <r>
    <s v="ORD-07723"/>
    <d v="2025-10-18T00:00:00"/>
    <s v="CUST-1376"/>
    <s v="Kiran Reddy"/>
    <x v="1"/>
    <x v="21"/>
    <x v="3"/>
    <s v="Tamil Nadu"/>
    <s v="Coimbatore"/>
    <n v="2"/>
    <n v="4057.74"/>
    <n v="0.1"/>
    <n v="4534.67"/>
    <x v="4"/>
    <x v="1"/>
    <x v="2"/>
    <n v="0.2"/>
    <n v="2.0000000000000004E-2"/>
    <n v="4.000000000000001E-3"/>
    <n v="-4534.6660000000002"/>
    <n v="-1133666.4999999998"/>
    <n v="2025"/>
    <x v="10"/>
    <n v="10"/>
    <s v="Q4"/>
  </r>
  <r>
    <s v="ORD-07724"/>
    <d v="2025-02-25T00:00:00"/>
    <s v="CUST-1710"/>
    <s v="Sneha Joshi"/>
    <x v="4"/>
    <x v="19"/>
    <x v="2"/>
    <s v="Goa"/>
    <s v="Panaji"/>
    <n v="1"/>
    <n v="5736.9"/>
    <n v="0.05"/>
    <n v="3786.58"/>
    <x v="0"/>
    <x v="0"/>
    <x v="2"/>
    <n v="0.05"/>
    <n v="2.5000000000000005E-3"/>
    <n v="1.2500000000000003E-4"/>
    <n v="-3786.5798749999999"/>
    <n v="-30292638.999999993"/>
    <n v="2025"/>
    <x v="11"/>
    <n v="2"/>
    <s v="Q1"/>
  </r>
  <r>
    <s v="ORD-07725"/>
    <d v="2025-04-18T00:00:00"/>
    <s v="CUST-2101"/>
    <s v="Ananya Joshi"/>
    <x v="0"/>
    <x v="5"/>
    <x v="3"/>
    <s v="Telangana"/>
    <s v="Warangal"/>
    <n v="1"/>
    <n v="3414.23"/>
    <n v="0.05"/>
    <n v="2813.2"/>
    <x v="0"/>
    <x v="1"/>
    <x v="2"/>
    <n v="0.05"/>
    <n v="2.5000000000000005E-3"/>
    <n v="1.2500000000000003E-4"/>
    <n v="-2813.1998749999998"/>
    <n v="-22505598.999999993"/>
    <n v="2025"/>
    <x v="0"/>
    <n v="4"/>
    <s v="Q2"/>
  </r>
  <r>
    <s v="ORD-07726"/>
    <d v="2025-10-23T00:00:00"/>
    <s v="CUST-1852"/>
    <s v="Neha Gupta"/>
    <x v="2"/>
    <x v="20"/>
    <x v="4"/>
    <s v="Jharkhand"/>
    <s v="Ranchi"/>
    <n v="2"/>
    <n v="6030.87"/>
    <n v="0"/>
    <n v="9983.2999999999993"/>
    <x v="2"/>
    <x v="1"/>
    <x v="2"/>
    <n v="0"/>
    <n v="0"/>
    <n v="0"/>
    <n v="-9983.2999999999993"/>
    <e v="#DIV/0!"/>
    <n v="2025"/>
    <x v="10"/>
    <n v="10"/>
    <s v="Q4"/>
  </r>
  <r>
    <s v="ORD-07727"/>
    <d v="2025-11-20T00:00:00"/>
    <s v="CUST-2207"/>
    <s v="Rahul Kumar"/>
    <x v="2"/>
    <x v="8"/>
    <x v="2"/>
    <s v="Maharashtra"/>
    <s v="Nagpur"/>
    <n v="1"/>
    <n v="4539.87"/>
    <n v="0.1"/>
    <n v="3083.95"/>
    <x v="1"/>
    <x v="1"/>
    <x v="1"/>
    <n v="0.1"/>
    <n v="1.0000000000000002E-2"/>
    <n v="1.0000000000000002E-3"/>
    <n v="-3083.9489999999996"/>
    <n v="-3083948.9999999991"/>
    <n v="2025"/>
    <x v="8"/>
    <n v="11"/>
    <s v="Q4"/>
  </r>
  <r>
    <s v="ORD-07728"/>
    <d v="2025-10-29T00:00:00"/>
    <s v="CUST-1005"/>
    <s v="Ananya Sharma"/>
    <x v="3"/>
    <x v="3"/>
    <x v="3"/>
    <s v="Karnataka"/>
    <s v="Bengaluru"/>
    <n v="4"/>
    <n v="52783.22"/>
    <n v="0.2"/>
    <n v="137315.53"/>
    <x v="0"/>
    <x v="1"/>
    <x v="1"/>
    <n v="0.8"/>
    <n v="0.16000000000000003"/>
    <n v="0.12800000000000003"/>
    <n v="-137315.402"/>
    <n v="-1072776.5781249998"/>
    <n v="2025"/>
    <x v="10"/>
    <n v="10"/>
    <s v="Q4"/>
  </r>
  <r>
    <s v="ORD-07729"/>
    <d v="2025-11-30T00:00:00"/>
    <s v="CUST-1571"/>
    <s v="Rahul Reddy"/>
    <x v="0"/>
    <x v="5"/>
    <x v="3"/>
    <s v="Karnataka"/>
    <s v="Mysuru"/>
    <n v="1"/>
    <n v="14092.05"/>
    <n v="0"/>
    <n v="12195.05"/>
    <x v="3"/>
    <x v="1"/>
    <x v="0"/>
    <n v="0"/>
    <n v="0"/>
    <n v="0"/>
    <n v="-12195.05"/>
    <e v="#DIV/0!"/>
    <n v="2025"/>
    <x v="8"/>
    <n v="11"/>
    <s v="Q4"/>
  </r>
  <r>
    <s v="ORD-07730"/>
    <d v="2025-05-21T00:00:00"/>
    <s v="CUST-2261"/>
    <s v="Aarav Rao"/>
    <x v="0"/>
    <x v="11"/>
    <x v="2"/>
    <s v="Maharashtra"/>
    <s v="Pune"/>
    <n v="1"/>
    <n v="5853.06"/>
    <n v="0.1"/>
    <n v="4553.2700000000004"/>
    <x v="2"/>
    <x v="1"/>
    <x v="1"/>
    <n v="0.1"/>
    <n v="1.0000000000000002E-2"/>
    <n v="1.0000000000000002E-3"/>
    <n v="-4553.2690000000002"/>
    <n v="-4553268.9999999991"/>
    <n v="2025"/>
    <x v="6"/>
    <n v="5"/>
    <s v="Q2"/>
  </r>
  <r>
    <s v="ORD-07731"/>
    <d v="2025-06-04T00:00:00"/>
    <s v="CUST-2523"/>
    <s v="Rohan Rao"/>
    <x v="4"/>
    <x v="19"/>
    <x v="2"/>
    <s v="Gujarat"/>
    <s v="Ahmedabad"/>
    <n v="1"/>
    <n v="1133.7"/>
    <n v="0"/>
    <n v="834.31"/>
    <x v="0"/>
    <x v="0"/>
    <x v="2"/>
    <n v="0"/>
    <n v="0"/>
    <n v="0"/>
    <n v="-834.31"/>
    <e v="#DIV/0!"/>
    <n v="2025"/>
    <x v="9"/>
    <n v="6"/>
    <s v="Q2"/>
  </r>
  <r>
    <s v="ORD-07732"/>
    <d v="2025-09-19T00:00:00"/>
    <s v="CUST-2043"/>
    <s v="Arjun Reddy"/>
    <x v="4"/>
    <x v="15"/>
    <x v="1"/>
    <s v="Chhattisgarh"/>
    <s v="Raipur"/>
    <n v="1"/>
    <n v="2000.29"/>
    <n v="0"/>
    <n v="1407.86"/>
    <x v="1"/>
    <x v="1"/>
    <x v="1"/>
    <n v="0"/>
    <n v="0"/>
    <n v="0"/>
    <n v="-1407.86"/>
    <e v="#DIV/0!"/>
    <n v="2025"/>
    <x v="2"/>
    <n v="9"/>
    <s v="Q3"/>
  </r>
  <r>
    <s v="ORD-07733"/>
    <d v="2025-09-30T00:00:00"/>
    <s v="CUST-1065"/>
    <s v="Vikram Gupta"/>
    <x v="2"/>
    <x v="8"/>
    <x v="2"/>
    <s v="Rajasthan"/>
    <s v="Udaipur"/>
    <n v="2"/>
    <n v="1012.89"/>
    <n v="0.1"/>
    <n v="1485.02"/>
    <x v="3"/>
    <x v="1"/>
    <x v="2"/>
    <n v="0.2"/>
    <n v="2.0000000000000004E-2"/>
    <n v="4.000000000000001E-3"/>
    <n v="-1485.0160000000001"/>
    <n v="-371253.99999999994"/>
    <n v="2025"/>
    <x v="2"/>
    <n v="9"/>
    <s v="Q3"/>
  </r>
  <r>
    <s v="ORD-07734"/>
    <d v="2025-08-20T00:00:00"/>
    <s v="CUST-2346"/>
    <s v="Rohan Sharma"/>
    <x v="2"/>
    <x v="8"/>
    <x v="2"/>
    <s v="Maharashtra"/>
    <s v="Mumbai"/>
    <n v="2"/>
    <n v="2006.52"/>
    <n v="0"/>
    <n v="2916.07"/>
    <x v="0"/>
    <x v="0"/>
    <x v="1"/>
    <n v="0"/>
    <n v="0"/>
    <n v="0"/>
    <n v="-2916.07"/>
    <e v="#DIV/0!"/>
    <n v="2025"/>
    <x v="7"/>
    <n v="8"/>
    <s v="Q3"/>
  </r>
  <r>
    <s v="ORD-07735"/>
    <d v="2025-08-29T00:00:00"/>
    <s v="CUST-1236"/>
    <s v="Aarav Kumar"/>
    <x v="1"/>
    <x v="9"/>
    <x v="2"/>
    <s v="Goa"/>
    <s v="Panaji"/>
    <n v="3"/>
    <n v="2432.7800000000002"/>
    <n v="0.05"/>
    <n v="4577.78"/>
    <x v="3"/>
    <x v="1"/>
    <x v="1"/>
    <n v="0.15000000000000002"/>
    <n v="7.5000000000000015E-3"/>
    <n v="1.1250000000000003E-3"/>
    <n v="-4577.778875"/>
    <n v="-4069136.7777777766"/>
    <n v="2025"/>
    <x v="7"/>
    <n v="8"/>
    <s v="Q3"/>
  </r>
  <r>
    <s v="ORD-07736"/>
    <d v="2025-12-21T00:00:00"/>
    <s v="CUST-1666"/>
    <s v="Aarav Gupta"/>
    <x v="0"/>
    <x v="11"/>
    <x v="0"/>
    <s v="Delhi"/>
    <s v="Delhi"/>
    <n v="1"/>
    <n v="16387.82"/>
    <n v="0"/>
    <n v="10986.03"/>
    <x v="0"/>
    <x v="1"/>
    <x v="1"/>
    <n v="0"/>
    <n v="0"/>
    <n v="0"/>
    <n v="-10986.03"/>
    <e v="#DIV/0!"/>
    <n v="2025"/>
    <x v="1"/>
    <n v="12"/>
    <s v="Q4"/>
  </r>
  <r>
    <s v="ORD-07737"/>
    <d v="2025-12-03T00:00:00"/>
    <s v="CUST-1289"/>
    <s v="Ananya Singh"/>
    <x v="0"/>
    <x v="4"/>
    <x v="2"/>
    <s v="Rajasthan"/>
    <s v="Jaipur"/>
    <n v="4"/>
    <n v="15785.92"/>
    <n v="0.1"/>
    <n v="43259.06"/>
    <x v="0"/>
    <x v="1"/>
    <x v="0"/>
    <n v="0.4"/>
    <n v="4.0000000000000008E-2"/>
    <n v="1.6000000000000004E-2"/>
    <n v="-43259.043999999994"/>
    <n v="-2703690.2499999991"/>
    <n v="2025"/>
    <x v="1"/>
    <n v="12"/>
    <s v="Q4"/>
  </r>
  <r>
    <s v="ORD-07738"/>
    <d v="2025-09-15T00:00:00"/>
    <s v="CUST-1236"/>
    <s v="Rohan Gupta"/>
    <x v="2"/>
    <x v="2"/>
    <x v="1"/>
    <s v="Chhattisgarh"/>
    <s v="Bilaspur"/>
    <n v="1"/>
    <n v="5142.76"/>
    <n v="0.05"/>
    <n v="3675.88"/>
    <x v="1"/>
    <x v="1"/>
    <x v="1"/>
    <n v="0.05"/>
    <n v="2.5000000000000005E-3"/>
    <n v="1.2500000000000003E-4"/>
    <n v="-3675.8798750000001"/>
    <n v="-29407038.999999993"/>
    <n v="2025"/>
    <x v="2"/>
    <n v="9"/>
    <s v="Q3"/>
  </r>
  <r>
    <s v="ORD-07739"/>
    <d v="2025-09-06T00:00:00"/>
    <s v="CUST-1749"/>
    <s v="Rohan Gupta"/>
    <x v="4"/>
    <x v="19"/>
    <x v="3"/>
    <s v="Tamil Nadu"/>
    <s v="Coimbatore"/>
    <n v="4"/>
    <n v="704.96"/>
    <n v="0.15"/>
    <n v="1774.8"/>
    <x v="0"/>
    <x v="1"/>
    <x v="1"/>
    <n v="0.6"/>
    <n v="0.09"/>
    <n v="5.3999999999999999E-2"/>
    <n v="-1774.7459999999999"/>
    <n v="-32865.666666666664"/>
    <n v="2025"/>
    <x v="2"/>
    <n v="9"/>
    <s v="Q3"/>
  </r>
  <r>
    <s v="ORD-07740"/>
    <d v="2025-03-18T00:00:00"/>
    <s v="CUST-1422"/>
    <s v="Vikram Nair"/>
    <x v="1"/>
    <x v="1"/>
    <x v="3"/>
    <s v="Tamil Nadu"/>
    <s v="Coimbatore"/>
    <n v="1"/>
    <n v="1871.6"/>
    <n v="0.1"/>
    <n v="1206.42"/>
    <x v="0"/>
    <x v="0"/>
    <x v="2"/>
    <n v="0.1"/>
    <n v="1.0000000000000002E-2"/>
    <n v="1.0000000000000002E-3"/>
    <n v="-1206.4190000000001"/>
    <n v="-1206418.9999999998"/>
    <n v="2025"/>
    <x v="3"/>
    <n v="3"/>
    <s v="Q1"/>
  </r>
  <r>
    <s v="ORD-07741"/>
    <d v="2025-06-29T00:00:00"/>
    <s v="CUST-1391"/>
    <s v="Rahul Sharma"/>
    <x v="2"/>
    <x v="8"/>
    <x v="4"/>
    <s v="West Bengal"/>
    <s v="Kolkata"/>
    <n v="2"/>
    <n v="4903.5"/>
    <n v="0"/>
    <n v="6909.29"/>
    <x v="1"/>
    <x v="1"/>
    <x v="0"/>
    <n v="0"/>
    <n v="0"/>
    <n v="0"/>
    <n v="-6909.29"/>
    <e v="#DIV/0!"/>
    <n v="2025"/>
    <x v="9"/>
    <n v="6"/>
    <s v="Q2"/>
  </r>
  <r>
    <s v="ORD-07742"/>
    <d v="2025-03-07T00:00:00"/>
    <s v="CUST-1733"/>
    <s v="Rahul Sharma"/>
    <x v="1"/>
    <x v="21"/>
    <x v="1"/>
    <s v="Madhya Pradesh"/>
    <s v="Indore"/>
    <n v="2"/>
    <n v="862.89"/>
    <n v="0.05"/>
    <n v="1096.72"/>
    <x v="1"/>
    <x v="1"/>
    <x v="0"/>
    <n v="0.1"/>
    <n v="5.000000000000001E-3"/>
    <n v="5.0000000000000012E-4"/>
    <n v="-1096.7194999999999"/>
    <n v="-2193438.9999999995"/>
    <n v="2025"/>
    <x v="3"/>
    <n v="3"/>
    <s v="Q1"/>
  </r>
  <r>
    <s v="ORD-07743"/>
    <d v="2025-11-04T00:00:00"/>
    <s v="CUST-1756"/>
    <s v="Isha Nair"/>
    <x v="0"/>
    <x v="5"/>
    <x v="0"/>
    <s v="Punjab"/>
    <s v="Amritsar"/>
    <n v="1"/>
    <n v="14558.82"/>
    <n v="0.15"/>
    <n v="9866.33"/>
    <x v="1"/>
    <x v="1"/>
    <x v="2"/>
    <n v="0.15"/>
    <n v="2.2499999999999999E-2"/>
    <n v="3.375E-3"/>
    <n v="-9866.3266249999997"/>
    <n v="-2923356.0370370368"/>
    <n v="2025"/>
    <x v="8"/>
    <n v="11"/>
    <s v="Q4"/>
  </r>
  <r>
    <s v="ORD-07744"/>
    <d v="2025-12-14T00:00:00"/>
    <s v="CUST-2029"/>
    <s v="Sneha Rao"/>
    <x v="1"/>
    <x v="1"/>
    <x v="2"/>
    <s v="Maharashtra"/>
    <s v="Pune"/>
    <n v="1"/>
    <n v="4594.22"/>
    <n v="0.1"/>
    <n v="3104.44"/>
    <x v="2"/>
    <x v="1"/>
    <x v="0"/>
    <n v="0.1"/>
    <n v="1.0000000000000002E-2"/>
    <n v="1.0000000000000002E-3"/>
    <n v="-3104.4389999999999"/>
    <n v="-3104438.9999999991"/>
    <n v="2025"/>
    <x v="1"/>
    <n v="12"/>
    <s v="Q4"/>
  </r>
  <r>
    <s v="ORD-07745"/>
    <d v="2025-06-20T00:00:00"/>
    <s v="CUST-2161"/>
    <s v="Rahul Nair"/>
    <x v="0"/>
    <x v="5"/>
    <x v="2"/>
    <s v="Gujarat"/>
    <s v="Surat"/>
    <n v="2"/>
    <n v="6826.01"/>
    <n v="0.1"/>
    <n v="8797.73"/>
    <x v="3"/>
    <x v="2"/>
    <x v="0"/>
    <n v="0.2"/>
    <n v="2.0000000000000004E-2"/>
    <n v="4.000000000000001E-3"/>
    <n v="-8797.7259999999987"/>
    <n v="-2199431.4999999991"/>
    <n v="2025"/>
    <x v="9"/>
    <n v="6"/>
    <s v="Q2"/>
  </r>
  <r>
    <s v="ORD-07746"/>
    <d v="2025-01-22T00:00:00"/>
    <s v="CUST-2421"/>
    <s v="Isha Reddy"/>
    <x v="3"/>
    <x v="18"/>
    <x v="2"/>
    <s v="Rajasthan"/>
    <s v="Jaipur"/>
    <n v="1"/>
    <n v="46321.03"/>
    <n v="0.1"/>
    <n v="34273.379999999997"/>
    <x v="0"/>
    <x v="1"/>
    <x v="2"/>
    <n v="0.1"/>
    <n v="1.0000000000000002E-2"/>
    <n v="1.0000000000000002E-3"/>
    <n v="-34273.379000000001"/>
    <n v="-34273378.999999993"/>
    <n v="2025"/>
    <x v="5"/>
    <n v="1"/>
    <s v="Q1"/>
  </r>
  <r>
    <s v="ORD-07747"/>
    <d v="2025-04-17T00:00:00"/>
    <s v="CUST-1750"/>
    <s v="Rahul Gupta"/>
    <x v="2"/>
    <x v="2"/>
    <x v="4"/>
    <s v="Bihar"/>
    <s v="Gaya"/>
    <n v="2"/>
    <n v="1378.15"/>
    <n v="0.05"/>
    <n v="2054.0100000000002"/>
    <x v="1"/>
    <x v="0"/>
    <x v="1"/>
    <n v="0.1"/>
    <n v="5.000000000000001E-3"/>
    <n v="5.0000000000000012E-4"/>
    <n v="-2054.0095000000001"/>
    <n v="-4108018.9999999991"/>
    <n v="2025"/>
    <x v="0"/>
    <n v="4"/>
    <s v="Q2"/>
  </r>
  <r>
    <s v="ORD-07748"/>
    <d v="2025-11-19T00:00:00"/>
    <s v="CUST-1936"/>
    <s v="Sneha Sharma"/>
    <x v="2"/>
    <x v="2"/>
    <x v="1"/>
    <s v="Chhattisgarh"/>
    <s v="Bilaspur"/>
    <n v="2"/>
    <n v="4959.3900000000003"/>
    <n v="0.1"/>
    <n v="7288.47"/>
    <x v="1"/>
    <x v="1"/>
    <x v="2"/>
    <n v="0.2"/>
    <n v="2.0000000000000004E-2"/>
    <n v="4.000000000000001E-3"/>
    <n v="-7288.4660000000003"/>
    <n v="-1822116.4999999998"/>
    <n v="2025"/>
    <x v="8"/>
    <n v="11"/>
    <s v="Q4"/>
  </r>
  <r>
    <s v="ORD-07749"/>
    <d v="2025-08-15T00:00:00"/>
    <s v="CUST-2072"/>
    <s v="Aarav Kumar"/>
    <x v="0"/>
    <x v="0"/>
    <x v="0"/>
    <s v="Delhi"/>
    <s v="Delhi"/>
    <n v="2"/>
    <n v="1071.18"/>
    <n v="0.1"/>
    <n v="1518.5"/>
    <x v="1"/>
    <x v="2"/>
    <x v="2"/>
    <n v="0.2"/>
    <n v="2.0000000000000004E-2"/>
    <n v="4.000000000000001E-3"/>
    <n v="-1518.4960000000001"/>
    <n v="-379623.99999999994"/>
    <n v="2025"/>
    <x v="7"/>
    <n v="8"/>
    <s v="Q3"/>
  </r>
  <r>
    <s v="ORD-07750"/>
    <d v="2025-08-04T00:00:00"/>
    <s v="CUST-1558"/>
    <s v="Priya Gupta"/>
    <x v="2"/>
    <x v="10"/>
    <x v="3"/>
    <s v="Tamil Nadu"/>
    <s v="Chennai"/>
    <n v="5"/>
    <n v="1395.09"/>
    <n v="0"/>
    <n v="5458.31"/>
    <x v="2"/>
    <x v="0"/>
    <x v="2"/>
    <n v="0"/>
    <n v="0"/>
    <n v="0"/>
    <n v="-5458.31"/>
    <e v="#DIV/0!"/>
    <n v="2025"/>
    <x v="7"/>
    <n v="8"/>
    <s v="Q3"/>
  </r>
  <r>
    <s v="ORD-07751"/>
    <d v="2025-03-10T00:00:00"/>
    <s v="CUST-2088"/>
    <s v="Sneha Kumar"/>
    <x v="2"/>
    <x v="20"/>
    <x v="3"/>
    <s v="Andhra Pradesh"/>
    <s v="Vijayawada"/>
    <n v="1"/>
    <n v="5085.22"/>
    <n v="0.2"/>
    <n v="2957.86"/>
    <x v="4"/>
    <x v="1"/>
    <x v="1"/>
    <n v="0.2"/>
    <n v="4.0000000000000008E-2"/>
    <n v="8.0000000000000019E-3"/>
    <n v="-2957.8520000000003"/>
    <n v="-369731.49999999994"/>
    <n v="2025"/>
    <x v="3"/>
    <n v="3"/>
    <s v="Q1"/>
  </r>
  <r>
    <s v="ORD-07752"/>
    <d v="2025-03-25T00:00:00"/>
    <s v="CUST-1704"/>
    <s v="Arjun Patel"/>
    <x v="1"/>
    <x v="17"/>
    <x v="0"/>
    <s v="Haryana"/>
    <s v="Gurugram"/>
    <n v="1"/>
    <n v="3631.29"/>
    <n v="0"/>
    <n v="2516.7399999999998"/>
    <x v="4"/>
    <x v="0"/>
    <x v="2"/>
    <n v="0"/>
    <n v="0"/>
    <n v="0"/>
    <n v="-2516.7399999999998"/>
    <e v="#DIV/0!"/>
    <n v="2025"/>
    <x v="3"/>
    <n v="3"/>
    <s v="Q1"/>
  </r>
  <r>
    <s v="ORD-07753"/>
    <d v="2025-04-13T00:00:00"/>
    <s v="CUST-1541"/>
    <s v="Priya Rao"/>
    <x v="4"/>
    <x v="19"/>
    <x v="3"/>
    <s v="Tamil Nadu"/>
    <s v="Coimbatore"/>
    <n v="1"/>
    <n v="5949.88"/>
    <n v="0.05"/>
    <n v="3844.09"/>
    <x v="0"/>
    <x v="2"/>
    <x v="2"/>
    <n v="0.05"/>
    <n v="2.5000000000000005E-3"/>
    <n v="1.2500000000000003E-4"/>
    <n v="-3844.0898750000001"/>
    <n v="-30752718.999999993"/>
    <n v="2025"/>
    <x v="0"/>
    <n v="4"/>
    <s v="Q2"/>
  </r>
  <r>
    <s v="ORD-07754"/>
    <d v="2025-02-08T00:00:00"/>
    <s v="CUST-2554"/>
    <s v="Neha Singh"/>
    <x v="0"/>
    <x v="4"/>
    <x v="0"/>
    <s v="Uttar Pradesh"/>
    <s v="Lucknow"/>
    <n v="2"/>
    <n v="8958.4"/>
    <n v="0"/>
    <n v="15294.73"/>
    <x v="1"/>
    <x v="1"/>
    <x v="2"/>
    <n v="0"/>
    <n v="0"/>
    <n v="0"/>
    <n v="-15294.73"/>
    <e v="#DIV/0!"/>
    <n v="2025"/>
    <x v="11"/>
    <n v="2"/>
    <s v="Q1"/>
  </r>
  <r>
    <s v="ORD-07755"/>
    <d v="2025-01-13T00:00:00"/>
    <s v="CUST-2043"/>
    <s v="Aarav Sharma"/>
    <x v="4"/>
    <x v="12"/>
    <x v="2"/>
    <s v="Maharashtra"/>
    <s v="Pune"/>
    <n v="4"/>
    <n v="6236.72"/>
    <n v="0.1"/>
    <n v="15092.87"/>
    <x v="1"/>
    <x v="0"/>
    <x v="1"/>
    <n v="0.4"/>
    <n v="4.0000000000000008E-2"/>
    <n v="1.6000000000000004E-2"/>
    <n v="-15092.854000000001"/>
    <n v="-943303.37499999988"/>
    <n v="2025"/>
    <x v="5"/>
    <n v="1"/>
    <s v="Q1"/>
  </r>
  <r>
    <s v="ORD-07756"/>
    <d v="2025-10-24T00:00:00"/>
    <s v="CUST-2200"/>
    <s v="Priya Kumar"/>
    <x v="2"/>
    <x v="23"/>
    <x v="3"/>
    <s v="Telangana"/>
    <s v="Warangal"/>
    <n v="5"/>
    <n v="5507.09"/>
    <n v="0.05"/>
    <n v="20794.349999999999"/>
    <x v="1"/>
    <x v="1"/>
    <x v="2"/>
    <n v="0.25"/>
    <n v="1.2500000000000001E-2"/>
    <n v="3.1250000000000002E-3"/>
    <n v="-20794.346874999999"/>
    <n v="-6654190.9999999991"/>
    <n v="2025"/>
    <x v="10"/>
    <n v="10"/>
    <s v="Q4"/>
  </r>
  <r>
    <s v="ORD-07757"/>
    <d v="2025-11-09T00:00:00"/>
    <s v="CUST-2537"/>
    <s v="Aarav Kumar"/>
    <x v="1"/>
    <x v="1"/>
    <x v="2"/>
    <s v="Rajasthan"/>
    <s v="Jaipur"/>
    <n v="4"/>
    <n v="4840.79"/>
    <n v="0"/>
    <n v="12958.65"/>
    <x v="3"/>
    <x v="0"/>
    <x v="2"/>
    <n v="0"/>
    <n v="0"/>
    <n v="0"/>
    <n v="-12958.65"/>
    <e v="#DIV/0!"/>
    <n v="2025"/>
    <x v="8"/>
    <n v="11"/>
    <s v="Q4"/>
  </r>
  <r>
    <s v="ORD-07758"/>
    <d v="2025-06-30T00:00:00"/>
    <s v="CUST-1745"/>
    <s v="Kiran Sharma"/>
    <x v="2"/>
    <x v="8"/>
    <x v="3"/>
    <s v="Andhra Pradesh"/>
    <s v="Visakhapatnam"/>
    <n v="3"/>
    <n v="6265.03"/>
    <n v="0.2"/>
    <n v="12992.98"/>
    <x v="0"/>
    <x v="1"/>
    <x v="1"/>
    <n v="0.60000000000000009"/>
    <n v="0.12000000000000002"/>
    <n v="7.2000000000000022E-2"/>
    <n v="-12992.907999999999"/>
    <n v="-180457.0555555555"/>
    <n v="2025"/>
    <x v="9"/>
    <n v="6"/>
    <s v="Q2"/>
  </r>
  <r>
    <s v="ORD-07759"/>
    <d v="2025-09-25T00:00:00"/>
    <s v="CUST-1760"/>
    <s v="Neha Joshi"/>
    <x v="3"/>
    <x v="3"/>
    <x v="0"/>
    <s v="Delhi"/>
    <s v="Delhi"/>
    <n v="5"/>
    <n v="51952.92"/>
    <n v="0.05"/>
    <n v="165579.29"/>
    <x v="1"/>
    <x v="0"/>
    <x v="0"/>
    <n v="0.25"/>
    <n v="1.2500000000000001E-2"/>
    <n v="3.1250000000000002E-3"/>
    <n v="-165579.28687500002"/>
    <n v="-52985371.800000004"/>
    <n v="2025"/>
    <x v="2"/>
    <n v="9"/>
    <s v="Q3"/>
  </r>
  <r>
    <s v="ORD-07760"/>
    <d v="2025-01-13T00:00:00"/>
    <s v="CUST-1218"/>
    <s v="Priya Singh"/>
    <x v="3"/>
    <x v="14"/>
    <x v="0"/>
    <s v="Uttar Pradesh"/>
    <s v="Lucknow"/>
    <n v="1"/>
    <n v="45617.1"/>
    <n v="0.05"/>
    <n v="36500.51"/>
    <x v="1"/>
    <x v="2"/>
    <x v="2"/>
    <n v="0.05"/>
    <n v="2.5000000000000005E-3"/>
    <n v="1.2500000000000003E-4"/>
    <n v="-36500.509875000003"/>
    <n v="-292004078.99999994"/>
    <n v="2025"/>
    <x v="5"/>
    <n v="1"/>
    <s v="Q1"/>
  </r>
  <r>
    <s v="ORD-07761"/>
    <d v="2025-04-30T00:00:00"/>
    <s v="CUST-2575"/>
    <s v="Rahul Reddy"/>
    <x v="1"/>
    <x v="1"/>
    <x v="0"/>
    <s v="Uttar Pradesh"/>
    <s v="Noida"/>
    <n v="4"/>
    <n v="2977.24"/>
    <n v="0.05"/>
    <n v="9765.0499999999993"/>
    <x v="4"/>
    <x v="1"/>
    <x v="0"/>
    <n v="0.2"/>
    <n v="1.0000000000000002E-2"/>
    <n v="2.0000000000000005E-3"/>
    <n v="-9765.0479999999989"/>
    <n v="-4882523.9999999981"/>
    <n v="2025"/>
    <x v="0"/>
    <n v="4"/>
    <s v="Q2"/>
  </r>
  <r>
    <s v="ORD-07762"/>
    <d v="2025-12-19T00:00:00"/>
    <s v="CUST-2591"/>
    <s v="Rohan Gupta"/>
    <x v="0"/>
    <x v="4"/>
    <x v="0"/>
    <s v="Uttar Pradesh"/>
    <s v="Noida"/>
    <n v="3"/>
    <n v="2786.53"/>
    <n v="0"/>
    <n v="5632.63"/>
    <x v="0"/>
    <x v="0"/>
    <x v="2"/>
    <n v="0"/>
    <n v="0"/>
    <n v="0"/>
    <n v="-5632.63"/>
    <e v="#DIV/0!"/>
    <n v="2025"/>
    <x v="1"/>
    <n v="12"/>
    <s v="Q4"/>
  </r>
  <r>
    <s v="ORD-07763"/>
    <d v="2025-02-26T00:00:00"/>
    <s v="CUST-2515"/>
    <s v="Kiran Nair"/>
    <x v="2"/>
    <x v="20"/>
    <x v="3"/>
    <s v="Andhra Pradesh"/>
    <s v="Visakhapatnam"/>
    <n v="1"/>
    <n v="1492.68"/>
    <n v="0.05"/>
    <n v="1206.24"/>
    <x v="1"/>
    <x v="1"/>
    <x v="1"/>
    <n v="0.05"/>
    <n v="2.5000000000000005E-3"/>
    <n v="1.2500000000000003E-4"/>
    <n v="-1206.239875"/>
    <n v="-9649918.9999999981"/>
    <n v="2025"/>
    <x v="11"/>
    <n v="2"/>
    <s v="Q1"/>
  </r>
  <r>
    <s v="ORD-07764"/>
    <d v="2025-02-09T00:00:00"/>
    <s v="CUST-1308"/>
    <s v="Sneha Reddy"/>
    <x v="0"/>
    <x v="4"/>
    <x v="4"/>
    <s v="Odisha"/>
    <s v="Cuttack"/>
    <n v="1"/>
    <n v="14890.84"/>
    <n v="0.05"/>
    <n v="9173.2999999999993"/>
    <x v="0"/>
    <x v="0"/>
    <x v="2"/>
    <n v="0.05"/>
    <n v="2.5000000000000005E-3"/>
    <n v="1.2500000000000003E-4"/>
    <n v="-9173.2998749999988"/>
    <n v="-73386398.99999997"/>
    <n v="2025"/>
    <x v="11"/>
    <n v="2"/>
    <s v="Q1"/>
  </r>
  <r>
    <s v="ORD-07765"/>
    <d v="2025-12-02T00:00:00"/>
    <s v="CUST-2479"/>
    <s v="Sneha Joshi"/>
    <x v="0"/>
    <x v="0"/>
    <x v="3"/>
    <s v="Tamil Nadu"/>
    <s v="Coimbatore"/>
    <n v="1"/>
    <n v="14597.31"/>
    <n v="0.05"/>
    <n v="11121.64"/>
    <x v="1"/>
    <x v="1"/>
    <x v="2"/>
    <n v="0.05"/>
    <n v="2.5000000000000005E-3"/>
    <n v="1.2500000000000003E-4"/>
    <n v="-11121.639874999999"/>
    <n v="-88973118.99999997"/>
    <n v="2025"/>
    <x v="1"/>
    <n v="12"/>
    <s v="Q4"/>
  </r>
  <r>
    <s v="ORD-07766"/>
    <d v="2025-05-08T00:00:00"/>
    <s v="CUST-2048"/>
    <s v="Neha Joshi"/>
    <x v="3"/>
    <x v="16"/>
    <x v="3"/>
    <s v="Karnataka"/>
    <s v="Mysuru"/>
    <n v="3"/>
    <n v="40518.14"/>
    <n v="0.15"/>
    <n v="77675.899999999994"/>
    <x v="2"/>
    <x v="1"/>
    <x v="2"/>
    <n v="0.44999999999999996"/>
    <n v="6.7499999999999991E-2"/>
    <n v="3.0374999999999992E-2"/>
    <n v="-77675.869624999992"/>
    <n v="-2557230.2757201651"/>
    <n v="2025"/>
    <x v="6"/>
    <n v="5"/>
    <s v="Q2"/>
  </r>
  <r>
    <s v="ORD-07767"/>
    <d v="2025-06-22T00:00:00"/>
    <s v="CUST-1283"/>
    <s v="Kiran Kumar"/>
    <x v="1"/>
    <x v="17"/>
    <x v="0"/>
    <s v="Uttar Pradesh"/>
    <s v="Noida"/>
    <n v="2"/>
    <n v="2334.4899999999998"/>
    <n v="0"/>
    <n v="4061.5"/>
    <x v="0"/>
    <x v="0"/>
    <x v="1"/>
    <n v="0"/>
    <n v="0"/>
    <n v="0"/>
    <n v="-4061.5"/>
    <e v="#DIV/0!"/>
    <n v="2025"/>
    <x v="9"/>
    <n v="6"/>
    <s v="Q2"/>
  </r>
  <r>
    <s v="ORD-07768"/>
    <d v="2025-02-04T00:00:00"/>
    <s v="CUST-2395"/>
    <s v="Rahul Reddy"/>
    <x v="3"/>
    <x v="16"/>
    <x v="1"/>
    <s v="Madhya Pradesh"/>
    <s v="Indore"/>
    <n v="1"/>
    <n v="3153.07"/>
    <n v="0.1"/>
    <n v="2114.2600000000002"/>
    <x v="2"/>
    <x v="0"/>
    <x v="2"/>
    <n v="0.1"/>
    <n v="1.0000000000000002E-2"/>
    <n v="1.0000000000000002E-3"/>
    <n v="-2114.259"/>
    <n v="-2114258.9999999995"/>
    <n v="2025"/>
    <x v="11"/>
    <n v="2"/>
    <s v="Q1"/>
  </r>
  <r>
    <s v="ORD-07769"/>
    <d v="2025-09-16T00:00:00"/>
    <s v="CUST-2143"/>
    <s v="Sneha Singh"/>
    <x v="2"/>
    <x v="20"/>
    <x v="0"/>
    <s v="Delhi"/>
    <s v="Delhi"/>
    <n v="2"/>
    <n v="2559.37"/>
    <n v="0"/>
    <n v="3264.69"/>
    <x v="2"/>
    <x v="1"/>
    <x v="1"/>
    <n v="0"/>
    <n v="0"/>
    <n v="0"/>
    <n v="-3264.69"/>
    <e v="#DIV/0!"/>
    <n v="2025"/>
    <x v="2"/>
    <n v="9"/>
    <s v="Q3"/>
  </r>
  <r>
    <s v="ORD-07770"/>
    <d v="2025-01-05T00:00:00"/>
    <s v="CUST-1249"/>
    <s v="Meera Rao"/>
    <x v="0"/>
    <x v="5"/>
    <x v="3"/>
    <s v="Karnataka"/>
    <s v="Mysuru"/>
    <n v="1"/>
    <n v="7977.07"/>
    <n v="0.05"/>
    <n v="4947.2299999999996"/>
    <x v="0"/>
    <x v="0"/>
    <x v="0"/>
    <n v="0.05"/>
    <n v="2.5000000000000005E-3"/>
    <n v="1.2500000000000003E-4"/>
    <n v="-4947.229875"/>
    <n v="-39577838.999999993"/>
    <n v="2025"/>
    <x v="5"/>
    <n v="1"/>
    <s v="Q1"/>
  </r>
  <r>
    <s v="ORD-07771"/>
    <d v="2025-08-06T00:00:00"/>
    <s v="CUST-1062"/>
    <s v="Rahul Singh"/>
    <x v="1"/>
    <x v="21"/>
    <x v="3"/>
    <s v="Andhra Pradesh"/>
    <s v="Vijayawada"/>
    <n v="3"/>
    <n v="2557.63"/>
    <n v="0.05"/>
    <n v="5128.54"/>
    <x v="2"/>
    <x v="1"/>
    <x v="1"/>
    <n v="0.15000000000000002"/>
    <n v="7.5000000000000015E-3"/>
    <n v="1.1250000000000003E-3"/>
    <n v="-5128.5388750000002"/>
    <n v="-4558701.2222222211"/>
    <n v="2025"/>
    <x v="7"/>
    <n v="8"/>
    <s v="Q3"/>
  </r>
  <r>
    <s v="ORD-07772"/>
    <d v="2025-01-11T00:00:00"/>
    <s v="CUST-2021"/>
    <s v="Rohan Singh"/>
    <x v="3"/>
    <x v="3"/>
    <x v="2"/>
    <s v="Goa"/>
    <s v="Margao"/>
    <n v="3"/>
    <n v="60512.11"/>
    <n v="0"/>
    <n v="134687.85"/>
    <x v="3"/>
    <x v="2"/>
    <x v="1"/>
    <n v="0"/>
    <n v="0"/>
    <n v="0"/>
    <n v="-134687.85"/>
    <e v="#DIV/0!"/>
    <n v="2025"/>
    <x v="5"/>
    <n v="1"/>
    <s v="Q1"/>
  </r>
  <r>
    <s v="ORD-07773"/>
    <d v="2025-11-23T00:00:00"/>
    <s v="CUST-2424"/>
    <s v="Ananya Reddy"/>
    <x v="3"/>
    <x v="18"/>
    <x v="3"/>
    <s v="Telangana"/>
    <s v="Hyderabad"/>
    <n v="5"/>
    <n v="8403.0499999999993"/>
    <n v="0.05"/>
    <n v="34688.120000000003"/>
    <x v="0"/>
    <x v="0"/>
    <x v="2"/>
    <n v="0.25"/>
    <n v="1.2500000000000001E-2"/>
    <n v="3.1250000000000002E-3"/>
    <n v="-34688.116875"/>
    <n v="-11100197.399999999"/>
    <n v="2025"/>
    <x v="8"/>
    <n v="11"/>
    <s v="Q4"/>
  </r>
  <r>
    <s v="ORD-07774"/>
    <d v="2025-04-27T00:00:00"/>
    <s v="CUST-2164"/>
    <s v="Vikram Patel"/>
    <x v="2"/>
    <x v="2"/>
    <x v="3"/>
    <s v="Tamil Nadu"/>
    <s v="Coimbatore"/>
    <n v="1"/>
    <n v="3824.52"/>
    <n v="0.05"/>
    <n v="2710.14"/>
    <x v="0"/>
    <x v="1"/>
    <x v="0"/>
    <n v="0.05"/>
    <n v="2.5000000000000005E-3"/>
    <n v="1.2500000000000003E-4"/>
    <n v="-2710.1398749999998"/>
    <n v="-21681118.999999993"/>
    <n v="2025"/>
    <x v="0"/>
    <n v="4"/>
    <s v="Q2"/>
  </r>
  <r>
    <s v="ORD-07775"/>
    <d v="2025-07-03T00:00:00"/>
    <s v="CUST-1552"/>
    <s v="Neha Verma"/>
    <x v="2"/>
    <x v="20"/>
    <x v="2"/>
    <s v="Gujarat"/>
    <s v="Surat"/>
    <n v="4"/>
    <n v="2828.29"/>
    <n v="0.2"/>
    <n v="7799.79"/>
    <x v="1"/>
    <x v="1"/>
    <x v="2"/>
    <n v="0.8"/>
    <n v="0.16000000000000003"/>
    <n v="0.12800000000000003"/>
    <n v="-7799.6620000000003"/>
    <n v="-60934.859374999985"/>
    <n v="2025"/>
    <x v="4"/>
    <n v="7"/>
    <s v="Q3"/>
  </r>
  <r>
    <s v="ORD-07776"/>
    <d v="2025-12-28T00:00:00"/>
    <s v="CUST-2242"/>
    <s v="Ananya Verma"/>
    <x v="3"/>
    <x v="3"/>
    <x v="4"/>
    <s v="Odisha"/>
    <s v="Cuttack"/>
    <n v="1"/>
    <n v="64371.23"/>
    <n v="0.1"/>
    <n v="49676.77"/>
    <x v="0"/>
    <x v="0"/>
    <x v="2"/>
    <n v="0.1"/>
    <n v="1.0000000000000002E-2"/>
    <n v="1.0000000000000002E-3"/>
    <n v="-49676.769"/>
    <n v="-49676768.999999985"/>
    <n v="2025"/>
    <x v="1"/>
    <n v="12"/>
    <s v="Q4"/>
  </r>
  <r>
    <s v="ORD-07777"/>
    <d v="2025-04-26T00:00:00"/>
    <s v="CUST-2034"/>
    <s v="Aarav Sharma"/>
    <x v="4"/>
    <x v="24"/>
    <x v="0"/>
    <s v="Haryana"/>
    <s v="Gurugram"/>
    <n v="1"/>
    <n v="7825.84"/>
    <n v="0"/>
    <n v="5195.33"/>
    <x v="2"/>
    <x v="1"/>
    <x v="0"/>
    <n v="0"/>
    <n v="0"/>
    <n v="0"/>
    <n v="-5195.33"/>
    <e v="#DIV/0!"/>
    <n v="2025"/>
    <x v="0"/>
    <n v="4"/>
    <s v="Q2"/>
  </r>
  <r>
    <s v="ORD-07778"/>
    <d v="2025-06-11T00:00:00"/>
    <s v="CUST-1960"/>
    <s v="Priya Sharma"/>
    <x v="3"/>
    <x v="18"/>
    <x v="3"/>
    <s v="Andhra Pradesh"/>
    <s v="Visakhapatnam"/>
    <n v="2"/>
    <n v="29362.9"/>
    <n v="0"/>
    <n v="50446.239999999998"/>
    <x v="0"/>
    <x v="2"/>
    <x v="1"/>
    <n v="0"/>
    <n v="0"/>
    <n v="0"/>
    <n v="-50446.239999999998"/>
    <e v="#DIV/0!"/>
    <n v="2025"/>
    <x v="9"/>
    <n v="6"/>
    <s v="Q2"/>
  </r>
  <r>
    <s v="ORD-07779"/>
    <d v="2025-03-08T00:00:00"/>
    <s v="CUST-1567"/>
    <s v="Isha Joshi"/>
    <x v="0"/>
    <x v="6"/>
    <x v="1"/>
    <s v="Madhya Pradesh"/>
    <s v="Bhopal"/>
    <n v="2"/>
    <n v="17994.73"/>
    <n v="0"/>
    <n v="24701.26"/>
    <x v="0"/>
    <x v="1"/>
    <x v="1"/>
    <n v="0"/>
    <n v="0"/>
    <n v="0"/>
    <n v="-24701.26"/>
    <e v="#DIV/0!"/>
    <n v="2025"/>
    <x v="3"/>
    <n v="3"/>
    <s v="Q1"/>
  </r>
  <r>
    <s v="ORD-07780"/>
    <d v="2025-07-19T00:00:00"/>
    <s v="CUST-1847"/>
    <s v="Rohan Nair"/>
    <x v="3"/>
    <x v="13"/>
    <x v="3"/>
    <s v="Karnataka"/>
    <s v="Mysuru"/>
    <n v="5"/>
    <n v="34143.019999999997"/>
    <n v="0"/>
    <n v="142985.75"/>
    <x v="1"/>
    <x v="2"/>
    <x v="1"/>
    <n v="0"/>
    <n v="0"/>
    <n v="0"/>
    <n v="-142985.75"/>
    <e v="#DIV/0!"/>
    <n v="2025"/>
    <x v="4"/>
    <n v="7"/>
    <s v="Q3"/>
  </r>
  <r>
    <s v="ORD-07781"/>
    <d v="2025-01-31T00:00:00"/>
    <s v="CUST-2008"/>
    <s v="Sneha Reddy"/>
    <x v="0"/>
    <x v="5"/>
    <x v="3"/>
    <s v="Karnataka"/>
    <s v="Bengaluru"/>
    <n v="2"/>
    <n v="3591.14"/>
    <n v="0.1"/>
    <n v="5646.83"/>
    <x v="4"/>
    <x v="1"/>
    <x v="1"/>
    <n v="0.2"/>
    <n v="2.0000000000000004E-2"/>
    <n v="4.000000000000001E-3"/>
    <n v="-5646.826"/>
    <n v="-1411706.4999999998"/>
    <n v="2025"/>
    <x v="5"/>
    <n v="1"/>
    <s v="Q1"/>
  </r>
  <r>
    <s v="ORD-07782"/>
    <d v="2025-03-16T00:00:00"/>
    <s v="CUST-2113"/>
    <s v="Neha Reddy"/>
    <x v="0"/>
    <x v="11"/>
    <x v="0"/>
    <s v="Uttar Pradesh"/>
    <s v="Noida"/>
    <n v="4"/>
    <n v="10316.629999999999"/>
    <n v="0.15"/>
    <n v="22403.86"/>
    <x v="2"/>
    <x v="1"/>
    <x v="1"/>
    <n v="0.6"/>
    <n v="0.09"/>
    <n v="5.3999999999999999E-2"/>
    <n v="-22403.806"/>
    <n v="-414885.29629629629"/>
    <n v="2025"/>
    <x v="3"/>
    <n v="3"/>
    <s v="Q1"/>
  </r>
  <r>
    <s v="ORD-07783"/>
    <d v="2025-08-25T00:00:00"/>
    <s v="CUST-2540"/>
    <s v="Meera Nair"/>
    <x v="3"/>
    <x v="16"/>
    <x v="2"/>
    <s v="Rajasthan"/>
    <s v="Jaipur"/>
    <n v="1"/>
    <n v="15864.07"/>
    <n v="0"/>
    <n v="12646.31"/>
    <x v="1"/>
    <x v="2"/>
    <x v="1"/>
    <n v="0"/>
    <n v="0"/>
    <n v="0"/>
    <n v="-12646.31"/>
    <e v="#DIV/0!"/>
    <n v="2025"/>
    <x v="7"/>
    <n v="8"/>
    <s v="Q3"/>
  </r>
  <r>
    <s v="ORD-07784"/>
    <d v="2025-11-23T00:00:00"/>
    <s v="CUST-1474"/>
    <s v="Rohan Singh"/>
    <x v="1"/>
    <x v="7"/>
    <x v="0"/>
    <s v="Delhi"/>
    <s v="New Delhi"/>
    <n v="1"/>
    <n v="3272.49"/>
    <n v="0.05"/>
    <n v="2272.04"/>
    <x v="1"/>
    <x v="0"/>
    <x v="1"/>
    <n v="0.05"/>
    <n v="2.5000000000000005E-3"/>
    <n v="1.2500000000000003E-4"/>
    <n v="-2272.0398749999999"/>
    <n v="-18176318.999999996"/>
    <n v="2025"/>
    <x v="8"/>
    <n v="11"/>
    <s v="Q4"/>
  </r>
  <r>
    <s v="ORD-07785"/>
    <d v="2025-03-07T00:00:00"/>
    <s v="CUST-2277"/>
    <s v="Priya Verma"/>
    <x v="0"/>
    <x v="4"/>
    <x v="0"/>
    <s v="Uttar Pradesh"/>
    <s v="Kanpur"/>
    <n v="2"/>
    <n v="16917.72"/>
    <n v="0.05"/>
    <n v="23732.83"/>
    <x v="2"/>
    <x v="1"/>
    <x v="2"/>
    <n v="0.1"/>
    <n v="5.000000000000001E-3"/>
    <n v="5.0000000000000012E-4"/>
    <n v="-23732.829500000003"/>
    <n v="-47465658.999999993"/>
    <n v="2025"/>
    <x v="3"/>
    <n v="3"/>
    <s v="Q1"/>
  </r>
  <r>
    <s v="ORD-07786"/>
    <d v="2025-03-11T00:00:00"/>
    <s v="CUST-2407"/>
    <s v="Isha Patel"/>
    <x v="1"/>
    <x v="21"/>
    <x v="3"/>
    <s v="Karnataka"/>
    <s v="Mysuru"/>
    <n v="1"/>
    <n v="3984.44"/>
    <n v="0.1"/>
    <n v="2744.29"/>
    <x v="1"/>
    <x v="0"/>
    <x v="2"/>
    <n v="0.1"/>
    <n v="1.0000000000000002E-2"/>
    <n v="1.0000000000000002E-3"/>
    <n v="-2744.2889999999998"/>
    <n v="-2744288.9999999991"/>
    <n v="2025"/>
    <x v="3"/>
    <n v="3"/>
    <s v="Q1"/>
  </r>
  <r>
    <s v="ORD-07787"/>
    <d v="2025-10-24T00:00:00"/>
    <s v="CUST-2047"/>
    <s v="Meera Rao"/>
    <x v="3"/>
    <x v="18"/>
    <x v="3"/>
    <s v="Telangana"/>
    <s v="Warangal"/>
    <n v="5"/>
    <n v="18845.89"/>
    <n v="0"/>
    <n v="81585.149999999994"/>
    <x v="2"/>
    <x v="1"/>
    <x v="2"/>
    <n v="0"/>
    <n v="0"/>
    <n v="0"/>
    <n v="-81585.149999999994"/>
    <e v="#DIV/0!"/>
    <n v="2025"/>
    <x v="10"/>
    <n v="10"/>
    <s v="Q4"/>
  </r>
  <r>
    <s v="ORD-07788"/>
    <d v="2025-01-20T00:00:00"/>
    <s v="CUST-1561"/>
    <s v="Priya Reddy"/>
    <x v="0"/>
    <x v="6"/>
    <x v="1"/>
    <s v="Chhattisgarh"/>
    <s v="Raipur"/>
    <n v="2"/>
    <n v="5835.65"/>
    <n v="0.2"/>
    <n v="7323.53"/>
    <x v="4"/>
    <x v="0"/>
    <x v="2"/>
    <n v="0.4"/>
    <n v="8.0000000000000016E-2"/>
    <n v="3.2000000000000008E-2"/>
    <n v="-7323.4979999999996"/>
    <n v="-228859.31249999994"/>
    <n v="2025"/>
    <x v="5"/>
    <n v="1"/>
    <s v="Q1"/>
  </r>
  <r>
    <s v="ORD-07789"/>
    <d v="2025-08-14T00:00:00"/>
    <s v="CUST-1362"/>
    <s v="Neha Singh"/>
    <x v="3"/>
    <x v="13"/>
    <x v="0"/>
    <s v="Punjab"/>
    <s v="Amritsar"/>
    <n v="2"/>
    <n v="5899.8"/>
    <n v="0.1"/>
    <n v="9322.7099999999991"/>
    <x v="0"/>
    <x v="1"/>
    <x v="2"/>
    <n v="0.2"/>
    <n v="2.0000000000000004E-2"/>
    <n v="4.000000000000001E-3"/>
    <n v="-9322.7059999999983"/>
    <n v="-2330676.4999999991"/>
    <n v="2025"/>
    <x v="7"/>
    <n v="8"/>
    <s v="Q3"/>
  </r>
  <r>
    <s v="ORD-07790"/>
    <d v="2025-07-18T00:00:00"/>
    <s v="CUST-1772"/>
    <s v="Isha Kumar"/>
    <x v="1"/>
    <x v="21"/>
    <x v="3"/>
    <s v="Telangana"/>
    <s v="Hyderabad"/>
    <n v="3"/>
    <n v="1607.87"/>
    <n v="0.2"/>
    <n v="3360.95"/>
    <x v="0"/>
    <x v="1"/>
    <x v="1"/>
    <n v="0.60000000000000009"/>
    <n v="0.12000000000000002"/>
    <n v="7.2000000000000022E-2"/>
    <n v="-3360.8779999999997"/>
    <n v="-46678.861111111095"/>
    <n v="2025"/>
    <x v="4"/>
    <n v="7"/>
    <s v="Q3"/>
  </r>
  <r>
    <s v="ORD-07791"/>
    <d v="2025-02-08T00:00:00"/>
    <s v="CUST-2409"/>
    <s v="Kiran Gupta"/>
    <x v="2"/>
    <x v="2"/>
    <x v="0"/>
    <s v="Uttar Pradesh"/>
    <s v="Lucknow"/>
    <n v="2"/>
    <n v="1011.32"/>
    <n v="0.05"/>
    <n v="1619.14"/>
    <x v="1"/>
    <x v="1"/>
    <x v="1"/>
    <n v="0.1"/>
    <n v="5.000000000000001E-3"/>
    <n v="5.0000000000000012E-4"/>
    <n v="-1619.1395"/>
    <n v="-3238278.9999999991"/>
    <n v="2025"/>
    <x v="11"/>
    <n v="2"/>
    <s v="Q1"/>
  </r>
  <r>
    <s v="ORD-07792"/>
    <d v="2025-05-25T00:00:00"/>
    <s v="CUST-1961"/>
    <s v="Arjun Reddy"/>
    <x v="1"/>
    <x v="9"/>
    <x v="2"/>
    <s v="Gujarat"/>
    <s v="Surat"/>
    <n v="1"/>
    <n v="2622.38"/>
    <n v="0.1"/>
    <n v="1892.31"/>
    <x v="4"/>
    <x v="1"/>
    <x v="0"/>
    <n v="0.1"/>
    <n v="1.0000000000000002E-2"/>
    <n v="1.0000000000000002E-3"/>
    <n v="-1892.309"/>
    <n v="-1892308.9999999995"/>
    <n v="2025"/>
    <x v="6"/>
    <n v="5"/>
    <s v="Q2"/>
  </r>
  <r>
    <s v="ORD-07793"/>
    <d v="2025-02-14T00:00:00"/>
    <s v="CUST-1679"/>
    <s v="Vikram Sharma"/>
    <x v="0"/>
    <x v="0"/>
    <x v="3"/>
    <s v="Telangana"/>
    <s v="Warangal"/>
    <n v="2"/>
    <n v="12954.4"/>
    <n v="0.1"/>
    <n v="15862.57"/>
    <x v="3"/>
    <x v="1"/>
    <x v="0"/>
    <n v="0.2"/>
    <n v="2.0000000000000004E-2"/>
    <n v="4.000000000000001E-3"/>
    <n v="-15862.565999999999"/>
    <n v="-3965641.4999999986"/>
    <n v="2025"/>
    <x v="11"/>
    <n v="2"/>
    <s v="Q1"/>
  </r>
  <r>
    <s v="ORD-07794"/>
    <d v="2025-11-22T00:00:00"/>
    <s v="CUST-2411"/>
    <s v="Rohan Reddy"/>
    <x v="1"/>
    <x v="17"/>
    <x v="4"/>
    <s v="West Bengal"/>
    <s v="Durgapur"/>
    <n v="2"/>
    <n v="3818.11"/>
    <n v="0.1"/>
    <n v="5284.85"/>
    <x v="0"/>
    <x v="0"/>
    <x v="2"/>
    <n v="0.2"/>
    <n v="2.0000000000000004E-2"/>
    <n v="4.000000000000001E-3"/>
    <n v="-5284.8460000000005"/>
    <n v="-1321211.4999999998"/>
    <n v="2025"/>
    <x v="8"/>
    <n v="11"/>
    <s v="Q4"/>
  </r>
  <r>
    <s v="ORD-07795"/>
    <d v="2025-04-01T00:00:00"/>
    <s v="CUST-2264"/>
    <s v="Neha Reddy"/>
    <x v="2"/>
    <x v="20"/>
    <x v="3"/>
    <s v="Karnataka"/>
    <s v="Mysuru"/>
    <n v="5"/>
    <n v="792.89"/>
    <n v="0"/>
    <n v="2698.96"/>
    <x v="1"/>
    <x v="0"/>
    <x v="0"/>
    <n v="0"/>
    <n v="0"/>
    <n v="0"/>
    <n v="-2698.96"/>
    <e v="#DIV/0!"/>
    <n v="2025"/>
    <x v="0"/>
    <n v="4"/>
    <s v="Q2"/>
  </r>
  <r>
    <s v="ORD-07796"/>
    <d v="2025-08-26T00:00:00"/>
    <s v="CUST-2339"/>
    <s v="Neha Gupta"/>
    <x v="3"/>
    <x v="3"/>
    <x v="4"/>
    <s v="West Bengal"/>
    <s v="Kolkata"/>
    <n v="1"/>
    <n v="23087.200000000001"/>
    <n v="0.2"/>
    <n v="16033.67"/>
    <x v="2"/>
    <x v="1"/>
    <x v="1"/>
    <n v="0.2"/>
    <n v="4.0000000000000008E-2"/>
    <n v="8.0000000000000019E-3"/>
    <n v="-16033.662"/>
    <n v="-2004207.7499999995"/>
    <n v="2025"/>
    <x v="7"/>
    <n v="8"/>
    <s v="Q3"/>
  </r>
  <r>
    <s v="ORD-07797"/>
    <d v="2025-03-11T00:00:00"/>
    <s v="CUST-1624"/>
    <s v="Sneha Sharma"/>
    <x v="3"/>
    <x v="16"/>
    <x v="3"/>
    <s v="Telangana"/>
    <s v="Warangal"/>
    <n v="2"/>
    <n v="19798.91"/>
    <n v="0.15"/>
    <n v="29258.63"/>
    <x v="3"/>
    <x v="1"/>
    <x v="0"/>
    <n v="0.3"/>
    <n v="4.4999999999999998E-2"/>
    <n v="1.35E-2"/>
    <n v="-29258.6165"/>
    <n v="-2167304.9259259258"/>
    <n v="2025"/>
    <x v="3"/>
    <n v="3"/>
    <s v="Q1"/>
  </r>
  <r>
    <s v="ORD-07798"/>
    <d v="2025-06-15T00:00:00"/>
    <s v="CUST-1207"/>
    <s v="Ananya Sharma"/>
    <x v="0"/>
    <x v="11"/>
    <x v="3"/>
    <s v="Tamil Nadu"/>
    <s v="Coimbatore"/>
    <n v="1"/>
    <n v="2504.4"/>
    <n v="0"/>
    <n v="1769.29"/>
    <x v="0"/>
    <x v="0"/>
    <x v="1"/>
    <n v="0"/>
    <n v="0"/>
    <n v="0"/>
    <n v="-1769.29"/>
    <e v="#DIV/0!"/>
    <n v="2025"/>
    <x v="9"/>
    <n v="6"/>
    <s v="Q2"/>
  </r>
  <r>
    <s v="ORD-07799"/>
    <d v="2025-05-10T00:00:00"/>
    <s v="CUST-1759"/>
    <s v="Sneha Joshi"/>
    <x v="2"/>
    <x v="20"/>
    <x v="4"/>
    <s v="Bihar"/>
    <s v="Patna"/>
    <n v="1"/>
    <n v="2792.31"/>
    <n v="0.05"/>
    <n v="1677.85"/>
    <x v="1"/>
    <x v="2"/>
    <x v="2"/>
    <n v="0.05"/>
    <n v="2.5000000000000005E-3"/>
    <n v="1.2500000000000003E-4"/>
    <n v="-1677.8498749999999"/>
    <n v="-13422798.999999996"/>
    <n v="2025"/>
    <x v="6"/>
    <n v="5"/>
    <s v="Q2"/>
  </r>
  <r>
    <s v="ORD-07800"/>
    <d v="2025-08-02T00:00:00"/>
    <s v="CUST-2259"/>
    <s v="Meera Sharma"/>
    <x v="3"/>
    <x v="18"/>
    <x v="3"/>
    <s v="Tamil Nadu"/>
    <s v="Chennai"/>
    <n v="2"/>
    <n v="20506.830000000002"/>
    <n v="0.05"/>
    <n v="32542.78"/>
    <x v="1"/>
    <x v="1"/>
    <x v="2"/>
    <n v="0.1"/>
    <n v="5.000000000000001E-3"/>
    <n v="5.0000000000000012E-4"/>
    <n v="-32542.779500000001"/>
    <n v="-65085558.999999985"/>
    <n v="2025"/>
    <x v="7"/>
    <n v="8"/>
    <s v="Q3"/>
  </r>
  <r>
    <s v="ORD-07801"/>
    <d v="2025-12-06T00:00:00"/>
    <s v="CUST-1274"/>
    <s v="Aarav Patel"/>
    <x v="2"/>
    <x v="8"/>
    <x v="2"/>
    <s v="Goa"/>
    <s v="Margao"/>
    <n v="1"/>
    <n v="4587.6899999999996"/>
    <n v="0.15"/>
    <n v="2774.69"/>
    <x v="0"/>
    <x v="1"/>
    <x v="0"/>
    <n v="0.15"/>
    <n v="2.2499999999999999E-2"/>
    <n v="3.375E-3"/>
    <n v="-2774.6866250000003"/>
    <n v="-822129.37037037045"/>
    <n v="2025"/>
    <x v="1"/>
    <n v="12"/>
    <s v="Q4"/>
  </r>
  <r>
    <s v="ORD-07802"/>
    <d v="2025-03-30T00:00:00"/>
    <s v="CUST-2173"/>
    <s v="Ananya Singh"/>
    <x v="2"/>
    <x v="23"/>
    <x v="3"/>
    <s v="Andhra Pradesh"/>
    <s v="Vijayawada"/>
    <n v="2"/>
    <n v="6229.8"/>
    <n v="0.1"/>
    <n v="7884.01"/>
    <x v="4"/>
    <x v="1"/>
    <x v="2"/>
    <n v="0.2"/>
    <n v="2.0000000000000004E-2"/>
    <n v="4.000000000000001E-3"/>
    <n v="-7884.0060000000003"/>
    <n v="-1971001.4999999995"/>
    <n v="2025"/>
    <x v="3"/>
    <n v="3"/>
    <s v="Q1"/>
  </r>
  <r>
    <s v="ORD-07803"/>
    <d v="2025-12-01T00:00:00"/>
    <s v="CUST-1568"/>
    <s v="Arjun Gupta"/>
    <x v="2"/>
    <x v="8"/>
    <x v="1"/>
    <s v="Madhya Pradesh"/>
    <s v="Indore"/>
    <n v="2"/>
    <n v="3401.96"/>
    <n v="0"/>
    <n v="5244.37"/>
    <x v="0"/>
    <x v="0"/>
    <x v="1"/>
    <n v="0"/>
    <n v="0"/>
    <n v="0"/>
    <n v="-5244.37"/>
    <e v="#DIV/0!"/>
    <n v="2025"/>
    <x v="1"/>
    <n v="12"/>
    <s v="Q4"/>
  </r>
  <r>
    <s v="ORD-07804"/>
    <d v="2025-09-09T00:00:00"/>
    <s v="CUST-1692"/>
    <s v="Rohan Gupta"/>
    <x v="3"/>
    <x v="3"/>
    <x v="3"/>
    <s v="Telangana"/>
    <s v="Warangal"/>
    <n v="1"/>
    <n v="48913.24"/>
    <n v="0"/>
    <n v="30332.27"/>
    <x v="4"/>
    <x v="1"/>
    <x v="1"/>
    <n v="0"/>
    <n v="0"/>
    <n v="0"/>
    <n v="-30332.27"/>
    <e v="#DIV/0!"/>
    <n v="2025"/>
    <x v="2"/>
    <n v="9"/>
    <s v="Q3"/>
  </r>
  <r>
    <s v="ORD-07805"/>
    <d v="2025-12-15T00:00:00"/>
    <s v="CUST-2305"/>
    <s v="Aarav Joshi"/>
    <x v="2"/>
    <x v="20"/>
    <x v="0"/>
    <s v="Punjab"/>
    <s v="Amritsar"/>
    <n v="2"/>
    <n v="1363.67"/>
    <n v="0.05"/>
    <n v="1859"/>
    <x v="0"/>
    <x v="1"/>
    <x v="2"/>
    <n v="0.1"/>
    <n v="5.000000000000001E-3"/>
    <n v="5.0000000000000012E-4"/>
    <n v="-1858.9994999999999"/>
    <n v="-3717998.9999999991"/>
    <n v="2025"/>
    <x v="1"/>
    <n v="12"/>
    <s v="Q4"/>
  </r>
  <r>
    <s v="ORD-07806"/>
    <d v="2025-03-13T00:00:00"/>
    <s v="CUST-1160"/>
    <s v="Ananya Singh"/>
    <x v="3"/>
    <x v="18"/>
    <x v="3"/>
    <s v="Andhra Pradesh"/>
    <s v="Visakhapatnam"/>
    <n v="1"/>
    <n v="58330.37"/>
    <n v="0"/>
    <n v="42479.39"/>
    <x v="3"/>
    <x v="1"/>
    <x v="0"/>
    <n v="0"/>
    <n v="0"/>
    <n v="0"/>
    <n v="-42479.39"/>
    <e v="#DIV/0!"/>
    <n v="2025"/>
    <x v="3"/>
    <n v="3"/>
    <s v="Q1"/>
  </r>
  <r>
    <s v="ORD-07807"/>
    <d v="2025-06-14T00:00:00"/>
    <s v="CUST-2094"/>
    <s v="Priya Singh"/>
    <x v="3"/>
    <x v="16"/>
    <x v="0"/>
    <s v="Punjab"/>
    <s v="Amritsar"/>
    <n v="3"/>
    <n v="11189.77"/>
    <n v="0"/>
    <n v="29286.04"/>
    <x v="1"/>
    <x v="1"/>
    <x v="2"/>
    <n v="0"/>
    <n v="0"/>
    <n v="0"/>
    <n v="-29286.04"/>
    <e v="#DIV/0!"/>
    <n v="2025"/>
    <x v="9"/>
    <n v="6"/>
    <s v="Q2"/>
  </r>
  <r>
    <s v="ORD-07808"/>
    <d v="2025-02-18T00:00:00"/>
    <s v="CUST-2364"/>
    <s v="Vikram Rao"/>
    <x v="1"/>
    <x v="9"/>
    <x v="3"/>
    <s v="Tamil Nadu"/>
    <s v="Coimbatore"/>
    <n v="1"/>
    <n v="1162.48"/>
    <n v="0.1"/>
    <n v="691.75"/>
    <x v="1"/>
    <x v="1"/>
    <x v="0"/>
    <n v="0.1"/>
    <n v="1.0000000000000002E-2"/>
    <n v="1.0000000000000002E-3"/>
    <n v="-691.74900000000002"/>
    <n v="-691748.99999999988"/>
    <n v="2025"/>
    <x v="11"/>
    <n v="2"/>
    <s v="Q1"/>
  </r>
  <r>
    <s v="ORD-07809"/>
    <d v="2025-02-21T00:00:00"/>
    <s v="CUST-2265"/>
    <s v="Isha Sharma"/>
    <x v="0"/>
    <x v="6"/>
    <x v="0"/>
    <s v="Punjab"/>
    <s v="Amritsar"/>
    <n v="1"/>
    <n v="2541.8200000000002"/>
    <n v="0.1"/>
    <n v="1507.92"/>
    <x v="2"/>
    <x v="0"/>
    <x v="1"/>
    <n v="0.1"/>
    <n v="1.0000000000000002E-2"/>
    <n v="1.0000000000000002E-3"/>
    <n v="-1507.9190000000001"/>
    <n v="-1507918.9999999998"/>
    <n v="2025"/>
    <x v="11"/>
    <n v="2"/>
    <s v="Q1"/>
  </r>
  <r>
    <s v="ORD-07810"/>
    <d v="2025-10-16T00:00:00"/>
    <s v="CUST-1925"/>
    <s v="Neha Sharma"/>
    <x v="0"/>
    <x v="4"/>
    <x v="2"/>
    <s v="Gujarat"/>
    <s v="Ahmedabad"/>
    <n v="2"/>
    <n v="6057.46"/>
    <n v="0.05"/>
    <n v="8989.0499999999993"/>
    <x v="1"/>
    <x v="1"/>
    <x v="2"/>
    <n v="0.1"/>
    <n v="5.000000000000001E-3"/>
    <n v="5.0000000000000012E-4"/>
    <n v="-8989.0494999999992"/>
    <n v="-17978098.999999993"/>
    <n v="2025"/>
    <x v="10"/>
    <n v="10"/>
    <s v="Q4"/>
  </r>
  <r>
    <s v="ORD-07811"/>
    <d v="2025-10-05T00:00:00"/>
    <s v="CUST-1709"/>
    <s v="Vikram Sharma"/>
    <x v="3"/>
    <x v="18"/>
    <x v="4"/>
    <s v="West Bengal"/>
    <s v="Kolkata"/>
    <n v="5"/>
    <n v="36578.06"/>
    <n v="0.1"/>
    <n v="105398.92"/>
    <x v="0"/>
    <x v="0"/>
    <x v="2"/>
    <n v="0.5"/>
    <n v="0.05"/>
    <n v="2.5000000000000001E-2"/>
    <n v="-105398.895"/>
    <n v="-4215955.8"/>
    <n v="2025"/>
    <x v="10"/>
    <n v="10"/>
    <s v="Q4"/>
  </r>
  <r>
    <s v="ORD-07812"/>
    <d v="2025-04-24T00:00:00"/>
    <s v="CUST-1163"/>
    <s v="Priya Gupta"/>
    <x v="0"/>
    <x v="5"/>
    <x v="3"/>
    <s v="Telangana"/>
    <s v="Hyderabad"/>
    <n v="3"/>
    <n v="17792.3"/>
    <n v="0"/>
    <n v="41712.949999999997"/>
    <x v="1"/>
    <x v="1"/>
    <x v="0"/>
    <n v="0"/>
    <n v="0"/>
    <n v="0"/>
    <n v="-41712.949999999997"/>
    <e v="#DIV/0!"/>
    <n v="2025"/>
    <x v="0"/>
    <n v="4"/>
    <s v="Q2"/>
  </r>
  <r>
    <s v="ORD-07813"/>
    <d v="2025-08-27T00:00:00"/>
    <s v="CUST-2107"/>
    <s v="Kiran Gupta"/>
    <x v="3"/>
    <x v="18"/>
    <x v="2"/>
    <s v="Gujarat"/>
    <s v="Ahmedabad"/>
    <n v="1"/>
    <n v="51878.87"/>
    <n v="0.05"/>
    <n v="35777.67"/>
    <x v="4"/>
    <x v="1"/>
    <x v="0"/>
    <n v="0.05"/>
    <n v="2.5000000000000005E-3"/>
    <n v="1.2500000000000003E-4"/>
    <n v="-35777.669875"/>
    <n v="-286221358.99999994"/>
    <n v="2025"/>
    <x v="7"/>
    <n v="8"/>
    <s v="Q3"/>
  </r>
  <r>
    <s v="ORD-07814"/>
    <d v="2025-05-13T00:00:00"/>
    <s v="CUST-2484"/>
    <s v="Rohan Kumar"/>
    <x v="0"/>
    <x v="0"/>
    <x v="0"/>
    <s v="Delhi"/>
    <s v="New Delhi"/>
    <n v="1"/>
    <n v="7281.54"/>
    <n v="0.1"/>
    <n v="4067.58"/>
    <x v="0"/>
    <x v="1"/>
    <x v="1"/>
    <n v="0.1"/>
    <n v="1.0000000000000002E-2"/>
    <n v="1.0000000000000002E-3"/>
    <n v="-4067.5789999999997"/>
    <n v="-4067578.9999999986"/>
    <n v="2025"/>
    <x v="6"/>
    <n v="5"/>
    <s v="Q2"/>
  </r>
  <r>
    <s v="ORD-07815"/>
    <d v="2025-10-01T00:00:00"/>
    <s v="CUST-2185"/>
    <s v="Kiran Singh"/>
    <x v="2"/>
    <x v="10"/>
    <x v="2"/>
    <s v="Rajasthan"/>
    <s v="Udaipur"/>
    <n v="2"/>
    <n v="4200.58"/>
    <n v="0.05"/>
    <n v="5862.66"/>
    <x v="1"/>
    <x v="1"/>
    <x v="2"/>
    <n v="0.1"/>
    <n v="5.000000000000001E-3"/>
    <n v="5.0000000000000012E-4"/>
    <n v="-5862.6594999999998"/>
    <n v="-11725318.999999996"/>
    <n v="2025"/>
    <x v="10"/>
    <n v="10"/>
    <s v="Q4"/>
  </r>
  <r>
    <s v="ORD-07816"/>
    <d v="2025-06-15T00:00:00"/>
    <s v="CUST-1240"/>
    <s v="Rahul Rao"/>
    <x v="0"/>
    <x v="6"/>
    <x v="3"/>
    <s v="Tamil Nadu"/>
    <s v="Chennai"/>
    <n v="3"/>
    <n v="11483.23"/>
    <n v="0.05"/>
    <n v="26577.040000000001"/>
    <x v="1"/>
    <x v="2"/>
    <x v="1"/>
    <n v="0.15000000000000002"/>
    <n v="7.5000000000000015E-3"/>
    <n v="1.1250000000000003E-3"/>
    <n v="-26577.038875000002"/>
    <n v="-23624034.555555549"/>
    <n v="2025"/>
    <x v="9"/>
    <n v="6"/>
    <s v="Q2"/>
  </r>
  <r>
    <s v="ORD-07817"/>
    <d v="2025-10-20T00:00:00"/>
    <s v="CUST-1486"/>
    <s v="Meera Verma"/>
    <x v="4"/>
    <x v="22"/>
    <x v="0"/>
    <s v="Punjab"/>
    <s v="Ludhiana"/>
    <n v="1"/>
    <n v="7493.18"/>
    <n v="0"/>
    <n v="4904.1099999999997"/>
    <x v="4"/>
    <x v="1"/>
    <x v="2"/>
    <n v="0"/>
    <n v="0"/>
    <n v="0"/>
    <n v="-4904.1099999999997"/>
    <e v="#DIV/0!"/>
    <n v="2025"/>
    <x v="10"/>
    <n v="10"/>
    <s v="Q4"/>
  </r>
  <r>
    <s v="ORD-07818"/>
    <d v="2025-08-31T00:00:00"/>
    <s v="CUST-1671"/>
    <s v="Isha Reddy"/>
    <x v="0"/>
    <x v="6"/>
    <x v="2"/>
    <s v="Goa"/>
    <s v="Panaji"/>
    <n v="1"/>
    <n v="13440.62"/>
    <n v="0.1"/>
    <n v="8077.18"/>
    <x v="0"/>
    <x v="1"/>
    <x v="0"/>
    <n v="0.1"/>
    <n v="1.0000000000000002E-2"/>
    <n v="1.0000000000000002E-3"/>
    <n v="-8077.1790000000001"/>
    <n v="-8077178.9999999981"/>
    <n v="2025"/>
    <x v="7"/>
    <n v="8"/>
    <s v="Q3"/>
  </r>
  <r>
    <s v="ORD-07819"/>
    <d v="2025-11-16T00:00:00"/>
    <s v="CUST-2227"/>
    <s v="Meera Rao"/>
    <x v="0"/>
    <x v="11"/>
    <x v="3"/>
    <s v="Karnataka"/>
    <s v="Bengaluru"/>
    <n v="1"/>
    <n v="10548.74"/>
    <n v="0.1"/>
    <n v="6464.95"/>
    <x v="4"/>
    <x v="2"/>
    <x v="2"/>
    <n v="0.1"/>
    <n v="1.0000000000000002E-2"/>
    <n v="1.0000000000000002E-3"/>
    <n v="-6464.9489999999996"/>
    <n v="-6464948.9999999981"/>
    <n v="2025"/>
    <x v="8"/>
    <n v="11"/>
    <s v="Q4"/>
  </r>
  <r>
    <s v="ORD-07820"/>
    <d v="2025-05-18T00:00:00"/>
    <s v="CUST-1424"/>
    <s v="Rohan Reddy"/>
    <x v="0"/>
    <x v="4"/>
    <x v="4"/>
    <s v="Jharkhand"/>
    <s v="Ranchi"/>
    <n v="1"/>
    <n v="12276.87"/>
    <n v="0.05"/>
    <n v="8413.36"/>
    <x v="2"/>
    <x v="1"/>
    <x v="2"/>
    <n v="0.05"/>
    <n v="2.5000000000000005E-3"/>
    <n v="1.2500000000000003E-4"/>
    <n v="-8413.3598750000001"/>
    <n v="-67306878.999999985"/>
    <n v="2025"/>
    <x v="6"/>
    <n v="5"/>
    <s v="Q2"/>
  </r>
  <r>
    <s v="ORD-07821"/>
    <d v="2025-03-20T00:00:00"/>
    <s v="CUST-2018"/>
    <s v="Isha Kumar"/>
    <x v="3"/>
    <x v="16"/>
    <x v="1"/>
    <s v="Chhattisgarh"/>
    <s v="Bilaspur"/>
    <n v="2"/>
    <n v="48865.77"/>
    <n v="0"/>
    <n v="84711.97"/>
    <x v="1"/>
    <x v="1"/>
    <x v="2"/>
    <n v="0"/>
    <n v="0"/>
    <n v="0"/>
    <n v="-84711.97"/>
    <e v="#DIV/0!"/>
    <n v="2025"/>
    <x v="3"/>
    <n v="3"/>
    <s v="Q1"/>
  </r>
  <r>
    <s v="ORD-07822"/>
    <d v="2025-06-19T00:00:00"/>
    <s v="CUST-2221"/>
    <s v="Vikram Kumar"/>
    <x v="4"/>
    <x v="15"/>
    <x v="1"/>
    <s v="Chhattisgarh"/>
    <s v="Raipur"/>
    <n v="1"/>
    <n v="1631.72"/>
    <n v="0.15"/>
    <n v="885.36"/>
    <x v="3"/>
    <x v="0"/>
    <x v="0"/>
    <n v="0.15"/>
    <n v="2.2499999999999999E-2"/>
    <n v="3.375E-3"/>
    <n v="-885.35662500000001"/>
    <n v="-262327.88888888888"/>
    <n v="2025"/>
    <x v="9"/>
    <n v="6"/>
    <s v="Q2"/>
  </r>
  <r>
    <s v="ORD-07823"/>
    <d v="2025-05-03T00:00:00"/>
    <s v="CUST-2066"/>
    <s v="Sneha Singh"/>
    <x v="2"/>
    <x v="23"/>
    <x v="1"/>
    <s v="Madhya Pradesh"/>
    <s v="Indore"/>
    <n v="1"/>
    <n v="1723.01"/>
    <n v="0"/>
    <n v="1436.36"/>
    <x v="0"/>
    <x v="2"/>
    <x v="0"/>
    <n v="0"/>
    <n v="0"/>
    <n v="0"/>
    <n v="-1436.36"/>
    <e v="#DIV/0!"/>
    <n v="2025"/>
    <x v="6"/>
    <n v="5"/>
    <s v="Q2"/>
  </r>
  <r>
    <s v="ORD-07824"/>
    <d v="2025-06-25T00:00:00"/>
    <s v="CUST-1214"/>
    <s v="Priya Sharma"/>
    <x v="3"/>
    <x v="14"/>
    <x v="3"/>
    <s v="Karnataka"/>
    <s v="Mysuru"/>
    <n v="1"/>
    <n v="45225.1"/>
    <n v="0.05"/>
    <n v="35582.25"/>
    <x v="2"/>
    <x v="0"/>
    <x v="1"/>
    <n v="0.05"/>
    <n v="2.5000000000000005E-3"/>
    <n v="1.2500000000000003E-4"/>
    <n v="-35582.249875000001"/>
    <n v="-284657998.99999994"/>
    <n v="2025"/>
    <x v="9"/>
    <n v="6"/>
    <s v="Q2"/>
  </r>
  <r>
    <s v="ORD-07825"/>
    <d v="2025-10-27T00:00:00"/>
    <s v="CUST-1684"/>
    <s v="Meera Patel"/>
    <x v="1"/>
    <x v="7"/>
    <x v="2"/>
    <s v="Goa"/>
    <s v="Panaji"/>
    <n v="1"/>
    <n v="4289.5200000000004"/>
    <n v="0.05"/>
    <n v="3019.93"/>
    <x v="2"/>
    <x v="1"/>
    <x v="1"/>
    <n v="0.05"/>
    <n v="2.5000000000000005E-3"/>
    <n v="1.2500000000000003E-4"/>
    <n v="-3019.9298749999998"/>
    <n v="-24159438.999999993"/>
    <n v="2025"/>
    <x v="10"/>
    <n v="10"/>
    <s v="Q4"/>
  </r>
  <r>
    <s v="ORD-07826"/>
    <d v="2025-03-23T00:00:00"/>
    <s v="CUST-1253"/>
    <s v="Rahul Gupta"/>
    <x v="3"/>
    <x v="13"/>
    <x v="3"/>
    <s v="Karnataka"/>
    <s v="Bengaluru"/>
    <n v="1"/>
    <n v="27488.15"/>
    <n v="0.15"/>
    <n v="15312.67"/>
    <x v="3"/>
    <x v="1"/>
    <x v="1"/>
    <n v="0.15"/>
    <n v="2.2499999999999999E-2"/>
    <n v="3.375E-3"/>
    <n v="-15312.666625"/>
    <n v="-4537086.4074074076"/>
    <n v="2025"/>
    <x v="3"/>
    <n v="3"/>
    <s v="Q1"/>
  </r>
  <r>
    <s v="ORD-07827"/>
    <d v="2025-03-28T00:00:00"/>
    <s v="CUST-1017"/>
    <s v="Rahul Verma"/>
    <x v="4"/>
    <x v="19"/>
    <x v="2"/>
    <s v="Maharashtra"/>
    <s v="Pune"/>
    <n v="2"/>
    <n v="8829.07"/>
    <n v="0.1"/>
    <n v="12382.65"/>
    <x v="4"/>
    <x v="1"/>
    <x v="1"/>
    <n v="0.2"/>
    <n v="2.0000000000000004E-2"/>
    <n v="4.000000000000001E-3"/>
    <n v="-12382.645999999999"/>
    <n v="-3095661.4999999991"/>
    <n v="2025"/>
    <x v="3"/>
    <n v="3"/>
    <s v="Q1"/>
  </r>
  <r>
    <s v="ORD-07828"/>
    <d v="2025-08-13T00:00:00"/>
    <s v="CUST-1116"/>
    <s v="Kiran Patel"/>
    <x v="4"/>
    <x v="15"/>
    <x v="3"/>
    <s v="Telangana"/>
    <s v="Hyderabad"/>
    <n v="4"/>
    <n v="2336.61"/>
    <n v="0.1"/>
    <n v="6797.3"/>
    <x v="1"/>
    <x v="0"/>
    <x v="0"/>
    <n v="0.4"/>
    <n v="4.0000000000000008E-2"/>
    <n v="1.6000000000000004E-2"/>
    <n v="-6797.2840000000006"/>
    <n v="-424830.24999999994"/>
    <n v="2025"/>
    <x v="7"/>
    <n v="8"/>
    <s v="Q3"/>
  </r>
  <r>
    <s v="ORD-07829"/>
    <d v="2025-01-16T00:00:00"/>
    <s v="CUST-2228"/>
    <s v="Kiran Reddy"/>
    <x v="2"/>
    <x v="23"/>
    <x v="3"/>
    <s v="Andhra Pradesh"/>
    <s v="Visakhapatnam"/>
    <n v="1"/>
    <n v="3150.22"/>
    <n v="0.1"/>
    <n v="1872.26"/>
    <x v="0"/>
    <x v="1"/>
    <x v="0"/>
    <n v="0.1"/>
    <n v="1.0000000000000002E-2"/>
    <n v="1.0000000000000002E-3"/>
    <n v="-1872.259"/>
    <n v="-1872258.9999999995"/>
    <n v="2025"/>
    <x v="5"/>
    <n v="1"/>
    <s v="Q1"/>
  </r>
  <r>
    <s v="ORD-07830"/>
    <d v="2025-11-06T00:00:00"/>
    <s v="CUST-1693"/>
    <s v="Kiran Verma"/>
    <x v="3"/>
    <x v="18"/>
    <x v="1"/>
    <s v="Madhya Pradesh"/>
    <s v="Bhopal"/>
    <n v="2"/>
    <n v="25536.21"/>
    <n v="0.05"/>
    <n v="38898.769999999997"/>
    <x v="1"/>
    <x v="0"/>
    <x v="0"/>
    <n v="0.1"/>
    <n v="5.000000000000001E-3"/>
    <n v="5.0000000000000012E-4"/>
    <n v="-38898.769499999995"/>
    <n v="-77797538.99999997"/>
    <n v="2025"/>
    <x v="8"/>
    <n v="11"/>
    <s v="Q4"/>
  </r>
  <r>
    <s v="ORD-07831"/>
    <d v="2025-12-24T00:00:00"/>
    <s v="CUST-1812"/>
    <s v="Sneha Patel"/>
    <x v="3"/>
    <x v="13"/>
    <x v="2"/>
    <s v="Rajasthan"/>
    <s v="Udaipur"/>
    <n v="3"/>
    <n v="60573.79"/>
    <n v="0"/>
    <n v="156160.06"/>
    <x v="0"/>
    <x v="1"/>
    <x v="2"/>
    <n v="0"/>
    <n v="0"/>
    <n v="0"/>
    <n v="-156160.06"/>
    <e v="#DIV/0!"/>
    <n v="2025"/>
    <x v="1"/>
    <n v="12"/>
    <s v="Q4"/>
  </r>
  <r>
    <s v="ORD-07832"/>
    <d v="2025-06-12T00:00:00"/>
    <s v="CUST-1795"/>
    <s v="Isha Rao"/>
    <x v="3"/>
    <x v="14"/>
    <x v="1"/>
    <s v="Chhattisgarh"/>
    <s v="Bilaspur"/>
    <n v="1"/>
    <n v="19621.54"/>
    <n v="0.1"/>
    <n v="11818.86"/>
    <x v="1"/>
    <x v="1"/>
    <x v="2"/>
    <n v="0.1"/>
    <n v="1.0000000000000002E-2"/>
    <n v="1.0000000000000002E-3"/>
    <n v="-11818.859"/>
    <n v="-11818858.999999998"/>
    <n v="2025"/>
    <x v="9"/>
    <n v="6"/>
    <s v="Q2"/>
  </r>
  <r>
    <s v="ORD-07833"/>
    <d v="2025-04-08T00:00:00"/>
    <s v="CUST-1151"/>
    <s v="Isha Rao"/>
    <x v="3"/>
    <x v="16"/>
    <x v="3"/>
    <s v="Tamil Nadu"/>
    <s v="Coimbatore"/>
    <n v="1"/>
    <n v="31395.21"/>
    <n v="0.05"/>
    <n v="19466.32"/>
    <x v="0"/>
    <x v="1"/>
    <x v="1"/>
    <n v="0.05"/>
    <n v="2.5000000000000005E-3"/>
    <n v="1.2500000000000003E-4"/>
    <n v="-19466.319875000001"/>
    <n v="-155730558.99999997"/>
    <n v="2025"/>
    <x v="0"/>
    <n v="4"/>
    <s v="Q2"/>
  </r>
  <r>
    <s v="ORD-07834"/>
    <d v="2025-06-05T00:00:00"/>
    <s v="CUST-1246"/>
    <s v="Kiran Reddy"/>
    <x v="0"/>
    <x v="0"/>
    <x v="0"/>
    <s v="Haryana"/>
    <s v="Gurugram"/>
    <n v="1"/>
    <n v="3939.15"/>
    <n v="0.1"/>
    <n v="2812.74"/>
    <x v="3"/>
    <x v="1"/>
    <x v="2"/>
    <n v="0.1"/>
    <n v="1.0000000000000002E-2"/>
    <n v="1.0000000000000002E-3"/>
    <n v="-2812.7389999999996"/>
    <n v="-2812738.9999999991"/>
    <n v="2025"/>
    <x v="9"/>
    <n v="6"/>
    <s v="Q2"/>
  </r>
  <r>
    <s v="ORD-07835"/>
    <d v="2025-01-02T00:00:00"/>
    <s v="CUST-2082"/>
    <s v="Isha Kumar"/>
    <x v="4"/>
    <x v="22"/>
    <x v="1"/>
    <s v="Chhattisgarh"/>
    <s v="Bilaspur"/>
    <n v="2"/>
    <n v="4930.76"/>
    <n v="0"/>
    <n v="7347.72"/>
    <x v="1"/>
    <x v="1"/>
    <x v="0"/>
    <n v="0"/>
    <n v="0"/>
    <n v="0"/>
    <n v="-7347.72"/>
    <e v="#DIV/0!"/>
    <n v="2025"/>
    <x v="5"/>
    <n v="1"/>
    <s v="Q1"/>
  </r>
  <r>
    <s v="ORD-07836"/>
    <d v="2025-12-16T00:00:00"/>
    <s v="CUST-1709"/>
    <s v="Vikram Patel"/>
    <x v="0"/>
    <x v="11"/>
    <x v="3"/>
    <s v="Tamil Nadu"/>
    <s v="Coimbatore"/>
    <n v="2"/>
    <n v="15533.09"/>
    <n v="0"/>
    <n v="26158.44"/>
    <x v="0"/>
    <x v="1"/>
    <x v="0"/>
    <n v="0"/>
    <n v="0"/>
    <n v="0"/>
    <n v="-26158.44"/>
    <e v="#DIV/0!"/>
    <n v="2025"/>
    <x v="1"/>
    <n v="12"/>
    <s v="Q4"/>
  </r>
  <r>
    <s v="ORD-07837"/>
    <d v="2025-06-18T00:00:00"/>
    <s v="CUST-1507"/>
    <s v="Aarav Gupta"/>
    <x v="2"/>
    <x v="10"/>
    <x v="1"/>
    <s v="Madhya Pradesh"/>
    <s v="Indore"/>
    <n v="1"/>
    <n v="2406.66"/>
    <n v="0.1"/>
    <n v="1633.46"/>
    <x v="0"/>
    <x v="0"/>
    <x v="2"/>
    <n v="0.1"/>
    <n v="1.0000000000000002E-2"/>
    <n v="1.0000000000000002E-3"/>
    <n v="-1633.4590000000001"/>
    <n v="-1633458.9999999998"/>
    <n v="2025"/>
    <x v="9"/>
    <n v="6"/>
    <s v="Q2"/>
  </r>
  <r>
    <s v="ORD-07838"/>
    <d v="2025-11-11T00:00:00"/>
    <s v="CUST-1241"/>
    <s v="Rohan Gupta"/>
    <x v="2"/>
    <x v="2"/>
    <x v="2"/>
    <s v="Gujarat"/>
    <s v="Ahmedabad"/>
    <n v="3"/>
    <n v="5751.23"/>
    <n v="0.05"/>
    <n v="13660.84"/>
    <x v="1"/>
    <x v="1"/>
    <x v="1"/>
    <n v="0.15000000000000002"/>
    <n v="7.5000000000000015E-3"/>
    <n v="1.1250000000000003E-3"/>
    <n v="-13660.838874999999"/>
    <n v="-12142967.888888884"/>
    <n v="2025"/>
    <x v="8"/>
    <n v="11"/>
    <s v="Q4"/>
  </r>
  <r>
    <s v="ORD-07839"/>
    <d v="2025-11-21T00:00:00"/>
    <s v="CUST-2116"/>
    <s v="Neha Kumar"/>
    <x v="4"/>
    <x v="12"/>
    <x v="2"/>
    <s v="Goa"/>
    <s v="Panaji"/>
    <n v="2"/>
    <n v="8246.15"/>
    <n v="0"/>
    <n v="11919.47"/>
    <x v="0"/>
    <x v="0"/>
    <x v="2"/>
    <n v="0"/>
    <n v="0"/>
    <n v="0"/>
    <n v="-11919.47"/>
    <e v="#DIV/0!"/>
    <n v="2025"/>
    <x v="8"/>
    <n v="11"/>
    <s v="Q4"/>
  </r>
  <r>
    <s v="ORD-07840"/>
    <d v="2025-04-02T00:00:00"/>
    <s v="CUST-2422"/>
    <s v="Vikram Kumar"/>
    <x v="3"/>
    <x v="16"/>
    <x v="2"/>
    <s v="Rajasthan"/>
    <s v="Udaipur"/>
    <n v="1"/>
    <n v="6132.83"/>
    <n v="0"/>
    <n v="4115.08"/>
    <x v="1"/>
    <x v="2"/>
    <x v="1"/>
    <n v="0"/>
    <n v="0"/>
    <n v="0"/>
    <n v="-4115.08"/>
    <e v="#DIV/0!"/>
    <n v="2025"/>
    <x v="0"/>
    <n v="4"/>
    <s v="Q2"/>
  </r>
  <r>
    <s v="ORD-07841"/>
    <d v="2025-06-30T00:00:00"/>
    <s v="CUST-1392"/>
    <s v="Kiran Verma"/>
    <x v="0"/>
    <x v="4"/>
    <x v="2"/>
    <s v="Rajasthan"/>
    <s v="Udaipur"/>
    <n v="3"/>
    <n v="13786.14"/>
    <n v="0.1"/>
    <n v="26711.72"/>
    <x v="0"/>
    <x v="1"/>
    <x v="0"/>
    <n v="0.30000000000000004"/>
    <n v="3.0000000000000006E-2"/>
    <n v="9.0000000000000028E-3"/>
    <n v="-26711.711000000003"/>
    <n v="-2967967.8888888885"/>
    <n v="2025"/>
    <x v="9"/>
    <n v="6"/>
    <s v="Q2"/>
  </r>
  <r>
    <s v="ORD-07842"/>
    <d v="2025-08-19T00:00:00"/>
    <s v="CUST-1046"/>
    <s v="Ananya Verma"/>
    <x v="1"/>
    <x v="7"/>
    <x v="0"/>
    <s v="Uttar Pradesh"/>
    <s v="Noida"/>
    <n v="1"/>
    <n v="1462.88"/>
    <n v="0"/>
    <n v="1043.74"/>
    <x v="4"/>
    <x v="1"/>
    <x v="0"/>
    <n v="0"/>
    <n v="0"/>
    <n v="0"/>
    <n v="-1043.74"/>
    <e v="#DIV/0!"/>
    <n v="2025"/>
    <x v="7"/>
    <n v="8"/>
    <s v="Q3"/>
  </r>
  <r>
    <s v="ORD-07843"/>
    <d v="2025-10-28T00:00:00"/>
    <s v="CUST-1155"/>
    <s v="Priya Verma"/>
    <x v="1"/>
    <x v="21"/>
    <x v="1"/>
    <s v="Madhya Pradesh"/>
    <s v="Bhopal"/>
    <n v="2"/>
    <n v="1082.81"/>
    <n v="0.05"/>
    <n v="1435.75"/>
    <x v="1"/>
    <x v="1"/>
    <x v="0"/>
    <n v="0.1"/>
    <n v="5.000000000000001E-3"/>
    <n v="5.0000000000000012E-4"/>
    <n v="-1435.7494999999999"/>
    <n v="-2871498.9999999991"/>
    <n v="2025"/>
    <x v="10"/>
    <n v="10"/>
    <s v="Q4"/>
  </r>
  <r>
    <s v="ORD-07844"/>
    <d v="2025-05-28T00:00:00"/>
    <s v="CUST-2094"/>
    <s v="Sneha Reddy"/>
    <x v="4"/>
    <x v="22"/>
    <x v="0"/>
    <s v="Delhi"/>
    <s v="Delhi"/>
    <n v="1"/>
    <n v="5609.54"/>
    <n v="0.05"/>
    <n v="3628.51"/>
    <x v="4"/>
    <x v="1"/>
    <x v="0"/>
    <n v="0.05"/>
    <n v="2.5000000000000005E-3"/>
    <n v="1.2500000000000003E-4"/>
    <n v="-3628.5098750000002"/>
    <n v="-29028078.999999996"/>
    <n v="2025"/>
    <x v="6"/>
    <n v="5"/>
    <s v="Q2"/>
  </r>
  <r>
    <s v="ORD-07845"/>
    <d v="2025-10-07T00:00:00"/>
    <s v="CUST-1511"/>
    <s v="Priya Gupta"/>
    <x v="2"/>
    <x v="10"/>
    <x v="0"/>
    <s v="Delhi"/>
    <s v="Delhi"/>
    <n v="2"/>
    <n v="5056.9799999999996"/>
    <n v="0.05"/>
    <n v="6922.85"/>
    <x v="1"/>
    <x v="0"/>
    <x v="1"/>
    <n v="0.1"/>
    <n v="5.000000000000001E-3"/>
    <n v="5.0000000000000012E-4"/>
    <n v="-6922.8495000000003"/>
    <n v="-13845698.999999998"/>
    <n v="2025"/>
    <x v="10"/>
    <n v="10"/>
    <s v="Q4"/>
  </r>
  <r>
    <s v="ORD-07846"/>
    <d v="2025-07-08T00:00:00"/>
    <s v="CUST-1282"/>
    <s v="Vikram Rao"/>
    <x v="3"/>
    <x v="18"/>
    <x v="4"/>
    <s v="West Bengal"/>
    <s v="Kolkata"/>
    <n v="1"/>
    <n v="26567.32"/>
    <n v="0.1"/>
    <n v="20864.96"/>
    <x v="2"/>
    <x v="1"/>
    <x v="1"/>
    <n v="0.1"/>
    <n v="1.0000000000000002E-2"/>
    <n v="1.0000000000000002E-3"/>
    <n v="-20864.958999999999"/>
    <n v="-20864958.999999993"/>
    <n v="2025"/>
    <x v="4"/>
    <n v="7"/>
    <s v="Q3"/>
  </r>
  <r>
    <s v="ORD-07847"/>
    <d v="2025-12-13T00:00:00"/>
    <s v="CUST-2450"/>
    <s v="Neha Reddy"/>
    <x v="0"/>
    <x v="4"/>
    <x v="2"/>
    <s v="Gujarat"/>
    <s v="Ahmedabad"/>
    <n v="2"/>
    <n v="1377.71"/>
    <n v="0"/>
    <n v="2060.6"/>
    <x v="1"/>
    <x v="1"/>
    <x v="1"/>
    <n v="0"/>
    <n v="0"/>
    <n v="0"/>
    <n v="-2060.6"/>
    <e v="#DIV/0!"/>
    <n v="2025"/>
    <x v="1"/>
    <n v="12"/>
    <s v="Q4"/>
  </r>
  <r>
    <s v="ORD-07848"/>
    <d v="2025-12-16T00:00:00"/>
    <s v="CUST-1030"/>
    <s v="Meera Gupta"/>
    <x v="3"/>
    <x v="18"/>
    <x v="2"/>
    <s v="Goa"/>
    <s v="Margao"/>
    <n v="1"/>
    <n v="59202.74"/>
    <n v="0.15"/>
    <n v="33016.14"/>
    <x v="2"/>
    <x v="1"/>
    <x v="2"/>
    <n v="0.15"/>
    <n v="2.2499999999999999E-2"/>
    <n v="3.375E-3"/>
    <n v="-33016.136624999999"/>
    <n v="-9782559"/>
    <n v="2025"/>
    <x v="1"/>
    <n v="12"/>
    <s v="Q4"/>
  </r>
  <r>
    <s v="ORD-07849"/>
    <d v="2025-11-10T00:00:00"/>
    <s v="CUST-1721"/>
    <s v="Meera Sharma"/>
    <x v="2"/>
    <x v="8"/>
    <x v="3"/>
    <s v="Karnataka"/>
    <s v="Mysuru"/>
    <n v="2"/>
    <n v="5222.93"/>
    <n v="0.1"/>
    <n v="6403.62"/>
    <x v="2"/>
    <x v="1"/>
    <x v="0"/>
    <n v="0.2"/>
    <n v="2.0000000000000004E-2"/>
    <n v="4.000000000000001E-3"/>
    <n v="-6403.616"/>
    <n v="-1600903.9999999995"/>
    <n v="2025"/>
    <x v="8"/>
    <n v="11"/>
    <s v="Q4"/>
  </r>
  <r>
    <s v="ORD-07850"/>
    <d v="2025-05-08T00:00:00"/>
    <s v="CUST-1262"/>
    <s v="Meera Joshi"/>
    <x v="2"/>
    <x v="20"/>
    <x v="2"/>
    <s v="Maharashtra"/>
    <s v="Mumbai"/>
    <n v="1"/>
    <n v="2193"/>
    <n v="0.05"/>
    <n v="1482.87"/>
    <x v="2"/>
    <x v="1"/>
    <x v="1"/>
    <n v="0.05"/>
    <n v="2.5000000000000005E-3"/>
    <n v="1.2500000000000003E-4"/>
    <n v="-1482.8698749999999"/>
    <n v="-11862958.999999996"/>
    <n v="2025"/>
    <x v="6"/>
    <n v="5"/>
    <s v="Q2"/>
  </r>
  <r>
    <s v="ORD-07851"/>
    <d v="2025-01-07T00:00:00"/>
    <s v="CUST-2347"/>
    <s v="Aarav Rao"/>
    <x v="2"/>
    <x v="2"/>
    <x v="2"/>
    <s v="Maharashtra"/>
    <s v="Nagpur"/>
    <n v="1"/>
    <n v="3679.3"/>
    <n v="0.15"/>
    <n v="2092.1999999999998"/>
    <x v="0"/>
    <x v="1"/>
    <x v="2"/>
    <n v="0.15"/>
    <n v="2.2499999999999999E-2"/>
    <n v="3.375E-3"/>
    <n v="-2092.196625"/>
    <n v="-619910.11111111112"/>
    <n v="2025"/>
    <x v="5"/>
    <n v="1"/>
    <s v="Q1"/>
  </r>
  <r>
    <s v="ORD-07852"/>
    <d v="2025-02-16T00:00:00"/>
    <s v="CUST-1083"/>
    <s v="Vikram Verma"/>
    <x v="4"/>
    <x v="19"/>
    <x v="4"/>
    <s v="Jharkhand"/>
    <s v="Ranchi"/>
    <n v="1"/>
    <n v="736.24"/>
    <n v="0.1"/>
    <n v="538.61"/>
    <x v="1"/>
    <x v="1"/>
    <x v="1"/>
    <n v="0.1"/>
    <n v="1.0000000000000002E-2"/>
    <n v="1.0000000000000002E-3"/>
    <n v="-538.60900000000004"/>
    <n v="-538608.99999999988"/>
    <n v="2025"/>
    <x v="11"/>
    <n v="2"/>
    <s v="Q1"/>
  </r>
  <r>
    <s v="ORD-07853"/>
    <d v="2025-02-22T00:00:00"/>
    <s v="CUST-2491"/>
    <s v="Neha Nair"/>
    <x v="2"/>
    <x v="23"/>
    <x v="3"/>
    <s v="Tamil Nadu"/>
    <s v="Chennai"/>
    <n v="1"/>
    <n v="2639.27"/>
    <n v="0.15"/>
    <n v="1852.07"/>
    <x v="2"/>
    <x v="1"/>
    <x v="2"/>
    <n v="0.15"/>
    <n v="2.2499999999999999E-2"/>
    <n v="3.375E-3"/>
    <n v="-1852.0666249999999"/>
    <n v="-548760.48148148146"/>
    <n v="2025"/>
    <x v="11"/>
    <n v="2"/>
    <s v="Q1"/>
  </r>
  <r>
    <s v="ORD-07854"/>
    <d v="2025-07-06T00:00:00"/>
    <s v="CUST-1950"/>
    <s v="Aarav Patel"/>
    <x v="0"/>
    <x v="4"/>
    <x v="4"/>
    <s v="Jharkhand"/>
    <s v="Jamshedpur"/>
    <n v="2"/>
    <n v="9739.86"/>
    <n v="0.05"/>
    <n v="15335.19"/>
    <x v="3"/>
    <x v="1"/>
    <x v="0"/>
    <n v="0.1"/>
    <n v="5.000000000000001E-3"/>
    <n v="5.0000000000000012E-4"/>
    <n v="-15335.1895"/>
    <n v="-30670378.999999993"/>
    <n v="2025"/>
    <x v="4"/>
    <n v="7"/>
    <s v="Q3"/>
  </r>
  <r>
    <s v="ORD-07855"/>
    <d v="2025-02-07T00:00:00"/>
    <s v="CUST-2240"/>
    <s v="Aarav Nair"/>
    <x v="3"/>
    <x v="18"/>
    <x v="2"/>
    <s v="Gujarat"/>
    <s v="Surat"/>
    <n v="5"/>
    <n v="34343.699999999997"/>
    <n v="0.05"/>
    <n v="139983.72"/>
    <x v="2"/>
    <x v="1"/>
    <x v="1"/>
    <n v="0.25"/>
    <n v="1.2500000000000001E-2"/>
    <n v="3.1250000000000002E-3"/>
    <n v="-139983.71687500001"/>
    <n v="-44794789.399999999"/>
    <n v="2025"/>
    <x v="11"/>
    <n v="2"/>
    <s v="Q1"/>
  </r>
  <r>
    <s v="ORD-07856"/>
    <d v="2025-08-14T00:00:00"/>
    <s v="CUST-1035"/>
    <s v="Arjun Singh"/>
    <x v="4"/>
    <x v="12"/>
    <x v="1"/>
    <s v="Madhya Pradesh"/>
    <s v="Indore"/>
    <n v="3"/>
    <n v="2269.5700000000002"/>
    <n v="0.05"/>
    <n v="5454.53"/>
    <x v="3"/>
    <x v="1"/>
    <x v="2"/>
    <n v="0.15000000000000002"/>
    <n v="7.5000000000000015E-3"/>
    <n v="1.1250000000000003E-3"/>
    <n v="-5454.528875"/>
    <n v="-4848470.1111111091"/>
    <n v="2025"/>
    <x v="7"/>
    <n v="8"/>
    <s v="Q3"/>
  </r>
  <r>
    <s v="ORD-07857"/>
    <d v="2025-02-22T00:00:00"/>
    <s v="CUST-1005"/>
    <s v="Aarav Singh"/>
    <x v="3"/>
    <x v="14"/>
    <x v="0"/>
    <s v="Delhi"/>
    <s v="New Delhi"/>
    <n v="3"/>
    <n v="50823.46"/>
    <n v="0"/>
    <n v="117553.83"/>
    <x v="1"/>
    <x v="1"/>
    <x v="1"/>
    <n v="0"/>
    <n v="0"/>
    <n v="0"/>
    <n v="-117553.83"/>
    <e v="#DIV/0!"/>
    <n v="2025"/>
    <x v="11"/>
    <n v="2"/>
    <s v="Q1"/>
  </r>
  <r>
    <s v="ORD-07858"/>
    <d v="2025-08-12T00:00:00"/>
    <s v="CUST-1870"/>
    <s v="Neha Verma"/>
    <x v="3"/>
    <x v="14"/>
    <x v="0"/>
    <s v="Uttar Pradesh"/>
    <s v="Lucknow"/>
    <n v="1"/>
    <n v="20477.75"/>
    <n v="0.15"/>
    <n v="13051.53"/>
    <x v="0"/>
    <x v="2"/>
    <x v="0"/>
    <n v="0.15"/>
    <n v="2.2499999999999999E-2"/>
    <n v="3.375E-3"/>
    <n v="-13051.526625"/>
    <n v="-3867119"/>
    <n v="2025"/>
    <x v="7"/>
    <n v="8"/>
    <s v="Q3"/>
  </r>
  <r>
    <s v="ORD-07859"/>
    <d v="2025-06-03T00:00:00"/>
    <s v="CUST-2030"/>
    <s v="Vikram Patel"/>
    <x v="3"/>
    <x v="18"/>
    <x v="0"/>
    <s v="Haryana"/>
    <s v="Faridabad"/>
    <n v="1"/>
    <n v="38356.04"/>
    <n v="0.1"/>
    <n v="28588.67"/>
    <x v="1"/>
    <x v="1"/>
    <x v="1"/>
    <n v="0.1"/>
    <n v="1.0000000000000002E-2"/>
    <n v="1.0000000000000002E-3"/>
    <n v="-28588.668999999998"/>
    <n v="-28588668.999999993"/>
    <n v="2025"/>
    <x v="9"/>
    <n v="6"/>
    <s v="Q2"/>
  </r>
  <r>
    <s v="ORD-07860"/>
    <d v="2025-02-17T00:00:00"/>
    <s v="CUST-2271"/>
    <s v="Sneha Kumar"/>
    <x v="0"/>
    <x v="6"/>
    <x v="3"/>
    <s v="Andhra Pradesh"/>
    <s v="Visakhapatnam"/>
    <n v="2"/>
    <n v="5397.33"/>
    <n v="0.1"/>
    <n v="8462.23"/>
    <x v="2"/>
    <x v="1"/>
    <x v="2"/>
    <n v="0.2"/>
    <n v="2.0000000000000004E-2"/>
    <n v="4.000000000000001E-3"/>
    <n v="-8462.2259999999987"/>
    <n v="-2115556.4999999991"/>
    <n v="2025"/>
    <x v="11"/>
    <n v="2"/>
    <s v="Q1"/>
  </r>
  <r>
    <s v="ORD-07861"/>
    <d v="2025-12-17T00:00:00"/>
    <s v="CUST-2117"/>
    <s v="Vikram Joshi"/>
    <x v="3"/>
    <x v="18"/>
    <x v="3"/>
    <s v="Telangana"/>
    <s v="Hyderabad"/>
    <n v="5"/>
    <n v="28498.16"/>
    <n v="0.15"/>
    <n v="76054.06"/>
    <x v="1"/>
    <x v="1"/>
    <x v="1"/>
    <n v="0.75"/>
    <n v="0.11249999999999999"/>
    <n v="8.4374999999999992E-2"/>
    <n v="-76053.975624999992"/>
    <n v="-901380.45185185189"/>
    <n v="2025"/>
    <x v="1"/>
    <n v="12"/>
    <s v="Q4"/>
  </r>
  <r>
    <s v="ORD-07862"/>
    <d v="2025-05-27T00:00:00"/>
    <s v="CUST-1315"/>
    <s v="Arjun Verma"/>
    <x v="4"/>
    <x v="15"/>
    <x v="4"/>
    <s v="Odisha"/>
    <s v="Cuttack"/>
    <n v="2"/>
    <n v="2263.87"/>
    <n v="0.2"/>
    <n v="2585.11"/>
    <x v="2"/>
    <x v="1"/>
    <x v="2"/>
    <n v="0.4"/>
    <n v="8.0000000000000016E-2"/>
    <n v="3.2000000000000008E-2"/>
    <n v="-2585.078"/>
    <n v="-80783.687499999985"/>
    <n v="2025"/>
    <x v="6"/>
    <n v="5"/>
    <s v="Q2"/>
  </r>
  <r>
    <s v="ORD-07863"/>
    <d v="2025-03-05T00:00:00"/>
    <s v="CUST-1435"/>
    <s v="Sneha Singh"/>
    <x v="4"/>
    <x v="12"/>
    <x v="2"/>
    <s v="Rajasthan"/>
    <s v="Jaipur"/>
    <n v="1"/>
    <n v="5880.57"/>
    <n v="0"/>
    <n v="4667.3100000000004"/>
    <x v="2"/>
    <x v="1"/>
    <x v="0"/>
    <n v="0"/>
    <n v="0"/>
    <n v="0"/>
    <n v="-4667.3100000000004"/>
    <e v="#DIV/0!"/>
    <n v="2025"/>
    <x v="3"/>
    <n v="3"/>
    <s v="Q1"/>
  </r>
  <r>
    <s v="ORD-07864"/>
    <d v="2025-12-15T00:00:00"/>
    <s v="CUST-2214"/>
    <s v="Ananya Joshi"/>
    <x v="4"/>
    <x v="15"/>
    <x v="3"/>
    <s v="Tamil Nadu"/>
    <s v="Chennai"/>
    <n v="1"/>
    <n v="4117.47"/>
    <n v="0.1"/>
    <n v="2641.96"/>
    <x v="2"/>
    <x v="2"/>
    <x v="0"/>
    <n v="0.1"/>
    <n v="1.0000000000000002E-2"/>
    <n v="1.0000000000000002E-3"/>
    <n v="-2641.9589999999998"/>
    <n v="-2641958.9999999991"/>
    <n v="2025"/>
    <x v="1"/>
    <n v="12"/>
    <s v="Q4"/>
  </r>
  <r>
    <s v="ORD-07865"/>
    <d v="2025-07-01T00:00:00"/>
    <s v="CUST-1544"/>
    <s v="Meera Gupta"/>
    <x v="3"/>
    <x v="18"/>
    <x v="0"/>
    <s v="Haryana"/>
    <s v="Gurugram"/>
    <n v="1"/>
    <n v="2523.4499999999998"/>
    <n v="0.1"/>
    <n v="1858.53"/>
    <x v="2"/>
    <x v="0"/>
    <x v="1"/>
    <n v="0.1"/>
    <n v="1.0000000000000002E-2"/>
    <n v="1.0000000000000002E-3"/>
    <n v="-1858.529"/>
    <n v="-1858528.9999999995"/>
    <n v="2025"/>
    <x v="4"/>
    <n v="7"/>
    <s v="Q3"/>
  </r>
  <r>
    <s v="ORD-07866"/>
    <d v="2025-05-05T00:00:00"/>
    <s v="CUST-1769"/>
    <s v="Vikram Rao"/>
    <x v="4"/>
    <x v="12"/>
    <x v="3"/>
    <s v="Karnataka"/>
    <s v="Mysuru"/>
    <n v="1"/>
    <n v="739.4"/>
    <n v="0.05"/>
    <n v="580.11"/>
    <x v="0"/>
    <x v="1"/>
    <x v="1"/>
    <n v="0.05"/>
    <n v="2.5000000000000005E-3"/>
    <n v="1.2500000000000003E-4"/>
    <n v="-580.10987499999999"/>
    <n v="-4640878.9999999991"/>
    <n v="2025"/>
    <x v="6"/>
    <n v="5"/>
    <s v="Q2"/>
  </r>
  <r>
    <s v="ORD-07867"/>
    <d v="2025-06-28T00:00:00"/>
    <s v="CUST-1433"/>
    <s v="Rahul Sharma"/>
    <x v="4"/>
    <x v="24"/>
    <x v="0"/>
    <s v="Punjab"/>
    <s v="Amritsar"/>
    <n v="2"/>
    <n v="4504.6400000000003"/>
    <n v="0.2"/>
    <n v="5748.25"/>
    <x v="0"/>
    <x v="1"/>
    <x v="0"/>
    <n v="0.4"/>
    <n v="8.0000000000000016E-2"/>
    <n v="3.2000000000000008E-2"/>
    <n v="-5748.2179999999998"/>
    <n v="-179631.81249999994"/>
    <n v="2025"/>
    <x v="9"/>
    <n v="6"/>
    <s v="Q2"/>
  </r>
  <r>
    <s v="ORD-07868"/>
    <d v="2025-02-08T00:00:00"/>
    <s v="CUST-2250"/>
    <s v="Arjun Verma"/>
    <x v="4"/>
    <x v="12"/>
    <x v="2"/>
    <s v="Rajasthan"/>
    <s v="Udaipur"/>
    <n v="1"/>
    <n v="2057.42"/>
    <n v="0.15"/>
    <n v="1156.29"/>
    <x v="0"/>
    <x v="1"/>
    <x v="1"/>
    <n v="0.15"/>
    <n v="2.2499999999999999E-2"/>
    <n v="3.375E-3"/>
    <n v="-1156.286625"/>
    <n v="-342603.44444444444"/>
    <n v="2025"/>
    <x v="11"/>
    <n v="2"/>
    <s v="Q1"/>
  </r>
  <r>
    <s v="ORD-07869"/>
    <d v="2025-09-17T00:00:00"/>
    <s v="CUST-2260"/>
    <s v="Isha Singh"/>
    <x v="2"/>
    <x v="2"/>
    <x v="3"/>
    <s v="Tamil Nadu"/>
    <s v="Chennai"/>
    <n v="3"/>
    <n v="4261.28"/>
    <n v="0.1"/>
    <n v="9922.84"/>
    <x v="3"/>
    <x v="1"/>
    <x v="1"/>
    <n v="0.30000000000000004"/>
    <n v="3.0000000000000006E-2"/>
    <n v="9.0000000000000028E-3"/>
    <n v="-9922.8310000000001"/>
    <n v="-1102536.7777777775"/>
    <n v="2025"/>
    <x v="2"/>
    <n v="9"/>
    <s v="Q3"/>
  </r>
  <r>
    <s v="ORD-07870"/>
    <d v="2025-01-03T00:00:00"/>
    <s v="CUST-2564"/>
    <s v="Arjun Joshi"/>
    <x v="2"/>
    <x v="23"/>
    <x v="4"/>
    <s v="Bihar"/>
    <s v="Patna"/>
    <n v="4"/>
    <n v="3094.07"/>
    <n v="0.05"/>
    <n v="8292.75"/>
    <x v="2"/>
    <x v="0"/>
    <x v="1"/>
    <n v="0.2"/>
    <n v="1.0000000000000002E-2"/>
    <n v="2.0000000000000005E-3"/>
    <n v="-8292.7479999999996"/>
    <n v="-4146373.9999999986"/>
    <n v="2025"/>
    <x v="5"/>
    <n v="1"/>
    <s v="Q1"/>
  </r>
  <r>
    <s v="ORD-07871"/>
    <d v="2025-03-05T00:00:00"/>
    <s v="CUST-2223"/>
    <s v="Neha Nair"/>
    <x v="3"/>
    <x v="18"/>
    <x v="3"/>
    <s v="Telangana"/>
    <s v="Hyderabad"/>
    <n v="3"/>
    <n v="43055.66"/>
    <n v="0.1"/>
    <n v="101621.22"/>
    <x v="0"/>
    <x v="1"/>
    <x v="2"/>
    <n v="0.30000000000000004"/>
    <n v="3.0000000000000006E-2"/>
    <n v="9.0000000000000028E-3"/>
    <n v="-101621.211"/>
    <n v="-11291245.666666662"/>
    <n v="2025"/>
    <x v="3"/>
    <n v="3"/>
    <s v="Q1"/>
  </r>
  <r>
    <s v="ORD-07872"/>
    <d v="2025-01-29T00:00:00"/>
    <s v="CUST-2445"/>
    <s v="Priya Patel"/>
    <x v="4"/>
    <x v="24"/>
    <x v="4"/>
    <s v="Jharkhand"/>
    <s v="Ranchi"/>
    <n v="4"/>
    <n v="8595.36"/>
    <n v="0.05"/>
    <n v="23239.8"/>
    <x v="1"/>
    <x v="1"/>
    <x v="1"/>
    <n v="0.2"/>
    <n v="1.0000000000000002E-2"/>
    <n v="2.0000000000000005E-3"/>
    <n v="-23239.797999999999"/>
    <n v="-11619898.999999996"/>
    <n v="2025"/>
    <x v="5"/>
    <n v="1"/>
    <s v="Q1"/>
  </r>
  <r>
    <s v="ORD-07873"/>
    <d v="2025-01-11T00:00:00"/>
    <s v="CUST-2565"/>
    <s v="Priya Kumar"/>
    <x v="3"/>
    <x v="16"/>
    <x v="4"/>
    <s v="West Bengal"/>
    <s v="Durgapur"/>
    <n v="1"/>
    <n v="35074.74"/>
    <n v="0"/>
    <n v="23212.5"/>
    <x v="0"/>
    <x v="1"/>
    <x v="1"/>
    <n v="0"/>
    <n v="0"/>
    <n v="0"/>
    <n v="-23212.5"/>
    <e v="#DIV/0!"/>
    <n v="2025"/>
    <x v="5"/>
    <n v="1"/>
    <s v="Q1"/>
  </r>
  <r>
    <s v="ORD-07874"/>
    <d v="2025-04-07T00:00:00"/>
    <s v="CUST-2171"/>
    <s v="Meera Kumar"/>
    <x v="0"/>
    <x v="0"/>
    <x v="0"/>
    <s v="Delhi"/>
    <s v="New Delhi"/>
    <n v="5"/>
    <n v="14321.65"/>
    <n v="0.05"/>
    <n v="47277.23"/>
    <x v="2"/>
    <x v="1"/>
    <x v="2"/>
    <n v="0.25"/>
    <n v="1.2500000000000001E-2"/>
    <n v="3.1250000000000002E-3"/>
    <n v="-47277.226875"/>
    <n v="-15128712.6"/>
    <n v="2025"/>
    <x v="0"/>
    <n v="4"/>
    <s v="Q2"/>
  </r>
  <r>
    <s v="ORD-07875"/>
    <d v="2025-12-24T00:00:00"/>
    <s v="CUST-1112"/>
    <s v="Arjun Kumar"/>
    <x v="4"/>
    <x v="24"/>
    <x v="4"/>
    <s v="Odisha"/>
    <s v="Bhubaneswar"/>
    <n v="1"/>
    <n v="6900.85"/>
    <n v="0"/>
    <n v="5739.95"/>
    <x v="3"/>
    <x v="0"/>
    <x v="2"/>
    <n v="0"/>
    <n v="0"/>
    <n v="0"/>
    <n v="-5739.95"/>
    <e v="#DIV/0!"/>
    <n v="2025"/>
    <x v="1"/>
    <n v="12"/>
    <s v="Q4"/>
  </r>
  <r>
    <s v="ORD-07876"/>
    <d v="2025-07-22T00:00:00"/>
    <s v="CUST-2132"/>
    <s v="Rahul Nair"/>
    <x v="0"/>
    <x v="5"/>
    <x v="0"/>
    <s v="Haryana"/>
    <s v="Faridabad"/>
    <n v="3"/>
    <n v="16646.990000000002"/>
    <n v="0.05"/>
    <n v="33216.519999999997"/>
    <x v="2"/>
    <x v="1"/>
    <x v="0"/>
    <n v="0.15000000000000002"/>
    <n v="7.5000000000000015E-3"/>
    <n v="1.1250000000000003E-3"/>
    <n v="-33216.518874999994"/>
    <n v="-29525794.555555541"/>
    <n v="2025"/>
    <x v="4"/>
    <n v="7"/>
    <s v="Q3"/>
  </r>
  <r>
    <s v="ORD-07877"/>
    <d v="2025-01-21T00:00:00"/>
    <s v="CUST-2555"/>
    <s v="Neha Gupta"/>
    <x v="3"/>
    <x v="14"/>
    <x v="3"/>
    <s v="Telangana"/>
    <s v="Hyderabad"/>
    <n v="1"/>
    <n v="15090.13"/>
    <n v="0.1"/>
    <n v="10531.71"/>
    <x v="2"/>
    <x v="1"/>
    <x v="2"/>
    <n v="0.1"/>
    <n v="1.0000000000000002E-2"/>
    <n v="1.0000000000000002E-3"/>
    <n v="-10531.708999999999"/>
    <n v="-10531708.999999996"/>
    <n v="2025"/>
    <x v="5"/>
    <n v="1"/>
    <s v="Q1"/>
  </r>
  <r>
    <s v="ORD-07878"/>
    <d v="2025-02-08T00:00:00"/>
    <s v="CUST-1435"/>
    <s v="Kiran Nair"/>
    <x v="4"/>
    <x v="24"/>
    <x v="2"/>
    <s v="Rajasthan"/>
    <s v="Jaipur"/>
    <n v="1"/>
    <n v="7532.28"/>
    <n v="0"/>
    <n v="6032.8"/>
    <x v="3"/>
    <x v="0"/>
    <x v="2"/>
    <n v="0"/>
    <n v="0"/>
    <n v="0"/>
    <n v="-6032.8"/>
    <e v="#DIV/0!"/>
    <n v="2025"/>
    <x v="11"/>
    <n v="2"/>
    <s v="Q1"/>
  </r>
  <r>
    <s v="ORD-07879"/>
    <d v="2025-08-11T00:00:00"/>
    <s v="CUST-2492"/>
    <s v="Priya Kumar"/>
    <x v="4"/>
    <x v="15"/>
    <x v="4"/>
    <s v="Odisha"/>
    <s v="Bhubaneswar"/>
    <n v="1"/>
    <n v="8196.92"/>
    <n v="0.1"/>
    <n v="5157.72"/>
    <x v="1"/>
    <x v="0"/>
    <x v="0"/>
    <n v="0.1"/>
    <n v="1.0000000000000002E-2"/>
    <n v="1.0000000000000002E-3"/>
    <n v="-5157.7190000000001"/>
    <n v="-5157718.9999999991"/>
    <n v="2025"/>
    <x v="7"/>
    <n v="8"/>
    <s v="Q3"/>
  </r>
  <r>
    <s v="ORD-07880"/>
    <d v="2025-04-12T00:00:00"/>
    <s v="CUST-1373"/>
    <s v="Arjun Patel"/>
    <x v="3"/>
    <x v="16"/>
    <x v="2"/>
    <s v="Maharashtra"/>
    <s v="Pune"/>
    <n v="1"/>
    <n v="26440.45"/>
    <n v="0"/>
    <n v="20956.34"/>
    <x v="2"/>
    <x v="1"/>
    <x v="1"/>
    <n v="0"/>
    <n v="0"/>
    <n v="0"/>
    <n v="-20956.34"/>
    <e v="#DIV/0!"/>
    <n v="2025"/>
    <x v="0"/>
    <n v="4"/>
    <s v="Q2"/>
  </r>
  <r>
    <s v="ORD-07881"/>
    <d v="2025-02-15T00:00:00"/>
    <s v="CUST-1271"/>
    <s v="Priya Singh"/>
    <x v="4"/>
    <x v="19"/>
    <x v="3"/>
    <s v="Tamil Nadu"/>
    <s v="Coimbatore"/>
    <n v="4"/>
    <n v="3167.44"/>
    <n v="0.05"/>
    <n v="7945.9"/>
    <x v="3"/>
    <x v="0"/>
    <x v="2"/>
    <n v="0.2"/>
    <n v="1.0000000000000002E-2"/>
    <n v="2.0000000000000005E-3"/>
    <n v="-7945.8979999999992"/>
    <n v="-3972948.9999999986"/>
    <n v="2025"/>
    <x v="11"/>
    <n v="2"/>
    <s v="Q1"/>
  </r>
  <r>
    <s v="ORD-07882"/>
    <d v="2025-03-07T00:00:00"/>
    <s v="CUST-1920"/>
    <s v="Rahul Reddy"/>
    <x v="0"/>
    <x v="5"/>
    <x v="0"/>
    <s v="Punjab"/>
    <s v="Ludhiana"/>
    <n v="3"/>
    <n v="17170.22"/>
    <n v="0.1"/>
    <n v="36340.300000000003"/>
    <x v="2"/>
    <x v="0"/>
    <x v="1"/>
    <n v="0.30000000000000004"/>
    <n v="3.0000000000000006E-2"/>
    <n v="9.0000000000000028E-3"/>
    <n v="-36340.291000000005"/>
    <n v="-4037810.1111111105"/>
    <n v="2025"/>
    <x v="3"/>
    <n v="3"/>
    <s v="Q1"/>
  </r>
  <r>
    <s v="ORD-07883"/>
    <d v="2025-04-01T00:00:00"/>
    <s v="CUST-1189"/>
    <s v="Meera Singh"/>
    <x v="0"/>
    <x v="0"/>
    <x v="0"/>
    <s v="Punjab"/>
    <s v="Ludhiana"/>
    <n v="2"/>
    <n v="11558.05"/>
    <n v="0.1"/>
    <n v="16441"/>
    <x v="1"/>
    <x v="1"/>
    <x v="2"/>
    <n v="0.2"/>
    <n v="2.0000000000000004E-2"/>
    <n v="4.000000000000001E-3"/>
    <n v="-16440.995999999999"/>
    <n v="-4110248.9999999986"/>
    <n v="2025"/>
    <x v="0"/>
    <n v="4"/>
    <s v="Q2"/>
  </r>
  <r>
    <s v="ORD-07884"/>
    <d v="2025-06-13T00:00:00"/>
    <s v="CUST-2589"/>
    <s v="Aarav Reddy"/>
    <x v="3"/>
    <x v="13"/>
    <x v="3"/>
    <s v="Telangana"/>
    <s v="Warangal"/>
    <n v="2"/>
    <n v="25672.959999999999"/>
    <n v="0.1"/>
    <n v="29044.05"/>
    <x v="1"/>
    <x v="0"/>
    <x v="2"/>
    <n v="0.2"/>
    <n v="2.0000000000000004E-2"/>
    <n v="4.000000000000001E-3"/>
    <n v="-29044.045999999998"/>
    <n v="-7261011.4999999981"/>
    <n v="2025"/>
    <x v="9"/>
    <n v="6"/>
    <s v="Q2"/>
  </r>
  <r>
    <s v="ORD-07885"/>
    <d v="2025-04-21T00:00:00"/>
    <s v="CUST-1712"/>
    <s v="Ananya Joshi"/>
    <x v="3"/>
    <x v="13"/>
    <x v="3"/>
    <s v="Karnataka"/>
    <s v="Mysuru"/>
    <n v="2"/>
    <n v="51781.06"/>
    <n v="0.05"/>
    <n v="68521.11"/>
    <x v="2"/>
    <x v="0"/>
    <x v="2"/>
    <n v="0.1"/>
    <n v="5.000000000000001E-3"/>
    <n v="5.0000000000000012E-4"/>
    <n v="-68521.109500000006"/>
    <n v="-137042218.99999997"/>
    <n v="2025"/>
    <x v="0"/>
    <n v="4"/>
    <s v="Q2"/>
  </r>
  <r>
    <s v="ORD-07886"/>
    <d v="2025-12-04T00:00:00"/>
    <s v="CUST-2536"/>
    <s v="Kiran Reddy"/>
    <x v="3"/>
    <x v="16"/>
    <x v="4"/>
    <s v="Jharkhand"/>
    <s v="Ranchi"/>
    <n v="1"/>
    <n v="20834.09"/>
    <n v="0"/>
    <n v="12950.04"/>
    <x v="0"/>
    <x v="1"/>
    <x v="2"/>
    <n v="0"/>
    <n v="0"/>
    <n v="0"/>
    <n v="-12950.04"/>
    <e v="#DIV/0!"/>
    <n v="2025"/>
    <x v="1"/>
    <n v="12"/>
    <s v="Q4"/>
  </r>
  <r>
    <s v="ORD-07887"/>
    <d v="2025-05-03T00:00:00"/>
    <s v="CUST-2139"/>
    <s v="Vikram Rao"/>
    <x v="3"/>
    <x v="16"/>
    <x v="2"/>
    <s v="Gujarat"/>
    <s v="Ahmedabad"/>
    <n v="3"/>
    <n v="12701.88"/>
    <n v="0.1"/>
    <n v="28328.93"/>
    <x v="1"/>
    <x v="0"/>
    <x v="2"/>
    <n v="0.30000000000000004"/>
    <n v="3.0000000000000006E-2"/>
    <n v="9.0000000000000028E-3"/>
    <n v="-28328.921000000002"/>
    <n v="-3147657.8888888881"/>
    <n v="2025"/>
    <x v="6"/>
    <n v="5"/>
    <s v="Q2"/>
  </r>
  <r>
    <s v="ORD-07888"/>
    <d v="2025-07-12T00:00:00"/>
    <s v="CUST-1007"/>
    <s v="Meera Joshi"/>
    <x v="4"/>
    <x v="19"/>
    <x v="2"/>
    <s v="Maharashtra"/>
    <s v="Pune"/>
    <n v="2"/>
    <n v="5123.74"/>
    <n v="0.05"/>
    <n v="7166.2"/>
    <x v="0"/>
    <x v="1"/>
    <x v="2"/>
    <n v="0.1"/>
    <n v="5.000000000000001E-3"/>
    <n v="5.0000000000000012E-4"/>
    <n v="-7166.1994999999997"/>
    <n v="-14332398.999999996"/>
    <n v="2025"/>
    <x v="4"/>
    <n v="7"/>
    <s v="Q3"/>
  </r>
  <r>
    <s v="ORD-07889"/>
    <d v="2025-04-09T00:00:00"/>
    <s v="CUST-2491"/>
    <s v="Neha Kumar"/>
    <x v="2"/>
    <x v="10"/>
    <x v="2"/>
    <s v="Rajasthan"/>
    <s v="Jaipur"/>
    <n v="2"/>
    <n v="4137"/>
    <n v="0.05"/>
    <n v="5745.64"/>
    <x v="4"/>
    <x v="1"/>
    <x v="2"/>
    <n v="0.1"/>
    <n v="5.000000000000001E-3"/>
    <n v="5.0000000000000012E-4"/>
    <n v="-5745.6395000000002"/>
    <n v="-11491278.999999998"/>
    <n v="2025"/>
    <x v="0"/>
    <n v="4"/>
    <s v="Q2"/>
  </r>
  <r>
    <s v="ORD-07890"/>
    <d v="2025-10-18T00:00:00"/>
    <s v="CUST-2372"/>
    <s v="Ananya Verma"/>
    <x v="4"/>
    <x v="24"/>
    <x v="3"/>
    <s v="Andhra Pradesh"/>
    <s v="Visakhapatnam"/>
    <n v="4"/>
    <n v="7518.85"/>
    <n v="0"/>
    <n v="22219.4"/>
    <x v="3"/>
    <x v="1"/>
    <x v="1"/>
    <n v="0"/>
    <n v="0"/>
    <n v="0"/>
    <n v="-22219.4"/>
    <e v="#DIV/0!"/>
    <n v="2025"/>
    <x v="10"/>
    <n v="10"/>
    <s v="Q4"/>
  </r>
  <r>
    <s v="ORD-07891"/>
    <d v="2025-06-08T00:00:00"/>
    <s v="CUST-2100"/>
    <s v="Ananya Nair"/>
    <x v="2"/>
    <x v="8"/>
    <x v="3"/>
    <s v="Karnataka"/>
    <s v="Mysuru"/>
    <n v="2"/>
    <n v="3416.38"/>
    <n v="0"/>
    <n v="4954.54"/>
    <x v="1"/>
    <x v="1"/>
    <x v="0"/>
    <n v="0"/>
    <n v="0"/>
    <n v="0"/>
    <n v="-4954.54"/>
    <e v="#DIV/0!"/>
    <n v="2025"/>
    <x v="9"/>
    <n v="6"/>
    <s v="Q2"/>
  </r>
  <r>
    <s v="ORD-07892"/>
    <d v="2025-04-13T00:00:00"/>
    <s v="CUST-1858"/>
    <s v="Arjun Joshi"/>
    <x v="3"/>
    <x v="18"/>
    <x v="3"/>
    <s v="Tamil Nadu"/>
    <s v="Chennai"/>
    <n v="1"/>
    <n v="53226.25"/>
    <n v="0.05"/>
    <n v="33514.83"/>
    <x v="1"/>
    <x v="1"/>
    <x v="0"/>
    <n v="0.05"/>
    <n v="2.5000000000000005E-3"/>
    <n v="1.2500000000000003E-4"/>
    <n v="-33514.829875000003"/>
    <n v="-268118638.99999997"/>
    <n v="2025"/>
    <x v="0"/>
    <n v="4"/>
    <s v="Q2"/>
  </r>
  <r>
    <s v="ORD-07893"/>
    <d v="2025-10-08T00:00:00"/>
    <s v="CUST-1580"/>
    <s v="Neha Patel"/>
    <x v="4"/>
    <x v="22"/>
    <x v="3"/>
    <s v="Tamil Nadu"/>
    <s v="Coimbatore"/>
    <n v="4"/>
    <n v="3146.24"/>
    <n v="0.05"/>
    <n v="9470.2800000000007"/>
    <x v="0"/>
    <x v="1"/>
    <x v="2"/>
    <n v="0.2"/>
    <n v="1.0000000000000002E-2"/>
    <n v="2.0000000000000005E-3"/>
    <n v="-9470.2780000000002"/>
    <n v="-4735138.9999999991"/>
    <n v="2025"/>
    <x v="10"/>
    <n v="10"/>
    <s v="Q4"/>
  </r>
  <r>
    <s v="ORD-07894"/>
    <d v="2025-02-12T00:00:00"/>
    <s v="CUST-2058"/>
    <s v="Vikram Sharma"/>
    <x v="4"/>
    <x v="22"/>
    <x v="4"/>
    <s v="Bihar"/>
    <s v="Patna"/>
    <n v="4"/>
    <n v="5390.63"/>
    <n v="0.05"/>
    <n v="17585.97"/>
    <x v="0"/>
    <x v="1"/>
    <x v="2"/>
    <n v="0.2"/>
    <n v="1.0000000000000002E-2"/>
    <n v="2.0000000000000005E-3"/>
    <n v="-17585.968000000001"/>
    <n v="-8792983.9999999981"/>
    <n v="2025"/>
    <x v="11"/>
    <n v="2"/>
    <s v="Q1"/>
  </r>
  <r>
    <s v="ORD-07895"/>
    <d v="2025-03-25T00:00:00"/>
    <s v="CUST-2543"/>
    <s v="Rahul Patel"/>
    <x v="0"/>
    <x v="4"/>
    <x v="2"/>
    <s v="Maharashtra"/>
    <s v="Mumbai"/>
    <n v="5"/>
    <n v="4306.58"/>
    <n v="0.1"/>
    <n v="16987.02"/>
    <x v="1"/>
    <x v="1"/>
    <x v="1"/>
    <n v="0.5"/>
    <n v="0.05"/>
    <n v="2.5000000000000001E-2"/>
    <n v="-16986.994999999999"/>
    <n v="-679479.79999999993"/>
    <n v="2025"/>
    <x v="3"/>
    <n v="3"/>
    <s v="Q1"/>
  </r>
  <r>
    <s v="ORD-07896"/>
    <d v="2025-07-10T00:00:00"/>
    <s v="CUST-2462"/>
    <s v="Vikram Patel"/>
    <x v="3"/>
    <x v="13"/>
    <x v="4"/>
    <s v="Odisha"/>
    <s v="Bhubaneswar"/>
    <n v="2"/>
    <n v="25975.82"/>
    <n v="0.05"/>
    <n v="40824.92"/>
    <x v="1"/>
    <x v="1"/>
    <x v="2"/>
    <n v="0.1"/>
    <n v="5.000000000000001E-3"/>
    <n v="5.0000000000000012E-4"/>
    <n v="-40824.919499999996"/>
    <n v="-81649838.99999997"/>
    <n v="2025"/>
    <x v="4"/>
    <n v="7"/>
    <s v="Q3"/>
  </r>
  <r>
    <s v="ORD-07897"/>
    <d v="2025-02-20T00:00:00"/>
    <s v="CUST-1731"/>
    <s v="Priya Patel"/>
    <x v="2"/>
    <x v="20"/>
    <x v="0"/>
    <s v="Uttar Pradesh"/>
    <s v="Lucknow"/>
    <n v="1"/>
    <n v="6059.76"/>
    <n v="0.15"/>
    <n v="3714.08"/>
    <x v="3"/>
    <x v="1"/>
    <x v="1"/>
    <n v="0.15"/>
    <n v="2.2499999999999999E-2"/>
    <n v="3.375E-3"/>
    <n v="-3714.0766250000001"/>
    <n v="-1100467.1481481483"/>
    <n v="2025"/>
    <x v="11"/>
    <n v="2"/>
    <s v="Q1"/>
  </r>
  <r>
    <s v="ORD-07898"/>
    <d v="2025-07-29T00:00:00"/>
    <s v="CUST-1451"/>
    <s v="Meera Kumar"/>
    <x v="1"/>
    <x v="17"/>
    <x v="1"/>
    <s v="Madhya Pradesh"/>
    <s v="Indore"/>
    <n v="1"/>
    <n v="1275.94"/>
    <n v="0.05"/>
    <n v="928.88"/>
    <x v="4"/>
    <x v="2"/>
    <x v="1"/>
    <n v="0.05"/>
    <n v="2.5000000000000005E-3"/>
    <n v="1.2500000000000003E-4"/>
    <n v="-928.87987499999997"/>
    <n v="-7431038.9999999981"/>
    <n v="2025"/>
    <x v="4"/>
    <n v="7"/>
    <s v="Q3"/>
  </r>
  <r>
    <s v="ORD-07899"/>
    <d v="2025-05-06T00:00:00"/>
    <s v="CUST-2377"/>
    <s v="Rahul Patel"/>
    <x v="4"/>
    <x v="19"/>
    <x v="3"/>
    <s v="Tamil Nadu"/>
    <s v="Coimbatore"/>
    <n v="1"/>
    <n v="7387.04"/>
    <n v="0.05"/>
    <n v="4374.1400000000003"/>
    <x v="1"/>
    <x v="2"/>
    <x v="1"/>
    <n v="0.05"/>
    <n v="2.5000000000000005E-3"/>
    <n v="1.2500000000000003E-4"/>
    <n v="-4374.1398750000008"/>
    <n v="-34993119"/>
    <n v="2025"/>
    <x v="6"/>
    <n v="5"/>
    <s v="Q2"/>
  </r>
  <r>
    <s v="ORD-07900"/>
    <d v="2025-03-10T00:00:00"/>
    <s v="CUST-1140"/>
    <s v="Arjun Singh"/>
    <x v="3"/>
    <x v="16"/>
    <x v="1"/>
    <s v="Chhattisgarh"/>
    <s v="Bilaspur"/>
    <n v="2"/>
    <n v="19462.349999999999"/>
    <n v="0"/>
    <n v="27736.17"/>
    <x v="0"/>
    <x v="1"/>
    <x v="0"/>
    <n v="0"/>
    <n v="0"/>
    <n v="0"/>
    <n v="-27736.17"/>
    <e v="#DIV/0!"/>
    <n v="2025"/>
    <x v="3"/>
    <n v="3"/>
    <s v="Q1"/>
  </r>
  <r>
    <s v="ORD-07901"/>
    <d v="2025-09-22T00:00:00"/>
    <s v="CUST-1314"/>
    <s v="Meera Gupta"/>
    <x v="3"/>
    <x v="14"/>
    <x v="2"/>
    <s v="Rajasthan"/>
    <s v="Udaipur"/>
    <n v="1"/>
    <n v="3690.1"/>
    <n v="0.1"/>
    <n v="2638.75"/>
    <x v="1"/>
    <x v="2"/>
    <x v="2"/>
    <n v="0.1"/>
    <n v="1.0000000000000002E-2"/>
    <n v="1.0000000000000002E-3"/>
    <n v="-2638.7489999999998"/>
    <n v="-2638748.9999999991"/>
    <n v="2025"/>
    <x v="2"/>
    <n v="9"/>
    <s v="Q3"/>
  </r>
  <r>
    <s v="ORD-07902"/>
    <d v="2025-09-15T00:00:00"/>
    <s v="CUST-1467"/>
    <s v="Meera Patel"/>
    <x v="2"/>
    <x v="23"/>
    <x v="3"/>
    <s v="Andhra Pradesh"/>
    <s v="Visakhapatnam"/>
    <n v="2"/>
    <n v="1125.57"/>
    <n v="0.1"/>
    <n v="1727.33"/>
    <x v="0"/>
    <x v="1"/>
    <x v="2"/>
    <n v="0.2"/>
    <n v="2.0000000000000004E-2"/>
    <n v="4.000000000000001E-3"/>
    <n v="-1727.326"/>
    <n v="-431831.49999999988"/>
    <n v="2025"/>
    <x v="2"/>
    <n v="9"/>
    <s v="Q3"/>
  </r>
  <r>
    <s v="ORD-07903"/>
    <d v="2025-07-07T00:00:00"/>
    <s v="CUST-1634"/>
    <s v="Rohan Joshi"/>
    <x v="2"/>
    <x v="8"/>
    <x v="0"/>
    <s v="Haryana"/>
    <s v="Faridabad"/>
    <n v="4"/>
    <n v="5322.8"/>
    <n v="0.1"/>
    <n v="12431.06"/>
    <x v="2"/>
    <x v="1"/>
    <x v="0"/>
    <n v="0.4"/>
    <n v="4.0000000000000008E-2"/>
    <n v="1.6000000000000004E-2"/>
    <n v="-12431.044"/>
    <n v="-776940.24999999977"/>
    <n v="2025"/>
    <x v="4"/>
    <n v="7"/>
    <s v="Q3"/>
  </r>
  <r>
    <s v="ORD-07904"/>
    <d v="2025-08-18T00:00:00"/>
    <s v="CUST-2233"/>
    <s v="Meera Verma"/>
    <x v="3"/>
    <x v="3"/>
    <x v="1"/>
    <s v="Madhya Pradesh"/>
    <s v="Indore"/>
    <n v="4"/>
    <n v="18141.5"/>
    <n v="0.15"/>
    <n v="39713.040000000001"/>
    <x v="4"/>
    <x v="1"/>
    <x v="1"/>
    <n v="0.6"/>
    <n v="0.09"/>
    <n v="5.3999999999999999E-2"/>
    <n v="-39712.986000000004"/>
    <n v="-735425.66666666674"/>
    <n v="2025"/>
    <x v="7"/>
    <n v="8"/>
    <s v="Q3"/>
  </r>
  <r>
    <s v="ORD-07905"/>
    <d v="2025-07-08T00:00:00"/>
    <s v="CUST-1824"/>
    <s v="Rohan Sharma"/>
    <x v="0"/>
    <x v="4"/>
    <x v="2"/>
    <s v="Maharashtra"/>
    <s v="Mumbai"/>
    <n v="1"/>
    <n v="12016.72"/>
    <n v="0.1"/>
    <n v="7139.24"/>
    <x v="1"/>
    <x v="0"/>
    <x v="2"/>
    <n v="0.1"/>
    <n v="1.0000000000000002E-2"/>
    <n v="1.0000000000000002E-3"/>
    <n v="-7139.2389999999996"/>
    <n v="-7139238.9999999981"/>
    <n v="2025"/>
    <x v="4"/>
    <n v="7"/>
    <s v="Q3"/>
  </r>
  <r>
    <s v="ORD-07906"/>
    <d v="2025-01-10T00:00:00"/>
    <s v="CUST-1082"/>
    <s v="Meera Kumar"/>
    <x v="2"/>
    <x v="20"/>
    <x v="3"/>
    <s v="Andhra Pradesh"/>
    <s v="Vijayawada"/>
    <n v="1"/>
    <n v="5014.71"/>
    <n v="0.15"/>
    <n v="2803.03"/>
    <x v="1"/>
    <x v="0"/>
    <x v="1"/>
    <n v="0.15"/>
    <n v="2.2499999999999999E-2"/>
    <n v="3.375E-3"/>
    <n v="-2803.0266250000004"/>
    <n v="-830526.40740740753"/>
    <n v="2025"/>
    <x v="5"/>
    <n v="1"/>
    <s v="Q1"/>
  </r>
  <r>
    <s v="ORD-07907"/>
    <d v="2025-04-24T00:00:00"/>
    <s v="CUST-1771"/>
    <s v="Ananya Sharma"/>
    <x v="1"/>
    <x v="21"/>
    <x v="4"/>
    <s v="Jharkhand"/>
    <s v="Ranchi"/>
    <n v="3"/>
    <n v="1889.31"/>
    <n v="0"/>
    <n v="4670.2299999999996"/>
    <x v="3"/>
    <x v="1"/>
    <x v="2"/>
    <n v="0"/>
    <n v="0"/>
    <n v="0"/>
    <n v="-4670.2299999999996"/>
    <e v="#DIV/0!"/>
    <n v="2025"/>
    <x v="0"/>
    <n v="4"/>
    <s v="Q2"/>
  </r>
  <r>
    <s v="ORD-07908"/>
    <d v="2025-03-17T00:00:00"/>
    <s v="CUST-2421"/>
    <s v="Kiran Reddy"/>
    <x v="0"/>
    <x v="5"/>
    <x v="4"/>
    <s v="Odisha"/>
    <s v="Bhubaneswar"/>
    <n v="2"/>
    <n v="8916.1"/>
    <n v="0.05"/>
    <n v="13637.69"/>
    <x v="1"/>
    <x v="2"/>
    <x v="0"/>
    <n v="0.1"/>
    <n v="5.000000000000001E-3"/>
    <n v="5.0000000000000012E-4"/>
    <n v="-13637.6895"/>
    <n v="-27275378.999999993"/>
    <n v="2025"/>
    <x v="3"/>
    <n v="3"/>
    <s v="Q1"/>
  </r>
  <r>
    <s v="ORD-07909"/>
    <d v="2025-06-13T00:00:00"/>
    <s v="CUST-1096"/>
    <s v="Meera Patel"/>
    <x v="0"/>
    <x v="4"/>
    <x v="3"/>
    <s v="Karnataka"/>
    <s v="Mysuru"/>
    <n v="3"/>
    <n v="7685.17"/>
    <n v="0.05"/>
    <n v="18730.509999999998"/>
    <x v="0"/>
    <x v="1"/>
    <x v="2"/>
    <n v="0.15000000000000002"/>
    <n v="7.5000000000000015E-3"/>
    <n v="1.1250000000000003E-3"/>
    <n v="-18730.508875"/>
    <n v="-16649341.222222216"/>
    <n v="2025"/>
    <x v="9"/>
    <n v="6"/>
    <s v="Q2"/>
  </r>
  <r>
    <s v="ORD-07910"/>
    <d v="2025-03-26T00:00:00"/>
    <s v="CUST-1319"/>
    <s v="Rohan Singh"/>
    <x v="1"/>
    <x v="7"/>
    <x v="0"/>
    <s v="Haryana"/>
    <s v="Faridabad"/>
    <n v="3"/>
    <n v="4749.91"/>
    <n v="0.1"/>
    <n v="8931.57"/>
    <x v="0"/>
    <x v="1"/>
    <x v="2"/>
    <n v="0.30000000000000004"/>
    <n v="3.0000000000000006E-2"/>
    <n v="9.0000000000000028E-3"/>
    <n v="-8931.5609999999997"/>
    <n v="-992395.66666666628"/>
    <n v="2025"/>
    <x v="3"/>
    <n v="3"/>
    <s v="Q1"/>
  </r>
  <r>
    <s v="ORD-07911"/>
    <d v="2025-02-18T00:00:00"/>
    <s v="CUST-1389"/>
    <s v="Rohan Nair"/>
    <x v="4"/>
    <x v="15"/>
    <x v="3"/>
    <s v="Tamil Nadu"/>
    <s v="Chennai"/>
    <n v="1"/>
    <n v="3219.57"/>
    <n v="0.05"/>
    <n v="2436.7600000000002"/>
    <x v="2"/>
    <x v="1"/>
    <x v="2"/>
    <n v="0.05"/>
    <n v="2.5000000000000005E-3"/>
    <n v="1.2500000000000003E-4"/>
    <n v="-2436.7598750000002"/>
    <n v="-19494078.999999996"/>
    <n v="2025"/>
    <x v="11"/>
    <n v="2"/>
    <s v="Q1"/>
  </r>
  <r>
    <s v="ORD-07912"/>
    <d v="2025-11-22T00:00:00"/>
    <s v="CUST-2110"/>
    <s v="Ananya Nair"/>
    <x v="3"/>
    <x v="16"/>
    <x v="0"/>
    <s v="Uttar Pradesh"/>
    <s v="Kanpur"/>
    <n v="1"/>
    <n v="13141.01"/>
    <n v="0.1"/>
    <n v="8453.7199999999993"/>
    <x v="0"/>
    <x v="2"/>
    <x v="2"/>
    <n v="0.1"/>
    <n v="1.0000000000000002E-2"/>
    <n v="1.0000000000000002E-3"/>
    <n v="-8453.7189999999991"/>
    <n v="-8453718.9999999963"/>
    <n v="2025"/>
    <x v="8"/>
    <n v="11"/>
    <s v="Q4"/>
  </r>
  <r>
    <s v="ORD-07913"/>
    <d v="2025-06-26T00:00:00"/>
    <s v="CUST-1371"/>
    <s v="Neha Patel"/>
    <x v="3"/>
    <x v="13"/>
    <x v="0"/>
    <s v="Uttar Pradesh"/>
    <s v="Kanpur"/>
    <n v="2"/>
    <n v="24715.15"/>
    <n v="0.05"/>
    <n v="30793.22"/>
    <x v="3"/>
    <x v="1"/>
    <x v="2"/>
    <n v="0.1"/>
    <n v="5.000000000000001E-3"/>
    <n v="5.0000000000000012E-4"/>
    <n v="-30793.219500000003"/>
    <n v="-61586438.999999993"/>
    <n v="2025"/>
    <x v="9"/>
    <n v="6"/>
    <s v="Q2"/>
  </r>
  <r>
    <s v="ORD-07914"/>
    <d v="2025-08-06T00:00:00"/>
    <s v="CUST-2096"/>
    <s v="Vikram Gupta"/>
    <x v="4"/>
    <x v="22"/>
    <x v="0"/>
    <s v="Uttar Pradesh"/>
    <s v="Noida"/>
    <n v="2"/>
    <n v="6190.88"/>
    <n v="0"/>
    <n v="10207.15"/>
    <x v="3"/>
    <x v="1"/>
    <x v="2"/>
    <n v="0"/>
    <n v="0"/>
    <n v="0"/>
    <n v="-10207.15"/>
    <e v="#DIV/0!"/>
    <n v="2025"/>
    <x v="7"/>
    <n v="8"/>
    <s v="Q3"/>
  </r>
  <r>
    <s v="ORD-07915"/>
    <d v="2025-07-08T00:00:00"/>
    <s v="CUST-2076"/>
    <s v="Isha Reddy"/>
    <x v="0"/>
    <x v="11"/>
    <x v="0"/>
    <s v="Haryana"/>
    <s v="Faridabad"/>
    <n v="1"/>
    <n v="12764.37"/>
    <n v="0.05"/>
    <n v="9489.18"/>
    <x v="4"/>
    <x v="0"/>
    <x v="2"/>
    <n v="0.05"/>
    <n v="2.5000000000000005E-3"/>
    <n v="1.2500000000000003E-4"/>
    <n v="-9489.1798749999998"/>
    <n v="-75913438.999999985"/>
    <n v="2025"/>
    <x v="4"/>
    <n v="7"/>
    <s v="Q3"/>
  </r>
  <r>
    <s v="ORD-07916"/>
    <d v="2025-12-12T00:00:00"/>
    <s v="CUST-1464"/>
    <s v="Meera Nair"/>
    <x v="2"/>
    <x v="23"/>
    <x v="3"/>
    <s v="Telangana"/>
    <s v="Hyderabad"/>
    <n v="3"/>
    <n v="6498.78"/>
    <n v="0"/>
    <n v="15652.32"/>
    <x v="1"/>
    <x v="1"/>
    <x v="2"/>
    <n v="0"/>
    <n v="0"/>
    <n v="0"/>
    <n v="-15652.32"/>
    <e v="#DIV/0!"/>
    <n v="2025"/>
    <x v="1"/>
    <n v="12"/>
    <s v="Q4"/>
  </r>
  <r>
    <s v="ORD-07917"/>
    <d v="2025-08-18T00:00:00"/>
    <s v="CUST-2120"/>
    <s v="Ananya Kumar"/>
    <x v="2"/>
    <x v="8"/>
    <x v="1"/>
    <s v="Chhattisgarh"/>
    <s v="Raipur"/>
    <n v="4"/>
    <n v="6219.58"/>
    <n v="0"/>
    <n v="16478.47"/>
    <x v="1"/>
    <x v="1"/>
    <x v="2"/>
    <n v="0"/>
    <n v="0"/>
    <n v="0"/>
    <n v="-16478.47"/>
    <e v="#DIV/0!"/>
    <n v="2025"/>
    <x v="7"/>
    <n v="8"/>
    <s v="Q3"/>
  </r>
  <r>
    <s v="ORD-07918"/>
    <d v="2025-09-12T00:00:00"/>
    <s v="CUST-2285"/>
    <s v="Sneha Reddy"/>
    <x v="3"/>
    <x v="16"/>
    <x v="4"/>
    <s v="Jharkhand"/>
    <s v="Ranchi"/>
    <n v="1"/>
    <n v="19808.349999999999"/>
    <n v="0"/>
    <n v="15603.46"/>
    <x v="3"/>
    <x v="1"/>
    <x v="2"/>
    <n v="0"/>
    <n v="0"/>
    <n v="0"/>
    <n v="-15603.46"/>
    <e v="#DIV/0!"/>
    <n v="2025"/>
    <x v="2"/>
    <n v="9"/>
    <s v="Q3"/>
  </r>
  <r>
    <s v="ORD-07919"/>
    <d v="2025-08-24T00:00:00"/>
    <s v="CUST-1827"/>
    <s v="Isha Singh"/>
    <x v="2"/>
    <x v="10"/>
    <x v="3"/>
    <s v="Karnataka"/>
    <s v="Bengaluru"/>
    <n v="4"/>
    <n v="3404.08"/>
    <n v="0"/>
    <n v="9537.15"/>
    <x v="1"/>
    <x v="0"/>
    <x v="2"/>
    <n v="0"/>
    <n v="0"/>
    <n v="0"/>
    <n v="-9537.15"/>
    <e v="#DIV/0!"/>
    <n v="2025"/>
    <x v="7"/>
    <n v="8"/>
    <s v="Q3"/>
  </r>
  <r>
    <s v="ORD-07920"/>
    <d v="2025-01-26T00:00:00"/>
    <s v="CUST-1336"/>
    <s v="Vikram Rao"/>
    <x v="2"/>
    <x v="23"/>
    <x v="4"/>
    <s v="West Bengal"/>
    <s v="Durgapur"/>
    <n v="2"/>
    <n v="5331.98"/>
    <n v="0.1"/>
    <n v="6578.2"/>
    <x v="1"/>
    <x v="1"/>
    <x v="0"/>
    <n v="0.2"/>
    <n v="2.0000000000000004E-2"/>
    <n v="4.000000000000001E-3"/>
    <n v="-6578.1959999999999"/>
    <n v="-1644548.9999999995"/>
    <n v="2025"/>
    <x v="5"/>
    <n v="1"/>
    <s v="Q1"/>
  </r>
  <r>
    <s v="ORD-07921"/>
    <d v="2025-03-13T00:00:00"/>
    <s v="CUST-1014"/>
    <s v="Aarav Verma"/>
    <x v="2"/>
    <x v="8"/>
    <x v="0"/>
    <s v="Delhi"/>
    <s v="New Delhi"/>
    <n v="3"/>
    <n v="6449.15"/>
    <n v="0.05"/>
    <n v="14500.46"/>
    <x v="1"/>
    <x v="1"/>
    <x v="0"/>
    <n v="0.15000000000000002"/>
    <n v="7.5000000000000015E-3"/>
    <n v="1.1250000000000003E-3"/>
    <n v="-14500.458874999998"/>
    <n v="-12889296.777777772"/>
    <n v="2025"/>
    <x v="3"/>
    <n v="3"/>
    <s v="Q1"/>
  </r>
  <r>
    <s v="ORD-07922"/>
    <d v="2025-09-18T00:00:00"/>
    <s v="CUST-1717"/>
    <s v="Meera Nair"/>
    <x v="3"/>
    <x v="13"/>
    <x v="1"/>
    <s v="Madhya Pradesh"/>
    <s v="Bhopal"/>
    <n v="1"/>
    <n v="22909.98"/>
    <n v="0"/>
    <n v="14349.02"/>
    <x v="1"/>
    <x v="1"/>
    <x v="2"/>
    <n v="0"/>
    <n v="0"/>
    <n v="0"/>
    <n v="-14349.02"/>
    <e v="#DIV/0!"/>
    <n v="2025"/>
    <x v="2"/>
    <n v="9"/>
    <s v="Q3"/>
  </r>
  <r>
    <s v="ORD-07923"/>
    <d v="2025-09-11T00:00:00"/>
    <s v="CUST-2495"/>
    <s v="Rohan Rao"/>
    <x v="4"/>
    <x v="19"/>
    <x v="4"/>
    <s v="Jharkhand"/>
    <s v="Jamshedpur"/>
    <n v="1"/>
    <n v="4277.75"/>
    <n v="0.05"/>
    <n v="3475.04"/>
    <x v="4"/>
    <x v="1"/>
    <x v="0"/>
    <n v="0.05"/>
    <n v="2.5000000000000005E-3"/>
    <n v="1.2500000000000003E-4"/>
    <n v="-3475.0398749999999"/>
    <n v="-27800318.999999993"/>
    <n v="2025"/>
    <x v="2"/>
    <n v="9"/>
    <s v="Q3"/>
  </r>
  <r>
    <s v="ORD-07924"/>
    <d v="2025-09-28T00:00:00"/>
    <s v="CUST-1564"/>
    <s v="Neha Verma"/>
    <x v="0"/>
    <x v="4"/>
    <x v="3"/>
    <s v="Tamil Nadu"/>
    <s v="Coimbatore"/>
    <n v="1"/>
    <n v="16260.97"/>
    <n v="0.15"/>
    <n v="9153.73"/>
    <x v="2"/>
    <x v="0"/>
    <x v="1"/>
    <n v="0.15"/>
    <n v="2.2499999999999999E-2"/>
    <n v="3.375E-3"/>
    <n v="-9153.7266249999993"/>
    <n v="-2712215.2962962962"/>
    <n v="2025"/>
    <x v="2"/>
    <n v="9"/>
    <s v="Q3"/>
  </r>
  <r>
    <s v="ORD-07925"/>
    <d v="2025-05-03T00:00:00"/>
    <s v="CUST-1281"/>
    <s v="Arjun Gupta"/>
    <x v="2"/>
    <x v="8"/>
    <x v="1"/>
    <s v="Madhya Pradesh"/>
    <s v="Indore"/>
    <n v="1"/>
    <n v="2765.99"/>
    <n v="0.05"/>
    <n v="1915.61"/>
    <x v="3"/>
    <x v="1"/>
    <x v="0"/>
    <n v="0.05"/>
    <n v="2.5000000000000005E-3"/>
    <n v="1.2500000000000003E-4"/>
    <n v="-1915.6098749999999"/>
    <n v="-15324878.999999996"/>
    <n v="2025"/>
    <x v="6"/>
    <n v="5"/>
    <s v="Q2"/>
  </r>
  <r>
    <s v="ORD-07926"/>
    <d v="2025-05-24T00:00:00"/>
    <s v="CUST-2243"/>
    <s v="Vikram Rao"/>
    <x v="4"/>
    <x v="22"/>
    <x v="2"/>
    <s v="Maharashtra"/>
    <s v="Pune"/>
    <n v="1"/>
    <n v="4584.3599999999997"/>
    <n v="0.2"/>
    <n v="2792.43"/>
    <x v="0"/>
    <x v="1"/>
    <x v="1"/>
    <n v="0.2"/>
    <n v="4.0000000000000008E-2"/>
    <n v="8.0000000000000019E-3"/>
    <n v="-2792.422"/>
    <n v="-349052.74999999994"/>
    <n v="2025"/>
    <x v="6"/>
    <n v="5"/>
    <s v="Q2"/>
  </r>
  <r>
    <s v="ORD-07927"/>
    <d v="2025-09-14T00:00:00"/>
    <s v="CUST-2096"/>
    <s v="Meera Rao"/>
    <x v="0"/>
    <x v="5"/>
    <x v="3"/>
    <s v="Tamil Nadu"/>
    <s v="Coimbatore"/>
    <n v="3"/>
    <n v="16347.92"/>
    <n v="0.05"/>
    <n v="39000.269999999997"/>
    <x v="4"/>
    <x v="2"/>
    <x v="0"/>
    <n v="0.15000000000000002"/>
    <n v="7.5000000000000015E-3"/>
    <n v="1.1250000000000003E-3"/>
    <n v="-39000.268874999994"/>
    <n v="-34666905.666666649"/>
    <n v="2025"/>
    <x v="2"/>
    <n v="9"/>
    <s v="Q3"/>
  </r>
  <r>
    <s v="ORD-07928"/>
    <d v="2025-05-24T00:00:00"/>
    <s v="CUST-1056"/>
    <s v="Vikram Gupta"/>
    <x v="1"/>
    <x v="17"/>
    <x v="1"/>
    <s v="Chhattisgarh"/>
    <s v="Bilaspur"/>
    <n v="1"/>
    <n v="4060.66"/>
    <n v="0.2"/>
    <n v="2202.6"/>
    <x v="1"/>
    <x v="1"/>
    <x v="1"/>
    <n v="0.2"/>
    <n v="4.0000000000000008E-2"/>
    <n v="8.0000000000000019E-3"/>
    <n v="-2202.5920000000001"/>
    <n v="-275323.99999999994"/>
    <n v="2025"/>
    <x v="6"/>
    <n v="5"/>
    <s v="Q2"/>
  </r>
  <r>
    <s v="ORD-07929"/>
    <d v="2025-09-16T00:00:00"/>
    <s v="CUST-2018"/>
    <s v="Rahul Verma"/>
    <x v="4"/>
    <x v="19"/>
    <x v="2"/>
    <s v="Maharashtra"/>
    <s v="Mumbai"/>
    <n v="4"/>
    <n v="2569.16"/>
    <n v="0"/>
    <n v="8837.39"/>
    <x v="1"/>
    <x v="1"/>
    <x v="1"/>
    <n v="0"/>
    <n v="0"/>
    <n v="0"/>
    <n v="-8837.39"/>
    <e v="#DIV/0!"/>
    <n v="2025"/>
    <x v="2"/>
    <n v="9"/>
    <s v="Q3"/>
  </r>
  <r>
    <s v="ORD-07930"/>
    <d v="2025-02-16T00:00:00"/>
    <s v="CUST-2234"/>
    <s v="Neha Joshi"/>
    <x v="0"/>
    <x v="5"/>
    <x v="1"/>
    <s v="Madhya Pradesh"/>
    <s v="Indore"/>
    <n v="2"/>
    <n v="6318.95"/>
    <n v="0.05"/>
    <n v="8369.32"/>
    <x v="2"/>
    <x v="1"/>
    <x v="0"/>
    <n v="0.1"/>
    <n v="5.000000000000001E-3"/>
    <n v="5.0000000000000012E-4"/>
    <n v="-8369.3194999999996"/>
    <n v="-16738638.999999994"/>
    <n v="2025"/>
    <x v="11"/>
    <n v="2"/>
    <s v="Q1"/>
  </r>
  <r>
    <s v="ORD-07931"/>
    <d v="2025-12-17T00:00:00"/>
    <s v="CUST-2317"/>
    <s v="Rohan Singh"/>
    <x v="0"/>
    <x v="11"/>
    <x v="0"/>
    <s v="Uttar Pradesh"/>
    <s v="Lucknow"/>
    <n v="1"/>
    <n v="6806.19"/>
    <n v="0.1"/>
    <n v="4654.53"/>
    <x v="0"/>
    <x v="1"/>
    <x v="1"/>
    <n v="0.1"/>
    <n v="1.0000000000000002E-2"/>
    <n v="1.0000000000000002E-3"/>
    <n v="-4654.5289999999995"/>
    <n v="-4654528.9999999981"/>
    <n v="2025"/>
    <x v="1"/>
    <n v="12"/>
    <s v="Q4"/>
  </r>
  <r>
    <s v="ORD-07932"/>
    <d v="2025-01-13T00:00:00"/>
    <s v="CUST-1710"/>
    <s v="Meera Kumar"/>
    <x v="4"/>
    <x v="24"/>
    <x v="1"/>
    <s v="Madhya Pradesh"/>
    <s v="Bhopal"/>
    <n v="2"/>
    <n v="8258.2800000000007"/>
    <n v="0.2"/>
    <n v="8773.23"/>
    <x v="2"/>
    <x v="1"/>
    <x v="0"/>
    <n v="0.4"/>
    <n v="8.0000000000000016E-2"/>
    <n v="3.2000000000000008E-2"/>
    <n v="-8773.1980000000003"/>
    <n v="-274162.43749999994"/>
    <n v="2025"/>
    <x v="5"/>
    <n v="1"/>
    <s v="Q1"/>
  </r>
  <r>
    <s v="ORD-07933"/>
    <d v="2025-07-27T00:00:00"/>
    <s v="CUST-1390"/>
    <s v="Meera Gupta"/>
    <x v="3"/>
    <x v="16"/>
    <x v="4"/>
    <s v="Odisha"/>
    <s v="Cuttack"/>
    <n v="5"/>
    <n v="64932.29"/>
    <n v="0.1"/>
    <n v="228443.4"/>
    <x v="1"/>
    <x v="1"/>
    <x v="1"/>
    <n v="0.5"/>
    <n v="0.05"/>
    <n v="2.5000000000000001E-2"/>
    <n v="-228443.375"/>
    <n v="-9137735"/>
    <n v="2025"/>
    <x v="4"/>
    <n v="7"/>
    <s v="Q3"/>
  </r>
  <r>
    <s v="ORD-07934"/>
    <d v="2025-11-07T00:00:00"/>
    <s v="CUST-2433"/>
    <s v="Rahul Nair"/>
    <x v="3"/>
    <x v="18"/>
    <x v="2"/>
    <s v="Goa"/>
    <s v="Margao"/>
    <n v="2"/>
    <n v="50649.27"/>
    <n v="0.1"/>
    <n v="60239.49"/>
    <x v="1"/>
    <x v="1"/>
    <x v="1"/>
    <n v="0.2"/>
    <n v="2.0000000000000004E-2"/>
    <n v="4.000000000000001E-3"/>
    <n v="-60239.485999999997"/>
    <n v="-15059871.499999996"/>
    <n v="2025"/>
    <x v="8"/>
    <n v="11"/>
    <s v="Q4"/>
  </r>
  <r>
    <s v="ORD-07935"/>
    <d v="2025-08-23T00:00:00"/>
    <s v="CUST-2428"/>
    <s v="Priya Nair"/>
    <x v="4"/>
    <x v="15"/>
    <x v="0"/>
    <s v="Delhi"/>
    <s v="Delhi"/>
    <n v="1"/>
    <n v="4616.7700000000004"/>
    <n v="0"/>
    <n v="2963.41"/>
    <x v="1"/>
    <x v="2"/>
    <x v="1"/>
    <n v="0"/>
    <n v="0"/>
    <n v="0"/>
    <n v="-2963.41"/>
    <e v="#DIV/0!"/>
    <n v="2025"/>
    <x v="7"/>
    <n v="8"/>
    <s v="Q3"/>
  </r>
  <r>
    <s v="ORD-07936"/>
    <d v="2025-05-29T00:00:00"/>
    <s v="CUST-1791"/>
    <s v="Isha Kumar"/>
    <x v="1"/>
    <x v="21"/>
    <x v="0"/>
    <s v="Haryana"/>
    <s v="Faridabad"/>
    <n v="4"/>
    <n v="298.33"/>
    <n v="0.05"/>
    <n v="847.78"/>
    <x v="4"/>
    <x v="1"/>
    <x v="0"/>
    <n v="0.2"/>
    <n v="1.0000000000000002E-2"/>
    <n v="2.0000000000000005E-3"/>
    <n v="-847.77800000000002"/>
    <n v="-423888.99999999988"/>
    <n v="2025"/>
    <x v="6"/>
    <n v="5"/>
    <s v="Q2"/>
  </r>
  <r>
    <s v="ORD-07937"/>
    <d v="2025-11-18T00:00:00"/>
    <s v="CUST-2593"/>
    <s v="Aarav Nair"/>
    <x v="4"/>
    <x v="12"/>
    <x v="0"/>
    <s v="Haryana"/>
    <s v="Gurugram"/>
    <n v="1"/>
    <n v="6428.65"/>
    <n v="0"/>
    <n v="5151.75"/>
    <x v="1"/>
    <x v="1"/>
    <x v="2"/>
    <n v="0"/>
    <n v="0"/>
    <n v="0"/>
    <n v="-5151.75"/>
    <e v="#DIV/0!"/>
    <n v="2025"/>
    <x v="8"/>
    <n v="11"/>
    <s v="Q4"/>
  </r>
  <r>
    <s v="ORD-07938"/>
    <d v="2025-06-04T00:00:00"/>
    <s v="CUST-2205"/>
    <s v="Priya Reddy"/>
    <x v="3"/>
    <x v="13"/>
    <x v="3"/>
    <s v="Andhra Pradesh"/>
    <s v="Visakhapatnam"/>
    <n v="2"/>
    <n v="26224.43"/>
    <n v="0.05"/>
    <n v="33310.639999999999"/>
    <x v="1"/>
    <x v="1"/>
    <x v="2"/>
    <n v="0.1"/>
    <n v="5.000000000000001E-3"/>
    <n v="5.0000000000000012E-4"/>
    <n v="-33310.639499999997"/>
    <n v="-66621278.999999978"/>
    <n v="2025"/>
    <x v="9"/>
    <n v="6"/>
    <s v="Q2"/>
  </r>
  <r>
    <s v="ORD-07939"/>
    <d v="2025-06-15T00:00:00"/>
    <s v="CUST-1955"/>
    <s v="Priya Rao"/>
    <x v="3"/>
    <x v="3"/>
    <x v="3"/>
    <s v="Andhra Pradesh"/>
    <s v="Visakhapatnam"/>
    <n v="2"/>
    <n v="41694.639999999999"/>
    <n v="0.05"/>
    <n v="50243.57"/>
    <x v="0"/>
    <x v="1"/>
    <x v="1"/>
    <n v="0.1"/>
    <n v="5.000000000000001E-3"/>
    <n v="5.0000000000000012E-4"/>
    <n v="-50243.569499999998"/>
    <n v="-100487138.99999997"/>
    <n v="2025"/>
    <x v="9"/>
    <n v="6"/>
    <s v="Q2"/>
  </r>
  <r>
    <s v="ORD-07940"/>
    <d v="2025-03-31T00:00:00"/>
    <s v="CUST-1118"/>
    <s v="Rahul Kumar"/>
    <x v="3"/>
    <x v="13"/>
    <x v="0"/>
    <s v="Uttar Pradesh"/>
    <s v="Kanpur"/>
    <n v="1"/>
    <n v="40025.07"/>
    <n v="0.05"/>
    <n v="23994.84"/>
    <x v="1"/>
    <x v="1"/>
    <x v="1"/>
    <n v="0.05"/>
    <n v="2.5000000000000005E-3"/>
    <n v="1.2500000000000003E-4"/>
    <n v="-23994.839875000001"/>
    <n v="-191958718.99999997"/>
    <n v="2025"/>
    <x v="3"/>
    <n v="3"/>
    <s v="Q1"/>
  </r>
  <r>
    <s v="ORD-07941"/>
    <d v="2025-07-05T00:00:00"/>
    <s v="CUST-1337"/>
    <s v="Ananya Kumar"/>
    <x v="2"/>
    <x v="23"/>
    <x v="1"/>
    <s v="Chhattisgarh"/>
    <s v="Bilaspur"/>
    <n v="1"/>
    <n v="3573.49"/>
    <n v="0.15"/>
    <n v="1884.39"/>
    <x v="3"/>
    <x v="1"/>
    <x v="1"/>
    <n v="0.15"/>
    <n v="2.2499999999999999E-2"/>
    <n v="3.375E-3"/>
    <n v="-1884.3866250000001"/>
    <n v="-558336.77777777787"/>
    <n v="2025"/>
    <x v="4"/>
    <n v="7"/>
    <s v="Q3"/>
  </r>
  <r>
    <s v="ORD-07942"/>
    <d v="2025-11-14T00:00:00"/>
    <s v="CUST-1224"/>
    <s v="Isha Gupta"/>
    <x v="2"/>
    <x v="23"/>
    <x v="2"/>
    <s v="Rajasthan"/>
    <s v="Udaipur"/>
    <n v="4"/>
    <n v="6632.96"/>
    <n v="0"/>
    <n v="18062.07"/>
    <x v="3"/>
    <x v="1"/>
    <x v="1"/>
    <n v="0"/>
    <n v="0"/>
    <n v="0"/>
    <n v="-18062.07"/>
    <e v="#DIV/0!"/>
    <n v="2025"/>
    <x v="8"/>
    <n v="11"/>
    <s v="Q4"/>
  </r>
  <r>
    <s v="ORD-07943"/>
    <d v="2025-12-24T00:00:00"/>
    <s v="CUST-1317"/>
    <s v="Sneha Patel"/>
    <x v="0"/>
    <x v="4"/>
    <x v="4"/>
    <s v="Bihar"/>
    <s v="Patna"/>
    <n v="4"/>
    <n v="1100.43"/>
    <n v="0.05"/>
    <n v="3534.71"/>
    <x v="4"/>
    <x v="2"/>
    <x v="1"/>
    <n v="0.2"/>
    <n v="1.0000000000000002E-2"/>
    <n v="2.0000000000000005E-3"/>
    <n v="-3534.7080000000001"/>
    <n v="-1767353.9999999995"/>
    <n v="2025"/>
    <x v="1"/>
    <n v="12"/>
    <s v="Q4"/>
  </r>
  <r>
    <s v="ORD-07944"/>
    <d v="2025-06-23T00:00:00"/>
    <s v="CUST-1823"/>
    <s v="Ananya Singh"/>
    <x v="3"/>
    <x v="18"/>
    <x v="2"/>
    <s v="Goa"/>
    <s v="Panaji"/>
    <n v="2"/>
    <n v="46720.41"/>
    <n v="0.05"/>
    <n v="65471.15"/>
    <x v="1"/>
    <x v="0"/>
    <x v="0"/>
    <n v="0.1"/>
    <n v="5.000000000000001E-3"/>
    <n v="5.0000000000000012E-4"/>
    <n v="-65471.1495"/>
    <n v="-130942298.99999997"/>
    <n v="2025"/>
    <x v="9"/>
    <n v="6"/>
    <s v="Q2"/>
  </r>
  <r>
    <s v="ORD-07945"/>
    <d v="2025-08-05T00:00:00"/>
    <s v="CUST-1336"/>
    <s v="Isha Singh"/>
    <x v="2"/>
    <x v="2"/>
    <x v="4"/>
    <s v="Bihar"/>
    <s v="Gaya"/>
    <n v="1"/>
    <n v="3104.94"/>
    <n v="0.05"/>
    <n v="2536.8200000000002"/>
    <x v="0"/>
    <x v="1"/>
    <x v="2"/>
    <n v="0.05"/>
    <n v="2.5000000000000005E-3"/>
    <n v="1.2500000000000003E-4"/>
    <n v="-2536.8198750000001"/>
    <n v="-20294558.999999996"/>
    <n v="2025"/>
    <x v="7"/>
    <n v="8"/>
    <s v="Q3"/>
  </r>
  <r>
    <s v="ORD-07946"/>
    <d v="2025-09-21T00:00:00"/>
    <s v="CUST-1485"/>
    <s v="Isha Patel"/>
    <x v="2"/>
    <x v="10"/>
    <x v="0"/>
    <s v="Punjab"/>
    <s v="Amritsar"/>
    <n v="1"/>
    <n v="5111.0200000000004"/>
    <n v="0.05"/>
    <n v="3325.23"/>
    <x v="3"/>
    <x v="1"/>
    <x v="1"/>
    <n v="0.05"/>
    <n v="2.5000000000000005E-3"/>
    <n v="1.2500000000000003E-4"/>
    <n v="-3325.229875"/>
    <n v="-26601838.999999993"/>
    <n v="2025"/>
    <x v="2"/>
    <n v="9"/>
    <s v="Q3"/>
  </r>
  <r>
    <s v="ORD-07947"/>
    <d v="2025-04-07T00:00:00"/>
    <s v="CUST-2300"/>
    <s v="Rohan Kumar"/>
    <x v="3"/>
    <x v="18"/>
    <x v="4"/>
    <s v="West Bengal"/>
    <s v="Durgapur"/>
    <n v="1"/>
    <n v="44376.45"/>
    <n v="0"/>
    <n v="38859.410000000003"/>
    <x v="1"/>
    <x v="2"/>
    <x v="1"/>
    <n v="0"/>
    <n v="0"/>
    <n v="0"/>
    <n v="-38859.410000000003"/>
    <e v="#DIV/0!"/>
    <n v="2025"/>
    <x v="0"/>
    <n v="4"/>
    <s v="Q2"/>
  </r>
  <r>
    <s v="ORD-07948"/>
    <d v="2025-04-27T00:00:00"/>
    <s v="CUST-1259"/>
    <s v="Isha Nair"/>
    <x v="4"/>
    <x v="12"/>
    <x v="2"/>
    <s v="Gujarat"/>
    <s v="Surat"/>
    <n v="2"/>
    <n v="587.02"/>
    <n v="0.15"/>
    <n v="832.74"/>
    <x v="4"/>
    <x v="2"/>
    <x v="1"/>
    <n v="0.3"/>
    <n v="4.4999999999999998E-2"/>
    <n v="1.35E-2"/>
    <n v="-832.72649999999999"/>
    <n v="-61683.444444444445"/>
    <n v="2025"/>
    <x v="0"/>
    <n v="4"/>
    <s v="Q2"/>
  </r>
  <r>
    <s v="ORD-07949"/>
    <d v="2025-07-18T00:00:00"/>
    <s v="CUST-1293"/>
    <s v="Vikram Patel"/>
    <x v="3"/>
    <x v="16"/>
    <x v="3"/>
    <s v="Andhra Pradesh"/>
    <s v="Vijayawada"/>
    <n v="1"/>
    <n v="19618.990000000002"/>
    <n v="0.05"/>
    <n v="15353.99"/>
    <x v="1"/>
    <x v="1"/>
    <x v="1"/>
    <n v="0.05"/>
    <n v="2.5000000000000005E-3"/>
    <n v="1.2500000000000003E-4"/>
    <n v="-15353.989874999999"/>
    <n v="-122831918.99999997"/>
    <n v="2025"/>
    <x v="4"/>
    <n v="7"/>
    <s v="Q3"/>
  </r>
  <r>
    <s v="ORD-07950"/>
    <d v="2025-11-16T00:00:00"/>
    <s v="CUST-2187"/>
    <s v="Rahul Joshi"/>
    <x v="1"/>
    <x v="9"/>
    <x v="3"/>
    <s v="Karnataka"/>
    <s v="Bengaluru"/>
    <n v="1"/>
    <n v="1148.18"/>
    <n v="0"/>
    <n v="889.67"/>
    <x v="4"/>
    <x v="1"/>
    <x v="1"/>
    <n v="0"/>
    <n v="0"/>
    <n v="0"/>
    <n v="-889.67"/>
    <e v="#DIV/0!"/>
    <n v="2025"/>
    <x v="8"/>
    <n v="11"/>
    <s v="Q4"/>
  </r>
  <r>
    <s v="ORD-07951"/>
    <d v="2025-01-21T00:00:00"/>
    <s v="CUST-1504"/>
    <s v="Ananya Nair"/>
    <x v="4"/>
    <x v="15"/>
    <x v="3"/>
    <s v="Tamil Nadu"/>
    <s v="Chennai"/>
    <n v="2"/>
    <n v="1919.38"/>
    <n v="0.05"/>
    <n v="2446.79"/>
    <x v="0"/>
    <x v="2"/>
    <x v="0"/>
    <n v="0.1"/>
    <n v="5.000000000000001E-3"/>
    <n v="5.0000000000000012E-4"/>
    <n v="-2446.7894999999999"/>
    <n v="-4893578.9999999981"/>
    <n v="2025"/>
    <x v="5"/>
    <n v="1"/>
    <s v="Q1"/>
  </r>
  <r>
    <s v="ORD-07952"/>
    <d v="2025-07-19T00:00:00"/>
    <s v="CUST-2535"/>
    <s v="Kiran Joshi"/>
    <x v="2"/>
    <x v="10"/>
    <x v="4"/>
    <s v="Bihar"/>
    <s v="Patna"/>
    <n v="2"/>
    <n v="5207.95"/>
    <n v="0"/>
    <n v="9035.1"/>
    <x v="4"/>
    <x v="2"/>
    <x v="0"/>
    <n v="0"/>
    <n v="0"/>
    <n v="0"/>
    <n v="-9035.1"/>
    <e v="#DIV/0!"/>
    <n v="2025"/>
    <x v="4"/>
    <n v="7"/>
    <s v="Q3"/>
  </r>
  <r>
    <s v="ORD-07953"/>
    <d v="2025-12-07T00:00:00"/>
    <s v="CUST-2552"/>
    <s v="Rohan Sharma"/>
    <x v="3"/>
    <x v="14"/>
    <x v="0"/>
    <s v="Punjab"/>
    <s v="Ludhiana"/>
    <n v="3"/>
    <n v="16711.509999999998"/>
    <n v="0"/>
    <n v="41646.5"/>
    <x v="4"/>
    <x v="1"/>
    <x v="2"/>
    <n v="0"/>
    <n v="0"/>
    <n v="0"/>
    <n v="-41646.5"/>
    <e v="#DIV/0!"/>
    <n v="2025"/>
    <x v="1"/>
    <n v="12"/>
    <s v="Q4"/>
  </r>
  <r>
    <s v="ORD-07954"/>
    <d v="2025-09-05T00:00:00"/>
    <s v="CUST-2392"/>
    <s v="Ananya Singh"/>
    <x v="0"/>
    <x v="11"/>
    <x v="2"/>
    <s v="Goa"/>
    <s v="Margao"/>
    <n v="2"/>
    <n v="8912.9599999999991"/>
    <n v="0.05"/>
    <n v="14164.49"/>
    <x v="1"/>
    <x v="1"/>
    <x v="0"/>
    <n v="0.1"/>
    <n v="5.000000000000001E-3"/>
    <n v="5.0000000000000012E-4"/>
    <n v="-14164.4895"/>
    <n v="-28328978.999999993"/>
    <n v="2025"/>
    <x v="2"/>
    <n v="9"/>
    <s v="Q3"/>
  </r>
  <r>
    <s v="ORD-07955"/>
    <d v="2025-10-03T00:00:00"/>
    <s v="CUST-2021"/>
    <s v="Rahul Singh"/>
    <x v="4"/>
    <x v="19"/>
    <x v="3"/>
    <s v="Andhra Pradesh"/>
    <s v="Visakhapatnam"/>
    <n v="2"/>
    <n v="2599.41"/>
    <n v="0"/>
    <n v="4421.04"/>
    <x v="2"/>
    <x v="0"/>
    <x v="2"/>
    <n v="0"/>
    <n v="0"/>
    <n v="0"/>
    <n v="-4421.04"/>
    <e v="#DIV/0!"/>
    <n v="2025"/>
    <x v="10"/>
    <n v="10"/>
    <s v="Q4"/>
  </r>
  <r>
    <s v="ORD-07956"/>
    <d v="2025-09-21T00:00:00"/>
    <s v="CUST-1004"/>
    <s v="Sneha Nair"/>
    <x v="3"/>
    <x v="13"/>
    <x v="2"/>
    <s v="Maharashtra"/>
    <s v="Mumbai"/>
    <n v="1"/>
    <n v="38344.85"/>
    <n v="0.1"/>
    <n v="23709.98"/>
    <x v="0"/>
    <x v="1"/>
    <x v="1"/>
    <n v="0.1"/>
    <n v="1.0000000000000002E-2"/>
    <n v="1.0000000000000002E-3"/>
    <n v="-23709.978999999999"/>
    <n v="-23709978.999999993"/>
    <n v="2025"/>
    <x v="2"/>
    <n v="9"/>
    <s v="Q3"/>
  </r>
  <r>
    <s v="ORD-07957"/>
    <d v="2025-02-27T00:00:00"/>
    <s v="CUST-1771"/>
    <s v="Vikram Gupta"/>
    <x v="1"/>
    <x v="21"/>
    <x v="1"/>
    <s v="Chhattisgarh"/>
    <s v="Bilaspur"/>
    <n v="2"/>
    <n v="3672.73"/>
    <n v="0.1"/>
    <n v="5593.32"/>
    <x v="1"/>
    <x v="1"/>
    <x v="2"/>
    <n v="0.2"/>
    <n v="2.0000000000000004E-2"/>
    <n v="4.000000000000001E-3"/>
    <n v="-5593.3159999999998"/>
    <n v="-1398328.9999999995"/>
    <n v="2025"/>
    <x v="11"/>
    <n v="2"/>
    <s v="Q1"/>
  </r>
  <r>
    <s v="ORD-07958"/>
    <d v="2025-10-29T00:00:00"/>
    <s v="CUST-1620"/>
    <s v="Vikram Rao"/>
    <x v="4"/>
    <x v="24"/>
    <x v="2"/>
    <s v="Maharashtra"/>
    <s v="Nagpur"/>
    <n v="2"/>
    <n v="3314.14"/>
    <n v="0.05"/>
    <n v="4706.82"/>
    <x v="1"/>
    <x v="2"/>
    <x v="1"/>
    <n v="0.1"/>
    <n v="5.000000000000001E-3"/>
    <n v="5.0000000000000012E-4"/>
    <n v="-4706.8194999999996"/>
    <n v="-9413638.9999999963"/>
    <n v="2025"/>
    <x v="10"/>
    <n v="10"/>
    <s v="Q4"/>
  </r>
  <r>
    <s v="ORD-07959"/>
    <d v="2025-01-31T00:00:00"/>
    <s v="CUST-2297"/>
    <s v="Neha Sharma"/>
    <x v="4"/>
    <x v="22"/>
    <x v="2"/>
    <s v="Rajasthan"/>
    <s v="Jaipur"/>
    <n v="2"/>
    <n v="5625.68"/>
    <n v="0.1"/>
    <n v="7998.37"/>
    <x v="0"/>
    <x v="1"/>
    <x v="2"/>
    <n v="0.2"/>
    <n v="2.0000000000000004E-2"/>
    <n v="4.000000000000001E-3"/>
    <n v="-7998.366"/>
    <n v="-1999591.4999999995"/>
    <n v="2025"/>
    <x v="5"/>
    <n v="1"/>
    <s v="Q1"/>
  </r>
  <r>
    <s v="ORD-07960"/>
    <d v="2025-09-06T00:00:00"/>
    <s v="CUST-1191"/>
    <s v="Ananya Rao"/>
    <x v="2"/>
    <x v="20"/>
    <x v="0"/>
    <s v="Punjab"/>
    <s v="Amritsar"/>
    <n v="1"/>
    <n v="5844.04"/>
    <n v="0.05"/>
    <n v="4828.99"/>
    <x v="1"/>
    <x v="1"/>
    <x v="0"/>
    <n v="0.05"/>
    <n v="2.5000000000000005E-3"/>
    <n v="1.2500000000000003E-4"/>
    <n v="-4828.9898750000002"/>
    <n v="-38631918.999999993"/>
    <n v="2025"/>
    <x v="2"/>
    <n v="9"/>
    <s v="Q3"/>
  </r>
  <r>
    <s v="ORD-07961"/>
    <d v="2025-04-03T00:00:00"/>
    <s v="CUST-2002"/>
    <s v="Aarav Reddy"/>
    <x v="1"/>
    <x v="7"/>
    <x v="2"/>
    <s v="Maharashtra"/>
    <s v="Nagpur"/>
    <n v="2"/>
    <n v="697.57"/>
    <n v="0"/>
    <n v="1190.96"/>
    <x v="2"/>
    <x v="1"/>
    <x v="2"/>
    <n v="0"/>
    <n v="0"/>
    <n v="0"/>
    <n v="-1190.96"/>
    <e v="#DIV/0!"/>
    <n v="2025"/>
    <x v="0"/>
    <n v="4"/>
    <s v="Q2"/>
  </r>
  <r>
    <s v="ORD-07962"/>
    <d v="2025-09-22T00:00:00"/>
    <s v="CUST-2122"/>
    <s v="Sneha Nair"/>
    <x v="4"/>
    <x v="24"/>
    <x v="4"/>
    <s v="Odisha"/>
    <s v="Cuttack"/>
    <n v="4"/>
    <n v="6540.7"/>
    <n v="0.05"/>
    <n v="17023.419999999998"/>
    <x v="2"/>
    <x v="1"/>
    <x v="1"/>
    <n v="0.2"/>
    <n v="1.0000000000000002E-2"/>
    <n v="2.0000000000000005E-3"/>
    <n v="-17023.417999999998"/>
    <n v="-8511708.9999999963"/>
    <n v="2025"/>
    <x v="2"/>
    <n v="9"/>
    <s v="Q3"/>
  </r>
  <r>
    <s v="ORD-07963"/>
    <d v="2025-09-28T00:00:00"/>
    <s v="CUST-1610"/>
    <s v="Rohan Patel"/>
    <x v="0"/>
    <x v="11"/>
    <x v="2"/>
    <s v="Gujarat"/>
    <s v="Surat"/>
    <n v="2"/>
    <n v="6290.41"/>
    <n v="0.1"/>
    <n v="9180.2900000000009"/>
    <x v="1"/>
    <x v="1"/>
    <x v="0"/>
    <n v="0.2"/>
    <n v="2.0000000000000004E-2"/>
    <n v="4.000000000000001E-3"/>
    <n v="-9180.2860000000001"/>
    <n v="-2295071.4999999995"/>
    <n v="2025"/>
    <x v="2"/>
    <n v="9"/>
    <s v="Q3"/>
  </r>
  <r>
    <s v="ORD-07964"/>
    <d v="2025-04-04T00:00:00"/>
    <s v="CUST-1536"/>
    <s v="Isha Nair"/>
    <x v="3"/>
    <x v="14"/>
    <x v="2"/>
    <s v="Rajasthan"/>
    <s v="Jaipur"/>
    <n v="2"/>
    <n v="9288.27"/>
    <n v="0"/>
    <n v="15523.39"/>
    <x v="0"/>
    <x v="1"/>
    <x v="2"/>
    <n v="0"/>
    <n v="0"/>
    <n v="0"/>
    <n v="-15523.39"/>
    <e v="#DIV/0!"/>
    <n v="2025"/>
    <x v="0"/>
    <n v="4"/>
    <s v="Q2"/>
  </r>
  <r>
    <s v="ORD-07965"/>
    <d v="2025-06-03T00:00:00"/>
    <s v="CUST-1677"/>
    <s v="Priya Singh"/>
    <x v="3"/>
    <x v="14"/>
    <x v="3"/>
    <s v="Telangana"/>
    <s v="Warangal"/>
    <n v="3"/>
    <n v="36149.040000000001"/>
    <n v="0.1"/>
    <n v="71713.66"/>
    <x v="0"/>
    <x v="2"/>
    <x v="0"/>
    <n v="0.30000000000000004"/>
    <n v="3.0000000000000006E-2"/>
    <n v="9.0000000000000028E-3"/>
    <n v="-71713.650999999998"/>
    <n v="-7968183.4444444422"/>
    <n v="2025"/>
    <x v="9"/>
    <n v="6"/>
    <s v="Q2"/>
  </r>
  <r>
    <s v="ORD-07966"/>
    <d v="2025-10-12T00:00:00"/>
    <s v="CUST-2282"/>
    <s v="Rohan Kumar"/>
    <x v="3"/>
    <x v="13"/>
    <x v="4"/>
    <s v="West Bengal"/>
    <s v="Kolkata"/>
    <n v="1"/>
    <n v="15867.66"/>
    <n v="0.1"/>
    <n v="9251.26"/>
    <x v="4"/>
    <x v="1"/>
    <x v="2"/>
    <n v="0.1"/>
    <n v="1.0000000000000002E-2"/>
    <n v="1.0000000000000002E-3"/>
    <n v="-9251.259"/>
    <n v="-9251258.9999999981"/>
    <n v="2025"/>
    <x v="10"/>
    <n v="10"/>
    <s v="Q4"/>
  </r>
  <r>
    <s v="ORD-07967"/>
    <d v="2025-03-21T00:00:00"/>
    <s v="CUST-1782"/>
    <s v="Vikram Singh"/>
    <x v="4"/>
    <x v="24"/>
    <x v="3"/>
    <s v="Telangana"/>
    <s v="Warangal"/>
    <n v="2"/>
    <n v="7481.58"/>
    <n v="0.15"/>
    <n v="8924.48"/>
    <x v="1"/>
    <x v="1"/>
    <x v="0"/>
    <n v="0.3"/>
    <n v="4.4999999999999998E-2"/>
    <n v="1.35E-2"/>
    <n v="-8924.4665000000005"/>
    <n v="-661071.59259259258"/>
    <n v="2025"/>
    <x v="3"/>
    <n v="3"/>
    <s v="Q1"/>
  </r>
  <r>
    <s v="ORD-07968"/>
    <d v="2025-10-19T00:00:00"/>
    <s v="CUST-2418"/>
    <s v="Aarav Reddy"/>
    <x v="2"/>
    <x v="2"/>
    <x v="3"/>
    <s v="Telangana"/>
    <s v="Warangal"/>
    <n v="4"/>
    <n v="683.11"/>
    <n v="0"/>
    <n v="2215.6999999999998"/>
    <x v="2"/>
    <x v="1"/>
    <x v="2"/>
    <n v="0"/>
    <n v="0"/>
    <n v="0"/>
    <n v="-2215.6999999999998"/>
    <e v="#DIV/0!"/>
    <n v="2025"/>
    <x v="10"/>
    <n v="10"/>
    <s v="Q4"/>
  </r>
  <r>
    <s v="ORD-07969"/>
    <d v="2025-03-25T00:00:00"/>
    <s v="CUST-1783"/>
    <s v="Rahul Gupta"/>
    <x v="4"/>
    <x v="19"/>
    <x v="4"/>
    <s v="West Bengal"/>
    <s v="Durgapur"/>
    <n v="1"/>
    <n v="1338.55"/>
    <n v="0"/>
    <n v="1034.25"/>
    <x v="0"/>
    <x v="2"/>
    <x v="2"/>
    <n v="0"/>
    <n v="0"/>
    <n v="0"/>
    <n v="-1034.25"/>
    <e v="#DIV/0!"/>
    <n v="2025"/>
    <x v="3"/>
    <n v="3"/>
    <s v="Q1"/>
  </r>
  <r>
    <s v="ORD-07970"/>
    <d v="2025-12-31T00:00:00"/>
    <s v="CUST-1549"/>
    <s v="Arjun Gupta"/>
    <x v="1"/>
    <x v="9"/>
    <x v="3"/>
    <s v="Tamil Nadu"/>
    <s v="Chennai"/>
    <n v="1"/>
    <n v="2724.73"/>
    <n v="0"/>
    <n v="2235.9499999999998"/>
    <x v="1"/>
    <x v="1"/>
    <x v="1"/>
    <n v="0"/>
    <n v="0"/>
    <n v="0"/>
    <n v="-2235.9499999999998"/>
    <e v="#DIV/0!"/>
    <n v="2025"/>
    <x v="1"/>
    <n v="12"/>
    <s v="Q4"/>
  </r>
  <r>
    <s v="ORD-07971"/>
    <d v="2025-02-06T00:00:00"/>
    <s v="CUST-1314"/>
    <s v="Meera Gupta"/>
    <x v="2"/>
    <x v="8"/>
    <x v="4"/>
    <s v="Odisha"/>
    <s v="Bhubaneswar"/>
    <n v="2"/>
    <n v="4287.0200000000004"/>
    <n v="0.15"/>
    <n v="6217.35"/>
    <x v="3"/>
    <x v="1"/>
    <x v="0"/>
    <n v="0.3"/>
    <n v="4.4999999999999998E-2"/>
    <n v="1.35E-2"/>
    <n v="-6217.3365000000003"/>
    <n v="-460543.4444444445"/>
    <n v="2025"/>
    <x v="11"/>
    <n v="2"/>
    <s v="Q1"/>
  </r>
  <r>
    <s v="ORD-07972"/>
    <d v="2025-12-08T00:00:00"/>
    <s v="CUST-1430"/>
    <s v="Rohan Gupta"/>
    <x v="2"/>
    <x v="20"/>
    <x v="2"/>
    <s v="Rajasthan"/>
    <s v="Udaipur"/>
    <n v="1"/>
    <n v="5217.25"/>
    <n v="0.1"/>
    <n v="3309.21"/>
    <x v="2"/>
    <x v="2"/>
    <x v="2"/>
    <n v="0.1"/>
    <n v="1.0000000000000002E-2"/>
    <n v="1.0000000000000002E-3"/>
    <n v="-3309.2089999999998"/>
    <n v="-3309208.9999999991"/>
    <n v="2025"/>
    <x v="1"/>
    <n v="12"/>
    <s v="Q4"/>
  </r>
  <r>
    <s v="ORD-07973"/>
    <d v="2025-11-23T00:00:00"/>
    <s v="CUST-1594"/>
    <s v="Arjun Rao"/>
    <x v="3"/>
    <x v="14"/>
    <x v="4"/>
    <s v="Odisha"/>
    <s v="Cuttack"/>
    <n v="2"/>
    <n v="17963.060000000001"/>
    <n v="0.15"/>
    <n v="24395.200000000001"/>
    <x v="2"/>
    <x v="1"/>
    <x v="0"/>
    <n v="0.3"/>
    <n v="4.4999999999999998E-2"/>
    <n v="1.35E-2"/>
    <n v="-24395.1865"/>
    <n v="-1807050.8518518519"/>
    <n v="2025"/>
    <x v="8"/>
    <n v="11"/>
    <s v="Q4"/>
  </r>
  <r>
    <s v="ORD-07974"/>
    <d v="2025-08-20T00:00:00"/>
    <s v="CUST-1254"/>
    <s v="Aarav Reddy"/>
    <x v="4"/>
    <x v="19"/>
    <x v="1"/>
    <s v="Madhya Pradesh"/>
    <s v="Indore"/>
    <n v="1"/>
    <n v="7654.96"/>
    <n v="0.05"/>
    <n v="4692.01"/>
    <x v="1"/>
    <x v="1"/>
    <x v="1"/>
    <n v="0.05"/>
    <n v="2.5000000000000005E-3"/>
    <n v="1.2500000000000003E-4"/>
    <n v="-4692.0098750000006"/>
    <n v="-37536078.999999993"/>
    <n v="2025"/>
    <x v="7"/>
    <n v="8"/>
    <s v="Q3"/>
  </r>
  <r>
    <s v="ORD-07975"/>
    <d v="2025-04-03T00:00:00"/>
    <s v="CUST-1824"/>
    <s v="Aarav Gupta"/>
    <x v="0"/>
    <x v="6"/>
    <x v="2"/>
    <s v="Rajasthan"/>
    <s v="Jaipur"/>
    <n v="2"/>
    <n v="17189.36"/>
    <n v="0.05"/>
    <n v="25891.83"/>
    <x v="2"/>
    <x v="2"/>
    <x v="0"/>
    <n v="0.1"/>
    <n v="5.000000000000001E-3"/>
    <n v="5.0000000000000012E-4"/>
    <n v="-25891.829500000003"/>
    <n v="-51783658.999999993"/>
    <n v="2025"/>
    <x v="0"/>
    <n v="4"/>
    <s v="Q2"/>
  </r>
  <r>
    <s v="ORD-07976"/>
    <d v="2025-12-02T00:00:00"/>
    <s v="CUST-1749"/>
    <s v="Aarav Verma"/>
    <x v="2"/>
    <x v="8"/>
    <x v="1"/>
    <s v="Chhattisgarh"/>
    <s v="Bilaspur"/>
    <n v="2"/>
    <n v="3693.66"/>
    <n v="0.05"/>
    <n v="4416.3500000000004"/>
    <x v="2"/>
    <x v="2"/>
    <x v="0"/>
    <n v="0.1"/>
    <n v="5.000000000000001E-3"/>
    <n v="5.0000000000000012E-4"/>
    <n v="-4416.3495000000003"/>
    <n v="-8832698.9999999981"/>
    <n v="2025"/>
    <x v="1"/>
    <n v="12"/>
    <s v="Q4"/>
  </r>
  <r>
    <s v="ORD-07977"/>
    <d v="2025-04-12T00:00:00"/>
    <s v="CUST-1525"/>
    <s v="Isha Singh"/>
    <x v="3"/>
    <x v="18"/>
    <x v="2"/>
    <s v="Gujarat"/>
    <s v="Surat"/>
    <n v="1"/>
    <n v="49793.74"/>
    <n v="0.15"/>
    <n v="29014.45"/>
    <x v="0"/>
    <x v="1"/>
    <x v="1"/>
    <n v="0.15"/>
    <n v="2.2499999999999999E-2"/>
    <n v="3.375E-3"/>
    <n v="-29014.446625"/>
    <n v="-8596873.0740740746"/>
    <n v="2025"/>
    <x v="0"/>
    <n v="4"/>
    <s v="Q2"/>
  </r>
  <r>
    <s v="ORD-07978"/>
    <d v="2025-06-15T00:00:00"/>
    <s v="CUST-1164"/>
    <s v="Rohan Reddy"/>
    <x v="4"/>
    <x v="22"/>
    <x v="4"/>
    <s v="Odisha"/>
    <s v="Bhubaneswar"/>
    <n v="1"/>
    <n v="4961.21"/>
    <n v="0.1"/>
    <n v="3288.63"/>
    <x v="0"/>
    <x v="1"/>
    <x v="2"/>
    <n v="0.1"/>
    <n v="1.0000000000000002E-2"/>
    <n v="1.0000000000000002E-3"/>
    <n v="-3288.6289999999999"/>
    <n v="-3288628.9999999991"/>
    <n v="2025"/>
    <x v="9"/>
    <n v="6"/>
    <s v="Q2"/>
  </r>
  <r>
    <s v="ORD-07979"/>
    <d v="2025-06-08T00:00:00"/>
    <s v="CUST-2354"/>
    <s v="Rahul Patel"/>
    <x v="4"/>
    <x v="22"/>
    <x v="3"/>
    <s v="Karnataka"/>
    <s v="Mysuru"/>
    <n v="1"/>
    <n v="1090.47"/>
    <n v="0.05"/>
    <n v="869.94"/>
    <x v="0"/>
    <x v="1"/>
    <x v="1"/>
    <n v="0.05"/>
    <n v="2.5000000000000005E-3"/>
    <n v="1.2500000000000003E-4"/>
    <n v="-869.93987500000003"/>
    <n v="-6959518.9999999981"/>
    <n v="2025"/>
    <x v="9"/>
    <n v="6"/>
    <s v="Q2"/>
  </r>
  <r>
    <s v="ORD-07980"/>
    <d v="2025-01-14T00:00:00"/>
    <s v="CUST-1505"/>
    <s v="Priya Kumar"/>
    <x v="2"/>
    <x v="20"/>
    <x v="2"/>
    <s v="Maharashtra"/>
    <s v="Pune"/>
    <n v="1"/>
    <n v="2552.34"/>
    <n v="0.05"/>
    <n v="1597.01"/>
    <x v="0"/>
    <x v="1"/>
    <x v="1"/>
    <n v="0.05"/>
    <n v="2.5000000000000005E-3"/>
    <n v="1.2500000000000003E-4"/>
    <n v="-1597.009875"/>
    <n v="-12776078.999999996"/>
    <n v="2025"/>
    <x v="5"/>
    <n v="1"/>
    <s v="Q1"/>
  </r>
  <r>
    <s v="ORD-07981"/>
    <d v="2025-08-13T00:00:00"/>
    <s v="CUST-1349"/>
    <s v="Isha Kumar"/>
    <x v="2"/>
    <x v="23"/>
    <x v="2"/>
    <s v="Rajasthan"/>
    <s v="Jaipur"/>
    <n v="2"/>
    <n v="977.41"/>
    <n v="0.1"/>
    <n v="1447.54"/>
    <x v="1"/>
    <x v="0"/>
    <x v="1"/>
    <n v="0.2"/>
    <n v="2.0000000000000004E-2"/>
    <n v="4.000000000000001E-3"/>
    <n v="-1447.5360000000001"/>
    <n v="-361883.99999999994"/>
    <n v="2025"/>
    <x v="7"/>
    <n v="8"/>
    <s v="Q3"/>
  </r>
  <r>
    <s v="ORD-07982"/>
    <d v="2025-03-14T00:00:00"/>
    <s v="CUST-1930"/>
    <s v="Meera Singh"/>
    <x v="2"/>
    <x v="23"/>
    <x v="2"/>
    <s v="Gujarat"/>
    <s v="Surat"/>
    <n v="1"/>
    <n v="6926.6"/>
    <n v="0"/>
    <n v="5311.25"/>
    <x v="3"/>
    <x v="1"/>
    <x v="1"/>
    <n v="0"/>
    <n v="0"/>
    <n v="0"/>
    <n v="-5311.25"/>
    <e v="#DIV/0!"/>
    <n v="2025"/>
    <x v="3"/>
    <n v="3"/>
    <s v="Q1"/>
  </r>
  <r>
    <s v="ORD-07983"/>
    <d v="2025-09-06T00:00:00"/>
    <s v="CUST-1536"/>
    <s v="Rohan Reddy"/>
    <x v="3"/>
    <x v="14"/>
    <x v="2"/>
    <s v="Maharashtra"/>
    <s v="Nagpur"/>
    <n v="3"/>
    <n v="16043.15"/>
    <n v="0.15"/>
    <n v="30226.240000000002"/>
    <x v="2"/>
    <x v="1"/>
    <x v="1"/>
    <n v="0.44999999999999996"/>
    <n v="6.7499999999999991E-2"/>
    <n v="3.0374999999999992E-2"/>
    <n v="-30226.209625000003"/>
    <n v="-995101.55144032952"/>
    <n v="2025"/>
    <x v="2"/>
    <n v="9"/>
    <s v="Q3"/>
  </r>
  <r>
    <s v="ORD-07984"/>
    <d v="2025-04-01T00:00:00"/>
    <s v="CUST-1181"/>
    <s v="Rohan Nair"/>
    <x v="3"/>
    <x v="14"/>
    <x v="2"/>
    <s v="Rajasthan"/>
    <s v="Jaipur"/>
    <n v="2"/>
    <n v="41879.68"/>
    <n v="0.05"/>
    <n v="62621.14"/>
    <x v="2"/>
    <x v="1"/>
    <x v="2"/>
    <n v="0.1"/>
    <n v="5.000000000000001E-3"/>
    <n v="5.0000000000000012E-4"/>
    <n v="-62621.139499999997"/>
    <n v="-125242278.99999997"/>
    <n v="2025"/>
    <x v="0"/>
    <n v="4"/>
    <s v="Q2"/>
  </r>
  <r>
    <s v="ORD-07985"/>
    <d v="2025-08-04T00:00:00"/>
    <s v="CUST-1539"/>
    <s v="Sneha Nair"/>
    <x v="2"/>
    <x v="8"/>
    <x v="3"/>
    <s v="Andhra Pradesh"/>
    <s v="Visakhapatnam"/>
    <n v="1"/>
    <n v="2276.6799999999998"/>
    <n v="0.05"/>
    <n v="1534.75"/>
    <x v="4"/>
    <x v="1"/>
    <x v="2"/>
    <n v="0.05"/>
    <n v="2.5000000000000005E-3"/>
    <n v="1.2500000000000003E-4"/>
    <n v="-1534.749875"/>
    <n v="-12277998.999999996"/>
    <n v="2025"/>
    <x v="7"/>
    <n v="8"/>
    <s v="Q3"/>
  </r>
  <r>
    <s v="ORD-07986"/>
    <d v="2025-03-31T00:00:00"/>
    <s v="CUST-2481"/>
    <s v="Vikram Nair"/>
    <x v="3"/>
    <x v="14"/>
    <x v="4"/>
    <s v="Odisha"/>
    <s v="Bhubaneswar"/>
    <n v="1"/>
    <n v="42981.13"/>
    <n v="0.1"/>
    <n v="33986.589999999997"/>
    <x v="3"/>
    <x v="1"/>
    <x v="1"/>
    <n v="0.1"/>
    <n v="1.0000000000000002E-2"/>
    <n v="1.0000000000000002E-3"/>
    <n v="-33986.589"/>
    <n v="-33986588.999999993"/>
    <n v="2025"/>
    <x v="3"/>
    <n v="3"/>
    <s v="Q1"/>
  </r>
  <r>
    <s v="ORD-07987"/>
    <d v="2025-01-29T00:00:00"/>
    <s v="CUST-2098"/>
    <s v="Sneha Singh"/>
    <x v="0"/>
    <x v="0"/>
    <x v="4"/>
    <s v="West Bengal"/>
    <s v="Kolkata"/>
    <n v="1"/>
    <n v="4339.95"/>
    <n v="0.1"/>
    <n v="2533.92"/>
    <x v="1"/>
    <x v="1"/>
    <x v="1"/>
    <n v="0.1"/>
    <n v="1.0000000000000002E-2"/>
    <n v="1.0000000000000002E-3"/>
    <n v="-2533.9189999999999"/>
    <n v="-2533918.9999999991"/>
    <n v="2025"/>
    <x v="5"/>
    <n v="1"/>
    <s v="Q1"/>
  </r>
  <r>
    <s v="ORD-07988"/>
    <d v="2025-11-01T00:00:00"/>
    <s v="CUST-2164"/>
    <s v="Aarav Kumar"/>
    <x v="0"/>
    <x v="11"/>
    <x v="3"/>
    <s v="Karnataka"/>
    <s v="Bengaluru"/>
    <n v="2"/>
    <n v="14285.17"/>
    <n v="0.05"/>
    <n v="17805.86"/>
    <x v="0"/>
    <x v="1"/>
    <x v="2"/>
    <n v="0.1"/>
    <n v="5.000000000000001E-3"/>
    <n v="5.0000000000000012E-4"/>
    <n v="-17805.859500000002"/>
    <n v="-35611718.999999993"/>
    <n v="2025"/>
    <x v="8"/>
    <n v="11"/>
    <s v="Q4"/>
  </r>
  <r>
    <s v="ORD-07989"/>
    <d v="2025-08-08T00:00:00"/>
    <s v="CUST-2027"/>
    <s v="Arjun Nair"/>
    <x v="0"/>
    <x v="6"/>
    <x v="1"/>
    <s v="Madhya Pradesh"/>
    <s v="Indore"/>
    <n v="1"/>
    <n v="2617.04"/>
    <n v="0.15"/>
    <n v="1890.47"/>
    <x v="2"/>
    <x v="1"/>
    <x v="1"/>
    <n v="0.15"/>
    <n v="2.2499999999999999E-2"/>
    <n v="3.375E-3"/>
    <n v="-1890.466625"/>
    <n v="-560138.25925925933"/>
    <n v="2025"/>
    <x v="7"/>
    <n v="8"/>
    <s v="Q3"/>
  </r>
  <r>
    <s v="ORD-07990"/>
    <d v="2025-11-24T00:00:00"/>
    <s v="CUST-1796"/>
    <s v="Isha Gupta"/>
    <x v="3"/>
    <x v="18"/>
    <x v="2"/>
    <s v="Goa"/>
    <s v="Panaji"/>
    <n v="1"/>
    <n v="58342.05"/>
    <n v="0.2"/>
    <n v="31596.76"/>
    <x v="1"/>
    <x v="1"/>
    <x v="1"/>
    <n v="0.2"/>
    <n v="4.0000000000000008E-2"/>
    <n v="8.0000000000000019E-3"/>
    <n v="-31596.751999999997"/>
    <n v="-3949593.9999999986"/>
    <n v="2025"/>
    <x v="8"/>
    <n v="11"/>
    <s v="Q4"/>
  </r>
  <r>
    <s v="ORD-07991"/>
    <d v="2025-08-03T00:00:00"/>
    <s v="CUST-1265"/>
    <s v="Kiran Rao"/>
    <x v="0"/>
    <x v="11"/>
    <x v="3"/>
    <s v="Tamil Nadu"/>
    <s v="Chennai"/>
    <n v="1"/>
    <n v="15239.3"/>
    <n v="0.05"/>
    <n v="9205.89"/>
    <x v="3"/>
    <x v="1"/>
    <x v="1"/>
    <n v="0.05"/>
    <n v="2.5000000000000005E-3"/>
    <n v="1.2500000000000003E-4"/>
    <n v="-9205.8898749999989"/>
    <n v="-73647118.99999997"/>
    <n v="2025"/>
    <x v="7"/>
    <n v="8"/>
    <s v="Q3"/>
  </r>
  <r>
    <s v="ORD-07992"/>
    <d v="2025-08-09T00:00:00"/>
    <s v="CUST-2447"/>
    <s v="Kiran Singh"/>
    <x v="0"/>
    <x v="11"/>
    <x v="3"/>
    <s v="Karnataka"/>
    <s v="Bengaluru"/>
    <n v="4"/>
    <n v="12443.37"/>
    <n v="0.1"/>
    <n v="38151.480000000003"/>
    <x v="3"/>
    <x v="1"/>
    <x v="0"/>
    <n v="0.4"/>
    <n v="4.0000000000000008E-2"/>
    <n v="1.6000000000000004E-2"/>
    <n v="-38151.464"/>
    <n v="-2384466.4999999995"/>
    <n v="2025"/>
    <x v="7"/>
    <n v="8"/>
    <s v="Q3"/>
  </r>
  <r>
    <s v="ORD-07993"/>
    <d v="2025-02-11T00:00:00"/>
    <s v="CUST-1542"/>
    <s v="Sneha Gupta"/>
    <x v="0"/>
    <x v="6"/>
    <x v="2"/>
    <s v="Goa"/>
    <s v="Margao"/>
    <n v="2"/>
    <n v="1866.27"/>
    <n v="0.1"/>
    <n v="2137.27"/>
    <x v="3"/>
    <x v="1"/>
    <x v="0"/>
    <n v="0.2"/>
    <n v="2.0000000000000004E-2"/>
    <n v="4.000000000000001E-3"/>
    <n v="-2137.2660000000001"/>
    <n v="-534316.49999999988"/>
    <n v="2025"/>
    <x v="11"/>
    <n v="2"/>
    <s v="Q1"/>
  </r>
  <r>
    <s v="ORD-07994"/>
    <d v="2025-05-15T00:00:00"/>
    <s v="CUST-2593"/>
    <s v="Arjun Singh"/>
    <x v="2"/>
    <x v="10"/>
    <x v="0"/>
    <s v="Uttar Pradesh"/>
    <s v="Lucknow"/>
    <n v="3"/>
    <n v="1776.56"/>
    <n v="0.05"/>
    <n v="4270.99"/>
    <x v="2"/>
    <x v="1"/>
    <x v="2"/>
    <n v="0.15000000000000002"/>
    <n v="7.5000000000000015E-3"/>
    <n v="1.1250000000000003E-3"/>
    <n v="-4270.988875"/>
    <n v="-3796434.5555555546"/>
    <n v="2025"/>
    <x v="6"/>
    <n v="5"/>
    <s v="Q2"/>
  </r>
  <r>
    <s v="ORD-07995"/>
    <d v="2025-02-11T00:00:00"/>
    <s v="CUST-1791"/>
    <s v="Vikram Reddy"/>
    <x v="4"/>
    <x v="24"/>
    <x v="3"/>
    <s v="Andhra Pradesh"/>
    <s v="Visakhapatnam"/>
    <n v="1"/>
    <n v="7804.57"/>
    <n v="0.15"/>
    <n v="5028.12"/>
    <x v="2"/>
    <x v="1"/>
    <x v="0"/>
    <n v="0.15"/>
    <n v="2.2499999999999999E-2"/>
    <n v="3.375E-3"/>
    <n v="-5028.1166249999997"/>
    <n v="-1489812.3333333333"/>
    <n v="2025"/>
    <x v="11"/>
    <n v="2"/>
    <s v="Q1"/>
  </r>
  <r>
    <s v="ORD-07996"/>
    <d v="2025-06-13T00:00:00"/>
    <s v="CUST-2438"/>
    <s v="Rohan Verma"/>
    <x v="3"/>
    <x v="18"/>
    <x v="3"/>
    <s v="Telangana"/>
    <s v="Warangal"/>
    <n v="1"/>
    <n v="9245.3799999999992"/>
    <n v="0"/>
    <n v="7016.58"/>
    <x v="2"/>
    <x v="1"/>
    <x v="1"/>
    <n v="0"/>
    <n v="0"/>
    <n v="0"/>
    <n v="-7016.58"/>
    <e v="#DIV/0!"/>
    <n v="2025"/>
    <x v="9"/>
    <n v="6"/>
    <s v="Q2"/>
  </r>
  <r>
    <s v="ORD-07997"/>
    <d v="2025-12-27T00:00:00"/>
    <s v="CUST-2344"/>
    <s v="Rohan Reddy"/>
    <x v="4"/>
    <x v="19"/>
    <x v="2"/>
    <s v="Maharashtra"/>
    <s v="Nagpur"/>
    <n v="1"/>
    <n v="1825.42"/>
    <n v="0"/>
    <n v="1193.8699999999999"/>
    <x v="1"/>
    <x v="1"/>
    <x v="1"/>
    <n v="0"/>
    <n v="0"/>
    <n v="0"/>
    <n v="-1193.8699999999999"/>
    <e v="#DIV/0!"/>
    <n v="2025"/>
    <x v="1"/>
    <n v="12"/>
    <s v="Q4"/>
  </r>
  <r>
    <s v="ORD-07998"/>
    <d v="2025-10-10T00:00:00"/>
    <s v="CUST-1400"/>
    <s v="Aarav Joshi"/>
    <x v="3"/>
    <x v="3"/>
    <x v="2"/>
    <s v="Maharashtra"/>
    <s v="Pune"/>
    <n v="4"/>
    <n v="36044.21"/>
    <n v="0.15"/>
    <n v="96066.55"/>
    <x v="0"/>
    <x v="1"/>
    <x v="2"/>
    <n v="0.6"/>
    <n v="0.09"/>
    <n v="5.3999999999999999E-2"/>
    <n v="-96066.495999999999"/>
    <n v="-1779009.1851851852"/>
    <n v="2025"/>
    <x v="10"/>
    <n v="10"/>
    <s v="Q4"/>
  </r>
  <r>
    <s v="ORD-07999"/>
    <d v="2025-02-27T00:00:00"/>
    <s v="CUST-2144"/>
    <s v="Ananya Nair"/>
    <x v="2"/>
    <x v="23"/>
    <x v="3"/>
    <s v="Tamil Nadu"/>
    <s v="Coimbatore"/>
    <n v="1"/>
    <n v="2209.5700000000002"/>
    <n v="0"/>
    <n v="1582.67"/>
    <x v="1"/>
    <x v="1"/>
    <x v="0"/>
    <n v="0"/>
    <n v="0"/>
    <n v="0"/>
    <n v="-1582.67"/>
    <e v="#DIV/0!"/>
    <n v="2025"/>
    <x v="11"/>
    <n v="2"/>
    <s v="Q1"/>
  </r>
  <r>
    <s v="ORD-08000"/>
    <d v="2025-10-29T00:00:00"/>
    <s v="CUST-1420"/>
    <s v="Meera Rao"/>
    <x v="2"/>
    <x v="20"/>
    <x v="2"/>
    <s v="Goa"/>
    <s v="Margao"/>
    <n v="2"/>
    <n v="1865.7"/>
    <n v="0.1"/>
    <n v="2398.6999999999998"/>
    <x v="2"/>
    <x v="2"/>
    <x v="1"/>
    <n v="0.2"/>
    <n v="2.0000000000000004E-2"/>
    <n v="4.000000000000001E-3"/>
    <n v="-2398.6959999999999"/>
    <n v="-599673.99999999988"/>
    <n v="2025"/>
    <x v="10"/>
    <n v="10"/>
    <s v="Q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AAF90C-C967-4926-9C2D-1C2A70481D64}"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59:C65" firstHeaderRow="0" firstDataRow="1" firstDataCol="1"/>
  <pivotFields count="25">
    <pivotField dataField="1" showAll="0"/>
    <pivotField numFmtId="14" showAll="0"/>
    <pivotField showAll="0"/>
    <pivotField showAll="0"/>
    <pivotField showAll="0">
      <items count="6">
        <item x="1"/>
        <item x="3"/>
        <item x="2"/>
        <item x="0"/>
        <item x="4"/>
        <item t="default"/>
      </items>
    </pivotField>
    <pivotField showAll="0"/>
    <pivotField showAll="0">
      <items count="6">
        <item x="1"/>
        <item x="4"/>
        <item x="0"/>
        <item x="3"/>
        <item x="2"/>
        <item t="default"/>
      </items>
    </pivotField>
    <pivotField showAll="0"/>
    <pivotField showAll="0"/>
    <pivotField showAll="0"/>
    <pivotField showAll="0"/>
    <pivotField showAll="0"/>
    <pivotField showAll="0"/>
    <pivotField axis="axisRow" showAll="0">
      <items count="6">
        <item x="3"/>
        <item x="0"/>
        <item x="2"/>
        <item x="4"/>
        <item x="1"/>
        <item t="default"/>
      </items>
    </pivotField>
    <pivotField showAll="0">
      <items count="4">
        <item x="1"/>
        <item x="0"/>
        <item x="2"/>
        <item t="default"/>
      </items>
    </pivotField>
    <pivotField showAll="0">
      <items count="4">
        <item x="0"/>
        <item x="2"/>
        <item x="1"/>
        <item t="default"/>
      </items>
    </pivotField>
    <pivotField showAll="0"/>
    <pivotField showAll="0"/>
    <pivotField dataField="1" showAll="0"/>
    <pivotField showAll="0"/>
    <pivotField showAll="0"/>
    <pivotField showAll="0"/>
    <pivotField showAll="0"/>
    <pivotField showAll="0"/>
    <pivotField showAll="0"/>
  </pivotFields>
  <rowFields count="1">
    <field x="13"/>
  </rowFields>
  <rowItems count="6">
    <i>
      <x/>
    </i>
    <i>
      <x v="1"/>
    </i>
    <i>
      <x v="2"/>
    </i>
    <i>
      <x v="3"/>
    </i>
    <i>
      <x v="4"/>
    </i>
    <i t="grand">
      <x/>
    </i>
  </rowItems>
  <colFields count="1">
    <field x="-2"/>
  </colFields>
  <colItems count="2">
    <i>
      <x/>
    </i>
    <i i="1">
      <x v="1"/>
    </i>
  </colItems>
  <dataFields count="2">
    <dataField name="Total Sales" fld="18" baseField="0" baseItem="0"/>
    <dataField name=" Order_ID" fld="0" subtotal="count" baseField="0" baseItem="0"/>
  </dataField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D55685-E4D9-47E8-8C60-A8A168EA39D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9:C22" firstHeaderRow="0" firstDataRow="1" firstDataCol="1"/>
  <pivotFields count="25">
    <pivotField showAll="0"/>
    <pivotField numFmtId="14" showAll="0"/>
    <pivotField showAll="0"/>
    <pivotField showAll="0"/>
    <pivotField showAll="0">
      <items count="6">
        <item x="1"/>
        <item x="3"/>
        <item x="2"/>
        <item x="0"/>
        <item x="4"/>
        <item t="default"/>
      </items>
    </pivotField>
    <pivotField showAll="0"/>
    <pivotField showAll="0">
      <items count="6">
        <item x="1"/>
        <item x="4"/>
        <item x="0"/>
        <item x="3"/>
        <item x="2"/>
        <item t="default"/>
      </items>
    </pivotField>
    <pivotField showAll="0"/>
    <pivotField showAll="0"/>
    <pivotField showAll="0"/>
    <pivotField showAll="0"/>
    <pivotField showAll="0"/>
    <pivotField showAll="0"/>
    <pivotField showAll="0"/>
    <pivotField showAll="0">
      <items count="4">
        <item x="1"/>
        <item x="0"/>
        <item x="2"/>
        <item t="default"/>
      </items>
    </pivotField>
    <pivotField showAll="0">
      <items count="4">
        <item x="0"/>
        <item x="2"/>
        <item x="1"/>
        <item t="default"/>
      </items>
    </pivotField>
    <pivotField showAll="0"/>
    <pivotField showAll="0"/>
    <pivotField dataField="1" showAll="0"/>
    <pivotField dataField="1" showAll="0"/>
    <pivotField showAll="0"/>
    <pivotField showAll="0"/>
    <pivotField axis="axisRow" showAll="0">
      <items count="13">
        <item x="5"/>
        <item x="11"/>
        <item x="3"/>
        <item x="0"/>
        <item x="6"/>
        <item x="9"/>
        <item x="4"/>
        <item x="7"/>
        <item x="2"/>
        <item x="10"/>
        <item x="8"/>
        <item x="1"/>
        <item t="default"/>
      </items>
    </pivotField>
    <pivotField showAll="0"/>
    <pivotField showAll="0"/>
  </pivotFields>
  <rowFields count="1">
    <field x="22"/>
  </rowFields>
  <rowItems count="13">
    <i>
      <x/>
    </i>
    <i>
      <x v="1"/>
    </i>
    <i>
      <x v="2"/>
    </i>
    <i>
      <x v="3"/>
    </i>
    <i>
      <x v="4"/>
    </i>
    <i>
      <x v="5"/>
    </i>
    <i>
      <x v="6"/>
    </i>
    <i>
      <x v="7"/>
    </i>
    <i>
      <x v="8"/>
    </i>
    <i>
      <x v="9"/>
    </i>
    <i>
      <x v="10"/>
    </i>
    <i>
      <x v="11"/>
    </i>
    <i t="grand">
      <x/>
    </i>
  </rowItems>
  <colFields count="1">
    <field x="-2"/>
  </colFields>
  <colItems count="2">
    <i>
      <x/>
    </i>
    <i i="1">
      <x v="1"/>
    </i>
  </colItems>
  <dataFields count="2">
    <dataField name="Total Sales" fld="18" baseField="0" baseItem="0"/>
    <dataField name="Total Profit" fld="19" baseField="0" baseItem="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2A2480-7AEF-4EA7-ABB4-4ED8382A6E16}"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1:C57" firstHeaderRow="0" firstDataRow="1" firstDataCol="1"/>
  <pivotFields count="25">
    <pivotField showAll="0"/>
    <pivotField numFmtId="14" showAll="0"/>
    <pivotField showAll="0"/>
    <pivotField showAll="0"/>
    <pivotField axis="axisRow" showAll="0">
      <items count="6">
        <item x="1"/>
        <item x="3"/>
        <item x="2"/>
        <item x="0"/>
        <item x="4"/>
        <item t="default"/>
      </items>
    </pivotField>
    <pivotField showAll="0"/>
    <pivotField showAll="0">
      <items count="6">
        <item x="1"/>
        <item x="4"/>
        <item x="0"/>
        <item x="3"/>
        <item x="2"/>
        <item t="default"/>
      </items>
    </pivotField>
    <pivotField showAll="0"/>
    <pivotField showAll="0"/>
    <pivotField showAll="0"/>
    <pivotField showAll="0"/>
    <pivotField showAll="0"/>
    <pivotField showAll="0"/>
    <pivotField showAll="0"/>
    <pivotField showAll="0">
      <items count="4">
        <item x="1"/>
        <item x="0"/>
        <item x="2"/>
        <item t="default"/>
      </items>
    </pivotField>
    <pivotField showAll="0">
      <items count="4">
        <item x="0"/>
        <item x="2"/>
        <item x="1"/>
        <item t="default"/>
      </items>
    </pivotField>
    <pivotField showAll="0"/>
    <pivotField showAll="0"/>
    <pivotField dataField="1" showAll="0"/>
    <pivotField dataField="1"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2">
    <i>
      <x/>
    </i>
    <i i="1">
      <x v="1"/>
    </i>
  </colItems>
  <dataFields count="2">
    <dataField name="Total Sales" fld="18" baseField="0" baseItem="0"/>
    <dataField name="Total Profit" fld="19"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341E17-11D5-43A0-9816-B5555883C5C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7" firstHeaderRow="0" firstDataRow="1" firstDataCol="1"/>
  <pivotFields count="25">
    <pivotField showAll="0"/>
    <pivotField numFmtId="14" showAll="0"/>
    <pivotField showAll="0"/>
    <pivotField showAll="0"/>
    <pivotField axis="axisRow" showAll="0">
      <items count="6">
        <item x="1"/>
        <item x="3"/>
        <item x="2"/>
        <item x="0"/>
        <item x="4"/>
        <item t="default"/>
      </items>
    </pivotField>
    <pivotField showAll="0"/>
    <pivotField showAll="0">
      <items count="6">
        <item x="1"/>
        <item x="4"/>
        <item x="0"/>
        <item x="3"/>
        <item x="2"/>
        <item t="default"/>
      </items>
    </pivotField>
    <pivotField showAll="0"/>
    <pivotField showAll="0"/>
    <pivotField showAll="0"/>
    <pivotField showAll="0"/>
    <pivotField showAll="0"/>
    <pivotField showAll="0"/>
    <pivotField showAll="0"/>
    <pivotField showAll="0">
      <items count="4">
        <item x="1"/>
        <item x="0"/>
        <item x="2"/>
        <item t="default"/>
      </items>
    </pivotField>
    <pivotField showAll="0">
      <items count="4">
        <item x="0"/>
        <item x="2"/>
        <item x="1"/>
        <item t="default"/>
      </items>
    </pivotField>
    <pivotField showAll="0"/>
    <pivotField showAll="0"/>
    <pivotField dataField="1" showAll="0"/>
    <pivotField dataField="1"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2">
    <i>
      <x/>
    </i>
    <i i="1">
      <x v="1"/>
    </i>
  </colItems>
  <dataFields count="2">
    <dataField name="Total Sales" fld="18" baseField="0" baseItem="0"/>
    <dataField name="Total  Profit"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6C8F88-D4C0-4352-869F-3193491BC4A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45:D49" firstHeaderRow="0" firstDataRow="1" firstDataCol="1"/>
  <pivotFields count="25">
    <pivotField dataField="1" showAll="0"/>
    <pivotField numFmtId="14" showAll="0"/>
    <pivotField showAll="0"/>
    <pivotField showAll="0"/>
    <pivotField showAll="0">
      <items count="6">
        <item x="1"/>
        <item x="3"/>
        <item x="2"/>
        <item x="0"/>
        <item x="4"/>
        <item t="default"/>
      </items>
    </pivotField>
    <pivotField showAll="0"/>
    <pivotField showAll="0">
      <items count="6">
        <item x="1"/>
        <item x="4"/>
        <item x="0"/>
        <item x="3"/>
        <item x="2"/>
        <item t="default"/>
      </items>
    </pivotField>
    <pivotField showAll="0"/>
    <pivotField showAll="0"/>
    <pivotField showAll="0"/>
    <pivotField showAll="0"/>
    <pivotField showAll="0"/>
    <pivotField showAll="0"/>
    <pivotField showAll="0"/>
    <pivotField axis="axisRow" showAll="0">
      <items count="4">
        <item x="1"/>
        <item x="0"/>
        <item x="2"/>
        <item t="default"/>
      </items>
    </pivotField>
    <pivotField showAll="0">
      <items count="4">
        <item x="0"/>
        <item x="2"/>
        <item x="1"/>
        <item t="default"/>
      </items>
    </pivotField>
    <pivotField showAll="0"/>
    <pivotField showAll="0"/>
    <pivotField dataField="1" showAll="0"/>
    <pivotField dataField="1" showAll="0"/>
    <pivotField showAll="0"/>
    <pivotField showAll="0"/>
    <pivotField showAll="0"/>
    <pivotField showAll="0"/>
    <pivotField showAll="0"/>
  </pivotFields>
  <rowFields count="1">
    <field x="14"/>
  </rowFields>
  <rowItems count="4">
    <i>
      <x/>
    </i>
    <i>
      <x v="1"/>
    </i>
    <i>
      <x v="2"/>
    </i>
    <i t="grand">
      <x/>
    </i>
  </rowItems>
  <colFields count="1">
    <field x="-2"/>
  </colFields>
  <colItems count="3">
    <i>
      <x/>
    </i>
    <i i="1">
      <x v="1"/>
    </i>
    <i i="2">
      <x v="2"/>
    </i>
  </colItems>
  <dataFields count="3">
    <dataField name="Total Profit" fld="19" baseField="0" baseItem="0"/>
    <dataField name=" Order_ID" fld="0" subtotal="count" baseField="0" baseItem="0"/>
    <dataField name="Total Sales" fld="18" baseField="0" baseItem="0"/>
  </dataFields>
  <chartFormats count="27">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14" count="1" selected="0">
            <x v="0"/>
          </reference>
        </references>
      </pivotArea>
    </chartFormat>
    <chartFormat chart="6" format="17">
      <pivotArea type="data" outline="0" fieldPosition="0">
        <references count="2">
          <reference field="4294967294" count="1" selected="0">
            <x v="0"/>
          </reference>
          <reference field="14" count="1" selected="0">
            <x v="1"/>
          </reference>
        </references>
      </pivotArea>
    </chartFormat>
    <chartFormat chart="6" format="18">
      <pivotArea type="data" outline="0" fieldPosition="0">
        <references count="2">
          <reference field="4294967294" count="1" selected="0">
            <x v="0"/>
          </reference>
          <reference field="14" count="1" selected="0">
            <x v="2"/>
          </reference>
        </references>
      </pivotArea>
    </chartFormat>
    <chartFormat chart="6" format="19" series="1">
      <pivotArea type="data" outline="0" fieldPosition="0">
        <references count="1">
          <reference field="4294967294" count="1" selected="0">
            <x v="1"/>
          </reference>
        </references>
      </pivotArea>
    </chartFormat>
    <chartFormat chart="6" format="20">
      <pivotArea type="data" outline="0" fieldPosition="0">
        <references count="2">
          <reference field="4294967294" count="1" selected="0">
            <x v="1"/>
          </reference>
          <reference field="14" count="1" selected="0">
            <x v="0"/>
          </reference>
        </references>
      </pivotArea>
    </chartFormat>
    <chartFormat chart="6" format="21">
      <pivotArea type="data" outline="0" fieldPosition="0">
        <references count="2">
          <reference field="4294967294" count="1" selected="0">
            <x v="1"/>
          </reference>
          <reference field="14" count="1" selected="0">
            <x v="1"/>
          </reference>
        </references>
      </pivotArea>
    </chartFormat>
    <chartFormat chart="6" format="22">
      <pivotArea type="data" outline="0" fieldPosition="0">
        <references count="2">
          <reference field="4294967294" count="1" selected="0">
            <x v="1"/>
          </reference>
          <reference field="14" count="1" selected="0">
            <x v="2"/>
          </reference>
        </references>
      </pivotArea>
    </chartFormat>
    <chartFormat chart="6" format="23" series="1">
      <pivotArea type="data" outline="0" fieldPosition="0">
        <references count="1">
          <reference field="4294967294" count="1" selected="0">
            <x v="2"/>
          </reference>
        </references>
      </pivotArea>
    </chartFormat>
    <chartFormat chart="6" format="24">
      <pivotArea type="data" outline="0" fieldPosition="0">
        <references count="2">
          <reference field="4294967294" count="1" selected="0">
            <x v="2"/>
          </reference>
          <reference field="14" count="1" selected="0">
            <x v="0"/>
          </reference>
        </references>
      </pivotArea>
    </chartFormat>
    <chartFormat chart="6" format="25">
      <pivotArea type="data" outline="0" fieldPosition="0">
        <references count="2">
          <reference field="4294967294" count="1" selected="0">
            <x v="2"/>
          </reference>
          <reference field="14" count="1" selected="0">
            <x v="1"/>
          </reference>
        </references>
      </pivotArea>
    </chartFormat>
    <chartFormat chart="6" format="26">
      <pivotArea type="data" outline="0" fieldPosition="0">
        <references count="2">
          <reference field="4294967294" count="1" selected="0">
            <x v="2"/>
          </reference>
          <reference field="14" count="1" selected="0">
            <x v="2"/>
          </reference>
        </references>
      </pivotArea>
    </chartFormat>
    <chartFormat chart="12" format="15" series="1">
      <pivotArea type="data" outline="0" fieldPosition="0">
        <references count="1">
          <reference field="4294967294" count="1" selected="0">
            <x v="0"/>
          </reference>
        </references>
      </pivotArea>
    </chartFormat>
    <chartFormat chart="12" format="16">
      <pivotArea type="data" outline="0" fieldPosition="0">
        <references count="2">
          <reference field="4294967294" count="1" selected="0">
            <x v="0"/>
          </reference>
          <reference field="14" count="1" selected="0">
            <x v="0"/>
          </reference>
        </references>
      </pivotArea>
    </chartFormat>
    <chartFormat chart="12" format="17">
      <pivotArea type="data" outline="0" fieldPosition="0">
        <references count="2">
          <reference field="4294967294" count="1" selected="0">
            <x v="0"/>
          </reference>
          <reference field="14" count="1" selected="0">
            <x v="1"/>
          </reference>
        </references>
      </pivotArea>
    </chartFormat>
    <chartFormat chart="12" format="18">
      <pivotArea type="data" outline="0" fieldPosition="0">
        <references count="2">
          <reference field="4294967294" count="1" selected="0">
            <x v="0"/>
          </reference>
          <reference field="14" count="1" selected="0">
            <x v="2"/>
          </reference>
        </references>
      </pivotArea>
    </chartFormat>
    <chartFormat chart="12" format="19" series="1">
      <pivotArea type="data" outline="0" fieldPosition="0">
        <references count="1">
          <reference field="4294967294" count="1" selected="0">
            <x v="1"/>
          </reference>
        </references>
      </pivotArea>
    </chartFormat>
    <chartFormat chart="12" format="20">
      <pivotArea type="data" outline="0" fieldPosition="0">
        <references count="2">
          <reference field="4294967294" count="1" selected="0">
            <x v="1"/>
          </reference>
          <reference field="14" count="1" selected="0">
            <x v="0"/>
          </reference>
        </references>
      </pivotArea>
    </chartFormat>
    <chartFormat chart="12" format="21">
      <pivotArea type="data" outline="0" fieldPosition="0">
        <references count="2">
          <reference field="4294967294" count="1" selected="0">
            <x v="1"/>
          </reference>
          <reference field="14" count="1" selected="0">
            <x v="1"/>
          </reference>
        </references>
      </pivotArea>
    </chartFormat>
    <chartFormat chart="12" format="22">
      <pivotArea type="data" outline="0" fieldPosition="0">
        <references count="2">
          <reference field="4294967294" count="1" selected="0">
            <x v="1"/>
          </reference>
          <reference field="14" count="1" selected="0">
            <x v="2"/>
          </reference>
        </references>
      </pivotArea>
    </chartFormat>
    <chartFormat chart="12" format="23" series="1">
      <pivotArea type="data" outline="0" fieldPosition="0">
        <references count="1">
          <reference field="4294967294" count="1" selected="0">
            <x v="2"/>
          </reference>
        </references>
      </pivotArea>
    </chartFormat>
    <chartFormat chart="12" format="24">
      <pivotArea type="data" outline="0" fieldPosition="0">
        <references count="2">
          <reference field="4294967294" count="1" selected="0">
            <x v="2"/>
          </reference>
          <reference field="14" count="1" selected="0">
            <x v="0"/>
          </reference>
        </references>
      </pivotArea>
    </chartFormat>
    <chartFormat chart="12" format="25">
      <pivotArea type="data" outline="0" fieldPosition="0">
        <references count="2">
          <reference field="4294967294" count="1" selected="0">
            <x v="2"/>
          </reference>
          <reference field="14" count="1" selected="0">
            <x v="1"/>
          </reference>
        </references>
      </pivotArea>
    </chartFormat>
    <chartFormat chart="12" format="26">
      <pivotArea type="data" outline="0" fieldPosition="0">
        <references count="2">
          <reference field="4294967294" count="1" selected="0">
            <x v="2"/>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015C1A-B0E5-4BB5-8CDE-8F5F796858B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2:B43" firstHeaderRow="1" firstDataRow="1" firstDataCol="1"/>
  <pivotFields count="25">
    <pivotField showAll="0"/>
    <pivotField numFmtId="14" showAll="0"/>
    <pivotField showAll="0"/>
    <pivotField showAll="0"/>
    <pivotField showAll="0">
      <items count="6">
        <item x="1"/>
        <item x="3"/>
        <item x="2"/>
        <item x="0"/>
        <item x="4"/>
        <item t="default"/>
      </items>
    </pivotField>
    <pivotField axis="axisRow" showAll="0" measureFilter="1">
      <items count="26">
        <item x="5"/>
        <item x="4"/>
        <item x="6"/>
        <item x="24"/>
        <item x="19"/>
        <item x="17"/>
        <item x="22"/>
        <item x="2"/>
        <item x="16"/>
        <item x="10"/>
        <item x="8"/>
        <item x="3"/>
        <item x="21"/>
        <item x="11"/>
        <item x="9"/>
        <item x="1"/>
        <item x="15"/>
        <item x="7"/>
        <item x="13"/>
        <item x="18"/>
        <item x="20"/>
        <item x="14"/>
        <item x="23"/>
        <item x="0"/>
        <item x="12"/>
        <item t="default"/>
      </items>
    </pivotField>
    <pivotField showAll="0">
      <items count="6">
        <item x="1"/>
        <item x="4"/>
        <item x="0"/>
        <item x="3"/>
        <item x="2"/>
        <item t="default"/>
      </items>
    </pivotField>
    <pivotField showAll="0"/>
    <pivotField showAll="0"/>
    <pivotField showAll="0"/>
    <pivotField showAll="0"/>
    <pivotField showAll="0"/>
    <pivotField showAll="0"/>
    <pivotField showAll="0"/>
    <pivotField showAll="0">
      <items count="4">
        <item x="1"/>
        <item x="0"/>
        <item x="2"/>
        <item t="default"/>
      </items>
    </pivotField>
    <pivotField showAll="0">
      <items count="4">
        <item x="0"/>
        <item x="2"/>
        <item x="1"/>
        <item t="default"/>
      </items>
    </pivotField>
    <pivotField showAll="0"/>
    <pivotField showAll="0"/>
    <pivotField dataField="1" showAll="0"/>
    <pivotField showAll="0"/>
    <pivotField showAll="0"/>
    <pivotField showAll="0"/>
    <pivotField showAll="0"/>
    <pivotField showAll="0"/>
    <pivotField showAll="0"/>
  </pivotFields>
  <rowFields count="1">
    <field x="5"/>
  </rowFields>
  <rowItems count="11">
    <i>
      <x/>
    </i>
    <i>
      <x v="8"/>
    </i>
    <i>
      <x v="10"/>
    </i>
    <i>
      <x v="11"/>
    </i>
    <i>
      <x v="13"/>
    </i>
    <i>
      <x v="18"/>
    </i>
    <i>
      <x v="19"/>
    </i>
    <i>
      <x v="20"/>
    </i>
    <i>
      <x v="21"/>
    </i>
    <i>
      <x v="23"/>
    </i>
    <i t="grand">
      <x/>
    </i>
  </rowItems>
  <colItems count="1">
    <i/>
  </colItems>
  <dataFields count="1">
    <dataField name="Total Sales" fld="18"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FEF34A-055D-45AA-B3D9-23C3FC1DDE6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4:C30" firstHeaderRow="0" firstDataRow="1" firstDataCol="1"/>
  <pivotFields count="25">
    <pivotField showAll="0"/>
    <pivotField numFmtId="14" showAll="0"/>
    <pivotField showAll="0"/>
    <pivotField showAll="0"/>
    <pivotField showAll="0">
      <items count="6">
        <item x="1"/>
        <item x="3"/>
        <item x="2"/>
        <item x="0"/>
        <item x="4"/>
        <item t="default"/>
      </items>
    </pivotField>
    <pivotField showAll="0"/>
    <pivotField axis="axisRow" showAll="0">
      <items count="6">
        <item x="1"/>
        <item x="4"/>
        <item x="0"/>
        <item x="3"/>
        <item x="2"/>
        <item t="default"/>
      </items>
    </pivotField>
    <pivotField showAll="0"/>
    <pivotField showAll="0"/>
    <pivotField showAll="0"/>
    <pivotField showAll="0"/>
    <pivotField showAll="0"/>
    <pivotField showAll="0"/>
    <pivotField showAll="0"/>
    <pivotField showAll="0">
      <items count="4">
        <item x="1"/>
        <item x="0"/>
        <item x="2"/>
        <item t="default"/>
      </items>
    </pivotField>
    <pivotField showAll="0">
      <items count="4">
        <item x="0"/>
        <item x="2"/>
        <item x="1"/>
        <item t="default"/>
      </items>
    </pivotField>
    <pivotField showAll="0"/>
    <pivotField showAll="0"/>
    <pivotField dataField="1" showAll="0"/>
    <pivotField dataField="1" showAll="0"/>
    <pivotField showAll="0"/>
    <pivotField showAll="0"/>
    <pivotField showAll="0"/>
    <pivotField showAll="0"/>
    <pivotField showAll="0"/>
  </pivotFields>
  <rowFields count="1">
    <field x="6"/>
  </rowFields>
  <rowItems count="6">
    <i>
      <x/>
    </i>
    <i>
      <x v="1"/>
    </i>
    <i>
      <x v="2"/>
    </i>
    <i>
      <x v="3"/>
    </i>
    <i>
      <x v="4"/>
    </i>
    <i t="grand">
      <x/>
    </i>
  </rowItems>
  <colFields count="1">
    <field x="-2"/>
  </colFields>
  <colItems count="2">
    <i>
      <x/>
    </i>
    <i i="1">
      <x v="1"/>
    </i>
  </colItems>
  <dataFields count="2">
    <dataField name="Total  Sales" fld="18" baseField="0" baseItem="0"/>
    <dataField name="Total Profit" fld="19"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44C584F-5B22-48E3-B699-BD7955755438}" sourceName="Region">
  <pivotTables>
    <pivotTable tabId="3" name="PivotTable3"/>
    <pivotTable tabId="3" name="PivotTable1"/>
    <pivotTable tabId="3" name="PivotTable2"/>
    <pivotTable tabId="3" name="PivotTable4"/>
    <pivotTable tabId="3" name="PivotTable5"/>
    <pivotTable tabId="3" name="PivotTable6"/>
    <pivotTable tabId="3" name="PivotTable7"/>
  </pivotTables>
  <data>
    <tabular pivotCacheId="2085457396">
      <items count="5">
        <i x="1" s="1"/>
        <i x="4"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3973EFA-F546-4A1D-BBC0-D815FC41D8DD}" sourceName="Category">
  <pivotTables>
    <pivotTable tabId="3" name="PivotTable4"/>
    <pivotTable tabId="3" name="PivotTable1"/>
    <pivotTable tabId="3" name="PivotTable2"/>
    <pivotTable tabId="3" name="PivotTable3"/>
    <pivotTable tabId="3" name="PivotTable5"/>
    <pivotTable tabId="3" name="PivotTable6"/>
    <pivotTable tabId="3" name="PivotTable7"/>
  </pivotTables>
  <data>
    <tabular pivotCacheId="2085457396">
      <items count="5">
        <i x="1" s="1"/>
        <i x="3" s="1"/>
        <i x="2"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DB465BC6-EE0B-45F3-AFF3-1F47A7803C52}" sourceName="Customer_Segment">
  <pivotTables>
    <pivotTable tabId="3" name="PivotTable4"/>
    <pivotTable tabId="3" name="PivotTable1"/>
    <pivotTable tabId="3" name="PivotTable2"/>
    <pivotTable tabId="3" name="PivotTable3"/>
    <pivotTable tabId="3" name="PivotTable5"/>
    <pivotTable tabId="3" name="PivotTable6"/>
    <pivotTable tabId="3" name="PivotTable7"/>
  </pivotTables>
  <data>
    <tabular pivotCacheId="2085457396">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D622EB8D-B3E5-4E03-9748-E65E7683E467}" sourceName="Sales_Channel">
  <pivotTables>
    <pivotTable tabId="3" name="PivotTable4"/>
    <pivotTable tabId="3" name="PivotTable1"/>
    <pivotTable tabId="3" name="PivotTable2"/>
    <pivotTable tabId="3" name="PivotTable3"/>
    <pivotTable tabId="3" name="PivotTable5"/>
    <pivotTable tabId="3" name="PivotTable6"/>
    <pivotTable tabId="3" name="PivotTable7"/>
  </pivotTables>
  <data>
    <tabular pivotCacheId="208545739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D174906-7C0D-4F24-AF25-FE12D493ABBD}" cache="Slicer_Region" caption="Region" rowHeight="234950"/>
  <slicer name="Category" xr10:uid="{254CAF2D-DCE8-4405-BB22-022A0E764450}" cache="Slicer_Category" caption="Category" rowHeight="234950"/>
  <slicer name="Customer_Segment" xr10:uid="{EFEE0464-706A-40DD-8361-85A8D7F7946A}" cache="Slicer_Customer_Segment" caption="Customer_Segment" rowHeight="234950"/>
  <slicer name="Sales_Channel" xr10:uid="{282A8A61-249D-43C4-90C1-EFDD2D34DAB4}" cache="Slicer_Sales_Channel" caption="Sales_Channel"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5BA418-818E-456B-BA5F-38FEB32FE226}" name="Sales_Data" displayName="Sales_Data" ref="A1:Y8001" totalsRowShown="0">
  <autoFilter ref="A1:Y8001" xr:uid="{B35BA418-818E-456B-BA5F-38FEB32FE226}"/>
  <tableColumns count="25">
    <tableColumn id="1" xr3:uid="{25C6F939-0E70-439A-BC30-EDC397D80098}" name="Order_ID"/>
    <tableColumn id="2" xr3:uid="{884DCCB6-E983-4545-8ED2-FF5BE84F3516}" name="Order_Date" dataDxfId="9"/>
    <tableColumn id="3" xr3:uid="{CFEDE876-BB92-4335-982D-C4C250F8CBAA}" name="Customer_ID"/>
    <tableColumn id="4" xr3:uid="{761DDC97-508E-41EF-B277-A16A862D455F}" name="Customer_Name"/>
    <tableColumn id="5" xr3:uid="{BBDB2D4F-1D28-41E6-A813-B2E66AC5314E}" name="Category"/>
    <tableColumn id="6" xr3:uid="{684564B0-89B8-44C4-BD63-A0BC807F8E55}" name="Product"/>
    <tableColumn id="7" xr3:uid="{B93AD953-8199-4DB9-9F03-766E751169B5}" name="Region"/>
    <tableColumn id="8" xr3:uid="{97715B4C-E35A-40DB-88EC-6BBA7480515E}" name="State"/>
    <tableColumn id="9" xr3:uid="{187026CA-AAA2-4BA6-9662-465AAFC084BD}" name="City"/>
    <tableColumn id="10" xr3:uid="{8B0303BB-0040-4FE9-97F1-A9F4F52E8EB9}" name="Quantity"/>
    <tableColumn id="11" xr3:uid="{7048EEDA-FCE2-4639-891A-598C8E008410}" name="Unit_Price"/>
    <tableColumn id="12" xr3:uid="{8067804D-D774-49D2-B203-51CA4EE0FE9F}" name="Discount"/>
    <tableColumn id="13" xr3:uid="{E83400A7-FA71-4339-9914-F2EBF27737DF}" name="Cost"/>
    <tableColumn id="14" xr3:uid="{D83D4F56-2964-4F30-8FB5-352D7515B9DC}" name="Payment_Mode"/>
    <tableColumn id="15" xr3:uid="{F2AA8DA8-633B-413D-AB36-D4C99121E753}" name="Customer_Segment"/>
    <tableColumn id="16" xr3:uid="{FA557203-39EC-495C-BD6D-5932AB64868B}" name="Sales_Channel"/>
    <tableColumn id="17" xr3:uid="{D4713E31-7281-4478-AC62-1128C9E68496}" name="Gross_Sales" dataDxfId="8">
      <calculatedColumnFormula>Sales_Data[[#This Row],[Quantity]]*Sales_Data[[#This Row],[Unit_Price]]</calculatedColumnFormula>
    </tableColumn>
    <tableColumn id="18" xr3:uid="{19A46C7F-DF0D-49F7-AC65-3E81170FD672}" name="Discount_Amount" dataDxfId="7">
      <calculatedColumnFormula>Sales_Data[[#This Row],[Gross_Sales]]*Sales_Data[[#This Row],[Discount]]</calculatedColumnFormula>
    </tableColumn>
    <tableColumn id="19" xr3:uid="{273B92B7-C3D1-4BFF-9DDA-48D9A3501432}" name="Net Sales" dataDxfId="6">
      <calculatedColumnFormula>Sales_Data[[#This Row],[Gross_Sales]]-Sales_Data[[#This Row],[Discount_Amount]]</calculatedColumnFormula>
    </tableColumn>
    <tableColumn id="20" xr3:uid="{E6363878-ACB5-4988-8356-03F170F9A02D}" name="Profit" dataDxfId="5">
      <calculatedColumnFormula>Sales_Data[[#This Row],[Net Sales]]-Sales_Data[[#This Row],[Cost]]</calculatedColumnFormula>
    </tableColumn>
    <tableColumn id="21" xr3:uid="{BB71C0F6-38A4-47C6-A069-C7C28BA0A1A1}" name="Profit Margin" dataDxfId="4">
      <calculatedColumnFormula>Sales_Data[[#This Row],[Profit]]/Sales_Data[[#This Row],[Net Sales]]</calculatedColumnFormula>
    </tableColumn>
    <tableColumn id="22" xr3:uid="{ED8CBA6F-DFBD-4BC4-BB2F-9A93F78F810D}" name="Year" dataDxfId="3">
      <calculatedColumnFormula>YEAR(Sales_Data[[#This Row],[Order_Date]])</calculatedColumnFormula>
    </tableColumn>
    <tableColumn id="23" xr3:uid="{CE23269F-AD93-471B-B937-CF3875208CB6}" name="Month" dataDxfId="2">
      <calculatedColumnFormula>TEXT(Sales_Data[[#This Row],[Order_Date]],"mmm")</calculatedColumnFormula>
    </tableColumn>
    <tableColumn id="24" xr3:uid="{5E07310B-E596-4266-A5A6-A5EED0D6C0A7}" name="Month Number" dataDxfId="1">
      <calculatedColumnFormula>MONTH(Sales_Data[[#This Row],[Order_Date]])</calculatedColumnFormula>
    </tableColumn>
    <tableColumn id="25" xr3:uid="{CA80A61D-B7D8-4A6B-8C1C-5D188A1BAC32}" name="Quarter" dataDxfId="0">
      <calculatedColumnFormula>"Q"&amp;ROUNDUP(MONTH(Sales_Data[[#This Row],[Order_Date]])/3,0)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9EB08-D9C4-4E61-9EE7-B7089AEE3889}">
  <dimension ref="A1:Y8001"/>
  <sheetViews>
    <sheetView tabSelected="1" topLeftCell="G1" workbookViewId="0">
      <selection activeCell="U3" sqref="U3"/>
    </sheetView>
  </sheetViews>
  <sheetFormatPr defaultRowHeight="14.4" x14ac:dyDescent="0.3"/>
  <cols>
    <col min="1" max="1" width="10.44140625" customWidth="1"/>
    <col min="2" max="2" width="12.5546875" customWidth="1"/>
    <col min="3" max="3" width="13.77734375" customWidth="1"/>
    <col min="4" max="4" width="17" customWidth="1"/>
    <col min="5" max="5" width="10.44140625" customWidth="1"/>
    <col min="6" max="6" width="9.5546875" customWidth="1"/>
    <col min="10" max="10" width="10.21875" customWidth="1"/>
    <col min="11" max="11" width="11.5546875" customWidth="1"/>
    <col min="12" max="12" width="10.21875" customWidth="1"/>
    <col min="14" max="14" width="16.44140625" customWidth="1"/>
    <col min="15" max="15" width="19.44140625" customWidth="1"/>
    <col min="16" max="16" width="15" customWidth="1"/>
    <col min="21" max="21" width="16.7773437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9819</v>
      </c>
      <c r="R1" t="s">
        <v>9820</v>
      </c>
      <c r="S1" t="s">
        <v>9821</v>
      </c>
      <c r="T1" t="s">
        <v>9822</v>
      </c>
      <c r="U1" t="s">
        <v>9823</v>
      </c>
      <c r="V1" t="s">
        <v>9831</v>
      </c>
      <c r="W1" t="s">
        <v>9832</v>
      </c>
      <c r="X1" t="s">
        <v>9833</v>
      </c>
      <c r="Y1" t="s">
        <v>9834</v>
      </c>
    </row>
    <row r="2" spans="1:25" x14ac:dyDescent="0.3">
      <c r="A2" t="s">
        <v>16</v>
      </c>
      <c r="B2" s="1">
        <v>45760</v>
      </c>
      <c r="C2" t="s">
        <v>17</v>
      </c>
      <c r="D2" t="s">
        <v>18</v>
      </c>
      <c r="E2" t="s">
        <v>19</v>
      </c>
      <c r="F2" t="s">
        <v>20</v>
      </c>
      <c r="G2" t="s">
        <v>21</v>
      </c>
      <c r="H2" t="s">
        <v>22</v>
      </c>
      <c r="I2" t="s">
        <v>23</v>
      </c>
      <c r="J2">
        <v>2</v>
      </c>
      <c r="K2">
        <v>17087.39</v>
      </c>
      <c r="L2">
        <v>0.05</v>
      </c>
      <c r="M2">
        <v>22224.9</v>
      </c>
      <c r="N2" t="s">
        <v>24</v>
      </c>
      <c r="O2" t="s">
        <v>25</v>
      </c>
      <c r="P2" t="s">
        <v>26</v>
      </c>
      <c r="Q2">
        <f>Sales_Data[[#This Row],[Quantity]]*Sales_Data[[#This Row],[Unit_Price]]</f>
        <v>34174.78</v>
      </c>
      <c r="R2">
        <f>Sales_Data[[#This Row],[Gross_Sales]]*Sales_Data[[#This Row],[Discount]]</f>
        <v>1708.739</v>
      </c>
      <c r="S2">
        <f>Sales_Data[[#This Row],[Gross_Sales]]-Sales_Data[[#This Row],[Discount_Amount]]</f>
        <v>32466.040999999997</v>
      </c>
      <c r="T2">
        <f>Sales_Data[[#This Row],[Net Sales]]-Sales_Data[[#This Row],[Cost]]</f>
        <v>10241.140999999996</v>
      </c>
      <c r="U2" s="2">
        <f>Sales_Data[[#This Row],[Profit]]/Sales_Data[[#This Row],[Net Sales]]</f>
        <v>0.31544163330539737</v>
      </c>
      <c r="V2">
        <f>YEAR(Sales_Data[[#This Row],[Order_Date]])</f>
        <v>2025</v>
      </c>
      <c r="W2" t="str">
        <f>TEXT(Sales_Data[[#This Row],[Order_Date]],"mmm")</f>
        <v>Apr</v>
      </c>
      <c r="X2">
        <f>MONTH(Sales_Data[[#This Row],[Order_Date]])</f>
        <v>4</v>
      </c>
      <c r="Y2" t="str">
        <f>"Q"&amp;ROUNDUP(MONTH(Sales_Data[[#This Row],[Order_Date]])/3,0)</f>
        <v>Q2</v>
      </c>
    </row>
    <row r="3" spans="1:25" x14ac:dyDescent="0.3">
      <c r="A3" t="s">
        <v>27</v>
      </c>
      <c r="B3" s="1">
        <v>46006</v>
      </c>
      <c r="C3" t="s">
        <v>28</v>
      </c>
      <c r="D3" t="s">
        <v>29</v>
      </c>
      <c r="E3" t="s">
        <v>30</v>
      </c>
      <c r="F3" t="s">
        <v>31</v>
      </c>
      <c r="G3" t="s">
        <v>32</v>
      </c>
      <c r="H3" t="s">
        <v>33</v>
      </c>
      <c r="I3" t="s">
        <v>34</v>
      </c>
      <c r="J3">
        <v>1</v>
      </c>
      <c r="K3">
        <v>1166.25</v>
      </c>
      <c r="L3">
        <v>0.1</v>
      </c>
      <c r="M3">
        <v>664.48</v>
      </c>
      <c r="N3" t="s">
        <v>24</v>
      </c>
      <c r="O3" t="s">
        <v>35</v>
      </c>
      <c r="P3" t="s">
        <v>26</v>
      </c>
      <c r="Q3">
        <f>Sales_Data[[#This Row],[Quantity]]*Sales_Data[[#This Row],[Unit_Price]]</f>
        <v>1166.25</v>
      </c>
      <c r="R3">
        <f>Sales_Data[[#This Row],[Gross_Sales]]*Sales_Data[[#This Row],[Discount]]</f>
        <v>116.625</v>
      </c>
      <c r="S3">
        <f>Sales_Data[[#This Row],[Gross_Sales]]-Sales_Data[[#This Row],[Discount_Amount]]</f>
        <v>1049.625</v>
      </c>
      <c r="T3">
        <f>Sales_Data[[#This Row],[Net Sales]]-Sales_Data[[#This Row],[Cost]]</f>
        <v>385.14499999999998</v>
      </c>
      <c r="U3" s="2">
        <f>Sales_Data[[#This Row],[Profit]]/Sales_Data[[#This Row],[Net Sales]]</f>
        <v>0.36693581040847922</v>
      </c>
      <c r="V3">
        <f>YEAR(Sales_Data[[#This Row],[Order_Date]])</f>
        <v>2025</v>
      </c>
      <c r="W3" t="str">
        <f>TEXT(Sales_Data[[#This Row],[Order_Date]],"mmm")</f>
        <v>Dec</v>
      </c>
      <c r="X3">
        <f>MONTH(Sales_Data[[#This Row],[Order_Date]])</f>
        <v>12</v>
      </c>
      <c r="Y3" t="str">
        <f>"Q"&amp;ROUNDUP(MONTH(Sales_Data[[#This Row],[Order_Date]])/3,0)</f>
        <v>Q4</v>
      </c>
    </row>
    <row r="4" spans="1:25" x14ac:dyDescent="0.3">
      <c r="A4" t="s">
        <v>36</v>
      </c>
      <c r="B4" s="1">
        <v>45928</v>
      </c>
      <c r="C4" t="s">
        <v>37</v>
      </c>
      <c r="D4" t="s">
        <v>38</v>
      </c>
      <c r="E4" t="s">
        <v>39</v>
      </c>
      <c r="F4" t="s">
        <v>40</v>
      </c>
      <c r="G4" t="s">
        <v>41</v>
      </c>
      <c r="H4" t="s">
        <v>42</v>
      </c>
      <c r="I4" t="s">
        <v>43</v>
      </c>
      <c r="J4">
        <v>1</v>
      </c>
      <c r="K4">
        <v>6378.1</v>
      </c>
      <c r="L4">
        <v>0.05</v>
      </c>
      <c r="M4">
        <v>4953.6499999999996</v>
      </c>
      <c r="N4" t="s">
        <v>24</v>
      </c>
      <c r="O4" t="s">
        <v>35</v>
      </c>
      <c r="P4" t="s">
        <v>44</v>
      </c>
      <c r="Q4">
        <f>Sales_Data[[#This Row],[Quantity]]*Sales_Data[[#This Row],[Unit_Price]]</f>
        <v>6378.1</v>
      </c>
      <c r="R4">
        <f>Sales_Data[[#This Row],[Gross_Sales]]*Sales_Data[[#This Row],[Discount]]</f>
        <v>318.90500000000003</v>
      </c>
      <c r="S4">
        <f>Sales_Data[[#This Row],[Gross_Sales]]-Sales_Data[[#This Row],[Discount_Amount]]</f>
        <v>6059.1950000000006</v>
      </c>
      <c r="T4">
        <f>Sales_Data[[#This Row],[Net Sales]]-Sales_Data[[#This Row],[Cost]]</f>
        <v>1105.545000000001</v>
      </c>
      <c r="U4" s="2">
        <f>Sales_Data[[#This Row],[Profit]]/Sales_Data[[#This Row],[Net Sales]]</f>
        <v>0.18245740564546956</v>
      </c>
      <c r="V4">
        <f>YEAR(Sales_Data[[#This Row],[Order_Date]])</f>
        <v>2025</v>
      </c>
      <c r="W4" t="str">
        <f>TEXT(Sales_Data[[#This Row],[Order_Date]],"mmm")</f>
        <v>Sep</v>
      </c>
      <c r="X4">
        <f>MONTH(Sales_Data[[#This Row],[Order_Date]])</f>
        <v>9</v>
      </c>
      <c r="Y4" t="str">
        <f>"Q"&amp;ROUNDUP(MONTH(Sales_Data[[#This Row],[Order_Date]])/3,0)</f>
        <v>Q3</v>
      </c>
    </row>
    <row r="5" spans="1:25" x14ac:dyDescent="0.3">
      <c r="A5" t="s">
        <v>45</v>
      </c>
      <c r="B5" s="1">
        <v>45764</v>
      </c>
      <c r="C5" t="s">
        <v>46</v>
      </c>
      <c r="D5" t="s">
        <v>47</v>
      </c>
      <c r="E5" t="s">
        <v>48</v>
      </c>
      <c r="F5" t="s">
        <v>49</v>
      </c>
      <c r="G5" t="s">
        <v>32</v>
      </c>
      <c r="H5" t="s">
        <v>50</v>
      </c>
      <c r="I5" t="s">
        <v>51</v>
      </c>
      <c r="J5">
        <v>2</v>
      </c>
      <c r="K5">
        <v>4894.43</v>
      </c>
      <c r="L5">
        <v>0.05</v>
      </c>
      <c r="M5">
        <v>7726.92</v>
      </c>
      <c r="N5" t="s">
        <v>52</v>
      </c>
      <c r="O5" t="s">
        <v>53</v>
      </c>
      <c r="P5" t="s">
        <v>26</v>
      </c>
      <c r="Q5">
        <f>Sales_Data[[#This Row],[Quantity]]*Sales_Data[[#This Row],[Unit_Price]]</f>
        <v>9788.86</v>
      </c>
      <c r="R5">
        <f>Sales_Data[[#This Row],[Gross_Sales]]*Sales_Data[[#This Row],[Discount]]</f>
        <v>489.44300000000004</v>
      </c>
      <c r="S5">
        <f>Sales_Data[[#This Row],[Gross_Sales]]-Sales_Data[[#This Row],[Discount_Amount]]</f>
        <v>9299.4170000000013</v>
      </c>
      <c r="T5">
        <f>Sales_Data[[#This Row],[Net Sales]]-Sales_Data[[#This Row],[Cost]]</f>
        <v>1572.4970000000012</v>
      </c>
      <c r="U5" s="2">
        <f>Sales_Data[[#This Row],[Profit]]/Sales_Data[[#This Row],[Net Sales]]</f>
        <v>0.16909629926263131</v>
      </c>
      <c r="V5">
        <f>YEAR(Sales_Data[[#This Row],[Order_Date]])</f>
        <v>2025</v>
      </c>
      <c r="W5" t="str">
        <f>TEXT(Sales_Data[[#This Row],[Order_Date]],"mmm")</f>
        <v>Apr</v>
      </c>
      <c r="X5">
        <f>MONTH(Sales_Data[[#This Row],[Order_Date]])</f>
        <v>4</v>
      </c>
      <c r="Y5" t="str">
        <f>"Q"&amp;ROUNDUP(MONTH(Sales_Data[[#This Row],[Order_Date]])/3,0)</f>
        <v>Q2</v>
      </c>
    </row>
    <row r="6" spans="1:25" x14ac:dyDescent="0.3">
      <c r="A6" t="s">
        <v>54</v>
      </c>
      <c r="B6" s="1">
        <v>45729</v>
      </c>
      <c r="C6" t="s">
        <v>55</v>
      </c>
      <c r="D6" t="s">
        <v>56</v>
      </c>
      <c r="E6" t="s">
        <v>19</v>
      </c>
      <c r="F6" t="s">
        <v>57</v>
      </c>
      <c r="G6" t="s">
        <v>32</v>
      </c>
      <c r="H6" t="s">
        <v>50</v>
      </c>
      <c r="I6" t="s">
        <v>58</v>
      </c>
      <c r="J6">
        <v>1</v>
      </c>
      <c r="K6">
        <v>6035.13</v>
      </c>
      <c r="L6">
        <v>0.2</v>
      </c>
      <c r="M6">
        <v>4114.4399999999996</v>
      </c>
      <c r="N6" t="s">
        <v>24</v>
      </c>
      <c r="O6" t="s">
        <v>35</v>
      </c>
      <c r="P6" t="s">
        <v>26</v>
      </c>
      <c r="Q6">
        <f>Sales_Data[[#This Row],[Quantity]]*Sales_Data[[#This Row],[Unit_Price]]</f>
        <v>6035.13</v>
      </c>
      <c r="R6">
        <f>Sales_Data[[#This Row],[Gross_Sales]]*Sales_Data[[#This Row],[Discount]]</f>
        <v>1207.0260000000001</v>
      </c>
      <c r="S6">
        <f>Sales_Data[[#This Row],[Gross_Sales]]-Sales_Data[[#This Row],[Discount_Amount]]</f>
        <v>4828.1040000000003</v>
      </c>
      <c r="T6">
        <f>Sales_Data[[#This Row],[Net Sales]]-Sales_Data[[#This Row],[Cost]]</f>
        <v>713.66400000000067</v>
      </c>
      <c r="U6" s="2">
        <f>Sales_Data[[#This Row],[Profit]]/Sales_Data[[#This Row],[Net Sales]]</f>
        <v>0.14781454583414125</v>
      </c>
      <c r="V6">
        <f>YEAR(Sales_Data[[#This Row],[Order_Date]])</f>
        <v>2025</v>
      </c>
      <c r="W6" t="str">
        <f>TEXT(Sales_Data[[#This Row],[Order_Date]],"mmm")</f>
        <v>Mar</v>
      </c>
      <c r="X6">
        <f>MONTH(Sales_Data[[#This Row],[Order_Date]])</f>
        <v>3</v>
      </c>
      <c r="Y6" t="str">
        <f>"Q"&amp;ROUNDUP(MONTH(Sales_Data[[#This Row],[Order_Date]])/3,0)</f>
        <v>Q1</v>
      </c>
    </row>
    <row r="7" spans="1:25" x14ac:dyDescent="0.3">
      <c r="A7" t="s">
        <v>59</v>
      </c>
      <c r="B7" s="1">
        <v>45846</v>
      </c>
      <c r="C7" t="s">
        <v>60</v>
      </c>
      <c r="D7" t="s">
        <v>61</v>
      </c>
      <c r="E7" t="s">
        <v>19</v>
      </c>
      <c r="F7" t="s">
        <v>57</v>
      </c>
      <c r="G7" t="s">
        <v>21</v>
      </c>
      <c r="H7" t="s">
        <v>22</v>
      </c>
      <c r="I7" t="s">
        <v>62</v>
      </c>
      <c r="J7">
        <v>2</v>
      </c>
      <c r="K7">
        <v>5684.91</v>
      </c>
      <c r="L7">
        <v>0.05</v>
      </c>
      <c r="M7">
        <v>6924.02</v>
      </c>
      <c r="N7" t="s">
        <v>52</v>
      </c>
      <c r="O7" t="s">
        <v>25</v>
      </c>
      <c r="P7" t="s">
        <v>44</v>
      </c>
      <c r="Q7">
        <f>Sales_Data[[#This Row],[Quantity]]*Sales_Data[[#This Row],[Unit_Price]]</f>
        <v>11369.82</v>
      </c>
      <c r="R7">
        <f>Sales_Data[[#This Row],[Gross_Sales]]*Sales_Data[[#This Row],[Discount]]</f>
        <v>568.49099999999999</v>
      </c>
      <c r="S7">
        <f>Sales_Data[[#This Row],[Gross_Sales]]-Sales_Data[[#This Row],[Discount_Amount]]</f>
        <v>10801.329</v>
      </c>
      <c r="T7">
        <f>Sales_Data[[#This Row],[Net Sales]]-Sales_Data[[#This Row],[Cost]]</f>
        <v>3877.3089999999993</v>
      </c>
      <c r="U7" s="2">
        <f>Sales_Data[[#This Row],[Profit]]/Sales_Data[[#This Row],[Net Sales]]</f>
        <v>0.3589659198419009</v>
      </c>
      <c r="V7">
        <f>YEAR(Sales_Data[[#This Row],[Order_Date]])</f>
        <v>2025</v>
      </c>
      <c r="W7" t="str">
        <f>TEXT(Sales_Data[[#This Row],[Order_Date]],"mmm")</f>
        <v>Jul</v>
      </c>
      <c r="X7">
        <f>MONTH(Sales_Data[[#This Row],[Order_Date]])</f>
        <v>7</v>
      </c>
      <c r="Y7" t="str">
        <f>"Q"&amp;ROUNDUP(MONTH(Sales_Data[[#This Row],[Order_Date]])/3,0)</f>
        <v>Q3</v>
      </c>
    </row>
    <row r="8" spans="1:25" x14ac:dyDescent="0.3">
      <c r="A8" t="s">
        <v>63</v>
      </c>
      <c r="B8" s="1">
        <v>45678</v>
      </c>
      <c r="C8" t="s">
        <v>64</v>
      </c>
      <c r="D8" t="s">
        <v>65</v>
      </c>
      <c r="E8" t="s">
        <v>19</v>
      </c>
      <c r="F8" t="s">
        <v>66</v>
      </c>
      <c r="G8" t="s">
        <v>67</v>
      </c>
      <c r="H8" t="s">
        <v>68</v>
      </c>
      <c r="I8" t="s">
        <v>69</v>
      </c>
      <c r="J8">
        <v>1</v>
      </c>
      <c r="K8">
        <v>11536.12</v>
      </c>
      <c r="L8">
        <v>0.1</v>
      </c>
      <c r="M8">
        <v>8198.89</v>
      </c>
      <c r="N8" t="s">
        <v>70</v>
      </c>
      <c r="O8" t="s">
        <v>35</v>
      </c>
      <c r="P8" t="s">
        <v>71</v>
      </c>
      <c r="Q8">
        <f>Sales_Data[[#This Row],[Quantity]]*Sales_Data[[#This Row],[Unit_Price]]</f>
        <v>11536.12</v>
      </c>
      <c r="R8">
        <f>Sales_Data[[#This Row],[Gross_Sales]]*Sales_Data[[#This Row],[Discount]]</f>
        <v>1153.6120000000001</v>
      </c>
      <c r="S8">
        <f>Sales_Data[[#This Row],[Gross_Sales]]-Sales_Data[[#This Row],[Discount_Amount]]</f>
        <v>10382.508000000002</v>
      </c>
      <c r="T8">
        <f>Sales_Data[[#This Row],[Net Sales]]-Sales_Data[[#This Row],[Cost]]</f>
        <v>2183.6180000000022</v>
      </c>
      <c r="U8" s="2">
        <f>Sales_Data[[#This Row],[Profit]]/Sales_Data[[#This Row],[Net Sales]]</f>
        <v>0.21031700625706254</v>
      </c>
      <c r="V8">
        <f>YEAR(Sales_Data[[#This Row],[Order_Date]])</f>
        <v>2025</v>
      </c>
      <c r="W8" t="str">
        <f>TEXT(Sales_Data[[#This Row],[Order_Date]],"mmm")</f>
        <v>Jan</v>
      </c>
      <c r="X8">
        <f>MONTH(Sales_Data[[#This Row],[Order_Date]])</f>
        <v>1</v>
      </c>
      <c r="Y8" t="str">
        <f>"Q"&amp;ROUNDUP(MONTH(Sales_Data[[#This Row],[Order_Date]])/3,0)</f>
        <v>Q1</v>
      </c>
    </row>
    <row r="9" spans="1:25" x14ac:dyDescent="0.3">
      <c r="A9" t="s">
        <v>72</v>
      </c>
      <c r="B9" s="1">
        <v>45760</v>
      </c>
      <c r="C9" t="s">
        <v>73</v>
      </c>
      <c r="D9" t="s">
        <v>74</v>
      </c>
      <c r="E9" t="s">
        <v>39</v>
      </c>
      <c r="F9" t="s">
        <v>40</v>
      </c>
      <c r="G9" t="s">
        <v>75</v>
      </c>
      <c r="H9" t="s">
        <v>76</v>
      </c>
      <c r="I9" t="s">
        <v>77</v>
      </c>
      <c r="J9">
        <v>2</v>
      </c>
      <c r="K9">
        <v>1266.08</v>
      </c>
      <c r="L9">
        <v>0.05</v>
      </c>
      <c r="M9">
        <v>1821.09</v>
      </c>
      <c r="N9" t="s">
        <v>52</v>
      </c>
      <c r="O9" t="s">
        <v>53</v>
      </c>
      <c r="P9" t="s">
        <v>44</v>
      </c>
      <c r="Q9">
        <f>Sales_Data[[#This Row],[Quantity]]*Sales_Data[[#This Row],[Unit_Price]]</f>
        <v>2532.16</v>
      </c>
      <c r="R9">
        <f>Sales_Data[[#This Row],[Gross_Sales]]*Sales_Data[[#This Row],[Discount]]</f>
        <v>126.608</v>
      </c>
      <c r="S9">
        <f>Sales_Data[[#This Row],[Gross_Sales]]-Sales_Data[[#This Row],[Discount_Amount]]</f>
        <v>2405.5519999999997</v>
      </c>
      <c r="T9">
        <f>Sales_Data[[#This Row],[Net Sales]]-Sales_Data[[#This Row],[Cost]]</f>
        <v>584.46199999999976</v>
      </c>
      <c r="U9" s="2">
        <f>Sales_Data[[#This Row],[Profit]]/Sales_Data[[#This Row],[Net Sales]]</f>
        <v>0.2429637771289084</v>
      </c>
      <c r="V9">
        <f>YEAR(Sales_Data[[#This Row],[Order_Date]])</f>
        <v>2025</v>
      </c>
      <c r="W9" t="str">
        <f>TEXT(Sales_Data[[#This Row],[Order_Date]],"mmm")</f>
        <v>Apr</v>
      </c>
      <c r="X9">
        <f>MONTH(Sales_Data[[#This Row],[Order_Date]])</f>
        <v>4</v>
      </c>
      <c r="Y9" t="str">
        <f>"Q"&amp;ROUNDUP(MONTH(Sales_Data[[#This Row],[Order_Date]])/3,0)</f>
        <v>Q2</v>
      </c>
    </row>
    <row r="10" spans="1:25" x14ac:dyDescent="0.3">
      <c r="A10" t="s">
        <v>78</v>
      </c>
      <c r="B10" s="1">
        <v>45779</v>
      </c>
      <c r="C10" t="s">
        <v>79</v>
      </c>
      <c r="D10" t="s">
        <v>80</v>
      </c>
      <c r="E10" t="s">
        <v>19</v>
      </c>
      <c r="F10" t="s">
        <v>81</v>
      </c>
      <c r="G10" t="s">
        <v>41</v>
      </c>
      <c r="H10" t="s">
        <v>42</v>
      </c>
      <c r="I10" t="s">
        <v>82</v>
      </c>
      <c r="J10">
        <v>1</v>
      </c>
      <c r="K10">
        <v>15964.61</v>
      </c>
      <c r="L10">
        <v>0.1</v>
      </c>
      <c r="M10">
        <v>9874.52</v>
      </c>
      <c r="N10" t="s">
        <v>83</v>
      </c>
      <c r="O10" t="s">
        <v>25</v>
      </c>
      <c r="P10" t="s">
        <v>71</v>
      </c>
      <c r="Q10">
        <f>Sales_Data[[#This Row],[Quantity]]*Sales_Data[[#This Row],[Unit_Price]]</f>
        <v>15964.61</v>
      </c>
      <c r="R10">
        <f>Sales_Data[[#This Row],[Gross_Sales]]*Sales_Data[[#This Row],[Discount]]</f>
        <v>1596.4610000000002</v>
      </c>
      <c r="S10">
        <f>Sales_Data[[#This Row],[Gross_Sales]]-Sales_Data[[#This Row],[Discount_Amount]]</f>
        <v>14368.149000000001</v>
      </c>
      <c r="T10">
        <f>Sales_Data[[#This Row],[Net Sales]]-Sales_Data[[#This Row],[Cost]]</f>
        <v>4493.6290000000008</v>
      </c>
      <c r="U10" s="2">
        <f>Sales_Data[[#This Row],[Profit]]/Sales_Data[[#This Row],[Net Sales]]</f>
        <v>0.31274933187288079</v>
      </c>
      <c r="V10">
        <f>YEAR(Sales_Data[[#This Row],[Order_Date]])</f>
        <v>2025</v>
      </c>
      <c r="W10" t="str">
        <f>TEXT(Sales_Data[[#This Row],[Order_Date]],"mmm")</f>
        <v>May</v>
      </c>
      <c r="X10">
        <f>MONTH(Sales_Data[[#This Row],[Order_Date]])</f>
        <v>5</v>
      </c>
      <c r="Y10" t="str">
        <f>"Q"&amp;ROUNDUP(MONTH(Sales_Data[[#This Row],[Order_Date]])/3,0)</f>
        <v>Q2</v>
      </c>
    </row>
    <row r="11" spans="1:25" x14ac:dyDescent="0.3">
      <c r="A11" t="s">
        <v>84</v>
      </c>
      <c r="B11" s="1">
        <v>45872</v>
      </c>
      <c r="C11" t="s">
        <v>85</v>
      </c>
      <c r="D11" t="s">
        <v>86</v>
      </c>
      <c r="E11" t="s">
        <v>30</v>
      </c>
      <c r="F11" t="s">
        <v>87</v>
      </c>
      <c r="G11" t="s">
        <v>67</v>
      </c>
      <c r="H11" t="s">
        <v>88</v>
      </c>
      <c r="I11" t="s">
        <v>89</v>
      </c>
      <c r="J11">
        <v>1</v>
      </c>
      <c r="K11">
        <v>4185.62</v>
      </c>
      <c r="L11">
        <v>0.05</v>
      </c>
      <c r="M11">
        <v>3166.52</v>
      </c>
      <c r="N11" t="s">
        <v>52</v>
      </c>
      <c r="O11" t="s">
        <v>35</v>
      </c>
      <c r="P11" t="s">
        <v>26</v>
      </c>
      <c r="Q11">
        <f>Sales_Data[[#This Row],[Quantity]]*Sales_Data[[#This Row],[Unit_Price]]</f>
        <v>4185.62</v>
      </c>
      <c r="R11">
        <f>Sales_Data[[#This Row],[Gross_Sales]]*Sales_Data[[#This Row],[Discount]]</f>
        <v>209.28100000000001</v>
      </c>
      <c r="S11">
        <f>Sales_Data[[#This Row],[Gross_Sales]]-Sales_Data[[#This Row],[Discount_Amount]]</f>
        <v>3976.3389999999999</v>
      </c>
      <c r="T11">
        <f>Sales_Data[[#This Row],[Net Sales]]-Sales_Data[[#This Row],[Cost]]</f>
        <v>809.81899999999996</v>
      </c>
      <c r="U11" s="2">
        <f>Sales_Data[[#This Row],[Profit]]/Sales_Data[[#This Row],[Net Sales]]</f>
        <v>0.20365944654115253</v>
      </c>
      <c r="V11">
        <f>YEAR(Sales_Data[[#This Row],[Order_Date]])</f>
        <v>2025</v>
      </c>
      <c r="W11" t="str">
        <f>TEXT(Sales_Data[[#This Row],[Order_Date]],"mmm")</f>
        <v>Aug</v>
      </c>
      <c r="X11">
        <f>MONTH(Sales_Data[[#This Row],[Order_Date]])</f>
        <v>8</v>
      </c>
      <c r="Y11" t="str">
        <f>"Q"&amp;ROUNDUP(MONTH(Sales_Data[[#This Row],[Order_Date]])/3,0)</f>
        <v>Q3</v>
      </c>
    </row>
    <row r="12" spans="1:25" x14ac:dyDescent="0.3">
      <c r="A12" t="s">
        <v>90</v>
      </c>
      <c r="B12" s="1">
        <v>45988</v>
      </c>
      <c r="C12" t="s">
        <v>91</v>
      </c>
      <c r="D12" t="s">
        <v>92</v>
      </c>
      <c r="E12" t="s">
        <v>48</v>
      </c>
      <c r="F12" t="s">
        <v>49</v>
      </c>
      <c r="G12" t="s">
        <v>32</v>
      </c>
      <c r="H12" t="s">
        <v>50</v>
      </c>
      <c r="I12" t="s">
        <v>58</v>
      </c>
      <c r="J12">
        <v>1</v>
      </c>
      <c r="K12">
        <v>42906.18</v>
      </c>
      <c r="L12">
        <v>0</v>
      </c>
      <c r="M12">
        <v>26792.55</v>
      </c>
      <c r="N12" t="s">
        <v>24</v>
      </c>
      <c r="O12" t="s">
        <v>35</v>
      </c>
      <c r="P12" t="s">
        <v>71</v>
      </c>
      <c r="Q12">
        <f>Sales_Data[[#This Row],[Quantity]]*Sales_Data[[#This Row],[Unit_Price]]</f>
        <v>42906.18</v>
      </c>
      <c r="R12">
        <f>Sales_Data[[#This Row],[Gross_Sales]]*Sales_Data[[#This Row],[Discount]]</f>
        <v>0</v>
      </c>
      <c r="S12">
        <f>Sales_Data[[#This Row],[Gross_Sales]]-Sales_Data[[#This Row],[Discount_Amount]]</f>
        <v>42906.18</v>
      </c>
      <c r="T12">
        <f>Sales_Data[[#This Row],[Net Sales]]-Sales_Data[[#This Row],[Cost]]</f>
        <v>16113.630000000001</v>
      </c>
      <c r="U12" s="2">
        <f>Sales_Data[[#This Row],[Profit]]/Sales_Data[[#This Row],[Net Sales]]</f>
        <v>0.37555498998046438</v>
      </c>
      <c r="V12">
        <f>YEAR(Sales_Data[[#This Row],[Order_Date]])</f>
        <v>2025</v>
      </c>
      <c r="W12" t="str">
        <f>TEXT(Sales_Data[[#This Row],[Order_Date]],"mmm")</f>
        <v>Nov</v>
      </c>
      <c r="X12">
        <f>MONTH(Sales_Data[[#This Row],[Order_Date]])</f>
        <v>11</v>
      </c>
      <c r="Y12" t="str">
        <f>"Q"&amp;ROUNDUP(MONTH(Sales_Data[[#This Row],[Order_Date]])/3,0)</f>
        <v>Q4</v>
      </c>
    </row>
    <row r="13" spans="1:25" x14ac:dyDescent="0.3">
      <c r="A13" t="s">
        <v>93</v>
      </c>
      <c r="B13" s="1">
        <v>45745</v>
      </c>
      <c r="C13" t="s">
        <v>94</v>
      </c>
      <c r="D13" t="s">
        <v>95</v>
      </c>
      <c r="E13" t="s">
        <v>39</v>
      </c>
      <c r="F13" t="s">
        <v>96</v>
      </c>
      <c r="G13" t="s">
        <v>67</v>
      </c>
      <c r="H13" t="s">
        <v>68</v>
      </c>
      <c r="I13" t="s">
        <v>97</v>
      </c>
      <c r="J13">
        <v>1</v>
      </c>
      <c r="K13">
        <v>3425.53</v>
      </c>
      <c r="L13">
        <v>0.1</v>
      </c>
      <c r="M13">
        <v>2012.22</v>
      </c>
      <c r="N13" t="s">
        <v>52</v>
      </c>
      <c r="O13" t="s">
        <v>53</v>
      </c>
      <c r="P13" t="s">
        <v>44</v>
      </c>
      <c r="Q13">
        <f>Sales_Data[[#This Row],[Quantity]]*Sales_Data[[#This Row],[Unit_Price]]</f>
        <v>3425.53</v>
      </c>
      <c r="R13">
        <f>Sales_Data[[#This Row],[Gross_Sales]]*Sales_Data[[#This Row],[Discount]]</f>
        <v>342.55300000000005</v>
      </c>
      <c r="S13">
        <f>Sales_Data[[#This Row],[Gross_Sales]]-Sales_Data[[#This Row],[Discount_Amount]]</f>
        <v>3082.9770000000003</v>
      </c>
      <c r="T13">
        <f>Sales_Data[[#This Row],[Net Sales]]-Sales_Data[[#This Row],[Cost]]</f>
        <v>1070.7570000000003</v>
      </c>
      <c r="U13" s="2">
        <f>Sales_Data[[#This Row],[Profit]]/Sales_Data[[#This Row],[Net Sales]]</f>
        <v>0.34731267862199433</v>
      </c>
      <c r="V13">
        <f>YEAR(Sales_Data[[#This Row],[Order_Date]])</f>
        <v>2025</v>
      </c>
      <c r="W13" t="str">
        <f>TEXT(Sales_Data[[#This Row],[Order_Date]],"mmm")</f>
        <v>Mar</v>
      </c>
      <c r="X13">
        <f>MONTH(Sales_Data[[#This Row],[Order_Date]])</f>
        <v>3</v>
      </c>
      <c r="Y13" t="str">
        <f>"Q"&amp;ROUNDUP(MONTH(Sales_Data[[#This Row],[Order_Date]])/3,0)</f>
        <v>Q1</v>
      </c>
    </row>
    <row r="14" spans="1:25" x14ac:dyDescent="0.3">
      <c r="A14" t="s">
        <v>98</v>
      </c>
      <c r="B14" s="1">
        <v>45757</v>
      </c>
      <c r="C14" t="s">
        <v>99</v>
      </c>
      <c r="D14" t="s">
        <v>100</v>
      </c>
      <c r="E14" t="s">
        <v>30</v>
      </c>
      <c r="F14" t="s">
        <v>101</v>
      </c>
      <c r="G14" t="s">
        <v>41</v>
      </c>
      <c r="H14" t="s">
        <v>102</v>
      </c>
      <c r="I14" t="s">
        <v>103</v>
      </c>
      <c r="J14">
        <v>3</v>
      </c>
      <c r="K14">
        <v>4681.54</v>
      </c>
      <c r="L14">
        <v>0.05</v>
      </c>
      <c r="M14">
        <v>11439.26</v>
      </c>
      <c r="N14" t="s">
        <v>52</v>
      </c>
      <c r="O14" t="s">
        <v>25</v>
      </c>
      <c r="P14" t="s">
        <v>44</v>
      </c>
      <c r="Q14">
        <f>Sales_Data[[#This Row],[Quantity]]*Sales_Data[[#This Row],[Unit_Price]]</f>
        <v>14044.619999999999</v>
      </c>
      <c r="R14">
        <f>Sales_Data[[#This Row],[Gross_Sales]]*Sales_Data[[#This Row],[Discount]]</f>
        <v>702.23099999999999</v>
      </c>
      <c r="S14">
        <f>Sales_Data[[#This Row],[Gross_Sales]]-Sales_Data[[#This Row],[Discount_Amount]]</f>
        <v>13342.388999999999</v>
      </c>
      <c r="T14">
        <f>Sales_Data[[#This Row],[Net Sales]]-Sales_Data[[#This Row],[Cost]]</f>
        <v>1903.128999999999</v>
      </c>
      <c r="U14" s="2">
        <f>Sales_Data[[#This Row],[Profit]]/Sales_Data[[#This Row],[Net Sales]]</f>
        <v>0.14263779897288253</v>
      </c>
      <c r="V14">
        <f>YEAR(Sales_Data[[#This Row],[Order_Date]])</f>
        <v>2025</v>
      </c>
      <c r="W14" t="str">
        <f>TEXT(Sales_Data[[#This Row],[Order_Date]],"mmm")</f>
        <v>Apr</v>
      </c>
      <c r="X14">
        <f>MONTH(Sales_Data[[#This Row],[Order_Date]])</f>
        <v>4</v>
      </c>
      <c r="Y14" t="str">
        <f>"Q"&amp;ROUNDUP(MONTH(Sales_Data[[#This Row],[Order_Date]])/3,0)</f>
        <v>Q2</v>
      </c>
    </row>
    <row r="15" spans="1:25" x14ac:dyDescent="0.3">
      <c r="A15" t="s">
        <v>104</v>
      </c>
      <c r="B15" s="1">
        <v>46017</v>
      </c>
      <c r="C15" t="s">
        <v>105</v>
      </c>
      <c r="D15" t="s">
        <v>106</v>
      </c>
      <c r="E15" t="s">
        <v>39</v>
      </c>
      <c r="F15" t="s">
        <v>107</v>
      </c>
      <c r="G15" t="s">
        <v>75</v>
      </c>
      <c r="H15" t="s">
        <v>76</v>
      </c>
      <c r="I15" t="s">
        <v>108</v>
      </c>
      <c r="J15">
        <v>1</v>
      </c>
      <c r="K15">
        <v>5882.93</v>
      </c>
      <c r="L15">
        <v>0.15</v>
      </c>
      <c r="M15">
        <v>3930.67</v>
      </c>
      <c r="N15" t="s">
        <v>109</v>
      </c>
      <c r="O15" t="s">
        <v>35</v>
      </c>
      <c r="P15" t="s">
        <v>44</v>
      </c>
      <c r="Q15">
        <f>Sales_Data[[#This Row],[Quantity]]*Sales_Data[[#This Row],[Unit_Price]]</f>
        <v>5882.93</v>
      </c>
      <c r="R15">
        <f>Sales_Data[[#This Row],[Gross_Sales]]*Sales_Data[[#This Row],[Discount]]</f>
        <v>882.43950000000007</v>
      </c>
      <c r="S15">
        <f>Sales_Data[[#This Row],[Gross_Sales]]-Sales_Data[[#This Row],[Discount_Amount]]</f>
        <v>5000.4904999999999</v>
      </c>
      <c r="T15">
        <f>Sales_Data[[#This Row],[Net Sales]]-Sales_Data[[#This Row],[Cost]]</f>
        <v>1069.8204999999998</v>
      </c>
      <c r="U15" s="2">
        <f>Sales_Data[[#This Row],[Profit]]/Sales_Data[[#This Row],[Net Sales]]</f>
        <v>0.21394311218069503</v>
      </c>
      <c r="V15">
        <f>YEAR(Sales_Data[[#This Row],[Order_Date]])</f>
        <v>2025</v>
      </c>
      <c r="W15" t="str">
        <f>TEXT(Sales_Data[[#This Row],[Order_Date]],"mmm")</f>
        <v>Dec</v>
      </c>
      <c r="X15">
        <f>MONTH(Sales_Data[[#This Row],[Order_Date]])</f>
        <v>12</v>
      </c>
      <c r="Y15" t="str">
        <f>"Q"&amp;ROUNDUP(MONTH(Sales_Data[[#This Row],[Order_Date]])/3,0)</f>
        <v>Q4</v>
      </c>
    </row>
    <row r="16" spans="1:25" x14ac:dyDescent="0.3">
      <c r="A16" t="s">
        <v>110</v>
      </c>
      <c r="B16" s="1">
        <v>45809</v>
      </c>
      <c r="C16" t="s">
        <v>111</v>
      </c>
      <c r="D16" t="s">
        <v>112</v>
      </c>
      <c r="E16" t="s">
        <v>19</v>
      </c>
      <c r="F16" t="s">
        <v>113</v>
      </c>
      <c r="G16" t="s">
        <v>75</v>
      </c>
      <c r="H16" t="s">
        <v>114</v>
      </c>
      <c r="I16" t="s">
        <v>115</v>
      </c>
      <c r="J16">
        <v>2</v>
      </c>
      <c r="K16">
        <v>9338.15</v>
      </c>
      <c r="L16">
        <v>0.1</v>
      </c>
      <c r="M16">
        <v>10893.55</v>
      </c>
      <c r="N16" t="s">
        <v>24</v>
      </c>
      <c r="O16" t="s">
        <v>35</v>
      </c>
      <c r="P16" t="s">
        <v>26</v>
      </c>
      <c r="Q16">
        <f>Sales_Data[[#This Row],[Quantity]]*Sales_Data[[#This Row],[Unit_Price]]</f>
        <v>18676.3</v>
      </c>
      <c r="R16">
        <f>Sales_Data[[#This Row],[Gross_Sales]]*Sales_Data[[#This Row],[Discount]]</f>
        <v>1867.63</v>
      </c>
      <c r="S16">
        <f>Sales_Data[[#This Row],[Gross_Sales]]-Sales_Data[[#This Row],[Discount_Amount]]</f>
        <v>16808.669999999998</v>
      </c>
      <c r="T16">
        <f>Sales_Data[[#This Row],[Net Sales]]-Sales_Data[[#This Row],[Cost]]</f>
        <v>5915.119999999999</v>
      </c>
      <c r="U16" s="2">
        <f>Sales_Data[[#This Row],[Profit]]/Sales_Data[[#This Row],[Net Sales]]</f>
        <v>0.35190886607923172</v>
      </c>
      <c r="V16">
        <f>YEAR(Sales_Data[[#This Row],[Order_Date]])</f>
        <v>2025</v>
      </c>
      <c r="W16" t="str">
        <f>TEXT(Sales_Data[[#This Row],[Order_Date]],"mmm")</f>
        <v>Jun</v>
      </c>
      <c r="X16">
        <f>MONTH(Sales_Data[[#This Row],[Order_Date]])</f>
        <v>6</v>
      </c>
      <c r="Y16" t="str">
        <f>"Q"&amp;ROUNDUP(MONTH(Sales_Data[[#This Row],[Order_Date]])/3,0)</f>
        <v>Q2</v>
      </c>
    </row>
    <row r="17" spans="1:25" x14ac:dyDescent="0.3">
      <c r="A17" t="s">
        <v>116</v>
      </c>
      <c r="B17" s="1">
        <v>45788</v>
      </c>
      <c r="C17" t="s">
        <v>117</v>
      </c>
      <c r="D17" t="s">
        <v>118</v>
      </c>
      <c r="E17" t="s">
        <v>119</v>
      </c>
      <c r="F17" t="s">
        <v>120</v>
      </c>
      <c r="G17" t="s">
        <v>67</v>
      </c>
      <c r="H17" t="s">
        <v>121</v>
      </c>
      <c r="I17" t="s">
        <v>122</v>
      </c>
      <c r="J17">
        <v>4</v>
      </c>
      <c r="K17">
        <v>6465.92</v>
      </c>
      <c r="L17">
        <v>0.1</v>
      </c>
      <c r="M17">
        <v>18407.900000000001</v>
      </c>
      <c r="N17" t="s">
        <v>52</v>
      </c>
      <c r="O17" t="s">
        <v>35</v>
      </c>
      <c r="P17" t="s">
        <v>26</v>
      </c>
      <c r="Q17">
        <f>Sales_Data[[#This Row],[Quantity]]*Sales_Data[[#This Row],[Unit_Price]]</f>
        <v>25863.68</v>
      </c>
      <c r="R17">
        <f>Sales_Data[[#This Row],[Gross_Sales]]*Sales_Data[[#This Row],[Discount]]</f>
        <v>2586.3680000000004</v>
      </c>
      <c r="S17">
        <f>Sales_Data[[#This Row],[Gross_Sales]]-Sales_Data[[#This Row],[Discount_Amount]]</f>
        <v>23277.311999999998</v>
      </c>
      <c r="T17">
        <f>Sales_Data[[#This Row],[Net Sales]]-Sales_Data[[#This Row],[Cost]]</f>
        <v>4869.4119999999966</v>
      </c>
      <c r="U17" s="2">
        <f>Sales_Data[[#This Row],[Profit]]/Sales_Data[[#This Row],[Net Sales]]</f>
        <v>0.20919133618177208</v>
      </c>
      <c r="V17">
        <f>YEAR(Sales_Data[[#This Row],[Order_Date]])</f>
        <v>2025</v>
      </c>
      <c r="W17" t="str">
        <f>TEXT(Sales_Data[[#This Row],[Order_Date]],"mmm")</f>
        <v>May</v>
      </c>
      <c r="X17">
        <f>MONTH(Sales_Data[[#This Row],[Order_Date]])</f>
        <v>5</v>
      </c>
      <c r="Y17" t="str">
        <f>"Q"&amp;ROUNDUP(MONTH(Sales_Data[[#This Row],[Order_Date]])/3,0)</f>
        <v>Q2</v>
      </c>
    </row>
    <row r="18" spans="1:25" x14ac:dyDescent="0.3">
      <c r="A18" t="s">
        <v>123</v>
      </c>
      <c r="B18" s="1">
        <v>45807</v>
      </c>
      <c r="C18" t="s">
        <v>124</v>
      </c>
      <c r="D18" t="s">
        <v>125</v>
      </c>
      <c r="E18" t="s">
        <v>48</v>
      </c>
      <c r="F18" t="s">
        <v>126</v>
      </c>
      <c r="G18" t="s">
        <v>21</v>
      </c>
      <c r="H18" t="s">
        <v>127</v>
      </c>
      <c r="I18" t="s">
        <v>128</v>
      </c>
      <c r="J18">
        <v>2</v>
      </c>
      <c r="K18">
        <v>37500.050000000003</v>
      </c>
      <c r="L18">
        <v>0</v>
      </c>
      <c r="M18">
        <v>51504.28</v>
      </c>
      <c r="N18" t="s">
        <v>109</v>
      </c>
      <c r="O18" t="s">
        <v>35</v>
      </c>
      <c r="P18" t="s">
        <v>71</v>
      </c>
      <c r="Q18">
        <f>Sales_Data[[#This Row],[Quantity]]*Sales_Data[[#This Row],[Unit_Price]]</f>
        <v>75000.100000000006</v>
      </c>
      <c r="R18">
        <f>Sales_Data[[#This Row],[Gross_Sales]]*Sales_Data[[#This Row],[Discount]]</f>
        <v>0</v>
      </c>
      <c r="S18">
        <f>Sales_Data[[#This Row],[Gross_Sales]]-Sales_Data[[#This Row],[Discount_Amount]]</f>
        <v>75000.100000000006</v>
      </c>
      <c r="T18">
        <f>Sales_Data[[#This Row],[Net Sales]]-Sales_Data[[#This Row],[Cost]]</f>
        <v>23495.820000000007</v>
      </c>
      <c r="U18" s="2">
        <f>Sales_Data[[#This Row],[Profit]]/Sales_Data[[#This Row],[Net Sales]]</f>
        <v>0.31327718229709034</v>
      </c>
      <c r="V18">
        <f>YEAR(Sales_Data[[#This Row],[Order_Date]])</f>
        <v>2025</v>
      </c>
      <c r="W18" t="str">
        <f>TEXT(Sales_Data[[#This Row],[Order_Date]],"mmm")</f>
        <v>May</v>
      </c>
      <c r="X18">
        <f>MONTH(Sales_Data[[#This Row],[Order_Date]])</f>
        <v>5</v>
      </c>
      <c r="Y18" t="str">
        <f>"Q"&amp;ROUNDUP(MONTH(Sales_Data[[#This Row],[Order_Date]])/3,0)</f>
        <v>Q2</v>
      </c>
    </row>
    <row r="19" spans="1:25" x14ac:dyDescent="0.3">
      <c r="A19" t="s">
        <v>129</v>
      </c>
      <c r="B19" s="1">
        <v>45966</v>
      </c>
      <c r="C19" t="s">
        <v>130</v>
      </c>
      <c r="D19" t="s">
        <v>131</v>
      </c>
      <c r="E19" t="s">
        <v>48</v>
      </c>
      <c r="F19" t="s">
        <v>132</v>
      </c>
      <c r="G19" t="s">
        <v>67</v>
      </c>
      <c r="H19" t="s">
        <v>133</v>
      </c>
      <c r="I19" t="s">
        <v>134</v>
      </c>
      <c r="J19">
        <v>1</v>
      </c>
      <c r="K19">
        <v>38834.33</v>
      </c>
      <c r="L19">
        <v>0.1</v>
      </c>
      <c r="M19">
        <v>24731.75</v>
      </c>
      <c r="N19" t="s">
        <v>70</v>
      </c>
      <c r="O19" t="s">
        <v>35</v>
      </c>
      <c r="P19" t="s">
        <v>44</v>
      </c>
      <c r="Q19">
        <f>Sales_Data[[#This Row],[Quantity]]*Sales_Data[[#This Row],[Unit_Price]]</f>
        <v>38834.33</v>
      </c>
      <c r="R19">
        <f>Sales_Data[[#This Row],[Gross_Sales]]*Sales_Data[[#This Row],[Discount]]</f>
        <v>3883.4330000000004</v>
      </c>
      <c r="S19">
        <f>Sales_Data[[#This Row],[Gross_Sales]]-Sales_Data[[#This Row],[Discount_Amount]]</f>
        <v>34950.897000000004</v>
      </c>
      <c r="T19">
        <f>Sales_Data[[#This Row],[Net Sales]]-Sales_Data[[#This Row],[Cost]]</f>
        <v>10219.147000000004</v>
      </c>
      <c r="U19" s="2">
        <f>Sales_Data[[#This Row],[Profit]]/Sales_Data[[#This Row],[Net Sales]]</f>
        <v>0.29238582918200934</v>
      </c>
      <c r="V19">
        <f>YEAR(Sales_Data[[#This Row],[Order_Date]])</f>
        <v>2025</v>
      </c>
      <c r="W19" t="str">
        <f>TEXT(Sales_Data[[#This Row],[Order_Date]],"mmm")</f>
        <v>Nov</v>
      </c>
      <c r="X19">
        <f>MONTH(Sales_Data[[#This Row],[Order_Date]])</f>
        <v>11</v>
      </c>
      <c r="Y19" t="str">
        <f>"Q"&amp;ROUNDUP(MONTH(Sales_Data[[#This Row],[Order_Date]])/3,0)</f>
        <v>Q4</v>
      </c>
    </row>
    <row r="20" spans="1:25" x14ac:dyDescent="0.3">
      <c r="A20" t="s">
        <v>135</v>
      </c>
      <c r="B20" s="1">
        <v>45915</v>
      </c>
      <c r="C20" t="s">
        <v>136</v>
      </c>
      <c r="D20" t="s">
        <v>137</v>
      </c>
      <c r="E20" t="s">
        <v>19</v>
      </c>
      <c r="F20" t="s">
        <v>20</v>
      </c>
      <c r="G20" t="s">
        <v>67</v>
      </c>
      <c r="H20" t="s">
        <v>133</v>
      </c>
      <c r="I20" t="s">
        <v>138</v>
      </c>
      <c r="J20">
        <v>1</v>
      </c>
      <c r="K20">
        <v>6425.89</v>
      </c>
      <c r="L20">
        <v>0.1</v>
      </c>
      <c r="M20">
        <v>3749.89</v>
      </c>
      <c r="N20" t="s">
        <v>24</v>
      </c>
      <c r="O20" t="s">
        <v>25</v>
      </c>
      <c r="P20" t="s">
        <v>44</v>
      </c>
      <c r="Q20">
        <f>Sales_Data[[#This Row],[Quantity]]*Sales_Data[[#This Row],[Unit_Price]]</f>
        <v>6425.89</v>
      </c>
      <c r="R20">
        <f>Sales_Data[[#This Row],[Gross_Sales]]*Sales_Data[[#This Row],[Discount]]</f>
        <v>642.58900000000006</v>
      </c>
      <c r="S20">
        <f>Sales_Data[[#This Row],[Gross_Sales]]-Sales_Data[[#This Row],[Discount_Amount]]</f>
        <v>5783.3010000000004</v>
      </c>
      <c r="T20">
        <f>Sales_Data[[#This Row],[Net Sales]]-Sales_Data[[#This Row],[Cost]]</f>
        <v>2033.4110000000005</v>
      </c>
      <c r="U20" s="2">
        <f>Sales_Data[[#This Row],[Profit]]/Sales_Data[[#This Row],[Net Sales]]</f>
        <v>0.35160040952390348</v>
      </c>
      <c r="V20">
        <f>YEAR(Sales_Data[[#This Row],[Order_Date]])</f>
        <v>2025</v>
      </c>
      <c r="W20" t="str">
        <f>TEXT(Sales_Data[[#This Row],[Order_Date]],"mmm")</f>
        <v>Sep</v>
      </c>
      <c r="X20">
        <f>MONTH(Sales_Data[[#This Row],[Order_Date]])</f>
        <v>9</v>
      </c>
      <c r="Y20" t="str">
        <f>"Q"&amp;ROUNDUP(MONTH(Sales_Data[[#This Row],[Order_Date]])/3,0)</f>
        <v>Q3</v>
      </c>
    </row>
    <row r="21" spans="1:25" x14ac:dyDescent="0.3">
      <c r="A21" t="s">
        <v>139</v>
      </c>
      <c r="B21" s="1">
        <v>46001</v>
      </c>
      <c r="C21" t="s">
        <v>140</v>
      </c>
      <c r="D21" t="s">
        <v>141</v>
      </c>
      <c r="E21" t="s">
        <v>48</v>
      </c>
      <c r="F21" t="s">
        <v>132</v>
      </c>
      <c r="G21" t="s">
        <v>67</v>
      </c>
      <c r="H21" t="s">
        <v>121</v>
      </c>
      <c r="I21" t="s">
        <v>142</v>
      </c>
      <c r="J21">
        <v>4</v>
      </c>
      <c r="K21">
        <v>30842.37</v>
      </c>
      <c r="L21">
        <v>0.1</v>
      </c>
      <c r="M21">
        <v>89833.08</v>
      </c>
      <c r="N21" t="s">
        <v>52</v>
      </c>
      <c r="O21" t="s">
        <v>35</v>
      </c>
      <c r="P21" t="s">
        <v>71</v>
      </c>
      <c r="Q21">
        <f>Sales_Data[[#This Row],[Quantity]]*Sales_Data[[#This Row],[Unit_Price]]</f>
        <v>123369.48</v>
      </c>
      <c r="R21">
        <f>Sales_Data[[#This Row],[Gross_Sales]]*Sales_Data[[#This Row],[Discount]]</f>
        <v>12336.948</v>
      </c>
      <c r="S21">
        <f>Sales_Data[[#This Row],[Gross_Sales]]-Sales_Data[[#This Row],[Discount_Amount]]</f>
        <v>111032.53199999999</v>
      </c>
      <c r="T21">
        <f>Sales_Data[[#This Row],[Net Sales]]-Sales_Data[[#This Row],[Cost]]</f>
        <v>21199.45199999999</v>
      </c>
      <c r="U21" s="2">
        <f>Sales_Data[[#This Row],[Profit]]/Sales_Data[[#This Row],[Net Sales]]</f>
        <v>0.19093009605509123</v>
      </c>
      <c r="V21">
        <f>YEAR(Sales_Data[[#This Row],[Order_Date]])</f>
        <v>2025</v>
      </c>
      <c r="W21" t="str">
        <f>TEXT(Sales_Data[[#This Row],[Order_Date]],"mmm")</f>
        <v>Dec</v>
      </c>
      <c r="X21">
        <f>MONTH(Sales_Data[[#This Row],[Order_Date]])</f>
        <v>12</v>
      </c>
      <c r="Y21" t="str">
        <f>"Q"&amp;ROUNDUP(MONTH(Sales_Data[[#This Row],[Order_Date]])/3,0)</f>
        <v>Q4</v>
      </c>
    </row>
    <row r="22" spans="1:25" x14ac:dyDescent="0.3">
      <c r="A22" t="s">
        <v>143</v>
      </c>
      <c r="B22" s="1">
        <v>45951</v>
      </c>
      <c r="C22" t="s">
        <v>144</v>
      </c>
      <c r="D22" t="s">
        <v>145</v>
      </c>
      <c r="E22" t="s">
        <v>119</v>
      </c>
      <c r="F22" t="s">
        <v>146</v>
      </c>
      <c r="G22" t="s">
        <v>41</v>
      </c>
      <c r="H22" t="s">
        <v>147</v>
      </c>
      <c r="I22" t="s">
        <v>148</v>
      </c>
      <c r="J22">
        <v>2</v>
      </c>
      <c r="K22">
        <v>1164.03</v>
      </c>
      <c r="L22">
        <v>0.05</v>
      </c>
      <c r="M22">
        <v>1537.53</v>
      </c>
      <c r="N22" t="s">
        <v>24</v>
      </c>
      <c r="O22" t="s">
        <v>35</v>
      </c>
      <c r="P22" t="s">
        <v>44</v>
      </c>
      <c r="Q22">
        <f>Sales_Data[[#This Row],[Quantity]]*Sales_Data[[#This Row],[Unit_Price]]</f>
        <v>2328.06</v>
      </c>
      <c r="R22">
        <f>Sales_Data[[#This Row],[Gross_Sales]]*Sales_Data[[#This Row],[Discount]]</f>
        <v>116.40300000000001</v>
      </c>
      <c r="S22">
        <f>Sales_Data[[#This Row],[Gross_Sales]]-Sales_Data[[#This Row],[Discount_Amount]]</f>
        <v>2211.6570000000002</v>
      </c>
      <c r="T22">
        <f>Sales_Data[[#This Row],[Net Sales]]-Sales_Data[[#This Row],[Cost]]</f>
        <v>674.12700000000018</v>
      </c>
      <c r="U22" s="2">
        <f>Sales_Data[[#This Row],[Profit]]/Sales_Data[[#This Row],[Net Sales]]</f>
        <v>0.3048063058602668</v>
      </c>
      <c r="V22">
        <f>YEAR(Sales_Data[[#This Row],[Order_Date]])</f>
        <v>2025</v>
      </c>
      <c r="W22" t="str">
        <f>TEXT(Sales_Data[[#This Row],[Order_Date]],"mmm")</f>
        <v>Oct</v>
      </c>
      <c r="X22">
        <f>MONTH(Sales_Data[[#This Row],[Order_Date]])</f>
        <v>10</v>
      </c>
      <c r="Y22" t="str">
        <f>"Q"&amp;ROUNDUP(MONTH(Sales_Data[[#This Row],[Order_Date]])/3,0)</f>
        <v>Q4</v>
      </c>
    </row>
    <row r="23" spans="1:25" x14ac:dyDescent="0.3">
      <c r="A23" t="s">
        <v>149</v>
      </c>
      <c r="B23" s="1">
        <v>45849</v>
      </c>
      <c r="C23" t="s">
        <v>150</v>
      </c>
      <c r="D23" t="s">
        <v>151</v>
      </c>
      <c r="E23" t="s">
        <v>48</v>
      </c>
      <c r="F23" t="s">
        <v>152</v>
      </c>
      <c r="G23" t="s">
        <v>67</v>
      </c>
      <c r="H23" t="s">
        <v>68</v>
      </c>
      <c r="I23" t="s">
        <v>69</v>
      </c>
      <c r="J23">
        <v>2</v>
      </c>
      <c r="K23">
        <v>24191.64</v>
      </c>
      <c r="L23">
        <v>0.15</v>
      </c>
      <c r="M23">
        <v>27159.22</v>
      </c>
      <c r="N23" t="s">
        <v>83</v>
      </c>
      <c r="O23" t="s">
        <v>35</v>
      </c>
      <c r="P23" t="s">
        <v>71</v>
      </c>
      <c r="Q23">
        <f>Sales_Data[[#This Row],[Quantity]]*Sales_Data[[#This Row],[Unit_Price]]</f>
        <v>48383.28</v>
      </c>
      <c r="R23">
        <f>Sales_Data[[#This Row],[Gross_Sales]]*Sales_Data[[#This Row],[Discount]]</f>
        <v>7257.4919999999993</v>
      </c>
      <c r="S23">
        <f>Sales_Data[[#This Row],[Gross_Sales]]-Sales_Data[[#This Row],[Discount_Amount]]</f>
        <v>41125.788</v>
      </c>
      <c r="T23">
        <f>Sales_Data[[#This Row],[Net Sales]]-Sales_Data[[#This Row],[Cost]]</f>
        <v>13966.567999999999</v>
      </c>
      <c r="U23" s="2">
        <f>Sales_Data[[#This Row],[Profit]]/Sales_Data[[#This Row],[Net Sales]]</f>
        <v>0.33960608852041935</v>
      </c>
      <c r="V23">
        <f>YEAR(Sales_Data[[#This Row],[Order_Date]])</f>
        <v>2025</v>
      </c>
      <c r="W23" t="str">
        <f>TEXT(Sales_Data[[#This Row],[Order_Date]],"mmm")</f>
        <v>Jul</v>
      </c>
      <c r="X23">
        <f>MONTH(Sales_Data[[#This Row],[Order_Date]])</f>
        <v>7</v>
      </c>
      <c r="Y23" t="str">
        <f>"Q"&amp;ROUNDUP(MONTH(Sales_Data[[#This Row],[Order_Date]])/3,0)</f>
        <v>Q3</v>
      </c>
    </row>
    <row r="24" spans="1:25" x14ac:dyDescent="0.3">
      <c r="A24" t="s">
        <v>153</v>
      </c>
      <c r="B24" s="1">
        <v>45934</v>
      </c>
      <c r="C24" t="s">
        <v>154</v>
      </c>
      <c r="D24" t="s">
        <v>155</v>
      </c>
      <c r="E24" t="s">
        <v>30</v>
      </c>
      <c r="F24" t="s">
        <v>156</v>
      </c>
      <c r="G24" t="s">
        <v>67</v>
      </c>
      <c r="H24" t="s">
        <v>88</v>
      </c>
      <c r="I24" t="s">
        <v>157</v>
      </c>
      <c r="J24">
        <v>1</v>
      </c>
      <c r="K24">
        <v>3555.19</v>
      </c>
      <c r="L24">
        <v>0.05</v>
      </c>
      <c r="M24">
        <v>2952.4</v>
      </c>
      <c r="N24" t="s">
        <v>83</v>
      </c>
      <c r="O24" t="s">
        <v>35</v>
      </c>
      <c r="P24" t="s">
        <v>71</v>
      </c>
      <c r="Q24">
        <f>Sales_Data[[#This Row],[Quantity]]*Sales_Data[[#This Row],[Unit_Price]]</f>
        <v>3555.19</v>
      </c>
      <c r="R24">
        <f>Sales_Data[[#This Row],[Gross_Sales]]*Sales_Data[[#This Row],[Discount]]</f>
        <v>177.7595</v>
      </c>
      <c r="S24">
        <f>Sales_Data[[#This Row],[Gross_Sales]]-Sales_Data[[#This Row],[Discount_Amount]]</f>
        <v>3377.4304999999999</v>
      </c>
      <c r="T24">
        <f>Sales_Data[[#This Row],[Net Sales]]-Sales_Data[[#This Row],[Cost]]</f>
        <v>425.03049999999985</v>
      </c>
      <c r="U24" s="2">
        <f>Sales_Data[[#This Row],[Profit]]/Sales_Data[[#This Row],[Net Sales]]</f>
        <v>0.12584433639715159</v>
      </c>
      <c r="V24">
        <f>YEAR(Sales_Data[[#This Row],[Order_Date]])</f>
        <v>2025</v>
      </c>
      <c r="W24" t="str">
        <f>TEXT(Sales_Data[[#This Row],[Order_Date]],"mmm")</f>
        <v>Oct</v>
      </c>
      <c r="X24">
        <f>MONTH(Sales_Data[[#This Row],[Order_Date]])</f>
        <v>10</v>
      </c>
      <c r="Y24" t="str">
        <f>"Q"&amp;ROUNDUP(MONTH(Sales_Data[[#This Row],[Order_Date]])/3,0)</f>
        <v>Q4</v>
      </c>
    </row>
    <row r="25" spans="1:25" x14ac:dyDescent="0.3">
      <c r="A25" t="s">
        <v>158</v>
      </c>
      <c r="B25" s="1">
        <v>45818</v>
      </c>
      <c r="C25" t="s">
        <v>159</v>
      </c>
      <c r="D25" t="s">
        <v>160</v>
      </c>
      <c r="E25" t="s">
        <v>30</v>
      </c>
      <c r="F25" t="s">
        <v>87</v>
      </c>
      <c r="G25" t="s">
        <v>32</v>
      </c>
      <c r="H25" t="s">
        <v>33</v>
      </c>
      <c r="I25" t="s">
        <v>161</v>
      </c>
      <c r="J25">
        <v>3</v>
      </c>
      <c r="K25">
        <v>4777.78</v>
      </c>
      <c r="L25">
        <v>0</v>
      </c>
      <c r="M25">
        <v>9516.82</v>
      </c>
      <c r="N25" t="s">
        <v>83</v>
      </c>
      <c r="O25" t="s">
        <v>25</v>
      </c>
      <c r="P25" t="s">
        <v>44</v>
      </c>
      <c r="Q25">
        <f>Sales_Data[[#This Row],[Quantity]]*Sales_Data[[#This Row],[Unit_Price]]</f>
        <v>14333.34</v>
      </c>
      <c r="R25">
        <f>Sales_Data[[#This Row],[Gross_Sales]]*Sales_Data[[#This Row],[Discount]]</f>
        <v>0</v>
      </c>
      <c r="S25">
        <f>Sales_Data[[#This Row],[Gross_Sales]]-Sales_Data[[#This Row],[Discount_Amount]]</f>
        <v>14333.34</v>
      </c>
      <c r="T25">
        <f>Sales_Data[[#This Row],[Net Sales]]-Sales_Data[[#This Row],[Cost]]</f>
        <v>4816.5200000000004</v>
      </c>
      <c r="U25" s="2">
        <f>Sales_Data[[#This Row],[Profit]]/Sales_Data[[#This Row],[Net Sales]]</f>
        <v>0.33603612277389638</v>
      </c>
      <c r="V25">
        <f>YEAR(Sales_Data[[#This Row],[Order_Date]])</f>
        <v>2025</v>
      </c>
      <c r="W25" t="str">
        <f>TEXT(Sales_Data[[#This Row],[Order_Date]],"mmm")</f>
        <v>Jun</v>
      </c>
      <c r="X25">
        <f>MONTH(Sales_Data[[#This Row],[Order_Date]])</f>
        <v>6</v>
      </c>
      <c r="Y25" t="str">
        <f>"Q"&amp;ROUNDUP(MONTH(Sales_Data[[#This Row],[Order_Date]])/3,0)</f>
        <v>Q2</v>
      </c>
    </row>
    <row r="26" spans="1:25" x14ac:dyDescent="0.3">
      <c r="A26" t="s">
        <v>162</v>
      </c>
      <c r="B26" s="1">
        <v>45971</v>
      </c>
      <c r="C26" t="s">
        <v>163</v>
      </c>
      <c r="D26" t="s">
        <v>38</v>
      </c>
      <c r="E26" t="s">
        <v>48</v>
      </c>
      <c r="F26" t="s">
        <v>164</v>
      </c>
      <c r="G26" t="s">
        <v>41</v>
      </c>
      <c r="H26" t="s">
        <v>102</v>
      </c>
      <c r="I26" t="s">
        <v>165</v>
      </c>
      <c r="J26">
        <v>2</v>
      </c>
      <c r="K26">
        <v>62654.57</v>
      </c>
      <c r="L26">
        <v>0.2</v>
      </c>
      <c r="M26">
        <v>78421.67</v>
      </c>
      <c r="N26" t="s">
        <v>24</v>
      </c>
      <c r="O26" t="s">
        <v>35</v>
      </c>
      <c r="P26" t="s">
        <v>44</v>
      </c>
      <c r="Q26">
        <f>Sales_Data[[#This Row],[Quantity]]*Sales_Data[[#This Row],[Unit_Price]]</f>
        <v>125309.14</v>
      </c>
      <c r="R26">
        <f>Sales_Data[[#This Row],[Gross_Sales]]*Sales_Data[[#This Row],[Discount]]</f>
        <v>25061.828000000001</v>
      </c>
      <c r="S26">
        <f>Sales_Data[[#This Row],[Gross_Sales]]-Sales_Data[[#This Row],[Discount_Amount]]</f>
        <v>100247.31200000001</v>
      </c>
      <c r="T26">
        <f>Sales_Data[[#This Row],[Net Sales]]-Sales_Data[[#This Row],[Cost]]</f>
        <v>21825.642000000007</v>
      </c>
      <c r="U26" s="2">
        <f>Sales_Data[[#This Row],[Profit]]/Sales_Data[[#This Row],[Net Sales]]</f>
        <v>0.21771797731594045</v>
      </c>
      <c r="V26">
        <f>YEAR(Sales_Data[[#This Row],[Order_Date]])</f>
        <v>2025</v>
      </c>
      <c r="W26" t="str">
        <f>TEXT(Sales_Data[[#This Row],[Order_Date]],"mmm")</f>
        <v>Nov</v>
      </c>
      <c r="X26">
        <f>MONTH(Sales_Data[[#This Row],[Order_Date]])</f>
        <v>11</v>
      </c>
      <c r="Y26" t="str">
        <f>"Q"&amp;ROUNDUP(MONTH(Sales_Data[[#This Row],[Order_Date]])/3,0)</f>
        <v>Q4</v>
      </c>
    </row>
    <row r="27" spans="1:25" x14ac:dyDescent="0.3">
      <c r="A27" t="s">
        <v>166</v>
      </c>
      <c r="B27" s="1">
        <v>45679</v>
      </c>
      <c r="C27" t="s">
        <v>167</v>
      </c>
      <c r="D27" t="s">
        <v>168</v>
      </c>
      <c r="E27" t="s">
        <v>39</v>
      </c>
      <c r="F27" t="s">
        <v>96</v>
      </c>
      <c r="G27" t="s">
        <v>21</v>
      </c>
      <c r="H27" t="s">
        <v>22</v>
      </c>
      <c r="I27" t="s">
        <v>62</v>
      </c>
      <c r="J27">
        <v>1</v>
      </c>
      <c r="K27">
        <v>4067.77</v>
      </c>
      <c r="L27">
        <v>0.1</v>
      </c>
      <c r="M27">
        <v>2392.9</v>
      </c>
      <c r="N27" t="s">
        <v>83</v>
      </c>
      <c r="O27" t="s">
        <v>35</v>
      </c>
      <c r="P27" t="s">
        <v>44</v>
      </c>
      <c r="Q27">
        <f>Sales_Data[[#This Row],[Quantity]]*Sales_Data[[#This Row],[Unit_Price]]</f>
        <v>4067.77</v>
      </c>
      <c r="R27">
        <f>Sales_Data[[#This Row],[Gross_Sales]]*Sales_Data[[#This Row],[Discount]]</f>
        <v>406.77700000000004</v>
      </c>
      <c r="S27">
        <f>Sales_Data[[#This Row],[Gross_Sales]]-Sales_Data[[#This Row],[Discount_Amount]]</f>
        <v>3660.9929999999999</v>
      </c>
      <c r="T27">
        <f>Sales_Data[[#This Row],[Net Sales]]-Sales_Data[[#This Row],[Cost]]</f>
        <v>1268.0929999999998</v>
      </c>
      <c r="U27" s="2">
        <f>Sales_Data[[#This Row],[Profit]]/Sales_Data[[#This Row],[Net Sales]]</f>
        <v>0.34637952052899307</v>
      </c>
      <c r="V27">
        <f>YEAR(Sales_Data[[#This Row],[Order_Date]])</f>
        <v>2025</v>
      </c>
      <c r="W27" t="str">
        <f>TEXT(Sales_Data[[#This Row],[Order_Date]],"mmm")</f>
        <v>Jan</v>
      </c>
      <c r="X27">
        <f>MONTH(Sales_Data[[#This Row],[Order_Date]])</f>
        <v>1</v>
      </c>
      <c r="Y27" t="str">
        <f>"Q"&amp;ROUNDUP(MONTH(Sales_Data[[#This Row],[Order_Date]])/3,0)</f>
        <v>Q1</v>
      </c>
    </row>
    <row r="28" spans="1:25" x14ac:dyDescent="0.3">
      <c r="A28" t="s">
        <v>169</v>
      </c>
      <c r="B28" s="1">
        <v>45910</v>
      </c>
      <c r="C28" t="s">
        <v>154</v>
      </c>
      <c r="D28" t="s">
        <v>170</v>
      </c>
      <c r="E28" t="s">
        <v>48</v>
      </c>
      <c r="F28" t="s">
        <v>49</v>
      </c>
      <c r="G28" t="s">
        <v>41</v>
      </c>
      <c r="H28" t="s">
        <v>171</v>
      </c>
      <c r="I28" t="s">
        <v>172</v>
      </c>
      <c r="J28">
        <v>2</v>
      </c>
      <c r="K28">
        <v>40020.51</v>
      </c>
      <c r="L28">
        <v>0.05</v>
      </c>
      <c r="M28">
        <v>66064.67</v>
      </c>
      <c r="N28" t="s">
        <v>52</v>
      </c>
      <c r="O28" t="s">
        <v>35</v>
      </c>
      <c r="P28" t="s">
        <v>44</v>
      </c>
      <c r="Q28">
        <f>Sales_Data[[#This Row],[Quantity]]*Sales_Data[[#This Row],[Unit_Price]]</f>
        <v>80041.02</v>
      </c>
      <c r="R28">
        <f>Sales_Data[[#This Row],[Gross_Sales]]*Sales_Data[[#This Row],[Discount]]</f>
        <v>4002.0510000000004</v>
      </c>
      <c r="S28">
        <f>Sales_Data[[#This Row],[Gross_Sales]]-Sales_Data[[#This Row],[Discount_Amount]]</f>
        <v>76038.968999999997</v>
      </c>
      <c r="T28">
        <f>Sales_Data[[#This Row],[Net Sales]]-Sales_Data[[#This Row],[Cost]]</f>
        <v>9974.2989999999991</v>
      </c>
      <c r="U28" s="2">
        <f>Sales_Data[[#This Row],[Profit]]/Sales_Data[[#This Row],[Net Sales]]</f>
        <v>0.13117351709489905</v>
      </c>
      <c r="V28">
        <f>YEAR(Sales_Data[[#This Row],[Order_Date]])</f>
        <v>2025</v>
      </c>
      <c r="W28" t="str">
        <f>TEXT(Sales_Data[[#This Row],[Order_Date]],"mmm")</f>
        <v>Sep</v>
      </c>
      <c r="X28">
        <f>MONTH(Sales_Data[[#This Row],[Order_Date]])</f>
        <v>9</v>
      </c>
      <c r="Y28" t="str">
        <f>"Q"&amp;ROUNDUP(MONTH(Sales_Data[[#This Row],[Order_Date]])/3,0)</f>
        <v>Q3</v>
      </c>
    </row>
    <row r="29" spans="1:25" x14ac:dyDescent="0.3">
      <c r="A29" t="s">
        <v>173</v>
      </c>
      <c r="B29" s="1">
        <v>45893</v>
      </c>
      <c r="C29" t="s">
        <v>174</v>
      </c>
      <c r="D29" t="s">
        <v>175</v>
      </c>
      <c r="E29" t="s">
        <v>19</v>
      </c>
      <c r="F29" t="s">
        <v>81</v>
      </c>
      <c r="G29" t="s">
        <v>32</v>
      </c>
      <c r="H29" t="s">
        <v>33</v>
      </c>
      <c r="I29" t="s">
        <v>34</v>
      </c>
      <c r="J29">
        <v>1</v>
      </c>
      <c r="K29">
        <v>3912.98</v>
      </c>
      <c r="L29">
        <v>0.15</v>
      </c>
      <c r="M29">
        <v>2458.27</v>
      </c>
      <c r="N29" t="s">
        <v>70</v>
      </c>
      <c r="O29" t="s">
        <v>35</v>
      </c>
      <c r="P29" t="s">
        <v>44</v>
      </c>
      <c r="Q29">
        <f>Sales_Data[[#This Row],[Quantity]]*Sales_Data[[#This Row],[Unit_Price]]</f>
        <v>3912.98</v>
      </c>
      <c r="R29">
        <f>Sales_Data[[#This Row],[Gross_Sales]]*Sales_Data[[#This Row],[Discount]]</f>
        <v>586.947</v>
      </c>
      <c r="S29">
        <f>Sales_Data[[#This Row],[Gross_Sales]]-Sales_Data[[#This Row],[Discount_Amount]]</f>
        <v>3326.0329999999999</v>
      </c>
      <c r="T29">
        <f>Sales_Data[[#This Row],[Net Sales]]-Sales_Data[[#This Row],[Cost]]</f>
        <v>867.76299999999992</v>
      </c>
      <c r="U29" s="2">
        <f>Sales_Data[[#This Row],[Profit]]/Sales_Data[[#This Row],[Net Sales]]</f>
        <v>0.2609002977420849</v>
      </c>
      <c r="V29">
        <f>YEAR(Sales_Data[[#This Row],[Order_Date]])</f>
        <v>2025</v>
      </c>
      <c r="W29" t="str">
        <f>TEXT(Sales_Data[[#This Row],[Order_Date]],"mmm")</f>
        <v>Aug</v>
      </c>
      <c r="X29">
        <f>MONTH(Sales_Data[[#This Row],[Order_Date]])</f>
        <v>8</v>
      </c>
      <c r="Y29" t="str">
        <f>"Q"&amp;ROUNDUP(MONTH(Sales_Data[[#This Row],[Order_Date]])/3,0)</f>
        <v>Q3</v>
      </c>
    </row>
    <row r="30" spans="1:25" x14ac:dyDescent="0.3">
      <c r="A30" t="s">
        <v>176</v>
      </c>
      <c r="B30" s="1">
        <v>46002</v>
      </c>
      <c r="C30" t="s">
        <v>177</v>
      </c>
      <c r="D30" t="s">
        <v>106</v>
      </c>
      <c r="E30" t="s">
        <v>48</v>
      </c>
      <c r="F30" t="s">
        <v>132</v>
      </c>
      <c r="G30" t="s">
        <v>32</v>
      </c>
      <c r="H30" t="s">
        <v>33</v>
      </c>
      <c r="I30" t="s">
        <v>161</v>
      </c>
      <c r="J30">
        <v>1</v>
      </c>
      <c r="K30">
        <v>45652.06</v>
      </c>
      <c r="L30">
        <v>0</v>
      </c>
      <c r="M30">
        <v>35496.910000000003</v>
      </c>
      <c r="N30" t="s">
        <v>52</v>
      </c>
      <c r="O30" t="s">
        <v>35</v>
      </c>
      <c r="P30" t="s">
        <v>44</v>
      </c>
      <c r="Q30">
        <f>Sales_Data[[#This Row],[Quantity]]*Sales_Data[[#This Row],[Unit_Price]]</f>
        <v>45652.06</v>
      </c>
      <c r="R30">
        <f>Sales_Data[[#This Row],[Gross_Sales]]*Sales_Data[[#This Row],[Discount]]</f>
        <v>0</v>
      </c>
      <c r="S30">
        <f>Sales_Data[[#This Row],[Gross_Sales]]-Sales_Data[[#This Row],[Discount_Amount]]</f>
        <v>45652.06</v>
      </c>
      <c r="T30">
        <f>Sales_Data[[#This Row],[Net Sales]]-Sales_Data[[#This Row],[Cost]]</f>
        <v>10155.149999999994</v>
      </c>
      <c r="U30" s="2">
        <f>Sales_Data[[#This Row],[Profit]]/Sales_Data[[#This Row],[Net Sales]]</f>
        <v>0.22244669791461755</v>
      </c>
      <c r="V30">
        <f>YEAR(Sales_Data[[#This Row],[Order_Date]])</f>
        <v>2025</v>
      </c>
      <c r="W30" t="str">
        <f>TEXT(Sales_Data[[#This Row],[Order_Date]],"mmm")</f>
        <v>Dec</v>
      </c>
      <c r="X30">
        <f>MONTH(Sales_Data[[#This Row],[Order_Date]])</f>
        <v>12</v>
      </c>
      <c r="Y30" t="str">
        <f>"Q"&amp;ROUNDUP(MONTH(Sales_Data[[#This Row],[Order_Date]])/3,0)</f>
        <v>Q4</v>
      </c>
    </row>
    <row r="31" spans="1:25" x14ac:dyDescent="0.3">
      <c r="A31" t="s">
        <v>178</v>
      </c>
      <c r="B31" s="1">
        <v>45706</v>
      </c>
      <c r="C31" t="s">
        <v>179</v>
      </c>
      <c r="D31" t="s">
        <v>180</v>
      </c>
      <c r="E31" t="s">
        <v>119</v>
      </c>
      <c r="F31" t="s">
        <v>146</v>
      </c>
      <c r="G31" t="s">
        <v>41</v>
      </c>
      <c r="H31" t="s">
        <v>102</v>
      </c>
      <c r="I31" t="s">
        <v>103</v>
      </c>
      <c r="J31">
        <v>3</v>
      </c>
      <c r="K31">
        <v>1100.5999999999999</v>
      </c>
      <c r="L31">
        <v>0</v>
      </c>
      <c r="M31">
        <v>2094.7199999999998</v>
      </c>
      <c r="N31" t="s">
        <v>52</v>
      </c>
      <c r="O31" t="s">
        <v>53</v>
      </c>
      <c r="P31" t="s">
        <v>44</v>
      </c>
      <c r="Q31">
        <f>Sales_Data[[#This Row],[Quantity]]*Sales_Data[[#This Row],[Unit_Price]]</f>
        <v>3301.7999999999997</v>
      </c>
      <c r="R31">
        <f>Sales_Data[[#This Row],[Gross_Sales]]*Sales_Data[[#This Row],[Discount]]</f>
        <v>0</v>
      </c>
      <c r="S31">
        <f>Sales_Data[[#This Row],[Gross_Sales]]-Sales_Data[[#This Row],[Discount_Amount]]</f>
        <v>3301.7999999999997</v>
      </c>
      <c r="T31">
        <f>Sales_Data[[#This Row],[Net Sales]]-Sales_Data[[#This Row],[Cost]]</f>
        <v>1207.08</v>
      </c>
      <c r="U31" s="2">
        <f>Sales_Data[[#This Row],[Profit]]/Sales_Data[[#This Row],[Net Sales]]</f>
        <v>0.36558240959476651</v>
      </c>
      <c r="V31">
        <f>YEAR(Sales_Data[[#This Row],[Order_Date]])</f>
        <v>2025</v>
      </c>
      <c r="W31" t="str">
        <f>TEXT(Sales_Data[[#This Row],[Order_Date]],"mmm")</f>
        <v>Feb</v>
      </c>
      <c r="X31">
        <f>MONTH(Sales_Data[[#This Row],[Order_Date]])</f>
        <v>2</v>
      </c>
      <c r="Y31" t="str">
        <f>"Q"&amp;ROUNDUP(MONTH(Sales_Data[[#This Row],[Order_Date]])/3,0)</f>
        <v>Q1</v>
      </c>
    </row>
    <row r="32" spans="1:25" x14ac:dyDescent="0.3">
      <c r="A32" t="s">
        <v>181</v>
      </c>
      <c r="B32" s="1">
        <v>45716</v>
      </c>
      <c r="C32" t="s">
        <v>182</v>
      </c>
      <c r="D32" t="s">
        <v>183</v>
      </c>
      <c r="E32" t="s">
        <v>119</v>
      </c>
      <c r="F32" t="s">
        <v>184</v>
      </c>
      <c r="G32" t="s">
        <v>75</v>
      </c>
      <c r="H32" t="s">
        <v>185</v>
      </c>
      <c r="I32" t="s">
        <v>186</v>
      </c>
      <c r="J32">
        <v>1</v>
      </c>
      <c r="K32">
        <v>2919.83</v>
      </c>
      <c r="L32">
        <v>0.1</v>
      </c>
      <c r="M32">
        <v>2275.29</v>
      </c>
      <c r="N32" t="s">
        <v>52</v>
      </c>
      <c r="O32" t="s">
        <v>35</v>
      </c>
      <c r="P32" t="s">
        <v>26</v>
      </c>
      <c r="Q32">
        <f>Sales_Data[[#This Row],[Quantity]]*Sales_Data[[#This Row],[Unit_Price]]</f>
        <v>2919.83</v>
      </c>
      <c r="R32">
        <f>Sales_Data[[#This Row],[Gross_Sales]]*Sales_Data[[#This Row],[Discount]]</f>
        <v>291.983</v>
      </c>
      <c r="S32">
        <f>Sales_Data[[#This Row],[Gross_Sales]]-Sales_Data[[#This Row],[Discount_Amount]]</f>
        <v>2627.8469999999998</v>
      </c>
      <c r="T32">
        <f>Sales_Data[[#This Row],[Net Sales]]-Sales_Data[[#This Row],[Cost]]</f>
        <v>352.55699999999979</v>
      </c>
      <c r="U32" s="2">
        <f>Sales_Data[[#This Row],[Profit]]/Sales_Data[[#This Row],[Net Sales]]</f>
        <v>0.13416192038577582</v>
      </c>
      <c r="V32">
        <f>YEAR(Sales_Data[[#This Row],[Order_Date]])</f>
        <v>2025</v>
      </c>
      <c r="W32" t="str">
        <f>TEXT(Sales_Data[[#This Row],[Order_Date]],"mmm")</f>
        <v>Feb</v>
      </c>
      <c r="X32">
        <f>MONTH(Sales_Data[[#This Row],[Order_Date]])</f>
        <v>2</v>
      </c>
      <c r="Y32" t="str">
        <f>"Q"&amp;ROUNDUP(MONTH(Sales_Data[[#This Row],[Order_Date]])/3,0)</f>
        <v>Q1</v>
      </c>
    </row>
    <row r="33" spans="1:25" x14ac:dyDescent="0.3">
      <c r="A33" t="s">
        <v>187</v>
      </c>
      <c r="B33" s="1">
        <v>45827</v>
      </c>
      <c r="C33" t="s">
        <v>188</v>
      </c>
      <c r="D33" t="s">
        <v>61</v>
      </c>
      <c r="E33" t="s">
        <v>48</v>
      </c>
      <c r="F33" t="s">
        <v>49</v>
      </c>
      <c r="G33" t="s">
        <v>67</v>
      </c>
      <c r="H33" t="s">
        <v>68</v>
      </c>
      <c r="I33" t="s">
        <v>97</v>
      </c>
      <c r="J33">
        <v>2</v>
      </c>
      <c r="K33">
        <v>43941.07</v>
      </c>
      <c r="L33">
        <v>0</v>
      </c>
      <c r="M33">
        <v>69644.39</v>
      </c>
      <c r="N33" t="s">
        <v>52</v>
      </c>
      <c r="O33" t="s">
        <v>35</v>
      </c>
      <c r="P33" t="s">
        <v>26</v>
      </c>
      <c r="Q33">
        <f>Sales_Data[[#This Row],[Quantity]]*Sales_Data[[#This Row],[Unit_Price]]</f>
        <v>87882.14</v>
      </c>
      <c r="R33">
        <f>Sales_Data[[#This Row],[Gross_Sales]]*Sales_Data[[#This Row],[Discount]]</f>
        <v>0</v>
      </c>
      <c r="S33">
        <f>Sales_Data[[#This Row],[Gross_Sales]]-Sales_Data[[#This Row],[Discount_Amount]]</f>
        <v>87882.14</v>
      </c>
      <c r="T33">
        <f>Sales_Data[[#This Row],[Net Sales]]-Sales_Data[[#This Row],[Cost]]</f>
        <v>18237.75</v>
      </c>
      <c r="U33" s="2">
        <f>Sales_Data[[#This Row],[Profit]]/Sales_Data[[#This Row],[Net Sales]]</f>
        <v>0.20752510123217299</v>
      </c>
      <c r="V33">
        <f>YEAR(Sales_Data[[#This Row],[Order_Date]])</f>
        <v>2025</v>
      </c>
      <c r="W33" t="str">
        <f>TEXT(Sales_Data[[#This Row],[Order_Date]],"mmm")</f>
        <v>Jun</v>
      </c>
      <c r="X33">
        <f>MONTH(Sales_Data[[#This Row],[Order_Date]])</f>
        <v>6</v>
      </c>
      <c r="Y33" t="str">
        <f>"Q"&amp;ROUNDUP(MONTH(Sales_Data[[#This Row],[Order_Date]])/3,0)</f>
        <v>Q2</v>
      </c>
    </row>
    <row r="34" spans="1:25" x14ac:dyDescent="0.3">
      <c r="A34" t="s">
        <v>189</v>
      </c>
      <c r="B34" s="1">
        <v>45845</v>
      </c>
      <c r="C34" t="s">
        <v>190</v>
      </c>
      <c r="D34" t="s">
        <v>160</v>
      </c>
      <c r="E34" t="s">
        <v>48</v>
      </c>
      <c r="F34" t="s">
        <v>49</v>
      </c>
      <c r="G34" t="s">
        <v>41</v>
      </c>
      <c r="H34" t="s">
        <v>171</v>
      </c>
      <c r="I34" t="s">
        <v>191</v>
      </c>
      <c r="J34">
        <v>1</v>
      </c>
      <c r="K34">
        <v>21204.69</v>
      </c>
      <c r="L34">
        <v>0.15</v>
      </c>
      <c r="M34">
        <v>11837.17</v>
      </c>
      <c r="N34" t="s">
        <v>52</v>
      </c>
      <c r="O34" t="s">
        <v>35</v>
      </c>
      <c r="P34" t="s">
        <v>71</v>
      </c>
      <c r="Q34">
        <f>Sales_Data[[#This Row],[Quantity]]*Sales_Data[[#This Row],[Unit_Price]]</f>
        <v>21204.69</v>
      </c>
      <c r="R34">
        <f>Sales_Data[[#This Row],[Gross_Sales]]*Sales_Data[[#This Row],[Discount]]</f>
        <v>3180.7034999999996</v>
      </c>
      <c r="S34">
        <f>Sales_Data[[#This Row],[Gross_Sales]]-Sales_Data[[#This Row],[Discount_Amount]]</f>
        <v>18023.986499999999</v>
      </c>
      <c r="T34">
        <f>Sales_Data[[#This Row],[Net Sales]]-Sales_Data[[#This Row],[Cost]]</f>
        <v>6186.816499999999</v>
      </c>
      <c r="U34" s="2">
        <f>Sales_Data[[#This Row],[Profit]]/Sales_Data[[#This Row],[Net Sales]]</f>
        <v>0.34325461240220079</v>
      </c>
      <c r="V34">
        <f>YEAR(Sales_Data[[#This Row],[Order_Date]])</f>
        <v>2025</v>
      </c>
      <c r="W34" t="str">
        <f>TEXT(Sales_Data[[#This Row],[Order_Date]],"mmm")</f>
        <v>Jul</v>
      </c>
      <c r="X34">
        <f>MONTH(Sales_Data[[#This Row],[Order_Date]])</f>
        <v>7</v>
      </c>
      <c r="Y34" t="str">
        <f>"Q"&amp;ROUNDUP(MONTH(Sales_Data[[#This Row],[Order_Date]])/3,0)</f>
        <v>Q3</v>
      </c>
    </row>
    <row r="35" spans="1:25" x14ac:dyDescent="0.3">
      <c r="A35" t="s">
        <v>192</v>
      </c>
      <c r="B35" s="1">
        <v>45928</v>
      </c>
      <c r="C35" t="s">
        <v>193</v>
      </c>
      <c r="D35" t="s">
        <v>194</v>
      </c>
      <c r="E35" t="s">
        <v>30</v>
      </c>
      <c r="F35" t="s">
        <v>101</v>
      </c>
      <c r="G35" t="s">
        <v>41</v>
      </c>
      <c r="H35" t="s">
        <v>171</v>
      </c>
      <c r="I35" t="s">
        <v>172</v>
      </c>
      <c r="J35">
        <v>1</v>
      </c>
      <c r="K35">
        <v>486.77</v>
      </c>
      <c r="L35">
        <v>0.15</v>
      </c>
      <c r="M35">
        <v>313.14999999999998</v>
      </c>
      <c r="N35" t="s">
        <v>83</v>
      </c>
      <c r="O35" t="s">
        <v>53</v>
      </c>
      <c r="P35" t="s">
        <v>71</v>
      </c>
      <c r="Q35">
        <f>Sales_Data[[#This Row],[Quantity]]*Sales_Data[[#This Row],[Unit_Price]]</f>
        <v>486.77</v>
      </c>
      <c r="R35">
        <f>Sales_Data[[#This Row],[Gross_Sales]]*Sales_Data[[#This Row],[Discount]]</f>
        <v>73.015499999999989</v>
      </c>
      <c r="S35">
        <f>Sales_Data[[#This Row],[Gross_Sales]]-Sales_Data[[#This Row],[Discount_Amount]]</f>
        <v>413.75450000000001</v>
      </c>
      <c r="T35">
        <f>Sales_Data[[#This Row],[Net Sales]]-Sales_Data[[#This Row],[Cost]]</f>
        <v>100.60450000000003</v>
      </c>
      <c r="U35" s="2">
        <f>Sales_Data[[#This Row],[Profit]]/Sales_Data[[#This Row],[Net Sales]]</f>
        <v>0.24315022555645927</v>
      </c>
      <c r="V35">
        <f>YEAR(Sales_Data[[#This Row],[Order_Date]])</f>
        <v>2025</v>
      </c>
      <c r="W35" t="str">
        <f>TEXT(Sales_Data[[#This Row],[Order_Date]],"mmm")</f>
        <v>Sep</v>
      </c>
      <c r="X35">
        <f>MONTH(Sales_Data[[#This Row],[Order_Date]])</f>
        <v>9</v>
      </c>
      <c r="Y35" t="str">
        <f>"Q"&amp;ROUNDUP(MONTH(Sales_Data[[#This Row],[Order_Date]])/3,0)</f>
        <v>Q3</v>
      </c>
    </row>
    <row r="36" spans="1:25" x14ac:dyDescent="0.3">
      <c r="A36" t="s">
        <v>195</v>
      </c>
      <c r="B36" s="1">
        <v>45847</v>
      </c>
      <c r="C36" t="s">
        <v>196</v>
      </c>
      <c r="D36" t="s">
        <v>112</v>
      </c>
      <c r="E36" t="s">
        <v>48</v>
      </c>
      <c r="F36" t="s">
        <v>126</v>
      </c>
      <c r="G36" t="s">
        <v>67</v>
      </c>
      <c r="H36" t="s">
        <v>88</v>
      </c>
      <c r="I36" t="s">
        <v>89</v>
      </c>
      <c r="J36">
        <v>2</v>
      </c>
      <c r="K36">
        <v>54323.77</v>
      </c>
      <c r="L36">
        <v>0.05</v>
      </c>
      <c r="M36">
        <v>86373.45</v>
      </c>
      <c r="N36" t="s">
        <v>52</v>
      </c>
      <c r="O36" t="s">
        <v>53</v>
      </c>
      <c r="P36" t="s">
        <v>71</v>
      </c>
      <c r="Q36">
        <f>Sales_Data[[#This Row],[Quantity]]*Sales_Data[[#This Row],[Unit_Price]]</f>
        <v>108647.54</v>
      </c>
      <c r="R36">
        <f>Sales_Data[[#This Row],[Gross_Sales]]*Sales_Data[[#This Row],[Discount]]</f>
        <v>5432.3770000000004</v>
      </c>
      <c r="S36">
        <f>Sales_Data[[#This Row],[Gross_Sales]]-Sales_Data[[#This Row],[Discount_Amount]]</f>
        <v>103215.163</v>
      </c>
      <c r="T36">
        <f>Sales_Data[[#This Row],[Net Sales]]-Sales_Data[[#This Row],[Cost]]</f>
        <v>16841.713000000003</v>
      </c>
      <c r="U36" s="2">
        <f>Sales_Data[[#This Row],[Profit]]/Sales_Data[[#This Row],[Net Sales]]</f>
        <v>0.16317091898600211</v>
      </c>
      <c r="V36">
        <f>YEAR(Sales_Data[[#This Row],[Order_Date]])</f>
        <v>2025</v>
      </c>
      <c r="W36" t="str">
        <f>TEXT(Sales_Data[[#This Row],[Order_Date]],"mmm")</f>
        <v>Jul</v>
      </c>
      <c r="X36">
        <f>MONTH(Sales_Data[[#This Row],[Order_Date]])</f>
        <v>7</v>
      </c>
      <c r="Y36" t="str">
        <f>"Q"&amp;ROUNDUP(MONTH(Sales_Data[[#This Row],[Order_Date]])/3,0)</f>
        <v>Q3</v>
      </c>
    </row>
    <row r="37" spans="1:25" x14ac:dyDescent="0.3">
      <c r="A37" t="s">
        <v>197</v>
      </c>
      <c r="B37" s="1">
        <v>45832</v>
      </c>
      <c r="C37" t="s">
        <v>198</v>
      </c>
      <c r="D37" t="s">
        <v>199</v>
      </c>
      <c r="E37" t="s">
        <v>119</v>
      </c>
      <c r="F37" t="s">
        <v>120</v>
      </c>
      <c r="G37" t="s">
        <v>67</v>
      </c>
      <c r="H37" t="s">
        <v>88</v>
      </c>
      <c r="I37" t="s">
        <v>157</v>
      </c>
      <c r="J37">
        <v>5</v>
      </c>
      <c r="K37">
        <v>3137.81</v>
      </c>
      <c r="L37">
        <v>0.15</v>
      </c>
      <c r="M37">
        <v>10865.05</v>
      </c>
      <c r="N37" t="s">
        <v>83</v>
      </c>
      <c r="O37" t="s">
        <v>25</v>
      </c>
      <c r="P37" t="s">
        <v>44</v>
      </c>
      <c r="Q37">
        <f>Sales_Data[[#This Row],[Quantity]]*Sales_Data[[#This Row],[Unit_Price]]</f>
        <v>15689.05</v>
      </c>
      <c r="R37">
        <f>Sales_Data[[#This Row],[Gross_Sales]]*Sales_Data[[#This Row],[Discount]]</f>
        <v>2353.3574999999996</v>
      </c>
      <c r="S37">
        <f>Sales_Data[[#This Row],[Gross_Sales]]-Sales_Data[[#This Row],[Discount_Amount]]</f>
        <v>13335.692499999999</v>
      </c>
      <c r="T37">
        <f>Sales_Data[[#This Row],[Net Sales]]-Sales_Data[[#This Row],[Cost]]</f>
        <v>2470.6424999999999</v>
      </c>
      <c r="U37" s="2">
        <f>Sales_Data[[#This Row],[Profit]]/Sales_Data[[#This Row],[Net Sales]]</f>
        <v>0.18526540710203088</v>
      </c>
      <c r="V37">
        <f>YEAR(Sales_Data[[#This Row],[Order_Date]])</f>
        <v>2025</v>
      </c>
      <c r="W37" t="str">
        <f>TEXT(Sales_Data[[#This Row],[Order_Date]],"mmm")</f>
        <v>Jun</v>
      </c>
      <c r="X37">
        <f>MONTH(Sales_Data[[#This Row],[Order_Date]])</f>
        <v>6</v>
      </c>
      <c r="Y37" t="str">
        <f>"Q"&amp;ROUNDUP(MONTH(Sales_Data[[#This Row],[Order_Date]])/3,0)</f>
        <v>Q2</v>
      </c>
    </row>
    <row r="38" spans="1:25" x14ac:dyDescent="0.3">
      <c r="A38" t="s">
        <v>200</v>
      </c>
      <c r="B38" s="1">
        <v>45708</v>
      </c>
      <c r="C38" t="s">
        <v>201</v>
      </c>
      <c r="D38" t="s">
        <v>137</v>
      </c>
      <c r="E38" t="s">
        <v>39</v>
      </c>
      <c r="F38" t="s">
        <v>202</v>
      </c>
      <c r="G38" t="s">
        <v>67</v>
      </c>
      <c r="H38" t="s">
        <v>68</v>
      </c>
      <c r="I38" t="s">
        <v>97</v>
      </c>
      <c r="J38">
        <v>1</v>
      </c>
      <c r="K38">
        <v>816.49</v>
      </c>
      <c r="L38">
        <v>0</v>
      </c>
      <c r="M38">
        <v>700.76</v>
      </c>
      <c r="N38" t="s">
        <v>52</v>
      </c>
      <c r="O38" t="s">
        <v>35</v>
      </c>
      <c r="P38" t="s">
        <v>71</v>
      </c>
      <c r="Q38">
        <f>Sales_Data[[#This Row],[Quantity]]*Sales_Data[[#This Row],[Unit_Price]]</f>
        <v>816.49</v>
      </c>
      <c r="R38">
        <f>Sales_Data[[#This Row],[Gross_Sales]]*Sales_Data[[#This Row],[Discount]]</f>
        <v>0</v>
      </c>
      <c r="S38">
        <f>Sales_Data[[#This Row],[Gross_Sales]]-Sales_Data[[#This Row],[Discount_Amount]]</f>
        <v>816.49</v>
      </c>
      <c r="T38">
        <f>Sales_Data[[#This Row],[Net Sales]]-Sales_Data[[#This Row],[Cost]]</f>
        <v>115.73000000000002</v>
      </c>
      <c r="U38" s="2">
        <f>Sales_Data[[#This Row],[Profit]]/Sales_Data[[#This Row],[Net Sales]]</f>
        <v>0.14174086639150513</v>
      </c>
      <c r="V38">
        <f>YEAR(Sales_Data[[#This Row],[Order_Date]])</f>
        <v>2025</v>
      </c>
      <c r="W38" t="str">
        <f>TEXT(Sales_Data[[#This Row],[Order_Date]],"mmm")</f>
        <v>Feb</v>
      </c>
      <c r="X38">
        <f>MONTH(Sales_Data[[#This Row],[Order_Date]])</f>
        <v>2</v>
      </c>
      <c r="Y38" t="str">
        <f>"Q"&amp;ROUNDUP(MONTH(Sales_Data[[#This Row],[Order_Date]])/3,0)</f>
        <v>Q1</v>
      </c>
    </row>
    <row r="39" spans="1:25" x14ac:dyDescent="0.3">
      <c r="A39" t="s">
        <v>203</v>
      </c>
      <c r="B39" s="1">
        <v>46021</v>
      </c>
      <c r="C39" t="s">
        <v>204</v>
      </c>
      <c r="D39" t="s">
        <v>205</v>
      </c>
      <c r="E39" t="s">
        <v>19</v>
      </c>
      <c r="F39" t="s">
        <v>113</v>
      </c>
      <c r="G39" t="s">
        <v>75</v>
      </c>
      <c r="H39" t="s">
        <v>114</v>
      </c>
      <c r="I39" t="s">
        <v>206</v>
      </c>
      <c r="J39">
        <v>1</v>
      </c>
      <c r="K39">
        <v>1993.84</v>
      </c>
      <c r="L39">
        <v>0.05</v>
      </c>
      <c r="M39">
        <v>1641.58</v>
      </c>
      <c r="N39" t="s">
        <v>52</v>
      </c>
      <c r="O39" t="s">
        <v>35</v>
      </c>
      <c r="P39" t="s">
        <v>44</v>
      </c>
      <c r="Q39">
        <f>Sales_Data[[#This Row],[Quantity]]*Sales_Data[[#This Row],[Unit_Price]]</f>
        <v>1993.84</v>
      </c>
      <c r="R39">
        <f>Sales_Data[[#This Row],[Gross_Sales]]*Sales_Data[[#This Row],[Discount]]</f>
        <v>99.692000000000007</v>
      </c>
      <c r="S39">
        <f>Sales_Data[[#This Row],[Gross_Sales]]-Sales_Data[[#This Row],[Discount_Amount]]</f>
        <v>1894.1479999999999</v>
      </c>
      <c r="T39">
        <f>Sales_Data[[#This Row],[Net Sales]]-Sales_Data[[#This Row],[Cost]]</f>
        <v>252.56799999999998</v>
      </c>
      <c r="U39" s="2">
        <f>Sales_Data[[#This Row],[Profit]]/Sales_Data[[#This Row],[Net Sales]]</f>
        <v>0.13334121726496556</v>
      </c>
      <c r="V39">
        <f>YEAR(Sales_Data[[#This Row],[Order_Date]])</f>
        <v>2025</v>
      </c>
      <c r="W39" t="str">
        <f>TEXT(Sales_Data[[#This Row],[Order_Date]],"mmm")</f>
        <v>Dec</v>
      </c>
      <c r="X39">
        <f>MONTH(Sales_Data[[#This Row],[Order_Date]])</f>
        <v>12</v>
      </c>
      <c r="Y39" t="str">
        <f>"Q"&amp;ROUNDUP(MONTH(Sales_Data[[#This Row],[Order_Date]])/3,0)</f>
        <v>Q4</v>
      </c>
    </row>
    <row r="40" spans="1:25" x14ac:dyDescent="0.3">
      <c r="A40" t="s">
        <v>207</v>
      </c>
      <c r="B40" s="1">
        <v>45712</v>
      </c>
      <c r="C40" t="s">
        <v>208</v>
      </c>
      <c r="D40" t="s">
        <v>209</v>
      </c>
      <c r="E40" t="s">
        <v>30</v>
      </c>
      <c r="F40" t="s">
        <v>210</v>
      </c>
      <c r="G40" t="s">
        <v>67</v>
      </c>
      <c r="H40" t="s">
        <v>68</v>
      </c>
      <c r="I40" t="s">
        <v>69</v>
      </c>
      <c r="J40">
        <v>2</v>
      </c>
      <c r="K40">
        <v>1445.85</v>
      </c>
      <c r="L40">
        <v>0.15</v>
      </c>
      <c r="M40">
        <v>1544.71</v>
      </c>
      <c r="N40" t="s">
        <v>109</v>
      </c>
      <c r="O40" t="s">
        <v>53</v>
      </c>
      <c r="P40" t="s">
        <v>71</v>
      </c>
      <c r="Q40">
        <f>Sales_Data[[#This Row],[Quantity]]*Sales_Data[[#This Row],[Unit_Price]]</f>
        <v>2891.7</v>
      </c>
      <c r="R40">
        <f>Sales_Data[[#This Row],[Gross_Sales]]*Sales_Data[[#This Row],[Discount]]</f>
        <v>433.75499999999994</v>
      </c>
      <c r="S40">
        <f>Sales_Data[[#This Row],[Gross_Sales]]-Sales_Data[[#This Row],[Discount_Amount]]</f>
        <v>2457.9449999999997</v>
      </c>
      <c r="T40">
        <f>Sales_Data[[#This Row],[Net Sales]]-Sales_Data[[#This Row],[Cost]]</f>
        <v>913.23499999999967</v>
      </c>
      <c r="U40" s="2">
        <f>Sales_Data[[#This Row],[Profit]]/Sales_Data[[#This Row],[Net Sales]]</f>
        <v>0.3715441151042842</v>
      </c>
      <c r="V40">
        <f>YEAR(Sales_Data[[#This Row],[Order_Date]])</f>
        <v>2025</v>
      </c>
      <c r="W40" t="str">
        <f>TEXT(Sales_Data[[#This Row],[Order_Date]],"mmm")</f>
        <v>Feb</v>
      </c>
      <c r="X40">
        <f>MONTH(Sales_Data[[#This Row],[Order_Date]])</f>
        <v>2</v>
      </c>
      <c r="Y40" t="str">
        <f>"Q"&amp;ROUNDUP(MONTH(Sales_Data[[#This Row],[Order_Date]])/3,0)</f>
        <v>Q1</v>
      </c>
    </row>
    <row r="41" spans="1:25" x14ac:dyDescent="0.3">
      <c r="A41" t="s">
        <v>211</v>
      </c>
      <c r="B41" s="1">
        <v>45901</v>
      </c>
      <c r="C41" t="s">
        <v>212</v>
      </c>
      <c r="D41" t="s">
        <v>170</v>
      </c>
      <c r="E41" t="s">
        <v>19</v>
      </c>
      <c r="F41" t="s">
        <v>20</v>
      </c>
      <c r="G41" t="s">
        <v>75</v>
      </c>
      <c r="H41" t="s">
        <v>185</v>
      </c>
      <c r="I41" t="s">
        <v>186</v>
      </c>
      <c r="J41">
        <v>1</v>
      </c>
      <c r="K41">
        <v>3779.68</v>
      </c>
      <c r="L41">
        <v>0.15</v>
      </c>
      <c r="M41">
        <v>2525.81</v>
      </c>
      <c r="N41" t="s">
        <v>52</v>
      </c>
      <c r="O41" t="s">
        <v>53</v>
      </c>
      <c r="P41" t="s">
        <v>71</v>
      </c>
      <c r="Q41">
        <f>Sales_Data[[#This Row],[Quantity]]*Sales_Data[[#This Row],[Unit_Price]]</f>
        <v>3779.68</v>
      </c>
      <c r="R41">
        <f>Sales_Data[[#This Row],[Gross_Sales]]*Sales_Data[[#This Row],[Discount]]</f>
        <v>566.952</v>
      </c>
      <c r="S41">
        <f>Sales_Data[[#This Row],[Gross_Sales]]-Sales_Data[[#This Row],[Discount_Amount]]</f>
        <v>3212.7280000000001</v>
      </c>
      <c r="T41">
        <f>Sales_Data[[#This Row],[Net Sales]]-Sales_Data[[#This Row],[Cost]]</f>
        <v>686.91800000000012</v>
      </c>
      <c r="U41" s="2">
        <f>Sales_Data[[#This Row],[Profit]]/Sales_Data[[#This Row],[Net Sales]]</f>
        <v>0.21381143999741034</v>
      </c>
      <c r="V41">
        <f>YEAR(Sales_Data[[#This Row],[Order_Date]])</f>
        <v>2025</v>
      </c>
      <c r="W41" t="str">
        <f>TEXT(Sales_Data[[#This Row],[Order_Date]],"mmm")</f>
        <v>Sep</v>
      </c>
      <c r="X41">
        <f>MONTH(Sales_Data[[#This Row],[Order_Date]])</f>
        <v>9</v>
      </c>
      <c r="Y41" t="str">
        <f>"Q"&amp;ROUNDUP(MONTH(Sales_Data[[#This Row],[Order_Date]])/3,0)</f>
        <v>Q3</v>
      </c>
    </row>
    <row r="42" spans="1:25" x14ac:dyDescent="0.3">
      <c r="A42" t="s">
        <v>213</v>
      </c>
      <c r="B42" s="1">
        <v>45977</v>
      </c>
      <c r="C42" t="s">
        <v>214</v>
      </c>
      <c r="D42" t="s">
        <v>215</v>
      </c>
      <c r="E42" t="s">
        <v>119</v>
      </c>
      <c r="F42" t="s">
        <v>120</v>
      </c>
      <c r="G42" t="s">
        <v>32</v>
      </c>
      <c r="H42" t="s">
        <v>50</v>
      </c>
      <c r="I42" t="s">
        <v>58</v>
      </c>
      <c r="J42">
        <v>1</v>
      </c>
      <c r="K42">
        <v>7081.55</v>
      </c>
      <c r="L42">
        <v>0.05</v>
      </c>
      <c r="M42">
        <v>4270.32</v>
      </c>
      <c r="N42" t="s">
        <v>24</v>
      </c>
      <c r="O42" t="s">
        <v>53</v>
      </c>
      <c r="P42" t="s">
        <v>44</v>
      </c>
      <c r="Q42">
        <f>Sales_Data[[#This Row],[Quantity]]*Sales_Data[[#This Row],[Unit_Price]]</f>
        <v>7081.55</v>
      </c>
      <c r="R42">
        <f>Sales_Data[[#This Row],[Gross_Sales]]*Sales_Data[[#This Row],[Discount]]</f>
        <v>354.07750000000004</v>
      </c>
      <c r="S42">
        <f>Sales_Data[[#This Row],[Gross_Sales]]-Sales_Data[[#This Row],[Discount_Amount]]</f>
        <v>6727.4724999999999</v>
      </c>
      <c r="T42">
        <f>Sales_Data[[#This Row],[Net Sales]]-Sales_Data[[#This Row],[Cost]]</f>
        <v>2457.1525000000001</v>
      </c>
      <c r="U42" s="2">
        <f>Sales_Data[[#This Row],[Profit]]/Sales_Data[[#This Row],[Net Sales]]</f>
        <v>0.36524155245524975</v>
      </c>
      <c r="V42">
        <f>YEAR(Sales_Data[[#This Row],[Order_Date]])</f>
        <v>2025</v>
      </c>
      <c r="W42" t="str">
        <f>TEXT(Sales_Data[[#This Row],[Order_Date]],"mmm")</f>
        <v>Nov</v>
      </c>
      <c r="X42">
        <f>MONTH(Sales_Data[[#This Row],[Order_Date]])</f>
        <v>11</v>
      </c>
      <c r="Y42" t="str">
        <f>"Q"&amp;ROUNDUP(MONTH(Sales_Data[[#This Row],[Order_Date]])/3,0)</f>
        <v>Q4</v>
      </c>
    </row>
    <row r="43" spans="1:25" x14ac:dyDescent="0.3">
      <c r="A43" t="s">
        <v>216</v>
      </c>
      <c r="B43" s="1">
        <v>45788</v>
      </c>
      <c r="C43" t="s">
        <v>217</v>
      </c>
      <c r="D43" t="s">
        <v>218</v>
      </c>
      <c r="E43" t="s">
        <v>119</v>
      </c>
      <c r="F43" t="s">
        <v>120</v>
      </c>
      <c r="G43" t="s">
        <v>67</v>
      </c>
      <c r="H43" t="s">
        <v>88</v>
      </c>
      <c r="I43" t="s">
        <v>157</v>
      </c>
      <c r="J43">
        <v>1</v>
      </c>
      <c r="K43">
        <v>3234.31</v>
      </c>
      <c r="L43">
        <v>0</v>
      </c>
      <c r="M43">
        <v>2009.84</v>
      </c>
      <c r="N43" t="s">
        <v>83</v>
      </c>
      <c r="O43" t="s">
        <v>35</v>
      </c>
      <c r="P43" t="s">
        <v>71</v>
      </c>
      <c r="Q43">
        <f>Sales_Data[[#This Row],[Quantity]]*Sales_Data[[#This Row],[Unit_Price]]</f>
        <v>3234.31</v>
      </c>
      <c r="R43">
        <f>Sales_Data[[#This Row],[Gross_Sales]]*Sales_Data[[#This Row],[Discount]]</f>
        <v>0</v>
      </c>
      <c r="S43">
        <f>Sales_Data[[#This Row],[Gross_Sales]]-Sales_Data[[#This Row],[Discount_Amount]]</f>
        <v>3234.31</v>
      </c>
      <c r="T43">
        <f>Sales_Data[[#This Row],[Net Sales]]-Sales_Data[[#This Row],[Cost]]</f>
        <v>1224.47</v>
      </c>
      <c r="U43" s="2">
        <f>Sales_Data[[#This Row],[Profit]]/Sales_Data[[#This Row],[Net Sales]]</f>
        <v>0.37858770495097877</v>
      </c>
      <c r="V43">
        <f>YEAR(Sales_Data[[#This Row],[Order_Date]])</f>
        <v>2025</v>
      </c>
      <c r="W43" t="str">
        <f>TEXT(Sales_Data[[#This Row],[Order_Date]],"mmm")</f>
        <v>May</v>
      </c>
      <c r="X43">
        <f>MONTH(Sales_Data[[#This Row],[Order_Date]])</f>
        <v>5</v>
      </c>
      <c r="Y43" t="str">
        <f>"Q"&amp;ROUNDUP(MONTH(Sales_Data[[#This Row],[Order_Date]])/3,0)</f>
        <v>Q2</v>
      </c>
    </row>
    <row r="44" spans="1:25" x14ac:dyDescent="0.3">
      <c r="A44" t="s">
        <v>219</v>
      </c>
      <c r="B44" s="1">
        <v>45964</v>
      </c>
      <c r="C44" t="s">
        <v>220</v>
      </c>
      <c r="D44" t="s">
        <v>221</v>
      </c>
      <c r="E44" t="s">
        <v>48</v>
      </c>
      <c r="F44" t="s">
        <v>132</v>
      </c>
      <c r="G44" t="s">
        <v>32</v>
      </c>
      <c r="H44" t="s">
        <v>33</v>
      </c>
      <c r="I44" t="s">
        <v>161</v>
      </c>
      <c r="J44">
        <v>1</v>
      </c>
      <c r="K44">
        <v>52598.18</v>
      </c>
      <c r="L44">
        <v>0</v>
      </c>
      <c r="M44">
        <v>33721.14</v>
      </c>
      <c r="N44" t="s">
        <v>83</v>
      </c>
      <c r="O44" t="s">
        <v>25</v>
      </c>
      <c r="P44" t="s">
        <v>71</v>
      </c>
      <c r="Q44">
        <f>Sales_Data[[#This Row],[Quantity]]*Sales_Data[[#This Row],[Unit_Price]]</f>
        <v>52598.18</v>
      </c>
      <c r="R44">
        <f>Sales_Data[[#This Row],[Gross_Sales]]*Sales_Data[[#This Row],[Discount]]</f>
        <v>0</v>
      </c>
      <c r="S44">
        <f>Sales_Data[[#This Row],[Gross_Sales]]-Sales_Data[[#This Row],[Discount_Amount]]</f>
        <v>52598.18</v>
      </c>
      <c r="T44">
        <f>Sales_Data[[#This Row],[Net Sales]]-Sales_Data[[#This Row],[Cost]]</f>
        <v>18877.04</v>
      </c>
      <c r="U44" s="2">
        <f>Sales_Data[[#This Row],[Profit]]/Sales_Data[[#This Row],[Net Sales]]</f>
        <v>0.35889150537147863</v>
      </c>
      <c r="V44">
        <f>YEAR(Sales_Data[[#This Row],[Order_Date]])</f>
        <v>2025</v>
      </c>
      <c r="W44" t="str">
        <f>TEXT(Sales_Data[[#This Row],[Order_Date]],"mmm")</f>
        <v>Nov</v>
      </c>
      <c r="X44">
        <f>MONTH(Sales_Data[[#This Row],[Order_Date]])</f>
        <v>11</v>
      </c>
      <c r="Y44" t="str">
        <f>"Q"&amp;ROUNDUP(MONTH(Sales_Data[[#This Row],[Order_Date]])/3,0)</f>
        <v>Q4</v>
      </c>
    </row>
    <row r="45" spans="1:25" x14ac:dyDescent="0.3">
      <c r="A45" t="s">
        <v>222</v>
      </c>
      <c r="B45" s="1">
        <v>45792</v>
      </c>
      <c r="C45" t="s">
        <v>223</v>
      </c>
      <c r="D45" t="s">
        <v>224</v>
      </c>
      <c r="E45" t="s">
        <v>48</v>
      </c>
      <c r="F45" t="s">
        <v>49</v>
      </c>
      <c r="G45" t="s">
        <v>67</v>
      </c>
      <c r="H45" t="s">
        <v>88</v>
      </c>
      <c r="I45" t="s">
        <v>89</v>
      </c>
      <c r="J45">
        <v>1</v>
      </c>
      <c r="K45">
        <v>12539.22</v>
      </c>
      <c r="L45">
        <v>0.05</v>
      </c>
      <c r="M45">
        <v>10455.950000000001</v>
      </c>
      <c r="N45" t="s">
        <v>70</v>
      </c>
      <c r="O45" t="s">
        <v>25</v>
      </c>
      <c r="P45" t="s">
        <v>44</v>
      </c>
      <c r="Q45">
        <f>Sales_Data[[#This Row],[Quantity]]*Sales_Data[[#This Row],[Unit_Price]]</f>
        <v>12539.22</v>
      </c>
      <c r="R45">
        <f>Sales_Data[[#This Row],[Gross_Sales]]*Sales_Data[[#This Row],[Discount]]</f>
        <v>626.96100000000001</v>
      </c>
      <c r="S45">
        <f>Sales_Data[[#This Row],[Gross_Sales]]-Sales_Data[[#This Row],[Discount_Amount]]</f>
        <v>11912.259</v>
      </c>
      <c r="T45">
        <f>Sales_Data[[#This Row],[Net Sales]]-Sales_Data[[#This Row],[Cost]]</f>
        <v>1456.3089999999993</v>
      </c>
      <c r="U45" s="2">
        <f>Sales_Data[[#This Row],[Profit]]/Sales_Data[[#This Row],[Net Sales]]</f>
        <v>0.12225296646085342</v>
      </c>
      <c r="V45">
        <f>YEAR(Sales_Data[[#This Row],[Order_Date]])</f>
        <v>2025</v>
      </c>
      <c r="W45" t="str">
        <f>TEXT(Sales_Data[[#This Row],[Order_Date]],"mmm")</f>
        <v>May</v>
      </c>
      <c r="X45">
        <f>MONTH(Sales_Data[[#This Row],[Order_Date]])</f>
        <v>5</v>
      </c>
      <c r="Y45" t="str">
        <f>"Q"&amp;ROUNDUP(MONTH(Sales_Data[[#This Row],[Order_Date]])/3,0)</f>
        <v>Q2</v>
      </c>
    </row>
    <row r="46" spans="1:25" x14ac:dyDescent="0.3">
      <c r="A46" t="s">
        <v>225</v>
      </c>
      <c r="B46" s="1">
        <v>45678</v>
      </c>
      <c r="C46" t="s">
        <v>226</v>
      </c>
      <c r="D46" t="s">
        <v>125</v>
      </c>
      <c r="E46" t="s">
        <v>119</v>
      </c>
      <c r="F46" t="s">
        <v>146</v>
      </c>
      <c r="G46" t="s">
        <v>21</v>
      </c>
      <c r="H46" t="s">
        <v>22</v>
      </c>
      <c r="I46" t="s">
        <v>23</v>
      </c>
      <c r="J46">
        <v>1</v>
      </c>
      <c r="K46">
        <v>4689.47</v>
      </c>
      <c r="L46">
        <v>0.1</v>
      </c>
      <c r="M46">
        <v>2618.16</v>
      </c>
      <c r="N46" t="s">
        <v>83</v>
      </c>
      <c r="O46" t="s">
        <v>35</v>
      </c>
      <c r="P46" t="s">
        <v>44</v>
      </c>
      <c r="Q46">
        <f>Sales_Data[[#This Row],[Quantity]]*Sales_Data[[#This Row],[Unit_Price]]</f>
        <v>4689.47</v>
      </c>
      <c r="R46">
        <f>Sales_Data[[#This Row],[Gross_Sales]]*Sales_Data[[#This Row],[Discount]]</f>
        <v>468.94700000000006</v>
      </c>
      <c r="S46">
        <f>Sales_Data[[#This Row],[Gross_Sales]]-Sales_Data[[#This Row],[Discount_Amount]]</f>
        <v>4220.5230000000001</v>
      </c>
      <c r="T46">
        <f>Sales_Data[[#This Row],[Net Sales]]-Sales_Data[[#This Row],[Cost]]</f>
        <v>1602.3630000000003</v>
      </c>
      <c r="U46" s="2">
        <f>Sales_Data[[#This Row],[Profit]]/Sales_Data[[#This Row],[Net Sales]]</f>
        <v>0.37965981941100668</v>
      </c>
      <c r="V46">
        <f>YEAR(Sales_Data[[#This Row],[Order_Date]])</f>
        <v>2025</v>
      </c>
      <c r="W46" t="str">
        <f>TEXT(Sales_Data[[#This Row],[Order_Date]],"mmm")</f>
        <v>Jan</v>
      </c>
      <c r="X46">
        <f>MONTH(Sales_Data[[#This Row],[Order_Date]])</f>
        <v>1</v>
      </c>
      <c r="Y46" t="str">
        <f>"Q"&amp;ROUNDUP(MONTH(Sales_Data[[#This Row],[Order_Date]])/3,0)</f>
        <v>Q1</v>
      </c>
    </row>
    <row r="47" spans="1:25" x14ac:dyDescent="0.3">
      <c r="A47" t="s">
        <v>227</v>
      </c>
      <c r="B47" s="1">
        <v>45986</v>
      </c>
      <c r="C47" t="s">
        <v>228</v>
      </c>
      <c r="D47" t="s">
        <v>229</v>
      </c>
      <c r="E47" t="s">
        <v>119</v>
      </c>
      <c r="F47" t="s">
        <v>146</v>
      </c>
      <c r="G47" t="s">
        <v>21</v>
      </c>
      <c r="H47" t="s">
        <v>230</v>
      </c>
      <c r="I47" t="s">
        <v>231</v>
      </c>
      <c r="J47">
        <v>1</v>
      </c>
      <c r="K47">
        <v>6348.32</v>
      </c>
      <c r="L47">
        <v>0</v>
      </c>
      <c r="M47">
        <v>5024.82</v>
      </c>
      <c r="N47" t="s">
        <v>70</v>
      </c>
      <c r="O47" t="s">
        <v>35</v>
      </c>
      <c r="P47" t="s">
        <v>44</v>
      </c>
      <c r="Q47">
        <f>Sales_Data[[#This Row],[Quantity]]*Sales_Data[[#This Row],[Unit_Price]]</f>
        <v>6348.32</v>
      </c>
      <c r="R47">
        <f>Sales_Data[[#This Row],[Gross_Sales]]*Sales_Data[[#This Row],[Discount]]</f>
        <v>0</v>
      </c>
      <c r="S47">
        <f>Sales_Data[[#This Row],[Gross_Sales]]-Sales_Data[[#This Row],[Discount_Amount]]</f>
        <v>6348.32</v>
      </c>
      <c r="T47">
        <f>Sales_Data[[#This Row],[Net Sales]]-Sales_Data[[#This Row],[Cost]]</f>
        <v>1323.5</v>
      </c>
      <c r="U47" s="2">
        <f>Sales_Data[[#This Row],[Profit]]/Sales_Data[[#This Row],[Net Sales]]</f>
        <v>0.20848035385739849</v>
      </c>
      <c r="V47">
        <f>YEAR(Sales_Data[[#This Row],[Order_Date]])</f>
        <v>2025</v>
      </c>
      <c r="W47" t="str">
        <f>TEXT(Sales_Data[[#This Row],[Order_Date]],"mmm")</f>
        <v>Nov</v>
      </c>
      <c r="X47">
        <f>MONTH(Sales_Data[[#This Row],[Order_Date]])</f>
        <v>11</v>
      </c>
      <c r="Y47" t="str">
        <f>"Q"&amp;ROUNDUP(MONTH(Sales_Data[[#This Row],[Order_Date]])/3,0)</f>
        <v>Q4</v>
      </c>
    </row>
    <row r="48" spans="1:25" x14ac:dyDescent="0.3">
      <c r="A48" t="s">
        <v>232</v>
      </c>
      <c r="B48" s="1">
        <v>45824</v>
      </c>
      <c r="C48" t="s">
        <v>233</v>
      </c>
      <c r="D48" t="s">
        <v>183</v>
      </c>
      <c r="E48" t="s">
        <v>48</v>
      </c>
      <c r="F48" t="s">
        <v>164</v>
      </c>
      <c r="G48" t="s">
        <v>67</v>
      </c>
      <c r="H48" t="s">
        <v>121</v>
      </c>
      <c r="I48" t="s">
        <v>142</v>
      </c>
      <c r="J48">
        <v>3</v>
      </c>
      <c r="K48">
        <v>42901.42</v>
      </c>
      <c r="L48">
        <v>0.05</v>
      </c>
      <c r="M48">
        <v>95298.22</v>
      </c>
      <c r="N48" t="s">
        <v>70</v>
      </c>
      <c r="O48" t="s">
        <v>35</v>
      </c>
      <c r="P48" t="s">
        <v>44</v>
      </c>
      <c r="Q48">
        <f>Sales_Data[[#This Row],[Quantity]]*Sales_Data[[#This Row],[Unit_Price]]</f>
        <v>128704.26</v>
      </c>
      <c r="R48">
        <f>Sales_Data[[#This Row],[Gross_Sales]]*Sales_Data[[#This Row],[Discount]]</f>
        <v>6435.2129999999997</v>
      </c>
      <c r="S48">
        <f>Sales_Data[[#This Row],[Gross_Sales]]-Sales_Data[[#This Row],[Discount_Amount]]</f>
        <v>122269.04699999999</v>
      </c>
      <c r="T48">
        <f>Sales_Data[[#This Row],[Net Sales]]-Sales_Data[[#This Row],[Cost]]</f>
        <v>26970.82699999999</v>
      </c>
      <c r="U48" s="2">
        <f>Sales_Data[[#This Row],[Profit]]/Sales_Data[[#This Row],[Net Sales]]</f>
        <v>0.22058589366448561</v>
      </c>
      <c r="V48">
        <f>YEAR(Sales_Data[[#This Row],[Order_Date]])</f>
        <v>2025</v>
      </c>
      <c r="W48" t="str">
        <f>TEXT(Sales_Data[[#This Row],[Order_Date]],"mmm")</f>
        <v>Jun</v>
      </c>
      <c r="X48">
        <f>MONTH(Sales_Data[[#This Row],[Order_Date]])</f>
        <v>6</v>
      </c>
      <c r="Y48" t="str">
        <f>"Q"&amp;ROUNDUP(MONTH(Sales_Data[[#This Row],[Order_Date]])/3,0)</f>
        <v>Q2</v>
      </c>
    </row>
    <row r="49" spans="1:25" x14ac:dyDescent="0.3">
      <c r="A49" t="s">
        <v>234</v>
      </c>
      <c r="B49" s="1">
        <v>45931</v>
      </c>
      <c r="C49" t="s">
        <v>235</v>
      </c>
      <c r="D49" t="s">
        <v>137</v>
      </c>
      <c r="E49" t="s">
        <v>30</v>
      </c>
      <c r="F49" t="s">
        <v>156</v>
      </c>
      <c r="G49" t="s">
        <v>67</v>
      </c>
      <c r="H49" t="s">
        <v>121</v>
      </c>
      <c r="I49" t="s">
        <v>122</v>
      </c>
      <c r="J49">
        <v>1</v>
      </c>
      <c r="K49">
        <v>3105.36</v>
      </c>
      <c r="L49">
        <v>0.15</v>
      </c>
      <c r="M49">
        <v>2178.31</v>
      </c>
      <c r="N49" t="s">
        <v>109</v>
      </c>
      <c r="O49" t="s">
        <v>25</v>
      </c>
      <c r="P49" t="s">
        <v>44</v>
      </c>
      <c r="Q49">
        <f>Sales_Data[[#This Row],[Quantity]]*Sales_Data[[#This Row],[Unit_Price]]</f>
        <v>3105.36</v>
      </c>
      <c r="R49">
        <f>Sales_Data[[#This Row],[Gross_Sales]]*Sales_Data[[#This Row],[Discount]]</f>
        <v>465.80399999999997</v>
      </c>
      <c r="S49">
        <f>Sales_Data[[#This Row],[Gross_Sales]]-Sales_Data[[#This Row],[Discount_Amount]]</f>
        <v>2639.556</v>
      </c>
      <c r="T49">
        <f>Sales_Data[[#This Row],[Net Sales]]-Sales_Data[[#This Row],[Cost]]</f>
        <v>461.24600000000009</v>
      </c>
      <c r="U49" s="2">
        <f>Sales_Data[[#This Row],[Profit]]/Sales_Data[[#This Row],[Net Sales]]</f>
        <v>0.1747437826664788</v>
      </c>
      <c r="V49">
        <f>YEAR(Sales_Data[[#This Row],[Order_Date]])</f>
        <v>2025</v>
      </c>
      <c r="W49" t="str">
        <f>TEXT(Sales_Data[[#This Row],[Order_Date]],"mmm")</f>
        <v>Oct</v>
      </c>
      <c r="X49">
        <f>MONTH(Sales_Data[[#This Row],[Order_Date]])</f>
        <v>10</v>
      </c>
      <c r="Y49" t="str">
        <f>"Q"&amp;ROUNDUP(MONTH(Sales_Data[[#This Row],[Order_Date]])/3,0)</f>
        <v>Q4</v>
      </c>
    </row>
    <row r="50" spans="1:25" x14ac:dyDescent="0.3">
      <c r="A50" t="s">
        <v>236</v>
      </c>
      <c r="B50" s="1">
        <v>45746</v>
      </c>
      <c r="C50" t="s">
        <v>237</v>
      </c>
      <c r="D50" t="s">
        <v>238</v>
      </c>
      <c r="E50" t="s">
        <v>19</v>
      </c>
      <c r="F50" t="s">
        <v>113</v>
      </c>
      <c r="G50" t="s">
        <v>41</v>
      </c>
      <c r="H50" t="s">
        <v>171</v>
      </c>
      <c r="I50" t="s">
        <v>191</v>
      </c>
      <c r="J50">
        <v>4</v>
      </c>
      <c r="K50">
        <v>16699.41</v>
      </c>
      <c r="L50">
        <v>0.05</v>
      </c>
      <c r="M50">
        <v>50419.8</v>
      </c>
      <c r="N50" t="s">
        <v>24</v>
      </c>
      <c r="O50" t="s">
        <v>35</v>
      </c>
      <c r="P50" t="s">
        <v>44</v>
      </c>
      <c r="Q50">
        <f>Sales_Data[[#This Row],[Quantity]]*Sales_Data[[#This Row],[Unit_Price]]</f>
        <v>66797.64</v>
      </c>
      <c r="R50">
        <f>Sales_Data[[#This Row],[Gross_Sales]]*Sales_Data[[#This Row],[Discount]]</f>
        <v>3339.8820000000001</v>
      </c>
      <c r="S50">
        <f>Sales_Data[[#This Row],[Gross_Sales]]-Sales_Data[[#This Row],[Discount_Amount]]</f>
        <v>63457.758000000002</v>
      </c>
      <c r="T50">
        <f>Sales_Data[[#This Row],[Net Sales]]-Sales_Data[[#This Row],[Cost]]</f>
        <v>13037.957999999999</v>
      </c>
      <c r="U50" s="2">
        <f>Sales_Data[[#This Row],[Profit]]/Sales_Data[[#This Row],[Net Sales]]</f>
        <v>0.2054588502795828</v>
      </c>
      <c r="V50">
        <f>YEAR(Sales_Data[[#This Row],[Order_Date]])</f>
        <v>2025</v>
      </c>
      <c r="W50" t="str">
        <f>TEXT(Sales_Data[[#This Row],[Order_Date]],"mmm")</f>
        <v>Mar</v>
      </c>
      <c r="X50">
        <f>MONTH(Sales_Data[[#This Row],[Order_Date]])</f>
        <v>3</v>
      </c>
      <c r="Y50" t="str">
        <f>"Q"&amp;ROUNDUP(MONTH(Sales_Data[[#This Row],[Order_Date]])/3,0)</f>
        <v>Q1</v>
      </c>
    </row>
    <row r="51" spans="1:25" x14ac:dyDescent="0.3">
      <c r="A51" t="s">
        <v>239</v>
      </c>
      <c r="B51" s="1">
        <v>45973</v>
      </c>
      <c r="C51" t="s">
        <v>240</v>
      </c>
      <c r="D51" t="s">
        <v>241</v>
      </c>
      <c r="E51" t="s">
        <v>48</v>
      </c>
      <c r="F51" t="s">
        <v>49</v>
      </c>
      <c r="G51" t="s">
        <v>41</v>
      </c>
      <c r="H51" t="s">
        <v>42</v>
      </c>
      <c r="I51" t="s">
        <v>82</v>
      </c>
      <c r="J51">
        <v>2</v>
      </c>
      <c r="K51">
        <v>16011.35</v>
      </c>
      <c r="L51">
        <v>0</v>
      </c>
      <c r="M51">
        <v>27683.87</v>
      </c>
      <c r="N51" t="s">
        <v>52</v>
      </c>
      <c r="O51" t="s">
        <v>53</v>
      </c>
      <c r="P51" t="s">
        <v>71</v>
      </c>
      <c r="Q51">
        <f>Sales_Data[[#This Row],[Quantity]]*Sales_Data[[#This Row],[Unit_Price]]</f>
        <v>32022.7</v>
      </c>
      <c r="R51">
        <f>Sales_Data[[#This Row],[Gross_Sales]]*Sales_Data[[#This Row],[Discount]]</f>
        <v>0</v>
      </c>
      <c r="S51">
        <f>Sales_Data[[#This Row],[Gross_Sales]]-Sales_Data[[#This Row],[Discount_Amount]]</f>
        <v>32022.7</v>
      </c>
      <c r="T51">
        <f>Sales_Data[[#This Row],[Net Sales]]-Sales_Data[[#This Row],[Cost]]</f>
        <v>4338.8300000000017</v>
      </c>
      <c r="U51" s="2">
        <f>Sales_Data[[#This Row],[Profit]]/Sales_Data[[#This Row],[Net Sales]]</f>
        <v>0.13549232263363181</v>
      </c>
      <c r="V51">
        <f>YEAR(Sales_Data[[#This Row],[Order_Date]])</f>
        <v>2025</v>
      </c>
      <c r="W51" t="str">
        <f>TEXT(Sales_Data[[#This Row],[Order_Date]],"mmm")</f>
        <v>Nov</v>
      </c>
      <c r="X51">
        <f>MONTH(Sales_Data[[#This Row],[Order_Date]])</f>
        <v>11</v>
      </c>
      <c r="Y51" t="str">
        <f>"Q"&amp;ROUNDUP(MONTH(Sales_Data[[#This Row],[Order_Date]])/3,0)</f>
        <v>Q4</v>
      </c>
    </row>
    <row r="52" spans="1:25" x14ac:dyDescent="0.3">
      <c r="A52" t="s">
        <v>242</v>
      </c>
      <c r="B52" s="1">
        <v>45671</v>
      </c>
      <c r="C52" t="s">
        <v>243</v>
      </c>
      <c r="D52" t="s">
        <v>244</v>
      </c>
      <c r="E52" t="s">
        <v>119</v>
      </c>
      <c r="F52" t="s">
        <v>184</v>
      </c>
      <c r="G52" t="s">
        <v>32</v>
      </c>
      <c r="H52" t="s">
        <v>33</v>
      </c>
      <c r="I52" t="s">
        <v>34</v>
      </c>
      <c r="J52">
        <v>1</v>
      </c>
      <c r="K52">
        <v>4696.6099999999997</v>
      </c>
      <c r="L52">
        <v>0.2</v>
      </c>
      <c r="M52">
        <v>3164.13</v>
      </c>
      <c r="N52" t="s">
        <v>52</v>
      </c>
      <c r="O52" t="s">
        <v>35</v>
      </c>
      <c r="P52" t="s">
        <v>26</v>
      </c>
      <c r="Q52">
        <f>Sales_Data[[#This Row],[Quantity]]*Sales_Data[[#This Row],[Unit_Price]]</f>
        <v>4696.6099999999997</v>
      </c>
      <c r="R52">
        <f>Sales_Data[[#This Row],[Gross_Sales]]*Sales_Data[[#This Row],[Discount]]</f>
        <v>939.322</v>
      </c>
      <c r="S52">
        <f>Sales_Data[[#This Row],[Gross_Sales]]-Sales_Data[[#This Row],[Discount_Amount]]</f>
        <v>3757.2879999999996</v>
      </c>
      <c r="T52">
        <f>Sales_Data[[#This Row],[Net Sales]]-Sales_Data[[#This Row],[Cost]]</f>
        <v>593.15799999999945</v>
      </c>
      <c r="U52" s="2">
        <f>Sales_Data[[#This Row],[Profit]]/Sales_Data[[#This Row],[Net Sales]]</f>
        <v>0.15786865419951826</v>
      </c>
      <c r="V52">
        <f>YEAR(Sales_Data[[#This Row],[Order_Date]])</f>
        <v>2025</v>
      </c>
      <c r="W52" t="str">
        <f>TEXT(Sales_Data[[#This Row],[Order_Date]],"mmm")</f>
        <v>Jan</v>
      </c>
      <c r="X52">
        <f>MONTH(Sales_Data[[#This Row],[Order_Date]])</f>
        <v>1</v>
      </c>
      <c r="Y52" t="str">
        <f>"Q"&amp;ROUNDUP(MONTH(Sales_Data[[#This Row],[Order_Date]])/3,0)</f>
        <v>Q1</v>
      </c>
    </row>
    <row r="53" spans="1:25" x14ac:dyDescent="0.3">
      <c r="A53" t="s">
        <v>245</v>
      </c>
      <c r="B53" s="1">
        <v>45899</v>
      </c>
      <c r="C53" t="s">
        <v>246</v>
      </c>
      <c r="D53" t="s">
        <v>125</v>
      </c>
      <c r="E53" t="s">
        <v>48</v>
      </c>
      <c r="F53" t="s">
        <v>126</v>
      </c>
      <c r="G53" t="s">
        <v>75</v>
      </c>
      <c r="H53" t="s">
        <v>114</v>
      </c>
      <c r="I53" t="s">
        <v>115</v>
      </c>
      <c r="J53">
        <v>4</v>
      </c>
      <c r="K53">
        <v>57633.53</v>
      </c>
      <c r="L53">
        <v>0.05</v>
      </c>
      <c r="M53">
        <v>151802.35999999999</v>
      </c>
      <c r="N53" t="s">
        <v>70</v>
      </c>
      <c r="O53" t="s">
        <v>35</v>
      </c>
      <c r="P53" t="s">
        <v>71</v>
      </c>
      <c r="Q53">
        <f>Sales_Data[[#This Row],[Quantity]]*Sales_Data[[#This Row],[Unit_Price]]</f>
        <v>230534.12</v>
      </c>
      <c r="R53">
        <f>Sales_Data[[#This Row],[Gross_Sales]]*Sales_Data[[#This Row],[Discount]]</f>
        <v>11526.706</v>
      </c>
      <c r="S53">
        <f>Sales_Data[[#This Row],[Gross_Sales]]-Sales_Data[[#This Row],[Discount_Amount]]</f>
        <v>219007.41399999999</v>
      </c>
      <c r="T53">
        <f>Sales_Data[[#This Row],[Net Sales]]-Sales_Data[[#This Row],[Cost]]</f>
        <v>67205.054000000004</v>
      </c>
      <c r="U53" s="2">
        <f>Sales_Data[[#This Row],[Profit]]/Sales_Data[[#This Row],[Net Sales]]</f>
        <v>0.30686200422420407</v>
      </c>
      <c r="V53">
        <f>YEAR(Sales_Data[[#This Row],[Order_Date]])</f>
        <v>2025</v>
      </c>
      <c r="W53" t="str">
        <f>TEXT(Sales_Data[[#This Row],[Order_Date]],"mmm")</f>
        <v>Aug</v>
      </c>
      <c r="X53">
        <f>MONTH(Sales_Data[[#This Row],[Order_Date]])</f>
        <v>8</v>
      </c>
      <c r="Y53" t="str">
        <f>"Q"&amp;ROUNDUP(MONTH(Sales_Data[[#This Row],[Order_Date]])/3,0)</f>
        <v>Q3</v>
      </c>
    </row>
    <row r="54" spans="1:25" x14ac:dyDescent="0.3">
      <c r="A54" t="s">
        <v>247</v>
      </c>
      <c r="B54" s="1">
        <v>45922</v>
      </c>
      <c r="C54" t="s">
        <v>248</v>
      </c>
      <c r="D54" t="s">
        <v>118</v>
      </c>
      <c r="E54" t="s">
        <v>119</v>
      </c>
      <c r="F54" t="s">
        <v>249</v>
      </c>
      <c r="G54" t="s">
        <v>67</v>
      </c>
      <c r="H54" t="s">
        <v>68</v>
      </c>
      <c r="I54" t="s">
        <v>97</v>
      </c>
      <c r="J54">
        <v>1</v>
      </c>
      <c r="K54">
        <v>1162.0999999999999</v>
      </c>
      <c r="L54">
        <v>0.1</v>
      </c>
      <c r="M54">
        <v>886.9</v>
      </c>
      <c r="N54" t="s">
        <v>52</v>
      </c>
      <c r="O54" t="s">
        <v>35</v>
      </c>
      <c r="P54" t="s">
        <v>26</v>
      </c>
      <c r="Q54">
        <f>Sales_Data[[#This Row],[Quantity]]*Sales_Data[[#This Row],[Unit_Price]]</f>
        <v>1162.0999999999999</v>
      </c>
      <c r="R54">
        <f>Sales_Data[[#This Row],[Gross_Sales]]*Sales_Data[[#This Row],[Discount]]</f>
        <v>116.21</v>
      </c>
      <c r="S54">
        <f>Sales_Data[[#This Row],[Gross_Sales]]-Sales_Data[[#This Row],[Discount_Amount]]</f>
        <v>1045.8899999999999</v>
      </c>
      <c r="T54">
        <f>Sales_Data[[#This Row],[Net Sales]]-Sales_Data[[#This Row],[Cost]]</f>
        <v>158.9899999999999</v>
      </c>
      <c r="U54" s="2">
        <f>Sales_Data[[#This Row],[Profit]]/Sales_Data[[#This Row],[Net Sales]]</f>
        <v>0.15201407413781556</v>
      </c>
      <c r="V54">
        <f>YEAR(Sales_Data[[#This Row],[Order_Date]])</f>
        <v>2025</v>
      </c>
      <c r="W54" t="str">
        <f>TEXT(Sales_Data[[#This Row],[Order_Date]],"mmm")</f>
        <v>Sep</v>
      </c>
      <c r="X54">
        <f>MONTH(Sales_Data[[#This Row],[Order_Date]])</f>
        <v>9</v>
      </c>
      <c r="Y54" t="str">
        <f>"Q"&amp;ROUNDUP(MONTH(Sales_Data[[#This Row],[Order_Date]])/3,0)</f>
        <v>Q3</v>
      </c>
    </row>
    <row r="55" spans="1:25" x14ac:dyDescent="0.3">
      <c r="A55" t="s">
        <v>250</v>
      </c>
      <c r="B55" s="1">
        <v>46003</v>
      </c>
      <c r="C55" t="s">
        <v>251</v>
      </c>
      <c r="D55" t="s">
        <v>252</v>
      </c>
      <c r="E55" t="s">
        <v>48</v>
      </c>
      <c r="F55" t="s">
        <v>132</v>
      </c>
      <c r="G55" t="s">
        <v>67</v>
      </c>
      <c r="H55" t="s">
        <v>121</v>
      </c>
      <c r="I55" t="s">
        <v>142</v>
      </c>
      <c r="J55">
        <v>1</v>
      </c>
      <c r="K55">
        <v>5048.91</v>
      </c>
      <c r="L55">
        <v>0</v>
      </c>
      <c r="M55">
        <v>3496.88</v>
      </c>
      <c r="N55" t="s">
        <v>52</v>
      </c>
      <c r="O55" t="s">
        <v>25</v>
      </c>
      <c r="P55" t="s">
        <v>26</v>
      </c>
      <c r="Q55">
        <f>Sales_Data[[#This Row],[Quantity]]*Sales_Data[[#This Row],[Unit_Price]]</f>
        <v>5048.91</v>
      </c>
      <c r="R55">
        <f>Sales_Data[[#This Row],[Gross_Sales]]*Sales_Data[[#This Row],[Discount]]</f>
        <v>0</v>
      </c>
      <c r="S55">
        <f>Sales_Data[[#This Row],[Gross_Sales]]-Sales_Data[[#This Row],[Discount_Amount]]</f>
        <v>5048.91</v>
      </c>
      <c r="T55">
        <f>Sales_Data[[#This Row],[Net Sales]]-Sales_Data[[#This Row],[Cost]]</f>
        <v>1552.0299999999997</v>
      </c>
      <c r="U55" s="2">
        <f>Sales_Data[[#This Row],[Profit]]/Sales_Data[[#This Row],[Net Sales]]</f>
        <v>0.30739902275936781</v>
      </c>
      <c r="V55">
        <f>YEAR(Sales_Data[[#This Row],[Order_Date]])</f>
        <v>2025</v>
      </c>
      <c r="W55" t="str">
        <f>TEXT(Sales_Data[[#This Row],[Order_Date]],"mmm")</f>
        <v>Dec</v>
      </c>
      <c r="X55">
        <f>MONTH(Sales_Data[[#This Row],[Order_Date]])</f>
        <v>12</v>
      </c>
      <c r="Y55" t="str">
        <f>"Q"&amp;ROUNDUP(MONTH(Sales_Data[[#This Row],[Order_Date]])/3,0)</f>
        <v>Q4</v>
      </c>
    </row>
    <row r="56" spans="1:25" x14ac:dyDescent="0.3">
      <c r="A56" t="s">
        <v>253</v>
      </c>
      <c r="B56" s="1">
        <v>45710</v>
      </c>
      <c r="C56" t="s">
        <v>254</v>
      </c>
      <c r="D56" t="s">
        <v>255</v>
      </c>
      <c r="E56" t="s">
        <v>39</v>
      </c>
      <c r="F56" t="s">
        <v>107</v>
      </c>
      <c r="G56" t="s">
        <v>75</v>
      </c>
      <c r="H56" t="s">
        <v>256</v>
      </c>
      <c r="I56" t="s">
        <v>257</v>
      </c>
      <c r="J56">
        <v>1</v>
      </c>
      <c r="K56">
        <v>1939.8</v>
      </c>
      <c r="L56">
        <v>0.05</v>
      </c>
      <c r="M56">
        <v>1458.37</v>
      </c>
      <c r="N56" t="s">
        <v>109</v>
      </c>
      <c r="O56" t="s">
        <v>35</v>
      </c>
      <c r="P56" t="s">
        <v>71</v>
      </c>
      <c r="Q56">
        <f>Sales_Data[[#This Row],[Quantity]]*Sales_Data[[#This Row],[Unit_Price]]</f>
        <v>1939.8</v>
      </c>
      <c r="R56">
        <f>Sales_Data[[#This Row],[Gross_Sales]]*Sales_Data[[#This Row],[Discount]]</f>
        <v>96.990000000000009</v>
      </c>
      <c r="S56">
        <f>Sales_Data[[#This Row],[Gross_Sales]]-Sales_Data[[#This Row],[Discount_Amount]]</f>
        <v>1842.81</v>
      </c>
      <c r="T56">
        <f>Sales_Data[[#This Row],[Net Sales]]-Sales_Data[[#This Row],[Cost]]</f>
        <v>384.44000000000005</v>
      </c>
      <c r="U56" s="2">
        <f>Sales_Data[[#This Row],[Profit]]/Sales_Data[[#This Row],[Net Sales]]</f>
        <v>0.2086161894063957</v>
      </c>
      <c r="V56">
        <f>YEAR(Sales_Data[[#This Row],[Order_Date]])</f>
        <v>2025</v>
      </c>
      <c r="W56" t="str">
        <f>TEXT(Sales_Data[[#This Row],[Order_Date]],"mmm")</f>
        <v>Feb</v>
      </c>
      <c r="X56">
        <f>MONTH(Sales_Data[[#This Row],[Order_Date]])</f>
        <v>2</v>
      </c>
      <c r="Y56" t="str">
        <f>"Q"&amp;ROUNDUP(MONTH(Sales_Data[[#This Row],[Order_Date]])/3,0)</f>
        <v>Q1</v>
      </c>
    </row>
    <row r="57" spans="1:25" x14ac:dyDescent="0.3">
      <c r="A57" t="s">
        <v>258</v>
      </c>
      <c r="B57" s="1">
        <v>45997</v>
      </c>
      <c r="C57" t="s">
        <v>259</v>
      </c>
      <c r="D57" t="s">
        <v>260</v>
      </c>
      <c r="E57" t="s">
        <v>48</v>
      </c>
      <c r="F57" t="s">
        <v>152</v>
      </c>
      <c r="G57" t="s">
        <v>75</v>
      </c>
      <c r="H57" t="s">
        <v>185</v>
      </c>
      <c r="I57" t="s">
        <v>261</v>
      </c>
      <c r="J57">
        <v>2</v>
      </c>
      <c r="K57">
        <v>41696.85</v>
      </c>
      <c r="L57">
        <v>0.05</v>
      </c>
      <c r="M57">
        <v>54173.45</v>
      </c>
      <c r="N57" t="s">
        <v>83</v>
      </c>
      <c r="O57" t="s">
        <v>35</v>
      </c>
      <c r="P57" t="s">
        <v>44</v>
      </c>
      <c r="Q57">
        <f>Sales_Data[[#This Row],[Quantity]]*Sales_Data[[#This Row],[Unit_Price]]</f>
        <v>83393.7</v>
      </c>
      <c r="R57">
        <f>Sales_Data[[#This Row],[Gross_Sales]]*Sales_Data[[#This Row],[Discount]]</f>
        <v>4169.6850000000004</v>
      </c>
      <c r="S57">
        <f>Sales_Data[[#This Row],[Gross_Sales]]-Sales_Data[[#This Row],[Discount_Amount]]</f>
        <v>79224.014999999999</v>
      </c>
      <c r="T57">
        <f>Sales_Data[[#This Row],[Net Sales]]-Sales_Data[[#This Row],[Cost]]</f>
        <v>25050.565000000002</v>
      </c>
      <c r="U57" s="2">
        <f>Sales_Data[[#This Row],[Profit]]/Sales_Data[[#This Row],[Net Sales]]</f>
        <v>0.31619913482042034</v>
      </c>
      <c r="V57">
        <f>YEAR(Sales_Data[[#This Row],[Order_Date]])</f>
        <v>2025</v>
      </c>
      <c r="W57" t="str">
        <f>TEXT(Sales_Data[[#This Row],[Order_Date]],"mmm")</f>
        <v>Dec</v>
      </c>
      <c r="X57">
        <f>MONTH(Sales_Data[[#This Row],[Order_Date]])</f>
        <v>12</v>
      </c>
      <c r="Y57" t="str">
        <f>"Q"&amp;ROUNDUP(MONTH(Sales_Data[[#This Row],[Order_Date]])/3,0)</f>
        <v>Q4</v>
      </c>
    </row>
    <row r="58" spans="1:25" x14ac:dyDescent="0.3">
      <c r="A58" t="s">
        <v>262</v>
      </c>
      <c r="B58" s="1">
        <v>45749</v>
      </c>
      <c r="C58" t="s">
        <v>263</v>
      </c>
      <c r="D58" t="s">
        <v>229</v>
      </c>
      <c r="E58" t="s">
        <v>39</v>
      </c>
      <c r="F58" t="s">
        <v>40</v>
      </c>
      <c r="G58" t="s">
        <v>67</v>
      </c>
      <c r="H58" t="s">
        <v>133</v>
      </c>
      <c r="I58" t="s">
        <v>138</v>
      </c>
      <c r="J58">
        <v>2</v>
      </c>
      <c r="K58">
        <v>2115.21</v>
      </c>
      <c r="L58">
        <v>0.05</v>
      </c>
      <c r="M58">
        <v>3472.14</v>
      </c>
      <c r="N58" t="s">
        <v>52</v>
      </c>
      <c r="O58" t="s">
        <v>53</v>
      </c>
      <c r="P58" t="s">
        <v>26</v>
      </c>
      <c r="Q58">
        <f>Sales_Data[[#This Row],[Quantity]]*Sales_Data[[#This Row],[Unit_Price]]</f>
        <v>4230.42</v>
      </c>
      <c r="R58">
        <f>Sales_Data[[#This Row],[Gross_Sales]]*Sales_Data[[#This Row],[Discount]]</f>
        <v>211.52100000000002</v>
      </c>
      <c r="S58">
        <f>Sales_Data[[#This Row],[Gross_Sales]]-Sales_Data[[#This Row],[Discount_Amount]]</f>
        <v>4018.8989999999999</v>
      </c>
      <c r="T58">
        <f>Sales_Data[[#This Row],[Net Sales]]-Sales_Data[[#This Row],[Cost]]</f>
        <v>546.75900000000001</v>
      </c>
      <c r="U58" s="2">
        <f>Sales_Data[[#This Row],[Profit]]/Sales_Data[[#This Row],[Net Sales]]</f>
        <v>0.13604696211574366</v>
      </c>
      <c r="V58">
        <f>YEAR(Sales_Data[[#This Row],[Order_Date]])</f>
        <v>2025</v>
      </c>
      <c r="W58" t="str">
        <f>TEXT(Sales_Data[[#This Row],[Order_Date]],"mmm")</f>
        <v>Apr</v>
      </c>
      <c r="X58">
        <f>MONTH(Sales_Data[[#This Row],[Order_Date]])</f>
        <v>4</v>
      </c>
      <c r="Y58" t="str">
        <f>"Q"&amp;ROUNDUP(MONTH(Sales_Data[[#This Row],[Order_Date]])/3,0)</f>
        <v>Q2</v>
      </c>
    </row>
    <row r="59" spans="1:25" x14ac:dyDescent="0.3">
      <c r="A59" t="s">
        <v>264</v>
      </c>
      <c r="B59" s="1">
        <v>45921</v>
      </c>
      <c r="C59" t="s">
        <v>265</v>
      </c>
      <c r="D59" t="s">
        <v>266</v>
      </c>
      <c r="E59" t="s">
        <v>39</v>
      </c>
      <c r="F59" t="s">
        <v>107</v>
      </c>
      <c r="G59" t="s">
        <v>32</v>
      </c>
      <c r="H59" t="s">
        <v>33</v>
      </c>
      <c r="I59" t="s">
        <v>34</v>
      </c>
      <c r="J59">
        <v>1</v>
      </c>
      <c r="K59">
        <v>1655.58</v>
      </c>
      <c r="L59">
        <v>0.05</v>
      </c>
      <c r="M59">
        <v>1263.5999999999999</v>
      </c>
      <c r="N59" t="s">
        <v>70</v>
      </c>
      <c r="O59" t="s">
        <v>53</v>
      </c>
      <c r="P59" t="s">
        <v>71</v>
      </c>
      <c r="Q59">
        <f>Sales_Data[[#This Row],[Quantity]]*Sales_Data[[#This Row],[Unit_Price]]</f>
        <v>1655.58</v>
      </c>
      <c r="R59">
        <f>Sales_Data[[#This Row],[Gross_Sales]]*Sales_Data[[#This Row],[Discount]]</f>
        <v>82.778999999999996</v>
      </c>
      <c r="S59">
        <f>Sales_Data[[#This Row],[Gross_Sales]]-Sales_Data[[#This Row],[Discount_Amount]]</f>
        <v>1572.8009999999999</v>
      </c>
      <c r="T59">
        <f>Sales_Data[[#This Row],[Net Sales]]-Sales_Data[[#This Row],[Cost]]</f>
        <v>309.20100000000002</v>
      </c>
      <c r="U59" s="2">
        <f>Sales_Data[[#This Row],[Profit]]/Sales_Data[[#This Row],[Net Sales]]</f>
        <v>0.19659257592028492</v>
      </c>
      <c r="V59">
        <f>YEAR(Sales_Data[[#This Row],[Order_Date]])</f>
        <v>2025</v>
      </c>
      <c r="W59" t="str">
        <f>TEXT(Sales_Data[[#This Row],[Order_Date]],"mmm")</f>
        <v>Sep</v>
      </c>
      <c r="X59">
        <f>MONTH(Sales_Data[[#This Row],[Order_Date]])</f>
        <v>9</v>
      </c>
      <c r="Y59" t="str">
        <f>"Q"&amp;ROUNDUP(MONTH(Sales_Data[[#This Row],[Order_Date]])/3,0)</f>
        <v>Q3</v>
      </c>
    </row>
    <row r="60" spans="1:25" x14ac:dyDescent="0.3">
      <c r="A60" t="s">
        <v>267</v>
      </c>
      <c r="B60" s="1">
        <v>45692</v>
      </c>
      <c r="C60" t="s">
        <v>268</v>
      </c>
      <c r="D60" t="s">
        <v>80</v>
      </c>
      <c r="E60" t="s">
        <v>48</v>
      </c>
      <c r="F60" t="s">
        <v>126</v>
      </c>
      <c r="G60" t="s">
        <v>75</v>
      </c>
      <c r="H60" t="s">
        <v>256</v>
      </c>
      <c r="I60" t="s">
        <v>257</v>
      </c>
      <c r="J60">
        <v>1</v>
      </c>
      <c r="K60">
        <v>30633.95</v>
      </c>
      <c r="L60">
        <v>0</v>
      </c>
      <c r="M60">
        <v>22813.040000000001</v>
      </c>
      <c r="N60" t="s">
        <v>52</v>
      </c>
      <c r="O60" t="s">
        <v>35</v>
      </c>
      <c r="P60" t="s">
        <v>44</v>
      </c>
      <c r="Q60">
        <f>Sales_Data[[#This Row],[Quantity]]*Sales_Data[[#This Row],[Unit_Price]]</f>
        <v>30633.95</v>
      </c>
      <c r="R60">
        <f>Sales_Data[[#This Row],[Gross_Sales]]*Sales_Data[[#This Row],[Discount]]</f>
        <v>0</v>
      </c>
      <c r="S60">
        <f>Sales_Data[[#This Row],[Gross_Sales]]-Sales_Data[[#This Row],[Discount_Amount]]</f>
        <v>30633.95</v>
      </c>
      <c r="T60">
        <f>Sales_Data[[#This Row],[Net Sales]]-Sales_Data[[#This Row],[Cost]]</f>
        <v>7820.91</v>
      </c>
      <c r="U60" s="2">
        <f>Sales_Data[[#This Row],[Profit]]/Sales_Data[[#This Row],[Net Sales]]</f>
        <v>0.25530204234191151</v>
      </c>
      <c r="V60">
        <f>YEAR(Sales_Data[[#This Row],[Order_Date]])</f>
        <v>2025</v>
      </c>
      <c r="W60" t="str">
        <f>TEXT(Sales_Data[[#This Row],[Order_Date]],"mmm")</f>
        <v>Feb</v>
      </c>
      <c r="X60">
        <f>MONTH(Sales_Data[[#This Row],[Order_Date]])</f>
        <v>2</v>
      </c>
      <c r="Y60" t="str">
        <f>"Q"&amp;ROUNDUP(MONTH(Sales_Data[[#This Row],[Order_Date]])/3,0)</f>
        <v>Q1</v>
      </c>
    </row>
    <row r="61" spans="1:25" x14ac:dyDescent="0.3">
      <c r="A61" t="s">
        <v>269</v>
      </c>
      <c r="B61" s="1">
        <v>45863</v>
      </c>
      <c r="C61" t="s">
        <v>270</v>
      </c>
      <c r="D61" t="s">
        <v>271</v>
      </c>
      <c r="E61" t="s">
        <v>39</v>
      </c>
      <c r="F61" t="s">
        <v>202</v>
      </c>
      <c r="G61" t="s">
        <v>41</v>
      </c>
      <c r="H61" t="s">
        <v>42</v>
      </c>
      <c r="I61" t="s">
        <v>43</v>
      </c>
      <c r="J61">
        <v>2</v>
      </c>
      <c r="K61">
        <v>4449.75</v>
      </c>
      <c r="L61">
        <v>0.05</v>
      </c>
      <c r="M61">
        <v>7006.28</v>
      </c>
      <c r="N61" t="s">
        <v>109</v>
      </c>
      <c r="O61" t="s">
        <v>35</v>
      </c>
      <c r="P61" t="s">
        <v>44</v>
      </c>
      <c r="Q61">
        <f>Sales_Data[[#This Row],[Quantity]]*Sales_Data[[#This Row],[Unit_Price]]</f>
        <v>8899.5</v>
      </c>
      <c r="R61">
        <f>Sales_Data[[#This Row],[Gross_Sales]]*Sales_Data[[#This Row],[Discount]]</f>
        <v>444.97500000000002</v>
      </c>
      <c r="S61">
        <f>Sales_Data[[#This Row],[Gross_Sales]]-Sales_Data[[#This Row],[Discount_Amount]]</f>
        <v>8454.5249999999996</v>
      </c>
      <c r="T61">
        <f>Sales_Data[[#This Row],[Net Sales]]-Sales_Data[[#This Row],[Cost]]</f>
        <v>1448.2449999999999</v>
      </c>
      <c r="U61" s="2">
        <f>Sales_Data[[#This Row],[Profit]]/Sales_Data[[#This Row],[Net Sales]]</f>
        <v>0.17129821013007826</v>
      </c>
      <c r="V61">
        <f>YEAR(Sales_Data[[#This Row],[Order_Date]])</f>
        <v>2025</v>
      </c>
      <c r="W61" t="str">
        <f>TEXT(Sales_Data[[#This Row],[Order_Date]],"mmm")</f>
        <v>Jul</v>
      </c>
      <c r="X61">
        <f>MONTH(Sales_Data[[#This Row],[Order_Date]])</f>
        <v>7</v>
      </c>
      <c r="Y61" t="str">
        <f>"Q"&amp;ROUNDUP(MONTH(Sales_Data[[#This Row],[Order_Date]])/3,0)</f>
        <v>Q3</v>
      </c>
    </row>
    <row r="62" spans="1:25" x14ac:dyDescent="0.3">
      <c r="A62" t="s">
        <v>272</v>
      </c>
      <c r="B62" s="1">
        <v>45738</v>
      </c>
      <c r="C62" t="s">
        <v>273</v>
      </c>
      <c r="D62" t="s">
        <v>274</v>
      </c>
      <c r="E62" t="s">
        <v>19</v>
      </c>
      <c r="F62" t="s">
        <v>57</v>
      </c>
      <c r="G62" t="s">
        <v>75</v>
      </c>
      <c r="H62" t="s">
        <v>114</v>
      </c>
      <c r="I62" t="s">
        <v>206</v>
      </c>
      <c r="J62">
        <v>1</v>
      </c>
      <c r="K62">
        <v>5000.05</v>
      </c>
      <c r="L62">
        <v>0.05</v>
      </c>
      <c r="M62">
        <v>2978.55</v>
      </c>
      <c r="N62" t="s">
        <v>52</v>
      </c>
      <c r="O62" t="s">
        <v>35</v>
      </c>
      <c r="P62" t="s">
        <v>44</v>
      </c>
      <c r="Q62">
        <f>Sales_Data[[#This Row],[Quantity]]*Sales_Data[[#This Row],[Unit_Price]]</f>
        <v>5000.05</v>
      </c>
      <c r="R62">
        <f>Sales_Data[[#This Row],[Gross_Sales]]*Sales_Data[[#This Row],[Discount]]</f>
        <v>250.00250000000003</v>
      </c>
      <c r="S62">
        <f>Sales_Data[[#This Row],[Gross_Sales]]-Sales_Data[[#This Row],[Discount_Amount]]</f>
        <v>4750.0475000000006</v>
      </c>
      <c r="T62">
        <f>Sales_Data[[#This Row],[Net Sales]]-Sales_Data[[#This Row],[Cost]]</f>
        <v>1771.4975000000004</v>
      </c>
      <c r="U62" s="2">
        <f>Sales_Data[[#This Row],[Profit]]/Sales_Data[[#This Row],[Net Sales]]</f>
        <v>0.37294311267413643</v>
      </c>
      <c r="V62">
        <f>YEAR(Sales_Data[[#This Row],[Order_Date]])</f>
        <v>2025</v>
      </c>
      <c r="W62" t="str">
        <f>TEXT(Sales_Data[[#This Row],[Order_Date]],"mmm")</f>
        <v>Mar</v>
      </c>
      <c r="X62">
        <f>MONTH(Sales_Data[[#This Row],[Order_Date]])</f>
        <v>3</v>
      </c>
      <c r="Y62" t="str">
        <f>"Q"&amp;ROUNDUP(MONTH(Sales_Data[[#This Row],[Order_Date]])/3,0)</f>
        <v>Q1</v>
      </c>
    </row>
    <row r="63" spans="1:25" x14ac:dyDescent="0.3">
      <c r="A63" t="s">
        <v>275</v>
      </c>
      <c r="B63" s="1">
        <v>45707</v>
      </c>
      <c r="C63" t="s">
        <v>276</v>
      </c>
      <c r="D63" t="s">
        <v>277</v>
      </c>
      <c r="E63" t="s">
        <v>48</v>
      </c>
      <c r="F63" t="s">
        <v>49</v>
      </c>
      <c r="G63" t="s">
        <v>67</v>
      </c>
      <c r="H63" t="s">
        <v>121</v>
      </c>
      <c r="I63" t="s">
        <v>142</v>
      </c>
      <c r="J63">
        <v>1</v>
      </c>
      <c r="K63">
        <v>20593.89</v>
      </c>
      <c r="L63">
        <v>0</v>
      </c>
      <c r="M63">
        <v>16172.8</v>
      </c>
      <c r="N63" t="s">
        <v>109</v>
      </c>
      <c r="O63" t="s">
        <v>53</v>
      </c>
      <c r="P63" t="s">
        <v>44</v>
      </c>
      <c r="Q63">
        <f>Sales_Data[[#This Row],[Quantity]]*Sales_Data[[#This Row],[Unit_Price]]</f>
        <v>20593.89</v>
      </c>
      <c r="R63">
        <f>Sales_Data[[#This Row],[Gross_Sales]]*Sales_Data[[#This Row],[Discount]]</f>
        <v>0</v>
      </c>
      <c r="S63">
        <f>Sales_Data[[#This Row],[Gross_Sales]]-Sales_Data[[#This Row],[Discount_Amount]]</f>
        <v>20593.89</v>
      </c>
      <c r="T63">
        <f>Sales_Data[[#This Row],[Net Sales]]-Sales_Data[[#This Row],[Cost]]</f>
        <v>4421.09</v>
      </c>
      <c r="U63" s="2">
        <f>Sales_Data[[#This Row],[Profit]]/Sales_Data[[#This Row],[Net Sales]]</f>
        <v>0.21467969383151994</v>
      </c>
      <c r="V63">
        <f>YEAR(Sales_Data[[#This Row],[Order_Date]])</f>
        <v>2025</v>
      </c>
      <c r="W63" t="str">
        <f>TEXT(Sales_Data[[#This Row],[Order_Date]],"mmm")</f>
        <v>Feb</v>
      </c>
      <c r="X63">
        <f>MONTH(Sales_Data[[#This Row],[Order_Date]])</f>
        <v>2</v>
      </c>
      <c r="Y63" t="str">
        <f>"Q"&amp;ROUNDUP(MONTH(Sales_Data[[#This Row],[Order_Date]])/3,0)</f>
        <v>Q1</v>
      </c>
    </row>
    <row r="64" spans="1:25" x14ac:dyDescent="0.3">
      <c r="A64" t="s">
        <v>278</v>
      </c>
      <c r="B64" s="1">
        <v>46017</v>
      </c>
      <c r="C64" t="s">
        <v>279</v>
      </c>
      <c r="D64" t="s">
        <v>280</v>
      </c>
      <c r="E64" t="s">
        <v>30</v>
      </c>
      <c r="F64" t="s">
        <v>156</v>
      </c>
      <c r="G64" t="s">
        <v>41</v>
      </c>
      <c r="H64" t="s">
        <v>42</v>
      </c>
      <c r="I64" t="s">
        <v>82</v>
      </c>
      <c r="J64">
        <v>2</v>
      </c>
      <c r="K64">
        <v>3164.41</v>
      </c>
      <c r="L64">
        <v>0.2</v>
      </c>
      <c r="M64">
        <v>3180.22</v>
      </c>
      <c r="N64" t="s">
        <v>52</v>
      </c>
      <c r="O64" t="s">
        <v>35</v>
      </c>
      <c r="P64" t="s">
        <v>44</v>
      </c>
      <c r="Q64">
        <f>Sales_Data[[#This Row],[Quantity]]*Sales_Data[[#This Row],[Unit_Price]]</f>
        <v>6328.82</v>
      </c>
      <c r="R64">
        <f>Sales_Data[[#This Row],[Gross_Sales]]*Sales_Data[[#This Row],[Discount]]</f>
        <v>1265.7640000000001</v>
      </c>
      <c r="S64">
        <f>Sales_Data[[#This Row],[Gross_Sales]]-Sales_Data[[#This Row],[Discount_Amount]]</f>
        <v>5063.0559999999996</v>
      </c>
      <c r="T64">
        <f>Sales_Data[[#This Row],[Net Sales]]-Sales_Data[[#This Row],[Cost]]</f>
        <v>1882.8359999999998</v>
      </c>
      <c r="U64" s="2">
        <f>Sales_Data[[#This Row],[Profit]]/Sales_Data[[#This Row],[Net Sales]]</f>
        <v>0.3718773799855265</v>
      </c>
      <c r="V64">
        <f>YEAR(Sales_Data[[#This Row],[Order_Date]])</f>
        <v>2025</v>
      </c>
      <c r="W64" t="str">
        <f>TEXT(Sales_Data[[#This Row],[Order_Date]],"mmm")</f>
        <v>Dec</v>
      </c>
      <c r="X64">
        <f>MONTH(Sales_Data[[#This Row],[Order_Date]])</f>
        <v>12</v>
      </c>
      <c r="Y64" t="str">
        <f>"Q"&amp;ROUNDUP(MONTH(Sales_Data[[#This Row],[Order_Date]])/3,0)</f>
        <v>Q4</v>
      </c>
    </row>
    <row r="65" spans="1:25" x14ac:dyDescent="0.3">
      <c r="A65" t="s">
        <v>281</v>
      </c>
      <c r="B65" s="1">
        <v>45659</v>
      </c>
      <c r="C65" t="s">
        <v>282</v>
      </c>
      <c r="D65" t="s">
        <v>283</v>
      </c>
      <c r="E65" t="s">
        <v>19</v>
      </c>
      <c r="F65" t="s">
        <v>57</v>
      </c>
      <c r="G65" t="s">
        <v>67</v>
      </c>
      <c r="H65" t="s">
        <v>88</v>
      </c>
      <c r="I65" t="s">
        <v>157</v>
      </c>
      <c r="J65">
        <v>3</v>
      </c>
      <c r="K65">
        <v>17061.27</v>
      </c>
      <c r="L65">
        <v>0.15</v>
      </c>
      <c r="M65">
        <v>29553.09</v>
      </c>
      <c r="N65" t="s">
        <v>52</v>
      </c>
      <c r="O65" t="s">
        <v>53</v>
      </c>
      <c r="P65" t="s">
        <v>71</v>
      </c>
      <c r="Q65">
        <f>Sales_Data[[#This Row],[Quantity]]*Sales_Data[[#This Row],[Unit_Price]]</f>
        <v>51183.81</v>
      </c>
      <c r="R65">
        <f>Sales_Data[[#This Row],[Gross_Sales]]*Sales_Data[[#This Row],[Discount]]</f>
        <v>7677.5714999999991</v>
      </c>
      <c r="S65">
        <f>Sales_Data[[#This Row],[Gross_Sales]]-Sales_Data[[#This Row],[Discount_Amount]]</f>
        <v>43506.238499999999</v>
      </c>
      <c r="T65">
        <f>Sales_Data[[#This Row],[Net Sales]]-Sales_Data[[#This Row],[Cost]]</f>
        <v>13953.148499999999</v>
      </c>
      <c r="U65" s="2">
        <f>Sales_Data[[#This Row],[Profit]]/Sales_Data[[#This Row],[Net Sales]]</f>
        <v>0.32071603937904214</v>
      </c>
      <c r="V65">
        <f>YEAR(Sales_Data[[#This Row],[Order_Date]])</f>
        <v>2025</v>
      </c>
      <c r="W65" t="str">
        <f>TEXT(Sales_Data[[#This Row],[Order_Date]],"mmm")</f>
        <v>Jan</v>
      </c>
      <c r="X65">
        <f>MONTH(Sales_Data[[#This Row],[Order_Date]])</f>
        <v>1</v>
      </c>
      <c r="Y65" t="str">
        <f>"Q"&amp;ROUNDUP(MONTH(Sales_Data[[#This Row],[Order_Date]])/3,0)</f>
        <v>Q1</v>
      </c>
    </row>
    <row r="66" spans="1:25" x14ac:dyDescent="0.3">
      <c r="A66" t="s">
        <v>284</v>
      </c>
      <c r="B66" s="1">
        <v>45711</v>
      </c>
      <c r="C66" t="s">
        <v>285</v>
      </c>
      <c r="D66" t="s">
        <v>277</v>
      </c>
      <c r="E66" t="s">
        <v>39</v>
      </c>
      <c r="F66" t="s">
        <v>107</v>
      </c>
      <c r="G66" t="s">
        <v>75</v>
      </c>
      <c r="H66" t="s">
        <v>185</v>
      </c>
      <c r="I66" t="s">
        <v>261</v>
      </c>
      <c r="J66">
        <v>1</v>
      </c>
      <c r="K66">
        <v>4853.3</v>
      </c>
      <c r="L66">
        <v>0.15</v>
      </c>
      <c r="M66">
        <v>2892.87</v>
      </c>
      <c r="N66" t="s">
        <v>83</v>
      </c>
      <c r="O66" t="s">
        <v>35</v>
      </c>
      <c r="P66" t="s">
        <v>71</v>
      </c>
      <c r="Q66">
        <f>Sales_Data[[#This Row],[Quantity]]*Sales_Data[[#This Row],[Unit_Price]]</f>
        <v>4853.3</v>
      </c>
      <c r="R66">
        <f>Sales_Data[[#This Row],[Gross_Sales]]*Sales_Data[[#This Row],[Discount]]</f>
        <v>727.995</v>
      </c>
      <c r="S66">
        <f>Sales_Data[[#This Row],[Gross_Sales]]-Sales_Data[[#This Row],[Discount_Amount]]</f>
        <v>4125.3050000000003</v>
      </c>
      <c r="T66">
        <f>Sales_Data[[#This Row],[Net Sales]]-Sales_Data[[#This Row],[Cost]]</f>
        <v>1232.4350000000004</v>
      </c>
      <c r="U66" s="2">
        <f>Sales_Data[[#This Row],[Profit]]/Sales_Data[[#This Row],[Net Sales]]</f>
        <v>0.29875003181582943</v>
      </c>
      <c r="V66">
        <f>YEAR(Sales_Data[[#This Row],[Order_Date]])</f>
        <v>2025</v>
      </c>
      <c r="W66" t="str">
        <f>TEXT(Sales_Data[[#This Row],[Order_Date]],"mmm")</f>
        <v>Feb</v>
      </c>
      <c r="X66">
        <f>MONTH(Sales_Data[[#This Row],[Order_Date]])</f>
        <v>2</v>
      </c>
      <c r="Y66" t="str">
        <f>"Q"&amp;ROUNDUP(MONTH(Sales_Data[[#This Row],[Order_Date]])/3,0)</f>
        <v>Q1</v>
      </c>
    </row>
    <row r="67" spans="1:25" x14ac:dyDescent="0.3">
      <c r="A67" t="s">
        <v>286</v>
      </c>
      <c r="B67" s="1">
        <v>45763</v>
      </c>
      <c r="C67" t="s">
        <v>287</v>
      </c>
      <c r="D67" t="s">
        <v>271</v>
      </c>
      <c r="E67" t="s">
        <v>19</v>
      </c>
      <c r="F67" t="s">
        <v>20</v>
      </c>
      <c r="G67" t="s">
        <v>67</v>
      </c>
      <c r="H67" t="s">
        <v>88</v>
      </c>
      <c r="I67" t="s">
        <v>157</v>
      </c>
      <c r="J67">
        <v>1</v>
      </c>
      <c r="K67">
        <v>14244.24</v>
      </c>
      <c r="L67">
        <v>0.1</v>
      </c>
      <c r="M67">
        <v>10450.209999999999</v>
      </c>
      <c r="N67" t="s">
        <v>52</v>
      </c>
      <c r="O67" t="s">
        <v>25</v>
      </c>
      <c r="P67" t="s">
        <v>26</v>
      </c>
      <c r="Q67">
        <f>Sales_Data[[#This Row],[Quantity]]*Sales_Data[[#This Row],[Unit_Price]]</f>
        <v>14244.24</v>
      </c>
      <c r="R67">
        <f>Sales_Data[[#This Row],[Gross_Sales]]*Sales_Data[[#This Row],[Discount]]</f>
        <v>1424.424</v>
      </c>
      <c r="S67">
        <f>Sales_Data[[#This Row],[Gross_Sales]]-Sales_Data[[#This Row],[Discount_Amount]]</f>
        <v>12819.815999999999</v>
      </c>
      <c r="T67">
        <f>Sales_Data[[#This Row],[Net Sales]]-Sales_Data[[#This Row],[Cost]]</f>
        <v>2369.6059999999998</v>
      </c>
      <c r="U67" s="2">
        <f>Sales_Data[[#This Row],[Profit]]/Sales_Data[[#This Row],[Net Sales]]</f>
        <v>0.18483931438641552</v>
      </c>
      <c r="V67">
        <f>YEAR(Sales_Data[[#This Row],[Order_Date]])</f>
        <v>2025</v>
      </c>
      <c r="W67" t="str">
        <f>TEXT(Sales_Data[[#This Row],[Order_Date]],"mmm")</f>
        <v>Apr</v>
      </c>
      <c r="X67">
        <f>MONTH(Sales_Data[[#This Row],[Order_Date]])</f>
        <v>4</v>
      </c>
      <c r="Y67" t="str">
        <f>"Q"&amp;ROUNDUP(MONTH(Sales_Data[[#This Row],[Order_Date]])/3,0)</f>
        <v>Q2</v>
      </c>
    </row>
    <row r="68" spans="1:25" x14ac:dyDescent="0.3">
      <c r="A68" t="s">
        <v>288</v>
      </c>
      <c r="B68" s="1">
        <v>45917</v>
      </c>
      <c r="C68" t="s">
        <v>289</v>
      </c>
      <c r="D68" t="s">
        <v>290</v>
      </c>
      <c r="E68" t="s">
        <v>19</v>
      </c>
      <c r="F68" t="s">
        <v>66</v>
      </c>
      <c r="G68" t="s">
        <v>21</v>
      </c>
      <c r="H68" t="s">
        <v>22</v>
      </c>
      <c r="I68" t="s">
        <v>62</v>
      </c>
      <c r="J68">
        <v>3</v>
      </c>
      <c r="K68">
        <v>7045.81</v>
      </c>
      <c r="L68">
        <v>0</v>
      </c>
      <c r="M68">
        <v>18153.09</v>
      </c>
      <c r="N68" t="s">
        <v>24</v>
      </c>
      <c r="O68" t="s">
        <v>53</v>
      </c>
      <c r="P68" t="s">
        <v>44</v>
      </c>
      <c r="Q68">
        <f>Sales_Data[[#This Row],[Quantity]]*Sales_Data[[#This Row],[Unit_Price]]</f>
        <v>21137.43</v>
      </c>
      <c r="R68">
        <f>Sales_Data[[#This Row],[Gross_Sales]]*Sales_Data[[#This Row],[Discount]]</f>
        <v>0</v>
      </c>
      <c r="S68">
        <f>Sales_Data[[#This Row],[Gross_Sales]]-Sales_Data[[#This Row],[Discount_Amount]]</f>
        <v>21137.43</v>
      </c>
      <c r="T68">
        <f>Sales_Data[[#This Row],[Net Sales]]-Sales_Data[[#This Row],[Cost]]</f>
        <v>2984.34</v>
      </c>
      <c r="U68" s="2">
        <f>Sales_Data[[#This Row],[Profit]]/Sales_Data[[#This Row],[Net Sales]]</f>
        <v>0.1411874575102082</v>
      </c>
      <c r="V68">
        <f>YEAR(Sales_Data[[#This Row],[Order_Date]])</f>
        <v>2025</v>
      </c>
      <c r="W68" t="str">
        <f>TEXT(Sales_Data[[#This Row],[Order_Date]],"mmm")</f>
        <v>Sep</v>
      </c>
      <c r="X68">
        <f>MONTH(Sales_Data[[#This Row],[Order_Date]])</f>
        <v>9</v>
      </c>
      <c r="Y68" t="str">
        <f>"Q"&amp;ROUNDUP(MONTH(Sales_Data[[#This Row],[Order_Date]])/3,0)</f>
        <v>Q3</v>
      </c>
    </row>
    <row r="69" spans="1:25" x14ac:dyDescent="0.3">
      <c r="A69" t="s">
        <v>291</v>
      </c>
      <c r="B69" s="1">
        <v>45967</v>
      </c>
      <c r="C69" t="s">
        <v>292</v>
      </c>
      <c r="D69" t="s">
        <v>56</v>
      </c>
      <c r="E69" t="s">
        <v>48</v>
      </c>
      <c r="F69" t="s">
        <v>126</v>
      </c>
      <c r="G69" t="s">
        <v>67</v>
      </c>
      <c r="H69" t="s">
        <v>121</v>
      </c>
      <c r="I69" t="s">
        <v>122</v>
      </c>
      <c r="J69">
        <v>1</v>
      </c>
      <c r="K69">
        <v>18788.150000000001</v>
      </c>
      <c r="L69">
        <v>0.1</v>
      </c>
      <c r="M69">
        <v>12105.13</v>
      </c>
      <c r="N69" t="s">
        <v>70</v>
      </c>
      <c r="O69" t="s">
        <v>35</v>
      </c>
      <c r="P69" t="s">
        <v>26</v>
      </c>
      <c r="Q69">
        <f>Sales_Data[[#This Row],[Quantity]]*Sales_Data[[#This Row],[Unit_Price]]</f>
        <v>18788.150000000001</v>
      </c>
      <c r="R69">
        <f>Sales_Data[[#This Row],[Gross_Sales]]*Sales_Data[[#This Row],[Discount]]</f>
        <v>1878.8150000000003</v>
      </c>
      <c r="S69">
        <f>Sales_Data[[#This Row],[Gross_Sales]]-Sales_Data[[#This Row],[Discount_Amount]]</f>
        <v>16909.335000000003</v>
      </c>
      <c r="T69">
        <f>Sales_Data[[#This Row],[Net Sales]]-Sales_Data[[#This Row],[Cost]]</f>
        <v>4804.2050000000036</v>
      </c>
      <c r="U69" s="2">
        <f>Sales_Data[[#This Row],[Profit]]/Sales_Data[[#This Row],[Net Sales]]</f>
        <v>0.28411554919220672</v>
      </c>
      <c r="V69">
        <f>YEAR(Sales_Data[[#This Row],[Order_Date]])</f>
        <v>2025</v>
      </c>
      <c r="W69" t="str">
        <f>TEXT(Sales_Data[[#This Row],[Order_Date]],"mmm")</f>
        <v>Nov</v>
      </c>
      <c r="X69">
        <f>MONTH(Sales_Data[[#This Row],[Order_Date]])</f>
        <v>11</v>
      </c>
      <c r="Y69" t="str">
        <f>"Q"&amp;ROUNDUP(MONTH(Sales_Data[[#This Row],[Order_Date]])/3,0)</f>
        <v>Q4</v>
      </c>
    </row>
    <row r="70" spans="1:25" x14ac:dyDescent="0.3">
      <c r="A70" t="s">
        <v>293</v>
      </c>
      <c r="B70" s="1">
        <v>45848</v>
      </c>
      <c r="C70" t="s">
        <v>294</v>
      </c>
      <c r="D70" t="s">
        <v>241</v>
      </c>
      <c r="E70" t="s">
        <v>19</v>
      </c>
      <c r="F70" t="s">
        <v>57</v>
      </c>
      <c r="G70" t="s">
        <v>67</v>
      </c>
      <c r="H70" t="s">
        <v>133</v>
      </c>
      <c r="I70" t="s">
        <v>138</v>
      </c>
      <c r="J70">
        <v>2</v>
      </c>
      <c r="K70">
        <v>8558.83</v>
      </c>
      <c r="L70">
        <v>0.1</v>
      </c>
      <c r="M70">
        <v>12027.18</v>
      </c>
      <c r="N70" t="s">
        <v>52</v>
      </c>
      <c r="O70" t="s">
        <v>35</v>
      </c>
      <c r="P70" t="s">
        <v>71</v>
      </c>
      <c r="Q70">
        <f>Sales_Data[[#This Row],[Quantity]]*Sales_Data[[#This Row],[Unit_Price]]</f>
        <v>17117.66</v>
      </c>
      <c r="R70">
        <f>Sales_Data[[#This Row],[Gross_Sales]]*Sales_Data[[#This Row],[Discount]]</f>
        <v>1711.7660000000001</v>
      </c>
      <c r="S70">
        <f>Sales_Data[[#This Row],[Gross_Sales]]-Sales_Data[[#This Row],[Discount_Amount]]</f>
        <v>15405.894</v>
      </c>
      <c r="T70">
        <f>Sales_Data[[#This Row],[Net Sales]]-Sales_Data[[#This Row],[Cost]]</f>
        <v>3378.7139999999999</v>
      </c>
      <c r="U70" s="2">
        <f>Sales_Data[[#This Row],[Profit]]/Sales_Data[[#This Row],[Net Sales]]</f>
        <v>0.21931307589160356</v>
      </c>
      <c r="V70">
        <f>YEAR(Sales_Data[[#This Row],[Order_Date]])</f>
        <v>2025</v>
      </c>
      <c r="W70" t="str">
        <f>TEXT(Sales_Data[[#This Row],[Order_Date]],"mmm")</f>
        <v>Jul</v>
      </c>
      <c r="X70">
        <f>MONTH(Sales_Data[[#This Row],[Order_Date]])</f>
        <v>7</v>
      </c>
      <c r="Y70" t="str">
        <f>"Q"&amp;ROUNDUP(MONTH(Sales_Data[[#This Row],[Order_Date]])/3,0)</f>
        <v>Q3</v>
      </c>
    </row>
    <row r="71" spans="1:25" x14ac:dyDescent="0.3">
      <c r="A71" t="s">
        <v>295</v>
      </c>
      <c r="B71" s="1">
        <v>45875</v>
      </c>
      <c r="C71" t="s">
        <v>296</v>
      </c>
      <c r="D71" t="s">
        <v>170</v>
      </c>
      <c r="E71" t="s">
        <v>19</v>
      </c>
      <c r="F71" t="s">
        <v>57</v>
      </c>
      <c r="G71" t="s">
        <v>21</v>
      </c>
      <c r="H71" t="s">
        <v>297</v>
      </c>
      <c r="I71" t="s">
        <v>297</v>
      </c>
      <c r="J71">
        <v>4</v>
      </c>
      <c r="K71">
        <v>14663.4</v>
      </c>
      <c r="L71">
        <v>0</v>
      </c>
      <c r="M71">
        <v>48220.23</v>
      </c>
      <c r="N71" t="s">
        <v>70</v>
      </c>
      <c r="O71" t="s">
        <v>25</v>
      </c>
      <c r="P71" t="s">
        <v>26</v>
      </c>
      <c r="Q71">
        <f>Sales_Data[[#This Row],[Quantity]]*Sales_Data[[#This Row],[Unit_Price]]</f>
        <v>58653.599999999999</v>
      </c>
      <c r="R71">
        <f>Sales_Data[[#This Row],[Gross_Sales]]*Sales_Data[[#This Row],[Discount]]</f>
        <v>0</v>
      </c>
      <c r="S71">
        <f>Sales_Data[[#This Row],[Gross_Sales]]-Sales_Data[[#This Row],[Discount_Amount]]</f>
        <v>58653.599999999999</v>
      </c>
      <c r="T71">
        <f>Sales_Data[[#This Row],[Net Sales]]-Sales_Data[[#This Row],[Cost]]</f>
        <v>10433.369999999995</v>
      </c>
      <c r="U71" s="2">
        <f>Sales_Data[[#This Row],[Profit]]/Sales_Data[[#This Row],[Net Sales]]</f>
        <v>0.17788115307500299</v>
      </c>
      <c r="V71">
        <f>YEAR(Sales_Data[[#This Row],[Order_Date]])</f>
        <v>2025</v>
      </c>
      <c r="W71" t="str">
        <f>TEXT(Sales_Data[[#This Row],[Order_Date]],"mmm")</f>
        <v>Aug</v>
      </c>
      <c r="X71">
        <f>MONTH(Sales_Data[[#This Row],[Order_Date]])</f>
        <v>8</v>
      </c>
      <c r="Y71" t="str">
        <f>"Q"&amp;ROUNDUP(MONTH(Sales_Data[[#This Row],[Order_Date]])/3,0)</f>
        <v>Q3</v>
      </c>
    </row>
    <row r="72" spans="1:25" x14ac:dyDescent="0.3">
      <c r="A72" t="s">
        <v>298</v>
      </c>
      <c r="B72" s="1">
        <v>45701</v>
      </c>
      <c r="C72" t="s">
        <v>299</v>
      </c>
      <c r="D72" t="s">
        <v>244</v>
      </c>
      <c r="E72" t="s">
        <v>30</v>
      </c>
      <c r="F72" t="s">
        <v>101</v>
      </c>
      <c r="G72" t="s">
        <v>41</v>
      </c>
      <c r="H72" t="s">
        <v>42</v>
      </c>
      <c r="I72" t="s">
        <v>43</v>
      </c>
      <c r="J72">
        <v>3</v>
      </c>
      <c r="K72">
        <v>2417.42</v>
      </c>
      <c r="L72">
        <v>0.05</v>
      </c>
      <c r="M72">
        <v>5786.75</v>
      </c>
      <c r="N72" t="s">
        <v>24</v>
      </c>
      <c r="O72" t="s">
        <v>53</v>
      </c>
      <c r="P72" t="s">
        <v>26</v>
      </c>
      <c r="Q72">
        <f>Sales_Data[[#This Row],[Quantity]]*Sales_Data[[#This Row],[Unit_Price]]</f>
        <v>7252.26</v>
      </c>
      <c r="R72">
        <f>Sales_Data[[#This Row],[Gross_Sales]]*Sales_Data[[#This Row],[Discount]]</f>
        <v>362.61300000000006</v>
      </c>
      <c r="S72">
        <f>Sales_Data[[#This Row],[Gross_Sales]]-Sales_Data[[#This Row],[Discount_Amount]]</f>
        <v>6889.6469999999999</v>
      </c>
      <c r="T72">
        <f>Sales_Data[[#This Row],[Net Sales]]-Sales_Data[[#This Row],[Cost]]</f>
        <v>1102.8969999999999</v>
      </c>
      <c r="U72" s="2">
        <f>Sales_Data[[#This Row],[Profit]]/Sales_Data[[#This Row],[Net Sales]]</f>
        <v>0.16008033503022723</v>
      </c>
      <c r="V72">
        <f>YEAR(Sales_Data[[#This Row],[Order_Date]])</f>
        <v>2025</v>
      </c>
      <c r="W72" t="str">
        <f>TEXT(Sales_Data[[#This Row],[Order_Date]],"mmm")</f>
        <v>Feb</v>
      </c>
      <c r="X72">
        <f>MONTH(Sales_Data[[#This Row],[Order_Date]])</f>
        <v>2</v>
      </c>
      <c r="Y72" t="str">
        <f>"Q"&amp;ROUNDUP(MONTH(Sales_Data[[#This Row],[Order_Date]])/3,0)</f>
        <v>Q1</v>
      </c>
    </row>
    <row r="73" spans="1:25" x14ac:dyDescent="0.3">
      <c r="A73" t="s">
        <v>300</v>
      </c>
      <c r="B73" s="1">
        <v>45819</v>
      </c>
      <c r="C73" t="s">
        <v>301</v>
      </c>
      <c r="D73" t="s">
        <v>302</v>
      </c>
      <c r="E73" t="s">
        <v>30</v>
      </c>
      <c r="F73" t="s">
        <v>31</v>
      </c>
      <c r="G73" t="s">
        <v>67</v>
      </c>
      <c r="H73" t="s">
        <v>133</v>
      </c>
      <c r="I73" t="s">
        <v>134</v>
      </c>
      <c r="J73">
        <v>1</v>
      </c>
      <c r="K73">
        <v>4271.95</v>
      </c>
      <c r="L73">
        <v>0.05</v>
      </c>
      <c r="M73">
        <v>3532.03</v>
      </c>
      <c r="N73" t="s">
        <v>52</v>
      </c>
      <c r="O73" t="s">
        <v>35</v>
      </c>
      <c r="P73" t="s">
        <v>71</v>
      </c>
      <c r="Q73">
        <f>Sales_Data[[#This Row],[Quantity]]*Sales_Data[[#This Row],[Unit_Price]]</f>
        <v>4271.95</v>
      </c>
      <c r="R73">
        <f>Sales_Data[[#This Row],[Gross_Sales]]*Sales_Data[[#This Row],[Discount]]</f>
        <v>213.5975</v>
      </c>
      <c r="S73">
        <f>Sales_Data[[#This Row],[Gross_Sales]]-Sales_Data[[#This Row],[Discount_Amount]]</f>
        <v>4058.3525</v>
      </c>
      <c r="T73">
        <f>Sales_Data[[#This Row],[Net Sales]]-Sales_Data[[#This Row],[Cost]]</f>
        <v>526.32249999999976</v>
      </c>
      <c r="U73" s="2">
        <f>Sales_Data[[#This Row],[Profit]]/Sales_Data[[#This Row],[Net Sales]]</f>
        <v>0.12968870988904974</v>
      </c>
      <c r="V73">
        <f>YEAR(Sales_Data[[#This Row],[Order_Date]])</f>
        <v>2025</v>
      </c>
      <c r="W73" t="str">
        <f>TEXT(Sales_Data[[#This Row],[Order_Date]],"mmm")</f>
        <v>Jun</v>
      </c>
      <c r="X73">
        <f>MONTH(Sales_Data[[#This Row],[Order_Date]])</f>
        <v>6</v>
      </c>
      <c r="Y73" t="str">
        <f>"Q"&amp;ROUNDUP(MONTH(Sales_Data[[#This Row],[Order_Date]])/3,0)</f>
        <v>Q2</v>
      </c>
    </row>
    <row r="74" spans="1:25" x14ac:dyDescent="0.3">
      <c r="A74" t="s">
        <v>303</v>
      </c>
      <c r="B74" s="1">
        <v>45859</v>
      </c>
      <c r="C74" t="s">
        <v>304</v>
      </c>
      <c r="D74" t="s">
        <v>118</v>
      </c>
      <c r="E74" t="s">
        <v>39</v>
      </c>
      <c r="F74" t="s">
        <v>96</v>
      </c>
      <c r="G74" t="s">
        <v>67</v>
      </c>
      <c r="H74" t="s">
        <v>68</v>
      </c>
      <c r="I74" t="s">
        <v>97</v>
      </c>
      <c r="J74">
        <v>1</v>
      </c>
      <c r="K74">
        <v>6925.9</v>
      </c>
      <c r="L74">
        <v>0</v>
      </c>
      <c r="M74">
        <v>5702.91</v>
      </c>
      <c r="N74" t="s">
        <v>24</v>
      </c>
      <c r="O74" t="s">
        <v>35</v>
      </c>
      <c r="P74" t="s">
        <v>71</v>
      </c>
      <c r="Q74">
        <f>Sales_Data[[#This Row],[Quantity]]*Sales_Data[[#This Row],[Unit_Price]]</f>
        <v>6925.9</v>
      </c>
      <c r="R74">
        <f>Sales_Data[[#This Row],[Gross_Sales]]*Sales_Data[[#This Row],[Discount]]</f>
        <v>0</v>
      </c>
      <c r="S74">
        <f>Sales_Data[[#This Row],[Gross_Sales]]-Sales_Data[[#This Row],[Discount_Amount]]</f>
        <v>6925.9</v>
      </c>
      <c r="T74">
        <f>Sales_Data[[#This Row],[Net Sales]]-Sales_Data[[#This Row],[Cost]]</f>
        <v>1222.9899999999998</v>
      </c>
      <c r="U74" s="2">
        <f>Sales_Data[[#This Row],[Profit]]/Sales_Data[[#This Row],[Net Sales]]</f>
        <v>0.1765821048527989</v>
      </c>
      <c r="V74">
        <f>YEAR(Sales_Data[[#This Row],[Order_Date]])</f>
        <v>2025</v>
      </c>
      <c r="W74" t="str">
        <f>TEXT(Sales_Data[[#This Row],[Order_Date]],"mmm")</f>
        <v>Jul</v>
      </c>
      <c r="X74">
        <f>MONTH(Sales_Data[[#This Row],[Order_Date]])</f>
        <v>7</v>
      </c>
      <c r="Y74" t="str">
        <f>"Q"&amp;ROUNDUP(MONTH(Sales_Data[[#This Row],[Order_Date]])/3,0)</f>
        <v>Q3</v>
      </c>
    </row>
    <row r="75" spans="1:25" x14ac:dyDescent="0.3">
      <c r="A75" t="s">
        <v>305</v>
      </c>
      <c r="B75" s="1">
        <v>45927</v>
      </c>
      <c r="C75" t="s">
        <v>306</v>
      </c>
      <c r="D75" t="s">
        <v>307</v>
      </c>
      <c r="E75" t="s">
        <v>48</v>
      </c>
      <c r="F75" t="s">
        <v>152</v>
      </c>
      <c r="G75" t="s">
        <v>75</v>
      </c>
      <c r="H75" t="s">
        <v>185</v>
      </c>
      <c r="I75" t="s">
        <v>186</v>
      </c>
      <c r="J75">
        <v>1</v>
      </c>
      <c r="K75">
        <v>6073.69</v>
      </c>
      <c r="L75">
        <v>0.05</v>
      </c>
      <c r="M75">
        <v>3626.16</v>
      </c>
      <c r="N75" t="s">
        <v>24</v>
      </c>
      <c r="O75" t="s">
        <v>53</v>
      </c>
      <c r="P75" t="s">
        <v>26</v>
      </c>
      <c r="Q75">
        <f>Sales_Data[[#This Row],[Quantity]]*Sales_Data[[#This Row],[Unit_Price]]</f>
        <v>6073.69</v>
      </c>
      <c r="R75">
        <f>Sales_Data[[#This Row],[Gross_Sales]]*Sales_Data[[#This Row],[Discount]]</f>
        <v>303.68450000000001</v>
      </c>
      <c r="S75">
        <f>Sales_Data[[#This Row],[Gross_Sales]]-Sales_Data[[#This Row],[Discount_Amount]]</f>
        <v>5770.0054999999993</v>
      </c>
      <c r="T75">
        <f>Sales_Data[[#This Row],[Net Sales]]-Sales_Data[[#This Row],[Cost]]</f>
        <v>2143.8454999999994</v>
      </c>
      <c r="U75" s="2">
        <f>Sales_Data[[#This Row],[Profit]]/Sales_Data[[#This Row],[Net Sales]]</f>
        <v>0.37154999245667958</v>
      </c>
      <c r="V75">
        <f>YEAR(Sales_Data[[#This Row],[Order_Date]])</f>
        <v>2025</v>
      </c>
      <c r="W75" t="str">
        <f>TEXT(Sales_Data[[#This Row],[Order_Date]],"mmm")</f>
        <v>Sep</v>
      </c>
      <c r="X75">
        <f>MONTH(Sales_Data[[#This Row],[Order_Date]])</f>
        <v>9</v>
      </c>
      <c r="Y75" t="str">
        <f>"Q"&amp;ROUNDUP(MONTH(Sales_Data[[#This Row],[Order_Date]])/3,0)</f>
        <v>Q3</v>
      </c>
    </row>
    <row r="76" spans="1:25" x14ac:dyDescent="0.3">
      <c r="A76" t="s">
        <v>308</v>
      </c>
      <c r="B76" s="1">
        <v>46008</v>
      </c>
      <c r="C76" t="s">
        <v>309</v>
      </c>
      <c r="D76" t="s">
        <v>310</v>
      </c>
      <c r="E76" t="s">
        <v>48</v>
      </c>
      <c r="F76" t="s">
        <v>49</v>
      </c>
      <c r="G76" t="s">
        <v>41</v>
      </c>
      <c r="H76" t="s">
        <v>102</v>
      </c>
      <c r="I76" t="s">
        <v>103</v>
      </c>
      <c r="J76">
        <v>4</v>
      </c>
      <c r="K76">
        <v>4383.54</v>
      </c>
      <c r="L76">
        <v>0.2</v>
      </c>
      <c r="M76">
        <v>9068.8700000000008</v>
      </c>
      <c r="N76" t="s">
        <v>24</v>
      </c>
      <c r="O76" t="s">
        <v>25</v>
      </c>
      <c r="P76" t="s">
        <v>71</v>
      </c>
      <c r="Q76">
        <f>Sales_Data[[#This Row],[Quantity]]*Sales_Data[[#This Row],[Unit_Price]]</f>
        <v>17534.16</v>
      </c>
      <c r="R76">
        <f>Sales_Data[[#This Row],[Gross_Sales]]*Sales_Data[[#This Row],[Discount]]</f>
        <v>3506.8320000000003</v>
      </c>
      <c r="S76">
        <f>Sales_Data[[#This Row],[Gross_Sales]]-Sales_Data[[#This Row],[Discount_Amount]]</f>
        <v>14027.328</v>
      </c>
      <c r="T76">
        <f>Sales_Data[[#This Row],[Net Sales]]-Sales_Data[[#This Row],[Cost]]</f>
        <v>4958.4579999999987</v>
      </c>
      <c r="U76" s="2">
        <f>Sales_Data[[#This Row],[Profit]]/Sales_Data[[#This Row],[Net Sales]]</f>
        <v>0.35348556760061495</v>
      </c>
      <c r="V76">
        <f>YEAR(Sales_Data[[#This Row],[Order_Date]])</f>
        <v>2025</v>
      </c>
      <c r="W76" t="str">
        <f>TEXT(Sales_Data[[#This Row],[Order_Date]],"mmm")</f>
        <v>Dec</v>
      </c>
      <c r="X76">
        <f>MONTH(Sales_Data[[#This Row],[Order_Date]])</f>
        <v>12</v>
      </c>
      <c r="Y76" t="str">
        <f>"Q"&amp;ROUNDUP(MONTH(Sales_Data[[#This Row],[Order_Date]])/3,0)</f>
        <v>Q4</v>
      </c>
    </row>
    <row r="77" spans="1:25" x14ac:dyDescent="0.3">
      <c r="A77" t="s">
        <v>311</v>
      </c>
      <c r="B77" s="1">
        <v>45961</v>
      </c>
      <c r="C77" t="s">
        <v>312</v>
      </c>
      <c r="D77" t="s">
        <v>313</v>
      </c>
      <c r="E77" t="s">
        <v>48</v>
      </c>
      <c r="F77" t="s">
        <v>49</v>
      </c>
      <c r="G77" t="s">
        <v>21</v>
      </c>
      <c r="H77" t="s">
        <v>127</v>
      </c>
      <c r="I77" t="s">
        <v>314</v>
      </c>
      <c r="J77">
        <v>5</v>
      </c>
      <c r="K77">
        <v>10998.95</v>
      </c>
      <c r="L77">
        <v>0.1</v>
      </c>
      <c r="M77">
        <v>41417.47</v>
      </c>
      <c r="N77" t="s">
        <v>83</v>
      </c>
      <c r="O77" t="s">
        <v>35</v>
      </c>
      <c r="P77" t="s">
        <v>44</v>
      </c>
      <c r="Q77">
        <f>Sales_Data[[#This Row],[Quantity]]*Sales_Data[[#This Row],[Unit_Price]]</f>
        <v>54994.75</v>
      </c>
      <c r="R77">
        <f>Sales_Data[[#This Row],[Gross_Sales]]*Sales_Data[[#This Row],[Discount]]</f>
        <v>5499.4750000000004</v>
      </c>
      <c r="S77">
        <f>Sales_Data[[#This Row],[Gross_Sales]]-Sales_Data[[#This Row],[Discount_Amount]]</f>
        <v>49495.275000000001</v>
      </c>
      <c r="T77">
        <f>Sales_Data[[#This Row],[Net Sales]]-Sales_Data[[#This Row],[Cost]]</f>
        <v>8077.8050000000003</v>
      </c>
      <c r="U77" s="2">
        <f>Sales_Data[[#This Row],[Profit]]/Sales_Data[[#This Row],[Net Sales]]</f>
        <v>0.16320355831945574</v>
      </c>
      <c r="V77">
        <f>YEAR(Sales_Data[[#This Row],[Order_Date]])</f>
        <v>2025</v>
      </c>
      <c r="W77" t="str">
        <f>TEXT(Sales_Data[[#This Row],[Order_Date]],"mmm")</f>
        <v>Oct</v>
      </c>
      <c r="X77">
        <f>MONTH(Sales_Data[[#This Row],[Order_Date]])</f>
        <v>10</v>
      </c>
      <c r="Y77" t="str">
        <f>"Q"&amp;ROUNDUP(MONTH(Sales_Data[[#This Row],[Order_Date]])/3,0)</f>
        <v>Q4</v>
      </c>
    </row>
    <row r="78" spans="1:25" x14ac:dyDescent="0.3">
      <c r="A78" t="s">
        <v>315</v>
      </c>
      <c r="B78" s="1">
        <v>45928</v>
      </c>
      <c r="C78" t="s">
        <v>316</v>
      </c>
      <c r="D78" t="s">
        <v>317</v>
      </c>
      <c r="E78" t="s">
        <v>48</v>
      </c>
      <c r="F78" t="s">
        <v>126</v>
      </c>
      <c r="G78" t="s">
        <v>75</v>
      </c>
      <c r="H78" t="s">
        <v>76</v>
      </c>
      <c r="I78" t="s">
        <v>77</v>
      </c>
      <c r="J78">
        <v>1</v>
      </c>
      <c r="K78">
        <v>25907.47</v>
      </c>
      <c r="L78">
        <v>0.05</v>
      </c>
      <c r="M78">
        <v>17049.25</v>
      </c>
      <c r="N78" t="s">
        <v>52</v>
      </c>
      <c r="O78" t="s">
        <v>25</v>
      </c>
      <c r="P78" t="s">
        <v>44</v>
      </c>
      <c r="Q78">
        <f>Sales_Data[[#This Row],[Quantity]]*Sales_Data[[#This Row],[Unit_Price]]</f>
        <v>25907.47</v>
      </c>
      <c r="R78">
        <f>Sales_Data[[#This Row],[Gross_Sales]]*Sales_Data[[#This Row],[Discount]]</f>
        <v>1295.3735000000001</v>
      </c>
      <c r="S78">
        <f>Sales_Data[[#This Row],[Gross_Sales]]-Sales_Data[[#This Row],[Discount_Amount]]</f>
        <v>24612.0965</v>
      </c>
      <c r="T78">
        <f>Sales_Data[[#This Row],[Net Sales]]-Sales_Data[[#This Row],[Cost]]</f>
        <v>7562.8464999999997</v>
      </c>
      <c r="U78" s="2">
        <f>Sales_Data[[#This Row],[Profit]]/Sales_Data[[#This Row],[Net Sales]]</f>
        <v>0.30728168565404412</v>
      </c>
      <c r="V78">
        <f>YEAR(Sales_Data[[#This Row],[Order_Date]])</f>
        <v>2025</v>
      </c>
      <c r="W78" t="str">
        <f>TEXT(Sales_Data[[#This Row],[Order_Date]],"mmm")</f>
        <v>Sep</v>
      </c>
      <c r="X78">
        <f>MONTH(Sales_Data[[#This Row],[Order_Date]])</f>
        <v>9</v>
      </c>
      <c r="Y78" t="str">
        <f>"Q"&amp;ROUNDUP(MONTH(Sales_Data[[#This Row],[Order_Date]])/3,0)</f>
        <v>Q3</v>
      </c>
    </row>
    <row r="79" spans="1:25" x14ac:dyDescent="0.3">
      <c r="A79" t="s">
        <v>318</v>
      </c>
      <c r="B79" s="1">
        <v>45872</v>
      </c>
      <c r="C79" t="s">
        <v>319</v>
      </c>
      <c r="D79" t="s">
        <v>38</v>
      </c>
      <c r="E79" t="s">
        <v>19</v>
      </c>
      <c r="F79" t="s">
        <v>20</v>
      </c>
      <c r="G79" t="s">
        <v>67</v>
      </c>
      <c r="H79" t="s">
        <v>68</v>
      </c>
      <c r="I79" t="s">
        <v>97</v>
      </c>
      <c r="J79">
        <v>2</v>
      </c>
      <c r="K79">
        <v>2967.03</v>
      </c>
      <c r="L79">
        <v>0.1</v>
      </c>
      <c r="M79">
        <v>3425.75</v>
      </c>
      <c r="N79" t="s">
        <v>52</v>
      </c>
      <c r="O79" t="s">
        <v>35</v>
      </c>
      <c r="P79" t="s">
        <v>71</v>
      </c>
      <c r="Q79">
        <f>Sales_Data[[#This Row],[Quantity]]*Sales_Data[[#This Row],[Unit_Price]]</f>
        <v>5934.06</v>
      </c>
      <c r="R79">
        <f>Sales_Data[[#This Row],[Gross_Sales]]*Sales_Data[[#This Row],[Discount]]</f>
        <v>593.40600000000006</v>
      </c>
      <c r="S79">
        <f>Sales_Data[[#This Row],[Gross_Sales]]-Sales_Data[[#This Row],[Discount_Amount]]</f>
        <v>5340.6540000000005</v>
      </c>
      <c r="T79">
        <f>Sales_Data[[#This Row],[Net Sales]]-Sales_Data[[#This Row],[Cost]]</f>
        <v>1914.9040000000005</v>
      </c>
      <c r="U79" s="2">
        <f>Sales_Data[[#This Row],[Profit]]/Sales_Data[[#This Row],[Net Sales]]</f>
        <v>0.35855234209143677</v>
      </c>
      <c r="V79">
        <f>YEAR(Sales_Data[[#This Row],[Order_Date]])</f>
        <v>2025</v>
      </c>
      <c r="W79" t="str">
        <f>TEXT(Sales_Data[[#This Row],[Order_Date]],"mmm")</f>
        <v>Aug</v>
      </c>
      <c r="X79">
        <f>MONTH(Sales_Data[[#This Row],[Order_Date]])</f>
        <v>8</v>
      </c>
      <c r="Y79" t="str">
        <f>"Q"&amp;ROUNDUP(MONTH(Sales_Data[[#This Row],[Order_Date]])/3,0)</f>
        <v>Q3</v>
      </c>
    </row>
    <row r="80" spans="1:25" x14ac:dyDescent="0.3">
      <c r="A80" t="s">
        <v>320</v>
      </c>
      <c r="B80" s="1">
        <v>45909</v>
      </c>
      <c r="C80" t="s">
        <v>321</v>
      </c>
      <c r="D80" t="s">
        <v>322</v>
      </c>
      <c r="E80" t="s">
        <v>48</v>
      </c>
      <c r="F80" t="s">
        <v>132</v>
      </c>
      <c r="G80" t="s">
        <v>32</v>
      </c>
      <c r="H80" t="s">
        <v>50</v>
      </c>
      <c r="I80" t="s">
        <v>51</v>
      </c>
      <c r="J80">
        <v>3</v>
      </c>
      <c r="K80">
        <v>56787.19</v>
      </c>
      <c r="L80">
        <v>0</v>
      </c>
      <c r="M80">
        <v>148042.48000000001</v>
      </c>
      <c r="N80" t="s">
        <v>52</v>
      </c>
      <c r="O80" t="s">
        <v>53</v>
      </c>
      <c r="P80" t="s">
        <v>71</v>
      </c>
      <c r="Q80">
        <f>Sales_Data[[#This Row],[Quantity]]*Sales_Data[[#This Row],[Unit_Price]]</f>
        <v>170361.57</v>
      </c>
      <c r="R80">
        <f>Sales_Data[[#This Row],[Gross_Sales]]*Sales_Data[[#This Row],[Discount]]</f>
        <v>0</v>
      </c>
      <c r="S80">
        <f>Sales_Data[[#This Row],[Gross_Sales]]-Sales_Data[[#This Row],[Discount_Amount]]</f>
        <v>170361.57</v>
      </c>
      <c r="T80">
        <f>Sales_Data[[#This Row],[Net Sales]]-Sales_Data[[#This Row],[Cost]]</f>
        <v>22319.089999999997</v>
      </c>
      <c r="U80" s="2">
        <f>Sales_Data[[#This Row],[Profit]]/Sales_Data[[#This Row],[Net Sales]]</f>
        <v>0.13101012159021541</v>
      </c>
      <c r="V80">
        <f>YEAR(Sales_Data[[#This Row],[Order_Date]])</f>
        <v>2025</v>
      </c>
      <c r="W80" t="str">
        <f>TEXT(Sales_Data[[#This Row],[Order_Date]],"mmm")</f>
        <v>Sep</v>
      </c>
      <c r="X80">
        <f>MONTH(Sales_Data[[#This Row],[Order_Date]])</f>
        <v>9</v>
      </c>
      <c r="Y80" t="str">
        <f>"Q"&amp;ROUNDUP(MONTH(Sales_Data[[#This Row],[Order_Date]])/3,0)</f>
        <v>Q3</v>
      </c>
    </row>
    <row r="81" spans="1:25" x14ac:dyDescent="0.3">
      <c r="A81" t="s">
        <v>323</v>
      </c>
      <c r="B81" s="1">
        <v>45847</v>
      </c>
      <c r="C81" t="s">
        <v>324</v>
      </c>
      <c r="D81" t="s">
        <v>170</v>
      </c>
      <c r="E81" t="s">
        <v>48</v>
      </c>
      <c r="F81" t="s">
        <v>164</v>
      </c>
      <c r="G81" t="s">
        <v>75</v>
      </c>
      <c r="H81" t="s">
        <v>185</v>
      </c>
      <c r="I81" t="s">
        <v>186</v>
      </c>
      <c r="J81">
        <v>1</v>
      </c>
      <c r="K81">
        <v>2969.79</v>
      </c>
      <c r="L81">
        <v>0.1</v>
      </c>
      <c r="M81">
        <v>1921.26</v>
      </c>
      <c r="N81" t="s">
        <v>52</v>
      </c>
      <c r="O81" t="s">
        <v>25</v>
      </c>
      <c r="P81" t="s">
        <v>71</v>
      </c>
      <c r="Q81">
        <f>Sales_Data[[#This Row],[Quantity]]*Sales_Data[[#This Row],[Unit_Price]]</f>
        <v>2969.79</v>
      </c>
      <c r="R81">
        <f>Sales_Data[[#This Row],[Gross_Sales]]*Sales_Data[[#This Row],[Discount]]</f>
        <v>296.97899999999998</v>
      </c>
      <c r="S81">
        <f>Sales_Data[[#This Row],[Gross_Sales]]-Sales_Data[[#This Row],[Discount_Amount]]</f>
        <v>2672.8110000000001</v>
      </c>
      <c r="T81">
        <f>Sales_Data[[#This Row],[Net Sales]]-Sales_Data[[#This Row],[Cost]]</f>
        <v>751.55100000000016</v>
      </c>
      <c r="U81" s="2">
        <f>Sales_Data[[#This Row],[Profit]]/Sales_Data[[#This Row],[Net Sales]]</f>
        <v>0.28118374250929085</v>
      </c>
      <c r="V81">
        <f>YEAR(Sales_Data[[#This Row],[Order_Date]])</f>
        <v>2025</v>
      </c>
      <c r="W81" t="str">
        <f>TEXT(Sales_Data[[#This Row],[Order_Date]],"mmm")</f>
        <v>Jul</v>
      </c>
      <c r="X81">
        <f>MONTH(Sales_Data[[#This Row],[Order_Date]])</f>
        <v>7</v>
      </c>
      <c r="Y81" t="str">
        <f>"Q"&amp;ROUNDUP(MONTH(Sales_Data[[#This Row],[Order_Date]])/3,0)</f>
        <v>Q3</v>
      </c>
    </row>
    <row r="82" spans="1:25" x14ac:dyDescent="0.3">
      <c r="A82" t="s">
        <v>325</v>
      </c>
      <c r="B82" s="1">
        <v>45953</v>
      </c>
      <c r="C82" t="s">
        <v>326</v>
      </c>
      <c r="D82" t="s">
        <v>327</v>
      </c>
      <c r="E82" t="s">
        <v>48</v>
      </c>
      <c r="F82" t="s">
        <v>164</v>
      </c>
      <c r="G82" t="s">
        <v>21</v>
      </c>
      <c r="H82" t="s">
        <v>230</v>
      </c>
      <c r="I82" t="s">
        <v>328</v>
      </c>
      <c r="J82">
        <v>1</v>
      </c>
      <c r="K82">
        <v>21552.84</v>
      </c>
      <c r="L82">
        <v>0.15</v>
      </c>
      <c r="M82">
        <v>13103.1</v>
      </c>
      <c r="N82" t="s">
        <v>52</v>
      </c>
      <c r="O82" t="s">
        <v>25</v>
      </c>
      <c r="P82" t="s">
        <v>71</v>
      </c>
      <c r="Q82">
        <f>Sales_Data[[#This Row],[Quantity]]*Sales_Data[[#This Row],[Unit_Price]]</f>
        <v>21552.84</v>
      </c>
      <c r="R82">
        <f>Sales_Data[[#This Row],[Gross_Sales]]*Sales_Data[[#This Row],[Discount]]</f>
        <v>3232.9259999999999</v>
      </c>
      <c r="S82">
        <f>Sales_Data[[#This Row],[Gross_Sales]]-Sales_Data[[#This Row],[Discount_Amount]]</f>
        <v>18319.914000000001</v>
      </c>
      <c r="T82">
        <f>Sales_Data[[#This Row],[Net Sales]]-Sales_Data[[#This Row],[Cost]]</f>
        <v>5216.8140000000003</v>
      </c>
      <c r="U82" s="2">
        <f>Sales_Data[[#This Row],[Profit]]/Sales_Data[[#This Row],[Net Sales]]</f>
        <v>0.28476192628415176</v>
      </c>
      <c r="V82">
        <f>YEAR(Sales_Data[[#This Row],[Order_Date]])</f>
        <v>2025</v>
      </c>
      <c r="W82" t="str">
        <f>TEXT(Sales_Data[[#This Row],[Order_Date]],"mmm")</f>
        <v>Oct</v>
      </c>
      <c r="X82">
        <f>MONTH(Sales_Data[[#This Row],[Order_Date]])</f>
        <v>10</v>
      </c>
      <c r="Y82" t="str">
        <f>"Q"&amp;ROUNDUP(MONTH(Sales_Data[[#This Row],[Order_Date]])/3,0)</f>
        <v>Q4</v>
      </c>
    </row>
    <row r="83" spans="1:25" x14ac:dyDescent="0.3">
      <c r="A83" t="s">
        <v>329</v>
      </c>
      <c r="B83" s="1">
        <v>45870</v>
      </c>
      <c r="C83" t="s">
        <v>330</v>
      </c>
      <c r="D83" t="s">
        <v>331</v>
      </c>
      <c r="E83" t="s">
        <v>48</v>
      </c>
      <c r="F83" t="s">
        <v>132</v>
      </c>
      <c r="G83" t="s">
        <v>67</v>
      </c>
      <c r="H83" t="s">
        <v>68</v>
      </c>
      <c r="I83" t="s">
        <v>69</v>
      </c>
      <c r="J83">
        <v>1</v>
      </c>
      <c r="K83">
        <v>13228.11</v>
      </c>
      <c r="L83">
        <v>0.1</v>
      </c>
      <c r="M83">
        <v>7738.42</v>
      </c>
      <c r="N83" t="s">
        <v>52</v>
      </c>
      <c r="O83" t="s">
        <v>35</v>
      </c>
      <c r="P83" t="s">
        <v>44</v>
      </c>
      <c r="Q83">
        <f>Sales_Data[[#This Row],[Quantity]]*Sales_Data[[#This Row],[Unit_Price]]</f>
        <v>13228.11</v>
      </c>
      <c r="R83">
        <f>Sales_Data[[#This Row],[Gross_Sales]]*Sales_Data[[#This Row],[Discount]]</f>
        <v>1322.8110000000001</v>
      </c>
      <c r="S83">
        <f>Sales_Data[[#This Row],[Gross_Sales]]-Sales_Data[[#This Row],[Discount_Amount]]</f>
        <v>11905.299000000001</v>
      </c>
      <c r="T83">
        <f>Sales_Data[[#This Row],[Net Sales]]-Sales_Data[[#This Row],[Cost]]</f>
        <v>4166.8790000000008</v>
      </c>
      <c r="U83" s="2">
        <f>Sales_Data[[#This Row],[Profit]]/Sales_Data[[#This Row],[Net Sales]]</f>
        <v>0.35000204530772394</v>
      </c>
      <c r="V83">
        <f>YEAR(Sales_Data[[#This Row],[Order_Date]])</f>
        <v>2025</v>
      </c>
      <c r="W83" t="str">
        <f>TEXT(Sales_Data[[#This Row],[Order_Date]],"mmm")</f>
        <v>Aug</v>
      </c>
      <c r="X83">
        <f>MONTH(Sales_Data[[#This Row],[Order_Date]])</f>
        <v>8</v>
      </c>
      <c r="Y83" t="str">
        <f>"Q"&amp;ROUNDUP(MONTH(Sales_Data[[#This Row],[Order_Date]])/3,0)</f>
        <v>Q3</v>
      </c>
    </row>
    <row r="84" spans="1:25" x14ac:dyDescent="0.3">
      <c r="A84" t="s">
        <v>332</v>
      </c>
      <c r="B84" s="1">
        <v>45865</v>
      </c>
      <c r="C84" t="s">
        <v>333</v>
      </c>
      <c r="D84" t="s">
        <v>271</v>
      </c>
      <c r="E84" t="s">
        <v>48</v>
      </c>
      <c r="F84" t="s">
        <v>132</v>
      </c>
      <c r="G84" t="s">
        <v>75</v>
      </c>
      <c r="H84" t="s">
        <v>256</v>
      </c>
      <c r="I84" t="s">
        <v>334</v>
      </c>
      <c r="J84">
        <v>1</v>
      </c>
      <c r="K84">
        <v>60652.75</v>
      </c>
      <c r="L84">
        <v>0.1</v>
      </c>
      <c r="M84">
        <v>45560.639999999999</v>
      </c>
      <c r="N84" t="s">
        <v>109</v>
      </c>
      <c r="O84" t="s">
        <v>35</v>
      </c>
      <c r="P84" t="s">
        <v>44</v>
      </c>
      <c r="Q84">
        <f>Sales_Data[[#This Row],[Quantity]]*Sales_Data[[#This Row],[Unit_Price]]</f>
        <v>60652.75</v>
      </c>
      <c r="R84">
        <f>Sales_Data[[#This Row],[Gross_Sales]]*Sales_Data[[#This Row],[Discount]]</f>
        <v>6065.2750000000005</v>
      </c>
      <c r="S84">
        <f>Sales_Data[[#This Row],[Gross_Sales]]-Sales_Data[[#This Row],[Discount_Amount]]</f>
        <v>54587.474999999999</v>
      </c>
      <c r="T84">
        <f>Sales_Data[[#This Row],[Net Sales]]-Sales_Data[[#This Row],[Cost]]</f>
        <v>9026.8349999999991</v>
      </c>
      <c r="U84" s="2">
        <f>Sales_Data[[#This Row],[Profit]]/Sales_Data[[#This Row],[Net Sales]]</f>
        <v>0.16536458225994149</v>
      </c>
      <c r="V84">
        <f>YEAR(Sales_Data[[#This Row],[Order_Date]])</f>
        <v>2025</v>
      </c>
      <c r="W84" t="str">
        <f>TEXT(Sales_Data[[#This Row],[Order_Date]],"mmm")</f>
        <v>Jul</v>
      </c>
      <c r="X84">
        <f>MONTH(Sales_Data[[#This Row],[Order_Date]])</f>
        <v>7</v>
      </c>
      <c r="Y84" t="str">
        <f>"Q"&amp;ROUNDUP(MONTH(Sales_Data[[#This Row],[Order_Date]])/3,0)</f>
        <v>Q3</v>
      </c>
    </row>
    <row r="85" spans="1:25" x14ac:dyDescent="0.3">
      <c r="A85" t="s">
        <v>335</v>
      </c>
      <c r="B85" s="1">
        <v>45894</v>
      </c>
      <c r="C85" t="s">
        <v>336</v>
      </c>
      <c r="D85" t="s">
        <v>80</v>
      </c>
      <c r="E85" t="s">
        <v>48</v>
      </c>
      <c r="F85" t="s">
        <v>126</v>
      </c>
      <c r="G85" t="s">
        <v>21</v>
      </c>
      <c r="H85" t="s">
        <v>230</v>
      </c>
      <c r="I85" t="s">
        <v>328</v>
      </c>
      <c r="J85">
        <v>3</v>
      </c>
      <c r="K85">
        <v>44012.04</v>
      </c>
      <c r="L85">
        <v>0.05</v>
      </c>
      <c r="M85">
        <v>92501.28</v>
      </c>
      <c r="N85" t="s">
        <v>52</v>
      </c>
      <c r="O85" t="s">
        <v>53</v>
      </c>
      <c r="P85" t="s">
        <v>71</v>
      </c>
      <c r="Q85">
        <f>Sales_Data[[#This Row],[Quantity]]*Sales_Data[[#This Row],[Unit_Price]]</f>
        <v>132036.12</v>
      </c>
      <c r="R85">
        <f>Sales_Data[[#This Row],[Gross_Sales]]*Sales_Data[[#This Row],[Discount]]</f>
        <v>6601.8060000000005</v>
      </c>
      <c r="S85">
        <f>Sales_Data[[#This Row],[Gross_Sales]]-Sales_Data[[#This Row],[Discount_Amount]]</f>
        <v>125434.314</v>
      </c>
      <c r="T85">
        <f>Sales_Data[[#This Row],[Net Sales]]-Sales_Data[[#This Row],[Cost]]</f>
        <v>32933.034</v>
      </c>
      <c r="U85" s="2">
        <f>Sales_Data[[#This Row],[Profit]]/Sales_Data[[#This Row],[Net Sales]]</f>
        <v>0.262552031814835</v>
      </c>
      <c r="V85">
        <f>YEAR(Sales_Data[[#This Row],[Order_Date]])</f>
        <v>2025</v>
      </c>
      <c r="W85" t="str">
        <f>TEXT(Sales_Data[[#This Row],[Order_Date]],"mmm")</f>
        <v>Aug</v>
      </c>
      <c r="X85">
        <f>MONTH(Sales_Data[[#This Row],[Order_Date]])</f>
        <v>8</v>
      </c>
      <c r="Y85" t="str">
        <f>"Q"&amp;ROUNDUP(MONTH(Sales_Data[[#This Row],[Order_Date]])/3,0)</f>
        <v>Q3</v>
      </c>
    </row>
    <row r="86" spans="1:25" x14ac:dyDescent="0.3">
      <c r="A86" t="s">
        <v>337</v>
      </c>
      <c r="B86" s="1">
        <v>45995</v>
      </c>
      <c r="C86" t="s">
        <v>338</v>
      </c>
      <c r="D86" t="s">
        <v>238</v>
      </c>
      <c r="E86" t="s">
        <v>19</v>
      </c>
      <c r="F86" t="s">
        <v>66</v>
      </c>
      <c r="G86" t="s">
        <v>32</v>
      </c>
      <c r="H86" t="s">
        <v>33</v>
      </c>
      <c r="I86" t="s">
        <v>161</v>
      </c>
      <c r="J86">
        <v>4</v>
      </c>
      <c r="K86">
        <v>16478.12</v>
      </c>
      <c r="L86">
        <v>0.05</v>
      </c>
      <c r="M86">
        <v>43747.22</v>
      </c>
      <c r="N86" t="s">
        <v>52</v>
      </c>
      <c r="O86" t="s">
        <v>53</v>
      </c>
      <c r="P86" t="s">
        <v>44</v>
      </c>
      <c r="Q86">
        <f>Sales_Data[[#This Row],[Quantity]]*Sales_Data[[#This Row],[Unit_Price]]</f>
        <v>65912.479999999996</v>
      </c>
      <c r="R86">
        <f>Sales_Data[[#This Row],[Gross_Sales]]*Sales_Data[[#This Row],[Discount]]</f>
        <v>3295.6239999999998</v>
      </c>
      <c r="S86">
        <f>Sales_Data[[#This Row],[Gross_Sales]]-Sales_Data[[#This Row],[Discount_Amount]]</f>
        <v>62616.856</v>
      </c>
      <c r="T86">
        <f>Sales_Data[[#This Row],[Net Sales]]-Sales_Data[[#This Row],[Cost]]</f>
        <v>18869.635999999999</v>
      </c>
      <c r="U86" s="2">
        <f>Sales_Data[[#This Row],[Profit]]/Sales_Data[[#This Row],[Net Sales]]</f>
        <v>0.30135074172360232</v>
      </c>
      <c r="V86">
        <f>YEAR(Sales_Data[[#This Row],[Order_Date]])</f>
        <v>2025</v>
      </c>
      <c r="W86" t="str">
        <f>TEXT(Sales_Data[[#This Row],[Order_Date]],"mmm")</f>
        <v>Dec</v>
      </c>
      <c r="X86">
        <f>MONTH(Sales_Data[[#This Row],[Order_Date]])</f>
        <v>12</v>
      </c>
      <c r="Y86" t="str">
        <f>"Q"&amp;ROUNDUP(MONTH(Sales_Data[[#This Row],[Order_Date]])/3,0)</f>
        <v>Q4</v>
      </c>
    </row>
    <row r="87" spans="1:25" x14ac:dyDescent="0.3">
      <c r="A87" t="s">
        <v>339</v>
      </c>
      <c r="B87" s="1">
        <v>45710</v>
      </c>
      <c r="C87" t="s">
        <v>340</v>
      </c>
      <c r="D87" t="s">
        <v>341</v>
      </c>
      <c r="E87" t="s">
        <v>19</v>
      </c>
      <c r="F87" t="s">
        <v>20</v>
      </c>
      <c r="G87" t="s">
        <v>21</v>
      </c>
      <c r="H87" t="s">
        <v>127</v>
      </c>
      <c r="I87" t="s">
        <v>342</v>
      </c>
      <c r="J87">
        <v>1</v>
      </c>
      <c r="K87">
        <v>17521.29</v>
      </c>
      <c r="L87">
        <v>0.1</v>
      </c>
      <c r="M87">
        <v>13169.02</v>
      </c>
      <c r="N87" t="s">
        <v>70</v>
      </c>
      <c r="O87" t="s">
        <v>35</v>
      </c>
      <c r="P87" t="s">
        <v>44</v>
      </c>
      <c r="Q87">
        <f>Sales_Data[[#This Row],[Quantity]]*Sales_Data[[#This Row],[Unit_Price]]</f>
        <v>17521.29</v>
      </c>
      <c r="R87">
        <f>Sales_Data[[#This Row],[Gross_Sales]]*Sales_Data[[#This Row],[Discount]]</f>
        <v>1752.1290000000001</v>
      </c>
      <c r="S87">
        <f>Sales_Data[[#This Row],[Gross_Sales]]-Sales_Data[[#This Row],[Discount_Amount]]</f>
        <v>15769.161</v>
      </c>
      <c r="T87">
        <f>Sales_Data[[#This Row],[Net Sales]]-Sales_Data[[#This Row],[Cost]]</f>
        <v>2600.1409999999996</v>
      </c>
      <c r="U87" s="2">
        <f>Sales_Data[[#This Row],[Profit]]/Sales_Data[[#This Row],[Net Sales]]</f>
        <v>0.16488771977152111</v>
      </c>
      <c r="V87">
        <f>YEAR(Sales_Data[[#This Row],[Order_Date]])</f>
        <v>2025</v>
      </c>
      <c r="W87" t="str">
        <f>TEXT(Sales_Data[[#This Row],[Order_Date]],"mmm")</f>
        <v>Feb</v>
      </c>
      <c r="X87">
        <f>MONTH(Sales_Data[[#This Row],[Order_Date]])</f>
        <v>2</v>
      </c>
      <c r="Y87" t="str">
        <f>"Q"&amp;ROUNDUP(MONTH(Sales_Data[[#This Row],[Order_Date]])/3,0)</f>
        <v>Q1</v>
      </c>
    </row>
    <row r="88" spans="1:25" x14ac:dyDescent="0.3">
      <c r="A88" t="s">
        <v>343</v>
      </c>
      <c r="B88" s="1">
        <v>45937</v>
      </c>
      <c r="C88" t="s">
        <v>344</v>
      </c>
      <c r="D88" t="s">
        <v>307</v>
      </c>
      <c r="E88" t="s">
        <v>48</v>
      </c>
      <c r="F88" t="s">
        <v>152</v>
      </c>
      <c r="G88" t="s">
        <v>21</v>
      </c>
      <c r="H88" t="s">
        <v>297</v>
      </c>
      <c r="I88" t="s">
        <v>297</v>
      </c>
      <c r="J88">
        <v>1</v>
      </c>
      <c r="K88">
        <v>33065.74</v>
      </c>
      <c r="L88">
        <v>0.1</v>
      </c>
      <c r="M88">
        <v>25056.959999999999</v>
      </c>
      <c r="N88" t="s">
        <v>52</v>
      </c>
      <c r="O88" t="s">
        <v>35</v>
      </c>
      <c r="P88" t="s">
        <v>71</v>
      </c>
      <c r="Q88">
        <f>Sales_Data[[#This Row],[Quantity]]*Sales_Data[[#This Row],[Unit_Price]]</f>
        <v>33065.74</v>
      </c>
      <c r="R88">
        <f>Sales_Data[[#This Row],[Gross_Sales]]*Sales_Data[[#This Row],[Discount]]</f>
        <v>3306.5740000000001</v>
      </c>
      <c r="S88">
        <f>Sales_Data[[#This Row],[Gross_Sales]]-Sales_Data[[#This Row],[Discount_Amount]]</f>
        <v>29759.165999999997</v>
      </c>
      <c r="T88">
        <f>Sales_Data[[#This Row],[Net Sales]]-Sales_Data[[#This Row],[Cost]]</f>
        <v>4702.2059999999983</v>
      </c>
      <c r="U88" s="2">
        <f>Sales_Data[[#This Row],[Profit]]/Sales_Data[[#This Row],[Net Sales]]</f>
        <v>0.15800866193629212</v>
      </c>
      <c r="V88">
        <f>YEAR(Sales_Data[[#This Row],[Order_Date]])</f>
        <v>2025</v>
      </c>
      <c r="W88" t="str">
        <f>TEXT(Sales_Data[[#This Row],[Order_Date]],"mmm")</f>
        <v>Oct</v>
      </c>
      <c r="X88">
        <f>MONTH(Sales_Data[[#This Row],[Order_Date]])</f>
        <v>10</v>
      </c>
      <c r="Y88" t="str">
        <f>"Q"&amp;ROUNDUP(MONTH(Sales_Data[[#This Row],[Order_Date]])/3,0)</f>
        <v>Q4</v>
      </c>
    </row>
    <row r="89" spans="1:25" x14ac:dyDescent="0.3">
      <c r="A89" t="s">
        <v>345</v>
      </c>
      <c r="B89" s="1">
        <v>45874</v>
      </c>
      <c r="C89" t="s">
        <v>346</v>
      </c>
      <c r="D89" t="s">
        <v>347</v>
      </c>
      <c r="E89" t="s">
        <v>19</v>
      </c>
      <c r="F89" t="s">
        <v>57</v>
      </c>
      <c r="G89" t="s">
        <v>21</v>
      </c>
      <c r="H89" t="s">
        <v>22</v>
      </c>
      <c r="I89" t="s">
        <v>23</v>
      </c>
      <c r="J89">
        <v>1</v>
      </c>
      <c r="K89">
        <v>4753.72</v>
      </c>
      <c r="L89">
        <v>0.1</v>
      </c>
      <c r="M89">
        <v>3446.72</v>
      </c>
      <c r="N89" t="s">
        <v>52</v>
      </c>
      <c r="O89" t="s">
        <v>35</v>
      </c>
      <c r="P89" t="s">
        <v>71</v>
      </c>
      <c r="Q89">
        <f>Sales_Data[[#This Row],[Quantity]]*Sales_Data[[#This Row],[Unit_Price]]</f>
        <v>4753.72</v>
      </c>
      <c r="R89">
        <f>Sales_Data[[#This Row],[Gross_Sales]]*Sales_Data[[#This Row],[Discount]]</f>
        <v>475.37200000000007</v>
      </c>
      <c r="S89">
        <f>Sales_Data[[#This Row],[Gross_Sales]]-Sales_Data[[#This Row],[Discount_Amount]]</f>
        <v>4278.348</v>
      </c>
      <c r="T89">
        <f>Sales_Data[[#This Row],[Net Sales]]-Sales_Data[[#This Row],[Cost]]</f>
        <v>831.62800000000016</v>
      </c>
      <c r="U89" s="2">
        <f>Sales_Data[[#This Row],[Profit]]/Sales_Data[[#This Row],[Net Sales]]</f>
        <v>0.19438063476837325</v>
      </c>
      <c r="V89">
        <f>YEAR(Sales_Data[[#This Row],[Order_Date]])</f>
        <v>2025</v>
      </c>
      <c r="W89" t="str">
        <f>TEXT(Sales_Data[[#This Row],[Order_Date]],"mmm")</f>
        <v>Aug</v>
      </c>
      <c r="X89">
        <f>MONTH(Sales_Data[[#This Row],[Order_Date]])</f>
        <v>8</v>
      </c>
      <c r="Y89" t="str">
        <f>"Q"&amp;ROUNDUP(MONTH(Sales_Data[[#This Row],[Order_Date]])/3,0)</f>
        <v>Q3</v>
      </c>
    </row>
    <row r="90" spans="1:25" x14ac:dyDescent="0.3">
      <c r="A90" t="s">
        <v>348</v>
      </c>
      <c r="B90" s="1">
        <v>45909</v>
      </c>
      <c r="C90" t="s">
        <v>349</v>
      </c>
      <c r="D90" t="s">
        <v>168</v>
      </c>
      <c r="E90" t="s">
        <v>19</v>
      </c>
      <c r="F90" t="s">
        <v>66</v>
      </c>
      <c r="G90" t="s">
        <v>41</v>
      </c>
      <c r="H90" t="s">
        <v>171</v>
      </c>
      <c r="I90" t="s">
        <v>191</v>
      </c>
      <c r="J90">
        <v>3</v>
      </c>
      <c r="K90">
        <v>4051.51</v>
      </c>
      <c r="L90">
        <v>0.2</v>
      </c>
      <c r="M90">
        <v>7103.61</v>
      </c>
      <c r="N90" t="s">
        <v>24</v>
      </c>
      <c r="O90" t="s">
        <v>35</v>
      </c>
      <c r="P90" t="s">
        <v>44</v>
      </c>
      <c r="Q90">
        <f>Sales_Data[[#This Row],[Quantity]]*Sales_Data[[#This Row],[Unit_Price]]</f>
        <v>12154.53</v>
      </c>
      <c r="R90">
        <f>Sales_Data[[#This Row],[Gross_Sales]]*Sales_Data[[#This Row],[Discount]]</f>
        <v>2430.9060000000004</v>
      </c>
      <c r="S90">
        <f>Sales_Data[[#This Row],[Gross_Sales]]-Sales_Data[[#This Row],[Discount_Amount]]</f>
        <v>9723.6239999999998</v>
      </c>
      <c r="T90">
        <f>Sales_Data[[#This Row],[Net Sales]]-Sales_Data[[#This Row],[Cost]]</f>
        <v>2620.0140000000001</v>
      </c>
      <c r="U90" s="2">
        <f>Sales_Data[[#This Row],[Profit]]/Sales_Data[[#This Row],[Net Sales]]</f>
        <v>0.26944830445932505</v>
      </c>
      <c r="V90">
        <f>YEAR(Sales_Data[[#This Row],[Order_Date]])</f>
        <v>2025</v>
      </c>
      <c r="W90" t="str">
        <f>TEXT(Sales_Data[[#This Row],[Order_Date]],"mmm")</f>
        <v>Sep</v>
      </c>
      <c r="X90">
        <f>MONTH(Sales_Data[[#This Row],[Order_Date]])</f>
        <v>9</v>
      </c>
      <c r="Y90" t="str">
        <f>"Q"&amp;ROUNDUP(MONTH(Sales_Data[[#This Row],[Order_Date]])/3,0)</f>
        <v>Q3</v>
      </c>
    </row>
    <row r="91" spans="1:25" x14ac:dyDescent="0.3">
      <c r="A91" t="s">
        <v>350</v>
      </c>
      <c r="B91" s="1">
        <v>45845</v>
      </c>
      <c r="C91" t="s">
        <v>351</v>
      </c>
      <c r="D91" t="s">
        <v>112</v>
      </c>
      <c r="E91" t="s">
        <v>48</v>
      </c>
      <c r="F91" t="s">
        <v>49</v>
      </c>
      <c r="G91" t="s">
        <v>67</v>
      </c>
      <c r="H91" t="s">
        <v>133</v>
      </c>
      <c r="I91" t="s">
        <v>134</v>
      </c>
      <c r="J91">
        <v>2</v>
      </c>
      <c r="K91">
        <v>15655.35</v>
      </c>
      <c r="L91">
        <v>0.1</v>
      </c>
      <c r="M91">
        <v>19665.86</v>
      </c>
      <c r="N91" t="s">
        <v>52</v>
      </c>
      <c r="O91" t="s">
        <v>35</v>
      </c>
      <c r="P91" t="s">
        <v>26</v>
      </c>
      <c r="Q91">
        <f>Sales_Data[[#This Row],[Quantity]]*Sales_Data[[#This Row],[Unit_Price]]</f>
        <v>31310.7</v>
      </c>
      <c r="R91">
        <f>Sales_Data[[#This Row],[Gross_Sales]]*Sales_Data[[#This Row],[Discount]]</f>
        <v>3131.07</v>
      </c>
      <c r="S91">
        <f>Sales_Data[[#This Row],[Gross_Sales]]-Sales_Data[[#This Row],[Discount_Amount]]</f>
        <v>28179.63</v>
      </c>
      <c r="T91">
        <f>Sales_Data[[#This Row],[Net Sales]]-Sales_Data[[#This Row],[Cost]]</f>
        <v>8513.77</v>
      </c>
      <c r="U91" s="2">
        <f>Sales_Data[[#This Row],[Profit]]/Sales_Data[[#This Row],[Net Sales]]</f>
        <v>0.30212497467142047</v>
      </c>
      <c r="V91">
        <f>YEAR(Sales_Data[[#This Row],[Order_Date]])</f>
        <v>2025</v>
      </c>
      <c r="W91" t="str">
        <f>TEXT(Sales_Data[[#This Row],[Order_Date]],"mmm")</f>
        <v>Jul</v>
      </c>
      <c r="X91">
        <f>MONTH(Sales_Data[[#This Row],[Order_Date]])</f>
        <v>7</v>
      </c>
      <c r="Y91" t="str">
        <f>"Q"&amp;ROUNDUP(MONTH(Sales_Data[[#This Row],[Order_Date]])/3,0)</f>
        <v>Q3</v>
      </c>
    </row>
    <row r="92" spans="1:25" x14ac:dyDescent="0.3">
      <c r="A92" t="s">
        <v>352</v>
      </c>
      <c r="B92" s="1">
        <v>45698</v>
      </c>
      <c r="C92" t="s">
        <v>353</v>
      </c>
      <c r="D92" t="s">
        <v>168</v>
      </c>
      <c r="E92" t="s">
        <v>48</v>
      </c>
      <c r="F92" t="s">
        <v>132</v>
      </c>
      <c r="G92" t="s">
        <v>21</v>
      </c>
      <c r="H92" t="s">
        <v>22</v>
      </c>
      <c r="I92" t="s">
        <v>62</v>
      </c>
      <c r="J92">
        <v>2</v>
      </c>
      <c r="K92">
        <v>46495.68</v>
      </c>
      <c r="L92">
        <v>0.1</v>
      </c>
      <c r="M92">
        <v>63093.35</v>
      </c>
      <c r="N92" t="s">
        <v>24</v>
      </c>
      <c r="O92" t="s">
        <v>35</v>
      </c>
      <c r="P92" t="s">
        <v>44</v>
      </c>
      <c r="Q92">
        <f>Sales_Data[[#This Row],[Quantity]]*Sales_Data[[#This Row],[Unit_Price]]</f>
        <v>92991.360000000001</v>
      </c>
      <c r="R92">
        <f>Sales_Data[[#This Row],[Gross_Sales]]*Sales_Data[[#This Row],[Discount]]</f>
        <v>9299.1360000000004</v>
      </c>
      <c r="S92">
        <f>Sales_Data[[#This Row],[Gross_Sales]]-Sales_Data[[#This Row],[Discount_Amount]]</f>
        <v>83692.224000000002</v>
      </c>
      <c r="T92">
        <f>Sales_Data[[#This Row],[Net Sales]]-Sales_Data[[#This Row],[Cost]]</f>
        <v>20598.874000000003</v>
      </c>
      <c r="U92" s="2">
        <f>Sales_Data[[#This Row],[Profit]]/Sales_Data[[#This Row],[Net Sales]]</f>
        <v>0.24612649796473329</v>
      </c>
      <c r="V92">
        <f>YEAR(Sales_Data[[#This Row],[Order_Date]])</f>
        <v>2025</v>
      </c>
      <c r="W92" t="str">
        <f>TEXT(Sales_Data[[#This Row],[Order_Date]],"mmm")</f>
        <v>Feb</v>
      </c>
      <c r="X92">
        <f>MONTH(Sales_Data[[#This Row],[Order_Date]])</f>
        <v>2</v>
      </c>
      <c r="Y92" t="str">
        <f>"Q"&amp;ROUNDUP(MONTH(Sales_Data[[#This Row],[Order_Date]])/3,0)</f>
        <v>Q1</v>
      </c>
    </row>
    <row r="93" spans="1:25" x14ac:dyDescent="0.3">
      <c r="A93" t="s">
        <v>354</v>
      </c>
      <c r="B93" s="1">
        <v>45814</v>
      </c>
      <c r="C93" t="s">
        <v>355</v>
      </c>
      <c r="D93" t="s">
        <v>356</v>
      </c>
      <c r="E93" t="s">
        <v>19</v>
      </c>
      <c r="F93" t="s">
        <v>81</v>
      </c>
      <c r="G93" t="s">
        <v>41</v>
      </c>
      <c r="H93" t="s">
        <v>42</v>
      </c>
      <c r="I93" t="s">
        <v>82</v>
      </c>
      <c r="J93">
        <v>2</v>
      </c>
      <c r="K93">
        <v>1399.71</v>
      </c>
      <c r="L93">
        <v>0.15</v>
      </c>
      <c r="M93">
        <v>1820.57</v>
      </c>
      <c r="N93" t="s">
        <v>109</v>
      </c>
      <c r="O93" t="s">
        <v>53</v>
      </c>
      <c r="P93" t="s">
        <v>44</v>
      </c>
      <c r="Q93">
        <f>Sales_Data[[#This Row],[Quantity]]*Sales_Data[[#This Row],[Unit_Price]]</f>
        <v>2799.42</v>
      </c>
      <c r="R93">
        <f>Sales_Data[[#This Row],[Gross_Sales]]*Sales_Data[[#This Row],[Discount]]</f>
        <v>419.91300000000001</v>
      </c>
      <c r="S93">
        <f>Sales_Data[[#This Row],[Gross_Sales]]-Sales_Data[[#This Row],[Discount_Amount]]</f>
        <v>2379.5070000000001</v>
      </c>
      <c r="T93">
        <f>Sales_Data[[#This Row],[Net Sales]]-Sales_Data[[#This Row],[Cost]]</f>
        <v>558.93700000000013</v>
      </c>
      <c r="U93" s="2">
        <f>Sales_Data[[#This Row],[Profit]]/Sales_Data[[#This Row],[Net Sales]]</f>
        <v>0.23489613604834955</v>
      </c>
      <c r="V93">
        <f>YEAR(Sales_Data[[#This Row],[Order_Date]])</f>
        <v>2025</v>
      </c>
      <c r="W93" t="str">
        <f>TEXT(Sales_Data[[#This Row],[Order_Date]],"mmm")</f>
        <v>Jun</v>
      </c>
      <c r="X93">
        <f>MONTH(Sales_Data[[#This Row],[Order_Date]])</f>
        <v>6</v>
      </c>
      <c r="Y93" t="str">
        <f>"Q"&amp;ROUNDUP(MONTH(Sales_Data[[#This Row],[Order_Date]])/3,0)</f>
        <v>Q2</v>
      </c>
    </row>
    <row r="94" spans="1:25" x14ac:dyDescent="0.3">
      <c r="A94" t="s">
        <v>357</v>
      </c>
      <c r="B94" s="1">
        <v>45672</v>
      </c>
      <c r="C94" t="s">
        <v>358</v>
      </c>
      <c r="D94" t="s">
        <v>359</v>
      </c>
      <c r="E94" t="s">
        <v>39</v>
      </c>
      <c r="F94" t="s">
        <v>202</v>
      </c>
      <c r="G94" t="s">
        <v>21</v>
      </c>
      <c r="H94" t="s">
        <v>297</v>
      </c>
      <c r="I94" t="s">
        <v>297</v>
      </c>
      <c r="J94">
        <v>1</v>
      </c>
      <c r="K94">
        <v>738.98</v>
      </c>
      <c r="L94">
        <v>0.05</v>
      </c>
      <c r="M94">
        <v>538.73</v>
      </c>
      <c r="N94" t="s">
        <v>109</v>
      </c>
      <c r="O94" t="s">
        <v>25</v>
      </c>
      <c r="P94" t="s">
        <v>44</v>
      </c>
      <c r="Q94">
        <f>Sales_Data[[#This Row],[Quantity]]*Sales_Data[[#This Row],[Unit_Price]]</f>
        <v>738.98</v>
      </c>
      <c r="R94">
        <f>Sales_Data[[#This Row],[Gross_Sales]]*Sales_Data[[#This Row],[Discount]]</f>
        <v>36.949000000000005</v>
      </c>
      <c r="S94">
        <f>Sales_Data[[#This Row],[Gross_Sales]]-Sales_Data[[#This Row],[Discount_Amount]]</f>
        <v>702.03100000000006</v>
      </c>
      <c r="T94">
        <f>Sales_Data[[#This Row],[Net Sales]]-Sales_Data[[#This Row],[Cost]]</f>
        <v>163.30100000000004</v>
      </c>
      <c r="U94" s="2">
        <f>Sales_Data[[#This Row],[Profit]]/Sales_Data[[#This Row],[Net Sales]]</f>
        <v>0.23261223507224044</v>
      </c>
      <c r="V94">
        <f>YEAR(Sales_Data[[#This Row],[Order_Date]])</f>
        <v>2025</v>
      </c>
      <c r="W94" t="str">
        <f>TEXT(Sales_Data[[#This Row],[Order_Date]],"mmm")</f>
        <v>Jan</v>
      </c>
      <c r="X94">
        <f>MONTH(Sales_Data[[#This Row],[Order_Date]])</f>
        <v>1</v>
      </c>
      <c r="Y94" t="str">
        <f>"Q"&amp;ROUNDUP(MONTH(Sales_Data[[#This Row],[Order_Date]])/3,0)</f>
        <v>Q1</v>
      </c>
    </row>
    <row r="95" spans="1:25" x14ac:dyDescent="0.3">
      <c r="A95" t="s">
        <v>360</v>
      </c>
      <c r="B95" s="1">
        <v>45958</v>
      </c>
      <c r="C95" t="s">
        <v>361</v>
      </c>
      <c r="D95" t="s">
        <v>131</v>
      </c>
      <c r="E95" t="s">
        <v>48</v>
      </c>
      <c r="F95" t="s">
        <v>49</v>
      </c>
      <c r="G95" t="s">
        <v>67</v>
      </c>
      <c r="H95" t="s">
        <v>88</v>
      </c>
      <c r="I95" t="s">
        <v>89</v>
      </c>
      <c r="J95">
        <v>2</v>
      </c>
      <c r="K95">
        <v>40117.08</v>
      </c>
      <c r="L95">
        <v>0.05</v>
      </c>
      <c r="M95">
        <v>62070.04</v>
      </c>
      <c r="N95" t="s">
        <v>52</v>
      </c>
      <c r="O95" t="s">
        <v>35</v>
      </c>
      <c r="P95" t="s">
        <v>71</v>
      </c>
      <c r="Q95">
        <f>Sales_Data[[#This Row],[Quantity]]*Sales_Data[[#This Row],[Unit_Price]]</f>
        <v>80234.16</v>
      </c>
      <c r="R95">
        <f>Sales_Data[[#This Row],[Gross_Sales]]*Sales_Data[[#This Row],[Discount]]</f>
        <v>4011.7080000000005</v>
      </c>
      <c r="S95">
        <f>Sales_Data[[#This Row],[Gross_Sales]]-Sales_Data[[#This Row],[Discount_Amount]]</f>
        <v>76222.452000000005</v>
      </c>
      <c r="T95">
        <f>Sales_Data[[#This Row],[Net Sales]]-Sales_Data[[#This Row],[Cost]]</f>
        <v>14152.412000000004</v>
      </c>
      <c r="U95" s="2">
        <f>Sales_Data[[#This Row],[Profit]]/Sales_Data[[#This Row],[Net Sales]]</f>
        <v>0.18567248400773045</v>
      </c>
      <c r="V95">
        <f>YEAR(Sales_Data[[#This Row],[Order_Date]])</f>
        <v>2025</v>
      </c>
      <c r="W95" t="str">
        <f>TEXT(Sales_Data[[#This Row],[Order_Date]],"mmm")</f>
        <v>Oct</v>
      </c>
      <c r="X95">
        <f>MONTH(Sales_Data[[#This Row],[Order_Date]])</f>
        <v>10</v>
      </c>
      <c r="Y95" t="str">
        <f>"Q"&amp;ROUNDUP(MONTH(Sales_Data[[#This Row],[Order_Date]])/3,0)</f>
        <v>Q4</v>
      </c>
    </row>
    <row r="96" spans="1:25" x14ac:dyDescent="0.3">
      <c r="A96" t="s">
        <v>362</v>
      </c>
      <c r="B96" s="1">
        <v>45722</v>
      </c>
      <c r="C96" t="s">
        <v>363</v>
      </c>
      <c r="D96" t="s">
        <v>327</v>
      </c>
      <c r="E96" t="s">
        <v>48</v>
      </c>
      <c r="F96" t="s">
        <v>152</v>
      </c>
      <c r="G96" t="s">
        <v>21</v>
      </c>
      <c r="H96" t="s">
        <v>297</v>
      </c>
      <c r="I96" t="s">
        <v>297</v>
      </c>
      <c r="J96">
        <v>5</v>
      </c>
      <c r="K96">
        <v>42270.63</v>
      </c>
      <c r="L96">
        <v>0.1</v>
      </c>
      <c r="M96">
        <v>120895.73</v>
      </c>
      <c r="N96" t="s">
        <v>52</v>
      </c>
      <c r="O96" t="s">
        <v>53</v>
      </c>
      <c r="P96" t="s">
        <v>44</v>
      </c>
      <c r="Q96">
        <f>Sales_Data[[#This Row],[Quantity]]*Sales_Data[[#This Row],[Unit_Price]]</f>
        <v>211353.15</v>
      </c>
      <c r="R96">
        <f>Sales_Data[[#This Row],[Gross_Sales]]*Sales_Data[[#This Row],[Discount]]</f>
        <v>21135.315000000002</v>
      </c>
      <c r="S96">
        <f>Sales_Data[[#This Row],[Gross_Sales]]-Sales_Data[[#This Row],[Discount_Amount]]</f>
        <v>190217.83499999999</v>
      </c>
      <c r="T96">
        <f>Sales_Data[[#This Row],[Net Sales]]-Sales_Data[[#This Row],[Cost]]</f>
        <v>69322.104999999996</v>
      </c>
      <c r="U96" s="2">
        <f>Sales_Data[[#This Row],[Profit]]/Sales_Data[[#This Row],[Net Sales]]</f>
        <v>0.36443535907135099</v>
      </c>
      <c r="V96">
        <f>YEAR(Sales_Data[[#This Row],[Order_Date]])</f>
        <v>2025</v>
      </c>
      <c r="W96" t="str">
        <f>TEXT(Sales_Data[[#This Row],[Order_Date]],"mmm")</f>
        <v>Mar</v>
      </c>
      <c r="X96">
        <f>MONTH(Sales_Data[[#This Row],[Order_Date]])</f>
        <v>3</v>
      </c>
      <c r="Y96" t="str">
        <f>"Q"&amp;ROUNDUP(MONTH(Sales_Data[[#This Row],[Order_Date]])/3,0)</f>
        <v>Q1</v>
      </c>
    </row>
    <row r="97" spans="1:25" x14ac:dyDescent="0.3">
      <c r="A97" t="s">
        <v>364</v>
      </c>
      <c r="B97" s="1">
        <v>46002</v>
      </c>
      <c r="C97" t="s">
        <v>365</v>
      </c>
      <c r="D97" t="s">
        <v>366</v>
      </c>
      <c r="E97" t="s">
        <v>119</v>
      </c>
      <c r="F97" t="s">
        <v>120</v>
      </c>
      <c r="G97" t="s">
        <v>32</v>
      </c>
      <c r="H97" t="s">
        <v>50</v>
      </c>
      <c r="I97" t="s">
        <v>51</v>
      </c>
      <c r="J97">
        <v>1</v>
      </c>
      <c r="K97">
        <v>6154.73</v>
      </c>
      <c r="L97">
        <v>0.05</v>
      </c>
      <c r="M97">
        <v>4610.9799999999996</v>
      </c>
      <c r="N97" t="s">
        <v>52</v>
      </c>
      <c r="O97" t="s">
        <v>35</v>
      </c>
      <c r="P97" t="s">
        <v>44</v>
      </c>
      <c r="Q97">
        <f>Sales_Data[[#This Row],[Quantity]]*Sales_Data[[#This Row],[Unit_Price]]</f>
        <v>6154.73</v>
      </c>
      <c r="R97">
        <f>Sales_Data[[#This Row],[Gross_Sales]]*Sales_Data[[#This Row],[Discount]]</f>
        <v>307.73649999999998</v>
      </c>
      <c r="S97">
        <f>Sales_Data[[#This Row],[Gross_Sales]]-Sales_Data[[#This Row],[Discount_Amount]]</f>
        <v>5846.9934999999996</v>
      </c>
      <c r="T97">
        <f>Sales_Data[[#This Row],[Net Sales]]-Sales_Data[[#This Row],[Cost]]</f>
        <v>1236.0135</v>
      </c>
      <c r="U97" s="2">
        <f>Sales_Data[[#This Row],[Profit]]/Sales_Data[[#This Row],[Net Sales]]</f>
        <v>0.21139300052240526</v>
      </c>
      <c r="V97">
        <f>YEAR(Sales_Data[[#This Row],[Order_Date]])</f>
        <v>2025</v>
      </c>
      <c r="W97" t="str">
        <f>TEXT(Sales_Data[[#This Row],[Order_Date]],"mmm")</f>
        <v>Dec</v>
      </c>
      <c r="X97">
        <f>MONTH(Sales_Data[[#This Row],[Order_Date]])</f>
        <v>12</v>
      </c>
      <c r="Y97" t="str">
        <f>"Q"&amp;ROUNDUP(MONTH(Sales_Data[[#This Row],[Order_Date]])/3,0)</f>
        <v>Q4</v>
      </c>
    </row>
    <row r="98" spans="1:25" x14ac:dyDescent="0.3">
      <c r="A98" t="s">
        <v>367</v>
      </c>
      <c r="B98" s="1">
        <v>45984</v>
      </c>
      <c r="C98" t="s">
        <v>368</v>
      </c>
      <c r="D98" t="s">
        <v>145</v>
      </c>
      <c r="E98" t="s">
        <v>48</v>
      </c>
      <c r="F98" t="s">
        <v>132</v>
      </c>
      <c r="G98" t="s">
        <v>41</v>
      </c>
      <c r="H98" t="s">
        <v>147</v>
      </c>
      <c r="I98" t="s">
        <v>369</v>
      </c>
      <c r="J98">
        <v>2</v>
      </c>
      <c r="K98">
        <v>25114.41</v>
      </c>
      <c r="L98">
        <v>0.15</v>
      </c>
      <c r="M98">
        <v>36113.550000000003</v>
      </c>
      <c r="N98" t="s">
        <v>24</v>
      </c>
      <c r="O98" t="s">
        <v>35</v>
      </c>
      <c r="P98" t="s">
        <v>71</v>
      </c>
      <c r="Q98">
        <f>Sales_Data[[#This Row],[Quantity]]*Sales_Data[[#This Row],[Unit_Price]]</f>
        <v>50228.82</v>
      </c>
      <c r="R98">
        <f>Sales_Data[[#This Row],[Gross_Sales]]*Sales_Data[[#This Row],[Discount]]</f>
        <v>7534.3229999999994</v>
      </c>
      <c r="S98">
        <f>Sales_Data[[#This Row],[Gross_Sales]]-Sales_Data[[#This Row],[Discount_Amount]]</f>
        <v>42694.497000000003</v>
      </c>
      <c r="T98">
        <f>Sales_Data[[#This Row],[Net Sales]]-Sales_Data[[#This Row],[Cost]]</f>
        <v>6580.9470000000001</v>
      </c>
      <c r="U98" s="2">
        <f>Sales_Data[[#This Row],[Profit]]/Sales_Data[[#This Row],[Net Sales]]</f>
        <v>0.15414040362157211</v>
      </c>
      <c r="V98">
        <f>YEAR(Sales_Data[[#This Row],[Order_Date]])</f>
        <v>2025</v>
      </c>
      <c r="W98" t="str">
        <f>TEXT(Sales_Data[[#This Row],[Order_Date]],"mmm")</f>
        <v>Nov</v>
      </c>
      <c r="X98">
        <f>MONTH(Sales_Data[[#This Row],[Order_Date]])</f>
        <v>11</v>
      </c>
      <c r="Y98" t="str">
        <f>"Q"&amp;ROUNDUP(MONTH(Sales_Data[[#This Row],[Order_Date]])/3,0)</f>
        <v>Q4</v>
      </c>
    </row>
    <row r="99" spans="1:25" x14ac:dyDescent="0.3">
      <c r="A99" t="s">
        <v>370</v>
      </c>
      <c r="B99" s="1">
        <v>45666</v>
      </c>
      <c r="C99" t="s">
        <v>371</v>
      </c>
      <c r="D99" t="s">
        <v>92</v>
      </c>
      <c r="E99" t="s">
        <v>48</v>
      </c>
      <c r="F99" t="s">
        <v>132</v>
      </c>
      <c r="G99" t="s">
        <v>41</v>
      </c>
      <c r="H99" t="s">
        <v>42</v>
      </c>
      <c r="I99" t="s">
        <v>43</v>
      </c>
      <c r="J99">
        <v>1</v>
      </c>
      <c r="K99">
        <v>52677.5</v>
      </c>
      <c r="L99">
        <v>0</v>
      </c>
      <c r="M99">
        <v>34459.1</v>
      </c>
      <c r="N99" t="s">
        <v>109</v>
      </c>
      <c r="O99" t="s">
        <v>35</v>
      </c>
      <c r="P99" t="s">
        <v>26</v>
      </c>
      <c r="Q99">
        <f>Sales_Data[[#This Row],[Quantity]]*Sales_Data[[#This Row],[Unit_Price]]</f>
        <v>52677.5</v>
      </c>
      <c r="R99">
        <f>Sales_Data[[#This Row],[Gross_Sales]]*Sales_Data[[#This Row],[Discount]]</f>
        <v>0</v>
      </c>
      <c r="S99">
        <f>Sales_Data[[#This Row],[Gross_Sales]]-Sales_Data[[#This Row],[Discount_Amount]]</f>
        <v>52677.5</v>
      </c>
      <c r="T99">
        <f>Sales_Data[[#This Row],[Net Sales]]-Sales_Data[[#This Row],[Cost]]</f>
        <v>18218.400000000001</v>
      </c>
      <c r="U99" s="2">
        <f>Sales_Data[[#This Row],[Profit]]/Sales_Data[[#This Row],[Net Sales]]</f>
        <v>0.34584784775283567</v>
      </c>
      <c r="V99">
        <f>YEAR(Sales_Data[[#This Row],[Order_Date]])</f>
        <v>2025</v>
      </c>
      <c r="W99" t="str">
        <f>TEXT(Sales_Data[[#This Row],[Order_Date]],"mmm")</f>
        <v>Jan</v>
      </c>
      <c r="X99">
        <f>MONTH(Sales_Data[[#This Row],[Order_Date]])</f>
        <v>1</v>
      </c>
      <c r="Y99" t="str">
        <f>"Q"&amp;ROUNDUP(MONTH(Sales_Data[[#This Row],[Order_Date]])/3,0)</f>
        <v>Q1</v>
      </c>
    </row>
    <row r="100" spans="1:25" x14ac:dyDescent="0.3">
      <c r="A100" t="s">
        <v>372</v>
      </c>
      <c r="B100" s="1">
        <v>46001</v>
      </c>
      <c r="C100" t="s">
        <v>373</v>
      </c>
      <c r="D100" t="s">
        <v>374</v>
      </c>
      <c r="E100" t="s">
        <v>119</v>
      </c>
      <c r="F100" t="s">
        <v>249</v>
      </c>
      <c r="G100" t="s">
        <v>21</v>
      </c>
      <c r="H100" t="s">
        <v>230</v>
      </c>
      <c r="I100" t="s">
        <v>328</v>
      </c>
      <c r="J100">
        <v>2</v>
      </c>
      <c r="K100">
        <v>5035.8100000000004</v>
      </c>
      <c r="L100">
        <v>0</v>
      </c>
      <c r="M100">
        <v>7694.67</v>
      </c>
      <c r="N100" t="s">
        <v>109</v>
      </c>
      <c r="O100" t="s">
        <v>35</v>
      </c>
      <c r="P100" t="s">
        <v>71</v>
      </c>
      <c r="Q100">
        <f>Sales_Data[[#This Row],[Quantity]]*Sales_Data[[#This Row],[Unit_Price]]</f>
        <v>10071.620000000001</v>
      </c>
      <c r="R100">
        <f>Sales_Data[[#This Row],[Gross_Sales]]*Sales_Data[[#This Row],[Discount]]</f>
        <v>0</v>
      </c>
      <c r="S100">
        <f>Sales_Data[[#This Row],[Gross_Sales]]-Sales_Data[[#This Row],[Discount_Amount]]</f>
        <v>10071.620000000001</v>
      </c>
      <c r="T100">
        <f>Sales_Data[[#This Row],[Net Sales]]-Sales_Data[[#This Row],[Cost]]</f>
        <v>2376.9500000000007</v>
      </c>
      <c r="U100" s="2">
        <f>Sales_Data[[#This Row],[Profit]]/Sales_Data[[#This Row],[Net Sales]]</f>
        <v>0.23600473409441586</v>
      </c>
      <c r="V100">
        <f>YEAR(Sales_Data[[#This Row],[Order_Date]])</f>
        <v>2025</v>
      </c>
      <c r="W100" t="str">
        <f>TEXT(Sales_Data[[#This Row],[Order_Date]],"mmm")</f>
        <v>Dec</v>
      </c>
      <c r="X100">
        <f>MONTH(Sales_Data[[#This Row],[Order_Date]])</f>
        <v>12</v>
      </c>
      <c r="Y100" t="str">
        <f>"Q"&amp;ROUNDUP(MONTH(Sales_Data[[#This Row],[Order_Date]])/3,0)</f>
        <v>Q4</v>
      </c>
    </row>
    <row r="101" spans="1:25" x14ac:dyDescent="0.3">
      <c r="A101" t="s">
        <v>375</v>
      </c>
      <c r="B101" s="1">
        <v>45786</v>
      </c>
      <c r="C101" t="s">
        <v>376</v>
      </c>
      <c r="D101" t="s">
        <v>356</v>
      </c>
      <c r="E101" t="s">
        <v>30</v>
      </c>
      <c r="F101" t="s">
        <v>156</v>
      </c>
      <c r="G101" t="s">
        <v>75</v>
      </c>
      <c r="H101" t="s">
        <v>256</v>
      </c>
      <c r="I101" t="s">
        <v>334</v>
      </c>
      <c r="J101">
        <v>2</v>
      </c>
      <c r="K101">
        <v>750.96</v>
      </c>
      <c r="L101">
        <v>0.15</v>
      </c>
      <c r="M101">
        <v>1019.93</v>
      </c>
      <c r="N101" t="s">
        <v>70</v>
      </c>
      <c r="O101" t="s">
        <v>53</v>
      </c>
      <c r="P101" t="s">
        <v>44</v>
      </c>
      <c r="Q101">
        <f>Sales_Data[[#This Row],[Quantity]]*Sales_Data[[#This Row],[Unit_Price]]</f>
        <v>1501.92</v>
      </c>
      <c r="R101">
        <f>Sales_Data[[#This Row],[Gross_Sales]]*Sales_Data[[#This Row],[Discount]]</f>
        <v>225.28800000000001</v>
      </c>
      <c r="S101">
        <f>Sales_Data[[#This Row],[Gross_Sales]]-Sales_Data[[#This Row],[Discount_Amount]]</f>
        <v>1276.6320000000001</v>
      </c>
      <c r="T101">
        <f>Sales_Data[[#This Row],[Net Sales]]-Sales_Data[[#This Row],[Cost]]</f>
        <v>256.70200000000011</v>
      </c>
      <c r="U101" s="2">
        <f>Sales_Data[[#This Row],[Profit]]/Sales_Data[[#This Row],[Net Sales]]</f>
        <v>0.20107752273168783</v>
      </c>
      <c r="V101">
        <f>YEAR(Sales_Data[[#This Row],[Order_Date]])</f>
        <v>2025</v>
      </c>
      <c r="W101" t="str">
        <f>TEXT(Sales_Data[[#This Row],[Order_Date]],"mmm")</f>
        <v>May</v>
      </c>
      <c r="X101">
        <f>MONTH(Sales_Data[[#This Row],[Order_Date]])</f>
        <v>5</v>
      </c>
      <c r="Y101" t="str">
        <f>"Q"&amp;ROUNDUP(MONTH(Sales_Data[[#This Row],[Order_Date]])/3,0)</f>
        <v>Q2</v>
      </c>
    </row>
    <row r="102" spans="1:25" x14ac:dyDescent="0.3">
      <c r="A102" t="s">
        <v>377</v>
      </c>
      <c r="B102" s="1">
        <v>45793</v>
      </c>
      <c r="C102" t="s">
        <v>378</v>
      </c>
      <c r="D102" t="s">
        <v>313</v>
      </c>
      <c r="E102" t="s">
        <v>19</v>
      </c>
      <c r="F102" t="s">
        <v>113</v>
      </c>
      <c r="G102" t="s">
        <v>75</v>
      </c>
      <c r="H102" t="s">
        <v>185</v>
      </c>
      <c r="I102" t="s">
        <v>261</v>
      </c>
      <c r="J102">
        <v>2</v>
      </c>
      <c r="K102">
        <v>14489.82</v>
      </c>
      <c r="L102">
        <v>0</v>
      </c>
      <c r="M102">
        <v>25207.02</v>
      </c>
      <c r="N102" t="s">
        <v>70</v>
      </c>
      <c r="O102" t="s">
        <v>35</v>
      </c>
      <c r="P102" t="s">
        <v>44</v>
      </c>
      <c r="Q102">
        <f>Sales_Data[[#This Row],[Quantity]]*Sales_Data[[#This Row],[Unit_Price]]</f>
        <v>28979.64</v>
      </c>
      <c r="R102">
        <f>Sales_Data[[#This Row],[Gross_Sales]]*Sales_Data[[#This Row],[Discount]]</f>
        <v>0</v>
      </c>
      <c r="S102">
        <f>Sales_Data[[#This Row],[Gross_Sales]]-Sales_Data[[#This Row],[Discount_Amount]]</f>
        <v>28979.64</v>
      </c>
      <c r="T102">
        <f>Sales_Data[[#This Row],[Net Sales]]-Sales_Data[[#This Row],[Cost]]</f>
        <v>3772.619999999999</v>
      </c>
      <c r="U102" s="2">
        <f>Sales_Data[[#This Row],[Profit]]/Sales_Data[[#This Row],[Net Sales]]</f>
        <v>0.13018174138809174</v>
      </c>
      <c r="V102">
        <f>YEAR(Sales_Data[[#This Row],[Order_Date]])</f>
        <v>2025</v>
      </c>
      <c r="W102" t="str">
        <f>TEXT(Sales_Data[[#This Row],[Order_Date]],"mmm")</f>
        <v>May</v>
      </c>
      <c r="X102">
        <f>MONTH(Sales_Data[[#This Row],[Order_Date]])</f>
        <v>5</v>
      </c>
      <c r="Y102" t="str">
        <f>"Q"&amp;ROUNDUP(MONTH(Sales_Data[[#This Row],[Order_Date]])/3,0)</f>
        <v>Q2</v>
      </c>
    </row>
    <row r="103" spans="1:25" x14ac:dyDescent="0.3">
      <c r="A103" t="s">
        <v>379</v>
      </c>
      <c r="B103" s="1">
        <v>45720</v>
      </c>
      <c r="C103" t="s">
        <v>380</v>
      </c>
      <c r="D103" t="s">
        <v>381</v>
      </c>
      <c r="E103" t="s">
        <v>19</v>
      </c>
      <c r="F103" t="s">
        <v>81</v>
      </c>
      <c r="G103" t="s">
        <v>67</v>
      </c>
      <c r="H103" t="s">
        <v>68</v>
      </c>
      <c r="I103" t="s">
        <v>97</v>
      </c>
      <c r="J103">
        <v>3</v>
      </c>
      <c r="K103">
        <v>17188.07</v>
      </c>
      <c r="L103">
        <v>0</v>
      </c>
      <c r="M103">
        <v>33260.17</v>
      </c>
      <c r="N103" t="s">
        <v>70</v>
      </c>
      <c r="O103" t="s">
        <v>35</v>
      </c>
      <c r="P103" t="s">
        <v>44</v>
      </c>
      <c r="Q103">
        <f>Sales_Data[[#This Row],[Quantity]]*Sales_Data[[#This Row],[Unit_Price]]</f>
        <v>51564.21</v>
      </c>
      <c r="R103">
        <f>Sales_Data[[#This Row],[Gross_Sales]]*Sales_Data[[#This Row],[Discount]]</f>
        <v>0</v>
      </c>
      <c r="S103">
        <f>Sales_Data[[#This Row],[Gross_Sales]]-Sales_Data[[#This Row],[Discount_Amount]]</f>
        <v>51564.21</v>
      </c>
      <c r="T103">
        <f>Sales_Data[[#This Row],[Net Sales]]-Sales_Data[[#This Row],[Cost]]</f>
        <v>18304.04</v>
      </c>
      <c r="U103" s="2">
        <f>Sales_Data[[#This Row],[Profit]]/Sales_Data[[#This Row],[Net Sales]]</f>
        <v>0.35497567014019998</v>
      </c>
      <c r="V103">
        <f>YEAR(Sales_Data[[#This Row],[Order_Date]])</f>
        <v>2025</v>
      </c>
      <c r="W103" t="str">
        <f>TEXT(Sales_Data[[#This Row],[Order_Date]],"mmm")</f>
        <v>Mar</v>
      </c>
      <c r="X103">
        <f>MONTH(Sales_Data[[#This Row],[Order_Date]])</f>
        <v>3</v>
      </c>
      <c r="Y103" t="str">
        <f>"Q"&amp;ROUNDUP(MONTH(Sales_Data[[#This Row],[Order_Date]])/3,0)</f>
        <v>Q1</v>
      </c>
    </row>
    <row r="104" spans="1:25" x14ac:dyDescent="0.3">
      <c r="A104" t="s">
        <v>382</v>
      </c>
      <c r="B104" s="1">
        <v>45796</v>
      </c>
      <c r="C104" t="s">
        <v>383</v>
      </c>
      <c r="D104" t="s">
        <v>384</v>
      </c>
      <c r="E104" t="s">
        <v>48</v>
      </c>
      <c r="F104" t="s">
        <v>164</v>
      </c>
      <c r="G104" t="s">
        <v>67</v>
      </c>
      <c r="H104" t="s">
        <v>68</v>
      </c>
      <c r="I104" t="s">
        <v>97</v>
      </c>
      <c r="J104">
        <v>1</v>
      </c>
      <c r="K104">
        <v>5312.31</v>
      </c>
      <c r="L104">
        <v>0.05</v>
      </c>
      <c r="M104">
        <v>4082.77</v>
      </c>
      <c r="N104" t="s">
        <v>24</v>
      </c>
      <c r="O104" t="s">
        <v>25</v>
      </c>
      <c r="P104" t="s">
        <v>26</v>
      </c>
      <c r="Q104">
        <f>Sales_Data[[#This Row],[Quantity]]*Sales_Data[[#This Row],[Unit_Price]]</f>
        <v>5312.31</v>
      </c>
      <c r="R104">
        <f>Sales_Data[[#This Row],[Gross_Sales]]*Sales_Data[[#This Row],[Discount]]</f>
        <v>265.61550000000005</v>
      </c>
      <c r="S104">
        <f>Sales_Data[[#This Row],[Gross_Sales]]-Sales_Data[[#This Row],[Discount_Amount]]</f>
        <v>5046.6945000000005</v>
      </c>
      <c r="T104">
        <f>Sales_Data[[#This Row],[Net Sales]]-Sales_Data[[#This Row],[Cost]]</f>
        <v>963.92450000000053</v>
      </c>
      <c r="U104" s="2">
        <f>Sales_Data[[#This Row],[Profit]]/Sales_Data[[#This Row],[Net Sales]]</f>
        <v>0.19100115927365932</v>
      </c>
      <c r="V104">
        <f>YEAR(Sales_Data[[#This Row],[Order_Date]])</f>
        <v>2025</v>
      </c>
      <c r="W104" t="str">
        <f>TEXT(Sales_Data[[#This Row],[Order_Date]],"mmm")</f>
        <v>May</v>
      </c>
      <c r="X104">
        <f>MONTH(Sales_Data[[#This Row],[Order_Date]])</f>
        <v>5</v>
      </c>
      <c r="Y104" t="str">
        <f>"Q"&amp;ROUNDUP(MONTH(Sales_Data[[#This Row],[Order_Date]])/3,0)</f>
        <v>Q2</v>
      </c>
    </row>
    <row r="105" spans="1:25" x14ac:dyDescent="0.3">
      <c r="A105" t="s">
        <v>385</v>
      </c>
      <c r="B105" s="1">
        <v>45738</v>
      </c>
      <c r="C105" t="s">
        <v>386</v>
      </c>
      <c r="D105" t="s">
        <v>387</v>
      </c>
      <c r="E105" t="s">
        <v>48</v>
      </c>
      <c r="F105" t="s">
        <v>132</v>
      </c>
      <c r="G105" t="s">
        <v>41</v>
      </c>
      <c r="H105" t="s">
        <v>102</v>
      </c>
      <c r="I105" t="s">
        <v>388</v>
      </c>
      <c r="J105">
        <v>2</v>
      </c>
      <c r="K105">
        <v>26350.81</v>
      </c>
      <c r="L105">
        <v>0.1</v>
      </c>
      <c r="M105">
        <v>36595.89</v>
      </c>
      <c r="N105" t="s">
        <v>52</v>
      </c>
      <c r="O105" t="s">
        <v>35</v>
      </c>
      <c r="P105" t="s">
        <v>44</v>
      </c>
      <c r="Q105">
        <f>Sales_Data[[#This Row],[Quantity]]*Sales_Data[[#This Row],[Unit_Price]]</f>
        <v>52701.62</v>
      </c>
      <c r="R105">
        <f>Sales_Data[[#This Row],[Gross_Sales]]*Sales_Data[[#This Row],[Discount]]</f>
        <v>5270.1620000000003</v>
      </c>
      <c r="S105">
        <f>Sales_Data[[#This Row],[Gross_Sales]]-Sales_Data[[#This Row],[Discount_Amount]]</f>
        <v>47431.457999999999</v>
      </c>
      <c r="T105">
        <f>Sales_Data[[#This Row],[Net Sales]]-Sales_Data[[#This Row],[Cost]]</f>
        <v>10835.567999999999</v>
      </c>
      <c r="U105" s="2">
        <f>Sales_Data[[#This Row],[Profit]]/Sales_Data[[#This Row],[Net Sales]]</f>
        <v>0.22844686747769802</v>
      </c>
      <c r="V105">
        <f>YEAR(Sales_Data[[#This Row],[Order_Date]])</f>
        <v>2025</v>
      </c>
      <c r="W105" t="str">
        <f>TEXT(Sales_Data[[#This Row],[Order_Date]],"mmm")</f>
        <v>Mar</v>
      </c>
      <c r="X105">
        <f>MONTH(Sales_Data[[#This Row],[Order_Date]])</f>
        <v>3</v>
      </c>
      <c r="Y105" t="str">
        <f>"Q"&amp;ROUNDUP(MONTH(Sales_Data[[#This Row],[Order_Date]])/3,0)</f>
        <v>Q1</v>
      </c>
    </row>
    <row r="106" spans="1:25" x14ac:dyDescent="0.3">
      <c r="A106" t="s">
        <v>389</v>
      </c>
      <c r="B106" s="1">
        <v>45820</v>
      </c>
      <c r="C106" t="s">
        <v>390</v>
      </c>
      <c r="D106" t="s">
        <v>238</v>
      </c>
      <c r="E106" t="s">
        <v>39</v>
      </c>
      <c r="F106" t="s">
        <v>107</v>
      </c>
      <c r="G106" t="s">
        <v>21</v>
      </c>
      <c r="H106" t="s">
        <v>230</v>
      </c>
      <c r="I106" t="s">
        <v>328</v>
      </c>
      <c r="J106">
        <v>1</v>
      </c>
      <c r="K106">
        <v>3617.61</v>
      </c>
      <c r="L106">
        <v>0.1</v>
      </c>
      <c r="M106">
        <v>2307.71</v>
      </c>
      <c r="N106" t="s">
        <v>52</v>
      </c>
      <c r="O106" t="s">
        <v>35</v>
      </c>
      <c r="P106" t="s">
        <v>71</v>
      </c>
      <c r="Q106">
        <f>Sales_Data[[#This Row],[Quantity]]*Sales_Data[[#This Row],[Unit_Price]]</f>
        <v>3617.61</v>
      </c>
      <c r="R106">
        <f>Sales_Data[[#This Row],[Gross_Sales]]*Sales_Data[[#This Row],[Discount]]</f>
        <v>361.76100000000002</v>
      </c>
      <c r="S106">
        <f>Sales_Data[[#This Row],[Gross_Sales]]-Sales_Data[[#This Row],[Discount_Amount]]</f>
        <v>3255.8490000000002</v>
      </c>
      <c r="T106">
        <f>Sales_Data[[#This Row],[Net Sales]]-Sales_Data[[#This Row],[Cost]]</f>
        <v>948.13900000000012</v>
      </c>
      <c r="U106" s="2">
        <f>Sales_Data[[#This Row],[Profit]]/Sales_Data[[#This Row],[Net Sales]]</f>
        <v>0.29121098675030693</v>
      </c>
      <c r="V106">
        <f>YEAR(Sales_Data[[#This Row],[Order_Date]])</f>
        <v>2025</v>
      </c>
      <c r="W106" t="str">
        <f>TEXT(Sales_Data[[#This Row],[Order_Date]],"mmm")</f>
        <v>Jun</v>
      </c>
      <c r="X106">
        <f>MONTH(Sales_Data[[#This Row],[Order_Date]])</f>
        <v>6</v>
      </c>
      <c r="Y106" t="str">
        <f>"Q"&amp;ROUNDUP(MONTH(Sales_Data[[#This Row],[Order_Date]])/3,0)</f>
        <v>Q2</v>
      </c>
    </row>
    <row r="107" spans="1:25" x14ac:dyDescent="0.3">
      <c r="A107" t="s">
        <v>391</v>
      </c>
      <c r="B107" s="1">
        <v>45946</v>
      </c>
      <c r="C107" t="s">
        <v>392</v>
      </c>
      <c r="D107" t="s">
        <v>393</v>
      </c>
      <c r="E107" t="s">
        <v>48</v>
      </c>
      <c r="F107" t="s">
        <v>152</v>
      </c>
      <c r="G107" t="s">
        <v>75</v>
      </c>
      <c r="H107" t="s">
        <v>256</v>
      </c>
      <c r="I107" t="s">
        <v>334</v>
      </c>
      <c r="J107">
        <v>3</v>
      </c>
      <c r="K107">
        <v>10800.89</v>
      </c>
      <c r="L107">
        <v>0.2</v>
      </c>
      <c r="M107">
        <v>16413.43</v>
      </c>
      <c r="N107" t="s">
        <v>24</v>
      </c>
      <c r="O107" t="s">
        <v>35</v>
      </c>
      <c r="P107" t="s">
        <v>71</v>
      </c>
      <c r="Q107">
        <f>Sales_Data[[#This Row],[Quantity]]*Sales_Data[[#This Row],[Unit_Price]]</f>
        <v>32402.67</v>
      </c>
      <c r="R107">
        <f>Sales_Data[[#This Row],[Gross_Sales]]*Sales_Data[[#This Row],[Discount]]</f>
        <v>6480.5339999999997</v>
      </c>
      <c r="S107">
        <f>Sales_Data[[#This Row],[Gross_Sales]]-Sales_Data[[#This Row],[Discount_Amount]]</f>
        <v>25922.135999999999</v>
      </c>
      <c r="T107">
        <f>Sales_Data[[#This Row],[Net Sales]]-Sales_Data[[#This Row],[Cost]]</f>
        <v>9508.7059999999983</v>
      </c>
      <c r="U107" s="2">
        <f>Sales_Data[[#This Row],[Profit]]/Sales_Data[[#This Row],[Net Sales]]</f>
        <v>0.36681799678853622</v>
      </c>
      <c r="V107">
        <f>YEAR(Sales_Data[[#This Row],[Order_Date]])</f>
        <v>2025</v>
      </c>
      <c r="W107" t="str">
        <f>TEXT(Sales_Data[[#This Row],[Order_Date]],"mmm")</f>
        <v>Oct</v>
      </c>
      <c r="X107">
        <f>MONTH(Sales_Data[[#This Row],[Order_Date]])</f>
        <v>10</v>
      </c>
      <c r="Y107" t="str">
        <f>"Q"&amp;ROUNDUP(MONTH(Sales_Data[[#This Row],[Order_Date]])/3,0)</f>
        <v>Q4</v>
      </c>
    </row>
    <row r="108" spans="1:25" x14ac:dyDescent="0.3">
      <c r="A108" t="s">
        <v>394</v>
      </c>
      <c r="B108" s="1">
        <v>45918</v>
      </c>
      <c r="C108" t="s">
        <v>395</v>
      </c>
      <c r="D108" t="s">
        <v>141</v>
      </c>
      <c r="E108" t="s">
        <v>19</v>
      </c>
      <c r="F108" t="s">
        <v>113</v>
      </c>
      <c r="G108" t="s">
        <v>67</v>
      </c>
      <c r="H108" t="s">
        <v>68</v>
      </c>
      <c r="I108" t="s">
        <v>69</v>
      </c>
      <c r="J108">
        <v>1</v>
      </c>
      <c r="K108">
        <v>15711.36</v>
      </c>
      <c r="L108">
        <v>0</v>
      </c>
      <c r="M108">
        <v>11086.36</v>
      </c>
      <c r="N108" t="s">
        <v>70</v>
      </c>
      <c r="O108" t="s">
        <v>53</v>
      </c>
      <c r="P108" t="s">
        <v>26</v>
      </c>
      <c r="Q108">
        <f>Sales_Data[[#This Row],[Quantity]]*Sales_Data[[#This Row],[Unit_Price]]</f>
        <v>15711.36</v>
      </c>
      <c r="R108">
        <f>Sales_Data[[#This Row],[Gross_Sales]]*Sales_Data[[#This Row],[Discount]]</f>
        <v>0</v>
      </c>
      <c r="S108">
        <f>Sales_Data[[#This Row],[Gross_Sales]]-Sales_Data[[#This Row],[Discount_Amount]]</f>
        <v>15711.36</v>
      </c>
      <c r="T108">
        <f>Sales_Data[[#This Row],[Net Sales]]-Sales_Data[[#This Row],[Cost]]</f>
        <v>4625</v>
      </c>
      <c r="U108" s="2">
        <f>Sales_Data[[#This Row],[Profit]]/Sales_Data[[#This Row],[Net Sales]]</f>
        <v>0.29437298871644463</v>
      </c>
      <c r="V108">
        <f>YEAR(Sales_Data[[#This Row],[Order_Date]])</f>
        <v>2025</v>
      </c>
      <c r="W108" t="str">
        <f>TEXT(Sales_Data[[#This Row],[Order_Date]],"mmm")</f>
        <v>Sep</v>
      </c>
      <c r="X108">
        <f>MONTH(Sales_Data[[#This Row],[Order_Date]])</f>
        <v>9</v>
      </c>
      <c r="Y108" t="str">
        <f>"Q"&amp;ROUNDUP(MONTH(Sales_Data[[#This Row],[Order_Date]])/3,0)</f>
        <v>Q3</v>
      </c>
    </row>
    <row r="109" spans="1:25" x14ac:dyDescent="0.3">
      <c r="A109" t="s">
        <v>396</v>
      </c>
      <c r="B109" s="1">
        <v>45888</v>
      </c>
      <c r="C109" t="s">
        <v>287</v>
      </c>
      <c r="D109" t="s">
        <v>397</v>
      </c>
      <c r="E109" t="s">
        <v>119</v>
      </c>
      <c r="F109" t="s">
        <v>120</v>
      </c>
      <c r="G109" t="s">
        <v>41</v>
      </c>
      <c r="H109" t="s">
        <v>171</v>
      </c>
      <c r="I109" t="s">
        <v>191</v>
      </c>
      <c r="J109">
        <v>3</v>
      </c>
      <c r="K109">
        <v>2915.27</v>
      </c>
      <c r="L109">
        <v>0.15</v>
      </c>
      <c r="M109">
        <v>6206.03</v>
      </c>
      <c r="N109" t="s">
        <v>109</v>
      </c>
      <c r="O109" t="s">
        <v>35</v>
      </c>
      <c r="P109" t="s">
        <v>44</v>
      </c>
      <c r="Q109">
        <f>Sales_Data[[#This Row],[Quantity]]*Sales_Data[[#This Row],[Unit_Price]]</f>
        <v>8745.81</v>
      </c>
      <c r="R109">
        <f>Sales_Data[[#This Row],[Gross_Sales]]*Sales_Data[[#This Row],[Discount]]</f>
        <v>1311.8715</v>
      </c>
      <c r="S109">
        <f>Sales_Data[[#This Row],[Gross_Sales]]-Sales_Data[[#This Row],[Discount_Amount]]</f>
        <v>7433.9384999999993</v>
      </c>
      <c r="T109">
        <f>Sales_Data[[#This Row],[Net Sales]]-Sales_Data[[#This Row],[Cost]]</f>
        <v>1227.9084999999995</v>
      </c>
      <c r="U109" s="2">
        <f>Sales_Data[[#This Row],[Profit]]/Sales_Data[[#This Row],[Net Sales]]</f>
        <v>0.16517603690156971</v>
      </c>
      <c r="V109">
        <f>YEAR(Sales_Data[[#This Row],[Order_Date]])</f>
        <v>2025</v>
      </c>
      <c r="W109" t="str">
        <f>TEXT(Sales_Data[[#This Row],[Order_Date]],"mmm")</f>
        <v>Aug</v>
      </c>
      <c r="X109">
        <f>MONTH(Sales_Data[[#This Row],[Order_Date]])</f>
        <v>8</v>
      </c>
      <c r="Y109" t="str">
        <f>"Q"&amp;ROUNDUP(MONTH(Sales_Data[[#This Row],[Order_Date]])/3,0)</f>
        <v>Q3</v>
      </c>
    </row>
    <row r="110" spans="1:25" x14ac:dyDescent="0.3">
      <c r="A110" t="s">
        <v>398</v>
      </c>
      <c r="B110" s="1">
        <v>45698</v>
      </c>
      <c r="C110" t="s">
        <v>399</v>
      </c>
      <c r="D110" t="s">
        <v>271</v>
      </c>
      <c r="E110" t="s">
        <v>119</v>
      </c>
      <c r="F110" t="s">
        <v>120</v>
      </c>
      <c r="G110" t="s">
        <v>21</v>
      </c>
      <c r="H110" t="s">
        <v>127</v>
      </c>
      <c r="I110" t="s">
        <v>342</v>
      </c>
      <c r="J110">
        <v>1</v>
      </c>
      <c r="K110">
        <v>7155.57</v>
      </c>
      <c r="L110">
        <v>0.05</v>
      </c>
      <c r="M110">
        <v>5336.46</v>
      </c>
      <c r="N110" t="s">
        <v>83</v>
      </c>
      <c r="O110" t="s">
        <v>25</v>
      </c>
      <c r="P110" t="s">
        <v>44</v>
      </c>
      <c r="Q110">
        <f>Sales_Data[[#This Row],[Quantity]]*Sales_Data[[#This Row],[Unit_Price]]</f>
        <v>7155.57</v>
      </c>
      <c r="R110">
        <f>Sales_Data[[#This Row],[Gross_Sales]]*Sales_Data[[#This Row],[Discount]]</f>
        <v>357.77850000000001</v>
      </c>
      <c r="S110">
        <f>Sales_Data[[#This Row],[Gross_Sales]]-Sales_Data[[#This Row],[Discount_Amount]]</f>
        <v>6797.7914999999994</v>
      </c>
      <c r="T110">
        <f>Sales_Data[[#This Row],[Net Sales]]-Sales_Data[[#This Row],[Cost]]</f>
        <v>1461.3314999999993</v>
      </c>
      <c r="U110" s="2">
        <f>Sales_Data[[#This Row],[Profit]]/Sales_Data[[#This Row],[Net Sales]]</f>
        <v>0.21497150949687108</v>
      </c>
      <c r="V110">
        <f>YEAR(Sales_Data[[#This Row],[Order_Date]])</f>
        <v>2025</v>
      </c>
      <c r="W110" t="str">
        <f>TEXT(Sales_Data[[#This Row],[Order_Date]],"mmm")</f>
        <v>Feb</v>
      </c>
      <c r="X110">
        <f>MONTH(Sales_Data[[#This Row],[Order_Date]])</f>
        <v>2</v>
      </c>
      <c r="Y110" t="str">
        <f>"Q"&amp;ROUNDUP(MONTH(Sales_Data[[#This Row],[Order_Date]])/3,0)</f>
        <v>Q1</v>
      </c>
    </row>
    <row r="111" spans="1:25" x14ac:dyDescent="0.3">
      <c r="A111" t="s">
        <v>400</v>
      </c>
      <c r="B111" s="1">
        <v>45685</v>
      </c>
      <c r="C111" t="s">
        <v>401</v>
      </c>
      <c r="D111" t="s">
        <v>18</v>
      </c>
      <c r="E111" t="s">
        <v>48</v>
      </c>
      <c r="F111" t="s">
        <v>152</v>
      </c>
      <c r="G111" t="s">
        <v>67</v>
      </c>
      <c r="H111" t="s">
        <v>133</v>
      </c>
      <c r="I111" t="s">
        <v>138</v>
      </c>
      <c r="J111">
        <v>1</v>
      </c>
      <c r="K111">
        <v>44108.15</v>
      </c>
      <c r="L111">
        <v>0</v>
      </c>
      <c r="M111">
        <v>29964.59</v>
      </c>
      <c r="N111" t="s">
        <v>52</v>
      </c>
      <c r="O111" t="s">
        <v>35</v>
      </c>
      <c r="P111" t="s">
        <v>71</v>
      </c>
      <c r="Q111">
        <f>Sales_Data[[#This Row],[Quantity]]*Sales_Data[[#This Row],[Unit_Price]]</f>
        <v>44108.15</v>
      </c>
      <c r="R111">
        <f>Sales_Data[[#This Row],[Gross_Sales]]*Sales_Data[[#This Row],[Discount]]</f>
        <v>0</v>
      </c>
      <c r="S111">
        <f>Sales_Data[[#This Row],[Gross_Sales]]-Sales_Data[[#This Row],[Discount_Amount]]</f>
        <v>44108.15</v>
      </c>
      <c r="T111">
        <f>Sales_Data[[#This Row],[Net Sales]]-Sales_Data[[#This Row],[Cost]]</f>
        <v>14143.560000000001</v>
      </c>
      <c r="U111" s="2">
        <f>Sales_Data[[#This Row],[Profit]]/Sales_Data[[#This Row],[Net Sales]]</f>
        <v>0.32065638663149554</v>
      </c>
      <c r="V111">
        <f>YEAR(Sales_Data[[#This Row],[Order_Date]])</f>
        <v>2025</v>
      </c>
      <c r="W111" t="str">
        <f>TEXT(Sales_Data[[#This Row],[Order_Date]],"mmm")</f>
        <v>Jan</v>
      </c>
      <c r="X111">
        <f>MONTH(Sales_Data[[#This Row],[Order_Date]])</f>
        <v>1</v>
      </c>
      <c r="Y111" t="str">
        <f>"Q"&amp;ROUNDUP(MONTH(Sales_Data[[#This Row],[Order_Date]])/3,0)</f>
        <v>Q1</v>
      </c>
    </row>
    <row r="112" spans="1:25" x14ac:dyDescent="0.3">
      <c r="A112" t="s">
        <v>402</v>
      </c>
      <c r="B112" s="1">
        <v>45792</v>
      </c>
      <c r="C112" t="s">
        <v>403</v>
      </c>
      <c r="D112" t="s">
        <v>404</v>
      </c>
      <c r="E112" t="s">
        <v>39</v>
      </c>
      <c r="F112" t="s">
        <v>405</v>
      </c>
      <c r="G112" t="s">
        <v>75</v>
      </c>
      <c r="H112" t="s">
        <v>76</v>
      </c>
      <c r="I112" t="s">
        <v>108</v>
      </c>
      <c r="J112">
        <v>1</v>
      </c>
      <c r="K112">
        <v>4347.1000000000004</v>
      </c>
      <c r="L112">
        <v>0.05</v>
      </c>
      <c r="M112">
        <v>3626.63</v>
      </c>
      <c r="N112" t="s">
        <v>70</v>
      </c>
      <c r="O112" t="s">
        <v>53</v>
      </c>
      <c r="P112" t="s">
        <v>44</v>
      </c>
      <c r="Q112">
        <f>Sales_Data[[#This Row],[Quantity]]*Sales_Data[[#This Row],[Unit_Price]]</f>
        <v>4347.1000000000004</v>
      </c>
      <c r="R112">
        <f>Sales_Data[[#This Row],[Gross_Sales]]*Sales_Data[[#This Row],[Discount]]</f>
        <v>217.35500000000002</v>
      </c>
      <c r="S112">
        <f>Sales_Data[[#This Row],[Gross_Sales]]-Sales_Data[[#This Row],[Discount_Amount]]</f>
        <v>4129.7450000000008</v>
      </c>
      <c r="T112">
        <f>Sales_Data[[#This Row],[Net Sales]]-Sales_Data[[#This Row],[Cost]]</f>
        <v>503.11500000000069</v>
      </c>
      <c r="U112" s="2">
        <f>Sales_Data[[#This Row],[Profit]]/Sales_Data[[#This Row],[Net Sales]]</f>
        <v>0.12182713460516342</v>
      </c>
      <c r="V112">
        <f>YEAR(Sales_Data[[#This Row],[Order_Date]])</f>
        <v>2025</v>
      </c>
      <c r="W112" t="str">
        <f>TEXT(Sales_Data[[#This Row],[Order_Date]],"mmm")</f>
        <v>May</v>
      </c>
      <c r="X112">
        <f>MONTH(Sales_Data[[#This Row],[Order_Date]])</f>
        <v>5</v>
      </c>
      <c r="Y112" t="str">
        <f>"Q"&amp;ROUNDUP(MONTH(Sales_Data[[#This Row],[Order_Date]])/3,0)</f>
        <v>Q2</v>
      </c>
    </row>
    <row r="113" spans="1:25" x14ac:dyDescent="0.3">
      <c r="A113" t="s">
        <v>406</v>
      </c>
      <c r="B113" s="1">
        <v>45858</v>
      </c>
      <c r="C113" t="s">
        <v>407</v>
      </c>
      <c r="D113" t="s">
        <v>307</v>
      </c>
      <c r="E113" t="s">
        <v>19</v>
      </c>
      <c r="F113" t="s">
        <v>57</v>
      </c>
      <c r="G113" t="s">
        <v>32</v>
      </c>
      <c r="H113" t="s">
        <v>33</v>
      </c>
      <c r="I113" t="s">
        <v>161</v>
      </c>
      <c r="J113">
        <v>5</v>
      </c>
      <c r="K113">
        <v>4024.07</v>
      </c>
      <c r="L113">
        <v>0</v>
      </c>
      <c r="M113">
        <v>16377.19</v>
      </c>
      <c r="N113" t="s">
        <v>70</v>
      </c>
      <c r="O113" t="s">
        <v>35</v>
      </c>
      <c r="P113" t="s">
        <v>71</v>
      </c>
      <c r="Q113">
        <f>Sales_Data[[#This Row],[Quantity]]*Sales_Data[[#This Row],[Unit_Price]]</f>
        <v>20120.350000000002</v>
      </c>
      <c r="R113">
        <f>Sales_Data[[#This Row],[Gross_Sales]]*Sales_Data[[#This Row],[Discount]]</f>
        <v>0</v>
      </c>
      <c r="S113">
        <f>Sales_Data[[#This Row],[Gross_Sales]]-Sales_Data[[#This Row],[Discount_Amount]]</f>
        <v>20120.350000000002</v>
      </c>
      <c r="T113">
        <f>Sales_Data[[#This Row],[Net Sales]]-Sales_Data[[#This Row],[Cost]]</f>
        <v>3743.1600000000017</v>
      </c>
      <c r="U113" s="2">
        <f>Sales_Data[[#This Row],[Profit]]/Sales_Data[[#This Row],[Net Sales]]</f>
        <v>0.18603851324653903</v>
      </c>
      <c r="V113">
        <f>YEAR(Sales_Data[[#This Row],[Order_Date]])</f>
        <v>2025</v>
      </c>
      <c r="W113" t="str">
        <f>TEXT(Sales_Data[[#This Row],[Order_Date]],"mmm")</f>
        <v>Jul</v>
      </c>
      <c r="X113">
        <f>MONTH(Sales_Data[[#This Row],[Order_Date]])</f>
        <v>7</v>
      </c>
      <c r="Y113" t="str">
        <f>"Q"&amp;ROUNDUP(MONTH(Sales_Data[[#This Row],[Order_Date]])/3,0)</f>
        <v>Q3</v>
      </c>
    </row>
    <row r="114" spans="1:25" x14ac:dyDescent="0.3">
      <c r="A114" t="s">
        <v>408</v>
      </c>
      <c r="B114" s="1">
        <v>45985</v>
      </c>
      <c r="C114" t="s">
        <v>409</v>
      </c>
      <c r="D114" t="s">
        <v>131</v>
      </c>
      <c r="E114" t="s">
        <v>119</v>
      </c>
      <c r="F114" t="s">
        <v>120</v>
      </c>
      <c r="G114" t="s">
        <v>32</v>
      </c>
      <c r="H114" t="s">
        <v>50</v>
      </c>
      <c r="I114" t="s">
        <v>58</v>
      </c>
      <c r="J114">
        <v>1</v>
      </c>
      <c r="K114">
        <v>2375.98</v>
      </c>
      <c r="L114">
        <v>0.05</v>
      </c>
      <c r="M114">
        <v>1510.29</v>
      </c>
      <c r="N114" t="s">
        <v>70</v>
      </c>
      <c r="O114" t="s">
        <v>35</v>
      </c>
      <c r="P114" t="s">
        <v>44</v>
      </c>
      <c r="Q114">
        <f>Sales_Data[[#This Row],[Quantity]]*Sales_Data[[#This Row],[Unit_Price]]</f>
        <v>2375.98</v>
      </c>
      <c r="R114">
        <f>Sales_Data[[#This Row],[Gross_Sales]]*Sales_Data[[#This Row],[Discount]]</f>
        <v>118.79900000000001</v>
      </c>
      <c r="S114">
        <f>Sales_Data[[#This Row],[Gross_Sales]]-Sales_Data[[#This Row],[Discount_Amount]]</f>
        <v>2257.181</v>
      </c>
      <c r="T114">
        <f>Sales_Data[[#This Row],[Net Sales]]-Sales_Data[[#This Row],[Cost]]</f>
        <v>746.89100000000008</v>
      </c>
      <c r="U114" s="2">
        <f>Sales_Data[[#This Row],[Profit]]/Sales_Data[[#This Row],[Net Sales]]</f>
        <v>0.33089548423453857</v>
      </c>
      <c r="V114">
        <f>YEAR(Sales_Data[[#This Row],[Order_Date]])</f>
        <v>2025</v>
      </c>
      <c r="W114" t="str">
        <f>TEXT(Sales_Data[[#This Row],[Order_Date]],"mmm")</f>
        <v>Nov</v>
      </c>
      <c r="X114">
        <f>MONTH(Sales_Data[[#This Row],[Order_Date]])</f>
        <v>11</v>
      </c>
      <c r="Y114" t="str">
        <f>"Q"&amp;ROUNDUP(MONTH(Sales_Data[[#This Row],[Order_Date]])/3,0)</f>
        <v>Q4</v>
      </c>
    </row>
    <row r="115" spans="1:25" x14ac:dyDescent="0.3">
      <c r="A115" t="s">
        <v>410</v>
      </c>
      <c r="B115" s="1">
        <v>45925</v>
      </c>
      <c r="C115" t="s">
        <v>411</v>
      </c>
      <c r="D115" t="s">
        <v>160</v>
      </c>
      <c r="E115" t="s">
        <v>48</v>
      </c>
      <c r="F115" t="s">
        <v>49</v>
      </c>
      <c r="G115" t="s">
        <v>67</v>
      </c>
      <c r="H115" t="s">
        <v>133</v>
      </c>
      <c r="I115" t="s">
        <v>134</v>
      </c>
      <c r="J115">
        <v>1</v>
      </c>
      <c r="K115">
        <v>4506.62</v>
      </c>
      <c r="L115">
        <v>0.05</v>
      </c>
      <c r="M115">
        <v>3523.94</v>
      </c>
      <c r="N115" t="s">
        <v>24</v>
      </c>
      <c r="O115" t="s">
        <v>25</v>
      </c>
      <c r="P115" t="s">
        <v>44</v>
      </c>
      <c r="Q115">
        <f>Sales_Data[[#This Row],[Quantity]]*Sales_Data[[#This Row],[Unit_Price]]</f>
        <v>4506.62</v>
      </c>
      <c r="R115">
        <f>Sales_Data[[#This Row],[Gross_Sales]]*Sales_Data[[#This Row],[Discount]]</f>
        <v>225.33100000000002</v>
      </c>
      <c r="S115">
        <f>Sales_Data[[#This Row],[Gross_Sales]]-Sales_Data[[#This Row],[Discount_Amount]]</f>
        <v>4281.2889999999998</v>
      </c>
      <c r="T115">
        <f>Sales_Data[[#This Row],[Net Sales]]-Sales_Data[[#This Row],[Cost]]</f>
        <v>757.34899999999971</v>
      </c>
      <c r="U115" s="2">
        <f>Sales_Data[[#This Row],[Profit]]/Sales_Data[[#This Row],[Net Sales]]</f>
        <v>0.17689742505119363</v>
      </c>
      <c r="V115">
        <f>YEAR(Sales_Data[[#This Row],[Order_Date]])</f>
        <v>2025</v>
      </c>
      <c r="W115" t="str">
        <f>TEXT(Sales_Data[[#This Row],[Order_Date]],"mmm")</f>
        <v>Sep</v>
      </c>
      <c r="X115">
        <f>MONTH(Sales_Data[[#This Row],[Order_Date]])</f>
        <v>9</v>
      </c>
      <c r="Y115" t="str">
        <f>"Q"&amp;ROUNDUP(MONTH(Sales_Data[[#This Row],[Order_Date]])/3,0)</f>
        <v>Q3</v>
      </c>
    </row>
    <row r="116" spans="1:25" x14ac:dyDescent="0.3">
      <c r="A116" t="s">
        <v>412</v>
      </c>
      <c r="B116" s="1">
        <v>45690</v>
      </c>
      <c r="C116" t="s">
        <v>413</v>
      </c>
      <c r="D116" t="s">
        <v>414</v>
      </c>
      <c r="E116" t="s">
        <v>48</v>
      </c>
      <c r="F116" t="s">
        <v>49</v>
      </c>
      <c r="G116" t="s">
        <v>21</v>
      </c>
      <c r="H116" t="s">
        <v>127</v>
      </c>
      <c r="I116" t="s">
        <v>342</v>
      </c>
      <c r="J116">
        <v>1</v>
      </c>
      <c r="K116">
        <v>16785.240000000002</v>
      </c>
      <c r="L116">
        <v>0</v>
      </c>
      <c r="M116">
        <v>14034.38</v>
      </c>
      <c r="N116" t="s">
        <v>24</v>
      </c>
      <c r="O116" t="s">
        <v>35</v>
      </c>
      <c r="P116" t="s">
        <v>71</v>
      </c>
      <c r="Q116">
        <f>Sales_Data[[#This Row],[Quantity]]*Sales_Data[[#This Row],[Unit_Price]]</f>
        <v>16785.240000000002</v>
      </c>
      <c r="R116">
        <f>Sales_Data[[#This Row],[Gross_Sales]]*Sales_Data[[#This Row],[Discount]]</f>
        <v>0</v>
      </c>
      <c r="S116">
        <f>Sales_Data[[#This Row],[Gross_Sales]]-Sales_Data[[#This Row],[Discount_Amount]]</f>
        <v>16785.240000000002</v>
      </c>
      <c r="T116">
        <f>Sales_Data[[#This Row],[Net Sales]]-Sales_Data[[#This Row],[Cost]]</f>
        <v>2750.8600000000024</v>
      </c>
      <c r="U116" s="2">
        <f>Sales_Data[[#This Row],[Profit]]/Sales_Data[[#This Row],[Net Sales]]</f>
        <v>0.16388565191799476</v>
      </c>
      <c r="V116">
        <f>YEAR(Sales_Data[[#This Row],[Order_Date]])</f>
        <v>2025</v>
      </c>
      <c r="W116" t="str">
        <f>TEXT(Sales_Data[[#This Row],[Order_Date]],"mmm")</f>
        <v>Feb</v>
      </c>
      <c r="X116">
        <f>MONTH(Sales_Data[[#This Row],[Order_Date]])</f>
        <v>2</v>
      </c>
      <c r="Y116" t="str">
        <f>"Q"&amp;ROUNDUP(MONTH(Sales_Data[[#This Row],[Order_Date]])/3,0)</f>
        <v>Q1</v>
      </c>
    </row>
    <row r="117" spans="1:25" x14ac:dyDescent="0.3">
      <c r="A117" t="s">
        <v>415</v>
      </c>
      <c r="B117" s="1">
        <v>45705</v>
      </c>
      <c r="C117" t="s">
        <v>416</v>
      </c>
      <c r="D117" t="s">
        <v>241</v>
      </c>
      <c r="E117" t="s">
        <v>48</v>
      </c>
      <c r="F117" t="s">
        <v>164</v>
      </c>
      <c r="G117" t="s">
        <v>75</v>
      </c>
      <c r="H117" t="s">
        <v>185</v>
      </c>
      <c r="I117" t="s">
        <v>261</v>
      </c>
      <c r="J117">
        <v>1</v>
      </c>
      <c r="K117">
        <v>23435.67</v>
      </c>
      <c r="L117">
        <v>0.15</v>
      </c>
      <c r="M117">
        <v>16859.91</v>
      </c>
      <c r="N117" t="s">
        <v>52</v>
      </c>
      <c r="O117" t="s">
        <v>35</v>
      </c>
      <c r="P117" t="s">
        <v>44</v>
      </c>
      <c r="Q117">
        <f>Sales_Data[[#This Row],[Quantity]]*Sales_Data[[#This Row],[Unit_Price]]</f>
        <v>23435.67</v>
      </c>
      <c r="R117">
        <f>Sales_Data[[#This Row],[Gross_Sales]]*Sales_Data[[#This Row],[Discount]]</f>
        <v>3515.3504999999996</v>
      </c>
      <c r="S117">
        <f>Sales_Data[[#This Row],[Gross_Sales]]-Sales_Data[[#This Row],[Discount_Amount]]</f>
        <v>19920.319499999998</v>
      </c>
      <c r="T117">
        <f>Sales_Data[[#This Row],[Net Sales]]-Sales_Data[[#This Row],[Cost]]</f>
        <v>3060.4094999999979</v>
      </c>
      <c r="U117" s="2">
        <f>Sales_Data[[#This Row],[Profit]]/Sales_Data[[#This Row],[Net Sales]]</f>
        <v>0.15363255092369368</v>
      </c>
      <c r="V117">
        <f>YEAR(Sales_Data[[#This Row],[Order_Date]])</f>
        <v>2025</v>
      </c>
      <c r="W117" t="str">
        <f>TEXT(Sales_Data[[#This Row],[Order_Date]],"mmm")</f>
        <v>Feb</v>
      </c>
      <c r="X117">
        <f>MONTH(Sales_Data[[#This Row],[Order_Date]])</f>
        <v>2</v>
      </c>
      <c r="Y117" t="str">
        <f>"Q"&amp;ROUNDUP(MONTH(Sales_Data[[#This Row],[Order_Date]])/3,0)</f>
        <v>Q1</v>
      </c>
    </row>
    <row r="118" spans="1:25" x14ac:dyDescent="0.3">
      <c r="A118" t="s">
        <v>417</v>
      </c>
      <c r="B118" s="1">
        <v>45719</v>
      </c>
      <c r="C118" t="s">
        <v>418</v>
      </c>
      <c r="D118" t="s">
        <v>419</v>
      </c>
      <c r="E118" t="s">
        <v>19</v>
      </c>
      <c r="F118" t="s">
        <v>66</v>
      </c>
      <c r="G118" t="s">
        <v>67</v>
      </c>
      <c r="H118" t="s">
        <v>88</v>
      </c>
      <c r="I118" t="s">
        <v>157</v>
      </c>
      <c r="J118">
        <v>1</v>
      </c>
      <c r="K118">
        <v>15113.41</v>
      </c>
      <c r="L118">
        <v>0.05</v>
      </c>
      <c r="M118">
        <v>11662.76</v>
      </c>
      <c r="N118" t="s">
        <v>52</v>
      </c>
      <c r="O118" t="s">
        <v>25</v>
      </c>
      <c r="P118" t="s">
        <v>71</v>
      </c>
      <c r="Q118">
        <f>Sales_Data[[#This Row],[Quantity]]*Sales_Data[[#This Row],[Unit_Price]]</f>
        <v>15113.41</v>
      </c>
      <c r="R118">
        <f>Sales_Data[[#This Row],[Gross_Sales]]*Sales_Data[[#This Row],[Discount]]</f>
        <v>755.67050000000006</v>
      </c>
      <c r="S118">
        <f>Sales_Data[[#This Row],[Gross_Sales]]-Sales_Data[[#This Row],[Discount_Amount]]</f>
        <v>14357.7395</v>
      </c>
      <c r="T118">
        <f>Sales_Data[[#This Row],[Net Sales]]-Sales_Data[[#This Row],[Cost]]</f>
        <v>2694.9794999999995</v>
      </c>
      <c r="U118" s="2">
        <f>Sales_Data[[#This Row],[Profit]]/Sales_Data[[#This Row],[Net Sales]]</f>
        <v>0.18770221454428809</v>
      </c>
      <c r="V118">
        <f>YEAR(Sales_Data[[#This Row],[Order_Date]])</f>
        <v>2025</v>
      </c>
      <c r="W118" t="str">
        <f>TEXT(Sales_Data[[#This Row],[Order_Date]],"mmm")</f>
        <v>Mar</v>
      </c>
      <c r="X118">
        <f>MONTH(Sales_Data[[#This Row],[Order_Date]])</f>
        <v>3</v>
      </c>
      <c r="Y118" t="str">
        <f>"Q"&amp;ROUNDUP(MONTH(Sales_Data[[#This Row],[Order_Date]])/3,0)</f>
        <v>Q1</v>
      </c>
    </row>
    <row r="119" spans="1:25" x14ac:dyDescent="0.3">
      <c r="A119" t="s">
        <v>420</v>
      </c>
      <c r="B119" s="1">
        <v>45873</v>
      </c>
      <c r="C119" t="s">
        <v>421</v>
      </c>
      <c r="D119" t="s">
        <v>422</v>
      </c>
      <c r="E119" t="s">
        <v>19</v>
      </c>
      <c r="F119" t="s">
        <v>57</v>
      </c>
      <c r="G119" t="s">
        <v>41</v>
      </c>
      <c r="H119" t="s">
        <v>102</v>
      </c>
      <c r="I119" t="s">
        <v>388</v>
      </c>
      <c r="J119">
        <v>2</v>
      </c>
      <c r="K119">
        <v>7038.59</v>
      </c>
      <c r="L119">
        <v>0.2</v>
      </c>
      <c r="M119">
        <v>7217.58</v>
      </c>
      <c r="N119" t="s">
        <v>70</v>
      </c>
      <c r="O119" t="s">
        <v>35</v>
      </c>
      <c r="P119" t="s">
        <v>71</v>
      </c>
      <c r="Q119">
        <f>Sales_Data[[#This Row],[Quantity]]*Sales_Data[[#This Row],[Unit_Price]]</f>
        <v>14077.18</v>
      </c>
      <c r="R119">
        <f>Sales_Data[[#This Row],[Gross_Sales]]*Sales_Data[[#This Row],[Discount]]</f>
        <v>2815.4360000000001</v>
      </c>
      <c r="S119">
        <f>Sales_Data[[#This Row],[Gross_Sales]]-Sales_Data[[#This Row],[Discount_Amount]]</f>
        <v>11261.744000000001</v>
      </c>
      <c r="T119">
        <f>Sales_Data[[#This Row],[Net Sales]]-Sales_Data[[#This Row],[Cost]]</f>
        <v>4044.1640000000007</v>
      </c>
      <c r="U119" s="2">
        <f>Sales_Data[[#This Row],[Profit]]/Sales_Data[[#This Row],[Net Sales]]</f>
        <v>0.35910636931544532</v>
      </c>
      <c r="V119">
        <f>YEAR(Sales_Data[[#This Row],[Order_Date]])</f>
        <v>2025</v>
      </c>
      <c r="W119" t="str">
        <f>TEXT(Sales_Data[[#This Row],[Order_Date]],"mmm")</f>
        <v>Aug</v>
      </c>
      <c r="X119">
        <f>MONTH(Sales_Data[[#This Row],[Order_Date]])</f>
        <v>8</v>
      </c>
      <c r="Y119" t="str">
        <f>"Q"&amp;ROUNDUP(MONTH(Sales_Data[[#This Row],[Order_Date]])/3,0)</f>
        <v>Q3</v>
      </c>
    </row>
    <row r="120" spans="1:25" x14ac:dyDescent="0.3">
      <c r="A120" t="s">
        <v>423</v>
      </c>
      <c r="B120" s="1">
        <v>45950</v>
      </c>
      <c r="C120" t="s">
        <v>424</v>
      </c>
      <c r="D120" t="s">
        <v>180</v>
      </c>
      <c r="E120" t="s">
        <v>30</v>
      </c>
      <c r="F120" t="s">
        <v>87</v>
      </c>
      <c r="G120" t="s">
        <v>75</v>
      </c>
      <c r="H120" t="s">
        <v>185</v>
      </c>
      <c r="I120" t="s">
        <v>186</v>
      </c>
      <c r="J120">
        <v>1</v>
      </c>
      <c r="K120">
        <v>3834.45</v>
      </c>
      <c r="L120">
        <v>0.15</v>
      </c>
      <c r="M120">
        <v>2710.3</v>
      </c>
      <c r="N120" t="s">
        <v>70</v>
      </c>
      <c r="O120" t="s">
        <v>25</v>
      </c>
      <c r="P120" t="s">
        <v>44</v>
      </c>
      <c r="Q120">
        <f>Sales_Data[[#This Row],[Quantity]]*Sales_Data[[#This Row],[Unit_Price]]</f>
        <v>3834.45</v>
      </c>
      <c r="R120">
        <f>Sales_Data[[#This Row],[Gross_Sales]]*Sales_Data[[#This Row],[Discount]]</f>
        <v>575.1674999999999</v>
      </c>
      <c r="S120">
        <f>Sales_Data[[#This Row],[Gross_Sales]]-Sales_Data[[#This Row],[Discount_Amount]]</f>
        <v>3259.2824999999998</v>
      </c>
      <c r="T120">
        <f>Sales_Data[[#This Row],[Net Sales]]-Sales_Data[[#This Row],[Cost]]</f>
        <v>548.98249999999962</v>
      </c>
      <c r="U120" s="2">
        <f>Sales_Data[[#This Row],[Profit]]/Sales_Data[[#This Row],[Net Sales]]</f>
        <v>0.16843661143211724</v>
      </c>
      <c r="V120">
        <f>YEAR(Sales_Data[[#This Row],[Order_Date]])</f>
        <v>2025</v>
      </c>
      <c r="W120" t="str">
        <f>TEXT(Sales_Data[[#This Row],[Order_Date]],"mmm")</f>
        <v>Oct</v>
      </c>
      <c r="X120">
        <f>MONTH(Sales_Data[[#This Row],[Order_Date]])</f>
        <v>10</v>
      </c>
      <c r="Y120" t="str">
        <f>"Q"&amp;ROUNDUP(MONTH(Sales_Data[[#This Row],[Order_Date]])/3,0)</f>
        <v>Q4</v>
      </c>
    </row>
    <row r="121" spans="1:25" x14ac:dyDescent="0.3">
      <c r="A121" t="s">
        <v>425</v>
      </c>
      <c r="B121" s="1">
        <v>45756</v>
      </c>
      <c r="C121" t="s">
        <v>426</v>
      </c>
      <c r="D121" t="s">
        <v>427</v>
      </c>
      <c r="E121" t="s">
        <v>39</v>
      </c>
      <c r="F121" t="s">
        <v>40</v>
      </c>
      <c r="G121" t="s">
        <v>75</v>
      </c>
      <c r="H121" t="s">
        <v>185</v>
      </c>
      <c r="I121" t="s">
        <v>186</v>
      </c>
      <c r="J121">
        <v>2</v>
      </c>
      <c r="K121">
        <v>3300.32</v>
      </c>
      <c r="L121">
        <v>0</v>
      </c>
      <c r="M121">
        <v>5684.47</v>
      </c>
      <c r="N121" t="s">
        <v>52</v>
      </c>
      <c r="O121" t="s">
        <v>35</v>
      </c>
      <c r="P121" t="s">
        <v>71</v>
      </c>
      <c r="Q121">
        <f>Sales_Data[[#This Row],[Quantity]]*Sales_Data[[#This Row],[Unit_Price]]</f>
        <v>6600.64</v>
      </c>
      <c r="R121">
        <f>Sales_Data[[#This Row],[Gross_Sales]]*Sales_Data[[#This Row],[Discount]]</f>
        <v>0</v>
      </c>
      <c r="S121">
        <f>Sales_Data[[#This Row],[Gross_Sales]]-Sales_Data[[#This Row],[Discount_Amount]]</f>
        <v>6600.64</v>
      </c>
      <c r="T121">
        <f>Sales_Data[[#This Row],[Net Sales]]-Sales_Data[[#This Row],[Cost]]</f>
        <v>916.17000000000007</v>
      </c>
      <c r="U121" s="2">
        <f>Sales_Data[[#This Row],[Profit]]/Sales_Data[[#This Row],[Net Sales]]</f>
        <v>0.13880017695253793</v>
      </c>
      <c r="V121">
        <f>YEAR(Sales_Data[[#This Row],[Order_Date]])</f>
        <v>2025</v>
      </c>
      <c r="W121" t="str">
        <f>TEXT(Sales_Data[[#This Row],[Order_Date]],"mmm")</f>
        <v>Apr</v>
      </c>
      <c r="X121">
        <f>MONTH(Sales_Data[[#This Row],[Order_Date]])</f>
        <v>4</v>
      </c>
      <c r="Y121" t="str">
        <f>"Q"&amp;ROUNDUP(MONTH(Sales_Data[[#This Row],[Order_Date]])/3,0)</f>
        <v>Q2</v>
      </c>
    </row>
    <row r="122" spans="1:25" x14ac:dyDescent="0.3">
      <c r="A122" t="s">
        <v>428</v>
      </c>
      <c r="B122" s="1">
        <v>45829</v>
      </c>
      <c r="C122" t="s">
        <v>429</v>
      </c>
      <c r="D122" t="s">
        <v>430</v>
      </c>
      <c r="E122" t="s">
        <v>48</v>
      </c>
      <c r="F122" t="s">
        <v>126</v>
      </c>
      <c r="G122" t="s">
        <v>75</v>
      </c>
      <c r="H122" t="s">
        <v>256</v>
      </c>
      <c r="I122" t="s">
        <v>257</v>
      </c>
      <c r="J122">
        <v>1</v>
      </c>
      <c r="K122">
        <v>51339.14</v>
      </c>
      <c r="L122">
        <v>0.05</v>
      </c>
      <c r="M122">
        <v>36575.03</v>
      </c>
      <c r="N122" t="s">
        <v>52</v>
      </c>
      <c r="O122" t="s">
        <v>35</v>
      </c>
      <c r="P122" t="s">
        <v>71</v>
      </c>
      <c r="Q122">
        <f>Sales_Data[[#This Row],[Quantity]]*Sales_Data[[#This Row],[Unit_Price]]</f>
        <v>51339.14</v>
      </c>
      <c r="R122">
        <f>Sales_Data[[#This Row],[Gross_Sales]]*Sales_Data[[#This Row],[Discount]]</f>
        <v>2566.9570000000003</v>
      </c>
      <c r="S122">
        <f>Sales_Data[[#This Row],[Gross_Sales]]-Sales_Data[[#This Row],[Discount_Amount]]</f>
        <v>48772.182999999997</v>
      </c>
      <c r="T122">
        <f>Sales_Data[[#This Row],[Net Sales]]-Sales_Data[[#This Row],[Cost]]</f>
        <v>12197.152999999998</v>
      </c>
      <c r="U122" s="2">
        <f>Sales_Data[[#This Row],[Profit]]/Sales_Data[[#This Row],[Net Sales]]</f>
        <v>0.25008421296213046</v>
      </c>
      <c r="V122">
        <f>YEAR(Sales_Data[[#This Row],[Order_Date]])</f>
        <v>2025</v>
      </c>
      <c r="W122" t="str">
        <f>TEXT(Sales_Data[[#This Row],[Order_Date]],"mmm")</f>
        <v>Jun</v>
      </c>
      <c r="X122">
        <f>MONTH(Sales_Data[[#This Row],[Order_Date]])</f>
        <v>6</v>
      </c>
      <c r="Y122" t="str">
        <f>"Q"&amp;ROUNDUP(MONTH(Sales_Data[[#This Row],[Order_Date]])/3,0)</f>
        <v>Q2</v>
      </c>
    </row>
    <row r="123" spans="1:25" x14ac:dyDescent="0.3">
      <c r="A123" t="s">
        <v>431</v>
      </c>
      <c r="B123" s="1">
        <v>46017</v>
      </c>
      <c r="C123" t="s">
        <v>432</v>
      </c>
      <c r="D123" t="s">
        <v>433</v>
      </c>
      <c r="E123" t="s">
        <v>19</v>
      </c>
      <c r="F123" t="s">
        <v>20</v>
      </c>
      <c r="G123" t="s">
        <v>21</v>
      </c>
      <c r="H123" t="s">
        <v>127</v>
      </c>
      <c r="I123" t="s">
        <v>128</v>
      </c>
      <c r="J123">
        <v>1</v>
      </c>
      <c r="K123">
        <v>17589.5</v>
      </c>
      <c r="L123">
        <v>0.1</v>
      </c>
      <c r="M123">
        <v>12947.54</v>
      </c>
      <c r="N123" t="s">
        <v>24</v>
      </c>
      <c r="O123" t="s">
        <v>35</v>
      </c>
      <c r="P123" t="s">
        <v>44</v>
      </c>
      <c r="Q123">
        <f>Sales_Data[[#This Row],[Quantity]]*Sales_Data[[#This Row],[Unit_Price]]</f>
        <v>17589.5</v>
      </c>
      <c r="R123">
        <f>Sales_Data[[#This Row],[Gross_Sales]]*Sales_Data[[#This Row],[Discount]]</f>
        <v>1758.95</v>
      </c>
      <c r="S123">
        <f>Sales_Data[[#This Row],[Gross_Sales]]-Sales_Data[[#This Row],[Discount_Amount]]</f>
        <v>15830.55</v>
      </c>
      <c r="T123">
        <f>Sales_Data[[#This Row],[Net Sales]]-Sales_Data[[#This Row],[Cost]]</f>
        <v>2883.0099999999984</v>
      </c>
      <c r="U123" s="2">
        <f>Sales_Data[[#This Row],[Profit]]/Sales_Data[[#This Row],[Net Sales]]</f>
        <v>0.18211685633158661</v>
      </c>
      <c r="V123">
        <f>YEAR(Sales_Data[[#This Row],[Order_Date]])</f>
        <v>2025</v>
      </c>
      <c r="W123" t="str">
        <f>TEXT(Sales_Data[[#This Row],[Order_Date]],"mmm")</f>
        <v>Dec</v>
      </c>
      <c r="X123">
        <f>MONTH(Sales_Data[[#This Row],[Order_Date]])</f>
        <v>12</v>
      </c>
      <c r="Y123" t="str">
        <f>"Q"&amp;ROUNDUP(MONTH(Sales_Data[[#This Row],[Order_Date]])/3,0)</f>
        <v>Q4</v>
      </c>
    </row>
    <row r="124" spans="1:25" x14ac:dyDescent="0.3">
      <c r="A124" t="s">
        <v>434</v>
      </c>
      <c r="B124" s="1">
        <v>45871</v>
      </c>
      <c r="C124" t="s">
        <v>435</v>
      </c>
      <c r="D124" t="s">
        <v>436</v>
      </c>
      <c r="E124" t="s">
        <v>48</v>
      </c>
      <c r="F124" t="s">
        <v>126</v>
      </c>
      <c r="G124" t="s">
        <v>41</v>
      </c>
      <c r="H124" t="s">
        <v>102</v>
      </c>
      <c r="I124" t="s">
        <v>103</v>
      </c>
      <c r="J124">
        <v>2</v>
      </c>
      <c r="K124">
        <v>16729.939999999999</v>
      </c>
      <c r="L124">
        <v>0.1</v>
      </c>
      <c r="M124">
        <v>22618.81</v>
      </c>
      <c r="N124" t="s">
        <v>52</v>
      </c>
      <c r="O124" t="s">
        <v>35</v>
      </c>
      <c r="P124" t="s">
        <v>44</v>
      </c>
      <c r="Q124">
        <f>Sales_Data[[#This Row],[Quantity]]*Sales_Data[[#This Row],[Unit_Price]]</f>
        <v>33459.879999999997</v>
      </c>
      <c r="R124">
        <f>Sales_Data[[#This Row],[Gross_Sales]]*Sales_Data[[#This Row],[Discount]]</f>
        <v>3345.9879999999998</v>
      </c>
      <c r="S124">
        <f>Sales_Data[[#This Row],[Gross_Sales]]-Sales_Data[[#This Row],[Discount_Amount]]</f>
        <v>30113.891999999996</v>
      </c>
      <c r="T124">
        <f>Sales_Data[[#This Row],[Net Sales]]-Sales_Data[[#This Row],[Cost]]</f>
        <v>7495.0819999999949</v>
      </c>
      <c r="U124" s="2">
        <f>Sales_Data[[#This Row],[Profit]]/Sales_Data[[#This Row],[Net Sales]]</f>
        <v>0.24889117620532064</v>
      </c>
      <c r="V124">
        <f>YEAR(Sales_Data[[#This Row],[Order_Date]])</f>
        <v>2025</v>
      </c>
      <c r="W124" t="str">
        <f>TEXT(Sales_Data[[#This Row],[Order_Date]],"mmm")</f>
        <v>Aug</v>
      </c>
      <c r="X124">
        <f>MONTH(Sales_Data[[#This Row],[Order_Date]])</f>
        <v>8</v>
      </c>
      <c r="Y124" t="str">
        <f>"Q"&amp;ROUNDUP(MONTH(Sales_Data[[#This Row],[Order_Date]])/3,0)</f>
        <v>Q3</v>
      </c>
    </row>
    <row r="125" spans="1:25" x14ac:dyDescent="0.3">
      <c r="A125" t="s">
        <v>437</v>
      </c>
      <c r="B125" s="1">
        <v>45692</v>
      </c>
      <c r="C125" t="s">
        <v>438</v>
      </c>
      <c r="D125" t="s">
        <v>18</v>
      </c>
      <c r="E125" t="s">
        <v>119</v>
      </c>
      <c r="F125" t="s">
        <v>120</v>
      </c>
      <c r="G125" t="s">
        <v>67</v>
      </c>
      <c r="H125" t="s">
        <v>88</v>
      </c>
      <c r="I125" t="s">
        <v>89</v>
      </c>
      <c r="J125">
        <v>1</v>
      </c>
      <c r="K125">
        <v>7829.9</v>
      </c>
      <c r="L125">
        <v>0.15</v>
      </c>
      <c r="M125">
        <v>5235.08</v>
      </c>
      <c r="N125" t="s">
        <v>24</v>
      </c>
      <c r="O125" t="s">
        <v>25</v>
      </c>
      <c r="P125" t="s">
        <v>26</v>
      </c>
      <c r="Q125">
        <f>Sales_Data[[#This Row],[Quantity]]*Sales_Data[[#This Row],[Unit_Price]]</f>
        <v>7829.9</v>
      </c>
      <c r="R125">
        <f>Sales_Data[[#This Row],[Gross_Sales]]*Sales_Data[[#This Row],[Discount]]</f>
        <v>1174.4849999999999</v>
      </c>
      <c r="S125">
        <f>Sales_Data[[#This Row],[Gross_Sales]]-Sales_Data[[#This Row],[Discount_Amount]]</f>
        <v>6655.415</v>
      </c>
      <c r="T125">
        <f>Sales_Data[[#This Row],[Net Sales]]-Sales_Data[[#This Row],[Cost]]</f>
        <v>1420.335</v>
      </c>
      <c r="U125" s="2">
        <f>Sales_Data[[#This Row],[Profit]]/Sales_Data[[#This Row],[Net Sales]]</f>
        <v>0.21341043345907054</v>
      </c>
      <c r="V125">
        <f>YEAR(Sales_Data[[#This Row],[Order_Date]])</f>
        <v>2025</v>
      </c>
      <c r="W125" t="str">
        <f>TEXT(Sales_Data[[#This Row],[Order_Date]],"mmm")</f>
        <v>Feb</v>
      </c>
      <c r="X125">
        <f>MONTH(Sales_Data[[#This Row],[Order_Date]])</f>
        <v>2</v>
      </c>
      <c r="Y125" t="str">
        <f>"Q"&amp;ROUNDUP(MONTH(Sales_Data[[#This Row],[Order_Date]])/3,0)</f>
        <v>Q1</v>
      </c>
    </row>
    <row r="126" spans="1:25" x14ac:dyDescent="0.3">
      <c r="A126" t="s">
        <v>439</v>
      </c>
      <c r="B126" s="1">
        <v>45884</v>
      </c>
      <c r="C126" t="s">
        <v>440</v>
      </c>
      <c r="D126" t="s">
        <v>290</v>
      </c>
      <c r="E126" t="s">
        <v>119</v>
      </c>
      <c r="F126" t="s">
        <v>146</v>
      </c>
      <c r="G126" t="s">
        <v>41</v>
      </c>
      <c r="H126" t="s">
        <v>147</v>
      </c>
      <c r="I126" t="s">
        <v>369</v>
      </c>
      <c r="J126">
        <v>1</v>
      </c>
      <c r="K126">
        <v>5785.5</v>
      </c>
      <c r="L126">
        <v>0.1</v>
      </c>
      <c r="M126">
        <v>4104.2</v>
      </c>
      <c r="N126" t="s">
        <v>24</v>
      </c>
      <c r="O126" t="s">
        <v>25</v>
      </c>
      <c r="P126" t="s">
        <v>44</v>
      </c>
      <c r="Q126">
        <f>Sales_Data[[#This Row],[Quantity]]*Sales_Data[[#This Row],[Unit_Price]]</f>
        <v>5785.5</v>
      </c>
      <c r="R126">
        <f>Sales_Data[[#This Row],[Gross_Sales]]*Sales_Data[[#This Row],[Discount]]</f>
        <v>578.55000000000007</v>
      </c>
      <c r="S126">
        <f>Sales_Data[[#This Row],[Gross_Sales]]-Sales_Data[[#This Row],[Discount_Amount]]</f>
        <v>5206.95</v>
      </c>
      <c r="T126">
        <f>Sales_Data[[#This Row],[Net Sales]]-Sales_Data[[#This Row],[Cost]]</f>
        <v>1102.75</v>
      </c>
      <c r="U126" s="2">
        <f>Sales_Data[[#This Row],[Profit]]/Sales_Data[[#This Row],[Net Sales]]</f>
        <v>0.21178424989677258</v>
      </c>
      <c r="V126">
        <f>YEAR(Sales_Data[[#This Row],[Order_Date]])</f>
        <v>2025</v>
      </c>
      <c r="W126" t="str">
        <f>TEXT(Sales_Data[[#This Row],[Order_Date]],"mmm")</f>
        <v>Aug</v>
      </c>
      <c r="X126">
        <f>MONTH(Sales_Data[[#This Row],[Order_Date]])</f>
        <v>8</v>
      </c>
      <c r="Y126" t="str">
        <f>"Q"&amp;ROUNDUP(MONTH(Sales_Data[[#This Row],[Order_Date]])/3,0)</f>
        <v>Q3</v>
      </c>
    </row>
    <row r="127" spans="1:25" x14ac:dyDescent="0.3">
      <c r="A127" t="s">
        <v>441</v>
      </c>
      <c r="B127" s="1">
        <v>45758</v>
      </c>
      <c r="C127" t="s">
        <v>442</v>
      </c>
      <c r="D127" t="s">
        <v>366</v>
      </c>
      <c r="E127" t="s">
        <v>119</v>
      </c>
      <c r="F127" t="s">
        <v>146</v>
      </c>
      <c r="G127" t="s">
        <v>21</v>
      </c>
      <c r="H127" t="s">
        <v>230</v>
      </c>
      <c r="I127" t="s">
        <v>231</v>
      </c>
      <c r="J127">
        <v>1</v>
      </c>
      <c r="K127">
        <v>7447</v>
      </c>
      <c r="L127">
        <v>0</v>
      </c>
      <c r="M127">
        <v>5493.79</v>
      </c>
      <c r="N127" t="s">
        <v>24</v>
      </c>
      <c r="O127" t="s">
        <v>35</v>
      </c>
      <c r="P127" t="s">
        <v>44</v>
      </c>
      <c r="Q127">
        <f>Sales_Data[[#This Row],[Quantity]]*Sales_Data[[#This Row],[Unit_Price]]</f>
        <v>7447</v>
      </c>
      <c r="R127">
        <f>Sales_Data[[#This Row],[Gross_Sales]]*Sales_Data[[#This Row],[Discount]]</f>
        <v>0</v>
      </c>
      <c r="S127">
        <f>Sales_Data[[#This Row],[Gross_Sales]]-Sales_Data[[#This Row],[Discount_Amount]]</f>
        <v>7447</v>
      </c>
      <c r="T127">
        <f>Sales_Data[[#This Row],[Net Sales]]-Sales_Data[[#This Row],[Cost]]</f>
        <v>1953.21</v>
      </c>
      <c r="U127" s="2">
        <f>Sales_Data[[#This Row],[Profit]]/Sales_Data[[#This Row],[Net Sales]]</f>
        <v>0.26228145561971267</v>
      </c>
      <c r="V127">
        <f>YEAR(Sales_Data[[#This Row],[Order_Date]])</f>
        <v>2025</v>
      </c>
      <c r="W127" t="str">
        <f>TEXT(Sales_Data[[#This Row],[Order_Date]],"mmm")</f>
        <v>Apr</v>
      </c>
      <c r="X127">
        <f>MONTH(Sales_Data[[#This Row],[Order_Date]])</f>
        <v>4</v>
      </c>
      <c r="Y127" t="str">
        <f>"Q"&amp;ROUNDUP(MONTH(Sales_Data[[#This Row],[Order_Date]])/3,0)</f>
        <v>Q2</v>
      </c>
    </row>
    <row r="128" spans="1:25" x14ac:dyDescent="0.3">
      <c r="A128" t="s">
        <v>443</v>
      </c>
      <c r="B128" s="1">
        <v>45788</v>
      </c>
      <c r="C128" t="s">
        <v>46</v>
      </c>
      <c r="D128" t="s">
        <v>444</v>
      </c>
      <c r="E128" t="s">
        <v>119</v>
      </c>
      <c r="F128" t="s">
        <v>120</v>
      </c>
      <c r="G128" t="s">
        <v>67</v>
      </c>
      <c r="H128" t="s">
        <v>68</v>
      </c>
      <c r="I128" t="s">
        <v>69</v>
      </c>
      <c r="J128">
        <v>1</v>
      </c>
      <c r="K128">
        <v>6038.48</v>
      </c>
      <c r="L128">
        <v>0.05</v>
      </c>
      <c r="M128">
        <v>4085.7</v>
      </c>
      <c r="N128" t="s">
        <v>24</v>
      </c>
      <c r="O128" t="s">
        <v>35</v>
      </c>
      <c r="P128" t="s">
        <v>44</v>
      </c>
      <c r="Q128">
        <f>Sales_Data[[#This Row],[Quantity]]*Sales_Data[[#This Row],[Unit_Price]]</f>
        <v>6038.48</v>
      </c>
      <c r="R128">
        <f>Sales_Data[[#This Row],[Gross_Sales]]*Sales_Data[[#This Row],[Discount]]</f>
        <v>301.92399999999998</v>
      </c>
      <c r="S128">
        <f>Sales_Data[[#This Row],[Gross_Sales]]-Sales_Data[[#This Row],[Discount_Amount]]</f>
        <v>5736.5559999999996</v>
      </c>
      <c r="T128">
        <f>Sales_Data[[#This Row],[Net Sales]]-Sales_Data[[#This Row],[Cost]]</f>
        <v>1650.8559999999998</v>
      </c>
      <c r="U128" s="2">
        <f>Sales_Data[[#This Row],[Profit]]/Sales_Data[[#This Row],[Net Sales]]</f>
        <v>0.28777824185800677</v>
      </c>
      <c r="V128">
        <f>YEAR(Sales_Data[[#This Row],[Order_Date]])</f>
        <v>2025</v>
      </c>
      <c r="W128" t="str">
        <f>TEXT(Sales_Data[[#This Row],[Order_Date]],"mmm")</f>
        <v>May</v>
      </c>
      <c r="X128">
        <f>MONTH(Sales_Data[[#This Row],[Order_Date]])</f>
        <v>5</v>
      </c>
      <c r="Y128" t="str">
        <f>"Q"&amp;ROUNDUP(MONTH(Sales_Data[[#This Row],[Order_Date]])/3,0)</f>
        <v>Q2</v>
      </c>
    </row>
    <row r="129" spans="1:25" x14ac:dyDescent="0.3">
      <c r="A129" t="s">
        <v>445</v>
      </c>
      <c r="B129" s="1">
        <v>45914</v>
      </c>
      <c r="C129" t="s">
        <v>446</v>
      </c>
      <c r="D129" t="s">
        <v>447</v>
      </c>
      <c r="E129" t="s">
        <v>48</v>
      </c>
      <c r="F129" t="s">
        <v>132</v>
      </c>
      <c r="G129" t="s">
        <v>32</v>
      </c>
      <c r="H129" t="s">
        <v>33</v>
      </c>
      <c r="I129" t="s">
        <v>34</v>
      </c>
      <c r="J129">
        <v>2</v>
      </c>
      <c r="K129">
        <v>28420.79</v>
      </c>
      <c r="L129">
        <v>0.15</v>
      </c>
      <c r="M129">
        <v>35431.14</v>
      </c>
      <c r="N129" t="s">
        <v>52</v>
      </c>
      <c r="O129" t="s">
        <v>35</v>
      </c>
      <c r="P129" t="s">
        <v>26</v>
      </c>
      <c r="Q129">
        <f>Sales_Data[[#This Row],[Quantity]]*Sales_Data[[#This Row],[Unit_Price]]</f>
        <v>56841.58</v>
      </c>
      <c r="R129">
        <f>Sales_Data[[#This Row],[Gross_Sales]]*Sales_Data[[#This Row],[Discount]]</f>
        <v>8526.2369999999992</v>
      </c>
      <c r="S129">
        <f>Sales_Data[[#This Row],[Gross_Sales]]-Sales_Data[[#This Row],[Discount_Amount]]</f>
        <v>48315.343000000001</v>
      </c>
      <c r="T129">
        <f>Sales_Data[[#This Row],[Net Sales]]-Sales_Data[[#This Row],[Cost]]</f>
        <v>12884.203000000001</v>
      </c>
      <c r="U129" s="2">
        <f>Sales_Data[[#This Row],[Profit]]/Sales_Data[[#This Row],[Net Sales]]</f>
        <v>0.2666689751121088</v>
      </c>
      <c r="V129">
        <f>YEAR(Sales_Data[[#This Row],[Order_Date]])</f>
        <v>2025</v>
      </c>
      <c r="W129" t="str">
        <f>TEXT(Sales_Data[[#This Row],[Order_Date]],"mmm")</f>
        <v>Sep</v>
      </c>
      <c r="X129">
        <f>MONTH(Sales_Data[[#This Row],[Order_Date]])</f>
        <v>9</v>
      </c>
      <c r="Y129" t="str">
        <f>"Q"&amp;ROUNDUP(MONTH(Sales_Data[[#This Row],[Order_Date]])/3,0)</f>
        <v>Q3</v>
      </c>
    </row>
    <row r="130" spans="1:25" x14ac:dyDescent="0.3">
      <c r="A130" t="s">
        <v>448</v>
      </c>
      <c r="B130" s="1">
        <v>45662</v>
      </c>
      <c r="C130" t="s">
        <v>449</v>
      </c>
      <c r="D130" t="s">
        <v>450</v>
      </c>
      <c r="E130" t="s">
        <v>48</v>
      </c>
      <c r="F130" t="s">
        <v>132</v>
      </c>
      <c r="G130" t="s">
        <v>75</v>
      </c>
      <c r="H130" t="s">
        <v>185</v>
      </c>
      <c r="I130" t="s">
        <v>261</v>
      </c>
      <c r="J130">
        <v>2</v>
      </c>
      <c r="K130">
        <v>15982.76</v>
      </c>
      <c r="L130">
        <v>0.1</v>
      </c>
      <c r="M130">
        <v>22183.13</v>
      </c>
      <c r="N130" t="s">
        <v>83</v>
      </c>
      <c r="O130" t="s">
        <v>35</v>
      </c>
      <c r="P130" t="s">
        <v>71</v>
      </c>
      <c r="Q130">
        <f>Sales_Data[[#This Row],[Quantity]]*Sales_Data[[#This Row],[Unit_Price]]</f>
        <v>31965.52</v>
      </c>
      <c r="R130">
        <f>Sales_Data[[#This Row],[Gross_Sales]]*Sales_Data[[#This Row],[Discount]]</f>
        <v>3196.5520000000001</v>
      </c>
      <c r="S130">
        <f>Sales_Data[[#This Row],[Gross_Sales]]-Sales_Data[[#This Row],[Discount_Amount]]</f>
        <v>28768.968000000001</v>
      </c>
      <c r="T130">
        <f>Sales_Data[[#This Row],[Net Sales]]-Sales_Data[[#This Row],[Cost]]</f>
        <v>6585.8379999999997</v>
      </c>
      <c r="U130" s="2">
        <f>Sales_Data[[#This Row],[Profit]]/Sales_Data[[#This Row],[Net Sales]]</f>
        <v>0.22892159357263006</v>
      </c>
      <c r="V130">
        <f>YEAR(Sales_Data[[#This Row],[Order_Date]])</f>
        <v>2025</v>
      </c>
      <c r="W130" t="str">
        <f>TEXT(Sales_Data[[#This Row],[Order_Date]],"mmm")</f>
        <v>Jan</v>
      </c>
      <c r="X130">
        <f>MONTH(Sales_Data[[#This Row],[Order_Date]])</f>
        <v>1</v>
      </c>
      <c r="Y130" t="str">
        <f>"Q"&amp;ROUNDUP(MONTH(Sales_Data[[#This Row],[Order_Date]])/3,0)</f>
        <v>Q1</v>
      </c>
    </row>
    <row r="131" spans="1:25" x14ac:dyDescent="0.3">
      <c r="A131" t="s">
        <v>451</v>
      </c>
      <c r="B131" s="1">
        <v>45875</v>
      </c>
      <c r="C131" t="s">
        <v>452</v>
      </c>
      <c r="D131" t="s">
        <v>215</v>
      </c>
      <c r="E131" t="s">
        <v>39</v>
      </c>
      <c r="F131" t="s">
        <v>107</v>
      </c>
      <c r="G131" t="s">
        <v>32</v>
      </c>
      <c r="H131" t="s">
        <v>33</v>
      </c>
      <c r="I131" t="s">
        <v>34</v>
      </c>
      <c r="J131">
        <v>2</v>
      </c>
      <c r="K131">
        <v>862.23</v>
      </c>
      <c r="L131">
        <v>0.15</v>
      </c>
      <c r="M131">
        <v>1109.68</v>
      </c>
      <c r="N131" t="s">
        <v>24</v>
      </c>
      <c r="O131" t="s">
        <v>35</v>
      </c>
      <c r="P131" t="s">
        <v>71</v>
      </c>
      <c r="Q131">
        <f>Sales_Data[[#This Row],[Quantity]]*Sales_Data[[#This Row],[Unit_Price]]</f>
        <v>1724.46</v>
      </c>
      <c r="R131">
        <f>Sales_Data[[#This Row],[Gross_Sales]]*Sales_Data[[#This Row],[Discount]]</f>
        <v>258.66899999999998</v>
      </c>
      <c r="S131">
        <f>Sales_Data[[#This Row],[Gross_Sales]]-Sales_Data[[#This Row],[Discount_Amount]]</f>
        <v>1465.7910000000002</v>
      </c>
      <c r="T131">
        <f>Sales_Data[[#This Row],[Net Sales]]-Sales_Data[[#This Row],[Cost]]</f>
        <v>356.1110000000001</v>
      </c>
      <c r="U131" s="2">
        <f>Sales_Data[[#This Row],[Profit]]/Sales_Data[[#This Row],[Net Sales]]</f>
        <v>0.24294800554785781</v>
      </c>
      <c r="V131">
        <f>YEAR(Sales_Data[[#This Row],[Order_Date]])</f>
        <v>2025</v>
      </c>
      <c r="W131" t="str">
        <f>TEXT(Sales_Data[[#This Row],[Order_Date]],"mmm")</f>
        <v>Aug</v>
      </c>
      <c r="X131">
        <f>MONTH(Sales_Data[[#This Row],[Order_Date]])</f>
        <v>8</v>
      </c>
      <c r="Y131" t="str">
        <f>"Q"&amp;ROUNDUP(MONTH(Sales_Data[[#This Row],[Order_Date]])/3,0)</f>
        <v>Q3</v>
      </c>
    </row>
    <row r="132" spans="1:25" x14ac:dyDescent="0.3">
      <c r="A132" t="s">
        <v>453</v>
      </c>
      <c r="B132" s="1">
        <v>45912</v>
      </c>
      <c r="C132" t="s">
        <v>411</v>
      </c>
      <c r="D132" t="s">
        <v>260</v>
      </c>
      <c r="E132" t="s">
        <v>119</v>
      </c>
      <c r="F132" t="s">
        <v>249</v>
      </c>
      <c r="G132" t="s">
        <v>41</v>
      </c>
      <c r="H132" t="s">
        <v>102</v>
      </c>
      <c r="I132" t="s">
        <v>165</v>
      </c>
      <c r="J132">
        <v>1</v>
      </c>
      <c r="K132">
        <v>5051.91</v>
      </c>
      <c r="L132">
        <v>0.1</v>
      </c>
      <c r="M132">
        <v>3577.78</v>
      </c>
      <c r="N132" t="s">
        <v>109</v>
      </c>
      <c r="O132" t="s">
        <v>35</v>
      </c>
      <c r="P132" t="s">
        <v>44</v>
      </c>
      <c r="Q132">
        <f>Sales_Data[[#This Row],[Quantity]]*Sales_Data[[#This Row],[Unit_Price]]</f>
        <v>5051.91</v>
      </c>
      <c r="R132">
        <f>Sales_Data[[#This Row],[Gross_Sales]]*Sales_Data[[#This Row],[Discount]]</f>
        <v>505.19100000000003</v>
      </c>
      <c r="S132">
        <f>Sales_Data[[#This Row],[Gross_Sales]]-Sales_Data[[#This Row],[Discount_Amount]]</f>
        <v>4546.7190000000001</v>
      </c>
      <c r="T132">
        <f>Sales_Data[[#This Row],[Net Sales]]-Sales_Data[[#This Row],[Cost]]</f>
        <v>968.93899999999985</v>
      </c>
      <c r="U132" s="2">
        <f>Sales_Data[[#This Row],[Profit]]/Sales_Data[[#This Row],[Net Sales]]</f>
        <v>0.21310729781189466</v>
      </c>
      <c r="V132">
        <f>YEAR(Sales_Data[[#This Row],[Order_Date]])</f>
        <v>2025</v>
      </c>
      <c r="W132" t="str">
        <f>TEXT(Sales_Data[[#This Row],[Order_Date]],"mmm")</f>
        <v>Sep</v>
      </c>
      <c r="X132">
        <f>MONTH(Sales_Data[[#This Row],[Order_Date]])</f>
        <v>9</v>
      </c>
      <c r="Y132" t="str">
        <f>"Q"&amp;ROUNDUP(MONTH(Sales_Data[[#This Row],[Order_Date]])/3,0)</f>
        <v>Q3</v>
      </c>
    </row>
    <row r="133" spans="1:25" x14ac:dyDescent="0.3">
      <c r="A133" t="s">
        <v>454</v>
      </c>
      <c r="B133" s="1">
        <v>46016</v>
      </c>
      <c r="C133" t="s">
        <v>455</v>
      </c>
      <c r="D133" t="s">
        <v>74</v>
      </c>
      <c r="E133" t="s">
        <v>48</v>
      </c>
      <c r="F133" t="s">
        <v>132</v>
      </c>
      <c r="G133" t="s">
        <v>32</v>
      </c>
      <c r="H133" t="s">
        <v>33</v>
      </c>
      <c r="I133" t="s">
        <v>34</v>
      </c>
      <c r="J133">
        <v>1</v>
      </c>
      <c r="K133">
        <v>64385.71</v>
      </c>
      <c r="L133">
        <v>0</v>
      </c>
      <c r="M133">
        <v>40693.47</v>
      </c>
      <c r="N133" t="s">
        <v>70</v>
      </c>
      <c r="O133" t="s">
        <v>35</v>
      </c>
      <c r="P133" t="s">
        <v>71</v>
      </c>
      <c r="Q133">
        <f>Sales_Data[[#This Row],[Quantity]]*Sales_Data[[#This Row],[Unit_Price]]</f>
        <v>64385.71</v>
      </c>
      <c r="R133">
        <f>Sales_Data[[#This Row],[Gross_Sales]]*Sales_Data[[#This Row],[Discount]]</f>
        <v>0</v>
      </c>
      <c r="S133">
        <f>Sales_Data[[#This Row],[Gross_Sales]]-Sales_Data[[#This Row],[Discount_Amount]]</f>
        <v>64385.71</v>
      </c>
      <c r="T133">
        <f>Sales_Data[[#This Row],[Net Sales]]-Sales_Data[[#This Row],[Cost]]</f>
        <v>23692.239999999998</v>
      </c>
      <c r="U133" s="2">
        <f>Sales_Data[[#This Row],[Profit]]/Sales_Data[[#This Row],[Net Sales]]</f>
        <v>0.36797357674552317</v>
      </c>
      <c r="V133">
        <f>YEAR(Sales_Data[[#This Row],[Order_Date]])</f>
        <v>2025</v>
      </c>
      <c r="W133" t="str">
        <f>TEXT(Sales_Data[[#This Row],[Order_Date]],"mmm")</f>
        <v>Dec</v>
      </c>
      <c r="X133">
        <f>MONTH(Sales_Data[[#This Row],[Order_Date]])</f>
        <v>12</v>
      </c>
      <c r="Y133" t="str">
        <f>"Q"&amp;ROUNDUP(MONTH(Sales_Data[[#This Row],[Order_Date]])/3,0)</f>
        <v>Q4</v>
      </c>
    </row>
    <row r="134" spans="1:25" x14ac:dyDescent="0.3">
      <c r="A134" t="s">
        <v>456</v>
      </c>
      <c r="B134" s="1">
        <v>45940</v>
      </c>
      <c r="C134" t="s">
        <v>361</v>
      </c>
      <c r="D134" t="s">
        <v>457</v>
      </c>
      <c r="E134" t="s">
        <v>48</v>
      </c>
      <c r="F134" t="s">
        <v>126</v>
      </c>
      <c r="G134" t="s">
        <v>67</v>
      </c>
      <c r="H134" t="s">
        <v>68</v>
      </c>
      <c r="I134" t="s">
        <v>69</v>
      </c>
      <c r="J134">
        <v>1</v>
      </c>
      <c r="K134">
        <v>48365.65</v>
      </c>
      <c r="L134">
        <v>0.2</v>
      </c>
      <c r="M134">
        <v>28617.19</v>
      </c>
      <c r="N134" t="s">
        <v>109</v>
      </c>
      <c r="O134" t="s">
        <v>25</v>
      </c>
      <c r="P134" t="s">
        <v>71</v>
      </c>
      <c r="Q134">
        <f>Sales_Data[[#This Row],[Quantity]]*Sales_Data[[#This Row],[Unit_Price]]</f>
        <v>48365.65</v>
      </c>
      <c r="R134">
        <f>Sales_Data[[#This Row],[Gross_Sales]]*Sales_Data[[#This Row],[Discount]]</f>
        <v>9673.130000000001</v>
      </c>
      <c r="S134">
        <f>Sales_Data[[#This Row],[Gross_Sales]]-Sales_Data[[#This Row],[Discount_Amount]]</f>
        <v>38692.520000000004</v>
      </c>
      <c r="T134">
        <f>Sales_Data[[#This Row],[Net Sales]]-Sales_Data[[#This Row],[Cost]]</f>
        <v>10075.330000000005</v>
      </c>
      <c r="U134" s="2">
        <f>Sales_Data[[#This Row],[Profit]]/Sales_Data[[#This Row],[Net Sales]]</f>
        <v>0.26039477397698585</v>
      </c>
      <c r="V134">
        <f>YEAR(Sales_Data[[#This Row],[Order_Date]])</f>
        <v>2025</v>
      </c>
      <c r="W134" t="str">
        <f>TEXT(Sales_Data[[#This Row],[Order_Date]],"mmm")</f>
        <v>Oct</v>
      </c>
      <c r="X134">
        <f>MONTH(Sales_Data[[#This Row],[Order_Date]])</f>
        <v>10</v>
      </c>
      <c r="Y134" t="str">
        <f>"Q"&amp;ROUNDUP(MONTH(Sales_Data[[#This Row],[Order_Date]])/3,0)</f>
        <v>Q4</v>
      </c>
    </row>
    <row r="135" spans="1:25" x14ac:dyDescent="0.3">
      <c r="A135" t="s">
        <v>458</v>
      </c>
      <c r="B135" s="1">
        <v>45864</v>
      </c>
      <c r="C135" t="s">
        <v>459</v>
      </c>
      <c r="D135" t="s">
        <v>460</v>
      </c>
      <c r="E135" t="s">
        <v>30</v>
      </c>
      <c r="F135" t="s">
        <v>31</v>
      </c>
      <c r="G135" t="s">
        <v>21</v>
      </c>
      <c r="H135" t="s">
        <v>127</v>
      </c>
      <c r="I135" t="s">
        <v>342</v>
      </c>
      <c r="J135">
        <v>2</v>
      </c>
      <c r="K135">
        <v>1804.89</v>
      </c>
      <c r="L135">
        <v>0.15</v>
      </c>
      <c r="M135">
        <v>1958.62</v>
      </c>
      <c r="N135" t="s">
        <v>83</v>
      </c>
      <c r="O135" t="s">
        <v>35</v>
      </c>
      <c r="P135" t="s">
        <v>44</v>
      </c>
      <c r="Q135">
        <f>Sales_Data[[#This Row],[Quantity]]*Sales_Data[[#This Row],[Unit_Price]]</f>
        <v>3609.78</v>
      </c>
      <c r="R135">
        <f>Sales_Data[[#This Row],[Gross_Sales]]*Sales_Data[[#This Row],[Discount]]</f>
        <v>541.46699999999998</v>
      </c>
      <c r="S135">
        <f>Sales_Data[[#This Row],[Gross_Sales]]-Sales_Data[[#This Row],[Discount_Amount]]</f>
        <v>3068.3130000000001</v>
      </c>
      <c r="T135">
        <f>Sales_Data[[#This Row],[Net Sales]]-Sales_Data[[#This Row],[Cost]]</f>
        <v>1109.6930000000002</v>
      </c>
      <c r="U135" s="2">
        <f>Sales_Data[[#This Row],[Profit]]/Sales_Data[[#This Row],[Net Sales]]</f>
        <v>0.3616622554478634</v>
      </c>
      <c r="V135">
        <f>YEAR(Sales_Data[[#This Row],[Order_Date]])</f>
        <v>2025</v>
      </c>
      <c r="W135" t="str">
        <f>TEXT(Sales_Data[[#This Row],[Order_Date]],"mmm")</f>
        <v>Jul</v>
      </c>
      <c r="X135">
        <f>MONTH(Sales_Data[[#This Row],[Order_Date]])</f>
        <v>7</v>
      </c>
      <c r="Y135" t="str">
        <f>"Q"&amp;ROUNDUP(MONTH(Sales_Data[[#This Row],[Order_Date]])/3,0)</f>
        <v>Q3</v>
      </c>
    </row>
    <row r="136" spans="1:25" x14ac:dyDescent="0.3">
      <c r="A136" t="s">
        <v>461</v>
      </c>
      <c r="B136" s="1">
        <v>45672</v>
      </c>
      <c r="C136" t="s">
        <v>462</v>
      </c>
      <c r="D136" t="s">
        <v>463</v>
      </c>
      <c r="E136" t="s">
        <v>48</v>
      </c>
      <c r="F136" t="s">
        <v>49</v>
      </c>
      <c r="G136" t="s">
        <v>41</v>
      </c>
      <c r="H136" t="s">
        <v>147</v>
      </c>
      <c r="I136" t="s">
        <v>369</v>
      </c>
      <c r="J136">
        <v>2</v>
      </c>
      <c r="K136">
        <v>54027.5</v>
      </c>
      <c r="L136">
        <v>0</v>
      </c>
      <c r="M136">
        <v>88212.83</v>
      </c>
      <c r="N136" t="s">
        <v>109</v>
      </c>
      <c r="O136" t="s">
        <v>25</v>
      </c>
      <c r="P136" t="s">
        <v>71</v>
      </c>
      <c r="Q136">
        <f>Sales_Data[[#This Row],[Quantity]]*Sales_Data[[#This Row],[Unit_Price]]</f>
        <v>108055</v>
      </c>
      <c r="R136">
        <f>Sales_Data[[#This Row],[Gross_Sales]]*Sales_Data[[#This Row],[Discount]]</f>
        <v>0</v>
      </c>
      <c r="S136">
        <f>Sales_Data[[#This Row],[Gross_Sales]]-Sales_Data[[#This Row],[Discount_Amount]]</f>
        <v>108055</v>
      </c>
      <c r="T136">
        <f>Sales_Data[[#This Row],[Net Sales]]-Sales_Data[[#This Row],[Cost]]</f>
        <v>19842.169999999998</v>
      </c>
      <c r="U136" s="2">
        <f>Sales_Data[[#This Row],[Profit]]/Sales_Data[[#This Row],[Net Sales]]</f>
        <v>0.18363028087548006</v>
      </c>
      <c r="V136">
        <f>YEAR(Sales_Data[[#This Row],[Order_Date]])</f>
        <v>2025</v>
      </c>
      <c r="W136" t="str">
        <f>TEXT(Sales_Data[[#This Row],[Order_Date]],"mmm")</f>
        <v>Jan</v>
      </c>
      <c r="X136">
        <f>MONTH(Sales_Data[[#This Row],[Order_Date]])</f>
        <v>1</v>
      </c>
      <c r="Y136" t="str">
        <f>"Q"&amp;ROUNDUP(MONTH(Sales_Data[[#This Row],[Order_Date]])/3,0)</f>
        <v>Q1</v>
      </c>
    </row>
    <row r="137" spans="1:25" x14ac:dyDescent="0.3">
      <c r="A137" t="s">
        <v>464</v>
      </c>
      <c r="B137" s="1">
        <v>46003</v>
      </c>
      <c r="C137" t="s">
        <v>465</v>
      </c>
      <c r="D137" t="s">
        <v>427</v>
      </c>
      <c r="E137" t="s">
        <v>19</v>
      </c>
      <c r="F137" t="s">
        <v>113</v>
      </c>
      <c r="G137" t="s">
        <v>41</v>
      </c>
      <c r="H137" t="s">
        <v>102</v>
      </c>
      <c r="I137" t="s">
        <v>388</v>
      </c>
      <c r="J137">
        <v>1</v>
      </c>
      <c r="K137">
        <v>14003.42</v>
      </c>
      <c r="L137">
        <v>0</v>
      </c>
      <c r="M137">
        <v>9657.2800000000007</v>
      </c>
      <c r="N137" t="s">
        <v>109</v>
      </c>
      <c r="O137" t="s">
        <v>53</v>
      </c>
      <c r="P137" t="s">
        <v>71</v>
      </c>
      <c r="Q137">
        <f>Sales_Data[[#This Row],[Quantity]]*Sales_Data[[#This Row],[Unit_Price]]</f>
        <v>14003.42</v>
      </c>
      <c r="R137">
        <f>Sales_Data[[#This Row],[Gross_Sales]]*Sales_Data[[#This Row],[Discount]]</f>
        <v>0</v>
      </c>
      <c r="S137">
        <f>Sales_Data[[#This Row],[Gross_Sales]]-Sales_Data[[#This Row],[Discount_Amount]]</f>
        <v>14003.42</v>
      </c>
      <c r="T137">
        <f>Sales_Data[[#This Row],[Net Sales]]-Sales_Data[[#This Row],[Cost]]</f>
        <v>4346.1399999999994</v>
      </c>
      <c r="U137" s="2">
        <f>Sales_Data[[#This Row],[Profit]]/Sales_Data[[#This Row],[Net Sales]]</f>
        <v>0.31036275424146381</v>
      </c>
      <c r="V137">
        <f>YEAR(Sales_Data[[#This Row],[Order_Date]])</f>
        <v>2025</v>
      </c>
      <c r="W137" t="str">
        <f>TEXT(Sales_Data[[#This Row],[Order_Date]],"mmm")</f>
        <v>Dec</v>
      </c>
      <c r="X137">
        <f>MONTH(Sales_Data[[#This Row],[Order_Date]])</f>
        <v>12</v>
      </c>
      <c r="Y137" t="str">
        <f>"Q"&amp;ROUNDUP(MONTH(Sales_Data[[#This Row],[Order_Date]])/3,0)</f>
        <v>Q4</v>
      </c>
    </row>
    <row r="138" spans="1:25" x14ac:dyDescent="0.3">
      <c r="A138" t="s">
        <v>466</v>
      </c>
      <c r="B138" s="1">
        <v>45699</v>
      </c>
      <c r="C138" t="s">
        <v>467</v>
      </c>
      <c r="D138" t="s">
        <v>397</v>
      </c>
      <c r="E138" t="s">
        <v>39</v>
      </c>
      <c r="F138" t="s">
        <v>202</v>
      </c>
      <c r="G138" t="s">
        <v>75</v>
      </c>
      <c r="H138" t="s">
        <v>114</v>
      </c>
      <c r="I138" t="s">
        <v>206</v>
      </c>
      <c r="J138">
        <v>3</v>
      </c>
      <c r="K138">
        <v>2258.8000000000002</v>
      </c>
      <c r="L138">
        <v>0.05</v>
      </c>
      <c r="M138">
        <v>4570.13</v>
      </c>
      <c r="N138" t="s">
        <v>24</v>
      </c>
      <c r="O138" t="s">
        <v>35</v>
      </c>
      <c r="P138" t="s">
        <v>44</v>
      </c>
      <c r="Q138">
        <f>Sales_Data[[#This Row],[Quantity]]*Sales_Data[[#This Row],[Unit_Price]]</f>
        <v>6776.4000000000005</v>
      </c>
      <c r="R138">
        <f>Sales_Data[[#This Row],[Gross_Sales]]*Sales_Data[[#This Row],[Discount]]</f>
        <v>338.82000000000005</v>
      </c>
      <c r="S138">
        <f>Sales_Data[[#This Row],[Gross_Sales]]-Sales_Data[[#This Row],[Discount_Amount]]</f>
        <v>6437.5800000000008</v>
      </c>
      <c r="T138">
        <f>Sales_Data[[#This Row],[Net Sales]]-Sales_Data[[#This Row],[Cost]]</f>
        <v>1867.4500000000007</v>
      </c>
      <c r="U138" s="2">
        <f>Sales_Data[[#This Row],[Profit]]/Sales_Data[[#This Row],[Net Sales]]</f>
        <v>0.29008571543965289</v>
      </c>
      <c r="V138">
        <f>YEAR(Sales_Data[[#This Row],[Order_Date]])</f>
        <v>2025</v>
      </c>
      <c r="W138" t="str">
        <f>TEXT(Sales_Data[[#This Row],[Order_Date]],"mmm")</f>
        <v>Feb</v>
      </c>
      <c r="X138">
        <f>MONTH(Sales_Data[[#This Row],[Order_Date]])</f>
        <v>2</v>
      </c>
      <c r="Y138" t="str">
        <f>"Q"&amp;ROUNDUP(MONTH(Sales_Data[[#This Row],[Order_Date]])/3,0)</f>
        <v>Q1</v>
      </c>
    </row>
    <row r="139" spans="1:25" x14ac:dyDescent="0.3">
      <c r="A139" t="s">
        <v>468</v>
      </c>
      <c r="B139" s="1">
        <v>45836</v>
      </c>
      <c r="C139" t="s">
        <v>469</v>
      </c>
      <c r="D139" t="s">
        <v>274</v>
      </c>
      <c r="E139" t="s">
        <v>48</v>
      </c>
      <c r="F139" t="s">
        <v>164</v>
      </c>
      <c r="G139" t="s">
        <v>75</v>
      </c>
      <c r="H139" t="s">
        <v>76</v>
      </c>
      <c r="I139" t="s">
        <v>108</v>
      </c>
      <c r="J139">
        <v>1</v>
      </c>
      <c r="K139">
        <v>2408.5300000000002</v>
      </c>
      <c r="L139">
        <v>0.1</v>
      </c>
      <c r="M139">
        <v>1712.66</v>
      </c>
      <c r="N139" t="s">
        <v>52</v>
      </c>
      <c r="O139" t="s">
        <v>25</v>
      </c>
      <c r="P139" t="s">
        <v>44</v>
      </c>
      <c r="Q139">
        <f>Sales_Data[[#This Row],[Quantity]]*Sales_Data[[#This Row],[Unit_Price]]</f>
        <v>2408.5300000000002</v>
      </c>
      <c r="R139">
        <f>Sales_Data[[#This Row],[Gross_Sales]]*Sales_Data[[#This Row],[Discount]]</f>
        <v>240.85300000000004</v>
      </c>
      <c r="S139">
        <f>Sales_Data[[#This Row],[Gross_Sales]]-Sales_Data[[#This Row],[Discount_Amount]]</f>
        <v>2167.6770000000001</v>
      </c>
      <c r="T139">
        <f>Sales_Data[[#This Row],[Net Sales]]-Sales_Data[[#This Row],[Cost]]</f>
        <v>455.01700000000005</v>
      </c>
      <c r="U139" s="2">
        <f>Sales_Data[[#This Row],[Profit]]/Sales_Data[[#This Row],[Net Sales]]</f>
        <v>0.2099099635231633</v>
      </c>
      <c r="V139">
        <f>YEAR(Sales_Data[[#This Row],[Order_Date]])</f>
        <v>2025</v>
      </c>
      <c r="W139" t="str">
        <f>TEXT(Sales_Data[[#This Row],[Order_Date]],"mmm")</f>
        <v>Jun</v>
      </c>
      <c r="X139">
        <f>MONTH(Sales_Data[[#This Row],[Order_Date]])</f>
        <v>6</v>
      </c>
      <c r="Y139" t="str">
        <f>"Q"&amp;ROUNDUP(MONTH(Sales_Data[[#This Row],[Order_Date]])/3,0)</f>
        <v>Q2</v>
      </c>
    </row>
    <row r="140" spans="1:25" x14ac:dyDescent="0.3">
      <c r="A140" t="s">
        <v>470</v>
      </c>
      <c r="B140" s="1">
        <v>45720</v>
      </c>
      <c r="C140" t="s">
        <v>471</v>
      </c>
      <c r="D140" t="s">
        <v>444</v>
      </c>
      <c r="E140" t="s">
        <v>48</v>
      </c>
      <c r="F140" t="s">
        <v>126</v>
      </c>
      <c r="G140" t="s">
        <v>32</v>
      </c>
      <c r="H140" t="s">
        <v>50</v>
      </c>
      <c r="I140" t="s">
        <v>58</v>
      </c>
      <c r="J140">
        <v>5</v>
      </c>
      <c r="K140">
        <v>9003.33</v>
      </c>
      <c r="L140">
        <v>0.05</v>
      </c>
      <c r="M140">
        <v>30368.92</v>
      </c>
      <c r="N140" t="s">
        <v>70</v>
      </c>
      <c r="O140" t="s">
        <v>35</v>
      </c>
      <c r="P140" t="s">
        <v>71</v>
      </c>
      <c r="Q140">
        <f>Sales_Data[[#This Row],[Quantity]]*Sales_Data[[#This Row],[Unit_Price]]</f>
        <v>45016.65</v>
      </c>
      <c r="R140">
        <f>Sales_Data[[#This Row],[Gross_Sales]]*Sales_Data[[#This Row],[Discount]]</f>
        <v>2250.8325</v>
      </c>
      <c r="S140">
        <f>Sales_Data[[#This Row],[Gross_Sales]]-Sales_Data[[#This Row],[Discount_Amount]]</f>
        <v>42765.817500000005</v>
      </c>
      <c r="T140">
        <f>Sales_Data[[#This Row],[Net Sales]]-Sales_Data[[#This Row],[Cost]]</f>
        <v>12396.897500000006</v>
      </c>
      <c r="U140" s="2">
        <f>Sales_Data[[#This Row],[Profit]]/Sales_Data[[#This Row],[Net Sales]]</f>
        <v>0.28987865133175589</v>
      </c>
      <c r="V140">
        <f>YEAR(Sales_Data[[#This Row],[Order_Date]])</f>
        <v>2025</v>
      </c>
      <c r="W140" t="str">
        <f>TEXT(Sales_Data[[#This Row],[Order_Date]],"mmm")</f>
        <v>Mar</v>
      </c>
      <c r="X140">
        <f>MONTH(Sales_Data[[#This Row],[Order_Date]])</f>
        <v>3</v>
      </c>
      <c r="Y140" t="str">
        <f>"Q"&amp;ROUNDUP(MONTH(Sales_Data[[#This Row],[Order_Date]])/3,0)</f>
        <v>Q1</v>
      </c>
    </row>
    <row r="141" spans="1:25" x14ac:dyDescent="0.3">
      <c r="A141" t="s">
        <v>472</v>
      </c>
      <c r="B141" s="1">
        <v>46009</v>
      </c>
      <c r="C141" t="s">
        <v>473</v>
      </c>
      <c r="D141" t="s">
        <v>474</v>
      </c>
      <c r="E141" t="s">
        <v>30</v>
      </c>
      <c r="F141" t="s">
        <v>101</v>
      </c>
      <c r="G141" t="s">
        <v>21</v>
      </c>
      <c r="H141" t="s">
        <v>127</v>
      </c>
      <c r="I141" t="s">
        <v>342</v>
      </c>
      <c r="J141">
        <v>1</v>
      </c>
      <c r="K141">
        <v>4417.2</v>
      </c>
      <c r="L141">
        <v>0</v>
      </c>
      <c r="M141">
        <v>3576.72</v>
      </c>
      <c r="N141" t="s">
        <v>24</v>
      </c>
      <c r="O141" t="s">
        <v>35</v>
      </c>
      <c r="P141" t="s">
        <v>71</v>
      </c>
      <c r="Q141">
        <f>Sales_Data[[#This Row],[Quantity]]*Sales_Data[[#This Row],[Unit_Price]]</f>
        <v>4417.2</v>
      </c>
      <c r="R141">
        <f>Sales_Data[[#This Row],[Gross_Sales]]*Sales_Data[[#This Row],[Discount]]</f>
        <v>0</v>
      </c>
      <c r="S141">
        <f>Sales_Data[[#This Row],[Gross_Sales]]-Sales_Data[[#This Row],[Discount_Amount]]</f>
        <v>4417.2</v>
      </c>
      <c r="T141">
        <f>Sales_Data[[#This Row],[Net Sales]]-Sales_Data[[#This Row],[Cost]]</f>
        <v>840.48</v>
      </c>
      <c r="U141" s="2">
        <f>Sales_Data[[#This Row],[Profit]]/Sales_Data[[#This Row],[Net Sales]]</f>
        <v>0.19027438196142354</v>
      </c>
      <c r="V141">
        <f>YEAR(Sales_Data[[#This Row],[Order_Date]])</f>
        <v>2025</v>
      </c>
      <c r="W141" t="str">
        <f>TEXT(Sales_Data[[#This Row],[Order_Date]],"mmm")</f>
        <v>Dec</v>
      </c>
      <c r="X141">
        <f>MONTH(Sales_Data[[#This Row],[Order_Date]])</f>
        <v>12</v>
      </c>
      <c r="Y141" t="str">
        <f>"Q"&amp;ROUNDUP(MONTH(Sales_Data[[#This Row],[Order_Date]])/3,0)</f>
        <v>Q4</v>
      </c>
    </row>
    <row r="142" spans="1:25" x14ac:dyDescent="0.3">
      <c r="A142" t="s">
        <v>475</v>
      </c>
      <c r="B142" s="1">
        <v>45888</v>
      </c>
      <c r="C142" t="s">
        <v>476</v>
      </c>
      <c r="D142" t="s">
        <v>112</v>
      </c>
      <c r="E142" t="s">
        <v>39</v>
      </c>
      <c r="F142" t="s">
        <v>202</v>
      </c>
      <c r="G142" t="s">
        <v>75</v>
      </c>
      <c r="H142" t="s">
        <v>256</v>
      </c>
      <c r="I142" t="s">
        <v>334</v>
      </c>
      <c r="J142">
        <v>3</v>
      </c>
      <c r="K142">
        <v>5921.32</v>
      </c>
      <c r="L142">
        <v>0.05</v>
      </c>
      <c r="M142">
        <v>14244.59</v>
      </c>
      <c r="N142" t="s">
        <v>52</v>
      </c>
      <c r="O142" t="s">
        <v>35</v>
      </c>
      <c r="P142" t="s">
        <v>26</v>
      </c>
      <c r="Q142">
        <f>Sales_Data[[#This Row],[Quantity]]*Sales_Data[[#This Row],[Unit_Price]]</f>
        <v>17763.96</v>
      </c>
      <c r="R142">
        <f>Sales_Data[[#This Row],[Gross_Sales]]*Sales_Data[[#This Row],[Discount]]</f>
        <v>888.19799999999998</v>
      </c>
      <c r="S142">
        <f>Sales_Data[[#This Row],[Gross_Sales]]-Sales_Data[[#This Row],[Discount_Amount]]</f>
        <v>16875.761999999999</v>
      </c>
      <c r="T142">
        <f>Sales_Data[[#This Row],[Net Sales]]-Sales_Data[[#This Row],[Cost]]</f>
        <v>2631.1719999999987</v>
      </c>
      <c r="U142" s="2">
        <f>Sales_Data[[#This Row],[Profit]]/Sales_Data[[#This Row],[Net Sales]]</f>
        <v>0.1559142633085249</v>
      </c>
      <c r="V142">
        <f>YEAR(Sales_Data[[#This Row],[Order_Date]])</f>
        <v>2025</v>
      </c>
      <c r="W142" t="str">
        <f>TEXT(Sales_Data[[#This Row],[Order_Date]],"mmm")</f>
        <v>Aug</v>
      </c>
      <c r="X142">
        <f>MONTH(Sales_Data[[#This Row],[Order_Date]])</f>
        <v>8</v>
      </c>
      <c r="Y142" t="str">
        <f>"Q"&amp;ROUNDUP(MONTH(Sales_Data[[#This Row],[Order_Date]])/3,0)</f>
        <v>Q3</v>
      </c>
    </row>
    <row r="143" spans="1:25" x14ac:dyDescent="0.3">
      <c r="A143" t="s">
        <v>477</v>
      </c>
      <c r="B143" s="1">
        <v>45898</v>
      </c>
      <c r="C143" t="s">
        <v>478</v>
      </c>
      <c r="D143" t="s">
        <v>137</v>
      </c>
      <c r="E143" t="s">
        <v>119</v>
      </c>
      <c r="F143" t="s">
        <v>120</v>
      </c>
      <c r="G143" t="s">
        <v>21</v>
      </c>
      <c r="H143" t="s">
        <v>22</v>
      </c>
      <c r="I143" t="s">
        <v>23</v>
      </c>
      <c r="J143">
        <v>1</v>
      </c>
      <c r="K143">
        <v>3009.28</v>
      </c>
      <c r="L143">
        <v>0.05</v>
      </c>
      <c r="M143">
        <v>2245.84</v>
      </c>
      <c r="N143" t="s">
        <v>24</v>
      </c>
      <c r="O143" t="s">
        <v>25</v>
      </c>
      <c r="P143" t="s">
        <v>71</v>
      </c>
      <c r="Q143">
        <f>Sales_Data[[#This Row],[Quantity]]*Sales_Data[[#This Row],[Unit_Price]]</f>
        <v>3009.28</v>
      </c>
      <c r="R143">
        <f>Sales_Data[[#This Row],[Gross_Sales]]*Sales_Data[[#This Row],[Discount]]</f>
        <v>150.46400000000003</v>
      </c>
      <c r="S143">
        <f>Sales_Data[[#This Row],[Gross_Sales]]-Sales_Data[[#This Row],[Discount_Amount]]</f>
        <v>2858.8160000000003</v>
      </c>
      <c r="T143">
        <f>Sales_Data[[#This Row],[Net Sales]]-Sales_Data[[#This Row],[Cost]]</f>
        <v>612.97600000000011</v>
      </c>
      <c r="U143" s="2">
        <f>Sales_Data[[#This Row],[Profit]]/Sales_Data[[#This Row],[Net Sales]]</f>
        <v>0.21441603796816586</v>
      </c>
      <c r="V143">
        <f>YEAR(Sales_Data[[#This Row],[Order_Date]])</f>
        <v>2025</v>
      </c>
      <c r="W143" t="str">
        <f>TEXT(Sales_Data[[#This Row],[Order_Date]],"mmm")</f>
        <v>Aug</v>
      </c>
      <c r="X143">
        <f>MONTH(Sales_Data[[#This Row],[Order_Date]])</f>
        <v>8</v>
      </c>
      <c r="Y143" t="str">
        <f>"Q"&amp;ROUNDUP(MONTH(Sales_Data[[#This Row],[Order_Date]])/3,0)</f>
        <v>Q3</v>
      </c>
    </row>
    <row r="144" spans="1:25" x14ac:dyDescent="0.3">
      <c r="A144" t="s">
        <v>479</v>
      </c>
      <c r="B144" s="1">
        <v>45709</v>
      </c>
      <c r="C144" t="s">
        <v>480</v>
      </c>
      <c r="D144" t="s">
        <v>168</v>
      </c>
      <c r="E144" t="s">
        <v>19</v>
      </c>
      <c r="F144" t="s">
        <v>20</v>
      </c>
      <c r="G144" t="s">
        <v>21</v>
      </c>
      <c r="H144" t="s">
        <v>297</v>
      </c>
      <c r="I144" t="s">
        <v>297</v>
      </c>
      <c r="J144">
        <v>3</v>
      </c>
      <c r="K144">
        <v>5633.88</v>
      </c>
      <c r="L144">
        <v>0.05</v>
      </c>
      <c r="M144">
        <v>10607.55</v>
      </c>
      <c r="N144" t="s">
        <v>70</v>
      </c>
      <c r="O144" t="s">
        <v>35</v>
      </c>
      <c r="P144" t="s">
        <v>71</v>
      </c>
      <c r="Q144">
        <f>Sales_Data[[#This Row],[Quantity]]*Sales_Data[[#This Row],[Unit_Price]]</f>
        <v>16901.64</v>
      </c>
      <c r="R144">
        <f>Sales_Data[[#This Row],[Gross_Sales]]*Sales_Data[[#This Row],[Discount]]</f>
        <v>845.08199999999999</v>
      </c>
      <c r="S144">
        <f>Sales_Data[[#This Row],[Gross_Sales]]-Sales_Data[[#This Row],[Discount_Amount]]</f>
        <v>16056.557999999999</v>
      </c>
      <c r="T144">
        <f>Sales_Data[[#This Row],[Net Sales]]-Sales_Data[[#This Row],[Cost]]</f>
        <v>5449.0079999999998</v>
      </c>
      <c r="U144" s="2">
        <f>Sales_Data[[#This Row],[Profit]]/Sales_Data[[#This Row],[Net Sales]]</f>
        <v>0.33936339282678146</v>
      </c>
      <c r="V144">
        <f>YEAR(Sales_Data[[#This Row],[Order_Date]])</f>
        <v>2025</v>
      </c>
      <c r="W144" t="str">
        <f>TEXT(Sales_Data[[#This Row],[Order_Date]],"mmm")</f>
        <v>Feb</v>
      </c>
      <c r="X144">
        <f>MONTH(Sales_Data[[#This Row],[Order_Date]])</f>
        <v>2</v>
      </c>
      <c r="Y144" t="str">
        <f>"Q"&amp;ROUNDUP(MONTH(Sales_Data[[#This Row],[Order_Date]])/3,0)</f>
        <v>Q1</v>
      </c>
    </row>
    <row r="145" spans="1:25" x14ac:dyDescent="0.3">
      <c r="A145" t="s">
        <v>481</v>
      </c>
      <c r="B145" s="1">
        <v>45753</v>
      </c>
      <c r="C145" t="s">
        <v>482</v>
      </c>
      <c r="D145" t="s">
        <v>436</v>
      </c>
      <c r="E145" t="s">
        <v>48</v>
      </c>
      <c r="F145" t="s">
        <v>126</v>
      </c>
      <c r="G145" t="s">
        <v>67</v>
      </c>
      <c r="H145" t="s">
        <v>68</v>
      </c>
      <c r="I145" t="s">
        <v>69</v>
      </c>
      <c r="J145">
        <v>1</v>
      </c>
      <c r="K145">
        <v>51846.93</v>
      </c>
      <c r="L145">
        <v>0.1</v>
      </c>
      <c r="M145">
        <v>34384.769999999997</v>
      </c>
      <c r="N145" t="s">
        <v>52</v>
      </c>
      <c r="O145" t="s">
        <v>53</v>
      </c>
      <c r="P145" t="s">
        <v>71</v>
      </c>
      <c r="Q145">
        <f>Sales_Data[[#This Row],[Quantity]]*Sales_Data[[#This Row],[Unit_Price]]</f>
        <v>51846.93</v>
      </c>
      <c r="R145">
        <f>Sales_Data[[#This Row],[Gross_Sales]]*Sales_Data[[#This Row],[Discount]]</f>
        <v>5184.6930000000002</v>
      </c>
      <c r="S145">
        <f>Sales_Data[[#This Row],[Gross_Sales]]-Sales_Data[[#This Row],[Discount_Amount]]</f>
        <v>46662.237000000001</v>
      </c>
      <c r="T145">
        <f>Sales_Data[[#This Row],[Net Sales]]-Sales_Data[[#This Row],[Cost]]</f>
        <v>12277.467000000004</v>
      </c>
      <c r="U145" s="2">
        <f>Sales_Data[[#This Row],[Profit]]/Sales_Data[[#This Row],[Net Sales]]</f>
        <v>0.26311355368582101</v>
      </c>
      <c r="V145">
        <f>YEAR(Sales_Data[[#This Row],[Order_Date]])</f>
        <v>2025</v>
      </c>
      <c r="W145" t="str">
        <f>TEXT(Sales_Data[[#This Row],[Order_Date]],"mmm")</f>
        <v>Apr</v>
      </c>
      <c r="X145">
        <f>MONTH(Sales_Data[[#This Row],[Order_Date]])</f>
        <v>4</v>
      </c>
      <c r="Y145" t="str">
        <f>"Q"&amp;ROUNDUP(MONTH(Sales_Data[[#This Row],[Order_Date]])/3,0)</f>
        <v>Q2</v>
      </c>
    </row>
    <row r="146" spans="1:25" x14ac:dyDescent="0.3">
      <c r="A146" t="s">
        <v>483</v>
      </c>
      <c r="B146" s="1">
        <v>45879</v>
      </c>
      <c r="C146" t="s">
        <v>265</v>
      </c>
      <c r="D146" t="s">
        <v>151</v>
      </c>
      <c r="E146" t="s">
        <v>30</v>
      </c>
      <c r="F146" t="s">
        <v>31</v>
      </c>
      <c r="G146" t="s">
        <v>41</v>
      </c>
      <c r="H146" t="s">
        <v>102</v>
      </c>
      <c r="I146" t="s">
        <v>165</v>
      </c>
      <c r="J146">
        <v>1</v>
      </c>
      <c r="K146">
        <v>4704.25</v>
      </c>
      <c r="L146">
        <v>0.15</v>
      </c>
      <c r="M146">
        <v>3240.76</v>
      </c>
      <c r="N146" t="s">
        <v>70</v>
      </c>
      <c r="O146" t="s">
        <v>35</v>
      </c>
      <c r="P146" t="s">
        <v>44</v>
      </c>
      <c r="Q146">
        <f>Sales_Data[[#This Row],[Quantity]]*Sales_Data[[#This Row],[Unit_Price]]</f>
        <v>4704.25</v>
      </c>
      <c r="R146">
        <f>Sales_Data[[#This Row],[Gross_Sales]]*Sales_Data[[#This Row],[Discount]]</f>
        <v>705.63749999999993</v>
      </c>
      <c r="S146">
        <f>Sales_Data[[#This Row],[Gross_Sales]]-Sales_Data[[#This Row],[Discount_Amount]]</f>
        <v>3998.6125000000002</v>
      </c>
      <c r="T146">
        <f>Sales_Data[[#This Row],[Net Sales]]-Sales_Data[[#This Row],[Cost]]</f>
        <v>757.85249999999996</v>
      </c>
      <c r="U146" s="2">
        <f>Sales_Data[[#This Row],[Profit]]/Sales_Data[[#This Row],[Net Sales]]</f>
        <v>0.18952886782602713</v>
      </c>
      <c r="V146">
        <f>YEAR(Sales_Data[[#This Row],[Order_Date]])</f>
        <v>2025</v>
      </c>
      <c r="W146" t="str">
        <f>TEXT(Sales_Data[[#This Row],[Order_Date]],"mmm")</f>
        <v>Aug</v>
      </c>
      <c r="X146">
        <f>MONTH(Sales_Data[[#This Row],[Order_Date]])</f>
        <v>8</v>
      </c>
      <c r="Y146" t="str">
        <f>"Q"&amp;ROUNDUP(MONTH(Sales_Data[[#This Row],[Order_Date]])/3,0)</f>
        <v>Q3</v>
      </c>
    </row>
    <row r="147" spans="1:25" x14ac:dyDescent="0.3">
      <c r="A147" t="s">
        <v>484</v>
      </c>
      <c r="B147" s="1">
        <v>45888</v>
      </c>
      <c r="C147" t="s">
        <v>485</v>
      </c>
      <c r="D147" t="s">
        <v>444</v>
      </c>
      <c r="E147" t="s">
        <v>39</v>
      </c>
      <c r="F147" t="s">
        <v>202</v>
      </c>
      <c r="G147" t="s">
        <v>41</v>
      </c>
      <c r="H147" t="s">
        <v>147</v>
      </c>
      <c r="I147" t="s">
        <v>148</v>
      </c>
      <c r="J147">
        <v>1</v>
      </c>
      <c r="K147">
        <v>5542.31</v>
      </c>
      <c r="L147">
        <v>0.1</v>
      </c>
      <c r="M147">
        <v>3445.89</v>
      </c>
      <c r="N147" t="s">
        <v>52</v>
      </c>
      <c r="O147" t="s">
        <v>35</v>
      </c>
      <c r="P147" t="s">
        <v>71</v>
      </c>
      <c r="Q147">
        <f>Sales_Data[[#This Row],[Quantity]]*Sales_Data[[#This Row],[Unit_Price]]</f>
        <v>5542.31</v>
      </c>
      <c r="R147">
        <f>Sales_Data[[#This Row],[Gross_Sales]]*Sales_Data[[#This Row],[Discount]]</f>
        <v>554.23100000000011</v>
      </c>
      <c r="S147">
        <f>Sales_Data[[#This Row],[Gross_Sales]]-Sales_Data[[#This Row],[Discount_Amount]]</f>
        <v>4988.0790000000006</v>
      </c>
      <c r="T147">
        <f>Sales_Data[[#This Row],[Net Sales]]-Sales_Data[[#This Row],[Cost]]</f>
        <v>1542.1890000000008</v>
      </c>
      <c r="U147" s="2">
        <f>Sales_Data[[#This Row],[Profit]]/Sales_Data[[#This Row],[Net Sales]]</f>
        <v>0.3091749348797404</v>
      </c>
      <c r="V147">
        <f>YEAR(Sales_Data[[#This Row],[Order_Date]])</f>
        <v>2025</v>
      </c>
      <c r="W147" t="str">
        <f>TEXT(Sales_Data[[#This Row],[Order_Date]],"mmm")</f>
        <v>Aug</v>
      </c>
      <c r="X147">
        <f>MONTH(Sales_Data[[#This Row],[Order_Date]])</f>
        <v>8</v>
      </c>
      <c r="Y147" t="str">
        <f>"Q"&amp;ROUNDUP(MONTH(Sales_Data[[#This Row],[Order_Date]])/3,0)</f>
        <v>Q3</v>
      </c>
    </row>
    <row r="148" spans="1:25" x14ac:dyDescent="0.3">
      <c r="A148" t="s">
        <v>486</v>
      </c>
      <c r="B148" s="1">
        <v>45894</v>
      </c>
      <c r="C148" t="s">
        <v>487</v>
      </c>
      <c r="D148" t="s">
        <v>427</v>
      </c>
      <c r="E148" t="s">
        <v>48</v>
      </c>
      <c r="F148" t="s">
        <v>126</v>
      </c>
      <c r="G148" t="s">
        <v>32</v>
      </c>
      <c r="H148" t="s">
        <v>50</v>
      </c>
      <c r="I148" t="s">
        <v>51</v>
      </c>
      <c r="J148">
        <v>5</v>
      </c>
      <c r="K148">
        <v>39954.25</v>
      </c>
      <c r="L148">
        <v>0.1</v>
      </c>
      <c r="M148">
        <v>155813.43</v>
      </c>
      <c r="N148" t="s">
        <v>24</v>
      </c>
      <c r="O148" t="s">
        <v>35</v>
      </c>
      <c r="P148" t="s">
        <v>71</v>
      </c>
      <c r="Q148">
        <f>Sales_Data[[#This Row],[Quantity]]*Sales_Data[[#This Row],[Unit_Price]]</f>
        <v>199771.25</v>
      </c>
      <c r="R148">
        <f>Sales_Data[[#This Row],[Gross_Sales]]*Sales_Data[[#This Row],[Discount]]</f>
        <v>19977.125</v>
      </c>
      <c r="S148">
        <f>Sales_Data[[#This Row],[Gross_Sales]]-Sales_Data[[#This Row],[Discount_Amount]]</f>
        <v>179794.125</v>
      </c>
      <c r="T148">
        <f>Sales_Data[[#This Row],[Net Sales]]-Sales_Data[[#This Row],[Cost]]</f>
        <v>23980.695000000007</v>
      </c>
      <c r="U148" s="2">
        <f>Sales_Data[[#This Row],[Profit]]/Sales_Data[[#This Row],[Net Sales]]</f>
        <v>0.13337863514728307</v>
      </c>
      <c r="V148">
        <f>YEAR(Sales_Data[[#This Row],[Order_Date]])</f>
        <v>2025</v>
      </c>
      <c r="W148" t="str">
        <f>TEXT(Sales_Data[[#This Row],[Order_Date]],"mmm")</f>
        <v>Aug</v>
      </c>
      <c r="X148">
        <f>MONTH(Sales_Data[[#This Row],[Order_Date]])</f>
        <v>8</v>
      </c>
      <c r="Y148" t="str">
        <f>"Q"&amp;ROUNDUP(MONTH(Sales_Data[[#This Row],[Order_Date]])/3,0)</f>
        <v>Q3</v>
      </c>
    </row>
    <row r="149" spans="1:25" x14ac:dyDescent="0.3">
      <c r="A149" t="s">
        <v>488</v>
      </c>
      <c r="B149" s="1">
        <v>45800</v>
      </c>
      <c r="C149" t="s">
        <v>489</v>
      </c>
      <c r="D149" t="s">
        <v>280</v>
      </c>
      <c r="E149" t="s">
        <v>30</v>
      </c>
      <c r="F149" t="s">
        <v>87</v>
      </c>
      <c r="G149" t="s">
        <v>21</v>
      </c>
      <c r="H149" t="s">
        <v>230</v>
      </c>
      <c r="I149" t="s">
        <v>231</v>
      </c>
      <c r="J149">
        <v>5</v>
      </c>
      <c r="K149">
        <v>1402.69</v>
      </c>
      <c r="L149">
        <v>0.1</v>
      </c>
      <c r="M149">
        <v>5461.82</v>
      </c>
      <c r="N149" t="s">
        <v>83</v>
      </c>
      <c r="O149" t="s">
        <v>35</v>
      </c>
      <c r="P149" t="s">
        <v>26</v>
      </c>
      <c r="Q149">
        <f>Sales_Data[[#This Row],[Quantity]]*Sales_Data[[#This Row],[Unit_Price]]</f>
        <v>7013.4500000000007</v>
      </c>
      <c r="R149">
        <f>Sales_Data[[#This Row],[Gross_Sales]]*Sales_Data[[#This Row],[Discount]]</f>
        <v>701.34500000000014</v>
      </c>
      <c r="S149">
        <f>Sales_Data[[#This Row],[Gross_Sales]]-Sales_Data[[#This Row],[Discount_Amount]]</f>
        <v>6312.1050000000005</v>
      </c>
      <c r="T149">
        <f>Sales_Data[[#This Row],[Net Sales]]-Sales_Data[[#This Row],[Cost]]</f>
        <v>850.28500000000076</v>
      </c>
      <c r="U149" s="2">
        <f>Sales_Data[[#This Row],[Profit]]/Sales_Data[[#This Row],[Net Sales]]</f>
        <v>0.1347070430545754</v>
      </c>
      <c r="V149">
        <f>YEAR(Sales_Data[[#This Row],[Order_Date]])</f>
        <v>2025</v>
      </c>
      <c r="W149" t="str">
        <f>TEXT(Sales_Data[[#This Row],[Order_Date]],"mmm")</f>
        <v>May</v>
      </c>
      <c r="X149">
        <f>MONTH(Sales_Data[[#This Row],[Order_Date]])</f>
        <v>5</v>
      </c>
      <c r="Y149" t="str">
        <f>"Q"&amp;ROUNDUP(MONTH(Sales_Data[[#This Row],[Order_Date]])/3,0)</f>
        <v>Q2</v>
      </c>
    </row>
    <row r="150" spans="1:25" x14ac:dyDescent="0.3">
      <c r="A150" t="s">
        <v>490</v>
      </c>
      <c r="B150" s="1">
        <v>45828</v>
      </c>
      <c r="C150" t="s">
        <v>491</v>
      </c>
      <c r="D150" t="s">
        <v>106</v>
      </c>
      <c r="E150" t="s">
        <v>48</v>
      </c>
      <c r="F150" t="s">
        <v>152</v>
      </c>
      <c r="G150" t="s">
        <v>67</v>
      </c>
      <c r="H150" t="s">
        <v>121</v>
      </c>
      <c r="I150" t="s">
        <v>122</v>
      </c>
      <c r="J150">
        <v>1</v>
      </c>
      <c r="K150">
        <v>34884.99</v>
      </c>
      <c r="L150">
        <v>0.1</v>
      </c>
      <c r="M150">
        <v>22228.32</v>
      </c>
      <c r="N150" t="s">
        <v>70</v>
      </c>
      <c r="O150" t="s">
        <v>35</v>
      </c>
      <c r="P150" t="s">
        <v>26</v>
      </c>
      <c r="Q150">
        <f>Sales_Data[[#This Row],[Quantity]]*Sales_Data[[#This Row],[Unit_Price]]</f>
        <v>34884.99</v>
      </c>
      <c r="R150">
        <f>Sales_Data[[#This Row],[Gross_Sales]]*Sales_Data[[#This Row],[Discount]]</f>
        <v>3488.4989999999998</v>
      </c>
      <c r="S150">
        <f>Sales_Data[[#This Row],[Gross_Sales]]-Sales_Data[[#This Row],[Discount_Amount]]</f>
        <v>31396.490999999998</v>
      </c>
      <c r="T150">
        <f>Sales_Data[[#This Row],[Net Sales]]-Sales_Data[[#This Row],[Cost]]</f>
        <v>9168.1709999999985</v>
      </c>
      <c r="U150" s="2">
        <f>Sales_Data[[#This Row],[Profit]]/Sales_Data[[#This Row],[Net Sales]]</f>
        <v>0.29201260102601906</v>
      </c>
      <c r="V150">
        <f>YEAR(Sales_Data[[#This Row],[Order_Date]])</f>
        <v>2025</v>
      </c>
      <c r="W150" t="str">
        <f>TEXT(Sales_Data[[#This Row],[Order_Date]],"mmm")</f>
        <v>Jun</v>
      </c>
      <c r="X150">
        <f>MONTH(Sales_Data[[#This Row],[Order_Date]])</f>
        <v>6</v>
      </c>
      <c r="Y150" t="str">
        <f>"Q"&amp;ROUNDUP(MONTH(Sales_Data[[#This Row],[Order_Date]])/3,0)</f>
        <v>Q2</v>
      </c>
    </row>
    <row r="151" spans="1:25" x14ac:dyDescent="0.3">
      <c r="A151" t="s">
        <v>492</v>
      </c>
      <c r="B151" s="1">
        <v>45686</v>
      </c>
      <c r="C151" t="s">
        <v>493</v>
      </c>
      <c r="D151" t="s">
        <v>145</v>
      </c>
      <c r="E151" t="s">
        <v>48</v>
      </c>
      <c r="F151" t="s">
        <v>152</v>
      </c>
      <c r="G151" t="s">
        <v>21</v>
      </c>
      <c r="H151" t="s">
        <v>297</v>
      </c>
      <c r="I151" t="s">
        <v>494</v>
      </c>
      <c r="J151">
        <v>2</v>
      </c>
      <c r="K151">
        <v>16328</v>
      </c>
      <c r="L151">
        <v>0.05</v>
      </c>
      <c r="M151">
        <v>24186.52</v>
      </c>
      <c r="N151" t="s">
        <v>70</v>
      </c>
      <c r="O151" t="s">
        <v>35</v>
      </c>
      <c r="P151" t="s">
        <v>71</v>
      </c>
      <c r="Q151">
        <f>Sales_Data[[#This Row],[Quantity]]*Sales_Data[[#This Row],[Unit_Price]]</f>
        <v>32656</v>
      </c>
      <c r="R151">
        <f>Sales_Data[[#This Row],[Gross_Sales]]*Sales_Data[[#This Row],[Discount]]</f>
        <v>1632.8000000000002</v>
      </c>
      <c r="S151">
        <f>Sales_Data[[#This Row],[Gross_Sales]]-Sales_Data[[#This Row],[Discount_Amount]]</f>
        <v>31023.200000000001</v>
      </c>
      <c r="T151">
        <f>Sales_Data[[#This Row],[Net Sales]]-Sales_Data[[#This Row],[Cost]]</f>
        <v>6836.68</v>
      </c>
      <c r="U151" s="2">
        <f>Sales_Data[[#This Row],[Profit]]/Sales_Data[[#This Row],[Net Sales]]</f>
        <v>0.22037314010160139</v>
      </c>
      <c r="V151">
        <f>YEAR(Sales_Data[[#This Row],[Order_Date]])</f>
        <v>2025</v>
      </c>
      <c r="W151" t="str">
        <f>TEXT(Sales_Data[[#This Row],[Order_Date]],"mmm")</f>
        <v>Jan</v>
      </c>
      <c r="X151">
        <f>MONTH(Sales_Data[[#This Row],[Order_Date]])</f>
        <v>1</v>
      </c>
      <c r="Y151" t="str">
        <f>"Q"&amp;ROUNDUP(MONTH(Sales_Data[[#This Row],[Order_Date]])/3,0)</f>
        <v>Q1</v>
      </c>
    </row>
    <row r="152" spans="1:25" x14ac:dyDescent="0.3">
      <c r="A152" t="s">
        <v>495</v>
      </c>
      <c r="B152" s="1">
        <v>45693</v>
      </c>
      <c r="C152" t="s">
        <v>496</v>
      </c>
      <c r="D152" t="s">
        <v>497</v>
      </c>
      <c r="E152" t="s">
        <v>48</v>
      </c>
      <c r="F152" t="s">
        <v>49</v>
      </c>
      <c r="G152" t="s">
        <v>21</v>
      </c>
      <c r="H152" t="s">
        <v>230</v>
      </c>
      <c r="I152" t="s">
        <v>328</v>
      </c>
      <c r="J152">
        <v>2</v>
      </c>
      <c r="K152">
        <v>52808.73</v>
      </c>
      <c r="L152">
        <v>0.05</v>
      </c>
      <c r="M152">
        <v>72338.7</v>
      </c>
      <c r="N152" t="s">
        <v>24</v>
      </c>
      <c r="O152" t="s">
        <v>35</v>
      </c>
      <c r="P152" t="s">
        <v>44</v>
      </c>
      <c r="Q152">
        <f>Sales_Data[[#This Row],[Quantity]]*Sales_Data[[#This Row],[Unit_Price]]</f>
        <v>105617.46</v>
      </c>
      <c r="R152">
        <f>Sales_Data[[#This Row],[Gross_Sales]]*Sales_Data[[#This Row],[Discount]]</f>
        <v>5280.8730000000005</v>
      </c>
      <c r="S152">
        <f>Sales_Data[[#This Row],[Gross_Sales]]-Sales_Data[[#This Row],[Discount_Amount]]</f>
        <v>100336.587</v>
      </c>
      <c r="T152">
        <f>Sales_Data[[#This Row],[Net Sales]]-Sales_Data[[#This Row],[Cost]]</f>
        <v>27997.887000000002</v>
      </c>
      <c r="U152" s="2">
        <f>Sales_Data[[#This Row],[Profit]]/Sales_Data[[#This Row],[Net Sales]]</f>
        <v>0.27903965878368975</v>
      </c>
      <c r="V152">
        <f>YEAR(Sales_Data[[#This Row],[Order_Date]])</f>
        <v>2025</v>
      </c>
      <c r="W152" t="str">
        <f>TEXT(Sales_Data[[#This Row],[Order_Date]],"mmm")</f>
        <v>Feb</v>
      </c>
      <c r="X152">
        <f>MONTH(Sales_Data[[#This Row],[Order_Date]])</f>
        <v>2</v>
      </c>
      <c r="Y152" t="str">
        <f>"Q"&amp;ROUNDUP(MONTH(Sales_Data[[#This Row],[Order_Date]])/3,0)</f>
        <v>Q1</v>
      </c>
    </row>
    <row r="153" spans="1:25" x14ac:dyDescent="0.3">
      <c r="A153" t="s">
        <v>498</v>
      </c>
      <c r="B153" s="1">
        <v>45670</v>
      </c>
      <c r="C153" t="s">
        <v>499</v>
      </c>
      <c r="D153" t="s">
        <v>414</v>
      </c>
      <c r="E153" t="s">
        <v>19</v>
      </c>
      <c r="F153" t="s">
        <v>113</v>
      </c>
      <c r="G153" t="s">
        <v>67</v>
      </c>
      <c r="H153" t="s">
        <v>88</v>
      </c>
      <c r="I153" t="s">
        <v>89</v>
      </c>
      <c r="J153">
        <v>1</v>
      </c>
      <c r="K153">
        <v>7394.43</v>
      </c>
      <c r="L153">
        <v>0.05</v>
      </c>
      <c r="M153">
        <v>5681.36</v>
      </c>
      <c r="N153" t="s">
        <v>24</v>
      </c>
      <c r="O153" t="s">
        <v>35</v>
      </c>
      <c r="P153" t="s">
        <v>71</v>
      </c>
      <c r="Q153">
        <f>Sales_Data[[#This Row],[Quantity]]*Sales_Data[[#This Row],[Unit_Price]]</f>
        <v>7394.43</v>
      </c>
      <c r="R153">
        <f>Sales_Data[[#This Row],[Gross_Sales]]*Sales_Data[[#This Row],[Discount]]</f>
        <v>369.72150000000005</v>
      </c>
      <c r="S153">
        <f>Sales_Data[[#This Row],[Gross_Sales]]-Sales_Data[[#This Row],[Discount_Amount]]</f>
        <v>7024.7085000000006</v>
      </c>
      <c r="T153">
        <f>Sales_Data[[#This Row],[Net Sales]]-Sales_Data[[#This Row],[Cost]]</f>
        <v>1343.348500000001</v>
      </c>
      <c r="U153" s="2">
        <f>Sales_Data[[#This Row],[Profit]]/Sales_Data[[#This Row],[Net Sales]]</f>
        <v>0.19123192086902976</v>
      </c>
      <c r="V153">
        <f>YEAR(Sales_Data[[#This Row],[Order_Date]])</f>
        <v>2025</v>
      </c>
      <c r="W153" t="str">
        <f>TEXT(Sales_Data[[#This Row],[Order_Date]],"mmm")</f>
        <v>Jan</v>
      </c>
      <c r="X153">
        <f>MONTH(Sales_Data[[#This Row],[Order_Date]])</f>
        <v>1</v>
      </c>
      <c r="Y153" t="str">
        <f>"Q"&amp;ROUNDUP(MONTH(Sales_Data[[#This Row],[Order_Date]])/3,0)</f>
        <v>Q1</v>
      </c>
    </row>
    <row r="154" spans="1:25" x14ac:dyDescent="0.3">
      <c r="A154" t="s">
        <v>500</v>
      </c>
      <c r="B154" s="1">
        <v>45817</v>
      </c>
      <c r="C154" t="s">
        <v>501</v>
      </c>
      <c r="D154" t="s">
        <v>436</v>
      </c>
      <c r="E154" t="s">
        <v>19</v>
      </c>
      <c r="F154" t="s">
        <v>113</v>
      </c>
      <c r="G154" t="s">
        <v>67</v>
      </c>
      <c r="H154" t="s">
        <v>121</v>
      </c>
      <c r="I154" t="s">
        <v>142</v>
      </c>
      <c r="J154">
        <v>1</v>
      </c>
      <c r="K154">
        <v>15122.96</v>
      </c>
      <c r="L154">
        <v>0.15</v>
      </c>
      <c r="M154">
        <v>10620.27</v>
      </c>
      <c r="N154" t="s">
        <v>83</v>
      </c>
      <c r="O154" t="s">
        <v>35</v>
      </c>
      <c r="P154" t="s">
        <v>44</v>
      </c>
      <c r="Q154">
        <f>Sales_Data[[#This Row],[Quantity]]*Sales_Data[[#This Row],[Unit_Price]]</f>
        <v>15122.96</v>
      </c>
      <c r="R154">
        <f>Sales_Data[[#This Row],[Gross_Sales]]*Sales_Data[[#This Row],[Discount]]</f>
        <v>2268.444</v>
      </c>
      <c r="S154">
        <f>Sales_Data[[#This Row],[Gross_Sales]]-Sales_Data[[#This Row],[Discount_Amount]]</f>
        <v>12854.516</v>
      </c>
      <c r="T154">
        <f>Sales_Data[[#This Row],[Net Sales]]-Sales_Data[[#This Row],[Cost]]</f>
        <v>2234.2459999999992</v>
      </c>
      <c r="U154" s="2">
        <f>Sales_Data[[#This Row],[Profit]]/Sales_Data[[#This Row],[Net Sales]]</f>
        <v>0.17381020024402313</v>
      </c>
      <c r="V154">
        <f>YEAR(Sales_Data[[#This Row],[Order_Date]])</f>
        <v>2025</v>
      </c>
      <c r="W154" t="str">
        <f>TEXT(Sales_Data[[#This Row],[Order_Date]],"mmm")</f>
        <v>Jun</v>
      </c>
      <c r="X154">
        <f>MONTH(Sales_Data[[#This Row],[Order_Date]])</f>
        <v>6</v>
      </c>
      <c r="Y154" t="str">
        <f>"Q"&amp;ROUNDUP(MONTH(Sales_Data[[#This Row],[Order_Date]])/3,0)</f>
        <v>Q2</v>
      </c>
    </row>
    <row r="155" spans="1:25" x14ac:dyDescent="0.3">
      <c r="A155" t="s">
        <v>502</v>
      </c>
      <c r="B155" s="1">
        <v>45984</v>
      </c>
      <c r="C155" t="s">
        <v>503</v>
      </c>
      <c r="D155" t="s">
        <v>504</v>
      </c>
      <c r="E155" t="s">
        <v>19</v>
      </c>
      <c r="F155" t="s">
        <v>66</v>
      </c>
      <c r="G155" t="s">
        <v>67</v>
      </c>
      <c r="H155" t="s">
        <v>88</v>
      </c>
      <c r="I155" t="s">
        <v>157</v>
      </c>
      <c r="J155">
        <v>5</v>
      </c>
      <c r="K155">
        <v>7301.84</v>
      </c>
      <c r="L155">
        <v>0.1</v>
      </c>
      <c r="M155">
        <v>21795.62</v>
      </c>
      <c r="N155" t="s">
        <v>52</v>
      </c>
      <c r="O155" t="s">
        <v>35</v>
      </c>
      <c r="P155" t="s">
        <v>26</v>
      </c>
      <c r="Q155">
        <f>Sales_Data[[#This Row],[Quantity]]*Sales_Data[[#This Row],[Unit_Price]]</f>
        <v>36509.199999999997</v>
      </c>
      <c r="R155">
        <f>Sales_Data[[#This Row],[Gross_Sales]]*Sales_Data[[#This Row],[Discount]]</f>
        <v>3650.92</v>
      </c>
      <c r="S155">
        <f>Sales_Data[[#This Row],[Gross_Sales]]-Sales_Data[[#This Row],[Discount_Amount]]</f>
        <v>32858.28</v>
      </c>
      <c r="T155">
        <f>Sales_Data[[#This Row],[Net Sales]]-Sales_Data[[#This Row],[Cost]]</f>
        <v>11062.66</v>
      </c>
      <c r="U155" s="2">
        <f>Sales_Data[[#This Row],[Profit]]/Sales_Data[[#This Row],[Net Sales]]</f>
        <v>0.33667800018747179</v>
      </c>
      <c r="V155">
        <f>YEAR(Sales_Data[[#This Row],[Order_Date]])</f>
        <v>2025</v>
      </c>
      <c r="W155" t="str">
        <f>TEXT(Sales_Data[[#This Row],[Order_Date]],"mmm")</f>
        <v>Nov</v>
      </c>
      <c r="X155">
        <f>MONTH(Sales_Data[[#This Row],[Order_Date]])</f>
        <v>11</v>
      </c>
      <c r="Y155" t="str">
        <f>"Q"&amp;ROUNDUP(MONTH(Sales_Data[[#This Row],[Order_Date]])/3,0)</f>
        <v>Q4</v>
      </c>
    </row>
    <row r="156" spans="1:25" x14ac:dyDescent="0.3">
      <c r="A156" t="s">
        <v>505</v>
      </c>
      <c r="B156" s="1">
        <v>45844</v>
      </c>
      <c r="C156" t="s">
        <v>506</v>
      </c>
      <c r="D156" t="s">
        <v>277</v>
      </c>
      <c r="E156" t="s">
        <v>39</v>
      </c>
      <c r="F156" t="s">
        <v>405</v>
      </c>
      <c r="G156" t="s">
        <v>21</v>
      </c>
      <c r="H156" t="s">
        <v>230</v>
      </c>
      <c r="I156" t="s">
        <v>231</v>
      </c>
      <c r="J156">
        <v>2</v>
      </c>
      <c r="K156">
        <v>5839.39</v>
      </c>
      <c r="L156">
        <v>0.1</v>
      </c>
      <c r="M156">
        <v>7939.3</v>
      </c>
      <c r="N156" t="s">
        <v>24</v>
      </c>
      <c r="O156" t="s">
        <v>35</v>
      </c>
      <c r="P156" t="s">
        <v>44</v>
      </c>
      <c r="Q156">
        <f>Sales_Data[[#This Row],[Quantity]]*Sales_Data[[#This Row],[Unit_Price]]</f>
        <v>11678.78</v>
      </c>
      <c r="R156">
        <f>Sales_Data[[#This Row],[Gross_Sales]]*Sales_Data[[#This Row],[Discount]]</f>
        <v>1167.8780000000002</v>
      </c>
      <c r="S156">
        <f>Sales_Data[[#This Row],[Gross_Sales]]-Sales_Data[[#This Row],[Discount_Amount]]</f>
        <v>10510.902</v>
      </c>
      <c r="T156">
        <f>Sales_Data[[#This Row],[Net Sales]]-Sales_Data[[#This Row],[Cost]]</f>
        <v>2571.6019999999999</v>
      </c>
      <c r="U156" s="2">
        <f>Sales_Data[[#This Row],[Profit]]/Sales_Data[[#This Row],[Net Sales]]</f>
        <v>0.24466044874169693</v>
      </c>
      <c r="V156">
        <f>YEAR(Sales_Data[[#This Row],[Order_Date]])</f>
        <v>2025</v>
      </c>
      <c r="W156" t="str">
        <f>TEXT(Sales_Data[[#This Row],[Order_Date]],"mmm")</f>
        <v>Jul</v>
      </c>
      <c r="X156">
        <f>MONTH(Sales_Data[[#This Row],[Order_Date]])</f>
        <v>7</v>
      </c>
      <c r="Y156" t="str">
        <f>"Q"&amp;ROUNDUP(MONTH(Sales_Data[[#This Row],[Order_Date]])/3,0)</f>
        <v>Q3</v>
      </c>
    </row>
    <row r="157" spans="1:25" x14ac:dyDescent="0.3">
      <c r="A157" t="s">
        <v>507</v>
      </c>
      <c r="B157" s="1">
        <v>45900</v>
      </c>
      <c r="C157" t="s">
        <v>508</v>
      </c>
      <c r="D157" t="s">
        <v>307</v>
      </c>
      <c r="E157" t="s">
        <v>119</v>
      </c>
      <c r="F157" t="s">
        <v>146</v>
      </c>
      <c r="G157" t="s">
        <v>67</v>
      </c>
      <c r="H157" t="s">
        <v>121</v>
      </c>
      <c r="I157" t="s">
        <v>142</v>
      </c>
      <c r="J157">
        <v>1</v>
      </c>
      <c r="K157">
        <v>3333.2</v>
      </c>
      <c r="L157">
        <v>0.15</v>
      </c>
      <c r="M157">
        <v>2011.58</v>
      </c>
      <c r="N157" t="s">
        <v>109</v>
      </c>
      <c r="O157" t="s">
        <v>25</v>
      </c>
      <c r="P157" t="s">
        <v>44</v>
      </c>
      <c r="Q157">
        <f>Sales_Data[[#This Row],[Quantity]]*Sales_Data[[#This Row],[Unit_Price]]</f>
        <v>3333.2</v>
      </c>
      <c r="R157">
        <f>Sales_Data[[#This Row],[Gross_Sales]]*Sales_Data[[#This Row],[Discount]]</f>
        <v>499.97999999999996</v>
      </c>
      <c r="S157">
        <f>Sales_Data[[#This Row],[Gross_Sales]]-Sales_Data[[#This Row],[Discount_Amount]]</f>
        <v>2833.22</v>
      </c>
      <c r="T157">
        <f>Sales_Data[[#This Row],[Net Sales]]-Sales_Data[[#This Row],[Cost]]</f>
        <v>821.63999999999987</v>
      </c>
      <c r="U157" s="2">
        <f>Sales_Data[[#This Row],[Profit]]/Sales_Data[[#This Row],[Net Sales]]</f>
        <v>0.29000218832282698</v>
      </c>
      <c r="V157">
        <f>YEAR(Sales_Data[[#This Row],[Order_Date]])</f>
        <v>2025</v>
      </c>
      <c r="W157" t="str">
        <f>TEXT(Sales_Data[[#This Row],[Order_Date]],"mmm")</f>
        <v>Aug</v>
      </c>
      <c r="X157">
        <f>MONTH(Sales_Data[[#This Row],[Order_Date]])</f>
        <v>8</v>
      </c>
      <c r="Y157" t="str">
        <f>"Q"&amp;ROUNDUP(MONTH(Sales_Data[[#This Row],[Order_Date]])/3,0)</f>
        <v>Q3</v>
      </c>
    </row>
    <row r="158" spans="1:25" x14ac:dyDescent="0.3">
      <c r="A158" t="s">
        <v>509</v>
      </c>
      <c r="B158" s="1">
        <v>45743</v>
      </c>
      <c r="C158" t="s">
        <v>510</v>
      </c>
      <c r="D158" t="s">
        <v>511</v>
      </c>
      <c r="E158" t="s">
        <v>48</v>
      </c>
      <c r="F158" t="s">
        <v>132</v>
      </c>
      <c r="G158" t="s">
        <v>32</v>
      </c>
      <c r="H158" t="s">
        <v>50</v>
      </c>
      <c r="I158" t="s">
        <v>51</v>
      </c>
      <c r="J158">
        <v>1</v>
      </c>
      <c r="K158">
        <v>29448.43</v>
      </c>
      <c r="L158">
        <v>0.15</v>
      </c>
      <c r="M158">
        <v>21540.97</v>
      </c>
      <c r="N158" t="s">
        <v>52</v>
      </c>
      <c r="O158" t="s">
        <v>25</v>
      </c>
      <c r="P158" t="s">
        <v>71</v>
      </c>
      <c r="Q158">
        <f>Sales_Data[[#This Row],[Quantity]]*Sales_Data[[#This Row],[Unit_Price]]</f>
        <v>29448.43</v>
      </c>
      <c r="R158">
        <f>Sales_Data[[#This Row],[Gross_Sales]]*Sales_Data[[#This Row],[Discount]]</f>
        <v>4417.2645000000002</v>
      </c>
      <c r="S158">
        <f>Sales_Data[[#This Row],[Gross_Sales]]-Sales_Data[[#This Row],[Discount_Amount]]</f>
        <v>25031.165499999999</v>
      </c>
      <c r="T158">
        <f>Sales_Data[[#This Row],[Net Sales]]-Sales_Data[[#This Row],[Cost]]</f>
        <v>3490.195499999998</v>
      </c>
      <c r="U158" s="2">
        <f>Sales_Data[[#This Row],[Profit]]/Sales_Data[[#This Row],[Net Sales]]</f>
        <v>0.1394339987884303</v>
      </c>
      <c r="V158">
        <f>YEAR(Sales_Data[[#This Row],[Order_Date]])</f>
        <v>2025</v>
      </c>
      <c r="W158" t="str">
        <f>TEXT(Sales_Data[[#This Row],[Order_Date]],"mmm")</f>
        <v>Mar</v>
      </c>
      <c r="X158">
        <f>MONTH(Sales_Data[[#This Row],[Order_Date]])</f>
        <v>3</v>
      </c>
      <c r="Y158" t="str">
        <f>"Q"&amp;ROUNDUP(MONTH(Sales_Data[[#This Row],[Order_Date]])/3,0)</f>
        <v>Q1</v>
      </c>
    </row>
    <row r="159" spans="1:25" x14ac:dyDescent="0.3">
      <c r="A159" t="s">
        <v>512</v>
      </c>
      <c r="B159" s="1">
        <v>45941</v>
      </c>
      <c r="C159" t="s">
        <v>351</v>
      </c>
      <c r="D159" t="s">
        <v>513</v>
      </c>
      <c r="E159" t="s">
        <v>48</v>
      </c>
      <c r="F159" t="s">
        <v>152</v>
      </c>
      <c r="G159" t="s">
        <v>41</v>
      </c>
      <c r="H159" t="s">
        <v>102</v>
      </c>
      <c r="I159" t="s">
        <v>103</v>
      </c>
      <c r="J159">
        <v>1</v>
      </c>
      <c r="K159">
        <v>40583.51</v>
      </c>
      <c r="L159">
        <v>0.15</v>
      </c>
      <c r="M159">
        <v>23153.360000000001</v>
      </c>
      <c r="N159" t="s">
        <v>70</v>
      </c>
      <c r="O159" t="s">
        <v>25</v>
      </c>
      <c r="P159" t="s">
        <v>44</v>
      </c>
      <c r="Q159">
        <f>Sales_Data[[#This Row],[Quantity]]*Sales_Data[[#This Row],[Unit_Price]]</f>
        <v>40583.51</v>
      </c>
      <c r="R159">
        <f>Sales_Data[[#This Row],[Gross_Sales]]*Sales_Data[[#This Row],[Discount]]</f>
        <v>6087.5264999999999</v>
      </c>
      <c r="S159">
        <f>Sales_Data[[#This Row],[Gross_Sales]]-Sales_Data[[#This Row],[Discount_Amount]]</f>
        <v>34495.983500000002</v>
      </c>
      <c r="T159">
        <f>Sales_Data[[#This Row],[Net Sales]]-Sales_Data[[#This Row],[Cost]]</f>
        <v>11342.623500000002</v>
      </c>
      <c r="U159" s="2">
        <f>Sales_Data[[#This Row],[Profit]]/Sales_Data[[#This Row],[Net Sales]]</f>
        <v>0.32880997580486437</v>
      </c>
      <c r="V159">
        <f>YEAR(Sales_Data[[#This Row],[Order_Date]])</f>
        <v>2025</v>
      </c>
      <c r="W159" t="str">
        <f>TEXT(Sales_Data[[#This Row],[Order_Date]],"mmm")</f>
        <v>Oct</v>
      </c>
      <c r="X159">
        <f>MONTH(Sales_Data[[#This Row],[Order_Date]])</f>
        <v>10</v>
      </c>
      <c r="Y159" t="str">
        <f>"Q"&amp;ROUNDUP(MONTH(Sales_Data[[#This Row],[Order_Date]])/3,0)</f>
        <v>Q4</v>
      </c>
    </row>
    <row r="160" spans="1:25" x14ac:dyDescent="0.3">
      <c r="A160" t="s">
        <v>514</v>
      </c>
      <c r="B160" s="1">
        <v>45723</v>
      </c>
      <c r="C160" t="s">
        <v>515</v>
      </c>
      <c r="D160" t="s">
        <v>447</v>
      </c>
      <c r="E160" t="s">
        <v>48</v>
      </c>
      <c r="F160" t="s">
        <v>126</v>
      </c>
      <c r="G160" t="s">
        <v>41</v>
      </c>
      <c r="H160" t="s">
        <v>42</v>
      </c>
      <c r="I160" t="s">
        <v>82</v>
      </c>
      <c r="J160">
        <v>2</v>
      </c>
      <c r="K160">
        <v>5963.26</v>
      </c>
      <c r="L160">
        <v>0</v>
      </c>
      <c r="M160">
        <v>10329.42</v>
      </c>
      <c r="N160" t="s">
        <v>52</v>
      </c>
      <c r="O160" t="s">
        <v>35</v>
      </c>
      <c r="P160" t="s">
        <v>44</v>
      </c>
      <c r="Q160">
        <f>Sales_Data[[#This Row],[Quantity]]*Sales_Data[[#This Row],[Unit_Price]]</f>
        <v>11926.52</v>
      </c>
      <c r="R160">
        <f>Sales_Data[[#This Row],[Gross_Sales]]*Sales_Data[[#This Row],[Discount]]</f>
        <v>0</v>
      </c>
      <c r="S160">
        <f>Sales_Data[[#This Row],[Gross_Sales]]-Sales_Data[[#This Row],[Discount_Amount]]</f>
        <v>11926.52</v>
      </c>
      <c r="T160">
        <f>Sales_Data[[#This Row],[Net Sales]]-Sales_Data[[#This Row],[Cost]]</f>
        <v>1597.1000000000004</v>
      </c>
      <c r="U160" s="2">
        <f>Sales_Data[[#This Row],[Profit]]/Sales_Data[[#This Row],[Net Sales]]</f>
        <v>0.13391165235123073</v>
      </c>
      <c r="V160">
        <f>YEAR(Sales_Data[[#This Row],[Order_Date]])</f>
        <v>2025</v>
      </c>
      <c r="W160" t="str">
        <f>TEXT(Sales_Data[[#This Row],[Order_Date]],"mmm")</f>
        <v>Mar</v>
      </c>
      <c r="X160">
        <f>MONTH(Sales_Data[[#This Row],[Order_Date]])</f>
        <v>3</v>
      </c>
      <c r="Y160" t="str">
        <f>"Q"&amp;ROUNDUP(MONTH(Sales_Data[[#This Row],[Order_Date]])/3,0)</f>
        <v>Q1</v>
      </c>
    </row>
    <row r="161" spans="1:25" x14ac:dyDescent="0.3">
      <c r="A161" t="s">
        <v>516</v>
      </c>
      <c r="B161" s="1">
        <v>45827</v>
      </c>
      <c r="C161" t="s">
        <v>517</v>
      </c>
      <c r="D161" t="s">
        <v>381</v>
      </c>
      <c r="E161" t="s">
        <v>48</v>
      </c>
      <c r="F161" t="s">
        <v>132</v>
      </c>
      <c r="G161" t="s">
        <v>41</v>
      </c>
      <c r="H161" t="s">
        <v>171</v>
      </c>
      <c r="I161" t="s">
        <v>172</v>
      </c>
      <c r="J161">
        <v>1</v>
      </c>
      <c r="K161">
        <v>61711.15</v>
      </c>
      <c r="L161">
        <v>0.1</v>
      </c>
      <c r="M161">
        <v>40489.26</v>
      </c>
      <c r="N161" t="s">
        <v>83</v>
      </c>
      <c r="O161" t="s">
        <v>35</v>
      </c>
      <c r="P161" t="s">
        <v>44</v>
      </c>
      <c r="Q161">
        <f>Sales_Data[[#This Row],[Quantity]]*Sales_Data[[#This Row],[Unit_Price]]</f>
        <v>61711.15</v>
      </c>
      <c r="R161">
        <f>Sales_Data[[#This Row],[Gross_Sales]]*Sales_Data[[#This Row],[Discount]]</f>
        <v>6171.1150000000007</v>
      </c>
      <c r="S161">
        <f>Sales_Data[[#This Row],[Gross_Sales]]-Sales_Data[[#This Row],[Discount_Amount]]</f>
        <v>55540.035000000003</v>
      </c>
      <c r="T161">
        <f>Sales_Data[[#This Row],[Net Sales]]-Sales_Data[[#This Row],[Cost]]</f>
        <v>15050.775000000001</v>
      </c>
      <c r="U161" s="2">
        <f>Sales_Data[[#This Row],[Profit]]/Sales_Data[[#This Row],[Net Sales]]</f>
        <v>0.27098965638030298</v>
      </c>
      <c r="V161">
        <f>YEAR(Sales_Data[[#This Row],[Order_Date]])</f>
        <v>2025</v>
      </c>
      <c r="W161" t="str">
        <f>TEXT(Sales_Data[[#This Row],[Order_Date]],"mmm")</f>
        <v>Jun</v>
      </c>
      <c r="X161">
        <f>MONTH(Sales_Data[[#This Row],[Order_Date]])</f>
        <v>6</v>
      </c>
      <c r="Y161" t="str">
        <f>"Q"&amp;ROUNDUP(MONTH(Sales_Data[[#This Row],[Order_Date]])/3,0)</f>
        <v>Q2</v>
      </c>
    </row>
    <row r="162" spans="1:25" x14ac:dyDescent="0.3">
      <c r="A162" t="s">
        <v>518</v>
      </c>
      <c r="B162" s="1">
        <v>45702</v>
      </c>
      <c r="C162" t="s">
        <v>519</v>
      </c>
      <c r="D162" t="s">
        <v>252</v>
      </c>
      <c r="E162" t="s">
        <v>39</v>
      </c>
      <c r="F162" t="s">
        <v>202</v>
      </c>
      <c r="G162" t="s">
        <v>67</v>
      </c>
      <c r="H162" t="s">
        <v>133</v>
      </c>
      <c r="I162" t="s">
        <v>134</v>
      </c>
      <c r="J162">
        <v>2</v>
      </c>
      <c r="K162">
        <v>4185.8</v>
      </c>
      <c r="L162">
        <v>0.1</v>
      </c>
      <c r="M162">
        <v>6382.54</v>
      </c>
      <c r="N162" t="s">
        <v>52</v>
      </c>
      <c r="O162" t="s">
        <v>35</v>
      </c>
      <c r="P162" t="s">
        <v>44</v>
      </c>
      <c r="Q162">
        <f>Sales_Data[[#This Row],[Quantity]]*Sales_Data[[#This Row],[Unit_Price]]</f>
        <v>8371.6</v>
      </c>
      <c r="R162">
        <f>Sales_Data[[#This Row],[Gross_Sales]]*Sales_Data[[#This Row],[Discount]]</f>
        <v>837.16000000000008</v>
      </c>
      <c r="S162">
        <f>Sales_Data[[#This Row],[Gross_Sales]]-Sales_Data[[#This Row],[Discount_Amount]]</f>
        <v>7534.4400000000005</v>
      </c>
      <c r="T162">
        <f>Sales_Data[[#This Row],[Net Sales]]-Sales_Data[[#This Row],[Cost]]</f>
        <v>1151.9000000000005</v>
      </c>
      <c r="U162" s="2">
        <f>Sales_Data[[#This Row],[Profit]]/Sales_Data[[#This Row],[Net Sales]]</f>
        <v>0.15288462048937951</v>
      </c>
      <c r="V162">
        <f>YEAR(Sales_Data[[#This Row],[Order_Date]])</f>
        <v>2025</v>
      </c>
      <c r="W162" t="str">
        <f>TEXT(Sales_Data[[#This Row],[Order_Date]],"mmm")</f>
        <v>Feb</v>
      </c>
      <c r="X162">
        <f>MONTH(Sales_Data[[#This Row],[Order_Date]])</f>
        <v>2</v>
      </c>
      <c r="Y162" t="str">
        <f>"Q"&amp;ROUNDUP(MONTH(Sales_Data[[#This Row],[Order_Date]])/3,0)</f>
        <v>Q1</v>
      </c>
    </row>
    <row r="163" spans="1:25" x14ac:dyDescent="0.3">
      <c r="A163" t="s">
        <v>520</v>
      </c>
      <c r="B163" s="1">
        <v>45719</v>
      </c>
      <c r="C163" t="s">
        <v>521</v>
      </c>
      <c r="D163" t="s">
        <v>522</v>
      </c>
      <c r="E163" t="s">
        <v>30</v>
      </c>
      <c r="F163" t="s">
        <v>156</v>
      </c>
      <c r="G163" t="s">
        <v>41</v>
      </c>
      <c r="H163" t="s">
        <v>102</v>
      </c>
      <c r="I163" t="s">
        <v>388</v>
      </c>
      <c r="J163">
        <v>1</v>
      </c>
      <c r="K163">
        <v>2662.15</v>
      </c>
      <c r="L163">
        <v>0.1</v>
      </c>
      <c r="M163">
        <v>1774.71</v>
      </c>
      <c r="N163" t="s">
        <v>52</v>
      </c>
      <c r="O163" t="s">
        <v>53</v>
      </c>
      <c r="P163" t="s">
        <v>26</v>
      </c>
      <c r="Q163">
        <f>Sales_Data[[#This Row],[Quantity]]*Sales_Data[[#This Row],[Unit_Price]]</f>
        <v>2662.15</v>
      </c>
      <c r="R163">
        <f>Sales_Data[[#This Row],[Gross_Sales]]*Sales_Data[[#This Row],[Discount]]</f>
        <v>266.21500000000003</v>
      </c>
      <c r="S163">
        <f>Sales_Data[[#This Row],[Gross_Sales]]-Sales_Data[[#This Row],[Discount_Amount]]</f>
        <v>2395.9349999999999</v>
      </c>
      <c r="T163">
        <f>Sales_Data[[#This Row],[Net Sales]]-Sales_Data[[#This Row],[Cost]]</f>
        <v>621.22499999999991</v>
      </c>
      <c r="U163" s="2">
        <f>Sales_Data[[#This Row],[Profit]]/Sales_Data[[#This Row],[Net Sales]]</f>
        <v>0.25928291042953999</v>
      </c>
      <c r="V163">
        <f>YEAR(Sales_Data[[#This Row],[Order_Date]])</f>
        <v>2025</v>
      </c>
      <c r="W163" t="str">
        <f>TEXT(Sales_Data[[#This Row],[Order_Date]],"mmm")</f>
        <v>Mar</v>
      </c>
      <c r="X163">
        <f>MONTH(Sales_Data[[#This Row],[Order_Date]])</f>
        <v>3</v>
      </c>
      <c r="Y163" t="str">
        <f>"Q"&amp;ROUNDUP(MONTH(Sales_Data[[#This Row],[Order_Date]])/3,0)</f>
        <v>Q1</v>
      </c>
    </row>
    <row r="164" spans="1:25" x14ac:dyDescent="0.3">
      <c r="A164" t="s">
        <v>523</v>
      </c>
      <c r="B164" s="1">
        <v>45791</v>
      </c>
      <c r="C164" t="s">
        <v>524</v>
      </c>
      <c r="D164" t="s">
        <v>205</v>
      </c>
      <c r="E164" t="s">
        <v>30</v>
      </c>
      <c r="F164" t="s">
        <v>87</v>
      </c>
      <c r="G164" t="s">
        <v>41</v>
      </c>
      <c r="H164" t="s">
        <v>102</v>
      </c>
      <c r="I164" t="s">
        <v>103</v>
      </c>
      <c r="J164">
        <v>1</v>
      </c>
      <c r="K164">
        <v>4237.12</v>
      </c>
      <c r="L164">
        <v>0.05</v>
      </c>
      <c r="M164">
        <v>3138.08</v>
      </c>
      <c r="N164" t="s">
        <v>24</v>
      </c>
      <c r="O164" t="s">
        <v>25</v>
      </c>
      <c r="P164" t="s">
        <v>44</v>
      </c>
      <c r="Q164">
        <f>Sales_Data[[#This Row],[Quantity]]*Sales_Data[[#This Row],[Unit_Price]]</f>
        <v>4237.12</v>
      </c>
      <c r="R164">
        <f>Sales_Data[[#This Row],[Gross_Sales]]*Sales_Data[[#This Row],[Discount]]</f>
        <v>211.85599999999999</v>
      </c>
      <c r="S164">
        <f>Sales_Data[[#This Row],[Gross_Sales]]-Sales_Data[[#This Row],[Discount_Amount]]</f>
        <v>4025.2640000000001</v>
      </c>
      <c r="T164">
        <f>Sales_Data[[#This Row],[Net Sales]]-Sales_Data[[#This Row],[Cost]]</f>
        <v>887.1840000000002</v>
      </c>
      <c r="U164" s="2">
        <f>Sales_Data[[#This Row],[Profit]]/Sales_Data[[#This Row],[Net Sales]]</f>
        <v>0.22040392878578899</v>
      </c>
      <c r="V164">
        <f>YEAR(Sales_Data[[#This Row],[Order_Date]])</f>
        <v>2025</v>
      </c>
      <c r="W164" t="str">
        <f>TEXT(Sales_Data[[#This Row],[Order_Date]],"mmm")</f>
        <v>May</v>
      </c>
      <c r="X164">
        <f>MONTH(Sales_Data[[#This Row],[Order_Date]])</f>
        <v>5</v>
      </c>
      <c r="Y164" t="str">
        <f>"Q"&amp;ROUNDUP(MONTH(Sales_Data[[#This Row],[Order_Date]])/3,0)</f>
        <v>Q2</v>
      </c>
    </row>
    <row r="165" spans="1:25" x14ac:dyDescent="0.3">
      <c r="A165" t="s">
        <v>525</v>
      </c>
      <c r="B165" s="1">
        <v>45941</v>
      </c>
      <c r="C165" t="s">
        <v>526</v>
      </c>
      <c r="D165" t="s">
        <v>527</v>
      </c>
      <c r="E165" t="s">
        <v>48</v>
      </c>
      <c r="F165" t="s">
        <v>164</v>
      </c>
      <c r="G165" t="s">
        <v>21</v>
      </c>
      <c r="H165" t="s">
        <v>22</v>
      </c>
      <c r="I165" t="s">
        <v>62</v>
      </c>
      <c r="J165">
        <v>1</v>
      </c>
      <c r="K165">
        <v>56475.93</v>
      </c>
      <c r="L165">
        <v>0.1</v>
      </c>
      <c r="M165">
        <v>44571.66</v>
      </c>
      <c r="N165" t="s">
        <v>70</v>
      </c>
      <c r="O165" t="s">
        <v>25</v>
      </c>
      <c r="P165" t="s">
        <v>44</v>
      </c>
      <c r="Q165">
        <f>Sales_Data[[#This Row],[Quantity]]*Sales_Data[[#This Row],[Unit_Price]]</f>
        <v>56475.93</v>
      </c>
      <c r="R165">
        <f>Sales_Data[[#This Row],[Gross_Sales]]*Sales_Data[[#This Row],[Discount]]</f>
        <v>5647.5930000000008</v>
      </c>
      <c r="S165">
        <f>Sales_Data[[#This Row],[Gross_Sales]]-Sales_Data[[#This Row],[Discount_Amount]]</f>
        <v>50828.337</v>
      </c>
      <c r="T165">
        <f>Sales_Data[[#This Row],[Net Sales]]-Sales_Data[[#This Row],[Cost]]</f>
        <v>6256.676999999996</v>
      </c>
      <c r="U165" s="2">
        <f>Sales_Data[[#This Row],[Profit]]/Sales_Data[[#This Row],[Net Sales]]</f>
        <v>0.12309426924591289</v>
      </c>
      <c r="V165">
        <f>YEAR(Sales_Data[[#This Row],[Order_Date]])</f>
        <v>2025</v>
      </c>
      <c r="W165" t="str">
        <f>TEXT(Sales_Data[[#This Row],[Order_Date]],"mmm")</f>
        <v>Oct</v>
      </c>
      <c r="X165">
        <f>MONTH(Sales_Data[[#This Row],[Order_Date]])</f>
        <v>10</v>
      </c>
      <c r="Y165" t="str">
        <f>"Q"&amp;ROUNDUP(MONTH(Sales_Data[[#This Row],[Order_Date]])/3,0)</f>
        <v>Q4</v>
      </c>
    </row>
    <row r="166" spans="1:25" x14ac:dyDescent="0.3">
      <c r="A166" t="s">
        <v>528</v>
      </c>
      <c r="B166" s="1">
        <v>45685</v>
      </c>
      <c r="C166" t="s">
        <v>529</v>
      </c>
      <c r="D166" t="s">
        <v>433</v>
      </c>
      <c r="E166" t="s">
        <v>19</v>
      </c>
      <c r="F166" t="s">
        <v>66</v>
      </c>
      <c r="G166" t="s">
        <v>41</v>
      </c>
      <c r="H166" t="s">
        <v>42</v>
      </c>
      <c r="I166" t="s">
        <v>43</v>
      </c>
      <c r="J166">
        <v>3</v>
      </c>
      <c r="K166">
        <v>9735.1</v>
      </c>
      <c r="L166">
        <v>0.05</v>
      </c>
      <c r="M166">
        <v>22479.77</v>
      </c>
      <c r="N166" t="s">
        <v>52</v>
      </c>
      <c r="O166" t="s">
        <v>35</v>
      </c>
      <c r="P166" t="s">
        <v>44</v>
      </c>
      <c r="Q166">
        <f>Sales_Data[[#This Row],[Quantity]]*Sales_Data[[#This Row],[Unit_Price]]</f>
        <v>29205.300000000003</v>
      </c>
      <c r="R166">
        <f>Sales_Data[[#This Row],[Gross_Sales]]*Sales_Data[[#This Row],[Discount]]</f>
        <v>1460.2650000000003</v>
      </c>
      <c r="S166">
        <f>Sales_Data[[#This Row],[Gross_Sales]]-Sales_Data[[#This Row],[Discount_Amount]]</f>
        <v>27745.035000000003</v>
      </c>
      <c r="T166">
        <f>Sales_Data[[#This Row],[Net Sales]]-Sales_Data[[#This Row],[Cost]]</f>
        <v>5265.2650000000031</v>
      </c>
      <c r="U166" s="2">
        <f>Sales_Data[[#This Row],[Profit]]/Sales_Data[[#This Row],[Net Sales]]</f>
        <v>0.18977323330102133</v>
      </c>
      <c r="V166">
        <f>YEAR(Sales_Data[[#This Row],[Order_Date]])</f>
        <v>2025</v>
      </c>
      <c r="W166" t="str">
        <f>TEXT(Sales_Data[[#This Row],[Order_Date]],"mmm")</f>
        <v>Jan</v>
      </c>
      <c r="X166">
        <f>MONTH(Sales_Data[[#This Row],[Order_Date]])</f>
        <v>1</v>
      </c>
      <c r="Y166" t="str">
        <f>"Q"&amp;ROUNDUP(MONTH(Sales_Data[[#This Row],[Order_Date]])/3,0)</f>
        <v>Q1</v>
      </c>
    </row>
    <row r="167" spans="1:25" x14ac:dyDescent="0.3">
      <c r="A167" t="s">
        <v>530</v>
      </c>
      <c r="B167" s="1">
        <v>45765</v>
      </c>
      <c r="C167" t="s">
        <v>531</v>
      </c>
      <c r="D167" t="s">
        <v>106</v>
      </c>
      <c r="E167" t="s">
        <v>19</v>
      </c>
      <c r="F167" t="s">
        <v>81</v>
      </c>
      <c r="G167" t="s">
        <v>67</v>
      </c>
      <c r="H167" t="s">
        <v>68</v>
      </c>
      <c r="I167" t="s">
        <v>97</v>
      </c>
      <c r="J167">
        <v>1</v>
      </c>
      <c r="K167">
        <v>16741.64</v>
      </c>
      <c r="L167">
        <v>0.15</v>
      </c>
      <c r="M167">
        <v>9543.6200000000008</v>
      </c>
      <c r="N167" t="s">
        <v>83</v>
      </c>
      <c r="O167" t="s">
        <v>35</v>
      </c>
      <c r="P167" t="s">
        <v>44</v>
      </c>
      <c r="Q167">
        <f>Sales_Data[[#This Row],[Quantity]]*Sales_Data[[#This Row],[Unit_Price]]</f>
        <v>16741.64</v>
      </c>
      <c r="R167">
        <f>Sales_Data[[#This Row],[Gross_Sales]]*Sales_Data[[#This Row],[Discount]]</f>
        <v>2511.2459999999996</v>
      </c>
      <c r="S167">
        <f>Sales_Data[[#This Row],[Gross_Sales]]-Sales_Data[[#This Row],[Discount_Amount]]</f>
        <v>14230.394</v>
      </c>
      <c r="T167">
        <f>Sales_Data[[#This Row],[Net Sales]]-Sales_Data[[#This Row],[Cost]]</f>
        <v>4686.7739999999994</v>
      </c>
      <c r="U167" s="2">
        <f>Sales_Data[[#This Row],[Profit]]/Sales_Data[[#This Row],[Net Sales]]</f>
        <v>0.32934955982244762</v>
      </c>
      <c r="V167">
        <f>YEAR(Sales_Data[[#This Row],[Order_Date]])</f>
        <v>2025</v>
      </c>
      <c r="W167" t="str">
        <f>TEXT(Sales_Data[[#This Row],[Order_Date]],"mmm")</f>
        <v>Apr</v>
      </c>
      <c r="X167">
        <f>MONTH(Sales_Data[[#This Row],[Order_Date]])</f>
        <v>4</v>
      </c>
      <c r="Y167" t="str">
        <f>"Q"&amp;ROUNDUP(MONTH(Sales_Data[[#This Row],[Order_Date]])/3,0)</f>
        <v>Q2</v>
      </c>
    </row>
    <row r="168" spans="1:25" x14ac:dyDescent="0.3">
      <c r="A168" t="s">
        <v>532</v>
      </c>
      <c r="B168" s="1">
        <v>45701</v>
      </c>
      <c r="C168" t="s">
        <v>533</v>
      </c>
      <c r="D168" t="s">
        <v>209</v>
      </c>
      <c r="E168" t="s">
        <v>48</v>
      </c>
      <c r="F168" t="s">
        <v>126</v>
      </c>
      <c r="G168" t="s">
        <v>21</v>
      </c>
      <c r="H168" t="s">
        <v>22</v>
      </c>
      <c r="I168" t="s">
        <v>23</v>
      </c>
      <c r="J168">
        <v>3</v>
      </c>
      <c r="K168">
        <v>5610.85</v>
      </c>
      <c r="L168">
        <v>0.1</v>
      </c>
      <c r="M168">
        <v>10429.620000000001</v>
      </c>
      <c r="N168" t="s">
        <v>24</v>
      </c>
      <c r="O168" t="s">
        <v>25</v>
      </c>
      <c r="P168" t="s">
        <v>44</v>
      </c>
      <c r="Q168">
        <f>Sales_Data[[#This Row],[Quantity]]*Sales_Data[[#This Row],[Unit_Price]]</f>
        <v>16832.550000000003</v>
      </c>
      <c r="R168">
        <f>Sales_Data[[#This Row],[Gross_Sales]]*Sales_Data[[#This Row],[Discount]]</f>
        <v>1683.2550000000003</v>
      </c>
      <c r="S168">
        <f>Sales_Data[[#This Row],[Gross_Sales]]-Sales_Data[[#This Row],[Discount_Amount]]</f>
        <v>15149.295000000002</v>
      </c>
      <c r="T168">
        <f>Sales_Data[[#This Row],[Net Sales]]-Sales_Data[[#This Row],[Cost]]</f>
        <v>4719.6750000000011</v>
      </c>
      <c r="U168" s="2">
        <f>Sales_Data[[#This Row],[Profit]]/Sales_Data[[#This Row],[Net Sales]]</f>
        <v>0.31154420057170978</v>
      </c>
      <c r="V168">
        <f>YEAR(Sales_Data[[#This Row],[Order_Date]])</f>
        <v>2025</v>
      </c>
      <c r="W168" t="str">
        <f>TEXT(Sales_Data[[#This Row],[Order_Date]],"mmm")</f>
        <v>Feb</v>
      </c>
      <c r="X168">
        <f>MONTH(Sales_Data[[#This Row],[Order_Date]])</f>
        <v>2</v>
      </c>
      <c r="Y168" t="str">
        <f>"Q"&amp;ROUNDUP(MONTH(Sales_Data[[#This Row],[Order_Date]])/3,0)</f>
        <v>Q1</v>
      </c>
    </row>
    <row r="169" spans="1:25" x14ac:dyDescent="0.3">
      <c r="A169" t="s">
        <v>534</v>
      </c>
      <c r="B169" s="1">
        <v>45997</v>
      </c>
      <c r="C169" t="s">
        <v>535</v>
      </c>
      <c r="D169" t="s">
        <v>397</v>
      </c>
      <c r="E169" t="s">
        <v>39</v>
      </c>
      <c r="F169" t="s">
        <v>96</v>
      </c>
      <c r="G169" t="s">
        <v>75</v>
      </c>
      <c r="H169" t="s">
        <v>114</v>
      </c>
      <c r="I169" t="s">
        <v>115</v>
      </c>
      <c r="J169">
        <v>1</v>
      </c>
      <c r="K169">
        <v>1147.29</v>
      </c>
      <c r="L169">
        <v>0</v>
      </c>
      <c r="M169">
        <v>849.46</v>
      </c>
      <c r="N169" t="s">
        <v>52</v>
      </c>
      <c r="O169" t="s">
        <v>35</v>
      </c>
      <c r="P169" t="s">
        <v>44</v>
      </c>
      <c r="Q169">
        <f>Sales_Data[[#This Row],[Quantity]]*Sales_Data[[#This Row],[Unit_Price]]</f>
        <v>1147.29</v>
      </c>
      <c r="R169">
        <f>Sales_Data[[#This Row],[Gross_Sales]]*Sales_Data[[#This Row],[Discount]]</f>
        <v>0</v>
      </c>
      <c r="S169">
        <f>Sales_Data[[#This Row],[Gross_Sales]]-Sales_Data[[#This Row],[Discount_Amount]]</f>
        <v>1147.29</v>
      </c>
      <c r="T169">
        <f>Sales_Data[[#This Row],[Net Sales]]-Sales_Data[[#This Row],[Cost]]</f>
        <v>297.82999999999993</v>
      </c>
      <c r="U169" s="2">
        <f>Sales_Data[[#This Row],[Profit]]/Sales_Data[[#This Row],[Net Sales]]</f>
        <v>0.25959434842106177</v>
      </c>
      <c r="V169">
        <f>YEAR(Sales_Data[[#This Row],[Order_Date]])</f>
        <v>2025</v>
      </c>
      <c r="W169" t="str">
        <f>TEXT(Sales_Data[[#This Row],[Order_Date]],"mmm")</f>
        <v>Dec</v>
      </c>
      <c r="X169">
        <f>MONTH(Sales_Data[[#This Row],[Order_Date]])</f>
        <v>12</v>
      </c>
      <c r="Y169" t="str">
        <f>"Q"&amp;ROUNDUP(MONTH(Sales_Data[[#This Row],[Order_Date]])/3,0)</f>
        <v>Q4</v>
      </c>
    </row>
    <row r="170" spans="1:25" x14ac:dyDescent="0.3">
      <c r="A170" t="s">
        <v>536</v>
      </c>
      <c r="B170" s="1">
        <v>45943</v>
      </c>
      <c r="C170" t="s">
        <v>537</v>
      </c>
      <c r="D170" t="s">
        <v>511</v>
      </c>
      <c r="E170" t="s">
        <v>119</v>
      </c>
      <c r="F170" t="s">
        <v>538</v>
      </c>
      <c r="G170" t="s">
        <v>41</v>
      </c>
      <c r="H170" t="s">
        <v>147</v>
      </c>
      <c r="I170" t="s">
        <v>148</v>
      </c>
      <c r="J170">
        <v>2</v>
      </c>
      <c r="K170">
        <v>5572.7</v>
      </c>
      <c r="L170">
        <v>0</v>
      </c>
      <c r="M170">
        <v>8608.31</v>
      </c>
      <c r="N170" t="s">
        <v>52</v>
      </c>
      <c r="O170" t="s">
        <v>35</v>
      </c>
      <c r="P170" t="s">
        <v>71</v>
      </c>
      <c r="Q170">
        <f>Sales_Data[[#This Row],[Quantity]]*Sales_Data[[#This Row],[Unit_Price]]</f>
        <v>11145.4</v>
      </c>
      <c r="R170">
        <f>Sales_Data[[#This Row],[Gross_Sales]]*Sales_Data[[#This Row],[Discount]]</f>
        <v>0</v>
      </c>
      <c r="S170">
        <f>Sales_Data[[#This Row],[Gross_Sales]]-Sales_Data[[#This Row],[Discount_Amount]]</f>
        <v>11145.4</v>
      </c>
      <c r="T170">
        <f>Sales_Data[[#This Row],[Net Sales]]-Sales_Data[[#This Row],[Cost]]</f>
        <v>2537.09</v>
      </c>
      <c r="U170" s="2">
        <f>Sales_Data[[#This Row],[Profit]]/Sales_Data[[#This Row],[Net Sales]]</f>
        <v>0.22763561648751954</v>
      </c>
      <c r="V170">
        <f>YEAR(Sales_Data[[#This Row],[Order_Date]])</f>
        <v>2025</v>
      </c>
      <c r="W170" t="str">
        <f>TEXT(Sales_Data[[#This Row],[Order_Date]],"mmm")</f>
        <v>Oct</v>
      </c>
      <c r="X170">
        <f>MONTH(Sales_Data[[#This Row],[Order_Date]])</f>
        <v>10</v>
      </c>
      <c r="Y170" t="str">
        <f>"Q"&amp;ROUNDUP(MONTH(Sales_Data[[#This Row],[Order_Date]])/3,0)</f>
        <v>Q4</v>
      </c>
    </row>
    <row r="171" spans="1:25" x14ac:dyDescent="0.3">
      <c r="A171" t="s">
        <v>539</v>
      </c>
      <c r="B171" s="1">
        <v>45988</v>
      </c>
      <c r="C171" t="s">
        <v>540</v>
      </c>
      <c r="D171" t="s">
        <v>541</v>
      </c>
      <c r="E171" t="s">
        <v>19</v>
      </c>
      <c r="F171" t="s">
        <v>20</v>
      </c>
      <c r="G171" t="s">
        <v>75</v>
      </c>
      <c r="H171" t="s">
        <v>76</v>
      </c>
      <c r="I171" t="s">
        <v>108</v>
      </c>
      <c r="J171">
        <v>1</v>
      </c>
      <c r="K171">
        <v>6825.34</v>
      </c>
      <c r="L171">
        <v>0.1</v>
      </c>
      <c r="M171">
        <v>3906.09</v>
      </c>
      <c r="N171" t="s">
        <v>70</v>
      </c>
      <c r="O171" t="s">
        <v>25</v>
      </c>
      <c r="P171" t="s">
        <v>26</v>
      </c>
      <c r="Q171">
        <f>Sales_Data[[#This Row],[Quantity]]*Sales_Data[[#This Row],[Unit_Price]]</f>
        <v>6825.34</v>
      </c>
      <c r="R171">
        <f>Sales_Data[[#This Row],[Gross_Sales]]*Sales_Data[[#This Row],[Discount]]</f>
        <v>682.53400000000011</v>
      </c>
      <c r="S171">
        <f>Sales_Data[[#This Row],[Gross_Sales]]-Sales_Data[[#This Row],[Discount_Amount]]</f>
        <v>6142.8060000000005</v>
      </c>
      <c r="T171">
        <f>Sales_Data[[#This Row],[Net Sales]]-Sales_Data[[#This Row],[Cost]]</f>
        <v>2236.7160000000003</v>
      </c>
      <c r="U171" s="2">
        <f>Sales_Data[[#This Row],[Profit]]/Sales_Data[[#This Row],[Net Sales]]</f>
        <v>0.36411958964681618</v>
      </c>
      <c r="V171">
        <f>YEAR(Sales_Data[[#This Row],[Order_Date]])</f>
        <v>2025</v>
      </c>
      <c r="W171" t="str">
        <f>TEXT(Sales_Data[[#This Row],[Order_Date]],"mmm")</f>
        <v>Nov</v>
      </c>
      <c r="X171">
        <f>MONTH(Sales_Data[[#This Row],[Order_Date]])</f>
        <v>11</v>
      </c>
      <c r="Y171" t="str">
        <f>"Q"&amp;ROUNDUP(MONTH(Sales_Data[[#This Row],[Order_Date]])/3,0)</f>
        <v>Q4</v>
      </c>
    </row>
    <row r="172" spans="1:25" x14ac:dyDescent="0.3">
      <c r="A172" t="s">
        <v>542</v>
      </c>
      <c r="B172" s="1">
        <v>45785</v>
      </c>
      <c r="C172" t="s">
        <v>543</v>
      </c>
      <c r="D172" t="s">
        <v>280</v>
      </c>
      <c r="E172" t="s">
        <v>30</v>
      </c>
      <c r="F172" t="s">
        <v>87</v>
      </c>
      <c r="G172" t="s">
        <v>21</v>
      </c>
      <c r="H172" t="s">
        <v>22</v>
      </c>
      <c r="I172" t="s">
        <v>62</v>
      </c>
      <c r="J172">
        <v>2</v>
      </c>
      <c r="K172">
        <v>2455.0700000000002</v>
      </c>
      <c r="L172">
        <v>0.1</v>
      </c>
      <c r="M172">
        <v>2789.88</v>
      </c>
      <c r="N172" t="s">
        <v>24</v>
      </c>
      <c r="O172" t="s">
        <v>35</v>
      </c>
      <c r="P172" t="s">
        <v>44</v>
      </c>
      <c r="Q172">
        <f>Sales_Data[[#This Row],[Quantity]]*Sales_Data[[#This Row],[Unit_Price]]</f>
        <v>4910.1400000000003</v>
      </c>
      <c r="R172">
        <f>Sales_Data[[#This Row],[Gross_Sales]]*Sales_Data[[#This Row],[Discount]]</f>
        <v>491.01400000000007</v>
      </c>
      <c r="S172">
        <f>Sales_Data[[#This Row],[Gross_Sales]]-Sales_Data[[#This Row],[Discount_Amount]]</f>
        <v>4419.1260000000002</v>
      </c>
      <c r="T172">
        <f>Sales_Data[[#This Row],[Net Sales]]-Sales_Data[[#This Row],[Cost]]</f>
        <v>1629.2460000000001</v>
      </c>
      <c r="U172" s="2">
        <f>Sales_Data[[#This Row],[Profit]]/Sales_Data[[#This Row],[Net Sales]]</f>
        <v>0.36868059430756217</v>
      </c>
      <c r="V172">
        <f>YEAR(Sales_Data[[#This Row],[Order_Date]])</f>
        <v>2025</v>
      </c>
      <c r="W172" t="str">
        <f>TEXT(Sales_Data[[#This Row],[Order_Date]],"mmm")</f>
        <v>May</v>
      </c>
      <c r="X172">
        <f>MONTH(Sales_Data[[#This Row],[Order_Date]])</f>
        <v>5</v>
      </c>
      <c r="Y172" t="str">
        <f>"Q"&amp;ROUNDUP(MONTH(Sales_Data[[#This Row],[Order_Date]])/3,0)</f>
        <v>Q2</v>
      </c>
    </row>
    <row r="173" spans="1:25" x14ac:dyDescent="0.3">
      <c r="A173" t="s">
        <v>544</v>
      </c>
      <c r="B173" s="1">
        <v>46005</v>
      </c>
      <c r="C173" t="s">
        <v>545</v>
      </c>
      <c r="D173" t="s">
        <v>546</v>
      </c>
      <c r="E173" t="s">
        <v>19</v>
      </c>
      <c r="F173" t="s">
        <v>81</v>
      </c>
      <c r="G173" t="s">
        <v>67</v>
      </c>
      <c r="H173" t="s">
        <v>133</v>
      </c>
      <c r="I173" t="s">
        <v>138</v>
      </c>
      <c r="J173">
        <v>3</v>
      </c>
      <c r="K173">
        <v>6375.77</v>
      </c>
      <c r="L173">
        <v>0.1</v>
      </c>
      <c r="M173">
        <v>12720.32</v>
      </c>
      <c r="N173" t="s">
        <v>83</v>
      </c>
      <c r="O173" t="s">
        <v>35</v>
      </c>
      <c r="P173" t="s">
        <v>71</v>
      </c>
      <c r="Q173">
        <f>Sales_Data[[#This Row],[Quantity]]*Sales_Data[[#This Row],[Unit_Price]]</f>
        <v>19127.310000000001</v>
      </c>
      <c r="R173">
        <f>Sales_Data[[#This Row],[Gross_Sales]]*Sales_Data[[#This Row],[Discount]]</f>
        <v>1912.7310000000002</v>
      </c>
      <c r="S173">
        <f>Sales_Data[[#This Row],[Gross_Sales]]-Sales_Data[[#This Row],[Discount_Amount]]</f>
        <v>17214.579000000002</v>
      </c>
      <c r="T173">
        <f>Sales_Data[[#This Row],[Net Sales]]-Sales_Data[[#This Row],[Cost]]</f>
        <v>4494.2590000000018</v>
      </c>
      <c r="U173" s="2">
        <f>Sales_Data[[#This Row],[Profit]]/Sales_Data[[#This Row],[Net Sales]]</f>
        <v>0.26107283831919453</v>
      </c>
      <c r="V173">
        <f>YEAR(Sales_Data[[#This Row],[Order_Date]])</f>
        <v>2025</v>
      </c>
      <c r="W173" t="str">
        <f>TEXT(Sales_Data[[#This Row],[Order_Date]],"mmm")</f>
        <v>Dec</v>
      </c>
      <c r="X173">
        <f>MONTH(Sales_Data[[#This Row],[Order_Date]])</f>
        <v>12</v>
      </c>
      <c r="Y173" t="str">
        <f>"Q"&amp;ROUNDUP(MONTH(Sales_Data[[#This Row],[Order_Date]])/3,0)</f>
        <v>Q4</v>
      </c>
    </row>
    <row r="174" spans="1:25" x14ac:dyDescent="0.3">
      <c r="A174" t="s">
        <v>547</v>
      </c>
      <c r="B174" s="1">
        <v>45888</v>
      </c>
      <c r="C174" t="s">
        <v>548</v>
      </c>
      <c r="D174" t="s">
        <v>331</v>
      </c>
      <c r="E174" t="s">
        <v>48</v>
      </c>
      <c r="F174" t="s">
        <v>164</v>
      </c>
      <c r="G174" t="s">
        <v>67</v>
      </c>
      <c r="H174" t="s">
        <v>88</v>
      </c>
      <c r="I174" t="s">
        <v>89</v>
      </c>
      <c r="J174">
        <v>1</v>
      </c>
      <c r="K174">
        <v>27200.06</v>
      </c>
      <c r="L174">
        <v>0.1</v>
      </c>
      <c r="M174">
        <v>18509.849999999999</v>
      </c>
      <c r="N174" t="s">
        <v>70</v>
      </c>
      <c r="O174" t="s">
        <v>35</v>
      </c>
      <c r="P174" t="s">
        <v>26</v>
      </c>
      <c r="Q174">
        <f>Sales_Data[[#This Row],[Quantity]]*Sales_Data[[#This Row],[Unit_Price]]</f>
        <v>27200.06</v>
      </c>
      <c r="R174">
        <f>Sales_Data[[#This Row],[Gross_Sales]]*Sales_Data[[#This Row],[Discount]]</f>
        <v>2720.0060000000003</v>
      </c>
      <c r="S174">
        <f>Sales_Data[[#This Row],[Gross_Sales]]-Sales_Data[[#This Row],[Discount_Amount]]</f>
        <v>24480.054</v>
      </c>
      <c r="T174">
        <f>Sales_Data[[#This Row],[Net Sales]]-Sales_Data[[#This Row],[Cost]]</f>
        <v>5970.2040000000015</v>
      </c>
      <c r="U174" s="2">
        <f>Sales_Data[[#This Row],[Profit]]/Sales_Data[[#This Row],[Net Sales]]</f>
        <v>0.24388034438159334</v>
      </c>
      <c r="V174">
        <f>YEAR(Sales_Data[[#This Row],[Order_Date]])</f>
        <v>2025</v>
      </c>
      <c r="W174" t="str">
        <f>TEXT(Sales_Data[[#This Row],[Order_Date]],"mmm")</f>
        <v>Aug</v>
      </c>
      <c r="X174">
        <f>MONTH(Sales_Data[[#This Row],[Order_Date]])</f>
        <v>8</v>
      </c>
      <c r="Y174" t="str">
        <f>"Q"&amp;ROUNDUP(MONTH(Sales_Data[[#This Row],[Order_Date]])/3,0)</f>
        <v>Q3</v>
      </c>
    </row>
    <row r="175" spans="1:25" x14ac:dyDescent="0.3">
      <c r="A175" t="s">
        <v>549</v>
      </c>
      <c r="B175" s="1">
        <v>45847</v>
      </c>
      <c r="C175" t="s">
        <v>550</v>
      </c>
      <c r="D175" t="s">
        <v>522</v>
      </c>
      <c r="E175" t="s">
        <v>39</v>
      </c>
      <c r="F175" t="s">
        <v>96</v>
      </c>
      <c r="G175" t="s">
        <v>32</v>
      </c>
      <c r="H175" t="s">
        <v>50</v>
      </c>
      <c r="I175" t="s">
        <v>51</v>
      </c>
      <c r="J175">
        <v>1</v>
      </c>
      <c r="K175">
        <v>5829.47</v>
      </c>
      <c r="L175">
        <v>0.15</v>
      </c>
      <c r="M175">
        <v>3174.91</v>
      </c>
      <c r="N175" t="s">
        <v>52</v>
      </c>
      <c r="O175" t="s">
        <v>35</v>
      </c>
      <c r="P175" t="s">
        <v>44</v>
      </c>
      <c r="Q175">
        <f>Sales_Data[[#This Row],[Quantity]]*Sales_Data[[#This Row],[Unit_Price]]</f>
        <v>5829.47</v>
      </c>
      <c r="R175">
        <f>Sales_Data[[#This Row],[Gross_Sales]]*Sales_Data[[#This Row],[Discount]]</f>
        <v>874.42050000000006</v>
      </c>
      <c r="S175">
        <f>Sales_Data[[#This Row],[Gross_Sales]]-Sales_Data[[#This Row],[Discount_Amount]]</f>
        <v>4955.0495000000001</v>
      </c>
      <c r="T175">
        <f>Sales_Data[[#This Row],[Net Sales]]-Sales_Data[[#This Row],[Cost]]</f>
        <v>1780.1395000000002</v>
      </c>
      <c r="U175" s="2">
        <f>Sales_Data[[#This Row],[Profit]]/Sales_Data[[#This Row],[Net Sales]]</f>
        <v>0.35925766230993256</v>
      </c>
      <c r="V175">
        <f>YEAR(Sales_Data[[#This Row],[Order_Date]])</f>
        <v>2025</v>
      </c>
      <c r="W175" t="str">
        <f>TEXT(Sales_Data[[#This Row],[Order_Date]],"mmm")</f>
        <v>Jul</v>
      </c>
      <c r="X175">
        <f>MONTH(Sales_Data[[#This Row],[Order_Date]])</f>
        <v>7</v>
      </c>
      <c r="Y175" t="str">
        <f>"Q"&amp;ROUNDUP(MONTH(Sales_Data[[#This Row],[Order_Date]])/3,0)</f>
        <v>Q3</v>
      </c>
    </row>
    <row r="176" spans="1:25" x14ac:dyDescent="0.3">
      <c r="A176" t="s">
        <v>551</v>
      </c>
      <c r="B176" s="1">
        <v>45882</v>
      </c>
      <c r="C176" t="s">
        <v>552</v>
      </c>
      <c r="D176" t="s">
        <v>553</v>
      </c>
      <c r="E176" t="s">
        <v>48</v>
      </c>
      <c r="F176" t="s">
        <v>49</v>
      </c>
      <c r="G176" t="s">
        <v>41</v>
      </c>
      <c r="H176" t="s">
        <v>42</v>
      </c>
      <c r="I176" t="s">
        <v>82</v>
      </c>
      <c r="J176">
        <v>2</v>
      </c>
      <c r="K176">
        <v>39185.74</v>
      </c>
      <c r="L176">
        <v>0</v>
      </c>
      <c r="M176">
        <v>58278.76</v>
      </c>
      <c r="N176" t="s">
        <v>52</v>
      </c>
      <c r="O176" t="s">
        <v>35</v>
      </c>
      <c r="P176" t="s">
        <v>26</v>
      </c>
      <c r="Q176">
        <f>Sales_Data[[#This Row],[Quantity]]*Sales_Data[[#This Row],[Unit_Price]]</f>
        <v>78371.48</v>
      </c>
      <c r="R176">
        <f>Sales_Data[[#This Row],[Gross_Sales]]*Sales_Data[[#This Row],[Discount]]</f>
        <v>0</v>
      </c>
      <c r="S176">
        <f>Sales_Data[[#This Row],[Gross_Sales]]-Sales_Data[[#This Row],[Discount_Amount]]</f>
        <v>78371.48</v>
      </c>
      <c r="T176">
        <f>Sales_Data[[#This Row],[Net Sales]]-Sales_Data[[#This Row],[Cost]]</f>
        <v>20092.719999999994</v>
      </c>
      <c r="U176" s="2">
        <f>Sales_Data[[#This Row],[Profit]]/Sales_Data[[#This Row],[Net Sales]]</f>
        <v>0.25637795789999113</v>
      </c>
      <c r="V176">
        <f>YEAR(Sales_Data[[#This Row],[Order_Date]])</f>
        <v>2025</v>
      </c>
      <c r="W176" t="str">
        <f>TEXT(Sales_Data[[#This Row],[Order_Date]],"mmm")</f>
        <v>Aug</v>
      </c>
      <c r="X176">
        <f>MONTH(Sales_Data[[#This Row],[Order_Date]])</f>
        <v>8</v>
      </c>
      <c r="Y176" t="str">
        <f>"Q"&amp;ROUNDUP(MONTH(Sales_Data[[#This Row],[Order_Date]])/3,0)</f>
        <v>Q3</v>
      </c>
    </row>
    <row r="177" spans="1:25" x14ac:dyDescent="0.3">
      <c r="A177" t="s">
        <v>554</v>
      </c>
      <c r="B177" s="1">
        <v>45940</v>
      </c>
      <c r="C177" t="s">
        <v>555</v>
      </c>
      <c r="D177" t="s">
        <v>546</v>
      </c>
      <c r="E177" t="s">
        <v>48</v>
      </c>
      <c r="F177" t="s">
        <v>49</v>
      </c>
      <c r="G177" t="s">
        <v>41</v>
      </c>
      <c r="H177" t="s">
        <v>171</v>
      </c>
      <c r="I177" t="s">
        <v>191</v>
      </c>
      <c r="J177">
        <v>1</v>
      </c>
      <c r="K177">
        <v>64831.38</v>
      </c>
      <c r="L177">
        <v>0.1</v>
      </c>
      <c r="M177">
        <v>48017.279999999999</v>
      </c>
      <c r="N177" t="s">
        <v>52</v>
      </c>
      <c r="O177" t="s">
        <v>35</v>
      </c>
      <c r="P177" t="s">
        <v>44</v>
      </c>
      <c r="Q177">
        <f>Sales_Data[[#This Row],[Quantity]]*Sales_Data[[#This Row],[Unit_Price]]</f>
        <v>64831.38</v>
      </c>
      <c r="R177">
        <f>Sales_Data[[#This Row],[Gross_Sales]]*Sales_Data[[#This Row],[Discount]]</f>
        <v>6483.1379999999999</v>
      </c>
      <c r="S177">
        <f>Sales_Data[[#This Row],[Gross_Sales]]-Sales_Data[[#This Row],[Discount_Amount]]</f>
        <v>58348.241999999998</v>
      </c>
      <c r="T177">
        <f>Sales_Data[[#This Row],[Net Sales]]-Sales_Data[[#This Row],[Cost]]</f>
        <v>10330.962</v>
      </c>
      <c r="U177" s="2">
        <f>Sales_Data[[#This Row],[Profit]]/Sales_Data[[#This Row],[Net Sales]]</f>
        <v>0.17705695400385843</v>
      </c>
      <c r="V177">
        <f>YEAR(Sales_Data[[#This Row],[Order_Date]])</f>
        <v>2025</v>
      </c>
      <c r="W177" t="str">
        <f>TEXT(Sales_Data[[#This Row],[Order_Date]],"mmm")</f>
        <v>Oct</v>
      </c>
      <c r="X177">
        <f>MONTH(Sales_Data[[#This Row],[Order_Date]])</f>
        <v>10</v>
      </c>
      <c r="Y177" t="str">
        <f>"Q"&amp;ROUNDUP(MONTH(Sales_Data[[#This Row],[Order_Date]])/3,0)</f>
        <v>Q4</v>
      </c>
    </row>
    <row r="178" spans="1:25" x14ac:dyDescent="0.3">
      <c r="A178" t="s">
        <v>556</v>
      </c>
      <c r="B178" s="1">
        <v>45778</v>
      </c>
      <c r="C178" t="s">
        <v>557</v>
      </c>
      <c r="D178" t="s">
        <v>381</v>
      </c>
      <c r="E178" t="s">
        <v>39</v>
      </c>
      <c r="F178" t="s">
        <v>202</v>
      </c>
      <c r="G178" t="s">
        <v>21</v>
      </c>
      <c r="H178" t="s">
        <v>230</v>
      </c>
      <c r="I178" t="s">
        <v>328</v>
      </c>
      <c r="J178">
        <v>2</v>
      </c>
      <c r="K178">
        <v>5593.4</v>
      </c>
      <c r="L178">
        <v>0.1</v>
      </c>
      <c r="M178">
        <v>7679.62</v>
      </c>
      <c r="N178" t="s">
        <v>70</v>
      </c>
      <c r="O178" t="s">
        <v>53</v>
      </c>
      <c r="P178" t="s">
        <v>26</v>
      </c>
      <c r="Q178">
        <f>Sales_Data[[#This Row],[Quantity]]*Sales_Data[[#This Row],[Unit_Price]]</f>
        <v>11186.8</v>
      </c>
      <c r="R178">
        <f>Sales_Data[[#This Row],[Gross_Sales]]*Sales_Data[[#This Row],[Discount]]</f>
        <v>1118.68</v>
      </c>
      <c r="S178">
        <f>Sales_Data[[#This Row],[Gross_Sales]]-Sales_Data[[#This Row],[Discount_Amount]]</f>
        <v>10068.119999999999</v>
      </c>
      <c r="T178">
        <f>Sales_Data[[#This Row],[Net Sales]]-Sales_Data[[#This Row],[Cost]]</f>
        <v>2388.4999999999991</v>
      </c>
      <c r="U178" s="2">
        <f>Sales_Data[[#This Row],[Profit]]/Sales_Data[[#This Row],[Net Sales]]</f>
        <v>0.23723396224915866</v>
      </c>
      <c r="V178">
        <f>YEAR(Sales_Data[[#This Row],[Order_Date]])</f>
        <v>2025</v>
      </c>
      <c r="W178" t="str">
        <f>TEXT(Sales_Data[[#This Row],[Order_Date]],"mmm")</f>
        <v>May</v>
      </c>
      <c r="X178">
        <f>MONTH(Sales_Data[[#This Row],[Order_Date]])</f>
        <v>5</v>
      </c>
      <c r="Y178" t="str">
        <f>"Q"&amp;ROUNDUP(MONTH(Sales_Data[[#This Row],[Order_Date]])/3,0)</f>
        <v>Q2</v>
      </c>
    </row>
    <row r="179" spans="1:25" x14ac:dyDescent="0.3">
      <c r="A179" t="s">
        <v>558</v>
      </c>
      <c r="B179" s="1">
        <v>45773</v>
      </c>
      <c r="C179" t="s">
        <v>559</v>
      </c>
      <c r="D179" t="s">
        <v>447</v>
      </c>
      <c r="E179" t="s">
        <v>119</v>
      </c>
      <c r="F179" t="s">
        <v>249</v>
      </c>
      <c r="G179" t="s">
        <v>67</v>
      </c>
      <c r="H179" t="s">
        <v>133</v>
      </c>
      <c r="I179" t="s">
        <v>134</v>
      </c>
      <c r="J179">
        <v>1</v>
      </c>
      <c r="K179">
        <v>2826.16</v>
      </c>
      <c r="L179">
        <v>0.15</v>
      </c>
      <c r="M179">
        <v>1787.78</v>
      </c>
      <c r="N179" t="s">
        <v>52</v>
      </c>
      <c r="O179" t="s">
        <v>35</v>
      </c>
      <c r="P179" t="s">
        <v>71</v>
      </c>
      <c r="Q179">
        <f>Sales_Data[[#This Row],[Quantity]]*Sales_Data[[#This Row],[Unit_Price]]</f>
        <v>2826.16</v>
      </c>
      <c r="R179">
        <f>Sales_Data[[#This Row],[Gross_Sales]]*Sales_Data[[#This Row],[Discount]]</f>
        <v>423.92399999999998</v>
      </c>
      <c r="S179">
        <f>Sales_Data[[#This Row],[Gross_Sales]]-Sales_Data[[#This Row],[Discount_Amount]]</f>
        <v>2402.2359999999999</v>
      </c>
      <c r="T179">
        <f>Sales_Data[[#This Row],[Net Sales]]-Sales_Data[[#This Row],[Cost]]</f>
        <v>614.4559999999999</v>
      </c>
      <c r="U179" s="2">
        <f>Sales_Data[[#This Row],[Profit]]/Sales_Data[[#This Row],[Net Sales]]</f>
        <v>0.25578502694989164</v>
      </c>
      <c r="V179">
        <f>YEAR(Sales_Data[[#This Row],[Order_Date]])</f>
        <v>2025</v>
      </c>
      <c r="W179" t="str">
        <f>TEXT(Sales_Data[[#This Row],[Order_Date]],"mmm")</f>
        <v>Apr</v>
      </c>
      <c r="X179">
        <f>MONTH(Sales_Data[[#This Row],[Order_Date]])</f>
        <v>4</v>
      </c>
      <c r="Y179" t="str">
        <f>"Q"&amp;ROUNDUP(MONTH(Sales_Data[[#This Row],[Order_Date]])/3,0)</f>
        <v>Q2</v>
      </c>
    </row>
    <row r="180" spans="1:25" x14ac:dyDescent="0.3">
      <c r="A180" t="s">
        <v>560</v>
      </c>
      <c r="B180" s="1">
        <v>45890</v>
      </c>
      <c r="C180" t="s">
        <v>561</v>
      </c>
      <c r="D180" t="s">
        <v>541</v>
      </c>
      <c r="E180" t="s">
        <v>19</v>
      </c>
      <c r="F180" t="s">
        <v>66</v>
      </c>
      <c r="G180" t="s">
        <v>67</v>
      </c>
      <c r="H180" t="s">
        <v>133</v>
      </c>
      <c r="I180" t="s">
        <v>138</v>
      </c>
      <c r="J180">
        <v>2</v>
      </c>
      <c r="K180">
        <v>5273.17</v>
      </c>
      <c r="L180">
        <v>0.05</v>
      </c>
      <c r="M180">
        <v>6397.94</v>
      </c>
      <c r="N180" t="s">
        <v>52</v>
      </c>
      <c r="O180" t="s">
        <v>35</v>
      </c>
      <c r="P180" t="s">
        <v>26</v>
      </c>
      <c r="Q180">
        <f>Sales_Data[[#This Row],[Quantity]]*Sales_Data[[#This Row],[Unit_Price]]</f>
        <v>10546.34</v>
      </c>
      <c r="R180">
        <f>Sales_Data[[#This Row],[Gross_Sales]]*Sales_Data[[#This Row],[Discount]]</f>
        <v>527.31700000000001</v>
      </c>
      <c r="S180">
        <f>Sales_Data[[#This Row],[Gross_Sales]]-Sales_Data[[#This Row],[Discount_Amount]]</f>
        <v>10019.023000000001</v>
      </c>
      <c r="T180">
        <f>Sales_Data[[#This Row],[Net Sales]]-Sales_Data[[#This Row],[Cost]]</f>
        <v>3621.0830000000014</v>
      </c>
      <c r="U180" s="2">
        <f>Sales_Data[[#This Row],[Profit]]/Sales_Data[[#This Row],[Net Sales]]</f>
        <v>0.36142076927061662</v>
      </c>
      <c r="V180">
        <f>YEAR(Sales_Data[[#This Row],[Order_Date]])</f>
        <v>2025</v>
      </c>
      <c r="W180" t="str">
        <f>TEXT(Sales_Data[[#This Row],[Order_Date]],"mmm")</f>
        <v>Aug</v>
      </c>
      <c r="X180">
        <f>MONTH(Sales_Data[[#This Row],[Order_Date]])</f>
        <v>8</v>
      </c>
      <c r="Y180" t="str">
        <f>"Q"&amp;ROUNDUP(MONTH(Sales_Data[[#This Row],[Order_Date]])/3,0)</f>
        <v>Q3</v>
      </c>
    </row>
    <row r="181" spans="1:25" x14ac:dyDescent="0.3">
      <c r="A181" t="s">
        <v>562</v>
      </c>
      <c r="B181" s="1">
        <v>45916</v>
      </c>
      <c r="C181" t="s">
        <v>563</v>
      </c>
      <c r="D181" t="s">
        <v>457</v>
      </c>
      <c r="E181" t="s">
        <v>19</v>
      </c>
      <c r="F181" t="s">
        <v>81</v>
      </c>
      <c r="G181" t="s">
        <v>67</v>
      </c>
      <c r="H181" t="s">
        <v>121</v>
      </c>
      <c r="I181" t="s">
        <v>142</v>
      </c>
      <c r="J181">
        <v>2</v>
      </c>
      <c r="K181">
        <v>6511.04</v>
      </c>
      <c r="L181">
        <v>0</v>
      </c>
      <c r="M181">
        <v>11393.57</v>
      </c>
      <c r="N181" t="s">
        <v>24</v>
      </c>
      <c r="O181" t="s">
        <v>25</v>
      </c>
      <c r="P181" t="s">
        <v>44</v>
      </c>
      <c r="Q181">
        <f>Sales_Data[[#This Row],[Quantity]]*Sales_Data[[#This Row],[Unit_Price]]</f>
        <v>13022.08</v>
      </c>
      <c r="R181">
        <f>Sales_Data[[#This Row],[Gross_Sales]]*Sales_Data[[#This Row],[Discount]]</f>
        <v>0</v>
      </c>
      <c r="S181">
        <f>Sales_Data[[#This Row],[Gross_Sales]]-Sales_Data[[#This Row],[Discount_Amount]]</f>
        <v>13022.08</v>
      </c>
      <c r="T181">
        <f>Sales_Data[[#This Row],[Net Sales]]-Sales_Data[[#This Row],[Cost]]</f>
        <v>1628.5100000000002</v>
      </c>
      <c r="U181" s="2">
        <f>Sales_Data[[#This Row],[Profit]]/Sales_Data[[#This Row],[Net Sales]]</f>
        <v>0.12505759448567358</v>
      </c>
      <c r="V181">
        <f>YEAR(Sales_Data[[#This Row],[Order_Date]])</f>
        <v>2025</v>
      </c>
      <c r="W181" t="str">
        <f>TEXT(Sales_Data[[#This Row],[Order_Date]],"mmm")</f>
        <v>Sep</v>
      </c>
      <c r="X181">
        <f>MONTH(Sales_Data[[#This Row],[Order_Date]])</f>
        <v>9</v>
      </c>
      <c r="Y181" t="str">
        <f>"Q"&amp;ROUNDUP(MONTH(Sales_Data[[#This Row],[Order_Date]])/3,0)</f>
        <v>Q3</v>
      </c>
    </row>
    <row r="182" spans="1:25" x14ac:dyDescent="0.3">
      <c r="A182" t="s">
        <v>564</v>
      </c>
      <c r="B182" s="1">
        <v>46016</v>
      </c>
      <c r="C182" t="s">
        <v>565</v>
      </c>
      <c r="D182" t="s">
        <v>209</v>
      </c>
      <c r="E182" t="s">
        <v>119</v>
      </c>
      <c r="F182" t="s">
        <v>146</v>
      </c>
      <c r="G182" t="s">
        <v>21</v>
      </c>
      <c r="H182" t="s">
        <v>22</v>
      </c>
      <c r="I182" t="s">
        <v>62</v>
      </c>
      <c r="J182">
        <v>1</v>
      </c>
      <c r="K182">
        <v>7667.71</v>
      </c>
      <c r="L182">
        <v>0</v>
      </c>
      <c r="M182">
        <v>5832.91</v>
      </c>
      <c r="N182" t="s">
        <v>24</v>
      </c>
      <c r="O182" t="s">
        <v>53</v>
      </c>
      <c r="P182" t="s">
        <v>44</v>
      </c>
      <c r="Q182">
        <f>Sales_Data[[#This Row],[Quantity]]*Sales_Data[[#This Row],[Unit_Price]]</f>
        <v>7667.71</v>
      </c>
      <c r="R182">
        <f>Sales_Data[[#This Row],[Gross_Sales]]*Sales_Data[[#This Row],[Discount]]</f>
        <v>0</v>
      </c>
      <c r="S182">
        <f>Sales_Data[[#This Row],[Gross_Sales]]-Sales_Data[[#This Row],[Discount_Amount]]</f>
        <v>7667.71</v>
      </c>
      <c r="T182">
        <f>Sales_Data[[#This Row],[Net Sales]]-Sales_Data[[#This Row],[Cost]]</f>
        <v>1834.8000000000002</v>
      </c>
      <c r="U182" s="2">
        <f>Sales_Data[[#This Row],[Profit]]/Sales_Data[[#This Row],[Net Sales]]</f>
        <v>0.23928917499488114</v>
      </c>
      <c r="V182">
        <f>YEAR(Sales_Data[[#This Row],[Order_Date]])</f>
        <v>2025</v>
      </c>
      <c r="W182" t="str">
        <f>TEXT(Sales_Data[[#This Row],[Order_Date]],"mmm")</f>
        <v>Dec</v>
      </c>
      <c r="X182">
        <f>MONTH(Sales_Data[[#This Row],[Order_Date]])</f>
        <v>12</v>
      </c>
      <c r="Y182" t="str">
        <f>"Q"&amp;ROUNDUP(MONTH(Sales_Data[[#This Row],[Order_Date]])/3,0)</f>
        <v>Q4</v>
      </c>
    </row>
    <row r="183" spans="1:25" x14ac:dyDescent="0.3">
      <c r="A183" t="s">
        <v>566</v>
      </c>
      <c r="B183" s="1">
        <v>45855</v>
      </c>
      <c r="C183" t="s">
        <v>567</v>
      </c>
      <c r="D183" t="s">
        <v>541</v>
      </c>
      <c r="E183" t="s">
        <v>30</v>
      </c>
      <c r="F183" t="s">
        <v>87</v>
      </c>
      <c r="G183" t="s">
        <v>75</v>
      </c>
      <c r="H183" t="s">
        <v>185</v>
      </c>
      <c r="I183" t="s">
        <v>261</v>
      </c>
      <c r="J183">
        <v>2</v>
      </c>
      <c r="K183">
        <v>379.62</v>
      </c>
      <c r="L183">
        <v>0.15</v>
      </c>
      <c r="M183">
        <v>475.53</v>
      </c>
      <c r="N183" t="s">
        <v>83</v>
      </c>
      <c r="O183" t="s">
        <v>35</v>
      </c>
      <c r="P183" t="s">
        <v>71</v>
      </c>
      <c r="Q183">
        <f>Sales_Data[[#This Row],[Quantity]]*Sales_Data[[#This Row],[Unit_Price]]</f>
        <v>759.24</v>
      </c>
      <c r="R183">
        <f>Sales_Data[[#This Row],[Gross_Sales]]*Sales_Data[[#This Row],[Discount]]</f>
        <v>113.886</v>
      </c>
      <c r="S183">
        <f>Sales_Data[[#This Row],[Gross_Sales]]-Sales_Data[[#This Row],[Discount_Amount]]</f>
        <v>645.35400000000004</v>
      </c>
      <c r="T183">
        <f>Sales_Data[[#This Row],[Net Sales]]-Sales_Data[[#This Row],[Cost]]</f>
        <v>169.82400000000007</v>
      </c>
      <c r="U183" s="2">
        <f>Sales_Data[[#This Row],[Profit]]/Sales_Data[[#This Row],[Net Sales]]</f>
        <v>0.26314859751392267</v>
      </c>
      <c r="V183">
        <f>YEAR(Sales_Data[[#This Row],[Order_Date]])</f>
        <v>2025</v>
      </c>
      <c r="W183" t="str">
        <f>TEXT(Sales_Data[[#This Row],[Order_Date]],"mmm")</f>
        <v>Jul</v>
      </c>
      <c r="X183">
        <f>MONTH(Sales_Data[[#This Row],[Order_Date]])</f>
        <v>7</v>
      </c>
      <c r="Y183" t="str">
        <f>"Q"&amp;ROUNDUP(MONTH(Sales_Data[[#This Row],[Order_Date]])/3,0)</f>
        <v>Q3</v>
      </c>
    </row>
    <row r="184" spans="1:25" x14ac:dyDescent="0.3">
      <c r="A184" t="s">
        <v>568</v>
      </c>
      <c r="B184" s="1">
        <v>45794</v>
      </c>
      <c r="C184" t="s">
        <v>569</v>
      </c>
      <c r="D184" t="s">
        <v>327</v>
      </c>
      <c r="E184" t="s">
        <v>39</v>
      </c>
      <c r="F184" t="s">
        <v>40</v>
      </c>
      <c r="G184" t="s">
        <v>67</v>
      </c>
      <c r="H184" t="s">
        <v>68</v>
      </c>
      <c r="I184" t="s">
        <v>97</v>
      </c>
      <c r="J184">
        <v>1</v>
      </c>
      <c r="K184">
        <v>1919.2</v>
      </c>
      <c r="L184">
        <v>0.05</v>
      </c>
      <c r="M184">
        <v>1165.3699999999999</v>
      </c>
      <c r="N184" t="s">
        <v>52</v>
      </c>
      <c r="O184" t="s">
        <v>25</v>
      </c>
      <c r="P184" t="s">
        <v>44</v>
      </c>
      <c r="Q184">
        <f>Sales_Data[[#This Row],[Quantity]]*Sales_Data[[#This Row],[Unit_Price]]</f>
        <v>1919.2</v>
      </c>
      <c r="R184">
        <f>Sales_Data[[#This Row],[Gross_Sales]]*Sales_Data[[#This Row],[Discount]]</f>
        <v>95.960000000000008</v>
      </c>
      <c r="S184">
        <f>Sales_Data[[#This Row],[Gross_Sales]]-Sales_Data[[#This Row],[Discount_Amount]]</f>
        <v>1823.24</v>
      </c>
      <c r="T184">
        <f>Sales_Data[[#This Row],[Net Sales]]-Sales_Data[[#This Row],[Cost]]</f>
        <v>657.87000000000012</v>
      </c>
      <c r="U184" s="2">
        <f>Sales_Data[[#This Row],[Profit]]/Sales_Data[[#This Row],[Net Sales]]</f>
        <v>0.36082468572431503</v>
      </c>
      <c r="V184">
        <f>YEAR(Sales_Data[[#This Row],[Order_Date]])</f>
        <v>2025</v>
      </c>
      <c r="W184" t="str">
        <f>TEXT(Sales_Data[[#This Row],[Order_Date]],"mmm")</f>
        <v>May</v>
      </c>
      <c r="X184">
        <f>MONTH(Sales_Data[[#This Row],[Order_Date]])</f>
        <v>5</v>
      </c>
      <c r="Y184" t="str">
        <f>"Q"&amp;ROUNDUP(MONTH(Sales_Data[[#This Row],[Order_Date]])/3,0)</f>
        <v>Q2</v>
      </c>
    </row>
    <row r="185" spans="1:25" x14ac:dyDescent="0.3">
      <c r="A185" t="s">
        <v>570</v>
      </c>
      <c r="B185" s="1">
        <v>45975</v>
      </c>
      <c r="C185" t="s">
        <v>571</v>
      </c>
      <c r="D185" t="s">
        <v>221</v>
      </c>
      <c r="E185" t="s">
        <v>48</v>
      </c>
      <c r="F185" t="s">
        <v>132</v>
      </c>
      <c r="G185" t="s">
        <v>75</v>
      </c>
      <c r="H185" t="s">
        <v>114</v>
      </c>
      <c r="I185" t="s">
        <v>206</v>
      </c>
      <c r="J185">
        <v>1</v>
      </c>
      <c r="K185">
        <v>58962.32</v>
      </c>
      <c r="L185">
        <v>0.05</v>
      </c>
      <c r="M185">
        <v>45457.01</v>
      </c>
      <c r="N185" t="s">
        <v>52</v>
      </c>
      <c r="O185" t="s">
        <v>35</v>
      </c>
      <c r="P185" t="s">
        <v>26</v>
      </c>
      <c r="Q185">
        <f>Sales_Data[[#This Row],[Quantity]]*Sales_Data[[#This Row],[Unit_Price]]</f>
        <v>58962.32</v>
      </c>
      <c r="R185">
        <f>Sales_Data[[#This Row],[Gross_Sales]]*Sales_Data[[#This Row],[Discount]]</f>
        <v>2948.116</v>
      </c>
      <c r="S185">
        <f>Sales_Data[[#This Row],[Gross_Sales]]-Sales_Data[[#This Row],[Discount_Amount]]</f>
        <v>56014.203999999998</v>
      </c>
      <c r="T185">
        <f>Sales_Data[[#This Row],[Net Sales]]-Sales_Data[[#This Row],[Cost]]</f>
        <v>10557.193999999996</v>
      </c>
      <c r="U185" s="2">
        <f>Sales_Data[[#This Row],[Profit]]/Sales_Data[[#This Row],[Net Sales]]</f>
        <v>0.18847351646735883</v>
      </c>
      <c r="V185">
        <f>YEAR(Sales_Data[[#This Row],[Order_Date]])</f>
        <v>2025</v>
      </c>
      <c r="W185" t="str">
        <f>TEXT(Sales_Data[[#This Row],[Order_Date]],"mmm")</f>
        <v>Nov</v>
      </c>
      <c r="X185">
        <f>MONTH(Sales_Data[[#This Row],[Order_Date]])</f>
        <v>11</v>
      </c>
      <c r="Y185" t="str">
        <f>"Q"&amp;ROUNDUP(MONTH(Sales_Data[[#This Row],[Order_Date]])/3,0)</f>
        <v>Q4</v>
      </c>
    </row>
    <row r="186" spans="1:25" x14ac:dyDescent="0.3">
      <c r="A186" t="s">
        <v>572</v>
      </c>
      <c r="B186" s="1">
        <v>45822</v>
      </c>
      <c r="C186" t="s">
        <v>94</v>
      </c>
      <c r="D186" t="s">
        <v>61</v>
      </c>
      <c r="E186" t="s">
        <v>119</v>
      </c>
      <c r="F186" t="s">
        <v>184</v>
      </c>
      <c r="G186" t="s">
        <v>21</v>
      </c>
      <c r="H186" t="s">
        <v>127</v>
      </c>
      <c r="I186" t="s">
        <v>128</v>
      </c>
      <c r="J186">
        <v>1</v>
      </c>
      <c r="K186">
        <v>5939.12</v>
      </c>
      <c r="L186">
        <v>0</v>
      </c>
      <c r="M186">
        <v>4107.87</v>
      </c>
      <c r="N186" t="s">
        <v>52</v>
      </c>
      <c r="O186" t="s">
        <v>35</v>
      </c>
      <c r="P186" t="s">
        <v>26</v>
      </c>
      <c r="Q186">
        <f>Sales_Data[[#This Row],[Quantity]]*Sales_Data[[#This Row],[Unit_Price]]</f>
        <v>5939.12</v>
      </c>
      <c r="R186">
        <f>Sales_Data[[#This Row],[Gross_Sales]]*Sales_Data[[#This Row],[Discount]]</f>
        <v>0</v>
      </c>
      <c r="S186">
        <f>Sales_Data[[#This Row],[Gross_Sales]]-Sales_Data[[#This Row],[Discount_Amount]]</f>
        <v>5939.12</v>
      </c>
      <c r="T186">
        <f>Sales_Data[[#This Row],[Net Sales]]-Sales_Data[[#This Row],[Cost]]</f>
        <v>1831.25</v>
      </c>
      <c r="U186" s="2">
        <f>Sales_Data[[#This Row],[Profit]]/Sales_Data[[#This Row],[Net Sales]]</f>
        <v>0.30833692533573998</v>
      </c>
      <c r="V186">
        <f>YEAR(Sales_Data[[#This Row],[Order_Date]])</f>
        <v>2025</v>
      </c>
      <c r="W186" t="str">
        <f>TEXT(Sales_Data[[#This Row],[Order_Date]],"mmm")</f>
        <v>Jun</v>
      </c>
      <c r="X186">
        <f>MONTH(Sales_Data[[#This Row],[Order_Date]])</f>
        <v>6</v>
      </c>
      <c r="Y186" t="str">
        <f>"Q"&amp;ROUNDUP(MONTH(Sales_Data[[#This Row],[Order_Date]])/3,0)</f>
        <v>Q2</v>
      </c>
    </row>
    <row r="187" spans="1:25" x14ac:dyDescent="0.3">
      <c r="A187" t="s">
        <v>573</v>
      </c>
      <c r="B187" s="1">
        <v>45882</v>
      </c>
      <c r="C187" t="s">
        <v>574</v>
      </c>
      <c r="D187" t="s">
        <v>463</v>
      </c>
      <c r="E187" t="s">
        <v>48</v>
      </c>
      <c r="F187" t="s">
        <v>49</v>
      </c>
      <c r="G187" t="s">
        <v>67</v>
      </c>
      <c r="H187" t="s">
        <v>121</v>
      </c>
      <c r="I187" t="s">
        <v>142</v>
      </c>
      <c r="J187">
        <v>2</v>
      </c>
      <c r="K187">
        <v>15904.79</v>
      </c>
      <c r="L187">
        <v>0</v>
      </c>
      <c r="M187">
        <v>20385.71</v>
      </c>
      <c r="N187" t="s">
        <v>70</v>
      </c>
      <c r="O187" t="s">
        <v>25</v>
      </c>
      <c r="P187" t="s">
        <v>71</v>
      </c>
      <c r="Q187">
        <f>Sales_Data[[#This Row],[Quantity]]*Sales_Data[[#This Row],[Unit_Price]]</f>
        <v>31809.58</v>
      </c>
      <c r="R187">
        <f>Sales_Data[[#This Row],[Gross_Sales]]*Sales_Data[[#This Row],[Discount]]</f>
        <v>0</v>
      </c>
      <c r="S187">
        <f>Sales_Data[[#This Row],[Gross_Sales]]-Sales_Data[[#This Row],[Discount_Amount]]</f>
        <v>31809.58</v>
      </c>
      <c r="T187">
        <f>Sales_Data[[#This Row],[Net Sales]]-Sales_Data[[#This Row],[Cost]]</f>
        <v>11423.870000000003</v>
      </c>
      <c r="U187" s="2">
        <f>Sales_Data[[#This Row],[Profit]]/Sales_Data[[#This Row],[Net Sales]]</f>
        <v>0.3591330033279283</v>
      </c>
      <c r="V187">
        <f>YEAR(Sales_Data[[#This Row],[Order_Date]])</f>
        <v>2025</v>
      </c>
      <c r="W187" t="str">
        <f>TEXT(Sales_Data[[#This Row],[Order_Date]],"mmm")</f>
        <v>Aug</v>
      </c>
      <c r="X187">
        <f>MONTH(Sales_Data[[#This Row],[Order_Date]])</f>
        <v>8</v>
      </c>
      <c r="Y187" t="str">
        <f>"Q"&amp;ROUNDUP(MONTH(Sales_Data[[#This Row],[Order_Date]])/3,0)</f>
        <v>Q3</v>
      </c>
    </row>
    <row r="188" spans="1:25" x14ac:dyDescent="0.3">
      <c r="A188" t="s">
        <v>575</v>
      </c>
      <c r="B188" s="1">
        <v>45964</v>
      </c>
      <c r="C188" t="s">
        <v>576</v>
      </c>
      <c r="D188" t="s">
        <v>381</v>
      </c>
      <c r="E188" t="s">
        <v>39</v>
      </c>
      <c r="F188" t="s">
        <v>107</v>
      </c>
      <c r="G188" t="s">
        <v>41</v>
      </c>
      <c r="H188" t="s">
        <v>147</v>
      </c>
      <c r="I188" t="s">
        <v>369</v>
      </c>
      <c r="J188">
        <v>1</v>
      </c>
      <c r="K188">
        <v>1846.36</v>
      </c>
      <c r="L188">
        <v>0.1</v>
      </c>
      <c r="M188">
        <v>1341.37</v>
      </c>
      <c r="N188" t="s">
        <v>109</v>
      </c>
      <c r="O188" t="s">
        <v>35</v>
      </c>
      <c r="P188" t="s">
        <v>71</v>
      </c>
      <c r="Q188">
        <f>Sales_Data[[#This Row],[Quantity]]*Sales_Data[[#This Row],[Unit_Price]]</f>
        <v>1846.36</v>
      </c>
      <c r="R188">
        <f>Sales_Data[[#This Row],[Gross_Sales]]*Sales_Data[[#This Row],[Discount]]</f>
        <v>184.636</v>
      </c>
      <c r="S188">
        <f>Sales_Data[[#This Row],[Gross_Sales]]-Sales_Data[[#This Row],[Discount_Amount]]</f>
        <v>1661.7239999999999</v>
      </c>
      <c r="T188">
        <f>Sales_Data[[#This Row],[Net Sales]]-Sales_Data[[#This Row],[Cost]]</f>
        <v>320.35400000000004</v>
      </c>
      <c r="U188" s="2">
        <f>Sales_Data[[#This Row],[Profit]]/Sales_Data[[#This Row],[Net Sales]]</f>
        <v>0.19278412058801586</v>
      </c>
      <c r="V188">
        <f>YEAR(Sales_Data[[#This Row],[Order_Date]])</f>
        <v>2025</v>
      </c>
      <c r="W188" t="str">
        <f>TEXT(Sales_Data[[#This Row],[Order_Date]],"mmm")</f>
        <v>Nov</v>
      </c>
      <c r="X188">
        <f>MONTH(Sales_Data[[#This Row],[Order_Date]])</f>
        <v>11</v>
      </c>
      <c r="Y188" t="str">
        <f>"Q"&amp;ROUNDUP(MONTH(Sales_Data[[#This Row],[Order_Date]])/3,0)</f>
        <v>Q4</v>
      </c>
    </row>
    <row r="189" spans="1:25" x14ac:dyDescent="0.3">
      <c r="A189" t="s">
        <v>577</v>
      </c>
      <c r="B189" s="1">
        <v>45891</v>
      </c>
      <c r="C189" t="s">
        <v>407</v>
      </c>
      <c r="D189" t="s">
        <v>522</v>
      </c>
      <c r="E189" t="s">
        <v>48</v>
      </c>
      <c r="F189" t="s">
        <v>152</v>
      </c>
      <c r="G189" t="s">
        <v>75</v>
      </c>
      <c r="H189" t="s">
        <v>256</v>
      </c>
      <c r="I189" t="s">
        <v>257</v>
      </c>
      <c r="J189">
        <v>4</v>
      </c>
      <c r="K189">
        <v>56276.25</v>
      </c>
      <c r="L189">
        <v>0.1</v>
      </c>
      <c r="M189">
        <v>150929.89000000001</v>
      </c>
      <c r="N189" t="s">
        <v>52</v>
      </c>
      <c r="O189" t="s">
        <v>35</v>
      </c>
      <c r="P189" t="s">
        <v>26</v>
      </c>
      <c r="Q189">
        <f>Sales_Data[[#This Row],[Quantity]]*Sales_Data[[#This Row],[Unit_Price]]</f>
        <v>225105</v>
      </c>
      <c r="R189">
        <f>Sales_Data[[#This Row],[Gross_Sales]]*Sales_Data[[#This Row],[Discount]]</f>
        <v>22510.5</v>
      </c>
      <c r="S189">
        <f>Sales_Data[[#This Row],[Gross_Sales]]-Sales_Data[[#This Row],[Discount_Amount]]</f>
        <v>202594.5</v>
      </c>
      <c r="T189">
        <f>Sales_Data[[#This Row],[Net Sales]]-Sales_Data[[#This Row],[Cost]]</f>
        <v>51664.609999999986</v>
      </c>
      <c r="U189" s="2">
        <f>Sales_Data[[#This Row],[Profit]]/Sales_Data[[#This Row],[Net Sales]]</f>
        <v>0.25501486960406122</v>
      </c>
      <c r="V189">
        <f>YEAR(Sales_Data[[#This Row],[Order_Date]])</f>
        <v>2025</v>
      </c>
      <c r="W189" t="str">
        <f>TEXT(Sales_Data[[#This Row],[Order_Date]],"mmm")</f>
        <v>Aug</v>
      </c>
      <c r="X189">
        <f>MONTH(Sales_Data[[#This Row],[Order_Date]])</f>
        <v>8</v>
      </c>
      <c r="Y189" t="str">
        <f>"Q"&amp;ROUNDUP(MONTH(Sales_Data[[#This Row],[Order_Date]])/3,0)</f>
        <v>Q3</v>
      </c>
    </row>
    <row r="190" spans="1:25" x14ac:dyDescent="0.3">
      <c r="A190" t="s">
        <v>578</v>
      </c>
      <c r="B190" s="1">
        <v>45829</v>
      </c>
      <c r="C190" t="s">
        <v>579</v>
      </c>
      <c r="D190" t="s">
        <v>580</v>
      </c>
      <c r="E190" t="s">
        <v>39</v>
      </c>
      <c r="F190" t="s">
        <v>96</v>
      </c>
      <c r="G190" t="s">
        <v>41</v>
      </c>
      <c r="H190" t="s">
        <v>147</v>
      </c>
      <c r="I190" t="s">
        <v>369</v>
      </c>
      <c r="J190">
        <v>2</v>
      </c>
      <c r="K190">
        <v>6298.8</v>
      </c>
      <c r="L190">
        <v>0.1</v>
      </c>
      <c r="M190">
        <v>7195.53</v>
      </c>
      <c r="N190" t="s">
        <v>24</v>
      </c>
      <c r="O190" t="s">
        <v>25</v>
      </c>
      <c r="P190" t="s">
        <v>71</v>
      </c>
      <c r="Q190">
        <f>Sales_Data[[#This Row],[Quantity]]*Sales_Data[[#This Row],[Unit_Price]]</f>
        <v>12597.6</v>
      </c>
      <c r="R190">
        <f>Sales_Data[[#This Row],[Gross_Sales]]*Sales_Data[[#This Row],[Discount]]</f>
        <v>1259.7600000000002</v>
      </c>
      <c r="S190">
        <f>Sales_Data[[#This Row],[Gross_Sales]]-Sales_Data[[#This Row],[Discount_Amount]]</f>
        <v>11337.84</v>
      </c>
      <c r="T190">
        <f>Sales_Data[[#This Row],[Net Sales]]-Sales_Data[[#This Row],[Cost]]</f>
        <v>4142.3100000000004</v>
      </c>
      <c r="U190" s="2">
        <f>Sales_Data[[#This Row],[Profit]]/Sales_Data[[#This Row],[Net Sales]]</f>
        <v>0.36535265976588138</v>
      </c>
      <c r="V190">
        <f>YEAR(Sales_Data[[#This Row],[Order_Date]])</f>
        <v>2025</v>
      </c>
      <c r="W190" t="str">
        <f>TEXT(Sales_Data[[#This Row],[Order_Date]],"mmm")</f>
        <v>Jun</v>
      </c>
      <c r="X190">
        <f>MONTH(Sales_Data[[#This Row],[Order_Date]])</f>
        <v>6</v>
      </c>
      <c r="Y190" t="str">
        <f>"Q"&amp;ROUNDUP(MONTH(Sales_Data[[#This Row],[Order_Date]])/3,0)</f>
        <v>Q2</v>
      </c>
    </row>
    <row r="191" spans="1:25" x14ac:dyDescent="0.3">
      <c r="A191" t="s">
        <v>581</v>
      </c>
      <c r="B191" s="1">
        <v>45809</v>
      </c>
      <c r="C191" t="s">
        <v>582</v>
      </c>
      <c r="D191" t="s">
        <v>221</v>
      </c>
      <c r="E191" t="s">
        <v>48</v>
      </c>
      <c r="F191" t="s">
        <v>152</v>
      </c>
      <c r="G191" t="s">
        <v>41</v>
      </c>
      <c r="H191" t="s">
        <v>42</v>
      </c>
      <c r="I191" t="s">
        <v>82</v>
      </c>
      <c r="J191">
        <v>1</v>
      </c>
      <c r="K191">
        <v>17764.32</v>
      </c>
      <c r="L191">
        <v>0</v>
      </c>
      <c r="M191">
        <v>14938.41</v>
      </c>
      <c r="N191" t="s">
        <v>52</v>
      </c>
      <c r="O191" t="s">
        <v>35</v>
      </c>
      <c r="P191" t="s">
        <v>44</v>
      </c>
      <c r="Q191">
        <f>Sales_Data[[#This Row],[Quantity]]*Sales_Data[[#This Row],[Unit_Price]]</f>
        <v>17764.32</v>
      </c>
      <c r="R191">
        <f>Sales_Data[[#This Row],[Gross_Sales]]*Sales_Data[[#This Row],[Discount]]</f>
        <v>0</v>
      </c>
      <c r="S191">
        <f>Sales_Data[[#This Row],[Gross_Sales]]-Sales_Data[[#This Row],[Discount_Amount]]</f>
        <v>17764.32</v>
      </c>
      <c r="T191">
        <f>Sales_Data[[#This Row],[Net Sales]]-Sales_Data[[#This Row],[Cost]]</f>
        <v>2825.91</v>
      </c>
      <c r="U191" s="2">
        <f>Sales_Data[[#This Row],[Profit]]/Sales_Data[[#This Row],[Net Sales]]</f>
        <v>0.15907785943959576</v>
      </c>
      <c r="V191">
        <f>YEAR(Sales_Data[[#This Row],[Order_Date]])</f>
        <v>2025</v>
      </c>
      <c r="W191" t="str">
        <f>TEXT(Sales_Data[[#This Row],[Order_Date]],"mmm")</f>
        <v>Jun</v>
      </c>
      <c r="X191">
        <f>MONTH(Sales_Data[[#This Row],[Order_Date]])</f>
        <v>6</v>
      </c>
      <c r="Y191" t="str">
        <f>"Q"&amp;ROUNDUP(MONTH(Sales_Data[[#This Row],[Order_Date]])/3,0)</f>
        <v>Q2</v>
      </c>
    </row>
    <row r="192" spans="1:25" x14ac:dyDescent="0.3">
      <c r="A192" t="s">
        <v>583</v>
      </c>
      <c r="B192" s="1">
        <v>45972</v>
      </c>
      <c r="C192" t="s">
        <v>584</v>
      </c>
      <c r="D192" t="s">
        <v>359</v>
      </c>
      <c r="E192" t="s">
        <v>19</v>
      </c>
      <c r="F192" t="s">
        <v>66</v>
      </c>
      <c r="G192" t="s">
        <v>41</v>
      </c>
      <c r="H192" t="s">
        <v>42</v>
      </c>
      <c r="I192" t="s">
        <v>43</v>
      </c>
      <c r="J192">
        <v>3</v>
      </c>
      <c r="K192">
        <v>7974.83</v>
      </c>
      <c r="L192">
        <v>0.05</v>
      </c>
      <c r="M192">
        <v>16735.29</v>
      </c>
      <c r="N192" t="s">
        <v>109</v>
      </c>
      <c r="O192" t="s">
        <v>35</v>
      </c>
      <c r="P192" t="s">
        <v>71</v>
      </c>
      <c r="Q192">
        <f>Sales_Data[[#This Row],[Quantity]]*Sales_Data[[#This Row],[Unit_Price]]</f>
        <v>23924.489999999998</v>
      </c>
      <c r="R192">
        <f>Sales_Data[[#This Row],[Gross_Sales]]*Sales_Data[[#This Row],[Discount]]</f>
        <v>1196.2245</v>
      </c>
      <c r="S192">
        <f>Sales_Data[[#This Row],[Gross_Sales]]-Sales_Data[[#This Row],[Discount_Amount]]</f>
        <v>22728.265499999998</v>
      </c>
      <c r="T192">
        <f>Sales_Data[[#This Row],[Net Sales]]-Sales_Data[[#This Row],[Cost]]</f>
        <v>5992.9754999999968</v>
      </c>
      <c r="U192" s="2">
        <f>Sales_Data[[#This Row],[Profit]]/Sales_Data[[#This Row],[Net Sales]]</f>
        <v>0.26367940395627626</v>
      </c>
      <c r="V192">
        <f>YEAR(Sales_Data[[#This Row],[Order_Date]])</f>
        <v>2025</v>
      </c>
      <c r="W192" t="str">
        <f>TEXT(Sales_Data[[#This Row],[Order_Date]],"mmm")</f>
        <v>Nov</v>
      </c>
      <c r="X192">
        <f>MONTH(Sales_Data[[#This Row],[Order_Date]])</f>
        <v>11</v>
      </c>
      <c r="Y192" t="str">
        <f>"Q"&amp;ROUNDUP(MONTH(Sales_Data[[#This Row],[Order_Date]])/3,0)</f>
        <v>Q4</v>
      </c>
    </row>
    <row r="193" spans="1:25" x14ac:dyDescent="0.3">
      <c r="A193" t="s">
        <v>585</v>
      </c>
      <c r="B193" s="1">
        <v>45817</v>
      </c>
      <c r="C193" t="s">
        <v>586</v>
      </c>
      <c r="D193" t="s">
        <v>80</v>
      </c>
      <c r="E193" t="s">
        <v>19</v>
      </c>
      <c r="F193" t="s">
        <v>113</v>
      </c>
      <c r="G193" t="s">
        <v>21</v>
      </c>
      <c r="H193" t="s">
        <v>297</v>
      </c>
      <c r="I193" t="s">
        <v>297</v>
      </c>
      <c r="J193">
        <v>1</v>
      </c>
      <c r="K193">
        <v>15138.51</v>
      </c>
      <c r="L193">
        <v>0.1</v>
      </c>
      <c r="M193">
        <v>8957.18</v>
      </c>
      <c r="N193" t="s">
        <v>52</v>
      </c>
      <c r="O193" t="s">
        <v>35</v>
      </c>
      <c r="P193" t="s">
        <v>71</v>
      </c>
      <c r="Q193">
        <f>Sales_Data[[#This Row],[Quantity]]*Sales_Data[[#This Row],[Unit_Price]]</f>
        <v>15138.51</v>
      </c>
      <c r="R193">
        <f>Sales_Data[[#This Row],[Gross_Sales]]*Sales_Data[[#This Row],[Discount]]</f>
        <v>1513.8510000000001</v>
      </c>
      <c r="S193">
        <f>Sales_Data[[#This Row],[Gross_Sales]]-Sales_Data[[#This Row],[Discount_Amount]]</f>
        <v>13624.659</v>
      </c>
      <c r="T193">
        <f>Sales_Data[[#This Row],[Net Sales]]-Sales_Data[[#This Row],[Cost]]</f>
        <v>4667.4789999999994</v>
      </c>
      <c r="U193" s="2">
        <f>Sales_Data[[#This Row],[Profit]]/Sales_Data[[#This Row],[Net Sales]]</f>
        <v>0.34257583987973567</v>
      </c>
      <c r="V193">
        <f>YEAR(Sales_Data[[#This Row],[Order_Date]])</f>
        <v>2025</v>
      </c>
      <c r="W193" t="str">
        <f>TEXT(Sales_Data[[#This Row],[Order_Date]],"mmm")</f>
        <v>Jun</v>
      </c>
      <c r="X193">
        <f>MONTH(Sales_Data[[#This Row],[Order_Date]])</f>
        <v>6</v>
      </c>
      <c r="Y193" t="str">
        <f>"Q"&amp;ROUNDUP(MONTH(Sales_Data[[#This Row],[Order_Date]])/3,0)</f>
        <v>Q2</v>
      </c>
    </row>
    <row r="194" spans="1:25" x14ac:dyDescent="0.3">
      <c r="A194" t="s">
        <v>587</v>
      </c>
      <c r="B194" s="1">
        <v>45753</v>
      </c>
      <c r="C194" t="s">
        <v>588</v>
      </c>
      <c r="D194" t="s">
        <v>589</v>
      </c>
      <c r="E194" t="s">
        <v>48</v>
      </c>
      <c r="F194" t="s">
        <v>164</v>
      </c>
      <c r="G194" t="s">
        <v>67</v>
      </c>
      <c r="H194" t="s">
        <v>68</v>
      </c>
      <c r="I194" t="s">
        <v>69</v>
      </c>
      <c r="J194">
        <v>2</v>
      </c>
      <c r="K194">
        <v>50458.97</v>
      </c>
      <c r="L194">
        <v>0</v>
      </c>
      <c r="M194">
        <v>71455.08</v>
      </c>
      <c r="N194" t="s">
        <v>109</v>
      </c>
      <c r="O194" t="s">
        <v>35</v>
      </c>
      <c r="P194" t="s">
        <v>71</v>
      </c>
      <c r="Q194">
        <f>Sales_Data[[#This Row],[Quantity]]*Sales_Data[[#This Row],[Unit_Price]]</f>
        <v>100917.94</v>
      </c>
      <c r="R194">
        <f>Sales_Data[[#This Row],[Gross_Sales]]*Sales_Data[[#This Row],[Discount]]</f>
        <v>0</v>
      </c>
      <c r="S194">
        <f>Sales_Data[[#This Row],[Gross_Sales]]-Sales_Data[[#This Row],[Discount_Amount]]</f>
        <v>100917.94</v>
      </c>
      <c r="T194">
        <f>Sales_Data[[#This Row],[Net Sales]]-Sales_Data[[#This Row],[Cost]]</f>
        <v>29462.86</v>
      </c>
      <c r="U194" s="2">
        <f>Sales_Data[[#This Row],[Profit]]/Sales_Data[[#This Row],[Net Sales]]</f>
        <v>0.29194868622962378</v>
      </c>
      <c r="V194">
        <f>YEAR(Sales_Data[[#This Row],[Order_Date]])</f>
        <v>2025</v>
      </c>
      <c r="W194" t="str">
        <f>TEXT(Sales_Data[[#This Row],[Order_Date]],"mmm")</f>
        <v>Apr</v>
      </c>
      <c r="X194">
        <f>MONTH(Sales_Data[[#This Row],[Order_Date]])</f>
        <v>4</v>
      </c>
      <c r="Y194" t="str">
        <f>"Q"&amp;ROUNDUP(MONTH(Sales_Data[[#This Row],[Order_Date]])/3,0)</f>
        <v>Q2</v>
      </c>
    </row>
    <row r="195" spans="1:25" x14ac:dyDescent="0.3">
      <c r="A195" t="s">
        <v>590</v>
      </c>
      <c r="B195" s="1">
        <v>45890</v>
      </c>
      <c r="C195" t="s">
        <v>591</v>
      </c>
      <c r="D195" t="s">
        <v>310</v>
      </c>
      <c r="E195" t="s">
        <v>39</v>
      </c>
      <c r="F195" t="s">
        <v>107</v>
      </c>
      <c r="G195" t="s">
        <v>75</v>
      </c>
      <c r="H195" t="s">
        <v>256</v>
      </c>
      <c r="I195" t="s">
        <v>257</v>
      </c>
      <c r="J195">
        <v>1</v>
      </c>
      <c r="K195">
        <v>5771.85</v>
      </c>
      <c r="L195">
        <v>0.15</v>
      </c>
      <c r="M195">
        <v>3078.43</v>
      </c>
      <c r="N195" t="s">
        <v>52</v>
      </c>
      <c r="O195" t="s">
        <v>35</v>
      </c>
      <c r="P195" t="s">
        <v>44</v>
      </c>
      <c r="Q195">
        <f>Sales_Data[[#This Row],[Quantity]]*Sales_Data[[#This Row],[Unit_Price]]</f>
        <v>5771.85</v>
      </c>
      <c r="R195">
        <f>Sales_Data[[#This Row],[Gross_Sales]]*Sales_Data[[#This Row],[Discount]]</f>
        <v>865.77750000000003</v>
      </c>
      <c r="S195">
        <f>Sales_Data[[#This Row],[Gross_Sales]]-Sales_Data[[#This Row],[Discount_Amount]]</f>
        <v>4906.0725000000002</v>
      </c>
      <c r="T195">
        <f>Sales_Data[[#This Row],[Net Sales]]-Sales_Data[[#This Row],[Cost]]</f>
        <v>1827.6425000000004</v>
      </c>
      <c r="U195" s="2">
        <f>Sales_Data[[#This Row],[Profit]]/Sales_Data[[#This Row],[Net Sales]]</f>
        <v>0.37252659841451596</v>
      </c>
      <c r="V195">
        <f>YEAR(Sales_Data[[#This Row],[Order_Date]])</f>
        <v>2025</v>
      </c>
      <c r="W195" t="str">
        <f>TEXT(Sales_Data[[#This Row],[Order_Date]],"mmm")</f>
        <v>Aug</v>
      </c>
      <c r="X195">
        <f>MONTH(Sales_Data[[#This Row],[Order_Date]])</f>
        <v>8</v>
      </c>
      <c r="Y195" t="str">
        <f>"Q"&amp;ROUNDUP(MONTH(Sales_Data[[#This Row],[Order_Date]])/3,0)</f>
        <v>Q3</v>
      </c>
    </row>
    <row r="196" spans="1:25" x14ac:dyDescent="0.3">
      <c r="A196" t="s">
        <v>592</v>
      </c>
      <c r="B196" s="1">
        <v>45837</v>
      </c>
      <c r="C196" t="s">
        <v>593</v>
      </c>
      <c r="D196" t="s">
        <v>430</v>
      </c>
      <c r="E196" t="s">
        <v>119</v>
      </c>
      <c r="F196" t="s">
        <v>120</v>
      </c>
      <c r="G196" t="s">
        <v>32</v>
      </c>
      <c r="H196" t="s">
        <v>50</v>
      </c>
      <c r="I196" t="s">
        <v>58</v>
      </c>
      <c r="J196">
        <v>2</v>
      </c>
      <c r="K196">
        <v>4906.38</v>
      </c>
      <c r="L196">
        <v>0</v>
      </c>
      <c r="M196">
        <v>8584.3700000000008</v>
      </c>
      <c r="N196" t="s">
        <v>52</v>
      </c>
      <c r="O196" t="s">
        <v>35</v>
      </c>
      <c r="P196" t="s">
        <v>71</v>
      </c>
      <c r="Q196">
        <f>Sales_Data[[#This Row],[Quantity]]*Sales_Data[[#This Row],[Unit_Price]]</f>
        <v>9812.76</v>
      </c>
      <c r="R196">
        <f>Sales_Data[[#This Row],[Gross_Sales]]*Sales_Data[[#This Row],[Discount]]</f>
        <v>0</v>
      </c>
      <c r="S196">
        <f>Sales_Data[[#This Row],[Gross_Sales]]-Sales_Data[[#This Row],[Discount_Amount]]</f>
        <v>9812.76</v>
      </c>
      <c r="T196">
        <f>Sales_Data[[#This Row],[Net Sales]]-Sales_Data[[#This Row],[Cost]]</f>
        <v>1228.3899999999994</v>
      </c>
      <c r="U196" s="2">
        <f>Sales_Data[[#This Row],[Profit]]/Sales_Data[[#This Row],[Net Sales]]</f>
        <v>0.12518292508937337</v>
      </c>
      <c r="V196">
        <f>YEAR(Sales_Data[[#This Row],[Order_Date]])</f>
        <v>2025</v>
      </c>
      <c r="W196" t="str">
        <f>TEXT(Sales_Data[[#This Row],[Order_Date]],"mmm")</f>
        <v>Jun</v>
      </c>
      <c r="X196">
        <f>MONTH(Sales_Data[[#This Row],[Order_Date]])</f>
        <v>6</v>
      </c>
      <c r="Y196" t="str">
        <f>"Q"&amp;ROUNDUP(MONTH(Sales_Data[[#This Row],[Order_Date]])/3,0)</f>
        <v>Q2</v>
      </c>
    </row>
    <row r="197" spans="1:25" x14ac:dyDescent="0.3">
      <c r="A197" t="s">
        <v>594</v>
      </c>
      <c r="B197" s="1">
        <v>45770</v>
      </c>
      <c r="C197" t="s">
        <v>595</v>
      </c>
      <c r="D197" t="s">
        <v>596</v>
      </c>
      <c r="E197" t="s">
        <v>119</v>
      </c>
      <c r="F197" t="s">
        <v>184</v>
      </c>
      <c r="G197" t="s">
        <v>41</v>
      </c>
      <c r="H197" t="s">
        <v>42</v>
      </c>
      <c r="I197" t="s">
        <v>43</v>
      </c>
      <c r="J197">
        <v>2</v>
      </c>
      <c r="K197">
        <v>8248.17</v>
      </c>
      <c r="L197">
        <v>0</v>
      </c>
      <c r="M197">
        <v>13443.63</v>
      </c>
      <c r="N197" t="s">
        <v>24</v>
      </c>
      <c r="O197" t="s">
        <v>53</v>
      </c>
      <c r="P197" t="s">
        <v>44</v>
      </c>
      <c r="Q197">
        <f>Sales_Data[[#This Row],[Quantity]]*Sales_Data[[#This Row],[Unit_Price]]</f>
        <v>16496.34</v>
      </c>
      <c r="R197">
        <f>Sales_Data[[#This Row],[Gross_Sales]]*Sales_Data[[#This Row],[Discount]]</f>
        <v>0</v>
      </c>
      <c r="S197">
        <f>Sales_Data[[#This Row],[Gross_Sales]]-Sales_Data[[#This Row],[Discount_Amount]]</f>
        <v>16496.34</v>
      </c>
      <c r="T197">
        <f>Sales_Data[[#This Row],[Net Sales]]-Sales_Data[[#This Row],[Cost]]</f>
        <v>3052.7100000000009</v>
      </c>
      <c r="U197" s="2">
        <f>Sales_Data[[#This Row],[Profit]]/Sales_Data[[#This Row],[Net Sales]]</f>
        <v>0.18505377556476169</v>
      </c>
      <c r="V197">
        <f>YEAR(Sales_Data[[#This Row],[Order_Date]])</f>
        <v>2025</v>
      </c>
      <c r="W197" t="str">
        <f>TEXT(Sales_Data[[#This Row],[Order_Date]],"mmm")</f>
        <v>Apr</v>
      </c>
      <c r="X197">
        <f>MONTH(Sales_Data[[#This Row],[Order_Date]])</f>
        <v>4</v>
      </c>
      <c r="Y197" t="str">
        <f>"Q"&amp;ROUNDUP(MONTH(Sales_Data[[#This Row],[Order_Date]])/3,0)</f>
        <v>Q2</v>
      </c>
    </row>
    <row r="198" spans="1:25" x14ac:dyDescent="0.3">
      <c r="A198" t="s">
        <v>597</v>
      </c>
      <c r="B198" s="1">
        <v>45975</v>
      </c>
      <c r="C198" t="s">
        <v>598</v>
      </c>
      <c r="D198" t="s">
        <v>277</v>
      </c>
      <c r="E198" t="s">
        <v>48</v>
      </c>
      <c r="F198" t="s">
        <v>132</v>
      </c>
      <c r="G198" t="s">
        <v>67</v>
      </c>
      <c r="H198" t="s">
        <v>88</v>
      </c>
      <c r="I198" t="s">
        <v>89</v>
      </c>
      <c r="J198">
        <v>2</v>
      </c>
      <c r="K198">
        <v>22197.919999999998</v>
      </c>
      <c r="L198">
        <v>0.05</v>
      </c>
      <c r="M198">
        <v>26684.95</v>
      </c>
      <c r="N198" t="s">
        <v>24</v>
      </c>
      <c r="O198" t="s">
        <v>35</v>
      </c>
      <c r="P198" t="s">
        <v>71</v>
      </c>
      <c r="Q198">
        <f>Sales_Data[[#This Row],[Quantity]]*Sales_Data[[#This Row],[Unit_Price]]</f>
        <v>44395.839999999997</v>
      </c>
      <c r="R198">
        <f>Sales_Data[[#This Row],[Gross_Sales]]*Sales_Data[[#This Row],[Discount]]</f>
        <v>2219.7919999999999</v>
      </c>
      <c r="S198">
        <f>Sales_Data[[#This Row],[Gross_Sales]]-Sales_Data[[#This Row],[Discount_Amount]]</f>
        <v>42176.047999999995</v>
      </c>
      <c r="T198">
        <f>Sales_Data[[#This Row],[Net Sales]]-Sales_Data[[#This Row],[Cost]]</f>
        <v>15491.097999999994</v>
      </c>
      <c r="U198" s="2">
        <f>Sales_Data[[#This Row],[Profit]]/Sales_Data[[#This Row],[Net Sales]]</f>
        <v>0.3672961013322063</v>
      </c>
      <c r="V198">
        <f>YEAR(Sales_Data[[#This Row],[Order_Date]])</f>
        <v>2025</v>
      </c>
      <c r="W198" t="str">
        <f>TEXT(Sales_Data[[#This Row],[Order_Date]],"mmm")</f>
        <v>Nov</v>
      </c>
      <c r="X198">
        <f>MONTH(Sales_Data[[#This Row],[Order_Date]])</f>
        <v>11</v>
      </c>
      <c r="Y198" t="str">
        <f>"Q"&amp;ROUNDUP(MONTH(Sales_Data[[#This Row],[Order_Date]])/3,0)</f>
        <v>Q4</v>
      </c>
    </row>
    <row r="199" spans="1:25" x14ac:dyDescent="0.3">
      <c r="A199" t="s">
        <v>599</v>
      </c>
      <c r="B199" s="1">
        <v>45709</v>
      </c>
      <c r="C199" t="s">
        <v>600</v>
      </c>
      <c r="D199" t="s">
        <v>310</v>
      </c>
      <c r="E199" t="s">
        <v>39</v>
      </c>
      <c r="F199" t="s">
        <v>96</v>
      </c>
      <c r="G199" t="s">
        <v>21</v>
      </c>
      <c r="H199" t="s">
        <v>297</v>
      </c>
      <c r="I199" t="s">
        <v>297</v>
      </c>
      <c r="J199">
        <v>1</v>
      </c>
      <c r="K199">
        <v>1434.04</v>
      </c>
      <c r="L199">
        <v>0.15</v>
      </c>
      <c r="M199">
        <v>831.9</v>
      </c>
      <c r="N199" t="s">
        <v>52</v>
      </c>
      <c r="O199" t="s">
        <v>25</v>
      </c>
      <c r="P199" t="s">
        <v>26</v>
      </c>
      <c r="Q199">
        <f>Sales_Data[[#This Row],[Quantity]]*Sales_Data[[#This Row],[Unit_Price]]</f>
        <v>1434.04</v>
      </c>
      <c r="R199">
        <f>Sales_Data[[#This Row],[Gross_Sales]]*Sales_Data[[#This Row],[Discount]]</f>
        <v>215.10599999999999</v>
      </c>
      <c r="S199">
        <f>Sales_Data[[#This Row],[Gross_Sales]]-Sales_Data[[#This Row],[Discount_Amount]]</f>
        <v>1218.934</v>
      </c>
      <c r="T199">
        <f>Sales_Data[[#This Row],[Net Sales]]-Sales_Data[[#This Row],[Cost]]</f>
        <v>387.03399999999999</v>
      </c>
      <c r="U199" s="2">
        <f>Sales_Data[[#This Row],[Profit]]/Sales_Data[[#This Row],[Net Sales]]</f>
        <v>0.31751842183416001</v>
      </c>
      <c r="V199">
        <f>YEAR(Sales_Data[[#This Row],[Order_Date]])</f>
        <v>2025</v>
      </c>
      <c r="W199" t="str">
        <f>TEXT(Sales_Data[[#This Row],[Order_Date]],"mmm")</f>
        <v>Feb</v>
      </c>
      <c r="X199">
        <f>MONTH(Sales_Data[[#This Row],[Order_Date]])</f>
        <v>2</v>
      </c>
      <c r="Y199" t="str">
        <f>"Q"&amp;ROUNDUP(MONTH(Sales_Data[[#This Row],[Order_Date]])/3,0)</f>
        <v>Q1</v>
      </c>
    </row>
    <row r="200" spans="1:25" x14ac:dyDescent="0.3">
      <c r="A200" t="s">
        <v>601</v>
      </c>
      <c r="B200" s="1">
        <v>45925</v>
      </c>
      <c r="C200" t="s">
        <v>602</v>
      </c>
      <c r="D200" t="s">
        <v>100</v>
      </c>
      <c r="E200" t="s">
        <v>39</v>
      </c>
      <c r="F200" t="s">
        <v>107</v>
      </c>
      <c r="G200" t="s">
        <v>67</v>
      </c>
      <c r="H200" t="s">
        <v>121</v>
      </c>
      <c r="I200" t="s">
        <v>142</v>
      </c>
      <c r="J200">
        <v>1</v>
      </c>
      <c r="K200">
        <v>5077.63</v>
      </c>
      <c r="L200">
        <v>0.05</v>
      </c>
      <c r="M200">
        <v>3588.16</v>
      </c>
      <c r="N200" t="s">
        <v>24</v>
      </c>
      <c r="O200" t="s">
        <v>25</v>
      </c>
      <c r="P200" t="s">
        <v>44</v>
      </c>
      <c r="Q200">
        <f>Sales_Data[[#This Row],[Quantity]]*Sales_Data[[#This Row],[Unit_Price]]</f>
        <v>5077.63</v>
      </c>
      <c r="R200">
        <f>Sales_Data[[#This Row],[Gross_Sales]]*Sales_Data[[#This Row],[Discount]]</f>
        <v>253.88150000000002</v>
      </c>
      <c r="S200">
        <f>Sales_Data[[#This Row],[Gross_Sales]]-Sales_Data[[#This Row],[Discount_Amount]]</f>
        <v>4823.7484999999997</v>
      </c>
      <c r="T200">
        <f>Sales_Data[[#This Row],[Net Sales]]-Sales_Data[[#This Row],[Cost]]</f>
        <v>1235.5884999999998</v>
      </c>
      <c r="U200" s="2">
        <f>Sales_Data[[#This Row],[Profit]]/Sales_Data[[#This Row],[Net Sales]]</f>
        <v>0.25614695708119939</v>
      </c>
      <c r="V200">
        <f>YEAR(Sales_Data[[#This Row],[Order_Date]])</f>
        <v>2025</v>
      </c>
      <c r="W200" t="str">
        <f>TEXT(Sales_Data[[#This Row],[Order_Date]],"mmm")</f>
        <v>Sep</v>
      </c>
      <c r="X200">
        <f>MONTH(Sales_Data[[#This Row],[Order_Date]])</f>
        <v>9</v>
      </c>
      <c r="Y200" t="str">
        <f>"Q"&amp;ROUNDUP(MONTH(Sales_Data[[#This Row],[Order_Date]])/3,0)</f>
        <v>Q3</v>
      </c>
    </row>
    <row r="201" spans="1:25" x14ac:dyDescent="0.3">
      <c r="A201" t="s">
        <v>603</v>
      </c>
      <c r="B201" s="1">
        <v>45952</v>
      </c>
      <c r="C201" t="s">
        <v>604</v>
      </c>
      <c r="D201" t="s">
        <v>277</v>
      </c>
      <c r="E201" t="s">
        <v>19</v>
      </c>
      <c r="F201" t="s">
        <v>66</v>
      </c>
      <c r="G201" t="s">
        <v>67</v>
      </c>
      <c r="H201" t="s">
        <v>68</v>
      </c>
      <c r="I201" t="s">
        <v>69</v>
      </c>
      <c r="J201">
        <v>1</v>
      </c>
      <c r="K201">
        <v>10030.83</v>
      </c>
      <c r="L201">
        <v>0.1</v>
      </c>
      <c r="M201">
        <v>7280.19</v>
      </c>
      <c r="N201" t="s">
        <v>70</v>
      </c>
      <c r="O201" t="s">
        <v>25</v>
      </c>
      <c r="P201" t="s">
        <v>71</v>
      </c>
      <c r="Q201">
        <f>Sales_Data[[#This Row],[Quantity]]*Sales_Data[[#This Row],[Unit_Price]]</f>
        <v>10030.83</v>
      </c>
      <c r="R201">
        <f>Sales_Data[[#This Row],[Gross_Sales]]*Sales_Data[[#This Row],[Discount]]</f>
        <v>1003.0830000000001</v>
      </c>
      <c r="S201">
        <f>Sales_Data[[#This Row],[Gross_Sales]]-Sales_Data[[#This Row],[Discount_Amount]]</f>
        <v>9027.7469999999994</v>
      </c>
      <c r="T201">
        <f>Sales_Data[[#This Row],[Net Sales]]-Sales_Data[[#This Row],[Cost]]</f>
        <v>1747.5569999999998</v>
      </c>
      <c r="U201" s="2">
        <f>Sales_Data[[#This Row],[Profit]]/Sales_Data[[#This Row],[Net Sales]]</f>
        <v>0.19357620456133739</v>
      </c>
      <c r="V201">
        <f>YEAR(Sales_Data[[#This Row],[Order_Date]])</f>
        <v>2025</v>
      </c>
      <c r="W201" t="str">
        <f>TEXT(Sales_Data[[#This Row],[Order_Date]],"mmm")</f>
        <v>Oct</v>
      </c>
      <c r="X201">
        <f>MONTH(Sales_Data[[#This Row],[Order_Date]])</f>
        <v>10</v>
      </c>
      <c r="Y201" t="str">
        <f>"Q"&amp;ROUNDUP(MONTH(Sales_Data[[#This Row],[Order_Date]])/3,0)</f>
        <v>Q4</v>
      </c>
    </row>
    <row r="202" spans="1:25" x14ac:dyDescent="0.3">
      <c r="A202" t="s">
        <v>605</v>
      </c>
      <c r="B202" s="1">
        <v>45770</v>
      </c>
      <c r="C202" t="s">
        <v>606</v>
      </c>
      <c r="D202" t="s">
        <v>327</v>
      </c>
      <c r="E202" t="s">
        <v>48</v>
      </c>
      <c r="F202" t="s">
        <v>164</v>
      </c>
      <c r="G202" t="s">
        <v>41</v>
      </c>
      <c r="H202" t="s">
        <v>42</v>
      </c>
      <c r="I202" t="s">
        <v>82</v>
      </c>
      <c r="J202">
        <v>1</v>
      </c>
      <c r="K202">
        <v>55766.2</v>
      </c>
      <c r="L202">
        <v>0.1</v>
      </c>
      <c r="M202">
        <v>39404.379999999997</v>
      </c>
      <c r="N202" t="s">
        <v>83</v>
      </c>
      <c r="O202" t="s">
        <v>25</v>
      </c>
      <c r="P202" t="s">
        <v>71</v>
      </c>
      <c r="Q202">
        <f>Sales_Data[[#This Row],[Quantity]]*Sales_Data[[#This Row],[Unit_Price]]</f>
        <v>55766.2</v>
      </c>
      <c r="R202">
        <f>Sales_Data[[#This Row],[Gross_Sales]]*Sales_Data[[#This Row],[Discount]]</f>
        <v>5576.62</v>
      </c>
      <c r="S202">
        <f>Sales_Data[[#This Row],[Gross_Sales]]-Sales_Data[[#This Row],[Discount_Amount]]</f>
        <v>50189.579999999994</v>
      </c>
      <c r="T202">
        <f>Sales_Data[[#This Row],[Net Sales]]-Sales_Data[[#This Row],[Cost]]</f>
        <v>10785.199999999997</v>
      </c>
      <c r="U202" s="2">
        <f>Sales_Data[[#This Row],[Profit]]/Sales_Data[[#This Row],[Net Sales]]</f>
        <v>0.21488922601065796</v>
      </c>
      <c r="V202">
        <f>YEAR(Sales_Data[[#This Row],[Order_Date]])</f>
        <v>2025</v>
      </c>
      <c r="W202" t="str">
        <f>TEXT(Sales_Data[[#This Row],[Order_Date]],"mmm")</f>
        <v>Apr</v>
      </c>
      <c r="X202">
        <f>MONTH(Sales_Data[[#This Row],[Order_Date]])</f>
        <v>4</v>
      </c>
      <c r="Y202" t="str">
        <f>"Q"&amp;ROUNDUP(MONTH(Sales_Data[[#This Row],[Order_Date]])/3,0)</f>
        <v>Q2</v>
      </c>
    </row>
    <row r="203" spans="1:25" x14ac:dyDescent="0.3">
      <c r="A203" t="s">
        <v>607</v>
      </c>
      <c r="B203" s="1">
        <v>45758</v>
      </c>
      <c r="C203" t="s">
        <v>608</v>
      </c>
      <c r="D203" t="s">
        <v>522</v>
      </c>
      <c r="E203" t="s">
        <v>39</v>
      </c>
      <c r="F203" t="s">
        <v>40</v>
      </c>
      <c r="G203" t="s">
        <v>67</v>
      </c>
      <c r="H203" t="s">
        <v>88</v>
      </c>
      <c r="I203" t="s">
        <v>157</v>
      </c>
      <c r="J203">
        <v>1</v>
      </c>
      <c r="K203">
        <v>935.65</v>
      </c>
      <c r="L203">
        <v>0</v>
      </c>
      <c r="M203">
        <v>687.44</v>
      </c>
      <c r="N203" t="s">
        <v>24</v>
      </c>
      <c r="O203" t="s">
        <v>35</v>
      </c>
      <c r="P203" t="s">
        <v>44</v>
      </c>
      <c r="Q203">
        <f>Sales_Data[[#This Row],[Quantity]]*Sales_Data[[#This Row],[Unit_Price]]</f>
        <v>935.65</v>
      </c>
      <c r="R203">
        <f>Sales_Data[[#This Row],[Gross_Sales]]*Sales_Data[[#This Row],[Discount]]</f>
        <v>0</v>
      </c>
      <c r="S203">
        <f>Sales_Data[[#This Row],[Gross_Sales]]-Sales_Data[[#This Row],[Discount_Amount]]</f>
        <v>935.65</v>
      </c>
      <c r="T203">
        <f>Sales_Data[[#This Row],[Net Sales]]-Sales_Data[[#This Row],[Cost]]</f>
        <v>248.20999999999992</v>
      </c>
      <c r="U203" s="2">
        <f>Sales_Data[[#This Row],[Profit]]/Sales_Data[[#This Row],[Net Sales]]</f>
        <v>0.26528082081975091</v>
      </c>
      <c r="V203">
        <f>YEAR(Sales_Data[[#This Row],[Order_Date]])</f>
        <v>2025</v>
      </c>
      <c r="W203" t="str">
        <f>TEXT(Sales_Data[[#This Row],[Order_Date]],"mmm")</f>
        <v>Apr</v>
      </c>
      <c r="X203">
        <f>MONTH(Sales_Data[[#This Row],[Order_Date]])</f>
        <v>4</v>
      </c>
      <c r="Y203" t="str">
        <f>"Q"&amp;ROUNDUP(MONTH(Sales_Data[[#This Row],[Order_Date]])/3,0)</f>
        <v>Q2</v>
      </c>
    </row>
    <row r="204" spans="1:25" x14ac:dyDescent="0.3">
      <c r="A204" t="s">
        <v>609</v>
      </c>
      <c r="B204" s="1">
        <v>45770</v>
      </c>
      <c r="C204" t="s">
        <v>610</v>
      </c>
      <c r="D204" t="s">
        <v>313</v>
      </c>
      <c r="E204" t="s">
        <v>119</v>
      </c>
      <c r="F204" t="s">
        <v>538</v>
      </c>
      <c r="G204" t="s">
        <v>67</v>
      </c>
      <c r="H204" t="s">
        <v>68</v>
      </c>
      <c r="I204" t="s">
        <v>69</v>
      </c>
      <c r="J204">
        <v>2</v>
      </c>
      <c r="K204">
        <v>7671.39</v>
      </c>
      <c r="L204">
        <v>0</v>
      </c>
      <c r="M204">
        <v>11693.39</v>
      </c>
      <c r="N204" t="s">
        <v>52</v>
      </c>
      <c r="O204" t="s">
        <v>35</v>
      </c>
      <c r="P204" t="s">
        <v>44</v>
      </c>
      <c r="Q204">
        <f>Sales_Data[[#This Row],[Quantity]]*Sales_Data[[#This Row],[Unit_Price]]</f>
        <v>15342.78</v>
      </c>
      <c r="R204">
        <f>Sales_Data[[#This Row],[Gross_Sales]]*Sales_Data[[#This Row],[Discount]]</f>
        <v>0</v>
      </c>
      <c r="S204">
        <f>Sales_Data[[#This Row],[Gross_Sales]]-Sales_Data[[#This Row],[Discount_Amount]]</f>
        <v>15342.78</v>
      </c>
      <c r="T204">
        <f>Sales_Data[[#This Row],[Net Sales]]-Sales_Data[[#This Row],[Cost]]</f>
        <v>3649.3900000000012</v>
      </c>
      <c r="U204" s="2">
        <f>Sales_Data[[#This Row],[Profit]]/Sales_Data[[#This Row],[Net Sales]]</f>
        <v>0.23785715496148685</v>
      </c>
      <c r="V204">
        <f>YEAR(Sales_Data[[#This Row],[Order_Date]])</f>
        <v>2025</v>
      </c>
      <c r="W204" t="str">
        <f>TEXT(Sales_Data[[#This Row],[Order_Date]],"mmm")</f>
        <v>Apr</v>
      </c>
      <c r="X204">
        <f>MONTH(Sales_Data[[#This Row],[Order_Date]])</f>
        <v>4</v>
      </c>
      <c r="Y204" t="str">
        <f>"Q"&amp;ROUNDUP(MONTH(Sales_Data[[#This Row],[Order_Date]])/3,0)</f>
        <v>Q2</v>
      </c>
    </row>
    <row r="205" spans="1:25" x14ac:dyDescent="0.3">
      <c r="A205" t="s">
        <v>611</v>
      </c>
      <c r="B205" s="1">
        <v>45738</v>
      </c>
      <c r="C205" t="s">
        <v>612</v>
      </c>
      <c r="D205" t="s">
        <v>160</v>
      </c>
      <c r="E205" t="s">
        <v>39</v>
      </c>
      <c r="F205" t="s">
        <v>40</v>
      </c>
      <c r="G205" t="s">
        <v>21</v>
      </c>
      <c r="H205" t="s">
        <v>127</v>
      </c>
      <c r="I205" t="s">
        <v>314</v>
      </c>
      <c r="J205">
        <v>3</v>
      </c>
      <c r="K205">
        <v>2335.7399999999998</v>
      </c>
      <c r="L205">
        <v>0.15</v>
      </c>
      <c r="M205">
        <v>3759.57</v>
      </c>
      <c r="N205" t="s">
        <v>52</v>
      </c>
      <c r="O205" t="s">
        <v>25</v>
      </c>
      <c r="P205" t="s">
        <v>44</v>
      </c>
      <c r="Q205">
        <f>Sales_Data[[#This Row],[Quantity]]*Sales_Data[[#This Row],[Unit_Price]]</f>
        <v>7007.2199999999993</v>
      </c>
      <c r="R205">
        <f>Sales_Data[[#This Row],[Gross_Sales]]*Sales_Data[[#This Row],[Discount]]</f>
        <v>1051.0829999999999</v>
      </c>
      <c r="S205">
        <f>Sales_Data[[#This Row],[Gross_Sales]]-Sales_Data[[#This Row],[Discount_Amount]]</f>
        <v>5956.1369999999997</v>
      </c>
      <c r="T205">
        <f>Sales_Data[[#This Row],[Net Sales]]-Sales_Data[[#This Row],[Cost]]</f>
        <v>2196.5669999999996</v>
      </c>
      <c r="U205" s="2">
        <f>Sales_Data[[#This Row],[Profit]]/Sales_Data[[#This Row],[Net Sales]]</f>
        <v>0.36879054326655003</v>
      </c>
      <c r="V205">
        <f>YEAR(Sales_Data[[#This Row],[Order_Date]])</f>
        <v>2025</v>
      </c>
      <c r="W205" t="str">
        <f>TEXT(Sales_Data[[#This Row],[Order_Date]],"mmm")</f>
        <v>Mar</v>
      </c>
      <c r="X205">
        <f>MONTH(Sales_Data[[#This Row],[Order_Date]])</f>
        <v>3</v>
      </c>
      <c r="Y205" t="str">
        <f>"Q"&amp;ROUNDUP(MONTH(Sales_Data[[#This Row],[Order_Date]])/3,0)</f>
        <v>Q1</v>
      </c>
    </row>
    <row r="206" spans="1:25" x14ac:dyDescent="0.3">
      <c r="A206" t="s">
        <v>613</v>
      </c>
      <c r="B206" s="1">
        <v>45844</v>
      </c>
      <c r="C206" t="s">
        <v>614</v>
      </c>
      <c r="D206" t="s">
        <v>615</v>
      </c>
      <c r="E206" t="s">
        <v>19</v>
      </c>
      <c r="F206" t="s">
        <v>113</v>
      </c>
      <c r="G206" t="s">
        <v>21</v>
      </c>
      <c r="H206" t="s">
        <v>230</v>
      </c>
      <c r="I206" t="s">
        <v>231</v>
      </c>
      <c r="J206">
        <v>1</v>
      </c>
      <c r="K206">
        <v>12029</v>
      </c>
      <c r="L206">
        <v>0</v>
      </c>
      <c r="M206">
        <v>10582.22</v>
      </c>
      <c r="N206" t="s">
        <v>24</v>
      </c>
      <c r="O206" t="s">
        <v>25</v>
      </c>
      <c r="P206" t="s">
        <v>26</v>
      </c>
      <c r="Q206">
        <f>Sales_Data[[#This Row],[Quantity]]*Sales_Data[[#This Row],[Unit_Price]]</f>
        <v>12029</v>
      </c>
      <c r="R206">
        <f>Sales_Data[[#This Row],[Gross_Sales]]*Sales_Data[[#This Row],[Discount]]</f>
        <v>0</v>
      </c>
      <c r="S206">
        <f>Sales_Data[[#This Row],[Gross_Sales]]-Sales_Data[[#This Row],[Discount_Amount]]</f>
        <v>12029</v>
      </c>
      <c r="T206">
        <f>Sales_Data[[#This Row],[Net Sales]]-Sales_Data[[#This Row],[Cost]]</f>
        <v>1446.7800000000007</v>
      </c>
      <c r="U206" s="2">
        <f>Sales_Data[[#This Row],[Profit]]/Sales_Data[[#This Row],[Net Sales]]</f>
        <v>0.12027433701887112</v>
      </c>
      <c r="V206">
        <f>YEAR(Sales_Data[[#This Row],[Order_Date]])</f>
        <v>2025</v>
      </c>
      <c r="W206" t="str">
        <f>TEXT(Sales_Data[[#This Row],[Order_Date]],"mmm")</f>
        <v>Jul</v>
      </c>
      <c r="X206">
        <f>MONTH(Sales_Data[[#This Row],[Order_Date]])</f>
        <v>7</v>
      </c>
      <c r="Y206" t="str">
        <f>"Q"&amp;ROUNDUP(MONTH(Sales_Data[[#This Row],[Order_Date]])/3,0)</f>
        <v>Q3</v>
      </c>
    </row>
    <row r="207" spans="1:25" x14ac:dyDescent="0.3">
      <c r="A207" t="s">
        <v>616</v>
      </c>
      <c r="B207" s="1">
        <v>45770</v>
      </c>
      <c r="C207" t="s">
        <v>617</v>
      </c>
      <c r="D207" t="s">
        <v>366</v>
      </c>
      <c r="E207" t="s">
        <v>39</v>
      </c>
      <c r="F207" t="s">
        <v>107</v>
      </c>
      <c r="G207" t="s">
        <v>67</v>
      </c>
      <c r="H207" t="s">
        <v>68</v>
      </c>
      <c r="I207" t="s">
        <v>97</v>
      </c>
      <c r="J207">
        <v>1</v>
      </c>
      <c r="K207">
        <v>664.85</v>
      </c>
      <c r="L207">
        <v>0.1</v>
      </c>
      <c r="M207">
        <v>505.88</v>
      </c>
      <c r="N207" t="s">
        <v>24</v>
      </c>
      <c r="O207" t="s">
        <v>25</v>
      </c>
      <c r="P207" t="s">
        <v>71</v>
      </c>
      <c r="Q207">
        <f>Sales_Data[[#This Row],[Quantity]]*Sales_Data[[#This Row],[Unit_Price]]</f>
        <v>664.85</v>
      </c>
      <c r="R207">
        <f>Sales_Data[[#This Row],[Gross_Sales]]*Sales_Data[[#This Row],[Discount]]</f>
        <v>66.484999999999999</v>
      </c>
      <c r="S207">
        <f>Sales_Data[[#This Row],[Gross_Sales]]-Sales_Data[[#This Row],[Discount_Amount]]</f>
        <v>598.36500000000001</v>
      </c>
      <c r="T207">
        <f>Sales_Data[[#This Row],[Net Sales]]-Sales_Data[[#This Row],[Cost]]</f>
        <v>92.485000000000014</v>
      </c>
      <c r="U207" s="2">
        <f>Sales_Data[[#This Row],[Profit]]/Sales_Data[[#This Row],[Net Sales]]</f>
        <v>0.15456285043409962</v>
      </c>
      <c r="V207">
        <f>YEAR(Sales_Data[[#This Row],[Order_Date]])</f>
        <v>2025</v>
      </c>
      <c r="W207" t="str">
        <f>TEXT(Sales_Data[[#This Row],[Order_Date]],"mmm")</f>
        <v>Apr</v>
      </c>
      <c r="X207">
        <f>MONTH(Sales_Data[[#This Row],[Order_Date]])</f>
        <v>4</v>
      </c>
      <c r="Y207" t="str">
        <f>"Q"&amp;ROUNDUP(MONTH(Sales_Data[[#This Row],[Order_Date]])/3,0)</f>
        <v>Q2</v>
      </c>
    </row>
    <row r="208" spans="1:25" x14ac:dyDescent="0.3">
      <c r="A208" t="s">
        <v>618</v>
      </c>
      <c r="B208" s="1">
        <v>45659</v>
      </c>
      <c r="C208" t="s">
        <v>619</v>
      </c>
      <c r="D208" t="s">
        <v>504</v>
      </c>
      <c r="E208" t="s">
        <v>48</v>
      </c>
      <c r="F208" t="s">
        <v>152</v>
      </c>
      <c r="G208" t="s">
        <v>67</v>
      </c>
      <c r="H208" t="s">
        <v>68</v>
      </c>
      <c r="I208" t="s">
        <v>69</v>
      </c>
      <c r="J208">
        <v>3</v>
      </c>
      <c r="K208">
        <v>40208.410000000003</v>
      </c>
      <c r="L208">
        <v>0.2</v>
      </c>
      <c r="M208">
        <v>67928.91</v>
      </c>
      <c r="N208" t="s">
        <v>52</v>
      </c>
      <c r="O208" t="s">
        <v>25</v>
      </c>
      <c r="P208" t="s">
        <v>44</v>
      </c>
      <c r="Q208">
        <f>Sales_Data[[#This Row],[Quantity]]*Sales_Data[[#This Row],[Unit_Price]]</f>
        <v>120625.23000000001</v>
      </c>
      <c r="R208">
        <f>Sales_Data[[#This Row],[Gross_Sales]]*Sales_Data[[#This Row],[Discount]]</f>
        <v>24125.046000000002</v>
      </c>
      <c r="S208">
        <f>Sales_Data[[#This Row],[Gross_Sales]]-Sales_Data[[#This Row],[Discount_Amount]]</f>
        <v>96500.184000000008</v>
      </c>
      <c r="T208">
        <f>Sales_Data[[#This Row],[Net Sales]]-Sales_Data[[#This Row],[Cost]]</f>
        <v>28571.274000000005</v>
      </c>
      <c r="U208" s="2">
        <f>Sales_Data[[#This Row],[Profit]]/Sales_Data[[#This Row],[Net Sales]]</f>
        <v>0.29607481370190963</v>
      </c>
      <c r="V208">
        <f>YEAR(Sales_Data[[#This Row],[Order_Date]])</f>
        <v>2025</v>
      </c>
      <c r="W208" t="str">
        <f>TEXT(Sales_Data[[#This Row],[Order_Date]],"mmm")</f>
        <v>Jan</v>
      </c>
      <c r="X208">
        <f>MONTH(Sales_Data[[#This Row],[Order_Date]])</f>
        <v>1</v>
      </c>
      <c r="Y208" t="str">
        <f>"Q"&amp;ROUNDUP(MONTH(Sales_Data[[#This Row],[Order_Date]])/3,0)</f>
        <v>Q1</v>
      </c>
    </row>
    <row r="209" spans="1:25" x14ac:dyDescent="0.3">
      <c r="A209" t="s">
        <v>620</v>
      </c>
      <c r="B209" s="1">
        <v>45787</v>
      </c>
      <c r="C209" t="s">
        <v>621</v>
      </c>
      <c r="D209" t="s">
        <v>397</v>
      </c>
      <c r="E209" t="s">
        <v>30</v>
      </c>
      <c r="F209" t="s">
        <v>101</v>
      </c>
      <c r="G209" t="s">
        <v>75</v>
      </c>
      <c r="H209" t="s">
        <v>76</v>
      </c>
      <c r="I209" t="s">
        <v>77</v>
      </c>
      <c r="J209">
        <v>3</v>
      </c>
      <c r="K209">
        <v>3657.04</v>
      </c>
      <c r="L209">
        <v>0</v>
      </c>
      <c r="M209">
        <v>7109.45</v>
      </c>
      <c r="N209" t="s">
        <v>83</v>
      </c>
      <c r="O209" t="s">
        <v>25</v>
      </c>
      <c r="P209" t="s">
        <v>44</v>
      </c>
      <c r="Q209">
        <f>Sales_Data[[#This Row],[Quantity]]*Sales_Data[[#This Row],[Unit_Price]]</f>
        <v>10971.119999999999</v>
      </c>
      <c r="R209">
        <f>Sales_Data[[#This Row],[Gross_Sales]]*Sales_Data[[#This Row],[Discount]]</f>
        <v>0</v>
      </c>
      <c r="S209">
        <f>Sales_Data[[#This Row],[Gross_Sales]]-Sales_Data[[#This Row],[Discount_Amount]]</f>
        <v>10971.119999999999</v>
      </c>
      <c r="T209">
        <f>Sales_Data[[#This Row],[Net Sales]]-Sales_Data[[#This Row],[Cost]]</f>
        <v>3861.6699999999992</v>
      </c>
      <c r="U209" s="2">
        <f>Sales_Data[[#This Row],[Profit]]/Sales_Data[[#This Row],[Net Sales]]</f>
        <v>0.35198502978729607</v>
      </c>
      <c r="V209">
        <f>YEAR(Sales_Data[[#This Row],[Order_Date]])</f>
        <v>2025</v>
      </c>
      <c r="W209" t="str">
        <f>TEXT(Sales_Data[[#This Row],[Order_Date]],"mmm")</f>
        <v>May</v>
      </c>
      <c r="X209">
        <f>MONTH(Sales_Data[[#This Row],[Order_Date]])</f>
        <v>5</v>
      </c>
      <c r="Y209" t="str">
        <f>"Q"&amp;ROUNDUP(MONTH(Sales_Data[[#This Row],[Order_Date]])/3,0)</f>
        <v>Q2</v>
      </c>
    </row>
    <row r="210" spans="1:25" x14ac:dyDescent="0.3">
      <c r="A210" t="s">
        <v>622</v>
      </c>
      <c r="B210" s="1">
        <v>45877</v>
      </c>
      <c r="C210" t="s">
        <v>623</v>
      </c>
      <c r="D210" t="s">
        <v>624</v>
      </c>
      <c r="E210" t="s">
        <v>30</v>
      </c>
      <c r="F210" t="s">
        <v>31</v>
      </c>
      <c r="G210" t="s">
        <v>41</v>
      </c>
      <c r="H210" t="s">
        <v>171</v>
      </c>
      <c r="I210" t="s">
        <v>172</v>
      </c>
      <c r="J210">
        <v>1</v>
      </c>
      <c r="K210">
        <v>2001.56</v>
      </c>
      <c r="L210">
        <v>0.05</v>
      </c>
      <c r="M210">
        <v>1489.66</v>
      </c>
      <c r="N210" t="s">
        <v>52</v>
      </c>
      <c r="O210" t="s">
        <v>35</v>
      </c>
      <c r="P210" t="s">
        <v>44</v>
      </c>
      <c r="Q210">
        <f>Sales_Data[[#This Row],[Quantity]]*Sales_Data[[#This Row],[Unit_Price]]</f>
        <v>2001.56</v>
      </c>
      <c r="R210">
        <f>Sales_Data[[#This Row],[Gross_Sales]]*Sales_Data[[#This Row],[Discount]]</f>
        <v>100.078</v>
      </c>
      <c r="S210">
        <f>Sales_Data[[#This Row],[Gross_Sales]]-Sales_Data[[#This Row],[Discount_Amount]]</f>
        <v>1901.482</v>
      </c>
      <c r="T210">
        <f>Sales_Data[[#This Row],[Net Sales]]-Sales_Data[[#This Row],[Cost]]</f>
        <v>411.82199999999989</v>
      </c>
      <c r="U210" s="2">
        <f>Sales_Data[[#This Row],[Profit]]/Sales_Data[[#This Row],[Net Sales]]</f>
        <v>0.21657948905117161</v>
      </c>
      <c r="V210">
        <f>YEAR(Sales_Data[[#This Row],[Order_Date]])</f>
        <v>2025</v>
      </c>
      <c r="W210" t="str">
        <f>TEXT(Sales_Data[[#This Row],[Order_Date]],"mmm")</f>
        <v>Aug</v>
      </c>
      <c r="X210">
        <f>MONTH(Sales_Data[[#This Row],[Order_Date]])</f>
        <v>8</v>
      </c>
      <c r="Y210" t="str">
        <f>"Q"&amp;ROUNDUP(MONTH(Sales_Data[[#This Row],[Order_Date]])/3,0)</f>
        <v>Q3</v>
      </c>
    </row>
    <row r="211" spans="1:25" x14ac:dyDescent="0.3">
      <c r="A211" t="s">
        <v>625</v>
      </c>
      <c r="B211" s="1">
        <v>45711</v>
      </c>
      <c r="C211" t="s">
        <v>626</v>
      </c>
      <c r="D211" t="s">
        <v>183</v>
      </c>
      <c r="E211" t="s">
        <v>48</v>
      </c>
      <c r="F211" t="s">
        <v>164</v>
      </c>
      <c r="G211" t="s">
        <v>21</v>
      </c>
      <c r="H211" t="s">
        <v>127</v>
      </c>
      <c r="I211" t="s">
        <v>314</v>
      </c>
      <c r="J211">
        <v>1</v>
      </c>
      <c r="K211">
        <v>15178.58</v>
      </c>
      <c r="L211">
        <v>0</v>
      </c>
      <c r="M211">
        <v>13027.49</v>
      </c>
      <c r="N211" t="s">
        <v>24</v>
      </c>
      <c r="O211" t="s">
        <v>25</v>
      </c>
      <c r="P211" t="s">
        <v>44</v>
      </c>
      <c r="Q211">
        <f>Sales_Data[[#This Row],[Quantity]]*Sales_Data[[#This Row],[Unit_Price]]</f>
        <v>15178.58</v>
      </c>
      <c r="R211">
        <f>Sales_Data[[#This Row],[Gross_Sales]]*Sales_Data[[#This Row],[Discount]]</f>
        <v>0</v>
      </c>
      <c r="S211">
        <f>Sales_Data[[#This Row],[Gross_Sales]]-Sales_Data[[#This Row],[Discount_Amount]]</f>
        <v>15178.58</v>
      </c>
      <c r="T211">
        <f>Sales_Data[[#This Row],[Net Sales]]-Sales_Data[[#This Row],[Cost]]</f>
        <v>2151.09</v>
      </c>
      <c r="U211" s="2">
        <f>Sales_Data[[#This Row],[Profit]]/Sales_Data[[#This Row],[Net Sales]]</f>
        <v>0.14171879055880063</v>
      </c>
      <c r="V211">
        <f>YEAR(Sales_Data[[#This Row],[Order_Date]])</f>
        <v>2025</v>
      </c>
      <c r="W211" t="str">
        <f>TEXT(Sales_Data[[#This Row],[Order_Date]],"mmm")</f>
        <v>Feb</v>
      </c>
      <c r="X211">
        <f>MONTH(Sales_Data[[#This Row],[Order_Date]])</f>
        <v>2</v>
      </c>
      <c r="Y211" t="str">
        <f>"Q"&amp;ROUNDUP(MONTH(Sales_Data[[#This Row],[Order_Date]])/3,0)</f>
        <v>Q1</v>
      </c>
    </row>
    <row r="212" spans="1:25" x14ac:dyDescent="0.3">
      <c r="A212" t="s">
        <v>627</v>
      </c>
      <c r="B212" s="1">
        <v>46000</v>
      </c>
      <c r="C212" t="s">
        <v>628</v>
      </c>
      <c r="D212" t="s">
        <v>224</v>
      </c>
      <c r="E212" t="s">
        <v>119</v>
      </c>
      <c r="F212" t="s">
        <v>146</v>
      </c>
      <c r="G212" t="s">
        <v>67</v>
      </c>
      <c r="H212" t="s">
        <v>121</v>
      </c>
      <c r="I212" t="s">
        <v>122</v>
      </c>
      <c r="J212">
        <v>2</v>
      </c>
      <c r="K212">
        <v>5069.8599999999997</v>
      </c>
      <c r="L212">
        <v>0</v>
      </c>
      <c r="M212">
        <v>8091.99</v>
      </c>
      <c r="N212" t="s">
        <v>70</v>
      </c>
      <c r="O212" t="s">
        <v>35</v>
      </c>
      <c r="P212" t="s">
        <v>44</v>
      </c>
      <c r="Q212">
        <f>Sales_Data[[#This Row],[Quantity]]*Sales_Data[[#This Row],[Unit_Price]]</f>
        <v>10139.719999999999</v>
      </c>
      <c r="R212">
        <f>Sales_Data[[#This Row],[Gross_Sales]]*Sales_Data[[#This Row],[Discount]]</f>
        <v>0</v>
      </c>
      <c r="S212">
        <f>Sales_Data[[#This Row],[Gross_Sales]]-Sales_Data[[#This Row],[Discount_Amount]]</f>
        <v>10139.719999999999</v>
      </c>
      <c r="T212">
        <f>Sales_Data[[#This Row],[Net Sales]]-Sales_Data[[#This Row],[Cost]]</f>
        <v>2047.7299999999996</v>
      </c>
      <c r="U212" s="2">
        <f>Sales_Data[[#This Row],[Profit]]/Sales_Data[[#This Row],[Net Sales]]</f>
        <v>0.20195133593432557</v>
      </c>
      <c r="V212">
        <f>YEAR(Sales_Data[[#This Row],[Order_Date]])</f>
        <v>2025</v>
      </c>
      <c r="W212" t="str">
        <f>TEXT(Sales_Data[[#This Row],[Order_Date]],"mmm")</f>
        <v>Dec</v>
      </c>
      <c r="X212">
        <f>MONTH(Sales_Data[[#This Row],[Order_Date]])</f>
        <v>12</v>
      </c>
      <c r="Y212" t="str">
        <f>"Q"&amp;ROUNDUP(MONTH(Sales_Data[[#This Row],[Order_Date]])/3,0)</f>
        <v>Q4</v>
      </c>
    </row>
    <row r="213" spans="1:25" x14ac:dyDescent="0.3">
      <c r="A213" t="s">
        <v>629</v>
      </c>
      <c r="B213" s="1">
        <v>45881</v>
      </c>
      <c r="C213" t="s">
        <v>630</v>
      </c>
      <c r="D213" t="s">
        <v>218</v>
      </c>
      <c r="E213" t="s">
        <v>48</v>
      </c>
      <c r="F213" t="s">
        <v>164</v>
      </c>
      <c r="G213" t="s">
        <v>41</v>
      </c>
      <c r="H213" t="s">
        <v>102</v>
      </c>
      <c r="I213" t="s">
        <v>165</v>
      </c>
      <c r="J213">
        <v>3</v>
      </c>
      <c r="K213">
        <v>54407.62</v>
      </c>
      <c r="L213">
        <v>0</v>
      </c>
      <c r="M213">
        <v>104088.4</v>
      </c>
      <c r="N213" t="s">
        <v>109</v>
      </c>
      <c r="O213" t="s">
        <v>35</v>
      </c>
      <c r="P213" t="s">
        <v>44</v>
      </c>
      <c r="Q213">
        <f>Sales_Data[[#This Row],[Quantity]]*Sales_Data[[#This Row],[Unit_Price]]</f>
        <v>163222.86000000002</v>
      </c>
      <c r="R213">
        <f>Sales_Data[[#This Row],[Gross_Sales]]*Sales_Data[[#This Row],[Discount]]</f>
        <v>0</v>
      </c>
      <c r="S213">
        <f>Sales_Data[[#This Row],[Gross_Sales]]-Sales_Data[[#This Row],[Discount_Amount]]</f>
        <v>163222.86000000002</v>
      </c>
      <c r="T213">
        <f>Sales_Data[[#This Row],[Net Sales]]-Sales_Data[[#This Row],[Cost]]</f>
        <v>59134.460000000021</v>
      </c>
      <c r="U213" s="2">
        <f>Sales_Data[[#This Row],[Profit]]/Sales_Data[[#This Row],[Net Sales]]</f>
        <v>0.3622927572767688</v>
      </c>
      <c r="V213">
        <f>YEAR(Sales_Data[[#This Row],[Order_Date]])</f>
        <v>2025</v>
      </c>
      <c r="W213" t="str">
        <f>TEXT(Sales_Data[[#This Row],[Order_Date]],"mmm")</f>
        <v>Aug</v>
      </c>
      <c r="X213">
        <f>MONTH(Sales_Data[[#This Row],[Order_Date]])</f>
        <v>8</v>
      </c>
      <c r="Y213" t="str">
        <f>"Q"&amp;ROUNDUP(MONTH(Sales_Data[[#This Row],[Order_Date]])/3,0)</f>
        <v>Q3</v>
      </c>
    </row>
    <row r="214" spans="1:25" x14ac:dyDescent="0.3">
      <c r="A214" t="s">
        <v>631</v>
      </c>
      <c r="B214" s="1">
        <v>45882</v>
      </c>
      <c r="C214" t="s">
        <v>632</v>
      </c>
      <c r="D214" t="s">
        <v>356</v>
      </c>
      <c r="E214" t="s">
        <v>119</v>
      </c>
      <c r="F214" t="s">
        <v>146</v>
      </c>
      <c r="G214" t="s">
        <v>67</v>
      </c>
      <c r="H214" t="s">
        <v>88</v>
      </c>
      <c r="I214" t="s">
        <v>89</v>
      </c>
      <c r="J214">
        <v>1</v>
      </c>
      <c r="K214">
        <v>3250.15</v>
      </c>
      <c r="L214">
        <v>0.1</v>
      </c>
      <c r="M214">
        <v>2102.15</v>
      </c>
      <c r="N214" t="s">
        <v>109</v>
      </c>
      <c r="O214" t="s">
        <v>35</v>
      </c>
      <c r="P214" t="s">
        <v>44</v>
      </c>
      <c r="Q214">
        <f>Sales_Data[[#This Row],[Quantity]]*Sales_Data[[#This Row],[Unit_Price]]</f>
        <v>3250.15</v>
      </c>
      <c r="R214">
        <f>Sales_Data[[#This Row],[Gross_Sales]]*Sales_Data[[#This Row],[Discount]]</f>
        <v>325.01500000000004</v>
      </c>
      <c r="S214">
        <f>Sales_Data[[#This Row],[Gross_Sales]]-Sales_Data[[#This Row],[Discount_Amount]]</f>
        <v>2925.1350000000002</v>
      </c>
      <c r="T214">
        <f>Sales_Data[[#This Row],[Net Sales]]-Sales_Data[[#This Row],[Cost]]</f>
        <v>822.98500000000013</v>
      </c>
      <c r="U214" s="2">
        <f>Sales_Data[[#This Row],[Profit]]/Sales_Data[[#This Row],[Net Sales]]</f>
        <v>0.28134940780510986</v>
      </c>
      <c r="V214">
        <f>YEAR(Sales_Data[[#This Row],[Order_Date]])</f>
        <v>2025</v>
      </c>
      <c r="W214" t="str">
        <f>TEXT(Sales_Data[[#This Row],[Order_Date]],"mmm")</f>
        <v>Aug</v>
      </c>
      <c r="X214">
        <f>MONTH(Sales_Data[[#This Row],[Order_Date]])</f>
        <v>8</v>
      </c>
      <c r="Y214" t="str">
        <f>"Q"&amp;ROUNDUP(MONTH(Sales_Data[[#This Row],[Order_Date]])/3,0)</f>
        <v>Q3</v>
      </c>
    </row>
    <row r="215" spans="1:25" x14ac:dyDescent="0.3">
      <c r="A215" t="s">
        <v>633</v>
      </c>
      <c r="B215" s="1">
        <v>45783</v>
      </c>
      <c r="C215" t="s">
        <v>634</v>
      </c>
      <c r="D215" t="s">
        <v>29</v>
      </c>
      <c r="E215" t="s">
        <v>19</v>
      </c>
      <c r="F215" t="s">
        <v>66</v>
      </c>
      <c r="G215" t="s">
        <v>75</v>
      </c>
      <c r="H215" t="s">
        <v>114</v>
      </c>
      <c r="I215" t="s">
        <v>206</v>
      </c>
      <c r="J215">
        <v>2</v>
      </c>
      <c r="K215">
        <v>5067.72</v>
      </c>
      <c r="L215">
        <v>0.1</v>
      </c>
      <c r="M215">
        <v>7359.76</v>
      </c>
      <c r="N215" t="s">
        <v>109</v>
      </c>
      <c r="O215" t="s">
        <v>35</v>
      </c>
      <c r="P215" t="s">
        <v>71</v>
      </c>
      <c r="Q215">
        <f>Sales_Data[[#This Row],[Quantity]]*Sales_Data[[#This Row],[Unit_Price]]</f>
        <v>10135.44</v>
      </c>
      <c r="R215">
        <f>Sales_Data[[#This Row],[Gross_Sales]]*Sales_Data[[#This Row],[Discount]]</f>
        <v>1013.5440000000001</v>
      </c>
      <c r="S215">
        <f>Sales_Data[[#This Row],[Gross_Sales]]-Sales_Data[[#This Row],[Discount_Amount]]</f>
        <v>9121.8960000000006</v>
      </c>
      <c r="T215">
        <f>Sales_Data[[#This Row],[Net Sales]]-Sales_Data[[#This Row],[Cost]]</f>
        <v>1762.1360000000004</v>
      </c>
      <c r="U215" s="2">
        <f>Sales_Data[[#This Row],[Profit]]/Sales_Data[[#This Row],[Net Sales]]</f>
        <v>0.19317650628772792</v>
      </c>
      <c r="V215">
        <f>YEAR(Sales_Data[[#This Row],[Order_Date]])</f>
        <v>2025</v>
      </c>
      <c r="W215" t="str">
        <f>TEXT(Sales_Data[[#This Row],[Order_Date]],"mmm")</f>
        <v>May</v>
      </c>
      <c r="X215">
        <f>MONTH(Sales_Data[[#This Row],[Order_Date]])</f>
        <v>5</v>
      </c>
      <c r="Y215" t="str">
        <f>"Q"&amp;ROUNDUP(MONTH(Sales_Data[[#This Row],[Order_Date]])/3,0)</f>
        <v>Q2</v>
      </c>
    </row>
    <row r="216" spans="1:25" x14ac:dyDescent="0.3">
      <c r="A216" t="s">
        <v>635</v>
      </c>
      <c r="B216" s="1">
        <v>45787</v>
      </c>
      <c r="C216" t="s">
        <v>636</v>
      </c>
      <c r="D216" t="s">
        <v>322</v>
      </c>
      <c r="E216" t="s">
        <v>48</v>
      </c>
      <c r="F216" t="s">
        <v>126</v>
      </c>
      <c r="G216" t="s">
        <v>67</v>
      </c>
      <c r="H216" t="s">
        <v>133</v>
      </c>
      <c r="I216" t="s">
        <v>134</v>
      </c>
      <c r="J216">
        <v>2</v>
      </c>
      <c r="K216">
        <v>19212.39</v>
      </c>
      <c r="L216">
        <v>0.1</v>
      </c>
      <c r="M216">
        <v>23617.69</v>
      </c>
      <c r="N216" t="s">
        <v>109</v>
      </c>
      <c r="O216" t="s">
        <v>35</v>
      </c>
      <c r="P216" t="s">
        <v>71</v>
      </c>
      <c r="Q216">
        <f>Sales_Data[[#This Row],[Quantity]]*Sales_Data[[#This Row],[Unit_Price]]</f>
        <v>38424.78</v>
      </c>
      <c r="R216">
        <f>Sales_Data[[#This Row],[Gross_Sales]]*Sales_Data[[#This Row],[Discount]]</f>
        <v>3842.4780000000001</v>
      </c>
      <c r="S216">
        <f>Sales_Data[[#This Row],[Gross_Sales]]-Sales_Data[[#This Row],[Discount_Amount]]</f>
        <v>34582.301999999996</v>
      </c>
      <c r="T216">
        <f>Sales_Data[[#This Row],[Net Sales]]-Sales_Data[[#This Row],[Cost]]</f>
        <v>10964.611999999997</v>
      </c>
      <c r="U216" s="2">
        <f>Sales_Data[[#This Row],[Profit]]/Sales_Data[[#This Row],[Net Sales]]</f>
        <v>0.31705847690532568</v>
      </c>
      <c r="V216">
        <f>YEAR(Sales_Data[[#This Row],[Order_Date]])</f>
        <v>2025</v>
      </c>
      <c r="W216" t="str">
        <f>TEXT(Sales_Data[[#This Row],[Order_Date]],"mmm")</f>
        <v>May</v>
      </c>
      <c r="X216">
        <f>MONTH(Sales_Data[[#This Row],[Order_Date]])</f>
        <v>5</v>
      </c>
      <c r="Y216" t="str">
        <f>"Q"&amp;ROUNDUP(MONTH(Sales_Data[[#This Row],[Order_Date]])/3,0)</f>
        <v>Q2</v>
      </c>
    </row>
    <row r="217" spans="1:25" x14ac:dyDescent="0.3">
      <c r="A217" t="s">
        <v>637</v>
      </c>
      <c r="B217" s="1">
        <v>45710</v>
      </c>
      <c r="C217" t="s">
        <v>638</v>
      </c>
      <c r="D217" t="s">
        <v>252</v>
      </c>
      <c r="E217" t="s">
        <v>19</v>
      </c>
      <c r="F217" t="s">
        <v>66</v>
      </c>
      <c r="G217" t="s">
        <v>67</v>
      </c>
      <c r="H217" t="s">
        <v>68</v>
      </c>
      <c r="I217" t="s">
        <v>69</v>
      </c>
      <c r="J217">
        <v>1</v>
      </c>
      <c r="K217">
        <v>17119.990000000002</v>
      </c>
      <c r="L217">
        <v>0.15</v>
      </c>
      <c r="M217">
        <v>11454.53</v>
      </c>
      <c r="N217" t="s">
        <v>24</v>
      </c>
      <c r="O217" t="s">
        <v>53</v>
      </c>
      <c r="P217" t="s">
        <v>71</v>
      </c>
      <c r="Q217">
        <f>Sales_Data[[#This Row],[Quantity]]*Sales_Data[[#This Row],[Unit_Price]]</f>
        <v>17119.990000000002</v>
      </c>
      <c r="R217">
        <f>Sales_Data[[#This Row],[Gross_Sales]]*Sales_Data[[#This Row],[Discount]]</f>
        <v>2567.9985000000001</v>
      </c>
      <c r="S217">
        <f>Sales_Data[[#This Row],[Gross_Sales]]-Sales_Data[[#This Row],[Discount_Amount]]</f>
        <v>14551.991500000002</v>
      </c>
      <c r="T217">
        <f>Sales_Data[[#This Row],[Net Sales]]-Sales_Data[[#This Row],[Cost]]</f>
        <v>3097.4615000000013</v>
      </c>
      <c r="U217" s="2">
        <f>Sales_Data[[#This Row],[Profit]]/Sales_Data[[#This Row],[Net Sales]]</f>
        <v>0.21285481784400442</v>
      </c>
      <c r="V217">
        <f>YEAR(Sales_Data[[#This Row],[Order_Date]])</f>
        <v>2025</v>
      </c>
      <c r="W217" t="str">
        <f>TEXT(Sales_Data[[#This Row],[Order_Date]],"mmm")</f>
        <v>Feb</v>
      </c>
      <c r="X217">
        <f>MONTH(Sales_Data[[#This Row],[Order_Date]])</f>
        <v>2</v>
      </c>
      <c r="Y217" t="str">
        <f>"Q"&amp;ROUNDUP(MONTH(Sales_Data[[#This Row],[Order_Date]])/3,0)</f>
        <v>Q1</v>
      </c>
    </row>
    <row r="218" spans="1:25" x14ac:dyDescent="0.3">
      <c r="A218" t="s">
        <v>639</v>
      </c>
      <c r="B218" s="1">
        <v>45829</v>
      </c>
      <c r="C218" t="s">
        <v>640</v>
      </c>
      <c r="D218" t="s">
        <v>307</v>
      </c>
      <c r="E218" t="s">
        <v>19</v>
      </c>
      <c r="F218" t="s">
        <v>113</v>
      </c>
      <c r="G218" t="s">
        <v>21</v>
      </c>
      <c r="H218" t="s">
        <v>127</v>
      </c>
      <c r="I218" t="s">
        <v>342</v>
      </c>
      <c r="J218">
        <v>2</v>
      </c>
      <c r="K218">
        <v>6915.49</v>
      </c>
      <c r="L218">
        <v>0</v>
      </c>
      <c r="M218">
        <v>10676.26</v>
      </c>
      <c r="N218" t="s">
        <v>52</v>
      </c>
      <c r="O218" t="s">
        <v>35</v>
      </c>
      <c r="P218" t="s">
        <v>26</v>
      </c>
      <c r="Q218">
        <f>Sales_Data[[#This Row],[Quantity]]*Sales_Data[[#This Row],[Unit_Price]]</f>
        <v>13830.98</v>
      </c>
      <c r="R218">
        <f>Sales_Data[[#This Row],[Gross_Sales]]*Sales_Data[[#This Row],[Discount]]</f>
        <v>0</v>
      </c>
      <c r="S218">
        <f>Sales_Data[[#This Row],[Gross_Sales]]-Sales_Data[[#This Row],[Discount_Amount]]</f>
        <v>13830.98</v>
      </c>
      <c r="T218">
        <f>Sales_Data[[#This Row],[Net Sales]]-Sales_Data[[#This Row],[Cost]]</f>
        <v>3154.7199999999993</v>
      </c>
      <c r="U218" s="2">
        <f>Sales_Data[[#This Row],[Profit]]/Sales_Data[[#This Row],[Net Sales]]</f>
        <v>0.22809085111828659</v>
      </c>
      <c r="V218">
        <f>YEAR(Sales_Data[[#This Row],[Order_Date]])</f>
        <v>2025</v>
      </c>
      <c r="W218" t="str">
        <f>TEXT(Sales_Data[[#This Row],[Order_Date]],"mmm")</f>
        <v>Jun</v>
      </c>
      <c r="X218">
        <f>MONTH(Sales_Data[[#This Row],[Order_Date]])</f>
        <v>6</v>
      </c>
      <c r="Y218" t="str">
        <f>"Q"&amp;ROUNDUP(MONTH(Sales_Data[[#This Row],[Order_Date]])/3,0)</f>
        <v>Q2</v>
      </c>
    </row>
    <row r="219" spans="1:25" x14ac:dyDescent="0.3">
      <c r="A219" t="s">
        <v>641</v>
      </c>
      <c r="B219" s="1">
        <v>45875</v>
      </c>
      <c r="C219" t="s">
        <v>642</v>
      </c>
      <c r="D219" t="s">
        <v>366</v>
      </c>
      <c r="E219" t="s">
        <v>48</v>
      </c>
      <c r="F219" t="s">
        <v>152</v>
      </c>
      <c r="G219" t="s">
        <v>21</v>
      </c>
      <c r="H219" t="s">
        <v>230</v>
      </c>
      <c r="I219" t="s">
        <v>231</v>
      </c>
      <c r="J219">
        <v>1</v>
      </c>
      <c r="K219">
        <v>1728.87</v>
      </c>
      <c r="L219">
        <v>0.05</v>
      </c>
      <c r="M219">
        <v>1059.42</v>
      </c>
      <c r="N219" t="s">
        <v>24</v>
      </c>
      <c r="O219" t="s">
        <v>35</v>
      </c>
      <c r="P219" t="s">
        <v>71</v>
      </c>
      <c r="Q219">
        <f>Sales_Data[[#This Row],[Quantity]]*Sales_Data[[#This Row],[Unit_Price]]</f>
        <v>1728.87</v>
      </c>
      <c r="R219">
        <f>Sales_Data[[#This Row],[Gross_Sales]]*Sales_Data[[#This Row],[Discount]]</f>
        <v>86.4435</v>
      </c>
      <c r="S219">
        <f>Sales_Data[[#This Row],[Gross_Sales]]-Sales_Data[[#This Row],[Discount_Amount]]</f>
        <v>1642.4264999999998</v>
      </c>
      <c r="T219">
        <f>Sales_Data[[#This Row],[Net Sales]]-Sales_Data[[#This Row],[Cost]]</f>
        <v>583.00649999999973</v>
      </c>
      <c r="U219" s="2">
        <f>Sales_Data[[#This Row],[Profit]]/Sales_Data[[#This Row],[Net Sales]]</f>
        <v>0.35496656928026904</v>
      </c>
      <c r="V219">
        <f>YEAR(Sales_Data[[#This Row],[Order_Date]])</f>
        <v>2025</v>
      </c>
      <c r="W219" t="str">
        <f>TEXT(Sales_Data[[#This Row],[Order_Date]],"mmm")</f>
        <v>Aug</v>
      </c>
      <c r="X219">
        <f>MONTH(Sales_Data[[#This Row],[Order_Date]])</f>
        <v>8</v>
      </c>
      <c r="Y219" t="str">
        <f>"Q"&amp;ROUNDUP(MONTH(Sales_Data[[#This Row],[Order_Date]])/3,0)</f>
        <v>Q3</v>
      </c>
    </row>
    <row r="220" spans="1:25" x14ac:dyDescent="0.3">
      <c r="A220" t="s">
        <v>643</v>
      </c>
      <c r="B220" s="1">
        <v>45817</v>
      </c>
      <c r="C220" t="s">
        <v>644</v>
      </c>
      <c r="D220" t="s">
        <v>100</v>
      </c>
      <c r="E220" t="s">
        <v>39</v>
      </c>
      <c r="F220" t="s">
        <v>405</v>
      </c>
      <c r="G220" t="s">
        <v>21</v>
      </c>
      <c r="H220" t="s">
        <v>297</v>
      </c>
      <c r="I220" t="s">
        <v>297</v>
      </c>
      <c r="J220">
        <v>2</v>
      </c>
      <c r="K220">
        <v>5559.1</v>
      </c>
      <c r="L220">
        <v>0.05</v>
      </c>
      <c r="M220">
        <v>8573.3700000000008</v>
      </c>
      <c r="N220" t="s">
        <v>52</v>
      </c>
      <c r="O220" t="s">
        <v>25</v>
      </c>
      <c r="P220" t="s">
        <v>71</v>
      </c>
      <c r="Q220">
        <f>Sales_Data[[#This Row],[Quantity]]*Sales_Data[[#This Row],[Unit_Price]]</f>
        <v>11118.2</v>
      </c>
      <c r="R220">
        <f>Sales_Data[[#This Row],[Gross_Sales]]*Sales_Data[[#This Row],[Discount]]</f>
        <v>555.91000000000008</v>
      </c>
      <c r="S220">
        <f>Sales_Data[[#This Row],[Gross_Sales]]-Sales_Data[[#This Row],[Discount_Amount]]</f>
        <v>10562.29</v>
      </c>
      <c r="T220">
        <f>Sales_Data[[#This Row],[Net Sales]]-Sales_Data[[#This Row],[Cost]]</f>
        <v>1988.92</v>
      </c>
      <c r="U220" s="2">
        <f>Sales_Data[[#This Row],[Profit]]/Sales_Data[[#This Row],[Net Sales]]</f>
        <v>0.18830386213595726</v>
      </c>
      <c r="V220">
        <f>YEAR(Sales_Data[[#This Row],[Order_Date]])</f>
        <v>2025</v>
      </c>
      <c r="W220" t="str">
        <f>TEXT(Sales_Data[[#This Row],[Order_Date]],"mmm")</f>
        <v>Jun</v>
      </c>
      <c r="X220">
        <f>MONTH(Sales_Data[[#This Row],[Order_Date]])</f>
        <v>6</v>
      </c>
      <c r="Y220" t="str">
        <f>"Q"&amp;ROUNDUP(MONTH(Sales_Data[[#This Row],[Order_Date]])/3,0)</f>
        <v>Q2</v>
      </c>
    </row>
    <row r="221" spans="1:25" x14ac:dyDescent="0.3">
      <c r="A221" t="s">
        <v>645</v>
      </c>
      <c r="B221" s="1">
        <v>45855</v>
      </c>
      <c r="C221" t="s">
        <v>646</v>
      </c>
      <c r="D221" t="s">
        <v>474</v>
      </c>
      <c r="E221" t="s">
        <v>39</v>
      </c>
      <c r="F221" t="s">
        <v>202</v>
      </c>
      <c r="G221" t="s">
        <v>41</v>
      </c>
      <c r="H221" t="s">
        <v>147</v>
      </c>
      <c r="I221" t="s">
        <v>148</v>
      </c>
      <c r="J221">
        <v>2</v>
      </c>
      <c r="K221">
        <v>5015.21</v>
      </c>
      <c r="L221">
        <v>0</v>
      </c>
      <c r="M221">
        <v>7359.82</v>
      </c>
      <c r="N221" t="s">
        <v>52</v>
      </c>
      <c r="O221" t="s">
        <v>53</v>
      </c>
      <c r="P221" t="s">
        <v>44</v>
      </c>
      <c r="Q221">
        <f>Sales_Data[[#This Row],[Quantity]]*Sales_Data[[#This Row],[Unit_Price]]</f>
        <v>10030.42</v>
      </c>
      <c r="R221">
        <f>Sales_Data[[#This Row],[Gross_Sales]]*Sales_Data[[#This Row],[Discount]]</f>
        <v>0</v>
      </c>
      <c r="S221">
        <f>Sales_Data[[#This Row],[Gross_Sales]]-Sales_Data[[#This Row],[Discount_Amount]]</f>
        <v>10030.42</v>
      </c>
      <c r="T221">
        <f>Sales_Data[[#This Row],[Net Sales]]-Sales_Data[[#This Row],[Cost]]</f>
        <v>2670.6000000000004</v>
      </c>
      <c r="U221" s="2">
        <f>Sales_Data[[#This Row],[Profit]]/Sales_Data[[#This Row],[Net Sales]]</f>
        <v>0.26625006729528777</v>
      </c>
      <c r="V221">
        <f>YEAR(Sales_Data[[#This Row],[Order_Date]])</f>
        <v>2025</v>
      </c>
      <c r="W221" t="str">
        <f>TEXT(Sales_Data[[#This Row],[Order_Date]],"mmm")</f>
        <v>Jul</v>
      </c>
      <c r="X221">
        <f>MONTH(Sales_Data[[#This Row],[Order_Date]])</f>
        <v>7</v>
      </c>
      <c r="Y221" t="str">
        <f>"Q"&amp;ROUNDUP(MONTH(Sales_Data[[#This Row],[Order_Date]])/3,0)</f>
        <v>Q3</v>
      </c>
    </row>
    <row r="222" spans="1:25" x14ac:dyDescent="0.3">
      <c r="A222" t="s">
        <v>647</v>
      </c>
      <c r="B222" s="1">
        <v>45904</v>
      </c>
      <c r="C222" t="s">
        <v>648</v>
      </c>
      <c r="D222" t="s">
        <v>381</v>
      </c>
      <c r="E222" t="s">
        <v>30</v>
      </c>
      <c r="F222" t="s">
        <v>156</v>
      </c>
      <c r="G222" t="s">
        <v>67</v>
      </c>
      <c r="H222" t="s">
        <v>133</v>
      </c>
      <c r="I222" t="s">
        <v>138</v>
      </c>
      <c r="J222">
        <v>1</v>
      </c>
      <c r="K222">
        <v>860.7</v>
      </c>
      <c r="L222">
        <v>0</v>
      </c>
      <c r="M222">
        <v>569.62</v>
      </c>
      <c r="N222" t="s">
        <v>52</v>
      </c>
      <c r="O222" t="s">
        <v>35</v>
      </c>
      <c r="P222" t="s">
        <v>44</v>
      </c>
      <c r="Q222">
        <f>Sales_Data[[#This Row],[Quantity]]*Sales_Data[[#This Row],[Unit_Price]]</f>
        <v>860.7</v>
      </c>
      <c r="R222">
        <f>Sales_Data[[#This Row],[Gross_Sales]]*Sales_Data[[#This Row],[Discount]]</f>
        <v>0</v>
      </c>
      <c r="S222">
        <f>Sales_Data[[#This Row],[Gross_Sales]]-Sales_Data[[#This Row],[Discount_Amount]]</f>
        <v>860.7</v>
      </c>
      <c r="T222">
        <f>Sales_Data[[#This Row],[Net Sales]]-Sales_Data[[#This Row],[Cost]]</f>
        <v>291.08000000000004</v>
      </c>
      <c r="U222" s="2">
        <f>Sales_Data[[#This Row],[Profit]]/Sales_Data[[#This Row],[Net Sales]]</f>
        <v>0.33818984547461373</v>
      </c>
      <c r="V222">
        <f>YEAR(Sales_Data[[#This Row],[Order_Date]])</f>
        <v>2025</v>
      </c>
      <c r="W222" t="str">
        <f>TEXT(Sales_Data[[#This Row],[Order_Date]],"mmm")</f>
        <v>Sep</v>
      </c>
      <c r="X222">
        <f>MONTH(Sales_Data[[#This Row],[Order_Date]])</f>
        <v>9</v>
      </c>
      <c r="Y222" t="str">
        <f>"Q"&amp;ROUNDUP(MONTH(Sales_Data[[#This Row],[Order_Date]])/3,0)</f>
        <v>Q3</v>
      </c>
    </row>
    <row r="223" spans="1:25" x14ac:dyDescent="0.3">
      <c r="A223" t="s">
        <v>649</v>
      </c>
      <c r="B223" s="1">
        <v>45981</v>
      </c>
      <c r="C223" t="s">
        <v>650</v>
      </c>
      <c r="D223" t="s">
        <v>384</v>
      </c>
      <c r="E223" t="s">
        <v>48</v>
      </c>
      <c r="F223" t="s">
        <v>152</v>
      </c>
      <c r="G223" t="s">
        <v>32</v>
      </c>
      <c r="H223" t="s">
        <v>33</v>
      </c>
      <c r="I223" t="s">
        <v>34</v>
      </c>
      <c r="J223">
        <v>2</v>
      </c>
      <c r="K223">
        <v>64041.42</v>
      </c>
      <c r="L223">
        <v>0.05</v>
      </c>
      <c r="M223">
        <v>104764.97</v>
      </c>
      <c r="N223" t="s">
        <v>52</v>
      </c>
      <c r="O223" t="s">
        <v>35</v>
      </c>
      <c r="P223" t="s">
        <v>44</v>
      </c>
      <c r="Q223">
        <f>Sales_Data[[#This Row],[Quantity]]*Sales_Data[[#This Row],[Unit_Price]]</f>
        <v>128082.84</v>
      </c>
      <c r="R223">
        <f>Sales_Data[[#This Row],[Gross_Sales]]*Sales_Data[[#This Row],[Discount]]</f>
        <v>6404.1419999999998</v>
      </c>
      <c r="S223">
        <f>Sales_Data[[#This Row],[Gross_Sales]]-Sales_Data[[#This Row],[Discount_Amount]]</f>
        <v>121678.698</v>
      </c>
      <c r="T223">
        <f>Sales_Data[[#This Row],[Net Sales]]-Sales_Data[[#This Row],[Cost]]</f>
        <v>16913.728000000003</v>
      </c>
      <c r="U223" s="2">
        <f>Sales_Data[[#This Row],[Profit]]/Sales_Data[[#This Row],[Net Sales]]</f>
        <v>0.13900319676333159</v>
      </c>
      <c r="V223">
        <f>YEAR(Sales_Data[[#This Row],[Order_Date]])</f>
        <v>2025</v>
      </c>
      <c r="W223" t="str">
        <f>TEXT(Sales_Data[[#This Row],[Order_Date]],"mmm")</f>
        <v>Nov</v>
      </c>
      <c r="X223">
        <f>MONTH(Sales_Data[[#This Row],[Order_Date]])</f>
        <v>11</v>
      </c>
      <c r="Y223" t="str">
        <f>"Q"&amp;ROUNDUP(MONTH(Sales_Data[[#This Row],[Order_Date]])/3,0)</f>
        <v>Q4</v>
      </c>
    </row>
    <row r="224" spans="1:25" x14ac:dyDescent="0.3">
      <c r="A224" t="s">
        <v>651</v>
      </c>
      <c r="B224" s="1">
        <v>45860</v>
      </c>
      <c r="C224" t="s">
        <v>636</v>
      </c>
      <c r="D224" t="s">
        <v>347</v>
      </c>
      <c r="E224" t="s">
        <v>39</v>
      </c>
      <c r="F224" t="s">
        <v>107</v>
      </c>
      <c r="G224" t="s">
        <v>41</v>
      </c>
      <c r="H224" t="s">
        <v>171</v>
      </c>
      <c r="I224" t="s">
        <v>191</v>
      </c>
      <c r="J224">
        <v>2</v>
      </c>
      <c r="K224">
        <v>4413.21</v>
      </c>
      <c r="L224">
        <v>0.15</v>
      </c>
      <c r="M224">
        <v>6105.54</v>
      </c>
      <c r="N224" t="s">
        <v>109</v>
      </c>
      <c r="O224" t="s">
        <v>35</v>
      </c>
      <c r="P224" t="s">
        <v>71</v>
      </c>
      <c r="Q224">
        <f>Sales_Data[[#This Row],[Quantity]]*Sales_Data[[#This Row],[Unit_Price]]</f>
        <v>8826.42</v>
      </c>
      <c r="R224">
        <f>Sales_Data[[#This Row],[Gross_Sales]]*Sales_Data[[#This Row],[Discount]]</f>
        <v>1323.963</v>
      </c>
      <c r="S224">
        <f>Sales_Data[[#This Row],[Gross_Sales]]-Sales_Data[[#This Row],[Discount_Amount]]</f>
        <v>7502.4570000000003</v>
      </c>
      <c r="T224">
        <f>Sales_Data[[#This Row],[Net Sales]]-Sales_Data[[#This Row],[Cost]]</f>
        <v>1396.9170000000004</v>
      </c>
      <c r="U224" s="2">
        <f>Sales_Data[[#This Row],[Profit]]/Sales_Data[[#This Row],[Net Sales]]</f>
        <v>0.1861946026481725</v>
      </c>
      <c r="V224">
        <f>YEAR(Sales_Data[[#This Row],[Order_Date]])</f>
        <v>2025</v>
      </c>
      <c r="W224" t="str">
        <f>TEXT(Sales_Data[[#This Row],[Order_Date]],"mmm")</f>
        <v>Jul</v>
      </c>
      <c r="X224">
        <f>MONTH(Sales_Data[[#This Row],[Order_Date]])</f>
        <v>7</v>
      </c>
      <c r="Y224" t="str">
        <f>"Q"&amp;ROUNDUP(MONTH(Sales_Data[[#This Row],[Order_Date]])/3,0)</f>
        <v>Q3</v>
      </c>
    </row>
    <row r="225" spans="1:25" x14ac:dyDescent="0.3">
      <c r="A225" t="s">
        <v>652</v>
      </c>
      <c r="B225" s="1">
        <v>45841</v>
      </c>
      <c r="C225" t="s">
        <v>653</v>
      </c>
      <c r="D225" t="s">
        <v>322</v>
      </c>
      <c r="E225" t="s">
        <v>48</v>
      </c>
      <c r="F225" t="s">
        <v>164</v>
      </c>
      <c r="G225" t="s">
        <v>41</v>
      </c>
      <c r="H225" t="s">
        <v>171</v>
      </c>
      <c r="I225" t="s">
        <v>172</v>
      </c>
      <c r="J225">
        <v>5</v>
      </c>
      <c r="K225">
        <v>33299.5</v>
      </c>
      <c r="L225">
        <v>0.2</v>
      </c>
      <c r="M225">
        <v>107640.46</v>
      </c>
      <c r="N225" t="s">
        <v>70</v>
      </c>
      <c r="O225" t="s">
        <v>35</v>
      </c>
      <c r="P225" t="s">
        <v>71</v>
      </c>
      <c r="Q225">
        <f>Sales_Data[[#This Row],[Quantity]]*Sales_Data[[#This Row],[Unit_Price]]</f>
        <v>166497.5</v>
      </c>
      <c r="R225">
        <f>Sales_Data[[#This Row],[Gross_Sales]]*Sales_Data[[#This Row],[Discount]]</f>
        <v>33299.5</v>
      </c>
      <c r="S225">
        <f>Sales_Data[[#This Row],[Gross_Sales]]-Sales_Data[[#This Row],[Discount_Amount]]</f>
        <v>133198</v>
      </c>
      <c r="T225">
        <f>Sales_Data[[#This Row],[Net Sales]]-Sales_Data[[#This Row],[Cost]]</f>
        <v>25557.539999999994</v>
      </c>
      <c r="U225" s="2">
        <f>Sales_Data[[#This Row],[Profit]]/Sales_Data[[#This Row],[Net Sales]]</f>
        <v>0.19187630444901571</v>
      </c>
      <c r="V225">
        <f>YEAR(Sales_Data[[#This Row],[Order_Date]])</f>
        <v>2025</v>
      </c>
      <c r="W225" t="str">
        <f>TEXT(Sales_Data[[#This Row],[Order_Date]],"mmm")</f>
        <v>Jul</v>
      </c>
      <c r="X225">
        <f>MONTH(Sales_Data[[#This Row],[Order_Date]])</f>
        <v>7</v>
      </c>
      <c r="Y225" t="str">
        <f>"Q"&amp;ROUNDUP(MONTH(Sales_Data[[#This Row],[Order_Date]])/3,0)</f>
        <v>Q3</v>
      </c>
    </row>
    <row r="226" spans="1:25" x14ac:dyDescent="0.3">
      <c r="A226" t="s">
        <v>654</v>
      </c>
      <c r="B226" s="1">
        <v>45780</v>
      </c>
      <c r="C226" t="s">
        <v>655</v>
      </c>
      <c r="D226" t="s">
        <v>422</v>
      </c>
      <c r="E226" t="s">
        <v>39</v>
      </c>
      <c r="F226" t="s">
        <v>202</v>
      </c>
      <c r="G226" t="s">
        <v>41</v>
      </c>
      <c r="H226" t="s">
        <v>102</v>
      </c>
      <c r="I226" t="s">
        <v>388</v>
      </c>
      <c r="J226">
        <v>1</v>
      </c>
      <c r="K226">
        <v>2922.65</v>
      </c>
      <c r="L226">
        <v>0</v>
      </c>
      <c r="M226">
        <v>2151.69</v>
      </c>
      <c r="N226" t="s">
        <v>70</v>
      </c>
      <c r="O226" t="s">
        <v>35</v>
      </c>
      <c r="P226" t="s">
        <v>71</v>
      </c>
      <c r="Q226">
        <f>Sales_Data[[#This Row],[Quantity]]*Sales_Data[[#This Row],[Unit_Price]]</f>
        <v>2922.65</v>
      </c>
      <c r="R226">
        <f>Sales_Data[[#This Row],[Gross_Sales]]*Sales_Data[[#This Row],[Discount]]</f>
        <v>0</v>
      </c>
      <c r="S226">
        <f>Sales_Data[[#This Row],[Gross_Sales]]-Sales_Data[[#This Row],[Discount_Amount]]</f>
        <v>2922.65</v>
      </c>
      <c r="T226">
        <f>Sales_Data[[#This Row],[Net Sales]]-Sales_Data[[#This Row],[Cost]]</f>
        <v>770.96</v>
      </c>
      <c r="U226" s="2">
        <f>Sales_Data[[#This Row],[Profit]]/Sales_Data[[#This Row],[Net Sales]]</f>
        <v>0.26378800061587943</v>
      </c>
      <c r="V226">
        <f>YEAR(Sales_Data[[#This Row],[Order_Date]])</f>
        <v>2025</v>
      </c>
      <c r="W226" t="str">
        <f>TEXT(Sales_Data[[#This Row],[Order_Date]],"mmm")</f>
        <v>May</v>
      </c>
      <c r="X226">
        <f>MONTH(Sales_Data[[#This Row],[Order_Date]])</f>
        <v>5</v>
      </c>
      <c r="Y226" t="str">
        <f>"Q"&amp;ROUNDUP(MONTH(Sales_Data[[#This Row],[Order_Date]])/3,0)</f>
        <v>Q2</v>
      </c>
    </row>
    <row r="227" spans="1:25" x14ac:dyDescent="0.3">
      <c r="A227" t="s">
        <v>656</v>
      </c>
      <c r="B227" s="1">
        <v>45912</v>
      </c>
      <c r="C227" t="s">
        <v>657</v>
      </c>
      <c r="D227" t="s">
        <v>209</v>
      </c>
      <c r="E227" t="s">
        <v>48</v>
      </c>
      <c r="F227" t="s">
        <v>126</v>
      </c>
      <c r="G227" t="s">
        <v>21</v>
      </c>
      <c r="H227" t="s">
        <v>22</v>
      </c>
      <c r="I227" t="s">
        <v>62</v>
      </c>
      <c r="J227">
        <v>1</v>
      </c>
      <c r="K227">
        <v>58565.72</v>
      </c>
      <c r="L227">
        <v>0.1</v>
      </c>
      <c r="M227">
        <v>41502.949999999997</v>
      </c>
      <c r="N227" t="s">
        <v>70</v>
      </c>
      <c r="O227" t="s">
        <v>35</v>
      </c>
      <c r="P227" t="s">
        <v>44</v>
      </c>
      <c r="Q227">
        <f>Sales_Data[[#This Row],[Quantity]]*Sales_Data[[#This Row],[Unit_Price]]</f>
        <v>58565.72</v>
      </c>
      <c r="R227">
        <f>Sales_Data[[#This Row],[Gross_Sales]]*Sales_Data[[#This Row],[Discount]]</f>
        <v>5856.5720000000001</v>
      </c>
      <c r="S227">
        <f>Sales_Data[[#This Row],[Gross_Sales]]-Sales_Data[[#This Row],[Discount_Amount]]</f>
        <v>52709.148000000001</v>
      </c>
      <c r="T227">
        <f>Sales_Data[[#This Row],[Net Sales]]-Sales_Data[[#This Row],[Cost]]</f>
        <v>11206.198000000004</v>
      </c>
      <c r="U227" s="2">
        <f>Sales_Data[[#This Row],[Profit]]/Sales_Data[[#This Row],[Net Sales]]</f>
        <v>0.21260442305005584</v>
      </c>
      <c r="V227">
        <f>YEAR(Sales_Data[[#This Row],[Order_Date]])</f>
        <v>2025</v>
      </c>
      <c r="W227" t="str">
        <f>TEXT(Sales_Data[[#This Row],[Order_Date]],"mmm")</f>
        <v>Sep</v>
      </c>
      <c r="X227">
        <f>MONTH(Sales_Data[[#This Row],[Order_Date]])</f>
        <v>9</v>
      </c>
      <c r="Y227" t="str">
        <f>"Q"&amp;ROUNDUP(MONTH(Sales_Data[[#This Row],[Order_Date]])/3,0)</f>
        <v>Q3</v>
      </c>
    </row>
    <row r="228" spans="1:25" x14ac:dyDescent="0.3">
      <c r="A228" t="s">
        <v>658</v>
      </c>
      <c r="B228" s="1">
        <v>45951</v>
      </c>
      <c r="C228" t="s">
        <v>659</v>
      </c>
      <c r="D228" t="s">
        <v>183</v>
      </c>
      <c r="E228" t="s">
        <v>119</v>
      </c>
      <c r="F228" t="s">
        <v>120</v>
      </c>
      <c r="G228" t="s">
        <v>75</v>
      </c>
      <c r="H228" t="s">
        <v>76</v>
      </c>
      <c r="I228" t="s">
        <v>77</v>
      </c>
      <c r="J228">
        <v>5</v>
      </c>
      <c r="K228">
        <v>2573.69</v>
      </c>
      <c r="L228">
        <v>0.1</v>
      </c>
      <c r="M228">
        <v>9109.94</v>
      </c>
      <c r="N228" t="s">
        <v>24</v>
      </c>
      <c r="O228" t="s">
        <v>35</v>
      </c>
      <c r="P228" t="s">
        <v>44</v>
      </c>
      <c r="Q228">
        <f>Sales_Data[[#This Row],[Quantity]]*Sales_Data[[#This Row],[Unit_Price]]</f>
        <v>12868.45</v>
      </c>
      <c r="R228">
        <f>Sales_Data[[#This Row],[Gross_Sales]]*Sales_Data[[#This Row],[Discount]]</f>
        <v>1286.8450000000003</v>
      </c>
      <c r="S228">
        <f>Sales_Data[[#This Row],[Gross_Sales]]-Sales_Data[[#This Row],[Discount_Amount]]</f>
        <v>11581.605</v>
      </c>
      <c r="T228">
        <f>Sales_Data[[#This Row],[Net Sales]]-Sales_Data[[#This Row],[Cost]]</f>
        <v>2471.6649999999991</v>
      </c>
      <c r="U228" s="2">
        <f>Sales_Data[[#This Row],[Profit]]/Sales_Data[[#This Row],[Net Sales]]</f>
        <v>0.21341299414027667</v>
      </c>
      <c r="V228">
        <f>YEAR(Sales_Data[[#This Row],[Order_Date]])</f>
        <v>2025</v>
      </c>
      <c r="W228" t="str">
        <f>TEXT(Sales_Data[[#This Row],[Order_Date]],"mmm")</f>
        <v>Oct</v>
      </c>
      <c r="X228">
        <f>MONTH(Sales_Data[[#This Row],[Order_Date]])</f>
        <v>10</v>
      </c>
      <c r="Y228" t="str">
        <f>"Q"&amp;ROUNDUP(MONTH(Sales_Data[[#This Row],[Order_Date]])/3,0)</f>
        <v>Q4</v>
      </c>
    </row>
    <row r="229" spans="1:25" x14ac:dyDescent="0.3">
      <c r="A229" t="s">
        <v>660</v>
      </c>
      <c r="B229" s="1">
        <v>45937</v>
      </c>
      <c r="C229" t="s">
        <v>661</v>
      </c>
      <c r="D229" t="s">
        <v>662</v>
      </c>
      <c r="E229" t="s">
        <v>39</v>
      </c>
      <c r="F229" t="s">
        <v>202</v>
      </c>
      <c r="G229" t="s">
        <v>32</v>
      </c>
      <c r="H229" t="s">
        <v>33</v>
      </c>
      <c r="I229" t="s">
        <v>161</v>
      </c>
      <c r="J229">
        <v>2</v>
      </c>
      <c r="K229">
        <v>2286.0700000000002</v>
      </c>
      <c r="L229">
        <v>0.05</v>
      </c>
      <c r="M229">
        <v>2847.65</v>
      </c>
      <c r="N229" t="s">
        <v>52</v>
      </c>
      <c r="O229" t="s">
        <v>35</v>
      </c>
      <c r="P229" t="s">
        <v>44</v>
      </c>
      <c r="Q229">
        <f>Sales_Data[[#This Row],[Quantity]]*Sales_Data[[#This Row],[Unit_Price]]</f>
        <v>4572.1400000000003</v>
      </c>
      <c r="R229">
        <f>Sales_Data[[#This Row],[Gross_Sales]]*Sales_Data[[#This Row],[Discount]]</f>
        <v>228.60700000000003</v>
      </c>
      <c r="S229">
        <f>Sales_Data[[#This Row],[Gross_Sales]]-Sales_Data[[#This Row],[Discount_Amount]]</f>
        <v>4343.5330000000004</v>
      </c>
      <c r="T229">
        <f>Sales_Data[[#This Row],[Net Sales]]-Sales_Data[[#This Row],[Cost]]</f>
        <v>1495.8830000000003</v>
      </c>
      <c r="U229" s="2">
        <f>Sales_Data[[#This Row],[Profit]]/Sales_Data[[#This Row],[Net Sales]]</f>
        <v>0.34439314723751385</v>
      </c>
      <c r="V229">
        <f>YEAR(Sales_Data[[#This Row],[Order_Date]])</f>
        <v>2025</v>
      </c>
      <c r="W229" t="str">
        <f>TEXT(Sales_Data[[#This Row],[Order_Date]],"mmm")</f>
        <v>Oct</v>
      </c>
      <c r="X229">
        <f>MONTH(Sales_Data[[#This Row],[Order_Date]])</f>
        <v>10</v>
      </c>
      <c r="Y229" t="str">
        <f>"Q"&amp;ROUNDUP(MONTH(Sales_Data[[#This Row],[Order_Date]])/3,0)</f>
        <v>Q4</v>
      </c>
    </row>
    <row r="230" spans="1:25" x14ac:dyDescent="0.3">
      <c r="A230" t="s">
        <v>663</v>
      </c>
      <c r="B230" s="1">
        <v>45982</v>
      </c>
      <c r="C230" t="s">
        <v>664</v>
      </c>
      <c r="D230" t="s">
        <v>277</v>
      </c>
      <c r="E230" t="s">
        <v>19</v>
      </c>
      <c r="F230" t="s">
        <v>20</v>
      </c>
      <c r="G230" t="s">
        <v>21</v>
      </c>
      <c r="H230" t="s">
        <v>22</v>
      </c>
      <c r="I230" t="s">
        <v>23</v>
      </c>
      <c r="J230">
        <v>4</v>
      </c>
      <c r="K230">
        <v>2817.71</v>
      </c>
      <c r="L230">
        <v>0</v>
      </c>
      <c r="M230">
        <v>9566.31</v>
      </c>
      <c r="N230" t="s">
        <v>109</v>
      </c>
      <c r="O230" t="s">
        <v>35</v>
      </c>
      <c r="P230" t="s">
        <v>71</v>
      </c>
      <c r="Q230">
        <f>Sales_Data[[#This Row],[Quantity]]*Sales_Data[[#This Row],[Unit_Price]]</f>
        <v>11270.84</v>
      </c>
      <c r="R230">
        <f>Sales_Data[[#This Row],[Gross_Sales]]*Sales_Data[[#This Row],[Discount]]</f>
        <v>0</v>
      </c>
      <c r="S230">
        <f>Sales_Data[[#This Row],[Gross_Sales]]-Sales_Data[[#This Row],[Discount_Amount]]</f>
        <v>11270.84</v>
      </c>
      <c r="T230">
        <f>Sales_Data[[#This Row],[Net Sales]]-Sales_Data[[#This Row],[Cost]]</f>
        <v>1704.5300000000007</v>
      </c>
      <c r="U230" s="2">
        <f>Sales_Data[[#This Row],[Profit]]/Sales_Data[[#This Row],[Net Sales]]</f>
        <v>0.15123362588768899</v>
      </c>
      <c r="V230">
        <f>YEAR(Sales_Data[[#This Row],[Order_Date]])</f>
        <v>2025</v>
      </c>
      <c r="W230" t="str">
        <f>TEXT(Sales_Data[[#This Row],[Order_Date]],"mmm")</f>
        <v>Nov</v>
      </c>
      <c r="X230">
        <f>MONTH(Sales_Data[[#This Row],[Order_Date]])</f>
        <v>11</v>
      </c>
      <c r="Y230" t="str">
        <f>"Q"&amp;ROUNDUP(MONTH(Sales_Data[[#This Row],[Order_Date]])/3,0)</f>
        <v>Q4</v>
      </c>
    </row>
    <row r="231" spans="1:25" x14ac:dyDescent="0.3">
      <c r="A231" t="s">
        <v>665</v>
      </c>
      <c r="B231" s="1">
        <v>45755</v>
      </c>
      <c r="C231" t="s">
        <v>666</v>
      </c>
      <c r="D231" t="s">
        <v>141</v>
      </c>
      <c r="E231" t="s">
        <v>19</v>
      </c>
      <c r="F231" t="s">
        <v>113</v>
      </c>
      <c r="G231" t="s">
        <v>67</v>
      </c>
      <c r="H231" t="s">
        <v>88</v>
      </c>
      <c r="I231" t="s">
        <v>157</v>
      </c>
      <c r="J231">
        <v>1</v>
      </c>
      <c r="K231">
        <v>13832.76</v>
      </c>
      <c r="L231">
        <v>0.2</v>
      </c>
      <c r="M231">
        <v>9212.61</v>
      </c>
      <c r="N231" t="s">
        <v>70</v>
      </c>
      <c r="O231" t="s">
        <v>35</v>
      </c>
      <c r="P231" t="s">
        <v>26</v>
      </c>
      <c r="Q231">
        <f>Sales_Data[[#This Row],[Quantity]]*Sales_Data[[#This Row],[Unit_Price]]</f>
        <v>13832.76</v>
      </c>
      <c r="R231">
        <f>Sales_Data[[#This Row],[Gross_Sales]]*Sales_Data[[#This Row],[Discount]]</f>
        <v>2766.5520000000001</v>
      </c>
      <c r="S231">
        <f>Sales_Data[[#This Row],[Gross_Sales]]-Sales_Data[[#This Row],[Discount_Amount]]</f>
        <v>11066.208000000001</v>
      </c>
      <c r="T231">
        <f>Sales_Data[[#This Row],[Net Sales]]-Sales_Data[[#This Row],[Cost]]</f>
        <v>1853.598</v>
      </c>
      <c r="U231" s="2">
        <f>Sales_Data[[#This Row],[Profit]]/Sales_Data[[#This Row],[Net Sales]]</f>
        <v>0.16750073737995888</v>
      </c>
      <c r="V231">
        <f>YEAR(Sales_Data[[#This Row],[Order_Date]])</f>
        <v>2025</v>
      </c>
      <c r="W231" t="str">
        <f>TEXT(Sales_Data[[#This Row],[Order_Date]],"mmm")</f>
        <v>Apr</v>
      </c>
      <c r="X231">
        <f>MONTH(Sales_Data[[#This Row],[Order_Date]])</f>
        <v>4</v>
      </c>
      <c r="Y231" t="str">
        <f>"Q"&amp;ROUNDUP(MONTH(Sales_Data[[#This Row],[Order_Date]])/3,0)</f>
        <v>Q2</v>
      </c>
    </row>
    <row r="232" spans="1:25" x14ac:dyDescent="0.3">
      <c r="A232" t="s">
        <v>667</v>
      </c>
      <c r="B232" s="1">
        <v>45855</v>
      </c>
      <c r="C232" t="s">
        <v>309</v>
      </c>
      <c r="D232" t="s">
        <v>430</v>
      </c>
      <c r="E232" t="s">
        <v>48</v>
      </c>
      <c r="F232" t="s">
        <v>132</v>
      </c>
      <c r="G232" t="s">
        <v>21</v>
      </c>
      <c r="H232" t="s">
        <v>22</v>
      </c>
      <c r="I232" t="s">
        <v>62</v>
      </c>
      <c r="J232">
        <v>1</v>
      </c>
      <c r="K232">
        <v>39317.379999999997</v>
      </c>
      <c r="L232">
        <v>0.1</v>
      </c>
      <c r="M232">
        <v>23202.720000000001</v>
      </c>
      <c r="N232" t="s">
        <v>109</v>
      </c>
      <c r="O232" t="s">
        <v>35</v>
      </c>
      <c r="P232" t="s">
        <v>71</v>
      </c>
      <c r="Q232">
        <f>Sales_Data[[#This Row],[Quantity]]*Sales_Data[[#This Row],[Unit_Price]]</f>
        <v>39317.379999999997</v>
      </c>
      <c r="R232">
        <f>Sales_Data[[#This Row],[Gross_Sales]]*Sales_Data[[#This Row],[Discount]]</f>
        <v>3931.7379999999998</v>
      </c>
      <c r="S232">
        <f>Sales_Data[[#This Row],[Gross_Sales]]-Sales_Data[[#This Row],[Discount_Amount]]</f>
        <v>35385.642</v>
      </c>
      <c r="T232">
        <f>Sales_Data[[#This Row],[Net Sales]]-Sales_Data[[#This Row],[Cost]]</f>
        <v>12182.921999999999</v>
      </c>
      <c r="U232" s="2">
        <f>Sales_Data[[#This Row],[Profit]]/Sales_Data[[#This Row],[Net Sales]]</f>
        <v>0.34428998066503919</v>
      </c>
      <c r="V232">
        <f>YEAR(Sales_Data[[#This Row],[Order_Date]])</f>
        <v>2025</v>
      </c>
      <c r="W232" t="str">
        <f>TEXT(Sales_Data[[#This Row],[Order_Date]],"mmm")</f>
        <v>Jul</v>
      </c>
      <c r="X232">
        <f>MONTH(Sales_Data[[#This Row],[Order_Date]])</f>
        <v>7</v>
      </c>
      <c r="Y232" t="str">
        <f>"Q"&amp;ROUNDUP(MONTH(Sales_Data[[#This Row],[Order_Date]])/3,0)</f>
        <v>Q3</v>
      </c>
    </row>
    <row r="233" spans="1:25" x14ac:dyDescent="0.3">
      <c r="A233" t="s">
        <v>668</v>
      </c>
      <c r="B233" s="1">
        <v>45897</v>
      </c>
      <c r="C233" t="s">
        <v>292</v>
      </c>
      <c r="D233" t="s">
        <v>669</v>
      </c>
      <c r="E233" t="s">
        <v>48</v>
      </c>
      <c r="F233" t="s">
        <v>152</v>
      </c>
      <c r="G233" t="s">
        <v>75</v>
      </c>
      <c r="H233" t="s">
        <v>256</v>
      </c>
      <c r="I233" t="s">
        <v>257</v>
      </c>
      <c r="J233">
        <v>1</v>
      </c>
      <c r="K233">
        <v>40175.699999999997</v>
      </c>
      <c r="L233">
        <v>0.2</v>
      </c>
      <c r="M233">
        <v>22624.84</v>
      </c>
      <c r="N233" t="s">
        <v>52</v>
      </c>
      <c r="O233" t="s">
        <v>35</v>
      </c>
      <c r="P233" t="s">
        <v>44</v>
      </c>
      <c r="Q233">
        <f>Sales_Data[[#This Row],[Quantity]]*Sales_Data[[#This Row],[Unit_Price]]</f>
        <v>40175.699999999997</v>
      </c>
      <c r="R233">
        <f>Sales_Data[[#This Row],[Gross_Sales]]*Sales_Data[[#This Row],[Discount]]</f>
        <v>8035.1399999999994</v>
      </c>
      <c r="S233">
        <f>Sales_Data[[#This Row],[Gross_Sales]]-Sales_Data[[#This Row],[Discount_Amount]]</f>
        <v>32140.559999999998</v>
      </c>
      <c r="T233">
        <f>Sales_Data[[#This Row],[Net Sales]]-Sales_Data[[#This Row],[Cost]]</f>
        <v>9515.7199999999975</v>
      </c>
      <c r="U233" s="2">
        <f>Sales_Data[[#This Row],[Profit]]/Sales_Data[[#This Row],[Net Sales]]</f>
        <v>0.29606578105670833</v>
      </c>
      <c r="V233">
        <f>YEAR(Sales_Data[[#This Row],[Order_Date]])</f>
        <v>2025</v>
      </c>
      <c r="W233" t="str">
        <f>TEXT(Sales_Data[[#This Row],[Order_Date]],"mmm")</f>
        <v>Aug</v>
      </c>
      <c r="X233">
        <f>MONTH(Sales_Data[[#This Row],[Order_Date]])</f>
        <v>8</v>
      </c>
      <c r="Y233" t="str">
        <f>"Q"&amp;ROUNDUP(MONTH(Sales_Data[[#This Row],[Order_Date]])/3,0)</f>
        <v>Q3</v>
      </c>
    </row>
    <row r="234" spans="1:25" x14ac:dyDescent="0.3">
      <c r="A234" t="s">
        <v>670</v>
      </c>
      <c r="B234" s="1">
        <v>45801</v>
      </c>
      <c r="C234" t="s">
        <v>671</v>
      </c>
      <c r="D234" t="s">
        <v>255</v>
      </c>
      <c r="E234" t="s">
        <v>119</v>
      </c>
      <c r="F234" t="s">
        <v>146</v>
      </c>
      <c r="G234" t="s">
        <v>21</v>
      </c>
      <c r="H234" t="s">
        <v>127</v>
      </c>
      <c r="I234" t="s">
        <v>314</v>
      </c>
      <c r="J234">
        <v>3</v>
      </c>
      <c r="K234">
        <v>2357</v>
      </c>
      <c r="L234">
        <v>0.05</v>
      </c>
      <c r="M234">
        <v>4285.3900000000003</v>
      </c>
      <c r="N234" t="s">
        <v>70</v>
      </c>
      <c r="O234" t="s">
        <v>25</v>
      </c>
      <c r="P234" t="s">
        <v>71</v>
      </c>
      <c r="Q234">
        <f>Sales_Data[[#This Row],[Quantity]]*Sales_Data[[#This Row],[Unit_Price]]</f>
        <v>7071</v>
      </c>
      <c r="R234">
        <f>Sales_Data[[#This Row],[Gross_Sales]]*Sales_Data[[#This Row],[Discount]]</f>
        <v>353.55</v>
      </c>
      <c r="S234">
        <f>Sales_Data[[#This Row],[Gross_Sales]]-Sales_Data[[#This Row],[Discount_Amount]]</f>
        <v>6717.45</v>
      </c>
      <c r="T234">
        <f>Sales_Data[[#This Row],[Net Sales]]-Sales_Data[[#This Row],[Cost]]</f>
        <v>2432.0599999999995</v>
      </c>
      <c r="U234" s="2">
        <f>Sales_Data[[#This Row],[Profit]]/Sales_Data[[#This Row],[Net Sales]]</f>
        <v>0.36205107592910996</v>
      </c>
      <c r="V234">
        <f>YEAR(Sales_Data[[#This Row],[Order_Date]])</f>
        <v>2025</v>
      </c>
      <c r="W234" t="str">
        <f>TEXT(Sales_Data[[#This Row],[Order_Date]],"mmm")</f>
        <v>May</v>
      </c>
      <c r="X234">
        <f>MONTH(Sales_Data[[#This Row],[Order_Date]])</f>
        <v>5</v>
      </c>
      <c r="Y234" t="str">
        <f>"Q"&amp;ROUNDUP(MONTH(Sales_Data[[#This Row],[Order_Date]])/3,0)</f>
        <v>Q2</v>
      </c>
    </row>
    <row r="235" spans="1:25" x14ac:dyDescent="0.3">
      <c r="A235" t="s">
        <v>672</v>
      </c>
      <c r="B235" s="1">
        <v>45754</v>
      </c>
      <c r="C235" t="s">
        <v>673</v>
      </c>
      <c r="D235" t="s">
        <v>266</v>
      </c>
      <c r="E235" t="s">
        <v>119</v>
      </c>
      <c r="F235" t="s">
        <v>249</v>
      </c>
      <c r="G235" t="s">
        <v>67</v>
      </c>
      <c r="H235" t="s">
        <v>133</v>
      </c>
      <c r="I235" t="s">
        <v>134</v>
      </c>
      <c r="J235">
        <v>3</v>
      </c>
      <c r="K235">
        <v>6034.93</v>
      </c>
      <c r="L235">
        <v>0.05</v>
      </c>
      <c r="M235">
        <v>12207.27</v>
      </c>
      <c r="N235" t="s">
        <v>52</v>
      </c>
      <c r="O235" t="s">
        <v>35</v>
      </c>
      <c r="P235" t="s">
        <v>71</v>
      </c>
      <c r="Q235">
        <f>Sales_Data[[#This Row],[Quantity]]*Sales_Data[[#This Row],[Unit_Price]]</f>
        <v>18104.79</v>
      </c>
      <c r="R235">
        <f>Sales_Data[[#This Row],[Gross_Sales]]*Sales_Data[[#This Row],[Discount]]</f>
        <v>905.23950000000013</v>
      </c>
      <c r="S235">
        <f>Sales_Data[[#This Row],[Gross_Sales]]-Sales_Data[[#This Row],[Discount_Amount]]</f>
        <v>17199.550500000001</v>
      </c>
      <c r="T235">
        <f>Sales_Data[[#This Row],[Net Sales]]-Sales_Data[[#This Row],[Cost]]</f>
        <v>4992.2805000000008</v>
      </c>
      <c r="U235" s="2">
        <f>Sales_Data[[#This Row],[Profit]]/Sales_Data[[#This Row],[Net Sales]]</f>
        <v>0.29025645176017828</v>
      </c>
      <c r="V235">
        <f>YEAR(Sales_Data[[#This Row],[Order_Date]])</f>
        <v>2025</v>
      </c>
      <c r="W235" t="str">
        <f>TEXT(Sales_Data[[#This Row],[Order_Date]],"mmm")</f>
        <v>Apr</v>
      </c>
      <c r="X235">
        <f>MONTH(Sales_Data[[#This Row],[Order_Date]])</f>
        <v>4</v>
      </c>
      <c r="Y235" t="str">
        <f>"Q"&amp;ROUNDUP(MONTH(Sales_Data[[#This Row],[Order_Date]])/3,0)</f>
        <v>Q2</v>
      </c>
    </row>
    <row r="236" spans="1:25" x14ac:dyDescent="0.3">
      <c r="A236" t="s">
        <v>674</v>
      </c>
      <c r="B236" s="1">
        <v>45858</v>
      </c>
      <c r="C236" t="s">
        <v>675</v>
      </c>
      <c r="D236" t="s">
        <v>317</v>
      </c>
      <c r="E236" t="s">
        <v>48</v>
      </c>
      <c r="F236" t="s">
        <v>152</v>
      </c>
      <c r="G236" t="s">
        <v>41</v>
      </c>
      <c r="H236" t="s">
        <v>147</v>
      </c>
      <c r="I236" t="s">
        <v>369</v>
      </c>
      <c r="J236">
        <v>2</v>
      </c>
      <c r="K236">
        <v>50106.61</v>
      </c>
      <c r="L236">
        <v>0</v>
      </c>
      <c r="M236">
        <v>81148.73</v>
      </c>
      <c r="N236" t="s">
        <v>109</v>
      </c>
      <c r="O236" t="s">
        <v>53</v>
      </c>
      <c r="P236" t="s">
        <v>71</v>
      </c>
      <c r="Q236">
        <f>Sales_Data[[#This Row],[Quantity]]*Sales_Data[[#This Row],[Unit_Price]]</f>
        <v>100213.22</v>
      </c>
      <c r="R236">
        <f>Sales_Data[[#This Row],[Gross_Sales]]*Sales_Data[[#This Row],[Discount]]</f>
        <v>0</v>
      </c>
      <c r="S236">
        <f>Sales_Data[[#This Row],[Gross_Sales]]-Sales_Data[[#This Row],[Discount_Amount]]</f>
        <v>100213.22</v>
      </c>
      <c r="T236">
        <f>Sales_Data[[#This Row],[Net Sales]]-Sales_Data[[#This Row],[Cost]]</f>
        <v>19064.490000000005</v>
      </c>
      <c r="U236" s="2">
        <f>Sales_Data[[#This Row],[Profit]]/Sales_Data[[#This Row],[Net Sales]]</f>
        <v>0.19023927182461561</v>
      </c>
      <c r="V236">
        <f>YEAR(Sales_Data[[#This Row],[Order_Date]])</f>
        <v>2025</v>
      </c>
      <c r="W236" t="str">
        <f>TEXT(Sales_Data[[#This Row],[Order_Date]],"mmm")</f>
        <v>Jul</v>
      </c>
      <c r="X236">
        <f>MONTH(Sales_Data[[#This Row],[Order_Date]])</f>
        <v>7</v>
      </c>
      <c r="Y236" t="str">
        <f>"Q"&amp;ROUNDUP(MONTH(Sales_Data[[#This Row],[Order_Date]])/3,0)</f>
        <v>Q3</v>
      </c>
    </row>
    <row r="237" spans="1:25" x14ac:dyDescent="0.3">
      <c r="A237" t="s">
        <v>676</v>
      </c>
      <c r="B237" s="1">
        <v>45781</v>
      </c>
      <c r="C237" t="s">
        <v>653</v>
      </c>
      <c r="D237" t="s">
        <v>280</v>
      </c>
      <c r="E237" t="s">
        <v>39</v>
      </c>
      <c r="F237" t="s">
        <v>96</v>
      </c>
      <c r="G237" t="s">
        <v>21</v>
      </c>
      <c r="H237" t="s">
        <v>22</v>
      </c>
      <c r="I237" t="s">
        <v>62</v>
      </c>
      <c r="J237">
        <v>1</v>
      </c>
      <c r="K237">
        <v>2762.06</v>
      </c>
      <c r="L237">
        <v>0.2</v>
      </c>
      <c r="M237">
        <v>1372.04</v>
      </c>
      <c r="N237" t="s">
        <v>52</v>
      </c>
      <c r="O237" t="s">
        <v>35</v>
      </c>
      <c r="P237" t="s">
        <v>44</v>
      </c>
      <c r="Q237">
        <f>Sales_Data[[#This Row],[Quantity]]*Sales_Data[[#This Row],[Unit_Price]]</f>
        <v>2762.06</v>
      </c>
      <c r="R237">
        <f>Sales_Data[[#This Row],[Gross_Sales]]*Sales_Data[[#This Row],[Discount]]</f>
        <v>552.41200000000003</v>
      </c>
      <c r="S237">
        <f>Sales_Data[[#This Row],[Gross_Sales]]-Sales_Data[[#This Row],[Discount_Amount]]</f>
        <v>2209.6480000000001</v>
      </c>
      <c r="T237">
        <f>Sales_Data[[#This Row],[Net Sales]]-Sales_Data[[#This Row],[Cost]]</f>
        <v>837.60800000000017</v>
      </c>
      <c r="U237" s="2">
        <f>Sales_Data[[#This Row],[Profit]]/Sales_Data[[#This Row],[Net Sales]]</f>
        <v>0.37906852132104307</v>
      </c>
      <c r="V237">
        <f>YEAR(Sales_Data[[#This Row],[Order_Date]])</f>
        <v>2025</v>
      </c>
      <c r="W237" t="str">
        <f>TEXT(Sales_Data[[#This Row],[Order_Date]],"mmm")</f>
        <v>May</v>
      </c>
      <c r="X237">
        <f>MONTH(Sales_Data[[#This Row],[Order_Date]])</f>
        <v>5</v>
      </c>
      <c r="Y237" t="str">
        <f>"Q"&amp;ROUNDUP(MONTH(Sales_Data[[#This Row],[Order_Date]])/3,0)</f>
        <v>Q2</v>
      </c>
    </row>
    <row r="238" spans="1:25" x14ac:dyDescent="0.3">
      <c r="A238" t="s">
        <v>677</v>
      </c>
      <c r="B238" s="1">
        <v>45844</v>
      </c>
      <c r="C238" t="s">
        <v>438</v>
      </c>
      <c r="D238" t="s">
        <v>662</v>
      </c>
      <c r="E238" t="s">
        <v>39</v>
      </c>
      <c r="F238" t="s">
        <v>405</v>
      </c>
      <c r="G238" t="s">
        <v>41</v>
      </c>
      <c r="H238" t="s">
        <v>147</v>
      </c>
      <c r="I238" t="s">
        <v>369</v>
      </c>
      <c r="J238">
        <v>1</v>
      </c>
      <c r="K238">
        <v>5688.89</v>
      </c>
      <c r="L238">
        <v>0.05</v>
      </c>
      <c r="M238">
        <v>4062.86</v>
      </c>
      <c r="N238" t="s">
        <v>52</v>
      </c>
      <c r="O238" t="s">
        <v>35</v>
      </c>
      <c r="P238" t="s">
        <v>26</v>
      </c>
      <c r="Q238">
        <f>Sales_Data[[#This Row],[Quantity]]*Sales_Data[[#This Row],[Unit_Price]]</f>
        <v>5688.89</v>
      </c>
      <c r="R238">
        <f>Sales_Data[[#This Row],[Gross_Sales]]*Sales_Data[[#This Row],[Discount]]</f>
        <v>284.44450000000001</v>
      </c>
      <c r="S238">
        <f>Sales_Data[[#This Row],[Gross_Sales]]-Sales_Data[[#This Row],[Discount_Amount]]</f>
        <v>5404.4455000000007</v>
      </c>
      <c r="T238">
        <f>Sales_Data[[#This Row],[Net Sales]]-Sales_Data[[#This Row],[Cost]]</f>
        <v>1341.5855000000006</v>
      </c>
      <c r="U238" s="2">
        <f>Sales_Data[[#This Row],[Profit]]/Sales_Data[[#This Row],[Net Sales]]</f>
        <v>0.24823740011810655</v>
      </c>
      <c r="V238">
        <f>YEAR(Sales_Data[[#This Row],[Order_Date]])</f>
        <v>2025</v>
      </c>
      <c r="W238" t="str">
        <f>TEXT(Sales_Data[[#This Row],[Order_Date]],"mmm")</f>
        <v>Jul</v>
      </c>
      <c r="X238">
        <f>MONTH(Sales_Data[[#This Row],[Order_Date]])</f>
        <v>7</v>
      </c>
      <c r="Y238" t="str">
        <f>"Q"&amp;ROUNDUP(MONTH(Sales_Data[[#This Row],[Order_Date]])/3,0)</f>
        <v>Q3</v>
      </c>
    </row>
    <row r="239" spans="1:25" x14ac:dyDescent="0.3">
      <c r="A239" t="s">
        <v>678</v>
      </c>
      <c r="B239" s="1">
        <v>45983</v>
      </c>
      <c r="C239" t="s">
        <v>679</v>
      </c>
      <c r="D239" t="s">
        <v>474</v>
      </c>
      <c r="E239" t="s">
        <v>39</v>
      </c>
      <c r="F239" t="s">
        <v>40</v>
      </c>
      <c r="G239" t="s">
        <v>21</v>
      </c>
      <c r="H239" t="s">
        <v>297</v>
      </c>
      <c r="I239" t="s">
        <v>494</v>
      </c>
      <c r="J239">
        <v>2</v>
      </c>
      <c r="K239">
        <v>2702.02</v>
      </c>
      <c r="L239">
        <v>0</v>
      </c>
      <c r="M239">
        <v>4569.01</v>
      </c>
      <c r="N239" t="s">
        <v>70</v>
      </c>
      <c r="O239" t="s">
        <v>25</v>
      </c>
      <c r="P239" t="s">
        <v>71</v>
      </c>
      <c r="Q239">
        <f>Sales_Data[[#This Row],[Quantity]]*Sales_Data[[#This Row],[Unit_Price]]</f>
        <v>5404.04</v>
      </c>
      <c r="R239">
        <f>Sales_Data[[#This Row],[Gross_Sales]]*Sales_Data[[#This Row],[Discount]]</f>
        <v>0</v>
      </c>
      <c r="S239">
        <f>Sales_Data[[#This Row],[Gross_Sales]]-Sales_Data[[#This Row],[Discount_Amount]]</f>
        <v>5404.04</v>
      </c>
      <c r="T239">
        <f>Sales_Data[[#This Row],[Net Sales]]-Sales_Data[[#This Row],[Cost]]</f>
        <v>835.02999999999975</v>
      </c>
      <c r="U239" s="2">
        <f>Sales_Data[[#This Row],[Profit]]/Sales_Data[[#This Row],[Net Sales]]</f>
        <v>0.15451958164632382</v>
      </c>
      <c r="V239">
        <f>YEAR(Sales_Data[[#This Row],[Order_Date]])</f>
        <v>2025</v>
      </c>
      <c r="W239" t="str">
        <f>TEXT(Sales_Data[[#This Row],[Order_Date]],"mmm")</f>
        <v>Nov</v>
      </c>
      <c r="X239">
        <f>MONTH(Sales_Data[[#This Row],[Order_Date]])</f>
        <v>11</v>
      </c>
      <c r="Y239" t="str">
        <f>"Q"&amp;ROUNDUP(MONTH(Sales_Data[[#This Row],[Order_Date]])/3,0)</f>
        <v>Q4</v>
      </c>
    </row>
    <row r="240" spans="1:25" x14ac:dyDescent="0.3">
      <c r="A240" t="s">
        <v>680</v>
      </c>
      <c r="B240" s="1">
        <v>46006</v>
      </c>
      <c r="C240" t="s">
        <v>79</v>
      </c>
      <c r="D240" t="s">
        <v>160</v>
      </c>
      <c r="E240" t="s">
        <v>48</v>
      </c>
      <c r="F240" t="s">
        <v>152</v>
      </c>
      <c r="G240" t="s">
        <v>21</v>
      </c>
      <c r="H240" t="s">
        <v>297</v>
      </c>
      <c r="I240" t="s">
        <v>297</v>
      </c>
      <c r="J240">
        <v>2</v>
      </c>
      <c r="K240">
        <v>49641.79</v>
      </c>
      <c r="L240">
        <v>0.05</v>
      </c>
      <c r="M240">
        <v>66111.02</v>
      </c>
      <c r="N240" t="s">
        <v>70</v>
      </c>
      <c r="O240" t="s">
        <v>35</v>
      </c>
      <c r="P240" t="s">
        <v>26</v>
      </c>
      <c r="Q240">
        <f>Sales_Data[[#This Row],[Quantity]]*Sales_Data[[#This Row],[Unit_Price]]</f>
        <v>99283.58</v>
      </c>
      <c r="R240">
        <f>Sales_Data[[#This Row],[Gross_Sales]]*Sales_Data[[#This Row],[Discount]]</f>
        <v>4964.1790000000001</v>
      </c>
      <c r="S240">
        <f>Sales_Data[[#This Row],[Gross_Sales]]-Sales_Data[[#This Row],[Discount_Amount]]</f>
        <v>94319.400999999998</v>
      </c>
      <c r="T240">
        <f>Sales_Data[[#This Row],[Net Sales]]-Sales_Data[[#This Row],[Cost]]</f>
        <v>28208.380999999994</v>
      </c>
      <c r="U240" s="2">
        <f>Sales_Data[[#This Row],[Profit]]/Sales_Data[[#This Row],[Net Sales]]</f>
        <v>0.29907294470625395</v>
      </c>
      <c r="V240">
        <f>YEAR(Sales_Data[[#This Row],[Order_Date]])</f>
        <v>2025</v>
      </c>
      <c r="W240" t="str">
        <f>TEXT(Sales_Data[[#This Row],[Order_Date]],"mmm")</f>
        <v>Dec</v>
      </c>
      <c r="X240">
        <f>MONTH(Sales_Data[[#This Row],[Order_Date]])</f>
        <v>12</v>
      </c>
      <c r="Y240" t="str">
        <f>"Q"&amp;ROUNDUP(MONTH(Sales_Data[[#This Row],[Order_Date]])/3,0)</f>
        <v>Q4</v>
      </c>
    </row>
    <row r="241" spans="1:25" x14ac:dyDescent="0.3">
      <c r="A241" t="s">
        <v>681</v>
      </c>
      <c r="B241" s="1">
        <v>45916</v>
      </c>
      <c r="C241" t="s">
        <v>682</v>
      </c>
      <c r="D241" t="s">
        <v>205</v>
      </c>
      <c r="E241" t="s">
        <v>48</v>
      </c>
      <c r="F241" t="s">
        <v>126</v>
      </c>
      <c r="G241" t="s">
        <v>67</v>
      </c>
      <c r="H241" t="s">
        <v>68</v>
      </c>
      <c r="I241" t="s">
        <v>69</v>
      </c>
      <c r="J241">
        <v>2</v>
      </c>
      <c r="K241">
        <v>3641.86</v>
      </c>
      <c r="L241">
        <v>0.05</v>
      </c>
      <c r="M241">
        <v>5592.95</v>
      </c>
      <c r="N241" t="s">
        <v>24</v>
      </c>
      <c r="O241" t="s">
        <v>35</v>
      </c>
      <c r="P241" t="s">
        <v>44</v>
      </c>
      <c r="Q241">
        <f>Sales_Data[[#This Row],[Quantity]]*Sales_Data[[#This Row],[Unit_Price]]</f>
        <v>7283.72</v>
      </c>
      <c r="R241">
        <f>Sales_Data[[#This Row],[Gross_Sales]]*Sales_Data[[#This Row],[Discount]]</f>
        <v>364.18600000000004</v>
      </c>
      <c r="S241">
        <f>Sales_Data[[#This Row],[Gross_Sales]]-Sales_Data[[#This Row],[Discount_Amount]]</f>
        <v>6919.5340000000006</v>
      </c>
      <c r="T241">
        <f>Sales_Data[[#This Row],[Net Sales]]-Sales_Data[[#This Row],[Cost]]</f>
        <v>1326.5840000000007</v>
      </c>
      <c r="U241" s="2">
        <f>Sales_Data[[#This Row],[Profit]]/Sales_Data[[#This Row],[Net Sales]]</f>
        <v>0.19171580051489026</v>
      </c>
      <c r="V241">
        <f>YEAR(Sales_Data[[#This Row],[Order_Date]])</f>
        <v>2025</v>
      </c>
      <c r="W241" t="str">
        <f>TEXT(Sales_Data[[#This Row],[Order_Date]],"mmm")</f>
        <v>Sep</v>
      </c>
      <c r="X241">
        <f>MONTH(Sales_Data[[#This Row],[Order_Date]])</f>
        <v>9</v>
      </c>
      <c r="Y241" t="str">
        <f>"Q"&amp;ROUNDUP(MONTH(Sales_Data[[#This Row],[Order_Date]])/3,0)</f>
        <v>Q3</v>
      </c>
    </row>
    <row r="242" spans="1:25" x14ac:dyDescent="0.3">
      <c r="A242" t="s">
        <v>683</v>
      </c>
      <c r="B242" s="1">
        <v>45805</v>
      </c>
      <c r="C242" t="s">
        <v>684</v>
      </c>
      <c r="D242" t="s">
        <v>685</v>
      </c>
      <c r="E242" t="s">
        <v>48</v>
      </c>
      <c r="F242" t="s">
        <v>126</v>
      </c>
      <c r="G242" t="s">
        <v>41</v>
      </c>
      <c r="H242" t="s">
        <v>102</v>
      </c>
      <c r="I242" t="s">
        <v>165</v>
      </c>
      <c r="J242">
        <v>1</v>
      </c>
      <c r="K242">
        <v>36498.949999999997</v>
      </c>
      <c r="L242">
        <v>0.05</v>
      </c>
      <c r="M242">
        <v>21990.61</v>
      </c>
      <c r="N242" t="s">
        <v>24</v>
      </c>
      <c r="O242" t="s">
        <v>35</v>
      </c>
      <c r="P242" t="s">
        <v>44</v>
      </c>
      <c r="Q242">
        <f>Sales_Data[[#This Row],[Quantity]]*Sales_Data[[#This Row],[Unit_Price]]</f>
        <v>36498.949999999997</v>
      </c>
      <c r="R242">
        <f>Sales_Data[[#This Row],[Gross_Sales]]*Sales_Data[[#This Row],[Discount]]</f>
        <v>1824.9475</v>
      </c>
      <c r="S242">
        <f>Sales_Data[[#This Row],[Gross_Sales]]-Sales_Data[[#This Row],[Discount_Amount]]</f>
        <v>34674.002499999995</v>
      </c>
      <c r="T242">
        <f>Sales_Data[[#This Row],[Net Sales]]-Sales_Data[[#This Row],[Cost]]</f>
        <v>12683.392499999994</v>
      </c>
      <c r="U242" s="2">
        <f>Sales_Data[[#This Row],[Profit]]/Sales_Data[[#This Row],[Net Sales]]</f>
        <v>0.36578968637958642</v>
      </c>
      <c r="V242">
        <f>YEAR(Sales_Data[[#This Row],[Order_Date]])</f>
        <v>2025</v>
      </c>
      <c r="W242" t="str">
        <f>TEXT(Sales_Data[[#This Row],[Order_Date]],"mmm")</f>
        <v>May</v>
      </c>
      <c r="X242">
        <f>MONTH(Sales_Data[[#This Row],[Order_Date]])</f>
        <v>5</v>
      </c>
      <c r="Y242" t="str">
        <f>"Q"&amp;ROUNDUP(MONTH(Sales_Data[[#This Row],[Order_Date]])/3,0)</f>
        <v>Q2</v>
      </c>
    </row>
    <row r="243" spans="1:25" x14ac:dyDescent="0.3">
      <c r="A243" t="s">
        <v>686</v>
      </c>
      <c r="B243" s="1">
        <v>45909</v>
      </c>
      <c r="C243" t="s">
        <v>687</v>
      </c>
      <c r="D243" t="s">
        <v>80</v>
      </c>
      <c r="E243" t="s">
        <v>30</v>
      </c>
      <c r="F243" t="s">
        <v>31</v>
      </c>
      <c r="G243" t="s">
        <v>41</v>
      </c>
      <c r="H243" t="s">
        <v>147</v>
      </c>
      <c r="I243" t="s">
        <v>369</v>
      </c>
      <c r="J243">
        <v>1</v>
      </c>
      <c r="K243">
        <v>4855.25</v>
      </c>
      <c r="L243">
        <v>0.1</v>
      </c>
      <c r="M243">
        <v>3342.27</v>
      </c>
      <c r="N243" t="s">
        <v>24</v>
      </c>
      <c r="O243" t="s">
        <v>35</v>
      </c>
      <c r="P243" t="s">
        <v>44</v>
      </c>
      <c r="Q243">
        <f>Sales_Data[[#This Row],[Quantity]]*Sales_Data[[#This Row],[Unit_Price]]</f>
        <v>4855.25</v>
      </c>
      <c r="R243">
        <f>Sales_Data[[#This Row],[Gross_Sales]]*Sales_Data[[#This Row],[Discount]]</f>
        <v>485.52500000000003</v>
      </c>
      <c r="S243">
        <f>Sales_Data[[#This Row],[Gross_Sales]]-Sales_Data[[#This Row],[Discount_Amount]]</f>
        <v>4369.7250000000004</v>
      </c>
      <c r="T243">
        <f>Sales_Data[[#This Row],[Net Sales]]-Sales_Data[[#This Row],[Cost]]</f>
        <v>1027.4550000000004</v>
      </c>
      <c r="U243" s="2">
        <f>Sales_Data[[#This Row],[Profit]]/Sales_Data[[#This Row],[Net Sales]]</f>
        <v>0.23513035717350642</v>
      </c>
      <c r="V243">
        <f>YEAR(Sales_Data[[#This Row],[Order_Date]])</f>
        <v>2025</v>
      </c>
      <c r="W243" t="str">
        <f>TEXT(Sales_Data[[#This Row],[Order_Date]],"mmm")</f>
        <v>Sep</v>
      </c>
      <c r="X243">
        <f>MONTH(Sales_Data[[#This Row],[Order_Date]])</f>
        <v>9</v>
      </c>
      <c r="Y243" t="str">
        <f>"Q"&amp;ROUNDUP(MONTH(Sales_Data[[#This Row],[Order_Date]])/3,0)</f>
        <v>Q3</v>
      </c>
    </row>
    <row r="244" spans="1:25" x14ac:dyDescent="0.3">
      <c r="A244" t="s">
        <v>688</v>
      </c>
      <c r="B244" s="1">
        <v>46003</v>
      </c>
      <c r="C244" t="s">
        <v>689</v>
      </c>
      <c r="D244" t="s">
        <v>504</v>
      </c>
      <c r="E244" t="s">
        <v>19</v>
      </c>
      <c r="F244" t="s">
        <v>66</v>
      </c>
      <c r="G244" t="s">
        <v>67</v>
      </c>
      <c r="H244" t="s">
        <v>88</v>
      </c>
      <c r="I244" t="s">
        <v>157</v>
      </c>
      <c r="J244">
        <v>1</v>
      </c>
      <c r="K244">
        <v>17675.53</v>
      </c>
      <c r="L244">
        <v>0.05</v>
      </c>
      <c r="M244">
        <v>14239.37</v>
      </c>
      <c r="N244" t="s">
        <v>83</v>
      </c>
      <c r="O244" t="s">
        <v>25</v>
      </c>
      <c r="P244" t="s">
        <v>44</v>
      </c>
      <c r="Q244">
        <f>Sales_Data[[#This Row],[Quantity]]*Sales_Data[[#This Row],[Unit_Price]]</f>
        <v>17675.53</v>
      </c>
      <c r="R244">
        <f>Sales_Data[[#This Row],[Gross_Sales]]*Sales_Data[[#This Row],[Discount]]</f>
        <v>883.77649999999994</v>
      </c>
      <c r="S244">
        <f>Sales_Data[[#This Row],[Gross_Sales]]-Sales_Data[[#This Row],[Discount_Amount]]</f>
        <v>16791.753499999999</v>
      </c>
      <c r="T244">
        <f>Sales_Data[[#This Row],[Net Sales]]-Sales_Data[[#This Row],[Cost]]</f>
        <v>2552.3834999999981</v>
      </c>
      <c r="U244" s="2">
        <f>Sales_Data[[#This Row],[Profit]]/Sales_Data[[#This Row],[Net Sales]]</f>
        <v>0.15200220155685337</v>
      </c>
      <c r="V244">
        <f>YEAR(Sales_Data[[#This Row],[Order_Date]])</f>
        <v>2025</v>
      </c>
      <c r="W244" t="str">
        <f>TEXT(Sales_Data[[#This Row],[Order_Date]],"mmm")</f>
        <v>Dec</v>
      </c>
      <c r="X244">
        <f>MONTH(Sales_Data[[#This Row],[Order_Date]])</f>
        <v>12</v>
      </c>
      <c r="Y244" t="str">
        <f>"Q"&amp;ROUNDUP(MONTH(Sales_Data[[#This Row],[Order_Date]])/3,0)</f>
        <v>Q4</v>
      </c>
    </row>
    <row r="245" spans="1:25" x14ac:dyDescent="0.3">
      <c r="A245" t="s">
        <v>690</v>
      </c>
      <c r="B245" s="1">
        <v>45804</v>
      </c>
      <c r="C245" t="s">
        <v>691</v>
      </c>
      <c r="D245" t="s">
        <v>56</v>
      </c>
      <c r="E245" t="s">
        <v>19</v>
      </c>
      <c r="F245" t="s">
        <v>57</v>
      </c>
      <c r="G245" t="s">
        <v>21</v>
      </c>
      <c r="H245" t="s">
        <v>297</v>
      </c>
      <c r="I245" t="s">
        <v>494</v>
      </c>
      <c r="J245">
        <v>2</v>
      </c>
      <c r="K245">
        <v>5574.32</v>
      </c>
      <c r="L245">
        <v>0.05</v>
      </c>
      <c r="M245">
        <v>7689.72</v>
      </c>
      <c r="N245" t="s">
        <v>109</v>
      </c>
      <c r="O245" t="s">
        <v>35</v>
      </c>
      <c r="P245" t="s">
        <v>44</v>
      </c>
      <c r="Q245">
        <f>Sales_Data[[#This Row],[Quantity]]*Sales_Data[[#This Row],[Unit_Price]]</f>
        <v>11148.64</v>
      </c>
      <c r="R245">
        <f>Sales_Data[[#This Row],[Gross_Sales]]*Sales_Data[[#This Row],[Discount]]</f>
        <v>557.43200000000002</v>
      </c>
      <c r="S245">
        <f>Sales_Data[[#This Row],[Gross_Sales]]-Sales_Data[[#This Row],[Discount_Amount]]</f>
        <v>10591.207999999999</v>
      </c>
      <c r="T245">
        <f>Sales_Data[[#This Row],[Net Sales]]-Sales_Data[[#This Row],[Cost]]</f>
        <v>2901.4879999999985</v>
      </c>
      <c r="U245" s="2">
        <f>Sales_Data[[#This Row],[Profit]]/Sales_Data[[#This Row],[Net Sales]]</f>
        <v>0.27395250853349296</v>
      </c>
      <c r="V245">
        <f>YEAR(Sales_Data[[#This Row],[Order_Date]])</f>
        <v>2025</v>
      </c>
      <c r="W245" t="str">
        <f>TEXT(Sales_Data[[#This Row],[Order_Date]],"mmm")</f>
        <v>May</v>
      </c>
      <c r="X245">
        <f>MONTH(Sales_Data[[#This Row],[Order_Date]])</f>
        <v>5</v>
      </c>
      <c r="Y245" t="str">
        <f>"Q"&amp;ROUNDUP(MONTH(Sales_Data[[#This Row],[Order_Date]])/3,0)</f>
        <v>Q2</v>
      </c>
    </row>
    <row r="246" spans="1:25" x14ac:dyDescent="0.3">
      <c r="A246" t="s">
        <v>692</v>
      </c>
      <c r="B246" s="1">
        <v>45805</v>
      </c>
      <c r="C246" t="s">
        <v>693</v>
      </c>
      <c r="D246" t="s">
        <v>694</v>
      </c>
      <c r="E246" t="s">
        <v>119</v>
      </c>
      <c r="F246" t="s">
        <v>120</v>
      </c>
      <c r="G246" t="s">
        <v>41</v>
      </c>
      <c r="H246" t="s">
        <v>171</v>
      </c>
      <c r="I246" t="s">
        <v>191</v>
      </c>
      <c r="J246">
        <v>1</v>
      </c>
      <c r="K246">
        <v>4251.8900000000003</v>
      </c>
      <c r="L246">
        <v>0</v>
      </c>
      <c r="M246">
        <v>3324.69</v>
      </c>
      <c r="N246" t="s">
        <v>70</v>
      </c>
      <c r="O246" t="s">
        <v>35</v>
      </c>
      <c r="P246" t="s">
        <v>26</v>
      </c>
      <c r="Q246">
        <f>Sales_Data[[#This Row],[Quantity]]*Sales_Data[[#This Row],[Unit_Price]]</f>
        <v>4251.8900000000003</v>
      </c>
      <c r="R246">
        <f>Sales_Data[[#This Row],[Gross_Sales]]*Sales_Data[[#This Row],[Discount]]</f>
        <v>0</v>
      </c>
      <c r="S246">
        <f>Sales_Data[[#This Row],[Gross_Sales]]-Sales_Data[[#This Row],[Discount_Amount]]</f>
        <v>4251.8900000000003</v>
      </c>
      <c r="T246">
        <f>Sales_Data[[#This Row],[Net Sales]]-Sales_Data[[#This Row],[Cost]]</f>
        <v>927.20000000000027</v>
      </c>
      <c r="U246" s="2">
        <f>Sales_Data[[#This Row],[Profit]]/Sales_Data[[#This Row],[Net Sales]]</f>
        <v>0.21806772988012393</v>
      </c>
      <c r="V246">
        <f>YEAR(Sales_Data[[#This Row],[Order_Date]])</f>
        <v>2025</v>
      </c>
      <c r="W246" t="str">
        <f>TEXT(Sales_Data[[#This Row],[Order_Date]],"mmm")</f>
        <v>May</v>
      </c>
      <c r="X246">
        <f>MONTH(Sales_Data[[#This Row],[Order_Date]])</f>
        <v>5</v>
      </c>
      <c r="Y246" t="str">
        <f>"Q"&amp;ROUNDUP(MONTH(Sales_Data[[#This Row],[Order_Date]])/3,0)</f>
        <v>Q2</v>
      </c>
    </row>
    <row r="247" spans="1:25" x14ac:dyDescent="0.3">
      <c r="A247" t="s">
        <v>695</v>
      </c>
      <c r="B247" s="1">
        <v>46009</v>
      </c>
      <c r="C247" t="s">
        <v>696</v>
      </c>
      <c r="D247" t="s">
        <v>160</v>
      </c>
      <c r="E247" t="s">
        <v>39</v>
      </c>
      <c r="F247" t="s">
        <v>107</v>
      </c>
      <c r="G247" t="s">
        <v>75</v>
      </c>
      <c r="H247" t="s">
        <v>114</v>
      </c>
      <c r="I247" t="s">
        <v>115</v>
      </c>
      <c r="J247">
        <v>4</v>
      </c>
      <c r="K247">
        <v>815.65</v>
      </c>
      <c r="L247">
        <v>0.1</v>
      </c>
      <c r="M247">
        <v>2304.66</v>
      </c>
      <c r="N247" t="s">
        <v>83</v>
      </c>
      <c r="O247" t="s">
        <v>35</v>
      </c>
      <c r="P247" t="s">
        <v>71</v>
      </c>
      <c r="Q247">
        <f>Sales_Data[[#This Row],[Quantity]]*Sales_Data[[#This Row],[Unit_Price]]</f>
        <v>3262.6</v>
      </c>
      <c r="R247">
        <f>Sales_Data[[#This Row],[Gross_Sales]]*Sales_Data[[#This Row],[Discount]]</f>
        <v>326.26</v>
      </c>
      <c r="S247">
        <f>Sales_Data[[#This Row],[Gross_Sales]]-Sales_Data[[#This Row],[Discount_Amount]]</f>
        <v>2936.34</v>
      </c>
      <c r="T247">
        <f>Sales_Data[[#This Row],[Net Sales]]-Sales_Data[[#This Row],[Cost]]</f>
        <v>631.68000000000029</v>
      </c>
      <c r="U247" s="2">
        <f>Sales_Data[[#This Row],[Profit]]/Sales_Data[[#This Row],[Net Sales]]</f>
        <v>0.2151249514701977</v>
      </c>
      <c r="V247">
        <f>YEAR(Sales_Data[[#This Row],[Order_Date]])</f>
        <v>2025</v>
      </c>
      <c r="W247" t="str">
        <f>TEXT(Sales_Data[[#This Row],[Order_Date]],"mmm")</f>
        <v>Dec</v>
      </c>
      <c r="X247">
        <f>MONTH(Sales_Data[[#This Row],[Order_Date]])</f>
        <v>12</v>
      </c>
      <c r="Y247" t="str">
        <f>"Q"&amp;ROUNDUP(MONTH(Sales_Data[[#This Row],[Order_Date]])/3,0)</f>
        <v>Q4</v>
      </c>
    </row>
    <row r="248" spans="1:25" x14ac:dyDescent="0.3">
      <c r="A248" t="s">
        <v>697</v>
      </c>
      <c r="B248" s="1">
        <v>45856</v>
      </c>
      <c r="C248" t="s">
        <v>698</v>
      </c>
      <c r="D248" t="s">
        <v>699</v>
      </c>
      <c r="E248" t="s">
        <v>119</v>
      </c>
      <c r="F248" t="s">
        <v>184</v>
      </c>
      <c r="G248" t="s">
        <v>21</v>
      </c>
      <c r="H248" t="s">
        <v>230</v>
      </c>
      <c r="I248" t="s">
        <v>231</v>
      </c>
      <c r="J248">
        <v>2</v>
      </c>
      <c r="K248">
        <v>7923.4</v>
      </c>
      <c r="L248">
        <v>0</v>
      </c>
      <c r="M248">
        <v>12840.68</v>
      </c>
      <c r="N248" t="s">
        <v>70</v>
      </c>
      <c r="O248" t="s">
        <v>35</v>
      </c>
      <c r="P248" t="s">
        <v>44</v>
      </c>
      <c r="Q248">
        <f>Sales_Data[[#This Row],[Quantity]]*Sales_Data[[#This Row],[Unit_Price]]</f>
        <v>15846.8</v>
      </c>
      <c r="R248">
        <f>Sales_Data[[#This Row],[Gross_Sales]]*Sales_Data[[#This Row],[Discount]]</f>
        <v>0</v>
      </c>
      <c r="S248">
        <f>Sales_Data[[#This Row],[Gross_Sales]]-Sales_Data[[#This Row],[Discount_Amount]]</f>
        <v>15846.8</v>
      </c>
      <c r="T248">
        <f>Sales_Data[[#This Row],[Net Sales]]-Sales_Data[[#This Row],[Cost]]</f>
        <v>3006.119999999999</v>
      </c>
      <c r="U248" s="2">
        <f>Sales_Data[[#This Row],[Profit]]/Sales_Data[[#This Row],[Net Sales]]</f>
        <v>0.18969886664815605</v>
      </c>
      <c r="V248">
        <f>YEAR(Sales_Data[[#This Row],[Order_Date]])</f>
        <v>2025</v>
      </c>
      <c r="W248" t="str">
        <f>TEXT(Sales_Data[[#This Row],[Order_Date]],"mmm")</f>
        <v>Jul</v>
      </c>
      <c r="X248">
        <f>MONTH(Sales_Data[[#This Row],[Order_Date]])</f>
        <v>7</v>
      </c>
      <c r="Y248" t="str">
        <f>"Q"&amp;ROUNDUP(MONTH(Sales_Data[[#This Row],[Order_Date]])/3,0)</f>
        <v>Q3</v>
      </c>
    </row>
    <row r="249" spans="1:25" x14ac:dyDescent="0.3">
      <c r="A249" t="s">
        <v>700</v>
      </c>
      <c r="B249" s="1">
        <v>45965</v>
      </c>
      <c r="C249" t="s">
        <v>701</v>
      </c>
      <c r="D249" t="s">
        <v>131</v>
      </c>
      <c r="E249" t="s">
        <v>19</v>
      </c>
      <c r="F249" t="s">
        <v>57</v>
      </c>
      <c r="G249" t="s">
        <v>75</v>
      </c>
      <c r="H249" t="s">
        <v>114</v>
      </c>
      <c r="I249" t="s">
        <v>206</v>
      </c>
      <c r="J249">
        <v>1</v>
      </c>
      <c r="K249">
        <v>10536.3</v>
      </c>
      <c r="L249">
        <v>0</v>
      </c>
      <c r="M249">
        <v>7158.24</v>
      </c>
      <c r="N249" t="s">
        <v>70</v>
      </c>
      <c r="O249" t="s">
        <v>53</v>
      </c>
      <c r="P249" t="s">
        <v>44</v>
      </c>
      <c r="Q249">
        <f>Sales_Data[[#This Row],[Quantity]]*Sales_Data[[#This Row],[Unit_Price]]</f>
        <v>10536.3</v>
      </c>
      <c r="R249">
        <f>Sales_Data[[#This Row],[Gross_Sales]]*Sales_Data[[#This Row],[Discount]]</f>
        <v>0</v>
      </c>
      <c r="S249">
        <f>Sales_Data[[#This Row],[Gross_Sales]]-Sales_Data[[#This Row],[Discount_Amount]]</f>
        <v>10536.3</v>
      </c>
      <c r="T249">
        <f>Sales_Data[[#This Row],[Net Sales]]-Sales_Data[[#This Row],[Cost]]</f>
        <v>3378.0599999999995</v>
      </c>
      <c r="U249" s="2">
        <f>Sales_Data[[#This Row],[Profit]]/Sales_Data[[#This Row],[Net Sales]]</f>
        <v>0.32061159989749721</v>
      </c>
      <c r="V249">
        <f>YEAR(Sales_Data[[#This Row],[Order_Date]])</f>
        <v>2025</v>
      </c>
      <c r="W249" t="str">
        <f>TEXT(Sales_Data[[#This Row],[Order_Date]],"mmm")</f>
        <v>Nov</v>
      </c>
      <c r="X249">
        <f>MONTH(Sales_Data[[#This Row],[Order_Date]])</f>
        <v>11</v>
      </c>
      <c r="Y249" t="str">
        <f>"Q"&amp;ROUNDUP(MONTH(Sales_Data[[#This Row],[Order_Date]])/3,0)</f>
        <v>Q4</v>
      </c>
    </row>
    <row r="250" spans="1:25" x14ac:dyDescent="0.3">
      <c r="A250" t="s">
        <v>702</v>
      </c>
      <c r="B250" s="1">
        <v>45785</v>
      </c>
      <c r="C250" t="s">
        <v>485</v>
      </c>
      <c r="D250" t="s">
        <v>29</v>
      </c>
      <c r="E250" t="s">
        <v>48</v>
      </c>
      <c r="F250" t="s">
        <v>152</v>
      </c>
      <c r="G250" t="s">
        <v>41</v>
      </c>
      <c r="H250" t="s">
        <v>102</v>
      </c>
      <c r="I250" t="s">
        <v>165</v>
      </c>
      <c r="J250">
        <v>1</v>
      </c>
      <c r="K250">
        <v>25953.89</v>
      </c>
      <c r="L250">
        <v>0.1</v>
      </c>
      <c r="M250">
        <v>19024.5</v>
      </c>
      <c r="N250" t="s">
        <v>109</v>
      </c>
      <c r="O250" t="s">
        <v>35</v>
      </c>
      <c r="P250" t="s">
        <v>71</v>
      </c>
      <c r="Q250">
        <f>Sales_Data[[#This Row],[Quantity]]*Sales_Data[[#This Row],[Unit_Price]]</f>
        <v>25953.89</v>
      </c>
      <c r="R250">
        <f>Sales_Data[[#This Row],[Gross_Sales]]*Sales_Data[[#This Row],[Discount]]</f>
        <v>2595.3890000000001</v>
      </c>
      <c r="S250">
        <f>Sales_Data[[#This Row],[Gross_Sales]]-Sales_Data[[#This Row],[Discount_Amount]]</f>
        <v>23358.501</v>
      </c>
      <c r="T250">
        <f>Sales_Data[[#This Row],[Net Sales]]-Sales_Data[[#This Row],[Cost]]</f>
        <v>4334.0010000000002</v>
      </c>
      <c r="U250" s="2">
        <f>Sales_Data[[#This Row],[Profit]]/Sales_Data[[#This Row],[Net Sales]]</f>
        <v>0.18554277091667826</v>
      </c>
      <c r="V250">
        <f>YEAR(Sales_Data[[#This Row],[Order_Date]])</f>
        <v>2025</v>
      </c>
      <c r="W250" t="str">
        <f>TEXT(Sales_Data[[#This Row],[Order_Date]],"mmm")</f>
        <v>May</v>
      </c>
      <c r="X250">
        <f>MONTH(Sales_Data[[#This Row],[Order_Date]])</f>
        <v>5</v>
      </c>
      <c r="Y250" t="str">
        <f>"Q"&amp;ROUNDUP(MONTH(Sales_Data[[#This Row],[Order_Date]])/3,0)</f>
        <v>Q2</v>
      </c>
    </row>
    <row r="251" spans="1:25" x14ac:dyDescent="0.3">
      <c r="A251" t="s">
        <v>703</v>
      </c>
      <c r="B251" s="1">
        <v>45696</v>
      </c>
      <c r="C251" t="s">
        <v>704</v>
      </c>
      <c r="D251" t="s">
        <v>356</v>
      </c>
      <c r="E251" t="s">
        <v>119</v>
      </c>
      <c r="F251" t="s">
        <v>249</v>
      </c>
      <c r="G251" t="s">
        <v>21</v>
      </c>
      <c r="H251" t="s">
        <v>230</v>
      </c>
      <c r="I251" t="s">
        <v>231</v>
      </c>
      <c r="J251">
        <v>4</v>
      </c>
      <c r="K251">
        <v>1458.55</v>
      </c>
      <c r="L251">
        <v>0.05</v>
      </c>
      <c r="M251">
        <v>3778.69</v>
      </c>
      <c r="N251" t="s">
        <v>52</v>
      </c>
      <c r="O251" t="s">
        <v>25</v>
      </c>
      <c r="P251" t="s">
        <v>71</v>
      </c>
      <c r="Q251">
        <f>Sales_Data[[#This Row],[Quantity]]*Sales_Data[[#This Row],[Unit_Price]]</f>
        <v>5834.2</v>
      </c>
      <c r="R251">
        <f>Sales_Data[[#This Row],[Gross_Sales]]*Sales_Data[[#This Row],[Discount]]</f>
        <v>291.70999999999998</v>
      </c>
      <c r="S251">
        <f>Sales_Data[[#This Row],[Gross_Sales]]-Sales_Data[[#This Row],[Discount_Amount]]</f>
        <v>5542.49</v>
      </c>
      <c r="T251">
        <f>Sales_Data[[#This Row],[Net Sales]]-Sales_Data[[#This Row],[Cost]]</f>
        <v>1763.7999999999997</v>
      </c>
      <c r="U251" s="2">
        <f>Sales_Data[[#This Row],[Profit]]/Sales_Data[[#This Row],[Net Sales]]</f>
        <v>0.31823241900301125</v>
      </c>
      <c r="V251">
        <f>YEAR(Sales_Data[[#This Row],[Order_Date]])</f>
        <v>2025</v>
      </c>
      <c r="W251" t="str">
        <f>TEXT(Sales_Data[[#This Row],[Order_Date]],"mmm")</f>
        <v>Feb</v>
      </c>
      <c r="X251">
        <f>MONTH(Sales_Data[[#This Row],[Order_Date]])</f>
        <v>2</v>
      </c>
      <c r="Y251" t="str">
        <f>"Q"&amp;ROUNDUP(MONTH(Sales_Data[[#This Row],[Order_Date]])/3,0)</f>
        <v>Q1</v>
      </c>
    </row>
    <row r="252" spans="1:25" x14ac:dyDescent="0.3">
      <c r="A252" t="s">
        <v>705</v>
      </c>
      <c r="B252" s="1">
        <v>45995</v>
      </c>
      <c r="C252" t="s">
        <v>706</v>
      </c>
      <c r="D252" t="s">
        <v>194</v>
      </c>
      <c r="E252" t="s">
        <v>19</v>
      </c>
      <c r="F252" t="s">
        <v>20</v>
      </c>
      <c r="G252" t="s">
        <v>21</v>
      </c>
      <c r="H252" t="s">
        <v>297</v>
      </c>
      <c r="I252" t="s">
        <v>297</v>
      </c>
      <c r="J252">
        <v>1</v>
      </c>
      <c r="K252">
        <v>17079.07</v>
      </c>
      <c r="L252">
        <v>0</v>
      </c>
      <c r="M252">
        <v>13244.09</v>
      </c>
      <c r="N252" t="s">
        <v>24</v>
      </c>
      <c r="O252" t="s">
        <v>25</v>
      </c>
      <c r="P252" t="s">
        <v>44</v>
      </c>
      <c r="Q252">
        <f>Sales_Data[[#This Row],[Quantity]]*Sales_Data[[#This Row],[Unit_Price]]</f>
        <v>17079.07</v>
      </c>
      <c r="R252">
        <f>Sales_Data[[#This Row],[Gross_Sales]]*Sales_Data[[#This Row],[Discount]]</f>
        <v>0</v>
      </c>
      <c r="S252">
        <f>Sales_Data[[#This Row],[Gross_Sales]]-Sales_Data[[#This Row],[Discount_Amount]]</f>
        <v>17079.07</v>
      </c>
      <c r="T252">
        <f>Sales_Data[[#This Row],[Net Sales]]-Sales_Data[[#This Row],[Cost]]</f>
        <v>3834.9799999999996</v>
      </c>
      <c r="U252" s="2">
        <f>Sales_Data[[#This Row],[Profit]]/Sales_Data[[#This Row],[Net Sales]]</f>
        <v>0.22454267123444072</v>
      </c>
      <c r="V252">
        <f>YEAR(Sales_Data[[#This Row],[Order_Date]])</f>
        <v>2025</v>
      </c>
      <c r="W252" t="str">
        <f>TEXT(Sales_Data[[#This Row],[Order_Date]],"mmm")</f>
        <v>Dec</v>
      </c>
      <c r="X252">
        <f>MONTH(Sales_Data[[#This Row],[Order_Date]])</f>
        <v>12</v>
      </c>
      <c r="Y252" t="str">
        <f>"Q"&amp;ROUNDUP(MONTH(Sales_Data[[#This Row],[Order_Date]])/3,0)</f>
        <v>Q4</v>
      </c>
    </row>
    <row r="253" spans="1:25" x14ac:dyDescent="0.3">
      <c r="A253" t="s">
        <v>707</v>
      </c>
      <c r="B253" s="1">
        <v>46017</v>
      </c>
      <c r="C253" t="s">
        <v>708</v>
      </c>
      <c r="D253" t="s">
        <v>669</v>
      </c>
      <c r="E253" t="s">
        <v>48</v>
      </c>
      <c r="F253" t="s">
        <v>49</v>
      </c>
      <c r="G253" t="s">
        <v>67</v>
      </c>
      <c r="H253" t="s">
        <v>88</v>
      </c>
      <c r="I253" t="s">
        <v>157</v>
      </c>
      <c r="J253">
        <v>1</v>
      </c>
      <c r="K253">
        <v>35168.910000000003</v>
      </c>
      <c r="L253">
        <v>0.1</v>
      </c>
      <c r="M253">
        <v>20941.830000000002</v>
      </c>
      <c r="N253" t="s">
        <v>70</v>
      </c>
      <c r="O253" t="s">
        <v>25</v>
      </c>
      <c r="P253" t="s">
        <v>44</v>
      </c>
      <c r="Q253">
        <f>Sales_Data[[#This Row],[Quantity]]*Sales_Data[[#This Row],[Unit_Price]]</f>
        <v>35168.910000000003</v>
      </c>
      <c r="R253">
        <f>Sales_Data[[#This Row],[Gross_Sales]]*Sales_Data[[#This Row],[Discount]]</f>
        <v>3516.8910000000005</v>
      </c>
      <c r="S253">
        <f>Sales_Data[[#This Row],[Gross_Sales]]-Sales_Data[[#This Row],[Discount_Amount]]</f>
        <v>31652.019000000004</v>
      </c>
      <c r="T253">
        <f>Sales_Data[[#This Row],[Net Sales]]-Sales_Data[[#This Row],[Cost]]</f>
        <v>10710.189000000002</v>
      </c>
      <c r="U253" s="2">
        <f>Sales_Data[[#This Row],[Profit]]/Sales_Data[[#This Row],[Net Sales]]</f>
        <v>0.33837301184483687</v>
      </c>
      <c r="V253">
        <f>YEAR(Sales_Data[[#This Row],[Order_Date]])</f>
        <v>2025</v>
      </c>
      <c r="W253" t="str">
        <f>TEXT(Sales_Data[[#This Row],[Order_Date]],"mmm")</f>
        <v>Dec</v>
      </c>
      <c r="X253">
        <f>MONTH(Sales_Data[[#This Row],[Order_Date]])</f>
        <v>12</v>
      </c>
      <c r="Y253" t="str">
        <f>"Q"&amp;ROUNDUP(MONTH(Sales_Data[[#This Row],[Order_Date]])/3,0)</f>
        <v>Q4</v>
      </c>
    </row>
    <row r="254" spans="1:25" x14ac:dyDescent="0.3">
      <c r="A254" t="s">
        <v>709</v>
      </c>
      <c r="B254" s="1">
        <v>45786</v>
      </c>
      <c r="C254" t="s">
        <v>710</v>
      </c>
      <c r="D254" t="s">
        <v>168</v>
      </c>
      <c r="E254" t="s">
        <v>19</v>
      </c>
      <c r="F254" t="s">
        <v>57</v>
      </c>
      <c r="G254" t="s">
        <v>41</v>
      </c>
      <c r="H254" t="s">
        <v>42</v>
      </c>
      <c r="I254" t="s">
        <v>82</v>
      </c>
      <c r="J254">
        <v>4</v>
      </c>
      <c r="K254">
        <v>5594.65</v>
      </c>
      <c r="L254">
        <v>0</v>
      </c>
      <c r="M254">
        <v>18158.599999999999</v>
      </c>
      <c r="N254" t="s">
        <v>24</v>
      </c>
      <c r="O254" t="s">
        <v>35</v>
      </c>
      <c r="P254" t="s">
        <v>71</v>
      </c>
      <c r="Q254">
        <f>Sales_Data[[#This Row],[Quantity]]*Sales_Data[[#This Row],[Unit_Price]]</f>
        <v>22378.6</v>
      </c>
      <c r="R254">
        <f>Sales_Data[[#This Row],[Gross_Sales]]*Sales_Data[[#This Row],[Discount]]</f>
        <v>0</v>
      </c>
      <c r="S254">
        <f>Sales_Data[[#This Row],[Gross_Sales]]-Sales_Data[[#This Row],[Discount_Amount]]</f>
        <v>22378.6</v>
      </c>
      <c r="T254">
        <f>Sales_Data[[#This Row],[Net Sales]]-Sales_Data[[#This Row],[Cost]]</f>
        <v>4220</v>
      </c>
      <c r="U254" s="2">
        <f>Sales_Data[[#This Row],[Profit]]/Sales_Data[[#This Row],[Net Sales]]</f>
        <v>0.18857301171655064</v>
      </c>
      <c r="V254">
        <f>YEAR(Sales_Data[[#This Row],[Order_Date]])</f>
        <v>2025</v>
      </c>
      <c r="W254" t="str">
        <f>TEXT(Sales_Data[[#This Row],[Order_Date]],"mmm")</f>
        <v>May</v>
      </c>
      <c r="X254">
        <f>MONTH(Sales_Data[[#This Row],[Order_Date]])</f>
        <v>5</v>
      </c>
      <c r="Y254" t="str">
        <f>"Q"&amp;ROUNDUP(MONTH(Sales_Data[[#This Row],[Order_Date]])/3,0)</f>
        <v>Q2</v>
      </c>
    </row>
    <row r="255" spans="1:25" x14ac:dyDescent="0.3">
      <c r="A255" t="s">
        <v>711</v>
      </c>
      <c r="B255" s="1">
        <v>45924</v>
      </c>
      <c r="C255" t="s">
        <v>712</v>
      </c>
      <c r="D255" t="s">
        <v>381</v>
      </c>
      <c r="E255" t="s">
        <v>48</v>
      </c>
      <c r="F255" t="s">
        <v>132</v>
      </c>
      <c r="G255" t="s">
        <v>21</v>
      </c>
      <c r="H255" t="s">
        <v>127</v>
      </c>
      <c r="I255" t="s">
        <v>342</v>
      </c>
      <c r="J255">
        <v>2</v>
      </c>
      <c r="K255">
        <v>23738.66</v>
      </c>
      <c r="L255">
        <v>0.05</v>
      </c>
      <c r="M255">
        <v>31333.86</v>
      </c>
      <c r="N255" t="s">
        <v>52</v>
      </c>
      <c r="O255" t="s">
        <v>35</v>
      </c>
      <c r="P255" t="s">
        <v>44</v>
      </c>
      <c r="Q255">
        <f>Sales_Data[[#This Row],[Quantity]]*Sales_Data[[#This Row],[Unit_Price]]</f>
        <v>47477.32</v>
      </c>
      <c r="R255">
        <f>Sales_Data[[#This Row],[Gross_Sales]]*Sales_Data[[#This Row],[Discount]]</f>
        <v>2373.866</v>
      </c>
      <c r="S255">
        <f>Sales_Data[[#This Row],[Gross_Sales]]-Sales_Data[[#This Row],[Discount_Amount]]</f>
        <v>45103.453999999998</v>
      </c>
      <c r="T255">
        <f>Sales_Data[[#This Row],[Net Sales]]-Sales_Data[[#This Row],[Cost]]</f>
        <v>13769.593999999997</v>
      </c>
      <c r="U255" s="2">
        <f>Sales_Data[[#This Row],[Profit]]/Sales_Data[[#This Row],[Net Sales]]</f>
        <v>0.30528912486391835</v>
      </c>
      <c r="V255">
        <f>YEAR(Sales_Data[[#This Row],[Order_Date]])</f>
        <v>2025</v>
      </c>
      <c r="W255" t="str">
        <f>TEXT(Sales_Data[[#This Row],[Order_Date]],"mmm")</f>
        <v>Sep</v>
      </c>
      <c r="X255">
        <f>MONTH(Sales_Data[[#This Row],[Order_Date]])</f>
        <v>9</v>
      </c>
      <c r="Y255" t="str">
        <f>"Q"&amp;ROUNDUP(MONTH(Sales_Data[[#This Row],[Order_Date]])/3,0)</f>
        <v>Q3</v>
      </c>
    </row>
    <row r="256" spans="1:25" x14ac:dyDescent="0.3">
      <c r="A256" t="s">
        <v>713</v>
      </c>
      <c r="B256" s="1">
        <v>45808</v>
      </c>
      <c r="C256" t="s">
        <v>714</v>
      </c>
      <c r="D256" t="s">
        <v>715</v>
      </c>
      <c r="E256" t="s">
        <v>19</v>
      </c>
      <c r="F256" t="s">
        <v>20</v>
      </c>
      <c r="G256" t="s">
        <v>41</v>
      </c>
      <c r="H256" t="s">
        <v>102</v>
      </c>
      <c r="I256" t="s">
        <v>388</v>
      </c>
      <c r="J256">
        <v>2</v>
      </c>
      <c r="K256">
        <v>5383.06</v>
      </c>
      <c r="L256">
        <v>0.1</v>
      </c>
      <c r="M256">
        <v>7648.52</v>
      </c>
      <c r="N256" t="s">
        <v>109</v>
      </c>
      <c r="O256" t="s">
        <v>35</v>
      </c>
      <c r="P256" t="s">
        <v>26</v>
      </c>
      <c r="Q256">
        <f>Sales_Data[[#This Row],[Quantity]]*Sales_Data[[#This Row],[Unit_Price]]</f>
        <v>10766.12</v>
      </c>
      <c r="R256">
        <f>Sales_Data[[#This Row],[Gross_Sales]]*Sales_Data[[#This Row],[Discount]]</f>
        <v>1076.6120000000001</v>
      </c>
      <c r="S256">
        <f>Sales_Data[[#This Row],[Gross_Sales]]-Sales_Data[[#This Row],[Discount_Amount]]</f>
        <v>9689.5080000000016</v>
      </c>
      <c r="T256">
        <f>Sales_Data[[#This Row],[Net Sales]]-Sales_Data[[#This Row],[Cost]]</f>
        <v>2040.9880000000012</v>
      </c>
      <c r="U256" s="2">
        <f>Sales_Data[[#This Row],[Profit]]/Sales_Data[[#This Row],[Net Sales]]</f>
        <v>0.210638971555625</v>
      </c>
      <c r="V256">
        <f>YEAR(Sales_Data[[#This Row],[Order_Date]])</f>
        <v>2025</v>
      </c>
      <c r="W256" t="str">
        <f>TEXT(Sales_Data[[#This Row],[Order_Date]],"mmm")</f>
        <v>May</v>
      </c>
      <c r="X256">
        <f>MONTH(Sales_Data[[#This Row],[Order_Date]])</f>
        <v>5</v>
      </c>
      <c r="Y256" t="str">
        <f>"Q"&amp;ROUNDUP(MONTH(Sales_Data[[#This Row],[Order_Date]])/3,0)</f>
        <v>Q2</v>
      </c>
    </row>
    <row r="257" spans="1:25" x14ac:dyDescent="0.3">
      <c r="A257" t="s">
        <v>716</v>
      </c>
      <c r="B257" s="1">
        <v>45955</v>
      </c>
      <c r="C257" t="s">
        <v>336</v>
      </c>
      <c r="D257" t="s">
        <v>260</v>
      </c>
      <c r="E257" t="s">
        <v>119</v>
      </c>
      <c r="F257" t="s">
        <v>249</v>
      </c>
      <c r="G257" t="s">
        <v>41</v>
      </c>
      <c r="H257" t="s">
        <v>102</v>
      </c>
      <c r="I257" t="s">
        <v>165</v>
      </c>
      <c r="J257">
        <v>1</v>
      </c>
      <c r="K257">
        <v>5615.38</v>
      </c>
      <c r="L257">
        <v>0.1</v>
      </c>
      <c r="M257">
        <v>3338.59</v>
      </c>
      <c r="N257" t="s">
        <v>70</v>
      </c>
      <c r="O257" t="s">
        <v>35</v>
      </c>
      <c r="P257" t="s">
        <v>26</v>
      </c>
      <c r="Q257">
        <f>Sales_Data[[#This Row],[Quantity]]*Sales_Data[[#This Row],[Unit_Price]]</f>
        <v>5615.38</v>
      </c>
      <c r="R257">
        <f>Sales_Data[[#This Row],[Gross_Sales]]*Sales_Data[[#This Row],[Discount]]</f>
        <v>561.53800000000001</v>
      </c>
      <c r="S257">
        <f>Sales_Data[[#This Row],[Gross_Sales]]-Sales_Data[[#This Row],[Discount_Amount]]</f>
        <v>5053.8420000000006</v>
      </c>
      <c r="T257">
        <f>Sales_Data[[#This Row],[Net Sales]]-Sales_Data[[#This Row],[Cost]]</f>
        <v>1715.2520000000004</v>
      </c>
      <c r="U257" s="2">
        <f>Sales_Data[[#This Row],[Profit]]/Sales_Data[[#This Row],[Net Sales]]</f>
        <v>0.33939565186248405</v>
      </c>
      <c r="V257">
        <f>YEAR(Sales_Data[[#This Row],[Order_Date]])</f>
        <v>2025</v>
      </c>
      <c r="W257" t="str">
        <f>TEXT(Sales_Data[[#This Row],[Order_Date]],"mmm")</f>
        <v>Oct</v>
      </c>
      <c r="X257">
        <f>MONTH(Sales_Data[[#This Row],[Order_Date]])</f>
        <v>10</v>
      </c>
      <c r="Y257" t="str">
        <f>"Q"&amp;ROUNDUP(MONTH(Sales_Data[[#This Row],[Order_Date]])/3,0)</f>
        <v>Q4</v>
      </c>
    </row>
    <row r="258" spans="1:25" x14ac:dyDescent="0.3">
      <c r="A258" t="s">
        <v>717</v>
      </c>
      <c r="B258" s="1">
        <v>45756</v>
      </c>
      <c r="C258" t="s">
        <v>718</v>
      </c>
      <c r="D258" t="s">
        <v>522</v>
      </c>
      <c r="E258" t="s">
        <v>119</v>
      </c>
      <c r="F258" t="s">
        <v>120</v>
      </c>
      <c r="G258" t="s">
        <v>75</v>
      </c>
      <c r="H258" t="s">
        <v>256</v>
      </c>
      <c r="I258" t="s">
        <v>257</v>
      </c>
      <c r="J258">
        <v>3</v>
      </c>
      <c r="K258">
        <v>8404.69</v>
      </c>
      <c r="L258">
        <v>0.1</v>
      </c>
      <c r="M258">
        <v>15432.97</v>
      </c>
      <c r="N258" t="s">
        <v>52</v>
      </c>
      <c r="O258" t="s">
        <v>35</v>
      </c>
      <c r="P258" t="s">
        <v>71</v>
      </c>
      <c r="Q258">
        <f>Sales_Data[[#This Row],[Quantity]]*Sales_Data[[#This Row],[Unit_Price]]</f>
        <v>25214.07</v>
      </c>
      <c r="R258">
        <f>Sales_Data[[#This Row],[Gross_Sales]]*Sales_Data[[#This Row],[Discount]]</f>
        <v>2521.4070000000002</v>
      </c>
      <c r="S258">
        <f>Sales_Data[[#This Row],[Gross_Sales]]-Sales_Data[[#This Row],[Discount_Amount]]</f>
        <v>22692.663</v>
      </c>
      <c r="T258">
        <f>Sales_Data[[#This Row],[Net Sales]]-Sales_Data[[#This Row],[Cost]]</f>
        <v>7259.6930000000011</v>
      </c>
      <c r="U258" s="2">
        <f>Sales_Data[[#This Row],[Profit]]/Sales_Data[[#This Row],[Net Sales]]</f>
        <v>0.31991366548738687</v>
      </c>
      <c r="V258">
        <f>YEAR(Sales_Data[[#This Row],[Order_Date]])</f>
        <v>2025</v>
      </c>
      <c r="W258" t="str">
        <f>TEXT(Sales_Data[[#This Row],[Order_Date]],"mmm")</f>
        <v>Apr</v>
      </c>
      <c r="X258">
        <f>MONTH(Sales_Data[[#This Row],[Order_Date]])</f>
        <v>4</v>
      </c>
      <c r="Y258" t="str">
        <f>"Q"&amp;ROUNDUP(MONTH(Sales_Data[[#This Row],[Order_Date]])/3,0)</f>
        <v>Q2</v>
      </c>
    </row>
    <row r="259" spans="1:25" x14ac:dyDescent="0.3">
      <c r="A259" t="s">
        <v>719</v>
      </c>
      <c r="B259" s="1">
        <v>45920</v>
      </c>
      <c r="C259" t="s">
        <v>720</v>
      </c>
      <c r="D259" t="s">
        <v>92</v>
      </c>
      <c r="E259" t="s">
        <v>119</v>
      </c>
      <c r="F259" t="s">
        <v>120</v>
      </c>
      <c r="G259" t="s">
        <v>21</v>
      </c>
      <c r="H259" t="s">
        <v>127</v>
      </c>
      <c r="I259" t="s">
        <v>128</v>
      </c>
      <c r="J259">
        <v>1</v>
      </c>
      <c r="K259">
        <v>7781.9</v>
      </c>
      <c r="L259">
        <v>0.05</v>
      </c>
      <c r="M259">
        <v>6154.36</v>
      </c>
      <c r="N259" t="s">
        <v>24</v>
      </c>
      <c r="O259" t="s">
        <v>35</v>
      </c>
      <c r="P259" t="s">
        <v>44</v>
      </c>
      <c r="Q259">
        <f>Sales_Data[[#This Row],[Quantity]]*Sales_Data[[#This Row],[Unit_Price]]</f>
        <v>7781.9</v>
      </c>
      <c r="R259">
        <f>Sales_Data[[#This Row],[Gross_Sales]]*Sales_Data[[#This Row],[Discount]]</f>
        <v>389.09500000000003</v>
      </c>
      <c r="S259">
        <f>Sales_Data[[#This Row],[Gross_Sales]]-Sales_Data[[#This Row],[Discount_Amount]]</f>
        <v>7392.8049999999994</v>
      </c>
      <c r="T259">
        <f>Sales_Data[[#This Row],[Net Sales]]-Sales_Data[[#This Row],[Cost]]</f>
        <v>1238.4449999999997</v>
      </c>
      <c r="U259" s="2">
        <f>Sales_Data[[#This Row],[Profit]]/Sales_Data[[#This Row],[Net Sales]]</f>
        <v>0.16752031197901199</v>
      </c>
      <c r="V259">
        <f>YEAR(Sales_Data[[#This Row],[Order_Date]])</f>
        <v>2025</v>
      </c>
      <c r="W259" t="str">
        <f>TEXT(Sales_Data[[#This Row],[Order_Date]],"mmm")</f>
        <v>Sep</v>
      </c>
      <c r="X259">
        <f>MONTH(Sales_Data[[#This Row],[Order_Date]])</f>
        <v>9</v>
      </c>
      <c r="Y259" t="str">
        <f>"Q"&amp;ROUNDUP(MONTH(Sales_Data[[#This Row],[Order_Date]])/3,0)</f>
        <v>Q3</v>
      </c>
    </row>
    <row r="260" spans="1:25" x14ac:dyDescent="0.3">
      <c r="A260" t="s">
        <v>721</v>
      </c>
      <c r="B260" s="1">
        <v>45909</v>
      </c>
      <c r="C260" t="s">
        <v>722</v>
      </c>
      <c r="D260" t="s">
        <v>723</v>
      </c>
      <c r="E260" t="s">
        <v>48</v>
      </c>
      <c r="F260" t="s">
        <v>152</v>
      </c>
      <c r="G260" t="s">
        <v>32</v>
      </c>
      <c r="H260" t="s">
        <v>50</v>
      </c>
      <c r="I260" t="s">
        <v>58</v>
      </c>
      <c r="J260">
        <v>1</v>
      </c>
      <c r="K260">
        <v>30734.19</v>
      </c>
      <c r="L260">
        <v>0.05</v>
      </c>
      <c r="M260">
        <v>18808.8</v>
      </c>
      <c r="N260" t="s">
        <v>52</v>
      </c>
      <c r="O260" t="s">
        <v>35</v>
      </c>
      <c r="P260" t="s">
        <v>71</v>
      </c>
      <c r="Q260">
        <f>Sales_Data[[#This Row],[Quantity]]*Sales_Data[[#This Row],[Unit_Price]]</f>
        <v>30734.19</v>
      </c>
      <c r="R260">
        <f>Sales_Data[[#This Row],[Gross_Sales]]*Sales_Data[[#This Row],[Discount]]</f>
        <v>1536.7094999999999</v>
      </c>
      <c r="S260">
        <f>Sales_Data[[#This Row],[Gross_Sales]]-Sales_Data[[#This Row],[Discount_Amount]]</f>
        <v>29197.480499999998</v>
      </c>
      <c r="T260">
        <f>Sales_Data[[#This Row],[Net Sales]]-Sales_Data[[#This Row],[Cost]]</f>
        <v>10388.680499999999</v>
      </c>
      <c r="U260" s="2">
        <f>Sales_Data[[#This Row],[Profit]]/Sales_Data[[#This Row],[Net Sales]]</f>
        <v>0.35580743002808063</v>
      </c>
      <c r="V260">
        <f>YEAR(Sales_Data[[#This Row],[Order_Date]])</f>
        <v>2025</v>
      </c>
      <c r="W260" t="str">
        <f>TEXT(Sales_Data[[#This Row],[Order_Date]],"mmm")</f>
        <v>Sep</v>
      </c>
      <c r="X260">
        <f>MONTH(Sales_Data[[#This Row],[Order_Date]])</f>
        <v>9</v>
      </c>
      <c r="Y260" t="str">
        <f>"Q"&amp;ROUNDUP(MONTH(Sales_Data[[#This Row],[Order_Date]])/3,0)</f>
        <v>Q3</v>
      </c>
    </row>
    <row r="261" spans="1:25" x14ac:dyDescent="0.3">
      <c r="A261" t="s">
        <v>724</v>
      </c>
      <c r="B261" s="1">
        <v>45801</v>
      </c>
      <c r="C261" t="s">
        <v>725</v>
      </c>
      <c r="D261" t="s">
        <v>513</v>
      </c>
      <c r="E261" t="s">
        <v>19</v>
      </c>
      <c r="F261" t="s">
        <v>81</v>
      </c>
      <c r="G261" t="s">
        <v>67</v>
      </c>
      <c r="H261" t="s">
        <v>68</v>
      </c>
      <c r="I261" t="s">
        <v>69</v>
      </c>
      <c r="J261">
        <v>1</v>
      </c>
      <c r="K261">
        <v>14998.44</v>
      </c>
      <c r="L261">
        <v>0.1</v>
      </c>
      <c r="M261">
        <v>8711.83</v>
      </c>
      <c r="N261" t="s">
        <v>52</v>
      </c>
      <c r="O261" t="s">
        <v>35</v>
      </c>
      <c r="P261" t="s">
        <v>44</v>
      </c>
      <c r="Q261">
        <f>Sales_Data[[#This Row],[Quantity]]*Sales_Data[[#This Row],[Unit_Price]]</f>
        <v>14998.44</v>
      </c>
      <c r="R261">
        <f>Sales_Data[[#This Row],[Gross_Sales]]*Sales_Data[[#This Row],[Discount]]</f>
        <v>1499.8440000000001</v>
      </c>
      <c r="S261">
        <f>Sales_Data[[#This Row],[Gross_Sales]]-Sales_Data[[#This Row],[Discount_Amount]]</f>
        <v>13498.596000000001</v>
      </c>
      <c r="T261">
        <f>Sales_Data[[#This Row],[Net Sales]]-Sales_Data[[#This Row],[Cost]]</f>
        <v>4786.7660000000014</v>
      </c>
      <c r="U261" s="2">
        <f>Sales_Data[[#This Row],[Profit]]/Sales_Data[[#This Row],[Net Sales]]</f>
        <v>0.35461213892170718</v>
      </c>
      <c r="V261">
        <f>YEAR(Sales_Data[[#This Row],[Order_Date]])</f>
        <v>2025</v>
      </c>
      <c r="W261" t="str">
        <f>TEXT(Sales_Data[[#This Row],[Order_Date]],"mmm")</f>
        <v>May</v>
      </c>
      <c r="X261">
        <f>MONTH(Sales_Data[[#This Row],[Order_Date]])</f>
        <v>5</v>
      </c>
      <c r="Y261" t="str">
        <f>"Q"&amp;ROUNDUP(MONTH(Sales_Data[[#This Row],[Order_Date]])/3,0)</f>
        <v>Q2</v>
      </c>
    </row>
    <row r="262" spans="1:25" x14ac:dyDescent="0.3">
      <c r="A262" t="s">
        <v>726</v>
      </c>
      <c r="B262" s="1">
        <v>46003</v>
      </c>
      <c r="C262" t="s">
        <v>727</v>
      </c>
      <c r="D262" t="s">
        <v>728</v>
      </c>
      <c r="E262" t="s">
        <v>48</v>
      </c>
      <c r="F262" t="s">
        <v>152</v>
      </c>
      <c r="G262" t="s">
        <v>67</v>
      </c>
      <c r="H262" t="s">
        <v>68</v>
      </c>
      <c r="I262" t="s">
        <v>97</v>
      </c>
      <c r="J262">
        <v>1</v>
      </c>
      <c r="K262">
        <v>28367.200000000001</v>
      </c>
      <c r="L262">
        <v>0</v>
      </c>
      <c r="M262">
        <v>23296.19</v>
      </c>
      <c r="N262" t="s">
        <v>70</v>
      </c>
      <c r="O262" t="s">
        <v>53</v>
      </c>
      <c r="P262" t="s">
        <v>26</v>
      </c>
      <c r="Q262">
        <f>Sales_Data[[#This Row],[Quantity]]*Sales_Data[[#This Row],[Unit_Price]]</f>
        <v>28367.200000000001</v>
      </c>
      <c r="R262">
        <f>Sales_Data[[#This Row],[Gross_Sales]]*Sales_Data[[#This Row],[Discount]]</f>
        <v>0</v>
      </c>
      <c r="S262">
        <f>Sales_Data[[#This Row],[Gross_Sales]]-Sales_Data[[#This Row],[Discount_Amount]]</f>
        <v>28367.200000000001</v>
      </c>
      <c r="T262">
        <f>Sales_Data[[#This Row],[Net Sales]]-Sales_Data[[#This Row],[Cost]]</f>
        <v>5071.010000000002</v>
      </c>
      <c r="U262" s="2">
        <f>Sales_Data[[#This Row],[Profit]]/Sales_Data[[#This Row],[Net Sales]]</f>
        <v>0.17876314898897325</v>
      </c>
      <c r="V262">
        <f>YEAR(Sales_Data[[#This Row],[Order_Date]])</f>
        <v>2025</v>
      </c>
      <c r="W262" t="str">
        <f>TEXT(Sales_Data[[#This Row],[Order_Date]],"mmm")</f>
        <v>Dec</v>
      </c>
      <c r="X262">
        <f>MONTH(Sales_Data[[#This Row],[Order_Date]])</f>
        <v>12</v>
      </c>
      <c r="Y262" t="str">
        <f>"Q"&amp;ROUNDUP(MONTH(Sales_Data[[#This Row],[Order_Date]])/3,0)</f>
        <v>Q4</v>
      </c>
    </row>
    <row r="263" spans="1:25" x14ac:dyDescent="0.3">
      <c r="A263" t="s">
        <v>729</v>
      </c>
      <c r="B263" s="1">
        <v>45769</v>
      </c>
      <c r="C263" t="s">
        <v>730</v>
      </c>
      <c r="D263" t="s">
        <v>95</v>
      </c>
      <c r="E263" t="s">
        <v>119</v>
      </c>
      <c r="F263" t="s">
        <v>249</v>
      </c>
      <c r="G263" t="s">
        <v>32</v>
      </c>
      <c r="H263" t="s">
        <v>50</v>
      </c>
      <c r="I263" t="s">
        <v>58</v>
      </c>
      <c r="J263">
        <v>4</v>
      </c>
      <c r="K263">
        <v>2644.61</v>
      </c>
      <c r="L263">
        <v>0</v>
      </c>
      <c r="M263">
        <v>6897.84</v>
      </c>
      <c r="N263" t="s">
        <v>83</v>
      </c>
      <c r="O263" t="s">
        <v>35</v>
      </c>
      <c r="P263" t="s">
        <v>71</v>
      </c>
      <c r="Q263">
        <f>Sales_Data[[#This Row],[Quantity]]*Sales_Data[[#This Row],[Unit_Price]]</f>
        <v>10578.44</v>
      </c>
      <c r="R263">
        <f>Sales_Data[[#This Row],[Gross_Sales]]*Sales_Data[[#This Row],[Discount]]</f>
        <v>0</v>
      </c>
      <c r="S263">
        <f>Sales_Data[[#This Row],[Gross_Sales]]-Sales_Data[[#This Row],[Discount_Amount]]</f>
        <v>10578.44</v>
      </c>
      <c r="T263">
        <f>Sales_Data[[#This Row],[Net Sales]]-Sales_Data[[#This Row],[Cost]]</f>
        <v>3680.6000000000004</v>
      </c>
      <c r="U263" s="2">
        <f>Sales_Data[[#This Row],[Profit]]/Sales_Data[[#This Row],[Net Sales]]</f>
        <v>0.34793409992399638</v>
      </c>
      <c r="V263">
        <f>YEAR(Sales_Data[[#This Row],[Order_Date]])</f>
        <v>2025</v>
      </c>
      <c r="W263" t="str">
        <f>TEXT(Sales_Data[[#This Row],[Order_Date]],"mmm")</f>
        <v>Apr</v>
      </c>
      <c r="X263">
        <f>MONTH(Sales_Data[[#This Row],[Order_Date]])</f>
        <v>4</v>
      </c>
      <c r="Y263" t="str">
        <f>"Q"&amp;ROUNDUP(MONTH(Sales_Data[[#This Row],[Order_Date]])/3,0)</f>
        <v>Q2</v>
      </c>
    </row>
    <row r="264" spans="1:25" x14ac:dyDescent="0.3">
      <c r="A264" t="s">
        <v>731</v>
      </c>
      <c r="B264" s="1">
        <v>45717</v>
      </c>
      <c r="C264" t="s">
        <v>732</v>
      </c>
      <c r="D264" t="s">
        <v>387</v>
      </c>
      <c r="E264" t="s">
        <v>19</v>
      </c>
      <c r="F264" t="s">
        <v>20</v>
      </c>
      <c r="G264" t="s">
        <v>41</v>
      </c>
      <c r="H264" t="s">
        <v>147</v>
      </c>
      <c r="I264" t="s">
        <v>148</v>
      </c>
      <c r="J264">
        <v>2</v>
      </c>
      <c r="K264">
        <v>17713.080000000002</v>
      </c>
      <c r="L264">
        <v>0.1</v>
      </c>
      <c r="M264">
        <v>27187.1</v>
      </c>
      <c r="N264" t="s">
        <v>70</v>
      </c>
      <c r="O264" t="s">
        <v>35</v>
      </c>
      <c r="P264" t="s">
        <v>26</v>
      </c>
      <c r="Q264">
        <f>Sales_Data[[#This Row],[Quantity]]*Sales_Data[[#This Row],[Unit_Price]]</f>
        <v>35426.160000000003</v>
      </c>
      <c r="R264">
        <f>Sales_Data[[#This Row],[Gross_Sales]]*Sales_Data[[#This Row],[Discount]]</f>
        <v>3542.6160000000004</v>
      </c>
      <c r="S264">
        <f>Sales_Data[[#This Row],[Gross_Sales]]-Sales_Data[[#This Row],[Discount_Amount]]</f>
        <v>31883.544000000002</v>
      </c>
      <c r="T264">
        <f>Sales_Data[[#This Row],[Net Sales]]-Sales_Data[[#This Row],[Cost]]</f>
        <v>4696.4440000000031</v>
      </c>
      <c r="U264" s="2">
        <f>Sales_Data[[#This Row],[Profit]]/Sales_Data[[#This Row],[Net Sales]]</f>
        <v>0.14729993629315496</v>
      </c>
      <c r="V264">
        <f>YEAR(Sales_Data[[#This Row],[Order_Date]])</f>
        <v>2025</v>
      </c>
      <c r="W264" t="str">
        <f>TEXT(Sales_Data[[#This Row],[Order_Date]],"mmm")</f>
        <v>Mar</v>
      </c>
      <c r="X264">
        <f>MONTH(Sales_Data[[#This Row],[Order_Date]])</f>
        <v>3</v>
      </c>
      <c r="Y264" t="str">
        <f>"Q"&amp;ROUNDUP(MONTH(Sales_Data[[#This Row],[Order_Date]])/3,0)</f>
        <v>Q1</v>
      </c>
    </row>
    <row r="265" spans="1:25" x14ac:dyDescent="0.3">
      <c r="A265" t="s">
        <v>733</v>
      </c>
      <c r="B265" s="1">
        <v>45659</v>
      </c>
      <c r="C265" t="s">
        <v>734</v>
      </c>
      <c r="D265" t="s">
        <v>224</v>
      </c>
      <c r="E265" t="s">
        <v>39</v>
      </c>
      <c r="F265" t="s">
        <v>405</v>
      </c>
      <c r="G265" t="s">
        <v>67</v>
      </c>
      <c r="H265" t="s">
        <v>88</v>
      </c>
      <c r="I265" t="s">
        <v>89</v>
      </c>
      <c r="J265">
        <v>2</v>
      </c>
      <c r="K265">
        <v>2405.66</v>
      </c>
      <c r="L265">
        <v>0.05</v>
      </c>
      <c r="M265">
        <v>2999.37</v>
      </c>
      <c r="N265" t="s">
        <v>24</v>
      </c>
      <c r="O265" t="s">
        <v>25</v>
      </c>
      <c r="P265" t="s">
        <v>71</v>
      </c>
      <c r="Q265">
        <f>Sales_Data[[#This Row],[Quantity]]*Sales_Data[[#This Row],[Unit_Price]]</f>
        <v>4811.32</v>
      </c>
      <c r="R265">
        <f>Sales_Data[[#This Row],[Gross_Sales]]*Sales_Data[[#This Row],[Discount]]</f>
        <v>240.566</v>
      </c>
      <c r="S265">
        <f>Sales_Data[[#This Row],[Gross_Sales]]-Sales_Data[[#This Row],[Discount_Amount]]</f>
        <v>4570.7539999999999</v>
      </c>
      <c r="T265">
        <f>Sales_Data[[#This Row],[Net Sales]]-Sales_Data[[#This Row],[Cost]]</f>
        <v>1571.384</v>
      </c>
      <c r="U265" s="2">
        <f>Sales_Data[[#This Row],[Profit]]/Sales_Data[[#This Row],[Net Sales]]</f>
        <v>0.34379098065658314</v>
      </c>
      <c r="V265">
        <f>YEAR(Sales_Data[[#This Row],[Order_Date]])</f>
        <v>2025</v>
      </c>
      <c r="W265" t="str">
        <f>TEXT(Sales_Data[[#This Row],[Order_Date]],"mmm")</f>
        <v>Jan</v>
      </c>
      <c r="X265">
        <f>MONTH(Sales_Data[[#This Row],[Order_Date]])</f>
        <v>1</v>
      </c>
      <c r="Y265" t="str">
        <f>"Q"&amp;ROUNDUP(MONTH(Sales_Data[[#This Row],[Order_Date]])/3,0)</f>
        <v>Q1</v>
      </c>
    </row>
    <row r="266" spans="1:25" x14ac:dyDescent="0.3">
      <c r="A266" t="s">
        <v>735</v>
      </c>
      <c r="B266" s="1">
        <v>45961</v>
      </c>
      <c r="C266" t="s">
        <v>736</v>
      </c>
      <c r="D266" t="s">
        <v>715</v>
      </c>
      <c r="E266" t="s">
        <v>39</v>
      </c>
      <c r="F266" t="s">
        <v>202</v>
      </c>
      <c r="G266" t="s">
        <v>67</v>
      </c>
      <c r="H266" t="s">
        <v>68</v>
      </c>
      <c r="I266" t="s">
        <v>97</v>
      </c>
      <c r="J266">
        <v>4</v>
      </c>
      <c r="K266">
        <v>2536.58</v>
      </c>
      <c r="L266">
        <v>0.1</v>
      </c>
      <c r="M266">
        <v>7279.75</v>
      </c>
      <c r="N266" t="s">
        <v>24</v>
      </c>
      <c r="O266" t="s">
        <v>25</v>
      </c>
      <c r="P266" t="s">
        <v>71</v>
      </c>
      <c r="Q266">
        <f>Sales_Data[[#This Row],[Quantity]]*Sales_Data[[#This Row],[Unit_Price]]</f>
        <v>10146.32</v>
      </c>
      <c r="R266">
        <f>Sales_Data[[#This Row],[Gross_Sales]]*Sales_Data[[#This Row],[Discount]]</f>
        <v>1014.6320000000001</v>
      </c>
      <c r="S266">
        <f>Sales_Data[[#This Row],[Gross_Sales]]-Sales_Data[[#This Row],[Discount_Amount]]</f>
        <v>9131.6880000000001</v>
      </c>
      <c r="T266">
        <f>Sales_Data[[#This Row],[Net Sales]]-Sales_Data[[#This Row],[Cost]]</f>
        <v>1851.9380000000001</v>
      </c>
      <c r="U266" s="2">
        <f>Sales_Data[[#This Row],[Profit]]/Sales_Data[[#This Row],[Net Sales]]</f>
        <v>0.20280346853725184</v>
      </c>
      <c r="V266">
        <f>YEAR(Sales_Data[[#This Row],[Order_Date]])</f>
        <v>2025</v>
      </c>
      <c r="W266" t="str">
        <f>TEXT(Sales_Data[[#This Row],[Order_Date]],"mmm")</f>
        <v>Oct</v>
      </c>
      <c r="X266">
        <f>MONTH(Sales_Data[[#This Row],[Order_Date]])</f>
        <v>10</v>
      </c>
      <c r="Y266" t="str">
        <f>"Q"&amp;ROUNDUP(MONTH(Sales_Data[[#This Row],[Order_Date]])/3,0)</f>
        <v>Q4</v>
      </c>
    </row>
    <row r="267" spans="1:25" x14ac:dyDescent="0.3">
      <c r="A267" t="s">
        <v>737</v>
      </c>
      <c r="B267" s="1">
        <v>45911</v>
      </c>
      <c r="C267" t="s">
        <v>738</v>
      </c>
      <c r="D267" t="s">
        <v>56</v>
      </c>
      <c r="E267" t="s">
        <v>19</v>
      </c>
      <c r="F267" t="s">
        <v>20</v>
      </c>
      <c r="G267" t="s">
        <v>21</v>
      </c>
      <c r="H267" t="s">
        <v>127</v>
      </c>
      <c r="I267" t="s">
        <v>128</v>
      </c>
      <c r="J267">
        <v>1</v>
      </c>
      <c r="K267">
        <v>17821.689999999999</v>
      </c>
      <c r="L267">
        <v>0.05</v>
      </c>
      <c r="M267">
        <v>13131.56</v>
      </c>
      <c r="N267" t="s">
        <v>52</v>
      </c>
      <c r="O267" t="s">
        <v>53</v>
      </c>
      <c r="P267" t="s">
        <v>71</v>
      </c>
      <c r="Q267">
        <f>Sales_Data[[#This Row],[Quantity]]*Sales_Data[[#This Row],[Unit_Price]]</f>
        <v>17821.689999999999</v>
      </c>
      <c r="R267">
        <f>Sales_Data[[#This Row],[Gross_Sales]]*Sales_Data[[#This Row],[Discount]]</f>
        <v>891.08449999999993</v>
      </c>
      <c r="S267">
        <f>Sales_Data[[#This Row],[Gross_Sales]]-Sales_Data[[#This Row],[Discount_Amount]]</f>
        <v>16930.605499999998</v>
      </c>
      <c r="T267">
        <f>Sales_Data[[#This Row],[Net Sales]]-Sales_Data[[#This Row],[Cost]]</f>
        <v>3799.0454999999984</v>
      </c>
      <c r="U267" s="2">
        <f>Sales_Data[[#This Row],[Profit]]/Sales_Data[[#This Row],[Net Sales]]</f>
        <v>0.22438922813481177</v>
      </c>
      <c r="V267">
        <f>YEAR(Sales_Data[[#This Row],[Order_Date]])</f>
        <v>2025</v>
      </c>
      <c r="W267" t="str">
        <f>TEXT(Sales_Data[[#This Row],[Order_Date]],"mmm")</f>
        <v>Sep</v>
      </c>
      <c r="X267">
        <f>MONTH(Sales_Data[[#This Row],[Order_Date]])</f>
        <v>9</v>
      </c>
      <c r="Y267" t="str">
        <f>"Q"&amp;ROUNDUP(MONTH(Sales_Data[[#This Row],[Order_Date]])/3,0)</f>
        <v>Q3</v>
      </c>
    </row>
    <row r="268" spans="1:25" x14ac:dyDescent="0.3">
      <c r="A268" t="s">
        <v>739</v>
      </c>
      <c r="B268" s="1">
        <v>45797</v>
      </c>
      <c r="C268" t="s">
        <v>740</v>
      </c>
      <c r="D268" t="s">
        <v>56</v>
      </c>
      <c r="E268" t="s">
        <v>19</v>
      </c>
      <c r="F268" t="s">
        <v>20</v>
      </c>
      <c r="G268" t="s">
        <v>32</v>
      </c>
      <c r="H268" t="s">
        <v>33</v>
      </c>
      <c r="I268" t="s">
        <v>34</v>
      </c>
      <c r="J268">
        <v>1</v>
      </c>
      <c r="K268">
        <v>3016.95</v>
      </c>
      <c r="L268">
        <v>0.05</v>
      </c>
      <c r="M268">
        <v>2319.41</v>
      </c>
      <c r="N268" t="s">
        <v>70</v>
      </c>
      <c r="O268" t="s">
        <v>35</v>
      </c>
      <c r="P268" t="s">
        <v>71</v>
      </c>
      <c r="Q268">
        <f>Sales_Data[[#This Row],[Quantity]]*Sales_Data[[#This Row],[Unit_Price]]</f>
        <v>3016.95</v>
      </c>
      <c r="R268">
        <f>Sales_Data[[#This Row],[Gross_Sales]]*Sales_Data[[#This Row],[Discount]]</f>
        <v>150.8475</v>
      </c>
      <c r="S268">
        <f>Sales_Data[[#This Row],[Gross_Sales]]-Sales_Data[[#This Row],[Discount_Amount]]</f>
        <v>2866.1025</v>
      </c>
      <c r="T268">
        <f>Sales_Data[[#This Row],[Net Sales]]-Sales_Data[[#This Row],[Cost]]</f>
        <v>546.69250000000011</v>
      </c>
      <c r="U268" s="2">
        <f>Sales_Data[[#This Row],[Profit]]/Sales_Data[[#This Row],[Net Sales]]</f>
        <v>0.19074422495357377</v>
      </c>
      <c r="V268">
        <f>YEAR(Sales_Data[[#This Row],[Order_Date]])</f>
        <v>2025</v>
      </c>
      <c r="W268" t="str">
        <f>TEXT(Sales_Data[[#This Row],[Order_Date]],"mmm")</f>
        <v>May</v>
      </c>
      <c r="X268">
        <f>MONTH(Sales_Data[[#This Row],[Order_Date]])</f>
        <v>5</v>
      </c>
      <c r="Y268" t="str">
        <f>"Q"&amp;ROUNDUP(MONTH(Sales_Data[[#This Row],[Order_Date]])/3,0)</f>
        <v>Q2</v>
      </c>
    </row>
    <row r="269" spans="1:25" x14ac:dyDescent="0.3">
      <c r="A269" t="s">
        <v>741</v>
      </c>
      <c r="B269" s="1">
        <v>45694</v>
      </c>
      <c r="C269" t="s">
        <v>742</v>
      </c>
      <c r="D269" t="s">
        <v>271</v>
      </c>
      <c r="E269" t="s">
        <v>119</v>
      </c>
      <c r="F269" t="s">
        <v>538</v>
      </c>
      <c r="G269" t="s">
        <v>41</v>
      </c>
      <c r="H269" t="s">
        <v>102</v>
      </c>
      <c r="I269" t="s">
        <v>165</v>
      </c>
      <c r="J269">
        <v>2</v>
      </c>
      <c r="K269">
        <v>6964.54</v>
      </c>
      <c r="L269">
        <v>0.15</v>
      </c>
      <c r="M269">
        <v>9480.24</v>
      </c>
      <c r="N269" t="s">
        <v>24</v>
      </c>
      <c r="O269" t="s">
        <v>35</v>
      </c>
      <c r="P269" t="s">
        <v>26</v>
      </c>
      <c r="Q269">
        <f>Sales_Data[[#This Row],[Quantity]]*Sales_Data[[#This Row],[Unit_Price]]</f>
        <v>13929.08</v>
      </c>
      <c r="R269">
        <f>Sales_Data[[#This Row],[Gross_Sales]]*Sales_Data[[#This Row],[Discount]]</f>
        <v>2089.3620000000001</v>
      </c>
      <c r="S269">
        <f>Sales_Data[[#This Row],[Gross_Sales]]-Sales_Data[[#This Row],[Discount_Amount]]</f>
        <v>11839.718000000001</v>
      </c>
      <c r="T269">
        <f>Sales_Data[[#This Row],[Net Sales]]-Sales_Data[[#This Row],[Cost]]</f>
        <v>2359.478000000001</v>
      </c>
      <c r="U269" s="2">
        <f>Sales_Data[[#This Row],[Profit]]/Sales_Data[[#This Row],[Net Sales]]</f>
        <v>0.19928498297003364</v>
      </c>
      <c r="V269">
        <f>YEAR(Sales_Data[[#This Row],[Order_Date]])</f>
        <v>2025</v>
      </c>
      <c r="W269" t="str">
        <f>TEXT(Sales_Data[[#This Row],[Order_Date]],"mmm")</f>
        <v>Feb</v>
      </c>
      <c r="X269">
        <f>MONTH(Sales_Data[[#This Row],[Order_Date]])</f>
        <v>2</v>
      </c>
      <c r="Y269" t="str">
        <f>"Q"&amp;ROUNDUP(MONTH(Sales_Data[[#This Row],[Order_Date]])/3,0)</f>
        <v>Q1</v>
      </c>
    </row>
    <row r="270" spans="1:25" x14ac:dyDescent="0.3">
      <c r="A270" t="s">
        <v>743</v>
      </c>
      <c r="B270" s="1">
        <v>45817</v>
      </c>
      <c r="C270" t="s">
        <v>493</v>
      </c>
      <c r="D270" t="s">
        <v>229</v>
      </c>
      <c r="E270" t="s">
        <v>119</v>
      </c>
      <c r="F270" t="s">
        <v>146</v>
      </c>
      <c r="G270" t="s">
        <v>67</v>
      </c>
      <c r="H270" t="s">
        <v>133</v>
      </c>
      <c r="I270" t="s">
        <v>134</v>
      </c>
      <c r="J270">
        <v>2</v>
      </c>
      <c r="K270">
        <v>8454.41</v>
      </c>
      <c r="L270">
        <v>0.05</v>
      </c>
      <c r="M270">
        <v>11486.21</v>
      </c>
      <c r="N270" t="s">
        <v>52</v>
      </c>
      <c r="O270" t="s">
        <v>35</v>
      </c>
      <c r="P270" t="s">
        <v>44</v>
      </c>
      <c r="Q270">
        <f>Sales_Data[[#This Row],[Quantity]]*Sales_Data[[#This Row],[Unit_Price]]</f>
        <v>16908.82</v>
      </c>
      <c r="R270">
        <f>Sales_Data[[#This Row],[Gross_Sales]]*Sales_Data[[#This Row],[Discount]]</f>
        <v>845.44100000000003</v>
      </c>
      <c r="S270">
        <f>Sales_Data[[#This Row],[Gross_Sales]]-Sales_Data[[#This Row],[Discount_Amount]]</f>
        <v>16063.378999999999</v>
      </c>
      <c r="T270">
        <f>Sales_Data[[#This Row],[Net Sales]]-Sales_Data[[#This Row],[Cost]]</f>
        <v>4577.1689999999999</v>
      </c>
      <c r="U270" s="2">
        <f>Sales_Data[[#This Row],[Profit]]/Sales_Data[[#This Row],[Net Sales]]</f>
        <v>0.28494434452427475</v>
      </c>
      <c r="V270">
        <f>YEAR(Sales_Data[[#This Row],[Order_Date]])</f>
        <v>2025</v>
      </c>
      <c r="W270" t="str">
        <f>TEXT(Sales_Data[[#This Row],[Order_Date]],"mmm")</f>
        <v>Jun</v>
      </c>
      <c r="X270">
        <f>MONTH(Sales_Data[[#This Row],[Order_Date]])</f>
        <v>6</v>
      </c>
      <c r="Y270" t="str">
        <f>"Q"&amp;ROUNDUP(MONTH(Sales_Data[[#This Row],[Order_Date]])/3,0)</f>
        <v>Q2</v>
      </c>
    </row>
    <row r="271" spans="1:25" x14ac:dyDescent="0.3">
      <c r="A271" t="s">
        <v>744</v>
      </c>
      <c r="B271" s="1">
        <v>45666</v>
      </c>
      <c r="C271" t="s">
        <v>745</v>
      </c>
      <c r="D271" t="s">
        <v>541</v>
      </c>
      <c r="E271" t="s">
        <v>48</v>
      </c>
      <c r="F271" t="s">
        <v>152</v>
      </c>
      <c r="G271" t="s">
        <v>41</v>
      </c>
      <c r="H271" t="s">
        <v>42</v>
      </c>
      <c r="I271" t="s">
        <v>82</v>
      </c>
      <c r="J271">
        <v>2</v>
      </c>
      <c r="K271">
        <v>33998.980000000003</v>
      </c>
      <c r="L271">
        <v>0.1</v>
      </c>
      <c r="M271">
        <v>52997.45</v>
      </c>
      <c r="N271" t="s">
        <v>83</v>
      </c>
      <c r="O271" t="s">
        <v>25</v>
      </c>
      <c r="P271" t="s">
        <v>44</v>
      </c>
      <c r="Q271">
        <f>Sales_Data[[#This Row],[Quantity]]*Sales_Data[[#This Row],[Unit_Price]]</f>
        <v>67997.960000000006</v>
      </c>
      <c r="R271">
        <f>Sales_Data[[#This Row],[Gross_Sales]]*Sales_Data[[#This Row],[Discount]]</f>
        <v>6799.7960000000012</v>
      </c>
      <c r="S271">
        <f>Sales_Data[[#This Row],[Gross_Sales]]-Sales_Data[[#This Row],[Discount_Amount]]</f>
        <v>61198.164000000004</v>
      </c>
      <c r="T271">
        <f>Sales_Data[[#This Row],[Net Sales]]-Sales_Data[[#This Row],[Cost]]</f>
        <v>8200.7140000000072</v>
      </c>
      <c r="U271" s="2">
        <f>Sales_Data[[#This Row],[Profit]]/Sales_Data[[#This Row],[Net Sales]]</f>
        <v>0.13400261484968742</v>
      </c>
      <c r="V271">
        <f>YEAR(Sales_Data[[#This Row],[Order_Date]])</f>
        <v>2025</v>
      </c>
      <c r="W271" t="str">
        <f>TEXT(Sales_Data[[#This Row],[Order_Date]],"mmm")</f>
        <v>Jan</v>
      </c>
      <c r="X271">
        <f>MONTH(Sales_Data[[#This Row],[Order_Date]])</f>
        <v>1</v>
      </c>
      <c r="Y271" t="str">
        <f>"Q"&amp;ROUNDUP(MONTH(Sales_Data[[#This Row],[Order_Date]])/3,0)</f>
        <v>Q1</v>
      </c>
    </row>
    <row r="272" spans="1:25" x14ac:dyDescent="0.3">
      <c r="A272" t="s">
        <v>746</v>
      </c>
      <c r="B272" s="1">
        <v>45890</v>
      </c>
      <c r="C272" t="s">
        <v>144</v>
      </c>
      <c r="D272" t="s">
        <v>277</v>
      </c>
      <c r="E272" t="s">
        <v>19</v>
      </c>
      <c r="F272" t="s">
        <v>113</v>
      </c>
      <c r="G272" t="s">
        <v>41</v>
      </c>
      <c r="H272" t="s">
        <v>102</v>
      </c>
      <c r="I272" t="s">
        <v>388</v>
      </c>
      <c r="J272">
        <v>1</v>
      </c>
      <c r="K272">
        <v>743.63</v>
      </c>
      <c r="L272">
        <v>0</v>
      </c>
      <c r="M272">
        <v>559.34</v>
      </c>
      <c r="N272" t="s">
        <v>70</v>
      </c>
      <c r="O272" t="s">
        <v>35</v>
      </c>
      <c r="P272" t="s">
        <v>44</v>
      </c>
      <c r="Q272">
        <f>Sales_Data[[#This Row],[Quantity]]*Sales_Data[[#This Row],[Unit_Price]]</f>
        <v>743.63</v>
      </c>
      <c r="R272">
        <f>Sales_Data[[#This Row],[Gross_Sales]]*Sales_Data[[#This Row],[Discount]]</f>
        <v>0</v>
      </c>
      <c r="S272">
        <f>Sales_Data[[#This Row],[Gross_Sales]]-Sales_Data[[#This Row],[Discount_Amount]]</f>
        <v>743.63</v>
      </c>
      <c r="T272">
        <f>Sales_Data[[#This Row],[Net Sales]]-Sales_Data[[#This Row],[Cost]]</f>
        <v>184.28999999999996</v>
      </c>
      <c r="U272" s="2">
        <f>Sales_Data[[#This Row],[Profit]]/Sales_Data[[#This Row],[Net Sales]]</f>
        <v>0.24782485913693633</v>
      </c>
      <c r="V272">
        <f>YEAR(Sales_Data[[#This Row],[Order_Date]])</f>
        <v>2025</v>
      </c>
      <c r="W272" t="str">
        <f>TEXT(Sales_Data[[#This Row],[Order_Date]],"mmm")</f>
        <v>Aug</v>
      </c>
      <c r="X272">
        <f>MONTH(Sales_Data[[#This Row],[Order_Date]])</f>
        <v>8</v>
      </c>
      <c r="Y272" t="str">
        <f>"Q"&amp;ROUNDUP(MONTH(Sales_Data[[#This Row],[Order_Date]])/3,0)</f>
        <v>Q3</v>
      </c>
    </row>
    <row r="273" spans="1:25" x14ac:dyDescent="0.3">
      <c r="A273" t="s">
        <v>747</v>
      </c>
      <c r="B273" s="1">
        <v>45756</v>
      </c>
      <c r="C273" t="s">
        <v>748</v>
      </c>
      <c r="D273" t="s">
        <v>160</v>
      </c>
      <c r="E273" t="s">
        <v>119</v>
      </c>
      <c r="F273" t="s">
        <v>184</v>
      </c>
      <c r="G273" t="s">
        <v>67</v>
      </c>
      <c r="H273" t="s">
        <v>121</v>
      </c>
      <c r="I273" t="s">
        <v>142</v>
      </c>
      <c r="J273">
        <v>2</v>
      </c>
      <c r="K273">
        <v>3688</v>
      </c>
      <c r="L273">
        <v>0</v>
      </c>
      <c r="M273">
        <v>6436.95</v>
      </c>
      <c r="N273" t="s">
        <v>70</v>
      </c>
      <c r="O273" t="s">
        <v>35</v>
      </c>
      <c r="P273" t="s">
        <v>26</v>
      </c>
      <c r="Q273">
        <f>Sales_Data[[#This Row],[Quantity]]*Sales_Data[[#This Row],[Unit_Price]]</f>
        <v>7376</v>
      </c>
      <c r="R273">
        <f>Sales_Data[[#This Row],[Gross_Sales]]*Sales_Data[[#This Row],[Discount]]</f>
        <v>0</v>
      </c>
      <c r="S273">
        <f>Sales_Data[[#This Row],[Gross_Sales]]-Sales_Data[[#This Row],[Discount_Amount]]</f>
        <v>7376</v>
      </c>
      <c r="T273">
        <f>Sales_Data[[#This Row],[Net Sales]]-Sales_Data[[#This Row],[Cost]]</f>
        <v>939.05000000000018</v>
      </c>
      <c r="U273" s="2">
        <f>Sales_Data[[#This Row],[Profit]]/Sales_Data[[#This Row],[Net Sales]]</f>
        <v>0.12731155097613886</v>
      </c>
      <c r="V273">
        <f>YEAR(Sales_Data[[#This Row],[Order_Date]])</f>
        <v>2025</v>
      </c>
      <c r="W273" t="str">
        <f>TEXT(Sales_Data[[#This Row],[Order_Date]],"mmm")</f>
        <v>Apr</v>
      </c>
      <c r="X273">
        <f>MONTH(Sales_Data[[#This Row],[Order_Date]])</f>
        <v>4</v>
      </c>
      <c r="Y273" t="str">
        <f>"Q"&amp;ROUNDUP(MONTH(Sales_Data[[#This Row],[Order_Date]])/3,0)</f>
        <v>Q2</v>
      </c>
    </row>
    <row r="274" spans="1:25" x14ac:dyDescent="0.3">
      <c r="A274" t="s">
        <v>749</v>
      </c>
      <c r="B274" s="1">
        <v>45804</v>
      </c>
      <c r="C274" t="s">
        <v>750</v>
      </c>
      <c r="D274" t="s">
        <v>61</v>
      </c>
      <c r="E274" t="s">
        <v>48</v>
      </c>
      <c r="F274" t="s">
        <v>152</v>
      </c>
      <c r="G274" t="s">
        <v>75</v>
      </c>
      <c r="H274" t="s">
        <v>114</v>
      </c>
      <c r="I274" t="s">
        <v>115</v>
      </c>
      <c r="J274">
        <v>1</v>
      </c>
      <c r="K274">
        <v>8584.6299999999992</v>
      </c>
      <c r="L274">
        <v>0</v>
      </c>
      <c r="M274">
        <v>6172.91</v>
      </c>
      <c r="N274" t="s">
        <v>70</v>
      </c>
      <c r="O274" t="s">
        <v>35</v>
      </c>
      <c r="P274" t="s">
        <v>44</v>
      </c>
      <c r="Q274">
        <f>Sales_Data[[#This Row],[Quantity]]*Sales_Data[[#This Row],[Unit_Price]]</f>
        <v>8584.6299999999992</v>
      </c>
      <c r="R274">
        <f>Sales_Data[[#This Row],[Gross_Sales]]*Sales_Data[[#This Row],[Discount]]</f>
        <v>0</v>
      </c>
      <c r="S274">
        <f>Sales_Data[[#This Row],[Gross_Sales]]-Sales_Data[[#This Row],[Discount_Amount]]</f>
        <v>8584.6299999999992</v>
      </c>
      <c r="T274">
        <f>Sales_Data[[#This Row],[Net Sales]]-Sales_Data[[#This Row],[Cost]]</f>
        <v>2411.7199999999993</v>
      </c>
      <c r="U274" s="2">
        <f>Sales_Data[[#This Row],[Profit]]/Sales_Data[[#This Row],[Net Sales]]</f>
        <v>0.28093464715427452</v>
      </c>
      <c r="V274">
        <f>YEAR(Sales_Data[[#This Row],[Order_Date]])</f>
        <v>2025</v>
      </c>
      <c r="W274" t="str">
        <f>TEXT(Sales_Data[[#This Row],[Order_Date]],"mmm")</f>
        <v>May</v>
      </c>
      <c r="X274">
        <f>MONTH(Sales_Data[[#This Row],[Order_Date]])</f>
        <v>5</v>
      </c>
      <c r="Y274" t="str">
        <f>"Q"&amp;ROUNDUP(MONTH(Sales_Data[[#This Row],[Order_Date]])/3,0)</f>
        <v>Q2</v>
      </c>
    </row>
    <row r="275" spans="1:25" x14ac:dyDescent="0.3">
      <c r="A275" t="s">
        <v>751</v>
      </c>
      <c r="B275" s="1">
        <v>45961</v>
      </c>
      <c r="C275" t="s">
        <v>752</v>
      </c>
      <c r="D275" t="s">
        <v>527</v>
      </c>
      <c r="E275" t="s">
        <v>19</v>
      </c>
      <c r="F275" t="s">
        <v>81</v>
      </c>
      <c r="G275" t="s">
        <v>67</v>
      </c>
      <c r="H275" t="s">
        <v>133</v>
      </c>
      <c r="I275" t="s">
        <v>138</v>
      </c>
      <c r="J275">
        <v>1</v>
      </c>
      <c r="K275">
        <v>7900.05</v>
      </c>
      <c r="L275">
        <v>0.05</v>
      </c>
      <c r="M275">
        <v>5681.94</v>
      </c>
      <c r="N275" t="s">
        <v>70</v>
      </c>
      <c r="O275" t="s">
        <v>25</v>
      </c>
      <c r="P275" t="s">
        <v>71</v>
      </c>
      <c r="Q275">
        <f>Sales_Data[[#This Row],[Quantity]]*Sales_Data[[#This Row],[Unit_Price]]</f>
        <v>7900.05</v>
      </c>
      <c r="R275">
        <f>Sales_Data[[#This Row],[Gross_Sales]]*Sales_Data[[#This Row],[Discount]]</f>
        <v>395.00250000000005</v>
      </c>
      <c r="S275">
        <f>Sales_Data[[#This Row],[Gross_Sales]]-Sales_Data[[#This Row],[Discount_Amount]]</f>
        <v>7505.0475000000006</v>
      </c>
      <c r="T275">
        <f>Sales_Data[[#This Row],[Net Sales]]-Sales_Data[[#This Row],[Cost]]</f>
        <v>1823.107500000001</v>
      </c>
      <c r="U275" s="2">
        <f>Sales_Data[[#This Row],[Profit]]/Sales_Data[[#This Row],[Net Sales]]</f>
        <v>0.24291751651138796</v>
      </c>
      <c r="V275">
        <f>YEAR(Sales_Data[[#This Row],[Order_Date]])</f>
        <v>2025</v>
      </c>
      <c r="W275" t="str">
        <f>TEXT(Sales_Data[[#This Row],[Order_Date]],"mmm")</f>
        <v>Oct</v>
      </c>
      <c r="X275">
        <f>MONTH(Sales_Data[[#This Row],[Order_Date]])</f>
        <v>10</v>
      </c>
      <c r="Y275" t="str">
        <f>"Q"&amp;ROUNDUP(MONTH(Sales_Data[[#This Row],[Order_Date]])/3,0)</f>
        <v>Q4</v>
      </c>
    </row>
    <row r="276" spans="1:25" x14ac:dyDescent="0.3">
      <c r="A276" t="s">
        <v>753</v>
      </c>
      <c r="B276" s="1">
        <v>45865</v>
      </c>
      <c r="C276" t="s">
        <v>535</v>
      </c>
      <c r="D276" t="s">
        <v>137</v>
      </c>
      <c r="E276" t="s">
        <v>48</v>
      </c>
      <c r="F276" t="s">
        <v>152</v>
      </c>
      <c r="G276" t="s">
        <v>41</v>
      </c>
      <c r="H276" t="s">
        <v>42</v>
      </c>
      <c r="I276" t="s">
        <v>43</v>
      </c>
      <c r="J276">
        <v>1</v>
      </c>
      <c r="K276">
        <v>51666.7</v>
      </c>
      <c r="L276">
        <v>0.2</v>
      </c>
      <c r="M276">
        <v>31903.96</v>
      </c>
      <c r="N276" t="s">
        <v>52</v>
      </c>
      <c r="O276" t="s">
        <v>53</v>
      </c>
      <c r="P276" t="s">
        <v>44</v>
      </c>
      <c r="Q276">
        <f>Sales_Data[[#This Row],[Quantity]]*Sales_Data[[#This Row],[Unit_Price]]</f>
        <v>51666.7</v>
      </c>
      <c r="R276">
        <f>Sales_Data[[#This Row],[Gross_Sales]]*Sales_Data[[#This Row],[Discount]]</f>
        <v>10333.34</v>
      </c>
      <c r="S276">
        <f>Sales_Data[[#This Row],[Gross_Sales]]-Sales_Data[[#This Row],[Discount_Amount]]</f>
        <v>41333.360000000001</v>
      </c>
      <c r="T276">
        <f>Sales_Data[[#This Row],[Net Sales]]-Sales_Data[[#This Row],[Cost]]</f>
        <v>9429.4000000000015</v>
      </c>
      <c r="U276" s="2">
        <f>Sales_Data[[#This Row],[Profit]]/Sales_Data[[#This Row],[Net Sales]]</f>
        <v>0.22813049798032392</v>
      </c>
      <c r="V276">
        <f>YEAR(Sales_Data[[#This Row],[Order_Date]])</f>
        <v>2025</v>
      </c>
      <c r="W276" t="str">
        <f>TEXT(Sales_Data[[#This Row],[Order_Date]],"mmm")</f>
        <v>Jul</v>
      </c>
      <c r="X276">
        <f>MONTH(Sales_Data[[#This Row],[Order_Date]])</f>
        <v>7</v>
      </c>
      <c r="Y276" t="str">
        <f>"Q"&amp;ROUNDUP(MONTH(Sales_Data[[#This Row],[Order_Date]])/3,0)</f>
        <v>Q3</v>
      </c>
    </row>
    <row r="277" spans="1:25" x14ac:dyDescent="0.3">
      <c r="A277" t="s">
        <v>754</v>
      </c>
      <c r="B277" s="1">
        <v>45788</v>
      </c>
      <c r="C277" t="s">
        <v>755</v>
      </c>
      <c r="D277" t="s">
        <v>756</v>
      </c>
      <c r="E277" t="s">
        <v>19</v>
      </c>
      <c r="F277" t="s">
        <v>81</v>
      </c>
      <c r="G277" t="s">
        <v>21</v>
      </c>
      <c r="H277" t="s">
        <v>297</v>
      </c>
      <c r="I277" t="s">
        <v>297</v>
      </c>
      <c r="J277">
        <v>1</v>
      </c>
      <c r="K277">
        <v>8289.7099999999991</v>
      </c>
      <c r="L277">
        <v>0.15</v>
      </c>
      <c r="M277">
        <v>5400.57</v>
      </c>
      <c r="N277" t="s">
        <v>109</v>
      </c>
      <c r="O277" t="s">
        <v>35</v>
      </c>
      <c r="P277" t="s">
        <v>71</v>
      </c>
      <c r="Q277">
        <f>Sales_Data[[#This Row],[Quantity]]*Sales_Data[[#This Row],[Unit_Price]]</f>
        <v>8289.7099999999991</v>
      </c>
      <c r="R277">
        <f>Sales_Data[[#This Row],[Gross_Sales]]*Sales_Data[[#This Row],[Discount]]</f>
        <v>1243.4564999999998</v>
      </c>
      <c r="S277">
        <f>Sales_Data[[#This Row],[Gross_Sales]]-Sales_Data[[#This Row],[Discount_Amount]]</f>
        <v>7046.2534999999989</v>
      </c>
      <c r="T277">
        <f>Sales_Data[[#This Row],[Net Sales]]-Sales_Data[[#This Row],[Cost]]</f>
        <v>1645.6834999999992</v>
      </c>
      <c r="U277" s="2">
        <f>Sales_Data[[#This Row],[Profit]]/Sales_Data[[#This Row],[Net Sales]]</f>
        <v>0.23355439880214349</v>
      </c>
      <c r="V277">
        <f>YEAR(Sales_Data[[#This Row],[Order_Date]])</f>
        <v>2025</v>
      </c>
      <c r="W277" t="str">
        <f>TEXT(Sales_Data[[#This Row],[Order_Date]],"mmm")</f>
        <v>May</v>
      </c>
      <c r="X277">
        <f>MONTH(Sales_Data[[#This Row],[Order_Date]])</f>
        <v>5</v>
      </c>
      <c r="Y277" t="str">
        <f>"Q"&amp;ROUNDUP(MONTH(Sales_Data[[#This Row],[Order_Date]])/3,0)</f>
        <v>Q2</v>
      </c>
    </row>
    <row r="278" spans="1:25" x14ac:dyDescent="0.3">
      <c r="A278" t="s">
        <v>757</v>
      </c>
      <c r="B278" s="1">
        <v>45809</v>
      </c>
      <c r="C278" t="s">
        <v>758</v>
      </c>
      <c r="D278" t="s">
        <v>511</v>
      </c>
      <c r="E278" t="s">
        <v>48</v>
      </c>
      <c r="F278" t="s">
        <v>164</v>
      </c>
      <c r="G278" t="s">
        <v>41</v>
      </c>
      <c r="H278" t="s">
        <v>147</v>
      </c>
      <c r="I278" t="s">
        <v>148</v>
      </c>
      <c r="J278">
        <v>1</v>
      </c>
      <c r="K278">
        <v>28927.25</v>
      </c>
      <c r="L278">
        <v>0.1</v>
      </c>
      <c r="M278">
        <v>20620.560000000001</v>
      </c>
      <c r="N278" t="s">
        <v>70</v>
      </c>
      <c r="O278" t="s">
        <v>25</v>
      </c>
      <c r="P278" t="s">
        <v>44</v>
      </c>
      <c r="Q278">
        <f>Sales_Data[[#This Row],[Quantity]]*Sales_Data[[#This Row],[Unit_Price]]</f>
        <v>28927.25</v>
      </c>
      <c r="R278">
        <f>Sales_Data[[#This Row],[Gross_Sales]]*Sales_Data[[#This Row],[Discount]]</f>
        <v>2892.7250000000004</v>
      </c>
      <c r="S278">
        <f>Sales_Data[[#This Row],[Gross_Sales]]-Sales_Data[[#This Row],[Discount_Amount]]</f>
        <v>26034.525000000001</v>
      </c>
      <c r="T278">
        <f>Sales_Data[[#This Row],[Net Sales]]-Sales_Data[[#This Row],[Cost]]</f>
        <v>5413.9650000000001</v>
      </c>
      <c r="U278" s="2">
        <f>Sales_Data[[#This Row],[Profit]]/Sales_Data[[#This Row],[Net Sales]]</f>
        <v>0.20795328510890826</v>
      </c>
      <c r="V278">
        <f>YEAR(Sales_Data[[#This Row],[Order_Date]])</f>
        <v>2025</v>
      </c>
      <c r="W278" t="str">
        <f>TEXT(Sales_Data[[#This Row],[Order_Date]],"mmm")</f>
        <v>Jun</v>
      </c>
      <c r="X278">
        <f>MONTH(Sales_Data[[#This Row],[Order_Date]])</f>
        <v>6</v>
      </c>
      <c r="Y278" t="str">
        <f>"Q"&amp;ROUNDUP(MONTH(Sales_Data[[#This Row],[Order_Date]])/3,0)</f>
        <v>Q2</v>
      </c>
    </row>
    <row r="279" spans="1:25" x14ac:dyDescent="0.3">
      <c r="A279" t="s">
        <v>759</v>
      </c>
      <c r="B279" s="1">
        <v>45711</v>
      </c>
      <c r="C279" t="s">
        <v>760</v>
      </c>
      <c r="D279" t="s">
        <v>527</v>
      </c>
      <c r="E279" t="s">
        <v>19</v>
      </c>
      <c r="F279" t="s">
        <v>20</v>
      </c>
      <c r="G279" t="s">
        <v>67</v>
      </c>
      <c r="H279" t="s">
        <v>133</v>
      </c>
      <c r="I279" t="s">
        <v>138</v>
      </c>
      <c r="J279">
        <v>1</v>
      </c>
      <c r="K279">
        <v>10332.459999999999</v>
      </c>
      <c r="L279">
        <v>0.15</v>
      </c>
      <c r="M279">
        <v>6099.04</v>
      </c>
      <c r="N279" t="s">
        <v>24</v>
      </c>
      <c r="O279" t="s">
        <v>53</v>
      </c>
      <c r="P279" t="s">
        <v>71</v>
      </c>
      <c r="Q279">
        <f>Sales_Data[[#This Row],[Quantity]]*Sales_Data[[#This Row],[Unit_Price]]</f>
        <v>10332.459999999999</v>
      </c>
      <c r="R279">
        <f>Sales_Data[[#This Row],[Gross_Sales]]*Sales_Data[[#This Row],[Discount]]</f>
        <v>1549.8689999999999</v>
      </c>
      <c r="S279">
        <f>Sales_Data[[#This Row],[Gross_Sales]]-Sales_Data[[#This Row],[Discount_Amount]]</f>
        <v>8782.5909999999985</v>
      </c>
      <c r="T279">
        <f>Sales_Data[[#This Row],[Net Sales]]-Sales_Data[[#This Row],[Cost]]</f>
        <v>2683.5509999999986</v>
      </c>
      <c r="U279" s="2">
        <f>Sales_Data[[#This Row],[Profit]]/Sales_Data[[#This Row],[Net Sales]]</f>
        <v>0.30555345227849035</v>
      </c>
      <c r="V279">
        <f>YEAR(Sales_Data[[#This Row],[Order_Date]])</f>
        <v>2025</v>
      </c>
      <c r="W279" t="str">
        <f>TEXT(Sales_Data[[#This Row],[Order_Date]],"mmm")</f>
        <v>Feb</v>
      </c>
      <c r="X279">
        <f>MONTH(Sales_Data[[#This Row],[Order_Date]])</f>
        <v>2</v>
      </c>
      <c r="Y279" t="str">
        <f>"Q"&amp;ROUNDUP(MONTH(Sales_Data[[#This Row],[Order_Date]])/3,0)</f>
        <v>Q1</v>
      </c>
    </row>
    <row r="280" spans="1:25" x14ac:dyDescent="0.3">
      <c r="A280" t="s">
        <v>761</v>
      </c>
      <c r="B280" s="1">
        <v>45777</v>
      </c>
      <c r="C280" t="s">
        <v>762</v>
      </c>
      <c r="D280" t="s">
        <v>141</v>
      </c>
      <c r="E280" t="s">
        <v>48</v>
      </c>
      <c r="F280" t="s">
        <v>49</v>
      </c>
      <c r="G280" t="s">
        <v>21</v>
      </c>
      <c r="H280" t="s">
        <v>127</v>
      </c>
      <c r="I280" t="s">
        <v>314</v>
      </c>
      <c r="J280">
        <v>5</v>
      </c>
      <c r="K280">
        <v>38437.35</v>
      </c>
      <c r="L280">
        <v>0.1</v>
      </c>
      <c r="M280">
        <v>110160.81</v>
      </c>
      <c r="N280" t="s">
        <v>83</v>
      </c>
      <c r="O280" t="s">
        <v>35</v>
      </c>
      <c r="P280" t="s">
        <v>26</v>
      </c>
      <c r="Q280">
        <f>Sales_Data[[#This Row],[Quantity]]*Sales_Data[[#This Row],[Unit_Price]]</f>
        <v>192186.75</v>
      </c>
      <c r="R280">
        <f>Sales_Data[[#This Row],[Gross_Sales]]*Sales_Data[[#This Row],[Discount]]</f>
        <v>19218.674999999999</v>
      </c>
      <c r="S280">
        <f>Sales_Data[[#This Row],[Gross_Sales]]-Sales_Data[[#This Row],[Discount_Amount]]</f>
        <v>172968.07500000001</v>
      </c>
      <c r="T280">
        <f>Sales_Data[[#This Row],[Net Sales]]-Sales_Data[[#This Row],[Cost]]</f>
        <v>62807.265000000014</v>
      </c>
      <c r="U280" s="2">
        <f>Sales_Data[[#This Row],[Profit]]/Sales_Data[[#This Row],[Net Sales]]</f>
        <v>0.36311478288695764</v>
      </c>
      <c r="V280">
        <f>YEAR(Sales_Data[[#This Row],[Order_Date]])</f>
        <v>2025</v>
      </c>
      <c r="W280" t="str">
        <f>TEXT(Sales_Data[[#This Row],[Order_Date]],"mmm")</f>
        <v>Apr</v>
      </c>
      <c r="X280">
        <f>MONTH(Sales_Data[[#This Row],[Order_Date]])</f>
        <v>4</v>
      </c>
      <c r="Y280" t="str">
        <f>"Q"&amp;ROUNDUP(MONTH(Sales_Data[[#This Row],[Order_Date]])/3,0)</f>
        <v>Q2</v>
      </c>
    </row>
    <row r="281" spans="1:25" x14ac:dyDescent="0.3">
      <c r="A281" t="s">
        <v>763</v>
      </c>
      <c r="B281" s="1">
        <v>45818</v>
      </c>
      <c r="C281" t="s">
        <v>764</v>
      </c>
      <c r="D281" t="s">
        <v>765</v>
      </c>
      <c r="E281" t="s">
        <v>39</v>
      </c>
      <c r="F281" t="s">
        <v>107</v>
      </c>
      <c r="G281" t="s">
        <v>21</v>
      </c>
      <c r="H281" t="s">
        <v>230</v>
      </c>
      <c r="I281" t="s">
        <v>328</v>
      </c>
      <c r="J281">
        <v>4</v>
      </c>
      <c r="K281">
        <v>6051.56</v>
      </c>
      <c r="L281">
        <v>0.05</v>
      </c>
      <c r="M281">
        <v>15443.97</v>
      </c>
      <c r="N281" t="s">
        <v>83</v>
      </c>
      <c r="O281" t="s">
        <v>35</v>
      </c>
      <c r="P281" t="s">
        <v>44</v>
      </c>
      <c r="Q281">
        <f>Sales_Data[[#This Row],[Quantity]]*Sales_Data[[#This Row],[Unit_Price]]</f>
        <v>24206.240000000002</v>
      </c>
      <c r="R281">
        <f>Sales_Data[[#This Row],[Gross_Sales]]*Sales_Data[[#This Row],[Discount]]</f>
        <v>1210.3120000000001</v>
      </c>
      <c r="S281">
        <f>Sales_Data[[#This Row],[Gross_Sales]]-Sales_Data[[#This Row],[Discount_Amount]]</f>
        <v>22995.928</v>
      </c>
      <c r="T281">
        <f>Sales_Data[[#This Row],[Net Sales]]-Sales_Data[[#This Row],[Cost]]</f>
        <v>7551.9580000000005</v>
      </c>
      <c r="U281" s="2">
        <f>Sales_Data[[#This Row],[Profit]]/Sales_Data[[#This Row],[Net Sales]]</f>
        <v>0.32840414181154159</v>
      </c>
      <c r="V281">
        <f>YEAR(Sales_Data[[#This Row],[Order_Date]])</f>
        <v>2025</v>
      </c>
      <c r="W281" t="str">
        <f>TEXT(Sales_Data[[#This Row],[Order_Date]],"mmm")</f>
        <v>Jun</v>
      </c>
      <c r="X281">
        <f>MONTH(Sales_Data[[#This Row],[Order_Date]])</f>
        <v>6</v>
      </c>
      <c r="Y281" t="str">
        <f>"Q"&amp;ROUNDUP(MONTH(Sales_Data[[#This Row],[Order_Date]])/3,0)</f>
        <v>Q2</v>
      </c>
    </row>
    <row r="282" spans="1:25" x14ac:dyDescent="0.3">
      <c r="A282" t="s">
        <v>766</v>
      </c>
      <c r="B282" s="1">
        <v>45773</v>
      </c>
      <c r="C282" t="s">
        <v>493</v>
      </c>
      <c r="D282" t="s">
        <v>160</v>
      </c>
      <c r="E282" t="s">
        <v>119</v>
      </c>
      <c r="F282" t="s">
        <v>146</v>
      </c>
      <c r="G282" t="s">
        <v>41</v>
      </c>
      <c r="H282" t="s">
        <v>171</v>
      </c>
      <c r="I282" t="s">
        <v>191</v>
      </c>
      <c r="J282">
        <v>2</v>
      </c>
      <c r="K282">
        <v>3121.02</v>
      </c>
      <c r="L282">
        <v>0</v>
      </c>
      <c r="M282">
        <v>4779.28</v>
      </c>
      <c r="N282" t="s">
        <v>52</v>
      </c>
      <c r="O282" t="s">
        <v>53</v>
      </c>
      <c r="P282" t="s">
        <v>44</v>
      </c>
      <c r="Q282">
        <f>Sales_Data[[#This Row],[Quantity]]*Sales_Data[[#This Row],[Unit_Price]]</f>
        <v>6242.04</v>
      </c>
      <c r="R282">
        <f>Sales_Data[[#This Row],[Gross_Sales]]*Sales_Data[[#This Row],[Discount]]</f>
        <v>0</v>
      </c>
      <c r="S282">
        <f>Sales_Data[[#This Row],[Gross_Sales]]-Sales_Data[[#This Row],[Discount_Amount]]</f>
        <v>6242.04</v>
      </c>
      <c r="T282">
        <f>Sales_Data[[#This Row],[Net Sales]]-Sales_Data[[#This Row],[Cost]]</f>
        <v>1462.7600000000002</v>
      </c>
      <c r="U282" s="2">
        <f>Sales_Data[[#This Row],[Profit]]/Sales_Data[[#This Row],[Net Sales]]</f>
        <v>0.23434005549467807</v>
      </c>
      <c r="V282">
        <f>YEAR(Sales_Data[[#This Row],[Order_Date]])</f>
        <v>2025</v>
      </c>
      <c r="W282" t="str">
        <f>TEXT(Sales_Data[[#This Row],[Order_Date]],"mmm")</f>
        <v>Apr</v>
      </c>
      <c r="X282">
        <f>MONTH(Sales_Data[[#This Row],[Order_Date]])</f>
        <v>4</v>
      </c>
      <c r="Y282" t="str">
        <f>"Q"&amp;ROUNDUP(MONTH(Sales_Data[[#This Row],[Order_Date]])/3,0)</f>
        <v>Q2</v>
      </c>
    </row>
    <row r="283" spans="1:25" x14ac:dyDescent="0.3">
      <c r="A283" t="s">
        <v>767</v>
      </c>
      <c r="B283" s="1">
        <v>45732</v>
      </c>
      <c r="C283" t="s">
        <v>768</v>
      </c>
      <c r="D283" t="s">
        <v>238</v>
      </c>
      <c r="E283" t="s">
        <v>30</v>
      </c>
      <c r="F283" t="s">
        <v>156</v>
      </c>
      <c r="G283" t="s">
        <v>67</v>
      </c>
      <c r="H283" t="s">
        <v>88</v>
      </c>
      <c r="I283" t="s">
        <v>157</v>
      </c>
      <c r="J283">
        <v>5</v>
      </c>
      <c r="K283">
        <v>4152.9399999999996</v>
      </c>
      <c r="L283">
        <v>0.1</v>
      </c>
      <c r="M283">
        <v>15754.13</v>
      </c>
      <c r="N283" t="s">
        <v>70</v>
      </c>
      <c r="O283" t="s">
        <v>25</v>
      </c>
      <c r="P283" t="s">
        <v>44</v>
      </c>
      <c r="Q283">
        <f>Sales_Data[[#This Row],[Quantity]]*Sales_Data[[#This Row],[Unit_Price]]</f>
        <v>20764.699999999997</v>
      </c>
      <c r="R283">
        <f>Sales_Data[[#This Row],[Gross_Sales]]*Sales_Data[[#This Row],[Discount]]</f>
        <v>2076.4699999999998</v>
      </c>
      <c r="S283">
        <f>Sales_Data[[#This Row],[Gross_Sales]]-Sales_Data[[#This Row],[Discount_Amount]]</f>
        <v>18688.229999999996</v>
      </c>
      <c r="T283">
        <f>Sales_Data[[#This Row],[Net Sales]]-Sales_Data[[#This Row],[Cost]]</f>
        <v>2934.0999999999967</v>
      </c>
      <c r="U283" s="2">
        <f>Sales_Data[[#This Row],[Profit]]/Sales_Data[[#This Row],[Net Sales]]</f>
        <v>0.15700256257548187</v>
      </c>
      <c r="V283">
        <f>YEAR(Sales_Data[[#This Row],[Order_Date]])</f>
        <v>2025</v>
      </c>
      <c r="W283" t="str">
        <f>TEXT(Sales_Data[[#This Row],[Order_Date]],"mmm")</f>
        <v>Mar</v>
      </c>
      <c r="X283">
        <f>MONTH(Sales_Data[[#This Row],[Order_Date]])</f>
        <v>3</v>
      </c>
      <c r="Y283" t="str">
        <f>"Q"&amp;ROUNDUP(MONTH(Sales_Data[[#This Row],[Order_Date]])/3,0)</f>
        <v>Q1</v>
      </c>
    </row>
    <row r="284" spans="1:25" x14ac:dyDescent="0.3">
      <c r="A284" t="s">
        <v>769</v>
      </c>
      <c r="B284" s="1">
        <v>45770</v>
      </c>
      <c r="C284" t="s">
        <v>770</v>
      </c>
      <c r="D284" t="s">
        <v>317</v>
      </c>
      <c r="E284" t="s">
        <v>30</v>
      </c>
      <c r="F284" t="s">
        <v>87</v>
      </c>
      <c r="G284" t="s">
        <v>75</v>
      </c>
      <c r="H284" t="s">
        <v>114</v>
      </c>
      <c r="I284" t="s">
        <v>115</v>
      </c>
      <c r="J284">
        <v>5</v>
      </c>
      <c r="K284">
        <v>2938.19</v>
      </c>
      <c r="L284">
        <v>0</v>
      </c>
      <c r="M284">
        <v>10922.88</v>
      </c>
      <c r="N284" t="s">
        <v>70</v>
      </c>
      <c r="O284" t="s">
        <v>25</v>
      </c>
      <c r="P284" t="s">
        <v>44</v>
      </c>
      <c r="Q284">
        <f>Sales_Data[[#This Row],[Quantity]]*Sales_Data[[#This Row],[Unit_Price]]</f>
        <v>14690.95</v>
      </c>
      <c r="R284">
        <f>Sales_Data[[#This Row],[Gross_Sales]]*Sales_Data[[#This Row],[Discount]]</f>
        <v>0</v>
      </c>
      <c r="S284">
        <f>Sales_Data[[#This Row],[Gross_Sales]]-Sales_Data[[#This Row],[Discount_Amount]]</f>
        <v>14690.95</v>
      </c>
      <c r="T284">
        <f>Sales_Data[[#This Row],[Net Sales]]-Sales_Data[[#This Row],[Cost]]</f>
        <v>3768.0700000000015</v>
      </c>
      <c r="U284" s="2">
        <f>Sales_Data[[#This Row],[Profit]]/Sales_Data[[#This Row],[Net Sales]]</f>
        <v>0.25648919913279955</v>
      </c>
      <c r="V284">
        <f>YEAR(Sales_Data[[#This Row],[Order_Date]])</f>
        <v>2025</v>
      </c>
      <c r="W284" t="str">
        <f>TEXT(Sales_Data[[#This Row],[Order_Date]],"mmm")</f>
        <v>Apr</v>
      </c>
      <c r="X284">
        <f>MONTH(Sales_Data[[#This Row],[Order_Date]])</f>
        <v>4</v>
      </c>
      <c r="Y284" t="str">
        <f>"Q"&amp;ROUNDUP(MONTH(Sales_Data[[#This Row],[Order_Date]])/3,0)</f>
        <v>Q2</v>
      </c>
    </row>
    <row r="285" spans="1:25" x14ac:dyDescent="0.3">
      <c r="A285" t="s">
        <v>771</v>
      </c>
      <c r="B285" s="1">
        <v>45761</v>
      </c>
      <c r="C285" t="s">
        <v>772</v>
      </c>
      <c r="D285" t="s">
        <v>384</v>
      </c>
      <c r="E285" t="s">
        <v>39</v>
      </c>
      <c r="F285" t="s">
        <v>107</v>
      </c>
      <c r="G285" t="s">
        <v>67</v>
      </c>
      <c r="H285" t="s">
        <v>68</v>
      </c>
      <c r="I285" t="s">
        <v>69</v>
      </c>
      <c r="J285">
        <v>1</v>
      </c>
      <c r="K285">
        <v>2383.5</v>
      </c>
      <c r="L285">
        <v>0.05</v>
      </c>
      <c r="M285">
        <v>1592.95</v>
      </c>
      <c r="N285" t="s">
        <v>52</v>
      </c>
      <c r="O285" t="s">
        <v>25</v>
      </c>
      <c r="P285" t="s">
        <v>44</v>
      </c>
      <c r="Q285">
        <f>Sales_Data[[#This Row],[Quantity]]*Sales_Data[[#This Row],[Unit_Price]]</f>
        <v>2383.5</v>
      </c>
      <c r="R285">
        <f>Sales_Data[[#This Row],[Gross_Sales]]*Sales_Data[[#This Row],[Discount]]</f>
        <v>119.17500000000001</v>
      </c>
      <c r="S285">
        <f>Sales_Data[[#This Row],[Gross_Sales]]-Sales_Data[[#This Row],[Discount_Amount]]</f>
        <v>2264.3249999999998</v>
      </c>
      <c r="T285">
        <f>Sales_Data[[#This Row],[Net Sales]]-Sales_Data[[#This Row],[Cost]]</f>
        <v>671.37499999999977</v>
      </c>
      <c r="U285" s="2">
        <f>Sales_Data[[#This Row],[Profit]]/Sales_Data[[#This Row],[Net Sales]]</f>
        <v>0.2965011648062888</v>
      </c>
      <c r="V285">
        <f>YEAR(Sales_Data[[#This Row],[Order_Date]])</f>
        <v>2025</v>
      </c>
      <c r="W285" t="str">
        <f>TEXT(Sales_Data[[#This Row],[Order_Date]],"mmm")</f>
        <v>Apr</v>
      </c>
      <c r="X285">
        <f>MONTH(Sales_Data[[#This Row],[Order_Date]])</f>
        <v>4</v>
      </c>
      <c r="Y285" t="str">
        <f>"Q"&amp;ROUNDUP(MONTH(Sales_Data[[#This Row],[Order_Date]])/3,0)</f>
        <v>Q2</v>
      </c>
    </row>
    <row r="286" spans="1:25" x14ac:dyDescent="0.3">
      <c r="A286" t="s">
        <v>773</v>
      </c>
      <c r="B286" s="1">
        <v>45997</v>
      </c>
      <c r="C286" t="s">
        <v>774</v>
      </c>
      <c r="D286" t="s">
        <v>215</v>
      </c>
      <c r="E286" t="s">
        <v>48</v>
      </c>
      <c r="F286" t="s">
        <v>49</v>
      </c>
      <c r="G286" t="s">
        <v>41</v>
      </c>
      <c r="H286" t="s">
        <v>147</v>
      </c>
      <c r="I286" t="s">
        <v>148</v>
      </c>
      <c r="J286">
        <v>1</v>
      </c>
      <c r="K286">
        <v>20240.5</v>
      </c>
      <c r="L286">
        <v>0.1</v>
      </c>
      <c r="M286">
        <v>14757.58</v>
      </c>
      <c r="N286" t="s">
        <v>24</v>
      </c>
      <c r="O286" t="s">
        <v>35</v>
      </c>
      <c r="P286" t="s">
        <v>71</v>
      </c>
      <c r="Q286">
        <f>Sales_Data[[#This Row],[Quantity]]*Sales_Data[[#This Row],[Unit_Price]]</f>
        <v>20240.5</v>
      </c>
      <c r="R286">
        <f>Sales_Data[[#This Row],[Gross_Sales]]*Sales_Data[[#This Row],[Discount]]</f>
        <v>2024.0500000000002</v>
      </c>
      <c r="S286">
        <f>Sales_Data[[#This Row],[Gross_Sales]]-Sales_Data[[#This Row],[Discount_Amount]]</f>
        <v>18216.45</v>
      </c>
      <c r="T286">
        <f>Sales_Data[[#This Row],[Net Sales]]-Sales_Data[[#This Row],[Cost]]</f>
        <v>3458.8700000000008</v>
      </c>
      <c r="U286" s="2">
        <f>Sales_Data[[#This Row],[Profit]]/Sales_Data[[#This Row],[Net Sales]]</f>
        <v>0.18987618333978359</v>
      </c>
      <c r="V286">
        <f>YEAR(Sales_Data[[#This Row],[Order_Date]])</f>
        <v>2025</v>
      </c>
      <c r="W286" t="str">
        <f>TEXT(Sales_Data[[#This Row],[Order_Date]],"mmm")</f>
        <v>Dec</v>
      </c>
      <c r="X286">
        <f>MONTH(Sales_Data[[#This Row],[Order_Date]])</f>
        <v>12</v>
      </c>
      <c r="Y286" t="str">
        <f>"Q"&amp;ROUNDUP(MONTH(Sales_Data[[#This Row],[Order_Date]])/3,0)</f>
        <v>Q4</v>
      </c>
    </row>
    <row r="287" spans="1:25" x14ac:dyDescent="0.3">
      <c r="A287" t="s">
        <v>775</v>
      </c>
      <c r="B287" s="1">
        <v>45911</v>
      </c>
      <c r="C287" t="s">
        <v>776</v>
      </c>
      <c r="D287" t="s">
        <v>777</v>
      </c>
      <c r="E287" t="s">
        <v>48</v>
      </c>
      <c r="F287" t="s">
        <v>132</v>
      </c>
      <c r="G287" t="s">
        <v>67</v>
      </c>
      <c r="H287" t="s">
        <v>88</v>
      </c>
      <c r="I287" t="s">
        <v>157</v>
      </c>
      <c r="J287">
        <v>4</v>
      </c>
      <c r="K287">
        <v>24432.23</v>
      </c>
      <c r="L287">
        <v>0</v>
      </c>
      <c r="M287">
        <v>70635.61</v>
      </c>
      <c r="N287" t="s">
        <v>52</v>
      </c>
      <c r="O287" t="s">
        <v>53</v>
      </c>
      <c r="P287" t="s">
        <v>44</v>
      </c>
      <c r="Q287">
        <f>Sales_Data[[#This Row],[Quantity]]*Sales_Data[[#This Row],[Unit_Price]]</f>
        <v>97728.92</v>
      </c>
      <c r="R287">
        <f>Sales_Data[[#This Row],[Gross_Sales]]*Sales_Data[[#This Row],[Discount]]</f>
        <v>0</v>
      </c>
      <c r="S287">
        <f>Sales_Data[[#This Row],[Gross_Sales]]-Sales_Data[[#This Row],[Discount_Amount]]</f>
        <v>97728.92</v>
      </c>
      <c r="T287">
        <f>Sales_Data[[#This Row],[Net Sales]]-Sales_Data[[#This Row],[Cost]]</f>
        <v>27093.309999999998</v>
      </c>
      <c r="U287" s="2">
        <f>Sales_Data[[#This Row],[Profit]]/Sales_Data[[#This Row],[Net Sales]]</f>
        <v>0.27722919684367736</v>
      </c>
      <c r="V287">
        <f>YEAR(Sales_Data[[#This Row],[Order_Date]])</f>
        <v>2025</v>
      </c>
      <c r="W287" t="str">
        <f>TEXT(Sales_Data[[#This Row],[Order_Date]],"mmm")</f>
        <v>Sep</v>
      </c>
      <c r="X287">
        <f>MONTH(Sales_Data[[#This Row],[Order_Date]])</f>
        <v>9</v>
      </c>
      <c r="Y287" t="str">
        <f>"Q"&amp;ROUNDUP(MONTH(Sales_Data[[#This Row],[Order_Date]])/3,0)</f>
        <v>Q3</v>
      </c>
    </row>
    <row r="288" spans="1:25" x14ac:dyDescent="0.3">
      <c r="A288" t="s">
        <v>778</v>
      </c>
      <c r="B288" s="1">
        <v>45884</v>
      </c>
      <c r="C288" t="s">
        <v>779</v>
      </c>
      <c r="D288" t="s">
        <v>86</v>
      </c>
      <c r="E288" t="s">
        <v>119</v>
      </c>
      <c r="F288" t="s">
        <v>146</v>
      </c>
      <c r="G288" t="s">
        <v>67</v>
      </c>
      <c r="H288" t="s">
        <v>88</v>
      </c>
      <c r="I288" t="s">
        <v>157</v>
      </c>
      <c r="J288">
        <v>2</v>
      </c>
      <c r="K288">
        <v>5792.89</v>
      </c>
      <c r="L288">
        <v>0</v>
      </c>
      <c r="M288">
        <v>9659.2800000000007</v>
      </c>
      <c r="N288" t="s">
        <v>70</v>
      </c>
      <c r="O288" t="s">
        <v>53</v>
      </c>
      <c r="P288" t="s">
        <v>71</v>
      </c>
      <c r="Q288">
        <f>Sales_Data[[#This Row],[Quantity]]*Sales_Data[[#This Row],[Unit_Price]]</f>
        <v>11585.78</v>
      </c>
      <c r="R288">
        <f>Sales_Data[[#This Row],[Gross_Sales]]*Sales_Data[[#This Row],[Discount]]</f>
        <v>0</v>
      </c>
      <c r="S288">
        <f>Sales_Data[[#This Row],[Gross_Sales]]-Sales_Data[[#This Row],[Discount_Amount]]</f>
        <v>11585.78</v>
      </c>
      <c r="T288">
        <f>Sales_Data[[#This Row],[Net Sales]]-Sales_Data[[#This Row],[Cost]]</f>
        <v>1926.5</v>
      </c>
      <c r="U288" s="2">
        <f>Sales_Data[[#This Row],[Profit]]/Sales_Data[[#This Row],[Net Sales]]</f>
        <v>0.16628142429771667</v>
      </c>
      <c r="V288">
        <f>YEAR(Sales_Data[[#This Row],[Order_Date]])</f>
        <v>2025</v>
      </c>
      <c r="W288" t="str">
        <f>TEXT(Sales_Data[[#This Row],[Order_Date]],"mmm")</f>
        <v>Aug</v>
      </c>
      <c r="X288">
        <f>MONTH(Sales_Data[[#This Row],[Order_Date]])</f>
        <v>8</v>
      </c>
      <c r="Y288" t="str">
        <f>"Q"&amp;ROUNDUP(MONTH(Sales_Data[[#This Row],[Order_Date]])/3,0)</f>
        <v>Q3</v>
      </c>
    </row>
    <row r="289" spans="1:25" x14ac:dyDescent="0.3">
      <c r="A289" t="s">
        <v>780</v>
      </c>
      <c r="B289" s="1">
        <v>45769</v>
      </c>
      <c r="C289" t="s">
        <v>781</v>
      </c>
      <c r="D289" t="s">
        <v>685</v>
      </c>
      <c r="E289" t="s">
        <v>19</v>
      </c>
      <c r="F289" t="s">
        <v>57</v>
      </c>
      <c r="G289" t="s">
        <v>21</v>
      </c>
      <c r="H289" t="s">
        <v>22</v>
      </c>
      <c r="I289" t="s">
        <v>62</v>
      </c>
      <c r="J289">
        <v>1</v>
      </c>
      <c r="K289">
        <v>4693.04</v>
      </c>
      <c r="L289">
        <v>0</v>
      </c>
      <c r="M289">
        <v>2924.17</v>
      </c>
      <c r="N289" t="s">
        <v>83</v>
      </c>
      <c r="O289" t="s">
        <v>35</v>
      </c>
      <c r="P289" t="s">
        <v>44</v>
      </c>
      <c r="Q289">
        <f>Sales_Data[[#This Row],[Quantity]]*Sales_Data[[#This Row],[Unit_Price]]</f>
        <v>4693.04</v>
      </c>
      <c r="R289">
        <f>Sales_Data[[#This Row],[Gross_Sales]]*Sales_Data[[#This Row],[Discount]]</f>
        <v>0</v>
      </c>
      <c r="S289">
        <f>Sales_Data[[#This Row],[Gross_Sales]]-Sales_Data[[#This Row],[Discount_Amount]]</f>
        <v>4693.04</v>
      </c>
      <c r="T289">
        <f>Sales_Data[[#This Row],[Net Sales]]-Sales_Data[[#This Row],[Cost]]</f>
        <v>1768.87</v>
      </c>
      <c r="U289" s="2">
        <f>Sales_Data[[#This Row],[Profit]]/Sales_Data[[#This Row],[Net Sales]]</f>
        <v>0.3769134718647188</v>
      </c>
      <c r="V289">
        <f>YEAR(Sales_Data[[#This Row],[Order_Date]])</f>
        <v>2025</v>
      </c>
      <c r="W289" t="str">
        <f>TEXT(Sales_Data[[#This Row],[Order_Date]],"mmm")</f>
        <v>Apr</v>
      </c>
      <c r="X289">
        <f>MONTH(Sales_Data[[#This Row],[Order_Date]])</f>
        <v>4</v>
      </c>
      <c r="Y289" t="str">
        <f>"Q"&amp;ROUNDUP(MONTH(Sales_Data[[#This Row],[Order_Date]])/3,0)</f>
        <v>Q2</v>
      </c>
    </row>
    <row r="290" spans="1:25" x14ac:dyDescent="0.3">
      <c r="A290" t="s">
        <v>782</v>
      </c>
      <c r="B290" s="1">
        <v>45756</v>
      </c>
      <c r="C290" t="s">
        <v>783</v>
      </c>
      <c r="D290" t="s">
        <v>699</v>
      </c>
      <c r="E290" t="s">
        <v>48</v>
      </c>
      <c r="F290" t="s">
        <v>126</v>
      </c>
      <c r="G290" t="s">
        <v>67</v>
      </c>
      <c r="H290" t="s">
        <v>88</v>
      </c>
      <c r="I290" t="s">
        <v>157</v>
      </c>
      <c r="J290">
        <v>2</v>
      </c>
      <c r="K290">
        <v>59941.18</v>
      </c>
      <c r="L290">
        <v>0.1</v>
      </c>
      <c r="M290">
        <v>70150.759999999995</v>
      </c>
      <c r="N290" t="s">
        <v>70</v>
      </c>
      <c r="O290" t="s">
        <v>35</v>
      </c>
      <c r="P290" t="s">
        <v>71</v>
      </c>
      <c r="Q290">
        <f>Sales_Data[[#This Row],[Quantity]]*Sales_Data[[#This Row],[Unit_Price]]</f>
        <v>119882.36</v>
      </c>
      <c r="R290">
        <f>Sales_Data[[#This Row],[Gross_Sales]]*Sales_Data[[#This Row],[Discount]]</f>
        <v>11988.236000000001</v>
      </c>
      <c r="S290">
        <f>Sales_Data[[#This Row],[Gross_Sales]]-Sales_Data[[#This Row],[Discount_Amount]]</f>
        <v>107894.124</v>
      </c>
      <c r="T290">
        <f>Sales_Data[[#This Row],[Net Sales]]-Sales_Data[[#This Row],[Cost]]</f>
        <v>37743.364000000001</v>
      </c>
      <c r="U290" s="2">
        <f>Sales_Data[[#This Row],[Profit]]/Sales_Data[[#This Row],[Net Sales]]</f>
        <v>0.34981853135950203</v>
      </c>
      <c r="V290">
        <f>YEAR(Sales_Data[[#This Row],[Order_Date]])</f>
        <v>2025</v>
      </c>
      <c r="W290" t="str">
        <f>TEXT(Sales_Data[[#This Row],[Order_Date]],"mmm")</f>
        <v>Apr</v>
      </c>
      <c r="X290">
        <f>MONTH(Sales_Data[[#This Row],[Order_Date]])</f>
        <v>4</v>
      </c>
      <c r="Y290" t="str">
        <f>"Q"&amp;ROUNDUP(MONTH(Sales_Data[[#This Row],[Order_Date]])/3,0)</f>
        <v>Q2</v>
      </c>
    </row>
    <row r="291" spans="1:25" x14ac:dyDescent="0.3">
      <c r="A291" t="s">
        <v>784</v>
      </c>
      <c r="B291" s="1">
        <v>45810</v>
      </c>
      <c r="C291" t="s">
        <v>785</v>
      </c>
      <c r="D291" t="s">
        <v>221</v>
      </c>
      <c r="E291" t="s">
        <v>39</v>
      </c>
      <c r="F291" t="s">
        <v>107</v>
      </c>
      <c r="G291" t="s">
        <v>75</v>
      </c>
      <c r="H291" t="s">
        <v>185</v>
      </c>
      <c r="I291" t="s">
        <v>186</v>
      </c>
      <c r="J291">
        <v>1</v>
      </c>
      <c r="K291">
        <v>4194.42</v>
      </c>
      <c r="L291">
        <v>0.05</v>
      </c>
      <c r="M291">
        <v>2576.8000000000002</v>
      </c>
      <c r="N291" t="s">
        <v>70</v>
      </c>
      <c r="O291" t="s">
        <v>35</v>
      </c>
      <c r="P291" t="s">
        <v>71</v>
      </c>
      <c r="Q291">
        <f>Sales_Data[[#This Row],[Quantity]]*Sales_Data[[#This Row],[Unit_Price]]</f>
        <v>4194.42</v>
      </c>
      <c r="R291">
        <f>Sales_Data[[#This Row],[Gross_Sales]]*Sales_Data[[#This Row],[Discount]]</f>
        <v>209.721</v>
      </c>
      <c r="S291">
        <f>Sales_Data[[#This Row],[Gross_Sales]]-Sales_Data[[#This Row],[Discount_Amount]]</f>
        <v>3984.6990000000001</v>
      </c>
      <c r="T291">
        <f>Sales_Data[[#This Row],[Net Sales]]-Sales_Data[[#This Row],[Cost]]</f>
        <v>1407.8989999999999</v>
      </c>
      <c r="U291" s="2">
        <f>Sales_Data[[#This Row],[Profit]]/Sales_Data[[#This Row],[Net Sales]]</f>
        <v>0.3533263114729619</v>
      </c>
      <c r="V291">
        <f>YEAR(Sales_Data[[#This Row],[Order_Date]])</f>
        <v>2025</v>
      </c>
      <c r="W291" t="str">
        <f>TEXT(Sales_Data[[#This Row],[Order_Date]],"mmm")</f>
        <v>Jun</v>
      </c>
      <c r="X291">
        <f>MONTH(Sales_Data[[#This Row],[Order_Date]])</f>
        <v>6</v>
      </c>
      <c r="Y291" t="str">
        <f>"Q"&amp;ROUNDUP(MONTH(Sales_Data[[#This Row],[Order_Date]])/3,0)</f>
        <v>Q2</v>
      </c>
    </row>
    <row r="292" spans="1:25" x14ac:dyDescent="0.3">
      <c r="A292" t="s">
        <v>786</v>
      </c>
      <c r="B292" s="1">
        <v>46006</v>
      </c>
      <c r="C292" t="s">
        <v>787</v>
      </c>
      <c r="D292" t="s">
        <v>238</v>
      </c>
      <c r="E292" t="s">
        <v>48</v>
      </c>
      <c r="F292" t="s">
        <v>49</v>
      </c>
      <c r="G292" t="s">
        <v>41</v>
      </c>
      <c r="H292" t="s">
        <v>42</v>
      </c>
      <c r="I292" t="s">
        <v>43</v>
      </c>
      <c r="J292">
        <v>1</v>
      </c>
      <c r="K292">
        <v>59921</v>
      </c>
      <c r="L292">
        <v>0.05</v>
      </c>
      <c r="M292">
        <v>35810.910000000003</v>
      </c>
      <c r="N292" t="s">
        <v>83</v>
      </c>
      <c r="O292" t="s">
        <v>35</v>
      </c>
      <c r="P292" t="s">
        <v>71</v>
      </c>
      <c r="Q292">
        <f>Sales_Data[[#This Row],[Quantity]]*Sales_Data[[#This Row],[Unit_Price]]</f>
        <v>59921</v>
      </c>
      <c r="R292">
        <f>Sales_Data[[#This Row],[Gross_Sales]]*Sales_Data[[#This Row],[Discount]]</f>
        <v>2996.05</v>
      </c>
      <c r="S292">
        <f>Sales_Data[[#This Row],[Gross_Sales]]-Sales_Data[[#This Row],[Discount_Amount]]</f>
        <v>56924.95</v>
      </c>
      <c r="T292">
        <f>Sales_Data[[#This Row],[Net Sales]]-Sales_Data[[#This Row],[Cost]]</f>
        <v>21114.039999999994</v>
      </c>
      <c r="U292" s="2">
        <f>Sales_Data[[#This Row],[Profit]]/Sales_Data[[#This Row],[Net Sales]]</f>
        <v>0.37091011937647717</v>
      </c>
      <c r="V292">
        <f>YEAR(Sales_Data[[#This Row],[Order_Date]])</f>
        <v>2025</v>
      </c>
      <c r="W292" t="str">
        <f>TEXT(Sales_Data[[#This Row],[Order_Date]],"mmm")</f>
        <v>Dec</v>
      </c>
      <c r="X292">
        <f>MONTH(Sales_Data[[#This Row],[Order_Date]])</f>
        <v>12</v>
      </c>
      <c r="Y292" t="str">
        <f>"Q"&amp;ROUNDUP(MONTH(Sales_Data[[#This Row],[Order_Date]])/3,0)</f>
        <v>Q4</v>
      </c>
    </row>
    <row r="293" spans="1:25" x14ac:dyDescent="0.3">
      <c r="A293" t="s">
        <v>788</v>
      </c>
      <c r="B293" s="1">
        <v>45995</v>
      </c>
      <c r="C293" t="s">
        <v>789</v>
      </c>
      <c r="D293" t="s">
        <v>215</v>
      </c>
      <c r="E293" t="s">
        <v>48</v>
      </c>
      <c r="F293" t="s">
        <v>126</v>
      </c>
      <c r="G293" t="s">
        <v>21</v>
      </c>
      <c r="H293" t="s">
        <v>230</v>
      </c>
      <c r="I293" t="s">
        <v>328</v>
      </c>
      <c r="J293">
        <v>1</v>
      </c>
      <c r="K293">
        <v>4446.68</v>
      </c>
      <c r="L293">
        <v>0.05</v>
      </c>
      <c r="M293">
        <v>2803.7</v>
      </c>
      <c r="N293" t="s">
        <v>70</v>
      </c>
      <c r="O293" t="s">
        <v>35</v>
      </c>
      <c r="P293" t="s">
        <v>71</v>
      </c>
      <c r="Q293">
        <f>Sales_Data[[#This Row],[Quantity]]*Sales_Data[[#This Row],[Unit_Price]]</f>
        <v>4446.68</v>
      </c>
      <c r="R293">
        <f>Sales_Data[[#This Row],[Gross_Sales]]*Sales_Data[[#This Row],[Discount]]</f>
        <v>222.33400000000003</v>
      </c>
      <c r="S293">
        <f>Sales_Data[[#This Row],[Gross_Sales]]-Sales_Data[[#This Row],[Discount_Amount]]</f>
        <v>4224.3460000000005</v>
      </c>
      <c r="T293">
        <f>Sales_Data[[#This Row],[Net Sales]]-Sales_Data[[#This Row],[Cost]]</f>
        <v>1420.6460000000006</v>
      </c>
      <c r="U293" s="2">
        <f>Sales_Data[[#This Row],[Profit]]/Sales_Data[[#This Row],[Net Sales]]</f>
        <v>0.33629963075941233</v>
      </c>
      <c r="V293">
        <f>YEAR(Sales_Data[[#This Row],[Order_Date]])</f>
        <v>2025</v>
      </c>
      <c r="W293" t="str">
        <f>TEXT(Sales_Data[[#This Row],[Order_Date]],"mmm")</f>
        <v>Dec</v>
      </c>
      <c r="X293">
        <f>MONTH(Sales_Data[[#This Row],[Order_Date]])</f>
        <v>12</v>
      </c>
      <c r="Y293" t="str">
        <f>"Q"&amp;ROUNDUP(MONTH(Sales_Data[[#This Row],[Order_Date]])/3,0)</f>
        <v>Q4</v>
      </c>
    </row>
    <row r="294" spans="1:25" x14ac:dyDescent="0.3">
      <c r="A294" t="s">
        <v>790</v>
      </c>
      <c r="B294" s="1">
        <v>45851</v>
      </c>
      <c r="C294" t="s">
        <v>791</v>
      </c>
      <c r="D294" t="s">
        <v>553</v>
      </c>
      <c r="E294" t="s">
        <v>119</v>
      </c>
      <c r="F294" t="s">
        <v>184</v>
      </c>
      <c r="G294" t="s">
        <v>41</v>
      </c>
      <c r="H294" t="s">
        <v>147</v>
      </c>
      <c r="I294" t="s">
        <v>148</v>
      </c>
      <c r="J294">
        <v>1</v>
      </c>
      <c r="K294">
        <v>3412.2</v>
      </c>
      <c r="L294">
        <v>0.05</v>
      </c>
      <c r="M294">
        <v>2841.67</v>
      </c>
      <c r="N294" t="s">
        <v>70</v>
      </c>
      <c r="O294" t="s">
        <v>35</v>
      </c>
      <c r="P294" t="s">
        <v>71</v>
      </c>
      <c r="Q294">
        <f>Sales_Data[[#This Row],[Quantity]]*Sales_Data[[#This Row],[Unit_Price]]</f>
        <v>3412.2</v>
      </c>
      <c r="R294">
        <f>Sales_Data[[#This Row],[Gross_Sales]]*Sales_Data[[#This Row],[Discount]]</f>
        <v>170.61</v>
      </c>
      <c r="S294">
        <f>Sales_Data[[#This Row],[Gross_Sales]]-Sales_Data[[#This Row],[Discount_Amount]]</f>
        <v>3241.5899999999997</v>
      </c>
      <c r="T294">
        <f>Sales_Data[[#This Row],[Net Sales]]-Sales_Data[[#This Row],[Cost]]</f>
        <v>399.91999999999962</v>
      </c>
      <c r="U294" s="2">
        <f>Sales_Data[[#This Row],[Profit]]/Sales_Data[[#This Row],[Net Sales]]</f>
        <v>0.1233715553169894</v>
      </c>
      <c r="V294">
        <f>YEAR(Sales_Data[[#This Row],[Order_Date]])</f>
        <v>2025</v>
      </c>
      <c r="W294" t="str">
        <f>TEXT(Sales_Data[[#This Row],[Order_Date]],"mmm")</f>
        <v>Jul</v>
      </c>
      <c r="X294">
        <f>MONTH(Sales_Data[[#This Row],[Order_Date]])</f>
        <v>7</v>
      </c>
      <c r="Y294" t="str">
        <f>"Q"&amp;ROUNDUP(MONTH(Sales_Data[[#This Row],[Order_Date]])/3,0)</f>
        <v>Q3</v>
      </c>
    </row>
    <row r="295" spans="1:25" x14ac:dyDescent="0.3">
      <c r="A295" t="s">
        <v>792</v>
      </c>
      <c r="B295" s="1">
        <v>45967</v>
      </c>
      <c r="C295" t="s">
        <v>793</v>
      </c>
      <c r="D295" t="s">
        <v>137</v>
      </c>
      <c r="E295" t="s">
        <v>119</v>
      </c>
      <c r="F295" t="s">
        <v>184</v>
      </c>
      <c r="G295" t="s">
        <v>21</v>
      </c>
      <c r="H295" t="s">
        <v>297</v>
      </c>
      <c r="I295" t="s">
        <v>494</v>
      </c>
      <c r="J295">
        <v>1</v>
      </c>
      <c r="K295">
        <v>693.87</v>
      </c>
      <c r="L295">
        <v>0.05</v>
      </c>
      <c r="M295">
        <v>491.21</v>
      </c>
      <c r="N295" t="s">
        <v>52</v>
      </c>
      <c r="O295" t="s">
        <v>35</v>
      </c>
      <c r="P295" t="s">
        <v>44</v>
      </c>
      <c r="Q295">
        <f>Sales_Data[[#This Row],[Quantity]]*Sales_Data[[#This Row],[Unit_Price]]</f>
        <v>693.87</v>
      </c>
      <c r="R295">
        <f>Sales_Data[[#This Row],[Gross_Sales]]*Sales_Data[[#This Row],[Discount]]</f>
        <v>34.6935</v>
      </c>
      <c r="S295">
        <f>Sales_Data[[#This Row],[Gross_Sales]]-Sales_Data[[#This Row],[Discount_Amount]]</f>
        <v>659.17650000000003</v>
      </c>
      <c r="T295">
        <f>Sales_Data[[#This Row],[Net Sales]]-Sales_Data[[#This Row],[Cost]]</f>
        <v>167.96650000000005</v>
      </c>
      <c r="U295" s="2">
        <f>Sales_Data[[#This Row],[Profit]]/Sales_Data[[#This Row],[Net Sales]]</f>
        <v>0.25481263364212781</v>
      </c>
      <c r="V295">
        <f>YEAR(Sales_Data[[#This Row],[Order_Date]])</f>
        <v>2025</v>
      </c>
      <c r="W295" t="str">
        <f>TEXT(Sales_Data[[#This Row],[Order_Date]],"mmm")</f>
        <v>Nov</v>
      </c>
      <c r="X295">
        <f>MONTH(Sales_Data[[#This Row],[Order_Date]])</f>
        <v>11</v>
      </c>
      <c r="Y295" t="str">
        <f>"Q"&amp;ROUNDUP(MONTH(Sales_Data[[#This Row],[Order_Date]])/3,0)</f>
        <v>Q4</v>
      </c>
    </row>
    <row r="296" spans="1:25" x14ac:dyDescent="0.3">
      <c r="A296" t="s">
        <v>794</v>
      </c>
      <c r="B296" s="1">
        <v>45820</v>
      </c>
      <c r="C296" t="s">
        <v>795</v>
      </c>
      <c r="D296" t="s">
        <v>463</v>
      </c>
      <c r="E296" t="s">
        <v>19</v>
      </c>
      <c r="F296" t="s">
        <v>113</v>
      </c>
      <c r="G296" t="s">
        <v>67</v>
      </c>
      <c r="H296" t="s">
        <v>88</v>
      </c>
      <c r="I296" t="s">
        <v>157</v>
      </c>
      <c r="J296">
        <v>3</v>
      </c>
      <c r="K296">
        <v>5409.96</v>
      </c>
      <c r="L296">
        <v>0.2</v>
      </c>
      <c r="M296">
        <v>9475.5499999999993</v>
      </c>
      <c r="N296" t="s">
        <v>52</v>
      </c>
      <c r="O296" t="s">
        <v>25</v>
      </c>
      <c r="P296" t="s">
        <v>71</v>
      </c>
      <c r="Q296">
        <f>Sales_Data[[#This Row],[Quantity]]*Sales_Data[[#This Row],[Unit_Price]]</f>
        <v>16229.880000000001</v>
      </c>
      <c r="R296">
        <f>Sales_Data[[#This Row],[Gross_Sales]]*Sales_Data[[#This Row],[Discount]]</f>
        <v>3245.9760000000006</v>
      </c>
      <c r="S296">
        <f>Sales_Data[[#This Row],[Gross_Sales]]-Sales_Data[[#This Row],[Discount_Amount]]</f>
        <v>12983.904</v>
      </c>
      <c r="T296">
        <f>Sales_Data[[#This Row],[Net Sales]]-Sales_Data[[#This Row],[Cost]]</f>
        <v>3508.3540000000012</v>
      </c>
      <c r="U296" s="2">
        <f>Sales_Data[[#This Row],[Profit]]/Sales_Data[[#This Row],[Net Sales]]</f>
        <v>0.27020794362003919</v>
      </c>
      <c r="V296">
        <f>YEAR(Sales_Data[[#This Row],[Order_Date]])</f>
        <v>2025</v>
      </c>
      <c r="W296" t="str">
        <f>TEXT(Sales_Data[[#This Row],[Order_Date]],"mmm")</f>
        <v>Jun</v>
      </c>
      <c r="X296">
        <f>MONTH(Sales_Data[[#This Row],[Order_Date]])</f>
        <v>6</v>
      </c>
      <c r="Y296" t="str">
        <f>"Q"&amp;ROUNDUP(MONTH(Sales_Data[[#This Row],[Order_Date]])/3,0)</f>
        <v>Q2</v>
      </c>
    </row>
    <row r="297" spans="1:25" x14ac:dyDescent="0.3">
      <c r="A297" t="s">
        <v>796</v>
      </c>
      <c r="B297" s="1">
        <v>45865</v>
      </c>
      <c r="C297" t="s">
        <v>797</v>
      </c>
      <c r="D297" t="s">
        <v>86</v>
      </c>
      <c r="E297" t="s">
        <v>119</v>
      </c>
      <c r="F297" t="s">
        <v>120</v>
      </c>
      <c r="G297" t="s">
        <v>75</v>
      </c>
      <c r="H297" t="s">
        <v>76</v>
      </c>
      <c r="I297" t="s">
        <v>108</v>
      </c>
      <c r="J297">
        <v>1</v>
      </c>
      <c r="K297">
        <v>7827.06</v>
      </c>
      <c r="L297">
        <v>0.05</v>
      </c>
      <c r="M297">
        <v>6369.81</v>
      </c>
      <c r="N297" t="s">
        <v>52</v>
      </c>
      <c r="O297" t="s">
        <v>35</v>
      </c>
      <c r="P297" t="s">
        <v>44</v>
      </c>
      <c r="Q297">
        <f>Sales_Data[[#This Row],[Quantity]]*Sales_Data[[#This Row],[Unit_Price]]</f>
        <v>7827.06</v>
      </c>
      <c r="R297">
        <f>Sales_Data[[#This Row],[Gross_Sales]]*Sales_Data[[#This Row],[Discount]]</f>
        <v>391.35300000000007</v>
      </c>
      <c r="S297">
        <f>Sales_Data[[#This Row],[Gross_Sales]]-Sales_Data[[#This Row],[Discount_Amount]]</f>
        <v>7435.7070000000003</v>
      </c>
      <c r="T297">
        <f>Sales_Data[[#This Row],[Net Sales]]-Sales_Data[[#This Row],[Cost]]</f>
        <v>1065.8969999999999</v>
      </c>
      <c r="U297" s="2">
        <f>Sales_Data[[#This Row],[Profit]]/Sales_Data[[#This Row],[Net Sales]]</f>
        <v>0.14334844016850043</v>
      </c>
      <c r="V297">
        <f>YEAR(Sales_Data[[#This Row],[Order_Date]])</f>
        <v>2025</v>
      </c>
      <c r="W297" t="str">
        <f>TEXT(Sales_Data[[#This Row],[Order_Date]],"mmm")</f>
        <v>Jul</v>
      </c>
      <c r="X297">
        <f>MONTH(Sales_Data[[#This Row],[Order_Date]])</f>
        <v>7</v>
      </c>
      <c r="Y297" t="str">
        <f>"Q"&amp;ROUNDUP(MONTH(Sales_Data[[#This Row],[Order_Date]])/3,0)</f>
        <v>Q3</v>
      </c>
    </row>
    <row r="298" spans="1:25" x14ac:dyDescent="0.3">
      <c r="A298" t="s">
        <v>798</v>
      </c>
      <c r="B298" s="1">
        <v>45826</v>
      </c>
      <c r="C298" t="s">
        <v>799</v>
      </c>
      <c r="D298" t="s">
        <v>29</v>
      </c>
      <c r="E298" t="s">
        <v>39</v>
      </c>
      <c r="F298" t="s">
        <v>405</v>
      </c>
      <c r="G298" t="s">
        <v>67</v>
      </c>
      <c r="H298" t="s">
        <v>88</v>
      </c>
      <c r="I298" t="s">
        <v>89</v>
      </c>
      <c r="J298">
        <v>1</v>
      </c>
      <c r="K298">
        <v>641.62</v>
      </c>
      <c r="L298">
        <v>0.1</v>
      </c>
      <c r="M298">
        <v>477.38</v>
      </c>
      <c r="N298" t="s">
        <v>24</v>
      </c>
      <c r="O298" t="s">
        <v>35</v>
      </c>
      <c r="P298" t="s">
        <v>44</v>
      </c>
      <c r="Q298">
        <f>Sales_Data[[#This Row],[Quantity]]*Sales_Data[[#This Row],[Unit_Price]]</f>
        <v>641.62</v>
      </c>
      <c r="R298">
        <f>Sales_Data[[#This Row],[Gross_Sales]]*Sales_Data[[#This Row],[Discount]]</f>
        <v>64.162000000000006</v>
      </c>
      <c r="S298">
        <f>Sales_Data[[#This Row],[Gross_Sales]]-Sales_Data[[#This Row],[Discount_Amount]]</f>
        <v>577.45799999999997</v>
      </c>
      <c r="T298">
        <f>Sales_Data[[#This Row],[Net Sales]]-Sales_Data[[#This Row],[Cost]]</f>
        <v>100.07799999999997</v>
      </c>
      <c r="U298" s="2">
        <f>Sales_Data[[#This Row],[Profit]]/Sales_Data[[#This Row],[Net Sales]]</f>
        <v>0.17330784230195093</v>
      </c>
      <c r="V298">
        <f>YEAR(Sales_Data[[#This Row],[Order_Date]])</f>
        <v>2025</v>
      </c>
      <c r="W298" t="str">
        <f>TEXT(Sales_Data[[#This Row],[Order_Date]],"mmm")</f>
        <v>Jun</v>
      </c>
      <c r="X298">
        <f>MONTH(Sales_Data[[#This Row],[Order_Date]])</f>
        <v>6</v>
      </c>
      <c r="Y298" t="str">
        <f>"Q"&amp;ROUNDUP(MONTH(Sales_Data[[#This Row],[Order_Date]])/3,0)</f>
        <v>Q2</v>
      </c>
    </row>
    <row r="299" spans="1:25" x14ac:dyDescent="0.3">
      <c r="A299" t="s">
        <v>800</v>
      </c>
      <c r="B299" s="1">
        <v>45818</v>
      </c>
      <c r="C299" t="s">
        <v>409</v>
      </c>
      <c r="D299" t="s">
        <v>38</v>
      </c>
      <c r="E299" t="s">
        <v>30</v>
      </c>
      <c r="F299" t="s">
        <v>31</v>
      </c>
      <c r="G299" t="s">
        <v>41</v>
      </c>
      <c r="H299" t="s">
        <v>147</v>
      </c>
      <c r="I299" t="s">
        <v>148</v>
      </c>
      <c r="J299">
        <v>1</v>
      </c>
      <c r="K299">
        <v>2321.6999999999998</v>
      </c>
      <c r="L299">
        <v>0.1</v>
      </c>
      <c r="M299">
        <v>1443.38</v>
      </c>
      <c r="N299" t="s">
        <v>83</v>
      </c>
      <c r="O299" t="s">
        <v>53</v>
      </c>
      <c r="P299" t="s">
        <v>44</v>
      </c>
      <c r="Q299">
        <f>Sales_Data[[#This Row],[Quantity]]*Sales_Data[[#This Row],[Unit_Price]]</f>
        <v>2321.6999999999998</v>
      </c>
      <c r="R299">
        <f>Sales_Data[[#This Row],[Gross_Sales]]*Sales_Data[[#This Row],[Discount]]</f>
        <v>232.17</v>
      </c>
      <c r="S299">
        <f>Sales_Data[[#This Row],[Gross_Sales]]-Sales_Data[[#This Row],[Discount_Amount]]</f>
        <v>2089.5299999999997</v>
      </c>
      <c r="T299">
        <f>Sales_Data[[#This Row],[Net Sales]]-Sales_Data[[#This Row],[Cost]]</f>
        <v>646.14999999999964</v>
      </c>
      <c r="U299" s="2">
        <f>Sales_Data[[#This Row],[Profit]]/Sales_Data[[#This Row],[Net Sales]]</f>
        <v>0.30923221968576653</v>
      </c>
      <c r="V299">
        <f>YEAR(Sales_Data[[#This Row],[Order_Date]])</f>
        <v>2025</v>
      </c>
      <c r="W299" t="str">
        <f>TEXT(Sales_Data[[#This Row],[Order_Date]],"mmm")</f>
        <v>Jun</v>
      </c>
      <c r="X299">
        <f>MONTH(Sales_Data[[#This Row],[Order_Date]])</f>
        <v>6</v>
      </c>
      <c r="Y299" t="str">
        <f>"Q"&amp;ROUNDUP(MONTH(Sales_Data[[#This Row],[Order_Date]])/3,0)</f>
        <v>Q2</v>
      </c>
    </row>
    <row r="300" spans="1:25" x14ac:dyDescent="0.3">
      <c r="A300" t="s">
        <v>801</v>
      </c>
      <c r="B300" s="1">
        <v>45725</v>
      </c>
      <c r="C300" t="s">
        <v>802</v>
      </c>
      <c r="D300" t="s">
        <v>125</v>
      </c>
      <c r="E300" t="s">
        <v>48</v>
      </c>
      <c r="F300" t="s">
        <v>132</v>
      </c>
      <c r="G300" t="s">
        <v>32</v>
      </c>
      <c r="H300" t="s">
        <v>50</v>
      </c>
      <c r="I300" t="s">
        <v>58</v>
      </c>
      <c r="J300">
        <v>2</v>
      </c>
      <c r="K300">
        <v>8965.51</v>
      </c>
      <c r="L300">
        <v>0.05</v>
      </c>
      <c r="M300">
        <v>14124.05</v>
      </c>
      <c r="N300" t="s">
        <v>52</v>
      </c>
      <c r="O300" t="s">
        <v>25</v>
      </c>
      <c r="P300" t="s">
        <v>44</v>
      </c>
      <c r="Q300">
        <f>Sales_Data[[#This Row],[Quantity]]*Sales_Data[[#This Row],[Unit_Price]]</f>
        <v>17931.02</v>
      </c>
      <c r="R300">
        <f>Sales_Data[[#This Row],[Gross_Sales]]*Sales_Data[[#This Row],[Discount]]</f>
        <v>896.55100000000004</v>
      </c>
      <c r="S300">
        <f>Sales_Data[[#This Row],[Gross_Sales]]-Sales_Data[[#This Row],[Discount_Amount]]</f>
        <v>17034.469000000001</v>
      </c>
      <c r="T300">
        <f>Sales_Data[[#This Row],[Net Sales]]-Sales_Data[[#This Row],[Cost]]</f>
        <v>2910.4190000000017</v>
      </c>
      <c r="U300" s="2">
        <f>Sales_Data[[#This Row],[Profit]]/Sales_Data[[#This Row],[Net Sales]]</f>
        <v>0.17085469467818465</v>
      </c>
      <c r="V300">
        <f>YEAR(Sales_Data[[#This Row],[Order_Date]])</f>
        <v>2025</v>
      </c>
      <c r="W300" t="str">
        <f>TEXT(Sales_Data[[#This Row],[Order_Date]],"mmm")</f>
        <v>Mar</v>
      </c>
      <c r="X300">
        <f>MONTH(Sales_Data[[#This Row],[Order_Date]])</f>
        <v>3</v>
      </c>
      <c r="Y300" t="str">
        <f>"Q"&amp;ROUNDUP(MONTH(Sales_Data[[#This Row],[Order_Date]])/3,0)</f>
        <v>Q1</v>
      </c>
    </row>
    <row r="301" spans="1:25" x14ac:dyDescent="0.3">
      <c r="A301" t="s">
        <v>803</v>
      </c>
      <c r="B301" s="1">
        <v>45946</v>
      </c>
      <c r="C301" t="s">
        <v>804</v>
      </c>
      <c r="D301" t="s">
        <v>474</v>
      </c>
      <c r="E301" t="s">
        <v>48</v>
      </c>
      <c r="F301" t="s">
        <v>152</v>
      </c>
      <c r="G301" t="s">
        <v>21</v>
      </c>
      <c r="H301" t="s">
        <v>22</v>
      </c>
      <c r="I301" t="s">
        <v>62</v>
      </c>
      <c r="J301">
        <v>5</v>
      </c>
      <c r="K301">
        <v>27969.38</v>
      </c>
      <c r="L301">
        <v>0</v>
      </c>
      <c r="M301">
        <v>89710.97</v>
      </c>
      <c r="N301" t="s">
        <v>52</v>
      </c>
      <c r="O301" t="s">
        <v>35</v>
      </c>
      <c r="P301" t="s">
        <v>71</v>
      </c>
      <c r="Q301">
        <f>Sales_Data[[#This Row],[Quantity]]*Sales_Data[[#This Row],[Unit_Price]]</f>
        <v>139846.9</v>
      </c>
      <c r="R301">
        <f>Sales_Data[[#This Row],[Gross_Sales]]*Sales_Data[[#This Row],[Discount]]</f>
        <v>0</v>
      </c>
      <c r="S301">
        <f>Sales_Data[[#This Row],[Gross_Sales]]-Sales_Data[[#This Row],[Discount_Amount]]</f>
        <v>139846.9</v>
      </c>
      <c r="T301">
        <f>Sales_Data[[#This Row],[Net Sales]]-Sales_Data[[#This Row],[Cost]]</f>
        <v>50135.929999999993</v>
      </c>
      <c r="U301" s="2">
        <f>Sales_Data[[#This Row],[Profit]]/Sales_Data[[#This Row],[Net Sales]]</f>
        <v>0.35850583745510267</v>
      </c>
      <c r="V301">
        <f>YEAR(Sales_Data[[#This Row],[Order_Date]])</f>
        <v>2025</v>
      </c>
      <c r="W301" t="str">
        <f>TEXT(Sales_Data[[#This Row],[Order_Date]],"mmm")</f>
        <v>Oct</v>
      </c>
      <c r="X301">
        <f>MONTH(Sales_Data[[#This Row],[Order_Date]])</f>
        <v>10</v>
      </c>
      <c r="Y301" t="str">
        <f>"Q"&amp;ROUNDUP(MONTH(Sales_Data[[#This Row],[Order_Date]])/3,0)</f>
        <v>Q4</v>
      </c>
    </row>
    <row r="302" spans="1:25" x14ac:dyDescent="0.3">
      <c r="A302" t="s">
        <v>805</v>
      </c>
      <c r="B302" s="1">
        <v>45934</v>
      </c>
      <c r="C302" t="s">
        <v>806</v>
      </c>
      <c r="D302" t="s">
        <v>141</v>
      </c>
      <c r="E302" t="s">
        <v>39</v>
      </c>
      <c r="F302" t="s">
        <v>96</v>
      </c>
      <c r="G302" t="s">
        <v>75</v>
      </c>
      <c r="H302" t="s">
        <v>114</v>
      </c>
      <c r="I302" t="s">
        <v>115</v>
      </c>
      <c r="J302">
        <v>1</v>
      </c>
      <c r="K302">
        <v>5936.42</v>
      </c>
      <c r="L302">
        <v>0.05</v>
      </c>
      <c r="M302">
        <v>4546.16</v>
      </c>
      <c r="N302" t="s">
        <v>70</v>
      </c>
      <c r="O302" t="s">
        <v>35</v>
      </c>
      <c r="P302" t="s">
        <v>26</v>
      </c>
      <c r="Q302">
        <f>Sales_Data[[#This Row],[Quantity]]*Sales_Data[[#This Row],[Unit_Price]]</f>
        <v>5936.42</v>
      </c>
      <c r="R302">
        <f>Sales_Data[[#This Row],[Gross_Sales]]*Sales_Data[[#This Row],[Discount]]</f>
        <v>296.82100000000003</v>
      </c>
      <c r="S302">
        <f>Sales_Data[[#This Row],[Gross_Sales]]-Sales_Data[[#This Row],[Discount_Amount]]</f>
        <v>5639.5990000000002</v>
      </c>
      <c r="T302">
        <f>Sales_Data[[#This Row],[Net Sales]]-Sales_Data[[#This Row],[Cost]]</f>
        <v>1093.4390000000003</v>
      </c>
      <c r="U302" s="2">
        <f>Sales_Data[[#This Row],[Profit]]/Sales_Data[[#This Row],[Net Sales]]</f>
        <v>0.19388594827398195</v>
      </c>
      <c r="V302">
        <f>YEAR(Sales_Data[[#This Row],[Order_Date]])</f>
        <v>2025</v>
      </c>
      <c r="W302" t="str">
        <f>TEXT(Sales_Data[[#This Row],[Order_Date]],"mmm")</f>
        <v>Oct</v>
      </c>
      <c r="X302">
        <f>MONTH(Sales_Data[[#This Row],[Order_Date]])</f>
        <v>10</v>
      </c>
      <c r="Y302" t="str">
        <f>"Q"&amp;ROUNDUP(MONTH(Sales_Data[[#This Row],[Order_Date]])/3,0)</f>
        <v>Q4</v>
      </c>
    </row>
    <row r="303" spans="1:25" x14ac:dyDescent="0.3">
      <c r="A303" t="s">
        <v>807</v>
      </c>
      <c r="B303" s="1">
        <v>45961</v>
      </c>
      <c r="C303" t="s">
        <v>808</v>
      </c>
      <c r="D303" t="s">
        <v>384</v>
      </c>
      <c r="E303" t="s">
        <v>119</v>
      </c>
      <c r="F303" t="s">
        <v>249</v>
      </c>
      <c r="G303" t="s">
        <v>32</v>
      </c>
      <c r="H303" t="s">
        <v>50</v>
      </c>
      <c r="I303" t="s">
        <v>58</v>
      </c>
      <c r="J303">
        <v>1</v>
      </c>
      <c r="K303">
        <v>5796.1</v>
      </c>
      <c r="L303">
        <v>0.1</v>
      </c>
      <c r="M303">
        <v>3259.22</v>
      </c>
      <c r="N303" t="s">
        <v>52</v>
      </c>
      <c r="O303" t="s">
        <v>35</v>
      </c>
      <c r="P303" t="s">
        <v>44</v>
      </c>
      <c r="Q303">
        <f>Sales_Data[[#This Row],[Quantity]]*Sales_Data[[#This Row],[Unit_Price]]</f>
        <v>5796.1</v>
      </c>
      <c r="R303">
        <f>Sales_Data[[#This Row],[Gross_Sales]]*Sales_Data[[#This Row],[Discount]]</f>
        <v>579.61</v>
      </c>
      <c r="S303">
        <f>Sales_Data[[#This Row],[Gross_Sales]]-Sales_Data[[#This Row],[Discount_Amount]]</f>
        <v>5216.4900000000007</v>
      </c>
      <c r="T303">
        <f>Sales_Data[[#This Row],[Net Sales]]-Sales_Data[[#This Row],[Cost]]</f>
        <v>1957.2700000000009</v>
      </c>
      <c r="U303" s="2">
        <f>Sales_Data[[#This Row],[Profit]]/Sales_Data[[#This Row],[Net Sales]]</f>
        <v>0.37520823388907115</v>
      </c>
      <c r="V303">
        <f>YEAR(Sales_Data[[#This Row],[Order_Date]])</f>
        <v>2025</v>
      </c>
      <c r="W303" t="str">
        <f>TEXT(Sales_Data[[#This Row],[Order_Date]],"mmm")</f>
        <v>Oct</v>
      </c>
      <c r="X303">
        <f>MONTH(Sales_Data[[#This Row],[Order_Date]])</f>
        <v>10</v>
      </c>
      <c r="Y303" t="str">
        <f>"Q"&amp;ROUNDUP(MONTH(Sales_Data[[#This Row],[Order_Date]])/3,0)</f>
        <v>Q4</v>
      </c>
    </row>
    <row r="304" spans="1:25" x14ac:dyDescent="0.3">
      <c r="A304" t="s">
        <v>809</v>
      </c>
      <c r="B304" s="1">
        <v>45792</v>
      </c>
      <c r="C304" t="s">
        <v>810</v>
      </c>
      <c r="D304" t="s">
        <v>374</v>
      </c>
      <c r="E304" t="s">
        <v>39</v>
      </c>
      <c r="F304" t="s">
        <v>40</v>
      </c>
      <c r="G304" t="s">
        <v>21</v>
      </c>
      <c r="H304" t="s">
        <v>127</v>
      </c>
      <c r="I304" t="s">
        <v>314</v>
      </c>
      <c r="J304">
        <v>1</v>
      </c>
      <c r="K304">
        <v>5262.59</v>
      </c>
      <c r="L304">
        <v>0.05</v>
      </c>
      <c r="M304">
        <v>3372.88</v>
      </c>
      <c r="N304" t="s">
        <v>52</v>
      </c>
      <c r="O304" t="s">
        <v>35</v>
      </c>
      <c r="P304" t="s">
        <v>44</v>
      </c>
      <c r="Q304">
        <f>Sales_Data[[#This Row],[Quantity]]*Sales_Data[[#This Row],[Unit_Price]]</f>
        <v>5262.59</v>
      </c>
      <c r="R304">
        <f>Sales_Data[[#This Row],[Gross_Sales]]*Sales_Data[[#This Row],[Discount]]</f>
        <v>263.12950000000001</v>
      </c>
      <c r="S304">
        <f>Sales_Data[[#This Row],[Gross_Sales]]-Sales_Data[[#This Row],[Discount_Amount]]</f>
        <v>4999.4605000000001</v>
      </c>
      <c r="T304">
        <f>Sales_Data[[#This Row],[Net Sales]]-Sales_Data[[#This Row],[Cost]]</f>
        <v>1626.5805</v>
      </c>
      <c r="U304" s="2">
        <f>Sales_Data[[#This Row],[Profit]]/Sales_Data[[#This Row],[Net Sales]]</f>
        <v>0.32535120539506213</v>
      </c>
      <c r="V304">
        <f>YEAR(Sales_Data[[#This Row],[Order_Date]])</f>
        <v>2025</v>
      </c>
      <c r="W304" t="str">
        <f>TEXT(Sales_Data[[#This Row],[Order_Date]],"mmm")</f>
        <v>May</v>
      </c>
      <c r="X304">
        <f>MONTH(Sales_Data[[#This Row],[Order_Date]])</f>
        <v>5</v>
      </c>
      <c r="Y304" t="str">
        <f>"Q"&amp;ROUNDUP(MONTH(Sales_Data[[#This Row],[Order_Date]])/3,0)</f>
        <v>Q2</v>
      </c>
    </row>
    <row r="305" spans="1:25" x14ac:dyDescent="0.3">
      <c r="A305" t="s">
        <v>811</v>
      </c>
      <c r="B305" s="1">
        <v>45852</v>
      </c>
      <c r="C305" t="s">
        <v>812</v>
      </c>
      <c r="D305" t="s">
        <v>513</v>
      </c>
      <c r="E305" t="s">
        <v>48</v>
      </c>
      <c r="F305" t="s">
        <v>132</v>
      </c>
      <c r="G305" t="s">
        <v>67</v>
      </c>
      <c r="H305" t="s">
        <v>133</v>
      </c>
      <c r="I305" t="s">
        <v>134</v>
      </c>
      <c r="J305">
        <v>2</v>
      </c>
      <c r="K305">
        <v>23668.11</v>
      </c>
      <c r="L305">
        <v>0</v>
      </c>
      <c r="M305">
        <v>40270.720000000001</v>
      </c>
      <c r="N305" t="s">
        <v>83</v>
      </c>
      <c r="O305" t="s">
        <v>35</v>
      </c>
      <c r="P305" t="s">
        <v>26</v>
      </c>
      <c r="Q305">
        <f>Sales_Data[[#This Row],[Quantity]]*Sales_Data[[#This Row],[Unit_Price]]</f>
        <v>47336.22</v>
      </c>
      <c r="R305">
        <f>Sales_Data[[#This Row],[Gross_Sales]]*Sales_Data[[#This Row],[Discount]]</f>
        <v>0</v>
      </c>
      <c r="S305">
        <f>Sales_Data[[#This Row],[Gross_Sales]]-Sales_Data[[#This Row],[Discount_Amount]]</f>
        <v>47336.22</v>
      </c>
      <c r="T305">
        <f>Sales_Data[[#This Row],[Net Sales]]-Sales_Data[[#This Row],[Cost]]</f>
        <v>7065.5</v>
      </c>
      <c r="U305" s="2">
        <f>Sales_Data[[#This Row],[Profit]]/Sales_Data[[#This Row],[Net Sales]]</f>
        <v>0.14926202387938875</v>
      </c>
      <c r="V305">
        <f>YEAR(Sales_Data[[#This Row],[Order_Date]])</f>
        <v>2025</v>
      </c>
      <c r="W305" t="str">
        <f>TEXT(Sales_Data[[#This Row],[Order_Date]],"mmm")</f>
        <v>Jul</v>
      </c>
      <c r="X305">
        <f>MONTH(Sales_Data[[#This Row],[Order_Date]])</f>
        <v>7</v>
      </c>
      <c r="Y305" t="str">
        <f>"Q"&amp;ROUNDUP(MONTH(Sales_Data[[#This Row],[Order_Date]])/3,0)</f>
        <v>Q3</v>
      </c>
    </row>
    <row r="306" spans="1:25" x14ac:dyDescent="0.3">
      <c r="A306" t="s">
        <v>813</v>
      </c>
      <c r="B306" s="1">
        <v>45785</v>
      </c>
      <c r="C306" t="s">
        <v>814</v>
      </c>
      <c r="D306" t="s">
        <v>317</v>
      </c>
      <c r="E306" t="s">
        <v>48</v>
      </c>
      <c r="F306" t="s">
        <v>164</v>
      </c>
      <c r="G306" t="s">
        <v>21</v>
      </c>
      <c r="H306" t="s">
        <v>127</v>
      </c>
      <c r="I306" t="s">
        <v>314</v>
      </c>
      <c r="J306">
        <v>1</v>
      </c>
      <c r="K306">
        <v>61469.25</v>
      </c>
      <c r="L306">
        <v>0</v>
      </c>
      <c r="M306">
        <v>44079.5</v>
      </c>
      <c r="N306" t="s">
        <v>109</v>
      </c>
      <c r="O306" t="s">
        <v>25</v>
      </c>
      <c r="P306" t="s">
        <v>44</v>
      </c>
      <c r="Q306">
        <f>Sales_Data[[#This Row],[Quantity]]*Sales_Data[[#This Row],[Unit_Price]]</f>
        <v>61469.25</v>
      </c>
      <c r="R306">
        <f>Sales_Data[[#This Row],[Gross_Sales]]*Sales_Data[[#This Row],[Discount]]</f>
        <v>0</v>
      </c>
      <c r="S306">
        <f>Sales_Data[[#This Row],[Gross_Sales]]-Sales_Data[[#This Row],[Discount_Amount]]</f>
        <v>61469.25</v>
      </c>
      <c r="T306">
        <f>Sales_Data[[#This Row],[Net Sales]]-Sales_Data[[#This Row],[Cost]]</f>
        <v>17389.75</v>
      </c>
      <c r="U306" s="2">
        <f>Sales_Data[[#This Row],[Profit]]/Sales_Data[[#This Row],[Net Sales]]</f>
        <v>0.2829016134083302</v>
      </c>
      <c r="V306">
        <f>YEAR(Sales_Data[[#This Row],[Order_Date]])</f>
        <v>2025</v>
      </c>
      <c r="W306" t="str">
        <f>TEXT(Sales_Data[[#This Row],[Order_Date]],"mmm")</f>
        <v>May</v>
      </c>
      <c r="X306">
        <f>MONTH(Sales_Data[[#This Row],[Order_Date]])</f>
        <v>5</v>
      </c>
      <c r="Y306" t="str">
        <f>"Q"&amp;ROUNDUP(MONTH(Sales_Data[[#This Row],[Order_Date]])/3,0)</f>
        <v>Q2</v>
      </c>
    </row>
    <row r="307" spans="1:25" x14ac:dyDescent="0.3">
      <c r="A307" t="s">
        <v>815</v>
      </c>
      <c r="B307" s="1">
        <v>45690</v>
      </c>
      <c r="C307" t="s">
        <v>816</v>
      </c>
      <c r="D307" t="s">
        <v>817</v>
      </c>
      <c r="E307" t="s">
        <v>30</v>
      </c>
      <c r="F307" t="s">
        <v>87</v>
      </c>
      <c r="G307" t="s">
        <v>75</v>
      </c>
      <c r="H307" t="s">
        <v>76</v>
      </c>
      <c r="I307" t="s">
        <v>77</v>
      </c>
      <c r="J307">
        <v>1</v>
      </c>
      <c r="K307">
        <v>3618.99</v>
      </c>
      <c r="L307">
        <v>0.05</v>
      </c>
      <c r="M307">
        <v>2551.61</v>
      </c>
      <c r="N307" t="s">
        <v>24</v>
      </c>
      <c r="O307" t="s">
        <v>53</v>
      </c>
      <c r="P307" t="s">
        <v>71</v>
      </c>
      <c r="Q307">
        <f>Sales_Data[[#This Row],[Quantity]]*Sales_Data[[#This Row],[Unit_Price]]</f>
        <v>3618.99</v>
      </c>
      <c r="R307">
        <f>Sales_Data[[#This Row],[Gross_Sales]]*Sales_Data[[#This Row],[Discount]]</f>
        <v>180.9495</v>
      </c>
      <c r="S307">
        <f>Sales_Data[[#This Row],[Gross_Sales]]-Sales_Data[[#This Row],[Discount_Amount]]</f>
        <v>3438.0404999999996</v>
      </c>
      <c r="T307">
        <f>Sales_Data[[#This Row],[Net Sales]]-Sales_Data[[#This Row],[Cost]]</f>
        <v>886.43049999999948</v>
      </c>
      <c r="U307" s="2">
        <f>Sales_Data[[#This Row],[Profit]]/Sales_Data[[#This Row],[Net Sales]]</f>
        <v>0.25783015063376929</v>
      </c>
      <c r="V307">
        <f>YEAR(Sales_Data[[#This Row],[Order_Date]])</f>
        <v>2025</v>
      </c>
      <c r="W307" t="str">
        <f>TEXT(Sales_Data[[#This Row],[Order_Date]],"mmm")</f>
        <v>Feb</v>
      </c>
      <c r="X307">
        <f>MONTH(Sales_Data[[#This Row],[Order_Date]])</f>
        <v>2</v>
      </c>
      <c r="Y307" t="str">
        <f>"Q"&amp;ROUNDUP(MONTH(Sales_Data[[#This Row],[Order_Date]])/3,0)</f>
        <v>Q1</v>
      </c>
    </row>
    <row r="308" spans="1:25" x14ac:dyDescent="0.3">
      <c r="A308" t="s">
        <v>818</v>
      </c>
      <c r="B308" s="1">
        <v>45833</v>
      </c>
      <c r="C308" t="s">
        <v>819</v>
      </c>
      <c r="D308" t="s">
        <v>580</v>
      </c>
      <c r="E308" t="s">
        <v>48</v>
      </c>
      <c r="F308" t="s">
        <v>152</v>
      </c>
      <c r="G308" t="s">
        <v>41</v>
      </c>
      <c r="H308" t="s">
        <v>171</v>
      </c>
      <c r="I308" t="s">
        <v>172</v>
      </c>
      <c r="J308">
        <v>1</v>
      </c>
      <c r="K308">
        <v>28284.23</v>
      </c>
      <c r="L308">
        <v>0</v>
      </c>
      <c r="M308">
        <v>22293.42</v>
      </c>
      <c r="N308" t="s">
        <v>52</v>
      </c>
      <c r="O308" t="s">
        <v>25</v>
      </c>
      <c r="P308" t="s">
        <v>44</v>
      </c>
      <c r="Q308">
        <f>Sales_Data[[#This Row],[Quantity]]*Sales_Data[[#This Row],[Unit_Price]]</f>
        <v>28284.23</v>
      </c>
      <c r="R308">
        <f>Sales_Data[[#This Row],[Gross_Sales]]*Sales_Data[[#This Row],[Discount]]</f>
        <v>0</v>
      </c>
      <c r="S308">
        <f>Sales_Data[[#This Row],[Gross_Sales]]-Sales_Data[[#This Row],[Discount_Amount]]</f>
        <v>28284.23</v>
      </c>
      <c r="T308">
        <f>Sales_Data[[#This Row],[Net Sales]]-Sales_Data[[#This Row],[Cost]]</f>
        <v>5990.8100000000013</v>
      </c>
      <c r="U308" s="2">
        <f>Sales_Data[[#This Row],[Profit]]/Sales_Data[[#This Row],[Net Sales]]</f>
        <v>0.21180742767259358</v>
      </c>
      <c r="V308">
        <f>YEAR(Sales_Data[[#This Row],[Order_Date]])</f>
        <v>2025</v>
      </c>
      <c r="W308" t="str">
        <f>TEXT(Sales_Data[[#This Row],[Order_Date]],"mmm")</f>
        <v>Jun</v>
      </c>
      <c r="X308">
        <f>MONTH(Sales_Data[[#This Row],[Order_Date]])</f>
        <v>6</v>
      </c>
      <c r="Y308" t="str">
        <f>"Q"&amp;ROUNDUP(MONTH(Sales_Data[[#This Row],[Order_Date]])/3,0)</f>
        <v>Q2</v>
      </c>
    </row>
    <row r="309" spans="1:25" x14ac:dyDescent="0.3">
      <c r="A309" t="s">
        <v>820</v>
      </c>
      <c r="B309" s="1">
        <v>45679</v>
      </c>
      <c r="C309" t="s">
        <v>821</v>
      </c>
      <c r="D309" t="s">
        <v>221</v>
      </c>
      <c r="E309" t="s">
        <v>39</v>
      </c>
      <c r="F309" t="s">
        <v>96</v>
      </c>
      <c r="G309" t="s">
        <v>41</v>
      </c>
      <c r="H309" t="s">
        <v>147</v>
      </c>
      <c r="I309" t="s">
        <v>369</v>
      </c>
      <c r="J309">
        <v>1</v>
      </c>
      <c r="K309">
        <v>3214.67</v>
      </c>
      <c r="L309">
        <v>0.15</v>
      </c>
      <c r="M309">
        <v>2187.1</v>
      </c>
      <c r="N309" t="s">
        <v>24</v>
      </c>
      <c r="O309" t="s">
        <v>35</v>
      </c>
      <c r="P309" t="s">
        <v>71</v>
      </c>
      <c r="Q309">
        <f>Sales_Data[[#This Row],[Quantity]]*Sales_Data[[#This Row],[Unit_Price]]</f>
        <v>3214.67</v>
      </c>
      <c r="R309">
        <f>Sales_Data[[#This Row],[Gross_Sales]]*Sales_Data[[#This Row],[Discount]]</f>
        <v>482.20049999999998</v>
      </c>
      <c r="S309">
        <f>Sales_Data[[#This Row],[Gross_Sales]]-Sales_Data[[#This Row],[Discount_Amount]]</f>
        <v>2732.4695000000002</v>
      </c>
      <c r="T309">
        <f>Sales_Data[[#This Row],[Net Sales]]-Sales_Data[[#This Row],[Cost]]</f>
        <v>545.36950000000024</v>
      </c>
      <c r="U309" s="2">
        <f>Sales_Data[[#This Row],[Profit]]/Sales_Data[[#This Row],[Net Sales]]</f>
        <v>0.19958850409858198</v>
      </c>
      <c r="V309">
        <f>YEAR(Sales_Data[[#This Row],[Order_Date]])</f>
        <v>2025</v>
      </c>
      <c r="W309" t="str">
        <f>TEXT(Sales_Data[[#This Row],[Order_Date]],"mmm")</f>
        <v>Jan</v>
      </c>
      <c r="X309">
        <f>MONTH(Sales_Data[[#This Row],[Order_Date]])</f>
        <v>1</v>
      </c>
      <c r="Y309" t="str">
        <f>"Q"&amp;ROUNDUP(MONTH(Sales_Data[[#This Row],[Order_Date]])/3,0)</f>
        <v>Q1</v>
      </c>
    </row>
    <row r="310" spans="1:25" x14ac:dyDescent="0.3">
      <c r="A310" t="s">
        <v>822</v>
      </c>
      <c r="B310" s="1">
        <v>45895</v>
      </c>
      <c r="C310" t="s">
        <v>823</v>
      </c>
      <c r="D310" t="s">
        <v>112</v>
      </c>
      <c r="E310" t="s">
        <v>48</v>
      </c>
      <c r="F310" t="s">
        <v>126</v>
      </c>
      <c r="G310" t="s">
        <v>75</v>
      </c>
      <c r="H310" t="s">
        <v>76</v>
      </c>
      <c r="I310" t="s">
        <v>77</v>
      </c>
      <c r="J310">
        <v>4</v>
      </c>
      <c r="K310">
        <v>59836.45</v>
      </c>
      <c r="L310">
        <v>0</v>
      </c>
      <c r="M310">
        <v>157451.94</v>
      </c>
      <c r="N310" t="s">
        <v>52</v>
      </c>
      <c r="O310" t="s">
        <v>35</v>
      </c>
      <c r="P310" t="s">
        <v>44</v>
      </c>
      <c r="Q310">
        <f>Sales_Data[[#This Row],[Quantity]]*Sales_Data[[#This Row],[Unit_Price]]</f>
        <v>239345.8</v>
      </c>
      <c r="R310">
        <f>Sales_Data[[#This Row],[Gross_Sales]]*Sales_Data[[#This Row],[Discount]]</f>
        <v>0</v>
      </c>
      <c r="S310">
        <f>Sales_Data[[#This Row],[Gross_Sales]]-Sales_Data[[#This Row],[Discount_Amount]]</f>
        <v>239345.8</v>
      </c>
      <c r="T310">
        <f>Sales_Data[[#This Row],[Net Sales]]-Sales_Data[[#This Row],[Cost]]</f>
        <v>81893.859999999986</v>
      </c>
      <c r="U310" s="2">
        <f>Sales_Data[[#This Row],[Profit]]/Sales_Data[[#This Row],[Net Sales]]</f>
        <v>0.34215707984013083</v>
      </c>
      <c r="V310">
        <f>YEAR(Sales_Data[[#This Row],[Order_Date]])</f>
        <v>2025</v>
      </c>
      <c r="W310" t="str">
        <f>TEXT(Sales_Data[[#This Row],[Order_Date]],"mmm")</f>
        <v>Aug</v>
      </c>
      <c r="X310">
        <f>MONTH(Sales_Data[[#This Row],[Order_Date]])</f>
        <v>8</v>
      </c>
      <c r="Y310" t="str">
        <f>"Q"&amp;ROUNDUP(MONTH(Sales_Data[[#This Row],[Order_Date]])/3,0)</f>
        <v>Q3</v>
      </c>
    </row>
    <row r="311" spans="1:25" x14ac:dyDescent="0.3">
      <c r="A311" t="s">
        <v>824</v>
      </c>
      <c r="B311" s="1">
        <v>45815</v>
      </c>
      <c r="C311" t="s">
        <v>825</v>
      </c>
      <c r="D311" t="s">
        <v>694</v>
      </c>
      <c r="E311" t="s">
        <v>48</v>
      </c>
      <c r="F311" t="s">
        <v>152</v>
      </c>
      <c r="G311" t="s">
        <v>41</v>
      </c>
      <c r="H311" t="s">
        <v>102</v>
      </c>
      <c r="I311" t="s">
        <v>388</v>
      </c>
      <c r="J311">
        <v>1</v>
      </c>
      <c r="K311">
        <v>38101.699999999997</v>
      </c>
      <c r="L311">
        <v>0.05</v>
      </c>
      <c r="M311">
        <v>31172.73</v>
      </c>
      <c r="N311" t="s">
        <v>24</v>
      </c>
      <c r="O311" t="s">
        <v>35</v>
      </c>
      <c r="P311" t="s">
        <v>71</v>
      </c>
      <c r="Q311">
        <f>Sales_Data[[#This Row],[Quantity]]*Sales_Data[[#This Row],[Unit_Price]]</f>
        <v>38101.699999999997</v>
      </c>
      <c r="R311">
        <f>Sales_Data[[#This Row],[Gross_Sales]]*Sales_Data[[#This Row],[Discount]]</f>
        <v>1905.085</v>
      </c>
      <c r="S311">
        <f>Sales_Data[[#This Row],[Gross_Sales]]-Sales_Data[[#This Row],[Discount_Amount]]</f>
        <v>36196.614999999998</v>
      </c>
      <c r="T311">
        <f>Sales_Data[[#This Row],[Net Sales]]-Sales_Data[[#This Row],[Cost]]</f>
        <v>5023.8849999999984</v>
      </c>
      <c r="U311" s="2">
        <f>Sales_Data[[#This Row],[Profit]]/Sales_Data[[#This Row],[Net Sales]]</f>
        <v>0.13879433201143251</v>
      </c>
      <c r="V311">
        <f>YEAR(Sales_Data[[#This Row],[Order_Date]])</f>
        <v>2025</v>
      </c>
      <c r="W311" t="str">
        <f>TEXT(Sales_Data[[#This Row],[Order_Date]],"mmm")</f>
        <v>Jun</v>
      </c>
      <c r="X311">
        <f>MONTH(Sales_Data[[#This Row],[Order_Date]])</f>
        <v>6</v>
      </c>
      <c r="Y311" t="str">
        <f>"Q"&amp;ROUNDUP(MONTH(Sales_Data[[#This Row],[Order_Date]])/3,0)</f>
        <v>Q2</v>
      </c>
    </row>
    <row r="312" spans="1:25" x14ac:dyDescent="0.3">
      <c r="A312" t="s">
        <v>826</v>
      </c>
      <c r="B312" s="1">
        <v>45695</v>
      </c>
      <c r="C312" t="s">
        <v>827</v>
      </c>
      <c r="D312" t="s">
        <v>366</v>
      </c>
      <c r="E312" t="s">
        <v>39</v>
      </c>
      <c r="F312" t="s">
        <v>96</v>
      </c>
      <c r="G312" t="s">
        <v>21</v>
      </c>
      <c r="H312" t="s">
        <v>297</v>
      </c>
      <c r="I312" t="s">
        <v>494</v>
      </c>
      <c r="J312">
        <v>1</v>
      </c>
      <c r="K312">
        <v>5062.1000000000004</v>
      </c>
      <c r="L312">
        <v>0.1</v>
      </c>
      <c r="M312">
        <v>3497.74</v>
      </c>
      <c r="N312" t="s">
        <v>52</v>
      </c>
      <c r="O312" t="s">
        <v>35</v>
      </c>
      <c r="P312" t="s">
        <v>71</v>
      </c>
      <c r="Q312">
        <f>Sales_Data[[#This Row],[Quantity]]*Sales_Data[[#This Row],[Unit_Price]]</f>
        <v>5062.1000000000004</v>
      </c>
      <c r="R312">
        <f>Sales_Data[[#This Row],[Gross_Sales]]*Sales_Data[[#This Row],[Discount]]</f>
        <v>506.21000000000004</v>
      </c>
      <c r="S312">
        <f>Sales_Data[[#This Row],[Gross_Sales]]-Sales_Data[[#This Row],[Discount_Amount]]</f>
        <v>4555.8900000000003</v>
      </c>
      <c r="T312">
        <f>Sales_Data[[#This Row],[Net Sales]]-Sales_Data[[#This Row],[Cost]]</f>
        <v>1058.1500000000005</v>
      </c>
      <c r="U312" s="2">
        <f>Sales_Data[[#This Row],[Profit]]/Sales_Data[[#This Row],[Net Sales]]</f>
        <v>0.23225977800166389</v>
      </c>
      <c r="V312">
        <f>YEAR(Sales_Data[[#This Row],[Order_Date]])</f>
        <v>2025</v>
      </c>
      <c r="W312" t="str">
        <f>TEXT(Sales_Data[[#This Row],[Order_Date]],"mmm")</f>
        <v>Feb</v>
      </c>
      <c r="X312">
        <f>MONTH(Sales_Data[[#This Row],[Order_Date]])</f>
        <v>2</v>
      </c>
      <c r="Y312" t="str">
        <f>"Q"&amp;ROUNDUP(MONTH(Sales_Data[[#This Row],[Order_Date]])/3,0)</f>
        <v>Q1</v>
      </c>
    </row>
    <row r="313" spans="1:25" x14ac:dyDescent="0.3">
      <c r="A313" t="s">
        <v>828</v>
      </c>
      <c r="B313" s="1">
        <v>45887</v>
      </c>
      <c r="C313" t="s">
        <v>829</v>
      </c>
      <c r="D313" t="s">
        <v>155</v>
      </c>
      <c r="E313" t="s">
        <v>39</v>
      </c>
      <c r="F313" t="s">
        <v>202</v>
      </c>
      <c r="G313" t="s">
        <v>32</v>
      </c>
      <c r="H313" t="s">
        <v>33</v>
      </c>
      <c r="I313" t="s">
        <v>34</v>
      </c>
      <c r="J313">
        <v>3</v>
      </c>
      <c r="K313">
        <v>3152.43</v>
      </c>
      <c r="L313">
        <v>0.1</v>
      </c>
      <c r="M313">
        <v>6602.29</v>
      </c>
      <c r="N313" t="s">
        <v>52</v>
      </c>
      <c r="O313" t="s">
        <v>35</v>
      </c>
      <c r="P313" t="s">
        <v>26</v>
      </c>
      <c r="Q313">
        <f>Sales_Data[[#This Row],[Quantity]]*Sales_Data[[#This Row],[Unit_Price]]</f>
        <v>9457.2899999999991</v>
      </c>
      <c r="R313">
        <f>Sales_Data[[#This Row],[Gross_Sales]]*Sales_Data[[#This Row],[Discount]]</f>
        <v>945.72899999999993</v>
      </c>
      <c r="S313">
        <f>Sales_Data[[#This Row],[Gross_Sales]]-Sales_Data[[#This Row],[Discount_Amount]]</f>
        <v>8511.5609999999997</v>
      </c>
      <c r="T313">
        <f>Sales_Data[[#This Row],[Net Sales]]-Sales_Data[[#This Row],[Cost]]</f>
        <v>1909.2709999999997</v>
      </c>
      <c r="U313" s="2">
        <f>Sales_Data[[#This Row],[Profit]]/Sales_Data[[#This Row],[Net Sales]]</f>
        <v>0.22431502282601273</v>
      </c>
      <c r="V313">
        <f>YEAR(Sales_Data[[#This Row],[Order_Date]])</f>
        <v>2025</v>
      </c>
      <c r="W313" t="str">
        <f>TEXT(Sales_Data[[#This Row],[Order_Date]],"mmm")</f>
        <v>Aug</v>
      </c>
      <c r="X313">
        <f>MONTH(Sales_Data[[#This Row],[Order_Date]])</f>
        <v>8</v>
      </c>
      <c r="Y313" t="str">
        <f>"Q"&amp;ROUNDUP(MONTH(Sales_Data[[#This Row],[Order_Date]])/3,0)</f>
        <v>Q3</v>
      </c>
    </row>
    <row r="314" spans="1:25" x14ac:dyDescent="0.3">
      <c r="A314" t="s">
        <v>830</v>
      </c>
      <c r="B314" s="1">
        <v>46022</v>
      </c>
      <c r="C314" t="s">
        <v>795</v>
      </c>
      <c r="D314" t="s">
        <v>356</v>
      </c>
      <c r="E314" t="s">
        <v>19</v>
      </c>
      <c r="F314" t="s">
        <v>66</v>
      </c>
      <c r="G314" t="s">
        <v>67</v>
      </c>
      <c r="H314" t="s">
        <v>88</v>
      </c>
      <c r="I314" t="s">
        <v>157</v>
      </c>
      <c r="J314">
        <v>3</v>
      </c>
      <c r="K314">
        <v>4569.88</v>
      </c>
      <c r="L314">
        <v>0.05</v>
      </c>
      <c r="M314">
        <v>10244.77</v>
      </c>
      <c r="N314" t="s">
        <v>24</v>
      </c>
      <c r="O314" t="s">
        <v>35</v>
      </c>
      <c r="P314" t="s">
        <v>26</v>
      </c>
      <c r="Q314">
        <f>Sales_Data[[#This Row],[Quantity]]*Sales_Data[[#This Row],[Unit_Price]]</f>
        <v>13709.64</v>
      </c>
      <c r="R314">
        <f>Sales_Data[[#This Row],[Gross_Sales]]*Sales_Data[[#This Row],[Discount]]</f>
        <v>685.48199999999997</v>
      </c>
      <c r="S314">
        <f>Sales_Data[[#This Row],[Gross_Sales]]-Sales_Data[[#This Row],[Discount_Amount]]</f>
        <v>13024.157999999999</v>
      </c>
      <c r="T314">
        <f>Sales_Data[[#This Row],[Net Sales]]-Sales_Data[[#This Row],[Cost]]</f>
        <v>2779.387999999999</v>
      </c>
      <c r="U314" s="2">
        <f>Sales_Data[[#This Row],[Profit]]/Sales_Data[[#This Row],[Net Sales]]</f>
        <v>0.21340250939830421</v>
      </c>
      <c r="V314">
        <f>YEAR(Sales_Data[[#This Row],[Order_Date]])</f>
        <v>2025</v>
      </c>
      <c r="W314" t="str">
        <f>TEXT(Sales_Data[[#This Row],[Order_Date]],"mmm")</f>
        <v>Dec</v>
      </c>
      <c r="X314">
        <f>MONTH(Sales_Data[[#This Row],[Order_Date]])</f>
        <v>12</v>
      </c>
      <c r="Y314" t="str">
        <f>"Q"&amp;ROUNDUP(MONTH(Sales_Data[[#This Row],[Order_Date]])/3,0)</f>
        <v>Q4</v>
      </c>
    </row>
    <row r="315" spans="1:25" x14ac:dyDescent="0.3">
      <c r="A315" t="s">
        <v>831</v>
      </c>
      <c r="B315" s="1">
        <v>45708</v>
      </c>
      <c r="C315" t="s">
        <v>832</v>
      </c>
      <c r="D315" t="s">
        <v>218</v>
      </c>
      <c r="E315" t="s">
        <v>48</v>
      </c>
      <c r="F315" t="s">
        <v>152</v>
      </c>
      <c r="G315" t="s">
        <v>21</v>
      </c>
      <c r="H315" t="s">
        <v>297</v>
      </c>
      <c r="I315" t="s">
        <v>297</v>
      </c>
      <c r="J315">
        <v>1</v>
      </c>
      <c r="K315">
        <v>47446.02</v>
      </c>
      <c r="L315">
        <v>0</v>
      </c>
      <c r="M315">
        <v>39939.08</v>
      </c>
      <c r="N315" t="s">
        <v>109</v>
      </c>
      <c r="O315" t="s">
        <v>35</v>
      </c>
      <c r="P315" t="s">
        <v>44</v>
      </c>
      <c r="Q315">
        <f>Sales_Data[[#This Row],[Quantity]]*Sales_Data[[#This Row],[Unit_Price]]</f>
        <v>47446.02</v>
      </c>
      <c r="R315">
        <f>Sales_Data[[#This Row],[Gross_Sales]]*Sales_Data[[#This Row],[Discount]]</f>
        <v>0</v>
      </c>
      <c r="S315">
        <f>Sales_Data[[#This Row],[Gross_Sales]]-Sales_Data[[#This Row],[Discount_Amount]]</f>
        <v>47446.02</v>
      </c>
      <c r="T315">
        <f>Sales_Data[[#This Row],[Net Sales]]-Sales_Data[[#This Row],[Cost]]</f>
        <v>7506.9399999999951</v>
      </c>
      <c r="U315" s="2">
        <f>Sales_Data[[#This Row],[Profit]]/Sales_Data[[#This Row],[Net Sales]]</f>
        <v>0.1582206473799066</v>
      </c>
      <c r="V315">
        <f>YEAR(Sales_Data[[#This Row],[Order_Date]])</f>
        <v>2025</v>
      </c>
      <c r="W315" t="str">
        <f>TEXT(Sales_Data[[#This Row],[Order_Date]],"mmm")</f>
        <v>Feb</v>
      </c>
      <c r="X315">
        <f>MONTH(Sales_Data[[#This Row],[Order_Date]])</f>
        <v>2</v>
      </c>
      <c r="Y315" t="str">
        <f>"Q"&amp;ROUNDUP(MONTH(Sales_Data[[#This Row],[Order_Date]])/3,0)</f>
        <v>Q1</v>
      </c>
    </row>
    <row r="316" spans="1:25" x14ac:dyDescent="0.3">
      <c r="A316" t="s">
        <v>833</v>
      </c>
      <c r="B316" s="1">
        <v>45921</v>
      </c>
      <c r="C316" t="s">
        <v>834</v>
      </c>
      <c r="D316" t="s">
        <v>29</v>
      </c>
      <c r="E316" t="s">
        <v>30</v>
      </c>
      <c r="F316" t="s">
        <v>210</v>
      </c>
      <c r="G316" t="s">
        <v>32</v>
      </c>
      <c r="H316" t="s">
        <v>33</v>
      </c>
      <c r="I316" t="s">
        <v>34</v>
      </c>
      <c r="J316">
        <v>5</v>
      </c>
      <c r="K316">
        <v>3137.16</v>
      </c>
      <c r="L316">
        <v>0.05</v>
      </c>
      <c r="M316">
        <v>10053.85</v>
      </c>
      <c r="N316" t="s">
        <v>52</v>
      </c>
      <c r="O316" t="s">
        <v>25</v>
      </c>
      <c r="P316" t="s">
        <v>26</v>
      </c>
      <c r="Q316">
        <f>Sales_Data[[#This Row],[Quantity]]*Sales_Data[[#This Row],[Unit_Price]]</f>
        <v>15685.8</v>
      </c>
      <c r="R316">
        <f>Sales_Data[[#This Row],[Gross_Sales]]*Sales_Data[[#This Row],[Discount]]</f>
        <v>784.29</v>
      </c>
      <c r="S316">
        <f>Sales_Data[[#This Row],[Gross_Sales]]-Sales_Data[[#This Row],[Discount_Amount]]</f>
        <v>14901.509999999998</v>
      </c>
      <c r="T316">
        <f>Sales_Data[[#This Row],[Net Sales]]-Sales_Data[[#This Row],[Cost]]</f>
        <v>4847.659999999998</v>
      </c>
      <c r="U316" s="2">
        <f>Sales_Data[[#This Row],[Profit]]/Sales_Data[[#This Row],[Net Sales]]</f>
        <v>0.32531334072855694</v>
      </c>
      <c r="V316">
        <f>YEAR(Sales_Data[[#This Row],[Order_Date]])</f>
        <v>2025</v>
      </c>
      <c r="W316" t="str">
        <f>TEXT(Sales_Data[[#This Row],[Order_Date]],"mmm")</f>
        <v>Sep</v>
      </c>
      <c r="X316">
        <f>MONTH(Sales_Data[[#This Row],[Order_Date]])</f>
        <v>9</v>
      </c>
      <c r="Y316" t="str">
        <f>"Q"&amp;ROUNDUP(MONTH(Sales_Data[[#This Row],[Order_Date]])/3,0)</f>
        <v>Q3</v>
      </c>
    </row>
    <row r="317" spans="1:25" x14ac:dyDescent="0.3">
      <c r="A317" t="s">
        <v>835</v>
      </c>
      <c r="B317" s="1">
        <v>45940</v>
      </c>
      <c r="C317" t="s">
        <v>390</v>
      </c>
      <c r="D317" t="s">
        <v>47</v>
      </c>
      <c r="E317" t="s">
        <v>48</v>
      </c>
      <c r="F317" t="s">
        <v>164</v>
      </c>
      <c r="G317" t="s">
        <v>41</v>
      </c>
      <c r="H317" t="s">
        <v>102</v>
      </c>
      <c r="I317" t="s">
        <v>103</v>
      </c>
      <c r="J317">
        <v>2</v>
      </c>
      <c r="K317">
        <v>33335.269999999997</v>
      </c>
      <c r="L317">
        <v>0.05</v>
      </c>
      <c r="M317">
        <v>54277.21</v>
      </c>
      <c r="N317" t="s">
        <v>83</v>
      </c>
      <c r="O317" t="s">
        <v>25</v>
      </c>
      <c r="P317" t="s">
        <v>44</v>
      </c>
      <c r="Q317">
        <f>Sales_Data[[#This Row],[Quantity]]*Sales_Data[[#This Row],[Unit_Price]]</f>
        <v>66670.539999999994</v>
      </c>
      <c r="R317">
        <f>Sales_Data[[#This Row],[Gross_Sales]]*Sales_Data[[#This Row],[Discount]]</f>
        <v>3333.527</v>
      </c>
      <c r="S317">
        <f>Sales_Data[[#This Row],[Gross_Sales]]-Sales_Data[[#This Row],[Discount_Amount]]</f>
        <v>63337.012999999992</v>
      </c>
      <c r="T317">
        <f>Sales_Data[[#This Row],[Net Sales]]-Sales_Data[[#This Row],[Cost]]</f>
        <v>9059.8029999999926</v>
      </c>
      <c r="U317" s="2">
        <f>Sales_Data[[#This Row],[Profit]]/Sales_Data[[#This Row],[Net Sales]]</f>
        <v>0.14304121035830966</v>
      </c>
      <c r="V317">
        <f>YEAR(Sales_Data[[#This Row],[Order_Date]])</f>
        <v>2025</v>
      </c>
      <c r="W317" t="str">
        <f>TEXT(Sales_Data[[#This Row],[Order_Date]],"mmm")</f>
        <v>Oct</v>
      </c>
      <c r="X317">
        <f>MONTH(Sales_Data[[#This Row],[Order_Date]])</f>
        <v>10</v>
      </c>
      <c r="Y317" t="str">
        <f>"Q"&amp;ROUNDUP(MONTH(Sales_Data[[#This Row],[Order_Date]])/3,0)</f>
        <v>Q4</v>
      </c>
    </row>
    <row r="318" spans="1:25" x14ac:dyDescent="0.3">
      <c r="A318" t="s">
        <v>836</v>
      </c>
      <c r="B318" s="1">
        <v>45684</v>
      </c>
      <c r="C318" t="s">
        <v>837</v>
      </c>
      <c r="D318" t="s">
        <v>307</v>
      </c>
      <c r="E318" t="s">
        <v>39</v>
      </c>
      <c r="F318" t="s">
        <v>405</v>
      </c>
      <c r="G318" t="s">
        <v>41</v>
      </c>
      <c r="H318" t="s">
        <v>171</v>
      </c>
      <c r="I318" t="s">
        <v>172</v>
      </c>
      <c r="J318">
        <v>1</v>
      </c>
      <c r="K318">
        <v>4518.54</v>
      </c>
      <c r="L318">
        <v>0.05</v>
      </c>
      <c r="M318">
        <v>3532.81</v>
      </c>
      <c r="N318" t="s">
        <v>24</v>
      </c>
      <c r="O318" t="s">
        <v>53</v>
      </c>
      <c r="P318" t="s">
        <v>44</v>
      </c>
      <c r="Q318">
        <f>Sales_Data[[#This Row],[Quantity]]*Sales_Data[[#This Row],[Unit_Price]]</f>
        <v>4518.54</v>
      </c>
      <c r="R318">
        <f>Sales_Data[[#This Row],[Gross_Sales]]*Sales_Data[[#This Row],[Discount]]</f>
        <v>225.92700000000002</v>
      </c>
      <c r="S318">
        <f>Sales_Data[[#This Row],[Gross_Sales]]-Sales_Data[[#This Row],[Discount_Amount]]</f>
        <v>4292.6130000000003</v>
      </c>
      <c r="T318">
        <f>Sales_Data[[#This Row],[Net Sales]]-Sales_Data[[#This Row],[Cost]]</f>
        <v>759.80300000000034</v>
      </c>
      <c r="U318" s="2">
        <f>Sales_Data[[#This Row],[Profit]]/Sales_Data[[#This Row],[Net Sales]]</f>
        <v>0.1770024458296148</v>
      </c>
      <c r="V318">
        <f>YEAR(Sales_Data[[#This Row],[Order_Date]])</f>
        <v>2025</v>
      </c>
      <c r="W318" t="str">
        <f>TEXT(Sales_Data[[#This Row],[Order_Date]],"mmm")</f>
        <v>Jan</v>
      </c>
      <c r="X318">
        <f>MONTH(Sales_Data[[#This Row],[Order_Date]])</f>
        <v>1</v>
      </c>
      <c r="Y318" t="str">
        <f>"Q"&amp;ROUNDUP(MONTH(Sales_Data[[#This Row],[Order_Date]])/3,0)</f>
        <v>Q1</v>
      </c>
    </row>
    <row r="319" spans="1:25" x14ac:dyDescent="0.3">
      <c r="A319" t="s">
        <v>838</v>
      </c>
      <c r="B319" s="1">
        <v>45883</v>
      </c>
      <c r="C319" t="s">
        <v>839</v>
      </c>
      <c r="D319" t="s">
        <v>155</v>
      </c>
      <c r="E319" t="s">
        <v>119</v>
      </c>
      <c r="F319" t="s">
        <v>184</v>
      </c>
      <c r="G319" t="s">
        <v>21</v>
      </c>
      <c r="H319" t="s">
        <v>22</v>
      </c>
      <c r="I319" t="s">
        <v>23</v>
      </c>
      <c r="J319">
        <v>2</v>
      </c>
      <c r="K319">
        <v>2270.4299999999998</v>
      </c>
      <c r="L319">
        <v>0.05</v>
      </c>
      <c r="M319">
        <v>2925.64</v>
      </c>
      <c r="N319" t="s">
        <v>70</v>
      </c>
      <c r="O319" t="s">
        <v>35</v>
      </c>
      <c r="P319" t="s">
        <v>44</v>
      </c>
      <c r="Q319">
        <f>Sales_Data[[#This Row],[Quantity]]*Sales_Data[[#This Row],[Unit_Price]]</f>
        <v>4540.8599999999997</v>
      </c>
      <c r="R319">
        <f>Sales_Data[[#This Row],[Gross_Sales]]*Sales_Data[[#This Row],[Discount]]</f>
        <v>227.04300000000001</v>
      </c>
      <c r="S319">
        <f>Sales_Data[[#This Row],[Gross_Sales]]-Sales_Data[[#This Row],[Discount_Amount]]</f>
        <v>4313.817</v>
      </c>
      <c r="T319">
        <f>Sales_Data[[#This Row],[Net Sales]]-Sales_Data[[#This Row],[Cost]]</f>
        <v>1388.1770000000001</v>
      </c>
      <c r="U319" s="2">
        <f>Sales_Data[[#This Row],[Profit]]/Sales_Data[[#This Row],[Net Sales]]</f>
        <v>0.32179784167942221</v>
      </c>
      <c r="V319">
        <f>YEAR(Sales_Data[[#This Row],[Order_Date]])</f>
        <v>2025</v>
      </c>
      <c r="W319" t="str">
        <f>TEXT(Sales_Data[[#This Row],[Order_Date]],"mmm")</f>
        <v>Aug</v>
      </c>
      <c r="X319">
        <f>MONTH(Sales_Data[[#This Row],[Order_Date]])</f>
        <v>8</v>
      </c>
      <c r="Y319" t="str">
        <f>"Q"&amp;ROUNDUP(MONTH(Sales_Data[[#This Row],[Order_Date]])/3,0)</f>
        <v>Q3</v>
      </c>
    </row>
    <row r="320" spans="1:25" x14ac:dyDescent="0.3">
      <c r="A320" t="s">
        <v>840</v>
      </c>
      <c r="B320" s="1">
        <v>45934</v>
      </c>
      <c r="C320" t="s">
        <v>841</v>
      </c>
      <c r="D320" t="s">
        <v>283</v>
      </c>
      <c r="E320" t="s">
        <v>48</v>
      </c>
      <c r="F320" t="s">
        <v>126</v>
      </c>
      <c r="G320" t="s">
        <v>41</v>
      </c>
      <c r="H320" t="s">
        <v>42</v>
      </c>
      <c r="I320" t="s">
        <v>43</v>
      </c>
      <c r="J320">
        <v>1</v>
      </c>
      <c r="K320">
        <v>51915.11</v>
      </c>
      <c r="L320">
        <v>0</v>
      </c>
      <c r="M320">
        <v>42969.42</v>
      </c>
      <c r="N320" t="s">
        <v>109</v>
      </c>
      <c r="O320" t="s">
        <v>35</v>
      </c>
      <c r="P320" t="s">
        <v>44</v>
      </c>
      <c r="Q320">
        <f>Sales_Data[[#This Row],[Quantity]]*Sales_Data[[#This Row],[Unit_Price]]</f>
        <v>51915.11</v>
      </c>
      <c r="R320">
        <f>Sales_Data[[#This Row],[Gross_Sales]]*Sales_Data[[#This Row],[Discount]]</f>
        <v>0</v>
      </c>
      <c r="S320">
        <f>Sales_Data[[#This Row],[Gross_Sales]]-Sales_Data[[#This Row],[Discount_Amount]]</f>
        <v>51915.11</v>
      </c>
      <c r="T320">
        <f>Sales_Data[[#This Row],[Net Sales]]-Sales_Data[[#This Row],[Cost]]</f>
        <v>8945.6900000000023</v>
      </c>
      <c r="U320" s="2">
        <f>Sales_Data[[#This Row],[Profit]]/Sales_Data[[#This Row],[Net Sales]]</f>
        <v>0.17231380228222579</v>
      </c>
      <c r="V320">
        <f>YEAR(Sales_Data[[#This Row],[Order_Date]])</f>
        <v>2025</v>
      </c>
      <c r="W320" t="str">
        <f>TEXT(Sales_Data[[#This Row],[Order_Date]],"mmm")</f>
        <v>Oct</v>
      </c>
      <c r="X320">
        <f>MONTH(Sales_Data[[#This Row],[Order_Date]])</f>
        <v>10</v>
      </c>
      <c r="Y320" t="str">
        <f>"Q"&amp;ROUNDUP(MONTH(Sales_Data[[#This Row],[Order_Date]])/3,0)</f>
        <v>Q4</v>
      </c>
    </row>
    <row r="321" spans="1:25" x14ac:dyDescent="0.3">
      <c r="A321" t="s">
        <v>842</v>
      </c>
      <c r="B321" s="1">
        <v>45943</v>
      </c>
      <c r="C321" t="s">
        <v>424</v>
      </c>
      <c r="D321" t="s">
        <v>274</v>
      </c>
      <c r="E321" t="s">
        <v>119</v>
      </c>
      <c r="F321" t="s">
        <v>249</v>
      </c>
      <c r="G321" t="s">
        <v>75</v>
      </c>
      <c r="H321" t="s">
        <v>185</v>
      </c>
      <c r="I321" t="s">
        <v>261</v>
      </c>
      <c r="J321">
        <v>1</v>
      </c>
      <c r="K321">
        <v>8559.3799999999992</v>
      </c>
      <c r="L321">
        <v>0.15</v>
      </c>
      <c r="M321">
        <v>5464.8</v>
      </c>
      <c r="N321" t="s">
        <v>83</v>
      </c>
      <c r="O321" t="s">
        <v>53</v>
      </c>
      <c r="P321" t="s">
        <v>26</v>
      </c>
      <c r="Q321">
        <f>Sales_Data[[#This Row],[Quantity]]*Sales_Data[[#This Row],[Unit_Price]]</f>
        <v>8559.3799999999992</v>
      </c>
      <c r="R321">
        <f>Sales_Data[[#This Row],[Gross_Sales]]*Sales_Data[[#This Row],[Discount]]</f>
        <v>1283.9069999999999</v>
      </c>
      <c r="S321">
        <f>Sales_Data[[#This Row],[Gross_Sales]]-Sales_Data[[#This Row],[Discount_Amount]]</f>
        <v>7275.472999999999</v>
      </c>
      <c r="T321">
        <f>Sales_Data[[#This Row],[Net Sales]]-Sales_Data[[#This Row],[Cost]]</f>
        <v>1810.6729999999989</v>
      </c>
      <c r="U321" s="2">
        <f>Sales_Data[[#This Row],[Profit]]/Sales_Data[[#This Row],[Net Sales]]</f>
        <v>0.24887357839139793</v>
      </c>
      <c r="V321">
        <f>YEAR(Sales_Data[[#This Row],[Order_Date]])</f>
        <v>2025</v>
      </c>
      <c r="W321" t="str">
        <f>TEXT(Sales_Data[[#This Row],[Order_Date]],"mmm")</f>
        <v>Oct</v>
      </c>
      <c r="X321">
        <f>MONTH(Sales_Data[[#This Row],[Order_Date]])</f>
        <v>10</v>
      </c>
      <c r="Y321" t="str">
        <f>"Q"&amp;ROUNDUP(MONTH(Sales_Data[[#This Row],[Order_Date]])/3,0)</f>
        <v>Q4</v>
      </c>
    </row>
    <row r="322" spans="1:25" x14ac:dyDescent="0.3">
      <c r="A322" t="s">
        <v>843</v>
      </c>
      <c r="B322" s="1">
        <v>45754</v>
      </c>
      <c r="C322" t="s">
        <v>844</v>
      </c>
      <c r="D322" t="s">
        <v>433</v>
      </c>
      <c r="E322" t="s">
        <v>48</v>
      </c>
      <c r="F322" t="s">
        <v>164</v>
      </c>
      <c r="G322" t="s">
        <v>41</v>
      </c>
      <c r="H322" t="s">
        <v>171</v>
      </c>
      <c r="I322" t="s">
        <v>172</v>
      </c>
      <c r="J322">
        <v>1</v>
      </c>
      <c r="K322">
        <v>58085.05</v>
      </c>
      <c r="L322">
        <v>0</v>
      </c>
      <c r="M322">
        <v>44705.05</v>
      </c>
      <c r="N322" t="s">
        <v>24</v>
      </c>
      <c r="O322" t="s">
        <v>35</v>
      </c>
      <c r="P322" t="s">
        <v>44</v>
      </c>
      <c r="Q322">
        <f>Sales_Data[[#This Row],[Quantity]]*Sales_Data[[#This Row],[Unit_Price]]</f>
        <v>58085.05</v>
      </c>
      <c r="R322">
        <f>Sales_Data[[#This Row],[Gross_Sales]]*Sales_Data[[#This Row],[Discount]]</f>
        <v>0</v>
      </c>
      <c r="S322">
        <f>Sales_Data[[#This Row],[Gross_Sales]]-Sales_Data[[#This Row],[Discount_Amount]]</f>
        <v>58085.05</v>
      </c>
      <c r="T322">
        <f>Sales_Data[[#This Row],[Net Sales]]-Sales_Data[[#This Row],[Cost]]</f>
        <v>13380</v>
      </c>
      <c r="U322" s="2">
        <f>Sales_Data[[#This Row],[Profit]]/Sales_Data[[#This Row],[Net Sales]]</f>
        <v>0.2303518719532823</v>
      </c>
      <c r="V322">
        <f>YEAR(Sales_Data[[#This Row],[Order_Date]])</f>
        <v>2025</v>
      </c>
      <c r="W322" t="str">
        <f>TEXT(Sales_Data[[#This Row],[Order_Date]],"mmm")</f>
        <v>Apr</v>
      </c>
      <c r="X322">
        <f>MONTH(Sales_Data[[#This Row],[Order_Date]])</f>
        <v>4</v>
      </c>
      <c r="Y322" t="str">
        <f>"Q"&amp;ROUNDUP(MONTH(Sales_Data[[#This Row],[Order_Date]])/3,0)</f>
        <v>Q2</v>
      </c>
    </row>
    <row r="323" spans="1:25" x14ac:dyDescent="0.3">
      <c r="A323" t="s">
        <v>845</v>
      </c>
      <c r="B323" s="1">
        <v>45941</v>
      </c>
      <c r="C323" t="s">
        <v>846</v>
      </c>
      <c r="D323" t="s">
        <v>322</v>
      </c>
      <c r="E323" t="s">
        <v>39</v>
      </c>
      <c r="F323" t="s">
        <v>405</v>
      </c>
      <c r="G323" t="s">
        <v>32</v>
      </c>
      <c r="H323" t="s">
        <v>33</v>
      </c>
      <c r="I323" t="s">
        <v>161</v>
      </c>
      <c r="J323">
        <v>2</v>
      </c>
      <c r="K323">
        <v>2521.48</v>
      </c>
      <c r="L323">
        <v>0.05</v>
      </c>
      <c r="M323">
        <v>4206.6099999999997</v>
      </c>
      <c r="N323" t="s">
        <v>52</v>
      </c>
      <c r="O323" t="s">
        <v>35</v>
      </c>
      <c r="P323" t="s">
        <v>71</v>
      </c>
      <c r="Q323">
        <f>Sales_Data[[#This Row],[Quantity]]*Sales_Data[[#This Row],[Unit_Price]]</f>
        <v>5042.96</v>
      </c>
      <c r="R323">
        <f>Sales_Data[[#This Row],[Gross_Sales]]*Sales_Data[[#This Row],[Discount]]</f>
        <v>252.14800000000002</v>
      </c>
      <c r="S323">
        <f>Sales_Data[[#This Row],[Gross_Sales]]-Sales_Data[[#This Row],[Discount_Amount]]</f>
        <v>4790.8119999999999</v>
      </c>
      <c r="T323">
        <f>Sales_Data[[#This Row],[Net Sales]]-Sales_Data[[#This Row],[Cost]]</f>
        <v>584.20200000000023</v>
      </c>
      <c r="U323" s="2">
        <f>Sales_Data[[#This Row],[Profit]]/Sales_Data[[#This Row],[Net Sales]]</f>
        <v>0.12194216763254334</v>
      </c>
      <c r="V323">
        <f>YEAR(Sales_Data[[#This Row],[Order_Date]])</f>
        <v>2025</v>
      </c>
      <c r="W323" t="str">
        <f>TEXT(Sales_Data[[#This Row],[Order_Date]],"mmm")</f>
        <v>Oct</v>
      </c>
      <c r="X323">
        <f>MONTH(Sales_Data[[#This Row],[Order_Date]])</f>
        <v>10</v>
      </c>
      <c r="Y323" t="str">
        <f>"Q"&amp;ROUNDUP(MONTH(Sales_Data[[#This Row],[Order_Date]])/3,0)</f>
        <v>Q4</v>
      </c>
    </row>
    <row r="324" spans="1:25" x14ac:dyDescent="0.3">
      <c r="A324" t="s">
        <v>847</v>
      </c>
      <c r="B324" s="1">
        <v>45974</v>
      </c>
      <c r="C324" t="s">
        <v>848</v>
      </c>
      <c r="D324" t="s">
        <v>341</v>
      </c>
      <c r="E324" t="s">
        <v>19</v>
      </c>
      <c r="F324" t="s">
        <v>20</v>
      </c>
      <c r="G324" t="s">
        <v>21</v>
      </c>
      <c r="H324" t="s">
        <v>127</v>
      </c>
      <c r="I324" t="s">
        <v>128</v>
      </c>
      <c r="J324">
        <v>3</v>
      </c>
      <c r="K324">
        <v>7723.9</v>
      </c>
      <c r="L324">
        <v>0.2</v>
      </c>
      <c r="M324">
        <v>11556.49</v>
      </c>
      <c r="N324" t="s">
        <v>70</v>
      </c>
      <c r="O324" t="s">
        <v>35</v>
      </c>
      <c r="P324" t="s">
        <v>71</v>
      </c>
      <c r="Q324">
        <f>Sales_Data[[#This Row],[Quantity]]*Sales_Data[[#This Row],[Unit_Price]]</f>
        <v>23171.699999999997</v>
      </c>
      <c r="R324">
        <f>Sales_Data[[#This Row],[Gross_Sales]]*Sales_Data[[#This Row],[Discount]]</f>
        <v>4634.3399999999992</v>
      </c>
      <c r="S324">
        <f>Sales_Data[[#This Row],[Gross_Sales]]-Sales_Data[[#This Row],[Discount_Amount]]</f>
        <v>18537.359999999997</v>
      </c>
      <c r="T324">
        <f>Sales_Data[[#This Row],[Net Sales]]-Sales_Data[[#This Row],[Cost]]</f>
        <v>6980.8699999999972</v>
      </c>
      <c r="U324" s="2">
        <f>Sales_Data[[#This Row],[Profit]]/Sales_Data[[#This Row],[Net Sales]]</f>
        <v>0.37658382854948053</v>
      </c>
      <c r="V324">
        <f>YEAR(Sales_Data[[#This Row],[Order_Date]])</f>
        <v>2025</v>
      </c>
      <c r="W324" t="str">
        <f>TEXT(Sales_Data[[#This Row],[Order_Date]],"mmm")</f>
        <v>Nov</v>
      </c>
      <c r="X324">
        <f>MONTH(Sales_Data[[#This Row],[Order_Date]])</f>
        <v>11</v>
      </c>
      <c r="Y324" t="str">
        <f>"Q"&amp;ROUNDUP(MONTH(Sales_Data[[#This Row],[Order_Date]])/3,0)</f>
        <v>Q4</v>
      </c>
    </row>
    <row r="325" spans="1:25" x14ac:dyDescent="0.3">
      <c r="A325" t="s">
        <v>849</v>
      </c>
      <c r="B325" s="1">
        <v>45961</v>
      </c>
      <c r="C325" t="s">
        <v>850</v>
      </c>
      <c r="D325" t="s">
        <v>374</v>
      </c>
      <c r="E325" t="s">
        <v>119</v>
      </c>
      <c r="F325" t="s">
        <v>249</v>
      </c>
      <c r="G325" t="s">
        <v>75</v>
      </c>
      <c r="H325" t="s">
        <v>76</v>
      </c>
      <c r="I325" t="s">
        <v>108</v>
      </c>
      <c r="J325">
        <v>1</v>
      </c>
      <c r="K325">
        <v>7371.42</v>
      </c>
      <c r="L325">
        <v>0.1</v>
      </c>
      <c r="M325">
        <v>5728.12</v>
      </c>
      <c r="N325" t="s">
        <v>52</v>
      </c>
      <c r="O325" t="s">
        <v>35</v>
      </c>
      <c r="P325" t="s">
        <v>26</v>
      </c>
      <c r="Q325">
        <f>Sales_Data[[#This Row],[Quantity]]*Sales_Data[[#This Row],[Unit_Price]]</f>
        <v>7371.42</v>
      </c>
      <c r="R325">
        <f>Sales_Data[[#This Row],[Gross_Sales]]*Sales_Data[[#This Row],[Discount]]</f>
        <v>737.14200000000005</v>
      </c>
      <c r="S325">
        <f>Sales_Data[[#This Row],[Gross_Sales]]-Sales_Data[[#This Row],[Discount_Amount]]</f>
        <v>6634.2780000000002</v>
      </c>
      <c r="T325">
        <f>Sales_Data[[#This Row],[Net Sales]]-Sales_Data[[#This Row],[Cost]]</f>
        <v>906.15800000000036</v>
      </c>
      <c r="U325" s="2">
        <f>Sales_Data[[#This Row],[Profit]]/Sales_Data[[#This Row],[Net Sales]]</f>
        <v>0.13658728199210227</v>
      </c>
      <c r="V325">
        <f>YEAR(Sales_Data[[#This Row],[Order_Date]])</f>
        <v>2025</v>
      </c>
      <c r="W325" t="str">
        <f>TEXT(Sales_Data[[#This Row],[Order_Date]],"mmm")</f>
        <v>Oct</v>
      </c>
      <c r="X325">
        <f>MONTH(Sales_Data[[#This Row],[Order_Date]])</f>
        <v>10</v>
      </c>
      <c r="Y325" t="str">
        <f>"Q"&amp;ROUNDUP(MONTH(Sales_Data[[#This Row],[Order_Date]])/3,0)</f>
        <v>Q4</v>
      </c>
    </row>
    <row r="326" spans="1:25" x14ac:dyDescent="0.3">
      <c r="A326" t="s">
        <v>851</v>
      </c>
      <c r="B326" s="1">
        <v>45804</v>
      </c>
      <c r="C326" t="s">
        <v>852</v>
      </c>
      <c r="D326" t="s">
        <v>463</v>
      </c>
      <c r="E326" t="s">
        <v>48</v>
      </c>
      <c r="F326" t="s">
        <v>132</v>
      </c>
      <c r="G326" t="s">
        <v>41</v>
      </c>
      <c r="H326" t="s">
        <v>102</v>
      </c>
      <c r="I326" t="s">
        <v>388</v>
      </c>
      <c r="J326">
        <v>1</v>
      </c>
      <c r="K326">
        <v>39289.94</v>
      </c>
      <c r="L326">
        <v>0.05</v>
      </c>
      <c r="M326">
        <v>30182.37</v>
      </c>
      <c r="N326" t="s">
        <v>109</v>
      </c>
      <c r="O326" t="s">
        <v>35</v>
      </c>
      <c r="P326" t="s">
        <v>44</v>
      </c>
      <c r="Q326">
        <f>Sales_Data[[#This Row],[Quantity]]*Sales_Data[[#This Row],[Unit_Price]]</f>
        <v>39289.94</v>
      </c>
      <c r="R326">
        <f>Sales_Data[[#This Row],[Gross_Sales]]*Sales_Data[[#This Row],[Discount]]</f>
        <v>1964.4970000000003</v>
      </c>
      <c r="S326">
        <f>Sales_Data[[#This Row],[Gross_Sales]]-Sales_Data[[#This Row],[Discount_Amount]]</f>
        <v>37325.442999999999</v>
      </c>
      <c r="T326">
        <f>Sales_Data[[#This Row],[Net Sales]]-Sales_Data[[#This Row],[Cost]]</f>
        <v>7143.0730000000003</v>
      </c>
      <c r="U326" s="2">
        <f>Sales_Data[[#This Row],[Profit]]/Sales_Data[[#This Row],[Net Sales]]</f>
        <v>0.19137275879083337</v>
      </c>
      <c r="V326">
        <f>YEAR(Sales_Data[[#This Row],[Order_Date]])</f>
        <v>2025</v>
      </c>
      <c r="W326" t="str">
        <f>TEXT(Sales_Data[[#This Row],[Order_Date]],"mmm")</f>
        <v>May</v>
      </c>
      <c r="X326">
        <f>MONTH(Sales_Data[[#This Row],[Order_Date]])</f>
        <v>5</v>
      </c>
      <c r="Y326" t="str">
        <f>"Q"&amp;ROUNDUP(MONTH(Sales_Data[[#This Row],[Order_Date]])/3,0)</f>
        <v>Q2</v>
      </c>
    </row>
    <row r="327" spans="1:25" x14ac:dyDescent="0.3">
      <c r="A327" t="s">
        <v>853</v>
      </c>
      <c r="B327" s="1">
        <v>45661</v>
      </c>
      <c r="C327" t="s">
        <v>854</v>
      </c>
      <c r="D327" t="s">
        <v>433</v>
      </c>
      <c r="E327" t="s">
        <v>19</v>
      </c>
      <c r="F327" t="s">
        <v>57</v>
      </c>
      <c r="G327" t="s">
        <v>67</v>
      </c>
      <c r="H327" t="s">
        <v>68</v>
      </c>
      <c r="I327" t="s">
        <v>69</v>
      </c>
      <c r="J327">
        <v>2</v>
      </c>
      <c r="K327">
        <v>10178.92</v>
      </c>
      <c r="L327">
        <v>0</v>
      </c>
      <c r="M327">
        <v>14466.43</v>
      </c>
      <c r="N327" t="s">
        <v>83</v>
      </c>
      <c r="O327" t="s">
        <v>35</v>
      </c>
      <c r="P327" t="s">
        <v>26</v>
      </c>
      <c r="Q327">
        <f>Sales_Data[[#This Row],[Quantity]]*Sales_Data[[#This Row],[Unit_Price]]</f>
        <v>20357.84</v>
      </c>
      <c r="R327">
        <f>Sales_Data[[#This Row],[Gross_Sales]]*Sales_Data[[#This Row],[Discount]]</f>
        <v>0</v>
      </c>
      <c r="S327">
        <f>Sales_Data[[#This Row],[Gross_Sales]]-Sales_Data[[#This Row],[Discount_Amount]]</f>
        <v>20357.84</v>
      </c>
      <c r="T327">
        <f>Sales_Data[[#This Row],[Net Sales]]-Sales_Data[[#This Row],[Cost]]</f>
        <v>5891.41</v>
      </c>
      <c r="U327" s="2">
        <f>Sales_Data[[#This Row],[Profit]]/Sales_Data[[#This Row],[Net Sales]]</f>
        <v>0.28939268606099666</v>
      </c>
      <c r="V327">
        <f>YEAR(Sales_Data[[#This Row],[Order_Date]])</f>
        <v>2025</v>
      </c>
      <c r="W327" t="str">
        <f>TEXT(Sales_Data[[#This Row],[Order_Date]],"mmm")</f>
        <v>Jan</v>
      </c>
      <c r="X327">
        <f>MONTH(Sales_Data[[#This Row],[Order_Date]])</f>
        <v>1</v>
      </c>
      <c r="Y327" t="str">
        <f>"Q"&amp;ROUNDUP(MONTH(Sales_Data[[#This Row],[Order_Date]])/3,0)</f>
        <v>Q1</v>
      </c>
    </row>
    <row r="328" spans="1:25" x14ac:dyDescent="0.3">
      <c r="A328" t="s">
        <v>855</v>
      </c>
      <c r="B328" s="1">
        <v>45692</v>
      </c>
      <c r="C328" t="s">
        <v>856</v>
      </c>
      <c r="D328" t="s">
        <v>857</v>
      </c>
      <c r="E328" t="s">
        <v>119</v>
      </c>
      <c r="F328" t="s">
        <v>120</v>
      </c>
      <c r="G328" t="s">
        <v>21</v>
      </c>
      <c r="H328" t="s">
        <v>127</v>
      </c>
      <c r="I328" t="s">
        <v>342</v>
      </c>
      <c r="J328">
        <v>2</v>
      </c>
      <c r="K328">
        <v>8376.4599999999991</v>
      </c>
      <c r="L328">
        <v>0.2</v>
      </c>
      <c r="M328">
        <v>10850.61</v>
      </c>
      <c r="N328" t="s">
        <v>70</v>
      </c>
      <c r="O328" t="s">
        <v>35</v>
      </c>
      <c r="P328" t="s">
        <v>44</v>
      </c>
      <c r="Q328">
        <f>Sales_Data[[#This Row],[Quantity]]*Sales_Data[[#This Row],[Unit_Price]]</f>
        <v>16752.919999999998</v>
      </c>
      <c r="R328">
        <f>Sales_Data[[#This Row],[Gross_Sales]]*Sales_Data[[#This Row],[Discount]]</f>
        <v>3350.5839999999998</v>
      </c>
      <c r="S328">
        <f>Sales_Data[[#This Row],[Gross_Sales]]-Sales_Data[[#This Row],[Discount_Amount]]</f>
        <v>13402.335999999999</v>
      </c>
      <c r="T328">
        <f>Sales_Data[[#This Row],[Net Sales]]-Sales_Data[[#This Row],[Cost]]</f>
        <v>2551.7259999999987</v>
      </c>
      <c r="U328" s="2">
        <f>Sales_Data[[#This Row],[Profit]]/Sales_Data[[#This Row],[Net Sales]]</f>
        <v>0.1903941223380759</v>
      </c>
      <c r="V328">
        <f>YEAR(Sales_Data[[#This Row],[Order_Date]])</f>
        <v>2025</v>
      </c>
      <c r="W328" t="str">
        <f>TEXT(Sales_Data[[#This Row],[Order_Date]],"mmm")</f>
        <v>Feb</v>
      </c>
      <c r="X328">
        <f>MONTH(Sales_Data[[#This Row],[Order_Date]])</f>
        <v>2</v>
      </c>
      <c r="Y328" t="str">
        <f>"Q"&amp;ROUNDUP(MONTH(Sales_Data[[#This Row],[Order_Date]])/3,0)</f>
        <v>Q1</v>
      </c>
    </row>
    <row r="329" spans="1:25" x14ac:dyDescent="0.3">
      <c r="A329" t="s">
        <v>858</v>
      </c>
      <c r="B329" s="1">
        <v>45849</v>
      </c>
      <c r="C329" t="s">
        <v>859</v>
      </c>
      <c r="D329" t="s">
        <v>106</v>
      </c>
      <c r="E329" t="s">
        <v>39</v>
      </c>
      <c r="F329" t="s">
        <v>405</v>
      </c>
      <c r="G329" t="s">
        <v>21</v>
      </c>
      <c r="H329" t="s">
        <v>127</v>
      </c>
      <c r="I329" t="s">
        <v>128</v>
      </c>
      <c r="J329">
        <v>3</v>
      </c>
      <c r="K329">
        <v>3937.76</v>
      </c>
      <c r="L329">
        <v>0</v>
      </c>
      <c r="M329">
        <v>7946.66</v>
      </c>
      <c r="N329" t="s">
        <v>70</v>
      </c>
      <c r="O329" t="s">
        <v>25</v>
      </c>
      <c r="P329" t="s">
        <v>26</v>
      </c>
      <c r="Q329">
        <f>Sales_Data[[#This Row],[Quantity]]*Sales_Data[[#This Row],[Unit_Price]]</f>
        <v>11813.28</v>
      </c>
      <c r="R329">
        <f>Sales_Data[[#This Row],[Gross_Sales]]*Sales_Data[[#This Row],[Discount]]</f>
        <v>0</v>
      </c>
      <c r="S329">
        <f>Sales_Data[[#This Row],[Gross_Sales]]-Sales_Data[[#This Row],[Discount_Amount]]</f>
        <v>11813.28</v>
      </c>
      <c r="T329">
        <f>Sales_Data[[#This Row],[Net Sales]]-Sales_Data[[#This Row],[Cost]]</f>
        <v>3866.6200000000008</v>
      </c>
      <c r="U329" s="2">
        <f>Sales_Data[[#This Row],[Profit]]/Sales_Data[[#This Row],[Net Sales]]</f>
        <v>0.32731129711646556</v>
      </c>
      <c r="V329">
        <f>YEAR(Sales_Data[[#This Row],[Order_Date]])</f>
        <v>2025</v>
      </c>
      <c r="W329" t="str">
        <f>TEXT(Sales_Data[[#This Row],[Order_Date]],"mmm")</f>
        <v>Jul</v>
      </c>
      <c r="X329">
        <f>MONTH(Sales_Data[[#This Row],[Order_Date]])</f>
        <v>7</v>
      </c>
      <c r="Y329" t="str">
        <f>"Q"&amp;ROUNDUP(MONTH(Sales_Data[[#This Row],[Order_Date]])/3,0)</f>
        <v>Q3</v>
      </c>
    </row>
    <row r="330" spans="1:25" x14ac:dyDescent="0.3">
      <c r="A330" t="s">
        <v>860</v>
      </c>
      <c r="B330" s="1">
        <v>45706</v>
      </c>
      <c r="C330" t="s">
        <v>426</v>
      </c>
      <c r="D330" t="s">
        <v>307</v>
      </c>
      <c r="E330" t="s">
        <v>19</v>
      </c>
      <c r="F330" t="s">
        <v>113</v>
      </c>
      <c r="G330" t="s">
        <v>75</v>
      </c>
      <c r="H330" t="s">
        <v>76</v>
      </c>
      <c r="I330" t="s">
        <v>77</v>
      </c>
      <c r="J330">
        <v>1</v>
      </c>
      <c r="K330">
        <v>9608.44</v>
      </c>
      <c r="L330">
        <v>0.1</v>
      </c>
      <c r="M330">
        <v>6515.89</v>
      </c>
      <c r="N330" t="s">
        <v>52</v>
      </c>
      <c r="O330" t="s">
        <v>35</v>
      </c>
      <c r="P330" t="s">
        <v>71</v>
      </c>
      <c r="Q330">
        <f>Sales_Data[[#This Row],[Quantity]]*Sales_Data[[#This Row],[Unit_Price]]</f>
        <v>9608.44</v>
      </c>
      <c r="R330">
        <f>Sales_Data[[#This Row],[Gross_Sales]]*Sales_Data[[#This Row],[Discount]]</f>
        <v>960.84400000000005</v>
      </c>
      <c r="S330">
        <f>Sales_Data[[#This Row],[Gross_Sales]]-Sales_Data[[#This Row],[Discount_Amount]]</f>
        <v>8647.5960000000014</v>
      </c>
      <c r="T330">
        <f>Sales_Data[[#This Row],[Net Sales]]-Sales_Data[[#This Row],[Cost]]</f>
        <v>2131.706000000001</v>
      </c>
      <c r="U330" s="2">
        <f>Sales_Data[[#This Row],[Profit]]/Sales_Data[[#This Row],[Net Sales]]</f>
        <v>0.24650850941695249</v>
      </c>
      <c r="V330">
        <f>YEAR(Sales_Data[[#This Row],[Order_Date]])</f>
        <v>2025</v>
      </c>
      <c r="W330" t="str">
        <f>TEXT(Sales_Data[[#This Row],[Order_Date]],"mmm")</f>
        <v>Feb</v>
      </c>
      <c r="X330">
        <f>MONTH(Sales_Data[[#This Row],[Order_Date]])</f>
        <v>2</v>
      </c>
      <c r="Y330" t="str">
        <f>"Q"&amp;ROUNDUP(MONTH(Sales_Data[[#This Row],[Order_Date]])/3,0)</f>
        <v>Q1</v>
      </c>
    </row>
    <row r="331" spans="1:25" x14ac:dyDescent="0.3">
      <c r="A331" t="s">
        <v>861</v>
      </c>
      <c r="B331" s="1">
        <v>45674</v>
      </c>
      <c r="C331" t="s">
        <v>862</v>
      </c>
      <c r="D331" t="s">
        <v>168</v>
      </c>
      <c r="E331" t="s">
        <v>48</v>
      </c>
      <c r="F331" t="s">
        <v>132</v>
      </c>
      <c r="G331" t="s">
        <v>67</v>
      </c>
      <c r="H331" t="s">
        <v>121</v>
      </c>
      <c r="I331" t="s">
        <v>142</v>
      </c>
      <c r="J331">
        <v>2</v>
      </c>
      <c r="K331">
        <v>4168.18</v>
      </c>
      <c r="L331">
        <v>0.15</v>
      </c>
      <c r="M331">
        <v>5896.57</v>
      </c>
      <c r="N331" t="s">
        <v>52</v>
      </c>
      <c r="O331" t="s">
        <v>35</v>
      </c>
      <c r="P331" t="s">
        <v>44</v>
      </c>
      <c r="Q331">
        <f>Sales_Data[[#This Row],[Quantity]]*Sales_Data[[#This Row],[Unit_Price]]</f>
        <v>8336.36</v>
      </c>
      <c r="R331">
        <f>Sales_Data[[#This Row],[Gross_Sales]]*Sales_Data[[#This Row],[Discount]]</f>
        <v>1250.454</v>
      </c>
      <c r="S331">
        <f>Sales_Data[[#This Row],[Gross_Sales]]-Sales_Data[[#This Row],[Discount_Amount]]</f>
        <v>7085.9060000000009</v>
      </c>
      <c r="T331">
        <f>Sales_Data[[#This Row],[Net Sales]]-Sales_Data[[#This Row],[Cost]]</f>
        <v>1189.3360000000011</v>
      </c>
      <c r="U331" s="2">
        <f>Sales_Data[[#This Row],[Profit]]/Sales_Data[[#This Row],[Net Sales]]</f>
        <v>0.16784529741150969</v>
      </c>
      <c r="V331">
        <f>YEAR(Sales_Data[[#This Row],[Order_Date]])</f>
        <v>2025</v>
      </c>
      <c r="W331" t="str">
        <f>TEXT(Sales_Data[[#This Row],[Order_Date]],"mmm")</f>
        <v>Jan</v>
      </c>
      <c r="X331">
        <f>MONTH(Sales_Data[[#This Row],[Order_Date]])</f>
        <v>1</v>
      </c>
      <c r="Y331" t="str">
        <f>"Q"&amp;ROUNDUP(MONTH(Sales_Data[[#This Row],[Order_Date]])/3,0)</f>
        <v>Q1</v>
      </c>
    </row>
    <row r="332" spans="1:25" x14ac:dyDescent="0.3">
      <c r="A332" t="s">
        <v>863</v>
      </c>
      <c r="B332" s="1">
        <v>45829</v>
      </c>
      <c r="C332" t="s">
        <v>864</v>
      </c>
      <c r="D332" t="s">
        <v>624</v>
      </c>
      <c r="E332" t="s">
        <v>39</v>
      </c>
      <c r="F332" t="s">
        <v>96</v>
      </c>
      <c r="G332" t="s">
        <v>21</v>
      </c>
      <c r="H332" t="s">
        <v>230</v>
      </c>
      <c r="I332" t="s">
        <v>328</v>
      </c>
      <c r="J332">
        <v>1</v>
      </c>
      <c r="K332">
        <v>858.15</v>
      </c>
      <c r="L332">
        <v>0</v>
      </c>
      <c r="M332">
        <v>578.78</v>
      </c>
      <c r="N332" t="s">
        <v>109</v>
      </c>
      <c r="O332" t="s">
        <v>53</v>
      </c>
      <c r="P332" t="s">
        <v>26</v>
      </c>
      <c r="Q332">
        <f>Sales_Data[[#This Row],[Quantity]]*Sales_Data[[#This Row],[Unit_Price]]</f>
        <v>858.15</v>
      </c>
      <c r="R332">
        <f>Sales_Data[[#This Row],[Gross_Sales]]*Sales_Data[[#This Row],[Discount]]</f>
        <v>0</v>
      </c>
      <c r="S332">
        <f>Sales_Data[[#This Row],[Gross_Sales]]-Sales_Data[[#This Row],[Discount_Amount]]</f>
        <v>858.15</v>
      </c>
      <c r="T332">
        <f>Sales_Data[[#This Row],[Net Sales]]-Sales_Data[[#This Row],[Cost]]</f>
        <v>279.37</v>
      </c>
      <c r="U332" s="2">
        <f>Sales_Data[[#This Row],[Profit]]/Sales_Data[[#This Row],[Net Sales]]</f>
        <v>0.32554914641962363</v>
      </c>
      <c r="V332">
        <f>YEAR(Sales_Data[[#This Row],[Order_Date]])</f>
        <v>2025</v>
      </c>
      <c r="W332" t="str">
        <f>TEXT(Sales_Data[[#This Row],[Order_Date]],"mmm")</f>
        <v>Jun</v>
      </c>
      <c r="X332">
        <f>MONTH(Sales_Data[[#This Row],[Order_Date]])</f>
        <v>6</v>
      </c>
      <c r="Y332" t="str">
        <f>"Q"&amp;ROUNDUP(MONTH(Sales_Data[[#This Row],[Order_Date]])/3,0)</f>
        <v>Q2</v>
      </c>
    </row>
    <row r="333" spans="1:25" x14ac:dyDescent="0.3">
      <c r="A333" t="s">
        <v>865</v>
      </c>
      <c r="B333" s="1">
        <v>45877</v>
      </c>
      <c r="C333" t="s">
        <v>866</v>
      </c>
      <c r="D333" t="s">
        <v>307</v>
      </c>
      <c r="E333" t="s">
        <v>48</v>
      </c>
      <c r="F333" t="s">
        <v>132</v>
      </c>
      <c r="G333" t="s">
        <v>67</v>
      </c>
      <c r="H333" t="s">
        <v>68</v>
      </c>
      <c r="I333" t="s">
        <v>97</v>
      </c>
      <c r="J333">
        <v>2</v>
      </c>
      <c r="K333">
        <v>1971.19</v>
      </c>
      <c r="L333">
        <v>0.1</v>
      </c>
      <c r="M333">
        <v>2716.98</v>
      </c>
      <c r="N333" t="s">
        <v>24</v>
      </c>
      <c r="O333" t="s">
        <v>53</v>
      </c>
      <c r="P333" t="s">
        <v>71</v>
      </c>
      <c r="Q333">
        <f>Sales_Data[[#This Row],[Quantity]]*Sales_Data[[#This Row],[Unit_Price]]</f>
        <v>3942.38</v>
      </c>
      <c r="R333">
        <f>Sales_Data[[#This Row],[Gross_Sales]]*Sales_Data[[#This Row],[Discount]]</f>
        <v>394.23800000000006</v>
      </c>
      <c r="S333">
        <f>Sales_Data[[#This Row],[Gross_Sales]]-Sales_Data[[#This Row],[Discount_Amount]]</f>
        <v>3548.1419999999998</v>
      </c>
      <c r="T333">
        <f>Sales_Data[[#This Row],[Net Sales]]-Sales_Data[[#This Row],[Cost]]</f>
        <v>831.16199999999981</v>
      </c>
      <c r="U333" s="2">
        <f>Sales_Data[[#This Row],[Profit]]/Sales_Data[[#This Row],[Net Sales]]</f>
        <v>0.23425274411227054</v>
      </c>
      <c r="V333">
        <f>YEAR(Sales_Data[[#This Row],[Order_Date]])</f>
        <v>2025</v>
      </c>
      <c r="W333" t="str">
        <f>TEXT(Sales_Data[[#This Row],[Order_Date]],"mmm")</f>
        <v>Aug</v>
      </c>
      <c r="X333">
        <f>MONTH(Sales_Data[[#This Row],[Order_Date]])</f>
        <v>8</v>
      </c>
      <c r="Y333" t="str">
        <f>"Q"&amp;ROUNDUP(MONTH(Sales_Data[[#This Row],[Order_Date]])/3,0)</f>
        <v>Q3</v>
      </c>
    </row>
    <row r="334" spans="1:25" x14ac:dyDescent="0.3">
      <c r="A334" t="s">
        <v>867</v>
      </c>
      <c r="B334" s="1">
        <v>45815</v>
      </c>
      <c r="C334" t="s">
        <v>789</v>
      </c>
      <c r="D334" t="s">
        <v>374</v>
      </c>
      <c r="E334" t="s">
        <v>48</v>
      </c>
      <c r="F334" t="s">
        <v>132</v>
      </c>
      <c r="G334" t="s">
        <v>21</v>
      </c>
      <c r="H334" t="s">
        <v>297</v>
      </c>
      <c r="I334" t="s">
        <v>494</v>
      </c>
      <c r="J334">
        <v>1</v>
      </c>
      <c r="K334">
        <v>59491.01</v>
      </c>
      <c r="L334">
        <v>0.2</v>
      </c>
      <c r="M334">
        <v>30032.44</v>
      </c>
      <c r="N334" t="s">
        <v>109</v>
      </c>
      <c r="O334" t="s">
        <v>35</v>
      </c>
      <c r="P334" t="s">
        <v>71</v>
      </c>
      <c r="Q334">
        <f>Sales_Data[[#This Row],[Quantity]]*Sales_Data[[#This Row],[Unit_Price]]</f>
        <v>59491.01</v>
      </c>
      <c r="R334">
        <f>Sales_Data[[#This Row],[Gross_Sales]]*Sales_Data[[#This Row],[Discount]]</f>
        <v>11898.202000000001</v>
      </c>
      <c r="S334">
        <f>Sales_Data[[#This Row],[Gross_Sales]]-Sales_Data[[#This Row],[Discount_Amount]]</f>
        <v>47592.808000000005</v>
      </c>
      <c r="T334">
        <f>Sales_Data[[#This Row],[Net Sales]]-Sales_Data[[#This Row],[Cost]]</f>
        <v>17560.368000000006</v>
      </c>
      <c r="U334" s="2">
        <f>Sales_Data[[#This Row],[Profit]]/Sales_Data[[#This Row],[Net Sales]]</f>
        <v>0.36897104285168475</v>
      </c>
      <c r="V334">
        <f>YEAR(Sales_Data[[#This Row],[Order_Date]])</f>
        <v>2025</v>
      </c>
      <c r="W334" t="str">
        <f>TEXT(Sales_Data[[#This Row],[Order_Date]],"mmm")</f>
        <v>Jun</v>
      </c>
      <c r="X334">
        <f>MONTH(Sales_Data[[#This Row],[Order_Date]])</f>
        <v>6</v>
      </c>
      <c r="Y334" t="str">
        <f>"Q"&amp;ROUNDUP(MONTH(Sales_Data[[#This Row],[Order_Date]])/3,0)</f>
        <v>Q2</v>
      </c>
    </row>
    <row r="335" spans="1:25" x14ac:dyDescent="0.3">
      <c r="A335" t="s">
        <v>868</v>
      </c>
      <c r="B335" s="1">
        <v>45703</v>
      </c>
      <c r="C335" t="s">
        <v>869</v>
      </c>
      <c r="D335" t="s">
        <v>596</v>
      </c>
      <c r="E335" t="s">
        <v>39</v>
      </c>
      <c r="F335" t="s">
        <v>107</v>
      </c>
      <c r="G335" t="s">
        <v>21</v>
      </c>
      <c r="H335" t="s">
        <v>230</v>
      </c>
      <c r="I335" t="s">
        <v>328</v>
      </c>
      <c r="J335">
        <v>1</v>
      </c>
      <c r="K335">
        <v>3095.35</v>
      </c>
      <c r="L335">
        <v>0.1</v>
      </c>
      <c r="M335">
        <v>2333.25</v>
      </c>
      <c r="N335" t="s">
        <v>109</v>
      </c>
      <c r="O335" t="s">
        <v>35</v>
      </c>
      <c r="P335" t="s">
        <v>44</v>
      </c>
      <c r="Q335">
        <f>Sales_Data[[#This Row],[Quantity]]*Sales_Data[[#This Row],[Unit_Price]]</f>
        <v>3095.35</v>
      </c>
      <c r="R335">
        <f>Sales_Data[[#This Row],[Gross_Sales]]*Sales_Data[[#This Row],[Discount]]</f>
        <v>309.53500000000003</v>
      </c>
      <c r="S335">
        <f>Sales_Data[[#This Row],[Gross_Sales]]-Sales_Data[[#This Row],[Discount_Amount]]</f>
        <v>2785.8150000000001</v>
      </c>
      <c r="T335">
        <f>Sales_Data[[#This Row],[Net Sales]]-Sales_Data[[#This Row],[Cost]]</f>
        <v>452.56500000000005</v>
      </c>
      <c r="U335" s="2">
        <f>Sales_Data[[#This Row],[Profit]]/Sales_Data[[#This Row],[Net Sales]]</f>
        <v>0.16245335745553816</v>
      </c>
      <c r="V335">
        <f>YEAR(Sales_Data[[#This Row],[Order_Date]])</f>
        <v>2025</v>
      </c>
      <c r="W335" t="str">
        <f>TEXT(Sales_Data[[#This Row],[Order_Date]],"mmm")</f>
        <v>Feb</v>
      </c>
      <c r="X335">
        <f>MONTH(Sales_Data[[#This Row],[Order_Date]])</f>
        <v>2</v>
      </c>
      <c r="Y335" t="str">
        <f>"Q"&amp;ROUNDUP(MONTH(Sales_Data[[#This Row],[Order_Date]])/3,0)</f>
        <v>Q1</v>
      </c>
    </row>
    <row r="336" spans="1:25" x14ac:dyDescent="0.3">
      <c r="A336" t="s">
        <v>870</v>
      </c>
      <c r="B336" s="1">
        <v>45663</v>
      </c>
      <c r="C336" t="s">
        <v>871</v>
      </c>
      <c r="D336" t="s">
        <v>322</v>
      </c>
      <c r="E336" t="s">
        <v>19</v>
      </c>
      <c r="F336" t="s">
        <v>81</v>
      </c>
      <c r="G336" t="s">
        <v>21</v>
      </c>
      <c r="H336" t="s">
        <v>127</v>
      </c>
      <c r="I336" t="s">
        <v>128</v>
      </c>
      <c r="J336">
        <v>1</v>
      </c>
      <c r="K336">
        <v>8806.11</v>
      </c>
      <c r="L336">
        <v>0.05</v>
      </c>
      <c r="M336">
        <v>5948.86</v>
      </c>
      <c r="N336" t="s">
        <v>70</v>
      </c>
      <c r="O336" t="s">
        <v>35</v>
      </c>
      <c r="P336" t="s">
        <v>44</v>
      </c>
      <c r="Q336">
        <f>Sales_Data[[#This Row],[Quantity]]*Sales_Data[[#This Row],[Unit_Price]]</f>
        <v>8806.11</v>
      </c>
      <c r="R336">
        <f>Sales_Data[[#This Row],[Gross_Sales]]*Sales_Data[[#This Row],[Discount]]</f>
        <v>440.30550000000005</v>
      </c>
      <c r="S336">
        <f>Sales_Data[[#This Row],[Gross_Sales]]-Sales_Data[[#This Row],[Discount_Amount]]</f>
        <v>8365.8045000000002</v>
      </c>
      <c r="T336">
        <f>Sales_Data[[#This Row],[Net Sales]]-Sales_Data[[#This Row],[Cost]]</f>
        <v>2416.9445000000005</v>
      </c>
      <c r="U336" s="2">
        <f>Sales_Data[[#This Row],[Profit]]/Sales_Data[[#This Row],[Net Sales]]</f>
        <v>0.28890759998037252</v>
      </c>
      <c r="V336">
        <f>YEAR(Sales_Data[[#This Row],[Order_Date]])</f>
        <v>2025</v>
      </c>
      <c r="W336" t="str">
        <f>TEXT(Sales_Data[[#This Row],[Order_Date]],"mmm")</f>
        <v>Jan</v>
      </c>
      <c r="X336">
        <f>MONTH(Sales_Data[[#This Row],[Order_Date]])</f>
        <v>1</v>
      </c>
      <c r="Y336" t="str">
        <f>"Q"&amp;ROUNDUP(MONTH(Sales_Data[[#This Row],[Order_Date]])/3,0)</f>
        <v>Q1</v>
      </c>
    </row>
    <row r="337" spans="1:25" x14ac:dyDescent="0.3">
      <c r="A337" t="s">
        <v>872</v>
      </c>
      <c r="B337" s="1">
        <v>45756</v>
      </c>
      <c r="C337" t="s">
        <v>873</v>
      </c>
      <c r="D337" t="s">
        <v>356</v>
      </c>
      <c r="E337" t="s">
        <v>119</v>
      </c>
      <c r="F337" t="s">
        <v>120</v>
      </c>
      <c r="G337" t="s">
        <v>32</v>
      </c>
      <c r="H337" t="s">
        <v>33</v>
      </c>
      <c r="I337" t="s">
        <v>34</v>
      </c>
      <c r="J337">
        <v>3</v>
      </c>
      <c r="K337">
        <v>7685.79</v>
      </c>
      <c r="L337">
        <v>0.15</v>
      </c>
      <c r="M337">
        <v>13820.89</v>
      </c>
      <c r="N337" t="s">
        <v>70</v>
      </c>
      <c r="O337" t="s">
        <v>35</v>
      </c>
      <c r="P337" t="s">
        <v>71</v>
      </c>
      <c r="Q337">
        <f>Sales_Data[[#This Row],[Quantity]]*Sales_Data[[#This Row],[Unit_Price]]</f>
        <v>23057.37</v>
      </c>
      <c r="R337">
        <f>Sales_Data[[#This Row],[Gross_Sales]]*Sales_Data[[#This Row],[Discount]]</f>
        <v>3458.6054999999997</v>
      </c>
      <c r="S337">
        <f>Sales_Data[[#This Row],[Gross_Sales]]-Sales_Data[[#This Row],[Discount_Amount]]</f>
        <v>19598.764499999997</v>
      </c>
      <c r="T337">
        <f>Sales_Data[[#This Row],[Net Sales]]-Sales_Data[[#This Row],[Cost]]</f>
        <v>5777.8744999999981</v>
      </c>
      <c r="U337" s="2">
        <f>Sales_Data[[#This Row],[Profit]]/Sales_Data[[#This Row],[Net Sales]]</f>
        <v>0.29480809874520403</v>
      </c>
      <c r="V337">
        <f>YEAR(Sales_Data[[#This Row],[Order_Date]])</f>
        <v>2025</v>
      </c>
      <c r="W337" t="str">
        <f>TEXT(Sales_Data[[#This Row],[Order_Date]],"mmm")</f>
        <v>Apr</v>
      </c>
      <c r="X337">
        <f>MONTH(Sales_Data[[#This Row],[Order_Date]])</f>
        <v>4</v>
      </c>
      <c r="Y337" t="str">
        <f>"Q"&amp;ROUNDUP(MONTH(Sales_Data[[#This Row],[Order_Date]])/3,0)</f>
        <v>Q2</v>
      </c>
    </row>
    <row r="338" spans="1:25" x14ac:dyDescent="0.3">
      <c r="A338" t="s">
        <v>874</v>
      </c>
      <c r="B338" s="1">
        <v>45890</v>
      </c>
      <c r="C338" t="s">
        <v>875</v>
      </c>
      <c r="D338" t="s">
        <v>255</v>
      </c>
      <c r="E338" t="s">
        <v>119</v>
      </c>
      <c r="F338" t="s">
        <v>146</v>
      </c>
      <c r="G338" t="s">
        <v>21</v>
      </c>
      <c r="H338" t="s">
        <v>297</v>
      </c>
      <c r="I338" t="s">
        <v>494</v>
      </c>
      <c r="J338">
        <v>2</v>
      </c>
      <c r="K338">
        <v>5678.59</v>
      </c>
      <c r="L338">
        <v>0.1</v>
      </c>
      <c r="M338">
        <v>7018.23</v>
      </c>
      <c r="N338" t="s">
        <v>24</v>
      </c>
      <c r="O338" t="s">
        <v>53</v>
      </c>
      <c r="P338" t="s">
        <v>44</v>
      </c>
      <c r="Q338">
        <f>Sales_Data[[#This Row],[Quantity]]*Sales_Data[[#This Row],[Unit_Price]]</f>
        <v>11357.18</v>
      </c>
      <c r="R338">
        <f>Sales_Data[[#This Row],[Gross_Sales]]*Sales_Data[[#This Row],[Discount]]</f>
        <v>1135.7180000000001</v>
      </c>
      <c r="S338">
        <f>Sales_Data[[#This Row],[Gross_Sales]]-Sales_Data[[#This Row],[Discount_Amount]]</f>
        <v>10221.462</v>
      </c>
      <c r="T338">
        <f>Sales_Data[[#This Row],[Net Sales]]-Sales_Data[[#This Row],[Cost]]</f>
        <v>3203.232</v>
      </c>
      <c r="U338" s="2">
        <f>Sales_Data[[#This Row],[Profit]]/Sales_Data[[#This Row],[Net Sales]]</f>
        <v>0.31338295832827046</v>
      </c>
      <c r="V338">
        <f>YEAR(Sales_Data[[#This Row],[Order_Date]])</f>
        <v>2025</v>
      </c>
      <c r="W338" t="str">
        <f>TEXT(Sales_Data[[#This Row],[Order_Date]],"mmm")</f>
        <v>Aug</v>
      </c>
      <c r="X338">
        <f>MONTH(Sales_Data[[#This Row],[Order_Date]])</f>
        <v>8</v>
      </c>
      <c r="Y338" t="str">
        <f>"Q"&amp;ROUNDUP(MONTH(Sales_Data[[#This Row],[Order_Date]])/3,0)</f>
        <v>Q3</v>
      </c>
    </row>
    <row r="339" spans="1:25" x14ac:dyDescent="0.3">
      <c r="A339" t="s">
        <v>876</v>
      </c>
      <c r="B339" s="1">
        <v>45694</v>
      </c>
      <c r="C339" t="s">
        <v>877</v>
      </c>
      <c r="D339" t="s">
        <v>302</v>
      </c>
      <c r="E339" t="s">
        <v>39</v>
      </c>
      <c r="F339" t="s">
        <v>96</v>
      </c>
      <c r="G339" t="s">
        <v>41</v>
      </c>
      <c r="H339" t="s">
        <v>102</v>
      </c>
      <c r="I339" t="s">
        <v>165</v>
      </c>
      <c r="J339">
        <v>4</v>
      </c>
      <c r="K339">
        <v>4422.71</v>
      </c>
      <c r="L339">
        <v>0.1</v>
      </c>
      <c r="M339">
        <v>12848.14</v>
      </c>
      <c r="N339" t="s">
        <v>83</v>
      </c>
      <c r="O339" t="s">
        <v>35</v>
      </c>
      <c r="P339" t="s">
        <v>71</v>
      </c>
      <c r="Q339">
        <f>Sales_Data[[#This Row],[Quantity]]*Sales_Data[[#This Row],[Unit_Price]]</f>
        <v>17690.84</v>
      </c>
      <c r="R339">
        <f>Sales_Data[[#This Row],[Gross_Sales]]*Sales_Data[[#This Row],[Discount]]</f>
        <v>1769.0840000000001</v>
      </c>
      <c r="S339">
        <f>Sales_Data[[#This Row],[Gross_Sales]]-Sales_Data[[#This Row],[Discount_Amount]]</f>
        <v>15921.755999999999</v>
      </c>
      <c r="T339">
        <f>Sales_Data[[#This Row],[Net Sales]]-Sales_Data[[#This Row],[Cost]]</f>
        <v>3073.616</v>
      </c>
      <c r="U339" s="2">
        <f>Sales_Data[[#This Row],[Profit]]/Sales_Data[[#This Row],[Net Sales]]</f>
        <v>0.19304503849952229</v>
      </c>
      <c r="V339">
        <f>YEAR(Sales_Data[[#This Row],[Order_Date]])</f>
        <v>2025</v>
      </c>
      <c r="W339" t="str">
        <f>TEXT(Sales_Data[[#This Row],[Order_Date]],"mmm")</f>
        <v>Feb</v>
      </c>
      <c r="X339">
        <f>MONTH(Sales_Data[[#This Row],[Order_Date]])</f>
        <v>2</v>
      </c>
      <c r="Y339" t="str">
        <f>"Q"&amp;ROUNDUP(MONTH(Sales_Data[[#This Row],[Order_Date]])/3,0)</f>
        <v>Q1</v>
      </c>
    </row>
    <row r="340" spans="1:25" x14ac:dyDescent="0.3">
      <c r="A340" t="s">
        <v>878</v>
      </c>
      <c r="B340" s="1">
        <v>45937</v>
      </c>
      <c r="C340" t="s">
        <v>879</v>
      </c>
      <c r="D340" t="s">
        <v>290</v>
      </c>
      <c r="E340" t="s">
        <v>30</v>
      </c>
      <c r="F340" t="s">
        <v>156</v>
      </c>
      <c r="G340" t="s">
        <v>41</v>
      </c>
      <c r="H340" t="s">
        <v>102</v>
      </c>
      <c r="I340" t="s">
        <v>103</v>
      </c>
      <c r="J340">
        <v>1</v>
      </c>
      <c r="K340">
        <v>1658.54</v>
      </c>
      <c r="L340">
        <v>0.1</v>
      </c>
      <c r="M340">
        <v>993.08</v>
      </c>
      <c r="N340" t="s">
        <v>52</v>
      </c>
      <c r="O340" t="s">
        <v>25</v>
      </c>
      <c r="P340" t="s">
        <v>44</v>
      </c>
      <c r="Q340">
        <f>Sales_Data[[#This Row],[Quantity]]*Sales_Data[[#This Row],[Unit_Price]]</f>
        <v>1658.54</v>
      </c>
      <c r="R340">
        <f>Sales_Data[[#This Row],[Gross_Sales]]*Sales_Data[[#This Row],[Discount]]</f>
        <v>165.85400000000001</v>
      </c>
      <c r="S340">
        <f>Sales_Data[[#This Row],[Gross_Sales]]-Sales_Data[[#This Row],[Discount_Amount]]</f>
        <v>1492.6859999999999</v>
      </c>
      <c r="T340">
        <f>Sales_Data[[#This Row],[Net Sales]]-Sales_Data[[#This Row],[Cost]]</f>
        <v>499.60599999999988</v>
      </c>
      <c r="U340" s="2">
        <f>Sales_Data[[#This Row],[Profit]]/Sales_Data[[#This Row],[Net Sales]]</f>
        <v>0.33470267691932526</v>
      </c>
      <c r="V340">
        <f>YEAR(Sales_Data[[#This Row],[Order_Date]])</f>
        <v>2025</v>
      </c>
      <c r="W340" t="str">
        <f>TEXT(Sales_Data[[#This Row],[Order_Date]],"mmm")</f>
        <v>Oct</v>
      </c>
      <c r="X340">
        <f>MONTH(Sales_Data[[#This Row],[Order_Date]])</f>
        <v>10</v>
      </c>
      <c r="Y340" t="str">
        <f>"Q"&amp;ROUNDUP(MONTH(Sales_Data[[#This Row],[Order_Date]])/3,0)</f>
        <v>Q4</v>
      </c>
    </row>
    <row r="341" spans="1:25" x14ac:dyDescent="0.3">
      <c r="A341" t="s">
        <v>880</v>
      </c>
      <c r="B341" s="1">
        <v>46006</v>
      </c>
      <c r="C341" t="s">
        <v>881</v>
      </c>
      <c r="D341" t="s">
        <v>141</v>
      </c>
      <c r="E341" t="s">
        <v>39</v>
      </c>
      <c r="F341" t="s">
        <v>96</v>
      </c>
      <c r="G341" t="s">
        <v>75</v>
      </c>
      <c r="H341" t="s">
        <v>76</v>
      </c>
      <c r="I341" t="s">
        <v>77</v>
      </c>
      <c r="J341">
        <v>2</v>
      </c>
      <c r="K341">
        <v>5903.8</v>
      </c>
      <c r="L341">
        <v>0</v>
      </c>
      <c r="M341">
        <v>7424.83</v>
      </c>
      <c r="N341" t="s">
        <v>52</v>
      </c>
      <c r="O341" t="s">
        <v>35</v>
      </c>
      <c r="P341" t="s">
        <v>44</v>
      </c>
      <c r="Q341">
        <f>Sales_Data[[#This Row],[Quantity]]*Sales_Data[[#This Row],[Unit_Price]]</f>
        <v>11807.6</v>
      </c>
      <c r="R341">
        <f>Sales_Data[[#This Row],[Gross_Sales]]*Sales_Data[[#This Row],[Discount]]</f>
        <v>0</v>
      </c>
      <c r="S341">
        <f>Sales_Data[[#This Row],[Gross_Sales]]-Sales_Data[[#This Row],[Discount_Amount]]</f>
        <v>11807.6</v>
      </c>
      <c r="T341">
        <f>Sales_Data[[#This Row],[Net Sales]]-Sales_Data[[#This Row],[Cost]]</f>
        <v>4382.7700000000004</v>
      </c>
      <c r="U341" s="2">
        <f>Sales_Data[[#This Row],[Profit]]/Sales_Data[[#This Row],[Net Sales]]</f>
        <v>0.37118211999051459</v>
      </c>
      <c r="V341">
        <f>YEAR(Sales_Data[[#This Row],[Order_Date]])</f>
        <v>2025</v>
      </c>
      <c r="W341" t="str">
        <f>TEXT(Sales_Data[[#This Row],[Order_Date]],"mmm")</f>
        <v>Dec</v>
      </c>
      <c r="X341">
        <f>MONTH(Sales_Data[[#This Row],[Order_Date]])</f>
        <v>12</v>
      </c>
      <c r="Y341" t="str">
        <f>"Q"&amp;ROUNDUP(MONTH(Sales_Data[[#This Row],[Order_Date]])/3,0)</f>
        <v>Q4</v>
      </c>
    </row>
    <row r="342" spans="1:25" x14ac:dyDescent="0.3">
      <c r="A342" t="s">
        <v>882</v>
      </c>
      <c r="B342" s="1">
        <v>45959</v>
      </c>
      <c r="C342" t="s">
        <v>825</v>
      </c>
      <c r="D342" t="s">
        <v>155</v>
      </c>
      <c r="E342" t="s">
        <v>48</v>
      </c>
      <c r="F342" t="s">
        <v>152</v>
      </c>
      <c r="G342" t="s">
        <v>21</v>
      </c>
      <c r="H342" t="s">
        <v>297</v>
      </c>
      <c r="I342" t="s">
        <v>494</v>
      </c>
      <c r="J342">
        <v>1</v>
      </c>
      <c r="K342">
        <v>12030.2</v>
      </c>
      <c r="L342">
        <v>0</v>
      </c>
      <c r="M342">
        <v>8329.49</v>
      </c>
      <c r="N342" t="s">
        <v>83</v>
      </c>
      <c r="O342" t="s">
        <v>35</v>
      </c>
      <c r="P342" t="s">
        <v>44</v>
      </c>
      <c r="Q342">
        <f>Sales_Data[[#This Row],[Quantity]]*Sales_Data[[#This Row],[Unit_Price]]</f>
        <v>12030.2</v>
      </c>
      <c r="R342">
        <f>Sales_Data[[#This Row],[Gross_Sales]]*Sales_Data[[#This Row],[Discount]]</f>
        <v>0</v>
      </c>
      <c r="S342">
        <f>Sales_Data[[#This Row],[Gross_Sales]]-Sales_Data[[#This Row],[Discount_Amount]]</f>
        <v>12030.2</v>
      </c>
      <c r="T342">
        <f>Sales_Data[[#This Row],[Net Sales]]-Sales_Data[[#This Row],[Cost]]</f>
        <v>3700.7100000000009</v>
      </c>
      <c r="U342" s="2">
        <f>Sales_Data[[#This Row],[Profit]]/Sales_Data[[#This Row],[Net Sales]]</f>
        <v>0.30761832720985527</v>
      </c>
      <c r="V342">
        <f>YEAR(Sales_Data[[#This Row],[Order_Date]])</f>
        <v>2025</v>
      </c>
      <c r="W342" t="str">
        <f>TEXT(Sales_Data[[#This Row],[Order_Date]],"mmm")</f>
        <v>Oct</v>
      </c>
      <c r="X342">
        <f>MONTH(Sales_Data[[#This Row],[Order_Date]])</f>
        <v>10</v>
      </c>
      <c r="Y342" t="str">
        <f>"Q"&amp;ROUNDUP(MONTH(Sales_Data[[#This Row],[Order_Date]])/3,0)</f>
        <v>Q4</v>
      </c>
    </row>
    <row r="343" spans="1:25" x14ac:dyDescent="0.3">
      <c r="A343" t="s">
        <v>883</v>
      </c>
      <c r="B343" s="1">
        <v>45838</v>
      </c>
      <c r="C343" t="s">
        <v>884</v>
      </c>
      <c r="D343" t="s">
        <v>238</v>
      </c>
      <c r="E343" t="s">
        <v>30</v>
      </c>
      <c r="F343" t="s">
        <v>101</v>
      </c>
      <c r="G343" t="s">
        <v>41</v>
      </c>
      <c r="H343" t="s">
        <v>102</v>
      </c>
      <c r="I343" t="s">
        <v>165</v>
      </c>
      <c r="J343">
        <v>2</v>
      </c>
      <c r="K343">
        <v>502.46</v>
      </c>
      <c r="L343">
        <v>0</v>
      </c>
      <c r="M343">
        <v>796.24</v>
      </c>
      <c r="N343" t="s">
        <v>24</v>
      </c>
      <c r="O343" t="s">
        <v>25</v>
      </c>
      <c r="P343" t="s">
        <v>26</v>
      </c>
      <c r="Q343">
        <f>Sales_Data[[#This Row],[Quantity]]*Sales_Data[[#This Row],[Unit_Price]]</f>
        <v>1004.92</v>
      </c>
      <c r="R343">
        <f>Sales_Data[[#This Row],[Gross_Sales]]*Sales_Data[[#This Row],[Discount]]</f>
        <v>0</v>
      </c>
      <c r="S343">
        <f>Sales_Data[[#This Row],[Gross_Sales]]-Sales_Data[[#This Row],[Discount_Amount]]</f>
        <v>1004.92</v>
      </c>
      <c r="T343">
        <f>Sales_Data[[#This Row],[Net Sales]]-Sales_Data[[#This Row],[Cost]]</f>
        <v>208.67999999999995</v>
      </c>
      <c r="U343" s="2">
        <f>Sales_Data[[#This Row],[Profit]]/Sales_Data[[#This Row],[Net Sales]]</f>
        <v>0.20765832106038287</v>
      </c>
      <c r="V343">
        <f>YEAR(Sales_Data[[#This Row],[Order_Date]])</f>
        <v>2025</v>
      </c>
      <c r="W343" t="str">
        <f>TEXT(Sales_Data[[#This Row],[Order_Date]],"mmm")</f>
        <v>Jun</v>
      </c>
      <c r="X343">
        <f>MONTH(Sales_Data[[#This Row],[Order_Date]])</f>
        <v>6</v>
      </c>
      <c r="Y343" t="str">
        <f>"Q"&amp;ROUNDUP(MONTH(Sales_Data[[#This Row],[Order_Date]])/3,0)</f>
        <v>Q2</v>
      </c>
    </row>
    <row r="344" spans="1:25" x14ac:dyDescent="0.3">
      <c r="A344" t="s">
        <v>885</v>
      </c>
      <c r="B344" s="1">
        <v>45752</v>
      </c>
      <c r="C344" t="s">
        <v>496</v>
      </c>
      <c r="D344" t="s">
        <v>131</v>
      </c>
      <c r="E344" t="s">
        <v>48</v>
      </c>
      <c r="F344" t="s">
        <v>126</v>
      </c>
      <c r="G344" t="s">
        <v>67</v>
      </c>
      <c r="H344" t="s">
        <v>68</v>
      </c>
      <c r="I344" t="s">
        <v>97</v>
      </c>
      <c r="J344">
        <v>3</v>
      </c>
      <c r="K344">
        <v>13666.81</v>
      </c>
      <c r="L344">
        <v>0</v>
      </c>
      <c r="M344">
        <v>25955.72</v>
      </c>
      <c r="N344" t="s">
        <v>83</v>
      </c>
      <c r="O344" t="s">
        <v>35</v>
      </c>
      <c r="P344" t="s">
        <v>71</v>
      </c>
      <c r="Q344">
        <f>Sales_Data[[#This Row],[Quantity]]*Sales_Data[[#This Row],[Unit_Price]]</f>
        <v>41000.43</v>
      </c>
      <c r="R344">
        <f>Sales_Data[[#This Row],[Gross_Sales]]*Sales_Data[[#This Row],[Discount]]</f>
        <v>0</v>
      </c>
      <c r="S344">
        <f>Sales_Data[[#This Row],[Gross_Sales]]-Sales_Data[[#This Row],[Discount_Amount]]</f>
        <v>41000.43</v>
      </c>
      <c r="T344">
        <f>Sales_Data[[#This Row],[Net Sales]]-Sales_Data[[#This Row],[Cost]]</f>
        <v>15044.71</v>
      </c>
      <c r="U344" s="2">
        <f>Sales_Data[[#This Row],[Profit]]/Sales_Data[[#This Row],[Net Sales]]</f>
        <v>0.36694029794321664</v>
      </c>
      <c r="V344">
        <f>YEAR(Sales_Data[[#This Row],[Order_Date]])</f>
        <v>2025</v>
      </c>
      <c r="W344" t="str">
        <f>TEXT(Sales_Data[[#This Row],[Order_Date]],"mmm")</f>
        <v>Apr</v>
      </c>
      <c r="X344">
        <f>MONTH(Sales_Data[[#This Row],[Order_Date]])</f>
        <v>4</v>
      </c>
      <c r="Y344" t="str">
        <f>"Q"&amp;ROUNDUP(MONTH(Sales_Data[[#This Row],[Order_Date]])/3,0)</f>
        <v>Q2</v>
      </c>
    </row>
    <row r="345" spans="1:25" x14ac:dyDescent="0.3">
      <c r="A345" t="s">
        <v>886</v>
      </c>
      <c r="B345" s="1">
        <v>45756</v>
      </c>
      <c r="C345" t="s">
        <v>887</v>
      </c>
      <c r="D345" t="s">
        <v>266</v>
      </c>
      <c r="E345" t="s">
        <v>19</v>
      </c>
      <c r="F345" t="s">
        <v>81</v>
      </c>
      <c r="G345" t="s">
        <v>21</v>
      </c>
      <c r="H345" t="s">
        <v>127</v>
      </c>
      <c r="I345" t="s">
        <v>314</v>
      </c>
      <c r="J345">
        <v>3</v>
      </c>
      <c r="K345">
        <v>5331.85</v>
      </c>
      <c r="L345">
        <v>0</v>
      </c>
      <c r="M345">
        <v>11693.76</v>
      </c>
      <c r="N345" t="s">
        <v>52</v>
      </c>
      <c r="O345" t="s">
        <v>35</v>
      </c>
      <c r="P345" t="s">
        <v>71</v>
      </c>
      <c r="Q345">
        <f>Sales_Data[[#This Row],[Quantity]]*Sales_Data[[#This Row],[Unit_Price]]</f>
        <v>15995.550000000001</v>
      </c>
      <c r="R345">
        <f>Sales_Data[[#This Row],[Gross_Sales]]*Sales_Data[[#This Row],[Discount]]</f>
        <v>0</v>
      </c>
      <c r="S345">
        <f>Sales_Data[[#This Row],[Gross_Sales]]-Sales_Data[[#This Row],[Discount_Amount]]</f>
        <v>15995.550000000001</v>
      </c>
      <c r="T345">
        <f>Sales_Data[[#This Row],[Net Sales]]-Sales_Data[[#This Row],[Cost]]</f>
        <v>4301.7900000000009</v>
      </c>
      <c r="U345" s="2">
        <f>Sales_Data[[#This Row],[Profit]]/Sales_Data[[#This Row],[Net Sales]]</f>
        <v>0.26893667301218155</v>
      </c>
      <c r="V345">
        <f>YEAR(Sales_Data[[#This Row],[Order_Date]])</f>
        <v>2025</v>
      </c>
      <c r="W345" t="str">
        <f>TEXT(Sales_Data[[#This Row],[Order_Date]],"mmm")</f>
        <v>Apr</v>
      </c>
      <c r="X345">
        <f>MONTH(Sales_Data[[#This Row],[Order_Date]])</f>
        <v>4</v>
      </c>
      <c r="Y345" t="str">
        <f>"Q"&amp;ROUNDUP(MONTH(Sales_Data[[#This Row],[Order_Date]])/3,0)</f>
        <v>Q2</v>
      </c>
    </row>
    <row r="346" spans="1:25" x14ac:dyDescent="0.3">
      <c r="A346" t="s">
        <v>888</v>
      </c>
      <c r="B346" s="1">
        <v>45845</v>
      </c>
      <c r="C346" t="s">
        <v>889</v>
      </c>
      <c r="D346" t="s">
        <v>80</v>
      </c>
      <c r="E346" t="s">
        <v>30</v>
      </c>
      <c r="F346" t="s">
        <v>156</v>
      </c>
      <c r="G346" t="s">
        <v>67</v>
      </c>
      <c r="H346" t="s">
        <v>133</v>
      </c>
      <c r="I346" t="s">
        <v>138</v>
      </c>
      <c r="J346">
        <v>2</v>
      </c>
      <c r="K346">
        <v>1590.98</v>
      </c>
      <c r="L346">
        <v>0.05</v>
      </c>
      <c r="M346">
        <v>2508.19</v>
      </c>
      <c r="N346" t="s">
        <v>24</v>
      </c>
      <c r="O346" t="s">
        <v>35</v>
      </c>
      <c r="P346" t="s">
        <v>71</v>
      </c>
      <c r="Q346">
        <f>Sales_Data[[#This Row],[Quantity]]*Sales_Data[[#This Row],[Unit_Price]]</f>
        <v>3181.96</v>
      </c>
      <c r="R346">
        <f>Sales_Data[[#This Row],[Gross_Sales]]*Sales_Data[[#This Row],[Discount]]</f>
        <v>159.09800000000001</v>
      </c>
      <c r="S346">
        <f>Sales_Data[[#This Row],[Gross_Sales]]-Sales_Data[[#This Row],[Discount_Amount]]</f>
        <v>3022.8620000000001</v>
      </c>
      <c r="T346">
        <f>Sales_Data[[#This Row],[Net Sales]]-Sales_Data[[#This Row],[Cost]]</f>
        <v>514.67200000000003</v>
      </c>
      <c r="U346" s="2">
        <f>Sales_Data[[#This Row],[Profit]]/Sales_Data[[#This Row],[Net Sales]]</f>
        <v>0.17025983984713824</v>
      </c>
      <c r="V346">
        <f>YEAR(Sales_Data[[#This Row],[Order_Date]])</f>
        <v>2025</v>
      </c>
      <c r="W346" t="str">
        <f>TEXT(Sales_Data[[#This Row],[Order_Date]],"mmm")</f>
        <v>Jul</v>
      </c>
      <c r="X346">
        <f>MONTH(Sales_Data[[#This Row],[Order_Date]])</f>
        <v>7</v>
      </c>
      <c r="Y346" t="str">
        <f>"Q"&amp;ROUNDUP(MONTH(Sales_Data[[#This Row],[Order_Date]])/3,0)</f>
        <v>Q3</v>
      </c>
    </row>
    <row r="347" spans="1:25" x14ac:dyDescent="0.3">
      <c r="A347" t="s">
        <v>890</v>
      </c>
      <c r="B347" s="1">
        <v>45773</v>
      </c>
      <c r="C347" t="s">
        <v>891</v>
      </c>
      <c r="D347" t="s">
        <v>553</v>
      </c>
      <c r="E347" t="s">
        <v>39</v>
      </c>
      <c r="F347" t="s">
        <v>96</v>
      </c>
      <c r="G347" t="s">
        <v>21</v>
      </c>
      <c r="H347" t="s">
        <v>127</v>
      </c>
      <c r="I347" t="s">
        <v>128</v>
      </c>
      <c r="J347">
        <v>2</v>
      </c>
      <c r="K347">
        <v>4825.3900000000003</v>
      </c>
      <c r="L347">
        <v>0</v>
      </c>
      <c r="M347">
        <v>7054.59</v>
      </c>
      <c r="N347" t="s">
        <v>52</v>
      </c>
      <c r="O347" t="s">
        <v>53</v>
      </c>
      <c r="P347" t="s">
        <v>44</v>
      </c>
      <c r="Q347">
        <f>Sales_Data[[#This Row],[Quantity]]*Sales_Data[[#This Row],[Unit_Price]]</f>
        <v>9650.7800000000007</v>
      </c>
      <c r="R347">
        <f>Sales_Data[[#This Row],[Gross_Sales]]*Sales_Data[[#This Row],[Discount]]</f>
        <v>0</v>
      </c>
      <c r="S347">
        <f>Sales_Data[[#This Row],[Gross_Sales]]-Sales_Data[[#This Row],[Discount_Amount]]</f>
        <v>9650.7800000000007</v>
      </c>
      <c r="T347">
        <f>Sales_Data[[#This Row],[Net Sales]]-Sales_Data[[#This Row],[Cost]]</f>
        <v>2596.1900000000005</v>
      </c>
      <c r="U347" s="2">
        <f>Sales_Data[[#This Row],[Profit]]/Sales_Data[[#This Row],[Net Sales]]</f>
        <v>0.26901348906513262</v>
      </c>
      <c r="V347">
        <f>YEAR(Sales_Data[[#This Row],[Order_Date]])</f>
        <v>2025</v>
      </c>
      <c r="W347" t="str">
        <f>TEXT(Sales_Data[[#This Row],[Order_Date]],"mmm")</f>
        <v>Apr</v>
      </c>
      <c r="X347">
        <f>MONTH(Sales_Data[[#This Row],[Order_Date]])</f>
        <v>4</v>
      </c>
      <c r="Y347" t="str">
        <f>"Q"&amp;ROUNDUP(MONTH(Sales_Data[[#This Row],[Order_Date]])/3,0)</f>
        <v>Q2</v>
      </c>
    </row>
    <row r="348" spans="1:25" x14ac:dyDescent="0.3">
      <c r="A348" t="s">
        <v>892</v>
      </c>
      <c r="B348" s="1">
        <v>45848</v>
      </c>
      <c r="C348" t="s">
        <v>893</v>
      </c>
      <c r="D348" t="s">
        <v>131</v>
      </c>
      <c r="E348" t="s">
        <v>119</v>
      </c>
      <c r="F348" t="s">
        <v>249</v>
      </c>
      <c r="G348" t="s">
        <v>67</v>
      </c>
      <c r="H348" t="s">
        <v>68</v>
      </c>
      <c r="I348" t="s">
        <v>69</v>
      </c>
      <c r="J348">
        <v>4</v>
      </c>
      <c r="K348">
        <v>2351.5100000000002</v>
      </c>
      <c r="L348">
        <v>0.15</v>
      </c>
      <c r="M348">
        <v>6105.37</v>
      </c>
      <c r="N348" t="s">
        <v>70</v>
      </c>
      <c r="O348" t="s">
        <v>35</v>
      </c>
      <c r="P348" t="s">
        <v>26</v>
      </c>
      <c r="Q348">
        <f>Sales_Data[[#This Row],[Quantity]]*Sales_Data[[#This Row],[Unit_Price]]</f>
        <v>9406.0400000000009</v>
      </c>
      <c r="R348">
        <f>Sales_Data[[#This Row],[Gross_Sales]]*Sales_Data[[#This Row],[Discount]]</f>
        <v>1410.9060000000002</v>
      </c>
      <c r="S348">
        <f>Sales_Data[[#This Row],[Gross_Sales]]-Sales_Data[[#This Row],[Discount_Amount]]</f>
        <v>7995.1340000000009</v>
      </c>
      <c r="T348">
        <f>Sales_Data[[#This Row],[Net Sales]]-Sales_Data[[#This Row],[Cost]]</f>
        <v>1889.764000000001</v>
      </c>
      <c r="U348" s="2">
        <f>Sales_Data[[#This Row],[Profit]]/Sales_Data[[#This Row],[Net Sales]]</f>
        <v>0.23636426856635559</v>
      </c>
      <c r="V348">
        <f>YEAR(Sales_Data[[#This Row],[Order_Date]])</f>
        <v>2025</v>
      </c>
      <c r="W348" t="str">
        <f>TEXT(Sales_Data[[#This Row],[Order_Date]],"mmm")</f>
        <v>Jul</v>
      </c>
      <c r="X348">
        <f>MONTH(Sales_Data[[#This Row],[Order_Date]])</f>
        <v>7</v>
      </c>
      <c r="Y348" t="str">
        <f>"Q"&amp;ROUNDUP(MONTH(Sales_Data[[#This Row],[Order_Date]])/3,0)</f>
        <v>Q3</v>
      </c>
    </row>
    <row r="349" spans="1:25" x14ac:dyDescent="0.3">
      <c r="A349" t="s">
        <v>894</v>
      </c>
      <c r="B349" s="1">
        <v>45910</v>
      </c>
      <c r="C349" t="s">
        <v>891</v>
      </c>
      <c r="D349" t="s">
        <v>18</v>
      </c>
      <c r="E349" t="s">
        <v>48</v>
      </c>
      <c r="F349" t="s">
        <v>152</v>
      </c>
      <c r="G349" t="s">
        <v>67</v>
      </c>
      <c r="H349" t="s">
        <v>133</v>
      </c>
      <c r="I349" t="s">
        <v>138</v>
      </c>
      <c r="J349">
        <v>1</v>
      </c>
      <c r="K349">
        <v>44467.8</v>
      </c>
      <c r="L349">
        <v>0.1</v>
      </c>
      <c r="M349">
        <v>29261.06</v>
      </c>
      <c r="N349" t="s">
        <v>70</v>
      </c>
      <c r="O349" t="s">
        <v>35</v>
      </c>
      <c r="P349" t="s">
        <v>44</v>
      </c>
      <c r="Q349">
        <f>Sales_Data[[#This Row],[Quantity]]*Sales_Data[[#This Row],[Unit_Price]]</f>
        <v>44467.8</v>
      </c>
      <c r="R349">
        <f>Sales_Data[[#This Row],[Gross_Sales]]*Sales_Data[[#This Row],[Discount]]</f>
        <v>4446.7800000000007</v>
      </c>
      <c r="S349">
        <f>Sales_Data[[#This Row],[Gross_Sales]]-Sales_Data[[#This Row],[Discount_Amount]]</f>
        <v>40021.020000000004</v>
      </c>
      <c r="T349">
        <f>Sales_Data[[#This Row],[Net Sales]]-Sales_Data[[#This Row],[Cost]]</f>
        <v>10759.960000000003</v>
      </c>
      <c r="U349" s="2">
        <f>Sales_Data[[#This Row],[Profit]]/Sales_Data[[#This Row],[Net Sales]]</f>
        <v>0.26885771527062535</v>
      </c>
      <c r="V349">
        <f>YEAR(Sales_Data[[#This Row],[Order_Date]])</f>
        <v>2025</v>
      </c>
      <c r="W349" t="str">
        <f>TEXT(Sales_Data[[#This Row],[Order_Date]],"mmm")</f>
        <v>Sep</v>
      </c>
      <c r="X349">
        <f>MONTH(Sales_Data[[#This Row],[Order_Date]])</f>
        <v>9</v>
      </c>
      <c r="Y349" t="str">
        <f>"Q"&amp;ROUNDUP(MONTH(Sales_Data[[#This Row],[Order_Date]])/3,0)</f>
        <v>Q3</v>
      </c>
    </row>
    <row r="350" spans="1:25" x14ac:dyDescent="0.3">
      <c r="A350" t="s">
        <v>895</v>
      </c>
      <c r="B350" s="1">
        <v>45818</v>
      </c>
      <c r="C350" t="s">
        <v>896</v>
      </c>
      <c r="D350" t="s">
        <v>160</v>
      </c>
      <c r="E350" t="s">
        <v>39</v>
      </c>
      <c r="F350" t="s">
        <v>40</v>
      </c>
      <c r="G350" t="s">
        <v>67</v>
      </c>
      <c r="H350" t="s">
        <v>68</v>
      </c>
      <c r="I350" t="s">
        <v>69</v>
      </c>
      <c r="J350">
        <v>3</v>
      </c>
      <c r="K350">
        <v>1001.47</v>
      </c>
      <c r="L350">
        <v>0.1</v>
      </c>
      <c r="M350">
        <v>1798.77</v>
      </c>
      <c r="N350" t="s">
        <v>83</v>
      </c>
      <c r="O350" t="s">
        <v>35</v>
      </c>
      <c r="P350" t="s">
        <v>44</v>
      </c>
      <c r="Q350">
        <f>Sales_Data[[#This Row],[Quantity]]*Sales_Data[[#This Row],[Unit_Price]]</f>
        <v>3004.41</v>
      </c>
      <c r="R350">
        <f>Sales_Data[[#This Row],[Gross_Sales]]*Sales_Data[[#This Row],[Discount]]</f>
        <v>300.44099999999997</v>
      </c>
      <c r="S350">
        <f>Sales_Data[[#This Row],[Gross_Sales]]-Sales_Data[[#This Row],[Discount_Amount]]</f>
        <v>2703.9690000000001</v>
      </c>
      <c r="T350">
        <f>Sales_Data[[#This Row],[Net Sales]]-Sales_Data[[#This Row],[Cost]]</f>
        <v>905.19900000000007</v>
      </c>
      <c r="U350" s="2">
        <f>Sales_Data[[#This Row],[Profit]]/Sales_Data[[#This Row],[Net Sales]]</f>
        <v>0.33476678171976088</v>
      </c>
      <c r="V350">
        <f>YEAR(Sales_Data[[#This Row],[Order_Date]])</f>
        <v>2025</v>
      </c>
      <c r="W350" t="str">
        <f>TEXT(Sales_Data[[#This Row],[Order_Date]],"mmm")</f>
        <v>Jun</v>
      </c>
      <c r="X350">
        <f>MONTH(Sales_Data[[#This Row],[Order_Date]])</f>
        <v>6</v>
      </c>
      <c r="Y350" t="str">
        <f>"Q"&amp;ROUNDUP(MONTH(Sales_Data[[#This Row],[Order_Date]])/3,0)</f>
        <v>Q2</v>
      </c>
    </row>
    <row r="351" spans="1:25" x14ac:dyDescent="0.3">
      <c r="A351" t="s">
        <v>897</v>
      </c>
      <c r="B351" s="1">
        <v>45913</v>
      </c>
      <c r="C351" t="s">
        <v>898</v>
      </c>
      <c r="D351" t="s">
        <v>497</v>
      </c>
      <c r="E351" t="s">
        <v>48</v>
      </c>
      <c r="F351" t="s">
        <v>152</v>
      </c>
      <c r="G351" t="s">
        <v>41</v>
      </c>
      <c r="H351" t="s">
        <v>147</v>
      </c>
      <c r="I351" t="s">
        <v>369</v>
      </c>
      <c r="J351">
        <v>4</v>
      </c>
      <c r="K351">
        <v>10847.36</v>
      </c>
      <c r="L351">
        <v>0.05</v>
      </c>
      <c r="M351">
        <v>35960.21</v>
      </c>
      <c r="N351" t="s">
        <v>52</v>
      </c>
      <c r="O351" t="s">
        <v>53</v>
      </c>
      <c r="P351" t="s">
        <v>44</v>
      </c>
      <c r="Q351">
        <f>Sales_Data[[#This Row],[Quantity]]*Sales_Data[[#This Row],[Unit_Price]]</f>
        <v>43389.440000000002</v>
      </c>
      <c r="R351">
        <f>Sales_Data[[#This Row],[Gross_Sales]]*Sales_Data[[#This Row],[Discount]]</f>
        <v>2169.4720000000002</v>
      </c>
      <c r="S351">
        <f>Sales_Data[[#This Row],[Gross_Sales]]-Sales_Data[[#This Row],[Discount_Amount]]</f>
        <v>41219.968000000001</v>
      </c>
      <c r="T351">
        <f>Sales_Data[[#This Row],[Net Sales]]-Sales_Data[[#This Row],[Cost]]</f>
        <v>5259.7580000000016</v>
      </c>
      <c r="U351" s="2">
        <f>Sales_Data[[#This Row],[Profit]]/Sales_Data[[#This Row],[Net Sales]]</f>
        <v>0.12760218542624782</v>
      </c>
      <c r="V351">
        <f>YEAR(Sales_Data[[#This Row],[Order_Date]])</f>
        <v>2025</v>
      </c>
      <c r="W351" t="str">
        <f>TEXT(Sales_Data[[#This Row],[Order_Date]],"mmm")</f>
        <v>Sep</v>
      </c>
      <c r="X351">
        <f>MONTH(Sales_Data[[#This Row],[Order_Date]])</f>
        <v>9</v>
      </c>
      <c r="Y351" t="str">
        <f>"Q"&amp;ROUNDUP(MONTH(Sales_Data[[#This Row],[Order_Date]])/3,0)</f>
        <v>Q3</v>
      </c>
    </row>
    <row r="352" spans="1:25" x14ac:dyDescent="0.3">
      <c r="A352" t="s">
        <v>899</v>
      </c>
      <c r="B352" s="1">
        <v>45980</v>
      </c>
      <c r="C352" t="s">
        <v>900</v>
      </c>
      <c r="D352" t="s">
        <v>474</v>
      </c>
      <c r="E352" t="s">
        <v>39</v>
      </c>
      <c r="F352" t="s">
        <v>96</v>
      </c>
      <c r="G352" t="s">
        <v>32</v>
      </c>
      <c r="H352" t="s">
        <v>50</v>
      </c>
      <c r="I352" t="s">
        <v>58</v>
      </c>
      <c r="J352">
        <v>2</v>
      </c>
      <c r="K352">
        <v>3758.22</v>
      </c>
      <c r="L352">
        <v>0.05</v>
      </c>
      <c r="M352">
        <v>4780.5600000000004</v>
      </c>
      <c r="N352" t="s">
        <v>52</v>
      </c>
      <c r="O352" t="s">
        <v>35</v>
      </c>
      <c r="P352" t="s">
        <v>44</v>
      </c>
      <c r="Q352">
        <f>Sales_Data[[#This Row],[Quantity]]*Sales_Data[[#This Row],[Unit_Price]]</f>
        <v>7516.44</v>
      </c>
      <c r="R352">
        <f>Sales_Data[[#This Row],[Gross_Sales]]*Sales_Data[[#This Row],[Discount]]</f>
        <v>375.822</v>
      </c>
      <c r="S352">
        <f>Sales_Data[[#This Row],[Gross_Sales]]-Sales_Data[[#This Row],[Discount_Amount]]</f>
        <v>7140.6179999999995</v>
      </c>
      <c r="T352">
        <f>Sales_Data[[#This Row],[Net Sales]]-Sales_Data[[#This Row],[Cost]]</f>
        <v>2360.0579999999991</v>
      </c>
      <c r="U352" s="2">
        <f>Sales_Data[[#This Row],[Profit]]/Sales_Data[[#This Row],[Net Sales]]</f>
        <v>0.33051172881674939</v>
      </c>
      <c r="V352">
        <f>YEAR(Sales_Data[[#This Row],[Order_Date]])</f>
        <v>2025</v>
      </c>
      <c r="W352" t="str">
        <f>TEXT(Sales_Data[[#This Row],[Order_Date]],"mmm")</f>
        <v>Nov</v>
      </c>
      <c r="X352">
        <f>MONTH(Sales_Data[[#This Row],[Order_Date]])</f>
        <v>11</v>
      </c>
      <c r="Y352" t="str">
        <f>"Q"&amp;ROUNDUP(MONTH(Sales_Data[[#This Row],[Order_Date]])/3,0)</f>
        <v>Q4</v>
      </c>
    </row>
    <row r="353" spans="1:25" x14ac:dyDescent="0.3">
      <c r="A353" t="s">
        <v>901</v>
      </c>
      <c r="B353" s="1">
        <v>45785</v>
      </c>
      <c r="C353" t="s">
        <v>365</v>
      </c>
      <c r="D353" t="s">
        <v>546</v>
      </c>
      <c r="E353" t="s">
        <v>30</v>
      </c>
      <c r="F353" t="s">
        <v>101</v>
      </c>
      <c r="G353" t="s">
        <v>67</v>
      </c>
      <c r="H353" t="s">
        <v>68</v>
      </c>
      <c r="I353" t="s">
        <v>97</v>
      </c>
      <c r="J353">
        <v>2</v>
      </c>
      <c r="K353">
        <v>4629.01</v>
      </c>
      <c r="L353">
        <v>0.05</v>
      </c>
      <c r="M353">
        <v>6871.46</v>
      </c>
      <c r="N353" t="s">
        <v>24</v>
      </c>
      <c r="O353" t="s">
        <v>35</v>
      </c>
      <c r="P353" t="s">
        <v>44</v>
      </c>
      <c r="Q353">
        <f>Sales_Data[[#This Row],[Quantity]]*Sales_Data[[#This Row],[Unit_Price]]</f>
        <v>9258.02</v>
      </c>
      <c r="R353">
        <f>Sales_Data[[#This Row],[Gross_Sales]]*Sales_Data[[#This Row],[Discount]]</f>
        <v>462.90100000000007</v>
      </c>
      <c r="S353">
        <f>Sales_Data[[#This Row],[Gross_Sales]]-Sales_Data[[#This Row],[Discount_Amount]]</f>
        <v>8795.1190000000006</v>
      </c>
      <c r="T353">
        <f>Sales_Data[[#This Row],[Net Sales]]-Sales_Data[[#This Row],[Cost]]</f>
        <v>1923.6590000000006</v>
      </c>
      <c r="U353" s="2">
        <f>Sales_Data[[#This Row],[Profit]]/Sales_Data[[#This Row],[Net Sales]]</f>
        <v>0.21871892807817614</v>
      </c>
      <c r="V353">
        <f>YEAR(Sales_Data[[#This Row],[Order_Date]])</f>
        <v>2025</v>
      </c>
      <c r="W353" t="str">
        <f>TEXT(Sales_Data[[#This Row],[Order_Date]],"mmm")</f>
        <v>May</v>
      </c>
      <c r="X353">
        <f>MONTH(Sales_Data[[#This Row],[Order_Date]])</f>
        <v>5</v>
      </c>
      <c r="Y353" t="str">
        <f>"Q"&amp;ROUNDUP(MONTH(Sales_Data[[#This Row],[Order_Date]])/3,0)</f>
        <v>Q2</v>
      </c>
    </row>
    <row r="354" spans="1:25" x14ac:dyDescent="0.3">
      <c r="A354" t="s">
        <v>902</v>
      </c>
      <c r="B354" s="1">
        <v>45675</v>
      </c>
      <c r="C354" t="s">
        <v>903</v>
      </c>
      <c r="D354" t="s">
        <v>205</v>
      </c>
      <c r="E354" t="s">
        <v>39</v>
      </c>
      <c r="F354" t="s">
        <v>405</v>
      </c>
      <c r="G354" t="s">
        <v>67</v>
      </c>
      <c r="H354" t="s">
        <v>68</v>
      </c>
      <c r="I354" t="s">
        <v>69</v>
      </c>
      <c r="J354">
        <v>1</v>
      </c>
      <c r="K354">
        <v>6073.15</v>
      </c>
      <c r="L354">
        <v>0.1</v>
      </c>
      <c r="M354">
        <v>3776.28</v>
      </c>
      <c r="N354" t="s">
        <v>52</v>
      </c>
      <c r="O354" t="s">
        <v>35</v>
      </c>
      <c r="P354" t="s">
        <v>26</v>
      </c>
      <c r="Q354">
        <f>Sales_Data[[#This Row],[Quantity]]*Sales_Data[[#This Row],[Unit_Price]]</f>
        <v>6073.15</v>
      </c>
      <c r="R354">
        <f>Sales_Data[[#This Row],[Gross_Sales]]*Sales_Data[[#This Row],[Discount]]</f>
        <v>607.31499999999994</v>
      </c>
      <c r="S354">
        <f>Sales_Data[[#This Row],[Gross_Sales]]-Sales_Data[[#This Row],[Discount_Amount]]</f>
        <v>5465.835</v>
      </c>
      <c r="T354">
        <f>Sales_Data[[#This Row],[Net Sales]]-Sales_Data[[#This Row],[Cost]]</f>
        <v>1689.5549999999998</v>
      </c>
      <c r="U354" s="2">
        <f>Sales_Data[[#This Row],[Profit]]/Sales_Data[[#This Row],[Net Sales]]</f>
        <v>0.30911196550938691</v>
      </c>
      <c r="V354">
        <f>YEAR(Sales_Data[[#This Row],[Order_Date]])</f>
        <v>2025</v>
      </c>
      <c r="W354" t="str">
        <f>TEXT(Sales_Data[[#This Row],[Order_Date]],"mmm")</f>
        <v>Jan</v>
      </c>
      <c r="X354">
        <f>MONTH(Sales_Data[[#This Row],[Order_Date]])</f>
        <v>1</v>
      </c>
      <c r="Y354" t="str">
        <f>"Q"&amp;ROUNDUP(MONTH(Sales_Data[[#This Row],[Order_Date]])/3,0)</f>
        <v>Q1</v>
      </c>
    </row>
    <row r="355" spans="1:25" x14ac:dyDescent="0.3">
      <c r="A355" t="s">
        <v>904</v>
      </c>
      <c r="B355" s="1">
        <v>45938</v>
      </c>
      <c r="C355" t="s">
        <v>905</v>
      </c>
      <c r="D355" t="s">
        <v>444</v>
      </c>
      <c r="E355" t="s">
        <v>48</v>
      </c>
      <c r="F355" t="s">
        <v>132</v>
      </c>
      <c r="G355" t="s">
        <v>41</v>
      </c>
      <c r="H355" t="s">
        <v>42</v>
      </c>
      <c r="I355" t="s">
        <v>43</v>
      </c>
      <c r="J355">
        <v>1</v>
      </c>
      <c r="K355">
        <v>63015.839999999997</v>
      </c>
      <c r="L355">
        <v>0.1</v>
      </c>
      <c r="M355">
        <v>47302.65</v>
      </c>
      <c r="N355" t="s">
        <v>83</v>
      </c>
      <c r="O355" t="s">
        <v>53</v>
      </c>
      <c r="P355" t="s">
        <v>71</v>
      </c>
      <c r="Q355">
        <f>Sales_Data[[#This Row],[Quantity]]*Sales_Data[[#This Row],[Unit_Price]]</f>
        <v>63015.839999999997</v>
      </c>
      <c r="R355">
        <f>Sales_Data[[#This Row],[Gross_Sales]]*Sales_Data[[#This Row],[Discount]]</f>
        <v>6301.5839999999998</v>
      </c>
      <c r="S355">
        <f>Sales_Data[[#This Row],[Gross_Sales]]-Sales_Data[[#This Row],[Discount_Amount]]</f>
        <v>56714.255999999994</v>
      </c>
      <c r="T355">
        <f>Sales_Data[[#This Row],[Net Sales]]-Sales_Data[[#This Row],[Cost]]</f>
        <v>9411.6059999999925</v>
      </c>
      <c r="U355" s="2">
        <f>Sales_Data[[#This Row],[Profit]]/Sales_Data[[#This Row],[Net Sales]]</f>
        <v>0.16594779979129046</v>
      </c>
      <c r="V355">
        <f>YEAR(Sales_Data[[#This Row],[Order_Date]])</f>
        <v>2025</v>
      </c>
      <c r="W355" t="str">
        <f>TEXT(Sales_Data[[#This Row],[Order_Date]],"mmm")</f>
        <v>Oct</v>
      </c>
      <c r="X355">
        <f>MONTH(Sales_Data[[#This Row],[Order_Date]])</f>
        <v>10</v>
      </c>
      <c r="Y355" t="str">
        <f>"Q"&amp;ROUNDUP(MONTH(Sales_Data[[#This Row],[Order_Date]])/3,0)</f>
        <v>Q4</v>
      </c>
    </row>
    <row r="356" spans="1:25" x14ac:dyDescent="0.3">
      <c r="A356" t="s">
        <v>906</v>
      </c>
      <c r="B356" s="1">
        <v>45880</v>
      </c>
      <c r="C356" t="s">
        <v>907</v>
      </c>
      <c r="D356" t="s">
        <v>241</v>
      </c>
      <c r="E356" t="s">
        <v>48</v>
      </c>
      <c r="F356" t="s">
        <v>132</v>
      </c>
      <c r="G356" t="s">
        <v>75</v>
      </c>
      <c r="H356" t="s">
        <v>185</v>
      </c>
      <c r="I356" t="s">
        <v>261</v>
      </c>
      <c r="J356">
        <v>2</v>
      </c>
      <c r="K356">
        <v>42805.42</v>
      </c>
      <c r="L356">
        <v>0</v>
      </c>
      <c r="M356">
        <v>70751.16</v>
      </c>
      <c r="N356" t="s">
        <v>52</v>
      </c>
      <c r="O356" t="s">
        <v>53</v>
      </c>
      <c r="P356" t="s">
        <v>71</v>
      </c>
      <c r="Q356">
        <f>Sales_Data[[#This Row],[Quantity]]*Sales_Data[[#This Row],[Unit_Price]]</f>
        <v>85610.84</v>
      </c>
      <c r="R356">
        <f>Sales_Data[[#This Row],[Gross_Sales]]*Sales_Data[[#This Row],[Discount]]</f>
        <v>0</v>
      </c>
      <c r="S356">
        <f>Sales_Data[[#This Row],[Gross_Sales]]-Sales_Data[[#This Row],[Discount_Amount]]</f>
        <v>85610.84</v>
      </c>
      <c r="T356">
        <f>Sales_Data[[#This Row],[Net Sales]]-Sales_Data[[#This Row],[Cost]]</f>
        <v>14859.679999999993</v>
      </c>
      <c r="U356" s="2">
        <f>Sales_Data[[#This Row],[Profit]]/Sales_Data[[#This Row],[Net Sales]]</f>
        <v>0.17357241209173971</v>
      </c>
      <c r="V356">
        <f>YEAR(Sales_Data[[#This Row],[Order_Date]])</f>
        <v>2025</v>
      </c>
      <c r="W356" t="str">
        <f>TEXT(Sales_Data[[#This Row],[Order_Date]],"mmm")</f>
        <v>Aug</v>
      </c>
      <c r="X356">
        <f>MONTH(Sales_Data[[#This Row],[Order_Date]])</f>
        <v>8</v>
      </c>
      <c r="Y356" t="str">
        <f>"Q"&amp;ROUNDUP(MONTH(Sales_Data[[#This Row],[Order_Date]])/3,0)</f>
        <v>Q3</v>
      </c>
    </row>
    <row r="357" spans="1:25" x14ac:dyDescent="0.3">
      <c r="A357" t="s">
        <v>908</v>
      </c>
      <c r="B357" s="1">
        <v>45711</v>
      </c>
      <c r="C357" t="s">
        <v>909</v>
      </c>
      <c r="D357" t="s">
        <v>209</v>
      </c>
      <c r="E357" t="s">
        <v>48</v>
      </c>
      <c r="F357" t="s">
        <v>49</v>
      </c>
      <c r="G357" t="s">
        <v>67</v>
      </c>
      <c r="H357" t="s">
        <v>133</v>
      </c>
      <c r="I357" t="s">
        <v>138</v>
      </c>
      <c r="J357">
        <v>1</v>
      </c>
      <c r="K357">
        <v>44414.239999999998</v>
      </c>
      <c r="L357">
        <v>0.1</v>
      </c>
      <c r="M357">
        <v>29521.55</v>
      </c>
      <c r="N357" t="s">
        <v>24</v>
      </c>
      <c r="O357" t="s">
        <v>25</v>
      </c>
      <c r="P357" t="s">
        <v>44</v>
      </c>
      <c r="Q357">
        <f>Sales_Data[[#This Row],[Quantity]]*Sales_Data[[#This Row],[Unit_Price]]</f>
        <v>44414.239999999998</v>
      </c>
      <c r="R357">
        <f>Sales_Data[[#This Row],[Gross_Sales]]*Sales_Data[[#This Row],[Discount]]</f>
        <v>4441.424</v>
      </c>
      <c r="S357">
        <f>Sales_Data[[#This Row],[Gross_Sales]]-Sales_Data[[#This Row],[Discount_Amount]]</f>
        <v>39972.815999999999</v>
      </c>
      <c r="T357">
        <f>Sales_Data[[#This Row],[Net Sales]]-Sales_Data[[#This Row],[Cost]]</f>
        <v>10451.266</v>
      </c>
      <c r="U357" s="2">
        <f>Sales_Data[[#This Row],[Profit]]/Sales_Data[[#This Row],[Net Sales]]</f>
        <v>0.26145933776594571</v>
      </c>
      <c r="V357">
        <f>YEAR(Sales_Data[[#This Row],[Order_Date]])</f>
        <v>2025</v>
      </c>
      <c r="W357" t="str">
        <f>TEXT(Sales_Data[[#This Row],[Order_Date]],"mmm")</f>
        <v>Feb</v>
      </c>
      <c r="X357">
        <f>MONTH(Sales_Data[[#This Row],[Order_Date]])</f>
        <v>2</v>
      </c>
      <c r="Y357" t="str">
        <f>"Q"&amp;ROUNDUP(MONTH(Sales_Data[[#This Row],[Order_Date]])/3,0)</f>
        <v>Q1</v>
      </c>
    </row>
    <row r="358" spans="1:25" x14ac:dyDescent="0.3">
      <c r="A358" t="s">
        <v>910</v>
      </c>
      <c r="B358" s="1">
        <v>45715</v>
      </c>
      <c r="C358" t="s">
        <v>911</v>
      </c>
      <c r="D358" t="s">
        <v>241</v>
      </c>
      <c r="E358" t="s">
        <v>39</v>
      </c>
      <c r="F358" t="s">
        <v>40</v>
      </c>
      <c r="G358" t="s">
        <v>41</v>
      </c>
      <c r="H358" t="s">
        <v>171</v>
      </c>
      <c r="I358" t="s">
        <v>172</v>
      </c>
      <c r="J358">
        <v>2</v>
      </c>
      <c r="K358">
        <v>4525.1499999999996</v>
      </c>
      <c r="L358">
        <v>0.1</v>
      </c>
      <c r="M358">
        <v>5451.48</v>
      </c>
      <c r="N358" t="s">
        <v>52</v>
      </c>
      <c r="O358" t="s">
        <v>35</v>
      </c>
      <c r="P358" t="s">
        <v>71</v>
      </c>
      <c r="Q358">
        <f>Sales_Data[[#This Row],[Quantity]]*Sales_Data[[#This Row],[Unit_Price]]</f>
        <v>9050.2999999999993</v>
      </c>
      <c r="R358">
        <f>Sales_Data[[#This Row],[Gross_Sales]]*Sales_Data[[#This Row],[Discount]]</f>
        <v>905.03</v>
      </c>
      <c r="S358">
        <f>Sales_Data[[#This Row],[Gross_Sales]]-Sales_Data[[#This Row],[Discount_Amount]]</f>
        <v>8145.2699999999995</v>
      </c>
      <c r="T358">
        <f>Sales_Data[[#This Row],[Net Sales]]-Sales_Data[[#This Row],[Cost]]</f>
        <v>2693.79</v>
      </c>
      <c r="U358" s="2">
        <f>Sales_Data[[#This Row],[Profit]]/Sales_Data[[#This Row],[Net Sales]]</f>
        <v>0.33071831872976587</v>
      </c>
      <c r="V358">
        <f>YEAR(Sales_Data[[#This Row],[Order_Date]])</f>
        <v>2025</v>
      </c>
      <c r="W358" t="str">
        <f>TEXT(Sales_Data[[#This Row],[Order_Date]],"mmm")</f>
        <v>Feb</v>
      </c>
      <c r="X358">
        <f>MONTH(Sales_Data[[#This Row],[Order_Date]])</f>
        <v>2</v>
      </c>
      <c r="Y358" t="str">
        <f>"Q"&amp;ROUNDUP(MONTH(Sales_Data[[#This Row],[Order_Date]])/3,0)</f>
        <v>Q1</v>
      </c>
    </row>
    <row r="359" spans="1:25" x14ac:dyDescent="0.3">
      <c r="A359" t="s">
        <v>912</v>
      </c>
      <c r="B359" s="1">
        <v>45980</v>
      </c>
      <c r="C359" t="s">
        <v>913</v>
      </c>
      <c r="D359" t="s">
        <v>436</v>
      </c>
      <c r="E359" t="s">
        <v>119</v>
      </c>
      <c r="F359" t="s">
        <v>120</v>
      </c>
      <c r="G359" t="s">
        <v>32</v>
      </c>
      <c r="H359" t="s">
        <v>50</v>
      </c>
      <c r="I359" t="s">
        <v>51</v>
      </c>
      <c r="J359">
        <v>3</v>
      </c>
      <c r="K359">
        <v>5793.96</v>
      </c>
      <c r="L359">
        <v>0.1</v>
      </c>
      <c r="M359">
        <v>9894.5300000000007</v>
      </c>
      <c r="N359" t="s">
        <v>109</v>
      </c>
      <c r="O359" t="s">
        <v>35</v>
      </c>
      <c r="P359" t="s">
        <v>71</v>
      </c>
      <c r="Q359">
        <f>Sales_Data[[#This Row],[Quantity]]*Sales_Data[[#This Row],[Unit_Price]]</f>
        <v>17381.88</v>
      </c>
      <c r="R359">
        <f>Sales_Data[[#This Row],[Gross_Sales]]*Sales_Data[[#This Row],[Discount]]</f>
        <v>1738.1880000000001</v>
      </c>
      <c r="S359">
        <f>Sales_Data[[#This Row],[Gross_Sales]]-Sales_Data[[#This Row],[Discount_Amount]]</f>
        <v>15643.692000000001</v>
      </c>
      <c r="T359">
        <f>Sales_Data[[#This Row],[Net Sales]]-Sales_Data[[#This Row],[Cost]]</f>
        <v>5749.1620000000003</v>
      </c>
      <c r="U359" s="2">
        <f>Sales_Data[[#This Row],[Profit]]/Sales_Data[[#This Row],[Net Sales]]</f>
        <v>0.3675067241160207</v>
      </c>
      <c r="V359">
        <f>YEAR(Sales_Data[[#This Row],[Order_Date]])</f>
        <v>2025</v>
      </c>
      <c r="W359" t="str">
        <f>TEXT(Sales_Data[[#This Row],[Order_Date]],"mmm")</f>
        <v>Nov</v>
      </c>
      <c r="X359">
        <f>MONTH(Sales_Data[[#This Row],[Order_Date]])</f>
        <v>11</v>
      </c>
      <c r="Y359" t="str">
        <f>"Q"&amp;ROUNDUP(MONTH(Sales_Data[[#This Row],[Order_Date]])/3,0)</f>
        <v>Q4</v>
      </c>
    </row>
    <row r="360" spans="1:25" x14ac:dyDescent="0.3">
      <c r="A360" t="s">
        <v>914</v>
      </c>
      <c r="B360" s="1">
        <v>46017</v>
      </c>
      <c r="C360" t="s">
        <v>915</v>
      </c>
      <c r="D360" t="s">
        <v>916</v>
      </c>
      <c r="E360" t="s">
        <v>48</v>
      </c>
      <c r="F360" t="s">
        <v>164</v>
      </c>
      <c r="G360" t="s">
        <v>75</v>
      </c>
      <c r="H360" t="s">
        <v>185</v>
      </c>
      <c r="I360" t="s">
        <v>261</v>
      </c>
      <c r="J360">
        <v>1</v>
      </c>
      <c r="K360">
        <v>10842.14</v>
      </c>
      <c r="L360">
        <v>0</v>
      </c>
      <c r="M360">
        <v>8065.95</v>
      </c>
      <c r="N360" t="s">
        <v>83</v>
      </c>
      <c r="O360" t="s">
        <v>53</v>
      </c>
      <c r="P360" t="s">
        <v>71</v>
      </c>
      <c r="Q360">
        <f>Sales_Data[[#This Row],[Quantity]]*Sales_Data[[#This Row],[Unit_Price]]</f>
        <v>10842.14</v>
      </c>
      <c r="R360">
        <f>Sales_Data[[#This Row],[Gross_Sales]]*Sales_Data[[#This Row],[Discount]]</f>
        <v>0</v>
      </c>
      <c r="S360">
        <f>Sales_Data[[#This Row],[Gross_Sales]]-Sales_Data[[#This Row],[Discount_Amount]]</f>
        <v>10842.14</v>
      </c>
      <c r="T360">
        <f>Sales_Data[[#This Row],[Net Sales]]-Sales_Data[[#This Row],[Cost]]</f>
        <v>2776.1899999999996</v>
      </c>
      <c r="U360" s="2">
        <f>Sales_Data[[#This Row],[Profit]]/Sales_Data[[#This Row],[Net Sales]]</f>
        <v>0.2560555388511862</v>
      </c>
      <c r="V360">
        <f>YEAR(Sales_Data[[#This Row],[Order_Date]])</f>
        <v>2025</v>
      </c>
      <c r="W360" t="str">
        <f>TEXT(Sales_Data[[#This Row],[Order_Date]],"mmm")</f>
        <v>Dec</v>
      </c>
      <c r="X360">
        <f>MONTH(Sales_Data[[#This Row],[Order_Date]])</f>
        <v>12</v>
      </c>
      <c r="Y360" t="str">
        <f>"Q"&amp;ROUNDUP(MONTH(Sales_Data[[#This Row],[Order_Date]])/3,0)</f>
        <v>Q4</v>
      </c>
    </row>
    <row r="361" spans="1:25" x14ac:dyDescent="0.3">
      <c r="A361" t="s">
        <v>917</v>
      </c>
      <c r="B361" s="1">
        <v>45831</v>
      </c>
      <c r="C361" t="s">
        <v>243</v>
      </c>
      <c r="D361" t="s">
        <v>374</v>
      </c>
      <c r="E361" t="s">
        <v>30</v>
      </c>
      <c r="F361" t="s">
        <v>156</v>
      </c>
      <c r="G361" t="s">
        <v>21</v>
      </c>
      <c r="H361" t="s">
        <v>22</v>
      </c>
      <c r="I361" t="s">
        <v>23</v>
      </c>
      <c r="J361">
        <v>1</v>
      </c>
      <c r="K361">
        <v>2832.76</v>
      </c>
      <c r="L361">
        <v>0.05</v>
      </c>
      <c r="M361">
        <v>1783.33</v>
      </c>
      <c r="N361" t="s">
        <v>24</v>
      </c>
      <c r="O361" t="s">
        <v>35</v>
      </c>
      <c r="P361" t="s">
        <v>26</v>
      </c>
      <c r="Q361">
        <f>Sales_Data[[#This Row],[Quantity]]*Sales_Data[[#This Row],[Unit_Price]]</f>
        <v>2832.76</v>
      </c>
      <c r="R361">
        <f>Sales_Data[[#This Row],[Gross_Sales]]*Sales_Data[[#This Row],[Discount]]</f>
        <v>141.63800000000001</v>
      </c>
      <c r="S361">
        <f>Sales_Data[[#This Row],[Gross_Sales]]-Sales_Data[[#This Row],[Discount_Amount]]</f>
        <v>2691.1220000000003</v>
      </c>
      <c r="T361">
        <f>Sales_Data[[#This Row],[Net Sales]]-Sales_Data[[#This Row],[Cost]]</f>
        <v>907.79200000000037</v>
      </c>
      <c r="U361" s="2">
        <f>Sales_Data[[#This Row],[Profit]]/Sales_Data[[#This Row],[Net Sales]]</f>
        <v>0.33732844516153493</v>
      </c>
      <c r="V361">
        <f>YEAR(Sales_Data[[#This Row],[Order_Date]])</f>
        <v>2025</v>
      </c>
      <c r="W361" t="str">
        <f>TEXT(Sales_Data[[#This Row],[Order_Date]],"mmm")</f>
        <v>Jun</v>
      </c>
      <c r="X361">
        <f>MONTH(Sales_Data[[#This Row],[Order_Date]])</f>
        <v>6</v>
      </c>
      <c r="Y361" t="str">
        <f>"Q"&amp;ROUNDUP(MONTH(Sales_Data[[#This Row],[Order_Date]])/3,0)</f>
        <v>Q2</v>
      </c>
    </row>
    <row r="362" spans="1:25" x14ac:dyDescent="0.3">
      <c r="A362" t="s">
        <v>918</v>
      </c>
      <c r="B362" s="1">
        <v>45937</v>
      </c>
      <c r="C362" t="s">
        <v>919</v>
      </c>
      <c r="D362" t="s">
        <v>260</v>
      </c>
      <c r="E362" t="s">
        <v>119</v>
      </c>
      <c r="F362" t="s">
        <v>184</v>
      </c>
      <c r="G362" t="s">
        <v>67</v>
      </c>
      <c r="H362" t="s">
        <v>121</v>
      </c>
      <c r="I362" t="s">
        <v>142</v>
      </c>
      <c r="J362">
        <v>2</v>
      </c>
      <c r="K362">
        <v>3781.58</v>
      </c>
      <c r="L362">
        <v>0.05</v>
      </c>
      <c r="M362">
        <v>6227.95</v>
      </c>
      <c r="N362" t="s">
        <v>70</v>
      </c>
      <c r="O362" t="s">
        <v>35</v>
      </c>
      <c r="P362" t="s">
        <v>71</v>
      </c>
      <c r="Q362">
        <f>Sales_Data[[#This Row],[Quantity]]*Sales_Data[[#This Row],[Unit_Price]]</f>
        <v>7563.16</v>
      </c>
      <c r="R362">
        <f>Sales_Data[[#This Row],[Gross_Sales]]*Sales_Data[[#This Row],[Discount]]</f>
        <v>378.15800000000002</v>
      </c>
      <c r="S362">
        <f>Sales_Data[[#This Row],[Gross_Sales]]-Sales_Data[[#This Row],[Discount_Amount]]</f>
        <v>7185.0019999999995</v>
      </c>
      <c r="T362">
        <f>Sales_Data[[#This Row],[Net Sales]]-Sales_Data[[#This Row],[Cost]]</f>
        <v>957.05199999999968</v>
      </c>
      <c r="U362" s="2">
        <f>Sales_Data[[#This Row],[Profit]]/Sales_Data[[#This Row],[Net Sales]]</f>
        <v>0.13320135471082678</v>
      </c>
      <c r="V362">
        <f>YEAR(Sales_Data[[#This Row],[Order_Date]])</f>
        <v>2025</v>
      </c>
      <c r="W362" t="str">
        <f>TEXT(Sales_Data[[#This Row],[Order_Date]],"mmm")</f>
        <v>Oct</v>
      </c>
      <c r="X362">
        <f>MONTH(Sales_Data[[#This Row],[Order_Date]])</f>
        <v>10</v>
      </c>
      <c r="Y362" t="str">
        <f>"Q"&amp;ROUNDUP(MONTH(Sales_Data[[#This Row],[Order_Date]])/3,0)</f>
        <v>Q4</v>
      </c>
    </row>
    <row r="363" spans="1:25" x14ac:dyDescent="0.3">
      <c r="A363" t="s">
        <v>920</v>
      </c>
      <c r="B363" s="1">
        <v>45771</v>
      </c>
      <c r="C363" t="s">
        <v>517</v>
      </c>
      <c r="D363" t="s">
        <v>180</v>
      </c>
      <c r="E363" t="s">
        <v>39</v>
      </c>
      <c r="F363" t="s">
        <v>202</v>
      </c>
      <c r="G363" t="s">
        <v>75</v>
      </c>
      <c r="H363" t="s">
        <v>76</v>
      </c>
      <c r="I363" t="s">
        <v>108</v>
      </c>
      <c r="J363">
        <v>1</v>
      </c>
      <c r="K363">
        <v>3320.75</v>
      </c>
      <c r="L363">
        <v>0.05</v>
      </c>
      <c r="M363">
        <v>2068.0100000000002</v>
      </c>
      <c r="N363" t="s">
        <v>24</v>
      </c>
      <c r="O363" t="s">
        <v>35</v>
      </c>
      <c r="P363" t="s">
        <v>44</v>
      </c>
      <c r="Q363">
        <f>Sales_Data[[#This Row],[Quantity]]*Sales_Data[[#This Row],[Unit_Price]]</f>
        <v>3320.75</v>
      </c>
      <c r="R363">
        <f>Sales_Data[[#This Row],[Gross_Sales]]*Sales_Data[[#This Row],[Discount]]</f>
        <v>166.03750000000002</v>
      </c>
      <c r="S363">
        <f>Sales_Data[[#This Row],[Gross_Sales]]-Sales_Data[[#This Row],[Discount_Amount]]</f>
        <v>3154.7125000000001</v>
      </c>
      <c r="T363">
        <f>Sales_Data[[#This Row],[Net Sales]]-Sales_Data[[#This Row],[Cost]]</f>
        <v>1086.7024999999999</v>
      </c>
      <c r="U363" s="2">
        <f>Sales_Data[[#This Row],[Profit]]/Sales_Data[[#This Row],[Net Sales]]</f>
        <v>0.34446958320290672</v>
      </c>
      <c r="V363">
        <f>YEAR(Sales_Data[[#This Row],[Order_Date]])</f>
        <v>2025</v>
      </c>
      <c r="W363" t="str">
        <f>TEXT(Sales_Data[[#This Row],[Order_Date]],"mmm")</f>
        <v>Apr</v>
      </c>
      <c r="X363">
        <f>MONTH(Sales_Data[[#This Row],[Order_Date]])</f>
        <v>4</v>
      </c>
      <c r="Y363" t="str">
        <f>"Q"&amp;ROUNDUP(MONTH(Sales_Data[[#This Row],[Order_Date]])/3,0)</f>
        <v>Q2</v>
      </c>
    </row>
    <row r="364" spans="1:25" x14ac:dyDescent="0.3">
      <c r="A364" t="s">
        <v>921</v>
      </c>
      <c r="B364" s="1">
        <v>45945</v>
      </c>
      <c r="C364" t="s">
        <v>644</v>
      </c>
      <c r="D364" t="s">
        <v>728</v>
      </c>
      <c r="E364" t="s">
        <v>39</v>
      </c>
      <c r="F364" t="s">
        <v>202</v>
      </c>
      <c r="G364" t="s">
        <v>67</v>
      </c>
      <c r="H364" t="s">
        <v>68</v>
      </c>
      <c r="I364" t="s">
        <v>97</v>
      </c>
      <c r="J364">
        <v>1</v>
      </c>
      <c r="K364">
        <v>3855.76</v>
      </c>
      <c r="L364">
        <v>0.05</v>
      </c>
      <c r="M364">
        <v>2495.4699999999998</v>
      </c>
      <c r="N364" t="s">
        <v>109</v>
      </c>
      <c r="O364" t="s">
        <v>35</v>
      </c>
      <c r="P364" t="s">
        <v>44</v>
      </c>
      <c r="Q364">
        <f>Sales_Data[[#This Row],[Quantity]]*Sales_Data[[#This Row],[Unit_Price]]</f>
        <v>3855.76</v>
      </c>
      <c r="R364">
        <f>Sales_Data[[#This Row],[Gross_Sales]]*Sales_Data[[#This Row],[Discount]]</f>
        <v>192.78800000000001</v>
      </c>
      <c r="S364">
        <f>Sales_Data[[#This Row],[Gross_Sales]]-Sales_Data[[#This Row],[Discount_Amount]]</f>
        <v>3662.9720000000002</v>
      </c>
      <c r="T364">
        <f>Sales_Data[[#This Row],[Net Sales]]-Sales_Data[[#This Row],[Cost]]</f>
        <v>1167.5020000000004</v>
      </c>
      <c r="U364" s="2">
        <f>Sales_Data[[#This Row],[Profit]]/Sales_Data[[#This Row],[Net Sales]]</f>
        <v>0.31873080110904489</v>
      </c>
      <c r="V364">
        <f>YEAR(Sales_Data[[#This Row],[Order_Date]])</f>
        <v>2025</v>
      </c>
      <c r="W364" t="str">
        <f>TEXT(Sales_Data[[#This Row],[Order_Date]],"mmm")</f>
        <v>Oct</v>
      </c>
      <c r="X364">
        <f>MONTH(Sales_Data[[#This Row],[Order_Date]])</f>
        <v>10</v>
      </c>
      <c r="Y364" t="str">
        <f>"Q"&amp;ROUNDUP(MONTH(Sales_Data[[#This Row],[Order_Date]])/3,0)</f>
        <v>Q4</v>
      </c>
    </row>
    <row r="365" spans="1:25" x14ac:dyDescent="0.3">
      <c r="A365" t="s">
        <v>922</v>
      </c>
      <c r="B365" s="1">
        <v>45999</v>
      </c>
      <c r="C365" t="s">
        <v>923</v>
      </c>
      <c r="D365" t="s">
        <v>546</v>
      </c>
      <c r="E365" t="s">
        <v>30</v>
      </c>
      <c r="F365" t="s">
        <v>31</v>
      </c>
      <c r="G365" t="s">
        <v>67</v>
      </c>
      <c r="H365" t="s">
        <v>121</v>
      </c>
      <c r="I365" t="s">
        <v>122</v>
      </c>
      <c r="J365">
        <v>1</v>
      </c>
      <c r="K365">
        <v>859.88</v>
      </c>
      <c r="L365">
        <v>0</v>
      </c>
      <c r="M365">
        <v>704.89</v>
      </c>
      <c r="N365" t="s">
        <v>52</v>
      </c>
      <c r="O365" t="s">
        <v>53</v>
      </c>
      <c r="P365" t="s">
        <v>71</v>
      </c>
      <c r="Q365">
        <f>Sales_Data[[#This Row],[Quantity]]*Sales_Data[[#This Row],[Unit_Price]]</f>
        <v>859.88</v>
      </c>
      <c r="R365">
        <f>Sales_Data[[#This Row],[Gross_Sales]]*Sales_Data[[#This Row],[Discount]]</f>
        <v>0</v>
      </c>
      <c r="S365">
        <f>Sales_Data[[#This Row],[Gross_Sales]]-Sales_Data[[#This Row],[Discount_Amount]]</f>
        <v>859.88</v>
      </c>
      <c r="T365">
        <f>Sales_Data[[#This Row],[Net Sales]]-Sales_Data[[#This Row],[Cost]]</f>
        <v>154.99</v>
      </c>
      <c r="U365" s="2">
        <f>Sales_Data[[#This Row],[Profit]]/Sales_Data[[#This Row],[Net Sales]]</f>
        <v>0.1802460808484905</v>
      </c>
      <c r="V365">
        <f>YEAR(Sales_Data[[#This Row],[Order_Date]])</f>
        <v>2025</v>
      </c>
      <c r="W365" t="str">
        <f>TEXT(Sales_Data[[#This Row],[Order_Date]],"mmm")</f>
        <v>Dec</v>
      </c>
      <c r="X365">
        <f>MONTH(Sales_Data[[#This Row],[Order_Date]])</f>
        <v>12</v>
      </c>
      <c r="Y365" t="str">
        <f>"Q"&amp;ROUNDUP(MONTH(Sales_Data[[#This Row],[Order_Date]])/3,0)</f>
        <v>Q4</v>
      </c>
    </row>
    <row r="366" spans="1:25" x14ac:dyDescent="0.3">
      <c r="A366" t="s">
        <v>924</v>
      </c>
      <c r="B366" s="1">
        <v>45808</v>
      </c>
      <c r="C366" t="s">
        <v>925</v>
      </c>
      <c r="D366" t="s">
        <v>95</v>
      </c>
      <c r="E366" t="s">
        <v>48</v>
      </c>
      <c r="F366" t="s">
        <v>126</v>
      </c>
      <c r="G366" t="s">
        <v>67</v>
      </c>
      <c r="H366" t="s">
        <v>88</v>
      </c>
      <c r="I366" t="s">
        <v>89</v>
      </c>
      <c r="J366">
        <v>1</v>
      </c>
      <c r="K366">
        <v>24327.47</v>
      </c>
      <c r="L366">
        <v>0</v>
      </c>
      <c r="M366">
        <v>17810.05</v>
      </c>
      <c r="N366" t="s">
        <v>109</v>
      </c>
      <c r="O366" t="s">
        <v>35</v>
      </c>
      <c r="P366" t="s">
        <v>44</v>
      </c>
      <c r="Q366">
        <f>Sales_Data[[#This Row],[Quantity]]*Sales_Data[[#This Row],[Unit_Price]]</f>
        <v>24327.47</v>
      </c>
      <c r="R366">
        <f>Sales_Data[[#This Row],[Gross_Sales]]*Sales_Data[[#This Row],[Discount]]</f>
        <v>0</v>
      </c>
      <c r="S366">
        <f>Sales_Data[[#This Row],[Gross_Sales]]-Sales_Data[[#This Row],[Discount_Amount]]</f>
        <v>24327.47</v>
      </c>
      <c r="T366">
        <f>Sales_Data[[#This Row],[Net Sales]]-Sales_Data[[#This Row],[Cost]]</f>
        <v>6517.4200000000019</v>
      </c>
      <c r="U366" s="2">
        <f>Sales_Data[[#This Row],[Profit]]/Sales_Data[[#This Row],[Net Sales]]</f>
        <v>0.26790373187183053</v>
      </c>
      <c r="V366">
        <f>YEAR(Sales_Data[[#This Row],[Order_Date]])</f>
        <v>2025</v>
      </c>
      <c r="W366" t="str">
        <f>TEXT(Sales_Data[[#This Row],[Order_Date]],"mmm")</f>
        <v>May</v>
      </c>
      <c r="X366">
        <f>MONTH(Sales_Data[[#This Row],[Order_Date]])</f>
        <v>5</v>
      </c>
      <c r="Y366" t="str">
        <f>"Q"&amp;ROUNDUP(MONTH(Sales_Data[[#This Row],[Order_Date]])/3,0)</f>
        <v>Q2</v>
      </c>
    </row>
    <row r="367" spans="1:25" x14ac:dyDescent="0.3">
      <c r="A367" t="s">
        <v>926</v>
      </c>
      <c r="B367" s="1">
        <v>45784</v>
      </c>
      <c r="C367" t="s">
        <v>927</v>
      </c>
      <c r="D367" t="s">
        <v>393</v>
      </c>
      <c r="E367" t="s">
        <v>48</v>
      </c>
      <c r="F367" t="s">
        <v>132</v>
      </c>
      <c r="G367" t="s">
        <v>67</v>
      </c>
      <c r="H367" t="s">
        <v>88</v>
      </c>
      <c r="I367" t="s">
        <v>157</v>
      </c>
      <c r="J367">
        <v>1</v>
      </c>
      <c r="K367">
        <v>5529.05</v>
      </c>
      <c r="L367">
        <v>0</v>
      </c>
      <c r="M367">
        <v>3942.44</v>
      </c>
      <c r="N367" t="s">
        <v>24</v>
      </c>
      <c r="O367" t="s">
        <v>53</v>
      </c>
      <c r="P367" t="s">
        <v>26</v>
      </c>
      <c r="Q367">
        <f>Sales_Data[[#This Row],[Quantity]]*Sales_Data[[#This Row],[Unit_Price]]</f>
        <v>5529.05</v>
      </c>
      <c r="R367">
        <f>Sales_Data[[#This Row],[Gross_Sales]]*Sales_Data[[#This Row],[Discount]]</f>
        <v>0</v>
      </c>
      <c r="S367">
        <f>Sales_Data[[#This Row],[Gross_Sales]]-Sales_Data[[#This Row],[Discount_Amount]]</f>
        <v>5529.05</v>
      </c>
      <c r="T367">
        <f>Sales_Data[[#This Row],[Net Sales]]-Sales_Data[[#This Row],[Cost]]</f>
        <v>1586.6100000000001</v>
      </c>
      <c r="U367" s="2">
        <f>Sales_Data[[#This Row],[Profit]]/Sales_Data[[#This Row],[Net Sales]]</f>
        <v>0.28695888082039411</v>
      </c>
      <c r="V367">
        <f>YEAR(Sales_Data[[#This Row],[Order_Date]])</f>
        <v>2025</v>
      </c>
      <c r="W367" t="str">
        <f>TEXT(Sales_Data[[#This Row],[Order_Date]],"mmm")</f>
        <v>May</v>
      </c>
      <c r="X367">
        <f>MONTH(Sales_Data[[#This Row],[Order_Date]])</f>
        <v>5</v>
      </c>
      <c r="Y367" t="str">
        <f>"Q"&amp;ROUNDUP(MONTH(Sales_Data[[#This Row],[Order_Date]])/3,0)</f>
        <v>Q2</v>
      </c>
    </row>
    <row r="368" spans="1:25" x14ac:dyDescent="0.3">
      <c r="A368" t="s">
        <v>928</v>
      </c>
      <c r="B368" s="1">
        <v>45812</v>
      </c>
      <c r="C368" t="s">
        <v>188</v>
      </c>
      <c r="D368" t="s">
        <v>137</v>
      </c>
      <c r="E368" t="s">
        <v>48</v>
      </c>
      <c r="F368" t="s">
        <v>132</v>
      </c>
      <c r="G368" t="s">
        <v>21</v>
      </c>
      <c r="H368" t="s">
        <v>230</v>
      </c>
      <c r="I368" t="s">
        <v>328</v>
      </c>
      <c r="J368">
        <v>3</v>
      </c>
      <c r="K368">
        <v>63708.93</v>
      </c>
      <c r="L368">
        <v>0</v>
      </c>
      <c r="M368">
        <v>136523.26</v>
      </c>
      <c r="N368" t="s">
        <v>24</v>
      </c>
      <c r="O368" t="s">
        <v>35</v>
      </c>
      <c r="P368" t="s">
        <v>44</v>
      </c>
      <c r="Q368">
        <f>Sales_Data[[#This Row],[Quantity]]*Sales_Data[[#This Row],[Unit_Price]]</f>
        <v>191126.79</v>
      </c>
      <c r="R368">
        <f>Sales_Data[[#This Row],[Gross_Sales]]*Sales_Data[[#This Row],[Discount]]</f>
        <v>0</v>
      </c>
      <c r="S368">
        <f>Sales_Data[[#This Row],[Gross_Sales]]-Sales_Data[[#This Row],[Discount_Amount]]</f>
        <v>191126.79</v>
      </c>
      <c r="T368">
        <f>Sales_Data[[#This Row],[Net Sales]]-Sales_Data[[#This Row],[Cost]]</f>
        <v>54603.53</v>
      </c>
      <c r="U368" s="2">
        <f>Sales_Data[[#This Row],[Profit]]/Sales_Data[[#This Row],[Net Sales]]</f>
        <v>0.285692706919841</v>
      </c>
      <c r="V368">
        <f>YEAR(Sales_Data[[#This Row],[Order_Date]])</f>
        <v>2025</v>
      </c>
      <c r="W368" t="str">
        <f>TEXT(Sales_Data[[#This Row],[Order_Date]],"mmm")</f>
        <v>Jun</v>
      </c>
      <c r="X368">
        <f>MONTH(Sales_Data[[#This Row],[Order_Date]])</f>
        <v>6</v>
      </c>
      <c r="Y368" t="str">
        <f>"Q"&amp;ROUNDUP(MONTH(Sales_Data[[#This Row],[Order_Date]])/3,0)</f>
        <v>Q2</v>
      </c>
    </row>
    <row r="369" spans="1:25" x14ac:dyDescent="0.3">
      <c r="A369" t="s">
        <v>929</v>
      </c>
      <c r="B369" s="1">
        <v>45930</v>
      </c>
      <c r="C369" t="s">
        <v>418</v>
      </c>
      <c r="D369" t="s">
        <v>313</v>
      </c>
      <c r="E369" t="s">
        <v>119</v>
      </c>
      <c r="F369" t="s">
        <v>146</v>
      </c>
      <c r="G369" t="s">
        <v>32</v>
      </c>
      <c r="H369" t="s">
        <v>50</v>
      </c>
      <c r="I369" t="s">
        <v>58</v>
      </c>
      <c r="J369">
        <v>1</v>
      </c>
      <c r="K369">
        <v>1507.49</v>
      </c>
      <c r="L369">
        <v>0.05</v>
      </c>
      <c r="M369">
        <v>1085.08</v>
      </c>
      <c r="N369" t="s">
        <v>83</v>
      </c>
      <c r="O369" t="s">
        <v>35</v>
      </c>
      <c r="P369" t="s">
        <v>26</v>
      </c>
      <c r="Q369">
        <f>Sales_Data[[#This Row],[Quantity]]*Sales_Data[[#This Row],[Unit_Price]]</f>
        <v>1507.49</v>
      </c>
      <c r="R369">
        <f>Sales_Data[[#This Row],[Gross_Sales]]*Sales_Data[[#This Row],[Discount]]</f>
        <v>75.374499999999998</v>
      </c>
      <c r="S369">
        <f>Sales_Data[[#This Row],[Gross_Sales]]-Sales_Data[[#This Row],[Discount_Amount]]</f>
        <v>1432.1155000000001</v>
      </c>
      <c r="T369">
        <f>Sales_Data[[#This Row],[Net Sales]]-Sales_Data[[#This Row],[Cost]]</f>
        <v>347.03550000000018</v>
      </c>
      <c r="U369" s="2">
        <f>Sales_Data[[#This Row],[Profit]]/Sales_Data[[#This Row],[Net Sales]]</f>
        <v>0.24232368129525877</v>
      </c>
      <c r="V369">
        <f>YEAR(Sales_Data[[#This Row],[Order_Date]])</f>
        <v>2025</v>
      </c>
      <c r="W369" t="str">
        <f>TEXT(Sales_Data[[#This Row],[Order_Date]],"mmm")</f>
        <v>Sep</v>
      </c>
      <c r="X369">
        <f>MONTH(Sales_Data[[#This Row],[Order_Date]])</f>
        <v>9</v>
      </c>
      <c r="Y369" t="str">
        <f>"Q"&amp;ROUNDUP(MONTH(Sales_Data[[#This Row],[Order_Date]])/3,0)</f>
        <v>Q3</v>
      </c>
    </row>
    <row r="370" spans="1:25" x14ac:dyDescent="0.3">
      <c r="A370" t="s">
        <v>930</v>
      </c>
      <c r="B370" s="1">
        <v>45761</v>
      </c>
      <c r="C370" t="s">
        <v>931</v>
      </c>
      <c r="D370" t="s">
        <v>209</v>
      </c>
      <c r="E370" t="s">
        <v>119</v>
      </c>
      <c r="F370" t="s">
        <v>146</v>
      </c>
      <c r="G370" t="s">
        <v>32</v>
      </c>
      <c r="H370" t="s">
        <v>33</v>
      </c>
      <c r="I370" t="s">
        <v>161</v>
      </c>
      <c r="J370">
        <v>1</v>
      </c>
      <c r="K370">
        <v>2697.46</v>
      </c>
      <c r="L370">
        <v>0</v>
      </c>
      <c r="M370">
        <v>2047.72</v>
      </c>
      <c r="N370" t="s">
        <v>70</v>
      </c>
      <c r="O370" t="s">
        <v>53</v>
      </c>
      <c r="P370" t="s">
        <v>71</v>
      </c>
      <c r="Q370">
        <f>Sales_Data[[#This Row],[Quantity]]*Sales_Data[[#This Row],[Unit_Price]]</f>
        <v>2697.46</v>
      </c>
      <c r="R370">
        <f>Sales_Data[[#This Row],[Gross_Sales]]*Sales_Data[[#This Row],[Discount]]</f>
        <v>0</v>
      </c>
      <c r="S370">
        <f>Sales_Data[[#This Row],[Gross_Sales]]-Sales_Data[[#This Row],[Discount_Amount]]</f>
        <v>2697.46</v>
      </c>
      <c r="T370">
        <f>Sales_Data[[#This Row],[Net Sales]]-Sales_Data[[#This Row],[Cost]]</f>
        <v>649.74</v>
      </c>
      <c r="U370" s="2">
        <f>Sales_Data[[#This Row],[Profit]]/Sales_Data[[#This Row],[Net Sales]]</f>
        <v>0.24087104164658604</v>
      </c>
      <c r="V370">
        <f>YEAR(Sales_Data[[#This Row],[Order_Date]])</f>
        <v>2025</v>
      </c>
      <c r="W370" t="str">
        <f>TEXT(Sales_Data[[#This Row],[Order_Date]],"mmm")</f>
        <v>Apr</v>
      </c>
      <c r="X370">
        <f>MONTH(Sales_Data[[#This Row],[Order_Date]])</f>
        <v>4</v>
      </c>
      <c r="Y370" t="str">
        <f>"Q"&amp;ROUNDUP(MONTH(Sales_Data[[#This Row],[Order_Date]])/3,0)</f>
        <v>Q2</v>
      </c>
    </row>
    <row r="371" spans="1:25" x14ac:dyDescent="0.3">
      <c r="A371" t="s">
        <v>932</v>
      </c>
      <c r="B371" s="1">
        <v>45956</v>
      </c>
      <c r="C371" t="s">
        <v>933</v>
      </c>
      <c r="D371" t="s">
        <v>497</v>
      </c>
      <c r="E371" t="s">
        <v>30</v>
      </c>
      <c r="F371" t="s">
        <v>101</v>
      </c>
      <c r="G371" t="s">
        <v>41</v>
      </c>
      <c r="H371" t="s">
        <v>42</v>
      </c>
      <c r="I371" t="s">
        <v>43</v>
      </c>
      <c r="J371">
        <v>5</v>
      </c>
      <c r="K371">
        <v>4483.6400000000003</v>
      </c>
      <c r="L371">
        <v>0</v>
      </c>
      <c r="M371">
        <v>15787.79</v>
      </c>
      <c r="N371" t="s">
        <v>24</v>
      </c>
      <c r="O371" t="s">
        <v>35</v>
      </c>
      <c r="P371" t="s">
        <v>44</v>
      </c>
      <c r="Q371">
        <f>Sales_Data[[#This Row],[Quantity]]*Sales_Data[[#This Row],[Unit_Price]]</f>
        <v>22418.2</v>
      </c>
      <c r="R371">
        <f>Sales_Data[[#This Row],[Gross_Sales]]*Sales_Data[[#This Row],[Discount]]</f>
        <v>0</v>
      </c>
      <c r="S371">
        <f>Sales_Data[[#This Row],[Gross_Sales]]-Sales_Data[[#This Row],[Discount_Amount]]</f>
        <v>22418.2</v>
      </c>
      <c r="T371">
        <f>Sales_Data[[#This Row],[Net Sales]]-Sales_Data[[#This Row],[Cost]]</f>
        <v>6630.41</v>
      </c>
      <c r="U371" s="2">
        <f>Sales_Data[[#This Row],[Profit]]/Sales_Data[[#This Row],[Net Sales]]</f>
        <v>0.295760141313754</v>
      </c>
      <c r="V371">
        <f>YEAR(Sales_Data[[#This Row],[Order_Date]])</f>
        <v>2025</v>
      </c>
      <c r="W371" t="str">
        <f>TEXT(Sales_Data[[#This Row],[Order_Date]],"mmm")</f>
        <v>Oct</v>
      </c>
      <c r="X371">
        <f>MONTH(Sales_Data[[#This Row],[Order_Date]])</f>
        <v>10</v>
      </c>
      <c r="Y371" t="str">
        <f>"Q"&amp;ROUNDUP(MONTH(Sales_Data[[#This Row],[Order_Date]])/3,0)</f>
        <v>Q4</v>
      </c>
    </row>
    <row r="372" spans="1:25" x14ac:dyDescent="0.3">
      <c r="A372" t="s">
        <v>934</v>
      </c>
      <c r="B372" s="1">
        <v>45903</v>
      </c>
      <c r="C372" t="s">
        <v>935</v>
      </c>
      <c r="D372" t="s">
        <v>244</v>
      </c>
      <c r="E372" t="s">
        <v>48</v>
      </c>
      <c r="F372" t="s">
        <v>132</v>
      </c>
      <c r="G372" t="s">
        <v>67</v>
      </c>
      <c r="H372" t="s">
        <v>68</v>
      </c>
      <c r="I372" t="s">
        <v>69</v>
      </c>
      <c r="J372">
        <v>3</v>
      </c>
      <c r="K372">
        <v>32152.09</v>
      </c>
      <c r="L372">
        <v>0.1</v>
      </c>
      <c r="M372">
        <v>69489.78</v>
      </c>
      <c r="N372" t="s">
        <v>109</v>
      </c>
      <c r="O372" t="s">
        <v>35</v>
      </c>
      <c r="P372" t="s">
        <v>26</v>
      </c>
      <c r="Q372">
        <f>Sales_Data[[#This Row],[Quantity]]*Sales_Data[[#This Row],[Unit_Price]]</f>
        <v>96456.27</v>
      </c>
      <c r="R372">
        <f>Sales_Data[[#This Row],[Gross_Sales]]*Sales_Data[[#This Row],[Discount]]</f>
        <v>9645.6270000000004</v>
      </c>
      <c r="S372">
        <f>Sales_Data[[#This Row],[Gross_Sales]]-Sales_Data[[#This Row],[Discount_Amount]]</f>
        <v>86810.643000000011</v>
      </c>
      <c r="T372">
        <f>Sales_Data[[#This Row],[Net Sales]]-Sales_Data[[#This Row],[Cost]]</f>
        <v>17320.863000000012</v>
      </c>
      <c r="U372" s="2">
        <f>Sales_Data[[#This Row],[Profit]]/Sales_Data[[#This Row],[Net Sales]]</f>
        <v>0.19952464814711729</v>
      </c>
      <c r="V372">
        <f>YEAR(Sales_Data[[#This Row],[Order_Date]])</f>
        <v>2025</v>
      </c>
      <c r="W372" t="str">
        <f>TEXT(Sales_Data[[#This Row],[Order_Date]],"mmm")</f>
        <v>Sep</v>
      </c>
      <c r="X372">
        <f>MONTH(Sales_Data[[#This Row],[Order_Date]])</f>
        <v>9</v>
      </c>
      <c r="Y372" t="str">
        <f>"Q"&amp;ROUNDUP(MONTH(Sales_Data[[#This Row],[Order_Date]])/3,0)</f>
        <v>Q3</v>
      </c>
    </row>
    <row r="373" spans="1:25" x14ac:dyDescent="0.3">
      <c r="A373" t="s">
        <v>936</v>
      </c>
      <c r="B373" s="1">
        <v>45833</v>
      </c>
      <c r="C373" t="s">
        <v>159</v>
      </c>
      <c r="D373" t="s">
        <v>95</v>
      </c>
      <c r="E373" t="s">
        <v>19</v>
      </c>
      <c r="F373" t="s">
        <v>66</v>
      </c>
      <c r="G373" t="s">
        <v>67</v>
      </c>
      <c r="H373" t="s">
        <v>121</v>
      </c>
      <c r="I373" t="s">
        <v>122</v>
      </c>
      <c r="J373">
        <v>1</v>
      </c>
      <c r="K373">
        <v>3046.52</v>
      </c>
      <c r="L373">
        <v>0.1</v>
      </c>
      <c r="M373">
        <v>1904.27</v>
      </c>
      <c r="N373" t="s">
        <v>109</v>
      </c>
      <c r="O373" t="s">
        <v>35</v>
      </c>
      <c r="P373" t="s">
        <v>44</v>
      </c>
      <c r="Q373">
        <f>Sales_Data[[#This Row],[Quantity]]*Sales_Data[[#This Row],[Unit_Price]]</f>
        <v>3046.52</v>
      </c>
      <c r="R373">
        <f>Sales_Data[[#This Row],[Gross_Sales]]*Sales_Data[[#This Row],[Discount]]</f>
        <v>304.65199999999999</v>
      </c>
      <c r="S373">
        <f>Sales_Data[[#This Row],[Gross_Sales]]-Sales_Data[[#This Row],[Discount_Amount]]</f>
        <v>2741.8679999999999</v>
      </c>
      <c r="T373">
        <f>Sales_Data[[#This Row],[Net Sales]]-Sales_Data[[#This Row],[Cost]]</f>
        <v>837.59799999999996</v>
      </c>
      <c r="U373" s="2">
        <f>Sales_Data[[#This Row],[Profit]]/Sales_Data[[#This Row],[Net Sales]]</f>
        <v>0.30548443615812287</v>
      </c>
      <c r="V373">
        <f>YEAR(Sales_Data[[#This Row],[Order_Date]])</f>
        <v>2025</v>
      </c>
      <c r="W373" t="str">
        <f>TEXT(Sales_Data[[#This Row],[Order_Date]],"mmm")</f>
        <v>Jun</v>
      </c>
      <c r="X373">
        <f>MONTH(Sales_Data[[#This Row],[Order_Date]])</f>
        <v>6</v>
      </c>
      <c r="Y373" t="str">
        <f>"Q"&amp;ROUNDUP(MONTH(Sales_Data[[#This Row],[Order_Date]])/3,0)</f>
        <v>Q2</v>
      </c>
    </row>
    <row r="374" spans="1:25" x14ac:dyDescent="0.3">
      <c r="A374" t="s">
        <v>937</v>
      </c>
      <c r="B374" s="1">
        <v>45696</v>
      </c>
      <c r="C374" t="s">
        <v>938</v>
      </c>
      <c r="D374" t="s">
        <v>436</v>
      </c>
      <c r="E374" t="s">
        <v>48</v>
      </c>
      <c r="F374" t="s">
        <v>132</v>
      </c>
      <c r="G374" t="s">
        <v>41</v>
      </c>
      <c r="H374" t="s">
        <v>171</v>
      </c>
      <c r="I374" t="s">
        <v>172</v>
      </c>
      <c r="J374">
        <v>2</v>
      </c>
      <c r="K374">
        <v>25898.639999999999</v>
      </c>
      <c r="L374">
        <v>0.05</v>
      </c>
      <c r="M374">
        <v>33576.519999999997</v>
      </c>
      <c r="N374" t="s">
        <v>52</v>
      </c>
      <c r="O374" t="s">
        <v>53</v>
      </c>
      <c r="P374" t="s">
        <v>44</v>
      </c>
      <c r="Q374">
        <f>Sales_Data[[#This Row],[Quantity]]*Sales_Data[[#This Row],[Unit_Price]]</f>
        <v>51797.279999999999</v>
      </c>
      <c r="R374">
        <f>Sales_Data[[#This Row],[Gross_Sales]]*Sales_Data[[#This Row],[Discount]]</f>
        <v>2589.864</v>
      </c>
      <c r="S374">
        <f>Sales_Data[[#This Row],[Gross_Sales]]-Sales_Data[[#This Row],[Discount_Amount]]</f>
        <v>49207.415999999997</v>
      </c>
      <c r="T374">
        <f>Sales_Data[[#This Row],[Net Sales]]-Sales_Data[[#This Row],[Cost]]</f>
        <v>15630.896000000001</v>
      </c>
      <c r="U374" s="2">
        <f>Sales_Data[[#This Row],[Profit]]/Sales_Data[[#This Row],[Net Sales]]</f>
        <v>0.31765325779350012</v>
      </c>
      <c r="V374">
        <f>YEAR(Sales_Data[[#This Row],[Order_Date]])</f>
        <v>2025</v>
      </c>
      <c r="W374" t="str">
        <f>TEXT(Sales_Data[[#This Row],[Order_Date]],"mmm")</f>
        <v>Feb</v>
      </c>
      <c r="X374">
        <f>MONTH(Sales_Data[[#This Row],[Order_Date]])</f>
        <v>2</v>
      </c>
      <c r="Y374" t="str">
        <f>"Q"&amp;ROUNDUP(MONTH(Sales_Data[[#This Row],[Order_Date]])/3,0)</f>
        <v>Q1</v>
      </c>
    </row>
    <row r="375" spans="1:25" x14ac:dyDescent="0.3">
      <c r="A375" t="s">
        <v>939</v>
      </c>
      <c r="B375" s="1">
        <v>45827</v>
      </c>
      <c r="C375" t="s">
        <v>940</v>
      </c>
      <c r="D375" t="s">
        <v>436</v>
      </c>
      <c r="E375" t="s">
        <v>48</v>
      </c>
      <c r="F375" t="s">
        <v>126</v>
      </c>
      <c r="G375" t="s">
        <v>75</v>
      </c>
      <c r="H375" t="s">
        <v>185</v>
      </c>
      <c r="I375" t="s">
        <v>261</v>
      </c>
      <c r="J375">
        <v>2</v>
      </c>
      <c r="K375">
        <v>8857.6200000000008</v>
      </c>
      <c r="L375">
        <v>0.05</v>
      </c>
      <c r="M375">
        <v>14229.12</v>
      </c>
      <c r="N375" t="s">
        <v>24</v>
      </c>
      <c r="O375" t="s">
        <v>53</v>
      </c>
      <c r="P375" t="s">
        <v>44</v>
      </c>
      <c r="Q375">
        <f>Sales_Data[[#This Row],[Quantity]]*Sales_Data[[#This Row],[Unit_Price]]</f>
        <v>17715.240000000002</v>
      </c>
      <c r="R375">
        <f>Sales_Data[[#This Row],[Gross_Sales]]*Sales_Data[[#This Row],[Discount]]</f>
        <v>885.76200000000017</v>
      </c>
      <c r="S375">
        <f>Sales_Data[[#This Row],[Gross_Sales]]-Sales_Data[[#This Row],[Discount_Amount]]</f>
        <v>16829.478000000003</v>
      </c>
      <c r="T375">
        <f>Sales_Data[[#This Row],[Net Sales]]-Sales_Data[[#This Row],[Cost]]</f>
        <v>2600.358000000002</v>
      </c>
      <c r="U375" s="2">
        <f>Sales_Data[[#This Row],[Profit]]/Sales_Data[[#This Row],[Net Sales]]</f>
        <v>0.15451210073182314</v>
      </c>
      <c r="V375">
        <f>YEAR(Sales_Data[[#This Row],[Order_Date]])</f>
        <v>2025</v>
      </c>
      <c r="W375" t="str">
        <f>TEXT(Sales_Data[[#This Row],[Order_Date]],"mmm")</f>
        <v>Jun</v>
      </c>
      <c r="X375">
        <f>MONTH(Sales_Data[[#This Row],[Order_Date]])</f>
        <v>6</v>
      </c>
      <c r="Y375" t="str">
        <f>"Q"&amp;ROUNDUP(MONTH(Sales_Data[[#This Row],[Order_Date]])/3,0)</f>
        <v>Q2</v>
      </c>
    </row>
    <row r="376" spans="1:25" x14ac:dyDescent="0.3">
      <c r="A376" t="s">
        <v>941</v>
      </c>
      <c r="B376" s="1">
        <v>45904</v>
      </c>
      <c r="C376" t="s">
        <v>942</v>
      </c>
      <c r="D376" t="s">
        <v>229</v>
      </c>
      <c r="E376" t="s">
        <v>39</v>
      </c>
      <c r="F376" t="s">
        <v>96</v>
      </c>
      <c r="G376" t="s">
        <v>75</v>
      </c>
      <c r="H376" t="s">
        <v>256</v>
      </c>
      <c r="I376" t="s">
        <v>257</v>
      </c>
      <c r="J376">
        <v>2</v>
      </c>
      <c r="K376">
        <v>1721.43</v>
      </c>
      <c r="L376">
        <v>0.15</v>
      </c>
      <c r="M376">
        <v>1899.48</v>
      </c>
      <c r="N376" t="s">
        <v>52</v>
      </c>
      <c r="O376" t="s">
        <v>25</v>
      </c>
      <c r="P376" t="s">
        <v>26</v>
      </c>
      <c r="Q376">
        <f>Sales_Data[[#This Row],[Quantity]]*Sales_Data[[#This Row],[Unit_Price]]</f>
        <v>3442.86</v>
      </c>
      <c r="R376">
        <f>Sales_Data[[#This Row],[Gross_Sales]]*Sales_Data[[#This Row],[Discount]]</f>
        <v>516.42899999999997</v>
      </c>
      <c r="S376">
        <f>Sales_Data[[#This Row],[Gross_Sales]]-Sales_Data[[#This Row],[Discount_Amount]]</f>
        <v>2926.431</v>
      </c>
      <c r="T376">
        <f>Sales_Data[[#This Row],[Net Sales]]-Sales_Data[[#This Row],[Cost]]</f>
        <v>1026.951</v>
      </c>
      <c r="U376" s="2">
        <f>Sales_Data[[#This Row],[Profit]]/Sales_Data[[#This Row],[Net Sales]]</f>
        <v>0.35092267680324601</v>
      </c>
      <c r="V376">
        <f>YEAR(Sales_Data[[#This Row],[Order_Date]])</f>
        <v>2025</v>
      </c>
      <c r="W376" t="str">
        <f>TEXT(Sales_Data[[#This Row],[Order_Date]],"mmm")</f>
        <v>Sep</v>
      </c>
      <c r="X376">
        <f>MONTH(Sales_Data[[#This Row],[Order_Date]])</f>
        <v>9</v>
      </c>
      <c r="Y376" t="str">
        <f>"Q"&amp;ROUNDUP(MONTH(Sales_Data[[#This Row],[Order_Date]])/3,0)</f>
        <v>Q3</v>
      </c>
    </row>
    <row r="377" spans="1:25" x14ac:dyDescent="0.3">
      <c r="A377" t="s">
        <v>943</v>
      </c>
      <c r="B377" s="1">
        <v>45683</v>
      </c>
      <c r="C377" t="s">
        <v>944</v>
      </c>
      <c r="D377" t="s">
        <v>522</v>
      </c>
      <c r="E377" t="s">
        <v>119</v>
      </c>
      <c r="F377" t="s">
        <v>184</v>
      </c>
      <c r="G377" t="s">
        <v>21</v>
      </c>
      <c r="H377" t="s">
        <v>230</v>
      </c>
      <c r="I377" t="s">
        <v>231</v>
      </c>
      <c r="J377">
        <v>3</v>
      </c>
      <c r="K377">
        <v>942.25</v>
      </c>
      <c r="L377">
        <v>0.1</v>
      </c>
      <c r="M377">
        <v>2218.83</v>
      </c>
      <c r="N377" t="s">
        <v>52</v>
      </c>
      <c r="O377" t="s">
        <v>25</v>
      </c>
      <c r="P377" t="s">
        <v>44</v>
      </c>
      <c r="Q377">
        <f>Sales_Data[[#This Row],[Quantity]]*Sales_Data[[#This Row],[Unit_Price]]</f>
        <v>2826.75</v>
      </c>
      <c r="R377">
        <f>Sales_Data[[#This Row],[Gross_Sales]]*Sales_Data[[#This Row],[Discount]]</f>
        <v>282.67500000000001</v>
      </c>
      <c r="S377">
        <f>Sales_Data[[#This Row],[Gross_Sales]]-Sales_Data[[#This Row],[Discount_Amount]]</f>
        <v>2544.0749999999998</v>
      </c>
      <c r="T377">
        <f>Sales_Data[[#This Row],[Net Sales]]-Sales_Data[[#This Row],[Cost]]</f>
        <v>325.24499999999989</v>
      </c>
      <c r="U377" s="2">
        <f>Sales_Data[[#This Row],[Profit]]/Sales_Data[[#This Row],[Net Sales]]</f>
        <v>0.12784410836944662</v>
      </c>
      <c r="V377">
        <f>YEAR(Sales_Data[[#This Row],[Order_Date]])</f>
        <v>2025</v>
      </c>
      <c r="W377" t="str">
        <f>TEXT(Sales_Data[[#This Row],[Order_Date]],"mmm")</f>
        <v>Jan</v>
      </c>
      <c r="X377">
        <f>MONTH(Sales_Data[[#This Row],[Order_Date]])</f>
        <v>1</v>
      </c>
      <c r="Y377" t="str">
        <f>"Q"&amp;ROUNDUP(MONTH(Sales_Data[[#This Row],[Order_Date]])/3,0)</f>
        <v>Q1</v>
      </c>
    </row>
    <row r="378" spans="1:25" x14ac:dyDescent="0.3">
      <c r="A378" t="s">
        <v>945</v>
      </c>
      <c r="B378" s="1">
        <v>46012</v>
      </c>
      <c r="C378" t="s">
        <v>946</v>
      </c>
      <c r="D378" t="s">
        <v>145</v>
      </c>
      <c r="E378" t="s">
        <v>119</v>
      </c>
      <c r="F378" t="s">
        <v>146</v>
      </c>
      <c r="G378" t="s">
        <v>75</v>
      </c>
      <c r="H378" t="s">
        <v>114</v>
      </c>
      <c r="I378" t="s">
        <v>206</v>
      </c>
      <c r="J378">
        <v>2</v>
      </c>
      <c r="K378">
        <v>4224.93</v>
      </c>
      <c r="L378">
        <v>0.05</v>
      </c>
      <c r="M378">
        <v>6157.84</v>
      </c>
      <c r="N378" t="s">
        <v>24</v>
      </c>
      <c r="O378" t="s">
        <v>35</v>
      </c>
      <c r="P378" t="s">
        <v>71</v>
      </c>
      <c r="Q378">
        <f>Sales_Data[[#This Row],[Quantity]]*Sales_Data[[#This Row],[Unit_Price]]</f>
        <v>8449.86</v>
      </c>
      <c r="R378">
        <f>Sales_Data[[#This Row],[Gross_Sales]]*Sales_Data[[#This Row],[Discount]]</f>
        <v>422.49300000000005</v>
      </c>
      <c r="S378">
        <f>Sales_Data[[#This Row],[Gross_Sales]]-Sales_Data[[#This Row],[Discount_Amount]]</f>
        <v>8027.3670000000002</v>
      </c>
      <c r="T378">
        <f>Sales_Data[[#This Row],[Net Sales]]-Sales_Data[[#This Row],[Cost]]</f>
        <v>1869.527</v>
      </c>
      <c r="U378" s="2">
        <f>Sales_Data[[#This Row],[Profit]]/Sales_Data[[#This Row],[Net Sales]]</f>
        <v>0.23289417314544109</v>
      </c>
      <c r="V378">
        <f>YEAR(Sales_Data[[#This Row],[Order_Date]])</f>
        <v>2025</v>
      </c>
      <c r="W378" t="str">
        <f>TEXT(Sales_Data[[#This Row],[Order_Date]],"mmm")</f>
        <v>Dec</v>
      </c>
      <c r="X378">
        <f>MONTH(Sales_Data[[#This Row],[Order_Date]])</f>
        <v>12</v>
      </c>
      <c r="Y378" t="str">
        <f>"Q"&amp;ROUNDUP(MONTH(Sales_Data[[#This Row],[Order_Date]])/3,0)</f>
        <v>Q4</v>
      </c>
    </row>
    <row r="379" spans="1:25" x14ac:dyDescent="0.3">
      <c r="A379" t="s">
        <v>947</v>
      </c>
      <c r="B379" s="1">
        <v>45963</v>
      </c>
      <c r="C379" t="s">
        <v>948</v>
      </c>
      <c r="D379" t="s">
        <v>29</v>
      </c>
      <c r="E379" t="s">
        <v>39</v>
      </c>
      <c r="F379" t="s">
        <v>107</v>
      </c>
      <c r="G379" t="s">
        <v>32</v>
      </c>
      <c r="H379" t="s">
        <v>50</v>
      </c>
      <c r="I379" t="s">
        <v>51</v>
      </c>
      <c r="J379">
        <v>1</v>
      </c>
      <c r="K379">
        <v>5723.8</v>
      </c>
      <c r="L379">
        <v>0.1</v>
      </c>
      <c r="M379">
        <v>4436.2</v>
      </c>
      <c r="N379" t="s">
        <v>109</v>
      </c>
      <c r="O379" t="s">
        <v>35</v>
      </c>
      <c r="P379" t="s">
        <v>26</v>
      </c>
      <c r="Q379">
        <f>Sales_Data[[#This Row],[Quantity]]*Sales_Data[[#This Row],[Unit_Price]]</f>
        <v>5723.8</v>
      </c>
      <c r="R379">
        <f>Sales_Data[[#This Row],[Gross_Sales]]*Sales_Data[[#This Row],[Discount]]</f>
        <v>572.38</v>
      </c>
      <c r="S379">
        <f>Sales_Data[[#This Row],[Gross_Sales]]-Sales_Data[[#This Row],[Discount_Amount]]</f>
        <v>5151.42</v>
      </c>
      <c r="T379">
        <f>Sales_Data[[#This Row],[Net Sales]]-Sales_Data[[#This Row],[Cost]]</f>
        <v>715.22000000000025</v>
      </c>
      <c r="U379" s="2">
        <f>Sales_Data[[#This Row],[Profit]]/Sales_Data[[#This Row],[Net Sales]]</f>
        <v>0.13883938797457793</v>
      </c>
      <c r="V379">
        <f>YEAR(Sales_Data[[#This Row],[Order_Date]])</f>
        <v>2025</v>
      </c>
      <c r="W379" t="str">
        <f>TEXT(Sales_Data[[#This Row],[Order_Date]],"mmm")</f>
        <v>Nov</v>
      </c>
      <c r="X379">
        <f>MONTH(Sales_Data[[#This Row],[Order_Date]])</f>
        <v>11</v>
      </c>
      <c r="Y379" t="str">
        <f>"Q"&amp;ROUNDUP(MONTH(Sales_Data[[#This Row],[Order_Date]])/3,0)</f>
        <v>Q4</v>
      </c>
    </row>
    <row r="380" spans="1:25" x14ac:dyDescent="0.3">
      <c r="A380" t="s">
        <v>949</v>
      </c>
      <c r="B380" s="1">
        <v>45670</v>
      </c>
      <c r="C380" t="s">
        <v>760</v>
      </c>
      <c r="D380" t="s">
        <v>522</v>
      </c>
      <c r="E380" t="s">
        <v>48</v>
      </c>
      <c r="F380" t="s">
        <v>126</v>
      </c>
      <c r="G380" t="s">
        <v>21</v>
      </c>
      <c r="H380" t="s">
        <v>230</v>
      </c>
      <c r="I380" t="s">
        <v>328</v>
      </c>
      <c r="J380">
        <v>2</v>
      </c>
      <c r="K380">
        <v>38709.040000000001</v>
      </c>
      <c r="L380">
        <v>0.05</v>
      </c>
      <c r="M380">
        <v>64378.39</v>
      </c>
      <c r="N380" t="s">
        <v>109</v>
      </c>
      <c r="O380" t="s">
        <v>35</v>
      </c>
      <c r="P380" t="s">
        <v>44</v>
      </c>
      <c r="Q380">
        <f>Sales_Data[[#This Row],[Quantity]]*Sales_Data[[#This Row],[Unit_Price]]</f>
        <v>77418.080000000002</v>
      </c>
      <c r="R380">
        <f>Sales_Data[[#This Row],[Gross_Sales]]*Sales_Data[[#This Row],[Discount]]</f>
        <v>3870.9040000000005</v>
      </c>
      <c r="S380">
        <f>Sales_Data[[#This Row],[Gross_Sales]]-Sales_Data[[#This Row],[Discount_Amount]]</f>
        <v>73547.176000000007</v>
      </c>
      <c r="T380">
        <f>Sales_Data[[#This Row],[Net Sales]]-Sales_Data[[#This Row],[Cost]]</f>
        <v>9168.7860000000073</v>
      </c>
      <c r="U380" s="2">
        <f>Sales_Data[[#This Row],[Profit]]/Sales_Data[[#This Row],[Net Sales]]</f>
        <v>0.12466537124416588</v>
      </c>
      <c r="V380">
        <f>YEAR(Sales_Data[[#This Row],[Order_Date]])</f>
        <v>2025</v>
      </c>
      <c r="W380" t="str">
        <f>TEXT(Sales_Data[[#This Row],[Order_Date]],"mmm")</f>
        <v>Jan</v>
      </c>
      <c r="X380">
        <f>MONTH(Sales_Data[[#This Row],[Order_Date]])</f>
        <v>1</v>
      </c>
      <c r="Y380" t="str">
        <f>"Q"&amp;ROUNDUP(MONTH(Sales_Data[[#This Row],[Order_Date]])/3,0)</f>
        <v>Q1</v>
      </c>
    </row>
    <row r="381" spans="1:25" x14ac:dyDescent="0.3">
      <c r="A381" t="s">
        <v>950</v>
      </c>
      <c r="B381" s="1">
        <v>45973</v>
      </c>
      <c r="C381" t="s">
        <v>951</v>
      </c>
      <c r="D381" t="s">
        <v>241</v>
      </c>
      <c r="E381" t="s">
        <v>48</v>
      </c>
      <c r="F381" t="s">
        <v>49</v>
      </c>
      <c r="G381" t="s">
        <v>67</v>
      </c>
      <c r="H381" t="s">
        <v>88</v>
      </c>
      <c r="I381" t="s">
        <v>89</v>
      </c>
      <c r="J381">
        <v>2</v>
      </c>
      <c r="K381">
        <v>40002.93</v>
      </c>
      <c r="L381">
        <v>0.1</v>
      </c>
      <c r="M381">
        <v>52439.98</v>
      </c>
      <c r="N381" t="s">
        <v>24</v>
      </c>
      <c r="O381" t="s">
        <v>35</v>
      </c>
      <c r="P381" t="s">
        <v>71</v>
      </c>
      <c r="Q381">
        <f>Sales_Data[[#This Row],[Quantity]]*Sales_Data[[#This Row],[Unit_Price]]</f>
        <v>80005.86</v>
      </c>
      <c r="R381">
        <f>Sales_Data[[#This Row],[Gross_Sales]]*Sales_Data[[#This Row],[Discount]]</f>
        <v>8000.5860000000002</v>
      </c>
      <c r="S381">
        <f>Sales_Data[[#This Row],[Gross_Sales]]-Sales_Data[[#This Row],[Discount_Amount]]</f>
        <v>72005.274000000005</v>
      </c>
      <c r="T381">
        <f>Sales_Data[[#This Row],[Net Sales]]-Sales_Data[[#This Row],[Cost]]</f>
        <v>19565.294000000002</v>
      </c>
      <c r="U381" s="2">
        <f>Sales_Data[[#This Row],[Profit]]/Sales_Data[[#This Row],[Net Sales]]</f>
        <v>0.2717202909331336</v>
      </c>
      <c r="V381">
        <f>YEAR(Sales_Data[[#This Row],[Order_Date]])</f>
        <v>2025</v>
      </c>
      <c r="W381" t="str">
        <f>TEXT(Sales_Data[[#This Row],[Order_Date]],"mmm")</f>
        <v>Nov</v>
      </c>
      <c r="X381">
        <f>MONTH(Sales_Data[[#This Row],[Order_Date]])</f>
        <v>11</v>
      </c>
      <c r="Y381" t="str">
        <f>"Q"&amp;ROUNDUP(MONTH(Sales_Data[[#This Row],[Order_Date]])/3,0)</f>
        <v>Q4</v>
      </c>
    </row>
    <row r="382" spans="1:25" x14ac:dyDescent="0.3">
      <c r="A382" t="s">
        <v>952</v>
      </c>
      <c r="B382" s="1">
        <v>45970</v>
      </c>
      <c r="C382" t="s">
        <v>953</v>
      </c>
      <c r="D382" t="s">
        <v>596</v>
      </c>
      <c r="E382" t="s">
        <v>19</v>
      </c>
      <c r="F382" t="s">
        <v>81</v>
      </c>
      <c r="G382" t="s">
        <v>75</v>
      </c>
      <c r="H382" t="s">
        <v>256</v>
      </c>
      <c r="I382" t="s">
        <v>257</v>
      </c>
      <c r="J382">
        <v>2</v>
      </c>
      <c r="K382">
        <v>4170.1000000000004</v>
      </c>
      <c r="L382">
        <v>0.2</v>
      </c>
      <c r="M382">
        <v>4471.84</v>
      </c>
      <c r="N382" t="s">
        <v>24</v>
      </c>
      <c r="O382" t="s">
        <v>35</v>
      </c>
      <c r="P382" t="s">
        <v>26</v>
      </c>
      <c r="Q382">
        <f>Sales_Data[[#This Row],[Quantity]]*Sales_Data[[#This Row],[Unit_Price]]</f>
        <v>8340.2000000000007</v>
      </c>
      <c r="R382">
        <f>Sales_Data[[#This Row],[Gross_Sales]]*Sales_Data[[#This Row],[Discount]]</f>
        <v>1668.0400000000002</v>
      </c>
      <c r="S382">
        <f>Sales_Data[[#This Row],[Gross_Sales]]-Sales_Data[[#This Row],[Discount_Amount]]</f>
        <v>6672.1600000000008</v>
      </c>
      <c r="T382">
        <f>Sales_Data[[#This Row],[Net Sales]]-Sales_Data[[#This Row],[Cost]]</f>
        <v>2200.3200000000006</v>
      </c>
      <c r="U382" s="2">
        <f>Sales_Data[[#This Row],[Profit]]/Sales_Data[[#This Row],[Net Sales]]</f>
        <v>0.32977626435816892</v>
      </c>
      <c r="V382">
        <f>YEAR(Sales_Data[[#This Row],[Order_Date]])</f>
        <v>2025</v>
      </c>
      <c r="W382" t="str">
        <f>TEXT(Sales_Data[[#This Row],[Order_Date]],"mmm")</f>
        <v>Nov</v>
      </c>
      <c r="X382">
        <f>MONTH(Sales_Data[[#This Row],[Order_Date]])</f>
        <v>11</v>
      </c>
      <c r="Y382" t="str">
        <f>"Q"&amp;ROUNDUP(MONTH(Sales_Data[[#This Row],[Order_Date]])/3,0)</f>
        <v>Q4</v>
      </c>
    </row>
    <row r="383" spans="1:25" x14ac:dyDescent="0.3">
      <c r="A383" t="s">
        <v>954</v>
      </c>
      <c r="B383" s="1">
        <v>45693</v>
      </c>
      <c r="C383" t="s">
        <v>955</v>
      </c>
      <c r="D383" t="s">
        <v>175</v>
      </c>
      <c r="E383" t="s">
        <v>30</v>
      </c>
      <c r="F383" t="s">
        <v>31</v>
      </c>
      <c r="G383" t="s">
        <v>41</v>
      </c>
      <c r="H383" t="s">
        <v>147</v>
      </c>
      <c r="I383" t="s">
        <v>148</v>
      </c>
      <c r="J383">
        <v>1</v>
      </c>
      <c r="K383">
        <v>1883.5</v>
      </c>
      <c r="L383">
        <v>0.05</v>
      </c>
      <c r="M383">
        <v>1545.28</v>
      </c>
      <c r="N383" t="s">
        <v>52</v>
      </c>
      <c r="O383" t="s">
        <v>35</v>
      </c>
      <c r="P383" t="s">
        <v>71</v>
      </c>
      <c r="Q383">
        <f>Sales_Data[[#This Row],[Quantity]]*Sales_Data[[#This Row],[Unit_Price]]</f>
        <v>1883.5</v>
      </c>
      <c r="R383">
        <f>Sales_Data[[#This Row],[Gross_Sales]]*Sales_Data[[#This Row],[Discount]]</f>
        <v>94.175000000000011</v>
      </c>
      <c r="S383">
        <f>Sales_Data[[#This Row],[Gross_Sales]]-Sales_Data[[#This Row],[Discount_Amount]]</f>
        <v>1789.325</v>
      </c>
      <c r="T383">
        <f>Sales_Data[[#This Row],[Net Sales]]-Sales_Data[[#This Row],[Cost]]</f>
        <v>244.04500000000007</v>
      </c>
      <c r="U383" s="2">
        <f>Sales_Data[[#This Row],[Profit]]/Sales_Data[[#This Row],[Net Sales]]</f>
        <v>0.13638942059156389</v>
      </c>
      <c r="V383">
        <f>YEAR(Sales_Data[[#This Row],[Order_Date]])</f>
        <v>2025</v>
      </c>
      <c r="W383" t="str">
        <f>TEXT(Sales_Data[[#This Row],[Order_Date]],"mmm")</f>
        <v>Feb</v>
      </c>
      <c r="X383">
        <f>MONTH(Sales_Data[[#This Row],[Order_Date]])</f>
        <v>2</v>
      </c>
      <c r="Y383" t="str">
        <f>"Q"&amp;ROUNDUP(MONTH(Sales_Data[[#This Row],[Order_Date]])/3,0)</f>
        <v>Q1</v>
      </c>
    </row>
    <row r="384" spans="1:25" x14ac:dyDescent="0.3">
      <c r="A384" t="s">
        <v>956</v>
      </c>
      <c r="B384" s="1">
        <v>45830</v>
      </c>
      <c r="C384" t="s">
        <v>730</v>
      </c>
      <c r="D384" t="s">
        <v>170</v>
      </c>
      <c r="E384" t="s">
        <v>30</v>
      </c>
      <c r="F384" t="s">
        <v>156</v>
      </c>
      <c r="G384" t="s">
        <v>21</v>
      </c>
      <c r="H384" t="s">
        <v>230</v>
      </c>
      <c r="I384" t="s">
        <v>328</v>
      </c>
      <c r="J384">
        <v>1</v>
      </c>
      <c r="K384">
        <v>4264.8999999999996</v>
      </c>
      <c r="L384">
        <v>0.15</v>
      </c>
      <c r="M384">
        <v>3048.58</v>
      </c>
      <c r="N384" t="s">
        <v>83</v>
      </c>
      <c r="O384" t="s">
        <v>25</v>
      </c>
      <c r="P384" t="s">
        <v>71</v>
      </c>
      <c r="Q384">
        <f>Sales_Data[[#This Row],[Quantity]]*Sales_Data[[#This Row],[Unit_Price]]</f>
        <v>4264.8999999999996</v>
      </c>
      <c r="R384">
        <f>Sales_Data[[#This Row],[Gross_Sales]]*Sales_Data[[#This Row],[Discount]]</f>
        <v>639.7349999999999</v>
      </c>
      <c r="S384">
        <f>Sales_Data[[#This Row],[Gross_Sales]]-Sales_Data[[#This Row],[Discount_Amount]]</f>
        <v>3625.165</v>
      </c>
      <c r="T384">
        <f>Sales_Data[[#This Row],[Net Sales]]-Sales_Data[[#This Row],[Cost]]</f>
        <v>576.58500000000004</v>
      </c>
      <c r="U384" s="2">
        <f>Sales_Data[[#This Row],[Profit]]/Sales_Data[[#This Row],[Net Sales]]</f>
        <v>0.15905069148576687</v>
      </c>
      <c r="V384">
        <f>YEAR(Sales_Data[[#This Row],[Order_Date]])</f>
        <v>2025</v>
      </c>
      <c r="W384" t="str">
        <f>TEXT(Sales_Data[[#This Row],[Order_Date]],"mmm")</f>
        <v>Jun</v>
      </c>
      <c r="X384">
        <f>MONTH(Sales_Data[[#This Row],[Order_Date]])</f>
        <v>6</v>
      </c>
      <c r="Y384" t="str">
        <f>"Q"&amp;ROUNDUP(MONTH(Sales_Data[[#This Row],[Order_Date]])/3,0)</f>
        <v>Q2</v>
      </c>
    </row>
    <row r="385" spans="1:25" x14ac:dyDescent="0.3">
      <c r="A385" t="s">
        <v>957</v>
      </c>
      <c r="B385" s="1">
        <v>45677</v>
      </c>
      <c r="C385" t="s">
        <v>421</v>
      </c>
      <c r="D385" t="s">
        <v>331</v>
      </c>
      <c r="E385" t="s">
        <v>19</v>
      </c>
      <c r="F385" t="s">
        <v>113</v>
      </c>
      <c r="G385" t="s">
        <v>41</v>
      </c>
      <c r="H385" t="s">
        <v>42</v>
      </c>
      <c r="I385" t="s">
        <v>82</v>
      </c>
      <c r="J385">
        <v>4</v>
      </c>
      <c r="K385">
        <v>2219.91</v>
      </c>
      <c r="L385">
        <v>0.05</v>
      </c>
      <c r="M385">
        <v>5626.54</v>
      </c>
      <c r="N385" t="s">
        <v>70</v>
      </c>
      <c r="O385" t="s">
        <v>53</v>
      </c>
      <c r="P385" t="s">
        <v>71</v>
      </c>
      <c r="Q385">
        <f>Sales_Data[[#This Row],[Quantity]]*Sales_Data[[#This Row],[Unit_Price]]</f>
        <v>8879.64</v>
      </c>
      <c r="R385">
        <f>Sales_Data[[#This Row],[Gross_Sales]]*Sales_Data[[#This Row],[Discount]]</f>
        <v>443.98199999999997</v>
      </c>
      <c r="S385">
        <f>Sales_Data[[#This Row],[Gross_Sales]]-Sales_Data[[#This Row],[Discount_Amount]]</f>
        <v>8435.6579999999994</v>
      </c>
      <c r="T385">
        <f>Sales_Data[[#This Row],[Net Sales]]-Sales_Data[[#This Row],[Cost]]</f>
        <v>2809.1179999999995</v>
      </c>
      <c r="U385" s="2">
        <f>Sales_Data[[#This Row],[Profit]]/Sales_Data[[#This Row],[Net Sales]]</f>
        <v>0.33300520243945403</v>
      </c>
      <c r="V385">
        <f>YEAR(Sales_Data[[#This Row],[Order_Date]])</f>
        <v>2025</v>
      </c>
      <c r="W385" t="str">
        <f>TEXT(Sales_Data[[#This Row],[Order_Date]],"mmm")</f>
        <v>Jan</v>
      </c>
      <c r="X385">
        <f>MONTH(Sales_Data[[#This Row],[Order_Date]])</f>
        <v>1</v>
      </c>
      <c r="Y385" t="str">
        <f>"Q"&amp;ROUNDUP(MONTH(Sales_Data[[#This Row],[Order_Date]])/3,0)</f>
        <v>Q1</v>
      </c>
    </row>
    <row r="386" spans="1:25" x14ac:dyDescent="0.3">
      <c r="A386" t="s">
        <v>958</v>
      </c>
      <c r="B386" s="1">
        <v>45978</v>
      </c>
      <c r="C386" t="s">
        <v>959</v>
      </c>
      <c r="D386" t="s">
        <v>283</v>
      </c>
      <c r="E386" t="s">
        <v>19</v>
      </c>
      <c r="F386" t="s">
        <v>81</v>
      </c>
      <c r="G386" t="s">
        <v>21</v>
      </c>
      <c r="H386" t="s">
        <v>22</v>
      </c>
      <c r="I386" t="s">
        <v>23</v>
      </c>
      <c r="J386">
        <v>1</v>
      </c>
      <c r="K386">
        <v>15542.2</v>
      </c>
      <c r="L386">
        <v>0.05</v>
      </c>
      <c r="M386">
        <v>9736.1299999999992</v>
      </c>
      <c r="N386" t="s">
        <v>83</v>
      </c>
      <c r="O386" t="s">
        <v>35</v>
      </c>
      <c r="P386" t="s">
        <v>26</v>
      </c>
      <c r="Q386">
        <f>Sales_Data[[#This Row],[Quantity]]*Sales_Data[[#This Row],[Unit_Price]]</f>
        <v>15542.2</v>
      </c>
      <c r="R386">
        <f>Sales_Data[[#This Row],[Gross_Sales]]*Sales_Data[[#This Row],[Discount]]</f>
        <v>777.11000000000013</v>
      </c>
      <c r="S386">
        <f>Sales_Data[[#This Row],[Gross_Sales]]-Sales_Data[[#This Row],[Discount_Amount]]</f>
        <v>14765.09</v>
      </c>
      <c r="T386">
        <f>Sales_Data[[#This Row],[Net Sales]]-Sales_Data[[#This Row],[Cost]]</f>
        <v>5028.9600000000009</v>
      </c>
      <c r="U386" s="2">
        <f>Sales_Data[[#This Row],[Profit]]/Sales_Data[[#This Row],[Net Sales]]</f>
        <v>0.34059799161400311</v>
      </c>
      <c r="V386">
        <f>YEAR(Sales_Data[[#This Row],[Order_Date]])</f>
        <v>2025</v>
      </c>
      <c r="W386" t="str">
        <f>TEXT(Sales_Data[[#This Row],[Order_Date]],"mmm")</f>
        <v>Nov</v>
      </c>
      <c r="X386">
        <f>MONTH(Sales_Data[[#This Row],[Order_Date]])</f>
        <v>11</v>
      </c>
      <c r="Y386" t="str">
        <f>"Q"&amp;ROUNDUP(MONTH(Sales_Data[[#This Row],[Order_Date]])/3,0)</f>
        <v>Q4</v>
      </c>
    </row>
    <row r="387" spans="1:25" x14ac:dyDescent="0.3">
      <c r="A387" t="s">
        <v>960</v>
      </c>
      <c r="B387" s="1">
        <v>45921</v>
      </c>
      <c r="C387" t="s">
        <v>961</v>
      </c>
      <c r="D387" t="s">
        <v>450</v>
      </c>
      <c r="E387" t="s">
        <v>48</v>
      </c>
      <c r="F387" t="s">
        <v>152</v>
      </c>
      <c r="G387" t="s">
        <v>41</v>
      </c>
      <c r="H387" t="s">
        <v>147</v>
      </c>
      <c r="I387" t="s">
        <v>148</v>
      </c>
      <c r="J387">
        <v>1</v>
      </c>
      <c r="K387">
        <v>32214.32</v>
      </c>
      <c r="L387">
        <v>0.05</v>
      </c>
      <c r="M387">
        <v>26856.23</v>
      </c>
      <c r="N387" t="s">
        <v>52</v>
      </c>
      <c r="O387" t="s">
        <v>25</v>
      </c>
      <c r="P387" t="s">
        <v>44</v>
      </c>
      <c r="Q387">
        <f>Sales_Data[[#This Row],[Quantity]]*Sales_Data[[#This Row],[Unit_Price]]</f>
        <v>32214.32</v>
      </c>
      <c r="R387">
        <f>Sales_Data[[#This Row],[Gross_Sales]]*Sales_Data[[#This Row],[Discount]]</f>
        <v>1610.7160000000001</v>
      </c>
      <c r="S387">
        <f>Sales_Data[[#This Row],[Gross_Sales]]-Sales_Data[[#This Row],[Discount_Amount]]</f>
        <v>30603.603999999999</v>
      </c>
      <c r="T387">
        <f>Sales_Data[[#This Row],[Net Sales]]-Sales_Data[[#This Row],[Cost]]</f>
        <v>3747.3739999999998</v>
      </c>
      <c r="U387" s="2">
        <f>Sales_Data[[#This Row],[Profit]]/Sales_Data[[#This Row],[Net Sales]]</f>
        <v>0.12244878086907672</v>
      </c>
      <c r="V387">
        <f>YEAR(Sales_Data[[#This Row],[Order_Date]])</f>
        <v>2025</v>
      </c>
      <c r="W387" t="str">
        <f>TEXT(Sales_Data[[#This Row],[Order_Date]],"mmm")</f>
        <v>Sep</v>
      </c>
      <c r="X387">
        <f>MONTH(Sales_Data[[#This Row],[Order_Date]])</f>
        <v>9</v>
      </c>
      <c r="Y387" t="str">
        <f>"Q"&amp;ROUNDUP(MONTH(Sales_Data[[#This Row],[Order_Date]])/3,0)</f>
        <v>Q3</v>
      </c>
    </row>
    <row r="388" spans="1:25" x14ac:dyDescent="0.3">
      <c r="A388" t="s">
        <v>962</v>
      </c>
      <c r="B388" s="1">
        <v>45799</v>
      </c>
      <c r="C388" t="s">
        <v>963</v>
      </c>
      <c r="D388" t="s">
        <v>347</v>
      </c>
      <c r="E388" t="s">
        <v>48</v>
      </c>
      <c r="F388" t="s">
        <v>152</v>
      </c>
      <c r="G388" t="s">
        <v>21</v>
      </c>
      <c r="H388" t="s">
        <v>22</v>
      </c>
      <c r="I388" t="s">
        <v>23</v>
      </c>
      <c r="J388">
        <v>3</v>
      </c>
      <c r="K388">
        <v>54658.86</v>
      </c>
      <c r="L388">
        <v>0.1</v>
      </c>
      <c r="M388">
        <v>113685.75</v>
      </c>
      <c r="N388" t="s">
        <v>83</v>
      </c>
      <c r="O388" t="s">
        <v>35</v>
      </c>
      <c r="P388" t="s">
        <v>71</v>
      </c>
      <c r="Q388">
        <f>Sales_Data[[#This Row],[Quantity]]*Sales_Data[[#This Row],[Unit_Price]]</f>
        <v>163976.58000000002</v>
      </c>
      <c r="R388">
        <f>Sales_Data[[#This Row],[Gross_Sales]]*Sales_Data[[#This Row],[Discount]]</f>
        <v>16397.658000000003</v>
      </c>
      <c r="S388">
        <f>Sales_Data[[#This Row],[Gross_Sales]]-Sales_Data[[#This Row],[Discount_Amount]]</f>
        <v>147578.92200000002</v>
      </c>
      <c r="T388">
        <f>Sales_Data[[#This Row],[Net Sales]]-Sales_Data[[#This Row],[Cost]]</f>
        <v>33893.17200000002</v>
      </c>
      <c r="U388" s="2">
        <f>Sales_Data[[#This Row],[Profit]]/Sales_Data[[#This Row],[Net Sales]]</f>
        <v>0.22966133334406669</v>
      </c>
      <c r="V388">
        <f>YEAR(Sales_Data[[#This Row],[Order_Date]])</f>
        <v>2025</v>
      </c>
      <c r="W388" t="str">
        <f>TEXT(Sales_Data[[#This Row],[Order_Date]],"mmm")</f>
        <v>May</v>
      </c>
      <c r="X388">
        <f>MONTH(Sales_Data[[#This Row],[Order_Date]])</f>
        <v>5</v>
      </c>
      <c r="Y388" t="str">
        <f>"Q"&amp;ROUNDUP(MONTH(Sales_Data[[#This Row],[Order_Date]])/3,0)</f>
        <v>Q2</v>
      </c>
    </row>
    <row r="389" spans="1:25" x14ac:dyDescent="0.3">
      <c r="A389" t="s">
        <v>964</v>
      </c>
      <c r="B389" s="1">
        <v>45800</v>
      </c>
      <c r="C389" t="s">
        <v>270</v>
      </c>
      <c r="D389" t="s">
        <v>175</v>
      </c>
      <c r="E389" t="s">
        <v>19</v>
      </c>
      <c r="F389" t="s">
        <v>20</v>
      </c>
      <c r="G389" t="s">
        <v>21</v>
      </c>
      <c r="H389" t="s">
        <v>22</v>
      </c>
      <c r="I389" t="s">
        <v>23</v>
      </c>
      <c r="J389">
        <v>1</v>
      </c>
      <c r="K389">
        <v>6201.51</v>
      </c>
      <c r="L389">
        <v>0</v>
      </c>
      <c r="M389">
        <v>4576.68</v>
      </c>
      <c r="N389" t="s">
        <v>52</v>
      </c>
      <c r="O389" t="s">
        <v>35</v>
      </c>
      <c r="P389" t="s">
        <v>71</v>
      </c>
      <c r="Q389">
        <f>Sales_Data[[#This Row],[Quantity]]*Sales_Data[[#This Row],[Unit_Price]]</f>
        <v>6201.51</v>
      </c>
      <c r="R389">
        <f>Sales_Data[[#This Row],[Gross_Sales]]*Sales_Data[[#This Row],[Discount]]</f>
        <v>0</v>
      </c>
      <c r="S389">
        <f>Sales_Data[[#This Row],[Gross_Sales]]-Sales_Data[[#This Row],[Discount_Amount]]</f>
        <v>6201.51</v>
      </c>
      <c r="T389">
        <f>Sales_Data[[#This Row],[Net Sales]]-Sales_Data[[#This Row],[Cost]]</f>
        <v>1624.83</v>
      </c>
      <c r="U389" s="2">
        <f>Sales_Data[[#This Row],[Profit]]/Sales_Data[[#This Row],[Net Sales]]</f>
        <v>0.26200554381110402</v>
      </c>
      <c r="V389">
        <f>YEAR(Sales_Data[[#This Row],[Order_Date]])</f>
        <v>2025</v>
      </c>
      <c r="W389" t="str">
        <f>TEXT(Sales_Data[[#This Row],[Order_Date]],"mmm")</f>
        <v>May</v>
      </c>
      <c r="X389">
        <f>MONTH(Sales_Data[[#This Row],[Order_Date]])</f>
        <v>5</v>
      </c>
      <c r="Y389" t="str">
        <f>"Q"&amp;ROUNDUP(MONTH(Sales_Data[[#This Row],[Order_Date]])/3,0)</f>
        <v>Q2</v>
      </c>
    </row>
    <row r="390" spans="1:25" x14ac:dyDescent="0.3">
      <c r="A390" t="s">
        <v>965</v>
      </c>
      <c r="B390" s="1">
        <v>45749</v>
      </c>
      <c r="C390" t="s">
        <v>966</v>
      </c>
      <c r="D390" t="s">
        <v>145</v>
      </c>
      <c r="E390" t="s">
        <v>48</v>
      </c>
      <c r="F390" t="s">
        <v>132</v>
      </c>
      <c r="G390" t="s">
        <v>41</v>
      </c>
      <c r="H390" t="s">
        <v>147</v>
      </c>
      <c r="I390" t="s">
        <v>369</v>
      </c>
      <c r="J390">
        <v>1</v>
      </c>
      <c r="K390">
        <v>23016.53</v>
      </c>
      <c r="L390">
        <v>0.1</v>
      </c>
      <c r="M390">
        <v>16205.84</v>
      </c>
      <c r="N390" t="s">
        <v>70</v>
      </c>
      <c r="O390" t="s">
        <v>35</v>
      </c>
      <c r="P390" t="s">
        <v>44</v>
      </c>
      <c r="Q390">
        <f>Sales_Data[[#This Row],[Quantity]]*Sales_Data[[#This Row],[Unit_Price]]</f>
        <v>23016.53</v>
      </c>
      <c r="R390">
        <f>Sales_Data[[#This Row],[Gross_Sales]]*Sales_Data[[#This Row],[Discount]]</f>
        <v>2301.6529999999998</v>
      </c>
      <c r="S390">
        <f>Sales_Data[[#This Row],[Gross_Sales]]-Sales_Data[[#This Row],[Discount_Amount]]</f>
        <v>20714.877</v>
      </c>
      <c r="T390">
        <f>Sales_Data[[#This Row],[Net Sales]]-Sales_Data[[#This Row],[Cost]]</f>
        <v>4509.0370000000003</v>
      </c>
      <c r="U390" s="2">
        <f>Sales_Data[[#This Row],[Profit]]/Sales_Data[[#This Row],[Net Sales]]</f>
        <v>0.21767143488228291</v>
      </c>
      <c r="V390">
        <f>YEAR(Sales_Data[[#This Row],[Order_Date]])</f>
        <v>2025</v>
      </c>
      <c r="W390" t="str">
        <f>TEXT(Sales_Data[[#This Row],[Order_Date]],"mmm")</f>
        <v>Apr</v>
      </c>
      <c r="X390">
        <f>MONTH(Sales_Data[[#This Row],[Order_Date]])</f>
        <v>4</v>
      </c>
      <c r="Y390" t="str">
        <f>"Q"&amp;ROUNDUP(MONTH(Sales_Data[[#This Row],[Order_Date]])/3,0)</f>
        <v>Q2</v>
      </c>
    </row>
    <row r="391" spans="1:25" x14ac:dyDescent="0.3">
      <c r="A391" t="s">
        <v>967</v>
      </c>
      <c r="B391" s="1">
        <v>46011</v>
      </c>
      <c r="C391" t="s">
        <v>968</v>
      </c>
      <c r="D391" t="s">
        <v>419</v>
      </c>
      <c r="E391" t="s">
        <v>19</v>
      </c>
      <c r="F391" t="s">
        <v>113</v>
      </c>
      <c r="G391" t="s">
        <v>41</v>
      </c>
      <c r="H391" t="s">
        <v>102</v>
      </c>
      <c r="I391" t="s">
        <v>103</v>
      </c>
      <c r="J391">
        <v>2</v>
      </c>
      <c r="K391">
        <v>13702.76</v>
      </c>
      <c r="L391">
        <v>0.1</v>
      </c>
      <c r="M391">
        <v>20646.919999999998</v>
      </c>
      <c r="N391" t="s">
        <v>24</v>
      </c>
      <c r="O391" t="s">
        <v>53</v>
      </c>
      <c r="P391" t="s">
        <v>26</v>
      </c>
      <c r="Q391">
        <f>Sales_Data[[#This Row],[Quantity]]*Sales_Data[[#This Row],[Unit_Price]]</f>
        <v>27405.52</v>
      </c>
      <c r="R391">
        <f>Sales_Data[[#This Row],[Gross_Sales]]*Sales_Data[[#This Row],[Discount]]</f>
        <v>2740.5520000000001</v>
      </c>
      <c r="S391">
        <f>Sales_Data[[#This Row],[Gross_Sales]]-Sales_Data[[#This Row],[Discount_Amount]]</f>
        <v>24664.968000000001</v>
      </c>
      <c r="T391">
        <f>Sales_Data[[#This Row],[Net Sales]]-Sales_Data[[#This Row],[Cost]]</f>
        <v>4018.0480000000025</v>
      </c>
      <c r="U391" s="2">
        <f>Sales_Data[[#This Row],[Profit]]/Sales_Data[[#This Row],[Net Sales]]</f>
        <v>0.16290505627252394</v>
      </c>
      <c r="V391">
        <f>YEAR(Sales_Data[[#This Row],[Order_Date]])</f>
        <v>2025</v>
      </c>
      <c r="W391" t="str">
        <f>TEXT(Sales_Data[[#This Row],[Order_Date]],"mmm")</f>
        <v>Dec</v>
      </c>
      <c r="X391">
        <f>MONTH(Sales_Data[[#This Row],[Order_Date]])</f>
        <v>12</v>
      </c>
      <c r="Y391" t="str">
        <f>"Q"&amp;ROUNDUP(MONTH(Sales_Data[[#This Row],[Order_Date]])/3,0)</f>
        <v>Q4</v>
      </c>
    </row>
    <row r="392" spans="1:25" x14ac:dyDescent="0.3">
      <c r="A392" t="s">
        <v>969</v>
      </c>
      <c r="B392" s="1">
        <v>45979</v>
      </c>
      <c r="C392" t="s">
        <v>970</v>
      </c>
      <c r="D392" t="s">
        <v>95</v>
      </c>
      <c r="E392" t="s">
        <v>119</v>
      </c>
      <c r="F392" t="s">
        <v>538</v>
      </c>
      <c r="G392" t="s">
        <v>32</v>
      </c>
      <c r="H392" t="s">
        <v>50</v>
      </c>
      <c r="I392" t="s">
        <v>58</v>
      </c>
      <c r="J392">
        <v>2</v>
      </c>
      <c r="K392">
        <v>7172.47</v>
      </c>
      <c r="L392">
        <v>0.05</v>
      </c>
      <c r="M392">
        <v>8500.5</v>
      </c>
      <c r="N392" t="s">
        <v>52</v>
      </c>
      <c r="O392" t="s">
        <v>35</v>
      </c>
      <c r="P392" t="s">
        <v>71</v>
      </c>
      <c r="Q392">
        <f>Sales_Data[[#This Row],[Quantity]]*Sales_Data[[#This Row],[Unit_Price]]</f>
        <v>14344.94</v>
      </c>
      <c r="R392">
        <f>Sales_Data[[#This Row],[Gross_Sales]]*Sales_Data[[#This Row],[Discount]]</f>
        <v>717.24700000000007</v>
      </c>
      <c r="S392">
        <f>Sales_Data[[#This Row],[Gross_Sales]]-Sales_Data[[#This Row],[Discount_Amount]]</f>
        <v>13627.693000000001</v>
      </c>
      <c r="T392">
        <f>Sales_Data[[#This Row],[Net Sales]]-Sales_Data[[#This Row],[Cost]]</f>
        <v>5127.1930000000011</v>
      </c>
      <c r="U392" s="2">
        <f>Sales_Data[[#This Row],[Profit]]/Sales_Data[[#This Row],[Net Sales]]</f>
        <v>0.37623338007394214</v>
      </c>
      <c r="V392">
        <f>YEAR(Sales_Data[[#This Row],[Order_Date]])</f>
        <v>2025</v>
      </c>
      <c r="W392" t="str">
        <f>TEXT(Sales_Data[[#This Row],[Order_Date]],"mmm")</f>
        <v>Nov</v>
      </c>
      <c r="X392">
        <f>MONTH(Sales_Data[[#This Row],[Order_Date]])</f>
        <v>11</v>
      </c>
      <c r="Y392" t="str">
        <f>"Q"&amp;ROUNDUP(MONTH(Sales_Data[[#This Row],[Order_Date]])/3,0)</f>
        <v>Q4</v>
      </c>
    </row>
    <row r="393" spans="1:25" x14ac:dyDescent="0.3">
      <c r="A393" t="s">
        <v>971</v>
      </c>
      <c r="B393" s="1">
        <v>45945</v>
      </c>
      <c r="C393" t="s">
        <v>745</v>
      </c>
      <c r="D393" t="s">
        <v>765</v>
      </c>
      <c r="E393" t="s">
        <v>39</v>
      </c>
      <c r="F393" t="s">
        <v>202</v>
      </c>
      <c r="G393" t="s">
        <v>21</v>
      </c>
      <c r="H393" t="s">
        <v>297</v>
      </c>
      <c r="I393" t="s">
        <v>494</v>
      </c>
      <c r="J393">
        <v>2</v>
      </c>
      <c r="K393">
        <v>1915.65</v>
      </c>
      <c r="L393">
        <v>0</v>
      </c>
      <c r="M393">
        <v>2475.9299999999998</v>
      </c>
      <c r="N393" t="s">
        <v>70</v>
      </c>
      <c r="O393" t="s">
        <v>35</v>
      </c>
      <c r="P393" t="s">
        <v>26</v>
      </c>
      <c r="Q393">
        <f>Sales_Data[[#This Row],[Quantity]]*Sales_Data[[#This Row],[Unit_Price]]</f>
        <v>3831.3</v>
      </c>
      <c r="R393">
        <f>Sales_Data[[#This Row],[Gross_Sales]]*Sales_Data[[#This Row],[Discount]]</f>
        <v>0</v>
      </c>
      <c r="S393">
        <f>Sales_Data[[#This Row],[Gross_Sales]]-Sales_Data[[#This Row],[Discount_Amount]]</f>
        <v>3831.3</v>
      </c>
      <c r="T393">
        <f>Sales_Data[[#This Row],[Net Sales]]-Sales_Data[[#This Row],[Cost]]</f>
        <v>1355.3700000000003</v>
      </c>
      <c r="U393" s="2">
        <f>Sales_Data[[#This Row],[Profit]]/Sales_Data[[#This Row],[Net Sales]]</f>
        <v>0.35376243050661665</v>
      </c>
      <c r="V393">
        <f>YEAR(Sales_Data[[#This Row],[Order_Date]])</f>
        <v>2025</v>
      </c>
      <c r="W393" t="str">
        <f>TEXT(Sales_Data[[#This Row],[Order_Date]],"mmm")</f>
        <v>Oct</v>
      </c>
      <c r="X393">
        <f>MONTH(Sales_Data[[#This Row],[Order_Date]])</f>
        <v>10</v>
      </c>
      <c r="Y393" t="str">
        <f>"Q"&amp;ROUNDUP(MONTH(Sales_Data[[#This Row],[Order_Date]])/3,0)</f>
        <v>Q4</v>
      </c>
    </row>
    <row r="394" spans="1:25" x14ac:dyDescent="0.3">
      <c r="A394" t="s">
        <v>972</v>
      </c>
      <c r="B394" s="1">
        <v>45872</v>
      </c>
      <c r="C394" t="s">
        <v>973</v>
      </c>
      <c r="D394" t="s">
        <v>131</v>
      </c>
      <c r="E394" t="s">
        <v>48</v>
      </c>
      <c r="F394" t="s">
        <v>152</v>
      </c>
      <c r="G394" t="s">
        <v>75</v>
      </c>
      <c r="H394" t="s">
        <v>114</v>
      </c>
      <c r="I394" t="s">
        <v>115</v>
      </c>
      <c r="J394">
        <v>4</v>
      </c>
      <c r="K394">
        <v>63277.33</v>
      </c>
      <c r="L394">
        <v>0</v>
      </c>
      <c r="M394">
        <v>201898.72</v>
      </c>
      <c r="N394" t="s">
        <v>52</v>
      </c>
      <c r="O394" t="s">
        <v>35</v>
      </c>
      <c r="P394" t="s">
        <v>26</v>
      </c>
      <c r="Q394">
        <f>Sales_Data[[#This Row],[Quantity]]*Sales_Data[[#This Row],[Unit_Price]]</f>
        <v>253109.32</v>
      </c>
      <c r="R394">
        <f>Sales_Data[[#This Row],[Gross_Sales]]*Sales_Data[[#This Row],[Discount]]</f>
        <v>0</v>
      </c>
      <c r="S394">
        <f>Sales_Data[[#This Row],[Gross_Sales]]-Sales_Data[[#This Row],[Discount_Amount]]</f>
        <v>253109.32</v>
      </c>
      <c r="T394">
        <f>Sales_Data[[#This Row],[Net Sales]]-Sales_Data[[#This Row],[Cost]]</f>
        <v>51210.600000000006</v>
      </c>
      <c r="U394" s="2">
        <f>Sales_Data[[#This Row],[Profit]]/Sales_Data[[#This Row],[Net Sales]]</f>
        <v>0.2023260147038442</v>
      </c>
      <c r="V394">
        <f>YEAR(Sales_Data[[#This Row],[Order_Date]])</f>
        <v>2025</v>
      </c>
      <c r="W394" t="str">
        <f>TEXT(Sales_Data[[#This Row],[Order_Date]],"mmm")</f>
        <v>Aug</v>
      </c>
      <c r="X394">
        <f>MONTH(Sales_Data[[#This Row],[Order_Date]])</f>
        <v>8</v>
      </c>
      <c r="Y394" t="str">
        <f>"Q"&amp;ROUNDUP(MONTH(Sales_Data[[#This Row],[Order_Date]])/3,0)</f>
        <v>Q3</v>
      </c>
    </row>
    <row r="395" spans="1:25" x14ac:dyDescent="0.3">
      <c r="A395" t="s">
        <v>974</v>
      </c>
      <c r="B395" s="1">
        <v>45999</v>
      </c>
      <c r="C395" t="s">
        <v>975</v>
      </c>
      <c r="D395" t="s">
        <v>765</v>
      </c>
      <c r="E395" t="s">
        <v>48</v>
      </c>
      <c r="F395" t="s">
        <v>49</v>
      </c>
      <c r="G395" t="s">
        <v>21</v>
      </c>
      <c r="H395" t="s">
        <v>297</v>
      </c>
      <c r="I395" t="s">
        <v>494</v>
      </c>
      <c r="J395">
        <v>1</v>
      </c>
      <c r="K395">
        <v>6865.12</v>
      </c>
      <c r="L395">
        <v>0.1</v>
      </c>
      <c r="M395">
        <v>4921.58</v>
      </c>
      <c r="N395" t="s">
        <v>24</v>
      </c>
      <c r="O395" t="s">
        <v>25</v>
      </c>
      <c r="P395" t="s">
        <v>26</v>
      </c>
      <c r="Q395">
        <f>Sales_Data[[#This Row],[Quantity]]*Sales_Data[[#This Row],[Unit_Price]]</f>
        <v>6865.12</v>
      </c>
      <c r="R395">
        <f>Sales_Data[[#This Row],[Gross_Sales]]*Sales_Data[[#This Row],[Discount]]</f>
        <v>686.51200000000006</v>
      </c>
      <c r="S395">
        <f>Sales_Data[[#This Row],[Gross_Sales]]-Sales_Data[[#This Row],[Discount_Amount]]</f>
        <v>6178.6080000000002</v>
      </c>
      <c r="T395">
        <f>Sales_Data[[#This Row],[Net Sales]]-Sales_Data[[#This Row],[Cost]]</f>
        <v>1257.0280000000002</v>
      </c>
      <c r="U395" s="2">
        <f>Sales_Data[[#This Row],[Profit]]/Sales_Data[[#This Row],[Net Sales]]</f>
        <v>0.20344841427065777</v>
      </c>
      <c r="V395">
        <f>YEAR(Sales_Data[[#This Row],[Order_Date]])</f>
        <v>2025</v>
      </c>
      <c r="W395" t="str">
        <f>TEXT(Sales_Data[[#This Row],[Order_Date]],"mmm")</f>
        <v>Dec</v>
      </c>
      <c r="X395">
        <f>MONTH(Sales_Data[[#This Row],[Order_Date]])</f>
        <v>12</v>
      </c>
      <c r="Y395" t="str">
        <f>"Q"&amp;ROUNDUP(MONTH(Sales_Data[[#This Row],[Order_Date]])/3,0)</f>
        <v>Q4</v>
      </c>
    </row>
    <row r="396" spans="1:25" x14ac:dyDescent="0.3">
      <c r="A396" t="s">
        <v>976</v>
      </c>
      <c r="B396" s="1">
        <v>45708</v>
      </c>
      <c r="C396" t="s">
        <v>977</v>
      </c>
      <c r="D396" t="s">
        <v>916</v>
      </c>
      <c r="E396" t="s">
        <v>19</v>
      </c>
      <c r="F396" t="s">
        <v>81</v>
      </c>
      <c r="G396" t="s">
        <v>21</v>
      </c>
      <c r="H396" t="s">
        <v>127</v>
      </c>
      <c r="I396" t="s">
        <v>128</v>
      </c>
      <c r="J396">
        <v>2</v>
      </c>
      <c r="K396">
        <v>1885.1</v>
      </c>
      <c r="L396">
        <v>0.15</v>
      </c>
      <c r="M396">
        <v>2807.89</v>
      </c>
      <c r="N396" t="s">
        <v>109</v>
      </c>
      <c r="O396" t="s">
        <v>35</v>
      </c>
      <c r="P396" t="s">
        <v>44</v>
      </c>
      <c r="Q396">
        <f>Sales_Data[[#This Row],[Quantity]]*Sales_Data[[#This Row],[Unit_Price]]</f>
        <v>3770.2</v>
      </c>
      <c r="R396">
        <f>Sales_Data[[#This Row],[Gross_Sales]]*Sales_Data[[#This Row],[Discount]]</f>
        <v>565.53</v>
      </c>
      <c r="S396">
        <f>Sales_Data[[#This Row],[Gross_Sales]]-Sales_Data[[#This Row],[Discount_Amount]]</f>
        <v>3204.67</v>
      </c>
      <c r="T396">
        <f>Sales_Data[[#This Row],[Net Sales]]-Sales_Data[[#This Row],[Cost]]</f>
        <v>396.7800000000002</v>
      </c>
      <c r="U396" s="2">
        <f>Sales_Data[[#This Row],[Profit]]/Sales_Data[[#This Row],[Net Sales]]</f>
        <v>0.12381306031510271</v>
      </c>
      <c r="V396">
        <f>YEAR(Sales_Data[[#This Row],[Order_Date]])</f>
        <v>2025</v>
      </c>
      <c r="W396" t="str">
        <f>TEXT(Sales_Data[[#This Row],[Order_Date]],"mmm")</f>
        <v>Feb</v>
      </c>
      <c r="X396">
        <f>MONTH(Sales_Data[[#This Row],[Order_Date]])</f>
        <v>2</v>
      </c>
      <c r="Y396" t="str">
        <f>"Q"&amp;ROUNDUP(MONTH(Sales_Data[[#This Row],[Order_Date]])/3,0)</f>
        <v>Q1</v>
      </c>
    </row>
    <row r="397" spans="1:25" x14ac:dyDescent="0.3">
      <c r="A397" t="s">
        <v>978</v>
      </c>
      <c r="B397" s="1">
        <v>45810</v>
      </c>
      <c r="C397" t="s">
        <v>979</v>
      </c>
      <c r="D397" t="s">
        <v>541</v>
      </c>
      <c r="E397" t="s">
        <v>19</v>
      </c>
      <c r="F397" t="s">
        <v>113</v>
      </c>
      <c r="G397" t="s">
        <v>21</v>
      </c>
      <c r="H397" t="s">
        <v>22</v>
      </c>
      <c r="I397" t="s">
        <v>62</v>
      </c>
      <c r="J397">
        <v>1</v>
      </c>
      <c r="K397">
        <v>11002.22</v>
      </c>
      <c r="L397">
        <v>0.05</v>
      </c>
      <c r="M397">
        <v>6553.29</v>
      </c>
      <c r="N397" t="s">
        <v>24</v>
      </c>
      <c r="O397" t="s">
        <v>35</v>
      </c>
      <c r="P397" t="s">
        <v>44</v>
      </c>
      <c r="Q397">
        <f>Sales_Data[[#This Row],[Quantity]]*Sales_Data[[#This Row],[Unit_Price]]</f>
        <v>11002.22</v>
      </c>
      <c r="R397">
        <f>Sales_Data[[#This Row],[Gross_Sales]]*Sales_Data[[#This Row],[Discount]]</f>
        <v>550.11099999999999</v>
      </c>
      <c r="S397">
        <f>Sales_Data[[#This Row],[Gross_Sales]]-Sales_Data[[#This Row],[Discount_Amount]]</f>
        <v>10452.108999999999</v>
      </c>
      <c r="T397">
        <f>Sales_Data[[#This Row],[Net Sales]]-Sales_Data[[#This Row],[Cost]]</f>
        <v>3898.8189999999986</v>
      </c>
      <c r="U397" s="2">
        <f>Sales_Data[[#This Row],[Profit]]/Sales_Data[[#This Row],[Net Sales]]</f>
        <v>0.37301744557007577</v>
      </c>
      <c r="V397">
        <f>YEAR(Sales_Data[[#This Row],[Order_Date]])</f>
        <v>2025</v>
      </c>
      <c r="W397" t="str">
        <f>TEXT(Sales_Data[[#This Row],[Order_Date]],"mmm")</f>
        <v>Jun</v>
      </c>
      <c r="X397">
        <f>MONTH(Sales_Data[[#This Row],[Order_Date]])</f>
        <v>6</v>
      </c>
      <c r="Y397" t="str">
        <f>"Q"&amp;ROUNDUP(MONTH(Sales_Data[[#This Row],[Order_Date]])/3,0)</f>
        <v>Q2</v>
      </c>
    </row>
    <row r="398" spans="1:25" x14ac:dyDescent="0.3">
      <c r="A398" t="s">
        <v>980</v>
      </c>
      <c r="B398" s="1">
        <v>45843</v>
      </c>
      <c r="C398" t="s">
        <v>981</v>
      </c>
      <c r="D398" t="s">
        <v>183</v>
      </c>
      <c r="E398" t="s">
        <v>19</v>
      </c>
      <c r="F398" t="s">
        <v>66</v>
      </c>
      <c r="G398" t="s">
        <v>21</v>
      </c>
      <c r="H398" t="s">
        <v>22</v>
      </c>
      <c r="I398" t="s">
        <v>62</v>
      </c>
      <c r="J398">
        <v>1</v>
      </c>
      <c r="K398">
        <v>13203.42</v>
      </c>
      <c r="L398">
        <v>0.1</v>
      </c>
      <c r="M398">
        <v>7611.95</v>
      </c>
      <c r="N398" t="s">
        <v>24</v>
      </c>
      <c r="O398" t="s">
        <v>35</v>
      </c>
      <c r="P398" t="s">
        <v>71</v>
      </c>
      <c r="Q398">
        <f>Sales_Data[[#This Row],[Quantity]]*Sales_Data[[#This Row],[Unit_Price]]</f>
        <v>13203.42</v>
      </c>
      <c r="R398">
        <f>Sales_Data[[#This Row],[Gross_Sales]]*Sales_Data[[#This Row],[Discount]]</f>
        <v>1320.3420000000001</v>
      </c>
      <c r="S398">
        <f>Sales_Data[[#This Row],[Gross_Sales]]-Sales_Data[[#This Row],[Discount_Amount]]</f>
        <v>11883.078</v>
      </c>
      <c r="T398">
        <f>Sales_Data[[#This Row],[Net Sales]]-Sales_Data[[#This Row],[Cost]]</f>
        <v>4271.1279999999997</v>
      </c>
      <c r="U398" s="2">
        <f>Sales_Data[[#This Row],[Profit]]/Sales_Data[[#This Row],[Net Sales]]</f>
        <v>0.35942943402374367</v>
      </c>
      <c r="V398">
        <f>YEAR(Sales_Data[[#This Row],[Order_Date]])</f>
        <v>2025</v>
      </c>
      <c r="W398" t="str">
        <f>TEXT(Sales_Data[[#This Row],[Order_Date]],"mmm")</f>
        <v>Jul</v>
      </c>
      <c r="X398">
        <f>MONTH(Sales_Data[[#This Row],[Order_Date]])</f>
        <v>7</v>
      </c>
      <c r="Y398" t="str">
        <f>"Q"&amp;ROUNDUP(MONTH(Sales_Data[[#This Row],[Order_Date]])/3,0)</f>
        <v>Q3</v>
      </c>
    </row>
    <row r="399" spans="1:25" x14ac:dyDescent="0.3">
      <c r="A399" t="s">
        <v>982</v>
      </c>
      <c r="B399" s="1">
        <v>45720</v>
      </c>
      <c r="C399" t="s">
        <v>983</v>
      </c>
      <c r="D399" t="s">
        <v>215</v>
      </c>
      <c r="E399" t="s">
        <v>39</v>
      </c>
      <c r="F399" t="s">
        <v>202</v>
      </c>
      <c r="G399" t="s">
        <v>32</v>
      </c>
      <c r="H399" t="s">
        <v>50</v>
      </c>
      <c r="I399" t="s">
        <v>51</v>
      </c>
      <c r="J399">
        <v>2</v>
      </c>
      <c r="K399">
        <v>6741.85</v>
      </c>
      <c r="L399">
        <v>0</v>
      </c>
      <c r="M399">
        <v>10043.51</v>
      </c>
      <c r="N399" t="s">
        <v>70</v>
      </c>
      <c r="O399" t="s">
        <v>35</v>
      </c>
      <c r="P399" t="s">
        <v>71</v>
      </c>
      <c r="Q399">
        <f>Sales_Data[[#This Row],[Quantity]]*Sales_Data[[#This Row],[Unit_Price]]</f>
        <v>13483.7</v>
      </c>
      <c r="R399">
        <f>Sales_Data[[#This Row],[Gross_Sales]]*Sales_Data[[#This Row],[Discount]]</f>
        <v>0</v>
      </c>
      <c r="S399">
        <f>Sales_Data[[#This Row],[Gross_Sales]]-Sales_Data[[#This Row],[Discount_Amount]]</f>
        <v>13483.7</v>
      </c>
      <c r="T399">
        <f>Sales_Data[[#This Row],[Net Sales]]-Sales_Data[[#This Row],[Cost]]</f>
        <v>3440.1900000000005</v>
      </c>
      <c r="U399" s="2">
        <f>Sales_Data[[#This Row],[Profit]]/Sales_Data[[#This Row],[Net Sales]]</f>
        <v>0.25513694312391999</v>
      </c>
      <c r="V399">
        <f>YEAR(Sales_Data[[#This Row],[Order_Date]])</f>
        <v>2025</v>
      </c>
      <c r="W399" t="str">
        <f>TEXT(Sales_Data[[#This Row],[Order_Date]],"mmm")</f>
        <v>Mar</v>
      </c>
      <c r="X399">
        <f>MONTH(Sales_Data[[#This Row],[Order_Date]])</f>
        <v>3</v>
      </c>
      <c r="Y399" t="str">
        <f>"Q"&amp;ROUNDUP(MONTH(Sales_Data[[#This Row],[Order_Date]])/3,0)</f>
        <v>Q1</v>
      </c>
    </row>
    <row r="400" spans="1:25" x14ac:dyDescent="0.3">
      <c r="A400" t="s">
        <v>984</v>
      </c>
      <c r="B400" s="1">
        <v>45847</v>
      </c>
      <c r="C400" t="s">
        <v>985</v>
      </c>
      <c r="D400" t="s">
        <v>310</v>
      </c>
      <c r="E400" t="s">
        <v>39</v>
      </c>
      <c r="F400" t="s">
        <v>96</v>
      </c>
      <c r="G400" t="s">
        <v>21</v>
      </c>
      <c r="H400" t="s">
        <v>230</v>
      </c>
      <c r="I400" t="s">
        <v>328</v>
      </c>
      <c r="J400">
        <v>1</v>
      </c>
      <c r="K400">
        <v>3072.64</v>
      </c>
      <c r="L400">
        <v>0.05</v>
      </c>
      <c r="M400">
        <v>2309.37</v>
      </c>
      <c r="N400" t="s">
        <v>70</v>
      </c>
      <c r="O400" t="s">
        <v>25</v>
      </c>
      <c r="P400" t="s">
        <v>71</v>
      </c>
      <c r="Q400">
        <f>Sales_Data[[#This Row],[Quantity]]*Sales_Data[[#This Row],[Unit_Price]]</f>
        <v>3072.64</v>
      </c>
      <c r="R400">
        <f>Sales_Data[[#This Row],[Gross_Sales]]*Sales_Data[[#This Row],[Discount]]</f>
        <v>153.63200000000001</v>
      </c>
      <c r="S400">
        <f>Sales_Data[[#This Row],[Gross_Sales]]-Sales_Data[[#This Row],[Discount_Amount]]</f>
        <v>2919.0079999999998</v>
      </c>
      <c r="T400">
        <f>Sales_Data[[#This Row],[Net Sales]]-Sales_Data[[#This Row],[Cost]]</f>
        <v>609.63799999999992</v>
      </c>
      <c r="U400" s="2">
        <f>Sales_Data[[#This Row],[Profit]]/Sales_Data[[#This Row],[Net Sales]]</f>
        <v>0.20885108913713152</v>
      </c>
      <c r="V400">
        <f>YEAR(Sales_Data[[#This Row],[Order_Date]])</f>
        <v>2025</v>
      </c>
      <c r="W400" t="str">
        <f>TEXT(Sales_Data[[#This Row],[Order_Date]],"mmm")</f>
        <v>Jul</v>
      </c>
      <c r="X400">
        <f>MONTH(Sales_Data[[#This Row],[Order_Date]])</f>
        <v>7</v>
      </c>
      <c r="Y400" t="str">
        <f>"Q"&amp;ROUNDUP(MONTH(Sales_Data[[#This Row],[Order_Date]])/3,0)</f>
        <v>Q3</v>
      </c>
    </row>
    <row r="401" spans="1:25" x14ac:dyDescent="0.3">
      <c r="A401" t="s">
        <v>986</v>
      </c>
      <c r="B401" s="1">
        <v>45782</v>
      </c>
      <c r="C401" t="s">
        <v>987</v>
      </c>
      <c r="D401" t="s">
        <v>313</v>
      </c>
      <c r="E401" t="s">
        <v>30</v>
      </c>
      <c r="F401" t="s">
        <v>87</v>
      </c>
      <c r="G401" t="s">
        <v>75</v>
      </c>
      <c r="H401" t="s">
        <v>76</v>
      </c>
      <c r="I401" t="s">
        <v>77</v>
      </c>
      <c r="J401">
        <v>2</v>
      </c>
      <c r="K401">
        <v>370.13</v>
      </c>
      <c r="L401">
        <v>0.05</v>
      </c>
      <c r="M401">
        <v>483.27</v>
      </c>
      <c r="N401" t="s">
        <v>52</v>
      </c>
      <c r="O401" t="s">
        <v>35</v>
      </c>
      <c r="P401" t="s">
        <v>44</v>
      </c>
      <c r="Q401">
        <f>Sales_Data[[#This Row],[Quantity]]*Sales_Data[[#This Row],[Unit_Price]]</f>
        <v>740.26</v>
      </c>
      <c r="R401">
        <f>Sales_Data[[#This Row],[Gross_Sales]]*Sales_Data[[#This Row],[Discount]]</f>
        <v>37.012999999999998</v>
      </c>
      <c r="S401">
        <f>Sales_Data[[#This Row],[Gross_Sales]]-Sales_Data[[#This Row],[Discount_Amount]]</f>
        <v>703.24699999999996</v>
      </c>
      <c r="T401">
        <f>Sales_Data[[#This Row],[Net Sales]]-Sales_Data[[#This Row],[Cost]]</f>
        <v>219.97699999999998</v>
      </c>
      <c r="U401" s="2">
        <f>Sales_Data[[#This Row],[Profit]]/Sales_Data[[#This Row],[Net Sales]]</f>
        <v>0.31280190317200074</v>
      </c>
      <c r="V401">
        <f>YEAR(Sales_Data[[#This Row],[Order_Date]])</f>
        <v>2025</v>
      </c>
      <c r="W401" t="str">
        <f>TEXT(Sales_Data[[#This Row],[Order_Date]],"mmm")</f>
        <v>May</v>
      </c>
      <c r="X401">
        <f>MONTH(Sales_Data[[#This Row],[Order_Date]])</f>
        <v>5</v>
      </c>
      <c r="Y401" t="str">
        <f>"Q"&amp;ROUNDUP(MONTH(Sales_Data[[#This Row],[Order_Date]])/3,0)</f>
        <v>Q2</v>
      </c>
    </row>
    <row r="402" spans="1:25" x14ac:dyDescent="0.3">
      <c r="A402" t="s">
        <v>988</v>
      </c>
      <c r="B402" s="1">
        <v>45807</v>
      </c>
      <c r="C402" t="s">
        <v>989</v>
      </c>
      <c r="D402" t="s">
        <v>546</v>
      </c>
      <c r="E402" t="s">
        <v>19</v>
      </c>
      <c r="F402" t="s">
        <v>66</v>
      </c>
      <c r="G402" t="s">
        <v>75</v>
      </c>
      <c r="H402" t="s">
        <v>76</v>
      </c>
      <c r="I402" t="s">
        <v>108</v>
      </c>
      <c r="J402">
        <v>1</v>
      </c>
      <c r="K402">
        <v>11130.11</v>
      </c>
      <c r="L402">
        <v>0.1</v>
      </c>
      <c r="M402">
        <v>6877.92</v>
      </c>
      <c r="N402" t="s">
        <v>24</v>
      </c>
      <c r="O402" t="s">
        <v>35</v>
      </c>
      <c r="P402" t="s">
        <v>44</v>
      </c>
      <c r="Q402">
        <f>Sales_Data[[#This Row],[Quantity]]*Sales_Data[[#This Row],[Unit_Price]]</f>
        <v>11130.11</v>
      </c>
      <c r="R402">
        <f>Sales_Data[[#This Row],[Gross_Sales]]*Sales_Data[[#This Row],[Discount]]</f>
        <v>1113.0110000000002</v>
      </c>
      <c r="S402">
        <f>Sales_Data[[#This Row],[Gross_Sales]]-Sales_Data[[#This Row],[Discount_Amount]]</f>
        <v>10017.099</v>
      </c>
      <c r="T402">
        <f>Sales_Data[[#This Row],[Net Sales]]-Sales_Data[[#This Row],[Cost]]</f>
        <v>3139.1790000000001</v>
      </c>
      <c r="U402" s="2">
        <f>Sales_Data[[#This Row],[Profit]]/Sales_Data[[#This Row],[Net Sales]]</f>
        <v>0.31338204803606312</v>
      </c>
      <c r="V402">
        <f>YEAR(Sales_Data[[#This Row],[Order_Date]])</f>
        <v>2025</v>
      </c>
      <c r="W402" t="str">
        <f>TEXT(Sales_Data[[#This Row],[Order_Date]],"mmm")</f>
        <v>May</v>
      </c>
      <c r="X402">
        <f>MONTH(Sales_Data[[#This Row],[Order_Date]])</f>
        <v>5</v>
      </c>
      <c r="Y402" t="str">
        <f>"Q"&amp;ROUNDUP(MONTH(Sales_Data[[#This Row],[Order_Date]])/3,0)</f>
        <v>Q2</v>
      </c>
    </row>
    <row r="403" spans="1:25" x14ac:dyDescent="0.3">
      <c r="A403" t="s">
        <v>990</v>
      </c>
      <c r="B403" s="1">
        <v>45971</v>
      </c>
      <c r="C403" t="s">
        <v>991</v>
      </c>
      <c r="D403" t="s">
        <v>215</v>
      </c>
      <c r="E403" t="s">
        <v>30</v>
      </c>
      <c r="F403" t="s">
        <v>210</v>
      </c>
      <c r="G403" t="s">
        <v>21</v>
      </c>
      <c r="H403" t="s">
        <v>297</v>
      </c>
      <c r="I403" t="s">
        <v>297</v>
      </c>
      <c r="J403">
        <v>1</v>
      </c>
      <c r="K403">
        <v>1626.06</v>
      </c>
      <c r="L403">
        <v>0.2</v>
      </c>
      <c r="M403">
        <v>819.69</v>
      </c>
      <c r="N403" t="s">
        <v>70</v>
      </c>
      <c r="O403" t="s">
        <v>35</v>
      </c>
      <c r="P403" t="s">
        <v>71</v>
      </c>
      <c r="Q403">
        <f>Sales_Data[[#This Row],[Quantity]]*Sales_Data[[#This Row],[Unit_Price]]</f>
        <v>1626.06</v>
      </c>
      <c r="R403">
        <f>Sales_Data[[#This Row],[Gross_Sales]]*Sales_Data[[#This Row],[Discount]]</f>
        <v>325.21199999999999</v>
      </c>
      <c r="S403">
        <f>Sales_Data[[#This Row],[Gross_Sales]]-Sales_Data[[#This Row],[Discount_Amount]]</f>
        <v>1300.848</v>
      </c>
      <c r="T403">
        <f>Sales_Data[[#This Row],[Net Sales]]-Sales_Data[[#This Row],[Cost]]</f>
        <v>481.1579999999999</v>
      </c>
      <c r="U403" s="2">
        <f>Sales_Data[[#This Row],[Profit]]/Sales_Data[[#This Row],[Net Sales]]</f>
        <v>0.36988026272093272</v>
      </c>
      <c r="V403">
        <f>YEAR(Sales_Data[[#This Row],[Order_Date]])</f>
        <v>2025</v>
      </c>
      <c r="W403" t="str">
        <f>TEXT(Sales_Data[[#This Row],[Order_Date]],"mmm")</f>
        <v>Nov</v>
      </c>
      <c r="X403">
        <f>MONTH(Sales_Data[[#This Row],[Order_Date]])</f>
        <v>11</v>
      </c>
      <c r="Y403" t="str">
        <f>"Q"&amp;ROUNDUP(MONTH(Sales_Data[[#This Row],[Order_Date]])/3,0)</f>
        <v>Q4</v>
      </c>
    </row>
    <row r="404" spans="1:25" x14ac:dyDescent="0.3">
      <c r="A404" t="s">
        <v>992</v>
      </c>
      <c r="B404" s="1">
        <v>45715</v>
      </c>
      <c r="C404" t="s">
        <v>411</v>
      </c>
      <c r="D404" t="s">
        <v>151</v>
      </c>
      <c r="E404" t="s">
        <v>19</v>
      </c>
      <c r="F404" t="s">
        <v>57</v>
      </c>
      <c r="G404" t="s">
        <v>32</v>
      </c>
      <c r="H404" t="s">
        <v>33</v>
      </c>
      <c r="I404" t="s">
        <v>34</v>
      </c>
      <c r="J404">
        <v>2</v>
      </c>
      <c r="K404">
        <v>8189.99</v>
      </c>
      <c r="L404">
        <v>0.1</v>
      </c>
      <c r="M404">
        <v>9317.59</v>
      </c>
      <c r="N404" t="s">
        <v>52</v>
      </c>
      <c r="O404" t="s">
        <v>35</v>
      </c>
      <c r="P404" t="s">
        <v>71</v>
      </c>
      <c r="Q404">
        <f>Sales_Data[[#This Row],[Quantity]]*Sales_Data[[#This Row],[Unit_Price]]</f>
        <v>16379.98</v>
      </c>
      <c r="R404">
        <f>Sales_Data[[#This Row],[Gross_Sales]]*Sales_Data[[#This Row],[Discount]]</f>
        <v>1637.998</v>
      </c>
      <c r="S404">
        <f>Sales_Data[[#This Row],[Gross_Sales]]-Sales_Data[[#This Row],[Discount_Amount]]</f>
        <v>14741.982</v>
      </c>
      <c r="T404">
        <f>Sales_Data[[#This Row],[Net Sales]]-Sales_Data[[#This Row],[Cost]]</f>
        <v>5424.3919999999998</v>
      </c>
      <c r="U404" s="2">
        <f>Sales_Data[[#This Row],[Profit]]/Sales_Data[[#This Row],[Net Sales]]</f>
        <v>0.36795540789562758</v>
      </c>
      <c r="V404">
        <f>YEAR(Sales_Data[[#This Row],[Order_Date]])</f>
        <v>2025</v>
      </c>
      <c r="W404" t="str">
        <f>TEXT(Sales_Data[[#This Row],[Order_Date]],"mmm")</f>
        <v>Feb</v>
      </c>
      <c r="X404">
        <f>MONTH(Sales_Data[[#This Row],[Order_Date]])</f>
        <v>2</v>
      </c>
      <c r="Y404" t="str">
        <f>"Q"&amp;ROUNDUP(MONTH(Sales_Data[[#This Row],[Order_Date]])/3,0)</f>
        <v>Q1</v>
      </c>
    </row>
    <row r="405" spans="1:25" x14ac:dyDescent="0.3">
      <c r="A405" t="s">
        <v>993</v>
      </c>
      <c r="B405" s="1">
        <v>45999</v>
      </c>
      <c r="C405" t="s">
        <v>994</v>
      </c>
      <c r="D405" t="s">
        <v>384</v>
      </c>
      <c r="E405" t="s">
        <v>48</v>
      </c>
      <c r="F405" t="s">
        <v>49</v>
      </c>
      <c r="G405" t="s">
        <v>67</v>
      </c>
      <c r="H405" t="s">
        <v>88</v>
      </c>
      <c r="I405" t="s">
        <v>157</v>
      </c>
      <c r="J405">
        <v>2</v>
      </c>
      <c r="K405">
        <v>32517.81</v>
      </c>
      <c r="L405">
        <v>0</v>
      </c>
      <c r="M405">
        <v>41840.07</v>
      </c>
      <c r="N405" t="s">
        <v>70</v>
      </c>
      <c r="O405" t="s">
        <v>35</v>
      </c>
      <c r="P405" t="s">
        <v>26</v>
      </c>
      <c r="Q405">
        <f>Sales_Data[[#This Row],[Quantity]]*Sales_Data[[#This Row],[Unit_Price]]</f>
        <v>65035.62</v>
      </c>
      <c r="R405">
        <f>Sales_Data[[#This Row],[Gross_Sales]]*Sales_Data[[#This Row],[Discount]]</f>
        <v>0</v>
      </c>
      <c r="S405">
        <f>Sales_Data[[#This Row],[Gross_Sales]]-Sales_Data[[#This Row],[Discount_Amount]]</f>
        <v>65035.62</v>
      </c>
      <c r="T405">
        <f>Sales_Data[[#This Row],[Net Sales]]-Sales_Data[[#This Row],[Cost]]</f>
        <v>23195.550000000003</v>
      </c>
      <c r="U405" s="2">
        <f>Sales_Data[[#This Row],[Profit]]/Sales_Data[[#This Row],[Net Sales]]</f>
        <v>0.3566591661615589</v>
      </c>
      <c r="V405">
        <f>YEAR(Sales_Data[[#This Row],[Order_Date]])</f>
        <v>2025</v>
      </c>
      <c r="W405" t="str">
        <f>TEXT(Sales_Data[[#This Row],[Order_Date]],"mmm")</f>
        <v>Dec</v>
      </c>
      <c r="X405">
        <f>MONTH(Sales_Data[[#This Row],[Order_Date]])</f>
        <v>12</v>
      </c>
      <c r="Y405" t="str">
        <f>"Q"&amp;ROUNDUP(MONTH(Sales_Data[[#This Row],[Order_Date]])/3,0)</f>
        <v>Q4</v>
      </c>
    </row>
    <row r="406" spans="1:25" x14ac:dyDescent="0.3">
      <c r="A406" t="s">
        <v>995</v>
      </c>
      <c r="B406" s="1">
        <v>45962</v>
      </c>
      <c r="C406" t="s">
        <v>446</v>
      </c>
      <c r="D406" t="s">
        <v>511</v>
      </c>
      <c r="E406" t="s">
        <v>39</v>
      </c>
      <c r="F406" t="s">
        <v>202</v>
      </c>
      <c r="G406" t="s">
        <v>32</v>
      </c>
      <c r="H406" t="s">
        <v>50</v>
      </c>
      <c r="I406" t="s">
        <v>58</v>
      </c>
      <c r="J406">
        <v>1</v>
      </c>
      <c r="K406">
        <v>825.78</v>
      </c>
      <c r="L406">
        <v>0.1</v>
      </c>
      <c r="M406">
        <v>474.15</v>
      </c>
      <c r="N406" t="s">
        <v>24</v>
      </c>
      <c r="O406" t="s">
        <v>35</v>
      </c>
      <c r="P406" t="s">
        <v>26</v>
      </c>
      <c r="Q406">
        <f>Sales_Data[[#This Row],[Quantity]]*Sales_Data[[#This Row],[Unit_Price]]</f>
        <v>825.78</v>
      </c>
      <c r="R406">
        <f>Sales_Data[[#This Row],[Gross_Sales]]*Sales_Data[[#This Row],[Discount]]</f>
        <v>82.578000000000003</v>
      </c>
      <c r="S406">
        <f>Sales_Data[[#This Row],[Gross_Sales]]-Sales_Data[[#This Row],[Discount_Amount]]</f>
        <v>743.202</v>
      </c>
      <c r="T406">
        <f>Sales_Data[[#This Row],[Net Sales]]-Sales_Data[[#This Row],[Cost]]</f>
        <v>269.05200000000002</v>
      </c>
      <c r="U406" s="2">
        <f>Sales_Data[[#This Row],[Profit]]/Sales_Data[[#This Row],[Net Sales]]</f>
        <v>0.36201732503410922</v>
      </c>
      <c r="V406">
        <f>YEAR(Sales_Data[[#This Row],[Order_Date]])</f>
        <v>2025</v>
      </c>
      <c r="W406" t="str">
        <f>TEXT(Sales_Data[[#This Row],[Order_Date]],"mmm")</f>
        <v>Nov</v>
      </c>
      <c r="X406">
        <f>MONTH(Sales_Data[[#This Row],[Order_Date]])</f>
        <v>11</v>
      </c>
      <c r="Y406" t="str">
        <f>"Q"&amp;ROUNDUP(MONTH(Sales_Data[[#This Row],[Order_Date]])/3,0)</f>
        <v>Q4</v>
      </c>
    </row>
    <row r="407" spans="1:25" x14ac:dyDescent="0.3">
      <c r="A407" t="s">
        <v>996</v>
      </c>
      <c r="B407" s="1">
        <v>45837</v>
      </c>
      <c r="C407" t="s">
        <v>455</v>
      </c>
      <c r="D407" t="s">
        <v>280</v>
      </c>
      <c r="E407" t="s">
        <v>39</v>
      </c>
      <c r="F407" t="s">
        <v>40</v>
      </c>
      <c r="G407" t="s">
        <v>32</v>
      </c>
      <c r="H407" t="s">
        <v>33</v>
      </c>
      <c r="I407" t="s">
        <v>161</v>
      </c>
      <c r="J407">
        <v>4</v>
      </c>
      <c r="K407">
        <v>3607.48</v>
      </c>
      <c r="L407">
        <v>0</v>
      </c>
      <c r="M407">
        <v>12248.85</v>
      </c>
      <c r="N407" t="s">
        <v>24</v>
      </c>
      <c r="O407" t="s">
        <v>35</v>
      </c>
      <c r="P407" t="s">
        <v>26</v>
      </c>
      <c r="Q407">
        <f>Sales_Data[[#This Row],[Quantity]]*Sales_Data[[#This Row],[Unit_Price]]</f>
        <v>14429.92</v>
      </c>
      <c r="R407">
        <f>Sales_Data[[#This Row],[Gross_Sales]]*Sales_Data[[#This Row],[Discount]]</f>
        <v>0</v>
      </c>
      <c r="S407">
        <f>Sales_Data[[#This Row],[Gross_Sales]]-Sales_Data[[#This Row],[Discount_Amount]]</f>
        <v>14429.92</v>
      </c>
      <c r="T407">
        <f>Sales_Data[[#This Row],[Net Sales]]-Sales_Data[[#This Row],[Cost]]</f>
        <v>2181.0699999999997</v>
      </c>
      <c r="U407" s="2">
        <f>Sales_Data[[#This Row],[Profit]]/Sales_Data[[#This Row],[Net Sales]]</f>
        <v>0.15114914011997294</v>
      </c>
      <c r="V407">
        <f>YEAR(Sales_Data[[#This Row],[Order_Date]])</f>
        <v>2025</v>
      </c>
      <c r="W407" t="str">
        <f>TEXT(Sales_Data[[#This Row],[Order_Date]],"mmm")</f>
        <v>Jun</v>
      </c>
      <c r="X407">
        <f>MONTH(Sales_Data[[#This Row],[Order_Date]])</f>
        <v>6</v>
      </c>
      <c r="Y407" t="str">
        <f>"Q"&amp;ROUNDUP(MONTH(Sales_Data[[#This Row],[Order_Date]])/3,0)</f>
        <v>Q2</v>
      </c>
    </row>
    <row r="408" spans="1:25" x14ac:dyDescent="0.3">
      <c r="A408" t="s">
        <v>997</v>
      </c>
      <c r="B408" s="1">
        <v>45827</v>
      </c>
      <c r="C408" t="s">
        <v>117</v>
      </c>
      <c r="D408" t="s">
        <v>18</v>
      </c>
      <c r="E408" t="s">
        <v>119</v>
      </c>
      <c r="F408" t="s">
        <v>120</v>
      </c>
      <c r="G408" t="s">
        <v>32</v>
      </c>
      <c r="H408" t="s">
        <v>33</v>
      </c>
      <c r="I408" t="s">
        <v>34</v>
      </c>
      <c r="J408">
        <v>1</v>
      </c>
      <c r="K408">
        <v>4123.72</v>
      </c>
      <c r="L408">
        <v>0</v>
      </c>
      <c r="M408">
        <v>2993.3</v>
      </c>
      <c r="N408" t="s">
        <v>70</v>
      </c>
      <c r="O408" t="s">
        <v>25</v>
      </c>
      <c r="P408" t="s">
        <v>44</v>
      </c>
      <c r="Q408">
        <f>Sales_Data[[#This Row],[Quantity]]*Sales_Data[[#This Row],[Unit_Price]]</f>
        <v>4123.72</v>
      </c>
      <c r="R408">
        <f>Sales_Data[[#This Row],[Gross_Sales]]*Sales_Data[[#This Row],[Discount]]</f>
        <v>0</v>
      </c>
      <c r="S408">
        <f>Sales_Data[[#This Row],[Gross_Sales]]-Sales_Data[[#This Row],[Discount_Amount]]</f>
        <v>4123.72</v>
      </c>
      <c r="T408">
        <f>Sales_Data[[#This Row],[Net Sales]]-Sales_Data[[#This Row],[Cost]]</f>
        <v>1130.42</v>
      </c>
      <c r="U408" s="2">
        <f>Sales_Data[[#This Row],[Profit]]/Sales_Data[[#This Row],[Net Sales]]</f>
        <v>0.27412627433482389</v>
      </c>
      <c r="V408">
        <f>YEAR(Sales_Data[[#This Row],[Order_Date]])</f>
        <v>2025</v>
      </c>
      <c r="W408" t="str">
        <f>TEXT(Sales_Data[[#This Row],[Order_Date]],"mmm")</f>
        <v>Jun</v>
      </c>
      <c r="X408">
        <f>MONTH(Sales_Data[[#This Row],[Order_Date]])</f>
        <v>6</v>
      </c>
      <c r="Y408" t="str">
        <f>"Q"&amp;ROUNDUP(MONTH(Sales_Data[[#This Row],[Order_Date]])/3,0)</f>
        <v>Q2</v>
      </c>
    </row>
    <row r="409" spans="1:25" x14ac:dyDescent="0.3">
      <c r="A409" t="s">
        <v>998</v>
      </c>
      <c r="B409" s="1">
        <v>45983</v>
      </c>
      <c r="C409" t="s">
        <v>999</v>
      </c>
      <c r="D409" t="s">
        <v>255</v>
      </c>
      <c r="E409" t="s">
        <v>30</v>
      </c>
      <c r="F409" t="s">
        <v>156</v>
      </c>
      <c r="G409" t="s">
        <v>41</v>
      </c>
      <c r="H409" t="s">
        <v>171</v>
      </c>
      <c r="I409" t="s">
        <v>172</v>
      </c>
      <c r="J409">
        <v>1</v>
      </c>
      <c r="K409">
        <v>3634.59</v>
      </c>
      <c r="L409">
        <v>0</v>
      </c>
      <c r="M409">
        <v>2970.28</v>
      </c>
      <c r="N409" t="s">
        <v>70</v>
      </c>
      <c r="O409" t="s">
        <v>35</v>
      </c>
      <c r="P409" t="s">
        <v>71</v>
      </c>
      <c r="Q409">
        <f>Sales_Data[[#This Row],[Quantity]]*Sales_Data[[#This Row],[Unit_Price]]</f>
        <v>3634.59</v>
      </c>
      <c r="R409">
        <f>Sales_Data[[#This Row],[Gross_Sales]]*Sales_Data[[#This Row],[Discount]]</f>
        <v>0</v>
      </c>
      <c r="S409">
        <f>Sales_Data[[#This Row],[Gross_Sales]]-Sales_Data[[#This Row],[Discount_Amount]]</f>
        <v>3634.59</v>
      </c>
      <c r="T409">
        <f>Sales_Data[[#This Row],[Net Sales]]-Sales_Data[[#This Row],[Cost]]</f>
        <v>664.31</v>
      </c>
      <c r="U409" s="2">
        <f>Sales_Data[[#This Row],[Profit]]/Sales_Data[[#This Row],[Net Sales]]</f>
        <v>0.18277439821272823</v>
      </c>
      <c r="V409">
        <f>YEAR(Sales_Data[[#This Row],[Order_Date]])</f>
        <v>2025</v>
      </c>
      <c r="W409" t="str">
        <f>TEXT(Sales_Data[[#This Row],[Order_Date]],"mmm")</f>
        <v>Nov</v>
      </c>
      <c r="X409">
        <f>MONTH(Sales_Data[[#This Row],[Order_Date]])</f>
        <v>11</v>
      </c>
      <c r="Y409" t="str">
        <f>"Q"&amp;ROUNDUP(MONTH(Sales_Data[[#This Row],[Order_Date]])/3,0)</f>
        <v>Q4</v>
      </c>
    </row>
    <row r="410" spans="1:25" x14ac:dyDescent="0.3">
      <c r="A410" t="s">
        <v>1000</v>
      </c>
      <c r="B410" s="1">
        <v>45928</v>
      </c>
      <c r="C410" t="s">
        <v>1001</v>
      </c>
      <c r="D410" t="s">
        <v>728</v>
      </c>
      <c r="E410" t="s">
        <v>119</v>
      </c>
      <c r="F410" t="s">
        <v>184</v>
      </c>
      <c r="G410" t="s">
        <v>67</v>
      </c>
      <c r="H410" t="s">
        <v>133</v>
      </c>
      <c r="I410" t="s">
        <v>134</v>
      </c>
      <c r="J410">
        <v>1</v>
      </c>
      <c r="K410">
        <v>5988.16</v>
      </c>
      <c r="L410">
        <v>0.05</v>
      </c>
      <c r="M410">
        <v>3715.27</v>
      </c>
      <c r="N410" t="s">
        <v>24</v>
      </c>
      <c r="O410" t="s">
        <v>53</v>
      </c>
      <c r="P410" t="s">
        <v>44</v>
      </c>
      <c r="Q410">
        <f>Sales_Data[[#This Row],[Quantity]]*Sales_Data[[#This Row],[Unit_Price]]</f>
        <v>5988.16</v>
      </c>
      <c r="R410">
        <f>Sales_Data[[#This Row],[Gross_Sales]]*Sales_Data[[#This Row],[Discount]]</f>
        <v>299.40800000000002</v>
      </c>
      <c r="S410">
        <f>Sales_Data[[#This Row],[Gross_Sales]]-Sales_Data[[#This Row],[Discount_Amount]]</f>
        <v>5688.7519999999995</v>
      </c>
      <c r="T410">
        <f>Sales_Data[[#This Row],[Net Sales]]-Sales_Data[[#This Row],[Cost]]</f>
        <v>1973.4819999999995</v>
      </c>
      <c r="U410" s="2">
        <f>Sales_Data[[#This Row],[Profit]]/Sales_Data[[#This Row],[Net Sales]]</f>
        <v>0.34690948032187019</v>
      </c>
      <c r="V410">
        <f>YEAR(Sales_Data[[#This Row],[Order_Date]])</f>
        <v>2025</v>
      </c>
      <c r="W410" t="str">
        <f>TEXT(Sales_Data[[#This Row],[Order_Date]],"mmm")</f>
        <v>Sep</v>
      </c>
      <c r="X410">
        <f>MONTH(Sales_Data[[#This Row],[Order_Date]])</f>
        <v>9</v>
      </c>
      <c r="Y410" t="str">
        <f>"Q"&amp;ROUNDUP(MONTH(Sales_Data[[#This Row],[Order_Date]])/3,0)</f>
        <v>Q3</v>
      </c>
    </row>
    <row r="411" spans="1:25" x14ac:dyDescent="0.3">
      <c r="A411" t="s">
        <v>1002</v>
      </c>
      <c r="B411" s="1">
        <v>45711</v>
      </c>
      <c r="C411" t="s">
        <v>793</v>
      </c>
      <c r="D411" t="s">
        <v>155</v>
      </c>
      <c r="E411" t="s">
        <v>119</v>
      </c>
      <c r="F411" t="s">
        <v>146</v>
      </c>
      <c r="G411" t="s">
        <v>21</v>
      </c>
      <c r="H411" t="s">
        <v>230</v>
      </c>
      <c r="I411" t="s">
        <v>231</v>
      </c>
      <c r="J411">
        <v>1</v>
      </c>
      <c r="K411">
        <v>2074.33</v>
      </c>
      <c r="L411">
        <v>0.1</v>
      </c>
      <c r="M411">
        <v>1162.83</v>
      </c>
      <c r="N411" t="s">
        <v>52</v>
      </c>
      <c r="O411" t="s">
        <v>35</v>
      </c>
      <c r="P411" t="s">
        <v>26</v>
      </c>
      <c r="Q411">
        <f>Sales_Data[[#This Row],[Quantity]]*Sales_Data[[#This Row],[Unit_Price]]</f>
        <v>2074.33</v>
      </c>
      <c r="R411">
        <f>Sales_Data[[#This Row],[Gross_Sales]]*Sales_Data[[#This Row],[Discount]]</f>
        <v>207.43299999999999</v>
      </c>
      <c r="S411">
        <f>Sales_Data[[#This Row],[Gross_Sales]]-Sales_Data[[#This Row],[Discount_Amount]]</f>
        <v>1866.8969999999999</v>
      </c>
      <c r="T411">
        <f>Sales_Data[[#This Row],[Net Sales]]-Sales_Data[[#This Row],[Cost]]</f>
        <v>704.06700000000001</v>
      </c>
      <c r="U411" s="2">
        <f>Sales_Data[[#This Row],[Profit]]/Sales_Data[[#This Row],[Net Sales]]</f>
        <v>0.37713221457852258</v>
      </c>
      <c r="V411">
        <f>YEAR(Sales_Data[[#This Row],[Order_Date]])</f>
        <v>2025</v>
      </c>
      <c r="W411" t="str">
        <f>TEXT(Sales_Data[[#This Row],[Order_Date]],"mmm")</f>
        <v>Feb</v>
      </c>
      <c r="X411">
        <f>MONTH(Sales_Data[[#This Row],[Order_Date]])</f>
        <v>2</v>
      </c>
      <c r="Y411" t="str">
        <f>"Q"&amp;ROUNDUP(MONTH(Sales_Data[[#This Row],[Order_Date]])/3,0)</f>
        <v>Q1</v>
      </c>
    </row>
    <row r="412" spans="1:25" x14ac:dyDescent="0.3">
      <c r="A412" t="s">
        <v>1003</v>
      </c>
      <c r="B412" s="1">
        <v>45758</v>
      </c>
      <c r="C412" t="s">
        <v>440</v>
      </c>
      <c r="D412" t="s">
        <v>1004</v>
      </c>
      <c r="E412" t="s">
        <v>39</v>
      </c>
      <c r="F412" t="s">
        <v>40</v>
      </c>
      <c r="G412" t="s">
        <v>75</v>
      </c>
      <c r="H412" t="s">
        <v>185</v>
      </c>
      <c r="I412" t="s">
        <v>261</v>
      </c>
      <c r="J412">
        <v>1</v>
      </c>
      <c r="K412">
        <v>1760.52</v>
      </c>
      <c r="L412">
        <v>0.05</v>
      </c>
      <c r="M412">
        <v>1471.03</v>
      </c>
      <c r="N412" t="s">
        <v>52</v>
      </c>
      <c r="O412" t="s">
        <v>35</v>
      </c>
      <c r="P412" t="s">
        <v>71</v>
      </c>
      <c r="Q412">
        <f>Sales_Data[[#This Row],[Quantity]]*Sales_Data[[#This Row],[Unit_Price]]</f>
        <v>1760.52</v>
      </c>
      <c r="R412">
        <f>Sales_Data[[#This Row],[Gross_Sales]]*Sales_Data[[#This Row],[Discount]]</f>
        <v>88.02600000000001</v>
      </c>
      <c r="S412">
        <f>Sales_Data[[#This Row],[Gross_Sales]]-Sales_Data[[#This Row],[Discount_Amount]]</f>
        <v>1672.4939999999999</v>
      </c>
      <c r="T412">
        <f>Sales_Data[[#This Row],[Net Sales]]-Sales_Data[[#This Row],[Cost]]</f>
        <v>201.46399999999994</v>
      </c>
      <c r="U412" s="2">
        <f>Sales_Data[[#This Row],[Profit]]/Sales_Data[[#This Row],[Net Sales]]</f>
        <v>0.1204572333293871</v>
      </c>
      <c r="V412">
        <f>YEAR(Sales_Data[[#This Row],[Order_Date]])</f>
        <v>2025</v>
      </c>
      <c r="W412" t="str">
        <f>TEXT(Sales_Data[[#This Row],[Order_Date]],"mmm")</f>
        <v>Apr</v>
      </c>
      <c r="X412">
        <f>MONTH(Sales_Data[[#This Row],[Order_Date]])</f>
        <v>4</v>
      </c>
      <c r="Y412" t="str">
        <f>"Q"&amp;ROUNDUP(MONTH(Sales_Data[[#This Row],[Order_Date]])/3,0)</f>
        <v>Q2</v>
      </c>
    </row>
    <row r="413" spans="1:25" x14ac:dyDescent="0.3">
      <c r="A413" t="s">
        <v>1005</v>
      </c>
      <c r="B413" s="1">
        <v>45921</v>
      </c>
      <c r="C413" t="s">
        <v>1006</v>
      </c>
      <c r="D413" t="s">
        <v>221</v>
      </c>
      <c r="E413" t="s">
        <v>39</v>
      </c>
      <c r="F413" t="s">
        <v>40</v>
      </c>
      <c r="G413" t="s">
        <v>67</v>
      </c>
      <c r="H413" t="s">
        <v>88</v>
      </c>
      <c r="I413" t="s">
        <v>89</v>
      </c>
      <c r="J413">
        <v>3</v>
      </c>
      <c r="K413">
        <v>2056.64</v>
      </c>
      <c r="L413">
        <v>0.15</v>
      </c>
      <c r="M413">
        <v>4338.37</v>
      </c>
      <c r="N413" t="s">
        <v>70</v>
      </c>
      <c r="O413" t="s">
        <v>25</v>
      </c>
      <c r="P413" t="s">
        <v>26</v>
      </c>
      <c r="Q413">
        <f>Sales_Data[[#This Row],[Quantity]]*Sales_Data[[#This Row],[Unit_Price]]</f>
        <v>6169.92</v>
      </c>
      <c r="R413">
        <f>Sales_Data[[#This Row],[Gross_Sales]]*Sales_Data[[#This Row],[Discount]]</f>
        <v>925.48799999999994</v>
      </c>
      <c r="S413">
        <f>Sales_Data[[#This Row],[Gross_Sales]]-Sales_Data[[#This Row],[Discount_Amount]]</f>
        <v>5244.4319999999998</v>
      </c>
      <c r="T413">
        <f>Sales_Data[[#This Row],[Net Sales]]-Sales_Data[[#This Row],[Cost]]</f>
        <v>906.0619999999999</v>
      </c>
      <c r="U413" s="2">
        <f>Sales_Data[[#This Row],[Profit]]/Sales_Data[[#This Row],[Net Sales]]</f>
        <v>0.17276646927636777</v>
      </c>
      <c r="V413">
        <f>YEAR(Sales_Data[[#This Row],[Order_Date]])</f>
        <v>2025</v>
      </c>
      <c r="W413" t="str">
        <f>TEXT(Sales_Data[[#This Row],[Order_Date]],"mmm")</f>
        <v>Sep</v>
      </c>
      <c r="X413">
        <f>MONTH(Sales_Data[[#This Row],[Order_Date]])</f>
        <v>9</v>
      </c>
      <c r="Y413" t="str">
        <f>"Q"&amp;ROUNDUP(MONTH(Sales_Data[[#This Row],[Order_Date]])/3,0)</f>
        <v>Q3</v>
      </c>
    </row>
    <row r="414" spans="1:25" x14ac:dyDescent="0.3">
      <c r="A414" t="s">
        <v>1007</v>
      </c>
      <c r="B414" s="1">
        <v>45710</v>
      </c>
      <c r="C414" t="s">
        <v>136</v>
      </c>
      <c r="D414" t="s">
        <v>290</v>
      </c>
      <c r="E414" t="s">
        <v>39</v>
      </c>
      <c r="F414" t="s">
        <v>202</v>
      </c>
      <c r="G414" t="s">
        <v>41</v>
      </c>
      <c r="H414" t="s">
        <v>102</v>
      </c>
      <c r="I414" t="s">
        <v>165</v>
      </c>
      <c r="J414">
        <v>2</v>
      </c>
      <c r="K414">
        <v>1581.07</v>
      </c>
      <c r="L414">
        <v>0</v>
      </c>
      <c r="M414">
        <v>2645.05</v>
      </c>
      <c r="N414" t="s">
        <v>109</v>
      </c>
      <c r="O414" t="s">
        <v>35</v>
      </c>
      <c r="P414" t="s">
        <v>44</v>
      </c>
      <c r="Q414">
        <f>Sales_Data[[#This Row],[Quantity]]*Sales_Data[[#This Row],[Unit_Price]]</f>
        <v>3162.14</v>
      </c>
      <c r="R414">
        <f>Sales_Data[[#This Row],[Gross_Sales]]*Sales_Data[[#This Row],[Discount]]</f>
        <v>0</v>
      </c>
      <c r="S414">
        <f>Sales_Data[[#This Row],[Gross_Sales]]-Sales_Data[[#This Row],[Discount_Amount]]</f>
        <v>3162.14</v>
      </c>
      <c r="T414">
        <f>Sales_Data[[#This Row],[Net Sales]]-Sales_Data[[#This Row],[Cost]]</f>
        <v>517.08999999999969</v>
      </c>
      <c r="U414" s="2">
        <f>Sales_Data[[#This Row],[Profit]]/Sales_Data[[#This Row],[Net Sales]]</f>
        <v>0.16352533410917913</v>
      </c>
      <c r="V414">
        <f>YEAR(Sales_Data[[#This Row],[Order_Date]])</f>
        <v>2025</v>
      </c>
      <c r="W414" t="str">
        <f>TEXT(Sales_Data[[#This Row],[Order_Date]],"mmm")</f>
        <v>Feb</v>
      </c>
      <c r="X414">
        <f>MONTH(Sales_Data[[#This Row],[Order_Date]])</f>
        <v>2</v>
      </c>
      <c r="Y414" t="str">
        <f>"Q"&amp;ROUNDUP(MONTH(Sales_Data[[#This Row],[Order_Date]])/3,0)</f>
        <v>Q1</v>
      </c>
    </row>
    <row r="415" spans="1:25" x14ac:dyDescent="0.3">
      <c r="A415" t="s">
        <v>1008</v>
      </c>
      <c r="B415" s="1">
        <v>45717</v>
      </c>
      <c r="C415" t="s">
        <v>1009</v>
      </c>
      <c r="D415" t="s">
        <v>56</v>
      </c>
      <c r="E415" t="s">
        <v>119</v>
      </c>
      <c r="F415" t="s">
        <v>249</v>
      </c>
      <c r="G415" t="s">
        <v>41</v>
      </c>
      <c r="H415" t="s">
        <v>102</v>
      </c>
      <c r="I415" t="s">
        <v>165</v>
      </c>
      <c r="J415">
        <v>1</v>
      </c>
      <c r="K415">
        <v>6086.31</v>
      </c>
      <c r="L415">
        <v>0.05</v>
      </c>
      <c r="M415">
        <v>4490.1000000000004</v>
      </c>
      <c r="N415" t="s">
        <v>24</v>
      </c>
      <c r="O415" t="s">
        <v>25</v>
      </c>
      <c r="P415" t="s">
        <v>44</v>
      </c>
      <c r="Q415">
        <f>Sales_Data[[#This Row],[Quantity]]*Sales_Data[[#This Row],[Unit_Price]]</f>
        <v>6086.31</v>
      </c>
      <c r="R415">
        <f>Sales_Data[[#This Row],[Gross_Sales]]*Sales_Data[[#This Row],[Discount]]</f>
        <v>304.31550000000004</v>
      </c>
      <c r="S415">
        <f>Sales_Data[[#This Row],[Gross_Sales]]-Sales_Data[[#This Row],[Discount_Amount]]</f>
        <v>5781.9945000000007</v>
      </c>
      <c r="T415">
        <f>Sales_Data[[#This Row],[Net Sales]]-Sales_Data[[#This Row],[Cost]]</f>
        <v>1291.8945000000003</v>
      </c>
      <c r="U415" s="2">
        <f>Sales_Data[[#This Row],[Profit]]/Sales_Data[[#This Row],[Net Sales]]</f>
        <v>0.22343405895664553</v>
      </c>
      <c r="V415">
        <f>YEAR(Sales_Data[[#This Row],[Order_Date]])</f>
        <v>2025</v>
      </c>
      <c r="W415" t="str">
        <f>TEXT(Sales_Data[[#This Row],[Order_Date]],"mmm")</f>
        <v>Mar</v>
      </c>
      <c r="X415">
        <f>MONTH(Sales_Data[[#This Row],[Order_Date]])</f>
        <v>3</v>
      </c>
      <c r="Y415" t="str">
        <f>"Q"&amp;ROUNDUP(MONTH(Sales_Data[[#This Row],[Order_Date]])/3,0)</f>
        <v>Q1</v>
      </c>
    </row>
    <row r="416" spans="1:25" x14ac:dyDescent="0.3">
      <c r="A416" t="s">
        <v>1010</v>
      </c>
      <c r="B416" s="1">
        <v>45765</v>
      </c>
      <c r="C416" t="s">
        <v>1011</v>
      </c>
      <c r="D416" t="s">
        <v>170</v>
      </c>
      <c r="E416" t="s">
        <v>30</v>
      </c>
      <c r="F416" t="s">
        <v>31</v>
      </c>
      <c r="G416" t="s">
        <v>67</v>
      </c>
      <c r="H416" t="s">
        <v>88</v>
      </c>
      <c r="I416" t="s">
        <v>157</v>
      </c>
      <c r="J416">
        <v>4</v>
      </c>
      <c r="K416">
        <v>4973.54</v>
      </c>
      <c r="L416">
        <v>0.05</v>
      </c>
      <c r="M416">
        <v>12687.54</v>
      </c>
      <c r="N416" t="s">
        <v>70</v>
      </c>
      <c r="O416" t="s">
        <v>53</v>
      </c>
      <c r="P416" t="s">
        <v>44</v>
      </c>
      <c r="Q416">
        <f>Sales_Data[[#This Row],[Quantity]]*Sales_Data[[#This Row],[Unit_Price]]</f>
        <v>19894.16</v>
      </c>
      <c r="R416">
        <f>Sales_Data[[#This Row],[Gross_Sales]]*Sales_Data[[#This Row],[Discount]]</f>
        <v>994.70800000000008</v>
      </c>
      <c r="S416">
        <f>Sales_Data[[#This Row],[Gross_Sales]]-Sales_Data[[#This Row],[Discount_Amount]]</f>
        <v>18899.452000000001</v>
      </c>
      <c r="T416">
        <f>Sales_Data[[#This Row],[Net Sales]]-Sales_Data[[#This Row],[Cost]]</f>
        <v>6211.9120000000003</v>
      </c>
      <c r="U416" s="2">
        <f>Sales_Data[[#This Row],[Profit]]/Sales_Data[[#This Row],[Net Sales]]</f>
        <v>0.32868212263509017</v>
      </c>
      <c r="V416">
        <f>YEAR(Sales_Data[[#This Row],[Order_Date]])</f>
        <v>2025</v>
      </c>
      <c r="W416" t="str">
        <f>TEXT(Sales_Data[[#This Row],[Order_Date]],"mmm")</f>
        <v>Apr</v>
      </c>
      <c r="X416">
        <f>MONTH(Sales_Data[[#This Row],[Order_Date]])</f>
        <v>4</v>
      </c>
      <c r="Y416" t="str">
        <f>"Q"&amp;ROUNDUP(MONTH(Sales_Data[[#This Row],[Order_Date]])/3,0)</f>
        <v>Q2</v>
      </c>
    </row>
    <row r="417" spans="1:25" x14ac:dyDescent="0.3">
      <c r="A417" t="s">
        <v>1012</v>
      </c>
      <c r="B417" s="1">
        <v>45662</v>
      </c>
      <c r="C417" t="s">
        <v>407</v>
      </c>
      <c r="D417" t="s">
        <v>277</v>
      </c>
      <c r="E417" t="s">
        <v>48</v>
      </c>
      <c r="F417" t="s">
        <v>152</v>
      </c>
      <c r="G417" t="s">
        <v>21</v>
      </c>
      <c r="H417" t="s">
        <v>230</v>
      </c>
      <c r="I417" t="s">
        <v>231</v>
      </c>
      <c r="J417">
        <v>1</v>
      </c>
      <c r="K417">
        <v>42908.88</v>
      </c>
      <c r="L417">
        <v>0</v>
      </c>
      <c r="M417">
        <v>26868.2</v>
      </c>
      <c r="N417" t="s">
        <v>52</v>
      </c>
      <c r="O417" t="s">
        <v>25</v>
      </c>
      <c r="P417" t="s">
        <v>71</v>
      </c>
      <c r="Q417">
        <f>Sales_Data[[#This Row],[Quantity]]*Sales_Data[[#This Row],[Unit_Price]]</f>
        <v>42908.88</v>
      </c>
      <c r="R417">
        <f>Sales_Data[[#This Row],[Gross_Sales]]*Sales_Data[[#This Row],[Discount]]</f>
        <v>0</v>
      </c>
      <c r="S417">
        <f>Sales_Data[[#This Row],[Gross_Sales]]-Sales_Data[[#This Row],[Discount_Amount]]</f>
        <v>42908.88</v>
      </c>
      <c r="T417">
        <f>Sales_Data[[#This Row],[Net Sales]]-Sales_Data[[#This Row],[Cost]]</f>
        <v>16040.679999999997</v>
      </c>
      <c r="U417" s="2">
        <f>Sales_Data[[#This Row],[Profit]]/Sales_Data[[#This Row],[Net Sales]]</f>
        <v>0.37383124425526831</v>
      </c>
      <c r="V417">
        <f>YEAR(Sales_Data[[#This Row],[Order_Date]])</f>
        <v>2025</v>
      </c>
      <c r="W417" t="str">
        <f>TEXT(Sales_Data[[#This Row],[Order_Date]],"mmm")</f>
        <v>Jan</v>
      </c>
      <c r="X417">
        <f>MONTH(Sales_Data[[#This Row],[Order_Date]])</f>
        <v>1</v>
      </c>
      <c r="Y417" t="str">
        <f>"Q"&amp;ROUNDUP(MONTH(Sales_Data[[#This Row],[Order_Date]])/3,0)</f>
        <v>Q1</v>
      </c>
    </row>
    <row r="418" spans="1:25" x14ac:dyDescent="0.3">
      <c r="A418" t="s">
        <v>1013</v>
      </c>
      <c r="B418" s="1">
        <v>45760</v>
      </c>
      <c r="C418" t="s">
        <v>779</v>
      </c>
      <c r="D418" t="s">
        <v>715</v>
      </c>
      <c r="E418" t="s">
        <v>30</v>
      </c>
      <c r="F418" t="s">
        <v>31</v>
      </c>
      <c r="G418" t="s">
        <v>67</v>
      </c>
      <c r="H418" t="s">
        <v>68</v>
      </c>
      <c r="I418" t="s">
        <v>97</v>
      </c>
      <c r="J418">
        <v>1</v>
      </c>
      <c r="K418">
        <v>3131.74</v>
      </c>
      <c r="L418">
        <v>0.2</v>
      </c>
      <c r="M418">
        <v>2039.79</v>
      </c>
      <c r="N418" t="s">
        <v>24</v>
      </c>
      <c r="O418" t="s">
        <v>53</v>
      </c>
      <c r="P418" t="s">
        <v>71</v>
      </c>
      <c r="Q418">
        <f>Sales_Data[[#This Row],[Quantity]]*Sales_Data[[#This Row],[Unit_Price]]</f>
        <v>3131.74</v>
      </c>
      <c r="R418">
        <f>Sales_Data[[#This Row],[Gross_Sales]]*Sales_Data[[#This Row],[Discount]]</f>
        <v>626.34799999999996</v>
      </c>
      <c r="S418">
        <f>Sales_Data[[#This Row],[Gross_Sales]]-Sales_Data[[#This Row],[Discount_Amount]]</f>
        <v>2505.3919999999998</v>
      </c>
      <c r="T418">
        <f>Sales_Data[[#This Row],[Net Sales]]-Sales_Data[[#This Row],[Cost]]</f>
        <v>465.60199999999986</v>
      </c>
      <c r="U418" s="2">
        <f>Sales_Data[[#This Row],[Profit]]/Sales_Data[[#This Row],[Net Sales]]</f>
        <v>0.18583998033042329</v>
      </c>
      <c r="V418">
        <f>YEAR(Sales_Data[[#This Row],[Order_Date]])</f>
        <v>2025</v>
      </c>
      <c r="W418" t="str">
        <f>TEXT(Sales_Data[[#This Row],[Order_Date]],"mmm")</f>
        <v>Apr</v>
      </c>
      <c r="X418">
        <f>MONTH(Sales_Data[[#This Row],[Order_Date]])</f>
        <v>4</v>
      </c>
      <c r="Y418" t="str">
        <f>"Q"&amp;ROUNDUP(MONTH(Sales_Data[[#This Row],[Order_Date]])/3,0)</f>
        <v>Q2</v>
      </c>
    </row>
    <row r="419" spans="1:25" x14ac:dyDescent="0.3">
      <c r="A419" t="s">
        <v>1014</v>
      </c>
      <c r="B419" s="1">
        <v>45853</v>
      </c>
      <c r="C419" t="s">
        <v>1015</v>
      </c>
      <c r="D419" t="s">
        <v>322</v>
      </c>
      <c r="E419" t="s">
        <v>48</v>
      </c>
      <c r="F419" t="s">
        <v>132</v>
      </c>
      <c r="G419" t="s">
        <v>75</v>
      </c>
      <c r="H419" t="s">
        <v>114</v>
      </c>
      <c r="I419" t="s">
        <v>115</v>
      </c>
      <c r="J419">
        <v>1</v>
      </c>
      <c r="K419">
        <v>27530.42</v>
      </c>
      <c r="L419">
        <v>0.05</v>
      </c>
      <c r="M419">
        <v>21731.66</v>
      </c>
      <c r="N419" t="s">
        <v>52</v>
      </c>
      <c r="O419" t="s">
        <v>35</v>
      </c>
      <c r="P419" t="s">
        <v>44</v>
      </c>
      <c r="Q419">
        <f>Sales_Data[[#This Row],[Quantity]]*Sales_Data[[#This Row],[Unit_Price]]</f>
        <v>27530.42</v>
      </c>
      <c r="R419">
        <f>Sales_Data[[#This Row],[Gross_Sales]]*Sales_Data[[#This Row],[Discount]]</f>
        <v>1376.521</v>
      </c>
      <c r="S419">
        <f>Sales_Data[[#This Row],[Gross_Sales]]-Sales_Data[[#This Row],[Discount_Amount]]</f>
        <v>26153.898999999998</v>
      </c>
      <c r="T419">
        <f>Sales_Data[[#This Row],[Net Sales]]-Sales_Data[[#This Row],[Cost]]</f>
        <v>4422.2389999999978</v>
      </c>
      <c r="U419" s="2">
        <f>Sales_Data[[#This Row],[Profit]]/Sales_Data[[#This Row],[Net Sales]]</f>
        <v>0.16908526717182773</v>
      </c>
      <c r="V419">
        <f>YEAR(Sales_Data[[#This Row],[Order_Date]])</f>
        <v>2025</v>
      </c>
      <c r="W419" t="str">
        <f>TEXT(Sales_Data[[#This Row],[Order_Date]],"mmm")</f>
        <v>Jul</v>
      </c>
      <c r="X419">
        <f>MONTH(Sales_Data[[#This Row],[Order_Date]])</f>
        <v>7</v>
      </c>
      <c r="Y419" t="str">
        <f>"Q"&amp;ROUNDUP(MONTH(Sales_Data[[#This Row],[Order_Date]])/3,0)</f>
        <v>Q3</v>
      </c>
    </row>
    <row r="420" spans="1:25" x14ac:dyDescent="0.3">
      <c r="A420" t="s">
        <v>1016</v>
      </c>
      <c r="B420" s="1">
        <v>45919</v>
      </c>
      <c r="C420" t="s">
        <v>1017</v>
      </c>
      <c r="D420" t="s">
        <v>589</v>
      </c>
      <c r="E420" t="s">
        <v>19</v>
      </c>
      <c r="F420" t="s">
        <v>57</v>
      </c>
      <c r="G420" t="s">
        <v>21</v>
      </c>
      <c r="H420" t="s">
        <v>297</v>
      </c>
      <c r="I420" t="s">
        <v>494</v>
      </c>
      <c r="J420">
        <v>1</v>
      </c>
      <c r="K420">
        <v>6107.64</v>
      </c>
      <c r="L420">
        <v>0.15</v>
      </c>
      <c r="M420">
        <v>3868.05</v>
      </c>
      <c r="N420" t="s">
        <v>24</v>
      </c>
      <c r="O420" t="s">
        <v>35</v>
      </c>
      <c r="P420" t="s">
        <v>44</v>
      </c>
      <c r="Q420">
        <f>Sales_Data[[#This Row],[Quantity]]*Sales_Data[[#This Row],[Unit_Price]]</f>
        <v>6107.64</v>
      </c>
      <c r="R420">
        <f>Sales_Data[[#This Row],[Gross_Sales]]*Sales_Data[[#This Row],[Discount]]</f>
        <v>916.14600000000007</v>
      </c>
      <c r="S420">
        <f>Sales_Data[[#This Row],[Gross_Sales]]-Sales_Data[[#This Row],[Discount_Amount]]</f>
        <v>5191.4940000000006</v>
      </c>
      <c r="T420">
        <f>Sales_Data[[#This Row],[Net Sales]]-Sales_Data[[#This Row],[Cost]]</f>
        <v>1323.4440000000004</v>
      </c>
      <c r="U420" s="2">
        <f>Sales_Data[[#This Row],[Profit]]/Sales_Data[[#This Row],[Net Sales]]</f>
        <v>0.2549254607633179</v>
      </c>
      <c r="V420">
        <f>YEAR(Sales_Data[[#This Row],[Order_Date]])</f>
        <v>2025</v>
      </c>
      <c r="W420" t="str">
        <f>TEXT(Sales_Data[[#This Row],[Order_Date]],"mmm")</f>
        <v>Sep</v>
      </c>
      <c r="X420">
        <f>MONTH(Sales_Data[[#This Row],[Order_Date]])</f>
        <v>9</v>
      </c>
      <c r="Y420" t="str">
        <f>"Q"&amp;ROUNDUP(MONTH(Sales_Data[[#This Row],[Order_Date]])/3,0)</f>
        <v>Q3</v>
      </c>
    </row>
    <row r="421" spans="1:25" x14ac:dyDescent="0.3">
      <c r="A421" t="s">
        <v>1018</v>
      </c>
      <c r="B421" s="1">
        <v>46022</v>
      </c>
      <c r="C421" t="s">
        <v>124</v>
      </c>
      <c r="D421" t="s">
        <v>460</v>
      </c>
      <c r="E421" t="s">
        <v>48</v>
      </c>
      <c r="F421" t="s">
        <v>164</v>
      </c>
      <c r="G421" t="s">
        <v>41</v>
      </c>
      <c r="H421" t="s">
        <v>102</v>
      </c>
      <c r="I421" t="s">
        <v>165</v>
      </c>
      <c r="J421">
        <v>2</v>
      </c>
      <c r="K421">
        <v>59353.18</v>
      </c>
      <c r="L421">
        <v>0.05</v>
      </c>
      <c r="M421">
        <v>88153.97</v>
      </c>
      <c r="N421" t="s">
        <v>70</v>
      </c>
      <c r="O421" t="s">
        <v>35</v>
      </c>
      <c r="P421" t="s">
        <v>26</v>
      </c>
      <c r="Q421">
        <f>Sales_Data[[#This Row],[Quantity]]*Sales_Data[[#This Row],[Unit_Price]]</f>
        <v>118706.36</v>
      </c>
      <c r="R421">
        <f>Sales_Data[[#This Row],[Gross_Sales]]*Sales_Data[[#This Row],[Discount]]</f>
        <v>5935.3180000000002</v>
      </c>
      <c r="S421">
        <f>Sales_Data[[#This Row],[Gross_Sales]]-Sales_Data[[#This Row],[Discount_Amount]]</f>
        <v>112771.042</v>
      </c>
      <c r="T421">
        <f>Sales_Data[[#This Row],[Net Sales]]-Sales_Data[[#This Row],[Cost]]</f>
        <v>24617.072</v>
      </c>
      <c r="U421" s="2">
        <f>Sales_Data[[#This Row],[Profit]]/Sales_Data[[#This Row],[Net Sales]]</f>
        <v>0.21829249391878458</v>
      </c>
      <c r="V421">
        <f>YEAR(Sales_Data[[#This Row],[Order_Date]])</f>
        <v>2025</v>
      </c>
      <c r="W421" t="str">
        <f>TEXT(Sales_Data[[#This Row],[Order_Date]],"mmm")</f>
        <v>Dec</v>
      </c>
      <c r="X421">
        <f>MONTH(Sales_Data[[#This Row],[Order_Date]])</f>
        <v>12</v>
      </c>
      <c r="Y421" t="str">
        <f>"Q"&amp;ROUNDUP(MONTH(Sales_Data[[#This Row],[Order_Date]])/3,0)</f>
        <v>Q4</v>
      </c>
    </row>
    <row r="422" spans="1:25" x14ac:dyDescent="0.3">
      <c r="A422" t="s">
        <v>1019</v>
      </c>
      <c r="B422" s="1">
        <v>46007</v>
      </c>
      <c r="C422" t="s">
        <v>632</v>
      </c>
      <c r="D422" t="s">
        <v>1004</v>
      </c>
      <c r="E422" t="s">
        <v>39</v>
      </c>
      <c r="F422" t="s">
        <v>40</v>
      </c>
      <c r="G422" t="s">
        <v>41</v>
      </c>
      <c r="H422" t="s">
        <v>171</v>
      </c>
      <c r="I422" t="s">
        <v>172</v>
      </c>
      <c r="J422">
        <v>1</v>
      </c>
      <c r="K422">
        <v>6795.41</v>
      </c>
      <c r="L422">
        <v>0</v>
      </c>
      <c r="M422">
        <v>5942.04</v>
      </c>
      <c r="N422" t="s">
        <v>83</v>
      </c>
      <c r="O422" t="s">
        <v>25</v>
      </c>
      <c r="P422" t="s">
        <v>71</v>
      </c>
      <c r="Q422">
        <f>Sales_Data[[#This Row],[Quantity]]*Sales_Data[[#This Row],[Unit_Price]]</f>
        <v>6795.41</v>
      </c>
      <c r="R422">
        <f>Sales_Data[[#This Row],[Gross_Sales]]*Sales_Data[[#This Row],[Discount]]</f>
        <v>0</v>
      </c>
      <c r="S422">
        <f>Sales_Data[[#This Row],[Gross_Sales]]-Sales_Data[[#This Row],[Discount_Amount]]</f>
        <v>6795.41</v>
      </c>
      <c r="T422">
        <f>Sales_Data[[#This Row],[Net Sales]]-Sales_Data[[#This Row],[Cost]]</f>
        <v>853.36999999999989</v>
      </c>
      <c r="U422" s="2">
        <f>Sales_Data[[#This Row],[Profit]]/Sales_Data[[#This Row],[Net Sales]]</f>
        <v>0.12558035497490216</v>
      </c>
      <c r="V422">
        <f>YEAR(Sales_Data[[#This Row],[Order_Date]])</f>
        <v>2025</v>
      </c>
      <c r="W422" t="str">
        <f>TEXT(Sales_Data[[#This Row],[Order_Date]],"mmm")</f>
        <v>Dec</v>
      </c>
      <c r="X422">
        <f>MONTH(Sales_Data[[#This Row],[Order_Date]])</f>
        <v>12</v>
      </c>
      <c r="Y422" t="str">
        <f>"Q"&amp;ROUNDUP(MONTH(Sales_Data[[#This Row],[Order_Date]])/3,0)</f>
        <v>Q4</v>
      </c>
    </row>
    <row r="423" spans="1:25" x14ac:dyDescent="0.3">
      <c r="A423" t="s">
        <v>1020</v>
      </c>
      <c r="B423" s="1">
        <v>45704</v>
      </c>
      <c r="C423" t="s">
        <v>1021</v>
      </c>
      <c r="D423" t="s">
        <v>141</v>
      </c>
      <c r="E423" t="s">
        <v>119</v>
      </c>
      <c r="F423" t="s">
        <v>120</v>
      </c>
      <c r="G423" t="s">
        <v>21</v>
      </c>
      <c r="H423" t="s">
        <v>22</v>
      </c>
      <c r="I423" t="s">
        <v>23</v>
      </c>
      <c r="J423">
        <v>2</v>
      </c>
      <c r="K423">
        <v>4722.6000000000004</v>
      </c>
      <c r="L423">
        <v>0</v>
      </c>
      <c r="M423">
        <v>6684.77</v>
      </c>
      <c r="N423" t="s">
        <v>70</v>
      </c>
      <c r="O423" t="s">
        <v>35</v>
      </c>
      <c r="P423" t="s">
        <v>26</v>
      </c>
      <c r="Q423">
        <f>Sales_Data[[#This Row],[Quantity]]*Sales_Data[[#This Row],[Unit_Price]]</f>
        <v>9445.2000000000007</v>
      </c>
      <c r="R423">
        <f>Sales_Data[[#This Row],[Gross_Sales]]*Sales_Data[[#This Row],[Discount]]</f>
        <v>0</v>
      </c>
      <c r="S423">
        <f>Sales_Data[[#This Row],[Gross_Sales]]-Sales_Data[[#This Row],[Discount_Amount]]</f>
        <v>9445.2000000000007</v>
      </c>
      <c r="T423">
        <f>Sales_Data[[#This Row],[Net Sales]]-Sales_Data[[#This Row],[Cost]]</f>
        <v>2760.4300000000003</v>
      </c>
      <c r="U423" s="2">
        <f>Sales_Data[[#This Row],[Profit]]/Sales_Data[[#This Row],[Net Sales]]</f>
        <v>0.29225744293397704</v>
      </c>
      <c r="V423">
        <f>YEAR(Sales_Data[[#This Row],[Order_Date]])</f>
        <v>2025</v>
      </c>
      <c r="W423" t="str">
        <f>TEXT(Sales_Data[[#This Row],[Order_Date]],"mmm")</f>
        <v>Feb</v>
      </c>
      <c r="X423">
        <f>MONTH(Sales_Data[[#This Row],[Order_Date]])</f>
        <v>2</v>
      </c>
      <c r="Y423" t="str">
        <f>"Q"&amp;ROUNDUP(MONTH(Sales_Data[[#This Row],[Order_Date]])/3,0)</f>
        <v>Q1</v>
      </c>
    </row>
    <row r="424" spans="1:25" x14ac:dyDescent="0.3">
      <c r="A424" t="s">
        <v>1022</v>
      </c>
      <c r="B424" s="1">
        <v>46012</v>
      </c>
      <c r="C424" t="s">
        <v>1023</v>
      </c>
      <c r="D424" t="s">
        <v>433</v>
      </c>
      <c r="E424" t="s">
        <v>48</v>
      </c>
      <c r="F424" t="s">
        <v>49</v>
      </c>
      <c r="G424" t="s">
        <v>75</v>
      </c>
      <c r="H424" t="s">
        <v>185</v>
      </c>
      <c r="I424" t="s">
        <v>186</v>
      </c>
      <c r="J424">
        <v>2</v>
      </c>
      <c r="K424">
        <v>19927.73</v>
      </c>
      <c r="L424">
        <v>0.15</v>
      </c>
      <c r="M424">
        <v>28490.47</v>
      </c>
      <c r="N424" t="s">
        <v>109</v>
      </c>
      <c r="O424" t="s">
        <v>35</v>
      </c>
      <c r="P424" t="s">
        <v>71</v>
      </c>
      <c r="Q424">
        <f>Sales_Data[[#This Row],[Quantity]]*Sales_Data[[#This Row],[Unit_Price]]</f>
        <v>39855.46</v>
      </c>
      <c r="R424">
        <f>Sales_Data[[#This Row],[Gross_Sales]]*Sales_Data[[#This Row],[Discount]]</f>
        <v>5978.3189999999995</v>
      </c>
      <c r="S424">
        <f>Sales_Data[[#This Row],[Gross_Sales]]-Sales_Data[[#This Row],[Discount_Amount]]</f>
        <v>33877.141000000003</v>
      </c>
      <c r="T424">
        <f>Sales_Data[[#This Row],[Net Sales]]-Sales_Data[[#This Row],[Cost]]</f>
        <v>5386.6710000000021</v>
      </c>
      <c r="U424" s="2">
        <f>Sales_Data[[#This Row],[Profit]]/Sales_Data[[#This Row],[Net Sales]]</f>
        <v>0.15900606842826559</v>
      </c>
      <c r="V424">
        <f>YEAR(Sales_Data[[#This Row],[Order_Date]])</f>
        <v>2025</v>
      </c>
      <c r="W424" t="str">
        <f>TEXT(Sales_Data[[#This Row],[Order_Date]],"mmm")</f>
        <v>Dec</v>
      </c>
      <c r="X424">
        <f>MONTH(Sales_Data[[#This Row],[Order_Date]])</f>
        <v>12</v>
      </c>
      <c r="Y424" t="str">
        <f>"Q"&amp;ROUNDUP(MONTH(Sales_Data[[#This Row],[Order_Date]])/3,0)</f>
        <v>Q4</v>
      </c>
    </row>
    <row r="425" spans="1:25" x14ac:dyDescent="0.3">
      <c r="A425" t="s">
        <v>1024</v>
      </c>
      <c r="B425" s="1">
        <v>45968</v>
      </c>
      <c r="C425" t="s">
        <v>1025</v>
      </c>
      <c r="D425" t="s">
        <v>1026</v>
      </c>
      <c r="E425" t="s">
        <v>48</v>
      </c>
      <c r="F425" t="s">
        <v>126</v>
      </c>
      <c r="G425" t="s">
        <v>75</v>
      </c>
      <c r="H425" t="s">
        <v>76</v>
      </c>
      <c r="I425" t="s">
        <v>108</v>
      </c>
      <c r="J425">
        <v>3</v>
      </c>
      <c r="K425">
        <v>50402.76</v>
      </c>
      <c r="L425">
        <v>0</v>
      </c>
      <c r="M425">
        <v>128067.17</v>
      </c>
      <c r="N425" t="s">
        <v>24</v>
      </c>
      <c r="O425" t="s">
        <v>35</v>
      </c>
      <c r="P425" t="s">
        <v>44</v>
      </c>
      <c r="Q425">
        <f>Sales_Data[[#This Row],[Quantity]]*Sales_Data[[#This Row],[Unit_Price]]</f>
        <v>151208.28</v>
      </c>
      <c r="R425">
        <f>Sales_Data[[#This Row],[Gross_Sales]]*Sales_Data[[#This Row],[Discount]]</f>
        <v>0</v>
      </c>
      <c r="S425">
        <f>Sales_Data[[#This Row],[Gross_Sales]]-Sales_Data[[#This Row],[Discount_Amount]]</f>
        <v>151208.28</v>
      </c>
      <c r="T425">
        <f>Sales_Data[[#This Row],[Net Sales]]-Sales_Data[[#This Row],[Cost]]</f>
        <v>23141.11</v>
      </c>
      <c r="U425" s="2">
        <f>Sales_Data[[#This Row],[Profit]]/Sales_Data[[#This Row],[Net Sales]]</f>
        <v>0.15304128847970494</v>
      </c>
      <c r="V425">
        <f>YEAR(Sales_Data[[#This Row],[Order_Date]])</f>
        <v>2025</v>
      </c>
      <c r="W425" t="str">
        <f>TEXT(Sales_Data[[#This Row],[Order_Date]],"mmm")</f>
        <v>Nov</v>
      </c>
      <c r="X425">
        <f>MONTH(Sales_Data[[#This Row],[Order_Date]])</f>
        <v>11</v>
      </c>
      <c r="Y425" t="str">
        <f>"Q"&amp;ROUNDUP(MONTH(Sales_Data[[#This Row],[Order_Date]])/3,0)</f>
        <v>Q4</v>
      </c>
    </row>
    <row r="426" spans="1:25" x14ac:dyDescent="0.3">
      <c r="A426" t="s">
        <v>1027</v>
      </c>
      <c r="B426" s="1">
        <v>45965</v>
      </c>
      <c r="C426" t="s">
        <v>1028</v>
      </c>
      <c r="D426" t="s">
        <v>100</v>
      </c>
      <c r="E426" t="s">
        <v>48</v>
      </c>
      <c r="F426" t="s">
        <v>49</v>
      </c>
      <c r="G426" t="s">
        <v>67</v>
      </c>
      <c r="H426" t="s">
        <v>88</v>
      </c>
      <c r="I426" t="s">
        <v>157</v>
      </c>
      <c r="J426">
        <v>2</v>
      </c>
      <c r="K426">
        <v>9911.01</v>
      </c>
      <c r="L426">
        <v>0.2</v>
      </c>
      <c r="M426">
        <v>10175.44</v>
      </c>
      <c r="N426" t="s">
        <v>24</v>
      </c>
      <c r="O426" t="s">
        <v>35</v>
      </c>
      <c r="P426" t="s">
        <v>44</v>
      </c>
      <c r="Q426">
        <f>Sales_Data[[#This Row],[Quantity]]*Sales_Data[[#This Row],[Unit_Price]]</f>
        <v>19822.02</v>
      </c>
      <c r="R426">
        <f>Sales_Data[[#This Row],[Gross_Sales]]*Sales_Data[[#This Row],[Discount]]</f>
        <v>3964.4040000000005</v>
      </c>
      <c r="S426">
        <f>Sales_Data[[#This Row],[Gross_Sales]]-Sales_Data[[#This Row],[Discount_Amount]]</f>
        <v>15857.616</v>
      </c>
      <c r="T426">
        <f>Sales_Data[[#This Row],[Net Sales]]-Sales_Data[[#This Row],[Cost]]</f>
        <v>5682.1759999999995</v>
      </c>
      <c r="U426" s="2">
        <f>Sales_Data[[#This Row],[Profit]]/Sales_Data[[#This Row],[Net Sales]]</f>
        <v>0.35832473178818303</v>
      </c>
      <c r="V426">
        <f>YEAR(Sales_Data[[#This Row],[Order_Date]])</f>
        <v>2025</v>
      </c>
      <c r="W426" t="str">
        <f>TEXT(Sales_Data[[#This Row],[Order_Date]],"mmm")</f>
        <v>Nov</v>
      </c>
      <c r="X426">
        <f>MONTH(Sales_Data[[#This Row],[Order_Date]])</f>
        <v>11</v>
      </c>
      <c r="Y426" t="str">
        <f>"Q"&amp;ROUNDUP(MONTH(Sales_Data[[#This Row],[Order_Date]])/3,0)</f>
        <v>Q4</v>
      </c>
    </row>
    <row r="427" spans="1:25" x14ac:dyDescent="0.3">
      <c r="A427" t="s">
        <v>1029</v>
      </c>
      <c r="B427" s="1">
        <v>45801</v>
      </c>
      <c r="C427" t="s">
        <v>1030</v>
      </c>
      <c r="D427" t="s">
        <v>137</v>
      </c>
      <c r="E427" t="s">
        <v>39</v>
      </c>
      <c r="F427" t="s">
        <v>107</v>
      </c>
      <c r="G427" t="s">
        <v>32</v>
      </c>
      <c r="H427" t="s">
        <v>50</v>
      </c>
      <c r="I427" t="s">
        <v>58</v>
      </c>
      <c r="J427">
        <v>1</v>
      </c>
      <c r="K427">
        <v>5452.88</v>
      </c>
      <c r="L427">
        <v>0.05</v>
      </c>
      <c r="M427">
        <v>3851.71</v>
      </c>
      <c r="N427" t="s">
        <v>24</v>
      </c>
      <c r="O427" t="s">
        <v>35</v>
      </c>
      <c r="P427" t="s">
        <v>71</v>
      </c>
      <c r="Q427">
        <f>Sales_Data[[#This Row],[Quantity]]*Sales_Data[[#This Row],[Unit_Price]]</f>
        <v>5452.88</v>
      </c>
      <c r="R427">
        <f>Sales_Data[[#This Row],[Gross_Sales]]*Sales_Data[[#This Row],[Discount]]</f>
        <v>272.64400000000001</v>
      </c>
      <c r="S427">
        <f>Sales_Data[[#This Row],[Gross_Sales]]-Sales_Data[[#This Row],[Discount_Amount]]</f>
        <v>5180.2359999999999</v>
      </c>
      <c r="T427">
        <f>Sales_Data[[#This Row],[Net Sales]]-Sales_Data[[#This Row],[Cost]]</f>
        <v>1328.5259999999998</v>
      </c>
      <c r="U427" s="2">
        <f>Sales_Data[[#This Row],[Profit]]/Sales_Data[[#This Row],[Net Sales]]</f>
        <v>0.25646051647067813</v>
      </c>
      <c r="V427">
        <f>YEAR(Sales_Data[[#This Row],[Order_Date]])</f>
        <v>2025</v>
      </c>
      <c r="W427" t="str">
        <f>TEXT(Sales_Data[[#This Row],[Order_Date]],"mmm")</f>
        <v>May</v>
      </c>
      <c r="X427">
        <f>MONTH(Sales_Data[[#This Row],[Order_Date]])</f>
        <v>5</v>
      </c>
      <c r="Y427" t="str">
        <f>"Q"&amp;ROUNDUP(MONTH(Sales_Data[[#This Row],[Order_Date]])/3,0)</f>
        <v>Q2</v>
      </c>
    </row>
    <row r="428" spans="1:25" x14ac:dyDescent="0.3">
      <c r="A428" t="s">
        <v>1031</v>
      </c>
      <c r="B428" s="1">
        <v>45926</v>
      </c>
      <c r="C428" t="s">
        <v>1032</v>
      </c>
      <c r="D428" t="s">
        <v>74</v>
      </c>
      <c r="E428" t="s">
        <v>19</v>
      </c>
      <c r="F428" t="s">
        <v>113</v>
      </c>
      <c r="G428" t="s">
        <v>21</v>
      </c>
      <c r="H428" t="s">
        <v>22</v>
      </c>
      <c r="I428" t="s">
        <v>23</v>
      </c>
      <c r="J428">
        <v>1</v>
      </c>
      <c r="K428">
        <v>14867.81</v>
      </c>
      <c r="L428">
        <v>0</v>
      </c>
      <c r="M428">
        <v>11458.28</v>
      </c>
      <c r="N428" t="s">
        <v>70</v>
      </c>
      <c r="O428" t="s">
        <v>35</v>
      </c>
      <c r="P428" t="s">
        <v>71</v>
      </c>
      <c r="Q428">
        <f>Sales_Data[[#This Row],[Quantity]]*Sales_Data[[#This Row],[Unit_Price]]</f>
        <v>14867.81</v>
      </c>
      <c r="R428">
        <f>Sales_Data[[#This Row],[Gross_Sales]]*Sales_Data[[#This Row],[Discount]]</f>
        <v>0</v>
      </c>
      <c r="S428">
        <f>Sales_Data[[#This Row],[Gross_Sales]]-Sales_Data[[#This Row],[Discount_Amount]]</f>
        <v>14867.81</v>
      </c>
      <c r="T428">
        <f>Sales_Data[[#This Row],[Net Sales]]-Sales_Data[[#This Row],[Cost]]</f>
        <v>3409.5299999999988</v>
      </c>
      <c r="U428" s="2">
        <f>Sales_Data[[#This Row],[Profit]]/Sales_Data[[#This Row],[Net Sales]]</f>
        <v>0.22932294668818062</v>
      </c>
      <c r="V428">
        <f>YEAR(Sales_Data[[#This Row],[Order_Date]])</f>
        <v>2025</v>
      </c>
      <c r="W428" t="str">
        <f>TEXT(Sales_Data[[#This Row],[Order_Date]],"mmm")</f>
        <v>Sep</v>
      </c>
      <c r="X428">
        <f>MONTH(Sales_Data[[#This Row],[Order_Date]])</f>
        <v>9</v>
      </c>
      <c r="Y428" t="str">
        <f>"Q"&amp;ROUNDUP(MONTH(Sales_Data[[#This Row],[Order_Date]])/3,0)</f>
        <v>Q3</v>
      </c>
    </row>
    <row r="429" spans="1:25" x14ac:dyDescent="0.3">
      <c r="A429" t="s">
        <v>1033</v>
      </c>
      <c r="B429" s="1">
        <v>45781</v>
      </c>
      <c r="C429" t="s">
        <v>1034</v>
      </c>
      <c r="D429" t="s">
        <v>511</v>
      </c>
      <c r="E429" t="s">
        <v>48</v>
      </c>
      <c r="F429" t="s">
        <v>152</v>
      </c>
      <c r="G429" t="s">
        <v>67</v>
      </c>
      <c r="H429" t="s">
        <v>133</v>
      </c>
      <c r="I429" t="s">
        <v>138</v>
      </c>
      <c r="J429">
        <v>2</v>
      </c>
      <c r="K429">
        <v>9431.4</v>
      </c>
      <c r="L429">
        <v>0.1</v>
      </c>
      <c r="M429">
        <v>11163.88</v>
      </c>
      <c r="N429" t="s">
        <v>109</v>
      </c>
      <c r="O429" t="s">
        <v>35</v>
      </c>
      <c r="P429" t="s">
        <v>26</v>
      </c>
      <c r="Q429">
        <f>Sales_Data[[#This Row],[Quantity]]*Sales_Data[[#This Row],[Unit_Price]]</f>
        <v>18862.8</v>
      </c>
      <c r="R429">
        <f>Sales_Data[[#This Row],[Gross_Sales]]*Sales_Data[[#This Row],[Discount]]</f>
        <v>1886.28</v>
      </c>
      <c r="S429">
        <f>Sales_Data[[#This Row],[Gross_Sales]]-Sales_Data[[#This Row],[Discount_Amount]]</f>
        <v>16976.52</v>
      </c>
      <c r="T429">
        <f>Sales_Data[[#This Row],[Net Sales]]-Sales_Data[[#This Row],[Cost]]</f>
        <v>5812.6400000000012</v>
      </c>
      <c r="U429" s="2">
        <f>Sales_Data[[#This Row],[Profit]]/Sales_Data[[#This Row],[Net Sales]]</f>
        <v>0.34239290502411573</v>
      </c>
      <c r="V429">
        <f>YEAR(Sales_Data[[#This Row],[Order_Date]])</f>
        <v>2025</v>
      </c>
      <c r="W429" t="str">
        <f>TEXT(Sales_Data[[#This Row],[Order_Date]],"mmm")</f>
        <v>May</v>
      </c>
      <c r="X429">
        <f>MONTH(Sales_Data[[#This Row],[Order_Date]])</f>
        <v>5</v>
      </c>
      <c r="Y429" t="str">
        <f>"Q"&amp;ROUNDUP(MONTH(Sales_Data[[#This Row],[Order_Date]])/3,0)</f>
        <v>Q2</v>
      </c>
    </row>
    <row r="430" spans="1:25" x14ac:dyDescent="0.3">
      <c r="A430" t="s">
        <v>1035</v>
      </c>
      <c r="B430" s="1">
        <v>45763</v>
      </c>
      <c r="C430" t="s">
        <v>1036</v>
      </c>
      <c r="D430" t="s">
        <v>252</v>
      </c>
      <c r="E430" t="s">
        <v>48</v>
      </c>
      <c r="F430" t="s">
        <v>152</v>
      </c>
      <c r="G430" t="s">
        <v>32</v>
      </c>
      <c r="H430" t="s">
        <v>33</v>
      </c>
      <c r="I430" t="s">
        <v>34</v>
      </c>
      <c r="J430">
        <v>1</v>
      </c>
      <c r="K430">
        <v>63530.7</v>
      </c>
      <c r="L430">
        <v>0</v>
      </c>
      <c r="M430">
        <v>46181.96</v>
      </c>
      <c r="N430" t="s">
        <v>24</v>
      </c>
      <c r="O430" t="s">
        <v>35</v>
      </c>
      <c r="P430" t="s">
        <v>44</v>
      </c>
      <c r="Q430">
        <f>Sales_Data[[#This Row],[Quantity]]*Sales_Data[[#This Row],[Unit_Price]]</f>
        <v>63530.7</v>
      </c>
      <c r="R430">
        <f>Sales_Data[[#This Row],[Gross_Sales]]*Sales_Data[[#This Row],[Discount]]</f>
        <v>0</v>
      </c>
      <c r="S430">
        <f>Sales_Data[[#This Row],[Gross_Sales]]-Sales_Data[[#This Row],[Discount_Amount]]</f>
        <v>63530.7</v>
      </c>
      <c r="T430">
        <f>Sales_Data[[#This Row],[Net Sales]]-Sales_Data[[#This Row],[Cost]]</f>
        <v>17348.739999999998</v>
      </c>
      <c r="U430" s="2">
        <f>Sales_Data[[#This Row],[Profit]]/Sales_Data[[#This Row],[Net Sales]]</f>
        <v>0.27307648113431771</v>
      </c>
      <c r="V430">
        <f>YEAR(Sales_Data[[#This Row],[Order_Date]])</f>
        <v>2025</v>
      </c>
      <c r="W430" t="str">
        <f>TEXT(Sales_Data[[#This Row],[Order_Date]],"mmm")</f>
        <v>Apr</v>
      </c>
      <c r="X430">
        <f>MONTH(Sales_Data[[#This Row],[Order_Date]])</f>
        <v>4</v>
      </c>
      <c r="Y430" t="str">
        <f>"Q"&amp;ROUNDUP(MONTH(Sales_Data[[#This Row],[Order_Date]])/3,0)</f>
        <v>Q2</v>
      </c>
    </row>
    <row r="431" spans="1:25" x14ac:dyDescent="0.3">
      <c r="A431" t="s">
        <v>1037</v>
      </c>
      <c r="B431" s="1">
        <v>45815</v>
      </c>
      <c r="C431" t="s">
        <v>1038</v>
      </c>
      <c r="D431" t="s">
        <v>397</v>
      </c>
      <c r="E431" t="s">
        <v>19</v>
      </c>
      <c r="F431" t="s">
        <v>57</v>
      </c>
      <c r="G431" t="s">
        <v>67</v>
      </c>
      <c r="H431" t="s">
        <v>133</v>
      </c>
      <c r="I431" t="s">
        <v>138</v>
      </c>
      <c r="J431">
        <v>1</v>
      </c>
      <c r="K431">
        <v>17749.36</v>
      </c>
      <c r="L431">
        <v>0</v>
      </c>
      <c r="M431">
        <v>13095.13</v>
      </c>
      <c r="N431" t="s">
        <v>52</v>
      </c>
      <c r="O431" t="s">
        <v>35</v>
      </c>
      <c r="P431" t="s">
        <v>44</v>
      </c>
      <c r="Q431">
        <f>Sales_Data[[#This Row],[Quantity]]*Sales_Data[[#This Row],[Unit_Price]]</f>
        <v>17749.36</v>
      </c>
      <c r="R431">
        <f>Sales_Data[[#This Row],[Gross_Sales]]*Sales_Data[[#This Row],[Discount]]</f>
        <v>0</v>
      </c>
      <c r="S431">
        <f>Sales_Data[[#This Row],[Gross_Sales]]-Sales_Data[[#This Row],[Discount_Amount]]</f>
        <v>17749.36</v>
      </c>
      <c r="T431">
        <f>Sales_Data[[#This Row],[Net Sales]]-Sales_Data[[#This Row],[Cost]]</f>
        <v>4654.2300000000014</v>
      </c>
      <c r="U431" s="2">
        <f>Sales_Data[[#This Row],[Profit]]/Sales_Data[[#This Row],[Net Sales]]</f>
        <v>0.26221959552344432</v>
      </c>
      <c r="V431">
        <f>YEAR(Sales_Data[[#This Row],[Order_Date]])</f>
        <v>2025</v>
      </c>
      <c r="W431" t="str">
        <f>TEXT(Sales_Data[[#This Row],[Order_Date]],"mmm")</f>
        <v>Jun</v>
      </c>
      <c r="X431">
        <f>MONTH(Sales_Data[[#This Row],[Order_Date]])</f>
        <v>6</v>
      </c>
      <c r="Y431" t="str">
        <f>"Q"&amp;ROUNDUP(MONTH(Sales_Data[[#This Row],[Order_Date]])/3,0)</f>
        <v>Q2</v>
      </c>
    </row>
    <row r="432" spans="1:25" x14ac:dyDescent="0.3">
      <c r="A432" t="s">
        <v>1039</v>
      </c>
      <c r="B432" s="1">
        <v>45804</v>
      </c>
      <c r="C432" t="s">
        <v>1040</v>
      </c>
      <c r="D432" t="s">
        <v>137</v>
      </c>
      <c r="E432" t="s">
        <v>48</v>
      </c>
      <c r="F432" t="s">
        <v>49</v>
      </c>
      <c r="G432" t="s">
        <v>67</v>
      </c>
      <c r="H432" t="s">
        <v>68</v>
      </c>
      <c r="I432" t="s">
        <v>69</v>
      </c>
      <c r="J432">
        <v>2</v>
      </c>
      <c r="K432">
        <v>60981.69</v>
      </c>
      <c r="L432">
        <v>0.1</v>
      </c>
      <c r="M432">
        <v>75982.14</v>
      </c>
      <c r="N432" t="s">
        <v>52</v>
      </c>
      <c r="O432" t="s">
        <v>35</v>
      </c>
      <c r="P432" t="s">
        <v>26</v>
      </c>
      <c r="Q432">
        <f>Sales_Data[[#This Row],[Quantity]]*Sales_Data[[#This Row],[Unit_Price]]</f>
        <v>121963.38</v>
      </c>
      <c r="R432">
        <f>Sales_Data[[#This Row],[Gross_Sales]]*Sales_Data[[#This Row],[Discount]]</f>
        <v>12196.338000000002</v>
      </c>
      <c r="S432">
        <f>Sales_Data[[#This Row],[Gross_Sales]]-Sales_Data[[#This Row],[Discount_Amount]]</f>
        <v>109767.042</v>
      </c>
      <c r="T432">
        <f>Sales_Data[[#This Row],[Net Sales]]-Sales_Data[[#This Row],[Cost]]</f>
        <v>33784.902000000002</v>
      </c>
      <c r="U432" s="2">
        <f>Sales_Data[[#This Row],[Profit]]/Sales_Data[[#This Row],[Net Sales]]</f>
        <v>0.30778730468112642</v>
      </c>
      <c r="V432">
        <f>YEAR(Sales_Data[[#This Row],[Order_Date]])</f>
        <v>2025</v>
      </c>
      <c r="W432" t="str">
        <f>TEXT(Sales_Data[[#This Row],[Order_Date]],"mmm")</f>
        <v>May</v>
      </c>
      <c r="X432">
        <f>MONTH(Sales_Data[[#This Row],[Order_Date]])</f>
        <v>5</v>
      </c>
      <c r="Y432" t="str">
        <f>"Q"&amp;ROUNDUP(MONTH(Sales_Data[[#This Row],[Order_Date]])/3,0)</f>
        <v>Q2</v>
      </c>
    </row>
    <row r="433" spans="1:25" x14ac:dyDescent="0.3">
      <c r="A433" t="s">
        <v>1041</v>
      </c>
      <c r="B433" s="1">
        <v>45802</v>
      </c>
      <c r="C433" t="s">
        <v>987</v>
      </c>
      <c r="D433" t="s">
        <v>596</v>
      </c>
      <c r="E433" t="s">
        <v>30</v>
      </c>
      <c r="F433" t="s">
        <v>87</v>
      </c>
      <c r="G433" t="s">
        <v>41</v>
      </c>
      <c r="H433" t="s">
        <v>147</v>
      </c>
      <c r="I433" t="s">
        <v>369</v>
      </c>
      <c r="J433">
        <v>1</v>
      </c>
      <c r="K433">
        <v>2606.17</v>
      </c>
      <c r="L433">
        <v>0.05</v>
      </c>
      <c r="M433">
        <v>1593.11</v>
      </c>
      <c r="N433" t="s">
        <v>83</v>
      </c>
      <c r="O433" t="s">
        <v>35</v>
      </c>
      <c r="P433" t="s">
        <v>71</v>
      </c>
      <c r="Q433">
        <f>Sales_Data[[#This Row],[Quantity]]*Sales_Data[[#This Row],[Unit_Price]]</f>
        <v>2606.17</v>
      </c>
      <c r="R433">
        <f>Sales_Data[[#This Row],[Gross_Sales]]*Sales_Data[[#This Row],[Discount]]</f>
        <v>130.30850000000001</v>
      </c>
      <c r="S433">
        <f>Sales_Data[[#This Row],[Gross_Sales]]-Sales_Data[[#This Row],[Discount_Amount]]</f>
        <v>2475.8615</v>
      </c>
      <c r="T433">
        <f>Sales_Data[[#This Row],[Net Sales]]-Sales_Data[[#This Row],[Cost]]</f>
        <v>882.75150000000008</v>
      </c>
      <c r="U433" s="2">
        <f>Sales_Data[[#This Row],[Profit]]/Sales_Data[[#This Row],[Net Sales]]</f>
        <v>0.35654316689362475</v>
      </c>
      <c r="V433">
        <f>YEAR(Sales_Data[[#This Row],[Order_Date]])</f>
        <v>2025</v>
      </c>
      <c r="W433" t="str">
        <f>TEXT(Sales_Data[[#This Row],[Order_Date]],"mmm")</f>
        <v>May</v>
      </c>
      <c r="X433">
        <f>MONTH(Sales_Data[[#This Row],[Order_Date]])</f>
        <v>5</v>
      </c>
      <c r="Y433" t="str">
        <f>"Q"&amp;ROUNDUP(MONTH(Sales_Data[[#This Row],[Order_Date]])/3,0)</f>
        <v>Q2</v>
      </c>
    </row>
    <row r="434" spans="1:25" x14ac:dyDescent="0.3">
      <c r="A434" t="s">
        <v>1042</v>
      </c>
      <c r="B434" s="1">
        <v>45777</v>
      </c>
      <c r="C434" t="s">
        <v>1043</v>
      </c>
      <c r="D434" t="s">
        <v>137</v>
      </c>
      <c r="E434" t="s">
        <v>48</v>
      </c>
      <c r="F434" t="s">
        <v>126</v>
      </c>
      <c r="G434" t="s">
        <v>41</v>
      </c>
      <c r="H434" t="s">
        <v>171</v>
      </c>
      <c r="I434" t="s">
        <v>191</v>
      </c>
      <c r="J434">
        <v>3</v>
      </c>
      <c r="K434">
        <v>17125.71</v>
      </c>
      <c r="L434">
        <v>0.05</v>
      </c>
      <c r="M434">
        <v>34684.01</v>
      </c>
      <c r="N434" t="s">
        <v>83</v>
      </c>
      <c r="O434" t="s">
        <v>25</v>
      </c>
      <c r="P434" t="s">
        <v>71</v>
      </c>
      <c r="Q434">
        <f>Sales_Data[[#This Row],[Quantity]]*Sales_Data[[#This Row],[Unit_Price]]</f>
        <v>51377.13</v>
      </c>
      <c r="R434">
        <f>Sales_Data[[#This Row],[Gross_Sales]]*Sales_Data[[#This Row],[Discount]]</f>
        <v>2568.8564999999999</v>
      </c>
      <c r="S434">
        <f>Sales_Data[[#This Row],[Gross_Sales]]-Sales_Data[[#This Row],[Discount_Amount]]</f>
        <v>48808.273499999996</v>
      </c>
      <c r="T434">
        <f>Sales_Data[[#This Row],[Net Sales]]-Sales_Data[[#This Row],[Cost]]</f>
        <v>14124.263499999994</v>
      </c>
      <c r="U434" s="2">
        <f>Sales_Data[[#This Row],[Profit]]/Sales_Data[[#This Row],[Net Sales]]</f>
        <v>0.28938256748622743</v>
      </c>
      <c r="V434">
        <f>YEAR(Sales_Data[[#This Row],[Order_Date]])</f>
        <v>2025</v>
      </c>
      <c r="W434" t="str">
        <f>TEXT(Sales_Data[[#This Row],[Order_Date]],"mmm")</f>
        <v>Apr</v>
      </c>
      <c r="X434">
        <f>MONTH(Sales_Data[[#This Row],[Order_Date]])</f>
        <v>4</v>
      </c>
      <c r="Y434" t="str">
        <f>"Q"&amp;ROUNDUP(MONTH(Sales_Data[[#This Row],[Order_Date]])/3,0)</f>
        <v>Q2</v>
      </c>
    </row>
    <row r="435" spans="1:25" x14ac:dyDescent="0.3">
      <c r="A435" t="s">
        <v>1044</v>
      </c>
      <c r="B435" s="1">
        <v>45976</v>
      </c>
      <c r="C435" t="s">
        <v>1045</v>
      </c>
      <c r="D435" t="s">
        <v>175</v>
      </c>
      <c r="E435" t="s">
        <v>39</v>
      </c>
      <c r="F435" t="s">
        <v>40</v>
      </c>
      <c r="G435" t="s">
        <v>21</v>
      </c>
      <c r="H435" t="s">
        <v>127</v>
      </c>
      <c r="I435" t="s">
        <v>314</v>
      </c>
      <c r="J435">
        <v>1</v>
      </c>
      <c r="K435">
        <v>4241.26</v>
      </c>
      <c r="L435">
        <v>0</v>
      </c>
      <c r="M435">
        <v>3303.8</v>
      </c>
      <c r="N435" t="s">
        <v>24</v>
      </c>
      <c r="O435" t="s">
        <v>35</v>
      </c>
      <c r="P435" t="s">
        <v>71</v>
      </c>
      <c r="Q435">
        <f>Sales_Data[[#This Row],[Quantity]]*Sales_Data[[#This Row],[Unit_Price]]</f>
        <v>4241.26</v>
      </c>
      <c r="R435">
        <f>Sales_Data[[#This Row],[Gross_Sales]]*Sales_Data[[#This Row],[Discount]]</f>
        <v>0</v>
      </c>
      <c r="S435">
        <f>Sales_Data[[#This Row],[Gross_Sales]]-Sales_Data[[#This Row],[Discount_Amount]]</f>
        <v>4241.26</v>
      </c>
      <c r="T435">
        <f>Sales_Data[[#This Row],[Net Sales]]-Sales_Data[[#This Row],[Cost]]</f>
        <v>937.46</v>
      </c>
      <c r="U435" s="2">
        <f>Sales_Data[[#This Row],[Profit]]/Sales_Data[[#This Row],[Net Sales]]</f>
        <v>0.22103337215827371</v>
      </c>
      <c r="V435">
        <f>YEAR(Sales_Data[[#This Row],[Order_Date]])</f>
        <v>2025</v>
      </c>
      <c r="W435" t="str">
        <f>TEXT(Sales_Data[[#This Row],[Order_Date]],"mmm")</f>
        <v>Nov</v>
      </c>
      <c r="X435">
        <f>MONTH(Sales_Data[[#This Row],[Order_Date]])</f>
        <v>11</v>
      </c>
      <c r="Y435" t="str">
        <f>"Q"&amp;ROUNDUP(MONTH(Sales_Data[[#This Row],[Order_Date]])/3,0)</f>
        <v>Q4</v>
      </c>
    </row>
    <row r="436" spans="1:25" x14ac:dyDescent="0.3">
      <c r="A436" t="s">
        <v>1046</v>
      </c>
      <c r="B436" s="1">
        <v>45932</v>
      </c>
      <c r="C436" t="s">
        <v>1047</v>
      </c>
      <c r="D436" t="s">
        <v>38</v>
      </c>
      <c r="E436" t="s">
        <v>48</v>
      </c>
      <c r="F436" t="s">
        <v>126</v>
      </c>
      <c r="G436" t="s">
        <v>67</v>
      </c>
      <c r="H436" t="s">
        <v>88</v>
      </c>
      <c r="I436" t="s">
        <v>89</v>
      </c>
      <c r="J436">
        <v>5</v>
      </c>
      <c r="K436">
        <v>28165.8</v>
      </c>
      <c r="L436">
        <v>0</v>
      </c>
      <c r="M436">
        <v>100915.58</v>
      </c>
      <c r="N436" t="s">
        <v>24</v>
      </c>
      <c r="O436" t="s">
        <v>35</v>
      </c>
      <c r="P436" t="s">
        <v>71</v>
      </c>
      <c r="Q436">
        <f>Sales_Data[[#This Row],[Quantity]]*Sales_Data[[#This Row],[Unit_Price]]</f>
        <v>140829</v>
      </c>
      <c r="R436">
        <f>Sales_Data[[#This Row],[Gross_Sales]]*Sales_Data[[#This Row],[Discount]]</f>
        <v>0</v>
      </c>
      <c r="S436">
        <f>Sales_Data[[#This Row],[Gross_Sales]]-Sales_Data[[#This Row],[Discount_Amount]]</f>
        <v>140829</v>
      </c>
      <c r="T436">
        <f>Sales_Data[[#This Row],[Net Sales]]-Sales_Data[[#This Row],[Cost]]</f>
        <v>39913.42</v>
      </c>
      <c r="U436" s="2">
        <f>Sales_Data[[#This Row],[Profit]]/Sales_Data[[#This Row],[Net Sales]]</f>
        <v>0.28341761995043635</v>
      </c>
      <c r="V436">
        <f>YEAR(Sales_Data[[#This Row],[Order_Date]])</f>
        <v>2025</v>
      </c>
      <c r="W436" t="str">
        <f>TEXT(Sales_Data[[#This Row],[Order_Date]],"mmm")</f>
        <v>Oct</v>
      </c>
      <c r="X436">
        <f>MONTH(Sales_Data[[#This Row],[Order_Date]])</f>
        <v>10</v>
      </c>
      <c r="Y436" t="str">
        <f>"Q"&amp;ROUNDUP(MONTH(Sales_Data[[#This Row],[Order_Date]])/3,0)</f>
        <v>Q4</v>
      </c>
    </row>
    <row r="437" spans="1:25" x14ac:dyDescent="0.3">
      <c r="A437" t="s">
        <v>1048</v>
      </c>
      <c r="B437" s="1">
        <v>45749</v>
      </c>
      <c r="C437" t="s">
        <v>1049</v>
      </c>
      <c r="D437" t="s">
        <v>125</v>
      </c>
      <c r="E437" t="s">
        <v>19</v>
      </c>
      <c r="F437" t="s">
        <v>81</v>
      </c>
      <c r="G437" t="s">
        <v>67</v>
      </c>
      <c r="H437" t="s">
        <v>121</v>
      </c>
      <c r="I437" t="s">
        <v>122</v>
      </c>
      <c r="J437">
        <v>3</v>
      </c>
      <c r="K437">
        <v>4262.91</v>
      </c>
      <c r="L437">
        <v>0.05</v>
      </c>
      <c r="M437">
        <v>8275.16</v>
      </c>
      <c r="N437" t="s">
        <v>83</v>
      </c>
      <c r="O437" t="s">
        <v>25</v>
      </c>
      <c r="P437" t="s">
        <v>44</v>
      </c>
      <c r="Q437">
        <f>Sales_Data[[#This Row],[Quantity]]*Sales_Data[[#This Row],[Unit_Price]]</f>
        <v>12788.73</v>
      </c>
      <c r="R437">
        <f>Sales_Data[[#This Row],[Gross_Sales]]*Sales_Data[[#This Row],[Discount]]</f>
        <v>639.43650000000002</v>
      </c>
      <c r="S437">
        <f>Sales_Data[[#This Row],[Gross_Sales]]-Sales_Data[[#This Row],[Discount_Amount]]</f>
        <v>12149.2935</v>
      </c>
      <c r="T437">
        <f>Sales_Data[[#This Row],[Net Sales]]-Sales_Data[[#This Row],[Cost]]</f>
        <v>3874.1334999999999</v>
      </c>
      <c r="U437" s="2">
        <f>Sales_Data[[#This Row],[Profit]]/Sales_Data[[#This Row],[Net Sales]]</f>
        <v>0.31887726640236325</v>
      </c>
      <c r="V437">
        <f>YEAR(Sales_Data[[#This Row],[Order_Date]])</f>
        <v>2025</v>
      </c>
      <c r="W437" t="str">
        <f>TEXT(Sales_Data[[#This Row],[Order_Date]],"mmm")</f>
        <v>Apr</v>
      </c>
      <c r="X437">
        <f>MONTH(Sales_Data[[#This Row],[Order_Date]])</f>
        <v>4</v>
      </c>
      <c r="Y437" t="str">
        <f>"Q"&amp;ROUNDUP(MONTH(Sales_Data[[#This Row],[Order_Date]])/3,0)</f>
        <v>Q2</v>
      </c>
    </row>
    <row r="438" spans="1:25" x14ac:dyDescent="0.3">
      <c r="A438" t="s">
        <v>1050</v>
      </c>
      <c r="B438" s="1">
        <v>45715</v>
      </c>
      <c r="C438" t="s">
        <v>150</v>
      </c>
      <c r="D438" t="s">
        <v>463</v>
      </c>
      <c r="E438" t="s">
        <v>48</v>
      </c>
      <c r="F438" t="s">
        <v>152</v>
      </c>
      <c r="G438" t="s">
        <v>75</v>
      </c>
      <c r="H438" t="s">
        <v>185</v>
      </c>
      <c r="I438" t="s">
        <v>186</v>
      </c>
      <c r="J438">
        <v>1</v>
      </c>
      <c r="K438">
        <v>28403.45</v>
      </c>
      <c r="L438">
        <v>0.05</v>
      </c>
      <c r="M438">
        <v>18121.419999999998</v>
      </c>
      <c r="N438" t="s">
        <v>24</v>
      </c>
      <c r="O438" t="s">
        <v>53</v>
      </c>
      <c r="P438" t="s">
        <v>26</v>
      </c>
      <c r="Q438">
        <f>Sales_Data[[#This Row],[Quantity]]*Sales_Data[[#This Row],[Unit_Price]]</f>
        <v>28403.45</v>
      </c>
      <c r="R438">
        <f>Sales_Data[[#This Row],[Gross_Sales]]*Sales_Data[[#This Row],[Discount]]</f>
        <v>1420.1725000000001</v>
      </c>
      <c r="S438">
        <f>Sales_Data[[#This Row],[Gross_Sales]]-Sales_Data[[#This Row],[Discount_Amount]]</f>
        <v>26983.2775</v>
      </c>
      <c r="T438">
        <f>Sales_Data[[#This Row],[Net Sales]]-Sales_Data[[#This Row],[Cost]]</f>
        <v>8861.8575000000019</v>
      </c>
      <c r="U438" s="2">
        <f>Sales_Data[[#This Row],[Profit]]/Sales_Data[[#This Row],[Net Sales]]</f>
        <v>0.32842035219776405</v>
      </c>
      <c r="V438">
        <f>YEAR(Sales_Data[[#This Row],[Order_Date]])</f>
        <v>2025</v>
      </c>
      <c r="W438" t="str">
        <f>TEXT(Sales_Data[[#This Row],[Order_Date]],"mmm")</f>
        <v>Feb</v>
      </c>
      <c r="X438">
        <f>MONTH(Sales_Data[[#This Row],[Order_Date]])</f>
        <v>2</v>
      </c>
      <c r="Y438" t="str">
        <f>"Q"&amp;ROUNDUP(MONTH(Sales_Data[[#This Row],[Order_Date]])/3,0)</f>
        <v>Q1</v>
      </c>
    </row>
    <row r="439" spans="1:25" x14ac:dyDescent="0.3">
      <c r="A439" t="s">
        <v>1051</v>
      </c>
      <c r="B439" s="1">
        <v>46003</v>
      </c>
      <c r="C439" t="s">
        <v>1052</v>
      </c>
      <c r="D439" t="s">
        <v>100</v>
      </c>
      <c r="E439" t="s">
        <v>30</v>
      </c>
      <c r="F439" t="s">
        <v>87</v>
      </c>
      <c r="G439" t="s">
        <v>75</v>
      </c>
      <c r="H439" t="s">
        <v>114</v>
      </c>
      <c r="I439" t="s">
        <v>206</v>
      </c>
      <c r="J439">
        <v>2</v>
      </c>
      <c r="K439">
        <v>3403.48</v>
      </c>
      <c r="L439">
        <v>0.1</v>
      </c>
      <c r="M439">
        <v>4447.13</v>
      </c>
      <c r="N439" t="s">
        <v>52</v>
      </c>
      <c r="O439" t="s">
        <v>35</v>
      </c>
      <c r="P439" t="s">
        <v>44</v>
      </c>
      <c r="Q439">
        <f>Sales_Data[[#This Row],[Quantity]]*Sales_Data[[#This Row],[Unit_Price]]</f>
        <v>6806.96</v>
      </c>
      <c r="R439">
        <f>Sales_Data[[#This Row],[Gross_Sales]]*Sales_Data[[#This Row],[Discount]]</f>
        <v>680.69600000000003</v>
      </c>
      <c r="S439">
        <f>Sales_Data[[#This Row],[Gross_Sales]]-Sales_Data[[#This Row],[Discount_Amount]]</f>
        <v>6126.2640000000001</v>
      </c>
      <c r="T439">
        <f>Sales_Data[[#This Row],[Net Sales]]-Sales_Data[[#This Row],[Cost]]</f>
        <v>1679.134</v>
      </c>
      <c r="U439" s="2">
        <f>Sales_Data[[#This Row],[Profit]]/Sales_Data[[#This Row],[Net Sales]]</f>
        <v>0.27408776376597549</v>
      </c>
      <c r="V439">
        <f>YEAR(Sales_Data[[#This Row],[Order_Date]])</f>
        <v>2025</v>
      </c>
      <c r="W439" t="str">
        <f>TEXT(Sales_Data[[#This Row],[Order_Date]],"mmm")</f>
        <v>Dec</v>
      </c>
      <c r="X439">
        <f>MONTH(Sales_Data[[#This Row],[Order_Date]])</f>
        <v>12</v>
      </c>
      <c r="Y439" t="str">
        <f>"Q"&amp;ROUNDUP(MONTH(Sales_Data[[#This Row],[Order_Date]])/3,0)</f>
        <v>Q4</v>
      </c>
    </row>
    <row r="440" spans="1:25" x14ac:dyDescent="0.3">
      <c r="A440" t="s">
        <v>1053</v>
      </c>
      <c r="B440" s="1">
        <v>45886</v>
      </c>
      <c r="C440" t="s">
        <v>1054</v>
      </c>
      <c r="D440" t="s">
        <v>1055</v>
      </c>
      <c r="E440" t="s">
        <v>119</v>
      </c>
      <c r="F440" t="s">
        <v>249</v>
      </c>
      <c r="G440" t="s">
        <v>41</v>
      </c>
      <c r="H440" t="s">
        <v>171</v>
      </c>
      <c r="I440" t="s">
        <v>191</v>
      </c>
      <c r="J440">
        <v>2</v>
      </c>
      <c r="K440">
        <v>1102.76</v>
      </c>
      <c r="L440">
        <v>0.05</v>
      </c>
      <c r="M440">
        <v>1826.44</v>
      </c>
      <c r="N440" t="s">
        <v>24</v>
      </c>
      <c r="O440" t="s">
        <v>25</v>
      </c>
      <c r="P440" t="s">
        <v>26</v>
      </c>
      <c r="Q440">
        <f>Sales_Data[[#This Row],[Quantity]]*Sales_Data[[#This Row],[Unit_Price]]</f>
        <v>2205.52</v>
      </c>
      <c r="R440">
        <f>Sales_Data[[#This Row],[Gross_Sales]]*Sales_Data[[#This Row],[Discount]]</f>
        <v>110.27600000000001</v>
      </c>
      <c r="S440">
        <f>Sales_Data[[#This Row],[Gross_Sales]]-Sales_Data[[#This Row],[Discount_Amount]]</f>
        <v>2095.2440000000001</v>
      </c>
      <c r="T440">
        <f>Sales_Data[[#This Row],[Net Sales]]-Sales_Data[[#This Row],[Cost]]</f>
        <v>268.80400000000009</v>
      </c>
      <c r="U440" s="2">
        <f>Sales_Data[[#This Row],[Profit]]/Sales_Data[[#This Row],[Net Sales]]</f>
        <v>0.12829245663034952</v>
      </c>
      <c r="V440">
        <f>YEAR(Sales_Data[[#This Row],[Order_Date]])</f>
        <v>2025</v>
      </c>
      <c r="W440" t="str">
        <f>TEXT(Sales_Data[[#This Row],[Order_Date]],"mmm")</f>
        <v>Aug</v>
      </c>
      <c r="X440">
        <f>MONTH(Sales_Data[[#This Row],[Order_Date]])</f>
        <v>8</v>
      </c>
      <c r="Y440" t="str">
        <f>"Q"&amp;ROUNDUP(MONTH(Sales_Data[[#This Row],[Order_Date]])/3,0)</f>
        <v>Q3</v>
      </c>
    </row>
    <row r="441" spans="1:25" x14ac:dyDescent="0.3">
      <c r="A441" t="s">
        <v>1056</v>
      </c>
      <c r="B441" s="1">
        <v>45774</v>
      </c>
      <c r="C441" t="s">
        <v>438</v>
      </c>
      <c r="D441" t="s">
        <v>218</v>
      </c>
      <c r="E441" t="s">
        <v>119</v>
      </c>
      <c r="F441" t="s">
        <v>249</v>
      </c>
      <c r="G441" t="s">
        <v>41</v>
      </c>
      <c r="H441" t="s">
        <v>102</v>
      </c>
      <c r="I441" t="s">
        <v>388</v>
      </c>
      <c r="J441">
        <v>2</v>
      </c>
      <c r="K441">
        <v>3334.05</v>
      </c>
      <c r="L441">
        <v>0.1</v>
      </c>
      <c r="M441">
        <v>4704.83</v>
      </c>
      <c r="N441" t="s">
        <v>70</v>
      </c>
      <c r="O441" t="s">
        <v>35</v>
      </c>
      <c r="P441" t="s">
        <v>44</v>
      </c>
      <c r="Q441">
        <f>Sales_Data[[#This Row],[Quantity]]*Sales_Data[[#This Row],[Unit_Price]]</f>
        <v>6668.1</v>
      </c>
      <c r="R441">
        <f>Sales_Data[[#This Row],[Gross_Sales]]*Sales_Data[[#This Row],[Discount]]</f>
        <v>666.81000000000006</v>
      </c>
      <c r="S441">
        <f>Sales_Data[[#This Row],[Gross_Sales]]-Sales_Data[[#This Row],[Discount_Amount]]</f>
        <v>6001.29</v>
      </c>
      <c r="T441">
        <f>Sales_Data[[#This Row],[Net Sales]]-Sales_Data[[#This Row],[Cost]]</f>
        <v>1296.46</v>
      </c>
      <c r="U441" s="2">
        <f>Sales_Data[[#This Row],[Profit]]/Sales_Data[[#This Row],[Net Sales]]</f>
        <v>0.21603022016933027</v>
      </c>
      <c r="V441">
        <f>YEAR(Sales_Data[[#This Row],[Order_Date]])</f>
        <v>2025</v>
      </c>
      <c r="W441" t="str">
        <f>TEXT(Sales_Data[[#This Row],[Order_Date]],"mmm")</f>
        <v>Apr</v>
      </c>
      <c r="X441">
        <f>MONTH(Sales_Data[[#This Row],[Order_Date]])</f>
        <v>4</v>
      </c>
      <c r="Y441" t="str">
        <f>"Q"&amp;ROUNDUP(MONTH(Sales_Data[[#This Row],[Order_Date]])/3,0)</f>
        <v>Q2</v>
      </c>
    </row>
    <row r="442" spans="1:25" x14ac:dyDescent="0.3">
      <c r="A442" t="s">
        <v>1057</v>
      </c>
      <c r="B442" s="1">
        <v>45975</v>
      </c>
      <c r="C442" t="s">
        <v>159</v>
      </c>
      <c r="D442" t="s">
        <v>384</v>
      </c>
      <c r="E442" t="s">
        <v>39</v>
      </c>
      <c r="F442" t="s">
        <v>96</v>
      </c>
      <c r="G442" t="s">
        <v>67</v>
      </c>
      <c r="H442" t="s">
        <v>133</v>
      </c>
      <c r="I442" t="s">
        <v>134</v>
      </c>
      <c r="J442">
        <v>2</v>
      </c>
      <c r="K442">
        <v>517.45000000000005</v>
      </c>
      <c r="L442">
        <v>0</v>
      </c>
      <c r="M442">
        <v>670.05</v>
      </c>
      <c r="N442" t="s">
        <v>24</v>
      </c>
      <c r="O442" t="s">
        <v>35</v>
      </c>
      <c r="P442" t="s">
        <v>71</v>
      </c>
      <c r="Q442">
        <f>Sales_Data[[#This Row],[Quantity]]*Sales_Data[[#This Row],[Unit_Price]]</f>
        <v>1034.9000000000001</v>
      </c>
      <c r="R442">
        <f>Sales_Data[[#This Row],[Gross_Sales]]*Sales_Data[[#This Row],[Discount]]</f>
        <v>0</v>
      </c>
      <c r="S442">
        <f>Sales_Data[[#This Row],[Gross_Sales]]-Sales_Data[[#This Row],[Discount_Amount]]</f>
        <v>1034.9000000000001</v>
      </c>
      <c r="T442">
        <f>Sales_Data[[#This Row],[Net Sales]]-Sales_Data[[#This Row],[Cost]]</f>
        <v>364.85000000000014</v>
      </c>
      <c r="U442" s="2">
        <f>Sales_Data[[#This Row],[Profit]]/Sales_Data[[#This Row],[Net Sales]]</f>
        <v>0.3525461397236449</v>
      </c>
      <c r="V442">
        <f>YEAR(Sales_Data[[#This Row],[Order_Date]])</f>
        <v>2025</v>
      </c>
      <c r="W442" t="str">
        <f>TEXT(Sales_Data[[#This Row],[Order_Date]],"mmm")</f>
        <v>Nov</v>
      </c>
      <c r="X442">
        <f>MONTH(Sales_Data[[#This Row],[Order_Date]])</f>
        <v>11</v>
      </c>
      <c r="Y442" t="str">
        <f>"Q"&amp;ROUNDUP(MONTH(Sales_Data[[#This Row],[Order_Date]])/3,0)</f>
        <v>Q4</v>
      </c>
    </row>
    <row r="443" spans="1:25" x14ac:dyDescent="0.3">
      <c r="A443" t="s">
        <v>1058</v>
      </c>
      <c r="B443" s="1">
        <v>45936</v>
      </c>
      <c r="C443" t="s">
        <v>1059</v>
      </c>
      <c r="D443" t="s">
        <v>92</v>
      </c>
      <c r="E443" t="s">
        <v>19</v>
      </c>
      <c r="F443" t="s">
        <v>66</v>
      </c>
      <c r="G443" t="s">
        <v>67</v>
      </c>
      <c r="H443" t="s">
        <v>133</v>
      </c>
      <c r="I443" t="s">
        <v>138</v>
      </c>
      <c r="J443">
        <v>2</v>
      </c>
      <c r="K443">
        <v>13666.27</v>
      </c>
      <c r="L443">
        <v>0</v>
      </c>
      <c r="M443">
        <v>17927.02</v>
      </c>
      <c r="N443" t="s">
        <v>24</v>
      </c>
      <c r="O443" t="s">
        <v>35</v>
      </c>
      <c r="P443" t="s">
        <v>71</v>
      </c>
      <c r="Q443">
        <f>Sales_Data[[#This Row],[Quantity]]*Sales_Data[[#This Row],[Unit_Price]]</f>
        <v>27332.54</v>
      </c>
      <c r="R443">
        <f>Sales_Data[[#This Row],[Gross_Sales]]*Sales_Data[[#This Row],[Discount]]</f>
        <v>0</v>
      </c>
      <c r="S443">
        <f>Sales_Data[[#This Row],[Gross_Sales]]-Sales_Data[[#This Row],[Discount_Amount]]</f>
        <v>27332.54</v>
      </c>
      <c r="T443">
        <f>Sales_Data[[#This Row],[Net Sales]]-Sales_Data[[#This Row],[Cost]]</f>
        <v>9405.52</v>
      </c>
      <c r="U443" s="2">
        <f>Sales_Data[[#This Row],[Profit]]/Sales_Data[[#This Row],[Net Sales]]</f>
        <v>0.34411437795389671</v>
      </c>
      <c r="V443">
        <f>YEAR(Sales_Data[[#This Row],[Order_Date]])</f>
        <v>2025</v>
      </c>
      <c r="W443" t="str">
        <f>TEXT(Sales_Data[[#This Row],[Order_Date]],"mmm")</f>
        <v>Oct</v>
      </c>
      <c r="X443">
        <f>MONTH(Sales_Data[[#This Row],[Order_Date]])</f>
        <v>10</v>
      </c>
      <c r="Y443" t="str">
        <f>"Q"&amp;ROUNDUP(MONTH(Sales_Data[[#This Row],[Order_Date]])/3,0)</f>
        <v>Q4</v>
      </c>
    </row>
    <row r="444" spans="1:25" x14ac:dyDescent="0.3">
      <c r="A444" t="s">
        <v>1060</v>
      </c>
      <c r="B444" s="1">
        <v>45784</v>
      </c>
      <c r="C444" t="s">
        <v>1061</v>
      </c>
      <c r="D444" t="s">
        <v>366</v>
      </c>
      <c r="E444" t="s">
        <v>30</v>
      </c>
      <c r="F444" t="s">
        <v>210</v>
      </c>
      <c r="G444" t="s">
        <v>67</v>
      </c>
      <c r="H444" t="s">
        <v>68</v>
      </c>
      <c r="I444" t="s">
        <v>69</v>
      </c>
      <c r="J444">
        <v>1</v>
      </c>
      <c r="K444">
        <v>3293.28</v>
      </c>
      <c r="L444">
        <v>0</v>
      </c>
      <c r="M444">
        <v>2551.65</v>
      </c>
      <c r="N444" t="s">
        <v>52</v>
      </c>
      <c r="O444" t="s">
        <v>35</v>
      </c>
      <c r="P444" t="s">
        <v>26</v>
      </c>
      <c r="Q444">
        <f>Sales_Data[[#This Row],[Quantity]]*Sales_Data[[#This Row],[Unit_Price]]</f>
        <v>3293.28</v>
      </c>
      <c r="R444">
        <f>Sales_Data[[#This Row],[Gross_Sales]]*Sales_Data[[#This Row],[Discount]]</f>
        <v>0</v>
      </c>
      <c r="S444">
        <f>Sales_Data[[#This Row],[Gross_Sales]]-Sales_Data[[#This Row],[Discount_Amount]]</f>
        <v>3293.28</v>
      </c>
      <c r="T444">
        <f>Sales_Data[[#This Row],[Net Sales]]-Sales_Data[[#This Row],[Cost]]</f>
        <v>741.63000000000011</v>
      </c>
      <c r="U444" s="2">
        <f>Sales_Data[[#This Row],[Profit]]/Sales_Data[[#This Row],[Net Sales]]</f>
        <v>0.22519494242821747</v>
      </c>
      <c r="V444">
        <f>YEAR(Sales_Data[[#This Row],[Order_Date]])</f>
        <v>2025</v>
      </c>
      <c r="W444" t="str">
        <f>TEXT(Sales_Data[[#This Row],[Order_Date]],"mmm")</f>
        <v>May</v>
      </c>
      <c r="X444">
        <f>MONTH(Sales_Data[[#This Row],[Order_Date]])</f>
        <v>5</v>
      </c>
      <c r="Y444" t="str">
        <f>"Q"&amp;ROUNDUP(MONTH(Sales_Data[[#This Row],[Order_Date]])/3,0)</f>
        <v>Q2</v>
      </c>
    </row>
    <row r="445" spans="1:25" x14ac:dyDescent="0.3">
      <c r="A445" t="s">
        <v>1062</v>
      </c>
      <c r="B445" s="1">
        <v>45786</v>
      </c>
      <c r="C445" t="s">
        <v>1063</v>
      </c>
      <c r="D445" t="s">
        <v>92</v>
      </c>
      <c r="E445" t="s">
        <v>39</v>
      </c>
      <c r="F445" t="s">
        <v>405</v>
      </c>
      <c r="G445" t="s">
        <v>67</v>
      </c>
      <c r="H445" t="s">
        <v>68</v>
      </c>
      <c r="I445" t="s">
        <v>97</v>
      </c>
      <c r="J445">
        <v>1</v>
      </c>
      <c r="K445">
        <v>813.64</v>
      </c>
      <c r="L445">
        <v>0.1</v>
      </c>
      <c r="M445">
        <v>501.26</v>
      </c>
      <c r="N445" t="s">
        <v>52</v>
      </c>
      <c r="O445" t="s">
        <v>35</v>
      </c>
      <c r="P445" t="s">
        <v>71</v>
      </c>
      <c r="Q445">
        <f>Sales_Data[[#This Row],[Quantity]]*Sales_Data[[#This Row],[Unit_Price]]</f>
        <v>813.64</v>
      </c>
      <c r="R445">
        <f>Sales_Data[[#This Row],[Gross_Sales]]*Sales_Data[[#This Row],[Discount]]</f>
        <v>81.364000000000004</v>
      </c>
      <c r="S445">
        <f>Sales_Data[[#This Row],[Gross_Sales]]-Sales_Data[[#This Row],[Discount_Amount]]</f>
        <v>732.27599999999995</v>
      </c>
      <c r="T445">
        <f>Sales_Data[[#This Row],[Net Sales]]-Sales_Data[[#This Row],[Cost]]</f>
        <v>231.01599999999996</v>
      </c>
      <c r="U445" s="2">
        <f>Sales_Data[[#This Row],[Profit]]/Sales_Data[[#This Row],[Net Sales]]</f>
        <v>0.31547667819237551</v>
      </c>
      <c r="V445">
        <f>YEAR(Sales_Data[[#This Row],[Order_Date]])</f>
        <v>2025</v>
      </c>
      <c r="W445" t="str">
        <f>TEXT(Sales_Data[[#This Row],[Order_Date]],"mmm")</f>
        <v>May</v>
      </c>
      <c r="X445">
        <f>MONTH(Sales_Data[[#This Row],[Order_Date]])</f>
        <v>5</v>
      </c>
      <c r="Y445" t="str">
        <f>"Q"&amp;ROUNDUP(MONTH(Sales_Data[[#This Row],[Order_Date]])/3,0)</f>
        <v>Q2</v>
      </c>
    </row>
    <row r="446" spans="1:25" x14ac:dyDescent="0.3">
      <c r="A446" t="s">
        <v>1064</v>
      </c>
      <c r="B446" s="1">
        <v>45715</v>
      </c>
      <c r="C446" t="s">
        <v>1065</v>
      </c>
      <c r="D446" t="s">
        <v>29</v>
      </c>
      <c r="E446" t="s">
        <v>48</v>
      </c>
      <c r="F446" t="s">
        <v>49</v>
      </c>
      <c r="G446" t="s">
        <v>41</v>
      </c>
      <c r="H446" t="s">
        <v>171</v>
      </c>
      <c r="I446" t="s">
        <v>172</v>
      </c>
      <c r="J446">
        <v>4</v>
      </c>
      <c r="K446">
        <v>62760.84</v>
      </c>
      <c r="L446">
        <v>0.1</v>
      </c>
      <c r="M446">
        <v>189002.38</v>
      </c>
      <c r="N446" t="s">
        <v>52</v>
      </c>
      <c r="O446" t="s">
        <v>35</v>
      </c>
      <c r="P446" t="s">
        <v>71</v>
      </c>
      <c r="Q446">
        <f>Sales_Data[[#This Row],[Quantity]]*Sales_Data[[#This Row],[Unit_Price]]</f>
        <v>251043.36</v>
      </c>
      <c r="R446">
        <f>Sales_Data[[#This Row],[Gross_Sales]]*Sales_Data[[#This Row],[Discount]]</f>
        <v>25104.335999999999</v>
      </c>
      <c r="S446">
        <f>Sales_Data[[#This Row],[Gross_Sales]]-Sales_Data[[#This Row],[Discount_Amount]]</f>
        <v>225939.02399999998</v>
      </c>
      <c r="T446">
        <f>Sales_Data[[#This Row],[Net Sales]]-Sales_Data[[#This Row],[Cost]]</f>
        <v>36936.643999999971</v>
      </c>
      <c r="U446" s="2">
        <f>Sales_Data[[#This Row],[Profit]]/Sales_Data[[#This Row],[Net Sales]]</f>
        <v>0.16348058580619509</v>
      </c>
      <c r="V446">
        <f>YEAR(Sales_Data[[#This Row],[Order_Date]])</f>
        <v>2025</v>
      </c>
      <c r="W446" t="str">
        <f>TEXT(Sales_Data[[#This Row],[Order_Date]],"mmm")</f>
        <v>Feb</v>
      </c>
      <c r="X446">
        <f>MONTH(Sales_Data[[#This Row],[Order_Date]])</f>
        <v>2</v>
      </c>
      <c r="Y446" t="str">
        <f>"Q"&amp;ROUNDUP(MONTH(Sales_Data[[#This Row],[Order_Date]])/3,0)</f>
        <v>Q1</v>
      </c>
    </row>
    <row r="447" spans="1:25" x14ac:dyDescent="0.3">
      <c r="A447" t="s">
        <v>1066</v>
      </c>
      <c r="B447" s="1">
        <v>45779</v>
      </c>
      <c r="C447" t="s">
        <v>154</v>
      </c>
      <c r="D447" t="s">
        <v>317</v>
      </c>
      <c r="E447" t="s">
        <v>30</v>
      </c>
      <c r="F447" t="s">
        <v>156</v>
      </c>
      <c r="G447" t="s">
        <v>75</v>
      </c>
      <c r="H447" t="s">
        <v>185</v>
      </c>
      <c r="I447" t="s">
        <v>261</v>
      </c>
      <c r="J447">
        <v>1</v>
      </c>
      <c r="K447">
        <v>357.45</v>
      </c>
      <c r="L447">
        <v>0</v>
      </c>
      <c r="M447">
        <v>228.07</v>
      </c>
      <c r="N447" t="s">
        <v>70</v>
      </c>
      <c r="O447" t="s">
        <v>35</v>
      </c>
      <c r="P447" t="s">
        <v>71</v>
      </c>
      <c r="Q447">
        <f>Sales_Data[[#This Row],[Quantity]]*Sales_Data[[#This Row],[Unit_Price]]</f>
        <v>357.45</v>
      </c>
      <c r="R447">
        <f>Sales_Data[[#This Row],[Gross_Sales]]*Sales_Data[[#This Row],[Discount]]</f>
        <v>0</v>
      </c>
      <c r="S447">
        <f>Sales_Data[[#This Row],[Gross_Sales]]-Sales_Data[[#This Row],[Discount_Amount]]</f>
        <v>357.45</v>
      </c>
      <c r="T447">
        <f>Sales_Data[[#This Row],[Net Sales]]-Sales_Data[[#This Row],[Cost]]</f>
        <v>129.38</v>
      </c>
      <c r="U447" s="2">
        <f>Sales_Data[[#This Row],[Profit]]/Sales_Data[[#This Row],[Net Sales]]</f>
        <v>0.36195272066023221</v>
      </c>
      <c r="V447">
        <f>YEAR(Sales_Data[[#This Row],[Order_Date]])</f>
        <v>2025</v>
      </c>
      <c r="W447" t="str">
        <f>TEXT(Sales_Data[[#This Row],[Order_Date]],"mmm")</f>
        <v>May</v>
      </c>
      <c r="X447">
        <f>MONTH(Sales_Data[[#This Row],[Order_Date]])</f>
        <v>5</v>
      </c>
      <c r="Y447" t="str">
        <f>"Q"&amp;ROUNDUP(MONTH(Sales_Data[[#This Row],[Order_Date]])/3,0)</f>
        <v>Q2</v>
      </c>
    </row>
    <row r="448" spans="1:25" x14ac:dyDescent="0.3">
      <c r="A448" t="s">
        <v>1067</v>
      </c>
      <c r="B448" s="1">
        <v>45658</v>
      </c>
      <c r="C448" t="s">
        <v>940</v>
      </c>
      <c r="D448" t="s">
        <v>527</v>
      </c>
      <c r="E448" t="s">
        <v>19</v>
      </c>
      <c r="F448" t="s">
        <v>57</v>
      </c>
      <c r="G448" t="s">
        <v>21</v>
      </c>
      <c r="H448" t="s">
        <v>127</v>
      </c>
      <c r="I448" t="s">
        <v>342</v>
      </c>
      <c r="J448">
        <v>1</v>
      </c>
      <c r="K448">
        <v>10906.32</v>
      </c>
      <c r="L448">
        <v>0</v>
      </c>
      <c r="M448">
        <v>7431.85</v>
      </c>
      <c r="N448" t="s">
        <v>24</v>
      </c>
      <c r="O448" t="s">
        <v>25</v>
      </c>
      <c r="P448" t="s">
        <v>26</v>
      </c>
      <c r="Q448">
        <f>Sales_Data[[#This Row],[Quantity]]*Sales_Data[[#This Row],[Unit_Price]]</f>
        <v>10906.32</v>
      </c>
      <c r="R448">
        <f>Sales_Data[[#This Row],[Gross_Sales]]*Sales_Data[[#This Row],[Discount]]</f>
        <v>0</v>
      </c>
      <c r="S448">
        <f>Sales_Data[[#This Row],[Gross_Sales]]-Sales_Data[[#This Row],[Discount_Amount]]</f>
        <v>10906.32</v>
      </c>
      <c r="T448">
        <f>Sales_Data[[#This Row],[Net Sales]]-Sales_Data[[#This Row],[Cost]]</f>
        <v>3474.4699999999993</v>
      </c>
      <c r="U448" s="2">
        <f>Sales_Data[[#This Row],[Profit]]/Sales_Data[[#This Row],[Net Sales]]</f>
        <v>0.3185740011296202</v>
      </c>
      <c r="V448">
        <f>YEAR(Sales_Data[[#This Row],[Order_Date]])</f>
        <v>2025</v>
      </c>
      <c r="W448" t="str">
        <f>TEXT(Sales_Data[[#This Row],[Order_Date]],"mmm")</f>
        <v>Jan</v>
      </c>
      <c r="X448">
        <f>MONTH(Sales_Data[[#This Row],[Order_Date]])</f>
        <v>1</v>
      </c>
      <c r="Y448" t="str">
        <f>"Q"&amp;ROUNDUP(MONTH(Sales_Data[[#This Row],[Order_Date]])/3,0)</f>
        <v>Q1</v>
      </c>
    </row>
    <row r="449" spans="1:25" x14ac:dyDescent="0.3">
      <c r="A449" t="s">
        <v>1068</v>
      </c>
      <c r="B449" s="1">
        <v>45896</v>
      </c>
      <c r="C449" t="s">
        <v>1069</v>
      </c>
      <c r="D449" t="s">
        <v>271</v>
      </c>
      <c r="E449" t="s">
        <v>48</v>
      </c>
      <c r="F449" t="s">
        <v>49</v>
      </c>
      <c r="G449" t="s">
        <v>32</v>
      </c>
      <c r="H449" t="s">
        <v>50</v>
      </c>
      <c r="I449" t="s">
        <v>58</v>
      </c>
      <c r="J449">
        <v>1</v>
      </c>
      <c r="K449">
        <v>50799.33</v>
      </c>
      <c r="L449">
        <v>0.1</v>
      </c>
      <c r="M449">
        <v>35891.360000000001</v>
      </c>
      <c r="N449" t="s">
        <v>24</v>
      </c>
      <c r="O449" t="s">
        <v>35</v>
      </c>
      <c r="P449" t="s">
        <v>71</v>
      </c>
      <c r="Q449">
        <f>Sales_Data[[#This Row],[Quantity]]*Sales_Data[[#This Row],[Unit_Price]]</f>
        <v>50799.33</v>
      </c>
      <c r="R449">
        <f>Sales_Data[[#This Row],[Gross_Sales]]*Sales_Data[[#This Row],[Discount]]</f>
        <v>5079.9330000000009</v>
      </c>
      <c r="S449">
        <f>Sales_Data[[#This Row],[Gross_Sales]]-Sales_Data[[#This Row],[Discount_Amount]]</f>
        <v>45719.396999999997</v>
      </c>
      <c r="T449">
        <f>Sales_Data[[#This Row],[Net Sales]]-Sales_Data[[#This Row],[Cost]]</f>
        <v>9828.0369999999966</v>
      </c>
      <c r="U449" s="2">
        <f>Sales_Data[[#This Row],[Profit]]/Sales_Data[[#This Row],[Net Sales]]</f>
        <v>0.21496427435383711</v>
      </c>
      <c r="V449">
        <f>YEAR(Sales_Data[[#This Row],[Order_Date]])</f>
        <v>2025</v>
      </c>
      <c r="W449" t="str">
        <f>TEXT(Sales_Data[[#This Row],[Order_Date]],"mmm")</f>
        <v>Aug</v>
      </c>
      <c r="X449">
        <f>MONTH(Sales_Data[[#This Row],[Order_Date]])</f>
        <v>8</v>
      </c>
      <c r="Y449" t="str">
        <f>"Q"&amp;ROUNDUP(MONTH(Sales_Data[[#This Row],[Order_Date]])/3,0)</f>
        <v>Q3</v>
      </c>
    </row>
    <row r="450" spans="1:25" x14ac:dyDescent="0.3">
      <c r="A450" t="s">
        <v>1070</v>
      </c>
      <c r="B450" s="1">
        <v>45947</v>
      </c>
      <c r="C450" t="s">
        <v>1071</v>
      </c>
      <c r="D450" t="s">
        <v>430</v>
      </c>
      <c r="E450" t="s">
        <v>48</v>
      </c>
      <c r="F450" t="s">
        <v>49</v>
      </c>
      <c r="G450" t="s">
        <v>67</v>
      </c>
      <c r="H450" t="s">
        <v>133</v>
      </c>
      <c r="I450" t="s">
        <v>138</v>
      </c>
      <c r="J450">
        <v>3</v>
      </c>
      <c r="K450">
        <v>51531.42</v>
      </c>
      <c r="L450">
        <v>0.15</v>
      </c>
      <c r="M450">
        <v>103905.68</v>
      </c>
      <c r="N450" t="s">
        <v>70</v>
      </c>
      <c r="O450" t="s">
        <v>35</v>
      </c>
      <c r="P450" t="s">
        <v>71</v>
      </c>
      <c r="Q450">
        <f>Sales_Data[[#This Row],[Quantity]]*Sales_Data[[#This Row],[Unit_Price]]</f>
        <v>154594.26</v>
      </c>
      <c r="R450">
        <f>Sales_Data[[#This Row],[Gross_Sales]]*Sales_Data[[#This Row],[Discount]]</f>
        <v>23189.138999999999</v>
      </c>
      <c r="S450">
        <f>Sales_Data[[#This Row],[Gross_Sales]]-Sales_Data[[#This Row],[Discount_Amount]]</f>
        <v>131405.12100000001</v>
      </c>
      <c r="T450">
        <f>Sales_Data[[#This Row],[Net Sales]]-Sales_Data[[#This Row],[Cost]]</f>
        <v>27499.441000000021</v>
      </c>
      <c r="U450" s="2">
        <f>Sales_Data[[#This Row],[Profit]]/Sales_Data[[#This Row],[Net Sales]]</f>
        <v>0.20927221702417531</v>
      </c>
      <c r="V450">
        <f>YEAR(Sales_Data[[#This Row],[Order_Date]])</f>
        <v>2025</v>
      </c>
      <c r="W450" t="str">
        <f>TEXT(Sales_Data[[#This Row],[Order_Date]],"mmm")</f>
        <v>Oct</v>
      </c>
      <c r="X450">
        <f>MONTH(Sales_Data[[#This Row],[Order_Date]])</f>
        <v>10</v>
      </c>
      <c r="Y450" t="str">
        <f>"Q"&amp;ROUNDUP(MONTH(Sales_Data[[#This Row],[Order_Date]])/3,0)</f>
        <v>Q4</v>
      </c>
    </row>
    <row r="451" spans="1:25" x14ac:dyDescent="0.3">
      <c r="A451" t="s">
        <v>1072</v>
      </c>
      <c r="B451" s="1">
        <v>45753</v>
      </c>
      <c r="C451" t="s">
        <v>646</v>
      </c>
      <c r="D451" t="s">
        <v>65</v>
      </c>
      <c r="E451" t="s">
        <v>48</v>
      </c>
      <c r="F451" t="s">
        <v>132</v>
      </c>
      <c r="G451" t="s">
        <v>21</v>
      </c>
      <c r="H451" t="s">
        <v>22</v>
      </c>
      <c r="I451" t="s">
        <v>23</v>
      </c>
      <c r="J451">
        <v>2</v>
      </c>
      <c r="K451">
        <v>3677.11</v>
      </c>
      <c r="L451">
        <v>0.1</v>
      </c>
      <c r="M451">
        <v>5331.55</v>
      </c>
      <c r="N451" t="s">
        <v>83</v>
      </c>
      <c r="O451" t="s">
        <v>35</v>
      </c>
      <c r="P451" t="s">
        <v>71</v>
      </c>
      <c r="Q451">
        <f>Sales_Data[[#This Row],[Quantity]]*Sales_Data[[#This Row],[Unit_Price]]</f>
        <v>7354.22</v>
      </c>
      <c r="R451">
        <f>Sales_Data[[#This Row],[Gross_Sales]]*Sales_Data[[#This Row],[Discount]]</f>
        <v>735.42200000000003</v>
      </c>
      <c r="S451">
        <f>Sales_Data[[#This Row],[Gross_Sales]]-Sales_Data[[#This Row],[Discount_Amount]]</f>
        <v>6618.7980000000007</v>
      </c>
      <c r="T451">
        <f>Sales_Data[[#This Row],[Net Sales]]-Sales_Data[[#This Row],[Cost]]</f>
        <v>1287.2480000000005</v>
      </c>
      <c r="U451" s="2">
        <f>Sales_Data[[#This Row],[Profit]]/Sales_Data[[#This Row],[Net Sales]]</f>
        <v>0.19448365095898082</v>
      </c>
      <c r="V451">
        <f>YEAR(Sales_Data[[#This Row],[Order_Date]])</f>
        <v>2025</v>
      </c>
      <c r="W451" t="str">
        <f>TEXT(Sales_Data[[#This Row],[Order_Date]],"mmm")</f>
        <v>Apr</v>
      </c>
      <c r="X451">
        <f>MONTH(Sales_Data[[#This Row],[Order_Date]])</f>
        <v>4</v>
      </c>
      <c r="Y451" t="str">
        <f>"Q"&amp;ROUNDUP(MONTH(Sales_Data[[#This Row],[Order_Date]])/3,0)</f>
        <v>Q2</v>
      </c>
    </row>
    <row r="452" spans="1:25" x14ac:dyDescent="0.3">
      <c r="A452" t="s">
        <v>1073</v>
      </c>
      <c r="B452" s="1">
        <v>45783</v>
      </c>
      <c r="C452" t="s">
        <v>1074</v>
      </c>
      <c r="D452" t="s">
        <v>271</v>
      </c>
      <c r="E452" t="s">
        <v>19</v>
      </c>
      <c r="F452" t="s">
        <v>20</v>
      </c>
      <c r="G452" t="s">
        <v>21</v>
      </c>
      <c r="H452" t="s">
        <v>127</v>
      </c>
      <c r="I452" t="s">
        <v>342</v>
      </c>
      <c r="J452">
        <v>3</v>
      </c>
      <c r="K452">
        <v>16380.98</v>
      </c>
      <c r="L452">
        <v>0</v>
      </c>
      <c r="M452">
        <v>41544.25</v>
      </c>
      <c r="N452" t="s">
        <v>24</v>
      </c>
      <c r="O452" t="s">
        <v>25</v>
      </c>
      <c r="P452" t="s">
        <v>26</v>
      </c>
      <c r="Q452">
        <f>Sales_Data[[#This Row],[Quantity]]*Sales_Data[[#This Row],[Unit_Price]]</f>
        <v>49142.94</v>
      </c>
      <c r="R452">
        <f>Sales_Data[[#This Row],[Gross_Sales]]*Sales_Data[[#This Row],[Discount]]</f>
        <v>0</v>
      </c>
      <c r="S452">
        <f>Sales_Data[[#This Row],[Gross_Sales]]-Sales_Data[[#This Row],[Discount_Amount]]</f>
        <v>49142.94</v>
      </c>
      <c r="T452">
        <f>Sales_Data[[#This Row],[Net Sales]]-Sales_Data[[#This Row],[Cost]]</f>
        <v>7598.6900000000023</v>
      </c>
      <c r="U452" s="2">
        <f>Sales_Data[[#This Row],[Profit]]/Sales_Data[[#This Row],[Net Sales]]</f>
        <v>0.15462424511028444</v>
      </c>
      <c r="V452">
        <f>YEAR(Sales_Data[[#This Row],[Order_Date]])</f>
        <v>2025</v>
      </c>
      <c r="W452" t="str">
        <f>TEXT(Sales_Data[[#This Row],[Order_Date]],"mmm")</f>
        <v>May</v>
      </c>
      <c r="X452">
        <f>MONTH(Sales_Data[[#This Row],[Order_Date]])</f>
        <v>5</v>
      </c>
      <c r="Y452" t="str">
        <f>"Q"&amp;ROUNDUP(MONTH(Sales_Data[[#This Row],[Order_Date]])/3,0)</f>
        <v>Q2</v>
      </c>
    </row>
    <row r="453" spans="1:25" x14ac:dyDescent="0.3">
      <c r="A453" t="s">
        <v>1075</v>
      </c>
      <c r="B453" s="1">
        <v>45775</v>
      </c>
      <c r="C453" t="s">
        <v>1076</v>
      </c>
      <c r="D453" t="s">
        <v>427</v>
      </c>
      <c r="E453" t="s">
        <v>48</v>
      </c>
      <c r="F453" t="s">
        <v>132</v>
      </c>
      <c r="G453" t="s">
        <v>75</v>
      </c>
      <c r="H453" t="s">
        <v>256</v>
      </c>
      <c r="I453" t="s">
        <v>257</v>
      </c>
      <c r="J453">
        <v>3</v>
      </c>
      <c r="K453">
        <v>59821.68</v>
      </c>
      <c r="L453">
        <v>0.1</v>
      </c>
      <c r="M453">
        <v>140832.14000000001</v>
      </c>
      <c r="N453" t="s">
        <v>24</v>
      </c>
      <c r="O453" t="s">
        <v>35</v>
      </c>
      <c r="P453" t="s">
        <v>44</v>
      </c>
      <c r="Q453">
        <f>Sales_Data[[#This Row],[Quantity]]*Sales_Data[[#This Row],[Unit_Price]]</f>
        <v>179465.04</v>
      </c>
      <c r="R453">
        <f>Sales_Data[[#This Row],[Gross_Sales]]*Sales_Data[[#This Row],[Discount]]</f>
        <v>17946.504000000001</v>
      </c>
      <c r="S453">
        <f>Sales_Data[[#This Row],[Gross_Sales]]-Sales_Data[[#This Row],[Discount_Amount]]</f>
        <v>161518.53600000002</v>
      </c>
      <c r="T453">
        <f>Sales_Data[[#This Row],[Net Sales]]-Sales_Data[[#This Row],[Cost]]</f>
        <v>20686.396000000008</v>
      </c>
      <c r="U453" s="2">
        <f>Sales_Data[[#This Row],[Profit]]/Sales_Data[[#This Row],[Net Sales]]</f>
        <v>0.12807443970393592</v>
      </c>
      <c r="V453">
        <f>YEAR(Sales_Data[[#This Row],[Order_Date]])</f>
        <v>2025</v>
      </c>
      <c r="W453" t="str">
        <f>TEXT(Sales_Data[[#This Row],[Order_Date]],"mmm")</f>
        <v>Apr</v>
      </c>
      <c r="X453">
        <f>MONTH(Sales_Data[[#This Row],[Order_Date]])</f>
        <v>4</v>
      </c>
      <c r="Y453" t="str">
        <f>"Q"&amp;ROUNDUP(MONTH(Sales_Data[[#This Row],[Order_Date]])/3,0)</f>
        <v>Q2</v>
      </c>
    </row>
    <row r="454" spans="1:25" x14ac:dyDescent="0.3">
      <c r="A454" t="s">
        <v>1077</v>
      </c>
      <c r="B454" s="1">
        <v>45705</v>
      </c>
      <c r="C454" t="s">
        <v>785</v>
      </c>
      <c r="D454" t="s">
        <v>433</v>
      </c>
      <c r="E454" t="s">
        <v>48</v>
      </c>
      <c r="F454" t="s">
        <v>152</v>
      </c>
      <c r="G454" t="s">
        <v>67</v>
      </c>
      <c r="H454" t="s">
        <v>133</v>
      </c>
      <c r="I454" t="s">
        <v>134</v>
      </c>
      <c r="J454">
        <v>3</v>
      </c>
      <c r="K454">
        <v>37148.29</v>
      </c>
      <c r="L454">
        <v>0.1</v>
      </c>
      <c r="M454">
        <v>67425.22</v>
      </c>
      <c r="N454" t="s">
        <v>52</v>
      </c>
      <c r="O454" t="s">
        <v>35</v>
      </c>
      <c r="P454" t="s">
        <v>26</v>
      </c>
      <c r="Q454">
        <f>Sales_Data[[#This Row],[Quantity]]*Sales_Data[[#This Row],[Unit_Price]]</f>
        <v>111444.87</v>
      </c>
      <c r="R454">
        <f>Sales_Data[[#This Row],[Gross_Sales]]*Sales_Data[[#This Row],[Discount]]</f>
        <v>11144.487000000001</v>
      </c>
      <c r="S454">
        <f>Sales_Data[[#This Row],[Gross_Sales]]-Sales_Data[[#This Row],[Discount_Amount]]</f>
        <v>100300.383</v>
      </c>
      <c r="T454">
        <f>Sales_Data[[#This Row],[Net Sales]]-Sales_Data[[#This Row],[Cost]]</f>
        <v>32875.163</v>
      </c>
      <c r="U454" s="2">
        <f>Sales_Data[[#This Row],[Profit]]/Sales_Data[[#This Row],[Net Sales]]</f>
        <v>0.32776707343181333</v>
      </c>
      <c r="V454">
        <f>YEAR(Sales_Data[[#This Row],[Order_Date]])</f>
        <v>2025</v>
      </c>
      <c r="W454" t="str">
        <f>TEXT(Sales_Data[[#This Row],[Order_Date]],"mmm")</f>
        <v>Feb</v>
      </c>
      <c r="X454">
        <f>MONTH(Sales_Data[[#This Row],[Order_Date]])</f>
        <v>2</v>
      </c>
      <c r="Y454" t="str">
        <f>"Q"&amp;ROUNDUP(MONTH(Sales_Data[[#This Row],[Order_Date]])/3,0)</f>
        <v>Q1</v>
      </c>
    </row>
    <row r="455" spans="1:25" x14ac:dyDescent="0.3">
      <c r="A455" t="s">
        <v>1078</v>
      </c>
      <c r="B455" s="1">
        <v>45746</v>
      </c>
      <c r="C455" t="s">
        <v>524</v>
      </c>
      <c r="D455" t="s">
        <v>699</v>
      </c>
      <c r="E455" t="s">
        <v>48</v>
      </c>
      <c r="F455" t="s">
        <v>152</v>
      </c>
      <c r="G455" t="s">
        <v>41</v>
      </c>
      <c r="H455" t="s">
        <v>42</v>
      </c>
      <c r="I455" t="s">
        <v>82</v>
      </c>
      <c r="J455">
        <v>2</v>
      </c>
      <c r="K455">
        <v>32112.28</v>
      </c>
      <c r="L455">
        <v>0.05</v>
      </c>
      <c r="M455">
        <v>41936.480000000003</v>
      </c>
      <c r="N455" t="s">
        <v>70</v>
      </c>
      <c r="O455" t="s">
        <v>35</v>
      </c>
      <c r="P455" t="s">
        <v>71</v>
      </c>
      <c r="Q455">
        <f>Sales_Data[[#This Row],[Quantity]]*Sales_Data[[#This Row],[Unit_Price]]</f>
        <v>64224.56</v>
      </c>
      <c r="R455">
        <f>Sales_Data[[#This Row],[Gross_Sales]]*Sales_Data[[#This Row],[Discount]]</f>
        <v>3211.2280000000001</v>
      </c>
      <c r="S455">
        <f>Sales_Data[[#This Row],[Gross_Sales]]-Sales_Data[[#This Row],[Discount_Amount]]</f>
        <v>61013.331999999995</v>
      </c>
      <c r="T455">
        <f>Sales_Data[[#This Row],[Net Sales]]-Sales_Data[[#This Row],[Cost]]</f>
        <v>19076.851999999992</v>
      </c>
      <c r="U455" s="2">
        <f>Sales_Data[[#This Row],[Profit]]/Sales_Data[[#This Row],[Net Sales]]</f>
        <v>0.31266694302156772</v>
      </c>
      <c r="V455">
        <f>YEAR(Sales_Data[[#This Row],[Order_Date]])</f>
        <v>2025</v>
      </c>
      <c r="W455" t="str">
        <f>TEXT(Sales_Data[[#This Row],[Order_Date]],"mmm")</f>
        <v>Mar</v>
      </c>
      <c r="X455">
        <f>MONTH(Sales_Data[[#This Row],[Order_Date]])</f>
        <v>3</v>
      </c>
      <c r="Y455" t="str">
        <f>"Q"&amp;ROUNDUP(MONTH(Sales_Data[[#This Row],[Order_Date]])/3,0)</f>
        <v>Q1</v>
      </c>
    </row>
    <row r="456" spans="1:25" x14ac:dyDescent="0.3">
      <c r="A456" t="s">
        <v>1079</v>
      </c>
      <c r="B456" s="1">
        <v>45894</v>
      </c>
      <c r="C456" t="s">
        <v>557</v>
      </c>
      <c r="D456" t="s">
        <v>685</v>
      </c>
      <c r="E456" t="s">
        <v>39</v>
      </c>
      <c r="F456" t="s">
        <v>107</v>
      </c>
      <c r="G456" t="s">
        <v>67</v>
      </c>
      <c r="H456" t="s">
        <v>88</v>
      </c>
      <c r="I456" t="s">
        <v>89</v>
      </c>
      <c r="J456">
        <v>1</v>
      </c>
      <c r="K456">
        <v>696.13</v>
      </c>
      <c r="L456">
        <v>0.05</v>
      </c>
      <c r="M456">
        <v>477.83</v>
      </c>
      <c r="N456" t="s">
        <v>70</v>
      </c>
      <c r="O456" t="s">
        <v>53</v>
      </c>
      <c r="P456" t="s">
        <v>44</v>
      </c>
      <c r="Q456">
        <f>Sales_Data[[#This Row],[Quantity]]*Sales_Data[[#This Row],[Unit_Price]]</f>
        <v>696.13</v>
      </c>
      <c r="R456">
        <f>Sales_Data[[#This Row],[Gross_Sales]]*Sales_Data[[#This Row],[Discount]]</f>
        <v>34.8065</v>
      </c>
      <c r="S456">
        <f>Sales_Data[[#This Row],[Gross_Sales]]-Sales_Data[[#This Row],[Discount_Amount]]</f>
        <v>661.32349999999997</v>
      </c>
      <c r="T456">
        <f>Sales_Data[[#This Row],[Net Sales]]-Sales_Data[[#This Row],[Cost]]</f>
        <v>183.49349999999998</v>
      </c>
      <c r="U456" s="2">
        <f>Sales_Data[[#This Row],[Profit]]/Sales_Data[[#This Row],[Net Sales]]</f>
        <v>0.27746405503509247</v>
      </c>
      <c r="V456">
        <f>YEAR(Sales_Data[[#This Row],[Order_Date]])</f>
        <v>2025</v>
      </c>
      <c r="W456" t="str">
        <f>TEXT(Sales_Data[[#This Row],[Order_Date]],"mmm")</f>
        <v>Aug</v>
      </c>
      <c r="X456">
        <f>MONTH(Sales_Data[[#This Row],[Order_Date]])</f>
        <v>8</v>
      </c>
      <c r="Y456" t="str">
        <f>"Q"&amp;ROUNDUP(MONTH(Sales_Data[[#This Row],[Order_Date]])/3,0)</f>
        <v>Q3</v>
      </c>
    </row>
    <row r="457" spans="1:25" x14ac:dyDescent="0.3">
      <c r="A457" t="s">
        <v>1080</v>
      </c>
      <c r="B457" s="1">
        <v>45929</v>
      </c>
      <c r="C457" t="s">
        <v>598</v>
      </c>
      <c r="D457" t="s">
        <v>662</v>
      </c>
      <c r="E457" t="s">
        <v>30</v>
      </c>
      <c r="F457" t="s">
        <v>87</v>
      </c>
      <c r="G457" t="s">
        <v>32</v>
      </c>
      <c r="H457" t="s">
        <v>50</v>
      </c>
      <c r="I457" t="s">
        <v>51</v>
      </c>
      <c r="J457">
        <v>1</v>
      </c>
      <c r="K457">
        <v>2919.28</v>
      </c>
      <c r="L457">
        <v>0.05</v>
      </c>
      <c r="M457">
        <v>1995.5</v>
      </c>
      <c r="N457" t="s">
        <v>83</v>
      </c>
      <c r="O457" t="s">
        <v>35</v>
      </c>
      <c r="P457" t="s">
        <v>44</v>
      </c>
      <c r="Q457">
        <f>Sales_Data[[#This Row],[Quantity]]*Sales_Data[[#This Row],[Unit_Price]]</f>
        <v>2919.28</v>
      </c>
      <c r="R457">
        <f>Sales_Data[[#This Row],[Gross_Sales]]*Sales_Data[[#This Row],[Discount]]</f>
        <v>145.96400000000003</v>
      </c>
      <c r="S457">
        <f>Sales_Data[[#This Row],[Gross_Sales]]-Sales_Data[[#This Row],[Discount_Amount]]</f>
        <v>2773.3160000000003</v>
      </c>
      <c r="T457">
        <f>Sales_Data[[#This Row],[Net Sales]]-Sales_Data[[#This Row],[Cost]]</f>
        <v>777.81600000000026</v>
      </c>
      <c r="U457" s="2">
        <f>Sales_Data[[#This Row],[Profit]]/Sales_Data[[#This Row],[Net Sales]]</f>
        <v>0.28046425290158072</v>
      </c>
      <c r="V457">
        <f>YEAR(Sales_Data[[#This Row],[Order_Date]])</f>
        <v>2025</v>
      </c>
      <c r="W457" t="str">
        <f>TEXT(Sales_Data[[#This Row],[Order_Date]],"mmm")</f>
        <v>Sep</v>
      </c>
      <c r="X457">
        <f>MONTH(Sales_Data[[#This Row],[Order_Date]])</f>
        <v>9</v>
      </c>
      <c r="Y457" t="str">
        <f>"Q"&amp;ROUNDUP(MONTH(Sales_Data[[#This Row],[Order_Date]])/3,0)</f>
        <v>Q3</v>
      </c>
    </row>
    <row r="458" spans="1:25" x14ac:dyDescent="0.3">
      <c r="A458" t="s">
        <v>1081</v>
      </c>
      <c r="B458" s="1">
        <v>45846</v>
      </c>
      <c r="C458" t="s">
        <v>1082</v>
      </c>
      <c r="D458" t="s">
        <v>715</v>
      </c>
      <c r="E458" t="s">
        <v>19</v>
      </c>
      <c r="F458" t="s">
        <v>20</v>
      </c>
      <c r="G458" t="s">
        <v>21</v>
      </c>
      <c r="H458" t="s">
        <v>297</v>
      </c>
      <c r="I458" t="s">
        <v>297</v>
      </c>
      <c r="J458">
        <v>2</v>
      </c>
      <c r="K458">
        <v>7782.26</v>
      </c>
      <c r="L458">
        <v>0</v>
      </c>
      <c r="M458">
        <v>11080.26</v>
      </c>
      <c r="N458" t="s">
        <v>109</v>
      </c>
      <c r="O458" t="s">
        <v>35</v>
      </c>
      <c r="P458" t="s">
        <v>26</v>
      </c>
      <c r="Q458">
        <f>Sales_Data[[#This Row],[Quantity]]*Sales_Data[[#This Row],[Unit_Price]]</f>
        <v>15564.52</v>
      </c>
      <c r="R458">
        <f>Sales_Data[[#This Row],[Gross_Sales]]*Sales_Data[[#This Row],[Discount]]</f>
        <v>0</v>
      </c>
      <c r="S458">
        <f>Sales_Data[[#This Row],[Gross_Sales]]-Sales_Data[[#This Row],[Discount_Amount]]</f>
        <v>15564.52</v>
      </c>
      <c r="T458">
        <f>Sales_Data[[#This Row],[Net Sales]]-Sales_Data[[#This Row],[Cost]]</f>
        <v>4484.26</v>
      </c>
      <c r="U458" s="2">
        <f>Sales_Data[[#This Row],[Profit]]/Sales_Data[[#This Row],[Net Sales]]</f>
        <v>0.28810782471929747</v>
      </c>
      <c r="V458">
        <f>YEAR(Sales_Data[[#This Row],[Order_Date]])</f>
        <v>2025</v>
      </c>
      <c r="W458" t="str">
        <f>TEXT(Sales_Data[[#This Row],[Order_Date]],"mmm")</f>
        <v>Jul</v>
      </c>
      <c r="X458">
        <f>MONTH(Sales_Data[[#This Row],[Order_Date]])</f>
        <v>7</v>
      </c>
      <c r="Y458" t="str">
        <f>"Q"&amp;ROUNDUP(MONTH(Sales_Data[[#This Row],[Order_Date]])/3,0)</f>
        <v>Q3</v>
      </c>
    </row>
    <row r="459" spans="1:25" x14ac:dyDescent="0.3">
      <c r="A459" t="s">
        <v>1083</v>
      </c>
      <c r="B459" s="1">
        <v>45849</v>
      </c>
      <c r="C459" t="s">
        <v>1084</v>
      </c>
      <c r="D459" t="s">
        <v>474</v>
      </c>
      <c r="E459" t="s">
        <v>48</v>
      </c>
      <c r="F459" t="s">
        <v>49</v>
      </c>
      <c r="G459" t="s">
        <v>41</v>
      </c>
      <c r="H459" t="s">
        <v>102</v>
      </c>
      <c r="I459" t="s">
        <v>165</v>
      </c>
      <c r="J459">
        <v>1</v>
      </c>
      <c r="K459">
        <v>50573.21</v>
      </c>
      <c r="L459">
        <v>0.2</v>
      </c>
      <c r="M459">
        <v>25738.52</v>
      </c>
      <c r="N459" t="s">
        <v>24</v>
      </c>
      <c r="O459" t="s">
        <v>25</v>
      </c>
      <c r="P459" t="s">
        <v>44</v>
      </c>
      <c r="Q459">
        <f>Sales_Data[[#This Row],[Quantity]]*Sales_Data[[#This Row],[Unit_Price]]</f>
        <v>50573.21</v>
      </c>
      <c r="R459">
        <f>Sales_Data[[#This Row],[Gross_Sales]]*Sales_Data[[#This Row],[Discount]]</f>
        <v>10114.642</v>
      </c>
      <c r="S459">
        <f>Sales_Data[[#This Row],[Gross_Sales]]-Sales_Data[[#This Row],[Discount_Amount]]</f>
        <v>40458.567999999999</v>
      </c>
      <c r="T459">
        <f>Sales_Data[[#This Row],[Net Sales]]-Sales_Data[[#This Row],[Cost]]</f>
        <v>14720.047999999999</v>
      </c>
      <c r="U459" s="2">
        <f>Sales_Data[[#This Row],[Profit]]/Sales_Data[[#This Row],[Net Sales]]</f>
        <v>0.36383017807254076</v>
      </c>
      <c r="V459">
        <f>YEAR(Sales_Data[[#This Row],[Order_Date]])</f>
        <v>2025</v>
      </c>
      <c r="W459" t="str">
        <f>TEXT(Sales_Data[[#This Row],[Order_Date]],"mmm")</f>
        <v>Jul</v>
      </c>
      <c r="X459">
        <f>MONTH(Sales_Data[[#This Row],[Order_Date]])</f>
        <v>7</v>
      </c>
      <c r="Y459" t="str">
        <f>"Q"&amp;ROUNDUP(MONTH(Sales_Data[[#This Row],[Order_Date]])/3,0)</f>
        <v>Q3</v>
      </c>
    </row>
    <row r="460" spans="1:25" x14ac:dyDescent="0.3">
      <c r="A460" t="s">
        <v>1085</v>
      </c>
      <c r="B460" s="1">
        <v>45726</v>
      </c>
      <c r="C460" t="s">
        <v>1086</v>
      </c>
      <c r="D460" t="s">
        <v>112</v>
      </c>
      <c r="E460" t="s">
        <v>48</v>
      </c>
      <c r="F460" t="s">
        <v>126</v>
      </c>
      <c r="G460" t="s">
        <v>32</v>
      </c>
      <c r="H460" t="s">
        <v>50</v>
      </c>
      <c r="I460" t="s">
        <v>51</v>
      </c>
      <c r="J460">
        <v>2</v>
      </c>
      <c r="K460">
        <v>27146.61</v>
      </c>
      <c r="L460">
        <v>0.15</v>
      </c>
      <c r="M460">
        <v>38964.629999999997</v>
      </c>
      <c r="N460" t="s">
        <v>24</v>
      </c>
      <c r="O460" t="s">
        <v>25</v>
      </c>
      <c r="P460" t="s">
        <v>44</v>
      </c>
      <c r="Q460">
        <f>Sales_Data[[#This Row],[Quantity]]*Sales_Data[[#This Row],[Unit_Price]]</f>
        <v>54293.22</v>
      </c>
      <c r="R460">
        <f>Sales_Data[[#This Row],[Gross_Sales]]*Sales_Data[[#This Row],[Discount]]</f>
        <v>8143.9830000000002</v>
      </c>
      <c r="S460">
        <f>Sales_Data[[#This Row],[Gross_Sales]]-Sales_Data[[#This Row],[Discount_Amount]]</f>
        <v>46149.237000000001</v>
      </c>
      <c r="T460">
        <f>Sales_Data[[#This Row],[Net Sales]]-Sales_Data[[#This Row],[Cost]]</f>
        <v>7184.6070000000036</v>
      </c>
      <c r="U460" s="2">
        <f>Sales_Data[[#This Row],[Profit]]/Sales_Data[[#This Row],[Net Sales]]</f>
        <v>0.15568203218614435</v>
      </c>
      <c r="V460">
        <f>YEAR(Sales_Data[[#This Row],[Order_Date]])</f>
        <v>2025</v>
      </c>
      <c r="W460" t="str">
        <f>TEXT(Sales_Data[[#This Row],[Order_Date]],"mmm")</f>
        <v>Mar</v>
      </c>
      <c r="X460">
        <f>MONTH(Sales_Data[[#This Row],[Order_Date]])</f>
        <v>3</v>
      </c>
      <c r="Y460" t="str">
        <f>"Q"&amp;ROUNDUP(MONTH(Sales_Data[[#This Row],[Order_Date]])/3,0)</f>
        <v>Q1</v>
      </c>
    </row>
    <row r="461" spans="1:25" x14ac:dyDescent="0.3">
      <c r="A461" t="s">
        <v>1087</v>
      </c>
      <c r="B461" s="1">
        <v>45935</v>
      </c>
      <c r="C461" t="s">
        <v>1088</v>
      </c>
      <c r="D461" t="s">
        <v>356</v>
      </c>
      <c r="E461" t="s">
        <v>119</v>
      </c>
      <c r="F461" t="s">
        <v>184</v>
      </c>
      <c r="G461" t="s">
        <v>67</v>
      </c>
      <c r="H461" t="s">
        <v>88</v>
      </c>
      <c r="I461" t="s">
        <v>89</v>
      </c>
      <c r="J461">
        <v>2</v>
      </c>
      <c r="K461">
        <v>6310.44</v>
      </c>
      <c r="L461">
        <v>0.05</v>
      </c>
      <c r="M461">
        <v>9501.8700000000008</v>
      </c>
      <c r="N461" t="s">
        <v>52</v>
      </c>
      <c r="O461" t="s">
        <v>35</v>
      </c>
      <c r="P461" t="s">
        <v>71</v>
      </c>
      <c r="Q461">
        <f>Sales_Data[[#This Row],[Quantity]]*Sales_Data[[#This Row],[Unit_Price]]</f>
        <v>12620.88</v>
      </c>
      <c r="R461">
        <f>Sales_Data[[#This Row],[Gross_Sales]]*Sales_Data[[#This Row],[Discount]]</f>
        <v>631.04399999999998</v>
      </c>
      <c r="S461">
        <f>Sales_Data[[#This Row],[Gross_Sales]]-Sales_Data[[#This Row],[Discount_Amount]]</f>
        <v>11989.835999999999</v>
      </c>
      <c r="T461">
        <f>Sales_Data[[#This Row],[Net Sales]]-Sales_Data[[#This Row],[Cost]]</f>
        <v>2487.9659999999985</v>
      </c>
      <c r="U461" s="2">
        <f>Sales_Data[[#This Row],[Profit]]/Sales_Data[[#This Row],[Net Sales]]</f>
        <v>0.20750625780035678</v>
      </c>
      <c r="V461">
        <f>YEAR(Sales_Data[[#This Row],[Order_Date]])</f>
        <v>2025</v>
      </c>
      <c r="W461" t="str">
        <f>TEXT(Sales_Data[[#This Row],[Order_Date]],"mmm")</f>
        <v>Oct</v>
      </c>
      <c r="X461">
        <f>MONTH(Sales_Data[[#This Row],[Order_Date]])</f>
        <v>10</v>
      </c>
      <c r="Y461" t="str">
        <f>"Q"&amp;ROUNDUP(MONTH(Sales_Data[[#This Row],[Order_Date]])/3,0)</f>
        <v>Q4</v>
      </c>
    </row>
    <row r="462" spans="1:25" x14ac:dyDescent="0.3">
      <c r="A462" t="s">
        <v>1089</v>
      </c>
      <c r="B462" s="1">
        <v>46006</v>
      </c>
      <c r="C462" t="s">
        <v>1090</v>
      </c>
      <c r="D462" t="s">
        <v>341</v>
      </c>
      <c r="E462" t="s">
        <v>19</v>
      </c>
      <c r="F462" t="s">
        <v>81</v>
      </c>
      <c r="G462" t="s">
        <v>21</v>
      </c>
      <c r="H462" t="s">
        <v>22</v>
      </c>
      <c r="I462" t="s">
        <v>23</v>
      </c>
      <c r="J462">
        <v>2</v>
      </c>
      <c r="K462">
        <v>2454.36</v>
      </c>
      <c r="L462">
        <v>0</v>
      </c>
      <c r="M462">
        <v>4048.23</v>
      </c>
      <c r="N462" t="s">
        <v>83</v>
      </c>
      <c r="O462" t="s">
        <v>35</v>
      </c>
      <c r="P462" t="s">
        <v>71</v>
      </c>
      <c r="Q462">
        <f>Sales_Data[[#This Row],[Quantity]]*Sales_Data[[#This Row],[Unit_Price]]</f>
        <v>4908.72</v>
      </c>
      <c r="R462">
        <f>Sales_Data[[#This Row],[Gross_Sales]]*Sales_Data[[#This Row],[Discount]]</f>
        <v>0</v>
      </c>
      <c r="S462">
        <f>Sales_Data[[#This Row],[Gross_Sales]]-Sales_Data[[#This Row],[Discount_Amount]]</f>
        <v>4908.72</v>
      </c>
      <c r="T462">
        <f>Sales_Data[[#This Row],[Net Sales]]-Sales_Data[[#This Row],[Cost]]</f>
        <v>860.49000000000024</v>
      </c>
      <c r="U462" s="2">
        <f>Sales_Data[[#This Row],[Profit]]/Sales_Data[[#This Row],[Net Sales]]</f>
        <v>0.17529824475627051</v>
      </c>
      <c r="V462">
        <f>YEAR(Sales_Data[[#This Row],[Order_Date]])</f>
        <v>2025</v>
      </c>
      <c r="W462" t="str">
        <f>TEXT(Sales_Data[[#This Row],[Order_Date]],"mmm")</f>
        <v>Dec</v>
      </c>
      <c r="X462">
        <f>MONTH(Sales_Data[[#This Row],[Order_Date]])</f>
        <v>12</v>
      </c>
      <c r="Y462" t="str">
        <f>"Q"&amp;ROUNDUP(MONTH(Sales_Data[[#This Row],[Order_Date]])/3,0)</f>
        <v>Q4</v>
      </c>
    </row>
    <row r="463" spans="1:25" x14ac:dyDescent="0.3">
      <c r="A463" t="s">
        <v>1091</v>
      </c>
      <c r="B463" s="1">
        <v>45904</v>
      </c>
      <c r="C463" t="s">
        <v>163</v>
      </c>
      <c r="D463" t="s">
        <v>160</v>
      </c>
      <c r="E463" t="s">
        <v>19</v>
      </c>
      <c r="F463" t="s">
        <v>66</v>
      </c>
      <c r="G463" t="s">
        <v>67</v>
      </c>
      <c r="H463" t="s">
        <v>68</v>
      </c>
      <c r="I463" t="s">
        <v>69</v>
      </c>
      <c r="J463">
        <v>1</v>
      </c>
      <c r="K463">
        <v>3000.07</v>
      </c>
      <c r="L463">
        <v>0.1</v>
      </c>
      <c r="M463">
        <v>2375.89</v>
      </c>
      <c r="N463" t="s">
        <v>70</v>
      </c>
      <c r="O463" t="s">
        <v>35</v>
      </c>
      <c r="P463" t="s">
        <v>71</v>
      </c>
      <c r="Q463">
        <f>Sales_Data[[#This Row],[Quantity]]*Sales_Data[[#This Row],[Unit_Price]]</f>
        <v>3000.07</v>
      </c>
      <c r="R463">
        <f>Sales_Data[[#This Row],[Gross_Sales]]*Sales_Data[[#This Row],[Discount]]</f>
        <v>300.00700000000001</v>
      </c>
      <c r="S463">
        <f>Sales_Data[[#This Row],[Gross_Sales]]-Sales_Data[[#This Row],[Discount_Amount]]</f>
        <v>2700.0630000000001</v>
      </c>
      <c r="T463">
        <f>Sales_Data[[#This Row],[Net Sales]]-Sales_Data[[#This Row],[Cost]]</f>
        <v>324.17300000000023</v>
      </c>
      <c r="U463" s="2">
        <f>Sales_Data[[#This Row],[Profit]]/Sales_Data[[#This Row],[Net Sales]]</f>
        <v>0.12006127264437912</v>
      </c>
      <c r="V463">
        <f>YEAR(Sales_Data[[#This Row],[Order_Date]])</f>
        <v>2025</v>
      </c>
      <c r="W463" t="str">
        <f>TEXT(Sales_Data[[#This Row],[Order_Date]],"mmm")</f>
        <v>Sep</v>
      </c>
      <c r="X463">
        <f>MONTH(Sales_Data[[#This Row],[Order_Date]])</f>
        <v>9</v>
      </c>
      <c r="Y463" t="str">
        <f>"Q"&amp;ROUNDUP(MONTH(Sales_Data[[#This Row],[Order_Date]])/3,0)</f>
        <v>Q3</v>
      </c>
    </row>
    <row r="464" spans="1:25" x14ac:dyDescent="0.3">
      <c r="A464" t="s">
        <v>1092</v>
      </c>
      <c r="B464" s="1">
        <v>45733</v>
      </c>
      <c r="C464" t="s">
        <v>1093</v>
      </c>
      <c r="D464" t="s">
        <v>387</v>
      </c>
      <c r="E464" t="s">
        <v>48</v>
      </c>
      <c r="F464" t="s">
        <v>49</v>
      </c>
      <c r="G464" t="s">
        <v>32</v>
      </c>
      <c r="H464" t="s">
        <v>33</v>
      </c>
      <c r="I464" t="s">
        <v>34</v>
      </c>
      <c r="J464">
        <v>1</v>
      </c>
      <c r="K464">
        <v>10371.6</v>
      </c>
      <c r="L464">
        <v>0.05</v>
      </c>
      <c r="M464">
        <v>7362.73</v>
      </c>
      <c r="N464" t="s">
        <v>83</v>
      </c>
      <c r="O464" t="s">
        <v>53</v>
      </c>
      <c r="P464" t="s">
        <v>71</v>
      </c>
      <c r="Q464">
        <f>Sales_Data[[#This Row],[Quantity]]*Sales_Data[[#This Row],[Unit_Price]]</f>
        <v>10371.6</v>
      </c>
      <c r="R464">
        <f>Sales_Data[[#This Row],[Gross_Sales]]*Sales_Data[[#This Row],[Discount]]</f>
        <v>518.58000000000004</v>
      </c>
      <c r="S464">
        <f>Sales_Data[[#This Row],[Gross_Sales]]-Sales_Data[[#This Row],[Discount_Amount]]</f>
        <v>9853.02</v>
      </c>
      <c r="T464">
        <f>Sales_Data[[#This Row],[Net Sales]]-Sales_Data[[#This Row],[Cost]]</f>
        <v>2490.2900000000009</v>
      </c>
      <c r="U464" s="2">
        <f>Sales_Data[[#This Row],[Profit]]/Sales_Data[[#This Row],[Net Sales]]</f>
        <v>0.25274382879563839</v>
      </c>
      <c r="V464">
        <f>YEAR(Sales_Data[[#This Row],[Order_Date]])</f>
        <v>2025</v>
      </c>
      <c r="W464" t="str">
        <f>TEXT(Sales_Data[[#This Row],[Order_Date]],"mmm")</f>
        <v>Mar</v>
      </c>
      <c r="X464">
        <f>MONTH(Sales_Data[[#This Row],[Order_Date]])</f>
        <v>3</v>
      </c>
      <c r="Y464" t="str">
        <f>"Q"&amp;ROUNDUP(MONTH(Sales_Data[[#This Row],[Order_Date]])/3,0)</f>
        <v>Q1</v>
      </c>
    </row>
    <row r="465" spans="1:25" x14ac:dyDescent="0.3">
      <c r="A465" t="s">
        <v>1094</v>
      </c>
      <c r="B465" s="1">
        <v>45811</v>
      </c>
      <c r="C465" t="s">
        <v>574</v>
      </c>
      <c r="D465" t="s">
        <v>229</v>
      </c>
      <c r="E465" t="s">
        <v>30</v>
      </c>
      <c r="F465" t="s">
        <v>101</v>
      </c>
      <c r="G465" t="s">
        <v>75</v>
      </c>
      <c r="H465" t="s">
        <v>76</v>
      </c>
      <c r="I465" t="s">
        <v>77</v>
      </c>
      <c r="J465">
        <v>2</v>
      </c>
      <c r="K465">
        <v>466.25</v>
      </c>
      <c r="L465">
        <v>0</v>
      </c>
      <c r="M465">
        <v>610.41999999999996</v>
      </c>
      <c r="N465" t="s">
        <v>52</v>
      </c>
      <c r="O465" t="s">
        <v>25</v>
      </c>
      <c r="P465" t="s">
        <v>71</v>
      </c>
      <c r="Q465">
        <f>Sales_Data[[#This Row],[Quantity]]*Sales_Data[[#This Row],[Unit_Price]]</f>
        <v>932.5</v>
      </c>
      <c r="R465">
        <f>Sales_Data[[#This Row],[Gross_Sales]]*Sales_Data[[#This Row],[Discount]]</f>
        <v>0</v>
      </c>
      <c r="S465">
        <f>Sales_Data[[#This Row],[Gross_Sales]]-Sales_Data[[#This Row],[Discount_Amount]]</f>
        <v>932.5</v>
      </c>
      <c r="T465">
        <f>Sales_Data[[#This Row],[Net Sales]]-Sales_Data[[#This Row],[Cost]]</f>
        <v>322.08000000000004</v>
      </c>
      <c r="U465" s="2">
        <f>Sales_Data[[#This Row],[Profit]]/Sales_Data[[#This Row],[Net Sales]]</f>
        <v>0.34539410187667563</v>
      </c>
      <c r="V465">
        <f>YEAR(Sales_Data[[#This Row],[Order_Date]])</f>
        <v>2025</v>
      </c>
      <c r="W465" t="str">
        <f>TEXT(Sales_Data[[#This Row],[Order_Date]],"mmm")</f>
        <v>Jun</v>
      </c>
      <c r="X465">
        <f>MONTH(Sales_Data[[#This Row],[Order_Date]])</f>
        <v>6</v>
      </c>
      <c r="Y465" t="str">
        <f>"Q"&amp;ROUNDUP(MONTH(Sales_Data[[#This Row],[Order_Date]])/3,0)</f>
        <v>Q2</v>
      </c>
    </row>
    <row r="466" spans="1:25" x14ac:dyDescent="0.3">
      <c r="A466" t="s">
        <v>1095</v>
      </c>
      <c r="B466" s="1">
        <v>45801</v>
      </c>
      <c r="C466" t="s">
        <v>1096</v>
      </c>
      <c r="D466" t="s">
        <v>317</v>
      </c>
      <c r="E466" t="s">
        <v>39</v>
      </c>
      <c r="F466" t="s">
        <v>40</v>
      </c>
      <c r="G466" t="s">
        <v>75</v>
      </c>
      <c r="H466" t="s">
        <v>185</v>
      </c>
      <c r="I466" t="s">
        <v>261</v>
      </c>
      <c r="J466">
        <v>1</v>
      </c>
      <c r="K466">
        <v>3972.77</v>
      </c>
      <c r="L466">
        <v>0.05</v>
      </c>
      <c r="M466">
        <v>3157.41</v>
      </c>
      <c r="N466" t="s">
        <v>83</v>
      </c>
      <c r="O466" t="s">
        <v>35</v>
      </c>
      <c r="P466" t="s">
        <v>44</v>
      </c>
      <c r="Q466">
        <f>Sales_Data[[#This Row],[Quantity]]*Sales_Data[[#This Row],[Unit_Price]]</f>
        <v>3972.77</v>
      </c>
      <c r="R466">
        <f>Sales_Data[[#This Row],[Gross_Sales]]*Sales_Data[[#This Row],[Discount]]</f>
        <v>198.63850000000002</v>
      </c>
      <c r="S466">
        <f>Sales_Data[[#This Row],[Gross_Sales]]-Sales_Data[[#This Row],[Discount_Amount]]</f>
        <v>3774.1315</v>
      </c>
      <c r="T466">
        <f>Sales_Data[[#This Row],[Net Sales]]-Sales_Data[[#This Row],[Cost]]</f>
        <v>616.72150000000011</v>
      </c>
      <c r="U466" s="2">
        <f>Sales_Data[[#This Row],[Profit]]/Sales_Data[[#This Row],[Net Sales]]</f>
        <v>0.16340752832804054</v>
      </c>
      <c r="V466">
        <f>YEAR(Sales_Data[[#This Row],[Order_Date]])</f>
        <v>2025</v>
      </c>
      <c r="W466" t="str">
        <f>TEXT(Sales_Data[[#This Row],[Order_Date]],"mmm")</f>
        <v>May</v>
      </c>
      <c r="X466">
        <f>MONTH(Sales_Data[[#This Row],[Order_Date]])</f>
        <v>5</v>
      </c>
      <c r="Y466" t="str">
        <f>"Q"&amp;ROUNDUP(MONTH(Sales_Data[[#This Row],[Order_Date]])/3,0)</f>
        <v>Q2</v>
      </c>
    </row>
    <row r="467" spans="1:25" x14ac:dyDescent="0.3">
      <c r="A467" t="s">
        <v>1097</v>
      </c>
      <c r="B467" s="1">
        <v>45743</v>
      </c>
      <c r="C467" t="s">
        <v>150</v>
      </c>
      <c r="D467" t="s">
        <v>347</v>
      </c>
      <c r="E467" t="s">
        <v>48</v>
      </c>
      <c r="F467" t="s">
        <v>126</v>
      </c>
      <c r="G467" t="s">
        <v>41</v>
      </c>
      <c r="H467" t="s">
        <v>42</v>
      </c>
      <c r="I467" t="s">
        <v>82</v>
      </c>
      <c r="J467">
        <v>2</v>
      </c>
      <c r="K467">
        <v>51916.95</v>
      </c>
      <c r="L467">
        <v>0.05</v>
      </c>
      <c r="M467">
        <v>80202.98</v>
      </c>
      <c r="N467" t="s">
        <v>70</v>
      </c>
      <c r="O467" t="s">
        <v>25</v>
      </c>
      <c r="P467" t="s">
        <v>44</v>
      </c>
      <c r="Q467">
        <f>Sales_Data[[#This Row],[Quantity]]*Sales_Data[[#This Row],[Unit_Price]]</f>
        <v>103833.9</v>
      </c>
      <c r="R467">
        <f>Sales_Data[[#This Row],[Gross_Sales]]*Sales_Data[[#This Row],[Discount]]</f>
        <v>5191.6949999999997</v>
      </c>
      <c r="S467">
        <f>Sales_Data[[#This Row],[Gross_Sales]]-Sales_Data[[#This Row],[Discount_Amount]]</f>
        <v>98642.204999999987</v>
      </c>
      <c r="T467">
        <f>Sales_Data[[#This Row],[Net Sales]]-Sales_Data[[#This Row],[Cost]]</f>
        <v>18439.224999999991</v>
      </c>
      <c r="U467" s="2">
        <f>Sales_Data[[#This Row],[Profit]]/Sales_Data[[#This Row],[Net Sales]]</f>
        <v>0.18693038137174645</v>
      </c>
      <c r="V467">
        <f>YEAR(Sales_Data[[#This Row],[Order_Date]])</f>
        <v>2025</v>
      </c>
      <c r="W467" t="str">
        <f>TEXT(Sales_Data[[#This Row],[Order_Date]],"mmm")</f>
        <v>Mar</v>
      </c>
      <c r="X467">
        <f>MONTH(Sales_Data[[#This Row],[Order_Date]])</f>
        <v>3</v>
      </c>
      <c r="Y467" t="str">
        <f>"Q"&amp;ROUNDUP(MONTH(Sales_Data[[#This Row],[Order_Date]])/3,0)</f>
        <v>Q1</v>
      </c>
    </row>
    <row r="468" spans="1:25" x14ac:dyDescent="0.3">
      <c r="A468" t="s">
        <v>1098</v>
      </c>
      <c r="B468" s="1">
        <v>45842</v>
      </c>
      <c r="C468" t="s">
        <v>1099</v>
      </c>
      <c r="D468" t="s">
        <v>460</v>
      </c>
      <c r="E468" t="s">
        <v>48</v>
      </c>
      <c r="F468" t="s">
        <v>152</v>
      </c>
      <c r="G468" t="s">
        <v>21</v>
      </c>
      <c r="H468" t="s">
        <v>127</v>
      </c>
      <c r="I468" t="s">
        <v>342</v>
      </c>
      <c r="J468">
        <v>2</v>
      </c>
      <c r="K468">
        <v>40261.11</v>
      </c>
      <c r="L468">
        <v>0</v>
      </c>
      <c r="M468">
        <v>66006.350000000006</v>
      </c>
      <c r="N468" t="s">
        <v>109</v>
      </c>
      <c r="O468" t="s">
        <v>35</v>
      </c>
      <c r="P468" t="s">
        <v>44</v>
      </c>
      <c r="Q468">
        <f>Sales_Data[[#This Row],[Quantity]]*Sales_Data[[#This Row],[Unit_Price]]</f>
        <v>80522.22</v>
      </c>
      <c r="R468">
        <f>Sales_Data[[#This Row],[Gross_Sales]]*Sales_Data[[#This Row],[Discount]]</f>
        <v>0</v>
      </c>
      <c r="S468">
        <f>Sales_Data[[#This Row],[Gross_Sales]]-Sales_Data[[#This Row],[Discount_Amount]]</f>
        <v>80522.22</v>
      </c>
      <c r="T468">
        <f>Sales_Data[[#This Row],[Net Sales]]-Sales_Data[[#This Row],[Cost]]</f>
        <v>14515.869999999995</v>
      </c>
      <c r="U468" s="2">
        <f>Sales_Data[[#This Row],[Profit]]/Sales_Data[[#This Row],[Net Sales]]</f>
        <v>0.18027160701729281</v>
      </c>
      <c r="V468">
        <f>YEAR(Sales_Data[[#This Row],[Order_Date]])</f>
        <v>2025</v>
      </c>
      <c r="W468" t="str">
        <f>TEXT(Sales_Data[[#This Row],[Order_Date]],"mmm")</f>
        <v>Jul</v>
      </c>
      <c r="X468">
        <f>MONTH(Sales_Data[[#This Row],[Order_Date]])</f>
        <v>7</v>
      </c>
      <c r="Y468" t="str">
        <f>"Q"&amp;ROUNDUP(MONTH(Sales_Data[[#This Row],[Order_Date]])/3,0)</f>
        <v>Q3</v>
      </c>
    </row>
    <row r="469" spans="1:25" x14ac:dyDescent="0.3">
      <c r="A469" t="s">
        <v>1100</v>
      </c>
      <c r="B469" s="1">
        <v>45942</v>
      </c>
      <c r="C469" t="s">
        <v>1101</v>
      </c>
      <c r="D469" t="s">
        <v>624</v>
      </c>
      <c r="E469" t="s">
        <v>19</v>
      </c>
      <c r="F469" t="s">
        <v>113</v>
      </c>
      <c r="G469" t="s">
        <v>67</v>
      </c>
      <c r="H469" t="s">
        <v>68</v>
      </c>
      <c r="I469" t="s">
        <v>97</v>
      </c>
      <c r="J469">
        <v>5</v>
      </c>
      <c r="K469">
        <v>10646.72</v>
      </c>
      <c r="L469">
        <v>0.1</v>
      </c>
      <c r="M469">
        <v>31710.41</v>
      </c>
      <c r="N469" t="s">
        <v>83</v>
      </c>
      <c r="O469" t="s">
        <v>35</v>
      </c>
      <c r="P469" t="s">
        <v>71</v>
      </c>
      <c r="Q469">
        <f>Sales_Data[[#This Row],[Quantity]]*Sales_Data[[#This Row],[Unit_Price]]</f>
        <v>53233.599999999999</v>
      </c>
      <c r="R469">
        <f>Sales_Data[[#This Row],[Gross_Sales]]*Sales_Data[[#This Row],[Discount]]</f>
        <v>5323.3600000000006</v>
      </c>
      <c r="S469">
        <f>Sales_Data[[#This Row],[Gross_Sales]]-Sales_Data[[#This Row],[Discount_Amount]]</f>
        <v>47910.239999999998</v>
      </c>
      <c r="T469">
        <f>Sales_Data[[#This Row],[Net Sales]]-Sales_Data[[#This Row],[Cost]]</f>
        <v>16199.829999999998</v>
      </c>
      <c r="U469" s="2">
        <f>Sales_Data[[#This Row],[Profit]]/Sales_Data[[#This Row],[Net Sales]]</f>
        <v>0.33812875911287438</v>
      </c>
      <c r="V469">
        <f>YEAR(Sales_Data[[#This Row],[Order_Date]])</f>
        <v>2025</v>
      </c>
      <c r="W469" t="str">
        <f>TEXT(Sales_Data[[#This Row],[Order_Date]],"mmm")</f>
        <v>Oct</v>
      </c>
      <c r="X469">
        <f>MONTH(Sales_Data[[#This Row],[Order_Date]])</f>
        <v>10</v>
      </c>
      <c r="Y469" t="str">
        <f>"Q"&amp;ROUNDUP(MONTH(Sales_Data[[#This Row],[Order_Date]])/3,0)</f>
        <v>Q4</v>
      </c>
    </row>
    <row r="470" spans="1:25" x14ac:dyDescent="0.3">
      <c r="A470" t="s">
        <v>1102</v>
      </c>
      <c r="B470" s="1">
        <v>45877</v>
      </c>
      <c r="C470" t="s">
        <v>1103</v>
      </c>
      <c r="D470" t="s">
        <v>95</v>
      </c>
      <c r="E470" t="s">
        <v>30</v>
      </c>
      <c r="F470" t="s">
        <v>87</v>
      </c>
      <c r="G470" t="s">
        <v>21</v>
      </c>
      <c r="H470" t="s">
        <v>230</v>
      </c>
      <c r="I470" t="s">
        <v>328</v>
      </c>
      <c r="J470">
        <v>3</v>
      </c>
      <c r="K470">
        <v>3482.96</v>
      </c>
      <c r="L470">
        <v>0</v>
      </c>
      <c r="M470">
        <v>8528.43</v>
      </c>
      <c r="N470" t="s">
        <v>52</v>
      </c>
      <c r="O470" t="s">
        <v>35</v>
      </c>
      <c r="P470" t="s">
        <v>44</v>
      </c>
      <c r="Q470">
        <f>Sales_Data[[#This Row],[Quantity]]*Sales_Data[[#This Row],[Unit_Price]]</f>
        <v>10448.880000000001</v>
      </c>
      <c r="R470">
        <f>Sales_Data[[#This Row],[Gross_Sales]]*Sales_Data[[#This Row],[Discount]]</f>
        <v>0</v>
      </c>
      <c r="S470">
        <f>Sales_Data[[#This Row],[Gross_Sales]]-Sales_Data[[#This Row],[Discount_Amount]]</f>
        <v>10448.880000000001</v>
      </c>
      <c r="T470">
        <f>Sales_Data[[#This Row],[Net Sales]]-Sales_Data[[#This Row],[Cost]]</f>
        <v>1920.4500000000007</v>
      </c>
      <c r="U470" s="2">
        <f>Sales_Data[[#This Row],[Profit]]/Sales_Data[[#This Row],[Net Sales]]</f>
        <v>0.18379481820061103</v>
      </c>
      <c r="V470">
        <f>YEAR(Sales_Data[[#This Row],[Order_Date]])</f>
        <v>2025</v>
      </c>
      <c r="W470" t="str">
        <f>TEXT(Sales_Data[[#This Row],[Order_Date]],"mmm")</f>
        <v>Aug</v>
      </c>
      <c r="X470">
        <f>MONTH(Sales_Data[[#This Row],[Order_Date]])</f>
        <v>8</v>
      </c>
      <c r="Y470" t="str">
        <f>"Q"&amp;ROUNDUP(MONTH(Sales_Data[[#This Row],[Order_Date]])/3,0)</f>
        <v>Q3</v>
      </c>
    </row>
    <row r="471" spans="1:25" x14ac:dyDescent="0.3">
      <c r="A471" t="s">
        <v>1104</v>
      </c>
      <c r="B471" s="1">
        <v>45726</v>
      </c>
      <c r="C471" t="s">
        <v>1105</v>
      </c>
      <c r="D471" t="s">
        <v>56</v>
      </c>
      <c r="E471" t="s">
        <v>119</v>
      </c>
      <c r="F471" t="s">
        <v>146</v>
      </c>
      <c r="G471" t="s">
        <v>67</v>
      </c>
      <c r="H471" t="s">
        <v>121</v>
      </c>
      <c r="I471" t="s">
        <v>142</v>
      </c>
      <c r="J471">
        <v>1</v>
      </c>
      <c r="K471">
        <v>3386.99</v>
      </c>
      <c r="L471">
        <v>0.15</v>
      </c>
      <c r="M471">
        <v>2228.4699999999998</v>
      </c>
      <c r="N471" t="s">
        <v>109</v>
      </c>
      <c r="O471" t="s">
        <v>35</v>
      </c>
      <c r="P471" t="s">
        <v>71</v>
      </c>
      <c r="Q471">
        <f>Sales_Data[[#This Row],[Quantity]]*Sales_Data[[#This Row],[Unit_Price]]</f>
        <v>3386.99</v>
      </c>
      <c r="R471">
        <f>Sales_Data[[#This Row],[Gross_Sales]]*Sales_Data[[#This Row],[Discount]]</f>
        <v>508.04849999999993</v>
      </c>
      <c r="S471">
        <f>Sales_Data[[#This Row],[Gross_Sales]]-Sales_Data[[#This Row],[Discount_Amount]]</f>
        <v>2878.9414999999999</v>
      </c>
      <c r="T471">
        <f>Sales_Data[[#This Row],[Net Sales]]-Sales_Data[[#This Row],[Cost]]</f>
        <v>650.47150000000011</v>
      </c>
      <c r="U471" s="2">
        <f>Sales_Data[[#This Row],[Profit]]/Sales_Data[[#This Row],[Net Sales]]</f>
        <v>0.2259412009587552</v>
      </c>
      <c r="V471">
        <f>YEAR(Sales_Data[[#This Row],[Order_Date]])</f>
        <v>2025</v>
      </c>
      <c r="W471" t="str">
        <f>TEXT(Sales_Data[[#This Row],[Order_Date]],"mmm")</f>
        <v>Mar</v>
      </c>
      <c r="X471">
        <f>MONTH(Sales_Data[[#This Row],[Order_Date]])</f>
        <v>3</v>
      </c>
      <c r="Y471" t="str">
        <f>"Q"&amp;ROUNDUP(MONTH(Sales_Data[[#This Row],[Order_Date]])/3,0)</f>
        <v>Q1</v>
      </c>
    </row>
    <row r="472" spans="1:25" x14ac:dyDescent="0.3">
      <c r="A472" t="s">
        <v>1106</v>
      </c>
      <c r="B472" s="1">
        <v>45704</v>
      </c>
      <c r="C472" t="s">
        <v>1107</v>
      </c>
      <c r="D472" t="s">
        <v>546</v>
      </c>
      <c r="E472" t="s">
        <v>39</v>
      </c>
      <c r="F472" t="s">
        <v>405</v>
      </c>
      <c r="G472" t="s">
        <v>41</v>
      </c>
      <c r="H472" t="s">
        <v>147</v>
      </c>
      <c r="I472" t="s">
        <v>148</v>
      </c>
      <c r="J472">
        <v>2</v>
      </c>
      <c r="K472">
        <v>2788.9</v>
      </c>
      <c r="L472">
        <v>0.15</v>
      </c>
      <c r="M472">
        <v>3001.87</v>
      </c>
      <c r="N472" t="s">
        <v>83</v>
      </c>
      <c r="O472" t="s">
        <v>35</v>
      </c>
      <c r="P472" t="s">
        <v>71</v>
      </c>
      <c r="Q472">
        <f>Sales_Data[[#This Row],[Quantity]]*Sales_Data[[#This Row],[Unit_Price]]</f>
        <v>5577.8</v>
      </c>
      <c r="R472">
        <f>Sales_Data[[#This Row],[Gross_Sales]]*Sales_Data[[#This Row],[Discount]]</f>
        <v>836.67</v>
      </c>
      <c r="S472">
        <f>Sales_Data[[#This Row],[Gross_Sales]]-Sales_Data[[#This Row],[Discount_Amount]]</f>
        <v>4741.13</v>
      </c>
      <c r="T472">
        <f>Sales_Data[[#This Row],[Net Sales]]-Sales_Data[[#This Row],[Cost]]</f>
        <v>1739.2600000000002</v>
      </c>
      <c r="U472" s="2">
        <f>Sales_Data[[#This Row],[Profit]]/Sales_Data[[#This Row],[Net Sales]]</f>
        <v>0.36684503483346803</v>
      </c>
      <c r="V472">
        <f>YEAR(Sales_Data[[#This Row],[Order_Date]])</f>
        <v>2025</v>
      </c>
      <c r="W472" t="str">
        <f>TEXT(Sales_Data[[#This Row],[Order_Date]],"mmm")</f>
        <v>Feb</v>
      </c>
      <c r="X472">
        <f>MONTH(Sales_Data[[#This Row],[Order_Date]])</f>
        <v>2</v>
      </c>
      <c r="Y472" t="str">
        <f>"Q"&amp;ROUNDUP(MONTH(Sales_Data[[#This Row],[Order_Date]])/3,0)</f>
        <v>Q1</v>
      </c>
    </row>
    <row r="473" spans="1:25" x14ac:dyDescent="0.3">
      <c r="A473" t="s">
        <v>1108</v>
      </c>
      <c r="B473" s="1">
        <v>45751</v>
      </c>
      <c r="C473" t="s">
        <v>1109</v>
      </c>
      <c r="D473" t="s">
        <v>280</v>
      </c>
      <c r="E473" t="s">
        <v>30</v>
      </c>
      <c r="F473" t="s">
        <v>156</v>
      </c>
      <c r="G473" t="s">
        <v>41</v>
      </c>
      <c r="H473" t="s">
        <v>42</v>
      </c>
      <c r="I473" t="s">
        <v>82</v>
      </c>
      <c r="J473">
        <v>1</v>
      </c>
      <c r="K473">
        <v>1742.78</v>
      </c>
      <c r="L473">
        <v>0.1</v>
      </c>
      <c r="M473">
        <v>1091.6099999999999</v>
      </c>
      <c r="N473" t="s">
        <v>70</v>
      </c>
      <c r="O473" t="s">
        <v>35</v>
      </c>
      <c r="P473" t="s">
        <v>71</v>
      </c>
      <c r="Q473">
        <f>Sales_Data[[#This Row],[Quantity]]*Sales_Data[[#This Row],[Unit_Price]]</f>
        <v>1742.78</v>
      </c>
      <c r="R473">
        <f>Sales_Data[[#This Row],[Gross_Sales]]*Sales_Data[[#This Row],[Discount]]</f>
        <v>174.27800000000002</v>
      </c>
      <c r="S473">
        <f>Sales_Data[[#This Row],[Gross_Sales]]-Sales_Data[[#This Row],[Discount_Amount]]</f>
        <v>1568.502</v>
      </c>
      <c r="T473">
        <f>Sales_Data[[#This Row],[Net Sales]]-Sales_Data[[#This Row],[Cost]]</f>
        <v>476.89200000000005</v>
      </c>
      <c r="U473" s="2">
        <f>Sales_Data[[#This Row],[Profit]]/Sales_Data[[#This Row],[Net Sales]]</f>
        <v>0.30404296583619278</v>
      </c>
      <c r="V473">
        <f>YEAR(Sales_Data[[#This Row],[Order_Date]])</f>
        <v>2025</v>
      </c>
      <c r="W473" t="str">
        <f>TEXT(Sales_Data[[#This Row],[Order_Date]],"mmm")</f>
        <v>Apr</v>
      </c>
      <c r="X473">
        <f>MONTH(Sales_Data[[#This Row],[Order_Date]])</f>
        <v>4</v>
      </c>
      <c r="Y473" t="str">
        <f>"Q"&amp;ROUNDUP(MONTH(Sales_Data[[#This Row],[Order_Date]])/3,0)</f>
        <v>Q2</v>
      </c>
    </row>
    <row r="474" spans="1:25" x14ac:dyDescent="0.3">
      <c r="A474" t="s">
        <v>1110</v>
      </c>
      <c r="B474" s="1">
        <v>45895</v>
      </c>
      <c r="C474" t="s">
        <v>1111</v>
      </c>
      <c r="D474" t="s">
        <v>624</v>
      </c>
      <c r="E474" t="s">
        <v>48</v>
      </c>
      <c r="F474" t="s">
        <v>164</v>
      </c>
      <c r="G474" t="s">
        <v>32</v>
      </c>
      <c r="H474" t="s">
        <v>33</v>
      </c>
      <c r="I474" t="s">
        <v>34</v>
      </c>
      <c r="J474">
        <v>1</v>
      </c>
      <c r="K474">
        <v>46718.92</v>
      </c>
      <c r="L474">
        <v>0.05</v>
      </c>
      <c r="M474">
        <v>30059.63</v>
      </c>
      <c r="N474" t="s">
        <v>52</v>
      </c>
      <c r="O474" t="s">
        <v>53</v>
      </c>
      <c r="P474" t="s">
        <v>71</v>
      </c>
      <c r="Q474">
        <f>Sales_Data[[#This Row],[Quantity]]*Sales_Data[[#This Row],[Unit_Price]]</f>
        <v>46718.92</v>
      </c>
      <c r="R474">
        <f>Sales_Data[[#This Row],[Gross_Sales]]*Sales_Data[[#This Row],[Discount]]</f>
        <v>2335.9459999999999</v>
      </c>
      <c r="S474">
        <f>Sales_Data[[#This Row],[Gross_Sales]]-Sales_Data[[#This Row],[Discount_Amount]]</f>
        <v>44382.974000000002</v>
      </c>
      <c r="T474">
        <f>Sales_Data[[#This Row],[Net Sales]]-Sales_Data[[#This Row],[Cost]]</f>
        <v>14323.344000000001</v>
      </c>
      <c r="U474" s="2">
        <f>Sales_Data[[#This Row],[Profit]]/Sales_Data[[#This Row],[Net Sales]]</f>
        <v>0.32272159139223072</v>
      </c>
      <c r="V474">
        <f>YEAR(Sales_Data[[#This Row],[Order_Date]])</f>
        <v>2025</v>
      </c>
      <c r="W474" t="str">
        <f>TEXT(Sales_Data[[#This Row],[Order_Date]],"mmm")</f>
        <v>Aug</v>
      </c>
      <c r="X474">
        <f>MONTH(Sales_Data[[#This Row],[Order_Date]])</f>
        <v>8</v>
      </c>
      <c r="Y474" t="str">
        <f>"Q"&amp;ROUNDUP(MONTH(Sales_Data[[#This Row],[Order_Date]])/3,0)</f>
        <v>Q3</v>
      </c>
    </row>
    <row r="475" spans="1:25" x14ac:dyDescent="0.3">
      <c r="A475" t="s">
        <v>1112</v>
      </c>
      <c r="B475" s="1">
        <v>45861</v>
      </c>
      <c r="C475" t="s">
        <v>1113</v>
      </c>
      <c r="D475" t="s">
        <v>511</v>
      </c>
      <c r="E475" t="s">
        <v>39</v>
      </c>
      <c r="F475" t="s">
        <v>40</v>
      </c>
      <c r="G475" t="s">
        <v>21</v>
      </c>
      <c r="H475" t="s">
        <v>297</v>
      </c>
      <c r="I475" t="s">
        <v>297</v>
      </c>
      <c r="J475">
        <v>2</v>
      </c>
      <c r="K475">
        <v>1466.83</v>
      </c>
      <c r="L475">
        <v>0.05</v>
      </c>
      <c r="M475">
        <v>1938.89</v>
      </c>
      <c r="N475" t="s">
        <v>52</v>
      </c>
      <c r="O475" t="s">
        <v>53</v>
      </c>
      <c r="P475" t="s">
        <v>71</v>
      </c>
      <c r="Q475">
        <f>Sales_Data[[#This Row],[Quantity]]*Sales_Data[[#This Row],[Unit_Price]]</f>
        <v>2933.66</v>
      </c>
      <c r="R475">
        <f>Sales_Data[[#This Row],[Gross_Sales]]*Sales_Data[[#This Row],[Discount]]</f>
        <v>146.68299999999999</v>
      </c>
      <c r="S475">
        <f>Sales_Data[[#This Row],[Gross_Sales]]-Sales_Data[[#This Row],[Discount_Amount]]</f>
        <v>2786.9769999999999</v>
      </c>
      <c r="T475">
        <f>Sales_Data[[#This Row],[Net Sales]]-Sales_Data[[#This Row],[Cost]]</f>
        <v>848.08699999999976</v>
      </c>
      <c r="U475" s="2">
        <f>Sales_Data[[#This Row],[Profit]]/Sales_Data[[#This Row],[Net Sales]]</f>
        <v>0.30430355184129609</v>
      </c>
      <c r="V475">
        <f>YEAR(Sales_Data[[#This Row],[Order_Date]])</f>
        <v>2025</v>
      </c>
      <c r="W475" t="str">
        <f>TEXT(Sales_Data[[#This Row],[Order_Date]],"mmm")</f>
        <v>Jul</v>
      </c>
      <c r="X475">
        <f>MONTH(Sales_Data[[#This Row],[Order_Date]])</f>
        <v>7</v>
      </c>
      <c r="Y475" t="str">
        <f>"Q"&amp;ROUNDUP(MONTH(Sales_Data[[#This Row],[Order_Date]])/3,0)</f>
        <v>Q3</v>
      </c>
    </row>
    <row r="476" spans="1:25" x14ac:dyDescent="0.3">
      <c r="A476" t="s">
        <v>1114</v>
      </c>
      <c r="B476" s="1">
        <v>45875</v>
      </c>
      <c r="C476" t="s">
        <v>1115</v>
      </c>
      <c r="D476" t="s">
        <v>65</v>
      </c>
      <c r="E476" t="s">
        <v>39</v>
      </c>
      <c r="F476" t="s">
        <v>202</v>
      </c>
      <c r="G476" t="s">
        <v>67</v>
      </c>
      <c r="H476" t="s">
        <v>121</v>
      </c>
      <c r="I476" t="s">
        <v>142</v>
      </c>
      <c r="J476">
        <v>2</v>
      </c>
      <c r="K476">
        <v>485.97</v>
      </c>
      <c r="L476">
        <v>0.1</v>
      </c>
      <c r="M476">
        <v>587.78</v>
      </c>
      <c r="N476" t="s">
        <v>70</v>
      </c>
      <c r="O476" t="s">
        <v>35</v>
      </c>
      <c r="P476" t="s">
        <v>71</v>
      </c>
      <c r="Q476">
        <f>Sales_Data[[#This Row],[Quantity]]*Sales_Data[[#This Row],[Unit_Price]]</f>
        <v>971.94</v>
      </c>
      <c r="R476">
        <f>Sales_Data[[#This Row],[Gross_Sales]]*Sales_Data[[#This Row],[Discount]]</f>
        <v>97.194000000000017</v>
      </c>
      <c r="S476">
        <f>Sales_Data[[#This Row],[Gross_Sales]]-Sales_Data[[#This Row],[Discount_Amount]]</f>
        <v>874.74600000000009</v>
      </c>
      <c r="T476">
        <f>Sales_Data[[#This Row],[Net Sales]]-Sales_Data[[#This Row],[Cost]]</f>
        <v>286.96600000000012</v>
      </c>
      <c r="U476" s="2">
        <f>Sales_Data[[#This Row],[Profit]]/Sales_Data[[#This Row],[Net Sales]]</f>
        <v>0.32805637293568657</v>
      </c>
      <c r="V476">
        <f>YEAR(Sales_Data[[#This Row],[Order_Date]])</f>
        <v>2025</v>
      </c>
      <c r="W476" t="str">
        <f>TEXT(Sales_Data[[#This Row],[Order_Date]],"mmm")</f>
        <v>Aug</v>
      </c>
      <c r="X476">
        <f>MONTH(Sales_Data[[#This Row],[Order_Date]])</f>
        <v>8</v>
      </c>
      <c r="Y476" t="str">
        <f>"Q"&amp;ROUNDUP(MONTH(Sales_Data[[#This Row],[Order_Date]])/3,0)</f>
        <v>Q3</v>
      </c>
    </row>
    <row r="477" spans="1:25" x14ac:dyDescent="0.3">
      <c r="A477" t="s">
        <v>1116</v>
      </c>
      <c r="B477" s="1">
        <v>45998</v>
      </c>
      <c r="C477" t="s">
        <v>630</v>
      </c>
      <c r="D477" t="s">
        <v>541</v>
      </c>
      <c r="E477" t="s">
        <v>48</v>
      </c>
      <c r="F477" t="s">
        <v>49</v>
      </c>
      <c r="G477" t="s">
        <v>41</v>
      </c>
      <c r="H477" t="s">
        <v>171</v>
      </c>
      <c r="I477" t="s">
        <v>191</v>
      </c>
      <c r="J477">
        <v>2</v>
      </c>
      <c r="K477">
        <v>39358.47</v>
      </c>
      <c r="L477">
        <v>0.15</v>
      </c>
      <c r="M477">
        <v>48405.120000000003</v>
      </c>
      <c r="N477" t="s">
        <v>52</v>
      </c>
      <c r="O477" t="s">
        <v>35</v>
      </c>
      <c r="P477" t="s">
        <v>71</v>
      </c>
      <c r="Q477">
        <f>Sales_Data[[#This Row],[Quantity]]*Sales_Data[[#This Row],[Unit_Price]]</f>
        <v>78716.94</v>
      </c>
      <c r="R477">
        <f>Sales_Data[[#This Row],[Gross_Sales]]*Sales_Data[[#This Row],[Discount]]</f>
        <v>11807.540999999999</v>
      </c>
      <c r="S477">
        <f>Sales_Data[[#This Row],[Gross_Sales]]-Sales_Data[[#This Row],[Discount_Amount]]</f>
        <v>66909.399000000005</v>
      </c>
      <c r="T477">
        <f>Sales_Data[[#This Row],[Net Sales]]-Sales_Data[[#This Row],[Cost]]</f>
        <v>18504.279000000002</v>
      </c>
      <c r="U477" s="2">
        <f>Sales_Data[[#This Row],[Profit]]/Sales_Data[[#This Row],[Net Sales]]</f>
        <v>0.27655724422214584</v>
      </c>
      <c r="V477">
        <f>YEAR(Sales_Data[[#This Row],[Order_Date]])</f>
        <v>2025</v>
      </c>
      <c r="W477" t="str">
        <f>TEXT(Sales_Data[[#This Row],[Order_Date]],"mmm")</f>
        <v>Dec</v>
      </c>
      <c r="X477">
        <f>MONTH(Sales_Data[[#This Row],[Order_Date]])</f>
        <v>12</v>
      </c>
      <c r="Y477" t="str">
        <f>"Q"&amp;ROUNDUP(MONTH(Sales_Data[[#This Row],[Order_Date]])/3,0)</f>
        <v>Q4</v>
      </c>
    </row>
    <row r="478" spans="1:25" x14ac:dyDescent="0.3">
      <c r="A478" t="s">
        <v>1117</v>
      </c>
      <c r="B478" s="1">
        <v>45696</v>
      </c>
      <c r="C478" t="s">
        <v>1118</v>
      </c>
      <c r="D478" t="s">
        <v>180</v>
      </c>
      <c r="E478" t="s">
        <v>119</v>
      </c>
      <c r="F478" t="s">
        <v>120</v>
      </c>
      <c r="G478" t="s">
        <v>21</v>
      </c>
      <c r="H478" t="s">
        <v>230</v>
      </c>
      <c r="I478" t="s">
        <v>328</v>
      </c>
      <c r="J478">
        <v>1</v>
      </c>
      <c r="K478">
        <v>8510.24</v>
      </c>
      <c r="L478">
        <v>0</v>
      </c>
      <c r="M478">
        <v>5756.52</v>
      </c>
      <c r="N478" t="s">
        <v>52</v>
      </c>
      <c r="O478" t="s">
        <v>35</v>
      </c>
      <c r="P478" t="s">
        <v>71</v>
      </c>
      <c r="Q478">
        <f>Sales_Data[[#This Row],[Quantity]]*Sales_Data[[#This Row],[Unit_Price]]</f>
        <v>8510.24</v>
      </c>
      <c r="R478">
        <f>Sales_Data[[#This Row],[Gross_Sales]]*Sales_Data[[#This Row],[Discount]]</f>
        <v>0</v>
      </c>
      <c r="S478">
        <f>Sales_Data[[#This Row],[Gross_Sales]]-Sales_Data[[#This Row],[Discount_Amount]]</f>
        <v>8510.24</v>
      </c>
      <c r="T478">
        <f>Sales_Data[[#This Row],[Net Sales]]-Sales_Data[[#This Row],[Cost]]</f>
        <v>2753.7199999999993</v>
      </c>
      <c r="U478" s="2">
        <f>Sales_Data[[#This Row],[Profit]]/Sales_Data[[#This Row],[Net Sales]]</f>
        <v>0.32357724341499178</v>
      </c>
      <c r="V478">
        <f>YEAR(Sales_Data[[#This Row],[Order_Date]])</f>
        <v>2025</v>
      </c>
      <c r="W478" t="str">
        <f>TEXT(Sales_Data[[#This Row],[Order_Date]],"mmm")</f>
        <v>Feb</v>
      </c>
      <c r="X478">
        <f>MONTH(Sales_Data[[#This Row],[Order_Date]])</f>
        <v>2</v>
      </c>
      <c r="Y478" t="str">
        <f>"Q"&amp;ROUNDUP(MONTH(Sales_Data[[#This Row],[Order_Date]])/3,0)</f>
        <v>Q1</v>
      </c>
    </row>
    <row r="479" spans="1:25" x14ac:dyDescent="0.3">
      <c r="A479" t="s">
        <v>1119</v>
      </c>
      <c r="B479" s="1">
        <v>45757</v>
      </c>
      <c r="C479" t="s">
        <v>1120</v>
      </c>
      <c r="D479" t="s">
        <v>274</v>
      </c>
      <c r="E479" t="s">
        <v>48</v>
      </c>
      <c r="F479" t="s">
        <v>132</v>
      </c>
      <c r="G479" t="s">
        <v>21</v>
      </c>
      <c r="H479" t="s">
        <v>230</v>
      </c>
      <c r="I479" t="s">
        <v>328</v>
      </c>
      <c r="J479">
        <v>3</v>
      </c>
      <c r="K479">
        <v>40197.4</v>
      </c>
      <c r="L479">
        <v>0.05</v>
      </c>
      <c r="M479">
        <v>82827.28</v>
      </c>
      <c r="N479" t="s">
        <v>52</v>
      </c>
      <c r="O479" t="s">
        <v>25</v>
      </c>
      <c r="P479" t="s">
        <v>71</v>
      </c>
      <c r="Q479">
        <f>Sales_Data[[#This Row],[Quantity]]*Sales_Data[[#This Row],[Unit_Price]]</f>
        <v>120592.20000000001</v>
      </c>
      <c r="R479">
        <f>Sales_Data[[#This Row],[Gross_Sales]]*Sales_Data[[#This Row],[Discount]]</f>
        <v>6029.6100000000006</v>
      </c>
      <c r="S479">
        <f>Sales_Data[[#This Row],[Gross_Sales]]-Sales_Data[[#This Row],[Discount_Amount]]</f>
        <v>114562.59000000001</v>
      </c>
      <c r="T479">
        <f>Sales_Data[[#This Row],[Net Sales]]-Sales_Data[[#This Row],[Cost]]</f>
        <v>31735.310000000012</v>
      </c>
      <c r="U479" s="2">
        <f>Sales_Data[[#This Row],[Profit]]/Sales_Data[[#This Row],[Net Sales]]</f>
        <v>0.27701285384696706</v>
      </c>
      <c r="V479">
        <f>YEAR(Sales_Data[[#This Row],[Order_Date]])</f>
        <v>2025</v>
      </c>
      <c r="W479" t="str">
        <f>TEXT(Sales_Data[[#This Row],[Order_Date]],"mmm")</f>
        <v>Apr</v>
      </c>
      <c r="X479">
        <f>MONTH(Sales_Data[[#This Row],[Order_Date]])</f>
        <v>4</v>
      </c>
      <c r="Y479" t="str">
        <f>"Q"&amp;ROUNDUP(MONTH(Sales_Data[[#This Row],[Order_Date]])/3,0)</f>
        <v>Q2</v>
      </c>
    </row>
    <row r="480" spans="1:25" x14ac:dyDescent="0.3">
      <c r="A480" t="s">
        <v>1121</v>
      </c>
      <c r="B480" s="1">
        <v>45946</v>
      </c>
      <c r="C480" t="s">
        <v>330</v>
      </c>
      <c r="D480" t="s">
        <v>1122</v>
      </c>
      <c r="E480" t="s">
        <v>19</v>
      </c>
      <c r="F480" t="s">
        <v>66</v>
      </c>
      <c r="G480" t="s">
        <v>67</v>
      </c>
      <c r="H480" t="s">
        <v>88</v>
      </c>
      <c r="I480" t="s">
        <v>89</v>
      </c>
      <c r="J480">
        <v>1</v>
      </c>
      <c r="K480">
        <v>14244.54</v>
      </c>
      <c r="L480">
        <v>0.05</v>
      </c>
      <c r="M480">
        <v>8448.4</v>
      </c>
      <c r="N480" t="s">
        <v>83</v>
      </c>
      <c r="O480" t="s">
        <v>35</v>
      </c>
      <c r="P480" t="s">
        <v>26</v>
      </c>
      <c r="Q480">
        <f>Sales_Data[[#This Row],[Quantity]]*Sales_Data[[#This Row],[Unit_Price]]</f>
        <v>14244.54</v>
      </c>
      <c r="R480">
        <f>Sales_Data[[#This Row],[Gross_Sales]]*Sales_Data[[#This Row],[Discount]]</f>
        <v>712.22700000000009</v>
      </c>
      <c r="S480">
        <f>Sales_Data[[#This Row],[Gross_Sales]]-Sales_Data[[#This Row],[Discount_Amount]]</f>
        <v>13532.313</v>
      </c>
      <c r="T480">
        <f>Sales_Data[[#This Row],[Net Sales]]-Sales_Data[[#This Row],[Cost]]</f>
        <v>5083.9130000000005</v>
      </c>
      <c r="U480" s="2">
        <f>Sales_Data[[#This Row],[Profit]]/Sales_Data[[#This Row],[Net Sales]]</f>
        <v>0.37568692063211961</v>
      </c>
      <c r="V480">
        <f>YEAR(Sales_Data[[#This Row],[Order_Date]])</f>
        <v>2025</v>
      </c>
      <c r="W480" t="str">
        <f>TEXT(Sales_Data[[#This Row],[Order_Date]],"mmm")</f>
        <v>Oct</v>
      </c>
      <c r="X480">
        <f>MONTH(Sales_Data[[#This Row],[Order_Date]])</f>
        <v>10</v>
      </c>
      <c r="Y480" t="str">
        <f>"Q"&amp;ROUNDUP(MONTH(Sales_Data[[#This Row],[Order_Date]])/3,0)</f>
        <v>Q4</v>
      </c>
    </row>
    <row r="481" spans="1:25" x14ac:dyDescent="0.3">
      <c r="A481" t="s">
        <v>1123</v>
      </c>
      <c r="B481" s="1">
        <v>45911</v>
      </c>
      <c r="C481" t="s">
        <v>1124</v>
      </c>
      <c r="D481" t="s">
        <v>327</v>
      </c>
      <c r="E481" t="s">
        <v>39</v>
      </c>
      <c r="F481" t="s">
        <v>405</v>
      </c>
      <c r="G481" t="s">
        <v>67</v>
      </c>
      <c r="H481" t="s">
        <v>68</v>
      </c>
      <c r="I481" t="s">
        <v>97</v>
      </c>
      <c r="J481">
        <v>3</v>
      </c>
      <c r="K481">
        <v>4840.42</v>
      </c>
      <c r="L481">
        <v>0.05</v>
      </c>
      <c r="M481">
        <v>11192.63</v>
      </c>
      <c r="N481" t="s">
        <v>70</v>
      </c>
      <c r="O481" t="s">
        <v>35</v>
      </c>
      <c r="P481" t="s">
        <v>26</v>
      </c>
      <c r="Q481">
        <f>Sales_Data[[#This Row],[Quantity]]*Sales_Data[[#This Row],[Unit_Price]]</f>
        <v>14521.26</v>
      </c>
      <c r="R481">
        <f>Sales_Data[[#This Row],[Gross_Sales]]*Sales_Data[[#This Row],[Discount]]</f>
        <v>726.0630000000001</v>
      </c>
      <c r="S481">
        <f>Sales_Data[[#This Row],[Gross_Sales]]-Sales_Data[[#This Row],[Discount_Amount]]</f>
        <v>13795.197</v>
      </c>
      <c r="T481">
        <f>Sales_Data[[#This Row],[Net Sales]]-Sales_Data[[#This Row],[Cost]]</f>
        <v>2602.5670000000009</v>
      </c>
      <c r="U481" s="2">
        <f>Sales_Data[[#This Row],[Profit]]/Sales_Data[[#This Row],[Net Sales]]</f>
        <v>0.18865747259716559</v>
      </c>
      <c r="V481">
        <f>YEAR(Sales_Data[[#This Row],[Order_Date]])</f>
        <v>2025</v>
      </c>
      <c r="W481" t="str">
        <f>TEXT(Sales_Data[[#This Row],[Order_Date]],"mmm")</f>
        <v>Sep</v>
      </c>
      <c r="X481">
        <f>MONTH(Sales_Data[[#This Row],[Order_Date]])</f>
        <v>9</v>
      </c>
      <c r="Y481" t="str">
        <f>"Q"&amp;ROUNDUP(MONTH(Sales_Data[[#This Row],[Order_Date]])/3,0)</f>
        <v>Q3</v>
      </c>
    </row>
    <row r="482" spans="1:25" x14ac:dyDescent="0.3">
      <c r="A482" t="s">
        <v>1125</v>
      </c>
      <c r="B482" s="1">
        <v>45879</v>
      </c>
      <c r="C482" t="s">
        <v>1126</v>
      </c>
      <c r="D482" t="s">
        <v>317</v>
      </c>
      <c r="E482" t="s">
        <v>39</v>
      </c>
      <c r="F482" t="s">
        <v>96</v>
      </c>
      <c r="G482" t="s">
        <v>32</v>
      </c>
      <c r="H482" t="s">
        <v>33</v>
      </c>
      <c r="I482" t="s">
        <v>34</v>
      </c>
      <c r="J482">
        <v>2</v>
      </c>
      <c r="K482">
        <v>3683.08</v>
      </c>
      <c r="L482">
        <v>0.05</v>
      </c>
      <c r="M482">
        <v>4970.1099999999997</v>
      </c>
      <c r="N482" t="s">
        <v>52</v>
      </c>
      <c r="O482" t="s">
        <v>25</v>
      </c>
      <c r="P482" t="s">
        <v>71</v>
      </c>
      <c r="Q482">
        <f>Sales_Data[[#This Row],[Quantity]]*Sales_Data[[#This Row],[Unit_Price]]</f>
        <v>7366.16</v>
      </c>
      <c r="R482">
        <f>Sales_Data[[#This Row],[Gross_Sales]]*Sales_Data[[#This Row],[Discount]]</f>
        <v>368.30799999999999</v>
      </c>
      <c r="S482">
        <f>Sales_Data[[#This Row],[Gross_Sales]]-Sales_Data[[#This Row],[Discount_Amount]]</f>
        <v>6997.8519999999999</v>
      </c>
      <c r="T482">
        <f>Sales_Data[[#This Row],[Net Sales]]-Sales_Data[[#This Row],[Cost]]</f>
        <v>2027.7420000000002</v>
      </c>
      <c r="U482" s="2">
        <f>Sales_Data[[#This Row],[Profit]]/Sales_Data[[#This Row],[Net Sales]]</f>
        <v>0.28976634544428781</v>
      </c>
      <c r="V482">
        <f>YEAR(Sales_Data[[#This Row],[Order_Date]])</f>
        <v>2025</v>
      </c>
      <c r="W482" t="str">
        <f>TEXT(Sales_Data[[#This Row],[Order_Date]],"mmm")</f>
        <v>Aug</v>
      </c>
      <c r="X482">
        <f>MONTH(Sales_Data[[#This Row],[Order_Date]])</f>
        <v>8</v>
      </c>
      <c r="Y482" t="str">
        <f>"Q"&amp;ROUNDUP(MONTH(Sales_Data[[#This Row],[Order_Date]])/3,0)</f>
        <v>Q3</v>
      </c>
    </row>
    <row r="483" spans="1:25" x14ac:dyDescent="0.3">
      <c r="A483" t="s">
        <v>1127</v>
      </c>
      <c r="B483" s="1">
        <v>46014</v>
      </c>
      <c r="C483" t="s">
        <v>1128</v>
      </c>
      <c r="D483" t="s">
        <v>266</v>
      </c>
      <c r="E483" t="s">
        <v>39</v>
      </c>
      <c r="F483" t="s">
        <v>40</v>
      </c>
      <c r="G483" t="s">
        <v>67</v>
      </c>
      <c r="H483" t="s">
        <v>121</v>
      </c>
      <c r="I483" t="s">
        <v>142</v>
      </c>
      <c r="J483">
        <v>1</v>
      </c>
      <c r="K483">
        <v>5141.3900000000003</v>
      </c>
      <c r="L483">
        <v>0.2</v>
      </c>
      <c r="M483">
        <v>2857.62</v>
      </c>
      <c r="N483" t="s">
        <v>24</v>
      </c>
      <c r="O483" t="s">
        <v>35</v>
      </c>
      <c r="P483" t="s">
        <v>71</v>
      </c>
      <c r="Q483">
        <f>Sales_Data[[#This Row],[Quantity]]*Sales_Data[[#This Row],[Unit_Price]]</f>
        <v>5141.3900000000003</v>
      </c>
      <c r="R483">
        <f>Sales_Data[[#This Row],[Gross_Sales]]*Sales_Data[[#This Row],[Discount]]</f>
        <v>1028.278</v>
      </c>
      <c r="S483">
        <f>Sales_Data[[#This Row],[Gross_Sales]]-Sales_Data[[#This Row],[Discount_Amount]]</f>
        <v>4113.1120000000001</v>
      </c>
      <c r="T483">
        <f>Sales_Data[[#This Row],[Net Sales]]-Sales_Data[[#This Row],[Cost]]</f>
        <v>1255.4920000000002</v>
      </c>
      <c r="U483" s="2">
        <f>Sales_Data[[#This Row],[Profit]]/Sales_Data[[#This Row],[Net Sales]]</f>
        <v>0.30524138413930868</v>
      </c>
      <c r="V483">
        <f>YEAR(Sales_Data[[#This Row],[Order_Date]])</f>
        <v>2025</v>
      </c>
      <c r="W483" t="str">
        <f>TEXT(Sales_Data[[#This Row],[Order_Date]],"mmm")</f>
        <v>Dec</v>
      </c>
      <c r="X483">
        <f>MONTH(Sales_Data[[#This Row],[Order_Date]])</f>
        <v>12</v>
      </c>
      <c r="Y483" t="str">
        <f>"Q"&amp;ROUNDUP(MONTH(Sales_Data[[#This Row],[Order_Date]])/3,0)</f>
        <v>Q4</v>
      </c>
    </row>
    <row r="484" spans="1:25" x14ac:dyDescent="0.3">
      <c r="A484" t="s">
        <v>1129</v>
      </c>
      <c r="B484" s="1">
        <v>45680</v>
      </c>
      <c r="C484" t="s">
        <v>1130</v>
      </c>
      <c r="D484" t="s">
        <v>522</v>
      </c>
      <c r="E484" t="s">
        <v>48</v>
      </c>
      <c r="F484" t="s">
        <v>49</v>
      </c>
      <c r="G484" t="s">
        <v>41</v>
      </c>
      <c r="H484" t="s">
        <v>42</v>
      </c>
      <c r="I484" t="s">
        <v>82</v>
      </c>
      <c r="J484">
        <v>1</v>
      </c>
      <c r="K484">
        <v>53830.61</v>
      </c>
      <c r="L484">
        <v>0.05</v>
      </c>
      <c r="M484">
        <v>43126.400000000001</v>
      </c>
      <c r="N484" t="s">
        <v>52</v>
      </c>
      <c r="O484" t="s">
        <v>35</v>
      </c>
      <c r="P484" t="s">
        <v>71</v>
      </c>
      <c r="Q484">
        <f>Sales_Data[[#This Row],[Quantity]]*Sales_Data[[#This Row],[Unit_Price]]</f>
        <v>53830.61</v>
      </c>
      <c r="R484">
        <f>Sales_Data[[#This Row],[Gross_Sales]]*Sales_Data[[#This Row],[Discount]]</f>
        <v>2691.5305000000003</v>
      </c>
      <c r="S484">
        <f>Sales_Data[[#This Row],[Gross_Sales]]-Sales_Data[[#This Row],[Discount_Amount]]</f>
        <v>51139.0795</v>
      </c>
      <c r="T484">
        <f>Sales_Data[[#This Row],[Net Sales]]-Sales_Data[[#This Row],[Cost]]</f>
        <v>8012.6794999999984</v>
      </c>
      <c r="U484" s="2">
        <f>Sales_Data[[#This Row],[Profit]]/Sales_Data[[#This Row],[Net Sales]]</f>
        <v>0.15668407758493186</v>
      </c>
      <c r="V484">
        <f>YEAR(Sales_Data[[#This Row],[Order_Date]])</f>
        <v>2025</v>
      </c>
      <c r="W484" t="str">
        <f>TEXT(Sales_Data[[#This Row],[Order_Date]],"mmm")</f>
        <v>Jan</v>
      </c>
      <c r="X484">
        <f>MONTH(Sales_Data[[#This Row],[Order_Date]])</f>
        <v>1</v>
      </c>
      <c r="Y484" t="str">
        <f>"Q"&amp;ROUNDUP(MONTH(Sales_Data[[#This Row],[Order_Date]])/3,0)</f>
        <v>Q1</v>
      </c>
    </row>
    <row r="485" spans="1:25" x14ac:dyDescent="0.3">
      <c r="A485" t="s">
        <v>1131</v>
      </c>
      <c r="B485" s="1">
        <v>45907</v>
      </c>
      <c r="C485" t="s">
        <v>1132</v>
      </c>
      <c r="D485" t="s">
        <v>553</v>
      </c>
      <c r="E485" t="s">
        <v>30</v>
      </c>
      <c r="F485" t="s">
        <v>156</v>
      </c>
      <c r="G485" t="s">
        <v>32</v>
      </c>
      <c r="H485" t="s">
        <v>33</v>
      </c>
      <c r="I485" t="s">
        <v>34</v>
      </c>
      <c r="J485">
        <v>1</v>
      </c>
      <c r="K485">
        <v>1317.48</v>
      </c>
      <c r="L485">
        <v>0.05</v>
      </c>
      <c r="M485">
        <v>1019.63</v>
      </c>
      <c r="N485" t="s">
        <v>52</v>
      </c>
      <c r="O485" t="s">
        <v>53</v>
      </c>
      <c r="P485" t="s">
        <v>44</v>
      </c>
      <c r="Q485">
        <f>Sales_Data[[#This Row],[Quantity]]*Sales_Data[[#This Row],[Unit_Price]]</f>
        <v>1317.48</v>
      </c>
      <c r="R485">
        <f>Sales_Data[[#This Row],[Gross_Sales]]*Sales_Data[[#This Row],[Discount]]</f>
        <v>65.874000000000009</v>
      </c>
      <c r="S485">
        <f>Sales_Data[[#This Row],[Gross_Sales]]-Sales_Data[[#This Row],[Discount_Amount]]</f>
        <v>1251.606</v>
      </c>
      <c r="T485">
        <f>Sales_Data[[#This Row],[Net Sales]]-Sales_Data[[#This Row],[Cost]]</f>
        <v>231.976</v>
      </c>
      <c r="U485" s="2">
        <f>Sales_Data[[#This Row],[Profit]]/Sales_Data[[#This Row],[Net Sales]]</f>
        <v>0.1853426717353544</v>
      </c>
      <c r="V485">
        <f>YEAR(Sales_Data[[#This Row],[Order_Date]])</f>
        <v>2025</v>
      </c>
      <c r="W485" t="str">
        <f>TEXT(Sales_Data[[#This Row],[Order_Date]],"mmm")</f>
        <v>Sep</v>
      </c>
      <c r="X485">
        <f>MONTH(Sales_Data[[#This Row],[Order_Date]])</f>
        <v>9</v>
      </c>
      <c r="Y485" t="str">
        <f>"Q"&amp;ROUNDUP(MONTH(Sales_Data[[#This Row],[Order_Date]])/3,0)</f>
        <v>Q3</v>
      </c>
    </row>
    <row r="486" spans="1:25" x14ac:dyDescent="0.3">
      <c r="A486" t="s">
        <v>1133</v>
      </c>
      <c r="B486" s="1">
        <v>45667</v>
      </c>
      <c r="C486" t="s">
        <v>1134</v>
      </c>
      <c r="D486" t="s">
        <v>215</v>
      </c>
      <c r="E486" t="s">
        <v>39</v>
      </c>
      <c r="F486" t="s">
        <v>202</v>
      </c>
      <c r="G486" t="s">
        <v>21</v>
      </c>
      <c r="H486" t="s">
        <v>230</v>
      </c>
      <c r="I486" t="s">
        <v>231</v>
      </c>
      <c r="J486">
        <v>3</v>
      </c>
      <c r="K486">
        <v>2618.46</v>
      </c>
      <c r="L486">
        <v>0.2</v>
      </c>
      <c r="M486">
        <v>5306.5</v>
      </c>
      <c r="N486" t="s">
        <v>70</v>
      </c>
      <c r="O486" t="s">
        <v>35</v>
      </c>
      <c r="P486" t="s">
        <v>26</v>
      </c>
      <c r="Q486">
        <f>Sales_Data[[#This Row],[Quantity]]*Sales_Data[[#This Row],[Unit_Price]]</f>
        <v>7855.38</v>
      </c>
      <c r="R486">
        <f>Sales_Data[[#This Row],[Gross_Sales]]*Sales_Data[[#This Row],[Discount]]</f>
        <v>1571.076</v>
      </c>
      <c r="S486">
        <f>Sales_Data[[#This Row],[Gross_Sales]]-Sales_Data[[#This Row],[Discount_Amount]]</f>
        <v>6284.3040000000001</v>
      </c>
      <c r="T486">
        <f>Sales_Data[[#This Row],[Net Sales]]-Sales_Data[[#This Row],[Cost]]</f>
        <v>977.80400000000009</v>
      </c>
      <c r="U486" s="2">
        <f>Sales_Data[[#This Row],[Profit]]/Sales_Data[[#This Row],[Net Sales]]</f>
        <v>0.15559463705129478</v>
      </c>
      <c r="V486">
        <f>YEAR(Sales_Data[[#This Row],[Order_Date]])</f>
        <v>2025</v>
      </c>
      <c r="W486" t="str">
        <f>TEXT(Sales_Data[[#This Row],[Order_Date]],"mmm")</f>
        <v>Jan</v>
      </c>
      <c r="X486">
        <f>MONTH(Sales_Data[[#This Row],[Order_Date]])</f>
        <v>1</v>
      </c>
      <c r="Y486" t="str">
        <f>"Q"&amp;ROUNDUP(MONTH(Sales_Data[[#This Row],[Order_Date]])/3,0)</f>
        <v>Q1</v>
      </c>
    </row>
    <row r="487" spans="1:25" x14ac:dyDescent="0.3">
      <c r="A487" t="s">
        <v>1135</v>
      </c>
      <c r="B487" s="1">
        <v>45903</v>
      </c>
      <c r="C487" t="s">
        <v>1136</v>
      </c>
      <c r="D487" t="s">
        <v>29</v>
      </c>
      <c r="E487" t="s">
        <v>19</v>
      </c>
      <c r="F487" t="s">
        <v>66</v>
      </c>
      <c r="G487" t="s">
        <v>41</v>
      </c>
      <c r="H487" t="s">
        <v>42</v>
      </c>
      <c r="I487" t="s">
        <v>82</v>
      </c>
      <c r="J487">
        <v>3</v>
      </c>
      <c r="K487">
        <v>4570.46</v>
      </c>
      <c r="L487">
        <v>0.05</v>
      </c>
      <c r="M487">
        <v>11032.26</v>
      </c>
      <c r="N487" t="s">
        <v>52</v>
      </c>
      <c r="O487" t="s">
        <v>53</v>
      </c>
      <c r="P487" t="s">
        <v>44</v>
      </c>
      <c r="Q487">
        <f>Sales_Data[[#This Row],[Quantity]]*Sales_Data[[#This Row],[Unit_Price]]</f>
        <v>13711.380000000001</v>
      </c>
      <c r="R487">
        <f>Sales_Data[[#This Row],[Gross_Sales]]*Sales_Data[[#This Row],[Discount]]</f>
        <v>685.56900000000007</v>
      </c>
      <c r="S487">
        <f>Sales_Data[[#This Row],[Gross_Sales]]-Sales_Data[[#This Row],[Discount_Amount]]</f>
        <v>13025.811000000002</v>
      </c>
      <c r="T487">
        <f>Sales_Data[[#This Row],[Net Sales]]-Sales_Data[[#This Row],[Cost]]</f>
        <v>1993.5510000000013</v>
      </c>
      <c r="U487" s="2">
        <f>Sales_Data[[#This Row],[Profit]]/Sales_Data[[#This Row],[Net Sales]]</f>
        <v>0.15304620956038753</v>
      </c>
      <c r="V487">
        <f>YEAR(Sales_Data[[#This Row],[Order_Date]])</f>
        <v>2025</v>
      </c>
      <c r="W487" t="str">
        <f>TEXT(Sales_Data[[#This Row],[Order_Date]],"mmm")</f>
        <v>Sep</v>
      </c>
      <c r="X487">
        <f>MONTH(Sales_Data[[#This Row],[Order_Date]])</f>
        <v>9</v>
      </c>
      <c r="Y487" t="str">
        <f>"Q"&amp;ROUNDUP(MONTH(Sales_Data[[#This Row],[Order_Date]])/3,0)</f>
        <v>Q3</v>
      </c>
    </row>
    <row r="488" spans="1:25" x14ac:dyDescent="0.3">
      <c r="A488" t="s">
        <v>1137</v>
      </c>
      <c r="B488" s="1">
        <v>45982</v>
      </c>
      <c r="C488" t="s">
        <v>1138</v>
      </c>
      <c r="D488" t="s">
        <v>522</v>
      </c>
      <c r="E488" t="s">
        <v>119</v>
      </c>
      <c r="F488" t="s">
        <v>184</v>
      </c>
      <c r="G488" t="s">
        <v>67</v>
      </c>
      <c r="H488" t="s">
        <v>88</v>
      </c>
      <c r="I488" t="s">
        <v>157</v>
      </c>
      <c r="J488">
        <v>2</v>
      </c>
      <c r="K488">
        <v>4343.47</v>
      </c>
      <c r="L488">
        <v>0.15</v>
      </c>
      <c r="M488">
        <v>5978.83</v>
      </c>
      <c r="N488" t="s">
        <v>83</v>
      </c>
      <c r="O488" t="s">
        <v>35</v>
      </c>
      <c r="P488" t="s">
        <v>71</v>
      </c>
      <c r="Q488">
        <f>Sales_Data[[#This Row],[Quantity]]*Sales_Data[[#This Row],[Unit_Price]]</f>
        <v>8686.94</v>
      </c>
      <c r="R488">
        <f>Sales_Data[[#This Row],[Gross_Sales]]*Sales_Data[[#This Row],[Discount]]</f>
        <v>1303.0409999999999</v>
      </c>
      <c r="S488">
        <f>Sales_Data[[#This Row],[Gross_Sales]]-Sales_Data[[#This Row],[Discount_Amount]]</f>
        <v>7383.8990000000003</v>
      </c>
      <c r="T488">
        <f>Sales_Data[[#This Row],[Net Sales]]-Sales_Data[[#This Row],[Cost]]</f>
        <v>1405.0690000000004</v>
      </c>
      <c r="U488" s="2">
        <f>Sales_Data[[#This Row],[Profit]]/Sales_Data[[#This Row],[Net Sales]]</f>
        <v>0.19028822035621024</v>
      </c>
      <c r="V488">
        <f>YEAR(Sales_Data[[#This Row],[Order_Date]])</f>
        <v>2025</v>
      </c>
      <c r="W488" t="str">
        <f>TEXT(Sales_Data[[#This Row],[Order_Date]],"mmm")</f>
        <v>Nov</v>
      </c>
      <c r="X488">
        <f>MONTH(Sales_Data[[#This Row],[Order_Date]])</f>
        <v>11</v>
      </c>
      <c r="Y488" t="str">
        <f>"Q"&amp;ROUNDUP(MONTH(Sales_Data[[#This Row],[Order_Date]])/3,0)</f>
        <v>Q4</v>
      </c>
    </row>
    <row r="489" spans="1:25" x14ac:dyDescent="0.3">
      <c r="A489" t="s">
        <v>1139</v>
      </c>
      <c r="B489" s="1">
        <v>45757</v>
      </c>
      <c r="C489" t="s">
        <v>698</v>
      </c>
      <c r="D489" t="s">
        <v>596</v>
      </c>
      <c r="E489" t="s">
        <v>30</v>
      </c>
      <c r="F489" t="s">
        <v>31</v>
      </c>
      <c r="G489" t="s">
        <v>21</v>
      </c>
      <c r="H489" t="s">
        <v>230</v>
      </c>
      <c r="I489" t="s">
        <v>231</v>
      </c>
      <c r="J489">
        <v>2</v>
      </c>
      <c r="K489">
        <v>4454.0600000000004</v>
      </c>
      <c r="L489">
        <v>0</v>
      </c>
      <c r="M489">
        <v>5656.36</v>
      </c>
      <c r="N489" t="s">
        <v>24</v>
      </c>
      <c r="O489" t="s">
        <v>25</v>
      </c>
      <c r="P489" t="s">
        <v>44</v>
      </c>
      <c r="Q489">
        <f>Sales_Data[[#This Row],[Quantity]]*Sales_Data[[#This Row],[Unit_Price]]</f>
        <v>8908.1200000000008</v>
      </c>
      <c r="R489">
        <f>Sales_Data[[#This Row],[Gross_Sales]]*Sales_Data[[#This Row],[Discount]]</f>
        <v>0</v>
      </c>
      <c r="S489">
        <f>Sales_Data[[#This Row],[Gross_Sales]]-Sales_Data[[#This Row],[Discount_Amount]]</f>
        <v>8908.1200000000008</v>
      </c>
      <c r="T489">
        <f>Sales_Data[[#This Row],[Net Sales]]-Sales_Data[[#This Row],[Cost]]</f>
        <v>3251.7600000000011</v>
      </c>
      <c r="U489" s="2">
        <f>Sales_Data[[#This Row],[Profit]]/Sales_Data[[#This Row],[Net Sales]]</f>
        <v>0.36503325056240832</v>
      </c>
      <c r="V489">
        <f>YEAR(Sales_Data[[#This Row],[Order_Date]])</f>
        <v>2025</v>
      </c>
      <c r="W489" t="str">
        <f>TEXT(Sales_Data[[#This Row],[Order_Date]],"mmm")</f>
        <v>Apr</v>
      </c>
      <c r="X489">
        <f>MONTH(Sales_Data[[#This Row],[Order_Date]])</f>
        <v>4</v>
      </c>
      <c r="Y489" t="str">
        <f>"Q"&amp;ROUNDUP(MONTH(Sales_Data[[#This Row],[Order_Date]])/3,0)</f>
        <v>Q2</v>
      </c>
    </row>
    <row r="490" spans="1:25" x14ac:dyDescent="0.3">
      <c r="A490" t="s">
        <v>1140</v>
      </c>
      <c r="B490" s="1">
        <v>45947</v>
      </c>
      <c r="C490" t="s">
        <v>1141</v>
      </c>
      <c r="D490" t="s">
        <v>151</v>
      </c>
      <c r="E490" t="s">
        <v>48</v>
      </c>
      <c r="F490" t="s">
        <v>132</v>
      </c>
      <c r="G490" t="s">
        <v>41</v>
      </c>
      <c r="H490" t="s">
        <v>42</v>
      </c>
      <c r="I490" t="s">
        <v>82</v>
      </c>
      <c r="J490">
        <v>2</v>
      </c>
      <c r="K490">
        <v>23420.65</v>
      </c>
      <c r="L490">
        <v>0.2</v>
      </c>
      <c r="M490">
        <v>24165.13</v>
      </c>
      <c r="N490" t="s">
        <v>52</v>
      </c>
      <c r="O490" t="s">
        <v>35</v>
      </c>
      <c r="P490" t="s">
        <v>71</v>
      </c>
      <c r="Q490">
        <f>Sales_Data[[#This Row],[Quantity]]*Sales_Data[[#This Row],[Unit_Price]]</f>
        <v>46841.3</v>
      </c>
      <c r="R490">
        <f>Sales_Data[[#This Row],[Gross_Sales]]*Sales_Data[[#This Row],[Discount]]</f>
        <v>9368.26</v>
      </c>
      <c r="S490">
        <f>Sales_Data[[#This Row],[Gross_Sales]]-Sales_Data[[#This Row],[Discount_Amount]]</f>
        <v>37473.040000000001</v>
      </c>
      <c r="T490">
        <f>Sales_Data[[#This Row],[Net Sales]]-Sales_Data[[#This Row],[Cost]]</f>
        <v>13307.91</v>
      </c>
      <c r="U490" s="2">
        <f>Sales_Data[[#This Row],[Profit]]/Sales_Data[[#This Row],[Net Sales]]</f>
        <v>0.35513291689171733</v>
      </c>
      <c r="V490">
        <f>YEAR(Sales_Data[[#This Row],[Order_Date]])</f>
        <v>2025</v>
      </c>
      <c r="W490" t="str">
        <f>TEXT(Sales_Data[[#This Row],[Order_Date]],"mmm")</f>
        <v>Oct</v>
      </c>
      <c r="X490">
        <f>MONTH(Sales_Data[[#This Row],[Order_Date]])</f>
        <v>10</v>
      </c>
      <c r="Y490" t="str">
        <f>"Q"&amp;ROUNDUP(MONTH(Sales_Data[[#This Row],[Order_Date]])/3,0)</f>
        <v>Q4</v>
      </c>
    </row>
    <row r="491" spans="1:25" x14ac:dyDescent="0.3">
      <c r="A491" t="s">
        <v>1142</v>
      </c>
      <c r="B491" s="1">
        <v>45837</v>
      </c>
      <c r="C491" t="s">
        <v>760</v>
      </c>
      <c r="D491" t="s">
        <v>817</v>
      </c>
      <c r="E491" t="s">
        <v>30</v>
      </c>
      <c r="F491" t="s">
        <v>31</v>
      </c>
      <c r="G491" t="s">
        <v>67</v>
      </c>
      <c r="H491" t="s">
        <v>88</v>
      </c>
      <c r="I491" t="s">
        <v>157</v>
      </c>
      <c r="J491">
        <v>2</v>
      </c>
      <c r="K491">
        <v>2028.72</v>
      </c>
      <c r="L491">
        <v>0</v>
      </c>
      <c r="M491">
        <v>2592.9699999999998</v>
      </c>
      <c r="N491" t="s">
        <v>24</v>
      </c>
      <c r="O491" t="s">
        <v>53</v>
      </c>
      <c r="P491" t="s">
        <v>44</v>
      </c>
      <c r="Q491">
        <f>Sales_Data[[#This Row],[Quantity]]*Sales_Data[[#This Row],[Unit_Price]]</f>
        <v>4057.44</v>
      </c>
      <c r="R491">
        <f>Sales_Data[[#This Row],[Gross_Sales]]*Sales_Data[[#This Row],[Discount]]</f>
        <v>0</v>
      </c>
      <c r="S491">
        <f>Sales_Data[[#This Row],[Gross_Sales]]-Sales_Data[[#This Row],[Discount_Amount]]</f>
        <v>4057.44</v>
      </c>
      <c r="T491">
        <f>Sales_Data[[#This Row],[Net Sales]]-Sales_Data[[#This Row],[Cost]]</f>
        <v>1464.4700000000003</v>
      </c>
      <c r="U491" s="2">
        <f>Sales_Data[[#This Row],[Profit]]/Sales_Data[[#This Row],[Net Sales]]</f>
        <v>0.36093448085492336</v>
      </c>
      <c r="V491">
        <f>YEAR(Sales_Data[[#This Row],[Order_Date]])</f>
        <v>2025</v>
      </c>
      <c r="W491" t="str">
        <f>TEXT(Sales_Data[[#This Row],[Order_Date]],"mmm")</f>
        <v>Jun</v>
      </c>
      <c r="X491">
        <f>MONTH(Sales_Data[[#This Row],[Order_Date]])</f>
        <v>6</v>
      </c>
      <c r="Y491" t="str">
        <f>"Q"&amp;ROUNDUP(MONTH(Sales_Data[[#This Row],[Order_Date]])/3,0)</f>
        <v>Q2</v>
      </c>
    </row>
    <row r="492" spans="1:25" x14ac:dyDescent="0.3">
      <c r="A492" t="s">
        <v>1143</v>
      </c>
      <c r="B492" s="1">
        <v>45880</v>
      </c>
      <c r="C492" t="s">
        <v>1144</v>
      </c>
      <c r="D492" t="s">
        <v>527</v>
      </c>
      <c r="E492" t="s">
        <v>48</v>
      </c>
      <c r="F492" t="s">
        <v>126</v>
      </c>
      <c r="G492" t="s">
        <v>67</v>
      </c>
      <c r="H492" t="s">
        <v>68</v>
      </c>
      <c r="I492" t="s">
        <v>97</v>
      </c>
      <c r="J492">
        <v>2</v>
      </c>
      <c r="K492">
        <v>56133.32</v>
      </c>
      <c r="L492">
        <v>0.2</v>
      </c>
      <c r="M492">
        <v>61474.03</v>
      </c>
      <c r="N492" t="s">
        <v>52</v>
      </c>
      <c r="O492" t="s">
        <v>35</v>
      </c>
      <c r="P492" t="s">
        <v>71</v>
      </c>
      <c r="Q492">
        <f>Sales_Data[[#This Row],[Quantity]]*Sales_Data[[#This Row],[Unit_Price]]</f>
        <v>112266.64</v>
      </c>
      <c r="R492">
        <f>Sales_Data[[#This Row],[Gross_Sales]]*Sales_Data[[#This Row],[Discount]]</f>
        <v>22453.328000000001</v>
      </c>
      <c r="S492">
        <f>Sales_Data[[#This Row],[Gross_Sales]]-Sales_Data[[#This Row],[Discount_Amount]]</f>
        <v>89813.312000000005</v>
      </c>
      <c r="T492">
        <f>Sales_Data[[#This Row],[Net Sales]]-Sales_Data[[#This Row],[Cost]]</f>
        <v>28339.282000000007</v>
      </c>
      <c r="U492" s="2">
        <f>Sales_Data[[#This Row],[Profit]]/Sales_Data[[#This Row],[Net Sales]]</f>
        <v>0.3155354297590095</v>
      </c>
      <c r="V492">
        <f>YEAR(Sales_Data[[#This Row],[Order_Date]])</f>
        <v>2025</v>
      </c>
      <c r="W492" t="str">
        <f>TEXT(Sales_Data[[#This Row],[Order_Date]],"mmm")</f>
        <v>Aug</v>
      </c>
      <c r="X492">
        <f>MONTH(Sales_Data[[#This Row],[Order_Date]])</f>
        <v>8</v>
      </c>
      <c r="Y492" t="str">
        <f>"Q"&amp;ROUNDUP(MONTH(Sales_Data[[#This Row],[Order_Date]])/3,0)</f>
        <v>Q3</v>
      </c>
    </row>
    <row r="493" spans="1:25" x14ac:dyDescent="0.3">
      <c r="A493" t="s">
        <v>1145</v>
      </c>
      <c r="B493" s="1">
        <v>45907</v>
      </c>
      <c r="C493" t="s">
        <v>1146</v>
      </c>
      <c r="D493" t="s">
        <v>331</v>
      </c>
      <c r="E493" t="s">
        <v>48</v>
      </c>
      <c r="F493" t="s">
        <v>132</v>
      </c>
      <c r="G493" t="s">
        <v>67</v>
      </c>
      <c r="H493" t="s">
        <v>121</v>
      </c>
      <c r="I493" t="s">
        <v>122</v>
      </c>
      <c r="J493">
        <v>1</v>
      </c>
      <c r="K493">
        <v>34226.269999999997</v>
      </c>
      <c r="L493">
        <v>0</v>
      </c>
      <c r="M493">
        <v>28907.54</v>
      </c>
      <c r="N493" t="s">
        <v>52</v>
      </c>
      <c r="O493" t="s">
        <v>53</v>
      </c>
      <c r="P493" t="s">
        <v>44</v>
      </c>
      <c r="Q493">
        <f>Sales_Data[[#This Row],[Quantity]]*Sales_Data[[#This Row],[Unit_Price]]</f>
        <v>34226.269999999997</v>
      </c>
      <c r="R493">
        <f>Sales_Data[[#This Row],[Gross_Sales]]*Sales_Data[[#This Row],[Discount]]</f>
        <v>0</v>
      </c>
      <c r="S493">
        <f>Sales_Data[[#This Row],[Gross_Sales]]-Sales_Data[[#This Row],[Discount_Amount]]</f>
        <v>34226.269999999997</v>
      </c>
      <c r="T493">
        <f>Sales_Data[[#This Row],[Net Sales]]-Sales_Data[[#This Row],[Cost]]</f>
        <v>5318.7299999999959</v>
      </c>
      <c r="U493" s="2">
        <f>Sales_Data[[#This Row],[Profit]]/Sales_Data[[#This Row],[Net Sales]]</f>
        <v>0.15539905458584871</v>
      </c>
      <c r="V493">
        <f>YEAR(Sales_Data[[#This Row],[Order_Date]])</f>
        <v>2025</v>
      </c>
      <c r="W493" t="str">
        <f>TEXT(Sales_Data[[#This Row],[Order_Date]],"mmm")</f>
        <v>Sep</v>
      </c>
      <c r="X493">
        <f>MONTH(Sales_Data[[#This Row],[Order_Date]])</f>
        <v>9</v>
      </c>
      <c r="Y493" t="str">
        <f>"Q"&amp;ROUNDUP(MONTH(Sales_Data[[#This Row],[Order_Date]])/3,0)</f>
        <v>Q3</v>
      </c>
    </row>
    <row r="494" spans="1:25" x14ac:dyDescent="0.3">
      <c r="A494" t="s">
        <v>1147</v>
      </c>
      <c r="B494" s="1">
        <v>45804</v>
      </c>
      <c r="C494" t="s">
        <v>99</v>
      </c>
      <c r="D494" t="s">
        <v>260</v>
      </c>
      <c r="E494" t="s">
        <v>19</v>
      </c>
      <c r="F494" t="s">
        <v>66</v>
      </c>
      <c r="G494" t="s">
        <v>21</v>
      </c>
      <c r="H494" t="s">
        <v>297</v>
      </c>
      <c r="I494" t="s">
        <v>297</v>
      </c>
      <c r="J494">
        <v>3</v>
      </c>
      <c r="K494">
        <v>9963.27</v>
      </c>
      <c r="L494">
        <v>0.05</v>
      </c>
      <c r="M494">
        <v>17887.77</v>
      </c>
      <c r="N494" t="s">
        <v>109</v>
      </c>
      <c r="O494" t="s">
        <v>35</v>
      </c>
      <c r="P494" t="s">
        <v>44</v>
      </c>
      <c r="Q494">
        <f>Sales_Data[[#This Row],[Quantity]]*Sales_Data[[#This Row],[Unit_Price]]</f>
        <v>29889.81</v>
      </c>
      <c r="R494">
        <f>Sales_Data[[#This Row],[Gross_Sales]]*Sales_Data[[#This Row],[Discount]]</f>
        <v>1494.4905000000001</v>
      </c>
      <c r="S494">
        <f>Sales_Data[[#This Row],[Gross_Sales]]-Sales_Data[[#This Row],[Discount_Amount]]</f>
        <v>28395.319500000001</v>
      </c>
      <c r="T494">
        <f>Sales_Data[[#This Row],[Net Sales]]-Sales_Data[[#This Row],[Cost]]</f>
        <v>10507.549500000001</v>
      </c>
      <c r="U494" s="2">
        <f>Sales_Data[[#This Row],[Profit]]/Sales_Data[[#This Row],[Net Sales]]</f>
        <v>0.3700451231055879</v>
      </c>
      <c r="V494">
        <f>YEAR(Sales_Data[[#This Row],[Order_Date]])</f>
        <v>2025</v>
      </c>
      <c r="W494" t="str">
        <f>TEXT(Sales_Data[[#This Row],[Order_Date]],"mmm")</f>
        <v>May</v>
      </c>
      <c r="X494">
        <f>MONTH(Sales_Data[[#This Row],[Order_Date]])</f>
        <v>5</v>
      </c>
      <c r="Y494" t="str">
        <f>"Q"&amp;ROUNDUP(MONTH(Sales_Data[[#This Row],[Order_Date]])/3,0)</f>
        <v>Q2</v>
      </c>
    </row>
    <row r="495" spans="1:25" x14ac:dyDescent="0.3">
      <c r="A495" t="s">
        <v>1148</v>
      </c>
      <c r="B495" s="1">
        <v>45753</v>
      </c>
      <c r="C495" t="s">
        <v>1149</v>
      </c>
      <c r="D495" t="s">
        <v>125</v>
      </c>
      <c r="E495" t="s">
        <v>119</v>
      </c>
      <c r="F495" t="s">
        <v>249</v>
      </c>
      <c r="G495" t="s">
        <v>67</v>
      </c>
      <c r="H495" t="s">
        <v>121</v>
      </c>
      <c r="I495" t="s">
        <v>122</v>
      </c>
      <c r="J495">
        <v>2</v>
      </c>
      <c r="K495">
        <v>7816.81</v>
      </c>
      <c r="L495">
        <v>0.05</v>
      </c>
      <c r="M495">
        <v>9426.68</v>
      </c>
      <c r="N495" t="s">
        <v>52</v>
      </c>
      <c r="O495" t="s">
        <v>53</v>
      </c>
      <c r="P495" t="s">
        <v>71</v>
      </c>
      <c r="Q495">
        <f>Sales_Data[[#This Row],[Quantity]]*Sales_Data[[#This Row],[Unit_Price]]</f>
        <v>15633.62</v>
      </c>
      <c r="R495">
        <f>Sales_Data[[#This Row],[Gross_Sales]]*Sales_Data[[#This Row],[Discount]]</f>
        <v>781.68100000000004</v>
      </c>
      <c r="S495">
        <f>Sales_Data[[#This Row],[Gross_Sales]]-Sales_Data[[#This Row],[Discount_Amount]]</f>
        <v>14851.939</v>
      </c>
      <c r="T495">
        <f>Sales_Data[[#This Row],[Net Sales]]-Sales_Data[[#This Row],[Cost]]</f>
        <v>5425.259</v>
      </c>
      <c r="U495" s="2">
        <f>Sales_Data[[#This Row],[Profit]]/Sales_Data[[#This Row],[Net Sales]]</f>
        <v>0.36528960965972185</v>
      </c>
      <c r="V495">
        <f>YEAR(Sales_Data[[#This Row],[Order_Date]])</f>
        <v>2025</v>
      </c>
      <c r="W495" t="str">
        <f>TEXT(Sales_Data[[#This Row],[Order_Date]],"mmm")</f>
        <v>Apr</v>
      </c>
      <c r="X495">
        <f>MONTH(Sales_Data[[#This Row],[Order_Date]])</f>
        <v>4</v>
      </c>
      <c r="Y495" t="str">
        <f>"Q"&amp;ROUNDUP(MONTH(Sales_Data[[#This Row],[Order_Date]])/3,0)</f>
        <v>Q2</v>
      </c>
    </row>
    <row r="496" spans="1:25" x14ac:dyDescent="0.3">
      <c r="A496" t="s">
        <v>1150</v>
      </c>
      <c r="B496" s="1">
        <v>45914</v>
      </c>
      <c r="C496" t="s">
        <v>1151</v>
      </c>
      <c r="D496" t="s">
        <v>322</v>
      </c>
      <c r="E496" t="s">
        <v>48</v>
      </c>
      <c r="F496" t="s">
        <v>132</v>
      </c>
      <c r="G496" t="s">
        <v>67</v>
      </c>
      <c r="H496" t="s">
        <v>68</v>
      </c>
      <c r="I496" t="s">
        <v>69</v>
      </c>
      <c r="J496">
        <v>1</v>
      </c>
      <c r="K496">
        <v>32648.45</v>
      </c>
      <c r="L496">
        <v>0.05</v>
      </c>
      <c r="M496">
        <v>20178.37</v>
      </c>
      <c r="N496" t="s">
        <v>24</v>
      </c>
      <c r="O496" t="s">
        <v>35</v>
      </c>
      <c r="P496" t="s">
        <v>26</v>
      </c>
      <c r="Q496">
        <f>Sales_Data[[#This Row],[Quantity]]*Sales_Data[[#This Row],[Unit_Price]]</f>
        <v>32648.45</v>
      </c>
      <c r="R496">
        <f>Sales_Data[[#This Row],[Gross_Sales]]*Sales_Data[[#This Row],[Discount]]</f>
        <v>1632.4225000000001</v>
      </c>
      <c r="S496">
        <f>Sales_Data[[#This Row],[Gross_Sales]]-Sales_Data[[#This Row],[Discount_Amount]]</f>
        <v>31016.0275</v>
      </c>
      <c r="T496">
        <f>Sales_Data[[#This Row],[Net Sales]]-Sales_Data[[#This Row],[Cost]]</f>
        <v>10837.657500000001</v>
      </c>
      <c r="U496" s="2">
        <f>Sales_Data[[#This Row],[Profit]]/Sales_Data[[#This Row],[Net Sales]]</f>
        <v>0.34942119844328873</v>
      </c>
      <c r="V496">
        <f>YEAR(Sales_Data[[#This Row],[Order_Date]])</f>
        <v>2025</v>
      </c>
      <c r="W496" t="str">
        <f>TEXT(Sales_Data[[#This Row],[Order_Date]],"mmm")</f>
        <v>Sep</v>
      </c>
      <c r="X496">
        <f>MONTH(Sales_Data[[#This Row],[Order_Date]])</f>
        <v>9</v>
      </c>
      <c r="Y496" t="str">
        <f>"Q"&amp;ROUNDUP(MONTH(Sales_Data[[#This Row],[Order_Date]])/3,0)</f>
        <v>Q3</v>
      </c>
    </row>
    <row r="497" spans="1:25" x14ac:dyDescent="0.3">
      <c r="A497" t="s">
        <v>1152</v>
      </c>
      <c r="B497" s="1">
        <v>45982</v>
      </c>
      <c r="C497" t="s">
        <v>1153</v>
      </c>
      <c r="D497" t="s">
        <v>238</v>
      </c>
      <c r="E497" t="s">
        <v>39</v>
      </c>
      <c r="F497" t="s">
        <v>405</v>
      </c>
      <c r="G497" t="s">
        <v>67</v>
      </c>
      <c r="H497" t="s">
        <v>68</v>
      </c>
      <c r="I497" t="s">
        <v>69</v>
      </c>
      <c r="J497">
        <v>3</v>
      </c>
      <c r="K497">
        <v>4898.28</v>
      </c>
      <c r="L497">
        <v>0.05</v>
      </c>
      <c r="M497">
        <v>10754.46</v>
      </c>
      <c r="N497" t="s">
        <v>83</v>
      </c>
      <c r="O497" t="s">
        <v>25</v>
      </c>
      <c r="P497" t="s">
        <v>71</v>
      </c>
      <c r="Q497">
        <f>Sales_Data[[#This Row],[Quantity]]*Sales_Data[[#This Row],[Unit_Price]]</f>
        <v>14694.84</v>
      </c>
      <c r="R497">
        <f>Sales_Data[[#This Row],[Gross_Sales]]*Sales_Data[[#This Row],[Discount]]</f>
        <v>734.74200000000008</v>
      </c>
      <c r="S497">
        <f>Sales_Data[[#This Row],[Gross_Sales]]-Sales_Data[[#This Row],[Discount_Amount]]</f>
        <v>13960.098</v>
      </c>
      <c r="T497">
        <f>Sales_Data[[#This Row],[Net Sales]]-Sales_Data[[#This Row],[Cost]]</f>
        <v>3205.6380000000008</v>
      </c>
      <c r="U497" s="2">
        <f>Sales_Data[[#This Row],[Profit]]/Sales_Data[[#This Row],[Net Sales]]</f>
        <v>0.22962861722030897</v>
      </c>
      <c r="V497">
        <f>YEAR(Sales_Data[[#This Row],[Order_Date]])</f>
        <v>2025</v>
      </c>
      <c r="W497" t="str">
        <f>TEXT(Sales_Data[[#This Row],[Order_Date]],"mmm")</f>
        <v>Nov</v>
      </c>
      <c r="X497">
        <f>MONTH(Sales_Data[[#This Row],[Order_Date]])</f>
        <v>11</v>
      </c>
      <c r="Y497" t="str">
        <f>"Q"&amp;ROUNDUP(MONTH(Sales_Data[[#This Row],[Order_Date]])/3,0)</f>
        <v>Q4</v>
      </c>
    </row>
    <row r="498" spans="1:25" x14ac:dyDescent="0.3">
      <c r="A498" t="s">
        <v>1154</v>
      </c>
      <c r="B498" s="1">
        <v>45661</v>
      </c>
      <c r="C498" t="s">
        <v>552</v>
      </c>
      <c r="D498" t="s">
        <v>310</v>
      </c>
      <c r="E498" t="s">
        <v>48</v>
      </c>
      <c r="F498" t="s">
        <v>126</v>
      </c>
      <c r="G498" t="s">
        <v>32</v>
      </c>
      <c r="H498" t="s">
        <v>50</v>
      </c>
      <c r="I498" t="s">
        <v>58</v>
      </c>
      <c r="J498">
        <v>2</v>
      </c>
      <c r="K498">
        <v>6938.44</v>
      </c>
      <c r="L498">
        <v>0.2</v>
      </c>
      <c r="M498">
        <v>7804.13</v>
      </c>
      <c r="N498" t="s">
        <v>24</v>
      </c>
      <c r="O498" t="s">
        <v>25</v>
      </c>
      <c r="P498" t="s">
        <v>44</v>
      </c>
      <c r="Q498">
        <f>Sales_Data[[#This Row],[Quantity]]*Sales_Data[[#This Row],[Unit_Price]]</f>
        <v>13876.88</v>
      </c>
      <c r="R498">
        <f>Sales_Data[[#This Row],[Gross_Sales]]*Sales_Data[[#This Row],[Discount]]</f>
        <v>2775.3760000000002</v>
      </c>
      <c r="S498">
        <f>Sales_Data[[#This Row],[Gross_Sales]]-Sales_Data[[#This Row],[Discount_Amount]]</f>
        <v>11101.503999999999</v>
      </c>
      <c r="T498">
        <f>Sales_Data[[#This Row],[Net Sales]]-Sales_Data[[#This Row],[Cost]]</f>
        <v>3297.3739999999989</v>
      </c>
      <c r="U498" s="2">
        <f>Sales_Data[[#This Row],[Profit]]/Sales_Data[[#This Row],[Net Sales]]</f>
        <v>0.29702047578418195</v>
      </c>
      <c r="V498">
        <f>YEAR(Sales_Data[[#This Row],[Order_Date]])</f>
        <v>2025</v>
      </c>
      <c r="W498" t="str">
        <f>TEXT(Sales_Data[[#This Row],[Order_Date]],"mmm")</f>
        <v>Jan</v>
      </c>
      <c r="X498">
        <f>MONTH(Sales_Data[[#This Row],[Order_Date]])</f>
        <v>1</v>
      </c>
      <c r="Y498" t="str">
        <f>"Q"&amp;ROUNDUP(MONTH(Sales_Data[[#This Row],[Order_Date]])/3,0)</f>
        <v>Q1</v>
      </c>
    </row>
    <row r="499" spans="1:25" x14ac:dyDescent="0.3">
      <c r="A499" t="s">
        <v>1155</v>
      </c>
      <c r="B499" s="1">
        <v>45673</v>
      </c>
      <c r="C499" t="s">
        <v>1156</v>
      </c>
      <c r="D499" t="s">
        <v>436</v>
      </c>
      <c r="E499" t="s">
        <v>30</v>
      </c>
      <c r="F499" t="s">
        <v>210</v>
      </c>
      <c r="G499" t="s">
        <v>67</v>
      </c>
      <c r="H499" t="s">
        <v>121</v>
      </c>
      <c r="I499" t="s">
        <v>142</v>
      </c>
      <c r="J499">
        <v>1</v>
      </c>
      <c r="K499">
        <v>1098.5</v>
      </c>
      <c r="L499">
        <v>0.05</v>
      </c>
      <c r="M499">
        <v>902.29</v>
      </c>
      <c r="N499" t="s">
        <v>70</v>
      </c>
      <c r="O499" t="s">
        <v>35</v>
      </c>
      <c r="P499" t="s">
        <v>44</v>
      </c>
      <c r="Q499">
        <f>Sales_Data[[#This Row],[Quantity]]*Sales_Data[[#This Row],[Unit_Price]]</f>
        <v>1098.5</v>
      </c>
      <c r="R499">
        <f>Sales_Data[[#This Row],[Gross_Sales]]*Sales_Data[[#This Row],[Discount]]</f>
        <v>54.925000000000004</v>
      </c>
      <c r="S499">
        <f>Sales_Data[[#This Row],[Gross_Sales]]-Sales_Data[[#This Row],[Discount_Amount]]</f>
        <v>1043.575</v>
      </c>
      <c r="T499">
        <f>Sales_Data[[#This Row],[Net Sales]]-Sales_Data[[#This Row],[Cost]]</f>
        <v>141.28500000000008</v>
      </c>
      <c r="U499" s="2">
        <f>Sales_Data[[#This Row],[Profit]]/Sales_Data[[#This Row],[Net Sales]]</f>
        <v>0.13538557362911155</v>
      </c>
      <c r="V499">
        <f>YEAR(Sales_Data[[#This Row],[Order_Date]])</f>
        <v>2025</v>
      </c>
      <c r="W499" t="str">
        <f>TEXT(Sales_Data[[#This Row],[Order_Date]],"mmm")</f>
        <v>Jan</v>
      </c>
      <c r="X499">
        <f>MONTH(Sales_Data[[#This Row],[Order_Date]])</f>
        <v>1</v>
      </c>
      <c r="Y499" t="str">
        <f>"Q"&amp;ROUNDUP(MONTH(Sales_Data[[#This Row],[Order_Date]])/3,0)</f>
        <v>Q1</v>
      </c>
    </row>
    <row r="500" spans="1:25" x14ac:dyDescent="0.3">
      <c r="A500" t="s">
        <v>1157</v>
      </c>
      <c r="B500" s="1">
        <v>45937</v>
      </c>
      <c r="C500" t="s">
        <v>911</v>
      </c>
      <c r="D500" t="s">
        <v>504</v>
      </c>
      <c r="E500" t="s">
        <v>19</v>
      </c>
      <c r="F500" t="s">
        <v>20</v>
      </c>
      <c r="G500" t="s">
        <v>21</v>
      </c>
      <c r="H500" t="s">
        <v>22</v>
      </c>
      <c r="I500" t="s">
        <v>62</v>
      </c>
      <c r="J500">
        <v>1</v>
      </c>
      <c r="K500">
        <v>7695.71</v>
      </c>
      <c r="L500">
        <v>0.1</v>
      </c>
      <c r="M500">
        <v>4537.8900000000003</v>
      </c>
      <c r="N500" t="s">
        <v>24</v>
      </c>
      <c r="O500" t="s">
        <v>53</v>
      </c>
      <c r="P500" t="s">
        <v>26</v>
      </c>
      <c r="Q500">
        <f>Sales_Data[[#This Row],[Quantity]]*Sales_Data[[#This Row],[Unit_Price]]</f>
        <v>7695.71</v>
      </c>
      <c r="R500">
        <f>Sales_Data[[#This Row],[Gross_Sales]]*Sales_Data[[#This Row],[Discount]]</f>
        <v>769.57100000000003</v>
      </c>
      <c r="S500">
        <f>Sales_Data[[#This Row],[Gross_Sales]]-Sales_Data[[#This Row],[Discount_Amount]]</f>
        <v>6926.1390000000001</v>
      </c>
      <c r="T500">
        <f>Sales_Data[[#This Row],[Net Sales]]-Sales_Data[[#This Row],[Cost]]</f>
        <v>2388.2489999999998</v>
      </c>
      <c r="U500" s="2">
        <f>Sales_Data[[#This Row],[Profit]]/Sales_Data[[#This Row],[Net Sales]]</f>
        <v>0.34481678753487327</v>
      </c>
      <c r="V500">
        <f>YEAR(Sales_Data[[#This Row],[Order_Date]])</f>
        <v>2025</v>
      </c>
      <c r="W500" t="str">
        <f>TEXT(Sales_Data[[#This Row],[Order_Date]],"mmm")</f>
        <v>Oct</v>
      </c>
      <c r="X500">
        <f>MONTH(Sales_Data[[#This Row],[Order_Date]])</f>
        <v>10</v>
      </c>
      <c r="Y500" t="str">
        <f>"Q"&amp;ROUNDUP(MONTH(Sales_Data[[#This Row],[Order_Date]])/3,0)</f>
        <v>Q4</v>
      </c>
    </row>
    <row r="501" spans="1:25" x14ac:dyDescent="0.3">
      <c r="A501" t="s">
        <v>1158</v>
      </c>
      <c r="B501" s="1">
        <v>45993</v>
      </c>
      <c r="C501" t="s">
        <v>1159</v>
      </c>
      <c r="D501" t="s">
        <v>817</v>
      </c>
      <c r="E501" t="s">
        <v>39</v>
      </c>
      <c r="F501" t="s">
        <v>405</v>
      </c>
      <c r="G501" t="s">
        <v>21</v>
      </c>
      <c r="H501" t="s">
        <v>22</v>
      </c>
      <c r="I501" t="s">
        <v>23</v>
      </c>
      <c r="J501">
        <v>2</v>
      </c>
      <c r="K501">
        <v>3665.94</v>
      </c>
      <c r="L501">
        <v>0</v>
      </c>
      <c r="M501">
        <v>6079.53</v>
      </c>
      <c r="N501" t="s">
        <v>83</v>
      </c>
      <c r="O501" t="s">
        <v>25</v>
      </c>
      <c r="P501" t="s">
        <v>44</v>
      </c>
      <c r="Q501">
        <f>Sales_Data[[#This Row],[Quantity]]*Sales_Data[[#This Row],[Unit_Price]]</f>
        <v>7331.88</v>
      </c>
      <c r="R501">
        <f>Sales_Data[[#This Row],[Gross_Sales]]*Sales_Data[[#This Row],[Discount]]</f>
        <v>0</v>
      </c>
      <c r="S501">
        <f>Sales_Data[[#This Row],[Gross_Sales]]-Sales_Data[[#This Row],[Discount_Amount]]</f>
        <v>7331.88</v>
      </c>
      <c r="T501">
        <f>Sales_Data[[#This Row],[Net Sales]]-Sales_Data[[#This Row],[Cost]]</f>
        <v>1252.3500000000004</v>
      </c>
      <c r="U501" s="2">
        <f>Sales_Data[[#This Row],[Profit]]/Sales_Data[[#This Row],[Net Sales]]</f>
        <v>0.17080885120869413</v>
      </c>
      <c r="V501">
        <f>YEAR(Sales_Data[[#This Row],[Order_Date]])</f>
        <v>2025</v>
      </c>
      <c r="W501" t="str">
        <f>TEXT(Sales_Data[[#This Row],[Order_Date]],"mmm")</f>
        <v>Dec</v>
      </c>
      <c r="X501">
        <f>MONTH(Sales_Data[[#This Row],[Order_Date]])</f>
        <v>12</v>
      </c>
      <c r="Y501" t="str">
        <f>"Q"&amp;ROUNDUP(MONTH(Sales_Data[[#This Row],[Order_Date]])/3,0)</f>
        <v>Q4</v>
      </c>
    </row>
    <row r="502" spans="1:25" x14ac:dyDescent="0.3">
      <c r="A502" t="s">
        <v>1160</v>
      </c>
      <c r="B502" s="1">
        <v>45904</v>
      </c>
      <c r="C502" t="s">
        <v>1161</v>
      </c>
      <c r="D502" t="s">
        <v>527</v>
      </c>
      <c r="E502" t="s">
        <v>48</v>
      </c>
      <c r="F502" t="s">
        <v>126</v>
      </c>
      <c r="G502" t="s">
        <v>41</v>
      </c>
      <c r="H502" t="s">
        <v>147</v>
      </c>
      <c r="I502" t="s">
        <v>148</v>
      </c>
      <c r="J502">
        <v>3</v>
      </c>
      <c r="K502">
        <v>62824.09</v>
      </c>
      <c r="L502">
        <v>0.1</v>
      </c>
      <c r="M502">
        <v>133607.26999999999</v>
      </c>
      <c r="N502" t="s">
        <v>24</v>
      </c>
      <c r="O502" t="s">
        <v>35</v>
      </c>
      <c r="P502" t="s">
        <v>71</v>
      </c>
      <c r="Q502">
        <f>Sales_Data[[#This Row],[Quantity]]*Sales_Data[[#This Row],[Unit_Price]]</f>
        <v>188472.27</v>
      </c>
      <c r="R502">
        <f>Sales_Data[[#This Row],[Gross_Sales]]*Sales_Data[[#This Row],[Discount]]</f>
        <v>18847.226999999999</v>
      </c>
      <c r="S502">
        <f>Sales_Data[[#This Row],[Gross_Sales]]-Sales_Data[[#This Row],[Discount_Amount]]</f>
        <v>169625.04300000001</v>
      </c>
      <c r="T502">
        <f>Sales_Data[[#This Row],[Net Sales]]-Sales_Data[[#This Row],[Cost]]</f>
        <v>36017.773000000016</v>
      </c>
      <c r="U502" s="2">
        <f>Sales_Data[[#This Row],[Profit]]/Sales_Data[[#This Row],[Net Sales]]</f>
        <v>0.21233759097705882</v>
      </c>
      <c r="V502">
        <f>YEAR(Sales_Data[[#This Row],[Order_Date]])</f>
        <v>2025</v>
      </c>
      <c r="W502" t="str">
        <f>TEXT(Sales_Data[[#This Row],[Order_Date]],"mmm")</f>
        <v>Sep</v>
      </c>
      <c r="X502">
        <f>MONTH(Sales_Data[[#This Row],[Order_Date]])</f>
        <v>9</v>
      </c>
      <c r="Y502" t="str">
        <f>"Q"&amp;ROUNDUP(MONTH(Sales_Data[[#This Row],[Order_Date]])/3,0)</f>
        <v>Q3</v>
      </c>
    </row>
    <row r="503" spans="1:25" x14ac:dyDescent="0.3">
      <c r="A503" t="s">
        <v>1162</v>
      </c>
      <c r="B503" s="1">
        <v>45915</v>
      </c>
      <c r="C503" t="s">
        <v>1163</v>
      </c>
      <c r="D503" t="s">
        <v>80</v>
      </c>
      <c r="E503" t="s">
        <v>30</v>
      </c>
      <c r="F503" t="s">
        <v>87</v>
      </c>
      <c r="G503" t="s">
        <v>75</v>
      </c>
      <c r="H503" t="s">
        <v>185</v>
      </c>
      <c r="I503" t="s">
        <v>261</v>
      </c>
      <c r="J503">
        <v>3</v>
      </c>
      <c r="K503">
        <v>4860.6000000000004</v>
      </c>
      <c r="L503">
        <v>0.05</v>
      </c>
      <c r="M503">
        <v>10941.18</v>
      </c>
      <c r="N503" t="s">
        <v>109</v>
      </c>
      <c r="O503" t="s">
        <v>53</v>
      </c>
      <c r="P503" t="s">
        <v>26</v>
      </c>
      <c r="Q503">
        <f>Sales_Data[[#This Row],[Quantity]]*Sales_Data[[#This Row],[Unit_Price]]</f>
        <v>14581.800000000001</v>
      </c>
      <c r="R503">
        <f>Sales_Data[[#This Row],[Gross_Sales]]*Sales_Data[[#This Row],[Discount]]</f>
        <v>729.09000000000015</v>
      </c>
      <c r="S503">
        <f>Sales_Data[[#This Row],[Gross_Sales]]-Sales_Data[[#This Row],[Discount_Amount]]</f>
        <v>13852.710000000001</v>
      </c>
      <c r="T503">
        <f>Sales_Data[[#This Row],[Net Sales]]-Sales_Data[[#This Row],[Cost]]</f>
        <v>2911.5300000000007</v>
      </c>
      <c r="U503" s="2">
        <f>Sales_Data[[#This Row],[Profit]]/Sales_Data[[#This Row],[Net Sales]]</f>
        <v>0.21017764755055152</v>
      </c>
      <c r="V503">
        <f>YEAR(Sales_Data[[#This Row],[Order_Date]])</f>
        <v>2025</v>
      </c>
      <c r="W503" t="str">
        <f>TEXT(Sales_Data[[#This Row],[Order_Date]],"mmm")</f>
        <v>Sep</v>
      </c>
      <c r="X503">
        <f>MONTH(Sales_Data[[#This Row],[Order_Date]])</f>
        <v>9</v>
      </c>
      <c r="Y503" t="str">
        <f>"Q"&amp;ROUNDUP(MONTH(Sales_Data[[#This Row],[Order_Date]])/3,0)</f>
        <v>Q3</v>
      </c>
    </row>
    <row r="504" spans="1:25" x14ac:dyDescent="0.3">
      <c r="A504" t="s">
        <v>1164</v>
      </c>
      <c r="B504" s="1">
        <v>45817</v>
      </c>
      <c r="C504" t="s">
        <v>1165</v>
      </c>
      <c r="D504" t="s">
        <v>504</v>
      </c>
      <c r="E504" t="s">
        <v>119</v>
      </c>
      <c r="F504" t="s">
        <v>120</v>
      </c>
      <c r="G504" t="s">
        <v>32</v>
      </c>
      <c r="H504" t="s">
        <v>50</v>
      </c>
      <c r="I504" t="s">
        <v>58</v>
      </c>
      <c r="J504">
        <v>2</v>
      </c>
      <c r="K504">
        <v>7735.18</v>
      </c>
      <c r="L504">
        <v>0.2</v>
      </c>
      <c r="M504">
        <v>8805.26</v>
      </c>
      <c r="N504" t="s">
        <v>52</v>
      </c>
      <c r="O504" t="s">
        <v>35</v>
      </c>
      <c r="P504" t="s">
        <v>44</v>
      </c>
      <c r="Q504">
        <f>Sales_Data[[#This Row],[Quantity]]*Sales_Data[[#This Row],[Unit_Price]]</f>
        <v>15470.36</v>
      </c>
      <c r="R504">
        <f>Sales_Data[[#This Row],[Gross_Sales]]*Sales_Data[[#This Row],[Discount]]</f>
        <v>3094.0720000000001</v>
      </c>
      <c r="S504">
        <f>Sales_Data[[#This Row],[Gross_Sales]]-Sales_Data[[#This Row],[Discount_Amount]]</f>
        <v>12376.288</v>
      </c>
      <c r="T504">
        <f>Sales_Data[[#This Row],[Net Sales]]-Sales_Data[[#This Row],[Cost]]</f>
        <v>3571.0280000000002</v>
      </c>
      <c r="U504" s="2">
        <f>Sales_Data[[#This Row],[Profit]]/Sales_Data[[#This Row],[Net Sales]]</f>
        <v>0.28853788793538093</v>
      </c>
      <c r="V504">
        <f>YEAR(Sales_Data[[#This Row],[Order_Date]])</f>
        <v>2025</v>
      </c>
      <c r="W504" t="str">
        <f>TEXT(Sales_Data[[#This Row],[Order_Date]],"mmm")</f>
        <v>Jun</v>
      </c>
      <c r="X504">
        <f>MONTH(Sales_Data[[#This Row],[Order_Date]])</f>
        <v>6</v>
      </c>
      <c r="Y504" t="str">
        <f>"Q"&amp;ROUNDUP(MONTH(Sales_Data[[#This Row],[Order_Date]])/3,0)</f>
        <v>Q2</v>
      </c>
    </row>
    <row r="505" spans="1:25" x14ac:dyDescent="0.3">
      <c r="A505" t="s">
        <v>1166</v>
      </c>
      <c r="B505" s="1">
        <v>45997</v>
      </c>
      <c r="C505" t="s">
        <v>873</v>
      </c>
      <c r="D505" t="s">
        <v>252</v>
      </c>
      <c r="E505" t="s">
        <v>39</v>
      </c>
      <c r="F505" t="s">
        <v>96</v>
      </c>
      <c r="G505" t="s">
        <v>41</v>
      </c>
      <c r="H505" t="s">
        <v>42</v>
      </c>
      <c r="I505" t="s">
        <v>82</v>
      </c>
      <c r="J505">
        <v>1</v>
      </c>
      <c r="K505">
        <v>2482.9499999999998</v>
      </c>
      <c r="L505">
        <v>0.05</v>
      </c>
      <c r="M505">
        <v>1465.23</v>
      </c>
      <c r="N505" t="s">
        <v>52</v>
      </c>
      <c r="O505" t="s">
        <v>25</v>
      </c>
      <c r="P505" t="s">
        <v>44</v>
      </c>
      <c r="Q505">
        <f>Sales_Data[[#This Row],[Quantity]]*Sales_Data[[#This Row],[Unit_Price]]</f>
        <v>2482.9499999999998</v>
      </c>
      <c r="R505">
        <f>Sales_Data[[#This Row],[Gross_Sales]]*Sales_Data[[#This Row],[Discount]]</f>
        <v>124.14749999999999</v>
      </c>
      <c r="S505">
        <f>Sales_Data[[#This Row],[Gross_Sales]]-Sales_Data[[#This Row],[Discount_Amount]]</f>
        <v>2358.8024999999998</v>
      </c>
      <c r="T505">
        <f>Sales_Data[[#This Row],[Net Sales]]-Sales_Data[[#This Row],[Cost]]</f>
        <v>893.57249999999976</v>
      </c>
      <c r="U505" s="2">
        <f>Sales_Data[[#This Row],[Profit]]/Sales_Data[[#This Row],[Net Sales]]</f>
        <v>0.37882463665355615</v>
      </c>
      <c r="V505">
        <f>YEAR(Sales_Data[[#This Row],[Order_Date]])</f>
        <v>2025</v>
      </c>
      <c r="W505" t="str">
        <f>TEXT(Sales_Data[[#This Row],[Order_Date]],"mmm")</f>
        <v>Dec</v>
      </c>
      <c r="X505">
        <f>MONTH(Sales_Data[[#This Row],[Order_Date]])</f>
        <v>12</v>
      </c>
      <c r="Y505" t="str">
        <f>"Q"&amp;ROUNDUP(MONTH(Sales_Data[[#This Row],[Order_Date]])/3,0)</f>
        <v>Q4</v>
      </c>
    </row>
    <row r="506" spans="1:25" x14ac:dyDescent="0.3">
      <c r="A506" t="s">
        <v>1167</v>
      </c>
      <c r="B506" s="1">
        <v>45809</v>
      </c>
      <c r="C506" t="s">
        <v>1168</v>
      </c>
      <c r="D506" t="s">
        <v>229</v>
      </c>
      <c r="E506" t="s">
        <v>19</v>
      </c>
      <c r="F506" t="s">
        <v>81</v>
      </c>
      <c r="G506" t="s">
        <v>21</v>
      </c>
      <c r="H506" t="s">
        <v>22</v>
      </c>
      <c r="I506" t="s">
        <v>62</v>
      </c>
      <c r="J506">
        <v>1</v>
      </c>
      <c r="K506">
        <v>17377.689999999999</v>
      </c>
      <c r="L506">
        <v>0</v>
      </c>
      <c r="M506">
        <v>12430.17</v>
      </c>
      <c r="N506" t="s">
        <v>70</v>
      </c>
      <c r="O506" t="s">
        <v>25</v>
      </c>
      <c r="P506" t="s">
        <v>44</v>
      </c>
      <c r="Q506">
        <f>Sales_Data[[#This Row],[Quantity]]*Sales_Data[[#This Row],[Unit_Price]]</f>
        <v>17377.689999999999</v>
      </c>
      <c r="R506">
        <f>Sales_Data[[#This Row],[Gross_Sales]]*Sales_Data[[#This Row],[Discount]]</f>
        <v>0</v>
      </c>
      <c r="S506">
        <f>Sales_Data[[#This Row],[Gross_Sales]]-Sales_Data[[#This Row],[Discount_Amount]]</f>
        <v>17377.689999999999</v>
      </c>
      <c r="T506">
        <f>Sales_Data[[#This Row],[Net Sales]]-Sales_Data[[#This Row],[Cost]]</f>
        <v>4947.5199999999986</v>
      </c>
      <c r="U506" s="2">
        <f>Sales_Data[[#This Row],[Profit]]/Sales_Data[[#This Row],[Net Sales]]</f>
        <v>0.28470527440643717</v>
      </c>
      <c r="V506">
        <f>YEAR(Sales_Data[[#This Row],[Order_Date]])</f>
        <v>2025</v>
      </c>
      <c r="W506" t="str">
        <f>TEXT(Sales_Data[[#This Row],[Order_Date]],"mmm")</f>
        <v>Jun</v>
      </c>
      <c r="X506">
        <f>MONTH(Sales_Data[[#This Row],[Order_Date]])</f>
        <v>6</v>
      </c>
      <c r="Y506" t="str">
        <f>"Q"&amp;ROUNDUP(MONTH(Sales_Data[[#This Row],[Order_Date]])/3,0)</f>
        <v>Q2</v>
      </c>
    </row>
    <row r="507" spans="1:25" x14ac:dyDescent="0.3">
      <c r="A507" t="s">
        <v>1169</v>
      </c>
      <c r="B507" s="1">
        <v>45835</v>
      </c>
      <c r="C507" t="s">
        <v>1170</v>
      </c>
      <c r="D507" t="s">
        <v>1171</v>
      </c>
      <c r="E507" t="s">
        <v>119</v>
      </c>
      <c r="F507" t="s">
        <v>249</v>
      </c>
      <c r="G507" t="s">
        <v>21</v>
      </c>
      <c r="H507" t="s">
        <v>127</v>
      </c>
      <c r="I507" t="s">
        <v>128</v>
      </c>
      <c r="J507">
        <v>1</v>
      </c>
      <c r="K507">
        <v>6359.4</v>
      </c>
      <c r="L507">
        <v>0.05</v>
      </c>
      <c r="M507">
        <v>4690.3100000000004</v>
      </c>
      <c r="N507" t="s">
        <v>52</v>
      </c>
      <c r="O507" t="s">
        <v>35</v>
      </c>
      <c r="P507" t="s">
        <v>71</v>
      </c>
      <c r="Q507">
        <f>Sales_Data[[#This Row],[Quantity]]*Sales_Data[[#This Row],[Unit_Price]]</f>
        <v>6359.4</v>
      </c>
      <c r="R507">
        <f>Sales_Data[[#This Row],[Gross_Sales]]*Sales_Data[[#This Row],[Discount]]</f>
        <v>317.97000000000003</v>
      </c>
      <c r="S507">
        <f>Sales_Data[[#This Row],[Gross_Sales]]-Sales_Data[[#This Row],[Discount_Amount]]</f>
        <v>6041.4299999999994</v>
      </c>
      <c r="T507">
        <f>Sales_Data[[#This Row],[Net Sales]]-Sales_Data[[#This Row],[Cost]]</f>
        <v>1351.119999999999</v>
      </c>
      <c r="U507" s="2">
        <f>Sales_Data[[#This Row],[Profit]]/Sales_Data[[#This Row],[Net Sales]]</f>
        <v>0.22364241578566649</v>
      </c>
      <c r="V507">
        <f>YEAR(Sales_Data[[#This Row],[Order_Date]])</f>
        <v>2025</v>
      </c>
      <c r="W507" t="str">
        <f>TEXT(Sales_Data[[#This Row],[Order_Date]],"mmm")</f>
        <v>Jun</v>
      </c>
      <c r="X507">
        <f>MONTH(Sales_Data[[#This Row],[Order_Date]])</f>
        <v>6</v>
      </c>
      <c r="Y507" t="str">
        <f>"Q"&amp;ROUNDUP(MONTH(Sales_Data[[#This Row],[Order_Date]])/3,0)</f>
        <v>Q2</v>
      </c>
    </row>
    <row r="508" spans="1:25" x14ac:dyDescent="0.3">
      <c r="A508" t="s">
        <v>1172</v>
      </c>
      <c r="B508" s="1">
        <v>45820</v>
      </c>
      <c r="C508" t="s">
        <v>1173</v>
      </c>
      <c r="D508" t="s">
        <v>29</v>
      </c>
      <c r="E508" t="s">
        <v>48</v>
      </c>
      <c r="F508" t="s">
        <v>152</v>
      </c>
      <c r="G508" t="s">
        <v>75</v>
      </c>
      <c r="H508" t="s">
        <v>256</v>
      </c>
      <c r="I508" t="s">
        <v>334</v>
      </c>
      <c r="J508">
        <v>3</v>
      </c>
      <c r="K508">
        <v>26451.7</v>
      </c>
      <c r="L508">
        <v>0.1</v>
      </c>
      <c r="M508">
        <v>57972.07</v>
      </c>
      <c r="N508" t="s">
        <v>52</v>
      </c>
      <c r="O508" t="s">
        <v>35</v>
      </c>
      <c r="P508" t="s">
        <v>26</v>
      </c>
      <c r="Q508">
        <f>Sales_Data[[#This Row],[Quantity]]*Sales_Data[[#This Row],[Unit_Price]]</f>
        <v>79355.100000000006</v>
      </c>
      <c r="R508">
        <f>Sales_Data[[#This Row],[Gross_Sales]]*Sales_Data[[#This Row],[Discount]]</f>
        <v>7935.5100000000011</v>
      </c>
      <c r="S508">
        <f>Sales_Data[[#This Row],[Gross_Sales]]-Sales_Data[[#This Row],[Discount_Amount]]</f>
        <v>71419.590000000011</v>
      </c>
      <c r="T508">
        <f>Sales_Data[[#This Row],[Net Sales]]-Sales_Data[[#This Row],[Cost]]</f>
        <v>13447.520000000011</v>
      </c>
      <c r="U508" s="2">
        <f>Sales_Data[[#This Row],[Profit]]/Sales_Data[[#This Row],[Net Sales]]</f>
        <v>0.18828895545325883</v>
      </c>
      <c r="V508">
        <f>YEAR(Sales_Data[[#This Row],[Order_Date]])</f>
        <v>2025</v>
      </c>
      <c r="W508" t="str">
        <f>TEXT(Sales_Data[[#This Row],[Order_Date]],"mmm")</f>
        <v>Jun</v>
      </c>
      <c r="X508">
        <f>MONTH(Sales_Data[[#This Row],[Order_Date]])</f>
        <v>6</v>
      </c>
      <c r="Y508" t="str">
        <f>"Q"&amp;ROUNDUP(MONTH(Sales_Data[[#This Row],[Order_Date]])/3,0)</f>
        <v>Q2</v>
      </c>
    </row>
    <row r="509" spans="1:25" x14ac:dyDescent="0.3">
      <c r="A509" t="s">
        <v>1174</v>
      </c>
      <c r="B509" s="1">
        <v>45690</v>
      </c>
      <c r="C509" t="s">
        <v>1175</v>
      </c>
      <c r="D509" t="s">
        <v>857</v>
      </c>
      <c r="E509" t="s">
        <v>30</v>
      </c>
      <c r="F509" t="s">
        <v>31</v>
      </c>
      <c r="G509" t="s">
        <v>41</v>
      </c>
      <c r="H509" t="s">
        <v>42</v>
      </c>
      <c r="I509" t="s">
        <v>43</v>
      </c>
      <c r="J509">
        <v>4</v>
      </c>
      <c r="K509">
        <v>3582.96</v>
      </c>
      <c r="L509">
        <v>0.1</v>
      </c>
      <c r="M509">
        <v>9851.81</v>
      </c>
      <c r="N509" t="s">
        <v>24</v>
      </c>
      <c r="O509" t="s">
        <v>35</v>
      </c>
      <c r="P509" t="s">
        <v>44</v>
      </c>
      <c r="Q509">
        <f>Sales_Data[[#This Row],[Quantity]]*Sales_Data[[#This Row],[Unit_Price]]</f>
        <v>14331.84</v>
      </c>
      <c r="R509">
        <f>Sales_Data[[#This Row],[Gross_Sales]]*Sales_Data[[#This Row],[Discount]]</f>
        <v>1433.1840000000002</v>
      </c>
      <c r="S509">
        <f>Sales_Data[[#This Row],[Gross_Sales]]-Sales_Data[[#This Row],[Discount_Amount]]</f>
        <v>12898.655999999999</v>
      </c>
      <c r="T509">
        <f>Sales_Data[[#This Row],[Net Sales]]-Sales_Data[[#This Row],[Cost]]</f>
        <v>3046.8459999999995</v>
      </c>
      <c r="U509" s="2">
        <f>Sales_Data[[#This Row],[Profit]]/Sales_Data[[#This Row],[Net Sales]]</f>
        <v>0.23621422262908631</v>
      </c>
      <c r="V509">
        <f>YEAR(Sales_Data[[#This Row],[Order_Date]])</f>
        <v>2025</v>
      </c>
      <c r="W509" t="str">
        <f>TEXT(Sales_Data[[#This Row],[Order_Date]],"mmm")</f>
        <v>Feb</v>
      </c>
      <c r="X509">
        <f>MONTH(Sales_Data[[#This Row],[Order_Date]])</f>
        <v>2</v>
      </c>
      <c r="Y509" t="str">
        <f>"Q"&amp;ROUNDUP(MONTH(Sales_Data[[#This Row],[Order_Date]])/3,0)</f>
        <v>Q1</v>
      </c>
    </row>
    <row r="510" spans="1:25" x14ac:dyDescent="0.3">
      <c r="A510" t="s">
        <v>1176</v>
      </c>
      <c r="B510" s="1">
        <v>45836</v>
      </c>
      <c r="C510" t="s">
        <v>1177</v>
      </c>
      <c r="D510" t="s">
        <v>302</v>
      </c>
      <c r="E510" t="s">
        <v>119</v>
      </c>
      <c r="F510" t="s">
        <v>249</v>
      </c>
      <c r="G510" t="s">
        <v>21</v>
      </c>
      <c r="H510" t="s">
        <v>230</v>
      </c>
      <c r="I510" t="s">
        <v>231</v>
      </c>
      <c r="J510">
        <v>1</v>
      </c>
      <c r="K510">
        <v>640.44000000000005</v>
      </c>
      <c r="L510">
        <v>0.1</v>
      </c>
      <c r="M510">
        <v>504.39</v>
      </c>
      <c r="N510" t="s">
        <v>52</v>
      </c>
      <c r="O510" t="s">
        <v>35</v>
      </c>
      <c r="P510" t="s">
        <v>44</v>
      </c>
      <c r="Q510">
        <f>Sales_Data[[#This Row],[Quantity]]*Sales_Data[[#This Row],[Unit_Price]]</f>
        <v>640.44000000000005</v>
      </c>
      <c r="R510">
        <f>Sales_Data[[#This Row],[Gross_Sales]]*Sales_Data[[#This Row],[Discount]]</f>
        <v>64.044000000000011</v>
      </c>
      <c r="S510">
        <f>Sales_Data[[#This Row],[Gross_Sales]]-Sales_Data[[#This Row],[Discount_Amount]]</f>
        <v>576.39600000000007</v>
      </c>
      <c r="T510">
        <f>Sales_Data[[#This Row],[Net Sales]]-Sales_Data[[#This Row],[Cost]]</f>
        <v>72.006000000000085</v>
      </c>
      <c r="U510" s="2">
        <f>Sales_Data[[#This Row],[Profit]]/Sales_Data[[#This Row],[Net Sales]]</f>
        <v>0.12492453105156885</v>
      </c>
      <c r="V510">
        <f>YEAR(Sales_Data[[#This Row],[Order_Date]])</f>
        <v>2025</v>
      </c>
      <c r="W510" t="str">
        <f>TEXT(Sales_Data[[#This Row],[Order_Date]],"mmm")</f>
        <v>Jun</v>
      </c>
      <c r="X510">
        <f>MONTH(Sales_Data[[#This Row],[Order_Date]])</f>
        <v>6</v>
      </c>
      <c r="Y510" t="str">
        <f>"Q"&amp;ROUNDUP(MONTH(Sales_Data[[#This Row],[Order_Date]])/3,0)</f>
        <v>Q2</v>
      </c>
    </row>
    <row r="511" spans="1:25" x14ac:dyDescent="0.3">
      <c r="A511" t="s">
        <v>1178</v>
      </c>
      <c r="B511" s="1">
        <v>45758</v>
      </c>
      <c r="C511" t="s">
        <v>881</v>
      </c>
      <c r="D511" t="s">
        <v>95</v>
      </c>
      <c r="E511" t="s">
        <v>48</v>
      </c>
      <c r="F511" t="s">
        <v>152</v>
      </c>
      <c r="G511" t="s">
        <v>75</v>
      </c>
      <c r="H511" t="s">
        <v>185</v>
      </c>
      <c r="I511" t="s">
        <v>186</v>
      </c>
      <c r="J511">
        <v>3</v>
      </c>
      <c r="K511">
        <v>10780.82</v>
      </c>
      <c r="L511">
        <v>0</v>
      </c>
      <c r="M511">
        <v>24984.66</v>
      </c>
      <c r="N511" t="s">
        <v>70</v>
      </c>
      <c r="O511" t="s">
        <v>35</v>
      </c>
      <c r="P511" t="s">
        <v>44</v>
      </c>
      <c r="Q511">
        <f>Sales_Data[[#This Row],[Quantity]]*Sales_Data[[#This Row],[Unit_Price]]</f>
        <v>32342.46</v>
      </c>
      <c r="R511">
        <f>Sales_Data[[#This Row],[Gross_Sales]]*Sales_Data[[#This Row],[Discount]]</f>
        <v>0</v>
      </c>
      <c r="S511">
        <f>Sales_Data[[#This Row],[Gross_Sales]]-Sales_Data[[#This Row],[Discount_Amount]]</f>
        <v>32342.46</v>
      </c>
      <c r="T511">
        <f>Sales_Data[[#This Row],[Net Sales]]-Sales_Data[[#This Row],[Cost]]</f>
        <v>7357.7999999999993</v>
      </c>
      <c r="U511" s="2">
        <f>Sales_Data[[#This Row],[Profit]]/Sales_Data[[#This Row],[Net Sales]]</f>
        <v>0.22749660971985433</v>
      </c>
      <c r="V511">
        <f>YEAR(Sales_Data[[#This Row],[Order_Date]])</f>
        <v>2025</v>
      </c>
      <c r="W511" t="str">
        <f>TEXT(Sales_Data[[#This Row],[Order_Date]],"mmm")</f>
        <v>Apr</v>
      </c>
      <c r="X511">
        <f>MONTH(Sales_Data[[#This Row],[Order_Date]])</f>
        <v>4</v>
      </c>
      <c r="Y511" t="str">
        <f>"Q"&amp;ROUNDUP(MONTH(Sales_Data[[#This Row],[Order_Date]])/3,0)</f>
        <v>Q2</v>
      </c>
    </row>
    <row r="512" spans="1:25" x14ac:dyDescent="0.3">
      <c r="A512" t="s">
        <v>1179</v>
      </c>
      <c r="B512" s="1">
        <v>45925</v>
      </c>
      <c r="C512" t="s">
        <v>1180</v>
      </c>
      <c r="D512" t="s">
        <v>723</v>
      </c>
      <c r="E512" t="s">
        <v>19</v>
      </c>
      <c r="F512" t="s">
        <v>113</v>
      </c>
      <c r="G512" t="s">
        <v>41</v>
      </c>
      <c r="H512" t="s">
        <v>147</v>
      </c>
      <c r="I512" t="s">
        <v>369</v>
      </c>
      <c r="J512">
        <v>2</v>
      </c>
      <c r="K512">
        <v>15053.56</v>
      </c>
      <c r="L512">
        <v>0.1</v>
      </c>
      <c r="M512">
        <v>17384.96</v>
      </c>
      <c r="N512" t="s">
        <v>24</v>
      </c>
      <c r="O512" t="s">
        <v>35</v>
      </c>
      <c r="P512" t="s">
        <v>44</v>
      </c>
      <c r="Q512">
        <f>Sales_Data[[#This Row],[Quantity]]*Sales_Data[[#This Row],[Unit_Price]]</f>
        <v>30107.119999999999</v>
      </c>
      <c r="R512">
        <f>Sales_Data[[#This Row],[Gross_Sales]]*Sales_Data[[#This Row],[Discount]]</f>
        <v>3010.712</v>
      </c>
      <c r="S512">
        <f>Sales_Data[[#This Row],[Gross_Sales]]-Sales_Data[[#This Row],[Discount_Amount]]</f>
        <v>27096.407999999999</v>
      </c>
      <c r="T512">
        <f>Sales_Data[[#This Row],[Net Sales]]-Sales_Data[[#This Row],[Cost]]</f>
        <v>9711.4480000000003</v>
      </c>
      <c r="U512" s="2">
        <f>Sales_Data[[#This Row],[Profit]]/Sales_Data[[#This Row],[Net Sales]]</f>
        <v>0.35840351975804324</v>
      </c>
      <c r="V512">
        <f>YEAR(Sales_Data[[#This Row],[Order_Date]])</f>
        <v>2025</v>
      </c>
      <c r="W512" t="str">
        <f>TEXT(Sales_Data[[#This Row],[Order_Date]],"mmm")</f>
        <v>Sep</v>
      </c>
      <c r="X512">
        <f>MONTH(Sales_Data[[#This Row],[Order_Date]])</f>
        <v>9</v>
      </c>
      <c r="Y512" t="str">
        <f>"Q"&amp;ROUNDUP(MONTH(Sales_Data[[#This Row],[Order_Date]])/3,0)</f>
        <v>Q3</v>
      </c>
    </row>
    <row r="513" spans="1:25" x14ac:dyDescent="0.3">
      <c r="A513" t="s">
        <v>1181</v>
      </c>
      <c r="B513" s="1">
        <v>45980</v>
      </c>
      <c r="C513" t="s">
        <v>909</v>
      </c>
      <c r="D513" t="s">
        <v>694</v>
      </c>
      <c r="E513" t="s">
        <v>48</v>
      </c>
      <c r="F513" t="s">
        <v>152</v>
      </c>
      <c r="G513" t="s">
        <v>41</v>
      </c>
      <c r="H513" t="s">
        <v>147</v>
      </c>
      <c r="I513" t="s">
        <v>148</v>
      </c>
      <c r="J513">
        <v>1</v>
      </c>
      <c r="K513">
        <v>42493.93</v>
      </c>
      <c r="L513">
        <v>0.15</v>
      </c>
      <c r="M513">
        <v>30423.75</v>
      </c>
      <c r="N513" t="s">
        <v>52</v>
      </c>
      <c r="O513" t="s">
        <v>35</v>
      </c>
      <c r="P513" t="s">
        <v>44</v>
      </c>
      <c r="Q513">
        <f>Sales_Data[[#This Row],[Quantity]]*Sales_Data[[#This Row],[Unit_Price]]</f>
        <v>42493.93</v>
      </c>
      <c r="R513">
        <f>Sales_Data[[#This Row],[Gross_Sales]]*Sales_Data[[#This Row],[Discount]]</f>
        <v>6374.0895</v>
      </c>
      <c r="S513">
        <f>Sales_Data[[#This Row],[Gross_Sales]]-Sales_Data[[#This Row],[Discount_Amount]]</f>
        <v>36119.840499999998</v>
      </c>
      <c r="T513">
        <f>Sales_Data[[#This Row],[Net Sales]]-Sales_Data[[#This Row],[Cost]]</f>
        <v>5696.0904999999984</v>
      </c>
      <c r="U513" s="2">
        <f>Sales_Data[[#This Row],[Profit]]/Sales_Data[[#This Row],[Net Sales]]</f>
        <v>0.15769976891232393</v>
      </c>
      <c r="V513">
        <f>YEAR(Sales_Data[[#This Row],[Order_Date]])</f>
        <v>2025</v>
      </c>
      <c r="W513" t="str">
        <f>TEXT(Sales_Data[[#This Row],[Order_Date]],"mmm")</f>
        <v>Nov</v>
      </c>
      <c r="X513">
        <f>MONTH(Sales_Data[[#This Row],[Order_Date]])</f>
        <v>11</v>
      </c>
      <c r="Y513" t="str">
        <f>"Q"&amp;ROUNDUP(MONTH(Sales_Data[[#This Row],[Order_Date]])/3,0)</f>
        <v>Q4</v>
      </c>
    </row>
    <row r="514" spans="1:25" x14ac:dyDescent="0.3">
      <c r="A514" t="s">
        <v>1182</v>
      </c>
      <c r="B514" s="1">
        <v>45722</v>
      </c>
      <c r="C514" t="s">
        <v>1183</v>
      </c>
      <c r="D514" t="s">
        <v>504</v>
      </c>
      <c r="E514" t="s">
        <v>39</v>
      </c>
      <c r="F514" t="s">
        <v>405</v>
      </c>
      <c r="G514" t="s">
        <v>41</v>
      </c>
      <c r="H514" t="s">
        <v>42</v>
      </c>
      <c r="I514" t="s">
        <v>82</v>
      </c>
      <c r="J514">
        <v>2</v>
      </c>
      <c r="K514">
        <v>2803.69</v>
      </c>
      <c r="L514">
        <v>0</v>
      </c>
      <c r="M514">
        <v>4428.3</v>
      </c>
      <c r="N514" t="s">
        <v>52</v>
      </c>
      <c r="O514" t="s">
        <v>25</v>
      </c>
      <c r="P514" t="s">
        <v>71</v>
      </c>
      <c r="Q514">
        <f>Sales_Data[[#This Row],[Quantity]]*Sales_Data[[#This Row],[Unit_Price]]</f>
        <v>5607.38</v>
      </c>
      <c r="R514">
        <f>Sales_Data[[#This Row],[Gross_Sales]]*Sales_Data[[#This Row],[Discount]]</f>
        <v>0</v>
      </c>
      <c r="S514">
        <f>Sales_Data[[#This Row],[Gross_Sales]]-Sales_Data[[#This Row],[Discount_Amount]]</f>
        <v>5607.38</v>
      </c>
      <c r="T514">
        <f>Sales_Data[[#This Row],[Net Sales]]-Sales_Data[[#This Row],[Cost]]</f>
        <v>1179.08</v>
      </c>
      <c r="U514" s="2">
        <f>Sales_Data[[#This Row],[Profit]]/Sales_Data[[#This Row],[Net Sales]]</f>
        <v>0.21027289036947736</v>
      </c>
      <c r="V514">
        <f>YEAR(Sales_Data[[#This Row],[Order_Date]])</f>
        <v>2025</v>
      </c>
      <c r="W514" t="str">
        <f>TEXT(Sales_Data[[#This Row],[Order_Date]],"mmm")</f>
        <v>Mar</v>
      </c>
      <c r="X514">
        <f>MONTH(Sales_Data[[#This Row],[Order_Date]])</f>
        <v>3</v>
      </c>
      <c r="Y514" t="str">
        <f>"Q"&amp;ROUNDUP(MONTH(Sales_Data[[#This Row],[Order_Date]])/3,0)</f>
        <v>Q1</v>
      </c>
    </row>
    <row r="515" spans="1:25" x14ac:dyDescent="0.3">
      <c r="A515" t="s">
        <v>1184</v>
      </c>
      <c r="B515" s="1">
        <v>45825</v>
      </c>
      <c r="C515" t="s">
        <v>1185</v>
      </c>
      <c r="D515" t="s">
        <v>224</v>
      </c>
      <c r="E515" t="s">
        <v>39</v>
      </c>
      <c r="F515" t="s">
        <v>405</v>
      </c>
      <c r="G515" t="s">
        <v>41</v>
      </c>
      <c r="H515" t="s">
        <v>171</v>
      </c>
      <c r="I515" t="s">
        <v>172</v>
      </c>
      <c r="J515">
        <v>3</v>
      </c>
      <c r="K515">
        <v>3704.4</v>
      </c>
      <c r="L515">
        <v>0</v>
      </c>
      <c r="M515">
        <v>8384.2900000000009</v>
      </c>
      <c r="N515" t="s">
        <v>52</v>
      </c>
      <c r="O515" t="s">
        <v>53</v>
      </c>
      <c r="P515" t="s">
        <v>71</v>
      </c>
      <c r="Q515">
        <f>Sales_Data[[#This Row],[Quantity]]*Sales_Data[[#This Row],[Unit_Price]]</f>
        <v>11113.2</v>
      </c>
      <c r="R515">
        <f>Sales_Data[[#This Row],[Gross_Sales]]*Sales_Data[[#This Row],[Discount]]</f>
        <v>0</v>
      </c>
      <c r="S515">
        <f>Sales_Data[[#This Row],[Gross_Sales]]-Sales_Data[[#This Row],[Discount_Amount]]</f>
        <v>11113.2</v>
      </c>
      <c r="T515">
        <f>Sales_Data[[#This Row],[Net Sales]]-Sales_Data[[#This Row],[Cost]]</f>
        <v>2728.91</v>
      </c>
      <c r="U515" s="2">
        <f>Sales_Data[[#This Row],[Profit]]/Sales_Data[[#This Row],[Net Sales]]</f>
        <v>0.24555573552172189</v>
      </c>
      <c r="V515">
        <f>YEAR(Sales_Data[[#This Row],[Order_Date]])</f>
        <v>2025</v>
      </c>
      <c r="W515" t="str">
        <f>TEXT(Sales_Data[[#This Row],[Order_Date]],"mmm")</f>
        <v>Jun</v>
      </c>
      <c r="X515">
        <f>MONTH(Sales_Data[[#This Row],[Order_Date]])</f>
        <v>6</v>
      </c>
      <c r="Y515" t="str">
        <f>"Q"&amp;ROUNDUP(MONTH(Sales_Data[[#This Row],[Order_Date]])/3,0)</f>
        <v>Q2</v>
      </c>
    </row>
    <row r="516" spans="1:25" x14ac:dyDescent="0.3">
      <c r="A516" t="s">
        <v>1186</v>
      </c>
      <c r="B516" s="1">
        <v>45987</v>
      </c>
      <c r="C516" t="s">
        <v>567</v>
      </c>
      <c r="D516" t="s">
        <v>218</v>
      </c>
      <c r="E516" t="s">
        <v>19</v>
      </c>
      <c r="F516" t="s">
        <v>20</v>
      </c>
      <c r="G516" t="s">
        <v>21</v>
      </c>
      <c r="H516" t="s">
        <v>22</v>
      </c>
      <c r="I516" t="s">
        <v>23</v>
      </c>
      <c r="J516">
        <v>1</v>
      </c>
      <c r="K516">
        <v>16358.96</v>
      </c>
      <c r="L516">
        <v>0.1</v>
      </c>
      <c r="M516">
        <v>12110.77</v>
      </c>
      <c r="N516" t="s">
        <v>70</v>
      </c>
      <c r="O516" t="s">
        <v>35</v>
      </c>
      <c r="P516" t="s">
        <v>44</v>
      </c>
      <c r="Q516">
        <f>Sales_Data[[#This Row],[Quantity]]*Sales_Data[[#This Row],[Unit_Price]]</f>
        <v>16358.96</v>
      </c>
      <c r="R516">
        <f>Sales_Data[[#This Row],[Gross_Sales]]*Sales_Data[[#This Row],[Discount]]</f>
        <v>1635.896</v>
      </c>
      <c r="S516">
        <f>Sales_Data[[#This Row],[Gross_Sales]]-Sales_Data[[#This Row],[Discount_Amount]]</f>
        <v>14723.063999999998</v>
      </c>
      <c r="T516">
        <f>Sales_Data[[#This Row],[Net Sales]]-Sales_Data[[#This Row],[Cost]]</f>
        <v>2612.2939999999981</v>
      </c>
      <c r="U516" s="2">
        <f>Sales_Data[[#This Row],[Profit]]/Sales_Data[[#This Row],[Net Sales]]</f>
        <v>0.17742869283187238</v>
      </c>
      <c r="V516">
        <f>YEAR(Sales_Data[[#This Row],[Order_Date]])</f>
        <v>2025</v>
      </c>
      <c r="W516" t="str">
        <f>TEXT(Sales_Data[[#This Row],[Order_Date]],"mmm")</f>
        <v>Nov</v>
      </c>
      <c r="X516">
        <f>MONTH(Sales_Data[[#This Row],[Order_Date]])</f>
        <v>11</v>
      </c>
      <c r="Y516" t="str">
        <f>"Q"&amp;ROUNDUP(MONTH(Sales_Data[[#This Row],[Order_Date]])/3,0)</f>
        <v>Q4</v>
      </c>
    </row>
    <row r="517" spans="1:25" x14ac:dyDescent="0.3">
      <c r="A517" t="s">
        <v>1187</v>
      </c>
      <c r="B517" s="1">
        <v>45700</v>
      </c>
      <c r="C517" t="s">
        <v>1188</v>
      </c>
      <c r="D517" t="s">
        <v>366</v>
      </c>
      <c r="E517" t="s">
        <v>19</v>
      </c>
      <c r="F517" t="s">
        <v>81</v>
      </c>
      <c r="G517" t="s">
        <v>21</v>
      </c>
      <c r="H517" t="s">
        <v>22</v>
      </c>
      <c r="I517" t="s">
        <v>62</v>
      </c>
      <c r="J517">
        <v>3</v>
      </c>
      <c r="K517">
        <v>11626.3</v>
      </c>
      <c r="L517">
        <v>0.05</v>
      </c>
      <c r="M517">
        <v>26490.57</v>
      </c>
      <c r="N517" t="s">
        <v>52</v>
      </c>
      <c r="O517" t="s">
        <v>25</v>
      </c>
      <c r="P517" t="s">
        <v>44</v>
      </c>
      <c r="Q517">
        <f>Sales_Data[[#This Row],[Quantity]]*Sales_Data[[#This Row],[Unit_Price]]</f>
        <v>34878.899999999994</v>
      </c>
      <c r="R517">
        <f>Sales_Data[[#This Row],[Gross_Sales]]*Sales_Data[[#This Row],[Discount]]</f>
        <v>1743.9449999999997</v>
      </c>
      <c r="S517">
        <f>Sales_Data[[#This Row],[Gross_Sales]]-Sales_Data[[#This Row],[Discount_Amount]]</f>
        <v>33134.954999999994</v>
      </c>
      <c r="T517">
        <f>Sales_Data[[#This Row],[Net Sales]]-Sales_Data[[#This Row],[Cost]]</f>
        <v>6644.3849999999948</v>
      </c>
      <c r="U517" s="2">
        <f>Sales_Data[[#This Row],[Profit]]/Sales_Data[[#This Row],[Net Sales]]</f>
        <v>0.20052494412622549</v>
      </c>
      <c r="V517">
        <f>YEAR(Sales_Data[[#This Row],[Order_Date]])</f>
        <v>2025</v>
      </c>
      <c r="W517" t="str">
        <f>TEXT(Sales_Data[[#This Row],[Order_Date]],"mmm")</f>
        <v>Feb</v>
      </c>
      <c r="X517">
        <f>MONTH(Sales_Data[[#This Row],[Order_Date]])</f>
        <v>2</v>
      </c>
      <c r="Y517" t="str">
        <f>"Q"&amp;ROUNDUP(MONTH(Sales_Data[[#This Row],[Order_Date]])/3,0)</f>
        <v>Q1</v>
      </c>
    </row>
    <row r="518" spans="1:25" x14ac:dyDescent="0.3">
      <c r="A518" t="s">
        <v>1189</v>
      </c>
      <c r="B518" s="1">
        <v>45701</v>
      </c>
      <c r="C518" t="s">
        <v>1190</v>
      </c>
      <c r="D518" t="s">
        <v>205</v>
      </c>
      <c r="E518" t="s">
        <v>48</v>
      </c>
      <c r="F518" t="s">
        <v>49</v>
      </c>
      <c r="G518" t="s">
        <v>21</v>
      </c>
      <c r="H518" t="s">
        <v>127</v>
      </c>
      <c r="I518" t="s">
        <v>314</v>
      </c>
      <c r="J518">
        <v>1</v>
      </c>
      <c r="K518">
        <v>26782.48</v>
      </c>
      <c r="L518">
        <v>0.1</v>
      </c>
      <c r="M518">
        <v>20891.02</v>
      </c>
      <c r="N518" t="s">
        <v>24</v>
      </c>
      <c r="O518" t="s">
        <v>25</v>
      </c>
      <c r="P518" t="s">
        <v>44</v>
      </c>
      <c r="Q518">
        <f>Sales_Data[[#This Row],[Quantity]]*Sales_Data[[#This Row],[Unit_Price]]</f>
        <v>26782.48</v>
      </c>
      <c r="R518">
        <f>Sales_Data[[#This Row],[Gross_Sales]]*Sales_Data[[#This Row],[Discount]]</f>
        <v>2678.248</v>
      </c>
      <c r="S518">
        <f>Sales_Data[[#This Row],[Gross_Sales]]-Sales_Data[[#This Row],[Discount_Amount]]</f>
        <v>24104.232</v>
      </c>
      <c r="T518">
        <f>Sales_Data[[#This Row],[Net Sales]]-Sales_Data[[#This Row],[Cost]]</f>
        <v>3213.2119999999995</v>
      </c>
      <c r="U518" s="2">
        <f>Sales_Data[[#This Row],[Profit]]/Sales_Data[[#This Row],[Net Sales]]</f>
        <v>0.13330489019521549</v>
      </c>
      <c r="V518">
        <f>YEAR(Sales_Data[[#This Row],[Order_Date]])</f>
        <v>2025</v>
      </c>
      <c r="W518" t="str">
        <f>TEXT(Sales_Data[[#This Row],[Order_Date]],"mmm")</f>
        <v>Feb</v>
      </c>
      <c r="X518">
        <f>MONTH(Sales_Data[[#This Row],[Order_Date]])</f>
        <v>2</v>
      </c>
      <c r="Y518" t="str">
        <f>"Q"&amp;ROUNDUP(MONTH(Sales_Data[[#This Row],[Order_Date]])/3,0)</f>
        <v>Q1</v>
      </c>
    </row>
    <row r="519" spans="1:25" x14ac:dyDescent="0.3">
      <c r="A519" t="s">
        <v>1191</v>
      </c>
      <c r="B519" s="1">
        <v>45942</v>
      </c>
      <c r="C519" t="s">
        <v>1120</v>
      </c>
      <c r="D519" t="s">
        <v>522</v>
      </c>
      <c r="E519" t="s">
        <v>19</v>
      </c>
      <c r="F519" t="s">
        <v>20</v>
      </c>
      <c r="G519" t="s">
        <v>21</v>
      </c>
      <c r="H519" t="s">
        <v>230</v>
      </c>
      <c r="I519" t="s">
        <v>231</v>
      </c>
      <c r="J519">
        <v>1</v>
      </c>
      <c r="K519">
        <v>2781.65</v>
      </c>
      <c r="L519">
        <v>0.05</v>
      </c>
      <c r="M519">
        <v>1957.32</v>
      </c>
      <c r="N519" t="s">
        <v>83</v>
      </c>
      <c r="O519" t="s">
        <v>35</v>
      </c>
      <c r="P519" t="s">
        <v>44</v>
      </c>
      <c r="Q519">
        <f>Sales_Data[[#This Row],[Quantity]]*Sales_Data[[#This Row],[Unit_Price]]</f>
        <v>2781.65</v>
      </c>
      <c r="R519">
        <f>Sales_Data[[#This Row],[Gross_Sales]]*Sales_Data[[#This Row],[Discount]]</f>
        <v>139.08250000000001</v>
      </c>
      <c r="S519">
        <f>Sales_Data[[#This Row],[Gross_Sales]]-Sales_Data[[#This Row],[Discount_Amount]]</f>
        <v>2642.5675000000001</v>
      </c>
      <c r="T519">
        <f>Sales_Data[[#This Row],[Net Sales]]-Sales_Data[[#This Row],[Cost]]</f>
        <v>685.24750000000017</v>
      </c>
      <c r="U519" s="2">
        <f>Sales_Data[[#This Row],[Profit]]/Sales_Data[[#This Row],[Net Sales]]</f>
        <v>0.25931125694991713</v>
      </c>
      <c r="V519">
        <f>YEAR(Sales_Data[[#This Row],[Order_Date]])</f>
        <v>2025</v>
      </c>
      <c r="W519" t="str">
        <f>TEXT(Sales_Data[[#This Row],[Order_Date]],"mmm")</f>
        <v>Oct</v>
      </c>
      <c r="X519">
        <f>MONTH(Sales_Data[[#This Row],[Order_Date]])</f>
        <v>10</v>
      </c>
      <c r="Y519" t="str">
        <f>"Q"&amp;ROUNDUP(MONTH(Sales_Data[[#This Row],[Order_Date]])/3,0)</f>
        <v>Q4</v>
      </c>
    </row>
    <row r="520" spans="1:25" x14ac:dyDescent="0.3">
      <c r="A520" t="s">
        <v>1192</v>
      </c>
      <c r="B520" s="1">
        <v>45669</v>
      </c>
      <c r="C520" t="s">
        <v>1193</v>
      </c>
      <c r="D520" t="s">
        <v>317</v>
      </c>
      <c r="E520" t="s">
        <v>48</v>
      </c>
      <c r="F520" t="s">
        <v>49</v>
      </c>
      <c r="G520" t="s">
        <v>32</v>
      </c>
      <c r="H520" t="s">
        <v>33</v>
      </c>
      <c r="I520" t="s">
        <v>161</v>
      </c>
      <c r="J520">
        <v>1</v>
      </c>
      <c r="K520">
        <v>20152.919999999998</v>
      </c>
      <c r="L520">
        <v>0.2</v>
      </c>
      <c r="M520">
        <v>12975.11</v>
      </c>
      <c r="N520" t="s">
        <v>109</v>
      </c>
      <c r="O520" t="s">
        <v>35</v>
      </c>
      <c r="P520" t="s">
        <v>44</v>
      </c>
      <c r="Q520">
        <f>Sales_Data[[#This Row],[Quantity]]*Sales_Data[[#This Row],[Unit_Price]]</f>
        <v>20152.919999999998</v>
      </c>
      <c r="R520">
        <f>Sales_Data[[#This Row],[Gross_Sales]]*Sales_Data[[#This Row],[Discount]]</f>
        <v>4030.5839999999998</v>
      </c>
      <c r="S520">
        <f>Sales_Data[[#This Row],[Gross_Sales]]-Sales_Data[[#This Row],[Discount_Amount]]</f>
        <v>16122.335999999999</v>
      </c>
      <c r="T520">
        <f>Sales_Data[[#This Row],[Net Sales]]-Sales_Data[[#This Row],[Cost]]</f>
        <v>3147.2259999999987</v>
      </c>
      <c r="U520" s="2">
        <f>Sales_Data[[#This Row],[Profit]]/Sales_Data[[#This Row],[Net Sales]]</f>
        <v>0.19520905655359116</v>
      </c>
      <c r="V520">
        <f>YEAR(Sales_Data[[#This Row],[Order_Date]])</f>
        <v>2025</v>
      </c>
      <c r="W520" t="str">
        <f>TEXT(Sales_Data[[#This Row],[Order_Date]],"mmm")</f>
        <v>Jan</v>
      </c>
      <c r="X520">
        <f>MONTH(Sales_Data[[#This Row],[Order_Date]])</f>
        <v>1</v>
      </c>
      <c r="Y520" t="str">
        <f>"Q"&amp;ROUNDUP(MONTH(Sales_Data[[#This Row],[Order_Date]])/3,0)</f>
        <v>Q1</v>
      </c>
    </row>
    <row r="521" spans="1:25" x14ac:dyDescent="0.3">
      <c r="A521" t="s">
        <v>1194</v>
      </c>
      <c r="B521" s="1">
        <v>45752</v>
      </c>
      <c r="C521" t="s">
        <v>1195</v>
      </c>
      <c r="D521" t="s">
        <v>504</v>
      </c>
      <c r="E521" t="s">
        <v>119</v>
      </c>
      <c r="F521" t="s">
        <v>146</v>
      </c>
      <c r="G521" t="s">
        <v>67</v>
      </c>
      <c r="H521" t="s">
        <v>133</v>
      </c>
      <c r="I521" t="s">
        <v>138</v>
      </c>
      <c r="J521">
        <v>3</v>
      </c>
      <c r="K521">
        <v>8815.89</v>
      </c>
      <c r="L521">
        <v>0.15</v>
      </c>
      <c r="M521">
        <v>16621.55</v>
      </c>
      <c r="N521" t="s">
        <v>52</v>
      </c>
      <c r="O521" t="s">
        <v>35</v>
      </c>
      <c r="P521" t="s">
        <v>71</v>
      </c>
      <c r="Q521">
        <f>Sales_Data[[#This Row],[Quantity]]*Sales_Data[[#This Row],[Unit_Price]]</f>
        <v>26447.67</v>
      </c>
      <c r="R521">
        <f>Sales_Data[[#This Row],[Gross_Sales]]*Sales_Data[[#This Row],[Discount]]</f>
        <v>3967.1504999999997</v>
      </c>
      <c r="S521">
        <f>Sales_Data[[#This Row],[Gross_Sales]]-Sales_Data[[#This Row],[Discount_Amount]]</f>
        <v>22480.519499999999</v>
      </c>
      <c r="T521">
        <f>Sales_Data[[#This Row],[Net Sales]]-Sales_Data[[#This Row],[Cost]]</f>
        <v>5858.9694999999992</v>
      </c>
      <c r="U521" s="2">
        <f>Sales_Data[[#This Row],[Profit]]/Sales_Data[[#This Row],[Net Sales]]</f>
        <v>0.26062429295728684</v>
      </c>
      <c r="V521">
        <f>YEAR(Sales_Data[[#This Row],[Order_Date]])</f>
        <v>2025</v>
      </c>
      <c r="W521" t="str">
        <f>TEXT(Sales_Data[[#This Row],[Order_Date]],"mmm")</f>
        <v>Apr</v>
      </c>
      <c r="X521">
        <f>MONTH(Sales_Data[[#This Row],[Order_Date]])</f>
        <v>4</v>
      </c>
      <c r="Y521" t="str">
        <f>"Q"&amp;ROUNDUP(MONTH(Sales_Data[[#This Row],[Order_Date]])/3,0)</f>
        <v>Q2</v>
      </c>
    </row>
    <row r="522" spans="1:25" x14ac:dyDescent="0.3">
      <c r="A522" t="s">
        <v>1196</v>
      </c>
      <c r="B522" s="1">
        <v>45959</v>
      </c>
      <c r="C522" t="s">
        <v>1197</v>
      </c>
      <c r="D522" t="s">
        <v>347</v>
      </c>
      <c r="E522" t="s">
        <v>48</v>
      </c>
      <c r="F522" t="s">
        <v>164</v>
      </c>
      <c r="G522" t="s">
        <v>41</v>
      </c>
      <c r="H522" t="s">
        <v>102</v>
      </c>
      <c r="I522" t="s">
        <v>388</v>
      </c>
      <c r="J522">
        <v>1</v>
      </c>
      <c r="K522">
        <v>29272.55</v>
      </c>
      <c r="L522">
        <v>0.1</v>
      </c>
      <c r="M522">
        <v>18238.68</v>
      </c>
      <c r="N522" t="s">
        <v>24</v>
      </c>
      <c r="O522" t="s">
        <v>35</v>
      </c>
      <c r="P522" t="s">
        <v>71</v>
      </c>
      <c r="Q522">
        <f>Sales_Data[[#This Row],[Quantity]]*Sales_Data[[#This Row],[Unit_Price]]</f>
        <v>29272.55</v>
      </c>
      <c r="R522">
        <f>Sales_Data[[#This Row],[Gross_Sales]]*Sales_Data[[#This Row],[Discount]]</f>
        <v>2927.2550000000001</v>
      </c>
      <c r="S522">
        <f>Sales_Data[[#This Row],[Gross_Sales]]-Sales_Data[[#This Row],[Discount_Amount]]</f>
        <v>26345.294999999998</v>
      </c>
      <c r="T522">
        <f>Sales_Data[[#This Row],[Net Sales]]-Sales_Data[[#This Row],[Cost]]</f>
        <v>8106.614999999998</v>
      </c>
      <c r="U522" s="2">
        <f>Sales_Data[[#This Row],[Profit]]/Sales_Data[[#This Row],[Net Sales]]</f>
        <v>0.3077063665447663</v>
      </c>
      <c r="V522">
        <f>YEAR(Sales_Data[[#This Row],[Order_Date]])</f>
        <v>2025</v>
      </c>
      <c r="W522" t="str">
        <f>TEXT(Sales_Data[[#This Row],[Order_Date]],"mmm")</f>
        <v>Oct</v>
      </c>
      <c r="X522">
        <f>MONTH(Sales_Data[[#This Row],[Order_Date]])</f>
        <v>10</v>
      </c>
      <c r="Y522" t="str">
        <f>"Q"&amp;ROUNDUP(MONTH(Sales_Data[[#This Row],[Order_Date]])/3,0)</f>
        <v>Q4</v>
      </c>
    </row>
    <row r="523" spans="1:25" x14ac:dyDescent="0.3">
      <c r="A523" t="s">
        <v>1198</v>
      </c>
      <c r="B523" s="1">
        <v>45910</v>
      </c>
      <c r="C523" t="s">
        <v>1199</v>
      </c>
      <c r="D523" t="s">
        <v>331</v>
      </c>
      <c r="E523" t="s">
        <v>119</v>
      </c>
      <c r="F523" t="s">
        <v>538</v>
      </c>
      <c r="G523" t="s">
        <v>41</v>
      </c>
      <c r="H523" t="s">
        <v>42</v>
      </c>
      <c r="I523" t="s">
        <v>43</v>
      </c>
      <c r="J523">
        <v>3</v>
      </c>
      <c r="K523">
        <v>4510.6400000000003</v>
      </c>
      <c r="L523">
        <v>0.05</v>
      </c>
      <c r="M523">
        <v>9038.16</v>
      </c>
      <c r="N523" t="s">
        <v>24</v>
      </c>
      <c r="O523" t="s">
        <v>25</v>
      </c>
      <c r="P523" t="s">
        <v>71</v>
      </c>
      <c r="Q523">
        <f>Sales_Data[[#This Row],[Quantity]]*Sales_Data[[#This Row],[Unit_Price]]</f>
        <v>13531.920000000002</v>
      </c>
      <c r="R523">
        <f>Sales_Data[[#This Row],[Gross_Sales]]*Sales_Data[[#This Row],[Discount]]</f>
        <v>676.59600000000012</v>
      </c>
      <c r="S523">
        <f>Sales_Data[[#This Row],[Gross_Sales]]-Sales_Data[[#This Row],[Discount_Amount]]</f>
        <v>12855.324000000002</v>
      </c>
      <c r="T523">
        <f>Sales_Data[[#This Row],[Net Sales]]-Sales_Data[[#This Row],[Cost]]</f>
        <v>3817.1640000000025</v>
      </c>
      <c r="U523" s="2">
        <f>Sales_Data[[#This Row],[Profit]]/Sales_Data[[#This Row],[Net Sales]]</f>
        <v>0.29693253938990583</v>
      </c>
      <c r="V523">
        <f>YEAR(Sales_Data[[#This Row],[Order_Date]])</f>
        <v>2025</v>
      </c>
      <c r="W523" t="str">
        <f>TEXT(Sales_Data[[#This Row],[Order_Date]],"mmm")</f>
        <v>Sep</v>
      </c>
      <c r="X523">
        <f>MONTH(Sales_Data[[#This Row],[Order_Date]])</f>
        <v>9</v>
      </c>
      <c r="Y523" t="str">
        <f>"Q"&amp;ROUNDUP(MONTH(Sales_Data[[#This Row],[Order_Date]])/3,0)</f>
        <v>Q3</v>
      </c>
    </row>
    <row r="524" spans="1:25" x14ac:dyDescent="0.3">
      <c r="A524" t="s">
        <v>1200</v>
      </c>
      <c r="B524" s="1">
        <v>45899</v>
      </c>
      <c r="C524" t="s">
        <v>1201</v>
      </c>
      <c r="D524" t="s">
        <v>546</v>
      </c>
      <c r="E524" t="s">
        <v>39</v>
      </c>
      <c r="F524" t="s">
        <v>405</v>
      </c>
      <c r="G524" t="s">
        <v>75</v>
      </c>
      <c r="H524" t="s">
        <v>185</v>
      </c>
      <c r="I524" t="s">
        <v>261</v>
      </c>
      <c r="J524">
        <v>2</v>
      </c>
      <c r="K524">
        <v>3690.75</v>
      </c>
      <c r="L524">
        <v>0.05</v>
      </c>
      <c r="M524">
        <v>5427.09</v>
      </c>
      <c r="N524" t="s">
        <v>52</v>
      </c>
      <c r="O524" t="s">
        <v>35</v>
      </c>
      <c r="P524" t="s">
        <v>26</v>
      </c>
      <c r="Q524">
        <f>Sales_Data[[#This Row],[Quantity]]*Sales_Data[[#This Row],[Unit_Price]]</f>
        <v>7381.5</v>
      </c>
      <c r="R524">
        <f>Sales_Data[[#This Row],[Gross_Sales]]*Sales_Data[[#This Row],[Discount]]</f>
        <v>369.07500000000005</v>
      </c>
      <c r="S524">
        <f>Sales_Data[[#This Row],[Gross_Sales]]-Sales_Data[[#This Row],[Discount_Amount]]</f>
        <v>7012.4250000000002</v>
      </c>
      <c r="T524">
        <f>Sales_Data[[#This Row],[Net Sales]]-Sales_Data[[#This Row],[Cost]]</f>
        <v>1585.335</v>
      </c>
      <c r="U524" s="2">
        <f>Sales_Data[[#This Row],[Profit]]/Sales_Data[[#This Row],[Net Sales]]</f>
        <v>0.2260751451887186</v>
      </c>
      <c r="V524">
        <f>YEAR(Sales_Data[[#This Row],[Order_Date]])</f>
        <v>2025</v>
      </c>
      <c r="W524" t="str">
        <f>TEXT(Sales_Data[[#This Row],[Order_Date]],"mmm")</f>
        <v>Aug</v>
      </c>
      <c r="X524">
        <f>MONTH(Sales_Data[[#This Row],[Order_Date]])</f>
        <v>8</v>
      </c>
      <c r="Y524" t="str">
        <f>"Q"&amp;ROUNDUP(MONTH(Sales_Data[[#This Row],[Order_Date]])/3,0)</f>
        <v>Q3</v>
      </c>
    </row>
    <row r="525" spans="1:25" x14ac:dyDescent="0.3">
      <c r="A525" t="s">
        <v>1202</v>
      </c>
      <c r="B525" s="1">
        <v>45692</v>
      </c>
      <c r="C525" t="s">
        <v>1203</v>
      </c>
      <c r="D525" t="s">
        <v>1026</v>
      </c>
      <c r="E525" t="s">
        <v>19</v>
      </c>
      <c r="F525" t="s">
        <v>57</v>
      </c>
      <c r="G525" t="s">
        <v>75</v>
      </c>
      <c r="H525" t="s">
        <v>185</v>
      </c>
      <c r="I525" t="s">
        <v>186</v>
      </c>
      <c r="J525">
        <v>2</v>
      </c>
      <c r="K525">
        <v>15995</v>
      </c>
      <c r="L525">
        <v>0.15</v>
      </c>
      <c r="M525">
        <v>18134.599999999999</v>
      </c>
      <c r="N525" t="s">
        <v>24</v>
      </c>
      <c r="O525" t="s">
        <v>35</v>
      </c>
      <c r="P525" t="s">
        <v>71</v>
      </c>
      <c r="Q525">
        <f>Sales_Data[[#This Row],[Quantity]]*Sales_Data[[#This Row],[Unit_Price]]</f>
        <v>31990</v>
      </c>
      <c r="R525">
        <f>Sales_Data[[#This Row],[Gross_Sales]]*Sales_Data[[#This Row],[Discount]]</f>
        <v>4798.5</v>
      </c>
      <c r="S525">
        <f>Sales_Data[[#This Row],[Gross_Sales]]-Sales_Data[[#This Row],[Discount_Amount]]</f>
        <v>27191.5</v>
      </c>
      <c r="T525">
        <f>Sales_Data[[#This Row],[Net Sales]]-Sales_Data[[#This Row],[Cost]]</f>
        <v>9056.9000000000015</v>
      </c>
      <c r="U525" s="2">
        <f>Sales_Data[[#This Row],[Profit]]/Sales_Data[[#This Row],[Net Sales]]</f>
        <v>0.33307835169078576</v>
      </c>
      <c r="V525">
        <f>YEAR(Sales_Data[[#This Row],[Order_Date]])</f>
        <v>2025</v>
      </c>
      <c r="W525" t="str">
        <f>TEXT(Sales_Data[[#This Row],[Order_Date]],"mmm")</f>
        <v>Feb</v>
      </c>
      <c r="X525">
        <f>MONTH(Sales_Data[[#This Row],[Order_Date]])</f>
        <v>2</v>
      </c>
      <c r="Y525" t="str">
        <f>"Q"&amp;ROUNDUP(MONTH(Sales_Data[[#This Row],[Order_Date]])/3,0)</f>
        <v>Q1</v>
      </c>
    </row>
    <row r="526" spans="1:25" x14ac:dyDescent="0.3">
      <c r="A526" t="s">
        <v>1204</v>
      </c>
      <c r="B526" s="1">
        <v>45872</v>
      </c>
      <c r="C526" t="s">
        <v>268</v>
      </c>
      <c r="D526" t="s">
        <v>359</v>
      </c>
      <c r="E526" t="s">
        <v>30</v>
      </c>
      <c r="F526" t="s">
        <v>31</v>
      </c>
      <c r="G526" t="s">
        <v>67</v>
      </c>
      <c r="H526" t="s">
        <v>88</v>
      </c>
      <c r="I526" t="s">
        <v>157</v>
      </c>
      <c r="J526">
        <v>3</v>
      </c>
      <c r="K526">
        <v>3118.66</v>
      </c>
      <c r="L526">
        <v>0.1</v>
      </c>
      <c r="M526">
        <v>6327.09</v>
      </c>
      <c r="N526" t="s">
        <v>52</v>
      </c>
      <c r="O526" t="s">
        <v>53</v>
      </c>
      <c r="P526" t="s">
        <v>44</v>
      </c>
      <c r="Q526">
        <f>Sales_Data[[#This Row],[Quantity]]*Sales_Data[[#This Row],[Unit_Price]]</f>
        <v>9355.98</v>
      </c>
      <c r="R526">
        <f>Sales_Data[[#This Row],[Gross_Sales]]*Sales_Data[[#This Row],[Discount]]</f>
        <v>935.59799999999996</v>
      </c>
      <c r="S526">
        <f>Sales_Data[[#This Row],[Gross_Sales]]-Sales_Data[[#This Row],[Discount_Amount]]</f>
        <v>8420.3819999999996</v>
      </c>
      <c r="T526">
        <f>Sales_Data[[#This Row],[Net Sales]]-Sales_Data[[#This Row],[Cost]]</f>
        <v>2093.2919999999995</v>
      </c>
      <c r="U526" s="2">
        <f>Sales_Data[[#This Row],[Profit]]/Sales_Data[[#This Row],[Net Sales]]</f>
        <v>0.24859822274096349</v>
      </c>
      <c r="V526">
        <f>YEAR(Sales_Data[[#This Row],[Order_Date]])</f>
        <v>2025</v>
      </c>
      <c r="W526" t="str">
        <f>TEXT(Sales_Data[[#This Row],[Order_Date]],"mmm")</f>
        <v>Aug</v>
      </c>
      <c r="X526">
        <f>MONTH(Sales_Data[[#This Row],[Order_Date]])</f>
        <v>8</v>
      </c>
      <c r="Y526" t="str">
        <f>"Q"&amp;ROUNDUP(MONTH(Sales_Data[[#This Row],[Order_Date]])/3,0)</f>
        <v>Q3</v>
      </c>
    </row>
    <row r="527" spans="1:25" x14ac:dyDescent="0.3">
      <c r="A527" t="s">
        <v>1205</v>
      </c>
      <c r="B527" s="1">
        <v>45994</v>
      </c>
      <c r="C527" t="s">
        <v>846</v>
      </c>
      <c r="D527" t="s">
        <v>205</v>
      </c>
      <c r="E527" t="s">
        <v>19</v>
      </c>
      <c r="F527" t="s">
        <v>57</v>
      </c>
      <c r="G527" t="s">
        <v>67</v>
      </c>
      <c r="H527" t="s">
        <v>121</v>
      </c>
      <c r="I527" t="s">
        <v>142</v>
      </c>
      <c r="J527">
        <v>1</v>
      </c>
      <c r="K527">
        <v>12700.61</v>
      </c>
      <c r="L527">
        <v>0.1</v>
      </c>
      <c r="M527">
        <v>9147.68</v>
      </c>
      <c r="N527" t="s">
        <v>24</v>
      </c>
      <c r="O527" t="s">
        <v>25</v>
      </c>
      <c r="P527" t="s">
        <v>71</v>
      </c>
      <c r="Q527">
        <f>Sales_Data[[#This Row],[Quantity]]*Sales_Data[[#This Row],[Unit_Price]]</f>
        <v>12700.61</v>
      </c>
      <c r="R527">
        <f>Sales_Data[[#This Row],[Gross_Sales]]*Sales_Data[[#This Row],[Discount]]</f>
        <v>1270.0610000000001</v>
      </c>
      <c r="S527">
        <f>Sales_Data[[#This Row],[Gross_Sales]]-Sales_Data[[#This Row],[Discount_Amount]]</f>
        <v>11430.549000000001</v>
      </c>
      <c r="T527">
        <f>Sales_Data[[#This Row],[Net Sales]]-Sales_Data[[#This Row],[Cost]]</f>
        <v>2282.8690000000006</v>
      </c>
      <c r="U527" s="2">
        <f>Sales_Data[[#This Row],[Profit]]/Sales_Data[[#This Row],[Net Sales]]</f>
        <v>0.19971647905975473</v>
      </c>
      <c r="V527">
        <f>YEAR(Sales_Data[[#This Row],[Order_Date]])</f>
        <v>2025</v>
      </c>
      <c r="W527" t="str">
        <f>TEXT(Sales_Data[[#This Row],[Order_Date]],"mmm")</f>
        <v>Dec</v>
      </c>
      <c r="X527">
        <f>MONTH(Sales_Data[[#This Row],[Order_Date]])</f>
        <v>12</v>
      </c>
      <c r="Y527" t="str">
        <f>"Q"&amp;ROUNDUP(MONTH(Sales_Data[[#This Row],[Order_Date]])/3,0)</f>
        <v>Q4</v>
      </c>
    </row>
    <row r="528" spans="1:25" x14ac:dyDescent="0.3">
      <c r="A528" t="s">
        <v>1206</v>
      </c>
      <c r="B528" s="1">
        <v>45747</v>
      </c>
      <c r="C528" t="s">
        <v>1207</v>
      </c>
      <c r="D528" t="s">
        <v>1004</v>
      </c>
      <c r="E528" t="s">
        <v>19</v>
      </c>
      <c r="F528" t="s">
        <v>113</v>
      </c>
      <c r="G528" t="s">
        <v>32</v>
      </c>
      <c r="H528" t="s">
        <v>50</v>
      </c>
      <c r="I528" t="s">
        <v>51</v>
      </c>
      <c r="J528">
        <v>3</v>
      </c>
      <c r="K528">
        <v>7436.85</v>
      </c>
      <c r="L528">
        <v>0.05</v>
      </c>
      <c r="M528">
        <v>16097.12</v>
      </c>
      <c r="N528" t="s">
        <v>109</v>
      </c>
      <c r="O528" t="s">
        <v>35</v>
      </c>
      <c r="P528" t="s">
        <v>71</v>
      </c>
      <c r="Q528">
        <f>Sales_Data[[#This Row],[Quantity]]*Sales_Data[[#This Row],[Unit_Price]]</f>
        <v>22310.550000000003</v>
      </c>
      <c r="R528">
        <f>Sales_Data[[#This Row],[Gross_Sales]]*Sales_Data[[#This Row],[Discount]]</f>
        <v>1115.5275000000001</v>
      </c>
      <c r="S528">
        <f>Sales_Data[[#This Row],[Gross_Sales]]-Sales_Data[[#This Row],[Discount_Amount]]</f>
        <v>21195.022500000003</v>
      </c>
      <c r="T528">
        <f>Sales_Data[[#This Row],[Net Sales]]-Sales_Data[[#This Row],[Cost]]</f>
        <v>5097.902500000002</v>
      </c>
      <c r="U528" s="2">
        <f>Sales_Data[[#This Row],[Profit]]/Sales_Data[[#This Row],[Net Sales]]</f>
        <v>0.24052357104126695</v>
      </c>
      <c r="V528">
        <f>YEAR(Sales_Data[[#This Row],[Order_Date]])</f>
        <v>2025</v>
      </c>
      <c r="W528" t="str">
        <f>TEXT(Sales_Data[[#This Row],[Order_Date]],"mmm")</f>
        <v>Mar</v>
      </c>
      <c r="X528">
        <f>MONTH(Sales_Data[[#This Row],[Order_Date]])</f>
        <v>3</v>
      </c>
      <c r="Y528" t="str">
        <f>"Q"&amp;ROUNDUP(MONTH(Sales_Data[[#This Row],[Order_Date]])/3,0)</f>
        <v>Q1</v>
      </c>
    </row>
    <row r="529" spans="1:25" x14ac:dyDescent="0.3">
      <c r="A529" t="s">
        <v>1208</v>
      </c>
      <c r="B529" s="1">
        <v>45921</v>
      </c>
      <c r="C529" t="s">
        <v>893</v>
      </c>
      <c r="D529" t="s">
        <v>404</v>
      </c>
      <c r="E529" t="s">
        <v>48</v>
      </c>
      <c r="F529" t="s">
        <v>164</v>
      </c>
      <c r="G529" t="s">
        <v>21</v>
      </c>
      <c r="H529" t="s">
        <v>22</v>
      </c>
      <c r="I529" t="s">
        <v>23</v>
      </c>
      <c r="J529">
        <v>1</v>
      </c>
      <c r="K529">
        <v>3347.06</v>
      </c>
      <c r="L529">
        <v>0</v>
      </c>
      <c r="M529">
        <v>2564.6999999999998</v>
      </c>
      <c r="N529" t="s">
        <v>52</v>
      </c>
      <c r="O529" t="s">
        <v>25</v>
      </c>
      <c r="P529" t="s">
        <v>44</v>
      </c>
      <c r="Q529">
        <f>Sales_Data[[#This Row],[Quantity]]*Sales_Data[[#This Row],[Unit_Price]]</f>
        <v>3347.06</v>
      </c>
      <c r="R529">
        <f>Sales_Data[[#This Row],[Gross_Sales]]*Sales_Data[[#This Row],[Discount]]</f>
        <v>0</v>
      </c>
      <c r="S529">
        <f>Sales_Data[[#This Row],[Gross_Sales]]-Sales_Data[[#This Row],[Discount_Amount]]</f>
        <v>3347.06</v>
      </c>
      <c r="T529">
        <f>Sales_Data[[#This Row],[Net Sales]]-Sales_Data[[#This Row],[Cost]]</f>
        <v>782.36000000000013</v>
      </c>
      <c r="U529" s="2">
        <f>Sales_Data[[#This Row],[Profit]]/Sales_Data[[#This Row],[Net Sales]]</f>
        <v>0.23374543629334404</v>
      </c>
      <c r="V529">
        <f>YEAR(Sales_Data[[#This Row],[Order_Date]])</f>
        <v>2025</v>
      </c>
      <c r="W529" t="str">
        <f>TEXT(Sales_Data[[#This Row],[Order_Date]],"mmm")</f>
        <v>Sep</v>
      </c>
      <c r="X529">
        <f>MONTH(Sales_Data[[#This Row],[Order_Date]])</f>
        <v>9</v>
      </c>
      <c r="Y529" t="str">
        <f>"Q"&amp;ROUNDUP(MONTH(Sales_Data[[#This Row],[Order_Date]])/3,0)</f>
        <v>Q3</v>
      </c>
    </row>
    <row r="530" spans="1:25" x14ac:dyDescent="0.3">
      <c r="A530" t="s">
        <v>1209</v>
      </c>
      <c r="B530" s="1">
        <v>45750</v>
      </c>
      <c r="C530" t="s">
        <v>1210</v>
      </c>
      <c r="D530" t="s">
        <v>145</v>
      </c>
      <c r="E530" t="s">
        <v>19</v>
      </c>
      <c r="F530" t="s">
        <v>66</v>
      </c>
      <c r="G530" t="s">
        <v>21</v>
      </c>
      <c r="H530" t="s">
        <v>297</v>
      </c>
      <c r="I530" t="s">
        <v>297</v>
      </c>
      <c r="J530">
        <v>2</v>
      </c>
      <c r="K530">
        <v>16805.830000000002</v>
      </c>
      <c r="L530">
        <v>0.05</v>
      </c>
      <c r="M530">
        <v>21561.64</v>
      </c>
      <c r="N530" t="s">
        <v>52</v>
      </c>
      <c r="O530" t="s">
        <v>25</v>
      </c>
      <c r="P530" t="s">
        <v>71</v>
      </c>
      <c r="Q530">
        <f>Sales_Data[[#This Row],[Quantity]]*Sales_Data[[#This Row],[Unit_Price]]</f>
        <v>33611.660000000003</v>
      </c>
      <c r="R530">
        <f>Sales_Data[[#This Row],[Gross_Sales]]*Sales_Data[[#This Row],[Discount]]</f>
        <v>1680.5830000000003</v>
      </c>
      <c r="S530">
        <f>Sales_Data[[#This Row],[Gross_Sales]]-Sales_Data[[#This Row],[Discount_Amount]]</f>
        <v>31931.077000000005</v>
      </c>
      <c r="T530">
        <f>Sales_Data[[#This Row],[Net Sales]]-Sales_Data[[#This Row],[Cost]]</f>
        <v>10369.437000000005</v>
      </c>
      <c r="U530" s="2">
        <f>Sales_Data[[#This Row],[Profit]]/Sales_Data[[#This Row],[Net Sales]]</f>
        <v>0.32474435484903952</v>
      </c>
      <c r="V530">
        <f>YEAR(Sales_Data[[#This Row],[Order_Date]])</f>
        <v>2025</v>
      </c>
      <c r="W530" t="str">
        <f>TEXT(Sales_Data[[#This Row],[Order_Date]],"mmm")</f>
        <v>Apr</v>
      </c>
      <c r="X530">
        <f>MONTH(Sales_Data[[#This Row],[Order_Date]])</f>
        <v>4</v>
      </c>
      <c r="Y530" t="str">
        <f>"Q"&amp;ROUNDUP(MONTH(Sales_Data[[#This Row],[Order_Date]])/3,0)</f>
        <v>Q2</v>
      </c>
    </row>
    <row r="531" spans="1:25" x14ac:dyDescent="0.3">
      <c r="A531" t="s">
        <v>1211</v>
      </c>
      <c r="B531" s="1">
        <v>45747</v>
      </c>
      <c r="C531" t="s">
        <v>1212</v>
      </c>
      <c r="D531" t="s">
        <v>65</v>
      </c>
      <c r="E531" t="s">
        <v>48</v>
      </c>
      <c r="F531" t="s">
        <v>152</v>
      </c>
      <c r="G531" t="s">
        <v>67</v>
      </c>
      <c r="H531" t="s">
        <v>88</v>
      </c>
      <c r="I531" t="s">
        <v>89</v>
      </c>
      <c r="J531">
        <v>2</v>
      </c>
      <c r="K531">
        <v>61769.61</v>
      </c>
      <c r="L531">
        <v>0</v>
      </c>
      <c r="M531">
        <v>97718.3</v>
      </c>
      <c r="N531" t="s">
        <v>24</v>
      </c>
      <c r="O531" t="s">
        <v>35</v>
      </c>
      <c r="P531" t="s">
        <v>44</v>
      </c>
      <c r="Q531">
        <f>Sales_Data[[#This Row],[Quantity]]*Sales_Data[[#This Row],[Unit_Price]]</f>
        <v>123539.22</v>
      </c>
      <c r="R531">
        <f>Sales_Data[[#This Row],[Gross_Sales]]*Sales_Data[[#This Row],[Discount]]</f>
        <v>0</v>
      </c>
      <c r="S531">
        <f>Sales_Data[[#This Row],[Gross_Sales]]-Sales_Data[[#This Row],[Discount_Amount]]</f>
        <v>123539.22</v>
      </c>
      <c r="T531">
        <f>Sales_Data[[#This Row],[Net Sales]]-Sales_Data[[#This Row],[Cost]]</f>
        <v>25820.92</v>
      </c>
      <c r="U531" s="2">
        <f>Sales_Data[[#This Row],[Profit]]/Sales_Data[[#This Row],[Net Sales]]</f>
        <v>0.20900989985204696</v>
      </c>
      <c r="V531">
        <f>YEAR(Sales_Data[[#This Row],[Order_Date]])</f>
        <v>2025</v>
      </c>
      <c r="W531" t="str">
        <f>TEXT(Sales_Data[[#This Row],[Order_Date]],"mmm")</f>
        <v>Mar</v>
      </c>
      <c r="X531">
        <f>MONTH(Sales_Data[[#This Row],[Order_Date]])</f>
        <v>3</v>
      </c>
      <c r="Y531" t="str">
        <f>"Q"&amp;ROUNDUP(MONTH(Sales_Data[[#This Row],[Order_Date]])/3,0)</f>
        <v>Q1</v>
      </c>
    </row>
    <row r="532" spans="1:25" x14ac:dyDescent="0.3">
      <c r="A532" t="s">
        <v>1213</v>
      </c>
      <c r="B532" s="1">
        <v>45772</v>
      </c>
      <c r="C532" t="s">
        <v>482</v>
      </c>
      <c r="D532" t="s">
        <v>61</v>
      </c>
      <c r="E532" t="s">
        <v>48</v>
      </c>
      <c r="F532" t="s">
        <v>49</v>
      </c>
      <c r="G532" t="s">
        <v>67</v>
      </c>
      <c r="H532" t="s">
        <v>121</v>
      </c>
      <c r="I532" t="s">
        <v>122</v>
      </c>
      <c r="J532">
        <v>3</v>
      </c>
      <c r="K532">
        <v>61771.22</v>
      </c>
      <c r="L532">
        <v>0.1</v>
      </c>
      <c r="M532">
        <v>129311.16</v>
      </c>
      <c r="N532" t="s">
        <v>70</v>
      </c>
      <c r="O532" t="s">
        <v>35</v>
      </c>
      <c r="P532" t="s">
        <v>26</v>
      </c>
      <c r="Q532">
        <f>Sales_Data[[#This Row],[Quantity]]*Sales_Data[[#This Row],[Unit_Price]]</f>
        <v>185313.66</v>
      </c>
      <c r="R532">
        <f>Sales_Data[[#This Row],[Gross_Sales]]*Sales_Data[[#This Row],[Discount]]</f>
        <v>18531.366000000002</v>
      </c>
      <c r="S532">
        <f>Sales_Data[[#This Row],[Gross_Sales]]-Sales_Data[[#This Row],[Discount_Amount]]</f>
        <v>166782.29399999999</v>
      </c>
      <c r="T532">
        <f>Sales_Data[[#This Row],[Net Sales]]-Sales_Data[[#This Row],[Cost]]</f>
        <v>37471.133999999991</v>
      </c>
      <c r="U532" s="2">
        <f>Sales_Data[[#This Row],[Profit]]/Sales_Data[[#This Row],[Net Sales]]</f>
        <v>0.22467093539317784</v>
      </c>
      <c r="V532">
        <f>YEAR(Sales_Data[[#This Row],[Order_Date]])</f>
        <v>2025</v>
      </c>
      <c r="W532" t="str">
        <f>TEXT(Sales_Data[[#This Row],[Order_Date]],"mmm")</f>
        <v>Apr</v>
      </c>
      <c r="X532">
        <f>MONTH(Sales_Data[[#This Row],[Order_Date]])</f>
        <v>4</v>
      </c>
      <c r="Y532" t="str">
        <f>"Q"&amp;ROUNDUP(MONTH(Sales_Data[[#This Row],[Order_Date]])/3,0)</f>
        <v>Q2</v>
      </c>
    </row>
    <row r="533" spans="1:25" x14ac:dyDescent="0.3">
      <c r="A533" t="s">
        <v>1214</v>
      </c>
      <c r="B533" s="1">
        <v>45762</v>
      </c>
      <c r="C533" t="s">
        <v>1215</v>
      </c>
      <c r="D533" t="s">
        <v>553</v>
      </c>
      <c r="E533" t="s">
        <v>19</v>
      </c>
      <c r="F533" t="s">
        <v>113</v>
      </c>
      <c r="G533" t="s">
        <v>67</v>
      </c>
      <c r="H533" t="s">
        <v>133</v>
      </c>
      <c r="I533" t="s">
        <v>134</v>
      </c>
      <c r="J533">
        <v>1</v>
      </c>
      <c r="K533">
        <v>17025.79</v>
      </c>
      <c r="L533">
        <v>0.1</v>
      </c>
      <c r="M533">
        <v>11625.64</v>
      </c>
      <c r="N533" t="s">
        <v>70</v>
      </c>
      <c r="O533" t="s">
        <v>35</v>
      </c>
      <c r="P533" t="s">
        <v>44</v>
      </c>
      <c r="Q533">
        <f>Sales_Data[[#This Row],[Quantity]]*Sales_Data[[#This Row],[Unit_Price]]</f>
        <v>17025.79</v>
      </c>
      <c r="R533">
        <f>Sales_Data[[#This Row],[Gross_Sales]]*Sales_Data[[#This Row],[Discount]]</f>
        <v>1702.5790000000002</v>
      </c>
      <c r="S533">
        <f>Sales_Data[[#This Row],[Gross_Sales]]-Sales_Data[[#This Row],[Discount_Amount]]</f>
        <v>15323.211000000001</v>
      </c>
      <c r="T533">
        <f>Sales_Data[[#This Row],[Net Sales]]-Sales_Data[[#This Row],[Cost]]</f>
        <v>3697.5710000000017</v>
      </c>
      <c r="U533" s="2">
        <f>Sales_Data[[#This Row],[Profit]]/Sales_Data[[#This Row],[Net Sales]]</f>
        <v>0.24130523295672177</v>
      </c>
      <c r="V533">
        <f>YEAR(Sales_Data[[#This Row],[Order_Date]])</f>
        <v>2025</v>
      </c>
      <c r="W533" t="str">
        <f>TEXT(Sales_Data[[#This Row],[Order_Date]],"mmm")</f>
        <v>Apr</v>
      </c>
      <c r="X533">
        <f>MONTH(Sales_Data[[#This Row],[Order_Date]])</f>
        <v>4</v>
      </c>
      <c r="Y533" t="str">
        <f>"Q"&amp;ROUNDUP(MONTH(Sales_Data[[#This Row],[Order_Date]])/3,0)</f>
        <v>Q2</v>
      </c>
    </row>
    <row r="534" spans="1:25" x14ac:dyDescent="0.3">
      <c r="A534" t="s">
        <v>1216</v>
      </c>
      <c r="B534" s="1">
        <v>45853</v>
      </c>
      <c r="C534" t="s">
        <v>1043</v>
      </c>
      <c r="D534" t="s">
        <v>175</v>
      </c>
      <c r="E534" t="s">
        <v>48</v>
      </c>
      <c r="F534" t="s">
        <v>164</v>
      </c>
      <c r="G534" t="s">
        <v>32</v>
      </c>
      <c r="H534" t="s">
        <v>50</v>
      </c>
      <c r="I534" t="s">
        <v>51</v>
      </c>
      <c r="J534">
        <v>2</v>
      </c>
      <c r="K534">
        <v>53267.86</v>
      </c>
      <c r="L534">
        <v>0</v>
      </c>
      <c r="M534">
        <v>85333.31</v>
      </c>
      <c r="N534" t="s">
        <v>52</v>
      </c>
      <c r="O534" t="s">
        <v>35</v>
      </c>
      <c r="P534" t="s">
        <v>71</v>
      </c>
      <c r="Q534">
        <f>Sales_Data[[#This Row],[Quantity]]*Sales_Data[[#This Row],[Unit_Price]]</f>
        <v>106535.72</v>
      </c>
      <c r="R534">
        <f>Sales_Data[[#This Row],[Gross_Sales]]*Sales_Data[[#This Row],[Discount]]</f>
        <v>0</v>
      </c>
      <c r="S534">
        <f>Sales_Data[[#This Row],[Gross_Sales]]-Sales_Data[[#This Row],[Discount_Amount]]</f>
        <v>106535.72</v>
      </c>
      <c r="T534">
        <f>Sales_Data[[#This Row],[Net Sales]]-Sales_Data[[#This Row],[Cost]]</f>
        <v>21202.410000000003</v>
      </c>
      <c r="U534" s="2">
        <f>Sales_Data[[#This Row],[Profit]]/Sales_Data[[#This Row],[Net Sales]]</f>
        <v>0.19901691188645465</v>
      </c>
      <c r="V534">
        <f>YEAR(Sales_Data[[#This Row],[Order_Date]])</f>
        <v>2025</v>
      </c>
      <c r="W534" t="str">
        <f>TEXT(Sales_Data[[#This Row],[Order_Date]],"mmm")</f>
        <v>Jul</v>
      </c>
      <c r="X534">
        <f>MONTH(Sales_Data[[#This Row],[Order_Date]])</f>
        <v>7</v>
      </c>
      <c r="Y534" t="str">
        <f>"Q"&amp;ROUNDUP(MONTH(Sales_Data[[#This Row],[Order_Date]])/3,0)</f>
        <v>Q3</v>
      </c>
    </row>
    <row r="535" spans="1:25" x14ac:dyDescent="0.3">
      <c r="A535" t="s">
        <v>1217</v>
      </c>
      <c r="B535" s="1">
        <v>45971</v>
      </c>
      <c r="C535" t="s">
        <v>1218</v>
      </c>
      <c r="D535" t="s">
        <v>271</v>
      </c>
      <c r="E535" t="s">
        <v>48</v>
      </c>
      <c r="F535" t="s">
        <v>164</v>
      </c>
      <c r="G535" t="s">
        <v>41</v>
      </c>
      <c r="H535" t="s">
        <v>42</v>
      </c>
      <c r="I535" t="s">
        <v>43</v>
      </c>
      <c r="J535">
        <v>1</v>
      </c>
      <c r="K535">
        <v>44971.85</v>
      </c>
      <c r="L535">
        <v>0.1</v>
      </c>
      <c r="M535">
        <v>32471.07</v>
      </c>
      <c r="N535" t="s">
        <v>70</v>
      </c>
      <c r="O535" t="s">
        <v>25</v>
      </c>
      <c r="P535" t="s">
        <v>44</v>
      </c>
      <c r="Q535">
        <f>Sales_Data[[#This Row],[Quantity]]*Sales_Data[[#This Row],[Unit_Price]]</f>
        <v>44971.85</v>
      </c>
      <c r="R535">
        <f>Sales_Data[[#This Row],[Gross_Sales]]*Sales_Data[[#This Row],[Discount]]</f>
        <v>4497.1850000000004</v>
      </c>
      <c r="S535">
        <f>Sales_Data[[#This Row],[Gross_Sales]]-Sales_Data[[#This Row],[Discount_Amount]]</f>
        <v>40474.665000000001</v>
      </c>
      <c r="T535">
        <f>Sales_Data[[#This Row],[Net Sales]]-Sales_Data[[#This Row],[Cost]]</f>
        <v>8003.5950000000012</v>
      </c>
      <c r="U535" s="2">
        <f>Sales_Data[[#This Row],[Profit]]/Sales_Data[[#This Row],[Net Sales]]</f>
        <v>0.19774332906770201</v>
      </c>
      <c r="V535">
        <f>YEAR(Sales_Data[[#This Row],[Order_Date]])</f>
        <v>2025</v>
      </c>
      <c r="W535" t="str">
        <f>TEXT(Sales_Data[[#This Row],[Order_Date]],"mmm")</f>
        <v>Nov</v>
      </c>
      <c r="X535">
        <f>MONTH(Sales_Data[[#This Row],[Order_Date]])</f>
        <v>11</v>
      </c>
      <c r="Y535" t="str">
        <f>"Q"&amp;ROUNDUP(MONTH(Sales_Data[[#This Row],[Order_Date]])/3,0)</f>
        <v>Q4</v>
      </c>
    </row>
    <row r="536" spans="1:25" x14ac:dyDescent="0.3">
      <c r="A536" t="s">
        <v>1219</v>
      </c>
      <c r="B536" s="1">
        <v>45771</v>
      </c>
      <c r="C536" t="s">
        <v>1220</v>
      </c>
      <c r="D536" t="s">
        <v>699</v>
      </c>
      <c r="E536" t="s">
        <v>48</v>
      </c>
      <c r="F536" t="s">
        <v>132</v>
      </c>
      <c r="G536" t="s">
        <v>41</v>
      </c>
      <c r="H536" t="s">
        <v>42</v>
      </c>
      <c r="I536" t="s">
        <v>82</v>
      </c>
      <c r="J536">
        <v>1</v>
      </c>
      <c r="K536">
        <v>55126.38</v>
      </c>
      <c r="L536">
        <v>0.15</v>
      </c>
      <c r="M536">
        <v>37482.379999999997</v>
      </c>
      <c r="N536" t="s">
        <v>70</v>
      </c>
      <c r="O536" t="s">
        <v>25</v>
      </c>
      <c r="P536" t="s">
        <v>44</v>
      </c>
      <c r="Q536">
        <f>Sales_Data[[#This Row],[Quantity]]*Sales_Data[[#This Row],[Unit_Price]]</f>
        <v>55126.38</v>
      </c>
      <c r="R536">
        <f>Sales_Data[[#This Row],[Gross_Sales]]*Sales_Data[[#This Row],[Discount]]</f>
        <v>8268.9569999999985</v>
      </c>
      <c r="S536">
        <f>Sales_Data[[#This Row],[Gross_Sales]]-Sales_Data[[#This Row],[Discount_Amount]]</f>
        <v>46857.422999999995</v>
      </c>
      <c r="T536">
        <f>Sales_Data[[#This Row],[Net Sales]]-Sales_Data[[#This Row],[Cost]]</f>
        <v>9375.0429999999978</v>
      </c>
      <c r="U536" s="2">
        <f>Sales_Data[[#This Row],[Profit]]/Sales_Data[[#This Row],[Net Sales]]</f>
        <v>0.20007594100938925</v>
      </c>
      <c r="V536">
        <f>YEAR(Sales_Data[[#This Row],[Order_Date]])</f>
        <v>2025</v>
      </c>
      <c r="W536" t="str">
        <f>TEXT(Sales_Data[[#This Row],[Order_Date]],"mmm")</f>
        <v>Apr</v>
      </c>
      <c r="X536">
        <f>MONTH(Sales_Data[[#This Row],[Order_Date]])</f>
        <v>4</v>
      </c>
      <c r="Y536" t="str">
        <f>"Q"&amp;ROUNDUP(MONTH(Sales_Data[[#This Row],[Order_Date]])/3,0)</f>
        <v>Q2</v>
      </c>
    </row>
    <row r="537" spans="1:25" x14ac:dyDescent="0.3">
      <c r="A537" t="s">
        <v>1221</v>
      </c>
      <c r="B537" s="1">
        <v>45732</v>
      </c>
      <c r="C537" t="s">
        <v>1222</v>
      </c>
      <c r="D537" t="s">
        <v>80</v>
      </c>
      <c r="E537" t="s">
        <v>48</v>
      </c>
      <c r="F537" t="s">
        <v>132</v>
      </c>
      <c r="G537" t="s">
        <v>67</v>
      </c>
      <c r="H537" t="s">
        <v>121</v>
      </c>
      <c r="I537" t="s">
        <v>122</v>
      </c>
      <c r="J537">
        <v>1</v>
      </c>
      <c r="K537">
        <v>39634.69</v>
      </c>
      <c r="L537">
        <v>0.1</v>
      </c>
      <c r="M537">
        <v>23420.06</v>
      </c>
      <c r="N537" t="s">
        <v>70</v>
      </c>
      <c r="O537" t="s">
        <v>53</v>
      </c>
      <c r="P537" t="s">
        <v>26</v>
      </c>
      <c r="Q537">
        <f>Sales_Data[[#This Row],[Quantity]]*Sales_Data[[#This Row],[Unit_Price]]</f>
        <v>39634.69</v>
      </c>
      <c r="R537">
        <f>Sales_Data[[#This Row],[Gross_Sales]]*Sales_Data[[#This Row],[Discount]]</f>
        <v>3963.4690000000005</v>
      </c>
      <c r="S537">
        <f>Sales_Data[[#This Row],[Gross_Sales]]-Sales_Data[[#This Row],[Discount_Amount]]</f>
        <v>35671.221000000005</v>
      </c>
      <c r="T537">
        <f>Sales_Data[[#This Row],[Net Sales]]-Sales_Data[[#This Row],[Cost]]</f>
        <v>12251.161000000004</v>
      </c>
      <c r="U537" s="2">
        <f>Sales_Data[[#This Row],[Profit]]/Sales_Data[[#This Row],[Net Sales]]</f>
        <v>0.34344664007996817</v>
      </c>
      <c r="V537">
        <f>YEAR(Sales_Data[[#This Row],[Order_Date]])</f>
        <v>2025</v>
      </c>
      <c r="W537" t="str">
        <f>TEXT(Sales_Data[[#This Row],[Order_Date]],"mmm")</f>
        <v>Mar</v>
      </c>
      <c r="X537">
        <f>MONTH(Sales_Data[[#This Row],[Order_Date]])</f>
        <v>3</v>
      </c>
      <c r="Y537" t="str">
        <f>"Q"&amp;ROUNDUP(MONTH(Sales_Data[[#This Row],[Order_Date]])/3,0)</f>
        <v>Q1</v>
      </c>
    </row>
    <row r="538" spans="1:25" x14ac:dyDescent="0.3">
      <c r="A538" t="s">
        <v>1223</v>
      </c>
      <c r="B538" s="1">
        <v>45874</v>
      </c>
      <c r="C538" t="s">
        <v>1224</v>
      </c>
      <c r="D538" t="s">
        <v>817</v>
      </c>
      <c r="E538" t="s">
        <v>48</v>
      </c>
      <c r="F538" t="s">
        <v>164</v>
      </c>
      <c r="G538" t="s">
        <v>67</v>
      </c>
      <c r="H538" t="s">
        <v>68</v>
      </c>
      <c r="I538" t="s">
        <v>97</v>
      </c>
      <c r="J538">
        <v>1</v>
      </c>
      <c r="K538">
        <v>10032.469999999999</v>
      </c>
      <c r="L538">
        <v>0.05</v>
      </c>
      <c r="M538">
        <v>7368.66</v>
      </c>
      <c r="N538" t="s">
        <v>70</v>
      </c>
      <c r="O538" t="s">
        <v>35</v>
      </c>
      <c r="P538" t="s">
        <v>26</v>
      </c>
      <c r="Q538">
        <f>Sales_Data[[#This Row],[Quantity]]*Sales_Data[[#This Row],[Unit_Price]]</f>
        <v>10032.469999999999</v>
      </c>
      <c r="R538">
        <f>Sales_Data[[#This Row],[Gross_Sales]]*Sales_Data[[#This Row],[Discount]]</f>
        <v>501.62349999999998</v>
      </c>
      <c r="S538">
        <f>Sales_Data[[#This Row],[Gross_Sales]]-Sales_Data[[#This Row],[Discount_Amount]]</f>
        <v>9530.8464999999997</v>
      </c>
      <c r="T538">
        <f>Sales_Data[[#This Row],[Net Sales]]-Sales_Data[[#This Row],[Cost]]</f>
        <v>2162.1864999999998</v>
      </c>
      <c r="U538" s="2">
        <f>Sales_Data[[#This Row],[Profit]]/Sales_Data[[#This Row],[Net Sales]]</f>
        <v>0.22686195816919305</v>
      </c>
      <c r="V538">
        <f>YEAR(Sales_Data[[#This Row],[Order_Date]])</f>
        <v>2025</v>
      </c>
      <c r="W538" t="str">
        <f>TEXT(Sales_Data[[#This Row],[Order_Date]],"mmm")</f>
        <v>Aug</v>
      </c>
      <c r="X538">
        <f>MONTH(Sales_Data[[#This Row],[Order_Date]])</f>
        <v>8</v>
      </c>
      <c r="Y538" t="str">
        <f>"Q"&amp;ROUNDUP(MONTH(Sales_Data[[#This Row],[Order_Date]])/3,0)</f>
        <v>Q3</v>
      </c>
    </row>
    <row r="539" spans="1:25" x14ac:dyDescent="0.3">
      <c r="A539" t="s">
        <v>1225</v>
      </c>
      <c r="B539" s="1">
        <v>45934</v>
      </c>
      <c r="C539" t="s">
        <v>1226</v>
      </c>
      <c r="D539" t="s">
        <v>341</v>
      </c>
      <c r="E539" t="s">
        <v>119</v>
      </c>
      <c r="F539" t="s">
        <v>249</v>
      </c>
      <c r="G539" t="s">
        <v>41</v>
      </c>
      <c r="H539" t="s">
        <v>171</v>
      </c>
      <c r="I539" t="s">
        <v>191</v>
      </c>
      <c r="J539">
        <v>3</v>
      </c>
      <c r="K539">
        <v>3825.35</v>
      </c>
      <c r="L539">
        <v>0.05</v>
      </c>
      <c r="M539">
        <v>8740.14</v>
      </c>
      <c r="N539" t="s">
        <v>109</v>
      </c>
      <c r="O539" t="s">
        <v>35</v>
      </c>
      <c r="P539" t="s">
        <v>44</v>
      </c>
      <c r="Q539">
        <f>Sales_Data[[#This Row],[Quantity]]*Sales_Data[[#This Row],[Unit_Price]]</f>
        <v>11476.05</v>
      </c>
      <c r="R539">
        <f>Sales_Data[[#This Row],[Gross_Sales]]*Sales_Data[[#This Row],[Discount]]</f>
        <v>573.80250000000001</v>
      </c>
      <c r="S539">
        <f>Sales_Data[[#This Row],[Gross_Sales]]-Sales_Data[[#This Row],[Discount_Amount]]</f>
        <v>10902.247499999999</v>
      </c>
      <c r="T539">
        <f>Sales_Data[[#This Row],[Net Sales]]-Sales_Data[[#This Row],[Cost]]</f>
        <v>2162.1075000000001</v>
      </c>
      <c r="U539" s="2">
        <f>Sales_Data[[#This Row],[Profit]]/Sales_Data[[#This Row],[Net Sales]]</f>
        <v>0.19831759460606632</v>
      </c>
      <c r="V539">
        <f>YEAR(Sales_Data[[#This Row],[Order_Date]])</f>
        <v>2025</v>
      </c>
      <c r="W539" t="str">
        <f>TEXT(Sales_Data[[#This Row],[Order_Date]],"mmm")</f>
        <v>Oct</v>
      </c>
      <c r="X539">
        <f>MONTH(Sales_Data[[#This Row],[Order_Date]])</f>
        <v>10</v>
      </c>
      <c r="Y539" t="str">
        <f>"Q"&amp;ROUNDUP(MONTH(Sales_Data[[#This Row],[Order_Date]])/3,0)</f>
        <v>Q4</v>
      </c>
    </row>
    <row r="540" spans="1:25" x14ac:dyDescent="0.3">
      <c r="A540" t="s">
        <v>1227</v>
      </c>
      <c r="B540" s="1">
        <v>45906</v>
      </c>
      <c r="C540" t="s">
        <v>791</v>
      </c>
      <c r="D540" t="s">
        <v>433</v>
      </c>
      <c r="E540" t="s">
        <v>48</v>
      </c>
      <c r="F540" t="s">
        <v>126</v>
      </c>
      <c r="G540" t="s">
        <v>41</v>
      </c>
      <c r="H540" t="s">
        <v>102</v>
      </c>
      <c r="I540" t="s">
        <v>388</v>
      </c>
      <c r="J540">
        <v>2</v>
      </c>
      <c r="K540">
        <v>63177.23</v>
      </c>
      <c r="L540">
        <v>0.15</v>
      </c>
      <c r="M540">
        <v>83576.98</v>
      </c>
      <c r="N540" t="s">
        <v>70</v>
      </c>
      <c r="O540" t="s">
        <v>53</v>
      </c>
      <c r="P540" t="s">
        <v>71</v>
      </c>
      <c r="Q540">
        <f>Sales_Data[[#This Row],[Quantity]]*Sales_Data[[#This Row],[Unit_Price]]</f>
        <v>126354.46</v>
      </c>
      <c r="R540">
        <f>Sales_Data[[#This Row],[Gross_Sales]]*Sales_Data[[#This Row],[Discount]]</f>
        <v>18953.169000000002</v>
      </c>
      <c r="S540">
        <f>Sales_Data[[#This Row],[Gross_Sales]]-Sales_Data[[#This Row],[Discount_Amount]]</f>
        <v>107401.291</v>
      </c>
      <c r="T540">
        <f>Sales_Data[[#This Row],[Net Sales]]-Sales_Data[[#This Row],[Cost]]</f>
        <v>23824.311000000002</v>
      </c>
      <c r="U540" s="2">
        <f>Sales_Data[[#This Row],[Profit]]/Sales_Data[[#This Row],[Net Sales]]</f>
        <v>0.22182518271591356</v>
      </c>
      <c r="V540">
        <f>YEAR(Sales_Data[[#This Row],[Order_Date]])</f>
        <v>2025</v>
      </c>
      <c r="W540" t="str">
        <f>TEXT(Sales_Data[[#This Row],[Order_Date]],"mmm")</f>
        <v>Sep</v>
      </c>
      <c r="X540">
        <f>MONTH(Sales_Data[[#This Row],[Order_Date]])</f>
        <v>9</v>
      </c>
      <c r="Y540" t="str">
        <f>"Q"&amp;ROUNDUP(MONTH(Sales_Data[[#This Row],[Order_Date]])/3,0)</f>
        <v>Q3</v>
      </c>
    </row>
    <row r="541" spans="1:25" x14ac:dyDescent="0.3">
      <c r="A541" t="s">
        <v>1228</v>
      </c>
      <c r="B541" s="1">
        <v>45821</v>
      </c>
      <c r="C541" t="s">
        <v>1229</v>
      </c>
      <c r="D541" t="s">
        <v>56</v>
      </c>
      <c r="E541" t="s">
        <v>39</v>
      </c>
      <c r="F541" t="s">
        <v>405</v>
      </c>
      <c r="G541" t="s">
        <v>75</v>
      </c>
      <c r="H541" t="s">
        <v>256</v>
      </c>
      <c r="I541" t="s">
        <v>334</v>
      </c>
      <c r="J541">
        <v>1</v>
      </c>
      <c r="K541">
        <v>2717.51</v>
      </c>
      <c r="L541">
        <v>0.05</v>
      </c>
      <c r="M541">
        <v>1730.1</v>
      </c>
      <c r="N541" t="s">
        <v>52</v>
      </c>
      <c r="O541" t="s">
        <v>35</v>
      </c>
      <c r="P541" t="s">
        <v>71</v>
      </c>
      <c r="Q541">
        <f>Sales_Data[[#This Row],[Quantity]]*Sales_Data[[#This Row],[Unit_Price]]</f>
        <v>2717.51</v>
      </c>
      <c r="R541">
        <f>Sales_Data[[#This Row],[Gross_Sales]]*Sales_Data[[#This Row],[Discount]]</f>
        <v>135.87550000000002</v>
      </c>
      <c r="S541">
        <f>Sales_Data[[#This Row],[Gross_Sales]]-Sales_Data[[#This Row],[Discount_Amount]]</f>
        <v>2581.6345000000001</v>
      </c>
      <c r="T541">
        <f>Sales_Data[[#This Row],[Net Sales]]-Sales_Data[[#This Row],[Cost]]</f>
        <v>851.53450000000021</v>
      </c>
      <c r="U541" s="2">
        <f>Sales_Data[[#This Row],[Profit]]/Sales_Data[[#This Row],[Net Sales]]</f>
        <v>0.32984316718729945</v>
      </c>
      <c r="V541">
        <f>YEAR(Sales_Data[[#This Row],[Order_Date]])</f>
        <v>2025</v>
      </c>
      <c r="W541" t="str">
        <f>TEXT(Sales_Data[[#This Row],[Order_Date]],"mmm")</f>
        <v>Jun</v>
      </c>
      <c r="X541">
        <f>MONTH(Sales_Data[[#This Row],[Order_Date]])</f>
        <v>6</v>
      </c>
      <c r="Y541" t="str">
        <f>"Q"&amp;ROUNDUP(MONTH(Sales_Data[[#This Row],[Order_Date]])/3,0)</f>
        <v>Q2</v>
      </c>
    </row>
    <row r="542" spans="1:25" x14ac:dyDescent="0.3">
      <c r="A542" t="s">
        <v>1230</v>
      </c>
      <c r="B542" s="1">
        <v>46014</v>
      </c>
      <c r="C542" t="s">
        <v>1231</v>
      </c>
      <c r="D542" t="s">
        <v>359</v>
      </c>
      <c r="E542" t="s">
        <v>48</v>
      </c>
      <c r="F542" t="s">
        <v>132</v>
      </c>
      <c r="G542" t="s">
        <v>32</v>
      </c>
      <c r="H542" t="s">
        <v>33</v>
      </c>
      <c r="I542" t="s">
        <v>161</v>
      </c>
      <c r="J542">
        <v>3</v>
      </c>
      <c r="K542">
        <v>56607.07</v>
      </c>
      <c r="L542">
        <v>0.15</v>
      </c>
      <c r="M542">
        <v>90390.6</v>
      </c>
      <c r="N542" t="s">
        <v>83</v>
      </c>
      <c r="O542" t="s">
        <v>35</v>
      </c>
      <c r="P542" t="s">
        <v>44</v>
      </c>
      <c r="Q542">
        <f>Sales_Data[[#This Row],[Quantity]]*Sales_Data[[#This Row],[Unit_Price]]</f>
        <v>169821.21</v>
      </c>
      <c r="R542">
        <f>Sales_Data[[#This Row],[Gross_Sales]]*Sales_Data[[#This Row],[Discount]]</f>
        <v>25473.181499999999</v>
      </c>
      <c r="S542">
        <f>Sales_Data[[#This Row],[Gross_Sales]]-Sales_Data[[#This Row],[Discount_Amount]]</f>
        <v>144348.02849999999</v>
      </c>
      <c r="T542">
        <f>Sales_Data[[#This Row],[Net Sales]]-Sales_Data[[#This Row],[Cost]]</f>
        <v>53957.42849999998</v>
      </c>
      <c r="U542" s="2">
        <f>Sales_Data[[#This Row],[Profit]]/Sales_Data[[#This Row],[Net Sales]]</f>
        <v>0.37380093833425637</v>
      </c>
      <c r="V542">
        <f>YEAR(Sales_Data[[#This Row],[Order_Date]])</f>
        <v>2025</v>
      </c>
      <c r="W542" t="str">
        <f>TEXT(Sales_Data[[#This Row],[Order_Date]],"mmm")</f>
        <v>Dec</v>
      </c>
      <c r="X542">
        <f>MONTH(Sales_Data[[#This Row],[Order_Date]])</f>
        <v>12</v>
      </c>
      <c r="Y542" t="str">
        <f>"Q"&amp;ROUNDUP(MONTH(Sales_Data[[#This Row],[Order_Date]])/3,0)</f>
        <v>Q4</v>
      </c>
    </row>
    <row r="543" spans="1:25" x14ac:dyDescent="0.3">
      <c r="A543" t="s">
        <v>1232</v>
      </c>
      <c r="B543" s="1">
        <v>45849</v>
      </c>
      <c r="C543" t="s">
        <v>1233</v>
      </c>
      <c r="D543" t="s">
        <v>95</v>
      </c>
      <c r="E543" t="s">
        <v>119</v>
      </c>
      <c r="F543" t="s">
        <v>538</v>
      </c>
      <c r="G543" t="s">
        <v>32</v>
      </c>
      <c r="H543" t="s">
        <v>50</v>
      </c>
      <c r="I543" t="s">
        <v>58</v>
      </c>
      <c r="J543">
        <v>1</v>
      </c>
      <c r="K543">
        <v>1292.3</v>
      </c>
      <c r="L543">
        <v>0.1</v>
      </c>
      <c r="M543">
        <v>905.11</v>
      </c>
      <c r="N543" t="s">
        <v>109</v>
      </c>
      <c r="O543" t="s">
        <v>35</v>
      </c>
      <c r="P543" t="s">
        <v>44</v>
      </c>
      <c r="Q543">
        <f>Sales_Data[[#This Row],[Quantity]]*Sales_Data[[#This Row],[Unit_Price]]</f>
        <v>1292.3</v>
      </c>
      <c r="R543">
        <f>Sales_Data[[#This Row],[Gross_Sales]]*Sales_Data[[#This Row],[Discount]]</f>
        <v>129.22999999999999</v>
      </c>
      <c r="S543">
        <f>Sales_Data[[#This Row],[Gross_Sales]]-Sales_Data[[#This Row],[Discount_Amount]]</f>
        <v>1163.07</v>
      </c>
      <c r="T543">
        <f>Sales_Data[[#This Row],[Net Sales]]-Sales_Data[[#This Row],[Cost]]</f>
        <v>257.95999999999992</v>
      </c>
      <c r="U543" s="2">
        <f>Sales_Data[[#This Row],[Profit]]/Sales_Data[[#This Row],[Net Sales]]</f>
        <v>0.22179232548341882</v>
      </c>
      <c r="V543">
        <f>YEAR(Sales_Data[[#This Row],[Order_Date]])</f>
        <v>2025</v>
      </c>
      <c r="W543" t="str">
        <f>TEXT(Sales_Data[[#This Row],[Order_Date]],"mmm")</f>
        <v>Jul</v>
      </c>
      <c r="X543">
        <f>MONTH(Sales_Data[[#This Row],[Order_Date]])</f>
        <v>7</v>
      </c>
      <c r="Y543" t="str">
        <f>"Q"&amp;ROUNDUP(MONTH(Sales_Data[[#This Row],[Order_Date]])/3,0)</f>
        <v>Q3</v>
      </c>
    </row>
    <row r="544" spans="1:25" x14ac:dyDescent="0.3">
      <c r="A544" t="s">
        <v>1234</v>
      </c>
      <c r="B544" s="1">
        <v>45884</v>
      </c>
      <c r="C544" t="s">
        <v>1235</v>
      </c>
      <c r="D544" t="s">
        <v>271</v>
      </c>
      <c r="E544" t="s">
        <v>48</v>
      </c>
      <c r="F544" t="s">
        <v>126</v>
      </c>
      <c r="G544" t="s">
        <v>67</v>
      </c>
      <c r="H544" t="s">
        <v>88</v>
      </c>
      <c r="I544" t="s">
        <v>157</v>
      </c>
      <c r="J544">
        <v>2</v>
      </c>
      <c r="K544">
        <v>22720.67</v>
      </c>
      <c r="L544">
        <v>0.1</v>
      </c>
      <c r="M544">
        <v>27700.5</v>
      </c>
      <c r="N544" t="s">
        <v>109</v>
      </c>
      <c r="O544" t="s">
        <v>35</v>
      </c>
      <c r="P544" t="s">
        <v>44</v>
      </c>
      <c r="Q544">
        <f>Sales_Data[[#This Row],[Quantity]]*Sales_Data[[#This Row],[Unit_Price]]</f>
        <v>45441.34</v>
      </c>
      <c r="R544">
        <f>Sales_Data[[#This Row],[Gross_Sales]]*Sales_Data[[#This Row],[Discount]]</f>
        <v>4544.134</v>
      </c>
      <c r="S544">
        <f>Sales_Data[[#This Row],[Gross_Sales]]-Sales_Data[[#This Row],[Discount_Amount]]</f>
        <v>40897.205999999998</v>
      </c>
      <c r="T544">
        <f>Sales_Data[[#This Row],[Net Sales]]-Sales_Data[[#This Row],[Cost]]</f>
        <v>13196.705999999998</v>
      </c>
      <c r="U544" s="2">
        <f>Sales_Data[[#This Row],[Profit]]/Sales_Data[[#This Row],[Net Sales]]</f>
        <v>0.32267989162878263</v>
      </c>
      <c r="V544">
        <f>YEAR(Sales_Data[[#This Row],[Order_Date]])</f>
        <v>2025</v>
      </c>
      <c r="W544" t="str">
        <f>TEXT(Sales_Data[[#This Row],[Order_Date]],"mmm")</f>
        <v>Aug</v>
      </c>
      <c r="X544">
        <f>MONTH(Sales_Data[[#This Row],[Order_Date]])</f>
        <v>8</v>
      </c>
      <c r="Y544" t="str">
        <f>"Q"&amp;ROUNDUP(MONTH(Sales_Data[[#This Row],[Order_Date]])/3,0)</f>
        <v>Q3</v>
      </c>
    </row>
    <row r="545" spans="1:25" x14ac:dyDescent="0.3">
      <c r="A545" t="s">
        <v>1236</v>
      </c>
      <c r="B545" s="1">
        <v>45834</v>
      </c>
      <c r="C545" t="s">
        <v>1237</v>
      </c>
      <c r="D545" t="s">
        <v>229</v>
      </c>
      <c r="E545" t="s">
        <v>119</v>
      </c>
      <c r="F545" t="s">
        <v>120</v>
      </c>
      <c r="G545" t="s">
        <v>67</v>
      </c>
      <c r="H545" t="s">
        <v>68</v>
      </c>
      <c r="I545" t="s">
        <v>69</v>
      </c>
      <c r="J545">
        <v>3</v>
      </c>
      <c r="K545">
        <v>3483.1</v>
      </c>
      <c r="L545">
        <v>0.2</v>
      </c>
      <c r="M545">
        <v>6981.64</v>
      </c>
      <c r="N545" t="s">
        <v>52</v>
      </c>
      <c r="O545" t="s">
        <v>35</v>
      </c>
      <c r="P545" t="s">
        <v>44</v>
      </c>
      <c r="Q545">
        <f>Sales_Data[[#This Row],[Quantity]]*Sales_Data[[#This Row],[Unit_Price]]</f>
        <v>10449.299999999999</v>
      </c>
      <c r="R545">
        <f>Sales_Data[[#This Row],[Gross_Sales]]*Sales_Data[[#This Row],[Discount]]</f>
        <v>2089.86</v>
      </c>
      <c r="S545">
        <f>Sales_Data[[#This Row],[Gross_Sales]]-Sales_Data[[#This Row],[Discount_Amount]]</f>
        <v>8359.4399999999987</v>
      </c>
      <c r="T545">
        <f>Sales_Data[[#This Row],[Net Sales]]-Sales_Data[[#This Row],[Cost]]</f>
        <v>1377.7999999999984</v>
      </c>
      <c r="U545" s="2">
        <f>Sales_Data[[#This Row],[Profit]]/Sales_Data[[#This Row],[Net Sales]]</f>
        <v>0.16481965299110929</v>
      </c>
      <c r="V545">
        <f>YEAR(Sales_Data[[#This Row],[Order_Date]])</f>
        <v>2025</v>
      </c>
      <c r="W545" t="str">
        <f>TEXT(Sales_Data[[#This Row],[Order_Date]],"mmm")</f>
        <v>Jun</v>
      </c>
      <c r="X545">
        <f>MONTH(Sales_Data[[#This Row],[Order_Date]])</f>
        <v>6</v>
      </c>
      <c r="Y545" t="str">
        <f>"Q"&amp;ROUNDUP(MONTH(Sales_Data[[#This Row],[Order_Date]])/3,0)</f>
        <v>Q2</v>
      </c>
    </row>
    <row r="546" spans="1:25" x14ac:dyDescent="0.3">
      <c r="A546" t="s">
        <v>1238</v>
      </c>
      <c r="B546" s="1">
        <v>45756</v>
      </c>
      <c r="C546" t="s">
        <v>1239</v>
      </c>
      <c r="D546" t="s">
        <v>238</v>
      </c>
      <c r="E546" t="s">
        <v>39</v>
      </c>
      <c r="F546" t="s">
        <v>107</v>
      </c>
      <c r="G546" t="s">
        <v>75</v>
      </c>
      <c r="H546" t="s">
        <v>76</v>
      </c>
      <c r="I546" t="s">
        <v>77</v>
      </c>
      <c r="J546">
        <v>3</v>
      </c>
      <c r="K546">
        <v>740.58</v>
      </c>
      <c r="L546">
        <v>0.1</v>
      </c>
      <c r="M546">
        <v>1726.03</v>
      </c>
      <c r="N546" t="s">
        <v>70</v>
      </c>
      <c r="O546" t="s">
        <v>35</v>
      </c>
      <c r="P546" t="s">
        <v>71</v>
      </c>
      <c r="Q546">
        <f>Sales_Data[[#This Row],[Quantity]]*Sales_Data[[#This Row],[Unit_Price]]</f>
        <v>2221.7400000000002</v>
      </c>
      <c r="R546">
        <f>Sales_Data[[#This Row],[Gross_Sales]]*Sales_Data[[#This Row],[Discount]]</f>
        <v>222.17400000000004</v>
      </c>
      <c r="S546">
        <f>Sales_Data[[#This Row],[Gross_Sales]]-Sales_Data[[#This Row],[Discount_Amount]]</f>
        <v>1999.5660000000003</v>
      </c>
      <c r="T546">
        <f>Sales_Data[[#This Row],[Net Sales]]-Sales_Data[[#This Row],[Cost]]</f>
        <v>273.53600000000029</v>
      </c>
      <c r="U546" s="2">
        <f>Sales_Data[[#This Row],[Profit]]/Sales_Data[[#This Row],[Net Sales]]</f>
        <v>0.13679768509766632</v>
      </c>
      <c r="V546">
        <f>YEAR(Sales_Data[[#This Row],[Order_Date]])</f>
        <v>2025</v>
      </c>
      <c r="W546" t="str">
        <f>TEXT(Sales_Data[[#This Row],[Order_Date]],"mmm")</f>
        <v>Apr</v>
      </c>
      <c r="X546">
        <f>MONTH(Sales_Data[[#This Row],[Order_Date]])</f>
        <v>4</v>
      </c>
      <c r="Y546" t="str">
        <f>"Q"&amp;ROUNDUP(MONTH(Sales_Data[[#This Row],[Order_Date]])/3,0)</f>
        <v>Q2</v>
      </c>
    </row>
    <row r="547" spans="1:25" x14ac:dyDescent="0.3">
      <c r="A547" t="s">
        <v>1240</v>
      </c>
      <c r="B547" s="1">
        <v>45693</v>
      </c>
      <c r="C547" t="s">
        <v>1241</v>
      </c>
      <c r="D547" t="s">
        <v>209</v>
      </c>
      <c r="E547" t="s">
        <v>48</v>
      </c>
      <c r="F547" t="s">
        <v>152</v>
      </c>
      <c r="G547" t="s">
        <v>32</v>
      </c>
      <c r="H547" t="s">
        <v>50</v>
      </c>
      <c r="I547" t="s">
        <v>58</v>
      </c>
      <c r="J547">
        <v>1</v>
      </c>
      <c r="K547">
        <v>9062.49</v>
      </c>
      <c r="L547">
        <v>0</v>
      </c>
      <c r="M547">
        <v>7594.52</v>
      </c>
      <c r="N547" t="s">
        <v>109</v>
      </c>
      <c r="O547" t="s">
        <v>35</v>
      </c>
      <c r="P547" t="s">
        <v>44</v>
      </c>
      <c r="Q547">
        <f>Sales_Data[[#This Row],[Quantity]]*Sales_Data[[#This Row],[Unit_Price]]</f>
        <v>9062.49</v>
      </c>
      <c r="R547">
        <f>Sales_Data[[#This Row],[Gross_Sales]]*Sales_Data[[#This Row],[Discount]]</f>
        <v>0</v>
      </c>
      <c r="S547">
        <f>Sales_Data[[#This Row],[Gross_Sales]]-Sales_Data[[#This Row],[Discount_Amount]]</f>
        <v>9062.49</v>
      </c>
      <c r="T547">
        <f>Sales_Data[[#This Row],[Net Sales]]-Sales_Data[[#This Row],[Cost]]</f>
        <v>1467.9699999999993</v>
      </c>
      <c r="U547" s="2">
        <f>Sales_Data[[#This Row],[Profit]]/Sales_Data[[#This Row],[Net Sales]]</f>
        <v>0.16198307529166922</v>
      </c>
      <c r="V547">
        <f>YEAR(Sales_Data[[#This Row],[Order_Date]])</f>
        <v>2025</v>
      </c>
      <c r="W547" t="str">
        <f>TEXT(Sales_Data[[#This Row],[Order_Date]],"mmm")</f>
        <v>Feb</v>
      </c>
      <c r="X547">
        <f>MONTH(Sales_Data[[#This Row],[Order_Date]])</f>
        <v>2</v>
      </c>
      <c r="Y547" t="str">
        <f>"Q"&amp;ROUNDUP(MONTH(Sales_Data[[#This Row],[Order_Date]])/3,0)</f>
        <v>Q1</v>
      </c>
    </row>
    <row r="548" spans="1:25" x14ac:dyDescent="0.3">
      <c r="A548" t="s">
        <v>1242</v>
      </c>
      <c r="B548" s="1">
        <v>45753</v>
      </c>
      <c r="C548" t="s">
        <v>1124</v>
      </c>
      <c r="D548" t="s">
        <v>1055</v>
      </c>
      <c r="E548" t="s">
        <v>119</v>
      </c>
      <c r="F548" t="s">
        <v>184</v>
      </c>
      <c r="G548" t="s">
        <v>67</v>
      </c>
      <c r="H548" t="s">
        <v>121</v>
      </c>
      <c r="I548" t="s">
        <v>142</v>
      </c>
      <c r="J548">
        <v>2</v>
      </c>
      <c r="K548">
        <v>2141.9</v>
      </c>
      <c r="L548">
        <v>0</v>
      </c>
      <c r="M548">
        <v>2845.86</v>
      </c>
      <c r="N548" t="s">
        <v>52</v>
      </c>
      <c r="O548" t="s">
        <v>35</v>
      </c>
      <c r="P548" t="s">
        <v>26</v>
      </c>
      <c r="Q548">
        <f>Sales_Data[[#This Row],[Quantity]]*Sales_Data[[#This Row],[Unit_Price]]</f>
        <v>4283.8</v>
      </c>
      <c r="R548">
        <f>Sales_Data[[#This Row],[Gross_Sales]]*Sales_Data[[#This Row],[Discount]]</f>
        <v>0</v>
      </c>
      <c r="S548">
        <f>Sales_Data[[#This Row],[Gross_Sales]]-Sales_Data[[#This Row],[Discount_Amount]]</f>
        <v>4283.8</v>
      </c>
      <c r="T548">
        <f>Sales_Data[[#This Row],[Net Sales]]-Sales_Data[[#This Row],[Cost]]</f>
        <v>1437.94</v>
      </c>
      <c r="U548" s="2">
        <f>Sales_Data[[#This Row],[Profit]]/Sales_Data[[#This Row],[Net Sales]]</f>
        <v>0.33566926560530369</v>
      </c>
      <c r="V548">
        <f>YEAR(Sales_Data[[#This Row],[Order_Date]])</f>
        <v>2025</v>
      </c>
      <c r="W548" t="str">
        <f>TEXT(Sales_Data[[#This Row],[Order_Date]],"mmm")</f>
        <v>Apr</v>
      </c>
      <c r="X548">
        <f>MONTH(Sales_Data[[#This Row],[Order_Date]])</f>
        <v>4</v>
      </c>
      <c r="Y548" t="str">
        <f>"Q"&amp;ROUNDUP(MONTH(Sales_Data[[#This Row],[Order_Date]])/3,0)</f>
        <v>Q2</v>
      </c>
    </row>
    <row r="549" spans="1:25" x14ac:dyDescent="0.3">
      <c r="A549" t="s">
        <v>1243</v>
      </c>
      <c r="B549" s="1">
        <v>45809</v>
      </c>
      <c r="C549" t="s">
        <v>1244</v>
      </c>
      <c r="D549" t="s">
        <v>728</v>
      </c>
      <c r="E549" t="s">
        <v>39</v>
      </c>
      <c r="F549" t="s">
        <v>107</v>
      </c>
      <c r="G549" t="s">
        <v>75</v>
      </c>
      <c r="H549" t="s">
        <v>114</v>
      </c>
      <c r="I549" t="s">
        <v>115</v>
      </c>
      <c r="J549">
        <v>1</v>
      </c>
      <c r="K549">
        <v>5929.58</v>
      </c>
      <c r="L549">
        <v>0</v>
      </c>
      <c r="M549">
        <v>4938.16</v>
      </c>
      <c r="N549" t="s">
        <v>109</v>
      </c>
      <c r="O549" t="s">
        <v>35</v>
      </c>
      <c r="P549" t="s">
        <v>26</v>
      </c>
      <c r="Q549">
        <f>Sales_Data[[#This Row],[Quantity]]*Sales_Data[[#This Row],[Unit_Price]]</f>
        <v>5929.58</v>
      </c>
      <c r="R549">
        <f>Sales_Data[[#This Row],[Gross_Sales]]*Sales_Data[[#This Row],[Discount]]</f>
        <v>0</v>
      </c>
      <c r="S549">
        <f>Sales_Data[[#This Row],[Gross_Sales]]-Sales_Data[[#This Row],[Discount_Amount]]</f>
        <v>5929.58</v>
      </c>
      <c r="T549">
        <f>Sales_Data[[#This Row],[Net Sales]]-Sales_Data[[#This Row],[Cost]]</f>
        <v>991.42000000000007</v>
      </c>
      <c r="U549" s="2">
        <f>Sales_Data[[#This Row],[Profit]]/Sales_Data[[#This Row],[Net Sales]]</f>
        <v>0.16719902590065402</v>
      </c>
      <c r="V549">
        <f>YEAR(Sales_Data[[#This Row],[Order_Date]])</f>
        <v>2025</v>
      </c>
      <c r="W549" t="str">
        <f>TEXT(Sales_Data[[#This Row],[Order_Date]],"mmm")</f>
        <v>Jun</v>
      </c>
      <c r="X549">
        <f>MONTH(Sales_Data[[#This Row],[Order_Date]])</f>
        <v>6</v>
      </c>
      <c r="Y549" t="str">
        <f>"Q"&amp;ROUNDUP(MONTH(Sales_Data[[#This Row],[Order_Date]])/3,0)</f>
        <v>Q2</v>
      </c>
    </row>
    <row r="550" spans="1:25" x14ac:dyDescent="0.3">
      <c r="A550" t="s">
        <v>1245</v>
      </c>
      <c r="B550" s="1">
        <v>45808</v>
      </c>
      <c r="C550" t="s">
        <v>1246</v>
      </c>
      <c r="D550" t="s">
        <v>916</v>
      </c>
      <c r="E550" t="s">
        <v>48</v>
      </c>
      <c r="F550" t="s">
        <v>132</v>
      </c>
      <c r="G550" t="s">
        <v>41</v>
      </c>
      <c r="H550" t="s">
        <v>171</v>
      </c>
      <c r="I550" t="s">
        <v>191</v>
      </c>
      <c r="J550">
        <v>3</v>
      </c>
      <c r="K550">
        <v>5526.03</v>
      </c>
      <c r="L550">
        <v>0</v>
      </c>
      <c r="M550">
        <v>11047.88</v>
      </c>
      <c r="N550" t="s">
        <v>70</v>
      </c>
      <c r="O550" t="s">
        <v>25</v>
      </c>
      <c r="P550" t="s">
        <v>71</v>
      </c>
      <c r="Q550">
        <f>Sales_Data[[#This Row],[Quantity]]*Sales_Data[[#This Row],[Unit_Price]]</f>
        <v>16578.09</v>
      </c>
      <c r="R550">
        <f>Sales_Data[[#This Row],[Gross_Sales]]*Sales_Data[[#This Row],[Discount]]</f>
        <v>0</v>
      </c>
      <c r="S550">
        <f>Sales_Data[[#This Row],[Gross_Sales]]-Sales_Data[[#This Row],[Discount_Amount]]</f>
        <v>16578.09</v>
      </c>
      <c r="T550">
        <f>Sales_Data[[#This Row],[Net Sales]]-Sales_Data[[#This Row],[Cost]]</f>
        <v>5530.2100000000009</v>
      </c>
      <c r="U550" s="2">
        <f>Sales_Data[[#This Row],[Profit]]/Sales_Data[[#This Row],[Net Sales]]</f>
        <v>0.33358547335670158</v>
      </c>
      <c r="V550">
        <f>YEAR(Sales_Data[[#This Row],[Order_Date]])</f>
        <v>2025</v>
      </c>
      <c r="W550" t="str">
        <f>TEXT(Sales_Data[[#This Row],[Order_Date]],"mmm")</f>
        <v>May</v>
      </c>
      <c r="X550">
        <f>MONTH(Sales_Data[[#This Row],[Order_Date]])</f>
        <v>5</v>
      </c>
      <c r="Y550" t="str">
        <f>"Q"&amp;ROUNDUP(MONTH(Sales_Data[[#This Row],[Order_Date]])/3,0)</f>
        <v>Q2</v>
      </c>
    </row>
    <row r="551" spans="1:25" x14ac:dyDescent="0.3">
      <c r="A551" t="s">
        <v>1247</v>
      </c>
      <c r="B551" s="1">
        <v>45847</v>
      </c>
      <c r="C551" t="s">
        <v>563</v>
      </c>
      <c r="D551" t="s">
        <v>331</v>
      </c>
      <c r="E551" t="s">
        <v>30</v>
      </c>
      <c r="F551" t="s">
        <v>156</v>
      </c>
      <c r="G551" t="s">
        <v>21</v>
      </c>
      <c r="H551" t="s">
        <v>230</v>
      </c>
      <c r="I551" t="s">
        <v>328</v>
      </c>
      <c r="J551">
        <v>2</v>
      </c>
      <c r="K551">
        <v>1668.83</v>
      </c>
      <c r="L551">
        <v>0</v>
      </c>
      <c r="M551">
        <v>2328.09</v>
      </c>
      <c r="N551" t="s">
        <v>70</v>
      </c>
      <c r="O551" t="s">
        <v>53</v>
      </c>
      <c r="P551" t="s">
        <v>71</v>
      </c>
      <c r="Q551">
        <f>Sales_Data[[#This Row],[Quantity]]*Sales_Data[[#This Row],[Unit_Price]]</f>
        <v>3337.66</v>
      </c>
      <c r="R551">
        <f>Sales_Data[[#This Row],[Gross_Sales]]*Sales_Data[[#This Row],[Discount]]</f>
        <v>0</v>
      </c>
      <c r="S551">
        <f>Sales_Data[[#This Row],[Gross_Sales]]-Sales_Data[[#This Row],[Discount_Amount]]</f>
        <v>3337.66</v>
      </c>
      <c r="T551">
        <f>Sales_Data[[#This Row],[Net Sales]]-Sales_Data[[#This Row],[Cost]]</f>
        <v>1009.5699999999997</v>
      </c>
      <c r="U551" s="2">
        <f>Sales_Data[[#This Row],[Profit]]/Sales_Data[[#This Row],[Net Sales]]</f>
        <v>0.3024783830587896</v>
      </c>
      <c r="V551">
        <f>YEAR(Sales_Data[[#This Row],[Order_Date]])</f>
        <v>2025</v>
      </c>
      <c r="W551" t="str">
        <f>TEXT(Sales_Data[[#This Row],[Order_Date]],"mmm")</f>
        <v>Jul</v>
      </c>
      <c r="X551">
        <f>MONTH(Sales_Data[[#This Row],[Order_Date]])</f>
        <v>7</v>
      </c>
      <c r="Y551" t="str">
        <f>"Q"&amp;ROUNDUP(MONTH(Sales_Data[[#This Row],[Order_Date]])/3,0)</f>
        <v>Q3</v>
      </c>
    </row>
    <row r="552" spans="1:25" x14ac:dyDescent="0.3">
      <c r="A552" t="s">
        <v>1248</v>
      </c>
      <c r="B552" s="1">
        <v>45881</v>
      </c>
      <c r="C552" t="s">
        <v>1249</v>
      </c>
      <c r="D552" t="s">
        <v>857</v>
      </c>
      <c r="E552" t="s">
        <v>119</v>
      </c>
      <c r="F552" t="s">
        <v>146</v>
      </c>
      <c r="G552" t="s">
        <v>75</v>
      </c>
      <c r="H552" t="s">
        <v>76</v>
      </c>
      <c r="I552" t="s">
        <v>77</v>
      </c>
      <c r="J552">
        <v>3</v>
      </c>
      <c r="K552">
        <v>586.49</v>
      </c>
      <c r="L552">
        <v>0.05</v>
      </c>
      <c r="M552">
        <v>1396.27</v>
      </c>
      <c r="N552" t="s">
        <v>83</v>
      </c>
      <c r="O552" t="s">
        <v>35</v>
      </c>
      <c r="P552" t="s">
        <v>71</v>
      </c>
      <c r="Q552">
        <f>Sales_Data[[#This Row],[Quantity]]*Sales_Data[[#This Row],[Unit_Price]]</f>
        <v>1759.47</v>
      </c>
      <c r="R552">
        <f>Sales_Data[[#This Row],[Gross_Sales]]*Sales_Data[[#This Row],[Discount]]</f>
        <v>87.973500000000001</v>
      </c>
      <c r="S552">
        <f>Sales_Data[[#This Row],[Gross_Sales]]-Sales_Data[[#This Row],[Discount_Amount]]</f>
        <v>1671.4965</v>
      </c>
      <c r="T552">
        <f>Sales_Data[[#This Row],[Net Sales]]-Sales_Data[[#This Row],[Cost]]</f>
        <v>275.22649999999999</v>
      </c>
      <c r="U552" s="2">
        <f>Sales_Data[[#This Row],[Profit]]/Sales_Data[[#This Row],[Net Sales]]</f>
        <v>0.16465873545053789</v>
      </c>
      <c r="V552">
        <f>YEAR(Sales_Data[[#This Row],[Order_Date]])</f>
        <v>2025</v>
      </c>
      <c r="W552" t="str">
        <f>TEXT(Sales_Data[[#This Row],[Order_Date]],"mmm")</f>
        <v>Aug</v>
      </c>
      <c r="X552">
        <f>MONTH(Sales_Data[[#This Row],[Order_Date]])</f>
        <v>8</v>
      </c>
      <c r="Y552" t="str">
        <f>"Q"&amp;ROUNDUP(MONTH(Sales_Data[[#This Row],[Order_Date]])/3,0)</f>
        <v>Q3</v>
      </c>
    </row>
    <row r="553" spans="1:25" x14ac:dyDescent="0.3">
      <c r="A553" t="s">
        <v>1250</v>
      </c>
      <c r="B553" s="1">
        <v>45694</v>
      </c>
      <c r="C553" t="s">
        <v>1251</v>
      </c>
      <c r="D553" t="s">
        <v>662</v>
      </c>
      <c r="E553" t="s">
        <v>19</v>
      </c>
      <c r="F553" t="s">
        <v>81</v>
      </c>
      <c r="G553" t="s">
        <v>67</v>
      </c>
      <c r="H553" t="s">
        <v>68</v>
      </c>
      <c r="I553" t="s">
        <v>97</v>
      </c>
      <c r="J553">
        <v>1</v>
      </c>
      <c r="K553">
        <v>12734.36</v>
      </c>
      <c r="L553">
        <v>0</v>
      </c>
      <c r="M553">
        <v>8376.25</v>
      </c>
      <c r="N553" t="s">
        <v>52</v>
      </c>
      <c r="O553" t="s">
        <v>35</v>
      </c>
      <c r="P553" t="s">
        <v>71</v>
      </c>
      <c r="Q553">
        <f>Sales_Data[[#This Row],[Quantity]]*Sales_Data[[#This Row],[Unit_Price]]</f>
        <v>12734.36</v>
      </c>
      <c r="R553">
        <f>Sales_Data[[#This Row],[Gross_Sales]]*Sales_Data[[#This Row],[Discount]]</f>
        <v>0</v>
      </c>
      <c r="S553">
        <f>Sales_Data[[#This Row],[Gross_Sales]]-Sales_Data[[#This Row],[Discount_Amount]]</f>
        <v>12734.36</v>
      </c>
      <c r="T553">
        <f>Sales_Data[[#This Row],[Net Sales]]-Sales_Data[[#This Row],[Cost]]</f>
        <v>4358.1100000000006</v>
      </c>
      <c r="U553" s="2">
        <f>Sales_Data[[#This Row],[Profit]]/Sales_Data[[#This Row],[Net Sales]]</f>
        <v>0.34223235404056429</v>
      </c>
      <c r="V553">
        <f>YEAR(Sales_Data[[#This Row],[Order_Date]])</f>
        <v>2025</v>
      </c>
      <c r="W553" t="str">
        <f>TEXT(Sales_Data[[#This Row],[Order_Date]],"mmm")</f>
        <v>Feb</v>
      </c>
      <c r="X553">
        <f>MONTH(Sales_Data[[#This Row],[Order_Date]])</f>
        <v>2</v>
      </c>
      <c r="Y553" t="str">
        <f>"Q"&amp;ROUNDUP(MONTH(Sales_Data[[#This Row],[Order_Date]])/3,0)</f>
        <v>Q1</v>
      </c>
    </row>
    <row r="554" spans="1:25" x14ac:dyDescent="0.3">
      <c r="A554" t="s">
        <v>1252</v>
      </c>
      <c r="B554" s="1">
        <v>45925</v>
      </c>
      <c r="C554" t="s">
        <v>1253</v>
      </c>
      <c r="D554" t="s">
        <v>277</v>
      </c>
      <c r="E554" t="s">
        <v>19</v>
      </c>
      <c r="F554" t="s">
        <v>113</v>
      </c>
      <c r="G554" t="s">
        <v>41</v>
      </c>
      <c r="H554" t="s">
        <v>147</v>
      </c>
      <c r="I554" t="s">
        <v>369</v>
      </c>
      <c r="J554">
        <v>2</v>
      </c>
      <c r="K554">
        <v>11431.24</v>
      </c>
      <c r="L554">
        <v>0.05</v>
      </c>
      <c r="M554">
        <v>14526.69</v>
      </c>
      <c r="N554" t="s">
        <v>52</v>
      </c>
      <c r="O554" t="s">
        <v>35</v>
      </c>
      <c r="P554" t="s">
        <v>44</v>
      </c>
      <c r="Q554">
        <f>Sales_Data[[#This Row],[Quantity]]*Sales_Data[[#This Row],[Unit_Price]]</f>
        <v>22862.48</v>
      </c>
      <c r="R554">
        <f>Sales_Data[[#This Row],[Gross_Sales]]*Sales_Data[[#This Row],[Discount]]</f>
        <v>1143.124</v>
      </c>
      <c r="S554">
        <f>Sales_Data[[#This Row],[Gross_Sales]]-Sales_Data[[#This Row],[Discount_Amount]]</f>
        <v>21719.356</v>
      </c>
      <c r="T554">
        <f>Sales_Data[[#This Row],[Net Sales]]-Sales_Data[[#This Row],[Cost]]</f>
        <v>7192.6659999999993</v>
      </c>
      <c r="U554" s="2">
        <f>Sales_Data[[#This Row],[Profit]]/Sales_Data[[#This Row],[Net Sales]]</f>
        <v>0.33116387060463481</v>
      </c>
      <c r="V554">
        <f>YEAR(Sales_Data[[#This Row],[Order_Date]])</f>
        <v>2025</v>
      </c>
      <c r="W554" t="str">
        <f>TEXT(Sales_Data[[#This Row],[Order_Date]],"mmm")</f>
        <v>Sep</v>
      </c>
      <c r="X554">
        <f>MONTH(Sales_Data[[#This Row],[Order_Date]])</f>
        <v>9</v>
      </c>
      <c r="Y554" t="str">
        <f>"Q"&amp;ROUNDUP(MONTH(Sales_Data[[#This Row],[Order_Date]])/3,0)</f>
        <v>Q3</v>
      </c>
    </row>
    <row r="555" spans="1:25" x14ac:dyDescent="0.3">
      <c r="A555" t="s">
        <v>1254</v>
      </c>
      <c r="B555" s="1">
        <v>45840</v>
      </c>
      <c r="C555" t="s">
        <v>1255</v>
      </c>
      <c r="D555" t="s">
        <v>497</v>
      </c>
      <c r="E555" t="s">
        <v>30</v>
      </c>
      <c r="F555" t="s">
        <v>210</v>
      </c>
      <c r="G555" t="s">
        <v>41</v>
      </c>
      <c r="H555" t="s">
        <v>42</v>
      </c>
      <c r="I555" t="s">
        <v>43</v>
      </c>
      <c r="J555">
        <v>2</v>
      </c>
      <c r="K555">
        <v>3313.67</v>
      </c>
      <c r="L555">
        <v>0.15</v>
      </c>
      <c r="M555">
        <v>4730.37</v>
      </c>
      <c r="N555" t="s">
        <v>52</v>
      </c>
      <c r="O555" t="s">
        <v>35</v>
      </c>
      <c r="P555" t="s">
        <v>71</v>
      </c>
      <c r="Q555">
        <f>Sales_Data[[#This Row],[Quantity]]*Sales_Data[[#This Row],[Unit_Price]]</f>
        <v>6627.34</v>
      </c>
      <c r="R555">
        <f>Sales_Data[[#This Row],[Gross_Sales]]*Sales_Data[[#This Row],[Discount]]</f>
        <v>994.101</v>
      </c>
      <c r="S555">
        <f>Sales_Data[[#This Row],[Gross_Sales]]-Sales_Data[[#This Row],[Discount_Amount]]</f>
        <v>5633.2390000000005</v>
      </c>
      <c r="T555">
        <f>Sales_Data[[#This Row],[Net Sales]]-Sales_Data[[#This Row],[Cost]]</f>
        <v>902.8690000000006</v>
      </c>
      <c r="U555" s="2">
        <f>Sales_Data[[#This Row],[Profit]]/Sales_Data[[#This Row],[Net Sales]]</f>
        <v>0.16027528745007988</v>
      </c>
      <c r="V555">
        <f>YEAR(Sales_Data[[#This Row],[Order_Date]])</f>
        <v>2025</v>
      </c>
      <c r="W555" t="str">
        <f>TEXT(Sales_Data[[#This Row],[Order_Date]],"mmm")</f>
        <v>Jul</v>
      </c>
      <c r="X555">
        <f>MONTH(Sales_Data[[#This Row],[Order_Date]])</f>
        <v>7</v>
      </c>
      <c r="Y555" t="str">
        <f>"Q"&amp;ROUNDUP(MONTH(Sales_Data[[#This Row],[Order_Date]])/3,0)</f>
        <v>Q3</v>
      </c>
    </row>
    <row r="556" spans="1:25" x14ac:dyDescent="0.3">
      <c r="A556" t="s">
        <v>1256</v>
      </c>
      <c r="B556" s="1">
        <v>45670</v>
      </c>
      <c r="C556" t="s">
        <v>1034</v>
      </c>
      <c r="D556" t="s">
        <v>47</v>
      </c>
      <c r="E556" t="s">
        <v>39</v>
      </c>
      <c r="F556" t="s">
        <v>96</v>
      </c>
      <c r="G556" t="s">
        <v>41</v>
      </c>
      <c r="H556" t="s">
        <v>102</v>
      </c>
      <c r="I556" t="s">
        <v>103</v>
      </c>
      <c r="J556">
        <v>2</v>
      </c>
      <c r="K556">
        <v>2870.93</v>
      </c>
      <c r="L556">
        <v>0.1</v>
      </c>
      <c r="M556">
        <v>4530.3</v>
      </c>
      <c r="N556" t="s">
        <v>52</v>
      </c>
      <c r="O556" t="s">
        <v>25</v>
      </c>
      <c r="P556" t="s">
        <v>26</v>
      </c>
      <c r="Q556">
        <f>Sales_Data[[#This Row],[Quantity]]*Sales_Data[[#This Row],[Unit_Price]]</f>
        <v>5741.86</v>
      </c>
      <c r="R556">
        <f>Sales_Data[[#This Row],[Gross_Sales]]*Sales_Data[[#This Row],[Discount]]</f>
        <v>574.18600000000004</v>
      </c>
      <c r="S556">
        <f>Sales_Data[[#This Row],[Gross_Sales]]-Sales_Data[[#This Row],[Discount_Amount]]</f>
        <v>5167.674</v>
      </c>
      <c r="T556">
        <f>Sales_Data[[#This Row],[Net Sales]]-Sales_Data[[#This Row],[Cost]]</f>
        <v>637.3739999999998</v>
      </c>
      <c r="U556" s="2">
        <f>Sales_Data[[#This Row],[Profit]]/Sales_Data[[#This Row],[Net Sales]]</f>
        <v>0.12333866261687557</v>
      </c>
      <c r="V556">
        <f>YEAR(Sales_Data[[#This Row],[Order_Date]])</f>
        <v>2025</v>
      </c>
      <c r="W556" t="str">
        <f>TEXT(Sales_Data[[#This Row],[Order_Date]],"mmm")</f>
        <v>Jan</v>
      </c>
      <c r="X556">
        <f>MONTH(Sales_Data[[#This Row],[Order_Date]])</f>
        <v>1</v>
      </c>
      <c r="Y556" t="str">
        <f>"Q"&amp;ROUNDUP(MONTH(Sales_Data[[#This Row],[Order_Date]])/3,0)</f>
        <v>Q1</v>
      </c>
    </row>
    <row r="557" spans="1:25" x14ac:dyDescent="0.3">
      <c r="A557" t="s">
        <v>1257</v>
      </c>
      <c r="B557" s="1">
        <v>45936</v>
      </c>
      <c r="C557" t="s">
        <v>1258</v>
      </c>
      <c r="D557" t="s">
        <v>151</v>
      </c>
      <c r="E557" t="s">
        <v>119</v>
      </c>
      <c r="F557" t="s">
        <v>538</v>
      </c>
      <c r="G557" t="s">
        <v>21</v>
      </c>
      <c r="H557" t="s">
        <v>230</v>
      </c>
      <c r="I557" t="s">
        <v>231</v>
      </c>
      <c r="J557">
        <v>2</v>
      </c>
      <c r="K557">
        <v>2270.2800000000002</v>
      </c>
      <c r="L557">
        <v>0.15</v>
      </c>
      <c r="M557">
        <v>3030.93</v>
      </c>
      <c r="N557" t="s">
        <v>52</v>
      </c>
      <c r="O557" t="s">
        <v>35</v>
      </c>
      <c r="P557" t="s">
        <v>71</v>
      </c>
      <c r="Q557">
        <f>Sales_Data[[#This Row],[Quantity]]*Sales_Data[[#This Row],[Unit_Price]]</f>
        <v>4540.5600000000004</v>
      </c>
      <c r="R557">
        <f>Sales_Data[[#This Row],[Gross_Sales]]*Sales_Data[[#This Row],[Discount]]</f>
        <v>681.08400000000006</v>
      </c>
      <c r="S557">
        <f>Sales_Data[[#This Row],[Gross_Sales]]-Sales_Data[[#This Row],[Discount_Amount]]</f>
        <v>3859.4760000000006</v>
      </c>
      <c r="T557">
        <f>Sales_Data[[#This Row],[Net Sales]]-Sales_Data[[#This Row],[Cost]]</f>
        <v>828.54600000000073</v>
      </c>
      <c r="U557" s="2">
        <f>Sales_Data[[#This Row],[Profit]]/Sales_Data[[#This Row],[Net Sales]]</f>
        <v>0.2146783656641473</v>
      </c>
      <c r="V557">
        <f>YEAR(Sales_Data[[#This Row],[Order_Date]])</f>
        <v>2025</v>
      </c>
      <c r="W557" t="str">
        <f>TEXT(Sales_Data[[#This Row],[Order_Date]],"mmm")</f>
        <v>Oct</v>
      </c>
      <c r="X557">
        <f>MONTH(Sales_Data[[#This Row],[Order_Date]])</f>
        <v>10</v>
      </c>
      <c r="Y557" t="str">
        <f>"Q"&amp;ROUNDUP(MONTH(Sales_Data[[#This Row],[Order_Date]])/3,0)</f>
        <v>Q4</v>
      </c>
    </row>
    <row r="558" spans="1:25" x14ac:dyDescent="0.3">
      <c r="A558" t="s">
        <v>1259</v>
      </c>
      <c r="B558" s="1">
        <v>45874</v>
      </c>
      <c r="C558" t="s">
        <v>1260</v>
      </c>
      <c r="D558" t="s">
        <v>229</v>
      </c>
      <c r="E558" t="s">
        <v>39</v>
      </c>
      <c r="F558" t="s">
        <v>107</v>
      </c>
      <c r="G558" t="s">
        <v>21</v>
      </c>
      <c r="H558" t="s">
        <v>22</v>
      </c>
      <c r="I558" t="s">
        <v>23</v>
      </c>
      <c r="J558">
        <v>4</v>
      </c>
      <c r="K558">
        <v>5154.1099999999997</v>
      </c>
      <c r="L558">
        <v>0</v>
      </c>
      <c r="M558">
        <v>16091.38</v>
      </c>
      <c r="N558" t="s">
        <v>52</v>
      </c>
      <c r="O558" t="s">
        <v>35</v>
      </c>
      <c r="P558" t="s">
        <v>44</v>
      </c>
      <c r="Q558">
        <f>Sales_Data[[#This Row],[Quantity]]*Sales_Data[[#This Row],[Unit_Price]]</f>
        <v>20616.439999999999</v>
      </c>
      <c r="R558">
        <f>Sales_Data[[#This Row],[Gross_Sales]]*Sales_Data[[#This Row],[Discount]]</f>
        <v>0</v>
      </c>
      <c r="S558">
        <f>Sales_Data[[#This Row],[Gross_Sales]]-Sales_Data[[#This Row],[Discount_Amount]]</f>
        <v>20616.439999999999</v>
      </c>
      <c r="T558">
        <f>Sales_Data[[#This Row],[Net Sales]]-Sales_Data[[#This Row],[Cost]]</f>
        <v>4525.0599999999995</v>
      </c>
      <c r="U558" s="2">
        <f>Sales_Data[[#This Row],[Profit]]/Sales_Data[[#This Row],[Net Sales]]</f>
        <v>0.2194879426321906</v>
      </c>
      <c r="V558">
        <f>YEAR(Sales_Data[[#This Row],[Order_Date]])</f>
        <v>2025</v>
      </c>
      <c r="W558" t="str">
        <f>TEXT(Sales_Data[[#This Row],[Order_Date]],"mmm")</f>
        <v>Aug</v>
      </c>
      <c r="X558">
        <f>MONTH(Sales_Data[[#This Row],[Order_Date]])</f>
        <v>8</v>
      </c>
      <c r="Y558" t="str">
        <f>"Q"&amp;ROUNDUP(MONTH(Sales_Data[[#This Row],[Order_Date]])/3,0)</f>
        <v>Q3</v>
      </c>
    </row>
    <row r="559" spans="1:25" x14ac:dyDescent="0.3">
      <c r="A559" t="s">
        <v>1261</v>
      </c>
      <c r="B559" s="1">
        <v>46012</v>
      </c>
      <c r="C559" t="s">
        <v>1262</v>
      </c>
      <c r="D559" t="s">
        <v>430</v>
      </c>
      <c r="E559" t="s">
        <v>48</v>
      </c>
      <c r="F559" t="s">
        <v>49</v>
      </c>
      <c r="G559" t="s">
        <v>41</v>
      </c>
      <c r="H559" t="s">
        <v>171</v>
      </c>
      <c r="I559" t="s">
        <v>172</v>
      </c>
      <c r="J559">
        <v>3</v>
      </c>
      <c r="K559">
        <v>53005.98</v>
      </c>
      <c r="L559">
        <v>0.05</v>
      </c>
      <c r="M559">
        <v>114893.91</v>
      </c>
      <c r="N559" t="s">
        <v>24</v>
      </c>
      <c r="O559" t="s">
        <v>53</v>
      </c>
      <c r="P559" t="s">
        <v>71</v>
      </c>
      <c r="Q559">
        <f>Sales_Data[[#This Row],[Quantity]]*Sales_Data[[#This Row],[Unit_Price]]</f>
        <v>159017.94</v>
      </c>
      <c r="R559">
        <f>Sales_Data[[#This Row],[Gross_Sales]]*Sales_Data[[#This Row],[Discount]]</f>
        <v>7950.8970000000008</v>
      </c>
      <c r="S559">
        <f>Sales_Data[[#This Row],[Gross_Sales]]-Sales_Data[[#This Row],[Discount_Amount]]</f>
        <v>151067.04300000001</v>
      </c>
      <c r="T559">
        <f>Sales_Data[[#This Row],[Net Sales]]-Sales_Data[[#This Row],[Cost]]</f>
        <v>36173.133000000002</v>
      </c>
      <c r="U559" s="2">
        <f>Sales_Data[[#This Row],[Profit]]/Sales_Data[[#This Row],[Net Sales]]</f>
        <v>0.23945085759042758</v>
      </c>
      <c r="V559">
        <f>YEAR(Sales_Data[[#This Row],[Order_Date]])</f>
        <v>2025</v>
      </c>
      <c r="W559" t="str">
        <f>TEXT(Sales_Data[[#This Row],[Order_Date]],"mmm")</f>
        <v>Dec</v>
      </c>
      <c r="X559">
        <f>MONTH(Sales_Data[[#This Row],[Order_Date]])</f>
        <v>12</v>
      </c>
      <c r="Y559" t="str">
        <f>"Q"&amp;ROUNDUP(MONTH(Sales_Data[[#This Row],[Order_Date]])/3,0)</f>
        <v>Q4</v>
      </c>
    </row>
    <row r="560" spans="1:25" x14ac:dyDescent="0.3">
      <c r="A560" t="s">
        <v>1263</v>
      </c>
      <c r="B560" s="1">
        <v>46018</v>
      </c>
      <c r="C560" t="s">
        <v>1264</v>
      </c>
      <c r="D560" t="s">
        <v>331</v>
      </c>
      <c r="E560" t="s">
        <v>119</v>
      </c>
      <c r="F560" t="s">
        <v>184</v>
      </c>
      <c r="G560" t="s">
        <v>67</v>
      </c>
      <c r="H560" t="s">
        <v>88</v>
      </c>
      <c r="I560" t="s">
        <v>89</v>
      </c>
      <c r="J560">
        <v>1</v>
      </c>
      <c r="K560">
        <v>1678.11</v>
      </c>
      <c r="L560">
        <v>0.05</v>
      </c>
      <c r="M560">
        <v>1089.78</v>
      </c>
      <c r="N560" t="s">
        <v>70</v>
      </c>
      <c r="O560" t="s">
        <v>25</v>
      </c>
      <c r="P560" t="s">
        <v>44</v>
      </c>
      <c r="Q560">
        <f>Sales_Data[[#This Row],[Quantity]]*Sales_Data[[#This Row],[Unit_Price]]</f>
        <v>1678.11</v>
      </c>
      <c r="R560">
        <f>Sales_Data[[#This Row],[Gross_Sales]]*Sales_Data[[#This Row],[Discount]]</f>
        <v>83.905500000000004</v>
      </c>
      <c r="S560">
        <f>Sales_Data[[#This Row],[Gross_Sales]]-Sales_Data[[#This Row],[Discount_Amount]]</f>
        <v>1594.2044999999998</v>
      </c>
      <c r="T560">
        <f>Sales_Data[[#This Row],[Net Sales]]-Sales_Data[[#This Row],[Cost]]</f>
        <v>504.42449999999985</v>
      </c>
      <c r="U560" s="2">
        <f>Sales_Data[[#This Row],[Profit]]/Sales_Data[[#This Row],[Net Sales]]</f>
        <v>0.31641141396853412</v>
      </c>
      <c r="V560">
        <f>YEAR(Sales_Data[[#This Row],[Order_Date]])</f>
        <v>2025</v>
      </c>
      <c r="W560" t="str">
        <f>TEXT(Sales_Data[[#This Row],[Order_Date]],"mmm")</f>
        <v>Dec</v>
      </c>
      <c r="X560">
        <f>MONTH(Sales_Data[[#This Row],[Order_Date]])</f>
        <v>12</v>
      </c>
      <c r="Y560" t="str">
        <f>"Q"&amp;ROUNDUP(MONTH(Sales_Data[[#This Row],[Order_Date]])/3,0)</f>
        <v>Q4</v>
      </c>
    </row>
    <row r="561" spans="1:25" x14ac:dyDescent="0.3">
      <c r="A561" t="s">
        <v>1265</v>
      </c>
      <c r="B561" s="1">
        <v>45943</v>
      </c>
      <c r="C561" t="s">
        <v>648</v>
      </c>
      <c r="D561" t="s">
        <v>444</v>
      </c>
      <c r="E561" t="s">
        <v>48</v>
      </c>
      <c r="F561" t="s">
        <v>164</v>
      </c>
      <c r="G561" t="s">
        <v>21</v>
      </c>
      <c r="H561" t="s">
        <v>230</v>
      </c>
      <c r="I561" t="s">
        <v>231</v>
      </c>
      <c r="J561">
        <v>3</v>
      </c>
      <c r="K561">
        <v>32413.67</v>
      </c>
      <c r="L561">
        <v>0.05</v>
      </c>
      <c r="M561">
        <v>58182.68</v>
      </c>
      <c r="N561" t="s">
        <v>109</v>
      </c>
      <c r="O561" t="s">
        <v>35</v>
      </c>
      <c r="P561" t="s">
        <v>44</v>
      </c>
      <c r="Q561">
        <f>Sales_Data[[#This Row],[Quantity]]*Sales_Data[[#This Row],[Unit_Price]]</f>
        <v>97241.01</v>
      </c>
      <c r="R561">
        <f>Sales_Data[[#This Row],[Gross_Sales]]*Sales_Data[[#This Row],[Discount]]</f>
        <v>4862.0505000000003</v>
      </c>
      <c r="S561">
        <f>Sales_Data[[#This Row],[Gross_Sales]]-Sales_Data[[#This Row],[Discount_Amount]]</f>
        <v>92378.959499999997</v>
      </c>
      <c r="T561">
        <f>Sales_Data[[#This Row],[Net Sales]]-Sales_Data[[#This Row],[Cost]]</f>
        <v>34196.279499999997</v>
      </c>
      <c r="U561" s="2">
        <f>Sales_Data[[#This Row],[Profit]]/Sales_Data[[#This Row],[Net Sales]]</f>
        <v>0.37017389766118763</v>
      </c>
      <c r="V561">
        <f>YEAR(Sales_Data[[#This Row],[Order_Date]])</f>
        <v>2025</v>
      </c>
      <c r="W561" t="str">
        <f>TEXT(Sales_Data[[#This Row],[Order_Date]],"mmm")</f>
        <v>Oct</v>
      </c>
      <c r="X561">
        <f>MONTH(Sales_Data[[#This Row],[Order_Date]])</f>
        <v>10</v>
      </c>
      <c r="Y561" t="str">
        <f>"Q"&amp;ROUNDUP(MONTH(Sales_Data[[#This Row],[Order_Date]])/3,0)</f>
        <v>Q4</v>
      </c>
    </row>
    <row r="562" spans="1:25" x14ac:dyDescent="0.3">
      <c r="A562" t="s">
        <v>1266</v>
      </c>
      <c r="B562" s="1">
        <v>45930</v>
      </c>
      <c r="C562" t="s">
        <v>1267</v>
      </c>
      <c r="D562" t="s">
        <v>155</v>
      </c>
      <c r="E562" t="s">
        <v>48</v>
      </c>
      <c r="F562" t="s">
        <v>132</v>
      </c>
      <c r="G562" t="s">
        <v>21</v>
      </c>
      <c r="H562" t="s">
        <v>230</v>
      </c>
      <c r="I562" t="s">
        <v>231</v>
      </c>
      <c r="J562">
        <v>1</v>
      </c>
      <c r="K562">
        <v>17293.45</v>
      </c>
      <c r="L562">
        <v>0.1</v>
      </c>
      <c r="M562">
        <v>11471.98</v>
      </c>
      <c r="N562" t="s">
        <v>52</v>
      </c>
      <c r="O562" t="s">
        <v>35</v>
      </c>
      <c r="P562" t="s">
        <v>44</v>
      </c>
      <c r="Q562">
        <f>Sales_Data[[#This Row],[Quantity]]*Sales_Data[[#This Row],[Unit_Price]]</f>
        <v>17293.45</v>
      </c>
      <c r="R562">
        <f>Sales_Data[[#This Row],[Gross_Sales]]*Sales_Data[[#This Row],[Discount]]</f>
        <v>1729.3450000000003</v>
      </c>
      <c r="S562">
        <f>Sales_Data[[#This Row],[Gross_Sales]]-Sales_Data[[#This Row],[Discount_Amount]]</f>
        <v>15564.105</v>
      </c>
      <c r="T562">
        <f>Sales_Data[[#This Row],[Net Sales]]-Sales_Data[[#This Row],[Cost]]</f>
        <v>4092.125</v>
      </c>
      <c r="U562" s="2">
        <f>Sales_Data[[#This Row],[Profit]]/Sales_Data[[#This Row],[Net Sales]]</f>
        <v>0.26292067549017434</v>
      </c>
      <c r="V562">
        <f>YEAR(Sales_Data[[#This Row],[Order_Date]])</f>
        <v>2025</v>
      </c>
      <c r="W562" t="str">
        <f>TEXT(Sales_Data[[#This Row],[Order_Date]],"mmm")</f>
        <v>Sep</v>
      </c>
      <c r="X562">
        <f>MONTH(Sales_Data[[#This Row],[Order_Date]])</f>
        <v>9</v>
      </c>
      <c r="Y562" t="str">
        <f>"Q"&amp;ROUNDUP(MONTH(Sales_Data[[#This Row],[Order_Date]])/3,0)</f>
        <v>Q3</v>
      </c>
    </row>
    <row r="563" spans="1:25" x14ac:dyDescent="0.3">
      <c r="A563" t="s">
        <v>1268</v>
      </c>
      <c r="B563" s="1">
        <v>45719</v>
      </c>
      <c r="C563" t="s">
        <v>1269</v>
      </c>
      <c r="D563" t="s">
        <v>444</v>
      </c>
      <c r="E563" t="s">
        <v>39</v>
      </c>
      <c r="F563" t="s">
        <v>96</v>
      </c>
      <c r="G563" t="s">
        <v>75</v>
      </c>
      <c r="H563" t="s">
        <v>76</v>
      </c>
      <c r="I563" t="s">
        <v>108</v>
      </c>
      <c r="J563">
        <v>2</v>
      </c>
      <c r="K563">
        <v>1509.51</v>
      </c>
      <c r="L563">
        <v>0</v>
      </c>
      <c r="M563">
        <v>2536.61</v>
      </c>
      <c r="N563" t="s">
        <v>24</v>
      </c>
      <c r="O563" t="s">
        <v>35</v>
      </c>
      <c r="P563" t="s">
        <v>44</v>
      </c>
      <c r="Q563">
        <f>Sales_Data[[#This Row],[Quantity]]*Sales_Data[[#This Row],[Unit_Price]]</f>
        <v>3019.02</v>
      </c>
      <c r="R563">
        <f>Sales_Data[[#This Row],[Gross_Sales]]*Sales_Data[[#This Row],[Discount]]</f>
        <v>0</v>
      </c>
      <c r="S563">
        <f>Sales_Data[[#This Row],[Gross_Sales]]-Sales_Data[[#This Row],[Discount_Amount]]</f>
        <v>3019.02</v>
      </c>
      <c r="T563">
        <f>Sales_Data[[#This Row],[Net Sales]]-Sales_Data[[#This Row],[Cost]]</f>
        <v>482.40999999999985</v>
      </c>
      <c r="U563" s="2">
        <f>Sales_Data[[#This Row],[Profit]]/Sales_Data[[#This Row],[Net Sales]]</f>
        <v>0.15979026306549804</v>
      </c>
      <c r="V563">
        <f>YEAR(Sales_Data[[#This Row],[Order_Date]])</f>
        <v>2025</v>
      </c>
      <c r="W563" t="str">
        <f>TEXT(Sales_Data[[#This Row],[Order_Date]],"mmm")</f>
        <v>Mar</v>
      </c>
      <c r="X563">
        <f>MONTH(Sales_Data[[#This Row],[Order_Date]])</f>
        <v>3</v>
      </c>
      <c r="Y563" t="str">
        <f>"Q"&amp;ROUNDUP(MONTH(Sales_Data[[#This Row],[Order_Date]])/3,0)</f>
        <v>Q1</v>
      </c>
    </row>
    <row r="564" spans="1:25" x14ac:dyDescent="0.3">
      <c r="A564" t="s">
        <v>1270</v>
      </c>
      <c r="B564" s="1">
        <v>45741</v>
      </c>
      <c r="C564" t="s">
        <v>642</v>
      </c>
      <c r="D564" t="s">
        <v>218</v>
      </c>
      <c r="E564" t="s">
        <v>39</v>
      </c>
      <c r="F564" t="s">
        <v>202</v>
      </c>
      <c r="G564" t="s">
        <v>21</v>
      </c>
      <c r="H564" t="s">
        <v>22</v>
      </c>
      <c r="I564" t="s">
        <v>23</v>
      </c>
      <c r="J564">
        <v>3</v>
      </c>
      <c r="K564">
        <v>5246.55</v>
      </c>
      <c r="L564">
        <v>0</v>
      </c>
      <c r="M564">
        <v>13394.85</v>
      </c>
      <c r="N564" t="s">
        <v>52</v>
      </c>
      <c r="O564" t="s">
        <v>35</v>
      </c>
      <c r="P564" t="s">
        <v>26</v>
      </c>
      <c r="Q564">
        <f>Sales_Data[[#This Row],[Quantity]]*Sales_Data[[#This Row],[Unit_Price]]</f>
        <v>15739.650000000001</v>
      </c>
      <c r="R564">
        <f>Sales_Data[[#This Row],[Gross_Sales]]*Sales_Data[[#This Row],[Discount]]</f>
        <v>0</v>
      </c>
      <c r="S564">
        <f>Sales_Data[[#This Row],[Gross_Sales]]-Sales_Data[[#This Row],[Discount_Amount]]</f>
        <v>15739.650000000001</v>
      </c>
      <c r="T564">
        <f>Sales_Data[[#This Row],[Net Sales]]-Sales_Data[[#This Row],[Cost]]</f>
        <v>2344.8000000000011</v>
      </c>
      <c r="U564" s="2">
        <f>Sales_Data[[#This Row],[Profit]]/Sales_Data[[#This Row],[Net Sales]]</f>
        <v>0.14897408773384421</v>
      </c>
      <c r="V564">
        <f>YEAR(Sales_Data[[#This Row],[Order_Date]])</f>
        <v>2025</v>
      </c>
      <c r="W564" t="str">
        <f>TEXT(Sales_Data[[#This Row],[Order_Date]],"mmm")</f>
        <v>Mar</v>
      </c>
      <c r="X564">
        <f>MONTH(Sales_Data[[#This Row],[Order_Date]])</f>
        <v>3</v>
      </c>
      <c r="Y564" t="str">
        <f>"Q"&amp;ROUNDUP(MONTH(Sales_Data[[#This Row],[Order_Date]])/3,0)</f>
        <v>Q1</v>
      </c>
    </row>
    <row r="565" spans="1:25" x14ac:dyDescent="0.3">
      <c r="A565" t="s">
        <v>1271</v>
      </c>
      <c r="B565" s="1">
        <v>45874</v>
      </c>
      <c r="C565" t="s">
        <v>944</v>
      </c>
      <c r="D565" t="s">
        <v>553</v>
      </c>
      <c r="E565" t="s">
        <v>48</v>
      </c>
      <c r="F565" t="s">
        <v>49</v>
      </c>
      <c r="G565" t="s">
        <v>75</v>
      </c>
      <c r="H565" t="s">
        <v>114</v>
      </c>
      <c r="I565" t="s">
        <v>115</v>
      </c>
      <c r="J565">
        <v>1</v>
      </c>
      <c r="K565">
        <v>35669.160000000003</v>
      </c>
      <c r="L565">
        <v>0.1</v>
      </c>
      <c r="M565">
        <v>24123.32</v>
      </c>
      <c r="N565" t="s">
        <v>70</v>
      </c>
      <c r="O565" t="s">
        <v>35</v>
      </c>
      <c r="P565" t="s">
        <v>44</v>
      </c>
      <c r="Q565">
        <f>Sales_Data[[#This Row],[Quantity]]*Sales_Data[[#This Row],[Unit_Price]]</f>
        <v>35669.160000000003</v>
      </c>
      <c r="R565">
        <f>Sales_Data[[#This Row],[Gross_Sales]]*Sales_Data[[#This Row],[Discount]]</f>
        <v>3566.9160000000006</v>
      </c>
      <c r="S565">
        <f>Sales_Data[[#This Row],[Gross_Sales]]-Sales_Data[[#This Row],[Discount_Amount]]</f>
        <v>32102.244000000002</v>
      </c>
      <c r="T565">
        <f>Sales_Data[[#This Row],[Net Sales]]-Sales_Data[[#This Row],[Cost]]</f>
        <v>7978.9240000000027</v>
      </c>
      <c r="U565" s="2">
        <f>Sales_Data[[#This Row],[Profit]]/Sales_Data[[#This Row],[Net Sales]]</f>
        <v>0.248547235514128</v>
      </c>
      <c r="V565">
        <f>YEAR(Sales_Data[[#This Row],[Order_Date]])</f>
        <v>2025</v>
      </c>
      <c r="W565" t="str">
        <f>TEXT(Sales_Data[[#This Row],[Order_Date]],"mmm")</f>
        <v>Aug</v>
      </c>
      <c r="X565">
        <f>MONTH(Sales_Data[[#This Row],[Order_Date]])</f>
        <v>8</v>
      </c>
      <c r="Y565" t="str">
        <f>"Q"&amp;ROUNDUP(MONTH(Sales_Data[[#This Row],[Order_Date]])/3,0)</f>
        <v>Q3</v>
      </c>
    </row>
    <row r="566" spans="1:25" x14ac:dyDescent="0.3">
      <c r="A566" t="s">
        <v>1272</v>
      </c>
      <c r="B566" s="1">
        <v>45999</v>
      </c>
      <c r="C566" t="s">
        <v>1273</v>
      </c>
      <c r="D566" t="s">
        <v>238</v>
      </c>
      <c r="E566" t="s">
        <v>30</v>
      </c>
      <c r="F566" t="s">
        <v>101</v>
      </c>
      <c r="G566" t="s">
        <v>41</v>
      </c>
      <c r="H566" t="s">
        <v>147</v>
      </c>
      <c r="I566" t="s">
        <v>369</v>
      </c>
      <c r="J566">
        <v>3</v>
      </c>
      <c r="K566">
        <v>1276.8800000000001</v>
      </c>
      <c r="L566">
        <v>0.1</v>
      </c>
      <c r="M566">
        <v>2979.79</v>
      </c>
      <c r="N566" t="s">
        <v>24</v>
      </c>
      <c r="O566" t="s">
        <v>35</v>
      </c>
      <c r="P566" t="s">
        <v>26</v>
      </c>
      <c r="Q566">
        <f>Sales_Data[[#This Row],[Quantity]]*Sales_Data[[#This Row],[Unit_Price]]</f>
        <v>3830.6400000000003</v>
      </c>
      <c r="R566">
        <f>Sales_Data[[#This Row],[Gross_Sales]]*Sales_Data[[#This Row],[Discount]]</f>
        <v>383.06400000000008</v>
      </c>
      <c r="S566">
        <f>Sales_Data[[#This Row],[Gross_Sales]]-Sales_Data[[#This Row],[Discount_Amount]]</f>
        <v>3447.576</v>
      </c>
      <c r="T566">
        <f>Sales_Data[[#This Row],[Net Sales]]-Sales_Data[[#This Row],[Cost]]</f>
        <v>467.78600000000006</v>
      </c>
      <c r="U566" s="2">
        <f>Sales_Data[[#This Row],[Profit]]/Sales_Data[[#This Row],[Net Sales]]</f>
        <v>0.135685478724762</v>
      </c>
      <c r="V566">
        <f>YEAR(Sales_Data[[#This Row],[Order_Date]])</f>
        <v>2025</v>
      </c>
      <c r="W566" t="str">
        <f>TEXT(Sales_Data[[#This Row],[Order_Date]],"mmm")</f>
        <v>Dec</v>
      </c>
      <c r="X566">
        <f>MONTH(Sales_Data[[#This Row],[Order_Date]])</f>
        <v>12</v>
      </c>
      <c r="Y566" t="str">
        <f>"Q"&amp;ROUNDUP(MONTH(Sales_Data[[#This Row],[Order_Date]])/3,0)</f>
        <v>Q4</v>
      </c>
    </row>
    <row r="567" spans="1:25" x14ac:dyDescent="0.3">
      <c r="A567" t="s">
        <v>1274</v>
      </c>
      <c r="B567" s="1">
        <v>45844</v>
      </c>
      <c r="C567" t="s">
        <v>1275</v>
      </c>
      <c r="D567" t="s">
        <v>857</v>
      </c>
      <c r="E567" t="s">
        <v>19</v>
      </c>
      <c r="F567" t="s">
        <v>57</v>
      </c>
      <c r="G567" t="s">
        <v>75</v>
      </c>
      <c r="H567" t="s">
        <v>114</v>
      </c>
      <c r="I567" t="s">
        <v>115</v>
      </c>
      <c r="J567">
        <v>3</v>
      </c>
      <c r="K567">
        <v>6063</v>
      </c>
      <c r="L567">
        <v>0.1</v>
      </c>
      <c r="M567">
        <v>12549.33</v>
      </c>
      <c r="N567" t="s">
        <v>70</v>
      </c>
      <c r="O567" t="s">
        <v>25</v>
      </c>
      <c r="P567" t="s">
        <v>26</v>
      </c>
      <c r="Q567">
        <f>Sales_Data[[#This Row],[Quantity]]*Sales_Data[[#This Row],[Unit_Price]]</f>
        <v>18189</v>
      </c>
      <c r="R567">
        <f>Sales_Data[[#This Row],[Gross_Sales]]*Sales_Data[[#This Row],[Discount]]</f>
        <v>1818.9</v>
      </c>
      <c r="S567">
        <f>Sales_Data[[#This Row],[Gross_Sales]]-Sales_Data[[#This Row],[Discount_Amount]]</f>
        <v>16370.1</v>
      </c>
      <c r="T567">
        <f>Sales_Data[[#This Row],[Net Sales]]-Sales_Data[[#This Row],[Cost]]</f>
        <v>3820.7700000000004</v>
      </c>
      <c r="U567" s="2">
        <f>Sales_Data[[#This Row],[Profit]]/Sales_Data[[#This Row],[Net Sales]]</f>
        <v>0.23339930727362693</v>
      </c>
      <c r="V567">
        <f>YEAR(Sales_Data[[#This Row],[Order_Date]])</f>
        <v>2025</v>
      </c>
      <c r="W567" t="str">
        <f>TEXT(Sales_Data[[#This Row],[Order_Date]],"mmm")</f>
        <v>Jul</v>
      </c>
      <c r="X567">
        <f>MONTH(Sales_Data[[#This Row],[Order_Date]])</f>
        <v>7</v>
      </c>
      <c r="Y567" t="str">
        <f>"Q"&amp;ROUNDUP(MONTH(Sales_Data[[#This Row],[Order_Date]])/3,0)</f>
        <v>Q3</v>
      </c>
    </row>
    <row r="568" spans="1:25" x14ac:dyDescent="0.3">
      <c r="A568" t="s">
        <v>1276</v>
      </c>
      <c r="B568" s="1">
        <v>45676</v>
      </c>
      <c r="C568" t="s">
        <v>1277</v>
      </c>
      <c r="D568" t="s">
        <v>106</v>
      </c>
      <c r="E568" t="s">
        <v>19</v>
      </c>
      <c r="F568" t="s">
        <v>20</v>
      </c>
      <c r="G568" t="s">
        <v>32</v>
      </c>
      <c r="H568" t="s">
        <v>50</v>
      </c>
      <c r="I568" t="s">
        <v>51</v>
      </c>
      <c r="J568">
        <v>2</v>
      </c>
      <c r="K568">
        <v>17423.11</v>
      </c>
      <c r="L568">
        <v>0.05</v>
      </c>
      <c r="M568">
        <v>27061.16</v>
      </c>
      <c r="N568" t="s">
        <v>109</v>
      </c>
      <c r="O568" t="s">
        <v>35</v>
      </c>
      <c r="P568" t="s">
        <v>44</v>
      </c>
      <c r="Q568">
        <f>Sales_Data[[#This Row],[Quantity]]*Sales_Data[[#This Row],[Unit_Price]]</f>
        <v>34846.22</v>
      </c>
      <c r="R568">
        <f>Sales_Data[[#This Row],[Gross_Sales]]*Sales_Data[[#This Row],[Discount]]</f>
        <v>1742.3110000000001</v>
      </c>
      <c r="S568">
        <f>Sales_Data[[#This Row],[Gross_Sales]]-Sales_Data[[#This Row],[Discount_Amount]]</f>
        <v>33103.909</v>
      </c>
      <c r="T568">
        <f>Sales_Data[[#This Row],[Net Sales]]-Sales_Data[[#This Row],[Cost]]</f>
        <v>6042.7489999999998</v>
      </c>
      <c r="U568" s="2">
        <f>Sales_Data[[#This Row],[Profit]]/Sales_Data[[#This Row],[Net Sales]]</f>
        <v>0.1825388355193944</v>
      </c>
      <c r="V568">
        <f>YEAR(Sales_Data[[#This Row],[Order_Date]])</f>
        <v>2025</v>
      </c>
      <c r="W568" t="str">
        <f>TEXT(Sales_Data[[#This Row],[Order_Date]],"mmm")</f>
        <v>Jan</v>
      </c>
      <c r="X568">
        <f>MONTH(Sales_Data[[#This Row],[Order_Date]])</f>
        <v>1</v>
      </c>
      <c r="Y568" t="str">
        <f>"Q"&amp;ROUNDUP(MONTH(Sales_Data[[#This Row],[Order_Date]])/3,0)</f>
        <v>Q1</v>
      </c>
    </row>
    <row r="569" spans="1:25" x14ac:dyDescent="0.3">
      <c r="A569" t="s">
        <v>1278</v>
      </c>
      <c r="B569" s="1">
        <v>45834</v>
      </c>
      <c r="C569" t="s">
        <v>1279</v>
      </c>
      <c r="D569" t="s">
        <v>1004</v>
      </c>
      <c r="E569" t="s">
        <v>30</v>
      </c>
      <c r="F569" t="s">
        <v>31</v>
      </c>
      <c r="G569" t="s">
        <v>21</v>
      </c>
      <c r="H569" t="s">
        <v>127</v>
      </c>
      <c r="I569" t="s">
        <v>128</v>
      </c>
      <c r="J569">
        <v>1</v>
      </c>
      <c r="K569">
        <v>4281.2299999999996</v>
      </c>
      <c r="L569">
        <v>0.05</v>
      </c>
      <c r="M569">
        <v>2988.95</v>
      </c>
      <c r="N569" t="s">
        <v>109</v>
      </c>
      <c r="O569" t="s">
        <v>35</v>
      </c>
      <c r="P569" t="s">
        <v>44</v>
      </c>
      <c r="Q569">
        <f>Sales_Data[[#This Row],[Quantity]]*Sales_Data[[#This Row],[Unit_Price]]</f>
        <v>4281.2299999999996</v>
      </c>
      <c r="R569">
        <f>Sales_Data[[#This Row],[Gross_Sales]]*Sales_Data[[#This Row],[Discount]]</f>
        <v>214.0615</v>
      </c>
      <c r="S569">
        <f>Sales_Data[[#This Row],[Gross_Sales]]-Sales_Data[[#This Row],[Discount_Amount]]</f>
        <v>4067.1684999999998</v>
      </c>
      <c r="T569">
        <f>Sales_Data[[#This Row],[Net Sales]]-Sales_Data[[#This Row],[Cost]]</f>
        <v>1078.2184999999999</v>
      </c>
      <c r="U569" s="2">
        <f>Sales_Data[[#This Row],[Profit]]/Sales_Data[[#This Row],[Net Sales]]</f>
        <v>0.26510298257866621</v>
      </c>
      <c r="V569">
        <f>YEAR(Sales_Data[[#This Row],[Order_Date]])</f>
        <v>2025</v>
      </c>
      <c r="W569" t="str">
        <f>TEXT(Sales_Data[[#This Row],[Order_Date]],"mmm")</f>
        <v>Jun</v>
      </c>
      <c r="X569">
        <f>MONTH(Sales_Data[[#This Row],[Order_Date]])</f>
        <v>6</v>
      </c>
      <c r="Y569" t="str">
        <f>"Q"&amp;ROUNDUP(MONTH(Sales_Data[[#This Row],[Order_Date]])/3,0)</f>
        <v>Q2</v>
      </c>
    </row>
    <row r="570" spans="1:25" x14ac:dyDescent="0.3">
      <c r="A570" t="s">
        <v>1280</v>
      </c>
      <c r="B570" s="1">
        <v>45757</v>
      </c>
      <c r="C570" t="s">
        <v>1281</v>
      </c>
      <c r="D570" t="s">
        <v>47</v>
      </c>
      <c r="E570" t="s">
        <v>19</v>
      </c>
      <c r="F570" t="s">
        <v>57</v>
      </c>
      <c r="G570" t="s">
        <v>67</v>
      </c>
      <c r="H570" t="s">
        <v>133</v>
      </c>
      <c r="I570" t="s">
        <v>134</v>
      </c>
      <c r="J570">
        <v>1</v>
      </c>
      <c r="K570">
        <v>15923.08</v>
      </c>
      <c r="L570">
        <v>0</v>
      </c>
      <c r="M570">
        <v>10212.36</v>
      </c>
      <c r="N570" t="s">
        <v>83</v>
      </c>
      <c r="O570" t="s">
        <v>53</v>
      </c>
      <c r="P570" t="s">
        <v>71</v>
      </c>
      <c r="Q570">
        <f>Sales_Data[[#This Row],[Quantity]]*Sales_Data[[#This Row],[Unit_Price]]</f>
        <v>15923.08</v>
      </c>
      <c r="R570">
        <f>Sales_Data[[#This Row],[Gross_Sales]]*Sales_Data[[#This Row],[Discount]]</f>
        <v>0</v>
      </c>
      <c r="S570">
        <f>Sales_Data[[#This Row],[Gross_Sales]]-Sales_Data[[#This Row],[Discount_Amount]]</f>
        <v>15923.08</v>
      </c>
      <c r="T570">
        <f>Sales_Data[[#This Row],[Net Sales]]-Sales_Data[[#This Row],[Cost]]</f>
        <v>5710.7199999999993</v>
      </c>
      <c r="U570" s="2">
        <f>Sales_Data[[#This Row],[Profit]]/Sales_Data[[#This Row],[Net Sales]]</f>
        <v>0.35864418190450587</v>
      </c>
      <c r="V570">
        <f>YEAR(Sales_Data[[#This Row],[Order_Date]])</f>
        <v>2025</v>
      </c>
      <c r="W570" t="str">
        <f>TEXT(Sales_Data[[#This Row],[Order_Date]],"mmm")</f>
        <v>Apr</v>
      </c>
      <c r="X570">
        <f>MONTH(Sales_Data[[#This Row],[Order_Date]])</f>
        <v>4</v>
      </c>
      <c r="Y570" t="str">
        <f>"Q"&amp;ROUNDUP(MONTH(Sales_Data[[#This Row],[Order_Date]])/3,0)</f>
        <v>Q2</v>
      </c>
    </row>
    <row r="571" spans="1:25" x14ac:dyDescent="0.3">
      <c r="A571" t="s">
        <v>1282</v>
      </c>
      <c r="B571" s="1">
        <v>45890</v>
      </c>
      <c r="C571" t="s">
        <v>1283</v>
      </c>
      <c r="D571" t="s">
        <v>777</v>
      </c>
      <c r="E571" t="s">
        <v>48</v>
      </c>
      <c r="F571" t="s">
        <v>164</v>
      </c>
      <c r="G571" t="s">
        <v>21</v>
      </c>
      <c r="H571" t="s">
        <v>230</v>
      </c>
      <c r="I571" t="s">
        <v>231</v>
      </c>
      <c r="J571">
        <v>4</v>
      </c>
      <c r="K571">
        <v>30710.77</v>
      </c>
      <c r="L571">
        <v>0.2</v>
      </c>
      <c r="M571">
        <v>82336.710000000006</v>
      </c>
      <c r="N571" t="s">
        <v>109</v>
      </c>
      <c r="O571" t="s">
        <v>35</v>
      </c>
      <c r="P571" t="s">
        <v>44</v>
      </c>
      <c r="Q571">
        <f>Sales_Data[[#This Row],[Quantity]]*Sales_Data[[#This Row],[Unit_Price]]</f>
        <v>122843.08</v>
      </c>
      <c r="R571">
        <f>Sales_Data[[#This Row],[Gross_Sales]]*Sales_Data[[#This Row],[Discount]]</f>
        <v>24568.616000000002</v>
      </c>
      <c r="S571">
        <f>Sales_Data[[#This Row],[Gross_Sales]]-Sales_Data[[#This Row],[Discount_Amount]]</f>
        <v>98274.464000000007</v>
      </c>
      <c r="T571">
        <f>Sales_Data[[#This Row],[Net Sales]]-Sales_Data[[#This Row],[Cost]]</f>
        <v>15937.754000000001</v>
      </c>
      <c r="U571" s="2">
        <f>Sales_Data[[#This Row],[Profit]]/Sales_Data[[#This Row],[Net Sales]]</f>
        <v>0.16217594430227572</v>
      </c>
      <c r="V571">
        <f>YEAR(Sales_Data[[#This Row],[Order_Date]])</f>
        <v>2025</v>
      </c>
      <c r="W571" t="str">
        <f>TEXT(Sales_Data[[#This Row],[Order_Date]],"mmm")</f>
        <v>Aug</v>
      </c>
      <c r="X571">
        <f>MONTH(Sales_Data[[#This Row],[Order_Date]])</f>
        <v>8</v>
      </c>
      <c r="Y571" t="str">
        <f>"Q"&amp;ROUNDUP(MONTH(Sales_Data[[#This Row],[Order_Date]])/3,0)</f>
        <v>Q3</v>
      </c>
    </row>
    <row r="572" spans="1:25" x14ac:dyDescent="0.3">
      <c r="A572" t="s">
        <v>1284</v>
      </c>
      <c r="B572" s="1">
        <v>45733</v>
      </c>
      <c r="C572" t="s">
        <v>727</v>
      </c>
      <c r="D572" t="s">
        <v>433</v>
      </c>
      <c r="E572" t="s">
        <v>48</v>
      </c>
      <c r="F572" t="s">
        <v>132</v>
      </c>
      <c r="G572" t="s">
        <v>41</v>
      </c>
      <c r="H572" t="s">
        <v>171</v>
      </c>
      <c r="I572" t="s">
        <v>172</v>
      </c>
      <c r="J572">
        <v>1</v>
      </c>
      <c r="K572">
        <v>41111.760000000002</v>
      </c>
      <c r="L572">
        <v>0.15</v>
      </c>
      <c r="M572">
        <v>30234.78</v>
      </c>
      <c r="N572" t="s">
        <v>24</v>
      </c>
      <c r="O572" t="s">
        <v>35</v>
      </c>
      <c r="P572" t="s">
        <v>44</v>
      </c>
      <c r="Q572">
        <f>Sales_Data[[#This Row],[Quantity]]*Sales_Data[[#This Row],[Unit_Price]]</f>
        <v>41111.760000000002</v>
      </c>
      <c r="R572">
        <f>Sales_Data[[#This Row],[Gross_Sales]]*Sales_Data[[#This Row],[Discount]]</f>
        <v>6166.7640000000001</v>
      </c>
      <c r="S572">
        <f>Sales_Data[[#This Row],[Gross_Sales]]-Sales_Data[[#This Row],[Discount_Amount]]</f>
        <v>34944.995999999999</v>
      </c>
      <c r="T572">
        <f>Sales_Data[[#This Row],[Net Sales]]-Sales_Data[[#This Row],[Cost]]</f>
        <v>4710.2160000000003</v>
      </c>
      <c r="U572" s="2">
        <f>Sales_Data[[#This Row],[Profit]]/Sales_Data[[#This Row],[Net Sales]]</f>
        <v>0.13478942736178881</v>
      </c>
      <c r="V572">
        <f>YEAR(Sales_Data[[#This Row],[Order_Date]])</f>
        <v>2025</v>
      </c>
      <c r="W572" t="str">
        <f>TEXT(Sales_Data[[#This Row],[Order_Date]],"mmm")</f>
        <v>Mar</v>
      </c>
      <c r="X572">
        <f>MONTH(Sales_Data[[#This Row],[Order_Date]])</f>
        <v>3</v>
      </c>
      <c r="Y572" t="str">
        <f>"Q"&amp;ROUNDUP(MONTH(Sales_Data[[#This Row],[Order_Date]])/3,0)</f>
        <v>Q1</v>
      </c>
    </row>
    <row r="573" spans="1:25" x14ac:dyDescent="0.3">
      <c r="A573" t="s">
        <v>1285</v>
      </c>
      <c r="B573" s="1">
        <v>45922</v>
      </c>
      <c r="C573" t="s">
        <v>1286</v>
      </c>
      <c r="D573" t="s">
        <v>916</v>
      </c>
      <c r="E573" t="s">
        <v>119</v>
      </c>
      <c r="F573" t="s">
        <v>538</v>
      </c>
      <c r="G573" t="s">
        <v>32</v>
      </c>
      <c r="H573" t="s">
        <v>50</v>
      </c>
      <c r="I573" t="s">
        <v>51</v>
      </c>
      <c r="J573">
        <v>2</v>
      </c>
      <c r="K573">
        <v>3702.53</v>
      </c>
      <c r="L573">
        <v>0</v>
      </c>
      <c r="M573">
        <v>5984.19</v>
      </c>
      <c r="N573" t="s">
        <v>52</v>
      </c>
      <c r="O573" t="s">
        <v>25</v>
      </c>
      <c r="P573" t="s">
        <v>71</v>
      </c>
      <c r="Q573">
        <f>Sales_Data[[#This Row],[Quantity]]*Sales_Data[[#This Row],[Unit_Price]]</f>
        <v>7405.06</v>
      </c>
      <c r="R573">
        <f>Sales_Data[[#This Row],[Gross_Sales]]*Sales_Data[[#This Row],[Discount]]</f>
        <v>0</v>
      </c>
      <c r="S573">
        <f>Sales_Data[[#This Row],[Gross_Sales]]-Sales_Data[[#This Row],[Discount_Amount]]</f>
        <v>7405.06</v>
      </c>
      <c r="T573">
        <f>Sales_Data[[#This Row],[Net Sales]]-Sales_Data[[#This Row],[Cost]]</f>
        <v>1420.8700000000008</v>
      </c>
      <c r="U573" s="2">
        <f>Sales_Data[[#This Row],[Profit]]/Sales_Data[[#This Row],[Net Sales]]</f>
        <v>0.19187825621939603</v>
      </c>
      <c r="V573">
        <f>YEAR(Sales_Data[[#This Row],[Order_Date]])</f>
        <v>2025</v>
      </c>
      <c r="W573" t="str">
        <f>TEXT(Sales_Data[[#This Row],[Order_Date]],"mmm")</f>
        <v>Sep</v>
      </c>
      <c r="X573">
        <f>MONTH(Sales_Data[[#This Row],[Order_Date]])</f>
        <v>9</v>
      </c>
      <c r="Y573" t="str">
        <f>"Q"&amp;ROUNDUP(MONTH(Sales_Data[[#This Row],[Order_Date]])/3,0)</f>
        <v>Q3</v>
      </c>
    </row>
    <row r="574" spans="1:25" x14ac:dyDescent="0.3">
      <c r="A574" t="s">
        <v>1287</v>
      </c>
      <c r="B574" s="1">
        <v>45941</v>
      </c>
      <c r="C574" t="s">
        <v>1288</v>
      </c>
      <c r="D574" t="s">
        <v>277</v>
      </c>
      <c r="E574" t="s">
        <v>48</v>
      </c>
      <c r="F574" t="s">
        <v>126</v>
      </c>
      <c r="G574" t="s">
        <v>67</v>
      </c>
      <c r="H574" t="s">
        <v>68</v>
      </c>
      <c r="I574" t="s">
        <v>69</v>
      </c>
      <c r="J574">
        <v>1</v>
      </c>
      <c r="K574">
        <v>6434.71</v>
      </c>
      <c r="L574">
        <v>0</v>
      </c>
      <c r="M574">
        <v>4673.75</v>
      </c>
      <c r="N574" t="s">
        <v>24</v>
      </c>
      <c r="O574" t="s">
        <v>35</v>
      </c>
      <c r="P574" t="s">
        <v>71</v>
      </c>
      <c r="Q574">
        <f>Sales_Data[[#This Row],[Quantity]]*Sales_Data[[#This Row],[Unit_Price]]</f>
        <v>6434.71</v>
      </c>
      <c r="R574">
        <f>Sales_Data[[#This Row],[Gross_Sales]]*Sales_Data[[#This Row],[Discount]]</f>
        <v>0</v>
      </c>
      <c r="S574">
        <f>Sales_Data[[#This Row],[Gross_Sales]]-Sales_Data[[#This Row],[Discount_Amount]]</f>
        <v>6434.71</v>
      </c>
      <c r="T574">
        <f>Sales_Data[[#This Row],[Net Sales]]-Sales_Data[[#This Row],[Cost]]</f>
        <v>1760.96</v>
      </c>
      <c r="U574" s="2">
        <f>Sales_Data[[#This Row],[Profit]]/Sales_Data[[#This Row],[Net Sales]]</f>
        <v>0.27366579068831387</v>
      </c>
      <c r="V574">
        <f>YEAR(Sales_Data[[#This Row],[Order_Date]])</f>
        <v>2025</v>
      </c>
      <c r="W574" t="str">
        <f>TEXT(Sales_Data[[#This Row],[Order_Date]],"mmm")</f>
        <v>Oct</v>
      </c>
      <c r="X574">
        <f>MONTH(Sales_Data[[#This Row],[Order_Date]])</f>
        <v>10</v>
      </c>
      <c r="Y574" t="str">
        <f>"Q"&amp;ROUNDUP(MONTH(Sales_Data[[#This Row],[Order_Date]])/3,0)</f>
        <v>Q4</v>
      </c>
    </row>
    <row r="575" spans="1:25" x14ac:dyDescent="0.3">
      <c r="A575" t="s">
        <v>1289</v>
      </c>
      <c r="B575" s="1">
        <v>45863</v>
      </c>
      <c r="C575" t="s">
        <v>1290</v>
      </c>
      <c r="D575" t="s">
        <v>436</v>
      </c>
      <c r="E575" t="s">
        <v>19</v>
      </c>
      <c r="F575" t="s">
        <v>57</v>
      </c>
      <c r="G575" t="s">
        <v>67</v>
      </c>
      <c r="H575" t="s">
        <v>121</v>
      </c>
      <c r="I575" t="s">
        <v>122</v>
      </c>
      <c r="J575">
        <v>1</v>
      </c>
      <c r="K575">
        <v>7638.5</v>
      </c>
      <c r="L575">
        <v>0.1</v>
      </c>
      <c r="M575">
        <v>5800.08</v>
      </c>
      <c r="N575" t="s">
        <v>52</v>
      </c>
      <c r="O575" t="s">
        <v>35</v>
      </c>
      <c r="P575" t="s">
        <v>71</v>
      </c>
      <c r="Q575">
        <f>Sales_Data[[#This Row],[Quantity]]*Sales_Data[[#This Row],[Unit_Price]]</f>
        <v>7638.5</v>
      </c>
      <c r="R575">
        <f>Sales_Data[[#This Row],[Gross_Sales]]*Sales_Data[[#This Row],[Discount]]</f>
        <v>763.85</v>
      </c>
      <c r="S575">
        <f>Sales_Data[[#This Row],[Gross_Sales]]-Sales_Data[[#This Row],[Discount_Amount]]</f>
        <v>6874.65</v>
      </c>
      <c r="T575">
        <f>Sales_Data[[#This Row],[Net Sales]]-Sales_Data[[#This Row],[Cost]]</f>
        <v>1074.5699999999997</v>
      </c>
      <c r="U575" s="2">
        <f>Sales_Data[[#This Row],[Profit]]/Sales_Data[[#This Row],[Net Sales]]</f>
        <v>0.15630904846064886</v>
      </c>
      <c r="V575">
        <f>YEAR(Sales_Data[[#This Row],[Order_Date]])</f>
        <v>2025</v>
      </c>
      <c r="W575" t="str">
        <f>TEXT(Sales_Data[[#This Row],[Order_Date]],"mmm")</f>
        <v>Jul</v>
      </c>
      <c r="X575">
        <f>MONTH(Sales_Data[[#This Row],[Order_Date]])</f>
        <v>7</v>
      </c>
      <c r="Y575" t="str">
        <f>"Q"&amp;ROUNDUP(MONTH(Sales_Data[[#This Row],[Order_Date]])/3,0)</f>
        <v>Q3</v>
      </c>
    </row>
    <row r="576" spans="1:25" x14ac:dyDescent="0.3">
      <c r="A576" t="s">
        <v>1291</v>
      </c>
      <c r="B576" s="1">
        <v>45880</v>
      </c>
      <c r="C576" t="s">
        <v>1292</v>
      </c>
      <c r="D576" t="s">
        <v>596</v>
      </c>
      <c r="E576" t="s">
        <v>19</v>
      </c>
      <c r="F576" t="s">
        <v>20</v>
      </c>
      <c r="G576" t="s">
        <v>67</v>
      </c>
      <c r="H576" t="s">
        <v>133</v>
      </c>
      <c r="I576" t="s">
        <v>138</v>
      </c>
      <c r="J576">
        <v>3</v>
      </c>
      <c r="K576">
        <v>10975.87</v>
      </c>
      <c r="L576">
        <v>0</v>
      </c>
      <c r="M576">
        <v>25817.25</v>
      </c>
      <c r="N576" t="s">
        <v>70</v>
      </c>
      <c r="O576" t="s">
        <v>35</v>
      </c>
      <c r="P576" t="s">
        <v>44</v>
      </c>
      <c r="Q576">
        <f>Sales_Data[[#This Row],[Quantity]]*Sales_Data[[#This Row],[Unit_Price]]</f>
        <v>32927.61</v>
      </c>
      <c r="R576">
        <f>Sales_Data[[#This Row],[Gross_Sales]]*Sales_Data[[#This Row],[Discount]]</f>
        <v>0</v>
      </c>
      <c r="S576">
        <f>Sales_Data[[#This Row],[Gross_Sales]]-Sales_Data[[#This Row],[Discount_Amount]]</f>
        <v>32927.61</v>
      </c>
      <c r="T576">
        <f>Sales_Data[[#This Row],[Net Sales]]-Sales_Data[[#This Row],[Cost]]</f>
        <v>7110.3600000000006</v>
      </c>
      <c r="U576" s="2">
        <f>Sales_Data[[#This Row],[Profit]]/Sales_Data[[#This Row],[Net Sales]]</f>
        <v>0.21593914650957055</v>
      </c>
      <c r="V576">
        <f>YEAR(Sales_Data[[#This Row],[Order_Date]])</f>
        <v>2025</v>
      </c>
      <c r="W576" t="str">
        <f>TEXT(Sales_Data[[#This Row],[Order_Date]],"mmm")</f>
        <v>Aug</v>
      </c>
      <c r="X576">
        <f>MONTH(Sales_Data[[#This Row],[Order_Date]])</f>
        <v>8</v>
      </c>
      <c r="Y576" t="str">
        <f>"Q"&amp;ROUNDUP(MONTH(Sales_Data[[#This Row],[Order_Date]])/3,0)</f>
        <v>Q3</v>
      </c>
    </row>
    <row r="577" spans="1:25" x14ac:dyDescent="0.3">
      <c r="A577" t="s">
        <v>1293</v>
      </c>
      <c r="B577" s="1">
        <v>45709</v>
      </c>
      <c r="C577" t="s">
        <v>1294</v>
      </c>
      <c r="D577" t="s">
        <v>238</v>
      </c>
      <c r="E577" t="s">
        <v>19</v>
      </c>
      <c r="F577" t="s">
        <v>113</v>
      </c>
      <c r="G577" t="s">
        <v>41</v>
      </c>
      <c r="H577" t="s">
        <v>102</v>
      </c>
      <c r="I577" t="s">
        <v>388</v>
      </c>
      <c r="J577">
        <v>1</v>
      </c>
      <c r="K577">
        <v>5667.6</v>
      </c>
      <c r="L577">
        <v>0.15</v>
      </c>
      <c r="M577">
        <v>2990.31</v>
      </c>
      <c r="N577" t="s">
        <v>52</v>
      </c>
      <c r="O577" t="s">
        <v>35</v>
      </c>
      <c r="P577" t="s">
        <v>44</v>
      </c>
      <c r="Q577">
        <f>Sales_Data[[#This Row],[Quantity]]*Sales_Data[[#This Row],[Unit_Price]]</f>
        <v>5667.6</v>
      </c>
      <c r="R577">
        <f>Sales_Data[[#This Row],[Gross_Sales]]*Sales_Data[[#This Row],[Discount]]</f>
        <v>850.14</v>
      </c>
      <c r="S577">
        <f>Sales_Data[[#This Row],[Gross_Sales]]-Sales_Data[[#This Row],[Discount_Amount]]</f>
        <v>4817.46</v>
      </c>
      <c r="T577">
        <f>Sales_Data[[#This Row],[Net Sales]]-Sales_Data[[#This Row],[Cost]]</f>
        <v>1827.15</v>
      </c>
      <c r="U577" s="2">
        <f>Sales_Data[[#This Row],[Profit]]/Sales_Data[[#This Row],[Net Sales]]</f>
        <v>0.37927663125381428</v>
      </c>
      <c r="V577">
        <f>YEAR(Sales_Data[[#This Row],[Order_Date]])</f>
        <v>2025</v>
      </c>
      <c r="W577" t="str">
        <f>TEXT(Sales_Data[[#This Row],[Order_Date]],"mmm")</f>
        <v>Feb</v>
      </c>
      <c r="X577">
        <f>MONTH(Sales_Data[[#This Row],[Order_Date]])</f>
        <v>2</v>
      </c>
      <c r="Y577" t="str">
        <f>"Q"&amp;ROUNDUP(MONTH(Sales_Data[[#This Row],[Order_Date]])/3,0)</f>
        <v>Q1</v>
      </c>
    </row>
    <row r="578" spans="1:25" x14ac:dyDescent="0.3">
      <c r="A578" t="s">
        <v>1295</v>
      </c>
      <c r="B578" s="1">
        <v>45996</v>
      </c>
      <c r="C578" t="s">
        <v>1296</v>
      </c>
      <c r="D578" t="s">
        <v>615</v>
      </c>
      <c r="E578" t="s">
        <v>48</v>
      </c>
      <c r="F578" t="s">
        <v>132</v>
      </c>
      <c r="G578" t="s">
        <v>41</v>
      </c>
      <c r="H578" t="s">
        <v>171</v>
      </c>
      <c r="I578" t="s">
        <v>191</v>
      </c>
      <c r="J578">
        <v>5</v>
      </c>
      <c r="K578">
        <v>55344.86</v>
      </c>
      <c r="L578">
        <v>0.1</v>
      </c>
      <c r="M578">
        <v>214976.18</v>
      </c>
      <c r="N578" t="s">
        <v>24</v>
      </c>
      <c r="O578" t="s">
        <v>35</v>
      </c>
      <c r="P578" t="s">
        <v>26</v>
      </c>
      <c r="Q578">
        <f>Sales_Data[[#This Row],[Quantity]]*Sales_Data[[#This Row],[Unit_Price]]</f>
        <v>276724.3</v>
      </c>
      <c r="R578">
        <f>Sales_Data[[#This Row],[Gross_Sales]]*Sales_Data[[#This Row],[Discount]]</f>
        <v>27672.43</v>
      </c>
      <c r="S578">
        <f>Sales_Data[[#This Row],[Gross_Sales]]-Sales_Data[[#This Row],[Discount_Amount]]</f>
        <v>249051.87</v>
      </c>
      <c r="T578">
        <f>Sales_Data[[#This Row],[Net Sales]]-Sales_Data[[#This Row],[Cost]]</f>
        <v>34075.69</v>
      </c>
      <c r="U578" s="2">
        <f>Sales_Data[[#This Row],[Profit]]/Sales_Data[[#This Row],[Net Sales]]</f>
        <v>0.13682165887772696</v>
      </c>
      <c r="V578">
        <f>YEAR(Sales_Data[[#This Row],[Order_Date]])</f>
        <v>2025</v>
      </c>
      <c r="W578" t="str">
        <f>TEXT(Sales_Data[[#This Row],[Order_Date]],"mmm")</f>
        <v>Dec</v>
      </c>
      <c r="X578">
        <f>MONTH(Sales_Data[[#This Row],[Order_Date]])</f>
        <v>12</v>
      </c>
      <c r="Y578" t="str">
        <f>"Q"&amp;ROUNDUP(MONTH(Sales_Data[[#This Row],[Order_Date]])/3,0)</f>
        <v>Q4</v>
      </c>
    </row>
    <row r="579" spans="1:25" x14ac:dyDescent="0.3">
      <c r="A579" t="s">
        <v>1297</v>
      </c>
      <c r="B579" s="1">
        <v>45801</v>
      </c>
      <c r="C579" t="s">
        <v>79</v>
      </c>
      <c r="D579" t="s">
        <v>341</v>
      </c>
      <c r="E579" t="s">
        <v>19</v>
      </c>
      <c r="F579" t="s">
        <v>57</v>
      </c>
      <c r="G579" t="s">
        <v>32</v>
      </c>
      <c r="H579" t="s">
        <v>33</v>
      </c>
      <c r="I579" t="s">
        <v>34</v>
      </c>
      <c r="J579">
        <v>2</v>
      </c>
      <c r="K579">
        <v>3314.03</v>
      </c>
      <c r="L579">
        <v>0.05</v>
      </c>
      <c r="M579">
        <v>4661.8100000000004</v>
      </c>
      <c r="N579" t="s">
        <v>70</v>
      </c>
      <c r="O579" t="s">
        <v>35</v>
      </c>
      <c r="P579" t="s">
        <v>44</v>
      </c>
      <c r="Q579">
        <f>Sales_Data[[#This Row],[Quantity]]*Sales_Data[[#This Row],[Unit_Price]]</f>
        <v>6628.06</v>
      </c>
      <c r="R579">
        <f>Sales_Data[[#This Row],[Gross_Sales]]*Sales_Data[[#This Row],[Discount]]</f>
        <v>331.40300000000002</v>
      </c>
      <c r="S579">
        <f>Sales_Data[[#This Row],[Gross_Sales]]-Sales_Data[[#This Row],[Discount_Amount]]</f>
        <v>6296.6570000000002</v>
      </c>
      <c r="T579">
        <f>Sales_Data[[#This Row],[Net Sales]]-Sales_Data[[#This Row],[Cost]]</f>
        <v>1634.8469999999998</v>
      </c>
      <c r="U579" s="2">
        <f>Sales_Data[[#This Row],[Profit]]/Sales_Data[[#This Row],[Net Sales]]</f>
        <v>0.25963729642570649</v>
      </c>
      <c r="V579">
        <f>YEAR(Sales_Data[[#This Row],[Order_Date]])</f>
        <v>2025</v>
      </c>
      <c r="W579" t="str">
        <f>TEXT(Sales_Data[[#This Row],[Order_Date]],"mmm")</f>
        <v>May</v>
      </c>
      <c r="X579">
        <f>MONTH(Sales_Data[[#This Row],[Order_Date]])</f>
        <v>5</v>
      </c>
      <c r="Y579" t="str">
        <f>"Q"&amp;ROUNDUP(MONTH(Sales_Data[[#This Row],[Order_Date]])/3,0)</f>
        <v>Q2</v>
      </c>
    </row>
    <row r="580" spans="1:25" x14ac:dyDescent="0.3">
      <c r="A580" t="s">
        <v>1298</v>
      </c>
      <c r="B580" s="1">
        <v>45726</v>
      </c>
      <c r="C580" t="s">
        <v>1299</v>
      </c>
      <c r="D580" t="s">
        <v>307</v>
      </c>
      <c r="E580" t="s">
        <v>19</v>
      </c>
      <c r="F580" t="s">
        <v>20</v>
      </c>
      <c r="G580" t="s">
        <v>21</v>
      </c>
      <c r="H580" t="s">
        <v>230</v>
      </c>
      <c r="I580" t="s">
        <v>231</v>
      </c>
      <c r="J580">
        <v>2</v>
      </c>
      <c r="K580">
        <v>7051.33</v>
      </c>
      <c r="L580">
        <v>0</v>
      </c>
      <c r="M580">
        <v>9382.9500000000007</v>
      </c>
      <c r="N580" t="s">
        <v>24</v>
      </c>
      <c r="O580" t="s">
        <v>53</v>
      </c>
      <c r="P580" t="s">
        <v>44</v>
      </c>
      <c r="Q580">
        <f>Sales_Data[[#This Row],[Quantity]]*Sales_Data[[#This Row],[Unit_Price]]</f>
        <v>14102.66</v>
      </c>
      <c r="R580">
        <f>Sales_Data[[#This Row],[Gross_Sales]]*Sales_Data[[#This Row],[Discount]]</f>
        <v>0</v>
      </c>
      <c r="S580">
        <f>Sales_Data[[#This Row],[Gross_Sales]]-Sales_Data[[#This Row],[Discount_Amount]]</f>
        <v>14102.66</v>
      </c>
      <c r="T580">
        <f>Sales_Data[[#This Row],[Net Sales]]-Sales_Data[[#This Row],[Cost]]</f>
        <v>4719.7099999999991</v>
      </c>
      <c r="U580" s="2">
        <f>Sales_Data[[#This Row],[Profit]]/Sales_Data[[#This Row],[Net Sales]]</f>
        <v>0.33466806971167135</v>
      </c>
      <c r="V580">
        <f>YEAR(Sales_Data[[#This Row],[Order_Date]])</f>
        <v>2025</v>
      </c>
      <c r="W580" t="str">
        <f>TEXT(Sales_Data[[#This Row],[Order_Date]],"mmm")</f>
        <v>Mar</v>
      </c>
      <c r="X580">
        <f>MONTH(Sales_Data[[#This Row],[Order_Date]])</f>
        <v>3</v>
      </c>
      <c r="Y580" t="str">
        <f>"Q"&amp;ROUNDUP(MONTH(Sales_Data[[#This Row],[Order_Date]])/3,0)</f>
        <v>Q1</v>
      </c>
    </row>
    <row r="581" spans="1:25" x14ac:dyDescent="0.3">
      <c r="A581" t="s">
        <v>1300</v>
      </c>
      <c r="B581" s="1">
        <v>45756</v>
      </c>
      <c r="C581" t="s">
        <v>1301</v>
      </c>
      <c r="D581" t="s">
        <v>1171</v>
      </c>
      <c r="E581" t="s">
        <v>119</v>
      </c>
      <c r="F581" t="s">
        <v>120</v>
      </c>
      <c r="G581" t="s">
        <v>67</v>
      </c>
      <c r="H581" t="s">
        <v>68</v>
      </c>
      <c r="I581" t="s">
        <v>69</v>
      </c>
      <c r="J581">
        <v>1</v>
      </c>
      <c r="K581">
        <v>1561.68</v>
      </c>
      <c r="L581">
        <v>0.1</v>
      </c>
      <c r="M581">
        <v>938.29</v>
      </c>
      <c r="N581" t="s">
        <v>83</v>
      </c>
      <c r="O581" t="s">
        <v>35</v>
      </c>
      <c r="P581" t="s">
        <v>71</v>
      </c>
      <c r="Q581">
        <f>Sales_Data[[#This Row],[Quantity]]*Sales_Data[[#This Row],[Unit_Price]]</f>
        <v>1561.68</v>
      </c>
      <c r="R581">
        <f>Sales_Data[[#This Row],[Gross_Sales]]*Sales_Data[[#This Row],[Discount]]</f>
        <v>156.16800000000001</v>
      </c>
      <c r="S581">
        <f>Sales_Data[[#This Row],[Gross_Sales]]-Sales_Data[[#This Row],[Discount_Amount]]</f>
        <v>1405.5120000000002</v>
      </c>
      <c r="T581">
        <f>Sales_Data[[#This Row],[Net Sales]]-Sales_Data[[#This Row],[Cost]]</f>
        <v>467.22200000000021</v>
      </c>
      <c r="U581" s="2">
        <f>Sales_Data[[#This Row],[Profit]]/Sales_Data[[#This Row],[Net Sales]]</f>
        <v>0.33242121020667215</v>
      </c>
      <c r="V581">
        <f>YEAR(Sales_Data[[#This Row],[Order_Date]])</f>
        <v>2025</v>
      </c>
      <c r="W581" t="str">
        <f>TEXT(Sales_Data[[#This Row],[Order_Date]],"mmm")</f>
        <v>Apr</v>
      </c>
      <c r="X581">
        <f>MONTH(Sales_Data[[#This Row],[Order_Date]])</f>
        <v>4</v>
      </c>
      <c r="Y581" t="str">
        <f>"Q"&amp;ROUNDUP(MONTH(Sales_Data[[#This Row],[Order_Date]])/3,0)</f>
        <v>Q2</v>
      </c>
    </row>
    <row r="582" spans="1:25" x14ac:dyDescent="0.3">
      <c r="A582" t="s">
        <v>1302</v>
      </c>
      <c r="B582" s="1">
        <v>45682</v>
      </c>
      <c r="C582" t="s">
        <v>710</v>
      </c>
      <c r="D582" t="s">
        <v>450</v>
      </c>
      <c r="E582" t="s">
        <v>48</v>
      </c>
      <c r="F582" t="s">
        <v>126</v>
      </c>
      <c r="G582" t="s">
        <v>41</v>
      </c>
      <c r="H582" t="s">
        <v>147</v>
      </c>
      <c r="I582" t="s">
        <v>369</v>
      </c>
      <c r="J582">
        <v>4</v>
      </c>
      <c r="K582">
        <v>27206.84</v>
      </c>
      <c r="L582">
        <v>0.05</v>
      </c>
      <c r="M582">
        <v>73271.3</v>
      </c>
      <c r="N582" t="s">
        <v>70</v>
      </c>
      <c r="O582" t="s">
        <v>35</v>
      </c>
      <c r="P582" t="s">
        <v>71</v>
      </c>
      <c r="Q582">
        <f>Sales_Data[[#This Row],[Quantity]]*Sales_Data[[#This Row],[Unit_Price]]</f>
        <v>108827.36</v>
      </c>
      <c r="R582">
        <f>Sales_Data[[#This Row],[Gross_Sales]]*Sales_Data[[#This Row],[Discount]]</f>
        <v>5441.3680000000004</v>
      </c>
      <c r="S582">
        <f>Sales_Data[[#This Row],[Gross_Sales]]-Sales_Data[[#This Row],[Discount_Amount]]</f>
        <v>103385.992</v>
      </c>
      <c r="T582">
        <f>Sales_Data[[#This Row],[Net Sales]]-Sales_Data[[#This Row],[Cost]]</f>
        <v>30114.691999999995</v>
      </c>
      <c r="U582" s="2">
        <f>Sales_Data[[#This Row],[Profit]]/Sales_Data[[#This Row],[Net Sales]]</f>
        <v>0.2912840648663505</v>
      </c>
      <c r="V582">
        <f>YEAR(Sales_Data[[#This Row],[Order_Date]])</f>
        <v>2025</v>
      </c>
      <c r="W582" t="str">
        <f>TEXT(Sales_Data[[#This Row],[Order_Date]],"mmm")</f>
        <v>Jan</v>
      </c>
      <c r="X582">
        <f>MONTH(Sales_Data[[#This Row],[Order_Date]])</f>
        <v>1</v>
      </c>
      <c r="Y582" t="str">
        <f>"Q"&amp;ROUNDUP(MONTH(Sales_Data[[#This Row],[Order_Date]])/3,0)</f>
        <v>Q1</v>
      </c>
    </row>
    <row r="583" spans="1:25" x14ac:dyDescent="0.3">
      <c r="A583" t="s">
        <v>1303</v>
      </c>
      <c r="B583" s="1">
        <v>45710</v>
      </c>
      <c r="C583" t="s">
        <v>1304</v>
      </c>
      <c r="D583" t="s">
        <v>777</v>
      </c>
      <c r="E583" t="s">
        <v>19</v>
      </c>
      <c r="F583" t="s">
        <v>57</v>
      </c>
      <c r="G583" t="s">
        <v>32</v>
      </c>
      <c r="H583" t="s">
        <v>50</v>
      </c>
      <c r="I583" t="s">
        <v>58</v>
      </c>
      <c r="J583">
        <v>1</v>
      </c>
      <c r="K583">
        <v>1386.14</v>
      </c>
      <c r="L583">
        <v>0.1</v>
      </c>
      <c r="M583">
        <v>787.25</v>
      </c>
      <c r="N583" t="s">
        <v>70</v>
      </c>
      <c r="O583" t="s">
        <v>25</v>
      </c>
      <c r="P583" t="s">
        <v>44</v>
      </c>
      <c r="Q583">
        <f>Sales_Data[[#This Row],[Quantity]]*Sales_Data[[#This Row],[Unit_Price]]</f>
        <v>1386.14</v>
      </c>
      <c r="R583">
        <f>Sales_Data[[#This Row],[Gross_Sales]]*Sales_Data[[#This Row],[Discount]]</f>
        <v>138.614</v>
      </c>
      <c r="S583">
        <f>Sales_Data[[#This Row],[Gross_Sales]]-Sales_Data[[#This Row],[Discount_Amount]]</f>
        <v>1247.5260000000001</v>
      </c>
      <c r="T583">
        <f>Sales_Data[[#This Row],[Net Sales]]-Sales_Data[[#This Row],[Cost]]</f>
        <v>460.27600000000007</v>
      </c>
      <c r="U583" s="2">
        <f>Sales_Data[[#This Row],[Profit]]/Sales_Data[[#This Row],[Net Sales]]</f>
        <v>0.36895102787436901</v>
      </c>
      <c r="V583">
        <f>YEAR(Sales_Data[[#This Row],[Order_Date]])</f>
        <v>2025</v>
      </c>
      <c r="W583" t="str">
        <f>TEXT(Sales_Data[[#This Row],[Order_Date]],"mmm")</f>
        <v>Feb</v>
      </c>
      <c r="X583">
        <f>MONTH(Sales_Data[[#This Row],[Order_Date]])</f>
        <v>2</v>
      </c>
      <c r="Y583" t="str">
        <f>"Q"&amp;ROUNDUP(MONTH(Sales_Data[[#This Row],[Order_Date]])/3,0)</f>
        <v>Q1</v>
      </c>
    </row>
    <row r="584" spans="1:25" x14ac:dyDescent="0.3">
      <c r="A584" t="s">
        <v>1305</v>
      </c>
      <c r="B584" s="1">
        <v>45808</v>
      </c>
      <c r="C584" t="s">
        <v>1306</v>
      </c>
      <c r="D584" t="s">
        <v>106</v>
      </c>
      <c r="E584" t="s">
        <v>19</v>
      </c>
      <c r="F584" t="s">
        <v>57</v>
      </c>
      <c r="G584" t="s">
        <v>67</v>
      </c>
      <c r="H584" t="s">
        <v>121</v>
      </c>
      <c r="I584" t="s">
        <v>142</v>
      </c>
      <c r="J584">
        <v>2</v>
      </c>
      <c r="K584">
        <v>5415.1</v>
      </c>
      <c r="L584">
        <v>0.05</v>
      </c>
      <c r="M584">
        <v>7196.24</v>
      </c>
      <c r="N584" t="s">
        <v>109</v>
      </c>
      <c r="O584" t="s">
        <v>35</v>
      </c>
      <c r="P584" t="s">
        <v>44</v>
      </c>
      <c r="Q584">
        <f>Sales_Data[[#This Row],[Quantity]]*Sales_Data[[#This Row],[Unit_Price]]</f>
        <v>10830.2</v>
      </c>
      <c r="R584">
        <f>Sales_Data[[#This Row],[Gross_Sales]]*Sales_Data[[#This Row],[Discount]]</f>
        <v>541.5100000000001</v>
      </c>
      <c r="S584">
        <f>Sales_Data[[#This Row],[Gross_Sales]]-Sales_Data[[#This Row],[Discount_Amount]]</f>
        <v>10288.69</v>
      </c>
      <c r="T584">
        <f>Sales_Data[[#This Row],[Net Sales]]-Sales_Data[[#This Row],[Cost]]</f>
        <v>3092.4500000000007</v>
      </c>
      <c r="U584" s="2">
        <f>Sales_Data[[#This Row],[Profit]]/Sales_Data[[#This Row],[Net Sales]]</f>
        <v>0.30056790514633064</v>
      </c>
      <c r="V584">
        <f>YEAR(Sales_Data[[#This Row],[Order_Date]])</f>
        <v>2025</v>
      </c>
      <c r="W584" t="str">
        <f>TEXT(Sales_Data[[#This Row],[Order_Date]],"mmm")</f>
        <v>May</v>
      </c>
      <c r="X584">
        <f>MONTH(Sales_Data[[#This Row],[Order_Date]])</f>
        <v>5</v>
      </c>
      <c r="Y584" t="str">
        <f>"Q"&amp;ROUNDUP(MONTH(Sales_Data[[#This Row],[Order_Date]])/3,0)</f>
        <v>Q2</v>
      </c>
    </row>
    <row r="585" spans="1:25" x14ac:dyDescent="0.3">
      <c r="A585" t="s">
        <v>1307</v>
      </c>
      <c r="B585" s="1">
        <v>45801</v>
      </c>
      <c r="C585" t="s">
        <v>606</v>
      </c>
      <c r="D585" t="s">
        <v>694</v>
      </c>
      <c r="E585" t="s">
        <v>19</v>
      </c>
      <c r="F585" t="s">
        <v>20</v>
      </c>
      <c r="G585" t="s">
        <v>67</v>
      </c>
      <c r="H585" t="s">
        <v>88</v>
      </c>
      <c r="I585" t="s">
        <v>157</v>
      </c>
      <c r="J585">
        <v>1</v>
      </c>
      <c r="K585">
        <v>7632.72</v>
      </c>
      <c r="L585">
        <v>0</v>
      </c>
      <c r="M585">
        <v>4913.18</v>
      </c>
      <c r="N585" t="s">
        <v>70</v>
      </c>
      <c r="O585" t="s">
        <v>35</v>
      </c>
      <c r="P585" t="s">
        <v>44</v>
      </c>
      <c r="Q585">
        <f>Sales_Data[[#This Row],[Quantity]]*Sales_Data[[#This Row],[Unit_Price]]</f>
        <v>7632.72</v>
      </c>
      <c r="R585">
        <f>Sales_Data[[#This Row],[Gross_Sales]]*Sales_Data[[#This Row],[Discount]]</f>
        <v>0</v>
      </c>
      <c r="S585">
        <f>Sales_Data[[#This Row],[Gross_Sales]]-Sales_Data[[#This Row],[Discount_Amount]]</f>
        <v>7632.72</v>
      </c>
      <c r="T585">
        <f>Sales_Data[[#This Row],[Net Sales]]-Sales_Data[[#This Row],[Cost]]</f>
        <v>2719.54</v>
      </c>
      <c r="U585" s="2">
        <f>Sales_Data[[#This Row],[Profit]]/Sales_Data[[#This Row],[Net Sales]]</f>
        <v>0.35630024421176199</v>
      </c>
      <c r="V585">
        <f>YEAR(Sales_Data[[#This Row],[Order_Date]])</f>
        <v>2025</v>
      </c>
      <c r="W585" t="str">
        <f>TEXT(Sales_Data[[#This Row],[Order_Date]],"mmm")</f>
        <v>May</v>
      </c>
      <c r="X585">
        <f>MONTH(Sales_Data[[#This Row],[Order_Date]])</f>
        <v>5</v>
      </c>
      <c r="Y585" t="str">
        <f>"Q"&amp;ROUNDUP(MONTH(Sales_Data[[#This Row],[Order_Date]])/3,0)</f>
        <v>Q2</v>
      </c>
    </row>
    <row r="586" spans="1:25" x14ac:dyDescent="0.3">
      <c r="A586" t="s">
        <v>1308</v>
      </c>
      <c r="B586" s="1">
        <v>45714</v>
      </c>
      <c r="C586" t="s">
        <v>1309</v>
      </c>
      <c r="D586" t="s">
        <v>347</v>
      </c>
      <c r="E586" t="s">
        <v>39</v>
      </c>
      <c r="F586" t="s">
        <v>107</v>
      </c>
      <c r="G586" t="s">
        <v>32</v>
      </c>
      <c r="H586" t="s">
        <v>50</v>
      </c>
      <c r="I586" t="s">
        <v>51</v>
      </c>
      <c r="J586">
        <v>1</v>
      </c>
      <c r="K586">
        <v>3555.89</v>
      </c>
      <c r="L586">
        <v>0.1</v>
      </c>
      <c r="M586">
        <v>2152.21</v>
      </c>
      <c r="N586" t="s">
        <v>70</v>
      </c>
      <c r="O586" t="s">
        <v>53</v>
      </c>
      <c r="P586" t="s">
        <v>71</v>
      </c>
      <c r="Q586">
        <f>Sales_Data[[#This Row],[Quantity]]*Sales_Data[[#This Row],[Unit_Price]]</f>
        <v>3555.89</v>
      </c>
      <c r="R586">
        <f>Sales_Data[[#This Row],[Gross_Sales]]*Sales_Data[[#This Row],[Discount]]</f>
        <v>355.589</v>
      </c>
      <c r="S586">
        <f>Sales_Data[[#This Row],[Gross_Sales]]-Sales_Data[[#This Row],[Discount_Amount]]</f>
        <v>3200.3009999999999</v>
      </c>
      <c r="T586">
        <f>Sales_Data[[#This Row],[Net Sales]]-Sales_Data[[#This Row],[Cost]]</f>
        <v>1048.0909999999999</v>
      </c>
      <c r="U586" s="2">
        <f>Sales_Data[[#This Row],[Profit]]/Sales_Data[[#This Row],[Net Sales]]</f>
        <v>0.32749763225396611</v>
      </c>
      <c r="V586">
        <f>YEAR(Sales_Data[[#This Row],[Order_Date]])</f>
        <v>2025</v>
      </c>
      <c r="W586" t="str">
        <f>TEXT(Sales_Data[[#This Row],[Order_Date]],"mmm")</f>
        <v>Feb</v>
      </c>
      <c r="X586">
        <f>MONTH(Sales_Data[[#This Row],[Order_Date]])</f>
        <v>2</v>
      </c>
      <c r="Y586" t="str">
        <f>"Q"&amp;ROUNDUP(MONTH(Sales_Data[[#This Row],[Order_Date]])/3,0)</f>
        <v>Q1</v>
      </c>
    </row>
    <row r="587" spans="1:25" x14ac:dyDescent="0.3">
      <c r="A587" t="s">
        <v>1310</v>
      </c>
      <c r="B587" s="1">
        <v>45696</v>
      </c>
      <c r="C587" t="s">
        <v>1311</v>
      </c>
      <c r="D587" t="s">
        <v>317</v>
      </c>
      <c r="E587" t="s">
        <v>48</v>
      </c>
      <c r="F587" t="s">
        <v>164</v>
      </c>
      <c r="G587" t="s">
        <v>21</v>
      </c>
      <c r="H587" t="s">
        <v>22</v>
      </c>
      <c r="I587" t="s">
        <v>62</v>
      </c>
      <c r="J587">
        <v>2</v>
      </c>
      <c r="K587">
        <v>36024.720000000001</v>
      </c>
      <c r="L587">
        <v>0.05</v>
      </c>
      <c r="M587">
        <v>42758.26</v>
      </c>
      <c r="N587" t="s">
        <v>109</v>
      </c>
      <c r="O587" t="s">
        <v>25</v>
      </c>
      <c r="P587" t="s">
        <v>44</v>
      </c>
      <c r="Q587">
        <f>Sales_Data[[#This Row],[Quantity]]*Sales_Data[[#This Row],[Unit_Price]]</f>
        <v>72049.440000000002</v>
      </c>
      <c r="R587">
        <f>Sales_Data[[#This Row],[Gross_Sales]]*Sales_Data[[#This Row],[Discount]]</f>
        <v>3602.4720000000002</v>
      </c>
      <c r="S587">
        <f>Sales_Data[[#This Row],[Gross_Sales]]-Sales_Data[[#This Row],[Discount_Amount]]</f>
        <v>68446.968000000008</v>
      </c>
      <c r="T587">
        <f>Sales_Data[[#This Row],[Net Sales]]-Sales_Data[[#This Row],[Cost]]</f>
        <v>25688.708000000006</v>
      </c>
      <c r="U587" s="2">
        <f>Sales_Data[[#This Row],[Profit]]/Sales_Data[[#This Row],[Net Sales]]</f>
        <v>0.3753081948056487</v>
      </c>
      <c r="V587">
        <f>YEAR(Sales_Data[[#This Row],[Order_Date]])</f>
        <v>2025</v>
      </c>
      <c r="W587" t="str">
        <f>TEXT(Sales_Data[[#This Row],[Order_Date]],"mmm")</f>
        <v>Feb</v>
      </c>
      <c r="X587">
        <f>MONTH(Sales_Data[[#This Row],[Order_Date]])</f>
        <v>2</v>
      </c>
      <c r="Y587" t="str">
        <f>"Q"&amp;ROUNDUP(MONTH(Sales_Data[[#This Row],[Order_Date]])/3,0)</f>
        <v>Q1</v>
      </c>
    </row>
    <row r="588" spans="1:25" x14ac:dyDescent="0.3">
      <c r="A588" t="s">
        <v>1312</v>
      </c>
      <c r="B588" s="1">
        <v>45766</v>
      </c>
      <c r="C588" t="s">
        <v>1313</v>
      </c>
      <c r="D588" t="s">
        <v>118</v>
      </c>
      <c r="E588" t="s">
        <v>48</v>
      </c>
      <c r="F588" t="s">
        <v>49</v>
      </c>
      <c r="G588" t="s">
        <v>67</v>
      </c>
      <c r="H588" t="s">
        <v>133</v>
      </c>
      <c r="I588" t="s">
        <v>138</v>
      </c>
      <c r="J588">
        <v>2</v>
      </c>
      <c r="K588">
        <v>18961.939999999999</v>
      </c>
      <c r="L588">
        <v>0</v>
      </c>
      <c r="M588">
        <v>30227.69</v>
      </c>
      <c r="N588" t="s">
        <v>52</v>
      </c>
      <c r="O588" t="s">
        <v>35</v>
      </c>
      <c r="P588" t="s">
        <v>44</v>
      </c>
      <c r="Q588">
        <f>Sales_Data[[#This Row],[Quantity]]*Sales_Data[[#This Row],[Unit_Price]]</f>
        <v>37923.879999999997</v>
      </c>
      <c r="R588">
        <f>Sales_Data[[#This Row],[Gross_Sales]]*Sales_Data[[#This Row],[Discount]]</f>
        <v>0</v>
      </c>
      <c r="S588">
        <f>Sales_Data[[#This Row],[Gross_Sales]]-Sales_Data[[#This Row],[Discount_Amount]]</f>
        <v>37923.879999999997</v>
      </c>
      <c r="T588">
        <f>Sales_Data[[#This Row],[Net Sales]]-Sales_Data[[#This Row],[Cost]]</f>
        <v>7696.1899999999987</v>
      </c>
      <c r="U588" s="2">
        <f>Sales_Data[[#This Row],[Profit]]/Sales_Data[[#This Row],[Net Sales]]</f>
        <v>0.20293783231040705</v>
      </c>
      <c r="V588">
        <f>YEAR(Sales_Data[[#This Row],[Order_Date]])</f>
        <v>2025</v>
      </c>
      <c r="W588" t="str">
        <f>TEXT(Sales_Data[[#This Row],[Order_Date]],"mmm")</f>
        <v>Apr</v>
      </c>
      <c r="X588">
        <f>MONTH(Sales_Data[[#This Row],[Order_Date]])</f>
        <v>4</v>
      </c>
      <c r="Y588" t="str">
        <f>"Q"&amp;ROUNDUP(MONTH(Sales_Data[[#This Row],[Order_Date]])/3,0)</f>
        <v>Q2</v>
      </c>
    </row>
    <row r="589" spans="1:25" x14ac:dyDescent="0.3">
      <c r="A589" t="s">
        <v>1314</v>
      </c>
      <c r="B589" s="1">
        <v>45838</v>
      </c>
      <c r="C589" t="s">
        <v>1315</v>
      </c>
      <c r="D589" t="s">
        <v>160</v>
      </c>
      <c r="E589" t="s">
        <v>30</v>
      </c>
      <c r="F589" t="s">
        <v>156</v>
      </c>
      <c r="G589" t="s">
        <v>67</v>
      </c>
      <c r="H589" t="s">
        <v>88</v>
      </c>
      <c r="I589" t="s">
        <v>157</v>
      </c>
      <c r="J589">
        <v>1</v>
      </c>
      <c r="K589">
        <v>2734.45</v>
      </c>
      <c r="L589">
        <v>0</v>
      </c>
      <c r="M589">
        <v>2104.58</v>
      </c>
      <c r="N589" t="s">
        <v>24</v>
      </c>
      <c r="O589" t="s">
        <v>35</v>
      </c>
      <c r="P589" t="s">
        <v>44</v>
      </c>
      <c r="Q589">
        <f>Sales_Data[[#This Row],[Quantity]]*Sales_Data[[#This Row],[Unit_Price]]</f>
        <v>2734.45</v>
      </c>
      <c r="R589">
        <f>Sales_Data[[#This Row],[Gross_Sales]]*Sales_Data[[#This Row],[Discount]]</f>
        <v>0</v>
      </c>
      <c r="S589">
        <f>Sales_Data[[#This Row],[Gross_Sales]]-Sales_Data[[#This Row],[Discount_Amount]]</f>
        <v>2734.45</v>
      </c>
      <c r="T589">
        <f>Sales_Data[[#This Row],[Net Sales]]-Sales_Data[[#This Row],[Cost]]</f>
        <v>629.86999999999989</v>
      </c>
      <c r="U589" s="2">
        <f>Sales_Data[[#This Row],[Profit]]/Sales_Data[[#This Row],[Net Sales]]</f>
        <v>0.23034613907732815</v>
      </c>
      <c r="V589">
        <f>YEAR(Sales_Data[[#This Row],[Order_Date]])</f>
        <v>2025</v>
      </c>
      <c r="W589" t="str">
        <f>TEXT(Sales_Data[[#This Row],[Order_Date]],"mmm")</f>
        <v>Jun</v>
      </c>
      <c r="X589">
        <f>MONTH(Sales_Data[[#This Row],[Order_Date]])</f>
        <v>6</v>
      </c>
      <c r="Y589" t="str">
        <f>"Q"&amp;ROUNDUP(MONTH(Sales_Data[[#This Row],[Order_Date]])/3,0)</f>
        <v>Q2</v>
      </c>
    </row>
    <row r="590" spans="1:25" x14ac:dyDescent="0.3">
      <c r="A590" t="s">
        <v>1316</v>
      </c>
      <c r="B590" s="1">
        <v>45699</v>
      </c>
      <c r="C590" t="s">
        <v>371</v>
      </c>
      <c r="D590" t="s">
        <v>669</v>
      </c>
      <c r="E590" t="s">
        <v>19</v>
      </c>
      <c r="F590" t="s">
        <v>66</v>
      </c>
      <c r="G590" t="s">
        <v>21</v>
      </c>
      <c r="H590" t="s">
        <v>22</v>
      </c>
      <c r="I590" t="s">
        <v>23</v>
      </c>
      <c r="J590">
        <v>2</v>
      </c>
      <c r="K590">
        <v>9505.7800000000007</v>
      </c>
      <c r="L590">
        <v>0.1</v>
      </c>
      <c r="M590">
        <v>11018.48</v>
      </c>
      <c r="N590" t="s">
        <v>83</v>
      </c>
      <c r="O590" t="s">
        <v>25</v>
      </c>
      <c r="P590" t="s">
        <v>71</v>
      </c>
      <c r="Q590">
        <f>Sales_Data[[#This Row],[Quantity]]*Sales_Data[[#This Row],[Unit_Price]]</f>
        <v>19011.560000000001</v>
      </c>
      <c r="R590">
        <f>Sales_Data[[#This Row],[Gross_Sales]]*Sales_Data[[#This Row],[Discount]]</f>
        <v>1901.1560000000002</v>
      </c>
      <c r="S590">
        <f>Sales_Data[[#This Row],[Gross_Sales]]-Sales_Data[[#This Row],[Discount_Amount]]</f>
        <v>17110.404000000002</v>
      </c>
      <c r="T590">
        <f>Sales_Data[[#This Row],[Net Sales]]-Sales_Data[[#This Row],[Cost]]</f>
        <v>6091.9240000000027</v>
      </c>
      <c r="U590" s="2">
        <f>Sales_Data[[#This Row],[Profit]]/Sales_Data[[#This Row],[Net Sales]]</f>
        <v>0.35603624554978375</v>
      </c>
      <c r="V590">
        <f>YEAR(Sales_Data[[#This Row],[Order_Date]])</f>
        <v>2025</v>
      </c>
      <c r="W590" t="str">
        <f>TEXT(Sales_Data[[#This Row],[Order_Date]],"mmm")</f>
        <v>Feb</v>
      </c>
      <c r="X590">
        <f>MONTH(Sales_Data[[#This Row],[Order_Date]])</f>
        <v>2</v>
      </c>
      <c r="Y590" t="str">
        <f>"Q"&amp;ROUNDUP(MONTH(Sales_Data[[#This Row],[Order_Date]])/3,0)</f>
        <v>Q1</v>
      </c>
    </row>
    <row r="591" spans="1:25" x14ac:dyDescent="0.3">
      <c r="A591" t="s">
        <v>1317</v>
      </c>
      <c r="B591" s="1">
        <v>45843</v>
      </c>
      <c r="C591" t="s">
        <v>1318</v>
      </c>
      <c r="D591" t="s">
        <v>756</v>
      </c>
      <c r="E591" t="s">
        <v>19</v>
      </c>
      <c r="F591" t="s">
        <v>20</v>
      </c>
      <c r="G591" t="s">
        <v>67</v>
      </c>
      <c r="H591" t="s">
        <v>88</v>
      </c>
      <c r="I591" t="s">
        <v>157</v>
      </c>
      <c r="J591">
        <v>3</v>
      </c>
      <c r="K591">
        <v>6169.88</v>
      </c>
      <c r="L591">
        <v>0.1</v>
      </c>
      <c r="M591">
        <v>13686.79</v>
      </c>
      <c r="N591" t="s">
        <v>24</v>
      </c>
      <c r="O591" t="s">
        <v>35</v>
      </c>
      <c r="P591" t="s">
        <v>26</v>
      </c>
      <c r="Q591">
        <f>Sales_Data[[#This Row],[Quantity]]*Sales_Data[[#This Row],[Unit_Price]]</f>
        <v>18509.64</v>
      </c>
      <c r="R591">
        <f>Sales_Data[[#This Row],[Gross_Sales]]*Sales_Data[[#This Row],[Discount]]</f>
        <v>1850.9639999999999</v>
      </c>
      <c r="S591">
        <f>Sales_Data[[#This Row],[Gross_Sales]]-Sales_Data[[#This Row],[Discount_Amount]]</f>
        <v>16658.675999999999</v>
      </c>
      <c r="T591">
        <f>Sales_Data[[#This Row],[Net Sales]]-Sales_Data[[#This Row],[Cost]]</f>
        <v>2971.8859999999986</v>
      </c>
      <c r="U591" s="2">
        <f>Sales_Data[[#This Row],[Profit]]/Sales_Data[[#This Row],[Net Sales]]</f>
        <v>0.17839869146863765</v>
      </c>
      <c r="V591">
        <f>YEAR(Sales_Data[[#This Row],[Order_Date]])</f>
        <v>2025</v>
      </c>
      <c r="W591" t="str">
        <f>TEXT(Sales_Data[[#This Row],[Order_Date]],"mmm")</f>
        <v>Jul</v>
      </c>
      <c r="X591">
        <f>MONTH(Sales_Data[[#This Row],[Order_Date]])</f>
        <v>7</v>
      </c>
      <c r="Y591" t="str">
        <f>"Q"&amp;ROUNDUP(MONTH(Sales_Data[[#This Row],[Order_Date]])/3,0)</f>
        <v>Q3</v>
      </c>
    </row>
    <row r="592" spans="1:25" x14ac:dyDescent="0.3">
      <c r="A592" t="s">
        <v>1319</v>
      </c>
      <c r="B592" s="1">
        <v>45880</v>
      </c>
      <c r="C592" t="s">
        <v>330</v>
      </c>
      <c r="D592" t="s">
        <v>374</v>
      </c>
      <c r="E592" t="s">
        <v>48</v>
      </c>
      <c r="F592" t="s">
        <v>132</v>
      </c>
      <c r="G592" t="s">
        <v>41</v>
      </c>
      <c r="H592" t="s">
        <v>102</v>
      </c>
      <c r="I592" t="s">
        <v>103</v>
      </c>
      <c r="J592">
        <v>1</v>
      </c>
      <c r="K592">
        <v>54217.72</v>
      </c>
      <c r="L592">
        <v>0.05</v>
      </c>
      <c r="M592">
        <v>41148.47</v>
      </c>
      <c r="N592" t="s">
        <v>24</v>
      </c>
      <c r="O592" t="s">
        <v>25</v>
      </c>
      <c r="P592" t="s">
        <v>71</v>
      </c>
      <c r="Q592">
        <f>Sales_Data[[#This Row],[Quantity]]*Sales_Data[[#This Row],[Unit_Price]]</f>
        <v>54217.72</v>
      </c>
      <c r="R592">
        <f>Sales_Data[[#This Row],[Gross_Sales]]*Sales_Data[[#This Row],[Discount]]</f>
        <v>2710.8860000000004</v>
      </c>
      <c r="S592">
        <f>Sales_Data[[#This Row],[Gross_Sales]]-Sales_Data[[#This Row],[Discount_Amount]]</f>
        <v>51506.834000000003</v>
      </c>
      <c r="T592">
        <f>Sales_Data[[#This Row],[Net Sales]]-Sales_Data[[#This Row],[Cost]]</f>
        <v>10358.364000000001</v>
      </c>
      <c r="U592" s="2">
        <f>Sales_Data[[#This Row],[Profit]]/Sales_Data[[#This Row],[Net Sales]]</f>
        <v>0.20110659490350349</v>
      </c>
      <c r="V592">
        <f>YEAR(Sales_Data[[#This Row],[Order_Date]])</f>
        <v>2025</v>
      </c>
      <c r="W592" t="str">
        <f>TEXT(Sales_Data[[#This Row],[Order_Date]],"mmm")</f>
        <v>Aug</v>
      </c>
      <c r="X592">
        <f>MONTH(Sales_Data[[#This Row],[Order_Date]])</f>
        <v>8</v>
      </c>
      <c r="Y592" t="str">
        <f>"Q"&amp;ROUNDUP(MONTH(Sales_Data[[#This Row],[Order_Date]])/3,0)</f>
        <v>Q3</v>
      </c>
    </row>
    <row r="593" spans="1:25" x14ac:dyDescent="0.3">
      <c r="A593" t="s">
        <v>1320</v>
      </c>
      <c r="B593" s="1">
        <v>45779</v>
      </c>
      <c r="C593" t="s">
        <v>1321</v>
      </c>
      <c r="D593" t="s">
        <v>274</v>
      </c>
      <c r="E593" t="s">
        <v>48</v>
      </c>
      <c r="F593" t="s">
        <v>164</v>
      </c>
      <c r="G593" t="s">
        <v>67</v>
      </c>
      <c r="H593" t="s">
        <v>68</v>
      </c>
      <c r="I593" t="s">
        <v>69</v>
      </c>
      <c r="J593">
        <v>1</v>
      </c>
      <c r="K593">
        <v>36148.21</v>
      </c>
      <c r="L593">
        <v>0.1</v>
      </c>
      <c r="M593">
        <v>21476.720000000001</v>
      </c>
      <c r="N593" t="s">
        <v>83</v>
      </c>
      <c r="O593" t="s">
        <v>35</v>
      </c>
      <c r="P593" t="s">
        <v>26</v>
      </c>
      <c r="Q593">
        <f>Sales_Data[[#This Row],[Quantity]]*Sales_Data[[#This Row],[Unit_Price]]</f>
        <v>36148.21</v>
      </c>
      <c r="R593">
        <f>Sales_Data[[#This Row],[Gross_Sales]]*Sales_Data[[#This Row],[Discount]]</f>
        <v>3614.8209999999999</v>
      </c>
      <c r="S593">
        <f>Sales_Data[[#This Row],[Gross_Sales]]-Sales_Data[[#This Row],[Discount_Amount]]</f>
        <v>32533.388999999999</v>
      </c>
      <c r="T593">
        <f>Sales_Data[[#This Row],[Net Sales]]-Sales_Data[[#This Row],[Cost]]</f>
        <v>11056.668999999998</v>
      </c>
      <c r="U593" s="2">
        <f>Sales_Data[[#This Row],[Profit]]/Sales_Data[[#This Row],[Net Sales]]</f>
        <v>0.33985604758237753</v>
      </c>
      <c r="V593">
        <f>YEAR(Sales_Data[[#This Row],[Order_Date]])</f>
        <v>2025</v>
      </c>
      <c r="W593" t="str">
        <f>TEXT(Sales_Data[[#This Row],[Order_Date]],"mmm")</f>
        <v>May</v>
      </c>
      <c r="X593">
        <f>MONTH(Sales_Data[[#This Row],[Order_Date]])</f>
        <v>5</v>
      </c>
      <c r="Y593" t="str">
        <f>"Q"&amp;ROUNDUP(MONTH(Sales_Data[[#This Row],[Order_Date]])/3,0)</f>
        <v>Q2</v>
      </c>
    </row>
    <row r="594" spans="1:25" x14ac:dyDescent="0.3">
      <c r="A594" t="s">
        <v>1322</v>
      </c>
      <c r="B594" s="1">
        <v>45790</v>
      </c>
      <c r="C594" t="s">
        <v>989</v>
      </c>
      <c r="D594" t="s">
        <v>280</v>
      </c>
      <c r="E594" t="s">
        <v>48</v>
      </c>
      <c r="F594" t="s">
        <v>126</v>
      </c>
      <c r="G594" t="s">
        <v>67</v>
      </c>
      <c r="H594" t="s">
        <v>68</v>
      </c>
      <c r="I594" t="s">
        <v>97</v>
      </c>
      <c r="J594">
        <v>1</v>
      </c>
      <c r="K594">
        <v>22599.13</v>
      </c>
      <c r="L594">
        <v>0</v>
      </c>
      <c r="M594">
        <v>14254.78</v>
      </c>
      <c r="N594" t="s">
        <v>52</v>
      </c>
      <c r="O594" t="s">
        <v>35</v>
      </c>
      <c r="P594" t="s">
        <v>71</v>
      </c>
      <c r="Q594">
        <f>Sales_Data[[#This Row],[Quantity]]*Sales_Data[[#This Row],[Unit_Price]]</f>
        <v>22599.13</v>
      </c>
      <c r="R594">
        <f>Sales_Data[[#This Row],[Gross_Sales]]*Sales_Data[[#This Row],[Discount]]</f>
        <v>0</v>
      </c>
      <c r="S594">
        <f>Sales_Data[[#This Row],[Gross_Sales]]-Sales_Data[[#This Row],[Discount_Amount]]</f>
        <v>22599.13</v>
      </c>
      <c r="T594">
        <f>Sales_Data[[#This Row],[Net Sales]]-Sales_Data[[#This Row],[Cost]]</f>
        <v>8344.35</v>
      </c>
      <c r="U594" s="2">
        <f>Sales_Data[[#This Row],[Profit]]/Sales_Data[[#This Row],[Net Sales]]</f>
        <v>0.36923324039465238</v>
      </c>
      <c r="V594">
        <f>YEAR(Sales_Data[[#This Row],[Order_Date]])</f>
        <v>2025</v>
      </c>
      <c r="W594" t="str">
        <f>TEXT(Sales_Data[[#This Row],[Order_Date]],"mmm")</f>
        <v>May</v>
      </c>
      <c r="X594">
        <f>MONTH(Sales_Data[[#This Row],[Order_Date]])</f>
        <v>5</v>
      </c>
      <c r="Y594" t="str">
        <f>"Q"&amp;ROUNDUP(MONTH(Sales_Data[[#This Row],[Order_Date]])/3,0)</f>
        <v>Q2</v>
      </c>
    </row>
    <row r="595" spans="1:25" x14ac:dyDescent="0.3">
      <c r="A595" t="s">
        <v>1323</v>
      </c>
      <c r="B595" s="1">
        <v>45820</v>
      </c>
      <c r="C595" t="s">
        <v>1324</v>
      </c>
      <c r="D595" t="s">
        <v>331</v>
      </c>
      <c r="E595" t="s">
        <v>48</v>
      </c>
      <c r="F595" t="s">
        <v>126</v>
      </c>
      <c r="G595" t="s">
        <v>41</v>
      </c>
      <c r="H595" t="s">
        <v>147</v>
      </c>
      <c r="I595" t="s">
        <v>369</v>
      </c>
      <c r="J595">
        <v>1</v>
      </c>
      <c r="K595">
        <v>61656</v>
      </c>
      <c r="L595">
        <v>0.05</v>
      </c>
      <c r="M595">
        <v>38371.910000000003</v>
      </c>
      <c r="N595" t="s">
        <v>52</v>
      </c>
      <c r="O595" t="s">
        <v>35</v>
      </c>
      <c r="P595" t="s">
        <v>44</v>
      </c>
      <c r="Q595">
        <f>Sales_Data[[#This Row],[Quantity]]*Sales_Data[[#This Row],[Unit_Price]]</f>
        <v>61656</v>
      </c>
      <c r="R595">
        <f>Sales_Data[[#This Row],[Gross_Sales]]*Sales_Data[[#This Row],[Discount]]</f>
        <v>3082.8</v>
      </c>
      <c r="S595">
        <f>Sales_Data[[#This Row],[Gross_Sales]]-Sales_Data[[#This Row],[Discount_Amount]]</f>
        <v>58573.2</v>
      </c>
      <c r="T595">
        <f>Sales_Data[[#This Row],[Net Sales]]-Sales_Data[[#This Row],[Cost]]</f>
        <v>20201.289999999994</v>
      </c>
      <c r="U595" s="2">
        <f>Sales_Data[[#This Row],[Profit]]/Sales_Data[[#This Row],[Net Sales]]</f>
        <v>0.34488964236203579</v>
      </c>
      <c r="V595">
        <f>YEAR(Sales_Data[[#This Row],[Order_Date]])</f>
        <v>2025</v>
      </c>
      <c r="W595" t="str">
        <f>TEXT(Sales_Data[[#This Row],[Order_Date]],"mmm")</f>
        <v>Jun</v>
      </c>
      <c r="X595">
        <f>MONTH(Sales_Data[[#This Row],[Order_Date]])</f>
        <v>6</v>
      </c>
      <c r="Y595" t="str">
        <f>"Q"&amp;ROUNDUP(MONTH(Sales_Data[[#This Row],[Order_Date]])/3,0)</f>
        <v>Q2</v>
      </c>
    </row>
    <row r="596" spans="1:25" x14ac:dyDescent="0.3">
      <c r="A596" t="s">
        <v>1325</v>
      </c>
      <c r="B596" s="1">
        <v>45872</v>
      </c>
      <c r="C596" t="s">
        <v>1326</v>
      </c>
      <c r="D596" t="s">
        <v>141</v>
      </c>
      <c r="E596" t="s">
        <v>39</v>
      </c>
      <c r="F596" t="s">
        <v>405</v>
      </c>
      <c r="G596" t="s">
        <v>32</v>
      </c>
      <c r="H596" t="s">
        <v>50</v>
      </c>
      <c r="I596" t="s">
        <v>58</v>
      </c>
      <c r="J596">
        <v>1</v>
      </c>
      <c r="K596">
        <v>5977.74</v>
      </c>
      <c r="L596">
        <v>0.1</v>
      </c>
      <c r="M596">
        <v>3499.1</v>
      </c>
      <c r="N596" t="s">
        <v>83</v>
      </c>
      <c r="O596" t="s">
        <v>35</v>
      </c>
      <c r="P596" t="s">
        <v>44</v>
      </c>
      <c r="Q596">
        <f>Sales_Data[[#This Row],[Quantity]]*Sales_Data[[#This Row],[Unit_Price]]</f>
        <v>5977.74</v>
      </c>
      <c r="R596">
        <f>Sales_Data[[#This Row],[Gross_Sales]]*Sales_Data[[#This Row],[Discount]]</f>
        <v>597.774</v>
      </c>
      <c r="S596">
        <f>Sales_Data[[#This Row],[Gross_Sales]]-Sales_Data[[#This Row],[Discount_Amount]]</f>
        <v>5379.9659999999994</v>
      </c>
      <c r="T596">
        <f>Sales_Data[[#This Row],[Net Sales]]-Sales_Data[[#This Row],[Cost]]</f>
        <v>1880.8659999999995</v>
      </c>
      <c r="U596" s="2">
        <f>Sales_Data[[#This Row],[Profit]]/Sales_Data[[#This Row],[Net Sales]]</f>
        <v>0.34960555512804353</v>
      </c>
      <c r="V596">
        <f>YEAR(Sales_Data[[#This Row],[Order_Date]])</f>
        <v>2025</v>
      </c>
      <c r="W596" t="str">
        <f>TEXT(Sales_Data[[#This Row],[Order_Date]],"mmm")</f>
        <v>Aug</v>
      </c>
      <c r="X596">
        <f>MONTH(Sales_Data[[#This Row],[Order_Date]])</f>
        <v>8</v>
      </c>
      <c r="Y596" t="str">
        <f>"Q"&amp;ROUNDUP(MONTH(Sales_Data[[#This Row],[Order_Date]])/3,0)</f>
        <v>Q3</v>
      </c>
    </row>
    <row r="597" spans="1:25" x14ac:dyDescent="0.3">
      <c r="A597" t="s">
        <v>1327</v>
      </c>
      <c r="B597" s="1">
        <v>45878</v>
      </c>
      <c r="C597" t="s">
        <v>1328</v>
      </c>
      <c r="D597" t="s">
        <v>404</v>
      </c>
      <c r="E597" t="s">
        <v>119</v>
      </c>
      <c r="F597" t="s">
        <v>120</v>
      </c>
      <c r="G597" t="s">
        <v>41</v>
      </c>
      <c r="H597" t="s">
        <v>102</v>
      </c>
      <c r="I597" t="s">
        <v>165</v>
      </c>
      <c r="J597">
        <v>1</v>
      </c>
      <c r="K597">
        <v>8852</v>
      </c>
      <c r="L597">
        <v>0.1</v>
      </c>
      <c r="M597">
        <v>6203.67</v>
      </c>
      <c r="N597" t="s">
        <v>109</v>
      </c>
      <c r="O597" t="s">
        <v>35</v>
      </c>
      <c r="P597" t="s">
        <v>26</v>
      </c>
      <c r="Q597">
        <f>Sales_Data[[#This Row],[Quantity]]*Sales_Data[[#This Row],[Unit_Price]]</f>
        <v>8852</v>
      </c>
      <c r="R597">
        <f>Sales_Data[[#This Row],[Gross_Sales]]*Sales_Data[[#This Row],[Discount]]</f>
        <v>885.2</v>
      </c>
      <c r="S597">
        <f>Sales_Data[[#This Row],[Gross_Sales]]-Sales_Data[[#This Row],[Discount_Amount]]</f>
        <v>7966.8</v>
      </c>
      <c r="T597">
        <f>Sales_Data[[#This Row],[Net Sales]]-Sales_Data[[#This Row],[Cost]]</f>
        <v>1763.13</v>
      </c>
      <c r="U597" s="2">
        <f>Sales_Data[[#This Row],[Profit]]/Sales_Data[[#This Row],[Net Sales]]</f>
        <v>0.22130968519355326</v>
      </c>
      <c r="V597">
        <f>YEAR(Sales_Data[[#This Row],[Order_Date]])</f>
        <v>2025</v>
      </c>
      <c r="W597" t="str">
        <f>TEXT(Sales_Data[[#This Row],[Order_Date]],"mmm")</f>
        <v>Aug</v>
      </c>
      <c r="X597">
        <f>MONTH(Sales_Data[[#This Row],[Order_Date]])</f>
        <v>8</v>
      </c>
      <c r="Y597" t="str">
        <f>"Q"&amp;ROUNDUP(MONTH(Sales_Data[[#This Row],[Order_Date]])/3,0)</f>
        <v>Q3</v>
      </c>
    </row>
    <row r="598" spans="1:25" x14ac:dyDescent="0.3">
      <c r="A598" t="s">
        <v>1329</v>
      </c>
      <c r="B598" s="1">
        <v>45892</v>
      </c>
      <c r="C598" t="s">
        <v>1330</v>
      </c>
      <c r="D598" t="s">
        <v>180</v>
      </c>
      <c r="E598" t="s">
        <v>48</v>
      </c>
      <c r="F598" t="s">
        <v>49</v>
      </c>
      <c r="G598" t="s">
        <v>41</v>
      </c>
      <c r="H598" t="s">
        <v>42</v>
      </c>
      <c r="I598" t="s">
        <v>43</v>
      </c>
      <c r="J598">
        <v>2</v>
      </c>
      <c r="K598">
        <v>45456.85</v>
      </c>
      <c r="L598">
        <v>0.05</v>
      </c>
      <c r="M598">
        <v>54698.65</v>
      </c>
      <c r="N598" t="s">
        <v>52</v>
      </c>
      <c r="O598" t="s">
        <v>25</v>
      </c>
      <c r="P598" t="s">
        <v>71</v>
      </c>
      <c r="Q598">
        <f>Sales_Data[[#This Row],[Quantity]]*Sales_Data[[#This Row],[Unit_Price]]</f>
        <v>90913.7</v>
      </c>
      <c r="R598">
        <f>Sales_Data[[#This Row],[Gross_Sales]]*Sales_Data[[#This Row],[Discount]]</f>
        <v>4545.6850000000004</v>
      </c>
      <c r="S598">
        <f>Sales_Data[[#This Row],[Gross_Sales]]-Sales_Data[[#This Row],[Discount_Amount]]</f>
        <v>86368.014999999999</v>
      </c>
      <c r="T598">
        <f>Sales_Data[[#This Row],[Net Sales]]-Sales_Data[[#This Row],[Cost]]</f>
        <v>31669.364999999998</v>
      </c>
      <c r="U598" s="2">
        <f>Sales_Data[[#This Row],[Profit]]/Sales_Data[[#This Row],[Net Sales]]</f>
        <v>0.36667931988479763</v>
      </c>
      <c r="V598">
        <f>YEAR(Sales_Data[[#This Row],[Order_Date]])</f>
        <v>2025</v>
      </c>
      <c r="W598" t="str">
        <f>TEXT(Sales_Data[[#This Row],[Order_Date]],"mmm")</f>
        <v>Aug</v>
      </c>
      <c r="X598">
        <f>MONTH(Sales_Data[[#This Row],[Order_Date]])</f>
        <v>8</v>
      </c>
      <c r="Y598" t="str">
        <f>"Q"&amp;ROUNDUP(MONTH(Sales_Data[[#This Row],[Order_Date]])/3,0)</f>
        <v>Q3</v>
      </c>
    </row>
    <row r="599" spans="1:25" x14ac:dyDescent="0.3">
      <c r="A599" t="s">
        <v>1331</v>
      </c>
      <c r="B599" s="1">
        <v>45988</v>
      </c>
      <c r="C599" t="s">
        <v>1332</v>
      </c>
      <c r="D599" t="s">
        <v>463</v>
      </c>
      <c r="E599" t="s">
        <v>19</v>
      </c>
      <c r="F599" t="s">
        <v>20</v>
      </c>
      <c r="G599" t="s">
        <v>32</v>
      </c>
      <c r="H599" t="s">
        <v>33</v>
      </c>
      <c r="I599" t="s">
        <v>34</v>
      </c>
      <c r="J599">
        <v>1</v>
      </c>
      <c r="K599">
        <v>7243.26</v>
      </c>
      <c r="L599">
        <v>0</v>
      </c>
      <c r="M599">
        <v>5076.42</v>
      </c>
      <c r="N599" t="s">
        <v>83</v>
      </c>
      <c r="O599" t="s">
        <v>35</v>
      </c>
      <c r="P599" t="s">
        <v>71</v>
      </c>
      <c r="Q599">
        <f>Sales_Data[[#This Row],[Quantity]]*Sales_Data[[#This Row],[Unit_Price]]</f>
        <v>7243.26</v>
      </c>
      <c r="R599">
        <f>Sales_Data[[#This Row],[Gross_Sales]]*Sales_Data[[#This Row],[Discount]]</f>
        <v>0</v>
      </c>
      <c r="S599">
        <f>Sales_Data[[#This Row],[Gross_Sales]]-Sales_Data[[#This Row],[Discount_Amount]]</f>
        <v>7243.26</v>
      </c>
      <c r="T599">
        <f>Sales_Data[[#This Row],[Net Sales]]-Sales_Data[[#This Row],[Cost]]</f>
        <v>2166.84</v>
      </c>
      <c r="U599" s="2">
        <f>Sales_Data[[#This Row],[Profit]]/Sales_Data[[#This Row],[Net Sales]]</f>
        <v>0.29915259151266144</v>
      </c>
      <c r="V599">
        <f>YEAR(Sales_Data[[#This Row],[Order_Date]])</f>
        <v>2025</v>
      </c>
      <c r="W599" t="str">
        <f>TEXT(Sales_Data[[#This Row],[Order_Date]],"mmm")</f>
        <v>Nov</v>
      </c>
      <c r="X599">
        <f>MONTH(Sales_Data[[#This Row],[Order_Date]])</f>
        <v>11</v>
      </c>
      <c r="Y599" t="str">
        <f>"Q"&amp;ROUNDUP(MONTH(Sales_Data[[#This Row],[Order_Date]])/3,0)</f>
        <v>Q4</v>
      </c>
    </row>
    <row r="600" spans="1:25" x14ac:dyDescent="0.3">
      <c r="A600" t="s">
        <v>1333</v>
      </c>
      <c r="B600" s="1">
        <v>45803</v>
      </c>
      <c r="C600" t="s">
        <v>1334</v>
      </c>
      <c r="D600" t="s">
        <v>450</v>
      </c>
      <c r="E600" t="s">
        <v>48</v>
      </c>
      <c r="F600" t="s">
        <v>164</v>
      </c>
      <c r="G600" t="s">
        <v>41</v>
      </c>
      <c r="H600" t="s">
        <v>171</v>
      </c>
      <c r="I600" t="s">
        <v>191</v>
      </c>
      <c r="J600">
        <v>2</v>
      </c>
      <c r="K600">
        <v>19334.650000000001</v>
      </c>
      <c r="L600">
        <v>0</v>
      </c>
      <c r="M600">
        <v>27584.51</v>
      </c>
      <c r="N600" t="s">
        <v>24</v>
      </c>
      <c r="O600" t="s">
        <v>25</v>
      </c>
      <c r="P600" t="s">
        <v>26</v>
      </c>
      <c r="Q600">
        <f>Sales_Data[[#This Row],[Quantity]]*Sales_Data[[#This Row],[Unit_Price]]</f>
        <v>38669.300000000003</v>
      </c>
      <c r="R600">
        <f>Sales_Data[[#This Row],[Gross_Sales]]*Sales_Data[[#This Row],[Discount]]</f>
        <v>0</v>
      </c>
      <c r="S600">
        <f>Sales_Data[[#This Row],[Gross_Sales]]-Sales_Data[[#This Row],[Discount_Amount]]</f>
        <v>38669.300000000003</v>
      </c>
      <c r="T600">
        <f>Sales_Data[[#This Row],[Net Sales]]-Sales_Data[[#This Row],[Cost]]</f>
        <v>11084.790000000005</v>
      </c>
      <c r="U600" s="2">
        <f>Sales_Data[[#This Row],[Profit]]/Sales_Data[[#This Row],[Net Sales]]</f>
        <v>0.28665608118067831</v>
      </c>
      <c r="V600">
        <f>YEAR(Sales_Data[[#This Row],[Order_Date]])</f>
        <v>2025</v>
      </c>
      <c r="W600" t="str">
        <f>TEXT(Sales_Data[[#This Row],[Order_Date]],"mmm")</f>
        <v>May</v>
      </c>
      <c r="X600">
        <f>MONTH(Sales_Data[[#This Row],[Order_Date]])</f>
        <v>5</v>
      </c>
      <c r="Y600" t="str">
        <f>"Q"&amp;ROUNDUP(MONTH(Sales_Data[[#This Row],[Order_Date]])/3,0)</f>
        <v>Q2</v>
      </c>
    </row>
    <row r="601" spans="1:25" x14ac:dyDescent="0.3">
      <c r="A601" t="s">
        <v>1335</v>
      </c>
      <c r="B601" s="1">
        <v>45896</v>
      </c>
      <c r="C601" t="s">
        <v>1336</v>
      </c>
      <c r="D601" t="s">
        <v>56</v>
      </c>
      <c r="E601" t="s">
        <v>19</v>
      </c>
      <c r="F601" t="s">
        <v>57</v>
      </c>
      <c r="G601" t="s">
        <v>32</v>
      </c>
      <c r="H601" t="s">
        <v>50</v>
      </c>
      <c r="I601" t="s">
        <v>58</v>
      </c>
      <c r="J601">
        <v>5</v>
      </c>
      <c r="K601">
        <v>12175.4</v>
      </c>
      <c r="L601">
        <v>0.15</v>
      </c>
      <c r="M601">
        <v>33235.18</v>
      </c>
      <c r="N601" t="s">
        <v>83</v>
      </c>
      <c r="O601" t="s">
        <v>53</v>
      </c>
      <c r="P601" t="s">
        <v>44</v>
      </c>
      <c r="Q601">
        <f>Sales_Data[[#This Row],[Quantity]]*Sales_Data[[#This Row],[Unit_Price]]</f>
        <v>60877</v>
      </c>
      <c r="R601">
        <f>Sales_Data[[#This Row],[Gross_Sales]]*Sales_Data[[#This Row],[Discount]]</f>
        <v>9131.5499999999993</v>
      </c>
      <c r="S601">
        <f>Sales_Data[[#This Row],[Gross_Sales]]-Sales_Data[[#This Row],[Discount_Amount]]</f>
        <v>51745.45</v>
      </c>
      <c r="T601">
        <f>Sales_Data[[#This Row],[Net Sales]]-Sales_Data[[#This Row],[Cost]]</f>
        <v>18510.269999999997</v>
      </c>
      <c r="U601" s="2">
        <f>Sales_Data[[#This Row],[Profit]]/Sales_Data[[#This Row],[Net Sales]]</f>
        <v>0.35771782833080007</v>
      </c>
      <c r="V601">
        <f>YEAR(Sales_Data[[#This Row],[Order_Date]])</f>
        <v>2025</v>
      </c>
      <c r="W601" t="str">
        <f>TEXT(Sales_Data[[#This Row],[Order_Date]],"mmm")</f>
        <v>Aug</v>
      </c>
      <c r="X601">
        <f>MONTH(Sales_Data[[#This Row],[Order_Date]])</f>
        <v>8</v>
      </c>
      <c r="Y601" t="str">
        <f>"Q"&amp;ROUNDUP(MONTH(Sales_Data[[#This Row],[Order_Date]])/3,0)</f>
        <v>Q3</v>
      </c>
    </row>
    <row r="602" spans="1:25" x14ac:dyDescent="0.3">
      <c r="A602" t="s">
        <v>1337</v>
      </c>
      <c r="B602" s="1">
        <v>45733</v>
      </c>
      <c r="C602" t="s">
        <v>1338</v>
      </c>
      <c r="D602" t="s">
        <v>422</v>
      </c>
      <c r="E602" t="s">
        <v>48</v>
      </c>
      <c r="F602" t="s">
        <v>164</v>
      </c>
      <c r="G602" t="s">
        <v>41</v>
      </c>
      <c r="H602" t="s">
        <v>102</v>
      </c>
      <c r="I602" t="s">
        <v>388</v>
      </c>
      <c r="J602">
        <v>4</v>
      </c>
      <c r="K602">
        <v>63781.85</v>
      </c>
      <c r="L602">
        <v>0</v>
      </c>
      <c r="M602">
        <v>180949.33</v>
      </c>
      <c r="N602" t="s">
        <v>52</v>
      </c>
      <c r="O602" t="s">
        <v>53</v>
      </c>
      <c r="P602" t="s">
        <v>26</v>
      </c>
      <c r="Q602">
        <f>Sales_Data[[#This Row],[Quantity]]*Sales_Data[[#This Row],[Unit_Price]]</f>
        <v>255127.4</v>
      </c>
      <c r="R602">
        <f>Sales_Data[[#This Row],[Gross_Sales]]*Sales_Data[[#This Row],[Discount]]</f>
        <v>0</v>
      </c>
      <c r="S602">
        <f>Sales_Data[[#This Row],[Gross_Sales]]-Sales_Data[[#This Row],[Discount_Amount]]</f>
        <v>255127.4</v>
      </c>
      <c r="T602">
        <f>Sales_Data[[#This Row],[Net Sales]]-Sales_Data[[#This Row],[Cost]]</f>
        <v>74178.070000000007</v>
      </c>
      <c r="U602" s="2">
        <f>Sales_Data[[#This Row],[Profit]]/Sales_Data[[#This Row],[Net Sales]]</f>
        <v>0.2907491316103249</v>
      </c>
      <c r="V602">
        <f>YEAR(Sales_Data[[#This Row],[Order_Date]])</f>
        <v>2025</v>
      </c>
      <c r="W602" t="str">
        <f>TEXT(Sales_Data[[#This Row],[Order_Date]],"mmm")</f>
        <v>Mar</v>
      </c>
      <c r="X602">
        <f>MONTH(Sales_Data[[#This Row],[Order_Date]])</f>
        <v>3</v>
      </c>
      <c r="Y602" t="str">
        <f>"Q"&amp;ROUNDUP(MONTH(Sales_Data[[#This Row],[Order_Date]])/3,0)</f>
        <v>Q1</v>
      </c>
    </row>
    <row r="603" spans="1:25" x14ac:dyDescent="0.3">
      <c r="A603" t="s">
        <v>1339</v>
      </c>
      <c r="B603" s="1">
        <v>45666</v>
      </c>
      <c r="C603" t="s">
        <v>1340</v>
      </c>
      <c r="D603" t="s">
        <v>497</v>
      </c>
      <c r="E603" t="s">
        <v>119</v>
      </c>
      <c r="F603" t="s">
        <v>120</v>
      </c>
      <c r="G603" t="s">
        <v>41</v>
      </c>
      <c r="H603" t="s">
        <v>147</v>
      </c>
      <c r="I603" t="s">
        <v>369</v>
      </c>
      <c r="J603">
        <v>3</v>
      </c>
      <c r="K603">
        <v>5827.08</v>
      </c>
      <c r="L603">
        <v>0</v>
      </c>
      <c r="M603">
        <v>13411.93</v>
      </c>
      <c r="N603" t="s">
        <v>52</v>
      </c>
      <c r="O603" t="s">
        <v>35</v>
      </c>
      <c r="P603" t="s">
        <v>44</v>
      </c>
      <c r="Q603">
        <f>Sales_Data[[#This Row],[Quantity]]*Sales_Data[[#This Row],[Unit_Price]]</f>
        <v>17481.239999999998</v>
      </c>
      <c r="R603">
        <f>Sales_Data[[#This Row],[Gross_Sales]]*Sales_Data[[#This Row],[Discount]]</f>
        <v>0</v>
      </c>
      <c r="S603">
        <f>Sales_Data[[#This Row],[Gross_Sales]]-Sales_Data[[#This Row],[Discount_Amount]]</f>
        <v>17481.239999999998</v>
      </c>
      <c r="T603">
        <f>Sales_Data[[#This Row],[Net Sales]]-Sales_Data[[#This Row],[Cost]]</f>
        <v>4069.3099999999977</v>
      </c>
      <c r="U603" s="2">
        <f>Sales_Data[[#This Row],[Profit]]/Sales_Data[[#This Row],[Net Sales]]</f>
        <v>0.23278154181282323</v>
      </c>
      <c r="V603">
        <f>YEAR(Sales_Data[[#This Row],[Order_Date]])</f>
        <v>2025</v>
      </c>
      <c r="W603" t="str">
        <f>TEXT(Sales_Data[[#This Row],[Order_Date]],"mmm")</f>
        <v>Jan</v>
      </c>
      <c r="X603">
        <f>MONTH(Sales_Data[[#This Row],[Order_Date]])</f>
        <v>1</v>
      </c>
      <c r="Y603" t="str">
        <f>"Q"&amp;ROUNDUP(MONTH(Sales_Data[[#This Row],[Order_Date]])/3,0)</f>
        <v>Q1</v>
      </c>
    </row>
    <row r="604" spans="1:25" x14ac:dyDescent="0.3">
      <c r="A604" t="s">
        <v>1341</v>
      </c>
      <c r="B604" s="1">
        <v>45731</v>
      </c>
      <c r="C604" t="s">
        <v>1342</v>
      </c>
      <c r="D604" t="s">
        <v>511</v>
      </c>
      <c r="E604" t="s">
        <v>39</v>
      </c>
      <c r="F604" t="s">
        <v>96</v>
      </c>
      <c r="G604" t="s">
        <v>41</v>
      </c>
      <c r="H604" t="s">
        <v>147</v>
      </c>
      <c r="I604" t="s">
        <v>148</v>
      </c>
      <c r="J604">
        <v>1</v>
      </c>
      <c r="K604">
        <v>6218.66</v>
      </c>
      <c r="L604">
        <v>0</v>
      </c>
      <c r="M604">
        <v>4376.5</v>
      </c>
      <c r="N604" t="s">
        <v>52</v>
      </c>
      <c r="O604" t="s">
        <v>25</v>
      </c>
      <c r="P604" t="s">
        <v>71</v>
      </c>
      <c r="Q604">
        <f>Sales_Data[[#This Row],[Quantity]]*Sales_Data[[#This Row],[Unit_Price]]</f>
        <v>6218.66</v>
      </c>
      <c r="R604">
        <f>Sales_Data[[#This Row],[Gross_Sales]]*Sales_Data[[#This Row],[Discount]]</f>
        <v>0</v>
      </c>
      <c r="S604">
        <f>Sales_Data[[#This Row],[Gross_Sales]]-Sales_Data[[#This Row],[Discount_Amount]]</f>
        <v>6218.66</v>
      </c>
      <c r="T604">
        <f>Sales_Data[[#This Row],[Net Sales]]-Sales_Data[[#This Row],[Cost]]</f>
        <v>1842.1599999999999</v>
      </c>
      <c r="U604" s="2">
        <f>Sales_Data[[#This Row],[Profit]]/Sales_Data[[#This Row],[Net Sales]]</f>
        <v>0.29623102083085423</v>
      </c>
      <c r="V604">
        <f>YEAR(Sales_Data[[#This Row],[Order_Date]])</f>
        <v>2025</v>
      </c>
      <c r="W604" t="str">
        <f>TEXT(Sales_Data[[#This Row],[Order_Date]],"mmm")</f>
        <v>Mar</v>
      </c>
      <c r="X604">
        <f>MONTH(Sales_Data[[#This Row],[Order_Date]])</f>
        <v>3</v>
      </c>
      <c r="Y604" t="str">
        <f>"Q"&amp;ROUNDUP(MONTH(Sales_Data[[#This Row],[Order_Date]])/3,0)</f>
        <v>Q1</v>
      </c>
    </row>
    <row r="605" spans="1:25" x14ac:dyDescent="0.3">
      <c r="A605" t="s">
        <v>1343</v>
      </c>
      <c r="B605" s="1">
        <v>45910</v>
      </c>
      <c r="C605" t="s">
        <v>1344</v>
      </c>
      <c r="D605" t="s">
        <v>422</v>
      </c>
      <c r="E605" t="s">
        <v>119</v>
      </c>
      <c r="F605" t="s">
        <v>249</v>
      </c>
      <c r="G605" t="s">
        <v>32</v>
      </c>
      <c r="H605" t="s">
        <v>50</v>
      </c>
      <c r="I605" t="s">
        <v>58</v>
      </c>
      <c r="J605">
        <v>1</v>
      </c>
      <c r="K605">
        <v>3297.38</v>
      </c>
      <c r="L605">
        <v>0.05</v>
      </c>
      <c r="M605">
        <v>2700.15</v>
      </c>
      <c r="N605" t="s">
        <v>52</v>
      </c>
      <c r="O605" t="s">
        <v>35</v>
      </c>
      <c r="P605" t="s">
        <v>26</v>
      </c>
      <c r="Q605">
        <f>Sales_Data[[#This Row],[Quantity]]*Sales_Data[[#This Row],[Unit_Price]]</f>
        <v>3297.38</v>
      </c>
      <c r="R605">
        <f>Sales_Data[[#This Row],[Gross_Sales]]*Sales_Data[[#This Row],[Discount]]</f>
        <v>164.86900000000003</v>
      </c>
      <c r="S605">
        <f>Sales_Data[[#This Row],[Gross_Sales]]-Sales_Data[[#This Row],[Discount_Amount]]</f>
        <v>3132.511</v>
      </c>
      <c r="T605">
        <f>Sales_Data[[#This Row],[Net Sales]]-Sales_Data[[#This Row],[Cost]]</f>
        <v>432.36099999999988</v>
      </c>
      <c r="U605" s="2">
        <f>Sales_Data[[#This Row],[Profit]]/Sales_Data[[#This Row],[Net Sales]]</f>
        <v>0.13802377709128552</v>
      </c>
      <c r="V605">
        <f>YEAR(Sales_Data[[#This Row],[Order_Date]])</f>
        <v>2025</v>
      </c>
      <c r="W605" t="str">
        <f>TEXT(Sales_Data[[#This Row],[Order_Date]],"mmm")</f>
        <v>Sep</v>
      </c>
      <c r="X605">
        <f>MONTH(Sales_Data[[#This Row],[Order_Date]])</f>
        <v>9</v>
      </c>
      <c r="Y605" t="str">
        <f>"Q"&amp;ROUNDUP(MONTH(Sales_Data[[#This Row],[Order_Date]])/3,0)</f>
        <v>Q3</v>
      </c>
    </row>
    <row r="606" spans="1:25" x14ac:dyDescent="0.3">
      <c r="A606" t="s">
        <v>1345</v>
      </c>
      <c r="B606" s="1">
        <v>45887</v>
      </c>
      <c r="C606" t="s">
        <v>1346</v>
      </c>
      <c r="D606" t="s">
        <v>366</v>
      </c>
      <c r="E606" t="s">
        <v>119</v>
      </c>
      <c r="F606" t="s">
        <v>184</v>
      </c>
      <c r="G606" t="s">
        <v>41</v>
      </c>
      <c r="H606" t="s">
        <v>147</v>
      </c>
      <c r="I606" t="s">
        <v>369</v>
      </c>
      <c r="J606">
        <v>3</v>
      </c>
      <c r="K606">
        <v>3959.11</v>
      </c>
      <c r="L606">
        <v>0.1</v>
      </c>
      <c r="M606">
        <v>7422.28</v>
      </c>
      <c r="N606" t="s">
        <v>52</v>
      </c>
      <c r="O606" t="s">
        <v>35</v>
      </c>
      <c r="P606" t="s">
        <v>44</v>
      </c>
      <c r="Q606">
        <f>Sales_Data[[#This Row],[Quantity]]*Sales_Data[[#This Row],[Unit_Price]]</f>
        <v>11877.33</v>
      </c>
      <c r="R606">
        <f>Sales_Data[[#This Row],[Gross_Sales]]*Sales_Data[[#This Row],[Discount]]</f>
        <v>1187.7329999999999</v>
      </c>
      <c r="S606">
        <f>Sales_Data[[#This Row],[Gross_Sales]]-Sales_Data[[#This Row],[Discount_Amount]]</f>
        <v>10689.597</v>
      </c>
      <c r="T606">
        <f>Sales_Data[[#This Row],[Net Sales]]-Sales_Data[[#This Row],[Cost]]</f>
        <v>3267.317</v>
      </c>
      <c r="U606" s="2">
        <f>Sales_Data[[#This Row],[Profit]]/Sales_Data[[#This Row],[Net Sales]]</f>
        <v>0.3056538988326688</v>
      </c>
      <c r="V606">
        <f>YEAR(Sales_Data[[#This Row],[Order_Date]])</f>
        <v>2025</v>
      </c>
      <c r="W606" t="str">
        <f>TEXT(Sales_Data[[#This Row],[Order_Date]],"mmm")</f>
        <v>Aug</v>
      </c>
      <c r="X606">
        <f>MONTH(Sales_Data[[#This Row],[Order_Date]])</f>
        <v>8</v>
      </c>
      <c r="Y606" t="str">
        <f>"Q"&amp;ROUNDUP(MONTH(Sales_Data[[#This Row],[Order_Date]])/3,0)</f>
        <v>Q3</v>
      </c>
    </row>
    <row r="607" spans="1:25" x14ac:dyDescent="0.3">
      <c r="A607" t="s">
        <v>1347</v>
      </c>
      <c r="B607" s="1">
        <v>45664</v>
      </c>
      <c r="C607" t="s">
        <v>346</v>
      </c>
      <c r="D607" t="s">
        <v>447</v>
      </c>
      <c r="E607" t="s">
        <v>19</v>
      </c>
      <c r="F607" t="s">
        <v>66</v>
      </c>
      <c r="G607" t="s">
        <v>41</v>
      </c>
      <c r="H607" t="s">
        <v>42</v>
      </c>
      <c r="I607" t="s">
        <v>82</v>
      </c>
      <c r="J607">
        <v>1</v>
      </c>
      <c r="K607">
        <v>16378.56</v>
      </c>
      <c r="L607">
        <v>0</v>
      </c>
      <c r="M607">
        <v>12926.78</v>
      </c>
      <c r="N607" t="s">
        <v>83</v>
      </c>
      <c r="O607" t="s">
        <v>35</v>
      </c>
      <c r="P607" t="s">
        <v>71</v>
      </c>
      <c r="Q607">
        <f>Sales_Data[[#This Row],[Quantity]]*Sales_Data[[#This Row],[Unit_Price]]</f>
        <v>16378.56</v>
      </c>
      <c r="R607">
        <f>Sales_Data[[#This Row],[Gross_Sales]]*Sales_Data[[#This Row],[Discount]]</f>
        <v>0</v>
      </c>
      <c r="S607">
        <f>Sales_Data[[#This Row],[Gross_Sales]]-Sales_Data[[#This Row],[Discount_Amount]]</f>
        <v>16378.56</v>
      </c>
      <c r="T607">
        <f>Sales_Data[[#This Row],[Net Sales]]-Sales_Data[[#This Row],[Cost]]</f>
        <v>3451.7799999999988</v>
      </c>
      <c r="U607" s="2">
        <f>Sales_Data[[#This Row],[Profit]]/Sales_Data[[#This Row],[Net Sales]]</f>
        <v>0.21074990719574851</v>
      </c>
      <c r="V607">
        <f>YEAR(Sales_Data[[#This Row],[Order_Date]])</f>
        <v>2025</v>
      </c>
      <c r="W607" t="str">
        <f>TEXT(Sales_Data[[#This Row],[Order_Date]],"mmm")</f>
        <v>Jan</v>
      </c>
      <c r="X607">
        <f>MONTH(Sales_Data[[#This Row],[Order_Date]])</f>
        <v>1</v>
      </c>
      <c r="Y607" t="str">
        <f>"Q"&amp;ROUNDUP(MONTH(Sales_Data[[#This Row],[Order_Date]])/3,0)</f>
        <v>Q1</v>
      </c>
    </row>
    <row r="608" spans="1:25" x14ac:dyDescent="0.3">
      <c r="A608" t="s">
        <v>1348</v>
      </c>
      <c r="B608" s="1">
        <v>45831</v>
      </c>
      <c r="C608" t="s">
        <v>1349</v>
      </c>
      <c r="D608" t="s">
        <v>327</v>
      </c>
      <c r="E608" t="s">
        <v>19</v>
      </c>
      <c r="F608" t="s">
        <v>57</v>
      </c>
      <c r="G608" t="s">
        <v>21</v>
      </c>
      <c r="H608" t="s">
        <v>127</v>
      </c>
      <c r="I608" t="s">
        <v>314</v>
      </c>
      <c r="J608">
        <v>1</v>
      </c>
      <c r="K608">
        <v>13793.79</v>
      </c>
      <c r="L608">
        <v>0.05</v>
      </c>
      <c r="M608">
        <v>9959.9500000000007</v>
      </c>
      <c r="N608" t="s">
        <v>24</v>
      </c>
      <c r="O608" t="s">
        <v>25</v>
      </c>
      <c r="P608" t="s">
        <v>44</v>
      </c>
      <c r="Q608">
        <f>Sales_Data[[#This Row],[Quantity]]*Sales_Data[[#This Row],[Unit_Price]]</f>
        <v>13793.79</v>
      </c>
      <c r="R608">
        <f>Sales_Data[[#This Row],[Gross_Sales]]*Sales_Data[[#This Row],[Discount]]</f>
        <v>689.68950000000007</v>
      </c>
      <c r="S608">
        <f>Sales_Data[[#This Row],[Gross_Sales]]-Sales_Data[[#This Row],[Discount_Amount]]</f>
        <v>13104.1005</v>
      </c>
      <c r="T608">
        <f>Sales_Data[[#This Row],[Net Sales]]-Sales_Data[[#This Row],[Cost]]</f>
        <v>3144.1504999999997</v>
      </c>
      <c r="U608" s="2">
        <f>Sales_Data[[#This Row],[Profit]]/Sales_Data[[#This Row],[Net Sales]]</f>
        <v>0.23993638479802559</v>
      </c>
      <c r="V608">
        <f>YEAR(Sales_Data[[#This Row],[Order_Date]])</f>
        <v>2025</v>
      </c>
      <c r="W608" t="str">
        <f>TEXT(Sales_Data[[#This Row],[Order_Date]],"mmm")</f>
        <v>Jun</v>
      </c>
      <c r="X608">
        <f>MONTH(Sales_Data[[#This Row],[Order_Date]])</f>
        <v>6</v>
      </c>
      <c r="Y608" t="str">
        <f>"Q"&amp;ROUNDUP(MONTH(Sales_Data[[#This Row],[Order_Date]])/3,0)</f>
        <v>Q2</v>
      </c>
    </row>
    <row r="609" spans="1:25" x14ac:dyDescent="0.3">
      <c r="A609" t="s">
        <v>1350</v>
      </c>
      <c r="B609" s="1">
        <v>45798</v>
      </c>
      <c r="C609" t="s">
        <v>503</v>
      </c>
      <c r="D609" t="s">
        <v>160</v>
      </c>
      <c r="E609" t="s">
        <v>48</v>
      </c>
      <c r="F609" t="s">
        <v>152</v>
      </c>
      <c r="G609" t="s">
        <v>32</v>
      </c>
      <c r="H609" t="s">
        <v>50</v>
      </c>
      <c r="I609" t="s">
        <v>58</v>
      </c>
      <c r="J609">
        <v>2</v>
      </c>
      <c r="K609">
        <v>63819.56</v>
      </c>
      <c r="L609">
        <v>0</v>
      </c>
      <c r="M609">
        <v>91586.69</v>
      </c>
      <c r="N609" t="s">
        <v>52</v>
      </c>
      <c r="O609" t="s">
        <v>25</v>
      </c>
      <c r="P609" t="s">
        <v>71</v>
      </c>
      <c r="Q609">
        <f>Sales_Data[[#This Row],[Quantity]]*Sales_Data[[#This Row],[Unit_Price]]</f>
        <v>127639.12</v>
      </c>
      <c r="R609">
        <f>Sales_Data[[#This Row],[Gross_Sales]]*Sales_Data[[#This Row],[Discount]]</f>
        <v>0</v>
      </c>
      <c r="S609">
        <f>Sales_Data[[#This Row],[Gross_Sales]]-Sales_Data[[#This Row],[Discount_Amount]]</f>
        <v>127639.12</v>
      </c>
      <c r="T609">
        <f>Sales_Data[[#This Row],[Net Sales]]-Sales_Data[[#This Row],[Cost]]</f>
        <v>36052.429999999993</v>
      </c>
      <c r="U609" s="2">
        <f>Sales_Data[[#This Row],[Profit]]/Sales_Data[[#This Row],[Net Sales]]</f>
        <v>0.28245595864340017</v>
      </c>
      <c r="V609">
        <f>YEAR(Sales_Data[[#This Row],[Order_Date]])</f>
        <v>2025</v>
      </c>
      <c r="W609" t="str">
        <f>TEXT(Sales_Data[[#This Row],[Order_Date]],"mmm")</f>
        <v>May</v>
      </c>
      <c r="X609">
        <f>MONTH(Sales_Data[[#This Row],[Order_Date]])</f>
        <v>5</v>
      </c>
      <c r="Y609" t="str">
        <f>"Q"&amp;ROUNDUP(MONTH(Sales_Data[[#This Row],[Order_Date]])/3,0)</f>
        <v>Q2</v>
      </c>
    </row>
    <row r="610" spans="1:25" x14ac:dyDescent="0.3">
      <c r="A610" t="s">
        <v>1351</v>
      </c>
      <c r="B610" s="1">
        <v>45825</v>
      </c>
      <c r="C610" t="s">
        <v>1146</v>
      </c>
      <c r="D610" t="s">
        <v>1122</v>
      </c>
      <c r="E610" t="s">
        <v>19</v>
      </c>
      <c r="F610" t="s">
        <v>57</v>
      </c>
      <c r="G610" t="s">
        <v>67</v>
      </c>
      <c r="H610" t="s">
        <v>121</v>
      </c>
      <c r="I610" t="s">
        <v>142</v>
      </c>
      <c r="J610">
        <v>1</v>
      </c>
      <c r="K610">
        <v>14103.42</v>
      </c>
      <c r="L610">
        <v>0.05</v>
      </c>
      <c r="M610">
        <v>11682.06</v>
      </c>
      <c r="N610" t="s">
        <v>52</v>
      </c>
      <c r="O610" t="s">
        <v>35</v>
      </c>
      <c r="P610" t="s">
        <v>44</v>
      </c>
      <c r="Q610">
        <f>Sales_Data[[#This Row],[Quantity]]*Sales_Data[[#This Row],[Unit_Price]]</f>
        <v>14103.42</v>
      </c>
      <c r="R610">
        <f>Sales_Data[[#This Row],[Gross_Sales]]*Sales_Data[[#This Row],[Discount]]</f>
        <v>705.17100000000005</v>
      </c>
      <c r="S610">
        <f>Sales_Data[[#This Row],[Gross_Sales]]-Sales_Data[[#This Row],[Discount_Amount]]</f>
        <v>13398.249</v>
      </c>
      <c r="T610">
        <f>Sales_Data[[#This Row],[Net Sales]]-Sales_Data[[#This Row],[Cost]]</f>
        <v>1716.1890000000003</v>
      </c>
      <c r="U610" s="2">
        <f>Sales_Data[[#This Row],[Profit]]/Sales_Data[[#This Row],[Net Sales]]</f>
        <v>0.12809054377180185</v>
      </c>
      <c r="V610">
        <f>YEAR(Sales_Data[[#This Row],[Order_Date]])</f>
        <v>2025</v>
      </c>
      <c r="W610" t="str">
        <f>TEXT(Sales_Data[[#This Row],[Order_Date]],"mmm")</f>
        <v>Jun</v>
      </c>
      <c r="X610">
        <f>MONTH(Sales_Data[[#This Row],[Order_Date]])</f>
        <v>6</v>
      </c>
      <c r="Y610" t="str">
        <f>"Q"&amp;ROUNDUP(MONTH(Sales_Data[[#This Row],[Order_Date]])/3,0)</f>
        <v>Q2</v>
      </c>
    </row>
    <row r="611" spans="1:25" x14ac:dyDescent="0.3">
      <c r="A611" t="s">
        <v>1352</v>
      </c>
      <c r="B611" s="1">
        <v>45827</v>
      </c>
      <c r="C611" t="s">
        <v>1353</v>
      </c>
      <c r="D611" t="s">
        <v>271</v>
      </c>
      <c r="E611" t="s">
        <v>119</v>
      </c>
      <c r="F611" t="s">
        <v>249</v>
      </c>
      <c r="G611" t="s">
        <v>21</v>
      </c>
      <c r="H611" t="s">
        <v>297</v>
      </c>
      <c r="I611" t="s">
        <v>297</v>
      </c>
      <c r="J611">
        <v>3</v>
      </c>
      <c r="K611">
        <v>4312.38</v>
      </c>
      <c r="L611">
        <v>0</v>
      </c>
      <c r="M611">
        <v>10910.13</v>
      </c>
      <c r="N611" t="s">
        <v>24</v>
      </c>
      <c r="O611" t="s">
        <v>35</v>
      </c>
      <c r="P611" t="s">
        <v>71</v>
      </c>
      <c r="Q611">
        <f>Sales_Data[[#This Row],[Quantity]]*Sales_Data[[#This Row],[Unit_Price]]</f>
        <v>12937.14</v>
      </c>
      <c r="R611">
        <f>Sales_Data[[#This Row],[Gross_Sales]]*Sales_Data[[#This Row],[Discount]]</f>
        <v>0</v>
      </c>
      <c r="S611">
        <f>Sales_Data[[#This Row],[Gross_Sales]]-Sales_Data[[#This Row],[Discount_Amount]]</f>
        <v>12937.14</v>
      </c>
      <c r="T611">
        <f>Sales_Data[[#This Row],[Net Sales]]-Sales_Data[[#This Row],[Cost]]</f>
        <v>2027.0100000000002</v>
      </c>
      <c r="U611" s="2">
        <f>Sales_Data[[#This Row],[Profit]]/Sales_Data[[#This Row],[Net Sales]]</f>
        <v>0.15668146128124147</v>
      </c>
      <c r="V611">
        <f>YEAR(Sales_Data[[#This Row],[Order_Date]])</f>
        <v>2025</v>
      </c>
      <c r="W611" t="str">
        <f>TEXT(Sales_Data[[#This Row],[Order_Date]],"mmm")</f>
        <v>Jun</v>
      </c>
      <c r="X611">
        <f>MONTH(Sales_Data[[#This Row],[Order_Date]])</f>
        <v>6</v>
      </c>
      <c r="Y611" t="str">
        <f>"Q"&amp;ROUNDUP(MONTH(Sales_Data[[#This Row],[Order_Date]])/3,0)</f>
        <v>Q2</v>
      </c>
    </row>
    <row r="612" spans="1:25" x14ac:dyDescent="0.3">
      <c r="A612" t="s">
        <v>1354</v>
      </c>
      <c r="B612" s="1">
        <v>45940</v>
      </c>
      <c r="C612" t="s">
        <v>1355</v>
      </c>
      <c r="D612" t="s">
        <v>728</v>
      </c>
      <c r="E612" t="s">
        <v>48</v>
      </c>
      <c r="F612" t="s">
        <v>49</v>
      </c>
      <c r="G612" t="s">
        <v>41</v>
      </c>
      <c r="H612" t="s">
        <v>42</v>
      </c>
      <c r="I612" t="s">
        <v>43</v>
      </c>
      <c r="J612">
        <v>3</v>
      </c>
      <c r="K612">
        <v>35222.82</v>
      </c>
      <c r="L612">
        <v>0</v>
      </c>
      <c r="M612">
        <v>71027.55</v>
      </c>
      <c r="N612" t="s">
        <v>83</v>
      </c>
      <c r="O612" t="s">
        <v>25</v>
      </c>
      <c r="P612" t="s">
        <v>71</v>
      </c>
      <c r="Q612">
        <f>Sales_Data[[#This Row],[Quantity]]*Sales_Data[[#This Row],[Unit_Price]]</f>
        <v>105668.45999999999</v>
      </c>
      <c r="R612">
        <f>Sales_Data[[#This Row],[Gross_Sales]]*Sales_Data[[#This Row],[Discount]]</f>
        <v>0</v>
      </c>
      <c r="S612">
        <f>Sales_Data[[#This Row],[Gross_Sales]]-Sales_Data[[#This Row],[Discount_Amount]]</f>
        <v>105668.45999999999</v>
      </c>
      <c r="T612">
        <f>Sales_Data[[#This Row],[Net Sales]]-Sales_Data[[#This Row],[Cost]]</f>
        <v>34640.909999999989</v>
      </c>
      <c r="U612" s="2">
        <f>Sales_Data[[#This Row],[Profit]]/Sales_Data[[#This Row],[Net Sales]]</f>
        <v>0.32782639209467035</v>
      </c>
      <c r="V612">
        <f>YEAR(Sales_Data[[#This Row],[Order_Date]])</f>
        <v>2025</v>
      </c>
      <c r="W612" t="str">
        <f>TEXT(Sales_Data[[#This Row],[Order_Date]],"mmm")</f>
        <v>Oct</v>
      </c>
      <c r="X612">
        <f>MONTH(Sales_Data[[#This Row],[Order_Date]])</f>
        <v>10</v>
      </c>
      <c r="Y612" t="str">
        <f>"Q"&amp;ROUNDUP(MONTH(Sales_Data[[#This Row],[Order_Date]])/3,0)</f>
        <v>Q4</v>
      </c>
    </row>
    <row r="613" spans="1:25" x14ac:dyDescent="0.3">
      <c r="A613" t="s">
        <v>1356</v>
      </c>
      <c r="B613" s="1">
        <v>45779</v>
      </c>
      <c r="C613" t="s">
        <v>1063</v>
      </c>
      <c r="D613" t="s">
        <v>155</v>
      </c>
      <c r="E613" t="s">
        <v>119</v>
      </c>
      <c r="F613" t="s">
        <v>146</v>
      </c>
      <c r="G613" t="s">
        <v>67</v>
      </c>
      <c r="H613" t="s">
        <v>133</v>
      </c>
      <c r="I613" t="s">
        <v>138</v>
      </c>
      <c r="J613">
        <v>3</v>
      </c>
      <c r="K613">
        <v>8154.38</v>
      </c>
      <c r="L613">
        <v>0.05</v>
      </c>
      <c r="M613">
        <v>20284.810000000001</v>
      </c>
      <c r="N613" t="s">
        <v>52</v>
      </c>
      <c r="O613" t="s">
        <v>25</v>
      </c>
      <c r="P613" t="s">
        <v>44</v>
      </c>
      <c r="Q613">
        <f>Sales_Data[[#This Row],[Quantity]]*Sales_Data[[#This Row],[Unit_Price]]</f>
        <v>24463.14</v>
      </c>
      <c r="R613">
        <f>Sales_Data[[#This Row],[Gross_Sales]]*Sales_Data[[#This Row],[Discount]]</f>
        <v>1223.1569999999999</v>
      </c>
      <c r="S613">
        <f>Sales_Data[[#This Row],[Gross_Sales]]-Sales_Data[[#This Row],[Discount_Amount]]</f>
        <v>23239.983</v>
      </c>
      <c r="T613">
        <f>Sales_Data[[#This Row],[Net Sales]]-Sales_Data[[#This Row],[Cost]]</f>
        <v>2955.1729999999989</v>
      </c>
      <c r="U613" s="2">
        <f>Sales_Data[[#This Row],[Profit]]/Sales_Data[[#This Row],[Net Sales]]</f>
        <v>0.12715900007327882</v>
      </c>
      <c r="V613">
        <f>YEAR(Sales_Data[[#This Row],[Order_Date]])</f>
        <v>2025</v>
      </c>
      <c r="W613" t="str">
        <f>TEXT(Sales_Data[[#This Row],[Order_Date]],"mmm")</f>
        <v>May</v>
      </c>
      <c r="X613">
        <f>MONTH(Sales_Data[[#This Row],[Order_Date]])</f>
        <v>5</v>
      </c>
      <c r="Y613" t="str">
        <f>"Q"&amp;ROUNDUP(MONTH(Sales_Data[[#This Row],[Order_Date]])/3,0)</f>
        <v>Q2</v>
      </c>
    </row>
    <row r="614" spans="1:25" x14ac:dyDescent="0.3">
      <c r="A614" t="s">
        <v>1357</v>
      </c>
      <c r="B614" s="1">
        <v>45851</v>
      </c>
      <c r="C614" t="s">
        <v>1358</v>
      </c>
      <c r="D614" t="s">
        <v>221</v>
      </c>
      <c r="E614" t="s">
        <v>19</v>
      </c>
      <c r="F614" t="s">
        <v>57</v>
      </c>
      <c r="G614" t="s">
        <v>21</v>
      </c>
      <c r="H614" t="s">
        <v>297</v>
      </c>
      <c r="I614" t="s">
        <v>494</v>
      </c>
      <c r="J614">
        <v>3</v>
      </c>
      <c r="K614">
        <v>10243.49</v>
      </c>
      <c r="L614">
        <v>0.1</v>
      </c>
      <c r="M614">
        <v>17284.87</v>
      </c>
      <c r="N614" t="s">
        <v>52</v>
      </c>
      <c r="O614" t="s">
        <v>35</v>
      </c>
      <c r="P614" t="s">
        <v>44</v>
      </c>
      <c r="Q614">
        <f>Sales_Data[[#This Row],[Quantity]]*Sales_Data[[#This Row],[Unit_Price]]</f>
        <v>30730.47</v>
      </c>
      <c r="R614">
        <f>Sales_Data[[#This Row],[Gross_Sales]]*Sales_Data[[#This Row],[Discount]]</f>
        <v>3073.0470000000005</v>
      </c>
      <c r="S614">
        <f>Sales_Data[[#This Row],[Gross_Sales]]-Sales_Data[[#This Row],[Discount_Amount]]</f>
        <v>27657.423000000003</v>
      </c>
      <c r="T614">
        <f>Sales_Data[[#This Row],[Net Sales]]-Sales_Data[[#This Row],[Cost]]</f>
        <v>10372.553000000004</v>
      </c>
      <c r="U614" s="2">
        <f>Sales_Data[[#This Row],[Profit]]/Sales_Data[[#This Row],[Net Sales]]</f>
        <v>0.37503685719381746</v>
      </c>
      <c r="V614">
        <f>YEAR(Sales_Data[[#This Row],[Order_Date]])</f>
        <v>2025</v>
      </c>
      <c r="W614" t="str">
        <f>TEXT(Sales_Data[[#This Row],[Order_Date]],"mmm")</f>
        <v>Jul</v>
      </c>
      <c r="X614">
        <f>MONTH(Sales_Data[[#This Row],[Order_Date]])</f>
        <v>7</v>
      </c>
      <c r="Y614" t="str">
        <f>"Q"&amp;ROUNDUP(MONTH(Sales_Data[[#This Row],[Order_Date]])/3,0)</f>
        <v>Q3</v>
      </c>
    </row>
    <row r="615" spans="1:25" x14ac:dyDescent="0.3">
      <c r="A615" t="s">
        <v>1359</v>
      </c>
      <c r="B615" s="1">
        <v>45662</v>
      </c>
      <c r="C615" t="s">
        <v>1360</v>
      </c>
      <c r="D615" t="s">
        <v>92</v>
      </c>
      <c r="E615" t="s">
        <v>119</v>
      </c>
      <c r="F615" t="s">
        <v>146</v>
      </c>
      <c r="G615" t="s">
        <v>67</v>
      </c>
      <c r="H615" t="s">
        <v>68</v>
      </c>
      <c r="I615" t="s">
        <v>97</v>
      </c>
      <c r="J615">
        <v>1</v>
      </c>
      <c r="K615">
        <v>2670.88</v>
      </c>
      <c r="L615">
        <v>0.1</v>
      </c>
      <c r="M615">
        <v>1497.12</v>
      </c>
      <c r="N615" t="s">
        <v>83</v>
      </c>
      <c r="O615" t="s">
        <v>35</v>
      </c>
      <c r="P615" t="s">
        <v>71</v>
      </c>
      <c r="Q615">
        <f>Sales_Data[[#This Row],[Quantity]]*Sales_Data[[#This Row],[Unit_Price]]</f>
        <v>2670.88</v>
      </c>
      <c r="R615">
        <f>Sales_Data[[#This Row],[Gross_Sales]]*Sales_Data[[#This Row],[Discount]]</f>
        <v>267.08800000000002</v>
      </c>
      <c r="S615">
        <f>Sales_Data[[#This Row],[Gross_Sales]]-Sales_Data[[#This Row],[Discount_Amount]]</f>
        <v>2403.7919999999999</v>
      </c>
      <c r="T615">
        <f>Sales_Data[[#This Row],[Net Sales]]-Sales_Data[[#This Row],[Cost]]</f>
        <v>906.67200000000003</v>
      </c>
      <c r="U615" s="2">
        <f>Sales_Data[[#This Row],[Profit]]/Sales_Data[[#This Row],[Net Sales]]</f>
        <v>0.37718404920226045</v>
      </c>
      <c r="V615">
        <f>YEAR(Sales_Data[[#This Row],[Order_Date]])</f>
        <v>2025</v>
      </c>
      <c r="W615" t="str">
        <f>TEXT(Sales_Data[[#This Row],[Order_Date]],"mmm")</f>
        <v>Jan</v>
      </c>
      <c r="X615">
        <f>MONTH(Sales_Data[[#This Row],[Order_Date]])</f>
        <v>1</v>
      </c>
      <c r="Y615" t="str">
        <f>"Q"&amp;ROUNDUP(MONTH(Sales_Data[[#This Row],[Order_Date]])/3,0)</f>
        <v>Q1</v>
      </c>
    </row>
    <row r="616" spans="1:25" x14ac:dyDescent="0.3">
      <c r="A616" t="s">
        <v>1361</v>
      </c>
      <c r="B616" s="1">
        <v>45686</v>
      </c>
      <c r="C616" t="s">
        <v>1362</v>
      </c>
      <c r="D616" t="s">
        <v>224</v>
      </c>
      <c r="E616" t="s">
        <v>119</v>
      </c>
      <c r="F616" t="s">
        <v>184</v>
      </c>
      <c r="G616" t="s">
        <v>21</v>
      </c>
      <c r="H616" t="s">
        <v>127</v>
      </c>
      <c r="I616" t="s">
        <v>342</v>
      </c>
      <c r="J616">
        <v>2</v>
      </c>
      <c r="K616">
        <v>4202.7700000000004</v>
      </c>
      <c r="L616">
        <v>0.05</v>
      </c>
      <c r="M616">
        <v>5148.99</v>
      </c>
      <c r="N616" t="s">
        <v>52</v>
      </c>
      <c r="O616" t="s">
        <v>35</v>
      </c>
      <c r="P616" t="s">
        <v>44</v>
      </c>
      <c r="Q616">
        <f>Sales_Data[[#This Row],[Quantity]]*Sales_Data[[#This Row],[Unit_Price]]</f>
        <v>8405.5400000000009</v>
      </c>
      <c r="R616">
        <f>Sales_Data[[#This Row],[Gross_Sales]]*Sales_Data[[#This Row],[Discount]]</f>
        <v>420.27700000000004</v>
      </c>
      <c r="S616">
        <f>Sales_Data[[#This Row],[Gross_Sales]]-Sales_Data[[#This Row],[Discount_Amount]]</f>
        <v>7985.2630000000008</v>
      </c>
      <c r="T616">
        <f>Sales_Data[[#This Row],[Net Sales]]-Sales_Data[[#This Row],[Cost]]</f>
        <v>2836.273000000001</v>
      </c>
      <c r="U616" s="2">
        <f>Sales_Data[[#This Row],[Profit]]/Sales_Data[[#This Row],[Net Sales]]</f>
        <v>0.35518842648012983</v>
      </c>
      <c r="V616">
        <f>YEAR(Sales_Data[[#This Row],[Order_Date]])</f>
        <v>2025</v>
      </c>
      <c r="W616" t="str">
        <f>TEXT(Sales_Data[[#This Row],[Order_Date]],"mmm")</f>
        <v>Jan</v>
      </c>
      <c r="X616">
        <f>MONTH(Sales_Data[[#This Row],[Order_Date]])</f>
        <v>1</v>
      </c>
      <c r="Y616" t="str">
        <f>"Q"&amp;ROUNDUP(MONTH(Sales_Data[[#This Row],[Order_Date]])/3,0)</f>
        <v>Q1</v>
      </c>
    </row>
    <row r="617" spans="1:25" x14ac:dyDescent="0.3">
      <c r="A617" t="s">
        <v>1363</v>
      </c>
      <c r="B617" s="1">
        <v>45822</v>
      </c>
      <c r="C617" t="s">
        <v>1364</v>
      </c>
      <c r="D617" t="s">
        <v>151</v>
      </c>
      <c r="E617" t="s">
        <v>39</v>
      </c>
      <c r="F617" t="s">
        <v>96</v>
      </c>
      <c r="G617" t="s">
        <v>21</v>
      </c>
      <c r="H617" t="s">
        <v>127</v>
      </c>
      <c r="I617" t="s">
        <v>342</v>
      </c>
      <c r="J617">
        <v>1</v>
      </c>
      <c r="K617">
        <v>3807.69</v>
      </c>
      <c r="L617">
        <v>0</v>
      </c>
      <c r="M617">
        <v>2712.87</v>
      </c>
      <c r="N617" t="s">
        <v>52</v>
      </c>
      <c r="O617" t="s">
        <v>35</v>
      </c>
      <c r="P617" t="s">
        <v>71</v>
      </c>
      <c r="Q617">
        <f>Sales_Data[[#This Row],[Quantity]]*Sales_Data[[#This Row],[Unit_Price]]</f>
        <v>3807.69</v>
      </c>
      <c r="R617">
        <f>Sales_Data[[#This Row],[Gross_Sales]]*Sales_Data[[#This Row],[Discount]]</f>
        <v>0</v>
      </c>
      <c r="S617">
        <f>Sales_Data[[#This Row],[Gross_Sales]]-Sales_Data[[#This Row],[Discount_Amount]]</f>
        <v>3807.69</v>
      </c>
      <c r="T617">
        <f>Sales_Data[[#This Row],[Net Sales]]-Sales_Data[[#This Row],[Cost]]</f>
        <v>1094.8200000000002</v>
      </c>
      <c r="U617" s="2">
        <f>Sales_Data[[#This Row],[Profit]]/Sales_Data[[#This Row],[Net Sales]]</f>
        <v>0.28752865910827829</v>
      </c>
      <c r="V617">
        <f>YEAR(Sales_Data[[#This Row],[Order_Date]])</f>
        <v>2025</v>
      </c>
      <c r="W617" t="str">
        <f>TEXT(Sales_Data[[#This Row],[Order_Date]],"mmm")</f>
        <v>Jun</v>
      </c>
      <c r="X617">
        <f>MONTH(Sales_Data[[#This Row],[Order_Date]])</f>
        <v>6</v>
      </c>
      <c r="Y617" t="str">
        <f>"Q"&amp;ROUNDUP(MONTH(Sales_Data[[#This Row],[Order_Date]])/3,0)</f>
        <v>Q2</v>
      </c>
    </row>
    <row r="618" spans="1:25" x14ac:dyDescent="0.3">
      <c r="A618" t="s">
        <v>1365</v>
      </c>
      <c r="B618" s="1">
        <v>45996</v>
      </c>
      <c r="C618" t="s">
        <v>1366</v>
      </c>
      <c r="D618" t="s">
        <v>205</v>
      </c>
      <c r="E618" t="s">
        <v>39</v>
      </c>
      <c r="F618" t="s">
        <v>405</v>
      </c>
      <c r="G618" t="s">
        <v>75</v>
      </c>
      <c r="H618" t="s">
        <v>185</v>
      </c>
      <c r="I618" t="s">
        <v>261</v>
      </c>
      <c r="J618">
        <v>2</v>
      </c>
      <c r="K618">
        <v>1038.3499999999999</v>
      </c>
      <c r="L618">
        <v>0.05</v>
      </c>
      <c r="M618">
        <v>1410.38</v>
      </c>
      <c r="N618" t="s">
        <v>24</v>
      </c>
      <c r="O618" t="s">
        <v>35</v>
      </c>
      <c r="P618" t="s">
        <v>71</v>
      </c>
      <c r="Q618">
        <f>Sales_Data[[#This Row],[Quantity]]*Sales_Data[[#This Row],[Unit_Price]]</f>
        <v>2076.6999999999998</v>
      </c>
      <c r="R618">
        <f>Sales_Data[[#This Row],[Gross_Sales]]*Sales_Data[[#This Row],[Discount]]</f>
        <v>103.83499999999999</v>
      </c>
      <c r="S618">
        <f>Sales_Data[[#This Row],[Gross_Sales]]-Sales_Data[[#This Row],[Discount_Amount]]</f>
        <v>1972.8649999999998</v>
      </c>
      <c r="T618">
        <f>Sales_Data[[#This Row],[Net Sales]]-Sales_Data[[#This Row],[Cost]]</f>
        <v>562.48499999999967</v>
      </c>
      <c r="U618" s="2">
        <f>Sales_Data[[#This Row],[Profit]]/Sales_Data[[#This Row],[Net Sales]]</f>
        <v>0.28511073996446779</v>
      </c>
      <c r="V618">
        <f>YEAR(Sales_Data[[#This Row],[Order_Date]])</f>
        <v>2025</v>
      </c>
      <c r="W618" t="str">
        <f>TEXT(Sales_Data[[#This Row],[Order_Date]],"mmm")</f>
        <v>Dec</v>
      </c>
      <c r="X618">
        <f>MONTH(Sales_Data[[#This Row],[Order_Date]])</f>
        <v>12</v>
      </c>
      <c r="Y618" t="str">
        <f>"Q"&amp;ROUNDUP(MONTH(Sales_Data[[#This Row],[Order_Date]])/3,0)</f>
        <v>Q4</v>
      </c>
    </row>
    <row r="619" spans="1:25" x14ac:dyDescent="0.3">
      <c r="A619" t="s">
        <v>1367</v>
      </c>
      <c r="B619" s="1">
        <v>45793</v>
      </c>
      <c r="C619" t="s">
        <v>1368</v>
      </c>
      <c r="D619" t="s">
        <v>393</v>
      </c>
      <c r="E619" t="s">
        <v>19</v>
      </c>
      <c r="F619" t="s">
        <v>81</v>
      </c>
      <c r="G619" t="s">
        <v>41</v>
      </c>
      <c r="H619" t="s">
        <v>42</v>
      </c>
      <c r="I619" t="s">
        <v>43</v>
      </c>
      <c r="J619">
        <v>1</v>
      </c>
      <c r="K619">
        <v>13567.09</v>
      </c>
      <c r="L619">
        <v>0.05</v>
      </c>
      <c r="M619">
        <v>8178.05</v>
      </c>
      <c r="N619" t="s">
        <v>52</v>
      </c>
      <c r="O619" t="s">
        <v>35</v>
      </c>
      <c r="P619" t="s">
        <v>71</v>
      </c>
      <c r="Q619">
        <f>Sales_Data[[#This Row],[Quantity]]*Sales_Data[[#This Row],[Unit_Price]]</f>
        <v>13567.09</v>
      </c>
      <c r="R619">
        <f>Sales_Data[[#This Row],[Gross_Sales]]*Sales_Data[[#This Row],[Discount]]</f>
        <v>678.35450000000003</v>
      </c>
      <c r="S619">
        <f>Sales_Data[[#This Row],[Gross_Sales]]-Sales_Data[[#This Row],[Discount_Amount]]</f>
        <v>12888.735500000001</v>
      </c>
      <c r="T619">
        <f>Sales_Data[[#This Row],[Net Sales]]-Sales_Data[[#This Row],[Cost]]</f>
        <v>4710.6855000000005</v>
      </c>
      <c r="U619" s="2">
        <f>Sales_Data[[#This Row],[Profit]]/Sales_Data[[#This Row],[Net Sales]]</f>
        <v>0.3654885694566391</v>
      </c>
      <c r="V619">
        <f>YEAR(Sales_Data[[#This Row],[Order_Date]])</f>
        <v>2025</v>
      </c>
      <c r="W619" t="str">
        <f>TEXT(Sales_Data[[#This Row],[Order_Date]],"mmm")</f>
        <v>May</v>
      </c>
      <c r="X619">
        <f>MONTH(Sales_Data[[#This Row],[Order_Date]])</f>
        <v>5</v>
      </c>
      <c r="Y619" t="str">
        <f>"Q"&amp;ROUNDUP(MONTH(Sales_Data[[#This Row],[Order_Date]])/3,0)</f>
        <v>Q2</v>
      </c>
    </row>
    <row r="620" spans="1:25" x14ac:dyDescent="0.3">
      <c r="A620" t="s">
        <v>1369</v>
      </c>
      <c r="B620" s="1">
        <v>46022</v>
      </c>
      <c r="C620" t="s">
        <v>1358</v>
      </c>
      <c r="D620" t="s">
        <v>327</v>
      </c>
      <c r="E620" t="s">
        <v>30</v>
      </c>
      <c r="F620" t="s">
        <v>87</v>
      </c>
      <c r="G620" t="s">
        <v>67</v>
      </c>
      <c r="H620" t="s">
        <v>88</v>
      </c>
      <c r="I620" t="s">
        <v>89</v>
      </c>
      <c r="J620">
        <v>2</v>
      </c>
      <c r="K620">
        <v>769.43</v>
      </c>
      <c r="L620">
        <v>0.15</v>
      </c>
      <c r="M620">
        <v>1063.68</v>
      </c>
      <c r="N620" t="s">
        <v>83</v>
      </c>
      <c r="O620" t="s">
        <v>53</v>
      </c>
      <c r="P620" t="s">
        <v>44</v>
      </c>
      <c r="Q620">
        <f>Sales_Data[[#This Row],[Quantity]]*Sales_Data[[#This Row],[Unit_Price]]</f>
        <v>1538.86</v>
      </c>
      <c r="R620">
        <f>Sales_Data[[#This Row],[Gross_Sales]]*Sales_Data[[#This Row],[Discount]]</f>
        <v>230.82899999999998</v>
      </c>
      <c r="S620">
        <f>Sales_Data[[#This Row],[Gross_Sales]]-Sales_Data[[#This Row],[Discount_Amount]]</f>
        <v>1308.0309999999999</v>
      </c>
      <c r="T620">
        <f>Sales_Data[[#This Row],[Net Sales]]-Sales_Data[[#This Row],[Cost]]</f>
        <v>244.35099999999989</v>
      </c>
      <c r="U620" s="2">
        <f>Sales_Data[[#This Row],[Profit]]/Sales_Data[[#This Row],[Net Sales]]</f>
        <v>0.18680826371852036</v>
      </c>
      <c r="V620">
        <f>YEAR(Sales_Data[[#This Row],[Order_Date]])</f>
        <v>2025</v>
      </c>
      <c r="W620" t="str">
        <f>TEXT(Sales_Data[[#This Row],[Order_Date]],"mmm")</f>
        <v>Dec</v>
      </c>
      <c r="X620">
        <f>MONTH(Sales_Data[[#This Row],[Order_Date]])</f>
        <v>12</v>
      </c>
      <c r="Y620" t="str">
        <f>"Q"&amp;ROUNDUP(MONTH(Sales_Data[[#This Row],[Order_Date]])/3,0)</f>
        <v>Q4</v>
      </c>
    </row>
    <row r="621" spans="1:25" x14ac:dyDescent="0.3">
      <c r="A621" t="s">
        <v>1370</v>
      </c>
      <c r="B621" s="1">
        <v>45978</v>
      </c>
      <c r="C621" t="s">
        <v>1371</v>
      </c>
      <c r="D621" t="s">
        <v>397</v>
      </c>
      <c r="E621" t="s">
        <v>119</v>
      </c>
      <c r="F621" t="s">
        <v>146</v>
      </c>
      <c r="G621" t="s">
        <v>75</v>
      </c>
      <c r="H621" t="s">
        <v>185</v>
      </c>
      <c r="I621" t="s">
        <v>261</v>
      </c>
      <c r="J621">
        <v>5</v>
      </c>
      <c r="K621">
        <v>3941.8</v>
      </c>
      <c r="L621">
        <v>0.2</v>
      </c>
      <c r="M621">
        <v>11091.06</v>
      </c>
      <c r="N621" t="s">
        <v>24</v>
      </c>
      <c r="O621" t="s">
        <v>35</v>
      </c>
      <c r="P621" t="s">
        <v>44</v>
      </c>
      <c r="Q621">
        <f>Sales_Data[[#This Row],[Quantity]]*Sales_Data[[#This Row],[Unit_Price]]</f>
        <v>19709</v>
      </c>
      <c r="R621">
        <f>Sales_Data[[#This Row],[Gross_Sales]]*Sales_Data[[#This Row],[Discount]]</f>
        <v>3941.8</v>
      </c>
      <c r="S621">
        <f>Sales_Data[[#This Row],[Gross_Sales]]-Sales_Data[[#This Row],[Discount_Amount]]</f>
        <v>15767.2</v>
      </c>
      <c r="T621">
        <f>Sales_Data[[#This Row],[Net Sales]]-Sales_Data[[#This Row],[Cost]]</f>
        <v>4676.1400000000012</v>
      </c>
      <c r="U621" s="2">
        <f>Sales_Data[[#This Row],[Profit]]/Sales_Data[[#This Row],[Net Sales]]</f>
        <v>0.29657390024861746</v>
      </c>
      <c r="V621">
        <f>YEAR(Sales_Data[[#This Row],[Order_Date]])</f>
        <v>2025</v>
      </c>
      <c r="W621" t="str">
        <f>TEXT(Sales_Data[[#This Row],[Order_Date]],"mmm")</f>
        <v>Nov</v>
      </c>
      <c r="X621">
        <f>MONTH(Sales_Data[[#This Row],[Order_Date]])</f>
        <v>11</v>
      </c>
      <c r="Y621" t="str">
        <f>"Q"&amp;ROUNDUP(MONTH(Sales_Data[[#This Row],[Order_Date]])/3,0)</f>
        <v>Q4</v>
      </c>
    </row>
    <row r="622" spans="1:25" x14ac:dyDescent="0.3">
      <c r="A622" t="s">
        <v>1372</v>
      </c>
      <c r="B622" s="1">
        <v>45999</v>
      </c>
      <c r="C622" t="s">
        <v>1373</v>
      </c>
      <c r="D622" t="s">
        <v>112</v>
      </c>
      <c r="E622" t="s">
        <v>30</v>
      </c>
      <c r="F622" t="s">
        <v>101</v>
      </c>
      <c r="G622" t="s">
        <v>41</v>
      </c>
      <c r="H622" t="s">
        <v>147</v>
      </c>
      <c r="I622" t="s">
        <v>369</v>
      </c>
      <c r="J622">
        <v>1</v>
      </c>
      <c r="K622">
        <v>4071.96</v>
      </c>
      <c r="L622">
        <v>0.1</v>
      </c>
      <c r="M622">
        <v>3175.45</v>
      </c>
      <c r="N622" t="s">
        <v>52</v>
      </c>
      <c r="O622" t="s">
        <v>35</v>
      </c>
      <c r="P622" t="s">
        <v>44</v>
      </c>
      <c r="Q622">
        <f>Sales_Data[[#This Row],[Quantity]]*Sales_Data[[#This Row],[Unit_Price]]</f>
        <v>4071.96</v>
      </c>
      <c r="R622">
        <f>Sales_Data[[#This Row],[Gross_Sales]]*Sales_Data[[#This Row],[Discount]]</f>
        <v>407.19600000000003</v>
      </c>
      <c r="S622">
        <f>Sales_Data[[#This Row],[Gross_Sales]]-Sales_Data[[#This Row],[Discount_Amount]]</f>
        <v>3664.7640000000001</v>
      </c>
      <c r="T622">
        <f>Sales_Data[[#This Row],[Net Sales]]-Sales_Data[[#This Row],[Cost]]</f>
        <v>489.31400000000031</v>
      </c>
      <c r="U622" s="2">
        <f>Sales_Data[[#This Row],[Profit]]/Sales_Data[[#This Row],[Net Sales]]</f>
        <v>0.13351855672015997</v>
      </c>
      <c r="V622">
        <f>YEAR(Sales_Data[[#This Row],[Order_Date]])</f>
        <v>2025</v>
      </c>
      <c r="W622" t="str">
        <f>TEXT(Sales_Data[[#This Row],[Order_Date]],"mmm")</f>
        <v>Dec</v>
      </c>
      <c r="X622">
        <f>MONTH(Sales_Data[[#This Row],[Order_Date]])</f>
        <v>12</v>
      </c>
      <c r="Y622" t="str">
        <f>"Q"&amp;ROUNDUP(MONTH(Sales_Data[[#This Row],[Order_Date]])/3,0)</f>
        <v>Q4</v>
      </c>
    </row>
    <row r="623" spans="1:25" x14ac:dyDescent="0.3">
      <c r="A623" t="s">
        <v>1374</v>
      </c>
      <c r="B623" s="1">
        <v>45802</v>
      </c>
      <c r="C623" t="s">
        <v>1375</v>
      </c>
      <c r="D623" t="s">
        <v>404</v>
      </c>
      <c r="E623" t="s">
        <v>39</v>
      </c>
      <c r="F623" t="s">
        <v>202</v>
      </c>
      <c r="G623" t="s">
        <v>67</v>
      </c>
      <c r="H623" t="s">
        <v>133</v>
      </c>
      <c r="I623" t="s">
        <v>138</v>
      </c>
      <c r="J623">
        <v>1</v>
      </c>
      <c r="K623">
        <v>3485.96</v>
      </c>
      <c r="L623">
        <v>0.05</v>
      </c>
      <c r="M623">
        <v>2912.74</v>
      </c>
      <c r="N623" t="s">
        <v>70</v>
      </c>
      <c r="O623" t="s">
        <v>35</v>
      </c>
      <c r="P623" t="s">
        <v>71</v>
      </c>
      <c r="Q623">
        <f>Sales_Data[[#This Row],[Quantity]]*Sales_Data[[#This Row],[Unit_Price]]</f>
        <v>3485.96</v>
      </c>
      <c r="R623">
        <f>Sales_Data[[#This Row],[Gross_Sales]]*Sales_Data[[#This Row],[Discount]]</f>
        <v>174.298</v>
      </c>
      <c r="S623">
        <f>Sales_Data[[#This Row],[Gross_Sales]]-Sales_Data[[#This Row],[Discount_Amount]]</f>
        <v>3311.6620000000003</v>
      </c>
      <c r="T623">
        <f>Sales_Data[[#This Row],[Net Sales]]-Sales_Data[[#This Row],[Cost]]</f>
        <v>398.92200000000048</v>
      </c>
      <c r="U623" s="2">
        <f>Sales_Data[[#This Row],[Profit]]/Sales_Data[[#This Row],[Net Sales]]</f>
        <v>0.1204597570645798</v>
      </c>
      <c r="V623">
        <f>YEAR(Sales_Data[[#This Row],[Order_Date]])</f>
        <v>2025</v>
      </c>
      <c r="W623" t="str">
        <f>TEXT(Sales_Data[[#This Row],[Order_Date]],"mmm")</f>
        <v>May</v>
      </c>
      <c r="X623">
        <f>MONTH(Sales_Data[[#This Row],[Order_Date]])</f>
        <v>5</v>
      </c>
      <c r="Y623" t="str">
        <f>"Q"&amp;ROUNDUP(MONTH(Sales_Data[[#This Row],[Order_Date]])/3,0)</f>
        <v>Q2</v>
      </c>
    </row>
    <row r="624" spans="1:25" x14ac:dyDescent="0.3">
      <c r="A624" t="s">
        <v>1376</v>
      </c>
      <c r="B624" s="1">
        <v>45984</v>
      </c>
      <c r="C624" t="s">
        <v>1377</v>
      </c>
      <c r="D624" t="s">
        <v>302</v>
      </c>
      <c r="E624" t="s">
        <v>39</v>
      </c>
      <c r="F624" t="s">
        <v>96</v>
      </c>
      <c r="G624" t="s">
        <v>41</v>
      </c>
      <c r="H624" t="s">
        <v>102</v>
      </c>
      <c r="I624" t="s">
        <v>165</v>
      </c>
      <c r="J624">
        <v>1</v>
      </c>
      <c r="K624">
        <v>5957.3</v>
      </c>
      <c r="L624">
        <v>0.1</v>
      </c>
      <c r="M624">
        <v>4286.3100000000004</v>
      </c>
      <c r="N624" t="s">
        <v>24</v>
      </c>
      <c r="O624" t="s">
        <v>35</v>
      </c>
      <c r="P624" t="s">
        <v>26</v>
      </c>
      <c r="Q624">
        <f>Sales_Data[[#This Row],[Quantity]]*Sales_Data[[#This Row],[Unit_Price]]</f>
        <v>5957.3</v>
      </c>
      <c r="R624">
        <f>Sales_Data[[#This Row],[Gross_Sales]]*Sales_Data[[#This Row],[Discount]]</f>
        <v>595.73</v>
      </c>
      <c r="S624">
        <f>Sales_Data[[#This Row],[Gross_Sales]]-Sales_Data[[#This Row],[Discount_Amount]]</f>
        <v>5361.57</v>
      </c>
      <c r="T624">
        <f>Sales_Data[[#This Row],[Net Sales]]-Sales_Data[[#This Row],[Cost]]</f>
        <v>1075.2599999999993</v>
      </c>
      <c r="U624" s="2">
        <f>Sales_Data[[#This Row],[Profit]]/Sales_Data[[#This Row],[Net Sales]]</f>
        <v>0.20054946592136247</v>
      </c>
      <c r="V624">
        <f>YEAR(Sales_Data[[#This Row],[Order_Date]])</f>
        <v>2025</v>
      </c>
      <c r="W624" t="str">
        <f>TEXT(Sales_Data[[#This Row],[Order_Date]],"mmm")</f>
        <v>Nov</v>
      </c>
      <c r="X624">
        <f>MONTH(Sales_Data[[#This Row],[Order_Date]])</f>
        <v>11</v>
      </c>
      <c r="Y624" t="str">
        <f>"Q"&amp;ROUNDUP(MONTH(Sales_Data[[#This Row],[Order_Date]])/3,0)</f>
        <v>Q4</v>
      </c>
    </row>
    <row r="625" spans="1:25" x14ac:dyDescent="0.3">
      <c r="A625" t="s">
        <v>1378</v>
      </c>
      <c r="B625" s="1">
        <v>45874</v>
      </c>
      <c r="C625" t="s">
        <v>1379</v>
      </c>
      <c r="D625" t="s">
        <v>65</v>
      </c>
      <c r="E625" t="s">
        <v>30</v>
      </c>
      <c r="F625" t="s">
        <v>87</v>
      </c>
      <c r="G625" t="s">
        <v>67</v>
      </c>
      <c r="H625" t="s">
        <v>88</v>
      </c>
      <c r="I625" t="s">
        <v>89</v>
      </c>
      <c r="J625">
        <v>1</v>
      </c>
      <c r="K625">
        <v>1873.94</v>
      </c>
      <c r="L625">
        <v>0.05</v>
      </c>
      <c r="M625">
        <v>1157.1099999999999</v>
      </c>
      <c r="N625" t="s">
        <v>24</v>
      </c>
      <c r="O625" t="s">
        <v>53</v>
      </c>
      <c r="P625" t="s">
        <v>44</v>
      </c>
      <c r="Q625">
        <f>Sales_Data[[#This Row],[Quantity]]*Sales_Data[[#This Row],[Unit_Price]]</f>
        <v>1873.94</v>
      </c>
      <c r="R625">
        <f>Sales_Data[[#This Row],[Gross_Sales]]*Sales_Data[[#This Row],[Discount]]</f>
        <v>93.697000000000003</v>
      </c>
      <c r="S625">
        <f>Sales_Data[[#This Row],[Gross_Sales]]-Sales_Data[[#This Row],[Discount_Amount]]</f>
        <v>1780.2429999999999</v>
      </c>
      <c r="T625">
        <f>Sales_Data[[#This Row],[Net Sales]]-Sales_Data[[#This Row],[Cost]]</f>
        <v>623.13300000000004</v>
      </c>
      <c r="U625" s="2">
        <f>Sales_Data[[#This Row],[Profit]]/Sales_Data[[#This Row],[Net Sales]]</f>
        <v>0.35002693452523059</v>
      </c>
      <c r="V625">
        <f>YEAR(Sales_Data[[#This Row],[Order_Date]])</f>
        <v>2025</v>
      </c>
      <c r="W625" t="str">
        <f>TEXT(Sales_Data[[#This Row],[Order_Date]],"mmm")</f>
        <v>Aug</v>
      </c>
      <c r="X625">
        <f>MONTH(Sales_Data[[#This Row],[Order_Date]])</f>
        <v>8</v>
      </c>
      <c r="Y625" t="str">
        <f>"Q"&amp;ROUNDUP(MONTH(Sales_Data[[#This Row],[Order_Date]])/3,0)</f>
        <v>Q3</v>
      </c>
    </row>
    <row r="626" spans="1:25" x14ac:dyDescent="0.3">
      <c r="A626" t="s">
        <v>1380</v>
      </c>
      <c r="B626" s="1">
        <v>45958</v>
      </c>
      <c r="C626" t="s">
        <v>1381</v>
      </c>
      <c r="D626" t="s">
        <v>857</v>
      </c>
      <c r="E626" t="s">
        <v>39</v>
      </c>
      <c r="F626" t="s">
        <v>202</v>
      </c>
      <c r="G626" t="s">
        <v>75</v>
      </c>
      <c r="H626" t="s">
        <v>256</v>
      </c>
      <c r="I626" t="s">
        <v>257</v>
      </c>
      <c r="J626">
        <v>1</v>
      </c>
      <c r="K626">
        <v>6720.4</v>
      </c>
      <c r="L626">
        <v>0.1</v>
      </c>
      <c r="M626">
        <v>4563.28</v>
      </c>
      <c r="N626" t="s">
        <v>24</v>
      </c>
      <c r="O626" t="s">
        <v>25</v>
      </c>
      <c r="P626" t="s">
        <v>44</v>
      </c>
      <c r="Q626">
        <f>Sales_Data[[#This Row],[Quantity]]*Sales_Data[[#This Row],[Unit_Price]]</f>
        <v>6720.4</v>
      </c>
      <c r="R626">
        <f>Sales_Data[[#This Row],[Gross_Sales]]*Sales_Data[[#This Row],[Discount]]</f>
        <v>672.04</v>
      </c>
      <c r="S626">
        <f>Sales_Data[[#This Row],[Gross_Sales]]-Sales_Data[[#This Row],[Discount_Amount]]</f>
        <v>6048.36</v>
      </c>
      <c r="T626">
        <f>Sales_Data[[#This Row],[Net Sales]]-Sales_Data[[#This Row],[Cost]]</f>
        <v>1485.08</v>
      </c>
      <c r="U626" s="2">
        <f>Sales_Data[[#This Row],[Profit]]/Sales_Data[[#This Row],[Net Sales]]</f>
        <v>0.24553432666045011</v>
      </c>
      <c r="V626">
        <f>YEAR(Sales_Data[[#This Row],[Order_Date]])</f>
        <v>2025</v>
      </c>
      <c r="W626" t="str">
        <f>TEXT(Sales_Data[[#This Row],[Order_Date]],"mmm")</f>
        <v>Oct</v>
      </c>
      <c r="X626">
        <f>MONTH(Sales_Data[[#This Row],[Order_Date]])</f>
        <v>10</v>
      </c>
      <c r="Y626" t="str">
        <f>"Q"&amp;ROUNDUP(MONTH(Sales_Data[[#This Row],[Order_Date]])/3,0)</f>
        <v>Q4</v>
      </c>
    </row>
    <row r="627" spans="1:25" x14ac:dyDescent="0.3">
      <c r="A627" t="s">
        <v>1382</v>
      </c>
      <c r="B627" s="1">
        <v>45789</v>
      </c>
      <c r="C627" t="s">
        <v>1130</v>
      </c>
      <c r="D627" t="s">
        <v>313</v>
      </c>
      <c r="E627" t="s">
        <v>30</v>
      </c>
      <c r="F627" t="s">
        <v>156</v>
      </c>
      <c r="G627" t="s">
        <v>21</v>
      </c>
      <c r="H627" t="s">
        <v>297</v>
      </c>
      <c r="I627" t="s">
        <v>494</v>
      </c>
      <c r="J627">
        <v>3</v>
      </c>
      <c r="K627">
        <v>1244.98</v>
      </c>
      <c r="L627">
        <v>0</v>
      </c>
      <c r="M627">
        <v>3077.72</v>
      </c>
      <c r="N627" t="s">
        <v>24</v>
      </c>
      <c r="O627" t="s">
        <v>35</v>
      </c>
      <c r="P627" t="s">
        <v>44</v>
      </c>
      <c r="Q627">
        <f>Sales_Data[[#This Row],[Quantity]]*Sales_Data[[#This Row],[Unit_Price]]</f>
        <v>3734.94</v>
      </c>
      <c r="R627">
        <f>Sales_Data[[#This Row],[Gross_Sales]]*Sales_Data[[#This Row],[Discount]]</f>
        <v>0</v>
      </c>
      <c r="S627">
        <f>Sales_Data[[#This Row],[Gross_Sales]]-Sales_Data[[#This Row],[Discount_Amount]]</f>
        <v>3734.94</v>
      </c>
      <c r="T627">
        <f>Sales_Data[[#This Row],[Net Sales]]-Sales_Data[[#This Row],[Cost]]</f>
        <v>657.22000000000025</v>
      </c>
      <c r="U627" s="2">
        <f>Sales_Data[[#This Row],[Profit]]/Sales_Data[[#This Row],[Net Sales]]</f>
        <v>0.17596534348610693</v>
      </c>
      <c r="V627">
        <f>YEAR(Sales_Data[[#This Row],[Order_Date]])</f>
        <v>2025</v>
      </c>
      <c r="W627" t="str">
        <f>TEXT(Sales_Data[[#This Row],[Order_Date]],"mmm")</f>
        <v>May</v>
      </c>
      <c r="X627">
        <f>MONTH(Sales_Data[[#This Row],[Order_Date]])</f>
        <v>5</v>
      </c>
      <c r="Y627" t="str">
        <f>"Q"&amp;ROUNDUP(MONTH(Sales_Data[[#This Row],[Order_Date]])/3,0)</f>
        <v>Q2</v>
      </c>
    </row>
    <row r="628" spans="1:25" x14ac:dyDescent="0.3">
      <c r="A628" t="s">
        <v>1383</v>
      </c>
      <c r="B628" s="1">
        <v>45949</v>
      </c>
      <c r="C628" t="s">
        <v>1384</v>
      </c>
      <c r="D628" t="s">
        <v>397</v>
      </c>
      <c r="E628" t="s">
        <v>19</v>
      </c>
      <c r="F628" t="s">
        <v>81</v>
      </c>
      <c r="G628" t="s">
        <v>32</v>
      </c>
      <c r="H628" t="s">
        <v>50</v>
      </c>
      <c r="I628" t="s">
        <v>58</v>
      </c>
      <c r="J628">
        <v>2</v>
      </c>
      <c r="K628">
        <v>1361.97</v>
      </c>
      <c r="L628">
        <v>0.05</v>
      </c>
      <c r="M628">
        <v>2222.21</v>
      </c>
      <c r="N628" t="s">
        <v>52</v>
      </c>
      <c r="O628" t="s">
        <v>53</v>
      </c>
      <c r="P628" t="s">
        <v>71</v>
      </c>
      <c r="Q628">
        <f>Sales_Data[[#This Row],[Quantity]]*Sales_Data[[#This Row],[Unit_Price]]</f>
        <v>2723.94</v>
      </c>
      <c r="R628">
        <f>Sales_Data[[#This Row],[Gross_Sales]]*Sales_Data[[#This Row],[Discount]]</f>
        <v>136.197</v>
      </c>
      <c r="S628">
        <f>Sales_Data[[#This Row],[Gross_Sales]]-Sales_Data[[#This Row],[Discount_Amount]]</f>
        <v>2587.7429999999999</v>
      </c>
      <c r="T628">
        <f>Sales_Data[[#This Row],[Net Sales]]-Sales_Data[[#This Row],[Cost]]</f>
        <v>365.5329999999999</v>
      </c>
      <c r="U628" s="2">
        <f>Sales_Data[[#This Row],[Profit]]/Sales_Data[[#This Row],[Net Sales]]</f>
        <v>0.14125552653412643</v>
      </c>
      <c r="V628">
        <f>YEAR(Sales_Data[[#This Row],[Order_Date]])</f>
        <v>2025</v>
      </c>
      <c r="W628" t="str">
        <f>TEXT(Sales_Data[[#This Row],[Order_Date]],"mmm")</f>
        <v>Oct</v>
      </c>
      <c r="X628">
        <f>MONTH(Sales_Data[[#This Row],[Order_Date]])</f>
        <v>10</v>
      </c>
      <c r="Y628" t="str">
        <f>"Q"&amp;ROUNDUP(MONTH(Sales_Data[[#This Row],[Order_Date]])/3,0)</f>
        <v>Q4</v>
      </c>
    </row>
    <row r="629" spans="1:25" x14ac:dyDescent="0.3">
      <c r="A629" t="s">
        <v>1385</v>
      </c>
      <c r="B629" s="1">
        <v>45727</v>
      </c>
      <c r="C629" t="s">
        <v>708</v>
      </c>
      <c r="D629" t="s">
        <v>511</v>
      </c>
      <c r="E629" t="s">
        <v>48</v>
      </c>
      <c r="F629" t="s">
        <v>132</v>
      </c>
      <c r="G629" t="s">
        <v>21</v>
      </c>
      <c r="H629" t="s">
        <v>127</v>
      </c>
      <c r="I629" t="s">
        <v>314</v>
      </c>
      <c r="J629">
        <v>2</v>
      </c>
      <c r="K629">
        <v>56899.09</v>
      </c>
      <c r="L629">
        <v>0</v>
      </c>
      <c r="M629">
        <v>83178.09</v>
      </c>
      <c r="N629" t="s">
        <v>52</v>
      </c>
      <c r="O629" t="s">
        <v>35</v>
      </c>
      <c r="P629" t="s">
        <v>44</v>
      </c>
      <c r="Q629">
        <f>Sales_Data[[#This Row],[Quantity]]*Sales_Data[[#This Row],[Unit_Price]]</f>
        <v>113798.18</v>
      </c>
      <c r="R629">
        <f>Sales_Data[[#This Row],[Gross_Sales]]*Sales_Data[[#This Row],[Discount]]</f>
        <v>0</v>
      </c>
      <c r="S629">
        <f>Sales_Data[[#This Row],[Gross_Sales]]-Sales_Data[[#This Row],[Discount_Amount]]</f>
        <v>113798.18</v>
      </c>
      <c r="T629">
        <f>Sales_Data[[#This Row],[Net Sales]]-Sales_Data[[#This Row],[Cost]]</f>
        <v>30620.089999999997</v>
      </c>
      <c r="U629" s="2">
        <f>Sales_Data[[#This Row],[Profit]]/Sales_Data[[#This Row],[Net Sales]]</f>
        <v>0.26907363544829976</v>
      </c>
      <c r="V629">
        <f>YEAR(Sales_Data[[#This Row],[Order_Date]])</f>
        <v>2025</v>
      </c>
      <c r="W629" t="str">
        <f>TEXT(Sales_Data[[#This Row],[Order_Date]],"mmm")</f>
        <v>Mar</v>
      </c>
      <c r="X629">
        <f>MONTH(Sales_Data[[#This Row],[Order_Date]])</f>
        <v>3</v>
      </c>
      <c r="Y629" t="str">
        <f>"Q"&amp;ROUNDUP(MONTH(Sales_Data[[#This Row],[Order_Date]])/3,0)</f>
        <v>Q1</v>
      </c>
    </row>
    <row r="630" spans="1:25" x14ac:dyDescent="0.3">
      <c r="A630" t="s">
        <v>1386</v>
      </c>
      <c r="B630" s="1">
        <v>45909</v>
      </c>
      <c r="C630" t="s">
        <v>623</v>
      </c>
      <c r="D630" t="s">
        <v>244</v>
      </c>
      <c r="E630" t="s">
        <v>19</v>
      </c>
      <c r="F630" t="s">
        <v>113</v>
      </c>
      <c r="G630" t="s">
        <v>75</v>
      </c>
      <c r="H630" t="s">
        <v>256</v>
      </c>
      <c r="I630" t="s">
        <v>334</v>
      </c>
      <c r="J630">
        <v>2</v>
      </c>
      <c r="K630">
        <v>13713.11</v>
      </c>
      <c r="L630">
        <v>0.05</v>
      </c>
      <c r="M630">
        <v>16155.59</v>
      </c>
      <c r="N630" t="s">
        <v>52</v>
      </c>
      <c r="O630" t="s">
        <v>35</v>
      </c>
      <c r="P630" t="s">
        <v>26</v>
      </c>
      <c r="Q630">
        <f>Sales_Data[[#This Row],[Quantity]]*Sales_Data[[#This Row],[Unit_Price]]</f>
        <v>27426.22</v>
      </c>
      <c r="R630">
        <f>Sales_Data[[#This Row],[Gross_Sales]]*Sales_Data[[#This Row],[Discount]]</f>
        <v>1371.3110000000001</v>
      </c>
      <c r="S630">
        <f>Sales_Data[[#This Row],[Gross_Sales]]-Sales_Data[[#This Row],[Discount_Amount]]</f>
        <v>26054.909</v>
      </c>
      <c r="T630">
        <f>Sales_Data[[#This Row],[Net Sales]]-Sales_Data[[#This Row],[Cost]]</f>
        <v>9899.3189999999995</v>
      </c>
      <c r="U630" s="2">
        <f>Sales_Data[[#This Row],[Profit]]/Sales_Data[[#This Row],[Net Sales]]</f>
        <v>0.37994064765300078</v>
      </c>
      <c r="V630">
        <f>YEAR(Sales_Data[[#This Row],[Order_Date]])</f>
        <v>2025</v>
      </c>
      <c r="W630" t="str">
        <f>TEXT(Sales_Data[[#This Row],[Order_Date]],"mmm")</f>
        <v>Sep</v>
      </c>
      <c r="X630">
        <f>MONTH(Sales_Data[[#This Row],[Order_Date]])</f>
        <v>9</v>
      </c>
      <c r="Y630" t="str">
        <f>"Q"&amp;ROUNDUP(MONTH(Sales_Data[[#This Row],[Order_Date]])/3,0)</f>
        <v>Q3</v>
      </c>
    </row>
    <row r="631" spans="1:25" x14ac:dyDescent="0.3">
      <c r="A631" t="s">
        <v>1387</v>
      </c>
      <c r="B631" s="1">
        <v>45932</v>
      </c>
      <c r="C631" t="s">
        <v>981</v>
      </c>
      <c r="D631" t="s">
        <v>175</v>
      </c>
      <c r="E631" t="s">
        <v>19</v>
      </c>
      <c r="F631" t="s">
        <v>57</v>
      </c>
      <c r="G631" t="s">
        <v>67</v>
      </c>
      <c r="H631" t="s">
        <v>88</v>
      </c>
      <c r="I631" t="s">
        <v>89</v>
      </c>
      <c r="J631">
        <v>1</v>
      </c>
      <c r="K631">
        <v>4713.32</v>
      </c>
      <c r="L631">
        <v>0.1</v>
      </c>
      <c r="M631">
        <v>3078.74</v>
      </c>
      <c r="N631" t="s">
        <v>52</v>
      </c>
      <c r="O631" t="s">
        <v>35</v>
      </c>
      <c r="P631" t="s">
        <v>44</v>
      </c>
      <c r="Q631">
        <f>Sales_Data[[#This Row],[Quantity]]*Sales_Data[[#This Row],[Unit_Price]]</f>
        <v>4713.32</v>
      </c>
      <c r="R631">
        <f>Sales_Data[[#This Row],[Gross_Sales]]*Sales_Data[[#This Row],[Discount]]</f>
        <v>471.33199999999999</v>
      </c>
      <c r="S631">
        <f>Sales_Data[[#This Row],[Gross_Sales]]-Sales_Data[[#This Row],[Discount_Amount]]</f>
        <v>4241.9879999999994</v>
      </c>
      <c r="T631">
        <f>Sales_Data[[#This Row],[Net Sales]]-Sales_Data[[#This Row],[Cost]]</f>
        <v>1163.2479999999996</v>
      </c>
      <c r="U631" s="2">
        <f>Sales_Data[[#This Row],[Profit]]/Sales_Data[[#This Row],[Net Sales]]</f>
        <v>0.2742223693230626</v>
      </c>
      <c r="V631">
        <f>YEAR(Sales_Data[[#This Row],[Order_Date]])</f>
        <v>2025</v>
      </c>
      <c r="W631" t="str">
        <f>TEXT(Sales_Data[[#This Row],[Order_Date]],"mmm")</f>
        <v>Oct</v>
      </c>
      <c r="X631">
        <f>MONTH(Sales_Data[[#This Row],[Order_Date]])</f>
        <v>10</v>
      </c>
      <c r="Y631" t="str">
        <f>"Q"&amp;ROUNDUP(MONTH(Sales_Data[[#This Row],[Order_Date]])/3,0)</f>
        <v>Q4</v>
      </c>
    </row>
    <row r="632" spans="1:25" x14ac:dyDescent="0.3">
      <c r="A632" t="s">
        <v>1388</v>
      </c>
      <c r="B632" s="1">
        <v>46021</v>
      </c>
      <c r="C632" t="s">
        <v>1389</v>
      </c>
      <c r="D632" t="s">
        <v>274</v>
      </c>
      <c r="E632" t="s">
        <v>48</v>
      </c>
      <c r="F632" t="s">
        <v>126</v>
      </c>
      <c r="G632" t="s">
        <v>75</v>
      </c>
      <c r="H632" t="s">
        <v>114</v>
      </c>
      <c r="I632" t="s">
        <v>206</v>
      </c>
      <c r="J632">
        <v>1</v>
      </c>
      <c r="K632">
        <v>64031.09</v>
      </c>
      <c r="L632">
        <v>0.1</v>
      </c>
      <c r="M632">
        <v>44309.64</v>
      </c>
      <c r="N632" t="s">
        <v>24</v>
      </c>
      <c r="O632" t="s">
        <v>53</v>
      </c>
      <c r="P632" t="s">
        <v>71</v>
      </c>
      <c r="Q632">
        <f>Sales_Data[[#This Row],[Quantity]]*Sales_Data[[#This Row],[Unit_Price]]</f>
        <v>64031.09</v>
      </c>
      <c r="R632">
        <f>Sales_Data[[#This Row],[Gross_Sales]]*Sales_Data[[#This Row],[Discount]]</f>
        <v>6403.1090000000004</v>
      </c>
      <c r="S632">
        <f>Sales_Data[[#This Row],[Gross_Sales]]-Sales_Data[[#This Row],[Discount_Amount]]</f>
        <v>57627.981</v>
      </c>
      <c r="T632">
        <f>Sales_Data[[#This Row],[Net Sales]]-Sales_Data[[#This Row],[Cost]]</f>
        <v>13318.341</v>
      </c>
      <c r="U632" s="2">
        <f>Sales_Data[[#This Row],[Profit]]/Sales_Data[[#This Row],[Net Sales]]</f>
        <v>0.23110892953199247</v>
      </c>
      <c r="V632">
        <f>YEAR(Sales_Data[[#This Row],[Order_Date]])</f>
        <v>2025</v>
      </c>
      <c r="W632" t="str">
        <f>TEXT(Sales_Data[[#This Row],[Order_Date]],"mmm")</f>
        <v>Dec</v>
      </c>
      <c r="X632">
        <f>MONTH(Sales_Data[[#This Row],[Order_Date]])</f>
        <v>12</v>
      </c>
      <c r="Y632" t="str">
        <f>"Q"&amp;ROUNDUP(MONTH(Sales_Data[[#This Row],[Order_Date]])/3,0)</f>
        <v>Q4</v>
      </c>
    </row>
    <row r="633" spans="1:25" x14ac:dyDescent="0.3">
      <c r="A633" t="s">
        <v>1390</v>
      </c>
      <c r="B633" s="1">
        <v>45839</v>
      </c>
      <c r="C633" t="s">
        <v>963</v>
      </c>
      <c r="D633" t="s">
        <v>1026</v>
      </c>
      <c r="E633" t="s">
        <v>48</v>
      </c>
      <c r="F633" t="s">
        <v>49</v>
      </c>
      <c r="G633" t="s">
        <v>67</v>
      </c>
      <c r="H633" t="s">
        <v>133</v>
      </c>
      <c r="I633" t="s">
        <v>138</v>
      </c>
      <c r="J633">
        <v>3</v>
      </c>
      <c r="K633">
        <v>33394.79</v>
      </c>
      <c r="L633">
        <v>0.1</v>
      </c>
      <c r="M633">
        <v>58505.25</v>
      </c>
      <c r="N633" t="s">
        <v>70</v>
      </c>
      <c r="O633" t="s">
        <v>35</v>
      </c>
      <c r="P633" t="s">
        <v>26</v>
      </c>
      <c r="Q633">
        <f>Sales_Data[[#This Row],[Quantity]]*Sales_Data[[#This Row],[Unit_Price]]</f>
        <v>100184.37</v>
      </c>
      <c r="R633">
        <f>Sales_Data[[#This Row],[Gross_Sales]]*Sales_Data[[#This Row],[Discount]]</f>
        <v>10018.437</v>
      </c>
      <c r="S633">
        <f>Sales_Data[[#This Row],[Gross_Sales]]-Sales_Data[[#This Row],[Discount_Amount]]</f>
        <v>90165.93299999999</v>
      </c>
      <c r="T633">
        <f>Sales_Data[[#This Row],[Net Sales]]-Sales_Data[[#This Row],[Cost]]</f>
        <v>31660.68299999999</v>
      </c>
      <c r="U633" s="2">
        <f>Sales_Data[[#This Row],[Profit]]/Sales_Data[[#This Row],[Net Sales]]</f>
        <v>0.35113797358476834</v>
      </c>
      <c r="V633">
        <f>YEAR(Sales_Data[[#This Row],[Order_Date]])</f>
        <v>2025</v>
      </c>
      <c r="W633" t="str">
        <f>TEXT(Sales_Data[[#This Row],[Order_Date]],"mmm")</f>
        <v>Jul</v>
      </c>
      <c r="X633">
        <f>MONTH(Sales_Data[[#This Row],[Order_Date]])</f>
        <v>7</v>
      </c>
      <c r="Y633" t="str">
        <f>"Q"&amp;ROUNDUP(MONTH(Sales_Data[[#This Row],[Order_Date]])/3,0)</f>
        <v>Q3</v>
      </c>
    </row>
    <row r="634" spans="1:25" x14ac:dyDescent="0.3">
      <c r="A634" t="s">
        <v>1391</v>
      </c>
      <c r="B634" s="1">
        <v>45824</v>
      </c>
      <c r="C634" t="s">
        <v>1392</v>
      </c>
      <c r="D634" t="s">
        <v>436</v>
      </c>
      <c r="E634" t="s">
        <v>39</v>
      </c>
      <c r="F634" t="s">
        <v>405</v>
      </c>
      <c r="G634" t="s">
        <v>67</v>
      </c>
      <c r="H634" t="s">
        <v>88</v>
      </c>
      <c r="I634" t="s">
        <v>89</v>
      </c>
      <c r="J634">
        <v>3</v>
      </c>
      <c r="K634">
        <v>6677.03</v>
      </c>
      <c r="L634">
        <v>0.2</v>
      </c>
      <c r="M634">
        <v>12627.39</v>
      </c>
      <c r="N634" t="s">
        <v>70</v>
      </c>
      <c r="O634" t="s">
        <v>53</v>
      </c>
      <c r="P634" t="s">
        <v>44</v>
      </c>
      <c r="Q634">
        <f>Sales_Data[[#This Row],[Quantity]]*Sales_Data[[#This Row],[Unit_Price]]</f>
        <v>20031.09</v>
      </c>
      <c r="R634">
        <f>Sales_Data[[#This Row],[Gross_Sales]]*Sales_Data[[#This Row],[Discount]]</f>
        <v>4006.2180000000003</v>
      </c>
      <c r="S634">
        <f>Sales_Data[[#This Row],[Gross_Sales]]-Sales_Data[[#This Row],[Discount_Amount]]</f>
        <v>16024.871999999999</v>
      </c>
      <c r="T634">
        <f>Sales_Data[[#This Row],[Net Sales]]-Sales_Data[[#This Row],[Cost]]</f>
        <v>3397.482</v>
      </c>
      <c r="U634" s="2">
        <f>Sales_Data[[#This Row],[Profit]]/Sales_Data[[#This Row],[Net Sales]]</f>
        <v>0.21201305071266716</v>
      </c>
      <c r="V634">
        <f>YEAR(Sales_Data[[#This Row],[Order_Date]])</f>
        <v>2025</v>
      </c>
      <c r="W634" t="str">
        <f>TEXT(Sales_Data[[#This Row],[Order_Date]],"mmm")</f>
        <v>Jun</v>
      </c>
      <c r="X634">
        <f>MONTH(Sales_Data[[#This Row],[Order_Date]])</f>
        <v>6</v>
      </c>
      <c r="Y634" t="str">
        <f>"Q"&amp;ROUNDUP(MONTH(Sales_Data[[#This Row],[Order_Date]])/3,0)</f>
        <v>Q2</v>
      </c>
    </row>
    <row r="635" spans="1:25" x14ac:dyDescent="0.3">
      <c r="A635" t="s">
        <v>1393</v>
      </c>
      <c r="B635" s="1">
        <v>45748</v>
      </c>
      <c r="C635" t="s">
        <v>46</v>
      </c>
      <c r="D635" t="s">
        <v>414</v>
      </c>
      <c r="E635" t="s">
        <v>48</v>
      </c>
      <c r="F635" t="s">
        <v>49</v>
      </c>
      <c r="G635" t="s">
        <v>67</v>
      </c>
      <c r="H635" t="s">
        <v>88</v>
      </c>
      <c r="I635" t="s">
        <v>157</v>
      </c>
      <c r="J635">
        <v>1</v>
      </c>
      <c r="K635">
        <v>33569.33</v>
      </c>
      <c r="L635">
        <v>0</v>
      </c>
      <c r="M635">
        <v>25724.33</v>
      </c>
      <c r="N635" t="s">
        <v>24</v>
      </c>
      <c r="O635" t="s">
        <v>35</v>
      </c>
      <c r="P635" t="s">
        <v>44</v>
      </c>
      <c r="Q635">
        <f>Sales_Data[[#This Row],[Quantity]]*Sales_Data[[#This Row],[Unit_Price]]</f>
        <v>33569.33</v>
      </c>
      <c r="R635">
        <f>Sales_Data[[#This Row],[Gross_Sales]]*Sales_Data[[#This Row],[Discount]]</f>
        <v>0</v>
      </c>
      <c r="S635">
        <f>Sales_Data[[#This Row],[Gross_Sales]]-Sales_Data[[#This Row],[Discount_Amount]]</f>
        <v>33569.33</v>
      </c>
      <c r="T635">
        <f>Sales_Data[[#This Row],[Net Sales]]-Sales_Data[[#This Row],[Cost]]</f>
        <v>7845</v>
      </c>
      <c r="U635" s="2">
        <f>Sales_Data[[#This Row],[Profit]]/Sales_Data[[#This Row],[Net Sales]]</f>
        <v>0.23369545951617143</v>
      </c>
      <c r="V635">
        <f>YEAR(Sales_Data[[#This Row],[Order_Date]])</f>
        <v>2025</v>
      </c>
      <c r="W635" t="str">
        <f>TEXT(Sales_Data[[#This Row],[Order_Date]],"mmm")</f>
        <v>Apr</v>
      </c>
      <c r="X635">
        <f>MONTH(Sales_Data[[#This Row],[Order_Date]])</f>
        <v>4</v>
      </c>
      <c r="Y635" t="str">
        <f>"Q"&amp;ROUNDUP(MONTH(Sales_Data[[#This Row],[Order_Date]])/3,0)</f>
        <v>Q2</v>
      </c>
    </row>
    <row r="636" spans="1:25" x14ac:dyDescent="0.3">
      <c r="A636" t="s">
        <v>1394</v>
      </c>
      <c r="B636" s="1">
        <v>45859</v>
      </c>
      <c r="C636" t="s">
        <v>1395</v>
      </c>
      <c r="D636" t="s">
        <v>541</v>
      </c>
      <c r="E636" t="s">
        <v>19</v>
      </c>
      <c r="F636" t="s">
        <v>57</v>
      </c>
      <c r="G636" t="s">
        <v>21</v>
      </c>
      <c r="H636" t="s">
        <v>22</v>
      </c>
      <c r="I636" t="s">
        <v>23</v>
      </c>
      <c r="J636">
        <v>1</v>
      </c>
      <c r="K636">
        <v>8863.43</v>
      </c>
      <c r="L636">
        <v>0.05</v>
      </c>
      <c r="M636">
        <v>6266.58</v>
      </c>
      <c r="N636" t="s">
        <v>24</v>
      </c>
      <c r="O636" t="s">
        <v>53</v>
      </c>
      <c r="P636" t="s">
        <v>44</v>
      </c>
      <c r="Q636">
        <f>Sales_Data[[#This Row],[Quantity]]*Sales_Data[[#This Row],[Unit_Price]]</f>
        <v>8863.43</v>
      </c>
      <c r="R636">
        <f>Sales_Data[[#This Row],[Gross_Sales]]*Sales_Data[[#This Row],[Discount]]</f>
        <v>443.17150000000004</v>
      </c>
      <c r="S636">
        <f>Sales_Data[[#This Row],[Gross_Sales]]-Sales_Data[[#This Row],[Discount_Amount]]</f>
        <v>8420.2584999999999</v>
      </c>
      <c r="T636">
        <f>Sales_Data[[#This Row],[Net Sales]]-Sales_Data[[#This Row],[Cost]]</f>
        <v>2153.6785</v>
      </c>
      <c r="U636" s="2">
        <f>Sales_Data[[#This Row],[Profit]]/Sales_Data[[#This Row],[Net Sales]]</f>
        <v>0.25577344210988295</v>
      </c>
      <c r="V636">
        <f>YEAR(Sales_Data[[#This Row],[Order_Date]])</f>
        <v>2025</v>
      </c>
      <c r="W636" t="str">
        <f>TEXT(Sales_Data[[#This Row],[Order_Date]],"mmm")</f>
        <v>Jul</v>
      </c>
      <c r="X636">
        <f>MONTH(Sales_Data[[#This Row],[Order_Date]])</f>
        <v>7</v>
      </c>
      <c r="Y636" t="str">
        <f>"Q"&amp;ROUNDUP(MONTH(Sales_Data[[#This Row],[Order_Date]])/3,0)</f>
        <v>Q3</v>
      </c>
    </row>
    <row r="637" spans="1:25" x14ac:dyDescent="0.3">
      <c r="A637" t="s">
        <v>1396</v>
      </c>
      <c r="B637" s="1">
        <v>46003</v>
      </c>
      <c r="C637" t="s">
        <v>1397</v>
      </c>
      <c r="D637" t="s">
        <v>74</v>
      </c>
      <c r="E637" t="s">
        <v>30</v>
      </c>
      <c r="F637" t="s">
        <v>156</v>
      </c>
      <c r="G637" t="s">
        <v>41</v>
      </c>
      <c r="H637" t="s">
        <v>42</v>
      </c>
      <c r="I637" t="s">
        <v>82</v>
      </c>
      <c r="J637">
        <v>1</v>
      </c>
      <c r="K637">
        <v>2383.41</v>
      </c>
      <c r="L637">
        <v>0.05</v>
      </c>
      <c r="M637">
        <v>1723.11</v>
      </c>
      <c r="N637" t="s">
        <v>52</v>
      </c>
      <c r="O637" t="s">
        <v>35</v>
      </c>
      <c r="P637" t="s">
        <v>71</v>
      </c>
      <c r="Q637">
        <f>Sales_Data[[#This Row],[Quantity]]*Sales_Data[[#This Row],[Unit_Price]]</f>
        <v>2383.41</v>
      </c>
      <c r="R637">
        <f>Sales_Data[[#This Row],[Gross_Sales]]*Sales_Data[[#This Row],[Discount]]</f>
        <v>119.1705</v>
      </c>
      <c r="S637">
        <f>Sales_Data[[#This Row],[Gross_Sales]]-Sales_Data[[#This Row],[Discount_Amount]]</f>
        <v>2264.2394999999997</v>
      </c>
      <c r="T637">
        <f>Sales_Data[[#This Row],[Net Sales]]-Sales_Data[[#This Row],[Cost]]</f>
        <v>541.12949999999978</v>
      </c>
      <c r="U637" s="2">
        <f>Sales_Data[[#This Row],[Profit]]/Sales_Data[[#This Row],[Net Sales]]</f>
        <v>0.23898951502259361</v>
      </c>
      <c r="V637">
        <f>YEAR(Sales_Data[[#This Row],[Order_Date]])</f>
        <v>2025</v>
      </c>
      <c r="W637" t="str">
        <f>TEXT(Sales_Data[[#This Row],[Order_Date]],"mmm")</f>
        <v>Dec</v>
      </c>
      <c r="X637">
        <f>MONTH(Sales_Data[[#This Row],[Order_Date]])</f>
        <v>12</v>
      </c>
      <c r="Y637" t="str">
        <f>"Q"&amp;ROUNDUP(MONTH(Sales_Data[[#This Row],[Order_Date]])/3,0)</f>
        <v>Q4</v>
      </c>
    </row>
    <row r="638" spans="1:25" x14ac:dyDescent="0.3">
      <c r="A638" t="s">
        <v>1398</v>
      </c>
      <c r="B638" s="1">
        <v>45676</v>
      </c>
      <c r="C638" t="s">
        <v>1399</v>
      </c>
      <c r="D638" t="s">
        <v>224</v>
      </c>
      <c r="E638" t="s">
        <v>119</v>
      </c>
      <c r="F638" t="s">
        <v>184</v>
      </c>
      <c r="G638" t="s">
        <v>67</v>
      </c>
      <c r="H638" t="s">
        <v>133</v>
      </c>
      <c r="I638" t="s">
        <v>134</v>
      </c>
      <c r="J638">
        <v>1</v>
      </c>
      <c r="K638">
        <v>3346.44</v>
      </c>
      <c r="L638">
        <v>0.1</v>
      </c>
      <c r="M638">
        <v>1890.67</v>
      </c>
      <c r="N638" t="s">
        <v>52</v>
      </c>
      <c r="O638" t="s">
        <v>35</v>
      </c>
      <c r="P638" t="s">
        <v>44</v>
      </c>
      <c r="Q638">
        <f>Sales_Data[[#This Row],[Quantity]]*Sales_Data[[#This Row],[Unit_Price]]</f>
        <v>3346.44</v>
      </c>
      <c r="R638">
        <f>Sales_Data[[#This Row],[Gross_Sales]]*Sales_Data[[#This Row],[Discount]]</f>
        <v>334.64400000000001</v>
      </c>
      <c r="S638">
        <f>Sales_Data[[#This Row],[Gross_Sales]]-Sales_Data[[#This Row],[Discount_Amount]]</f>
        <v>3011.7960000000003</v>
      </c>
      <c r="T638">
        <f>Sales_Data[[#This Row],[Net Sales]]-Sales_Data[[#This Row],[Cost]]</f>
        <v>1121.1260000000002</v>
      </c>
      <c r="U638" s="2">
        <f>Sales_Data[[#This Row],[Profit]]/Sales_Data[[#This Row],[Net Sales]]</f>
        <v>0.37224499932930388</v>
      </c>
      <c r="V638">
        <f>YEAR(Sales_Data[[#This Row],[Order_Date]])</f>
        <v>2025</v>
      </c>
      <c r="W638" t="str">
        <f>TEXT(Sales_Data[[#This Row],[Order_Date]],"mmm")</f>
        <v>Jan</v>
      </c>
      <c r="X638">
        <f>MONTH(Sales_Data[[#This Row],[Order_Date]])</f>
        <v>1</v>
      </c>
      <c r="Y638" t="str">
        <f>"Q"&amp;ROUNDUP(MONTH(Sales_Data[[#This Row],[Order_Date]])/3,0)</f>
        <v>Q1</v>
      </c>
    </row>
    <row r="639" spans="1:25" x14ac:dyDescent="0.3">
      <c r="A639" t="s">
        <v>1400</v>
      </c>
      <c r="B639" s="1">
        <v>45696</v>
      </c>
      <c r="C639" t="s">
        <v>1401</v>
      </c>
      <c r="D639" t="s">
        <v>106</v>
      </c>
      <c r="E639" t="s">
        <v>39</v>
      </c>
      <c r="F639" t="s">
        <v>405</v>
      </c>
      <c r="G639" t="s">
        <v>41</v>
      </c>
      <c r="H639" t="s">
        <v>171</v>
      </c>
      <c r="I639" t="s">
        <v>191</v>
      </c>
      <c r="J639">
        <v>1</v>
      </c>
      <c r="K639">
        <v>3922.43</v>
      </c>
      <c r="L639">
        <v>0.05</v>
      </c>
      <c r="M639">
        <v>3039.74</v>
      </c>
      <c r="N639" t="s">
        <v>52</v>
      </c>
      <c r="O639" t="s">
        <v>35</v>
      </c>
      <c r="P639" t="s">
        <v>71</v>
      </c>
      <c r="Q639">
        <f>Sales_Data[[#This Row],[Quantity]]*Sales_Data[[#This Row],[Unit_Price]]</f>
        <v>3922.43</v>
      </c>
      <c r="R639">
        <f>Sales_Data[[#This Row],[Gross_Sales]]*Sales_Data[[#This Row],[Discount]]</f>
        <v>196.1215</v>
      </c>
      <c r="S639">
        <f>Sales_Data[[#This Row],[Gross_Sales]]-Sales_Data[[#This Row],[Discount_Amount]]</f>
        <v>3726.3084999999996</v>
      </c>
      <c r="T639">
        <f>Sales_Data[[#This Row],[Net Sales]]-Sales_Data[[#This Row],[Cost]]</f>
        <v>686.56849999999986</v>
      </c>
      <c r="U639" s="2">
        <f>Sales_Data[[#This Row],[Profit]]/Sales_Data[[#This Row],[Net Sales]]</f>
        <v>0.18424896918760214</v>
      </c>
      <c r="V639">
        <f>YEAR(Sales_Data[[#This Row],[Order_Date]])</f>
        <v>2025</v>
      </c>
      <c r="W639" t="str">
        <f>TEXT(Sales_Data[[#This Row],[Order_Date]],"mmm")</f>
        <v>Feb</v>
      </c>
      <c r="X639">
        <f>MONTH(Sales_Data[[#This Row],[Order_Date]])</f>
        <v>2</v>
      </c>
      <c r="Y639" t="str">
        <f>"Q"&amp;ROUNDUP(MONTH(Sales_Data[[#This Row],[Order_Date]])/3,0)</f>
        <v>Q1</v>
      </c>
    </row>
    <row r="640" spans="1:25" x14ac:dyDescent="0.3">
      <c r="A640" t="s">
        <v>1402</v>
      </c>
      <c r="B640" s="1">
        <v>45783</v>
      </c>
      <c r="C640" t="s">
        <v>1403</v>
      </c>
      <c r="D640" t="s">
        <v>366</v>
      </c>
      <c r="E640" t="s">
        <v>119</v>
      </c>
      <c r="F640" t="s">
        <v>120</v>
      </c>
      <c r="G640" t="s">
        <v>67</v>
      </c>
      <c r="H640" t="s">
        <v>133</v>
      </c>
      <c r="I640" t="s">
        <v>138</v>
      </c>
      <c r="J640">
        <v>2</v>
      </c>
      <c r="K640">
        <v>4346.71</v>
      </c>
      <c r="L640">
        <v>0</v>
      </c>
      <c r="M640">
        <v>6969.34</v>
      </c>
      <c r="N640" t="s">
        <v>24</v>
      </c>
      <c r="O640" t="s">
        <v>25</v>
      </c>
      <c r="P640" t="s">
        <v>71</v>
      </c>
      <c r="Q640">
        <f>Sales_Data[[#This Row],[Quantity]]*Sales_Data[[#This Row],[Unit_Price]]</f>
        <v>8693.42</v>
      </c>
      <c r="R640">
        <f>Sales_Data[[#This Row],[Gross_Sales]]*Sales_Data[[#This Row],[Discount]]</f>
        <v>0</v>
      </c>
      <c r="S640">
        <f>Sales_Data[[#This Row],[Gross_Sales]]-Sales_Data[[#This Row],[Discount_Amount]]</f>
        <v>8693.42</v>
      </c>
      <c r="T640">
        <f>Sales_Data[[#This Row],[Net Sales]]-Sales_Data[[#This Row],[Cost]]</f>
        <v>1724.08</v>
      </c>
      <c r="U640" s="2">
        <f>Sales_Data[[#This Row],[Profit]]/Sales_Data[[#This Row],[Net Sales]]</f>
        <v>0.19832010877192174</v>
      </c>
      <c r="V640">
        <f>YEAR(Sales_Data[[#This Row],[Order_Date]])</f>
        <v>2025</v>
      </c>
      <c r="W640" t="str">
        <f>TEXT(Sales_Data[[#This Row],[Order_Date]],"mmm")</f>
        <v>May</v>
      </c>
      <c r="X640">
        <f>MONTH(Sales_Data[[#This Row],[Order_Date]])</f>
        <v>5</v>
      </c>
      <c r="Y640" t="str">
        <f>"Q"&amp;ROUNDUP(MONTH(Sales_Data[[#This Row],[Order_Date]])/3,0)</f>
        <v>Q2</v>
      </c>
    </row>
    <row r="641" spans="1:25" x14ac:dyDescent="0.3">
      <c r="A641" t="s">
        <v>1404</v>
      </c>
      <c r="B641" s="1">
        <v>45830</v>
      </c>
      <c r="C641" t="s">
        <v>1405</v>
      </c>
      <c r="D641" t="s">
        <v>393</v>
      </c>
      <c r="E641" t="s">
        <v>39</v>
      </c>
      <c r="F641" t="s">
        <v>40</v>
      </c>
      <c r="G641" t="s">
        <v>21</v>
      </c>
      <c r="H641" t="s">
        <v>22</v>
      </c>
      <c r="I641" t="s">
        <v>62</v>
      </c>
      <c r="J641">
        <v>3</v>
      </c>
      <c r="K641">
        <v>642.53</v>
      </c>
      <c r="L641">
        <v>0.05</v>
      </c>
      <c r="M641">
        <v>1230.95</v>
      </c>
      <c r="N641" t="s">
        <v>24</v>
      </c>
      <c r="O641" t="s">
        <v>35</v>
      </c>
      <c r="P641" t="s">
        <v>44</v>
      </c>
      <c r="Q641">
        <f>Sales_Data[[#This Row],[Quantity]]*Sales_Data[[#This Row],[Unit_Price]]</f>
        <v>1927.59</v>
      </c>
      <c r="R641">
        <f>Sales_Data[[#This Row],[Gross_Sales]]*Sales_Data[[#This Row],[Discount]]</f>
        <v>96.379500000000007</v>
      </c>
      <c r="S641">
        <f>Sales_Data[[#This Row],[Gross_Sales]]-Sales_Data[[#This Row],[Discount_Amount]]</f>
        <v>1831.2104999999999</v>
      </c>
      <c r="T641">
        <f>Sales_Data[[#This Row],[Net Sales]]-Sales_Data[[#This Row],[Cost]]</f>
        <v>600.26049999999987</v>
      </c>
      <c r="U641" s="2">
        <f>Sales_Data[[#This Row],[Profit]]/Sales_Data[[#This Row],[Net Sales]]</f>
        <v>0.32779437426773161</v>
      </c>
      <c r="V641">
        <f>YEAR(Sales_Data[[#This Row],[Order_Date]])</f>
        <v>2025</v>
      </c>
      <c r="W641" t="str">
        <f>TEXT(Sales_Data[[#This Row],[Order_Date]],"mmm")</f>
        <v>Jun</v>
      </c>
      <c r="X641">
        <f>MONTH(Sales_Data[[#This Row],[Order_Date]])</f>
        <v>6</v>
      </c>
      <c r="Y641" t="str">
        <f>"Q"&amp;ROUNDUP(MONTH(Sales_Data[[#This Row],[Order_Date]])/3,0)</f>
        <v>Q2</v>
      </c>
    </row>
    <row r="642" spans="1:25" x14ac:dyDescent="0.3">
      <c r="A642" t="s">
        <v>1406</v>
      </c>
      <c r="B642" s="1">
        <v>45798</v>
      </c>
      <c r="C642" t="s">
        <v>1237</v>
      </c>
      <c r="D642" t="s">
        <v>765</v>
      </c>
      <c r="E642" t="s">
        <v>48</v>
      </c>
      <c r="F642" t="s">
        <v>132</v>
      </c>
      <c r="G642" t="s">
        <v>21</v>
      </c>
      <c r="H642" t="s">
        <v>22</v>
      </c>
      <c r="I642" t="s">
        <v>62</v>
      </c>
      <c r="J642">
        <v>1</v>
      </c>
      <c r="K642">
        <v>18037.64</v>
      </c>
      <c r="L642">
        <v>0.2</v>
      </c>
      <c r="M642">
        <v>9234.24</v>
      </c>
      <c r="N642" t="s">
        <v>52</v>
      </c>
      <c r="O642" t="s">
        <v>53</v>
      </c>
      <c r="P642" t="s">
        <v>71</v>
      </c>
      <c r="Q642">
        <f>Sales_Data[[#This Row],[Quantity]]*Sales_Data[[#This Row],[Unit_Price]]</f>
        <v>18037.64</v>
      </c>
      <c r="R642">
        <f>Sales_Data[[#This Row],[Gross_Sales]]*Sales_Data[[#This Row],[Discount]]</f>
        <v>3607.5280000000002</v>
      </c>
      <c r="S642">
        <f>Sales_Data[[#This Row],[Gross_Sales]]-Sales_Data[[#This Row],[Discount_Amount]]</f>
        <v>14430.111999999999</v>
      </c>
      <c r="T642">
        <f>Sales_Data[[#This Row],[Net Sales]]-Sales_Data[[#This Row],[Cost]]</f>
        <v>5195.8719999999994</v>
      </c>
      <c r="U642" s="2">
        <f>Sales_Data[[#This Row],[Profit]]/Sales_Data[[#This Row],[Net Sales]]</f>
        <v>0.36007149494057977</v>
      </c>
      <c r="V642">
        <f>YEAR(Sales_Data[[#This Row],[Order_Date]])</f>
        <v>2025</v>
      </c>
      <c r="W642" t="str">
        <f>TEXT(Sales_Data[[#This Row],[Order_Date]],"mmm")</f>
        <v>May</v>
      </c>
      <c r="X642">
        <f>MONTH(Sales_Data[[#This Row],[Order_Date]])</f>
        <v>5</v>
      </c>
      <c r="Y642" t="str">
        <f>"Q"&amp;ROUNDUP(MONTH(Sales_Data[[#This Row],[Order_Date]])/3,0)</f>
        <v>Q2</v>
      </c>
    </row>
    <row r="643" spans="1:25" x14ac:dyDescent="0.3">
      <c r="A643" t="s">
        <v>1407</v>
      </c>
      <c r="B643" s="1">
        <v>45899</v>
      </c>
      <c r="C643" t="s">
        <v>557</v>
      </c>
      <c r="D643" t="s">
        <v>283</v>
      </c>
      <c r="E643" t="s">
        <v>39</v>
      </c>
      <c r="F643" t="s">
        <v>107</v>
      </c>
      <c r="G643" t="s">
        <v>32</v>
      </c>
      <c r="H643" t="s">
        <v>50</v>
      </c>
      <c r="I643" t="s">
        <v>58</v>
      </c>
      <c r="J643">
        <v>2</v>
      </c>
      <c r="K643">
        <v>1806.61</v>
      </c>
      <c r="L643">
        <v>0.15</v>
      </c>
      <c r="M643">
        <v>2217.6999999999998</v>
      </c>
      <c r="N643" t="s">
        <v>70</v>
      </c>
      <c r="O643" t="s">
        <v>53</v>
      </c>
      <c r="P643" t="s">
        <v>26</v>
      </c>
      <c r="Q643">
        <f>Sales_Data[[#This Row],[Quantity]]*Sales_Data[[#This Row],[Unit_Price]]</f>
        <v>3613.22</v>
      </c>
      <c r="R643">
        <f>Sales_Data[[#This Row],[Gross_Sales]]*Sales_Data[[#This Row],[Discount]]</f>
        <v>541.98299999999995</v>
      </c>
      <c r="S643">
        <f>Sales_Data[[#This Row],[Gross_Sales]]-Sales_Data[[#This Row],[Discount_Amount]]</f>
        <v>3071.2370000000001</v>
      </c>
      <c r="T643">
        <f>Sales_Data[[#This Row],[Net Sales]]-Sales_Data[[#This Row],[Cost]]</f>
        <v>853.53700000000026</v>
      </c>
      <c r="U643" s="2">
        <f>Sales_Data[[#This Row],[Profit]]/Sales_Data[[#This Row],[Net Sales]]</f>
        <v>0.27791310146367743</v>
      </c>
      <c r="V643">
        <f>YEAR(Sales_Data[[#This Row],[Order_Date]])</f>
        <v>2025</v>
      </c>
      <c r="W643" t="str">
        <f>TEXT(Sales_Data[[#This Row],[Order_Date]],"mmm")</f>
        <v>Aug</v>
      </c>
      <c r="X643">
        <f>MONTH(Sales_Data[[#This Row],[Order_Date]])</f>
        <v>8</v>
      </c>
      <c r="Y643" t="str">
        <f>"Q"&amp;ROUNDUP(MONTH(Sales_Data[[#This Row],[Order_Date]])/3,0)</f>
        <v>Q3</v>
      </c>
    </row>
    <row r="644" spans="1:25" x14ac:dyDescent="0.3">
      <c r="A644" t="s">
        <v>1408</v>
      </c>
      <c r="B644" s="1">
        <v>45877</v>
      </c>
      <c r="C644" t="s">
        <v>1409</v>
      </c>
      <c r="D644" t="s">
        <v>80</v>
      </c>
      <c r="E644" t="s">
        <v>39</v>
      </c>
      <c r="F644" t="s">
        <v>107</v>
      </c>
      <c r="G644" t="s">
        <v>75</v>
      </c>
      <c r="H644" t="s">
        <v>114</v>
      </c>
      <c r="I644" t="s">
        <v>115</v>
      </c>
      <c r="J644">
        <v>1</v>
      </c>
      <c r="K644">
        <v>6125.07</v>
      </c>
      <c r="L644">
        <v>0.05</v>
      </c>
      <c r="M644">
        <v>4753.66</v>
      </c>
      <c r="N644" t="s">
        <v>24</v>
      </c>
      <c r="O644" t="s">
        <v>35</v>
      </c>
      <c r="P644" t="s">
        <v>44</v>
      </c>
      <c r="Q644">
        <f>Sales_Data[[#This Row],[Quantity]]*Sales_Data[[#This Row],[Unit_Price]]</f>
        <v>6125.07</v>
      </c>
      <c r="R644">
        <f>Sales_Data[[#This Row],[Gross_Sales]]*Sales_Data[[#This Row],[Discount]]</f>
        <v>306.25349999999997</v>
      </c>
      <c r="S644">
        <f>Sales_Data[[#This Row],[Gross_Sales]]-Sales_Data[[#This Row],[Discount_Amount]]</f>
        <v>5818.8164999999999</v>
      </c>
      <c r="T644">
        <f>Sales_Data[[#This Row],[Net Sales]]-Sales_Data[[#This Row],[Cost]]</f>
        <v>1065.1565000000001</v>
      </c>
      <c r="U644" s="2">
        <f>Sales_Data[[#This Row],[Profit]]/Sales_Data[[#This Row],[Net Sales]]</f>
        <v>0.18305380484158593</v>
      </c>
      <c r="V644">
        <f>YEAR(Sales_Data[[#This Row],[Order_Date]])</f>
        <v>2025</v>
      </c>
      <c r="W644" t="str">
        <f>TEXT(Sales_Data[[#This Row],[Order_Date]],"mmm")</f>
        <v>Aug</v>
      </c>
      <c r="X644">
        <f>MONTH(Sales_Data[[#This Row],[Order_Date]])</f>
        <v>8</v>
      </c>
      <c r="Y644" t="str">
        <f>"Q"&amp;ROUNDUP(MONTH(Sales_Data[[#This Row],[Order_Date]])/3,0)</f>
        <v>Q3</v>
      </c>
    </row>
    <row r="645" spans="1:25" x14ac:dyDescent="0.3">
      <c r="A645" t="s">
        <v>1410</v>
      </c>
      <c r="B645" s="1">
        <v>45783</v>
      </c>
      <c r="C645" t="s">
        <v>1411</v>
      </c>
      <c r="D645" t="s">
        <v>541</v>
      </c>
      <c r="E645" t="s">
        <v>19</v>
      </c>
      <c r="F645" t="s">
        <v>57</v>
      </c>
      <c r="G645" t="s">
        <v>21</v>
      </c>
      <c r="H645" t="s">
        <v>127</v>
      </c>
      <c r="I645" t="s">
        <v>314</v>
      </c>
      <c r="J645">
        <v>2</v>
      </c>
      <c r="K645">
        <v>11060.45</v>
      </c>
      <c r="L645">
        <v>0.15</v>
      </c>
      <c r="M645">
        <v>13590.47</v>
      </c>
      <c r="N645" t="s">
        <v>52</v>
      </c>
      <c r="O645" t="s">
        <v>53</v>
      </c>
      <c r="P645" t="s">
        <v>26</v>
      </c>
      <c r="Q645">
        <f>Sales_Data[[#This Row],[Quantity]]*Sales_Data[[#This Row],[Unit_Price]]</f>
        <v>22120.9</v>
      </c>
      <c r="R645">
        <f>Sales_Data[[#This Row],[Gross_Sales]]*Sales_Data[[#This Row],[Discount]]</f>
        <v>3318.1350000000002</v>
      </c>
      <c r="S645">
        <f>Sales_Data[[#This Row],[Gross_Sales]]-Sales_Data[[#This Row],[Discount_Amount]]</f>
        <v>18802.764999999999</v>
      </c>
      <c r="T645">
        <f>Sales_Data[[#This Row],[Net Sales]]-Sales_Data[[#This Row],[Cost]]</f>
        <v>5212.2950000000001</v>
      </c>
      <c r="U645" s="2">
        <f>Sales_Data[[#This Row],[Profit]]/Sales_Data[[#This Row],[Net Sales]]</f>
        <v>0.27720896368167131</v>
      </c>
      <c r="V645">
        <f>YEAR(Sales_Data[[#This Row],[Order_Date]])</f>
        <v>2025</v>
      </c>
      <c r="W645" t="str">
        <f>TEXT(Sales_Data[[#This Row],[Order_Date]],"mmm")</f>
        <v>May</v>
      </c>
      <c r="X645">
        <f>MONTH(Sales_Data[[#This Row],[Order_Date]])</f>
        <v>5</v>
      </c>
      <c r="Y645" t="str">
        <f>"Q"&amp;ROUNDUP(MONTH(Sales_Data[[#This Row],[Order_Date]])/3,0)</f>
        <v>Q2</v>
      </c>
    </row>
    <row r="646" spans="1:25" x14ac:dyDescent="0.3">
      <c r="A646" t="s">
        <v>1412</v>
      </c>
      <c r="B646" s="1">
        <v>45715</v>
      </c>
      <c r="C646" t="s">
        <v>1047</v>
      </c>
      <c r="D646" t="s">
        <v>183</v>
      </c>
      <c r="E646" t="s">
        <v>48</v>
      </c>
      <c r="F646" t="s">
        <v>126</v>
      </c>
      <c r="G646" t="s">
        <v>41</v>
      </c>
      <c r="H646" t="s">
        <v>147</v>
      </c>
      <c r="I646" t="s">
        <v>369</v>
      </c>
      <c r="J646">
        <v>2</v>
      </c>
      <c r="K646">
        <v>49993.88</v>
      </c>
      <c r="L646">
        <v>0</v>
      </c>
      <c r="M646">
        <v>80778.48</v>
      </c>
      <c r="N646" t="s">
        <v>24</v>
      </c>
      <c r="O646" t="s">
        <v>35</v>
      </c>
      <c r="P646" t="s">
        <v>71</v>
      </c>
      <c r="Q646">
        <f>Sales_Data[[#This Row],[Quantity]]*Sales_Data[[#This Row],[Unit_Price]]</f>
        <v>99987.76</v>
      </c>
      <c r="R646">
        <f>Sales_Data[[#This Row],[Gross_Sales]]*Sales_Data[[#This Row],[Discount]]</f>
        <v>0</v>
      </c>
      <c r="S646">
        <f>Sales_Data[[#This Row],[Gross_Sales]]-Sales_Data[[#This Row],[Discount_Amount]]</f>
        <v>99987.76</v>
      </c>
      <c r="T646">
        <f>Sales_Data[[#This Row],[Net Sales]]-Sales_Data[[#This Row],[Cost]]</f>
        <v>19209.28</v>
      </c>
      <c r="U646" s="2">
        <f>Sales_Data[[#This Row],[Profit]]/Sales_Data[[#This Row],[Net Sales]]</f>
        <v>0.19211631503696053</v>
      </c>
      <c r="V646">
        <f>YEAR(Sales_Data[[#This Row],[Order_Date]])</f>
        <v>2025</v>
      </c>
      <c r="W646" t="str">
        <f>TEXT(Sales_Data[[#This Row],[Order_Date]],"mmm")</f>
        <v>Feb</v>
      </c>
      <c r="X646">
        <f>MONTH(Sales_Data[[#This Row],[Order_Date]])</f>
        <v>2</v>
      </c>
      <c r="Y646" t="str">
        <f>"Q"&amp;ROUNDUP(MONTH(Sales_Data[[#This Row],[Order_Date]])/3,0)</f>
        <v>Q1</v>
      </c>
    </row>
    <row r="647" spans="1:25" x14ac:dyDescent="0.3">
      <c r="A647" t="s">
        <v>1413</v>
      </c>
      <c r="B647" s="1">
        <v>45805</v>
      </c>
      <c r="C647" t="s">
        <v>1025</v>
      </c>
      <c r="D647" t="s">
        <v>112</v>
      </c>
      <c r="E647" t="s">
        <v>39</v>
      </c>
      <c r="F647" t="s">
        <v>107</v>
      </c>
      <c r="G647" t="s">
        <v>41</v>
      </c>
      <c r="H647" t="s">
        <v>42</v>
      </c>
      <c r="I647" t="s">
        <v>43</v>
      </c>
      <c r="J647">
        <v>3</v>
      </c>
      <c r="K647">
        <v>6715.05</v>
      </c>
      <c r="L647">
        <v>0.05</v>
      </c>
      <c r="M647">
        <v>15728.89</v>
      </c>
      <c r="N647" t="s">
        <v>70</v>
      </c>
      <c r="O647" t="s">
        <v>25</v>
      </c>
      <c r="P647" t="s">
        <v>26</v>
      </c>
      <c r="Q647">
        <f>Sales_Data[[#This Row],[Quantity]]*Sales_Data[[#This Row],[Unit_Price]]</f>
        <v>20145.150000000001</v>
      </c>
      <c r="R647">
        <f>Sales_Data[[#This Row],[Gross_Sales]]*Sales_Data[[#This Row],[Discount]]</f>
        <v>1007.2575000000002</v>
      </c>
      <c r="S647">
        <f>Sales_Data[[#This Row],[Gross_Sales]]-Sales_Data[[#This Row],[Discount_Amount]]</f>
        <v>19137.892500000002</v>
      </c>
      <c r="T647">
        <f>Sales_Data[[#This Row],[Net Sales]]-Sales_Data[[#This Row],[Cost]]</f>
        <v>3409.0025000000023</v>
      </c>
      <c r="U647" s="2">
        <f>Sales_Data[[#This Row],[Profit]]/Sales_Data[[#This Row],[Net Sales]]</f>
        <v>0.17812841722253389</v>
      </c>
      <c r="V647">
        <f>YEAR(Sales_Data[[#This Row],[Order_Date]])</f>
        <v>2025</v>
      </c>
      <c r="W647" t="str">
        <f>TEXT(Sales_Data[[#This Row],[Order_Date]],"mmm")</f>
        <v>May</v>
      </c>
      <c r="X647">
        <f>MONTH(Sales_Data[[#This Row],[Order_Date]])</f>
        <v>5</v>
      </c>
      <c r="Y647" t="str">
        <f>"Q"&amp;ROUNDUP(MONTH(Sales_Data[[#This Row],[Order_Date]])/3,0)</f>
        <v>Q2</v>
      </c>
    </row>
    <row r="648" spans="1:25" x14ac:dyDescent="0.3">
      <c r="A648" t="s">
        <v>1414</v>
      </c>
      <c r="B648" s="1">
        <v>45974</v>
      </c>
      <c r="C648" t="s">
        <v>1415</v>
      </c>
      <c r="D648" t="s">
        <v>381</v>
      </c>
      <c r="E648" t="s">
        <v>48</v>
      </c>
      <c r="F648" t="s">
        <v>49</v>
      </c>
      <c r="G648" t="s">
        <v>67</v>
      </c>
      <c r="H648" t="s">
        <v>133</v>
      </c>
      <c r="I648" t="s">
        <v>134</v>
      </c>
      <c r="J648">
        <v>1</v>
      </c>
      <c r="K648">
        <v>42396.49</v>
      </c>
      <c r="L648">
        <v>0.1</v>
      </c>
      <c r="M648">
        <v>24112.7</v>
      </c>
      <c r="N648" t="s">
        <v>52</v>
      </c>
      <c r="O648" t="s">
        <v>35</v>
      </c>
      <c r="P648" t="s">
        <v>71</v>
      </c>
      <c r="Q648">
        <f>Sales_Data[[#This Row],[Quantity]]*Sales_Data[[#This Row],[Unit_Price]]</f>
        <v>42396.49</v>
      </c>
      <c r="R648">
        <f>Sales_Data[[#This Row],[Gross_Sales]]*Sales_Data[[#This Row],[Discount]]</f>
        <v>4239.6490000000003</v>
      </c>
      <c r="S648">
        <f>Sales_Data[[#This Row],[Gross_Sales]]-Sales_Data[[#This Row],[Discount_Amount]]</f>
        <v>38156.841</v>
      </c>
      <c r="T648">
        <f>Sales_Data[[#This Row],[Net Sales]]-Sales_Data[[#This Row],[Cost]]</f>
        <v>14044.141</v>
      </c>
      <c r="U648" s="2">
        <f>Sales_Data[[#This Row],[Profit]]/Sales_Data[[#This Row],[Net Sales]]</f>
        <v>0.36806351448223923</v>
      </c>
      <c r="V648">
        <f>YEAR(Sales_Data[[#This Row],[Order_Date]])</f>
        <v>2025</v>
      </c>
      <c r="W648" t="str">
        <f>TEXT(Sales_Data[[#This Row],[Order_Date]],"mmm")</f>
        <v>Nov</v>
      </c>
      <c r="X648">
        <f>MONTH(Sales_Data[[#This Row],[Order_Date]])</f>
        <v>11</v>
      </c>
      <c r="Y648" t="str">
        <f>"Q"&amp;ROUNDUP(MONTH(Sales_Data[[#This Row],[Order_Date]])/3,0)</f>
        <v>Q4</v>
      </c>
    </row>
    <row r="649" spans="1:25" x14ac:dyDescent="0.3">
      <c r="A649" t="s">
        <v>1416</v>
      </c>
      <c r="B649" s="1">
        <v>46018</v>
      </c>
      <c r="C649" t="s">
        <v>1417</v>
      </c>
      <c r="D649" t="s">
        <v>183</v>
      </c>
      <c r="E649" t="s">
        <v>39</v>
      </c>
      <c r="F649" t="s">
        <v>40</v>
      </c>
      <c r="G649" t="s">
        <v>75</v>
      </c>
      <c r="H649" t="s">
        <v>76</v>
      </c>
      <c r="I649" t="s">
        <v>108</v>
      </c>
      <c r="J649">
        <v>1</v>
      </c>
      <c r="K649">
        <v>6885.23</v>
      </c>
      <c r="L649">
        <v>0</v>
      </c>
      <c r="M649">
        <v>4976.6499999999996</v>
      </c>
      <c r="N649" t="s">
        <v>52</v>
      </c>
      <c r="O649" t="s">
        <v>25</v>
      </c>
      <c r="P649" t="s">
        <v>26</v>
      </c>
      <c r="Q649">
        <f>Sales_Data[[#This Row],[Quantity]]*Sales_Data[[#This Row],[Unit_Price]]</f>
        <v>6885.23</v>
      </c>
      <c r="R649">
        <f>Sales_Data[[#This Row],[Gross_Sales]]*Sales_Data[[#This Row],[Discount]]</f>
        <v>0</v>
      </c>
      <c r="S649">
        <f>Sales_Data[[#This Row],[Gross_Sales]]-Sales_Data[[#This Row],[Discount_Amount]]</f>
        <v>6885.23</v>
      </c>
      <c r="T649">
        <f>Sales_Data[[#This Row],[Net Sales]]-Sales_Data[[#This Row],[Cost]]</f>
        <v>1908.58</v>
      </c>
      <c r="U649" s="2">
        <f>Sales_Data[[#This Row],[Profit]]/Sales_Data[[#This Row],[Net Sales]]</f>
        <v>0.27719916400759309</v>
      </c>
      <c r="V649">
        <f>YEAR(Sales_Data[[#This Row],[Order_Date]])</f>
        <v>2025</v>
      </c>
      <c r="W649" t="str">
        <f>TEXT(Sales_Data[[#This Row],[Order_Date]],"mmm")</f>
        <v>Dec</v>
      </c>
      <c r="X649">
        <f>MONTH(Sales_Data[[#This Row],[Order_Date]])</f>
        <v>12</v>
      </c>
      <c r="Y649" t="str">
        <f>"Q"&amp;ROUNDUP(MONTH(Sales_Data[[#This Row],[Order_Date]])/3,0)</f>
        <v>Q4</v>
      </c>
    </row>
    <row r="650" spans="1:25" x14ac:dyDescent="0.3">
      <c r="A650" t="s">
        <v>1418</v>
      </c>
      <c r="B650" s="1">
        <v>45658</v>
      </c>
      <c r="C650" t="s">
        <v>111</v>
      </c>
      <c r="D650" t="s">
        <v>199</v>
      </c>
      <c r="E650" t="s">
        <v>48</v>
      </c>
      <c r="F650" t="s">
        <v>126</v>
      </c>
      <c r="G650" t="s">
        <v>67</v>
      </c>
      <c r="H650" t="s">
        <v>121</v>
      </c>
      <c r="I650" t="s">
        <v>122</v>
      </c>
      <c r="J650">
        <v>2</v>
      </c>
      <c r="K650">
        <v>21297.02</v>
      </c>
      <c r="L650">
        <v>0</v>
      </c>
      <c r="M650">
        <v>37353.17</v>
      </c>
      <c r="N650" t="s">
        <v>83</v>
      </c>
      <c r="O650" t="s">
        <v>53</v>
      </c>
      <c r="P650" t="s">
        <v>26</v>
      </c>
      <c r="Q650">
        <f>Sales_Data[[#This Row],[Quantity]]*Sales_Data[[#This Row],[Unit_Price]]</f>
        <v>42594.04</v>
      </c>
      <c r="R650">
        <f>Sales_Data[[#This Row],[Gross_Sales]]*Sales_Data[[#This Row],[Discount]]</f>
        <v>0</v>
      </c>
      <c r="S650">
        <f>Sales_Data[[#This Row],[Gross_Sales]]-Sales_Data[[#This Row],[Discount_Amount]]</f>
        <v>42594.04</v>
      </c>
      <c r="T650">
        <f>Sales_Data[[#This Row],[Net Sales]]-Sales_Data[[#This Row],[Cost]]</f>
        <v>5240.8700000000026</v>
      </c>
      <c r="U650" s="2">
        <f>Sales_Data[[#This Row],[Profit]]/Sales_Data[[#This Row],[Net Sales]]</f>
        <v>0.12304233174406566</v>
      </c>
      <c r="V650">
        <f>YEAR(Sales_Data[[#This Row],[Order_Date]])</f>
        <v>2025</v>
      </c>
      <c r="W650" t="str">
        <f>TEXT(Sales_Data[[#This Row],[Order_Date]],"mmm")</f>
        <v>Jan</v>
      </c>
      <c r="X650">
        <f>MONTH(Sales_Data[[#This Row],[Order_Date]])</f>
        <v>1</v>
      </c>
      <c r="Y650" t="str">
        <f>"Q"&amp;ROUNDUP(MONTH(Sales_Data[[#This Row],[Order_Date]])/3,0)</f>
        <v>Q1</v>
      </c>
    </row>
    <row r="651" spans="1:25" x14ac:dyDescent="0.3">
      <c r="A651" t="s">
        <v>1419</v>
      </c>
      <c r="B651" s="1">
        <v>46005</v>
      </c>
      <c r="C651" t="s">
        <v>1420</v>
      </c>
      <c r="D651" t="s">
        <v>857</v>
      </c>
      <c r="E651" t="s">
        <v>39</v>
      </c>
      <c r="F651" t="s">
        <v>40</v>
      </c>
      <c r="G651" t="s">
        <v>21</v>
      </c>
      <c r="H651" t="s">
        <v>230</v>
      </c>
      <c r="I651" t="s">
        <v>328</v>
      </c>
      <c r="J651">
        <v>1</v>
      </c>
      <c r="K651">
        <v>1629.36</v>
      </c>
      <c r="L651">
        <v>0.15</v>
      </c>
      <c r="M651">
        <v>868.14</v>
      </c>
      <c r="N651" t="s">
        <v>70</v>
      </c>
      <c r="O651" t="s">
        <v>35</v>
      </c>
      <c r="P651" t="s">
        <v>44</v>
      </c>
      <c r="Q651">
        <f>Sales_Data[[#This Row],[Quantity]]*Sales_Data[[#This Row],[Unit_Price]]</f>
        <v>1629.36</v>
      </c>
      <c r="R651">
        <f>Sales_Data[[#This Row],[Gross_Sales]]*Sales_Data[[#This Row],[Discount]]</f>
        <v>244.40399999999997</v>
      </c>
      <c r="S651">
        <f>Sales_Data[[#This Row],[Gross_Sales]]-Sales_Data[[#This Row],[Discount_Amount]]</f>
        <v>1384.9559999999999</v>
      </c>
      <c r="T651">
        <f>Sales_Data[[#This Row],[Net Sales]]-Sales_Data[[#This Row],[Cost]]</f>
        <v>516.81599999999992</v>
      </c>
      <c r="U651" s="2">
        <f>Sales_Data[[#This Row],[Profit]]/Sales_Data[[#This Row],[Net Sales]]</f>
        <v>0.37316420160640479</v>
      </c>
      <c r="V651">
        <f>YEAR(Sales_Data[[#This Row],[Order_Date]])</f>
        <v>2025</v>
      </c>
      <c r="W651" t="str">
        <f>TEXT(Sales_Data[[#This Row],[Order_Date]],"mmm")</f>
        <v>Dec</v>
      </c>
      <c r="X651">
        <f>MONTH(Sales_Data[[#This Row],[Order_Date]])</f>
        <v>12</v>
      </c>
      <c r="Y651" t="str">
        <f>"Q"&amp;ROUNDUP(MONTH(Sales_Data[[#This Row],[Order_Date]])/3,0)</f>
        <v>Q4</v>
      </c>
    </row>
    <row r="652" spans="1:25" x14ac:dyDescent="0.3">
      <c r="A652" t="s">
        <v>1421</v>
      </c>
      <c r="B652" s="1">
        <v>45847</v>
      </c>
      <c r="C652" t="s">
        <v>567</v>
      </c>
      <c r="D652" t="s">
        <v>175</v>
      </c>
      <c r="E652" t="s">
        <v>19</v>
      </c>
      <c r="F652" t="s">
        <v>66</v>
      </c>
      <c r="G652" t="s">
        <v>67</v>
      </c>
      <c r="H652" t="s">
        <v>88</v>
      </c>
      <c r="I652" t="s">
        <v>157</v>
      </c>
      <c r="J652">
        <v>1</v>
      </c>
      <c r="K652">
        <v>7677.26</v>
      </c>
      <c r="L652">
        <v>0.1</v>
      </c>
      <c r="M652">
        <v>5891.66</v>
      </c>
      <c r="N652" t="s">
        <v>109</v>
      </c>
      <c r="O652" t="s">
        <v>35</v>
      </c>
      <c r="P652" t="s">
        <v>44</v>
      </c>
      <c r="Q652">
        <f>Sales_Data[[#This Row],[Quantity]]*Sales_Data[[#This Row],[Unit_Price]]</f>
        <v>7677.26</v>
      </c>
      <c r="R652">
        <f>Sales_Data[[#This Row],[Gross_Sales]]*Sales_Data[[#This Row],[Discount]]</f>
        <v>767.72600000000011</v>
      </c>
      <c r="S652">
        <f>Sales_Data[[#This Row],[Gross_Sales]]-Sales_Data[[#This Row],[Discount_Amount]]</f>
        <v>6909.5339999999997</v>
      </c>
      <c r="T652">
        <f>Sales_Data[[#This Row],[Net Sales]]-Sales_Data[[#This Row],[Cost]]</f>
        <v>1017.8739999999998</v>
      </c>
      <c r="U652" s="2">
        <f>Sales_Data[[#This Row],[Profit]]/Sales_Data[[#This Row],[Net Sales]]</f>
        <v>0.14731442091463764</v>
      </c>
      <c r="V652">
        <f>YEAR(Sales_Data[[#This Row],[Order_Date]])</f>
        <v>2025</v>
      </c>
      <c r="W652" t="str">
        <f>TEXT(Sales_Data[[#This Row],[Order_Date]],"mmm")</f>
        <v>Jul</v>
      </c>
      <c r="X652">
        <f>MONTH(Sales_Data[[#This Row],[Order_Date]])</f>
        <v>7</v>
      </c>
      <c r="Y652" t="str">
        <f>"Q"&amp;ROUNDUP(MONTH(Sales_Data[[#This Row],[Order_Date]])/3,0)</f>
        <v>Q3</v>
      </c>
    </row>
    <row r="653" spans="1:25" x14ac:dyDescent="0.3">
      <c r="A653" t="s">
        <v>1422</v>
      </c>
      <c r="B653" s="1">
        <v>45848</v>
      </c>
      <c r="C653" t="s">
        <v>1423</v>
      </c>
      <c r="D653" t="s">
        <v>331</v>
      </c>
      <c r="E653" t="s">
        <v>48</v>
      </c>
      <c r="F653" t="s">
        <v>164</v>
      </c>
      <c r="G653" t="s">
        <v>41</v>
      </c>
      <c r="H653" t="s">
        <v>147</v>
      </c>
      <c r="I653" t="s">
        <v>369</v>
      </c>
      <c r="J653">
        <v>1</v>
      </c>
      <c r="K653">
        <v>31395.759999999998</v>
      </c>
      <c r="L653">
        <v>0.2</v>
      </c>
      <c r="M653">
        <v>16335.75</v>
      </c>
      <c r="N653" t="s">
        <v>70</v>
      </c>
      <c r="O653" t="s">
        <v>35</v>
      </c>
      <c r="P653" t="s">
        <v>26</v>
      </c>
      <c r="Q653">
        <f>Sales_Data[[#This Row],[Quantity]]*Sales_Data[[#This Row],[Unit_Price]]</f>
        <v>31395.759999999998</v>
      </c>
      <c r="R653">
        <f>Sales_Data[[#This Row],[Gross_Sales]]*Sales_Data[[#This Row],[Discount]]</f>
        <v>6279.152</v>
      </c>
      <c r="S653">
        <f>Sales_Data[[#This Row],[Gross_Sales]]-Sales_Data[[#This Row],[Discount_Amount]]</f>
        <v>25116.608</v>
      </c>
      <c r="T653">
        <f>Sales_Data[[#This Row],[Net Sales]]-Sales_Data[[#This Row],[Cost]]</f>
        <v>8780.8580000000002</v>
      </c>
      <c r="U653" s="2">
        <f>Sales_Data[[#This Row],[Profit]]/Sales_Data[[#This Row],[Net Sales]]</f>
        <v>0.34960365667211113</v>
      </c>
      <c r="V653">
        <f>YEAR(Sales_Data[[#This Row],[Order_Date]])</f>
        <v>2025</v>
      </c>
      <c r="W653" t="str">
        <f>TEXT(Sales_Data[[#This Row],[Order_Date]],"mmm")</f>
        <v>Jul</v>
      </c>
      <c r="X653">
        <f>MONTH(Sales_Data[[#This Row],[Order_Date]])</f>
        <v>7</v>
      </c>
      <c r="Y653" t="str">
        <f>"Q"&amp;ROUNDUP(MONTH(Sales_Data[[#This Row],[Order_Date]])/3,0)</f>
        <v>Q3</v>
      </c>
    </row>
    <row r="654" spans="1:25" x14ac:dyDescent="0.3">
      <c r="A654" t="s">
        <v>1424</v>
      </c>
      <c r="B654" s="1">
        <v>45969</v>
      </c>
      <c r="C654" t="s">
        <v>1425</v>
      </c>
      <c r="D654" t="s">
        <v>393</v>
      </c>
      <c r="E654" t="s">
        <v>19</v>
      </c>
      <c r="F654" t="s">
        <v>81</v>
      </c>
      <c r="G654" t="s">
        <v>67</v>
      </c>
      <c r="H654" t="s">
        <v>68</v>
      </c>
      <c r="I654" t="s">
        <v>69</v>
      </c>
      <c r="J654">
        <v>2</v>
      </c>
      <c r="K654">
        <v>16189.75</v>
      </c>
      <c r="L654">
        <v>0</v>
      </c>
      <c r="M654">
        <v>25215.040000000001</v>
      </c>
      <c r="N654" t="s">
        <v>83</v>
      </c>
      <c r="O654" t="s">
        <v>35</v>
      </c>
      <c r="P654" t="s">
        <v>44</v>
      </c>
      <c r="Q654">
        <f>Sales_Data[[#This Row],[Quantity]]*Sales_Data[[#This Row],[Unit_Price]]</f>
        <v>32379.5</v>
      </c>
      <c r="R654">
        <f>Sales_Data[[#This Row],[Gross_Sales]]*Sales_Data[[#This Row],[Discount]]</f>
        <v>0</v>
      </c>
      <c r="S654">
        <f>Sales_Data[[#This Row],[Gross_Sales]]-Sales_Data[[#This Row],[Discount_Amount]]</f>
        <v>32379.5</v>
      </c>
      <c r="T654">
        <f>Sales_Data[[#This Row],[Net Sales]]-Sales_Data[[#This Row],[Cost]]</f>
        <v>7164.4599999999991</v>
      </c>
      <c r="U654" s="2">
        <f>Sales_Data[[#This Row],[Profit]]/Sales_Data[[#This Row],[Net Sales]]</f>
        <v>0.22126530675272932</v>
      </c>
      <c r="V654">
        <f>YEAR(Sales_Data[[#This Row],[Order_Date]])</f>
        <v>2025</v>
      </c>
      <c r="W654" t="str">
        <f>TEXT(Sales_Data[[#This Row],[Order_Date]],"mmm")</f>
        <v>Nov</v>
      </c>
      <c r="X654">
        <f>MONTH(Sales_Data[[#This Row],[Order_Date]])</f>
        <v>11</v>
      </c>
      <c r="Y654" t="str">
        <f>"Q"&amp;ROUNDUP(MONTH(Sales_Data[[#This Row],[Order_Date]])/3,0)</f>
        <v>Q4</v>
      </c>
    </row>
    <row r="655" spans="1:25" x14ac:dyDescent="0.3">
      <c r="A655" t="s">
        <v>1426</v>
      </c>
      <c r="B655" s="1">
        <v>45774</v>
      </c>
      <c r="C655" t="s">
        <v>368</v>
      </c>
      <c r="D655" t="s">
        <v>209</v>
      </c>
      <c r="E655" t="s">
        <v>39</v>
      </c>
      <c r="F655" t="s">
        <v>202</v>
      </c>
      <c r="G655" t="s">
        <v>67</v>
      </c>
      <c r="H655" t="s">
        <v>121</v>
      </c>
      <c r="I655" t="s">
        <v>142</v>
      </c>
      <c r="J655">
        <v>1</v>
      </c>
      <c r="K655">
        <v>4095.61</v>
      </c>
      <c r="L655">
        <v>0.05</v>
      </c>
      <c r="M655">
        <v>3373.1</v>
      </c>
      <c r="N655" t="s">
        <v>52</v>
      </c>
      <c r="O655" t="s">
        <v>35</v>
      </c>
      <c r="P655" t="s">
        <v>44</v>
      </c>
      <c r="Q655">
        <f>Sales_Data[[#This Row],[Quantity]]*Sales_Data[[#This Row],[Unit_Price]]</f>
        <v>4095.61</v>
      </c>
      <c r="R655">
        <f>Sales_Data[[#This Row],[Gross_Sales]]*Sales_Data[[#This Row],[Discount]]</f>
        <v>204.78050000000002</v>
      </c>
      <c r="S655">
        <f>Sales_Data[[#This Row],[Gross_Sales]]-Sales_Data[[#This Row],[Discount_Amount]]</f>
        <v>3890.8295000000003</v>
      </c>
      <c r="T655">
        <f>Sales_Data[[#This Row],[Net Sales]]-Sales_Data[[#This Row],[Cost]]</f>
        <v>517.72950000000037</v>
      </c>
      <c r="U655" s="2">
        <f>Sales_Data[[#This Row],[Profit]]/Sales_Data[[#This Row],[Net Sales]]</f>
        <v>0.13306404199927041</v>
      </c>
      <c r="V655">
        <f>YEAR(Sales_Data[[#This Row],[Order_Date]])</f>
        <v>2025</v>
      </c>
      <c r="W655" t="str">
        <f>TEXT(Sales_Data[[#This Row],[Order_Date]],"mmm")</f>
        <v>Apr</v>
      </c>
      <c r="X655">
        <f>MONTH(Sales_Data[[#This Row],[Order_Date]])</f>
        <v>4</v>
      </c>
      <c r="Y655" t="str">
        <f>"Q"&amp;ROUNDUP(MONTH(Sales_Data[[#This Row],[Order_Date]])/3,0)</f>
        <v>Q2</v>
      </c>
    </row>
    <row r="656" spans="1:25" x14ac:dyDescent="0.3">
      <c r="A656" t="s">
        <v>1427</v>
      </c>
      <c r="B656" s="1">
        <v>45791</v>
      </c>
      <c r="C656" t="s">
        <v>246</v>
      </c>
      <c r="D656" t="s">
        <v>541</v>
      </c>
      <c r="E656" t="s">
        <v>30</v>
      </c>
      <c r="F656" t="s">
        <v>156</v>
      </c>
      <c r="G656" t="s">
        <v>67</v>
      </c>
      <c r="H656" t="s">
        <v>68</v>
      </c>
      <c r="I656" t="s">
        <v>69</v>
      </c>
      <c r="J656">
        <v>5</v>
      </c>
      <c r="K656">
        <v>1637.86</v>
      </c>
      <c r="L656">
        <v>0.05</v>
      </c>
      <c r="M656">
        <v>6069.42</v>
      </c>
      <c r="N656" t="s">
        <v>24</v>
      </c>
      <c r="O656" t="s">
        <v>35</v>
      </c>
      <c r="P656" t="s">
        <v>71</v>
      </c>
      <c r="Q656">
        <f>Sales_Data[[#This Row],[Quantity]]*Sales_Data[[#This Row],[Unit_Price]]</f>
        <v>8189.2999999999993</v>
      </c>
      <c r="R656">
        <f>Sales_Data[[#This Row],[Gross_Sales]]*Sales_Data[[#This Row],[Discount]]</f>
        <v>409.46499999999997</v>
      </c>
      <c r="S656">
        <f>Sales_Data[[#This Row],[Gross_Sales]]-Sales_Data[[#This Row],[Discount_Amount]]</f>
        <v>7779.8349999999991</v>
      </c>
      <c r="T656">
        <f>Sales_Data[[#This Row],[Net Sales]]-Sales_Data[[#This Row],[Cost]]</f>
        <v>1710.4149999999991</v>
      </c>
      <c r="U656" s="2">
        <f>Sales_Data[[#This Row],[Profit]]/Sales_Data[[#This Row],[Net Sales]]</f>
        <v>0.21985234905367521</v>
      </c>
      <c r="V656">
        <f>YEAR(Sales_Data[[#This Row],[Order_Date]])</f>
        <v>2025</v>
      </c>
      <c r="W656" t="str">
        <f>TEXT(Sales_Data[[#This Row],[Order_Date]],"mmm")</f>
        <v>May</v>
      </c>
      <c r="X656">
        <f>MONTH(Sales_Data[[#This Row],[Order_Date]])</f>
        <v>5</v>
      </c>
      <c r="Y656" t="str">
        <f>"Q"&amp;ROUNDUP(MONTH(Sales_Data[[#This Row],[Order_Date]])/3,0)</f>
        <v>Q2</v>
      </c>
    </row>
    <row r="657" spans="1:25" x14ac:dyDescent="0.3">
      <c r="A657" t="s">
        <v>1428</v>
      </c>
      <c r="B657" s="1">
        <v>45715</v>
      </c>
      <c r="C657" t="s">
        <v>1429</v>
      </c>
      <c r="D657" t="s">
        <v>1004</v>
      </c>
      <c r="E657" t="s">
        <v>119</v>
      </c>
      <c r="F657" t="s">
        <v>120</v>
      </c>
      <c r="G657" t="s">
        <v>67</v>
      </c>
      <c r="H657" t="s">
        <v>133</v>
      </c>
      <c r="I657" t="s">
        <v>134</v>
      </c>
      <c r="J657">
        <v>1</v>
      </c>
      <c r="K657">
        <v>6812.39</v>
      </c>
      <c r="L657">
        <v>0.15</v>
      </c>
      <c r="M657">
        <v>3876.38</v>
      </c>
      <c r="N657" t="s">
        <v>70</v>
      </c>
      <c r="O657" t="s">
        <v>25</v>
      </c>
      <c r="P657" t="s">
        <v>26</v>
      </c>
      <c r="Q657">
        <f>Sales_Data[[#This Row],[Quantity]]*Sales_Data[[#This Row],[Unit_Price]]</f>
        <v>6812.39</v>
      </c>
      <c r="R657">
        <f>Sales_Data[[#This Row],[Gross_Sales]]*Sales_Data[[#This Row],[Discount]]</f>
        <v>1021.8585</v>
      </c>
      <c r="S657">
        <f>Sales_Data[[#This Row],[Gross_Sales]]-Sales_Data[[#This Row],[Discount_Amount]]</f>
        <v>5790.5315000000001</v>
      </c>
      <c r="T657">
        <f>Sales_Data[[#This Row],[Net Sales]]-Sales_Data[[#This Row],[Cost]]</f>
        <v>1914.1514999999999</v>
      </c>
      <c r="U657" s="2">
        <f>Sales_Data[[#This Row],[Profit]]/Sales_Data[[#This Row],[Net Sales]]</f>
        <v>0.33056576930805054</v>
      </c>
      <c r="V657">
        <f>YEAR(Sales_Data[[#This Row],[Order_Date]])</f>
        <v>2025</v>
      </c>
      <c r="W657" t="str">
        <f>TEXT(Sales_Data[[#This Row],[Order_Date]],"mmm")</f>
        <v>Feb</v>
      </c>
      <c r="X657">
        <f>MONTH(Sales_Data[[#This Row],[Order_Date]])</f>
        <v>2</v>
      </c>
      <c r="Y657" t="str">
        <f>"Q"&amp;ROUNDUP(MONTH(Sales_Data[[#This Row],[Order_Date]])/3,0)</f>
        <v>Q1</v>
      </c>
    </row>
    <row r="658" spans="1:25" x14ac:dyDescent="0.3">
      <c r="A658" t="s">
        <v>1430</v>
      </c>
      <c r="B658" s="1">
        <v>45701</v>
      </c>
      <c r="C658" t="s">
        <v>1431</v>
      </c>
      <c r="D658" t="s">
        <v>317</v>
      </c>
      <c r="E658" t="s">
        <v>19</v>
      </c>
      <c r="F658" t="s">
        <v>81</v>
      </c>
      <c r="G658" t="s">
        <v>67</v>
      </c>
      <c r="H658" t="s">
        <v>121</v>
      </c>
      <c r="I658" t="s">
        <v>122</v>
      </c>
      <c r="J658">
        <v>1</v>
      </c>
      <c r="K658">
        <v>9450.89</v>
      </c>
      <c r="L658">
        <v>0.05</v>
      </c>
      <c r="M658">
        <v>6050.86</v>
      </c>
      <c r="N658" t="s">
        <v>109</v>
      </c>
      <c r="O658" t="s">
        <v>25</v>
      </c>
      <c r="P658" t="s">
        <v>26</v>
      </c>
      <c r="Q658">
        <f>Sales_Data[[#This Row],[Quantity]]*Sales_Data[[#This Row],[Unit_Price]]</f>
        <v>9450.89</v>
      </c>
      <c r="R658">
        <f>Sales_Data[[#This Row],[Gross_Sales]]*Sales_Data[[#This Row],[Discount]]</f>
        <v>472.54449999999997</v>
      </c>
      <c r="S658">
        <f>Sales_Data[[#This Row],[Gross_Sales]]-Sales_Data[[#This Row],[Discount_Amount]]</f>
        <v>8978.3454999999994</v>
      </c>
      <c r="T658">
        <f>Sales_Data[[#This Row],[Net Sales]]-Sales_Data[[#This Row],[Cost]]</f>
        <v>2927.4854999999998</v>
      </c>
      <c r="U658" s="2">
        <f>Sales_Data[[#This Row],[Profit]]/Sales_Data[[#This Row],[Net Sales]]</f>
        <v>0.32606068679357458</v>
      </c>
      <c r="V658">
        <f>YEAR(Sales_Data[[#This Row],[Order_Date]])</f>
        <v>2025</v>
      </c>
      <c r="W658" t="str">
        <f>TEXT(Sales_Data[[#This Row],[Order_Date]],"mmm")</f>
        <v>Feb</v>
      </c>
      <c r="X658">
        <f>MONTH(Sales_Data[[#This Row],[Order_Date]])</f>
        <v>2</v>
      </c>
      <c r="Y658" t="str">
        <f>"Q"&amp;ROUNDUP(MONTH(Sales_Data[[#This Row],[Order_Date]])/3,0)</f>
        <v>Q1</v>
      </c>
    </row>
    <row r="659" spans="1:25" x14ac:dyDescent="0.3">
      <c r="A659" t="s">
        <v>1432</v>
      </c>
      <c r="B659" s="1">
        <v>45830</v>
      </c>
      <c r="C659" t="s">
        <v>1084</v>
      </c>
      <c r="D659" t="s">
        <v>331</v>
      </c>
      <c r="E659" t="s">
        <v>30</v>
      </c>
      <c r="F659" t="s">
        <v>101</v>
      </c>
      <c r="G659" t="s">
        <v>75</v>
      </c>
      <c r="H659" t="s">
        <v>114</v>
      </c>
      <c r="I659" t="s">
        <v>206</v>
      </c>
      <c r="J659">
        <v>2</v>
      </c>
      <c r="K659">
        <v>1020.13</v>
      </c>
      <c r="L659">
        <v>0.05</v>
      </c>
      <c r="M659">
        <v>1216.9100000000001</v>
      </c>
      <c r="N659" t="s">
        <v>83</v>
      </c>
      <c r="O659" t="s">
        <v>35</v>
      </c>
      <c r="P659" t="s">
        <v>71</v>
      </c>
      <c r="Q659">
        <f>Sales_Data[[#This Row],[Quantity]]*Sales_Data[[#This Row],[Unit_Price]]</f>
        <v>2040.26</v>
      </c>
      <c r="R659">
        <f>Sales_Data[[#This Row],[Gross_Sales]]*Sales_Data[[#This Row],[Discount]]</f>
        <v>102.01300000000001</v>
      </c>
      <c r="S659">
        <f>Sales_Data[[#This Row],[Gross_Sales]]-Sales_Data[[#This Row],[Discount_Amount]]</f>
        <v>1938.2470000000001</v>
      </c>
      <c r="T659">
        <f>Sales_Data[[#This Row],[Net Sales]]-Sales_Data[[#This Row],[Cost]]</f>
        <v>721.33699999999999</v>
      </c>
      <c r="U659" s="2">
        <f>Sales_Data[[#This Row],[Profit]]/Sales_Data[[#This Row],[Net Sales]]</f>
        <v>0.37215948225380974</v>
      </c>
      <c r="V659">
        <f>YEAR(Sales_Data[[#This Row],[Order_Date]])</f>
        <v>2025</v>
      </c>
      <c r="W659" t="str">
        <f>TEXT(Sales_Data[[#This Row],[Order_Date]],"mmm")</f>
        <v>Jun</v>
      </c>
      <c r="X659">
        <f>MONTH(Sales_Data[[#This Row],[Order_Date]])</f>
        <v>6</v>
      </c>
      <c r="Y659" t="str">
        <f>"Q"&amp;ROUNDUP(MONTH(Sales_Data[[#This Row],[Order_Date]])/3,0)</f>
        <v>Q2</v>
      </c>
    </row>
    <row r="660" spans="1:25" x14ac:dyDescent="0.3">
      <c r="A660" t="s">
        <v>1433</v>
      </c>
      <c r="B660" s="1">
        <v>45817</v>
      </c>
      <c r="C660" t="s">
        <v>1434</v>
      </c>
      <c r="D660" t="s">
        <v>553</v>
      </c>
      <c r="E660" t="s">
        <v>19</v>
      </c>
      <c r="F660" t="s">
        <v>81</v>
      </c>
      <c r="G660" t="s">
        <v>21</v>
      </c>
      <c r="H660" t="s">
        <v>230</v>
      </c>
      <c r="I660" t="s">
        <v>328</v>
      </c>
      <c r="J660">
        <v>1</v>
      </c>
      <c r="K660">
        <v>10678.98</v>
      </c>
      <c r="L660">
        <v>0</v>
      </c>
      <c r="M660">
        <v>7608.86</v>
      </c>
      <c r="N660" t="s">
        <v>70</v>
      </c>
      <c r="O660" t="s">
        <v>35</v>
      </c>
      <c r="P660" t="s">
        <v>44</v>
      </c>
      <c r="Q660">
        <f>Sales_Data[[#This Row],[Quantity]]*Sales_Data[[#This Row],[Unit_Price]]</f>
        <v>10678.98</v>
      </c>
      <c r="R660">
        <f>Sales_Data[[#This Row],[Gross_Sales]]*Sales_Data[[#This Row],[Discount]]</f>
        <v>0</v>
      </c>
      <c r="S660">
        <f>Sales_Data[[#This Row],[Gross_Sales]]-Sales_Data[[#This Row],[Discount_Amount]]</f>
        <v>10678.98</v>
      </c>
      <c r="T660">
        <f>Sales_Data[[#This Row],[Net Sales]]-Sales_Data[[#This Row],[Cost]]</f>
        <v>3070.12</v>
      </c>
      <c r="U660" s="2">
        <f>Sales_Data[[#This Row],[Profit]]/Sales_Data[[#This Row],[Net Sales]]</f>
        <v>0.28749187656499031</v>
      </c>
      <c r="V660">
        <f>YEAR(Sales_Data[[#This Row],[Order_Date]])</f>
        <v>2025</v>
      </c>
      <c r="W660" t="str">
        <f>TEXT(Sales_Data[[#This Row],[Order_Date]],"mmm")</f>
        <v>Jun</v>
      </c>
      <c r="X660">
        <f>MONTH(Sales_Data[[#This Row],[Order_Date]])</f>
        <v>6</v>
      </c>
      <c r="Y660" t="str">
        <f>"Q"&amp;ROUNDUP(MONTH(Sales_Data[[#This Row],[Order_Date]])/3,0)</f>
        <v>Q2</v>
      </c>
    </row>
    <row r="661" spans="1:25" x14ac:dyDescent="0.3">
      <c r="A661" t="s">
        <v>1435</v>
      </c>
      <c r="B661" s="1">
        <v>45830</v>
      </c>
      <c r="C661" t="s">
        <v>533</v>
      </c>
      <c r="D661" t="s">
        <v>183</v>
      </c>
      <c r="E661" t="s">
        <v>19</v>
      </c>
      <c r="F661" t="s">
        <v>20</v>
      </c>
      <c r="G661" t="s">
        <v>41</v>
      </c>
      <c r="H661" t="s">
        <v>42</v>
      </c>
      <c r="I661" t="s">
        <v>82</v>
      </c>
      <c r="J661">
        <v>2</v>
      </c>
      <c r="K661">
        <v>16467.13</v>
      </c>
      <c r="L661">
        <v>0.1</v>
      </c>
      <c r="M661">
        <v>22883.9</v>
      </c>
      <c r="N661" t="s">
        <v>109</v>
      </c>
      <c r="O661" t="s">
        <v>35</v>
      </c>
      <c r="P661" t="s">
        <v>71</v>
      </c>
      <c r="Q661">
        <f>Sales_Data[[#This Row],[Quantity]]*Sales_Data[[#This Row],[Unit_Price]]</f>
        <v>32934.26</v>
      </c>
      <c r="R661">
        <f>Sales_Data[[#This Row],[Gross_Sales]]*Sales_Data[[#This Row],[Discount]]</f>
        <v>3293.4260000000004</v>
      </c>
      <c r="S661">
        <f>Sales_Data[[#This Row],[Gross_Sales]]-Sales_Data[[#This Row],[Discount_Amount]]</f>
        <v>29640.834000000003</v>
      </c>
      <c r="T661">
        <f>Sales_Data[[#This Row],[Net Sales]]-Sales_Data[[#This Row],[Cost]]</f>
        <v>6756.9340000000011</v>
      </c>
      <c r="U661" s="2">
        <f>Sales_Data[[#This Row],[Profit]]/Sales_Data[[#This Row],[Net Sales]]</f>
        <v>0.22796031987494011</v>
      </c>
      <c r="V661">
        <f>YEAR(Sales_Data[[#This Row],[Order_Date]])</f>
        <v>2025</v>
      </c>
      <c r="W661" t="str">
        <f>TEXT(Sales_Data[[#This Row],[Order_Date]],"mmm")</f>
        <v>Jun</v>
      </c>
      <c r="X661">
        <f>MONTH(Sales_Data[[#This Row],[Order_Date]])</f>
        <v>6</v>
      </c>
      <c r="Y661" t="str">
        <f>"Q"&amp;ROUNDUP(MONTH(Sales_Data[[#This Row],[Order_Date]])/3,0)</f>
        <v>Q2</v>
      </c>
    </row>
    <row r="662" spans="1:25" x14ac:dyDescent="0.3">
      <c r="A662" t="s">
        <v>1436</v>
      </c>
      <c r="B662" s="1">
        <v>45974</v>
      </c>
      <c r="C662" t="s">
        <v>1437</v>
      </c>
      <c r="D662" t="s">
        <v>80</v>
      </c>
      <c r="E662" t="s">
        <v>48</v>
      </c>
      <c r="F662" t="s">
        <v>164</v>
      </c>
      <c r="G662" t="s">
        <v>21</v>
      </c>
      <c r="H662" t="s">
        <v>22</v>
      </c>
      <c r="I662" t="s">
        <v>23</v>
      </c>
      <c r="J662">
        <v>2</v>
      </c>
      <c r="K662">
        <v>55006.54</v>
      </c>
      <c r="L662">
        <v>0</v>
      </c>
      <c r="M662">
        <v>91385.99</v>
      </c>
      <c r="N662" t="s">
        <v>70</v>
      </c>
      <c r="O662" t="s">
        <v>25</v>
      </c>
      <c r="P662" t="s">
        <v>44</v>
      </c>
      <c r="Q662">
        <f>Sales_Data[[#This Row],[Quantity]]*Sales_Data[[#This Row],[Unit_Price]]</f>
        <v>110013.08</v>
      </c>
      <c r="R662">
        <f>Sales_Data[[#This Row],[Gross_Sales]]*Sales_Data[[#This Row],[Discount]]</f>
        <v>0</v>
      </c>
      <c r="S662">
        <f>Sales_Data[[#This Row],[Gross_Sales]]-Sales_Data[[#This Row],[Discount_Amount]]</f>
        <v>110013.08</v>
      </c>
      <c r="T662">
        <f>Sales_Data[[#This Row],[Net Sales]]-Sales_Data[[#This Row],[Cost]]</f>
        <v>18627.089999999997</v>
      </c>
      <c r="U662" s="2">
        <f>Sales_Data[[#This Row],[Profit]]/Sales_Data[[#This Row],[Net Sales]]</f>
        <v>0.1693170484818714</v>
      </c>
      <c r="V662">
        <f>YEAR(Sales_Data[[#This Row],[Order_Date]])</f>
        <v>2025</v>
      </c>
      <c r="W662" t="str">
        <f>TEXT(Sales_Data[[#This Row],[Order_Date]],"mmm")</f>
        <v>Nov</v>
      </c>
      <c r="X662">
        <f>MONTH(Sales_Data[[#This Row],[Order_Date]])</f>
        <v>11</v>
      </c>
      <c r="Y662" t="str">
        <f>"Q"&amp;ROUNDUP(MONTH(Sales_Data[[#This Row],[Order_Date]])/3,0)</f>
        <v>Q4</v>
      </c>
    </row>
    <row r="663" spans="1:25" x14ac:dyDescent="0.3">
      <c r="A663" t="s">
        <v>1438</v>
      </c>
      <c r="B663" s="1">
        <v>45960</v>
      </c>
      <c r="C663" t="s">
        <v>1439</v>
      </c>
      <c r="D663" t="s">
        <v>56</v>
      </c>
      <c r="E663" t="s">
        <v>39</v>
      </c>
      <c r="F663" t="s">
        <v>405</v>
      </c>
      <c r="G663" t="s">
        <v>75</v>
      </c>
      <c r="H663" t="s">
        <v>76</v>
      </c>
      <c r="I663" t="s">
        <v>108</v>
      </c>
      <c r="J663">
        <v>2</v>
      </c>
      <c r="K663">
        <v>4272.95</v>
      </c>
      <c r="L663">
        <v>0</v>
      </c>
      <c r="M663">
        <v>6593.22</v>
      </c>
      <c r="N663" t="s">
        <v>70</v>
      </c>
      <c r="O663" t="s">
        <v>35</v>
      </c>
      <c r="P663" t="s">
        <v>71</v>
      </c>
      <c r="Q663">
        <f>Sales_Data[[#This Row],[Quantity]]*Sales_Data[[#This Row],[Unit_Price]]</f>
        <v>8545.9</v>
      </c>
      <c r="R663">
        <f>Sales_Data[[#This Row],[Gross_Sales]]*Sales_Data[[#This Row],[Discount]]</f>
        <v>0</v>
      </c>
      <c r="S663">
        <f>Sales_Data[[#This Row],[Gross_Sales]]-Sales_Data[[#This Row],[Discount_Amount]]</f>
        <v>8545.9</v>
      </c>
      <c r="T663">
        <f>Sales_Data[[#This Row],[Net Sales]]-Sales_Data[[#This Row],[Cost]]</f>
        <v>1952.6799999999994</v>
      </c>
      <c r="U663" s="2">
        <f>Sales_Data[[#This Row],[Profit]]/Sales_Data[[#This Row],[Net Sales]]</f>
        <v>0.22849319556746503</v>
      </c>
      <c r="V663">
        <f>YEAR(Sales_Data[[#This Row],[Order_Date]])</f>
        <v>2025</v>
      </c>
      <c r="W663" t="str">
        <f>TEXT(Sales_Data[[#This Row],[Order_Date]],"mmm")</f>
        <v>Oct</v>
      </c>
      <c r="X663">
        <f>MONTH(Sales_Data[[#This Row],[Order_Date]])</f>
        <v>10</v>
      </c>
      <c r="Y663" t="str">
        <f>"Q"&amp;ROUNDUP(MONTH(Sales_Data[[#This Row],[Order_Date]])/3,0)</f>
        <v>Q4</v>
      </c>
    </row>
    <row r="664" spans="1:25" x14ac:dyDescent="0.3">
      <c r="A664" t="s">
        <v>1440</v>
      </c>
      <c r="B664" s="1">
        <v>45806</v>
      </c>
      <c r="C664" t="s">
        <v>524</v>
      </c>
      <c r="D664" t="s">
        <v>274</v>
      </c>
      <c r="E664" t="s">
        <v>19</v>
      </c>
      <c r="F664" t="s">
        <v>57</v>
      </c>
      <c r="G664" t="s">
        <v>67</v>
      </c>
      <c r="H664" t="s">
        <v>88</v>
      </c>
      <c r="I664" t="s">
        <v>89</v>
      </c>
      <c r="J664">
        <v>3</v>
      </c>
      <c r="K664">
        <v>7223.54</v>
      </c>
      <c r="L664">
        <v>0.05</v>
      </c>
      <c r="M664">
        <v>17645.939999999999</v>
      </c>
      <c r="N664" t="s">
        <v>52</v>
      </c>
      <c r="O664" t="s">
        <v>35</v>
      </c>
      <c r="P664" t="s">
        <v>44</v>
      </c>
      <c r="Q664">
        <f>Sales_Data[[#This Row],[Quantity]]*Sales_Data[[#This Row],[Unit_Price]]</f>
        <v>21670.62</v>
      </c>
      <c r="R664">
        <f>Sales_Data[[#This Row],[Gross_Sales]]*Sales_Data[[#This Row],[Discount]]</f>
        <v>1083.5309999999999</v>
      </c>
      <c r="S664">
        <f>Sales_Data[[#This Row],[Gross_Sales]]-Sales_Data[[#This Row],[Discount_Amount]]</f>
        <v>20587.089</v>
      </c>
      <c r="T664">
        <f>Sales_Data[[#This Row],[Net Sales]]-Sales_Data[[#This Row],[Cost]]</f>
        <v>2941.1490000000013</v>
      </c>
      <c r="U664" s="2">
        <f>Sales_Data[[#This Row],[Profit]]/Sales_Data[[#This Row],[Net Sales]]</f>
        <v>0.14286376281756014</v>
      </c>
      <c r="V664">
        <f>YEAR(Sales_Data[[#This Row],[Order_Date]])</f>
        <v>2025</v>
      </c>
      <c r="W664" t="str">
        <f>TEXT(Sales_Data[[#This Row],[Order_Date]],"mmm")</f>
        <v>May</v>
      </c>
      <c r="X664">
        <f>MONTH(Sales_Data[[#This Row],[Order_Date]])</f>
        <v>5</v>
      </c>
      <c r="Y664" t="str">
        <f>"Q"&amp;ROUNDUP(MONTH(Sales_Data[[#This Row],[Order_Date]])/3,0)</f>
        <v>Q2</v>
      </c>
    </row>
    <row r="665" spans="1:25" x14ac:dyDescent="0.3">
      <c r="A665" t="s">
        <v>1441</v>
      </c>
      <c r="B665" s="1">
        <v>45737</v>
      </c>
      <c r="C665" t="s">
        <v>409</v>
      </c>
      <c r="D665" t="s">
        <v>728</v>
      </c>
      <c r="E665" t="s">
        <v>48</v>
      </c>
      <c r="F665" t="s">
        <v>126</v>
      </c>
      <c r="G665" t="s">
        <v>41</v>
      </c>
      <c r="H665" t="s">
        <v>102</v>
      </c>
      <c r="I665" t="s">
        <v>388</v>
      </c>
      <c r="J665">
        <v>1</v>
      </c>
      <c r="K665">
        <v>7023.15</v>
      </c>
      <c r="L665">
        <v>0.05</v>
      </c>
      <c r="M665">
        <v>5336.05</v>
      </c>
      <c r="N665" t="s">
        <v>52</v>
      </c>
      <c r="O665" t="s">
        <v>35</v>
      </c>
      <c r="P665" t="s">
        <v>71</v>
      </c>
      <c r="Q665">
        <f>Sales_Data[[#This Row],[Quantity]]*Sales_Data[[#This Row],[Unit_Price]]</f>
        <v>7023.15</v>
      </c>
      <c r="R665">
        <f>Sales_Data[[#This Row],[Gross_Sales]]*Sales_Data[[#This Row],[Discount]]</f>
        <v>351.15750000000003</v>
      </c>
      <c r="S665">
        <f>Sales_Data[[#This Row],[Gross_Sales]]-Sales_Data[[#This Row],[Discount_Amount]]</f>
        <v>6671.9924999999994</v>
      </c>
      <c r="T665">
        <f>Sales_Data[[#This Row],[Net Sales]]-Sales_Data[[#This Row],[Cost]]</f>
        <v>1335.9424999999992</v>
      </c>
      <c r="U665" s="2">
        <f>Sales_Data[[#This Row],[Profit]]/Sales_Data[[#This Row],[Net Sales]]</f>
        <v>0.20023141512823933</v>
      </c>
      <c r="V665">
        <f>YEAR(Sales_Data[[#This Row],[Order_Date]])</f>
        <v>2025</v>
      </c>
      <c r="W665" t="str">
        <f>TEXT(Sales_Data[[#This Row],[Order_Date]],"mmm")</f>
        <v>Mar</v>
      </c>
      <c r="X665">
        <f>MONTH(Sales_Data[[#This Row],[Order_Date]])</f>
        <v>3</v>
      </c>
      <c r="Y665" t="str">
        <f>"Q"&amp;ROUNDUP(MONTH(Sales_Data[[#This Row],[Order_Date]])/3,0)</f>
        <v>Q1</v>
      </c>
    </row>
    <row r="666" spans="1:25" x14ac:dyDescent="0.3">
      <c r="A666" t="s">
        <v>1442</v>
      </c>
      <c r="B666" s="1">
        <v>45870</v>
      </c>
      <c r="C666" t="s">
        <v>1283</v>
      </c>
      <c r="D666" t="s">
        <v>430</v>
      </c>
      <c r="E666" t="s">
        <v>39</v>
      </c>
      <c r="F666" t="s">
        <v>96</v>
      </c>
      <c r="G666" t="s">
        <v>41</v>
      </c>
      <c r="H666" t="s">
        <v>42</v>
      </c>
      <c r="I666" t="s">
        <v>43</v>
      </c>
      <c r="J666">
        <v>4</v>
      </c>
      <c r="K666">
        <v>3499.68</v>
      </c>
      <c r="L666">
        <v>0</v>
      </c>
      <c r="M666">
        <v>10691.65</v>
      </c>
      <c r="N666" t="s">
        <v>24</v>
      </c>
      <c r="O666" t="s">
        <v>35</v>
      </c>
      <c r="P666" t="s">
        <v>71</v>
      </c>
      <c r="Q666">
        <f>Sales_Data[[#This Row],[Quantity]]*Sales_Data[[#This Row],[Unit_Price]]</f>
        <v>13998.72</v>
      </c>
      <c r="R666">
        <f>Sales_Data[[#This Row],[Gross_Sales]]*Sales_Data[[#This Row],[Discount]]</f>
        <v>0</v>
      </c>
      <c r="S666">
        <f>Sales_Data[[#This Row],[Gross_Sales]]-Sales_Data[[#This Row],[Discount_Amount]]</f>
        <v>13998.72</v>
      </c>
      <c r="T666">
        <f>Sales_Data[[#This Row],[Net Sales]]-Sales_Data[[#This Row],[Cost]]</f>
        <v>3307.0699999999997</v>
      </c>
      <c r="U666" s="2">
        <f>Sales_Data[[#This Row],[Profit]]/Sales_Data[[#This Row],[Net Sales]]</f>
        <v>0.23624088488090339</v>
      </c>
      <c r="V666">
        <f>YEAR(Sales_Data[[#This Row],[Order_Date]])</f>
        <v>2025</v>
      </c>
      <c r="W666" t="str">
        <f>TEXT(Sales_Data[[#This Row],[Order_Date]],"mmm")</f>
        <v>Aug</v>
      </c>
      <c r="X666">
        <f>MONTH(Sales_Data[[#This Row],[Order_Date]])</f>
        <v>8</v>
      </c>
      <c r="Y666" t="str">
        <f>"Q"&amp;ROUNDUP(MONTH(Sales_Data[[#This Row],[Order_Date]])/3,0)</f>
        <v>Q3</v>
      </c>
    </row>
    <row r="667" spans="1:25" x14ac:dyDescent="0.3">
      <c r="A667" t="s">
        <v>1443</v>
      </c>
      <c r="B667" s="1">
        <v>45860</v>
      </c>
      <c r="C667" t="s">
        <v>1444</v>
      </c>
      <c r="D667" t="s">
        <v>1122</v>
      </c>
      <c r="E667" t="s">
        <v>39</v>
      </c>
      <c r="F667" t="s">
        <v>96</v>
      </c>
      <c r="G667" t="s">
        <v>21</v>
      </c>
      <c r="H667" t="s">
        <v>297</v>
      </c>
      <c r="I667" t="s">
        <v>494</v>
      </c>
      <c r="J667">
        <v>3</v>
      </c>
      <c r="K667">
        <v>5363.72</v>
      </c>
      <c r="L667">
        <v>0</v>
      </c>
      <c r="M667">
        <v>10838.55</v>
      </c>
      <c r="N667" t="s">
        <v>70</v>
      </c>
      <c r="O667" t="s">
        <v>35</v>
      </c>
      <c r="P667" t="s">
        <v>71</v>
      </c>
      <c r="Q667">
        <f>Sales_Data[[#This Row],[Quantity]]*Sales_Data[[#This Row],[Unit_Price]]</f>
        <v>16091.16</v>
      </c>
      <c r="R667">
        <f>Sales_Data[[#This Row],[Gross_Sales]]*Sales_Data[[#This Row],[Discount]]</f>
        <v>0</v>
      </c>
      <c r="S667">
        <f>Sales_Data[[#This Row],[Gross_Sales]]-Sales_Data[[#This Row],[Discount_Amount]]</f>
        <v>16091.16</v>
      </c>
      <c r="T667">
        <f>Sales_Data[[#This Row],[Net Sales]]-Sales_Data[[#This Row],[Cost]]</f>
        <v>5252.6100000000006</v>
      </c>
      <c r="U667" s="2">
        <f>Sales_Data[[#This Row],[Profit]]/Sales_Data[[#This Row],[Net Sales]]</f>
        <v>0.32642829976210547</v>
      </c>
      <c r="V667">
        <f>YEAR(Sales_Data[[#This Row],[Order_Date]])</f>
        <v>2025</v>
      </c>
      <c r="W667" t="str">
        <f>TEXT(Sales_Data[[#This Row],[Order_Date]],"mmm")</f>
        <v>Jul</v>
      </c>
      <c r="X667">
        <f>MONTH(Sales_Data[[#This Row],[Order_Date]])</f>
        <v>7</v>
      </c>
      <c r="Y667" t="str">
        <f>"Q"&amp;ROUNDUP(MONTH(Sales_Data[[#This Row],[Order_Date]])/3,0)</f>
        <v>Q3</v>
      </c>
    </row>
    <row r="668" spans="1:25" x14ac:dyDescent="0.3">
      <c r="A668" t="s">
        <v>1445</v>
      </c>
      <c r="B668" s="1">
        <v>45909</v>
      </c>
      <c r="C668" t="s">
        <v>1446</v>
      </c>
      <c r="D668" t="s">
        <v>756</v>
      </c>
      <c r="E668" t="s">
        <v>19</v>
      </c>
      <c r="F668" t="s">
        <v>81</v>
      </c>
      <c r="G668" t="s">
        <v>41</v>
      </c>
      <c r="H668" t="s">
        <v>147</v>
      </c>
      <c r="I668" t="s">
        <v>369</v>
      </c>
      <c r="J668">
        <v>1</v>
      </c>
      <c r="K668">
        <v>6932.74</v>
      </c>
      <c r="L668">
        <v>0.15</v>
      </c>
      <c r="M668">
        <v>4856.47</v>
      </c>
      <c r="N668" t="s">
        <v>109</v>
      </c>
      <c r="O668" t="s">
        <v>35</v>
      </c>
      <c r="P668" t="s">
        <v>26</v>
      </c>
      <c r="Q668">
        <f>Sales_Data[[#This Row],[Quantity]]*Sales_Data[[#This Row],[Unit_Price]]</f>
        <v>6932.74</v>
      </c>
      <c r="R668">
        <f>Sales_Data[[#This Row],[Gross_Sales]]*Sales_Data[[#This Row],[Discount]]</f>
        <v>1039.9109999999998</v>
      </c>
      <c r="S668">
        <f>Sales_Data[[#This Row],[Gross_Sales]]-Sales_Data[[#This Row],[Discount_Amount]]</f>
        <v>5892.8289999999997</v>
      </c>
      <c r="T668">
        <f>Sales_Data[[#This Row],[Net Sales]]-Sales_Data[[#This Row],[Cost]]</f>
        <v>1036.3589999999995</v>
      </c>
      <c r="U668" s="2">
        <f>Sales_Data[[#This Row],[Profit]]/Sales_Data[[#This Row],[Net Sales]]</f>
        <v>0.17586782172026366</v>
      </c>
      <c r="V668">
        <f>YEAR(Sales_Data[[#This Row],[Order_Date]])</f>
        <v>2025</v>
      </c>
      <c r="W668" t="str">
        <f>TEXT(Sales_Data[[#This Row],[Order_Date]],"mmm")</f>
        <v>Sep</v>
      </c>
      <c r="X668">
        <f>MONTH(Sales_Data[[#This Row],[Order_Date]])</f>
        <v>9</v>
      </c>
      <c r="Y668" t="str">
        <f>"Q"&amp;ROUNDUP(MONTH(Sales_Data[[#This Row],[Order_Date]])/3,0)</f>
        <v>Q3</v>
      </c>
    </row>
    <row r="669" spans="1:25" x14ac:dyDescent="0.3">
      <c r="A669" t="s">
        <v>1447</v>
      </c>
      <c r="B669" s="1">
        <v>45886</v>
      </c>
      <c r="C669" t="s">
        <v>1448</v>
      </c>
      <c r="D669" t="s">
        <v>1004</v>
      </c>
      <c r="E669" t="s">
        <v>48</v>
      </c>
      <c r="F669" t="s">
        <v>152</v>
      </c>
      <c r="G669" t="s">
        <v>21</v>
      </c>
      <c r="H669" t="s">
        <v>22</v>
      </c>
      <c r="I669" t="s">
        <v>62</v>
      </c>
      <c r="J669">
        <v>1</v>
      </c>
      <c r="K669">
        <v>16450.87</v>
      </c>
      <c r="L669">
        <v>0</v>
      </c>
      <c r="M669">
        <v>11495.38</v>
      </c>
      <c r="N669" t="s">
        <v>70</v>
      </c>
      <c r="O669" t="s">
        <v>35</v>
      </c>
      <c r="P669" t="s">
        <v>44</v>
      </c>
      <c r="Q669">
        <f>Sales_Data[[#This Row],[Quantity]]*Sales_Data[[#This Row],[Unit_Price]]</f>
        <v>16450.87</v>
      </c>
      <c r="R669">
        <f>Sales_Data[[#This Row],[Gross_Sales]]*Sales_Data[[#This Row],[Discount]]</f>
        <v>0</v>
      </c>
      <c r="S669">
        <f>Sales_Data[[#This Row],[Gross_Sales]]-Sales_Data[[#This Row],[Discount_Amount]]</f>
        <v>16450.87</v>
      </c>
      <c r="T669">
        <f>Sales_Data[[#This Row],[Net Sales]]-Sales_Data[[#This Row],[Cost]]</f>
        <v>4955.49</v>
      </c>
      <c r="U669" s="2">
        <f>Sales_Data[[#This Row],[Profit]]/Sales_Data[[#This Row],[Net Sales]]</f>
        <v>0.30122966141000446</v>
      </c>
      <c r="V669">
        <f>YEAR(Sales_Data[[#This Row],[Order_Date]])</f>
        <v>2025</v>
      </c>
      <c r="W669" t="str">
        <f>TEXT(Sales_Data[[#This Row],[Order_Date]],"mmm")</f>
        <v>Aug</v>
      </c>
      <c r="X669">
        <f>MONTH(Sales_Data[[#This Row],[Order_Date]])</f>
        <v>8</v>
      </c>
      <c r="Y669" t="str">
        <f>"Q"&amp;ROUNDUP(MONTH(Sales_Data[[#This Row],[Order_Date]])/3,0)</f>
        <v>Q3</v>
      </c>
    </row>
    <row r="670" spans="1:25" x14ac:dyDescent="0.3">
      <c r="A670" t="s">
        <v>1449</v>
      </c>
      <c r="B670" s="1">
        <v>45821</v>
      </c>
      <c r="C670" t="s">
        <v>1450</v>
      </c>
      <c r="D670" t="s">
        <v>277</v>
      </c>
      <c r="E670" t="s">
        <v>19</v>
      </c>
      <c r="F670" t="s">
        <v>57</v>
      </c>
      <c r="G670" t="s">
        <v>21</v>
      </c>
      <c r="H670" t="s">
        <v>22</v>
      </c>
      <c r="I670" t="s">
        <v>23</v>
      </c>
      <c r="J670">
        <v>1</v>
      </c>
      <c r="K670">
        <v>16812.87</v>
      </c>
      <c r="L670">
        <v>0</v>
      </c>
      <c r="M670">
        <v>11826.66</v>
      </c>
      <c r="N670" t="s">
        <v>24</v>
      </c>
      <c r="O670" t="s">
        <v>35</v>
      </c>
      <c r="P670" t="s">
        <v>44</v>
      </c>
      <c r="Q670">
        <f>Sales_Data[[#This Row],[Quantity]]*Sales_Data[[#This Row],[Unit_Price]]</f>
        <v>16812.87</v>
      </c>
      <c r="R670">
        <f>Sales_Data[[#This Row],[Gross_Sales]]*Sales_Data[[#This Row],[Discount]]</f>
        <v>0</v>
      </c>
      <c r="S670">
        <f>Sales_Data[[#This Row],[Gross_Sales]]-Sales_Data[[#This Row],[Discount_Amount]]</f>
        <v>16812.87</v>
      </c>
      <c r="T670">
        <f>Sales_Data[[#This Row],[Net Sales]]-Sales_Data[[#This Row],[Cost]]</f>
        <v>4986.2099999999991</v>
      </c>
      <c r="U670" s="2">
        <f>Sales_Data[[#This Row],[Profit]]/Sales_Data[[#This Row],[Net Sales]]</f>
        <v>0.29657101970097904</v>
      </c>
      <c r="V670">
        <f>YEAR(Sales_Data[[#This Row],[Order_Date]])</f>
        <v>2025</v>
      </c>
      <c r="W670" t="str">
        <f>TEXT(Sales_Data[[#This Row],[Order_Date]],"mmm")</f>
        <v>Jun</v>
      </c>
      <c r="X670">
        <f>MONTH(Sales_Data[[#This Row],[Order_Date]])</f>
        <v>6</v>
      </c>
      <c r="Y670" t="str">
        <f>"Q"&amp;ROUNDUP(MONTH(Sales_Data[[#This Row],[Order_Date]])/3,0)</f>
        <v>Q2</v>
      </c>
    </row>
    <row r="671" spans="1:25" x14ac:dyDescent="0.3">
      <c r="A671" t="s">
        <v>1451</v>
      </c>
      <c r="B671" s="1">
        <v>45884</v>
      </c>
      <c r="C671" t="s">
        <v>1203</v>
      </c>
      <c r="D671" t="s">
        <v>1452</v>
      </c>
      <c r="E671" t="s">
        <v>19</v>
      </c>
      <c r="F671" t="s">
        <v>57</v>
      </c>
      <c r="G671" t="s">
        <v>32</v>
      </c>
      <c r="H671" t="s">
        <v>50</v>
      </c>
      <c r="I671" t="s">
        <v>58</v>
      </c>
      <c r="J671">
        <v>1</v>
      </c>
      <c r="K671">
        <v>14912.91</v>
      </c>
      <c r="L671">
        <v>0</v>
      </c>
      <c r="M671">
        <v>9657.09</v>
      </c>
      <c r="N671" t="s">
        <v>24</v>
      </c>
      <c r="O671" t="s">
        <v>35</v>
      </c>
      <c r="P671" t="s">
        <v>71</v>
      </c>
      <c r="Q671">
        <f>Sales_Data[[#This Row],[Quantity]]*Sales_Data[[#This Row],[Unit_Price]]</f>
        <v>14912.91</v>
      </c>
      <c r="R671">
        <f>Sales_Data[[#This Row],[Gross_Sales]]*Sales_Data[[#This Row],[Discount]]</f>
        <v>0</v>
      </c>
      <c r="S671">
        <f>Sales_Data[[#This Row],[Gross_Sales]]-Sales_Data[[#This Row],[Discount_Amount]]</f>
        <v>14912.91</v>
      </c>
      <c r="T671">
        <f>Sales_Data[[#This Row],[Net Sales]]-Sales_Data[[#This Row],[Cost]]</f>
        <v>5255.82</v>
      </c>
      <c r="U671" s="2">
        <f>Sales_Data[[#This Row],[Profit]]/Sales_Data[[#This Row],[Net Sales]]</f>
        <v>0.35243423315771366</v>
      </c>
      <c r="V671">
        <f>YEAR(Sales_Data[[#This Row],[Order_Date]])</f>
        <v>2025</v>
      </c>
      <c r="W671" t="str">
        <f>TEXT(Sales_Data[[#This Row],[Order_Date]],"mmm")</f>
        <v>Aug</v>
      </c>
      <c r="X671">
        <f>MONTH(Sales_Data[[#This Row],[Order_Date]])</f>
        <v>8</v>
      </c>
      <c r="Y671" t="str">
        <f>"Q"&amp;ROUNDUP(MONTH(Sales_Data[[#This Row],[Order_Date]])/3,0)</f>
        <v>Q3</v>
      </c>
    </row>
    <row r="672" spans="1:25" x14ac:dyDescent="0.3">
      <c r="A672" t="s">
        <v>1453</v>
      </c>
      <c r="B672" s="1">
        <v>45804</v>
      </c>
      <c r="C672" t="s">
        <v>1454</v>
      </c>
      <c r="D672" t="s">
        <v>436</v>
      </c>
      <c r="E672" t="s">
        <v>39</v>
      </c>
      <c r="F672" t="s">
        <v>202</v>
      </c>
      <c r="G672" t="s">
        <v>21</v>
      </c>
      <c r="H672" t="s">
        <v>230</v>
      </c>
      <c r="I672" t="s">
        <v>328</v>
      </c>
      <c r="J672">
        <v>2</v>
      </c>
      <c r="K672">
        <v>4612.62</v>
      </c>
      <c r="L672">
        <v>0.2</v>
      </c>
      <c r="M672">
        <v>4673.34</v>
      </c>
      <c r="N672" t="s">
        <v>24</v>
      </c>
      <c r="O672" t="s">
        <v>35</v>
      </c>
      <c r="P672" t="s">
        <v>71</v>
      </c>
      <c r="Q672">
        <f>Sales_Data[[#This Row],[Quantity]]*Sales_Data[[#This Row],[Unit_Price]]</f>
        <v>9225.24</v>
      </c>
      <c r="R672">
        <f>Sales_Data[[#This Row],[Gross_Sales]]*Sales_Data[[#This Row],[Discount]]</f>
        <v>1845.048</v>
      </c>
      <c r="S672">
        <f>Sales_Data[[#This Row],[Gross_Sales]]-Sales_Data[[#This Row],[Discount_Amount]]</f>
        <v>7380.192</v>
      </c>
      <c r="T672">
        <f>Sales_Data[[#This Row],[Net Sales]]-Sales_Data[[#This Row],[Cost]]</f>
        <v>2706.8519999999999</v>
      </c>
      <c r="U672" s="2">
        <f>Sales_Data[[#This Row],[Profit]]/Sales_Data[[#This Row],[Net Sales]]</f>
        <v>0.3667725717704905</v>
      </c>
      <c r="V672">
        <f>YEAR(Sales_Data[[#This Row],[Order_Date]])</f>
        <v>2025</v>
      </c>
      <c r="W672" t="str">
        <f>TEXT(Sales_Data[[#This Row],[Order_Date]],"mmm")</f>
        <v>May</v>
      </c>
      <c r="X672">
        <f>MONTH(Sales_Data[[#This Row],[Order_Date]])</f>
        <v>5</v>
      </c>
      <c r="Y672" t="str">
        <f>"Q"&amp;ROUNDUP(MONTH(Sales_Data[[#This Row],[Order_Date]])/3,0)</f>
        <v>Q2</v>
      </c>
    </row>
    <row r="673" spans="1:25" x14ac:dyDescent="0.3">
      <c r="A673" t="s">
        <v>1455</v>
      </c>
      <c r="B673" s="1">
        <v>45677</v>
      </c>
      <c r="C673" t="s">
        <v>1456</v>
      </c>
      <c r="D673" t="s">
        <v>393</v>
      </c>
      <c r="E673" t="s">
        <v>19</v>
      </c>
      <c r="F673" t="s">
        <v>81</v>
      </c>
      <c r="G673" t="s">
        <v>67</v>
      </c>
      <c r="H673" t="s">
        <v>88</v>
      </c>
      <c r="I673" t="s">
        <v>89</v>
      </c>
      <c r="J673">
        <v>1</v>
      </c>
      <c r="K673">
        <v>3066.35</v>
      </c>
      <c r="L673">
        <v>0</v>
      </c>
      <c r="M673">
        <v>2264.1</v>
      </c>
      <c r="N673" t="s">
        <v>109</v>
      </c>
      <c r="O673" t="s">
        <v>25</v>
      </c>
      <c r="P673" t="s">
        <v>71</v>
      </c>
      <c r="Q673">
        <f>Sales_Data[[#This Row],[Quantity]]*Sales_Data[[#This Row],[Unit_Price]]</f>
        <v>3066.35</v>
      </c>
      <c r="R673">
        <f>Sales_Data[[#This Row],[Gross_Sales]]*Sales_Data[[#This Row],[Discount]]</f>
        <v>0</v>
      </c>
      <c r="S673">
        <f>Sales_Data[[#This Row],[Gross_Sales]]-Sales_Data[[#This Row],[Discount_Amount]]</f>
        <v>3066.35</v>
      </c>
      <c r="T673">
        <f>Sales_Data[[#This Row],[Net Sales]]-Sales_Data[[#This Row],[Cost]]</f>
        <v>802.25</v>
      </c>
      <c r="U673" s="2">
        <f>Sales_Data[[#This Row],[Profit]]/Sales_Data[[#This Row],[Net Sales]]</f>
        <v>0.26163027703947689</v>
      </c>
      <c r="V673">
        <f>YEAR(Sales_Data[[#This Row],[Order_Date]])</f>
        <v>2025</v>
      </c>
      <c r="W673" t="str">
        <f>TEXT(Sales_Data[[#This Row],[Order_Date]],"mmm")</f>
        <v>Jan</v>
      </c>
      <c r="X673">
        <f>MONTH(Sales_Data[[#This Row],[Order_Date]])</f>
        <v>1</v>
      </c>
      <c r="Y673" t="str">
        <f>"Q"&amp;ROUNDUP(MONTH(Sales_Data[[#This Row],[Order_Date]])/3,0)</f>
        <v>Q1</v>
      </c>
    </row>
    <row r="674" spans="1:25" x14ac:dyDescent="0.3">
      <c r="A674" t="s">
        <v>1457</v>
      </c>
      <c r="B674" s="1">
        <v>45704</v>
      </c>
      <c r="C674" t="s">
        <v>1458</v>
      </c>
      <c r="D674" t="s">
        <v>916</v>
      </c>
      <c r="E674" t="s">
        <v>39</v>
      </c>
      <c r="F674" t="s">
        <v>405</v>
      </c>
      <c r="G674" t="s">
        <v>21</v>
      </c>
      <c r="H674" t="s">
        <v>22</v>
      </c>
      <c r="I674" t="s">
        <v>62</v>
      </c>
      <c r="J674">
        <v>4</v>
      </c>
      <c r="K674">
        <v>1356.4</v>
      </c>
      <c r="L674">
        <v>0.1</v>
      </c>
      <c r="M674">
        <v>3183.29</v>
      </c>
      <c r="N674" t="s">
        <v>70</v>
      </c>
      <c r="O674" t="s">
        <v>35</v>
      </c>
      <c r="P674" t="s">
        <v>71</v>
      </c>
      <c r="Q674">
        <f>Sales_Data[[#This Row],[Quantity]]*Sales_Data[[#This Row],[Unit_Price]]</f>
        <v>5425.6</v>
      </c>
      <c r="R674">
        <f>Sales_Data[[#This Row],[Gross_Sales]]*Sales_Data[[#This Row],[Discount]]</f>
        <v>542.56000000000006</v>
      </c>
      <c r="S674">
        <f>Sales_Data[[#This Row],[Gross_Sales]]-Sales_Data[[#This Row],[Discount_Amount]]</f>
        <v>4883.04</v>
      </c>
      <c r="T674">
        <f>Sales_Data[[#This Row],[Net Sales]]-Sales_Data[[#This Row],[Cost]]</f>
        <v>1699.75</v>
      </c>
      <c r="U674" s="2">
        <f>Sales_Data[[#This Row],[Profit]]/Sales_Data[[#This Row],[Net Sales]]</f>
        <v>0.34809258167043483</v>
      </c>
      <c r="V674">
        <f>YEAR(Sales_Data[[#This Row],[Order_Date]])</f>
        <v>2025</v>
      </c>
      <c r="W674" t="str">
        <f>TEXT(Sales_Data[[#This Row],[Order_Date]],"mmm")</f>
        <v>Feb</v>
      </c>
      <c r="X674">
        <f>MONTH(Sales_Data[[#This Row],[Order_Date]])</f>
        <v>2</v>
      </c>
      <c r="Y674" t="str">
        <f>"Q"&amp;ROUNDUP(MONTH(Sales_Data[[#This Row],[Order_Date]])/3,0)</f>
        <v>Q1</v>
      </c>
    </row>
    <row r="675" spans="1:25" x14ac:dyDescent="0.3">
      <c r="A675" t="s">
        <v>1459</v>
      </c>
      <c r="B675" s="1">
        <v>45890</v>
      </c>
      <c r="C675" t="s">
        <v>1460</v>
      </c>
      <c r="D675" t="s">
        <v>916</v>
      </c>
      <c r="E675" t="s">
        <v>119</v>
      </c>
      <c r="F675" t="s">
        <v>538</v>
      </c>
      <c r="G675" t="s">
        <v>67</v>
      </c>
      <c r="H675" t="s">
        <v>121</v>
      </c>
      <c r="I675" t="s">
        <v>122</v>
      </c>
      <c r="J675">
        <v>1</v>
      </c>
      <c r="K675">
        <v>1377.37</v>
      </c>
      <c r="L675">
        <v>0.15</v>
      </c>
      <c r="M675">
        <v>828.94</v>
      </c>
      <c r="N675" t="s">
        <v>52</v>
      </c>
      <c r="O675" t="s">
        <v>35</v>
      </c>
      <c r="P675" t="s">
        <v>44</v>
      </c>
      <c r="Q675">
        <f>Sales_Data[[#This Row],[Quantity]]*Sales_Data[[#This Row],[Unit_Price]]</f>
        <v>1377.37</v>
      </c>
      <c r="R675">
        <f>Sales_Data[[#This Row],[Gross_Sales]]*Sales_Data[[#This Row],[Discount]]</f>
        <v>206.60549999999998</v>
      </c>
      <c r="S675">
        <f>Sales_Data[[#This Row],[Gross_Sales]]-Sales_Data[[#This Row],[Discount_Amount]]</f>
        <v>1170.7645</v>
      </c>
      <c r="T675">
        <f>Sales_Data[[#This Row],[Net Sales]]-Sales_Data[[#This Row],[Cost]]</f>
        <v>341.82449999999994</v>
      </c>
      <c r="U675" s="2">
        <f>Sales_Data[[#This Row],[Profit]]/Sales_Data[[#This Row],[Net Sales]]</f>
        <v>0.29196691563504013</v>
      </c>
      <c r="V675">
        <f>YEAR(Sales_Data[[#This Row],[Order_Date]])</f>
        <v>2025</v>
      </c>
      <c r="W675" t="str">
        <f>TEXT(Sales_Data[[#This Row],[Order_Date]],"mmm")</f>
        <v>Aug</v>
      </c>
      <c r="X675">
        <f>MONTH(Sales_Data[[#This Row],[Order_Date]])</f>
        <v>8</v>
      </c>
      <c r="Y675" t="str">
        <f>"Q"&amp;ROUNDUP(MONTH(Sales_Data[[#This Row],[Order_Date]])/3,0)</f>
        <v>Q3</v>
      </c>
    </row>
    <row r="676" spans="1:25" x14ac:dyDescent="0.3">
      <c r="A676" t="s">
        <v>1461</v>
      </c>
      <c r="B676" s="1">
        <v>45962</v>
      </c>
      <c r="C676" t="s">
        <v>1462</v>
      </c>
      <c r="D676" t="s">
        <v>125</v>
      </c>
      <c r="E676" t="s">
        <v>48</v>
      </c>
      <c r="F676" t="s">
        <v>126</v>
      </c>
      <c r="G676" t="s">
        <v>32</v>
      </c>
      <c r="H676" t="s">
        <v>50</v>
      </c>
      <c r="I676" t="s">
        <v>51</v>
      </c>
      <c r="J676">
        <v>1</v>
      </c>
      <c r="K676">
        <v>40634.839999999997</v>
      </c>
      <c r="L676">
        <v>0.05</v>
      </c>
      <c r="M676">
        <v>32342.7</v>
      </c>
      <c r="N676" t="s">
        <v>24</v>
      </c>
      <c r="O676" t="s">
        <v>35</v>
      </c>
      <c r="P676" t="s">
        <v>71</v>
      </c>
      <c r="Q676">
        <f>Sales_Data[[#This Row],[Quantity]]*Sales_Data[[#This Row],[Unit_Price]]</f>
        <v>40634.839999999997</v>
      </c>
      <c r="R676">
        <f>Sales_Data[[#This Row],[Gross_Sales]]*Sales_Data[[#This Row],[Discount]]</f>
        <v>2031.742</v>
      </c>
      <c r="S676">
        <f>Sales_Data[[#This Row],[Gross_Sales]]-Sales_Data[[#This Row],[Discount_Amount]]</f>
        <v>38603.097999999998</v>
      </c>
      <c r="T676">
        <f>Sales_Data[[#This Row],[Net Sales]]-Sales_Data[[#This Row],[Cost]]</f>
        <v>6260.3979999999974</v>
      </c>
      <c r="U676" s="2">
        <f>Sales_Data[[#This Row],[Profit]]/Sales_Data[[#This Row],[Net Sales]]</f>
        <v>0.16217346079322437</v>
      </c>
      <c r="V676">
        <f>YEAR(Sales_Data[[#This Row],[Order_Date]])</f>
        <v>2025</v>
      </c>
      <c r="W676" t="str">
        <f>TEXT(Sales_Data[[#This Row],[Order_Date]],"mmm")</f>
        <v>Nov</v>
      </c>
      <c r="X676">
        <f>MONTH(Sales_Data[[#This Row],[Order_Date]])</f>
        <v>11</v>
      </c>
      <c r="Y676" t="str">
        <f>"Q"&amp;ROUNDUP(MONTH(Sales_Data[[#This Row],[Order_Date]])/3,0)</f>
        <v>Q4</v>
      </c>
    </row>
    <row r="677" spans="1:25" x14ac:dyDescent="0.3">
      <c r="A677" t="s">
        <v>1463</v>
      </c>
      <c r="B677" s="1">
        <v>45671</v>
      </c>
      <c r="C677" t="s">
        <v>435</v>
      </c>
      <c r="D677" t="s">
        <v>155</v>
      </c>
      <c r="E677" t="s">
        <v>119</v>
      </c>
      <c r="F677" t="s">
        <v>249</v>
      </c>
      <c r="G677" t="s">
        <v>67</v>
      </c>
      <c r="H677" t="s">
        <v>68</v>
      </c>
      <c r="I677" t="s">
        <v>97</v>
      </c>
      <c r="J677">
        <v>1</v>
      </c>
      <c r="K677">
        <v>1482.28</v>
      </c>
      <c r="L677">
        <v>0.05</v>
      </c>
      <c r="M677">
        <v>993.69</v>
      </c>
      <c r="N677" t="s">
        <v>24</v>
      </c>
      <c r="O677" t="s">
        <v>35</v>
      </c>
      <c r="P677" t="s">
        <v>71</v>
      </c>
      <c r="Q677">
        <f>Sales_Data[[#This Row],[Quantity]]*Sales_Data[[#This Row],[Unit_Price]]</f>
        <v>1482.28</v>
      </c>
      <c r="R677">
        <f>Sales_Data[[#This Row],[Gross_Sales]]*Sales_Data[[#This Row],[Discount]]</f>
        <v>74.114000000000004</v>
      </c>
      <c r="S677">
        <f>Sales_Data[[#This Row],[Gross_Sales]]-Sales_Data[[#This Row],[Discount_Amount]]</f>
        <v>1408.1659999999999</v>
      </c>
      <c r="T677">
        <f>Sales_Data[[#This Row],[Net Sales]]-Sales_Data[[#This Row],[Cost]]</f>
        <v>414.47599999999989</v>
      </c>
      <c r="U677" s="2">
        <f>Sales_Data[[#This Row],[Profit]]/Sales_Data[[#This Row],[Net Sales]]</f>
        <v>0.29433745737363343</v>
      </c>
      <c r="V677">
        <f>YEAR(Sales_Data[[#This Row],[Order_Date]])</f>
        <v>2025</v>
      </c>
      <c r="W677" t="str">
        <f>TEXT(Sales_Data[[#This Row],[Order_Date]],"mmm")</f>
        <v>Jan</v>
      </c>
      <c r="X677">
        <f>MONTH(Sales_Data[[#This Row],[Order_Date]])</f>
        <v>1</v>
      </c>
      <c r="Y677" t="str">
        <f>"Q"&amp;ROUNDUP(MONTH(Sales_Data[[#This Row],[Order_Date]])/3,0)</f>
        <v>Q1</v>
      </c>
    </row>
    <row r="678" spans="1:25" x14ac:dyDescent="0.3">
      <c r="A678" t="s">
        <v>1464</v>
      </c>
      <c r="B678" s="1">
        <v>45800</v>
      </c>
      <c r="C678" t="s">
        <v>730</v>
      </c>
      <c r="D678" t="s">
        <v>224</v>
      </c>
      <c r="E678" t="s">
        <v>19</v>
      </c>
      <c r="F678" t="s">
        <v>20</v>
      </c>
      <c r="G678" t="s">
        <v>75</v>
      </c>
      <c r="H678" t="s">
        <v>185</v>
      </c>
      <c r="I678" t="s">
        <v>186</v>
      </c>
      <c r="J678">
        <v>1</v>
      </c>
      <c r="K678">
        <v>15277.45</v>
      </c>
      <c r="L678">
        <v>0.1</v>
      </c>
      <c r="M678">
        <v>10743.16</v>
      </c>
      <c r="N678" t="s">
        <v>109</v>
      </c>
      <c r="O678" t="s">
        <v>35</v>
      </c>
      <c r="P678" t="s">
        <v>71</v>
      </c>
      <c r="Q678">
        <f>Sales_Data[[#This Row],[Quantity]]*Sales_Data[[#This Row],[Unit_Price]]</f>
        <v>15277.45</v>
      </c>
      <c r="R678">
        <f>Sales_Data[[#This Row],[Gross_Sales]]*Sales_Data[[#This Row],[Discount]]</f>
        <v>1527.7450000000001</v>
      </c>
      <c r="S678">
        <f>Sales_Data[[#This Row],[Gross_Sales]]-Sales_Data[[#This Row],[Discount_Amount]]</f>
        <v>13749.705</v>
      </c>
      <c r="T678">
        <f>Sales_Data[[#This Row],[Net Sales]]-Sales_Data[[#This Row],[Cost]]</f>
        <v>3006.5450000000001</v>
      </c>
      <c r="U678" s="2">
        <f>Sales_Data[[#This Row],[Profit]]/Sales_Data[[#This Row],[Net Sales]]</f>
        <v>0.21866250948656718</v>
      </c>
      <c r="V678">
        <f>YEAR(Sales_Data[[#This Row],[Order_Date]])</f>
        <v>2025</v>
      </c>
      <c r="W678" t="str">
        <f>TEXT(Sales_Data[[#This Row],[Order_Date]],"mmm")</f>
        <v>May</v>
      </c>
      <c r="X678">
        <f>MONTH(Sales_Data[[#This Row],[Order_Date]])</f>
        <v>5</v>
      </c>
      <c r="Y678" t="str">
        <f>"Q"&amp;ROUNDUP(MONTH(Sales_Data[[#This Row],[Order_Date]])/3,0)</f>
        <v>Q2</v>
      </c>
    </row>
    <row r="679" spans="1:25" x14ac:dyDescent="0.3">
      <c r="A679" t="s">
        <v>1465</v>
      </c>
      <c r="B679" s="1">
        <v>45658</v>
      </c>
      <c r="C679" t="s">
        <v>1466</v>
      </c>
      <c r="D679" t="s">
        <v>513</v>
      </c>
      <c r="E679" t="s">
        <v>48</v>
      </c>
      <c r="F679" t="s">
        <v>126</v>
      </c>
      <c r="G679" t="s">
        <v>67</v>
      </c>
      <c r="H679" t="s">
        <v>121</v>
      </c>
      <c r="I679" t="s">
        <v>142</v>
      </c>
      <c r="J679">
        <v>3</v>
      </c>
      <c r="K679">
        <v>64553.279999999999</v>
      </c>
      <c r="L679">
        <v>0.1</v>
      </c>
      <c r="M679">
        <v>146624.22</v>
      </c>
      <c r="N679" t="s">
        <v>109</v>
      </c>
      <c r="O679" t="s">
        <v>35</v>
      </c>
      <c r="P679" t="s">
        <v>44</v>
      </c>
      <c r="Q679">
        <f>Sales_Data[[#This Row],[Quantity]]*Sales_Data[[#This Row],[Unit_Price]]</f>
        <v>193659.84</v>
      </c>
      <c r="R679">
        <f>Sales_Data[[#This Row],[Gross_Sales]]*Sales_Data[[#This Row],[Discount]]</f>
        <v>19365.984</v>
      </c>
      <c r="S679">
        <f>Sales_Data[[#This Row],[Gross_Sales]]-Sales_Data[[#This Row],[Discount_Amount]]</f>
        <v>174293.856</v>
      </c>
      <c r="T679">
        <f>Sales_Data[[#This Row],[Net Sales]]-Sales_Data[[#This Row],[Cost]]</f>
        <v>27669.635999999999</v>
      </c>
      <c r="U679" s="2">
        <f>Sales_Data[[#This Row],[Profit]]/Sales_Data[[#This Row],[Net Sales]]</f>
        <v>0.15875279045980828</v>
      </c>
      <c r="V679">
        <f>YEAR(Sales_Data[[#This Row],[Order_Date]])</f>
        <v>2025</v>
      </c>
      <c r="W679" t="str">
        <f>TEXT(Sales_Data[[#This Row],[Order_Date]],"mmm")</f>
        <v>Jan</v>
      </c>
      <c r="X679">
        <f>MONTH(Sales_Data[[#This Row],[Order_Date]])</f>
        <v>1</v>
      </c>
      <c r="Y679" t="str">
        <f>"Q"&amp;ROUNDUP(MONTH(Sales_Data[[#This Row],[Order_Date]])/3,0)</f>
        <v>Q1</v>
      </c>
    </row>
    <row r="680" spans="1:25" x14ac:dyDescent="0.3">
      <c r="A680" t="s">
        <v>1467</v>
      </c>
      <c r="B680" s="1">
        <v>45711</v>
      </c>
      <c r="C680" t="s">
        <v>1468</v>
      </c>
      <c r="D680" t="s">
        <v>366</v>
      </c>
      <c r="E680" t="s">
        <v>19</v>
      </c>
      <c r="F680" t="s">
        <v>81</v>
      </c>
      <c r="G680" t="s">
        <v>67</v>
      </c>
      <c r="H680" t="s">
        <v>68</v>
      </c>
      <c r="I680" t="s">
        <v>69</v>
      </c>
      <c r="J680">
        <v>2</v>
      </c>
      <c r="K680">
        <v>7037.82</v>
      </c>
      <c r="L680">
        <v>0.1</v>
      </c>
      <c r="M680">
        <v>8345.5</v>
      </c>
      <c r="N680" t="s">
        <v>52</v>
      </c>
      <c r="O680" t="s">
        <v>35</v>
      </c>
      <c r="P680" t="s">
        <v>44</v>
      </c>
      <c r="Q680">
        <f>Sales_Data[[#This Row],[Quantity]]*Sales_Data[[#This Row],[Unit_Price]]</f>
        <v>14075.64</v>
      </c>
      <c r="R680">
        <f>Sales_Data[[#This Row],[Gross_Sales]]*Sales_Data[[#This Row],[Discount]]</f>
        <v>1407.5640000000001</v>
      </c>
      <c r="S680">
        <f>Sales_Data[[#This Row],[Gross_Sales]]-Sales_Data[[#This Row],[Discount_Amount]]</f>
        <v>12668.075999999999</v>
      </c>
      <c r="T680">
        <f>Sales_Data[[#This Row],[Net Sales]]-Sales_Data[[#This Row],[Cost]]</f>
        <v>4322.5759999999991</v>
      </c>
      <c r="U680" s="2">
        <f>Sales_Data[[#This Row],[Profit]]/Sales_Data[[#This Row],[Net Sales]]</f>
        <v>0.3412180350038948</v>
      </c>
      <c r="V680">
        <f>YEAR(Sales_Data[[#This Row],[Order_Date]])</f>
        <v>2025</v>
      </c>
      <c r="W680" t="str">
        <f>TEXT(Sales_Data[[#This Row],[Order_Date]],"mmm")</f>
        <v>Feb</v>
      </c>
      <c r="X680">
        <f>MONTH(Sales_Data[[#This Row],[Order_Date]])</f>
        <v>2</v>
      </c>
      <c r="Y680" t="str">
        <f>"Q"&amp;ROUNDUP(MONTH(Sales_Data[[#This Row],[Order_Date]])/3,0)</f>
        <v>Q1</v>
      </c>
    </row>
    <row r="681" spans="1:25" x14ac:dyDescent="0.3">
      <c r="A681" t="s">
        <v>1469</v>
      </c>
      <c r="B681" s="1">
        <v>45916</v>
      </c>
      <c r="C681" t="s">
        <v>1470</v>
      </c>
      <c r="D681" t="s">
        <v>151</v>
      </c>
      <c r="E681" t="s">
        <v>48</v>
      </c>
      <c r="F681" t="s">
        <v>49</v>
      </c>
      <c r="G681" t="s">
        <v>75</v>
      </c>
      <c r="H681" t="s">
        <v>114</v>
      </c>
      <c r="I681" t="s">
        <v>115</v>
      </c>
      <c r="J681">
        <v>1</v>
      </c>
      <c r="K681">
        <v>30308.04</v>
      </c>
      <c r="L681">
        <v>0.15</v>
      </c>
      <c r="M681">
        <v>22312.52</v>
      </c>
      <c r="N681" t="s">
        <v>109</v>
      </c>
      <c r="O681" t="s">
        <v>35</v>
      </c>
      <c r="P681" t="s">
        <v>44</v>
      </c>
      <c r="Q681">
        <f>Sales_Data[[#This Row],[Quantity]]*Sales_Data[[#This Row],[Unit_Price]]</f>
        <v>30308.04</v>
      </c>
      <c r="R681">
        <f>Sales_Data[[#This Row],[Gross_Sales]]*Sales_Data[[#This Row],[Discount]]</f>
        <v>4546.2060000000001</v>
      </c>
      <c r="S681">
        <f>Sales_Data[[#This Row],[Gross_Sales]]-Sales_Data[[#This Row],[Discount_Amount]]</f>
        <v>25761.834000000003</v>
      </c>
      <c r="T681">
        <f>Sales_Data[[#This Row],[Net Sales]]-Sales_Data[[#This Row],[Cost]]</f>
        <v>3449.3140000000021</v>
      </c>
      <c r="U681" s="2">
        <f>Sales_Data[[#This Row],[Profit]]/Sales_Data[[#This Row],[Net Sales]]</f>
        <v>0.13389240843644912</v>
      </c>
      <c r="V681">
        <f>YEAR(Sales_Data[[#This Row],[Order_Date]])</f>
        <v>2025</v>
      </c>
      <c r="W681" t="str">
        <f>TEXT(Sales_Data[[#This Row],[Order_Date]],"mmm")</f>
        <v>Sep</v>
      </c>
      <c r="X681">
        <f>MONTH(Sales_Data[[#This Row],[Order_Date]])</f>
        <v>9</v>
      </c>
      <c r="Y681" t="str">
        <f>"Q"&amp;ROUNDUP(MONTH(Sales_Data[[#This Row],[Order_Date]])/3,0)</f>
        <v>Q3</v>
      </c>
    </row>
    <row r="682" spans="1:25" x14ac:dyDescent="0.3">
      <c r="A682" t="s">
        <v>1471</v>
      </c>
      <c r="B682" s="1">
        <v>45801</v>
      </c>
      <c r="C682" t="s">
        <v>1472</v>
      </c>
      <c r="D682" t="s">
        <v>238</v>
      </c>
      <c r="E682" t="s">
        <v>48</v>
      </c>
      <c r="F682" t="s">
        <v>164</v>
      </c>
      <c r="G682" t="s">
        <v>75</v>
      </c>
      <c r="H682" t="s">
        <v>185</v>
      </c>
      <c r="I682" t="s">
        <v>186</v>
      </c>
      <c r="J682">
        <v>3</v>
      </c>
      <c r="K682">
        <v>46690.87</v>
      </c>
      <c r="L682">
        <v>0.05</v>
      </c>
      <c r="M682">
        <v>101884.76</v>
      </c>
      <c r="N682" t="s">
        <v>52</v>
      </c>
      <c r="O682" t="s">
        <v>25</v>
      </c>
      <c r="P682" t="s">
        <v>44</v>
      </c>
      <c r="Q682">
        <f>Sales_Data[[#This Row],[Quantity]]*Sales_Data[[#This Row],[Unit_Price]]</f>
        <v>140072.61000000002</v>
      </c>
      <c r="R682">
        <f>Sales_Data[[#This Row],[Gross_Sales]]*Sales_Data[[#This Row],[Discount]]</f>
        <v>7003.6305000000011</v>
      </c>
      <c r="S682">
        <f>Sales_Data[[#This Row],[Gross_Sales]]-Sales_Data[[#This Row],[Discount_Amount]]</f>
        <v>133068.97950000002</v>
      </c>
      <c r="T682">
        <f>Sales_Data[[#This Row],[Net Sales]]-Sales_Data[[#This Row],[Cost]]</f>
        <v>31184.219500000021</v>
      </c>
      <c r="U682" s="2">
        <f>Sales_Data[[#This Row],[Profit]]/Sales_Data[[#This Row],[Net Sales]]</f>
        <v>0.23434627376848574</v>
      </c>
      <c r="V682">
        <f>YEAR(Sales_Data[[#This Row],[Order_Date]])</f>
        <v>2025</v>
      </c>
      <c r="W682" t="str">
        <f>TEXT(Sales_Data[[#This Row],[Order_Date]],"mmm")</f>
        <v>May</v>
      </c>
      <c r="X682">
        <f>MONTH(Sales_Data[[#This Row],[Order_Date]])</f>
        <v>5</v>
      </c>
      <c r="Y682" t="str">
        <f>"Q"&amp;ROUNDUP(MONTH(Sales_Data[[#This Row],[Order_Date]])/3,0)</f>
        <v>Q2</v>
      </c>
    </row>
    <row r="683" spans="1:25" x14ac:dyDescent="0.3">
      <c r="A683" t="s">
        <v>1473</v>
      </c>
      <c r="B683" s="1">
        <v>45669</v>
      </c>
      <c r="C683" t="s">
        <v>1235</v>
      </c>
      <c r="D683" t="s">
        <v>313</v>
      </c>
      <c r="E683" t="s">
        <v>19</v>
      </c>
      <c r="F683" t="s">
        <v>113</v>
      </c>
      <c r="G683" t="s">
        <v>67</v>
      </c>
      <c r="H683" t="s">
        <v>133</v>
      </c>
      <c r="I683" t="s">
        <v>134</v>
      </c>
      <c r="J683">
        <v>3</v>
      </c>
      <c r="K683">
        <v>16912.75</v>
      </c>
      <c r="L683">
        <v>0.1</v>
      </c>
      <c r="M683">
        <v>37046.06</v>
      </c>
      <c r="N683" t="s">
        <v>109</v>
      </c>
      <c r="O683" t="s">
        <v>25</v>
      </c>
      <c r="P683" t="s">
        <v>71</v>
      </c>
      <c r="Q683">
        <f>Sales_Data[[#This Row],[Quantity]]*Sales_Data[[#This Row],[Unit_Price]]</f>
        <v>50738.25</v>
      </c>
      <c r="R683">
        <f>Sales_Data[[#This Row],[Gross_Sales]]*Sales_Data[[#This Row],[Discount]]</f>
        <v>5073.8250000000007</v>
      </c>
      <c r="S683">
        <f>Sales_Data[[#This Row],[Gross_Sales]]-Sales_Data[[#This Row],[Discount_Amount]]</f>
        <v>45664.425000000003</v>
      </c>
      <c r="T683">
        <f>Sales_Data[[#This Row],[Net Sales]]-Sales_Data[[#This Row],[Cost]]</f>
        <v>8618.3650000000052</v>
      </c>
      <c r="U683" s="2">
        <f>Sales_Data[[#This Row],[Profit]]/Sales_Data[[#This Row],[Net Sales]]</f>
        <v>0.18873258559589887</v>
      </c>
      <c r="V683">
        <f>YEAR(Sales_Data[[#This Row],[Order_Date]])</f>
        <v>2025</v>
      </c>
      <c r="W683" t="str">
        <f>TEXT(Sales_Data[[#This Row],[Order_Date]],"mmm")</f>
        <v>Jan</v>
      </c>
      <c r="X683">
        <f>MONTH(Sales_Data[[#This Row],[Order_Date]])</f>
        <v>1</v>
      </c>
      <c r="Y683" t="str">
        <f>"Q"&amp;ROUNDUP(MONTH(Sales_Data[[#This Row],[Order_Date]])/3,0)</f>
        <v>Q1</v>
      </c>
    </row>
    <row r="684" spans="1:25" x14ac:dyDescent="0.3">
      <c r="A684" t="s">
        <v>1474</v>
      </c>
      <c r="B684" s="1">
        <v>45987</v>
      </c>
      <c r="C684" t="s">
        <v>1475</v>
      </c>
      <c r="D684" t="s">
        <v>513</v>
      </c>
      <c r="E684" t="s">
        <v>30</v>
      </c>
      <c r="F684" t="s">
        <v>31</v>
      </c>
      <c r="G684" t="s">
        <v>41</v>
      </c>
      <c r="H684" t="s">
        <v>42</v>
      </c>
      <c r="I684" t="s">
        <v>43</v>
      </c>
      <c r="J684">
        <v>3</v>
      </c>
      <c r="K684">
        <v>4496.95</v>
      </c>
      <c r="L684">
        <v>0</v>
      </c>
      <c r="M684">
        <v>11374.49</v>
      </c>
      <c r="N684" t="s">
        <v>24</v>
      </c>
      <c r="O684" t="s">
        <v>35</v>
      </c>
      <c r="P684" t="s">
        <v>26</v>
      </c>
      <c r="Q684">
        <f>Sales_Data[[#This Row],[Quantity]]*Sales_Data[[#This Row],[Unit_Price]]</f>
        <v>13490.849999999999</v>
      </c>
      <c r="R684">
        <f>Sales_Data[[#This Row],[Gross_Sales]]*Sales_Data[[#This Row],[Discount]]</f>
        <v>0</v>
      </c>
      <c r="S684">
        <f>Sales_Data[[#This Row],[Gross_Sales]]-Sales_Data[[#This Row],[Discount_Amount]]</f>
        <v>13490.849999999999</v>
      </c>
      <c r="T684">
        <f>Sales_Data[[#This Row],[Net Sales]]-Sales_Data[[#This Row],[Cost]]</f>
        <v>2116.3599999999988</v>
      </c>
      <c r="U684" s="2">
        <f>Sales_Data[[#This Row],[Profit]]/Sales_Data[[#This Row],[Net Sales]]</f>
        <v>0.15687373293750942</v>
      </c>
      <c r="V684">
        <f>YEAR(Sales_Data[[#This Row],[Order_Date]])</f>
        <v>2025</v>
      </c>
      <c r="W684" t="str">
        <f>TEXT(Sales_Data[[#This Row],[Order_Date]],"mmm")</f>
        <v>Nov</v>
      </c>
      <c r="X684">
        <f>MONTH(Sales_Data[[#This Row],[Order_Date]])</f>
        <v>11</v>
      </c>
      <c r="Y684" t="str">
        <f>"Q"&amp;ROUNDUP(MONTH(Sales_Data[[#This Row],[Order_Date]])/3,0)</f>
        <v>Q4</v>
      </c>
    </row>
    <row r="685" spans="1:25" x14ac:dyDescent="0.3">
      <c r="A685" t="s">
        <v>1476</v>
      </c>
      <c r="B685" s="1">
        <v>45881</v>
      </c>
      <c r="C685" t="s">
        <v>1477</v>
      </c>
      <c r="D685" t="s">
        <v>322</v>
      </c>
      <c r="E685" t="s">
        <v>119</v>
      </c>
      <c r="F685" t="s">
        <v>184</v>
      </c>
      <c r="G685" t="s">
        <v>21</v>
      </c>
      <c r="H685" t="s">
        <v>230</v>
      </c>
      <c r="I685" t="s">
        <v>328</v>
      </c>
      <c r="J685">
        <v>3</v>
      </c>
      <c r="K685">
        <v>989.53</v>
      </c>
      <c r="L685">
        <v>0.05</v>
      </c>
      <c r="M685">
        <v>2319.73</v>
      </c>
      <c r="N685" t="s">
        <v>52</v>
      </c>
      <c r="O685" t="s">
        <v>35</v>
      </c>
      <c r="P685" t="s">
        <v>44</v>
      </c>
      <c r="Q685">
        <f>Sales_Data[[#This Row],[Quantity]]*Sales_Data[[#This Row],[Unit_Price]]</f>
        <v>2968.59</v>
      </c>
      <c r="R685">
        <f>Sales_Data[[#This Row],[Gross_Sales]]*Sales_Data[[#This Row],[Discount]]</f>
        <v>148.42950000000002</v>
      </c>
      <c r="S685">
        <f>Sales_Data[[#This Row],[Gross_Sales]]-Sales_Data[[#This Row],[Discount_Amount]]</f>
        <v>2820.1605</v>
      </c>
      <c r="T685">
        <f>Sales_Data[[#This Row],[Net Sales]]-Sales_Data[[#This Row],[Cost]]</f>
        <v>500.43049999999994</v>
      </c>
      <c r="U685" s="2">
        <f>Sales_Data[[#This Row],[Profit]]/Sales_Data[[#This Row],[Net Sales]]</f>
        <v>0.17744752470648389</v>
      </c>
      <c r="V685">
        <f>YEAR(Sales_Data[[#This Row],[Order_Date]])</f>
        <v>2025</v>
      </c>
      <c r="W685" t="str">
        <f>TEXT(Sales_Data[[#This Row],[Order_Date]],"mmm")</f>
        <v>Aug</v>
      </c>
      <c r="X685">
        <f>MONTH(Sales_Data[[#This Row],[Order_Date]])</f>
        <v>8</v>
      </c>
      <c r="Y685" t="str">
        <f>"Q"&amp;ROUNDUP(MONTH(Sales_Data[[#This Row],[Order_Date]])/3,0)</f>
        <v>Q3</v>
      </c>
    </row>
    <row r="686" spans="1:25" x14ac:dyDescent="0.3">
      <c r="A686" t="s">
        <v>1478</v>
      </c>
      <c r="B686" s="1">
        <v>45929</v>
      </c>
      <c r="C686" t="s">
        <v>1479</v>
      </c>
      <c r="D686" t="s">
        <v>327</v>
      </c>
      <c r="E686" t="s">
        <v>39</v>
      </c>
      <c r="F686" t="s">
        <v>202</v>
      </c>
      <c r="G686" t="s">
        <v>21</v>
      </c>
      <c r="H686" t="s">
        <v>22</v>
      </c>
      <c r="I686" t="s">
        <v>62</v>
      </c>
      <c r="J686">
        <v>2</v>
      </c>
      <c r="K686">
        <v>1515.87</v>
      </c>
      <c r="L686">
        <v>0.1</v>
      </c>
      <c r="M686">
        <v>1862.8</v>
      </c>
      <c r="N686" t="s">
        <v>70</v>
      </c>
      <c r="O686" t="s">
        <v>35</v>
      </c>
      <c r="P686" t="s">
        <v>71</v>
      </c>
      <c r="Q686">
        <f>Sales_Data[[#This Row],[Quantity]]*Sales_Data[[#This Row],[Unit_Price]]</f>
        <v>3031.74</v>
      </c>
      <c r="R686">
        <f>Sales_Data[[#This Row],[Gross_Sales]]*Sales_Data[[#This Row],[Discount]]</f>
        <v>303.17399999999998</v>
      </c>
      <c r="S686">
        <f>Sales_Data[[#This Row],[Gross_Sales]]-Sales_Data[[#This Row],[Discount_Amount]]</f>
        <v>2728.5659999999998</v>
      </c>
      <c r="T686">
        <f>Sales_Data[[#This Row],[Net Sales]]-Sales_Data[[#This Row],[Cost]]</f>
        <v>865.76599999999985</v>
      </c>
      <c r="U686" s="2">
        <f>Sales_Data[[#This Row],[Profit]]/Sales_Data[[#This Row],[Net Sales]]</f>
        <v>0.31729707106223559</v>
      </c>
      <c r="V686">
        <f>YEAR(Sales_Data[[#This Row],[Order_Date]])</f>
        <v>2025</v>
      </c>
      <c r="W686" t="str">
        <f>TEXT(Sales_Data[[#This Row],[Order_Date]],"mmm")</f>
        <v>Sep</v>
      </c>
      <c r="X686">
        <f>MONTH(Sales_Data[[#This Row],[Order_Date]])</f>
        <v>9</v>
      </c>
      <c r="Y686" t="str">
        <f>"Q"&amp;ROUNDUP(MONTH(Sales_Data[[#This Row],[Order_Date]])/3,0)</f>
        <v>Q3</v>
      </c>
    </row>
    <row r="687" spans="1:25" x14ac:dyDescent="0.3">
      <c r="A687" t="s">
        <v>1480</v>
      </c>
      <c r="B687" s="1">
        <v>46015</v>
      </c>
      <c r="C687" t="s">
        <v>373</v>
      </c>
      <c r="D687" t="s">
        <v>1452</v>
      </c>
      <c r="E687" t="s">
        <v>48</v>
      </c>
      <c r="F687" t="s">
        <v>132</v>
      </c>
      <c r="G687" t="s">
        <v>32</v>
      </c>
      <c r="H687" t="s">
        <v>50</v>
      </c>
      <c r="I687" t="s">
        <v>51</v>
      </c>
      <c r="J687">
        <v>2</v>
      </c>
      <c r="K687">
        <v>49416.92</v>
      </c>
      <c r="L687">
        <v>0</v>
      </c>
      <c r="M687">
        <v>67728.929999999993</v>
      </c>
      <c r="N687" t="s">
        <v>52</v>
      </c>
      <c r="O687" t="s">
        <v>25</v>
      </c>
      <c r="P687" t="s">
        <v>44</v>
      </c>
      <c r="Q687">
        <f>Sales_Data[[#This Row],[Quantity]]*Sales_Data[[#This Row],[Unit_Price]]</f>
        <v>98833.84</v>
      </c>
      <c r="R687">
        <f>Sales_Data[[#This Row],[Gross_Sales]]*Sales_Data[[#This Row],[Discount]]</f>
        <v>0</v>
      </c>
      <c r="S687">
        <f>Sales_Data[[#This Row],[Gross_Sales]]-Sales_Data[[#This Row],[Discount_Amount]]</f>
        <v>98833.84</v>
      </c>
      <c r="T687">
        <f>Sales_Data[[#This Row],[Net Sales]]-Sales_Data[[#This Row],[Cost]]</f>
        <v>31104.910000000003</v>
      </c>
      <c r="U687" s="2">
        <f>Sales_Data[[#This Row],[Profit]]/Sales_Data[[#This Row],[Net Sales]]</f>
        <v>0.31471922976988453</v>
      </c>
      <c r="V687">
        <f>YEAR(Sales_Data[[#This Row],[Order_Date]])</f>
        <v>2025</v>
      </c>
      <c r="W687" t="str">
        <f>TEXT(Sales_Data[[#This Row],[Order_Date]],"mmm")</f>
        <v>Dec</v>
      </c>
      <c r="X687">
        <f>MONTH(Sales_Data[[#This Row],[Order_Date]])</f>
        <v>12</v>
      </c>
      <c r="Y687" t="str">
        <f>"Q"&amp;ROUNDUP(MONTH(Sales_Data[[#This Row],[Order_Date]])/3,0)</f>
        <v>Q4</v>
      </c>
    </row>
    <row r="688" spans="1:25" x14ac:dyDescent="0.3">
      <c r="A688" t="s">
        <v>1481</v>
      </c>
      <c r="B688" s="1">
        <v>45813</v>
      </c>
      <c r="C688" t="s">
        <v>1482</v>
      </c>
      <c r="D688" t="s">
        <v>168</v>
      </c>
      <c r="E688" t="s">
        <v>39</v>
      </c>
      <c r="F688" t="s">
        <v>40</v>
      </c>
      <c r="G688" t="s">
        <v>41</v>
      </c>
      <c r="H688" t="s">
        <v>147</v>
      </c>
      <c r="I688" t="s">
        <v>369</v>
      </c>
      <c r="J688">
        <v>1</v>
      </c>
      <c r="K688">
        <v>4946.6899999999996</v>
      </c>
      <c r="L688">
        <v>0</v>
      </c>
      <c r="M688">
        <v>3296.42</v>
      </c>
      <c r="N688" t="s">
        <v>24</v>
      </c>
      <c r="O688" t="s">
        <v>35</v>
      </c>
      <c r="P688" t="s">
        <v>26</v>
      </c>
      <c r="Q688">
        <f>Sales_Data[[#This Row],[Quantity]]*Sales_Data[[#This Row],[Unit_Price]]</f>
        <v>4946.6899999999996</v>
      </c>
      <c r="R688">
        <f>Sales_Data[[#This Row],[Gross_Sales]]*Sales_Data[[#This Row],[Discount]]</f>
        <v>0</v>
      </c>
      <c r="S688">
        <f>Sales_Data[[#This Row],[Gross_Sales]]-Sales_Data[[#This Row],[Discount_Amount]]</f>
        <v>4946.6899999999996</v>
      </c>
      <c r="T688">
        <f>Sales_Data[[#This Row],[Net Sales]]-Sales_Data[[#This Row],[Cost]]</f>
        <v>1650.2699999999995</v>
      </c>
      <c r="U688" s="2">
        <f>Sales_Data[[#This Row],[Profit]]/Sales_Data[[#This Row],[Net Sales]]</f>
        <v>0.33361096005611829</v>
      </c>
      <c r="V688">
        <f>YEAR(Sales_Data[[#This Row],[Order_Date]])</f>
        <v>2025</v>
      </c>
      <c r="W688" t="str">
        <f>TEXT(Sales_Data[[#This Row],[Order_Date]],"mmm")</f>
        <v>Jun</v>
      </c>
      <c r="X688">
        <f>MONTH(Sales_Data[[#This Row],[Order_Date]])</f>
        <v>6</v>
      </c>
      <c r="Y688" t="str">
        <f>"Q"&amp;ROUNDUP(MONTH(Sales_Data[[#This Row],[Order_Date]])/3,0)</f>
        <v>Q2</v>
      </c>
    </row>
    <row r="689" spans="1:25" x14ac:dyDescent="0.3">
      <c r="A689" t="s">
        <v>1483</v>
      </c>
      <c r="B689" s="1">
        <v>45665</v>
      </c>
      <c r="C689" t="s">
        <v>1484</v>
      </c>
      <c r="D689" t="s">
        <v>513</v>
      </c>
      <c r="E689" t="s">
        <v>39</v>
      </c>
      <c r="F689" t="s">
        <v>405</v>
      </c>
      <c r="G689" t="s">
        <v>41</v>
      </c>
      <c r="H689" t="s">
        <v>42</v>
      </c>
      <c r="I689" t="s">
        <v>43</v>
      </c>
      <c r="J689">
        <v>1</v>
      </c>
      <c r="K689">
        <v>1279.24</v>
      </c>
      <c r="L689">
        <v>0</v>
      </c>
      <c r="M689">
        <v>858.06</v>
      </c>
      <c r="N689" t="s">
        <v>24</v>
      </c>
      <c r="O689" t="s">
        <v>35</v>
      </c>
      <c r="P689" t="s">
        <v>71</v>
      </c>
      <c r="Q689">
        <f>Sales_Data[[#This Row],[Quantity]]*Sales_Data[[#This Row],[Unit_Price]]</f>
        <v>1279.24</v>
      </c>
      <c r="R689">
        <f>Sales_Data[[#This Row],[Gross_Sales]]*Sales_Data[[#This Row],[Discount]]</f>
        <v>0</v>
      </c>
      <c r="S689">
        <f>Sales_Data[[#This Row],[Gross_Sales]]-Sales_Data[[#This Row],[Discount_Amount]]</f>
        <v>1279.24</v>
      </c>
      <c r="T689">
        <f>Sales_Data[[#This Row],[Net Sales]]-Sales_Data[[#This Row],[Cost]]</f>
        <v>421.18000000000006</v>
      </c>
      <c r="U689" s="2">
        <f>Sales_Data[[#This Row],[Profit]]/Sales_Data[[#This Row],[Net Sales]]</f>
        <v>0.32924236265282514</v>
      </c>
      <c r="V689">
        <f>YEAR(Sales_Data[[#This Row],[Order_Date]])</f>
        <v>2025</v>
      </c>
      <c r="W689" t="str">
        <f>TEXT(Sales_Data[[#This Row],[Order_Date]],"mmm")</f>
        <v>Jan</v>
      </c>
      <c r="X689">
        <f>MONTH(Sales_Data[[#This Row],[Order_Date]])</f>
        <v>1</v>
      </c>
      <c r="Y689" t="str">
        <f>"Q"&amp;ROUNDUP(MONTH(Sales_Data[[#This Row],[Order_Date]])/3,0)</f>
        <v>Q1</v>
      </c>
    </row>
    <row r="690" spans="1:25" x14ac:dyDescent="0.3">
      <c r="A690" t="s">
        <v>1485</v>
      </c>
      <c r="B690" s="1">
        <v>45779</v>
      </c>
      <c r="C690" t="s">
        <v>226</v>
      </c>
      <c r="D690" t="s">
        <v>183</v>
      </c>
      <c r="E690" t="s">
        <v>30</v>
      </c>
      <c r="F690" t="s">
        <v>87</v>
      </c>
      <c r="G690" t="s">
        <v>75</v>
      </c>
      <c r="H690" t="s">
        <v>256</v>
      </c>
      <c r="I690" t="s">
        <v>334</v>
      </c>
      <c r="J690">
        <v>2</v>
      </c>
      <c r="K690">
        <v>2634.81</v>
      </c>
      <c r="L690">
        <v>0.05</v>
      </c>
      <c r="M690">
        <v>4151.01</v>
      </c>
      <c r="N690" t="s">
        <v>83</v>
      </c>
      <c r="O690" t="s">
        <v>35</v>
      </c>
      <c r="P690" t="s">
        <v>71</v>
      </c>
      <c r="Q690">
        <f>Sales_Data[[#This Row],[Quantity]]*Sales_Data[[#This Row],[Unit_Price]]</f>
        <v>5269.62</v>
      </c>
      <c r="R690">
        <f>Sales_Data[[#This Row],[Gross_Sales]]*Sales_Data[[#This Row],[Discount]]</f>
        <v>263.48099999999999</v>
      </c>
      <c r="S690">
        <f>Sales_Data[[#This Row],[Gross_Sales]]-Sales_Data[[#This Row],[Discount_Amount]]</f>
        <v>5006.1390000000001</v>
      </c>
      <c r="T690">
        <f>Sales_Data[[#This Row],[Net Sales]]-Sales_Data[[#This Row],[Cost]]</f>
        <v>855.12899999999991</v>
      </c>
      <c r="U690" s="2">
        <f>Sales_Data[[#This Row],[Profit]]/Sales_Data[[#This Row],[Net Sales]]</f>
        <v>0.17081607202676552</v>
      </c>
      <c r="V690">
        <f>YEAR(Sales_Data[[#This Row],[Order_Date]])</f>
        <v>2025</v>
      </c>
      <c r="W690" t="str">
        <f>TEXT(Sales_Data[[#This Row],[Order_Date]],"mmm")</f>
        <v>May</v>
      </c>
      <c r="X690">
        <f>MONTH(Sales_Data[[#This Row],[Order_Date]])</f>
        <v>5</v>
      </c>
      <c r="Y690" t="str">
        <f>"Q"&amp;ROUNDUP(MONTH(Sales_Data[[#This Row],[Order_Date]])/3,0)</f>
        <v>Q2</v>
      </c>
    </row>
    <row r="691" spans="1:25" x14ac:dyDescent="0.3">
      <c r="A691" t="s">
        <v>1486</v>
      </c>
      <c r="B691" s="1">
        <v>46005</v>
      </c>
      <c r="C691" t="s">
        <v>1487</v>
      </c>
      <c r="D691" t="s">
        <v>522</v>
      </c>
      <c r="E691" t="s">
        <v>30</v>
      </c>
      <c r="F691" t="s">
        <v>101</v>
      </c>
      <c r="G691" t="s">
        <v>67</v>
      </c>
      <c r="H691" t="s">
        <v>121</v>
      </c>
      <c r="I691" t="s">
        <v>142</v>
      </c>
      <c r="J691">
        <v>3</v>
      </c>
      <c r="K691">
        <v>3958.87</v>
      </c>
      <c r="L691">
        <v>0.15</v>
      </c>
      <c r="M691">
        <v>7729.85</v>
      </c>
      <c r="N691" t="s">
        <v>70</v>
      </c>
      <c r="O691" t="s">
        <v>25</v>
      </c>
      <c r="P691" t="s">
        <v>44</v>
      </c>
      <c r="Q691">
        <f>Sales_Data[[#This Row],[Quantity]]*Sales_Data[[#This Row],[Unit_Price]]</f>
        <v>11876.61</v>
      </c>
      <c r="R691">
        <f>Sales_Data[[#This Row],[Gross_Sales]]*Sales_Data[[#This Row],[Discount]]</f>
        <v>1781.4915000000001</v>
      </c>
      <c r="S691">
        <f>Sales_Data[[#This Row],[Gross_Sales]]-Sales_Data[[#This Row],[Discount_Amount]]</f>
        <v>10095.1185</v>
      </c>
      <c r="T691">
        <f>Sales_Data[[#This Row],[Net Sales]]-Sales_Data[[#This Row],[Cost]]</f>
        <v>2365.2685000000001</v>
      </c>
      <c r="U691" s="2">
        <f>Sales_Data[[#This Row],[Profit]]/Sales_Data[[#This Row],[Net Sales]]</f>
        <v>0.2342982402831626</v>
      </c>
      <c r="V691">
        <f>YEAR(Sales_Data[[#This Row],[Order_Date]])</f>
        <v>2025</v>
      </c>
      <c r="W691" t="str">
        <f>TEXT(Sales_Data[[#This Row],[Order_Date]],"mmm")</f>
        <v>Dec</v>
      </c>
      <c r="X691">
        <f>MONTH(Sales_Data[[#This Row],[Order_Date]])</f>
        <v>12</v>
      </c>
      <c r="Y691" t="str">
        <f>"Q"&amp;ROUNDUP(MONTH(Sales_Data[[#This Row],[Order_Date]])/3,0)</f>
        <v>Q4</v>
      </c>
    </row>
    <row r="692" spans="1:25" x14ac:dyDescent="0.3">
      <c r="A692" t="s">
        <v>1488</v>
      </c>
      <c r="B692" s="1">
        <v>45821</v>
      </c>
      <c r="C692" t="s">
        <v>1489</v>
      </c>
      <c r="D692" t="s">
        <v>224</v>
      </c>
      <c r="E692" t="s">
        <v>119</v>
      </c>
      <c r="F692" t="s">
        <v>538</v>
      </c>
      <c r="G692" t="s">
        <v>75</v>
      </c>
      <c r="H692" t="s">
        <v>76</v>
      </c>
      <c r="I692" t="s">
        <v>77</v>
      </c>
      <c r="J692">
        <v>2</v>
      </c>
      <c r="K692">
        <v>2359.64</v>
      </c>
      <c r="L692">
        <v>0.05</v>
      </c>
      <c r="M692">
        <v>2929.65</v>
      </c>
      <c r="N692" t="s">
        <v>24</v>
      </c>
      <c r="O692" t="s">
        <v>35</v>
      </c>
      <c r="P692" t="s">
        <v>26</v>
      </c>
      <c r="Q692">
        <f>Sales_Data[[#This Row],[Quantity]]*Sales_Data[[#This Row],[Unit_Price]]</f>
        <v>4719.28</v>
      </c>
      <c r="R692">
        <f>Sales_Data[[#This Row],[Gross_Sales]]*Sales_Data[[#This Row],[Discount]]</f>
        <v>235.964</v>
      </c>
      <c r="S692">
        <f>Sales_Data[[#This Row],[Gross_Sales]]-Sales_Data[[#This Row],[Discount_Amount]]</f>
        <v>4483.3159999999998</v>
      </c>
      <c r="T692">
        <f>Sales_Data[[#This Row],[Net Sales]]-Sales_Data[[#This Row],[Cost]]</f>
        <v>1553.6659999999997</v>
      </c>
      <c r="U692" s="2">
        <f>Sales_Data[[#This Row],[Profit]]/Sales_Data[[#This Row],[Net Sales]]</f>
        <v>0.34654394202862343</v>
      </c>
      <c r="V692">
        <f>YEAR(Sales_Data[[#This Row],[Order_Date]])</f>
        <v>2025</v>
      </c>
      <c r="W692" t="str">
        <f>TEXT(Sales_Data[[#This Row],[Order_Date]],"mmm")</f>
        <v>Jun</v>
      </c>
      <c r="X692">
        <f>MONTH(Sales_Data[[#This Row],[Order_Date]])</f>
        <v>6</v>
      </c>
      <c r="Y692" t="str">
        <f>"Q"&amp;ROUNDUP(MONTH(Sales_Data[[#This Row],[Order_Date]])/3,0)</f>
        <v>Q2</v>
      </c>
    </row>
    <row r="693" spans="1:25" x14ac:dyDescent="0.3">
      <c r="A693" t="s">
        <v>1490</v>
      </c>
      <c r="B693" s="1">
        <v>45747</v>
      </c>
      <c r="C693" t="s">
        <v>1491</v>
      </c>
      <c r="D693" t="s">
        <v>302</v>
      </c>
      <c r="E693" t="s">
        <v>19</v>
      </c>
      <c r="F693" t="s">
        <v>66</v>
      </c>
      <c r="G693" t="s">
        <v>21</v>
      </c>
      <c r="H693" t="s">
        <v>127</v>
      </c>
      <c r="I693" t="s">
        <v>342</v>
      </c>
      <c r="J693">
        <v>4</v>
      </c>
      <c r="K693">
        <v>15773.28</v>
      </c>
      <c r="L693">
        <v>0.1</v>
      </c>
      <c r="M693">
        <v>39768.120000000003</v>
      </c>
      <c r="N693" t="s">
        <v>70</v>
      </c>
      <c r="O693" t="s">
        <v>35</v>
      </c>
      <c r="P693" t="s">
        <v>71</v>
      </c>
      <c r="Q693">
        <f>Sales_Data[[#This Row],[Quantity]]*Sales_Data[[#This Row],[Unit_Price]]</f>
        <v>63093.120000000003</v>
      </c>
      <c r="R693">
        <f>Sales_Data[[#This Row],[Gross_Sales]]*Sales_Data[[#This Row],[Discount]]</f>
        <v>6309.3120000000008</v>
      </c>
      <c r="S693">
        <f>Sales_Data[[#This Row],[Gross_Sales]]-Sales_Data[[#This Row],[Discount_Amount]]</f>
        <v>56783.808000000005</v>
      </c>
      <c r="T693">
        <f>Sales_Data[[#This Row],[Net Sales]]-Sales_Data[[#This Row],[Cost]]</f>
        <v>17015.688000000002</v>
      </c>
      <c r="U693" s="2">
        <f>Sales_Data[[#This Row],[Profit]]/Sales_Data[[#This Row],[Net Sales]]</f>
        <v>0.29965739529127738</v>
      </c>
      <c r="V693">
        <f>YEAR(Sales_Data[[#This Row],[Order_Date]])</f>
        <v>2025</v>
      </c>
      <c r="W693" t="str">
        <f>TEXT(Sales_Data[[#This Row],[Order_Date]],"mmm")</f>
        <v>Mar</v>
      </c>
      <c r="X693">
        <f>MONTH(Sales_Data[[#This Row],[Order_Date]])</f>
        <v>3</v>
      </c>
      <c r="Y693" t="str">
        <f>"Q"&amp;ROUNDUP(MONTH(Sales_Data[[#This Row],[Order_Date]])/3,0)</f>
        <v>Q1</v>
      </c>
    </row>
    <row r="694" spans="1:25" x14ac:dyDescent="0.3">
      <c r="A694" t="s">
        <v>1492</v>
      </c>
      <c r="B694" s="1">
        <v>45793</v>
      </c>
      <c r="C694" t="s">
        <v>383</v>
      </c>
      <c r="D694" t="s">
        <v>218</v>
      </c>
      <c r="E694" t="s">
        <v>39</v>
      </c>
      <c r="F694" t="s">
        <v>107</v>
      </c>
      <c r="G694" t="s">
        <v>41</v>
      </c>
      <c r="H694" t="s">
        <v>171</v>
      </c>
      <c r="I694" t="s">
        <v>191</v>
      </c>
      <c r="J694">
        <v>1</v>
      </c>
      <c r="K694">
        <v>749.61</v>
      </c>
      <c r="L694">
        <v>0</v>
      </c>
      <c r="M694">
        <v>479.83</v>
      </c>
      <c r="N694" t="s">
        <v>70</v>
      </c>
      <c r="O694" t="s">
        <v>35</v>
      </c>
      <c r="P694" t="s">
        <v>71</v>
      </c>
      <c r="Q694">
        <f>Sales_Data[[#This Row],[Quantity]]*Sales_Data[[#This Row],[Unit_Price]]</f>
        <v>749.61</v>
      </c>
      <c r="R694">
        <f>Sales_Data[[#This Row],[Gross_Sales]]*Sales_Data[[#This Row],[Discount]]</f>
        <v>0</v>
      </c>
      <c r="S694">
        <f>Sales_Data[[#This Row],[Gross_Sales]]-Sales_Data[[#This Row],[Discount_Amount]]</f>
        <v>749.61</v>
      </c>
      <c r="T694">
        <f>Sales_Data[[#This Row],[Net Sales]]-Sales_Data[[#This Row],[Cost]]</f>
        <v>269.78000000000003</v>
      </c>
      <c r="U694" s="2">
        <f>Sales_Data[[#This Row],[Profit]]/Sales_Data[[#This Row],[Net Sales]]</f>
        <v>0.35989381144861998</v>
      </c>
      <c r="V694">
        <f>YEAR(Sales_Data[[#This Row],[Order_Date]])</f>
        <v>2025</v>
      </c>
      <c r="W694" t="str">
        <f>TEXT(Sales_Data[[#This Row],[Order_Date]],"mmm")</f>
        <v>May</v>
      </c>
      <c r="X694">
        <f>MONTH(Sales_Data[[#This Row],[Order_Date]])</f>
        <v>5</v>
      </c>
      <c r="Y694" t="str">
        <f>"Q"&amp;ROUNDUP(MONTH(Sales_Data[[#This Row],[Order_Date]])/3,0)</f>
        <v>Q2</v>
      </c>
    </row>
    <row r="695" spans="1:25" x14ac:dyDescent="0.3">
      <c r="A695" t="s">
        <v>1493</v>
      </c>
      <c r="B695" s="1">
        <v>45843</v>
      </c>
      <c r="C695" t="s">
        <v>1494</v>
      </c>
      <c r="D695" t="s">
        <v>546</v>
      </c>
      <c r="E695" t="s">
        <v>48</v>
      </c>
      <c r="F695" t="s">
        <v>152</v>
      </c>
      <c r="G695" t="s">
        <v>75</v>
      </c>
      <c r="H695" t="s">
        <v>256</v>
      </c>
      <c r="I695" t="s">
        <v>257</v>
      </c>
      <c r="J695">
        <v>2</v>
      </c>
      <c r="K695">
        <v>51169.39</v>
      </c>
      <c r="L695">
        <v>0</v>
      </c>
      <c r="M695">
        <v>85475.55</v>
      </c>
      <c r="N695" t="s">
        <v>52</v>
      </c>
      <c r="O695" t="s">
        <v>53</v>
      </c>
      <c r="P695" t="s">
        <v>26</v>
      </c>
      <c r="Q695">
        <f>Sales_Data[[#This Row],[Quantity]]*Sales_Data[[#This Row],[Unit_Price]]</f>
        <v>102338.78</v>
      </c>
      <c r="R695">
        <f>Sales_Data[[#This Row],[Gross_Sales]]*Sales_Data[[#This Row],[Discount]]</f>
        <v>0</v>
      </c>
      <c r="S695">
        <f>Sales_Data[[#This Row],[Gross_Sales]]-Sales_Data[[#This Row],[Discount_Amount]]</f>
        <v>102338.78</v>
      </c>
      <c r="T695">
        <f>Sales_Data[[#This Row],[Net Sales]]-Sales_Data[[#This Row],[Cost]]</f>
        <v>16863.229999999996</v>
      </c>
      <c r="U695" s="2">
        <f>Sales_Data[[#This Row],[Profit]]/Sales_Data[[#This Row],[Net Sales]]</f>
        <v>0.16477849354858437</v>
      </c>
      <c r="V695">
        <f>YEAR(Sales_Data[[#This Row],[Order_Date]])</f>
        <v>2025</v>
      </c>
      <c r="W695" t="str">
        <f>TEXT(Sales_Data[[#This Row],[Order_Date]],"mmm")</f>
        <v>Jul</v>
      </c>
      <c r="X695">
        <f>MONTH(Sales_Data[[#This Row],[Order_Date]])</f>
        <v>7</v>
      </c>
      <c r="Y695" t="str">
        <f>"Q"&amp;ROUNDUP(MONTH(Sales_Data[[#This Row],[Order_Date]])/3,0)</f>
        <v>Q3</v>
      </c>
    </row>
    <row r="696" spans="1:25" x14ac:dyDescent="0.3">
      <c r="A696" t="s">
        <v>1495</v>
      </c>
      <c r="B696" s="1">
        <v>45973</v>
      </c>
      <c r="C696" t="s">
        <v>1496</v>
      </c>
      <c r="D696" t="s">
        <v>916</v>
      </c>
      <c r="E696" t="s">
        <v>119</v>
      </c>
      <c r="F696" t="s">
        <v>184</v>
      </c>
      <c r="G696" t="s">
        <v>32</v>
      </c>
      <c r="H696" t="s">
        <v>50</v>
      </c>
      <c r="I696" t="s">
        <v>58</v>
      </c>
      <c r="J696">
        <v>2</v>
      </c>
      <c r="K696">
        <v>5734.46</v>
      </c>
      <c r="L696">
        <v>0</v>
      </c>
      <c r="M696">
        <v>8945.75</v>
      </c>
      <c r="N696" t="s">
        <v>70</v>
      </c>
      <c r="O696" t="s">
        <v>25</v>
      </c>
      <c r="P696" t="s">
        <v>26</v>
      </c>
      <c r="Q696">
        <f>Sales_Data[[#This Row],[Quantity]]*Sales_Data[[#This Row],[Unit_Price]]</f>
        <v>11468.92</v>
      </c>
      <c r="R696">
        <f>Sales_Data[[#This Row],[Gross_Sales]]*Sales_Data[[#This Row],[Discount]]</f>
        <v>0</v>
      </c>
      <c r="S696">
        <f>Sales_Data[[#This Row],[Gross_Sales]]-Sales_Data[[#This Row],[Discount_Amount]]</f>
        <v>11468.92</v>
      </c>
      <c r="T696">
        <f>Sales_Data[[#This Row],[Net Sales]]-Sales_Data[[#This Row],[Cost]]</f>
        <v>2523.17</v>
      </c>
      <c r="U696" s="2">
        <f>Sales_Data[[#This Row],[Profit]]/Sales_Data[[#This Row],[Net Sales]]</f>
        <v>0.22000066266047719</v>
      </c>
      <c r="V696">
        <f>YEAR(Sales_Data[[#This Row],[Order_Date]])</f>
        <v>2025</v>
      </c>
      <c r="W696" t="str">
        <f>TEXT(Sales_Data[[#This Row],[Order_Date]],"mmm")</f>
        <v>Nov</v>
      </c>
      <c r="X696">
        <f>MONTH(Sales_Data[[#This Row],[Order_Date]])</f>
        <v>11</v>
      </c>
      <c r="Y696" t="str">
        <f>"Q"&amp;ROUNDUP(MONTH(Sales_Data[[#This Row],[Order_Date]])/3,0)</f>
        <v>Q4</v>
      </c>
    </row>
    <row r="697" spans="1:25" x14ac:dyDescent="0.3">
      <c r="A697" t="s">
        <v>1497</v>
      </c>
      <c r="B697" s="1">
        <v>45835</v>
      </c>
      <c r="C697" t="s">
        <v>1498</v>
      </c>
      <c r="D697" t="s">
        <v>404</v>
      </c>
      <c r="E697" t="s">
        <v>48</v>
      </c>
      <c r="F697" t="s">
        <v>152</v>
      </c>
      <c r="G697" t="s">
        <v>75</v>
      </c>
      <c r="H697" t="s">
        <v>256</v>
      </c>
      <c r="I697" t="s">
        <v>257</v>
      </c>
      <c r="J697">
        <v>2</v>
      </c>
      <c r="K697">
        <v>21515.16</v>
      </c>
      <c r="L697">
        <v>0.05</v>
      </c>
      <c r="M697">
        <v>27092.42</v>
      </c>
      <c r="N697" t="s">
        <v>24</v>
      </c>
      <c r="O697" t="s">
        <v>35</v>
      </c>
      <c r="P697" t="s">
        <v>26</v>
      </c>
      <c r="Q697">
        <f>Sales_Data[[#This Row],[Quantity]]*Sales_Data[[#This Row],[Unit_Price]]</f>
        <v>43030.32</v>
      </c>
      <c r="R697">
        <f>Sales_Data[[#This Row],[Gross_Sales]]*Sales_Data[[#This Row],[Discount]]</f>
        <v>2151.5160000000001</v>
      </c>
      <c r="S697">
        <f>Sales_Data[[#This Row],[Gross_Sales]]-Sales_Data[[#This Row],[Discount_Amount]]</f>
        <v>40878.803999999996</v>
      </c>
      <c r="T697">
        <f>Sales_Data[[#This Row],[Net Sales]]-Sales_Data[[#This Row],[Cost]]</f>
        <v>13786.383999999998</v>
      </c>
      <c r="U697" s="2">
        <f>Sales_Data[[#This Row],[Profit]]/Sales_Data[[#This Row],[Net Sales]]</f>
        <v>0.33725017982424338</v>
      </c>
      <c r="V697">
        <f>YEAR(Sales_Data[[#This Row],[Order_Date]])</f>
        <v>2025</v>
      </c>
      <c r="W697" t="str">
        <f>TEXT(Sales_Data[[#This Row],[Order_Date]],"mmm")</f>
        <v>Jun</v>
      </c>
      <c r="X697">
        <f>MONTH(Sales_Data[[#This Row],[Order_Date]])</f>
        <v>6</v>
      </c>
      <c r="Y697" t="str">
        <f>"Q"&amp;ROUNDUP(MONTH(Sales_Data[[#This Row],[Order_Date]])/3,0)</f>
        <v>Q2</v>
      </c>
    </row>
    <row r="698" spans="1:25" x14ac:dyDescent="0.3">
      <c r="A698" t="s">
        <v>1499</v>
      </c>
      <c r="B698" s="1">
        <v>45685</v>
      </c>
      <c r="C698" t="s">
        <v>1500</v>
      </c>
      <c r="D698" t="s">
        <v>322</v>
      </c>
      <c r="E698" t="s">
        <v>48</v>
      </c>
      <c r="F698" t="s">
        <v>152</v>
      </c>
      <c r="G698" t="s">
        <v>21</v>
      </c>
      <c r="H698" t="s">
        <v>22</v>
      </c>
      <c r="I698" t="s">
        <v>62</v>
      </c>
      <c r="J698">
        <v>2</v>
      </c>
      <c r="K698">
        <v>47279.22</v>
      </c>
      <c r="L698">
        <v>0.05</v>
      </c>
      <c r="M698">
        <v>75248.14</v>
      </c>
      <c r="N698" t="s">
        <v>52</v>
      </c>
      <c r="O698" t="s">
        <v>35</v>
      </c>
      <c r="P698" t="s">
        <v>44</v>
      </c>
      <c r="Q698">
        <f>Sales_Data[[#This Row],[Quantity]]*Sales_Data[[#This Row],[Unit_Price]]</f>
        <v>94558.44</v>
      </c>
      <c r="R698">
        <f>Sales_Data[[#This Row],[Gross_Sales]]*Sales_Data[[#This Row],[Discount]]</f>
        <v>4727.9220000000005</v>
      </c>
      <c r="S698">
        <f>Sales_Data[[#This Row],[Gross_Sales]]-Sales_Data[[#This Row],[Discount_Amount]]</f>
        <v>89830.517999999996</v>
      </c>
      <c r="T698">
        <f>Sales_Data[[#This Row],[Net Sales]]-Sales_Data[[#This Row],[Cost]]</f>
        <v>14582.377999999997</v>
      </c>
      <c r="U698" s="2">
        <f>Sales_Data[[#This Row],[Profit]]/Sales_Data[[#This Row],[Net Sales]]</f>
        <v>0.1623321152395002</v>
      </c>
      <c r="V698">
        <f>YEAR(Sales_Data[[#This Row],[Order_Date]])</f>
        <v>2025</v>
      </c>
      <c r="W698" t="str">
        <f>TEXT(Sales_Data[[#This Row],[Order_Date]],"mmm")</f>
        <v>Jan</v>
      </c>
      <c r="X698">
        <f>MONTH(Sales_Data[[#This Row],[Order_Date]])</f>
        <v>1</v>
      </c>
      <c r="Y698" t="str">
        <f>"Q"&amp;ROUNDUP(MONTH(Sales_Data[[#This Row],[Order_Date]])/3,0)</f>
        <v>Q1</v>
      </c>
    </row>
    <row r="699" spans="1:25" x14ac:dyDescent="0.3">
      <c r="A699" t="s">
        <v>1501</v>
      </c>
      <c r="B699" s="1">
        <v>45877</v>
      </c>
      <c r="C699" t="s">
        <v>1502</v>
      </c>
      <c r="D699" t="s">
        <v>433</v>
      </c>
      <c r="E699" t="s">
        <v>48</v>
      </c>
      <c r="F699" t="s">
        <v>164</v>
      </c>
      <c r="G699" t="s">
        <v>67</v>
      </c>
      <c r="H699" t="s">
        <v>88</v>
      </c>
      <c r="I699" t="s">
        <v>89</v>
      </c>
      <c r="J699">
        <v>1</v>
      </c>
      <c r="K699">
        <v>51180.23</v>
      </c>
      <c r="L699">
        <v>0.15</v>
      </c>
      <c r="M699">
        <v>37117.56</v>
      </c>
      <c r="N699" t="s">
        <v>24</v>
      </c>
      <c r="O699" t="s">
        <v>35</v>
      </c>
      <c r="P699" t="s">
        <v>44</v>
      </c>
      <c r="Q699">
        <f>Sales_Data[[#This Row],[Quantity]]*Sales_Data[[#This Row],[Unit_Price]]</f>
        <v>51180.23</v>
      </c>
      <c r="R699">
        <f>Sales_Data[[#This Row],[Gross_Sales]]*Sales_Data[[#This Row],[Discount]]</f>
        <v>7677.0344999999998</v>
      </c>
      <c r="S699">
        <f>Sales_Data[[#This Row],[Gross_Sales]]-Sales_Data[[#This Row],[Discount_Amount]]</f>
        <v>43503.195500000002</v>
      </c>
      <c r="T699">
        <f>Sales_Data[[#This Row],[Net Sales]]-Sales_Data[[#This Row],[Cost]]</f>
        <v>6385.635500000004</v>
      </c>
      <c r="U699" s="2">
        <f>Sales_Data[[#This Row],[Profit]]/Sales_Data[[#This Row],[Net Sales]]</f>
        <v>0.14678543556645174</v>
      </c>
      <c r="V699">
        <f>YEAR(Sales_Data[[#This Row],[Order_Date]])</f>
        <v>2025</v>
      </c>
      <c r="W699" t="str">
        <f>TEXT(Sales_Data[[#This Row],[Order_Date]],"mmm")</f>
        <v>Aug</v>
      </c>
      <c r="X699">
        <f>MONTH(Sales_Data[[#This Row],[Order_Date]])</f>
        <v>8</v>
      </c>
      <c r="Y699" t="str">
        <f>"Q"&amp;ROUNDUP(MONTH(Sales_Data[[#This Row],[Order_Date]])/3,0)</f>
        <v>Q3</v>
      </c>
    </row>
    <row r="700" spans="1:25" x14ac:dyDescent="0.3">
      <c r="A700" t="s">
        <v>1503</v>
      </c>
      <c r="B700" s="1">
        <v>46014</v>
      </c>
      <c r="C700" t="s">
        <v>1504</v>
      </c>
      <c r="D700" t="s">
        <v>221</v>
      </c>
      <c r="E700" t="s">
        <v>30</v>
      </c>
      <c r="F700" t="s">
        <v>156</v>
      </c>
      <c r="G700" t="s">
        <v>21</v>
      </c>
      <c r="H700" t="s">
        <v>22</v>
      </c>
      <c r="I700" t="s">
        <v>62</v>
      </c>
      <c r="J700">
        <v>1</v>
      </c>
      <c r="K700">
        <v>4686.0200000000004</v>
      </c>
      <c r="L700">
        <v>0.05</v>
      </c>
      <c r="M700">
        <v>3576.62</v>
      </c>
      <c r="N700" t="s">
        <v>83</v>
      </c>
      <c r="O700" t="s">
        <v>35</v>
      </c>
      <c r="P700" t="s">
        <v>44</v>
      </c>
      <c r="Q700">
        <f>Sales_Data[[#This Row],[Quantity]]*Sales_Data[[#This Row],[Unit_Price]]</f>
        <v>4686.0200000000004</v>
      </c>
      <c r="R700">
        <f>Sales_Data[[#This Row],[Gross_Sales]]*Sales_Data[[#This Row],[Discount]]</f>
        <v>234.30100000000004</v>
      </c>
      <c r="S700">
        <f>Sales_Data[[#This Row],[Gross_Sales]]-Sales_Data[[#This Row],[Discount_Amount]]</f>
        <v>4451.7190000000001</v>
      </c>
      <c r="T700">
        <f>Sales_Data[[#This Row],[Net Sales]]-Sales_Data[[#This Row],[Cost]]</f>
        <v>875.09900000000016</v>
      </c>
      <c r="U700" s="2">
        <f>Sales_Data[[#This Row],[Profit]]/Sales_Data[[#This Row],[Net Sales]]</f>
        <v>0.1965755250949128</v>
      </c>
      <c r="V700">
        <f>YEAR(Sales_Data[[#This Row],[Order_Date]])</f>
        <v>2025</v>
      </c>
      <c r="W700" t="str">
        <f>TEXT(Sales_Data[[#This Row],[Order_Date]],"mmm")</f>
        <v>Dec</v>
      </c>
      <c r="X700">
        <f>MONTH(Sales_Data[[#This Row],[Order_Date]])</f>
        <v>12</v>
      </c>
      <c r="Y700" t="str">
        <f>"Q"&amp;ROUNDUP(MONTH(Sales_Data[[#This Row],[Order_Date]])/3,0)</f>
        <v>Q4</v>
      </c>
    </row>
    <row r="701" spans="1:25" x14ac:dyDescent="0.3">
      <c r="A701" t="s">
        <v>1505</v>
      </c>
      <c r="B701" s="1">
        <v>45698</v>
      </c>
      <c r="C701" t="s">
        <v>1405</v>
      </c>
      <c r="D701" t="s">
        <v>271</v>
      </c>
      <c r="E701" t="s">
        <v>19</v>
      </c>
      <c r="F701" t="s">
        <v>57</v>
      </c>
      <c r="G701" t="s">
        <v>41</v>
      </c>
      <c r="H701" t="s">
        <v>102</v>
      </c>
      <c r="I701" t="s">
        <v>388</v>
      </c>
      <c r="J701">
        <v>5</v>
      </c>
      <c r="K701">
        <v>7062.5</v>
      </c>
      <c r="L701">
        <v>0.05</v>
      </c>
      <c r="M701">
        <v>25139.42</v>
      </c>
      <c r="N701" t="s">
        <v>109</v>
      </c>
      <c r="O701" t="s">
        <v>35</v>
      </c>
      <c r="P701" t="s">
        <v>26</v>
      </c>
      <c r="Q701">
        <f>Sales_Data[[#This Row],[Quantity]]*Sales_Data[[#This Row],[Unit_Price]]</f>
        <v>35312.5</v>
      </c>
      <c r="R701">
        <f>Sales_Data[[#This Row],[Gross_Sales]]*Sales_Data[[#This Row],[Discount]]</f>
        <v>1765.625</v>
      </c>
      <c r="S701">
        <f>Sales_Data[[#This Row],[Gross_Sales]]-Sales_Data[[#This Row],[Discount_Amount]]</f>
        <v>33546.875</v>
      </c>
      <c r="T701">
        <f>Sales_Data[[#This Row],[Net Sales]]-Sales_Data[[#This Row],[Cost]]</f>
        <v>8407.4550000000017</v>
      </c>
      <c r="U701" s="2">
        <f>Sales_Data[[#This Row],[Profit]]/Sales_Data[[#This Row],[Net Sales]]</f>
        <v>0.25061812761993485</v>
      </c>
      <c r="V701">
        <f>YEAR(Sales_Data[[#This Row],[Order_Date]])</f>
        <v>2025</v>
      </c>
      <c r="W701" t="str">
        <f>TEXT(Sales_Data[[#This Row],[Order_Date]],"mmm")</f>
        <v>Feb</v>
      </c>
      <c r="X701">
        <f>MONTH(Sales_Data[[#This Row],[Order_Date]])</f>
        <v>2</v>
      </c>
      <c r="Y701" t="str">
        <f>"Q"&amp;ROUNDUP(MONTH(Sales_Data[[#This Row],[Order_Date]])/3,0)</f>
        <v>Q1</v>
      </c>
    </row>
    <row r="702" spans="1:25" x14ac:dyDescent="0.3">
      <c r="A702" t="s">
        <v>1506</v>
      </c>
      <c r="B702" s="1">
        <v>45885</v>
      </c>
      <c r="C702" t="s">
        <v>856</v>
      </c>
      <c r="D702" t="s">
        <v>474</v>
      </c>
      <c r="E702" t="s">
        <v>19</v>
      </c>
      <c r="F702" t="s">
        <v>20</v>
      </c>
      <c r="G702" t="s">
        <v>75</v>
      </c>
      <c r="H702" t="s">
        <v>185</v>
      </c>
      <c r="I702" t="s">
        <v>261</v>
      </c>
      <c r="J702">
        <v>1</v>
      </c>
      <c r="K702">
        <v>12568.09</v>
      </c>
      <c r="L702">
        <v>0</v>
      </c>
      <c r="M702">
        <v>10316.06</v>
      </c>
      <c r="N702" t="s">
        <v>24</v>
      </c>
      <c r="O702" t="s">
        <v>35</v>
      </c>
      <c r="P702" t="s">
        <v>44</v>
      </c>
      <c r="Q702">
        <f>Sales_Data[[#This Row],[Quantity]]*Sales_Data[[#This Row],[Unit_Price]]</f>
        <v>12568.09</v>
      </c>
      <c r="R702">
        <f>Sales_Data[[#This Row],[Gross_Sales]]*Sales_Data[[#This Row],[Discount]]</f>
        <v>0</v>
      </c>
      <c r="S702">
        <f>Sales_Data[[#This Row],[Gross_Sales]]-Sales_Data[[#This Row],[Discount_Amount]]</f>
        <v>12568.09</v>
      </c>
      <c r="T702">
        <f>Sales_Data[[#This Row],[Net Sales]]-Sales_Data[[#This Row],[Cost]]</f>
        <v>2252.0300000000007</v>
      </c>
      <c r="U702" s="2">
        <f>Sales_Data[[#This Row],[Profit]]/Sales_Data[[#This Row],[Net Sales]]</f>
        <v>0.17918633618950855</v>
      </c>
      <c r="V702">
        <f>YEAR(Sales_Data[[#This Row],[Order_Date]])</f>
        <v>2025</v>
      </c>
      <c r="W702" t="str">
        <f>TEXT(Sales_Data[[#This Row],[Order_Date]],"mmm")</f>
        <v>Aug</v>
      </c>
      <c r="X702">
        <f>MONTH(Sales_Data[[#This Row],[Order_Date]])</f>
        <v>8</v>
      </c>
      <c r="Y702" t="str">
        <f>"Q"&amp;ROUNDUP(MONTH(Sales_Data[[#This Row],[Order_Date]])/3,0)</f>
        <v>Q3</v>
      </c>
    </row>
    <row r="703" spans="1:25" x14ac:dyDescent="0.3">
      <c r="A703" t="s">
        <v>1507</v>
      </c>
      <c r="B703" s="1">
        <v>45849</v>
      </c>
      <c r="C703" t="s">
        <v>1508</v>
      </c>
      <c r="D703" t="s">
        <v>160</v>
      </c>
      <c r="E703" t="s">
        <v>119</v>
      </c>
      <c r="F703" t="s">
        <v>146</v>
      </c>
      <c r="G703" t="s">
        <v>67</v>
      </c>
      <c r="H703" t="s">
        <v>68</v>
      </c>
      <c r="I703" t="s">
        <v>97</v>
      </c>
      <c r="J703">
        <v>2</v>
      </c>
      <c r="K703">
        <v>5622.24</v>
      </c>
      <c r="L703">
        <v>0</v>
      </c>
      <c r="M703">
        <v>8092.14</v>
      </c>
      <c r="N703" t="s">
        <v>70</v>
      </c>
      <c r="O703" t="s">
        <v>25</v>
      </c>
      <c r="P703" t="s">
        <v>44</v>
      </c>
      <c r="Q703">
        <f>Sales_Data[[#This Row],[Quantity]]*Sales_Data[[#This Row],[Unit_Price]]</f>
        <v>11244.48</v>
      </c>
      <c r="R703">
        <f>Sales_Data[[#This Row],[Gross_Sales]]*Sales_Data[[#This Row],[Discount]]</f>
        <v>0</v>
      </c>
      <c r="S703">
        <f>Sales_Data[[#This Row],[Gross_Sales]]-Sales_Data[[#This Row],[Discount_Amount]]</f>
        <v>11244.48</v>
      </c>
      <c r="T703">
        <f>Sales_Data[[#This Row],[Net Sales]]-Sales_Data[[#This Row],[Cost]]</f>
        <v>3152.3399999999992</v>
      </c>
      <c r="U703" s="2">
        <f>Sales_Data[[#This Row],[Profit]]/Sales_Data[[#This Row],[Net Sales]]</f>
        <v>0.28034555621958501</v>
      </c>
      <c r="V703">
        <f>YEAR(Sales_Data[[#This Row],[Order_Date]])</f>
        <v>2025</v>
      </c>
      <c r="W703" t="str">
        <f>TEXT(Sales_Data[[#This Row],[Order_Date]],"mmm")</f>
        <v>Jul</v>
      </c>
      <c r="X703">
        <f>MONTH(Sales_Data[[#This Row],[Order_Date]])</f>
        <v>7</v>
      </c>
      <c r="Y703" t="str">
        <f>"Q"&amp;ROUNDUP(MONTH(Sales_Data[[#This Row],[Order_Date]])/3,0)</f>
        <v>Q3</v>
      </c>
    </row>
    <row r="704" spans="1:25" x14ac:dyDescent="0.3">
      <c r="A704" t="s">
        <v>1509</v>
      </c>
      <c r="B704" s="1">
        <v>45802</v>
      </c>
      <c r="C704" t="s">
        <v>730</v>
      </c>
      <c r="D704" t="s">
        <v>313</v>
      </c>
      <c r="E704" t="s">
        <v>119</v>
      </c>
      <c r="F704" t="s">
        <v>249</v>
      </c>
      <c r="G704" t="s">
        <v>32</v>
      </c>
      <c r="H704" t="s">
        <v>50</v>
      </c>
      <c r="I704" t="s">
        <v>51</v>
      </c>
      <c r="J704">
        <v>1</v>
      </c>
      <c r="K704">
        <v>4964.25</v>
      </c>
      <c r="L704">
        <v>0</v>
      </c>
      <c r="M704">
        <v>3655.17</v>
      </c>
      <c r="N704" t="s">
        <v>109</v>
      </c>
      <c r="O704" t="s">
        <v>35</v>
      </c>
      <c r="P704" t="s">
        <v>71</v>
      </c>
      <c r="Q704">
        <f>Sales_Data[[#This Row],[Quantity]]*Sales_Data[[#This Row],[Unit_Price]]</f>
        <v>4964.25</v>
      </c>
      <c r="R704">
        <f>Sales_Data[[#This Row],[Gross_Sales]]*Sales_Data[[#This Row],[Discount]]</f>
        <v>0</v>
      </c>
      <c r="S704">
        <f>Sales_Data[[#This Row],[Gross_Sales]]-Sales_Data[[#This Row],[Discount_Amount]]</f>
        <v>4964.25</v>
      </c>
      <c r="T704">
        <f>Sales_Data[[#This Row],[Net Sales]]-Sales_Data[[#This Row],[Cost]]</f>
        <v>1309.08</v>
      </c>
      <c r="U704" s="2">
        <f>Sales_Data[[#This Row],[Profit]]/Sales_Data[[#This Row],[Net Sales]]</f>
        <v>0.26370146547816892</v>
      </c>
      <c r="V704">
        <f>YEAR(Sales_Data[[#This Row],[Order_Date]])</f>
        <v>2025</v>
      </c>
      <c r="W704" t="str">
        <f>TEXT(Sales_Data[[#This Row],[Order_Date]],"mmm")</f>
        <v>May</v>
      </c>
      <c r="X704">
        <f>MONTH(Sales_Data[[#This Row],[Order_Date]])</f>
        <v>5</v>
      </c>
      <c r="Y704" t="str">
        <f>"Q"&amp;ROUNDUP(MONTH(Sales_Data[[#This Row],[Order_Date]])/3,0)</f>
        <v>Q2</v>
      </c>
    </row>
    <row r="705" spans="1:25" x14ac:dyDescent="0.3">
      <c r="A705" t="s">
        <v>1510</v>
      </c>
      <c r="B705" s="1">
        <v>45858</v>
      </c>
      <c r="C705" t="s">
        <v>1511</v>
      </c>
      <c r="D705" t="s">
        <v>694</v>
      </c>
      <c r="E705" t="s">
        <v>19</v>
      </c>
      <c r="F705" t="s">
        <v>81</v>
      </c>
      <c r="G705" t="s">
        <v>32</v>
      </c>
      <c r="H705" t="s">
        <v>33</v>
      </c>
      <c r="I705" t="s">
        <v>161</v>
      </c>
      <c r="J705">
        <v>1</v>
      </c>
      <c r="K705">
        <v>16104.21</v>
      </c>
      <c r="L705">
        <v>0.1</v>
      </c>
      <c r="M705">
        <v>10604.66</v>
      </c>
      <c r="N705" t="s">
        <v>52</v>
      </c>
      <c r="O705" t="s">
        <v>35</v>
      </c>
      <c r="P705" t="s">
        <v>71</v>
      </c>
      <c r="Q705">
        <f>Sales_Data[[#This Row],[Quantity]]*Sales_Data[[#This Row],[Unit_Price]]</f>
        <v>16104.21</v>
      </c>
      <c r="R705">
        <f>Sales_Data[[#This Row],[Gross_Sales]]*Sales_Data[[#This Row],[Discount]]</f>
        <v>1610.421</v>
      </c>
      <c r="S705">
        <f>Sales_Data[[#This Row],[Gross_Sales]]-Sales_Data[[#This Row],[Discount_Amount]]</f>
        <v>14493.788999999999</v>
      </c>
      <c r="T705">
        <f>Sales_Data[[#This Row],[Net Sales]]-Sales_Data[[#This Row],[Cost]]</f>
        <v>3889.128999999999</v>
      </c>
      <c r="U705" s="2">
        <f>Sales_Data[[#This Row],[Profit]]/Sales_Data[[#This Row],[Net Sales]]</f>
        <v>0.2683307311842334</v>
      </c>
      <c r="V705">
        <f>YEAR(Sales_Data[[#This Row],[Order_Date]])</f>
        <v>2025</v>
      </c>
      <c r="W705" t="str">
        <f>TEXT(Sales_Data[[#This Row],[Order_Date]],"mmm")</f>
        <v>Jul</v>
      </c>
      <c r="X705">
        <f>MONTH(Sales_Data[[#This Row],[Order_Date]])</f>
        <v>7</v>
      </c>
      <c r="Y705" t="str">
        <f>"Q"&amp;ROUNDUP(MONTH(Sales_Data[[#This Row],[Order_Date]])/3,0)</f>
        <v>Q3</v>
      </c>
    </row>
    <row r="706" spans="1:25" x14ac:dyDescent="0.3">
      <c r="A706" t="s">
        <v>1512</v>
      </c>
      <c r="B706" s="1">
        <v>45869</v>
      </c>
      <c r="C706" t="s">
        <v>1513</v>
      </c>
      <c r="D706" t="s">
        <v>38</v>
      </c>
      <c r="E706" t="s">
        <v>48</v>
      </c>
      <c r="F706" t="s">
        <v>152</v>
      </c>
      <c r="G706" t="s">
        <v>32</v>
      </c>
      <c r="H706" t="s">
        <v>50</v>
      </c>
      <c r="I706" t="s">
        <v>51</v>
      </c>
      <c r="J706">
        <v>3</v>
      </c>
      <c r="K706">
        <v>1701.12</v>
      </c>
      <c r="L706">
        <v>0.05</v>
      </c>
      <c r="M706">
        <v>4234.96</v>
      </c>
      <c r="N706" t="s">
        <v>109</v>
      </c>
      <c r="O706" t="s">
        <v>35</v>
      </c>
      <c r="P706" t="s">
        <v>44</v>
      </c>
      <c r="Q706">
        <f>Sales_Data[[#This Row],[Quantity]]*Sales_Data[[#This Row],[Unit_Price]]</f>
        <v>5103.3599999999997</v>
      </c>
      <c r="R706">
        <f>Sales_Data[[#This Row],[Gross_Sales]]*Sales_Data[[#This Row],[Discount]]</f>
        <v>255.16800000000001</v>
      </c>
      <c r="S706">
        <f>Sales_Data[[#This Row],[Gross_Sales]]-Sales_Data[[#This Row],[Discount_Amount]]</f>
        <v>4848.192</v>
      </c>
      <c r="T706">
        <f>Sales_Data[[#This Row],[Net Sales]]-Sales_Data[[#This Row],[Cost]]</f>
        <v>613.23199999999997</v>
      </c>
      <c r="U706" s="2">
        <f>Sales_Data[[#This Row],[Profit]]/Sales_Data[[#This Row],[Net Sales]]</f>
        <v>0.12648673979908387</v>
      </c>
      <c r="V706">
        <f>YEAR(Sales_Data[[#This Row],[Order_Date]])</f>
        <v>2025</v>
      </c>
      <c r="W706" t="str">
        <f>TEXT(Sales_Data[[#This Row],[Order_Date]],"mmm")</f>
        <v>Jul</v>
      </c>
      <c r="X706">
        <f>MONTH(Sales_Data[[#This Row],[Order_Date]])</f>
        <v>7</v>
      </c>
      <c r="Y706" t="str">
        <f>"Q"&amp;ROUNDUP(MONTH(Sales_Data[[#This Row],[Order_Date]])/3,0)</f>
        <v>Q3</v>
      </c>
    </row>
    <row r="707" spans="1:25" x14ac:dyDescent="0.3">
      <c r="A707" t="s">
        <v>1514</v>
      </c>
      <c r="B707" s="1">
        <v>45877</v>
      </c>
      <c r="C707" t="s">
        <v>1515</v>
      </c>
      <c r="D707" t="s">
        <v>541</v>
      </c>
      <c r="E707" t="s">
        <v>30</v>
      </c>
      <c r="F707" t="s">
        <v>156</v>
      </c>
      <c r="G707" t="s">
        <v>67</v>
      </c>
      <c r="H707" t="s">
        <v>88</v>
      </c>
      <c r="I707" t="s">
        <v>89</v>
      </c>
      <c r="J707">
        <v>2</v>
      </c>
      <c r="K707">
        <v>1590.03</v>
      </c>
      <c r="L707">
        <v>0</v>
      </c>
      <c r="M707">
        <v>2244.7800000000002</v>
      </c>
      <c r="N707" t="s">
        <v>52</v>
      </c>
      <c r="O707" t="s">
        <v>35</v>
      </c>
      <c r="P707" t="s">
        <v>71</v>
      </c>
      <c r="Q707">
        <f>Sales_Data[[#This Row],[Quantity]]*Sales_Data[[#This Row],[Unit_Price]]</f>
        <v>3180.06</v>
      </c>
      <c r="R707">
        <f>Sales_Data[[#This Row],[Gross_Sales]]*Sales_Data[[#This Row],[Discount]]</f>
        <v>0</v>
      </c>
      <c r="S707">
        <f>Sales_Data[[#This Row],[Gross_Sales]]-Sales_Data[[#This Row],[Discount_Amount]]</f>
        <v>3180.06</v>
      </c>
      <c r="T707">
        <f>Sales_Data[[#This Row],[Net Sales]]-Sales_Data[[#This Row],[Cost]]</f>
        <v>935.27999999999975</v>
      </c>
      <c r="U707" s="2">
        <f>Sales_Data[[#This Row],[Profit]]/Sales_Data[[#This Row],[Net Sales]]</f>
        <v>0.29410765834606889</v>
      </c>
      <c r="V707">
        <f>YEAR(Sales_Data[[#This Row],[Order_Date]])</f>
        <v>2025</v>
      </c>
      <c r="W707" t="str">
        <f>TEXT(Sales_Data[[#This Row],[Order_Date]],"mmm")</f>
        <v>Aug</v>
      </c>
      <c r="X707">
        <f>MONTH(Sales_Data[[#This Row],[Order_Date]])</f>
        <v>8</v>
      </c>
      <c r="Y707" t="str">
        <f>"Q"&amp;ROUNDUP(MONTH(Sales_Data[[#This Row],[Order_Date]])/3,0)</f>
        <v>Q3</v>
      </c>
    </row>
    <row r="708" spans="1:25" x14ac:dyDescent="0.3">
      <c r="A708" t="s">
        <v>1516</v>
      </c>
      <c r="B708" s="1">
        <v>45897</v>
      </c>
      <c r="C708" t="s">
        <v>1517</v>
      </c>
      <c r="D708" t="s">
        <v>381</v>
      </c>
      <c r="E708" t="s">
        <v>119</v>
      </c>
      <c r="F708" t="s">
        <v>184</v>
      </c>
      <c r="G708" t="s">
        <v>41</v>
      </c>
      <c r="H708" t="s">
        <v>171</v>
      </c>
      <c r="I708" t="s">
        <v>191</v>
      </c>
      <c r="J708">
        <v>4</v>
      </c>
      <c r="K708">
        <v>5075.3599999999997</v>
      </c>
      <c r="L708">
        <v>0.1</v>
      </c>
      <c r="M708">
        <v>13687.01</v>
      </c>
      <c r="N708" t="s">
        <v>109</v>
      </c>
      <c r="O708" t="s">
        <v>35</v>
      </c>
      <c r="P708" t="s">
        <v>44</v>
      </c>
      <c r="Q708">
        <f>Sales_Data[[#This Row],[Quantity]]*Sales_Data[[#This Row],[Unit_Price]]</f>
        <v>20301.439999999999</v>
      </c>
      <c r="R708">
        <f>Sales_Data[[#This Row],[Gross_Sales]]*Sales_Data[[#This Row],[Discount]]</f>
        <v>2030.144</v>
      </c>
      <c r="S708">
        <f>Sales_Data[[#This Row],[Gross_Sales]]-Sales_Data[[#This Row],[Discount_Amount]]</f>
        <v>18271.295999999998</v>
      </c>
      <c r="T708">
        <f>Sales_Data[[#This Row],[Net Sales]]-Sales_Data[[#This Row],[Cost]]</f>
        <v>4584.2859999999982</v>
      </c>
      <c r="U708" s="2">
        <f>Sales_Data[[#This Row],[Profit]]/Sales_Data[[#This Row],[Net Sales]]</f>
        <v>0.25090097604461109</v>
      </c>
      <c r="V708">
        <f>YEAR(Sales_Data[[#This Row],[Order_Date]])</f>
        <v>2025</v>
      </c>
      <c r="W708" t="str">
        <f>TEXT(Sales_Data[[#This Row],[Order_Date]],"mmm")</f>
        <v>Aug</v>
      </c>
      <c r="X708">
        <f>MONTH(Sales_Data[[#This Row],[Order_Date]])</f>
        <v>8</v>
      </c>
      <c r="Y708" t="str">
        <f>"Q"&amp;ROUNDUP(MONTH(Sales_Data[[#This Row],[Order_Date]])/3,0)</f>
        <v>Q3</v>
      </c>
    </row>
    <row r="709" spans="1:25" x14ac:dyDescent="0.3">
      <c r="A709" t="s">
        <v>1518</v>
      </c>
      <c r="B709" s="1">
        <v>45703</v>
      </c>
      <c r="C709" t="s">
        <v>1519</v>
      </c>
      <c r="D709" t="s">
        <v>857</v>
      </c>
      <c r="E709" t="s">
        <v>39</v>
      </c>
      <c r="F709" t="s">
        <v>202</v>
      </c>
      <c r="G709" t="s">
        <v>32</v>
      </c>
      <c r="H709" t="s">
        <v>33</v>
      </c>
      <c r="I709" t="s">
        <v>34</v>
      </c>
      <c r="J709">
        <v>1</v>
      </c>
      <c r="K709">
        <v>1576.74</v>
      </c>
      <c r="L709">
        <v>0.05</v>
      </c>
      <c r="M709">
        <v>1273.8499999999999</v>
      </c>
      <c r="N709" t="s">
        <v>70</v>
      </c>
      <c r="O709" t="s">
        <v>35</v>
      </c>
      <c r="P709" t="s">
        <v>44</v>
      </c>
      <c r="Q709">
        <f>Sales_Data[[#This Row],[Quantity]]*Sales_Data[[#This Row],[Unit_Price]]</f>
        <v>1576.74</v>
      </c>
      <c r="R709">
        <f>Sales_Data[[#This Row],[Gross_Sales]]*Sales_Data[[#This Row],[Discount]]</f>
        <v>78.837000000000003</v>
      </c>
      <c r="S709">
        <f>Sales_Data[[#This Row],[Gross_Sales]]-Sales_Data[[#This Row],[Discount_Amount]]</f>
        <v>1497.903</v>
      </c>
      <c r="T709">
        <f>Sales_Data[[#This Row],[Net Sales]]-Sales_Data[[#This Row],[Cost]]</f>
        <v>224.05300000000011</v>
      </c>
      <c r="U709" s="2">
        <f>Sales_Data[[#This Row],[Profit]]/Sales_Data[[#This Row],[Net Sales]]</f>
        <v>0.14957777639807124</v>
      </c>
      <c r="V709">
        <f>YEAR(Sales_Data[[#This Row],[Order_Date]])</f>
        <v>2025</v>
      </c>
      <c r="W709" t="str">
        <f>TEXT(Sales_Data[[#This Row],[Order_Date]],"mmm")</f>
        <v>Feb</v>
      </c>
      <c r="X709">
        <f>MONTH(Sales_Data[[#This Row],[Order_Date]])</f>
        <v>2</v>
      </c>
      <c r="Y709" t="str">
        <f>"Q"&amp;ROUNDUP(MONTH(Sales_Data[[#This Row],[Order_Date]])/3,0)</f>
        <v>Q1</v>
      </c>
    </row>
    <row r="710" spans="1:25" x14ac:dyDescent="0.3">
      <c r="A710" t="s">
        <v>1520</v>
      </c>
      <c r="B710" s="1">
        <v>45692</v>
      </c>
      <c r="C710" t="s">
        <v>1521</v>
      </c>
      <c r="D710" t="s">
        <v>1452</v>
      </c>
      <c r="E710" t="s">
        <v>39</v>
      </c>
      <c r="F710" t="s">
        <v>405</v>
      </c>
      <c r="G710" t="s">
        <v>75</v>
      </c>
      <c r="H710" t="s">
        <v>76</v>
      </c>
      <c r="I710" t="s">
        <v>108</v>
      </c>
      <c r="J710">
        <v>2</v>
      </c>
      <c r="K710">
        <v>6391.92</v>
      </c>
      <c r="L710">
        <v>0</v>
      </c>
      <c r="M710">
        <v>8210.02</v>
      </c>
      <c r="N710" t="s">
        <v>52</v>
      </c>
      <c r="O710" t="s">
        <v>35</v>
      </c>
      <c r="P710" t="s">
        <v>44</v>
      </c>
      <c r="Q710">
        <f>Sales_Data[[#This Row],[Quantity]]*Sales_Data[[#This Row],[Unit_Price]]</f>
        <v>12783.84</v>
      </c>
      <c r="R710">
        <f>Sales_Data[[#This Row],[Gross_Sales]]*Sales_Data[[#This Row],[Discount]]</f>
        <v>0</v>
      </c>
      <c r="S710">
        <f>Sales_Data[[#This Row],[Gross_Sales]]-Sales_Data[[#This Row],[Discount_Amount]]</f>
        <v>12783.84</v>
      </c>
      <c r="T710">
        <f>Sales_Data[[#This Row],[Net Sales]]-Sales_Data[[#This Row],[Cost]]</f>
        <v>4573.82</v>
      </c>
      <c r="U710" s="2">
        <f>Sales_Data[[#This Row],[Profit]]/Sales_Data[[#This Row],[Net Sales]]</f>
        <v>0.35778138650045682</v>
      </c>
      <c r="V710">
        <f>YEAR(Sales_Data[[#This Row],[Order_Date]])</f>
        <v>2025</v>
      </c>
      <c r="W710" t="str">
        <f>TEXT(Sales_Data[[#This Row],[Order_Date]],"mmm")</f>
        <v>Feb</v>
      </c>
      <c r="X710">
        <f>MONTH(Sales_Data[[#This Row],[Order_Date]])</f>
        <v>2</v>
      </c>
      <c r="Y710" t="str">
        <f>"Q"&amp;ROUNDUP(MONTH(Sales_Data[[#This Row],[Order_Date]])/3,0)</f>
        <v>Q1</v>
      </c>
    </row>
    <row r="711" spans="1:25" x14ac:dyDescent="0.3">
      <c r="A711" t="s">
        <v>1522</v>
      </c>
      <c r="B711" s="1">
        <v>45910</v>
      </c>
      <c r="C711" t="s">
        <v>1523</v>
      </c>
      <c r="D711" t="s">
        <v>366</v>
      </c>
      <c r="E711" t="s">
        <v>48</v>
      </c>
      <c r="F711" t="s">
        <v>152</v>
      </c>
      <c r="G711" t="s">
        <v>21</v>
      </c>
      <c r="H711" t="s">
        <v>297</v>
      </c>
      <c r="I711" t="s">
        <v>494</v>
      </c>
      <c r="J711">
        <v>3</v>
      </c>
      <c r="K711">
        <v>42622.29</v>
      </c>
      <c r="L711">
        <v>0.1</v>
      </c>
      <c r="M711">
        <v>80017.3</v>
      </c>
      <c r="N711" t="s">
        <v>52</v>
      </c>
      <c r="O711" t="s">
        <v>35</v>
      </c>
      <c r="P711" t="s">
        <v>26</v>
      </c>
      <c r="Q711">
        <f>Sales_Data[[#This Row],[Quantity]]*Sales_Data[[#This Row],[Unit_Price]]</f>
        <v>127866.87</v>
      </c>
      <c r="R711">
        <f>Sales_Data[[#This Row],[Gross_Sales]]*Sales_Data[[#This Row],[Discount]]</f>
        <v>12786.687</v>
      </c>
      <c r="S711">
        <f>Sales_Data[[#This Row],[Gross_Sales]]-Sales_Data[[#This Row],[Discount_Amount]]</f>
        <v>115080.18299999999</v>
      </c>
      <c r="T711">
        <f>Sales_Data[[#This Row],[Net Sales]]-Sales_Data[[#This Row],[Cost]]</f>
        <v>35062.882999999987</v>
      </c>
      <c r="U711" s="2">
        <f>Sales_Data[[#This Row],[Profit]]/Sales_Data[[#This Row],[Net Sales]]</f>
        <v>0.30468219710773303</v>
      </c>
      <c r="V711">
        <f>YEAR(Sales_Data[[#This Row],[Order_Date]])</f>
        <v>2025</v>
      </c>
      <c r="W711" t="str">
        <f>TEXT(Sales_Data[[#This Row],[Order_Date]],"mmm")</f>
        <v>Sep</v>
      </c>
      <c r="X711">
        <f>MONTH(Sales_Data[[#This Row],[Order_Date]])</f>
        <v>9</v>
      </c>
      <c r="Y711" t="str">
        <f>"Q"&amp;ROUNDUP(MONTH(Sales_Data[[#This Row],[Order_Date]])/3,0)</f>
        <v>Q3</v>
      </c>
    </row>
    <row r="712" spans="1:25" x14ac:dyDescent="0.3">
      <c r="A712" t="s">
        <v>1524</v>
      </c>
      <c r="B712" s="1">
        <v>45739</v>
      </c>
      <c r="C712" t="s">
        <v>1525</v>
      </c>
      <c r="D712" t="s">
        <v>347</v>
      </c>
      <c r="E712" t="s">
        <v>30</v>
      </c>
      <c r="F712" t="s">
        <v>101</v>
      </c>
      <c r="G712" t="s">
        <v>41</v>
      </c>
      <c r="H712" t="s">
        <v>102</v>
      </c>
      <c r="I712" t="s">
        <v>388</v>
      </c>
      <c r="J712">
        <v>5</v>
      </c>
      <c r="K712">
        <v>2519.94</v>
      </c>
      <c r="L712">
        <v>0.1</v>
      </c>
      <c r="M712">
        <v>9245.0499999999993</v>
      </c>
      <c r="N712" t="s">
        <v>52</v>
      </c>
      <c r="O712" t="s">
        <v>35</v>
      </c>
      <c r="P712" t="s">
        <v>71</v>
      </c>
      <c r="Q712">
        <f>Sales_Data[[#This Row],[Quantity]]*Sales_Data[[#This Row],[Unit_Price]]</f>
        <v>12599.7</v>
      </c>
      <c r="R712">
        <f>Sales_Data[[#This Row],[Gross_Sales]]*Sales_Data[[#This Row],[Discount]]</f>
        <v>1259.9700000000003</v>
      </c>
      <c r="S712">
        <f>Sales_Data[[#This Row],[Gross_Sales]]-Sales_Data[[#This Row],[Discount_Amount]]</f>
        <v>11339.73</v>
      </c>
      <c r="T712">
        <f>Sales_Data[[#This Row],[Net Sales]]-Sales_Data[[#This Row],[Cost]]</f>
        <v>2094.6800000000003</v>
      </c>
      <c r="U712" s="2">
        <f>Sales_Data[[#This Row],[Profit]]/Sales_Data[[#This Row],[Net Sales]]</f>
        <v>0.18472044748860866</v>
      </c>
      <c r="V712">
        <f>YEAR(Sales_Data[[#This Row],[Order_Date]])</f>
        <v>2025</v>
      </c>
      <c r="W712" t="str">
        <f>TEXT(Sales_Data[[#This Row],[Order_Date]],"mmm")</f>
        <v>Mar</v>
      </c>
      <c r="X712">
        <f>MONTH(Sales_Data[[#This Row],[Order_Date]])</f>
        <v>3</v>
      </c>
      <c r="Y712" t="str">
        <f>"Q"&amp;ROUNDUP(MONTH(Sales_Data[[#This Row],[Order_Date]])/3,0)</f>
        <v>Q1</v>
      </c>
    </row>
    <row r="713" spans="1:25" x14ac:dyDescent="0.3">
      <c r="A713" t="s">
        <v>1526</v>
      </c>
      <c r="B713" s="1">
        <v>45913</v>
      </c>
      <c r="C713" t="s">
        <v>1527</v>
      </c>
      <c r="D713" t="s">
        <v>414</v>
      </c>
      <c r="E713" t="s">
        <v>39</v>
      </c>
      <c r="F713" t="s">
        <v>96</v>
      </c>
      <c r="G713" t="s">
        <v>41</v>
      </c>
      <c r="H713" t="s">
        <v>42</v>
      </c>
      <c r="I713" t="s">
        <v>43</v>
      </c>
      <c r="J713">
        <v>4</v>
      </c>
      <c r="K713">
        <v>5777.03</v>
      </c>
      <c r="L713">
        <v>0.05</v>
      </c>
      <c r="M713">
        <v>17825.13</v>
      </c>
      <c r="N713" t="s">
        <v>52</v>
      </c>
      <c r="O713" t="s">
        <v>35</v>
      </c>
      <c r="P713" t="s">
        <v>44</v>
      </c>
      <c r="Q713">
        <f>Sales_Data[[#This Row],[Quantity]]*Sales_Data[[#This Row],[Unit_Price]]</f>
        <v>23108.12</v>
      </c>
      <c r="R713">
        <f>Sales_Data[[#This Row],[Gross_Sales]]*Sales_Data[[#This Row],[Discount]]</f>
        <v>1155.4059999999999</v>
      </c>
      <c r="S713">
        <f>Sales_Data[[#This Row],[Gross_Sales]]-Sales_Data[[#This Row],[Discount_Amount]]</f>
        <v>21952.714</v>
      </c>
      <c r="T713">
        <f>Sales_Data[[#This Row],[Net Sales]]-Sales_Data[[#This Row],[Cost]]</f>
        <v>4127.5839999999989</v>
      </c>
      <c r="U713" s="2">
        <f>Sales_Data[[#This Row],[Profit]]/Sales_Data[[#This Row],[Net Sales]]</f>
        <v>0.18802158129514188</v>
      </c>
      <c r="V713">
        <f>YEAR(Sales_Data[[#This Row],[Order_Date]])</f>
        <v>2025</v>
      </c>
      <c r="W713" t="str">
        <f>TEXT(Sales_Data[[#This Row],[Order_Date]],"mmm")</f>
        <v>Sep</v>
      </c>
      <c r="X713">
        <f>MONTH(Sales_Data[[#This Row],[Order_Date]])</f>
        <v>9</v>
      </c>
      <c r="Y713" t="str">
        <f>"Q"&amp;ROUNDUP(MONTH(Sales_Data[[#This Row],[Order_Date]])/3,0)</f>
        <v>Q3</v>
      </c>
    </row>
    <row r="714" spans="1:25" x14ac:dyDescent="0.3">
      <c r="A714" t="s">
        <v>1528</v>
      </c>
      <c r="B714" s="1">
        <v>45854</v>
      </c>
      <c r="C714" t="s">
        <v>476</v>
      </c>
      <c r="D714" t="s">
        <v>155</v>
      </c>
      <c r="E714" t="s">
        <v>19</v>
      </c>
      <c r="F714" t="s">
        <v>113</v>
      </c>
      <c r="G714" t="s">
        <v>41</v>
      </c>
      <c r="H714" t="s">
        <v>171</v>
      </c>
      <c r="I714" t="s">
        <v>172</v>
      </c>
      <c r="J714">
        <v>2</v>
      </c>
      <c r="K714">
        <v>8500.33</v>
      </c>
      <c r="L714">
        <v>0.1</v>
      </c>
      <c r="M714">
        <v>11701.94</v>
      </c>
      <c r="N714" t="s">
        <v>52</v>
      </c>
      <c r="O714" t="s">
        <v>35</v>
      </c>
      <c r="P714" t="s">
        <v>44</v>
      </c>
      <c r="Q714">
        <f>Sales_Data[[#This Row],[Quantity]]*Sales_Data[[#This Row],[Unit_Price]]</f>
        <v>17000.66</v>
      </c>
      <c r="R714">
        <f>Sales_Data[[#This Row],[Gross_Sales]]*Sales_Data[[#This Row],[Discount]]</f>
        <v>1700.066</v>
      </c>
      <c r="S714">
        <f>Sales_Data[[#This Row],[Gross_Sales]]-Sales_Data[[#This Row],[Discount_Amount]]</f>
        <v>15300.593999999999</v>
      </c>
      <c r="T714">
        <f>Sales_Data[[#This Row],[Net Sales]]-Sales_Data[[#This Row],[Cost]]</f>
        <v>3598.6539999999986</v>
      </c>
      <c r="U714" s="2">
        <f>Sales_Data[[#This Row],[Profit]]/Sales_Data[[#This Row],[Net Sales]]</f>
        <v>0.23519701261271286</v>
      </c>
      <c r="V714">
        <f>YEAR(Sales_Data[[#This Row],[Order_Date]])</f>
        <v>2025</v>
      </c>
      <c r="W714" t="str">
        <f>TEXT(Sales_Data[[#This Row],[Order_Date]],"mmm")</f>
        <v>Jul</v>
      </c>
      <c r="X714">
        <f>MONTH(Sales_Data[[#This Row],[Order_Date]])</f>
        <v>7</v>
      </c>
      <c r="Y714" t="str">
        <f>"Q"&amp;ROUNDUP(MONTH(Sales_Data[[#This Row],[Order_Date]])/3,0)</f>
        <v>Q3</v>
      </c>
    </row>
    <row r="715" spans="1:25" x14ac:dyDescent="0.3">
      <c r="A715" t="s">
        <v>1529</v>
      </c>
      <c r="B715" s="1">
        <v>45960</v>
      </c>
      <c r="C715" t="s">
        <v>1149</v>
      </c>
      <c r="D715" t="s">
        <v>662</v>
      </c>
      <c r="E715" t="s">
        <v>48</v>
      </c>
      <c r="F715" t="s">
        <v>126</v>
      </c>
      <c r="G715" t="s">
        <v>67</v>
      </c>
      <c r="H715" t="s">
        <v>121</v>
      </c>
      <c r="I715" t="s">
        <v>122</v>
      </c>
      <c r="J715">
        <v>1</v>
      </c>
      <c r="K715">
        <v>36974.47</v>
      </c>
      <c r="L715">
        <v>0</v>
      </c>
      <c r="M715">
        <v>29601.94</v>
      </c>
      <c r="N715" t="s">
        <v>24</v>
      </c>
      <c r="O715" t="s">
        <v>25</v>
      </c>
      <c r="P715" t="s">
        <v>71</v>
      </c>
      <c r="Q715">
        <f>Sales_Data[[#This Row],[Quantity]]*Sales_Data[[#This Row],[Unit_Price]]</f>
        <v>36974.47</v>
      </c>
      <c r="R715">
        <f>Sales_Data[[#This Row],[Gross_Sales]]*Sales_Data[[#This Row],[Discount]]</f>
        <v>0</v>
      </c>
      <c r="S715">
        <f>Sales_Data[[#This Row],[Gross_Sales]]-Sales_Data[[#This Row],[Discount_Amount]]</f>
        <v>36974.47</v>
      </c>
      <c r="T715">
        <f>Sales_Data[[#This Row],[Net Sales]]-Sales_Data[[#This Row],[Cost]]</f>
        <v>7372.5300000000025</v>
      </c>
      <c r="U715" s="2">
        <f>Sales_Data[[#This Row],[Profit]]/Sales_Data[[#This Row],[Net Sales]]</f>
        <v>0.19939515022122026</v>
      </c>
      <c r="V715">
        <f>YEAR(Sales_Data[[#This Row],[Order_Date]])</f>
        <v>2025</v>
      </c>
      <c r="W715" t="str">
        <f>TEXT(Sales_Data[[#This Row],[Order_Date]],"mmm")</f>
        <v>Oct</v>
      </c>
      <c r="X715">
        <f>MONTH(Sales_Data[[#This Row],[Order_Date]])</f>
        <v>10</v>
      </c>
      <c r="Y715" t="str">
        <f>"Q"&amp;ROUNDUP(MONTH(Sales_Data[[#This Row],[Order_Date]])/3,0)</f>
        <v>Q4</v>
      </c>
    </row>
    <row r="716" spans="1:25" x14ac:dyDescent="0.3">
      <c r="A716" t="s">
        <v>1530</v>
      </c>
      <c r="B716" s="1">
        <v>45667</v>
      </c>
      <c r="C716" t="s">
        <v>1531</v>
      </c>
      <c r="D716" t="s">
        <v>125</v>
      </c>
      <c r="E716" t="s">
        <v>119</v>
      </c>
      <c r="F716" t="s">
        <v>146</v>
      </c>
      <c r="G716" t="s">
        <v>21</v>
      </c>
      <c r="H716" t="s">
        <v>230</v>
      </c>
      <c r="I716" t="s">
        <v>231</v>
      </c>
      <c r="J716">
        <v>1</v>
      </c>
      <c r="K716">
        <v>523.38</v>
      </c>
      <c r="L716">
        <v>0.1</v>
      </c>
      <c r="M716">
        <v>326.77999999999997</v>
      </c>
      <c r="N716" t="s">
        <v>52</v>
      </c>
      <c r="O716" t="s">
        <v>35</v>
      </c>
      <c r="P716" t="s">
        <v>44</v>
      </c>
      <c r="Q716">
        <f>Sales_Data[[#This Row],[Quantity]]*Sales_Data[[#This Row],[Unit_Price]]</f>
        <v>523.38</v>
      </c>
      <c r="R716">
        <f>Sales_Data[[#This Row],[Gross_Sales]]*Sales_Data[[#This Row],[Discount]]</f>
        <v>52.338000000000001</v>
      </c>
      <c r="S716">
        <f>Sales_Data[[#This Row],[Gross_Sales]]-Sales_Data[[#This Row],[Discount_Amount]]</f>
        <v>471.04199999999997</v>
      </c>
      <c r="T716">
        <f>Sales_Data[[#This Row],[Net Sales]]-Sales_Data[[#This Row],[Cost]]</f>
        <v>144.262</v>
      </c>
      <c r="U716" s="2">
        <f>Sales_Data[[#This Row],[Profit]]/Sales_Data[[#This Row],[Net Sales]]</f>
        <v>0.30626143740897843</v>
      </c>
      <c r="V716">
        <f>YEAR(Sales_Data[[#This Row],[Order_Date]])</f>
        <v>2025</v>
      </c>
      <c r="W716" t="str">
        <f>TEXT(Sales_Data[[#This Row],[Order_Date]],"mmm")</f>
        <v>Jan</v>
      </c>
      <c r="X716">
        <f>MONTH(Sales_Data[[#This Row],[Order_Date]])</f>
        <v>1</v>
      </c>
      <c r="Y716" t="str">
        <f>"Q"&amp;ROUNDUP(MONTH(Sales_Data[[#This Row],[Order_Date]])/3,0)</f>
        <v>Q1</v>
      </c>
    </row>
    <row r="717" spans="1:25" x14ac:dyDescent="0.3">
      <c r="A717" t="s">
        <v>1532</v>
      </c>
      <c r="B717" s="1">
        <v>45969</v>
      </c>
      <c r="C717" t="s">
        <v>1151</v>
      </c>
      <c r="D717" t="s">
        <v>777</v>
      </c>
      <c r="E717" t="s">
        <v>39</v>
      </c>
      <c r="F717" t="s">
        <v>202</v>
      </c>
      <c r="G717" t="s">
        <v>75</v>
      </c>
      <c r="H717" t="s">
        <v>256</v>
      </c>
      <c r="I717" t="s">
        <v>257</v>
      </c>
      <c r="J717">
        <v>3</v>
      </c>
      <c r="K717">
        <v>2813.62</v>
      </c>
      <c r="L717">
        <v>0.15</v>
      </c>
      <c r="M717">
        <v>5657.36</v>
      </c>
      <c r="N717" t="s">
        <v>52</v>
      </c>
      <c r="O717" t="s">
        <v>35</v>
      </c>
      <c r="P717" t="s">
        <v>44</v>
      </c>
      <c r="Q717">
        <f>Sales_Data[[#This Row],[Quantity]]*Sales_Data[[#This Row],[Unit_Price]]</f>
        <v>8440.86</v>
      </c>
      <c r="R717">
        <f>Sales_Data[[#This Row],[Gross_Sales]]*Sales_Data[[#This Row],[Discount]]</f>
        <v>1266.1290000000001</v>
      </c>
      <c r="S717">
        <f>Sales_Data[[#This Row],[Gross_Sales]]-Sales_Data[[#This Row],[Discount_Amount]]</f>
        <v>7174.7310000000007</v>
      </c>
      <c r="T717">
        <f>Sales_Data[[#This Row],[Net Sales]]-Sales_Data[[#This Row],[Cost]]</f>
        <v>1517.371000000001</v>
      </c>
      <c r="U717" s="2">
        <f>Sales_Data[[#This Row],[Profit]]/Sales_Data[[#This Row],[Net Sales]]</f>
        <v>0.21148820771120211</v>
      </c>
      <c r="V717">
        <f>YEAR(Sales_Data[[#This Row],[Order_Date]])</f>
        <v>2025</v>
      </c>
      <c r="W717" t="str">
        <f>TEXT(Sales_Data[[#This Row],[Order_Date]],"mmm")</f>
        <v>Nov</v>
      </c>
      <c r="X717">
        <f>MONTH(Sales_Data[[#This Row],[Order_Date]])</f>
        <v>11</v>
      </c>
      <c r="Y717" t="str">
        <f>"Q"&amp;ROUNDUP(MONTH(Sales_Data[[#This Row],[Order_Date]])/3,0)</f>
        <v>Q4</v>
      </c>
    </row>
    <row r="718" spans="1:25" x14ac:dyDescent="0.3">
      <c r="A718" t="s">
        <v>1533</v>
      </c>
      <c r="B718" s="1">
        <v>45943</v>
      </c>
      <c r="C718" t="s">
        <v>220</v>
      </c>
      <c r="D718" t="s">
        <v>436</v>
      </c>
      <c r="E718" t="s">
        <v>48</v>
      </c>
      <c r="F718" t="s">
        <v>132</v>
      </c>
      <c r="G718" t="s">
        <v>67</v>
      </c>
      <c r="H718" t="s">
        <v>133</v>
      </c>
      <c r="I718" t="s">
        <v>134</v>
      </c>
      <c r="J718">
        <v>3</v>
      </c>
      <c r="K718">
        <v>10313.19</v>
      </c>
      <c r="L718">
        <v>0.05</v>
      </c>
      <c r="M718">
        <v>18586.310000000001</v>
      </c>
      <c r="N718" t="s">
        <v>83</v>
      </c>
      <c r="O718" t="s">
        <v>35</v>
      </c>
      <c r="P718" t="s">
        <v>44</v>
      </c>
      <c r="Q718">
        <f>Sales_Data[[#This Row],[Quantity]]*Sales_Data[[#This Row],[Unit_Price]]</f>
        <v>30939.57</v>
      </c>
      <c r="R718">
        <f>Sales_Data[[#This Row],[Gross_Sales]]*Sales_Data[[#This Row],[Discount]]</f>
        <v>1546.9785000000002</v>
      </c>
      <c r="S718">
        <f>Sales_Data[[#This Row],[Gross_Sales]]-Sales_Data[[#This Row],[Discount_Amount]]</f>
        <v>29392.591499999999</v>
      </c>
      <c r="T718">
        <f>Sales_Data[[#This Row],[Net Sales]]-Sales_Data[[#This Row],[Cost]]</f>
        <v>10806.281499999997</v>
      </c>
      <c r="U718" s="2">
        <f>Sales_Data[[#This Row],[Profit]]/Sales_Data[[#This Row],[Net Sales]]</f>
        <v>0.36765324010303746</v>
      </c>
      <c r="V718">
        <f>YEAR(Sales_Data[[#This Row],[Order_Date]])</f>
        <v>2025</v>
      </c>
      <c r="W718" t="str">
        <f>TEXT(Sales_Data[[#This Row],[Order_Date]],"mmm")</f>
        <v>Oct</v>
      </c>
      <c r="X718">
        <f>MONTH(Sales_Data[[#This Row],[Order_Date]])</f>
        <v>10</v>
      </c>
      <c r="Y718" t="str">
        <f>"Q"&amp;ROUNDUP(MONTH(Sales_Data[[#This Row],[Order_Date]])/3,0)</f>
        <v>Q4</v>
      </c>
    </row>
    <row r="719" spans="1:25" x14ac:dyDescent="0.3">
      <c r="A719" t="s">
        <v>1534</v>
      </c>
      <c r="B719" s="1">
        <v>45899</v>
      </c>
      <c r="C719" t="s">
        <v>687</v>
      </c>
      <c r="D719" t="s">
        <v>331</v>
      </c>
      <c r="E719" t="s">
        <v>39</v>
      </c>
      <c r="F719" t="s">
        <v>405</v>
      </c>
      <c r="G719" t="s">
        <v>41</v>
      </c>
      <c r="H719" t="s">
        <v>102</v>
      </c>
      <c r="I719" t="s">
        <v>103</v>
      </c>
      <c r="J719">
        <v>2</v>
      </c>
      <c r="K719">
        <v>4951.95</v>
      </c>
      <c r="L719">
        <v>0</v>
      </c>
      <c r="M719">
        <v>8678.35</v>
      </c>
      <c r="N719" t="s">
        <v>52</v>
      </c>
      <c r="O719" t="s">
        <v>53</v>
      </c>
      <c r="P719" t="s">
        <v>26</v>
      </c>
      <c r="Q719">
        <f>Sales_Data[[#This Row],[Quantity]]*Sales_Data[[#This Row],[Unit_Price]]</f>
        <v>9903.9</v>
      </c>
      <c r="R719">
        <f>Sales_Data[[#This Row],[Gross_Sales]]*Sales_Data[[#This Row],[Discount]]</f>
        <v>0</v>
      </c>
      <c r="S719">
        <f>Sales_Data[[#This Row],[Gross_Sales]]-Sales_Data[[#This Row],[Discount_Amount]]</f>
        <v>9903.9</v>
      </c>
      <c r="T719">
        <f>Sales_Data[[#This Row],[Net Sales]]-Sales_Data[[#This Row],[Cost]]</f>
        <v>1225.5499999999993</v>
      </c>
      <c r="U719" s="2">
        <f>Sales_Data[[#This Row],[Profit]]/Sales_Data[[#This Row],[Net Sales]]</f>
        <v>0.12374418158503209</v>
      </c>
      <c r="V719">
        <f>YEAR(Sales_Data[[#This Row],[Order_Date]])</f>
        <v>2025</v>
      </c>
      <c r="W719" t="str">
        <f>TEXT(Sales_Data[[#This Row],[Order_Date]],"mmm")</f>
        <v>Aug</v>
      </c>
      <c r="X719">
        <f>MONTH(Sales_Data[[#This Row],[Order_Date]])</f>
        <v>8</v>
      </c>
      <c r="Y719" t="str">
        <f>"Q"&amp;ROUNDUP(MONTH(Sales_Data[[#This Row],[Order_Date]])/3,0)</f>
        <v>Q3</v>
      </c>
    </row>
    <row r="720" spans="1:25" x14ac:dyDescent="0.3">
      <c r="A720" t="s">
        <v>1535</v>
      </c>
      <c r="B720" s="1">
        <v>45908</v>
      </c>
      <c r="C720" t="s">
        <v>485</v>
      </c>
      <c r="D720" t="s">
        <v>527</v>
      </c>
      <c r="E720" t="s">
        <v>39</v>
      </c>
      <c r="F720" t="s">
        <v>202</v>
      </c>
      <c r="G720" t="s">
        <v>21</v>
      </c>
      <c r="H720" t="s">
        <v>127</v>
      </c>
      <c r="I720" t="s">
        <v>342</v>
      </c>
      <c r="J720">
        <v>1</v>
      </c>
      <c r="K720">
        <v>3561.58</v>
      </c>
      <c r="L720">
        <v>0.05</v>
      </c>
      <c r="M720">
        <v>2661.04</v>
      </c>
      <c r="N720" t="s">
        <v>52</v>
      </c>
      <c r="O720" t="s">
        <v>35</v>
      </c>
      <c r="P720" t="s">
        <v>71</v>
      </c>
      <c r="Q720">
        <f>Sales_Data[[#This Row],[Quantity]]*Sales_Data[[#This Row],[Unit_Price]]</f>
        <v>3561.58</v>
      </c>
      <c r="R720">
        <f>Sales_Data[[#This Row],[Gross_Sales]]*Sales_Data[[#This Row],[Discount]]</f>
        <v>178.07900000000001</v>
      </c>
      <c r="S720">
        <f>Sales_Data[[#This Row],[Gross_Sales]]-Sales_Data[[#This Row],[Discount_Amount]]</f>
        <v>3383.5009999999997</v>
      </c>
      <c r="T720">
        <f>Sales_Data[[#This Row],[Net Sales]]-Sales_Data[[#This Row],[Cost]]</f>
        <v>722.46099999999979</v>
      </c>
      <c r="U720" s="2">
        <f>Sales_Data[[#This Row],[Profit]]/Sales_Data[[#This Row],[Net Sales]]</f>
        <v>0.2135246893676106</v>
      </c>
      <c r="V720">
        <f>YEAR(Sales_Data[[#This Row],[Order_Date]])</f>
        <v>2025</v>
      </c>
      <c r="W720" t="str">
        <f>TEXT(Sales_Data[[#This Row],[Order_Date]],"mmm")</f>
        <v>Sep</v>
      </c>
      <c r="X720">
        <f>MONTH(Sales_Data[[#This Row],[Order_Date]])</f>
        <v>9</v>
      </c>
      <c r="Y720" t="str">
        <f>"Q"&amp;ROUNDUP(MONTH(Sales_Data[[#This Row],[Order_Date]])/3,0)</f>
        <v>Q3</v>
      </c>
    </row>
    <row r="721" spans="1:25" x14ac:dyDescent="0.3">
      <c r="A721" t="s">
        <v>1536</v>
      </c>
      <c r="B721" s="1">
        <v>46022</v>
      </c>
      <c r="C721" t="s">
        <v>1537</v>
      </c>
      <c r="D721" t="s">
        <v>266</v>
      </c>
      <c r="E721" t="s">
        <v>39</v>
      </c>
      <c r="F721" t="s">
        <v>40</v>
      </c>
      <c r="G721" t="s">
        <v>21</v>
      </c>
      <c r="H721" t="s">
        <v>297</v>
      </c>
      <c r="I721" t="s">
        <v>297</v>
      </c>
      <c r="J721">
        <v>2</v>
      </c>
      <c r="K721">
        <v>2391.6</v>
      </c>
      <c r="L721">
        <v>0.05</v>
      </c>
      <c r="M721">
        <v>3029.19</v>
      </c>
      <c r="N721" t="s">
        <v>52</v>
      </c>
      <c r="O721" t="s">
        <v>53</v>
      </c>
      <c r="P721" t="s">
        <v>71</v>
      </c>
      <c r="Q721">
        <f>Sales_Data[[#This Row],[Quantity]]*Sales_Data[[#This Row],[Unit_Price]]</f>
        <v>4783.2</v>
      </c>
      <c r="R721">
        <f>Sales_Data[[#This Row],[Gross_Sales]]*Sales_Data[[#This Row],[Discount]]</f>
        <v>239.16</v>
      </c>
      <c r="S721">
        <f>Sales_Data[[#This Row],[Gross_Sales]]-Sales_Data[[#This Row],[Discount_Amount]]</f>
        <v>4544.04</v>
      </c>
      <c r="T721">
        <f>Sales_Data[[#This Row],[Net Sales]]-Sales_Data[[#This Row],[Cost]]</f>
        <v>1514.85</v>
      </c>
      <c r="U721" s="2">
        <f>Sales_Data[[#This Row],[Profit]]/Sales_Data[[#This Row],[Net Sales]]</f>
        <v>0.33337074497583646</v>
      </c>
      <c r="V721">
        <f>YEAR(Sales_Data[[#This Row],[Order_Date]])</f>
        <v>2025</v>
      </c>
      <c r="W721" t="str">
        <f>TEXT(Sales_Data[[#This Row],[Order_Date]],"mmm")</f>
        <v>Dec</v>
      </c>
      <c r="X721">
        <f>MONTH(Sales_Data[[#This Row],[Order_Date]])</f>
        <v>12</v>
      </c>
      <c r="Y721" t="str">
        <f>"Q"&amp;ROUNDUP(MONTH(Sales_Data[[#This Row],[Order_Date]])/3,0)</f>
        <v>Q4</v>
      </c>
    </row>
    <row r="722" spans="1:25" x14ac:dyDescent="0.3">
      <c r="A722" t="s">
        <v>1538</v>
      </c>
      <c r="B722" s="1">
        <v>45662</v>
      </c>
      <c r="C722" t="s">
        <v>226</v>
      </c>
      <c r="D722" t="s">
        <v>387</v>
      </c>
      <c r="E722" t="s">
        <v>39</v>
      </c>
      <c r="F722" t="s">
        <v>96</v>
      </c>
      <c r="G722" t="s">
        <v>67</v>
      </c>
      <c r="H722" t="s">
        <v>88</v>
      </c>
      <c r="I722" t="s">
        <v>157</v>
      </c>
      <c r="J722">
        <v>1</v>
      </c>
      <c r="K722">
        <v>3487.69</v>
      </c>
      <c r="L722">
        <v>0</v>
      </c>
      <c r="M722">
        <v>2816.47</v>
      </c>
      <c r="N722" t="s">
        <v>109</v>
      </c>
      <c r="O722" t="s">
        <v>25</v>
      </c>
      <c r="P722" t="s">
        <v>44</v>
      </c>
      <c r="Q722">
        <f>Sales_Data[[#This Row],[Quantity]]*Sales_Data[[#This Row],[Unit_Price]]</f>
        <v>3487.69</v>
      </c>
      <c r="R722">
        <f>Sales_Data[[#This Row],[Gross_Sales]]*Sales_Data[[#This Row],[Discount]]</f>
        <v>0</v>
      </c>
      <c r="S722">
        <f>Sales_Data[[#This Row],[Gross_Sales]]-Sales_Data[[#This Row],[Discount_Amount]]</f>
        <v>3487.69</v>
      </c>
      <c r="T722">
        <f>Sales_Data[[#This Row],[Net Sales]]-Sales_Data[[#This Row],[Cost]]</f>
        <v>671.22000000000025</v>
      </c>
      <c r="U722" s="2">
        <f>Sales_Data[[#This Row],[Profit]]/Sales_Data[[#This Row],[Net Sales]]</f>
        <v>0.19245403117822979</v>
      </c>
      <c r="V722">
        <f>YEAR(Sales_Data[[#This Row],[Order_Date]])</f>
        <v>2025</v>
      </c>
      <c r="W722" t="str">
        <f>TEXT(Sales_Data[[#This Row],[Order_Date]],"mmm")</f>
        <v>Jan</v>
      </c>
      <c r="X722">
        <f>MONTH(Sales_Data[[#This Row],[Order_Date]])</f>
        <v>1</v>
      </c>
      <c r="Y722" t="str">
        <f>"Q"&amp;ROUNDUP(MONTH(Sales_Data[[#This Row],[Order_Date]])/3,0)</f>
        <v>Q1</v>
      </c>
    </row>
    <row r="723" spans="1:25" x14ac:dyDescent="0.3">
      <c r="A723" t="s">
        <v>1539</v>
      </c>
      <c r="B723" s="1">
        <v>45776</v>
      </c>
      <c r="C723" t="s">
        <v>1540</v>
      </c>
      <c r="D723" t="s">
        <v>80</v>
      </c>
      <c r="E723" t="s">
        <v>39</v>
      </c>
      <c r="F723" t="s">
        <v>405</v>
      </c>
      <c r="G723" t="s">
        <v>67</v>
      </c>
      <c r="H723" t="s">
        <v>121</v>
      </c>
      <c r="I723" t="s">
        <v>122</v>
      </c>
      <c r="J723">
        <v>2</v>
      </c>
      <c r="K723">
        <v>1783.56</v>
      </c>
      <c r="L723">
        <v>0.1</v>
      </c>
      <c r="M723">
        <v>2524.09</v>
      </c>
      <c r="N723" t="s">
        <v>52</v>
      </c>
      <c r="O723" t="s">
        <v>35</v>
      </c>
      <c r="P723" t="s">
        <v>71</v>
      </c>
      <c r="Q723">
        <f>Sales_Data[[#This Row],[Quantity]]*Sales_Data[[#This Row],[Unit_Price]]</f>
        <v>3567.12</v>
      </c>
      <c r="R723">
        <f>Sales_Data[[#This Row],[Gross_Sales]]*Sales_Data[[#This Row],[Discount]]</f>
        <v>356.71199999999999</v>
      </c>
      <c r="S723">
        <f>Sales_Data[[#This Row],[Gross_Sales]]-Sales_Data[[#This Row],[Discount_Amount]]</f>
        <v>3210.4079999999999</v>
      </c>
      <c r="T723">
        <f>Sales_Data[[#This Row],[Net Sales]]-Sales_Data[[#This Row],[Cost]]</f>
        <v>686.31799999999976</v>
      </c>
      <c r="U723" s="2">
        <f>Sales_Data[[#This Row],[Profit]]/Sales_Data[[#This Row],[Net Sales]]</f>
        <v>0.21377905861186483</v>
      </c>
      <c r="V723">
        <f>YEAR(Sales_Data[[#This Row],[Order_Date]])</f>
        <v>2025</v>
      </c>
      <c r="W723" t="str">
        <f>TEXT(Sales_Data[[#This Row],[Order_Date]],"mmm")</f>
        <v>Apr</v>
      </c>
      <c r="X723">
        <f>MONTH(Sales_Data[[#This Row],[Order_Date]])</f>
        <v>4</v>
      </c>
      <c r="Y723" t="str">
        <f>"Q"&amp;ROUNDUP(MONTH(Sales_Data[[#This Row],[Order_Date]])/3,0)</f>
        <v>Q2</v>
      </c>
    </row>
    <row r="724" spans="1:25" x14ac:dyDescent="0.3">
      <c r="A724" t="s">
        <v>1541</v>
      </c>
      <c r="B724" s="1">
        <v>45946</v>
      </c>
      <c r="C724" t="s">
        <v>673</v>
      </c>
      <c r="D724" t="s">
        <v>522</v>
      </c>
      <c r="E724" t="s">
        <v>119</v>
      </c>
      <c r="F724" t="s">
        <v>184</v>
      </c>
      <c r="G724" t="s">
        <v>75</v>
      </c>
      <c r="H724" t="s">
        <v>185</v>
      </c>
      <c r="I724" t="s">
        <v>186</v>
      </c>
      <c r="J724">
        <v>1</v>
      </c>
      <c r="K724">
        <v>8363.24</v>
      </c>
      <c r="L724">
        <v>0</v>
      </c>
      <c r="M724">
        <v>7281.97</v>
      </c>
      <c r="N724" t="s">
        <v>24</v>
      </c>
      <c r="O724" t="s">
        <v>25</v>
      </c>
      <c r="P724" t="s">
        <v>26</v>
      </c>
      <c r="Q724">
        <f>Sales_Data[[#This Row],[Quantity]]*Sales_Data[[#This Row],[Unit_Price]]</f>
        <v>8363.24</v>
      </c>
      <c r="R724">
        <f>Sales_Data[[#This Row],[Gross_Sales]]*Sales_Data[[#This Row],[Discount]]</f>
        <v>0</v>
      </c>
      <c r="S724">
        <f>Sales_Data[[#This Row],[Gross_Sales]]-Sales_Data[[#This Row],[Discount_Amount]]</f>
        <v>8363.24</v>
      </c>
      <c r="T724">
        <f>Sales_Data[[#This Row],[Net Sales]]-Sales_Data[[#This Row],[Cost]]</f>
        <v>1081.2699999999995</v>
      </c>
      <c r="U724" s="2">
        <f>Sales_Data[[#This Row],[Profit]]/Sales_Data[[#This Row],[Net Sales]]</f>
        <v>0.12928840975507094</v>
      </c>
      <c r="V724">
        <f>YEAR(Sales_Data[[#This Row],[Order_Date]])</f>
        <v>2025</v>
      </c>
      <c r="W724" t="str">
        <f>TEXT(Sales_Data[[#This Row],[Order_Date]],"mmm")</f>
        <v>Oct</v>
      </c>
      <c r="X724">
        <f>MONTH(Sales_Data[[#This Row],[Order_Date]])</f>
        <v>10</v>
      </c>
      <c r="Y724" t="str">
        <f>"Q"&amp;ROUNDUP(MONTH(Sales_Data[[#This Row],[Order_Date]])/3,0)</f>
        <v>Q4</v>
      </c>
    </row>
    <row r="725" spans="1:25" x14ac:dyDescent="0.3">
      <c r="A725" t="s">
        <v>1542</v>
      </c>
      <c r="B725" s="1">
        <v>45722</v>
      </c>
      <c r="C725" t="s">
        <v>1543</v>
      </c>
      <c r="D725" t="s">
        <v>384</v>
      </c>
      <c r="E725" t="s">
        <v>48</v>
      </c>
      <c r="F725" t="s">
        <v>49</v>
      </c>
      <c r="G725" t="s">
        <v>67</v>
      </c>
      <c r="H725" t="s">
        <v>133</v>
      </c>
      <c r="I725" t="s">
        <v>134</v>
      </c>
      <c r="J725">
        <v>4</v>
      </c>
      <c r="K725">
        <v>4927.26</v>
      </c>
      <c r="L725">
        <v>0</v>
      </c>
      <c r="M725">
        <v>13700.23</v>
      </c>
      <c r="N725" t="s">
        <v>52</v>
      </c>
      <c r="O725" t="s">
        <v>35</v>
      </c>
      <c r="P725" t="s">
        <v>71</v>
      </c>
      <c r="Q725">
        <f>Sales_Data[[#This Row],[Quantity]]*Sales_Data[[#This Row],[Unit_Price]]</f>
        <v>19709.04</v>
      </c>
      <c r="R725">
        <f>Sales_Data[[#This Row],[Gross_Sales]]*Sales_Data[[#This Row],[Discount]]</f>
        <v>0</v>
      </c>
      <c r="S725">
        <f>Sales_Data[[#This Row],[Gross_Sales]]-Sales_Data[[#This Row],[Discount_Amount]]</f>
        <v>19709.04</v>
      </c>
      <c r="T725">
        <f>Sales_Data[[#This Row],[Net Sales]]-Sales_Data[[#This Row],[Cost]]</f>
        <v>6008.8100000000013</v>
      </c>
      <c r="U725" s="2">
        <f>Sales_Data[[#This Row],[Profit]]/Sales_Data[[#This Row],[Net Sales]]</f>
        <v>0.30487583362761461</v>
      </c>
      <c r="V725">
        <f>YEAR(Sales_Data[[#This Row],[Order_Date]])</f>
        <v>2025</v>
      </c>
      <c r="W725" t="str">
        <f>TEXT(Sales_Data[[#This Row],[Order_Date]],"mmm")</f>
        <v>Mar</v>
      </c>
      <c r="X725">
        <f>MONTH(Sales_Data[[#This Row],[Order_Date]])</f>
        <v>3</v>
      </c>
      <c r="Y725" t="str">
        <f>"Q"&amp;ROUNDUP(MONTH(Sales_Data[[#This Row],[Order_Date]])/3,0)</f>
        <v>Q1</v>
      </c>
    </row>
    <row r="726" spans="1:25" x14ac:dyDescent="0.3">
      <c r="A726" t="s">
        <v>1544</v>
      </c>
      <c r="B726" s="1">
        <v>45803</v>
      </c>
      <c r="C726" t="s">
        <v>1545</v>
      </c>
      <c r="D726" t="s">
        <v>175</v>
      </c>
      <c r="E726" t="s">
        <v>48</v>
      </c>
      <c r="F726" t="s">
        <v>164</v>
      </c>
      <c r="G726" t="s">
        <v>41</v>
      </c>
      <c r="H726" t="s">
        <v>171</v>
      </c>
      <c r="I726" t="s">
        <v>172</v>
      </c>
      <c r="J726">
        <v>1</v>
      </c>
      <c r="K726">
        <v>56453.98</v>
      </c>
      <c r="L726">
        <v>0.1</v>
      </c>
      <c r="M726">
        <v>32245.73</v>
      </c>
      <c r="N726" t="s">
        <v>24</v>
      </c>
      <c r="O726" t="s">
        <v>25</v>
      </c>
      <c r="P726" t="s">
        <v>71</v>
      </c>
      <c r="Q726">
        <f>Sales_Data[[#This Row],[Quantity]]*Sales_Data[[#This Row],[Unit_Price]]</f>
        <v>56453.98</v>
      </c>
      <c r="R726">
        <f>Sales_Data[[#This Row],[Gross_Sales]]*Sales_Data[[#This Row],[Discount]]</f>
        <v>5645.398000000001</v>
      </c>
      <c r="S726">
        <f>Sales_Data[[#This Row],[Gross_Sales]]-Sales_Data[[#This Row],[Discount_Amount]]</f>
        <v>50808.582000000002</v>
      </c>
      <c r="T726">
        <f>Sales_Data[[#This Row],[Net Sales]]-Sales_Data[[#This Row],[Cost]]</f>
        <v>18562.852000000003</v>
      </c>
      <c r="U726" s="2">
        <f>Sales_Data[[#This Row],[Profit]]/Sales_Data[[#This Row],[Net Sales]]</f>
        <v>0.3653487515160333</v>
      </c>
      <c r="V726">
        <f>YEAR(Sales_Data[[#This Row],[Order_Date]])</f>
        <v>2025</v>
      </c>
      <c r="W726" t="str">
        <f>TEXT(Sales_Data[[#This Row],[Order_Date]],"mmm")</f>
        <v>May</v>
      </c>
      <c r="X726">
        <f>MONTH(Sales_Data[[#This Row],[Order_Date]])</f>
        <v>5</v>
      </c>
      <c r="Y726" t="str">
        <f>"Q"&amp;ROUNDUP(MONTH(Sales_Data[[#This Row],[Order_Date]])/3,0)</f>
        <v>Q2</v>
      </c>
    </row>
    <row r="727" spans="1:25" x14ac:dyDescent="0.3">
      <c r="A727" t="s">
        <v>1546</v>
      </c>
      <c r="B727" s="1">
        <v>45881</v>
      </c>
      <c r="C727" t="s">
        <v>399</v>
      </c>
      <c r="D727" t="s">
        <v>175</v>
      </c>
      <c r="E727" t="s">
        <v>48</v>
      </c>
      <c r="F727" t="s">
        <v>49</v>
      </c>
      <c r="G727" t="s">
        <v>41</v>
      </c>
      <c r="H727" t="s">
        <v>147</v>
      </c>
      <c r="I727" t="s">
        <v>369</v>
      </c>
      <c r="J727">
        <v>2</v>
      </c>
      <c r="K727">
        <v>33971.279999999999</v>
      </c>
      <c r="L727">
        <v>0.1</v>
      </c>
      <c r="M727">
        <v>40826.21</v>
      </c>
      <c r="N727" t="s">
        <v>70</v>
      </c>
      <c r="O727" t="s">
        <v>35</v>
      </c>
      <c r="P727" t="s">
        <v>44</v>
      </c>
      <c r="Q727">
        <f>Sales_Data[[#This Row],[Quantity]]*Sales_Data[[#This Row],[Unit_Price]]</f>
        <v>67942.559999999998</v>
      </c>
      <c r="R727">
        <f>Sales_Data[[#This Row],[Gross_Sales]]*Sales_Data[[#This Row],[Discount]]</f>
        <v>6794.2560000000003</v>
      </c>
      <c r="S727">
        <f>Sales_Data[[#This Row],[Gross_Sales]]-Sales_Data[[#This Row],[Discount_Amount]]</f>
        <v>61148.303999999996</v>
      </c>
      <c r="T727">
        <f>Sales_Data[[#This Row],[Net Sales]]-Sales_Data[[#This Row],[Cost]]</f>
        <v>20322.093999999997</v>
      </c>
      <c r="U727" s="2">
        <f>Sales_Data[[#This Row],[Profit]]/Sales_Data[[#This Row],[Net Sales]]</f>
        <v>0.33234108995075312</v>
      </c>
      <c r="V727">
        <f>YEAR(Sales_Data[[#This Row],[Order_Date]])</f>
        <v>2025</v>
      </c>
      <c r="W727" t="str">
        <f>TEXT(Sales_Data[[#This Row],[Order_Date]],"mmm")</f>
        <v>Aug</v>
      </c>
      <c r="X727">
        <f>MONTH(Sales_Data[[#This Row],[Order_Date]])</f>
        <v>8</v>
      </c>
      <c r="Y727" t="str">
        <f>"Q"&amp;ROUNDUP(MONTH(Sales_Data[[#This Row],[Order_Date]])/3,0)</f>
        <v>Q3</v>
      </c>
    </row>
    <row r="728" spans="1:25" x14ac:dyDescent="0.3">
      <c r="A728" t="s">
        <v>1547</v>
      </c>
      <c r="B728" s="1">
        <v>45896</v>
      </c>
      <c r="C728" t="s">
        <v>1548</v>
      </c>
      <c r="D728" t="s">
        <v>331</v>
      </c>
      <c r="E728" t="s">
        <v>39</v>
      </c>
      <c r="F728" t="s">
        <v>202</v>
      </c>
      <c r="G728" t="s">
        <v>21</v>
      </c>
      <c r="H728" t="s">
        <v>297</v>
      </c>
      <c r="I728" t="s">
        <v>494</v>
      </c>
      <c r="J728">
        <v>1</v>
      </c>
      <c r="K728">
        <v>4485.05</v>
      </c>
      <c r="L728">
        <v>0</v>
      </c>
      <c r="M728">
        <v>3269.06</v>
      </c>
      <c r="N728" t="s">
        <v>109</v>
      </c>
      <c r="O728" t="s">
        <v>25</v>
      </c>
      <c r="P728" t="s">
        <v>71</v>
      </c>
      <c r="Q728">
        <f>Sales_Data[[#This Row],[Quantity]]*Sales_Data[[#This Row],[Unit_Price]]</f>
        <v>4485.05</v>
      </c>
      <c r="R728">
        <f>Sales_Data[[#This Row],[Gross_Sales]]*Sales_Data[[#This Row],[Discount]]</f>
        <v>0</v>
      </c>
      <c r="S728">
        <f>Sales_Data[[#This Row],[Gross_Sales]]-Sales_Data[[#This Row],[Discount_Amount]]</f>
        <v>4485.05</v>
      </c>
      <c r="T728">
        <f>Sales_Data[[#This Row],[Net Sales]]-Sales_Data[[#This Row],[Cost]]</f>
        <v>1215.9900000000002</v>
      </c>
      <c r="U728" s="2">
        <f>Sales_Data[[#This Row],[Profit]]/Sales_Data[[#This Row],[Net Sales]]</f>
        <v>0.27112072329182513</v>
      </c>
      <c r="V728">
        <f>YEAR(Sales_Data[[#This Row],[Order_Date]])</f>
        <v>2025</v>
      </c>
      <c r="W728" t="str">
        <f>TEXT(Sales_Data[[#This Row],[Order_Date]],"mmm")</f>
        <v>Aug</v>
      </c>
      <c r="X728">
        <f>MONTH(Sales_Data[[#This Row],[Order_Date]])</f>
        <v>8</v>
      </c>
      <c r="Y728" t="str">
        <f>"Q"&amp;ROUNDUP(MONTH(Sales_Data[[#This Row],[Order_Date]])/3,0)</f>
        <v>Q3</v>
      </c>
    </row>
    <row r="729" spans="1:25" x14ac:dyDescent="0.3">
      <c r="A729" t="s">
        <v>1549</v>
      </c>
      <c r="B729" s="1">
        <v>45834</v>
      </c>
      <c r="C729" t="s">
        <v>1237</v>
      </c>
      <c r="D729" t="s">
        <v>341</v>
      </c>
      <c r="E729" t="s">
        <v>39</v>
      </c>
      <c r="F729" t="s">
        <v>40</v>
      </c>
      <c r="G729" t="s">
        <v>32</v>
      </c>
      <c r="H729" t="s">
        <v>50</v>
      </c>
      <c r="I729" t="s">
        <v>51</v>
      </c>
      <c r="J729">
        <v>2</v>
      </c>
      <c r="K729">
        <v>2397.1999999999998</v>
      </c>
      <c r="L729">
        <v>0.1</v>
      </c>
      <c r="M729">
        <v>2941.75</v>
      </c>
      <c r="N729" t="s">
        <v>24</v>
      </c>
      <c r="O729" t="s">
        <v>35</v>
      </c>
      <c r="P729" t="s">
        <v>71</v>
      </c>
      <c r="Q729">
        <f>Sales_Data[[#This Row],[Quantity]]*Sales_Data[[#This Row],[Unit_Price]]</f>
        <v>4794.3999999999996</v>
      </c>
      <c r="R729">
        <f>Sales_Data[[#This Row],[Gross_Sales]]*Sales_Data[[#This Row],[Discount]]</f>
        <v>479.44</v>
      </c>
      <c r="S729">
        <f>Sales_Data[[#This Row],[Gross_Sales]]-Sales_Data[[#This Row],[Discount_Amount]]</f>
        <v>4314.96</v>
      </c>
      <c r="T729">
        <f>Sales_Data[[#This Row],[Net Sales]]-Sales_Data[[#This Row],[Cost]]</f>
        <v>1373.21</v>
      </c>
      <c r="U729" s="2">
        <f>Sales_Data[[#This Row],[Profit]]/Sales_Data[[#This Row],[Net Sales]]</f>
        <v>0.31824396981663794</v>
      </c>
      <c r="V729">
        <f>YEAR(Sales_Data[[#This Row],[Order_Date]])</f>
        <v>2025</v>
      </c>
      <c r="W729" t="str">
        <f>TEXT(Sales_Data[[#This Row],[Order_Date]],"mmm")</f>
        <v>Jun</v>
      </c>
      <c r="X729">
        <f>MONTH(Sales_Data[[#This Row],[Order_Date]])</f>
        <v>6</v>
      </c>
      <c r="Y729" t="str">
        <f>"Q"&amp;ROUNDUP(MONTH(Sales_Data[[#This Row],[Order_Date]])/3,0)</f>
        <v>Q2</v>
      </c>
    </row>
    <row r="730" spans="1:25" x14ac:dyDescent="0.3">
      <c r="A730" t="s">
        <v>1550</v>
      </c>
      <c r="B730" s="1">
        <v>45924</v>
      </c>
      <c r="C730" t="s">
        <v>1551</v>
      </c>
      <c r="D730" t="s">
        <v>447</v>
      </c>
      <c r="E730" t="s">
        <v>119</v>
      </c>
      <c r="F730" t="s">
        <v>538</v>
      </c>
      <c r="G730" t="s">
        <v>41</v>
      </c>
      <c r="H730" t="s">
        <v>102</v>
      </c>
      <c r="I730" t="s">
        <v>165</v>
      </c>
      <c r="J730">
        <v>2</v>
      </c>
      <c r="K730">
        <v>8716.93</v>
      </c>
      <c r="L730">
        <v>0.15</v>
      </c>
      <c r="M730">
        <v>12051.39</v>
      </c>
      <c r="N730" t="s">
        <v>24</v>
      </c>
      <c r="O730" t="s">
        <v>53</v>
      </c>
      <c r="P730" t="s">
        <v>44</v>
      </c>
      <c r="Q730">
        <f>Sales_Data[[#This Row],[Quantity]]*Sales_Data[[#This Row],[Unit_Price]]</f>
        <v>17433.86</v>
      </c>
      <c r="R730">
        <f>Sales_Data[[#This Row],[Gross_Sales]]*Sales_Data[[#This Row],[Discount]]</f>
        <v>2615.0790000000002</v>
      </c>
      <c r="S730">
        <f>Sales_Data[[#This Row],[Gross_Sales]]-Sales_Data[[#This Row],[Discount_Amount]]</f>
        <v>14818.781000000001</v>
      </c>
      <c r="T730">
        <f>Sales_Data[[#This Row],[Net Sales]]-Sales_Data[[#This Row],[Cost]]</f>
        <v>2767.3910000000014</v>
      </c>
      <c r="U730" s="2">
        <f>Sales_Data[[#This Row],[Profit]]/Sales_Data[[#This Row],[Net Sales]]</f>
        <v>0.18674889655228735</v>
      </c>
      <c r="V730">
        <f>YEAR(Sales_Data[[#This Row],[Order_Date]])</f>
        <v>2025</v>
      </c>
      <c r="W730" t="str">
        <f>TEXT(Sales_Data[[#This Row],[Order_Date]],"mmm")</f>
        <v>Sep</v>
      </c>
      <c r="X730">
        <f>MONTH(Sales_Data[[#This Row],[Order_Date]])</f>
        <v>9</v>
      </c>
      <c r="Y730" t="str">
        <f>"Q"&amp;ROUNDUP(MONTH(Sales_Data[[#This Row],[Order_Date]])/3,0)</f>
        <v>Q3</v>
      </c>
    </row>
    <row r="731" spans="1:25" x14ac:dyDescent="0.3">
      <c r="A731" t="s">
        <v>1552</v>
      </c>
      <c r="B731" s="1">
        <v>45998</v>
      </c>
      <c r="C731" t="s">
        <v>657</v>
      </c>
      <c r="D731" t="s">
        <v>238</v>
      </c>
      <c r="E731" t="s">
        <v>30</v>
      </c>
      <c r="F731" t="s">
        <v>31</v>
      </c>
      <c r="G731" t="s">
        <v>75</v>
      </c>
      <c r="H731" t="s">
        <v>185</v>
      </c>
      <c r="I731" t="s">
        <v>261</v>
      </c>
      <c r="J731">
        <v>4</v>
      </c>
      <c r="K731">
        <v>1588.79</v>
      </c>
      <c r="L731">
        <v>0</v>
      </c>
      <c r="M731">
        <v>4018.73</v>
      </c>
      <c r="N731" t="s">
        <v>52</v>
      </c>
      <c r="O731" t="s">
        <v>35</v>
      </c>
      <c r="P731" t="s">
        <v>26</v>
      </c>
      <c r="Q731">
        <f>Sales_Data[[#This Row],[Quantity]]*Sales_Data[[#This Row],[Unit_Price]]</f>
        <v>6355.16</v>
      </c>
      <c r="R731">
        <f>Sales_Data[[#This Row],[Gross_Sales]]*Sales_Data[[#This Row],[Discount]]</f>
        <v>0</v>
      </c>
      <c r="S731">
        <f>Sales_Data[[#This Row],[Gross_Sales]]-Sales_Data[[#This Row],[Discount_Amount]]</f>
        <v>6355.16</v>
      </c>
      <c r="T731">
        <f>Sales_Data[[#This Row],[Net Sales]]-Sales_Data[[#This Row],[Cost]]</f>
        <v>2336.4299999999998</v>
      </c>
      <c r="U731" s="2">
        <f>Sales_Data[[#This Row],[Profit]]/Sales_Data[[#This Row],[Net Sales]]</f>
        <v>0.36764298617186664</v>
      </c>
      <c r="V731">
        <f>YEAR(Sales_Data[[#This Row],[Order_Date]])</f>
        <v>2025</v>
      </c>
      <c r="W731" t="str">
        <f>TEXT(Sales_Data[[#This Row],[Order_Date]],"mmm")</f>
        <v>Dec</v>
      </c>
      <c r="X731">
        <f>MONTH(Sales_Data[[#This Row],[Order_Date]])</f>
        <v>12</v>
      </c>
      <c r="Y731" t="str">
        <f>"Q"&amp;ROUNDUP(MONTH(Sales_Data[[#This Row],[Order_Date]])/3,0)</f>
        <v>Q4</v>
      </c>
    </row>
    <row r="732" spans="1:25" x14ac:dyDescent="0.3">
      <c r="A732" t="s">
        <v>1553</v>
      </c>
      <c r="B732" s="1">
        <v>45939</v>
      </c>
      <c r="C732" t="s">
        <v>482</v>
      </c>
      <c r="D732" t="s">
        <v>145</v>
      </c>
      <c r="E732" t="s">
        <v>19</v>
      </c>
      <c r="F732" t="s">
        <v>81</v>
      </c>
      <c r="G732" t="s">
        <v>32</v>
      </c>
      <c r="H732" t="s">
        <v>33</v>
      </c>
      <c r="I732" t="s">
        <v>34</v>
      </c>
      <c r="J732">
        <v>1</v>
      </c>
      <c r="K732">
        <v>10887.59</v>
      </c>
      <c r="L732">
        <v>0.05</v>
      </c>
      <c r="M732">
        <v>6758.69</v>
      </c>
      <c r="N732" t="s">
        <v>109</v>
      </c>
      <c r="O732" t="s">
        <v>35</v>
      </c>
      <c r="P732" t="s">
        <v>26</v>
      </c>
      <c r="Q732">
        <f>Sales_Data[[#This Row],[Quantity]]*Sales_Data[[#This Row],[Unit_Price]]</f>
        <v>10887.59</v>
      </c>
      <c r="R732">
        <f>Sales_Data[[#This Row],[Gross_Sales]]*Sales_Data[[#This Row],[Discount]]</f>
        <v>544.37950000000001</v>
      </c>
      <c r="S732">
        <f>Sales_Data[[#This Row],[Gross_Sales]]-Sales_Data[[#This Row],[Discount_Amount]]</f>
        <v>10343.210500000001</v>
      </c>
      <c r="T732">
        <f>Sales_Data[[#This Row],[Net Sales]]-Sales_Data[[#This Row],[Cost]]</f>
        <v>3584.5205000000014</v>
      </c>
      <c r="U732" s="2">
        <f>Sales_Data[[#This Row],[Profit]]/Sales_Data[[#This Row],[Net Sales]]</f>
        <v>0.34655782167442123</v>
      </c>
      <c r="V732">
        <f>YEAR(Sales_Data[[#This Row],[Order_Date]])</f>
        <v>2025</v>
      </c>
      <c r="W732" t="str">
        <f>TEXT(Sales_Data[[#This Row],[Order_Date]],"mmm")</f>
        <v>Oct</v>
      </c>
      <c r="X732">
        <f>MONTH(Sales_Data[[#This Row],[Order_Date]])</f>
        <v>10</v>
      </c>
      <c r="Y732" t="str">
        <f>"Q"&amp;ROUNDUP(MONTH(Sales_Data[[#This Row],[Order_Date]])/3,0)</f>
        <v>Q4</v>
      </c>
    </row>
    <row r="733" spans="1:25" x14ac:dyDescent="0.3">
      <c r="A733" t="s">
        <v>1554</v>
      </c>
      <c r="B733" s="1">
        <v>45720</v>
      </c>
      <c r="C733" t="s">
        <v>1555</v>
      </c>
      <c r="D733" t="s">
        <v>359</v>
      </c>
      <c r="E733" t="s">
        <v>119</v>
      </c>
      <c r="F733" t="s">
        <v>146</v>
      </c>
      <c r="G733" t="s">
        <v>67</v>
      </c>
      <c r="H733" t="s">
        <v>68</v>
      </c>
      <c r="I733" t="s">
        <v>97</v>
      </c>
      <c r="J733">
        <v>1</v>
      </c>
      <c r="K733">
        <v>8944.0400000000009</v>
      </c>
      <c r="L733">
        <v>0.1</v>
      </c>
      <c r="M733">
        <v>5636.72</v>
      </c>
      <c r="N733" t="s">
        <v>52</v>
      </c>
      <c r="O733" t="s">
        <v>35</v>
      </c>
      <c r="P733" t="s">
        <v>26</v>
      </c>
      <c r="Q733">
        <f>Sales_Data[[#This Row],[Quantity]]*Sales_Data[[#This Row],[Unit_Price]]</f>
        <v>8944.0400000000009</v>
      </c>
      <c r="R733">
        <f>Sales_Data[[#This Row],[Gross_Sales]]*Sales_Data[[#This Row],[Discount]]</f>
        <v>894.40400000000011</v>
      </c>
      <c r="S733">
        <f>Sales_Data[[#This Row],[Gross_Sales]]-Sales_Data[[#This Row],[Discount_Amount]]</f>
        <v>8049.6360000000004</v>
      </c>
      <c r="T733">
        <f>Sales_Data[[#This Row],[Net Sales]]-Sales_Data[[#This Row],[Cost]]</f>
        <v>2412.9160000000002</v>
      </c>
      <c r="U733" s="2">
        <f>Sales_Data[[#This Row],[Profit]]/Sales_Data[[#This Row],[Net Sales]]</f>
        <v>0.29975467213672768</v>
      </c>
      <c r="V733">
        <f>YEAR(Sales_Data[[#This Row],[Order_Date]])</f>
        <v>2025</v>
      </c>
      <c r="W733" t="str">
        <f>TEXT(Sales_Data[[#This Row],[Order_Date]],"mmm")</f>
        <v>Mar</v>
      </c>
      <c r="X733">
        <f>MONTH(Sales_Data[[#This Row],[Order_Date]])</f>
        <v>3</v>
      </c>
      <c r="Y733" t="str">
        <f>"Q"&amp;ROUNDUP(MONTH(Sales_Data[[#This Row],[Order_Date]])/3,0)</f>
        <v>Q1</v>
      </c>
    </row>
    <row r="734" spans="1:25" x14ac:dyDescent="0.3">
      <c r="A734" t="s">
        <v>1556</v>
      </c>
      <c r="B734" s="1">
        <v>45874</v>
      </c>
      <c r="C734" t="s">
        <v>399</v>
      </c>
      <c r="D734" t="s">
        <v>244</v>
      </c>
      <c r="E734" t="s">
        <v>48</v>
      </c>
      <c r="F734" t="s">
        <v>152</v>
      </c>
      <c r="G734" t="s">
        <v>67</v>
      </c>
      <c r="H734" t="s">
        <v>88</v>
      </c>
      <c r="I734" t="s">
        <v>157</v>
      </c>
      <c r="J734">
        <v>3</v>
      </c>
      <c r="K734">
        <v>57449.49</v>
      </c>
      <c r="L734">
        <v>0.1</v>
      </c>
      <c r="M734">
        <v>118765.74</v>
      </c>
      <c r="N734" t="s">
        <v>109</v>
      </c>
      <c r="O734" t="s">
        <v>53</v>
      </c>
      <c r="P734" t="s">
        <v>71</v>
      </c>
      <c r="Q734">
        <f>Sales_Data[[#This Row],[Quantity]]*Sales_Data[[#This Row],[Unit_Price]]</f>
        <v>172348.47</v>
      </c>
      <c r="R734">
        <f>Sales_Data[[#This Row],[Gross_Sales]]*Sales_Data[[#This Row],[Discount]]</f>
        <v>17234.847000000002</v>
      </c>
      <c r="S734">
        <f>Sales_Data[[#This Row],[Gross_Sales]]-Sales_Data[[#This Row],[Discount_Amount]]</f>
        <v>155113.62299999999</v>
      </c>
      <c r="T734">
        <f>Sales_Data[[#This Row],[Net Sales]]-Sales_Data[[#This Row],[Cost]]</f>
        <v>36347.882999999987</v>
      </c>
      <c r="U734" s="2">
        <f>Sales_Data[[#This Row],[Profit]]/Sales_Data[[#This Row],[Net Sales]]</f>
        <v>0.23433069447420482</v>
      </c>
      <c r="V734">
        <f>YEAR(Sales_Data[[#This Row],[Order_Date]])</f>
        <v>2025</v>
      </c>
      <c r="W734" t="str">
        <f>TEXT(Sales_Data[[#This Row],[Order_Date]],"mmm")</f>
        <v>Aug</v>
      </c>
      <c r="X734">
        <f>MONTH(Sales_Data[[#This Row],[Order_Date]])</f>
        <v>8</v>
      </c>
      <c r="Y734" t="str">
        <f>"Q"&amp;ROUNDUP(MONTH(Sales_Data[[#This Row],[Order_Date]])/3,0)</f>
        <v>Q3</v>
      </c>
    </row>
    <row r="735" spans="1:25" x14ac:dyDescent="0.3">
      <c r="A735" t="s">
        <v>1557</v>
      </c>
      <c r="B735" s="1">
        <v>45999</v>
      </c>
      <c r="C735" t="s">
        <v>925</v>
      </c>
      <c r="D735" t="s">
        <v>513</v>
      </c>
      <c r="E735" t="s">
        <v>30</v>
      </c>
      <c r="F735" t="s">
        <v>31</v>
      </c>
      <c r="G735" t="s">
        <v>21</v>
      </c>
      <c r="H735" t="s">
        <v>230</v>
      </c>
      <c r="I735" t="s">
        <v>328</v>
      </c>
      <c r="J735">
        <v>1</v>
      </c>
      <c r="K735">
        <v>2797.57</v>
      </c>
      <c r="L735">
        <v>0</v>
      </c>
      <c r="M735">
        <v>1946.76</v>
      </c>
      <c r="N735" t="s">
        <v>52</v>
      </c>
      <c r="O735" t="s">
        <v>25</v>
      </c>
      <c r="P735" t="s">
        <v>71</v>
      </c>
      <c r="Q735">
        <f>Sales_Data[[#This Row],[Quantity]]*Sales_Data[[#This Row],[Unit_Price]]</f>
        <v>2797.57</v>
      </c>
      <c r="R735">
        <f>Sales_Data[[#This Row],[Gross_Sales]]*Sales_Data[[#This Row],[Discount]]</f>
        <v>0</v>
      </c>
      <c r="S735">
        <f>Sales_Data[[#This Row],[Gross_Sales]]-Sales_Data[[#This Row],[Discount_Amount]]</f>
        <v>2797.57</v>
      </c>
      <c r="T735">
        <f>Sales_Data[[#This Row],[Net Sales]]-Sales_Data[[#This Row],[Cost]]</f>
        <v>850.81000000000017</v>
      </c>
      <c r="U735" s="2">
        <f>Sales_Data[[#This Row],[Profit]]/Sales_Data[[#This Row],[Net Sales]]</f>
        <v>0.30412465103643521</v>
      </c>
      <c r="V735">
        <f>YEAR(Sales_Data[[#This Row],[Order_Date]])</f>
        <v>2025</v>
      </c>
      <c r="W735" t="str">
        <f>TEXT(Sales_Data[[#This Row],[Order_Date]],"mmm")</f>
        <v>Dec</v>
      </c>
      <c r="X735">
        <f>MONTH(Sales_Data[[#This Row],[Order_Date]])</f>
        <v>12</v>
      </c>
      <c r="Y735" t="str">
        <f>"Q"&amp;ROUNDUP(MONTH(Sales_Data[[#This Row],[Order_Date]])/3,0)</f>
        <v>Q4</v>
      </c>
    </row>
    <row r="736" spans="1:25" x14ac:dyDescent="0.3">
      <c r="A736" t="s">
        <v>1558</v>
      </c>
      <c r="B736" s="1">
        <v>45972</v>
      </c>
      <c r="C736" t="s">
        <v>1559</v>
      </c>
      <c r="D736" t="s">
        <v>436</v>
      </c>
      <c r="E736" t="s">
        <v>19</v>
      </c>
      <c r="F736" t="s">
        <v>113</v>
      </c>
      <c r="G736" t="s">
        <v>67</v>
      </c>
      <c r="H736" t="s">
        <v>68</v>
      </c>
      <c r="I736" t="s">
        <v>97</v>
      </c>
      <c r="J736">
        <v>1</v>
      </c>
      <c r="K736">
        <v>17833.48</v>
      </c>
      <c r="L736">
        <v>0</v>
      </c>
      <c r="M736">
        <v>13661.21</v>
      </c>
      <c r="N736" t="s">
        <v>52</v>
      </c>
      <c r="O736" t="s">
        <v>35</v>
      </c>
      <c r="P736" t="s">
        <v>71</v>
      </c>
      <c r="Q736">
        <f>Sales_Data[[#This Row],[Quantity]]*Sales_Data[[#This Row],[Unit_Price]]</f>
        <v>17833.48</v>
      </c>
      <c r="R736">
        <f>Sales_Data[[#This Row],[Gross_Sales]]*Sales_Data[[#This Row],[Discount]]</f>
        <v>0</v>
      </c>
      <c r="S736">
        <f>Sales_Data[[#This Row],[Gross_Sales]]-Sales_Data[[#This Row],[Discount_Amount]]</f>
        <v>17833.48</v>
      </c>
      <c r="T736">
        <f>Sales_Data[[#This Row],[Net Sales]]-Sales_Data[[#This Row],[Cost]]</f>
        <v>4172.2700000000004</v>
      </c>
      <c r="U736" s="2">
        <f>Sales_Data[[#This Row],[Profit]]/Sales_Data[[#This Row],[Net Sales]]</f>
        <v>0.23395714128706235</v>
      </c>
      <c r="V736">
        <f>YEAR(Sales_Data[[#This Row],[Order_Date]])</f>
        <v>2025</v>
      </c>
      <c r="W736" t="str">
        <f>TEXT(Sales_Data[[#This Row],[Order_Date]],"mmm")</f>
        <v>Nov</v>
      </c>
      <c r="X736">
        <f>MONTH(Sales_Data[[#This Row],[Order_Date]])</f>
        <v>11</v>
      </c>
      <c r="Y736" t="str">
        <f>"Q"&amp;ROUNDUP(MONTH(Sales_Data[[#This Row],[Order_Date]])/3,0)</f>
        <v>Q4</v>
      </c>
    </row>
    <row r="737" spans="1:25" x14ac:dyDescent="0.3">
      <c r="A737" t="s">
        <v>1560</v>
      </c>
      <c r="B737" s="1">
        <v>45940</v>
      </c>
      <c r="C737" t="s">
        <v>1561</v>
      </c>
      <c r="D737" t="s">
        <v>199</v>
      </c>
      <c r="E737" t="s">
        <v>39</v>
      </c>
      <c r="F737" t="s">
        <v>40</v>
      </c>
      <c r="G737" t="s">
        <v>75</v>
      </c>
      <c r="H737" t="s">
        <v>76</v>
      </c>
      <c r="I737" t="s">
        <v>77</v>
      </c>
      <c r="J737">
        <v>2</v>
      </c>
      <c r="K737">
        <v>5029.04</v>
      </c>
      <c r="L737">
        <v>0.1</v>
      </c>
      <c r="M737">
        <v>6345.5</v>
      </c>
      <c r="N737" t="s">
        <v>24</v>
      </c>
      <c r="O737" t="s">
        <v>35</v>
      </c>
      <c r="P737" t="s">
        <v>71</v>
      </c>
      <c r="Q737">
        <f>Sales_Data[[#This Row],[Quantity]]*Sales_Data[[#This Row],[Unit_Price]]</f>
        <v>10058.08</v>
      </c>
      <c r="R737">
        <f>Sales_Data[[#This Row],[Gross_Sales]]*Sales_Data[[#This Row],[Discount]]</f>
        <v>1005.808</v>
      </c>
      <c r="S737">
        <f>Sales_Data[[#This Row],[Gross_Sales]]-Sales_Data[[#This Row],[Discount_Amount]]</f>
        <v>9052.2720000000008</v>
      </c>
      <c r="T737">
        <f>Sales_Data[[#This Row],[Net Sales]]-Sales_Data[[#This Row],[Cost]]</f>
        <v>2706.7720000000008</v>
      </c>
      <c r="U737" s="2">
        <f>Sales_Data[[#This Row],[Profit]]/Sales_Data[[#This Row],[Net Sales]]</f>
        <v>0.29901576090510762</v>
      </c>
      <c r="V737">
        <f>YEAR(Sales_Data[[#This Row],[Order_Date]])</f>
        <v>2025</v>
      </c>
      <c r="W737" t="str">
        <f>TEXT(Sales_Data[[#This Row],[Order_Date]],"mmm")</f>
        <v>Oct</v>
      </c>
      <c r="X737">
        <f>MONTH(Sales_Data[[#This Row],[Order_Date]])</f>
        <v>10</v>
      </c>
      <c r="Y737" t="str">
        <f>"Q"&amp;ROUNDUP(MONTH(Sales_Data[[#This Row],[Order_Date]])/3,0)</f>
        <v>Q4</v>
      </c>
    </row>
    <row r="738" spans="1:25" x14ac:dyDescent="0.3">
      <c r="A738" t="s">
        <v>1562</v>
      </c>
      <c r="B738" s="1">
        <v>45834</v>
      </c>
      <c r="C738" t="s">
        <v>270</v>
      </c>
      <c r="D738" t="s">
        <v>694</v>
      </c>
      <c r="E738" t="s">
        <v>30</v>
      </c>
      <c r="F738" t="s">
        <v>101</v>
      </c>
      <c r="G738" t="s">
        <v>75</v>
      </c>
      <c r="H738" t="s">
        <v>185</v>
      </c>
      <c r="I738" t="s">
        <v>261</v>
      </c>
      <c r="J738">
        <v>2</v>
      </c>
      <c r="K738">
        <v>1241.33</v>
      </c>
      <c r="L738">
        <v>0.2</v>
      </c>
      <c r="M738">
        <v>1623.86</v>
      </c>
      <c r="N738" t="s">
        <v>24</v>
      </c>
      <c r="O738" t="s">
        <v>35</v>
      </c>
      <c r="P738" t="s">
        <v>44</v>
      </c>
      <c r="Q738">
        <f>Sales_Data[[#This Row],[Quantity]]*Sales_Data[[#This Row],[Unit_Price]]</f>
        <v>2482.66</v>
      </c>
      <c r="R738">
        <f>Sales_Data[[#This Row],[Gross_Sales]]*Sales_Data[[#This Row],[Discount]]</f>
        <v>496.53199999999998</v>
      </c>
      <c r="S738">
        <f>Sales_Data[[#This Row],[Gross_Sales]]-Sales_Data[[#This Row],[Discount_Amount]]</f>
        <v>1986.1279999999999</v>
      </c>
      <c r="T738">
        <f>Sales_Data[[#This Row],[Net Sales]]-Sales_Data[[#This Row],[Cost]]</f>
        <v>362.26800000000003</v>
      </c>
      <c r="U738" s="2">
        <f>Sales_Data[[#This Row],[Profit]]/Sales_Data[[#This Row],[Net Sales]]</f>
        <v>0.18239912029838964</v>
      </c>
      <c r="V738">
        <f>YEAR(Sales_Data[[#This Row],[Order_Date]])</f>
        <v>2025</v>
      </c>
      <c r="W738" t="str">
        <f>TEXT(Sales_Data[[#This Row],[Order_Date]],"mmm")</f>
        <v>Jun</v>
      </c>
      <c r="X738">
        <f>MONTH(Sales_Data[[#This Row],[Order_Date]])</f>
        <v>6</v>
      </c>
      <c r="Y738" t="str">
        <f>"Q"&amp;ROUNDUP(MONTH(Sales_Data[[#This Row],[Order_Date]])/3,0)</f>
        <v>Q2</v>
      </c>
    </row>
    <row r="739" spans="1:25" x14ac:dyDescent="0.3">
      <c r="A739" t="s">
        <v>1563</v>
      </c>
      <c r="B739" s="1">
        <v>45755</v>
      </c>
      <c r="C739" t="s">
        <v>1564</v>
      </c>
      <c r="D739" t="s">
        <v>694</v>
      </c>
      <c r="E739" t="s">
        <v>39</v>
      </c>
      <c r="F739" t="s">
        <v>96</v>
      </c>
      <c r="G739" t="s">
        <v>21</v>
      </c>
      <c r="H739" t="s">
        <v>297</v>
      </c>
      <c r="I739" t="s">
        <v>494</v>
      </c>
      <c r="J739">
        <v>1</v>
      </c>
      <c r="K739">
        <v>3076.93</v>
      </c>
      <c r="L739">
        <v>0.1</v>
      </c>
      <c r="M739">
        <v>2250.86</v>
      </c>
      <c r="N739" t="s">
        <v>70</v>
      </c>
      <c r="O739" t="s">
        <v>25</v>
      </c>
      <c r="P739" t="s">
        <v>26</v>
      </c>
      <c r="Q739">
        <f>Sales_Data[[#This Row],[Quantity]]*Sales_Data[[#This Row],[Unit_Price]]</f>
        <v>3076.93</v>
      </c>
      <c r="R739">
        <f>Sales_Data[[#This Row],[Gross_Sales]]*Sales_Data[[#This Row],[Discount]]</f>
        <v>307.69299999999998</v>
      </c>
      <c r="S739">
        <f>Sales_Data[[#This Row],[Gross_Sales]]-Sales_Data[[#This Row],[Discount_Amount]]</f>
        <v>2769.2370000000001</v>
      </c>
      <c r="T739">
        <f>Sales_Data[[#This Row],[Net Sales]]-Sales_Data[[#This Row],[Cost]]</f>
        <v>518.37699999999995</v>
      </c>
      <c r="U739" s="2">
        <f>Sales_Data[[#This Row],[Profit]]/Sales_Data[[#This Row],[Net Sales]]</f>
        <v>0.18719127326407958</v>
      </c>
      <c r="V739">
        <f>YEAR(Sales_Data[[#This Row],[Order_Date]])</f>
        <v>2025</v>
      </c>
      <c r="W739" t="str">
        <f>TEXT(Sales_Data[[#This Row],[Order_Date]],"mmm")</f>
        <v>Apr</v>
      </c>
      <c r="X739">
        <f>MONTH(Sales_Data[[#This Row],[Order_Date]])</f>
        <v>4</v>
      </c>
      <c r="Y739" t="str">
        <f>"Q"&amp;ROUNDUP(MONTH(Sales_Data[[#This Row],[Order_Date]])/3,0)</f>
        <v>Q2</v>
      </c>
    </row>
    <row r="740" spans="1:25" x14ac:dyDescent="0.3">
      <c r="A740" t="s">
        <v>1565</v>
      </c>
      <c r="B740" s="1">
        <v>45762</v>
      </c>
      <c r="C740" t="s">
        <v>1566</v>
      </c>
      <c r="D740" t="s">
        <v>290</v>
      </c>
      <c r="E740" t="s">
        <v>48</v>
      </c>
      <c r="F740" t="s">
        <v>126</v>
      </c>
      <c r="G740" t="s">
        <v>21</v>
      </c>
      <c r="H740" t="s">
        <v>230</v>
      </c>
      <c r="I740" t="s">
        <v>231</v>
      </c>
      <c r="J740">
        <v>1</v>
      </c>
      <c r="K740">
        <v>22740.33</v>
      </c>
      <c r="L740">
        <v>0.2</v>
      </c>
      <c r="M740">
        <v>15016.64</v>
      </c>
      <c r="N740" t="s">
        <v>24</v>
      </c>
      <c r="O740" t="s">
        <v>25</v>
      </c>
      <c r="P740" t="s">
        <v>26</v>
      </c>
      <c r="Q740">
        <f>Sales_Data[[#This Row],[Quantity]]*Sales_Data[[#This Row],[Unit_Price]]</f>
        <v>22740.33</v>
      </c>
      <c r="R740">
        <f>Sales_Data[[#This Row],[Gross_Sales]]*Sales_Data[[#This Row],[Discount]]</f>
        <v>4548.0660000000007</v>
      </c>
      <c r="S740">
        <f>Sales_Data[[#This Row],[Gross_Sales]]-Sales_Data[[#This Row],[Discount_Amount]]</f>
        <v>18192.264000000003</v>
      </c>
      <c r="T740">
        <f>Sales_Data[[#This Row],[Net Sales]]-Sales_Data[[#This Row],[Cost]]</f>
        <v>3175.6240000000034</v>
      </c>
      <c r="U740" s="2">
        <f>Sales_Data[[#This Row],[Profit]]/Sales_Data[[#This Row],[Net Sales]]</f>
        <v>0.17455903234473746</v>
      </c>
      <c r="V740">
        <f>YEAR(Sales_Data[[#This Row],[Order_Date]])</f>
        <v>2025</v>
      </c>
      <c r="W740" t="str">
        <f>TEXT(Sales_Data[[#This Row],[Order_Date]],"mmm")</f>
        <v>Apr</v>
      </c>
      <c r="X740">
        <f>MONTH(Sales_Data[[#This Row],[Order_Date]])</f>
        <v>4</v>
      </c>
      <c r="Y740" t="str">
        <f>"Q"&amp;ROUNDUP(MONTH(Sales_Data[[#This Row],[Order_Date]])/3,0)</f>
        <v>Q2</v>
      </c>
    </row>
    <row r="741" spans="1:25" x14ac:dyDescent="0.3">
      <c r="A741" t="s">
        <v>1567</v>
      </c>
      <c r="B741" s="1">
        <v>45756</v>
      </c>
      <c r="C741" t="s">
        <v>201</v>
      </c>
      <c r="D741" t="s">
        <v>170</v>
      </c>
      <c r="E741" t="s">
        <v>19</v>
      </c>
      <c r="F741" t="s">
        <v>81</v>
      </c>
      <c r="G741" t="s">
        <v>67</v>
      </c>
      <c r="H741" t="s">
        <v>68</v>
      </c>
      <c r="I741" t="s">
        <v>97</v>
      </c>
      <c r="J741">
        <v>3</v>
      </c>
      <c r="K741">
        <v>6651.44</v>
      </c>
      <c r="L741">
        <v>0.1</v>
      </c>
      <c r="M741">
        <v>15601.5</v>
      </c>
      <c r="N741" t="s">
        <v>52</v>
      </c>
      <c r="O741" t="s">
        <v>35</v>
      </c>
      <c r="P741" t="s">
        <v>71</v>
      </c>
      <c r="Q741">
        <f>Sales_Data[[#This Row],[Quantity]]*Sales_Data[[#This Row],[Unit_Price]]</f>
        <v>19954.32</v>
      </c>
      <c r="R741">
        <f>Sales_Data[[#This Row],[Gross_Sales]]*Sales_Data[[#This Row],[Discount]]</f>
        <v>1995.432</v>
      </c>
      <c r="S741">
        <f>Sales_Data[[#This Row],[Gross_Sales]]-Sales_Data[[#This Row],[Discount_Amount]]</f>
        <v>17958.887999999999</v>
      </c>
      <c r="T741">
        <f>Sales_Data[[#This Row],[Net Sales]]-Sales_Data[[#This Row],[Cost]]</f>
        <v>2357.387999999999</v>
      </c>
      <c r="U741" s="2">
        <f>Sales_Data[[#This Row],[Profit]]/Sales_Data[[#This Row],[Net Sales]]</f>
        <v>0.13126581111258109</v>
      </c>
      <c r="V741">
        <f>YEAR(Sales_Data[[#This Row],[Order_Date]])</f>
        <v>2025</v>
      </c>
      <c r="W741" t="str">
        <f>TEXT(Sales_Data[[#This Row],[Order_Date]],"mmm")</f>
        <v>Apr</v>
      </c>
      <c r="X741">
        <f>MONTH(Sales_Data[[#This Row],[Order_Date]])</f>
        <v>4</v>
      </c>
      <c r="Y741" t="str">
        <f>"Q"&amp;ROUNDUP(MONTH(Sales_Data[[#This Row],[Order_Date]])/3,0)</f>
        <v>Q2</v>
      </c>
    </row>
    <row r="742" spans="1:25" x14ac:dyDescent="0.3">
      <c r="A742" t="s">
        <v>1568</v>
      </c>
      <c r="B742" s="1">
        <v>45968</v>
      </c>
      <c r="C742" t="s">
        <v>1569</v>
      </c>
      <c r="D742" t="s">
        <v>112</v>
      </c>
      <c r="E742" t="s">
        <v>39</v>
      </c>
      <c r="F742" t="s">
        <v>96</v>
      </c>
      <c r="G742" t="s">
        <v>21</v>
      </c>
      <c r="H742" t="s">
        <v>297</v>
      </c>
      <c r="I742" t="s">
        <v>494</v>
      </c>
      <c r="J742">
        <v>2</v>
      </c>
      <c r="K742">
        <v>5419.01</v>
      </c>
      <c r="L742">
        <v>0.15</v>
      </c>
      <c r="M742">
        <v>7689.69</v>
      </c>
      <c r="N742" t="s">
        <v>52</v>
      </c>
      <c r="O742" t="s">
        <v>53</v>
      </c>
      <c r="P742" t="s">
        <v>71</v>
      </c>
      <c r="Q742">
        <f>Sales_Data[[#This Row],[Quantity]]*Sales_Data[[#This Row],[Unit_Price]]</f>
        <v>10838.02</v>
      </c>
      <c r="R742">
        <f>Sales_Data[[#This Row],[Gross_Sales]]*Sales_Data[[#This Row],[Discount]]</f>
        <v>1625.703</v>
      </c>
      <c r="S742">
        <f>Sales_Data[[#This Row],[Gross_Sales]]-Sales_Data[[#This Row],[Discount_Amount]]</f>
        <v>9212.3170000000009</v>
      </c>
      <c r="T742">
        <f>Sales_Data[[#This Row],[Net Sales]]-Sales_Data[[#This Row],[Cost]]</f>
        <v>1522.6270000000013</v>
      </c>
      <c r="U742" s="2">
        <f>Sales_Data[[#This Row],[Profit]]/Sales_Data[[#This Row],[Net Sales]]</f>
        <v>0.16528165498429995</v>
      </c>
      <c r="V742">
        <f>YEAR(Sales_Data[[#This Row],[Order_Date]])</f>
        <v>2025</v>
      </c>
      <c r="W742" t="str">
        <f>TEXT(Sales_Data[[#This Row],[Order_Date]],"mmm")</f>
        <v>Nov</v>
      </c>
      <c r="X742">
        <f>MONTH(Sales_Data[[#This Row],[Order_Date]])</f>
        <v>11</v>
      </c>
      <c r="Y742" t="str">
        <f>"Q"&amp;ROUNDUP(MONTH(Sales_Data[[#This Row],[Order_Date]])/3,0)</f>
        <v>Q4</v>
      </c>
    </row>
    <row r="743" spans="1:25" x14ac:dyDescent="0.3">
      <c r="A743" t="s">
        <v>1570</v>
      </c>
      <c r="B743" s="1">
        <v>45663</v>
      </c>
      <c r="C743" t="s">
        <v>1571</v>
      </c>
      <c r="D743" t="s">
        <v>384</v>
      </c>
      <c r="E743" t="s">
        <v>30</v>
      </c>
      <c r="F743" t="s">
        <v>101</v>
      </c>
      <c r="G743" t="s">
        <v>41</v>
      </c>
      <c r="H743" t="s">
        <v>147</v>
      </c>
      <c r="I743" t="s">
        <v>369</v>
      </c>
      <c r="J743">
        <v>1</v>
      </c>
      <c r="K743">
        <v>3025.25</v>
      </c>
      <c r="L743">
        <v>0.1</v>
      </c>
      <c r="M743">
        <v>2274.91</v>
      </c>
      <c r="N743" t="s">
        <v>52</v>
      </c>
      <c r="O743" t="s">
        <v>25</v>
      </c>
      <c r="P743" t="s">
        <v>71</v>
      </c>
      <c r="Q743">
        <f>Sales_Data[[#This Row],[Quantity]]*Sales_Data[[#This Row],[Unit_Price]]</f>
        <v>3025.25</v>
      </c>
      <c r="R743">
        <f>Sales_Data[[#This Row],[Gross_Sales]]*Sales_Data[[#This Row],[Discount]]</f>
        <v>302.52500000000003</v>
      </c>
      <c r="S743">
        <f>Sales_Data[[#This Row],[Gross_Sales]]-Sales_Data[[#This Row],[Discount_Amount]]</f>
        <v>2722.7249999999999</v>
      </c>
      <c r="T743">
        <f>Sales_Data[[#This Row],[Net Sales]]-Sales_Data[[#This Row],[Cost]]</f>
        <v>447.81500000000005</v>
      </c>
      <c r="U743" s="2">
        <f>Sales_Data[[#This Row],[Profit]]/Sales_Data[[#This Row],[Net Sales]]</f>
        <v>0.16447309221460121</v>
      </c>
      <c r="V743">
        <f>YEAR(Sales_Data[[#This Row],[Order_Date]])</f>
        <v>2025</v>
      </c>
      <c r="W743" t="str">
        <f>TEXT(Sales_Data[[#This Row],[Order_Date]],"mmm")</f>
        <v>Jan</v>
      </c>
      <c r="X743">
        <f>MONTH(Sales_Data[[#This Row],[Order_Date]])</f>
        <v>1</v>
      </c>
      <c r="Y743" t="str">
        <f>"Q"&amp;ROUNDUP(MONTH(Sales_Data[[#This Row],[Order_Date]])/3,0)</f>
        <v>Q1</v>
      </c>
    </row>
    <row r="744" spans="1:25" x14ac:dyDescent="0.3">
      <c r="A744" t="s">
        <v>1572</v>
      </c>
      <c r="B744" s="1">
        <v>45854</v>
      </c>
      <c r="C744" t="s">
        <v>201</v>
      </c>
      <c r="D744" t="s">
        <v>175</v>
      </c>
      <c r="E744" t="s">
        <v>19</v>
      </c>
      <c r="F744" t="s">
        <v>113</v>
      </c>
      <c r="G744" t="s">
        <v>41</v>
      </c>
      <c r="H744" t="s">
        <v>102</v>
      </c>
      <c r="I744" t="s">
        <v>103</v>
      </c>
      <c r="J744">
        <v>1</v>
      </c>
      <c r="K744">
        <v>1359</v>
      </c>
      <c r="L744">
        <v>0.15</v>
      </c>
      <c r="M744">
        <v>830.64</v>
      </c>
      <c r="N744" t="s">
        <v>109</v>
      </c>
      <c r="O744" t="s">
        <v>53</v>
      </c>
      <c r="P744" t="s">
        <v>26</v>
      </c>
      <c r="Q744">
        <f>Sales_Data[[#This Row],[Quantity]]*Sales_Data[[#This Row],[Unit_Price]]</f>
        <v>1359</v>
      </c>
      <c r="R744">
        <f>Sales_Data[[#This Row],[Gross_Sales]]*Sales_Data[[#This Row],[Discount]]</f>
        <v>203.85</v>
      </c>
      <c r="S744">
        <f>Sales_Data[[#This Row],[Gross_Sales]]-Sales_Data[[#This Row],[Discount_Amount]]</f>
        <v>1155.1500000000001</v>
      </c>
      <c r="T744">
        <f>Sales_Data[[#This Row],[Net Sales]]-Sales_Data[[#This Row],[Cost]]</f>
        <v>324.5100000000001</v>
      </c>
      <c r="U744" s="2">
        <f>Sales_Data[[#This Row],[Profit]]/Sales_Data[[#This Row],[Net Sales]]</f>
        <v>0.28092455525256466</v>
      </c>
      <c r="V744">
        <f>YEAR(Sales_Data[[#This Row],[Order_Date]])</f>
        <v>2025</v>
      </c>
      <c r="W744" t="str">
        <f>TEXT(Sales_Data[[#This Row],[Order_Date]],"mmm")</f>
        <v>Jul</v>
      </c>
      <c r="X744">
        <f>MONTH(Sales_Data[[#This Row],[Order_Date]])</f>
        <v>7</v>
      </c>
      <c r="Y744" t="str">
        <f>"Q"&amp;ROUNDUP(MONTH(Sales_Data[[#This Row],[Order_Date]])/3,0)</f>
        <v>Q3</v>
      </c>
    </row>
    <row r="745" spans="1:25" x14ac:dyDescent="0.3">
      <c r="A745" t="s">
        <v>1573</v>
      </c>
      <c r="B745" s="1">
        <v>46008</v>
      </c>
      <c r="C745" t="s">
        <v>324</v>
      </c>
      <c r="D745" t="s">
        <v>1026</v>
      </c>
      <c r="E745" t="s">
        <v>119</v>
      </c>
      <c r="F745" t="s">
        <v>146</v>
      </c>
      <c r="G745" t="s">
        <v>67</v>
      </c>
      <c r="H745" t="s">
        <v>133</v>
      </c>
      <c r="I745" t="s">
        <v>138</v>
      </c>
      <c r="J745">
        <v>2</v>
      </c>
      <c r="K745">
        <v>7958.31</v>
      </c>
      <c r="L745">
        <v>0</v>
      </c>
      <c r="M745">
        <v>11155.97</v>
      </c>
      <c r="N745" t="s">
        <v>52</v>
      </c>
      <c r="O745" t="s">
        <v>35</v>
      </c>
      <c r="P745" t="s">
        <v>71</v>
      </c>
      <c r="Q745">
        <f>Sales_Data[[#This Row],[Quantity]]*Sales_Data[[#This Row],[Unit_Price]]</f>
        <v>15916.62</v>
      </c>
      <c r="R745">
        <f>Sales_Data[[#This Row],[Gross_Sales]]*Sales_Data[[#This Row],[Discount]]</f>
        <v>0</v>
      </c>
      <c r="S745">
        <f>Sales_Data[[#This Row],[Gross_Sales]]-Sales_Data[[#This Row],[Discount_Amount]]</f>
        <v>15916.62</v>
      </c>
      <c r="T745">
        <f>Sales_Data[[#This Row],[Net Sales]]-Sales_Data[[#This Row],[Cost]]</f>
        <v>4760.6500000000015</v>
      </c>
      <c r="U745" s="2">
        <f>Sales_Data[[#This Row],[Profit]]/Sales_Data[[#This Row],[Net Sales]]</f>
        <v>0.29909930625974618</v>
      </c>
      <c r="V745">
        <f>YEAR(Sales_Data[[#This Row],[Order_Date]])</f>
        <v>2025</v>
      </c>
      <c r="W745" t="str">
        <f>TEXT(Sales_Data[[#This Row],[Order_Date]],"mmm")</f>
        <v>Dec</v>
      </c>
      <c r="X745">
        <f>MONTH(Sales_Data[[#This Row],[Order_Date]])</f>
        <v>12</v>
      </c>
      <c r="Y745" t="str">
        <f>"Q"&amp;ROUNDUP(MONTH(Sales_Data[[#This Row],[Order_Date]])/3,0)</f>
        <v>Q4</v>
      </c>
    </row>
    <row r="746" spans="1:25" x14ac:dyDescent="0.3">
      <c r="A746" t="s">
        <v>1574</v>
      </c>
      <c r="B746" s="1">
        <v>45790</v>
      </c>
      <c r="C746" t="s">
        <v>418</v>
      </c>
      <c r="D746" t="s">
        <v>511</v>
      </c>
      <c r="E746" t="s">
        <v>19</v>
      </c>
      <c r="F746" t="s">
        <v>20</v>
      </c>
      <c r="G746" t="s">
        <v>21</v>
      </c>
      <c r="H746" t="s">
        <v>297</v>
      </c>
      <c r="I746" t="s">
        <v>494</v>
      </c>
      <c r="J746">
        <v>1</v>
      </c>
      <c r="K746">
        <v>5834.57</v>
      </c>
      <c r="L746">
        <v>0.1</v>
      </c>
      <c r="M746">
        <v>3558.53</v>
      </c>
      <c r="N746" t="s">
        <v>52</v>
      </c>
      <c r="O746" t="s">
        <v>35</v>
      </c>
      <c r="P746" t="s">
        <v>44</v>
      </c>
      <c r="Q746">
        <f>Sales_Data[[#This Row],[Quantity]]*Sales_Data[[#This Row],[Unit_Price]]</f>
        <v>5834.57</v>
      </c>
      <c r="R746">
        <f>Sales_Data[[#This Row],[Gross_Sales]]*Sales_Data[[#This Row],[Discount]]</f>
        <v>583.45699999999999</v>
      </c>
      <c r="S746">
        <f>Sales_Data[[#This Row],[Gross_Sales]]-Sales_Data[[#This Row],[Discount_Amount]]</f>
        <v>5251.1129999999994</v>
      </c>
      <c r="T746">
        <f>Sales_Data[[#This Row],[Net Sales]]-Sales_Data[[#This Row],[Cost]]</f>
        <v>1692.5829999999992</v>
      </c>
      <c r="U746" s="2">
        <f>Sales_Data[[#This Row],[Profit]]/Sales_Data[[#This Row],[Net Sales]]</f>
        <v>0.32232842827796687</v>
      </c>
      <c r="V746">
        <f>YEAR(Sales_Data[[#This Row],[Order_Date]])</f>
        <v>2025</v>
      </c>
      <c r="W746" t="str">
        <f>TEXT(Sales_Data[[#This Row],[Order_Date]],"mmm")</f>
        <v>May</v>
      </c>
      <c r="X746">
        <f>MONTH(Sales_Data[[#This Row],[Order_Date]])</f>
        <v>5</v>
      </c>
      <c r="Y746" t="str">
        <f>"Q"&amp;ROUNDUP(MONTH(Sales_Data[[#This Row],[Order_Date]])/3,0)</f>
        <v>Q2</v>
      </c>
    </row>
    <row r="747" spans="1:25" x14ac:dyDescent="0.3">
      <c r="A747" t="s">
        <v>1575</v>
      </c>
      <c r="B747" s="1">
        <v>46015</v>
      </c>
      <c r="C747" t="s">
        <v>1036</v>
      </c>
      <c r="D747" t="s">
        <v>756</v>
      </c>
      <c r="E747" t="s">
        <v>39</v>
      </c>
      <c r="F747" t="s">
        <v>107</v>
      </c>
      <c r="G747" t="s">
        <v>21</v>
      </c>
      <c r="H747" t="s">
        <v>22</v>
      </c>
      <c r="I747" t="s">
        <v>23</v>
      </c>
      <c r="J747">
        <v>3</v>
      </c>
      <c r="K747">
        <v>6980.69</v>
      </c>
      <c r="L747">
        <v>0</v>
      </c>
      <c r="M747">
        <v>15399.83</v>
      </c>
      <c r="N747" t="s">
        <v>24</v>
      </c>
      <c r="O747" t="s">
        <v>25</v>
      </c>
      <c r="P747" t="s">
        <v>44</v>
      </c>
      <c r="Q747">
        <f>Sales_Data[[#This Row],[Quantity]]*Sales_Data[[#This Row],[Unit_Price]]</f>
        <v>20942.07</v>
      </c>
      <c r="R747">
        <f>Sales_Data[[#This Row],[Gross_Sales]]*Sales_Data[[#This Row],[Discount]]</f>
        <v>0</v>
      </c>
      <c r="S747">
        <f>Sales_Data[[#This Row],[Gross_Sales]]-Sales_Data[[#This Row],[Discount_Amount]]</f>
        <v>20942.07</v>
      </c>
      <c r="T747">
        <f>Sales_Data[[#This Row],[Net Sales]]-Sales_Data[[#This Row],[Cost]]</f>
        <v>5542.24</v>
      </c>
      <c r="U747" s="2">
        <f>Sales_Data[[#This Row],[Profit]]/Sales_Data[[#This Row],[Net Sales]]</f>
        <v>0.26464623602155851</v>
      </c>
      <c r="V747">
        <f>YEAR(Sales_Data[[#This Row],[Order_Date]])</f>
        <v>2025</v>
      </c>
      <c r="W747" t="str">
        <f>TEXT(Sales_Data[[#This Row],[Order_Date]],"mmm")</f>
        <v>Dec</v>
      </c>
      <c r="X747">
        <f>MONTH(Sales_Data[[#This Row],[Order_Date]])</f>
        <v>12</v>
      </c>
      <c r="Y747" t="str">
        <f>"Q"&amp;ROUNDUP(MONTH(Sales_Data[[#This Row],[Order_Date]])/3,0)</f>
        <v>Q4</v>
      </c>
    </row>
    <row r="748" spans="1:25" x14ac:dyDescent="0.3">
      <c r="A748" t="s">
        <v>1576</v>
      </c>
      <c r="B748" s="1">
        <v>45916</v>
      </c>
      <c r="C748" t="s">
        <v>1577</v>
      </c>
      <c r="D748" t="s">
        <v>430</v>
      </c>
      <c r="E748" t="s">
        <v>30</v>
      </c>
      <c r="F748" t="s">
        <v>101</v>
      </c>
      <c r="G748" t="s">
        <v>41</v>
      </c>
      <c r="H748" t="s">
        <v>147</v>
      </c>
      <c r="I748" t="s">
        <v>369</v>
      </c>
      <c r="J748">
        <v>2</v>
      </c>
      <c r="K748">
        <v>4782.41</v>
      </c>
      <c r="L748">
        <v>0</v>
      </c>
      <c r="M748">
        <v>6866.03</v>
      </c>
      <c r="N748" t="s">
        <v>24</v>
      </c>
      <c r="O748" t="s">
        <v>25</v>
      </c>
      <c r="P748" t="s">
        <v>71</v>
      </c>
      <c r="Q748">
        <f>Sales_Data[[#This Row],[Quantity]]*Sales_Data[[#This Row],[Unit_Price]]</f>
        <v>9564.82</v>
      </c>
      <c r="R748">
        <f>Sales_Data[[#This Row],[Gross_Sales]]*Sales_Data[[#This Row],[Discount]]</f>
        <v>0</v>
      </c>
      <c r="S748">
        <f>Sales_Data[[#This Row],[Gross_Sales]]-Sales_Data[[#This Row],[Discount_Amount]]</f>
        <v>9564.82</v>
      </c>
      <c r="T748">
        <f>Sales_Data[[#This Row],[Net Sales]]-Sales_Data[[#This Row],[Cost]]</f>
        <v>2698.79</v>
      </c>
      <c r="U748" s="2">
        <f>Sales_Data[[#This Row],[Profit]]/Sales_Data[[#This Row],[Net Sales]]</f>
        <v>0.28215794965299923</v>
      </c>
      <c r="V748">
        <f>YEAR(Sales_Data[[#This Row],[Order_Date]])</f>
        <v>2025</v>
      </c>
      <c r="W748" t="str">
        <f>TEXT(Sales_Data[[#This Row],[Order_Date]],"mmm")</f>
        <v>Sep</v>
      </c>
      <c r="X748">
        <f>MONTH(Sales_Data[[#This Row],[Order_Date]])</f>
        <v>9</v>
      </c>
      <c r="Y748" t="str">
        <f>"Q"&amp;ROUNDUP(MONTH(Sales_Data[[#This Row],[Order_Date]])/3,0)</f>
        <v>Q3</v>
      </c>
    </row>
    <row r="749" spans="1:25" x14ac:dyDescent="0.3">
      <c r="A749" t="s">
        <v>1578</v>
      </c>
      <c r="B749" s="1">
        <v>45680</v>
      </c>
      <c r="C749" t="s">
        <v>1579</v>
      </c>
      <c r="D749" t="s">
        <v>715</v>
      </c>
      <c r="E749" t="s">
        <v>39</v>
      </c>
      <c r="F749" t="s">
        <v>107</v>
      </c>
      <c r="G749" t="s">
        <v>32</v>
      </c>
      <c r="H749" t="s">
        <v>33</v>
      </c>
      <c r="I749" t="s">
        <v>34</v>
      </c>
      <c r="J749">
        <v>2</v>
      </c>
      <c r="K749">
        <v>6607.5</v>
      </c>
      <c r="L749">
        <v>0.05</v>
      </c>
      <c r="M749">
        <v>8506.0400000000009</v>
      </c>
      <c r="N749" t="s">
        <v>52</v>
      </c>
      <c r="O749" t="s">
        <v>25</v>
      </c>
      <c r="P749" t="s">
        <v>44</v>
      </c>
      <c r="Q749">
        <f>Sales_Data[[#This Row],[Quantity]]*Sales_Data[[#This Row],[Unit_Price]]</f>
        <v>13215</v>
      </c>
      <c r="R749">
        <f>Sales_Data[[#This Row],[Gross_Sales]]*Sales_Data[[#This Row],[Discount]]</f>
        <v>660.75</v>
      </c>
      <c r="S749">
        <f>Sales_Data[[#This Row],[Gross_Sales]]-Sales_Data[[#This Row],[Discount_Amount]]</f>
        <v>12554.25</v>
      </c>
      <c r="T749">
        <f>Sales_Data[[#This Row],[Net Sales]]-Sales_Data[[#This Row],[Cost]]</f>
        <v>4048.2099999999991</v>
      </c>
      <c r="U749" s="2">
        <f>Sales_Data[[#This Row],[Profit]]/Sales_Data[[#This Row],[Net Sales]]</f>
        <v>0.32245733516538216</v>
      </c>
      <c r="V749">
        <f>YEAR(Sales_Data[[#This Row],[Order_Date]])</f>
        <v>2025</v>
      </c>
      <c r="W749" t="str">
        <f>TEXT(Sales_Data[[#This Row],[Order_Date]],"mmm")</f>
        <v>Jan</v>
      </c>
      <c r="X749">
        <f>MONTH(Sales_Data[[#This Row],[Order_Date]])</f>
        <v>1</v>
      </c>
      <c r="Y749" t="str">
        <f>"Q"&amp;ROUNDUP(MONTH(Sales_Data[[#This Row],[Order_Date]])/3,0)</f>
        <v>Q1</v>
      </c>
    </row>
    <row r="750" spans="1:25" x14ac:dyDescent="0.3">
      <c r="A750" t="s">
        <v>1580</v>
      </c>
      <c r="B750" s="1">
        <v>45710</v>
      </c>
      <c r="C750" t="s">
        <v>1581</v>
      </c>
      <c r="D750" t="s">
        <v>669</v>
      </c>
      <c r="E750" t="s">
        <v>119</v>
      </c>
      <c r="F750" t="s">
        <v>538</v>
      </c>
      <c r="G750" t="s">
        <v>67</v>
      </c>
      <c r="H750" t="s">
        <v>68</v>
      </c>
      <c r="I750" t="s">
        <v>97</v>
      </c>
      <c r="J750">
        <v>4</v>
      </c>
      <c r="K750">
        <v>7394.58</v>
      </c>
      <c r="L750">
        <v>0.05</v>
      </c>
      <c r="M750">
        <v>17434.75</v>
      </c>
      <c r="N750" t="s">
        <v>52</v>
      </c>
      <c r="O750" t="s">
        <v>35</v>
      </c>
      <c r="P750" t="s">
        <v>71</v>
      </c>
      <c r="Q750">
        <f>Sales_Data[[#This Row],[Quantity]]*Sales_Data[[#This Row],[Unit_Price]]</f>
        <v>29578.32</v>
      </c>
      <c r="R750">
        <f>Sales_Data[[#This Row],[Gross_Sales]]*Sales_Data[[#This Row],[Discount]]</f>
        <v>1478.9160000000002</v>
      </c>
      <c r="S750">
        <f>Sales_Data[[#This Row],[Gross_Sales]]-Sales_Data[[#This Row],[Discount_Amount]]</f>
        <v>28099.403999999999</v>
      </c>
      <c r="T750">
        <f>Sales_Data[[#This Row],[Net Sales]]-Sales_Data[[#This Row],[Cost]]</f>
        <v>10664.653999999999</v>
      </c>
      <c r="U750" s="2">
        <f>Sales_Data[[#This Row],[Profit]]/Sales_Data[[#This Row],[Net Sales]]</f>
        <v>0.3795331032643966</v>
      </c>
      <c r="V750">
        <f>YEAR(Sales_Data[[#This Row],[Order_Date]])</f>
        <v>2025</v>
      </c>
      <c r="W750" t="str">
        <f>TEXT(Sales_Data[[#This Row],[Order_Date]],"mmm")</f>
        <v>Feb</v>
      </c>
      <c r="X750">
        <f>MONTH(Sales_Data[[#This Row],[Order_Date]])</f>
        <v>2</v>
      </c>
      <c r="Y750" t="str">
        <f>"Q"&amp;ROUNDUP(MONTH(Sales_Data[[#This Row],[Order_Date]])/3,0)</f>
        <v>Q1</v>
      </c>
    </row>
    <row r="751" spans="1:25" x14ac:dyDescent="0.3">
      <c r="A751" t="s">
        <v>1582</v>
      </c>
      <c r="B751" s="1">
        <v>45822</v>
      </c>
      <c r="C751" t="s">
        <v>968</v>
      </c>
      <c r="D751" t="s">
        <v>61</v>
      </c>
      <c r="E751" t="s">
        <v>39</v>
      </c>
      <c r="F751" t="s">
        <v>107</v>
      </c>
      <c r="G751" t="s">
        <v>41</v>
      </c>
      <c r="H751" t="s">
        <v>42</v>
      </c>
      <c r="I751" t="s">
        <v>82</v>
      </c>
      <c r="J751">
        <v>1</v>
      </c>
      <c r="K751">
        <v>1856.05</v>
      </c>
      <c r="L751">
        <v>0</v>
      </c>
      <c r="M751">
        <v>1370.62</v>
      </c>
      <c r="N751" t="s">
        <v>70</v>
      </c>
      <c r="O751" t="s">
        <v>25</v>
      </c>
      <c r="P751" t="s">
        <v>71</v>
      </c>
      <c r="Q751">
        <f>Sales_Data[[#This Row],[Quantity]]*Sales_Data[[#This Row],[Unit_Price]]</f>
        <v>1856.05</v>
      </c>
      <c r="R751">
        <f>Sales_Data[[#This Row],[Gross_Sales]]*Sales_Data[[#This Row],[Discount]]</f>
        <v>0</v>
      </c>
      <c r="S751">
        <f>Sales_Data[[#This Row],[Gross_Sales]]-Sales_Data[[#This Row],[Discount_Amount]]</f>
        <v>1856.05</v>
      </c>
      <c r="T751">
        <f>Sales_Data[[#This Row],[Net Sales]]-Sales_Data[[#This Row],[Cost]]</f>
        <v>485.43000000000006</v>
      </c>
      <c r="U751" s="2">
        <f>Sales_Data[[#This Row],[Profit]]/Sales_Data[[#This Row],[Net Sales]]</f>
        <v>0.26153929042859841</v>
      </c>
      <c r="V751">
        <f>YEAR(Sales_Data[[#This Row],[Order_Date]])</f>
        <v>2025</v>
      </c>
      <c r="W751" t="str">
        <f>TEXT(Sales_Data[[#This Row],[Order_Date]],"mmm")</f>
        <v>Jun</v>
      </c>
      <c r="X751">
        <f>MONTH(Sales_Data[[#This Row],[Order_Date]])</f>
        <v>6</v>
      </c>
      <c r="Y751" t="str">
        <f>"Q"&amp;ROUNDUP(MONTH(Sales_Data[[#This Row],[Order_Date]])/3,0)</f>
        <v>Q2</v>
      </c>
    </row>
    <row r="752" spans="1:25" x14ac:dyDescent="0.3">
      <c r="A752" t="s">
        <v>1583</v>
      </c>
      <c r="B752" s="1">
        <v>45859</v>
      </c>
      <c r="C752" t="s">
        <v>1584</v>
      </c>
      <c r="D752" t="s">
        <v>384</v>
      </c>
      <c r="E752" t="s">
        <v>39</v>
      </c>
      <c r="F752" t="s">
        <v>96</v>
      </c>
      <c r="G752" t="s">
        <v>41</v>
      </c>
      <c r="H752" t="s">
        <v>42</v>
      </c>
      <c r="I752" t="s">
        <v>43</v>
      </c>
      <c r="J752">
        <v>1</v>
      </c>
      <c r="K752">
        <v>3915.38</v>
      </c>
      <c r="L752">
        <v>0.2</v>
      </c>
      <c r="M752">
        <v>2740.61</v>
      </c>
      <c r="N752" t="s">
        <v>83</v>
      </c>
      <c r="O752" t="s">
        <v>35</v>
      </c>
      <c r="P752" t="s">
        <v>26</v>
      </c>
      <c r="Q752">
        <f>Sales_Data[[#This Row],[Quantity]]*Sales_Data[[#This Row],[Unit_Price]]</f>
        <v>3915.38</v>
      </c>
      <c r="R752">
        <f>Sales_Data[[#This Row],[Gross_Sales]]*Sales_Data[[#This Row],[Discount]]</f>
        <v>783.07600000000002</v>
      </c>
      <c r="S752">
        <f>Sales_Data[[#This Row],[Gross_Sales]]-Sales_Data[[#This Row],[Discount_Amount]]</f>
        <v>3132.3040000000001</v>
      </c>
      <c r="T752">
        <f>Sales_Data[[#This Row],[Net Sales]]-Sales_Data[[#This Row],[Cost]]</f>
        <v>391.69399999999996</v>
      </c>
      <c r="U752" s="2">
        <f>Sales_Data[[#This Row],[Profit]]/Sales_Data[[#This Row],[Net Sales]]</f>
        <v>0.12504980359505333</v>
      </c>
      <c r="V752">
        <f>YEAR(Sales_Data[[#This Row],[Order_Date]])</f>
        <v>2025</v>
      </c>
      <c r="W752" t="str">
        <f>TEXT(Sales_Data[[#This Row],[Order_Date]],"mmm")</f>
        <v>Jul</v>
      </c>
      <c r="X752">
        <f>MONTH(Sales_Data[[#This Row],[Order_Date]])</f>
        <v>7</v>
      </c>
      <c r="Y752" t="str">
        <f>"Q"&amp;ROUNDUP(MONTH(Sales_Data[[#This Row],[Order_Date]])/3,0)</f>
        <v>Q3</v>
      </c>
    </row>
    <row r="753" spans="1:25" x14ac:dyDescent="0.3">
      <c r="A753" t="s">
        <v>1585</v>
      </c>
      <c r="B753" s="1">
        <v>45740</v>
      </c>
      <c r="C753" t="s">
        <v>1586</v>
      </c>
      <c r="D753" t="s">
        <v>307</v>
      </c>
      <c r="E753" t="s">
        <v>48</v>
      </c>
      <c r="F753" t="s">
        <v>49</v>
      </c>
      <c r="G753" t="s">
        <v>21</v>
      </c>
      <c r="H753" t="s">
        <v>127</v>
      </c>
      <c r="I753" t="s">
        <v>314</v>
      </c>
      <c r="J753">
        <v>2</v>
      </c>
      <c r="K753">
        <v>15743.22</v>
      </c>
      <c r="L753">
        <v>0.1</v>
      </c>
      <c r="M753">
        <v>22947.67</v>
      </c>
      <c r="N753" t="s">
        <v>52</v>
      </c>
      <c r="O753" t="s">
        <v>25</v>
      </c>
      <c r="P753" t="s">
        <v>71</v>
      </c>
      <c r="Q753">
        <f>Sales_Data[[#This Row],[Quantity]]*Sales_Data[[#This Row],[Unit_Price]]</f>
        <v>31486.44</v>
      </c>
      <c r="R753">
        <f>Sales_Data[[#This Row],[Gross_Sales]]*Sales_Data[[#This Row],[Discount]]</f>
        <v>3148.6440000000002</v>
      </c>
      <c r="S753">
        <f>Sales_Data[[#This Row],[Gross_Sales]]-Sales_Data[[#This Row],[Discount_Amount]]</f>
        <v>28337.795999999998</v>
      </c>
      <c r="T753">
        <f>Sales_Data[[#This Row],[Net Sales]]-Sales_Data[[#This Row],[Cost]]</f>
        <v>5390.1260000000002</v>
      </c>
      <c r="U753" s="2">
        <f>Sales_Data[[#This Row],[Profit]]/Sales_Data[[#This Row],[Net Sales]]</f>
        <v>0.19020978201692187</v>
      </c>
      <c r="V753">
        <f>YEAR(Sales_Data[[#This Row],[Order_Date]])</f>
        <v>2025</v>
      </c>
      <c r="W753" t="str">
        <f>TEXT(Sales_Data[[#This Row],[Order_Date]],"mmm")</f>
        <v>Mar</v>
      </c>
      <c r="X753">
        <f>MONTH(Sales_Data[[#This Row],[Order_Date]])</f>
        <v>3</v>
      </c>
      <c r="Y753" t="str">
        <f>"Q"&amp;ROUNDUP(MONTH(Sales_Data[[#This Row],[Order_Date]])/3,0)</f>
        <v>Q1</v>
      </c>
    </row>
    <row r="754" spans="1:25" x14ac:dyDescent="0.3">
      <c r="A754" t="s">
        <v>1587</v>
      </c>
      <c r="B754" s="1">
        <v>45802</v>
      </c>
      <c r="C754" t="s">
        <v>1487</v>
      </c>
      <c r="D754" t="s">
        <v>145</v>
      </c>
      <c r="E754" t="s">
        <v>19</v>
      </c>
      <c r="F754" t="s">
        <v>20</v>
      </c>
      <c r="G754" t="s">
        <v>32</v>
      </c>
      <c r="H754" t="s">
        <v>33</v>
      </c>
      <c r="I754" t="s">
        <v>34</v>
      </c>
      <c r="J754">
        <v>2</v>
      </c>
      <c r="K754">
        <v>5192.3900000000003</v>
      </c>
      <c r="L754">
        <v>0.15</v>
      </c>
      <c r="M754">
        <v>7629.18</v>
      </c>
      <c r="N754" t="s">
        <v>70</v>
      </c>
      <c r="O754" t="s">
        <v>35</v>
      </c>
      <c r="P754" t="s">
        <v>71</v>
      </c>
      <c r="Q754">
        <f>Sales_Data[[#This Row],[Quantity]]*Sales_Data[[#This Row],[Unit_Price]]</f>
        <v>10384.780000000001</v>
      </c>
      <c r="R754">
        <f>Sales_Data[[#This Row],[Gross_Sales]]*Sales_Data[[#This Row],[Discount]]</f>
        <v>1557.7170000000001</v>
      </c>
      <c r="S754">
        <f>Sales_Data[[#This Row],[Gross_Sales]]-Sales_Data[[#This Row],[Discount_Amount]]</f>
        <v>8827.0630000000001</v>
      </c>
      <c r="T754">
        <f>Sales_Data[[#This Row],[Net Sales]]-Sales_Data[[#This Row],[Cost]]</f>
        <v>1197.8829999999998</v>
      </c>
      <c r="U754" s="2">
        <f>Sales_Data[[#This Row],[Profit]]/Sales_Data[[#This Row],[Net Sales]]</f>
        <v>0.13570572680856585</v>
      </c>
      <c r="V754">
        <f>YEAR(Sales_Data[[#This Row],[Order_Date]])</f>
        <v>2025</v>
      </c>
      <c r="W754" t="str">
        <f>TEXT(Sales_Data[[#This Row],[Order_Date]],"mmm")</f>
        <v>May</v>
      </c>
      <c r="X754">
        <f>MONTH(Sales_Data[[#This Row],[Order_Date]])</f>
        <v>5</v>
      </c>
      <c r="Y754" t="str">
        <f>"Q"&amp;ROUNDUP(MONTH(Sales_Data[[#This Row],[Order_Date]])/3,0)</f>
        <v>Q2</v>
      </c>
    </row>
    <row r="755" spans="1:25" x14ac:dyDescent="0.3">
      <c r="A755" t="s">
        <v>1588</v>
      </c>
      <c r="B755" s="1">
        <v>45742</v>
      </c>
      <c r="C755" t="s">
        <v>1589</v>
      </c>
      <c r="D755" t="s">
        <v>29</v>
      </c>
      <c r="E755" t="s">
        <v>48</v>
      </c>
      <c r="F755" t="s">
        <v>126</v>
      </c>
      <c r="G755" t="s">
        <v>67</v>
      </c>
      <c r="H755" t="s">
        <v>88</v>
      </c>
      <c r="I755" t="s">
        <v>157</v>
      </c>
      <c r="J755">
        <v>1</v>
      </c>
      <c r="K755">
        <v>40295.440000000002</v>
      </c>
      <c r="L755">
        <v>0.2</v>
      </c>
      <c r="M755">
        <v>24179.93</v>
      </c>
      <c r="N755" t="s">
        <v>24</v>
      </c>
      <c r="O755" t="s">
        <v>25</v>
      </c>
      <c r="P755" t="s">
        <v>44</v>
      </c>
      <c r="Q755">
        <f>Sales_Data[[#This Row],[Quantity]]*Sales_Data[[#This Row],[Unit_Price]]</f>
        <v>40295.440000000002</v>
      </c>
      <c r="R755">
        <f>Sales_Data[[#This Row],[Gross_Sales]]*Sales_Data[[#This Row],[Discount]]</f>
        <v>8059.0880000000006</v>
      </c>
      <c r="S755">
        <f>Sales_Data[[#This Row],[Gross_Sales]]-Sales_Data[[#This Row],[Discount_Amount]]</f>
        <v>32236.352000000003</v>
      </c>
      <c r="T755">
        <f>Sales_Data[[#This Row],[Net Sales]]-Sales_Data[[#This Row],[Cost]]</f>
        <v>8056.4220000000023</v>
      </c>
      <c r="U755" s="2">
        <f>Sales_Data[[#This Row],[Profit]]/Sales_Data[[#This Row],[Net Sales]]</f>
        <v>0.24991729833450144</v>
      </c>
      <c r="V755">
        <f>YEAR(Sales_Data[[#This Row],[Order_Date]])</f>
        <v>2025</v>
      </c>
      <c r="W755" t="str">
        <f>TEXT(Sales_Data[[#This Row],[Order_Date]],"mmm")</f>
        <v>Mar</v>
      </c>
      <c r="X755">
        <f>MONTH(Sales_Data[[#This Row],[Order_Date]])</f>
        <v>3</v>
      </c>
      <c r="Y755" t="str">
        <f>"Q"&amp;ROUNDUP(MONTH(Sales_Data[[#This Row],[Order_Date]])/3,0)</f>
        <v>Q1</v>
      </c>
    </row>
    <row r="756" spans="1:25" x14ac:dyDescent="0.3">
      <c r="A756" t="s">
        <v>1590</v>
      </c>
      <c r="B756" s="1">
        <v>45735</v>
      </c>
      <c r="C756" t="s">
        <v>1591</v>
      </c>
      <c r="D756" t="s">
        <v>511</v>
      </c>
      <c r="E756" t="s">
        <v>30</v>
      </c>
      <c r="F756" t="s">
        <v>101</v>
      </c>
      <c r="G756" t="s">
        <v>32</v>
      </c>
      <c r="H756" t="s">
        <v>33</v>
      </c>
      <c r="I756" t="s">
        <v>161</v>
      </c>
      <c r="J756">
        <v>1</v>
      </c>
      <c r="K756">
        <v>443.96</v>
      </c>
      <c r="L756">
        <v>0.05</v>
      </c>
      <c r="M756">
        <v>369.68</v>
      </c>
      <c r="N756" t="s">
        <v>83</v>
      </c>
      <c r="O756" t="s">
        <v>25</v>
      </c>
      <c r="P756" t="s">
        <v>44</v>
      </c>
      <c r="Q756">
        <f>Sales_Data[[#This Row],[Quantity]]*Sales_Data[[#This Row],[Unit_Price]]</f>
        <v>443.96</v>
      </c>
      <c r="R756">
        <f>Sales_Data[[#This Row],[Gross_Sales]]*Sales_Data[[#This Row],[Discount]]</f>
        <v>22.198</v>
      </c>
      <c r="S756">
        <f>Sales_Data[[#This Row],[Gross_Sales]]-Sales_Data[[#This Row],[Discount_Amount]]</f>
        <v>421.762</v>
      </c>
      <c r="T756">
        <f>Sales_Data[[#This Row],[Net Sales]]-Sales_Data[[#This Row],[Cost]]</f>
        <v>52.081999999999994</v>
      </c>
      <c r="U756" s="2">
        <f>Sales_Data[[#This Row],[Profit]]/Sales_Data[[#This Row],[Net Sales]]</f>
        <v>0.12348670577244986</v>
      </c>
      <c r="V756">
        <f>YEAR(Sales_Data[[#This Row],[Order_Date]])</f>
        <v>2025</v>
      </c>
      <c r="W756" t="str">
        <f>TEXT(Sales_Data[[#This Row],[Order_Date]],"mmm")</f>
        <v>Mar</v>
      </c>
      <c r="X756">
        <f>MONTH(Sales_Data[[#This Row],[Order_Date]])</f>
        <v>3</v>
      </c>
      <c r="Y756" t="str">
        <f>"Q"&amp;ROUNDUP(MONTH(Sales_Data[[#This Row],[Order_Date]])/3,0)</f>
        <v>Q1</v>
      </c>
    </row>
    <row r="757" spans="1:25" x14ac:dyDescent="0.3">
      <c r="A757" t="s">
        <v>1592</v>
      </c>
      <c r="B757" s="1">
        <v>45658</v>
      </c>
      <c r="C757" t="s">
        <v>1593</v>
      </c>
      <c r="D757" t="s">
        <v>317</v>
      </c>
      <c r="E757" t="s">
        <v>48</v>
      </c>
      <c r="F757" t="s">
        <v>49</v>
      </c>
      <c r="G757" t="s">
        <v>75</v>
      </c>
      <c r="H757" t="s">
        <v>76</v>
      </c>
      <c r="I757" t="s">
        <v>77</v>
      </c>
      <c r="J757">
        <v>1</v>
      </c>
      <c r="K757">
        <v>63060.62</v>
      </c>
      <c r="L757">
        <v>0.05</v>
      </c>
      <c r="M757">
        <v>40245.08</v>
      </c>
      <c r="N757" t="s">
        <v>109</v>
      </c>
      <c r="O757" t="s">
        <v>35</v>
      </c>
      <c r="P757" t="s">
        <v>44</v>
      </c>
      <c r="Q757">
        <f>Sales_Data[[#This Row],[Quantity]]*Sales_Data[[#This Row],[Unit_Price]]</f>
        <v>63060.62</v>
      </c>
      <c r="R757">
        <f>Sales_Data[[#This Row],[Gross_Sales]]*Sales_Data[[#This Row],[Discount]]</f>
        <v>3153.0310000000004</v>
      </c>
      <c r="S757">
        <f>Sales_Data[[#This Row],[Gross_Sales]]-Sales_Data[[#This Row],[Discount_Amount]]</f>
        <v>59907.589</v>
      </c>
      <c r="T757">
        <f>Sales_Data[[#This Row],[Net Sales]]-Sales_Data[[#This Row],[Cost]]</f>
        <v>19662.508999999998</v>
      </c>
      <c r="U757" s="2">
        <f>Sales_Data[[#This Row],[Profit]]/Sales_Data[[#This Row],[Net Sales]]</f>
        <v>0.32821399305520371</v>
      </c>
      <c r="V757">
        <f>YEAR(Sales_Data[[#This Row],[Order_Date]])</f>
        <v>2025</v>
      </c>
      <c r="W757" t="str">
        <f>TEXT(Sales_Data[[#This Row],[Order_Date]],"mmm")</f>
        <v>Jan</v>
      </c>
      <c r="X757">
        <f>MONTH(Sales_Data[[#This Row],[Order_Date]])</f>
        <v>1</v>
      </c>
      <c r="Y757" t="str">
        <f>"Q"&amp;ROUNDUP(MONTH(Sales_Data[[#This Row],[Order_Date]])/3,0)</f>
        <v>Q1</v>
      </c>
    </row>
    <row r="758" spans="1:25" x14ac:dyDescent="0.3">
      <c r="A758" t="s">
        <v>1594</v>
      </c>
      <c r="B758" s="1">
        <v>45708</v>
      </c>
      <c r="C758" t="s">
        <v>1595</v>
      </c>
      <c r="D758" t="s">
        <v>86</v>
      </c>
      <c r="E758" t="s">
        <v>48</v>
      </c>
      <c r="F758" t="s">
        <v>164</v>
      </c>
      <c r="G758" t="s">
        <v>67</v>
      </c>
      <c r="H758" t="s">
        <v>121</v>
      </c>
      <c r="I758" t="s">
        <v>122</v>
      </c>
      <c r="J758">
        <v>1</v>
      </c>
      <c r="K758">
        <v>59835.75</v>
      </c>
      <c r="L758">
        <v>0</v>
      </c>
      <c r="M758">
        <v>45696.05</v>
      </c>
      <c r="N758" t="s">
        <v>70</v>
      </c>
      <c r="O758" t="s">
        <v>25</v>
      </c>
      <c r="P758" t="s">
        <v>26</v>
      </c>
      <c r="Q758">
        <f>Sales_Data[[#This Row],[Quantity]]*Sales_Data[[#This Row],[Unit_Price]]</f>
        <v>59835.75</v>
      </c>
      <c r="R758">
        <f>Sales_Data[[#This Row],[Gross_Sales]]*Sales_Data[[#This Row],[Discount]]</f>
        <v>0</v>
      </c>
      <c r="S758">
        <f>Sales_Data[[#This Row],[Gross_Sales]]-Sales_Data[[#This Row],[Discount_Amount]]</f>
        <v>59835.75</v>
      </c>
      <c r="T758">
        <f>Sales_Data[[#This Row],[Net Sales]]-Sales_Data[[#This Row],[Cost]]</f>
        <v>14139.699999999997</v>
      </c>
      <c r="U758" s="2">
        <f>Sales_Data[[#This Row],[Profit]]/Sales_Data[[#This Row],[Net Sales]]</f>
        <v>0.23630856135337147</v>
      </c>
      <c r="V758">
        <f>YEAR(Sales_Data[[#This Row],[Order_Date]])</f>
        <v>2025</v>
      </c>
      <c r="W758" t="str">
        <f>TEXT(Sales_Data[[#This Row],[Order_Date]],"mmm")</f>
        <v>Feb</v>
      </c>
      <c r="X758">
        <f>MONTH(Sales_Data[[#This Row],[Order_Date]])</f>
        <v>2</v>
      </c>
      <c r="Y758" t="str">
        <f>"Q"&amp;ROUNDUP(MONTH(Sales_Data[[#This Row],[Order_Date]])/3,0)</f>
        <v>Q1</v>
      </c>
    </row>
    <row r="759" spans="1:25" x14ac:dyDescent="0.3">
      <c r="A759" t="s">
        <v>1596</v>
      </c>
      <c r="B759" s="1">
        <v>45830</v>
      </c>
      <c r="C759" t="s">
        <v>925</v>
      </c>
      <c r="D759" t="s">
        <v>229</v>
      </c>
      <c r="E759" t="s">
        <v>48</v>
      </c>
      <c r="F759" t="s">
        <v>126</v>
      </c>
      <c r="G759" t="s">
        <v>32</v>
      </c>
      <c r="H759" t="s">
        <v>50</v>
      </c>
      <c r="I759" t="s">
        <v>58</v>
      </c>
      <c r="J759">
        <v>2</v>
      </c>
      <c r="K759">
        <v>25678.74</v>
      </c>
      <c r="L759">
        <v>0.05</v>
      </c>
      <c r="M759">
        <v>33553.67</v>
      </c>
      <c r="N759" t="s">
        <v>52</v>
      </c>
      <c r="O759" t="s">
        <v>35</v>
      </c>
      <c r="P759" t="s">
        <v>71</v>
      </c>
      <c r="Q759">
        <f>Sales_Data[[#This Row],[Quantity]]*Sales_Data[[#This Row],[Unit_Price]]</f>
        <v>51357.48</v>
      </c>
      <c r="R759">
        <f>Sales_Data[[#This Row],[Gross_Sales]]*Sales_Data[[#This Row],[Discount]]</f>
        <v>2567.8740000000003</v>
      </c>
      <c r="S759">
        <f>Sales_Data[[#This Row],[Gross_Sales]]-Sales_Data[[#This Row],[Discount_Amount]]</f>
        <v>48789.606</v>
      </c>
      <c r="T759">
        <f>Sales_Data[[#This Row],[Net Sales]]-Sales_Data[[#This Row],[Cost]]</f>
        <v>15235.936000000002</v>
      </c>
      <c r="U759" s="2">
        <f>Sales_Data[[#This Row],[Profit]]/Sales_Data[[#This Row],[Net Sales]]</f>
        <v>0.31227831600033829</v>
      </c>
      <c r="V759">
        <f>YEAR(Sales_Data[[#This Row],[Order_Date]])</f>
        <v>2025</v>
      </c>
      <c r="W759" t="str">
        <f>TEXT(Sales_Data[[#This Row],[Order_Date]],"mmm")</f>
        <v>Jun</v>
      </c>
      <c r="X759">
        <f>MONTH(Sales_Data[[#This Row],[Order_Date]])</f>
        <v>6</v>
      </c>
      <c r="Y759" t="str">
        <f>"Q"&amp;ROUNDUP(MONTH(Sales_Data[[#This Row],[Order_Date]])/3,0)</f>
        <v>Q2</v>
      </c>
    </row>
    <row r="760" spans="1:25" x14ac:dyDescent="0.3">
      <c r="A760" t="s">
        <v>1597</v>
      </c>
      <c r="B760" s="1">
        <v>45862</v>
      </c>
      <c r="C760" t="s">
        <v>1598</v>
      </c>
      <c r="D760" t="s">
        <v>141</v>
      </c>
      <c r="E760" t="s">
        <v>48</v>
      </c>
      <c r="F760" t="s">
        <v>152</v>
      </c>
      <c r="G760" t="s">
        <v>67</v>
      </c>
      <c r="H760" t="s">
        <v>88</v>
      </c>
      <c r="I760" t="s">
        <v>157</v>
      </c>
      <c r="J760">
        <v>2</v>
      </c>
      <c r="K760">
        <v>34229.33</v>
      </c>
      <c r="L760">
        <v>0.1</v>
      </c>
      <c r="M760">
        <v>41863.72</v>
      </c>
      <c r="N760" t="s">
        <v>24</v>
      </c>
      <c r="O760" t="s">
        <v>25</v>
      </c>
      <c r="P760" t="s">
        <v>26</v>
      </c>
      <c r="Q760">
        <f>Sales_Data[[#This Row],[Quantity]]*Sales_Data[[#This Row],[Unit_Price]]</f>
        <v>68458.66</v>
      </c>
      <c r="R760">
        <f>Sales_Data[[#This Row],[Gross_Sales]]*Sales_Data[[#This Row],[Discount]]</f>
        <v>6845.8660000000009</v>
      </c>
      <c r="S760">
        <f>Sales_Data[[#This Row],[Gross_Sales]]-Sales_Data[[#This Row],[Discount_Amount]]</f>
        <v>61612.794000000002</v>
      </c>
      <c r="T760">
        <f>Sales_Data[[#This Row],[Net Sales]]-Sales_Data[[#This Row],[Cost]]</f>
        <v>19749.074000000001</v>
      </c>
      <c r="U760" s="2">
        <f>Sales_Data[[#This Row],[Profit]]/Sales_Data[[#This Row],[Net Sales]]</f>
        <v>0.32053527713740754</v>
      </c>
      <c r="V760">
        <f>YEAR(Sales_Data[[#This Row],[Order_Date]])</f>
        <v>2025</v>
      </c>
      <c r="W760" t="str">
        <f>TEXT(Sales_Data[[#This Row],[Order_Date]],"mmm")</f>
        <v>Jul</v>
      </c>
      <c r="X760">
        <f>MONTH(Sales_Data[[#This Row],[Order_Date]])</f>
        <v>7</v>
      </c>
      <c r="Y760" t="str">
        <f>"Q"&amp;ROUNDUP(MONTH(Sales_Data[[#This Row],[Order_Date]])/3,0)</f>
        <v>Q3</v>
      </c>
    </row>
    <row r="761" spans="1:25" x14ac:dyDescent="0.3">
      <c r="A761" t="s">
        <v>1599</v>
      </c>
      <c r="B761" s="1">
        <v>45917</v>
      </c>
      <c r="C761" t="s">
        <v>1600</v>
      </c>
      <c r="D761" t="s">
        <v>29</v>
      </c>
      <c r="E761" t="s">
        <v>19</v>
      </c>
      <c r="F761" t="s">
        <v>57</v>
      </c>
      <c r="G761" t="s">
        <v>32</v>
      </c>
      <c r="H761" t="s">
        <v>50</v>
      </c>
      <c r="I761" t="s">
        <v>51</v>
      </c>
      <c r="J761">
        <v>1</v>
      </c>
      <c r="K761">
        <v>8763.8700000000008</v>
      </c>
      <c r="L761">
        <v>0.05</v>
      </c>
      <c r="M761">
        <v>7187.29</v>
      </c>
      <c r="N761" t="s">
        <v>83</v>
      </c>
      <c r="O761" t="s">
        <v>35</v>
      </c>
      <c r="P761" t="s">
        <v>44</v>
      </c>
      <c r="Q761">
        <f>Sales_Data[[#This Row],[Quantity]]*Sales_Data[[#This Row],[Unit_Price]]</f>
        <v>8763.8700000000008</v>
      </c>
      <c r="R761">
        <f>Sales_Data[[#This Row],[Gross_Sales]]*Sales_Data[[#This Row],[Discount]]</f>
        <v>438.19350000000009</v>
      </c>
      <c r="S761">
        <f>Sales_Data[[#This Row],[Gross_Sales]]-Sales_Data[[#This Row],[Discount_Amount]]</f>
        <v>8325.6765000000014</v>
      </c>
      <c r="T761">
        <f>Sales_Data[[#This Row],[Net Sales]]-Sales_Data[[#This Row],[Cost]]</f>
        <v>1138.3865000000014</v>
      </c>
      <c r="U761" s="2">
        <f>Sales_Data[[#This Row],[Profit]]/Sales_Data[[#This Row],[Net Sales]]</f>
        <v>0.13673201210736463</v>
      </c>
      <c r="V761">
        <f>YEAR(Sales_Data[[#This Row],[Order_Date]])</f>
        <v>2025</v>
      </c>
      <c r="W761" t="str">
        <f>TEXT(Sales_Data[[#This Row],[Order_Date]],"mmm")</f>
        <v>Sep</v>
      </c>
      <c r="X761">
        <f>MONTH(Sales_Data[[#This Row],[Order_Date]])</f>
        <v>9</v>
      </c>
      <c r="Y761" t="str">
        <f>"Q"&amp;ROUNDUP(MONTH(Sales_Data[[#This Row],[Order_Date]])/3,0)</f>
        <v>Q3</v>
      </c>
    </row>
    <row r="762" spans="1:25" x14ac:dyDescent="0.3">
      <c r="A762" t="s">
        <v>1601</v>
      </c>
      <c r="B762" s="1">
        <v>45945</v>
      </c>
      <c r="C762" t="s">
        <v>1030</v>
      </c>
      <c r="D762" t="s">
        <v>310</v>
      </c>
      <c r="E762" t="s">
        <v>119</v>
      </c>
      <c r="F762" t="s">
        <v>184</v>
      </c>
      <c r="G762" t="s">
        <v>21</v>
      </c>
      <c r="H762" t="s">
        <v>22</v>
      </c>
      <c r="I762" t="s">
        <v>62</v>
      </c>
      <c r="J762">
        <v>1</v>
      </c>
      <c r="K762">
        <v>7998.7</v>
      </c>
      <c r="L762">
        <v>0.05</v>
      </c>
      <c r="M762">
        <v>5850.66</v>
      </c>
      <c r="N762" t="s">
        <v>70</v>
      </c>
      <c r="O762" t="s">
        <v>35</v>
      </c>
      <c r="P762" t="s">
        <v>44</v>
      </c>
      <c r="Q762">
        <f>Sales_Data[[#This Row],[Quantity]]*Sales_Data[[#This Row],[Unit_Price]]</f>
        <v>7998.7</v>
      </c>
      <c r="R762">
        <f>Sales_Data[[#This Row],[Gross_Sales]]*Sales_Data[[#This Row],[Discount]]</f>
        <v>399.935</v>
      </c>
      <c r="S762">
        <f>Sales_Data[[#This Row],[Gross_Sales]]-Sales_Data[[#This Row],[Discount_Amount]]</f>
        <v>7598.7649999999994</v>
      </c>
      <c r="T762">
        <f>Sales_Data[[#This Row],[Net Sales]]-Sales_Data[[#This Row],[Cost]]</f>
        <v>1748.1049999999996</v>
      </c>
      <c r="U762" s="2">
        <f>Sales_Data[[#This Row],[Profit]]/Sales_Data[[#This Row],[Net Sales]]</f>
        <v>0.23005119910932892</v>
      </c>
      <c r="V762">
        <f>YEAR(Sales_Data[[#This Row],[Order_Date]])</f>
        <v>2025</v>
      </c>
      <c r="W762" t="str">
        <f>TEXT(Sales_Data[[#This Row],[Order_Date]],"mmm")</f>
        <v>Oct</v>
      </c>
      <c r="X762">
        <f>MONTH(Sales_Data[[#This Row],[Order_Date]])</f>
        <v>10</v>
      </c>
      <c r="Y762" t="str">
        <f>"Q"&amp;ROUNDUP(MONTH(Sales_Data[[#This Row],[Order_Date]])/3,0)</f>
        <v>Q4</v>
      </c>
    </row>
    <row r="763" spans="1:25" x14ac:dyDescent="0.3">
      <c r="A763" t="s">
        <v>1602</v>
      </c>
      <c r="B763" s="1">
        <v>45691</v>
      </c>
      <c r="C763" t="s">
        <v>1603</v>
      </c>
      <c r="D763" t="s">
        <v>112</v>
      </c>
      <c r="E763" t="s">
        <v>30</v>
      </c>
      <c r="F763" t="s">
        <v>101</v>
      </c>
      <c r="G763" t="s">
        <v>41</v>
      </c>
      <c r="H763" t="s">
        <v>147</v>
      </c>
      <c r="I763" t="s">
        <v>148</v>
      </c>
      <c r="J763">
        <v>1</v>
      </c>
      <c r="K763">
        <v>3520.86</v>
      </c>
      <c r="L763">
        <v>0</v>
      </c>
      <c r="M763">
        <v>2259.4</v>
      </c>
      <c r="N763" t="s">
        <v>24</v>
      </c>
      <c r="O763" t="s">
        <v>35</v>
      </c>
      <c r="P763" t="s">
        <v>71</v>
      </c>
      <c r="Q763">
        <f>Sales_Data[[#This Row],[Quantity]]*Sales_Data[[#This Row],[Unit_Price]]</f>
        <v>3520.86</v>
      </c>
      <c r="R763">
        <f>Sales_Data[[#This Row],[Gross_Sales]]*Sales_Data[[#This Row],[Discount]]</f>
        <v>0</v>
      </c>
      <c r="S763">
        <f>Sales_Data[[#This Row],[Gross_Sales]]-Sales_Data[[#This Row],[Discount_Amount]]</f>
        <v>3520.86</v>
      </c>
      <c r="T763">
        <f>Sales_Data[[#This Row],[Net Sales]]-Sales_Data[[#This Row],[Cost]]</f>
        <v>1261.46</v>
      </c>
      <c r="U763" s="2">
        <f>Sales_Data[[#This Row],[Profit]]/Sales_Data[[#This Row],[Net Sales]]</f>
        <v>0.3582817834279125</v>
      </c>
      <c r="V763">
        <f>YEAR(Sales_Data[[#This Row],[Order_Date]])</f>
        <v>2025</v>
      </c>
      <c r="W763" t="str">
        <f>TEXT(Sales_Data[[#This Row],[Order_Date]],"mmm")</f>
        <v>Feb</v>
      </c>
      <c r="X763">
        <f>MONTH(Sales_Data[[#This Row],[Order_Date]])</f>
        <v>2</v>
      </c>
      <c r="Y763" t="str">
        <f>"Q"&amp;ROUNDUP(MONTH(Sales_Data[[#This Row],[Order_Date]])/3,0)</f>
        <v>Q1</v>
      </c>
    </row>
    <row r="764" spans="1:25" x14ac:dyDescent="0.3">
      <c r="A764" t="s">
        <v>1604</v>
      </c>
      <c r="B764" s="1">
        <v>46005</v>
      </c>
      <c r="C764" t="s">
        <v>961</v>
      </c>
      <c r="D764" t="s">
        <v>56</v>
      </c>
      <c r="E764" t="s">
        <v>30</v>
      </c>
      <c r="F764" t="s">
        <v>210</v>
      </c>
      <c r="G764" t="s">
        <v>67</v>
      </c>
      <c r="H764" t="s">
        <v>133</v>
      </c>
      <c r="I764" t="s">
        <v>138</v>
      </c>
      <c r="J764">
        <v>1</v>
      </c>
      <c r="K764">
        <v>1571.03</v>
      </c>
      <c r="L764">
        <v>0.05</v>
      </c>
      <c r="M764">
        <v>1067.96</v>
      </c>
      <c r="N764" t="s">
        <v>52</v>
      </c>
      <c r="O764" t="s">
        <v>35</v>
      </c>
      <c r="P764" t="s">
        <v>71</v>
      </c>
      <c r="Q764">
        <f>Sales_Data[[#This Row],[Quantity]]*Sales_Data[[#This Row],[Unit_Price]]</f>
        <v>1571.03</v>
      </c>
      <c r="R764">
        <f>Sales_Data[[#This Row],[Gross_Sales]]*Sales_Data[[#This Row],[Discount]]</f>
        <v>78.551500000000004</v>
      </c>
      <c r="S764">
        <f>Sales_Data[[#This Row],[Gross_Sales]]-Sales_Data[[#This Row],[Discount_Amount]]</f>
        <v>1492.4784999999999</v>
      </c>
      <c r="T764">
        <f>Sales_Data[[#This Row],[Net Sales]]-Sales_Data[[#This Row],[Cost]]</f>
        <v>424.5184999999999</v>
      </c>
      <c r="U764" s="2">
        <f>Sales_Data[[#This Row],[Profit]]/Sales_Data[[#This Row],[Net Sales]]</f>
        <v>0.28443860330316312</v>
      </c>
      <c r="V764">
        <f>YEAR(Sales_Data[[#This Row],[Order_Date]])</f>
        <v>2025</v>
      </c>
      <c r="W764" t="str">
        <f>TEXT(Sales_Data[[#This Row],[Order_Date]],"mmm")</f>
        <v>Dec</v>
      </c>
      <c r="X764">
        <f>MONTH(Sales_Data[[#This Row],[Order_Date]])</f>
        <v>12</v>
      </c>
      <c r="Y764" t="str">
        <f>"Q"&amp;ROUNDUP(MONTH(Sales_Data[[#This Row],[Order_Date]])/3,0)</f>
        <v>Q4</v>
      </c>
    </row>
    <row r="765" spans="1:25" x14ac:dyDescent="0.3">
      <c r="A765" t="s">
        <v>1605</v>
      </c>
      <c r="B765" s="1">
        <v>45752</v>
      </c>
      <c r="C765" t="s">
        <v>1606</v>
      </c>
      <c r="D765" t="s">
        <v>307</v>
      </c>
      <c r="E765" t="s">
        <v>30</v>
      </c>
      <c r="F765" t="s">
        <v>101</v>
      </c>
      <c r="G765" t="s">
        <v>32</v>
      </c>
      <c r="H765" t="s">
        <v>50</v>
      </c>
      <c r="I765" t="s">
        <v>51</v>
      </c>
      <c r="J765">
        <v>1</v>
      </c>
      <c r="K765">
        <v>2372.5</v>
      </c>
      <c r="L765">
        <v>0</v>
      </c>
      <c r="M765">
        <v>1987.9</v>
      </c>
      <c r="N765" t="s">
        <v>70</v>
      </c>
      <c r="O765" t="s">
        <v>53</v>
      </c>
      <c r="P765" t="s">
        <v>44</v>
      </c>
      <c r="Q765">
        <f>Sales_Data[[#This Row],[Quantity]]*Sales_Data[[#This Row],[Unit_Price]]</f>
        <v>2372.5</v>
      </c>
      <c r="R765">
        <f>Sales_Data[[#This Row],[Gross_Sales]]*Sales_Data[[#This Row],[Discount]]</f>
        <v>0</v>
      </c>
      <c r="S765">
        <f>Sales_Data[[#This Row],[Gross_Sales]]-Sales_Data[[#This Row],[Discount_Amount]]</f>
        <v>2372.5</v>
      </c>
      <c r="T765">
        <f>Sales_Data[[#This Row],[Net Sales]]-Sales_Data[[#This Row],[Cost]]</f>
        <v>384.59999999999991</v>
      </c>
      <c r="U765" s="2">
        <f>Sales_Data[[#This Row],[Profit]]/Sales_Data[[#This Row],[Net Sales]]</f>
        <v>0.1621074815595363</v>
      </c>
      <c r="V765">
        <f>YEAR(Sales_Data[[#This Row],[Order_Date]])</f>
        <v>2025</v>
      </c>
      <c r="W765" t="str">
        <f>TEXT(Sales_Data[[#This Row],[Order_Date]],"mmm")</f>
        <v>Apr</v>
      </c>
      <c r="X765">
        <f>MONTH(Sales_Data[[#This Row],[Order_Date]])</f>
        <v>4</v>
      </c>
      <c r="Y765" t="str">
        <f>"Q"&amp;ROUNDUP(MONTH(Sales_Data[[#This Row],[Order_Date]])/3,0)</f>
        <v>Q2</v>
      </c>
    </row>
    <row r="766" spans="1:25" x14ac:dyDescent="0.3">
      <c r="A766" t="s">
        <v>1607</v>
      </c>
      <c r="B766" s="1">
        <v>45729</v>
      </c>
      <c r="C766" t="s">
        <v>1608</v>
      </c>
      <c r="D766" t="s">
        <v>86</v>
      </c>
      <c r="E766" t="s">
        <v>48</v>
      </c>
      <c r="F766" t="s">
        <v>126</v>
      </c>
      <c r="G766" t="s">
        <v>21</v>
      </c>
      <c r="H766" t="s">
        <v>22</v>
      </c>
      <c r="I766" t="s">
        <v>23</v>
      </c>
      <c r="J766">
        <v>1</v>
      </c>
      <c r="K766">
        <v>28739.34</v>
      </c>
      <c r="L766">
        <v>0.15</v>
      </c>
      <c r="M766">
        <v>15740.84</v>
      </c>
      <c r="N766" t="s">
        <v>52</v>
      </c>
      <c r="O766" t="s">
        <v>35</v>
      </c>
      <c r="P766" t="s">
        <v>44</v>
      </c>
      <c r="Q766">
        <f>Sales_Data[[#This Row],[Quantity]]*Sales_Data[[#This Row],[Unit_Price]]</f>
        <v>28739.34</v>
      </c>
      <c r="R766">
        <f>Sales_Data[[#This Row],[Gross_Sales]]*Sales_Data[[#This Row],[Discount]]</f>
        <v>4310.9009999999998</v>
      </c>
      <c r="S766">
        <f>Sales_Data[[#This Row],[Gross_Sales]]-Sales_Data[[#This Row],[Discount_Amount]]</f>
        <v>24428.438999999998</v>
      </c>
      <c r="T766">
        <f>Sales_Data[[#This Row],[Net Sales]]-Sales_Data[[#This Row],[Cost]]</f>
        <v>8687.5989999999983</v>
      </c>
      <c r="U766" s="2">
        <f>Sales_Data[[#This Row],[Profit]]/Sales_Data[[#This Row],[Net Sales]]</f>
        <v>0.35563463551641589</v>
      </c>
      <c r="V766">
        <f>YEAR(Sales_Data[[#This Row],[Order_Date]])</f>
        <v>2025</v>
      </c>
      <c r="W766" t="str">
        <f>TEXT(Sales_Data[[#This Row],[Order_Date]],"mmm")</f>
        <v>Mar</v>
      </c>
      <c r="X766">
        <f>MONTH(Sales_Data[[#This Row],[Order_Date]])</f>
        <v>3</v>
      </c>
      <c r="Y766" t="str">
        <f>"Q"&amp;ROUNDUP(MONTH(Sales_Data[[#This Row],[Order_Date]])/3,0)</f>
        <v>Q1</v>
      </c>
    </row>
    <row r="767" spans="1:25" x14ac:dyDescent="0.3">
      <c r="A767" t="s">
        <v>1609</v>
      </c>
      <c r="B767" s="1">
        <v>45696</v>
      </c>
      <c r="C767" t="s">
        <v>1610</v>
      </c>
      <c r="D767" t="s">
        <v>65</v>
      </c>
      <c r="E767" t="s">
        <v>119</v>
      </c>
      <c r="F767" t="s">
        <v>120</v>
      </c>
      <c r="G767" t="s">
        <v>67</v>
      </c>
      <c r="H767" t="s">
        <v>133</v>
      </c>
      <c r="I767" t="s">
        <v>134</v>
      </c>
      <c r="J767">
        <v>1</v>
      </c>
      <c r="K767">
        <v>8654.35</v>
      </c>
      <c r="L767">
        <v>0</v>
      </c>
      <c r="M767">
        <v>5414.96</v>
      </c>
      <c r="N767" t="s">
        <v>52</v>
      </c>
      <c r="O767" t="s">
        <v>35</v>
      </c>
      <c r="P767" t="s">
        <v>26</v>
      </c>
      <c r="Q767">
        <f>Sales_Data[[#This Row],[Quantity]]*Sales_Data[[#This Row],[Unit_Price]]</f>
        <v>8654.35</v>
      </c>
      <c r="R767">
        <f>Sales_Data[[#This Row],[Gross_Sales]]*Sales_Data[[#This Row],[Discount]]</f>
        <v>0</v>
      </c>
      <c r="S767">
        <f>Sales_Data[[#This Row],[Gross_Sales]]-Sales_Data[[#This Row],[Discount_Amount]]</f>
        <v>8654.35</v>
      </c>
      <c r="T767">
        <f>Sales_Data[[#This Row],[Net Sales]]-Sales_Data[[#This Row],[Cost]]</f>
        <v>3239.3900000000003</v>
      </c>
      <c r="U767" s="2">
        <f>Sales_Data[[#This Row],[Profit]]/Sales_Data[[#This Row],[Net Sales]]</f>
        <v>0.37430771808396934</v>
      </c>
      <c r="V767">
        <f>YEAR(Sales_Data[[#This Row],[Order_Date]])</f>
        <v>2025</v>
      </c>
      <c r="W767" t="str">
        <f>TEXT(Sales_Data[[#This Row],[Order_Date]],"mmm")</f>
        <v>Feb</v>
      </c>
      <c r="X767">
        <f>MONTH(Sales_Data[[#This Row],[Order_Date]])</f>
        <v>2</v>
      </c>
      <c r="Y767" t="str">
        <f>"Q"&amp;ROUNDUP(MONTH(Sales_Data[[#This Row],[Order_Date]])/3,0)</f>
        <v>Q1</v>
      </c>
    </row>
    <row r="768" spans="1:25" x14ac:dyDescent="0.3">
      <c r="A768" t="s">
        <v>1611</v>
      </c>
      <c r="B768" s="1">
        <v>45811</v>
      </c>
      <c r="C768" t="s">
        <v>614</v>
      </c>
      <c r="D768" t="s">
        <v>229</v>
      </c>
      <c r="E768" t="s">
        <v>48</v>
      </c>
      <c r="F768" t="s">
        <v>126</v>
      </c>
      <c r="G768" t="s">
        <v>75</v>
      </c>
      <c r="H768" t="s">
        <v>114</v>
      </c>
      <c r="I768" t="s">
        <v>206</v>
      </c>
      <c r="J768">
        <v>2</v>
      </c>
      <c r="K768">
        <v>12632.24</v>
      </c>
      <c r="L768">
        <v>0.05</v>
      </c>
      <c r="M768">
        <v>20158.509999999998</v>
      </c>
      <c r="N768" t="s">
        <v>52</v>
      </c>
      <c r="O768" t="s">
        <v>25</v>
      </c>
      <c r="P768" t="s">
        <v>26</v>
      </c>
      <c r="Q768">
        <f>Sales_Data[[#This Row],[Quantity]]*Sales_Data[[#This Row],[Unit_Price]]</f>
        <v>25264.48</v>
      </c>
      <c r="R768">
        <f>Sales_Data[[#This Row],[Gross_Sales]]*Sales_Data[[#This Row],[Discount]]</f>
        <v>1263.2240000000002</v>
      </c>
      <c r="S768">
        <f>Sales_Data[[#This Row],[Gross_Sales]]-Sales_Data[[#This Row],[Discount_Amount]]</f>
        <v>24001.256000000001</v>
      </c>
      <c r="T768">
        <f>Sales_Data[[#This Row],[Net Sales]]-Sales_Data[[#This Row],[Cost]]</f>
        <v>3842.7460000000028</v>
      </c>
      <c r="U768" s="2">
        <f>Sales_Data[[#This Row],[Profit]]/Sales_Data[[#This Row],[Net Sales]]</f>
        <v>0.16010603778402274</v>
      </c>
      <c r="V768">
        <f>YEAR(Sales_Data[[#This Row],[Order_Date]])</f>
        <v>2025</v>
      </c>
      <c r="W768" t="str">
        <f>TEXT(Sales_Data[[#This Row],[Order_Date]],"mmm")</f>
        <v>Jun</v>
      </c>
      <c r="X768">
        <f>MONTH(Sales_Data[[#This Row],[Order_Date]])</f>
        <v>6</v>
      </c>
      <c r="Y768" t="str">
        <f>"Q"&amp;ROUNDUP(MONTH(Sales_Data[[#This Row],[Order_Date]])/3,0)</f>
        <v>Q2</v>
      </c>
    </row>
    <row r="769" spans="1:25" x14ac:dyDescent="0.3">
      <c r="A769" t="s">
        <v>1612</v>
      </c>
      <c r="B769" s="1">
        <v>45907</v>
      </c>
      <c r="C769" t="s">
        <v>1613</v>
      </c>
      <c r="D769" t="s">
        <v>56</v>
      </c>
      <c r="E769" t="s">
        <v>19</v>
      </c>
      <c r="F769" t="s">
        <v>81</v>
      </c>
      <c r="G769" t="s">
        <v>32</v>
      </c>
      <c r="H769" t="s">
        <v>50</v>
      </c>
      <c r="I769" t="s">
        <v>58</v>
      </c>
      <c r="J769">
        <v>3</v>
      </c>
      <c r="K769">
        <v>2249.67</v>
      </c>
      <c r="L769">
        <v>0</v>
      </c>
      <c r="M769">
        <v>5380.2</v>
      </c>
      <c r="N769" t="s">
        <v>109</v>
      </c>
      <c r="O769" t="s">
        <v>35</v>
      </c>
      <c r="P769" t="s">
        <v>44</v>
      </c>
      <c r="Q769">
        <f>Sales_Data[[#This Row],[Quantity]]*Sales_Data[[#This Row],[Unit_Price]]</f>
        <v>6749.01</v>
      </c>
      <c r="R769">
        <f>Sales_Data[[#This Row],[Gross_Sales]]*Sales_Data[[#This Row],[Discount]]</f>
        <v>0</v>
      </c>
      <c r="S769">
        <f>Sales_Data[[#This Row],[Gross_Sales]]-Sales_Data[[#This Row],[Discount_Amount]]</f>
        <v>6749.01</v>
      </c>
      <c r="T769">
        <f>Sales_Data[[#This Row],[Net Sales]]-Sales_Data[[#This Row],[Cost]]</f>
        <v>1368.8100000000004</v>
      </c>
      <c r="U769" s="2">
        <f>Sales_Data[[#This Row],[Profit]]/Sales_Data[[#This Row],[Net Sales]]</f>
        <v>0.20281641307391757</v>
      </c>
      <c r="V769">
        <f>YEAR(Sales_Data[[#This Row],[Order_Date]])</f>
        <v>2025</v>
      </c>
      <c r="W769" t="str">
        <f>TEXT(Sales_Data[[#This Row],[Order_Date]],"mmm")</f>
        <v>Sep</v>
      </c>
      <c r="X769">
        <f>MONTH(Sales_Data[[#This Row],[Order_Date]])</f>
        <v>9</v>
      </c>
      <c r="Y769" t="str">
        <f>"Q"&amp;ROUNDUP(MONTH(Sales_Data[[#This Row],[Order_Date]])/3,0)</f>
        <v>Q3</v>
      </c>
    </row>
    <row r="770" spans="1:25" x14ac:dyDescent="0.3">
      <c r="A770" t="s">
        <v>1614</v>
      </c>
      <c r="B770" s="1">
        <v>45819</v>
      </c>
      <c r="C770" t="s">
        <v>640</v>
      </c>
      <c r="D770" t="s">
        <v>419</v>
      </c>
      <c r="E770" t="s">
        <v>39</v>
      </c>
      <c r="F770" t="s">
        <v>40</v>
      </c>
      <c r="G770" t="s">
        <v>67</v>
      </c>
      <c r="H770" t="s">
        <v>121</v>
      </c>
      <c r="I770" t="s">
        <v>122</v>
      </c>
      <c r="J770">
        <v>1</v>
      </c>
      <c r="K770">
        <v>6212.08</v>
      </c>
      <c r="L770">
        <v>0.1</v>
      </c>
      <c r="M770">
        <v>3568.27</v>
      </c>
      <c r="N770" t="s">
        <v>109</v>
      </c>
      <c r="O770" t="s">
        <v>53</v>
      </c>
      <c r="P770" t="s">
        <v>71</v>
      </c>
      <c r="Q770">
        <f>Sales_Data[[#This Row],[Quantity]]*Sales_Data[[#This Row],[Unit_Price]]</f>
        <v>6212.08</v>
      </c>
      <c r="R770">
        <f>Sales_Data[[#This Row],[Gross_Sales]]*Sales_Data[[#This Row],[Discount]]</f>
        <v>621.20800000000008</v>
      </c>
      <c r="S770">
        <f>Sales_Data[[#This Row],[Gross_Sales]]-Sales_Data[[#This Row],[Discount_Amount]]</f>
        <v>5590.8719999999994</v>
      </c>
      <c r="T770">
        <f>Sales_Data[[#This Row],[Net Sales]]-Sales_Data[[#This Row],[Cost]]</f>
        <v>2022.6019999999994</v>
      </c>
      <c r="U770" s="2">
        <f>Sales_Data[[#This Row],[Profit]]/Sales_Data[[#This Row],[Net Sales]]</f>
        <v>0.36176861140802358</v>
      </c>
      <c r="V770">
        <f>YEAR(Sales_Data[[#This Row],[Order_Date]])</f>
        <v>2025</v>
      </c>
      <c r="W770" t="str">
        <f>TEXT(Sales_Data[[#This Row],[Order_Date]],"mmm")</f>
        <v>Jun</v>
      </c>
      <c r="X770">
        <f>MONTH(Sales_Data[[#This Row],[Order_Date]])</f>
        <v>6</v>
      </c>
      <c r="Y770" t="str">
        <f>"Q"&amp;ROUNDUP(MONTH(Sales_Data[[#This Row],[Order_Date]])/3,0)</f>
        <v>Q2</v>
      </c>
    </row>
    <row r="771" spans="1:25" x14ac:dyDescent="0.3">
      <c r="A771" t="s">
        <v>1615</v>
      </c>
      <c r="B771" s="1">
        <v>45775</v>
      </c>
      <c r="C771" t="s">
        <v>237</v>
      </c>
      <c r="D771" t="s">
        <v>511</v>
      </c>
      <c r="E771" t="s">
        <v>48</v>
      </c>
      <c r="F771" t="s">
        <v>132</v>
      </c>
      <c r="G771" t="s">
        <v>67</v>
      </c>
      <c r="H771" t="s">
        <v>68</v>
      </c>
      <c r="I771" t="s">
        <v>97</v>
      </c>
      <c r="J771">
        <v>4</v>
      </c>
      <c r="K771">
        <v>58439.56</v>
      </c>
      <c r="L771">
        <v>0.05</v>
      </c>
      <c r="M771">
        <v>148291.74</v>
      </c>
      <c r="N771" t="s">
        <v>83</v>
      </c>
      <c r="O771" t="s">
        <v>25</v>
      </c>
      <c r="P771" t="s">
        <v>44</v>
      </c>
      <c r="Q771">
        <f>Sales_Data[[#This Row],[Quantity]]*Sales_Data[[#This Row],[Unit_Price]]</f>
        <v>233758.24</v>
      </c>
      <c r="R771">
        <f>Sales_Data[[#This Row],[Gross_Sales]]*Sales_Data[[#This Row],[Discount]]</f>
        <v>11687.912</v>
      </c>
      <c r="S771">
        <f>Sales_Data[[#This Row],[Gross_Sales]]-Sales_Data[[#This Row],[Discount_Amount]]</f>
        <v>222070.32799999998</v>
      </c>
      <c r="T771">
        <f>Sales_Data[[#This Row],[Net Sales]]-Sales_Data[[#This Row],[Cost]]</f>
        <v>73778.587999999989</v>
      </c>
      <c r="U771" s="2">
        <f>Sales_Data[[#This Row],[Profit]]/Sales_Data[[#This Row],[Net Sales]]</f>
        <v>0.33223073368000788</v>
      </c>
      <c r="V771">
        <f>YEAR(Sales_Data[[#This Row],[Order_Date]])</f>
        <v>2025</v>
      </c>
      <c r="W771" t="str">
        <f>TEXT(Sales_Data[[#This Row],[Order_Date]],"mmm")</f>
        <v>Apr</v>
      </c>
      <c r="X771">
        <f>MONTH(Sales_Data[[#This Row],[Order_Date]])</f>
        <v>4</v>
      </c>
      <c r="Y771" t="str">
        <f>"Q"&amp;ROUNDUP(MONTH(Sales_Data[[#This Row],[Order_Date]])/3,0)</f>
        <v>Q2</v>
      </c>
    </row>
    <row r="772" spans="1:25" x14ac:dyDescent="0.3">
      <c r="A772" t="s">
        <v>1616</v>
      </c>
      <c r="B772" s="1">
        <v>45916</v>
      </c>
      <c r="C772" t="s">
        <v>1525</v>
      </c>
      <c r="D772" t="s">
        <v>168</v>
      </c>
      <c r="E772" t="s">
        <v>30</v>
      </c>
      <c r="F772" t="s">
        <v>31</v>
      </c>
      <c r="G772" t="s">
        <v>67</v>
      </c>
      <c r="H772" t="s">
        <v>121</v>
      </c>
      <c r="I772" t="s">
        <v>142</v>
      </c>
      <c r="J772">
        <v>3</v>
      </c>
      <c r="K772">
        <v>4390.76</v>
      </c>
      <c r="L772">
        <v>0</v>
      </c>
      <c r="M772">
        <v>8409.65</v>
      </c>
      <c r="N772" t="s">
        <v>24</v>
      </c>
      <c r="O772" t="s">
        <v>25</v>
      </c>
      <c r="P772" t="s">
        <v>44</v>
      </c>
      <c r="Q772">
        <f>Sales_Data[[#This Row],[Quantity]]*Sales_Data[[#This Row],[Unit_Price]]</f>
        <v>13172.28</v>
      </c>
      <c r="R772">
        <f>Sales_Data[[#This Row],[Gross_Sales]]*Sales_Data[[#This Row],[Discount]]</f>
        <v>0</v>
      </c>
      <c r="S772">
        <f>Sales_Data[[#This Row],[Gross_Sales]]-Sales_Data[[#This Row],[Discount_Amount]]</f>
        <v>13172.28</v>
      </c>
      <c r="T772">
        <f>Sales_Data[[#This Row],[Net Sales]]-Sales_Data[[#This Row],[Cost]]</f>
        <v>4762.630000000001</v>
      </c>
      <c r="U772" s="2">
        <f>Sales_Data[[#This Row],[Profit]]/Sales_Data[[#This Row],[Net Sales]]</f>
        <v>0.36156458866650276</v>
      </c>
      <c r="V772">
        <f>YEAR(Sales_Data[[#This Row],[Order_Date]])</f>
        <v>2025</v>
      </c>
      <c r="W772" t="str">
        <f>TEXT(Sales_Data[[#This Row],[Order_Date]],"mmm")</f>
        <v>Sep</v>
      </c>
      <c r="X772">
        <f>MONTH(Sales_Data[[#This Row],[Order_Date]])</f>
        <v>9</v>
      </c>
      <c r="Y772" t="str">
        <f>"Q"&amp;ROUNDUP(MONTH(Sales_Data[[#This Row],[Order_Date]])/3,0)</f>
        <v>Q3</v>
      </c>
    </row>
    <row r="773" spans="1:25" x14ac:dyDescent="0.3">
      <c r="A773" t="s">
        <v>1617</v>
      </c>
      <c r="B773" s="1">
        <v>45963</v>
      </c>
      <c r="C773" t="s">
        <v>268</v>
      </c>
      <c r="D773" t="s">
        <v>1122</v>
      </c>
      <c r="E773" t="s">
        <v>19</v>
      </c>
      <c r="F773" t="s">
        <v>66</v>
      </c>
      <c r="G773" t="s">
        <v>67</v>
      </c>
      <c r="H773" t="s">
        <v>88</v>
      </c>
      <c r="I773" t="s">
        <v>89</v>
      </c>
      <c r="J773">
        <v>5</v>
      </c>
      <c r="K773">
        <v>9539.9</v>
      </c>
      <c r="L773">
        <v>0.05</v>
      </c>
      <c r="M773">
        <v>28913.45</v>
      </c>
      <c r="N773" t="s">
        <v>24</v>
      </c>
      <c r="O773" t="s">
        <v>35</v>
      </c>
      <c r="P773" t="s">
        <v>71</v>
      </c>
      <c r="Q773">
        <f>Sales_Data[[#This Row],[Quantity]]*Sales_Data[[#This Row],[Unit_Price]]</f>
        <v>47699.5</v>
      </c>
      <c r="R773">
        <f>Sales_Data[[#This Row],[Gross_Sales]]*Sales_Data[[#This Row],[Discount]]</f>
        <v>2384.9749999999999</v>
      </c>
      <c r="S773">
        <f>Sales_Data[[#This Row],[Gross_Sales]]-Sales_Data[[#This Row],[Discount_Amount]]</f>
        <v>45314.525000000001</v>
      </c>
      <c r="T773">
        <f>Sales_Data[[#This Row],[Net Sales]]-Sales_Data[[#This Row],[Cost]]</f>
        <v>16401.075000000001</v>
      </c>
      <c r="U773" s="2">
        <f>Sales_Data[[#This Row],[Profit]]/Sales_Data[[#This Row],[Net Sales]]</f>
        <v>0.36193858371019005</v>
      </c>
      <c r="V773">
        <f>YEAR(Sales_Data[[#This Row],[Order_Date]])</f>
        <v>2025</v>
      </c>
      <c r="W773" t="str">
        <f>TEXT(Sales_Data[[#This Row],[Order_Date]],"mmm")</f>
        <v>Nov</v>
      </c>
      <c r="X773">
        <f>MONTH(Sales_Data[[#This Row],[Order_Date]])</f>
        <v>11</v>
      </c>
      <c r="Y773" t="str">
        <f>"Q"&amp;ROUNDUP(MONTH(Sales_Data[[#This Row],[Order_Date]])/3,0)</f>
        <v>Q4</v>
      </c>
    </row>
    <row r="774" spans="1:25" x14ac:dyDescent="0.3">
      <c r="A774" t="s">
        <v>1618</v>
      </c>
      <c r="B774" s="1">
        <v>45925</v>
      </c>
      <c r="C774" t="s">
        <v>1619</v>
      </c>
      <c r="D774" t="s">
        <v>715</v>
      </c>
      <c r="E774" t="s">
        <v>30</v>
      </c>
      <c r="F774" t="s">
        <v>156</v>
      </c>
      <c r="G774" t="s">
        <v>41</v>
      </c>
      <c r="H774" t="s">
        <v>147</v>
      </c>
      <c r="I774" t="s">
        <v>369</v>
      </c>
      <c r="J774">
        <v>3</v>
      </c>
      <c r="K774">
        <v>3383.79</v>
      </c>
      <c r="L774">
        <v>0.15</v>
      </c>
      <c r="M774">
        <v>7369.08</v>
      </c>
      <c r="N774" t="s">
        <v>70</v>
      </c>
      <c r="O774" t="s">
        <v>35</v>
      </c>
      <c r="P774" t="s">
        <v>71</v>
      </c>
      <c r="Q774">
        <f>Sales_Data[[#This Row],[Quantity]]*Sales_Data[[#This Row],[Unit_Price]]</f>
        <v>10151.369999999999</v>
      </c>
      <c r="R774">
        <f>Sales_Data[[#This Row],[Gross_Sales]]*Sales_Data[[#This Row],[Discount]]</f>
        <v>1522.7054999999998</v>
      </c>
      <c r="S774">
        <f>Sales_Data[[#This Row],[Gross_Sales]]-Sales_Data[[#This Row],[Discount_Amount]]</f>
        <v>8628.664499999999</v>
      </c>
      <c r="T774">
        <f>Sales_Data[[#This Row],[Net Sales]]-Sales_Data[[#This Row],[Cost]]</f>
        <v>1259.584499999999</v>
      </c>
      <c r="U774" s="2">
        <f>Sales_Data[[#This Row],[Profit]]/Sales_Data[[#This Row],[Net Sales]]</f>
        <v>0.14597676152549438</v>
      </c>
      <c r="V774">
        <f>YEAR(Sales_Data[[#This Row],[Order_Date]])</f>
        <v>2025</v>
      </c>
      <c r="W774" t="str">
        <f>TEXT(Sales_Data[[#This Row],[Order_Date]],"mmm")</f>
        <v>Sep</v>
      </c>
      <c r="X774">
        <f>MONTH(Sales_Data[[#This Row],[Order_Date]])</f>
        <v>9</v>
      </c>
      <c r="Y774" t="str">
        <f>"Q"&amp;ROUNDUP(MONTH(Sales_Data[[#This Row],[Order_Date]])/3,0)</f>
        <v>Q3</v>
      </c>
    </row>
    <row r="775" spans="1:25" x14ac:dyDescent="0.3">
      <c r="A775" t="s">
        <v>1620</v>
      </c>
      <c r="B775" s="1">
        <v>45711</v>
      </c>
      <c r="C775" t="s">
        <v>1621</v>
      </c>
      <c r="D775" t="s">
        <v>463</v>
      </c>
      <c r="E775" t="s">
        <v>19</v>
      </c>
      <c r="F775" t="s">
        <v>81</v>
      </c>
      <c r="G775" t="s">
        <v>21</v>
      </c>
      <c r="H775" t="s">
        <v>22</v>
      </c>
      <c r="I775" t="s">
        <v>23</v>
      </c>
      <c r="J775">
        <v>2</v>
      </c>
      <c r="K775">
        <v>10446.18</v>
      </c>
      <c r="L775">
        <v>0.15</v>
      </c>
      <c r="M775">
        <v>14489.9</v>
      </c>
      <c r="N775" t="s">
        <v>70</v>
      </c>
      <c r="O775" t="s">
        <v>35</v>
      </c>
      <c r="P775" t="s">
        <v>26</v>
      </c>
      <c r="Q775">
        <f>Sales_Data[[#This Row],[Quantity]]*Sales_Data[[#This Row],[Unit_Price]]</f>
        <v>20892.36</v>
      </c>
      <c r="R775">
        <f>Sales_Data[[#This Row],[Gross_Sales]]*Sales_Data[[#This Row],[Discount]]</f>
        <v>3133.8539999999998</v>
      </c>
      <c r="S775">
        <f>Sales_Data[[#This Row],[Gross_Sales]]-Sales_Data[[#This Row],[Discount_Amount]]</f>
        <v>17758.506000000001</v>
      </c>
      <c r="T775">
        <f>Sales_Data[[#This Row],[Net Sales]]-Sales_Data[[#This Row],[Cost]]</f>
        <v>3268.6060000000016</v>
      </c>
      <c r="U775" s="2">
        <f>Sales_Data[[#This Row],[Profit]]/Sales_Data[[#This Row],[Net Sales]]</f>
        <v>0.18405861393970874</v>
      </c>
      <c r="V775">
        <f>YEAR(Sales_Data[[#This Row],[Order_Date]])</f>
        <v>2025</v>
      </c>
      <c r="W775" t="str">
        <f>TEXT(Sales_Data[[#This Row],[Order_Date]],"mmm")</f>
        <v>Feb</v>
      </c>
      <c r="X775">
        <f>MONTH(Sales_Data[[#This Row],[Order_Date]])</f>
        <v>2</v>
      </c>
      <c r="Y775" t="str">
        <f>"Q"&amp;ROUNDUP(MONTH(Sales_Data[[#This Row],[Order_Date]])/3,0)</f>
        <v>Q1</v>
      </c>
    </row>
    <row r="776" spans="1:25" x14ac:dyDescent="0.3">
      <c r="A776" t="s">
        <v>1622</v>
      </c>
      <c r="B776" s="1">
        <v>45893</v>
      </c>
      <c r="C776" t="s">
        <v>1015</v>
      </c>
      <c r="D776" t="s">
        <v>56</v>
      </c>
      <c r="E776" t="s">
        <v>48</v>
      </c>
      <c r="F776" t="s">
        <v>152</v>
      </c>
      <c r="G776" t="s">
        <v>41</v>
      </c>
      <c r="H776" t="s">
        <v>147</v>
      </c>
      <c r="I776" t="s">
        <v>148</v>
      </c>
      <c r="J776">
        <v>2</v>
      </c>
      <c r="K776">
        <v>5909.94</v>
      </c>
      <c r="L776">
        <v>0</v>
      </c>
      <c r="M776">
        <v>8904.7000000000007</v>
      </c>
      <c r="N776" t="s">
        <v>52</v>
      </c>
      <c r="O776" t="s">
        <v>35</v>
      </c>
      <c r="P776" t="s">
        <v>44</v>
      </c>
      <c r="Q776">
        <f>Sales_Data[[#This Row],[Quantity]]*Sales_Data[[#This Row],[Unit_Price]]</f>
        <v>11819.88</v>
      </c>
      <c r="R776">
        <f>Sales_Data[[#This Row],[Gross_Sales]]*Sales_Data[[#This Row],[Discount]]</f>
        <v>0</v>
      </c>
      <c r="S776">
        <f>Sales_Data[[#This Row],[Gross_Sales]]-Sales_Data[[#This Row],[Discount_Amount]]</f>
        <v>11819.88</v>
      </c>
      <c r="T776">
        <f>Sales_Data[[#This Row],[Net Sales]]-Sales_Data[[#This Row],[Cost]]</f>
        <v>2915.1799999999985</v>
      </c>
      <c r="U776" s="2">
        <f>Sales_Data[[#This Row],[Profit]]/Sales_Data[[#This Row],[Net Sales]]</f>
        <v>0.24663363756654033</v>
      </c>
      <c r="V776">
        <f>YEAR(Sales_Data[[#This Row],[Order_Date]])</f>
        <v>2025</v>
      </c>
      <c r="W776" t="str">
        <f>TEXT(Sales_Data[[#This Row],[Order_Date]],"mmm")</f>
        <v>Aug</v>
      </c>
      <c r="X776">
        <f>MONTH(Sales_Data[[#This Row],[Order_Date]])</f>
        <v>8</v>
      </c>
      <c r="Y776" t="str">
        <f>"Q"&amp;ROUNDUP(MONTH(Sales_Data[[#This Row],[Order_Date]])/3,0)</f>
        <v>Q3</v>
      </c>
    </row>
    <row r="777" spans="1:25" x14ac:dyDescent="0.3">
      <c r="A777" t="s">
        <v>1623</v>
      </c>
      <c r="B777" s="1">
        <v>45879</v>
      </c>
      <c r="C777" t="s">
        <v>1624</v>
      </c>
      <c r="D777" t="s">
        <v>1026</v>
      </c>
      <c r="E777" t="s">
        <v>30</v>
      </c>
      <c r="F777" t="s">
        <v>101</v>
      </c>
      <c r="G777" t="s">
        <v>75</v>
      </c>
      <c r="H777" t="s">
        <v>256</v>
      </c>
      <c r="I777" t="s">
        <v>257</v>
      </c>
      <c r="J777">
        <v>1</v>
      </c>
      <c r="K777">
        <v>3080.22</v>
      </c>
      <c r="L777">
        <v>0.1</v>
      </c>
      <c r="M777">
        <v>1948.68</v>
      </c>
      <c r="N777" t="s">
        <v>83</v>
      </c>
      <c r="O777" t="s">
        <v>25</v>
      </c>
      <c r="P777" t="s">
        <v>44</v>
      </c>
      <c r="Q777">
        <f>Sales_Data[[#This Row],[Quantity]]*Sales_Data[[#This Row],[Unit_Price]]</f>
        <v>3080.22</v>
      </c>
      <c r="R777">
        <f>Sales_Data[[#This Row],[Gross_Sales]]*Sales_Data[[#This Row],[Discount]]</f>
        <v>308.02199999999999</v>
      </c>
      <c r="S777">
        <f>Sales_Data[[#This Row],[Gross_Sales]]-Sales_Data[[#This Row],[Discount_Amount]]</f>
        <v>2772.1979999999999</v>
      </c>
      <c r="T777">
        <f>Sales_Data[[#This Row],[Net Sales]]-Sales_Data[[#This Row],[Cost]]</f>
        <v>823.5179999999998</v>
      </c>
      <c r="U777" s="2">
        <f>Sales_Data[[#This Row],[Profit]]/Sales_Data[[#This Row],[Net Sales]]</f>
        <v>0.29706319678464521</v>
      </c>
      <c r="V777">
        <f>YEAR(Sales_Data[[#This Row],[Order_Date]])</f>
        <v>2025</v>
      </c>
      <c r="W777" t="str">
        <f>TEXT(Sales_Data[[#This Row],[Order_Date]],"mmm")</f>
        <v>Aug</v>
      </c>
      <c r="X777">
        <f>MONTH(Sales_Data[[#This Row],[Order_Date]])</f>
        <v>8</v>
      </c>
      <c r="Y777" t="str">
        <f>"Q"&amp;ROUNDUP(MONTH(Sales_Data[[#This Row],[Order_Date]])/3,0)</f>
        <v>Q3</v>
      </c>
    </row>
    <row r="778" spans="1:25" x14ac:dyDescent="0.3">
      <c r="A778" t="s">
        <v>1625</v>
      </c>
      <c r="B778" s="1">
        <v>45908</v>
      </c>
      <c r="C778" t="s">
        <v>1626</v>
      </c>
      <c r="D778" t="s">
        <v>18</v>
      </c>
      <c r="E778" t="s">
        <v>48</v>
      </c>
      <c r="F778" t="s">
        <v>49</v>
      </c>
      <c r="G778" t="s">
        <v>67</v>
      </c>
      <c r="H778" t="s">
        <v>121</v>
      </c>
      <c r="I778" t="s">
        <v>142</v>
      </c>
      <c r="J778">
        <v>2</v>
      </c>
      <c r="K778">
        <v>2364.5</v>
      </c>
      <c r="L778">
        <v>0</v>
      </c>
      <c r="M778">
        <v>3683.67</v>
      </c>
      <c r="N778" t="s">
        <v>109</v>
      </c>
      <c r="O778" t="s">
        <v>35</v>
      </c>
      <c r="P778" t="s">
        <v>44</v>
      </c>
      <c r="Q778">
        <f>Sales_Data[[#This Row],[Quantity]]*Sales_Data[[#This Row],[Unit_Price]]</f>
        <v>4729</v>
      </c>
      <c r="R778">
        <f>Sales_Data[[#This Row],[Gross_Sales]]*Sales_Data[[#This Row],[Discount]]</f>
        <v>0</v>
      </c>
      <c r="S778">
        <f>Sales_Data[[#This Row],[Gross_Sales]]-Sales_Data[[#This Row],[Discount_Amount]]</f>
        <v>4729</v>
      </c>
      <c r="T778">
        <f>Sales_Data[[#This Row],[Net Sales]]-Sales_Data[[#This Row],[Cost]]</f>
        <v>1045.33</v>
      </c>
      <c r="U778" s="2">
        <f>Sales_Data[[#This Row],[Profit]]/Sales_Data[[#This Row],[Net Sales]]</f>
        <v>0.22104673292450833</v>
      </c>
      <c r="V778">
        <f>YEAR(Sales_Data[[#This Row],[Order_Date]])</f>
        <v>2025</v>
      </c>
      <c r="W778" t="str">
        <f>TEXT(Sales_Data[[#This Row],[Order_Date]],"mmm")</f>
        <v>Sep</v>
      </c>
      <c r="X778">
        <f>MONTH(Sales_Data[[#This Row],[Order_Date]])</f>
        <v>9</v>
      </c>
      <c r="Y778" t="str">
        <f>"Q"&amp;ROUNDUP(MONTH(Sales_Data[[#This Row],[Order_Date]])/3,0)</f>
        <v>Q3</v>
      </c>
    </row>
    <row r="779" spans="1:25" x14ac:dyDescent="0.3">
      <c r="A779" t="s">
        <v>1627</v>
      </c>
      <c r="B779" s="1">
        <v>45970</v>
      </c>
      <c r="C779" t="s">
        <v>1405</v>
      </c>
      <c r="D779" t="s">
        <v>463</v>
      </c>
      <c r="E779" t="s">
        <v>19</v>
      </c>
      <c r="F779" t="s">
        <v>66</v>
      </c>
      <c r="G779" t="s">
        <v>67</v>
      </c>
      <c r="H779" t="s">
        <v>121</v>
      </c>
      <c r="I779" t="s">
        <v>122</v>
      </c>
      <c r="J779">
        <v>2</v>
      </c>
      <c r="K779">
        <v>6322.28</v>
      </c>
      <c r="L779">
        <v>0</v>
      </c>
      <c r="M779">
        <v>8778.4699999999993</v>
      </c>
      <c r="N779" t="s">
        <v>52</v>
      </c>
      <c r="O779" t="s">
        <v>25</v>
      </c>
      <c r="P779" t="s">
        <v>44</v>
      </c>
      <c r="Q779">
        <f>Sales_Data[[#This Row],[Quantity]]*Sales_Data[[#This Row],[Unit_Price]]</f>
        <v>12644.56</v>
      </c>
      <c r="R779">
        <f>Sales_Data[[#This Row],[Gross_Sales]]*Sales_Data[[#This Row],[Discount]]</f>
        <v>0</v>
      </c>
      <c r="S779">
        <f>Sales_Data[[#This Row],[Gross_Sales]]-Sales_Data[[#This Row],[Discount_Amount]]</f>
        <v>12644.56</v>
      </c>
      <c r="T779">
        <f>Sales_Data[[#This Row],[Net Sales]]-Sales_Data[[#This Row],[Cost]]</f>
        <v>3866.09</v>
      </c>
      <c r="U779" s="2">
        <f>Sales_Data[[#This Row],[Profit]]/Sales_Data[[#This Row],[Net Sales]]</f>
        <v>0.30575124796750541</v>
      </c>
      <c r="V779">
        <f>YEAR(Sales_Data[[#This Row],[Order_Date]])</f>
        <v>2025</v>
      </c>
      <c r="W779" t="str">
        <f>TEXT(Sales_Data[[#This Row],[Order_Date]],"mmm")</f>
        <v>Nov</v>
      </c>
      <c r="X779">
        <f>MONTH(Sales_Data[[#This Row],[Order_Date]])</f>
        <v>11</v>
      </c>
      <c r="Y779" t="str">
        <f>"Q"&amp;ROUNDUP(MONTH(Sales_Data[[#This Row],[Order_Date]])/3,0)</f>
        <v>Q4</v>
      </c>
    </row>
    <row r="780" spans="1:25" x14ac:dyDescent="0.3">
      <c r="A780" t="s">
        <v>1628</v>
      </c>
      <c r="B780" s="1">
        <v>45769</v>
      </c>
      <c r="C780" t="s">
        <v>1629</v>
      </c>
      <c r="D780" t="s">
        <v>160</v>
      </c>
      <c r="E780" t="s">
        <v>48</v>
      </c>
      <c r="F780" t="s">
        <v>126</v>
      </c>
      <c r="G780" t="s">
        <v>41</v>
      </c>
      <c r="H780" t="s">
        <v>171</v>
      </c>
      <c r="I780" t="s">
        <v>191</v>
      </c>
      <c r="J780">
        <v>2</v>
      </c>
      <c r="K780">
        <v>60700.58</v>
      </c>
      <c r="L780">
        <v>0.05</v>
      </c>
      <c r="M780">
        <v>75769.31</v>
      </c>
      <c r="N780" t="s">
        <v>70</v>
      </c>
      <c r="O780" t="s">
        <v>53</v>
      </c>
      <c r="P780" t="s">
        <v>44</v>
      </c>
      <c r="Q780">
        <f>Sales_Data[[#This Row],[Quantity]]*Sales_Data[[#This Row],[Unit_Price]]</f>
        <v>121401.16</v>
      </c>
      <c r="R780">
        <f>Sales_Data[[#This Row],[Gross_Sales]]*Sales_Data[[#This Row],[Discount]]</f>
        <v>6070.0580000000009</v>
      </c>
      <c r="S780">
        <f>Sales_Data[[#This Row],[Gross_Sales]]-Sales_Data[[#This Row],[Discount_Amount]]</f>
        <v>115331.102</v>
      </c>
      <c r="T780">
        <f>Sales_Data[[#This Row],[Net Sales]]-Sales_Data[[#This Row],[Cost]]</f>
        <v>39561.792000000001</v>
      </c>
      <c r="U780" s="2">
        <f>Sales_Data[[#This Row],[Profit]]/Sales_Data[[#This Row],[Net Sales]]</f>
        <v>0.34302795441944189</v>
      </c>
      <c r="V780">
        <f>YEAR(Sales_Data[[#This Row],[Order_Date]])</f>
        <v>2025</v>
      </c>
      <c r="W780" t="str">
        <f>TEXT(Sales_Data[[#This Row],[Order_Date]],"mmm")</f>
        <v>Apr</v>
      </c>
      <c r="X780">
        <f>MONTH(Sales_Data[[#This Row],[Order_Date]])</f>
        <v>4</v>
      </c>
      <c r="Y780" t="str">
        <f>"Q"&amp;ROUNDUP(MONTH(Sales_Data[[#This Row],[Order_Date]])/3,0)</f>
        <v>Q2</v>
      </c>
    </row>
    <row r="781" spans="1:25" x14ac:dyDescent="0.3">
      <c r="A781" t="s">
        <v>1630</v>
      </c>
      <c r="B781" s="1">
        <v>45912</v>
      </c>
      <c r="C781" t="s">
        <v>1631</v>
      </c>
      <c r="D781" t="s">
        <v>205</v>
      </c>
      <c r="E781" t="s">
        <v>39</v>
      </c>
      <c r="F781" t="s">
        <v>107</v>
      </c>
      <c r="G781" t="s">
        <v>67</v>
      </c>
      <c r="H781" t="s">
        <v>68</v>
      </c>
      <c r="I781" t="s">
        <v>69</v>
      </c>
      <c r="J781">
        <v>2</v>
      </c>
      <c r="K781">
        <v>2406.6999999999998</v>
      </c>
      <c r="L781">
        <v>0</v>
      </c>
      <c r="M781">
        <v>3593.49</v>
      </c>
      <c r="N781" t="s">
        <v>52</v>
      </c>
      <c r="O781" t="s">
        <v>35</v>
      </c>
      <c r="P781" t="s">
        <v>26</v>
      </c>
      <c r="Q781">
        <f>Sales_Data[[#This Row],[Quantity]]*Sales_Data[[#This Row],[Unit_Price]]</f>
        <v>4813.3999999999996</v>
      </c>
      <c r="R781">
        <f>Sales_Data[[#This Row],[Gross_Sales]]*Sales_Data[[#This Row],[Discount]]</f>
        <v>0</v>
      </c>
      <c r="S781">
        <f>Sales_Data[[#This Row],[Gross_Sales]]-Sales_Data[[#This Row],[Discount_Amount]]</f>
        <v>4813.3999999999996</v>
      </c>
      <c r="T781">
        <f>Sales_Data[[#This Row],[Net Sales]]-Sales_Data[[#This Row],[Cost]]</f>
        <v>1219.9099999999999</v>
      </c>
      <c r="U781" s="2">
        <f>Sales_Data[[#This Row],[Profit]]/Sales_Data[[#This Row],[Net Sales]]</f>
        <v>0.25344039556238834</v>
      </c>
      <c r="V781">
        <f>YEAR(Sales_Data[[#This Row],[Order_Date]])</f>
        <v>2025</v>
      </c>
      <c r="W781" t="str">
        <f>TEXT(Sales_Data[[#This Row],[Order_Date]],"mmm")</f>
        <v>Sep</v>
      </c>
      <c r="X781">
        <f>MONTH(Sales_Data[[#This Row],[Order_Date]])</f>
        <v>9</v>
      </c>
      <c r="Y781" t="str">
        <f>"Q"&amp;ROUNDUP(MONTH(Sales_Data[[#This Row],[Order_Date]])/3,0)</f>
        <v>Q3</v>
      </c>
    </row>
    <row r="782" spans="1:25" x14ac:dyDescent="0.3">
      <c r="A782" t="s">
        <v>1632</v>
      </c>
      <c r="B782" s="1">
        <v>45960</v>
      </c>
      <c r="C782" t="s">
        <v>1633</v>
      </c>
      <c r="D782" t="s">
        <v>527</v>
      </c>
      <c r="E782" t="s">
        <v>39</v>
      </c>
      <c r="F782" t="s">
        <v>107</v>
      </c>
      <c r="G782" t="s">
        <v>21</v>
      </c>
      <c r="H782" t="s">
        <v>230</v>
      </c>
      <c r="I782" t="s">
        <v>231</v>
      </c>
      <c r="J782">
        <v>1</v>
      </c>
      <c r="K782">
        <v>6602.86</v>
      </c>
      <c r="L782">
        <v>0.1</v>
      </c>
      <c r="M782">
        <v>4990.41</v>
      </c>
      <c r="N782" t="s">
        <v>24</v>
      </c>
      <c r="O782" t="s">
        <v>35</v>
      </c>
      <c r="P782" t="s">
        <v>71</v>
      </c>
      <c r="Q782">
        <f>Sales_Data[[#This Row],[Quantity]]*Sales_Data[[#This Row],[Unit_Price]]</f>
        <v>6602.86</v>
      </c>
      <c r="R782">
        <f>Sales_Data[[#This Row],[Gross_Sales]]*Sales_Data[[#This Row],[Discount]]</f>
        <v>660.28600000000006</v>
      </c>
      <c r="S782">
        <f>Sales_Data[[#This Row],[Gross_Sales]]-Sales_Data[[#This Row],[Discount_Amount]]</f>
        <v>5942.5739999999996</v>
      </c>
      <c r="T782">
        <f>Sales_Data[[#This Row],[Net Sales]]-Sales_Data[[#This Row],[Cost]]</f>
        <v>952.16399999999976</v>
      </c>
      <c r="U782" s="2">
        <f>Sales_Data[[#This Row],[Profit]]/Sales_Data[[#This Row],[Net Sales]]</f>
        <v>0.16022753776393864</v>
      </c>
      <c r="V782">
        <f>YEAR(Sales_Data[[#This Row],[Order_Date]])</f>
        <v>2025</v>
      </c>
      <c r="W782" t="str">
        <f>TEXT(Sales_Data[[#This Row],[Order_Date]],"mmm")</f>
        <v>Oct</v>
      </c>
      <c r="X782">
        <f>MONTH(Sales_Data[[#This Row],[Order_Date]])</f>
        <v>10</v>
      </c>
      <c r="Y782" t="str">
        <f>"Q"&amp;ROUNDUP(MONTH(Sales_Data[[#This Row],[Order_Date]])/3,0)</f>
        <v>Q4</v>
      </c>
    </row>
    <row r="783" spans="1:25" x14ac:dyDescent="0.3">
      <c r="A783" t="s">
        <v>1634</v>
      </c>
      <c r="B783" s="1">
        <v>45864</v>
      </c>
      <c r="C783" t="s">
        <v>1635</v>
      </c>
      <c r="D783" t="s">
        <v>331</v>
      </c>
      <c r="E783" t="s">
        <v>19</v>
      </c>
      <c r="F783" t="s">
        <v>57</v>
      </c>
      <c r="G783" t="s">
        <v>21</v>
      </c>
      <c r="H783" t="s">
        <v>297</v>
      </c>
      <c r="I783" t="s">
        <v>494</v>
      </c>
      <c r="J783">
        <v>2</v>
      </c>
      <c r="K783">
        <v>5027.32</v>
      </c>
      <c r="L783">
        <v>0.15</v>
      </c>
      <c r="M783">
        <v>6820.42</v>
      </c>
      <c r="N783" t="s">
        <v>24</v>
      </c>
      <c r="O783" t="s">
        <v>35</v>
      </c>
      <c r="P783" t="s">
        <v>44</v>
      </c>
      <c r="Q783">
        <f>Sales_Data[[#This Row],[Quantity]]*Sales_Data[[#This Row],[Unit_Price]]</f>
        <v>10054.64</v>
      </c>
      <c r="R783">
        <f>Sales_Data[[#This Row],[Gross_Sales]]*Sales_Data[[#This Row],[Discount]]</f>
        <v>1508.1959999999999</v>
      </c>
      <c r="S783">
        <f>Sales_Data[[#This Row],[Gross_Sales]]-Sales_Data[[#This Row],[Discount_Amount]]</f>
        <v>8546.4439999999995</v>
      </c>
      <c r="T783">
        <f>Sales_Data[[#This Row],[Net Sales]]-Sales_Data[[#This Row],[Cost]]</f>
        <v>1726.0239999999994</v>
      </c>
      <c r="U783" s="2">
        <f>Sales_Data[[#This Row],[Profit]]/Sales_Data[[#This Row],[Net Sales]]</f>
        <v>0.20195814773957443</v>
      </c>
      <c r="V783">
        <f>YEAR(Sales_Data[[#This Row],[Order_Date]])</f>
        <v>2025</v>
      </c>
      <c r="W783" t="str">
        <f>TEXT(Sales_Data[[#This Row],[Order_Date]],"mmm")</f>
        <v>Jul</v>
      </c>
      <c r="X783">
        <f>MONTH(Sales_Data[[#This Row],[Order_Date]])</f>
        <v>7</v>
      </c>
      <c r="Y783" t="str">
        <f>"Q"&amp;ROUNDUP(MONTH(Sales_Data[[#This Row],[Order_Date]])/3,0)</f>
        <v>Q3</v>
      </c>
    </row>
    <row r="784" spans="1:25" x14ac:dyDescent="0.3">
      <c r="A784" t="s">
        <v>1636</v>
      </c>
      <c r="B784" s="1">
        <v>45886</v>
      </c>
      <c r="C784" t="s">
        <v>1637</v>
      </c>
      <c r="D784" t="s">
        <v>141</v>
      </c>
      <c r="E784" t="s">
        <v>119</v>
      </c>
      <c r="F784" t="s">
        <v>146</v>
      </c>
      <c r="G784" t="s">
        <v>41</v>
      </c>
      <c r="H784" t="s">
        <v>102</v>
      </c>
      <c r="I784" t="s">
        <v>103</v>
      </c>
      <c r="J784">
        <v>1</v>
      </c>
      <c r="K784">
        <v>3173.78</v>
      </c>
      <c r="L784">
        <v>0</v>
      </c>
      <c r="M784">
        <v>2615.4</v>
      </c>
      <c r="N784" t="s">
        <v>52</v>
      </c>
      <c r="O784" t="s">
        <v>35</v>
      </c>
      <c r="P784" t="s">
        <v>44</v>
      </c>
      <c r="Q784">
        <f>Sales_Data[[#This Row],[Quantity]]*Sales_Data[[#This Row],[Unit_Price]]</f>
        <v>3173.78</v>
      </c>
      <c r="R784">
        <f>Sales_Data[[#This Row],[Gross_Sales]]*Sales_Data[[#This Row],[Discount]]</f>
        <v>0</v>
      </c>
      <c r="S784">
        <f>Sales_Data[[#This Row],[Gross_Sales]]-Sales_Data[[#This Row],[Discount_Amount]]</f>
        <v>3173.78</v>
      </c>
      <c r="T784">
        <f>Sales_Data[[#This Row],[Net Sales]]-Sales_Data[[#This Row],[Cost]]</f>
        <v>558.38000000000011</v>
      </c>
      <c r="U784" s="2">
        <f>Sales_Data[[#This Row],[Profit]]/Sales_Data[[#This Row],[Net Sales]]</f>
        <v>0.17593532002848342</v>
      </c>
      <c r="V784">
        <f>YEAR(Sales_Data[[#This Row],[Order_Date]])</f>
        <v>2025</v>
      </c>
      <c r="W784" t="str">
        <f>TEXT(Sales_Data[[#This Row],[Order_Date]],"mmm")</f>
        <v>Aug</v>
      </c>
      <c r="X784">
        <f>MONTH(Sales_Data[[#This Row],[Order_Date]])</f>
        <v>8</v>
      </c>
      <c r="Y784" t="str">
        <f>"Q"&amp;ROUNDUP(MONTH(Sales_Data[[#This Row],[Order_Date]])/3,0)</f>
        <v>Q3</v>
      </c>
    </row>
    <row r="785" spans="1:25" x14ac:dyDescent="0.3">
      <c r="A785" t="s">
        <v>1638</v>
      </c>
      <c r="B785" s="1">
        <v>45998</v>
      </c>
      <c r="C785" t="s">
        <v>1639</v>
      </c>
      <c r="D785" t="s">
        <v>422</v>
      </c>
      <c r="E785" t="s">
        <v>119</v>
      </c>
      <c r="F785" t="s">
        <v>146</v>
      </c>
      <c r="G785" t="s">
        <v>67</v>
      </c>
      <c r="H785" t="s">
        <v>133</v>
      </c>
      <c r="I785" t="s">
        <v>134</v>
      </c>
      <c r="J785">
        <v>2</v>
      </c>
      <c r="K785">
        <v>5841.46</v>
      </c>
      <c r="L785">
        <v>0</v>
      </c>
      <c r="M785">
        <v>7786.55</v>
      </c>
      <c r="N785" t="s">
        <v>109</v>
      </c>
      <c r="O785" t="s">
        <v>35</v>
      </c>
      <c r="P785" t="s">
        <v>71</v>
      </c>
      <c r="Q785">
        <f>Sales_Data[[#This Row],[Quantity]]*Sales_Data[[#This Row],[Unit_Price]]</f>
        <v>11682.92</v>
      </c>
      <c r="R785">
        <f>Sales_Data[[#This Row],[Gross_Sales]]*Sales_Data[[#This Row],[Discount]]</f>
        <v>0</v>
      </c>
      <c r="S785">
        <f>Sales_Data[[#This Row],[Gross_Sales]]-Sales_Data[[#This Row],[Discount_Amount]]</f>
        <v>11682.92</v>
      </c>
      <c r="T785">
        <f>Sales_Data[[#This Row],[Net Sales]]-Sales_Data[[#This Row],[Cost]]</f>
        <v>3896.37</v>
      </c>
      <c r="U785" s="2">
        <f>Sales_Data[[#This Row],[Profit]]/Sales_Data[[#This Row],[Net Sales]]</f>
        <v>0.33350994443170029</v>
      </c>
      <c r="V785">
        <f>YEAR(Sales_Data[[#This Row],[Order_Date]])</f>
        <v>2025</v>
      </c>
      <c r="W785" t="str">
        <f>TEXT(Sales_Data[[#This Row],[Order_Date]],"mmm")</f>
        <v>Dec</v>
      </c>
      <c r="X785">
        <f>MONTH(Sales_Data[[#This Row],[Order_Date]])</f>
        <v>12</v>
      </c>
      <c r="Y785" t="str">
        <f>"Q"&amp;ROUNDUP(MONTH(Sales_Data[[#This Row],[Order_Date]])/3,0)</f>
        <v>Q4</v>
      </c>
    </row>
    <row r="786" spans="1:25" x14ac:dyDescent="0.3">
      <c r="A786" t="s">
        <v>1640</v>
      </c>
      <c r="B786" s="1">
        <v>45723</v>
      </c>
      <c r="C786" t="s">
        <v>353</v>
      </c>
      <c r="D786" t="s">
        <v>511</v>
      </c>
      <c r="E786" t="s">
        <v>39</v>
      </c>
      <c r="F786" t="s">
        <v>40</v>
      </c>
      <c r="G786" t="s">
        <v>32</v>
      </c>
      <c r="H786" t="s">
        <v>33</v>
      </c>
      <c r="I786" t="s">
        <v>34</v>
      </c>
      <c r="J786">
        <v>3</v>
      </c>
      <c r="K786">
        <v>5426.74</v>
      </c>
      <c r="L786">
        <v>0.05</v>
      </c>
      <c r="M786">
        <v>13455.71</v>
      </c>
      <c r="N786" t="s">
        <v>52</v>
      </c>
      <c r="O786" t="s">
        <v>35</v>
      </c>
      <c r="P786" t="s">
        <v>44</v>
      </c>
      <c r="Q786">
        <f>Sales_Data[[#This Row],[Quantity]]*Sales_Data[[#This Row],[Unit_Price]]</f>
        <v>16280.22</v>
      </c>
      <c r="R786">
        <f>Sales_Data[[#This Row],[Gross_Sales]]*Sales_Data[[#This Row],[Discount]]</f>
        <v>814.01099999999997</v>
      </c>
      <c r="S786">
        <f>Sales_Data[[#This Row],[Gross_Sales]]-Sales_Data[[#This Row],[Discount_Amount]]</f>
        <v>15466.208999999999</v>
      </c>
      <c r="T786">
        <f>Sales_Data[[#This Row],[Net Sales]]-Sales_Data[[#This Row],[Cost]]</f>
        <v>2010.4989999999998</v>
      </c>
      <c r="U786" s="2">
        <f>Sales_Data[[#This Row],[Profit]]/Sales_Data[[#This Row],[Net Sales]]</f>
        <v>0.1299930060430452</v>
      </c>
      <c r="V786">
        <f>YEAR(Sales_Data[[#This Row],[Order_Date]])</f>
        <v>2025</v>
      </c>
      <c r="W786" t="str">
        <f>TEXT(Sales_Data[[#This Row],[Order_Date]],"mmm")</f>
        <v>Mar</v>
      </c>
      <c r="X786">
        <f>MONTH(Sales_Data[[#This Row],[Order_Date]])</f>
        <v>3</v>
      </c>
      <c r="Y786" t="str">
        <f>"Q"&amp;ROUNDUP(MONTH(Sales_Data[[#This Row],[Order_Date]])/3,0)</f>
        <v>Q1</v>
      </c>
    </row>
    <row r="787" spans="1:25" x14ac:dyDescent="0.3">
      <c r="A787" t="s">
        <v>1641</v>
      </c>
      <c r="B787" s="1">
        <v>45732</v>
      </c>
      <c r="C787" t="s">
        <v>1642</v>
      </c>
      <c r="D787" t="s">
        <v>397</v>
      </c>
      <c r="E787" t="s">
        <v>39</v>
      </c>
      <c r="F787" t="s">
        <v>96</v>
      </c>
      <c r="G787" t="s">
        <v>75</v>
      </c>
      <c r="H787" t="s">
        <v>256</v>
      </c>
      <c r="I787" t="s">
        <v>257</v>
      </c>
      <c r="J787">
        <v>3</v>
      </c>
      <c r="K787">
        <v>3709.16</v>
      </c>
      <c r="L787">
        <v>0.1</v>
      </c>
      <c r="M787">
        <v>6405.5</v>
      </c>
      <c r="N787" t="s">
        <v>83</v>
      </c>
      <c r="O787" t="s">
        <v>35</v>
      </c>
      <c r="P787" t="s">
        <v>71</v>
      </c>
      <c r="Q787">
        <f>Sales_Data[[#This Row],[Quantity]]*Sales_Data[[#This Row],[Unit_Price]]</f>
        <v>11127.48</v>
      </c>
      <c r="R787">
        <f>Sales_Data[[#This Row],[Gross_Sales]]*Sales_Data[[#This Row],[Discount]]</f>
        <v>1112.748</v>
      </c>
      <c r="S787">
        <f>Sales_Data[[#This Row],[Gross_Sales]]-Sales_Data[[#This Row],[Discount_Amount]]</f>
        <v>10014.732</v>
      </c>
      <c r="T787">
        <f>Sales_Data[[#This Row],[Net Sales]]-Sales_Data[[#This Row],[Cost]]</f>
        <v>3609.232</v>
      </c>
      <c r="U787" s="2">
        <f>Sales_Data[[#This Row],[Profit]]/Sales_Data[[#This Row],[Net Sales]]</f>
        <v>0.36039227010767738</v>
      </c>
      <c r="V787">
        <f>YEAR(Sales_Data[[#This Row],[Order_Date]])</f>
        <v>2025</v>
      </c>
      <c r="W787" t="str">
        <f>TEXT(Sales_Data[[#This Row],[Order_Date]],"mmm")</f>
        <v>Mar</v>
      </c>
      <c r="X787">
        <f>MONTH(Sales_Data[[#This Row],[Order_Date]])</f>
        <v>3</v>
      </c>
      <c r="Y787" t="str">
        <f>"Q"&amp;ROUNDUP(MONTH(Sales_Data[[#This Row],[Order_Date]])/3,0)</f>
        <v>Q1</v>
      </c>
    </row>
    <row r="788" spans="1:25" x14ac:dyDescent="0.3">
      <c r="A788" t="s">
        <v>1643</v>
      </c>
      <c r="B788" s="1">
        <v>45760</v>
      </c>
      <c r="C788" t="s">
        <v>1644</v>
      </c>
      <c r="D788" t="s">
        <v>463</v>
      </c>
      <c r="E788" t="s">
        <v>48</v>
      </c>
      <c r="F788" t="s">
        <v>49</v>
      </c>
      <c r="G788" t="s">
        <v>67</v>
      </c>
      <c r="H788" t="s">
        <v>88</v>
      </c>
      <c r="I788" t="s">
        <v>89</v>
      </c>
      <c r="J788">
        <v>3</v>
      </c>
      <c r="K788">
        <v>57514.35</v>
      </c>
      <c r="L788">
        <v>0.15</v>
      </c>
      <c r="M788">
        <v>110392.55</v>
      </c>
      <c r="N788" t="s">
        <v>109</v>
      </c>
      <c r="O788" t="s">
        <v>35</v>
      </c>
      <c r="P788" t="s">
        <v>26</v>
      </c>
      <c r="Q788">
        <f>Sales_Data[[#This Row],[Quantity]]*Sales_Data[[#This Row],[Unit_Price]]</f>
        <v>172543.05</v>
      </c>
      <c r="R788">
        <f>Sales_Data[[#This Row],[Gross_Sales]]*Sales_Data[[#This Row],[Discount]]</f>
        <v>25881.457499999997</v>
      </c>
      <c r="S788">
        <f>Sales_Data[[#This Row],[Gross_Sales]]-Sales_Data[[#This Row],[Discount_Amount]]</f>
        <v>146661.5925</v>
      </c>
      <c r="T788">
        <f>Sales_Data[[#This Row],[Net Sales]]-Sales_Data[[#This Row],[Cost]]</f>
        <v>36269.042499999996</v>
      </c>
      <c r="U788" s="2">
        <f>Sales_Data[[#This Row],[Profit]]/Sales_Data[[#This Row],[Net Sales]]</f>
        <v>0.24729748178617381</v>
      </c>
      <c r="V788">
        <f>YEAR(Sales_Data[[#This Row],[Order_Date]])</f>
        <v>2025</v>
      </c>
      <c r="W788" t="str">
        <f>TEXT(Sales_Data[[#This Row],[Order_Date]],"mmm")</f>
        <v>Apr</v>
      </c>
      <c r="X788">
        <f>MONTH(Sales_Data[[#This Row],[Order_Date]])</f>
        <v>4</v>
      </c>
      <c r="Y788" t="str">
        <f>"Q"&amp;ROUNDUP(MONTH(Sales_Data[[#This Row],[Order_Date]])/3,0)</f>
        <v>Q2</v>
      </c>
    </row>
    <row r="789" spans="1:25" x14ac:dyDescent="0.3">
      <c r="A789" t="s">
        <v>1645</v>
      </c>
      <c r="B789" s="1">
        <v>45849</v>
      </c>
      <c r="C789" t="s">
        <v>1646</v>
      </c>
      <c r="D789" t="s">
        <v>155</v>
      </c>
      <c r="E789" t="s">
        <v>39</v>
      </c>
      <c r="F789" t="s">
        <v>202</v>
      </c>
      <c r="G789" t="s">
        <v>75</v>
      </c>
      <c r="H789" t="s">
        <v>256</v>
      </c>
      <c r="I789" t="s">
        <v>257</v>
      </c>
      <c r="J789">
        <v>1</v>
      </c>
      <c r="K789">
        <v>665.59</v>
      </c>
      <c r="L789">
        <v>0.15</v>
      </c>
      <c r="M789">
        <v>405.51</v>
      </c>
      <c r="N789" t="s">
        <v>70</v>
      </c>
      <c r="O789" t="s">
        <v>35</v>
      </c>
      <c r="P789" t="s">
        <v>44</v>
      </c>
      <c r="Q789">
        <f>Sales_Data[[#This Row],[Quantity]]*Sales_Data[[#This Row],[Unit_Price]]</f>
        <v>665.59</v>
      </c>
      <c r="R789">
        <f>Sales_Data[[#This Row],[Gross_Sales]]*Sales_Data[[#This Row],[Discount]]</f>
        <v>99.838499999999996</v>
      </c>
      <c r="S789">
        <f>Sales_Data[[#This Row],[Gross_Sales]]-Sales_Data[[#This Row],[Discount_Amount]]</f>
        <v>565.75150000000008</v>
      </c>
      <c r="T789">
        <f>Sales_Data[[#This Row],[Net Sales]]-Sales_Data[[#This Row],[Cost]]</f>
        <v>160.24150000000009</v>
      </c>
      <c r="U789" s="2">
        <f>Sales_Data[[#This Row],[Profit]]/Sales_Data[[#This Row],[Net Sales]]</f>
        <v>0.28323654466669568</v>
      </c>
      <c r="V789">
        <f>YEAR(Sales_Data[[#This Row],[Order_Date]])</f>
        <v>2025</v>
      </c>
      <c r="W789" t="str">
        <f>TEXT(Sales_Data[[#This Row],[Order_Date]],"mmm")</f>
        <v>Jul</v>
      </c>
      <c r="X789">
        <f>MONTH(Sales_Data[[#This Row],[Order_Date]])</f>
        <v>7</v>
      </c>
      <c r="Y789" t="str">
        <f>"Q"&amp;ROUNDUP(MONTH(Sales_Data[[#This Row],[Order_Date]])/3,0)</f>
        <v>Q3</v>
      </c>
    </row>
    <row r="790" spans="1:25" x14ac:dyDescent="0.3">
      <c r="A790" t="s">
        <v>1647</v>
      </c>
      <c r="B790" s="1">
        <v>45909</v>
      </c>
      <c r="C790" t="s">
        <v>111</v>
      </c>
      <c r="D790" t="s">
        <v>331</v>
      </c>
      <c r="E790" t="s">
        <v>48</v>
      </c>
      <c r="F790" t="s">
        <v>126</v>
      </c>
      <c r="G790" t="s">
        <v>67</v>
      </c>
      <c r="H790" t="s">
        <v>133</v>
      </c>
      <c r="I790" t="s">
        <v>138</v>
      </c>
      <c r="J790">
        <v>4</v>
      </c>
      <c r="K790">
        <v>60059.37</v>
      </c>
      <c r="L790">
        <v>0.1</v>
      </c>
      <c r="M790">
        <v>167346.63</v>
      </c>
      <c r="N790" t="s">
        <v>109</v>
      </c>
      <c r="O790" t="s">
        <v>53</v>
      </c>
      <c r="P790" t="s">
        <v>44</v>
      </c>
      <c r="Q790">
        <f>Sales_Data[[#This Row],[Quantity]]*Sales_Data[[#This Row],[Unit_Price]]</f>
        <v>240237.48</v>
      </c>
      <c r="R790">
        <f>Sales_Data[[#This Row],[Gross_Sales]]*Sales_Data[[#This Row],[Discount]]</f>
        <v>24023.748000000003</v>
      </c>
      <c r="S790">
        <f>Sales_Data[[#This Row],[Gross_Sales]]-Sales_Data[[#This Row],[Discount_Amount]]</f>
        <v>216213.73200000002</v>
      </c>
      <c r="T790">
        <f>Sales_Data[[#This Row],[Net Sales]]-Sales_Data[[#This Row],[Cost]]</f>
        <v>48867.102000000014</v>
      </c>
      <c r="U790" s="2">
        <f>Sales_Data[[#This Row],[Profit]]/Sales_Data[[#This Row],[Net Sales]]</f>
        <v>0.22601294352571469</v>
      </c>
      <c r="V790">
        <f>YEAR(Sales_Data[[#This Row],[Order_Date]])</f>
        <v>2025</v>
      </c>
      <c r="W790" t="str">
        <f>TEXT(Sales_Data[[#This Row],[Order_Date]],"mmm")</f>
        <v>Sep</v>
      </c>
      <c r="X790">
        <f>MONTH(Sales_Data[[#This Row],[Order_Date]])</f>
        <v>9</v>
      </c>
      <c r="Y790" t="str">
        <f>"Q"&amp;ROUNDUP(MONTH(Sales_Data[[#This Row],[Order_Date]])/3,0)</f>
        <v>Q3</v>
      </c>
    </row>
    <row r="791" spans="1:25" x14ac:dyDescent="0.3">
      <c r="A791" t="s">
        <v>1648</v>
      </c>
      <c r="B791" s="1">
        <v>45883</v>
      </c>
      <c r="C791" t="s">
        <v>1649</v>
      </c>
      <c r="D791" t="s">
        <v>1650</v>
      </c>
      <c r="E791" t="s">
        <v>48</v>
      </c>
      <c r="F791" t="s">
        <v>132</v>
      </c>
      <c r="G791" t="s">
        <v>32</v>
      </c>
      <c r="H791" t="s">
        <v>50</v>
      </c>
      <c r="I791" t="s">
        <v>58</v>
      </c>
      <c r="J791">
        <v>1</v>
      </c>
      <c r="K791">
        <v>13965.55</v>
      </c>
      <c r="L791">
        <v>0.05</v>
      </c>
      <c r="M791">
        <v>11470.95</v>
      </c>
      <c r="N791" t="s">
        <v>24</v>
      </c>
      <c r="O791" t="s">
        <v>35</v>
      </c>
      <c r="P791" t="s">
        <v>26</v>
      </c>
      <c r="Q791">
        <f>Sales_Data[[#This Row],[Quantity]]*Sales_Data[[#This Row],[Unit_Price]]</f>
        <v>13965.55</v>
      </c>
      <c r="R791">
        <f>Sales_Data[[#This Row],[Gross_Sales]]*Sales_Data[[#This Row],[Discount]]</f>
        <v>698.27750000000003</v>
      </c>
      <c r="S791">
        <f>Sales_Data[[#This Row],[Gross_Sales]]-Sales_Data[[#This Row],[Discount_Amount]]</f>
        <v>13267.272499999999</v>
      </c>
      <c r="T791">
        <f>Sales_Data[[#This Row],[Net Sales]]-Sales_Data[[#This Row],[Cost]]</f>
        <v>1796.3224999999984</v>
      </c>
      <c r="U791" s="2">
        <f>Sales_Data[[#This Row],[Profit]]/Sales_Data[[#This Row],[Net Sales]]</f>
        <v>0.13539501054191799</v>
      </c>
      <c r="V791">
        <f>YEAR(Sales_Data[[#This Row],[Order_Date]])</f>
        <v>2025</v>
      </c>
      <c r="W791" t="str">
        <f>TEXT(Sales_Data[[#This Row],[Order_Date]],"mmm")</f>
        <v>Aug</v>
      </c>
      <c r="X791">
        <f>MONTH(Sales_Data[[#This Row],[Order_Date]])</f>
        <v>8</v>
      </c>
      <c r="Y791" t="str">
        <f>"Q"&amp;ROUNDUP(MONTH(Sales_Data[[#This Row],[Order_Date]])/3,0)</f>
        <v>Q3</v>
      </c>
    </row>
    <row r="792" spans="1:25" x14ac:dyDescent="0.3">
      <c r="A792" t="s">
        <v>1651</v>
      </c>
      <c r="B792" s="1">
        <v>45951</v>
      </c>
      <c r="C792" t="s">
        <v>1652</v>
      </c>
      <c r="D792" t="s">
        <v>118</v>
      </c>
      <c r="E792" t="s">
        <v>119</v>
      </c>
      <c r="F792" t="s">
        <v>146</v>
      </c>
      <c r="G792" t="s">
        <v>67</v>
      </c>
      <c r="H792" t="s">
        <v>88</v>
      </c>
      <c r="I792" t="s">
        <v>157</v>
      </c>
      <c r="J792">
        <v>3</v>
      </c>
      <c r="K792">
        <v>8016.03</v>
      </c>
      <c r="L792">
        <v>0.1</v>
      </c>
      <c r="M792">
        <v>14041.12</v>
      </c>
      <c r="N792" t="s">
        <v>24</v>
      </c>
      <c r="O792" t="s">
        <v>53</v>
      </c>
      <c r="P792" t="s">
        <v>26</v>
      </c>
      <c r="Q792">
        <f>Sales_Data[[#This Row],[Quantity]]*Sales_Data[[#This Row],[Unit_Price]]</f>
        <v>24048.09</v>
      </c>
      <c r="R792">
        <f>Sales_Data[[#This Row],[Gross_Sales]]*Sales_Data[[#This Row],[Discount]]</f>
        <v>2404.8090000000002</v>
      </c>
      <c r="S792">
        <f>Sales_Data[[#This Row],[Gross_Sales]]-Sales_Data[[#This Row],[Discount_Amount]]</f>
        <v>21643.280999999999</v>
      </c>
      <c r="T792">
        <f>Sales_Data[[#This Row],[Net Sales]]-Sales_Data[[#This Row],[Cost]]</f>
        <v>7602.1609999999982</v>
      </c>
      <c r="U792" s="2">
        <f>Sales_Data[[#This Row],[Profit]]/Sales_Data[[#This Row],[Net Sales]]</f>
        <v>0.35124808479823361</v>
      </c>
      <c r="V792">
        <f>YEAR(Sales_Data[[#This Row],[Order_Date]])</f>
        <v>2025</v>
      </c>
      <c r="W792" t="str">
        <f>TEXT(Sales_Data[[#This Row],[Order_Date]],"mmm")</f>
        <v>Oct</v>
      </c>
      <c r="X792">
        <f>MONTH(Sales_Data[[#This Row],[Order_Date]])</f>
        <v>10</v>
      </c>
      <c r="Y792" t="str">
        <f>"Q"&amp;ROUNDUP(MONTH(Sales_Data[[#This Row],[Order_Date]])/3,0)</f>
        <v>Q4</v>
      </c>
    </row>
    <row r="793" spans="1:25" x14ac:dyDescent="0.3">
      <c r="A793" t="s">
        <v>1653</v>
      </c>
      <c r="B793" s="1">
        <v>45963</v>
      </c>
      <c r="C793" t="s">
        <v>1654</v>
      </c>
      <c r="D793" t="s">
        <v>347</v>
      </c>
      <c r="E793" t="s">
        <v>39</v>
      </c>
      <c r="F793" t="s">
        <v>107</v>
      </c>
      <c r="G793" t="s">
        <v>21</v>
      </c>
      <c r="H793" t="s">
        <v>127</v>
      </c>
      <c r="I793" t="s">
        <v>342</v>
      </c>
      <c r="J793">
        <v>1</v>
      </c>
      <c r="K793">
        <v>3045.7</v>
      </c>
      <c r="L793">
        <v>0</v>
      </c>
      <c r="M793">
        <v>1992.92</v>
      </c>
      <c r="N793" t="s">
        <v>70</v>
      </c>
      <c r="O793" t="s">
        <v>53</v>
      </c>
      <c r="P793" t="s">
        <v>26</v>
      </c>
      <c r="Q793">
        <f>Sales_Data[[#This Row],[Quantity]]*Sales_Data[[#This Row],[Unit_Price]]</f>
        <v>3045.7</v>
      </c>
      <c r="R793">
        <f>Sales_Data[[#This Row],[Gross_Sales]]*Sales_Data[[#This Row],[Discount]]</f>
        <v>0</v>
      </c>
      <c r="S793">
        <f>Sales_Data[[#This Row],[Gross_Sales]]-Sales_Data[[#This Row],[Discount_Amount]]</f>
        <v>3045.7</v>
      </c>
      <c r="T793">
        <f>Sales_Data[[#This Row],[Net Sales]]-Sales_Data[[#This Row],[Cost]]</f>
        <v>1052.7799999999997</v>
      </c>
      <c r="U793" s="2">
        <f>Sales_Data[[#This Row],[Profit]]/Sales_Data[[#This Row],[Net Sales]]</f>
        <v>0.3456610959713694</v>
      </c>
      <c r="V793">
        <f>YEAR(Sales_Data[[#This Row],[Order_Date]])</f>
        <v>2025</v>
      </c>
      <c r="W793" t="str">
        <f>TEXT(Sales_Data[[#This Row],[Order_Date]],"mmm")</f>
        <v>Nov</v>
      </c>
      <c r="X793">
        <f>MONTH(Sales_Data[[#This Row],[Order_Date]])</f>
        <v>11</v>
      </c>
      <c r="Y793" t="str">
        <f>"Q"&amp;ROUNDUP(MONTH(Sales_Data[[#This Row],[Order_Date]])/3,0)</f>
        <v>Q4</v>
      </c>
    </row>
    <row r="794" spans="1:25" x14ac:dyDescent="0.3">
      <c r="A794" t="s">
        <v>1655</v>
      </c>
      <c r="B794" s="1">
        <v>45755</v>
      </c>
      <c r="C794" t="s">
        <v>1537</v>
      </c>
      <c r="D794" t="s">
        <v>224</v>
      </c>
      <c r="E794" t="s">
        <v>19</v>
      </c>
      <c r="F794" t="s">
        <v>57</v>
      </c>
      <c r="G794" t="s">
        <v>75</v>
      </c>
      <c r="H794" t="s">
        <v>185</v>
      </c>
      <c r="I794" t="s">
        <v>186</v>
      </c>
      <c r="J794">
        <v>1</v>
      </c>
      <c r="K794">
        <v>15106.7</v>
      </c>
      <c r="L794">
        <v>0.2</v>
      </c>
      <c r="M794">
        <v>8545.0300000000007</v>
      </c>
      <c r="N794" t="s">
        <v>83</v>
      </c>
      <c r="O794" t="s">
        <v>35</v>
      </c>
      <c r="P794" t="s">
        <v>26</v>
      </c>
      <c r="Q794">
        <f>Sales_Data[[#This Row],[Quantity]]*Sales_Data[[#This Row],[Unit_Price]]</f>
        <v>15106.7</v>
      </c>
      <c r="R794">
        <f>Sales_Data[[#This Row],[Gross_Sales]]*Sales_Data[[#This Row],[Discount]]</f>
        <v>3021.34</v>
      </c>
      <c r="S794">
        <f>Sales_Data[[#This Row],[Gross_Sales]]-Sales_Data[[#This Row],[Discount_Amount]]</f>
        <v>12085.36</v>
      </c>
      <c r="T794">
        <f>Sales_Data[[#This Row],[Net Sales]]-Sales_Data[[#This Row],[Cost]]</f>
        <v>3540.33</v>
      </c>
      <c r="U794" s="2">
        <f>Sales_Data[[#This Row],[Profit]]/Sales_Data[[#This Row],[Net Sales]]</f>
        <v>0.29294369385769226</v>
      </c>
      <c r="V794">
        <f>YEAR(Sales_Data[[#This Row],[Order_Date]])</f>
        <v>2025</v>
      </c>
      <c r="W794" t="str">
        <f>TEXT(Sales_Data[[#This Row],[Order_Date]],"mmm")</f>
        <v>Apr</v>
      </c>
      <c r="X794">
        <f>MONTH(Sales_Data[[#This Row],[Order_Date]])</f>
        <v>4</v>
      </c>
      <c r="Y794" t="str">
        <f>"Q"&amp;ROUNDUP(MONTH(Sales_Data[[#This Row],[Order_Date]])/3,0)</f>
        <v>Q2</v>
      </c>
    </row>
    <row r="795" spans="1:25" x14ac:dyDescent="0.3">
      <c r="A795" t="s">
        <v>1656</v>
      </c>
      <c r="B795" s="1">
        <v>45995</v>
      </c>
      <c r="C795" t="s">
        <v>1521</v>
      </c>
      <c r="D795" t="s">
        <v>414</v>
      </c>
      <c r="E795" t="s">
        <v>48</v>
      </c>
      <c r="F795" t="s">
        <v>49</v>
      </c>
      <c r="G795" t="s">
        <v>75</v>
      </c>
      <c r="H795" t="s">
        <v>256</v>
      </c>
      <c r="I795" t="s">
        <v>334</v>
      </c>
      <c r="J795">
        <v>2</v>
      </c>
      <c r="K795">
        <v>44150.76</v>
      </c>
      <c r="L795">
        <v>0</v>
      </c>
      <c r="M795">
        <v>69468.72</v>
      </c>
      <c r="N795" t="s">
        <v>52</v>
      </c>
      <c r="O795" t="s">
        <v>35</v>
      </c>
      <c r="P795" t="s">
        <v>44</v>
      </c>
      <c r="Q795">
        <f>Sales_Data[[#This Row],[Quantity]]*Sales_Data[[#This Row],[Unit_Price]]</f>
        <v>88301.52</v>
      </c>
      <c r="R795">
        <f>Sales_Data[[#This Row],[Gross_Sales]]*Sales_Data[[#This Row],[Discount]]</f>
        <v>0</v>
      </c>
      <c r="S795">
        <f>Sales_Data[[#This Row],[Gross_Sales]]-Sales_Data[[#This Row],[Discount_Amount]]</f>
        <v>88301.52</v>
      </c>
      <c r="T795">
        <f>Sales_Data[[#This Row],[Net Sales]]-Sales_Data[[#This Row],[Cost]]</f>
        <v>18832.800000000003</v>
      </c>
      <c r="U795" s="2">
        <f>Sales_Data[[#This Row],[Profit]]/Sales_Data[[#This Row],[Net Sales]]</f>
        <v>0.21327832182277273</v>
      </c>
      <c r="V795">
        <f>YEAR(Sales_Data[[#This Row],[Order_Date]])</f>
        <v>2025</v>
      </c>
      <c r="W795" t="str">
        <f>TEXT(Sales_Data[[#This Row],[Order_Date]],"mmm")</f>
        <v>Dec</v>
      </c>
      <c r="X795">
        <f>MONTH(Sales_Data[[#This Row],[Order_Date]])</f>
        <v>12</v>
      </c>
      <c r="Y795" t="str">
        <f>"Q"&amp;ROUNDUP(MONTH(Sales_Data[[#This Row],[Order_Date]])/3,0)</f>
        <v>Q4</v>
      </c>
    </row>
    <row r="796" spans="1:25" x14ac:dyDescent="0.3">
      <c r="A796" t="s">
        <v>1657</v>
      </c>
      <c r="B796" s="1">
        <v>45943</v>
      </c>
      <c r="C796" t="s">
        <v>727</v>
      </c>
      <c r="D796" t="s">
        <v>100</v>
      </c>
      <c r="E796" t="s">
        <v>39</v>
      </c>
      <c r="F796" t="s">
        <v>405</v>
      </c>
      <c r="G796" t="s">
        <v>41</v>
      </c>
      <c r="H796" t="s">
        <v>42</v>
      </c>
      <c r="I796" t="s">
        <v>43</v>
      </c>
      <c r="J796">
        <v>2</v>
      </c>
      <c r="K796">
        <v>1561.21</v>
      </c>
      <c r="L796">
        <v>0.1</v>
      </c>
      <c r="M796">
        <v>1849.24</v>
      </c>
      <c r="N796" t="s">
        <v>24</v>
      </c>
      <c r="O796" t="s">
        <v>35</v>
      </c>
      <c r="P796" t="s">
        <v>71</v>
      </c>
      <c r="Q796">
        <f>Sales_Data[[#This Row],[Quantity]]*Sales_Data[[#This Row],[Unit_Price]]</f>
        <v>3122.42</v>
      </c>
      <c r="R796">
        <f>Sales_Data[[#This Row],[Gross_Sales]]*Sales_Data[[#This Row],[Discount]]</f>
        <v>312.24200000000002</v>
      </c>
      <c r="S796">
        <f>Sales_Data[[#This Row],[Gross_Sales]]-Sales_Data[[#This Row],[Discount_Amount]]</f>
        <v>2810.1779999999999</v>
      </c>
      <c r="T796">
        <f>Sales_Data[[#This Row],[Net Sales]]-Sales_Data[[#This Row],[Cost]]</f>
        <v>960.93799999999987</v>
      </c>
      <c r="U796" s="2">
        <f>Sales_Data[[#This Row],[Profit]]/Sales_Data[[#This Row],[Net Sales]]</f>
        <v>0.34194915766901596</v>
      </c>
      <c r="V796">
        <f>YEAR(Sales_Data[[#This Row],[Order_Date]])</f>
        <v>2025</v>
      </c>
      <c r="W796" t="str">
        <f>TEXT(Sales_Data[[#This Row],[Order_Date]],"mmm")</f>
        <v>Oct</v>
      </c>
      <c r="X796">
        <f>MONTH(Sales_Data[[#This Row],[Order_Date]])</f>
        <v>10</v>
      </c>
      <c r="Y796" t="str">
        <f>"Q"&amp;ROUNDUP(MONTH(Sales_Data[[#This Row],[Order_Date]])/3,0)</f>
        <v>Q4</v>
      </c>
    </row>
    <row r="797" spans="1:25" x14ac:dyDescent="0.3">
      <c r="A797" t="s">
        <v>1658</v>
      </c>
      <c r="B797" s="1">
        <v>45992</v>
      </c>
      <c r="C797" t="s">
        <v>730</v>
      </c>
      <c r="D797" t="s">
        <v>356</v>
      </c>
      <c r="E797" t="s">
        <v>48</v>
      </c>
      <c r="F797" t="s">
        <v>152</v>
      </c>
      <c r="G797" t="s">
        <v>32</v>
      </c>
      <c r="H797" t="s">
        <v>50</v>
      </c>
      <c r="I797" t="s">
        <v>58</v>
      </c>
      <c r="J797">
        <v>1</v>
      </c>
      <c r="K797">
        <v>59796.02</v>
      </c>
      <c r="L797">
        <v>0</v>
      </c>
      <c r="M797">
        <v>39103.06</v>
      </c>
      <c r="N797" t="s">
        <v>70</v>
      </c>
      <c r="O797" t="s">
        <v>35</v>
      </c>
      <c r="P797" t="s">
        <v>71</v>
      </c>
      <c r="Q797">
        <f>Sales_Data[[#This Row],[Quantity]]*Sales_Data[[#This Row],[Unit_Price]]</f>
        <v>59796.02</v>
      </c>
      <c r="R797">
        <f>Sales_Data[[#This Row],[Gross_Sales]]*Sales_Data[[#This Row],[Discount]]</f>
        <v>0</v>
      </c>
      <c r="S797">
        <f>Sales_Data[[#This Row],[Gross_Sales]]-Sales_Data[[#This Row],[Discount_Amount]]</f>
        <v>59796.02</v>
      </c>
      <c r="T797">
        <f>Sales_Data[[#This Row],[Net Sales]]-Sales_Data[[#This Row],[Cost]]</f>
        <v>20692.96</v>
      </c>
      <c r="U797" s="2">
        <f>Sales_Data[[#This Row],[Profit]]/Sales_Data[[#This Row],[Net Sales]]</f>
        <v>0.34605915243188429</v>
      </c>
      <c r="V797">
        <f>YEAR(Sales_Data[[#This Row],[Order_Date]])</f>
        <v>2025</v>
      </c>
      <c r="W797" t="str">
        <f>TEXT(Sales_Data[[#This Row],[Order_Date]],"mmm")</f>
        <v>Dec</v>
      </c>
      <c r="X797">
        <f>MONTH(Sales_Data[[#This Row],[Order_Date]])</f>
        <v>12</v>
      </c>
      <c r="Y797" t="str">
        <f>"Q"&amp;ROUNDUP(MONTH(Sales_Data[[#This Row],[Order_Date]])/3,0)</f>
        <v>Q4</v>
      </c>
    </row>
    <row r="798" spans="1:25" x14ac:dyDescent="0.3">
      <c r="A798" t="s">
        <v>1659</v>
      </c>
      <c r="B798" s="1">
        <v>46004</v>
      </c>
      <c r="C798" t="s">
        <v>1660</v>
      </c>
      <c r="D798" t="s">
        <v>447</v>
      </c>
      <c r="E798" t="s">
        <v>48</v>
      </c>
      <c r="F798" t="s">
        <v>49</v>
      </c>
      <c r="G798" t="s">
        <v>67</v>
      </c>
      <c r="H798" t="s">
        <v>121</v>
      </c>
      <c r="I798" t="s">
        <v>122</v>
      </c>
      <c r="J798">
        <v>2</v>
      </c>
      <c r="K798">
        <v>17090.349999999999</v>
      </c>
      <c r="L798">
        <v>0.05</v>
      </c>
      <c r="M798">
        <v>26816.43</v>
      </c>
      <c r="N798" t="s">
        <v>52</v>
      </c>
      <c r="O798" t="s">
        <v>35</v>
      </c>
      <c r="P798" t="s">
        <v>44</v>
      </c>
      <c r="Q798">
        <f>Sales_Data[[#This Row],[Quantity]]*Sales_Data[[#This Row],[Unit_Price]]</f>
        <v>34180.699999999997</v>
      </c>
      <c r="R798">
        <f>Sales_Data[[#This Row],[Gross_Sales]]*Sales_Data[[#This Row],[Discount]]</f>
        <v>1709.0349999999999</v>
      </c>
      <c r="S798">
        <f>Sales_Data[[#This Row],[Gross_Sales]]-Sales_Data[[#This Row],[Discount_Amount]]</f>
        <v>32471.664999999997</v>
      </c>
      <c r="T798">
        <f>Sales_Data[[#This Row],[Net Sales]]-Sales_Data[[#This Row],[Cost]]</f>
        <v>5655.2349999999969</v>
      </c>
      <c r="U798" s="2">
        <f>Sales_Data[[#This Row],[Profit]]/Sales_Data[[#This Row],[Net Sales]]</f>
        <v>0.17415907068516498</v>
      </c>
      <c r="V798">
        <f>YEAR(Sales_Data[[#This Row],[Order_Date]])</f>
        <v>2025</v>
      </c>
      <c r="W798" t="str">
        <f>TEXT(Sales_Data[[#This Row],[Order_Date]],"mmm")</f>
        <v>Dec</v>
      </c>
      <c r="X798">
        <f>MONTH(Sales_Data[[#This Row],[Order_Date]])</f>
        <v>12</v>
      </c>
      <c r="Y798" t="str">
        <f>"Q"&amp;ROUNDUP(MONTH(Sales_Data[[#This Row],[Order_Date]])/3,0)</f>
        <v>Q4</v>
      </c>
    </row>
    <row r="799" spans="1:25" x14ac:dyDescent="0.3">
      <c r="A799" t="s">
        <v>1661</v>
      </c>
      <c r="B799" s="1">
        <v>45965</v>
      </c>
      <c r="C799" t="s">
        <v>1399</v>
      </c>
      <c r="D799" t="s">
        <v>260</v>
      </c>
      <c r="E799" t="s">
        <v>48</v>
      </c>
      <c r="F799" t="s">
        <v>126</v>
      </c>
      <c r="G799" t="s">
        <v>67</v>
      </c>
      <c r="H799" t="s">
        <v>121</v>
      </c>
      <c r="I799" t="s">
        <v>122</v>
      </c>
      <c r="J799">
        <v>2</v>
      </c>
      <c r="K799">
        <v>17002.900000000001</v>
      </c>
      <c r="L799">
        <v>0.1</v>
      </c>
      <c r="M799">
        <v>25299.99</v>
      </c>
      <c r="N799" t="s">
        <v>52</v>
      </c>
      <c r="O799" t="s">
        <v>35</v>
      </c>
      <c r="P799" t="s">
        <v>71</v>
      </c>
      <c r="Q799">
        <f>Sales_Data[[#This Row],[Quantity]]*Sales_Data[[#This Row],[Unit_Price]]</f>
        <v>34005.800000000003</v>
      </c>
      <c r="R799">
        <f>Sales_Data[[#This Row],[Gross_Sales]]*Sales_Data[[#This Row],[Discount]]</f>
        <v>3400.5800000000004</v>
      </c>
      <c r="S799">
        <f>Sales_Data[[#This Row],[Gross_Sales]]-Sales_Data[[#This Row],[Discount_Amount]]</f>
        <v>30605.22</v>
      </c>
      <c r="T799">
        <f>Sales_Data[[#This Row],[Net Sales]]-Sales_Data[[#This Row],[Cost]]</f>
        <v>5305.23</v>
      </c>
      <c r="U799" s="2">
        <f>Sales_Data[[#This Row],[Profit]]/Sales_Data[[#This Row],[Net Sales]]</f>
        <v>0.17334395897170479</v>
      </c>
      <c r="V799">
        <f>YEAR(Sales_Data[[#This Row],[Order_Date]])</f>
        <v>2025</v>
      </c>
      <c r="W799" t="str">
        <f>TEXT(Sales_Data[[#This Row],[Order_Date]],"mmm")</f>
        <v>Nov</v>
      </c>
      <c r="X799">
        <f>MONTH(Sales_Data[[#This Row],[Order_Date]])</f>
        <v>11</v>
      </c>
      <c r="Y799" t="str">
        <f>"Q"&amp;ROUNDUP(MONTH(Sales_Data[[#This Row],[Order_Date]])/3,0)</f>
        <v>Q4</v>
      </c>
    </row>
    <row r="800" spans="1:25" x14ac:dyDescent="0.3">
      <c r="A800" t="s">
        <v>1662</v>
      </c>
      <c r="B800" s="1">
        <v>45906</v>
      </c>
      <c r="C800" t="s">
        <v>1663</v>
      </c>
      <c r="D800" t="s">
        <v>244</v>
      </c>
      <c r="E800" t="s">
        <v>19</v>
      </c>
      <c r="F800" t="s">
        <v>20</v>
      </c>
      <c r="G800" t="s">
        <v>67</v>
      </c>
      <c r="H800" t="s">
        <v>68</v>
      </c>
      <c r="I800" t="s">
        <v>97</v>
      </c>
      <c r="J800">
        <v>1</v>
      </c>
      <c r="K800">
        <v>14785.29</v>
      </c>
      <c r="L800">
        <v>0.1</v>
      </c>
      <c r="M800">
        <v>10604.7</v>
      </c>
      <c r="N800" t="s">
        <v>24</v>
      </c>
      <c r="O800" t="s">
        <v>25</v>
      </c>
      <c r="P800" t="s">
        <v>71</v>
      </c>
      <c r="Q800">
        <f>Sales_Data[[#This Row],[Quantity]]*Sales_Data[[#This Row],[Unit_Price]]</f>
        <v>14785.29</v>
      </c>
      <c r="R800">
        <f>Sales_Data[[#This Row],[Gross_Sales]]*Sales_Data[[#This Row],[Discount]]</f>
        <v>1478.5290000000002</v>
      </c>
      <c r="S800">
        <f>Sales_Data[[#This Row],[Gross_Sales]]-Sales_Data[[#This Row],[Discount_Amount]]</f>
        <v>13306.761</v>
      </c>
      <c r="T800">
        <f>Sales_Data[[#This Row],[Net Sales]]-Sales_Data[[#This Row],[Cost]]</f>
        <v>2702.0609999999997</v>
      </c>
      <c r="U800" s="2">
        <f>Sales_Data[[#This Row],[Profit]]/Sales_Data[[#This Row],[Net Sales]]</f>
        <v>0.20305925686949661</v>
      </c>
      <c r="V800">
        <f>YEAR(Sales_Data[[#This Row],[Order_Date]])</f>
        <v>2025</v>
      </c>
      <c r="W800" t="str">
        <f>TEXT(Sales_Data[[#This Row],[Order_Date]],"mmm")</f>
        <v>Sep</v>
      </c>
      <c r="X800">
        <f>MONTH(Sales_Data[[#This Row],[Order_Date]])</f>
        <v>9</v>
      </c>
      <c r="Y800" t="str">
        <f>"Q"&amp;ROUNDUP(MONTH(Sales_Data[[#This Row],[Order_Date]])/3,0)</f>
        <v>Q3</v>
      </c>
    </row>
    <row r="801" spans="1:25" x14ac:dyDescent="0.3">
      <c r="A801" t="s">
        <v>1664</v>
      </c>
      <c r="B801" s="1">
        <v>45823</v>
      </c>
      <c r="C801" t="s">
        <v>1665</v>
      </c>
      <c r="D801" t="s">
        <v>244</v>
      </c>
      <c r="E801" t="s">
        <v>39</v>
      </c>
      <c r="F801" t="s">
        <v>202</v>
      </c>
      <c r="G801" t="s">
        <v>32</v>
      </c>
      <c r="H801" t="s">
        <v>50</v>
      </c>
      <c r="I801" t="s">
        <v>58</v>
      </c>
      <c r="J801">
        <v>2</v>
      </c>
      <c r="K801">
        <v>1098.76</v>
      </c>
      <c r="L801">
        <v>0.1</v>
      </c>
      <c r="M801">
        <v>1437.31</v>
      </c>
      <c r="N801" t="s">
        <v>70</v>
      </c>
      <c r="O801" t="s">
        <v>35</v>
      </c>
      <c r="P801" t="s">
        <v>26</v>
      </c>
      <c r="Q801">
        <f>Sales_Data[[#This Row],[Quantity]]*Sales_Data[[#This Row],[Unit_Price]]</f>
        <v>2197.52</v>
      </c>
      <c r="R801">
        <f>Sales_Data[[#This Row],[Gross_Sales]]*Sales_Data[[#This Row],[Discount]]</f>
        <v>219.75200000000001</v>
      </c>
      <c r="S801">
        <f>Sales_Data[[#This Row],[Gross_Sales]]-Sales_Data[[#This Row],[Discount_Amount]]</f>
        <v>1977.768</v>
      </c>
      <c r="T801">
        <f>Sales_Data[[#This Row],[Net Sales]]-Sales_Data[[#This Row],[Cost]]</f>
        <v>540.45800000000008</v>
      </c>
      <c r="U801" s="2">
        <f>Sales_Data[[#This Row],[Profit]]/Sales_Data[[#This Row],[Net Sales]]</f>
        <v>0.27326663187997785</v>
      </c>
      <c r="V801">
        <f>YEAR(Sales_Data[[#This Row],[Order_Date]])</f>
        <v>2025</v>
      </c>
      <c r="W801" t="str">
        <f>TEXT(Sales_Data[[#This Row],[Order_Date]],"mmm")</f>
        <v>Jun</v>
      </c>
      <c r="X801">
        <f>MONTH(Sales_Data[[#This Row],[Order_Date]])</f>
        <v>6</v>
      </c>
      <c r="Y801" t="str">
        <f>"Q"&amp;ROUNDUP(MONTH(Sales_Data[[#This Row],[Order_Date]])/3,0)</f>
        <v>Q2</v>
      </c>
    </row>
    <row r="802" spans="1:25" x14ac:dyDescent="0.3">
      <c r="A802" t="s">
        <v>1666</v>
      </c>
      <c r="B802" s="1">
        <v>45992</v>
      </c>
      <c r="C802" t="s">
        <v>1667</v>
      </c>
      <c r="D802" t="s">
        <v>1452</v>
      </c>
      <c r="E802" t="s">
        <v>48</v>
      </c>
      <c r="F802" t="s">
        <v>126</v>
      </c>
      <c r="G802" t="s">
        <v>32</v>
      </c>
      <c r="H802" t="s">
        <v>33</v>
      </c>
      <c r="I802" t="s">
        <v>161</v>
      </c>
      <c r="J802">
        <v>1</v>
      </c>
      <c r="K802">
        <v>15599.28</v>
      </c>
      <c r="L802">
        <v>0.1</v>
      </c>
      <c r="M802">
        <v>10798.5</v>
      </c>
      <c r="N802" t="s">
        <v>52</v>
      </c>
      <c r="O802" t="s">
        <v>35</v>
      </c>
      <c r="P802" t="s">
        <v>71</v>
      </c>
      <c r="Q802">
        <f>Sales_Data[[#This Row],[Quantity]]*Sales_Data[[#This Row],[Unit_Price]]</f>
        <v>15599.28</v>
      </c>
      <c r="R802">
        <f>Sales_Data[[#This Row],[Gross_Sales]]*Sales_Data[[#This Row],[Discount]]</f>
        <v>1559.9280000000001</v>
      </c>
      <c r="S802">
        <f>Sales_Data[[#This Row],[Gross_Sales]]-Sales_Data[[#This Row],[Discount_Amount]]</f>
        <v>14039.352000000001</v>
      </c>
      <c r="T802">
        <f>Sales_Data[[#This Row],[Net Sales]]-Sales_Data[[#This Row],[Cost]]</f>
        <v>3240.8520000000008</v>
      </c>
      <c r="U802" s="2">
        <f>Sales_Data[[#This Row],[Profit]]/Sales_Data[[#This Row],[Net Sales]]</f>
        <v>0.23084056871000888</v>
      </c>
      <c r="V802">
        <f>YEAR(Sales_Data[[#This Row],[Order_Date]])</f>
        <v>2025</v>
      </c>
      <c r="W802" t="str">
        <f>TEXT(Sales_Data[[#This Row],[Order_Date]],"mmm")</f>
        <v>Dec</v>
      </c>
      <c r="X802">
        <f>MONTH(Sales_Data[[#This Row],[Order_Date]])</f>
        <v>12</v>
      </c>
      <c r="Y802" t="str">
        <f>"Q"&amp;ROUNDUP(MONTH(Sales_Data[[#This Row],[Order_Date]])/3,0)</f>
        <v>Q4</v>
      </c>
    </row>
    <row r="803" spans="1:25" x14ac:dyDescent="0.3">
      <c r="A803" t="s">
        <v>1668</v>
      </c>
      <c r="B803" s="1">
        <v>45687</v>
      </c>
      <c r="C803" t="s">
        <v>900</v>
      </c>
      <c r="D803" t="s">
        <v>327</v>
      </c>
      <c r="E803" t="s">
        <v>30</v>
      </c>
      <c r="F803" t="s">
        <v>87</v>
      </c>
      <c r="G803" t="s">
        <v>32</v>
      </c>
      <c r="H803" t="s">
        <v>50</v>
      </c>
      <c r="I803" t="s">
        <v>51</v>
      </c>
      <c r="J803">
        <v>2</v>
      </c>
      <c r="K803">
        <v>2642.47</v>
      </c>
      <c r="L803">
        <v>0.05</v>
      </c>
      <c r="M803">
        <v>3915.67</v>
      </c>
      <c r="N803" t="s">
        <v>24</v>
      </c>
      <c r="O803" t="s">
        <v>25</v>
      </c>
      <c r="P803" t="s">
        <v>26</v>
      </c>
      <c r="Q803">
        <f>Sales_Data[[#This Row],[Quantity]]*Sales_Data[[#This Row],[Unit_Price]]</f>
        <v>5284.94</v>
      </c>
      <c r="R803">
        <f>Sales_Data[[#This Row],[Gross_Sales]]*Sales_Data[[#This Row],[Discount]]</f>
        <v>264.24700000000001</v>
      </c>
      <c r="S803">
        <f>Sales_Data[[#This Row],[Gross_Sales]]-Sales_Data[[#This Row],[Discount_Amount]]</f>
        <v>5020.6929999999993</v>
      </c>
      <c r="T803">
        <f>Sales_Data[[#This Row],[Net Sales]]-Sales_Data[[#This Row],[Cost]]</f>
        <v>1105.0229999999992</v>
      </c>
      <c r="U803" s="2">
        <f>Sales_Data[[#This Row],[Profit]]/Sales_Data[[#This Row],[Net Sales]]</f>
        <v>0.22009372012987038</v>
      </c>
      <c r="V803">
        <f>YEAR(Sales_Data[[#This Row],[Order_Date]])</f>
        <v>2025</v>
      </c>
      <c r="W803" t="str">
        <f>TEXT(Sales_Data[[#This Row],[Order_Date]],"mmm")</f>
        <v>Jan</v>
      </c>
      <c r="X803">
        <f>MONTH(Sales_Data[[#This Row],[Order_Date]])</f>
        <v>1</v>
      </c>
      <c r="Y803" t="str">
        <f>"Q"&amp;ROUNDUP(MONTH(Sales_Data[[#This Row],[Order_Date]])/3,0)</f>
        <v>Q1</v>
      </c>
    </row>
    <row r="804" spans="1:25" x14ac:dyDescent="0.3">
      <c r="A804" t="s">
        <v>1669</v>
      </c>
      <c r="B804" s="1">
        <v>45904</v>
      </c>
      <c r="C804" t="s">
        <v>1670</v>
      </c>
      <c r="D804" t="s">
        <v>615</v>
      </c>
      <c r="E804" t="s">
        <v>48</v>
      </c>
      <c r="F804" t="s">
        <v>49</v>
      </c>
      <c r="G804" t="s">
        <v>67</v>
      </c>
      <c r="H804" t="s">
        <v>121</v>
      </c>
      <c r="I804" t="s">
        <v>142</v>
      </c>
      <c r="J804">
        <v>1</v>
      </c>
      <c r="K804">
        <v>54235.29</v>
      </c>
      <c r="L804">
        <v>0.15</v>
      </c>
      <c r="M804">
        <v>36721.72</v>
      </c>
      <c r="N804" t="s">
        <v>24</v>
      </c>
      <c r="O804" t="s">
        <v>35</v>
      </c>
      <c r="P804" t="s">
        <v>26</v>
      </c>
      <c r="Q804">
        <f>Sales_Data[[#This Row],[Quantity]]*Sales_Data[[#This Row],[Unit_Price]]</f>
        <v>54235.29</v>
      </c>
      <c r="R804">
        <f>Sales_Data[[#This Row],[Gross_Sales]]*Sales_Data[[#This Row],[Discount]]</f>
        <v>8135.2934999999998</v>
      </c>
      <c r="S804">
        <f>Sales_Data[[#This Row],[Gross_Sales]]-Sales_Data[[#This Row],[Discount_Amount]]</f>
        <v>46099.996500000001</v>
      </c>
      <c r="T804">
        <f>Sales_Data[[#This Row],[Net Sales]]-Sales_Data[[#This Row],[Cost]]</f>
        <v>9378.2764999999999</v>
      </c>
      <c r="U804" s="2">
        <f>Sales_Data[[#This Row],[Profit]]/Sales_Data[[#This Row],[Net Sales]]</f>
        <v>0.20343334516305223</v>
      </c>
      <c r="V804">
        <f>YEAR(Sales_Data[[#This Row],[Order_Date]])</f>
        <v>2025</v>
      </c>
      <c r="W804" t="str">
        <f>TEXT(Sales_Data[[#This Row],[Order_Date]],"mmm")</f>
        <v>Sep</v>
      </c>
      <c r="X804">
        <f>MONTH(Sales_Data[[#This Row],[Order_Date]])</f>
        <v>9</v>
      </c>
      <c r="Y804" t="str">
        <f>"Q"&amp;ROUNDUP(MONTH(Sales_Data[[#This Row],[Order_Date]])/3,0)</f>
        <v>Q3</v>
      </c>
    </row>
    <row r="805" spans="1:25" x14ac:dyDescent="0.3">
      <c r="A805" t="s">
        <v>1671</v>
      </c>
      <c r="B805" s="1">
        <v>45763</v>
      </c>
      <c r="C805" t="s">
        <v>959</v>
      </c>
      <c r="D805" t="s">
        <v>29</v>
      </c>
      <c r="E805" t="s">
        <v>39</v>
      </c>
      <c r="F805" t="s">
        <v>40</v>
      </c>
      <c r="G805" t="s">
        <v>67</v>
      </c>
      <c r="H805" t="s">
        <v>68</v>
      </c>
      <c r="I805" t="s">
        <v>69</v>
      </c>
      <c r="J805">
        <v>2</v>
      </c>
      <c r="K805">
        <v>1373.39</v>
      </c>
      <c r="L805">
        <v>0.1</v>
      </c>
      <c r="M805">
        <v>1682.87</v>
      </c>
      <c r="N805" t="s">
        <v>52</v>
      </c>
      <c r="O805" t="s">
        <v>35</v>
      </c>
      <c r="P805" t="s">
        <v>44</v>
      </c>
      <c r="Q805">
        <f>Sales_Data[[#This Row],[Quantity]]*Sales_Data[[#This Row],[Unit_Price]]</f>
        <v>2746.78</v>
      </c>
      <c r="R805">
        <f>Sales_Data[[#This Row],[Gross_Sales]]*Sales_Data[[#This Row],[Discount]]</f>
        <v>274.67800000000005</v>
      </c>
      <c r="S805">
        <f>Sales_Data[[#This Row],[Gross_Sales]]-Sales_Data[[#This Row],[Discount_Amount]]</f>
        <v>2472.1020000000003</v>
      </c>
      <c r="T805">
        <f>Sales_Data[[#This Row],[Net Sales]]-Sales_Data[[#This Row],[Cost]]</f>
        <v>789.23200000000043</v>
      </c>
      <c r="U805" s="2">
        <f>Sales_Data[[#This Row],[Profit]]/Sales_Data[[#This Row],[Net Sales]]</f>
        <v>0.31925543525307626</v>
      </c>
      <c r="V805">
        <f>YEAR(Sales_Data[[#This Row],[Order_Date]])</f>
        <v>2025</v>
      </c>
      <c r="W805" t="str">
        <f>TEXT(Sales_Data[[#This Row],[Order_Date]],"mmm")</f>
        <v>Apr</v>
      </c>
      <c r="X805">
        <f>MONTH(Sales_Data[[#This Row],[Order_Date]])</f>
        <v>4</v>
      </c>
      <c r="Y805" t="str">
        <f>"Q"&amp;ROUNDUP(MONTH(Sales_Data[[#This Row],[Order_Date]])/3,0)</f>
        <v>Q2</v>
      </c>
    </row>
    <row r="806" spans="1:25" x14ac:dyDescent="0.3">
      <c r="A806" t="s">
        <v>1672</v>
      </c>
      <c r="B806" s="1">
        <v>45708</v>
      </c>
      <c r="C806" t="s">
        <v>1673</v>
      </c>
      <c r="D806" t="s">
        <v>266</v>
      </c>
      <c r="E806" t="s">
        <v>119</v>
      </c>
      <c r="F806" t="s">
        <v>184</v>
      </c>
      <c r="G806" t="s">
        <v>67</v>
      </c>
      <c r="H806" t="s">
        <v>88</v>
      </c>
      <c r="I806" t="s">
        <v>157</v>
      </c>
      <c r="J806">
        <v>1</v>
      </c>
      <c r="K806">
        <v>5155.18</v>
      </c>
      <c r="L806">
        <v>0</v>
      </c>
      <c r="M806">
        <v>3887.33</v>
      </c>
      <c r="N806" t="s">
        <v>24</v>
      </c>
      <c r="O806" t="s">
        <v>35</v>
      </c>
      <c r="P806" t="s">
        <v>44</v>
      </c>
      <c r="Q806">
        <f>Sales_Data[[#This Row],[Quantity]]*Sales_Data[[#This Row],[Unit_Price]]</f>
        <v>5155.18</v>
      </c>
      <c r="R806">
        <f>Sales_Data[[#This Row],[Gross_Sales]]*Sales_Data[[#This Row],[Discount]]</f>
        <v>0</v>
      </c>
      <c r="S806">
        <f>Sales_Data[[#This Row],[Gross_Sales]]-Sales_Data[[#This Row],[Discount_Amount]]</f>
        <v>5155.18</v>
      </c>
      <c r="T806">
        <f>Sales_Data[[#This Row],[Net Sales]]-Sales_Data[[#This Row],[Cost]]</f>
        <v>1267.8500000000004</v>
      </c>
      <c r="U806" s="2">
        <f>Sales_Data[[#This Row],[Profit]]/Sales_Data[[#This Row],[Net Sales]]</f>
        <v>0.24593709627985838</v>
      </c>
      <c r="V806">
        <f>YEAR(Sales_Data[[#This Row],[Order_Date]])</f>
        <v>2025</v>
      </c>
      <c r="W806" t="str">
        <f>TEXT(Sales_Data[[#This Row],[Order_Date]],"mmm")</f>
        <v>Feb</v>
      </c>
      <c r="X806">
        <f>MONTH(Sales_Data[[#This Row],[Order_Date]])</f>
        <v>2</v>
      </c>
      <c r="Y806" t="str">
        <f>"Q"&amp;ROUNDUP(MONTH(Sales_Data[[#This Row],[Order_Date]])/3,0)</f>
        <v>Q1</v>
      </c>
    </row>
    <row r="807" spans="1:25" x14ac:dyDescent="0.3">
      <c r="A807" t="s">
        <v>1674</v>
      </c>
      <c r="B807" s="1">
        <v>45738</v>
      </c>
      <c r="C807" t="s">
        <v>1675</v>
      </c>
      <c r="D807" t="s">
        <v>511</v>
      </c>
      <c r="E807" t="s">
        <v>39</v>
      </c>
      <c r="F807" t="s">
        <v>202</v>
      </c>
      <c r="G807" t="s">
        <v>67</v>
      </c>
      <c r="H807" t="s">
        <v>68</v>
      </c>
      <c r="I807" t="s">
        <v>69</v>
      </c>
      <c r="J807">
        <v>1</v>
      </c>
      <c r="K807">
        <v>5094.1899999999996</v>
      </c>
      <c r="L807">
        <v>0.1</v>
      </c>
      <c r="M807">
        <v>4032.47</v>
      </c>
      <c r="N807" t="s">
        <v>83</v>
      </c>
      <c r="O807" t="s">
        <v>35</v>
      </c>
      <c r="P807" t="s">
        <v>26</v>
      </c>
      <c r="Q807">
        <f>Sales_Data[[#This Row],[Quantity]]*Sales_Data[[#This Row],[Unit_Price]]</f>
        <v>5094.1899999999996</v>
      </c>
      <c r="R807">
        <f>Sales_Data[[#This Row],[Gross_Sales]]*Sales_Data[[#This Row],[Discount]]</f>
        <v>509.41899999999998</v>
      </c>
      <c r="S807">
        <f>Sales_Data[[#This Row],[Gross_Sales]]-Sales_Data[[#This Row],[Discount_Amount]]</f>
        <v>4584.7709999999997</v>
      </c>
      <c r="T807">
        <f>Sales_Data[[#This Row],[Net Sales]]-Sales_Data[[#This Row],[Cost]]</f>
        <v>552.30099999999993</v>
      </c>
      <c r="U807" s="2">
        <f>Sales_Data[[#This Row],[Profit]]/Sales_Data[[#This Row],[Net Sales]]</f>
        <v>0.12046425001379567</v>
      </c>
      <c r="V807">
        <f>YEAR(Sales_Data[[#This Row],[Order_Date]])</f>
        <v>2025</v>
      </c>
      <c r="W807" t="str">
        <f>TEXT(Sales_Data[[#This Row],[Order_Date]],"mmm")</f>
        <v>Mar</v>
      </c>
      <c r="X807">
        <f>MONTH(Sales_Data[[#This Row],[Order_Date]])</f>
        <v>3</v>
      </c>
      <c r="Y807" t="str">
        <f>"Q"&amp;ROUNDUP(MONTH(Sales_Data[[#This Row],[Order_Date]])/3,0)</f>
        <v>Q1</v>
      </c>
    </row>
    <row r="808" spans="1:25" x14ac:dyDescent="0.3">
      <c r="A808" t="s">
        <v>1676</v>
      </c>
      <c r="B808" s="1">
        <v>45790</v>
      </c>
      <c r="C808" t="s">
        <v>1677</v>
      </c>
      <c r="D808" t="s">
        <v>1004</v>
      </c>
      <c r="E808" t="s">
        <v>119</v>
      </c>
      <c r="F808" t="s">
        <v>146</v>
      </c>
      <c r="G808" t="s">
        <v>21</v>
      </c>
      <c r="H808" t="s">
        <v>297</v>
      </c>
      <c r="I808" t="s">
        <v>297</v>
      </c>
      <c r="J808">
        <v>2</v>
      </c>
      <c r="K808">
        <v>7815.06</v>
      </c>
      <c r="L808">
        <v>0.2</v>
      </c>
      <c r="M808">
        <v>8324.5</v>
      </c>
      <c r="N808" t="s">
        <v>24</v>
      </c>
      <c r="O808" t="s">
        <v>25</v>
      </c>
      <c r="P808" t="s">
        <v>26</v>
      </c>
      <c r="Q808">
        <f>Sales_Data[[#This Row],[Quantity]]*Sales_Data[[#This Row],[Unit_Price]]</f>
        <v>15630.12</v>
      </c>
      <c r="R808">
        <f>Sales_Data[[#This Row],[Gross_Sales]]*Sales_Data[[#This Row],[Discount]]</f>
        <v>3126.0240000000003</v>
      </c>
      <c r="S808">
        <f>Sales_Data[[#This Row],[Gross_Sales]]-Sales_Data[[#This Row],[Discount_Amount]]</f>
        <v>12504.096000000001</v>
      </c>
      <c r="T808">
        <f>Sales_Data[[#This Row],[Net Sales]]-Sales_Data[[#This Row],[Cost]]</f>
        <v>4179.5960000000014</v>
      </c>
      <c r="U808" s="2">
        <f>Sales_Data[[#This Row],[Profit]]/Sales_Data[[#This Row],[Net Sales]]</f>
        <v>0.33425815028931327</v>
      </c>
      <c r="V808">
        <f>YEAR(Sales_Data[[#This Row],[Order_Date]])</f>
        <v>2025</v>
      </c>
      <c r="W808" t="str">
        <f>TEXT(Sales_Data[[#This Row],[Order_Date]],"mmm")</f>
        <v>May</v>
      </c>
      <c r="X808">
        <f>MONTH(Sales_Data[[#This Row],[Order_Date]])</f>
        <v>5</v>
      </c>
      <c r="Y808" t="str">
        <f>"Q"&amp;ROUNDUP(MONTH(Sales_Data[[#This Row],[Order_Date]])/3,0)</f>
        <v>Q2</v>
      </c>
    </row>
    <row r="809" spans="1:25" x14ac:dyDescent="0.3">
      <c r="A809" t="s">
        <v>1678</v>
      </c>
      <c r="B809" s="1">
        <v>45942</v>
      </c>
      <c r="C809" t="s">
        <v>1283</v>
      </c>
      <c r="D809" t="s">
        <v>916</v>
      </c>
      <c r="E809" t="s">
        <v>119</v>
      </c>
      <c r="F809" t="s">
        <v>120</v>
      </c>
      <c r="G809" t="s">
        <v>21</v>
      </c>
      <c r="H809" t="s">
        <v>297</v>
      </c>
      <c r="I809" t="s">
        <v>297</v>
      </c>
      <c r="J809">
        <v>2</v>
      </c>
      <c r="K809">
        <v>8452.31</v>
      </c>
      <c r="L809">
        <v>0.1</v>
      </c>
      <c r="M809">
        <v>9739.4</v>
      </c>
      <c r="N809" t="s">
        <v>70</v>
      </c>
      <c r="O809" t="s">
        <v>35</v>
      </c>
      <c r="P809" t="s">
        <v>71</v>
      </c>
      <c r="Q809">
        <f>Sales_Data[[#This Row],[Quantity]]*Sales_Data[[#This Row],[Unit_Price]]</f>
        <v>16904.62</v>
      </c>
      <c r="R809">
        <f>Sales_Data[[#This Row],[Gross_Sales]]*Sales_Data[[#This Row],[Discount]]</f>
        <v>1690.462</v>
      </c>
      <c r="S809">
        <f>Sales_Data[[#This Row],[Gross_Sales]]-Sales_Data[[#This Row],[Discount_Amount]]</f>
        <v>15214.157999999999</v>
      </c>
      <c r="T809">
        <f>Sales_Data[[#This Row],[Net Sales]]-Sales_Data[[#This Row],[Cost]]</f>
        <v>5474.7579999999998</v>
      </c>
      <c r="U809" s="2">
        <f>Sales_Data[[#This Row],[Profit]]/Sales_Data[[#This Row],[Net Sales]]</f>
        <v>0.35984626950765203</v>
      </c>
      <c r="V809">
        <f>YEAR(Sales_Data[[#This Row],[Order_Date]])</f>
        <v>2025</v>
      </c>
      <c r="W809" t="str">
        <f>TEXT(Sales_Data[[#This Row],[Order_Date]],"mmm")</f>
        <v>Oct</v>
      </c>
      <c r="X809">
        <f>MONTH(Sales_Data[[#This Row],[Order_Date]])</f>
        <v>10</v>
      </c>
      <c r="Y809" t="str">
        <f>"Q"&amp;ROUNDUP(MONTH(Sales_Data[[#This Row],[Order_Date]])/3,0)</f>
        <v>Q4</v>
      </c>
    </row>
    <row r="810" spans="1:25" x14ac:dyDescent="0.3">
      <c r="A810" t="s">
        <v>1679</v>
      </c>
      <c r="B810" s="1">
        <v>45795</v>
      </c>
      <c r="C810" t="s">
        <v>1680</v>
      </c>
      <c r="D810" t="s">
        <v>414</v>
      </c>
      <c r="E810" t="s">
        <v>19</v>
      </c>
      <c r="F810" t="s">
        <v>113</v>
      </c>
      <c r="G810" t="s">
        <v>67</v>
      </c>
      <c r="H810" t="s">
        <v>68</v>
      </c>
      <c r="I810" t="s">
        <v>69</v>
      </c>
      <c r="J810">
        <v>4</v>
      </c>
      <c r="K810">
        <v>14274.27</v>
      </c>
      <c r="L810">
        <v>0.05</v>
      </c>
      <c r="M810">
        <v>34605.79</v>
      </c>
      <c r="N810" t="s">
        <v>52</v>
      </c>
      <c r="O810" t="s">
        <v>25</v>
      </c>
      <c r="P810" t="s">
        <v>71</v>
      </c>
      <c r="Q810">
        <f>Sales_Data[[#This Row],[Quantity]]*Sales_Data[[#This Row],[Unit_Price]]</f>
        <v>57097.08</v>
      </c>
      <c r="R810">
        <f>Sales_Data[[#This Row],[Gross_Sales]]*Sales_Data[[#This Row],[Discount]]</f>
        <v>2854.8540000000003</v>
      </c>
      <c r="S810">
        <f>Sales_Data[[#This Row],[Gross_Sales]]-Sales_Data[[#This Row],[Discount_Amount]]</f>
        <v>54242.226000000002</v>
      </c>
      <c r="T810">
        <f>Sales_Data[[#This Row],[Net Sales]]-Sales_Data[[#This Row],[Cost]]</f>
        <v>19636.436000000002</v>
      </c>
      <c r="U810" s="2">
        <f>Sales_Data[[#This Row],[Profit]]/Sales_Data[[#This Row],[Net Sales]]</f>
        <v>0.36201383033211065</v>
      </c>
      <c r="V810">
        <f>YEAR(Sales_Data[[#This Row],[Order_Date]])</f>
        <v>2025</v>
      </c>
      <c r="W810" t="str">
        <f>TEXT(Sales_Data[[#This Row],[Order_Date]],"mmm")</f>
        <v>May</v>
      </c>
      <c r="X810">
        <f>MONTH(Sales_Data[[#This Row],[Order_Date]])</f>
        <v>5</v>
      </c>
      <c r="Y810" t="str">
        <f>"Q"&amp;ROUNDUP(MONTH(Sales_Data[[#This Row],[Order_Date]])/3,0)</f>
        <v>Q2</v>
      </c>
    </row>
    <row r="811" spans="1:25" x14ac:dyDescent="0.3">
      <c r="A811" t="s">
        <v>1681</v>
      </c>
      <c r="B811" s="1">
        <v>45841</v>
      </c>
      <c r="C811" t="s">
        <v>1682</v>
      </c>
      <c r="D811" t="s">
        <v>255</v>
      </c>
      <c r="E811" t="s">
        <v>39</v>
      </c>
      <c r="F811" t="s">
        <v>40</v>
      </c>
      <c r="G811" t="s">
        <v>67</v>
      </c>
      <c r="H811" t="s">
        <v>121</v>
      </c>
      <c r="I811" t="s">
        <v>122</v>
      </c>
      <c r="J811">
        <v>3</v>
      </c>
      <c r="K811">
        <v>4708.67</v>
      </c>
      <c r="L811">
        <v>0.1</v>
      </c>
      <c r="M811">
        <v>10087.209999999999</v>
      </c>
      <c r="N811" t="s">
        <v>83</v>
      </c>
      <c r="O811" t="s">
        <v>53</v>
      </c>
      <c r="P811" t="s">
        <v>71</v>
      </c>
      <c r="Q811">
        <f>Sales_Data[[#This Row],[Quantity]]*Sales_Data[[#This Row],[Unit_Price]]</f>
        <v>14126.01</v>
      </c>
      <c r="R811">
        <f>Sales_Data[[#This Row],[Gross_Sales]]*Sales_Data[[#This Row],[Discount]]</f>
        <v>1412.6010000000001</v>
      </c>
      <c r="S811">
        <f>Sales_Data[[#This Row],[Gross_Sales]]-Sales_Data[[#This Row],[Discount_Amount]]</f>
        <v>12713.409</v>
      </c>
      <c r="T811">
        <f>Sales_Data[[#This Row],[Net Sales]]-Sales_Data[[#This Row],[Cost]]</f>
        <v>2626.1990000000005</v>
      </c>
      <c r="U811" s="2">
        <f>Sales_Data[[#This Row],[Profit]]/Sales_Data[[#This Row],[Net Sales]]</f>
        <v>0.20656922152036489</v>
      </c>
      <c r="V811">
        <f>YEAR(Sales_Data[[#This Row],[Order_Date]])</f>
        <v>2025</v>
      </c>
      <c r="W811" t="str">
        <f>TEXT(Sales_Data[[#This Row],[Order_Date]],"mmm")</f>
        <v>Jul</v>
      </c>
      <c r="X811">
        <f>MONTH(Sales_Data[[#This Row],[Order_Date]])</f>
        <v>7</v>
      </c>
      <c r="Y811" t="str">
        <f>"Q"&amp;ROUNDUP(MONTH(Sales_Data[[#This Row],[Order_Date]])/3,0)</f>
        <v>Q3</v>
      </c>
    </row>
    <row r="812" spans="1:25" x14ac:dyDescent="0.3">
      <c r="A812" t="s">
        <v>1683</v>
      </c>
      <c r="B812" s="1">
        <v>45987</v>
      </c>
      <c r="C812" t="s">
        <v>1684</v>
      </c>
      <c r="D812" t="s">
        <v>145</v>
      </c>
      <c r="E812" t="s">
        <v>119</v>
      </c>
      <c r="F812" t="s">
        <v>249</v>
      </c>
      <c r="G812" t="s">
        <v>67</v>
      </c>
      <c r="H812" t="s">
        <v>133</v>
      </c>
      <c r="I812" t="s">
        <v>138</v>
      </c>
      <c r="J812">
        <v>2</v>
      </c>
      <c r="K812">
        <v>4185.7700000000004</v>
      </c>
      <c r="L812">
        <v>0.05</v>
      </c>
      <c r="M812">
        <v>6615.44</v>
      </c>
      <c r="N812" t="s">
        <v>24</v>
      </c>
      <c r="O812" t="s">
        <v>35</v>
      </c>
      <c r="P812" t="s">
        <v>71</v>
      </c>
      <c r="Q812">
        <f>Sales_Data[[#This Row],[Quantity]]*Sales_Data[[#This Row],[Unit_Price]]</f>
        <v>8371.5400000000009</v>
      </c>
      <c r="R812">
        <f>Sales_Data[[#This Row],[Gross_Sales]]*Sales_Data[[#This Row],[Discount]]</f>
        <v>418.57700000000006</v>
      </c>
      <c r="S812">
        <f>Sales_Data[[#This Row],[Gross_Sales]]-Sales_Data[[#This Row],[Discount_Amount]]</f>
        <v>7952.9630000000006</v>
      </c>
      <c r="T812">
        <f>Sales_Data[[#This Row],[Net Sales]]-Sales_Data[[#This Row],[Cost]]</f>
        <v>1337.523000000001</v>
      </c>
      <c r="U812" s="2">
        <f>Sales_Data[[#This Row],[Profit]]/Sales_Data[[#This Row],[Net Sales]]</f>
        <v>0.1681792056620911</v>
      </c>
      <c r="V812">
        <f>YEAR(Sales_Data[[#This Row],[Order_Date]])</f>
        <v>2025</v>
      </c>
      <c r="W812" t="str">
        <f>TEXT(Sales_Data[[#This Row],[Order_Date]],"mmm")</f>
        <v>Nov</v>
      </c>
      <c r="X812">
        <f>MONTH(Sales_Data[[#This Row],[Order_Date]])</f>
        <v>11</v>
      </c>
      <c r="Y812" t="str">
        <f>"Q"&amp;ROUNDUP(MONTH(Sales_Data[[#This Row],[Order_Date]])/3,0)</f>
        <v>Q4</v>
      </c>
    </row>
    <row r="813" spans="1:25" x14ac:dyDescent="0.3">
      <c r="A813" t="s">
        <v>1685</v>
      </c>
      <c r="B813" s="1">
        <v>45930</v>
      </c>
      <c r="C813" t="s">
        <v>557</v>
      </c>
      <c r="D813" t="s">
        <v>450</v>
      </c>
      <c r="E813" t="s">
        <v>19</v>
      </c>
      <c r="F813" t="s">
        <v>57</v>
      </c>
      <c r="G813" t="s">
        <v>67</v>
      </c>
      <c r="H813" t="s">
        <v>133</v>
      </c>
      <c r="I813" t="s">
        <v>134</v>
      </c>
      <c r="J813">
        <v>2</v>
      </c>
      <c r="K813">
        <v>2639.51</v>
      </c>
      <c r="L813">
        <v>0.1</v>
      </c>
      <c r="M813">
        <v>3238.85</v>
      </c>
      <c r="N813" t="s">
        <v>70</v>
      </c>
      <c r="O813" t="s">
        <v>25</v>
      </c>
      <c r="P813" t="s">
        <v>71</v>
      </c>
      <c r="Q813">
        <f>Sales_Data[[#This Row],[Quantity]]*Sales_Data[[#This Row],[Unit_Price]]</f>
        <v>5279.02</v>
      </c>
      <c r="R813">
        <f>Sales_Data[[#This Row],[Gross_Sales]]*Sales_Data[[#This Row],[Discount]]</f>
        <v>527.90200000000004</v>
      </c>
      <c r="S813">
        <f>Sales_Data[[#This Row],[Gross_Sales]]-Sales_Data[[#This Row],[Discount_Amount]]</f>
        <v>4751.1180000000004</v>
      </c>
      <c r="T813">
        <f>Sales_Data[[#This Row],[Net Sales]]-Sales_Data[[#This Row],[Cost]]</f>
        <v>1512.2680000000005</v>
      </c>
      <c r="U813" s="2">
        <f>Sales_Data[[#This Row],[Profit]]/Sales_Data[[#This Row],[Net Sales]]</f>
        <v>0.31829729339494417</v>
      </c>
      <c r="V813">
        <f>YEAR(Sales_Data[[#This Row],[Order_Date]])</f>
        <v>2025</v>
      </c>
      <c r="W813" t="str">
        <f>TEXT(Sales_Data[[#This Row],[Order_Date]],"mmm")</f>
        <v>Sep</v>
      </c>
      <c r="X813">
        <f>MONTH(Sales_Data[[#This Row],[Order_Date]])</f>
        <v>9</v>
      </c>
      <c r="Y813" t="str">
        <f>"Q"&amp;ROUNDUP(MONTH(Sales_Data[[#This Row],[Order_Date]])/3,0)</f>
        <v>Q3</v>
      </c>
    </row>
    <row r="814" spans="1:25" x14ac:dyDescent="0.3">
      <c r="A814" t="s">
        <v>1686</v>
      </c>
      <c r="B814" s="1">
        <v>45997</v>
      </c>
      <c r="C814" t="s">
        <v>1687</v>
      </c>
      <c r="D814" t="s">
        <v>527</v>
      </c>
      <c r="E814" t="s">
        <v>48</v>
      </c>
      <c r="F814" t="s">
        <v>49</v>
      </c>
      <c r="G814" t="s">
        <v>41</v>
      </c>
      <c r="H814" t="s">
        <v>147</v>
      </c>
      <c r="I814" t="s">
        <v>369</v>
      </c>
      <c r="J814">
        <v>1</v>
      </c>
      <c r="K814">
        <v>46568.31</v>
      </c>
      <c r="L814">
        <v>0.05</v>
      </c>
      <c r="M814">
        <v>27822.41</v>
      </c>
      <c r="N814" t="s">
        <v>83</v>
      </c>
      <c r="O814" t="s">
        <v>35</v>
      </c>
      <c r="P814" t="s">
        <v>71</v>
      </c>
      <c r="Q814">
        <f>Sales_Data[[#This Row],[Quantity]]*Sales_Data[[#This Row],[Unit_Price]]</f>
        <v>46568.31</v>
      </c>
      <c r="R814">
        <f>Sales_Data[[#This Row],[Gross_Sales]]*Sales_Data[[#This Row],[Discount]]</f>
        <v>2328.4155000000001</v>
      </c>
      <c r="S814">
        <f>Sales_Data[[#This Row],[Gross_Sales]]-Sales_Data[[#This Row],[Discount_Amount]]</f>
        <v>44239.894499999995</v>
      </c>
      <c r="T814">
        <f>Sales_Data[[#This Row],[Net Sales]]-Sales_Data[[#This Row],[Cost]]</f>
        <v>16417.484499999995</v>
      </c>
      <c r="U814" s="2">
        <f>Sales_Data[[#This Row],[Profit]]/Sales_Data[[#This Row],[Net Sales]]</f>
        <v>0.37110134835425518</v>
      </c>
      <c r="V814">
        <f>YEAR(Sales_Data[[#This Row],[Order_Date]])</f>
        <v>2025</v>
      </c>
      <c r="W814" t="str">
        <f>TEXT(Sales_Data[[#This Row],[Order_Date]],"mmm")</f>
        <v>Dec</v>
      </c>
      <c r="X814">
        <f>MONTH(Sales_Data[[#This Row],[Order_Date]])</f>
        <v>12</v>
      </c>
      <c r="Y814" t="str">
        <f>"Q"&amp;ROUNDUP(MONTH(Sales_Data[[#This Row],[Order_Date]])/3,0)</f>
        <v>Q4</v>
      </c>
    </row>
    <row r="815" spans="1:25" x14ac:dyDescent="0.3">
      <c r="A815" t="s">
        <v>1688</v>
      </c>
      <c r="B815" s="1">
        <v>45726</v>
      </c>
      <c r="C815" t="s">
        <v>1689</v>
      </c>
      <c r="D815" t="s">
        <v>728</v>
      </c>
      <c r="E815" t="s">
        <v>119</v>
      </c>
      <c r="F815" t="s">
        <v>146</v>
      </c>
      <c r="G815" t="s">
        <v>67</v>
      </c>
      <c r="H815" t="s">
        <v>133</v>
      </c>
      <c r="I815" t="s">
        <v>138</v>
      </c>
      <c r="J815">
        <v>1</v>
      </c>
      <c r="K815">
        <v>8938.27</v>
      </c>
      <c r="L815">
        <v>0.15</v>
      </c>
      <c r="M815">
        <v>6122.23</v>
      </c>
      <c r="N815" t="s">
        <v>83</v>
      </c>
      <c r="O815" t="s">
        <v>35</v>
      </c>
      <c r="P815" t="s">
        <v>26</v>
      </c>
      <c r="Q815">
        <f>Sales_Data[[#This Row],[Quantity]]*Sales_Data[[#This Row],[Unit_Price]]</f>
        <v>8938.27</v>
      </c>
      <c r="R815">
        <f>Sales_Data[[#This Row],[Gross_Sales]]*Sales_Data[[#This Row],[Discount]]</f>
        <v>1340.7405000000001</v>
      </c>
      <c r="S815">
        <f>Sales_Data[[#This Row],[Gross_Sales]]-Sales_Data[[#This Row],[Discount_Amount]]</f>
        <v>7597.5295000000006</v>
      </c>
      <c r="T815">
        <f>Sales_Data[[#This Row],[Net Sales]]-Sales_Data[[#This Row],[Cost]]</f>
        <v>1475.299500000001</v>
      </c>
      <c r="U815" s="2">
        <f>Sales_Data[[#This Row],[Profit]]/Sales_Data[[#This Row],[Net Sales]]</f>
        <v>0.19418147701828611</v>
      </c>
      <c r="V815">
        <f>YEAR(Sales_Data[[#This Row],[Order_Date]])</f>
        <v>2025</v>
      </c>
      <c r="W815" t="str">
        <f>TEXT(Sales_Data[[#This Row],[Order_Date]],"mmm")</f>
        <v>Mar</v>
      </c>
      <c r="X815">
        <f>MONTH(Sales_Data[[#This Row],[Order_Date]])</f>
        <v>3</v>
      </c>
      <c r="Y815" t="str">
        <f>"Q"&amp;ROUNDUP(MONTH(Sales_Data[[#This Row],[Order_Date]])/3,0)</f>
        <v>Q1</v>
      </c>
    </row>
    <row r="816" spans="1:25" x14ac:dyDescent="0.3">
      <c r="A816" t="s">
        <v>1690</v>
      </c>
      <c r="B816" s="1">
        <v>45691</v>
      </c>
      <c r="C816" t="s">
        <v>1691</v>
      </c>
      <c r="D816" t="s">
        <v>1122</v>
      </c>
      <c r="E816" t="s">
        <v>30</v>
      </c>
      <c r="F816" t="s">
        <v>31</v>
      </c>
      <c r="G816" t="s">
        <v>41</v>
      </c>
      <c r="H816" t="s">
        <v>171</v>
      </c>
      <c r="I816" t="s">
        <v>172</v>
      </c>
      <c r="J816">
        <v>1</v>
      </c>
      <c r="K816">
        <v>3749.61</v>
      </c>
      <c r="L816">
        <v>0.1</v>
      </c>
      <c r="M816">
        <v>2748.01</v>
      </c>
      <c r="N816" t="s">
        <v>52</v>
      </c>
      <c r="O816" t="s">
        <v>35</v>
      </c>
      <c r="P816" t="s">
        <v>44</v>
      </c>
      <c r="Q816">
        <f>Sales_Data[[#This Row],[Quantity]]*Sales_Data[[#This Row],[Unit_Price]]</f>
        <v>3749.61</v>
      </c>
      <c r="R816">
        <f>Sales_Data[[#This Row],[Gross_Sales]]*Sales_Data[[#This Row],[Discount]]</f>
        <v>374.96100000000001</v>
      </c>
      <c r="S816">
        <f>Sales_Data[[#This Row],[Gross_Sales]]-Sales_Data[[#This Row],[Discount_Amount]]</f>
        <v>3374.6490000000003</v>
      </c>
      <c r="T816">
        <f>Sales_Data[[#This Row],[Net Sales]]-Sales_Data[[#This Row],[Cost]]</f>
        <v>626.63900000000012</v>
      </c>
      <c r="U816" s="2">
        <f>Sales_Data[[#This Row],[Profit]]/Sales_Data[[#This Row],[Net Sales]]</f>
        <v>0.18569012658797998</v>
      </c>
      <c r="V816">
        <f>YEAR(Sales_Data[[#This Row],[Order_Date]])</f>
        <v>2025</v>
      </c>
      <c r="W816" t="str">
        <f>TEXT(Sales_Data[[#This Row],[Order_Date]],"mmm")</f>
        <v>Feb</v>
      </c>
      <c r="X816">
        <f>MONTH(Sales_Data[[#This Row],[Order_Date]])</f>
        <v>2</v>
      </c>
      <c r="Y816" t="str">
        <f>"Q"&amp;ROUNDUP(MONTH(Sales_Data[[#This Row],[Order_Date]])/3,0)</f>
        <v>Q1</v>
      </c>
    </row>
    <row r="817" spans="1:25" x14ac:dyDescent="0.3">
      <c r="A817" t="s">
        <v>1692</v>
      </c>
      <c r="B817" s="1">
        <v>45919</v>
      </c>
      <c r="C817" t="s">
        <v>1415</v>
      </c>
      <c r="D817" t="s">
        <v>374</v>
      </c>
      <c r="E817" t="s">
        <v>48</v>
      </c>
      <c r="F817" t="s">
        <v>126</v>
      </c>
      <c r="G817" t="s">
        <v>67</v>
      </c>
      <c r="H817" t="s">
        <v>88</v>
      </c>
      <c r="I817" t="s">
        <v>89</v>
      </c>
      <c r="J817">
        <v>3</v>
      </c>
      <c r="K817">
        <v>2561.15</v>
      </c>
      <c r="L817">
        <v>0</v>
      </c>
      <c r="M817">
        <v>5290.42</v>
      </c>
      <c r="N817" t="s">
        <v>52</v>
      </c>
      <c r="O817" t="s">
        <v>53</v>
      </c>
      <c r="P817" t="s">
        <v>71</v>
      </c>
      <c r="Q817">
        <f>Sales_Data[[#This Row],[Quantity]]*Sales_Data[[#This Row],[Unit_Price]]</f>
        <v>7683.4500000000007</v>
      </c>
      <c r="R817">
        <f>Sales_Data[[#This Row],[Gross_Sales]]*Sales_Data[[#This Row],[Discount]]</f>
        <v>0</v>
      </c>
      <c r="S817">
        <f>Sales_Data[[#This Row],[Gross_Sales]]-Sales_Data[[#This Row],[Discount_Amount]]</f>
        <v>7683.4500000000007</v>
      </c>
      <c r="T817">
        <f>Sales_Data[[#This Row],[Net Sales]]-Sales_Data[[#This Row],[Cost]]</f>
        <v>2393.0300000000007</v>
      </c>
      <c r="U817" s="2">
        <f>Sales_Data[[#This Row],[Profit]]/Sales_Data[[#This Row],[Net Sales]]</f>
        <v>0.31145253759704306</v>
      </c>
      <c r="V817">
        <f>YEAR(Sales_Data[[#This Row],[Order_Date]])</f>
        <v>2025</v>
      </c>
      <c r="W817" t="str">
        <f>TEXT(Sales_Data[[#This Row],[Order_Date]],"mmm")</f>
        <v>Sep</v>
      </c>
      <c r="X817">
        <f>MONTH(Sales_Data[[#This Row],[Order_Date]])</f>
        <v>9</v>
      </c>
      <c r="Y817" t="str">
        <f>"Q"&amp;ROUNDUP(MONTH(Sales_Data[[#This Row],[Order_Date]])/3,0)</f>
        <v>Q3</v>
      </c>
    </row>
    <row r="818" spans="1:25" x14ac:dyDescent="0.3">
      <c r="A818" t="s">
        <v>1693</v>
      </c>
      <c r="B818" s="1">
        <v>45710</v>
      </c>
      <c r="C818" t="s">
        <v>333</v>
      </c>
      <c r="D818" t="s">
        <v>229</v>
      </c>
      <c r="E818" t="s">
        <v>19</v>
      </c>
      <c r="F818" t="s">
        <v>20</v>
      </c>
      <c r="G818" t="s">
        <v>41</v>
      </c>
      <c r="H818" t="s">
        <v>42</v>
      </c>
      <c r="I818" t="s">
        <v>82</v>
      </c>
      <c r="J818">
        <v>1</v>
      </c>
      <c r="K818">
        <v>9285.2999999999993</v>
      </c>
      <c r="L818">
        <v>0.1</v>
      </c>
      <c r="M818">
        <v>5213.75</v>
      </c>
      <c r="N818" t="s">
        <v>24</v>
      </c>
      <c r="O818" t="s">
        <v>25</v>
      </c>
      <c r="P818" t="s">
        <v>71</v>
      </c>
      <c r="Q818">
        <f>Sales_Data[[#This Row],[Quantity]]*Sales_Data[[#This Row],[Unit_Price]]</f>
        <v>9285.2999999999993</v>
      </c>
      <c r="R818">
        <f>Sales_Data[[#This Row],[Gross_Sales]]*Sales_Data[[#This Row],[Discount]]</f>
        <v>928.53</v>
      </c>
      <c r="S818">
        <f>Sales_Data[[#This Row],[Gross_Sales]]-Sales_Data[[#This Row],[Discount_Amount]]</f>
        <v>8356.7699999999986</v>
      </c>
      <c r="T818">
        <f>Sales_Data[[#This Row],[Net Sales]]-Sales_Data[[#This Row],[Cost]]</f>
        <v>3143.0199999999986</v>
      </c>
      <c r="U818" s="2">
        <f>Sales_Data[[#This Row],[Profit]]/Sales_Data[[#This Row],[Net Sales]]</f>
        <v>0.37610464330117965</v>
      </c>
      <c r="V818">
        <f>YEAR(Sales_Data[[#This Row],[Order_Date]])</f>
        <v>2025</v>
      </c>
      <c r="W818" t="str">
        <f>TEXT(Sales_Data[[#This Row],[Order_Date]],"mmm")</f>
        <v>Feb</v>
      </c>
      <c r="X818">
        <f>MONTH(Sales_Data[[#This Row],[Order_Date]])</f>
        <v>2</v>
      </c>
      <c r="Y818" t="str">
        <f>"Q"&amp;ROUNDUP(MONTH(Sales_Data[[#This Row],[Order_Date]])/3,0)</f>
        <v>Q1</v>
      </c>
    </row>
    <row r="819" spans="1:25" x14ac:dyDescent="0.3">
      <c r="A819" t="s">
        <v>1694</v>
      </c>
      <c r="B819" s="1">
        <v>45862</v>
      </c>
      <c r="C819" t="s">
        <v>1695</v>
      </c>
      <c r="D819" t="s">
        <v>18</v>
      </c>
      <c r="E819" t="s">
        <v>30</v>
      </c>
      <c r="F819" t="s">
        <v>156</v>
      </c>
      <c r="G819" t="s">
        <v>21</v>
      </c>
      <c r="H819" t="s">
        <v>127</v>
      </c>
      <c r="I819" t="s">
        <v>314</v>
      </c>
      <c r="J819">
        <v>2</v>
      </c>
      <c r="K819">
        <v>3169.57</v>
      </c>
      <c r="L819">
        <v>0.05</v>
      </c>
      <c r="M819">
        <v>4985.63</v>
      </c>
      <c r="N819" t="s">
        <v>52</v>
      </c>
      <c r="O819" t="s">
        <v>35</v>
      </c>
      <c r="P819" t="s">
        <v>26</v>
      </c>
      <c r="Q819">
        <f>Sales_Data[[#This Row],[Quantity]]*Sales_Data[[#This Row],[Unit_Price]]</f>
        <v>6339.14</v>
      </c>
      <c r="R819">
        <f>Sales_Data[[#This Row],[Gross_Sales]]*Sales_Data[[#This Row],[Discount]]</f>
        <v>316.95700000000005</v>
      </c>
      <c r="S819">
        <f>Sales_Data[[#This Row],[Gross_Sales]]-Sales_Data[[#This Row],[Discount_Amount]]</f>
        <v>6022.183</v>
      </c>
      <c r="T819">
        <f>Sales_Data[[#This Row],[Net Sales]]-Sales_Data[[#This Row],[Cost]]</f>
        <v>1036.5529999999999</v>
      </c>
      <c r="U819" s="2">
        <f>Sales_Data[[#This Row],[Profit]]/Sales_Data[[#This Row],[Net Sales]]</f>
        <v>0.17212246788249375</v>
      </c>
      <c r="V819">
        <f>YEAR(Sales_Data[[#This Row],[Order_Date]])</f>
        <v>2025</v>
      </c>
      <c r="W819" t="str">
        <f>TEXT(Sales_Data[[#This Row],[Order_Date]],"mmm")</f>
        <v>Jul</v>
      </c>
      <c r="X819">
        <f>MONTH(Sales_Data[[#This Row],[Order_Date]])</f>
        <v>7</v>
      </c>
      <c r="Y819" t="str">
        <f>"Q"&amp;ROUNDUP(MONTH(Sales_Data[[#This Row],[Order_Date]])/3,0)</f>
        <v>Q3</v>
      </c>
    </row>
    <row r="820" spans="1:25" x14ac:dyDescent="0.3">
      <c r="A820" t="s">
        <v>1696</v>
      </c>
      <c r="B820" s="1">
        <v>45783</v>
      </c>
      <c r="C820" t="s">
        <v>1697</v>
      </c>
      <c r="D820" t="s">
        <v>497</v>
      </c>
      <c r="E820" t="s">
        <v>39</v>
      </c>
      <c r="F820" t="s">
        <v>96</v>
      </c>
      <c r="G820" t="s">
        <v>21</v>
      </c>
      <c r="H820" t="s">
        <v>230</v>
      </c>
      <c r="I820" t="s">
        <v>231</v>
      </c>
      <c r="J820">
        <v>1</v>
      </c>
      <c r="K820">
        <v>4951.8500000000004</v>
      </c>
      <c r="L820">
        <v>0.05</v>
      </c>
      <c r="M820">
        <v>3358.19</v>
      </c>
      <c r="N820" t="s">
        <v>70</v>
      </c>
      <c r="O820" t="s">
        <v>53</v>
      </c>
      <c r="P820" t="s">
        <v>71</v>
      </c>
      <c r="Q820">
        <f>Sales_Data[[#This Row],[Quantity]]*Sales_Data[[#This Row],[Unit_Price]]</f>
        <v>4951.8500000000004</v>
      </c>
      <c r="R820">
        <f>Sales_Data[[#This Row],[Gross_Sales]]*Sales_Data[[#This Row],[Discount]]</f>
        <v>247.59250000000003</v>
      </c>
      <c r="S820">
        <f>Sales_Data[[#This Row],[Gross_Sales]]-Sales_Data[[#This Row],[Discount_Amount]]</f>
        <v>4704.2575000000006</v>
      </c>
      <c r="T820">
        <f>Sales_Data[[#This Row],[Net Sales]]-Sales_Data[[#This Row],[Cost]]</f>
        <v>1346.0675000000006</v>
      </c>
      <c r="U820" s="2">
        <f>Sales_Data[[#This Row],[Profit]]/Sales_Data[[#This Row],[Net Sales]]</f>
        <v>0.2861381418853029</v>
      </c>
      <c r="V820">
        <f>YEAR(Sales_Data[[#This Row],[Order_Date]])</f>
        <v>2025</v>
      </c>
      <c r="W820" t="str">
        <f>TEXT(Sales_Data[[#This Row],[Order_Date]],"mmm")</f>
        <v>May</v>
      </c>
      <c r="X820">
        <f>MONTH(Sales_Data[[#This Row],[Order_Date]])</f>
        <v>5</v>
      </c>
      <c r="Y820" t="str">
        <f>"Q"&amp;ROUNDUP(MONTH(Sales_Data[[#This Row],[Order_Date]])/3,0)</f>
        <v>Q2</v>
      </c>
    </row>
    <row r="821" spans="1:25" x14ac:dyDescent="0.3">
      <c r="A821" t="s">
        <v>1698</v>
      </c>
      <c r="B821" s="1">
        <v>45892</v>
      </c>
      <c r="C821" t="s">
        <v>1511</v>
      </c>
      <c r="D821" t="s">
        <v>450</v>
      </c>
      <c r="E821" t="s">
        <v>39</v>
      </c>
      <c r="F821" t="s">
        <v>202</v>
      </c>
      <c r="G821" t="s">
        <v>41</v>
      </c>
      <c r="H821" t="s">
        <v>147</v>
      </c>
      <c r="I821" t="s">
        <v>369</v>
      </c>
      <c r="J821">
        <v>1</v>
      </c>
      <c r="K821">
        <v>5150.1899999999996</v>
      </c>
      <c r="L821">
        <v>0.05</v>
      </c>
      <c r="M821">
        <v>3694.64</v>
      </c>
      <c r="N821" t="s">
        <v>24</v>
      </c>
      <c r="O821" t="s">
        <v>35</v>
      </c>
      <c r="P821" t="s">
        <v>71</v>
      </c>
      <c r="Q821">
        <f>Sales_Data[[#This Row],[Quantity]]*Sales_Data[[#This Row],[Unit_Price]]</f>
        <v>5150.1899999999996</v>
      </c>
      <c r="R821">
        <f>Sales_Data[[#This Row],[Gross_Sales]]*Sales_Data[[#This Row],[Discount]]</f>
        <v>257.5095</v>
      </c>
      <c r="S821">
        <f>Sales_Data[[#This Row],[Gross_Sales]]-Sales_Data[[#This Row],[Discount_Amount]]</f>
        <v>4892.6804999999995</v>
      </c>
      <c r="T821">
        <f>Sales_Data[[#This Row],[Net Sales]]-Sales_Data[[#This Row],[Cost]]</f>
        <v>1198.0404999999996</v>
      </c>
      <c r="U821" s="2">
        <f>Sales_Data[[#This Row],[Profit]]/Sales_Data[[#This Row],[Net Sales]]</f>
        <v>0.2448638328212929</v>
      </c>
      <c r="V821">
        <f>YEAR(Sales_Data[[#This Row],[Order_Date]])</f>
        <v>2025</v>
      </c>
      <c r="W821" t="str">
        <f>TEXT(Sales_Data[[#This Row],[Order_Date]],"mmm")</f>
        <v>Aug</v>
      </c>
      <c r="X821">
        <f>MONTH(Sales_Data[[#This Row],[Order_Date]])</f>
        <v>8</v>
      </c>
      <c r="Y821" t="str">
        <f>"Q"&amp;ROUNDUP(MONTH(Sales_Data[[#This Row],[Order_Date]])/3,0)</f>
        <v>Q3</v>
      </c>
    </row>
    <row r="822" spans="1:25" x14ac:dyDescent="0.3">
      <c r="A822" t="s">
        <v>1699</v>
      </c>
      <c r="B822" s="1">
        <v>45700</v>
      </c>
      <c r="C822" t="s">
        <v>1700</v>
      </c>
      <c r="D822" t="s">
        <v>266</v>
      </c>
      <c r="E822" t="s">
        <v>30</v>
      </c>
      <c r="F822" t="s">
        <v>31</v>
      </c>
      <c r="G822" t="s">
        <v>32</v>
      </c>
      <c r="H822" t="s">
        <v>50</v>
      </c>
      <c r="I822" t="s">
        <v>51</v>
      </c>
      <c r="J822">
        <v>1</v>
      </c>
      <c r="K822">
        <v>2901.02</v>
      </c>
      <c r="L822">
        <v>0</v>
      </c>
      <c r="M822">
        <v>2477.46</v>
      </c>
      <c r="N822" t="s">
        <v>70</v>
      </c>
      <c r="O822" t="s">
        <v>35</v>
      </c>
      <c r="P822" t="s">
        <v>71</v>
      </c>
      <c r="Q822">
        <f>Sales_Data[[#This Row],[Quantity]]*Sales_Data[[#This Row],[Unit_Price]]</f>
        <v>2901.02</v>
      </c>
      <c r="R822">
        <f>Sales_Data[[#This Row],[Gross_Sales]]*Sales_Data[[#This Row],[Discount]]</f>
        <v>0</v>
      </c>
      <c r="S822">
        <f>Sales_Data[[#This Row],[Gross_Sales]]-Sales_Data[[#This Row],[Discount_Amount]]</f>
        <v>2901.02</v>
      </c>
      <c r="T822">
        <f>Sales_Data[[#This Row],[Net Sales]]-Sales_Data[[#This Row],[Cost]]</f>
        <v>423.55999999999995</v>
      </c>
      <c r="U822" s="2">
        <f>Sales_Data[[#This Row],[Profit]]/Sales_Data[[#This Row],[Net Sales]]</f>
        <v>0.14600381934629886</v>
      </c>
      <c r="V822">
        <f>YEAR(Sales_Data[[#This Row],[Order_Date]])</f>
        <v>2025</v>
      </c>
      <c r="W822" t="str">
        <f>TEXT(Sales_Data[[#This Row],[Order_Date]],"mmm")</f>
        <v>Feb</v>
      </c>
      <c r="X822">
        <f>MONTH(Sales_Data[[#This Row],[Order_Date]])</f>
        <v>2</v>
      </c>
      <c r="Y822" t="str">
        <f>"Q"&amp;ROUNDUP(MONTH(Sales_Data[[#This Row],[Order_Date]])/3,0)</f>
        <v>Q1</v>
      </c>
    </row>
    <row r="823" spans="1:25" x14ac:dyDescent="0.3">
      <c r="A823" t="s">
        <v>1701</v>
      </c>
      <c r="B823" s="1">
        <v>45897</v>
      </c>
      <c r="C823" t="s">
        <v>1702</v>
      </c>
      <c r="D823" t="s">
        <v>244</v>
      </c>
      <c r="E823" t="s">
        <v>39</v>
      </c>
      <c r="F823" t="s">
        <v>202</v>
      </c>
      <c r="G823" t="s">
        <v>21</v>
      </c>
      <c r="H823" t="s">
        <v>22</v>
      </c>
      <c r="I823" t="s">
        <v>23</v>
      </c>
      <c r="J823">
        <v>2</v>
      </c>
      <c r="K823">
        <v>1874.18</v>
      </c>
      <c r="L823">
        <v>0.2</v>
      </c>
      <c r="M823">
        <v>2019.5</v>
      </c>
      <c r="N823" t="s">
        <v>24</v>
      </c>
      <c r="O823" t="s">
        <v>35</v>
      </c>
      <c r="P823" t="s">
        <v>44</v>
      </c>
      <c r="Q823">
        <f>Sales_Data[[#This Row],[Quantity]]*Sales_Data[[#This Row],[Unit_Price]]</f>
        <v>3748.36</v>
      </c>
      <c r="R823">
        <f>Sales_Data[[#This Row],[Gross_Sales]]*Sales_Data[[#This Row],[Discount]]</f>
        <v>749.67200000000003</v>
      </c>
      <c r="S823">
        <f>Sales_Data[[#This Row],[Gross_Sales]]-Sales_Data[[#This Row],[Discount_Amount]]</f>
        <v>2998.6880000000001</v>
      </c>
      <c r="T823">
        <f>Sales_Data[[#This Row],[Net Sales]]-Sales_Data[[#This Row],[Cost]]</f>
        <v>979.1880000000001</v>
      </c>
      <c r="U823" s="2">
        <f>Sales_Data[[#This Row],[Profit]]/Sales_Data[[#This Row],[Net Sales]]</f>
        <v>0.3265388063046239</v>
      </c>
      <c r="V823">
        <f>YEAR(Sales_Data[[#This Row],[Order_Date]])</f>
        <v>2025</v>
      </c>
      <c r="W823" t="str">
        <f>TEXT(Sales_Data[[#This Row],[Order_Date]],"mmm")</f>
        <v>Aug</v>
      </c>
      <c r="X823">
        <f>MONTH(Sales_Data[[#This Row],[Order_Date]])</f>
        <v>8</v>
      </c>
      <c r="Y823" t="str">
        <f>"Q"&amp;ROUNDUP(MONTH(Sales_Data[[#This Row],[Order_Date]])/3,0)</f>
        <v>Q3</v>
      </c>
    </row>
    <row r="824" spans="1:25" x14ac:dyDescent="0.3">
      <c r="A824" t="s">
        <v>1703</v>
      </c>
      <c r="B824" s="1">
        <v>45768</v>
      </c>
      <c r="C824" t="s">
        <v>1704</v>
      </c>
      <c r="D824" t="s">
        <v>145</v>
      </c>
      <c r="E824" t="s">
        <v>39</v>
      </c>
      <c r="F824" t="s">
        <v>107</v>
      </c>
      <c r="G824" t="s">
        <v>21</v>
      </c>
      <c r="H824" t="s">
        <v>230</v>
      </c>
      <c r="I824" t="s">
        <v>328</v>
      </c>
      <c r="J824">
        <v>1</v>
      </c>
      <c r="K824">
        <v>6618.52</v>
      </c>
      <c r="L824">
        <v>0.05</v>
      </c>
      <c r="M824">
        <v>4111.3</v>
      </c>
      <c r="N824" t="s">
        <v>70</v>
      </c>
      <c r="O824" t="s">
        <v>35</v>
      </c>
      <c r="P824" t="s">
        <v>71</v>
      </c>
      <c r="Q824">
        <f>Sales_Data[[#This Row],[Quantity]]*Sales_Data[[#This Row],[Unit_Price]]</f>
        <v>6618.52</v>
      </c>
      <c r="R824">
        <f>Sales_Data[[#This Row],[Gross_Sales]]*Sales_Data[[#This Row],[Discount]]</f>
        <v>330.92600000000004</v>
      </c>
      <c r="S824">
        <f>Sales_Data[[#This Row],[Gross_Sales]]-Sales_Data[[#This Row],[Discount_Amount]]</f>
        <v>6287.5940000000001</v>
      </c>
      <c r="T824">
        <f>Sales_Data[[#This Row],[Net Sales]]-Sales_Data[[#This Row],[Cost]]</f>
        <v>2176.2939999999999</v>
      </c>
      <c r="U824" s="2">
        <f>Sales_Data[[#This Row],[Profit]]/Sales_Data[[#This Row],[Net Sales]]</f>
        <v>0.34612508377608348</v>
      </c>
      <c r="V824">
        <f>YEAR(Sales_Data[[#This Row],[Order_Date]])</f>
        <v>2025</v>
      </c>
      <c r="W824" t="str">
        <f>TEXT(Sales_Data[[#This Row],[Order_Date]],"mmm")</f>
        <v>Apr</v>
      </c>
      <c r="X824">
        <f>MONTH(Sales_Data[[#This Row],[Order_Date]])</f>
        <v>4</v>
      </c>
      <c r="Y824" t="str">
        <f>"Q"&amp;ROUNDUP(MONTH(Sales_Data[[#This Row],[Order_Date]])/3,0)</f>
        <v>Q2</v>
      </c>
    </row>
    <row r="825" spans="1:25" x14ac:dyDescent="0.3">
      <c r="A825" t="s">
        <v>1705</v>
      </c>
      <c r="B825" s="1">
        <v>45906</v>
      </c>
      <c r="C825" t="s">
        <v>1706</v>
      </c>
      <c r="D825" t="s">
        <v>728</v>
      </c>
      <c r="E825" t="s">
        <v>30</v>
      </c>
      <c r="F825" t="s">
        <v>31</v>
      </c>
      <c r="G825" t="s">
        <v>32</v>
      </c>
      <c r="H825" t="s">
        <v>33</v>
      </c>
      <c r="I825" t="s">
        <v>161</v>
      </c>
      <c r="J825">
        <v>2</v>
      </c>
      <c r="K825">
        <v>3559.17</v>
      </c>
      <c r="L825">
        <v>0.1</v>
      </c>
      <c r="M825">
        <v>4941.51</v>
      </c>
      <c r="N825" t="s">
        <v>109</v>
      </c>
      <c r="O825" t="s">
        <v>53</v>
      </c>
      <c r="P825" t="s">
        <v>26</v>
      </c>
      <c r="Q825">
        <f>Sales_Data[[#This Row],[Quantity]]*Sales_Data[[#This Row],[Unit_Price]]</f>
        <v>7118.34</v>
      </c>
      <c r="R825">
        <f>Sales_Data[[#This Row],[Gross_Sales]]*Sales_Data[[#This Row],[Discount]]</f>
        <v>711.83400000000006</v>
      </c>
      <c r="S825">
        <f>Sales_Data[[#This Row],[Gross_Sales]]-Sales_Data[[#This Row],[Discount_Amount]]</f>
        <v>6406.5060000000003</v>
      </c>
      <c r="T825">
        <f>Sales_Data[[#This Row],[Net Sales]]-Sales_Data[[#This Row],[Cost]]</f>
        <v>1464.9960000000001</v>
      </c>
      <c r="U825" s="2">
        <f>Sales_Data[[#This Row],[Profit]]/Sales_Data[[#This Row],[Net Sales]]</f>
        <v>0.22867316443627775</v>
      </c>
      <c r="V825">
        <f>YEAR(Sales_Data[[#This Row],[Order_Date]])</f>
        <v>2025</v>
      </c>
      <c r="W825" t="str">
        <f>TEXT(Sales_Data[[#This Row],[Order_Date]],"mmm")</f>
        <v>Sep</v>
      </c>
      <c r="X825">
        <f>MONTH(Sales_Data[[#This Row],[Order_Date]])</f>
        <v>9</v>
      </c>
      <c r="Y825" t="str">
        <f>"Q"&amp;ROUNDUP(MONTH(Sales_Data[[#This Row],[Order_Date]])/3,0)</f>
        <v>Q3</v>
      </c>
    </row>
    <row r="826" spans="1:25" x14ac:dyDescent="0.3">
      <c r="A826" t="s">
        <v>1707</v>
      </c>
      <c r="B826" s="1">
        <v>45808</v>
      </c>
      <c r="C826" t="s">
        <v>1708</v>
      </c>
      <c r="D826" t="s">
        <v>430</v>
      </c>
      <c r="E826" t="s">
        <v>30</v>
      </c>
      <c r="F826" t="s">
        <v>87</v>
      </c>
      <c r="G826" t="s">
        <v>21</v>
      </c>
      <c r="H826" t="s">
        <v>127</v>
      </c>
      <c r="I826" t="s">
        <v>342</v>
      </c>
      <c r="J826">
        <v>2</v>
      </c>
      <c r="K826">
        <v>1374.99</v>
      </c>
      <c r="L826">
        <v>0.05</v>
      </c>
      <c r="M826">
        <v>2072.16</v>
      </c>
      <c r="N826" t="s">
        <v>52</v>
      </c>
      <c r="O826" t="s">
        <v>25</v>
      </c>
      <c r="P826" t="s">
        <v>71</v>
      </c>
      <c r="Q826">
        <f>Sales_Data[[#This Row],[Quantity]]*Sales_Data[[#This Row],[Unit_Price]]</f>
        <v>2749.98</v>
      </c>
      <c r="R826">
        <f>Sales_Data[[#This Row],[Gross_Sales]]*Sales_Data[[#This Row],[Discount]]</f>
        <v>137.499</v>
      </c>
      <c r="S826">
        <f>Sales_Data[[#This Row],[Gross_Sales]]-Sales_Data[[#This Row],[Discount_Amount]]</f>
        <v>2612.4810000000002</v>
      </c>
      <c r="T826">
        <f>Sales_Data[[#This Row],[Net Sales]]-Sales_Data[[#This Row],[Cost]]</f>
        <v>540.32100000000037</v>
      </c>
      <c r="U826" s="2">
        <f>Sales_Data[[#This Row],[Profit]]/Sales_Data[[#This Row],[Net Sales]]</f>
        <v>0.20682293957353196</v>
      </c>
      <c r="V826">
        <f>YEAR(Sales_Data[[#This Row],[Order_Date]])</f>
        <v>2025</v>
      </c>
      <c r="W826" t="str">
        <f>TEXT(Sales_Data[[#This Row],[Order_Date]],"mmm")</f>
        <v>May</v>
      </c>
      <c r="X826">
        <f>MONTH(Sales_Data[[#This Row],[Order_Date]])</f>
        <v>5</v>
      </c>
      <c r="Y826" t="str">
        <f>"Q"&amp;ROUNDUP(MONTH(Sales_Data[[#This Row],[Order_Date]])/3,0)</f>
        <v>Q2</v>
      </c>
    </row>
    <row r="827" spans="1:25" x14ac:dyDescent="0.3">
      <c r="A827" t="s">
        <v>1709</v>
      </c>
      <c r="B827" s="1">
        <v>45840</v>
      </c>
      <c r="C827" t="s">
        <v>1710</v>
      </c>
      <c r="D827" t="s">
        <v>546</v>
      </c>
      <c r="E827" t="s">
        <v>39</v>
      </c>
      <c r="F827" t="s">
        <v>96</v>
      </c>
      <c r="G827" t="s">
        <v>67</v>
      </c>
      <c r="H827" t="s">
        <v>133</v>
      </c>
      <c r="I827" t="s">
        <v>134</v>
      </c>
      <c r="J827">
        <v>3</v>
      </c>
      <c r="K827">
        <v>2527.3200000000002</v>
      </c>
      <c r="L827">
        <v>0.1</v>
      </c>
      <c r="M827">
        <v>4928.8999999999996</v>
      </c>
      <c r="N827" t="s">
        <v>52</v>
      </c>
      <c r="O827" t="s">
        <v>35</v>
      </c>
      <c r="P827" t="s">
        <v>44</v>
      </c>
      <c r="Q827">
        <f>Sales_Data[[#This Row],[Quantity]]*Sales_Data[[#This Row],[Unit_Price]]</f>
        <v>7581.9600000000009</v>
      </c>
      <c r="R827">
        <f>Sales_Data[[#This Row],[Gross_Sales]]*Sales_Data[[#This Row],[Discount]]</f>
        <v>758.19600000000014</v>
      </c>
      <c r="S827">
        <f>Sales_Data[[#This Row],[Gross_Sales]]-Sales_Data[[#This Row],[Discount_Amount]]</f>
        <v>6823.764000000001</v>
      </c>
      <c r="T827">
        <f>Sales_Data[[#This Row],[Net Sales]]-Sales_Data[[#This Row],[Cost]]</f>
        <v>1894.8640000000014</v>
      </c>
      <c r="U827" s="2">
        <f>Sales_Data[[#This Row],[Profit]]/Sales_Data[[#This Row],[Net Sales]]</f>
        <v>0.27768603955236454</v>
      </c>
      <c r="V827">
        <f>YEAR(Sales_Data[[#This Row],[Order_Date]])</f>
        <v>2025</v>
      </c>
      <c r="W827" t="str">
        <f>TEXT(Sales_Data[[#This Row],[Order_Date]],"mmm")</f>
        <v>Jul</v>
      </c>
      <c r="X827">
        <f>MONTH(Sales_Data[[#This Row],[Order_Date]])</f>
        <v>7</v>
      </c>
      <c r="Y827" t="str">
        <f>"Q"&amp;ROUNDUP(MONTH(Sales_Data[[#This Row],[Order_Date]])/3,0)</f>
        <v>Q3</v>
      </c>
    </row>
    <row r="828" spans="1:25" x14ac:dyDescent="0.3">
      <c r="A828" t="s">
        <v>1711</v>
      </c>
      <c r="B828" s="1">
        <v>45993</v>
      </c>
      <c r="C828" t="s">
        <v>1712</v>
      </c>
      <c r="D828" t="s">
        <v>422</v>
      </c>
      <c r="E828" t="s">
        <v>19</v>
      </c>
      <c r="F828" t="s">
        <v>20</v>
      </c>
      <c r="G828" t="s">
        <v>32</v>
      </c>
      <c r="H828" t="s">
        <v>33</v>
      </c>
      <c r="I828" t="s">
        <v>161</v>
      </c>
      <c r="J828">
        <v>3</v>
      </c>
      <c r="K828">
        <v>16649.349999999999</v>
      </c>
      <c r="L828">
        <v>0.1</v>
      </c>
      <c r="M828">
        <v>28243.73</v>
      </c>
      <c r="N828" t="s">
        <v>70</v>
      </c>
      <c r="O828" t="s">
        <v>25</v>
      </c>
      <c r="P828" t="s">
        <v>71</v>
      </c>
      <c r="Q828">
        <f>Sales_Data[[#This Row],[Quantity]]*Sales_Data[[#This Row],[Unit_Price]]</f>
        <v>49948.049999999996</v>
      </c>
      <c r="R828">
        <f>Sales_Data[[#This Row],[Gross_Sales]]*Sales_Data[[#This Row],[Discount]]</f>
        <v>4994.8050000000003</v>
      </c>
      <c r="S828">
        <f>Sales_Data[[#This Row],[Gross_Sales]]-Sales_Data[[#This Row],[Discount_Amount]]</f>
        <v>44953.244999999995</v>
      </c>
      <c r="T828">
        <f>Sales_Data[[#This Row],[Net Sales]]-Sales_Data[[#This Row],[Cost]]</f>
        <v>16709.514999999996</v>
      </c>
      <c r="U828" s="2">
        <f>Sales_Data[[#This Row],[Profit]]/Sales_Data[[#This Row],[Net Sales]]</f>
        <v>0.37170876095819105</v>
      </c>
      <c r="V828">
        <f>YEAR(Sales_Data[[#This Row],[Order_Date]])</f>
        <v>2025</v>
      </c>
      <c r="W828" t="str">
        <f>TEXT(Sales_Data[[#This Row],[Order_Date]],"mmm")</f>
        <v>Dec</v>
      </c>
      <c r="X828">
        <f>MONTH(Sales_Data[[#This Row],[Order_Date]])</f>
        <v>12</v>
      </c>
      <c r="Y828" t="str">
        <f>"Q"&amp;ROUNDUP(MONTH(Sales_Data[[#This Row],[Order_Date]])/3,0)</f>
        <v>Q4</v>
      </c>
    </row>
    <row r="829" spans="1:25" x14ac:dyDescent="0.3">
      <c r="A829" t="s">
        <v>1713</v>
      </c>
      <c r="B829" s="1">
        <v>45752</v>
      </c>
      <c r="C829" t="s">
        <v>1448</v>
      </c>
      <c r="D829" t="s">
        <v>180</v>
      </c>
      <c r="E829" t="s">
        <v>19</v>
      </c>
      <c r="F829" t="s">
        <v>20</v>
      </c>
      <c r="G829" t="s">
        <v>41</v>
      </c>
      <c r="H829" t="s">
        <v>42</v>
      </c>
      <c r="I829" t="s">
        <v>82</v>
      </c>
      <c r="J829">
        <v>3</v>
      </c>
      <c r="K829">
        <v>16053.49</v>
      </c>
      <c r="L829">
        <v>0.05</v>
      </c>
      <c r="M829">
        <v>29428.01</v>
      </c>
      <c r="N829" t="s">
        <v>109</v>
      </c>
      <c r="O829" t="s">
        <v>35</v>
      </c>
      <c r="P829" t="s">
        <v>71</v>
      </c>
      <c r="Q829">
        <f>Sales_Data[[#This Row],[Quantity]]*Sales_Data[[#This Row],[Unit_Price]]</f>
        <v>48160.47</v>
      </c>
      <c r="R829">
        <f>Sales_Data[[#This Row],[Gross_Sales]]*Sales_Data[[#This Row],[Discount]]</f>
        <v>2408.0235000000002</v>
      </c>
      <c r="S829">
        <f>Sales_Data[[#This Row],[Gross_Sales]]-Sales_Data[[#This Row],[Discount_Amount]]</f>
        <v>45752.446499999998</v>
      </c>
      <c r="T829">
        <f>Sales_Data[[#This Row],[Net Sales]]-Sales_Data[[#This Row],[Cost]]</f>
        <v>16324.4365</v>
      </c>
      <c r="U829" s="2">
        <f>Sales_Data[[#This Row],[Profit]]/Sales_Data[[#This Row],[Net Sales]]</f>
        <v>0.35679920416933336</v>
      </c>
      <c r="V829">
        <f>YEAR(Sales_Data[[#This Row],[Order_Date]])</f>
        <v>2025</v>
      </c>
      <c r="W829" t="str">
        <f>TEXT(Sales_Data[[#This Row],[Order_Date]],"mmm")</f>
        <v>Apr</v>
      </c>
      <c r="X829">
        <f>MONTH(Sales_Data[[#This Row],[Order_Date]])</f>
        <v>4</v>
      </c>
      <c r="Y829" t="str">
        <f>"Q"&amp;ROUNDUP(MONTH(Sales_Data[[#This Row],[Order_Date]])/3,0)</f>
        <v>Q2</v>
      </c>
    </row>
    <row r="830" spans="1:25" x14ac:dyDescent="0.3">
      <c r="A830" t="s">
        <v>1714</v>
      </c>
      <c r="B830" s="1">
        <v>45665</v>
      </c>
      <c r="C830" t="s">
        <v>1715</v>
      </c>
      <c r="D830" t="s">
        <v>522</v>
      </c>
      <c r="E830" t="s">
        <v>119</v>
      </c>
      <c r="F830" t="s">
        <v>538</v>
      </c>
      <c r="G830" t="s">
        <v>67</v>
      </c>
      <c r="H830" t="s">
        <v>68</v>
      </c>
      <c r="I830" t="s">
        <v>69</v>
      </c>
      <c r="J830">
        <v>2</v>
      </c>
      <c r="K830">
        <v>3943.74</v>
      </c>
      <c r="L830">
        <v>0.2</v>
      </c>
      <c r="M830">
        <v>4351.17</v>
      </c>
      <c r="N830" t="s">
        <v>83</v>
      </c>
      <c r="O830" t="s">
        <v>35</v>
      </c>
      <c r="P830" t="s">
        <v>71</v>
      </c>
      <c r="Q830">
        <f>Sales_Data[[#This Row],[Quantity]]*Sales_Data[[#This Row],[Unit_Price]]</f>
        <v>7887.48</v>
      </c>
      <c r="R830">
        <f>Sales_Data[[#This Row],[Gross_Sales]]*Sales_Data[[#This Row],[Discount]]</f>
        <v>1577.4960000000001</v>
      </c>
      <c r="S830">
        <f>Sales_Data[[#This Row],[Gross_Sales]]-Sales_Data[[#This Row],[Discount_Amount]]</f>
        <v>6309.9839999999995</v>
      </c>
      <c r="T830">
        <f>Sales_Data[[#This Row],[Net Sales]]-Sales_Data[[#This Row],[Cost]]</f>
        <v>1958.8139999999994</v>
      </c>
      <c r="U830" s="2">
        <f>Sales_Data[[#This Row],[Profit]]/Sales_Data[[#This Row],[Net Sales]]</f>
        <v>0.31043089808151647</v>
      </c>
      <c r="V830">
        <f>YEAR(Sales_Data[[#This Row],[Order_Date]])</f>
        <v>2025</v>
      </c>
      <c r="W830" t="str">
        <f>TEXT(Sales_Data[[#This Row],[Order_Date]],"mmm")</f>
        <v>Jan</v>
      </c>
      <c r="X830">
        <f>MONTH(Sales_Data[[#This Row],[Order_Date]])</f>
        <v>1</v>
      </c>
      <c r="Y830" t="str">
        <f>"Q"&amp;ROUNDUP(MONTH(Sales_Data[[#This Row],[Order_Date]])/3,0)</f>
        <v>Q1</v>
      </c>
    </row>
    <row r="831" spans="1:25" x14ac:dyDescent="0.3">
      <c r="A831" t="s">
        <v>1716</v>
      </c>
      <c r="B831" s="1">
        <v>46017</v>
      </c>
      <c r="C831" t="s">
        <v>1717</v>
      </c>
      <c r="D831" t="s">
        <v>283</v>
      </c>
      <c r="E831" t="s">
        <v>48</v>
      </c>
      <c r="F831" t="s">
        <v>132</v>
      </c>
      <c r="G831" t="s">
        <v>32</v>
      </c>
      <c r="H831" t="s">
        <v>33</v>
      </c>
      <c r="I831" t="s">
        <v>161</v>
      </c>
      <c r="J831">
        <v>1</v>
      </c>
      <c r="K831">
        <v>3932.51</v>
      </c>
      <c r="L831">
        <v>0.05</v>
      </c>
      <c r="M831">
        <v>2530.2600000000002</v>
      </c>
      <c r="N831" t="s">
        <v>52</v>
      </c>
      <c r="O831" t="s">
        <v>35</v>
      </c>
      <c r="P831" t="s">
        <v>26</v>
      </c>
      <c r="Q831">
        <f>Sales_Data[[#This Row],[Quantity]]*Sales_Data[[#This Row],[Unit_Price]]</f>
        <v>3932.51</v>
      </c>
      <c r="R831">
        <f>Sales_Data[[#This Row],[Gross_Sales]]*Sales_Data[[#This Row],[Discount]]</f>
        <v>196.62550000000002</v>
      </c>
      <c r="S831">
        <f>Sales_Data[[#This Row],[Gross_Sales]]-Sales_Data[[#This Row],[Discount_Amount]]</f>
        <v>3735.8845000000001</v>
      </c>
      <c r="T831">
        <f>Sales_Data[[#This Row],[Net Sales]]-Sales_Data[[#This Row],[Cost]]</f>
        <v>1205.6244999999999</v>
      </c>
      <c r="U831" s="2">
        <f>Sales_Data[[#This Row],[Profit]]/Sales_Data[[#This Row],[Net Sales]]</f>
        <v>0.32271460747782749</v>
      </c>
      <c r="V831">
        <f>YEAR(Sales_Data[[#This Row],[Order_Date]])</f>
        <v>2025</v>
      </c>
      <c r="W831" t="str">
        <f>TEXT(Sales_Data[[#This Row],[Order_Date]],"mmm")</f>
        <v>Dec</v>
      </c>
      <c r="X831">
        <f>MONTH(Sales_Data[[#This Row],[Order_Date]])</f>
        <v>12</v>
      </c>
      <c r="Y831" t="str">
        <f>"Q"&amp;ROUNDUP(MONTH(Sales_Data[[#This Row],[Order_Date]])/3,0)</f>
        <v>Q4</v>
      </c>
    </row>
    <row r="832" spans="1:25" x14ac:dyDescent="0.3">
      <c r="A832" t="s">
        <v>1718</v>
      </c>
      <c r="B832" s="1">
        <v>45841</v>
      </c>
      <c r="C832" t="s">
        <v>85</v>
      </c>
      <c r="D832" t="s">
        <v>194</v>
      </c>
      <c r="E832" t="s">
        <v>48</v>
      </c>
      <c r="F832" t="s">
        <v>49</v>
      </c>
      <c r="G832" t="s">
        <v>75</v>
      </c>
      <c r="H832" t="s">
        <v>114</v>
      </c>
      <c r="I832" t="s">
        <v>206</v>
      </c>
      <c r="J832">
        <v>4</v>
      </c>
      <c r="K832">
        <v>4579.58</v>
      </c>
      <c r="L832">
        <v>0.1</v>
      </c>
      <c r="M832">
        <v>11571.6</v>
      </c>
      <c r="N832" t="s">
        <v>109</v>
      </c>
      <c r="O832" t="s">
        <v>35</v>
      </c>
      <c r="P832" t="s">
        <v>71</v>
      </c>
      <c r="Q832">
        <f>Sales_Data[[#This Row],[Quantity]]*Sales_Data[[#This Row],[Unit_Price]]</f>
        <v>18318.32</v>
      </c>
      <c r="R832">
        <f>Sales_Data[[#This Row],[Gross_Sales]]*Sales_Data[[#This Row],[Discount]]</f>
        <v>1831.8320000000001</v>
      </c>
      <c r="S832">
        <f>Sales_Data[[#This Row],[Gross_Sales]]-Sales_Data[[#This Row],[Discount_Amount]]</f>
        <v>16486.488000000001</v>
      </c>
      <c r="T832">
        <f>Sales_Data[[#This Row],[Net Sales]]-Sales_Data[[#This Row],[Cost]]</f>
        <v>4914.8880000000008</v>
      </c>
      <c r="U832" s="2">
        <f>Sales_Data[[#This Row],[Profit]]/Sales_Data[[#This Row],[Net Sales]]</f>
        <v>0.29811613000901105</v>
      </c>
      <c r="V832">
        <f>YEAR(Sales_Data[[#This Row],[Order_Date]])</f>
        <v>2025</v>
      </c>
      <c r="W832" t="str">
        <f>TEXT(Sales_Data[[#This Row],[Order_Date]],"mmm")</f>
        <v>Jul</v>
      </c>
      <c r="X832">
        <f>MONTH(Sales_Data[[#This Row],[Order_Date]])</f>
        <v>7</v>
      </c>
      <c r="Y832" t="str">
        <f>"Q"&amp;ROUNDUP(MONTH(Sales_Data[[#This Row],[Order_Date]])/3,0)</f>
        <v>Q3</v>
      </c>
    </row>
    <row r="833" spans="1:25" x14ac:dyDescent="0.3">
      <c r="A833" t="s">
        <v>1719</v>
      </c>
      <c r="B833" s="1">
        <v>45938</v>
      </c>
      <c r="C833" t="s">
        <v>287</v>
      </c>
      <c r="D833" t="s">
        <v>513</v>
      </c>
      <c r="E833" t="s">
        <v>19</v>
      </c>
      <c r="F833" t="s">
        <v>20</v>
      </c>
      <c r="G833" t="s">
        <v>21</v>
      </c>
      <c r="H833" t="s">
        <v>297</v>
      </c>
      <c r="I833" t="s">
        <v>494</v>
      </c>
      <c r="J833">
        <v>1</v>
      </c>
      <c r="K833">
        <v>5611.79</v>
      </c>
      <c r="L833">
        <v>0</v>
      </c>
      <c r="M833">
        <v>4265.34</v>
      </c>
      <c r="N833" t="s">
        <v>24</v>
      </c>
      <c r="O833" t="s">
        <v>25</v>
      </c>
      <c r="P833" t="s">
        <v>44</v>
      </c>
      <c r="Q833">
        <f>Sales_Data[[#This Row],[Quantity]]*Sales_Data[[#This Row],[Unit_Price]]</f>
        <v>5611.79</v>
      </c>
      <c r="R833">
        <f>Sales_Data[[#This Row],[Gross_Sales]]*Sales_Data[[#This Row],[Discount]]</f>
        <v>0</v>
      </c>
      <c r="S833">
        <f>Sales_Data[[#This Row],[Gross_Sales]]-Sales_Data[[#This Row],[Discount_Amount]]</f>
        <v>5611.79</v>
      </c>
      <c r="T833">
        <f>Sales_Data[[#This Row],[Net Sales]]-Sales_Data[[#This Row],[Cost]]</f>
        <v>1346.4499999999998</v>
      </c>
      <c r="U833" s="2">
        <f>Sales_Data[[#This Row],[Profit]]/Sales_Data[[#This Row],[Net Sales]]</f>
        <v>0.23993235669902113</v>
      </c>
      <c r="V833">
        <f>YEAR(Sales_Data[[#This Row],[Order_Date]])</f>
        <v>2025</v>
      </c>
      <c r="W833" t="str">
        <f>TEXT(Sales_Data[[#This Row],[Order_Date]],"mmm")</f>
        <v>Oct</v>
      </c>
      <c r="X833">
        <f>MONTH(Sales_Data[[#This Row],[Order_Date]])</f>
        <v>10</v>
      </c>
      <c r="Y833" t="str">
        <f>"Q"&amp;ROUNDUP(MONTH(Sales_Data[[#This Row],[Order_Date]])/3,0)</f>
        <v>Q4</v>
      </c>
    </row>
    <row r="834" spans="1:25" x14ac:dyDescent="0.3">
      <c r="A834" t="s">
        <v>1720</v>
      </c>
      <c r="B834" s="1">
        <v>45852</v>
      </c>
      <c r="C834" t="s">
        <v>1491</v>
      </c>
      <c r="D834" t="s">
        <v>460</v>
      </c>
      <c r="E834" t="s">
        <v>30</v>
      </c>
      <c r="F834" t="s">
        <v>31</v>
      </c>
      <c r="G834" t="s">
        <v>41</v>
      </c>
      <c r="H834" t="s">
        <v>102</v>
      </c>
      <c r="I834" t="s">
        <v>388</v>
      </c>
      <c r="J834">
        <v>1</v>
      </c>
      <c r="K834">
        <v>3238.33</v>
      </c>
      <c r="L834">
        <v>0.05</v>
      </c>
      <c r="M834">
        <v>1952.06</v>
      </c>
      <c r="N834" t="s">
        <v>24</v>
      </c>
      <c r="O834" t="s">
        <v>35</v>
      </c>
      <c r="P834" t="s">
        <v>44</v>
      </c>
      <c r="Q834">
        <f>Sales_Data[[#This Row],[Quantity]]*Sales_Data[[#This Row],[Unit_Price]]</f>
        <v>3238.33</v>
      </c>
      <c r="R834">
        <f>Sales_Data[[#This Row],[Gross_Sales]]*Sales_Data[[#This Row],[Discount]]</f>
        <v>161.91650000000001</v>
      </c>
      <c r="S834">
        <f>Sales_Data[[#This Row],[Gross_Sales]]-Sales_Data[[#This Row],[Discount_Amount]]</f>
        <v>3076.4135000000001</v>
      </c>
      <c r="T834">
        <f>Sales_Data[[#This Row],[Net Sales]]-Sales_Data[[#This Row],[Cost]]</f>
        <v>1124.3535000000002</v>
      </c>
      <c r="U834" s="2">
        <f>Sales_Data[[#This Row],[Profit]]/Sales_Data[[#This Row],[Net Sales]]</f>
        <v>0.36547541479713314</v>
      </c>
      <c r="V834">
        <f>YEAR(Sales_Data[[#This Row],[Order_Date]])</f>
        <v>2025</v>
      </c>
      <c r="W834" t="str">
        <f>TEXT(Sales_Data[[#This Row],[Order_Date]],"mmm")</f>
        <v>Jul</v>
      </c>
      <c r="X834">
        <f>MONTH(Sales_Data[[#This Row],[Order_Date]])</f>
        <v>7</v>
      </c>
      <c r="Y834" t="str">
        <f>"Q"&amp;ROUNDUP(MONTH(Sales_Data[[#This Row],[Order_Date]])/3,0)</f>
        <v>Q3</v>
      </c>
    </row>
    <row r="835" spans="1:25" x14ac:dyDescent="0.3">
      <c r="A835" t="s">
        <v>1721</v>
      </c>
      <c r="B835" s="1">
        <v>46009</v>
      </c>
      <c r="C835" t="s">
        <v>1101</v>
      </c>
      <c r="D835" t="s">
        <v>580</v>
      </c>
      <c r="E835" t="s">
        <v>48</v>
      </c>
      <c r="F835" t="s">
        <v>152</v>
      </c>
      <c r="G835" t="s">
        <v>75</v>
      </c>
      <c r="H835" t="s">
        <v>76</v>
      </c>
      <c r="I835" t="s">
        <v>108</v>
      </c>
      <c r="J835">
        <v>1</v>
      </c>
      <c r="K835">
        <v>38596.36</v>
      </c>
      <c r="L835">
        <v>0.15</v>
      </c>
      <c r="M835">
        <v>22271.84</v>
      </c>
      <c r="N835" t="s">
        <v>109</v>
      </c>
      <c r="O835" t="s">
        <v>25</v>
      </c>
      <c r="P835" t="s">
        <v>71</v>
      </c>
      <c r="Q835">
        <f>Sales_Data[[#This Row],[Quantity]]*Sales_Data[[#This Row],[Unit_Price]]</f>
        <v>38596.36</v>
      </c>
      <c r="R835">
        <f>Sales_Data[[#This Row],[Gross_Sales]]*Sales_Data[[#This Row],[Discount]]</f>
        <v>5789.4539999999997</v>
      </c>
      <c r="S835">
        <f>Sales_Data[[#This Row],[Gross_Sales]]-Sales_Data[[#This Row],[Discount_Amount]]</f>
        <v>32806.906000000003</v>
      </c>
      <c r="T835">
        <f>Sales_Data[[#This Row],[Net Sales]]-Sales_Data[[#This Row],[Cost]]</f>
        <v>10535.066000000003</v>
      </c>
      <c r="U835" s="2">
        <f>Sales_Data[[#This Row],[Profit]]/Sales_Data[[#This Row],[Net Sales]]</f>
        <v>0.321123424439964</v>
      </c>
      <c r="V835">
        <f>YEAR(Sales_Data[[#This Row],[Order_Date]])</f>
        <v>2025</v>
      </c>
      <c r="W835" t="str">
        <f>TEXT(Sales_Data[[#This Row],[Order_Date]],"mmm")</f>
        <v>Dec</v>
      </c>
      <c r="X835">
        <f>MONTH(Sales_Data[[#This Row],[Order_Date]])</f>
        <v>12</v>
      </c>
      <c r="Y835" t="str">
        <f>"Q"&amp;ROUNDUP(MONTH(Sales_Data[[#This Row],[Order_Date]])/3,0)</f>
        <v>Q4</v>
      </c>
    </row>
    <row r="836" spans="1:25" x14ac:dyDescent="0.3">
      <c r="A836" t="s">
        <v>1722</v>
      </c>
      <c r="B836" s="1">
        <v>45852</v>
      </c>
      <c r="C836" t="s">
        <v>661</v>
      </c>
      <c r="D836" t="s">
        <v>756</v>
      </c>
      <c r="E836" t="s">
        <v>48</v>
      </c>
      <c r="F836" t="s">
        <v>126</v>
      </c>
      <c r="G836" t="s">
        <v>75</v>
      </c>
      <c r="H836" t="s">
        <v>185</v>
      </c>
      <c r="I836" t="s">
        <v>186</v>
      </c>
      <c r="J836">
        <v>2</v>
      </c>
      <c r="K836">
        <v>41748.06</v>
      </c>
      <c r="L836">
        <v>0.1</v>
      </c>
      <c r="M836">
        <v>62222.71</v>
      </c>
      <c r="N836" t="s">
        <v>52</v>
      </c>
      <c r="O836" t="s">
        <v>35</v>
      </c>
      <c r="P836" t="s">
        <v>44</v>
      </c>
      <c r="Q836">
        <f>Sales_Data[[#This Row],[Quantity]]*Sales_Data[[#This Row],[Unit_Price]]</f>
        <v>83496.12</v>
      </c>
      <c r="R836">
        <f>Sales_Data[[#This Row],[Gross_Sales]]*Sales_Data[[#This Row],[Discount]]</f>
        <v>8349.6119999999992</v>
      </c>
      <c r="S836">
        <f>Sales_Data[[#This Row],[Gross_Sales]]-Sales_Data[[#This Row],[Discount_Amount]]</f>
        <v>75146.508000000002</v>
      </c>
      <c r="T836">
        <f>Sales_Data[[#This Row],[Net Sales]]-Sales_Data[[#This Row],[Cost]]</f>
        <v>12923.798000000003</v>
      </c>
      <c r="U836" s="2">
        <f>Sales_Data[[#This Row],[Profit]]/Sales_Data[[#This Row],[Net Sales]]</f>
        <v>0.17198135141555748</v>
      </c>
      <c r="V836">
        <f>YEAR(Sales_Data[[#This Row],[Order_Date]])</f>
        <v>2025</v>
      </c>
      <c r="W836" t="str">
        <f>TEXT(Sales_Data[[#This Row],[Order_Date]],"mmm")</f>
        <v>Jul</v>
      </c>
      <c r="X836">
        <f>MONTH(Sales_Data[[#This Row],[Order_Date]])</f>
        <v>7</v>
      </c>
      <c r="Y836" t="str">
        <f>"Q"&amp;ROUNDUP(MONTH(Sales_Data[[#This Row],[Order_Date]])/3,0)</f>
        <v>Q3</v>
      </c>
    </row>
    <row r="837" spans="1:25" x14ac:dyDescent="0.3">
      <c r="A837" t="s">
        <v>1723</v>
      </c>
      <c r="B837" s="1">
        <v>45812</v>
      </c>
      <c r="C837" t="s">
        <v>240</v>
      </c>
      <c r="D837" t="s">
        <v>1004</v>
      </c>
      <c r="E837" t="s">
        <v>48</v>
      </c>
      <c r="F837" t="s">
        <v>132</v>
      </c>
      <c r="G837" t="s">
        <v>32</v>
      </c>
      <c r="H837" t="s">
        <v>33</v>
      </c>
      <c r="I837" t="s">
        <v>161</v>
      </c>
      <c r="J837">
        <v>1</v>
      </c>
      <c r="K837">
        <v>47047.47</v>
      </c>
      <c r="L837">
        <v>0.05</v>
      </c>
      <c r="M837">
        <v>29667.59</v>
      </c>
      <c r="N837" t="s">
        <v>24</v>
      </c>
      <c r="O837" t="s">
        <v>35</v>
      </c>
      <c r="P837" t="s">
        <v>71</v>
      </c>
      <c r="Q837">
        <f>Sales_Data[[#This Row],[Quantity]]*Sales_Data[[#This Row],[Unit_Price]]</f>
        <v>47047.47</v>
      </c>
      <c r="R837">
        <f>Sales_Data[[#This Row],[Gross_Sales]]*Sales_Data[[#This Row],[Discount]]</f>
        <v>2352.3735000000001</v>
      </c>
      <c r="S837">
        <f>Sales_Data[[#This Row],[Gross_Sales]]-Sales_Data[[#This Row],[Discount_Amount]]</f>
        <v>44695.0965</v>
      </c>
      <c r="T837">
        <f>Sales_Data[[#This Row],[Net Sales]]-Sales_Data[[#This Row],[Cost]]</f>
        <v>15027.5065</v>
      </c>
      <c r="U837" s="2">
        <f>Sales_Data[[#This Row],[Profit]]/Sales_Data[[#This Row],[Net Sales]]</f>
        <v>0.3362227106948969</v>
      </c>
      <c r="V837">
        <f>YEAR(Sales_Data[[#This Row],[Order_Date]])</f>
        <v>2025</v>
      </c>
      <c r="W837" t="str">
        <f>TEXT(Sales_Data[[#This Row],[Order_Date]],"mmm")</f>
        <v>Jun</v>
      </c>
      <c r="X837">
        <f>MONTH(Sales_Data[[#This Row],[Order_Date]])</f>
        <v>6</v>
      </c>
      <c r="Y837" t="str">
        <f>"Q"&amp;ROUNDUP(MONTH(Sales_Data[[#This Row],[Order_Date]])/3,0)</f>
        <v>Q2</v>
      </c>
    </row>
    <row r="838" spans="1:25" x14ac:dyDescent="0.3">
      <c r="A838" t="s">
        <v>1724</v>
      </c>
      <c r="B838" s="1">
        <v>45750</v>
      </c>
      <c r="C838" t="s">
        <v>1725</v>
      </c>
      <c r="D838" t="s">
        <v>95</v>
      </c>
      <c r="E838" t="s">
        <v>39</v>
      </c>
      <c r="F838" t="s">
        <v>96</v>
      </c>
      <c r="G838" t="s">
        <v>21</v>
      </c>
      <c r="H838" t="s">
        <v>22</v>
      </c>
      <c r="I838" t="s">
        <v>23</v>
      </c>
      <c r="J838">
        <v>2</v>
      </c>
      <c r="K838">
        <v>525.61</v>
      </c>
      <c r="L838">
        <v>0.15</v>
      </c>
      <c r="M838">
        <v>623.52</v>
      </c>
      <c r="N838" t="s">
        <v>52</v>
      </c>
      <c r="O838" t="s">
        <v>35</v>
      </c>
      <c r="P838" t="s">
        <v>71</v>
      </c>
      <c r="Q838">
        <f>Sales_Data[[#This Row],[Quantity]]*Sales_Data[[#This Row],[Unit_Price]]</f>
        <v>1051.22</v>
      </c>
      <c r="R838">
        <f>Sales_Data[[#This Row],[Gross_Sales]]*Sales_Data[[#This Row],[Discount]]</f>
        <v>157.68299999999999</v>
      </c>
      <c r="S838">
        <f>Sales_Data[[#This Row],[Gross_Sales]]-Sales_Data[[#This Row],[Discount_Amount]]</f>
        <v>893.53700000000003</v>
      </c>
      <c r="T838">
        <f>Sales_Data[[#This Row],[Net Sales]]-Sales_Data[[#This Row],[Cost]]</f>
        <v>270.01700000000005</v>
      </c>
      <c r="U838" s="2">
        <f>Sales_Data[[#This Row],[Profit]]/Sales_Data[[#This Row],[Net Sales]]</f>
        <v>0.30218894125257267</v>
      </c>
      <c r="V838">
        <f>YEAR(Sales_Data[[#This Row],[Order_Date]])</f>
        <v>2025</v>
      </c>
      <c r="W838" t="str">
        <f>TEXT(Sales_Data[[#This Row],[Order_Date]],"mmm")</f>
        <v>Apr</v>
      </c>
      <c r="X838">
        <f>MONTH(Sales_Data[[#This Row],[Order_Date]])</f>
        <v>4</v>
      </c>
      <c r="Y838" t="str">
        <f>"Q"&amp;ROUNDUP(MONTH(Sales_Data[[#This Row],[Order_Date]])/3,0)</f>
        <v>Q2</v>
      </c>
    </row>
    <row r="839" spans="1:25" x14ac:dyDescent="0.3">
      <c r="A839" t="s">
        <v>1726</v>
      </c>
      <c r="B839" s="1">
        <v>45817</v>
      </c>
      <c r="C839" t="s">
        <v>779</v>
      </c>
      <c r="D839" t="s">
        <v>580</v>
      </c>
      <c r="E839" t="s">
        <v>48</v>
      </c>
      <c r="F839" t="s">
        <v>152</v>
      </c>
      <c r="G839" t="s">
        <v>41</v>
      </c>
      <c r="H839" t="s">
        <v>42</v>
      </c>
      <c r="I839" t="s">
        <v>82</v>
      </c>
      <c r="J839">
        <v>2</v>
      </c>
      <c r="K839">
        <v>8172.94</v>
      </c>
      <c r="L839">
        <v>0.05</v>
      </c>
      <c r="M839">
        <v>11473.03</v>
      </c>
      <c r="N839" t="s">
        <v>52</v>
      </c>
      <c r="O839" t="s">
        <v>35</v>
      </c>
      <c r="P839" t="s">
        <v>26</v>
      </c>
      <c r="Q839">
        <f>Sales_Data[[#This Row],[Quantity]]*Sales_Data[[#This Row],[Unit_Price]]</f>
        <v>16345.88</v>
      </c>
      <c r="R839">
        <f>Sales_Data[[#This Row],[Gross_Sales]]*Sales_Data[[#This Row],[Discount]]</f>
        <v>817.29399999999998</v>
      </c>
      <c r="S839">
        <f>Sales_Data[[#This Row],[Gross_Sales]]-Sales_Data[[#This Row],[Discount_Amount]]</f>
        <v>15528.585999999999</v>
      </c>
      <c r="T839">
        <f>Sales_Data[[#This Row],[Net Sales]]-Sales_Data[[#This Row],[Cost]]</f>
        <v>4055.5559999999987</v>
      </c>
      <c r="U839" s="2">
        <f>Sales_Data[[#This Row],[Profit]]/Sales_Data[[#This Row],[Net Sales]]</f>
        <v>0.26116711463619413</v>
      </c>
      <c r="V839">
        <f>YEAR(Sales_Data[[#This Row],[Order_Date]])</f>
        <v>2025</v>
      </c>
      <c r="W839" t="str">
        <f>TEXT(Sales_Data[[#This Row],[Order_Date]],"mmm")</f>
        <v>Jun</v>
      </c>
      <c r="X839">
        <f>MONTH(Sales_Data[[#This Row],[Order_Date]])</f>
        <v>6</v>
      </c>
      <c r="Y839" t="str">
        <f>"Q"&amp;ROUNDUP(MONTH(Sales_Data[[#This Row],[Order_Date]])/3,0)</f>
        <v>Q2</v>
      </c>
    </row>
    <row r="840" spans="1:25" x14ac:dyDescent="0.3">
      <c r="A840" t="s">
        <v>1727</v>
      </c>
      <c r="B840" s="1">
        <v>45718</v>
      </c>
      <c r="C840" t="s">
        <v>1728</v>
      </c>
      <c r="D840" t="s">
        <v>118</v>
      </c>
      <c r="E840" t="s">
        <v>19</v>
      </c>
      <c r="F840" t="s">
        <v>113</v>
      </c>
      <c r="G840" t="s">
        <v>67</v>
      </c>
      <c r="H840" t="s">
        <v>88</v>
      </c>
      <c r="I840" t="s">
        <v>89</v>
      </c>
      <c r="J840">
        <v>2</v>
      </c>
      <c r="K840">
        <v>6919.06</v>
      </c>
      <c r="L840">
        <v>0.1</v>
      </c>
      <c r="M840">
        <v>8247.2199999999993</v>
      </c>
      <c r="N840" t="s">
        <v>52</v>
      </c>
      <c r="O840" t="s">
        <v>35</v>
      </c>
      <c r="P840" t="s">
        <v>44</v>
      </c>
      <c r="Q840">
        <f>Sales_Data[[#This Row],[Quantity]]*Sales_Data[[#This Row],[Unit_Price]]</f>
        <v>13838.12</v>
      </c>
      <c r="R840">
        <f>Sales_Data[[#This Row],[Gross_Sales]]*Sales_Data[[#This Row],[Discount]]</f>
        <v>1383.8120000000001</v>
      </c>
      <c r="S840">
        <f>Sales_Data[[#This Row],[Gross_Sales]]-Sales_Data[[#This Row],[Discount_Amount]]</f>
        <v>12454.308000000001</v>
      </c>
      <c r="T840">
        <f>Sales_Data[[#This Row],[Net Sales]]-Sales_Data[[#This Row],[Cost]]</f>
        <v>4207.0880000000016</v>
      </c>
      <c r="U840" s="2">
        <f>Sales_Data[[#This Row],[Profit]]/Sales_Data[[#This Row],[Net Sales]]</f>
        <v>0.33780182728739333</v>
      </c>
      <c r="V840">
        <f>YEAR(Sales_Data[[#This Row],[Order_Date]])</f>
        <v>2025</v>
      </c>
      <c r="W840" t="str">
        <f>TEXT(Sales_Data[[#This Row],[Order_Date]],"mmm")</f>
        <v>Mar</v>
      </c>
      <c r="X840">
        <f>MONTH(Sales_Data[[#This Row],[Order_Date]])</f>
        <v>3</v>
      </c>
      <c r="Y840" t="str">
        <f>"Q"&amp;ROUNDUP(MONTH(Sales_Data[[#This Row],[Order_Date]])/3,0)</f>
        <v>Q1</v>
      </c>
    </row>
    <row r="841" spans="1:25" x14ac:dyDescent="0.3">
      <c r="A841" t="s">
        <v>1729</v>
      </c>
      <c r="B841" s="1">
        <v>45779</v>
      </c>
      <c r="C841" t="s">
        <v>1730</v>
      </c>
      <c r="D841" t="s">
        <v>497</v>
      </c>
      <c r="E841" t="s">
        <v>19</v>
      </c>
      <c r="F841" t="s">
        <v>20</v>
      </c>
      <c r="G841" t="s">
        <v>67</v>
      </c>
      <c r="H841" t="s">
        <v>88</v>
      </c>
      <c r="I841" t="s">
        <v>157</v>
      </c>
      <c r="J841">
        <v>1</v>
      </c>
      <c r="K841">
        <v>3379.08</v>
      </c>
      <c r="L841">
        <v>0.05</v>
      </c>
      <c r="M841">
        <v>2623.61</v>
      </c>
      <c r="N841" t="s">
        <v>24</v>
      </c>
      <c r="O841" t="s">
        <v>25</v>
      </c>
      <c r="P841" t="s">
        <v>44</v>
      </c>
      <c r="Q841">
        <f>Sales_Data[[#This Row],[Quantity]]*Sales_Data[[#This Row],[Unit_Price]]</f>
        <v>3379.08</v>
      </c>
      <c r="R841">
        <f>Sales_Data[[#This Row],[Gross_Sales]]*Sales_Data[[#This Row],[Discount]]</f>
        <v>168.95400000000001</v>
      </c>
      <c r="S841">
        <f>Sales_Data[[#This Row],[Gross_Sales]]-Sales_Data[[#This Row],[Discount_Amount]]</f>
        <v>3210.1259999999997</v>
      </c>
      <c r="T841">
        <f>Sales_Data[[#This Row],[Net Sales]]-Sales_Data[[#This Row],[Cost]]</f>
        <v>586.51599999999962</v>
      </c>
      <c r="U841" s="2">
        <f>Sales_Data[[#This Row],[Profit]]/Sales_Data[[#This Row],[Net Sales]]</f>
        <v>0.18270809307796632</v>
      </c>
      <c r="V841">
        <f>YEAR(Sales_Data[[#This Row],[Order_Date]])</f>
        <v>2025</v>
      </c>
      <c r="W841" t="str">
        <f>TEXT(Sales_Data[[#This Row],[Order_Date]],"mmm")</f>
        <v>May</v>
      </c>
      <c r="X841">
        <f>MONTH(Sales_Data[[#This Row],[Order_Date]])</f>
        <v>5</v>
      </c>
      <c r="Y841" t="str">
        <f>"Q"&amp;ROUNDUP(MONTH(Sales_Data[[#This Row],[Order_Date]])/3,0)</f>
        <v>Q2</v>
      </c>
    </row>
    <row r="842" spans="1:25" x14ac:dyDescent="0.3">
      <c r="A842" t="s">
        <v>1731</v>
      </c>
      <c r="B842" s="1">
        <v>45708</v>
      </c>
      <c r="C842" t="s">
        <v>1732</v>
      </c>
      <c r="D842" t="s">
        <v>513</v>
      </c>
      <c r="E842" t="s">
        <v>119</v>
      </c>
      <c r="F842" t="s">
        <v>538</v>
      </c>
      <c r="G842" t="s">
        <v>41</v>
      </c>
      <c r="H842" t="s">
        <v>171</v>
      </c>
      <c r="I842" t="s">
        <v>172</v>
      </c>
      <c r="J842">
        <v>2</v>
      </c>
      <c r="K842">
        <v>1140.22</v>
      </c>
      <c r="L842">
        <v>0.1</v>
      </c>
      <c r="M842">
        <v>1287.44</v>
      </c>
      <c r="N842" t="s">
        <v>24</v>
      </c>
      <c r="O842" t="s">
        <v>53</v>
      </c>
      <c r="P842" t="s">
        <v>44</v>
      </c>
      <c r="Q842">
        <f>Sales_Data[[#This Row],[Quantity]]*Sales_Data[[#This Row],[Unit_Price]]</f>
        <v>2280.44</v>
      </c>
      <c r="R842">
        <f>Sales_Data[[#This Row],[Gross_Sales]]*Sales_Data[[#This Row],[Discount]]</f>
        <v>228.04400000000001</v>
      </c>
      <c r="S842">
        <f>Sales_Data[[#This Row],[Gross_Sales]]-Sales_Data[[#This Row],[Discount_Amount]]</f>
        <v>2052.3960000000002</v>
      </c>
      <c r="T842">
        <f>Sales_Data[[#This Row],[Net Sales]]-Sales_Data[[#This Row],[Cost]]</f>
        <v>764.95600000000013</v>
      </c>
      <c r="U842" s="2">
        <f>Sales_Data[[#This Row],[Profit]]/Sales_Data[[#This Row],[Net Sales]]</f>
        <v>0.37271364785353317</v>
      </c>
      <c r="V842">
        <f>YEAR(Sales_Data[[#This Row],[Order_Date]])</f>
        <v>2025</v>
      </c>
      <c r="W842" t="str">
        <f>TEXT(Sales_Data[[#This Row],[Order_Date]],"mmm")</f>
        <v>Feb</v>
      </c>
      <c r="X842">
        <f>MONTH(Sales_Data[[#This Row],[Order_Date]])</f>
        <v>2</v>
      </c>
      <c r="Y842" t="str">
        <f>"Q"&amp;ROUNDUP(MONTH(Sales_Data[[#This Row],[Order_Date]])/3,0)</f>
        <v>Q1</v>
      </c>
    </row>
    <row r="843" spans="1:25" x14ac:dyDescent="0.3">
      <c r="A843" t="s">
        <v>1733</v>
      </c>
      <c r="B843" s="1">
        <v>45934</v>
      </c>
      <c r="C843" t="s">
        <v>1734</v>
      </c>
      <c r="D843" t="s">
        <v>18</v>
      </c>
      <c r="E843" t="s">
        <v>19</v>
      </c>
      <c r="F843" t="s">
        <v>66</v>
      </c>
      <c r="G843" t="s">
        <v>41</v>
      </c>
      <c r="H843" t="s">
        <v>147</v>
      </c>
      <c r="I843" t="s">
        <v>148</v>
      </c>
      <c r="J843">
        <v>1</v>
      </c>
      <c r="K843">
        <v>11788.68</v>
      </c>
      <c r="L843">
        <v>0.05</v>
      </c>
      <c r="M843">
        <v>8191.21</v>
      </c>
      <c r="N843" t="s">
        <v>70</v>
      </c>
      <c r="O843" t="s">
        <v>35</v>
      </c>
      <c r="P843" t="s">
        <v>71</v>
      </c>
      <c r="Q843">
        <f>Sales_Data[[#This Row],[Quantity]]*Sales_Data[[#This Row],[Unit_Price]]</f>
        <v>11788.68</v>
      </c>
      <c r="R843">
        <f>Sales_Data[[#This Row],[Gross_Sales]]*Sales_Data[[#This Row],[Discount]]</f>
        <v>589.43400000000008</v>
      </c>
      <c r="S843">
        <f>Sales_Data[[#This Row],[Gross_Sales]]-Sales_Data[[#This Row],[Discount_Amount]]</f>
        <v>11199.246000000001</v>
      </c>
      <c r="T843">
        <f>Sales_Data[[#This Row],[Net Sales]]-Sales_Data[[#This Row],[Cost]]</f>
        <v>3008.036000000001</v>
      </c>
      <c r="U843" s="2">
        <f>Sales_Data[[#This Row],[Profit]]/Sales_Data[[#This Row],[Net Sales]]</f>
        <v>0.26859272490308728</v>
      </c>
      <c r="V843">
        <f>YEAR(Sales_Data[[#This Row],[Order_Date]])</f>
        <v>2025</v>
      </c>
      <c r="W843" t="str">
        <f>TEXT(Sales_Data[[#This Row],[Order_Date]],"mmm")</f>
        <v>Oct</v>
      </c>
      <c r="X843">
        <f>MONTH(Sales_Data[[#This Row],[Order_Date]])</f>
        <v>10</v>
      </c>
      <c r="Y843" t="str">
        <f>"Q"&amp;ROUNDUP(MONTH(Sales_Data[[#This Row],[Order_Date]])/3,0)</f>
        <v>Q4</v>
      </c>
    </row>
    <row r="844" spans="1:25" x14ac:dyDescent="0.3">
      <c r="A844" t="s">
        <v>1735</v>
      </c>
      <c r="B844" s="1">
        <v>45662</v>
      </c>
      <c r="C844" t="s">
        <v>1736</v>
      </c>
      <c r="D844" t="s">
        <v>125</v>
      </c>
      <c r="E844" t="s">
        <v>48</v>
      </c>
      <c r="F844" t="s">
        <v>126</v>
      </c>
      <c r="G844" t="s">
        <v>41</v>
      </c>
      <c r="H844" t="s">
        <v>42</v>
      </c>
      <c r="I844" t="s">
        <v>43</v>
      </c>
      <c r="J844">
        <v>1</v>
      </c>
      <c r="K844">
        <v>53273.87</v>
      </c>
      <c r="L844">
        <v>0.05</v>
      </c>
      <c r="M844">
        <v>38572.870000000003</v>
      </c>
      <c r="N844" t="s">
        <v>83</v>
      </c>
      <c r="O844" t="s">
        <v>35</v>
      </c>
      <c r="P844" t="s">
        <v>71</v>
      </c>
      <c r="Q844">
        <f>Sales_Data[[#This Row],[Quantity]]*Sales_Data[[#This Row],[Unit_Price]]</f>
        <v>53273.87</v>
      </c>
      <c r="R844">
        <f>Sales_Data[[#This Row],[Gross_Sales]]*Sales_Data[[#This Row],[Discount]]</f>
        <v>2663.6935000000003</v>
      </c>
      <c r="S844">
        <f>Sales_Data[[#This Row],[Gross_Sales]]-Sales_Data[[#This Row],[Discount_Amount]]</f>
        <v>50610.176500000001</v>
      </c>
      <c r="T844">
        <f>Sales_Data[[#This Row],[Net Sales]]-Sales_Data[[#This Row],[Cost]]</f>
        <v>12037.306499999999</v>
      </c>
      <c r="U844" s="2">
        <f>Sales_Data[[#This Row],[Profit]]/Sales_Data[[#This Row],[Net Sales]]</f>
        <v>0.2378435985102719</v>
      </c>
      <c r="V844">
        <f>YEAR(Sales_Data[[#This Row],[Order_Date]])</f>
        <v>2025</v>
      </c>
      <c r="W844" t="str">
        <f>TEXT(Sales_Data[[#This Row],[Order_Date]],"mmm")</f>
        <v>Jan</v>
      </c>
      <c r="X844">
        <f>MONTH(Sales_Data[[#This Row],[Order_Date]])</f>
        <v>1</v>
      </c>
      <c r="Y844" t="str">
        <f>"Q"&amp;ROUNDUP(MONTH(Sales_Data[[#This Row],[Order_Date]])/3,0)</f>
        <v>Q1</v>
      </c>
    </row>
    <row r="845" spans="1:25" x14ac:dyDescent="0.3">
      <c r="A845" t="s">
        <v>1737</v>
      </c>
      <c r="B845" s="1">
        <v>45749</v>
      </c>
      <c r="C845" t="s">
        <v>1738</v>
      </c>
      <c r="D845" t="s">
        <v>685</v>
      </c>
      <c r="E845" t="s">
        <v>39</v>
      </c>
      <c r="F845" t="s">
        <v>202</v>
      </c>
      <c r="G845" t="s">
        <v>41</v>
      </c>
      <c r="H845" t="s">
        <v>147</v>
      </c>
      <c r="I845" t="s">
        <v>369</v>
      </c>
      <c r="J845">
        <v>1</v>
      </c>
      <c r="K845">
        <v>5367.34</v>
      </c>
      <c r="L845">
        <v>0.2</v>
      </c>
      <c r="M845">
        <v>2800.99</v>
      </c>
      <c r="N845" t="s">
        <v>24</v>
      </c>
      <c r="O845" t="s">
        <v>25</v>
      </c>
      <c r="P845" t="s">
        <v>26</v>
      </c>
      <c r="Q845">
        <f>Sales_Data[[#This Row],[Quantity]]*Sales_Data[[#This Row],[Unit_Price]]</f>
        <v>5367.34</v>
      </c>
      <c r="R845">
        <f>Sales_Data[[#This Row],[Gross_Sales]]*Sales_Data[[#This Row],[Discount]]</f>
        <v>1073.4680000000001</v>
      </c>
      <c r="S845">
        <f>Sales_Data[[#This Row],[Gross_Sales]]-Sales_Data[[#This Row],[Discount_Amount]]</f>
        <v>4293.8720000000003</v>
      </c>
      <c r="T845">
        <f>Sales_Data[[#This Row],[Net Sales]]-Sales_Data[[#This Row],[Cost]]</f>
        <v>1492.8820000000005</v>
      </c>
      <c r="U845" s="2">
        <f>Sales_Data[[#This Row],[Profit]]/Sales_Data[[#This Row],[Net Sales]]</f>
        <v>0.34767734110378706</v>
      </c>
      <c r="V845">
        <f>YEAR(Sales_Data[[#This Row],[Order_Date]])</f>
        <v>2025</v>
      </c>
      <c r="W845" t="str">
        <f>TEXT(Sales_Data[[#This Row],[Order_Date]],"mmm")</f>
        <v>Apr</v>
      </c>
      <c r="X845">
        <f>MONTH(Sales_Data[[#This Row],[Order_Date]])</f>
        <v>4</v>
      </c>
      <c r="Y845" t="str">
        <f>"Q"&amp;ROUNDUP(MONTH(Sales_Data[[#This Row],[Order_Date]])/3,0)</f>
        <v>Q2</v>
      </c>
    </row>
    <row r="846" spans="1:25" x14ac:dyDescent="0.3">
      <c r="A846" t="s">
        <v>1739</v>
      </c>
      <c r="B846" s="1">
        <v>45827</v>
      </c>
      <c r="C846" t="s">
        <v>1740</v>
      </c>
      <c r="D846" t="s">
        <v>241</v>
      </c>
      <c r="E846" t="s">
        <v>119</v>
      </c>
      <c r="F846" t="s">
        <v>146</v>
      </c>
      <c r="G846" t="s">
        <v>75</v>
      </c>
      <c r="H846" t="s">
        <v>76</v>
      </c>
      <c r="I846" t="s">
        <v>108</v>
      </c>
      <c r="J846">
        <v>2</v>
      </c>
      <c r="K846">
        <v>7444.84</v>
      </c>
      <c r="L846">
        <v>0</v>
      </c>
      <c r="M846">
        <v>11894</v>
      </c>
      <c r="N846" t="s">
        <v>52</v>
      </c>
      <c r="O846" t="s">
        <v>35</v>
      </c>
      <c r="P846" t="s">
        <v>26</v>
      </c>
      <c r="Q846">
        <f>Sales_Data[[#This Row],[Quantity]]*Sales_Data[[#This Row],[Unit_Price]]</f>
        <v>14889.68</v>
      </c>
      <c r="R846">
        <f>Sales_Data[[#This Row],[Gross_Sales]]*Sales_Data[[#This Row],[Discount]]</f>
        <v>0</v>
      </c>
      <c r="S846">
        <f>Sales_Data[[#This Row],[Gross_Sales]]-Sales_Data[[#This Row],[Discount_Amount]]</f>
        <v>14889.68</v>
      </c>
      <c r="T846">
        <f>Sales_Data[[#This Row],[Net Sales]]-Sales_Data[[#This Row],[Cost]]</f>
        <v>2995.6800000000003</v>
      </c>
      <c r="U846" s="2">
        <f>Sales_Data[[#This Row],[Profit]]/Sales_Data[[#This Row],[Net Sales]]</f>
        <v>0.20119169787396374</v>
      </c>
      <c r="V846">
        <f>YEAR(Sales_Data[[#This Row],[Order_Date]])</f>
        <v>2025</v>
      </c>
      <c r="W846" t="str">
        <f>TEXT(Sales_Data[[#This Row],[Order_Date]],"mmm")</f>
        <v>Jun</v>
      </c>
      <c r="X846">
        <f>MONTH(Sales_Data[[#This Row],[Order_Date]])</f>
        <v>6</v>
      </c>
      <c r="Y846" t="str">
        <f>"Q"&amp;ROUNDUP(MONTH(Sales_Data[[#This Row],[Order_Date]])/3,0)</f>
        <v>Q2</v>
      </c>
    </row>
    <row r="847" spans="1:25" x14ac:dyDescent="0.3">
      <c r="A847" t="s">
        <v>1741</v>
      </c>
      <c r="B847" s="1">
        <v>45974</v>
      </c>
      <c r="C847" t="s">
        <v>1742</v>
      </c>
      <c r="D847" t="s">
        <v>522</v>
      </c>
      <c r="E847" t="s">
        <v>39</v>
      </c>
      <c r="F847" t="s">
        <v>107</v>
      </c>
      <c r="G847" t="s">
        <v>67</v>
      </c>
      <c r="H847" t="s">
        <v>68</v>
      </c>
      <c r="I847" t="s">
        <v>69</v>
      </c>
      <c r="J847">
        <v>2</v>
      </c>
      <c r="K847">
        <v>4794.6499999999996</v>
      </c>
      <c r="L847">
        <v>0</v>
      </c>
      <c r="M847">
        <v>6187.92</v>
      </c>
      <c r="N847" t="s">
        <v>109</v>
      </c>
      <c r="O847" t="s">
        <v>35</v>
      </c>
      <c r="P847" t="s">
        <v>26</v>
      </c>
      <c r="Q847">
        <f>Sales_Data[[#This Row],[Quantity]]*Sales_Data[[#This Row],[Unit_Price]]</f>
        <v>9589.2999999999993</v>
      </c>
      <c r="R847">
        <f>Sales_Data[[#This Row],[Gross_Sales]]*Sales_Data[[#This Row],[Discount]]</f>
        <v>0</v>
      </c>
      <c r="S847">
        <f>Sales_Data[[#This Row],[Gross_Sales]]-Sales_Data[[#This Row],[Discount_Amount]]</f>
        <v>9589.2999999999993</v>
      </c>
      <c r="T847">
        <f>Sales_Data[[#This Row],[Net Sales]]-Sales_Data[[#This Row],[Cost]]</f>
        <v>3401.3799999999992</v>
      </c>
      <c r="U847" s="2">
        <f>Sales_Data[[#This Row],[Profit]]/Sales_Data[[#This Row],[Net Sales]]</f>
        <v>0.35470576580146618</v>
      </c>
      <c r="V847">
        <f>YEAR(Sales_Data[[#This Row],[Order_Date]])</f>
        <v>2025</v>
      </c>
      <c r="W847" t="str">
        <f>TEXT(Sales_Data[[#This Row],[Order_Date]],"mmm")</f>
        <v>Nov</v>
      </c>
      <c r="X847">
        <f>MONTH(Sales_Data[[#This Row],[Order_Date]])</f>
        <v>11</v>
      </c>
      <c r="Y847" t="str">
        <f>"Q"&amp;ROUNDUP(MONTH(Sales_Data[[#This Row],[Order_Date]])/3,0)</f>
        <v>Q4</v>
      </c>
    </row>
    <row r="848" spans="1:25" x14ac:dyDescent="0.3">
      <c r="A848" t="s">
        <v>1743</v>
      </c>
      <c r="B848" s="1">
        <v>45679</v>
      </c>
      <c r="C848" t="s">
        <v>1101</v>
      </c>
      <c r="D848" t="s">
        <v>290</v>
      </c>
      <c r="E848" t="s">
        <v>119</v>
      </c>
      <c r="F848" t="s">
        <v>120</v>
      </c>
      <c r="G848" t="s">
        <v>75</v>
      </c>
      <c r="H848" t="s">
        <v>185</v>
      </c>
      <c r="I848" t="s">
        <v>261</v>
      </c>
      <c r="J848">
        <v>2</v>
      </c>
      <c r="K848">
        <v>6750.44</v>
      </c>
      <c r="L848">
        <v>0</v>
      </c>
      <c r="M848">
        <v>10322.950000000001</v>
      </c>
      <c r="N848" t="s">
        <v>24</v>
      </c>
      <c r="O848" t="s">
        <v>53</v>
      </c>
      <c r="P848" t="s">
        <v>44</v>
      </c>
      <c r="Q848">
        <f>Sales_Data[[#This Row],[Quantity]]*Sales_Data[[#This Row],[Unit_Price]]</f>
        <v>13500.88</v>
      </c>
      <c r="R848">
        <f>Sales_Data[[#This Row],[Gross_Sales]]*Sales_Data[[#This Row],[Discount]]</f>
        <v>0</v>
      </c>
      <c r="S848">
        <f>Sales_Data[[#This Row],[Gross_Sales]]-Sales_Data[[#This Row],[Discount_Amount]]</f>
        <v>13500.88</v>
      </c>
      <c r="T848">
        <f>Sales_Data[[#This Row],[Net Sales]]-Sales_Data[[#This Row],[Cost]]</f>
        <v>3177.9299999999985</v>
      </c>
      <c r="U848" s="2">
        <f>Sales_Data[[#This Row],[Profit]]/Sales_Data[[#This Row],[Net Sales]]</f>
        <v>0.23538687848495793</v>
      </c>
      <c r="V848">
        <f>YEAR(Sales_Data[[#This Row],[Order_Date]])</f>
        <v>2025</v>
      </c>
      <c r="W848" t="str">
        <f>TEXT(Sales_Data[[#This Row],[Order_Date]],"mmm")</f>
        <v>Jan</v>
      </c>
      <c r="X848">
        <f>MONTH(Sales_Data[[#This Row],[Order_Date]])</f>
        <v>1</v>
      </c>
      <c r="Y848" t="str">
        <f>"Q"&amp;ROUNDUP(MONTH(Sales_Data[[#This Row],[Order_Date]])/3,0)</f>
        <v>Q1</v>
      </c>
    </row>
    <row r="849" spans="1:25" x14ac:dyDescent="0.3">
      <c r="A849" t="s">
        <v>1744</v>
      </c>
      <c r="B849" s="1">
        <v>45983</v>
      </c>
      <c r="C849" t="s">
        <v>1745</v>
      </c>
      <c r="D849" t="s">
        <v>241</v>
      </c>
      <c r="E849" t="s">
        <v>30</v>
      </c>
      <c r="F849" t="s">
        <v>31</v>
      </c>
      <c r="G849" t="s">
        <v>67</v>
      </c>
      <c r="H849" t="s">
        <v>121</v>
      </c>
      <c r="I849" t="s">
        <v>122</v>
      </c>
      <c r="J849">
        <v>2</v>
      </c>
      <c r="K849">
        <v>1540.95</v>
      </c>
      <c r="L849">
        <v>0.05</v>
      </c>
      <c r="M849">
        <v>2498.1</v>
      </c>
      <c r="N849" t="s">
        <v>70</v>
      </c>
      <c r="O849" t="s">
        <v>35</v>
      </c>
      <c r="P849" t="s">
        <v>71</v>
      </c>
      <c r="Q849">
        <f>Sales_Data[[#This Row],[Quantity]]*Sales_Data[[#This Row],[Unit_Price]]</f>
        <v>3081.9</v>
      </c>
      <c r="R849">
        <f>Sales_Data[[#This Row],[Gross_Sales]]*Sales_Data[[#This Row],[Discount]]</f>
        <v>154.09500000000003</v>
      </c>
      <c r="S849">
        <f>Sales_Data[[#This Row],[Gross_Sales]]-Sales_Data[[#This Row],[Discount_Amount]]</f>
        <v>2927.8050000000003</v>
      </c>
      <c r="T849">
        <f>Sales_Data[[#This Row],[Net Sales]]-Sales_Data[[#This Row],[Cost]]</f>
        <v>429.70500000000038</v>
      </c>
      <c r="U849" s="2">
        <f>Sales_Data[[#This Row],[Profit]]/Sales_Data[[#This Row],[Net Sales]]</f>
        <v>0.14676694656918762</v>
      </c>
      <c r="V849">
        <f>YEAR(Sales_Data[[#This Row],[Order_Date]])</f>
        <v>2025</v>
      </c>
      <c r="W849" t="str">
        <f>TEXT(Sales_Data[[#This Row],[Order_Date]],"mmm")</f>
        <v>Nov</v>
      </c>
      <c r="X849">
        <f>MONTH(Sales_Data[[#This Row],[Order_Date]])</f>
        <v>11</v>
      </c>
      <c r="Y849" t="str">
        <f>"Q"&amp;ROUNDUP(MONTH(Sales_Data[[#This Row],[Order_Date]])/3,0)</f>
        <v>Q4</v>
      </c>
    </row>
    <row r="850" spans="1:25" x14ac:dyDescent="0.3">
      <c r="A850" t="s">
        <v>1746</v>
      </c>
      <c r="B850" s="1">
        <v>45658</v>
      </c>
      <c r="C850" t="s">
        <v>1747</v>
      </c>
      <c r="D850" t="s">
        <v>92</v>
      </c>
      <c r="E850" t="s">
        <v>48</v>
      </c>
      <c r="F850" t="s">
        <v>152</v>
      </c>
      <c r="G850" t="s">
        <v>67</v>
      </c>
      <c r="H850" t="s">
        <v>68</v>
      </c>
      <c r="I850" t="s">
        <v>69</v>
      </c>
      <c r="J850">
        <v>2</v>
      </c>
      <c r="K850">
        <v>64556.01</v>
      </c>
      <c r="L850">
        <v>0.05</v>
      </c>
      <c r="M850">
        <v>81309.17</v>
      </c>
      <c r="N850" t="s">
        <v>24</v>
      </c>
      <c r="O850" t="s">
        <v>35</v>
      </c>
      <c r="P850" t="s">
        <v>44</v>
      </c>
      <c r="Q850">
        <f>Sales_Data[[#This Row],[Quantity]]*Sales_Data[[#This Row],[Unit_Price]]</f>
        <v>129112.02</v>
      </c>
      <c r="R850">
        <f>Sales_Data[[#This Row],[Gross_Sales]]*Sales_Data[[#This Row],[Discount]]</f>
        <v>6455.6010000000006</v>
      </c>
      <c r="S850">
        <f>Sales_Data[[#This Row],[Gross_Sales]]-Sales_Data[[#This Row],[Discount_Amount]]</f>
        <v>122656.41900000001</v>
      </c>
      <c r="T850">
        <f>Sales_Data[[#This Row],[Net Sales]]-Sales_Data[[#This Row],[Cost]]</f>
        <v>41347.249000000011</v>
      </c>
      <c r="U850" s="2">
        <f>Sales_Data[[#This Row],[Profit]]/Sales_Data[[#This Row],[Net Sales]]</f>
        <v>0.33709812610785589</v>
      </c>
      <c r="V850">
        <f>YEAR(Sales_Data[[#This Row],[Order_Date]])</f>
        <v>2025</v>
      </c>
      <c r="W850" t="str">
        <f>TEXT(Sales_Data[[#This Row],[Order_Date]],"mmm")</f>
        <v>Jan</v>
      </c>
      <c r="X850">
        <f>MONTH(Sales_Data[[#This Row],[Order_Date]])</f>
        <v>1</v>
      </c>
      <c r="Y850" t="str">
        <f>"Q"&amp;ROUNDUP(MONTH(Sales_Data[[#This Row],[Order_Date]])/3,0)</f>
        <v>Q1</v>
      </c>
    </row>
    <row r="851" spans="1:25" x14ac:dyDescent="0.3">
      <c r="A851" t="s">
        <v>1748</v>
      </c>
      <c r="B851" s="1">
        <v>45790</v>
      </c>
      <c r="C851" t="s">
        <v>1749</v>
      </c>
      <c r="D851" t="s">
        <v>180</v>
      </c>
      <c r="E851" t="s">
        <v>39</v>
      </c>
      <c r="F851" t="s">
        <v>202</v>
      </c>
      <c r="G851" t="s">
        <v>75</v>
      </c>
      <c r="H851" t="s">
        <v>256</v>
      </c>
      <c r="I851" t="s">
        <v>257</v>
      </c>
      <c r="J851">
        <v>1</v>
      </c>
      <c r="K851">
        <v>1608.89</v>
      </c>
      <c r="L851">
        <v>0</v>
      </c>
      <c r="M851">
        <v>1236.3499999999999</v>
      </c>
      <c r="N851" t="s">
        <v>70</v>
      </c>
      <c r="O851" t="s">
        <v>35</v>
      </c>
      <c r="P851" t="s">
        <v>44</v>
      </c>
      <c r="Q851">
        <f>Sales_Data[[#This Row],[Quantity]]*Sales_Data[[#This Row],[Unit_Price]]</f>
        <v>1608.89</v>
      </c>
      <c r="R851">
        <f>Sales_Data[[#This Row],[Gross_Sales]]*Sales_Data[[#This Row],[Discount]]</f>
        <v>0</v>
      </c>
      <c r="S851">
        <f>Sales_Data[[#This Row],[Gross_Sales]]-Sales_Data[[#This Row],[Discount_Amount]]</f>
        <v>1608.89</v>
      </c>
      <c r="T851">
        <f>Sales_Data[[#This Row],[Net Sales]]-Sales_Data[[#This Row],[Cost]]</f>
        <v>372.54000000000019</v>
      </c>
      <c r="U851" s="2">
        <f>Sales_Data[[#This Row],[Profit]]/Sales_Data[[#This Row],[Net Sales]]</f>
        <v>0.23155094506150214</v>
      </c>
      <c r="V851">
        <f>YEAR(Sales_Data[[#This Row],[Order_Date]])</f>
        <v>2025</v>
      </c>
      <c r="W851" t="str">
        <f>TEXT(Sales_Data[[#This Row],[Order_Date]],"mmm")</f>
        <v>May</v>
      </c>
      <c r="X851">
        <f>MONTH(Sales_Data[[#This Row],[Order_Date]])</f>
        <v>5</v>
      </c>
      <c r="Y851" t="str">
        <f>"Q"&amp;ROUNDUP(MONTH(Sales_Data[[#This Row],[Order_Date]])/3,0)</f>
        <v>Q2</v>
      </c>
    </row>
    <row r="852" spans="1:25" x14ac:dyDescent="0.3">
      <c r="A852" t="s">
        <v>1750</v>
      </c>
      <c r="B852" s="1">
        <v>45890</v>
      </c>
      <c r="C852" t="s">
        <v>1581</v>
      </c>
      <c r="D852" t="s">
        <v>38</v>
      </c>
      <c r="E852" t="s">
        <v>48</v>
      </c>
      <c r="F852" t="s">
        <v>126</v>
      </c>
      <c r="G852" t="s">
        <v>41</v>
      </c>
      <c r="H852" t="s">
        <v>147</v>
      </c>
      <c r="I852" t="s">
        <v>369</v>
      </c>
      <c r="J852">
        <v>1</v>
      </c>
      <c r="K852">
        <v>15120.36</v>
      </c>
      <c r="L852">
        <v>0.05</v>
      </c>
      <c r="M852">
        <v>11984.67</v>
      </c>
      <c r="N852" t="s">
        <v>70</v>
      </c>
      <c r="O852" t="s">
        <v>35</v>
      </c>
      <c r="P852" t="s">
        <v>44</v>
      </c>
      <c r="Q852">
        <f>Sales_Data[[#This Row],[Quantity]]*Sales_Data[[#This Row],[Unit_Price]]</f>
        <v>15120.36</v>
      </c>
      <c r="R852">
        <f>Sales_Data[[#This Row],[Gross_Sales]]*Sales_Data[[#This Row],[Discount]]</f>
        <v>756.01800000000003</v>
      </c>
      <c r="S852">
        <f>Sales_Data[[#This Row],[Gross_Sales]]-Sales_Data[[#This Row],[Discount_Amount]]</f>
        <v>14364.342000000001</v>
      </c>
      <c r="T852">
        <f>Sales_Data[[#This Row],[Net Sales]]-Sales_Data[[#This Row],[Cost]]</f>
        <v>2379.6720000000005</v>
      </c>
      <c r="U852" s="2">
        <f>Sales_Data[[#This Row],[Profit]]/Sales_Data[[#This Row],[Net Sales]]</f>
        <v>0.16566522852212795</v>
      </c>
      <c r="V852">
        <f>YEAR(Sales_Data[[#This Row],[Order_Date]])</f>
        <v>2025</v>
      </c>
      <c r="W852" t="str">
        <f>TEXT(Sales_Data[[#This Row],[Order_Date]],"mmm")</f>
        <v>Aug</v>
      </c>
      <c r="X852">
        <f>MONTH(Sales_Data[[#This Row],[Order_Date]])</f>
        <v>8</v>
      </c>
      <c r="Y852" t="str">
        <f>"Q"&amp;ROUNDUP(MONTH(Sales_Data[[#This Row],[Order_Date]])/3,0)</f>
        <v>Q3</v>
      </c>
    </row>
    <row r="853" spans="1:25" x14ac:dyDescent="0.3">
      <c r="A853" t="s">
        <v>1751</v>
      </c>
      <c r="B853" s="1">
        <v>45669</v>
      </c>
      <c r="C853" t="s">
        <v>804</v>
      </c>
      <c r="D853" t="s">
        <v>393</v>
      </c>
      <c r="E853" t="s">
        <v>39</v>
      </c>
      <c r="F853" t="s">
        <v>107</v>
      </c>
      <c r="G853" t="s">
        <v>75</v>
      </c>
      <c r="H853" t="s">
        <v>256</v>
      </c>
      <c r="I853" t="s">
        <v>257</v>
      </c>
      <c r="J853">
        <v>3</v>
      </c>
      <c r="K853">
        <v>2306.88</v>
      </c>
      <c r="L853">
        <v>0.1</v>
      </c>
      <c r="M853">
        <v>4210.33</v>
      </c>
      <c r="N853" t="s">
        <v>83</v>
      </c>
      <c r="O853" t="s">
        <v>53</v>
      </c>
      <c r="P853" t="s">
        <v>26</v>
      </c>
      <c r="Q853">
        <f>Sales_Data[[#This Row],[Quantity]]*Sales_Data[[#This Row],[Unit_Price]]</f>
        <v>6920.64</v>
      </c>
      <c r="R853">
        <f>Sales_Data[[#This Row],[Gross_Sales]]*Sales_Data[[#This Row],[Discount]]</f>
        <v>692.06400000000008</v>
      </c>
      <c r="S853">
        <f>Sales_Data[[#This Row],[Gross_Sales]]-Sales_Data[[#This Row],[Discount_Amount]]</f>
        <v>6228.576</v>
      </c>
      <c r="T853">
        <f>Sales_Data[[#This Row],[Net Sales]]-Sales_Data[[#This Row],[Cost]]</f>
        <v>2018.2460000000001</v>
      </c>
      <c r="U853" s="2">
        <f>Sales_Data[[#This Row],[Profit]]/Sales_Data[[#This Row],[Net Sales]]</f>
        <v>0.32403008328067284</v>
      </c>
      <c r="V853">
        <f>YEAR(Sales_Data[[#This Row],[Order_Date]])</f>
        <v>2025</v>
      </c>
      <c r="W853" t="str">
        <f>TEXT(Sales_Data[[#This Row],[Order_Date]],"mmm")</f>
        <v>Jan</v>
      </c>
      <c r="X853">
        <f>MONTH(Sales_Data[[#This Row],[Order_Date]])</f>
        <v>1</v>
      </c>
      <c r="Y853" t="str">
        <f>"Q"&amp;ROUNDUP(MONTH(Sales_Data[[#This Row],[Order_Date]])/3,0)</f>
        <v>Q1</v>
      </c>
    </row>
    <row r="854" spans="1:25" x14ac:dyDescent="0.3">
      <c r="A854" t="s">
        <v>1752</v>
      </c>
      <c r="B854" s="1">
        <v>46003</v>
      </c>
      <c r="C854" t="s">
        <v>1753</v>
      </c>
      <c r="D854" t="s">
        <v>95</v>
      </c>
      <c r="E854" t="s">
        <v>48</v>
      </c>
      <c r="F854" t="s">
        <v>49</v>
      </c>
      <c r="G854" t="s">
        <v>32</v>
      </c>
      <c r="H854" t="s">
        <v>33</v>
      </c>
      <c r="I854" t="s">
        <v>34</v>
      </c>
      <c r="J854">
        <v>2</v>
      </c>
      <c r="K854">
        <v>63433.61</v>
      </c>
      <c r="L854">
        <v>0.1</v>
      </c>
      <c r="M854">
        <v>71351.929999999993</v>
      </c>
      <c r="N854" t="s">
        <v>52</v>
      </c>
      <c r="O854" t="s">
        <v>35</v>
      </c>
      <c r="P854" t="s">
        <v>44</v>
      </c>
      <c r="Q854">
        <f>Sales_Data[[#This Row],[Quantity]]*Sales_Data[[#This Row],[Unit_Price]]</f>
        <v>126867.22</v>
      </c>
      <c r="R854">
        <f>Sales_Data[[#This Row],[Gross_Sales]]*Sales_Data[[#This Row],[Discount]]</f>
        <v>12686.722000000002</v>
      </c>
      <c r="S854">
        <f>Sales_Data[[#This Row],[Gross_Sales]]-Sales_Data[[#This Row],[Discount_Amount]]</f>
        <v>114180.49799999999</v>
      </c>
      <c r="T854">
        <f>Sales_Data[[#This Row],[Net Sales]]-Sales_Data[[#This Row],[Cost]]</f>
        <v>42828.567999999999</v>
      </c>
      <c r="U854" s="2">
        <f>Sales_Data[[#This Row],[Profit]]/Sales_Data[[#This Row],[Net Sales]]</f>
        <v>0.37509529867350905</v>
      </c>
      <c r="V854">
        <f>YEAR(Sales_Data[[#This Row],[Order_Date]])</f>
        <v>2025</v>
      </c>
      <c r="W854" t="str">
        <f>TEXT(Sales_Data[[#This Row],[Order_Date]],"mmm")</f>
        <v>Dec</v>
      </c>
      <c r="X854">
        <f>MONTH(Sales_Data[[#This Row],[Order_Date]])</f>
        <v>12</v>
      </c>
      <c r="Y854" t="str">
        <f>"Q"&amp;ROUNDUP(MONTH(Sales_Data[[#This Row],[Order_Date]])/3,0)</f>
        <v>Q4</v>
      </c>
    </row>
    <row r="855" spans="1:25" x14ac:dyDescent="0.3">
      <c r="A855" t="s">
        <v>1754</v>
      </c>
      <c r="B855" s="1">
        <v>45703</v>
      </c>
      <c r="C855" t="s">
        <v>859</v>
      </c>
      <c r="D855" t="s">
        <v>1122</v>
      </c>
      <c r="E855" t="s">
        <v>19</v>
      </c>
      <c r="F855" t="s">
        <v>81</v>
      </c>
      <c r="G855" t="s">
        <v>67</v>
      </c>
      <c r="H855" t="s">
        <v>121</v>
      </c>
      <c r="I855" t="s">
        <v>142</v>
      </c>
      <c r="J855">
        <v>2</v>
      </c>
      <c r="K855">
        <v>17797.39</v>
      </c>
      <c r="L855">
        <v>0.2</v>
      </c>
      <c r="M855">
        <v>17813.37</v>
      </c>
      <c r="N855" t="s">
        <v>24</v>
      </c>
      <c r="O855" t="s">
        <v>25</v>
      </c>
      <c r="P855" t="s">
        <v>26</v>
      </c>
      <c r="Q855">
        <f>Sales_Data[[#This Row],[Quantity]]*Sales_Data[[#This Row],[Unit_Price]]</f>
        <v>35594.78</v>
      </c>
      <c r="R855">
        <f>Sales_Data[[#This Row],[Gross_Sales]]*Sales_Data[[#This Row],[Discount]]</f>
        <v>7118.9560000000001</v>
      </c>
      <c r="S855">
        <f>Sales_Data[[#This Row],[Gross_Sales]]-Sales_Data[[#This Row],[Discount_Amount]]</f>
        <v>28475.824000000001</v>
      </c>
      <c r="T855">
        <f>Sales_Data[[#This Row],[Net Sales]]-Sales_Data[[#This Row],[Cost]]</f>
        <v>10662.454000000002</v>
      </c>
      <c r="U855" s="2">
        <f>Sales_Data[[#This Row],[Profit]]/Sales_Data[[#This Row],[Net Sales]]</f>
        <v>0.37443882220932401</v>
      </c>
      <c r="V855">
        <f>YEAR(Sales_Data[[#This Row],[Order_Date]])</f>
        <v>2025</v>
      </c>
      <c r="W855" t="str">
        <f>TEXT(Sales_Data[[#This Row],[Order_Date]],"mmm")</f>
        <v>Feb</v>
      </c>
      <c r="X855">
        <f>MONTH(Sales_Data[[#This Row],[Order_Date]])</f>
        <v>2</v>
      </c>
      <c r="Y855" t="str">
        <f>"Q"&amp;ROUNDUP(MONTH(Sales_Data[[#This Row],[Order_Date]])/3,0)</f>
        <v>Q1</v>
      </c>
    </row>
    <row r="856" spans="1:25" x14ac:dyDescent="0.3">
      <c r="A856" t="s">
        <v>1755</v>
      </c>
      <c r="B856" s="1">
        <v>45691</v>
      </c>
      <c r="C856" t="s">
        <v>1756</v>
      </c>
      <c r="D856" t="s">
        <v>541</v>
      </c>
      <c r="E856" t="s">
        <v>119</v>
      </c>
      <c r="F856" t="s">
        <v>120</v>
      </c>
      <c r="G856" t="s">
        <v>67</v>
      </c>
      <c r="H856" t="s">
        <v>68</v>
      </c>
      <c r="I856" t="s">
        <v>69</v>
      </c>
      <c r="J856">
        <v>2</v>
      </c>
      <c r="K856">
        <v>7256.6</v>
      </c>
      <c r="L856">
        <v>0.1</v>
      </c>
      <c r="M856">
        <v>8930.3700000000008</v>
      </c>
      <c r="N856" t="s">
        <v>52</v>
      </c>
      <c r="O856" t="s">
        <v>35</v>
      </c>
      <c r="P856" t="s">
        <v>44</v>
      </c>
      <c r="Q856">
        <f>Sales_Data[[#This Row],[Quantity]]*Sales_Data[[#This Row],[Unit_Price]]</f>
        <v>14513.2</v>
      </c>
      <c r="R856">
        <f>Sales_Data[[#This Row],[Gross_Sales]]*Sales_Data[[#This Row],[Discount]]</f>
        <v>1451.3200000000002</v>
      </c>
      <c r="S856">
        <f>Sales_Data[[#This Row],[Gross_Sales]]-Sales_Data[[#This Row],[Discount_Amount]]</f>
        <v>13061.880000000001</v>
      </c>
      <c r="T856">
        <f>Sales_Data[[#This Row],[Net Sales]]-Sales_Data[[#This Row],[Cost]]</f>
        <v>4131.51</v>
      </c>
      <c r="U856" s="2">
        <f>Sales_Data[[#This Row],[Profit]]/Sales_Data[[#This Row],[Net Sales]]</f>
        <v>0.31630285992521751</v>
      </c>
      <c r="V856">
        <f>YEAR(Sales_Data[[#This Row],[Order_Date]])</f>
        <v>2025</v>
      </c>
      <c r="W856" t="str">
        <f>TEXT(Sales_Data[[#This Row],[Order_Date]],"mmm")</f>
        <v>Feb</v>
      </c>
      <c r="X856">
        <f>MONTH(Sales_Data[[#This Row],[Order_Date]])</f>
        <v>2</v>
      </c>
      <c r="Y856" t="str">
        <f>"Q"&amp;ROUNDUP(MONTH(Sales_Data[[#This Row],[Order_Date]])/3,0)</f>
        <v>Q1</v>
      </c>
    </row>
    <row r="857" spans="1:25" x14ac:dyDescent="0.3">
      <c r="A857" t="s">
        <v>1757</v>
      </c>
      <c r="B857" s="1">
        <v>45735</v>
      </c>
      <c r="C857" t="s">
        <v>1758</v>
      </c>
      <c r="D857" t="s">
        <v>302</v>
      </c>
      <c r="E857" t="s">
        <v>48</v>
      </c>
      <c r="F857" t="s">
        <v>49</v>
      </c>
      <c r="G857" t="s">
        <v>41</v>
      </c>
      <c r="H857" t="s">
        <v>147</v>
      </c>
      <c r="I857" t="s">
        <v>369</v>
      </c>
      <c r="J857">
        <v>3</v>
      </c>
      <c r="K857">
        <v>41445.160000000003</v>
      </c>
      <c r="L857">
        <v>0</v>
      </c>
      <c r="M857">
        <v>100235.76</v>
      </c>
      <c r="N857" t="s">
        <v>83</v>
      </c>
      <c r="O857" t="s">
        <v>35</v>
      </c>
      <c r="P857" t="s">
        <v>44</v>
      </c>
      <c r="Q857">
        <f>Sales_Data[[#This Row],[Quantity]]*Sales_Data[[#This Row],[Unit_Price]]</f>
        <v>124335.48000000001</v>
      </c>
      <c r="R857">
        <f>Sales_Data[[#This Row],[Gross_Sales]]*Sales_Data[[#This Row],[Discount]]</f>
        <v>0</v>
      </c>
      <c r="S857">
        <f>Sales_Data[[#This Row],[Gross_Sales]]-Sales_Data[[#This Row],[Discount_Amount]]</f>
        <v>124335.48000000001</v>
      </c>
      <c r="T857">
        <f>Sales_Data[[#This Row],[Net Sales]]-Sales_Data[[#This Row],[Cost]]</f>
        <v>24099.720000000016</v>
      </c>
      <c r="U857" s="2">
        <f>Sales_Data[[#This Row],[Profit]]/Sales_Data[[#This Row],[Net Sales]]</f>
        <v>0.19382818162603316</v>
      </c>
      <c r="V857">
        <f>YEAR(Sales_Data[[#This Row],[Order_Date]])</f>
        <v>2025</v>
      </c>
      <c r="W857" t="str">
        <f>TEXT(Sales_Data[[#This Row],[Order_Date]],"mmm")</f>
        <v>Mar</v>
      </c>
      <c r="X857">
        <f>MONTH(Sales_Data[[#This Row],[Order_Date]])</f>
        <v>3</v>
      </c>
      <c r="Y857" t="str">
        <f>"Q"&amp;ROUNDUP(MONTH(Sales_Data[[#This Row],[Order_Date]])/3,0)</f>
        <v>Q1</v>
      </c>
    </row>
    <row r="858" spans="1:25" x14ac:dyDescent="0.3">
      <c r="A858" t="s">
        <v>1759</v>
      </c>
      <c r="B858" s="1">
        <v>45875</v>
      </c>
      <c r="C858" t="s">
        <v>1760</v>
      </c>
      <c r="D858" t="s">
        <v>715</v>
      </c>
      <c r="E858" t="s">
        <v>119</v>
      </c>
      <c r="F858" t="s">
        <v>538</v>
      </c>
      <c r="G858" t="s">
        <v>75</v>
      </c>
      <c r="H858" t="s">
        <v>256</v>
      </c>
      <c r="I858" t="s">
        <v>257</v>
      </c>
      <c r="J858">
        <v>2</v>
      </c>
      <c r="K858">
        <v>4920.53</v>
      </c>
      <c r="L858">
        <v>0</v>
      </c>
      <c r="M858">
        <v>6969.3</v>
      </c>
      <c r="N858" t="s">
        <v>24</v>
      </c>
      <c r="O858" t="s">
        <v>35</v>
      </c>
      <c r="P858" t="s">
        <v>71</v>
      </c>
      <c r="Q858">
        <f>Sales_Data[[#This Row],[Quantity]]*Sales_Data[[#This Row],[Unit_Price]]</f>
        <v>9841.06</v>
      </c>
      <c r="R858">
        <f>Sales_Data[[#This Row],[Gross_Sales]]*Sales_Data[[#This Row],[Discount]]</f>
        <v>0</v>
      </c>
      <c r="S858">
        <f>Sales_Data[[#This Row],[Gross_Sales]]-Sales_Data[[#This Row],[Discount_Amount]]</f>
        <v>9841.06</v>
      </c>
      <c r="T858">
        <f>Sales_Data[[#This Row],[Net Sales]]-Sales_Data[[#This Row],[Cost]]</f>
        <v>2871.7599999999993</v>
      </c>
      <c r="U858" s="2">
        <f>Sales_Data[[#This Row],[Profit]]/Sales_Data[[#This Row],[Net Sales]]</f>
        <v>0.29181409319727747</v>
      </c>
      <c r="V858">
        <f>YEAR(Sales_Data[[#This Row],[Order_Date]])</f>
        <v>2025</v>
      </c>
      <c r="W858" t="str">
        <f>TEXT(Sales_Data[[#This Row],[Order_Date]],"mmm")</f>
        <v>Aug</v>
      </c>
      <c r="X858">
        <f>MONTH(Sales_Data[[#This Row],[Order_Date]])</f>
        <v>8</v>
      </c>
      <c r="Y858" t="str">
        <f>"Q"&amp;ROUNDUP(MONTH(Sales_Data[[#This Row],[Order_Date]])/3,0)</f>
        <v>Q3</v>
      </c>
    </row>
    <row r="859" spans="1:25" x14ac:dyDescent="0.3">
      <c r="A859" t="s">
        <v>1761</v>
      </c>
      <c r="B859" s="1">
        <v>45958</v>
      </c>
      <c r="C859" t="s">
        <v>808</v>
      </c>
      <c r="D859" t="s">
        <v>80</v>
      </c>
      <c r="E859" t="s">
        <v>48</v>
      </c>
      <c r="F859" t="s">
        <v>132</v>
      </c>
      <c r="G859" t="s">
        <v>21</v>
      </c>
      <c r="H859" t="s">
        <v>22</v>
      </c>
      <c r="I859" t="s">
        <v>23</v>
      </c>
      <c r="J859">
        <v>1</v>
      </c>
      <c r="K859">
        <v>63134.42</v>
      </c>
      <c r="L859">
        <v>0.1</v>
      </c>
      <c r="M859">
        <v>42310.65</v>
      </c>
      <c r="N859" t="s">
        <v>24</v>
      </c>
      <c r="O859" t="s">
        <v>35</v>
      </c>
      <c r="P859" t="s">
        <v>26</v>
      </c>
      <c r="Q859">
        <f>Sales_Data[[#This Row],[Quantity]]*Sales_Data[[#This Row],[Unit_Price]]</f>
        <v>63134.42</v>
      </c>
      <c r="R859">
        <f>Sales_Data[[#This Row],[Gross_Sales]]*Sales_Data[[#This Row],[Discount]]</f>
        <v>6313.442</v>
      </c>
      <c r="S859">
        <f>Sales_Data[[#This Row],[Gross_Sales]]-Sales_Data[[#This Row],[Discount_Amount]]</f>
        <v>56820.977999999996</v>
      </c>
      <c r="T859">
        <f>Sales_Data[[#This Row],[Net Sales]]-Sales_Data[[#This Row],[Cost]]</f>
        <v>14510.327999999994</v>
      </c>
      <c r="U859" s="2">
        <f>Sales_Data[[#This Row],[Profit]]/Sales_Data[[#This Row],[Net Sales]]</f>
        <v>0.25536920536637009</v>
      </c>
      <c r="V859">
        <f>YEAR(Sales_Data[[#This Row],[Order_Date]])</f>
        <v>2025</v>
      </c>
      <c r="W859" t="str">
        <f>TEXT(Sales_Data[[#This Row],[Order_Date]],"mmm")</f>
        <v>Oct</v>
      </c>
      <c r="X859">
        <f>MONTH(Sales_Data[[#This Row],[Order_Date]])</f>
        <v>10</v>
      </c>
      <c r="Y859" t="str">
        <f>"Q"&amp;ROUNDUP(MONTH(Sales_Data[[#This Row],[Order_Date]])/3,0)</f>
        <v>Q4</v>
      </c>
    </row>
    <row r="860" spans="1:25" x14ac:dyDescent="0.3">
      <c r="A860" t="s">
        <v>1762</v>
      </c>
      <c r="B860" s="1">
        <v>45730</v>
      </c>
      <c r="C860" t="s">
        <v>781</v>
      </c>
      <c r="D860" t="s">
        <v>685</v>
      </c>
      <c r="E860" t="s">
        <v>48</v>
      </c>
      <c r="F860" t="s">
        <v>164</v>
      </c>
      <c r="G860" t="s">
        <v>67</v>
      </c>
      <c r="H860" t="s">
        <v>88</v>
      </c>
      <c r="I860" t="s">
        <v>89</v>
      </c>
      <c r="J860">
        <v>3</v>
      </c>
      <c r="K860">
        <v>45672.05</v>
      </c>
      <c r="L860">
        <v>0.1</v>
      </c>
      <c r="M860">
        <v>78307.75</v>
      </c>
      <c r="N860" t="s">
        <v>109</v>
      </c>
      <c r="O860" t="s">
        <v>35</v>
      </c>
      <c r="P860" t="s">
        <v>71</v>
      </c>
      <c r="Q860">
        <f>Sales_Data[[#This Row],[Quantity]]*Sales_Data[[#This Row],[Unit_Price]]</f>
        <v>137016.15000000002</v>
      </c>
      <c r="R860">
        <f>Sales_Data[[#This Row],[Gross_Sales]]*Sales_Data[[#This Row],[Discount]]</f>
        <v>13701.615000000003</v>
      </c>
      <c r="S860">
        <f>Sales_Data[[#This Row],[Gross_Sales]]-Sales_Data[[#This Row],[Discount_Amount]]</f>
        <v>123314.53500000002</v>
      </c>
      <c r="T860">
        <f>Sales_Data[[#This Row],[Net Sales]]-Sales_Data[[#This Row],[Cost]]</f>
        <v>45006.785000000018</v>
      </c>
      <c r="U860" s="2">
        <f>Sales_Data[[#This Row],[Profit]]/Sales_Data[[#This Row],[Net Sales]]</f>
        <v>0.36497550755067121</v>
      </c>
      <c r="V860">
        <f>YEAR(Sales_Data[[#This Row],[Order_Date]])</f>
        <v>2025</v>
      </c>
      <c r="W860" t="str">
        <f>TEXT(Sales_Data[[#This Row],[Order_Date]],"mmm")</f>
        <v>Mar</v>
      </c>
      <c r="X860">
        <f>MONTH(Sales_Data[[#This Row],[Order_Date]])</f>
        <v>3</v>
      </c>
      <c r="Y860" t="str">
        <f>"Q"&amp;ROUNDUP(MONTH(Sales_Data[[#This Row],[Order_Date]])/3,0)</f>
        <v>Q1</v>
      </c>
    </row>
    <row r="861" spans="1:25" x14ac:dyDescent="0.3">
      <c r="A861" t="s">
        <v>1763</v>
      </c>
      <c r="B861" s="1">
        <v>45939</v>
      </c>
      <c r="C861" t="s">
        <v>1001</v>
      </c>
      <c r="D861" t="s">
        <v>170</v>
      </c>
      <c r="E861" t="s">
        <v>119</v>
      </c>
      <c r="F861" t="s">
        <v>120</v>
      </c>
      <c r="G861" t="s">
        <v>67</v>
      </c>
      <c r="H861" t="s">
        <v>68</v>
      </c>
      <c r="I861" t="s">
        <v>69</v>
      </c>
      <c r="J861">
        <v>1</v>
      </c>
      <c r="K861">
        <v>8530.2099999999991</v>
      </c>
      <c r="L861">
        <v>0</v>
      </c>
      <c r="M861">
        <v>7243.73</v>
      </c>
      <c r="N861" t="s">
        <v>70</v>
      </c>
      <c r="O861" t="s">
        <v>35</v>
      </c>
      <c r="P861" t="s">
        <v>71</v>
      </c>
      <c r="Q861">
        <f>Sales_Data[[#This Row],[Quantity]]*Sales_Data[[#This Row],[Unit_Price]]</f>
        <v>8530.2099999999991</v>
      </c>
      <c r="R861">
        <f>Sales_Data[[#This Row],[Gross_Sales]]*Sales_Data[[#This Row],[Discount]]</f>
        <v>0</v>
      </c>
      <c r="S861">
        <f>Sales_Data[[#This Row],[Gross_Sales]]-Sales_Data[[#This Row],[Discount_Amount]]</f>
        <v>8530.2099999999991</v>
      </c>
      <c r="T861">
        <f>Sales_Data[[#This Row],[Net Sales]]-Sales_Data[[#This Row],[Cost]]</f>
        <v>1286.4799999999996</v>
      </c>
      <c r="U861" s="2">
        <f>Sales_Data[[#This Row],[Profit]]/Sales_Data[[#This Row],[Net Sales]]</f>
        <v>0.15081457549110744</v>
      </c>
      <c r="V861">
        <f>YEAR(Sales_Data[[#This Row],[Order_Date]])</f>
        <v>2025</v>
      </c>
      <c r="W861" t="str">
        <f>TEXT(Sales_Data[[#This Row],[Order_Date]],"mmm")</f>
        <v>Oct</v>
      </c>
      <c r="X861">
        <f>MONTH(Sales_Data[[#This Row],[Order_Date]])</f>
        <v>10</v>
      </c>
      <c r="Y861" t="str">
        <f>"Q"&amp;ROUNDUP(MONTH(Sales_Data[[#This Row],[Order_Date]])/3,0)</f>
        <v>Q4</v>
      </c>
    </row>
    <row r="862" spans="1:25" x14ac:dyDescent="0.3">
      <c r="A862" t="s">
        <v>1764</v>
      </c>
      <c r="B862" s="1">
        <v>45906</v>
      </c>
      <c r="C862" t="s">
        <v>706</v>
      </c>
      <c r="D862" t="s">
        <v>433</v>
      </c>
      <c r="E862" t="s">
        <v>39</v>
      </c>
      <c r="F862" t="s">
        <v>202</v>
      </c>
      <c r="G862" t="s">
        <v>41</v>
      </c>
      <c r="H862" t="s">
        <v>42</v>
      </c>
      <c r="I862" t="s">
        <v>43</v>
      </c>
      <c r="J862">
        <v>1</v>
      </c>
      <c r="K862">
        <v>2489.2399999999998</v>
      </c>
      <c r="L862">
        <v>0.05</v>
      </c>
      <c r="M862">
        <v>1718.21</v>
      </c>
      <c r="N862" t="s">
        <v>52</v>
      </c>
      <c r="O862" t="s">
        <v>35</v>
      </c>
      <c r="P862" t="s">
        <v>71</v>
      </c>
      <c r="Q862">
        <f>Sales_Data[[#This Row],[Quantity]]*Sales_Data[[#This Row],[Unit_Price]]</f>
        <v>2489.2399999999998</v>
      </c>
      <c r="R862">
        <f>Sales_Data[[#This Row],[Gross_Sales]]*Sales_Data[[#This Row],[Discount]]</f>
        <v>124.46199999999999</v>
      </c>
      <c r="S862">
        <f>Sales_Data[[#This Row],[Gross_Sales]]-Sales_Data[[#This Row],[Discount_Amount]]</f>
        <v>2364.7779999999998</v>
      </c>
      <c r="T862">
        <f>Sales_Data[[#This Row],[Net Sales]]-Sales_Data[[#This Row],[Cost]]</f>
        <v>646.56799999999976</v>
      </c>
      <c r="U862" s="2">
        <f>Sales_Data[[#This Row],[Profit]]/Sales_Data[[#This Row],[Net Sales]]</f>
        <v>0.27341594010093118</v>
      </c>
      <c r="V862">
        <f>YEAR(Sales_Data[[#This Row],[Order_Date]])</f>
        <v>2025</v>
      </c>
      <c r="W862" t="str">
        <f>TEXT(Sales_Data[[#This Row],[Order_Date]],"mmm")</f>
        <v>Sep</v>
      </c>
      <c r="X862">
        <f>MONTH(Sales_Data[[#This Row],[Order_Date]])</f>
        <v>9</v>
      </c>
      <c r="Y862" t="str">
        <f>"Q"&amp;ROUNDUP(MONTH(Sales_Data[[#This Row],[Order_Date]])/3,0)</f>
        <v>Q3</v>
      </c>
    </row>
    <row r="863" spans="1:25" x14ac:dyDescent="0.3">
      <c r="A863" t="s">
        <v>1765</v>
      </c>
      <c r="B863" s="1">
        <v>45704</v>
      </c>
      <c r="C863" t="s">
        <v>783</v>
      </c>
      <c r="D863" t="s">
        <v>457</v>
      </c>
      <c r="E863" t="s">
        <v>30</v>
      </c>
      <c r="F863" t="s">
        <v>101</v>
      </c>
      <c r="G863" t="s">
        <v>41</v>
      </c>
      <c r="H863" t="s">
        <v>102</v>
      </c>
      <c r="I863" t="s">
        <v>388</v>
      </c>
      <c r="J863">
        <v>1</v>
      </c>
      <c r="K863">
        <v>1835.43</v>
      </c>
      <c r="L863">
        <v>0.1</v>
      </c>
      <c r="M863">
        <v>1362.64</v>
      </c>
      <c r="N863" t="s">
        <v>52</v>
      </c>
      <c r="O863" t="s">
        <v>35</v>
      </c>
      <c r="P863" t="s">
        <v>71</v>
      </c>
      <c r="Q863">
        <f>Sales_Data[[#This Row],[Quantity]]*Sales_Data[[#This Row],[Unit_Price]]</f>
        <v>1835.43</v>
      </c>
      <c r="R863">
        <f>Sales_Data[[#This Row],[Gross_Sales]]*Sales_Data[[#This Row],[Discount]]</f>
        <v>183.54300000000001</v>
      </c>
      <c r="S863">
        <f>Sales_Data[[#This Row],[Gross_Sales]]-Sales_Data[[#This Row],[Discount_Amount]]</f>
        <v>1651.8870000000002</v>
      </c>
      <c r="T863">
        <f>Sales_Data[[#This Row],[Net Sales]]-Sales_Data[[#This Row],[Cost]]</f>
        <v>289.24700000000007</v>
      </c>
      <c r="U863" s="2">
        <f>Sales_Data[[#This Row],[Profit]]/Sales_Data[[#This Row],[Net Sales]]</f>
        <v>0.17510096029571032</v>
      </c>
      <c r="V863">
        <f>YEAR(Sales_Data[[#This Row],[Order_Date]])</f>
        <v>2025</v>
      </c>
      <c r="W863" t="str">
        <f>TEXT(Sales_Data[[#This Row],[Order_Date]],"mmm")</f>
        <v>Feb</v>
      </c>
      <c r="X863">
        <f>MONTH(Sales_Data[[#This Row],[Order_Date]])</f>
        <v>2</v>
      </c>
      <c r="Y863" t="str">
        <f>"Q"&amp;ROUNDUP(MONTH(Sales_Data[[#This Row],[Order_Date]])/3,0)</f>
        <v>Q1</v>
      </c>
    </row>
    <row r="864" spans="1:25" x14ac:dyDescent="0.3">
      <c r="A864" t="s">
        <v>1766</v>
      </c>
      <c r="B864" s="1">
        <v>45778</v>
      </c>
      <c r="C864" t="s">
        <v>1767</v>
      </c>
      <c r="D864" t="s">
        <v>38</v>
      </c>
      <c r="E864" t="s">
        <v>48</v>
      </c>
      <c r="F864" t="s">
        <v>126</v>
      </c>
      <c r="G864" t="s">
        <v>67</v>
      </c>
      <c r="H864" t="s">
        <v>133</v>
      </c>
      <c r="I864" t="s">
        <v>134</v>
      </c>
      <c r="J864">
        <v>2</v>
      </c>
      <c r="K864">
        <v>55775.01</v>
      </c>
      <c r="L864">
        <v>0.1</v>
      </c>
      <c r="M864">
        <v>62676.29</v>
      </c>
      <c r="N864" t="s">
        <v>52</v>
      </c>
      <c r="O864" t="s">
        <v>35</v>
      </c>
      <c r="P864" t="s">
        <v>26</v>
      </c>
      <c r="Q864">
        <f>Sales_Data[[#This Row],[Quantity]]*Sales_Data[[#This Row],[Unit_Price]]</f>
        <v>111550.02</v>
      </c>
      <c r="R864">
        <f>Sales_Data[[#This Row],[Gross_Sales]]*Sales_Data[[#This Row],[Discount]]</f>
        <v>11155.002</v>
      </c>
      <c r="S864">
        <f>Sales_Data[[#This Row],[Gross_Sales]]-Sales_Data[[#This Row],[Discount_Amount]]</f>
        <v>100395.01800000001</v>
      </c>
      <c r="T864">
        <f>Sales_Data[[#This Row],[Net Sales]]-Sales_Data[[#This Row],[Cost]]</f>
        <v>37718.72800000001</v>
      </c>
      <c r="U864" s="2">
        <f>Sales_Data[[#This Row],[Profit]]/Sales_Data[[#This Row],[Net Sales]]</f>
        <v>0.37570318479349252</v>
      </c>
      <c r="V864">
        <f>YEAR(Sales_Data[[#This Row],[Order_Date]])</f>
        <v>2025</v>
      </c>
      <c r="W864" t="str">
        <f>TEXT(Sales_Data[[#This Row],[Order_Date]],"mmm")</f>
        <v>May</v>
      </c>
      <c r="X864">
        <f>MONTH(Sales_Data[[#This Row],[Order_Date]])</f>
        <v>5</v>
      </c>
      <c r="Y864" t="str">
        <f>"Q"&amp;ROUNDUP(MONTH(Sales_Data[[#This Row],[Order_Date]])/3,0)</f>
        <v>Q2</v>
      </c>
    </row>
    <row r="865" spans="1:25" x14ac:dyDescent="0.3">
      <c r="A865" t="s">
        <v>1768</v>
      </c>
      <c r="B865" s="1">
        <v>45871</v>
      </c>
      <c r="C865" t="s">
        <v>1769</v>
      </c>
      <c r="D865" t="s">
        <v>252</v>
      </c>
      <c r="E865" t="s">
        <v>39</v>
      </c>
      <c r="F865" t="s">
        <v>202</v>
      </c>
      <c r="G865" t="s">
        <v>21</v>
      </c>
      <c r="H865" t="s">
        <v>127</v>
      </c>
      <c r="I865" t="s">
        <v>342</v>
      </c>
      <c r="J865">
        <v>2</v>
      </c>
      <c r="K865">
        <v>1389.04</v>
      </c>
      <c r="L865">
        <v>0.1</v>
      </c>
      <c r="M865">
        <v>2005.08</v>
      </c>
      <c r="N865" t="s">
        <v>83</v>
      </c>
      <c r="O865" t="s">
        <v>35</v>
      </c>
      <c r="P865" t="s">
        <v>44</v>
      </c>
      <c r="Q865">
        <f>Sales_Data[[#This Row],[Quantity]]*Sales_Data[[#This Row],[Unit_Price]]</f>
        <v>2778.08</v>
      </c>
      <c r="R865">
        <f>Sales_Data[[#This Row],[Gross_Sales]]*Sales_Data[[#This Row],[Discount]]</f>
        <v>277.80799999999999</v>
      </c>
      <c r="S865">
        <f>Sales_Data[[#This Row],[Gross_Sales]]-Sales_Data[[#This Row],[Discount_Amount]]</f>
        <v>2500.2719999999999</v>
      </c>
      <c r="T865">
        <f>Sales_Data[[#This Row],[Net Sales]]-Sales_Data[[#This Row],[Cost]]</f>
        <v>495.19200000000001</v>
      </c>
      <c r="U865" s="2">
        <f>Sales_Data[[#This Row],[Profit]]/Sales_Data[[#This Row],[Net Sales]]</f>
        <v>0.19805525158862716</v>
      </c>
      <c r="V865">
        <f>YEAR(Sales_Data[[#This Row],[Order_Date]])</f>
        <v>2025</v>
      </c>
      <c r="W865" t="str">
        <f>TEXT(Sales_Data[[#This Row],[Order_Date]],"mmm")</f>
        <v>Aug</v>
      </c>
      <c r="X865">
        <f>MONTH(Sales_Data[[#This Row],[Order_Date]])</f>
        <v>8</v>
      </c>
      <c r="Y865" t="str">
        <f>"Q"&amp;ROUNDUP(MONTH(Sales_Data[[#This Row],[Order_Date]])/3,0)</f>
        <v>Q3</v>
      </c>
    </row>
    <row r="866" spans="1:25" x14ac:dyDescent="0.3">
      <c r="A866" t="s">
        <v>1770</v>
      </c>
      <c r="B866" s="1">
        <v>45896</v>
      </c>
      <c r="C866" t="s">
        <v>177</v>
      </c>
      <c r="D866" t="s">
        <v>1171</v>
      </c>
      <c r="E866" t="s">
        <v>30</v>
      </c>
      <c r="F866" t="s">
        <v>210</v>
      </c>
      <c r="G866" t="s">
        <v>21</v>
      </c>
      <c r="H866" t="s">
        <v>127</v>
      </c>
      <c r="I866" t="s">
        <v>314</v>
      </c>
      <c r="J866">
        <v>2</v>
      </c>
      <c r="K866">
        <v>4743.16</v>
      </c>
      <c r="L866">
        <v>0</v>
      </c>
      <c r="M866">
        <v>7118.24</v>
      </c>
      <c r="N866" t="s">
        <v>52</v>
      </c>
      <c r="O866" t="s">
        <v>53</v>
      </c>
      <c r="P866" t="s">
        <v>44</v>
      </c>
      <c r="Q866">
        <f>Sales_Data[[#This Row],[Quantity]]*Sales_Data[[#This Row],[Unit_Price]]</f>
        <v>9486.32</v>
      </c>
      <c r="R866">
        <f>Sales_Data[[#This Row],[Gross_Sales]]*Sales_Data[[#This Row],[Discount]]</f>
        <v>0</v>
      </c>
      <c r="S866">
        <f>Sales_Data[[#This Row],[Gross_Sales]]-Sales_Data[[#This Row],[Discount_Amount]]</f>
        <v>9486.32</v>
      </c>
      <c r="T866">
        <f>Sales_Data[[#This Row],[Net Sales]]-Sales_Data[[#This Row],[Cost]]</f>
        <v>2368.08</v>
      </c>
      <c r="U866" s="2">
        <f>Sales_Data[[#This Row],[Profit]]/Sales_Data[[#This Row],[Net Sales]]</f>
        <v>0.24963104765599306</v>
      </c>
      <c r="V866">
        <f>YEAR(Sales_Data[[#This Row],[Order_Date]])</f>
        <v>2025</v>
      </c>
      <c r="W866" t="str">
        <f>TEXT(Sales_Data[[#This Row],[Order_Date]],"mmm")</f>
        <v>Aug</v>
      </c>
      <c r="X866">
        <f>MONTH(Sales_Data[[#This Row],[Order_Date]])</f>
        <v>8</v>
      </c>
      <c r="Y866" t="str">
        <f>"Q"&amp;ROUNDUP(MONTH(Sales_Data[[#This Row],[Order_Date]])/3,0)</f>
        <v>Q3</v>
      </c>
    </row>
    <row r="867" spans="1:25" x14ac:dyDescent="0.3">
      <c r="A867" t="s">
        <v>1771</v>
      </c>
      <c r="B867" s="1">
        <v>45713</v>
      </c>
      <c r="C867" t="s">
        <v>1772</v>
      </c>
      <c r="D867" t="s">
        <v>457</v>
      </c>
      <c r="E867" t="s">
        <v>39</v>
      </c>
      <c r="F867" t="s">
        <v>96</v>
      </c>
      <c r="G867" t="s">
        <v>21</v>
      </c>
      <c r="H867" t="s">
        <v>22</v>
      </c>
      <c r="I867" t="s">
        <v>23</v>
      </c>
      <c r="J867">
        <v>4</v>
      </c>
      <c r="K867">
        <v>3749.33</v>
      </c>
      <c r="L867">
        <v>0.1</v>
      </c>
      <c r="M867">
        <v>9281.0499999999993</v>
      </c>
      <c r="N867" t="s">
        <v>52</v>
      </c>
      <c r="O867" t="s">
        <v>35</v>
      </c>
      <c r="P867" t="s">
        <v>44</v>
      </c>
      <c r="Q867">
        <f>Sales_Data[[#This Row],[Quantity]]*Sales_Data[[#This Row],[Unit_Price]]</f>
        <v>14997.32</v>
      </c>
      <c r="R867">
        <f>Sales_Data[[#This Row],[Gross_Sales]]*Sales_Data[[#This Row],[Discount]]</f>
        <v>1499.732</v>
      </c>
      <c r="S867">
        <f>Sales_Data[[#This Row],[Gross_Sales]]-Sales_Data[[#This Row],[Discount_Amount]]</f>
        <v>13497.588</v>
      </c>
      <c r="T867">
        <f>Sales_Data[[#This Row],[Net Sales]]-Sales_Data[[#This Row],[Cost]]</f>
        <v>4216.5380000000005</v>
      </c>
      <c r="U867" s="2">
        <f>Sales_Data[[#This Row],[Profit]]/Sales_Data[[#This Row],[Net Sales]]</f>
        <v>0.31239196217872411</v>
      </c>
      <c r="V867">
        <f>YEAR(Sales_Data[[#This Row],[Order_Date]])</f>
        <v>2025</v>
      </c>
      <c r="W867" t="str">
        <f>TEXT(Sales_Data[[#This Row],[Order_Date]],"mmm")</f>
        <v>Feb</v>
      </c>
      <c r="X867">
        <f>MONTH(Sales_Data[[#This Row],[Order_Date]])</f>
        <v>2</v>
      </c>
      <c r="Y867" t="str">
        <f>"Q"&amp;ROUNDUP(MONTH(Sales_Data[[#This Row],[Order_Date]])/3,0)</f>
        <v>Q1</v>
      </c>
    </row>
    <row r="868" spans="1:25" x14ac:dyDescent="0.3">
      <c r="A868" t="s">
        <v>1773</v>
      </c>
      <c r="B868" s="1">
        <v>46007</v>
      </c>
      <c r="C868" t="s">
        <v>586</v>
      </c>
      <c r="D868" t="s">
        <v>857</v>
      </c>
      <c r="E868" t="s">
        <v>19</v>
      </c>
      <c r="F868" t="s">
        <v>81</v>
      </c>
      <c r="G868" t="s">
        <v>67</v>
      </c>
      <c r="H868" t="s">
        <v>88</v>
      </c>
      <c r="I868" t="s">
        <v>157</v>
      </c>
      <c r="J868">
        <v>1</v>
      </c>
      <c r="K868">
        <v>16726.96</v>
      </c>
      <c r="L868">
        <v>0.1</v>
      </c>
      <c r="M868">
        <v>12135.44</v>
      </c>
      <c r="N868" t="s">
        <v>52</v>
      </c>
      <c r="O868" t="s">
        <v>25</v>
      </c>
      <c r="P868" t="s">
        <v>44</v>
      </c>
      <c r="Q868">
        <f>Sales_Data[[#This Row],[Quantity]]*Sales_Data[[#This Row],[Unit_Price]]</f>
        <v>16726.96</v>
      </c>
      <c r="R868">
        <f>Sales_Data[[#This Row],[Gross_Sales]]*Sales_Data[[#This Row],[Discount]]</f>
        <v>1672.6959999999999</v>
      </c>
      <c r="S868">
        <f>Sales_Data[[#This Row],[Gross_Sales]]-Sales_Data[[#This Row],[Discount_Amount]]</f>
        <v>15054.263999999999</v>
      </c>
      <c r="T868">
        <f>Sales_Data[[#This Row],[Net Sales]]-Sales_Data[[#This Row],[Cost]]</f>
        <v>2918.8239999999987</v>
      </c>
      <c r="U868" s="2">
        <f>Sales_Data[[#This Row],[Profit]]/Sales_Data[[#This Row],[Net Sales]]</f>
        <v>0.19388686155630053</v>
      </c>
      <c r="V868">
        <f>YEAR(Sales_Data[[#This Row],[Order_Date]])</f>
        <v>2025</v>
      </c>
      <c r="W868" t="str">
        <f>TEXT(Sales_Data[[#This Row],[Order_Date]],"mmm")</f>
        <v>Dec</v>
      </c>
      <c r="X868">
        <f>MONTH(Sales_Data[[#This Row],[Order_Date]])</f>
        <v>12</v>
      </c>
      <c r="Y868" t="str">
        <f>"Q"&amp;ROUNDUP(MONTH(Sales_Data[[#This Row],[Order_Date]])/3,0)</f>
        <v>Q4</v>
      </c>
    </row>
    <row r="869" spans="1:25" x14ac:dyDescent="0.3">
      <c r="A869" t="s">
        <v>1774</v>
      </c>
      <c r="B869" s="1">
        <v>45764</v>
      </c>
      <c r="C869" t="s">
        <v>217</v>
      </c>
      <c r="D869" t="s">
        <v>327</v>
      </c>
      <c r="E869" t="s">
        <v>119</v>
      </c>
      <c r="F869" t="s">
        <v>538</v>
      </c>
      <c r="G869" t="s">
        <v>67</v>
      </c>
      <c r="H869" t="s">
        <v>133</v>
      </c>
      <c r="I869" t="s">
        <v>134</v>
      </c>
      <c r="J869">
        <v>2</v>
      </c>
      <c r="K869">
        <v>3362.74</v>
      </c>
      <c r="L869">
        <v>0.15</v>
      </c>
      <c r="M869">
        <v>4273.3</v>
      </c>
      <c r="N869" t="s">
        <v>24</v>
      </c>
      <c r="O869" t="s">
        <v>35</v>
      </c>
      <c r="P869" t="s">
        <v>71</v>
      </c>
      <c r="Q869">
        <f>Sales_Data[[#This Row],[Quantity]]*Sales_Data[[#This Row],[Unit_Price]]</f>
        <v>6725.48</v>
      </c>
      <c r="R869">
        <f>Sales_Data[[#This Row],[Gross_Sales]]*Sales_Data[[#This Row],[Discount]]</f>
        <v>1008.8219999999999</v>
      </c>
      <c r="S869">
        <f>Sales_Data[[#This Row],[Gross_Sales]]-Sales_Data[[#This Row],[Discount_Amount]]</f>
        <v>5716.6579999999994</v>
      </c>
      <c r="T869">
        <f>Sales_Data[[#This Row],[Net Sales]]-Sales_Data[[#This Row],[Cost]]</f>
        <v>1443.3579999999993</v>
      </c>
      <c r="U869" s="2">
        <f>Sales_Data[[#This Row],[Profit]]/Sales_Data[[#This Row],[Net Sales]]</f>
        <v>0.25248283175239788</v>
      </c>
      <c r="V869">
        <f>YEAR(Sales_Data[[#This Row],[Order_Date]])</f>
        <v>2025</v>
      </c>
      <c r="W869" t="str">
        <f>TEXT(Sales_Data[[#This Row],[Order_Date]],"mmm")</f>
        <v>Apr</v>
      </c>
      <c r="X869">
        <f>MONTH(Sales_Data[[#This Row],[Order_Date]])</f>
        <v>4</v>
      </c>
      <c r="Y869" t="str">
        <f>"Q"&amp;ROUNDUP(MONTH(Sales_Data[[#This Row],[Order_Date]])/3,0)</f>
        <v>Q2</v>
      </c>
    </row>
    <row r="870" spans="1:25" x14ac:dyDescent="0.3">
      <c r="A870" t="s">
        <v>1775</v>
      </c>
      <c r="B870" s="1">
        <v>45976</v>
      </c>
      <c r="C870" t="s">
        <v>1776</v>
      </c>
      <c r="D870" t="s">
        <v>209</v>
      </c>
      <c r="E870" t="s">
        <v>39</v>
      </c>
      <c r="F870" t="s">
        <v>40</v>
      </c>
      <c r="G870" t="s">
        <v>67</v>
      </c>
      <c r="H870" t="s">
        <v>68</v>
      </c>
      <c r="I870" t="s">
        <v>97</v>
      </c>
      <c r="J870">
        <v>2</v>
      </c>
      <c r="K870">
        <v>5125.33</v>
      </c>
      <c r="L870">
        <v>0.1</v>
      </c>
      <c r="M870">
        <v>7162.05</v>
      </c>
      <c r="N870" t="s">
        <v>24</v>
      </c>
      <c r="O870" t="s">
        <v>35</v>
      </c>
      <c r="P870" t="s">
        <v>44</v>
      </c>
      <c r="Q870">
        <f>Sales_Data[[#This Row],[Quantity]]*Sales_Data[[#This Row],[Unit_Price]]</f>
        <v>10250.66</v>
      </c>
      <c r="R870">
        <f>Sales_Data[[#This Row],[Gross_Sales]]*Sales_Data[[#This Row],[Discount]]</f>
        <v>1025.066</v>
      </c>
      <c r="S870">
        <f>Sales_Data[[#This Row],[Gross_Sales]]-Sales_Data[[#This Row],[Discount_Amount]]</f>
        <v>9225.5939999999991</v>
      </c>
      <c r="T870">
        <f>Sales_Data[[#This Row],[Net Sales]]-Sales_Data[[#This Row],[Cost]]</f>
        <v>2063.543999999999</v>
      </c>
      <c r="U870" s="2">
        <f>Sales_Data[[#This Row],[Profit]]/Sales_Data[[#This Row],[Net Sales]]</f>
        <v>0.22367600395161538</v>
      </c>
      <c r="V870">
        <f>YEAR(Sales_Data[[#This Row],[Order_Date]])</f>
        <v>2025</v>
      </c>
      <c r="W870" t="str">
        <f>TEXT(Sales_Data[[#This Row],[Order_Date]],"mmm")</f>
        <v>Nov</v>
      </c>
      <c r="X870">
        <f>MONTH(Sales_Data[[#This Row],[Order_Date]])</f>
        <v>11</v>
      </c>
      <c r="Y870" t="str">
        <f>"Q"&amp;ROUNDUP(MONTH(Sales_Data[[#This Row],[Order_Date]])/3,0)</f>
        <v>Q4</v>
      </c>
    </row>
    <row r="871" spans="1:25" x14ac:dyDescent="0.3">
      <c r="A871" t="s">
        <v>1777</v>
      </c>
      <c r="B871" s="1">
        <v>45705</v>
      </c>
      <c r="C871" t="s">
        <v>421</v>
      </c>
      <c r="D871" t="s">
        <v>384</v>
      </c>
      <c r="E871" t="s">
        <v>119</v>
      </c>
      <c r="F871" t="s">
        <v>184</v>
      </c>
      <c r="G871" t="s">
        <v>67</v>
      </c>
      <c r="H871" t="s">
        <v>121</v>
      </c>
      <c r="I871" t="s">
        <v>122</v>
      </c>
      <c r="J871">
        <v>5</v>
      </c>
      <c r="K871">
        <v>4604.4399999999996</v>
      </c>
      <c r="L871">
        <v>0.1</v>
      </c>
      <c r="M871">
        <v>16805.849999999999</v>
      </c>
      <c r="N871" t="s">
        <v>70</v>
      </c>
      <c r="O871" t="s">
        <v>35</v>
      </c>
      <c r="P871" t="s">
        <v>26</v>
      </c>
      <c r="Q871">
        <f>Sales_Data[[#This Row],[Quantity]]*Sales_Data[[#This Row],[Unit_Price]]</f>
        <v>23022.199999999997</v>
      </c>
      <c r="R871">
        <f>Sales_Data[[#This Row],[Gross_Sales]]*Sales_Data[[#This Row],[Discount]]</f>
        <v>2302.2199999999998</v>
      </c>
      <c r="S871">
        <f>Sales_Data[[#This Row],[Gross_Sales]]-Sales_Data[[#This Row],[Discount_Amount]]</f>
        <v>20719.979999999996</v>
      </c>
      <c r="T871">
        <f>Sales_Data[[#This Row],[Net Sales]]-Sales_Data[[#This Row],[Cost]]</f>
        <v>3914.1299999999974</v>
      </c>
      <c r="U871" s="2">
        <f>Sales_Data[[#This Row],[Profit]]/Sales_Data[[#This Row],[Net Sales]]</f>
        <v>0.18890607037265472</v>
      </c>
      <c r="V871">
        <f>YEAR(Sales_Data[[#This Row],[Order_Date]])</f>
        <v>2025</v>
      </c>
      <c r="W871" t="str">
        <f>TEXT(Sales_Data[[#This Row],[Order_Date]],"mmm")</f>
        <v>Feb</v>
      </c>
      <c r="X871">
        <f>MONTH(Sales_Data[[#This Row],[Order_Date]])</f>
        <v>2</v>
      </c>
      <c r="Y871" t="str">
        <f>"Q"&amp;ROUNDUP(MONTH(Sales_Data[[#This Row],[Order_Date]])/3,0)</f>
        <v>Q1</v>
      </c>
    </row>
    <row r="872" spans="1:25" x14ac:dyDescent="0.3">
      <c r="A872" t="s">
        <v>1778</v>
      </c>
      <c r="B872" s="1">
        <v>45718</v>
      </c>
      <c r="C872" t="s">
        <v>1779</v>
      </c>
      <c r="D872" t="s">
        <v>29</v>
      </c>
      <c r="E872" t="s">
        <v>30</v>
      </c>
      <c r="F872" t="s">
        <v>87</v>
      </c>
      <c r="G872" t="s">
        <v>75</v>
      </c>
      <c r="H872" t="s">
        <v>76</v>
      </c>
      <c r="I872" t="s">
        <v>108</v>
      </c>
      <c r="J872">
        <v>1</v>
      </c>
      <c r="K872">
        <v>3227.32</v>
      </c>
      <c r="L872">
        <v>0.1</v>
      </c>
      <c r="M872">
        <v>1868.39</v>
      </c>
      <c r="N872" t="s">
        <v>70</v>
      </c>
      <c r="O872" t="s">
        <v>35</v>
      </c>
      <c r="P872" t="s">
        <v>71</v>
      </c>
      <c r="Q872">
        <f>Sales_Data[[#This Row],[Quantity]]*Sales_Data[[#This Row],[Unit_Price]]</f>
        <v>3227.32</v>
      </c>
      <c r="R872">
        <f>Sales_Data[[#This Row],[Gross_Sales]]*Sales_Data[[#This Row],[Discount]]</f>
        <v>322.73200000000003</v>
      </c>
      <c r="S872">
        <f>Sales_Data[[#This Row],[Gross_Sales]]-Sales_Data[[#This Row],[Discount_Amount]]</f>
        <v>2904.5880000000002</v>
      </c>
      <c r="T872">
        <f>Sales_Data[[#This Row],[Net Sales]]-Sales_Data[[#This Row],[Cost]]</f>
        <v>1036.1980000000001</v>
      </c>
      <c r="U872" s="2">
        <f>Sales_Data[[#This Row],[Profit]]/Sales_Data[[#This Row],[Net Sales]]</f>
        <v>0.35674525956865483</v>
      </c>
      <c r="V872">
        <f>YEAR(Sales_Data[[#This Row],[Order_Date]])</f>
        <v>2025</v>
      </c>
      <c r="W872" t="str">
        <f>TEXT(Sales_Data[[#This Row],[Order_Date]],"mmm")</f>
        <v>Mar</v>
      </c>
      <c r="X872">
        <f>MONTH(Sales_Data[[#This Row],[Order_Date]])</f>
        <v>3</v>
      </c>
      <c r="Y872" t="str">
        <f>"Q"&amp;ROUNDUP(MONTH(Sales_Data[[#This Row],[Order_Date]])/3,0)</f>
        <v>Q1</v>
      </c>
    </row>
    <row r="873" spans="1:25" x14ac:dyDescent="0.3">
      <c r="A873" t="s">
        <v>1780</v>
      </c>
      <c r="B873" s="1">
        <v>45994</v>
      </c>
      <c r="C873" t="s">
        <v>1233</v>
      </c>
      <c r="D873" t="s">
        <v>522</v>
      </c>
      <c r="E873" t="s">
        <v>30</v>
      </c>
      <c r="F873" t="s">
        <v>101</v>
      </c>
      <c r="G873" t="s">
        <v>67</v>
      </c>
      <c r="H873" t="s">
        <v>121</v>
      </c>
      <c r="I873" t="s">
        <v>122</v>
      </c>
      <c r="J873">
        <v>4</v>
      </c>
      <c r="K873">
        <v>2645.77</v>
      </c>
      <c r="L873">
        <v>0.05</v>
      </c>
      <c r="M873">
        <v>8035.58</v>
      </c>
      <c r="N873" t="s">
        <v>70</v>
      </c>
      <c r="O873" t="s">
        <v>35</v>
      </c>
      <c r="P873" t="s">
        <v>71</v>
      </c>
      <c r="Q873">
        <f>Sales_Data[[#This Row],[Quantity]]*Sales_Data[[#This Row],[Unit_Price]]</f>
        <v>10583.08</v>
      </c>
      <c r="R873">
        <f>Sales_Data[[#This Row],[Gross_Sales]]*Sales_Data[[#This Row],[Discount]]</f>
        <v>529.154</v>
      </c>
      <c r="S873">
        <f>Sales_Data[[#This Row],[Gross_Sales]]-Sales_Data[[#This Row],[Discount_Amount]]</f>
        <v>10053.925999999999</v>
      </c>
      <c r="T873">
        <f>Sales_Data[[#This Row],[Net Sales]]-Sales_Data[[#This Row],[Cost]]</f>
        <v>2018.3459999999995</v>
      </c>
      <c r="U873" s="2">
        <f>Sales_Data[[#This Row],[Profit]]/Sales_Data[[#This Row],[Net Sales]]</f>
        <v>0.20075202463196962</v>
      </c>
      <c r="V873">
        <f>YEAR(Sales_Data[[#This Row],[Order_Date]])</f>
        <v>2025</v>
      </c>
      <c r="W873" t="str">
        <f>TEXT(Sales_Data[[#This Row],[Order_Date]],"mmm")</f>
        <v>Dec</v>
      </c>
      <c r="X873">
        <f>MONTH(Sales_Data[[#This Row],[Order_Date]])</f>
        <v>12</v>
      </c>
      <c r="Y873" t="str">
        <f>"Q"&amp;ROUNDUP(MONTH(Sales_Data[[#This Row],[Order_Date]])/3,0)</f>
        <v>Q4</v>
      </c>
    </row>
    <row r="874" spans="1:25" x14ac:dyDescent="0.3">
      <c r="A874" t="s">
        <v>1781</v>
      </c>
      <c r="B874" s="1">
        <v>45683</v>
      </c>
      <c r="C874" t="s">
        <v>1425</v>
      </c>
      <c r="D874" t="s">
        <v>215</v>
      </c>
      <c r="E874" t="s">
        <v>48</v>
      </c>
      <c r="F874" t="s">
        <v>126</v>
      </c>
      <c r="G874" t="s">
        <v>41</v>
      </c>
      <c r="H874" t="s">
        <v>171</v>
      </c>
      <c r="I874" t="s">
        <v>172</v>
      </c>
      <c r="J874">
        <v>1</v>
      </c>
      <c r="K874">
        <v>62911.839999999997</v>
      </c>
      <c r="L874">
        <v>0</v>
      </c>
      <c r="M874">
        <v>45996.02</v>
      </c>
      <c r="N874" t="s">
        <v>52</v>
      </c>
      <c r="O874" t="s">
        <v>53</v>
      </c>
      <c r="P874" t="s">
        <v>71</v>
      </c>
      <c r="Q874">
        <f>Sales_Data[[#This Row],[Quantity]]*Sales_Data[[#This Row],[Unit_Price]]</f>
        <v>62911.839999999997</v>
      </c>
      <c r="R874">
        <f>Sales_Data[[#This Row],[Gross_Sales]]*Sales_Data[[#This Row],[Discount]]</f>
        <v>0</v>
      </c>
      <c r="S874">
        <f>Sales_Data[[#This Row],[Gross_Sales]]-Sales_Data[[#This Row],[Discount_Amount]]</f>
        <v>62911.839999999997</v>
      </c>
      <c r="T874">
        <f>Sales_Data[[#This Row],[Net Sales]]-Sales_Data[[#This Row],[Cost]]</f>
        <v>16915.82</v>
      </c>
      <c r="U874" s="2">
        <f>Sales_Data[[#This Row],[Profit]]/Sales_Data[[#This Row],[Net Sales]]</f>
        <v>0.26888134252630347</v>
      </c>
      <c r="V874">
        <f>YEAR(Sales_Data[[#This Row],[Order_Date]])</f>
        <v>2025</v>
      </c>
      <c r="W874" t="str">
        <f>TEXT(Sales_Data[[#This Row],[Order_Date]],"mmm")</f>
        <v>Jan</v>
      </c>
      <c r="X874">
        <f>MONTH(Sales_Data[[#This Row],[Order_Date]])</f>
        <v>1</v>
      </c>
      <c r="Y874" t="str">
        <f>"Q"&amp;ROUNDUP(MONTH(Sales_Data[[#This Row],[Order_Date]])/3,0)</f>
        <v>Q1</v>
      </c>
    </row>
    <row r="875" spans="1:25" x14ac:dyDescent="0.3">
      <c r="A875" t="s">
        <v>1782</v>
      </c>
      <c r="B875" s="1">
        <v>45949</v>
      </c>
      <c r="C875" t="s">
        <v>1783</v>
      </c>
      <c r="D875" t="s">
        <v>541</v>
      </c>
      <c r="E875" t="s">
        <v>19</v>
      </c>
      <c r="F875" t="s">
        <v>57</v>
      </c>
      <c r="G875" t="s">
        <v>32</v>
      </c>
      <c r="H875" t="s">
        <v>33</v>
      </c>
      <c r="I875" t="s">
        <v>161</v>
      </c>
      <c r="J875">
        <v>3</v>
      </c>
      <c r="K875">
        <v>12673.42</v>
      </c>
      <c r="L875">
        <v>0.15</v>
      </c>
      <c r="M875">
        <v>27854.38</v>
      </c>
      <c r="N875" t="s">
        <v>70</v>
      </c>
      <c r="O875" t="s">
        <v>35</v>
      </c>
      <c r="P875" t="s">
        <v>44</v>
      </c>
      <c r="Q875">
        <f>Sales_Data[[#This Row],[Quantity]]*Sales_Data[[#This Row],[Unit_Price]]</f>
        <v>38020.26</v>
      </c>
      <c r="R875">
        <f>Sales_Data[[#This Row],[Gross_Sales]]*Sales_Data[[#This Row],[Discount]]</f>
        <v>5703.0389999999998</v>
      </c>
      <c r="S875">
        <f>Sales_Data[[#This Row],[Gross_Sales]]-Sales_Data[[#This Row],[Discount_Amount]]</f>
        <v>32317.221000000001</v>
      </c>
      <c r="T875">
        <f>Sales_Data[[#This Row],[Net Sales]]-Sales_Data[[#This Row],[Cost]]</f>
        <v>4462.8410000000003</v>
      </c>
      <c r="U875" s="2">
        <f>Sales_Data[[#This Row],[Profit]]/Sales_Data[[#This Row],[Net Sales]]</f>
        <v>0.13809482566585785</v>
      </c>
      <c r="V875">
        <f>YEAR(Sales_Data[[#This Row],[Order_Date]])</f>
        <v>2025</v>
      </c>
      <c r="W875" t="str">
        <f>TEXT(Sales_Data[[#This Row],[Order_Date]],"mmm")</f>
        <v>Oct</v>
      </c>
      <c r="X875">
        <f>MONTH(Sales_Data[[#This Row],[Order_Date]])</f>
        <v>10</v>
      </c>
      <c r="Y875" t="str">
        <f>"Q"&amp;ROUNDUP(MONTH(Sales_Data[[#This Row],[Order_Date]])/3,0)</f>
        <v>Q4</v>
      </c>
    </row>
    <row r="876" spans="1:25" x14ac:dyDescent="0.3">
      <c r="A876" t="s">
        <v>1784</v>
      </c>
      <c r="B876" s="1">
        <v>45914</v>
      </c>
      <c r="C876" t="s">
        <v>442</v>
      </c>
      <c r="D876" t="s">
        <v>699</v>
      </c>
      <c r="E876" t="s">
        <v>119</v>
      </c>
      <c r="F876" t="s">
        <v>146</v>
      </c>
      <c r="G876" t="s">
        <v>67</v>
      </c>
      <c r="H876" t="s">
        <v>88</v>
      </c>
      <c r="I876" t="s">
        <v>157</v>
      </c>
      <c r="J876">
        <v>2</v>
      </c>
      <c r="K876">
        <v>2636.21</v>
      </c>
      <c r="L876">
        <v>0.05</v>
      </c>
      <c r="M876">
        <v>4249.6000000000004</v>
      </c>
      <c r="N876" t="s">
        <v>52</v>
      </c>
      <c r="O876" t="s">
        <v>35</v>
      </c>
      <c r="P876" t="s">
        <v>71</v>
      </c>
      <c r="Q876">
        <f>Sales_Data[[#This Row],[Quantity]]*Sales_Data[[#This Row],[Unit_Price]]</f>
        <v>5272.42</v>
      </c>
      <c r="R876">
        <f>Sales_Data[[#This Row],[Gross_Sales]]*Sales_Data[[#This Row],[Discount]]</f>
        <v>263.62100000000004</v>
      </c>
      <c r="S876">
        <f>Sales_Data[[#This Row],[Gross_Sales]]-Sales_Data[[#This Row],[Discount_Amount]]</f>
        <v>5008.799</v>
      </c>
      <c r="T876">
        <f>Sales_Data[[#This Row],[Net Sales]]-Sales_Data[[#This Row],[Cost]]</f>
        <v>759.19899999999961</v>
      </c>
      <c r="U876" s="2">
        <f>Sales_Data[[#This Row],[Profit]]/Sales_Data[[#This Row],[Net Sales]]</f>
        <v>0.15157306172597457</v>
      </c>
      <c r="V876">
        <f>YEAR(Sales_Data[[#This Row],[Order_Date]])</f>
        <v>2025</v>
      </c>
      <c r="W876" t="str">
        <f>TEXT(Sales_Data[[#This Row],[Order_Date]],"mmm")</f>
        <v>Sep</v>
      </c>
      <c r="X876">
        <f>MONTH(Sales_Data[[#This Row],[Order_Date]])</f>
        <v>9</v>
      </c>
      <c r="Y876" t="str">
        <f>"Q"&amp;ROUNDUP(MONTH(Sales_Data[[#This Row],[Order_Date]])/3,0)</f>
        <v>Q3</v>
      </c>
    </row>
    <row r="877" spans="1:25" x14ac:dyDescent="0.3">
      <c r="A877" t="s">
        <v>1785</v>
      </c>
      <c r="B877" s="1">
        <v>45665</v>
      </c>
      <c r="C877" t="s">
        <v>1417</v>
      </c>
      <c r="D877" t="s">
        <v>347</v>
      </c>
      <c r="E877" t="s">
        <v>48</v>
      </c>
      <c r="F877" t="s">
        <v>164</v>
      </c>
      <c r="G877" t="s">
        <v>21</v>
      </c>
      <c r="H877" t="s">
        <v>297</v>
      </c>
      <c r="I877" t="s">
        <v>494</v>
      </c>
      <c r="J877">
        <v>3</v>
      </c>
      <c r="K877">
        <v>59264.480000000003</v>
      </c>
      <c r="L877">
        <v>0.1</v>
      </c>
      <c r="M877">
        <v>130520.9</v>
      </c>
      <c r="N877" t="s">
        <v>109</v>
      </c>
      <c r="O877" t="s">
        <v>25</v>
      </c>
      <c r="P877" t="s">
        <v>44</v>
      </c>
      <c r="Q877">
        <f>Sales_Data[[#This Row],[Quantity]]*Sales_Data[[#This Row],[Unit_Price]]</f>
        <v>177793.44</v>
      </c>
      <c r="R877">
        <f>Sales_Data[[#This Row],[Gross_Sales]]*Sales_Data[[#This Row],[Discount]]</f>
        <v>17779.344000000001</v>
      </c>
      <c r="S877">
        <f>Sales_Data[[#This Row],[Gross_Sales]]-Sales_Data[[#This Row],[Discount_Amount]]</f>
        <v>160014.09599999999</v>
      </c>
      <c r="T877">
        <f>Sales_Data[[#This Row],[Net Sales]]-Sales_Data[[#This Row],[Cost]]</f>
        <v>29493.195999999996</v>
      </c>
      <c r="U877" s="2">
        <f>Sales_Data[[#This Row],[Profit]]/Sales_Data[[#This Row],[Net Sales]]</f>
        <v>0.18431623673954323</v>
      </c>
      <c r="V877">
        <f>YEAR(Sales_Data[[#This Row],[Order_Date]])</f>
        <v>2025</v>
      </c>
      <c r="W877" t="str">
        <f>TEXT(Sales_Data[[#This Row],[Order_Date]],"mmm")</f>
        <v>Jan</v>
      </c>
      <c r="X877">
        <f>MONTH(Sales_Data[[#This Row],[Order_Date]])</f>
        <v>1</v>
      </c>
      <c r="Y877" t="str">
        <f>"Q"&amp;ROUNDUP(MONTH(Sales_Data[[#This Row],[Order_Date]])/3,0)</f>
        <v>Q1</v>
      </c>
    </row>
    <row r="878" spans="1:25" x14ac:dyDescent="0.3">
      <c r="A878" t="s">
        <v>1786</v>
      </c>
      <c r="B878" s="1">
        <v>45770</v>
      </c>
      <c r="C878" t="s">
        <v>1787</v>
      </c>
      <c r="D878" t="s">
        <v>92</v>
      </c>
      <c r="E878" t="s">
        <v>48</v>
      </c>
      <c r="F878" t="s">
        <v>49</v>
      </c>
      <c r="G878" t="s">
        <v>67</v>
      </c>
      <c r="H878" t="s">
        <v>133</v>
      </c>
      <c r="I878" t="s">
        <v>138</v>
      </c>
      <c r="J878">
        <v>1</v>
      </c>
      <c r="K878">
        <v>20170.89</v>
      </c>
      <c r="L878">
        <v>0.2</v>
      </c>
      <c r="M878">
        <v>13080.62</v>
      </c>
      <c r="N878" t="s">
        <v>52</v>
      </c>
      <c r="O878" t="s">
        <v>35</v>
      </c>
      <c r="P878" t="s">
        <v>71</v>
      </c>
      <c r="Q878">
        <f>Sales_Data[[#This Row],[Quantity]]*Sales_Data[[#This Row],[Unit_Price]]</f>
        <v>20170.89</v>
      </c>
      <c r="R878">
        <f>Sales_Data[[#This Row],[Gross_Sales]]*Sales_Data[[#This Row],[Discount]]</f>
        <v>4034.1779999999999</v>
      </c>
      <c r="S878">
        <f>Sales_Data[[#This Row],[Gross_Sales]]-Sales_Data[[#This Row],[Discount_Amount]]</f>
        <v>16136.712</v>
      </c>
      <c r="T878">
        <f>Sales_Data[[#This Row],[Net Sales]]-Sales_Data[[#This Row],[Cost]]</f>
        <v>3056.0919999999987</v>
      </c>
      <c r="U878" s="2">
        <f>Sales_Data[[#This Row],[Profit]]/Sales_Data[[#This Row],[Net Sales]]</f>
        <v>0.18938752826474184</v>
      </c>
      <c r="V878">
        <f>YEAR(Sales_Data[[#This Row],[Order_Date]])</f>
        <v>2025</v>
      </c>
      <c r="W878" t="str">
        <f>TEXT(Sales_Data[[#This Row],[Order_Date]],"mmm")</f>
        <v>Apr</v>
      </c>
      <c r="X878">
        <f>MONTH(Sales_Data[[#This Row],[Order_Date]])</f>
        <v>4</v>
      </c>
      <c r="Y878" t="str">
        <f>"Q"&amp;ROUNDUP(MONTH(Sales_Data[[#This Row],[Order_Date]])/3,0)</f>
        <v>Q2</v>
      </c>
    </row>
    <row r="879" spans="1:25" x14ac:dyDescent="0.3">
      <c r="A879" t="s">
        <v>1788</v>
      </c>
      <c r="B879" s="1">
        <v>46012</v>
      </c>
      <c r="C879" t="s">
        <v>1504</v>
      </c>
      <c r="D879" t="s">
        <v>513</v>
      </c>
      <c r="E879" t="s">
        <v>19</v>
      </c>
      <c r="F879" t="s">
        <v>66</v>
      </c>
      <c r="G879" t="s">
        <v>21</v>
      </c>
      <c r="H879" t="s">
        <v>297</v>
      </c>
      <c r="I879" t="s">
        <v>494</v>
      </c>
      <c r="J879">
        <v>1</v>
      </c>
      <c r="K879">
        <v>7128.77</v>
      </c>
      <c r="L879">
        <v>0.2</v>
      </c>
      <c r="M879">
        <v>4847.88</v>
      </c>
      <c r="N879" t="s">
        <v>24</v>
      </c>
      <c r="O879" t="s">
        <v>53</v>
      </c>
      <c r="P879" t="s">
        <v>44</v>
      </c>
      <c r="Q879">
        <f>Sales_Data[[#This Row],[Quantity]]*Sales_Data[[#This Row],[Unit_Price]]</f>
        <v>7128.77</v>
      </c>
      <c r="R879">
        <f>Sales_Data[[#This Row],[Gross_Sales]]*Sales_Data[[#This Row],[Discount]]</f>
        <v>1425.7540000000001</v>
      </c>
      <c r="S879">
        <f>Sales_Data[[#This Row],[Gross_Sales]]-Sales_Data[[#This Row],[Discount_Amount]]</f>
        <v>5703.0160000000005</v>
      </c>
      <c r="T879">
        <f>Sales_Data[[#This Row],[Net Sales]]-Sales_Data[[#This Row],[Cost]]</f>
        <v>855.13600000000042</v>
      </c>
      <c r="U879" s="2">
        <f>Sales_Data[[#This Row],[Profit]]/Sales_Data[[#This Row],[Net Sales]]</f>
        <v>0.14994452058349483</v>
      </c>
      <c r="V879">
        <f>YEAR(Sales_Data[[#This Row],[Order_Date]])</f>
        <v>2025</v>
      </c>
      <c r="W879" t="str">
        <f>TEXT(Sales_Data[[#This Row],[Order_Date]],"mmm")</f>
        <v>Dec</v>
      </c>
      <c r="X879">
        <f>MONTH(Sales_Data[[#This Row],[Order_Date]])</f>
        <v>12</v>
      </c>
      <c r="Y879" t="str">
        <f>"Q"&amp;ROUNDUP(MONTH(Sales_Data[[#This Row],[Order_Date]])/3,0)</f>
        <v>Q4</v>
      </c>
    </row>
    <row r="880" spans="1:25" x14ac:dyDescent="0.3">
      <c r="A880" t="s">
        <v>1789</v>
      </c>
      <c r="B880" s="1">
        <v>45910</v>
      </c>
      <c r="C880" t="s">
        <v>1790</v>
      </c>
      <c r="D880" t="s">
        <v>38</v>
      </c>
      <c r="E880" t="s">
        <v>48</v>
      </c>
      <c r="F880" t="s">
        <v>152</v>
      </c>
      <c r="G880" t="s">
        <v>67</v>
      </c>
      <c r="H880" t="s">
        <v>88</v>
      </c>
      <c r="I880" t="s">
        <v>89</v>
      </c>
      <c r="J880">
        <v>1</v>
      </c>
      <c r="K880">
        <v>7984.85</v>
      </c>
      <c r="L880">
        <v>0.1</v>
      </c>
      <c r="M880">
        <v>5942.46</v>
      </c>
      <c r="N880" t="s">
        <v>52</v>
      </c>
      <c r="O880" t="s">
        <v>25</v>
      </c>
      <c r="P880" t="s">
        <v>71</v>
      </c>
      <c r="Q880">
        <f>Sales_Data[[#This Row],[Quantity]]*Sales_Data[[#This Row],[Unit_Price]]</f>
        <v>7984.85</v>
      </c>
      <c r="R880">
        <f>Sales_Data[[#This Row],[Gross_Sales]]*Sales_Data[[#This Row],[Discount]]</f>
        <v>798.48500000000013</v>
      </c>
      <c r="S880">
        <f>Sales_Data[[#This Row],[Gross_Sales]]-Sales_Data[[#This Row],[Discount_Amount]]</f>
        <v>7186.3649999999998</v>
      </c>
      <c r="T880">
        <f>Sales_Data[[#This Row],[Net Sales]]-Sales_Data[[#This Row],[Cost]]</f>
        <v>1243.9049999999997</v>
      </c>
      <c r="U880" s="2">
        <f>Sales_Data[[#This Row],[Profit]]/Sales_Data[[#This Row],[Net Sales]]</f>
        <v>0.17309237702231933</v>
      </c>
      <c r="V880">
        <f>YEAR(Sales_Data[[#This Row],[Order_Date]])</f>
        <v>2025</v>
      </c>
      <c r="W880" t="str">
        <f>TEXT(Sales_Data[[#This Row],[Order_Date]],"mmm")</f>
        <v>Sep</v>
      </c>
      <c r="X880">
        <f>MONTH(Sales_Data[[#This Row],[Order_Date]])</f>
        <v>9</v>
      </c>
      <c r="Y880" t="str">
        <f>"Q"&amp;ROUNDUP(MONTH(Sales_Data[[#This Row],[Order_Date]])/3,0)</f>
        <v>Q3</v>
      </c>
    </row>
    <row r="881" spans="1:25" x14ac:dyDescent="0.3">
      <c r="A881" t="s">
        <v>1791</v>
      </c>
      <c r="B881" s="1">
        <v>45837</v>
      </c>
      <c r="C881" t="s">
        <v>1792</v>
      </c>
      <c r="D881" t="s">
        <v>80</v>
      </c>
      <c r="E881" t="s">
        <v>119</v>
      </c>
      <c r="F881" t="s">
        <v>184</v>
      </c>
      <c r="G881" t="s">
        <v>75</v>
      </c>
      <c r="H881" t="s">
        <v>185</v>
      </c>
      <c r="I881" t="s">
        <v>186</v>
      </c>
      <c r="J881">
        <v>2</v>
      </c>
      <c r="K881">
        <v>8149.72</v>
      </c>
      <c r="L881">
        <v>0</v>
      </c>
      <c r="M881">
        <v>14184.27</v>
      </c>
      <c r="N881" t="s">
        <v>109</v>
      </c>
      <c r="O881" t="s">
        <v>35</v>
      </c>
      <c r="P881" t="s">
        <v>44</v>
      </c>
      <c r="Q881">
        <f>Sales_Data[[#This Row],[Quantity]]*Sales_Data[[#This Row],[Unit_Price]]</f>
        <v>16299.44</v>
      </c>
      <c r="R881">
        <f>Sales_Data[[#This Row],[Gross_Sales]]*Sales_Data[[#This Row],[Discount]]</f>
        <v>0</v>
      </c>
      <c r="S881">
        <f>Sales_Data[[#This Row],[Gross_Sales]]-Sales_Data[[#This Row],[Discount_Amount]]</f>
        <v>16299.44</v>
      </c>
      <c r="T881">
        <f>Sales_Data[[#This Row],[Net Sales]]-Sales_Data[[#This Row],[Cost]]</f>
        <v>2115.17</v>
      </c>
      <c r="U881" s="2">
        <f>Sales_Data[[#This Row],[Profit]]/Sales_Data[[#This Row],[Net Sales]]</f>
        <v>0.12976948901311947</v>
      </c>
      <c r="V881">
        <f>YEAR(Sales_Data[[#This Row],[Order_Date]])</f>
        <v>2025</v>
      </c>
      <c r="W881" t="str">
        <f>TEXT(Sales_Data[[#This Row],[Order_Date]],"mmm")</f>
        <v>Jun</v>
      </c>
      <c r="X881">
        <f>MONTH(Sales_Data[[#This Row],[Order_Date]])</f>
        <v>6</v>
      </c>
      <c r="Y881" t="str">
        <f>"Q"&amp;ROUNDUP(MONTH(Sales_Data[[#This Row],[Order_Date]])/3,0)</f>
        <v>Q2</v>
      </c>
    </row>
    <row r="882" spans="1:25" x14ac:dyDescent="0.3">
      <c r="A882" t="s">
        <v>1793</v>
      </c>
      <c r="B882" s="1">
        <v>45864</v>
      </c>
      <c r="C882" t="s">
        <v>1794</v>
      </c>
      <c r="D882" t="s">
        <v>393</v>
      </c>
      <c r="E882" t="s">
        <v>119</v>
      </c>
      <c r="F882" t="s">
        <v>538</v>
      </c>
      <c r="G882" t="s">
        <v>75</v>
      </c>
      <c r="H882" t="s">
        <v>76</v>
      </c>
      <c r="I882" t="s">
        <v>77</v>
      </c>
      <c r="J882">
        <v>2</v>
      </c>
      <c r="K882">
        <v>2931.95</v>
      </c>
      <c r="L882">
        <v>0.05</v>
      </c>
      <c r="M882">
        <v>4704.1499999999996</v>
      </c>
      <c r="N882" t="s">
        <v>83</v>
      </c>
      <c r="O882" t="s">
        <v>25</v>
      </c>
      <c r="P882" t="s">
        <v>71</v>
      </c>
      <c r="Q882">
        <f>Sales_Data[[#This Row],[Quantity]]*Sales_Data[[#This Row],[Unit_Price]]</f>
        <v>5863.9</v>
      </c>
      <c r="R882">
        <f>Sales_Data[[#This Row],[Gross_Sales]]*Sales_Data[[#This Row],[Discount]]</f>
        <v>293.19499999999999</v>
      </c>
      <c r="S882">
        <f>Sales_Data[[#This Row],[Gross_Sales]]-Sales_Data[[#This Row],[Discount_Amount]]</f>
        <v>5570.7049999999999</v>
      </c>
      <c r="T882">
        <f>Sales_Data[[#This Row],[Net Sales]]-Sales_Data[[#This Row],[Cost]]</f>
        <v>866.55500000000029</v>
      </c>
      <c r="U882" s="2">
        <f>Sales_Data[[#This Row],[Profit]]/Sales_Data[[#This Row],[Net Sales]]</f>
        <v>0.15555571512043814</v>
      </c>
      <c r="V882">
        <f>YEAR(Sales_Data[[#This Row],[Order_Date]])</f>
        <v>2025</v>
      </c>
      <c r="W882" t="str">
        <f>TEXT(Sales_Data[[#This Row],[Order_Date]],"mmm")</f>
        <v>Jul</v>
      </c>
      <c r="X882">
        <f>MONTH(Sales_Data[[#This Row],[Order_Date]])</f>
        <v>7</v>
      </c>
      <c r="Y882" t="str">
        <f>"Q"&amp;ROUNDUP(MONTH(Sales_Data[[#This Row],[Order_Date]])/3,0)</f>
        <v>Q3</v>
      </c>
    </row>
    <row r="883" spans="1:25" x14ac:dyDescent="0.3">
      <c r="A883" t="s">
        <v>1795</v>
      </c>
      <c r="B883" s="1">
        <v>45960</v>
      </c>
      <c r="C883" t="s">
        <v>237</v>
      </c>
      <c r="D883" t="s">
        <v>199</v>
      </c>
      <c r="E883" t="s">
        <v>19</v>
      </c>
      <c r="F883" t="s">
        <v>20</v>
      </c>
      <c r="G883" t="s">
        <v>67</v>
      </c>
      <c r="H883" t="s">
        <v>68</v>
      </c>
      <c r="I883" t="s">
        <v>97</v>
      </c>
      <c r="J883">
        <v>4</v>
      </c>
      <c r="K883">
        <v>5179.2700000000004</v>
      </c>
      <c r="L883">
        <v>0.15</v>
      </c>
      <c r="M883">
        <v>12426.43</v>
      </c>
      <c r="N883" t="s">
        <v>52</v>
      </c>
      <c r="O883" t="s">
        <v>35</v>
      </c>
      <c r="P883" t="s">
        <v>71</v>
      </c>
      <c r="Q883">
        <f>Sales_Data[[#This Row],[Quantity]]*Sales_Data[[#This Row],[Unit_Price]]</f>
        <v>20717.080000000002</v>
      </c>
      <c r="R883">
        <f>Sales_Data[[#This Row],[Gross_Sales]]*Sales_Data[[#This Row],[Discount]]</f>
        <v>3107.5620000000004</v>
      </c>
      <c r="S883">
        <f>Sales_Data[[#This Row],[Gross_Sales]]-Sales_Data[[#This Row],[Discount_Amount]]</f>
        <v>17609.518</v>
      </c>
      <c r="T883">
        <f>Sales_Data[[#This Row],[Net Sales]]-Sales_Data[[#This Row],[Cost]]</f>
        <v>5183.0879999999997</v>
      </c>
      <c r="U883" s="2">
        <f>Sales_Data[[#This Row],[Profit]]/Sales_Data[[#This Row],[Net Sales]]</f>
        <v>0.29433446162467364</v>
      </c>
      <c r="V883">
        <f>YEAR(Sales_Data[[#This Row],[Order_Date]])</f>
        <v>2025</v>
      </c>
      <c r="W883" t="str">
        <f>TEXT(Sales_Data[[#This Row],[Order_Date]],"mmm")</f>
        <v>Oct</v>
      </c>
      <c r="X883">
        <f>MONTH(Sales_Data[[#This Row],[Order_Date]])</f>
        <v>10</v>
      </c>
      <c r="Y883" t="str">
        <f>"Q"&amp;ROUNDUP(MONTH(Sales_Data[[#This Row],[Order_Date]])/3,0)</f>
        <v>Q4</v>
      </c>
    </row>
    <row r="884" spans="1:25" x14ac:dyDescent="0.3">
      <c r="A884" t="s">
        <v>1796</v>
      </c>
      <c r="B884" s="1">
        <v>45784</v>
      </c>
      <c r="C884" t="s">
        <v>1797</v>
      </c>
      <c r="D884" t="s">
        <v>255</v>
      </c>
      <c r="E884" t="s">
        <v>48</v>
      </c>
      <c r="F884" t="s">
        <v>132</v>
      </c>
      <c r="G884" t="s">
        <v>41</v>
      </c>
      <c r="H884" t="s">
        <v>102</v>
      </c>
      <c r="I884" t="s">
        <v>103</v>
      </c>
      <c r="J884">
        <v>2</v>
      </c>
      <c r="K884">
        <v>59936.67</v>
      </c>
      <c r="L884">
        <v>0.05</v>
      </c>
      <c r="M884">
        <v>91269.69</v>
      </c>
      <c r="N884" t="s">
        <v>24</v>
      </c>
      <c r="O884" t="s">
        <v>35</v>
      </c>
      <c r="P884" t="s">
        <v>71</v>
      </c>
      <c r="Q884">
        <f>Sales_Data[[#This Row],[Quantity]]*Sales_Data[[#This Row],[Unit_Price]]</f>
        <v>119873.34</v>
      </c>
      <c r="R884">
        <f>Sales_Data[[#This Row],[Gross_Sales]]*Sales_Data[[#This Row],[Discount]]</f>
        <v>5993.6670000000004</v>
      </c>
      <c r="S884">
        <f>Sales_Data[[#This Row],[Gross_Sales]]-Sales_Data[[#This Row],[Discount_Amount]]</f>
        <v>113879.673</v>
      </c>
      <c r="T884">
        <f>Sales_Data[[#This Row],[Net Sales]]-Sales_Data[[#This Row],[Cost]]</f>
        <v>22609.982999999993</v>
      </c>
      <c r="U884" s="2">
        <f>Sales_Data[[#This Row],[Profit]]/Sales_Data[[#This Row],[Net Sales]]</f>
        <v>0.19854274607901265</v>
      </c>
      <c r="V884">
        <f>YEAR(Sales_Data[[#This Row],[Order_Date]])</f>
        <v>2025</v>
      </c>
      <c r="W884" t="str">
        <f>TEXT(Sales_Data[[#This Row],[Order_Date]],"mmm")</f>
        <v>May</v>
      </c>
      <c r="X884">
        <f>MONTH(Sales_Data[[#This Row],[Order_Date]])</f>
        <v>5</v>
      </c>
      <c r="Y884" t="str">
        <f>"Q"&amp;ROUNDUP(MONTH(Sales_Data[[#This Row],[Order_Date]])/3,0)</f>
        <v>Q2</v>
      </c>
    </row>
    <row r="885" spans="1:25" x14ac:dyDescent="0.3">
      <c r="A885" t="s">
        <v>1798</v>
      </c>
      <c r="B885" s="1">
        <v>45713</v>
      </c>
      <c r="C885" t="s">
        <v>1799</v>
      </c>
      <c r="D885" t="s">
        <v>241</v>
      </c>
      <c r="E885" t="s">
        <v>39</v>
      </c>
      <c r="F885" t="s">
        <v>202</v>
      </c>
      <c r="G885" t="s">
        <v>21</v>
      </c>
      <c r="H885" t="s">
        <v>22</v>
      </c>
      <c r="I885" t="s">
        <v>23</v>
      </c>
      <c r="J885">
        <v>1</v>
      </c>
      <c r="K885">
        <v>5716.48</v>
      </c>
      <c r="L885">
        <v>0.2</v>
      </c>
      <c r="M885">
        <v>3864.97</v>
      </c>
      <c r="N885" t="s">
        <v>70</v>
      </c>
      <c r="O885" t="s">
        <v>35</v>
      </c>
      <c r="P885" t="s">
        <v>44</v>
      </c>
      <c r="Q885">
        <f>Sales_Data[[#This Row],[Quantity]]*Sales_Data[[#This Row],[Unit_Price]]</f>
        <v>5716.48</v>
      </c>
      <c r="R885">
        <f>Sales_Data[[#This Row],[Gross_Sales]]*Sales_Data[[#This Row],[Discount]]</f>
        <v>1143.296</v>
      </c>
      <c r="S885">
        <f>Sales_Data[[#This Row],[Gross_Sales]]-Sales_Data[[#This Row],[Discount_Amount]]</f>
        <v>4573.1839999999993</v>
      </c>
      <c r="T885">
        <f>Sales_Data[[#This Row],[Net Sales]]-Sales_Data[[#This Row],[Cost]]</f>
        <v>708.21399999999949</v>
      </c>
      <c r="U885" s="2">
        <f>Sales_Data[[#This Row],[Profit]]/Sales_Data[[#This Row],[Net Sales]]</f>
        <v>0.1548623453593819</v>
      </c>
      <c r="V885">
        <f>YEAR(Sales_Data[[#This Row],[Order_Date]])</f>
        <v>2025</v>
      </c>
      <c r="W885" t="str">
        <f>TEXT(Sales_Data[[#This Row],[Order_Date]],"mmm")</f>
        <v>Feb</v>
      </c>
      <c r="X885">
        <f>MONTH(Sales_Data[[#This Row],[Order_Date]])</f>
        <v>2</v>
      </c>
      <c r="Y885" t="str">
        <f>"Q"&amp;ROUNDUP(MONTH(Sales_Data[[#This Row],[Order_Date]])/3,0)</f>
        <v>Q1</v>
      </c>
    </row>
    <row r="886" spans="1:25" x14ac:dyDescent="0.3">
      <c r="A886" t="s">
        <v>1800</v>
      </c>
      <c r="B886" s="1">
        <v>45871</v>
      </c>
      <c r="C886" t="s">
        <v>1801</v>
      </c>
      <c r="D886" t="s">
        <v>387</v>
      </c>
      <c r="E886" t="s">
        <v>39</v>
      </c>
      <c r="F886" t="s">
        <v>40</v>
      </c>
      <c r="G886" t="s">
        <v>67</v>
      </c>
      <c r="H886" t="s">
        <v>88</v>
      </c>
      <c r="I886" t="s">
        <v>89</v>
      </c>
      <c r="J886">
        <v>1</v>
      </c>
      <c r="K886">
        <v>1331.12</v>
      </c>
      <c r="L886">
        <v>0</v>
      </c>
      <c r="M886">
        <v>1105.69</v>
      </c>
      <c r="N886" t="s">
        <v>70</v>
      </c>
      <c r="O886" t="s">
        <v>25</v>
      </c>
      <c r="P886" t="s">
        <v>71</v>
      </c>
      <c r="Q886">
        <f>Sales_Data[[#This Row],[Quantity]]*Sales_Data[[#This Row],[Unit_Price]]</f>
        <v>1331.12</v>
      </c>
      <c r="R886">
        <f>Sales_Data[[#This Row],[Gross_Sales]]*Sales_Data[[#This Row],[Discount]]</f>
        <v>0</v>
      </c>
      <c r="S886">
        <f>Sales_Data[[#This Row],[Gross_Sales]]-Sales_Data[[#This Row],[Discount_Amount]]</f>
        <v>1331.12</v>
      </c>
      <c r="T886">
        <f>Sales_Data[[#This Row],[Net Sales]]-Sales_Data[[#This Row],[Cost]]</f>
        <v>225.42999999999984</v>
      </c>
      <c r="U886" s="2">
        <f>Sales_Data[[#This Row],[Profit]]/Sales_Data[[#This Row],[Net Sales]]</f>
        <v>0.16935362702085452</v>
      </c>
      <c r="V886">
        <f>YEAR(Sales_Data[[#This Row],[Order_Date]])</f>
        <v>2025</v>
      </c>
      <c r="W886" t="str">
        <f>TEXT(Sales_Data[[#This Row],[Order_Date]],"mmm")</f>
        <v>Aug</v>
      </c>
      <c r="X886">
        <f>MONTH(Sales_Data[[#This Row],[Order_Date]])</f>
        <v>8</v>
      </c>
      <c r="Y886" t="str">
        <f>"Q"&amp;ROUNDUP(MONTH(Sales_Data[[#This Row],[Order_Date]])/3,0)</f>
        <v>Q3</v>
      </c>
    </row>
    <row r="887" spans="1:25" x14ac:dyDescent="0.3">
      <c r="A887" t="s">
        <v>1802</v>
      </c>
      <c r="B887" s="1">
        <v>45671</v>
      </c>
      <c r="C887" t="s">
        <v>1803</v>
      </c>
      <c r="D887" t="s">
        <v>218</v>
      </c>
      <c r="E887" t="s">
        <v>119</v>
      </c>
      <c r="F887" t="s">
        <v>120</v>
      </c>
      <c r="G887" t="s">
        <v>41</v>
      </c>
      <c r="H887" t="s">
        <v>102</v>
      </c>
      <c r="I887" t="s">
        <v>388</v>
      </c>
      <c r="J887">
        <v>1</v>
      </c>
      <c r="K887">
        <v>7039.26</v>
      </c>
      <c r="L887">
        <v>0.1</v>
      </c>
      <c r="M887">
        <v>4953.5600000000004</v>
      </c>
      <c r="N887" t="s">
        <v>52</v>
      </c>
      <c r="O887" t="s">
        <v>25</v>
      </c>
      <c r="P887" t="s">
        <v>71</v>
      </c>
      <c r="Q887">
        <f>Sales_Data[[#This Row],[Quantity]]*Sales_Data[[#This Row],[Unit_Price]]</f>
        <v>7039.26</v>
      </c>
      <c r="R887">
        <f>Sales_Data[[#This Row],[Gross_Sales]]*Sales_Data[[#This Row],[Discount]]</f>
        <v>703.92600000000004</v>
      </c>
      <c r="S887">
        <f>Sales_Data[[#This Row],[Gross_Sales]]-Sales_Data[[#This Row],[Discount_Amount]]</f>
        <v>6335.3339999999998</v>
      </c>
      <c r="T887">
        <f>Sales_Data[[#This Row],[Net Sales]]-Sales_Data[[#This Row],[Cost]]</f>
        <v>1381.7739999999994</v>
      </c>
      <c r="U887" s="2">
        <f>Sales_Data[[#This Row],[Profit]]/Sales_Data[[#This Row],[Net Sales]]</f>
        <v>0.21810594358561039</v>
      </c>
      <c r="V887">
        <f>YEAR(Sales_Data[[#This Row],[Order_Date]])</f>
        <v>2025</v>
      </c>
      <c r="W887" t="str">
        <f>TEXT(Sales_Data[[#This Row],[Order_Date]],"mmm")</f>
        <v>Jan</v>
      </c>
      <c r="X887">
        <f>MONTH(Sales_Data[[#This Row],[Order_Date]])</f>
        <v>1</v>
      </c>
      <c r="Y887" t="str">
        <f>"Q"&amp;ROUNDUP(MONTH(Sales_Data[[#This Row],[Order_Date]])/3,0)</f>
        <v>Q1</v>
      </c>
    </row>
    <row r="888" spans="1:25" x14ac:dyDescent="0.3">
      <c r="A888" t="s">
        <v>1804</v>
      </c>
      <c r="B888" s="1">
        <v>45685</v>
      </c>
      <c r="C888" t="s">
        <v>1805</v>
      </c>
      <c r="D888" t="s">
        <v>86</v>
      </c>
      <c r="E888" t="s">
        <v>39</v>
      </c>
      <c r="F888" t="s">
        <v>40</v>
      </c>
      <c r="G888" t="s">
        <v>21</v>
      </c>
      <c r="H888" t="s">
        <v>22</v>
      </c>
      <c r="I888" t="s">
        <v>62</v>
      </c>
      <c r="J888">
        <v>3</v>
      </c>
      <c r="K888">
        <v>6426.02</v>
      </c>
      <c r="L888">
        <v>0.05</v>
      </c>
      <c r="M888">
        <v>13752.87</v>
      </c>
      <c r="N888" t="s">
        <v>24</v>
      </c>
      <c r="O888" t="s">
        <v>53</v>
      </c>
      <c r="P888" t="s">
        <v>44</v>
      </c>
      <c r="Q888">
        <f>Sales_Data[[#This Row],[Quantity]]*Sales_Data[[#This Row],[Unit_Price]]</f>
        <v>19278.060000000001</v>
      </c>
      <c r="R888">
        <f>Sales_Data[[#This Row],[Gross_Sales]]*Sales_Data[[#This Row],[Discount]]</f>
        <v>963.90300000000013</v>
      </c>
      <c r="S888">
        <f>Sales_Data[[#This Row],[Gross_Sales]]-Sales_Data[[#This Row],[Discount_Amount]]</f>
        <v>18314.157000000003</v>
      </c>
      <c r="T888">
        <f>Sales_Data[[#This Row],[Net Sales]]-Sales_Data[[#This Row],[Cost]]</f>
        <v>4561.2870000000021</v>
      </c>
      <c r="U888" s="2">
        <f>Sales_Data[[#This Row],[Profit]]/Sales_Data[[#This Row],[Net Sales]]</f>
        <v>0.2490579828490059</v>
      </c>
      <c r="V888">
        <f>YEAR(Sales_Data[[#This Row],[Order_Date]])</f>
        <v>2025</v>
      </c>
      <c r="W888" t="str">
        <f>TEXT(Sales_Data[[#This Row],[Order_Date]],"mmm")</f>
        <v>Jan</v>
      </c>
      <c r="X888">
        <f>MONTH(Sales_Data[[#This Row],[Order_Date]])</f>
        <v>1</v>
      </c>
      <c r="Y888" t="str">
        <f>"Q"&amp;ROUNDUP(MONTH(Sales_Data[[#This Row],[Order_Date]])/3,0)</f>
        <v>Q1</v>
      </c>
    </row>
    <row r="889" spans="1:25" x14ac:dyDescent="0.3">
      <c r="A889" t="s">
        <v>1806</v>
      </c>
      <c r="B889" s="1">
        <v>45735</v>
      </c>
      <c r="C889" t="s">
        <v>1807</v>
      </c>
      <c r="D889" t="s">
        <v>422</v>
      </c>
      <c r="E889" t="s">
        <v>19</v>
      </c>
      <c r="F889" t="s">
        <v>113</v>
      </c>
      <c r="G889" t="s">
        <v>41</v>
      </c>
      <c r="H889" t="s">
        <v>102</v>
      </c>
      <c r="I889" t="s">
        <v>388</v>
      </c>
      <c r="J889">
        <v>3</v>
      </c>
      <c r="K889">
        <v>2058.2399999999998</v>
      </c>
      <c r="L889">
        <v>0.05</v>
      </c>
      <c r="M889">
        <v>3764.13</v>
      </c>
      <c r="N889" t="s">
        <v>70</v>
      </c>
      <c r="O889" t="s">
        <v>35</v>
      </c>
      <c r="P889" t="s">
        <v>71</v>
      </c>
      <c r="Q889">
        <f>Sales_Data[[#This Row],[Quantity]]*Sales_Data[[#This Row],[Unit_Price]]</f>
        <v>6174.7199999999993</v>
      </c>
      <c r="R889">
        <f>Sales_Data[[#This Row],[Gross_Sales]]*Sales_Data[[#This Row],[Discount]]</f>
        <v>308.73599999999999</v>
      </c>
      <c r="S889">
        <f>Sales_Data[[#This Row],[Gross_Sales]]-Sales_Data[[#This Row],[Discount_Amount]]</f>
        <v>5865.9839999999995</v>
      </c>
      <c r="T889">
        <f>Sales_Data[[#This Row],[Net Sales]]-Sales_Data[[#This Row],[Cost]]</f>
        <v>2101.8539999999994</v>
      </c>
      <c r="U889" s="2">
        <f>Sales_Data[[#This Row],[Profit]]/Sales_Data[[#This Row],[Net Sales]]</f>
        <v>0.35831226269965955</v>
      </c>
      <c r="V889">
        <f>YEAR(Sales_Data[[#This Row],[Order_Date]])</f>
        <v>2025</v>
      </c>
      <c r="W889" t="str">
        <f>TEXT(Sales_Data[[#This Row],[Order_Date]],"mmm")</f>
        <v>Mar</v>
      </c>
      <c r="X889">
        <f>MONTH(Sales_Data[[#This Row],[Order_Date]])</f>
        <v>3</v>
      </c>
      <c r="Y889" t="str">
        <f>"Q"&amp;ROUNDUP(MONTH(Sales_Data[[#This Row],[Order_Date]])/3,0)</f>
        <v>Q1</v>
      </c>
    </row>
    <row r="890" spans="1:25" x14ac:dyDescent="0.3">
      <c r="A890" t="s">
        <v>1808</v>
      </c>
      <c r="B890" s="1">
        <v>45873</v>
      </c>
      <c r="C890" t="s">
        <v>1708</v>
      </c>
      <c r="D890" t="s">
        <v>414</v>
      </c>
      <c r="E890" t="s">
        <v>19</v>
      </c>
      <c r="F890" t="s">
        <v>57</v>
      </c>
      <c r="G890" t="s">
        <v>32</v>
      </c>
      <c r="H890" t="s">
        <v>50</v>
      </c>
      <c r="I890" t="s">
        <v>58</v>
      </c>
      <c r="J890">
        <v>5</v>
      </c>
      <c r="K890">
        <v>14976.22</v>
      </c>
      <c r="L890">
        <v>0.15</v>
      </c>
      <c r="M890">
        <v>44765.440000000002</v>
      </c>
      <c r="N890" t="s">
        <v>52</v>
      </c>
      <c r="O890" t="s">
        <v>35</v>
      </c>
      <c r="P890" t="s">
        <v>71</v>
      </c>
      <c r="Q890">
        <f>Sales_Data[[#This Row],[Quantity]]*Sales_Data[[#This Row],[Unit_Price]]</f>
        <v>74881.099999999991</v>
      </c>
      <c r="R890">
        <f>Sales_Data[[#This Row],[Gross_Sales]]*Sales_Data[[#This Row],[Discount]]</f>
        <v>11232.164999999999</v>
      </c>
      <c r="S890">
        <f>Sales_Data[[#This Row],[Gross_Sales]]-Sales_Data[[#This Row],[Discount_Amount]]</f>
        <v>63648.93499999999</v>
      </c>
      <c r="T890">
        <f>Sales_Data[[#This Row],[Net Sales]]-Sales_Data[[#This Row],[Cost]]</f>
        <v>18883.494999999988</v>
      </c>
      <c r="U890" s="2">
        <f>Sales_Data[[#This Row],[Profit]]/Sales_Data[[#This Row],[Net Sales]]</f>
        <v>0.29668202618001371</v>
      </c>
      <c r="V890">
        <f>YEAR(Sales_Data[[#This Row],[Order_Date]])</f>
        <v>2025</v>
      </c>
      <c r="W890" t="str">
        <f>TEXT(Sales_Data[[#This Row],[Order_Date]],"mmm")</f>
        <v>Aug</v>
      </c>
      <c r="X890">
        <f>MONTH(Sales_Data[[#This Row],[Order_Date]])</f>
        <v>8</v>
      </c>
      <c r="Y890" t="str">
        <f>"Q"&amp;ROUNDUP(MONTH(Sales_Data[[#This Row],[Order_Date]])/3,0)</f>
        <v>Q3</v>
      </c>
    </row>
    <row r="891" spans="1:25" x14ac:dyDescent="0.3">
      <c r="A891" t="s">
        <v>1809</v>
      </c>
      <c r="B891" s="1">
        <v>46022</v>
      </c>
      <c r="C891" t="s">
        <v>1810</v>
      </c>
      <c r="D891" t="s">
        <v>218</v>
      </c>
      <c r="E891" t="s">
        <v>119</v>
      </c>
      <c r="F891" t="s">
        <v>184</v>
      </c>
      <c r="G891" t="s">
        <v>41</v>
      </c>
      <c r="H891" t="s">
        <v>102</v>
      </c>
      <c r="I891" t="s">
        <v>388</v>
      </c>
      <c r="J891">
        <v>1</v>
      </c>
      <c r="K891">
        <v>5153.07</v>
      </c>
      <c r="L891">
        <v>0.1</v>
      </c>
      <c r="M891">
        <v>3605.17</v>
      </c>
      <c r="N891" t="s">
        <v>24</v>
      </c>
      <c r="O891" t="s">
        <v>35</v>
      </c>
      <c r="P891" t="s">
        <v>71</v>
      </c>
      <c r="Q891">
        <f>Sales_Data[[#This Row],[Quantity]]*Sales_Data[[#This Row],[Unit_Price]]</f>
        <v>5153.07</v>
      </c>
      <c r="R891">
        <f>Sales_Data[[#This Row],[Gross_Sales]]*Sales_Data[[#This Row],[Discount]]</f>
        <v>515.30700000000002</v>
      </c>
      <c r="S891">
        <f>Sales_Data[[#This Row],[Gross_Sales]]-Sales_Data[[#This Row],[Discount_Amount]]</f>
        <v>4637.7629999999999</v>
      </c>
      <c r="T891">
        <f>Sales_Data[[#This Row],[Net Sales]]-Sales_Data[[#This Row],[Cost]]</f>
        <v>1032.5929999999998</v>
      </c>
      <c r="U891" s="2">
        <f>Sales_Data[[#This Row],[Profit]]/Sales_Data[[#This Row],[Net Sales]]</f>
        <v>0.22264893656704748</v>
      </c>
      <c r="V891">
        <f>YEAR(Sales_Data[[#This Row],[Order_Date]])</f>
        <v>2025</v>
      </c>
      <c r="W891" t="str">
        <f>TEXT(Sales_Data[[#This Row],[Order_Date]],"mmm")</f>
        <v>Dec</v>
      </c>
      <c r="X891">
        <f>MONTH(Sales_Data[[#This Row],[Order_Date]])</f>
        <v>12</v>
      </c>
      <c r="Y891" t="str">
        <f>"Q"&amp;ROUNDUP(MONTH(Sales_Data[[#This Row],[Order_Date]])/3,0)</f>
        <v>Q4</v>
      </c>
    </row>
    <row r="892" spans="1:25" x14ac:dyDescent="0.3">
      <c r="A892" t="s">
        <v>1811</v>
      </c>
      <c r="B892" s="1">
        <v>45811</v>
      </c>
      <c r="C892" t="s">
        <v>1812</v>
      </c>
      <c r="D892" t="s">
        <v>194</v>
      </c>
      <c r="E892" t="s">
        <v>39</v>
      </c>
      <c r="F892" t="s">
        <v>202</v>
      </c>
      <c r="G892" t="s">
        <v>21</v>
      </c>
      <c r="H892" t="s">
        <v>297</v>
      </c>
      <c r="I892" t="s">
        <v>297</v>
      </c>
      <c r="J892">
        <v>1</v>
      </c>
      <c r="K892">
        <v>4816.7</v>
      </c>
      <c r="L892">
        <v>0</v>
      </c>
      <c r="M892">
        <v>3710.18</v>
      </c>
      <c r="N892" t="s">
        <v>52</v>
      </c>
      <c r="O892" t="s">
        <v>35</v>
      </c>
      <c r="P892" t="s">
        <v>71</v>
      </c>
      <c r="Q892">
        <f>Sales_Data[[#This Row],[Quantity]]*Sales_Data[[#This Row],[Unit_Price]]</f>
        <v>4816.7</v>
      </c>
      <c r="R892">
        <f>Sales_Data[[#This Row],[Gross_Sales]]*Sales_Data[[#This Row],[Discount]]</f>
        <v>0</v>
      </c>
      <c r="S892">
        <f>Sales_Data[[#This Row],[Gross_Sales]]-Sales_Data[[#This Row],[Discount_Amount]]</f>
        <v>4816.7</v>
      </c>
      <c r="T892">
        <f>Sales_Data[[#This Row],[Net Sales]]-Sales_Data[[#This Row],[Cost]]</f>
        <v>1106.52</v>
      </c>
      <c r="U892" s="2">
        <f>Sales_Data[[#This Row],[Profit]]/Sales_Data[[#This Row],[Net Sales]]</f>
        <v>0.22972574584258934</v>
      </c>
      <c r="V892">
        <f>YEAR(Sales_Data[[#This Row],[Order_Date]])</f>
        <v>2025</v>
      </c>
      <c r="W892" t="str">
        <f>TEXT(Sales_Data[[#This Row],[Order_Date]],"mmm")</f>
        <v>Jun</v>
      </c>
      <c r="X892">
        <f>MONTH(Sales_Data[[#This Row],[Order_Date]])</f>
        <v>6</v>
      </c>
      <c r="Y892" t="str">
        <f>"Q"&amp;ROUNDUP(MONTH(Sales_Data[[#This Row],[Order_Date]])/3,0)</f>
        <v>Q2</v>
      </c>
    </row>
    <row r="893" spans="1:25" x14ac:dyDescent="0.3">
      <c r="A893" t="s">
        <v>1813</v>
      </c>
      <c r="B893" s="1">
        <v>45671</v>
      </c>
      <c r="C893" t="s">
        <v>725</v>
      </c>
      <c r="D893" t="s">
        <v>244</v>
      </c>
      <c r="E893" t="s">
        <v>39</v>
      </c>
      <c r="F893" t="s">
        <v>107</v>
      </c>
      <c r="G893" t="s">
        <v>75</v>
      </c>
      <c r="H893" t="s">
        <v>185</v>
      </c>
      <c r="I893" t="s">
        <v>186</v>
      </c>
      <c r="J893">
        <v>1</v>
      </c>
      <c r="K893">
        <v>3652.84</v>
      </c>
      <c r="L893">
        <v>0.05</v>
      </c>
      <c r="M893">
        <v>2827.84</v>
      </c>
      <c r="N893" t="s">
        <v>83</v>
      </c>
      <c r="O893" t="s">
        <v>35</v>
      </c>
      <c r="P893" t="s">
        <v>44</v>
      </c>
      <c r="Q893">
        <f>Sales_Data[[#This Row],[Quantity]]*Sales_Data[[#This Row],[Unit_Price]]</f>
        <v>3652.84</v>
      </c>
      <c r="R893">
        <f>Sales_Data[[#This Row],[Gross_Sales]]*Sales_Data[[#This Row],[Discount]]</f>
        <v>182.64200000000002</v>
      </c>
      <c r="S893">
        <f>Sales_Data[[#This Row],[Gross_Sales]]-Sales_Data[[#This Row],[Discount_Amount]]</f>
        <v>3470.1980000000003</v>
      </c>
      <c r="T893">
        <f>Sales_Data[[#This Row],[Net Sales]]-Sales_Data[[#This Row],[Cost]]</f>
        <v>642.35800000000017</v>
      </c>
      <c r="U893" s="2">
        <f>Sales_Data[[#This Row],[Profit]]/Sales_Data[[#This Row],[Net Sales]]</f>
        <v>0.1851070169483125</v>
      </c>
      <c r="V893">
        <f>YEAR(Sales_Data[[#This Row],[Order_Date]])</f>
        <v>2025</v>
      </c>
      <c r="W893" t="str">
        <f>TEXT(Sales_Data[[#This Row],[Order_Date]],"mmm")</f>
        <v>Jan</v>
      </c>
      <c r="X893">
        <f>MONTH(Sales_Data[[#This Row],[Order_Date]])</f>
        <v>1</v>
      </c>
      <c r="Y893" t="str">
        <f>"Q"&amp;ROUNDUP(MONTH(Sales_Data[[#This Row],[Order_Date]])/3,0)</f>
        <v>Q1</v>
      </c>
    </row>
    <row r="894" spans="1:25" x14ac:dyDescent="0.3">
      <c r="A894" t="s">
        <v>1814</v>
      </c>
      <c r="B894" s="1">
        <v>45844</v>
      </c>
      <c r="C894" t="s">
        <v>891</v>
      </c>
      <c r="D894" t="s">
        <v>414</v>
      </c>
      <c r="E894" t="s">
        <v>48</v>
      </c>
      <c r="F894" t="s">
        <v>132</v>
      </c>
      <c r="G894" t="s">
        <v>67</v>
      </c>
      <c r="H894" t="s">
        <v>68</v>
      </c>
      <c r="I894" t="s">
        <v>69</v>
      </c>
      <c r="J894">
        <v>2</v>
      </c>
      <c r="K894">
        <v>45810.5</v>
      </c>
      <c r="L894">
        <v>0.1</v>
      </c>
      <c r="M894">
        <v>69907.600000000006</v>
      </c>
      <c r="N894" t="s">
        <v>52</v>
      </c>
      <c r="O894" t="s">
        <v>25</v>
      </c>
      <c r="P894" t="s">
        <v>44</v>
      </c>
      <c r="Q894">
        <f>Sales_Data[[#This Row],[Quantity]]*Sales_Data[[#This Row],[Unit_Price]]</f>
        <v>91621</v>
      </c>
      <c r="R894">
        <f>Sales_Data[[#This Row],[Gross_Sales]]*Sales_Data[[#This Row],[Discount]]</f>
        <v>9162.1</v>
      </c>
      <c r="S894">
        <f>Sales_Data[[#This Row],[Gross_Sales]]-Sales_Data[[#This Row],[Discount_Amount]]</f>
        <v>82458.899999999994</v>
      </c>
      <c r="T894">
        <f>Sales_Data[[#This Row],[Net Sales]]-Sales_Data[[#This Row],[Cost]]</f>
        <v>12551.299999999988</v>
      </c>
      <c r="U894" s="2">
        <f>Sales_Data[[#This Row],[Profit]]/Sales_Data[[#This Row],[Net Sales]]</f>
        <v>0.15221279934609835</v>
      </c>
      <c r="V894">
        <f>YEAR(Sales_Data[[#This Row],[Order_Date]])</f>
        <v>2025</v>
      </c>
      <c r="W894" t="str">
        <f>TEXT(Sales_Data[[#This Row],[Order_Date]],"mmm")</f>
        <v>Jul</v>
      </c>
      <c r="X894">
        <f>MONTH(Sales_Data[[#This Row],[Order_Date]])</f>
        <v>7</v>
      </c>
      <c r="Y894" t="str">
        <f>"Q"&amp;ROUNDUP(MONTH(Sales_Data[[#This Row],[Order_Date]])/3,0)</f>
        <v>Q3</v>
      </c>
    </row>
    <row r="895" spans="1:25" x14ac:dyDescent="0.3">
      <c r="A895" t="s">
        <v>1815</v>
      </c>
      <c r="B895" s="1">
        <v>45969</v>
      </c>
      <c r="C895" t="s">
        <v>1816</v>
      </c>
      <c r="D895" t="s">
        <v>218</v>
      </c>
      <c r="E895" t="s">
        <v>30</v>
      </c>
      <c r="F895" t="s">
        <v>156</v>
      </c>
      <c r="G895" t="s">
        <v>32</v>
      </c>
      <c r="H895" t="s">
        <v>50</v>
      </c>
      <c r="I895" t="s">
        <v>51</v>
      </c>
      <c r="J895">
        <v>4</v>
      </c>
      <c r="K895">
        <v>411.96</v>
      </c>
      <c r="L895">
        <v>0.05</v>
      </c>
      <c r="M895">
        <v>1199.25</v>
      </c>
      <c r="N895" t="s">
        <v>52</v>
      </c>
      <c r="O895" t="s">
        <v>25</v>
      </c>
      <c r="P895" t="s">
        <v>44</v>
      </c>
      <c r="Q895">
        <f>Sales_Data[[#This Row],[Quantity]]*Sales_Data[[#This Row],[Unit_Price]]</f>
        <v>1647.84</v>
      </c>
      <c r="R895">
        <f>Sales_Data[[#This Row],[Gross_Sales]]*Sales_Data[[#This Row],[Discount]]</f>
        <v>82.391999999999996</v>
      </c>
      <c r="S895">
        <f>Sales_Data[[#This Row],[Gross_Sales]]-Sales_Data[[#This Row],[Discount_Amount]]</f>
        <v>1565.4479999999999</v>
      </c>
      <c r="T895">
        <f>Sales_Data[[#This Row],[Net Sales]]-Sales_Data[[#This Row],[Cost]]</f>
        <v>366.19799999999987</v>
      </c>
      <c r="U895" s="2">
        <f>Sales_Data[[#This Row],[Profit]]/Sales_Data[[#This Row],[Net Sales]]</f>
        <v>0.23392536832906613</v>
      </c>
      <c r="V895">
        <f>YEAR(Sales_Data[[#This Row],[Order_Date]])</f>
        <v>2025</v>
      </c>
      <c r="W895" t="str">
        <f>TEXT(Sales_Data[[#This Row],[Order_Date]],"mmm")</f>
        <v>Nov</v>
      </c>
      <c r="X895">
        <f>MONTH(Sales_Data[[#This Row],[Order_Date]])</f>
        <v>11</v>
      </c>
      <c r="Y895" t="str">
        <f>"Q"&amp;ROUNDUP(MONTH(Sales_Data[[#This Row],[Order_Date]])/3,0)</f>
        <v>Q4</v>
      </c>
    </row>
    <row r="896" spans="1:25" x14ac:dyDescent="0.3">
      <c r="A896" t="s">
        <v>1817</v>
      </c>
      <c r="B896" s="1">
        <v>45664</v>
      </c>
      <c r="C896" t="s">
        <v>1818</v>
      </c>
      <c r="D896" t="s">
        <v>29</v>
      </c>
      <c r="E896" t="s">
        <v>30</v>
      </c>
      <c r="F896" t="s">
        <v>156</v>
      </c>
      <c r="G896" t="s">
        <v>32</v>
      </c>
      <c r="H896" t="s">
        <v>33</v>
      </c>
      <c r="I896" t="s">
        <v>161</v>
      </c>
      <c r="J896">
        <v>1</v>
      </c>
      <c r="K896">
        <v>3872.86</v>
      </c>
      <c r="L896">
        <v>0.15</v>
      </c>
      <c r="M896">
        <v>2591.14</v>
      </c>
      <c r="N896" t="s">
        <v>52</v>
      </c>
      <c r="O896" t="s">
        <v>25</v>
      </c>
      <c r="P896" t="s">
        <v>44</v>
      </c>
      <c r="Q896">
        <f>Sales_Data[[#This Row],[Quantity]]*Sales_Data[[#This Row],[Unit_Price]]</f>
        <v>3872.86</v>
      </c>
      <c r="R896">
        <f>Sales_Data[[#This Row],[Gross_Sales]]*Sales_Data[[#This Row],[Discount]]</f>
        <v>580.92899999999997</v>
      </c>
      <c r="S896">
        <f>Sales_Data[[#This Row],[Gross_Sales]]-Sales_Data[[#This Row],[Discount_Amount]]</f>
        <v>3291.931</v>
      </c>
      <c r="T896">
        <f>Sales_Data[[#This Row],[Net Sales]]-Sales_Data[[#This Row],[Cost]]</f>
        <v>700.79100000000017</v>
      </c>
      <c r="U896" s="2">
        <f>Sales_Data[[#This Row],[Profit]]/Sales_Data[[#This Row],[Net Sales]]</f>
        <v>0.2128814364578116</v>
      </c>
      <c r="V896">
        <f>YEAR(Sales_Data[[#This Row],[Order_Date]])</f>
        <v>2025</v>
      </c>
      <c r="W896" t="str">
        <f>TEXT(Sales_Data[[#This Row],[Order_Date]],"mmm")</f>
        <v>Jan</v>
      </c>
      <c r="X896">
        <f>MONTH(Sales_Data[[#This Row],[Order_Date]])</f>
        <v>1</v>
      </c>
      <c r="Y896" t="str">
        <f>"Q"&amp;ROUNDUP(MONTH(Sales_Data[[#This Row],[Order_Date]])/3,0)</f>
        <v>Q1</v>
      </c>
    </row>
    <row r="897" spans="1:25" x14ac:dyDescent="0.3">
      <c r="A897" t="s">
        <v>1819</v>
      </c>
      <c r="B897" s="1">
        <v>45660</v>
      </c>
      <c r="C897" t="s">
        <v>1820</v>
      </c>
      <c r="D897" t="s">
        <v>327</v>
      </c>
      <c r="E897" t="s">
        <v>19</v>
      </c>
      <c r="F897" t="s">
        <v>57</v>
      </c>
      <c r="G897" t="s">
        <v>21</v>
      </c>
      <c r="H897" t="s">
        <v>297</v>
      </c>
      <c r="I897" t="s">
        <v>297</v>
      </c>
      <c r="J897">
        <v>1</v>
      </c>
      <c r="K897">
        <v>1276.8499999999999</v>
      </c>
      <c r="L897">
        <v>0</v>
      </c>
      <c r="M897">
        <v>933.02</v>
      </c>
      <c r="N897" t="s">
        <v>52</v>
      </c>
      <c r="O897" t="s">
        <v>35</v>
      </c>
      <c r="P897" t="s">
        <v>44</v>
      </c>
      <c r="Q897">
        <f>Sales_Data[[#This Row],[Quantity]]*Sales_Data[[#This Row],[Unit_Price]]</f>
        <v>1276.8499999999999</v>
      </c>
      <c r="R897">
        <f>Sales_Data[[#This Row],[Gross_Sales]]*Sales_Data[[#This Row],[Discount]]</f>
        <v>0</v>
      </c>
      <c r="S897">
        <f>Sales_Data[[#This Row],[Gross_Sales]]-Sales_Data[[#This Row],[Discount_Amount]]</f>
        <v>1276.8499999999999</v>
      </c>
      <c r="T897">
        <f>Sales_Data[[#This Row],[Net Sales]]-Sales_Data[[#This Row],[Cost]]</f>
        <v>343.82999999999993</v>
      </c>
      <c r="U897" s="2">
        <f>Sales_Data[[#This Row],[Profit]]/Sales_Data[[#This Row],[Net Sales]]</f>
        <v>0.26927986842620505</v>
      </c>
      <c r="V897">
        <f>YEAR(Sales_Data[[#This Row],[Order_Date]])</f>
        <v>2025</v>
      </c>
      <c r="W897" t="str">
        <f>TEXT(Sales_Data[[#This Row],[Order_Date]],"mmm")</f>
        <v>Jan</v>
      </c>
      <c r="X897">
        <f>MONTH(Sales_Data[[#This Row],[Order_Date]])</f>
        <v>1</v>
      </c>
      <c r="Y897" t="str">
        <f>"Q"&amp;ROUNDUP(MONTH(Sales_Data[[#This Row],[Order_Date]])/3,0)</f>
        <v>Q1</v>
      </c>
    </row>
    <row r="898" spans="1:25" x14ac:dyDescent="0.3">
      <c r="A898" t="s">
        <v>1821</v>
      </c>
      <c r="B898" s="1">
        <v>45768</v>
      </c>
      <c r="C898" t="s">
        <v>1600</v>
      </c>
      <c r="D898" t="s">
        <v>221</v>
      </c>
      <c r="E898" t="s">
        <v>19</v>
      </c>
      <c r="F898" t="s">
        <v>20</v>
      </c>
      <c r="G898" t="s">
        <v>32</v>
      </c>
      <c r="H898" t="s">
        <v>50</v>
      </c>
      <c r="I898" t="s">
        <v>51</v>
      </c>
      <c r="J898">
        <v>2</v>
      </c>
      <c r="K898">
        <v>8576.69</v>
      </c>
      <c r="L898">
        <v>0.05</v>
      </c>
      <c r="M898">
        <v>10351.91</v>
      </c>
      <c r="N898" t="s">
        <v>24</v>
      </c>
      <c r="O898" t="s">
        <v>35</v>
      </c>
      <c r="P898" t="s">
        <v>71</v>
      </c>
      <c r="Q898">
        <f>Sales_Data[[#This Row],[Quantity]]*Sales_Data[[#This Row],[Unit_Price]]</f>
        <v>17153.38</v>
      </c>
      <c r="R898">
        <f>Sales_Data[[#This Row],[Gross_Sales]]*Sales_Data[[#This Row],[Discount]]</f>
        <v>857.6690000000001</v>
      </c>
      <c r="S898">
        <f>Sales_Data[[#This Row],[Gross_Sales]]-Sales_Data[[#This Row],[Discount_Amount]]</f>
        <v>16295.711000000001</v>
      </c>
      <c r="T898">
        <f>Sales_Data[[#This Row],[Net Sales]]-Sales_Data[[#This Row],[Cost]]</f>
        <v>5943.8010000000013</v>
      </c>
      <c r="U898" s="2">
        <f>Sales_Data[[#This Row],[Profit]]/Sales_Data[[#This Row],[Net Sales]]</f>
        <v>0.36474634337832823</v>
      </c>
      <c r="V898">
        <f>YEAR(Sales_Data[[#This Row],[Order_Date]])</f>
        <v>2025</v>
      </c>
      <c r="W898" t="str">
        <f>TEXT(Sales_Data[[#This Row],[Order_Date]],"mmm")</f>
        <v>Apr</v>
      </c>
      <c r="X898">
        <f>MONTH(Sales_Data[[#This Row],[Order_Date]])</f>
        <v>4</v>
      </c>
      <c r="Y898" t="str">
        <f>"Q"&amp;ROUNDUP(MONTH(Sales_Data[[#This Row],[Order_Date]])/3,0)</f>
        <v>Q2</v>
      </c>
    </row>
    <row r="899" spans="1:25" x14ac:dyDescent="0.3">
      <c r="A899" t="s">
        <v>1822</v>
      </c>
      <c r="B899" s="1">
        <v>45895</v>
      </c>
      <c r="C899" t="s">
        <v>1823</v>
      </c>
      <c r="D899" t="s">
        <v>580</v>
      </c>
      <c r="E899" t="s">
        <v>48</v>
      </c>
      <c r="F899" t="s">
        <v>49</v>
      </c>
      <c r="G899" t="s">
        <v>21</v>
      </c>
      <c r="H899" t="s">
        <v>230</v>
      </c>
      <c r="I899" t="s">
        <v>231</v>
      </c>
      <c r="J899">
        <v>2</v>
      </c>
      <c r="K899">
        <v>11086.28</v>
      </c>
      <c r="L899">
        <v>0</v>
      </c>
      <c r="M899">
        <v>15632.44</v>
      </c>
      <c r="N899" t="s">
        <v>70</v>
      </c>
      <c r="O899" t="s">
        <v>53</v>
      </c>
      <c r="P899" t="s">
        <v>26</v>
      </c>
      <c r="Q899">
        <f>Sales_Data[[#This Row],[Quantity]]*Sales_Data[[#This Row],[Unit_Price]]</f>
        <v>22172.560000000001</v>
      </c>
      <c r="R899">
        <f>Sales_Data[[#This Row],[Gross_Sales]]*Sales_Data[[#This Row],[Discount]]</f>
        <v>0</v>
      </c>
      <c r="S899">
        <f>Sales_Data[[#This Row],[Gross_Sales]]-Sales_Data[[#This Row],[Discount_Amount]]</f>
        <v>22172.560000000001</v>
      </c>
      <c r="T899">
        <f>Sales_Data[[#This Row],[Net Sales]]-Sales_Data[[#This Row],[Cost]]</f>
        <v>6540.1200000000008</v>
      </c>
      <c r="U899" s="2">
        <f>Sales_Data[[#This Row],[Profit]]/Sales_Data[[#This Row],[Net Sales]]</f>
        <v>0.29496458685871185</v>
      </c>
      <c r="V899">
        <f>YEAR(Sales_Data[[#This Row],[Order_Date]])</f>
        <v>2025</v>
      </c>
      <c r="W899" t="str">
        <f>TEXT(Sales_Data[[#This Row],[Order_Date]],"mmm")</f>
        <v>Aug</v>
      </c>
      <c r="X899">
        <f>MONTH(Sales_Data[[#This Row],[Order_Date]])</f>
        <v>8</v>
      </c>
      <c r="Y899" t="str">
        <f>"Q"&amp;ROUNDUP(MONTH(Sales_Data[[#This Row],[Order_Date]])/3,0)</f>
        <v>Q3</v>
      </c>
    </row>
    <row r="900" spans="1:25" x14ac:dyDescent="0.3">
      <c r="A900" t="s">
        <v>1824</v>
      </c>
      <c r="B900" s="1">
        <v>46020</v>
      </c>
      <c r="C900" t="s">
        <v>1825</v>
      </c>
      <c r="D900" t="s">
        <v>175</v>
      </c>
      <c r="E900" t="s">
        <v>48</v>
      </c>
      <c r="F900" t="s">
        <v>126</v>
      </c>
      <c r="G900" t="s">
        <v>67</v>
      </c>
      <c r="H900" t="s">
        <v>133</v>
      </c>
      <c r="I900" t="s">
        <v>138</v>
      </c>
      <c r="J900">
        <v>1</v>
      </c>
      <c r="K900">
        <v>53796.97</v>
      </c>
      <c r="L900">
        <v>0</v>
      </c>
      <c r="M900">
        <v>40900.44</v>
      </c>
      <c r="N900" t="s">
        <v>52</v>
      </c>
      <c r="O900" t="s">
        <v>25</v>
      </c>
      <c r="P900" t="s">
        <v>71</v>
      </c>
      <c r="Q900">
        <f>Sales_Data[[#This Row],[Quantity]]*Sales_Data[[#This Row],[Unit_Price]]</f>
        <v>53796.97</v>
      </c>
      <c r="R900">
        <f>Sales_Data[[#This Row],[Gross_Sales]]*Sales_Data[[#This Row],[Discount]]</f>
        <v>0</v>
      </c>
      <c r="S900">
        <f>Sales_Data[[#This Row],[Gross_Sales]]-Sales_Data[[#This Row],[Discount_Amount]]</f>
        <v>53796.97</v>
      </c>
      <c r="T900">
        <f>Sales_Data[[#This Row],[Net Sales]]-Sales_Data[[#This Row],[Cost]]</f>
        <v>12896.529999999999</v>
      </c>
      <c r="U900" s="2">
        <f>Sales_Data[[#This Row],[Profit]]/Sales_Data[[#This Row],[Net Sales]]</f>
        <v>0.23972595482608033</v>
      </c>
      <c r="V900">
        <f>YEAR(Sales_Data[[#This Row],[Order_Date]])</f>
        <v>2025</v>
      </c>
      <c r="W900" t="str">
        <f>TEXT(Sales_Data[[#This Row],[Order_Date]],"mmm")</f>
        <v>Dec</v>
      </c>
      <c r="X900">
        <f>MONTH(Sales_Data[[#This Row],[Order_Date]])</f>
        <v>12</v>
      </c>
      <c r="Y900" t="str">
        <f>"Q"&amp;ROUNDUP(MONTH(Sales_Data[[#This Row],[Order_Date]])/3,0)</f>
        <v>Q4</v>
      </c>
    </row>
    <row r="901" spans="1:25" x14ac:dyDescent="0.3">
      <c r="A901" t="s">
        <v>1826</v>
      </c>
      <c r="B901" s="1">
        <v>45896</v>
      </c>
      <c r="C901" t="s">
        <v>1827</v>
      </c>
      <c r="D901" t="s">
        <v>280</v>
      </c>
      <c r="E901" t="s">
        <v>48</v>
      </c>
      <c r="F901" t="s">
        <v>152</v>
      </c>
      <c r="G901" t="s">
        <v>67</v>
      </c>
      <c r="H901" t="s">
        <v>68</v>
      </c>
      <c r="I901" t="s">
        <v>97</v>
      </c>
      <c r="J901">
        <v>3</v>
      </c>
      <c r="K901">
        <v>21417.47</v>
      </c>
      <c r="L901">
        <v>0.05</v>
      </c>
      <c r="M901">
        <v>45668.46</v>
      </c>
      <c r="N901" t="s">
        <v>70</v>
      </c>
      <c r="O901" t="s">
        <v>25</v>
      </c>
      <c r="P901" t="s">
        <v>26</v>
      </c>
      <c r="Q901">
        <f>Sales_Data[[#This Row],[Quantity]]*Sales_Data[[#This Row],[Unit_Price]]</f>
        <v>64252.41</v>
      </c>
      <c r="R901">
        <f>Sales_Data[[#This Row],[Gross_Sales]]*Sales_Data[[#This Row],[Discount]]</f>
        <v>3212.6205000000004</v>
      </c>
      <c r="S901">
        <f>Sales_Data[[#This Row],[Gross_Sales]]-Sales_Data[[#This Row],[Discount_Amount]]</f>
        <v>61039.789500000006</v>
      </c>
      <c r="T901">
        <f>Sales_Data[[#This Row],[Net Sales]]-Sales_Data[[#This Row],[Cost]]</f>
        <v>15371.329500000007</v>
      </c>
      <c r="U901" s="2">
        <f>Sales_Data[[#This Row],[Profit]]/Sales_Data[[#This Row],[Net Sales]]</f>
        <v>0.25182474621738343</v>
      </c>
      <c r="V901">
        <f>YEAR(Sales_Data[[#This Row],[Order_Date]])</f>
        <v>2025</v>
      </c>
      <c r="W901" t="str">
        <f>TEXT(Sales_Data[[#This Row],[Order_Date]],"mmm")</f>
        <v>Aug</v>
      </c>
      <c r="X901">
        <f>MONTH(Sales_Data[[#This Row],[Order_Date]])</f>
        <v>8</v>
      </c>
      <c r="Y901" t="str">
        <f>"Q"&amp;ROUNDUP(MONTH(Sales_Data[[#This Row],[Order_Date]])/3,0)</f>
        <v>Q3</v>
      </c>
    </row>
    <row r="902" spans="1:25" x14ac:dyDescent="0.3">
      <c r="A902" t="s">
        <v>1828</v>
      </c>
      <c r="B902" s="1">
        <v>45931</v>
      </c>
      <c r="C902" t="s">
        <v>1829</v>
      </c>
      <c r="D902" t="s">
        <v>356</v>
      </c>
      <c r="E902" t="s">
        <v>48</v>
      </c>
      <c r="F902" t="s">
        <v>126</v>
      </c>
      <c r="G902" t="s">
        <v>67</v>
      </c>
      <c r="H902" t="s">
        <v>133</v>
      </c>
      <c r="I902" t="s">
        <v>134</v>
      </c>
      <c r="J902">
        <v>1</v>
      </c>
      <c r="K902">
        <v>30334.94</v>
      </c>
      <c r="L902">
        <v>0.2</v>
      </c>
      <c r="M902">
        <v>18599.71</v>
      </c>
      <c r="N902" t="s">
        <v>52</v>
      </c>
      <c r="O902" t="s">
        <v>35</v>
      </c>
      <c r="P902" t="s">
        <v>71</v>
      </c>
      <c r="Q902">
        <f>Sales_Data[[#This Row],[Quantity]]*Sales_Data[[#This Row],[Unit_Price]]</f>
        <v>30334.94</v>
      </c>
      <c r="R902">
        <f>Sales_Data[[#This Row],[Gross_Sales]]*Sales_Data[[#This Row],[Discount]]</f>
        <v>6066.9880000000003</v>
      </c>
      <c r="S902">
        <f>Sales_Data[[#This Row],[Gross_Sales]]-Sales_Data[[#This Row],[Discount_Amount]]</f>
        <v>24267.951999999997</v>
      </c>
      <c r="T902">
        <f>Sales_Data[[#This Row],[Net Sales]]-Sales_Data[[#This Row],[Cost]]</f>
        <v>5668.2419999999984</v>
      </c>
      <c r="U902" s="2">
        <f>Sales_Data[[#This Row],[Profit]]/Sales_Data[[#This Row],[Net Sales]]</f>
        <v>0.23356902964040802</v>
      </c>
      <c r="V902">
        <f>YEAR(Sales_Data[[#This Row],[Order_Date]])</f>
        <v>2025</v>
      </c>
      <c r="W902" t="str">
        <f>TEXT(Sales_Data[[#This Row],[Order_Date]],"mmm")</f>
        <v>Oct</v>
      </c>
      <c r="X902">
        <f>MONTH(Sales_Data[[#This Row],[Order_Date]])</f>
        <v>10</v>
      </c>
      <c r="Y902" t="str">
        <f>"Q"&amp;ROUNDUP(MONTH(Sales_Data[[#This Row],[Order_Date]])/3,0)</f>
        <v>Q4</v>
      </c>
    </row>
    <row r="903" spans="1:25" x14ac:dyDescent="0.3">
      <c r="A903" t="s">
        <v>1830</v>
      </c>
      <c r="B903" s="1">
        <v>45951</v>
      </c>
      <c r="C903" t="s">
        <v>1831</v>
      </c>
      <c r="D903" t="s">
        <v>280</v>
      </c>
      <c r="E903" t="s">
        <v>39</v>
      </c>
      <c r="F903" t="s">
        <v>405</v>
      </c>
      <c r="G903" t="s">
        <v>41</v>
      </c>
      <c r="H903" t="s">
        <v>147</v>
      </c>
      <c r="I903" t="s">
        <v>369</v>
      </c>
      <c r="J903">
        <v>4</v>
      </c>
      <c r="K903">
        <v>3229.75</v>
      </c>
      <c r="L903">
        <v>0</v>
      </c>
      <c r="M903">
        <v>10110.48</v>
      </c>
      <c r="N903" t="s">
        <v>24</v>
      </c>
      <c r="O903" t="s">
        <v>25</v>
      </c>
      <c r="P903" t="s">
        <v>71</v>
      </c>
      <c r="Q903">
        <f>Sales_Data[[#This Row],[Quantity]]*Sales_Data[[#This Row],[Unit_Price]]</f>
        <v>12919</v>
      </c>
      <c r="R903">
        <f>Sales_Data[[#This Row],[Gross_Sales]]*Sales_Data[[#This Row],[Discount]]</f>
        <v>0</v>
      </c>
      <c r="S903">
        <f>Sales_Data[[#This Row],[Gross_Sales]]-Sales_Data[[#This Row],[Discount_Amount]]</f>
        <v>12919</v>
      </c>
      <c r="T903">
        <f>Sales_Data[[#This Row],[Net Sales]]-Sales_Data[[#This Row],[Cost]]</f>
        <v>2808.5200000000004</v>
      </c>
      <c r="U903" s="2">
        <f>Sales_Data[[#This Row],[Profit]]/Sales_Data[[#This Row],[Net Sales]]</f>
        <v>0.21739453518074159</v>
      </c>
      <c r="V903">
        <f>YEAR(Sales_Data[[#This Row],[Order_Date]])</f>
        <v>2025</v>
      </c>
      <c r="W903" t="str">
        <f>TEXT(Sales_Data[[#This Row],[Order_Date]],"mmm")</f>
        <v>Oct</v>
      </c>
      <c r="X903">
        <f>MONTH(Sales_Data[[#This Row],[Order_Date]])</f>
        <v>10</v>
      </c>
      <c r="Y903" t="str">
        <f>"Q"&amp;ROUNDUP(MONTH(Sales_Data[[#This Row],[Order_Date]])/3,0)</f>
        <v>Q4</v>
      </c>
    </row>
    <row r="904" spans="1:25" x14ac:dyDescent="0.3">
      <c r="A904" t="s">
        <v>1832</v>
      </c>
      <c r="B904" s="1">
        <v>45884</v>
      </c>
      <c r="C904" t="s">
        <v>1468</v>
      </c>
      <c r="D904" t="s">
        <v>513</v>
      </c>
      <c r="E904" t="s">
        <v>48</v>
      </c>
      <c r="F904" t="s">
        <v>126</v>
      </c>
      <c r="G904" t="s">
        <v>67</v>
      </c>
      <c r="H904" t="s">
        <v>133</v>
      </c>
      <c r="I904" t="s">
        <v>134</v>
      </c>
      <c r="J904">
        <v>1</v>
      </c>
      <c r="K904">
        <v>50553.87</v>
      </c>
      <c r="L904">
        <v>0</v>
      </c>
      <c r="M904">
        <v>32250.799999999999</v>
      </c>
      <c r="N904" t="s">
        <v>52</v>
      </c>
      <c r="O904" t="s">
        <v>25</v>
      </c>
      <c r="P904" t="s">
        <v>71</v>
      </c>
      <c r="Q904">
        <f>Sales_Data[[#This Row],[Quantity]]*Sales_Data[[#This Row],[Unit_Price]]</f>
        <v>50553.87</v>
      </c>
      <c r="R904">
        <f>Sales_Data[[#This Row],[Gross_Sales]]*Sales_Data[[#This Row],[Discount]]</f>
        <v>0</v>
      </c>
      <c r="S904">
        <f>Sales_Data[[#This Row],[Gross_Sales]]-Sales_Data[[#This Row],[Discount_Amount]]</f>
        <v>50553.87</v>
      </c>
      <c r="T904">
        <f>Sales_Data[[#This Row],[Net Sales]]-Sales_Data[[#This Row],[Cost]]</f>
        <v>18303.070000000003</v>
      </c>
      <c r="U904" s="2">
        <f>Sales_Data[[#This Row],[Profit]]/Sales_Data[[#This Row],[Net Sales]]</f>
        <v>0.36205081826574309</v>
      </c>
      <c r="V904">
        <f>YEAR(Sales_Data[[#This Row],[Order_Date]])</f>
        <v>2025</v>
      </c>
      <c r="W904" t="str">
        <f>TEXT(Sales_Data[[#This Row],[Order_Date]],"mmm")</f>
        <v>Aug</v>
      </c>
      <c r="X904">
        <f>MONTH(Sales_Data[[#This Row],[Order_Date]])</f>
        <v>8</v>
      </c>
      <c r="Y904" t="str">
        <f>"Q"&amp;ROUNDUP(MONTH(Sales_Data[[#This Row],[Order_Date]])/3,0)</f>
        <v>Q3</v>
      </c>
    </row>
    <row r="905" spans="1:25" x14ac:dyDescent="0.3">
      <c r="A905" t="s">
        <v>1833</v>
      </c>
      <c r="B905" s="1">
        <v>45672</v>
      </c>
      <c r="C905" t="s">
        <v>1684</v>
      </c>
      <c r="D905" t="s">
        <v>511</v>
      </c>
      <c r="E905" t="s">
        <v>48</v>
      </c>
      <c r="F905" t="s">
        <v>152</v>
      </c>
      <c r="G905" t="s">
        <v>41</v>
      </c>
      <c r="H905" t="s">
        <v>171</v>
      </c>
      <c r="I905" t="s">
        <v>191</v>
      </c>
      <c r="J905">
        <v>1</v>
      </c>
      <c r="K905">
        <v>32052.67</v>
      </c>
      <c r="L905">
        <v>0.05</v>
      </c>
      <c r="M905">
        <v>18976.64</v>
      </c>
      <c r="N905" t="s">
        <v>24</v>
      </c>
      <c r="O905" t="s">
        <v>35</v>
      </c>
      <c r="P905" t="s">
        <v>26</v>
      </c>
      <c r="Q905">
        <f>Sales_Data[[#This Row],[Quantity]]*Sales_Data[[#This Row],[Unit_Price]]</f>
        <v>32052.67</v>
      </c>
      <c r="R905">
        <f>Sales_Data[[#This Row],[Gross_Sales]]*Sales_Data[[#This Row],[Discount]]</f>
        <v>1602.6334999999999</v>
      </c>
      <c r="S905">
        <f>Sales_Data[[#This Row],[Gross_Sales]]-Sales_Data[[#This Row],[Discount_Amount]]</f>
        <v>30450.036499999998</v>
      </c>
      <c r="T905">
        <f>Sales_Data[[#This Row],[Net Sales]]-Sales_Data[[#This Row],[Cost]]</f>
        <v>11473.396499999999</v>
      </c>
      <c r="U905" s="2">
        <f>Sales_Data[[#This Row],[Profit]]/Sales_Data[[#This Row],[Net Sales]]</f>
        <v>0.37679417888382499</v>
      </c>
      <c r="V905">
        <f>YEAR(Sales_Data[[#This Row],[Order_Date]])</f>
        <v>2025</v>
      </c>
      <c r="W905" t="str">
        <f>TEXT(Sales_Data[[#This Row],[Order_Date]],"mmm")</f>
        <v>Jan</v>
      </c>
      <c r="X905">
        <f>MONTH(Sales_Data[[#This Row],[Order_Date]])</f>
        <v>1</v>
      </c>
      <c r="Y905" t="str">
        <f>"Q"&amp;ROUNDUP(MONTH(Sales_Data[[#This Row],[Order_Date]])/3,0)</f>
        <v>Q1</v>
      </c>
    </row>
    <row r="906" spans="1:25" x14ac:dyDescent="0.3">
      <c r="A906" t="s">
        <v>1834</v>
      </c>
      <c r="B906" s="1">
        <v>45849</v>
      </c>
      <c r="C906" t="s">
        <v>1336</v>
      </c>
      <c r="D906" t="s">
        <v>457</v>
      </c>
      <c r="E906" t="s">
        <v>119</v>
      </c>
      <c r="F906" t="s">
        <v>184</v>
      </c>
      <c r="G906" t="s">
        <v>32</v>
      </c>
      <c r="H906" t="s">
        <v>50</v>
      </c>
      <c r="I906" t="s">
        <v>51</v>
      </c>
      <c r="J906">
        <v>1</v>
      </c>
      <c r="K906">
        <v>7206.15</v>
      </c>
      <c r="L906">
        <v>0.1</v>
      </c>
      <c r="M906">
        <v>4405.38</v>
      </c>
      <c r="N906" t="s">
        <v>24</v>
      </c>
      <c r="O906" t="s">
        <v>35</v>
      </c>
      <c r="P906" t="s">
        <v>26</v>
      </c>
      <c r="Q906">
        <f>Sales_Data[[#This Row],[Quantity]]*Sales_Data[[#This Row],[Unit_Price]]</f>
        <v>7206.15</v>
      </c>
      <c r="R906">
        <f>Sales_Data[[#This Row],[Gross_Sales]]*Sales_Data[[#This Row],[Discount]]</f>
        <v>720.61500000000001</v>
      </c>
      <c r="S906">
        <f>Sales_Data[[#This Row],[Gross_Sales]]-Sales_Data[[#This Row],[Discount_Amount]]</f>
        <v>6485.5349999999999</v>
      </c>
      <c r="T906">
        <f>Sales_Data[[#This Row],[Net Sales]]-Sales_Data[[#This Row],[Cost]]</f>
        <v>2080.1549999999997</v>
      </c>
      <c r="U906" s="2">
        <f>Sales_Data[[#This Row],[Profit]]/Sales_Data[[#This Row],[Net Sales]]</f>
        <v>0.32073761069826928</v>
      </c>
      <c r="V906">
        <f>YEAR(Sales_Data[[#This Row],[Order_Date]])</f>
        <v>2025</v>
      </c>
      <c r="W906" t="str">
        <f>TEXT(Sales_Data[[#This Row],[Order_Date]],"mmm")</f>
        <v>Jul</v>
      </c>
      <c r="X906">
        <f>MONTH(Sales_Data[[#This Row],[Order_Date]])</f>
        <v>7</v>
      </c>
      <c r="Y906" t="str">
        <f>"Q"&amp;ROUNDUP(MONTH(Sales_Data[[#This Row],[Order_Date]])/3,0)</f>
        <v>Q3</v>
      </c>
    </row>
    <row r="907" spans="1:25" x14ac:dyDescent="0.3">
      <c r="A907" t="s">
        <v>1835</v>
      </c>
      <c r="B907" s="1">
        <v>45776</v>
      </c>
      <c r="C907" t="s">
        <v>758</v>
      </c>
      <c r="D907" t="s">
        <v>209</v>
      </c>
      <c r="E907" t="s">
        <v>39</v>
      </c>
      <c r="F907" t="s">
        <v>107</v>
      </c>
      <c r="G907" t="s">
        <v>41</v>
      </c>
      <c r="H907" t="s">
        <v>171</v>
      </c>
      <c r="I907" t="s">
        <v>191</v>
      </c>
      <c r="J907">
        <v>1</v>
      </c>
      <c r="K907">
        <v>885.15</v>
      </c>
      <c r="L907">
        <v>0.1</v>
      </c>
      <c r="M907">
        <v>605.37</v>
      </c>
      <c r="N907" t="s">
        <v>109</v>
      </c>
      <c r="O907" t="s">
        <v>35</v>
      </c>
      <c r="P907" t="s">
        <v>44</v>
      </c>
      <c r="Q907">
        <f>Sales_Data[[#This Row],[Quantity]]*Sales_Data[[#This Row],[Unit_Price]]</f>
        <v>885.15</v>
      </c>
      <c r="R907">
        <f>Sales_Data[[#This Row],[Gross_Sales]]*Sales_Data[[#This Row],[Discount]]</f>
        <v>88.515000000000001</v>
      </c>
      <c r="S907">
        <f>Sales_Data[[#This Row],[Gross_Sales]]-Sales_Data[[#This Row],[Discount_Amount]]</f>
        <v>796.63499999999999</v>
      </c>
      <c r="T907">
        <f>Sales_Data[[#This Row],[Net Sales]]-Sales_Data[[#This Row],[Cost]]</f>
        <v>191.26499999999999</v>
      </c>
      <c r="U907" s="2">
        <f>Sales_Data[[#This Row],[Profit]]/Sales_Data[[#This Row],[Net Sales]]</f>
        <v>0.24009113332956747</v>
      </c>
      <c r="V907">
        <f>YEAR(Sales_Data[[#This Row],[Order_Date]])</f>
        <v>2025</v>
      </c>
      <c r="W907" t="str">
        <f>TEXT(Sales_Data[[#This Row],[Order_Date]],"mmm")</f>
        <v>Apr</v>
      </c>
      <c r="X907">
        <f>MONTH(Sales_Data[[#This Row],[Order_Date]])</f>
        <v>4</v>
      </c>
      <c r="Y907" t="str">
        <f>"Q"&amp;ROUNDUP(MONTH(Sales_Data[[#This Row],[Order_Date]])/3,0)</f>
        <v>Q2</v>
      </c>
    </row>
    <row r="908" spans="1:25" x14ac:dyDescent="0.3">
      <c r="A908" t="s">
        <v>1836</v>
      </c>
      <c r="B908" s="1">
        <v>45685</v>
      </c>
      <c r="C908" t="s">
        <v>646</v>
      </c>
      <c r="D908" t="s">
        <v>238</v>
      </c>
      <c r="E908" t="s">
        <v>39</v>
      </c>
      <c r="F908" t="s">
        <v>107</v>
      </c>
      <c r="G908" t="s">
        <v>67</v>
      </c>
      <c r="H908" t="s">
        <v>121</v>
      </c>
      <c r="I908" t="s">
        <v>122</v>
      </c>
      <c r="J908">
        <v>2</v>
      </c>
      <c r="K908">
        <v>1664.52</v>
      </c>
      <c r="L908">
        <v>0.1</v>
      </c>
      <c r="M908">
        <v>2122.63</v>
      </c>
      <c r="N908" t="s">
        <v>83</v>
      </c>
      <c r="O908" t="s">
        <v>53</v>
      </c>
      <c r="P908" t="s">
        <v>71</v>
      </c>
      <c r="Q908">
        <f>Sales_Data[[#This Row],[Quantity]]*Sales_Data[[#This Row],[Unit_Price]]</f>
        <v>3329.04</v>
      </c>
      <c r="R908">
        <f>Sales_Data[[#This Row],[Gross_Sales]]*Sales_Data[[#This Row],[Discount]]</f>
        <v>332.904</v>
      </c>
      <c r="S908">
        <f>Sales_Data[[#This Row],[Gross_Sales]]-Sales_Data[[#This Row],[Discount_Amount]]</f>
        <v>2996.136</v>
      </c>
      <c r="T908">
        <f>Sales_Data[[#This Row],[Net Sales]]-Sales_Data[[#This Row],[Cost]]</f>
        <v>873.50599999999986</v>
      </c>
      <c r="U908" s="2">
        <f>Sales_Data[[#This Row],[Profit]]/Sales_Data[[#This Row],[Net Sales]]</f>
        <v>0.29154417556479406</v>
      </c>
      <c r="V908">
        <f>YEAR(Sales_Data[[#This Row],[Order_Date]])</f>
        <v>2025</v>
      </c>
      <c r="W908" t="str">
        <f>TEXT(Sales_Data[[#This Row],[Order_Date]],"mmm")</f>
        <v>Jan</v>
      </c>
      <c r="X908">
        <f>MONTH(Sales_Data[[#This Row],[Order_Date]])</f>
        <v>1</v>
      </c>
      <c r="Y908" t="str">
        <f>"Q"&amp;ROUNDUP(MONTH(Sales_Data[[#This Row],[Order_Date]])/3,0)</f>
        <v>Q1</v>
      </c>
    </row>
    <row r="909" spans="1:25" x14ac:dyDescent="0.3">
      <c r="A909" t="s">
        <v>1837</v>
      </c>
      <c r="B909" s="1">
        <v>45859</v>
      </c>
      <c r="C909" t="s">
        <v>1838</v>
      </c>
      <c r="D909" t="s">
        <v>280</v>
      </c>
      <c r="E909" t="s">
        <v>19</v>
      </c>
      <c r="F909" t="s">
        <v>81</v>
      </c>
      <c r="G909" t="s">
        <v>41</v>
      </c>
      <c r="H909" t="s">
        <v>171</v>
      </c>
      <c r="I909" t="s">
        <v>191</v>
      </c>
      <c r="J909">
        <v>2</v>
      </c>
      <c r="K909">
        <v>10241.540000000001</v>
      </c>
      <c r="L909">
        <v>0</v>
      </c>
      <c r="M909">
        <v>15796.95</v>
      </c>
      <c r="N909" t="s">
        <v>52</v>
      </c>
      <c r="O909" t="s">
        <v>35</v>
      </c>
      <c r="P909" t="s">
        <v>44</v>
      </c>
      <c r="Q909">
        <f>Sales_Data[[#This Row],[Quantity]]*Sales_Data[[#This Row],[Unit_Price]]</f>
        <v>20483.080000000002</v>
      </c>
      <c r="R909">
        <f>Sales_Data[[#This Row],[Gross_Sales]]*Sales_Data[[#This Row],[Discount]]</f>
        <v>0</v>
      </c>
      <c r="S909">
        <f>Sales_Data[[#This Row],[Gross_Sales]]-Sales_Data[[#This Row],[Discount_Amount]]</f>
        <v>20483.080000000002</v>
      </c>
      <c r="T909">
        <f>Sales_Data[[#This Row],[Net Sales]]-Sales_Data[[#This Row],[Cost]]</f>
        <v>4686.130000000001</v>
      </c>
      <c r="U909" s="2">
        <f>Sales_Data[[#This Row],[Profit]]/Sales_Data[[#This Row],[Net Sales]]</f>
        <v>0.22878053495860978</v>
      </c>
      <c r="V909">
        <f>YEAR(Sales_Data[[#This Row],[Order_Date]])</f>
        <v>2025</v>
      </c>
      <c r="W909" t="str">
        <f>TEXT(Sales_Data[[#This Row],[Order_Date]],"mmm")</f>
        <v>Jul</v>
      </c>
      <c r="X909">
        <f>MONTH(Sales_Data[[#This Row],[Order_Date]])</f>
        <v>7</v>
      </c>
      <c r="Y909" t="str">
        <f>"Q"&amp;ROUNDUP(MONTH(Sales_Data[[#This Row],[Order_Date]])/3,0)</f>
        <v>Q3</v>
      </c>
    </row>
    <row r="910" spans="1:25" x14ac:dyDescent="0.3">
      <c r="A910" t="s">
        <v>1839</v>
      </c>
      <c r="B910" s="1">
        <v>45696</v>
      </c>
      <c r="C910" t="s">
        <v>1840</v>
      </c>
      <c r="D910" t="s">
        <v>260</v>
      </c>
      <c r="E910" t="s">
        <v>39</v>
      </c>
      <c r="F910" t="s">
        <v>405</v>
      </c>
      <c r="G910" t="s">
        <v>75</v>
      </c>
      <c r="H910" t="s">
        <v>185</v>
      </c>
      <c r="I910" t="s">
        <v>261</v>
      </c>
      <c r="J910">
        <v>2</v>
      </c>
      <c r="K910">
        <v>6650.78</v>
      </c>
      <c r="L910">
        <v>0.1</v>
      </c>
      <c r="M910">
        <v>9408.1299999999992</v>
      </c>
      <c r="N910" t="s">
        <v>83</v>
      </c>
      <c r="O910" t="s">
        <v>35</v>
      </c>
      <c r="P910" t="s">
        <v>71</v>
      </c>
      <c r="Q910">
        <f>Sales_Data[[#This Row],[Quantity]]*Sales_Data[[#This Row],[Unit_Price]]</f>
        <v>13301.56</v>
      </c>
      <c r="R910">
        <f>Sales_Data[[#This Row],[Gross_Sales]]*Sales_Data[[#This Row],[Discount]]</f>
        <v>1330.1559999999999</v>
      </c>
      <c r="S910">
        <f>Sales_Data[[#This Row],[Gross_Sales]]-Sales_Data[[#This Row],[Discount_Amount]]</f>
        <v>11971.403999999999</v>
      </c>
      <c r="T910">
        <f>Sales_Data[[#This Row],[Net Sales]]-Sales_Data[[#This Row],[Cost]]</f>
        <v>2563.2739999999994</v>
      </c>
      <c r="U910" s="2">
        <f>Sales_Data[[#This Row],[Profit]]/Sales_Data[[#This Row],[Net Sales]]</f>
        <v>0.21411640606231314</v>
      </c>
      <c r="V910">
        <f>YEAR(Sales_Data[[#This Row],[Order_Date]])</f>
        <v>2025</v>
      </c>
      <c r="W910" t="str">
        <f>TEXT(Sales_Data[[#This Row],[Order_Date]],"mmm")</f>
        <v>Feb</v>
      </c>
      <c r="X910">
        <f>MONTH(Sales_Data[[#This Row],[Order_Date]])</f>
        <v>2</v>
      </c>
      <c r="Y910" t="str">
        <f>"Q"&amp;ROUNDUP(MONTH(Sales_Data[[#This Row],[Order_Date]])/3,0)</f>
        <v>Q1</v>
      </c>
    </row>
    <row r="911" spans="1:25" x14ac:dyDescent="0.3">
      <c r="A911" t="s">
        <v>1841</v>
      </c>
      <c r="B911" s="1">
        <v>45930</v>
      </c>
      <c r="C911" t="s">
        <v>1663</v>
      </c>
      <c r="D911" t="s">
        <v>151</v>
      </c>
      <c r="E911" t="s">
        <v>48</v>
      </c>
      <c r="F911" t="s">
        <v>132</v>
      </c>
      <c r="G911" t="s">
        <v>41</v>
      </c>
      <c r="H911" t="s">
        <v>42</v>
      </c>
      <c r="I911" t="s">
        <v>82</v>
      </c>
      <c r="J911">
        <v>2</v>
      </c>
      <c r="K911">
        <v>6247.12</v>
      </c>
      <c r="L911">
        <v>0.1</v>
      </c>
      <c r="M911">
        <v>7482.78</v>
      </c>
      <c r="N911" t="s">
        <v>70</v>
      </c>
      <c r="O911" t="s">
        <v>25</v>
      </c>
      <c r="P911" t="s">
        <v>44</v>
      </c>
      <c r="Q911">
        <f>Sales_Data[[#This Row],[Quantity]]*Sales_Data[[#This Row],[Unit_Price]]</f>
        <v>12494.24</v>
      </c>
      <c r="R911">
        <f>Sales_Data[[#This Row],[Gross_Sales]]*Sales_Data[[#This Row],[Discount]]</f>
        <v>1249.424</v>
      </c>
      <c r="S911">
        <f>Sales_Data[[#This Row],[Gross_Sales]]-Sales_Data[[#This Row],[Discount_Amount]]</f>
        <v>11244.815999999999</v>
      </c>
      <c r="T911">
        <f>Sales_Data[[#This Row],[Net Sales]]-Sales_Data[[#This Row],[Cost]]</f>
        <v>3762.0359999999991</v>
      </c>
      <c r="U911" s="2">
        <f>Sales_Data[[#This Row],[Profit]]/Sales_Data[[#This Row],[Net Sales]]</f>
        <v>0.33455736403334652</v>
      </c>
      <c r="V911">
        <f>YEAR(Sales_Data[[#This Row],[Order_Date]])</f>
        <v>2025</v>
      </c>
      <c r="W911" t="str">
        <f>TEXT(Sales_Data[[#This Row],[Order_Date]],"mmm")</f>
        <v>Sep</v>
      </c>
      <c r="X911">
        <f>MONTH(Sales_Data[[#This Row],[Order_Date]])</f>
        <v>9</v>
      </c>
      <c r="Y911" t="str">
        <f>"Q"&amp;ROUNDUP(MONTH(Sales_Data[[#This Row],[Order_Date]])/3,0)</f>
        <v>Q3</v>
      </c>
    </row>
    <row r="912" spans="1:25" x14ac:dyDescent="0.3">
      <c r="A912" t="s">
        <v>1842</v>
      </c>
      <c r="B912" s="1">
        <v>45888</v>
      </c>
      <c r="C912" t="s">
        <v>557</v>
      </c>
      <c r="D912" t="s">
        <v>47</v>
      </c>
      <c r="E912" t="s">
        <v>30</v>
      </c>
      <c r="F912" t="s">
        <v>101</v>
      </c>
      <c r="G912" t="s">
        <v>21</v>
      </c>
      <c r="H912" t="s">
        <v>127</v>
      </c>
      <c r="I912" t="s">
        <v>128</v>
      </c>
      <c r="J912">
        <v>1</v>
      </c>
      <c r="K912">
        <v>454.65</v>
      </c>
      <c r="L912">
        <v>0.05</v>
      </c>
      <c r="M912">
        <v>333.72</v>
      </c>
      <c r="N912" t="s">
        <v>52</v>
      </c>
      <c r="O912" t="s">
        <v>35</v>
      </c>
      <c r="P912" t="s">
        <v>71</v>
      </c>
      <c r="Q912">
        <f>Sales_Data[[#This Row],[Quantity]]*Sales_Data[[#This Row],[Unit_Price]]</f>
        <v>454.65</v>
      </c>
      <c r="R912">
        <f>Sales_Data[[#This Row],[Gross_Sales]]*Sales_Data[[#This Row],[Discount]]</f>
        <v>22.732500000000002</v>
      </c>
      <c r="S912">
        <f>Sales_Data[[#This Row],[Gross_Sales]]-Sales_Data[[#This Row],[Discount_Amount]]</f>
        <v>431.91749999999996</v>
      </c>
      <c r="T912">
        <f>Sales_Data[[#This Row],[Net Sales]]-Sales_Data[[#This Row],[Cost]]</f>
        <v>98.197499999999934</v>
      </c>
      <c r="U912" s="2">
        <f>Sales_Data[[#This Row],[Profit]]/Sales_Data[[#This Row],[Net Sales]]</f>
        <v>0.22735244577957583</v>
      </c>
      <c r="V912">
        <f>YEAR(Sales_Data[[#This Row],[Order_Date]])</f>
        <v>2025</v>
      </c>
      <c r="W912" t="str">
        <f>TEXT(Sales_Data[[#This Row],[Order_Date]],"mmm")</f>
        <v>Aug</v>
      </c>
      <c r="X912">
        <f>MONTH(Sales_Data[[#This Row],[Order_Date]])</f>
        <v>8</v>
      </c>
      <c r="Y912" t="str">
        <f>"Q"&amp;ROUNDUP(MONTH(Sales_Data[[#This Row],[Order_Date]])/3,0)</f>
        <v>Q3</v>
      </c>
    </row>
    <row r="913" spans="1:25" x14ac:dyDescent="0.3">
      <c r="A913" t="s">
        <v>1843</v>
      </c>
      <c r="B913" s="1">
        <v>45743</v>
      </c>
      <c r="C913" t="s">
        <v>1844</v>
      </c>
      <c r="D913" t="s">
        <v>444</v>
      </c>
      <c r="E913" t="s">
        <v>48</v>
      </c>
      <c r="F913" t="s">
        <v>164</v>
      </c>
      <c r="G913" t="s">
        <v>75</v>
      </c>
      <c r="H913" t="s">
        <v>185</v>
      </c>
      <c r="I913" t="s">
        <v>261</v>
      </c>
      <c r="J913">
        <v>1</v>
      </c>
      <c r="K913">
        <v>11440.97</v>
      </c>
      <c r="L913">
        <v>0.05</v>
      </c>
      <c r="M913">
        <v>9552.9699999999993</v>
      </c>
      <c r="N913" t="s">
        <v>52</v>
      </c>
      <c r="O913" t="s">
        <v>35</v>
      </c>
      <c r="P913" t="s">
        <v>44</v>
      </c>
      <c r="Q913">
        <f>Sales_Data[[#This Row],[Quantity]]*Sales_Data[[#This Row],[Unit_Price]]</f>
        <v>11440.97</v>
      </c>
      <c r="R913">
        <f>Sales_Data[[#This Row],[Gross_Sales]]*Sales_Data[[#This Row],[Discount]]</f>
        <v>572.04849999999999</v>
      </c>
      <c r="S913">
        <f>Sales_Data[[#This Row],[Gross_Sales]]-Sales_Data[[#This Row],[Discount_Amount]]</f>
        <v>10868.921499999999</v>
      </c>
      <c r="T913">
        <f>Sales_Data[[#This Row],[Net Sales]]-Sales_Data[[#This Row],[Cost]]</f>
        <v>1315.9514999999992</v>
      </c>
      <c r="U913" s="2">
        <f>Sales_Data[[#This Row],[Profit]]/Sales_Data[[#This Row],[Net Sales]]</f>
        <v>0.12107470828637408</v>
      </c>
      <c r="V913">
        <f>YEAR(Sales_Data[[#This Row],[Order_Date]])</f>
        <v>2025</v>
      </c>
      <c r="W913" t="str">
        <f>TEXT(Sales_Data[[#This Row],[Order_Date]],"mmm")</f>
        <v>Mar</v>
      </c>
      <c r="X913">
        <f>MONTH(Sales_Data[[#This Row],[Order_Date]])</f>
        <v>3</v>
      </c>
      <c r="Y913" t="str">
        <f>"Q"&amp;ROUNDUP(MONTH(Sales_Data[[#This Row],[Order_Date]])/3,0)</f>
        <v>Q1</v>
      </c>
    </row>
    <row r="914" spans="1:25" x14ac:dyDescent="0.3">
      <c r="A914" t="s">
        <v>1845</v>
      </c>
      <c r="B914" s="1">
        <v>45783</v>
      </c>
      <c r="C914" t="s">
        <v>1593</v>
      </c>
      <c r="D914" t="s">
        <v>1650</v>
      </c>
      <c r="E914" t="s">
        <v>39</v>
      </c>
      <c r="F914" t="s">
        <v>40</v>
      </c>
      <c r="G914" t="s">
        <v>41</v>
      </c>
      <c r="H914" t="s">
        <v>147</v>
      </c>
      <c r="I914" t="s">
        <v>148</v>
      </c>
      <c r="J914">
        <v>5</v>
      </c>
      <c r="K914">
        <v>4631.6099999999997</v>
      </c>
      <c r="L914">
        <v>0.1</v>
      </c>
      <c r="M914">
        <v>18137.66</v>
      </c>
      <c r="N914" t="s">
        <v>109</v>
      </c>
      <c r="O914" t="s">
        <v>35</v>
      </c>
      <c r="P914" t="s">
        <v>26</v>
      </c>
      <c r="Q914">
        <f>Sales_Data[[#This Row],[Quantity]]*Sales_Data[[#This Row],[Unit_Price]]</f>
        <v>23158.05</v>
      </c>
      <c r="R914">
        <f>Sales_Data[[#This Row],[Gross_Sales]]*Sales_Data[[#This Row],[Discount]]</f>
        <v>2315.8049999999998</v>
      </c>
      <c r="S914">
        <f>Sales_Data[[#This Row],[Gross_Sales]]-Sales_Data[[#This Row],[Discount_Amount]]</f>
        <v>20842.244999999999</v>
      </c>
      <c r="T914">
        <f>Sales_Data[[#This Row],[Net Sales]]-Sales_Data[[#This Row],[Cost]]</f>
        <v>2704.5849999999991</v>
      </c>
      <c r="U914" s="2">
        <f>Sales_Data[[#This Row],[Profit]]/Sales_Data[[#This Row],[Net Sales]]</f>
        <v>0.12976457190672114</v>
      </c>
      <c r="V914">
        <f>YEAR(Sales_Data[[#This Row],[Order_Date]])</f>
        <v>2025</v>
      </c>
      <c r="W914" t="str">
        <f>TEXT(Sales_Data[[#This Row],[Order_Date]],"mmm")</f>
        <v>May</v>
      </c>
      <c r="X914">
        <f>MONTH(Sales_Data[[#This Row],[Order_Date]])</f>
        <v>5</v>
      </c>
      <c r="Y914" t="str">
        <f>"Q"&amp;ROUNDUP(MONTH(Sales_Data[[#This Row],[Order_Date]])/3,0)</f>
        <v>Q2</v>
      </c>
    </row>
    <row r="915" spans="1:25" x14ac:dyDescent="0.3">
      <c r="A915" t="s">
        <v>1846</v>
      </c>
      <c r="B915" s="1">
        <v>45957</v>
      </c>
      <c r="C915" t="s">
        <v>1847</v>
      </c>
      <c r="D915" t="s">
        <v>374</v>
      </c>
      <c r="E915" t="s">
        <v>19</v>
      </c>
      <c r="F915" t="s">
        <v>81</v>
      </c>
      <c r="G915" t="s">
        <v>41</v>
      </c>
      <c r="H915" t="s">
        <v>171</v>
      </c>
      <c r="I915" t="s">
        <v>191</v>
      </c>
      <c r="J915">
        <v>3</v>
      </c>
      <c r="K915">
        <v>7602.58</v>
      </c>
      <c r="L915">
        <v>0.05</v>
      </c>
      <c r="M915">
        <v>15423.8</v>
      </c>
      <c r="N915" t="s">
        <v>109</v>
      </c>
      <c r="O915" t="s">
        <v>35</v>
      </c>
      <c r="P915" t="s">
        <v>71</v>
      </c>
      <c r="Q915">
        <f>Sales_Data[[#This Row],[Quantity]]*Sales_Data[[#This Row],[Unit_Price]]</f>
        <v>22807.739999999998</v>
      </c>
      <c r="R915">
        <f>Sales_Data[[#This Row],[Gross_Sales]]*Sales_Data[[#This Row],[Discount]]</f>
        <v>1140.3869999999999</v>
      </c>
      <c r="S915">
        <f>Sales_Data[[#This Row],[Gross_Sales]]-Sales_Data[[#This Row],[Discount_Amount]]</f>
        <v>21667.352999999999</v>
      </c>
      <c r="T915">
        <f>Sales_Data[[#This Row],[Net Sales]]-Sales_Data[[#This Row],[Cost]]</f>
        <v>6243.5529999999999</v>
      </c>
      <c r="U915" s="2">
        <f>Sales_Data[[#This Row],[Profit]]/Sales_Data[[#This Row],[Net Sales]]</f>
        <v>0.28815485675615293</v>
      </c>
      <c r="V915">
        <f>YEAR(Sales_Data[[#This Row],[Order_Date]])</f>
        <v>2025</v>
      </c>
      <c r="W915" t="str">
        <f>TEXT(Sales_Data[[#This Row],[Order_Date]],"mmm")</f>
        <v>Oct</v>
      </c>
      <c r="X915">
        <f>MONTH(Sales_Data[[#This Row],[Order_Date]])</f>
        <v>10</v>
      </c>
      <c r="Y915" t="str">
        <f>"Q"&amp;ROUNDUP(MONTH(Sales_Data[[#This Row],[Order_Date]])/3,0)</f>
        <v>Q4</v>
      </c>
    </row>
    <row r="916" spans="1:25" x14ac:dyDescent="0.3">
      <c r="A916" t="s">
        <v>1848</v>
      </c>
      <c r="B916" s="1">
        <v>45682</v>
      </c>
      <c r="C916" t="s">
        <v>1849</v>
      </c>
      <c r="D916" t="s">
        <v>199</v>
      </c>
      <c r="E916" t="s">
        <v>30</v>
      </c>
      <c r="F916" t="s">
        <v>31</v>
      </c>
      <c r="G916" t="s">
        <v>32</v>
      </c>
      <c r="H916" t="s">
        <v>50</v>
      </c>
      <c r="I916" t="s">
        <v>51</v>
      </c>
      <c r="J916">
        <v>1</v>
      </c>
      <c r="K916">
        <v>4171.37</v>
      </c>
      <c r="L916">
        <v>0</v>
      </c>
      <c r="M916">
        <v>2807.1</v>
      </c>
      <c r="N916" t="s">
        <v>109</v>
      </c>
      <c r="O916" t="s">
        <v>25</v>
      </c>
      <c r="P916" t="s">
        <v>26</v>
      </c>
      <c r="Q916">
        <f>Sales_Data[[#This Row],[Quantity]]*Sales_Data[[#This Row],[Unit_Price]]</f>
        <v>4171.37</v>
      </c>
      <c r="R916">
        <f>Sales_Data[[#This Row],[Gross_Sales]]*Sales_Data[[#This Row],[Discount]]</f>
        <v>0</v>
      </c>
      <c r="S916">
        <f>Sales_Data[[#This Row],[Gross_Sales]]-Sales_Data[[#This Row],[Discount_Amount]]</f>
        <v>4171.37</v>
      </c>
      <c r="T916">
        <f>Sales_Data[[#This Row],[Net Sales]]-Sales_Data[[#This Row],[Cost]]</f>
        <v>1364.27</v>
      </c>
      <c r="U916" s="2">
        <f>Sales_Data[[#This Row],[Profit]]/Sales_Data[[#This Row],[Net Sales]]</f>
        <v>0.32705561961657681</v>
      </c>
      <c r="V916">
        <f>YEAR(Sales_Data[[#This Row],[Order_Date]])</f>
        <v>2025</v>
      </c>
      <c r="W916" t="str">
        <f>TEXT(Sales_Data[[#This Row],[Order_Date]],"mmm")</f>
        <v>Jan</v>
      </c>
      <c r="X916">
        <f>MONTH(Sales_Data[[#This Row],[Order_Date]])</f>
        <v>1</v>
      </c>
      <c r="Y916" t="str">
        <f>"Q"&amp;ROUNDUP(MONTH(Sales_Data[[#This Row],[Order_Date]])/3,0)</f>
        <v>Q1</v>
      </c>
    </row>
    <row r="917" spans="1:25" x14ac:dyDescent="0.3">
      <c r="A917" t="s">
        <v>1850</v>
      </c>
      <c r="B917" s="1">
        <v>45802</v>
      </c>
      <c r="C917" t="s">
        <v>1851</v>
      </c>
      <c r="D917" t="s">
        <v>699</v>
      </c>
      <c r="E917" t="s">
        <v>39</v>
      </c>
      <c r="F917" t="s">
        <v>40</v>
      </c>
      <c r="G917" t="s">
        <v>21</v>
      </c>
      <c r="H917" t="s">
        <v>297</v>
      </c>
      <c r="I917" t="s">
        <v>494</v>
      </c>
      <c r="J917">
        <v>1</v>
      </c>
      <c r="K917">
        <v>874.76</v>
      </c>
      <c r="L917">
        <v>0.05</v>
      </c>
      <c r="M917">
        <v>711.04</v>
      </c>
      <c r="N917" t="s">
        <v>109</v>
      </c>
      <c r="O917" t="s">
        <v>35</v>
      </c>
      <c r="P917" t="s">
        <v>71</v>
      </c>
      <c r="Q917">
        <f>Sales_Data[[#This Row],[Quantity]]*Sales_Data[[#This Row],[Unit_Price]]</f>
        <v>874.76</v>
      </c>
      <c r="R917">
        <f>Sales_Data[[#This Row],[Gross_Sales]]*Sales_Data[[#This Row],[Discount]]</f>
        <v>43.738</v>
      </c>
      <c r="S917">
        <f>Sales_Data[[#This Row],[Gross_Sales]]-Sales_Data[[#This Row],[Discount_Amount]]</f>
        <v>831.02199999999993</v>
      </c>
      <c r="T917">
        <f>Sales_Data[[#This Row],[Net Sales]]-Sales_Data[[#This Row],[Cost]]</f>
        <v>119.98199999999997</v>
      </c>
      <c r="U917" s="2">
        <f>Sales_Data[[#This Row],[Profit]]/Sales_Data[[#This Row],[Net Sales]]</f>
        <v>0.14437884917607474</v>
      </c>
      <c r="V917">
        <f>YEAR(Sales_Data[[#This Row],[Order_Date]])</f>
        <v>2025</v>
      </c>
      <c r="W917" t="str">
        <f>TEXT(Sales_Data[[#This Row],[Order_Date]],"mmm")</f>
        <v>May</v>
      </c>
      <c r="X917">
        <f>MONTH(Sales_Data[[#This Row],[Order_Date]])</f>
        <v>5</v>
      </c>
      <c r="Y917" t="str">
        <f>"Q"&amp;ROUNDUP(MONTH(Sales_Data[[#This Row],[Order_Date]])/3,0)</f>
        <v>Q2</v>
      </c>
    </row>
    <row r="918" spans="1:25" x14ac:dyDescent="0.3">
      <c r="A918" t="s">
        <v>1852</v>
      </c>
      <c r="B918" s="1">
        <v>45670</v>
      </c>
      <c r="C918" t="s">
        <v>1853</v>
      </c>
      <c r="D918" t="s">
        <v>596</v>
      </c>
      <c r="E918" t="s">
        <v>19</v>
      </c>
      <c r="F918" t="s">
        <v>81</v>
      </c>
      <c r="G918" t="s">
        <v>67</v>
      </c>
      <c r="H918" t="s">
        <v>133</v>
      </c>
      <c r="I918" t="s">
        <v>134</v>
      </c>
      <c r="J918">
        <v>2</v>
      </c>
      <c r="K918">
        <v>4097.96</v>
      </c>
      <c r="L918">
        <v>0.05</v>
      </c>
      <c r="M918">
        <v>6349.22</v>
      </c>
      <c r="N918" t="s">
        <v>70</v>
      </c>
      <c r="O918" t="s">
        <v>35</v>
      </c>
      <c r="P918" t="s">
        <v>44</v>
      </c>
      <c r="Q918">
        <f>Sales_Data[[#This Row],[Quantity]]*Sales_Data[[#This Row],[Unit_Price]]</f>
        <v>8195.92</v>
      </c>
      <c r="R918">
        <f>Sales_Data[[#This Row],[Gross_Sales]]*Sales_Data[[#This Row],[Discount]]</f>
        <v>409.79600000000005</v>
      </c>
      <c r="S918">
        <f>Sales_Data[[#This Row],[Gross_Sales]]-Sales_Data[[#This Row],[Discount_Amount]]</f>
        <v>7786.1239999999998</v>
      </c>
      <c r="T918">
        <f>Sales_Data[[#This Row],[Net Sales]]-Sales_Data[[#This Row],[Cost]]</f>
        <v>1436.9039999999995</v>
      </c>
      <c r="U918" s="2">
        <f>Sales_Data[[#This Row],[Profit]]/Sales_Data[[#This Row],[Net Sales]]</f>
        <v>0.18454676550232177</v>
      </c>
      <c r="V918">
        <f>YEAR(Sales_Data[[#This Row],[Order_Date]])</f>
        <v>2025</v>
      </c>
      <c r="W918" t="str">
        <f>TEXT(Sales_Data[[#This Row],[Order_Date]],"mmm")</f>
        <v>Jan</v>
      </c>
      <c r="X918">
        <f>MONTH(Sales_Data[[#This Row],[Order_Date]])</f>
        <v>1</v>
      </c>
      <c r="Y918" t="str">
        <f>"Q"&amp;ROUNDUP(MONTH(Sales_Data[[#This Row],[Order_Date]])/3,0)</f>
        <v>Q1</v>
      </c>
    </row>
    <row r="919" spans="1:25" x14ac:dyDescent="0.3">
      <c r="A919" t="s">
        <v>1854</v>
      </c>
      <c r="B919" s="1">
        <v>45869</v>
      </c>
      <c r="C919" t="s">
        <v>440</v>
      </c>
      <c r="D919" t="s">
        <v>244</v>
      </c>
      <c r="E919" t="s">
        <v>48</v>
      </c>
      <c r="F919" t="s">
        <v>126</v>
      </c>
      <c r="G919" t="s">
        <v>67</v>
      </c>
      <c r="H919" t="s">
        <v>121</v>
      </c>
      <c r="I919" t="s">
        <v>142</v>
      </c>
      <c r="J919">
        <v>1</v>
      </c>
      <c r="K919">
        <v>20551.68</v>
      </c>
      <c r="L919">
        <v>0</v>
      </c>
      <c r="M919">
        <v>14007.18</v>
      </c>
      <c r="N919" t="s">
        <v>52</v>
      </c>
      <c r="O919" t="s">
        <v>35</v>
      </c>
      <c r="P919" t="s">
        <v>26</v>
      </c>
      <c r="Q919">
        <f>Sales_Data[[#This Row],[Quantity]]*Sales_Data[[#This Row],[Unit_Price]]</f>
        <v>20551.68</v>
      </c>
      <c r="R919">
        <f>Sales_Data[[#This Row],[Gross_Sales]]*Sales_Data[[#This Row],[Discount]]</f>
        <v>0</v>
      </c>
      <c r="S919">
        <f>Sales_Data[[#This Row],[Gross_Sales]]-Sales_Data[[#This Row],[Discount_Amount]]</f>
        <v>20551.68</v>
      </c>
      <c r="T919">
        <f>Sales_Data[[#This Row],[Net Sales]]-Sales_Data[[#This Row],[Cost]]</f>
        <v>6544.5</v>
      </c>
      <c r="U919" s="2">
        <f>Sales_Data[[#This Row],[Profit]]/Sales_Data[[#This Row],[Net Sales]]</f>
        <v>0.31844112014200299</v>
      </c>
      <c r="V919">
        <f>YEAR(Sales_Data[[#This Row],[Order_Date]])</f>
        <v>2025</v>
      </c>
      <c r="W919" t="str">
        <f>TEXT(Sales_Data[[#This Row],[Order_Date]],"mmm")</f>
        <v>Jul</v>
      </c>
      <c r="X919">
        <f>MONTH(Sales_Data[[#This Row],[Order_Date]])</f>
        <v>7</v>
      </c>
      <c r="Y919" t="str">
        <f>"Q"&amp;ROUNDUP(MONTH(Sales_Data[[#This Row],[Order_Date]])/3,0)</f>
        <v>Q3</v>
      </c>
    </row>
    <row r="920" spans="1:25" x14ac:dyDescent="0.3">
      <c r="A920" t="s">
        <v>1855</v>
      </c>
      <c r="B920" s="1">
        <v>45682</v>
      </c>
      <c r="C920" t="s">
        <v>1856</v>
      </c>
      <c r="D920" t="s">
        <v>205</v>
      </c>
      <c r="E920" t="s">
        <v>39</v>
      </c>
      <c r="F920" t="s">
        <v>405</v>
      </c>
      <c r="G920" t="s">
        <v>67</v>
      </c>
      <c r="H920" t="s">
        <v>133</v>
      </c>
      <c r="I920" t="s">
        <v>138</v>
      </c>
      <c r="J920">
        <v>2</v>
      </c>
      <c r="K920">
        <v>4536.42</v>
      </c>
      <c r="L920">
        <v>0.1</v>
      </c>
      <c r="M920">
        <v>5766.51</v>
      </c>
      <c r="N920" t="s">
        <v>24</v>
      </c>
      <c r="O920" t="s">
        <v>53</v>
      </c>
      <c r="P920" t="s">
        <v>44</v>
      </c>
      <c r="Q920">
        <f>Sales_Data[[#This Row],[Quantity]]*Sales_Data[[#This Row],[Unit_Price]]</f>
        <v>9072.84</v>
      </c>
      <c r="R920">
        <f>Sales_Data[[#This Row],[Gross_Sales]]*Sales_Data[[#This Row],[Discount]]</f>
        <v>907.28400000000011</v>
      </c>
      <c r="S920">
        <f>Sales_Data[[#This Row],[Gross_Sales]]-Sales_Data[[#This Row],[Discount_Amount]]</f>
        <v>8165.5560000000005</v>
      </c>
      <c r="T920">
        <f>Sales_Data[[#This Row],[Net Sales]]-Sales_Data[[#This Row],[Cost]]</f>
        <v>2399.0460000000003</v>
      </c>
      <c r="U920" s="2">
        <f>Sales_Data[[#This Row],[Profit]]/Sales_Data[[#This Row],[Net Sales]]</f>
        <v>0.29380069158793354</v>
      </c>
      <c r="V920">
        <f>YEAR(Sales_Data[[#This Row],[Order_Date]])</f>
        <v>2025</v>
      </c>
      <c r="W920" t="str">
        <f>TEXT(Sales_Data[[#This Row],[Order_Date]],"mmm")</f>
        <v>Jan</v>
      </c>
      <c r="X920">
        <f>MONTH(Sales_Data[[#This Row],[Order_Date]])</f>
        <v>1</v>
      </c>
      <c r="Y920" t="str">
        <f>"Q"&amp;ROUNDUP(MONTH(Sales_Data[[#This Row],[Order_Date]])/3,0)</f>
        <v>Q1</v>
      </c>
    </row>
    <row r="921" spans="1:25" x14ac:dyDescent="0.3">
      <c r="A921" t="s">
        <v>1857</v>
      </c>
      <c r="B921" s="1">
        <v>45725</v>
      </c>
      <c r="C921" t="s">
        <v>1649</v>
      </c>
      <c r="D921" t="s">
        <v>238</v>
      </c>
      <c r="E921" t="s">
        <v>119</v>
      </c>
      <c r="F921" t="s">
        <v>146</v>
      </c>
      <c r="G921" t="s">
        <v>67</v>
      </c>
      <c r="H921" t="s">
        <v>133</v>
      </c>
      <c r="I921" t="s">
        <v>134</v>
      </c>
      <c r="J921">
        <v>2</v>
      </c>
      <c r="K921">
        <v>6323.97</v>
      </c>
      <c r="L921">
        <v>0.15</v>
      </c>
      <c r="M921">
        <v>7869.99</v>
      </c>
      <c r="N921" t="s">
        <v>24</v>
      </c>
      <c r="O921" t="s">
        <v>53</v>
      </c>
      <c r="P921" t="s">
        <v>44</v>
      </c>
      <c r="Q921">
        <f>Sales_Data[[#This Row],[Quantity]]*Sales_Data[[#This Row],[Unit_Price]]</f>
        <v>12647.94</v>
      </c>
      <c r="R921">
        <f>Sales_Data[[#This Row],[Gross_Sales]]*Sales_Data[[#This Row],[Discount]]</f>
        <v>1897.191</v>
      </c>
      <c r="S921">
        <f>Sales_Data[[#This Row],[Gross_Sales]]-Sales_Data[[#This Row],[Discount_Amount]]</f>
        <v>10750.749</v>
      </c>
      <c r="T921">
        <f>Sales_Data[[#This Row],[Net Sales]]-Sales_Data[[#This Row],[Cost]]</f>
        <v>2880.759</v>
      </c>
      <c r="U921" s="2">
        <f>Sales_Data[[#This Row],[Profit]]/Sales_Data[[#This Row],[Net Sales]]</f>
        <v>0.26795891151397916</v>
      </c>
      <c r="V921">
        <f>YEAR(Sales_Data[[#This Row],[Order_Date]])</f>
        <v>2025</v>
      </c>
      <c r="W921" t="str">
        <f>TEXT(Sales_Data[[#This Row],[Order_Date]],"mmm")</f>
        <v>Mar</v>
      </c>
      <c r="X921">
        <f>MONTH(Sales_Data[[#This Row],[Order_Date]])</f>
        <v>3</v>
      </c>
      <c r="Y921" t="str">
        <f>"Q"&amp;ROUNDUP(MONTH(Sales_Data[[#This Row],[Order_Date]])/3,0)</f>
        <v>Q1</v>
      </c>
    </row>
    <row r="922" spans="1:25" x14ac:dyDescent="0.3">
      <c r="A922" t="s">
        <v>1858</v>
      </c>
      <c r="B922" s="1">
        <v>45724</v>
      </c>
      <c r="C922" t="s">
        <v>1859</v>
      </c>
      <c r="D922" t="s">
        <v>589</v>
      </c>
      <c r="E922" t="s">
        <v>30</v>
      </c>
      <c r="F922" t="s">
        <v>87</v>
      </c>
      <c r="G922" t="s">
        <v>21</v>
      </c>
      <c r="H922" t="s">
        <v>297</v>
      </c>
      <c r="I922" t="s">
        <v>494</v>
      </c>
      <c r="J922">
        <v>1</v>
      </c>
      <c r="K922">
        <v>839.97</v>
      </c>
      <c r="L922">
        <v>0.1</v>
      </c>
      <c r="M922">
        <v>545.52</v>
      </c>
      <c r="N922" t="s">
        <v>109</v>
      </c>
      <c r="O922" t="s">
        <v>35</v>
      </c>
      <c r="P922" t="s">
        <v>71</v>
      </c>
      <c r="Q922">
        <f>Sales_Data[[#This Row],[Quantity]]*Sales_Data[[#This Row],[Unit_Price]]</f>
        <v>839.97</v>
      </c>
      <c r="R922">
        <f>Sales_Data[[#This Row],[Gross_Sales]]*Sales_Data[[#This Row],[Discount]]</f>
        <v>83.997000000000014</v>
      </c>
      <c r="S922">
        <f>Sales_Data[[#This Row],[Gross_Sales]]-Sales_Data[[#This Row],[Discount_Amount]]</f>
        <v>755.97299999999996</v>
      </c>
      <c r="T922">
        <f>Sales_Data[[#This Row],[Net Sales]]-Sales_Data[[#This Row],[Cost]]</f>
        <v>210.45299999999997</v>
      </c>
      <c r="U922" s="2">
        <f>Sales_Data[[#This Row],[Profit]]/Sales_Data[[#This Row],[Net Sales]]</f>
        <v>0.27838692651721686</v>
      </c>
      <c r="V922">
        <f>YEAR(Sales_Data[[#This Row],[Order_Date]])</f>
        <v>2025</v>
      </c>
      <c r="W922" t="str">
        <f>TEXT(Sales_Data[[#This Row],[Order_Date]],"mmm")</f>
        <v>Mar</v>
      </c>
      <c r="X922">
        <f>MONTH(Sales_Data[[#This Row],[Order_Date]])</f>
        <v>3</v>
      </c>
      <c r="Y922" t="str">
        <f>"Q"&amp;ROUNDUP(MONTH(Sales_Data[[#This Row],[Order_Date]])/3,0)</f>
        <v>Q1</v>
      </c>
    </row>
    <row r="923" spans="1:25" x14ac:dyDescent="0.3">
      <c r="A923" t="s">
        <v>1860</v>
      </c>
      <c r="B923" s="1">
        <v>45890</v>
      </c>
      <c r="C923" t="s">
        <v>1603</v>
      </c>
      <c r="D923" t="s">
        <v>765</v>
      </c>
      <c r="E923" t="s">
        <v>48</v>
      </c>
      <c r="F923" t="s">
        <v>164</v>
      </c>
      <c r="G923" t="s">
        <v>41</v>
      </c>
      <c r="H923" t="s">
        <v>42</v>
      </c>
      <c r="I923" t="s">
        <v>82</v>
      </c>
      <c r="J923">
        <v>1</v>
      </c>
      <c r="K923">
        <v>61431.6</v>
      </c>
      <c r="L923">
        <v>0.05</v>
      </c>
      <c r="M923">
        <v>45513.48</v>
      </c>
      <c r="N923" t="s">
        <v>70</v>
      </c>
      <c r="O923" t="s">
        <v>53</v>
      </c>
      <c r="P923" t="s">
        <v>44</v>
      </c>
      <c r="Q923">
        <f>Sales_Data[[#This Row],[Quantity]]*Sales_Data[[#This Row],[Unit_Price]]</f>
        <v>61431.6</v>
      </c>
      <c r="R923">
        <f>Sales_Data[[#This Row],[Gross_Sales]]*Sales_Data[[#This Row],[Discount]]</f>
        <v>3071.58</v>
      </c>
      <c r="S923">
        <f>Sales_Data[[#This Row],[Gross_Sales]]-Sales_Data[[#This Row],[Discount_Amount]]</f>
        <v>58360.02</v>
      </c>
      <c r="T923">
        <f>Sales_Data[[#This Row],[Net Sales]]-Sales_Data[[#This Row],[Cost]]</f>
        <v>12846.539999999994</v>
      </c>
      <c r="U923" s="2">
        <f>Sales_Data[[#This Row],[Profit]]/Sales_Data[[#This Row],[Net Sales]]</f>
        <v>0.22012569563889789</v>
      </c>
      <c r="V923">
        <f>YEAR(Sales_Data[[#This Row],[Order_Date]])</f>
        <v>2025</v>
      </c>
      <c r="W923" t="str">
        <f>TEXT(Sales_Data[[#This Row],[Order_Date]],"mmm")</f>
        <v>Aug</v>
      </c>
      <c r="X923">
        <f>MONTH(Sales_Data[[#This Row],[Order_Date]])</f>
        <v>8</v>
      </c>
      <c r="Y923" t="str">
        <f>"Q"&amp;ROUNDUP(MONTH(Sales_Data[[#This Row],[Order_Date]])/3,0)</f>
        <v>Q3</v>
      </c>
    </row>
    <row r="924" spans="1:25" x14ac:dyDescent="0.3">
      <c r="A924" t="s">
        <v>1861</v>
      </c>
      <c r="B924" s="1">
        <v>45766</v>
      </c>
      <c r="C924" t="s">
        <v>1665</v>
      </c>
      <c r="D924" t="s">
        <v>277</v>
      </c>
      <c r="E924" t="s">
        <v>19</v>
      </c>
      <c r="F924" t="s">
        <v>113</v>
      </c>
      <c r="G924" t="s">
        <v>32</v>
      </c>
      <c r="H924" t="s">
        <v>33</v>
      </c>
      <c r="I924" t="s">
        <v>161</v>
      </c>
      <c r="J924">
        <v>3</v>
      </c>
      <c r="K924">
        <v>6600.06</v>
      </c>
      <c r="L924">
        <v>0.1</v>
      </c>
      <c r="M924">
        <v>14400.76</v>
      </c>
      <c r="N924" t="s">
        <v>109</v>
      </c>
      <c r="O924" t="s">
        <v>25</v>
      </c>
      <c r="P924" t="s">
        <v>26</v>
      </c>
      <c r="Q924">
        <f>Sales_Data[[#This Row],[Quantity]]*Sales_Data[[#This Row],[Unit_Price]]</f>
        <v>19800.18</v>
      </c>
      <c r="R924">
        <f>Sales_Data[[#This Row],[Gross_Sales]]*Sales_Data[[#This Row],[Discount]]</f>
        <v>1980.018</v>
      </c>
      <c r="S924">
        <f>Sales_Data[[#This Row],[Gross_Sales]]-Sales_Data[[#This Row],[Discount_Amount]]</f>
        <v>17820.162</v>
      </c>
      <c r="T924">
        <f>Sales_Data[[#This Row],[Net Sales]]-Sales_Data[[#This Row],[Cost]]</f>
        <v>3419.402</v>
      </c>
      <c r="U924" s="2">
        <f>Sales_Data[[#This Row],[Profit]]/Sales_Data[[#This Row],[Net Sales]]</f>
        <v>0.19188388971997</v>
      </c>
      <c r="V924">
        <f>YEAR(Sales_Data[[#This Row],[Order_Date]])</f>
        <v>2025</v>
      </c>
      <c r="W924" t="str">
        <f>TEXT(Sales_Data[[#This Row],[Order_Date]],"mmm")</f>
        <v>Apr</v>
      </c>
      <c r="X924">
        <f>MONTH(Sales_Data[[#This Row],[Order_Date]])</f>
        <v>4</v>
      </c>
      <c r="Y924" t="str">
        <f>"Q"&amp;ROUNDUP(MONTH(Sales_Data[[#This Row],[Order_Date]])/3,0)</f>
        <v>Q2</v>
      </c>
    </row>
    <row r="925" spans="1:25" x14ac:dyDescent="0.3">
      <c r="A925" t="s">
        <v>1862</v>
      </c>
      <c r="B925" s="1">
        <v>45803</v>
      </c>
      <c r="C925" t="s">
        <v>1863</v>
      </c>
      <c r="D925" t="s">
        <v>513</v>
      </c>
      <c r="E925" t="s">
        <v>119</v>
      </c>
      <c r="F925" t="s">
        <v>184</v>
      </c>
      <c r="G925" t="s">
        <v>21</v>
      </c>
      <c r="H925" t="s">
        <v>22</v>
      </c>
      <c r="I925" t="s">
        <v>23</v>
      </c>
      <c r="J925">
        <v>1</v>
      </c>
      <c r="K925">
        <v>6561.93</v>
      </c>
      <c r="L925">
        <v>0.1</v>
      </c>
      <c r="M925">
        <v>5042.84</v>
      </c>
      <c r="N925" t="s">
        <v>24</v>
      </c>
      <c r="O925" t="s">
        <v>35</v>
      </c>
      <c r="P925" t="s">
        <v>44</v>
      </c>
      <c r="Q925">
        <f>Sales_Data[[#This Row],[Quantity]]*Sales_Data[[#This Row],[Unit_Price]]</f>
        <v>6561.93</v>
      </c>
      <c r="R925">
        <f>Sales_Data[[#This Row],[Gross_Sales]]*Sales_Data[[#This Row],[Discount]]</f>
        <v>656.1930000000001</v>
      </c>
      <c r="S925">
        <f>Sales_Data[[#This Row],[Gross_Sales]]-Sales_Data[[#This Row],[Discount_Amount]]</f>
        <v>5905.7370000000001</v>
      </c>
      <c r="T925">
        <f>Sales_Data[[#This Row],[Net Sales]]-Sales_Data[[#This Row],[Cost]]</f>
        <v>862.89699999999993</v>
      </c>
      <c r="U925" s="2">
        <f>Sales_Data[[#This Row],[Profit]]/Sales_Data[[#This Row],[Net Sales]]</f>
        <v>0.14611165380375046</v>
      </c>
      <c r="V925">
        <f>YEAR(Sales_Data[[#This Row],[Order_Date]])</f>
        <v>2025</v>
      </c>
      <c r="W925" t="str">
        <f>TEXT(Sales_Data[[#This Row],[Order_Date]],"mmm")</f>
        <v>May</v>
      </c>
      <c r="X925">
        <f>MONTH(Sales_Data[[#This Row],[Order_Date]])</f>
        <v>5</v>
      </c>
      <c r="Y925" t="str">
        <f>"Q"&amp;ROUNDUP(MONTH(Sales_Data[[#This Row],[Order_Date]])/3,0)</f>
        <v>Q2</v>
      </c>
    </row>
    <row r="926" spans="1:25" x14ac:dyDescent="0.3">
      <c r="A926" t="s">
        <v>1864</v>
      </c>
      <c r="B926" s="1">
        <v>45768</v>
      </c>
      <c r="C926" t="s">
        <v>1865</v>
      </c>
      <c r="D926" t="s">
        <v>86</v>
      </c>
      <c r="E926" t="s">
        <v>19</v>
      </c>
      <c r="F926" t="s">
        <v>20</v>
      </c>
      <c r="G926" t="s">
        <v>21</v>
      </c>
      <c r="H926" t="s">
        <v>297</v>
      </c>
      <c r="I926" t="s">
        <v>494</v>
      </c>
      <c r="J926">
        <v>1</v>
      </c>
      <c r="K926">
        <v>9768.7900000000009</v>
      </c>
      <c r="L926">
        <v>0.05</v>
      </c>
      <c r="M926">
        <v>6179.02</v>
      </c>
      <c r="N926" t="s">
        <v>70</v>
      </c>
      <c r="O926" t="s">
        <v>35</v>
      </c>
      <c r="P926" t="s">
        <v>44</v>
      </c>
      <c r="Q926">
        <f>Sales_Data[[#This Row],[Quantity]]*Sales_Data[[#This Row],[Unit_Price]]</f>
        <v>9768.7900000000009</v>
      </c>
      <c r="R926">
        <f>Sales_Data[[#This Row],[Gross_Sales]]*Sales_Data[[#This Row],[Discount]]</f>
        <v>488.43950000000007</v>
      </c>
      <c r="S926">
        <f>Sales_Data[[#This Row],[Gross_Sales]]-Sales_Data[[#This Row],[Discount_Amount]]</f>
        <v>9280.3505000000005</v>
      </c>
      <c r="T926">
        <f>Sales_Data[[#This Row],[Net Sales]]-Sales_Data[[#This Row],[Cost]]</f>
        <v>3101.3305</v>
      </c>
      <c r="U926" s="2">
        <f>Sales_Data[[#This Row],[Profit]]/Sales_Data[[#This Row],[Net Sales]]</f>
        <v>0.33418247511233545</v>
      </c>
      <c r="V926">
        <f>YEAR(Sales_Data[[#This Row],[Order_Date]])</f>
        <v>2025</v>
      </c>
      <c r="W926" t="str">
        <f>TEXT(Sales_Data[[#This Row],[Order_Date]],"mmm")</f>
        <v>Apr</v>
      </c>
      <c r="X926">
        <f>MONTH(Sales_Data[[#This Row],[Order_Date]])</f>
        <v>4</v>
      </c>
      <c r="Y926" t="str">
        <f>"Q"&amp;ROUNDUP(MONTH(Sales_Data[[#This Row],[Order_Date]])/3,0)</f>
        <v>Q2</v>
      </c>
    </row>
    <row r="927" spans="1:25" x14ac:dyDescent="0.3">
      <c r="A927" t="s">
        <v>1866</v>
      </c>
      <c r="B927" s="1">
        <v>45885</v>
      </c>
      <c r="C927" t="s">
        <v>832</v>
      </c>
      <c r="D927" t="s">
        <v>205</v>
      </c>
      <c r="E927" t="s">
        <v>39</v>
      </c>
      <c r="F927" t="s">
        <v>202</v>
      </c>
      <c r="G927" t="s">
        <v>67</v>
      </c>
      <c r="H927" t="s">
        <v>121</v>
      </c>
      <c r="I927" t="s">
        <v>142</v>
      </c>
      <c r="J927">
        <v>2</v>
      </c>
      <c r="K927">
        <v>1870.2</v>
      </c>
      <c r="L927">
        <v>0.1</v>
      </c>
      <c r="M927">
        <v>2407.1799999999998</v>
      </c>
      <c r="N927" t="s">
        <v>70</v>
      </c>
      <c r="O927" t="s">
        <v>53</v>
      </c>
      <c r="P927" t="s">
        <v>26</v>
      </c>
      <c r="Q927">
        <f>Sales_Data[[#This Row],[Quantity]]*Sales_Data[[#This Row],[Unit_Price]]</f>
        <v>3740.4</v>
      </c>
      <c r="R927">
        <f>Sales_Data[[#This Row],[Gross_Sales]]*Sales_Data[[#This Row],[Discount]]</f>
        <v>374.04</v>
      </c>
      <c r="S927">
        <f>Sales_Data[[#This Row],[Gross_Sales]]-Sales_Data[[#This Row],[Discount_Amount]]</f>
        <v>3366.36</v>
      </c>
      <c r="T927">
        <f>Sales_Data[[#This Row],[Net Sales]]-Sales_Data[[#This Row],[Cost]]</f>
        <v>959.18000000000029</v>
      </c>
      <c r="U927" s="2">
        <f>Sales_Data[[#This Row],[Profit]]/Sales_Data[[#This Row],[Net Sales]]</f>
        <v>0.28493090459725051</v>
      </c>
      <c r="V927">
        <f>YEAR(Sales_Data[[#This Row],[Order_Date]])</f>
        <v>2025</v>
      </c>
      <c r="W927" t="str">
        <f>TEXT(Sales_Data[[#This Row],[Order_Date]],"mmm")</f>
        <v>Aug</v>
      </c>
      <c r="X927">
        <f>MONTH(Sales_Data[[#This Row],[Order_Date]])</f>
        <v>8</v>
      </c>
      <c r="Y927" t="str">
        <f>"Q"&amp;ROUNDUP(MONTH(Sales_Data[[#This Row],[Order_Date]])/3,0)</f>
        <v>Q3</v>
      </c>
    </row>
    <row r="928" spans="1:25" x14ac:dyDescent="0.3">
      <c r="A928" t="s">
        <v>1867</v>
      </c>
      <c r="B928" s="1">
        <v>45768</v>
      </c>
      <c r="C928" t="s">
        <v>1847</v>
      </c>
      <c r="D928" t="s">
        <v>47</v>
      </c>
      <c r="E928" t="s">
        <v>119</v>
      </c>
      <c r="F928" t="s">
        <v>120</v>
      </c>
      <c r="G928" t="s">
        <v>75</v>
      </c>
      <c r="H928" t="s">
        <v>185</v>
      </c>
      <c r="I928" t="s">
        <v>261</v>
      </c>
      <c r="J928">
        <v>2</v>
      </c>
      <c r="K928">
        <v>7692.94</v>
      </c>
      <c r="L928">
        <v>0.1</v>
      </c>
      <c r="M928">
        <v>11284.74</v>
      </c>
      <c r="N928" t="s">
        <v>52</v>
      </c>
      <c r="O928" t="s">
        <v>25</v>
      </c>
      <c r="P928" t="s">
        <v>26</v>
      </c>
      <c r="Q928">
        <f>Sales_Data[[#This Row],[Quantity]]*Sales_Data[[#This Row],[Unit_Price]]</f>
        <v>15385.88</v>
      </c>
      <c r="R928">
        <f>Sales_Data[[#This Row],[Gross_Sales]]*Sales_Data[[#This Row],[Discount]]</f>
        <v>1538.588</v>
      </c>
      <c r="S928">
        <f>Sales_Data[[#This Row],[Gross_Sales]]-Sales_Data[[#This Row],[Discount_Amount]]</f>
        <v>13847.291999999999</v>
      </c>
      <c r="T928">
        <f>Sales_Data[[#This Row],[Net Sales]]-Sales_Data[[#This Row],[Cost]]</f>
        <v>2562.5519999999997</v>
      </c>
      <c r="U928" s="2">
        <f>Sales_Data[[#This Row],[Profit]]/Sales_Data[[#This Row],[Net Sales]]</f>
        <v>0.18505798823336719</v>
      </c>
      <c r="V928">
        <f>YEAR(Sales_Data[[#This Row],[Order_Date]])</f>
        <v>2025</v>
      </c>
      <c r="W928" t="str">
        <f>TEXT(Sales_Data[[#This Row],[Order_Date]],"mmm")</f>
        <v>Apr</v>
      </c>
      <c r="X928">
        <f>MONTH(Sales_Data[[#This Row],[Order_Date]])</f>
        <v>4</v>
      </c>
      <c r="Y928" t="str">
        <f>"Q"&amp;ROUNDUP(MONTH(Sales_Data[[#This Row],[Order_Date]])/3,0)</f>
        <v>Q2</v>
      </c>
    </row>
    <row r="929" spans="1:25" x14ac:dyDescent="0.3">
      <c r="A929" t="s">
        <v>1868</v>
      </c>
      <c r="B929" s="1">
        <v>45691</v>
      </c>
      <c r="C929" t="s">
        <v>1869</v>
      </c>
      <c r="D929" t="s">
        <v>131</v>
      </c>
      <c r="E929" t="s">
        <v>119</v>
      </c>
      <c r="F929" t="s">
        <v>146</v>
      </c>
      <c r="G929" t="s">
        <v>41</v>
      </c>
      <c r="H929" t="s">
        <v>147</v>
      </c>
      <c r="I929" t="s">
        <v>369</v>
      </c>
      <c r="J929">
        <v>1</v>
      </c>
      <c r="K929">
        <v>7455.02</v>
      </c>
      <c r="L929">
        <v>0</v>
      </c>
      <c r="M929">
        <v>5971.41</v>
      </c>
      <c r="N929" t="s">
        <v>52</v>
      </c>
      <c r="O929" t="s">
        <v>35</v>
      </c>
      <c r="P929" t="s">
        <v>71</v>
      </c>
      <c r="Q929">
        <f>Sales_Data[[#This Row],[Quantity]]*Sales_Data[[#This Row],[Unit_Price]]</f>
        <v>7455.02</v>
      </c>
      <c r="R929">
        <f>Sales_Data[[#This Row],[Gross_Sales]]*Sales_Data[[#This Row],[Discount]]</f>
        <v>0</v>
      </c>
      <c r="S929">
        <f>Sales_Data[[#This Row],[Gross_Sales]]-Sales_Data[[#This Row],[Discount_Amount]]</f>
        <v>7455.02</v>
      </c>
      <c r="T929">
        <f>Sales_Data[[#This Row],[Net Sales]]-Sales_Data[[#This Row],[Cost]]</f>
        <v>1483.6100000000006</v>
      </c>
      <c r="U929" s="2">
        <f>Sales_Data[[#This Row],[Profit]]/Sales_Data[[#This Row],[Net Sales]]</f>
        <v>0.19900818508870541</v>
      </c>
      <c r="V929">
        <f>YEAR(Sales_Data[[#This Row],[Order_Date]])</f>
        <v>2025</v>
      </c>
      <c r="W929" t="str">
        <f>TEXT(Sales_Data[[#This Row],[Order_Date]],"mmm")</f>
        <v>Feb</v>
      </c>
      <c r="X929">
        <f>MONTH(Sales_Data[[#This Row],[Order_Date]])</f>
        <v>2</v>
      </c>
      <c r="Y929" t="str">
        <f>"Q"&amp;ROUNDUP(MONTH(Sales_Data[[#This Row],[Order_Date]])/3,0)</f>
        <v>Q1</v>
      </c>
    </row>
    <row r="930" spans="1:25" x14ac:dyDescent="0.3">
      <c r="A930" t="s">
        <v>1870</v>
      </c>
      <c r="B930" s="1">
        <v>45768</v>
      </c>
      <c r="C930" t="s">
        <v>1856</v>
      </c>
      <c r="D930" t="s">
        <v>662</v>
      </c>
      <c r="E930" t="s">
        <v>19</v>
      </c>
      <c r="F930" t="s">
        <v>81</v>
      </c>
      <c r="G930" t="s">
        <v>21</v>
      </c>
      <c r="H930" t="s">
        <v>230</v>
      </c>
      <c r="I930" t="s">
        <v>328</v>
      </c>
      <c r="J930">
        <v>3</v>
      </c>
      <c r="K930">
        <v>7552.04</v>
      </c>
      <c r="L930">
        <v>0.05</v>
      </c>
      <c r="M930">
        <v>18372.8</v>
      </c>
      <c r="N930" t="s">
        <v>52</v>
      </c>
      <c r="O930" t="s">
        <v>53</v>
      </c>
      <c r="P930" t="s">
        <v>71</v>
      </c>
      <c r="Q930">
        <f>Sales_Data[[#This Row],[Quantity]]*Sales_Data[[#This Row],[Unit_Price]]</f>
        <v>22656.12</v>
      </c>
      <c r="R930">
        <f>Sales_Data[[#This Row],[Gross_Sales]]*Sales_Data[[#This Row],[Discount]]</f>
        <v>1132.806</v>
      </c>
      <c r="S930">
        <f>Sales_Data[[#This Row],[Gross_Sales]]-Sales_Data[[#This Row],[Discount_Amount]]</f>
        <v>21523.313999999998</v>
      </c>
      <c r="T930">
        <f>Sales_Data[[#This Row],[Net Sales]]-Sales_Data[[#This Row],[Cost]]</f>
        <v>3150.5139999999992</v>
      </c>
      <c r="U930" s="2">
        <f>Sales_Data[[#This Row],[Profit]]/Sales_Data[[#This Row],[Net Sales]]</f>
        <v>0.14637680795810531</v>
      </c>
      <c r="V930">
        <f>YEAR(Sales_Data[[#This Row],[Order_Date]])</f>
        <v>2025</v>
      </c>
      <c r="W930" t="str">
        <f>TEXT(Sales_Data[[#This Row],[Order_Date]],"mmm")</f>
        <v>Apr</v>
      </c>
      <c r="X930">
        <f>MONTH(Sales_Data[[#This Row],[Order_Date]])</f>
        <v>4</v>
      </c>
      <c r="Y930" t="str">
        <f>"Q"&amp;ROUNDUP(MONTH(Sales_Data[[#This Row],[Order_Date]])/3,0)</f>
        <v>Q2</v>
      </c>
    </row>
    <row r="931" spans="1:25" x14ac:dyDescent="0.3">
      <c r="A931" t="s">
        <v>1871</v>
      </c>
      <c r="B931" s="1">
        <v>45921</v>
      </c>
      <c r="C931" t="s">
        <v>1872</v>
      </c>
      <c r="D931" t="s">
        <v>141</v>
      </c>
      <c r="E931" t="s">
        <v>19</v>
      </c>
      <c r="F931" t="s">
        <v>81</v>
      </c>
      <c r="G931" t="s">
        <v>75</v>
      </c>
      <c r="H931" t="s">
        <v>114</v>
      </c>
      <c r="I931" t="s">
        <v>115</v>
      </c>
      <c r="J931">
        <v>2</v>
      </c>
      <c r="K931">
        <v>10882.91</v>
      </c>
      <c r="L931">
        <v>0</v>
      </c>
      <c r="M931">
        <v>17509.009999999998</v>
      </c>
      <c r="N931" t="s">
        <v>52</v>
      </c>
      <c r="O931" t="s">
        <v>53</v>
      </c>
      <c r="P931" t="s">
        <v>71</v>
      </c>
      <c r="Q931">
        <f>Sales_Data[[#This Row],[Quantity]]*Sales_Data[[#This Row],[Unit_Price]]</f>
        <v>21765.82</v>
      </c>
      <c r="R931">
        <f>Sales_Data[[#This Row],[Gross_Sales]]*Sales_Data[[#This Row],[Discount]]</f>
        <v>0</v>
      </c>
      <c r="S931">
        <f>Sales_Data[[#This Row],[Gross_Sales]]-Sales_Data[[#This Row],[Discount_Amount]]</f>
        <v>21765.82</v>
      </c>
      <c r="T931">
        <f>Sales_Data[[#This Row],[Net Sales]]-Sales_Data[[#This Row],[Cost]]</f>
        <v>4256.8100000000013</v>
      </c>
      <c r="U931" s="2">
        <f>Sales_Data[[#This Row],[Profit]]/Sales_Data[[#This Row],[Net Sales]]</f>
        <v>0.19557315093113889</v>
      </c>
      <c r="V931">
        <f>YEAR(Sales_Data[[#This Row],[Order_Date]])</f>
        <v>2025</v>
      </c>
      <c r="W931" t="str">
        <f>TEXT(Sales_Data[[#This Row],[Order_Date]],"mmm")</f>
        <v>Sep</v>
      </c>
      <c r="X931">
        <f>MONTH(Sales_Data[[#This Row],[Order_Date]])</f>
        <v>9</v>
      </c>
      <c r="Y931" t="str">
        <f>"Q"&amp;ROUNDUP(MONTH(Sales_Data[[#This Row],[Order_Date]])/3,0)</f>
        <v>Q3</v>
      </c>
    </row>
    <row r="932" spans="1:25" x14ac:dyDescent="0.3">
      <c r="A932" t="s">
        <v>1873</v>
      </c>
      <c r="B932" s="1">
        <v>45893</v>
      </c>
      <c r="C932" t="s">
        <v>1665</v>
      </c>
      <c r="D932" t="s">
        <v>277</v>
      </c>
      <c r="E932" t="s">
        <v>19</v>
      </c>
      <c r="F932" t="s">
        <v>66</v>
      </c>
      <c r="G932" t="s">
        <v>21</v>
      </c>
      <c r="H932" t="s">
        <v>127</v>
      </c>
      <c r="I932" t="s">
        <v>128</v>
      </c>
      <c r="J932">
        <v>1</v>
      </c>
      <c r="K932">
        <v>5160.38</v>
      </c>
      <c r="L932">
        <v>0.2</v>
      </c>
      <c r="M932">
        <v>2683.37</v>
      </c>
      <c r="N932" t="s">
        <v>52</v>
      </c>
      <c r="O932" t="s">
        <v>35</v>
      </c>
      <c r="P932" t="s">
        <v>71</v>
      </c>
      <c r="Q932">
        <f>Sales_Data[[#This Row],[Quantity]]*Sales_Data[[#This Row],[Unit_Price]]</f>
        <v>5160.38</v>
      </c>
      <c r="R932">
        <f>Sales_Data[[#This Row],[Gross_Sales]]*Sales_Data[[#This Row],[Discount]]</f>
        <v>1032.076</v>
      </c>
      <c r="S932">
        <f>Sales_Data[[#This Row],[Gross_Sales]]-Sales_Data[[#This Row],[Discount_Amount]]</f>
        <v>4128.3040000000001</v>
      </c>
      <c r="T932">
        <f>Sales_Data[[#This Row],[Net Sales]]-Sales_Data[[#This Row],[Cost]]</f>
        <v>1444.9340000000002</v>
      </c>
      <c r="U932" s="2">
        <f>Sales_Data[[#This Row],[Profit]]/Sales_Data[[#This Row],[Net Sales]]</f>
        <v>0.35000668555416464</v>
      </c>
      <c r="V932">
        <f>YEAR(Sales_Data[[#This Row],[Order_Date]])</f>
        <v>2025</v>
      </c>
      <c r="W932" t="str">
        <f>TEXT(Sales_Data[[#This Row],[Order_Date]],"mmm")</f>
        <v>Aug</v>
      </c>
      <c r="X932">
        <f>MONTH(Sales_Data[[#This Row],[Order_Date]])</f>
        <v>8</v>
      </c>
      <c r="Y932" t="str">
        <f>"Q"&amp;ROUNDUP(MONTH(Sales_Data[[#This Row],[Order_Date]])/3,0)</f>
        <v>Q3</v>
      </c>
    </row>
    <row r="933" spans="1:25" x14ac:dyDescent="0.3">
      <c r="A933" t="s">
        <v>1874</v>
      </c>
      <c r="B933" s="1">
        <v>45740</v>
      </c>
      <c r="C933" t="s">
        <v>1875</v>
      </c>
      <c r="D933" t="s">
        <v>685</v>
      </c>
      <c r="E933" t="s">
        <v>39</v>
      </c>
      <c r="F933" t="s">
        <v>107</v>
      </c>
      <c r="G933" t="s">
        <v>32</v>
      </c>
      <c r="H933" t="s">
        <v>50</v>
      </c>
      <c r="I933" t="s">
        <v>58</v>
      </c>
      <c r="J933">
        <v>1</v>
      </c>
      <c r="K933">
        <v>4953.0200000000004</v>
      </c>
      <c r="L933">
        <v>0</v>
      </c>
      <c r="M933">
        <v>3997.84</v>
      </c>
      <c r="N933" t="s">
        <v>83</v>
      </c>
      <c r="O933" t="s">
        <v>35</v>
      </c>
      <c r="P933" t="s">
        <v>44</v>
      </c>
      <c r="Q933">
        <f>Sales_Data[[#This Row],[Quantity]]*Sales_Data[[#This Row],[Unit_Price]]</f>
        <v>4953.0200000000004</v>
      </c>
      <c r="R933">
        <f>Sales_Data[[#This Row],[Gross_Sales]]*Sales_Data[[#This Row],[Discount]]</f>
        <v>0</v>
      </c>
      <c r="S933">
        <f>Sales_Data[[#This Row],[Gross_Sales]]-Sales_Data[[#This Row],[Discount_Amount]]</f>
        <v>4953.0200000000004</v>
      </c>
      <c r="T933">
        <f>Sales_Data[[#This Row],[Net Sales]]-Sales_Data[[#This Row],[Cost]]</f>
        <v>955.18000000000029</v>
      </c>
      <c r="U933" s="2">
        <f>Sales_Data[[#This Row],[Profit]]/Sales_Data[[#This Row],[Net Sales]]</f>
        <v>0.19284799980617889</v>
      </c>
      <c r="V933">
        <f>YEAR(Sales_Data[[#This Row],[Order_Date]])</f>
        <v>2025</v>
      </c>
      <c r="W933" t="str">
        <f>TEXT(Sales_Data[[#This Row],[Order_Date]],"mmm")</f>
        <v>Mar</v>
      </c>
      <c r="X933">
        <f>MONTH(Sales_Data[[#This Row],[Order_Date]])</f>
        <v>3</v>
      </c>
      <c r="Y933" t="str">
        <f>"Q"&amp;ROUNDUP(MONTH(Sales_Data[[#This Row],[Order_Date]])/3,0)</f>
        <v>Q1</v>
      </c>
    </row>
    <row r="934" spans="1:25" x14ac:dyDescent="0.3">
      <c r="A934" t="s">
        <v>1876</v>
      </c>
      <c r="B934" s="1">
        <v>45699</v>
      </c>
      <c r="C934" t="s">
        <v>1877</v>
      </c>
      <c r="D934" t="s">
        <v>359</v>
      </c>
      <c r="E934" t="s">
        <v>48</v>
      </c>
      <c r="F934" t="s">
        <v>132</v>
      </c>
      <c r="G934" t="s">
        <v>32</v>
      </c>
      <c r="H934" t="s">
        <v>50</v>
      </c>
      <c r="I934" t="s">
        <v>51</v>
      </c>
      <c r="J934">
        <v>2</v>
      </c>
      <c r="K934">
        <v>21123.200000000001</v>
      </c>
      <c r="L934">
        <v>0</v>
      </c>
      <c r="M934">
        <v>26520</v>
      </c>
      <c r="N934" t="s">
        <v>109</v>
      </c>
      <c r="O934" t="s">
        <v>35</v>
      </c>
      <c r="P934" t="s">
        <v>44</v>
      </c>
      <c r="Q934">
        <f>Sales_Data[[#This Row],[Quantity]]*Sales_Data[[#This Row],[Unit_Price]]</f>
        <v>42246.400000000001</v>
      </c>
      <c r="R934">
        <f>Sales_Data[[#This Row],[Gross_Sales]]*Sales_Data[[#This Row],[Discount]]</f>
        <v>0</v>
      </c>
      <c r="S934">
        <f>Sales_Data[[#This Row],[Gross_Sales]]-Sales_Data[[#This Row],[Discount_Amount]]</f>
        <v>42246.400000000001</v>
      </c>
      <c r="T934">
        <f>Sales_Data[[#This Row],[Net Sales]]-Sales_Data[[#This Row],[Cost]]</f>
        <v>15726.400000000001</v>
      </c>
      <c r="U934" s="2">
        <f>Sales_Data[[#This Row],[Profit]]/Sales_Data[[#This Row],[Net Sales]]</f>
        <v>0.37225420390849873</v>
      </c>
      <c r="V934">
        <f>YEAR(Sales_Data[[#This Row],[Order_Date]])</f>
        <v>2025</v>
      </c>
      <c r="W934" t="str">
        <f>TEXT(Sales_Data[[#This Row],[Order_Date]],"mmm")</f>
        <v>Feb</v>
      </c>
      <c r="X934">
        <f>MONTH(Sales_Data[[#This Row],[Order_Date]])</f>
        <v>2</v>
      </c>
      <c r="Y934" t="str">
        <f>"Q"&amp;ROUNDUP(MONTH(Sales_Data[[#This Row],[Order_Date]])/3,0)</f>
        <v>Q1</v>
      </c>
    </row>
    <row r="935" spans="1:25" x14ac:dyDescent="0.3">
      <c r="A935" t="s">
        <v>1878</v>
      </c>
      <c r="B935" s="1">
        <v>45758</v>
      </c>
      <c r="C935" t="s">
        <v>548</v>
      </c>
      <c r="D935" t="s">
        <v>238</v>
      </c>
      <c r="E935" t="s">
        <v>48</v>
      </c>
      <c r="F935" t="s">
        <v>132</v>
      </c>
      <c r="G935" t="s">
        <v>32</v>
      </c>
      <c r="H935" t="s">
        <v>50</v>
      </c>
      <c r="I935" t="s">
        <v>51</v>
      </c>
      <c r="J935">
        <v>1</v>
      </c>
      <c r="K935">
        <v>55099</v>
      </c>
      <c r="L935">
        <v>0.05</v>
      </c>
      <c r="M935">
        <v>40099.550000000003</v>
      </c>
      <c r="N935" t="s">
        <v>109</v>
      </c>
      <c r="O935" t="s">
        <v>35</v>
      </c>
      <c r="P935" t="s">
        <v>44</v>
      </c>
      <c r="Q935">
        <f>Sales_Data[[#This Row],[Quantity]]*Sales_Data[[#This Row],[Unit_Price]]</f>
        <v>55099</v>
      </c>
      <c r="R935">
        <f>Sales_Data[[#This Row],[Gross_Sales]]*Sales_Data[[#This Row],[Discount]]</f>
        <v>2754.9500000000003</v>
      </c>
      <c r="S935">
        <f>Sales_Data[[#This Row],[Gross_Sales]]-Sales_Data[[#This Row],[Discount_Amount]]</f>
        <v>52344.05</v>
      </c>
      <c r="T935">
        <f>Sales_Data[[#This Row],[Net Sales]]-Sales_Data[[#This Row],[Cost]]</f>
        <v>12244.5</v>
      </c>
      <c r="U935" s="2">
        <f>Sales_Data[[#This Row],[Profit]]/Sales_Data[[#This Row],[Net Sales]]</f>
        <v>0.23392343542389249</v>
      </c>
      <c r="V935">
        <f>YEAR(Sales_Data[[#This Row],[Order_Date]])</f>
        <v>2025</v>
      </c>
      <c r="W935" t="str">
        <f>TEXT(Sales_Data[[#This Row],[Order_Date]],"mmm")</f>
        <v>Apr</v>
      </c>
      <c r="X935">
        <f>MONTH(Sales_Data[[#This Row],[Order_Date]])</f>
        <v>4</v>
      </c>
      <c r="Y935" t="str">
        <f>"Q"&amp;ROUNDUP(MONTH(Sales_Data[[#This Row],[Order_Date]])/3,0)</f>
        <v>Q2</v>
      </c>
    </row>
    <row r="936" spans="1:25" x14ac:dyDescent="0.3">
      <c r="A936" t="s">
        <v>1879</v>
      </c>
      <c r="B936" s="1">
        <v>45663</v>
      </c>
      <c r="C936" t="s">
        <v>1880</v>
      </c>
      <c r="D936" t="s">
        <v>241</v>
      </c>
      <c r="E936" t="s">
        <v>19</v>
      </c>
      <c r="F936" t="s">
        <v>20</v>
      </c>
      <c r="G936" t="s">
        <v>21</v>
      </c>
      <c r="H936" t="s">
        <v>127</v>
      </c>
      <c r="I936" t="s">
        <v>314</v>
      </c>
      <c r="J936">
        <v>2</v>
      </c>
      <c r="K936">
        <v>4460.76</v>
      </c>
      <c r="L936">
        <v>0.15</v>
      </c>
      <c r="M936">
        <v>6022.34</v>
      </c>
      <c r="N936" t="s">
        <v>109</v>
      </c>
      <c r="O936" t="s">
        <v>35</v>
      </c>
      <c r="P936" t="s">
        <v>71</v>
      </c>
      <c r="Q936">
        <f>Sales_Data[[#This Row],[Quantity]]*Sales_Data[[#This Row],[Unit_Price]]</f>
        <v>8921.52</v>
      </c>
      <c r="R936">
        <f>Sales_Data[[#This Row],[Gross_Sales]]*Sales_Data[[#This Row],[Discount]]</f>
        <v>1338.2280000000001</v>
      </c>
      <c r="S936">
        <f>Sales_Data[[#This Row],[Gross_Sales]]-Sales_Data[[#This Row],[Discount_Amount]]</f>
        <v>7583.2920000000004</v>
      </c>
      <c r="T936">
        <f>Sales_Data[[#This Row],[Net Sales]]-Sales_Data[[#This Row],[Cost]]</f>
        <v>1560.9520000000002</v>
      </c>
      <c r="U936" s="2">
        <f>Sales_Data[[#This Row],[Profit]]/Sales_Data[[#This Row],[Net Sales]]</f>
        <v>0.20584094612207998</v>
      </c>
      <c r="V936">
        <f>YEAR(Sales_Data[[#This Row],[Order_Date]])</f>
        <v>2025</v>
      </c>
      <c r="W936" t="str">
        <f>TEXT(Sales_Data[[#This Row],[Order_Date]],"mmm")</f>
        <v>Jan</v>
      </c>
      <c r="X936">
        <f>MONTH(Sales_Data[[#This Row],[Order_Date]])</f>
        <v>1</v>
      </c>
      <c r="Y936" t="str">
        <f>"Q"&amp;ROUNDUP(MONTH(Sales_Data[[#This Row],[Order_Date]])/3,0)</f>
        <v>Q1</v>
      </c>
    </row>
    <row r="937" spans="1:25" x14ac:dyDescent="0.3">
      <c r="A937" t="s">
        <v>1881</v>
      </c>
      <c r="B937" s="1">
        <v>45837</v>
      </c>
      <c r="C937" t="s">
        <v>1515</v>
      </c>
      <c r="D937" t="s">
        <v>857</v>
      </c>
      <c r="E937" t="s">
        <v>48</v>
      </c>
      <c r="F937" t="s">
        <v>152</v>
      </c>
      <c r="G937" t="s">
        <v>67</v>
      </c>
      <c r="H937" t="s">
        <v>88</v>
      </c>
      <c r="I937" t="s">
        <v>89</v>
      </c>
      <c r="J937">
        <v>2</v>
      </c>
      <c r="K937">
        <v>2440.02</v>
      </c>
      <c r="L937">
        <v>0.05</v>
      </c>
      <c r="M937">
        <v>3868.98</v>
      </c>
      <c r="N937" t="s">
        <v>109</v>
      </c>
      <c r="O937" t="s">
        <v>35</v>
      </c>
      <c r="P937" t="s">
        <v>26</v>
      </c>
      <c r="Q937">
        <f>Sales_Data[[#This Row],[Quantity]]*Sales_Data[[#This Row],[Unit_Price]]</f>
        <v>4880.04</v>
      </c>
      <c r="R937">
        <f>Sales_Data[[#This Row],[Gross_Sales]]*Sales_Data[[#This Row],[Discount]]</f>
        <v>244.00200000000001</v>
      </c>
      <c r="S937">
        <f>Sales_Data[[#This Row],[Gross_Sales]]-Sales_Data[[#This Row],[Discount_Amount]]</f>
        <v>4636.0379999999996</v>
      </c>
      <c r="T937">
        <f>Sales_Data[[#This Row],[Net Sales]]-Sales_Data[[#This Row],[Cost]]</f>
        <v>767.05799999999954</v>
      </c>
      <c r="U937" s="2">
        <f>Sales_Data[[#This Row],[Profit]]/Sales_Data[[#This Row],[Net Sales]]</f>
        <v>0.16545550316886953</v>
      </c>
      <c r="V937">
        <f>YEAR(Sales_Data[[#This Row],[Order_Date]])</f>
        <v>2025</v>
      </c>
      <c r="W937" t="str">
        <f>TEXT(Sales_Data[[#This Row],[Order_Date]],"mmm")</f>
        <v>Jun</v>
      </c>
      <c r="X937">
        <f>MONTH(Sales_Data[[#This Row],[Order_Date]])</f>
        <v>6</v>
      </c>
      <c r="Y937" t="str">
        <f>"Q"&amp;ROUNDUP(MONTH(Sales_Data[[#This Row],[Order_Date]])/3,0)</f>
        <v>Q2</v>
      </c>
    </row>
    <row r="938" spans="1:25" x14ac:dyDescent="0.3">
      <c r="A938" t="s">
        <v>1882</v>
      </c>
      <c r="B938" s="1">
        <v>45939</v>
      </c>
      <c r="C938" t="s">
        <v>1883</v>
      </c>
      <c r="D938" t="s">
        <v>168</v>
      </c>
      <c r="E938" t="s">
        <v>39</v>
      </c>
      <c r="F938" t="s">
        <v>405</v>
      </c>
      <c r="G938" t="s">
        <v>21</v>
      </c>
      <c r="H938" t="s">
        <v>230</v>
      </c>
      <c r="I938" t="s">
        <v>231</v>
      </c>
      <c r="J938">
        <v>2</v>
      </c>
      <c r="K938">
        <v>2172.15</v>
      </c>
      <c r="L938">
        <v>0.1</v>
      </c>
      <c r="M938">
        <v>3034.68</v>
      </c>
      <c r="N938" t="s">
        <v>24</v>
      </c>
      <c r="O938" t="s">
        <v>35</v>
      </c>
      <c r="P938" t="s">
        <v>26</v>
      </c>
      <c r="Q938">
        <f>Sales_Data[[#This Row],[Quantity]]*Sales_Data[[#This Row],[Unit_Price]]</f>
        <v>4344.3</v>
      </c>
      <c r="R938">
        <f>Sales_Data[[#This Row],[Gross_Sales]]*Sales_Data[[#This Row],[Discount]]</f>
        <v>434.43000000000006</v>
      </c>
      <c r="S938">
        <f>Sales_Data[[#This Row],[Gross_Sales]]-Sales_Data[[#This Row],[Discount_Amount]]</f>
        <v>3909.87</v>
      </c>
      <c r="T938">
        <f>Sales_Data[[#This Row],[Net Sales]]-Sales_Data[[#This Row],[Cost]]</f>
        <v>875.19</v>
      </c>
      <c r="U938" s="2">
        <f>Sales_Data[[#This Row],[Profit]]/Sales_Data[[#This Row],[Net Sales]]</f>
        <v>0.2238412018813925</v>
      </c>
      <c r="V938">
        <f>YEAR(Sales_Data[[#This Row],[Order_Date]])</f>
        <v>2025</v>
      </c>
      <c r="W938" t="str">
        <f>TEXT(Sales_Data[[#This Row],[Order_Date]],"mmm")</f>
        <v>Oct</v>
      </c>
      <c r="X938">
        <f>MONTH(Sales_Data[[#This Row],[Order_Date]])</f>
        <v>10</v>
      </c>
      <c r="Y938" t="str">
        <f>"Q"&amp;ROUNDUP(MONTH(Sales_Data[[#This Row],[Order_Date]])/3,0)</f>
        <v>Q4</v>
      </c>
    </row>
    <row r="939" spans="1:25" x14ac:dyDescent="0.3">
      <c r="A939" t="s">
        <v>1884</v>
      </c>
      <c r="B939" s="1">
        <v>45977</v>
      </c>
      <c r="C939" t="s">
        <v>1706</v>
      </c>
      <c r="D939" t="s">
        <v>916</v>
      </c>
      <c r="E939" t="s">
        <v>39</v>
      </c>
      <c r="F939" t="s">
        <v>40</v>
      </c>
      <c r="G939" t="s">
        <v>75</v>
      </c>
      <c r="H939" t="s">
        <v>76</v>
      </c>
      <c r="I939" t="s">
        <v>77</v>
      </c>
      <c r="J939">
        <v>2</v>
      </c>
      <c r="K939">
        <v>1660.95</v>
      </c>
      <c r="L939">
        <v>0.1</v>
      </c>
      <c r="M939">
        <v>2347.34</v>
      </c>
      <c r="N939" t="s">
        <v>52</v>
      </c>
      <c r="O939" t="s">
        <v>35</v>
      </c>
      <c r="P939" t="s">
        <v>44</v>
      </c>
      <c r="Q939">
        <f>Sales_Data[[#This Row],[Quantity]]*Sales_Data[[#This Row],[Unit_Price]]</f>
        <v>3321.9</v>
      </c>
      <c r="R939">
        <f>Sales_Data[[#This Row],[Gross_Sales]]*Sales_Data[[#This Row],[Discount]]</f>
        <v>332.19000000000005</v>
      </c>
      <c r="S939">
        <f>Sales_Data[[#This Row],[Gross_Sales]]-Sales_Data[[#This Row],[Discount_Amount]]</f>
        <v>2989.71</v>
      </c>
      <c r="T939">
        <f>Sales_Data[[#This Row],[Net Sales]]-Sales_Data[[#This Row],[Cost]]</f>
        <v>642.36999999999989</v>
      </c>
      <c r="U939" s="2">
        <f>Sales_Data[[#This Row],[Profit]]/Sales_Data[[#This Row],[Net Sales]]</f>
        <v>0.21486030417665924</v>
      </c>
      <c r="V939">
        <f>YEAR(Sales_Data[[#This Row],[Order_Date]])</f>
        <v>2025</v>
      </c>
      <c r="W939" t="str">
        <f>TEXT(Sales_Data[[#This Row],[Order_Date]],"mmm")</f>
        <v>Nov</v>
      </c>
      <c r="X939">
        <f>MONTH(Sales_Data[[#This Row],[Order_Date]])</f>
        <v>11</v>
      </c>
      <c r="Y939" t="str">
        <f>"Q"&amp;ROUNDUP(MONTH(Sales_Data[[#This Row],[Order_Date]])/3,0)</f>
        <v>Q4</v>
      </c>
    </row>
    <row r="940" spans="1:25" x14ac:dyDescent="0.3">
      <c r="A940" t="s">
        <v>1885</v>
      </c>
      <c r="B940" s="1">
        <v>45883</v>
      </c>
      <c r="C940" t="s">
        <v>1886</v>
      </c>
      <c r="D940" t="s">
        <v>404</v>
      </c>
      <c r="E940" t="s">
        <v>19</v>
      </c>
      <c r="F940" t="s">
        <v>113</v>
      </c>
      <c r="G940" t="s">
        <v>67</v>
      </c>
      <c r="H940" t="s">
        <v>133</v>
      </c>
      <c r="I940" t="s">
        <v>138</v>
      </c>
      <c r="J940">
        <v>2</v>
      </c>
      <c r="K940">
        <v>9493.36</v>
      </c>
      <c r="L940">
        <v>0.1</v>
      </c>
      <c r="M940">
        <v>11270.34</v>
      </c>
      <c r="N940" t="s">
        <v>52</v>
      </c>
      <c r="O940" t="s">
        <v>53</v>
      </c>
      <c r="P940" t="s">
        <v>26</v>
      </c>
      <c r="Q940">
        <f>Sales_Data[[#This Row],[Quantity]]*Sales_Data[[#This Row],[Unit_Price]]</f>
        <v>18986.72</v>
      </c>
      <c r="R940">
        <f>Sales_Data[[#This Row],[Gross_Sales]]*Sales_Data[[#This Row],[Discount]]</f>
        <v>1898.6720000000003</v>
      </c>
      <c r="S940">
        <f>Sales_Data[[#This Row],[Gross_Sales]]-Sales_Data[[#This Row],[Discount_Amount]]</f>
        <v>17088.048000000003</v>
      </c>
      <c r="T940">
        <f>Sales_Data[[#This Row],[Net Sales]]-Sales_Data[[#This Row],[Cost]]</f>
        <v>5817.7080000000024</v>
      </c>
      <c r="U940" s="2">
        <f>Sales_Data[[#This Row],[Profit]]/Sales_Data[[#This Row],[Net Sales]]</f>
        <v>0.34045480209325263</v>
      </c>
      <c r="V940">
        <f>YEAR(Sales_Data[[#This Row],[Order_Date]])</f>
        <v>2025</v>
      </c>
      <c r="W940" t="str">
        <f>TEXT(Sales_Data[[#This Row],[Order_Date]],"mmm")</f>
        <v>Aug</v>
      </c>
      <c r="X940">
        <f>MONTH(Sales_Data[[#This Row],[Order_Date]])</f>
        <v>8</v>
      </c>
      <c r="Y940" t="str">
        <f>"Q"&amp;ROUNDUP(MONTH(Sales_Data[[#This Row],[Order_Date]])/3,0)</f>
        <v>Q3</v>
      </c>
    </row>
    <row r="941" spans="1:25" x14ac:dyDescent="0.3">
      <c r="A941" t="s">
        <v>1887</v>
      </c>
      <c r="B941" s="1">
        <v>45972</v>
      </c>
      <c r="C941" t="s">
        <v>1787</v>
      </c>
      <c r="D941" t="s">
        <v>366</v>
      </c>
      <c r="E941" t="s">
        <v>19</v>
      </c>
      <c r="F941" t="s">
        <v>20</v>
      </c>
      <c r="G941" t="s">
        <v>41</v>
      </c>
      <c r="H941" t="s">
        <v>102</v>
      </c>
      <c r="I941" t="s">
        <v>388</v>
      </c>
      <c r="J941">
        <v>1</v>
      </c>
      <c r="K941">
        <v>4224.07</v>
      </c>
      <c r="L941">
        <v>0.15</v>
      </c>
      <c r="M941">
        <v>2284.3200000000002</v>
      </c>
      <c r="N941" t="s">
        <v>24</v>
      </c>
      <c r="O941" t="s">
        <v>25</v>
      </c>
      <c r="P941" t="s">
        <v>44</v>
      </c>
      <c r="Q941">
        <f>Sales_Data[[#This Row],[Quantity]]*Sales_Data[[#This Row],[Unit_Price]]</f>
        <v>4224.07</v>
      </c>
      <c r="R941">
        <f>Sales_Data[[#This Row],[Gross_Sales]]*Sales_Data[[#This Row],[Discount]]</f>
        <v>633.61049999999989</v>
      </c>
      <c r="S941">
        <f>Sales_Data[[#This Row],[Gross_Sales]]-Sales_Data[[#This Row],[Discount_Amount]]</f>
        <v>3590.4594999999999</v>
      </c>
      <c r="T941">
        <f>Sales_Data[[#This Row],[Net Sales]]-Sales_Data[[#This Row],[Cost]]</f>
        <v>1306.1394999999998</v>
      </c>
      <c r="U941" s="2">
        <f>Sales_Data[[#This Row],[Profit]]/Sales_Data[[#This Row],[Net Sales]]</f>
        <v>0.36378059688460485</v>
      </c>
      <c r="V941">
        <f>YEAR(Sales_Data[[#This Row],[Order_Date]])</f>
        <v>2025</v>
      </c>
      <c r="W941" t="str">
        <f>TEXT(Sales_Data[[#This Row],[Order_Date]],"mmm")</f>
        <v>Nov</v>
      </c>
      <c r="X941">
        <f>MONTH(Sales_Data[[#This Row],[Order_Date]])</f>
        <v>11</v>
      </c>
      <c r="Y941" t="str">
        <f>"Q"&amp;ROUNDUP(MONTH(Sales_Data[[#This Row],[Order_Date]])/3,0)</f>
        <v>Q4</v>
      </c>
    </row>
    <row r="942" spans="1:25" x14ac:dyDescent="0.3">
      <c r="A942" t="s">
        <v>1888</v>
      </c>
      <c r="B942" s="1">
        <v>46022</v>
      </c>
      <c r="C942" t="s">
        <v>740</v>
      </c>
      <c r="D942" t="s">
        <v>1055</v>
      </c>
      <c r="E942" t="s">
        <v>119</v>
      </c>
      <c r="F942" t="s">
        <v>184</v>
      </c>
      <c r="G942" t="s">
        <v>75</v>
      </c>
      <c r="H942" t="s">
        <v>76</v>
      </c>
      <c r="I942" t="s">
        <v>108</v>
      </c>
      <c r="J942">
        <v>1</v>
      </c>
      <c r="K942">
        <v>6987.11</v>
      </c>
      <c r="L942">
        <v>0</v>
      </c>
      <c r="M942">
        <v>4517.17</v>
      </c>
      <c r="N942" t="s">
        <v>52</v>
      </c>
      <c r="O942" t="s">
        <v>25</v>
      </c>
      <c r="P942" t="s">
        <v>71</v>
      </c>
      <c r="Q942">
        <f>Sales_Data[[#This Row],[Quantity]]*Sales_Data[[#This Row],[Unit_Price]]</f>
        <v>6987.11</v>
      </c>
      <c r="R942">
        <f>Sales_Data[[#This Row],[Gross_Sales]]*Sales_Data[[#This Row],[Discount]]</f>
        <v>0</v>
      </c>
      <c r="S942">
        <f>Sales_Data[[#This Row],[Gross_Sales]]-Sales_Data[[#This Row],[Discount_Amount]]</f>
        <v>6987.11</v>
      </c>
      <c r="T942">
        <f>Sales_Data[[#This Row],[Net Sales]]-Sales_Data[[#This Row],[Cost]]</f>
        <v>2469.9399999999996</v>
      </c>
      <c r="U942" s="2">
        <f>Sales_Data[[#This Row],[Profit]]/Sales_Data[[#This Row],[Net Sales]]</f>
        <v>0.35349951553646641</v>
      </c>
      <c r="V942">
        <f>YEAR(Sales_Data[[#This Row],[Order_Date]])</f>
        <v>2025</v>
      </c>
      <c r="W942" t="str">
        <f>TEXT(Sales_Data[[#This Row],[Order_Date]],"mmm")</f>
        <v>Dec</v>
      </c>
      <c r="X942">
        <f>MONTH(Sales_Data[[#This Row],[Order_Date]])</f>
        <v>12</v>
      </c>
      <c r="Y942" t="str">
        <f>"Q"&amp;ROUNDUP(MONTH(Sales_Data[[#This Row],[Order_Date]])/3,0)</f>
        <v>Q4</v>
      </c>
    </row>
    <row r="943" spans="1:25" x14ac:dyDescent="0.3">
      <c r="A943" t="s">
        <v>1889</v>
      </c>
      <c r="B943" s="1">
        <v>45886</v>
      </c>
      <c r="C943" t="s">
        <v>1890</v>
      </c>
      <c r="D943" t="s">
        <v>1004</v>
      </c>
      <c r="E943" t="s">
        <v>48</v>
      </c>
      <c r="F943" t="s">
        <v>49</v>
      </c>
      <c r="G943" t="s">
        <v>75</v>
      </c>
      <c r="H943" t="s">
        <v>76</v>
      </c>
      <c r="I943" t="s">
        <v>77</v>
      </c>
      <c r="J943">
        <v>2</v>
      </c>
      <c r="K943">
        <v>16827.04</v>
      </c>
      <c r="L943">
        <v>0.15</v>
      </c>
      <c r="M943">
        <v>19445.669999999998</v>
      </c>
      <c r="N943" t="s">
        <v>24</v>
      </c>
      <c r="O943" t="s">
        <v>25</v>
      </c>
      <c r="P943" t="s">
        <v>71</v>
      </c>
      <c r="Q943">
        <f>Sales_Data[[#This Row],[Quantity]]*Sales_Data[[#This Row],[Unit_Price]]</f>
        <v>33654.080000000002</v>
      </c>
      <c r="R943">
        <f>Sales_Data[[#This Row],[Gross_Sales]]*Sales_Data[[#This Row],[Discount]]</f>
        <v>5048.1120000000001</v>
      </c>
      <c r="S943">
        <f>Sales_Data[[#This Row],[Gross_Sales]]-Sales_Data[[#This Row],[Discount_Amount]]</f>
        <v>28605.968000000001</v>
      </c>
      <c r="T943">
        <f>Sales_Data[[#This Row],[Net Sales]]-Sales_Data[[#This Row],[Cost]]</f>
        <v>9160.2980000000025</v>
      </c>
      <c r="U943" s="2">
        <f>Sales_Data[[#This Row],[Profit]]/Sales_Data[[#This Row],[Net Sales]]</f>
        <v>0.32022331843481061</v>
      </c>
      <c r="V943">
        <f>YEAR(Sales_Data[[#This Row],[Order_Date]])</f>
        <v>2025</v>
      </c>
      <c r="W943" t="str">
        <f>TEXT(Sales_Data[[#This Row],[Order_Date]],"mmm")</f>
        <v>Aug</v>
      </c>
      <c r="X943">
        <f>MONTH(Sales_Data[[#This Row],[Order_Date]])</f>
        <v>8</v>
      </c>
      <c r="Y943" t="str">
        <f>"Q"&amp;ROUNDUP(MONTH(Sales_Data[[#This Row],[Order_Date]])/3,0)</f>
        <v>Q3</v>
      </c>
    </row>
    <row r="944" spans="1:25" x14ac:dyDescent="0.3">
      <c r="A944" t="s">
        <v>1891</v>
      </c>
      <c r="B944" s="1">
        <v>45946</v>
      </c>
      <c r="C944" t="s">
        <v>1892</v>
      </c>
      <c r="D944" t="s">
        <v>422</v>
      </c>
      <c r="E944" t="s">
        <v>30</v>
      </c>
      <c r="F944" t="s">
        <v>156</v>
      </c>
      <c r="G944" t="s">
        <v>41</v>
      </c>
      <c r="H944" t="s">
        <v>102</v>
      </c>
      <c r="I944" t="s">
        <v>103</v>
      </c>
      <c r="J944">
        <v>3</v>
      </c>
      <c r="K944">
        <v>3608.1</v>
      </c>
      <c r="L944">
        <v>0.1</v>
      </c>
      <c r="M944">
        <v>7172.1</v>
      </c>
      <c r="N944" t="s">
        <v>52</v>
      </c>
      <c r="O944" t="s">
        <v>35</v>
      </c>
      <c r="P944" t="s">
        <v>26</v>
      </c>
      <c r="Q944">
        <f>Sales_Data[[#This Row],[Quantity]]*Sales_Data[[#This Row],[Unit_Price]]</f>
        <v>10824.3</v>
      </c>
      <c r="R944">
        <f>Sales_Data[[#This Row],[Gross_Sales]]*Sales_Data[[#This Row],[Discount]]</f>
        <v>1082.43</v>
      </c>
      <c r="S944">
        <f>Sales_Data[[#This Row],[Gross_Sales]]-Sales_Data[[#This Row],[Discount_Amount]]</f>
        <v>9741.869999999999</v>
      </c>
      <c r="T944">
        <f>Sales_Data[[#This Row],[Net Sales]]-Sales_Data[[#This Row],[Cost]]</f>
        <v>2569.7699999999986</v>
      </c>
      <c r="U944" s="2">
        <f>Sales_Data[[#This Row],[Profit]]/Sales_Data[[#This Row],[Net Sales]]</f>
        <v>0.26378611088014919</v>
      </c>
      <c r="V944">
        <f>YEAR(Sales_Data[[#This Row],[Order_Date]])</f>
        <v>2025</v>
      </c>
      <c r="W944" t="str">
        <f>TEXT(Sales_Data[[#This Row],[Order_Date]],"mmm")</f>
        <v>Oct</v>
      </c>
      <c r="X944">
        <f>MONTH(Sales_Data[[#This Row],[Order_Date]])</f>
        <v>10</v>
      </c>
      <c r="Y944" t="str">
        <f>"Q"&amp;ROUNDUP(MONTH(Sales_Data[[#This Row],[Order_Date]])/3,0)</f>
        <v>Q4</v>
      </c>
    </row>
    <row r="945" spans="1:25" x14ac:dyDescent="0.3">
      <c r="A945" t="s">
        <v>1893</v>
      </c>
      <c r="B945" s="1">
        <v>45807</v>
      </c>
      <c r="C945" t="s">
        <v>1894</v>
      </c>
      <c r="D945" t="s">
        <v>387</v>
      </c>
      <c r="E945" t="s">
        <v>119</v>
      </c>
      <c r="F945" t="s">
        <v>146</v>
      </c>
      <c r="G945" t="s">
        <v>75</v>
      </c>
      <c r="H945" t="s">
        <v>114</v>
      </c>
      <c r="I945" t="s">
        <v>206</v>
      </c>
      <c r="J945">
        <v>2</v>
      </c>
      <c r="K945">
        <v>5417</v>
      </c>
      <c r="L945">
        <v>0.15</v>
      </c>
      <c r="M945">
        <v>6650.13</v>
      </c>
      <c r="N945" t="s">
        <v>52</v>
      </c>
      <c r="O945" t="s">
        <v>35</v>
      </c>
      <c r="P945" t="s">
        <v>44</v>
      </c>
      <c r="Q945">
        <f>Sales_Data[[#This Row],[Quantity]]*Sales_Data[[#This Row],[Unit_Price]]</f>
        <v>10834</v>
      </c>
      <c r="R945">
        <f>Sales_Data[[#This Row],[Gross_Sales]]*Sales_Data[[#This Row],[Discount]]</f>
        <v>1625.1</v>
      </c>
      <c r="S945">
        <f>Sales_Data[[#This Row],[Gross_Sales]]-Sales_Data[[#This Row],[Discount_Amount]]</f>
        <v>9208.9</v>
      </c>
      <c r="T945">
        <f>Sales_Data[[#This Row],[Net Sales]]-Sales_Data[[#This Row],[Cost]]</f>
        <v>2558.7699999999995</v>
      </c>
      <c r="U945" s="2">
        <f>Sales_Data[[#This Row],[Profit]]/Sales_Data[[#This Row],[Net Sales]]</f>
        <v>0.27785837613612913</v>
      </c>
      <c r="V945">
        <f>YEAR(Sales_Data[[#This Row],[Order_Date]])</f>
        <v>2025</v>
      </c>
      <c r="W945" t="str">
        <f>TEXT(Sales_Data[[#This Row],[Order_Date]],"mmm")</f>
        <v>May</v>
      </c>
      <c r="X945">
        <f>MONTH(Sales_Data[[#This Row],[Order_Date]])</f>
        <v>5</v>
      </c>
      <c r="Y945" t="str">
        <f>"Q"&amp;ROUNDUP(MONTH(Sales_Data[[#This Row],[Order_Date]])/3,0)</f>
        <v>Q2</v>
      </c>
    </row>
    <row r="946" spans="1:25" x14ac:dyDescent="0.3">
      <c r="A946" t="s">
        <v>1895</v>
      </c>
      <c r="B946" s="1">
        <v>45934</v>
      </c>
      <c r="C946" t="s">
        <v>1896</v>
      </c>
      <c r="D946" t="s">
        <v>180</v>
      </c>
      <c r="E946" t="s">
        <v>19</v>
      </c>
      <c r="F946" t="s">
        <v>20</v>
      </c>
      <c r="G946" t="s">
        <v>67</v>
      </c>
      <c r="H946" t="s">
        <v>133</v>
      </c>
      <c r="I946" t="s">
        <v>134</v>
      </c>
      <c r="J946">
        <v>1</v>
      </c>
      <c r="K946">
        <v>17762.12</v>
      </c>
      <c r="L946">
        <v>0.1</v>
      </c>
      <c r="M946">
        <v>11164.26</v>
      </c>
      <c r="N946" t="s">
        <v>24</v>
      </c>
      <c r="O946" t="s">
        <v>35</v>
      </c>
      <c r="P946" t="s">
        <v>44</v>
      </c>
      <c r="Q946">
        <f>Sales_Data[[#This Row],[Quantity]]*Sales_Data[[#This Row],[Unit_Price]]</f>
        <v>17762.12</v>
      </c>
      <c r="R946">
        <f>Sales_Data[[#This Row],[Gross_Sales]]*Sales_Data[[#This Row],[Discount]]</f>
        <v>1776.212</v>
      </c>
      <c r="S946">
        <f>Sales_Data[[#This Row],[Gross_Sales]]-Sales_Data[[#This Row],[Discount_Amount]]</f>
        <v>15985.907999999999</v>
      </c>
      <c r="T946">
        <f>Sales_Data[[#This Row],[Net Sales]]-Sales_Data[[#This Row],[Cost]]</f>
        <v>4821.6479999999992</v>
      </c>
      <c r="U946" s="2">
        <f>Sales_Data[[#This Row],[Profit]]/Sales_Data[[#This Row],[Net Sales]]</f>
        <v>0.30161865062653931</v>
      </c>
      <c r="V946">
        <f>YEAR(Sales_Data[[#This Row],[Order_Date]])</f>
        <v>2025</v>
      </c>
      <c r="W946" t="str">
        <f>TEXT(Sales_Data[[#This Row],[Order_Date]],"mmm")</f>
        <v>Oct</v>
      </c>
      <c r="X946">
        <f>MONTH(Sales_Data[[#This Row],[Order_Date]])</f>
        <v>10</v>
      </c>
      <c r="Y946" t="str">
        <f>"Q"&amp;ROUNDUP(MONTH(Sales_Data[[#This Row],[Order_Date]])/3,0)</f>
        <v>Q4</v>
      </c>
    </row>
    <row r="947" spans="1:25" x14ac:dyDescent="0.3">
      <c r="A947" t="s">
        <v>1897</v>
      </c>
      <c r="B947" s="1">
        <v>45855</v>
      </c>
      <c r="C947" t="s">
        <v>1898</v>
      </c>
      <c r="D947" t="s">
        <v>131</v>
      </c>
      <c r="E947" t="s">
        <v>39</v>
      </c>
      <c r="F947" t="s">
        <v>96</v>
      </c>
      <c r="G947" t="s">
        <v>75</v>
      </c>
      <c r="H947" t="s">
        <v>256</v>
      </c>
      <c r="I947" t="s">
        <v>334</v>
      </c>
      <c r="J947">
        <v>5</v>
      </c>
      <c r="K947">
        <v>6999.35</v>
      </c>
      <c r="L947">
        <v>0.15</v>
      </c>
      <c r="M947">
        <v>25313.599999999999</v>
      </c>
      <c r="N947" t="s">
        <v>52</v>
      </c>
      <c r="O947" t="s">
        <v>53</v>
      </c>
      <c r="P947" t="s">
        <v>44</v>
      </c>
      <c r="Q947">
        <f>Sales_Data[[#This Row],[Quantity]]*Sales_Data[[#This Row],[Unit_Price]]</f>
        <v>34996.75</v>
      </c>
      <c r="R947">
        <f>Sales_Data[[#This Row],[Gross_Sales]]*Sales_Data[[#This Row],[Discount]]</f>
        <v>5249.5124999999998</v>
      </c>
      <c r="S947">
        <f>Sales_Data[[#This Row],[Gross_Sales]]-Sales_Data[[#This Row],[Discount_Amount]]</f>
        <v>29747.237499999999</v>
      </c>
      <c r="T947">
        <f>Sales_Data[[#This Row],[Net Sales]]-Sales_Data[[#This Row],[Cost]]</f>
        <v>4433.6375000000007</v>
      </c>
      <c r="U947" s="2">
        <f>Sales_Data[[#This Row],[Profit]]/Sales_Data[[#This Row],[Net Sales]]</f>
        <v>0.14904367170228836</v>
      </c>
      <c r="V947">
        <f>YEAR(Sales_Data[[#This Row],[Order_Date]])</f>
        <v>2025</v>
      </c>
      <c r="W947" t="str">
        <f>TEXT(Sales_Data[[#This Row],[Order_Date]],"mmm")</f>
        <v>Jul</v>
      </c>
      <c r="X947">
        <f>MONTH(Sales_Data[[#This Row],[Order_Date]])</f>
        <v>7</v>
      </c>
      <c r="Y947" t="str">
        <f>"Q"&amp;ROUNDUP(MONTH(Sales_Data[[#This Row],[Order_Date]])/3,0)</f>
        <v>Q3</v>
      </c>
    </row>
    <row r="948" spans="1:25" x14ac:dyDescent="0.3">
      <c r="A948" t="s">
        <v>1899</v>
      </c>
      <c r="B948" s="1">
        <v>45727</v>
      </c>
      <c r="C948" t="s">
        <v>1900</v>
      </c>
      <c r="D948" t="s">
        <v>271</v>
      </c>
      <c r="E948" t="s">
        <v>119</v>
      </c>
      <c r="F948" t="s">
        <v>120</v>
      </c>
      <c r="G948" t="s">
        <v>32</v>
      </c>
      <c r="H948" t="s">
        <v>50</v>
      </c>
      <c r="I948" t="s">
        <v>51</v>
      </c>
      <c r="J948">
        <v>1</v>
      </c>
      <c r="K948">
        <v>7890.97</v>
      </c>
      <c r="L948">
        <v>0</v>
      </c>
      <c r="M948">
        <v>5072.8999999999996</v>
      </c>
      <c r="N948" t="s">
        <v>24</v>
      </c>
      <c r="O948" t="s">
        <v>35</v>
      </c>
      <c r="P948" t="s">
        <v>44</v>
      </c>
      <c r="Q948">
        <f>Sales_Data[[#This Row],[Quantity]]*Sales_Data[[#This Row],[Unit_Price]]</f>
        <v>7890.97</v>
      </c>
      <c r="R948">
        <f>Sales_Data[[#This Row],[Gross_Sales]]*Sales_Data[[#This Row],[Discount]]</f>
        <v>0</v>
      </c>
      <c r="S948">
        <f>Sales_Data[[#This Row],[Gross_Sales]]-Sales_Data[[#This Row],[Discount_Amount]]</f>
        <v>7890.97</v>
      </c>
      <c r="T948">
        <f>Sales_Data[[#This Row],[Net Sales]]-Sales_Data[[#This Row],[Cost]]</f>
        <v>2818.0700000000006</v>
      </c>
      <c r="U948" s="2">
        <f>Sales_Data[[#This Row],[Profit]]/Sales_Data[[#This Row],[Net Sales]]</f>
        <v>0.35712593001874299</v>
      </c>
      <c r="V948">
        <f>YEAR(Sales_Data[[#This Row],[Order_Date]])</f>
        <v>2025</v>
      </c>
      <c r="W948" t="str">
        <f>TEXT(Sales_Data[[#This Row],[Order_Date]],"mmm")</f>
        <v>Mar</v>
      </c>
      <c r="X948">
        <f>MONTH(Sales_Data[[#This Row],[Order_Date]])</f>
        <v>3</v>
      </c>
      <c r="Y948" t="str">
        <f>"Q"&amp;ROUNDUP(MONTH(Sales_Data[[#This Row],[Order_Date]])/3,0)</f>
        <v>Q1</v>
      </c>
    </row>
    <row r="949" spans="1:25" x14ac:dyDescent="0.3">
      <c r="A949" t="s">
        <v>1901</v>
      </c>
      <c r="B949" s="1">
        <v>45769</v>
      </c>
      <c r="C949" t="s">
        <v>1141</v>
      </c>
      <c r="D949" t="s">
        <v>266</v>
      </c>
      <c r="E949" t="s">
        <v>48</v>
      </c>
      <c r="F949" t="s">
        <v>132</v>
      </c>
      <c r="G949" t="s">
        <v>75</v>
      </c>
      <c r="H949" t="s">
        <v>256</v>
      </c>
      <c r="I949" t="s">
        <v>334</v>
      </c>
      <c r="J949">
        <v>1</v>
      </c>
      <c r="K949">
        <v>49758.94</v>
      </c>
      <c r="L949">
        <v>0.05</v>
      </c>
      <c r="M949">
        <v>31079.74</v>
      </c>
      <c r="N949" t="s">
        <v>52</v>
      </c>
      <c r="O949" t="s">
        <v>25</v>
      </c>
      <c r="P949" t="s">
        <v>26</v>
      </c>
      <c r="Q949">
        <f>Sales_Data[[#This Row],[Quantity]]*Sales_Data[[#This Row],[Unit_Price]]</f>
        <v>49758.94</v>
      </c>
      <c r="R949">
        <f>Sales_Data[[#This Row],[Gross_Sales]]*Sales_Data[[#This Row],[Discount]]</f>
        <v>2487.9470000000001</v>
      </c>
      <c r="S949">
        <f>Sales_Data[[#This Row],[Gross_Sales]]-Sales_Data[[#This Row],[Discount_Amount]]</f>
        <v>47270.993000000002</v>
      </c>
      <c r="T949">
        <f>Sales_Data[[#This Row],[Net Sales]]-Sales_Data[[#This Row],[Cost]]</f>
        <v>16191.253000000001</v>
      </c>
      <c r="U949" s="2">
        <f>Sales_Data[[#This Row],[Profit]]/Sales_Data[[#This Row],[Net Sales]]</f>
        <v>0.34251984086731579</v>
      </c>
      <c r="V949">
        <f>YEAR(Sales_Data[[#This Row],[Order_Date]])</f>
        <v>2025</v>
      </c>
      <c r="W949" t="str">
        <f>TEXT(Sales_Data[[#This Row],[Order_Date]],"mmm")</f>
        <v>Apr</v>
      </c>
      <c r="X949">
        <f>MONTH(Sales_Data[[#This Row],[Order_Date]])</f>
        <v>4</v>
      </c>
      <c r="Y949" t="str">
        <f>"Q"&amp;ROUNDUP(MONTH(Sales_Data[[#This Row],[Order_Date]])/3,0)</f>
        <v>Q2</v>
      </c>
    </row>
    <row r="950" spans="1:25" x14ac:dyDescent="0.3">
      <c r="A950" t="s">
        <v>1902</v>
      </c>
      <c r="B950" s="1">
        <v>45661</v>
      </c>
      <c r="C950" t="s">
        <v>877</v>
      </c>
      <c r="D950" t="s">
        <v>317</v>
      </c>
      <c r="E950" t="s">
        <v>39</v>
      </c>
      <c r="F950" t="s">
        <v>40</v>
      </c>
      <c r="G950" t="s">
        <v>75</v>
      </c>
      <c r="H950" t="s">
        <v>76</v>
      </c>
      <c r="I950" t="s">
        <v>77</v>
      </c>
      <c r="J950">
        <v>1</v>
      </c>
      <c r="K950">
        <v>2950.61</v>
      </c>
      <c r="L950">
        <v>0.05</v>
      </c>
      <c r="M950">
        <v>2054.9299999999998</v>
      </c>
      <c r="N950" t="s">
        <v>24</v>
      </c>
      <c r="O950" t="s">
        <v>35</v>
      </c>
      <c r="P950" t="s">
        <v>44</v>
      </c>
      <c r="Q950">
        <f>Sales_Data[[#This Row],[Quantity]]*Sales_Data[[#This Row],[Unit_Price]]</f>
        <v>2950.61</v>
      </c>
      <c r="R950">
        <f>Sales_Data[[#This Row],[Gross_Sales]]*Sales_Data[[#This Row],[Discount]]</f>
        <v>147.53050000000002</v>
      </c>
      <c r="S950">
        <f>Sales_Data[[#This Row],[Gross_Sales]]-Sales_Data[[#This Row],[Discount_Amount]]</f>
        <v>2803.0795000000003</v>
      </c>
      <c r="T950">
        <f>Sales_Data[[#This Row],[Net Sales]]-Sales_Data[[#This Row],[Cost]]</f>
        <v>748.14950000000044</v>
      </c>
      <c r="U950" s="2">
        <f>Sales_Data[[#This Row],[Profit]]/Sales_Data[[#This Row],[Net Sales]]</f>
        <v>0.26690270468604277</v>
      </c>
      <c r="V950">
        <f>YEAR(Sales_Data[[#This Row],[Order_Date]])</f>
        <v>2025</v>
      </c>
      <c r="W950" t="str">
        <f>TEXT(Sales_Data[[#This Row],[Order_Date]],"mmm")</f>
        <v>Jan</v>
      </c>
      <c r="X950">
        <f>MONTH(Sales_Data[[#This Row],[Order_Date]])</f>
        <v>1</v>
      </c>
      <c r="Y950" t="str">
        <f>"Q"&amp;ROUNDUP(MONTH(Sales_Data[[#This Row],[Order_Date]])/3,0)</f>
        <v>Q1</v>
      </c>
    </row>
    <row r="951" spans="1:25" x14ac:dyDescent="0.3">
      <c r="A951" t="s">
        <v>1903</v>
      </c>
      <c r="B951" s="1">
        <v>46007</v>
      </c>
      <c r="C951" t="s">
        <v>273</v>
      </c>
      <c r="D951" t="s">
        <v>209</v>
      </c>
      <c r="E951" t="s">
        <v>19</v>
      </c>
      <c r="F951" t="s">
        <v>81</v>
      </c>
      <c r="G951" t="s">
        <v>32</v>
      </c>
      <c r="H951" t="s">
        <v>50</v>
      </c>
      <c r="I951" t="s">
        <v>58</v>
      </c>
      <c r="J951">
        <v>1</v>
      </c>
      <c r="K951">
        <v>13731.69</v>
      </c>
      <c r="L951">
        <v>0</v>
      </c>
      <c r="M951">
        <v>8976.31</v>
      </c>
      <c r="N951" t="s">
        <v>70</v>
      </c>
      <c r="O951" t="s">
        <v>35</v>
      </c>
      <c r="P951" t="s">
        <v>26</v>
      </c>
      <c r="Q951">
        <f>Sales_Data[[#This Row],[Quantity]]*Sales_Data[[#This Row],[Unit_Price]]</f>
        <v>13731.69</v>
      </c>
      <c r="R951">
        <f>Sales_Data[[#This Row],[Gross_Sales]]*Sales_Data[[#This Row],[Discount]]</f>
        <v>0</v>
      </c>
      <c r="S951">
        <f>Sales_Data[[#This Row],[Gross_Sales]]-Sales_Data[[#This Row],[Discount_Amount]]</f>
        <v>13731.69</v>
      </c>
      <c r="T951">
        <f>Sales_Data[[#This Row],[Net Sales]]-Sales_Data[[#This Row],[Cost]]</f>
        <v>4755.380000000001</v>
      </c>
      <c r="U951" s="2">
        <f>Sales_Data[[#This Row],[Profit]]/Sales_Data[[#This Row],[Net Sales]]</f>
        <v>0.34630697314023262</v>
      </c>
      <c r="V951">
        <f>YEAR(Sales_Data[[#This Row],[Order_Date]])</f>
        <v>2025</v>
      </c>
      <c r="W951" t="str">
        <f>TEXT(Sales_Data[[#This Row],[Order_Date]],"mmm")</f>
        <v>Dec</v>
      </c>
      <c r="X951">
        <f>MONTH(Sales_Data[[#This Row],[Order_Date]])</f>
        <v>12</v>
      </c>
      <c r="Y951" t="str">
        <f>"Q"&amp;ROUNDUP(MONTH(Sales_Data[[#This Row],[Order_Date]])/3,0)</f>
        <v>Q4</v>
      </c>
    </row>
    <row r="952" spans="1:25" x14ac:dyDescent="0.3">
      <c r="A952" t="s">
        <v>1904</v>
      </c>
      <c r="B952" s="1">
        <v>45988</v>
      </c>
      <c r="C952" t="s">
        <v>435</v>
      </c>
      <c r="D952" t="s">
        <v>151</v>
      </c>
      <c r="E952" t="s">
        <v>48</v>
      </c>
      <c r="F952" t="s">
        <v>164</v>
      </c>
      <c r="G952" t="s">
        <v>75</v>
      </c>
      <c r="H952" t="s">
        <v>76</v>
      </c>
      <c r="I952" t="s">
        <v>77</v>
      </c>
      <c r="J952">
        <v>2</v>
      </c>
      <c r="K952">
        <v>62248.9</v>
      </c>
      <c r="L952">
        <v>0.1</v>
      </c>
      <c r="M952">
        <v>74002.070000000007</v>
      </c>
      <c r="N952" t="s">
        <v>52</v>
      </c>
      <c r="O952" t="s">
        <v>35</v>
      </c>
      <c r="P952" t="s">
        <v>44</v>
      </c>
      <c r="Q952">
        <f>Sales_Data[[#This Row],[Quantity]]*Sales_Data[[#This Row],[Unit_Price]]</f>
        <v>124497.8</v>
      </c>
      <c r="R952">
        <f>Sales_Data[[#This Row],[Gross_Sales]]*Sales_Data[[#This Row],[Discount]]</f>
        <v>12449.78</v>
      </c>
      <c r="S952">
        <f>Sales_Data[[#This Row],[Gross_Sales]]-Sales_Data[[#This Row],[Discount_Amount]]</f>
        <v>112048.02</v>
      </c>
      <c r="T952">
        <f>Sales_Data[[#This Row],[Net Sales]]-Sales_Data[[#This Row],[Cost]]</f>
        <v>38045.949999999997</v>
      </c>
      <c r="U952" s="2">
        <f>Sales_Data[[#This Row],[Profit]]/Sales_Data[[#This Row],[Net Sales]]</f>
        <v>0.33955039990889618</v>
      </c>
      <c r="V952">
        <f>YEAR(Sales_Data[[#This Row],[Order_Date]])</f>
        <v>2025</v>
      </c>
      <c r="W952" t="str">
        <f>TEXT(Sales_Data[[#This Row],[Order_Date]],"mmm")</f>
        <v>Nov</v>
      </c>
      <c r="X952">
        <f>MONTH(Sales_Data[[#This Row],[Order_Date]])</f>
        <v>11</v>
      </c>
      <c r="Y952" t="str">
        <f>"Q"&amp;ROUNDUP(MONTH(Sales_Data[[#This Row],[Order_Date]])/3,0)</f>
        <v>Q4</v>
      </c>
    </row>
    <row r="953" spans="1:25" x14ac:dyDescent="0.3">
      <c r="A953" t="s">
        <v>1905</v>
      </c>
      <c r="B953" s="1">
        <v>45975</v>
      </c>
      <c r="C953" t="s">
        <v>64</v>
      </c>
      <c r="D953" t="s">
        <v>341</v>
      </c>
      <c r="E953" t="s">
        <v>30</v>
      </c>
      <c r="F953" t="s">
        <v>210</v>
      </c>
      <c r="G953" t="s">
        <v>32</v>
      </c>
      <c r="H953" t="s">
        <v>50</v>
      </c>
      <c r="I953" t="s">
        <v>51</v>
      </c>
      <c r="J953">
        <v>1</v>
      </c>
      <c r="K953">
        <v>361.04</v>
      </c>
      <c r="L953">
        <v>0</v>
      </c>
      <c r="M953">
        <v>314.63</v>
      </c>
      <c r="N953" t="s">
        <v>70</v>
      </c>
      <c r="O953" t="s">
        <v>53</v>
      </c>
      <c r="P953" t="s">
        <v>71</v>
      </c>
      <c r="Q953">
        <f>Sales_Data[[#This Row],[Quantity]]*Sales_Data[[#This Row],[Unit_Price]]</f>
        <v>361.04</v>
      </c>
      <c r="R953">
        <f>Sales_Data[[#This Row],[Gross_Sales]]*Sales_Data[[#This Row],[Discount]]</f>
        <v>0</v>
      </c>
      <c r="S953">
        <f>Sales_Data[[#This Row],[Gross_Sales]]-Sales_Data[[#This Row],[Discount_Amount]]</f>
        <v>361.04</v>
      </c>
      <c r="T953">
        <f>Sales_Data[[#This Row],[Net Sales]]-Sales_Data[[#This Row],[Cost]]</f>
        <v>46.410000000000025</v>
      </c>
      <c r="U953" s="2">
        <f>Sales_Data[[#This Row],[Profit]]/Sales_Data[[#This Row],[Net Sales]]</f>
        <v>0.12854531353866613</v>
      </c>
      <c r="V953">
        <f>YEAR(Sales_Data[[#This Row],[Order_Date]])</f>
        <v>2025</v>
      </c>
      <c r="W953" t="str">
        <f>TEXT(Sales_Data[[#This Row],[Order_Date]],"mmm")</f>
        <v>Nov</v>
      </c>
      <c r="X953">
        <f>MONTH(Sales_Data[[#This Row],[Order_Date]])</f>
        <v>11</v>
      </c>
      <c r="Y953" t="str">
        <f>"Q"&amp;ROUNDUP(MONTH(Sales_Data[[#This Row],[Order_Date]])/3,0)</f>
        <v>Q4</v>
      </c>
    </row>
    <row r="954" spans="1:25" x14ac:dyDescent="0.3">
      <c r="A954" t="s">
        <v>1906</v>
      </c>
      <c r="B954" s="1">
        <v>46007</v>
      </c>
      <c r="C954" t="s">
        <v>1675</v>
      </c>
      <c r="D954" t="s">
        <v>61</v>
      </c>
      <c r="E954" t="s">
        <v>119</v>
      </c>
      <c r="F954" t="s">
        <v>184</v>
      </c>
      <c r="G954" t="s">
        <v>21</v>
      </c>
      <c r="H954" t="s">
        <v>230</v>
      </c>
      <c r="I954" t="s">
        <v>328</v>
      </c>
      <c r="J954">
        <v>1</v>
      </c>
      <c r="K954">
        <v>5072.2700000000004</v>
      </c>
      <c r="L954">
        <v>0</v>
      </c>
      <c r="M954">
        <v>3796.6</v>
      </c>
      <c r="N954" t="s">
        <v>109</v>
      </c>
      <c r="O954" t="s">
        <v>35</v>
      </c>
      <c r="P954" t="s">
        <v>44</v>
      </c>
      <c r="Q954">
        <f>Sales_Data[[#This Row],[Quantity]]*Sales_Data[[#This Row],[Unit_Price]]</f>
        <v>5072.2700000000004</v>
      </c>
      <c r="R954">
        <f>Sales_Data[[#This Row],[Gross_Sales]]*Sales_Data[[#This Row],[Discount]]</f>
        <v>0</v>
      </c>
      <c r="S954">
        <f>Sales_Data[[#This Row],[Gross_Sales]]-Sales_Data[[#This Row],[Discount_Amount]]</f>
        <v>5072.2700000000004</v>
      </c>
      <c r="T954">
        <f>Sales_Data[[#This Row],[Net Sales]]-Sales_Data[[#This Row],[Cost]]</f>
        <v>1275.6700000000005</v>
      </c>
      <c r="U954" s="2">
        <f>Sales_Data[[#This Row],[Profit]]/Sales_Data[[#This Row],[Net Sales]]</f>
        <v>0.25149883582695726</v>
      </c>
      <c r="V954">
        <f>YEAR(Sales_Data[[#This Row],[Order_Date]])</f>
        <v>2025</v>
      </c>
      <c r="W954" t="str">
        <f>TEXT(Sales_Data[[#This Row],[Order_Date]],"mmm")</f>
        <v>Dec</v>
      </c>
      <c r="X954">
        <f>MONTH(Sales_Data[[#This Row],[Order_Date]])</f>
        <v>12</v>
      </c>
      <c r="Y954" t="str">
        <f>"Q"&amp;ROUNDUP(MONTH(Sales_Data[[#This Row],[Order_Date]])/3,0)</f>
        <v>Q4</v>
      </c>
    </row>
    <row r="955" spans="1:25" x14ac:dyDescent="0.3">
      <c r="A955" t="s">
        <v>1907</v>
      </c>
      <c r="B955" s="1">
        <v>45752</v>
      </c>
      <c r="C955" t="s">
        <v>732</v>
      </c>
      <c r="D955" t="s">
        <v>86</v>
      </c>
      <c r="E955" t="s">
        <v>30</v>
      </c>
      <c r="F955" t="s">
        <v>31</v>
      </c>
      <c r="G955" t="s">
        <v>75</v>
      </c>
      <c r="H955" t="s">
        <v>256</v>
      </c>
      <c r="I955" t="s">
        <v>334</v>
      </c>
      <c r="J955">
        <v>1</v>
      </c>
      <c r="K955">
        <v>1285.49</v>
      </c>
      <c r="L955">
        <v>0.1</v>
      </c>
      <c r="M955">
        <v>748.89</v>
      </c>
      <c r="N955" t="s">
        <v>83</v>
      </c>
      <c r="O955" t="s">
        <v>35</v>
      </c>
      <c r="P955" t="s">
        <v>44</v>
      </c>
      <c r="Q955">
        <f>Sales_Data[[#This Row],[Quantity]]*Sales_Data[[#This Row],[Unit_Price]]</f>
        <v>1285.49</v>
      </c>
      <c r="R955">
        <f>Sales_Data[[#This Row],[Gross_Sales]]*Sales_Data[[#This Row],[Discount]]</f>
        <v>128.54900000000001</v>
      </c>
      <c r="S955">
        <f>Sales_Data[[#This Row],[Gross_Sales]]-Sales_Data[[#This Row],[Discount_Amount]]</f>
        <v>1156.941</v>
      </c>
      <c r="T955">
        <f>Sales_Data[[#This Row],[Net Sales]]-Sales_Data[[#This Row],[Cost]]</f>
        <v>408.05100000000004</v>
      </c>
      <c r="U955" s="2">
        <f>Sales_Data[[#This Row],[Profit]]/Sales_Data[[#This Row],[Net Sales]]</f>
        <v>0.3526981929069849</v>
      </c>
      <c r="V955">
        <f>YEAR(Sales_Data[[#This Row],[Order_Date]])</f>
        <v>2025</v>
      </c>
      <c r="W955" t="str">
        <f>TEXT(Sales_Data[[#This Row],[Order_Date]],"mmm")</f>
        <v>Apr</v>
      </c>
      <c r="X955">
        <f>MONTH(Sales_Data[[#This Row],[Order_Date]])</f>
        <v>4</v>
      </c>
      <c r="Y955" t="str">
        <f>"Q"&amp;ROUNDUP(MONTH(Sales_Data[[#This Row],[Order_Date]])/3,0)</f>
        <v>Q2</v>
      </c>
    </row>
    <row r="956" spans="1:25" x14ac:dyDescent="0.3">
      <c r="A956" t="s">
        <v>1908</v>
      </c>
      <c r="B956" s="1">
        <v>45809</v>
      </c>
      <c r="C956" t="s">
        <v>1909</v>
      </c>
      <c r="D956" t="s">
        <v>916</v>
      </c>
      <c r="E956" t="s">
        <v>48</v>
      </c>
      <c r="F956" t="s">
        <v>132</v>
      </c>
      <c r="G956" t="s">
        <v>21</v>
      </c>
      <c r="H956" t="s">
        <v>297</v>
      </c>
      <c r="I956" t="s">
        <v>494</v>
      </c>
      <c r="J956">
        <v>2</v>
      </c>
      <c r="K956">
        <v>36925.15</v>
      </c>
      <c r="L956">
        <v>0.15</v>
      </c>
      <c r="M956">
        <v>39767.42</v>
      </c>
      <c r="N956" t="s">
        <v>24</v>
      </c>
      <c r="O956" t="s">
        <v>53</v>
      </c>
      <c r="P956" t="s">
        <v>44</v>
      </c>
      <c r="Q956">
        <f>Sales_Data[[#This Row],[Quantity]]*Sales_Data[[#This Row],[Unit_Price]]</f>
        <v>73850.3</v>
      </c>
      <c r="R956">
        <f>Sales_Data[[#This Row],[Gross_Sales]]*Sales_Data[[#This Row],[Discount]]</f>
        <v>11077.545</v>
      </c>
      <c r="S956">
        <f>Sales_Data[[#This Row],[Gross_Sales]]-Sales_Data[[#This Row],[Discount_Amount]]</f>
        <v>62772.755000000005</v>
      </c>
      <c r="T956">
        <f>Sales_Data[[#This Row],[Net Sales]]-Sales_Data[[#This Row],[Cost]]</f>
        <v>23005.335000000006</v>
      </c>
      <c r="U956" s="2">
        <f>Sales_Data[[#This Row],[Profit]]/Sales_Data[[#This Row],[Net Sales]]</f>
        <v>0.36648598583892017</v>
      </c>
      <c r="V956">
        <f>YEAR(Sales_Data[[#This Row],[Order_Date]])</f>
        <v>2025</v>
      </c>
      <c r="W956" t="str">
        <f>TEXT(Sales_Data[[#This Row],[Order_Date]],"mmm")</f>
        <v>Jun</v>
      </c>
      <c r="X956">
        <f>MONTH(Sales_Data[[#This Row],[Order_Date]])</f>
        <v>6</v>
      </c>
      <c r="Y956" t="str">
        <f>"Q"&amp;ROUNDUP(MONTH(Sales_Data[[#This Row],[Order_Date]])/3,0)</f>
        <v>Q2</v>
      </c>
    </row>
    <row r="957" spans="1:25" x14ac:dyDescent="0.3">
      <c r="A957" t="s">
        <v>1910</v>
      </c>
      <c r="B957" s="1">
        <v>45968</v>
      </c>
      <c r="C957" t="s">
        <v>1911</v>
      </c>
      <c r="D957" t="s">
        <v>615</v>
      </c>
      <c r="E957" t="s">
        <v>48</v>
      </c>
      <c r="F957" t="s">
        <v>49</v>
      </c>
      <c r="G957" t="s">
        <v>67</v>
      </c>
      <c r="H957" t="s">
        <v>88</v>
      </c>
      <c r="I957" t="s">
        <v>89</v>
      </c>
      <c r="J957">
        <v>3</v>
      </c>
      <c r="K957">
        <v>31119.39</v>
      </c>
      <c r="L957">
        <v>0.1</v>
      </c>
      <c r="M957">
        <v>68150</v>
      </c>
      <c r="N957" t="s">
        <v>109</v>
      </c>
      <c r="O957" t="s">
        <v>53</v>
      </c>
      <c r="P957" t="s">
        <v>44</v>
      </c>
      <c r="Q957">
        <f>Sales_Data[[#This Row],[Quantity]]*Sales_Data[[#This Row],[Unit_Price]]</f>
        <v>93358.17</v>
      </c>
      <c r="R957">
        <f>Sales_Data[[#This Row],[Gross_Sales]]*Sales_Data[[#This Row],[Discount]]</f>
        <v>9335.8170000000009</v>
      </c>
      <c r="S957">
        <f>Sales_Data[[#This Row],[Gross_Sales]]-Sales_Data[[#This Row],[Discount_Amount]]</f>
        <v>84022.353000000003</v>
      </c>
      <c r="T957">
        <f>Sales_Data[[#This Row],[Net Sales]]-Sales_Data[[#This Row],[Cost]]</f>
        <v>15872.353000000003</v>
      </c>
      <c r="U957" s="2">
        <f>Sales_Data[[#This Row],[Profit]]/Sales_Data[[#This Row],[Net Sales]]</f>
        <v>0.18890631401384347</v>
      </c>
      <c r="V957">
        <f>YEAR(Sales_Data[[#This Row],[Order_Date]])</f>
        <v>2025</v>
      </c>
      <c r="W957" t="str">
        <f>TEXT(Sales_Data[[#This Row],[Order_Date]],"mmm")</f>
        <v>Nov</v>
      </c>
      <c r="X957">
        <f>MONTH(Sales_Data[[#This Row],[Order_Date]])</f>
        <v>11</v>
      </c>
      <c r="Y957" t="str">
        <f>"Q"&amp;ROUNDUP(MONTH(Sales_Data[[#This Row],[Order_Date]])/3,0)</f>
        <v>Q4</v>
      </c>
    </row>
    <row r="958" spans="1:25" x14ac:dyDescent="0.3">
      <c r="A958" t="s">
        <v>1912</v>
      </c>
      <c r="B958" s="1">
        <v>45794</v>
      </c>
      <c r="C958" t="s">
        <v>1593</v>
      </c>
      <c r="D958" t="s">
        <v>260</v>
      </c>
      <c r="E958" t="s">
        <v>39</v>
      </c>
      <c r="F958" t="s">
        <v>107</v>
      </c>
      <c r="G958" t="s">
        <v>21</v>
      </c>
      <c r="H958" t="s">
        <v>297</v>
      </c>
      <c r="I958" t="s">
        <v>297</v>
      </c>
      <c r="J958">
        <v>3</v>
      </c>
      <c r="K958">
        <v>4200.07</v>
      </c>
      <c r="L958">
        <v>0.1</v>
      </c>
      <c r="M958">
        <v>8164.85</v>
      </c>
      <c r="N958" t="s">
        <v>52</v>
      </c>
      <c r="O958" t="s">
        <v>35</v>
      </c>
      <c r="P958" t="s">
        <v>71</v>
      </c>
      <c r="Q958">
        <f>Sales_Data[[#This Row],[Quantity]]*Sales_Data[[#This Row],[Unit_Price]]</f>
        <v>12600.21</v>
      </c>
      <c r="R958">
        <f>Sales_Data[[#This Row],[Gross_Sales]]*Sales_Data[[#This Row],[Discount]]</f>
        <v>1260.021</v>
      </c>
      <c r="S958">
        <f>Sales_Data[[#This Row],[Gross_Sales]]-Sales_Data[[#This Row],[Discount_Amount]]</f>
        <v>11340.188999999998</v>
      </c>
      <c r="T958">
        <f>Sales_Data[[#This Row],[Net Sales]]-Sales_Data[[#This Row],[Cost]]</f>
        <v>3175.3389999999981</v>
      </c>
      <c r="U958" s="2">
        <f>Sales_Data[[#This Row],[Profit]]/Sales_Data[[#This Row],[Net Sales]]</f>
        <v>0.28000759070241232</v>
      </c>
      <c r="V958">
        <f>YEAR(Sales_Data[[#This Row],[Order_Date]])</f>
        <v>2025</v>
      </c>
      <c r="W958" t="str">
        <f>TEXT(Sales_Data[[#This Row],[Order_Date]],"mmm")</f>
        <v>May</v>
      </c>
      <c r="X958">
        <f>MONTH(Sales_Data[[#This Row],[Order_Date]])</f>
        <v>5</v>
      </c>
      <c r="Y958" t="str">
        <f>"Q"&amp;ROUNDUP(MONTH(Sales_Data[[#This Row],[Order_Date]])/3,0)</f>
        <v>Q2</v>
      </c>
    </row>
    <row r="959" spans="1:25" x14ac:dyDescent="0.3">
      <c r="A959" t="s">
        <v>1913</v>
      </c>
      <c r="B959" s="1">
        <v>45904</v>
      </c>
      <c r="C959" t="s">
        <v>1264</v>
      </c>
      <c r="D959" t="s">
        <v>151</v>
      </c>
      <c r="E959" t="s">
        <v>48</v>
      </c>
      <c r="F959" t="s">
        <v>152</v>
      </c>
      <c r="G959" t="s">
        <v>67</v>
      </c>
      <c r="H959" t="s">
        <v>68</v>
      </c>
      <c r="I959" t="s">
        <v>69</v>
      </c>
      <c r="J959">
        <v>1</v>
      </c>
      <c r="K959">
        <v>36486.1</v>
      </c>
      <c r="L959">
        <v>0.1</v>
      </c>
      <c r="M959">
        <v>22788.26</v>
      </c>
      <c r="N959" t="s">
        <v>24</v>
      </c>
      <c r="O959" t="s">
        <v>25</v>
      </c>
      <c r="P959" t="s">
        <v>44</v>
      </c>
      <c r="Q959">
        <f>Sales_Data[[#This Row],[Quantity]]*Sales_Data[[#This Row],[Unit_Price]]</f>
        <v>36486.1</v>
      </c>
      <c r="R959">
        <f>Sales_Data[[#This Row],[Gross_Sales]]*Sales_Data[[#This Row],[Discount]]</f>
        <v>3648.61</v>
      </c>
      <c r="S959">
        <f>Sales_Data[[#This Row],[Gross_Sales]]-Sales_Data[[#This Row],[Discount_Amount]]</f>
        <v>32837.49</v>
      </c>
      <c r="T959">
        <f>Sales_Data[[#This Row],[Net Sales]]-Sales_Data[[#This Row],[Cost]]</f>
        <v>10049.23</v>
      </c>
      <c r="U959" s="2">
        <f>Sales_Data[[#This Row],[Profit]]/Sales_Data[[#This Row],[Net Sales]]</f>
        <v>0.30602917579875927</v>
      </c>
      <c r="V959">
        <f>YEAR(Sales_Data[[#This Row],[Order_Date]])</f>
        <v>2025</v>
      </c>
      <c r="W959" t="str">
        <f>TEXT(Sales_Data[[#This Row],[Order_Date]],"mmm")</f>
        <v>Sep</v>
      </c>
      <c r="X959">
        <f>MONTH(Sales_Data[[#This Row],[Order_Date]])</f>
        <v>9</v>
      </c>
      <c r="Y959" t="str">
        <f>"Q"&amp;ROUNDUP(MONTH(Sales_Data[[#This Row],[Order_Date]])/3,0)</f>
        <v>Q3</v>
      </c>
    </row>
    <row r="960" spans="1:25" x14ac:dyDescent="0.3">
      <c r="A960" t="s">
        <v>1914</v>
      </c>
      <c r="B960" s="1">
        <v>45900</v>
      </c>
      <c r="C960" t="s">
        <v>1915</v>
      </c>
      <c r="D960" t="s">
        <v>384</v>
      </c>
      <c r="E960" t="s">
        <v>39</v>
      </c>
      <c r="F960" t="s">
        <v>405</v>
      </c>
      <c r="G960" t="s">
        <v>21</v>
      </c>
      <c r="H960" t="s">
        <v>127</v>
      </c>
      <c r="I960" t="s">
        <v>128</v>
      </c>
      <c r="J960">
        <v>2</v>
      </c>
      <c r="K960">
        <v>6736.71</v>
      </c>
      <c r="L960">
        <v>0.15</v>
      </c>
      <c r="M960">
        <v>9148.64</v>
      </c>
      <c r="N960" t="s">
        <v>70</v>
      </c>
      <c r="O960" t="s">
        <v>35</v>
      </c>
      <c r="P960" t="s">
        <v>71</v>
      </c>
      <c r="Q960">
        <f>Sales_Data[[#This Row],[Quantity]]*Sales_Data[[#This Row],[Unit_Price]]</f>
        <v>13473.42</v>
      </c>
      <c r="R960">
        <f>Sales_Data[[#This Row],[Gross_Sales]]*Sales_Data[[#This Row],[Discount]]</f>
        <v>2021.0129999999999</v>
      </c>
      <c r="S960">
        <f>Sales_Data[[#This Row],[Gross_Sales]]-Sales_Data[[#This Row],[Discount_Amount]]</f>
        <v>11452.406999999999</v>
      </c>
      <c r="T960">
        <f>Sales_Data[[#This Row],[Net Sales]]-Sales_Data[[#This Row],[Cost]]</f>
        <v>2303.7669999999998</v>
      </c>
      <c r="U960" s="2">
        <f>Sales_Data[[#This Row],[Profit]]/Sales_Data[[#This Row],[Net Sales]]</f>
        <v>0.20116007054237595</v>
      </c>
      <c r="V960">
        <f>YEAR(Sales_Data[[#This Row],[Order_Date]])</f>
        <v>2025</v>
      </c>
      <c r="W960" t="str">
        <f>TEXT(Sales_Data[[#This Row],[Order_Date]],"mmm")</f>
        <v>Aug</v>
      </c>
      <c r="X960">
        <f>MONTH(Sales_Data[[#This Row],[Order_Date]])</f>
        <v>8</v>
      </c>
      <c r="Y960" t="str">
        <f>"Q"&amp;ROUNDUP(MONTH(Sales_Data[[#This Row],[Order_Date]])/3,0)</f>
        <v>Q3</v>
      </c>
    </row>
    <row r="961" spans="1:25" x14ac:dyDescent="0.3">
      <c r="A961" t="s">
        <v>1916</v>
      </c>
      <c r="B961" s="1">
        <v>45688</v>
      </c>
      <c r="C961" t="s">
        <v>1917</v>
      </c>
      <c r="D961" t="s">
        <v>283</v>
      </c>
      <c r="E961" t="s">
        <v>39</v>
      </c>
      <c r="F961" t="s">
        <v>96</v>
      </c>
      <c r="G961" t="s">
        <v>67</v>
      </c>
      <c r="H961" t="s">
        <v>68</v>
      </c>
      <c r="I961" t="s">
        <v>69</v>
      </c>
      <c r="J961">
        <v>1</v>
      </c>
      <c r="K961">
        <v>4044.43</v>
      </c>
      <c r="L961">
        <v>0.05</v>
      </c>
      <c r="M961">
        <v>3080.15</v>
      </c>
      <c r="N961" t="s">
        <v>24</v>
      </c>
      <c r="O961" t="s">
        <v>25</v>
      </c>
      <c r="P961" t="s">
        <v>44</v>
      </c>
      <c r="Q961">
        <f>Sales_Data[[#This Row],[Quantity]]*Sales_Data[[#This Row],[Unit_Price]]</f>
        <v>4044.43</v>
      </c>
      <c r="R961">
        <f>Sales_Data[[#This Row],[Gross_Sales]]*Sales_Data[[#This Row],[Discount]]</f>
        <v>202.22149999999999</v>
      </c>
      <c r="S961">
        <f>Sales_Data[[#This Row],[Gross_Sales]]-Sales_Data[[#This Row],[Discount_Amount]]</f>
        <v>3842.2084999999997</v>
      </c>
      <c r="T961">
        <f>Sales_Data[[#This Row],[Net Sales]]-Sales_Data[[#This Row],[Cost]]</f>
        <v>762.05849999999964</v>
      </c>
      <c r="U961" s="2">
        <f>Sales_Data[[#This Row],[Profit]]/Sales_Data[[#This Row],[Net Sales]]</f>
        <v>0.19833866381795776</v>
      </c>
      <c r="V961">
        <f>YEAR(Sales_Data[[#This Row],[Order_Date]])</f>
        <v>2025</v>
      </c>
      <c r="W961" t="str">
        <f>TEXT(Sales_Data[[#This Row],[Order_Date]],"mmm")</f>
        <v>Jan</v>
      </c>
      <c r="X961">
        <f>MONTH(Sales_Data[[#This Row],[Order_Date]])</f>
        <v>1</v>
      </c>
      <c r="Y961" t="str">
        <f>"Q"&amp;ROUNDUP(MONTH(Sales_Data[[#This Row],[Order_Date]])/3,0)</f>
        <v>Q1</v>
      </c>
    </row>
    <row r="962" spans="1:25" x14ac:dyDescent="0.3">
      <c r="A962" t="s">
        <v>1918</v>
      </c>
      <c r="B962" s="1">
        <v>45697</v>
      </c>
      <c r="C962" t="s">
        <v>785</v>
      </c>
      <c r="D962" t="s">
        <v>199</v>
      </c>
      <c r="E962" t="s">
        <v>39</v>
      </c>
      <c r="F962" t="s">
        <v>202</v>
      </c>
      <c r="G962" t="s">
        <v>21</v>
      </c>
      <c r="H962" t="s">
        <v>22</v>
      </c>
      <c r="I962" t="s">
        <v>23</v>
      </c>
      <c r="J962">
        <v>1</v>
      </c>
      <c r="K962">
        <v>5985.13</v>
      </c>
      <c r="L962">
        <v>0.2</v>
      </c>
      <c r="M962">
        <v>3417.36</v>
      </c>
      <c r="N962" t="s">
        <v>109</v>
      </c>
      <c r="O962" t="s">
        <v>35</v>
      </c>
      <c r="P962" t="s">
        <v>71</v>
      </c>
      <c r="Q962">
        <f>Sales_Data[[#This Row],[Quantity]]*Sales_Data[[#This Row],[Unit_Price]]</f>
        <v>5985.13</v>
      </c>
      <c r="R962">
        <f>Sales_Data[[#This Row],[Gross_Sales]]*Sales_Data[[#This Row],[Discount]]</f>
        <v>1197.0260000000001</v>
      </c>
      <c r="S962">
        <f>Sales_Data[[#This Row],[Gross_Sales]]-Sales_Data[[#This Row],[Discount_Amount]]</f>
        <v>4788.1040000000003</v>
      </c>
      <c r="T962">
        <f>Sales_Data[[#This Row],[Net Sales]]-Sales_Data[[#This Row],[Cost]]</f>
        <v>1370.7440000000001</v>
      </c>
      <c r="U962" s="2">
        <f>Sales_Data[[#This Row],[Profit]]/Sales_Data[[#This Row],[Net Sales]]</f>
        <v>0.2862811668251149</v>
      </c>
      <c r="V962">
        <f>YEAR(Sales_Data[[#This Row],[Order_Date]])</f>
        <v>2025</v>
      </c>
      <c r="W962" t="str">
        <f>TEXT(Sales_Data[[#This Row],[Order_Date]],"mmm")</f>
        <v>Feb</v>
      </c>
      <c r="X962">
        <f>MONTH(Sales_Data[[#This Row],[Order_Date]])</f>
        <v>2</v>
      </c>
      <c r="Y962" t="str">
        <f>"Q"&amp;ROUNDUP(MONTH(Sales_Data[[#This Row],[Order_Date]])/3,0)</f>
        <v>Q1</v>
      </c>
    </row>
    <row r="963" spans="1:25" x14ac:dyDescent="0.3">
      <c r="A963" t="s">
        <v>1919</v>
      </c>
      <c r="B963" s="1">
        <v>45886</v>
      </c>
      <c r="C963" t="s">
        <v>1920</v>
      </c>
      <c r="D963" t="s">
        <v>194</v>
      </c>
      <c r="E963" t="s">
        <v>39</v>
      </c>
      <c r="F963" t="s">
        <v>202</v>
      </c>
      <c r="G963" t="s">
        <v>41</v>
      </c>
      <c r="H963" t="s">
        <v>171</v>
      </c>
      <c r="I963" t="s">
        <v>191</v>
      </c>
      <c r="J963">
        <v>3</v>
      </c>
      <c r="K963">
        <v>2510.81</v>
      </c>
      <c r="L963">
        <v>0</v>
      </c>
      <c r="M963">
        <v>6531.98</v>
      </c>
      <c r="N963" t="s">
        <v>70</v>
      </c>
      <c r="O963" t="s">
        <v>25</v>
      </c>
      <c r="P963" t="s">
        <v>44</v>
      </c>
      <c r="Q963">
        <f>Sales_Data[[#This Row],[Quantity]]*Sales_Data[[#This Row],[Unit_Price]]</f>
        <v>7532.43</v>
      </c>
      <c r="R963">
        <f>Sales_Data[[#This Row],[Gross_Sales]]*Sales_Data[[#This Row],[Discount]]</f>
        <v>0</v>
      </c>
      <c r="S963">
        <f>Sales_Data[[#This Row],[Gross_Sales]]-Sales_Data[[#This Row],[Discount_Amount]]</f>
        <v>7532.43</v>
      </c>
      <c r="T963">
        <f>Sales_Data[[#This Row],[Net Sales]]-Sales_Data[[#This Row],[Cost]]</f>
        <v>1000.4500000000007</v>
      </c>
      <c r="U963" s="2">
        <f>Sales_Data[[#This Row],[Profit]]/Sales_Data[[#This Row],[Net Sales]]</f>
        <v>0.1328190238741018</v>
      </c>
      <c r="V963">
        <f>YEAR(Sales_Data[[#This Row],[Order_Date]])</f>
        <v>2025</v>
      </c>
      <c r="W963" t="str">
        <f>TEXT(Sales_Data[[#This Row],[Order_Date]],"mmm")</f>
        <v>Aug</v>
      </c>
      <c r="X963">
        <f>MONTH(Sales_Data[[#This Row],[Order_Date]])</f>
        <v>8</v>
      </c>
      <c r="Y963" t="str">
        <f>"Q"&amp;ROUNDUP(MONTH(Sales_Data[[#This Row],[Order_Date]])/3,0)</f>
        <v>Q3</v>
      </c>
    </row>
    <row r="964" spans="1:25" x14ac:dyDescent="0.3">
      <c r="A964" t="s">
        <v>1921</v>
      </c>
      <c r="B964" s="1">
        <v>45693</v>
      </c>
      <c r="C964" t="s">
        <v>1922</v>
      </c>
      <c r="D964" t="s">
        <v>175</v>
      </c>
      <c r="E964" t="s">
        <v>19</v>
      </c>
      <c r="F964" t="s">
        <v>57</v>
      </c>
      <c r="G964" t="s">
        <v>67</v>
      </c>
      <c r="H964" t="s">
        <v>88</v>
      </c>
      <c r="I964" t="s">
        <v>89</v>
      </c>
      <c r="J964">
        <v>2</v>
      </c>
      <c r="K964">
        <v>8279.14</v>
      </c>
      <c r="L964">
        <v>0.1</v>
      </c>
      <c r="M964">
        <v>10789.07</v>
      </c>
      <c r="N964" t="s">
        <v>24</v>
      </c>
      <c r="O964" t="s">
        <v>35</v>
      </c>
      <c r="P964" t="s">
        <v>44</v>
      </c>
      <c r="Q964">
        <f>Sales_Data[[#This Row],[Quantity]]*Sales_Data[[#This Row],[Unit_Price]]</f>
        <v>16558.28</v>
      </c>
      <c r="R964">
        <f>Sales_Data[[#This Row],[Gross_Sales]]*Sales_Data[[#This Row],[Discount]]</f>
        <v>1655.828</v>
      </c>
      <c r="S964">
        <f>Sales_Data[[#This Row],[Gross_Sales]]-Sales_Data[[#This Row],[Discount_Amount]]</f>
        <v>14902.451999999999</v>
      </c>
      <c r="T964">
        <f>Sales_Data[[#This Row],[Net Sales]]-Sales_Data[[#This Row],[Cost]]</f>
        <v>4113.3819999999996</v>
      </c>
      <c r="U964" s="2">
        <f>Sales_Data[[#This Row],[Profit]]/Sales_Data[[#This Row],[Net Sales]]</f>
        <v>0.27602048307218169</v>
      </c>
      <c r="V964">
        <f>YEAR(Sales_Data[[#This Row],[Order_Date]])</f>
        <v>2025</v>
      </c>
      <c r="W964" t="str">
        <f>TEXT(Sales_Data[[#This Row],[Order_Date]],"mmm")</f>
        <v>Feb</v>
      </c>
      <c r="X964">
        <f>MONTH(Sales_Data[[#This Row],[Order_Date]])</f>
        <v>2</v>
      </c>
      <c r="Y964" t="str">
        <f>"Q"&amp;ROUNDUP(MONTH(Sales_Data[[#This Row],[Order_Date]])/3,0)</f>
        <v>Q1</v>
      </c>
    </row>
    <row r="965" spans="1:25" x14ac:dyDescent="0.3">
      <c r="A965" t="s">
        <v>1923</v>
      </c>
      <c r="B965" s="1">
        <v>45880</v>
      </c>
      <c r="C965" t="s">
        <v>150</v>
      </c>
      <c r="D965" t="s">
        <v>277</v>
      </c>
      <c r="E965" t="s">
        <v>48</v>
      </c>
      <c r="F965" t="s">
        <v>49</v>
      </c>
      <c r="G965" t="s">
        <v>67</v>
      </c>
      <c r="H965" t="s">
        <v>88</v>
      </c>
      <c r="I965" t="s">
        <v>157</v>
      </c>
      <c r="J965">
        <v>1</v>
      </c>
      <c r="K965">
        <v>31371.26</v>
      </c>
      <c r="L965">
        <v>0.1</v>
      </c>
      <c r="M965">
        <v>20291.86</v>
      </c>
      <c r="N965" t="s">
        <v>70</v>
      </c>
      <c r="O965" t="s">
        <v>25</v>
      </c>
      <c r="P965" t="s">
        <v>26</v>
      </c>
      <c r="Q965">
        <f>Sales_Data[[#This Row],[Quantity]]*Sales_Data[[#This Row],[Unit_Price]]</f>
        <v>31371.26</v>
      </c>
      <c r="R965">
        <f>Sales_Data[[#This Row],[Gross_Sales]]*Sales_Data[[#This Row],[Discount]]</f>
        <v>3137.1260000000002</v>
      </c>
      <c r="S965">
        <f>Sales_Data[[#This Row],[Gross_Sales]]-Sales_Data[[#This Row],[Discount_Amount]]</f>
        <v>28234.133999999998</v>
      </c>
      <c r="T965">
        <f>Sales_Data[[#This Row],[Net Sales]]-Sales_Data[[#This Row],[Cost]]</f>
        <v>7942.2739999999976</v>
      </c>
      <c r="U965" s="2">
        <f>Sales_Data[[#This Row],[Profit]]/Sales_Data[[#This Row],[Net Sales]]</f>
        <v>0.28130042876470013</v>
      </c>
      <c r="V965">
        <f>YEAR(Sales_Data[[#This Row],[Order_Date]])</f>
        <v>2025</v>
      </c>
      <c r="W965" t="str">
        <f>TEXT(Sales_Data[[#This Row],[Order_Date]],"mmm")</f>
        <v>Aug</v>
      </c>
      <c r="X965">
        <f>MONTH(Sales_Data[[#This Row],[Order_Date]])</f>
        <v>8</v>
      </c>
      <c r="Y965" t="str">
        <f>"Q"&amp;ROUNDUP(MONTH(Sales_Data[[#This Row],[Order_Date]])/3,0)</f>
        <v>Q3</v>
      </c>
    </row>
    <row r="966" spans="1:25" x14ac:dyDescent="0.3">
      <c r="A966" t="s">
        <v>1924</v>
      </c>
      <c r="B966" s="1">
        <v>45663</v>
      </c>
      <c r="C966" t="s">
        <v>1925</v>
      </c>
      <c r="D966" t="s">
        <v>168</v>
      </c>
      <c r="E966" t="s">
        <v>19</v>
      </c>
      <c r="F966" t="s">
        <v>57</v>
      </c>
      <c r="G966" t="s">
        <v>21</v>
      </c>
      <c r="H966" t="s">
        <v>22</v>
      </c>
      <c r="I966" t="s">
        <v>62</v>
      </c>
      <c r="J966">
        <v>1</v>
      </c>
      <c r="K966">
        <v>5522</v>
      </c>
      <c r="L966">
        <v>0.1</v>
      </c>
      <c r="M966">
        <v>4086.31</v>
      </c>
      <c r="N966" t="s">
        <v>24</v>
      </c>
      <c r="O966" t="s">
        <v>35</v>
      </c>
      <c r="P966" t="s">
        <v>26</v>
      </c>
      <c r="Q966">
        <f>Sales_Data[[#This Row],[Quantity]]*Sales_Data[[#This Row],[Unit_Price]]</f>
        <v>5522</v>
      </c>
      <c r="R966">
        <f>Sales_Data[[#This Row],[Gross_Sales]]*Sales_Data[[#This Row],[Discount]]</f>
        <v>552.20000000000005</v>
      </c>
      <c r="S966">
        <f>Sales_Data[[#This Row],[Gross_Sales]]-Sales_Data[[#This Row],[Discount_Amount]]</f>
        <v>4969.8</v>
      </c>
      <c r="T966">
        <f>Sales_Data[[#This Row],[Net Sales]]-Sales_Data[[#This Row],[Cost]]</f>
        <v>883.49000000000024</v>
      </c>
      <c r="U966" s="2">
        <f>Sales_Data[[#This Row],[Profit]]/Sales_Data[[#This Row],[Net Sales]]</f>
        <v>0.1777717413175581</v>
      </c>
      <c r="V966">
        <f>YEAR(Sales_Data[[#This Row],[Order_Date]])</f>
        <v>2025</v>
      </c>
      <c r="W966" t="str">
        <f>TEXT(Sales_Data[[#This Row],[Order_Date]],"mmm")</f>
        <v>Jan</v>
      </c>
      <c r="X966">
        <f>MONTH(Sales_Data[[#This Row],[Order_Date]])</f>
        <v>1</v>
      </c>
      <c r="Y966" t="str">
        <f>"Q"&amp;ROUNDUP(MONTH(Sales_Data[[#This Row],[Order_Date]])/3,0)</f>
        <v>Q1</v>
      </c>
    </row>
    <row r="967" spans="1:25" x14ac:dyDescent="0.3">
      <c r="A967" t="s">
        <v>1926</v>
      </c>
      <c r="B967" s="1">
        <v>45979</v>
      </c>
      <c r="C967" t="s">
        <v>279</v>
      </c>
      <c r="D967" t="s">
        <v>209</v>
      </c>
      <c r="E967" t="s">
        <v>39</v>
      </c>
      <c r="F967" t="s">
        <v>405</v>
      </c>
      <c r="G967" t="s">
        <v>21</v>
      </c>
      <c r="H967" t="s">
        <v>127</v>
      </c>
      <c r="I967" t="s">
        <v>128</v>
      </c>
      <c r="J967">
        <v>1</v>
      </c>
      <c r="K967">
        <v>2906.62</v>
      </c>
      <c r="L967">
        <v>0.1</v>
      </c>
      <c r="M967">
        <v>2176.83</v>
      </c>
      <c r="N967" t="s">
        <v>52</v>
      </c>
      <c r="O967" t="s">
        <v>25</v>
      </c>
      <c r="P967" t="s">
        <v>26</v>
      </c>
      <c r="Q967">
        <f>Sales_Data[[#This Row],[Quantity]]*Sales_Data[[#This Row],[Unit_Price]]</f>
        <v>2906.62</v>
      </c>
      <c r="R967">
        <f>Sales_Data[[#This Row],[Gross_Sales]]*Sales_Data[[#This Row],[Discount]]</f>
        <v>290.66199999999998</v>
      </c>
      <c r="S967">
        <f>Sales_Data[[#This Row],[Gross_Sales]]-Sales_Data[[#This Row],[Discount_Amount]]</f>
        <v>2615.9580000000001</v>
      </c>
      <c r="T967">
        <f>Sales_Data[[#This Row],[Net Sales]]-Sales_Data[[#This Row],[Cost]]</f>
        <v>439.12800000000016</v>
      </c>
      <c r="U967" s="2">
        <f>Sales_Data[[#This Row],[Profit]]/Sales_Data[[#This Row],[Net Sales]]</f>
        <v>0.16786508040266707</v>
      </c>
      <c r="V967">
        <f>YEAR(Sales_Data[[#This Row],[Order_Date]])</f>
        <v>2025</v>
      </c>
      <c r="W967" t="str">
        <f>TEXT(Sales_Data[[#This Row],[Order_Date]],"mmm")</f>
        <v>Nov</v>
      </c>
      <c r="X967">
        <f>MONTH(Sales_Data[[#This Row],[Order_Date]])</f>
        <v>11</v>
      </c>
      <c r="Y967" t="str">
        <f>"Q"&amp;ROUNDUP(MONTH(Sales_Data[[#This Row],[Order_Date]])/3,0)</f>
        <v>Q4</v>
      </c>
    </row>
    <row r="968" spans="1:25" x14ac:dyDescent="0.3">
      <c r="A968" t="s">
        <v>1927</v>
      </c>
      <c r="B968" s="1">
        <v>45877</v>
      </c>
      <c r="C968" t="s">
        <v>1006</v>
      </c>
      <c r="D968" t="s">
        <v>450</v>
      </c>
      <c r="E968" t="s">
        <v>39</v>
      </c>
      <c r="F968" t="s">
        <v>107</v>
      </c>
      <c r="G968" t="s">
        <v>32</v>
      </c>
      <c r="H968" t="s">
        <v>50</v>
      </c>
      <c r="I968" t="s">
        <v>51</v>
      </c>
      <c r="J968">
        <v>1</v>
      </c>
      <c r="K968">
        <v>4350.1899999999996</v>
      </c>
      <c r="L968">
        <v>0.15</v>
      </c>
      <c r="M968">
        <v>2568.69</v>
      </c>
      <c r="N968" t="s">
        <v>24</v>
      </c>
      <c r="O968" t="s">
        <v>35</v>
      </c>
      <c r="P968" t="s">
        <v>44</v>
      </c>
      <c r="Q968">
        <f>Sales_Data[[#This Row],[Quantity]]*Sales_Data[[#This Row],[Unit_Price]]</f>
        <v>4350.1899999999996</v>
      </c>
      <c r="R968">
        <f>Sales_Data[[#This Row],[Gross_Sales]]*Sales_Data[[#This Row],[Discount]]</f>
        <v>652.52849999999989</v>
      </c>
      <c r="S968">
        <f>Sales_Data[[#This Row],[Gross_Sales]]-Sales_Data[[#This Row],[Discount_Amount]]</f>
        <v>3697.6614999999997</v>
      </c>
      <c r="T968">
        <f>Sales_Data[[#This Row],[Net Sales]]-Sales_Data[[#This Row],[Cost]]</f>
        <v>1128.9714999999997</v>
      </c>
      <c r="U968" s="2">
        <f>Sales_Data[[#This Row],[Profit]]/Sales_Data[[#This Row],[Net Sales]]</f>
        <v>0.30532040317914438</v>
      </c>
      <c r="V968">
        <f>YEAR(Sales_Data[[#This Row],[Order_Date]])</f>
        <v>2025</v>
      </c>
      <c r="W968" t="str">
        <f>TEXT(Sales_Data[[#This Row],[Order_Date]],"mmm")</f>
        <v>Aug</v>
      </c>
      <c r="X968">
        <f>MONTH(Sales_Data[[#This Row],[Order_Date]])</f>
        <v>8</v>
      </c>
      <c r="Y968" t="str">
        <f>"Q"&amp;ROUNDUP(MONTH(Sales_Data[[#This Row],[Order_Date]])/3,0)</f>
        <v>Q3</v>
      </c>
    </row>
    <row r="969" spans="1:25" x14ac:dyDescent="0.3">
      <c r="A969" t="s">
        <v>1928</v>
      </c>
      <c r="B969" s="1">
        <v>45732</v>
      </c>
      <c r="C969" t="s">
        <v>1929</v>
      </c>
      <c r="D969" t="s">
        <v>255</v>
      </c>
      <c r="E969" t="s">
        <v>30</v>
      </c>
      <c r="F969" t="s">
        <v>87</v>
      </c>
      <c r="G969" t="s">
        <v>41</v>
      </c>
      <c r="H969" t="s">
        <v>42</v>
      </c>
      <c r="I969" t="s">
        <v>43</v>
      </c>
      <c r="J969">
        <v>2</v>
      </c>
      <c r="K969">
        <v>3005.89</v>
      </c>
      <c r="L969">
        <v>0.15</v>
      </c>
      <c r="M969">
        <v>4083.72</v>
      </c>
      <c r="N969" t="s">
        <v>83</v>
      </c>
      <c r="O969" t="s">
        <v>53</v>
      </c>
      <c r="P969" t="s">
        <v>44</v>
      </c>
      <c r="Q969">
        <f>Sales_Data[[#This Row],[Quantity]]*Sales_Data[[#This Row],[Unit_Price]]</f>
        <v>6011.78</v>
      </c>
      <c r="R969">
        <f>Sales_Data[[#This Row],[Gross_Sales]]*Sales_Data[[#This Row],[Discount]]</f>
        <v>901.76699999999994</v>
      </c>
      <c r="S969">
        <f>Sales_Data[[#This Row],[Gross_Sales]]-Sales_Data[[#This Row],[Discount_Amount]]</f>
        <v>5110.0129999999999</v>
      </c>
      <c r="T969">
        <f>Sales_Data[[#This Row],[Net Sales]]-Sales_Data[[#This Row],[Cost]]</f>
        <v>1026.2930000000001</v>
      </c>
      <c r="U969" s="2">
        <f>Sales_Data[[#This Row],[Profit]]/Sales_Data[[#This Row],[Net Sales]]</f>
        <v>0.20083960647458238</v>
      </c>
      <c r="V969">
        <f>YEAR(Sales_Data[[#This Row],[Order_Date]])</f>
        <v>2025</v>
      </c>
      <c r="W969" t="str">
        <f>TEXT(Sales_Data[[#This Row],[Order_Date]],"mmm")</f>
        <v>Mar</v>
      </c>
      <c r="X969">
        <f>MONTH(Sales_Data[[#This Row],[Order_Date]])</f>
        <v>3</v>
      </c>
      <c r="Y969" t="str">
        <f>"Q"&amp;ROUNDUP(MONTH(Sales_Data[[#This Row],[Order_Date]])/3,0)</f>
        <v>Q1</v>
      </c>
    </row>
    <row r="970" spans="1:25" x14ac:dyDescent="0.3">
      <c r="A970" t="s">
        <v>1930</v>
      </c>
      <c r="B970" s="1">
        <v>45661</v>
      </c>
      <c r="C970" t="s">
        <v>1931</v>
      </c>
      <c r="D970" t="s">
        <v>274</v>
      </c>
      <c r="E970" t="s">
        <v>30</v>
      </c>
      <c r="F970" t="s">
        <v>101</v>
      </c>
      <c r="G970" t="s">
        <v>41</v>
      </c>
      <c r="H970" t="s">
        <v>42</v>
      </c>
      <c r="I970" t="s">
        <v>43</v>
      </c>
      <c r="J970">
        <v>1</v>
      </c>
      <c r="K970">
        <v>3273.07</v>
      </c>
      <c r="L970">
        <v>0</v>
      </c>
      <c r="M970">
        <v>2573.3000000000002</v>
      </c>
      <c r="N970" t="s">
        <v>24</v>
      </c>
      <c r="O970" t="s">
        <v>25</v>
      </c>
      <c r="P970" t="s">
        <v>44</v>
      </c>
      <c r="Q970">
        <f>Sales_Data[[#This Row],[Quantity]]*Sales_Data[[#This Row],[Unit_Price]]</f>
        <v>3273.07</v>
      </c>
      <c r="R970">
        <f>Sales_Data[[#This Row],[Gross_Sales]]*Sales_Data[[#This Row],[Discount]]</f>
        <v>0</v>
      </c>
      <c r="S970">
        <f>Sales_Data[[#This Row],[Gross_Sales]]-Sales_Data[[#This Row],[Discount_Amount]]</f>
        <v>3273.07</v>
      </c>
      <c r="T970">
        <f>Sales_Data[[#This Row],[Net Sales]]-Sales_Data[[#This Row],[Cost]]</f>
        <v>699.77</v>
      </c>
      <c r="U970" s="2">
        <f>Sales_Data[[#This Row],[Profit]]/Sales_Data[[#This Row],[Net Sales]]</f>
        <v>0.21379622189565148</v>
      </c>
      <c r="V970">
        <f>YEAR(Sales_Data[[#This Row],[Order_Date]])</f>
        <v>2025</v>
      </c>
      <c r="W970" t="str">
        <f>TEXT(Sales_Data[[#This Row],[Order_Date]],"mmm")</f>
        <v>Jan</v>
      </c>
      <c r="X970">
        <f>MONTH(Sales_Data[[#This Row],[Order_Date]])</f>
        <v>1</v>
      </c>
      <c r="Y970" t="str">
        <f>"Q"&amp;ROUNDUP(MONTH(Sales_Data[[#This Row],[Order_Date]])/3,0)</f>
        <v>Q1</v>
      </c>
    </row>
    <row r="971" spans="1:25" x14ac:dyDescent="0.3">
      <c r="A971" t="s">
        <v>1932</v>
      </c>
      <c r="B971" s="1">
        <v>45992</v>
      </c>
      <c r="C971" t="s">
        <v>312</v>
      </c>
      <c r="D971" t="s">
        <v>436</v>
      </c>
      <c r="E971" t="s">
        <v>119</v>
      </c>
      <c r="F971" t="s">
        <v>249</v>
      </c>
      <c r="G971" t="s">
        <v>67</v>
      </c>
      <c r="H971" t="s">
        <v>68</v>
      </c>
      <c r="I971" t="s">
        <v>69</v>
      </c>
      <c r="J971">
        <v>4</v>
      </c>
      <c r="K971">
        <v>3490.45</v>
      </c>
      <c r="L971">
        <v>0</v>
      </c>
      <c r="M971">
        <v>8778.52</v>
      </c>
      <c r="N971" t="s">
        <v>70</v>
      </c>
      <c r="O971" t="s">
        <v>35</v>
      </c>
      <c r="P971" t="s">
        <v>26</v>
      </c>
      <c r="Q971">
        <f>Sales_Data[[#This Row],[Quantity]]*Sales_Data[[#This Row],[Unit_Price]]</f>
        <v>13961.8</v>
      </c>
      <c r="R971">
        <f>Sales_Data[[#This Row],[Gross_Sales]]*Sales_Data[[#This Row],[Discount]]</f>
        <v>0</v>
      </c>
      <c r="S971">
        <f>Sales_Data[[#This Row],[Gross_Sales]]-Sales_Data[[#This Row],[Discount_Amount]]</f>
        <v>13961.8</v>
      </c>
      <c r="T971">
        <f>Sales_Data[[#This Row],[Net Sales]]-Sales_Data[[#This Row],[Cost]]</f>
        <v>5183.2799999999988</v>
      </c>
      <c r="U971" s="2">
        <f>Sales_Data[[#This Row],[Profit]]/Sales_Data[[#This Row],[Net Sales]]</f>
        <v>0.37124726038189909</v>
      </c>
      <c r="V971">
        <f>YEAR(Sales_Data[[#This Row],[Order_Date]])</f>
        <v>2025</v>
      </c>
      <c r="W971" t="str">
        <f>TEXT(Sales_Data[[#This Row],[Order_Date]],"mmm")</f>
        <v>Dec</v>
      </c>
      <c r="X971">
        <f>MONTH(Sales_Data[[#This Row],[Order_Date]])</f>
        <v>12</v>
      </c>
      <c r="Y971" t="str">
        <f>"Q"&amp;ROUNDUP(MONTH(Sales_Data[[#This Row],[Order_Date]])/3,0)</f>
        <v>Q4</v>
      </c>
    </row>
    <row r="972" spans="1:25" x14ac:dyDescent="0.3">
      <c r="A972" t="s">
        <v>1933</v>
      </c>
      <c r="B972" s="1">
        <v>45791</v>
      </c>
      <c r="C972" t="s">
        <v>478</v>
      </c>
      <c r="D972" t="s">
        <v>238</v>
      </c>
      <c r="E972" t="s">
        <v>48</v>
      </c>
      <c r="F972" t="s">
        <v>164</v>
      </c>
      <c r="G972" t="s">
        <v>21</v>
      </c>
      <c r="H972" t="s">
        <v>22</v>
      </c>
      <c r="I972" t="s">
        <v>23</v>
      </c>
      <c r="J972">
        <v>2</v>
      </c>
      <c r="K972">
        <v>21555.3</v>
      </c>
      <c r="L972">
        <v>0</v>
      </c>
      <c r="M972">
        <v>28918.91</v>
      </c>
      <c r="N972" t="s">
        <v>70</v>
      </c>
      <c r="O972" t="s">
        <v>35</v>
      </c>
      <c r="P972" t="s">
        <v>26</v>
      </c>
      <c r="Q972">
        <f>Sales_Data[[#This Row],[Quantity]]*Sales_Data[[#This Row],[Unit_Price]]</f>
        <v>43110.6</v>
      </c>
      <c r="R972">
        <f>Sales_Data[[#This Row],[Gross_Sales]]*Sales_Data[[#This Row],[Discount]]</f>
        <v>0</v>
      </c>
      <c r="S972">
        <f>Sales_Data[[#This Row],[Gross_Sales]]-Sales_Data[[#This Row],[Discount_Amount]]</f>
        <v>43110.6</v>
      </c>
      <c r="T972">
        <f>Sales_Data[[#This Row],[Net Sales]]-Sales_Data[[#This Row],[Cost]]</f>
        <v>14191.689999999999</v>
      </c>
      <c r="U972" s="2">
        <f>Sales_Data[[#This Row],[Profit]]/Sales_Data[[#This Row],[Net Sales]]</f>
        <v>0.32919258836573834</v>
      </c>
      <c r="V972">
        <f>YEAR(Sales_Data[[#This Row],[Order_Date]])</f>
        <v>2025</v>
      </c>
      <c r="W972" t="str">
        <f>TEXT(Sales_Data[[#This Row],[Order_Date]],"mmm")</f>
        <v>May</v>
      </c>
      <c r="X972">
        <f>MONTH(Sales_Data[[#This Row],[Order_Date]])</f>
        <v>5</v>
      </c>
      <c r="Y972" t="str">
        <f>"Q"&amp;ROUNDUP(MONTH(Sales_Data[[#This Row],[Order_Date]])/3,0)</f>
        <v>Q2</v>
      </c>
    </row>
    <row r="973" spans="1:25" x14ac:dyDescent="0.3">
      <c r="A973" t="s">
        <v>1934</v>
      </c>
      <c r="B973" s="1">
        <v>45775</v>
      </c>
      <c r="C973" t="s">
        <v>1935</v>
      </c>
      <c r="D973" t="s">
        <v>723</v>
      </c>
      <c r="E973" t="s">
        <v>48</v>
      </c>
      <c r="F973" t="s">
        <v>49</v>
      </c>
      <c r="G973" t="s">
        <v>21</v>
      </c>
      <c r="H973" t="s">
        <v>230</v>
      </c>
      <c r="I973" t="s">
        <v>231</v>
      </c>
      <c r="J973">
        <v>3</v>
      </c>
      <c r="K973">
        <v>40337.74</v>
      </c>
      <c r="L973">
        <v>0</v>
      </c>
      <c r="M973">
        <v>78191.89</v>
      </c>
      <c r="N973" t="s">
        <v>70</v>
      </c>
      <c r="O973" t="s">
        <v>35</v>
      </c>
      <c r="P973" t="s">
        <v>44</v>
      </c>
      <c r="Q973">
        <f>Sales_Data[[#This Row],[Quantity]]*Sales_Data[[#This Row],[Unit_Price]]</f>
        <v>121013.22</v>
      </c>
      <c r="R973">
        <f>Sales_Data[[#This Row],[Gross_Sales]]*Sales_Data[[#This Row],[Discount]]</f>
        <v>0</v>
      </c>
      <c r="S973">
        <f>Sales_Data[[#This Row],[Gross_Sales]]-Sales_Data[[#This Row],[Discount_Amount]]</f>
        <v>121013.22</v>
      </c>
      <c r="T973">
        <f>Sales_Data[[#This Row],[Net Sales]]-Sales_Data[[#This Row],[Cost]]</f>
        <v>42821.33</v>
      </c>
      <c r="U973" s="2">
        <f>Sales_Data[[#This Row],[Profit]]/Sales_Data[[#This Row],[Net Sales]]</f>
        <v>0.35385662822623842</v>
      </c>
      <c r="V973">
        <f>YEAR(Sales_Data[[#This Row],[Order_Date]])</f>
        <v>2025</v>
      </c>
      <c r="W973" t="str">
        <f>TEXT(Sales_Data[[#This Row],[Order_Date]],"mmm")</f>
        <v>Apr</v>
      </c>
      <c r="X973">
        <f>MONTH(Sales_Data[[#This Row],[Order_Date]])</f>
        <v>4</v>
      </c>
      <c r="Y973" t="str">
        <f>"Q"&amp;ROUNDUP(MONTH(Sales_Data[[#This Row],[Order_Date]])/3,0)</f>
        <v>Q2</v>
      </c>
    </row>
    <row r="974" spans="1:25" x14ac:dyDescent="0.3">
      <c r="A974" t="s">
        <v>1936</v>
      </c>
      <c r="B974" s="1">
        <v>45751</v>
      </c>
      <c r="C974" t="s">
        <v>111</v>
      </c>
      <c r="D974" t="s">
        <v>765</v>
      </c>
      <c r="E974" t="s">
        <v>19</v>
      </c>
      <c r="F974" t="s">
        <v>20</v>
      </c>
      <c r="G974" t="s">
        <v>75</v>
      </c>
      <c r="H974" t="s">
        <v>114</v>
      </c>
      <c r="I974" t="s">
        <v>206</v>
      </c>
      <c r="J974">
        <v>3</v>
      </c>
      <c r="K974">
        <v>2998.51</v>
      </c>
      <c r="L974">
        <v>0.05</v>
      </c>
      <c r="M974">
        <v>7265.36</v>
      </c>
      <c r="N974" t="s">
        <v>24</v>
      </c>
      <c r="O974" t="s">
        <v>53</v>
      </c>
      <c r="P974" t="s">
        <v>44</v>
      </c>
      <c r="Q974">
        <f>Sales_Data[[#This Row],[Quantity]]*Sales_Data[[#This Row],[Unit_Price]]</f>
        <v>8995.5300000000007</v>
      </c>
      <c r="R974">
        <f>Sales_Data[[#This Row],[Gross_Sales]]*Sales_Data[[#This Row],[Discount]]</f>
        <v>449.77650000000006</v>
      </c>
      <c r="S974">
        <f>Sales_Data[[#This Row],[Gross_Sales]]-Sales_Data[[#This Row],[Discount_Amount]]</f>
        <v>8545.7535000000007</v>
      </c>
      <c r="T974">
        <f>Sales_Data[[#This Row],[Net Sales]]-Sales_Data[[#This Row],[Cost]]</f>
        <v>1280.393500000001</v>
      </c>
      <c r="U974" s="2">
        <f>Sales_Data[[#This Row],[Profit]]/Sales_Data[[#This Row],[Net Sales]]</f>
        <v>0.14982804032435537</v>
      </c>
      <c r="V974">
        <f>YEAR(Sales_Data[[#This Row],[Order_Date]])</f>
        <v>2025</v>
      </c>
      <c r="W974" t="str">
        <f>TEXT(Sales_Data[[#This Row],[Order_Date]],"mmm")</f>
        <v>Apr</v>
      </c>
      <c r="X974">
        <f>MONTH(Sales_Data[[#This Row],[Order_Date]])</f>
        <v>4</v>
      </c>
      <c r="Y974" t="str">
        <f>"Q"&amp;ROUNDUP(MONTH(Sales_Data[[#This Row],[Order_Date]])/3,0)</f>
        <v>Q2</v>
      </c>
    </row>
    <row r="975" spans="1:25" x14ac:dyDescent="0.3">
      <c r="A975" t="s">
        <v>1937</v>
      </c>
      <c r="B975" s="1">
        <v>45719</v>
      </c>
      <c r="C975" t="s">
        <v>1938</v>
      </c>
      <c r="D975" t="s">
        <v>404</v>
      </c>
      <c r="E975" t="s">
        <v>30</v>
      </c>
      <c r="F975" t="s">
        <v>210</v>
      </c>
      <c r="G975" t="s">
        <v>41</v>
      </c>
      <c r="H975" t="s">
        <v>147</v>
      </c>
      <c r="I975" t="s">
        <v>369</v>
      </c>
      <c r="J975">
        <v>2</v>
      </c>
      <c r="K975">
        <v>1451.9</v>
      </c>
      <c r="L975">
        <v>0.1</v>
      </c>
      <c r="M975">
        <v>2269.71</v>
      </c>
      <c r="N975" t="s">
        <v>70</v>
      </c>
      <c r="O975" t="s">
        <v>35</v>
      </c>
      <c r="P975" t="s">
        <v>26</v>
      </c>
      <c r="Q975">
        <f>Sales_Data[[#This Row],[Quantity]]*Sales_Data[[#This Row],[Unit_Price]]</f>
        <v>2903.8</v>
      </c>
      <c r="R975">
        <f>Sales_Data[[#This Row],[Gross_Sales]]*Sales_Data[[#This Row],[Discount]]</f>
        <v>290.38000000000005</v>
      </c>
      <c r="S975">
        <f>Sales_Data[[#This Row],[Gross_Sales]]-Sales_Data[[#This Row],[Discount_Amount]]</f>
        <v>2613.42</v>
      </c>
      <c r="T975">
        <f>Sales_Data[[#This Row],[Net Sales]]-Sales_Data[[#This Row],[Cost]]</f>
        <v>343.71000000000004</v>
      </c>
      <c r="U975" s="2">
        <f>Sales_Data[[#This Row],[Profit]]/Sales_Data[[#This Row],[Net Sales]]</f>
        <v>0.13151732212962328</v>
      </c>
      <c r="V975">
        <f>YEAR(Sales_Data[[#This Row],[Order_Date]])</f>
        <v>2025</v>
      </c>
      <c r="W975" t="str">
        <f>TEXT(Sales_Data[[#This Row],[Order_Date]],"mmm")</f>
        <v>Mar</v>
      </c>
      <c r="X975">
        <f>MONTH(Sales_Data[[#This Row],[Order_Date]])</f>
        <v>3</v>
      </c>
      <c r="Y975" t="str">
        <f>"Q"&amp;ROUNDUP(MONTH(Sales_Data[[#This Row],[Order_Date]])/3,0)</f>
        <v>Q1</v>
      </c>
    </row>
    <row r="976" spans="1:25" x14ac:dyDescent="0.3">
      <c r="A976" t="s">
        <v>1939</v>
      </c>
      <c r="B976" s="1">
        <v>45851</v>
      </c>
      <c r="C976" t="s">
        <v>1940</v>
      </c>
      <c r="D976" t="s">
        <v>322</v>
      </c>
      <c r="E976" t="s">
        <v>19</v>
      </c>
      <c r="F976" t="s">
        <v>57</v>
      </c>
      <c r="G976" t="s">
        <v>32</v>
      </c>
      <c r="H976" t="s">
        <v>33</v>
      </c>
      <c r="I976" t="s">
        <v>161</v>
      </c>
      <c r="J976">
        <v>2</v>
      </c>
      <c r="K976">
        <v>1428.81</v>
      </c>
      <c r="L976">
        <v>0.05</v>
      </c>
      <c r="M976">
        <v>2265.44</v>
      </c>
      <c r="N976" t="s">
        <v>70</v>
      </c>
      <c r="O976" t="s">
        <v>35</v>
      </c>
      <c r="P976" t="s">
        <v>71</v>
      </c>
      <c r="Q976">
        <f>Sales_Data[[#This Row],[Quantity]]*Sales_Data[[#This Row],[Unit_Price]]</f>
        <v>2857.62</v>
      </c>
      <c r="R976">
        <f>Sales_Data[[#This Row],[Gross_Sales]]*Sales_Data[[#This Row],[Discount]]</f>
        <v>142.881</v>
      </c>
      <c r="S976">
        <f>Sales_Data[[#This Row],[Gross_Sales]]-Sales_Data[[#This Row],[Discount_Amount]]</f>
        <v>2714.739</v>
      </c>
      <c r="T976">
        <f>Sales_Data[[#This Row],[Net Sales]]-Sales_Data[[#This Row],[Cost]]</f>
        <v>449.29899999999998</v>
      </c>
      <c r="U976" s="2">
        <f>Sales_Data[[#This Row],[Profit]]/Sales_Data[[#This Row],[Net Sales]]</f>
        <v>0.16550357142988698</v>
      </c>
      <c r="V976">
        <f>YEAR(Sales_Data[[#This Row],[Order_Date]])</f>
        <v>2025</v>
      </c>
      <c r="W976" t="str">
        <f>TEXT(Sales_Data[[#This Row],[Order_Date]],"mmm")</f>
        <v>Jul</v>
      </c>
      <c r="X976">
        <f>MONTH(Sales_Data[[#This Row],[Order_Date]])</f>
        <v>7</v>
      </c>
      <c r="Y976" t="str">
        <f>"Q"&amp;ROUNDUP(MONTH(Sales_Data[[#This Row],[Order_Date]])/3,0)</f>
        <v>Q3</v>
      </c>
    </row>
    <row r="977" spans="1:25" x14ac:dyDescent="0.3">
      <c r="A977" t="s">
        <v>1941</v>
      </c>
      <c r="B977" s="1">
        <v>45992</v>
      </c>
      <c r="C977" t="s">
        <v>426</v>
      </c>
      <c r="D977" t="s">
        <v>596</v>
      </c>
      <c r="E977" t="s">
        <v>30</v>
      </c>
      <c r="F977" t="s">
        <v>87</v>
      </c>
      <c r="G977" t="s">
        <v>67</v>
      </c>
      <c r="H977" t="s">
        <v>88</v>
      </c>
      <c r="I977" t="s">
        <v>157</v>
      </c>
      <c r="J977">
        <v>1</v>
      </c>
      <c r="K977">
        <v>594.9</v>
      </c>
      <c r="L977">
        <v>0.1</v>
      </c>
      <c r="M977">
        <v>375.26</v>
      </c>
      <c r="N977" t="s">
        <v>70</v>
      </c>
      <c r="O977" t="s">
        <v>35</v>
      </c>
      <c r="P977" t="s">
        <v>26</v>
      </c>
      <c r="Q977">
        <f>Sales_Data[[#This Row],[Quantity]]*Sales_Data[[#This Row],[Unit_Price]]</f>
        <v>594.9</v>
      </c>
      <c r="R977">
        <f>Sales_Data[[#This Row],[Gross_Sales]]*Sales_Data[[#This Row],[Discount]]</f>
        <v>59.49</v>
      </c>
      <c r="S977">
        <f>Sales_Data[[#This Row],[Gross_Sales]]-Sales_Data[[#This Row],[Discount_Amount]]</f>
        <v>535.41</v>
      </c>
      <c r="T977">
        <f>Sales_Data[[#This Row],[Net Sales]]-Sales_Data[[#This Row],[Cost]]</f>
        <v>160.14999999999998</v>
      </c>
      <c r="U977" s="2">
        <f>Sales_Data[[#This Row],[Profit]]/Sales_Data[[#This Row],[Net Sales]]</f>
        <v>0.29911656487551591</v>
      </c>
      <c r="V977">
        <f>YEAR(Sales_Data[[#This Row],[Order_Date]])</f>
        <v>2025</v>
      </c>
      <c r="W977" t="str">
        <f>TEXT(Sales_Data[[#This Row],[Order_Date]],"mmm")</f>
        <v>Dec</v>
      </c>
      <c r="X977">
        <f>MONTH(Sales_Data[[#This Row],[Order_Date]])</f>
        <v>12</v>
      </c>
      <c r="Y977" t="str">
        <f>"Q"&amp;ROUNDUP(MONTH(Sales_Data[[#This Row],[Order_Date]])/3,0)</f>
        <v>Q4</v>
      </c>
    </row>
    <row r="978" spans="1:25" x14ac:dyDescent="0.3">
      <c r="A978" t="s">
        <v>1942</v>
      </c>
      <c r="B978" s="1">
        <v>45860</v>
      </c>
      <c r="C978" t="s">
        <v>1943</v>
      </c>
      <c r="D978" t="s">
        <v>168</v>
      </c>
      <c r="E978" t="s">
        <v>39</v>
      </c>
      <c r="F978" t="s">
        <v>202</v>
      </c>
      <c r="G978" t="s">
        <v>67</v>
      </c>
      <c r="H978" t="s">
        <v>68</v>
      </c>
      <c r="I978" t="s">
        <v>97</v>
      </c>
      <c r="J978">
        <v>2</v>
      </c>
      <c r="K978">
        <v>2006.33</v>
      </c>
      <c r="L978">
        <v>0.05</v>
      </c>
      <c r="M978">
        <v>3215.96</v>
      </c>
      <c r="N978" t="s">
        <v>52</v>
      </c>
      <c r="O978" t="s">
        <v>25</v>
      </c>
      <c r="P978" t="s">
        <v>44</v>
      </c>
      <c r="Q978">
        <f>Sales_Data[[#This Row],[Quantity]]*Sales_Data[[#This Row],[Unit_Price]]</f>
        <v>4012.66</v>
      </c>
      <c r="R978">
        <f>Sales_Data[[#This Row],[Gross_Sales]]*Sales_Data[[#This Row],[Discount]]</f>
        <v>200.63300000000001</v>
      </c>
      <c r="S978">
        <f>Sales_Data[[#This Row],[Gross_Sales]]-Sales_Data[[#This Row],[Discount_Amount]]</f>
        <v>3812.027</v>
      </c>
      <c r="T978">
        <f>Sales_Data[[#This Row],[Net Sales]]-Sales_Data[[#This Row],[Cost]]</f>
        <v>596.06700000000001</v>
      </c>
      <c r="U978" s="2">
        <f>Sales_Data[[#This Row],[Profit]]/Sales_Data[[#This Row],[Net Sales]]</f>
        <v>0.15636484211680557</v>
      </c>
      <c r="V978">
        <f>YEAR(Sales_Data[[#This Row],[Order_Date]])</f>
        <v>2025</v>
      </c>
      <c r="W978" t="str">
        <f>TEXT(Sales_Data[[#This Row],[Order_Date]],"mmm")</f>
        <v>Jul</v>
      </c>
      <c r="X978">
        <f>MONTH(Sales_Data[[#This Row],[Order_Date]])</f>
        <v>7</v>
      </c>
      <c r="Y978" t="str">
        <f>"Q"&amp;ROUNDUP(MONTH(Sales_Data[[#This Row],[Order_Date]])/3,0)</f>
        <v>Q3</v>
      </c>
    </row>
    <row r="979" spans="1:25" x14ac:dyDescent="0.3">
      <c r="A979" t="s">
        <v>1944</v>
      </c>
      <c r="B979" s="1">
        <v>45683</v>
      </c>
      <c r="C979" t="s">
        <v>1945</v>
      </c>
      <c r="D979" t="s">
        <v>427</v>
      </c>
      <c r="E979" t="s">
        <v>119</v>
      </c>
      <c r="F979" t="s">
        <v>146</v>
      </c>
      <c r="G979" t="s">
        <v>21</v>
      </c>
      <c r="H979" t="s">
        <v>297</v>
      </c>
      <c r="I979" t="s">
        <v>494</v>
      </c>
      <c r="J979">
        <v>1</v>
      </c>
      <c r="K979">
        <v>666</v>
      </c>
      <c r="L979">
        <v>0.1</v>
      </c>
      <c r="M979">
        <v>380.69</v>
      </c>
      <c r="N979" t="s">
        <v>52</v>
      </c>
      <c r="O979" t="s">
        <v>35</v>
      </c>
      <c r="P979" t="s">
        <v>44</v>
      </c>
      <c r="Q979">
        <f>Sales_Data[[#This Row],[Quantity]]*Sales_Data[[#This Row],[Unit_Price]]</f>
        <v>666</v>
      </c>
      <c r="R979">
        <f>Sales_Data[[#This Row],[Gross_Sales]]*Sales_Data[[#This Row],[Discount]]</f>
        <v>66.600000000000009</v>
      </c>
      <c r="S979">
        <f>Sales_Data[[#This Row],[Gross_Sales]]-Sales_Data[[#This Row],[Discount_Amount]]</f>
        <v>599.4</v>
      </c>
      <c r="T979">
        <f>Sales_Data[[#This Row],[Net Sales]]-Sales_Data[[#This Row],[Cost]]</f>
        <v>218.70999999999998</v>
      </c>
      <c r="U979" s="2">
        <f>Sales_Data[[#This Row],[Profit]]/Sales_Data[[#This Row],[Net Sales]]</f>
        <v>0.3648815482148815</v>
      </c>
      <c r="V979">
        <f>YEAR(Sales_Data[[#This Row],[Order_Date]])</f>
        <v>2025</v>
      </c>
      <c r="W979" t="str">
        <f>TEXT(Sales_Data[[#This Row],[Order_Date]],"mmm")</f>
        <v>Jan</v>
      </c>
      <c r="X979">
        <f>MONTH(Sales_Data[[#This Row],[Order_Date]])</f>
        <v>1</v>
      </c>
      <c r="Y979" t="str">
        <f>"Q"&amp;ROUNDUP(MONTH(Sales_Data[[#This Row],[Order_Date]])/3,0)</f>
        <v>Q1</v>
      </c>
    </row>
    <row r="980" spans="1:25" x14ac:dyDescent="0.3">
      <c r="A980" t="s">
        <v>1946</v>
      </c>
      <c r="B980" s="1">
        <v>45830</v>
      </c>
      <c r="C980" t="s">
        <v>1947</v>
      </c>
      <c r="D980" t="s">
        <v>47</v>
      </c>
      <c r="E980" t="s">
        <v>119</v>
      </c>
      <c r="F980" t="s">
        <v>249</v>
      </c>
      <c r="G980" t="s">
        <v>41</v>
      </c>
      <c r="H980" t="s">
        <v>171</v>
      </c>
      <c r="I980" t="s">
        <v>172</v>
      </c>
      <c r="J980">
        <v>1</v>
      </c>
      <c r="K980">
        <v>2585.9899999999998</v>
      </c>
      <c r="L980">
        <v>0</v>
      </c>
      <c r="M980">
        <v>2064.0700000000002</v>
      </c>
      <c r="N980" t="s">
        <v>24</v>
      </c>
      <c r="O980" t="s">
        <v>35</v>
      </c>
      <c r="P980" t="s">
        <v>26</v>
      </c>
      <c r="Q980">
        <f>Sales_Data[[#This Row],[Quantity]]*Sales_Data[[#This Row],[Unit_Price]]</f>
        <v>2585.9899999999998</v>
      </c>
      <c r="R980">
        <f>Sales_Data[[#This Row],[Gross_Sales]]*Sales_Data[[#This Row],[Discount]]</f>
        <v>0</v>
      </c>
      <c r="S980">
        <f>Sales_Data[[#This Row],[Gross_Sales]]-Sales_Data[[#This Row],[Discount_Amount]]</f>
        <v>2585.9899999999998</v>
      </c>
      <c r="T980">
        <f>Sales_Data[[#This Row],[Net Sales]]-Sales_Data[[#This Row],[Cost]]</f>
        <v>521.91999999999962</v>
      </c>
      <c r="U980" s="2">
        <f>Sales_Data[[#This Row],[Profit]]/Sales_Data[[#This Row],[Net Sales]]</f>
        <v>0.20182599313995786</v>
      </c>
      <c r="V980">
        <f>YEAR(Sales_Data[[#This Row],[Order_Date]])</f>
        <v>2025</v>
      </c>
      <c r="W980" t="str">
        <f>TEXT(Sales_Data[[#This Row],[Order_Date]],"mmm")</f>
        <v>Jun</v>
      </c>
      <c r="X980">
        <f>MONTH(Sales_Data[[#This Row],[Order_Date]])</f>
        <v>6</v>
      </c>
      <c r="Y980" t="str">
        <f>"Q"&amp;ROUNDUP(MONTH(Sales_Data[[#This Row],[Order_Date]])/3,0)</f>
        <v>Q2</v>
      </c>
    </row>
    <row r="981" spans="1:25" x14ac:dyDescent="0.3">
      <c r="A981" t="s">
        <v>1948</v>
      </c>
      <c r="B981" s="1">
        <v>45957</v>
      </c>
      <c r="C981" t="s">
        <v>1949</v>
      </c>
      <c r="D981" t="s">
        <v>699</v>
      </c>
      <c r="E981" t="s">
        <v>48</v>
      </c>
      <c r="F981" t="s">
        <v>126</v>
      </c>
      <c r="G981" t="s">
        <v>67</v>
      </c>
      <c r="H981" t="s">
        <v>121</v>
      </c>
      <c r="I981" t="s">
        <v>142</v>
      </c>
      <c r="J981">
        <v>1</v>
      </c>
      <c r="K981">
        <v>43091</v>
      </c>
      <c r="L981">
        <v>0.1</v>
      </c>
      <c r="M981">
        <v>25296.14</v>
      </c>
      <c r="N981" t="s">
        <v>52</v>
      </c>
      <c r="O981" t="s">
        <v>35</v>
      </c>
      <c r="P981" t="s">
        <v>44</v>
      </c>
      <c r="Q981">
        <f>Sales_Data[[#This Row],[Quantity]]*Sales_Data[[#This Row],[Unit_Price]]</f>
        <v>43091</v>
      </c>
      <c r="R981">
        <f>Sales_Data[[#This Row],[Gross_Sales]]*Sales_Data[[#This Row],[Discount]]</f>
        <v>4309.1000000000004</v>
      </c>
      <c r="S981">
        <f>Sales_Data[[#This Row],[Gross_Sales]]-Sales_Data[[#This Row],[Discount_Amount]]</f>
        <v>38781.9</v>
      </c>
      <c r="T981">
        <f>Sales_Data[[#This Row],[Net Sales]]-Sales_Data[[#This Row],[Cost]]</f>
        <v>13485.760000000002</v>
      </c>
      <c r="U981" s="2">
        <f>Sales_Data[[#This Row],[Profit]]/Sales_Data[[#This Row],[Net Sales]]</f>
        <v>0.34773334983587706</v>
      </c>
      <c r="V981">
        <f>YEAR(Sales_Data[[#This Row],[Order_Date]])</f>
        <v>2025</v>
      </c>
      <c r="W981" t="str">
        <f>TEXT(Sales_Data[[#This Row],[Order_Date]],"mmm")</f>
        <v>Oct</v>
      </c>
      <c r="X981">
        <f>MONTH(Sales_Data[[#This Row],[Order_Date]])</f>
        <v>10</v>
      </c>
      <c r="Y981" t="str">
        <f>"Q"&amp;ROUNDUP(MONTH(Sales_Data[[#This Row],[Order_Date]])/3,0)</f>
        <v>Q4</v>
      </c>
    </row>
    <row r="982" spans="1:25" x14ac:dyDescent="0.3">
      <c r="A982" t="s">
        <v>1950</v>
      </c>
      <c r="B982" s="1">
        <v>45790</v>
      </c>
      <c r="C982" t="s">
        <v>1951</v>
      </c>
      <c r="D982" t="s">
        <v>170</v>
      </c>
      <c r="E982" t="s">
        <v>19</v>
      </c>
      <c r="F982" t="s">
        <v>57</v>
      </c>
      <c r="G982" t="s">
        <v>67</v>
      </c>
      <c r="H982" t="s">
        <v>133</v>
      </c>
      <c r="I982" t="s">
        <v>138</v>
      </c>
      <c r="J982">
        <v>2</v>
      </c>
      <c r="K982">
        <v>1757.15</v>
      </c>
      <c r="L982">
        <v>0.1</v>
      </c>
      <c r="M982">
        <v>1971.32</v>
      </c>
      <c r="N982" t="s">
        <v>52</v>
      </c>
      <c r="O982" t="s">
        <v>35</v>
      </c>
      <c r="P982" t="s">
        <v>71</v>
      </c>
      <c r="Q982">
        <f>Sales_Data[[#This Row],[Quantity]]*Sales_Data[[#This Row],[Unit_Price]]</f>
        <v>3514.3</v>
      </c>
      <c r="R982">
        <f>Sales_Data[[#This Row],[Gross_Sales]]*Sales_Data[[#This Row],[Discount]]</f>
        <v>351.43000000000006</v>
      </c>
      <c r="S982">
        <f>Sales_Data[[#This Row],[Gross_Sales]]-Sales_Data[[#This Row],[Discount_Amount]]</f>
        <v>3162.87</v>
      </c>
      <c r="T982">
        <f>Sales_Data[[#This Row],[Net Sales]]-Sales_Data[[#This Row],[Cost]]</f>
        <v>1191.55</v>
      </c>
      <c r="U982" s="2">
        <f>Sales_Data[[#This Row],[Profit]]/Sales_Data[[#This Row],[Net Sales]]</f>
        <v>0.37673062756294123</v>
      </c>
      <c r="V982">
        <f>YEAR(Sales_Data[[#This Row],[Order_Date]])</f>
        <v>2025</v>
      </c>
      <c r="W982" t="str">
        <f>TEXT(Sales_Data[[#This Row],[Order_Date]],"mmm")</f>
        <v>May</v>
      </c>
      <c r="X982">
        <f>MONTH(Sales_Data[[#This Row],[Order_Date]])</f>
        <v>5</v>
      </c>
      <c r="Y982" t="str">
        <f>"Q"&amp;ROUNDUP(MONTH(Sales_Data[[#This Row],[Order_Date]])/3,0)</f>
        <v>Q2</v>
      </c>
    </row>
    <row r="983" spans="1:25" x14ac:dyDescent="0.3">
      <c r="A983" t="s">
        <v>1952</v>
      </c>
      <c r="B983" s="1">
        <v>45983</v>
      </c>
      <c r="C983" t="s">
        <v>1218</v>
      </c>
      <c r="D983" t="s">
        <v>244</v>
      </c>
      <c r="E983" t="s">
        <v>39</v>
      </c>
      <c r="F983" t="s">
        <v>107</v>
      </c>
      <c r="G983" t="s">
        <v>32</v>
      </c>
      <c r="H983" t="s">
        <v>33</v>
      </c>
      <c r="I983" t="s">
        <v>34</v>
      </c>
      <c r="J983">
        <v>4</v>
      </c>
      <c r="K983">
        <v>3282.46</v>
      </c>
      <c r="L983">
        <v>0.05</v>
      </c>
      <c r="M983">
        <v>8302.4</v>
      </c>
      <c r="N983" t="s">
        <v>70</v>
      </c>
      <c r="O983" t="s">
        <v>35</v>
      </c>
      <c r="P983" t="s">
        <v>44</v>
      </c>
      <c r="Q983">
        <f>Sales_Data[[#This Row],[Quantity]]*Sales_Data[[#This Row],[Unit_Price]]</f>
        <v>13129.84</v>
      </c>
      <c r="R983">
        <f>Sales_Data[[#This Row],[Gross_Sales]]*Sales_Data[[#This Row],[Discount]]</f>
        <v>656.49200000000008</v>
      </c>
      <c r="S983">
        <f>Sales_Data[[#This Row],[Gross_Sales]]-Sales_Data[[#This Row],[Discount_Amount]]</f>
        <v>12473.348</v>
      </c>
      <c r="T983">
        <f>Sales_Data[[#This Row],[Net Sales]]-Sales_Data[[#This Row],[Cost]]</f>
        <v>4170.9480000000003</v>
      </c>
      <c r="U983" s="2">
        <f>Sales_Data[[#This Row],[Profit]]/Sales_Data[[#This Row],[Net Sales]]</f>
        <v>0.33438881044608076</v>
      </c>
      <c r="V983">
        <f>YEAR(Sales_Data[[#This Row],[Order_Date]])</f>
        <v>2025</v>
      </c>
      <c r="W983" t="str">
        <f>TEXT(Sales_Data[[#This Row],[Order_Date]],"mmm")</f>
        <v>Nov</v>
      </c>
      <c r="X983">
        <f>MONTH(Sales_Data[[#This Row],[Order_Date]])</f>
        <v>11</v>
      </c>
      <c r="Y983" t="str">
        <f>"Q"&amp;ROUNDUP(MONTH(Sales_Data[[#This Row],[Order_Date]])/3,0)</f>
        <v>Q4</v>
      </c>
    </row>
    <row r="984" spans="1:25" x14ac:dyDescent="0.3">
      <c r="A984" t="s">
        <v>1953</v>
      </c>
      <c r="B984" s="1">
        <v>45775</v>
      </c>
      <c r="C984" t="s">
        <v>1954</v>
      </c>
      <c r="D984" t="s">
        <v>131</v>
      </c>
      <c r="E984" t="s">
        <v>48</v>
      </c>
      <c r="F984" t="s">
        <v>132</v>
      </c>
      <c r="G984" t="s">
        <v>41</v>
      </c>
      <c r="H984" t="s">
        <v>171</v>
      </c>
      <c r="I984" t="s">
        <v>172</v>
      </c>
      <c r="J984">
        <v>1</v>
      </c>
      <c r="K984">
        <v>59482.41</v>
      </c>
      <c r="L984">
        <v>0.05</v>
      </c>
      <c r="M984">
        <v>49189.74</v>
      </c>
      <c r="N984" t="s">
        <v>52</v>
      </c>
      <c r="O984" t="s">
        <v>25</v>
      </c>
      <c r="P984" t="s">
        <v>71</v>
      </c>
      <c r="Q984">
        <f>Sales_Data[[#This Row],[Quantity]]*Sales_Data[[#This Row],[Unit_Price]]</f>
        <v>59482.41</v>
      </c>
      <c r="R984">
        <f>Sales_Data[[#This Row],[Gross_Sales]]*Sales_Data[[#This Row],[Discount]]</f>
        <v>2974.1205000000004</v>
      </c>
      <c r="S984">
        <f>Sales_Data[[#This Row],[Gross_Sales]]-Sales_Data[[#This Row],[Discount_Amount]]</f>
        <v>56508.289500000006</v>
      </c>
      <c r="T984">
        <f>Sales_Data[[#This Row],[Net Sales]]-Sales_Data[[#This Row],[Cost]]</f>
        <v>7318.5495000000083</v>
      </c>
      <c r="U984" s="2">
        <f>Sales_Data[[#This Row],[Profit]]/Sales_Data[[#This Row],[Net Sales]]</f>
        <v>0.12951284784509373</v>
      </c>
      <c r="V984">
        <f>YEAR(Sales_Data[[#This Row],[Order_Date]])</f>
        <v>2025</v>
      </c>
      <c r="W984" t="str">
        <f>TEXT(Sales_Data[[#This Row],[Order_Date]],"mmm")</f>
        <v>Apr</v>
      </c>
      <c r="X984">
        <f>MONTH(Sales_Data[[#This Row],[Order_Date]])</f>
        <v>4</v>
      </c>
      <c r="Y984" t="str">
        <f>"Q"&amp;ROUNDUP(MONTH(Sales_Data[[#This Row],[Order_Date]])/3,0)</f>
        <v>Q2</v>
      </c>
    </row>
    <row r="985" spans="1:25" x14ac:dyDescent="0.3">
      <c r="A985" t="s">
        <v>1955</v>
      </c>
      <c r="B985" s="1">
        <v>45981</v>
      </c>
      <c r="C985" t="s">
        <v>1956</v>
      </c>
      <c r="D985" t="s">
        <v>266</v>
      </c>
      <c r="E985" t="s">
        <v>19</v>
      </c>
      <c r="F985" t="s">
        <v>81</v>
      </c>
      <c r="G985" t="s">
        <v>21</v>
      </c>
      <c r="H985" t="s">
        <v>127</v>
      </c>
      <c r="I985" t="s">
        <v>314</v>
      </c>
      <c r="J985">
        <v>2</v>
      </c>
      <c r="K985">
        <v>14389.23</v>
      </c>
      <c r="L985">
        <v>0</v>
      </c>
      <c r="M985">
        <v>23486</v>
      </c>
      <c r="N985" t="s">
        <v>109</v>
      </c>
      <c r="O985" t="s">
        <v>25</v>
      </c>
      <c r="P985" t="s">
        <v>44</v>
      </c>
      <c r="Q985">
        <f>Sales_Data[[#This Row],[Quantity]]*Sales_Data[[#This Row],[Unit_Price]]</f>
        <v>28778.46</v>
      </c>
      <c r="R985">
        <f>Sales_Data[[#This Row],[Gross_Sales]]*Sales_Data[[#This Row],[Discount]]</f>
        <v>0</v>
      </c>
      <c r="S985">
        <f>Sales_Data[[#This Row],[Gross_Sales]]-Sales_Data[[#This Row],[Discount_Amount]]</f>
        <v>28778.46</v>
      </c>
      <c r="T985">
        <f>Sales_Data[[#This Row],[Net Sales]]-Sales_Data[[#This Row],[Cost]]</f>
        <v>5292.4599999999991</v>
      </c>
      <c r="U985" s="2">
        <f>Sales_Data[[#This Row],[Profit]]/Sales_Data[[#This Row],[Net Sales]]</f>
        <v>0.18390351672744126</v>
      </c>
      <c r="V985">
        <f>YEAR(Sales_Data[[#This Row],[Order_Date]])</f>
        <v>2025</v>
      </c>
      <c r="W985" t="str">
        <f>TEXT(Sales_Data[[#This Row],[Order_Date]],"mmm")</f>
        <v>Nov</v>
      </c>
      <c r="X985">
        <f>MONTH(Sales_Data[[#This Row],[Order_Date]])</f>
        <v>11</v>
      </c>
      <c r="Y985" t="str">
        <f>"Q"&amp;ROUNDUP(MONTH(Sales_Data[[#This Row],[Order_Date]])/3,0)</f>
        <v>Q4</v>
      </c>
    </row>
    <row r="986" spans="1:25" x14ac:dyDescent="0.3">
      <c r="A986" t="s">
        <v>1957</v>
      </c>
      <c r="B986" s="1">
        <v>45932</v>
      </c>
      <c r="C986" t="s">
        <v>476</v>
      </c>
      <c r="D986" t="s">
        <v>669</v>
      </c>
      <c r="E986" t="s">
        <v>39</v>
      </c>
      <c r="F986" t="s">
        <v>96</v>
      </c>
      <c r="G986" t="s">
        <v>21</v>
      </c>
      <c r="H986" t="s">
        <v>127</v>
      </c>
      <c r="I986" t="s">
        <v>314</v>
      </c>
      <c r="J986">
        <v>3</v>
      </c>
      <c r="K986">
        <v>2415.89</v>
      </c>
      <c r="L986">
        <v>0.1</v>
      </c>
      <c r="M986">
        <v>4922.79</v>
      </c>
      <c r="N986" t="s">
        <v>83</v>
      </c>
      <c r="O986" t="s">
        <v>35</v>
      </c>
      <c r="P986" t="s">
        <v>71</v>
      </c>
      <c r="Q986">
        <f>Sales_Data[[#This Row],[Quantity]]*Sales_Data[[#This Row],[Unit_Price]]</f>
        <v>7247.67</v>
      </c>
      <c r="R986">
        <f>Sales_Data[[#This Row],[Gross_Sales]]*Sales_Data[[#This Row],[Discount]]</f>
        <v>724.76700000000005</v>
      </c>
      <c r="S986">
        <f>Sales_Data[[#This Row],[Gross_Sales]]-Sales_Data[[#This Row],[Discount_Amount]]</f>
        <v>6522.9030000000002</v>
      </c>
      <c r="T986">
        <f>Sales_Data[[#This Row],[Net Sales]]-Sales_Data[[#This Row],[Cost]]</f>
        <v>1600.1130000000003</v>
      </c>
      <c r="U986" s="2">
        <f>Sales_Data[[#This Row],[Profit]]/Sales_Data[[#This Row],[Net Sales]]</f>
        <v>0.24530688253374305</v>
      </c>
      <c r="V986">
        <f>YEAR(Sales_Data[[#This Row],[Order_Date]])</f>
        <v>2025</v>
      </c>
      <c r="W986" t="str">
        <f>TEXT(Sales_Data[[#This Row],[Order_Date]],"mmm")</f>
        <v>Oct</v>
      </c>
      <c r="X986">
        <f>MONTH(Sales_Data[[#This Row],[Order_Date]])</f>
        <v>10</v>
      </c>
      <c r="Y986" t="str">
        <f>"Q"&amp;ROUNDUP(MONTH(Sales_Data[[#This Row],[Order_Date]])/3,0)</f>
        <v>Q4</v>
      </c>
    </row>
    <row r="987" spans="1:25" x14ac:dyDescent="0.3">
      <c r="A987" t="s">
        <v>1958</v>
      </c>
      <c r="B987" s="1">
        <v>45869</v>
      </c>
      <c r="C987" t="s">
        <v>1959</v>
      </c>
      <c r="D987" t="s">
        <v>694</v>
      </c>
      <c r="E987" t="s">
        <v>48</v>
      </c>
      <c r="F987" t="s">
        <v>132</v>
      </c>
      <c r="G987" t="s">
        <v>41</v>
      </c>
      <c r="H987" t="s">
        <v>42</v>
      </c>
      <c r="I987" t="s">
        <v>43</v>
      </c>
      <c r="J987">
        <v>1</v>
      </c>
      <c r="K987">
        <v>60225.15</v>
      </c>
      <c r="L987">
        <v>0.1</v>
      </c>
      <c r="M987">
        <v>46809.84</v>
      </c>
      <c r="N987" t="s">
        <v>70</v>
      </c>
      <c r="O987" t="s">
        <v>35</v>
      </c>
      <c r="P987" t="s">
        <v>71</v>
      </c>
      <c r="Q987">
        <f>Sales_Data[[#This Row],[Quantity]]*Sales_Data[[#This Row],[Unit_Price]]</f>
        <v>60225.15</v>
      </c>
      <c r="R987">
        <f>Sales_Data[[#This Row],[Gross_Sales]]*Sales_Data[[#This Row],[Discount]]</f>
        <v>6022.5150000000003</v>
      </c>
      <c r="S987">
        <f>Sales_Data[[#This Row],[Gross_Sales]]-Sales_Data[[#This Row],[Discount_Amount]]</f>
        <v>54202.635000000002</v>
      </c>
      <c r="T987">
        <f>Sales_Data[[#This Row],[Net Sales]]-Sales_Data[[#This Row],[Cost]]</f>
        <v>7392.7950000000055</v>
      </c>
      <c r="U987" s="2">
        <f>Sales_Data[[#This Row],[Profit]]/Sales_Data[[#This Row],[Net Sales]]</f>
        <v>0.13639180087831532</v>
      </c>
      <c r="V987">
        <f>YEAR(Sales_Data[[#This Row],[Order_Date]])</f>
        <v>2025</v>
      </c>
      <c r="W987" t="str">
        <f>TEXT(Sales_Data[[#This Row],[Order_Date]],"mmm")</f>
        <v>Jul</v>
      </c>
      <c r="X987">
        <f>MONTH(Sales_Data[[#This Row],[Order_Date]])</f>
        <v>7</v>
      </c>
      <c r="Y987" t="str">
        <f>"Q"&amp;ROUNDUP(MONTH(Sales_Data[[#This Row],[Order_Date]])/3,0)</f>
        <v>Q3</v>
      </c>
    </row>
    <row r="988" spans="1:25" x14ac:dyDescent="0.3">
      <c r="A988" t="s">
        <v>1960</v>
      </c>
      <c r="B988" s="1">
        <v>45882</v>
      </c>
      <c r="C988" t="s">
        <v>1961</v>
      </c>
      <c r="D988" t="s">
        <v>168</v>
      </c>
      <c r="E988" t="s">
        <v>39</v>
      </c>
      <c r="F988" t="s">
        <v>405</v>
      </c>
      <c r="G988" t="s">
        <v>75</v>
      </c>
      <c r="H988" t="s">
        <v>76</v>
      </c>
      <c r="I988" t="s">
        <v>77</v>
      </c>
      <c r="J988">
        <v>1</v>
      </c>
      <c r="K988">
        <v>2575.67</v>
      </c>
      <c r="L988">
        <v>0.1</v>
      </c>
      <c r="M988">
        <v>1688.04</v>
      </c>
      <c r="N988" t="s">
        <v>52</v>
      </c>
      <c r="O988" t="s">
        <v>35</v>
      </c>
      <c r="P988" t="s">
        <v>44</v>
      </c>
      <c r="Q988">
        <f>Sales_Data[[#This Row],[Quantity]]*Sales_Data[[#This Row],[Unit_Price]]</f>
        <v>2575.67</v>
      </c>
      <c r="R988">
        <f>Sales_Data[[#This Row],[Gross_Sales]]*Sales_Data[[#This Row],[Discount]]</f>
        <v>257.56700000000001</v>
      </c>
      <c r="S988">
        <f>Sales_Data[[#This Row],[Gross_Sales]]-Sales_Data[[#This Row],[Discount_Amount]]</f>
        <v>2318.1030000000001</v>
      </c>
      <c r="T988">
        <f>Sales_Data[[#This Row],[Net Sales]]-Sales_Data[[#This Row],[Cost]]</f>
        <v>630.0630000000001</v>
      </c>
      <c r="U988" s="2">
        <f>Sales_Data[[#This Row],[Profit]]/Sales_Data[[#This Row],[Net Sales]]</f>
        <v>0.27180112359114333</v>
      </c>
      <c r="V988">
        <f>YEAR(Sales_Data[[#This Row],[Order_Date]])</f>
        <v>2025</v>
      </c>
      <c r="W988" t="str">
        <f>TEXT(Sales_Data[[#This Row],[Order_Date]],"mmm")</f>
        <v>Aug</v>
      </c>
      <c r="X988">
        <f>MONTH(Sales_Data[[#This Row],[Order_Date]])</f>
        <v>8</v>
      </c>
      <c r="Y988" t="str">
        <f>"Q"&amp;ROUNDUP(MONTH(Sales_Data[[#This Row],[Order_Date]])/3,0)</f>
        <v>Q3</v>
      </c>
    </row>
    <row r="989" spans="1:25" x14ac:dyDescent="0.3">
      <c r="A989" t="s">
        <v>1962</v>
      </c>
      <c r="B989" s="1">
        <v>45677</v>
      </c>
      <c r="C989" t="s">
        <v>1315</v>
      </c>
      <c r="D989" t="s">
        <v>1122</v>
      </c>
      <c r="E989" t="s">
        <v>39</v>
      </c>
      <c r="F989" t="s">
        <v>107</v>
      </c>
      <c r="G989" t="s">
        <v>41</v>
      </c>
      <c r="H989" t="s">
        <v>42</v>
      </c>
      <c r="I989" t="s">
        <v>43</v>
      </c>
      <c r="J989">
        <v>1</v>
      </c>
      <c r="K989">
        <v>878.6</v>
      </c>
      <c r="L989">
        <v>0</v>
      </c>
      <c r="M989">
        <v>553.92999999999995</v>
      </c>
      <c r="N989" t="s">
        <v>24</v>
      </c>
      <c r="O989" t="s">
        <v>35</v>
      </c>
      <c r="P989" t="s">
        <v>71</v>
      </c>
      <c r="Q989">
        <f>Sales_Data[[#This Row],[Quantity]]*Sales_Data[[#This Row],[Unit_Price]]</f>
        <v>878.6</v>
      </c>
      <c r="R989">
        <f>Sales_Data[[#This Row],[Gross_Sales]]*Sales_Data[[#This Row],[Discount]]</f>
        <v>0</v>
      </c>
      <c r="S989">
        <f>Sales_Data[[#This Row],[Gross_Sales]]-Sales_Data[[#This Row],[Discount_Amount]]</f>
        <v>878.6</v>
      </c>
      <c r="T989">
        <f>Sales_Data[[#This Row],[Net Sales]]-Sales_Data[[#This Row],[Cost]]</f>
        <v>324.67000000000007</v>
      </c>
      <c r="U989" s="2">
        <f>Sales_Data[[#This Row],[Profit]]/Sales_Data[[#This Row],[Net Sales]]</f>
        <v>0.36953107216025505</v>
      </c>
      <c r="V989">
        <f>YEAR(Sales_Data[[#This Row],[Order_Date]])</f>
        <v>2025</v>
      </c>
      <c r="W989" t="str">
        <f>TEXT(Sales_Data[[#This Row],[Order_Date]],"mmm")</f>
        <v>Jan</v>
      </c>
      <c r="X989">
        <f>MONTH(Sales_Data[[#This Row],[Order_Date]])</f>
        <v>1</v>
      </c>
      <c r="Y989" t="str">
        <f>"Q"&amp;ROUNDUP(MONTH(Sales_Data[[#This Row],[Order_Date]])/3,0)</f>
        <v>Q1</v>
      </c>
    </row>
    <row r="990" spans="1:25" x14ac:dyDescent="0.3">
      <c r="A990" t="s">
        <v>1963</v>
      </c>
      <c r="B990" s="1">
        <v>45770</v>
      </c>
      <c r="C990" t="s">
        <v>1964</v>
      </c>
      <c r="D990" t="s">
        <v>356</v>
      </c>
      <c r="E990" t="s">
        <v>48</v>
      </c>
      <c r="F990" t="s">
        <v>49</v>
      </c>
      <c r="G990" t="s">
        <v>21</v>
      </c>
      <c r="H990" t="s">
        <v>297</v>
      </c>
      <c r="I990" t="s">
        <v>297</v>
      </c>
      <c r="J990">
        <v>3</v>
      </c>
      <c r="K990">
        <v>64622.55</v>
      </c>
      <c r="L990">
        <v>0</v>
      </c>
      <c r="M990">
        <v>150168.92000000001</v>
      </c>
      <c r="N990" t="s">
        <v>83</v>
      </c>
      <c r="O990" t="s">
        <v>35</v>
      </c>
      <c r="P990" t="s">
        <v>44</v>
      </c>
      <c r="Q990">
        <f>Sales_Data[[#This Row],[Quantity]]*Sales_Data[[#This Row],[Unit_Price]]</f>
        <v>193867.65000000002</v>
      </c>
      <c r="R990">
        <f>Sales_Data[[#This Row],[Gross_Sales]]*Sales_Data[[#This Row],[Discount]]</f>
        <v>0</v>
      </c>
      <c r="S990">
        <f>Sales_Data[[#This Row],[Gross_Sales]]-Sales_Data[[#This Row],[Discount_Amount]]</f>
        <v>193867.65000000002</v>
      </c>
      <c r="T990">
        <f>Sales_Data[[#This Row],[Net Sales]]-Sales_Data[[#This Row],[Cost]]</f>
        <v>43698.73000000001</v>
      </c>
      <c r="U990" s="2">
        <f>Sales_Data[[#This Row],[Profit]]/Sales_Data[[#This Row],[Net Sales]]</f>
        <v>0.22540496054911691</v>
      </c>
      <c r="V990">
        <f>YEAR(Sales_Data[[#This Row],[Order_Date]])</f>
        <v>2025</v>
      </c>
      <c r="W990" t="str">
        <f>TEXT(Sales_Data[[#This Row],[Order_Date]],"mmm")</f>
        <v>Apr</v>
      </c>
      <c r="X990">
        <f>MONTH(Sales_Data[[#This Row],[Order_Date]])</f>
        <v>4</v>
      </c>
      <c r="Y990" t="str">
        <f>"Q"&amp;ROUNDUP(MONTH(Sales_Data[[#This Row],[Order_Date]])/3,0)</f>
        <v>Q2</v>
      </c>
    </row>
    <row r="991" spans="1:25" x14ac:dyDescent="0.3">
      <c r="A991" t="s">
        <v>1965</v>
      </c>
      <c r="B991" s="1">
        <v>45797</v>
      </c>
      <c r="C991" t="s">
        <v>1966</v>
      </c>
      <c r="D991" t="s">
        <v>199</v>
      </c>
      <c r="E991" t="s">
        <v>19</v>
      </c>
      <c r="F991" t="s">
        <v>20</v>
      </c>
      <c r="G991" t="s">
        <v>41</v>
      </c>
      <c r="H991" t="s">
        <v>171</v>
      </c>
      <c r="I991" t="s">
        <v>191</v>
      </c>
      <c r="J991">
        <v>1</v>
      </c>
      <c r="K991">
        <v>15751.39</v>
      </c>
      <c r="L991">
        <v>0</v>
      </c>
      <c r="M991">
        <v>13158.3</v>
      </c>
      <c r="N991" t="s">
        <v>52</v>
      </c>
      <c r="O991" t="s">
        <v>53</v>
      </c>
      <c r="P991" t="s">
        <v>26</v>
      </c>
      <c r="Q991">
        <f>Sales_Data[[#This Row],[Quantity]]*Sales_Data[[#This Row],[Unit_Price]]</f>
        <v>15751.39</v>
      </c>
      <c r="R991">
        <f>Sales_Data[[#This Row],[Gross_Sales]]*Sales_Data[[#This Row],[Discount]]</f>
        <v>0</v>
      </c>
      <c r="S991">
        <f>Sales_Data[[#This Row],[Gross_Sales]]-Sales_Data[[#This Row],[Discount_Amount]]</f>
        <v>15751.39</v>
      </c>
      <c r="T991">
        <f>Sales_Data[[#This Row],[Net Sales]]-Sales_Data[[#This Row],[Cost]]</f>
        <v>2593.09</v>
      </c>
      <c r="U991" s="2">
        <f>Sales_Data[[#This Row],[Profit]]/Sales_Data[[#This Row],[Net Sales]]</f>
        <v>0.16462610601350106</v>
      </c>
      <c r="V991">
        <f>YEAR(Sales_Data[[#This Row],[Order_Date]])</f>
        <v>2025</v>
      </c>
      <c r="W991" t="str">
        <f>TEXT(Sales_Data[[#This Row],[Order_Date]],"mmm")</f>
        <v>May</v>
      </c>
      <c r="X991">
        <f>MONTH(Sales_Data[[#This Row],[Order_Date]])</f>
        <v>5</v>
      </c>
      <c r="Y991" t="str">
        <f>"Q"&amp;ROUNDUP(MONTH(Sales_Data[[#This Row],[Order_Date]])/3,0)</f>
        <v>Q2</v>
      </c>
    </row>
    <row r="992" spans="1:25" x14ac:dyDescent="0.3">
      <c r="A992" t="s">
        <v>1967</v>
      </c>
      <c r="B992" s="1">
        <v>45704</v>
      </c>
      <c r="C992" t="s">
        <v>1968</v>
      </c>
      <c r="D992" t="s">
        <v>699</v>
      </c>
      <c r="E992" t="s">
        <v>48</v>
      </c>
      <c r="F992" t="s">
        <v>49</v>
      </c>
      <c r="G992" t="s">
        <v>41</v>
      </c>
      <c r="H992" t="s">
        <v>147</v>
      </c>
      <c r="I992" t="s">
        <v>369</v>
      </c>
      <c r="J992">
        <v>1</v>
      </c>
      <c r="K992">
        <v>31086.73</v>
      </c>
      <c r="L992">
        <v>0</v>
      </c>
      <c r="M992">
        <v>21585.75</v>
      </c>
      <c r="N992" t="s">
        <v>52</v>
      </c>
      <c r="O992" t="s">
        <v>35</v>
      </c>
      <c r="P992" t="s">
        <v>26</v>
      </c>
      <c r="Q992">
        <f>Sales_Data[[#This Row],[Quantity]]*Sales_Data[[#This Row],[Unit_Price]]</f>
        <v>31086.73</v>
      </c>
      <c r="R992">
        <f>Sales_Data[[#This Row],[Gross_Sales]]*Sales_Data[[#This Row],[Discount]]</f>
        <v>0</v>
      </c>
      <c r="S992">
        <f>Sales_Data[[#This Row],[Gross_Sales]]-Sales_Data[[#This Row],[Discount_Amount]]</f>
        <v>31086.73</v>
      </c>
      <c r="T992">
        <f>Sales_Data[[#This Row],[Net Sales]]-Sales_Data[[#This Row],[Cost]]</f>
        <v>9500.98</v>
      </c>
      <c r="U992" s="2">
        <f>Sales_Data[[#This Row],[Profit]]/Sales_Data[[#This Row],[Net Sales]]</f>
        <v>0.30562815709468316</v>
      </c>
      <c r="V992">
        <f>YEAR(Sales_Data[[#This Row],[Order_Date]])</f>
        <v>2025</v>
      </c>
      <c r="W992" t="str">
        <f>TEXT(Sales_Data[[#This Row],[Order_Date]],"mmm")</f>
        <v>Feb</v>
      </c>
      <c r="X992">
        <f>MONTH(Sales_Data[[#This Row],[Order_Date]])</f>
        <v>2</v>
      </c>
      <c r="Y992" t="str">
        <f>"Q"&amp;ROUNDUP(MONTH(Sales_Data[[#This Row],[Order_Date]])/3,0)</f>
        <v>Q1</v>
      </c>
    </row>
    <row r="993" spans="1:25" x14ac:dyDescent="0.3">
      <c r="A993" t="s">
        <v>1969</v>
      </c>
      <c r="B993" s="1">
        <v>45658</v>
      </c>
      <c r="C993" t="s">
        <v>1970</v>
      </c>
      <c r="D993" t="s">
        <v>29</v>
      </c>
      <c r="E993" t="s">
        <v>30</v>
      </c>
      <c r="F993" t="s">
        <v>156</v>
      </c>
      <c r="G993" t="s">
        <v>32</v>
      </c>
      <c r="H993" t="s">
        <v>50</v>
      </c>
      <c r="I993" t="s">
        <v>51</v>
      </c>
      <c r="J993">
        <v>2</v>
      </c>
      <c r="K993">
        <v>3415.29</v>
      </c>
      <c r="L993">
        <v>0</v>
      </c>
      <c r="M993">
        <v>4798.4799999999996</v>
      </c>
      <c r="N993" t="s">
        <v>52</v>
      </c>
      <c r="O993" t="s">
        <v>35</v>
      </c>
      <c r="P993" t="s">
        <v>71</v>
      </c>
      <c r="Q993">
        <f>Sales_Data[[#This Row],[Quantity]]*Sales_Data[[#This Row],[Unit_Price]]</f>
        <v>6830.58</v>
      </c>
      <c r="R993">
        <f>Sales_Data[[#This Row],[Gross_Sales]]*Sales_Data[[#This Row],[Discount]]</f>
        <v>0</v>
      </c>
      <c r="S993">
        <f>Sales_Data[[#This Row],[Gross_Sales]]-Sales_Data[[#This Row],[Discount_Amount]]</f>
        <v>6830.58</v>
      </c>
      <c r="T993">
        <f>Sales_Data[[#This Row],[Net Sales]]-Sales_Data[[#This Row],[Cost]]</f>
        <v>2032.1000000000004</v>
      </c>
      <c r="U993" s="2">
        <f>Sales_Data[[#This Row],[Profit]]/Sales_Data[[#This Row],[Net Sales]]</f>
        <v>0.29750035868110769</v>
      </c>
      <c r="V993">
        <f>YEAR(Sales_Data[[#This Row],[Order_Date]])</f>
        <v>2025</v>
      </c>
      <c r="W993" t="str">
        <f>TEXT(Sales_Data[[#This Row],[Order_Date]],"mmm")</f>
        <v>Jan</v>
      </c>
      <c r="X993">
        <f>MONTH(Sales_Data[[#This Row],[Order_Date]])</f>
        <v>1</v>
      </c>
      <c r="Y993" t="str">
        <f>"Q"&amp;ROUNDUP(MONTH(Sales_Data[[#This Row],[Order_Date]])/3,0)</f>
        <v>Q1</v>
      </c>
    </row>
    <row r="994" spans="1:25" x14ac:dyDescent="0.3">
      <c r="A994" t="s">
        <v>1971</v>
      </c>
      <c r="B994" s="1">
        <v>45747</v>
      </c>
      <c r="C994" t="s">
        <v>887</v>
      </c>
      <c r="D994" t="s">
        <v>777</v>
      </c>
      <c r="E994" t="s">
        <v>48</v>
      </c>
      <c r="F994" t="s">
        <v>132</v>
      </c>
      <c r="G994" t="s">
        <v>67</v>
      </c>
      <c r="H994" t="s">
        <v>88</v>
      </c>
      <c r="I994" t="s">
        <v>89</v>
      </c>
      <c r="J994">
        <v>3</v>
      </c>
      <c r="K994">
        <v>44122.98</v>
      </c>
      <c r="L994">
        <v>0</v>
      </c>
      <c r="M994">
        <v>105180.94</v>
      </c>
      <c r="N994" t="s">
        <v>24</v>
      </c>
      <c r="O994" t="s">
        <v>25</v>
      </c>
      <c r="P994" t="s">
        <v>71</v>
      </c>
      <c r="Q994">
        <f>Sales_Data[[#This Row],[Quantity]]*Sales_Data[[#This Row],[Unit_Price]]</f>
        <v>132368.94</v>
      </c>
      <c r="R994">
        <f>Sales_Data[[#This Row],[Gross_Sales]]*Sales_Data[[#This Row],[Discount]]</f>
        <v>0</v>
      </c>
      <c r="S994">
        <f>Sales_Data[[#This Row],[Gross_Sales]]-Sales_Data[[#This Row],[Discount_Amount]]</f>
        <v>132368.94</v>
      </c>
      <c r="T994">
        <f>Sales_Data[[#This Row],[Net Sales]]-Sales_Data[[#This Row],[Cost]]</f>
        <v>27188</v>
      </c>
      <c r="U994" s="2">
        <f>Sales_Data[[#This Row],[Profit]]/Sales_Data[[#This Row],[Net Sales]]</f>
        <v>0.20539561622235547</v>
      </c>
      <c r="V994">
        <f>YEAR(Sales_Data[[#This Row],[Order_Date]])</f>
        <v>2025</v>
      </c>
      <c r="W994" t="str">
        <f>TEXT(Sales_Data[[#This Row],[Order_Date]],"mmm")</f>
        <v>Mar</v>
      </c>
      <c r="X994">
        <f>MONTH(Sales_Data[[#This Row],[Order_Date]])</f>
        <v>3</v>
      </c>
      <c r="Y994" t="str">
        <f>"Q"&amp;ROUNDUP(MONTH(Sales_Data[[#This Row],[Order_Date]])/3,0)</f>
        <v>Q1</v>
      </c>
    </row>
    <row r="995" spans="1:25" x14ac:dyDescent="0.3">
      <c r="A995" t="s">
        <v>1972</v>
      </c>
      <c r="B995" s="1">
        <v>45799</v>
      </c>
      <c r="C995" t="s">
        <v>1973</v>
      </c>
      <c r="D995" t="s">
        <v>393</v>
      </c>
      <c r="E995" t="s">
        <v>119</v>
      </c>
      <c r="F995" t="s">
        <v>120</v>
      </c>
      <c r="G995" t="s">
        <v>67</v>
      </c>
      <c r="H995" t="s">
        <v>88</v>
      </c>
      <c r="I995" t="s">
        <v>89</v>
      </c>
      <c r="J995">
        <v>4</v>
      </c>
      <c r="K995">
        <v>2153.1</v>
      </c>
      <c r="L995">
        <v>0.1</v>
      </c>
      <c r="M995">
        <v>6427.01</v>
      </c>
      <c r="N995" t="s">
        <v>109</v>
      </c>
      <c r="O995" t="s">
        <v>53</v>
      </c>
      <c r="P995" t="s">
        <v>26</v>
      </c>
      <c r="Q995">
        <f>Sales_Data[[#This Row],[Quantity]]*Sales_Data[[#This Row],[Unit_Price]]</f>
        <v>8612.4</v>
      </c>
      <c r="R995">
        <f>Sales_Data[[#This Row],[Gross_Sales]]*Sales_Data[[#This Row],[Discount]]</f>
        <v>861.24</v>
      </c>
      <c r="S995">
        <f>Sales_Data[[#This Row],[Gross_Sales]]-Sales_Data[[#This Row],[Discount_Amount]]</f>
        <v>7751.16</v>
      </c>
      <c r="T995">
        <f>Sales_Data[[#This Row],[Net Sales]]-Sales_Data[[#This Row],[Cost]]</f>
        <v>1324.1499999999996</v>
      </c>
      <c r="U995" s="2">
        <f>Sales_Data[[#This Row],[Profit]]/Sales_Data[[#This Row],[Net Sales]]</f>
        <v>0.17083249474917298</v>
      </c>
      <c r="V995">
        <f>YEAR(Sales_Data[[#This Row],[Order_Date]])</f>
        <v>2025</v>
      </c>
      <c r="W995" t="str">
        <f>TEXT(Sales_Data[[#This Row],[Order_Date]],"mmm")</f>
        <v>May</v>
      </c>
      <c r="X995">
        <f>MONTH(Sales_Data[[#This Row],[Order_Date]])</f>
        <v>5</v>
      </c>
      <c r="Y995" t="str">
        <f>"Q"&amp;ROUNDUP(MONTH(Sales_Data[[#This Row],[Order_Date]])/3,0)</f>
        <v>Q2</v>
      </c>
    </row>
    <row r="996" spans="1:25" x14ac:dyDescent="0.3">
      <c r="A996" t="s">
        <v>1974</v>
      </c>
      <c r="B996" s="1">
        <v>45977</v>
      </c>
      <c r="C996" t="s">
        <v>418</v>
      </c>
      <c r="D996" t="s">
        <v>141</v>
      </c>
      <c r="E996" t="s">
        <v>19</v>
      </c>
      <c r="F996" t="s">
        <v>57</v>
      </c>
      <c r="G996" t="s">
        <v>21</v>
      </c>
      <c r="H996" t="s">
        <v>127</v>
      </c>
      <c r="I996" t="s">
        <v>128</v>
      </c>
      <c r="J996">
        <v>1</v>
      </c>
      <c r="K996">
        <v>4160.84</v>
      </c>
      <c r="L996">
        <v>0.05</v>
      </c>
      <c r="M996">
        <v>2896.84</v>
      </c>
      <c r="N996" t="s">
        <v>24</v>
      </c>
      <c r="O996" t="s">
        <v>35</v>
      </c>
      <c r="P996" t="s">
        <v>44</v>
      </c>
      <c r="Q996">
        <f>Sales_Data[[#This Row],[Quantity]]*Sales_Data[[#This Row],[Unit_Price]]</f>
        <v>4160.84</v>
      </c>
      <c r="R996">
        <f>Sales_Data[[#This Row],[Gross_Sales]]*Sales_Data[[#This Row],[Discount]]</f>
        <v>208.04200000000003</v>
      </c>
      <c r="S996">
        <f>Sales_Data[[#This Row],[Gross_Sales]]-Sales_Data[[#This Row],[Discount_Amount]]</f>
        <v>3952.7980000000002</v>
      </c>
      <c r="T996">
        <f>Sales_Data[[#This Row],[Net Sales]]-Sales_Data[[#This Row],[Cost]]</f>
        <v>1055.9580000000001</v>
      </c>
      <c r="U996" s="2">
        <f>Sales_Data[[#This Row],[Profit]]/Sales_Data[[#This Row],[Net Sales]]</f>
        <v>0.26714190808637328</v>
      </c>
      <c r="V996">
        <f>YEAR(Sales_Data[[#This Row],[Order_Date]])</f>
        <v>2025</v>
      </c>
      <c r="W996" t="str">
        <f>TEXT(Sales_Data[[#This Row],[Order_Date]],"mmm")</f>
        <v>Nov</v>
      </c>
      <c r="X996">
        <f>MONTH(Sales_Data[[#This Row],[Order_Date]])</f>
        <v>11</v>
      </c>
      <c r="Y996" t="str">
        <f>"Q"&amp;ROUNDUP(MONTH(Sales_Data[[#This Row],[Order_Date]])/3,0)</f>
        <v>Q4</v>
      </c>
    </row>
    <row r="997" spans="1:25" x14ac:dyDescent="0.3">
      <c r="A997" t="s">
        <v>1975</v>
      </c>
      <c r="B997" s="1">
        <v>45695</v>
      </c>
      <c r="C997" t="s">
        <v>734</v>
      </c>
      <c r="D997" t="s">
        <v>38</v>
      </c>
      <c r="E997" t="s">
        <v>48</v>
      </c>
      <c r="F997" t="s">
        <v>132</v>
      </c>
      <c r="G997" t="s">
        <v>32</v>
      </c>
      <c r="H997" t="s">
        <v>50</v>
      </c>
      <c r="I997" t="s">
        <v>58</v>
      </c>
      <c r="J997">
        <v>4</v>
      </c>
      <c r="K997">
        <v>31318.37</v>
      </c>
      <c r="L997">
        <v>0.05</v>
      </c>
      <c r="M997">
        <v>76538.53</v>
      </c>
      <c r="N997" t="s">
        <v>52</v>
      </c>
      <c r="O997" t="s">
        <v>25</v>
      </c>
      <c r="P997" t="s">
        <v>26</v>
      </c>
      <c r="Q997">
        <f>Sales_Data[[#This Row],[Quantity]]*Sales_Data[[#This Row],[Unit_Price]]</f>
        <v>125273.48</v>
      </c>
      <c r="R997">
        <f>Sales_Data[[#This Row],[Gross_Sales]]*Sales_Data[[#This Row],[Discount]]</f>
        <v>6263.674</v>
      </c>
      <c r="S997">
        <f>Sales_Data[[#This Row],[Gross_Sales]]-Sales_Data[[#This Row],[Discount_Amount]]</f>
        <v>119009.806</v>
      </c>
      <c r="T997">
        <f>Sales_Data[[#This Row],[Net Sales]]-Sales_Data[[#This Row],[Cost]]</f>
        <v>42471.275999999998</v>
      </c>
      <c r="U997" s="2">
        <f>Sales_Data[[#This Row],[Profit]]/Sales_Data[[#This Row],[Net Sales]]</f>
        <v>0.35687207153333228</v>
      </c>
      <c r="V997">
        <f>YEAR(Sales_Data[[#This Row],[Order_Date]])</f>
        <v>2025</v>
      </c>
      <c r="W997" t="str">
        <f>TEXT(Sales_Data[[#This Row],[Order_Date]],"mmm")</f>
        <v>Feb</v>
      </c>
      <c r="X997">
        <f>MONTH(Sales_Data[[#This Row],[Order_Date]])</f>
        <v>2</v>
      </c>
      <c r="Y997" t="str">
        <f>"Q"&amp;ROUNDUP(MONTH(Sales_Data[[#This Row],[Order_Date]])/3,0)</f>
        <v>Q1</v>
      </c>
    </row>
    <row r="998" spans="1:25" x14ac:dyDescent="0.3">
      <c r="A998" t="s">
        <v>1976</v>
      </c>
      <c r="B998" s="1">
        <v>45950</v>
      </c>
      <c r="C998" t="s">
        <v>276</v>
      </c>
      <c r="D998" t="s">
        <v>359</v>
      </c>
      <c r="E998" t="s">
        <v>19</v>
      </c>
      <c r="F998" t="s">
        <v>20</v>
      </c>
      <c r="G998" t="s">
        <v>21</v>
      </c>
      <c r="H998" t="s">
        <v>22</v>
      </c>
      <c r="I998" t="s">
        <v>23</v>
      </c>
      <c r="J998">
        <v>1</v>
      </c>
      <c r="K998">
        <v>16470.22</v>
      </c>
      <c r="L998">
        <v>0.1</v>
      </c>
      <c r="M998">
        <v>12067.76</v>
      </c>
      <c r="N998" t="s">
        <v>24</v>
      </c>
      <c r="O998" t="s">
        <v>35</v>
      </c>
      <c r="P998" t="s">
        <v>26</v>
      </c>
      <c r="Q998">
        <f>Sales_Data[[#This Row],[Quantity]]*Sales_Data[[#This Row],[Unit_Price]]</f>
        <v>16470.22</v>
      </c>
      <c r="R998">
        <f>Sales_Data[[#This Row],[Gross_Sales]]*Sales_Data[[#This Row],[Discount]]</f>
        <v>1647.0220000000002</v>
      </c>
      <c r="S998">
        <f>Sales_Data[[#This Row],[Gross_Sales]]-Sales_Data[[#This Row],[Discount_Amount]]</f>
        <v>14823.198</v>
      </c>
      <c r="T998">
        <f>Sales_Data[[#This Row],[Net Sales]]-Sales_Data[[#This Row],[Cost]]</f>
        <v>2755.4380000000001</v>
      </c>
      <c r="U998" s="2">
        <f>Sales_Data[[#This Row],[Profit]]/Sales_Data[[#This Row],[Net Sales]]</f>
        <v>0.18588687812171167</v>
      </c>
      <c r="V998">
        <f>YEAR(Sales_Data[[#This Row],[Order_Date]])</f>
        <v>2025</v>
      </c>
      <c r="W998" t="str">
        <f>TEXT(Sales_Data[[#This Row],[Order_Date]],"mmm")</f>
        <v>Oct</v>
      </c>
      <c r="X998">
        <f>MONTH(Sales_Data[[#This Row],[Order_Date]])</f>
        <v>10</v>
      </c>
      <c r="Y998" t="str">
        <f>"Q"&amp;ROUNDUP(MONTH(Sales_Data[[#This Row],[Order_Date]])/3,0)</f>
        <v>Q4</v>
      </c>
    </row>
    <row r="999" spans="1:25" x14ac:dyDescent="0.3">
      <c r="A999" t="s">
        <v>1977</v>
      </c>
      <c r="B999" s="1">
        <v>45796</v>
      </c>
      <c r="C999" t="s">
        <v>376</v>
      </c>
      <c r="D999" t="s">
        <v>1650</v>
      </c>
      <c r="E999" t="s">
        <v>19</v>
      </c>
      <c r="F999" t="s">
        <v>20</v>
      </c>
      <c r="G999" t="s">
        <v>21</v>
      </c>
      <c r="H999" t="s">
        <v>297</v>
      </c>
      <c r="I999" t="s">
        <v>494</v>
      </c>
      <c r="J999">
        <v>1</v>
      </c>
      <c r="K999">
        <v>872.89</v>
      </c>
      <c r="L999">
        <v>0.1</v>
      </c>
      <c r="M999">
        <v>574.19000000000005</v>
      </c>
      <c r="N999" t="s">
        <v>52</v>
      </c>
      <c r="O999" t="s">
        <v>53</v>
      </c>
      <c r="P999" t="s">
        <v>71</v>
      </c>
      <c r="Q999">
        <f>Sales_Data[[#This Row],[Quantity]]*Sales_Data[[#This Row],[Unit_Price]]</f>
        <v>872.89</v>
      </c>
      <c r="R999">
        <f>Sales_Data[[#This Row],[Gross_Sales]]*Sales_Data[[#This Row],[Discount]]</f>
        <v>87.289000000000001</v>
      </c>
      <c r="S999">
        <f>Sales_Data[[#This Row],[Gross_Sales]]-Sales_Data[[#This Row],[Discount_Amount]]</f>
        <v>785.601</v>
      </c>
      <c r="T999">
        <f>Sales_Data[[#This Row],[Net Sales]]-Sales_Data[[#This Row],[Cost]]</f>
        <v>211.41099999999994</v>
      </c>
      <c r="U999" s="2">
        <f>Sales_Data[[#This Row],[Profit]]/Sales_Data[[#This Row],[Net Sales]]</f>
        <v>0.2691073458409548</v>
      </c>
      <c r="V999">
        <f>YEAR(Sales_Data[[#This Row],[Order_Date]])</f>
        <v>2025</v>
      </c>
      <c r="W999" t="str">
        <f>TEXT(Sales_Data[[#This Row],[Order_Date]],"mmm")</f>
        <v>May</v>
      </c>
      <c r="X999">
        <f>MONTH(Sales_Data[[#This Row],[Order_Date]])</f>
        <v>5</v>
      </c>
      <c r="Y999" t="str">
        <f>"Q"&amp;ROUNDUP(MONTH(Sales_Data[[#This Row],[Order_Date]])/3,0)</f>
        <v>Q2</v>
      </c>
    </row>
    <row r="1000" spans="1:25" x14ac:dyDescent="0.3">
      <c r="A1000" t="s">
        <v>1978</v>
      </c>
      <c r="B1000" s="1">
        <v>46013</v>
      </c>
      <c r="C1000" t="s">
        <v>1979</v>
      </c>
      <c r="D1000" t="s">
        <v>359</v>
      </c>
      <c r="E1000" t="s">
        <v>19</v>
      </c>
      <c r="F1000" t="s">
        <v>20</v>
      </c>
      <c r="G1000" t="s">
        <v>21</v>
      </c>
      <c r="H1000" t="s">
        <v>230</v>
      </c>
      <c r="I1000" t="s">
        <v>231</v>
      </c>
      <c r="J1000">
        <v>4</v>
      </c>
      <c r="K1000">
        <v>14237.35</v>
      </c>
      <c r="L1000">
        <v>0.1</v>
      </c>
      <c r="M1000">
        <v>43906.78</v>
      </c>
      <c r="N1000" t="s">
        <v>109</v>
      </c>
      <c r="O1000" t="s">
        <v>35</v>
      </c>
      <c r="P1000" t="s">
        <v>44</v>
      </c>
      <c r="Q1000">
        <f>Sales_Data[[#This Row],[Quantity]]*Sales_Data[[#This Row],[Unit_Price]]</f>
        <v>56949.4</v>
      </c>
      <c r="R1000">
        <f>Sales_Data[[#This Row],[Gross_Sales]]*Sales_Data[[#This Row],[Discount]]</f>
        <v>5694.9400000000005</v>
      </c>
      <c r="S1000">
        <f>Sales_Data[[#This Row],[Gross_Sales]]-Sales_Data[[#This Row],[Discount_Amount]]</f>
        <v>51254.46</v>
      </c>
      <c r="T1000">
        <f>Sales_Data[[#This Row],[Net Sales]]-Sales_Data[[#This Row],[Cost]]</f>
        <v>7347.68</v>
      </c>
      <c r="U1000" s="2">
        <f>Sales_Data[[#This Row],[Profit]]/Sales_Data[[#This Row],[Net Sales]]</f>
        <v>0.14335689030769225</v>
      </c>
      <c r="V1000">
        <f>YEAR(Sales_Data[[#This Row],[Order_Date]])</f>
        <v>2025</v>
      </c>
      <c r="W1000" t="str">
        <f>TEXT(Sales_Data[[#This Row],[Order_Date]],"mmm")</f>
        <v>Dec</v>
      </c>
      <c r="X1000">
        <f>MONTH(Sales_Data[[#This Row],[Order_Date]])</f>
        <v>12</v>
      </c>
      <c r="Y1000" t="str">
        <f>"Q"&amp;ROUNDUP(MONTH(Sales_Data[[#This Row],[Order_Date]])/3,0)</f>
        <v>Q4</v>
      </c>
    </row>
    <row r="1001" spans="1:25" x14ac:dyDescent="0.3">
      <c r="A1001" t="s">
        <v>1980</v>
      </c>
      <c r="B1001" s="1">
        <v>45990</v>
      </c>
      <c r="C1001" t="s">
        <v>376</v>
      </c>
      <c r="D1001" t="s">
        <v>580</v>
      </c>
      <c r="E1001" t="s">
        <v>39</v>
      </c>
      <c r="F1001" t="s">
        <v>202</v>
      </c>
      <c r="G1001" t="s">
        <v>41</v>
      </c>
      <c r="H1001" t="s">
        <v>171</v>
      </c>
      <c r="I1001" t="s">
        <v>191</v>
      </c>
      <c r="J1001">
        <v>2</v>
      </c>
      <c r="K1001">
        <v>779.68</v>
      </c>
      <c r="L1001">
        <v>0.05</v>
      </c>
      <c r="M1001">
        <v>1015.97</v>
      </c>
      <c r="N1001" t="s">
        <v>109</v>
      </c>
      <c r="O1001" t="s">
        <v>53</v>
      </c>
      <c r="P1001" t="s">
        <v>44</v>
      </c>
      <c r="Q1001">
        <f>Sales_Data[[#This Row],[Quantity]]*Sales_Data[[#This Row],[Unit_Price]]</f>
        <v>1559.36</v>
      </c>
      <c r="R1001">
        <f>Sales_Data[[#This Row],[Gross_Sales]]*Sales_Data[[#This Row],[Discount]]</f>
        <v>77.968000000000004</v>
      </c>
      <c r="S1001">
        <f>Sales_Data[[#This Row],[Gross_Sales]]-Sales_Data[[#This Row],[Discount_Amount]]</f>
        <v>1481.3919999999998</v>
      </c>
      <c r="T1001">
        <f>Sales_Data[[#This Row],[Net Sales]]-Sales_Data[[#This Row],[Cost]]</f>
        <v>465.4219999999998</v>
      </c>
      <c r="U1001" s="2">
        <f>Sales_Data[[#This Row],[Profit]]/Sales_Data[[#This Row],[Net Sales]]</f>
        <v>0.31417882640111455</v>
      </c>
      <c r="V1001">
        <f>YEAR(Sales_Data[[#This Row],[Order_Date]])</f>
        <v>2025</v>
      </c>
      <c r="W1001" t="str">
        <f>TEXT(Sales_Data[[#This Row],[Order_Date]],"mmm")</f>
        <v>Nov</v>
      </c>
      <c r="X1001">
        <f>MONTH(Sales_Data[[#This Row],[Order_Date]])</f>
        <v>11</v>
      </c>
      <c r="Y1001" t="str">
        <f>"Q"&amp;ROUNDUP(MONTH(Sales_Data[[#This Row],[Order_Date]])/3,0)</f>
        <v>Q4</v>
      </c>
    </row>
    <row r="1002" spans="1:25" x14ac:dyDescent="0.3">
      <c r="A1002" t="s">
        <v>1981</v>
      </c>
      <c r="B1002" s="1">
        <v>45916</v>
      </c>
      <c r="C1002" t="s">
        <v>1982</v>
      </c>
      <c r="D1002" t="s">
        <v>553</v>
      </c>
      <c r="E1002" t="s">
        <v>39</v>
      </c>
      <c r="F1002" t="s">
        <v>405</v>
      </c>
      <c r="G1002" t="s">
        <v>32</v>
      </c>
      <c r="H1002" t="s">
        <v>33</v>
      </c>
      <c r="I1002" t="s">
        <v>161</v>
      </c>
      <c r="J1002">
        <v>1</v>
      </c>
      <c r="K1002">
        <v>3556.27</v>
      </c>
      <c r="L1002">
        <v>0.1</v>
      </c>
      <c r="M1002">
        <v>2369.9299999999998</v>
      </c>
      <c r="N1002" t="s">
        <v>52</v>
      </c>
      <c r="O1002" t="s">
        <v>35</v>
      </c>
      <c r="P1002" t="s">
        <v>44</v>
      </c>
      <c r="Q1002">
        <f>Sales_Data[[#This Row],[Quantity]]*Sales_Data[[#This Row],[Unit_Price]]</f>
        <v>3556.27</v>
      </c>
      <c r="R1002">
        <f>Sales_Data[[#This Row],[Gross_Sales]]*Sales_Data[[#This Row],[Discount]]</f>
        <v>355.62700000000001</v>
      </c>
      <c r="S1002">
        <f>Sales_Data[[#This Row],[Gross_Sales]]-Sales_Data[[#This Row],[Discount_Amount]]</f>
        <v>3200.643</v>
      </c>
      <c r="T1002">
        <f>Sales_Data[[#This Row],[Net Sales]]-Sales_Data[[#This Row],[Cost]]</f>
        <v>830.71300000000019</v>
      </c>
      <c r="U1002" s="2">
        <f>Sales_Data[[#This Row],[Profit]]/Sales_Data[[#This Row],[Net Sales]]</f>
        <v>0.25954566004393498</v>
      </c>
      <c r="V1002">
        <f>YEAR(Sales_Data[[#This Row],[Order_Date]])</f>
        <v>2025</v>
      </c>
      <c r="W1002" t="str">
        <f>TEXT(Sales_Data[[#This Row],[Order_Date]],"mmm")</f>
        <v>Sep</v>
      </c>
      <c r="X1002">
        <f>MONTH(Sales_Data[[#This Row],[Order_Date]])</f>
        <v>9</v>
      </c>
      <c r="Y1002" t="str">
        <f>"Q"&amp;ROUNDUP(MONTH(Sales_Data[[#This Row],[Order_Date]])/3,0)</f>
        <v>Q3</v>
      </c>
    </row>
    <row r="1003" spans="1:25" x14ac:dyDescent="0.3">
      <c r="A1003" t="s">
        <v>1983</v>
      </c>
      <c r="B1003" s="1">
        <v>45818</v>
      </c>
      <c r="C1003" t="s">
        <v>742</v>
      </c>
      <c r="D1003" t="s">
        <v>589</v>
      </c>
      <c r="E1003" t="s">
        <v>48</v>
      </c>
      <c r="F1003" t="s">
        <v>152</v>
      </c>
      <c r="G1003" t="s">
        <v>41</v>
      </c>
      <c r="H1003" t="s">
        <v>171</v>
      </c>
      <c r="I1003" t="s">
        <v>191</v>
      </c>
      <c r="J1003">
        <v>2</v>
      </c>
      <c r="K1003">
        <v>42004.92</v>
      </c>
      <c r="L1003">
        <v>0.15</v>
      </c>
      <c r="M1003">
        <v>57420.38</v>
      </c>
      <c r="N1003" t="s">
        <v>24</v>
      </c>
      <c r="O1003" t="s">
        <v>35</v>
      </c>
      <c r="P1003" t="s">
        <v>44</v>
      </c>
      <c r="Q1003">
        <f>Sales_Data[[#This Row],[Quantity]]*Sales_Data[[#This Row],[Unit_Price]]</f>
        <v>84009.84</v>
      </c>
      <c r="R1003">
        <f>Sales_Data[[#This Row],[Gross_Sales]]*Sales_Data[[#This Row],[Discount]]</f>
        <v>12601.475999999999</v>
      </c>
      <c r="S1003">
        <f>Sales_Data[[#This Row],[Gross_Sales]]-Sales_Data[[#This Row],[Discount_Amount]]</f>
        <v>71408.364000000001</v>
      </c>
      <c r="T1003">
        <f>Sales_Data[[#This Row],[Net Sales]]-Sales_Data[[#This Row],[Cost]]</f>
        <v>13987.984000000004</v>
      </c>
      <c r="U1003" s="2">
        <f>Sales_Data[[#This Row],[Profit]]/Sales_Data[[#This Row],[Net Sales]]</f>
        <v>0.19588719327052506</v>
      </c>
      <c r="V1003">
        <f>YEAR(Sales_Data[[#This Row],[Order_Date]])</f>
        <v>2025</v>
      </c>
      <c r="W1003" t="str">
        <f>TEXT(Sales_Data[[#This Row],[Order_Date]],"mmm")</f>
        <v>Jun</v>
      </c>
      <c r="X1003">
        <f>MONTH(Sales_Data[[#This Row],[Order_Date]])</f>
        <v>6</v>
      </c>
      <c r="Y1003" t="str">
        <f>"Q"&amp;ROUNDUP(MONTH(Sales_Data[[#This Row],[Order_Date]])/3,0)</f>
        <v>Q2</v>
      </c>
    </row>
    <row r="1004" spans="1:25" x14ac:dyDescent="0.3">
      <c r="A1004" t="s">
        <v>1984</v>
      </c>
      <c r="B1004" s="1">
        <v>45835</v>
      </c>
      <c r="C1004" t="s">
        <v>1985</v>
      </c>
      <c r="D1004" t="s">
        <v>699</v>
      </c>
      <c r="E1004" t="s">
        <v>48</v>
      </c>
      <c r="F1004" t="s">
        <v>152</v>
      </c>
      <c r="G1004" t="s">
        <v>75</v>
      </c>
      <c r="H1004" t="s">
        <v>256</v>
      </c>
      <c r="I1004" t="s">
        <v>334</v>
      </c>
      <c r="J1004">
        <v>3</v>
      </c>
      <c r="K1004">
        <v>45109.21</v>
      </c>
      <c r="L1004">
        <v>0.05</v>
      </c>
      <c r="M1004">
        <v>87903.35</v>
      </c>
      <c r="N1004" t="s">
        <v>52</v>
      </c>
      <c r="O1004" t="s">
        <v>35</v>
      </c>
      <c r="P1004" t="s">
        <v>44</v>
      </c>
      <c r="Q1004">
        <f>Sales_Data[[#This Row],[Quantity]]*Sales_Data[[#This Row],[Unit_Price]]</f>
        <v>135327.63</v>
      </c>
      <c r="R1004">
        <f>Sales_Data[[#This Row],[Gross_Sales]]*Sales_Data[[#This Row],[Discount]]</f>
        <v>6766.3815000000004</v>
      </c>
      <c r="S1004">
        <f>Sales_Data[[#This Row],[Gross_Sales]]-Sales_Data[[#This Row],[Discount_Amount]]</f>
        <v>128561.2485</v>
      </c>
      <c r="T1004">
        <f>Sales_Data[[#This Row],[Net Sales]]-Sales_Data[[#This Row],[Cost]]</f>
        <v>40657.898499999996</v>
      </c>
      <c r="U1004" s="2">
        <f>Sales_Data[[#This Row],[Profit]]/Sales_Data[[#This Row],[Net Sales]]</f>
        <v>0.31625313984096842</v>
      </c>
      <c r="V1004">
        <f>YEAR(Sales_Data[[#This Row],[Order_Date]])</f>
        <v>2025</v>
      </c>
      <c r="W1004" t="str">
        <f>TEXT(Sales_Data[[#This Row],[Order_Date]],"mmm")</f>
        <v>Jun</v>
      </c>
      <c r="X1004">
        <f>MONTH(Sales_Data[[#This Row],[Order_Date]])</f>
        <v>6</v>
      </c>
      <c r="Y1004" t="str">
        <f>"Q"&amp;ROUNDUP(MONTH(Sales_Data[[#This Row],[Order_Date]])/3,0)</f>
        <v>Q2</v>
      </c>
    </row>
    <row r="1005" spans="1:25" x14ac:dyDescent="0.3">
      <c r="A1005" t="s">
        <v>1986</v>
      </c>
      <c r="B1005" s="1">
        <v>45667</v>
      </c>
      <c r="C1005" t="s">
        <v>1987</v>
      </c>
      <c r="D1005" t="s">
        <v>615</v>
      </c>
      <c r="E1005" t="s">
        <v>30</v>
      </c>
      <c r="F1005" t="s">
        <v>87</v>
      </c>
      <c r="G1005" t="s">
        <v>32</v>
      </c>
      <c r="H1005" t="s">
        <v>50</v>
      </c>
      <c r="I1005" t="s">
        <v>58</v>
      </c>
      <c r="J1005">
        <v>3</v>
      </c>
      <c r="K1005">
        <v>527.78</v>
      </c>
      <c r="L1005">
        <v>0</v>
      </c>
      <c r="M1005">
        <v>1075.06</v>
      </c>
      <c r="N1005" t="s">
        <v>70</v>
      </c>
      <c r="O1005" t="s">
        <v>53</v>
      </c>
      <c r="P1005" t="s">
        <v>71</v>
      </c>
      <c r="Q1005">
        <f>Sales_Data[[#This Row],[Quantity]]*Sales_Data[[#This Row],[Unit_Price]]</f>
        <v>1583.34</v>
      </c>
      <c r="R1005">
        <f>Sales_Data[[#This Row],[Gross_Sales]]*Sales_Data[[#This Row],[Discount]]</f>
        <v>0</v>
      </c>
      <c r="S1005">
        <f>Sales_Data[[#This Row],[Gross_Sales]]-Sales_Data[[#This Row],[Discount_Amount]]</f>
        <v>1583.34</v>
      </c>
      <c r="T1005">
        <f>Sales_Data[[#This Row],[Net Sales]]-Sales_Data[[#This Row],[Cost]]</f>
        <v>508.28</v>
      </c>
      <c r="U1005" s="2">
        <f>Sales_Data[[#This Row],[Profit]]/Sales_Data[[#This Row],[Net Sales]]</f>
        <v>0.32101759571538646</v>
      </c>
      <c r="V1005">
        <f>YEAR(Sales_Data[[#This Row],[Order_Date]])</f>
        <v>2025</v>
      </c>
      <c r="W1005" t="str">
        <f>TEXT(Sales_Data[[#This Row],[Order_Date]],"mmm")</f>
        <v>Jan</v>
      </c>
      <c r="X1005">
        <f>MONTH(Sales_Data[[#This Row],[Order_Date]])</f>
        <v>1</v>
      </c>
      <c r="Y1005" t="str">
        <f>"Q"&amp;ROUNDUP(MONTH(Sales_Data[[#This Row],[Order_Date]])/3,0)</f>
        <v>Q1</v>
      </c>
    </row>
    <row r="1006" spans="1:25" x14ac:dyDescent="0.3">
      <c r="A1006" t="s">
        <v>1988</v>
      </c>
      <c r="B1006" s="1">
        <v>45918</v>
      </c>
      <c r="C1006" t="s">
        <v>196</v>
      </c>
      <c r="D1006" t="s">
        <v>131</v>
      </c>
      <c r="E1006" t="s">
        <v>39</v>
      </c>
      <c r="F1006" t="s">
        <v>107</v>
      </c>
      <c r="G1006" t="s">
        <v>21</v>
      </c>
      <c r="H1006" t="s">
        <v>230</v>
      </c>
      <c r="I1006" t="s">
        <v>231</v>
      </c>
      <c r="J1006">
        <v>3</v>
      </c>
      <c r="K1006">
        <v>3162.78</v>
      </c>
      <c r="L1006">
        <v>0.15</v>
      </c>
      <c r="M1006">
        <v>6528.23</v>
      </c>
      <c r="N1006" t="s">
        <v>52</v>
      </c>
      <c r="O1006" t="s">
        <v>35</v>
      </c>
      <c r="P1006" t="s">
        <v>44</v>
      </c>
      <c r="Q1006">
        <f>Sales_Data[[#This Row],[Quantity]]*Sales_Data[[#This Row],[Unit_Price]]</f>
        <v>9488.34</v>
      </c>
      <c r="R1006">
        <f>Sales_Data[[#This Row],[Gross_Sales]]*Sales_Data[[#This Row],[Discount]]</f>
        <v>1423.251</v>
      </c>
      <c r="S1006">
        <f>Sales_Data[[#This Row],[Gross_Sales]]-Sales_Data[[#This Row],[Discount_Amount]]</f>
        <v>8065.0889999999999</v>
      </c>
      <c r="T1006">
        <f>Sales_Data[[#This Row],[Net Sales]]-Sales_Data[[#This Row],[Cost]]</f>
        <v>1536.8590000000004</v>
      </c>
      <c r="U1006" s="2">
        <f>Sales_Data[[#This Row],[Profit]]/Sales_Data[[#This Row],[Net Sales]]</f>
        <v>0.19055697959439757</v>
      </c>
      <c r="V1006">
        <f>YEAR(Sales_Data[[#This Row],[Order_Date]])</f>
        <v>2025</v>
      </c>
      <c r="W1006" t="str">
        <f>TEXT(Sales_Data[[#This Row],[Order_Date]],"mmm")</f>
        <v>Sep</v>
      </c>
      <c r="X1006">
        <f>MONTH(Sales_Data[[#This Row],[Order_Date]])</f>
        <v>9</v>
      </c>
      <c r="Y1006" t="str">
        <f>"Q"&amp;ROUNDUP(MONTH(Sales_Data[[#This Row],[Order_Date]])/3,0)</f>
        <v>Q3</v>
      </c>
    </row>
    <row r="1007" spans="1:25" x14ac:dyDescent="0.3">
      <c r="A1007" t="s">
        <v>1989</v>
      </c>
      <c r="B1007" s="1">
        <v>45795</v>
      </c>
      <c r="C1007" t="s">
        <v>1990</v>
      </c>
      <c r="D1007" t="s">
        <v>387</v>
      </c>
      <c r="E1007" t="s">
        <v>19</v>
      </c>
      <c r="F1007" t="s">
        <v>81</v>
      </c>
      <c r="G1007" t="s">
        <v>41</v>
      </c>
      <c r="H1007" t="s">
        <v>147</v>
      </c>
      <c r="I1007" t="s">
        <v>148</v>
      </c>
      <c r="J1007">
        <v>2</v>
      </c>
      <c r="K1007">
        <v>10800.38</v>
      </c>
      <c r="L1007">
        <v>0.15</v>
      </c>
      <c r="M1007">
        <v>12242.58</v>
      </c>
      <c r="N1007" t="s">
        <v>24</v>
      </c>
      <c r="O1007" t="s">
        <v>25</v>
      </c>
      <c r="P1007" t="s">
        <v>44</v>
      </c>
      <c r="Q1007">
        <f>Sales_Data[[#This Row],[Quantity]]*Sales_Data[[#This Row],[Unit_Price]]</f>
        <v>21600.76</v>
      </c>
      <c r="R1007">
        <f>Sales_Data[[#This Row],[Gross_Sales]]*Sales_Data[[#This Row],[Discount]]</f>
        <v>3240.1139999999996</v>
      </c>
      <c r="S1007">
        <f>Sales_Data[[#This Row],[Gross_Sales]]-Sales_Data[[#This Row],[Discount_Amount]]</f>
        <v>18360.646000000001</v>
      </c>
      <c r="T1007">
        <f>Sales_Data[[#This Row],[Net Sales]]-Sales_Data[[#This Row],[Cost]]</f>
        <v>6118.0660000000007</v>
      </c>
      <c r="U1007" s="2">
        <f>Sales_Data[[#This Row],[Profit]]/Sales_Data[[#This Row],[Net Sales]]</f>
        <v>0.33321627136648679</v>
      </c>
      <c r="V1007">
        <f>YEAR(Sales_Data[[#This Row],[Order_Date]])</f>
        <v>2025</v>
      </c>
      <c r="W1007" t="str">
        <f>TEXT(Sales_Data[[#This Row],[Order_Date]],"mmm")</f>
        <v>May</v>
      </c>
      <c r="X1007">
        <f>MONTH(Sales_Data[[#This Row],[Order_Date]])</f>
        <v>5</v>
      </c>
      <c r="Y1007" t="str">
        <f>"Q"&amp;ROUNDUP(MONTH(Sales_Data[[#This Row],[Order_Date]])/3,0)</f>
        <v>Q2</v>
      </c>
    </row>
    <row r="1008" spans="1:25" x14ac:dyDescent="0.3">
      <c r="A1008" t="s">
        <v>1991</v>
      </c>
      <c r="B1008" s="1">
        <v>45829</v>
      </c>
      <c r="C1008" t="s">
        <v>1992</v>
      </c>
      <c r="D1008" t="s">
        <v>118</v>
      </c>
      <c r="E1008" t="s">
        <v>30</v>
      </c>
      <c r="F1008" t="s">
        <v>87</v>
      </c>
      <c r="G1008" t="s">
        <v>67</v>
      </c>
      <c r="H1008" t="s">
        <v>88</v>
      </c>
      <c r="I1008" t="s">
        <v>89</v>
      </c>
      <c r="J1008">
        <v>3</v>
      </c>
      <c r="K1008">
        <v>563.72</v>
      </c>
      <c r="L1008">
        <v>0</v>
      </c>
      <c r="M1008">
        <v>1100.9100000000001</v>
      </c>
      <c r="N1008" t="s">
        <v>52</v>
      </c>
      <c r="O1008" t="s">
        <v>35</v>
      </c>
      <c r="P1008" t="s">
        <v>26</v>
      </c>
      <c r="Q1008">
        <f>Sales_Data[[#This Row],[Quantity]]*Sales_Data[[#This Row],[Unit_Price]]</f>
        <v>1691.16</v>
      </c>
      <c r="R1008">
        <f>Sales_Data[[#This Row],[Gross_Sales]]*Sales_Data[[#This Row],[Discount]]</f>
        <v>0</v>
      </c>
      <c r="S1008">
        <f>Sales_Data[[#This Row],[Gross_Sales]]-Sales_Data[[#This Row],[Discount_Amount]]</f>
        <v>1691.16</v>
      </c>
      <c r="T1008">
        <f>Sales_Data[[#This Row],[Net Sales]]-Sales_Data[[#This Row],[Cost]]</f>
        <v>590.25</v>
      </c>
      <c r="U1008" s="2">
        <f>Sales_Data[[#This Row],[Profit]]/Sales_Data[[#This Row],[Net Sales]]</f>
        <v>0.34902079046335061</v>
      </c>
      <c r="V1008">
        <f>YEAR(Sales_Data[[#This Row],[Order_Date]])</f>
        <v>2025</v>
      </c>
      <c r="W1008" t="str">
        <f>TEXT(Sales_Data[[#This Row],[Order_Date]],"mmm")</f>
        <v>Jun</v>
      </c>
      <c r="X1008">
        <f>MONTH(Sales_Data[[#This Row],[Order_Date]])</f>
        <v>6</v>
      </c>
      <c r="Y1008" t="str">
        <f>"Q"&amp;ROUNDUP(MONTH(Sales_Data[[#This Row],[Order_Date]])/3,0)</f>
        <v>Q2</v>
      </c>
    </row>
    <row r="1009" spans="1:25" x14ac:dyDescent="0.3">
      <c r="A1009" t="s">
        <v>1993</v>
      </c>
      <c r="B1009" s="1">
        <v>45670</v>
      </c>
      <c r="C1009" t="s">
        <v>1994</v>
      </c>
      <c r="D1009" t="s">
        <v>145</v>
      </c>
      <c r="E1009" t="s">
        <v>19</v>
      </c>
      <c r="F1009" t="s">
        <v>57</v>
      </c>
      <c r="G1009" t="s">
        <v>67</v>
      </c>
      <c r="H1009" t="s">
        <v>133</v>
      </c>
      <c r="I1009" t="s">
        <v>138</v>
      </c>
      <c r="J1009">
        <v>2</v>
      </c>
      <c r="K1009">
        <v>3037.14</v>
      </c>
      <c r="L1009">
        <v>0</v>
      </c>
      <c r="M1009">
        <v>4175.0200000000004</v>
      </c>
      <c r="N1009" t="s">
        <v>24</v>
      </c>
      <c r="O1009" t="s">
        <v>35</v>
      </c>
      <c r="P1009" t="s">
        <v>71</v>
      </c>
      <c r="Q1009">
        <f>Sales_Data[[#This Row],[Quantity]]*Sales_Data[[#This Row],[Unit_Price]]</f>
        <v>6074.28</v>
      </c>
      <c r="R1009">
        <f>Sales_Data[[#This Row],[Gross_Sales]]*Sales_Data[[#This Row],[Discount]]</f>
        <v>0</v>
      </c>
      <c r="S1009">
        <f>Sales_Data[[#This Row],[Gross_Sales]]-Sales_Data[[#This Row],[Discount_Amount]]</f>
        <v>6074.28</v>
      </c>
      <c r="T1009">
        <f>Sales_Data[[#This Row],[Net Sales]]-Sales_Data[[#This Row],[Cost]]</f>
        <v>1899.2599999999993</v>
      </c>
      <c r="U1009" s="2">
        <f>Sales_Data[[#This Row],[Profit]]/Sales_Data[[#This Row],[Net Sales]]</f>
        <v>0.31267244842187047</v>
      </c>
      <c r="V1009">
        <f>YEAR(Sales_Data[[#This Row],[Order_Date]])</f>
        <v>2025</v>
      </c>
      <c r="W1009" t="str">
        <f>TEXT(Sales_Data[[#This Row],[Order_Date]],"mmm")</f>
        <v>Jan</v>
      </c>
      <c r="X1009">
        <f>MONTH(Sales_Data[[#This Row],[Order_Date]])</f>
        <v>1</v>
      </c>
      <c r="Y1009" t="str">
        <f>"Q"&amp;ROUNDUP(MONTH(Sales_Data[[#This Row],[Order_Date]])/3,0)</f>
        <v>Q1</v>
      </c>
    </row>
    <row r="1010" spans="1:25" x14ac:dyDescent="0.3">
      <c r="A1010" t="s">
        <v>1995</v>
      </c>
      <c r="B1010" s="1">
        <v>45825</v>
      </c>
      <c r="C1010" t="s">
        <v>1996</v>
      </c>
      <c r="D1010" t="s">
        <v>283</v>
      </c>
      <c r="E1010" t="s">
        <v>30</v>
      </c>
      <c r="F1010" t="s">
        <v>87</v>
      </c>
      <c r="G1010" t="s">
        <v>21</v>
      </c>
      <c r="H1010" t="s">
        <v>127</v>
      </c>
      <c r="I1010" t="s">
        <v>314</v>
      </c>
      <c r="J1010">
        <v>2</v>
      </c>
      <c r="K1010">
        <v>3402.33</v>
      </c>
      <c r="L1010">
        <v>0.1</v>
      </c>
      <c r="M1010">
        <v>5103.2</v>
      </c>
      <c r="N1010" t="s">
        <v>52</v>
      </c>
      <c r="O1010" t="s">
        <v>35</v>
      </c>
      <c r="P1010" t="s">
        <v>71</v>
      </c>
      <c r="Q1010">
        <f>Sales_Data[[#This Row],[Quantity]]*Sales_Data[[#This Row],[Unit_Price]]</f>
        <v>6804.66</v>
      </c>
      <c r="R1010">
        <f>Sales_Data[[#This Row],[Gross_Sales]]*Sales_Data[[#This Row],[Discount]]</f>
        <v>680.46600000000001</v>
      </c>
      <c r="S1010">
        <f>Sales_Data[[#This Row],[Gross_Sales]]-Sales_Data[[#This Row],[Discount_Amount]]</f>
        <v>6124.1939999999995</v>
      </c>
      <c r="T1010">
        <f>Sales_Data[[#This Row],[Net Sales]]-Sales_Data[[#This Row],[Cost]]</f>
        <v>1020.9939999999997</v>
      </c>
      <c r="U1010" s="2">
        <f>Sales_Data[[#This Row],[Profit]]/Sales_Data[[#This Row],[Net Sales]]</f>
        <v>0.16671483627069941</v>
      </c>
      <c r="V1010">
        <f>YEAR(Sales_Data[[#This Row],[Order_Date]])</f>
        <v>2025</v>
      </c>
      <c r="W1010" t="str">
        <f>TEXT(Sales_Data[[#This Row],[Order_Date]],"mmm")</f>
        <v>Jun</v>
      </c>
      <c r="X1010">
        <f>MONTH(Sales_Data[[#This Row],[Order_Date]])</f>
        <v>6</v>
      </c>
      <c r="Y1010" t="str">
        <f>"Q"&amp;ROUNDUP(MONTH(Sales_Data[[#This Row],[Order_Date]])/3,0)</f>
        <v>Q2</v>
      </c>
    </row>
    <row r="1011" spans="1:25" x14ac:dyDescent="0.3">
      <c r="A1011" t="s">
        <v>1997</v>
      </c>
      <c r="B1011" s="1">
        <v>45787</v>
      </c>
      <c r="C1011" t="s">
        <v>1998</v>
      </c>
      <c r="D1011" t="s">
        <v>511</v>
      </c>
      <c r="E1011" t="s">
        <v>19</v>
      </c>
      <c r="F1011" t="s">
        <v>20</v>
      </c>
      <c r="G1011" t="s">
        <v>21</v>
      </c>
      <c r="H1011" t="s">
        <v>297</v>
      </c>
      <c r="I1011" t="s">
        <v>297</v>
      </c>
      <c r="J1011">
        <v>3</v>
      </c>
      <c r="K1011">
        <v>9724.34</v>
      </c>
      <c r="L1011">
        <v>0.05</v>
      </c>
      <c r="M1011">
        <v>23407.42</v>
      </c>
      <c r="N1011" t="s">
        <v>24</v>
      </c>
      <c r="O1011" t="s">
        <v>35</v>
      </c>
      <c r="P1011" t="s">
        <v>71</v>
      </c>
      <c r="Q1011">
        <f>Sales_Data[[#This Row],[Quantity]]*Sales_Data[[#This Row],[Unit_Price]]</f>
        <v>29173.02</v>
      </c>
      <c r="R1011">
        <f>Sales_Data[[#This Row],[Gross_Sales]]*Sales_Data[[#This Row],[Discount]]</f>
        <v>1458.6510000000001</v>
      </c>
      <c r="S1011">
        <f>Sales_Data[[#This Row],[Gross_Sales]]-Sales_Data[[#This Row],[Discount_Amount]]</f>
        <v>27714.368999999999</v>
      </c>
      <c r="T1011">
        <f>Sales_Data[[#This Row],[Net Sales]]-Sales_Data[[#This Row],[Cost]]</f>
        <v>4306.9490000000005</v>
      </c>
      <c r="U1011" s="2">
        <f>Sales_Data[[#This Row],[Profit]]/Sales_Data[[#This Row],[Net Sales]]</f>
        <v>0.15540490927287576</v>
      </c>
      <c r="V1011">
        <f>YEAR(Sales_Data[[#This Row],[Order_Date]])</f>
        <v>2025</v>
      </c>
      <c r="W1011" t="str">
        <f>TEXT(Sales_Data[[#This Row],[Order_Date]],"mmm")</f>
        <v>May</v>
      </c>
      <c r="X1011">
        <f>MONTH(Sales_Data[[#This Row],[Order_Date]])</f>
        <v>5</v>
      </c>
      <c r="Y1011" t="str">
        <f>"Q"&amp;ROUNDUP(MONTH(Sales_Data[[#This Row],[Order_Date]])/3,0)</f>
        <v>Q2</v>
      </c>
    </row>
    <row r="1012" spans="1:25" x14ac:dyDescent="0.3">
      <c r="A1012" t="s">
        <v>1999</v>
      </c>
      <c r="B1012" s="1">
        <v>45741</v>
      </c>
      <c r="C1012" t="s">
        <v>2000</v>
      </c>
      <c r="D1012" t="s">
        <v>194</v>
      </c>
      <c r="E1012" t="s">
        <v>48</v>
      </c>
      <c r="F1012" t="s">
        <v>49</v>
      </c>
      <c r="G1012" t="s">
        <v>67</v>
      </c>
      <c r="H1012" t="s">
        <v>88</v>
      </c>
      <c r="I1012" t="s">
        <v>89</v>
      </c>
      <c r="J1012">
        <v>1</v>
      </c>
      <c r="K1012">
        <v>11776.12</v>
      </c>
      <c r="L1012">
        <v>0.15</v>
      </c>
      <c r="M1012">
        <v>6477.69</v>
      </c>
      <c r="N1012" t="s">
        <v>24</v>
      </c>
      <c r="O1012" t="s">
        <v>53</v>
      </c>
      <c r="P1012" t="s">
        <v>71</v>
      </c>
      <c r="Q1012">
        <f>Sales_Data[[#This Row],[Quantity]]*Sales_Data[[#This Row],[Unit_Price]]</f>
        <v>11776.12</v>
      </c>
      <c r="R1012">
        <f>Sales_Data[[#This Row],[Gross_Sales]]*Sales_Data[[#This Row],[Discount]]</f>
        <v>1766.4180000000001</v>
      </c>
      <c r="S1012">
        <f>Sales_Data[[#This Row],[Gross_Sales]]-Sales_Data[[#This Row],[Discount_Amount]]</f>
        <v>10009.702000000001</v>
      </c>
      <c r="T1012">
        <f>Sales_Data[[#This Row],[Net Sales]]-Sales_Data[[#This Row],[Cost]]</f>
        <v>3532.0120000000015</v>
      </c>
      <c r="U1012" s="2">
        <f>Sales_Data[[#This Row],[Profit]]/Sales_Data[[#This Row],[Net Sales]]</f>
        <v>0.35285885633758141</v>
      </c>
      <c r="V1012">
        <f>YEAR(Sales_Data[[#This Row],[Order_Date]])</f>
        <v>2025</v>
      </c>
      <c r="W1012" t="str">
        <f>TEXT(Sales_Data[[#This Row],[Order_Date]],"mmm")</f>
        <v>Mar</v>
      </c>
      <c r="X1012">
        <f>MONTH(Sales_Data[[#This Row],[Order_Date]])</f>
        <v>3</v>
      </c>
      <c r="Y1012" t="str">
        <f>"Q"&amp;ROUNDUP(MONTH(Sales_Data[[#This Row],[Order_Date]])/3,0)</f>
        <v>Q1</v>
      </c>
    </row>
    <row r="1013" spans="1:25" x14ac:dyDescent="0.3">
      <c r="A1013" t="s">
        <v>2001</v>
      </c>
      <c r="B1013" s="1">
        <v>45978</v>
      </c>
      <c r="C1013" t="s">
        <v>1663</v>
      </c>
      <c r="D1013" t="s">
        <v>18</v>
      </c>
      <c r="E1013" t="s">
        <v>119</v>
      </c>
      <c r="F1013" t="s">
        <v>120</v>
      </c>
      <c r="G1013" t="s">
        <v>21</v>
      </c>
      <c r="H1013" t="s">
        <v>297</v>
      </c>
      <c r="I1013" t="s">
        <v>494</v>
      </c>
      <c r="J1013">
        <v>1</v>
      </c>
      <c r="K1013">
        <v>5049.53</v>
      </c>
      <c r="L1013">
        <v>0</v>
      </c>
      <c r="M1013">
        <v>3274.71</v>
      </c>
      <c r="N1013" t="s">
        <v>109</v>
      </c>
      <c r="O1013" t="s">
        <v>35</v>
      </c>
      <c r="P1013" t="s">
        <v>71</v>
      </c>
      <c r="Q1013">
        <f>Sales_Data[[#This Row],[Quantity]]*Sales_Data[[#This Row],[Unit_Price]]</f>
        <v>5049.53</v>
      </c>
      <c r="R1013">
        <f>Sales_Data[[#This Row],[Gross_Sales]]*Sales_Data[[#This Row],[Discount]]</f>
        <v>0</v>
      </c>
      <c r="S1013">
        <f>Sales_Data[[#This Row],[Gross_Sales]]-Sales_Data[[#This Row],[Discount_Amount]]</f>
        <v>5049.53</v>
      </c>
      <c r="T1013">
        <f>Sales_Data[[#This Row],[Net Sales]]-Sales_Data[[#This Row],[Cost]]</f>
        <v>1774.8199999999997</v>
      </c>
      <c r="U1013" s="2">
        <f>Sales_Data[[#This Row],[Profit]]/Sales_Data[[#This Row],[Net Sales]]</f>
        <v>0.35148221715684425</v>
      </c>
      <c r="V1013">
        <f>YEAR(Sales_Data[[#This Row],[Order_Date]])</f>
        <v>2025</v>
      </c>
      <c r="W1013" t="str">
        <f>TEXT(Sales_Data[[#This Row],[Order_Date]],"mmm")</f>
        <v>Nov</v>
      </c>
      <c r="X1013">
        <f>MONTH(Sales_Data[[#This Row],[Order_Date]])</f>
        <v>11</v>
      </c>
      <c r="Y1013" t="str">
        <f>"Q"&amp;ROUNDUP(MONTH(Sales_Data[[#This Row],[Order_Date]])/3,0)</f>
        <v>Q4</v>
      </c>
    </row>
    <row r="1014" spans="1:25" x14ac:dyDescent="0.3">
      <c r="A1014" t="s">
        <v>2002</v>
      </c>
      <c r="B1014" s="1">
        <v>45976</v>
      </c>
      <c r="C1014" t="s">
        <v>2003</v>
      </c>
      <c r="D1014" t="s">
        <v>765</v>
      </c>
      <c r="E1014" t="s">
        <v>19</v>
      </c>
      <c r="F1014" t="s">
        <v>20</v>
      </c>
      <c r="G1014" t="s">
        <v>67</v>
      </c>
      <c r="H1014" t="s">
        <v>121</v>
      </c>
      <c r="I1014" t="s">
        <v>122</v>
      </c>
      <c r="J1014">
        <v>1</v>
      </c>
      <c r="K1014">
        <v>16489.580000000002</v>
      </c>
      <c r="L1014">
        <v>0.15</v>
      </c>
      <c r="M1014">
        <v>11740.75</v>
      </c>
      <c r="N1014" t="s">
        <v>24</v>
      </c>
      <c r="O1014" t="s">
        <v>35</v>
      </c>
      <c r="P1014" t="s">
        <v>44</v>
      </c>
      <c r="Q1014">
        <f>Sales_Data[[#This Row],[Quantity]]*Sales_Data[[#This Row],[Unit_Price]]</f>
        <v>16489.580000000002</v>
      </c>
      <c r="R1014">
        <f>Sales_Data[[#This Row],[Gross_Sales]]*Sales_Data[[#This Row],[Discount]]</f>
        <v>2473.4370000000004</v>
      </c>
      <c r="S1014">
        <f>Sales_Data[[#This Row],[Gross_Sales]]-Sales_Data[[#This Row],[Discount_Amount]]</f>
        <v>14016.143000000002</v>
      </c>
      <c r="T1014">
        <f>Sales_Data[[#This Row],[Net Sales]]-Sales_Data[[#This Row],[Cost]]</f>
        <v>2275.3930000000018</v>
      </c>
      <c r="U1014" s="2">
        <f>Sales_Data[[#This Row],[Profit]]/Sales_Data[[#This Row],[Net Sales]]</f>
        <v>0.16234088079723513</v>
      </c>
      <c r="V1014">
        <f>YEAR(Sales_Data[[#This Row],[Order_Date]])</f>
        <v>2025</v>
      </c>
      <c r="W1014" t="str">
        <f>TEXT(Sales_Data[[#This Row],[Order_Date]],"mmm")</f>
        <v>Nov</v>
      </c>
      <c r="X1014">
        <f>MONTH(Sales_Data[[#This Row],[Order_Date]])</f>
        <v>11</v>
      </c>
      <c r="Y1014" t="str">
        <f>"Q"&amp;ROUNDUP(MONTH(Sales_Data[[#This Row],[Order_Date]])/3,0)</f>
        <v>Q4</v>
      </c>
    </row>
    <row r="1015" spans="1:25" x14ac:dyDescent="0.3">
      <c r="A1015" t="s">
        <v>2004</v>
      </c>
      <c r="B1015" s="1">
        <v>45758</v>
      </c>
      <c r="C1015" t="s">
        <v>2005</v>
      </c>
      <c r="D1015" t="s">
        <v>511</v>
      </c>
      <c r="E1015" t="s">
        <v>30</v>
      </c>
      <c r="F1015" t="s">
        <v>31</v>
      </c>
      <c r="G1015" t="s">
        <v>21</v>
      </c>
      <c r="H1015" t="s">
        <v>22</v>
      </c>
      <c r="I1015" t="s">
        <v>23</v>
      </c>
      <c r="J1015">
        <v>2</v>
      </c>
      <c r="K1015">
        <v>324.04000000000002</v>
      </c>
      <c r="L1015">
        <v>0</v>
      </c>
      <c r="M1015">
        <v>561.20000000000005</v>
      </c>
      <c r="N1015" t="s">
        <v>109</v>
      </c>
      <c r="O1015" t="s">
        <v>35</v>
      </c>
      <c r="P1015" t="s">
        <v>26</v>
      </c>
      <c r="Q1015">
        <f>Sales_Data[[#This Row],[Quantity]]*Sales_Data[[#This Row],[Unit_Price]]</f>
        <v>648.08000000000004</v>
      </c>
      <c r="R1015">
        <f>Sales_Data[[#This Row],[Gross_Sales]]*Sales_Data[[#This Row],[Discount]]</f>
        <v>0</v>
      </c>
      <c r="S1015">
        <f>Sales_Data[[#This Row],[Gross_Sales]]-Sales_Data[[#This Row],[Discount_Amount]]</f>
        <v>648.08000000000004</v>
      </c>
      <c r="T1015">
        <f>Sales_Data[[#This Row],[Net Sales]]-Sales_Data[[#This Row],[Cost]]</f>
        <v>86.88</v>
      </c>
      <c r="U1015" s="2">
        <f>Sales_Data[[#This Row],[Profit]]/Sales_Data[[#This Row],[Net Sales]]</f>
        <v>0.13405752376249844</v>
      </c>
      <c r="V1015">
        <f>YEAR(Sales_Data[[#This Row],[Order_Date]])</f>
        <v>2025</v>
      </c>
      <c r="W1015" t="str">
        <f>TEXT(Sales_Data[[#This Row],[Order_Date]],"mmm")</f>
        <v>Apr</v>
      </c>
      <c r="X1015">
        <f>MONTH(Sales_Data[[#This Row],[Order_Date]])</f>
        <v>4</v>
      </c>
      <c r="Y1015" t="str">
        <f>"Q"&amp;ROUNDUP(MONTH(Sales_Data[[#This Row],[Order_Date]])/3,0)</f>
        <v>Q2</v>
      </c>
    </row>
    <row r="1016" spans="1:25" x14ac:dyDescent="0.3">
      <c r="A1016" t="s">
        <v>2006</v>
      </c>
      <c r="B1016" s="1">
        <v>45986</v>
      </c>
      <c r="C1016" t="s">
        <v>1011</v>
      </c>
      <c r="D1016" t="s">
        <v>447</v>
      </c>
      <c r="E1016" t="s">
        <v>48</v>
      </c>
      <c r="F1016" t="s">
        <v>132</v>
      </c>
      <c r="G1016" t="s">
        <v>21</v>
      </c>
      <c r="H1016" t="s">
        <v>22</v>
      </c>
      <c r="I1016" t="s">
        <v>62</v>
      </c>
      <c r="J1016">
        <v>1</v>
      </c>
      <c r="K1016">
        <v>42307.24</v>
      </c>
      <c r="L1016">
        <v>0.05</v>
      </c>
      <c r="M1016">
        <v>29937.03</v>
      </c>
      <c r="N1016" t="s">
        <v>83</v>
      </c>
      <c r="O1016" t="s">
        <v>35</v>
      </c>
      <c r="P1016" t="s">
        <v>44</v>
      </c>
      <c r="Q1016">
        <f>Sales_Data[[#This Row],[Quantity]]*Sales_Data[[#This Row],[Unit_Price]]</f>
        <v>42307.24</v>
      </c>
      <c r="R1016">
        <f>Sales_Data[[#This Row],[Gross_Sales]]*Sales_Data[[#This Row],[Discount]]</f>
        <v>2115.3620000000001</v>
      </c>
      <c r="S1016">
        <f>Sales_Data[[#This Row],[Gross_Sales]]-Sales_Data[[#This Row],[Discount_Amount]]</f>
        <v>40191.877999999997</v>
      </c>
      <c r="T1016">
        <f>Sales_Data[[#This Row],[Net Sales]]-Sales_Data[[#This Row],[Cost]]</f>
        <v>10254.847999999998</v>
      </c>
      <c r="U1016" s="2">
        <f>Sales_Data[[#This Row],[Profit]]/Sales_Data[[#This Row],[Net Sales]]</f>
        <v>0.25514727129695208</v>
      </c>
      <c r="V1016">
        <f>YEAR(Sales_Data[[#This Row],[Order_Date]])</f>
        <v>2025</v>
      </c>
      <c r="W1016" t="str">
        <f>TEXT(Sales_Data[[#This Row],[Order_Date]],"mmm")</f>
        <v>Nov</v>
      </c>
      <c r="X1016">
        <f>MONTH(Sales_Data[[#This Row],[Order_Date]])</f>
        <v>11</v>
      </c>
      <c r="Y1016" t="str">
        <f>"Q"&amp;ROUNDUP(MONTH(Sales_Data[[#This Row],[Order_Date]])/3,0)</f>
        <v>Q4</v>
      </c>
    </row>
    <row r="1017" spans="1:25" x14ac:dyDescent="0.3">
      <c r="A1017" t="s">
        <v>2007</v>
      </c>
      <c r="B1017" s="1">
        <v>45930</v>
      </c>
      <c r="C1017" t="s">
        <v>2008</v>
      </c>
      <c r="D1017" t="s">
        <v>381</v>
      </c>
      <c r="E1017" t="s">
        <v>39</v>
      </c>
      <c r="F1017" t="s">
        <v>405</v>
      </c>
      <c r="G1017" t="s">
        <v>41</v>
      </c>
      <c r="H1017" t="s">
        <v>42</v>
      </c>
      <c r="I1017" t="s">
        <v>82</v>
      </c>
      <c r="J1017">
        <v>1</v>
      </c>
      <c r="K1017">
        <v>886.09</v>
      </c>
      <c r="L1017">
        <v>0.2</v>
      </c>
      <c r="M1017">
        <v>595.99</v>
      </c>
      <c r="N1017" t="s">
        <v>52</v>
      </c>
      <c r="O1017" t="s">
        <v>35</v>
      </c>
      <c r="P1017" t="s">
        <v>44</v>
      </c>
      <c r="Q1017">
        <f>Sales_Data[[#This Row],[Quantity]]*Sales_Data[[#This Row],[Unit_Price]]</f>
        <v>886.09</v>
      </c>
      <c r="R1017">
        <f>Sales_Data[[#This Row],[Gross_Sales]]*Sales_Data[[#This Row],[Discount]]</f>
        <v>177.21800000000002</v>
      </c>
      <c r="S1017">
        <f>Sales_Data[[#This Row],[Gross_Sales]]-Sales_Data[[#This Row],[Discount_Amount]]</f>
        <v>708.87200000000007</v>
      </c>
      <c r="T1017">
        <f>Sales_Data[[#This Row],[Net Sales]]-Sales_Data[[#This Row],[Cost]]</f>
        <v>112.88200000000006</v>
      </c>
      <c r="U1017" s="2">
        <f>Sales_Data[[#This Row],[Profit]]/Sales_Data[[#This Row],[Net Sales]]</f>
        <v>0.15924172488121982</v>
      </c>
      <c r="V1017">
        <f>YEAR(Sales_Data[[#This Row],[Order_Date]])</f>
        <v>2025</v>
      </c>
      <c r="W1017" t="str">
        <f>TEXT(Sales_Data[[#This Row],[Order_Date]],"mmm")</f>
        <v>Sep</v>
      </c>
      <c r="X1017">
        <f>MONTH(Sales_Data[[#This Row],[Order_Date]])</f>
        <v>9</v>
      </c>
      <c r="Y1017" t="str">
        <f>"Q"&amp;ROUNDUP(MONTH(Sales_Data[[#This Row],[Order_Date]])/3,0)</f>
        <v>Q3</v>
      </c>
    </row>
    <row r="1018" spans="1:25" x14ac:dyDescent="0.3">
      <c r="A1018" t="s">
        <v>2009</v>
      </c>
      <c r="B1018" s="1">
        <v>45922</v>
      </c>
      <c r="C1018" t="s">
        <v>2010</v>
      </c>
      <c r="D1018" t="s">
        <v>387</v>
      </c>
      <c r="E1018" t="s">
        <v>119</v>
      </c>
      <c r="F1018" t="s">
        <v>120</v>
      </c>
      <c r="G1018" t="s">
        <v>32</v>
      </c>
      <c r="H1018" t="s">
        <v>50</v>
      </c>
      <c r="I1018" t="s">
        <v>58</v>
      </c>
      <c r="J1018">
        <v>1</v>
      </c>
      <c r="K1018">
        <v>554.82000000000005</v>
      </c>
      <c r="L1018">
        <v>0</v>
      </c>
      <c r="M1018">
        <v>472.28</v>
      </c>
      <c r="N1018" t="s">
        <v>52</v>
      </c>
      <c r="O1018" t="s">
        <v>35</v>
      </c>
      <c r="P1018" t="s">
        <v>26</v>
      </c>
      <c r="Q1018">
        <f>Sales_Data[[#This Row],[Quantity]]*Sales_Data[[#This Row],[Unit_Price]]</f>
        <v>554.82000000000005</v>
      </c>
      <c r="R1018">
        <f>Sales_Data[[#This Row],[Gross_Sales]]*Sales_Data[[#This Row],[Discount]]</f>
        <v>0</v>
      </c>
      <c r="S1018">
        <f>Sales_Data[[#This Row],[Gross_Sales]]-Sales_Data[[#This Row],[Discount_Amount]]</f>
        <v>554.82000000000005</v>
      </c>
      <c r="T1018">
        <f>Sales_Data[[#This Row],[Net Sales]]-Sales_Data[[#This Row],[Cost]]</f>
        <v>82.540000000000077</v>
      </c>
      <c r="U1018" s="2">
        <f>Sales_Data[[#This Row],[Profit]]/Sales_Data[[#This Row],[Net Sales]]</f>
        <v>0.14876897011643428</v>
      </c>
      <c r="V1018">
        <f>YEAR(Sales_Data[[#This Row],[Order_Date]])</f>
        <v>2025</v>
      </c>
      <c r="W1018" t="str">
        <f>TEXT(Sales_Data[[#This Row],[Order_Date]],"mmm")</f>
        <v>Sep</v>
      </c>
      <c r="X1018">
        <f>MONTH(Sales_Data[[#This Row],[Order_Date]])</f>
        <v>9</v>
      </c>
      <c r="Y1018" t="str">
        <f>"Q"&amp;ROUNDUP(MONTH(Sales_Data[[#This Row],[Order_Date]])/3,0)</f>
        <v>Q3</v>
      </c>
    </row>
    <row r="1019" spans="1:25" x14ac:dyDescent="0.3">
      <c r="A1019" t="s">
        <v>2011</v>
      </c>
      <c r="B1019" s="1">
        <v>45695</v>
      </c>
      <c r="C1019" t="s">
        <v>150</v>
      </c>
      <c r="D1019" t="s">
        <v>313</v>
      </c>
      <c r="E1019" t="s">
        <v>48</v>
      </c>
      <c r="F1019" t="s">
        <v>49</v>
      </c>
      <c r="G1019" t="s">
        <v>32</v>
      </c>
      <c r="H1019" t="s">
        <v>50</v>
      </c>
      <c r="I1019" t="s">
        <v>58</v>
      </c>
      <c r="J1019">
        <v>1</v>
      </c>
      <c r="K1019">
        <v>11066.56</v>
      </c>
      <c r="L1019">
        <v>0</v>
      </c>
      <c r="M1019">
        <v>7899.23</v>
      </c>
      <c r="N1019" t="s">
        <v>52</v>
      </c>
      <c r="O1019" t="s">
        <v>35</v>
      </c>
      <c r="P1019" t="s">
        <v>44</v>
      </c>
      <c r="Q1019">
        <f>Sales_Data[[#This Row],[Quantity]]*Sales_Data[[#This Row],[Unit_Price]]</f>
        <v>11066.56</v>
      </c>
      <c r="R1019">
        <f>Sales_Data[[#This Row],[Gross_Sales]]*Sales_Data[[#This Row],[Discount]]</f>
        <v>0</v>
      </c>
      <c r="S1019">
        <f>Sales_Data[[#This Row],[Gross_Sales]]-Sales_Data[[#This Row],[Discount_Amount]]</f>
        <v>11066.56</v>
      </c>
      <c r="T1019">
        <f>Sales_Data[[#This Row],[Net Sales]]-Sales_Data[[#This Row],[Cost]]</f>
        <v>3167.33</v>
      </c>
      <c r="U1019" s="2">
        <f>Sales_Data[[#This Row],[Profit]]/Sales_Data[[#This Row],[Net Sales]]</f>
        <v>0.28620727669664286</v>
      </c>
      <c r="V1019">
        <f>YEAR(Sales_Data[[#This Row],[Order_Date]])</f>
        <v>2025</v>
      </c>
      <c r="W1019" t="str">
        <f>TEXT(Sales_Data[[#This Row],[Order_Date]],"mmm")</f>
        <v>Feb</v>
      </c>
      <c r="X1019">
        <f>MONTH(Sales_Data[[#This Row],[Order_Date]])</f>
        <v>2</v>
      </c>
      <c r="Y1019" t="str">
        <f>"Q"&amp;ROUNDUP(MONTH(Sales_Data[[#This Row],[Order_Date]])/3,0)</f>
        <v>Q1</v>
      </c>
    </row>
    <row r="1020" spans="1:25" x14ac:dyDescent="0.3">
      <c r="A1020" t="s">
        <v>2012</v>
      </c>
      <c r="B1020" s="1">
        <v>45751</v>
      </c>
      <c r="C1020" t="s">
        <v>1193</v>
      </c>
      <c r="D1020" t="s">
        <v>384</v>
      </c>
      <c r="E1020" t="s">
        <v>30</v>
      </c>
      <c r="F1020" t="s">
        <v>31</v>
      </c>
      <c r="G1020" t="s">
        <v>41</v>
      </c>
      <c r="H1020" t="s">
        <v>102</v>
      </c>
      <c r="I1020" t="s">
        <v>165</v>
      </c>
      <c r="J1020">
        <v>2</v>
      </c>
      <c r="K1020">
        <v>2258.81</v>
      </c>
      <c r="L1020">
        <v>0.15</v>
      </c>
      <c r="M1020">
        <v>2884.58</v>
      </c>
      <c r="N1020" t="s">
        <v>24</v>
      </c>
      <c r="O1020" t="s">
        <v>35</v>
      </c>
      <c r="P1020" t="s">
        <v>26</v>
      </c>
      <c r="Q1020">
        <f>Sales_Data[[#This Row],[Quantity]]*Sales_Data[[#This Row],[Unit_Price]]</f>
        <v>4517.62</v>
      </c>
      <c r="R1020">
        <f>Sales_Data[[#This Row],[Gross_Sales]]*Sales_Data[[#This Row],[Discount]]</f>
        <v>677.64299999999992</v>
      </c>
      <c r="S1020">
        <f>Sales_Data[[#This Row],[Gross_Sales]]-Sales_Data[[#This Row],[Discount_Amount]]</f>
        <v>3839.9769999999999</v>
      </c>
      <c r="T1020">
        <f>Sales_Data[[#This Row],[Net Sales]]-Sales_Data[[#This Row],[Cost]]</f>
        <v>955.39699999999993</v>
      </c>
      <c r="U1020" s="2">
        <f>Sales_Data[[#This Row],[Profit]]/Sales_Data[[#This Row],[Net Sales]]</f>
        <v>0.24880279230839142</v>
      </c>
      <c r="V1020">
        <f>YEAR(Sales_Data[[#This Row],[Order_Date]])</f>
        <v>2025</v>
      </c>
      <c r="W1020" t="str">
        <f>TEXT(Sales_Data[[#This Row],[Order_Date]],"mmm")</f>
        <v>Apr</v>
      </c>
      <c r="X1020">
        <f>MONTH(Sales_Data[[#This Row],[Order_Date]])</f>
        <v>4</v>
      </c>
      <c r="Y1020" t="str">
        <f>"Q"&amp;ROUNDUP(MONTH(Sales_Data[[#This Row],[Order_Date]])/3,0)</f>
        <v>Q2</v>
      </c>
    </row>
    <row r="1021" spans="1:25" x14ac:dyDescent="0.3">
      <c r="A1021" t="s">
        <v>2013</v>
      </c>
      <c r="B1021" s="1">
        <v>45752</v>
      </c>
      <c r="C1021" t="s">
        <v>2014</v>
      </c>
      <c r="D1021" t="s">
        <v>699</v>
      </c>
      <c r="E1021" t="s">
        <v>39</v>
      </c>
      <c r="F1021" t="s">
        <v>202</v>
      </c>
      <c r="G1021" t="s">
        <v>41</v>
      </c>
      <c r="H1021" t="s">
        <v>42</v>
      </c>
      <c r="I1021" t="s">
        <v>82</v>
      </c>
      <c r="J1021">
        <v>1</v>
      </c>
      <c r="K1021">
        <v>5695.47</v>
      </c>
      <c r="L1021">
        <v>0</v>
      </c>
      <c r="M1021">
        <v>4376.95</v>
      </c>
      <c r="N1021" t="s">
        <v>70</v>
      </c>
      <c r="O1021" t="s">
        <v>25</v>
      </c>
      <c r="P1021" t="s">
        <v>44</v>
      </c>
      <c r="Q1021">
        <f>Sales_Data[[#This Row],[Quantity]]*Sales_Data[[#This Row],[Unit_Price]]</f>
        <v>5695.47</v>
      </c>
      <c r="R1021">
        <f>Sales_Data[[#This Row],[Gross_Sales]]*Sales_Data[[#This Row],[Discount]]</f>
        <v>0</v>
      </c>
      <c r="S1021">
        <f>Sales_Data[[#This Row],[Gross_Sales]]-Sales_Data[[#This Row],[Discount_Amount]]</f>
        <v>5695.47</v>
      </c>
      <c r="T1021">
        <f>Sales_Data[[#This Row],[Net Sales]]-Sales_Data[[#This Row],[Cost]]</f>
        <v>1318.5200000000004</v>
      </c>
      <c r="U1021" s="2">
        <f>Sales_Data[[#This Row],[Profit]]/Sales_Data[[#This Row],[Net Sales]]</f>
        <v>0.23150328243323209</v>
      </c>
      <c r="V1021">
        <f>YEAR(Sales_Data[[#This Row],[Order_Date]])</f>
        <v>2025</v>
      </c>
      <c r="W1021" t="str">
        <f>TEXT(Sales_Data[[#This Row],[Order_Date]],"mmm")</f>
        <v>Apr</v>
      </c>
      <c r="X1021">
        <f>MONTH(Sales_Data[[#This Row],[Order_Date]])</f>
        <v>4</v>
      </c>
      <c r="Y1021" t="str">
        <f>"Q"&amp;ROUNDUP(MONTH(Sales_Data[[#This Row],[Order_Date]])/3,0)</f>
        <v>Q2</v>
      </c>
    </row>
    <row r="1022" spans="1:25" x14ac:dyDescent="0.3">
      <c r="A1022" t="s">
        <v>2015</v>
      </c>
      <c r="B1022" s="1">
        <v>45962</v>
      </c>
      <c r="C1022" t="s">
        <v>383</v>
      </c>
      <c r="D1022" t="s">
        <v>61</v>
      </c>
      <c r="E1022" t="s">
        <v>39</v>
      </c>
      <c r="F1022" t="s">
        <v>40</v>
      </c>
      <c r="G1022" t="s">
        <v>41</v>
      </c>
      <c r="H1022" t="s">
        <v>102</v>
      </c>
      <c r="I1022" t="s">
        <v>165</v>
      </c>
      <c r="J1022">
        <v>1</v>
      </c>
      <c r="K1022">
        <v>2259.7800000000002</v>
      </c>
      <c r="L1022">
        <v>0</v>
      </c>
      <c r="M1022">
        <v>1856.32</v>
      </c>
      <c r="N1022" t="s">
        <v>109</v>
      </c>
      <c r="O1022" t="s">
        <v>35</v>
      </c>
      <c r="P1022" t="s">
        <v>26</v>
      </c>
      <c r="Q1022">
        <f>Sales_Data[[#This Row],[Quantity]]*Sales_Data[[#This Row],[Unit_Price]]</f>
        <v>2259.7800000000002</v>
      </c>
      <c r="R1022">
        <f>Sales_Data[[#This Row],[Gross_Sales]]*Sales_Data[[#This Row],[Discount]]</f>
        <v>0</v>
      </c>
      <c r="S1022">
        <f>Sales_Data[[#This Row],[Gross_Sales]]-Sales_Data[[#This Row],[Discount_Amount]]</f>
        <v>2259.7800000000002</v>
      </c>
      <c r="T1022">
        <f>Sales_Data[[#This Row],[Net Sales]]-Sales_Data[[#This Row],[Cost]]</f>
        <v>403.46000000000026</v>
      </c>
      <c r="U1022" s="2">
        <f>Sales_Data[[#This Row],[Profit]]/Sales_Data[[#This Row],[Net Sales]]</f>
        <v>0.17853950384550718</v>
      </c>
      <c r="V1022">
        <f>YEAR(Sales_Data[[#This Row],[Order_Date]])</f>
        <v>2025</v>
      </c>
      <c r="W1022" t="str">
        <f>TEXT(Sales_Data[[#This Row],[Order_Date]],"mmm")</f>
        <v>Nov</v>
      </c>
      <c r="X1022">
        <f>MONTH(Sales_Data[[#This Row],[Order_Date]])</f>
        <v>11</v>
      </c>
      <c r="Y1022" t="str">
        <f>"Q"&amp;ROUNDUP(MONTH(Sales_Data[[#This Row],[Order_Date]])/3,0)</f>
        <v>Q4</v>
      </c>
    </row>
    <row r="1023" spans="1:25" x14ac:dyDescent="0.3">
      <c r="A1023" t="s">
        <v>2016</v>
      </c>
      <c r="B1023" s="1">
        <v>45726</v>
      </c>
      <c r="C1023" t="s">
        <v>2017</v>
      </c>
      <c r="D1023" t="s">
        <v>100</v>
      </c>
      <c r="E1023" t="s">
        <v>39</v>
      </c>
      <c r="F1023" t="s">
        <v>202</v>
      </c>
      <c r="G1023" t="s">
        <v>41</v>
      </c>
      <c r="H1023" t="s">
        <v>42</v>
      </c>
      <c r="I1023" t="s">
        <v>43</v>
      </c>
      <c r="J1023">
        <v>2</v>
      </c>
      <c r="K1023">
        <v>4529.4399999999996</v>
      </c>
      <c r="L1023">
        <v>0.05</v>
      </c>
      <c r="M1023">
        <v>6363.22</v>
      </c>
      <c r="N1023" t="s">
        <v>70</v>
      </c>
      <c r="O1023" t="s">
        <v>35</v>
      </c>
      <c r="P1023" t="s">
        <v>71</v>
      </c>
      <c r="Q1023">
        <f>Sales_Data[[#This Row],[Quantity]]*Sales_Data[[#This Row],[Unit_Price]]</f>
        <v>9058.8799999999992</v>
      </c>
      <c r="R1023">
        <f>Sales_Data[[#This Row],[Gross_Sales]]*Sales_Data[[#This Row],[Discount]]</f>
        <v>452.94399999999996</v>
      </c>
      <c r="S1023">
        <f>Sales_Data[[#This Row],[Gross_Sales]]-Sales_Data[[#This Row],[Discount_Amount]]</f>
        <v>8605.9359999999997</v>
      </c>
      <c r="T1023">
        <f>Sales_Data[[#This Row],[Net Sales]]-Sales_Data[[#This Row],[Cost]]</f>
        <v>2242.7159999999994</v>
      </c>
      <c r="U1023" s="2">
        <f>Sales_Data[[#This Row],[Profit]]/Sales_Data[[#This Row],[Net Sales]]</f>
        <v>0.26060105489978075</v>
      </c>
      <c r="V1023">
        <f>YEAR(Sales_Data[[#This Row],[Order_Date]])</f>
        <v>2025</v>
      </c>
      <c r="W1023" t="str">
        <f>TEXT(Sales_Data[[#This Row],[Order_Date]],"mmm")</f>
        <v>Mar</v>
      </c>
      <c r="X1023">
        <f>MONTH(Sales_Data[[#This Row],[Order_Date]])</f>
        <v>3</v>
      </c>
      <c r="Y1023" t="str">
        <f>"Q"&amp;ROUNDUP(MONTH(Sales_Data[[#This Row],[Order_Date]])/3,0)</f>
        <v>Q1</v>
      </c>
    </row>
    <row r="1024" spans="1:25" x14ac:dyDescent="0.3">
      <c r="A1024" t="s">
        <v>2018</v>
      </c>
      <c r="B1024" s="1">
        <v>45975</v>
      </c>
      <c r="C1024" t="s">
        <v>2019</v>
      </c>
      <c r="D1024" t="s">
        <v>106</v>
      </c>
      <c r="E1024" t="s">
        <v>119</v>
      </c>
      <c r="F1024" t="s">
        <v>146</v>
      </c>
      <c r="G1024" t="s">
        <v>67</v>
      </c>
      <c r="H1024" t="s">
        <v>68</v>
      </c>
      <c r="I1024" t="s">
        <v>69</v>
      </c>
      <c r="J1024">
        <v>3</v>
      </c>
      <c r="K1024">
        <v>3994.83</v>
      </c>
      <c r="L1024">
        <v>0.1</v>
      </c>
      <c r="M1024">
        <v>8110.25</v>
      </c>
      <c r="N1024" t="s">
        <v>24</v>
      </c>
      <c r="O1024" t="s">
        <v>53</v>
      </c>
      <c r="P1024" t="s">
        <v>26</v>
      </c>
      <c r="Q1024">
        <f>Sales_Data[[#This Row],[Quantity]]*Sales_Data[[#This Row],[Unit_Price]]</f>
        <v>11984.49</v>
      </c>
      <c r="R1024">
        <f>Sales_Data[[#This Row],[Gross_Sales]]*Sales_Data[[#This Row],[Discount]]</f>
        <v>1198.4490000000001</v>
      </c>
      <c r="S1024">
        <f>Sales_Data[[#This Row],[Gross_Sales]]-Sales_Data[[#This Row],[Discount_Amount]]</f>
        <v>10786.040999999999</v>
      </c>
      <c r="T1024">
        <f>Sales_Data[[#This Row],[Net Sales]]-Sales_Data[[#This Row],[Cost]]</f>
        <v>2675.7909999999993</v>
      </c>
      <c r="U1024" s="2">
        <f>Sales_Data[[#This Row],[Profit]]/Sales_Data[[#This Row],[Net Sales]]</f>
        <v>0.24807906812147287</v>
      </c>
      <c r="V1024">
        <f>YEAR(Sales_Data[[#This Row],[Order_Date]])</f>
        <v>2025</v>
      </c>
      <c r="W1024" t="str">
        <f>TEXT(Sales_Data[[#This Row],[Order_Date]],"mmm")</f>
        <v>Nov</v>
      </c>
      <c r="X1024">
        <f>MONTH(Sales_Data[[#This Row],[Order_Date]])</f>
        <v>11</v>
      </c>
      <c r="Y1024" t="str">
        <f>"Q"&amp;ROUNDUP(MONTH(Sales_Data[[#This Row],[Order_Date]])/3,0)</f>
        <v>Q4</v>
      </c>
    </row>
    <row r="1025" spans="1:25" x14ac:dyDescent="0.3">
      <c r="A1025" t="s">
        <v>2020</v>
      </c>
      <c r="B1025" s="1">
        <v>45893</v>
      </c>
      <c r="C1025" t="s">
        <v>190</v>
      </c>
      <c r="D1025" t="s">
        <v>277</v>
      </c>
      <c r="E1025" t="s">
        <v>48</v>
      </c>
      <c r="F1025" t="s">
        <v>132</v>
      </c>
      <c r="G1025" t="s">
        <v>21</v>
      </c>
      <c r="H1025" t="s">
        <v>230</v>
      </c>
      <c r="I1025" t="s">
        <v>231</v>
      </c>
      <c r="J1025">
        <v>1</v>
      </c>
      <c r="K1025">
        <v>16380.07</v>
      </c>
      <c r="L1025">
        <v>0.1</v>
      </c>
      <c r="M1025">
        <v>9425.64</v>
      </c>
      <c r="N1025" t="s">
        <v>70</v>
      </c>
      <c r="O1025" t="s">
        <v>35</v>
      </c>
      <c r="P1025" t="s">
        <v>44</v>
      </c>
      <c r="Q1025">
        <f>Sales_Data[[#This Row],[Quantity]]*Sales_Data[[#This Row],[Unit_Price]]</f>
        <v>16380.07</v>
      </c>
      <c r="R1025">
        <f>Sales_Data[[#This Row],[Gross_Sales]]*Sales_Data[[#This Row],[Discount]]</f>
        <v>1638.0070000000001</v>
      </c>
      <c r="S1025">
        <f>Sales_Data[[#This Row],[Gross_Sales]]-Sales_Data[[#This Row],[Discount_Amount]]</f>
        <v>14742.063</v>
      </c>
      <c r="T1025">
        <f>Sales_Data[[#This Row],[Net Sales]]-Sales_Data[[#This Row],[Cost]]</f>
        <v>5316.4230000000007</v>
      </c>
      <c r="U1025" s="2">
        <f>Sales_Data[[#This Row],[Profit]]/Sales_Data[[#This Row],[Net Sales]]</f>
        <v>0.3606295129792893</v>
      </c>
      <c r="V1025">
        <f>YEAR(Sales_Data[[#This Row],[Order_Date]])</f>
        <v>2025</v>
      </c>
      <c r="W1025" t="str">
        <f>TEXT(Sales_Data[[#This Row],[Order_Date]],"mmm")</f>
        <v>Aug</v>
      </c>
      <c r="X1025">
        <f>MONTH(Sales_Data[[#This Row],[Order_Date]])</f>
        <v>8</v>
      </c>
      <c r="Y1025" t="str">
        <f>"Q"&amp;ROUNDUP(MONTH(Sales_Data[[#This Row],[Order_Date]])/3,0)</f>
        <v>Q3</v>
      </c>
    </row>
    <row r="1026" spans="1:25" x14ac:dyDescent="0.3">
      <c r="A1026" t="s">
        <v>2021</v>
      </c>
      <c r="B1026" s="1">
        <v>45991</v>
      </c>
      <c r="C1026" t="s">
        <v>2022</v>
      </c>
      <c r="D1026" t="s">
        <v>322</v>
      </c>
      <c r="E1026" t="s">
        <v>48</v>
      </c>
      <c r="F1026" t="s">
        <v>126</v>
      </c>
      <c r="G1026" t="s">
        <v>67</v>
      </c>
      <c r="H1026" t="s">
        <v>121</v>
      </c>
      <c r="I1026" t="s">
        <v>122</v>
      </c>
      <c r="J1026">
        <v>1</v>
      </c>
      <c r="K1026">
        <v>34154.69</v>
      </c>
      <c r="L1026">
        <v>0.15</v>
      </c>
      <c r="M1026">
        <v>18408.419999999998</v>
      </c>
      <c r="N1026" t="s">
        <v>70</v>
      </c>
      <c r="O1026" t="s">
        <v>35</v>
      </c>
      <c r="P1026" t="s">
        <v>44</v>
      </c>
      <c r="Q1026">
        <f>Sales_Data[[#This Row],[Quantity]]*Sales_Data[[#This Row],[Unit_Price]]</f>
        <v>34154.69</v>
      </c>
      <c r="R1026">
        <f>Sales_Data[[#This Row],[Gross_Sales]]*Sales_Data[[#This Row],[Discount]]</f>
        <v>5123.2035000000005</v>
      </c>
      <c r="S1026">
        <f>Sales_Data[[#This Row],[Gross_Sales]]-Sales_Data[[#This Row],[Discount_Amount]]</f>
        <v>29031.486500000003</v>
      </c>
      <c r="T1026">
        <f>Sales_Data[[#This Row],[Net Sales]]-Sales_Data[[#This Row],[Cost]]</f>
        <v>10623.066500000004</v>
      </c>
      <c r="U1026" s="2">
        <f>Sales_Data[[#This Row],[Profit]]/Sales_Data[[#This Row],[Net Sales]]</f>
        <v>0.36591534849584789</v>
      </c>
      <c r="V1026">
        <f>YEAR(Sales_Data[[#This Row],[Order_Date]])</f>
        <v>2025</v>
      </c>
      <c r="W1026" t="str">
        <f>TEXT(Sales_Data[[#This Row],[Order_Date]],"mmm")</f>
        <v>Nov</v>
      </c>
      <c r="X1026">
        <f>MONTH(Sales_Data[[#This Row],[Order_Date]])</f>
        <v>11</v>
      </c>
      <c r="Y1026" t="str">
        <f>"Q"&amp;ROUNDUP(MONTH(Sales_Data[[#This Row],[Order_Date]])/3,0)</f>
        <v>Q4</v>
      </c>
    </row>
    <row r="1027" spans="1:25" x14ac:dyDescent="0.3">
      <c r="A1027" t="s">
        <v>2023</v>
      </c>
      <c r="B1027" s="1">
        <v>45794</v>
      </c>
      <c r="C1027" t="s">
        <v>1998</v>
      </c>
      <c r="D1027" t="s">
        <v>381</v>
      </c>
      <c r="E1027" t="s">
        <v>119</v>
      </c>
      <c r="F1027" t="s">
        <v>146</v>
      </c>
      <c r="G1027" t="s">
        <v>41</v>
      </c>
      <c r="H1027" t="s">
        <v>171</v>
      </c>
      <c r="I1027" t="s">
        <v>191</v>
      </c>
      <c r="J1027">
        <v>4</v>
      </c>
      <c r="K1027">
        <v>7278.45</v>
      </c>
      <c r="L1027">
        <v>0.05</v>
      </c>
      <c r="M1027">
        <v>22467.08</v>
      </c>
      <c r="N1027" t="s">
        <v>70</v>
      </c>
      <c r="O1027" t="s">
        <v>35</v>
      </c>
      <c r="P1027" t="s">
        <v>26</v>
      </c>
      <c r="Q1027">
        <f>Sales_Data[[#This Row],[Quantity]]*Sales_Data[[#This Row],[Unit_Price]]</f>
        <v>29113.8</v>
      </c>
      <c r="R1027">
        <f>Sales_Data[[#This Row],[Gross_Sales]]*Sales_Data[[#This Row],[Discount]]</f>
        <v>1455.69</v>
      </c>
      <c r="S1027">
        <f>Sales_Data[[#This Row],[Gross_Sales]]-Sales_Data[[#This Row],[Discount_Amount]]</f>
        <v>27658.11</v>
      </c>
      <c r="T1027">
        <f>Sales_Data[[#This Row],[Net Sales]]-Sales_Data[[#This Row],[Cost]]</f>
        <v>5191.0299999999988</v>
      </c>
      <c r="U1027" s="2">
        <f>Sales_Data[[#This Row],[Profit]]/Sales_Data[[#This Row],[Net Sales]]</f>
        <v>0.18768563723262358</v>
      </c>
      <c r="V1027">
        <f>YEAR(Sales_Data[[#This Row],[Order_Date]])</f>
        <v>2025</v>
      </c>
      <c r="W1027" t="str">
        <f>TEXT(Sales_Data[[#This Row],[Order_Date]],"mmm")</f>
        <v>May</v>
      </c>
      <c r="X1027">
        <f>MONTH(Sales_Data[[#This Row],[Order_Date]])</f>
        <v>5</v>
      </c>
      <c r="Y1027" t="str">
        <f>"Q"&amp;ROUNDUP(MONTH(Sales_Data[[#This Row],[Order_Date]])/3,0)</f>
        <v>Q2</v>
      </c>
    </row>
    <row r="1028" spans="1:25" x14ac:dyDescent="0.3">
      <c r="A1028" t="s">
        <v>2024</v>
      </c>
      <c r="B1028" s="1">
        <v>45733</v>
      </c>
      <c r="C1028" t="s">
        <v>2025</v>
      </c>
      <c r="D1028" t="s">
        <v>777</v>
      </c>
      <c r="E1028" t="s">
        <v>30</v>
      </c>
      <c r="F1028" t="s">
        <v>156</v>
      </c>
      <c r="G1028" t="s">
        <v>41</v>
      </c>
      <c r="H1028" t="s">
        <v>171</v>
      </c>
      <c r="I1028" t="s">
        <v>172</v>
      </c>
      <c r="J1028">
        <v>1</v>
      </c>
      <c r="K1028">
        <v>4204.34</v>
      </c>
      <c r="L1028">
        <v>0.05</v>
      </c>
      <c r="M1028">
        <v>2977.17</v>
      </c>
      <c r="N1028" t="s">
        <v>24</v>
      </c>
      <c r="O1028" t="s">
        <v>53</v>
      </c>
      <c r="P1028" t="s">
        <v>71</v>
      </c>
      <c r="Q1028">
        <f>Sales_Data[[#This Row],[Quantity]]*Sales_Data[[#This Row],[Unit_Price]]</f>
        <v>4204.34</v>
      </c>
      <c r="R1028">
        <f>Sales_Data[[#This Row],[Gross_Sales]]*Sales_Data[[#This Row],[Discount]]</f>
        <v>210.21700000000001</v>
      </c>
      <c r="S1028">
        <f>Sales_Data[[#This Row],[Gross_Sales]]-Sales_Data[[#This Row],[Discount_Amount]]</f>
        <v>3994.123</v>
      </c>
      <c r="T1028">
        <f>Sales_Data[[#This Row],[Net Sales]]-Sales_Data[[#This Row],[Cost]]</f>
        <v>1016.953</v>
      </c>
      <c r="U1028" s="2">
        <f>Sales_Data[[#This Row],[Profit]]/Sales_Data[[#This Row],[Net Sales]]</f>
        <v>0.25461233917933923</v>
      </c>
      <c r="V1028">
        <f>YEAR(Sales_Data[[#This Row],[Order_Date]])</f>
        <v>2025</v>
      </c>
      <c r="W1028" t="str">
        <f>TEXT(Sales_Data[[#This Row],[Order_Date]],"mmm")</f>
        <v>Mar</v>
      </c>
      <c r="X1028">
        <f>MONTH(Sales_Data[[#This Row],[Order_Date]])</f>
        <v>3</v>
      </c>
      <c r="Y1028" t="str">
        <f>"Q"&amp;ROUNDUP(MONTH(Sales_Data[[#This Row],[Order_Date]])/3,0)</f>
        <v>Q1</v>
      </c>
    </row>
    <row r="1029" spans="1:25" x14ac:dyDescent="0.3">
      <c r="A1029" t="s">
        <v>2026</v>
      </c>
      <c r="B1029" s="1">
        <v>45692</v>
      </c>
      <c r="C1029" t="s">
        <v>465</v>
      </c>
      <c r="D1029" t="s">
        <v>277</v>
      </c>
      <c r="E1029" t="s">
        <v>48</v>
      </c>
      <c r="F1029" t="s">
        <v>132</v>
      </c>
      <c r="G1029" t="s">
        <v>67</v>
      </c>
      <c r="H1029" t="s">
        <v>133</v>
      </c>
      <c r="I1029" t="s">
        <v>134</v>
      </c>
      <c r="J1029">
        <v>4</v>
      </c>
      <c r="K1029">
        <v>55253.99</v>
      </c>
      <c r="L1029">
        <v>0.05</v>
      </c>
      <c r="M1029">
        <v>135071.51999999999</v>
      </c>
      <c r="N1029" t="s">
        <v>70</v>
      </c>
      <c r="O1029" t="s">
        <v>35</v>
      </c>
      <c r="P1029" t="s">
        <v>44</v>
      </c>
      <c r="Q1029">
        <f>Sales_Data[[#This Row],[Quantity]]*Sales_Data[[#This Row],[Unit_Price]]</f>
        <v>221015.96</v>
      </c>
      <c r="R1029">
        <f>Sales_Data[[#This Row],[Gross_Sales]]*Sales_Data[[#This Row],[Discount]]</f>
        <v>11050.798000000001</v>
      </c>
      <c r="S1029">
        <f>Sales_Data[[#This Row],[Gross_Sales]]-Sales_Data[[#This Row],[Discount_Amount]]</f>
        <v>209965.16199999998</v>
      </c>
      <c r="T1029">
        <f>Sales_Data[[#This Row],[Net Sales]]-Sales_Data[[#This Row],[Cost]]</f>
        <v>74893.641999999993</v>
      </c>
      <c r="U1029" s="2">
        <f>Sales_Data[[#This Row],[Profit]]/Sales_Data[[#This Row],[Net Sales]]</f>
        <v>0.35669556457180263</v>
      </c>
      <c r="V1029">
        <f>YEAR(Sales_Data[[#This Row],[Order_Date]])</f>
        <v>2025</v>
      </c>
      <c r="W1029" t="str">
        <f>TEXT(Sales_Data[[#This Row],[Order_Date]],"mmm")</f>
        <v>Feb</v>
      </c>
      <c r="X1029">
        <f>MONTH(Sales_Data[[#This Row],[Order_Date]])</f>
        <v>2</v>
      </c>
      <c r="Y1029" t="str">
        <f>"Q"&amp;ROUNDUP(MONTH(Sales_Data[[#This Row],[Order_Date]])/3,0)</f>
        <v>Q1</v>
      </c>
    </row>
    <row r="1030" spans="1:25" x14ac:dyDescent="0.3">
      <c r="A1030" t="s">
        <v>2027</v>
      </c>
      <c r="B1030" s="1">
        <v>45658</v>
      </c>
      <c r="C1030" t="s">
        <v>545</v>
      </c>
      <c r="D1030" t="s">
        <v>1004</v>
      </c>
      <c r="E1030" t="s">
        <v>19</v>
      </c>
      <c r="F1030" t="s">
        <v>20</v>
      </c>
      <c r="G1030" t="s">
        <v>21</v>
      </c>
      <c r="H1030" t="s">
        <v>230</v>
      </c>
      <c r="I1030" t="s">
        <v>328</v>
      </c>
      <c r="J1030">
        <v>1</v>
      </c>
      <c r="K1030">
        <v>6557.05</v>
      </c>
      <c r="L1030">
        <v>0.15</v>
      </c>
      <c r="M1030">
        <v>3804.6</v>
      </c>
      <c r="N1030" t="s">
        <v>70</v>
      </c>
      <c r="O1030" t="s">
        <v>25</v>
      </c>
      <c r="P1030" t="s">
        <v>71</v>
      </c>
      <c r="Q1030">
        <f>Sales_Data[[#This Row],[Quantity]]*Sales_Data[[#This Row],[Unit_Price]]</f>
        <v>6557.05</v>
      </c>
      <c r="R1030">
        <f>Sales_Data[[#This Row],[Gross_Sales]]*Sales_Data[[#This Row],[Discount]]</f>
        <v>983.5575</v>
      </c>
      <c r="S1030">
        <f>Sales_Data[[#This Row],[Gross_Sales]]-Sales_Data[[#This Row],[Discount_Amount]]</f>
        <v>5573.4925000000003</v>
      </c>
      <c r="T1030">
        <f>Sales_Data[[#This Row],[Net Sales]]-Sales_Data[[#This Row],[Cost]]</f>
        <v>1768.8925000000004</v>
      </c>
      <c r="U1030" s="2">
        <f>Sales_Data[[#This Row],[Profit]]/Sales_Data[[#This Row],[Net Sales]]</f>
        <v>0.31737595412571207</v>
      </c>
      <c r="V1030">
        <f>YEAR(Sales_Data[[#This Row],[Order_Date]])</f>
        <v>2025</v>
      </c>
      <c r="W1030" t="str">
        <f>TEXT(Sales_Data[[#This Row],[Order_Date]],"mmm")</f>
        <v>Jan</v>
      </c>
      <c r="X1030">
        <f>MONTH(Sales_Data[[#This Row],[Order_Date]])</f>
        <v>1</v>
      </c>
      <c r="Y1030" t="str">
        <f>"Q"&amp;ROUNDUP(MONTH(Sales_Data[[#This Row],[Order_Date]])/3,0)</f>
        <v>Q1</v>
      </c>
    </row>
    <row r="1031" spans="1:25" x14ac:dyDescent="0.3">
      <c r="A1031" t="s">
        <v>2028</v>
      </c>
      <c r="B1031" s="1">
        <v>45953</v>
      </c>
      <c r="C1031" t="s">
        <v>285</v>
      </c>
      <c r="D1031" t="s">
        <v>359</v>
      </c>
      <c r="E1031" t="s">
        <v>39</v>
      </c>
      <c r="F1031" t="s">
        <v>107</v>
      </c>
      <c r="G1031" t="s">
        <v>67</v>
      </c>
      <c r="H1031" t="s">
        <v>88</v>
      </c>
      <c r="I1031" t="s">
        <v>89</v>
      </c>
      <c r="J1031">
        <v>1</v>
      </c>
      <c r="K1031">
        <v>5636.81</v>
      </c>
      <c r="L1031">
        <v>0.1</v>
      </c>
      <c r="M1031">
        <v>4038.75</v>
      </c>
      <c r="N1031" t="s">
        <v>109</v>
      </c>
      <c r="O1031" t="s">
        <v>35</v>
      </c>
      <c r="P1031" t="s">
        <v>44</v>
      </c>
      <c r="Q1031">
        <f>Sales_Data[[#This Row],[Quantity]]*Sales_Data[[#This Row],[Unit_Price]]</f>
        <v>5636.81</v>
      </c>
      <c r="R1031">
        <f>Sales_Data[[#This Row],[Gross_Sales]]*Sales_Data[[#This Row],[Discount]]</f>
        <v>563.68100000000004</v>
      </c>
      <c r="S1031">
        <f>Sales_Data[[#This Row],[Gross_Sales]]-Sales_Data[[#This Row],[Discount_Amount]]</f>
        <v>5073.1290000000008</v>
      </c>
      <c r="T1031">
        <f>Sales_Data[[#This Row],[Net Sales]]-Sales_Data[[#This Row],[Cost]]</f>
        <v>1034.3790000000008</v>
      </c>
      <c r="U1031" s="2">
        <f>Sales_Data[[#This Row],[Profit]]/Sales_Data[[#This Row],[Net Sales]]</f>
        <v>0.20389369164474244</v>
      </c>
      <c r="V1031">
        <f>YEAR(Sales_Data[[#This Row],[Order_Date]])</f>
        <v>2025</v>
      </c>
      <c r="W1031" t="str">
        <f>TEXT(Sales_Data[[#This Row],[Order_Date]],"mmm")</f>
        <v>Oct</v>
      </c>
      <c r="X1031">
        <f>MONTH(Sales_Data[[#This Row],[Order_Date]])</f>
        <v>10</v>
      </c>
      <c r="Y1031" t="str">
        <f>"Q"&amp;ROUNDUP(MONTH(Sales_Data[[#This Row],[Order_Date]])/3,0)</f>
        <v>Q4</v>
      </c>
    </row>
    <row r="1032" spans="1:25" x14ac:dyDescent="0.3">
      <c r="A1032" t="s">
        <v>2029</v>
      </c>
      <c r="B1032" s="1">
        <v>45977</v>
      </c>
      <c r="C1032" t="s">
        <v>689</v>
      </c>
      <c r="D1032" t="s">
        <v>290</v>
      </c>
      <c r="E1032" t="s">
        <v>19</v>
      </c>
      <c r="F1032" t="s">
        <v>113</v>
      </c>
      <c r="G1032" t="s">
        <v>41</v>
      </c>
      <c r="H1032" t="s">
        <v>42</v>
      </c>
      <c r="I1032" t="s">
        <v>82</v>
      </c>
      <c r="J1032">
        <v>1</v>
      </c>
      <c r="K1032">
        <v>4370.6899999999996</v>
      </c>
      <c r="L1032">
        <v>0.15</v>
      </c>
      <c r="M1032">
        <v>2790.92</v>
      </c>
      <c r="N1032" t="s">
        <v>24</v>
      </c>
      <c r="O1032" t="s">
        <v>53</v>
      </c>
      <c r="P1032" t="s">
        <v>44</v>
      </c>
      <c r="Q1032">
        <f>Sales_Data[[#This Row],[Quantity]]*Sales_Data[[#This Row],[Unit_Price]]</f>
        <v>4370.6899999999996</v>
      </c>
      <c r="R1032">
        <f>Sales_Data[[#This Row],[Gross_Sales]]*Sales_Data[[#This Row],[Discount]]</f>
        <v>655.60349999999994</v>
      </c>
      <c r="S1032">
        <f>Sales_Data[[#This Row],[Gross_Sales]]-Sales_Data[[#This Row],[Discount_Amount]]</f>
        <v>3715.0864999999994</v>
      </c>
      <c r="T1032">
        <f>Sales_Data[[#This Row],[Net Sales]]-Sales_Data[[#This Row],[Cost]]</f>
        <v>924.16649999999936</v>
      </c>
      <c r="U1032" s="2">
        <f>Sales_Data[[#This Row],[Profit]]/Sales_Data[[#This Row],[Net Sales]]</f>
        <v>0.24876042590125411</v>
      </c>
      <c r="V1032">
        <f>YEAR(Sales_Data[[#This Row],[Order_Date]])</f>
        <v>2025</v>
      </c>
      <c r="W1032" t="str">
        <f>TEXT(Sales_Data[[#This Row],[Order_Date]],"mmm")</f>
        <v>Nov</v>
      </c>
      <c r="X1032">
        <f>MONTH(Sales_Data[[#This Row],[Order_Date]])</f>
        <v>11</v>
      </c>
      <c r="Y1032" t="str">
        <f>"Q"&amp;ROUNDUP(MONTH(Sales_Data[[#This Row],[Order_Date]])/3,0)</f>
        <v>Q4</v>
      </c>
    </row>
    <row r="1033" spans="1:25" x14ac:dyDescent="0.3">
      <c r="A1033" t="s">
        <v>2030</v>
      </c>
      <c r="B1033" s="1">
        <v>45717</v>
      </c>
      <c r="C1033" t="s">
        <v>459</v>
      </c>
      <c r="D1033" t="s">
        <v>95</v>
      </c>
      <c r="E1033" t="s">
        <v>48</v>
      </c>
      <c r="F1033" t="s">
        <v>152</v>
      </c>
      <c r="G1033" t="s">
        <v>75</v>
      </c>
      <c r="H1033" t="s">
        <v>185</v>
      </c>
      <c r="I1033" t="s">
        <v>261</v>
      </c>
      <c r="J1033">
        <v>1</v>
      </c>
      <c r="K1033">
        <v>48389.99</v>
      </c>
      <c r="L1033">
        <v>0.2</v>
      </c>
      <c r="M1033">
        <v>31996.33</v>
      </c>
      <c r="N1033" t="s">
        <v>24</v>
      </c>
      <c r="O1033" t="s">
        <v>35</v>
      </c>
      <c r="P1033" t="s">
        <v>71</v>
      </c>
      <c r="Q1033">
        <f>Sales_Data[[#This Row],[Quantity]]*Sales_Data[[#This Row],[Unit_Price]]</f>
        <v>48389.99</v>
      </c>
      <c r="R1033">
        <f>Sales_Data[[#This Row],[Gross_Sales]]*Sales_Data[[#This Row],[Discount]]</f>
        <v>9677.9979999999996</v>
      </c>
      <c r="S1033">
        <f>Sales_Data[[#This Row],[Gross_Sales]]-Sales_Data[[#This Row],[Discount_Amount]]</f>
        <v>38711.991999999998</v>
      </c>
      <c r="T1033">
        <f>Sales_Data[[#This Row],[Net Sales]]-Sales_Data[[#This Row],[Cost]]</f>
        <v>6715.6619999999966</v>
      </c>
      <c r="U1033" s="2">
        <f>Sales_Data[[#This Row],[Profit]]/Sales_Data[[#This Row],[Net Sales]]</f>
        <v>0.17347756219829755</v>
      </c>
      <c r="V1033">
        <f>YEAR(Sales_Data[[#This Row],[Order_Date]])</f>
        <v>2025</v>
      </c>
      <c r="W1033" t="str">
        <f>TEXT(Sales_Data[[#This Row],[Order_Date]],"mmm")</f>
        <v>Mar</v>
      </c>
      <c r="X1033">
        <f>MONTH(Sales_Data[[#This Row],[Order_Date]])</f>
        <v>3</v>
      </c>
      <c r="Y1033" t="str">
        <f>"Q"&amp;ROUNDUP(MONTH(Sales_Data[[#This Row],[Order_Date]])/3,0)</f>
        <v>Q1</v>
      </c>
    </row>
    <row r="1034" spans="1:25" x14ac:dyDescent="0.3">
      <c r="A1034" t="s">
        <v>2031</v>
      </c>
      <c r="B1034" s="1">
        <v>45977</v>
      </c>
      <c r="C1034" t="s">
        <v>900</v>
      </c>
      <c r="D1034" t="s">
        <v>18</v>
      </c>
      <c r="E1034" t="s">
        <v>39</v>
      </c>
      <c r="F1034" t="s">
        <v>202</v>
      </c>
      <c r="G1034" t="s">
        <v>67</v>
      </c>
      <c r="H1034" t="s">
        <v>133</v>
      </c>
      <c r="I1034" t="s">
        <v>134</v>
      </c>
      <c r="J1034">
        <v>3</v>
      </c>
      <c r="K1034">
        <v>6659.34</v>
      </c>
      <c r="L1034">
        <v>0.05</v>
      </c>
      <c r="M1034">
        <v>13708.51</v>
      </c>
      <c r="N1034" t="s">
        <v>109</v>
      </c>
      <c r="O1034" t="s">
        <v>35</v>
      </c>
      <c r="P1034" t="s">
        <v>71</v>
      </c>
      <c r="Q1034">
        <f>Sales_Data[[#This Row],[Quantity]]*Sales_Data[[#This Row],[Unit_Price]]</f>
        <v>19978.02</v>
      </c>
      <c r="R1034">
        <f>Sales_Data[[#This Row],[Gross_Sales]]*Sales_Data[[#This Row],[Discount]]</f>
        <v>998.90100000000007</v>
      </c>
      <c r="S1034">
        <f>Sales_Data[[#This Row],[Gross_Sales]]-Sales_Data[[#This Row],[Discount_Amount]]</f>
        <v>18979.118999999999</v>
      </c>
      <c r="T1034">
        <f>Sales_Data[[#This Row],[Net Sales]]-Sales_Data[[#This Row],[Cost]]</f>
        <v>5270.6089999999986</v>
      </c>
      <c r="U1034" s="2">
        <f>Sales_Data[[#This Row],[Profit]]/Sales_Data[[#This Row],[Net Sales]]</f>
        <v>0.27770567221797804</v>
      </c>
      <c r="V1034">
        <f>YEAR(Sales_Data[[#This Row],[Order_Date]])</f>
        <v>2025</v>
      </c>
      <c r="W1034" t="str">
        <f>TEXT(Sales_Data[[#This Row],[Order_Date]],"mmm")</f>
        <v>Nov</v>
      </c>
      <c r="X1034">
        <f>MONTH(Sales_Data[[#This Row],[Order_Date]])</f>
        <v>11</v>
      </c>
      <c r="Y1034" t="str">
        <f>"Q"&amp;ROUNDUP(MONTH(Sales_Data[[#This Row],[Order_Date]])/3,0)</f>
        <v>Q4</v>
      </c>
    </row>
    <row r="1035" spans="1:25" x14ac:dyDescent="0.3">
      <c r="A1035" t="s">
        <v>2032</v>
      </c>
      <c r="B1035" s="1">
        <v>46006</v>
      </c>
      <c r="C1035" t="s">
        <v>2033</v>
      </c>
      <c r="D1035" t="s">
        <v>170</v>
      </c>
      <c r="E1035" t="s">
        <v>48</v>
      </c>
      <c r="F1035" t="s">
        <v>126</v>
      </c>
      <c r="G1035" t="s">
        <v>67</v>
      </c>
      <c r="H1035" t="s">
        <v>68</v>
      </c>
      <c r="I1035" t="s">
        <v>97</v>
      </c>
      <c r="J1035">
        <v>5</v>
      </c>
      <c r="K1035">
        <v>2372.73</v>
      </c>
      <c r="L1035">
        <v>0.05</v>
      </c>
      <c r="M1035">
        <v>7324.92</v>
      </c>
      <c r="N1035" t="s">
        <v>24</v>
      </c>
      <c r="O1035" t="s">
        <v>53</v>
      </c>
      <c r="P1035" t="s">
        <v>44</v>
      </c>
      <c r="Q1035">
        <f>Sales_Data[[#This Row],[Quantity]]*Sales_Data[[#This Row],[Unit_Price]]</f>
        <v>11863.65</v>
      </c>
      <c r="R1035">
        <f>Sales_Data[[#This Row],[Gross_Sales]]*Sales_Data[[#This Row],[Discount]]</f>
        <v>593.1825</v>
      </c>
      <c r="S1035">
        <f>Sales_Data[[#This Row],[Gross_Sales]]-Sales_Data[[#This Row],[Discount_Amount]]</f>
        <v>11270.467499999999</v>
      </c>
      <c r="T1035">
        <f>Sales_Data[[#This Row],[Net Sales]]-Sales_Data[[#This Row],[Cost]]</f>
        <v>3945.5474999999988</v>
      </c>
      <c r="U1035" s="2">
        <f>Sales_Data[[#This Row],[Profit]]/Sales_Data[[#This Row],[Net Sales]]</f>
        <v>0.35007842398729239</v>
      </c>
      <c r="V1035">
        <f>YEAR(Sales_Data[[#This Row],[Order_Date]])</f>
        <v>2025</v>
      </c>
      <c r="W1035" t="str">
        <f>TEXT(Sales_Data[[#This Row],[Order_Date]],"mmm")</f>
        <v>Dec</v>
      </c>
      <c r="X1035">
        <f>MONTH(Sales_Data[[#This Row],[Order_Date]])</f>
        <v>12</v>
      </c>
      <c r="Y1035" t="str">
        <f>"Q"&amp;ROUNDUP(MONTH(Sales_Data[[#This Row],[Order_Date]])/3,0)</f>
        <v>Q4</v>
      </c>
    </row>
    <row r="1036" spans="1:25" x14ac:dyDescent="0.3">
      <c r="A1036" t="s">
        <v>2034</v>
      </c>
      <c r="B1036" s="1">
        <v>45985</v>
      </c>
      <c r="C1036" t="s">
        <v>2035</v>
      </c>
      <c r="D1036" t="s">
        <v>393</v>
      </c>
      <c r="E1036" t="s">
        <v>30</v>
      </c>
      <c r="F1036" t="s">
        <v>210</v>
      </c>
      <c r="G1036" t="s">
        <v>75</v>
      </c>
      <c r="H1036" t="s">
        <v>185</v>
      </c>
      <c r="I1036" t="s">
        <v>261</v>
      </c>
      <c r="J1036">
        <v>4</v>
      </c>
      <c r="K1036">
        <v>2341.73</v>
      </c>
      <c r="L1036">
        <v>0.1</v>
      </c>
      <c r="M1036">
        <v>5813.22</v>
      </c>
      <c r="N1036" t="s">
        <v>52</v>
      </c>
      <c r="O1036" t="s">
        <v>35</v>
      </c>
      <c r="P1036" t="s">
        <v>71</v>
      </c>
      <c r="Q1036">
        <f>Sales_Data[[#This Row],[Quantity]]*Sales_Data[[#This Row],[Unit_Price]]</f>
        <v>9366.92</v>
      </c>
      <c r="R1036">
        <f>Sales_Data[[#This Row],[Gross_Sales]]*Sales_Data[[#This Row],[Discount]]</f>
        <v>936.69200000000001</v>
      </c>
      <c r="S1036">
        <f>Sales_Data[[#This Row],[Gross_Sales]]-Sales_Data[[#This Row],[Discount_Amount]]</f>
        <v>8430.2279999999992</v>
      </c>
      <c r="T1036">
        <f>Sales_Data[[#This Row],[Net Sales]]-Sales_Data[[#This Row],[Cost]]</f>
        <v>2617.0079999999989</v>
      </c>
      <c r="U1036" s="2">
        <f>Sales_Data[[#This Row],[Profit]]/Sales_Data[[#This Row],[Net Sales]]</f>
        <v>0.31043146164018331</v>
      </c>
      <c r="V1036">
        <f>YEAR(Sales_Data[[#This Row],[Order_Date]])</f>
        <v>2025</v>
      </c>
      <c r="W1036" t="str">
        <f>TEXT(Sales_Data[[#This Row],[Order_Date]],"mmm")</f>
        <v>Nov</v>
      </c>
      <c r="X1036">
        <f>MONTH(Sales_Data[[#This Row],[Order_Date]])</f>
        <v>11</v>
      </c>
      <c r="Y1036" t="str">
        <f>"Q"&amp;ROUNDUP(MONTH(Sales_Data[[#This Row],[Order_Date]])/3,0)</f>
        <v>Q4</v>
      </c>
    </row>
    <row r="1037" spans="1:25" x14ac:dyDescent="0.3">
      <c r="A1037" t="s">
        <v>2036</v>
      </c>
      <c r="B1037" s="1">
        <v>45924</v>
      </c>
      <c r="C1037" t="s">
        <v>2005</v>
      </c>
      <c r="D1037" t="s">
        <v>241</v>
      </c>
      <c r="E1037" t="s">
        <v>30</v>
      </c>
      <c r="F1037" t="s">
        <v>210</v>
      </c>
      <c r="G1037" t="s">
        <v>32</v>
      </c>
      <c r="H1037" t="s">
        <v>50</v>
      </c>
      <c r="I1037" t="s">
        <v>58</v>
      </c>
      <c r="J1037">
        <v>3</v>
      </c>
      <c r="K1037">
        <v>3326.91</v>
      </c>
      <c r="L1037">
        <v>0</v>
      </c>
      <c r="M1037">
        <v>6473.39</v>
      </c>
      <c r="N1037" t="s">
        <v>109</v>
      </c>
      <c r="O1037" t="s">
        <v>35</v>
      </c>
      <c r="P1037" t="s">
        <v>44</v>
      </c>
      <c r="Q1037">
        <f>Sales_Data[[#This Row],[Quantity]]*Sales_Data[[#This Row],[Unit_Price]]</f>
        <v>9980.73</v>
      </c>
      <c r="R1037">
        <f>Sales_Data[[#This Row],[Gross_Sales]]*Sales_Data[[#This Row],[Discount]]</f>
        <v>0</v>
      </c>
      <c r="S1037">
        <f>Sales_Data[[#This Row],[Gross_Sales]]-Sales_Data[[#This Row],[Discount_Amount]]</f>
        <v>9980.73</v>
      </c>
      <c r="T1037">
        <f>Sales_Data[[#This Row],[Net Sales]]-Sales_Data[[#This Row],[Cost]]</f>
        <v>3507.3399999999992</v>
      </c>
      <c r="U1037" s="2">
        <f>Sales_Data[[#This Row],[Profit]]/Sales_Data[[#This Row],[Net Sales]]</f>
        <v>0.35141116932328592</v>
      </c>
      <c r="V1037">
        <f>YEAR(Sales_Data[[#This Row],[Order_Date]])</f>
        <v>2025</v>
      </c>
      <c r="W1037" t="str">
        <f>TEXT(Sales_Data[[#This Row],[Order_Date]],"mmm")</f>
        <v>Sep</v>
      </c>
      <c r="X1037">
        <f>MONTH(Sales_Data[[#This Row],[Order_Date]])</f>
        <v>9</v>
      </c>
      <c r="Y1037" t="str">
        <f>"Q"&amp;ROUNDUP(MONTH(Sales_Data[[#This Row],[Order_Date]])/3,0)</f>
        <v>Q3</v>
      </c>
    </row>
    <row r="1038" spans="1:25" x14ac:dyDescent="0.3">
      <c r="A1038" t="s">
        <v>2037</v>
      </c>
      <c r="B1038" s="1">
        <v>46018</v>
      </c>
      <c r="C1038" t="s">
        <v>144</v>
      </c>
      <c r="D1038" t="s">
        <v>756</v>
      </c>
      <c r="E1038" t="s">
        <v>19</v>
      </c>
      <c r="F1038" t="s">
        <v>66</v>
      </c>
      <c r="G1038" t="s">
        <v>32</v>
      </c>
      <c r="H1038" t="s">
        <v>50</v>
      </c>
      <c r="I1038" t="s">
        <v>51</v>
      </c>
      <c r="J1038">
        <v>3</v>
      </c>
      <c r="K1038">
        <v>12840.72</v>
      </c>
      <c r="L1038">
        <v>0</v>
      </c>
      <c r="M1038">
        <v>28696.06</v>
      </c>
      <c r="N1038" t="s">
        <v>52</v>
      </c>
      <c r="O1038" t="s">
        <v>25</v>
      </c>
      <c r="P1038" t="s">
        <v>71</v>
      </c>
      <c r="Q1038">
        <f>Sales_Data[[#This Row],[Quantity]]*Sales_Data[[#This Row],[Unit_Price]]</f>
        <v>38522.159999999996</v>
      </c>
      <c r="R1038">
        <f>Sales_Data[[#This Row],[Gross_Sales]]*Sales_Data[[#This Row],[Discount]]</f>
        <v>0</v>
      </c>
      <c r="S1038">
        <f>Sales_Data[[#This Row],[Gross_Sales]]-Sales_Data[[#This Row],[Discount_Amount]]</f>
        <v>38522.159999999996</v>
      </c>
      <c r="T1038">
        <f>Sales_Data[[#This Row],[Net Sales]]-Sales_Data[[#This Row],[Cost]]</f>
        <v>9826.0999999999949</v>
      </c>
      <c r="U1038" s="2">
        <f>Sales_Data[[#This Row],[Profit]]/Sales_Data[[#This Row],[Net Sales]]</f>
        <v>0.25507655853150485</v>
      </c>
      <c r="V1038">
        <f>YEAR(Sales_Data[[#This Row],[Order_Date]])</f>
        <v>2025</v>
      </c>
      <c r="W1038" t="str">
        <f>TEXT(Sales_Data[[#This Row],[Order_Date]],"mmm")</f>
        <v>Dec</v>
      </c>
      <c r="X1038">
        <f>MONTH(Sales_Data[[#This Row],[Order_Date]])</f>
        <v>12</v>
      </c>
      <c r="Y1038" t="str">
        <f>"Q"&amp;ROUNDUP(MONTH(Sales_Data[[#This Row],[Order_Date]])/3,0)</f>
        <v>Q4</v>
      </c>
    </row>
    <row r="1039" spans="1:25" x14ac:dyDescent="0.3">
      <c r="A1039" t="s">
        <v>2038</v>
      </c>
      <c r="B1039" s="1">
        <v>45886</v>
      </c>
      <c r="C1039" t="s">
        <v>2039</v>
      </c>
      <c r="D1039" t="s">
        <v>175</v>
      </c>
      <c r="E1039" t="s">
        <v>48</v>
      </c>
      <c r="F1039" t="s">
        <v>49</v>
      </c>
      <c r="G1039" t="s">
        <v>21</v>
      </c>
      <c r="H1039" t="s">
        <v>127</v>
      </c>
      <c r="I1039" t="s">
        <v>342</v>
      </c>
      <c r="J1039">
        <v>2</v>
      </c>
      <c r="K1039">
        <v>12681.57</v>
      </c>
      <c r="L1039">
        <v>0.15</v>
      </c>
      <c r="M1039">
        <v>16024.3</v>
      </c>
      <c r="N1039" t="s">
        <v>52</v>
      </c>
      <c r="O1039" t="s">
        <v>35</v>
      </c>
      <c r="P1039" t="s">
        <v>71</v>
      </c>
      <c r="Q1039">
        <f>Sales_Data[[#This Row],[Quantity]]*Sales_Data[[#This Row],[Unit_Price]]</f>
        <v>25363.14</v>
      </c>
      <c r="R1039">
        <f>Sales_Data[[#This Row],[Gross_Sales]]*Sales_Data[[#This Row],[Discount]]</f>
        <v>3804.4709999999995</v>
      </c>
      <c r="S1039">
        <f>Sales_Data[[#This Row],[Gross_Sales]]-Sales_Data[[#This Row],[Discount_Amount]]</f>
        <v>21558.669000000002</v>
      </c>
      <c r="T1039">
        <f>Sales_Data[[#This Row],[Net Sales]]-Sales_Data[[#This Row],[Cost]]</f>
        <v>5534.3690000000024</v>
      </c>
      <c r="U1039" s="2">
        <f>Sales_Data[[#This Row],[Profit]]/Sales_Data[[#This Row],[Net Sales]]</f>
        <v>0.25671199831492392</v>
      </c>
      <c r="V1039">
        <f>YEAR(Sales_Data[[#This Row],[Order_Date]])</f>
        <v>2025</v>
      </c>
      <c r="W1039" t="str">
        <f>TEXT(Sales_Data[[#This Row],[Order_Date]],"mmm")</f>
        <v>Aug</v>
      </c>
      <c r="X1039">
        <f>MONTH(Sales_Data[[#This Row],[Order_Date]])</f>
        <v>8</v>
      </c>
      <c r="Y1039" t="str">
        <f>"Q"&amp;ROUNDUP(MONTH(Sales_Data[[#This Row],[Order_Date]])/3,0)</f>
        <v>Q3</v>
      </c>
    </row>
    <row r="1040" spans="1:25" x14ac:dyDescent="0.3">
      <c r="A1040" t="s">
        <v>2040</v>
      </c>
      <c r="B1040" s="1">
        <v>45927</v>
      </c>
      <c r="C1040" t="s">
        <v>2041</v>
      </c>
      <c r="D1040" t="s">
        <v>180</v>
      </c>
      <c r="E1040" t="s">
        <v>48</v>
      </c>
      <c r="F1040" t="s">
        <v>152</v>
      </c>
      <c r="G1040" t="s">
        <v>67</v>
      </c>
      <c r="H1040" t="s">
        <v>88</v>
      </c>
      <c r="I1040" t="s">
        <v>89</v>
      </c>
      <c r="J1040">
        <v>3</v>
      </c>
      <c r="K1040">
        <v>63233.64</v>
      </c>
      <c r="L1040">
        <v>0.05</v>
      </c>
      <c r="M1040">
        <v>115201.82</v>
      </c>
      <c r="N1040" t="s">
        <v>70</v>
      </c>
      <c r="O1040" t="s">
        <v>35</v>
      </c>
      <c r="P1040" t="s">
        <v>71</v>
      </c>
      <c r="Q1040">
        <f>Sales_Data[[#This Row],[Quantity]]*Sales_Data[[#This Row],[Unit_Price]]</f>
        <v>189700.91999999998</v>
      </c>
      <c r="R1040">
        <f>Sales_Data[[#This Row],[Gross_Sales]]*Sales_Data[[#This Row],[Discount]]</f>
        <v>9485.0460000000003</v>
      </c>
      <c r="S1040">
        <f>Sales_Data[[#This Row],[Gross_Sales]]-Sales_Data[[#This Row],[Discount_Amount]]</f>
        <v>180215.87399999998</v>
      </c>
      <c r="T1040">
        <f>Sales_Data[[#This Row],[Net Sales]]-Sales_Data[[#This Row],[Cost]]</f>
        <v>65014.053999999975</v>
      </c>
      <c r="U1040" s="2">
        <f>Sales_Data[[#This Row],[Profit]]/Sales_Data[[#This Row],[Net Sales]]</f>
        <v>0.3607565335781685</v>
      </c>
      <c r="V1040">
        <f>YEAR(Sales_Data[[#This Row],[Order_Date]])</f>
        <v>2025</v>
      </c>
      <c r="W1040" t="str">
        <f>TEXT(Sales_Data[[#This Row],[Order_Date]],"mmm")</f>
        <v>Sep</v>
      </c>
      <c r="X1040">
        <f>MONTH(Sales_Data[[#This Row],[Order_Date]])</f>
        <v>9</v>
      </c>
      <c r="Y1040" t="str">
        <f>"Q"&amp;ROUNDUP(MONTH(Sales_Data[[#This Row],[Order_Date]])/3,0)</f>
        <v>Q3</v>
      </c>
    </row>
    <row r="1041" spans="1:25" x14ac:dyDescent="0.3">
      <c r="A1041" t="s">
        <v>2042</v>
      </c>
      <c r="B1041" s="1">
        <v>45973</v>
      </c>
      <c r="C1041" t="s">
        <v>2043</v>
      </c>
      <c r="D1041" t="s">
        <v>580</v>
      </c>
      <c r="E1041" t="s">
        <v>19</v>
      </c>
      <c r="F1041" t="s">
        <v>81</v>
      </c>
      <c r="G1041" t="s">
        <v>67</v>
      </c>
      <c r="H1041" t="s">
        <v>133</v>
      </c>
      <c r="I1041" t="s">
        <v>134</v>
      </c>
      <c r="J1041">
        <v>1</v>
      </c>
      <c r="K1041">
        <v>11344.09</v>
      </c>
      <c r="L1041">
        <v>0.1</v>
      </c>
      <c r="M1041">
        <v>6838.33</v>
      </c>
      <c r="N1041" t="s">
        <v>70</v>
      </c>
      <c r="O1041" t="s">
        <v>25</v>
      </c>
      <c r="P1041" t="s">
        <v>71</v>
      </c>
      <c r="Q1041">
        <f>Sales_Data[[#This Row],[Quantity]]*Sales_Data[[#This Row],[Unit_Price]]</f>
        <v>11344.09</v>
      </c>
      <c r="R1041">
        <f>Sales_Data[[#This Row],[Gross_Sales]]*Sales_Data[[#This Row],[Discount]]</f>
        <v>1134.4090000000001</v>
      </c>
      <c r="S1041">
        <f>Sales_Data[[#This Row],[Gross_Sales]]-Sales_Data[[#This Row],[Discount_Amount]]</f>
        <v>10209.681</v>
      </c>
      <c r="T1041">
        <f>Sales_Data[[#This Row],[Net Sales]]-Sales_Data[[#This Row],[Cost]]</f>
        <v>3371.3510000000006</v>
      </c>
      <c r="U1041" s="2">
        <f>Sales_Data[[#This Row],[Profit]]/Sales_Data[[#This Row],[Net Sales]]</f>
        <v>0.33021119856732062</v>
      </c>
      <c r="V1041">
        <f>YEAR(Sales_Data[[#This Row],[Order_Date]])</f>
        <v>2025</v>
      </c>
      <c r="W1041" t="str">
        <f>TEXT(Sales_Data[[#This Row],[Order_Date]],"mmm")</f>
        <v>Nov</v>
      </c>
      <c r="X1041">
        <f>MONTH(Sales_Data[[#This Row],[Order_Date]])</f>
        <v>11</v>
      </c>
      <c r="Y1041" t="str">
        <f>"Q"&amp;ROUNDUP(MONTH(Sales_Data[[#This Row],[Order_Date]])/3,0)</f>
        <v>Q4</v>
      </c>
    </row>
    <row r="1042" spans="1:25" x14ac:dyDescent="0.3">
      <c r="A1042" t="s">
        <v>2044</v>
      </c>
      <c r="B1042" s="1">
        <v>45943</v>
      </c>
      <c r="C1042" t="s">
        <v>1772</v>
      </c>
      <c r="D1042" t="s">
        <v>430</v>
      </c>
      <c r="E1042" t="s">
        <v>39</v>
      </c>
      <c r="F1042" t="s">
        <v>96</v>
      </c>
      <c r="G1042" t="s">
        <v>75</v>
      </c>
      <c r="H1042" t="s">
        <v>185</v>
      </c>
      <c r="I1042" t="s">
        <v>261</v>
      </c>
      <c r="J1042">
        <v>1</v>
      </c>
      <c r="K1042">
        <v>1484.65</v>
      </c>
      <c r="L1042">
        <v>0.1</v>
      </c>
      <c r="M1042">
        <v>1165.3699999999999</v>
      </c>
      <c r="N1042" t="s">
        <v>52</v>
      </c>
      <c r="O1042" t="s">
        <v>53</v>
      </c>
      <c r="P1042" t="s">
        <v>71</v>
      </c>
      <c r="Q1042">
        <f>Sales_Data[[#This Row],[Quantity]]*Sales_Data[[#This Row],[Unit_Price]]</f>
        <v>1484.65</v>
      </c>
      <c r="R1042">
        <f>Sales_Data[[#This Row],[Gross_Sales]]*Sales_Data[[#This Row],[Discount]]</f>
        <v>148.465</v>
      </c>
      <c r="S1042">
        <f>Sales_Data[[#This Row],[Gross_Sales]]-Sales_Data[[#This Row],[Discount_Amount]]</f>
        <v>1336.1850000000002</v>
      </c>
      <c r="T1042">
        <f>Sales_Data[[#This Row],[Net Sales]]-Sales_Data[[#This Row],[Cost]]</f>
        <v>170.81500000000028</v>
      </c>
      <c r="U1042" s="2">
        <f>Sales_Data[[#This Row],[Profit]]/Sales_Data[[#This Row],[Net Sales]]</f>
        <v>0.12783783682648756</v>
      </c>
      <c r="V1042">
        <f>YEAR(Sales_Data[[#This Row],[Order_Date]])</f>
        <v>2025</v>
      </c>
      <c r="W1042" t="str">
        <f>TEXT(Sales_Data[[#This Row],[Order_Date]],"mmm")</f>
        <v>Oct</v>
      </c>
      <c r="X1042">
        <f>MONTH(Sales_Data[[#This Row],[Order_Date]])</f>
        <v>10</v>
      </c>
      <c r="Y1042" t="str">
        <f>"Q"&amp;ROUNDUP(MONTH(Sales_Data[[#This Row],[Order_Date]])/3,0)</f>
        <v>Q4</v>
      </c>
    </row>
    <row r="1043" spans="1:25" x14ac:dyDescent="0.3">
      <c r="A1043" t="s">
        <v>2045</v>
      </c>
      <c r="B1043" s="1">
        <v>45948</v>
      </c>
      <c r="C1043" t="s">
        <v>2046</v>
      </c>
      <c r="D1043" t="s">
        <v>313</v>
      </c>
      <c r="E1043" t="s">
        <v>19</v>
      </c>
      <c r="F1043" t="s">
        <v>20</v>
      </c>
      <c r="G1043" t="s">
        <v>75</v>
      </c>
      <c r="H1043" t="s">
        <v>185</v>
      </c>
      <c r="I1043" t="s">
        <v>186</v>
      </c>
      <c r="J1043">
        <v>2</v>
      </c>
      <c r="K1043">
        <v>1055.04</v>
      </c>
      <c r="L1043">
        <v>0.1</v>
      </c>
      <c r="M1043">
        <v>1663.03</v>
      </c>
      <c r="N1043" t="s">
        <v>24</v>
      </c>
      <c r="O1043" t="s">
        <v>35</v>
      </c>
      <c r="P1043" t="s">
        <v>26</v>
      </c>
      <c r="Q1043">
        <f>Sales_Data[[#This Row],[Quantity]]*Sales_Data[[#This Row],[Unit_Price]]</f>
        <v>2110.08</v>
      </c>
      <c r="R1043">
        <f>Sales_Data[[#This Row],[Gross_Sales]]*Sales_Data[[#This Row],[Discount]]</f>
        <v>211.00800000000001</v>
      </c>
      <c r="S1043">
        <f>Sales_Data[[#This Row],[Gross_Sales]]-Sales_Data[[#This Row],[Discount_Amount]]</f>
        <v>1899.0719999999999</v>
      </c>
      <c r="T1043">
        <f>Sales_Data[[#This Row],[Net Sales]]-Sales_Data[[#This Row],[Cost]]</f>
        <v>236.04199999999992</v>
      </c>
      <c r="U1043" s="2">
        <f>Sales_Data[[#This Row],[Profit]]/Sales_Data[[#This Row],[Net Sales]]</f>
        <v>0.1242933390624473</v>
      </c>
      <c r="V1043">
        <f>YEAR(Sales_Data[[#This Row],[Order_Date]])</f>
        <v>2025</v>
      </c>
      <c r="W1043" t="str">
        <f>TEXT(Sales_Data[[#This Row],[Order_Date]],"mmm")</f>
        <v>Oct</v>
      </c>
      <c r="X1043">
        <f>MONTH(Sales_Data[[#This Row],[Order_Date]])</f>
        <v>10</v>
      </c>
      <c r="Y1043" t="str">
        <f>"Q"&amp;ROUNDUP(MONTH(Sales_Data[[#This Row],[Order_Date]])/3,0)</f>
        <v>Q4</v>
      </c>
    </row>
    <row r="1044" spans="1:25" x14ac:dyDescent="0.3">
      <c r="A1044" t="s">
        <v>2047</v>
      </c>
      <c r="B1044" s="1">
        <v>45870</v>
      </c>
      <c r="C1044" t="s">
        <v>2048</v>
      </c>
      <c r="D1044" t="s">
        <v>1452</v>
      </c>
      <c r="E1044" t="s">
        <v>39</v>
      </c>
      <c r="F1044" t="s">
        <v>405</v>
      </c>
      <c r="G1044" t="s">
        <v>21</v>
      </c>
      <c r="H1044" t="s">
        <v>22</v>
      </c>
      <c r="I1044" t="s">
        <v>62</v>
      </c>
      <c r="J1044">
        <v>3</v>
      </c>
      <c r="K1044">
        <v>5569.54</v>
      </c>
      <c r="L1044">
        <v>0</v>
      </c>
      <c r="M1044">
        <v>11847.86</v>
      </c>
      <c r="N1044" t="s">
        <v>70</v>
      </c>
      <c r="O1044" t="s">
        <v>53</v>
      </c>
      <c r="P1044" t="s">
        <v>26</v>
      </c>
      <c r="Q1044">
        <f>Sales_Data[[#This Row],[Quantity]]*Sales_Data[[#This Row],[Unit_Price]]</f>
        <v>16708.62</v>
      </c>
      <c r="R1044">
        <f>Sales_Data[[#This Row],[Gross_Sales]]*Sales_Data[[#This Row],[Discount]]</f>
        <v>0</v>
      </c>
      <c r="S1044">
        <f>Sales_Data[[#This Row],[Gross_Sales]]-Sales_Data[[#This Row],[Discount_Amount]]</f>
        <v>16708.62</v>
      </c>
      <c r="T1044">
        <f>Sales_Data[[#This Row],[Net Sales]]-Sales_Data[[#This Row],[Cost]]</f>
        <v>4860.7599999999984</v>
      </c>
      <c r="U1044" s="2">
        <f>Sales_Data[[#This Row],[Profit]]/Sales_Data[[#This Row],[Net Sales]]</f>
        <v>0.29091331300849493</v>
      </c>
      <c r="V1044">
        <f>YEAR(Sales_Data[[#This Row],[Order_Date]])</f>
        <v>2025</v>
      </c>
      <c r="W1044" t="str">
        <f>TEXT(Sales_Data[[#This Row],[Order_Date]],"mmm")</f>
        <v>Aug</v>
      </c>
      <c r="X1044">
        <f>MONTH(Sales_Data[[#This Row],[Order_Date]])</f>
        <v>8</v>
      </c>
      <c r="Y1044" t="str">
        <f>"Q"&amp;ROUNDUP(MONTH(Sales_Data[[#This Row],[Order_Date]])/3,0)</f>
        <v>Q3</v>
      </c>
    </row>
    <row r="1045" spans="1:25" x14ac:dyDescent="0.3">
      <c r="A1045" t="s">
        <v>2049</v>
      </c>
      <c r="B1045" s="1">
        <v>45822</v>
      </c>
      <c r="C1045" t="s">
        <v>2050</v>
      </c>
      <c r="D1045" t="s">
        <v>356</v>
      </c>
      <c r="E1045" t="s">
        <v>19</v>
      </c>
      <c r="F1045" t="s">
        <v>57</v>
      </c>
      <c r="G1045" t="s">
        <v>41</v>
      </c>
      <c r="H1045" t="s">
        <v>147</v>
      </c>
      <c r="I1045" t="s">
        <v>369</v>
      </c>
      <c r="J1045">
        <v>2</v>
      </c>
      <c r="K1045">
        <v>2078.89</v>
      </c>
      <c r="L1045">
        <v>0.1</v>
      </c>
      <c r="M1045">
        <v>2460.7800000000002</v>
      </c>
      <c r="N1045" t="s">
        <v>109</v>
      </c>
      <c r="O1045" t="s">
        <v>35</v>
      </c>
      <c r="P1045" t="s">
        <v>26</v>
      </c>
      <c r="Q1045">
        <f>Sales_Data[[#This Row],[Quantity]]*Sales_Data[[#This Row],[Unit_Price]]</f>
        <v>4157.78</v>
      </c>
      <c r="R1045">
        <f>Sales_Data[[#This Row],[Gross_Sales]]*Sales_Data[[#This Row],[Discount]]</f>
        <v>415.77800000000002</v>
      </c>
      <c r="S1045">
        <f>Sales_Data[[#This Row],[Gross_Sales]]-Sales_Data[[#This Row],[Discount_Amount]]</f>
        <v>3742.0019999999995</v>
      </c>
      <c r="T1045">
        <f>Sales_Data[[#This Row],[Net Sales]]-Sales_Data[[#This Row],[Cost]]</f>
        <v>1281.2219999999993</v>
      </c>
      <c r="U1045" s="2">
        <f>Sales_Data[[#This Row],[Profit]]/Sales_Data[[#This Row],[Net Sales]]</f>
        <v>0.34238944821515316</v>
      </c>
      <c r="V1045">
        <f>YEAR(Sales_Data[[#This Row],[Order_Date]])</f>
        <v>2025</v>
      </c>
      <c r="W1045" t="str">
        <f>TEXT(Sales_Data[[#This Row],[Order_Date]],"mmm")</f>
        <v>Jun</v>
      </c>
      <c r="X1045">
        <f>MONTH(Sales_Data[[#This Row],[Order_Date]])</f>
        <v>6</v>
      </c>
      <c r="Y1045" t="str">
        <f>"Q"&amp;ROUNDUP(MONTH(Sales_Data[[#This Row],[Order_Date]])/3,0)</f>
        <v>Q2</v>
      </c>
    </row>
    <row r="1046" spans="1:25" x14ac:dyDescent="0.3">
      <c r="A1046" t="s">
        <v>2051</v>
      </c>
      <c r="B1046" s="1">
        <v>45662</v>
      </c>
      <c r="C1046" t="s">
        <v>2052</v>
      </c>
      <c r="D1046" t="s">
        <v>302</v>
      </c>
      <c r="E1046" t="s">
        <v>19</v>
      </c>
      <c r="F1046" t="s">
        <v>66</v>
      </c>
      <c r="G1046" t="s">
        <v>67</v>
      </c>
      <c r="H1046" t="s">
        <v>133</v>
      </c>
      <c r="I1046" t="s">
        <v>134</v>
      </c>
      <c r="J1046">
        <v>3</v>
      </c>
      <c r="K1046">
        <v>3140.18</v>
      </c>
      <c r="L1046">
        <v>0.05</v>
      </c>
      <c r="M1046">
        <v>5987.04</v>
      </c>
      <c r="N1046" t="s">
        <v>24</v>
      </c>
      <c r="O1046" t="s">
        <v>25</v>
      </c>
      <c r="P1046" t="s">
        <v>44</v>
      </c>
      <c r="Q1046">
        <f>Sales_Data[[#This Row],[Quantity]]*Sales_Data[[#This Row],[Unit_Price]]</f>
        <v>9420.5399999999991</v>
      </c>
      <c r="R1046">
        <f>Sales_Data[[#This Row],[Gross_Sales]]*Sales_Data[[#This Row],[Discount]]</f>
        <v>471.02699999999999</v>
      </c>
      <c r="S1046">
        <f>Sales_Data[[#This Row],[Gross_Sales]]-Sales_Data[[#This Row],[Discount_Amount]]</f>
        <v>8949.512999999999</v>
      </c>
      <c r="T1046">
        <f>Sales_Data[[#This Row],[Net Sales]]-Sales_Data[[#This Row],[Cost]]</f>
        <v>2962.472999999999</v>
      </c>
      <c r="U1046" s="2">
        <f>Sales_Data[[#This Row],[Profit]]/Sales_Data[[#This Row],[Net Sales]]</f>
        <v>0.33102058179031635</v>
      </c>
      <c r="V1046">
        <f>YEAR(Sales_Data[[#This Row],[Order_Date]])</f>
        <v>2025</v>
      </c>
      <c r="W1046" t="str">
        <f>TEXT(Sales_Data[[#This Row],[Order_Date]],"mmm")</f>
        <v>Jan</v>
      </c>
      <c r="X1046">
        <f>MONTH(Sales_Data[[#This Row],[Order_Date]])</f>
        <v>1</v>
      </c>
      <c r="Y1046" t="str">
        <f>"Q"&amp;ROUNDUP(MONTH(Sales_Data[[#This Row],[Order_Date]])/3,0)</f>
        <v>Q1</v>
      </c>
    </row>
    <row r="1047" spans="1:25" x14ac:dyDescent="0.3">
      <c r="A1047" t="s">
        <v>2053</v>
      </c>
      <c r="B1047" s="1">
        <v>45996</v>
      </c>
      <c r="C1047" t="s">
        <v>1183</v>
      </c>
      <c r="D1047" t="s">
        <v>817</v>
      </c>
      <c r="E1047" t="s">
        <v>48</v>
      </c>
      <c r="F1047" t="s">
        <v>132</v>
      </c>
      <c r="G1047" t="s">
        <v>32</v>
      </c>
      <c r="H1047" t="s">
        <v>33</v>
      </c>
      <c r="I1047" t="s">
        <v>34</v>
      </c>
      <c r="J1047">
        <v>2</v>
      </c>
      <c r="K1047">
        <v>38001.71</v>
      </c>
      <c r="L1047">
        <v>0.15</v>
      </c>
      <c r="M1047">
        <v>41421.58</v>
      </c>
      <c r="N1047" t="s">
        <v>70</v>
      </c>
      <c r="O1047" t="s">
        <v>25</v>
      </c>
      <c r="P1047" t="s">
        <v>44</v>
      </c>
      <c r="Q1047">
        <f>Sales_Data[[#This Row],[Quantity]]*Sales_Data[[#This Row],[Unit_Price]]</f>
        <v>76003.42</v>
      </c>
      <c r="R1047">
        <f>Sales_Data[[#This Row],[Gross_Sales]]*Sales_Data[[#This Row],[Discount]]</f>
        <v>11400.512999999999</v>
      </c>
      <c r="S1047">
        <f>Sales_Data[[#This Row],[Gross_Sales]]-Sales_Data[[#This Row],[Discount_Amount]]</f>
        <v>64602.906999999999</v>
      </c>
      <c r="T1047">
        <f>Sales_Data[[#This Row],[Net Sales]]-Sales_Data[[#This Row],[Cost]]</f>
        <v>23181.326999999997</v>
      </c>
      <c r="U1047" s="2">
        <f>Sales_Data[[#This Row],[Profit]]/Sales_Data[[#This Row],[Net Sales]]</f>
        <v>0.3588279239508525</v>
      </c>
      <c r="V1047">
        <f>YEAR(Sales_Data[[#This Row],[Order_Date]])</f>
        <v>2025</v>
      </c>
      <c r="W1047" t="str">
        <f>TEXT(Sales_Data[[#This Row],[Order_Date]],"mmm")</f>
        <v>Dec</v>
      </c>
      <c r="X1047">
        <f>MONTH(Sales_Data[[#This Row],[Order_Date]])</f>
        <v>12</v>
      </c>
      <c r="Y1047" t="str">
        <f>"Q"&amp;ROUNDUP(MONTH(Sales_Data[[#This Row],[Order_Date]])/3,0)</f>
        <v>Q4</v>
      </c>
    </row>
    <row r="1048" spans="1:25" x14ac:dyDescent="0.3">
      <c r="A1048" t="s">
        <v>2054</v>
      </c>
      <c r="B1048" s="1">
        <v>45735</v>
      </c>
      <c r="C1048" t="s">
        <v>2055</v>
      </c>
      <c r="D1048" t="s">
        <v>527</v>
      </c>
      <c r="E1048" t="s">
        <v>48</v>
      </c>
      <c r="F1048" t="s">
        <v>126</v>
      </c>
      <c r="G1048" t="s">
        <v>21</v>
      </c>
      <c r="H1048" t="s">
        <v>127</v>
      </c>
      <c r="I1048" t="s">
        <v>342</v>
      </c>
      <c r="J1048">
        <v>2</v>
      </c>
      <c r="K1048">
        <v>39822.6</v>
      </c>
      <c r="L1048">
        <v>0.05</v>
      </c>
      <c r="M1048">
        <v>48592.86</v>
      </c>
      <c r="N1048" t="s">
        <v>52</v>
      </c>
      <c r="O1048" t="s">
        <v>25</v>
      </c>
      <c r="P1048" t="s">
        <v>44</v>
      </c>
      <c r="Q1048">
        <f>Sales_Data[[#This Row],[Quantity]]*Sales_Data[[#This Row],[Unit_Price]]</f>
        <v>79645.2</v>
      </c>
      <c r="R1048">
        <f>Sales_Data[[#This Row],[Gross_Sales]]*Sales_Data[[#This Row],[Discount]]</f>
        <v>3982.26</v>
      </c>
      <c r="S1048">
        <f>Sales_Data[[#This Row],[Gross_Sales]]-Sales_Data[[#This Row],[Discount_Amount]]</f>
        <v>75662.94</v>
      </c>
      <c r="T1048">
        <f>Sales_Data[[#This Row],[Net Sales]]-Sales_Data[[#This Row],[Cost]]</f>
        <v>27070.080000000002</v>
      </c>
      <c r="U1048" s="2">
        <f>Sales_Data[[#This Row],[Profit]]/Sales_Data[[#This Row],[Net Sales]]</f>
        <v>0.35777198189761067</v>
      </c>
      <c r="V1048">
        <f>YEAR(Sales_Data[[#This Row],[Order_Date]])</f>
        <v>2025</v>
      </c>
      <c r="W1048" t="str">
        <f>TEXT(Sales_Data[[#This Row],[Order_Date]],"mmm")</f>
        <v>Mar</v>
      </c>
      <c r="X1048">
        <f>MONTH(Sales_Data[[#This Row],[Order_Date]])</f>
        <v>3</v>
      </c>
      <c r="Y1048" t="str">
        <f>"Q"&amp;ROUNDUP(MONTH(Sales_Data[[#This Row],[Order_Date]])/3,0)</f>
        <v>Q1</v>
      </c>
    </row>
    <row r="1049" spans="1:25" x14ac:dyDescent="0.3">
      <c r="A1049" t="s">
        <v>2056</v>
      </c>
      <c r="B1049" s="1">
        <v>45719</v>
      </c>
      <c r="C1049" t="s">
        <v>832</v>
      </c>
      <c r="D1049" t="s">
        <v>359</v>
      </c>
      <c r="E1049" t="s">
        <v>48</v>
      </c>
      <c r="F1049" t="s">
        <v>152</v>
      </c>
      <c r="G1049" t="s">
        <v>21</v>
      </c>
      <c r="H1049" t="s">
        <v>127</v>
      </c>
      <c r="I1049" t="s">
        <v>342</v>
      </c>
      <c r="J1049">
        <v>5</v>
      </c>
      <c r="K1049">
        <v>45117.33</v>
      </c>
      <c r="L1049">
        <v>0.15</v>
      </c>
      <c r="M1049">
        <v>128505.44</v>
      </c>
      <c r="N1049" t="s">
        <v>24</v>
      </c>
      <c r="O1049" t="s">
        <v>53</v>
      </c>
      <c r="P1049" t="s">
        <v>26</v>
      </c>
      <c r="Q1049">
        <f>Sales_Data[[#This Row],[Quantity]]*Sales_Data[[#This Row],[Unit_Price]]</f>
        <v>225586.65000000002</v>
      </c>
      <c r="R1049">
        <f>Sales_Data[[#This Row],[Gross_Sales]]*Sales_Data[[#This Row],[Discount]]</f>
        <v>33837.997500000005</v>
      </c>
      <c r="S1049">
        <f>Sales_Data[[#This Row],[Gross_Sales]]-Sales_Data[[#This Row],[Discount_Amount]]</f>
        <v>191748.65250000003</v>
      </c>
      <c r="T1049">
        <f>Sales_Data[[#This Row],[Net Sales]]-Sales_Data[[#This Row],[Cost]]</f>
        <v>63243.212500000023</v>
      </c>
      <c r="U1049" s="2">
        <f>Sales_Data[[#This Row],[Profit]]/Sales_Data[[#This Row],[Net Sales]]</f>
        <v>0.32982350423557744</v>
      </c>
      <c r="V1049">
        <f>YEAR(Sales_Data[[#This Row],[Order_Date]])</f>
        <v>2025</v>
      </c>
      <c r="W1049" t="str">
        <f>TEXT(Sales_Data[[#This Row],[Order_Date]],"mmm")</f>
        <v>Mar</v>
      </c>
      <c r="X1049">
        <f>MONTH(Sales_Data[[#This Row],[Order_Date]])</f>
        <v>3</v>
      </c>
      <c r="Y1049" t="str">
        <f>"Q"&amp;ROUNDUP(MONTH(Sales_Data[[#This Row],[Order_Date]])/3,0)</f>
        <v>Q1</v>
      </c>
    </row>
    <row r="1050" spans="1:25" x14ac:dyDescent="0.3">
      <c r="A1050" t="s">
        <v>2057</v>
      </c>
      <c r="B1050" s="1">
        <v>45789</v>
      </c>
      <c r="C1050" t="s">
        <v>2058</v>
      </c>
      <c r="D1050" t="s">
        <v>504</v>
      </c>
      <c r="E1050" t="s">
        <v>19</v>
      </c>
      <c r="F1050" t="s">
        <v>66</v>
      </c>
      <c r="G1050" t="s">
        <v>41</v>
      </c>
      <c r="H1050" t="s">
        <v>42</v>
      </c>
      <c r="I1050" t="s">
        <v>82</v>
      </c>
      <c r="J1050">
        <v>1</v>
      </c>
      <c r="K1050">
        <v>7507.79</v>
      </c>
      <c r="L1050">
        <v>0.05</v>
      </c>
      <c r="M1050">
        <v>5294.49</v>
      </c>
      <c r="N1050" t="s">
        <v>70</v>
      </c>
      <c r="O1050" t="s">
        <v>35</v>
      </c>
      <c r="P1050" t="s">
        <v>71</v>
      </c>
      <c r="Q1050">
        <f>Sales_Data[[#This Row],[Quantity]]*Sales_Data[[#This Row],[Unit_Price]]</f>
        <v>7507.79</v>
      </c>
      <c r="R1050">
        <f>Sales_Data[[#This Row],[Gross_Sales]]*Sales_Data[[#This Row],[Discount]]</f>
        <v>375.3895</v>
      </c>
      <c r="S1050">
        <f>Sales_Data[[#This Row],[Gross_Sales]]-Sales_Data[[#This Row],[Discount_Amount]]</f>
        <v>7132.4004999999997</v>
      </c>
      <c r="T1050">
        <f>Sales_Data[[#This Row],[Net Sales]]-Sales_Data[[#This Row],[Cost]]</f>
        <v>1837.9105</v>
      </c>
      <c r="U1050" s="2">
        <f>Sales_Data[[#This Row],[Profit]]/Sales_Data[[#This Row],[Net Sales]]</f>
        <v>0.25768470236633517</v>
      </c>
      <c r="V1050">
        <f>YEAR(Sales_Data[[#This Row],[Order_Date]])</f>
        <v>2025</v>
      </c>
      <c r="W1050" t="str">
        <f>TEXT(Sales_Data[[#This Row],[Order_Date]],"mmm")</f>
        <v>May</v>
      </c>
      <c r="X1050">
        <f>MONTH(Sales_Data[[#This Row],[Order_Date]])</f>
        <v>5</v>
      </c>
      <c r="Y1050" t="str">
        <f>"Q"&amp;ROUNDUP(MONTH(Sales_Data[[#This Row],[Order_Date]])/3,0)</f>
        <v>Q2</v>
      </c>
    </row>
    <row r="1051" spans="1:25" x14ac:dyDescent="0.3">
      <c r="A1051" t="s">
        <v>2059</v>
      </c>
      <c r="B1051" s="1">
        <v>45746</v>
      </c>
      <c r="C1051" t="s">
        <v>2060</v>
      </c>
      <c r="D1051" t="s">
        <v>322</v>
      </c>
      <c r="E1051" t="s">
        <v>119</v>
      </c>
      <c r="F1051" t="s">
        <v>184</v>
      </c>
      <c r="G1051" t="s">
        <v>41</v>
      </c>
      <c r="H1051" t="s">
        <v>171</v>
      </c>
      <c r="I1051" t="s">
        <v>191</v>
      </c>
      <c r="J1051">
        <v>4</v>
      </c>
      <c r="K1051">
        <v>7078.14</v>
      </c>
      <c r="L1051">
        <v>0.2</v>
      </c>
      <c r="M1051">
        <v>18241.13</v>
      </c>
      <c r="N1051" t="s">
        <v>52</v>
      </c>
      <c r="O1051" t="s">
        <v>35</v>
      </c>
      <c r="P1051" t="s">
        <v>44</v>
      </c>
      <c r="Q1051">
        <f>Sales_Data[[#This Row],[Quantity]]*Sales_Data[[#This Row],[Unit_Price]]</f>
        <v>28312.560000000001</v>
      </c>
      <c r="R1051">
        <f>Sales_Data[[#This Row],[Gross_Sales]]*Sales_Data[[#This Row],[Discount]]</f>
        <v>5662.5120000000006</v>
      </c>
      <c r="S1051">
        <f>Sales_Data[[#This Row],[Gross_Sales]]-Sales_Data[[#This Row],[Discount_Amount]]</f>
        <v>22650.048000000003</v>
      </c>
      <c r="T1051">
        <f>Sales_Data[[#This Row],[Net Sales]]-Sales_Data[[#This Row],[Cost]]</f>
        <v>4408.9180000000015</v>
      </c>
      <c r="U1051" s="2">
        <f>Sales_Data[[#This Row],[Profit]]/Sales_Data[[#This Row],[Net Sales]]</f>
        <v>0.19465380382416855</v>
      </c>
      <c r="V1051">
        <f>YEAR(Sales_Data[[#This Row],[Order_Date]])</f>
        <v>2025</v>
      </c>
      <c r="W1051" t="str">
        <f>TEXT(Sales_Data[[#This Row],[Order_Date]],"mmm")</f>
        <v>Mar</v>
      </c>
      <c r="X1051">
        <f>MONTH(Sales_Data[[#This Row],[Order_Date]])</f>
        <v>3</v>
      </c>
      <c r="Y1051" t="str">
        <f>"Q"&amp;ROUNDUP(MONTH(Sales_Data[[#This Row],[Order_Date]])/3,0)</f>
        <v>Q1</v>
      </c>
    </row>
    <row r="1052" spans="1:25" x14ac:dyDescent="0.3">
      <c r="A1052" t="s">
        <v>2061</v>
      </c>
      <c r="B1052" s="1">
        <v>45894</v>
      </c>
      <c r="C1052" t="s">
        <v>2062</v>
      </c>
      <c r="D1052" t="s">
        <v>419</v>
      </c>
      <c r="E1052" t="s">
        <v>30</v>
      </c>
      <c r="F1052" t="s">
        <v>156</v>
      </c>
      <c r="G1052" t="s">
        <v>75</v>
      </c>
      <c r="H1052" t="s">
        <v>76</v>
      </c>
      <c r="I1052" t="s">
        <v>108</v>
      </c>
      <c r="J1052">
        <v>2</v>
      </c>
      <c r="K1052">
        <v>4878.2</v>
      </c>
      <c r="L1052">
        <v>0.15</v>
      </c>
      <c r="M1052">
        <v>5482.37</v>
      </c>
      <c r="N1052" t="s">
        <v>24</v>
      </c>
      <c r="O1052" t="s">
        <v>53</v>
      </c>
      <c r="P1052" t="s">
        <v>71</v>
      </c>
      <c r="Q1052">
        <f>Sales_Data[[#This Row],[Quantity]]*Sales_Data[[#This Row],[Unit_Price]]</f>
        <v>9756.4</v>
      </c>
      <c r="R1052">
        <f>Sales_Data[[#This Row],[Gross_Sales]]*Sales_Data[[#This Row],[Discount]]</f>
        <v>1463.4599999999998</v>
      </c>
      <c r="S1052">
        <f>Sales_Data[[#This Row],[Gross_Sales]]-Sales_Data[[#This Row],[Discount_Amount]]</f>
        <v>8292.94</v>
      </c>
      <c r="T1052">
        <f>Sales_Data[[#This Row],[Net Sales]]-Sales_Data[[#This Row],[Cost]]</f>
        <v>2810.5700000000006</v>
      </c>
      <c r="U1052" s="2">
        <f>Sales_Data[[#This Row],[Profit]]/Sales_Data[[#This Row],[Net Sales]]</f>
        <v>0.33891117022431133</v>
      </c>
      <c r="V1052">
        <f>YEAR(Sales_Data[[#This Row],[Order_Date]])</f>
        <v>2025</v>
      </c>
      <c r="W1052" t="str">
        <f>TEXT(Sales_Data[[#This Row],[Order_Date]],"mmm")</f>
        <v>Aug</v>
      </c>
      <c r="X1052">
        <f>MONTH(Sales_Data[[#This Row],[Order_Date]])</f>
        <v>8</v>
      </c>
      <c r="Y1052" t="str">
        <f>"Q"&amp;ROUNDUP(MONTH(Sales_Data[[#This Row],[Order_Date]])/3,0)</f>
        <v>Q3</v>
      </c>
    </row>
    <row r="1053" spans="1:25" x14ac:dyDescent="0.3">
      <c r="A1053" t="s">
        <v>2063</v>
      </c>
      <c r="B1053" s="1">
        <v>45699</v>
      </c>
      <c r="C1053" t="s">
        <v>2064</v>
      </c>
      <c r="D1053" t="s">
        <v>215</v>
      </c>
      <c r="E1053" t="s">
        <v>48</v>
      </c>
      <c r="F1053" t="s">
        <v>126</v>
      </c>
      <c r="G1053" t="s">
        <v>32</v>
      </c>
      <c r="H1053" t="s">
        <v>50</v>
      </c>
      <c r="I1053" t="s">
        <v>58</v>
      </c>
      <c r="J1053">
        <v>2</v>
      </c>
      <c r="K1053">
        <v>18714.53</v>
      </c>
      <c r="L1053">
        <v>0.1</v>
      </c>
      <c r="M1053">
        <v>24537.16</v>
      </c>
      <c r="N1053" t="s">
        <v>24</v>
      </c>
      <c r="O1053" t="s">
        <v>35</v>
      </c>
      <c r="P1053" t="s">
        <v>71</v>
      </c>
      <c r="Q1053">
        <f>Sales_Data[[#This Row],[Quantity]]*Sales_Data[[#This Row],[Unit_Price]]</f>
        <v>37429.06</v>
      </c>
      <c r="R1053">
        <f>Sales_Data[[#This Row],[Gross_Sales]]*Sales_Data[[#This Row],[Discount]]</f>
        <v>3742.9059999999999</v>
      </c>
      <c r="S1053">
        <f>Sales_Data[[#This Row],[Gross_Sales]]-Sales_Data[[#This Row],[Discount_Amount]]</f>
        <v>33686.153999999995</v>
      </c>
      <c r="T1053">
        <f>Sales_Data[[#This Row],[Net Sales]]-Sales_Data[[#This Row],[Cost]]</f>
        <v>9148.9939999999951</v>
      </c>
      <c r="U1053" s="2">
        <f>Sales_Data[[#This Row],[Profit]]/Sales_Data[[#This Row],[Net Sales]]</f>
        <v>0.27159508918708847</v>
      </c>
      <c r="V1053">
        <f>YEAR(Sales_Data[[#This Row],[Order_Date]])</f>
        <v>2025</v>
      </c>
      <c r="W1053" t="str">
        <f>TEXT(Sales_Data[[#This Row],[Order_Date]],"mmm")</f>
        <v>Feb</v>
      </c>
      <c r="X1053">
        <f>MONTH(Sales_Data[[#This Row],[Order_Date]])</f>
        <v>2</v>
      </c>
      <c r="Y1053" t="str">
        <f>"Q"&amp;ROUNDUP(MONTH(Sales_Data[[#This Row],[Order_Date]])/3,0)</f>
        <v>Q1</v>
      </c>
    </row>
    <row r="1054" spans="1:25" x14ac:dyDescent="0.3">
      <c r="A1054" t="s">
        <v>2065</v>
      </c>
      <c r="B1054" s="1">
        <v>45746</v>
      </c>
      <c r="C1054" t="s">
        <v>2066</v>
      </c>
      <c r="D1054" t="s">
        <v>280</v>
      </c>
      <c r="E1054" t="s">
        <v>48</v>
      </c>
      <c r="F1054" t="s">
        <v>152</v>
      </c>
      <c r="G1054" t="s">
        <v>67</v>
      </c>
      <c r="H1054" t="s">
        <v>121</v>
      </c>
      <c r="I1054" t="s">
        <v>122</v>
      </c>
      <c r="J1054">
        <v>3</v>
      </c>
      <c r="K1054">
        <v>46142.32</v>
      </c>
      <c r="L1054">
        <v>0.05</v>
      </c>
      <c r="M1054">
        <v>84457.96</v>
      </c>
      <c r="N1054" t="s">
        <v>70</v>
      </c>
      <c r="O1054" t="s">
        <v>35</v>
      </c>
      <c r="P1054" t="s">
        <v>26</v>
      </c>
      <c r="Q1054">
        <f>Sales_Data[[#This Row],[Quantity]]*Sales_Data[[#This Row],[Unit_Price]]</f>
        <v>138426.96</v>
      </c>
      <c r="R1054">
        <f>Sales_Data[[#This Row],[Gross_Sales]]*Sales_Data[[#This Row],[Discount]]</f>
        <v>6921.348</v>
      </c>
      <c r="S1054">
        <f>Sales_Data[[#This Row],[Gross_Sales]]-Sales_Data[[#This Row],[Discount_Amount]]</f>
        <v>131505.61199999999</v>
      </c>
      <c r="T1054">
        <f>Sales_Data[[#This Row],[Net Sales]]-Sales_Data[[#This Row],[Cost]]</f>
        <v>47047.651999999987</v>
      </c>
      <c r="U1054" s="2">
        <f>Sales_Data[[#This Row],[Profit]]/Sales_Data[[#This Row],[Net Sales]]</f>
        <v>0.35776155317234665</v>
      </c>
      <c r="V1054">
        <f>YEAR(Sales_Data[[#This Row],[Order_Date]])</f>
        <v>2025</v>
      </c>
      <c r="W1054" t="str">
        <f>TEXT(Sales_Data[[#This Row],[Order_Date]],"mmm")</f>
        <v>Mar</v>
      </c>
      <c r="X1054">
        <f>MONTH(Sales_Data[[#This Row],[Order_Date]])</f>
        <v>3</v>
      </c>
      <c r="Y1054" t="str">
        <f>"Q"&amp;ROUNDUP(MONTH(Sales_Data[[#This Row],[Order_Date]])/3,0)</f>
        <v>Q1</v>
      </c>
    </row>
    <row r="1055" spans="1:25" x14ac:dyDescent="0.3">
      <c r="A1055" t="s">
        <v>2067</v>
      </c>
      <c r="B1055" s="1">
        <v>45953</v>
      </c>
      <c r="C1055" t="s">
        <v>2068</v>
      </c>
      <c r="D1055" t="s">
        <v>151</v>
      </c>
      <c r="E1055" t="s">
        <v>48</v>
      </c>
      <c r="F1055" t="s">
        <v>126</v>
      </c>
      <c r="G1055" t="s">
        <v>67</v>
      </c>
      <c r="H1055" t="s">
        <v>88</v>
      </c>
      <c r="I1055" t="s">
        <v>157</v>
      </c>
      <c r="J1055">
        <v>1</v>
      </c>
      <c r="K1055">
        <v>60457.760000000002</v>
      </c>
      <c r="L1055">
        <v>0.05</v>
      </c>
      <c r="M1055">
        <v>44892.5</v>
      </c>
      <c r="N1055" t="s">
        <v>83</v>
      </c>
      <c r="O1055" t="s">
        <v>35</v>
      </c>
      <c r="P1055" t="s">
        <v>44</v>
      </c>
      <c r="Q1055">
        <f>Sales_Data[[#This Row],[Quantity]]*Sales_Data[[#This Row],[Unit_Price]]</f>
        <v>60457.760000000002</v>
      </c>
      <c r="R1055">
        <f>Sales_Data[[#This Row],[Gross_Sales]]*Sales_Data[[#This Row],[Discount]]</f>
        <v>3022.8880000000004</v>
      </c>
      <c r="S1055">
        <f>Sales_Data[[#This Row],[Gross_Sales]]-Sales_Data[[#This Row],[Discount_Amount]]</f>
        <v>57434.872000000003</v>
      </c>
      <c r="T1055">
        <f>Sales_Data[[#This Row],[Net Sales]]-Sales_Data[[#This Row],[Cost]]</f>
        <v>12542.372000000003</v>
      </c>
      <c r="U1055" s="2">
        <f>Sales_Data[[#This Row],[Profit]]/Sales_Data[[#This Row],[Net Sales]]</f>
        <v>0.21837555414069701</v>
      </c>
      <c r="V1055">
        <f>YEAR(Sales_Data[[#This Row],[Order_Date]])</f>
        <v>2025</v>
      </c>
      <c r="W1055" t="str">
        <f>TEXT(Sales_Data[[#This Row],[Order_Date]],"mmm")</f>
        <v>Oct</v>
      </c>
      <c r="X1055">
        <f>MONTH(Sales_Data[[#This Row],[Order_Date]])</f>
        <v>10</v>
      </c>
      <c r="Y1055" t="str">
        <f>"Q"&amp;ROUNDUP(MONTH(Sales_Data[[#This Row],[Order_Date]])/3,0)</f>
        <v>Q4</v>
      </c>
    </row>
    <row r="1056" spans="1:25" x14ac:dyDescent="0.3">
      <c r="A1056" t="s">
        <v>2069</v>
      </c>
      <c r="B1056" s="1">
        <v>45985</v>
      </c>
      <c r="C1056" t="s">
        <v>2070</v>
      </c>
      <c r="D1056" t="s">
        <v>669</v>
      </c>
      <c r="E1056" t="s">
        <v>19</v>
      </c>
      <c r="F1056" t="s">
        <v>113</v>
      </c>
      <c r="G1056" t="s">
        <v>32</v>
      </c>
      <c r="H1056" t="s">
        <v>33</v>
      </c>
      <c r="I1056" t="s">
        <v>34</v>
      </c>
      <c r="J1056">
        <v>1</v>
      </c>
      <c r="K1056">
        <v>12572.76</v>
      </c>
      <c r="L1056">
        <v>0.1</v>
      </c>
      <c r="M1056">
        <v>8282.76</v>
      </c>
      <c r="N1056" t="s">
        <v>24</v>
      </c>
      <c r="O1056" t="s">
        <v>35</v>
      </c>
      <c r="P1056" t="s">
        <v>71</v>
      </c>
      <c r="Q1056">
        <f>Sales_Data[[#This Row],[Quantity]]*Sales_Data[[#This Row],[Unit_Price]]</f>
        <v>12572.76</v>
      </c>
      <c r="R1056">
        <f>Sales_Data[[#This Row],[Gross_Sales]]*Sales_Data[[#This Row],[Discount]]</f>
        <v>1257.2760000000001</v>
      </c>
      <c r="S1056">
        <f>Sales_Data[[#This Row],[Gross_Sales]]-Sales_Data[[#This Row],[Discount_Amount]]</f>
        <v>11315.484</v>
      </c>
      <c r="T1056">
        <f>Sales_Data[[#This Row],[Net Sales]]-Sales_Data[[#This Row],[Cost]]</f>
        <v>3032.7240000000002</v>
      </c>
      <c r="U1056" s="2">
        <f>Sales_Data[[#This Row],[Profit]]/Sales_Data[[#This Row],[Net Sales]]</f>
        <v>0.2680154026111477</v>
      </c>
      <c r="V1056">
        <f>YEAR(Sales_Data[[#This Row],[Order_Date]])</f>
        <v>2025</v>
      </c>
      <c r="W1056" t="str">
        <f>TEXT(Sales_Data[[#This Row],[Order_Date]],"mmm")</f>
        <v>Nov</v>
      </c>
      <c r="X1056">
        <f>MONTH(Sales_Data[[#This Row],[Order_Date]])</f>
        <v>11</v>
      </c>
      <c r="Y1056" t="str">
        <f>"Q"&amp;ROUNDUP(MONTH(Sales_Data[[#This Row],[Order_Date]])/3,0)</f>
        <v>Q4</v>
      </c>
    </row>
    <row r="1057" spans="1:25" x14ac:dyDescent="0.3">
      <c r="A1057" t="s">
        <v>2071</v>
      </c>
      <c r="B1057" s="1">
        <v>45952</v>
      </c>
      <c r="C1057" t="s">
        <v>712</v>
      </c>
      <c r="D1057" t="s">
        <v>145</v>
      </c>
      <c r="E1057" t="s">
        <v>19</v>
      </c>
      <c r="F1057" t="s">
        <v>81</v>
      </c>
      <c r="G1057" t="s">
        <v>75</v>
      </c>
      <c r="H1057" t="s">
        <v>76</v>
      </c>
      <c r="I1057" t="s">
        <v>77</v>
      </c>
      <c r="J1057">
        <v>2</v>
      </c>
      <c r="K1057">
        <v>12483.19</v>
      </c>
      <c r="L1057">
        <v>0.1</v>
      </c>
      <c r="M1057">
        <v>18601.3</v>
      </c>
      <c r="N1057" t="s">
        <v>52</v>
      </c>
      <c r="O1057" t="s">
        <v>35</v>
      </c>
      <c r="P1057" t="s">
        <v>44</v>
      </c>
      <c r="Q1057">
        <f>Sales_Data[[#This Row],[Quantity]]*Sales_Data[[#This Row],[Unit_Price]]</f>
        <v>24966.38</v>
      </c>
      <c r="R1057">
        <f>Sales_Data[[#This Row],[Gross_Sales]]*Sales_Data[[#This Row],[Discount]]</f>
        <v>2496.6380000000004</v>
      </c>
      <c r="S1057">
        <f>Sales_Data[[#This Row],[Gross_Sales]]-Sales_Data[[#This Row],[Discount_Amount]]</f>
        <v>22469.742000000002</v>
      </c>
      <c r="T1057">
        <f>Sales_Data[[#This Row],[Net Sales]]-Sales_Data[[#This Row],[Cost]]</f>
        <v>3868.4420000000027</v>
      </c>
      <c r="U1057" s="2">
        <f>Sales_Data[[#This Row],[Profit]]/Sales_Data[[#This Row],[Net Sales]]</f>
        <v>0.17216227938887782</v>
      </c>
      <c r="V1057">
        <f>YEAR(Sales_Data[[#This Row],[Order_Date]])</f>
        <v>2025</v>
      </c>
      <c r="W1057" t="str">
        <f>TEXT(Sales_Data[[#This Row],[Order_Date]],"mmm")</f>
        <v>Oct</v>
      </c>
      <c r="X1057">
        <f>MONTH(Sales_Data[[#This Row],[Order_Date]])</f>
        <v>10</v>
      </c>
      <c r="Y1057" t="str">
        <f>"Q"&amp;ROUNDUP(MONTH(Sales_Data[[#This Row],[Order_Date]])/3,0)</f>
        <v>Q4</v>
      </c>
    </row>
    <row r="1058" spans="1:25" x14ac:dyDescent="0.3">
      <c r="A1058" t="s">
        <v>2072</v>
      </c>
      <c r="B1058" s="1">
        <v>45761</v>
      </c>
      <c r="C1058" t="s">
        <v>2073</v>
      </c>
      <c r="D1058" t="s">
        <v>397</v>
      </c>
      <c r="E1058" t="s">
        <v>19</v>
      </c>
      <c r="F1058" t="s">
        <v>113</v>
      </c>
      <c r="G1058" t="s">
        <v>67</v>
      </c>
      <c r="H1058" t="s">
        <v>88</v>
      </c>
      <c r="I1058" t="s">
        <v>89</v>
      </c>
      <c r="J1058">
        <v>1</v>
      </c>
      <c r="K1058">
        <v>4571.2700000000004</v>
      </c>
      <c r="L1058">
        <v>0.05</v>
      </c>
      <c r="M1058">
        <v>3688.1</v>
      </c>
      <c r="N1058" t="s">
        <v>52</v>
      </c>
      <c r="O1058" t="s">
        <v>53</v>
      </c>
      <c r="P1058" t="s">
        <v>71</v>
      </c>
      <c r="Q1058">
        <f>Sales_Data[[#This Row],[Quantity]]*Sales_Data[[#This Row],[Unit_Price]]</f>
        <v>4571.2700000000004</v>
      </c>
      <c r="R1058">
        <f>Sales_Data[[#This Row],[Gross_Sales]]*Sales_Data[[#This Row],[Discount]]</f>
        <v>228.56350000000003</v>
      </c>
      <c r="S1058">
        <f>Sales_Data[[#This Row],[Gross_Sales]]-Sales_Data[[#This Row],[Discount_Amount]]</f>
        <v>4342.7065000000002</v>
      </c>
      <c r="T1058">
        <f>Sales_Data[[#This Row],[Net Sales]]-Sales_Data[[#This Row],[Cost]]</f>
        <v>654.60650000000032</v>
      </c>
      <c r="U1058" s="2">
        <f>Sales_Data[[#This Row],[Profit]]/Sales_Data[[#This Row],[Net Sales]]</f>
        <v>0.15073698855771173</v>
      </c>
      <c r="V1058">
        <f>YEAR(Sales_Data[[#This Row],[Order_Date]])</f>
        <v>2025</v>
      </c>
      <c r="W1058" t="str">
        <f>TEXT(Sales_Data[[#This Row],[Order_Date]],"mmm")</f>
        <v>Apr</v>
      </c>
      <c r="X1058">
        <f>MONTH(Sales_Data[[#This Row],[Order_Date]])</f>
        <v>4</v>
      </c>
      <c r="Y1058" t="str">
        <f>"Q"&amp;ROUNDUP(MONTH(Sales_Data[[#This Row],[Order_Date]])/3,0)</f>
        <v>Q2</v>
      </c>
    </row>
    <row r="1059" spans="1:25" x14ac:dyDescent="0.3">
      <c r="A1059" t="s">
        <v>2074</v>
      </c>
      <c r="B1059" s="1">
        <v>45671</v>
      </c>
      <c r="C1059" t="s">
        <v>2075</v>
      </c>
      <c r="D1059" t="s">
        <v>56</v>
      </c>
      <c r="E1059" t="s">
        <v>48</v>
      </c>
      <c r="F1059" t="s">
        <v>164</v>
      </c>
      <c r="G1059" t="s">
        <v>41</v>
      </c>
      <c r="H1059" t="s">
        <v>147</v>
      </c>
      <c r="I1059" t="s">
        <v>369</v>
      </c>
      <c r="J1059">
        <v>2</v>
      </c>
      <c r="K1059">
        <v>35480.769999999997</v>
      </c>
      <c r="L1059">
        <v>0.1</v>
      </c>
      <c r="M1059">
        <v>43637.63</v>
      </c>
      <c r="N1059" t="s">
        <v>52</v>
      </c>
      <c r="O1059" t="s">
        <v>35</v>
      </c>
      <c r="P1059" t="s">
        <v>44</v>
      </c>
      <c r="Q1059">
        <f>Sales_Data[[#This Row],[Quantity]]*Sales_Data[[#This Row],[Unit_Price]]</f>
        <v>70961.539999999994</v>
      </c>
      <c r="R1059">
        <f>Sales_Data[[#This Row],[Gross_Sales]]*Sales_Data[[#This Row],[Discount]]</f>
        <v>7096.1539999999995</v>
      </c>
      <c r="S1059">
        <f>Sales_Data[[#This Row],[Gross_Sales]]-Sales_Data[[#This Row],[Discount_Amount]]</f>
        <v>63865.385999999991</v>
      </c>
      <c r="T1059">
        <f>Sales_Data[[#This Row],[Net Sales]]-Sales_Data[[#This Row],[Cost]]</f>
        <v>20227.755999999994</v>
      </c>
      <c r="U1059" s="2">
        <f>Sales_Data[[#This Row],[Profit]]/Sales_Data[[#This Row],[Net Sales]]</f>
        <v>0.31672486877320366</v>
      </c>
      <c r="V1059">
        <f>YEAR(Sales_Data[[#This Row],[Order_Date]])</f>
        <v>2025</v>
      </c>
      <c r="W1059" t="str">
        <f>TEXT(Sales_Data[[#This Row],[Order_Date]],"mmm")</f>
        <v>Jan</v>
      </c>
      <c r="X1059">
        <f>MONTH(Sales_Data[[#This Row],[Order_Date]])</f>
        <v>1</v>
      </c>
      <c r="Y1059" t="str">
        <f>"Q"&amp;ROUNDUP(MONTH(Sales_Data[[#This Row],[Order_Date]])/3,0)</f>
        <v>Q1</v>
      </c>
    </row>
    <row r="1060" spans="1:25" x14ac:dyDescent="0.3">
      <c r="A1060" t="s">
        <v>2076</v>
      </c>
      <c r="B1060" s="1">
        <v>45945</v>
      </c>
      <c r="C1060" t="s">
        <v>1021</v>
      </c>
      <c r="D1060" t="s">
        <v>916</v>
      </c>
      <c r="E1060" t="s">
        <v>48</v>
      </c>
      <c r="F1060" t="s">
        <v>49</v>
      </c>
      <c r="G1060" t="s">
        <v>75</v>
      </c>
      <c r="H1060" t="s">
        <v>76</v>
      </c>
      <c r="I1060" t="s">
        <v>77</v>
      </c>
      <c r="J1060">
        <v>1</v>
      </c>
      <c r="K1060">
        <v>37220.199999999997</v>
      </c>
      <c r="L1060">
        <v>0.1</v>
      </c>
      <c r="M1060">
        <v>24260.720000000001</v>
      </c>
      <c r="N1060" t="s">
        <v>24</v>
      </c>
      <c r="O1060" t="s">
        <v>35</v>
      </c>
      <c r="P1060" t="s">
        <v>44</v>
      </c>
      <c r="Q1060">
        <f>Sales_Data[[#This Row],[Quantity]]*Sales_Data[[#This Row],[Unit_Price]]</f>
        <v>37220.199999999997</v>
      </c>
      <c r="R1060">
        <f>Sales_Data[[#This Row],[Gross_Sales]]*Sales_Data[[#This Row],[Discount]]</f>
        <v>3722.02</v>
      </c>
      <c r="S1060">
        <f>Sales_Data[[#This Row],[Gross_Sales]]-Sales_Data[[#This Row],[Discount_Amount]]</f>
        <v>33498.18</v>
      </c>
      <c r="T1060">
        <f>Sales_Data[[#This Row],[Net Sales]]-Sales_Data[[#This Row],[Cost]]</f>
        <v>9237.4599999999991</v>
      </c>
      <c r="U1060" s="2">
        <f>Sales_Data[[#This Row],[Profit]]/Sales_Data[[#This Row],[Net Sales]]</f>
        <v>0.27576005621797955</v>
      </c>
      <c r="V1060">
        <f>YEAR(Sales_Data[[#This Row],[Order_Date]])</f>
        <v>2025</v>
      </c>
      <c r="W1060" t="str">
        <f>TEXT(Sales_Data[[#This Row],[Order_Date]],"mmm")</f>
        <v>Oct</v>
      </c>
      <c r="X1060">
        <f>MONTH(Sales_Data[[#This Row],[Order_Date]])</f>
        <v>10</v>
      </c>
      <c r="Y1060" t="str">
        <f>"Q"&amp;ROUNDUP(MONTH(Sales_Data[[#This Row],[Order_Date]])/3,0)</f>
        <v>Q4</v>
      </c>
    </row>
    <row r="1061" spans="1:25" x14ac:dyDescent="0.3">
      <c r="A1061" t="s">
        <v>2077</v>
      </c>
      <c r="B1061" s="1">
        <v>45836</v>
      </c>
      <c r="C1061" t="s">
        <v>1061</v>
      </c>
      <c r="D1061" t="s">
        <v>307</v>
      </c>
      <c r="E1061" t="s">
        <v>48</v>
      </c>
      <c r="F1061" t="s">
        <v>164</v>
      </c>
      <c r="G1061" t="s">
        <v>67</v>
      </c>
      <c r="H1061" t="s">
        <v>121</v>
      </c>
      <c r="I1061" t="s">
        <v>142</v>
      </c>
      <c r="J1061">
        <v>4</v>
      </c>
      <c r="K1061">
        <v>45958.23</v>
      </c>
      <c r="L1061">
        <v>0</v>
      </c>
      <c r="M1061">
        <v>137746.94</v>
      </c>
      <c r="N1061" t="s">
        <v>52</v>
      </c>
      <c r="O1061" t="s">
        <v>35</v>
      </c>
      <c r="P1061" t="s">
        <v>44</v>
      </c>
      <c r="Q1061">
        <f>Sales_Data[[#This Row],[Quantity]]*Sales_Data[[#This Row],[Unit_Price]]</f>
        <v>183832.92</v>
      </c>
      <c r="R1061">
        <f>Sales_Data[[#This Row],[Gross_Sales]]*Sales_Data[[#This Row],[Discount]]</f>
        <v>0</v>
      </c>
      <c r="S1061">
        <f>Sales_Data[[#This Row],[Gross_Sales]]-Sales_Data[[#This Row],[Discount_Amount]]</f>
        <v>183832.92</v>
      </c>
      <c r="T1061">
        <f>Sales_Data[[#This Row],[Net Sales]]-Sales_Data[[#This Row],[Cost]]</f>
        <v>46085.98000000001</v>
      </c>
      <c r="U1061" s="2">
        <f>Sales_Data[[#This Row],[Profit]]/Sales_Data[[#This Row],[Net Sales]]</f>
        <v>0.25069492449992092</v>
      </c>
      <c r="V1061">
        <f>YEAR(Sales_Data[[#This Row],[Order_Date]])</f>
        <v>2025</v>
      </c>
      <c r="W1061" t="str">
        <f>TEXT(Sales_Data[[#This Row],[Order_Date]],"mmm")</f>
        <v>Jun</v>
      </c>
      <c r="X1061">
        <f>MONTH(Sales_Data[[#This Row],[Order_Date]])</f>
        <v>6</v>
      </c>
      <c r="Y1061" t="str">
        <f>"Q"&amp;ROUNDUP(MONTH(Sales_Data[[#This Row],[Order_Date]])/3,0)</f>
        <v>Q2</v>
      </c>
    </row>
    <row r="1062" spans="1:25" x14ac:dyDescent="0.3">
      <c r="A1062" t="s">
        <v>2078</v>
      </c>
      <c r="B1062" s="1">
        <v>45782</v>
      </c>
      <c r="C1062" t="s">
        <v>827</v>
      </c>
      <c r="D1062" t="s">
        <v>194</v>
      </c>
      <c r="E1062" t="s">
        <v>48</v>
      </c>
      <c r="F1062" t="s">
        <v>126</v>
      </c>
      <c r="G1062" t="s">
        <v>67</v>
      </c>
      <c r="H1062" t="s">
        <v>133</v>
      </c>
      <c r="I1062" t="s">
        <v>134</v>
      </c>
      <c r="J1062">
        <v>1</v>
      </c>
      <c r="K1062">
        <v>64798.16</v>
      </c>
      <c r="L1062">
        <v>0</v>
      </c>
      <c r="M1062">
        <v>56960.02</v>
      </c>
      <c r="N1062" t="s">
        <v>109</v>
      </c>
      <c r="O1062" t="s">
        <v>25</v>
      </c>
      <c r="P1062" t="s">
        <v>44</v>
      </c>
      <c r="Q1062">
        <f>Sales_Data[[#This Row],[Quantity]]*Sales_Data[[#This Row],[Unit_Price]]</f>
        <v>64798.16</v>
      </c>
      <c r="R1062">
        <f>Sales_Data[[#This Row],[Gross_Sales]]*Sales_Data[[#This Row],[Discount]]</f>
        <v>0</v>
      </c>
      <c r="S1062">
        <f>Sales_Data[[#This Row],[Gross_Sales]]-Sales_Data[[#This Row],[Discount_Amount]]</f>
        <v>64798.16</v>
      </c>
      <c r="T1062">
        <f>Sales_Data[[#This Row],[Net Sales]]-Sales_Data[[#This Row],[Cost]]</f>
        <v>7838.1400000000067</v>
      </c>
      <c r="U1062" s="2">
        <f>Sales_Data[[#This Row],[Profit]]/Sales_Data[[#This Row],[Net Sales]]</f>
        <v>0.12096238535168292</v>
      </c>
      <c r="V1062">
        <f>YEAR(Sales_Data[[#This Row],[Order_Date]])</f>
        <v>2025</v>
      </c>
      <c r="W1062" t="str">
        <f>TEXT(Sales_Data[[#This Row],[Order_Date]],"mmm")</f>
        <v>May</v>
      </c>
      <c r="X1062">
        <f>MONTH(Sales_Data[[#This Row],[Order_Date]])</f>
        <v>5</v>
      </c>
      <c r="Y1062" t="str">
        <f>"Q"&amp;ROUNDUP(MONTH(Sales_Data[[#This Row],[Order_Date]])/3,0)</f>
        <v>Q2</v>
      </c>
    </row>
    <row r="1063" spans="1:25" x14ac:dyDescent="0.3">
      <c r="A1063" t="s">
        <v>2079</v>
      </c>
      <c r="B1063" s="1">
        <v>46010</v>
      </c>
      <c r="C1063" t="s">
        <v>1163</v>
      </c>
      <c r="D1063" t="s">
        <v>341</v>
      </c>
      <c r="E1063" t="s">
        <v>39</v>
      </c>
      <c r="F1063" t="s">
        <v>202</v>
      </c>
      <c r="G1063" t="s">
        <v>67</v>
      </c>
      <c r="H1063" t="s">
        <v>133</v>
      </c>
      <c r="I1063" t="s">
        <v>138</v>
      </c>
      <c r="J1063">
        <v>2</v>
      </c>
      <c r="K1063">
        <v>622.04999999999995</v>
      </c>
      <c r="L1063">
        <v>0</v>
      </c>
      <c r="M1063">
        <v>1067.54</v>
      </c>
      <c r="N1063" t="s">
        <v>70</v>
      </c>
      <c r="O1063" t="s">
        <v>35</v>
      </c>
      <c r="P1063" t="s">
        <v>26</v>
      </c>
      <c r="Q1063">
        <f>Sales_Data[[#This Row],[Quantity]]*Sales_Data[[#This Row],[Unit_Price]]</f>
        <v>1244.0999999999999</v>
      </c>
      <c r="R1063">
        <f>Sales_Data[[#This Row],[Gross_Sales]]*Sales_Data[[#This Row],[Discount]]</f>
        <v>0</v>
      </c>
      <c r="S1063">
        <f>Sales_Data[[#This Row],[Gross_Sales]]-Sales_Data[[#This Row],[Discount_Amount]]</f>
        <v>1244.0999999999999</v>
      </c>
      <c r="T1063">
        <f>Sales_Data[[#This Row],[Net Sales]]-Sales_Data[[#This Row],[Cost]]</f>
        <v>176.55999999999995</v>
      </c>
      <c r="U1063" s="2">
        <f>Sales_Data[[#This Row],[Profit]]/Sales_Data[[#This Row],[Net Sales]]</f>
        <v>0.14191785226267981</v>
      </c>
      <c r="V1063">
        <f>YEAR(Sales_Data[[#This Row],[Order_Date]])</f>
        <v>2025</v>
      </c>
      <c r="W1063" t="str">
        <f>TEXT(Sales_Data[[#This Row],[Order_Date]],"mmm")</f>
        <v>Dec</v>
      </c>
      <c r="X1063">
        <f>MONTH(Sales_Data[[#This Row],[Order_Date]])</f>
        <v>12</v>
      </c>
      <c r="Y1063" t="str">
        <f>"Q"&amp;ROUNDUP(MONTH(Sales_Data[[#This Row],[Order_Date]])/3,0)</f>
        <v>Q4</v>
      </c>
    </row>
    <row r="1064" spans="1:25" x14ac:dyDescent="0.3">
      <c r="A1064" t="s">
        <v>2080</v>
      </c>
      <c r="B1064" s="1">
        <v>45680</v>
      </c>
      <c r="C1064" t="s">
        <v>2081</v>
      </c>
      <c r="D1064" t="s">
        <v>86</v>
      </c>
      <c r="E1064" t="s">
        <v>48</v>
      </c>
      <c r="F1064" t="s">
        <v>152</v>
      </c>
      <c r="G1064" t="s">
        <v>21</v>
      </c>
      <c r="H1064" t="s">
        <v>22</v>
      </c>
      <c r="I1064" t="s">
        <v>23</v>
      </c>
      <c r="J1064">
        <v>4</v>
      </c>
      <c r="K1064">
        <v>5642.27</v>
      </c>
      <c r="L1064">
        <v>0</v>
      </c>
      <c r="M1064">
        <v>19684.18</v>
      </c>
      <c r="N1064" t="s">
        <v>24</v>
      </c>
      <c r="O1064" t="s">
        <v>35</v>
      </c>
      <c r="P1064" t="s">
        <v>44</v>
      </c>
      <c r="Q1064">
        <f>Sales_Data[[#This Row],[Quantity]]*Sales_Data[[#This Row],[Unit_Price]]</f>
        <v>22569.08</v>
      </c>
      <c r="R1064">
        <f>Sales_Data[[#This Row],[Gross_Sales]]*Sales_Data[[#This Row],[Discount]]</f>
        <v>0</v>
      </c>
      <c r="S1064">
        <f>Sales_Data[[#This Row],[Gross_Sales]]-Sales_Data[[#This Row],[Discount_Amount]]</f>
        <v>22569.08</v>
      </c>
      <c r="T1064">
        <f>Sales_Data[[#This Row],[Net Sales]]-Sales_Data[[#This Row],[Cost]]</f>
        <v>2884.9000000000015</v>
      </c>
      <c r="U1064" s="2">
        <f>Sales_Data[[#This Row],[Profit]]/Sales_Data[[#This Row],[Net Sales]]</f>
        <v>0.12782532562248888</v>
      </c>
      <c r="V1064">
        <f>YEAR(Sales_Data[[#This Row],[Order_Date]])</f>
        <v>2025</v>
      </c>
      <c r="W1064" t="str">
        <f>TEXT(Sales_Data[[#This Row],[Order_Date]],"mmm")</f>
        <v>Jan</v>
      </c>
      <c r="X1064">
        <f>MONTH(Sales_Data[[#This Row],[Order_Date]])</f>
        <v>1</v>
      </c>
      <c r="Y1064" t="str">
        <f>"Q"&amp;ROUNDUP(MONTH(Sales_Data[[#This Row],[Order_Date]])/3,0)</f>
        <v>Q1</v>
      </c>
    </row>
    <row r="1065" spans="1:25" x14ac:dyDescent="0.3">
      <c r="A1065" t="s">
        <v>2082</v>
      </c>
      <c r="B1065" s="1">
        <v>45720</v>
      </c>
      <c r="C1065" t="s">
        <v>1654</v>
      </c>
      <c r="D1065" t="s">
        <v>728</v>
      </c>
      <c r="E1065" t="s">
        <v>19</v>
      </c>
      <c r="F1065" t="s">
        <v>20</v>
      </c>
      <c r="G1065" t="s">
        <v>32</v>
      </c>
      <c r="H1065" t="s">
        <v>33</v>
      </c>
      <c r="I1065" t="s">
        <v>34</v>
      </c>
      <c r="J1065">
        <v>4</v>
      </c>
      <c r="K1065">
        <v>2048.54</v>
      </c>
      <c r="L1065">
        <v>0.05</v>
      </c>
      <c r="M1065">
        <v>5765.59</v>
      </c>
      <c r="N1065" t="s">
        <v>70</v>
      </c>
      <c r="O1065" t="s">
        <v>53</v>
      </c>
      <c r="P1065" t="s">
        <v>26</v>
      </c>
      <c r="Q1065">
        <f>Sales_Data[[#This Row],[Quantity]]*Sales_Data[[#This Row],[Unit_Price]]</f>
        <v>8194.16</v>
      </c>
      <c r="R1065">
        <f>Sales_Data[[#This Row],[Gross_Sales]]*Sales_Data[[#This Row],[Discount]]</f>
        <v>409.70800000000003</v>
      </c>
      <c r="S1065">
        <f>Sales_Data[[#This Row],[Gross_Sales]]-Sales_Data[[#This Row],[Discount_Amount]]</f>
        <v>7784.4520000000002</v>
      </c>
      <c r="T1065">
        <f>Sales_Data[[#This Row],[Net Sales]]-Sales_Data[[#This Row],[Cost]]</f>
        <v>2018.8620000000001</v>
      </c>
      <c r="U1065" s="2">
        <f>Sales_Data[[#This Row],[Profit]]/Sales_Data[[#This Row],[Net Sales]]</f>
        <v>0.25934542341580369</v>
      </c>
      <c r="V1065">
        <f>YEAR(Sales_Data[[#This Row],[Order_Date]])</f>
        <v>2025</v>
      </c>
      <c r="W1065" t="str">
        <f>TEXT(Sales_Data[[#This Row],[Order_Date]],"mmm")</f>
        <v>Mar</v>
      </c>
      <c r="X1065">
        <f>MONTH(Sales_Data[[#This Row],[Order_Date]])</f>
        <v>3</v>
      </c>
      <c r="Y1065" t="str">
        <f>"Q"&amp;ROUNDUP(MONTH(Sales_Data[[#This Row],[Order_Date]])/3,0)</f>
        <v>Q1</v>
      </c>
    </row>
    <row r="1066" spans="1:25" x14ac:dyDescent="0.3">
      <c r="A1066" t="s">
        <v>2083</v>
      </c>
      <c r="B1066" s="1">
        <v>45800</v>
      </c>
      <c r="C1066" t="s">
        <v>2084</v>
      </c>
      <c r="D1066" t="s">
        <v>817</v>
      </c>
      <c r="E1066" t="s">
        <v>39</v>
      </c>
      <c r="F1066" t="s">
        <v>107</v>
      </c>
      <c r="G1066" t="s">
        <v>21</v>
      </c>
      <c r="H1066" t="s">
        <v>230</v>
      </c>
      <c r="I1066" t="s">
        <v>328</v>
      </c>
      <c r="J1066">
        <v>2</v>
      </c>
      <c r="K1066">
        <v>5303.66</v>
      </c>
      <c r="L1066">
        <v>0.1</v>
      </c>
      <c r="M1066">
        <v>8399.9500000000007</v>
      </c>
      <c r="N1066" t="s">
        <v>52</v>
      </c>
      <c r="O1066" t="s">
        <v>25</v>
      </c>
      <c r="P1066" t="s">
        <v>44</v>
      </c>
      <c r="Q1066">
        <f>Sales_Data[[#This Row],[Quantity]]*Sales_Data[[#This Row],[Unit_Price]]</f>
        <v>10607.32</v>
      </c>
      <c r="R1066">
        <f>Sales_Data[[#This Row],[Gross_Sales]]*Sales_Data[[#This Row],[Discount]]</f>
        <v>1060.732</v>
      </c>
      <c r="S1066">
        <f>Sales_Data[[#This Row],[Gross_Sales]]-Sales_Data[[#This Row],[Discount_Amount]]</f>
        <v>9546.5879999999997</v>
      </c>
      <c r="T1066">
        <f>Sales_Data[[#This Row],[Net Sales]]-Sales_Data[[#This Row],[Cost]]</f>
        <v>1146.637999999999</v>
      </c>
      <c r="U1066" s="2">
        <f>Sales_Data[[#This Row],[Profit]]/Sales_Data[[#This Row],[Net Sales]]</f>
        <v>0.12010971878120215</v>
      </c>
      <c r="V1066">
        <f>YEAR(Sales_Data[[#This Row],[Order_Date]])</f>
        <v>2025</v>
      </c>
      <c r="W1066" t="str">
        <f>TEXT(Sales_Data[[#This Row],[Order_Date]],"mmm")</f>
        <v>May</v>
      </c>
      <c r="X1066">
        <f>MONTH(Sales_Data[[#This Row],[Order_Date]])</f>
        <v>5</v>
      </c>
      <c r="Y1066" t="str">
        <f>"Q"&amp;ROUNDUP(MONTH(Sales_Data[[#This Row],[Order_Date]])/3,0)</f>
        <v>Q2</v>
      </c>
    </row>
    <row r="1067" spans="1:25" x14ac:dyDescent="0.3">
      <c r="A1067" t="s">
        <v>2085</v>
      </c>
      <c r="B1067" s="1">
        <v>45810</v>
      </c>
      <c r="C1067" t="s">
        <v>1712</v>
      </c>
      <c r="D1067" t="s">
        <v>857</v>
      </c>
      <c r="E1067" t="s">
        <v>119</v>
      </c>
      <c r="F1067" t="s">
        <v>249</v>
      </c>
      <c r="G1067" t="s">
        <v>21</v>
      </c>
      <c r="H1067" t="s">
        <v>127</v>
      </c>
      <c r="I1067" t="s">
        <v>342</v>
      </c>
      <c r="J1067">
        <v>2</v>
      </c>
      <c r="K1067">
        <v>1659.01</v>
      </c>
      <c r="L1067">
        <v>0.05</v>
      </c>
      <c r="M1067">
        <v>1980.75</v>
      </c>
      <c r="N1067" t="s">
        <v>24</v>
      </c>
      <c r="O1067" t="s">
        <v>35</v>
      </c>
      <c r="P1067" t="s">
        <v>44</v>
      </c>
      <c r="Q1067">
        <f>Sales_Data[[#This Row],[Quantity]]*Sales_Data[[#This Row],[Unit_Price]]</f>
        <v>3318.02</v>
      </c>
      <c r="R1067">
        <f>Sales_Data[[#This Row],[Gross_Sales]]*Sales_Data[[#This Row],[Discount]]</f>
        <v>165.90100000000001</v>
      </c>
      <c r="S1067">
        <f>Sales_Data[[#This Row],[Gross_Sales]]-Sales_Data[[#This Row],[Discount_Amount]]</f>
        <v>3152.1190000000001</v>
      </c>
      <c r="T1067">
        <f>Sales_Data[[#This Row],[Net Sales]]-Sales_Data[[#This Row],[Cost]]</f>
        <v>1171.3690000000001</v>
      </c>
      <c r="U1067" s="2">
        <f>Sales_Data[[#This Row],[Profit]]/Sales_Data[[#This Row],[Net Sales]]</f>
        <v>0.3716131909994515</v>
      </c>
      <c r="V1067">
        <f>YEAR(Sales_Data[[#This Row],[Order_Date]])</f>
        <v>2025</v>
      </c>
      <c r="W1067" t="str">
        <f>TEXT(Sales_Data[[#This Row],[Order_Date]],"mmm")</f>
        <v>Jun</v>
      </c>
      <c r="X1067">
        <f>MONTH(Sales_Data[[#This Row],[Order_Date]])</f>
        <v>6</v>
      </c>
      <c r="Y1067" t="str">
        <f>"Q"&amp;ROUNDUP(MONTH(Sales_Data[[#This Row],[Order_Date]])/3,0)</f>
        <v>Q2</v>
      </c>
    </row>
    <row r="1068" spans="1:25" x14ac:dyDescent="0.3">
      <c r="A1068" t="s">
        <v>2086</v>
      </c>
      <c r="B1068" s="1">
        <v>45802</v>
      </c>
      <c r="C1068" t="s">
        <v>1212</v>
      </c>
      <c r="D1068" t="s">
        <v>224</v>
      </c>
      <c r="E1068" t="s">
        <v>119</v>
      </c>
      <c r="F1068" t="s">
        <v>249</v>
      </c>
      <c r="G1068" t="s">
        <v>75</v>
      </c>
      <c r="H1068" t="s">
        <v>114</v>
      </c>
      <c r="I1068" t="s">
        <v>115</v>
      </c>
      <c r="J1068">
        <v>1</v>
      </c>
      <c r="K1068">
        <v>5790.84</v>
      </c>
      <c r="L1068">
        <v>0</v>
      </c>
      <c r="M1068">
        <v>5047.41</v>
      </c>
      <c r="N1068" t="s">
        <v>52</v>
      </c>
      <c r="O1068" t="s">
        <v>35</v>
      </c>
      <c r="P1068" t="s">
        <v>71</v>
      </c>
      <c r="Q1068">
        <f>Sales_Data[[#This Row],[Quantity]]*Sales_Data[[#This Row],[Unit_Price]]</f>
        <v>5790.84</v>
      </c>
      <c r="R1068">
        <f>Sales_Data[[#This Row],[Gross_Sales]]*Sales_Data[[#This Row],[Discount]]</f>
        <v>0</v>
      </c>
      <c r="S1068">
        <f>Sales_Data[[#This Row],[Gross_Sales]]-Sales_Data[[#This Row],[Discount_Amount]]</f>
        <v>5790.84</v>
      </c>
      <c r="T1068">
        <f>Sales_Data[[#This Row],[Net Sales]]-Sales_Data[[#This Row],[Cost]]</f>
        <v>743.43000000000029</v>
      </c>
      <c r="U1068" s="2">
        <f>Sales_Data[[#This Row],[Profit]]/Sales_Data[[#This Row],[Net Sales]]</f>
        <v>0.12838033860372594</v>
      </c>
      <c r="V1068">
        <f>YEAR(Sales_Data[[#This Row],[Order_Date]])</f>
        <v>2025</v>
      </c>
      <c r="W1068" t="str">
        <f>TEXT(Sales_Data[[#This Row],[Order_Date]],"mmm")</f>
        <v>May</v>
      </c>
      <c r="X1068">
        <f>MONTH(Sales_Data[[#This Row],[Order_Date]])</f>
        <v>5</v>
      </c>
      <c r="Y1068" t="str">
        <f>"Q"&amp;ROUNDUP(MONTH(Sales_Data[[#This Row],[Order_Date]])/3,0)</f>
        <v>Q2</v>
      </c>
    </row>
    <row r="1069" spans="1:25" x14ac:dyDescent="0.3">
      <c r="A1069" t="s">
        <v>2087</v>
      </c>
      <c r="B1069" s="1">
        <v>45882</v>
      </c>
      <c r="C1069" t="s">
        <v>2088</v>
      </c>
      <c r="D1069" t="s">
        <v>38</v>
      </c>
      <c r="E1069" t="s">
        <v>30</v>
      </c>
      <c r="F1069" t="s">
        <v>31</v>
      </c>
      <c r="G1069" t="s">
        <v>41</v>
      </c>
      <c r="H1069" t="s">
        <v>171</v>
      </c>
      <c r="I1069" t="s">
        <v>191</v>
      </c>
      <c r="J1069">
        <v>1</v>
      </c>
      <c r="K1069">
        <v>1792.18</v>
      </c>
      <c r="L1069">
        <v>0.05</v>
      </c>
      <c r="M1069">
        <v>1140.76</v>
      </c>
      <c r="N1069" t="s">
        <v>24</v>
      </c>
      <c r="O1069" t="s">
        <v>35</v>
      </c>
      <c r="P1069" t="s">
        <v>44</v>
      </c>
      <c r="Q1069">
        <f>Sales_Data[[#This Row],[Quantity]]*Sales_Data[[#This Row],[Unit_Price]]</f>
        <v>1792.18</v>
      </c>
      <c r="R1069">
        <f>Sales_Data[[#This Row],[Gross_Sales]]*Sales_Data[[#This Row],[Discount]]</f>
        <v>89.609000000000009</v>
      </c>
      <c r="S1069">
        <f>Sales_Data[[#This Row],[Gross_Sales]]-Sales_Data[[#This Row],[Discount_Amount]]</f>
        <v>1702.5710000000001</v>
      </c>
      <c r="T1069">
        <f>Sales_Data[[#This Row],[Net Sales]]-Sales_Data[[#This Row],[Cost]]</f>
        <v>561.81100000000015</v>
      </c>
      <c r="U1069" s="2">
        <f>Sales_Data[[#This Row],[Profit]]/Sales_Data[[#This Row],[Net Sales]]</f>
        <v>0.32997801560111156</v>
      </c>
      <c r="V1069">
        <f>YEAR(Sales_Data[[#This Row],[Order_Date]])</f>
        <v>2025</v>
      </c>
      <c r="W1069" t="str">
        <f>TEXT(Sales_Data[[#This Row],[Order_Date]],"mmm")</f>
        <v>Aug</v>
      </c>
      <c r="X1069">
        <f>MONTH(Sales_Data[[#This Row],[Order_Date]])</f>
        <v>8</v>
      </c>
      <c r="Y1069" t="str">
        <f>"Q"&amp;ROUNDUP(MONTH(Sales_Data[[#This Row],[Order_Date]])/3,0)</f>
        <v>Q3</v>
      </c>
    </row>
    <row r="1070" spans="1:25" x14ac:dyDescent="0.3">
      <c r="A1070" t="s">
        <v>2089</v>
      </c>
      <c r="B1070" s="1">
        <v>45966</v>
      </c>
      <c r="C1070" t="s">
        <v>966</v>
      </c>
      <c r="D1070" t="s">
        <v>252</v>
      </c>
      <c r="E1070" t="s">
        <v>48</v>
      </c>
      <c r="F1070" t="s">
        <v>152</v>
      </c>
      <c r="G1070" t="s">
        <v>41</v>
      </c>
      <c r="H1070" t="s">
        <v>42</v>
      </c>
      <c r="I1070" t="s">
        <v>82</v>
      </c>
      <c r="J1070">
        <v>1</v>
      </c>
      <c r="K1070">
        <v>30539.82</v>
      </c>
      <c r="L1070">
        <v>0.2</v>
      </c>
      <c r="M1070">
        <v>21365.38</v>
      </c>
      <c r="N1070" t="s">
        <v>109</v>
      </c>
      <c r="O1070" t="s">
        <v>25</v>
      </c>
      <c r="P1070" t="s">
        <v>26</v>
      </c>
      <c r="Q1070">
        <f>Sales_Data[[#This Row],[Quantity]]*Sales_Data[[#This Row],[Unit_Price]]</f>
        <v>30539.82</v>
      </c>
      <c r="R1070">
        <f>Sales_Data[[#This Row],[Gross_Sales]]*Sales_Data[[#This Row],[Discount]]</f>
        <v>6107.9639999999999</v>
      </c>
      <c r="S1070">
        <f>Sales_Data[[#This Row],[Gross_Sales]]-Sales_Data[[#This Row],[Discount_Amount]]</f>
        <v>24431.856</v>
      </c>
      <c r="T1070">
        <f>Sales_Data[[#This Row],[Net Sales]]-Sales_Data[[#This Row],[Cost]]</f>
        <v>3066.4759999999987</v>
      </c>
      <c r="U1070" s="2">
        <f>Sales_Data[[#This Row],[Profit]]/Sales_Data[[#This Row],[Net Sales]]</f>
        <v>0.12551138153401031</v>
      </c>
      <c r="V1070">
        <f>YEAR(Sales_Data[[#This Row],[Order_Date]])</f>
        <v>2025</v>
      </c>
      <c r="W1070" t="str">
        <f>TEXT(Sales_Data[[#This Row],[Order_Date]],"mmm")</f>
        <v>Nov</v>
      </c>
      <c r="X1070">
        <f>MONTH(Sales_Data[[#This Row],[Order_Date]])</f>
        <v>11</v>
      </c>
      <c r="Y1070" t="str">
        <f>"Q"&amp;ROUNDUP(MONTH(Sales_Data[[#This Row],[Order_Date]])/3,0)</f>
        <v>Q4</v>
      </c>
    </row>
    <row r="1071" spans="1:25" x14ac:dyDescent="0.3">
      <c r="A1071" t="s">
        <v>2090</v>
      </c>
      <c r="B1071" s="1">
        <v>45761</v>
      </c>
      <c r="C1071" t="s">
        <v>563</v>
      </c>
      <c r="D1071" t="s">
        <v>527</v>
      </c>
      <c r="E1071" t="s">
        <v>39</v>
      </c>
      <c r="F1071" t="s">
        <v>107</v>
      </c>
      <c r="G1071" t="s">
        <v>67</v>
      </c>
      <c r="H1071" t="s">
        <v>68</v>
      </c>
      <c r="I1071" t="s">
        <v>97</v>
      </c>
      <c r="J1071">
        <v>3</v>
      </c>
      <c r="K1071">
        <v>1823.38</v>
      </c>
      <c r="L1071">
        <v>0.05</v>
      </c>
      <c r="M1071">
        <v>3836.49</v>
      </c>
      <c r="N1071" t="s">
        <v>24</v>
      </c>
      <c r="O1071" t="s">
        <v>35</v>
      </c>
      <c r="P1071" t="s">
        <v>44</v>
      </c>
      <c r="Q1071">
        <f>Sales_Data[[#This Row],[Quantity]]*Sales_Data[[#This Row],[Unit_Price]]</f>
        <v>5470.14</v>
      </c>
      <c r="R1071">
        <f>Sales_Data[[#This Row],[Gross_Sales]]*Sales_Data[[#This Row],[Discount]]</f>
        <v>273.50700000000001</v>
      </c>
      <c r="S1071">
        <f>Sales_Data[[#This Row],[Gross_Sales]]-Sales_Data[[#This Row],[Discount_Amount]]</f>
        <v>5196.6330000000007</v>
      </c>
      <c r="T1071">
        <f>Sales_Data[[#This Row],[Net Sales]]-Sales_Data[[#This Row],[Cost]]</f>
        <v>1360.1430000000009</v>
      </c>
      <c r="U1071" s="2">
        <f>Sales_Data[[#This Row],[Profit]]/Sales_Data[[#This Row],[Net Sales]]</f>
        <v>0.26173543523277493</v>
      </c>
      <c r="V1071">
        <f>YEAR(Sales_Data[[#This Row],[Order_Date]])</f>
        <v>2025</v>
      </c>
      <c r="W1071" t="str">
        <f>TEXT(Sales_Data[[#This Row],[Order_Date]],"mmm")</f>
        <v>Apr</v>
      </c>
      <c r="X1071">
        <f>MONTH(Sales_Data[[#This Row],[Order_Date]])</f>
        <v>4</v>
      </c>
      <c r="Y1071" t="str">
        <f>"Q"&amp;ROUNDUP(MONTH(Sales_Data[[#This Row],[Order_Date]])/3,0)</f>
        <v>Q2</v>
      </c>
    </row>
    <row r="1072" spans="1:25" x14ac:dyDescent="0.3">
      <c r="A1072" t="s">
        <v>2091</v>
      </c>
      <c r="B1072" s="1">
        <v>45761</v>
      </c>
      <c r="C1072" t="s">
        <v>2092</v>
      </c>
      <c r="D1072" t="s">
        <v>47</v>
      </c>
      <c r="E1072" t="s">
        <v>30</v>
      </c>
      <c r="F1072" t="s">
        <v>156</v>
      </c>
      <c r="G1072" t="s">
        <v>41</v>
      </c>
      <c r="H1072" t="s">
        <v>42</v>
      </c>
      <c r="I1072" t="s">
        <v>43</v>
      </c>
      <c r="J1072">
        <v>1</v>
      </c>
      <c r="K1072">
        <v>4364.01</v>
      </c>
      <c r="L1072">
        <v>0.2</v>
      </c>
      <c r="M1072">
        <v>2690.54</v>
      </c>
      <c r="N1072" t="s">
        <v>52</v>
      </c>
      <c r="O1072" t="s">
        <v>35</v>
      </c>
      <c r="P1072" t="s">
        <v>44</v>
      </c>
      <c r="Q1072">
        <f>Sales_Data[[#This Row],[Quantity]]*Sales_Data[[#This Row],[Unit_Price]]</f>
        <v>4364.01</v>
      </c>
      <c r="R1072">
        <f>Sales_Data[[#This Row],[Gross_Sales]]*Sales_Data[[#This Row],[Discount]]</f>
        <v>872.80200000000013</v>
      </c>
      <c r="S1072">
        <f>Sales_Data[[#This Row],[Gross_Sales]]-Sales_Data[[#This Row],[Discount_Amount]]</f>
        <v>3491.2080000000001</v>
      </c>
      <c r="T1072">
        <f>Sales_Data[[#This Row],[Net Sales]]-Sales_Data[[#This Row],[Cost]]</f>
        <v>800.66800000000012</v>
      </c>
      <c r="U1072" s="2">
        <f>Sales_Data[[#This Row],[Profit]]/Sales_Data[[#This Row],[Net Sales]]</f>
        <v>0.22933838373422613</v>
      </c>
      <c r="V1072">
        <f>YEAR(Sales_Data[[#This Row],[Order_Date]])</f>
        <v>2025</v>
      </c>
      <c r="W1072" t="str">
        <f>TEXT(Sales_Data[[#This Row],[Order_Date]],"mmm")</f>
        <v>Apr</v>
      </c>
      <c r="X1072">
        <f>MONTH(Sales_Data[[#This Row],[Order_Date]])</f>
        <v>4</v>
      </c>
      <c r="Y1072" t="str">
        <f>"Q"&amp;ROUNDUP(MONTH(Sales_Data[[#This Row],[Order_Date]])/3,0)</f>
        <v>Q2</v>
      </c>
    </row>
    <row r="1073" spans="1:25" x14ac:dyDescent="0.3">
      <c r="A1073" t="s">
        <v>2093</v>
      </c>
      <c r="B1073" s="1">
        <v>45696</v>
      </c>
      <c r="C1073" t="s">
        <v>2094</v>
      </c>
      <c r="D1073" t="s">
        <v>274</v>
      </c>
      <c r="E1073" t="s">
        <v>48</v>
      </c>
      <c r="F1073" t="s">
        <v>132</v>
      </c>
      <c r="G1073" t="s">
        <v>75</v>
      </c>
      <c r="H1073" t="s">
        <v>185</v>
      </c>
      <c r="I1073" t="s">
        <v>261</v>
      </c>
      <c r="J1073">
        <v>2</v>
      </c>
      <c r="K1073">
        <v>38720.550000000003</v>
      </c>
      <c r="L1073">
        <v>0</v>
      </c>
      <c r="M1073">
        <v>66283.679999999993</v>
      </c>
      <c r="N1073" t="s">
        <v>70</v>
      </c>
      <c r="O1073" t="s">
        <v>35</v>
      </c>
      <c r="P1073" t="s">
        <v>26</v>
      </c>
      <c r="Q1073">
        <f>Sales_Data[[#This Row],[Quantity]]*Sales_Data[[#This Row],[Unit_Price]]</f>
        <v>77441.100000000006</v>
      </c>
      <c r="R1073">
        <f>Sales_Data[[#This Row],[Gross_Sales]]*Sales_Data[[#This Row],[Discount]]</f>
        <v>0</v>
      </c>
      <c r="S1073">
        <f>Sales_Data[[#This Row],[Gross_Sales]]-Sales_Data[[#This Row],[Discount_Amount]]</f>
        <v>77441.100000000006</v>
      </c>
      <c r="T1073">
        <f>Sales_Data[[#This Row],[Net Sales]]-Sales_Data[[#This Row],[Cost]]</f>
        <v>11157.420000000013</v>
      </c>
      <c r="U1073" s="2">
        <f>Sales_Data[[#This Row],[Profit]]/Sales_Data[[#This Row],[Net Sales]]</f>
        <v>0.14407620759519185</v>
      </c>
      <c r="V1073">
        <f>YEAR(Sales_Data[[#This Row],[Order_Date]])</f>
        <v>2025</v>
      </c>
      <c r="W1073" t="str">
        <f>TEXT(Sales_Data[[#This Row],[Order_Date]],"mmm")</f>
        <v>Feb</v>
      </c>
      <c r="X1073">
        <f>MONTH(Sales_Data[[#This Row],[Order_Date]])</f>
        <v>2</v>
      </c>
      <c r="Y1073" t="str">
        <f>"Q"&amp;ROUNDUP(MONTH(Sales_Data[[#This Row],[Order_Date]])/3,0)</f>
        <v>Q1</v>
      </c>
    </row>
    <row r="1074" spans="1:25" x14ac:dyDescent="0.3">
      <c r="A1074" t="s">
        <v>2095</v>
      </c>
      <c r="B1074" s="1">
        <v>45855</v>
      </c>
      <c r="C1074" t="s">
        <v>1691</v>
      </c>
      <c r="D1074" t="s">
        <v>86</v>
      </c>
      <c r="E1074" t="s">
        <v>39</v>
      </c>
      <c r="F1074" t="s">
        <v>40</v>
      </c>
      <c r="G1074" t="s">
        <v>67</v>
      </c>
      <c r="H1074" t="s">
        <v>88</v>
      </c>
      <c r="I1074" t="s">
        <v>89</v>
      </c>
      <c r="J1074">
        <v>1</v>
      </c>
      <c r="K1074">
        <v>6634.12</v>
      </c>
      <c r="L1074">
        <v>0</v>
      </c>
      <c r="M1074">
        <v>5810.93</v>
      </c>
      <c r="N1074" t="s">
        <v>24</v>
      </c>
      <c r="O1074" t="s">
        <v>25</v>
      </c>
      <c r="P1074" t="s">
        <v>71</v>
      </c>
      <c r="Q1074">
        <f>Sales_Data[[#This Row],[Quantity]]*Sales_Data[[#This Row],[Unit_Price]]</f>
        <v>6634.12</v>
      </c>
      <c r="R1074">
        <f>Sales_Data[[#This Row],[Gross_Sales]]*Sales_Data[[#This Row],[Discount]]</f>
        <v>0</v>
      </c>
      <c r="S1074">
        <f>Sales_Data[[#This Row],[Gross_Sales]]-Sales_Data[[#This Row],[Discount_Amount]]</f>
        <v>6634.12</v>
      </c>
      <c r="T1074">
        <f>Sales_Data[[#This Row],[Net Sales]]-Sales_Data[[#This Row],[Cost]]</f>
        <v>823.1899999999996</v>
      </c>
      <c r="U1074" s="2">
        <f>Sales_Data[[#This Row],[Profit]]/Sales_Data[[#This Row],[Net Sales]]</f>
        <v>0.12408427945228601</v>
      </c>
      <c r="V1074">
        <f>YEAR(Sales_Data[[#This Row],[Order_Date]])</f>
        <v>2025</v>
      </c>
      <c r="W1074" t="str">
        <f>TEXT(Sales_Data[[#This Row],[Order_Date]],"mmm")</f>
        <v>Jul</v>
      </c>
      <c r="X1074">
        <f>MONTH(Sales_Data[[#This Row],[Order_Date]])</f>
        <v>7</v>
      </c>
      <c r="Y1074" t="str">
        <f>"Q"&amp;ROUNDUP(MONTH(Sales_Data[[#This Row],[Order_Date]])/3,0)</f>
        <v>Q3</v>
      </c>
    </row>
    <row r="1075" spans="1:25" x14ac:dyDescent="0.3">
      <c r="A1075" t="s">
        <v>2096</v>
      </c>
      <c r="B1075" s="1">
        <v>45791</v>
      </c>
      <c r="C1075" t="s">
        <v>1045</v>
      </c>
      <c r="D1075" t="s">
        <v>327</v>
      </c>
      <c r="E1075" t="s">
        <v>119</v>
      </c>
      <c r="F1075" t="s">
        <v>538</v>
      </c>
      <c r="G1075" t="s">
        <v>41</v>
      </c>
      <c r="H1075" t="s">
        <v>171</v>
      </c>
      <c r="I1075" t="s">
        <v>191</v>
      </c>
      <c r="J1075">
        <v>2</v>
      </c>
      <c r="K1075">
        <v>5384.07</v>
      </c>
      <c r="L1075">
        <v>0.1</v>
      </c>
      <c r="M1075">
        <v>6441.07</v>
      </c>
      <c r="N1075" t="s">
        <v>24</v>
      </c>
      <c r="O1075" t="s">
        <v>53</v>
      </c>
      <c r="P1075" t="s">
        <v>71</v>
      </c>
      <c r="Q1075">
        <f>Sales_Data[[#This Row],[Quantity]]*Sales_Data[[#This Row],[Unit_Price]]</f>
        <v>10768.14</v>
      </c>
      <c r="R1075">
        <f>Sales_Data[[#This Row],[Gross_Sales]]*Sales_Data[[#This Row],[Discount]]</f>
        <v>1076.8140000000001</v>
      </c>
      <c r="S1075">
        <f>Sales_Data[[#This Row],[Gross_Sales]]-Sales_Data[[#This Row],[Discount_Amount]]</f>
        <v>9691.3259999999991</v>
      </c>
      <c r="T1075">
        <f>Sales_Data[[#This Row],[Net Sales]]-Sales_Data[[#This Row],[Cost]]</f>
        <v>3250.2559999999994</v>
      </c>
      <c r="U1075" s="2">
        <f>Sales_Data[[#This Row],[Profit]]/Sales_Data[[#This Row],[Net Sales]]</f>
        <v>0.33537784200015558</v>
      </c>
      <c r="V1075">
        <f>YEAR(Sales_Data[[#This Row],[Order_Date]])</f>
        <v>2025</v>
      </c>
      <c r="W1075" t="str">
        <f>TEXT(Sales_Data[[#This Row],[Order_Date]],"mmm")</f>
        <v>May</v>
      </c>
      <c r="X1075">
        <f>MONTH(Sales_Data[[#This Row],[Order_Date]])</f>
        <v>5</v>
      </c>
      <c r="Y1075" t="str">
        <f>"Q"&amp;ROUNDUP(MONTH(Sales_Data[[#This Row],[Order_Date]])/3,0)</f>
        <v>Q2</v>
      </c>
    </row>
    <row r="1076" spans="1:25" x14ac:dyDescent="0.3">
      <c r="A1076" t="s">
        <v>2097</v>
      </c>
      <c r="B1076" s="1">
        <v>45724</v>
      </c>
      <c r="C1076" t="s">
        <v>2098</v>
      </c>
      <c r="D1076" t="s">
        <v>347</v>
      </c>
      <c r="E1076" t="s">
        <v>19</v>
      </c>
      <c r="F1076" t="s">
        <v>20</v>
      </c>
      <c r="G1076" t="s">
        <v>67</v>
      </c>
      <c r="H1076" t="s">
        <v>133</v>
      </c>
      <c r="I1076" t="s">
        <v>134</v>
      </c>
      <c r="J1076">
        <v>2</v>
      </c>
      <c r="K1076">
        <v>2843.61</v>
      </c>
      <c r="L1076">
        <v>0.05</v>
      </c>
      <c r="M1076">
        <v>4205.26</v>
      </c>
      <c r="N1076" t="s">
        <v>109</v>
      </c>
      <c r="O1076" t="s">
        <v>25</v>
      </c>
      <c r="P1076" t="s">
        <v>44</v>
      </c>
      <c r="Q1076">
        <f>Sales_Data[[#This Row],[Quantity]]*Sales_Data[[#This Row],[Unit_Price]]</f>
        <v>5687.22</v>
      </c>
      <c r="R1076">
        <f>Sales_Data[[#This Row],[Gross_Sales]]*Sales_Data[[#This Row],[Discount]]</f>
        <v>284.36100000000005</v>
      </c>
      <c r="S1076">
        <f>Sales_Data[[#This Row],[Gross_Sales]]-Sales_Data[[#This Row],[Discount_Amount]]</f>
        <v>5402.8590000000004</v>
      </c>
      <c r="T1076">
        <f>Sales_Data[[#This Row],[Net Sales]]-Sales_Data[[#This Row],[Cost]]</f>
        <v>1197.5990000000002</v>
      </c>
      <c r="U1076" s="2">
        <f>Sales_Data[[#This Row],[Profit]]/Sales_Data[[#This Row],[Net Sales]]</f>
        <v>0.22166023581218761</v>
      </c>
      <c r="V1076">
        <f>YEAR(Sales_Data[[#This Row],[Order_Date]])</f>
        <v>2025</v>
      </c>
      <c r="W1076" t="str">
        <f>TEXT(Sales_Data[[#This Row],[Order_Date]],"mmm")</f>
        <v>Mar</v>
      </c>
      <c r="X1076">
        <f>MONTH(Sales_Data[[#This Row],[Order_Date]])</f>
        <v>3</v>
      </c>
      <c r="Y1076" t="str">
        <f>"Q"&amp;ROUNDUP(MONTH(Sales_Data[[#This Row],[Order_Date]])/3,0)</f>
        <v>Q1</v>
      </c>
    </row>
    <row r="1077" spans="1:25" x14ac:dyDescent="0.3">
      <c r="A1077" t="s">
        <v>2099</v>
      </c>
      <c r="B1077" s="1">
        <v>45836</v>
      </c>
      <c r="C1077" t="s">
        <v>2100</v>
      </c>
      <c r="D1077" t="s">
        <v>175</v>
      </c>
      <c r="E1077" t="s">
        <v>48</v>
      </c>
      <c r="F1077" t="s">
        <v>152</v>
      </c>
      <c r="G1077" t="s">
        <v>41</v>
      </c>
      <c r="H1077" t="s">
        <v>171</v>
      </c>
      <c r="I1077" t="s">
        <v>191</v>
      </c>
      <c r="J1077">
        <v>3</v>
      </c>
      <c r="K1077">
        <v>12350.27</v>
      </c>
      <c r="L1077">
        <v>0.1</v>
      </c>
      <c r="M1077">
        <v>26681.4</v>
      </c>
      <c r="N1077" t="s">
        <v>52</v>
      </c>
      <c r="O1077" t="s">
        <v>35</v>
      </c>
      <c r="P1077" t="s">
        <v>71</v>
      </c>
      <c r="Q1077">
        <f>Sales_Data[[#This Row],[Quantity]]*Sales_Data[[#This Row],[Unit_Price]]</f>
        <v>37050.81</v>
      </c>
      <c r="R1077">
        <f>Sales_Data[[#This Row],[Gross_Sales]]*Sales_Data[[#This Row],[Discount]]</f>
        <v>3705.0810000000001</v>
      </c>
      <c r="S1077">
        <f>Sales_Data[[#This Row],[Gross_Sales]]-Sales_Data[[#This Row],[Discount_Amount]]</f>
        <v>33345.728999999999</v>
      </c>
      <c r="T1077">
        <f>Sales_Data[[#This Row],[Net Sales]]-Sales_Data[[#This Row],[Cost]]</f>
        <v>6664.3289999999979</v>
      </c>
      <c r="U1077" s="2">
        <f>Sales_Data[[#This Row],[Profit]]/Sales_Data[[#This Row],[Net Sales]]</f>
        <v>0.19985554971672678</v>
      </c>
      <c r="V1077">
        <f>YEAR(Sales_Data[[#This Row],[Order_Date]])</f>
        <v>2025</v>
      </c>
      <c r="W1077" t="str">
        <f>TEXT(Sales_Data[[#This Row],[Order_Date]],"mmm")</f>
        <v>Jun</v>
      </c>
      <c r="X1077">
        <f>MONTH(Sales_Data[[#This Row],[Order_Date]])</f>
        <v>6</v>
      </c>
      <c r="Y1077" t="str">
        <f>"Q"&amp;ROUNDUP(MONTH(Sales_Data[[#This Row],[Order_Date]])/3,0)</f>
        <v>Q2</v>
      </c>
    </row>
    <row r="1078" spans="1:25" x14ac:dyDescent="0.3">
      <c r="A1078" t="s">
        <v>2101</v>
      </c>
      <c r="B1078" s="1">
        <v>45699</v>
      </c>
      <c r="C1078" t="s">
        <v>602</v>
      </c>
      <c r="D1078" t="s">
        <v>180</v>
      </c>
      <c r="E1078" t="s">
        <v>48</v>
      </c>
      <c r="F1078" t="s">
        <v>132</v>
      </c>
      <c r="G1078" t="s">
        <v>75</v>
      </c>
      <c r="H1078" t="s">
        <v>114</v>
      </c>
      <c r="I1078" t="s">
        <v>206</v>
      </c>
      <c r="J1078">
        <v>1</v>
      </c>
      <c r="K1078">
        <v>64306.2</v>
      </c>
      <c r="L1078">
        <v>0.15</v>
      </c>
      <c r="M1078">
        <v>43953.65</v>
      </c>
      <c r="N1078" t="s">
        <v>70</v>
      </c>
      <c r="O1078" t="s">
        <v>35</v>
      </c>
      <c r="P1078" t="s">
        <v>71</v>
      </c>
      <c r="Q1078">
        <f>Sales_Data[[#This Row],[Quantity]]*Sales_Data[[#This Row],[Unit_Price]]</f>
        <v>64306.2</v>
      </c>
      <c r="R1078">
        <f>Sales_Data[[#This Row],[Gross_Sales]]*Sales_Data[[#This Row],[Discount]]</f>
        <v>9645.9299999999985</v>
      </c>
      <c r="S1078">
        <f>Sales_Data[[#This Row],[Gross_Sales]]-Sales_Data[[#This Row],[Discount_Amount]]</f>
        <v>54660.27</v>
      </c>
      <c r="T1078">
        <f>Sales_Data[[#This Row],[Net Sales]]-Sales_Data[[#This Row],[Cost]]</f>
        <v>10706.619999999995</v>
      </c>
      <c r="U1078" s="2">
        <f>Sales_Data[[#This Row],[Profit]]/Sales_Data[[#This Row],[Net Sales]]</f>
        <v>0.19587572472657006</v>
      </c>
      <c r="V1078">
        <f>YEAR(Sales_Data[[#This Row],[Order_Date]])</f>
        <v>2025</v>
      </c>
      <c r="W1078" t="str">
        <f>TEXT(Sales_Data[[#This Row],[Order_Date]],"mmm")</f>
        <v>Feb</v>
      </c>
      <c r="X1078">
        <f>MONTH(Sales_Data[[#This Row],[Order_Date]])</f>
        <v>2</v>
      </c>
      <c r="Y1078" t="str">
        <f>"Q"&amp;ROUNDUP(MONTH(Sales_Data[[#This Row],[Order_Date]])/3,0)</f>
        <v>Q1</v>
      </c>
    </row>
    <row r="1079" spans="1:25" x14ac:dyDescent="0.3">
      <c r="A1079" t="s">
        <v>2102</v>
      </c>
      <c r="B1079" s="1">
        <v>45672</v>
      </c>
      <c r="C1079" t="s">
        <v>2103</v>
      </c>
      <c r="D1079" t="s">
        <v>504</v>
      </c>
      <c r="E1079" t="s">
        <v>19</v>
      </c>
      <c r="F1079" t="s">
        <v>81</v>
      </c>
      <c r="G1079" t="s">
        <v>32</v>
      </c>
      <c r="H1079" t="s">
        <v>33</v>
      </c>
      <c r="I1079" t="s">
        <v>34</v>
      </c>
      <c r="J1079">
        <v>1</v>
      </c>
      <c r="K1079">
        <v>13252.28</v>
      </c>
      <c r="L1079">
        <v>0.05</v>
      </c>
      <c r="M1079">
        <v>8493.7999999999993</v>
      </c>
      <c r="N1079" t="s">
        <v>70</v>
      </c>
      <c r="O1079" t="s">
        <v>35</v>
      </c>
      <c r="P1079" t="s">
        <v>71</v>
      </c>
      <c r="Q1079">
        <f>Sales_Data[[#This Row],[Quantity]]*Sales_Data[[#This Row],[Unit_Price]]</f>
        <v>13252.28</v>
      </c>
      <c r="R1079">
        <f>Sales_Data[[#This Row],[Gross_Sales]]*Sales_Data[[#This Row],[Discount]]</f>
        <v>662.61400000000003</v>
      </c>
      <c r="S1079">
        <f>Sales_Data[[#This Row],[Gross_Sales]]-Sales_Data[[#This Row],[Discount_Amount]]</f>
        <v>12589.666000000001</v>
      </c>
      <c r="T1079">
        <f>Sales_Data[[#This Row],[Net Sales]]-Sales_Data[[#This Row],[Cost]]</f>
        <v>4095.8660000000018</v>
      </c>
      <c r="U1079" s="2">
        <f>Sales_Data[[#This Row],[Profit]]/Sales_Data[[#This Row],[Net Sales]]</f>
        <v>0.32533555695599881</v>
      </c>
      <c r="V1079">
        <f>YEAR(Sales_Data[[#This Row],[Order_Date]])</f>
        <v>2025</v>
      </c>
      <c r="W1079" t="str">
        <f>TEXT(Sales_Data[[#This Row],[Order_Date]],"mmm")</f>
        <v>Jan</v>
      </c>
      <c r="X1079">
        <f>MONTH(Sales_Data[[#This Row],[Order_Date]])</f>
        <v>1</v>
      </c>
      <c r="Y1079" t="str">
        <f>"Q"&amp;ROUNDUP(MONTH(Sales_Data[[#This Row],[Order_Date]])/3,0)</f>
        <v>Q1</v>
      </c>
    </row>
    <row r="1080" spans="1:25" x14ac:dyDescent="0.3">
      <c r="A1080" t="s">
        <v>2104</v>
      </c>
      <c r="B1080" s="1">
        <v>45768</v>
      </c>
      <c r="C1080" t="s">
        <v>2105</v>
      </c>
      <c r="D1080" t="s">
        <v>457</v>
      </c>
      <c r="E1080" t="s">
        <v>48</v>
      </c>
      <c r="F1080" t="s">
        <v>152</v>
      </c>
      <c r="G1080" t="s">
        <v>21</v>
      </c>
      <c r="H1080" t="s">
        <v>22</v>
      </c>
      <c r="I1080" t="s">
        <v>62</v>
      </c>
      <c r="J1080">
        <v>1</v>
      </c>
      <c r="K1080">
        <v>4629.2</v>
      </c>
      <c r="L1080">
        <v>0.1</v>
      </c>
      <c r="M1080">
        <v>2658.94</v>
      </c>
      <c r="N1080" t="s">
        <v>70</v>
      </c>
      <c r="O1080" t="s">
        <v>35</v>
      </c>
      <c r="P1080" t="s">
        <v>71</v>
      </c>
      <c r="Q1080">
        <f>Sales_Data[[#This Row],[Quantity]]*Sales_Data[[#This Row],[Unit_Price]]</f>
        <v>4629.2</v>
      </c>
      <c r="R1080">
        <f>Sales_Data[[#This Row],[Gross_Sales]]*Sales_Data[[#This Row],[Discount]]</f>
        <v>462.92</v>
      </c>
      <c r="S1080">
        <f>Sales_Data[[#This Row],[Gross_Sales]]-Sales_Data[[#This Row],[Discount_Amount]]</f>
        <v>4166.28</v>
      </c>
      <c r="T1080">
        <f>Sales_Data[[#This Row],[Net Sales]]-Sales_Data[[#This Row],[Cost]]</f>
        <v>1507.3399999999997</v>
      </c>
      <c r="U1080" s="2">
        <f>Sales_Data[[#This Row],[Profit]]/Sales_Data[[#This Row],[Net Sales]]</f>
        <v>0.36179517459220212</v>
      </c>
      <c r="V1080">
        <f>YEAR(Sales_Data[[#This Row],[Order_Date]])</f>
        <v>2025</v>
      </c>
      <c r="W1080" t="str">
        <f>TEXT(Sales_Data[[#This Row],[Order_Date]],"mmm")</f>
        <v>Apr</v>
      </c>
      <c r="X1080">
        <f>MONTH(Sales_Data[[#This Row],[Order_Date]])</f>
        <v>4</v>
      </c>
      <c r="Y1080" t="str">
        <f>"Q"&amp;ROUNDUP(MONTH(Sales_Data[[#This Row],[Order_Date]])/3,0)</f>
        <v>Q2</v>
      </c>
    </row>
    <row r="1081" spans="1:25" x14ac:dyDescent="0.3">
      <c r="A1081" t="s">
        <v>2106</v>
      </c>
      <c r="B1081" s="1">
        <v>45814</v>
      </c>
      <c r="C1081" t="s">
        <v>418</v>
      </c>
      <c r="D1081" t="s">
        <v>125</v>
      </c>
      <c r="E1081" t="s">
        <v>39</v>
      </c>
      <c r="F1081" t="s">
        <v>202</v>
      </c>
      <c r="G1081" t="s">
        <v>32</v>
      </c>
      <c r="H1081" t="s">
        <v>33</v>
      </c>
      <c r="I1081" t="s">
        <v>161</v>
      </c>
      <c r="J1081">
        <v>1</v>
      </c>
      <c r="K1081">
        <v>5044.95</v>
      </c>
      <c r="L1081">
        <v>0.1</v>
      </c>
      <c r="M1081">
        <v>3259.24</v>
      </c>
      <c r="N1081" t="s">
        <v>52</v>
      </c>
      <c r="O1081" t="s">
        <v>35</v>
      </c>
      <c r="P1081" t="s">
        <v>44</v>
      </c>
      <c r="Q1081">
        <f>Sales_Data[[#This Row],[Quantity]]*Sales_Data[[#This Row],[Unit_Price]]</f>
        <v>5044.95</v>
      </c>
      <c r="R1081">
        <f>Sales_Data[[#This Row],[Gross_Sales]]*Sales_Data[[#This Row],[Discount]]</f>
        <v>504.495</v>
      </c>
      <c r="S1081">
        <f>Sales_Data[[#This Row],[Gross_Sales]]-Sales_Data[[#This Row],[Discount_Amount]]</f>
        <v>4540.4549999999999</v>
      </c>
      <c r="T1081">
        <f>Sales_Data[[#This Row],[Net Sales]]-Sales_Data[[#This Row],[Cost]]</f>
        <v>1281.2150000000001</v>
      </c>
      <c r="U1081" s="2">
        <f>Sales_Data[[#This Row],[Profit]]/Sales_Data[[#This Row],[Net Sales]]</f>
        <v>0.2821776672161711</v>
      </c>
      <c r="V1081">
        <f>YEAR(Sales_Data[[#This Row],[Order_Date]])</f>
        <v>2025</v>
      </c>
      <c r="W1081" t="str">
        <f>TEXT(Sales_Data[[#This Row],[Order_Date]],"mmm")</f>
        <v>Jun</v>
      </c>
      <c r="X1081">
        <f>MONTH(Sales_Data[[#This Row],[Order_Date]])</f>
        <v>6</v>
      </c>
      <c r="Y1081" t="str">
        <f>"Q"&amp;ROUNDUP(MONTH(Sales_Data[[#This Row],[Order_Date]])/3,0)</f>
        <v>Q2</v>
      </c>
    </row>
    <row r="1082" spans="1:25" x14ac:dyDescent="0.3">
      <c r="A1082" t="s">
        <v>2107</v>
      </c>
      <c r="B1082" s="1">
        <v>45946</v>
      </c>
      <c r="C1082" t="s">
        <v>2108</v>
      </c>
      <c r="D1082" t="s">
        <v>728</v>
      </c>
      <c r="E1082" t="s">
        <v>39</v>
      </c>
      <c r="F1082" t="s">
        <v>40</v>
      </c>
      <c r="G1082" t="s">
        <v>41</v>
      </c>
      <c r="H1082" t="s">
        <v>147</v>
      </c>
      <c r="I1082" t="s">
        <v>369</v>
      </c>
      <c r="J1082">
        <v>2</v>
      </c>
      <c r="K1082">
        <v>3120.34</v>
      </c>
      <c r="L1082">
        <v>0.15</v>
      </c>
      <c r="M1082">
        <v>4408.24</v>
      </c>
      <c r="N1082" t="s">
        <v>52</v>
      </c>
      <c r="O1082" t="s">
        <v>35</v>
      </c>
      <c r="P1082" t="s">
        <v>71</v>
      </c>
      <c r="Q1082">
        <f>Sales_Data[[#This Row],[Quantity]]*Sales_Data[[#This Row],[Unit_Price]]</f>
        <v>6240.68</v>
      </c>
      <c r="R1082">
        <f>Sales_Data[[#This Row],[Gross_Sales]]*Sales_Data[[#This Row],[Discount]]</f>
        <v>936.10199999999998</v>
      </c>
      <c r="S1082">
        <f>Sales_Data[[#This Row],[Gross_Sales]]-Sales_Data[[#This Row],[Discount_Amount]]</f>
        <v>5304.5780000000004</v>
      </c>
      <c r="T1082">
        <f>Sales_Data[[#This Row],[Net Sales]]-Sales_Data[[#This Row],[Cost]]</f>
        <v>896.33800000000065</v>
      </c>
      <c r="U1082" s="2">
        <f>Sales_Data[[#This Row],[Profit]]/Sales_Data[[#This Row],[Net Sales]]</f>
        <v>0.16897442171648727</v>
      </c>
      <c r="V1082">
        <f>YEAR(Sales_Data[[#This Row],[Order_Date]])</f>
        <v>2025</v>
      </c>
      <c r="W1082" t="str">
        <f>TEXT(Sales_Data[[#This Row],[Order_Date]],"mmm")</f>
        <v>Oct</v>
      </c>
      <c r="X1082">
        <f>MONTH(Sales_Data[[#This Row],[Order_Date]])</f>
        <v>10</v>
      </c>
      <c r="Y1082" t="str">
        <f>"Q"&amp;ROUNDUP(MONTH(Sales_Data[[#This Row],[Order_Date]])/3,0)</f>
        <v>Q4</v>
      </c>
    </row>
    <row r="1083" spans="1:25" x14ac:dyDescent="0.3">
      <c r="A1083" t="s">
        <v>2109</v>
      </c>
      <c r="B1083" s="1">
        <v>45888</v>
      </c>
      <c r="C1083" t="s">
        <v>2110</v>
      </c>
      <c r="D1083" t="s">
        <v>18</v>
      </c>
      <c r="E1083" t="s">
        <v>48</v>
      </c>
      <c r="F1083" t="s">
        <v>164</v>
      </c>
      <c r="G1083" t="s">
        <v>75</v>
      </c>
      <c r="H1083" t="s">
        <v>256</v>
      </c>
      <c r="I1083" t="s">
        <v>334</v>
      </c>
      <c r="J1083">
        <v>1</v>
      </c>
      <c r="K1083">
        <v>21007.73</v>
      </c>
      <c r="L1083">
        <v>0.05</v>
      </c>
      <c r="M1083">
        <v>17410.099999999999</v>
      </c>
      <c r="N1083" t="s">
        <v>52</v>
      </c>
      <c r="O1083" t="s">
        <v>25</v>
      </c>
      <c r="P1083" t="s">
        <v>44</v>
      </c>
      <c r="Q1083">
        <f>Sales_Data[[#This Row],[Quantity]]*Sales_Data[[#This Row],[Unit_Price]]</f>
        <v>21007.73</v>
      </c>
      <c r="R1083">
        <f>Sales_Data[[#This Row],[Gross_Sales]]*Sales_Data[[#This Row],[Discount]]</f>
        <v>1050.3865000000001</v>
      </c>
      <c r="S1083">
        <f>Sales_Data[[#This Row],[Gross_Sales]]-Sales_Data[[#This Row],[Discount_Amount]]</f>
        <v>19957.343499999999</v>
      </c>
      <c r="T1083">
        <f>Sales_Data[[#This Row],[Net Sales]]-Sales_Data[[#This Row],[Cost]]</f>
        <v>2547.2435000000005</v>
      </c>
      <c r="U1083" s="2">
        <f>Sales_Data[[#This Row],[Profit]]/Sales_Data[[#This Row],[Net Sales]]</f>
        <v>0.12763439683242414</v>
      </c>
      <c r="V1083">
        <f>YEAR(Sales_Data[[#This Row],[Order_Date]])</f>
        <v>2025</v>
      </c>
      <c r="W1083" t="str">
        <f>TEXT(Sales_Data[[#This Row],[Order_Date]],"mmm")</f>
        <v>Aug</v>
      </c>
      <c r="X1083">
        <f>MONTH(Sales_Data[[#This Row],[Order_Date]])</f>
        <v>8</v>
      </c>
      <c r="Y1083" t="str">
        <f>"Q"&amp;ROUNDUP(MONTH(Sales_Data[[#This Row],[Order_Date]])/3,0)</f>
        <v>Q3</v>
      </c>
    </row>
    <row r="1084" spans="1:25" x14ac:dyDescent="0.3">
      <c r="A1084" t="s">
        <v>2111</v>
      </c>
      <c r="B1084" s="1">
        <v>45814</v>
      </c>
      <c r="C1084" t="s">
        <v>1275</v>
      </c>
      <c r="D1084" t="s">
        <v>1650</v>
      </c>
      <c r="E1084" t="s">
        <v>119</v>
      </c>
      <c r="F1084" t="s">
        <v>249</v>
      </c>
      <c r="G1084" t="s">
        <v>67</v>
      </c>
      <c r="H1084" t="s">
        <v>133</v>
      </c>
      <c r="I1084" t="s">
        <v>138</v>
      </c>
      <c r="J1084">
        <v>1</v>
      </c>
      <c r="K1084">
        <v>1809.52</v>
      </c>
      <c r="L1084">
        <v>0</v>
      </c>
      <c r="M1084">
        <v>1331.09</v>
      </c>
      <c r="N1084" t="s">
        <v>24</v>
      </c>
      <c r="O1084" t="s">
        <v>35</v>
      </c>
      <c r="P1084" t="s">
        <v>71</v>
      </c>
      <c r="Q1084">
        <f>Sales_Data[[#This Row],[Quantity]]*Sales_Data[[#This Row],[Unit_Price]]</f>
        <v>1809.52</v>
      </c>
      <c r="R1084">
        <f>Sales_Data[[#This Row],[Gross_Sales]]*Sales_Data[[#This Row],[Discount]]</f>
        <v>0</v>
      </c>
      <c r="S1084">
        <f>Sales_Data[[#This Row],[Gross_Sales]]-Sales_Data[[#This Row],[Discount_Amount]]</f>
        <v>1809.52</v>
      </c>
      <c r="T1084">
        <f>Sales_Data[[#This Row],[Net Sales]]-Sales_Data[[#This Row],[Cost]]</f>
        <v>478.43000000000006</v>
      </c>
      <c r="U1084" s="2">
        <f>Sales_Data[[#This Row],[Profit]]/Sales_Data[[#This Row],[Net Sales]]</f>
        <v>0.26439608293912203</v>
      </c>
      <c r="V1084">
        <f>YEAR(Sales_Data[[#This Row],[Order_Date]])</f>
        <v>2025</v>
      </c>
      <c r="W1084" t="str">
        <f>TEXT(Sales_Data[[#This Row],[Order_Date]],"mmm")</f>
        <v>Jun</v>
      </c>
      <c r="X1084">
        <f>MONTH(Sales_Data[[#This Row],[Order_Date]])</f>
        <v>6</v>
      </c>
      <c r="Y1084" t="str">
        <f>"Q"&amp;ROUNDUP(MONTH(Sales_Data[[#This Row],[Order_Date]])/3,0)</f>
        <v>Q2</v>
      </c>
    </row>
    <row r="1085" spans="1:25" x14ac:dyDescent="0.3">
      <c r="A1085" t="s">
        <v>2112</v>
      </c>
      <c r="B1085" s="1">
        <v>45695</v>
      </c>
      <c r="C1085" t="s">
        <v>2113</v>
      </c>
      <c r="D1085" t="s">
        <v>359</v>
      </c>
      <c r="E1085" t="s">
        <v>19</v>
      </c>
      <c r="F1085" t="s">
        <v>66</v>
      </c>
      <c r="G1085" t="s">
        <v>32</v>
      </c>
      <c r="H1085" t="s">
        <v>33</v>
      </c>
      <c r="I1085" t="s">
        <v>161</v>
      </c>
      <c r="J1085">
        <v>3</v>
      </c>
      <c r="K1085">
        <v>15230.34</v>
      </c>
      <c r="L1085">
        <v>0.1</v>
      </c>
      <c r="M1085">
        <v>35270.089999999997</v>
      </c>
      <c r="N1085" t="s">
        <v>83</v>
      </c>
      <c r="O1085" t="s">
        <v>35</v>
      </c>
      <c r="P1085" t="s">
        <v>44</v>
      </c>
      <c r="Q1085">
        <f>Sales_Data[[#This Row],[Quantity]]*Sales_Data[[#This Row],[Unit_Price]]</f>
        <v>45691.020000000004</v>
      </c>
      <c r="R1085">
        <f>Sales_Data[[#This Row],[Gross_Sales]]*Sales_Data[[#This Row],[Discount]]</f>
        <v>4569.1020000000008</v>
      </c>
      <c r="S1085">
        <f>Sales_Data[[#This Row],[Gross_Sales]]-Sales_Data[[#This Row],[Discount_Amount]]</f>
        <v>41121.918000000005</v>
      </c>
      <c r="T1085">
        <f>Sales_Data[[#This Row],[Net Sales]]-Sales_Data[[#This Row],[Cost]]</f>
        <v>5851.8280000000086</v>
      </c>
      <c r="U1085" s="2">
        <f>Sales_Data[[#This Row],[Profit]]/Sales_Data[[#This Row],[Net Sales]]</f>
        <v>0.1423043545780138</v>
      </c>
      <c r="V1085">
        <f>YEAR(Sales_Data[[#This Row],[Order_Date]])</f>
        <v>2025</v>
      </c>
      <c r="W1085" t="str">
        <f>TEXT(Sales_Data[[#This Row],[Order_Date]],"mmm")</f>
        <v>Feb</v>
      </c>
      <c r="X1085">
        <f>MONTH(Sales_Data[[#This Row],[Order_Date]])</f>
        <v>2</v>
      </c>
      <c r="Y1085" t="str">
        <f>"Q"&amp;ROUNDUP(MONTH(Sales_Data[[#This Row],[Order_Date]])/3,0)</f>
        <v>Q1</v>
      </c>
    </row>
    <row r="1086" spans="1:25" x14ac:dyDescent="0.3">
      <c r="A1086" t="s">
        <v>2114</v>
      </c>
      <c r="B1086" s="1">
        <v>45754</v>
      </c>
      <c r="C1086" t="s">
        <v>684</v>
      </c>
      <c r="D1086" t="s">
        <v>765</v>
      </c>
      <c r="E1086" t="s">
        <v>48</v>
      </c>
      <c r="F1086" t="s">
        <v>126</v>
      </c>
      <c r="G1086" t="s">
        <v>67</v>
      </c>
      <c r="H1086" t="s">
        <v>133</v>
      </c>
      <c r="I1086" t="s">
        <v>134</v>
      </c>
      <c r="J1086">
        <v>2</v>
      </c>
      <c r="K1086">
        <v>5553.93</v>
      </c>
      <c r="L1086">
        <v>0.2</v>
      </c>
      <c r="M1086">
        <v>7178.35</v>
      </c>
      <c r="N1086" t="s">
        <v>70</v>
      </c>
      <c r="O1086" t="s">
        <v>53</v>
      </c>
      <c r="P1086" t="s">
        <v>44</v>
      </c>
      <c r="Q1086">
        <f>Sales_Data[[#This Row],[Quantity]]*Sales_Data[[#This Row],[Unit_Price]]</f>
        <v>11107.86</v>
      </c>
      <c r="R1086">
        <f>Sales_Data[[#This Row],[Gross_Sales]]*Sales_Data[[#This Row],[Discount]]</f>
        <v>2221.5720000000001</v>
      </c>
      <c r="S1086">
        <f>Sales_Data[[#This Row],[Gross_Sales]]-Sales_Data[[#This Row],[Discount_Amount]]</f>
        <v>8886.2880000000005</v>
      </c>
      <c r="T1086">
        <f>Sales_Data[[#This Row],[Net Sales]]-Sales_Data[[#This Row],[Cost]]</f>
        <v>1707.9380000000001</v>
      </c>
      <c r="U1086" s="2">
        <f>Sales_Data[[#This Row],[Profit]]/Sales_Data[[#This Row],[Net Sales]]</f>
        <v>0.19219926250420874</v>
      </c>
      <c r="V1086">
        <f>YEAR(Sales_Data[[#This Row],[Order_Date]])</f>
        <v>2025</v>
      </c>
      <c r="W1086" t="str">
        <f>TEXT(Sales_Data[[#This Row],[Order_Date]],"mmm")</f>
        <v>Apr</v>
      </c>
      <c r="X1086">
        <f>MONTH(Sales_Data[[#This Row],[Order_Date]])</f>
        <v>4</v>
      </c>
      <c r="Y1086" t="str">
        <f>"Q"&amp;ROUNDUP(MONTH(Sales_Data[[#This Row],[Order_Date]])/3,0)</f>
        <v>Q2</v>
      </c>
    </row>
    <row r="1087" spans="1:25" x14ac:dyDescent="0.3">
      <c r="A1087" t="s">
        <v>2115</v>
      </c>
      <c r="B1087" s="1">
        <v>45946</v>
      </c>
      <c r="C1087" t="s">
        <v>640</v>
      </c>
      <c r="D1087" t="s">
        <v>151</v>
      </c>
      <c r="E1087" t="s">
        <v>30</v>
      </c>
      <c r="F1087" t="s">
        <v>101</v>
      </c>
      <c r="G1087" t="s">
        <v>67</v>
      </c>
      <c r="H1087" t="s">
        <v>68</v>
      </c>
      <c r="I1087" t="s">
        <v>69</v>
      </c>
      <c r="J1087">
        <v>1</v>
      </c>
      <c r="K1087">
        <v>1626.72</v>
      </c>
      <c r="L1087">
        <v>0</v>
      </c>
      <c r="M1087">
        <v>1058.47</v>
      </c>
      <c r="N1087" t="s">
        <v>24</v>
      </c>
      <c r="O1087" t="s">
        <v>35</v>
      </c>
      <c r="P1087" t="s">
        <v>44</v>
      </c>
      <c r="Q1087">
        <f>Sales_Data[[#This Row],[Quantity]]*Sales_Data[[#This Row],[Unit_Price]]</f>
        <v>1626.72</v>
      </c>
      <c r="R1087">
        <f>Sales_Data[[#This Row],[Gross_Sales]]*Sales_Data[[#This Row],[Discount]]</f>
        <v>0</v>
      </c>
      <c r="S1087">
        <f>Sales_Data[[#This Row],[Gross_Sales]]-Sales_Data[[#This Row],[Discount_Amount]]</f>
        <v>1626.72</v>
      </c>
      <c r="T1087">
        <f>Sales_Data[[#This Row],[Net Sales]]-Sales_Data[[#This Row],[Cost]]</f>
        <v>568.25</v>
      </c>
      <c r="U1087" s="2">
        <f>Sales_Data[[#This Row],[Profit]]/Sales_Data[[#This Row],[Net Sales]]</f>
        <v>0.34932256319464933</v>
      </c>
      <c r="V1087">
        <f>YEAR(Sales_Data[[#This Row],[Order_Date]])</f>
        <v>2025</v>
      </c>
      <c r="W1087" t="str">
        <f>TEXT(Sales_Data[[#This Row],[Order_Date]],"mmm")</f>
        <v>Oct</v>
      </c>
      <c r="X1087">
        <f>MONTH(Sales_Data[[#This Row],[Order_Date]])</f>
        <v>10</v>
      </c>
      <c r="Y1087" t="str">
        <f>"Q"&amp;ROUNDUP(MONTH(Sales_Data[[#This Row],[Order_Date]])/3,0)</f>
        <v>Q4</v>
      </c>
    </row>
    <row r="1088" spans="1:25" x14ac:dyDescent="0.3">
      <c r="A1088" t="s">
        <v>2116</v>
      </c>
      <c r="B1088" s="1">
        <v>45911</v>
      </c>
      <c r="C1088" t="s">
        <v>1772</v>
      </c>
      <c r="D1088" t="s">
        <v>168</v>
      </c>
      <c r="E1088" t="s">
        <v>30</v>
      </c>
      <c r="F1088" t="s">
        <v>210</v>
      </c>
      <c r="G1088" t="s">
        <v>41</v>
      </c>
      <c r="H1088" t="s">
        <v>147</v>
      </c>
      <c r="I1088" t="s">
        <v>148</v>
      </c>
      <c r="J1088">
        <v>1</v>
      </c>
      <c r="K1088">
        <v>1705.32</v>
      </c>
      <c r="L1088">
        <v>0</v>
      </c>
      <c r="M1088">
        <v>1210.46</v>
      </c>
      <c r="N1088" t="s">
        <v>109</v>
      </c>
      <c r="O1088" t="s">
        <v>53</v>
      </c>
      <c r="P1088" t="s">
        <v>44</v>
      </c>
      <c r="Q1088">
        <f>Sales_Data[[#This Row],[Quantity]]*Sales_Data[[#This Row],[Unit_Price]]</f>
        <v>1705.32</v>
      </c>
      <c r="R1088">
        <f>Sales_Data[[#This Row],[Gross_Sales]]*Sales_Data[[#This Row],[Discount]]</f>
        <v>0</v>
      </c>
      <c r="S1088">
        <f>Sales_Data[[#This Row],[Gross_Sales]]-Sales_Data[[#This Row],[Discount_Amount]]</f>
        <v>1705.32</v>
      </c>
      <c r="T1088">
        <f>Sales_Data[[#This Row],[Net Sales]]-Sales_Data[[#This Row],[Cost]]</f>
        <v>494.8599999999999</v>
      </c>
      <c r="U1088" s="2">
        <f>Sales_Data[[#This Row],[Profit]]/Sales_Data[[#This Row],[Net Sales]]</f>
        <v>0.29018600614547413</v>
      </c>
      <c r="V1088">
        <f>YEAR(Sales_Data[[#This Row],[Order_Date]])</f>
        <v>2025</v>
      </c>
      <c r="W1088" t="str">
        <f>TEXT(Sales_Data[[#This Row],[Order_Date]],"mmm")</f>
        <v>Sep</v>
      </c>
      <c r="X1088">
        <f>MONTH(Sales_Data[[#This Row],[Order_Date]])</f>
        <v>9</v>
      </c>
      <c r="Y1088" t="str">
        <f>"Q"&amp;ROUNDUP(MONTH(Sales_Data[[#This Row],[Order_Date]])/3,0)</f>
        <v>Q3</v>
      </c>
    </row>
    <row r="1089" spans="1:25" x14ac:dyDescent="0.3">
      <c r="A1089" t="s">
        <v>2117</v>
      </c>
      <c r="B1089" s="1">
        <v>45853</v>
      </c>
      <c r="C1089" t="s">
        <v>712</v>
      </c>
      <c r="D1089" t="s">
        <v>283</v>
      </c>
      <c r="E1089" t="s">
        <v>39</v>
      </c>
      <c r="F1089" t="s">
        <v>405</v>
      </c>
      <c r="G1089" t="s">
        <v>67</v>
      </c>
      <c r="H1089" t="s">
        <v>68</v>
      </c>
      <c r="I1089" t="s">
        <v>97</v>
      </c>
      <c r="J1089">
        <v>1</v>
      </c>
      <c r="K1089">
        <v>1461.97</v>
      </c>
      <c r="L1089">
        <v>0.05</v>
      </c>
      <c r="M1089">
        <v>1129.9000000000001</v>
      </c>
      <c r="N1089" t="s">
        <v>109</v>
      </c>
      <c r="O1089" t="s">
        <v>35</v>
      </c>
      <c r="P1089" t="s">
        <v>71</v>
      </c>
      <c r="Q1089">
        <f>Sales_Data[[#This Row],[Quantity]]*Sales_Data[[#This Row],[Unit_Price]]</f>
        <v>1461.97</v>
      </c>
      <c r="R1089">
        <f>Sales_Data[[#This Row],[Gross_Sales]]*Sales_Data[[#This Row],[Discount]]</f>
        <v>73.098500000000001</v>
      </c>
      <c r="S1089">
        <f>Sales_Data[[#This Row],[Gross_Sales]]-Sales_Data[[#This Row],[Discount_Amount]]</f>
        <v>1388.8715</v>
      </c>
      <c r="T1089">
        <f>Sales_Data[[#This Row],[Net Sales]]-Sales_Data[[#This Row],[Cost]]</f>
        <v>258.97149999999988</v>
      </c>
      <c r="U1089" s="2">
        <f>Sales_Data[[#This Row],[Profit]]/Sales_Data[[#This Row],[Net Sales]]</f>
        <v>0.18646181450191748</v>
      </c>
      <c r="V1089">
        <f>YEAR(Sales_Data[[#This Row],[Order_Date]])</f>
        <v>2025</v>
      </c>
      <c r="W1089" t="str">
        <f>TEXT(Sales_Data[[#This Row],[Order_Date]],"mmm")</f>
        <v>Jul</v>
      </c>
      <c r="X1089">
        <f>MONTH(Sales_Data[[#This Row],[Order_Date]])</f>
        <v>7</v>
      </c>
      <c r="Y1089" t="str">
        <f>"Q"&amp;ROUNDUP(MONTH(Sales_Data[[#This Row],[Order_Date]])/3,0)</f>
        <v>Q3</v>
      </c>
    </row>
    <row r="1090" spans="1:25" x14ac:dyDescent="0.3">
      <c r="A1090" t="s">
        <v>2118</v>
      </c>
      <c r="B1090" s="1">
        <v>45743</v>
      </c>
      <c r="C1090" t="s">
        <v>2119</v>
      </c>
      <c r="D1090" t="s">
        <v>366</v>
      </c>
      <c r="E1090" t="s">
        <v>119</v>
      </c>
      <c r="F1090" t="s">
        <v>120</v>
      </c>
      <c r="G1090" t="s">
        <v>67</v>
      </c>
      <c r="H1090" t="s">
        <v>88</v>
      </c>
      <c r="I1090" t="s">
        <v>157</v>
      </c>
      <c r="J1090">
        <v>2</v>
      </c>
      <c r="K1090">
        <v>4819.57</v>
      </c>
      <c r="L1090">
        <v>0.1</v>
      </c>
      <c r="M1090">
        <v>6387.4</v>
      </c>
      <c r="N1090" t="s">
        <v>70</v>
      </c>
      <c r="O1090" t="s">
        <v>25</v>
      </c>
      <c r="P1090" t="s">
        <v>71</v>
      </c>
      <c r="Q1090">
        <f>Sales_Data[[#This Row],[Quantity]]*Sales_Data[[#This Row],[Unit_Price]]</f>
        <v>9639.14</v>
      </c>
      <c r="R1090">
        <f>Sales_Data[[#This Row],[Gross_Sales]]*Sales_Data[[#This Row],[Discount]]</f>
        <v>963.91399999999999</v>
      </c>
      <c r="S1090">
        <f>Sales_Data[[#This Row],[Gross_Sales]]-Sales_Data[[#This Row],[Discount_Amount]]</f>
        <v>8675.2259999999987</v>
      </c>
      <c r="T1090">
        <f>Sales_Data[[#This Row],[Net Sales]]-Sales_Data[[#This Row],[Cost]]</f>
        <v>2287.8259999999991</v>
      </c>
      <c r="U1090" s="2">
        <f>Sales_Data[[#This Row],[Profit]]/Sales_Data[[#This Row],[Net Sales]]</f>
        <v>0.26371946967145288</v>
      </c>
      <c r="V1090">
        <f>YEAR(Sales_Data[[#This Row],[Order_Date]])</f>
        <v>2025</v>
      </c>
      <c r="W1090" t="str">
        <f>TEXT(Sales_Data[[#This Row],[Order_Date]],"mmm")</f>
        <v>Mar</v>
      </c>
      <c r="X1090">
        <f>MONTH(Sales_Data[[#This Row],[Order_Date]])</f>
        <v>3</v>
      </c>
      <c r="Y1090" t="str">
        <f>"Q"&amp;ROUNDUP(MONTH(Sales_Data[[#This Row],[Order_Date]])/3,0)</f>
        <v>Q1</v>
      </c>
    </row>
    <row r="1091" spans="1:25" x14ac:dyDescent="0.3">
      <c r="A1091" t="s">
        <v>2120</v>
      </c>
      <c r="B1091" s="1">
        <v>45979</v>
      </c>
      <c r="C1091" t="s">
        <v>2121</v>
      </c>
      <c r="D1091" t="s">
        <v>444</v>
      </c>
      <c r="E1091" t="s">
        <v>30</v>
      </c>
      <c r="F1091" t="s">
        <v>156</v>
      </c>
      <c r="G1091" t="s">
        <v>41</v>
      </c>
      <c r="H1091" t="s">
        <v>171</v>
      </c>
      <c r="I1091" t="s">
        <v>191</v>
      </c>
      <c r="J1091">
        <v>2</v>
      </c>
      <c r="K1091">
        <v>305.58999999999997</v>
      </c>
      <c r="L1091">
        <v>0.05</v>
      </c>
      <c r="M1091">
        <v>459.02</v>
      </c>
      <c r="N1091" t="s">
        <v>24</v>
      </c>
      <c r="O1091" t="s">
        <v>35</v>
      </c>
      <c r="P1091" t="s">
        <v>44</v>
      </c>
      <c r="Q1091">
        <f>Sales_Data[[#This Row],[Quantity]]*Sales_Data[[#This Row],[Unit_Price]]</f>
        <v>611.17999999999995</v>
      </c>
      <c r="R1091">
        <f>Sales_Data[[#This Row],[Gross_Sales]]*Sales_Data[[#This Row],[Discount]]</f>
        <v>30.558999999999997</v>
      </c>
      <c r="S1091">
        <f>Sales_Data[[#This Row],[Gross_Sales]]-Sales_Data[[#This Row],[Discount_Amount]]</f>
        <v>580.62099999999998</v>
      </c>
      <c r="T1091">
        <f>Sales_Data[[#This Row],[Net Sales]]-Sales_Data[[#This Row],[Cost]]</f>
        <v>121.601</v>
      </c>
      <c r="U1091" s="2">
        <f>Sales_Data[[#This Row],[Profit]]/Sales_Data[[#This Row],[Net Sales]]</f>
        <v>0.20943265917009546</v>
      </c>
      <c r="V1091">
        <f>YEAR(Sales_Data[[#This Row],[Order_Date]])</f>
        <v>2025</v>
      </c>
      <c r="W1091" t="str">
        <f>TEXT(Sales_Data[[#This Row],[Order_Date]],"mmm")</f>
        <v>Nov</v>
      </c>
      <c r="X1091">
        <f>MONTH(Sales_Data[[#This Row],[Order_Date]])</f>
        <v>11</v>
      </c>
      <c r="Y1091" t="str">
        <f>"Q"&amp;ROUNDUP(MONTH(Sales_Data[[#This Row],[Order_Date]])/3,0)</f>
        <v>Q4</v>
      </c>
    </row>
    <row r="1092" spans="1:25" x14ac:dyDescent="0.3">
      <c r="A1092" t="s">
        <v>2122</v>
      </c>
      <c r="B1092" s="1">
        <v>45667</v>
      </c>
      <c r="C1092" t="s">
        <v>630</v>
      </c>
      <c r="D1092" t="s">
        <v>715</v>
      </c>
      <c r="E1092" t="s">
        <v>119</v>
      </c>
      <c r="F1092" t="s">
        <v>249</v>
      </c>
      <c r="G1092" t="s">
        <v>21</v>
      </c>
      <c r="H1092" t="s">
        <v>230</v>
      </c>
      <c r="I1092" t="s">
        <v>231</v>
      </c>
      <c r="J1092">
        <v>2</v>
      </c>
      <c r="K1092">
        <v>3058.29</v>
      </c>
      <c r="L1092">
        <v>0</v>
      </c>
      <c r="M1092">
        <v>5000.3100000000004</v>
      </c>
      <c r="N1092" t="s">
        <v>24</v>
      </c>
      <c r="O1092" t="s">
        <v>25</v>
      </c>
      <c r="P1092" t="s">
        <v>71</v>
      </c>
      <c r="Q1092">
        <f>Sales_Data[[#This Row],[Quantity]]*Sales_Data[[#This Row],[Unit_Price]]</f>
        <v>6116.58</v>
      </c>
      <c r="R1092">
        <f>Sales_Data[[#This Row],[Gross_Sales]]*Sales_Data[[#This Row],[Discount]]</f>
        <v>0</v>
      </c>
      <c r="S1092">
        <f>Sales_Data[[#This Row],[Gross_Sales]]-Sales_Data[[#This Row],[Discount_Amount]]</f>
        <v>6116.58</v>
      </c>
      <c r="T1092">
        <f>Sales_Data[[#This Row],[Net Sales]]-Sales_Data[[#This Row],[Cost]]</f>
        <v>1116.2699999999995</v>
      </c>
      <c r="U1092" s="2">
        <f>Sales_Data[[#This Row],[Profit]]/Sales_Data[[#This Row],[Net Sales]]</f>
        <v>0.18249904358317875</v>
      </c>
      <c r="V1092">
        <f>YEAR(Sales_Data[[#This Row],[Order_Date]])</f>
        <v>2025</v>
      </c>
      <c r="W1092" t="str">
        <f>TEXT(Sales_Data[[#This Row],[Order_Date]],"mmm")</f>
        <v>Jan</v>
      </c>
      <c r="X1092">
        <f>MONTH(Sales_Data[[#This Row],[Order_Date]])</f>
        <v>1</v>
      </c>
      <c r="Y1092" t="str">
        <f>"Q"&amp;ROUNDUP(MONTH(Sales_Data[[#This Row],[Order_Date]])/3,0)</f>
        <v>Q1</v>
      </c>
    </row>
    <row r="1093" spans="1:25" x14ac:dyDescent="0.3">
      <c r="A1093" t="s">
        <v>2123</v>
      </c>
      <c r="B1093" s="1">
        <v>45662</v>
      </c>
      <c r="C1093" t="s">
        <v>2124</v>
      </c>
      <c r="D1093" t="s">
        <v>106</v>
      </c>
      <c r="E1093" t="s">
        <v>19</v>
      </c>
      <c r="F1093" t="s">
        <v>20</v>
      </c>
      <c r="G1093" t="s">
        <v>41</v>
      </c>
      <c r="H1093" t="s">
        <v>102</v>
      </c>
      <c r="I1093" t="s">
        <v>103</v>
      </c>
      <c r="J1093">
        <v>1</v>
      </c>
      <c r="K1093">
        <v>16851.79</v>
      </c>
      <c r="L1093">
        <v>0.1</v>
      </c>
      <c r="M1093">
        <v>13271.66</v>
      </c>
      <c r="N1093" t="s">
        <v>70</v>
      </c>
      <c r="O1093" t="s">
        <v>35</v>
      </c>
      <c r="P1093" t="s">
        <v>26</v>
      </c>
      <c r="Q1093">
        <f>Sales_Data[[#This Row],[Quantity]]*Sales_Data[[#This Row],[Unit_Price]]</f>
        <v>16851.79</v>
      </c>
      <c r="R1093">
        <f>Sales_Data[[#This Row],[Gross_Sales]]*Sales_Data[[#This Row],[Discount]]</f>
        <v>1685.1790000000001</v>
      </c>
      <c r="S1093">
        <f>Sales_Data[[#This Row],[Gross_Sales]]-Sales_Data[[#This Row],[Discount_Amount]]</f>
        <v>15166.611000000001</v>
      </c>
      <c r="T1093">
        <f>Sales_Data[[#This Row],[Net Sales]]-Sales_Data[[#This Row],[Cost]]</f>
        <v>1894.9510000000009</v>
      </c>
      <c r="U1093" s="2">
        <f>Sales_Data[[#This Row],[Profit]]/Sales_Data[[#This Row],[Net Sales]]</f>
        <v>0.1249422827551917</v>
      </c>
      <c r="V1093">
        <f>YEAR(Sales_Data[[#This Row],[Order_Date]])</f>
        <v>2025</v>
      </c>
      <c r="W1093" t="str">
        <f>TEXT(Sales_Data[[#This Row],[Order_Date]],"mmm")</f>
        <v>Jan</v>
      </c>
      <c r="X1093">
        <f>MONTH(Sales_Data[[#This Row],[Order_Date]])</f>
        <v>1</v>
      </c>
      <c r="Y1093" t="str">
        <f>"Q"&amp;ROUNDUP(MONTH(Sales_Data[[#This Row],[Order_Date]])/3,0)</f>
        <v>Q1</v>
      </c>
    </row>
    <row r="1094" spans="1:25" x14ac:dyDescent="0.3">
      <c r="A1094" t="s">
        <v>2125</v>
      </c>
      <c r="B1094" s="1">
        <v>45780</v>
      </c>
      <c r="C1094" t="s">
        <v>2126</v>
      </c>
      <c r="D1094" t="s">
        <v>137</v>
      </c>
      <c r="E1094" t="s">
        <v>30</v>
      </c>
      <c r="F1094" t="s">
        <v>156</v>
      </c>
      <c r="G1094" t="s">
        <v>75</v>
      </c>
      <c r="H1094" t="s">
        <v>114</v>
      </c>
      <c r="I1094" t="s">
        <v>115</v>
      </c>
      <c r="J1094">
        <v>2</v>
      </c>
      <c r="K1094">
        <v>1725.02</v>
      </c>
      <c r="L1094">
        <v>0</v>
      </c>
      <c r="M1094">
        <v>2962.65</v>
      </c>
      <c r="N1094" t="s">
        <v>24</v>
      </c>
      <c r="O1094" t="s">
        <v>35</v>
      </c>
      <c r="P1094" t="s">
        <v>26</v>
      </c>
      <c r="Q1094">
        <f>Sales_Data[[#This Row],[Quantity]]*Sales_Data[[#This Row],[Unit_Price]]</f>
        <v>3450.04</v>
      </c>
      <c r="R1094">
        <f>Sales_Data[[#This Row],[Gross_Sales]]*Sales_Data[[#This Row],[Discount]]</f>
        <v>0</v>
      </c>
      <c r="S1094">
        <f>Sales_Data[[#This Row],[Gross_Sales]]-Sales_Data[[#This Row],[Discount_Amount]]</f>
        <v>3450.04</v>
      </c>
      <c r="T1094">
        <f>Sales_Data[[#This Row],[Net Sales]]-Sales_Data[[#This Row],[Cost]]</f>
        <v>487.38999999999987</v>
      </c>
      <c r="U1094" s="2">
        <f>Sales_Data[[#This Row],[Profit]]/Sales_Data[[#This Row],[Net Sales]]</f>
        <v>0.14127082584549741</v>
      </c>
      <c r="V1094">
        <f>YEAR(Sales_Data[[#This Row],[Order_Date]])</f>
        <v>2025</v>
      </c>
      <c r="W1094" t="str">
        <f>TEXT(Sales_Data[[#This Row],[Order_Date]],"mmm")</f>
        <v>May</v>
      </c>
      <c r="X1094">
        <f>MONTH(Sales_Data[[#This Row],[Order_Date]])</f>
        <v>5</v>
      </c>
      <c r="Y1094" t="str">
        <f>"Q"&amp;ROUNDUP(MONTH(Sales_Data[[#This Row],[Order_Date]])/3,0)</f>
        <v>Q2</v>
      </c>
    </row>
    <row r="1095" spans="1:25" x14ac:dyDescent="0.3">
      <c r="A1095" t="s">
        <v>2127</v>
      </c>
      <c r="B1095" s="1">
        <v>45987</v>
      </c>
      <c r="C1095" t="s">
        <v>2128</v>
      </c>
      <c r="D1095" t="s">
        <v>255</v>
      </c>
      <c r="E1095" t="s">
        <v>119</v>
      </c>
      <c r="F1095" t="s">
        <v>249</v>
      </c>
      <c r="G1095" t="s">
        <v>75</v>
      </c>
      <c r="H1095" t="s">
        <v>185</v>
      </c>
      <c r="I1095" t="s">
        <v>261</v>
      </c>
      <c r="J1095">
        <v>1</v>
      </c>
      <c r="K1095">
        <v>3563.9</v>
      </c>
      <c r="L1095">
        <v>0</v>
      </c>
      <c r="M1095">
        <v>2528.6</v>
      </c>
      <c r="N1095" t="s">
        <v>109</v>
      </c>
      <c r="O1095" t="s">
        <v>35</v>
      </c>
      <c r="P1095" t="s">
        <v>44</v>
      </c>
      <c r="Q1095">
        <f>Sales_Data[[#This Row],[Quantity]]*Sales_Data[[#This Row],[Unit_Price]]</f>
        <v>3563.9</v>
      </c>
      <c r="R1095">
        <f>Sales_Data[[#This Row],[Gross_Sales]]*Sales_Data[[#This Row],[Discount]]</f>
        <v>0</v>
      </c>
      <c r="S1095">
        <f>Sales_Data[[#This Row],[Gross_Sales]]-Sales_Data[[#This Row],[Discount_Amount]]</f>
        <v>3563.9</v>
      </c>
      <c r="T1095">
        <f>Sales_Data[[#This Row],[Net Sales]]-Sales_Data[[#This Row],[Cost]]</f>
        <v>1035.3000000000002</v>
      </c>
      <c r="U1095" s="2">
        <f>Sales_Data[[#This Row],[Profit]]/Sales_Data[[#This Row],[Net Sales]]</f>
        <v>0.29049636634024528</v>
      </c>
      <c r="V1095">
        <f>YEAR(Sales_Data[[#This Row],[Order_Date]])</f>
        <v>2025</v>
      </c>
      <c r="W1095" t="str">
        <f>TEXT(Sales_Data[[#This Row],[Order_Date]],"mmm")</f>
        <v>Nov</v>
      </c>
      <c r="X1095">
        <f>MONTH(Sales_Data[[#This Row],[Order_Date]])</f>
        <v>11</v>
      </c>
      <c r="Y1095" t="str">
        <f>"Q"&amp;ROUNDUP(MONTH(Sales_Data[[#This Row],[Order_Date]])/3,0)</f>
        <v>Q4</v>
      </c>
    </row>
    <row r="1096" spans="1:25" x14ac:dyDescent="0.3">
      <c r="A1096" t="s">
        <v>2129</v>
      </c>
      <c r="B1096" s="1">
        <v>46010</v>
      </c>
      <c r="C1096" t="s">
        <v>2130</v>
      </c>
      <c r="D1096" t="s">
        <v>74</v>
      </c>
      <c r="E1096" t="s">
        <v>30</v>
      </c>
      <c r="F1096" t="s">
        <v>210</v>
      </c>
      <c r="G1096" t="s">
        <v>67</v>
      </c>
      <c r="H1096" t="s">
        <v>88</v>
      </c>
      <c r="I1096" t="s">
        <v>157</v>
      </c>
      <c r="J1096">
        <v>2</v>
      </c>
      <c r="K1096">
        <v>2497.5300000000002</v>
      </c>
      <c r="L1096">
        <v>0.05</v>
      </c>
      <c r="M1096">
        <v>3932.5</v>
      </c>
      <c r="N1096" t="s">
        <v>70</v>
      </c>
      <c r="O1096" t="s">
        <v>35</v>
      </c>
      <c r="P1096" t="s">
        <v>44</v>
      </c>
      <c r="Q1096">
        <f>Sales_Data[[#This Row],[Quantity]]*Sales_Data[[#This Row],[Unit_Price]]</f>
        <v>4995.0600000000004</v>
      </c>
      <c r="R1096">
        <f>Sales_Data[[#This Row],[Gross_Sales]]*Sales_Data[[#This Row],[Discount]]</f>
        <v>249.75300000000004</v>
      </c>
      <c r="S1096">
        <f>Sales_Data[[#This Row],[Gross_Sales]]-Sales_Data[[#This Row],[Discount_Amount]]</f>
        <v>4745.3070000000007</v>
      </c>
      <c r="T1096">
        <f>Sales_Data[[#This Row],[Net Sales]]-Sales_Data[[#This Row],[Cost]]</f>
        <v>812.8070000000007</v>
      </c>
      <c r="U1096" s="2">
        <f>Sales_Data[[#This Row],[Profit]]/Sales_Data[[#This Row],[Net Sales]]</f>
        <v>0.17128649421417846</v>
      </c>
      <c r="V1096">
        <f>YEAR(Sales_Data[[#This Row],[Order_Date]])</f>
        <v>2025</v>
      </c>
      <c r="W1096" t="str">
        <f>TEXT(Sales_Data[[#This Row],[Order_Date]],"mmm")</f>
        <v>Dec</v>
      </c>
      <c r="X1096">
        <f>MONTH(Sales_Data[[#This Row],[Order_Date]])</f>
        <v>12</v>
      </c>
      <c r="Y1096" t="str">
        <f>"Q"&amp;ROUNDUP(MONTH(Sales_Data[[#This Row],[Order_Date]])/3,0)</f>
        <v>Q4</v>
      </c>
    </row>
    <row r="1097" spans="1:25" x14ac:dyDescent="0.3">
      <c r="A1097" t="s">
        <v>2131</v>
      </c>
      <c r="B1097" s="1">
        <v>45775</v>
      </c>
      <c r="C1097" t="s">
        <v>2132</v>
      </c>
      <c r="D1097" t="s">
        <v>131</v>
      </c>
      <c r="E1097" t="s">
        <v>48</v>
      </c>
      <c r="F1097" t="s">
        <v>49</v>
      </c>
      <c r="G1097" t="s">
        <v>41</v>
      </c>
      <c r="H1097" t="s">
        <v>147</v>
      </c>
      <c r="I1097" t="s">
        <v>148</v>
      </c>
      <c r="J1097">
        <v>3</v>
      </c>
      <c r="K1097">
        <v>37167.53</v>
      </c>
      <c r="L1097">
        <v>0.05</v>
      </c>
      <c r="M1097">
        <v>75934.06</v>
      </c>
      <c r="N1097" t="s">
        <v>52</v>
      </c>
      <c r="O1097" t="s">
        <v>35</v>
      </c>
      <c r="P1097" t="s">
        <v>44</v>
      </c>
      <c r="Q1097">
        <f>Sales_Data[[#This Row],[Quantity]]*Sales_Data[[#This Row],[Unit_Price]]</f>
        <v>111502.59</v>
      </c>
      <c r="R1097">
        <f>Sales_Data[[#This Row],[Gross_Sales]]*Sales_Data[[#This Row],[Discount]]</f>
        <v>5575.1295</v>
      </c>
      <c r="S1097">
        <f>Sales_Data[[#This Row],[Gross_Sales]]-Sales_Data[[#This Row],[Discount_Amount]]</f>
        <v>105927.4605</v>
      </c>
      <c r="T1097">
        <f>Sales_Data[[#This Row],[Net Sales]]-Sales_Data[[#This Row],[Cost]]</f>
        <v>29993.400500000003</v>
      </c>
      <c r="U1097" s="2">
        <f>Sales_Data[[#This Row],[Profit]]/Sales_Data[[#This Row],[Net Sales]]</f>
        <v>0.28315037817790412</v>
      </c>
      <c r="V1097">
        <f>YEAR(Sales_Data[[#This Row],[Order_Date]])</f>
        <v>2025</v>
      </c>
      <c r="W1097" t="str">
        <f>TEXT(Sales_Data[[#This Row],[Order_Date]],"mmm")</f>
        <v>Apr</v>
      </c>
      <c r="X1097">
        <f>MONTH(Sales_Data[[#This Row],[Order_Date]])</f>
        <v>4</v>
      </c>
      <c r="Y1097" t="str">
        <f>"Q"&amp;ROUNDUP(MONTH(Sales_Data[[#This Row],[Order_Date]])/3,0)</f>
        <v>Q2</v>
      </c>
    </row>
    <row r="1098" spans="1:25" x14ac:dyDescent="0.3">
      <c r="A1098" t="s">
        <v>2133</v>
      </c>
      <c r="B1098" s="1">
        <v>45951</v>
      </c>
      <c r="C1098" t="s">
        <v>386</v>
      </c>
      <c r="D1098" t="s">
        <v>86</v>
      </c>
      <c r="E1098" t="s">
        <v>19</v>
      </c>
      <c r="F1098" t="s">
        <v>57</v>
      </c>
      <c r="G1098" t="s">
        <v>41</v>
      </c>
      <c r="H1098" t="s">
        <v>42</v>
      </c>
      <c r="I1098" t="s">
        <v>43</v>
      </c>
      <c r="J1098">
        <v>1</v>
      </c>
      <c r="K1098">
        <v>14690.66</v>
      </c>
      <c r="L1098">
        <v>0.05</v>
      </c>
      <c r="M1098">
        <v>10997.87</v>
      </c>
      <c r="N1098" t="s">
        <v>52</v>
      </c>
      <c r="O1098" t="s">
        <v>53</v>
      </c>
      <c r="P1098" t="s">
        <v>44</v>
      </c>
      <c r="Q1098">
        <f>Sales_Data[[#This Row],[Quantity]]*Sales_Data[[#This Row],[Unit_Price]]</f>
        <v>14690.66</v>
      </c>
      <c r="R1098">
        <f>Sales_Data[[#This Row],[Gross_Sales]]*Sales_Data[[#This Row],[Discount]]</f>
        <v>734.53300000000002</v>
      </c>
      <c r="S1098">
        <f>Sales_Data[[#This Row],[Gross_Sales]]-Sales_Data[[#This Row],[Discount_Amount]]</f>
        <v>13956.127</v>
      </c>
      <c r="T1098">
        <f>Sales_Data[[#This Row],[Net Sales]]-Sales_Data[[#This Row],[Cost]]</f>
        <v>2958.2569999999996</v>
      </c>
      <c r="U1098" s="2">
        <f>Sales_Data[[#This Row],[Profit]]/Sales_Data[[#This Row],[Net Sales]]</f>
        <v>0.21196833476794813</v>
      </c>
      <c r="V1098">
        <f>YEAR(Sales_Data[[#This Row],[Order_Date]])</f>
        <v>2025</v>
      </c>
      <c r="W1098" t="str">
        <f>TEXT(Sales_Data[[#This Row],[Order_Date]],"mmm")</f>
        <v>Oct</v>
      </c>
      <c r="X1098">
        <f>MONTH(Sales_Data[[#This Row],[Order_Date]])</f>
        <v>10</v>
      </c>
      <c r="Y1098" t="str">
        <f>"Q"&amp;ROUNDUP(MONTH(Sales_Data[[#This Row],[Order_Date]])/3,0)</f>
        <v>Q4</v>
      </c>
    </row>
    <row r="1099" spans="1:25" x14ac:dyDescent="0.3">
      <c r="A1099" t="s">
        <v>2134</v>
      </c>
      <c r="B1099" s="1">
        <v>45816</v>
      </c>
      <c r="C1099" t="s">
        <v>2135</v>
      </c>
      <c r="D1099" t="s">
        <v>596</v>
      </c>
      <c r="E1099" t="s">
        <v>39</v>
      </c>
      <c r="F1099" t="s">
        <v>40</v>
      </c>
      <c r="G1099" t="s">
        <v>67</v>
      </c>
      <c r="H1099" t="s">
        <v>88</v>
      </c>
      <c r="I1099" t="s">
        <v>89</v>
      </c>
      <c r="J1099">
        <v>1</v>
      </c>
      <c r="K1099">
        <v>1656.12</v>
      </c>
      <c r="L1099">
        <v>0</v>
      </c>
      <c r="M1099">
        <v>1053.33</v>
      </c>
      <c r="N1099" t="s">
        <v>52</v>
      </c>
      <c r="O1099" t="s">
        <v>35</v>
      </c>
      <c r="P1099" t="s">
        <v>44</v>
      </c>
      <c r="Q1099">
        <f>Sales_Data[[#This Row],[Quantity]]*Sales_Data[[#This Row],[Unit_Price]]</f>
        <v>1656.12</v>
      </c>
      <c r="R1099">
        <f>Sales_Data[[#This Row],[Gross_Sales]]*Sales_Data[[#This Row],[Discount]]</f>
        <v>0</v>
      </c>
      <c r="S1099">
        <f>Sales_Data[[#This Row],[Gross_Sales]]-Sales_Data[[#This Row],[Discount_Amount]]</f>
        <v>1656.12</v>
      </c>
      <c r="T1099">
        <f>Sales_Data[[#This Row],[Net Sales]]-Sales_Data[[#This Row],[Cost]]</f>
        <v>602.79</v>
      </c>
      <c r="U1099" s="2">
        <f>Sales_Data[[#This Row],[Profit]]/Sales_Data[[#This Row],[Net Sales]]</f>
        <v>0.36397724802550541</v>
      </c>
      <c r="V1099">
        <f>YEAR(Sales_Data[[#This Row],[Order_Date]])</f>
        <v>2025</v>
      </c>
      <c r="W1099" t="str">
        <f>TEXT(Sales_Data[[#This Row],[Order_Date]],"mmm")</f>
        <v>Jun</v>
      </c>
      <c r="X1099">
        <f>MONTH(Sales_Data[[#This Row],[Order_Date]])</f>
        <v>6</v>
      </c>
      <c r="Y1099" t="str">
        <f>"Q"&amp;ROUNDUP(MONTH(Sales_Data[[#This Row],[Order_Date]])/3,0)</f>
        <v>Q2</v>
      </c>
    </row>
    <row r="1100" spans="1:25" x14ac:dyDescent="0.3">
      <c r="A1100" t="s">
        <v>2136</v>
      </c>
      <c r="B1100" s="1">
        <v>45960</v>
      </c>
      <c r="C1100" t="s">
        <v>459</v>
      </c>
      <c r="D1100" t="s">
        <v>80</v>
      </c>
      <c r="E1100" t="s">
        <v>48</v>
      </c>
      <c r="F1100" t="s">
        <v>164</v>
      </c>
      <c r="G1100" t="s">
        <v>67</v>
      </c>
      <c r="H1100" t="s">
        <v>133</v>
      </c>
      <c r="I1100" t="s">
        <v>138</v>
      </c>
      <c r="J1100">
        <v>3</v>
      </c>
      <c r="K1100">
        <v>56855.89</v>
      </c>
      <c r="L1100">
        <v>0.05</v>
      </c>
      <c r="M1100">
        <v>133497.54999999999</v>
      </c>
      <c r="N1100" t="s">
        <v>52</v>
      </c>
      <c r="O1100" t="s">
        <v>53</v>
      </c>
      <c r="P1100" t="s">
        <v>26</v>
      </c>
      <c r="Q1100">
        <f>Sales_Data[[#This Row],[Quantity]]*Sales_Data[[#This Row],[Unit_Price]]</f>
        <v>170567.66999999998</v>
      </c>
      <c r="R1100">
        <f>Sales_Data[[#This Row],[Gross_Sales]]*Sales_Data[[#This Row],[Discount]]</f>
        <v>8528.3834999999999</v>
      </c>
      <c r="S1100">
        <f>Sales_Data[[#This Row],[Gross_Sales]]-Sales_Data[[#This Row],[Discount_Amount]]</f>
        <v>162039.28649999999</v>
      </c>
      <c r="T1100">
        <f>Sales_Data[[#This Row],[Net Sales]]-Sales_Data[[#This Row],[Cost]]</f>
        <v>28541.736499999999</v>
      </c>
      <c r="U1100" s="2">
        <f>Sales_Data[[#This Row],[Profit]]/Sales_Data[[#This Row],[Net Sales]]</f>
        <v>0.17614084285664885</v>
      </c>
      <c r="V1100">
        <f>YEAR(Sales_Data[[#This Row],[Order_Date]])</f>
        <v>2025</v>
      </c>
      <c r="W1100" t="str">
        <f>TEXT(Sales_Data[[#This Row],[Order_Date]],"mmm")</f>
        <v>Oct</v>
      </c>
      <c r="X1100">
        <f>MONTH(Sales_Data[[#This Row],[Order_Date]])</f>
        <v>10</v>
      </c>
      <c r="Y1100" t="str">
        <f>"Q"&amp;ROUNDUP(MONTH(Sales_Data[[#This Row],[Order_Date]])/3,0)</f>
        <v>Q4</v>
      </c>
    </row>
    <row r="1101" spans="1:25" x14ac:dyDescent="0.3">
      <c r="A1101" t="s">
        <v>2137</v>
      </c>
      <c r="B1101" s="1">
        <v>45885</v>
      </c>
      <c r="C1101" t="s">
        <v>1491</v>
      </c>
      <c r="D1101" t="s">
        <v>356</v>
      </c>
      <c r="E1101" t="s">
        <v>119</v>
      </c>
      <c r="F1101" t="s">
        <v>184</v>
      </c>
      <c r="G1101" t="s">
        <v>67</v>
      </c>
      <c r="H1101" t="s">
        <v>133</v>
      </c>
      <c r="I1101" t="s">
        <v>134</v>
      </c>
      <c r="J1101">
        <v>1</v>
      </c>
      <c r="K1101">
        <v>6939.17</v>
      </c>
      <c r="L1101">
        <v>0.1</v>
      </c>
      <c r="M1101">
        <v>5481.5</v>
      </c>
      <c r="N1101" t="s">
        <v>24</v>
      </c>
      <c r="O1101" t="s">
        <v>35</v>
      </c>
      <c r="P1101" t="s">
        <v>71</v>
      </c>
      <c r="Q1101">
        <f>Sales_Data[[#This Row],[Quantity]]*Sales_Data[[#This Row],[Unit_Price]]</f>
        <v>6939.17</v>
      </c>
      <c r="R1101">
        <f>Sales_Data[[#This Row],[Gross_Sales]]*Sales_Data[[#This Row],[Discount]]</f>
        <v>693.91700000000003</v>
      </c>
      <c r="S1101">
        <f>Sales_Data[[#This Row],[Gross_Sales]]-Sales_Data[[#This Row],[Discount_Amount]]</f>
        <v>6245.2529999999997</v>
      </c>
      <c r="T1101">
        <f>Sales_Data[[#This Row],[Net Sales]]-Sales_Data[[#This Row],[Cost]]</f>
        <v>763.7529999999997</v>
      </c>
      <c r="U1101" s="2">
        <f>Sales_Data[[#This Row],[Profit]]/Sales_Data[[#This Row],[Net Sales]]</f>
        <v>0.12229336425601969</v>
      </c>
      <c r="V1101">
        <f>YEAR(Sales_Data[[#This Row],[Order_Date]])</f>
        <v>2025</v>
      </c>
      <c r="W1101" t="str">
        <f>TEXT(Sales_Data[[#This Row],[Order_Date]],"mmm")</f>
        <v>Aug</v>
      </c>
      <c r="X1101">
        <f>MONTH(Sales_Data[[#This Row],[Order_Date]])</f>
        <v>8</v>
      </c>
      <c r="Y1101" t="str">
        <f>"Q"&amp;ROUNDUP(MONTH(Sales_Data[[#This Row],[Order_Date]])/3,0)</f>
        <v>Q3</v>
      </c>
    </row>
    <row r="1102" spans="1:25" x14ac:dyDescent="0.3">
      <c r="A1102" t="s">
        <v>2138</v>
      </c>
      <c r="B1102" s="1">
        <v>46022</v>
      </c>
      <c r="C1102" t="s">
        <v>2139</v>
      </c>
      <c r="D1102" t="s">
        <v>527</v>
      </c>
      <c r="E1102" t="s">
        <v>48</v>
      </c>
      <c r="F1102" t="s">
        <v>152</v>
      </c>
      <c r="G1102" t="s">
        <v>41</v>
      </c>
      <c r="H1102" t="s">
        <v>42</v>
      </c>
      <c r="I1102" t="s">
        <v>82</v>
      </c>
      <c r="J1102">
        <v>1</v>
      </c>
      <c r="K1102">
        <v>47388.3</v>
      </c>
      <c r="L1102">
        <v>0.05</v>
      </c>
      <c r="M1102">
        <v>34219.81</v>
      </c>
      <c r="N1102" t="s">
        <v>83</v>
      </c>
      <c r="O1102" t="s">
        <v>25</v>
      </c>
      <c r="P1102" t="s">
        <v>71</v>
      </c>
      <c r="Q1102">
        <f>Sales_Data[[#This Row],[Quantity]]*Sales_Data[[#This Row],[Unit_Price]]</f>
        <v>47388.3</v>
      </c>
      <c r="R1102">
        <f>Sales_Data[[#This Row],[Gross_Sales]]*Sales_Data[[#This Row],[Discount]]</f>
        <v>2369.4150000000004</v>
      </c>
      <c r="S1102">
        <f>Sales_Data[[#This Row],[Gross_Sales]]-Sales_Data[[#This Row],[Discount_Amount]]</f>
        <v>45018.885000000002</v>
      </c>
      <c r="T1102">
        <f>Sales_Data[[#This Row],[Net Sales]]-Sales_Data[[#This Row],[Cost]]</f>
        <v>10799.075000000004</v>
      </c>
      <c r="U1102" s="2">
        <f>Sales_Data[[#This Row],[Profit]]/Sales_Data[[#This Row],[Net Sales]]</f>
        <v>0.23987877531840257</v>
      </c>
      <c r="V1102">
        <f>YEAR(Sales_Data[[#This Row],[Order_Date]])</f>
        <v>2025</v>
      </c>
      <c r="W1102" t="str">
        <f>TEXT(Sales_Data[[#This Row],[Order_Date]],"mmm")</f>
        <v>Dec</v>
      </c>
      <c r="X1102">
        <f>MONTH(Sales_Data[[#This Row],[Order_Date]])</f>
        <v>12</v>
      </c>
      <c r="Y1102" t="str">
        <f>"Q"&amp;ROUNDUP(MONTH(Sales_Data[[#This Row],[Order_Date]])/3,0)</f>
        <v>Q4</v>
      </c>
    </row>
    <row r="1103" spans="1:25" x14ac:dyDescent="0.3">
      <c r="A1103" t="s">
        <v>2140</v>
      </c>
      <c r="B1103" s="1">
        <v>45873</v>
      </c>
      <c r="C1103" t="s">
        <v>2141</v>
      </c>
      <c r="D1103" t="s">
        <v>131</v>
      </c>
      <c r="E1103" t="s">
        <v>48</v>
      </c>
      <c r="F1103" t="s">
        <v>164</v>
      </c>
      <c r="G1103" t="s">
        <v>75</v>
      </c>
      <c r="H1103" t="s">
        <v>256</v>
      </c>
      <c r="I1103" t="s">
        <v>334</v>
      </c>
      <c r="J1103">
        <v>2</v>
      </c>
      <c r="K1103">
        <v>7012.09</v>
      </c>
      <c r="L1103">
        <v>0.1</v>
      </c>
      <c r="M1103">
        <v>10885.78</v>
      </c>
      <c r="N1103" t="s">
        <v>70</v>
      </c>
      <c r="O1103" t="s">
        <v>35</v>
      </c>
      <c r="P1103" t="s">
        <v>44</v>
      </c>
      <c r="Q1103">
        <f>Sales_Data[[#This Row],[Quantity]]*Sales_Data[[#This Row],[Unit_Price]]</f>
        <v>14024.18</v>
      </c>
      <c r="R1103">
        <f>Sales_Data[[#This Row],[Gross_Sales]]*Sales_Data[[#This Row],[Discount]]</f>
        <v>1402.4180000000001</v>
      </c>
      <c r="S1103">
        <f>Sales_Data[[#This Row],[Gross_Sales]]-Sales_Data[[#This Row],[Discount_Amount]]</f>
        <v>12621.762000000001</v>
      </c>
      <c r="T1103">
        <f>Sales_Data[[#This Row],[Net Sales]]-Sales_Data[[#This Row],[Cost]]</f>
        <v>1735.982</v>
      </c>
      <c r="U1103" s="2">
        <f>Sales_Data[[#This Row],[Profit]]/Sales_Data[[#This Row],[Net Sales]]</f>
        <v>0.13753880005026239</v>
      </c>
      <c r="V1103">
        <f>YEAR(Sales_Data[[#This Row],[Order_Date]])</f>
        <v>2025</v>
      </c>
      <c r="W1103" t="str">
        <f>TEXT(Sales_Data[[#This Row],[Order_Date]],"mmm")</f>
        <v>Aug</v>
      </c>
      <c r="X1103">
        <f>MONTH(Sales_Data[[#This Row],[Order_Date]])</f>
        <v>8</v>
      </c>
      <c r="Y1103" t="str">
        <f>"Q"&amp;ROUNDUP(MONTH(Sales_Data[[#This Row],[Order_Date]])/3,0)</f>
        <v>Q3</v>
      </c>
    </row>
    <row r="1104" spans="1:25" x14ac:dyDescent="0.3">
      <c r="A1104" t="s">
        <v>2142</v>
      </c>
      <c r="B1104" s="1">
        <v>45841</v>
      </c>
      <c r="C1104" t="s">
        <v>2143</v>
      </c>
      <c r="D1104" t="s">
        <v>170</v>
      </c>
      <c r="E1104" t="s">
        <v>119</v>
      </c>
      <c r="F1104" t="s">
        <v>146</v>
      </c>
      <c r="G1104" t="s">
        <v>21</v>
      </c>
      <c r="H1104" t="s">
        <v>22</v>
      </c>
      <c r="I1104" t="s">
        <v>62</v>
      </c>
      <c r="J1104">
        <v>2</v>
      </c>
      <c r="K1104">
        <v>683.95</v>
      </c>
      <c r="L1104">
        <v>0</v>
      </c>
      <c r="M1104">
        <v>1158.49</v>
      </c>
      <c r="N1104" t="s">
        <v>24</v>
      </c>
      <c r="O1104" t="s">
        <v>25</v>
      </c>
      <c r="P1104" t="s">
        <v>71</v>
      </c>
      <c r="Q1104">
        <f>Sales_Data[[#This Row],[Quantity]]*Sales_Data[[#This Row],[Unit_Price]]</f>
        <v>1367.9</v>
      </c>
      <c r="R1104">
        <f>Sales_Data[[#This Row],[Gross_Sales]]*Sales_Data[[#This Row],[Discount]]</f>
        <v>0</v>
      </c>
      <c r="S1104">
        <f>Sales_Data[[#This Row],[Gross_Sales]]-Sales_Data[[#This Row],[Discount_Amount]]</f>
        <v>1367.9</v>
      </c>
      <c r="T1104">
        <f>Sales_Data[[#This Row],[Net Sales]]-Sales_Data[[#This Row],[Cost]]</f>
        <v>209.41000000000008</v>
      </c>
      <c r="U1104" s="2">
        <f>Sales_Data[[#This Row],[Profit]]/Sales_Data[[#This Row],[Net Sales]]</f>
        <v>0.1530886760728124</v>
      </c>
      <c r="V1104">
        <f>YEAR(Sales_Data[[#This Row],[Order_Date]])</f>
        <v>2025</v>
      </c>
      <c r="W1104" t="str">
        <f>TEXT(Sales_Data[[#This Row],[Order_Date]],"mmm")</f>
        <v>Jul</v>
      </c>
      <c r="X1104">
        <f>MONTH(Sales_Data[[#This Row],[Order_Date]])</f>
        <v>7</v>
      </c>
      <c r="Y1104" t="str">
        <f>"Q"&amp;ROUNDUP(MONTH(Sales_Data[[#This Row],[Order_Date]])/3,0)</f>
        <v>Q3</v>
      </c>
    </row>
    <row r="1105" spans="1:25" x14ac:dyDescent="0.3">
      <c r="A1105" t="s">
        <v>2144</v>
      </c>
      <c r="B1105" s="1">
        <v>45672</v>
      </c>
      <c r="C1105" t="s">
        <v>2145</v>
      </c>
      <c r="D1105" t="s">
        <v>277</v>
      </c>
      <c r="E1105" t="s">
        <v>19</v>
      </c>
      <c r="F1105" t="s">
        <v>113</v>
      </c>
      <c r="G1105" t="s">
        <v>41</v>
      </c>
      <c r="H1105" t="s">
        <v>102</v>
      </c>
      <c r="I1105" t="s">
        <v>388</v>
      </c>
      <c r="J1105">
        <v>3</v>
      </c>
      <c r="K1105">
        <v>10976.42</v>
      </c>
      <c r="L1105">
        <v>0</v>
      </c>
      <c r="M1105">
        <v>20514.88</v>
      </c>
      <c r="N1105" t="s">
        <v>24</v>
      </c>
      <c r="O1105" t="s">
        <v>35</v>
      </c>
      <c r="P1105" t="s">
        <v>71</v>
      </c>
      <c r="Q1105">
        <f>Sales_Data[[#This Row],[Quantity]]*Sales_Data[[#This Row],[Unit_Price]]</f>
        <v>32929.26</v>
      </c>
      <c r="R1105">
        <f>Sales_Data[[#This Row],[Gross_Sales]]*Sales_Data[[#This Row],[Discount]]</f>
        <v>0</v>
      </c>
      <c r="S1105">
        <f>Sales_Data[[#This Row],[Gross_Sales]]-Sales_Data[[#This Row],[Discount_Amount]]</f>
        <v>32929.26</v>
      </c>
      <c r="T1105">
        <f>Sales_Data[[#This Row],[Net Sales]]-Sales_Data[[#This Row],[Cost]]</f>
        <v>12414.380000000001</v>
      </c>
      <c r="U1105" s="2">
        <f>Sales_Data[[#This Row],[Profit]]/Sales_Data[[#This Row],[Net Sales]]</f>
        <v>0.37700148743093531</v>
      </c>
      <c r="V1105">
        <f>YEAR(Sales_Data[[#This Row],[Order_Date]])</f>
        <v>2025</v>
      </c>
      <c r="W1105" t="str">
        <f>TEXT(Sales_Data[[#This Row],[Order_Date]],"mmm")</f>
        <v>Jan</v>
      </c>
      <c r="X1105">
        <f>MONTH(Sales_Data[[#This Row],[Order_Date]])</f>
        <v>1</v>
      </c>
      <c r="Y1105" t="str">
        <f>"Q"&amp;ROUNDUP(MONTH(Sales_Data[[#This Row],[Order_Date]])/3,0)</f>
        <v>Q1</v>
      </c>
    </row>
    <row r="1106" spans="1:25" x14ac:dyDescent="0.3">
      <c r="A1106" t="s">
        <v>2146</v>
      </c>
      <c r="B1106" s="1">
        <v>45814</v>
      </c>
      <c r="C1106" t="s">
        <v>682</v>
      </c>
      <c r="D1106" t="s">
        <v>61</v>
      </c>
      <c r="E1106" t="s">
        <v>48</v>
      </c>
      <c r="F1106" t="s">
        <v>132</v>
      </c>
      <c r="G1106" t="s">
        <v>32</v>
      </c>
      <c r="H1106" t="s">
        <v>33</v>
      </c>
      <c r="I1106" t="s">
        <v>161</v>
      </c>
      <c r="J1106">
        <v>1</v>
      </c>
      <c r="K1106">
        <v>56309.01</v>
      </c>
      <c r="L1106">
        <v>0.15</v>
      </c>
      <c r="M1106">
        <v>30789.77</v>
      </c>
      <c r="N1106" t="s">
        <v>52</v>
      </c>
      <c r="O1106" t="s">
        <v>53</v>
      </c>
      <c r="P1106" t="s">
        <v>71</v>
      </c>
      <c r="Q1106">
        <f>Sales_Data[[#This Row],[Quantity]]*Sales_Data[[#This Row],[Unit_Price]]</f>
        <v>56309.01</v>
      </c>
      <c r="R1106">
        <f>Sales_Data[[#This Row],[Gross_Sales]]*Sales_Data[[#This Row],[Discount]]</f>
        <v>8446.3515000000007</v>
      </c>
      <c r="S1106">
        <f>Sales_Data[[#This Row],[Gross_Sales]]-Sales_Data[[#This Row],[Discount_Amount]]</f>
        <v>47862.658500000005</v>
      </c>
      <c r="T1106">
        <f>Sales_Data[[#This Row],[Net Sales]]-Sales_Data[[#This Row],[Cost]]</f>
        <v>17072.888500000005</v>
      </c>
      <c r="U1106" s="2">
        <f>Sales_Data[[#This Row],[Profit]]/Sales_Data[[#This Row],[Net Sales]]</f>
        <v>0.35670581273708402</v>
      </c>
      <c r="V1106">
        <f>YEAR(Sales_Data[[#This Row],[Order_Date]])</f>
        <v>2025</v>
      </c>
      <c r="W1106" t="str">
        <f>TEXT(Sales_Data[[#This Row],[Order_Date]],"mmm")</f>
        <v>Jun</v>
      </c>
      <c r="X1106">
        <f>MONTH(Sales_Data[[#This Row],[Order_Date]])</f>
        <v>6</v>
      </c>
      <c r="Y1106" t="str">
        <f>"Q"&amp;ROUNDUP(MONTH(Sales_Data[[#This Row],[Order_Date]])/3,0)</f>
        <v>Q2</v>
      </c>
    </row>
    <row r="1107" spans="1:25" x14ac:dyDescent="0.3">
      <c r="A1107" t="s">
        <v>2147</v>
      </c>
      <c r="B1107" s="1">
        <v>45793</v>
      </c>
      <c r="C1107" t="s">
        <v>1890</v>
      </c>
      <c r="D1107" t="s">
        <v>384</v>
      </c>
      <c r="E1107" t="s">
        <v>39</v>
      </c>
      <c r="F1107" t="s">
        <v>405</v>
      </c>
      <c r="G1107" t="s">
        <v>21</v>
      </c>
      <c r="H1107" t="s">
        <v>297</v>
      </c>
      <c r="I1107" t="s">
        <v>297</v>
      </c>
      <c r="J1107">
        <v>1</v>
      </c>
      <c r="K1107">
        <v>4257.3100000000004</v>
      </c>
      <c r="L1107">
        <v>0.05</v>
      </c>
      <c r="M1107">
        <v>2966.38</v>
      </c>
      <c r="N1107" t="s">
        <v>52</v>
      </c>
      <c r="O1107" t="s">
        <v>35</v>
      </c>
      <c r="P1107" t="s">
        <v>71</v>
      </c>
      <c r="Q1107">
        <f>Sales_Data[[#This Row],[Quantity]]*Sales_Data[[#This Row],[Unit_Price]]</f>
        <v>4257.3100000000004</v>
      </c>
      <c r="R1107">
        <f>Sales_Data[[#This Row],[Gross_Sales]]*Sales_Data[[#This Row],[Discount]]</f>
        <v>212.86550000000003</v>
      </c>
      <c r="S1107">
        <f>Sales_Data[[#This Row],[Gross_Sales]]-Sales_Data[[#This Row],[Discount_Amount]]</f>
        <v>4044.4445000000005</v>
      </c>
      <c r="T1107">
        <f>Sales_Data[[#This Row],[Net Sales]]-Sales_Data[[#This Row],[Cost]]</f>
        <v>1078.0645000000004</v>
      </c>
      <c r="U1107" s="2">
        <f>Sales_Data[[#This Row],[Profit]]/Sales_Data[[#This Row],[Net Sales]]</f>
        <v>0.2665544056791978</v>
      </c>
      <c r="V1107">
        <f>YEAR(Sales_Data[[#This Row],[Order_Date]])</f>
        <v>2025</v>
      </c>
      <c r="W1107" t="str">
        <f>TEXT(Sales_Data[[#This Row],[Order_Date]],"mmm")</f>
        <v>May</v>
      </c>
      <c r="X1107">
        <f>MONTH(Sales_Data[[#This Row],[Order_Date]])</f>
        <v>5</v>
      </c>
      <c r="Y1107" t="str">
        <f>"Q"&amp;ROUNDUP(MONTH(Sales_Data[[#This Row],[Order_Date]])/3,0)</f>
        <v>Q2</v>
      </c>
    </row>
    <row r="1108" spans="1:25" x14ac:dyDescent="0.3">
      <c r="A1108" t="s">
        <v>2148</v>
      </c>
      <c r="B1108" s="1">
        <v>45918</v>
      </c>
      <c r="C1108" t="s">
        <v>1829</v>
      </c>
      <c r="D1108" t="s">
        <v>662</v>
      </c>
      <c r="E1108" t="s">
        <v>39</v>
      </c>
      <c r="F1108" t="s">
        <v>107</v>
      </c>
      <c r="G1108" t="s">
        <v>41</v>
      </c>
      <c r="H1108" t="s">
        <v>102</v>
      </c>
      <c r="I1108" t="s">
        <v>388</v>
      </c>
      <c r="J1108">
        <v>1</v>
      </c>
      <c r="K1108">
        <v>1807.35</v>
      </c>
      <c r="L1108">
        <v>0.05</v>
      </c>
      <c r="M1108">
        <v>1182.6099999999999</v>
      </c>
      <c r="N1108" t="s">
        <v>83</v>
      </c>
      <c r="O1108" t="s">
        <v>53</v>
      </c>
      <c r="P1108" t="s">
        <v>44</v>
      </c>
      <c r="Q1108">
        <f>Sales_Data[[#This Row],[Quantity]]*Sales_Data[[#This Row],[Unit_Price]]</f>
        <v>1807.35</v>
      </c>
      <c r="R1108">
        <f>Sales_Data[[#This Row],[Gross_Sales]]*Sales_Data[[#This Row],[Discount]]</f>
        <v>90.367500000000007</v>
      </c>
      <c r="S1108">
        <f>Sales_Data[[#This Row],[Gross_Sales]]-Sales_Data[[#This Row],[Discount_Amount]]</f>
        <v>1716.9824999999998</v>
      </c>
      <c r="T1108">
        <f>Sales_Data[[#This Row],[Net Sales]]-Sales_Data[[#This Row],[Cost]]</f>
        <v>534.37249999999995</v>
      </c>
      <c r="U1108" s="2">
        <f>Sales_Data[[#This Row],[Profit]]/Sales_Data[[#This Row],[Net Sales]]</f>
        <v>0.31122769160431163</v>
      </c>
      <c r="V1108">
        <f>YEAR(Sales_Data[[#This Row],[Order_Date]])</f>
        <v>2025</v>
      </c>
      <c r="W1108" t="str">
        <f>TEXT(Sales_Data[[#This Row],[Order_Date]],"mmm")</f>
        <v>Sep</v>
      </c>
      <c r="X1108">
        <f>MONTH(Sales_Data[[#This Row],[Order_Date]])</f>
        <v>9</v>
      </c>
      <c r="Y1108" t="str">
        <f>"Q"&amp;ROUNDUP(MONTH(Sales_Data[[#This Row],[Order_Date]])/3,0)</f>
        <v>Q3</v>
      </c>
    </row>
    <row r="1109" spans="1:25" x14ac:dyDescent="0.3">
      <c r="A1109" t="s">
        <v>2149</v>
      </c>
      <c r="B1109" s="1">
        <v>45814</v>
      </c>
      <c r="C1109" t="s">
        <v>435</v>
      </c>
      <c r="D1109" t="s">
        <v>387</v>
      </c>
      <c r="E1109" t="s">
        <v>48</v>
      </c>
      <c r="F1109" t="s">
        <v>49</v>
      </c>
      <c r="G1109" t="s">
        <v>41</v>
      </c>
      <c r="H1109" t="s">
        <v>102</v>
      </c>
      <c r="I1109" t="s">
        <v>388</v>
      </c>
      <c r="J1109">
        <v>2</v>
      </c>
      <c r="K1109">
        <v>7248.01</v>
      </c>
      <c r="L1109">
        <v>0.15</v>
      </c>
      <c r="M1109">
        <v>8928.44</v>
      </c>
      <c r="N1109" t="s">
        <v>24</v>
      </c>
      <c r="O1109" t="s">
        <v>35</v>
      </c>
      <c r="P1109" t="s">
        <v>71</v>
      </c>
      <c r="Q1109">
        <f>Sales_Data[[#This Row],[Quantity]]*Sales_Data[[#This Row],[Unit_Price]]</f>
        <v>14496.02</v>
      </c>
      <c r="R1109">
        <f>Sales_Data[[#This Row],[Gross_Sales]]*Sales_Data[[#This Row],[Discount]]</f>
        <v>2174.4029999999998</v>
      </c>
      <c r="S1109">
        <f>Sales_Data[[#This Row],[Gross_Sales]]-Sales_Data[[#This Row],[Discount_Amount]]</f>
        <v>12321.617</v>
      </c>
      <c r="T1109">
        <f>Sales_Data[[#This Row],[Net Sales]]-Sales_Data[[#This Row],[Cost]]</f>
        <v>3393.1769999999997</v>
      </c>
      <c r="U1109" s="2">
        <f>Sales_Data[[#This Row],[Profit]]/Sales_Data[[#This Row],[Net Sales]]</f>
        <v>0.27538406688018296</v>
      </c>
      <c r="V1109">
        <f>YEAR(Sales_Data[[#This Row],[Order_Date]])</f>
        <v>2025</v>
      </c>
      <c r="W1109" t="str">
        <f>TEXT(Sales_Data[[#This Row],[Order_Date]],"mmm")</f>
        <v>Jun</v>
      </c>
      <c r="X1109">
        <f>MONTH(Sales_Data[[#This Row],[Order_Date]])</f>
        <v>6</v>
      </c>
      <c r="Y1109" t="str">
        <f>"Q"&amp;ROUNDUP(MONTH(Sales_Data[[#This Row],[Order_Date]])/3,0)</f>
        <v>Q2</v>
      </c>
    </row>
    <row r="1110" spans="1:25" x14ac:dyDescent="0.3">
      <c r="A1110" t="s">
        <v>2150</v>
      </c>
      <c r="B1110" s="1">
        <v>45704</v>
      </c>
      <c r="C1110" t="s">
        <v>600</v>
      </c>
      <c r="D1110" t="s">
        <v>280</v>
      </c>
      <c r="E1110" t="s">
        <v>119</v>
      </c>
      <c r="F1110" t="s">
        <v>120</v>
      </c>
      <c r="G1110" t="s">
        <v>32</v>
      </c>
      <c r="H1110" t="s">
        <v>33</v>
      </c>
      <c r="I1110" t="s">
        <v>34</v>
      </c>
      <c r="J1110">
        <v>1</v>
      </c>
      <c r="K1110">
        <v>6446.57</v>
      </c>
      <c r="L1110">
        <v>0.1</v>
      </c>
      <c r="M1110">
        <v>4367.43</v>
      </c>
      <c r="N1110" t="s">
        <v>52</v>
      </c>
      <c r="O1110" t="s">
        <v>25</v>
      </c>
      <c r="P1110" t="s">
        <v>26</v>
      </c>
      <c r="Q1110">
        <f>Sales_Data[[#This Row],[Quantity]]*Sales_Data[[#This Row],[Unit_Price]]</f>
        <v>6446.57</v>
      </c>
      <c r="R1110">
        <f>Sales_Data[[#This Row],[Gross_Sales]]*Sales_Data[[#This Row],[Discount]]</f>
        <v>644.65700000000004</v>
      </c>
      <c r="S1110">
        <f>Sales_Data[[#This Row],[Gross_Sales]]-Sales_Data[[#This Row],[Discount_Amount]]</f>
        <v>5801.9129999999996</v>
      </c>
      <c r="T1110">
        <f>Sales_Data[[#This Row],[Net Sales]]-Sales_Data[[#This Row],[Cost]]</f>
        <v>1434.4829999999993</v>
      </c>
      <c r="U1110" s="2">
        <f>Sales_Data[[#This Row],[Profit]]/Sales_Data[[#This Row],[Net Sales]]</f>
        <v>0.24724310757503593</v>
      </c>
      <c r="V1110">
        <f>YEAR(Sales_Data[[#This Row],[Order_Date]])</f>
        <v>2025</v>
      </c>
      <c r="W1110" t="str">
        <f>TEXT(Sales_Data[[#This Row],[Order_Date]],"mmm")</f>
        <v>Feb</v>
      </c>
      <c r="X1110">
        <f>MONTH(Sales_Data[[#This Row],[Order_Date]])</f>
        <v>2</v>
      </c>
      <c r="Y1110" t="str">
        <f>"Q"&amp;ROUNDUP(MONTH(Sales_Data[[#This Row],[Order_Date]])/3,0)</f>
        <v>Q1</v>
      </c>
    </row>
    <row r="1111" spans="1:25" x14ac:dyDescent="0.3">
      <c r="A1111" t="s">
        <v>2151</v>
      </c>
      <c r="B1111" s="1">
        <v>45981</v>
      </c>
      <c r="C1111" t="s">
        <v>426</v>
      </c>
      <c r="D1111" t="s">
        <v>56</v>
      </c>
      <c r="E1111" t="s">
        <v>39</v>
      </c>
      <c r="F1111" t="s">
        <v>96</v>
      </c>
      <c r="G1111" t="s">
        <v>67</v>
      </c>
      <c r="H1111" t="s">
        <v>133</v>
      </c>
      <c r="I1111" t="s">
        <v>138</v>
      </c>
      <c r="J1111">
        <v>2</v>
      </c>
      <c r="K1111">
        <v>5163.68</v>
      </c>
      <c r="L1111">
        <v>0.1</v>
      </c>
      <c r="M1111">
        <v>6916.78</v>
      </c>
      <c r="N1111" t="s">
        <v>24</v>
      </c>
      <c r="O1111" t="s">
        <v>53</v>
      </c>
      <c r="P1111" t="s">
        <v>71</v>
      </c>
      <c r="Q1111">
        <f>Sales_Data[[#This Row],[Quantity]]*Sales_Data[[#This Row],[Unit_Price]]</f>
        <v>10327.36</v>
      </c>
      <c r="R1111">
        <f>Sales_Data[[#This Row],[Gross_Sales]]*Sales_Data[[#This Row],[Discount]]</f>
        <v>1032.7360000000001</v>
      </c>
      <c r="S1111">
        <f>Sales_Data[[#This Row],[Gross_Sales]]-Sales_Data[[#This Row],[Discount_Amount]]</f>
        <v>9294.6239999999998</v>
      </c>
      <c r="T1111">
        <f>Sales_Data[[#This Row],[Net Sales]]-Sales_Data[[#This Row],[Cost]]</f>
        <v>2377.8440000000001</v>
      </c>
      <c r="U1111" s="2">
        <f>Sales_Data[[#This Row],[Profit]]/Sales_Data[[#This Row],[Net Sales]]</f>
        <v>0.25583003680407085</v>
      </c>
      <c r="V1111">
        <f>YEAR(Sales_Data[[#This Row],[Order_Date]])</f>
        <v>2025</v>
      </c>
      <c r="W1111" t="str">
        <f>TEXT(Sales_Data[[#This Row],[Order_Date]],"mmm")</f>
        <v>Nov</v>
      </c>
      <c r="X1111">
        <f>MONTH(Sales_Data[[#This Row],[Order_Date]])</f>
        <v>11</v>
      </c>
      <c r="Y1111" t="str">
        <f>"Q"&amp;ROUNDUP(MONTH(Sales_Data[[#This Row],[Order_Date]])/3,0)</f>
        <v>Q4</v>
      </c>
    </row>
    <row r="1112" spans="1:25" x14ac:dyDescent="0.3">
      <c r="A1112" t="s">
        <v>2152</v>
      </c>
      <c r="B1112" s="1">
        <v>45989</v>
      </c>
      <c r="C1112" t="s">
        <v>2153</v>
      </c>
      <c r="D1112" t="s">
        <v>374</v>
      </c>
      <c r="E1112" t="s">
        <v>39</v>
      </c>
      <c r="F1112" t="s">
        <v>107</v>
      </c>
      <c r="G1112" t="s">
        <v>67</v>
      </c>
      <c r="H1112" t="s">
        <v>88</v>
      </c>
      <c r="I1112" t="s">
        <v>157</v>
      </c>
      <c r="J1112">
        <v>1</v>
      </c>
      <c r="K1112">
        <v>1538.71</v>
      </c>
      <c r="L1112">
        <v>0.1</v>
      </c>
      <c r="M1112">
        <v>917.05</v>
      </c>
      <c r="N1112" t="s">
        <v>24</v>
      </c>
      <c r="O1112" t="s">
        <v>35</v>
      </c>
      <c r="P1112" t="s">
        <v>44</v>
      </c>
      <c r="Q1112">
        <f>Sales_Data[[#This Row],[Quantity]]*Sales_Data[[#This Row],[Unit_Price]]</f>
        <v>1538.71</v>
      </c>
      <c r="R1112">
        <f>Sales_Data[[#This Row],[Gross_Sales]]*Sales_Data[[#This Row],[Discount]]</f>
        <v>153.87100000000001</v>
      </c>
      <c r="S1112">
        <f>Sales_Data[[#This Row],[Gross_Sales]]-Sales_Data[[#This Row],[Discount_Amount]]</f>
        <v>1384.8389999999999</v>
      </c>
      <c r="T1112">
        <f>Sales_Data[[#This Row],[Net Sales]]-Sales_Data[[#This Row],[Cost]]</f>
        <v>467.78899999999999</v>
      </c>
      <c r="U1112" s="2">
        <f>Sales_Data[[#This Row],[Profit]]/Sales_Data[[#This Row],[Net Sales]]</f>
        <v>0.33779305753231964</v>
      </c>
      <c r="V1112">
        <f>YEAR(Sales_Data[[#This Row],[Order_Date]])</f>
        <v>2025</v>
      </c>
      <c r="W1112" t="str">
        <f>TEXT(Sales_Data[[#This Row],[Order_Date]],"mmm")</f>
        <v>Nov</v>
      </c>
      <c r="X1112">
        <f>MONTH(Sales_Data[[#This Row],[Order_Date]])</f>
        <v>11</v>
      </c>
      <c r="Y1112" t="str">
        <f>"Q"&amp;ROUNDUP(MONTH(Sales_Data[[#This Row],[Order_Date]])/3,0)</f>
        <v>Q4</v>
      </c>
    </row>
    <row r="1113" spans="1:25" x14ac:dyDescent="0.3">
      <c r="A1113" t="s">
        <v>2154</v>
      </c>
      <c r="B1113" s="1">
        <v>45830</v>
      </c>
      <c r="C1113" t="s">
        <v>2155</v>
      </c>
      <c r="D1113" t="s">
        <v>359</v>
      </c>
      <c r="E1113" t="s">
        <v>39</v>
      </c>
      <c r="F1113" t="s">
        <v>405</v>
      </c>
      <c r="G1113" t="s">
        <v>32</v>
      </c>
      <c r="H1113" t="s">
        <v>50</v>
      </c>
      <c r="I1113" t="s">
        <v>58</v>
      </c>
      <c r="J1113">
        <v>1</v>
      </c>
      <c r="K1113">
        <v>586.05999999999995</v>
      </c>
      <c r="L1113">
        <v>0</v>
      </c>
      <c r="M1113">
        <v>385.97</v>
      </c>
      <c r="N1113" t="s">
        <v>70</v>
      </c>
      <c r="O1113" t="s">
        <v>25</v>
      </c>
      <c r="P1113" t="s">
        <v>71</v>
      </c>
      <c r="Q1113">
        <f>Sales_Data[[#This Row],[Quantity]]*Sales_Data[[#This Row],[Unit_Price]]</f>
        <v>586.05999999999995</v>
      </c>
      <c r="R1113">
        <f>Sales_Data[[#This Row],[Gross_Sales]]*Sales_Data[[#This Row],[Discount]]</f>
        <v>0</v>
      </c>
      <c r="S1113">
        <f>Sales_Data[[#This Row],[Gross_Sales]]-Sales_Data[[#This Row],[Discount_Amount]]</f>
        <v>586.05999999999995</v>
      </c>
      <c r="T1113">
        <f>Sales_Data[[#This Row],[Net Sales]]-Sales_Data[[#This Row],[Cost]]</f>
        <v>200.08999999999992</v>
      </c>
      <c r="U1113" s="2">
        <f>Sales_Data[[#This Row],[Profit]]/Sales_Data[[#This Row],[Net Sales]]</f>
        <v>0.34141555472135948</v>
      </c>
      <c r="V1113">
        <f>YEAR(Sales_Data[[#This Row],[Order_Date]])</f>
        <v>2025</v>
      </c>
      <c r="W1113" t="str">
        <f>TEXT(Sales_Data[[#This Row],[Order_Date]],"mmm")</f>
        <v>Jun</v>
      </c>
      <c r="X1113">
        <f>MONTH(Sales_Data[[#This Row],[Order_Date]])</f>
        <v>6</v>
      </c>
      <c r="Y1113" t="str">
        <f>"Q"&amp;ROUNDUP(MONTH(Sales_Data[[#This Row],[Order_Date]])/3,0)</f>
        <v>Q2</v>
      </c>
    </row>
    <row r="1114" spans="1:25" x14ac:dyDescent="0.3">
      <c r="A1114" t="s">
        <v>2156</v>
      </c>
      <c r="B1114" s="1">
        <v>45787</v>
      </c>
      <c r="C1114" t="s">
        <v>2157</v>
      </c>
      <c r="D1114" t="s">
        <v>1452</v>
      </c>
      <c r="E1114" t="s">
        <v>39</v>
      </c>
      <c r="F1114" t="s">
        <v>40</v>
      </c>
      <c r="G1114" t="s">
        <v>21</v>
      </c>
      <c r="H1114" t="s">
        <v>230</v>
      </c>
      <c r="I1114" t="s">
        <v>328</v>
      </c>
      <c r="J1114">
        <v>1</v>
      </c>
      <c r="K1114">
        <v>3094.67</v>
      </c>
      <c r="L1114">
        <v>0.2</v>
      </c>
      <c r="M1114">
        <v>1801.19</v>
      </c>
      <c r="N1114" t="s">
        <v>24</v>
      </c>
      <c r="O1114" t="s">
        <v>35</v>
      </c>
      <c r="P1114" t="s">
        <v>71</v>
      </c>
      <c r="Q1114">
        <f>Sales_Data[[#This Row],[Quantity]]*Sales_Data[[#This Row],[Unit_Price]]</f>
        <v>3094.67</v>
      </c>
      <c r="R1114">
        <f>Sales_Data[[#This Row],[Gross_Sales]]*Sales_Data[[#This Row],[Discount]]</f>
        <v>618.93400000000008</v>
      </c>
      <c r="S1114">
        <f>Sales_Data[[#This Row],[Gross_Sales]]-Sales_Data[[#This Row],[Discount_Amount]]</f>
        <v>2475.7359999999999</v>
      </c>
      <c r="T1114">
        <f>Sales_Data[[#This Row],[Net Sales]]-Sales_Data[[#This Row],[Cost]]</f>
        <v>674.54599999999982</v>
      </c>
      <c r="U1114" s="2">
        <f>Sales_Data[[#This Row],[Profit]]/Sales_Data[[#This Row],[Net Sales]]</f>
        <v>0.27246281509821718</v>
      </c>
      <c r="V1114">
        <f>YEAR(Sales_Data[[#This Row],[Order_Date]])</f>
        <v>2025</v>
      </c>
      <c r="W1114" t="str">
        <f>TEXT(Sales_Data[[#This Row],[Order_Date]],"mmm")</f>
        <v>May</v>
      </c>
      <c r="X1114">
        <f>MONTH(Sales_Data[[#This Row],[Order_Date]])</f>
        <v>5</v>
      </c>
      <c r="Y1114" t="str">
        <f>"Q"&amp;ROUNDUP(MONTH(Sales_Data[[#This Row],[Order_Date]])/3,0)</f>
        <v>Q2</v>
      </c>
    </row>
    <row r="1115" spans="1:25" x14ac:dyDescent="0.3">
      <c r="A1115" t="s">
        <v>2158</v>
      </c>
      <c r="B1115" s="1">
        <v>45752</v>
      </c>
      <c r="C1115" t="s">
        <v>2159</v>
      </c>
      <c r="D1115" t="s">
        <v>65</v>
      </c>
      <c r="E1115" t="s">
        <v>48</v>
      </c>
      <c r="F1115" t="s">
        <v>49</v>
      </c>
      <c r="G1115" t="s">
        <v>75</v>
      </c>
      <c r="H1115" t="s">
        <v>185</v>
      </c>
      <c r="I1115" t="s">
        <v>261</v>
      </c>
      <c r="J1115">
        <v>4</v>
      </c>
      <c r="K1115">
        <v>38502.639999999999</v>
      </c>
      <c r="L1115">
        <v>0.15</v>
      </c>
      <c r="M1115">
        <v>104679.71</v>
      </c>
      <c r="N1115" t="s">
        <v>70</v>
      </c>
      <c r="O1115" t="s">
        <v>35</v>
      </c>
      <c r="P1115" t="s">
        <v>44</v>
      </c>
      <c r="Q1115">
        <f>Sales_Data[[#This Row],[Quantity]]*Sales_Data[[#This Row],[Unit_Price]]</f>
        <v>154010.56</v>
      </c>
      <c r="R1115">
        <f>Sales_Data[[#This Row],[Gross_Sales]]*Sales_Data[[#This Row],[Discount]]</f>
        <v>23101.583999999999</v>
      </c>
      <c r="S1115">
        <f>Sales_Data[[#This Row],[Gross_Sales]]-Sales_Data[[#This Row],[Discount_Amount]]</f>
        <v>130908.976</v>
      </c>
      <c r="T1115">
        <f>Sales_Data[[#This Row],[Net Sales]]-Sales_Data[[#This Row],[Cost]]</f>
        <v>26229.265999999989</v>
      </c>
      <c r="U1115" s="2">
        <f>Sales_Data[[#This Row],[Profit]]/Sales_Data[[#This Row],[Net Sales]]</f>
        <v>0.2003626244849703</v>
      </c>
      <c r="V1115">
        <f>YEAR(Sales_Data[[#This Row],[Order_Date]])</f>
        <v>2025</v>
      </c>
      <c r="W1115" t="str">
        <f>TEXT(Sales_Data[[#This Row],[Order_Date]],"mmm")</f>
        <v>Apr</v>
      </c>
      <c r="X1115">
        <f>MONTH(Sales_Data[[#This Row],[Order_Date]])</f>
        <v>4</v>
      </c>
      <c r="Y1115" t="str">
        <f>"Q"&amp;ROUNDUP(MONTH(Sales_Data[[#This Row],[Order_Date]])/3,0)</f>
        <v>Q2</v>
      </c>
    </row>
    <row r="1116" spans="1:25" x14ac:dyDescent="0.3">
      <c r="A1116" t="s">
        <v>2160</v>
      </c>
      <c r="B1116" s="1">
        <v>45772</v>
      </c>
      <c r="C1116" t="s">
        <v>2161</v>
      </c>
      <c r="D1116" t="s">
        <v>266</v>
      </c>
      <c r="E1116" t="s">
        <v>48</v>
      </c>
      <c r="F1116" t="s">
        <v>49</v>
      </c>
      <c r="G1116" t="s">
        <v>75</v>
      </c>
      <c r="H1116" t="s">
        <v>114</v>
      </c>
      <c r="I1116" t="s">
        <v>115</v>
      </c>
      <c r="J1116">
        <v>3</v>
      </c>
      <c r="K1116">
        <v>46331.15</v>
      </c>
      <c r="L1116">
        <v>0</v>
      </c>
      <c r="M1116">
        <v>107543.77</v>
      </c>
      <c r="N1116" t="s">
        <v>52</v>
      </c>
      <c r="O1116" t="s">
        <v>35</v>
      </c>
      <c r="P1116" t="s">
        <v>71</v>
      </c>
      <c r="Q1116">
        <f>Sales_Data[[#This Row],[Quantity]]*Sales_Data[[#This Row],[Unit_Price]]</f>
        <v>138993.45000000001</v>
      </c>
      <c r="R1116">
        <f>Sales_Data[[#This Row],[Gross_Sales]]*Sales_Data[[#This Row],[Discount]]</f>
        <v>0</v>
      </c>
      <c r="S1116">
        <f>Sales_Data[[#This Row],[Gross_Sales]]-Sales_Data[[#This Row],[Discount_Amount]]</f>
        <v>138993.45000000001</v>
      </c>
      <c r="T1116">
        <f>Sales_Data[[#This Row],[Net Sales]]-Sales_Data[[#This Row],[Cost]]</f>
        <v>31449.680000000008</v>
      </c>
      <c r="U1116" s="2">
        <f>Sales_Data[[#This Row],[Profit]]/Sales_Data[[#This Row],[Net Sales]]</f>
        <v>0.22626735288605329</v>
      </c>
      <c r="V1116">
        <f>YEAR(Sales_Data[[#This Row],[Order_Date]])</f>
        <v>2025</v>
      </c>
      <c r="W1116" t="str">
        <f>TEXT(Sales_Data[[#This Row],[Order_Date]],"mmm")</f>
        <v>Apr</v>
      </c>
      <c r="X1116">
        <f>MONTH(Sales_Data[[#This Row],[Order_Date]])</f>
        <v>4</v>
      </c>
      <c r="Y1116" t="str">
        <f>"Q"&amp;ROUNDUP(MONTH(Sales_Data[[#This Row],[Order_Date]])/3,0)</f>
        <v>Q2</v>
      </c>
    </row>
    <row r="1117" spans="1:25" x14ac:dyDescent="0.3">
      <c r="A1117" t="s">
        <v>2162</v>
      </c>
      <c r="B1117" s="1">
        <v>45900</v>
      </c>
      <c r="C1117" t="s">
        <v>1366</v>
      </c>
      <c r="D1117" t="s">
        <v>241</v>
      </c>
      <c r="E1117" t="s">
        <v>19</v>
      </c>
      <c r="F1117" t="s">
        <v>66</v>
      </c>
      <c r="G1117" t="s">
        <v>75</v>
      </c>
      <c r="H1117" t="s">
        <v>76</v>
      </c>
      <c r="I1117" t="s">
        <v>77</v>
      </c>
      <c r="J1117">
        <v>5</v>
      </c>
      <c r="K1117">
        <v>14712.05</v>
      </c>
      <c r="L1117">
        <v>0.1</v>
      </c>
      <c r="M1117">
        <v>42527.24</v>
      </c>
      <c r="N1117" t="s">
        <v>24</v>
      </c>
      <c r="O1117" t="s">
        <v>35</v>
      </c>
      <c r="P1117" t="s">
        <v>71</v>
      </c>
      <c r="Q1117">
        <f>Sales_Data[[#This Row],[Quantity]]*Sales_Data[[#This Row],[Unit_Price]]</f>
        <v>73560.25</v>
      </c>
      <c r="R1117">
        <f>Sales_Data[[#This Row],[Gross_Sales]]*Sales_Data[[#This Row],[Discount]]</f>
        <v>7356.0250000000005</v>
      </c>
      <c r="S1117">
        <f>Sales_Data[[#This Row],[Gross_Sales]]-Sales_Data[[#This Row],[Discount_Amount]]</f>
        <v>66204.225000000006</v>
      </c>
      <c r="T1117">
        <f>Sales_Data[[#This Row],[Net Sales]]-Sales_Data[[#This Row],[Cost]]</f>
        <v>23676.985000000008</v>
      </c>
      <c r="U1117" s="2">
        <f>Sales_Data[[#This Row],[Profit]]/Sales_Data[[#This Row],[Net Sales]]</f>
        <v>0.3576355587577682</v>
      </c>
      <c r="V1117">
        <f>YEAR(Sales_Data[[#This Row],[Order_Date]])</f>
        <v>2025</v>
      </c>
      <c r="W1117" t="str">
        <f>TEXT(Sales_Data[[#This Row],[Order_Date]],"mmm")</f>
        <v>Aug</v>
      </c>
      <c r="X1117">
        <f>MONTH(Sales_Data[[#This Row],[Order_Date]])</f>
        <v>8</v>
      </c>
      <c r="Y1117" t="str">
        <f>"Q"&amp;ROUNDUP(MONTH(Sales_Data[[#This Row],[Order_Date]])/3,0)</f>
        <v>Q3</v>
      </c>
    </row>
    <row r="1118" spans="1:25" x14ac:dyDescent="0.3">
      <c r="A1118" t="s">
        <v>2163</v>
      </c>
      <c r="B1118" s="1">
        <v>45949</v>
      </c>
      <c r="C1118" t="s">
        <v>2164</v>
      </c>
      <c r="D1118" t="s">
        <v>86</v>
      </c>
      <c r="E1118" t="s">
        <v>30</v>
      </c>
      <c r="F1118" t="s">
        <v>87</v>
      </c>
      <c r="G1118" t="s">
        <v>67</v>
      </c>
      <c r="H1118" t="s">
        <v>133</v>
      </c>
      <c r="I1118" t="s">
        <v>138</v>
      </c>
      <c r="J1118">
        <v>1</v>
      </c>
      <c r="K1118">
        <v>3150.05</v>
      </c>
      <c r="L1118">
        <v>0.05</v>
      </c>
      <c r="M1118">
        <v>2075.38</v>
      </c>
      <c r="N1118" t="s">
        <v>109</v>
      </c>
      <c r="O1118" t="s">
        <v>53</v>
      </c>
      <c r="P1118" t="s">
        <v>44</v>
      </c>
      <c r="Q1118">
        <f>Sales_Data[[#This Row],[Quantity]]*Sales_Data[[#This Row],[Unit_Price]]</f>
        <v>3150.05</v>
      </c>
      <c r="R1118">
        <f>Sales_Data[[#This Row],[Gross_Sales]]*Sales_Data[[#This Row],[Discount]]</f>
        <v>157.50250000000003</v>
      </c>
      <c r="S1118">
        <f>Sales_Data[[#This Row],[Gross_Sales]]-Sales_Data[[#This Row],[Discount_Amount]]</f>
        <v>2992.5475000000001</v>
      </c>
      <c r="T1118">
        <f>Sales_Data[[#This Row],[Net Sales]]-Sales_Data[[#This Row],[Cost]]</f>
        <v>917.16750000000002</v>
      </c>
      <c r="U1118" s="2">
        <f>Sales_Data[[#This Row],[Profit]]/Sales_Data[[#This Row],[Net Sales]]</f>
        <v>0.30648385698138458</v>
      </c>
      <c r="V1118">
        <f>YEAR(Sales_Data[[#This Row],[Order_Date]])</f>
        <v>2025</v>
      </c>
      <c r="W1118" t="str">
        <f>TEXT(Sales_Data[[#This Row],[Order_Date]],"mmm")</f>
        <v>Oct</v>
      </c>
      <c r="X1118">
        <f>MONTH(Sales_Data[[#This Row],[Order_Date]])</f>
        <v>10</v>
      </c>
      <c r="Y1118" t="str">
        <f>"Q"&amp;ROUNDUP(MONTH(Sales_Data[[#This Row],[Order_Date]])/3,0)</f>
        <v>Q4</v>
      </c>
    </row>
    <row r="1119" spans="1:25" x14ac:dyDescent="0.3">
      <c r="A1119" t="s">
        <v>2165</v>
      </c>
      <c r="B1119" s="1">
        <v>45939</v>
      </c>
      <c r="C1119" t="s">
        <v>2166</v>
      </c>
      <c r="D1119" t="s">
        <v>18</v>
      </c>
      <c r="E1119" t="s">
        <v>48</v>
      </c>
      <c r="F1119" t="s">
        <v>49</v>
      </c>
      <c r="G1119" t="s">
        <v>32</v>
      </c>
      <c r="H1119" t="s">
        <v>50</v>
      </c>
      <c r="I1119" t="s">
        <v>51</v>
      </c>
      <c r="J1119">
        <v>1</v>
      </c>
      <c r="K1119">
        <v>8540.92</v>
      </c>
      <c r="L1119">
        <v>0.1</v>
      </c>
      <c r="M1119">
        <v>5594.56</v>
      </c>
      <c r="N1119" t="s">
        <v>70</v>
      </c>
      <c r="O1119" t="s">
        <v>53</v>
      </c>
      <c r="P1119" t="s">
        <v>44</v>
      </c>
      <c r="Q1119">
        <f>Sales_Data[[#This Row],[Quantity]]*Sales_Data[[#This Row],[Unit_Price]]</f>
        <v>8540.92</v>
      </c>
      <c r="R1119">
        <f>Sales_Data[[#This Row],[Gross_Sales]]*Sales_Data[[#This Row],[Discount]]</f>
        <v>854.0920000000001</v>
      </c>
      <c r="S1119">
        <f>Sales_Data[[#This Row],[Gross_Sales]]-Sales_Data[[#This Row],[Discount_Amount]]</f>
        <v>7686.8279999999995</v>
      </c>
      <c r="T1119">
        <f>Sales_Data[[#This Row],[Net Sales]]-Sales_Data[[#This Row],[Cost]]</f>
        <v>2092.2679999999991</v>
      </c>
      <c r="U1119" s="2">
        <f>Sales_Data[[#This Row],[Profit]]/Sales_Data[[#This Row],[Net Sales]]</f>
        <v>0.2721887363682392</v>
      </c>
      <c r="V1119">
        <f>YEAR(Sales_Data[[#This Row],[Order_Date]])</f>
        <v>2025</v>
      </c>
      <c r="W1119" t="str">
        <f>TEXT(Sales_Data[[#This Row],[Order_Date]],"mmm")</f>
        <v>Oct</v>
      </c>
      <c r="X1119">
        <f>MONTH(Sales_Data[[#This Row],[Order_Date]])</f>
        <v>10</v>
      </c>
      <c r="Y1119" t="str">
        <f>"Q"&amp;ROUNDUP(MONTH(Sales_Data[[#This Row],[Order_Date]])/3,0)</f>
        <v>Q4</v>
      </c>
    </row>
    <row r="1120" spans="1:25" x14ac:dyDescent="0.3">
      <c r="A1120" t="s">
        <v>2167</v>
      </c>
      <c r="B1120" s="1">
        <v>45956</v>
      </c>
      <c r="C1120" t="s">
        <v>2168</v>
      </c>
      <c r="D1120" t="s">
        <v>168</v>
      </c>
      <c r="E1120" t="s">
        <v>39</v>
      </c>
      <c r="F1120" t="s">
        <v>107</v>
      </c>
      <c r="G1120" t="s">
        <v>67</v>
      </c>
      <c r="H1120" t="s">
        <v>88</v>
      </c>
      <c r="I1120" t="s">
        <v>157</v>
      </c>
      <c r="J1120">
        <v>1</v>
      </c>
      <c r="K1120">
        <v>4905.04</v>
      </c>
      <c r="L1120">
        <v>0</v>
      </c>
      <c r="M1120">
        <v>3465.05</v>
      </c>
      <c r="N1120" t="s">
        <v>70</v>
      </c>
      <c r="O1120" t="s">
        <v>35</v>
      </c>
      <c r="P1120" t="s">
        <v>71</v>
      </c>
      <c r="Q1120">
        <f>Sales_Data[[#This Row],[Quantity]]*Sales_Data[[#This Row],[Unit_Price]]</f>
        <v>4905.04</v>
      </c>
      <c r="R1120">
        <f>Sales_Data[[#This Row],[Gross_Sales]]*Sales_Data[[#This Row],[Discount]]</f>
        <v>0</v>
      </c>
      <c r="S1120">
        <f>Sales_Data[[#This Row],[Gross_Sales]]-Sales_Data[[#This Row],[Discount_Amount]]</f>
        <v>4905.04</v>
      </c>
      <c r="T1120">
        <f>Sales_Data[[#This Row],[Net Sales]]-Sales_Data[[#This Row],[Cost]]</f>
        <v>1439.9899999999998</v>
      </c>
      <c r="U1120" s="2">
        <f>Sales_Data[[#This Row],[Profit]]/Sales_Data[[#This Row],[Net Sales]]</f>
        <v>0.29357354883956088</v>
      </c>
      <c r="V1120">
        <f>YEAR(Sales_Data[[#This Row],[Order_Date]])</f>
        <v>2025</v>
      </c>
      <c r="W1120" t="str">
        <f>TEXT(Sales_Data[[#This Row],[Order_Date]],"mmm")</f>
        <v>Oct</v>
      </c>
      <c r="X1120">
        <f>MONTH(Sales_Data[[#This Row],[Order_Date]])</f>
        <v>10</v>
      </c>
      <c r="Y1120" t="str">
        <f>"Q"&amp;ROUNDUP(MONTH(Sales_Data[[#This Row],[Order_Date]])/3,0)</f>
        <v>Q4</v>
      </c>
    </row>
    <row r="1121" spans="1:25" x14ac:dyDescent="0.3">
      <c r="A1121" t="s">
        <v>2169</v>
      </c>
      <c r="B1121" s="1">
        <v>45940</v>
      </c>
      <c r="C1121" t="s">
        <v>2170</v>
      </c>
      <c r="D1121" t="s">
        <v>244</v>
      </c>
      <c r="E1121" t="s">
        <v>30</v>
      </c>
      <c r="F1121" t="s">
        <v>101</v>
      </c>
      <c r="G1121" t="s">
        <v>75</v>
      </c>
      <c r="H1121" t="s">
        <v>76</v>
      </c>
      <c r="I1121" t="s">
        <v>77</v>
      </c>
      <c r="J1121">
        <v>2</v>
      </c>
      <c r="K1121">
        <v>4924.84</v>
      </c>
      <c r="L1121">
        <v>0.05</v>
      </c>
      <c r="M1121">
        <v>6888.93</v>
      </c>
      <c r="N1121" t="s">
        <v>24</v>
      </c>
      <c r="O1121" t="s">
        <v>53</v>
      </c>
      <c r="P1121" t="s">
        <v>44</v>
      </c>
      <c r="Q1121">
        <f>Sales_Data[[#This Row],[Quantity]]*Sales_Data[[#This Row],[Unit_Price]]</f>
        <v>9849.68</v>
      </c>
      <c r="R1121">
        <f>Sales_Data[[#This Row],[Gross_Sales]]*Sales_Data[[#This Row],[Discount]]</f>
        <v>492.48400000000004</v>
      </c>
      <c r="S1121">
        <f>Sales_Data[[#This Row],[Gross_Sales]]-Sales_Data[[#This Row],[Discount_Amount]]</f>
        <v>9357.1959999999999</v>
      </c>
      <c r="T1121">
        <f>Sales_Data[[#This Row],[Net Sales]]-Sales_Data[[#This Row],[Cost]]</f>
        <v>2468.2659999999996</v>
      </c>
      <c r="U1121" s="2">
        <f>Sales_Data[[#This Row],[Profit]]/Sales_Data[[#This Row],[Net Sales]]</f>
        <v>0.26378265454736649</v>
      </c>
      <c r="V1121">
        <f>YEAR(Sales_Data[[#This Row],[Order_Date]])</f>
        <v>2025</v>
      </c>
      <c r="W1121" t="str">
        <f>TEXT(Sales_Data[[#This Row],[Order_Date]],"mmm")</f>
        <v>Oct</v>
      </c>
      <c r="X1121">
        <f>MONTH(Sales_Data[[#This Row],[Order_Date]])</f>
        <v>10</v>
      </c>
      <c r="Y1121" t="str">
        <f>"Q"&amp;ROUNDUP(MONTH(Sales_Data[[#This Row],[Order_Date]])/3,0)</f>
        <v>Q4</v>
      </c>
    </row>
    <row r="1122" spans="1:25" x14ac:dyDescent="0.3">
      <c r="A1122" t="s">
        <v>2171</v>
      </c>
      <c r="B1122" s="1">
        <v>45726</v>
      </c>
      <c r="C1122" t="s">
        <v>2113</v>
      </c>
      <c r="D1122" t="s">
        <v>356</v>
      </c>
      <c r="E1122" t="s">
        <v>48</v>
      </c>
      <c r="F1122" t="s">
        <v>126</v>
      </c>
      <c r="G1122" t="s">
        <v>67</v>
      </c>
      <c r="H1122" t="s">
        <v>133</v>
      </c>
      <c r="I1122" t="s">
        <v>134</v>
      </c>
      <c r="J1122">
        <v>1</v>
      </c>
      <c r="K1122">
        <v>59004.62</v>
      </c>
      <c r="L1122">
        <v>0</v>
      </c>
      <c r="M1122">
        <v>43316.28</v>
      </c>
      <c r="N1122" t="s">
        <v>70</v>
      </c>
      <c r="O1122" t="s">
        <v>53</v>
      </c>
      <c r="P1122" t="s">
        <v>44</v>
      </c>
      <c r="Q1122">
        <f>Sales_Data[[#This Row],[Quantity]]*Sales_Data[[#This Row],[Unit_Price]]</f>
        <v>59004.62</v>
      </c>
      <c r="R1122">
        <f>Sales_Data[[#This Row],[Gross_Sales]]*Sales_Data[[#This Row],[Discount]]</f>
        <v>0</v>
      </c>
      <c r="S1122">
        <f>Sales_Data[[#This Row],[Gross_Sales]]-Sales_Data[[#This Row],[Discount_Amount]]</f>
        <v>59004.62</v>
      </c>
      <c r="T1122">
        <f>Sales_Data[[#This Row],[Net Sales]]-Sales_Data[[#This Row],[Cost]]</f>
        <v>15688.340000000004</v>
      </c>
      <c r="U1122" s="2">
        <f>Sales_Data[[#This Row],[Profit]]/Sales_Data[[#This Row],[Net Sales]]</f>
        <v>0.26588324778635986</v>
      </c>
      <c r="V1122">
        <f>YEAR(Sales_Data[[#This Row],[Order_Date]])</f>
        <v>2025</v>
      </c>
      <c r="W1122" t="str">
        <f>TEXT(Sales_Data[[#This Row],[Order_Date]],"mmm")</f>
        <v>Mar</v>
      </c>
      <c r="X1122">
        <f>MONTH(Sales_Data[[#This Row],[Order_Date]])</f>
        <v>3</v>
      </c>
      <c r="Y1122" t="str">
        <f>"Q"&amp;ROUNDUP(MONTH(Sales_Data[[#This Row],[Order_Date]])/3,0)</f>
        <v>Q1</v>
      </c>
    </row>
    <row r="1123" spans="1:25" x14ac:dyDescent="0.3">
      <c r="A1123" t="s">
        <v>2172</v>
      </c>
      <c r="B1123" s="1">
        <v>45805</v>
      </c>
      <c r="C1123" t="s">
        <v>856</v>
      </c>
      <c r="D1123" t="s">
        <v>527</v>
      </c>
      <c r="E1123" t="s">
        <v>48</v>
      </c>
      <c r="F1123" t="s">
        <v>126</v>
      </c>
      <c r="G1123" t="s">
        <v>67</v>
      </c>
      <c r="H1123" t="s">
        <v>88</v>
      </c>
      <c r="I1123" t="s">
        <v>89</v>
      </c>
      <c r="J1123">
        <v>1</v>
      </c>
      <c r="K1123">
        <v>56850.98</v>
      </c>
      <c r="L1123">
        <v>0.05</v>
      </c>
      <c r="M1123">
        <v>45181.33</v>
      </c>
      <c r="N1123" t="s">
        <v>52</v>
      </c>
      <c r="O1123" t="s">
        <v>53</v>
      </c>
      <c r="P1123" t="s">
        <v>71</v>
      </c>
      <c r="Q1123">
        <f>Sales_Data[[#This Row],[Quantity]]*Sales_Data[[#This Row],[Unit_Price]]</f>
        <v>56850.98</v>
      </c>
      <c r="R1123">
        <f>Sales_Data[[#This Row],[Gross_Sales]]*Sales_Data[[#This Row],[Discount]]</f>
        <v>2842.5490000000004</v>
      </c>
      <c r="S1123">
        <f>Sales_Data[[#This Row],[Gross_Sales]]-Sales_Data[[#This Row],[Discount_Amount]]</f>
        <v>54008.431000000004</v>
      </c>
      <c r="T1123">
        <f>Sales_Data[[#This Row],[Net Sales]]-Sales_Data[[#This Row],[Cost]]</f>
        <v>8827.1010000000024</v>
      </c>
      <c r="U1123" s="2">
        <f>Sales_Data[[#This Row],[Profit]]/Sales_Data[[#This Row],[Net Sales]]</f>
        <v>0.16343931561351971</v>
      </c>
      <c r="V1123">
        <f>YEAR(Sales_Data[[#This Row],[Order_Date]])</f>
        <v>2025</v>
      </c>
      <c r="W1123" t="str">
        <f>TEXT(Sales_Data[[#This Row],[Order_Date]],"mmm")</f>
        <v>May</v>
      </c>
      <c r="X1123">
        <f>MONTH(Sales_Data[[#This Row],[Order_Date]])</f>
        <v>5</v>
      </c>
      <c r="Y1123" t="str">
        <f>"Q"&amp;ROUNDUP(MONTH(Sales_Data[[#This Row],[Order_Date]])/3,0)</f>
        <v>Q2</v>
      </c>
    </row>
    <row r="1124" spans="1:25" x14ac:dyDescent="0.3">
      <c r="A1124" t="s">
        <v>2173</v>
      </c>
      <c r="B1124" s="1">
        <v>45668</v>
      </c>
      <c r="C1124" t="s">
        <v>915</v>
      </c>
      <c r="D1124" t="s">
        <v>347</v>
      </c>
      <c r="E1124" t="s">
        <v>19</v>
      </c>
      <c r="F1124" t="s">
        <v>66</v>
      </c>
      <c r="G1124" t="s">
        <v>21</v>
      </c>
      <c r="H1124" t="s">
        <v>297</v>
      </c>
      <c r="I1124" t="s">
        <v>494</v>
      </c>
      <c r="J1124">
        <v>1</v>
      </c>
      <c r="K1124">
        <v>5927.54</v>
      </c>
      <c r="L1124">
        <v>0</v>
      </c>
      <c r="M1124">
        <v>4960.8900000000003</v>
      </c>
      <c r="N1124" t="s">
        <v>52</v>
      </c>
      <c r="O1124" t="s">
        <v>35</v>
      </c>
      <c r="P1124" t="s">
        <v>44</v>
      </c>
      <c r="Q1124">
        <f>Sales_Data[[#This Row],[Quantity]]*Sales_Data[[#This Row],[Unit_Price]]</f>
        <v>5927.54</v>
      </c>
      <c r="R1124">
        <f>Sales_Data[[#This Row],[Gross_Sales]]*Sales_Data[[#This Row],[Discount]]</f>
        <v>0</v>
      </c>
      <c r="S1124">
        <f>Sales_Data[[#This Row],[Gross_Sales]]-Sales_Data[[#This Row],[Discount_Amount]]</f>
        <v>5927.54</v>
      </c>
      <c r="T1124">
        <f>Sales_Data[[#This Row],[Net Sales]]-Sales_Data[[#This Row],[Cost]]</f>
        <v>966.64999999999964</v>
      </c>
      <c r="U1124" s="2">
        <f>Sales_Data[[#This Row],[Profit]]/Sales_Data[[#This Row],[Net Sales]]</f>
        <v>0.1630777691926161</v>
      </c>
      <c r="V1124">
        <f>YEAR(Sales_Data[[#This Row],[Order_Date]])</f>
        <v>2025</v>
      </c>
      <c r="W1124" t="str">
        <f>TEXT(Sales_Data[[#This Row],[Order_Date]],"mmm")</f>
        <v>Jan</v>
      </c>
      <c r="X1124">
        <f>MONTH(Sales_Data[[#This Row],[Order_Date]])</f>
        <v>1</v>
      </c>
      <c r="Y1124" t="str">
        <f>"Q"&amp;ROUNDUP(MONTH(Sales_Data[[#This Row],[Order_Date]])/3,0)</f>
        <v>Q1</v>
      </c>
    </row>
    <row r="1125" spans="1:25" x14ac:dyDescent="0.3">
      <c r="A1125" t="s">
        <v>2174</v>
      </c>
      <c r="B1125" s="1">
        <v>45911</v>
      </c>
      <c r="C1125" t="s">
        <v>301</v>
      </c>
      <c r="D1125" t="s">
        <v>199</v>
      </c>
      <c r="E1125" t="s">
        <v>39</v>
      </c>
      <c r="F1125" t="s">
        <v>107</v>
      </c>
      <c r="G1125" t="s">
        <v>32</v>
      </c>
      <c r="H1125" t="s">
        <v>50</v>
      </c>
      <c r="I1125" t="s">
        <v>51</v>
      </c>
      <c r="J1125">
        <v>2</v>
      </c>
      <c r="K1125">
        <v>5355.2</v>
      </c>
      <c r="L1125">
        <v>0.05</v>
      </c>
      <c r="M1125">
        <v>8795.06</v>
      </c>
      <c r="N1125" t="s">
        <v>24</v>
      </c>
      <c r="O1125" t="s">
        <v>53</v>
      </c>
      <c r="P1125" t="s">
        <v>44</v>
      </c>
      <c r="Q1125">
        <f>Sales_Data[[#This Row],[Quantity]]*Sales_Data[[#This Row],[Unit_Price]]</f>
        <v>10710.4</v>
      </c>
      <c r="R1125">
        <f>Sales_Data[[#This Row],[Gross_Sales]]*Sales_Data[[#This Row],[Discount]]</f>
        <v>535.52</v>
      </c>
      <c r="S1125">
        <f>Sales_Data[[#This Row],[Gross_Sales]]-Sales_Data[[#This Row],[Discount_Amount]]</f>
        <v>10174.879999999999</v>
      </c>
      <c r="T1125">
        <f>Sales_Data[[#This Row],[Net Sales]]-Sales_Data[[#This Row],[Cost]]</f>
        <v>1379.8199999999997</v>
      </c>
      <c r="U1125" s="2">
        <f>Sales_Data[[#This Row],[Profit]]/Sales_Data[[#This Row],[Net Sales]]</f>
        <v>0.13561044454578333</v>
      </c>
      <c r="V1125">
        <f>YEAR(Sales_Data[[#This Row],[Order_Date]])</f>
        <v>2025</v>
      </c>
      <c r="W1125" t="str">
        <f>TEXT(Sales_Data[[#This Row],[Order_Date]],"mmm")</f>
        <v>Sep</v>
      </c>
      <c r="X1125">
        <f>MONTH(Sales_Data[[#This Row],[Order_Date]])</f>
        <v>9</v>
      </c>
      <c r="Y1125" t="str">
        <f>"Q"&amp;ROUNDUP(MONTH(Sales_Data[[#This Row],[Order_Date]])/3,0)</f>
        <v>Q3</v>
      </c>
    </row>
    <row r="1126" spans="1:25" x14ac:dyDescent="0.3">
      <c r="A1126" t="s">
        <v>2175</v>
      </c>
      <c r="B1126" s="1">
        <v>45987</v>
      </c>
      <c r="C1126" t="s">
        <v>1253</v>
      </c>
      <c r="D1126" t="s">
        <v>384</v>
      </c>
      <c r="E1126" t="s">
        <v>48</v>
      </c>
      <c r="F1126" t="s">
        <v>164</v>
      </c>
      <c r="G1126" t="s">
        <v>75</v>
      </c>
      <c r="H1126" t="s">
        <v>114</v>
      </c>
      <c r="I1126" t="s">
        <v>115</v>
      </c>
      <c r="J1126">
        <v>1</v>
      </c>
      <c r="K1126">
        <v>55545.07</v>
      </c>
      <c r="L1126">
        <v>0.1</v>
      </c>
      <c r="M1126">
        <v>37800.370000000003</v>
      </c>
      <c r="N1126" t="s">
        <v>24</v>
      </c>
      <c r="O1126" t="s">
        <v>25</v>
      </c>
      <c r="P1126" t="s">
        <v>44</v>
      </c>
      <c r="Q1126">
        <f>Sales_Data[[#This Row],[Quantity]]*Sales_Data[[#This Row],[Unit_Price]]</f>
        <v>55545.07</v>
      </c>
      <c r="R1126">
        <f>Sales_Data[[#This Row],[Gross_Sales]]*Sales_Data[[#This Row],[Discount]]</f>
        <v>5554.5070000000005</v>
      </c>
      <c r="S1126">
        <f>Sales_Data[[#This Row],[Gross_Sales]]-Sales_Data[[#This Row],[Discount_Amount]]</f>
        <v>49990.563000000002</v>
      </c>
      <c r="T1126">
        <f>Sales_Data[[#This Row],[Net Sales]]-Sales_Data[[#This Row],[Cost]]</f>
        <v>12190.192999999999</v>
      </c>
      <c r="U1126" s="2">
        <f>Sales_Data[[#This Row],[Profit]]/Sales_Data[[#This Row],[Net Sales]]</f>
        <v>0.24384988422714901</v>
      </c>
      <c r="V1126">
        <f>YEAR(Sales_Data[[#This Row],[Order_Date]])</f>
        <v>2025</v>
      </c>
      <c r="W1126" t="str">
        <f>TEXT(Sales_Data[[#This Row],[Order_Date]],"mmm")</f>
        <v>Nov</v>
      </c>
      <c r="X1126">
        <f>MONTH(Sales_Data[[#This Row],[Order_Date]])</f>
        <v>11</v>
      </c>
      <c r="Y1126" t="str">
        <f>"Q"&amp;ROUNDUP(MONTH(Sales_Data[[#This Row],[Order_Date]])/3,0)</f>
        <v>Q4</v>
      </c>
    </row>
    <row r="1127" spans="1:25" x14ac:dyDescent="0.3">
      <c r="A1127" t="s">
        <v>2176</v>
      </c>
      <c r="B1127" s="1">
        <v>46017</v>
      </c>
      <c r="C1127" t="s">
        <v>2177</v>
      </c>
      <c r="D1127" t="s">
        <v>414</v>
      </c>
      <c r="E1127" t="s">
        <v>19</v>
      </c>
      <c r="F1127" t="s">
        <v>20</v>
      </c>
      <c r="G1127" t="s">
        <v>75</v>
      </c>
      <c r="H1127" t="s">
        <v>185</v>
      </c>
      <c r="I1127" t="s">
        <v>186</v>
      </c>
      <c r="J1127">
        <v>1</v>
      </c>
      <c r="K1127">
        <v>12435.04</v>
      </c>
      <c r="L1127">
        <v>0.15</v>
      </c>
      <c r="M1127">
        <v>7312.91</v>
      </c>
      <c r="N1127" t="s">
        <v>24</v>
      </c>
      <c r="O1127" t="s">
        <v>25</v>
      </c>
      <c r="P1127" t="s">
        <v>71</v>
      </c>
      <c r="Q1127">
        <f>Sales_Data[[#This Row],[Quantity]]*Sales_Data[[#This Row],[Unit_Price]]</f>
        <v>12435.04</v>
      </c>
      <c r="R1127">
        <f>Sales_Data[[#This Row],[Gross_Sales]]*Sales_Data[[#This Row],[Discount]]</f>
        <v>1865.2560000000001</v>
      </c>
      <c r="S1127">
        <f>Sales_Data[[#This Row],[Gross_Sales]]-Sales_Data[[#This Row],[Discount_Amount]]</f>
        <v>10569.784000000001</v>
      </c>
      <c r="T1127">
        <f>Sales_Data[[#This Row],[Net Sales]]-Sales_Data[[#This Row],[Cost]]</f>
        <v>3256.8740000000016</v>
      </c>
      <c r="U1127" s="2">
        <f>Sales_Data[[#This Row],[Profit]]/Sales_Data[[#This Row],[Net Sales]]</f>
        <v>0.30813061080529186</v>
      </c>
      <c r="V1127">
        <f>YEAR(Sales_Data[[#This Row],[Order_Date]])</f>
        <v>2025</v>
      </c>
      <c r="W1127" t="str">
        <f>TEXT(Sales_Data[[#This Row],[Order_Date]],"mmm")</f>
        <v>Dec</v>
      </c>
      <c r="X1127">
        <f>MONTH(Sales_Data[[#This Row],[Order_Date]])</f>
        <v>12</v>
      </c>
      <c r="Y1127" t="str">
        <f>"Q"&amp;ROUNDUP(MONTH(Sales_Data[[#This Row],[Order_Date]])/3,0)</f>
        <v>Q4</v>
      </c>
    </row>
    <row r="1128" spans="1:25" x14ac:dyDescent="0.3">
      <c r="A1128" t="s">
        <v>2178</v>
      </c>
      <c r="B1128" s="1">
        <v>45695</v>
      </c>
      <c r="C1128" t="s">
        <v>2179</v>
      </c>
      <c r="D1128" t="s">
        <v>414</v>
      </c>
      <c r="E1128" t="s">
        <v>39</v>
      </c>
      <c r="F1128" t="s">
        <v>107</v>
      </c>
      <c r="G1128" t="s">
        <v>41</v>
      </c>
      <c r="H1128" t="s">
        <v>42</v>
      </c>
      <c r="I1128" t="s">
        <v>43</v>
      </c>
      <c r="J1128">
        <v>1</v>
      </c>
      <c r="K1128">
        <v>2053.71</v>
      </c>
      <c r="L1128">
        <v>0</v>
      </c>
      <c r="M1128">
        <v>1642.8</v>
      </c>
      <c r="N1128" t="s">
        <v>24</v>
      </c>
      <c r="O1128" t="s">
        <v>35</v>
      </c>
      <c r="P1128" t="s">
        <v>71</v>
      </c>
      <c r="Q1128">
        <f>Sales_Data[[#This Row],[Quantity]]*Sales_Data[[#This Row],[Unit_Price]]</f>
        <v>2053.71</v>
      </c>
      <c r="R1128">
        <f>Sales_Data[[#This Row],[Gross_Sales]]*Sales_Data[[#This Row],[Discount]]</f>
        <v>0</v>
      </c>
      <c r="S1128">
        <f>Sales_Data[[#This Row],[Gross_Sales]]-Sales_Data[[#This Row],[Discount_Amount]]</f>
        <v>2053.71</v>
      </c>
      <c r="T1128">
        <f>Sales_Data[[#This Row],[Net Sales]]-Sales_Data[[#This Row],[Cost]]</f>
        <v>410.91000000000008</v>
      </c>
      <c r="U1128" s="2">
        <f>Sales_Data[[#This Row],[Profit]]/Sales_Data[[#This Row],[Net Sales]]</f>
        <v>0.20008180317571617</v>
      </c>
      <c r="V1128">
        <f>YEAR(Sales_Data[[#This Row],[Order_Date]])</f>
        <v>2025</v>
      </c>
      <c r="W1128" t="str">
        <f>TEXT(Sales_Data[[#This Row],[Order_Date]],"mmm")</f>
        <v>Feb</v>
      </c>
      <c r="X1128">
        <f>MONTH(Sales_Data[[#This Row],[Order_Date]])</f>
        <v>2</v>
      </c>
      <c r="Y1128" t="str">
        <f>"Q"&amp;ROUNDUP(MONTH(Sales_Data[[#This Row],[Order_Date]])/3,0)</f>
        <v>Q1</v>
      </c>
    </row>
    <row r="1129" spans="1:25" x14ac:dyDescent="0.3">
      <c r="A1129" t="s">
        <v>2180</v>
      </c>
      <c r="B1129" s="1">
        <v>45791</v>
      </c>
      <c r="C1129" t="s">
        <v>1728</v>
      </c>
      <c r="D1129" t="s">
        <v>596</v>
      </c>
      <c r="E1129" t="s">
        <v>39</v>
      </c>
      <c r="F1129" t="s">
        <v>405</v>
      </c>
      <c r="G1129" t="s">
        <v>21</v>
      </c>
      <c r="H1129" t="s">
        <v>230</v>
      </c>
      <c r="I1129" t="s">
        <v>231</v>
      </c>
      <c r="J1129">
        <v>1</v>
      </c>
      <c r="K1129">
        <v>6695.3</v>
      </c>
      <c r="L1129">
        <v>0.15</v>
      </c>
      <c r="M1129">
        <v>4659.1400000000003</v>
      </c>
      <c r="N1129" t="s">
        <v>52</v>
      </c>
      <c r="O1129" t="s">
        <v>35</v>
      </c>
      <c r="P1129" t="s">
        <v>71</v>
      </c>
      <c r="Q1129">
        <f>Sales_Data[[#This Row],[Quantity]]*Sales_Data[[#This Row],[Unit_Price]]</f>
        <v>6695.3</v>
      </c>
      <c r="R1129">
        <f>Sales_Data[[#This Row],[Gross_Sales]]*Sales_Data[[#This Row],[Discount]]</f>
        <v>1004.295</v>
      </c>
      <c r="S1129">
        <f>Sales_Data[[#This Row],[Gross_Sales]]-Sales_Data[[#This Row],[Discount_Amount]]</f>
        <v>5691.0050000000001</v>
      </c>
      <c r="T1129">
        <f>Sales_Data[[#This Row],[Net Sales]]-Sales_Data[[#This Row],[Cost]]</f>
        <v>1031.8649999999998</v>
      </c>
      <c r="U1129" s="2">
        <f>Sales_Data[[#This Row],[Profit]]/Sales_Data[[#This Row],[Net Sales]]</f>
        <v>0.18131507528107949</v>
      </c>
      <c r="V1129">
        <f>YEAR(Sales_Data[[#This Row],[Order_Date]])</f>
        <v>2025</v>
      </c>
      <c r="W1129" t="str">
        <f>TEXT(Sales_Data[[#This Row],[Order_Date]],"mmm")</f>
        <v>May</v>
      </c>
      <c r="X1129">
        <f>MONTH(Sales_Data[[#This Row],[Order_Date]])</f>
        <v>5</v>
      </c>
      <c r="Y1129" t="str">
        <f>"Q"&amp;ROUNDUP(MONTH(Sales_Data[[#This Row],[Order_Date]])/3,0)</f>
        <v>Q2</v>
      </c>
    </row>
    <row r="1130" spans="1:25" x14ac:dyDescent="0.3">
      <c r="A1130" t="s">
        <v>2181</v>
      </c>
      <c r="B1130" s="1">
        <v>45857</v>
      </c>
      <c r="C1130" t="s">
        <v>550</v>
      </c>
      <c r="D1130" t="s">
        <v>522</v>
      </c>
      <c r="E1130" t="s">
        <v>48</v>
      </c>
      <c r="F1130" t="s">
        <v>132</v>
      </c>
      <c r="G1130" t="s">
        <v>41</v>
      </c>
      <c r="H1130" t="s">
        <v>147</v>
      </c>
      <c r="I1130" t="s">
        <v>369</v>
      </c>
      <c r="J1130">
        <v>2</v>
      </c>
      <c r="K1130">
        <v>30127.03</v>
      </c>
      <c r="L1130">
        <v>0.05</v>
      </c>
      <c r="M1130">
        <v>40680.97</v>
      </c>
      <c r="N1130" t="s">
        <v>52</v>
      </c>
      <c r="O1130" t="s">
        <v>25</v>
      </c>
      <c r="P1130" t="s">
        <v>26</v>
      </c>
      <c r="Q1130">
        <f>Sales_Data[[#This Row],[Quantity]]*Sales_Data[[#This Row],[Unit_Price]]</f>
        <v>60254.06</v>
      </c>
      <c r="R1130">
        <f>Sales_Data[[#This Row],[Gross_Sales]]*Sales_Data[[#This Row],[Discount]]</f>
        <v>3012.703</v>
      </c>
      <c r="S1130">
        <f>Sales_Data[[#This Row],[Gross_Sales]]-Sales_Data[[#This Row],[Discount_Amount]]</f>
        <v>57241.356999999996</v>
      </c>
      <c r="T1130">
        <f>Sales_Data[[#This Row],[Net Sales]]-Sales_Data[[#This Row],[Cost]]</f>
        <v>16560.386999999995</v>
      </c>
      <c r="U1130" s="2">
        <f>Sales_Data[[#This Row],[Profit]]/Sales_Data[[#This Row],[Net Sales]]</f>
        <v>0.28930807842308831</v>
      </c>
      <c r="V1130">
        <f>YEAR(Sales_Data[[#This Row],[Order_Date]])</f>
        <v>2025</v>
      </c>
      <c r="W1130" t="str">
        <f>TEXT(Sales_Data[[#This Row],[Order_Date]],"mmm")</f>
        <v>Jul</v>
      </c>
      <c r="X1130">
        <f>MONTH(Sales_Data[[#This Row],[Order_Date]])</f>
        <v>7</v>
      </c>
      <c r="Y1130" t="str">
        <f>"Q"&amp;ROUNDUP(MONTH(Sales_Data[[#This Row],[Order_Date]])/3,0)</f>
        <v>Q3</v>
      </c>
    </row>
    <row r="1131" spans="1:25" x14ac:dyDescent="0.3">
      <c r="A1131" t="s">
        <v>2182</v>
      </c>
      <c r="B1131" s="1">
        <v>45680</v>
      </c>
      <c r="C1131" t="s">
        <v>2183</v>
      </c>
      <c r="D1131" t="s">
        <v>38</v>
      </c>
      <c r="E1131" t="s">
        <v>19</v>
      </c>
      <c r="F1131" t="s">
        <v>57</v>
      </c>
      <c r="G1131" t="s">
        <v>21</v>
      </c>
      <c r="H1131" t="s">
        <v>127</v>
      </c>
      <c r="I1131" t="s">
        <v>128</v>
      </c>
      <c r="J1131">
        <v>2</v>
      </c>
      <c r="K1131">
        <v>2945.64</v>
      </c>
      <c r="L1131">
        <v>0.15</v>
      </c>
      <c r="M1131">
        <v>4178.2299999999996</v>
      </c>
      <c r="N1131" t="s">
        <v>70</v>
      </c>
      <c r="O1131" t="s">
        <v>25</v>
      </c>
      <c r="P1131" t="s">
        <v>71</v>
      </c>
      <c r="Q1131">
        <f>Sales_Data[[#This Row],[Quantity]]*Sales_Data[[#This Row],[Unit_Price]]</f>
        <v>5891.28</v>
      </c>
      <c r="R1131">
        <f>Sales_Data[[#This Row],[Gross_Sales]]*Sales_Data[[#This Row],[Discount]]</f>
        <v>883.69199999999989</v>
      </c>
      <c r="S1131">
        <f>Sales_Data[[#This Row],[Gross_Sales]]-Sales_Data[[#This Row],[Discount_Amount]]</f>
        <v>5007.5879999999997</v>
      </c>
      <c r="T1131">
        <f>Sales_Data[[#This Row],[Net Sales]]-Sales_Data[[#This Row],[Cost]]</f>
        <v>829.35800000000017</v>
      </c>
      <c r="U1131" s="2">
        <f>Sales_Data[[#This Row],[Profit]]/Sales_Data[[#This Row],[Net Sales]]</f>
        <v>0.1656202547014651</v>
      </c>
      <c r="V1131">
        <f>YEAR(Sales_Data[[#This Row],[Order_Date]])</f>
        <v>2025</v>
      </c>
      <c r="W1131" t="str">
        <f>TEXT(Sales_Data[[#This Row],[Order_Date]],"mmm")</f>
        <v>Jan</v>
      </c>
      <c r="X1131">
        <f>MONTH(Sales_Data[[#This Row],[Order_Date]])</f>
        <v>1</v>
      </c>
      <c r="Y1131" t="str">
        <f>"Q"&amp;ROUNDUP(MONTH(Sales_Data[[#This Row],[Order_Date]])/3,0)</f>
        <v>Q1</v>
      </c>
    </row>
    <row r="1132" spans="1:25" x14ac:dyDescent="0.3">
      <c r="A1132" t="s">
        <v>2184</v>
      </c>
      <c r="B1132" s="1">
        <v>45960</v>
      </c>
      <c r="C1132" t="s">
        <v>1706</v>
      </c>
      <c r="D1132" t="s">
        <v>589</v>
      </c>
      <c r="E1132" t="s">
        <v>30</v>
      </c>
      <c r="F1132" t="s">
        <v>87</v>
      </c>
      <c r="G1132" t="s">
        <v>41</v>
      </c>
      <c r="H1132" t="s">
        <v>42</v>
      </c>
      <c r="I1132" t="s">
        <v>43</v>
      </c>
      <c r="J1132">
        <v>1</v>
      </c>
      <c r="K1132">
        <v>771.45</v>
      </c>
      <c r="L1132">
        <v>0.05</v>
      </c>
      <c r="M1132">
        <v>586.64</v>
      </c>
      <c r="N1132" t="s">
        <v>52</v>
      </c>
      <c r="O1132" t="s">
        <v>35</v>
      </c>
      <c r="P1132" t="s">
        <v>71</v>
      </c>
      <c r="Q1132">
        <f>Sales_Data[[#This Row],[Quantity]]*Sales_Data[[#This Row],[Unit_Price]]</f>
        <v>771.45</v>
      </c>
      <c r="R1132">
        <f>Sales_Data[[#This Row],[Gross_Sales]]*Sales_Data[[#This Row],[Discount]]</f>
        <v>38.572500000000005</v>
      </c>
      <c r="S1132">
        <f>Sales_Data[[#This Row],[Gross_Sales]]-Sales_Data[[#This Row],[Discount_Amount]]</f>
        <v>732.87750000000005</v>
      </c>
      <c r="T1132">
        <f>Sales_Data[[#This Row],[Net Sales]]-Sales_Data[[#This Row],[Cost]]</f>
        <v>146.23750000000007</v>
      </c>
      <c r="U1132" s="2">
        <f>Sales_Data[[#This Row],[Profit]]/Sales_Data[[#This Row],[Net Sales]]</f>
        <v>0.19953880423399553</v>
      </c>
      <c r="V1132">
        <f>YEAR(Sales_Data[[#This Row],[Order_Date]])</f>
        <v>2025</v>
      </c>
      <c r="W1132" t="str">
        <f>TEXT(Sales_Data[[#This Row],[Order_Date]],"mmm")</f>
        <v>Oct</v>
      </c>
      <c r="X1132">
        <f>MONTH(Sales_Data[[#This Row],[Order_Date]])</f>
        <v>10</v>
      </c>
      <c r="Y1132" t="str">
        <f>"Q"&amp;ROUNDUP(MONTH(Sales_Data[[#This Row],[Order_Date]])/3,0)</f>
        <v>Q4</v>
      </c>
    </row>
    <row r="1133" spans="1:25" x14ac:dyDescent="0.3">
      <c r="A1133" t="s">
        <v>2185</v>
      </c>
      <c r="B1133" s="1">
        <v>46003</v>
      </c>
      <c r="C1133" t="s">
        <v>2186</v>
      </c>
      <c r="D1133" t="s">
        <v>175</v>
      </c>
      <c r="E1133" t="s">
        <v>119</v>
      </c>
      <c r="F1133" t="s">
        <v>120</v>
      </c>
      <c r="G1133" t="s">
        <v>21</v>
      </c>
      <c r="H1133" t="s">
        <v>230</v>
      </c>
      <c r="I1133" t="s">
        <v>231</v>
      </c>
      <c r="J1133">
        <v>3</v>
      </c>
      <c r="K1133">
        <v>6003.91</v>
      </c>
      <c r="L1133">
        <v>0.15</v>
      </c>
      <c r="M1133">
        <v>13354.34</v>
      </c>
      <c r="N1133" t="s">
        <v>24</v>
      </c>
      <c r="O1133" t="s">
        <v>35</v>
      </c>
      <c r="P1133" t="s">
        <v>44</v>
      </c>
      <c r="Q1133">
        <f>Sales_Data[[#This Row],[Quantity]]*Sales_Data[[#This Row],[Unit_Price]]</f>
        <v>18011.73</v>
      </c>
      <c r="R1133">
        <f>Sales_Data[[#This Row],[Gross_Sales]]*Sales_Data[[#This Row],[Discount]]</f>
        <v>2701.7594999999997</v>
      </c>
      <c r="S1133">
        <f>Sales_Data[[#This Row],[Gross_Sales]]-Sales_Data[[#This Row],[Discount_Amount]]</f>
        <v>15309.970499999999</v>
      </c>
      <c r="T1133">
        <f>Sales_Data[[#This Row],[Net Sales]]-Sales_Data[[#This Row],[Cost]]</f>
        <v>1955.6304999999993</v>
      </c>
      <c r="U1133" s="2">
        <f>Sales_Data[[#This Row],[Profit]]/Sales_Data[[#This Row],[Net Sales]]</f>
        <v>0.1277357458004246</v>
      </c>
      <c r="V1133">
        <f>YEAR(Sales_Data[[#This Row],[Order_Date]])</f>
        <v>2025</v>
      </c>
      <c r="W1133" t="str">
        <f>TEXT(Sales_Data[[#This Row],[Order_Date]],"mmm")</f>
        <v>Dec</v>
      </c>
      <c r="X1133">
        <f>MONTH(Sales_Data[[#This Row],[Order_Date]])</f>
        <v>12</v>
      </c>
      <c r="Y1133" t="str">
        <f>"Q"&amp;ROUNDUP(MONTH(Sales_Data[[#This Row],[Order_Date]])/3,0)</f>
        <v>Q4</v>
      </c>
    </row>
    <row r="1134" spans="1:25" x14ac:dyDescent="0.3">
      <c r="A1134" t="s">
        <v>2187</v>
      </c>
      <c r="B1134" s="1">
        <v>45959</v>
      </c>
      <c r="C1134" t="s">
        <v>383</v>
      </c>
      <c r="D1134" t="s">
        <v>112</v>
      </c>
      <c r="E1134" t="s">
        <v>119</v>
      </c>
      <c r="F1134" t="s">
        <v>249</v>
      </c>
      <c r="G1134" t="s">
        <v>41</v>
      </c>
      <c r="H1134" t="s">
        <v>102</v>
      </c>
      <c r="I1134" t="s">
        <v>388</v>
      </c>
      <c r="J1134">
        <v>1</v>
      </c>
      <c r="K1134">
        <v>4220.53</v>
      </c>
      <c r="L1134">
        <v>0.1</v>
      </c>
      <c r="M1134">
        <v>2696.08</v>
      </c>
      <c r="N1134" t="s">
        <v>70</v>
      </c>
      <c r="O1134" t="s">
        <v>35</v>
      </c>
      <c r="P1134" t="s">
        <v>44</v>
      </c>
      <c r="Q1134">
        <f>Sales_Data[[#This Row],[Quantity]]*Sales_Data[[#This Row],[Unit_Price]]</f>
        <v>4220.53</v>
      </c>
      <c r="R1134">
        <f>Sales_Data[[#This Row],[Gross_Sales]]*Sales_Data[[#This Row],[Discount]]</f>
        <v>422.053</v>
      </c>
      <c r="S1134">
        <f>Sales_Data[[#This Row],[Gross_Sales]]-Sales_Data[[#This Row],[Discount_Amount]]</f>
        <v>3798.4769999999999</v>
      </c>
      <c r="T1134">
        <f>Sales_Data[[#This Row],[Net Sales]]-Sales_Data[[#This Row],[Cost]]</f>
        <v>1102.3969999999999</v>
      </c>
      <c r="U1134" s="2">
        <f>Sales_Data[[#This Row],[Profit]]/Sales_Data[[#This Row],[Net Sales]]</f>
        <v>0.29022079112233667</v>
      </c>
      <c r="V1134">
        <f>YEAR(Sales_Data[[#This Row],[Order_Date]])</f>
        <v>2025</v>
      </c>
      <c r="W1134" t="str">
        <f>TEXT(Sales_Data[[#This Row],[Order_Date]],"mmm")</f>
        <v>Oct</v>
      </c>
      <c r="X1134">
        <f>MONTH(Sales_Data[[#This Row],[Order_Date]])</f>
        <v>10</v>
      </c>
      <c r="Y1134" t="str">
        <f>"Q"&amp;ROUNDUP(MONTH(Sales_Data[[#This Row],[Order_Date]])/3,0)</f>
        <v>Q4</v>
      </c>
    </row>
    <row r="1135" spans="1:25" x14ac:dyDescent="0.3">
      <c r="A1135" t="s">
        <v>2188</v>
      </c>
      <c r="B1135" s="1">
        <v>46020</v>
      </c>
      <c r="C1135" t="s">
        <v>2189</v>
      </c>
      <c r="D1135" t="s">
        <v>56</v>
      </c>
      <c r="E1135" t="s">
        <v>39</v>
      </c>
      <c r="F1135" t="s">
        <v>202</v>
      </c>
      <c r="G1135" t="s">
        <v>41</v>
      </c>
      <c r="H1135" t="s">
        <v>102</v>
      </c>
      <c r="I1135" t="s">
        <v>388</v>
      </c>
      <c r="J1135">
        <v>1</v>
      </c>
      <c r="K1135">
        <v>1023.59</v>
      </c>
      <c r="L1135">
        <v>0.05</v>
      </c>
      <c r="M1135">
        <v>836.14</v>
      </c>
      <c r="N1135" t="s">
        <v>24</v>
      </c>
      <c r="O1135" t="s">
        <v>35</v>
      </c>
      <c r="P1135" t="s">
        <v>44</v>
      </c>
      <c r="Q1135">
        <f>Sales_Data[[#This Row],[Quantity]]*Sales_Data[[#This Row],[Unit_Price]]</f>
        <v>1023.59</v>
      </c>
      <c r="R1135">
        <f>Sales_Data[[#This Row],[Gross_Sales]]*Sales_Data[[#This Row],[Discount]]</f>
        <v>51.179500000000004</v>
      </c>
      <c r="S1135">
        <f>Sales_Data[[#This Row],[Gross_Sales]]-Sales_Data[[#This Row],[Discount_Amount]]</f>
        <v>972.41050000000007</v>
      </c>
      <c r="T1135">
        <f>Sales_Data[[#This Row],[Net Sales]]-Sales_Data[[#This Row],[Cost]]</f>
        <v>136.27050000000008</v>
      </c>
      <c r="U1135" s="2">
        <f>Sales_Data[[#This Row],[Profit]]/Sales_Data[[#This Row],[Net Sales]]</f>
        <v>0.14013680436400067</v>
      </c>
      <c r="V1135">
        <f>YEAR(Sales_Data[[#This Row],[Order_Date]])</f>
        <v>2025</v>
      </c>
      <c r="W1135" t="str">
        <f>TEXT(Sales_Data[[#This Row],[Order_Date]],"mmm")</f>
        <v>Dec</v>
      </c>
      <c r="X1135">
        <f>MONTH(Sales_Data[[#This Row],[Order_Date]])</f>
        <v>12</v>
      </c>
      <c r="Y1135" t="str">
        <f>"Q"&amp;ROUNDUP(MONTH(Sales_Data[[#This Row],[Order_Date]])/3,0)</f>
        <v>Q4</v>
      </c>
    </row>
    <row r="1136" spans="1:25" x14ac:dyDescent="0.3">
      <c r="A1136" t="s">
        <v>2190</v>
      </c>
      <c r="B1136" s="1">
        <v>45875</v>
      </c>
      <c r="C1136" t="s">
        <v>2191</v>
      </c>
      <c r="D1136" t="s">
        <v>252</v>
      </c>
      <c r="E1136" t="s">
        <v>19</v>
      </c>
      <c r="F1136" t="s">
        <v>113</v>
      </c>
      <c r="G1136" t="s">
        <v>67</v>
      </c>
      <c r="H1136" t="s">
        <v>133</v>
      </c>
      <c r="I1136" t="s">
        <v>134</v>
      </c>
      <c r="J1136">
        <v>2</v>
      </c>
      <c r="K1136">
        <v>13508.31</v>
      </c>
      <c r="L1136">
        <v>0.05</v>
      </c>
      <c r="M1136">
        <v>18232.57</v>
      </c>
      <c r="N1136" t="s">
        <v>52</v>
      </c>
      <c r="O1136" t="s">
        <v>35</v>
      </c>
      <c r="P1136" t="s">
        <v>44</v>
      </c>
      <c r="Q1136">
        <f>Sales_Data[[#This Row],[Quantity]]*Sales_Data[[#This Row],[Unit_Price]]</f>
        <v>27016.62</v>
      </c>
      <c r="R1136">
        <f>Sales_Data[[#This Row],[Gross_Sales]]*Sales_Data[[#This Row],[Discount]]</f>
        <v>1350.8310000000001</v>
      </c>
      <c r="S1136">
        <f>Sales_Data[[#This Row],[Gross_Sales]]-Sales_Data[[#This Row],[Discount_Amount]]</f>
        <v>25665.788999999997</v>
      </c>
      <c r="T1136">
        <f>Sales_Data[[#This Row],[Net Sales]]-Sales_Data[[#This Row],[Cost]]</f>
        <v>7433.2189999999973</v>
      </c>
      <c r="U1136" s="2">
        <f>Sales_Data[[#This Row],[Profit]]/Sales_Data[[#This Row],[Net Sales]]</f>
        <v>0.28961583842211119</v>
      </c>
      <c r="V1136">
        <f>YEAR(Sales_Data[[#This Row],[Order_Date]])</f>
        <v>2025</v>
      </c>
      <c r="W1136" t="str">
        <f>TEXT(Sales_Data[[#This Row],[Order_Date]],"mmm")</f>
        <v>Aug</v>
      </c>
      <c r="X1136">
        <f>MONTH(Sales_Data[[#This Row],[Order_Date]])</f>
        <v>8</v>
      </c>
      <c r="Y1136" t="str">
        <f>"Q"&amp;ROUNDUP(MONTH(Sales_Data[[#This Row],[Order_Date]])/3,0)</f>
        <v>Q3</v>
      </c>
    </row>
    <row r="1137" spans="1:25" x14ac:dyDescent="0.3">
      <c r="A1137" t="s">
        <v>2192</v>
      </c>
      <c r="B1137" s="1">
        <v>45798</v>
      </c>
      <c r="C1137" t="s">
        <v>2193</v>
      </c>
      <c r="D1137" t="s">
        <v>430</v>
      </c>
      <c r="E1137" t="s">
        <v>19</v>
      </c>
      <c r="F1137" t="s">
        <v>20</v>
      </c>
      <c r="G1137" t="s">
        <v>67</v>
      </c>
      <c r="H1137" t="s">
        <v>121</v>
      </c>
      <c r="I1137" t="s">
        <v>142</v>
      </c>
      <c r="J1137">
        <v>4</v>
      </c>
      <c r="K1137">
        <v>14528.33</v>
      </c>
      <c r="L1137">
        <v>0.2</v>
      </c>
      <c r="M1137">
        <v>39298</v>
      </c>
      <c r="N1137" t="s">
        <v>52</v>
      </c>
      <c r="O1137" t="s">
        <v>53</v>
      </c>
      <c r="P1137" t="s">
        <v>44</v>
      </c>
      <c r="Q1137">
        <f>Sales_Data[[#This Row],[Quantity]]*Sales_Data[[#This Row],[Unit_Price]]</f>
        <v>58113.32</v>
      </c>
      <c r="R1137">
        <f>Sales_Data[[#This Row],[Gross_Sales]]*Sales_Data[[#This Row],[Discount]]</f>
        <v>11622.664000000001</v>
      </c>
      <c r="S1137">
        <f>Sales_Data[[#This Row],[Gross_Sales]]-Sales_Data[[#This Row],[Discount_Amount]]</f>
        <v>46490.656000000003</v>
      </c>
      <c r="T1137">
        <f>Sales_Data[[#This Row],[Net Sales]]-Sales_Data[[#This Row],[Cost]]</f>
        <v>7192.6560000000027</v>
      </c>
      <c r="U1137" s="2">
        <f>Sales_Data[[#This Row],[Profit]]/Sales_Data[[#This Row],[Net Sales]]</f>
        <v>0.15471186296016134</v>
      </c>
      <c r="V1137">
        <f>YEAR(Sales_Data[[#This Row],[Order_Date]])</f>
        <v>2025</v>
      </c>
      <c r="W1137" t="str">
        <f>TEXT(Sales_Data[[#This Row],[Order_Date]],"mmm")</f>
        <v>May</v>
      </c>
      <c r="X1137">
        <f>MONTH(Sales_Data[[#This Row],[Order_Date]])</f>
        <v>5</v>
      </c>
      <c r="Y1137" t="str">
        <f>"Q"&amp;ROUNDUP(MONTH(Sales_Data[[#This Row],[Order_Date]])/3,0)</f>
        <v>Q2</v>
      </c>
    </row>
    <row r="1138" spans="1:25" x14ac:dyDescent="0.3">
      <c r="A1138" t="s">
        <v>2194</v>
      </c>
      <c r="B1138" s="1">
        <v>45761</v>
      </c>
      <c r="C1138" t="s">
        <v>2195</v>
      </c>
      <c r="D1138" t="s">
        <v>209</v>
      </c>
      <c r="E1138" t="s">
        <v>48</v>
      </c>
      <c r="F1138" t="s">
        <v>164</v>
      </c>
      <c r="G1138" t="s">
        <v>21</v>
      </c>
      <c r="H1138" t="s">
        <v>230</v>
      </c>
      <c r="I1138" t="s">
        <v>328</v>
      </c>
      <c r="J1138">
        <v>2</v>
      </c>
      <c r="K1138">
        <v>47563.89</v>
      </c>
      <c r="L1138">
        <v>0.1</v>
      </c>
      <c r="M1138">
        <v>60379.6</v>
      </c>
      <c r="N1138" t="s">
        <v>52</v>
      </c>
      <c r="O1138" t="s">
        <v>35</v>
      </c>
      <c r="P1138" t="s">
        <v>71</v>
      </c>
      <c r="Q1138">
        <f>Sales_Data[[#This Row],[Quantity]]*Sales_Data[[#This Row],[Unit_Price]]</f>
        <v>95127.78</v>
      </c>
      <c r="R1138">
        <f>Sales_Data[[#This Row],[Gross_Sales]]*Sales_Data[[#This Row],[Discount]]</f>
        <v>9512.7780000000002</v>
      </c>
      <c r="S1138">
        <f>Sales_Data[[#This Row],[Gross_Sales]]-Sales_Data[[#This Row],[Discount_Amount]]</f>
        <v>85615.001999999993</v>
      </c>
      <c r="T1138">
        <f>Sales_Data[[#This Row],[Net Sales]]-Sales_Data[[#This Row],[Cost]]</f>
        <v>25235.401999999995</v>
      </c>
      <c r="U1138" s="2">
        <f>Sales_Data[[#This Row],[Profit]]/Sales_Data[[#This Row],[Net Sales]]</f>
        <v>0.29475444034913412</v>
      </c>
      <c r="V1138">
        <f>YEAR(Sales_Data[[#This Row],[Order_Date]])</f>
        <v>2025</v>
      </c>
      <c r="W1138" t="str">
        <f>TEXT(Sales_Data[[#This Row],[Order_Date]],"mmm")</f>
        <v>Apr</v>
      </c>
      <c r="X1138">
        <f>MONTH(Sales_Data[[#This Row],[Order_Date]])</f>
        <v>4</v>
      </c>
      <c r="Y1138" t="str">
        <f>"Q"&amp;ROUNDUP(MONTH(Sales_Data[[#This Row],[Order_Date]])/3,0)</f>
        <v>Q2</v>
      </c>
    </row>
    <row r="1139" spans="1:25" x14ac:dyDescent="0.3">
      <c r="A1139" t="s">
        <v>2196</v>
      </c>
      <c r="B1139" s="1">
        <v>45867</v>
      </c>
      <c r="C1139" t="s">
        <v>640</v>
      </c>
      <c r="D1139" t="s">
        <v>546</v>
      </c>
      <c r="E1139" t="s">
        <v>48</v>
      </c>
      <c r="F1139" t="s">
        <v>126</v>
      </c>
      <c r="G1139" t="s">
        <v>32</v>
      </c>
      <c r="H1139" t="s">
        <v>50</v>
      </c>
      <c r="I1139" t="s">
        <v>58</v>
      </c>
      <c r="J1139">
        <v>1</v>
      </c>
      <c r="K1139">
        <v>14343.57</v>
      </c>
      <c r="L1139">
        <v>0.05</v>
      </c>
      <c r="M1139">
        <v>11667.32</v>
      </c>
      <c r="N1139" t="s">
        <v>52</v>
      </c>
      <c r="O1139" t="s">
        <v>35</v>
      </c>
      <c r="P1139" t="s">
        <v>26</v>
      </c>
      <c r="Q1139">
        <f>Sales_Data[[#This Row],[Quantity]]*Sales_Data[[#This Row],[Unit_Price]]</f>
        <v>14343.57</v>
      </c>
      <c r="R1139">
        <f>Sales_Data[[#This Row],[Gross_Sales]]*Sales_Data[[#This Row],[Discount]]</f>
        <v>717.17849999999999</v>
      </c>
      <c r="S1139">
        <f>Sales_Data[[#This Row],[Gross_Sales]]-Sales_Data[[#This Row],[Discount_Amount]]</f>
        <v>13626.3915</v>
      </c>
      <c r="T1139">
        <f>Sales_Data[[#This Row],[Net Sales]]-Sales_Data[[#This Row],[Cost]]</f>
        <v>1959.0715</v>
      </c>
      <c r="U1139" s="2">
        <f>Sales_Data[[#This Row],[Profit]]/Sales_Data[[#This Row],[Net Sales]]</f>
        <v>0.14377038117538307</v>
      </c>
      <c r="V1139">
        <f>YEAR(Sales_Data[[#This Row],[Order_Date]])</f>
        <v>2025</v>
      </c>
      <c r="W1139" t="str">
        <f>TEXT(Sales_Data[[#This Row],[Order_Date]],"mmm")</f>
        <v>Jul</v>
      </c>
      <c r="X1139">
        <f>MONTH(Sales_Data[[#This Row],[Order_Date]])</f>
        <v>7</v>
      </c>
      <c r="Y1139" t="str">
        <f>"Q"&amp;ROUNDUP(MONTH(Sales_Data[[#This Row],[Order_Date]])/3,0)</f>
        <v>Q3</v>
      </c>
    </row>
    <row r="1140" spans="1:25" x14ac:dyDescent="0.3">
      <c r="A1140" t="s">
        <v>2197</v>
      </c>
      <c r="B1140" s="1">
        <v>45768</v>
      </c>
      <c r="C1140" t="s">
        <v>1120</v>
      </c>
      <c r="D1140" t="s">
        <v>218</v>
      </c>
      <c r="E1140" t="s">
        <v>39</v>
      </c>
      <c r="F1140" t="s">
        <v>202</v>
      </c>
      <c r="G1140" t="s">
        <v>21</v>
      </c>
      <c r="H1140" t="s">
        <v>230</v>
      </c>
      <c r="I1140" t="s">
        <v>231</v>
      </c>
      <c r="J1140">
        <v>2</v>
      </c>
      <c r="K1140">
        <v>4952.5200000000004</v>
      </c>
      <c r="L1140">
        <v>0</v>
      </c>
      <c r="M1140">
        <v>6184.64</v>
      </c>
      <c r="N1140" t="s">
        <v>52</v>
      </c>
      <c r="O1140" t="s">
        <v>35</v>
      </c>
      <c r="P1140" t="s">
        <v>71</v>
      </c>
      <c r="Q1140">
        <f>Sales_Data[[#This Row],[Quantity]]*Sales_Data[[#This Row],[Unit_Price]]</f>
        <v>9905.0400000000009</v>
      </c>
      <c r="R1140">
        <f>Sales_Data[[#This Row],[Gross_Sales]]*Sales_Data[[#This Row],[Discount]]</f>
        <v>0</v>
      </c>
      <c r="S1140">
        <f>Sales_Data[[#This Row],[Gross_Sales]]-Sales_Data[[#This Row],[Discount_Amount]]</f>
        <v>9905.0400000000009</v>
      </c>
      <c r="T1140">
        <f>Sales_Data[[#This Row],[Net Sales]]-Sales_Data[[#This Row],[Cost]]</f>
        <v>3720.4000000000005</v>
      </c>
      <c r="U1140" s="2">
        <f>Sales_Data[[#This Row],[Profit]]/Sales_Data[[#This Row],[Net Sales]]</f>
        <v>0.37560676181014918</v>
      </c>
      <c r="V1140">
        <f>YEAR(Sales_Data[[#This Row],[Order_Date]])</f>
        <v>2025</v>
      </c>
      <c r="W1140" t="str">
        <f>TEXT(Sales_Data[[#This Row],[Order_Date]],"mmm")</f>
        <v>Apr</v>
      </c>
      <c r="X1140">
        <f>MONTH(Sales_Data[[#This Row],[Order_Date]])</f>
        <v>4</v>
      </c>
      <c r="Y1140" t="str">
        <f>"Q"&amp;ROUNDUP(MONTH(Sales_Data[[#This Row],[Order_Date]])/3,0)</f>
        <v>Q2</v>
      </c>
    </row>
    <row r="1141" spans="1:25" x14ac:dyDescent="0.3">
      <c r="A1141" t="s">
        <v>2198</v>
      </c>
      <c r="B1141" s="1">
        <v>45761</v>
      </c>
      <c r="C1141" t="s">
        <v>2199</v>
      </c>
      <c r="D1141" t="s">
        <v>74</v>
      </c>
      <c r="E1141" t="s">
        <v>48</v>
      </c>
      <c r="F1141" t="s">
        <v>49</v>
      </c>
      <c r="G1141" t="s">
        <v>67</v>
      </c>
      <c r="H1141" t="s">
        <v>121</v>
      </c>
      <c r="I1141" t="s">
        <v>142</v>
      </c>
      <c r="J1141">
        <v>1</v>
      </c>
      <c r="K1141">
        <v>2180.9</v>
      </c>
      <c r="L1141">
        <v>0.1</v>
      </c>
      <c r="M1141">
        <v>1423.68</v>
      </c>
      <c r="N1141" t="s">
        <v>24</v>
      </c>
      <c r="O1141" t="s">
        <v>25</v>
      </c>
      <c r="P1141" t="s">
        <v>71</v>
      </c>
      <c r="Q1141">
        <f>Sales_Data[[#This Row],[Quantity]]*Sales_Data[[#This Row],[Unit_Price]]</f>
        <v>2180.9</v>
      </c>
      <c r="R1141">
        <f>Sales_Data[[#This Row],[Gross_Sales]]*Sales_Data[[#This Row],[Discount]]</f>
        <v>218.09000000000003</v>
      </c>
      <c r="S1141">
        <f>Sales_Data[[#This Row],[Gross_Sales]]-Sales_Data[[#This Row],[Discount_Amount]]</f>
        <v>1962.81</v>
      </c>
      <c r="T1141">
        <f>Sales_Data[[#This Row],[Net Sales]]-Sales_Data[[#This Row],[Cost]]</f>
        <v>539.12999999999988</v>
      </c>
      <c r="U1141" s="2">
        <f>Sales_Data[[#This Row],[Profit]]/Sales_Data[[#This Row],[Net Sales]]</f>
        <v>0.27467253580326162</v>
      </c>
      <c r="V1141">
        <f>YEAR(Sales_Data[[#This Row],[Order_Date]])</f>
        <v>2025</v>
      </c>
      <c r="W1141" t="str">
        <f>TEXT(Sales_Data[[#This Row],[Order_Date]],"mmm")</f>
        <v>Apr</v>
      </c>
      <c r="X1141">
        <f>MONTH(Sales_Data[[#This Row],[Order_Date]])</f>
        <v>4</v>
      </c>
      <c r="Y1141" t="str">
        <f>"Q"&amp;ROUNDUP(MONTH(Sales_Data[[#This Row],[Order_Date]])/3,0)</f>
        <v>Q2</v>
      </c>
    </row>
    <row r="1142" spans="1:25" x14ac:dyDescent="0.3">
      <c r="A1142" t="s">
        <v>2200</v>
      </c>
      <c r="B1142" s="1">
        <v>45973</v>
      </c>
      <c r="C1142" t="s">
        <v>1610</v>
      </c>
      <c r="D1142" t="s">
        <v>522</v>
      </c>
      <c r="E1142" t="s">
        <v>48</v>
      </c>
      <c r="F1142" t="s">
        <v>126</v>
      </c>
      <c r="G1142" t="s">
        <v>67</v>
      </c>
      <c r="H1142" t="s">
        <v>68</v>
      </c>
      <c r="I1142" t="s">
        <v>69</v>
      </c>
      <c r="J1142">
        <v>2</v>
      </c>
      <c r="K1142">
        <v>20874.62</v>
      </c>
      <c r="L1142">
        <v>0.2</v>
      </c>
      <c r="M1142">
        <v>21143.01</v>
      </c>
      <c r="N1142" t="s">
        <v>24</v>
      </c>
      <c r="O1142" t="s">
        <v>35</v>
      </c>
      <c r="P1142" t="s">
        <v>71</v>
      </c>
      <c r="Q1142">
        <f>Sales_Data[[#This Row],[Quantity]]*Sales_Data[[#This Row],[Unit_Price]]</f>
        <v>41749.24</v>
      </c>
      <c r="R1142">
        <f>Sales_Data[[#This Row],[Gross_Sales]]*Sales_Data[[#This Row],[Discount]]</f>
        <v>8349.848</v>
      </c>
      <c r="S1142">
        <f>Sales_Data[[#This Row],[Gross_Sales]]-Sales_Data[[#This Row],[Discount_Amount]]</f>
        <v>33399.392</v>
      </c>
      <c r="T1142">
        <f>Sales_Data[[#This Row],[Net Sales]]-Sales_Data[[#This Row],[Cost]]</f>
        <v>12256.382000000001</v>
      </c>
      <c r="U1142" s="2">
        <f>Sales_Data[[#This Row],[Profit]]/Sales_Data[[#This Row],[Net Sales]]</f>
        <v>0.36696422497750864</v>
      </c>
      <c r="V1142">
        <f>YEAR(Sales_Data[[#This Row],[Order_Date]])</f>
        <v>2025</v>
      </c>
      <c r="W1142" t="str">
        <f>TEXT(Sales_Data[[#This Row],[Order_Date]],"mmm")</f>
        <v>Nov</v>
      </c>
      <c r="X1142">
        <f>MONTH(Sales_Data[[#This Row],[Order_Date]])</f>
        <v>11</v>
      </c>
      <c r="Y1142" t="str">
        <f>"Q"&amp;ROUNDUP(MONTH(Sales_Data[[#This Row],[Order_Date]])/3,0)</f>
        <v>Q4</v>
      </c>
    </row>
    <row r="1143" spans="1:25" x14ac:dyDescent="0.3">
      <c r="A1143" t="s">
        <v>2201</v>
      </c>
      <c r="B1143" s="1">
        <v>45828</v>
      </c>
      <c r="C1143" t="s">
        <v>2202</v>
      </c>
      <c r="D1143" t="s">
        <v>817</v>
      </c>
      <c r="E1143" t="s">
        <v>119</v>
      </c>
      <c r="F1143" t="s">
        <v>249</v>
      </c>
      <c r="G1143" t="s">
        <v>32</v>
      </c>
      <c r="H1143" t="s">
        <v>50</v>
      </c>
      <c r="I1143" t="s">
        <v>51</v>
      </c>
      <c r="J1143">
        <v>1</v>
      </c>
      <c r="K1143">
        <v>3889.98</v>
      </c>
      <c r="L1143">
        <v>0.05</v>
      </c>
      <c r="M1143">
        <v>2682.7</v>
      </c>
      <c r="N1143" t="s">
        <v>52</v>
      </c>
      <c r="O1143" t="s">
        <v>25</v>
      </c>
      <c r="P1143" t="s">
        <v>71</v>
      </c>
      <c r="Q1143">
        <f>Sales_Data[[#This Row],[Quantity]]*Sales_Data[[#This Row],[Unit_Price]]</f>
        <v>3889.98</v>
      </c>
      <c r="R1143">
        <f>Sales_Data[[#This Row],[Gross_Sales]]*Sales_Data[[#This Row],[Discount]]</f>
        <v>194.49900000000002</v>
      </c>
      <c r="S1143">
        <f>Sales_Data[[#This Row],[Gross_Sales]]-Sales_Data[[#This Row],[Discount_Amount]]</f>
        <v>3695.4809999999998</v>
      </c>
      <c r="T1143">
        <f>Sales_Data[[#This Row],[Net Sales]]-Sales_Data[[#This Row],[Cost]]</f>
        <v>1012.7809999999999</v>
      </c>
      <c r="U1143" s="2">
        <f>Sales_Data[[#This Row],[Profit]]/Sales_Data[[#This Row],[Net Sales]]</f>
        <v>0.27405931731214422</v>
      </c>
      <c r="V1143">
        <f>YEAR(Sales_Data[[#This Row],[Order_Date]])</f>
        <v>2025</v>
      </c>
      <c r="W1143" t="str">
        <f>TEXT(Sales_Data[[#This Row],[Order_Date]],"mmm")</f>
        <v>Jun</v>
      </c>
      <c r="X1143">
        <f>MONTH(Sales_Data[[#This Row],[Order_Date]])</f>
        <v>6</v>
      </c>
      <c r="Y1143" t="str">
        <f>"Q"&amp;ROUNDUP(MONTH(Sales_Data[[#This Row],[Order_Date]])/3,0)</f>
        <v>Q2</v>
      </c>
    </row>
    <row r="1144" spans="1:25" x14ac:dyDescent="0.3">
      <c r="A1144" t="s">
        <v>2203</v>
      </c>
      <c r="B1144" s="1">
        <v>46013</v>
      </c>
      <c r="C1144" t="s">
        <v>931</v>
      </c>
      <c r="D1144" t="s">
        <v>112</v>
      </c>
      <c r="E1144" t="s">
        <v>48</v>
      </c>
      <c r="F1144" t="s">
        <v>49</v>
      </c>
      <c r="G1144" t="s">
        <v>75</v>
      </c>
      <c r="H1144" t="s">
        <v>76</v>
      </c>
      <c r="I1144" t="s">
        <v>108</v>
      </c>
      <c r="J1144">
        <v>2</v>
      </c>
      <c r="K1144">
        <v>54538.18</v>
      </c>
      <c r="L1144">
        <v>0.15</v>
      </c>
      <c r="M1144">
        <v>67648.3</v>
      </c>
      <c r="N1144" t="s">
        <v>24</v>
      </c>
      <c r="O1144" t="s">
        <v>35</v>
      </c>
      <c r="P1144" t="s">
        <v>44</v>
      </c>
      <c r="Q1144">
        <f>Sales_Data[[#This Row],[Quantity]]*Sales_Data[[#This Row],[Unit_Price]]</f>
        <v>109076.36</v>
      </c>
      <c r="R1144">
        <f>Sales_Data[[#This Row],[Gross_Sales]]*Sales_Data[[#This Row],[Discount]]</f>
        <v>16361.454</v>
      </c>
      <c r="S1144">
        <f>Sales_Data[[#This Row],[Gross_Sales]]-Sales_Data[[#This Row],[Discount_Amount]]</f>
        <v>92714.906000000003</v>
      </c>
      <c r="T1144">
        <f>Sales_Data[[#This Row],[Net Sales]]-Sales_Data[[#This Row],[Cost]]</f>
        <v>25066.606</v>
      </c>
      <c r="U1144" s="2">
        <f>Sales_Data[[#This Row],[Profit]]/Sales_Data[[#This Row],[Net Sales]]</f>
        <v>0.27036220044272058</v>
      </c>
      <c r="V1144">
        <f>YEAR(Sales_Data[[#This Row],[Order_Date]])</f>
        <v>2025</v>
      </c>
      <c r="W1144" t="str">
        <f>TEXT(Sales_Data[[#This Row],[Order_Date]],"mmm")</f>
        <v>Dec</v>
      </c>
      <c r="X1144">
        <f>MONTH(Sales_Data[[#This Row],[Order_Date]])</f>
        <v>12</v>
      </c>
      <c r="Y1144" t="str">
        <f>"Q"&amp;ROUNDUP(MONTH(Sales_Data[[#This Row],[Order_Date]])/3,0)</f>
        <v>Q4</v>
      </c>
    </row>
    <row r="1145" spans="1:25" x14ac:dyDescent="0.3">
      <c r="A1145" t="s">
        <v>2204</v>
      </c>
      <c r="B1145" s="1">
        <v>45981</v>
      </c>
      <c r="C1145" t="s">
        <v>2205</v>
      </c>
      <c r="D1145" t="s">
        <v>522</v>
      </c>
      <c r="E1145" t="s">
        <v>48</v>
      </c>
      <c r="F1145" t="s">
        <v>126</v>
      </c>
      <c r="G1145" t="s">
        <v>21</v>
      </c>
      <c r="H1145" t="s">
        <v>297</v>
      </c>
      <c r="I1145" t="s">
        <v>297</v>
      </c>
      <c r="J1145">
        <v>1</v>
      </c>
      <c r="K1145">
        <v>26290.04</v>
      </c>
      <c r="L1145">
        <v>0</v>
      </c>
      <c r="M1145">
        <v>22505.23</v>
      </c>
      <c r="N1145" t="s">
        <v>24</v>
      </c>
      <c r="O1145" t="s">
        <v>35</v>
      </c>
      <c r="P1145" t="s">
        <v>44</v>
      </c>
      <c r="Q1145">
        <f>Sales_Data[[#This Row],[Quantity]]*Sales_Data[[#This Row],[Unit_Price]]</f>
        <v>26290.04</v>
      </c>
      <c r="R1145">
        <f>Sales_Data[[#This Row],[Gross_Sales]]*Sales_Data[[#This Row],[Discount]]</f>
        <v>0</v>
      </c>
      <c r="S1145">
        <f>Sales_Data[[#This Row],[Gross_Sales]]-Sales_Data[[#This Row],[Discount_Amount]]</f>
        <v>26290.04</v>
      </c>
      <c r="T1145">
        <f>Sales_Data[[#This Row],[Net Sales]]-Sales_Data[[#This Row],[Cost]]</f>
        <v>3784.8100000000013</v>
      </c>
      <c r="U1145" s="2">
        <f>Sales_Data[[#This Row],[Profit]]/Sales_Data[[#This Row],[Net Sales]]</f>
        <v>0.14396364554789576</v>
      </c>
      <c r="V1145">
        <f>YEAR(Sales_Data[[#This Row],[Order_Date]])</f>
        <v>2025</v>
      </c>
      <c r="W1145" t="str">
        <f>TEXT(Sales_Data[[#This Row],[Order_Date]],"mmm")</f>
        <v>Nov</v>
      </c>
      <c r="X1145">
        <f>MONTH(Sales_Data[[#This Row],[Order_Date]])</f>
        <v>11</v>
      </c>
      <c r="Y1145" t="str">
        <f>"Q"&amp;ROUNDUP(MONTH(Sales_Data[[#This Row],[Order_Date]])/3,0)</f>
        <v>Q4</v>
      </c>
    </row>
    <row r="1146" spans="1:25" x14ac:dyDescent="0.3">
      <c r="A1146" t="s">
        <v>2206</v>
      </c>
      <c r="B1146" s="1">
        <v>45790</v>
      </c>
      <c r="C1146" t="s">
        <v>1708</v>
      </c>
      <c r="D1146" t="s">
        <v>662</v>
      </c>
      <c r="E1146" t="s">
        <v>48</v>
      </c>
      <c r="F1146" t="s">
        <v>164</v>
      </c>
      <c r="G1146" t="s">
        <v>41</v>
      </c>
      <c r="H1146" t="s">
        <v>147</v>
      </c>
      <c r="I1146" t="s">
        <v>369</v>
      </c>
      <c r="J1146">
        <v>2</v>
      </c>
      <c r="K1146">
        <v>2215.61</v>
      </c>
      <c r="L1146">
        <v>0.2</v>
      </c>
      <c r="M1146">
        <v>2935.03</v>
      </c>
      <c r="N1146" t="s">
        <v>70</v>
      </c>
      <c r="O1146" t="s">
        <v>35</v>
      </c>
      <c r="P1146" t="s">
        <v>26</v>
      </c>
      <c r="Q1146">
        <f>Sales_Data[[#This Row],[Quantity]]*Sales_Data[[#This Row],[Unit_Price]]</f>
        <v>4431.22</v>
      </c>
      <c r="R1146">
        <f>Sales_Data[[#This Row],[Gross_Sales]]*Sales_Data[[#This Row],[Discount]]</f>
        <v>886.24400000000014</v>
      </c>
      <c r="S1146">
        <f>Sales_Data[[#This Row],[Gross_Sales]]-Sales_Data[[#This Row],[Discount_Amount]]</f>
        <v>3544.9760000000001</v>
      </c>
      <c r="T1146">
        <f>Sales_Data[[#This Row],[Net Sales]]-Sales_Data[[#This Row],[Cost]]</f>
        <v>609.94599999999991</v>
      </c>
      <c r="U1146" s="2">
        <f>Sales_Data[[#This Row],[Profit]]/Sales_Data[[#This Row],[Net Sales]]</f>
        <v>0.17205927487238273</v>
      </c>
      <c r="V1146">
        <f>YEAR(Sales_Data[[#This Row],[Order_Date]])</f>
        <v>2025</v>
      </c>
      <c r="W1146" t="str">
        <f>TEXT(Sales_Data[[#This Row],[Order_Date]],"mmm")</f>
        <v>May</v>
      </c>
      <c r="X1146">
        <f>MONTH(Sales_Data[[#This Row],[Order_Date]])</f>
        <v>5</v>
      </c>
      <c r="Y1146" t="str">
        <f>"Q"&amp;ROUNDUP(MONTH(Sales_Data[[#This Row],[Order_Date]])/3,0)</f>
        <v>Q2</v>
      </c>
    </row>
    <row r="1147" spans="1:25" x14ac:dyDescent="0.3">
      <c r="A1147" t="s">
        <v>2207</v>
      </c>
      <c r="B1147" s="1">
        <v>45950</v>
      </c>
      <c r="C1147" t="s">
        <v>1301</v>
      </c>
      <c r="D1147" t="s">
        <v>175</v>
      </c>
      <c r="E1147" t="s">
        <v>39</v>
      </c>
      <c r="F1147" t="s">
        <v>202</v>
      </c>
      <c r="G1147" t="s">
        <v>32</v>
      </c>
      <c r="H1147" t="s">
        <v>50</v>
      </c>
      <c r="I1147" t="s">
        <v>58</v>
      </c>
      <c r="J1147">
        <v>2</v>
      </c>
      <c r="K1147">
        <v>2725.49</v>
      </c>
      <c r="L1147">
        <v>0.1</v>
      </c>
      <c r="M1147">
        <v>3381.63</v>
      </c>
      <c r="N1147" t="s">
        <v>24</v>
      </c>
      <c r="O1147" t="s">
        <v>35</v>
      </c>
      <c r="P1147" t="s">
        <v>26</v>
      </c>
      <c r="Q1147">
        <f>Sales_Data[[#This Row],[Quantity]]*Sales_Data[[#This Row],[Unit_Price]]</f>
        <v>5450.98</v>
      </c>
      <c r="R1147">
        <f>Sales_Data[[#This Row],[Gross_Sales]]*Sales_Data[[#This Row],[Discount]]</f>
        <v>545.09799999999996</v>
      </c>
      <c r="S1147">
        <f>Sales_Data[[#This Row],[Gross_Sales]]-Sales_Data[[#This Row],[Discount_Amount]]</f>
        <v>4905.8819999999996</v>
      </c>
      <c r="T1147">
        <f>Sales_Data[[#This Row],[Net Sales]]-Sales_Data[[#This Row],[Cost]]</f>
        <v>1524.2519999999995</v>
      </c>
      <c r="U1147" s="2">
        <f>Sales_Data[[#This Row],[Profit]]/Sales_Data[[#This Row],[Net Sales]]</f>
        <v>0.31069887127330004</v>
      </c>
      <c r="V1147">
        <f>YEAR(Sales_Data[[#This Row],[Order_Date]])</f>
        <v>2025</v>
      </c>
      <c r="W1147" t="str">
        <f>TEXT(Sales_Data[[#This Row],[Order_Date]],"mmm")</f>
        <v>Oct</v>
      </c>
      <c r="X1147">
        <f>MONTH(Sales_Data[[#This Row],[Order_Date]])</f>
        <v>10</v>
      </c>
      <c r="Y1147" t="str">
        <f>"Q"&amp;ROUNDUP(MONTH(Sales_Data[[#This Row],[Order_Date]])/3,0)</f>
        <v>Q4</v>
      </c>
    </row>
    <row r="1148" spans="1:25" x14ac:dyDescent="0.3">
      <c r="A1148" t="s">
        <v>2208</v>
      </c>
      <c r="B1148" s="1">
        <v>45985</v>
      </c>
      <c r="C1148" t="s">
        <v>2209</v>
      </c>
      <c r="D1148" t="s">
        <v>756</v>
      </c>
      <c r="E1148" t="s">
        <v>39</v>
      </c>
      <c r="F1148" t="s">
        <v>40</v>
      </c>
      <c r="G1148" t="s">
        <v>75</v>
      </c>
      <c r="H1148" t="s">
        <v>76</v>
      </c>
      <c r="I1148" t="s">
        <v>108</v>
      </c>
      <c r="J1148">
        <v>1</v>
      </c>
      <c r="K1148">
        <v>3692.9</v>
      </c>
      <c r="L1148">
        <v>0.05</v>
      </c>
      <c r="M1148">
        <v>2937</v>
      </c>
      <c r="N1148" t="s">
        <v>109</v>
      </c>
      <c r="O1148" t="s">
        <v>35</v>
      </c>
      <c r="P1148" t="s">
        <v>71</v>
      </c>
      <c r="Q1148">
        <f>Sales_Data[[#This Row],[Quantity]]*Sales_Data[[#This Row],[Unit_Price]]</f>
        <v>3692.9</v>
      </c>
      <c r="R1148">
        <f>Sales_Data[[#This Row],[Gross_Sales]]*Sales_Data[[#This Row],[Discount]]</f>
        <v>184.64500000000001</v>
      </c>
      <c r="S1148">
        <f>Sales_Data[[#This Row],[Gross_Sales]]-Sales_Data[[#This Row],[Discount_Amount]]</f>
        <v>3508.2550000000001</v>
      </c>
      <c r="T1148">
        <f>Sales_Data[[#This Row],[Net Sales]]-Sales_Data[[#This Row],[Cost]]</f>
        <v>571.25500000000011</v>
      </c>
      <c r="U1148" s="2">
        <f>Sales_Data[[#This Row],[Profit]]/Sales_Data[[#This Row],[Net Sales]]</f>
        <v>0.16283166417492459</v>
      </c>
      <c r="V1148">
        <f>YEAR(Sales_Data[[#This Row],[Order_Date]])</f>
        <v>2025</v>
      </c>
      <c r="W1148" t="str">
        <f>TEXT(Sales_Data[[#This Row],[Order_Date]],"mmm")</f>
        <v>Nov</v>
      </c>
      <c r="X1148">
        <f>MONTH(Sales_Data[[#This Row],[Order_Date]])</f>
        <v>11</v>
      </c>
      <c r="Y1148" t="str">
        <f>"Q"&amp;ROUNDUP(MONTH(Sales_Data[[#This Row],[Order_Date]])/3,0)</f>
        <v>Q4</v>
      </c>
    </row>
    <row r="1149" spans="1:25" x14ac:dyDescent="0.3">
      <c r="A1149" t="s">
        <v>2210</v>
      </c>
      <c r="B1149" s="1">
        <v>45784</v>
      </c>
      <c r="C1149" t="s">
        <v>2211</v>
      </c>
      <c r="D1149" t="s">
        <v>419</v>
      </c>
      <c r="E1149" t="s">
        <v>19</v>
      </c>
      <c r="F1149" t="s">
        <v>113</v>
      </c>
      <c r="G1149" t="s">
        <v>67</v>
      </c>
      <c r="H1149" t="s">
        <v>121</v>
      </c>
      <c r="I1149" t="s">
        <v>142</v>
      </c>
      <c r="J1149">
        <v>3</v>
      </c>
      <c r="K1149">
        <v>17117.78</v>
      </c>
      <c r="L1149">
        <v>0.05</v>
      </c>
      <c r="M1149">
        <v>32549.03</v>
      </c>
      <c r="N1149" t="s">
        <v>52</v>
      </c>
      <c r="O1149" t="s">
        <v>35</v>
      </c>
      <c r="P1149" t="s">
        <v>44</v>
      </c>
      <c r="Q1149">
        <f>Sales_Data[[#This Row],[Quantity]]*Sales_Data[[#This Row],[Unit_Price]]</f>
        <v>51353.34</v>
      </c>
      <c r="R1149">
        <f>Sales_Data[[#This Row],[Gross_Sales]]*Sales_Data[[#This Row],[Discount]]</f>
        <v>2567.6669999999999</v>
      </c>
      <c r="S1149">
        <f>Sales_Data[[#This Row],[Gross_Sales]]-Sales_Data[[#This Row],[Discount_Amount]]</f>
        <v>48785.672999999995</v>
      </c>
      <c r="T1149">
        <f>Sales_Data[[#This Row],[Net Sales]]-Sales_Data[[#This Row],[Cost]]</f>
        <v>16236.642999999996</v>
      </c>
      <c r="U1149" s="2">
        <f>Sales_Data[[#This Row],[Profit]]/Sales_Data[[#This Row],[Net Sales]]</f>
        <v>0.33281580434485342</v>
      </c>
      <c r="V1149">
        <f>YEAR(Sales_Data[[#This Row],[Order_Date]])</f>
        <v>2025</v>
      </c>
      <c r="W1149" t="str">
        <f>TEXT(Sales_Data[[#This Row],[Order_Date]],"mmm")</f>
        <v>May</v>
      </c>
      <c r="X1149">
        <f>MONTH(Sales_Data[[#This Row],[Order_Date]])</f>
        <v>5</v>
      </c>
      <c r="Y1149" t="str">
        <f>"Q"&amp;ROUNDUP(MONTH(Sales_Data[[#This Row],[Order_Date]])/3,0)</f>
        <v>Q2</v>
      </c>
    </row>
    <row r="1150" spans="1:25" x14ac:dyDescent="0.3">
      <c r="A1150" t="s">
        <v>2212</v>
      </c>
      <c r="B1150" s="1">
        <v>45763</v>
      </c>
      <c r="C1150" t="s">
        <v>2213</v>
      </c>
      <c r="D1150" t="s">
        <v>447</v>
      </c>
      <c r="E1150" t="s">
        <v>39</v>
      </c>
      <c r="F1150" t="s">
        <v>107</v>
      </c>
      <c r="G1150" t="s">
        <v>67</v>
      </c>
      <c r="H1150" t="s">
        <v>133</v>
      </c>
      <c r="I1150" t="s">
        <v>134</v>
      </c>
      <c r="J1150">
        <v>2</v>
      </c>
      <c r="K1150">
        <v>6610.83</v>
      </c>
      <c r="L1150">
        <v>0.1</v>
      </c>
      <c r="M1150">
        <v>9520.15</v>
      </c>
      <c r="N1150" t="s">
        <v>70</v>
      </c>
      <c r="O1150" t="s">
        <v>35</v>
      </c>
      <c r="P1150" t="s">
        <v>44</v>
      </c>
      <c r="Q1150">
        <f>Sales_Data[[#This Row],[Quantity]]*Sales_Data[[#This Row],[Unit_Price]]</f>
        <v>13221.66</v>
      </c>
      <c r="R1150">
        <f>Sales_Data[[#This Row],[Gross_Sales]]*Sales_Data[[#This Row],[Discount]]</f>
        <v>1322.1660000000002</v>
      </c>
      <c r="S1150">
        <f>Sales_Data[[#This Row],[Gross_Sales]]-Sales_Data[[#This Row],[Discount_Amount]]</f>
        <v>11899.493999999999</v>
      </c>
      <c r="T1150">
        <f>Sales_Data[[#This Row],[Net Sales]]-Sales_Data[[#This Row],[Cost]]</f>
        <v>2379.3439999999991</v>
      </c>
      <c r="U1150" s="2">
        <f>Sales_Data[[#This Row],[Profit]]/Sales_Data[[#This Row],[Net Sales]]</f>
        <v>0.19995337616876813</v>
      </c>
      <c r="V1150">
        <f>YEAR(Sales_Data[[#This Row],[Order_Date]])</f>
        <v>2025</v>
      </c>
      <c r="W1150" t="str">
        <f>TEXT(Sales_Data[[#This Row],[Order_Date]],"mmm")</f>
        <v>Apr</v>
      </c>
      <c r="X1150">
        <f>MONTH(Sales_Data[[#This Row],[Order_Date]])</f>
        <v>4</v>
      </c>
      <c r="Y1150" t="str">
        <f>"Q"&amp;ROUNDUP(MONTH(Sales_Data[[#This Row],[Order_Date]])/3,0)</f>
        <v>Q2</v>
      </c>
    </row>
    <row r="1151" spans="1:25" x14ac:dyDescent="0.3">
      <c r="A1151" t="s">
        <v>2214</v>
      </c>
      <c r="B1151" s="1">
        <v>45749</v>
      </c>
      <c r="C1151" t="s">
        <v>2215</v>
      </c>
      <c r="D1151" t="s">
        <v>218</v>
      </c>
      <c r="E1151" t="s">
        <v>30</v>
      </c>
      <c r="F1151" t="s">
        <v>101</v>
      </c>
      <c r="G1151" t="s">
        <v>21</v>
      </c>
      <c r="H1151" t="s">
        <v>230</v>
      </c>
      <c r="I1151" t="s">
        <v>231</v>
      </c>
      <c r="J1151">
        <v>1</v>
      </c>
      <c r="K1151">
        <v>1109.1500000000001</v>
      </c>
      <c r="L1151">
        <v>0.1</v>
      </c>
      <c r="M1151">
        <v>690.9</v>
      </c>
      <c r="N1151" t="s">
        <v>109</v>
      </c>
      <c r="O1151" t="s">
        <v>35</v>
      </c>
      <c r="P1151" t="s">
        <v>44</v>
      </c>
      <c r="Q1151">
        <f>Sales_Data[[#This Row],[Quantity]]*Sales_Data[[#This Row],[Unit_Price]]</f>
        <v>1109.1500000000001</v>
      </c>
      <c r="R1151">
        <f>Sales_Data[[#This Row],[Gross_Sales]]*Sales_Data[[#This Row],[Discount]]</f>
        <v>110.91500000000002</v>
      </c>
      <c r="S1151">
        <f>Sales_Data[[#This Row],[Gross_Sales]]-Sales_Data[[#This Row],[Discount_Amount]]</f>
        <v>998.23500000000013</v>
      </c>
      <c r="T1151">
        <f>Sales_Data[[#This Row],[Net Sales]]-Sales_Data[[#This Row],[Cost]]</f>
        <v>307.33500000000015</v>
      </c>
      <c r="U1151" s="2">
        <f>Sales_Data[[#This Row],[Profit]]/Sales_Data[[#This Row],[Net Sales]]</f>
        <v>0.30787840538550554</v>
      </c>
      <c r="V1151">
        <f>YEAR(Sales_Data[[#This Row],[Order_Date]])</f>
        <v>2025</v>
      </c>
      <c r="W1151" t="str">
        <f>TEXT(Sales_Data[[#This Row],[Order_Date]],"mmm")</f>
        <v>Apr</v>
      </c>
      <c r="X1151">
        <f>MONTH(Sales_Data[[#This Row],[Order_Date]])</f>
        <v>4</v>
      </c>
      <c r="Y1151" t="str">
        <f>"Q"&amp;ROUNDUP(MONTH(Sales_Data[[#This Row],[Order_Date]])/3,0)</f>
        <v>Q2</v>
      </c>
    </row>
    <row r="1152" spans="1:25" x14ac:dyDescent="0.3">
      <c r="A1152" t="s">
        <v>2216</v>
      </c>
      <c r="B1152" s="1">
        <v>45944</v>
      </c>
      <c r="C1152" t="s">
        <v>2217</v>
      </c>
      <c r="D1152" t="s">
        <v>61</v>
      </c>
      <c r="E1152" t="s">
        <v>30</v>
      </c>
      <c r="F1152" t="s">
        <v>101</v>
      </c>
      <c r="G1152" t="s">
        <v>67</v>
      </c>
      <c r="H1152" t="s">
        <v>133</v>
      </c>
      <c r="I1152" t="s">
        <v>138</v>
      </c>
      <c r="J1152">
        <v>1</v>
      </c>
      <c r="K1152">
        <v>1129.45</v>
      </c>
      <c r="L1152">
        <v>0.15</v>
      </c>
      <c r="M1152">
        <v>836.57</v>
      </c>
      <c r="N1152" t="s">
        <v>52</v>
      </c>
      <c r="O1152" t="s">
        <v>35</v>
      </c>
      <c r="P1152" t="s">
        <v>44</v>
      </c>
      <c r="Q1152">
        <f>Sales_Data[[#This Row],[Quantity]]*Sales_Data[[#This Row],[Unit_Price]]</f>
        <v>1129.45</v>
      </c>
      <c r="R1152">
        <f>Sales_Data[[#This Row],[Gross_Sales]]*Sales_Data[[#This Row],[Discount]]</f>
        <v>169.41749999999999</v>
      </c>
      <c r="S1152">
        <f>Sales_Data[[#This Row],[Gross_Sales]]-Sales_Data[[#This Row],[Discount_Amount]]</f>
        <v>960.03250000000003</v>
      </c>
      <c r="T1152">
        <f>Sales_Data[[#This Row],[Net Sales]]-Sales_Data[[#This Row],[Cost]]</f>
        <v>123.46249999999998</v>
      </c>
      <c r="U1152" s="2">
        <f>Sales_Data[[#This Row],[Profit]]/Sales_Data[[#This Row],[Net Sales]]</f>
        <v>0.12860241710567089</v>
      </c>
      <c r="V1152">
        <f>YEAR(Sales_Data[[#This Row],[Order_Date]])</f>
        <v>2025</v>
      </c>
      <c r="W1152" t="str">
        <f>TEXT(Sales_Data[[#This Row],[Order_Date]],"mmm")</f>
        <v>Oct</v>
      </c>
      <c r="X1152">
        <f>MONTH(Sales_Data[[#This Row],[Order_Date]])</f>
        <v>10</v>
      </c>
      <c r="Y1152" t="str">
        <f>"Q"&amp;ROUNDUP(MONTH(Sales_Data[[#This Row],[Order_Date]])/3,0)</f>
        <v>Q4</v>
      </c>
    </row>
    <row r="1153" spans="1:25" x14ac:dyDescent="0.3">
      <c r="A1153" t="s">
        <v>2218</v>
      </c>
      <c r="B1153" s="1">
        <v>45708</v>
      </c>
      <c r="C1153" t="s">
        <v>2025</v>
      </c>
      <c r="D1153" t="s">
        <v>436</v>
      </c>
      <c r="E1153" t="s">
        <v>119</v>
      </c>
      <c r="F1153" t="s">
        <v>538</v>
      </c>
      <c r="G1153" t="s">
        <v>75</v>
      </c>
      <c r="H1153" t="s">
        <v>256</v>
      </c>
      <c r="I1153" t="s">
        <v>334</v>
      </c>
      <c r="J1153">
        <v>2</v>
      </c>
      <c r="K1153">
        <v>1888.74</v>
      </c>
      <c r="L1153">
        <v>0.1</v>
      </c>
      <c r="M1153">
        <v>2933.12</v>
      </c>
      <c r="N1153" t="s">
        <v>70</v>
      </c>
      <c r="O1153" t="s">
        <v>53</v>
      </c>
      <c r="P1153" t="s">
        <v>26</v>
      </c>
      <c r="Q1153">
        <f>Sales_Data[[#This Row],[Quantity]]*Sales_Data[[#This Row],[Unit_Price]]</f>
        <v>3777.48</v>
      </c>
      <c r="R1153">
        <f>Sales_Data[[#This Row],[Gross_Sales]]*Sales_Data[[#This Row],[Discount]]</f>
        <v>377.74800000000005</v>
      </c>
      <c r="S1153">
        <f>Sales_Data[[#This Row],[Gross_Sales]]-Sales_Data[[#This Row],[Discount_Amount]]</f>
        <v>3399.732</v>
      </c>
      <c r="T1153">
        <f>Sales_Data[[#This Row],[Net Sales]]-Sales_Data[[#This Row],[Cost]]</f>
        <v>466.61200000000008</v>
      </c>
      <c r="U1153" s="2">
        <f>Sales_Data[[#This Row],[Profit]]/Sales_Data[[#This Row],[Net Sales]]</f>
        <v>0.13724964203060713</v>
      </c>
      <c r="V1153">
        <f>YEAR(Sales_Data[[#This Row],[Order_Date]])</f>
        <v>2025</v>
      </c>
      <c r="W1153" t="str">
        <f>TEXT(Sales_Data[[#This Row],[Order_Date]],"mmm")</f>
        <v>Feb</v>
      </c>
      <c r="X1153">
        <f>MONTH(Sales_Data[[#This Row],[Order_Date]])</f>
        <v>2</v>
      </c>
      <c r="Y1153" t="str">
        <f>"Q"&amp;ROUNDUP(MONTH(Sales_Data[[#This Row],[Order_Date]])/3,0)</f>
        <v>Q1</v>
      </c>
    </row>
    <row r="1154" spans="1:25" x14ac:dyDescent="0.3">
      <c r="A1154" t="s">
        <v>2219</v>
      </c>
      <c r="B1154" s="1">
        <v>45686</v>
      </c>
      <c r="C1154" t="s">
        <v>1682</v>
      </c>
      <c r="D1154" t="s">
        <v>387</v>
      </c>
      <c r="E1154" t="s">
        <v>30</v>
      </c>
      <c r="F1154" t="s">
        <v>87</v>
      </c>
      <c r="G1154" t="s">
        <v>41</v>
      </c>
      <c r="H1154" t="s">
        <v>147</v>
      </c>
      <c r="I1154" t="s">
        <v>369</v>
      </c>
      <c r="J1154">
        <v>1</v>
      </c>
      <c r="K1154">
        <v>3997.38</v>
      </c>
      <c r="L1154">
        <v>0.05</v>
      </c>
      <c r="M1154">
        <v>2652.44</v>
      </c>
      <c r="N1154" t="s">
        <v>109</v>
      </c>
      <c r="O1154" t="s">
        <v>53</v>
      </c>
      <c r="P1154" t="s">
        <v>44</v>
      </c>
      <c r="Q1154">
        <f>Sales_Data[[#This Row],[Quantity]]*Sales_Data[[#This Row],[Unit_Price]]</f>
        <v>3997.38</v>
      </c>
      <c r="R1154">
        <f>Sales_Data[[#This Row],[Gross_Sales]]*Sales_Data[[#This Row],[Discount]]</f>
        <v>199.86900000000003</v>
      </c>
      <c r="S1154">
        <f>Sales_Data[[#This Row],[Gross_Sales]]-Sales_Data[[#This Row],[Discount_Amount]]</f>
        <v>3797.511</v>
      </c>
      <c r="T1154">
        <f>Sales_Data[[#This Row],[Net Sales]]-Sales_Data[[#This Row],[Cost]]</f>
        <v>1145.0709999999999</v>
      </c>
      <c r="U1154" s="2">
        <f>Sales_Data[[#This Row],[Profit]]/Sales_Data[[#This Row],[Net Sales]]</f>
        <v>0.30153197712923013</v>
      </c>
      <c r="V1154">
        <f>YEAR(Sales_Data[[#This Row],[Order_Date]])</f>
        <v>2025</v>
      </c>
      <c r="W1154" t="str">
        <f>TEXT(Sales_Data[[#This Row],[Order_Date]],"mmm")</f>
        <v>Jan</v>
      </c>
      <c r="X1154">
        <f>MONTH(Sales_Data[[#This Row],[Order_Date]])</f>
        <v>1</v>
      </c>
      <c r="Y1154" t="str">
        <f>"Q"&amp;ROUNDUP(MONTH(Sales_Data[[#This Row],[Order_Date]])/3,0)</f>
        <v>Q1</v>
      </c>
    </row>
    <row r="1155" spans="1:25" x14ac:dyDescent="0.3">
      <c r="A1155" t="s">
        <v>2220</v>
      </c>
      <c r="B1155" s="1">
        <v>45953</v>
      </c>
      <c r="C1155" t="s">
        <v>1725</v>
      </c>
      <c r="D1155" t="s">
        <v>393</v>
      </c>
      <c r="E1155" t="s">
        <v>39</v>
      </c>
      <c r="F1155" t="s">
        <v>202</v>
      </c>
      <c r="G1155" t="s">
        <v>41</v>
      </c>
      <c r="H1155" t="s">
        <v>147</v>
      </c>
      <c r="I1155" t="s">
        <v>369</v>
      </c>
      <c r="J1155">
        <v>4</v>
      </c>
      <c r="K1155">
        <v>439.75</v>
      </c>
      <c r="L1155">
        <v>0.15</v>
      </c>
      <c r="M1155">
        <v>938.42</v>
      </c>
      <c r="N1155" t="s">
        <v>24</v>
      </c>
      <c r="O1155" t="s">
        <v>35</v>
      </c>
      <c r="P1155" t="s">
        <v>71</v>
      </c>
      <c r="Q1155">
        <f>Sales_Data[[#This Row],[Quantity]]*Sales_Data[[#This Row],[Unit_Price]]</f>
        <v>1759</v>
      </c>
      <c r="R1155">
        <f>Sales_Data[[#This Row],[Gross_Sales]]*Sales_Data[[#This Row],[Discount]]</f>
        <v>263.84999999999997</v>
      </c>
      <c r="S1155">
        <f>Sales_Data[[#This Row],[Gross_Sales]]-Sales_Data[[#This Row],[Discount_Amount]]</f>
        <v>1495.15</v>
      </c>
      <c r="T1155">
        <f>Sales_Data[[#This Row],[Net Sales]]-Sales_Data[[#This Row],[Cost]]</f>
        <v>556.73000000000013</v>
      </c>
      <c r="U1155" s="2">
        <f>Sales_Data[[#This Row],[Profit]]/Sales_Data[[#This Row],[Net Sales]]</f>
        <v>0.37235728856636463</v>
      </c>
      <c r="V1155">
        <f>YEAR(Sales_Data[[#This Row],[Order_Date]])</f>
        <v>2025</v>
      </c>
      <c r="W1155" t="str">
        <f>TEXT(Sales_Data[[#This Row],[Order_Date]],"mmm")</f>
        <v>Oct</v>
      </c>
      <c r="X1155">
        <f>MONTH(Sales_Data[[#This Row],[Order_Date]])</f>
        <v>10</v>
      </c>
      <c r="Y1155" t="str">
        <f>"Q"&amp;ROUNDUP(MONTH(Sales_Data[[#This Row],[Order_Date]])/3,0)</f>
        <v>Q4</v>
      </c>
    </row>
    <row r="1156" spans="1:25" x14ac:dyDescent="0.3">
      <c r="A1156" t="s">
        <v>2221</v>
      </c>
      <c r="B1156" s="1">
        <v>45954</v>
      </c>
      <c r="C1156" t="s">
        <v>2222</v>
      </c>
      <c r="D1156" t="s">
        <v>463</v>
      </c>
      <c r="E1156" t="s">
        <v>48</v>
      </c>
      <c r="F1156" t="s">
        <v>132</v>
      </c>
      <c r="G1156" t="s">
        <v>41</v>
      </c>
      <c r="H1156" t="s">
        <v>147</v>
      </c>
      <c r="I1156" t="s">
        <v>148</v>
      </c>
      <c r="J1156">
        <v>1</v>
      </c>
      <c r="K1156">
        <v>9575.75</v>
      </c>
      <c r="L1156">
        <v>0.1</v>
      </c>
      <c r="M1156">
        <v>6793.72</v>
      </c>
      <c r="N1156" t="s">
        <v>109</v>
      </c>
      <c r="O1156" t="s">
        <v>35</v>
      </c>
      <c r="P1156" t="s">
        <v>44</v>
      </c>
      <c r="Q1156">
        <f>Sales_Data[[#This Row],[Quantity]]*Sales_Data[[#This Row],[Unit_Price]]</f>
        <v>9575.75</v>
      </c>
      <c r="R1156">
        <f>Sales_Data[[#This Row],[Gross_Sales]]*Sales_Data[[#This Row],[Discount]]</f>
        <v>957.57500000000005</v>
      </c>
      <c r="S1156">
        <f>Sales_Data[[#This Row],[Gross_Sales]]-Sales_Data[[#This Row],[Discount_Amount]]</f>
        <v>8618.1749999999993</v>
      </c>
      <c r="T1156">
        <f>Sales_Data[[#This Row],[Net Sales]]-Sales_Data[[#This Row],[Cost]]</f>
        <v>1824.454999999999</v>
      </c>
      <c r="U1156" s="2">
        <f>Sales_Data[[#This Row],[Profit]]/Sales_Data[[#This Row],[Net Sales]]</f>
        <v>0.21169853246191905</v>
      </c>
      <c r="V1156">
        <f>YEAR(Sales_Data[[#This Row],[Order_Date]])</f>
        <v>2025</v>
      </c>
      <c r="W1156" t="str">
        <f>TEXT(Sales_Data[[#This Row],[Order_Date]],"mmm")</f>
        <v>Oct</v>
      </c>
      <c r="X1156">
        <f>MONTH(Sales_Data[[#This Row],[Order_Date]])</f>
        <v>10</v>
      </c>
      <c r="Y1156" t="str">
        <f>"Q"&amp;ROUNDUP(MONTH(Sales_Data[[#This Row],[Order_Date]])/3,0)</f>
        <v>Q4</v>
      </c>
    </row>
    <row r="1157" spans="1:25" x14ac:dyDescent="0.3">
      <c r="A1157" t="s">
        <v>2223</v>
      </c>
      <c r="B1157" s="1">
        <v>45871</v>
      </c>
      <c r="C1157" t="s">
        <v>1470</v>
      </c>
      <c r="D1157" t="s">
        <v>266</v>
      </c>
      <c r="E1157" t="s">
        <v>48</v>
      </c>
      <c r="F1157" t="s">
        <v>126</v>
      </c>
      <c r="G1157" t="s">
        <v>21</v>
      </c>
      <c r="H1157" t="s">
        <v>230</v>
      </c>
      <c r="I1157" t="s">
        <v>328</v>
      </c>
      <c r="J1157">
        <v>1</v>
      </c>
      <c r="K1157">
        <v>35660.44</v>
      </c>
      <c r="L1157">
        <v>0.15</v>
      </c>
      <c r="M1157">
        <v>20075.36</v>
      </c>
      <c r="N1157" t="s">
        <v>109</v>
      </c>
      <c r="O1157" t="s">
        <v>35</v>
      </c>
      <c r="P1157" t="s">
        <v>71</v>
      </c>
      <c r="Q1157">
        <f>Sales_Data[[#This Row],[Quantity]]*Sales_Data[[#This Row],[Unit_Price]]</f>
        <v>35660.44</v>
      </c>
      <c r="R1157">
        <f>Sales_Data[[#This Row],[Gross_Sales]]*Sales_Data[[#This Row],[Discount]]</f>
        <v>5349.0659999999998</v>
      </c>
      <c r="S1157">
        <f>Sales_Data[[#This Row],[Gross_Sales]]-Sales_Data[[#This Row],[Discount_Amount]]</f>
        <v>30311.374000000003</v>
      </c>
      <c r="T1157">
        <f>Sales_Data[[#This Row],[Net Sales]]-Sales_Data[[#This Row],[Cost]]</f>
        <v>10236.014000000003</v>
      </c>
      <c r="U1157" s="2">
        <f>Sales_Data[[#This Row],[Profit]]/Sales_Data[[#This Row],[Net Sales]]</f>
        <v>0.33769548025107676</v>
      </c>
      <c r="V1157">
        <f>YEAR(Sales_Data[[#This Row],[Order_Date]])</f>
        <v>2025</v>
      </c>
      <c r="W1157" t="str">
        <f>TEXT(Sales_Data[[#This Row],[Order_Date]],"mmm")</f>
        <v>Aug</v>
      </c>
      <c r="X1157">
        <f>MONTH(Sales_Data[[#This Row],[Order_Date]])</f>
        <v>8</v>
      </c>
      <c r="Y1157" t="str">
        <f>"Q"&amp;ROUNDUP(MONTH(Sales_Data[[#This Row],[Order_Date]])/3,0)</f>
        <v>Q3</v>
      </c>
    </row>
    <row r="1158" spans="1:25" x14ac:dyDescent="0.3">
      <c r="A1158" t="s">
        <v>2224</v>
      </c>
      <c r="B1158" s="1">
        <v>45924</v>
      </c>
      <c r="C1158" t="s">
        <v>1820</v>
      </c>
      <c r="D1158" t="s">
        <v>356</v>
      </c>
      <c r="E1158" t="s">
        <v>48</v>
      </c>
      <c r="F1158" t="s">
        <v>132</v>
      </c>
      <c r="G1158" t="s">
        <v>41</v>
      </c>
      <c r="H1158" t="s">
        <v>102</v>
      </c>
      <c r="I1158" t="s">
        <v>103</v>
      </c>
      <c r="J1158">
        <v>4</v>
      </c>
      <c r="K1158">
        <v>17220.189999999999</v>
      </c>
      <c r="L1158">
        <v>0.15</v>
      </c>
      <c r="M1158">
        <v>38089.46</v>
      </c>
      <c r="N1158" t="s">
        <v>24</v>
      </c>
      <c r="O1158" t="s">
        <v>25</v>
      </c>
      <c r="P1158" t="s">
        <v>44</v>
      </c>
      <c r="Q1158">
        <f>Sales_Data[[#This Row],[Quantity]]*Sales_Data[[#This Row],[Unit_Price]]</f>
        <v>68880.759999999995</v>
      </c>
      <c r="R1158">
        <f>Sales_Data[[#This Row],[Gross_Sales]]*Sales_Data[[#This Row],[Discount]]</f>
        <v>10332.114</v>
      </c>
      <c r="S1158">
        <f>Sales_Data[[#This Row],[Gross_Sales]]-Sales_Data[[#This Row],[Discount_Amount]]</f>
        <v>58548.645999999993</v>
      </c>
      <c r="T1158">
        <f>Sales_Data[[#This Row],[Net Sales]]-Sales_Data[[#This Row],[Cost]]</f>
        <v>20459.185999999994</v>
      </c>
      <c r="U1158" s="2">
        <f>Sales_Data[[#This Row],[Profit]]/Sales_Data[[#This Row],[Net Sales]]</f>
        <v>0.34943909719107757</v>
      </c>
      <c r="V1158">
        <f>YEAR(Sales_Data[[#This Row],[Order_Date]])</f>
        <v>2025</v>
      </c>
      <c r="W1158" t="str">
        <f>TEXT(Sales_Data[[#This Row],[Order_Date]],"mmm")</f>
        <v>Sep</v>
      </c>
      <c r="X1158">
        <f>MONTH(Sales_Data[[#This Row],[Order_Date]])</f>
        <v>9</v>
      </c>
      <c r="Y1158" t="str">
        <f>"Q"&amp;ROUNDUP(MONTH(Sales_Data[[#This Row],[Order_Date]])/3,0)</f>
        <v>Q3</v>
      </c>
    </row>
    <row r="1159" spans="1:25" x14ac:dyDescent="0.3">
      <c r="A1159" t="s">
        <v>2225</v>
      </c>
      <c r="B1159" s="1">
        <v>45914</v>
      </c>
      <c r="C1159" t="s">
        <v>1894</v>
      </c>
      <c r="D1159" t="s">
        <v>589</v>
      </c>
      <c r="E1159" t="s">
        <v>39</v>
      </c>
      <c r="F1159" t="s">
        <v>202</v>
      </c>
      <c r="G1159" t="s">
        <v>75</v>
      </c>
      <c r="H1159" t="s">
        <v>76</v>
      </c>
      <c r="I1159" t="s">
        <v>77</v>
      </c>
      <c r="J1159">
        <v>4</v>
      </c>
      <c r="K1159">
        <v>1009.55</v>
      </c>
      <c r="L1159">
        <v>0.15</v>
      </c>
      <c r="M1159">
        <v>2937.75</v>
      </c>
      <c r="N1159" t="s">
        <v>52</v>
      </c>
      <c r="O1159" t="s">
        <v>35</v>
      </c>
      <c r="P1159" t="s">
        <v>44</v>
      </c>
      <c r="Q1159">
        <f>Sales_Data[[#This Row],[Quantity]]*Sales_Data[[#This Row],[Unit_Price]]</f>
        <v>4038.2</v>
      </c>
      <c r="R1159">
        <f>Sales_Data[[#This Row],[Gross_Sales]]*Sales_Data[[#This Row],[Discount]]</f>
        <v>605.7299999999999</v>
      </c>
      <c r="S1159">
        <f>Sales_Data[[#This Row],[Gross_Sales]]-Sales_Data[[#This Row],[Discount_Amount]]</f>
        <v>3432.47</v>
      </c>
      <c r="T1159">
        <f>Sales_Data[[#This Row],[Net Sales]]-Sales_Data[[#This Row],[Cost]]</f>
        <v>494.7199999999998</v>
      </c>
      <c r="U1159" s="2">
        <f>Sales_Data[[#This Row],[Profit]]/Sales_Data[[#This Row],[Net Sales]]</f>
        <v>0.14412944614228232</v>
      </c>
      <c r="V1159">
        <f>YEAR(Sales_Data[[#This Row],[Order_Date]])</f>
        <v>2025</v>
      </c>
      <c r="W1159" t="str">
        <f>TEXT(Sales_Data[[#This Row],[Order_Date]],"mmm")</f>
        <v>Sep</v>
      </c>
      <c r="X1159">
        <f>MONTH(Sales_Data[[#This Row],[Order_Date]])</f>
        <v>9</v>
      </c>
      <c r="Y1159" t="str">
        <f>"Q"&amp;ROUNDUP(MONTH(Sales_Data[[#This Row],[Order_Date]])/3,0)</f>
        <v>Q3</v>
      </c>
    </row>
    <row r="1160" spans="1:25" x14ac:dyDescent="0.3">
      <c r="A1160" t="s">
        <v>2226</v>
      </c>
      <c r="B1160" s="1">
        <v>45959</v>
      </c>
      <c r="C1160" t="s">
        <v>1431</v>
      </c>
      <c r="D1160" t="s">
        <v>1026</v>
      </c>
      <c r="E1160" t="s">
        <v>30</v>
      </c>
      <c r="F1160" t="s">
        <v>156</v>
      </c>
      <c r="G1160" t="s">
        <v>67</v>
      </c>
      <c r="H1160" t="s">
        <v>133</v>
      </c>
      <c r="I1160" t="s">
        <v>138</v>
      </c>
      <c r="J1160">
        <v>1</v>
      </c>
      <c r="K1160">
        <v>1959.42</v>
      </c>
      <c r="L1160">
        <v>0</v>
      </c>
      <c r="M1160">
        <v>1502.02</v>
      </c>
      <c r="N1160" t="s">
        <v>24</v>
      </c>
      <c r="O1160" t="s">
        <v>35</v>
      </c>
      <c r="P1160" t="s">
        <v>44</v>
      </c>
      <c r="Q1160">
        <f>Sales_Data[[#This Row],[Quantity]]*Sales_Data[[#This Row],[Unit_Price]]</f>
        <v>1959.42</v>
      </c>
      <c r="R1160">
        <f>Sales_Data[[#This Row],[Gross_Sales]]*Sales_Data[[#This Row],[Discount]]</f>
        <v>0</v>
      </c>
      <c r="S1160">
        <f>Sales_Data[[#This Row],[Gross_Sales]]-Sales_Data[[#This Row],[Discount_Amount]]</f>
        <v>1959.42</v>
      </c>
      <c r="T1160">
        <f>Sales_Data[[#This Row],[Net Sales]]-Sales_Data[[#This Row],[Cost]]</f>
        <v>457.40000000000009</v>
      </c>
      <c r="U1160" s="2">
        <f>Sales_Data[[#This Row],[Profit]]/Sales_Data[[#This Row],[Net Sales]]</f>
        <v>0.23343642506455997</v>
      </c>
      <c r="V1160">
        <f>YEAR(Sales_Data[[#This Row],[Order_Date]])</f>
        <v>2025</v>
      </c>
      <c r="W1160" t="str">
        <f>TEXT(Sales_Data[[#This Row],[Order_Date]],"mmm")</f>
        <v>Oct</v>
      </c>
      <c r="X1160">
        <f>MONTH(Sales_Data[[#This Row],[Order_Date]])</f>
        <v>10</v>
      </c>
      <c r="Y1160" t="str">
        <f>"Q"&amp;ROUNDUP(MONTH(Sales_Data[[#This Row],[Order_Date]])/3,0)</f>
        <v>Q4</v>
      </c>
    </row>
    <row r="1161" spans="1:25" x14ac:dyDescent="0.3">
      <c r="A1161" t="s">
        <v>2227</v>
      </c>
      <c r="B1161" s="1">
        <v>45758</v>
      </c>
      <c r="C1161" t="s">
        <v>2228</v>
      </c>
      <c r="D1161" t="s">
        <v>546</v>
      </c>
      <c r="E1161" t="s">
        <v>19</v>
      </c>
      <c r="F1161" t="s">
        <v>81</v>
      </c>
      <c r="G1161" t="s">
        <v>75</v>
      </c>
      <c r="H1161" t="s">
        <v>114</v>
      </c>
      <c r="I1161" t="s">
        <v>206</v>
      </c>
      <c r="J1161">
        <v>2</v>
      </c>
      <c r="K1161">
        <v>5443.79</v>
      </c>
      <c r="L1161">
        <v>0.1</v>
      </c>
      <c r="M1161">
        <v>8454.7999999999993</v>
      </c>
      <c r="N1161" t="s">
        <v>109</v>
      </c>
      <c r="O1161" t="s">
        <v>53</v>
      </c>
      <c r="P1161" t="s">
        <v>44</v>
      </c>
      <c r="Q1161">
        <f>Sales_Data[[#This Row],[Quantity]]*Sales_Data[[#This Row],[Unit_Price]]</f>
        <v>10887.58</v>
      </c>
      <c r="R1161">
        <f>Sales_Data[[#This Row],[Gross_Sales]]*Sales_Data[[#This Row],[Discount]]</f>
        <v>1088.758</v>
      </c>
      <c r="S1161">
        <f>Sales_Data[[#This Row],[Gross_Sales]]-Sales_Data[[#This Row],[Discount_Amount]]</f>
        <v>9798.8220000000001</v>
      </c>
      <c r="T1161">
        <f>Sales_Data[[#This Row],[Net Sales]]-Sales_Data[[#This Row],[Cost]]</f>
        <v>1344.0220000000008</v>
      </c>
      <c r="U1161" s="2">
        <f>Sales_Data[[#This Row],[Profit]]/Sales_Data[[#This Row],[Net Sales]]</f>
        <v>0.13716158942370837</v>
      </c>
      <c r="V1161">
        <f>YEAR(Sales_Data[[#This Row],[Order_Date]])</f>
        <v>2025</v>
      </c>
      <c r="W1161" t="str">
        <f>TEXT(Sales_Data[[#This Row],[Order_Date]],"mmm")</f>
        <v>Apr</v>
      </c>
      <c r="X1161">
        <f>MONTH(Sales_Data[[#This Row],[Order_Date]])</f>
        <v>4</v>
      </c>
      <c r="Y1161" t="str">
        <f>"Q"&amp;ROUNDUP(MONTH(Sales_Data[[#This Row],[Order_Date]])/3,0)</f>
        <v>Q2</v>
      </c>
    </row>
    <row r="1162" spans="1:25" x14ac:dyDescent="0.3">
      <c r="A1162" t="s">
        <v>2229</v>
      </c>
      <c r="B1162" s="1">
        <v>46003</v>
      </c>
      <c r="C1162" t="s">
        <v>1420</v>
      </c>
      <c r="D1162" t="s">
        <v>29</v>
      </c>
      <c r="E1162" t="s">
        <v>48</v>
      </c>
      <c r="F1162" t="s">
        <v>126</v>
      </c>
      <c r="G1162" t="s">
        <v>21</v>
      </c>
      <c r="H1162" t="s">
        <v>297</v>
      </c>
      <c r="I1162" t="s">
        <v>494</v>
      </c>
      <c r="J1162">
        <v>1</v>
      </c>
      <c r="K1162">
        <v>33955.120000000003</v>
      </c>
      <c r="L1162">
        <v>0.05</v>
      </c>
      <c r="M1162">
        <v>22218.34</v>
      </c>
      <c r="N1162" t="s">
        <v>24</v>
      </c>
      <c r="O1162" t="s">
        <v>35</v>
      </c>
      <c r="P1162" t="s">
        <v>71</v>
      </c>
      <c r="Q1162">
        <f>Sales_Data[[#This Row],[Quantity]]*Sales_Data[[#This Row],[Unit_Price]]</f>
        <v>33955.120000000003</v>
      </c>
      <c r="R1162">
        <f>Sales_Data[[#This Row],[Gross_Sales]]*Sales_Data[[#This Row],[Discount]]</f>
        <v>1697.7560000000003</v>
      </c>
      <c r="S1162">
        <f>Sales_Data[[#This Row],[Gross_Sales]]-Sales_Data[[#This Row],[Discount_Amount]]</f>
        <v>32257.364000000001</v>
      </c>
      <c r="T1162">
        <f>Sales_Data[[#This Row],[Net Sales]]-Sales_Data[[#This Row],[Cost]]</f>
        <v>10039.024000000001</v>
      </c>
      <c r="U1162" s="2">
        <f>Sales_Data[[#This Row],[Profit]]/Sales_Data[[#This Row],[Net Sales]]</f>
        <v>0.31121650237756565</v>
      </c>
      <c r="V1162">
        <f>YEAR(Sales_Data[[#This Row],[Order_Date]])</f>
        <v>2025</v>
      </c>
      <c r="W1162" t="str">
        <f>TEXT(Sales_Data[[#This Row],[Order_Date]],"mmm")</f>
        <v>Dec</v>
      </c>
      <c r="X1162">
        <f>MONTH(Sales_Data[[#This Row],[Order_Date]])</f>
        <v>12</v>
      </c>
      <c r="Y1162" t="str">
        <f>"Q"&amp;ROUNDUP(MONTH(Sales_Data[[#This Row],[Order_Date]])/3,0)</f>
        <v>Q4</v>
      </c>
    </row>
    <row r="1163" spans="1:25" x14ac:dyDescent="0.3">
      <c r="A1163" t="s">
        <v>2230</v>
      </c>
      <c r="B1163" s="1">
        <v>45767</v>
      </c>
      <c r="C1163" t="s">
        <v>446</v>
      </c>
      <c r="D1163" t="s">
        <v>436</v>
      </c>
      <c r="E1163" t="s">
        <v>39</v>
      </c>
      <c r="F1163" t="s">
        <v>405</v>
      </c>
      <c r="G1163" t="s">
        <v>21</v>
      </c>
      <c r="H1163" t="s">
        <v>297</v>
      </c>
      <c r="I1163" t="s">
        <v>297</v>
      </c>
      <c r="J1163">
        <v>2</v>
      </c>
      <c r="K1163">
        <v>6862.94</v>
      </c>
      <c r="L1163">
        <v>0.05</v>
      </c>
      <c r="M1163">
        <v>9210.6</v>
      </c>
      <c r="N1163" t="s">
        <v>52</v>
      </c>
      <c r="O1163" t="s">
        <v>35</v>
      </c>
      <c r="P1163" t="s">
        <v>71</v>
      </c>
      <c r="Q1163">
        <f>Sales_Data[[#This Row],[Quantity]]*Sales_Data[[#This Row],[Unit_Price]]</f>
        <v>13725.88</v>
      </c>
      <c r="R1163">
        <f>Sales_Data[[#This Row],[Gross_Sales]]*Sales_Data[[#This Row],[Discount]]</f>
        <v>686.29399999999998</v>
      </c>
      <c r="S1163">
        <f>Sales_Data[[#This Row],[Gross_Sales]]-Sales_Data[[#This Row],[Discount_Amount]]</f>
        <v>13039.585999999999</v>
      </c>
      <c r="T1163">
        <f>Sales_Data[[#This Row],[Net Sales]]-Sales_Data[[#This Row],[Cost]]</f>
        <v>3828.985999999999</v>
      </c>
      <c r="U1163" s="2">
        <f>Sales_Data[[#This Row],[Profit]]/Sales_Data[[#This Row],[Net Sales]]</f>
        <v>0.29364321842733343</v>
      </c>
      <c r="V1163">
        <f>YEAR(Sales_Data[[#This Row],[Order_Date]])</f>
        <v>2025</v>
      </c>
      <c r="W1163" t="str">
        <f>TEXT(Sales_Data[[#This Row],[Order_Date]],"mmm")</f>
        <v>Apr</v>
      </c>
      <c r="X1163">
        <f>MONTH(Sales_Data[[#This Row],[Order_Date]])</f>
        <v>4</v>
      </c>
      <c r="Y1163" t="str">
        <f>"Q"&amp;ROUNDUP(MONTH(Sales_Data[[#This Row],[Order_Date]])/3,0)</f>
        <v>Q2</v>
      </c>
    </row>
    <row r="1164" spans="1:25" x14ac:dyDescent="0.3">
      <c r="A1164" t="s">
        <v>2231</v>
      </c>
      <c r="B1164" s="1">
        <v>45839</v>
      </c>
      <c r="C1164" t="s">
        <v>2232</v>
      </c>
      <c r="D1164" t="s">
        <v>615</v>
      </c>
      <c r="E1164" t="s">
        <v>119</v>
      </c>
      <c r="F1164" t="s">
        <v>146</v>
      </c>
      <c r="G1164" t="s">
        <v>75</v>
      </c>
      <c r="H1164" t="s">
        <v>185</v>
      </c>
      <c r="I1164" t="s">
        <v>186</v>
      </c>
      <c r="J1164">
        <v>3</v>
      </c>
      <c r="K1164">
        <v>1556.59</v>
      </c>
      <c r="L1164">
        <v>0.05</v>
      </c>
      <c r="M1164">
        <v>3831.01</v>
      </c>
      <c r="N1164" t="s">
        <v>83</v>
      </c>
      <c r="O1164" t="s">
        <v>35</v>
      </c>
      <c r="P1164" t="s">
        <v>44</v>
      </c>
      <c r="Q1164">
        <f>Sales_Data[[#This Row],[Quantity]]*Sales_Data[[#This Row],[Unit_Price]]</f>
        <v>4669.7699999999995</v>
      </c>
      <c r="R1164">
        <f>Sales_Data[[#This Row],[Gross_Sales]]*Sales_Data[[#This Row],[Discount]]</f>
        <v>233.48849999999999</v>
      </c>
      <c r="S1164">
        <f>Sales_Data[[#This Row],[Gross_Sales]]-Sales_Data[[#This Row],[Discount_Amount]]</f>
        <v>4436.2814999999991</v>
      </c>
      <c r="T1164">
        <f>Sales_Data[[#This Row],[Net Sales]]-Sales_Data[[#This Row],[Cost]]</f>
        <v>605.27149999999892</v>
      </c>
      <c r="U1164" s="2">
        <f>Sales_Data[[#This Row],[Profit]]/Sales_Data[[#This Row],[Net Sales]]</f>
        <v>0.13643667562574627</v>
      </c>
      <c r="V1164">
        <f>YEAR(Sales_Data[[#This Row],[Order_Date]])</f>
        <v>2025</v>
      </c>
      <c r="W1164" t="str">
        <f>TEXT(Sales_Data[[#This Row],[Order_Date]],"mmm")</f>
        <v>Jul</v>
      </c>
      <c r="X1164">
        <f>MONTH(Sales_Data[[#This Row],[Order_Date]])</f>
        <v>7</v>
      </c>
      <c r="Y1164" t="str">
        <f>"Q"&amp;ROUNDUP(MONTH(Sales_Data[[#This Row],[Order_Date]])/3,0)</f>
        <v>Q3</v>
      </c>
    </row>
    <row r="1165" spans="1:25" x14ac:dyDescent="0.3">
      <c r="A1165" t="s">
        <v>2233</v>
      </c>
      <c r="B1165" s="1">
        <v>45970</v>
      </c>
      <c r="C1165" t="s">
        <v>510</v>
      </c>
      <c r="D1165" t="s">
        <v>444</v>
      </c>
      <c r="E1165" t="s">
        <v>39</v>
      </c>
      <c r="F1165" t="s">
        <v>202</v>
      </c>
      <c r="G1165" t="s">
        <v>21</v>
      </c>
      <c r="H1165" t="s">
        <v>127</v>
      </c>
      <c r="I1165" t="s">
        <v>342</v>
      </c>
      <c r="J1165">
        <v>1</v>
      </c>
      <c r="K1165">
        <v>2860</v>
      </c>
      <c r="L1165">
        <v>0.15</v>
      </c>
      <c r="M1165">
        <v>1788.84</v>
      </c>
      <c r="N1165" t="s">
        <v>52</v>
      </c>
      <c r="O1165" t="s">
        <v>35</v>
      </c>
      <c r="P1165" t="s">
        <v>26</v>
      </c>
      <c r="Q1165">
        <f>Sales_Data[[#This Row],[Quantity]]*Sales_Data[[#This Row],[Unit_Price]]</f>
        <v>2860</v>
      </c>
      <c r="R1165">
        <f>Sales_Data[[#This Row],[Gross_Sales]]*Sales_Data[[#This Row],[Discount]]</f>
        <v>429</v>
      </c>
      <c r="S1165">
        <f>Sales_Data[[#This Row],[Gross_Sales]]-Sales_Data[[#This Row],[Discount_Amount]]</f>
        <v>2431</v>
      </c>
      <c r="T1165">
        <f>Sales_Data[[#This Row],[Net Sales]]-Sales_Data[[#This Row],[Cost]]</f>
        <v>642.16000000000008</v>
      </c>
      <c r="U1165" s="2">
        <f>Sales_Data[[#This Row],[Profit]]/Sales_Data[[#This Row],[Net Sales]]</f>
        <v>0.26415466886055122</v>
      </c>
      <c r="V1165">
        <f>YEAR(Sales_Data[[#This Row],[Order_Date]])</f>
        <v>2025</v>
      </c>
      <c r="W1165" t="str">
        <f>TEXT(Sales_Data[[#This Row],[Order_Date]],"mmm")</f>
        <v>Nov</v>
      </c>
      <c r="X1165">
        <f>MONTH(Sales_Data[[#This Row],[Order_Date]])</f>
        <v>11</v>
      </c>
      <c r="Y1165" t="str">
        <f>"Q"&amp;ROUNDUP(MONTH(Sales_Data[[#This Row],[Order_Date]])/3,0)</f>
        <v>Q4</v>
      </c>
    </row>
    <row r="1166" spans="1:25" x14ac:dyDescent="0.3">
      <c r="A1166" t="s">
        <v>2234</v>
      </c>
      <c r="B1166" s="1">
        <v>45658</v>
      </c>
      <c r="C1166" t="s">
        <v>1251</v>
      </c>
      <c r="D1166" t="s">
        <v>522</v>
      </c>
      <c r="E1166" t="s">
        <v>30</v>
      </c>
      <c r="F1166" t="s">
        <v>87</v>
      </c>
      <c r="G1166" t="s">
        <v>75</v>
      </c>
      <c r="H1166" t="s">
        <v>76</v>
      </c>
      <c r="I1166" t="s">
        <v>108</v>
      </c>
      <c r="J1166">
        <v>1</v>
      </c>
      <c r="K1166">
        <v>4676.93</v>
      </c>
      <c r="L1166">
        <v>0.05</v>
      </c>
      <c r="M1166">
        <v>3024.96</v>
      </c>
      <c r="N1166" t="s">
        <v>83</v>
      </c>
      <c r="O1166" t="s">
        <v>53</v>
      </c>
      <c r="P1166" t="s">
        <v>71</v>
      </c>
      <c r="Q1166">
        <f>Sales_Data[[#This Row],[Quantity]]*Sales_Data[[#This Row],[Unit_Price]]</f>
        <v>4676.93</v>
      </c>
      <c r="R1166">
        <f>Sales_Data[[#This Row],[Gross_Sales]]*Sales_Data[[#This Row],[Discount]]</f>
        <v>233.84650000000002</v>
      </c>
      <c r="S1166">
        <f>Sales_Data[[#This Row],[Gross_Sales]]-Sales_Data[[#This Row],[Discount_Amount]]</f>
        <v>4443.0835000000006</v>
      </c>
      <c r="T1166">
        <f>Sales_Data[[#This Row],[Net Sales]]-Sales_Data[[#This Row],[Cost]]</f>
        <v>1418.1235000000006</v>
      </c>
      <c r="U1166" s="2">
        <f>Sales_Data[[#This Row],[Profit]]/Sales_Data[[#This Row],[Net Sales]]</f>
        <v>0.31917552303484742</v>
      </c>
      <c r="V1166">
        <f>YEAR(Sales_Data[[#This Row],[Order_Date]])</f>
        <v>2025</v>
      </c>
      <c r="W1166" t="str">
        <f>TEXT(Sales_Data[[#This Row],[Order_Date]],"mmm")</f>
        <v>Jan</v>
      </c>
      <c r="X1166">
        <f>MONTH(Sales_Data[[#This Row],[Order_Date]])</f>
        <v>1</v>
      </c>
      <c r="Y1166" t="str">
        <f>"Q"&amp;ROUNDUP(MONTH(Sales_Data[[#This Row],[Order_Date]])/3,0)</f>
        <v>Q1</v>
      </c>
    </row>
    <row r="1167" spans="1:25" x14ac:dyDescent="0.3">
      <c r="A1167" t="s">
        <v>2235</v>
      </c>
      <c r="B1167" s="1">
        <v>45976</v>
      </c>
      <c r="C1167" t="s">
        <v>1229</v>
      </c>
      <c r="D1167" t="s">
        <v>221</v>
      </c>
      <c r="E1167" t="s">
        <v>30</v>
      </c>
      <c r="F1167" t="s">
        <v>101</v>
      </c>
      <c r="G1167" t="s">
        <v>67</v>
      </c>
      <c r="H1167" t="s">
        <v>133</v>
      </c>
      <c r="I1167" t="s">
        <v>134</v>
      </c>
      <c r="J1167">
        <v>1</v>
      </c>
      <c r="K1167">
        <v>4415.1499999999996</v>
      </c>
      <c r="L1167">
        <v>0.05</v>
      </c>
      <c r="M1167">
        <v>3053.29</v>
      </c>
      <c r="N1167" t="s">
        <v>52</v>
      </c>
      <c r="O1167" t="s">
        <v>53</v>
      </c>
      <c r="P1167" t="s">
        <v>44</v>
      </c>
      <c r="Q1167">
        <f>Sales_Data[[#This Row],[Quantity]]*Sales_Data[[#This Row],[Unit_Price]]</f>
        <v>4415.1499999999996</v>
      </c>
      <c r="R1167">
        <f>Sales_Data[[#This Row],[Gross_Sales]]*Sales_Data[[#This Row],[Discount]]</f>
        <v>220.75749999999999</v>
      </c>
      <c r="S1167">
        <f>Sales_Data[[#This Row],[Gross_Sales]]-Sales_Data[[#This Row],[Discount_Amount]]</f>
        <v>4194.3924999999999</v>
      </c>
      <c r="T1167">
        <f>Sales_Data[[#This Row],[Net Sales]]-Sales_Data[[#This Row],[Cost]]</f>
        <v>1141.1025</v>
      </c>
      <c r="U1167" s="2">
        <f>Sales_Data[[#This Row],[Profit]]/Sales_Data[[#This Row],[Net Sales]]</f>
        <v>0.2720542963015502</v>
      </c>
      <c r="V1167">
        <f>YEAR(Sales_Data[[#This Row],[Order_Date]])</f>
        <v>2025</v>
      </c>
      <c r="W1167" t="str">
        <f>TEXT(Sales_Data[[#This Row],[Order_Date]],"mmm")</f>
        <v>Nov</v>
      </c>
      <c r="X1167">
        <f>MONTH(Sales_Data[[#This Row],[Order_Date]])</f>
        <v>11</v>
      </c>
      <c r="Y1167" t="str">
        <f>"Q"&amp;ROUNDUP(MONTH(Sales_Data[[#This Row],[Order_Date]])/3,0)</f>
        <v>Q4</v>
      </c>
    </row>
    <row r="1168" spans="1:25" x14ac:dyDescent="0.3">
      <c r="A1168" t="s">
        <v>2236</v>
      </c>
      <c r="B1168" s="1">
        <v>45712</v>
      </c>
      <c r="C1168" t="s">
        <v>1111</v>
      </c>
      <c r="D1168" t="s">
        <v>170</v>
      </c>
      <c r="E1168" t="s">
        <v>119</v>
      </c>
      <c r="F1168" t="s">
        <v>120</v>
      </c>
      <c r="G1168" t="s">
        <v>32</v>
      </c>
      <c r="H1168" t="s">
        <v>33</v>
      </c>
      <c r="I1168" t="s">
        <v>34</v>
      </c>
      <c r="J1168">
        <v>1</v>
      </c>
      <c r="K1168">
        <v>3851.3</v>
      </c>
      <c r="L1168">
        <v>0</v>
      </c>
      <c r="M1168">
        <v>2739.3</v>
      </c>
      <c r="N1168" t="s">
        <v>83</v>
      </c>
      <c r="O1168" t="s">
        <v>35</v>
      </c>
      <c r="P1168" t="s">
        <v>44</v>
      </c>
      <c r="Q1168">
        <f>Sales_Data[[#This Row],[Quantity]]*Sales_Data[[#This Row],[Unit_Price]]</f>
        <v>3851.3</v>
      </c>
      <c r="R1168">
        <f>Sales_Data[[#This Row],[Gross_Sales]]*Sales_Data[[#This Row],[Discount]]</f>
        <v>0</v>
      </c>
      <c r="S1168">
        <f>Sales_Data[[#This Row],[Gross_Sales]]-Sales_Data[[#This Row],[Discount_Amount]]</f>
        <v>3851.3</v>
      </c>
      <c r="T1168">
        <f>Sales_Data[[#This Row],[Net Sales]]-Sales_Data[[#This Row],[Cost]]</f>
        <v>1112</v>
      </c>
      <c r="U1168" s="2">
        <f>Sales_Data[[#This Row],[Profit]]/Sales_Data[[#This Row],[Net Sales]]</f>
        <v>0.2887336743437281</v>
      </c>
      <c r="V1168">
        <f>YEAR(Sales_Data[[#This Row],[Order_Date]])</f>
        <v>2025</v>
      </c>
      <c r="W1168" t="str">
        <f>TEXT(Sales_Data[[#This Row],[Order_Date]],"mmm")</f>
        <v>Feb</v>
      </c>
      <c r="X1168">
        <f>MONTH(Sales_Data[[#This Row],[Order_Date]])</f>
        <v>2</v>
      </c>
      <c r="Y1168" t="str">
        <f>"Q"&amp;ROUNDUP(MONTH(Sales_Data[[#This Row],[Order_Date]])/3,0)</f>
        <v>Q1</v>
      </c>
    </row>
    <row r="1169" spans="1:25" x14ac:dyDescent="0.3">
      <c r="A1169" t="s">
        <v>2237</v>
      </c>
      <c r="B1169" s="1">
        <v>45806</v>
      </c>
      <c r="C1169" t="s">
        <v>2238</v>
      </c>
      <c r="D1169" t="s">
        <v>194</v>
      </c>
      <c r="E1169" t="s">
        <v>30</v>
      </c>
      <c r="F1169" t="s">
        <v>31</v>
      </c>
      <c r="G1169" t="s">
        <v>32</v>
      </c>
      <c r="H1169" t="s">
        <v>50</v>
      </c>
      <c r="I1169" t="s">
        <v>58</v>
      </c>
      <c r="J1169">
        <v>1</v>
      </c>
      <c r="K1169">
        <v>3570.03</v>
      </c>
      <c r="L1169">
        <v>0.05</v>
      </c>
      <c r="M1169">
        <v>2797.34</v>
      </c>
      <c r="N1169" t="s">
        <v>83</v>
      </c>
      <c r="O1169" t="s">
        <v>53</v>
      </c>
      <c r="P1169" t="s">
        <v>26</v>
      </c>
      <c r="Q1169">
        <f>Sales_Data[[#This Row],[Quantity]]*Sales_Data[[#This Row],[Unit_Price]]</f>
        <v>3570.03</v>
      </c>
      <c r="R1169">
        <f>Sales_Data[[#This Row],[Gross_Sales]]*Sales_Data[[#This Row],[Discount]]</f>
        <v>178.50150000000002</v>
      </c>
      <c r="S1169">
        <f>Sales_Data[[#This Row],[Gross_Sales]]-Sales_Data[[#This Row],[Discount_Amount]]</f>
        <v>3391.5285000000003</v>
      </c>
      <c r="T1169">
        <f>Sales_Data[[#This Row],[Net Sales]]-Sales_Data[[#This Row],[Cost]]</f>
        <v>594.1885000000002</v>
      </c>
      <c r="U1169" s="2">
        <f>Sales_Data[[#This Row],[Profit]]/Sales_Data[[#This Row],[Net Sales]]</f>
        <v>0.17519784958315995</v>
      </c>
      <c r="V1169">
        <f>YEAR(Sales_Data[[#This Row],[Order_Date]])</f>
        <v>2025</v>
      </c>
      <c r="W1169" t="str">
        <f>TEXT(Sales_Data[[#This Row],[Order_Date]],"mmm")</f>
        <v>May</v>
      </c>
      <c r="X1169">
        <f>MONTH(Sales_Data[[#This Row],[Order_Date]])</f>
        <v>5</v>
      </c>
      <c r="Y1169" t="str">
        <f>"Q"&amp;ROUNDUP(MONTH(Sales_Data[[#This Row],[Order_Date]])/3,0)</f>
        <v>Q2</v>
      </c>
    </row>
    <row r="1170" spans="1:25" x14ac:dyDescent="0.3">
      <c r="A1170" t="s">
        <v>2239</v>
      </c>
      <c r="B1170" s="1">
        <v>45966</v>
      </c>
      <c r="C1170" t="s">
        <v>2240</v>
      </c>
      <c r="D1170" t="s">
        <v>347</v>
      </c>
      <c r="E1170" t="s">
        <v>30</v>
      </c>
      <c r="F1170" t="s">
        <v>31</v>
      </c>
      <c r="G1170" t="s">
        <v>32</v>
      </c>
      <c r="H1170" t="s">
        <v>33</v>
      </c>
      <c r="I1170" t="s">
        <v>34</v>
      </c>
      <c r="J1170">
        <v>3</v>
      </c>
      <c r="K1170">
        <v>667.32</v>
      </c>
      <c r="L1170">
        <v>0.1</v>
      </c>
      <c r="M1170">
        <v>1309.6600000000001</v>
      </c>
      <c r="N1170" t="s">
        <v>24</v>
      </c>
      <c r="O1170" t="s">
        <v>35</v>
      </c>
      <c r="P1170" t="s">
        <v>44</v>
      </c>
      <c r="Q1170">
        <f>Sales_Data[[#This Row],[Quantity]]*Sales_Data[[#This Row],[Unit_Price]]</f>
        <v>2001.96</v>
      </c>
      <c r="R1170">
        <f>Sales_Data[[#This Row],[Gross_Sales]]*Sales_Data[[#This Row],[Discount]]</f>
        <v>200.19600000000003</v>
      </c>
      <c r="S1170">
        <f>Sales_Data[[#This Row],[Gross_Sales]]-Sales_Data[[#This Row],[Discount_Amount]]</f>
        <v>1801.7640000000001</v>
      </c>
      <c r="T1170">
        <f>Sales_Data[[#This Row],[Net Sales]]-Sales_Data[[#This Row],[Cost]]</f>
        <v>492.10400000000004</v>
      </c>
      <c r="U1170" s="2">
        <f>Sales_Data[[#This Row],[Profit]]/Sales_Data[[#This Row],[Net Sales]]</f>
        <v>0.27312345012998374</v>
      </c>
      <c r="V1170">
        <f>YEAR(Sales_Data[[#This Row],[Order_Date]])</f>
        <v>2025</v>
      </c>
      <c r="W1170" t="str">
        <f>TEXT(Sales_Data[[#This Row],[Order_Date]],"mmm")</f>
        <v>Nov</v>
      </c>
      <c r="X1170">
        <f>MONTH(Sales_Data[[#This Row],[Order_Date]])</f>
        <v>11</v>
      </c>
      <c r="Y1170" t="str">
        <f>"Q"&amp;ROUNDUP(MONTH(Sales_Data[[#This Row],[Order_Date]])/3,0)</f>
        <v>Q4</v>
      </c>
    </row>
    <row r="1171" spans="1:25" x14ac:dyDescent="0.3">
      <c r="A1171" t="s">
        <v>2241</v>
      </c>
      <c r="B1171" s="1">
        <v>45794</v>
      </c>
      <c r="C1171" t="s">
        <v>2242</v>
      </c>
      <c r="D1171" t="s">
        <v>38</v>
      </c>
      <c r="E1171" t="s">
        <v>48</v>
      </c>
      <c r="F1171" t="s">
        <v>164</v>
      </c>
      <c r="G1171" t="s">
        <v>32</v>
      </c>
      <c r="H1171" t="s">
        <v>50</v>
      </c>
      <c r="I1171" t="s">
        <v>58</v>
      </c>
      <c r="J1171">
        <v>1</v>
      </c>
      <c r="K1171">
        <v>46746.36</v>
      </c>
      <c r="L1171">
        <v>0</v>
      </c>
      <c r="M1171">
        <v>29918.81</v>
      </c>
      <c r="N1171" t="s">
        <v>52</v>
      </c>
      <c r="O1171" t="s">
        <v>35</v>
      </c>
      <c r="P1171" t="s">
        <v>44</v>
      </c>
      <c r="Q1171">
        <f>Sales_Data[[#This Row],[Quantity]]*Sales_Data[[#This Row],[Unit_Price]]</f>
        <v>46746.36</v>
      </c>
      <c r="R1171">
        <f>Sales_Data[[#This Row],[Gross_Sales]]*Sales_Data[[#This Row],[Discount]]</f>
        <v>0</v>
      </c>
      <c r="S1171">
        <f>Sales_Data[[#This Row],[Gross_Sales]]-Sales_Data[[#This Row],[Discount_Amount]]</f>
        <v>46746.36</v>
      </c>
      <c r="T1171">
        <f>Sales_Data[[#This Row],[Net Sales]]-Sales_Data[[#This Row],[Cost]]</f>
        <v>16827.55</v>
      </c>
      <c r="U1171" s="2">
        <f>Sales_Data[[#This Row],[Profit]]/Sales_Data[[#This Row],[Net Sales]]</f>
        <v>0.35997562163128849</v>
      </c>
      <c r="V1171">
        <f>YEAR(Sales_Data[[#This Row],[Order_Date]])</f>
        <v>2025</v>
      </c>
      <c r="W1171" t="str">
        <f>TEXT(Sales_Data[[#This Row],[Order_Date]],"mmm")</f>
        <v>May</v>
      </c>
      <c r="X1171">
        <f>MONTH(Sales_Data[[#This Row],[Order_Date]])</f>
        <v>5</v>
      </c>
      <c r="Y1171" t="str">
        <f>"Q"&amp;ROUNDUP(MONTH(Sales_Data[[#This Row],[Order_Date]])/3,0)</f>
        <v>Q2</v>
      </c>
    </row>
    <row r="1172" spans="1:25" x14ac:dyDescent="0.3">
      <c r="A1172" t="s">
        <v>2243</v>
      </c>
      <c r="B1172" s="1">
        <v>45859</v>
      </c>
      <c r="C1172" t="s">
        <v>336</v>
      </c>
      <c r="D1172" t="s">
        <v>100</v>
      </c>
      <c r="E1172" t="s">
        <v>48</v>
      </c>
      <c r="F1172" t="s">
        <v>164</v>
      </c>
      <c r="G1172" t="s">
        <v>32</v>
      </c>
      <c r="H1172" t="s">
        <v>50</v>
      </c>
      <c r="I1172" t="s">
        <v>58</v>
      </c>
      <c r="J1172">
        <v>2</v>
      </c>
      <c r="K1172">
        <v>63276.47</v>
      </c>
      <c r="L1172">
        <v>0</v>
      </c>
      <c r="M1172">
        <v>98389.05</v>
      </c>
      <c r="N1172" t="s">
        <v>83</v>
      </c>
      <c r="O1172" t="s">
        <v>35</v>
      </c>
      <c r="P1172" t="s">
        <v>44</v>
      </c>
      <c r="Q1172">
        <f>Sales_Data[[#This Row],[Quantity]]*Sales_Data[[#This Row],[Unit_Price]]</f>
        <v>126552.94</v>
      </c>
      <c r="R1172">
        <f>Sales_Data[[#This Row],[Gross_Sales]]*Sales_Data[[#This Row],[Discount]]</f>
        <v>0</v>
      </c>
      <c r="S1172">
        <f>Sales_Data[[#This Row],[Gross_Sales]]-Sales_Data[[#This Row],[Discount_Amount]]</f>
        <v>126552.94</v>
      </c>
      <c r="T1172">
        <f>Sales_Data[[#This Row],[Net Sales]]-Sales_Data[[#This Row],[Cost]]</f>
        <v>28163.89</v>
      </c>
      <c r="U1172" s="2">
        <f>Sales_Data[[#This Row],[Profit]]/Sales_Data[[#This Row],[Net Sales]]</f>
        <v>0.22254631144878972</v>
      </c>
      <c r="V1172">
        <f>YEAR(Sales_Data[[#This Row],[Order_Date]])</f>
        <v>2025</v>
      </c>
      <c r="W1172" t="str">
        <f>TEXT(Sales_Data[[#This Row],[Order_Date]],"mmm")</f>
        <v>Jul</v>
      </c>
      <c r="X1172">
        <f>MONTH(Sales_Data[[#This Row],[Order_Date]])</f>
        <v>7</v>
      </c>
      <c r="Y1172" t="str">
        <f>"Q"&amp;ROUNDUP(MONTH(Sales_Data[[#This Row],[Order_Date]])/3,0)</f>
        <v>Q3</v>
      </c>
    </row>
    <row r="1173" spans="1:25" x14ac:dyDescent="0.3">
      <c r="A1173" t="s">
        <v>2244</v>
      </c>
      <c r="B1173" s="1">
        <v>45970</v>
      </c>
      <c r="C1173" t="s">
        <v>2245</v>
      </c>
      <c r="D1173" t="s">
        <v>1122</v>
      </c>
      <c r="E1173" t="s">
        <v>19</v>
      </c>
      <c r="F1173" t="s">
        <v>81</v>
      </c>
      <c r="G1173" t="s">
        <v>41</v>
      </c>
      <c r="H1173" t="s">
        <v>147</v>
      </c>
      <c r="I1173" t="s">
        <v>369</v>
      </c>
      <c r="J1173">
        <v>3</v>
      </c>
      <c r="K1173">
        <v>9998.5499999999993</v>
      </c>
      <c r="L1173">
        <v>0.05</v>
      </c>
      <c r="M1173">
        <v>24251.83</v>
      </c>
      <c r="N1173" t="s">
        <v>109</v>
      </c>
      <c r="O1173" t="s">
        <v>25</v>
      </c>
      <c r="P1173" t="s">
        <v>71</v>
      </c>
      <c r="Q1173">
        <f>Sales_Data[[#This Row],[Quantity]]*Sales_Data[[#This Row],[Unit_Price]]</f>
        <v>29995.649999999998</v>
      </c>
      <c r="R1173">
        <f>Sales_Data[[#This Row],[Gross_Sales]]*Sales_Data[[#This Row],[Discount]]</f>
        <v>1499.7825</v>
      </c>
      <c r="S1173">
        <f>Sales_Data[[#This Row],[Gross_Sales]]-Sales_Data[[#This Row],[Discount_Amount]]</f>
        <v>28495.867499999997</v>
      </c>
      <c r="T1173">
        <f>Sales_Data[[#This Row],[Net Sales]]-Sales_Data[[#This Row],[Cost]]</f>
        <v>4244.0374999999949</v>
      </c>
      <c r="U1173" s="2">
        <f>Sales_Data[[#This Row],[Profit]]/Sales_Data[[#This Row],[Net Sales]]</f>
        <v>0.14893519209408154</v>
      </c>
      <c r="V1173">
        <f>YEAR(Sales_Data[[#This Row],[Order_Date]])</f>
        <v>2025</v>
      </c>
      <c r="W1173" t="str">
        <f>TEXT(Sales_Data[[#This Row],[Order_Date]],"mmm")</f>
        <v>Nov</v>
      </c>
      <c r="X1173">
        <f>MONTH(Sales_Data[[#This Row],[Order_Date]])</f>
        <v>11</v>
      </c>
      <c r="Y1173" t="str">
        <f>"Q"&amp;ROUNDUP(MONTH(Sales_Data[[#This Row],[Order_Date]])/3,0)</f>
        <v>Q4</v>
      </c>
    </row>
    <row r="1174" spans="1:25" x14ac:dyDescent="0.3">
      <c r="A1174" t="s">
        <v>2246</v>
      </c>
      <c r="B1174" s="1">
        <v>45774</v>
      </c>
      <c r="C1174" t="s">
        <v>1917</v>
      </c>
      <c r="D1174" t="s">
        <v>47</v>
      </c>
      <c r="E1174" t="s">
        <v>48</v>
      </c>
      <c r="F1174" t="s">
        <v>132</v>
      </c>
      <c r="G1174" t="s">
        <v>32</v>
      </c>
      <c r="H1174" t="s">
        <v>33</v>
      </c>
      <c r="I1174" t="s">
        <v>34</v>
      </c>
      <c r="J1174">
        <v>2</v>
      </c>
      <c r="K1174">
        <v>33154.129999999997</v>
      </c>
      <c r="L1174">
        <v>0</v>
      </c>
      <c r="M1174">
        <v>56848.7</v>
      </c>
      <c r="N1174" t="s">
        <v>24</v>
      </c>
      <c r="O1174" t="s">
        <v>25</v>
      </c>
      <c r="P1174" t="s">
        <v>44</v>
      </c>
      <c r="Q1174">
        <f>Sales_Data[[#This Row],[Quantity]]*Sales_Data[[#This Row],[Unit_Price]]</f>
        <v>66308.259999999995</v>
      </c>
      <c r="R1174">
        <f>Sales_Data[[#This Row],[Gross_Sales]]*Sales_Data[[#This Row],[Discount]]</f>
        <v>0</v>
      </c>
      <c r="S1174">
        <f>Sales_Data[[#This Row],[Gross_Sales]]-Sales_Data[[#This Row],[Discount_Amount]]</f>
        <v>66308.259999999995</v>
      </c>
      <c r="T1174">
        <f>Sales_Data[[#This Row],[Net Sales]]-Sales_Data[[#This Row],[Cost]]</f>
        <v>9459.5599999999977</v>
      </c>
      <c r="U1174" s="2">
        <f>Sales_Data[[#This Row],[Profit]]/Sales_Data[[#This Row],[Net Sales]]</f>
        <v>0.14266035634172874</v>
      </c>
      <c r="V1174">
        <f>YEAR(Sales_Data[[#This Row],[Order_Date]])</f>
        <v>2025</v>
      </c>
      <c r="W1174" t="str">
        <f>TEXT(Sales_Data[[#This Row],[Order_Date]],"mmm")</f>
        <v>Apr</v>
      </c>
      <c r="X1174">
        <f>MONTH(Sales_Data[[#This Row],[Order_Date]])</f>
        <v>4</v>
      </c>
      <c r="Y1174" t="str">
        <f>"Q"&amp;ROUNDUP(MONTH(Sales_Data[[#This Row],[Order_Date]])/3,0)</f>
        <v>Q2</v>
      </c>
    </row>
    <row r="1175" spans="1:25" x14ac:dyDescent="0.3">
      <c r="A1175" t="s">
        <v>2247</v>
      </c>
      <c r="B1175" s="1">
        <v>45811</v>
      </c>
      <c r="C1175" t="s">
        <v>2248</v>
      </c>
      <c r="D1175" t="s">
        <v>457</v>
      </c>
      <c r="E1175" t="s">
        <v>119</v>
      </c>
      <c r="F1175" t="s">
        <v>184</v>
      </c>
      <c r="G1175" t="s">
        <v>75</v>
      </c>
      <c r="H1175" t="s">
        <v>114</v>
      </c>
      <c r="I1175" t="s">
        <v>206</v>
      </c>
      <c r="J1175">
        <v>1</v>
      </c>
      <c r="K1175">
        <v>2092.21</v>
      </c>
      <c r="L1175">
        <v>0</v>
      </c>
      <c r="M1175">
        <v>1559.49</v>
      </c>
      <c r="N1175" t="s">
        <v>109</v>
      </c>
      <c r="O1175" t="s">
        <v>35</v>
      </c>
      <c r="P1175" t="s">
        <v>71</v>
      </c>
      <c r="Q1175">
        <f>Sales_Data[[#This Row],[Quantity]]*Sales_Data[[#This Row],[Unit_Price]]</f>
        <v>2092.21</v>
      </c>
      <c r="R1175">
        <f>Sales_Data[[#This Row],[Gross_Sales]]*Sales_Data[[#This Row],[Discount]]</f>
        <v>0</v>
      </c>
      <c r="S1175">
        <f>Sales_Data[[#This Row],[Gross_Sales]]-Sales_Data[[#This Row],[Discount_Amount]]</f>
        <v>2092.21</v>
      </c>
      <c r="T1175">
        <f>Sales_Data[[#This Row],[Net Sales]]-Sales_Data[[#This Row],[Cost]]</f>
        <v>532.72</v>
      </c>
      <c r="U1175" s="2">
        <f>Sales_Data[[#This Row],[Profit]]/Sales_Data[[#This Row],[Net Sales]]</f>
        <v>0.25462071207001208</v>
      </c>
      <c r="V1175">
        <f>YEAR(Sales_Data[[#This Row],[Order_Date]])</f>
        <v>2025</v>
      </c>
      <c r="W1175" t="str">
        <f>TEXT(Sales_Data[[#This Row],[Order_Date]],"mmm")</f>
        <v>Jun</v>
      </c>
      <c r="X1175">
        <f>MONTH(Sales_Data[[#This Row],[Order_Date]])</f>
        <v>6</v>
      </c>
      <c r="Y1175" t="str">
        <f>"Q"&amp;ROUNDUP(MONTH(Sales_Data[[#This Row],[Order_Date]])/3,0)</f>
        <v>Q2</v>
      </c>
    </row>
    <row r="1176" spans="1:25" x14ac:dyDescent="0.3">
      <c r="A1176" t="s">
        <v>2249</v>
      </c>
      <c r="B1176" s="1">
        <v>45948</v>
      </c>
      <c r="C1176" t="s">
        <v>401</v>
      </c>
      <c r="D1176" t="s">
        <v>95</v>
      </c>
      <c r="E1176" t="s">
        <v>48</v>
      </c>
      <c r="F1176" t="s">
        <v>49</v>
      </c>
      <c r="G1176" t="s">
        <v>41</v>
      </c>
      <c r="H1176" t="s">
        <v>171</v>
      </c>
      <c r="I1176" t="s">
        <v>191</v>
      </c>
      <c r="J1176">
        <v>1</v>
      </c>
      <c r="K1176">
        <v>41745.550000000003</v>
      </c>
      <c r="L1176">
        <v>0.15</v>
      </c>
      <c r="M1176">
        <v>22120.880000000001</v>
      </c>
      <c r="N1176" t="s">
        <v>24</v>
      </c>
      <c r="O1176" t="s">
        <v>35</v>
      </c>
      <c r="P1176" t="s">
        <v>44</v>
      </c>
      <c r="Q1176">
        <f>Sales_Data[[#This Row],[Quantity]]*Sales_Data[[#This Row],[Unit_Price]]</f>
        <v>41745.550000000003</v>
      </c>
      <c r="R1176">
        <f>Sales_Data[[#This Row],[Gross_Sales]]*Sales_Data[[#This Row],[Discount]]</f>
        <v>6261.8325000000004</v>
      </c>
      <c r="S1176">
        <f>Sales_Data[[#This Row],[Gross_Sales]]-Sales_Data[[#This Row],[Discount_Amount]]</f>
        <v>35483.717499999999</v>
      </c>
      <c r="T1176">
        <f>Sales_Data[[#This Row],[Net Sales]]-Sales_Data[[#This Row],[Cost]]</f>
        <v>13362.837499999998</v>
      </c>
      <c r="U1176" s="2">
        <f>Sales_Data[[#This Row],[Profit]]/Sales_Data[[#This Row],[Net Sales]]</f>
        <v>0.37659068557289688</v>
      </c>
      <c r="V1176">
        <f>YEAR(Sales_Data[[#This Row],[Order_Date]])</f>
        <v>2025</v>
      </c>
      <c r="W1176" t="str">
        <f>TEXT(Sales_Data[[#This Row],[Order_Date]],"mmm")</f>
        <v>Oct</v>
      </c>
      <c r="X1176">
        <f>MONTH(Sales_Data[[#This Row],[Order_Date]])</f>
        <v>10</v>
      </c>
      <c r="Y1176" t="str">
        <f>"Q"&amp;ROUNDUP(MONTH(Sales_Data[[#This Row],[Order_Date]])/3,0)</f>
        <v>Q4</v>
      </c>
    </row>
    <row r="1177" spans="1:25" x14ac:dyDescent="0.3">
      <c r="A1177" t="s">
        <v>2250</v>
      </c>
      <c r="B1177" s="1">
        <v>45720</v>
      </c>
      <c r="C1177" t="s">
        <v>2251</v>
      </c>
      <c r="D1177" t="s">
        <v>381</v>
      </c>
      <c r="E1177" t="s">
        <v>119</v>
      </c>
      <c r="F1177" t="s">
        <v>538</v>
      </c>
      <c r="G1177" t="s">
        <v>21</v>
      </c>
      <c r="H1177" t="s">
        <v>127</v>
      </c>
      <c r="I1177" t="s">
        <v>128</v>
      </c>
      <c r="J1177">
        <v>2</v>
      </c>
      <c r="K1177">
        <v>5518.72</v>
      </c>
      <c r="L1177">
        <v>0.15</v>
      </c>
      <c r="M1177">
        <v>7281.8</v>
      </c>
      <c r="N1177" t="s">
        <v>83</v>
      </c>
      <c r="O1177" t="s">
        <v>53</v>
      </c>
      <c r="P1177" t="s">
        <v>26</v>
      </c>
      <c r="Q1177">
        <f>Sales_Data[[#This Row],[Quantity]]*Sales_Data[[#This Row],[Unit_Price]]</f>
        <v>11037.44</v>
      </c>
      <c r="R1177">
        <f>Sales_Data[[#This Row],[Gross_Sales]]*Sales_Data[[#This Row],[Discount]]</f>
        <v>1655.616</v>
      </c>
      <c r="S1177">
        <f>Sales_Data[[#This Row],[Gross_Sales]]-Sales_Data[[#This Row],[Discount_Amount]]</f>
        <v>9381.8240000000005</v>
      </c>
      <c r="T1177">
        <f>Sales_Data[[#This Row],[Net Sales]]-Sales_Data[[#This Row],[Cost]]</f>
        <v>2100.0240000000003</v>
      </c>
      <c r="U1177" s="2">
        <f>Sales_Data[[#This Row],[Profit]]/Sales_Data[[#This Row],[Net Sales]]</f>
        <v>0.22383962862658693</v>
      </c>
      <c r="V1177">
        <f>YEAR(Sales_Data[[#This Row],[Order_Date]])</f>
        <v>2025</v>
      </c>
      <c r="W1177" t="str">
        <f>TEXT(Sales_Data[[#This Row],[Order_Date]],"mmm")</f>
        <v>Mar</v>
      </c>
      <c r="X1177">
        <f>MONTH(Sales_Data[[#This Row],[Order_Date]])</f>
        <v>3</v>
      </c>
      <c r="Y1177" t="str">
        <f>"Q"&amp;ROUNDUP(MONTH(Sales_Data[[#This Row],[Order_Date]])/3,0)</f>
        <v>Q1</v>
      </c>
    </row>
    <row r="1178" spans="1:25" x14ac:dyDescent="0.3">
      <c r="A1178" t="s">
        <v>2252</v>
      </c>
      <c r="B1178" s="1">
        <v>45901</v>
      </c>
      <c r="C1178" t="s">
        <v>2253</v>
      </c>
      <c r="D1178" t="s">
        <v>422</v>
      </c>
      <c r="E1178" t="s">
        <v>19</v>
      </c>
      <c r="F1178" t="s">
        <v>20</v>
      </c>
      <c r="G1178" t="s">
        <v>41</v>
      </c>
      <c r="H1178" t="s">
        <v>102</v>
      </c>
      <c r="I1178" t="s">
        <v>388</v>
      </c>
      <c r="J1178">
        <v>1</v>
      </c>
      <c r="K1178">
        <v>11978.44</v>
      </c>
      <c r="L1178">
        <v>0.05</v>
      </c>
      <c r="M1178">
        <v>8439.32</v>
      </c>
      <c r="N1178" t="s">
        <v>24</v>
      </c>
      <c r="O1178" t="s">
        <v>35</v>
      </c>
      <c r="P1178" t="s">
        <v>26</v>
      </c>
      <c r="Q1178">
        <f>Sales_Data[[#This Row],[Quantity]]*Sales_Data[[#This Row],[Unit_Price]]</f>
        <v>11978.44</v>
      </c>
      <c r="R1178">
        <f>Sales_Data[[#This Row],[Gross_Sales]]*Sales_Data[[#This Row],[Discount]]</f>
        <v>598.92200000000003</v>
      </c>
      <c r="S1178">
        <f>Sales_Data[[#This Row],[Gross_Sales]]-Sales_Data[[#This Row],[Discount_Amount]]</f>
        <v>11379.518</v>
      </c>
      <c r="T1178">
        <f>Sales_Data[[#This Row],[Net Sales]]-Sales_Data[[#This Row],[Cost]]</f>
        <v>2940.1980000000003</v>
      </c>
      <c r="U1178" s="2">
        <f>Sales_Data[[#This Row],[Profit]]/Sales_Data[[#This Row],[Net Sales]]</f>
        <v>0.25837632138725036</v>
      </c>
      <c r="V1178">
        <f>YEAR(Sales_Data[[#This Row],[Order_Date]])</f>
        <v>2025</v>
      </c>
      <c r="W1178" t="str">
        <f>TEXT(Sales_Data[[#This Row],[Order_Date]],"mmm")</f>
        <v>Sep</v>
      </c>
      <c r="X1178">
        <f>MONTH(Sales_Data[[#This Row],[Order_Date]])</f>
        <v>9</v>
      </c>
      <c r="Y1178" t="str">
        <f>"Q"&amp;ROUNDUP(MONTH(Sales_Data[[#This Row],[Order_Date]])/3,0)</f>
        <v>Q3</v>
      </c>
    </row>
    <row r="1179" spans="1:25" x14ac:dyDescent="0.3">
      <c r="A1179" t="s">
        <v>2254</v>
      </c>
      <c r="B1179" s="1">
        <v>45682</v>
      </c>
      <c r="C1179" t="s">
        <v>2255</v>
      </c>
      <c r="D1179" t="s">
        <v>374</v>
      </c>
      <c r="E1179" t="s">
        <v>19</v>
      </c>
      <c r="F1179" t="s">
        <v>20</v>
      </c>
      <c r="G1179" t="s">
        <v>32</v>
      </c>
      <c r="H1179" t="s">
        <v>33</v>
      </c>
      <c r="I1179" t="s">
        <v>34</v>
      </c>
      <c r="J1179">
        <v>3</v>
      </c>
      <c r="K1179">
        <v>1151.24</v>
      </c>
      <c r="L1179">
        <v>0.05</v>
      </c>
      <c r="M1179">
        <v>2837.43</v>
      </c>
      <c r="N1179" t="s">
        <v>83</v>
      </c>
      <c r="O1179" t="s">
        <v>35</v>
      </c>
      <c r="P1179" t="s">
        <v>71</v>
      </c>
      <c r="Q1179">
        <f>Sales_Data[[#This Row],[Quantity]]*Sales_Data[[#This Row],[Unit_Price]]</f>
        <v>3453.7200000000003</v>
      </c>
      <c r="R1179">
        <f>Sales_Data[[#This Row],[Gross_Sales]]*Sales_Data[[#This Row],[Discount]]</f>
        <v>172.68600000000004</v>
      </c>
      <c r="S1179">
        <f>Sales_Data[[#This Row],[Gross_Sales]]-Sales_Data[[#This Row],[Discount_Amount]]</f>
        <v>3281.0340000000001</v>
      </c>
      <c r="T1179">
        <f>Sales_Data[[#This Row],[Net Sales]]-Sales_Data[[#This Row],[Cost]]</f>
        <v>443.60400000000027</v>
      </c>
      <c r="U1179" s="2">
        <f>Sales_Data[[#This Row],[Profit]]/Sales_Data[[#This Row],[Net Sales]]</f>
        <v>0.13520250018744098</v>
      </c>
      <c r="V1179">
        <f>YEAR(Sales_Data[[#This Row],[Order_Date]])</f>
        <v>2025</v>
      </c>
      <c r="W1179" t="str">
        <f>TEXT(Sales_Data[[#This Row],[Order_Date]],"mmm")</f>
        <v>Jan</v>
      </c>
      <c r="X1179">
        <f>MONTH(Sales_Data[[#This Row],[Order_Date]])</f>
        <v>1</v>
      </c>
      <c r="Y1179" t="str">
        <f>"Q"&amp;ROUNDUP(MONTH(Sales_Data[[#This Row],[Order_Date]])/3,0)</f>
        <v>Q1</v>
      </c>
    </row>
    <row r="1180" spans="1:25" x14ac:dyDescent="0.3">
      <c r="A1180" t="s">
        <v>2256</v>
      </c>
      <c r="B1180" s="1">
        <v>45747</v>
      </c>
      <c r="C1180" t="s">
        <v>2238</v>
      </c>
      <c r="D1180" t="s">
        <v>317</v>
      </c>
      <c r="E1180" t="s">
        <v>119</v>
      </c>
      <c r="F1180" t="s">
        <v>249</v>
      </c>
      <c r="G1180" t="s">
        <v>75</v>
      </c>
      <c r="H1180" t="s">
        <v>256</v>
      </c>
      <c r="I1180" t="s">
        <v>334</v>
      </c>
      <c r="J1180">
        <v>1</v>
      </c>
      <c r="K1180">
        <v>5164.1499999999996</v>
      </c>
      <c r="L1180">
        <v>0.15</v>
      </c>
      <c r="M1180">
        <v>3732.6</v>
      </c>
      <c r="N1180" t="s">
        <v>24</v>
      </c>
      <c r="O1180" t="s">
        <v>35</v>
      </c>
      <c r="P1180" t="s">
        <v>44</v>
      </c>
      <c r="Q1180">
        <f>Sales_Data[[#This Row],[Quantity]]*Sales_Data[[#This Row],[Unit_Price]]</f>
        <v>5164.1499999999996</v>
      </c>
      <c r="R1180">
        <f>Sales_Data[[#This Row],[Gross_Sales]]*Sales_Data[[#This Row],[Discount]]</f>
        <v>774.62249999999995</v>
      </c>
      <c r="S1180">
        <f>Sales_Data[[#This Row],[Gross_Sales]]-Sales_Data[[#This Row],[Discount_Amount]]</f>
        <v>4389.5275000000001</v>
      </c>
      <c r="T1180">
        <f>Sales_Data[[#This Row],[Net Sales]]-Sales_Data[[#This Row],[Cost]]</f>
        <v>656.92750000000024</v>
      </c>
      <c r="U1180" s="2">
        <f>Sales_Data[[#This Row],[Profit]]/Sales_Data[[#This Row],[Net Sales]]</f>
        <v>0.14965790737157933</v>
      </c>
      <c r="V1180">
        <f>YEAR(Sales_Data[[#This Row],[Order_Date]])</f>
        <v>2025</v>
      </c>
      <c r="W1180" t="str">
        <f>TEXT(Sales_Data[[#This Row],[Order_Date]],"mmm")</f>
        <v>Mar</v>
      </c>
      <c r="X1180">
        <f>MONTH(Sales_Data[[#This Row],[Order_Date]])</f>
        <v>3</v>
      </c>
      <c r="Y1180" t="str">
        <f>"Q"&amp;ROUNDUP(MONTH(Sales_Data[[#This Row],[Order_Date]])/3,0)</f>
        <v>Q1</v>
      </c>
    </row>
    <row r="1181" spans="1:25" x14ac:dyDescent="0.3">
      <c r="A1181" t="s">
        <v>2257</v>
      </c>
      <c r="B1181" s="1">
        <v>45732</v>
      </c>
      <c r="C1181" t="s">
        <v>2258</v>
      </c>
      <c r="D1181" t="s">
        <v>310</v>
      </c>
      <c r="E1181" t="s">
        <v>19</v>
      </c>
      <c r="F1181" t="s">
        <v>57</v>
      </c>
      <c r="G1181" t="s">
        <v>21</v>
      </c>
      <c r="H1181" t="s">
        <v>22</v>
      </c>
      <c r="I1181" t="s">
        <v>23</v>
      </c>
      <c r="J1181">
        <v>2</v>
      </c>
      <c r="K1181">
        <v>10992.37</v>
      </c>
      <c r="L1181">
        <v>0</v>
      </c>
      <c r="M1181">
        <v>18773.22</v>
      </c>
      <c r="N1181" t="s">
        <v>24</v>
      </c>
      <c r="O1181" t="s">
        <v>25</v>
      </c>
      <c r="P1181" t="s">
        <v>44</v>
      </c>
      <c r="Q1181">
        <f>Sales_Data[[#This Row],[Quantity]]*Sales_Data[[#This Row],[Unit_Price]]</f>
        <v>21984.74</v>
      </c>
      <c r="R1181">
        <f>Sales_Data[[#This Row],[Gross_Sales]]*Sales_Data[[#This Row],[Discount]]</f>
        <v>0</v>
      </c>
      <c r="S1181">
        <f>Sales_Data[[#This Row],[Gross_Sales]]-Sales_Data[[#This Row],[Discount_Amount]]</f>
        <v>21984.74</v>
      </c>
      <c r="T1181">
        <f>Sales_Data[[#This Row],[Net Sales]]-Sales_Data[[#This Row],[Cost]]</f>
        <v>3211.5200000000004</v>
      </c>
      <c r="U1181" s="2">
        <f>Sales_Data[[#This Row],[Profit]]/Sales_Data[[#This Row],[Net Sales]]</f>
        <v>0.1460795078768273</v>
      </c>
      <c r="V1181">
        <f>YEAR(Sales_Data[[#This Row],[Order_Date]])</f>
        <v>2025</v>
      </c>
      <c r="W1181" t="str">
        <f>TEXT(Sales_Data[[#This Row],[Order_Date]],"mmm")</f>
        <v>Mar</v>
      </c>
      <c r="X1181">
        <f>MONTH(Sales_Data[[#This Row],[Order_Date]])</f>
        <v>3</v>
      </c>
      <c r="Y1181" t="str">
        <f>"Q"&amp;ROUNDUP(MONTH(Sales_Data[[#This Row],[Order_Date]])/3,0)</f>
        <v>Q1</v>
      </c>
    </row>
    <row r="1182" spans="1:25" x14ac:dyDescent="0.3">
      <c r="A1182" t="s">
        <v>2259</v>
      </c>
      <c r="B1182" s="1">
        <v>45951</v>
      </c>
      <c r="C1182" t="s">
        <v>2260</v>
      </c>
      <c r="D1182" t="s">
        <v>1026</v>
      </c>
      <c r="E1182" t="s">
        <v>19</v>
      </c>
      <c r="F1182" t="s">
        <v>81</v>
      </c>
      <c r="G1182" t="s">
        <v>75</v>
      </c>
      <c r="H1182" t="s">
        <v>185</v>
      </c>
      <c r="I1182" t="s">
        <v>261</v>
      </c>
      <c r="J1182">
        <v>2</v>
      </c>
      <c r="K1182">
        <v>4290.2700000000004</v>
      </c>
      <c r="L1182">
        <v>0.1</v>
      </c>
      <c r="M1182">
        <v>6359.6</v>
      </c>
      <c r="N1182" t="s">
        <v>52</v>
      </c>
      <c r="O1182" t="s">
        <v>53</v>
      </c>
      <c r="P1182" t="s">
        <v>71</v>
      </c>
      <c r="Q1182">
        <f>Sales_Data[[#This Row],[Quantity]]*Sales_Data[[#This Row],[Unit_Price]]</f>
        <v>8580.5400000000009</v>
      </c>
      <c r="R1182">
        <f>Sales_Data[[#This Row],[Gross_Sales]]*Sales_Data[[#This Row],[Discount]]</f>
        <v>858.05400000000009</v>
      </c>
      <c r="S1182">
        <f>Sales_Data[[#This Row],[Gross_Sales]]-Sales_Data[[#This Row],[Discount_Amount]]</f>
        <v>7722.4860000000008</v>
      </c>
      <c r="T1182">
        <f>Sales_Data[[#This Row],[Net Sales]]-Sales_Data[[#This Row],[Cost]]</f>
        <v>1362.8860000000004</v>
      </c>
      <c r="U1182" s="2">
        <f>Sales_Data[[#This Row],[Profit]]/Sales_Data[[#This Row],[Net Sales]]</f>
        <v>0.17648280618443341</v>
      </c>
      <c r="V1182">
        <f>YEAR(Sales_Data[[#This Row],[Order_Date]])</f>
        <v>2025</v>
      </c>
      <c r="W1182" t="str">
        <f>TEXT(Sales_Data[[#This Row],[Order_Date]],"mmm")</f>
        <v>Oct</v>
      </c>
      <c r="X1182">
        <f>MONTH(Sales_Data[[#This Row],[Order_Date]])</f>
        <v>10</v>
      </c>
      <c r="Y1182" t="str">
        <f>"Q"&amp;ROUNDUP(MONTH(Sales_Data[[#This Row],[Order_Date]])/3,0)</f>
        <v>Q4</v>
      </c>
    </row>
    <row r="1183" spans="1:25" x14ac:dyDescent="0.3">
      <c r="A1183" t="s">
        <v>2261</v>
      </c>
      <c r="B1183" s="1">
        <v>45867</v>
      </c>
      <c r="C1183" t="s">
        <v>852</v>
      </c>
      <c r="D1183" t="s">
        <v>302</v>
      </c>
      <c r="E1183" t="s">
        <v>48</v>
      </c>
      <c r="F1183" t="s">
        <v>132</v>
      </c>
      <c r="G1183" t="s">
        <v>41</v>
      </c>
      <c r="H1183" t="s">
        <v>171</v>
      </c>
      <c r="I1183" t="s">
        <v>172</v>
      </c>
      <c r="J1183">
        <v>2</v>
      </c>
      <c r="K1183">
        <v>14729.14</v>
      </c>
      <c r="L1183">
        <v>0.1</v>
      </c>
      <c r="M1183">
        <v>18159.55</v>
      </c>
      <c r="N1183" t="s">
        <v>24</v>
      </c>
      <c r="O1183" t="s">
        <v>35</v>
      </c>
      <c r="P1183" t="s">
        <v>44</v>
      </c>
      <c r="Q1183">
        <f>Sales_Data[[#This Row],[Quantity]]*Sales_Data[[#This Row],[Unit_Price]]</f>
        <v>29458.28</v>
      </c>
      <c r="R1183">
        <f>Sales_Data[[#This Row],[Gross_Sales]]*Sales_Data[[#This Row],[Discount]]</f>
        <v>2945.828</v>
      </c>
      <c r="S1183">
        <f>Sales_Data[[#This Row],[Gross_Sales]]-Sales_Data[[#This Row],[Discount_Amount]]</f>
        <v>26512.451999999997</v>
      </c>
      <c r="T1183">
        <f>Sales_Data[[#This Row],[Net Sales]]-Sales_Data[[#This Row],[Cost]]</f>
        <v>8352.9019999999982</v>
      </c>
      <c r="U1183" s="2">
        <f>Sales_Data[[#This Row],[Profit]]/Sales_Data[[#This Row],[Net Sales]]</f>
        <v>0.31505580849330717</v>
      </c>
      <c r="V1183">
        <f>YEAR(Sales_Data[[#This Row],[Order_Date]])</f>
        <v>2025</v>
      </c>
      <c r="W1183" t="str">
        <f>TEXT(Sales_Data[[#This Row],[Order_Date]],"mmm")</f>
        <v>Jul</v>
      </c>
      <c r="X1183">
        <f>MONTH(Sales_Data[[#This Row],[Order_Date]])</f>
        <v>7</v>
      </c>
      <c r="Y1183" t="str">
        <f>"Q"&amp;ROUNDUP(MONTH(Sales_Data[[#This Row],[Order_Date]])/3,0)</f>
        <v>Q3</v>
      </c>
    </row>
    <row r="1184" spans="1:25" x14ac:dyDescent="0.3">
      <c r="A1184" t="s">
        <v>2262</v>
      </c>
      <c r="B1184" s="1">
        <v>46004</v>
      </c>
      <c r="C1184" t="s">
        <v>2263</v>
      </c>
      <c r="D1184" t="s">
        <v>125</v>
      </c>
      <c r="E1184" t="s">
        <v>39</v>
      </c>
      <c r="F1184" t="s">
        <v>40</v>
      </c>
      <c r="G1184" t="s">
        <v>41</v>
      </c>
      <c r="H1184" t="s">
        <v>42</v>
      </c>
      <c r="I1184" t="s">
        <v>82</v>
      </c>
      <c r="J1184">
        <v>1</v>
      </c>
      <c r="K1184">
        <v>2223.04</v>
      </c>
      <c r="L1184">
        <v>0.1</v>
      </c>
      <c r="M1184">
        <v>1540.31</v>
      </c>
      <c r="N1184" t="s">
        <v>52</v>
      </c>
      <c r="O1184" t="s">
        <v>35</v>
      </c>
      <c r="P1184" t="s">
        <v>26</v>
      </c>
      <c r="Q1184">
        <f>Sales_Data[[#This Row],[Quantity]]*Sales_Data[[#This Row],[Unit_Price]]</f>
        <v>2223.04</v>
      </c>
      <c r="R1184">
        <f>Sales_Data[[#This Row],[Gross_Sales]]*Sales_Data[[#This Row],[Discount]]</f>
        <v>222.304</v>
      </c>
      <c r="S1184">
        <f>Sales_Data[[#This Row],[Gross_Sales]]-Sales_Data[[#This Row],[Discount_Amount]]</f>
        <v>2000.7359999999999</v>
      </c>
      <c r="T1184">
        <f>Sales_Data[[#This Row],[Net Sales]]-Sales_Data[[#This Row],[Cost]]</f>
        <v>460.42599999999993</v>
      </c>
      <c r="U1184" s="2">
        <f>Sales_Data[[#This Row],[Profit]]/Sales_Data[[#This Row],[Net Sales]]</f>
        <v>0.2301283127808966</v>
      </c>
      <c r="V1184">
        <f>YEAR(Sales_Data[[#This Row],[Order_Date]])</f>
        <v>2025</v>
      </c>
      <c r="W1184" t="str">
        <f>TEXT(Sales_Data[[#This Row],[Order_Date]],"mmm")</f>
        <v>Dec</v>
      </c>
      <c r="X1184">
        <f>MONTH(Sales_Data[[#This Row],[Order_Date]])</f>
        <v>12</v>
      </c>
      <c r="Y1184" t="str">
        <f>"Q"&amp;ROUNDUP(MONTH(Sales_Data[[#This Row],[Order_Date]])/3,0)</f>
        <v>Q4</v>
      </c>
    </row>
    <row r="1185" spans="1:25" x14ac:dyDescent="0.3">
      <c r="A1185" t="s">
        <v>2264</v>
      </c>
      <c r="B1185" s="1">
        <v>45674</v>
      </c>
      <c r="C1185" t="s">
        <v>2265</v>
      </c>
      <c r="D1185" t="s">
        <v>327</v>
      </c>
      <c r="E1185" t="s">
        <v>48</v>
      </c>
      <c r="F1185" t="s">
        <v>164</v>
      </c>
      <c r="G1185" t="s">
        <v>75</v>
      </c>
      <c r="H1185" t="s">
        <v>185</v>
      </c>
      <c r="I1185" t="s">
        <v>186</v>
      </c>
      <c r="J1185">
        <v>1</v>
      </c>
      <c r="K1185">
        <v>46694.32</v>
      </c>
      <c r="L1185">
        <v>0.2</v>
      </c>
      <c r="M1185">
        <v>31378.19</v>
      </c>
      <c r="N1185" t="s">
        <v>24</v>
      </c>
      <c r="O1185" t="s">
        <v>53</v>
      </c>
      <c r="P1185" t="s">
        <v>71</v>
      </c>
      <c r="Q1185">
        <f>Sales_Data[[#This Row],[Quantity]]*Sales_Data[[#This Row],[Unit_Price]]</f>
        <v>46694.32</v>
      </c>
      <c r="R1185">
        <f>Sales_Data[[#This Row],[Gross_Sales]]*Sales_Data[[#This Row],[Discount]]</f>
        <v>9338.8639999999996</v>
      </c>
      <c r="S1185">
        <f>Sales_Data[[#This Row],[Gross_Sales]]-Sales_Data[[#This Row],[Discount_Amount]]</f>
        <v>37355.455999999998</v>
      </c>
      <c r="T1185">
        <f>Sales_Data[[#This Row],[Net Sales]]-Sales_Data[[#This Row],[Cost]]</f>
        <v>5977.2659999999996</v>
      </c>
      <c r="U1185" s="2">
        <f>Sales_Data[[#This Row],[Profit]]/Sales_Data[[#This Row],[Net Sales]]</f>
        <v>0.16001052162233009</v>
      </c>
      <c r="V1185">
        <f>YEAR(Sales_Data[[#This Row],[Order_Date]])</f>
        <v>2025</v>
      </c>
      <c r="W1185" t="str">
        <f>TEXT(Sales_Data[[#This Row],[Order_Date]],"mmm")</f>
        <v>Jan</v>
      </c>
      <c r="X1185">
        <f>MONTH(Sales_Data[[#This Row],[Order_Date]])</f>
        <v>1</v>
      </c>
      <c r="Y1185" t="str">
        <f>"Q"&amp;ROUNDUP(MONTH(Sales_Data[[#This Row],[Order_Date]])/3,0)</f>
        <v>Q1</v>
      </c>
    </row>
    <row r="1186" spans="1:25" x14ac:dyDescent="0.3">
      <c r="A1186" t="s">
        <v>2266</v>
      </c>
      <c r="B1186" s="1">
        <v>45785</v>
      </c>
      <c r="C1186" t="s">
        <v>2267</v>
      </c>
      <c r="D1186" t="s">
        <v>145</v>
      </c>
      <c r="E1186" t="s">
        <v>39</v>
      </c>
      <c r="F1186" t="s">
        <v>202</v>
      </c>
      <c r="G1186" t="s">
        <v>21</v>
      </c>
      <c r="H1186" t="s">
        <v>230</v>
      </c>
      <c r="I1186" t="s">
        <v>231</v>
      </c>
      <c r="J1186">
        <v>3</v>
      </c>
      <c r="K1186">
        <v>4401.3599999999997</v>
      </c>
      <c r="L1186">
        <v>0.05</v>
      </c>
      <c r="M1186">
        <v>10342</v>
      </c>
      <c r="N1186" t="s">
        <v>52</v>
      </c>
      <c r="O1186" t="s">
        <v>35</v>
      </c>
      <c r="P1186" t="s">
        <v>71</v>
      </c>
      <c r="Q1186">
        <f>Sales_Data[[#This Row],[Quantity]]*Sales_Data[[#This Row],[Unit_Price]]</f>
        <v>13204.079999999998</v>
      </c>
      <c r="R1186">
        <f>Sales_Data[[#This Row],[Gross_Sales]]*Sales_Data[[#This Row],[Discount]]</f>
        <v>660.20399999999995</v>
      </c>
      <c r="S1186">
        <f>Sales_Data[[#This Row],[Gross_Sales]]-Sales_Data[[#This Row],[Discount_Amount]]</f>
        <v>12543.875999999998</v>
      </c>
      <c r="T1186">
        <f>Sales_Data[[#This Row],[Net Sales]]-Sales_Data[[#This Row],[Cost]]</f>
        <v>2201.8759999999984</v>
      </c>
      <c r="U1186" s="2">
        <f>Sales_Data[[#This Row],[Profit]]/Sales_Data[[#This Row],[Net Sales]]</f>
        <v>0.17553394182149112</v>
      </c>
      <c r="V1186">
        <f>YEAR(Sales_Data[[#This Row],[Order_Date]])</f>
        <v>2025</v>
      </c>
      <c r="W1186" t="str">
        <f>TEXT(Sales_Data[[#This Row],[Order_Date]],"mmm")</f>
        <v>May</v>
      </c>
      <c r="X1186">
        <f>MONTH(Sales_Data[[#This Row],[Order_Date]])</f>
        <v>5</v>
      </c>
      <c r="Y1186" t="str">
        <f>"Q"&amp;ROUNDUP(MONTH(Sales_Data[[#This Row],[Order_Date]])/3,0)</f>
        <v>Q2</v>
      </c>
    </row>
    <row r="1187" spans="1:25" x14ac:dyDescent="0.3">
      <c r="A1187" t="s">
        <v>2268</v>
      </c>
      <c r="B1187" s="1">
        <v>46021</v>
      </c>
      <c r="C1187" t="s">
        <v>2260</v>
      </c>
      <c r="D1187" t="s">
        <v>65</v>
      </c>
      <c r="E1187" t="s">
        <v>39</v>
      </c>
      <c r="F1187" t="s">
        <v>40</v>
      </c>
      <c r="G1187" t="s">
        <v>32</v>
      </c>
      <c r="H1187" t="s">
        <v>50</v>
      </c>
      <c r="I1187" t="s">
        <v>51</v>
      </c>
      <c r="J1187">
        <v>1</v>
      </c>
      <c r="K1187">
        <v>5982.03</v>
      </c>
      <c r="L1187">
        <v>0.05</v>
      </c>
      <c r="M1187">
        <v>4740.62</v>
      </c>
      <c r="N1187" t="s">
        <v>70</v>
      </c>
      <c r="O1187" t="s">
        <v>35</v>
      </c>
      <c r="P1187" t="s">
        <v>71</v>
      </c>
      <c r="Q1187">
        <f>Sales_Data[[#This Row],[Quantity]]*Sales_Data[[#This Row],[Unit_Price]]</f>
        <v>5982.03</v>
      </c>
      <c r="R1187">
        <f>Sales_Data[[#This Row],[Gross_Sales]]*Sales_Data[[#This Row],[Discount]]</f>
        <v>299.10149999999999</v>
      </c>
      <c r="S1187">
        <f>Sales_Data[[#This Row],[Gross_Sales]]-Sales_Data[[#This Row],[Discount_Amount]]</f>
        <v>5682.9285</v>
      </c>
      <c r="T1187">
        <f>Sales_Data[[#This Row],[Net Sales]]-Sales_Data[[#This Row],[Cost]]</f>
        <v>942.30850000000009</v>
      </c>
      <c r="U1187" s="2">
        <f>Sales_Data[[#This Row],[Profit]]/Sales_Data[[#This Row],[Net Sales]]</f>
        <v>0.16581389331222451</v>
      </c>
      <c r="V1187">
        <f>YEAR(Sales_Data[[#This Row],[Order_Date]])</f>
        <v>2025</v>
      </c>
      <c r="W1187" t="str">
        <f>TEXT(Sales_Data[[#This Row],[Order_Date]],"mmm")</f>
        <v>Dec</v>
      </c>
      <c r="X1187">
        <f>MONTH(Sales_Data[[#This Row],[Order_Date]])</f>
        <v>12</v>
      </c>
      <c r="Y1187" t="str">
        <f>"Q"&amp;ROUNDUP(MONTH(Sales_Data[[#This Row],[Order_Date]])/3,0)</f>
        <v>Q4</v>
      </c>
    </row>
    <row r="1188" spans="1:25" x14ac:dyDescent="0.3">
      <c r="A1188" t="s">
        <v>2269</v>
      </c>
      <c r="B1188" s="1">
        <v>45908</v>
      </c>
      <c r="C1188" t="s">
        <v>1508</v>
      </c>
      <c r="D1188" t="s">
        <v>444</v>
      </c>
      <c r="E1188" t="s">
        <v>39</v>
      </c>
      <c r="F1188" t="s">
        <v>96</v>
      </c>
      <c r="G1188" t="s">
        <v>41</v>
      </c>
      <c r="H1188" t="s">
        <v>42</v>
      </c>
      <c r="I1188" t="s">
        <v>43</v>
      </c>
      <c r="J1188">
        <v>1</v>
      </c>
      <c r="K1188">
        <v>2351.35</v>
      </c>
      <c r="L1188">
        <v>0.1</v>
      </c>
      <c r="M1188">
        <v>1574.82</v>
      </c>
      <c r="N1188" t="s">
        <v>24</v>
      </c>
      <c r="O1188" t="s">
        <v>35</v>
      </c>
      <c r="P1188" t="s">
        <v>71</v>
      </c>
      <c r="Q1188">
        <f>Sales_Data[[#This Row],[Quantity]]*Sales_Data[[#This Row],[Unit_Price]]</f>
        <v>2351.35</v>
      </c>
      <c r="R1188">
        <f>Sales_Data[[#This Row],[Gross_Sales]]*Sales_Data[[#This Row],[Discount]]</f>
        <v>235.13499999999999</v>
      </c>
      <c r="S1188">
        <f>Sales_Data[[#This Row],[Gross_Sales]]-Sales_Data[[#This Row],[Discount_Amount]]</f>
        <v>2116.2150000000001</v>
      </c>
      <c r="T1188">
        <f>Sales_Data[[#This Row],[Net Sales]]-Sales_Data[[#This Row],[Cost]]</f>
        <v>541.39500000000021</v>
      </c>
      <c r="U1188" s="2">
        <f>Sales_Data[[#This Row],[Profit]]/Sales_Data[[#This Row],[Net Sales]]</f>
        <v>0.25583175622514731</v>
      </c>
      <c r="V1188">
        <f>YEAR(Sales_Data[[#This Row],[Order_Date]])</f>
        <v>2025</v>
      </c>
      <c r="W1188" t="str">
        <f>TEXT(Sales_Data[[#This Row],[Order_Date]],"mmm")</f>
        <v>Sep</v>
      </c>
      <c r="X1188">
        <f>MONTH(Sales_Data[[#This Row],[Order_Date]])</f>
        <v>9</v>
      </c>
      <c r="Y1188" t="str">
        <f>"Q"&amp;ROUNDUP(MONTH(Sales_Data[[#This Row],[Order_Date]])/3,0)</f>
        <v>Q3</v>
      </c>
    </row>
    <row r="1189" spans="1:25" x14ac:dyDescent="0.3">
      <c r="A1189" t="s">
        <v>2270</v>
      </c>
      <c r="B1189" s="1">
        <v>45836</v>
      </c>
      <c r="C1189" t="s">
        <v>1600</v>
      </c>
      <c r="D1189" t="s">
        <v>86</v>
      </c>
      <c r="E1189" t="s">
        <v>30</v>
      </c>
      <c r="F1189" t="s">
        <v>156</v>
      </c>
      <c r="G1189" t="s">
        <v>67</v>
      </c>
      <c r="H1189" t="s">
        <v>88</v>
      </c>
      <c r="I1189" t="s">
        <v>157</v>
      </c>
      <c r="J1189">
        <v>2</v>
      </c>
      <c r="K1189">
        <v>4582.32</v>
      </c>
      <c r="L1189">
        <v>0.2</v>
      </c>
      <c r="M1189">
        <v>5052.25</v>
      </c>
      <c r="N1189" t="s">
        <v>52</v>
      </c>
      <c r="O1189" t="s">
        <v>35</v>
      </c>
      <c r="P1189" t="s">
        <v>44</v>
      </c>
      <c r="Q1189">
        <f>Sales_Data[[#This Row],[Quantity]]*Sales_Data[[#This Row],[Unit_Price]]</f>
        <v>9164.64</v>
      </c>
      <c r="R1189">
        <f>Sales_Data[[#This Row],[Gross_Sales]]*Sales_Data[[#This Row],[Discount]]</f>
        <v>1832.9279999999999</v>
      </c>
      <c r="S1189">
        <f>Sales_Data[[#This Row],[Gross_Sales]]-Sales_Data[[#This Row],[Discount_Amount]]</f>
        <v>7331.7119999999995</v>
      </c>
      <c r="T1189">
        <f>Sales_Data[[#This Row],[Net Sales]]-Sales_Data[[#This Row],[Cost]]</f>
        <v>2279.4619999999995</v>
      </c>
      <c r="U1189" s="2">
        <f>Sales_Data[[#This Row],[Profit]]/Sales_Data[[#This Row],[Net Sales]]</f>
        <v>0.31090446542362815</v>
      </c>
      <c r="V1189">
        <f>YEAR(Sales_Data[[#This Row],[Order_Date]])</f>
        <v>2025</v>
      </c>
      <c r="W1189" t="str">
        <f>TEXT(Sales_Data[[#This Row],[Order_Date]],"mmm")</f>
        <v>Jun</v>
      </c>
      <c r="X1189">
        <f>MONTH(Sales_Data[[#This Row],[Order_Date]])</f>
        <v>6</v>
      </c>
      <c r="Y1189" t="str">
        <f>"Q"&amp;ROUNDUP(MONTH(Sales_Data[[#This Row],[Order_Date]])/3,0)</f>
        <v>Q2</v>
      </c>
    </row>
    <row r="1190" spans="1:25" x14ac:dyDescent="0.3">
      <c r="A1190" t="s">
        <v>2271</v>
      </c>
      <c r="B1190" s="1">
        <v>45839</v>
      </c>
      <c r="C1190" t="s">
        <v>693</v>
      </c>
      <c r="D1190" t="s">
        <v>341</v>
      </c>
      <c r="E1190" t="s">
        <v>19</v>
      </c>
      <c r="F1190" t="s">
        <v>66</v>
      </c>
      <c r="G1190" t="s">
        <v>41</v>
      </c>
      <c r="H1190" t="s">
        <v>147</v>
      </c>
      <c r="I1190" t="s">
        <v>148</v>
      </c>
      <c r="J1190">
        <v>3</v>
      </c>
      <c r="K1190">
        <v>13566.12</v>
      </c>
      <c r="L1190">
        <v>0.15</v>
      </c>
      <c r="M1190">
        <v>22015.31</v>
      </c>
      <c r="N1190" t="s">
        <v>70</v>
      </c>
      <c r="O1190" t="s">
        <v>35</v>
      </c>
      <c r="P1190" t="s">
        <v>44</v>
      </c>
      <c r="Q1190">
        <f>Sales_Data[[#This Row],[Quantity]]*Sales_Data[[#This Row],[Unit_Price]]</f>
        <v>40698.36</v>
      </c>
      <c r="R1190">
        <f>Sales_Data[[#This Row],[Gross_Sales]]*Sales_Data[[#This Row],[Discount]]</f>
        <v>6104.7539999999999</v>
      </c>
      <c r="S1190">
        <f>Sales_Data[[#This Row],[Gross_Sales]]-Sales_Data[[#This Row],[Discount_Amount]]</f>
        <v>34593.606</v>
      </c>
      <c r="T1190">
        <f>Sales_Data[[#This Row],[Net Sales]]-Sales_Data[[#This Row],[Cost]]</f>
        <v>12578.295999999998</v>
      </c>
      <c r="U1190" s="2">
        <f>Sales_Data[[#This Row],[Profit]]/Sales_Data[[#This Row],[Net Sales]]</f>
        <v>0.36360175923839794</v>
      </c>
      <c r="V1190">
        <f>YEAR(Sales_Data[[#This Row],[Order_Date]])</f>
        <v>2025</v>
      </c>
      <c r="W1190" t="str">
        <f>TEXT(Sales_Data[[#This Row],[Order_Date]],"mmm")</f>
        <v>Jul</v>
      </c>
      <c r="X1190">
        <f>MONTH(Sales_Data[[#This Row],[Order_Date]])</f>
        <v>7</v>
      </c>
      <c r="Y1190" t="str">
        <f>"Q"&amp;ROUNDUP(MONTH(Sales_Data[[#This Row],[Order_Date]])/3,0)</f>
        <v>Q3</v>
      </c>
    </row>
    <row r="1191" spans="1:25" x14ac:dyDescent="0.3">
      <c r="A1191" t="s">
        <v>2272</v>
      </c>
      <c r="B1191" s="1">
        <v>45809</v>
      </c>
      <c r="C1191" t="s">
        <v>2273</v>
      </c>
      <c r="D1191" t="s">
        <v>541</v>
      </c>
      <c r="E1191" t="s">
        <v>19</v>
      </c>
      <c r="F1191" t="s">
        <v>66</v>
      </c>
      <c r="G1191" t="s">
        <v>67</v>
      </c>
      <c r="H1191" t="s">
        <v>88</v>
      </c>
      <c r="I1191" t="s">
        <v>157</v>
      </c>
      <c r="J1191">
        <v>1</v>
      </c>
      <c r="K1191">
        <v>7533.7</v>
      </c>
      <c r="L1191">
        <v>0.1</v>
      </c>
      <c r="M1191">
        <v>4694.76</v>
      </c>
      <c r="N1191" t="s">
        <v>24</v>
      </c>
      <c r="O1191" t="s">
        <v>35</v>
      </c>
      <c r="P1191" t="s">
        <v>71</v>
      </c>
      <c r="Q1191">
        <f>Sales_Data[[#This Row],[Quantity]]*Sales_Data[[#This Row],[Unit_Price]]</f>
        <v>7533.7</v>
      </c>
      <c r="R1191">
        <f>Sales_Data[[#This Row],[Gross_Sales]]*Sales_Data[[#This Row],[Discount]]</f>
        <v>753.37</v>
      </c>
      <c r="S1191">
        <f>Sales_Data[[#This Row],[Gross_Sales]]-Sales_Data[[#This Row],[Discount_Amount]]</f>
        <v>6780.33</v>
      </c>
      <c r="T1191">
        <f>Sales_Data[[#This Row],[Net Sales]]-Sales_Data[[#This Row],[Cost]]</f>
        <v>2085.5699999999997</v>
      </c>
      <c r="U1191" s="2">
        <f>Sales_Data[[#This Row],[Profit]]/Sales_Data[[#This Row],[Net Sales]]</f>
        <v>0.30759122343602741</v>
      </c>
      <c r="V1191">
        <f>YEAR(Sales_Data[[#This Row],[Order_Date]])</f>
        <v>2025</v>
      </c>
      <c r="W1191" t="str">
        <f>TEXT(Sales_Data[[#This Row],[Order_Date]],"mmm")</f>
        <v>Jun</v>
      </c>
      <c r="X1191">
        <f>MONTH(Sales_Data[[#This Row],[Order_Date]])</f>
        <v>6</v>
      </c>
      <c r="Y1191" t="str">
        <f>"Q"&amp;ROUNDUP(MONTH(Sales_Data[[#This Row],[Order_Date]])/3,0)</f>
        <v>Q2</v>
      </c>
    </row>
    <row r="1192" spans="1:25" x14ac:dyDescent="0.3">
      <c r="A1192" t="s">
        <v>2274</v>
      </c>
      <c r="B1192" s="1">
        <v>45682</v>
      </c>
      <c r="C1192" t="s">
        <v>576</v>
      </c>
      <c r="D1192" t="s">
        <v>145</v>
      </c>
      <c r="E1192" t="s">
        <v>30</v>
      </c>
      <c r="F1192" t="s">
        <v>101</v>
      </c>
      <c r="G1192" t="s">
        <v>67</v>
      </c>
      <c r="H1192" t="s">
        <v>133</v>
      </c>
      <c r="I1192" t="s">
        <v>134</v>
      </c>
      <c r="J1192">
        <v>2</v>
      </c>
      <c r="K1192">
        <v>702.49</v>
      </c>
      <c r="L1192">
        <v>0.15</v>
      </c>
      <c r="M1192">
        <v>746.49</v>
      </c>
      <c r="N1192" t="s">
        <v>52</v>
      </c>
      <c r="O1192" t="s">
        <v>25</v>
      </c>
      <c r="P1192" t="s">
        <v>44</v>
      </c>
      <c r="Q1192">
        <f>Sales_Data[[#This Row],[Quantity]]*Sales_Data[[#This Row],[Unit_Price]]</f>
        <v>1404.98</v>
      </c>
      <c r="R1192">
        <f>Sales_Data[[#This Row],[Gross_Sales]]*Sales_Data[[#This Row],[Discount]]</f>
        <v>210.74699999999999</v>
      </c>
      <c r="S1192">
        <f>Sales_Data[[#This Row],[Gross_Sales]]-Sales_Data[[#This Row],[Discount_Amount]]</f>
        <v>1194.2329999999999</v>
      </c>
      <c r="T1192">
        <f>Sales_Data[[#This Row],[Net Sales]]-Sales_Data[[#This Row],[Cost]]</f>
        <v>447.74299999999994</v>
      </c>
      <c r="U1192" s="2">
        <f>Sales_Data[[#This Row],[Profit]]/Sales_Data[[#This Row],[Net Sales]]</f>
        <v>0.37492097438272093</v>
      </c>
      <c r="V1192">
        <f>YEAR(Sales_Data[[#This Row],[Order_Date]])</f>
        <v>2025</v>
      </c>
      <c r="W1192" t="str">
        <f>TEXT(Sales_Data[[#This Row],[Order_Date]],"mmm")</f>
        <v>Jan</v>
      </c>
      <c r="X1192">
        <f>MONTH(Sales_Data[[#This Row],[Order_Date]])</f>
        <v>1</v>
      </c>
      <c r="Y1192" t="str">
        <f>"Q"&amp;ROUNDUP(MONTH(Sales_Data[[#This Row],[Order_Date]])/3,0)</f>
        <v>Q1</v>
      </c>
    </row>
    <row r="1193" spans="1:25" x14ac:dyDescent="0.3">
      <c r="A1193" t="s">
        <v>2275</v>
      </c>
      <c r="B1193" s="1">
        <v>45837</v>
      </c>
      <c r="C1193" t="s">
        <v>2276</v>
      </c>
      <c r="D1193" t="s">
        <v>422</v>
      </c>
      <c r="E1193" t="s">
        <v>19</v>
      </c>
      <c r="F1193" t="s">
        <v>20</v>
      </c>
      <c r="G1193" t="s">
        <v>41</v>
      </c>
      <c r="H1193" t="s">
        <v>102</v>
      </c>
      <c r="I1193" t="s">
        <v>388</v>
      </c>
      <c r="J1193">
        <v>2</v>
      </c>
      <c r="K1193">
        <v>5145.82</v>
      </c>
      <c r="L1193">
        <v>0</v>
      </c>
      <c r="M1193">
        <v>7254.43</v>
      </c>
      <c r="N1193" t="s">
        <v>52</v>
      </c>
      <c r="O1193" t="s">
        <v>35</v>
      </c>
      <c r="P1193" t="s">
        <v>71</v>
      </c>
      <c r="Q1193">
        <f>Sales_Data[[#This Row],[Quantity]]*Sales_Data[[#This Row],[Unit_Price]]</f>
        <v>10291.64</v>
      </c>
      <c r="R1193">
        <f>Sales_Data[[#This Row],[Gross_Sales]]*Sales_Data[[#This Row],[Discount]]</f>
        <v>0</v>
      </c>
      <c r="S1193">
        <f>Sales_Data[[#This Row],[Gross_Sales]]-Sales_Data[[#This Row],[Discount_Amount]]</f>
        <v>10291.64</v>
      </c>
      <c r="T1193">
        <f>Sales_Data[[#This Row],[Net Sales]]-Sales_Data[[#This Row],[Cost]]</f>
        <v>3037.2099999999991</v>
      </c>
      <c r="U1193" s="2">
        <f>Sales_Data[[#This Row],[Profit]]/Sales_Data[[#This Row],[Net Sales]]</f>
        <v>0.29511428693580416</v>
      </c>
      <c r="V1193">
        <f>YEAR(Sales_Data[[#This Row],[Order_Date]])</f>
        <v>2025</v>
      </c>
      <c r="W1193" t="str">
        <f>TEXT(Sales_Data[[#This Row],[Order_Date]],"mmm")</f>
        <v>Jun</v>
      </c>
      <c r="X1193">
        <f>MONTH(Sales_Data[[#This Row],[Order_Date]])</f>
        <v>6</v>
      </c>
      <c r="Y1193" t="str">
        <f>"Q"&amp;ROUNDUP(MONTH(Sales_Data[[#This Row],[Order_Date]])/3,0)</f>
        <v>Q2</v>
      </c>
    </row>
    <row r="1194" spans="1:25" x14ac:dyDescent="0.3">
      <c r="A1194" t="s">
        <v>2277</v>
      </c>
      <c r="B1194" s="1">
        <v>45855</v>
      </c>
      <c r="C1194" t="s">
        <v>600</v>
      </c>
      <c r="D1194" t="s">
        <v>322</v>
      </c>
      <c r="E1194" t="s">
        <v>19</v>
      </c>
      <c r="F1194" t="s">
        <v>66</v>
      </c>
      <c r="G1194" t="s">
        <v>41</v>
      </c>
      <c r="H1194" t="s">
        <v>171</v>
      </c>
      <c r="I1194" t="s">
        <v>172</v>
      </c>
      <c r="J1194">
        <v>1</v>
      </c>
      <c r="K1194">
        <v>17252.09</v>
      </c>
      <c r="L1194">
        <v>0.05</v>
      </c>
      <c r="M1194">
        <v>14220.36</v>
      </c>
      <c r="N1194" t="s">
        <v>52</v>
      </c>
      <c r="O1194" t="s">
        <v>53</v>
      </c>
      <c r="P1194" t="s">
        <v>26</v>
      </c>
      <c r="Q1194">
        <f>Sales_Data[[#This Row],[Quantity]]*Sales_Data[[#This Row],[Unit_Price]]</f>
        <v>17252.09</v>
      </c>
      <c r="R1194">
        <f>Sales_Data[[#This Row],[Gross_Sales]]*Sales_Data[[#This Row],[Discount]]</f>
        <v>862.60450000000003</v>
      </c>
      <c r="S1194">
        <f>Sales_Data[[#This Row],[Gross_Sales]]-Sales_Data[[#This Row],[Discount_Amount]]</f>
        <v>16389.485499999999</v>
      </c>
      <c r="T1194">
        <f>Sales_Data[[#This Row],[Net Sales]]-Sales_Data[[#This Row],[Cost]]</f>
        <v>2169.1254999999983</v>
      </c>
      <c r="U1194" s="2">
        <f>Sales_Data[[#This Row],[Profit]]/Sales_Data[[#This Row],[Net Sales]]</f>
        <v>0.13234860240121621</v>
      </c>
      <c r="V1194">
        <f>YEAR(Sales_Data[[#This Row],[Order_Date]])</f>
        <v>2025</v>
      </c>
      <c r="W1194" t="str">
        <f>TEXT(Sales_Data[[#This Row],[Order_Date]],"mmm")</f>
        <v>Jul</v>
      </c>
      <c r="X1194">
        <f>MONTH(Sales_Data[[#This Row],[Order_Date]])</f>
        <v>7</v>
      </c>
      <c r="Y1194" t="str">
        <f>"Q"&amp;ROUNDUP(MONTH(Sales_Data[[#This Row],[Order_Date]])/3,0)</f>
        <v>Q3</v>
      </c>
    </row>
    <row r="1195" spans="1:25" x14ac:dyDescent="0.3">
      <c r="A1195" t="s">
        <v>2278</v>
      </c>
      <c r="B1195" s="1">
        <v>46001</v>
      </c>
      <c r="C1195" t="s">
        <v>2279</v>
      </c>
      <c r="D1195" t="s">
        <v>419</v>
      </c>
      <c r="E1195" t="s">
        <v>19</v>
      </c>
      <c r="F1195" t="s">
        <v>66</v>
      </c>
      <c r="G1195" t="s">
        <v>67</v>
      </c>
      <c r="H1195" t="s">
        <v>68</v>
      </c>
      <c r="I1195" t="s">
        <v>69</v>
      </c>
      <c r="J1195">
        <v>2</v>
      </c>
      <c r="K1195">
        <v>6069.29</v>
      </c>
      <c r="L1195">
        <v>0</v>
      </c>
      <c r="M1195">
        <v>8370.43</v>
      </c>
      <c r="N1195" t="s">
        <v>109</v>
      </c>
      <c r="O1195" t="s">
        <v>53</v>
      </c>
      <c r="P1195" t="s">
        <v>44</v>
      </c>
      <c r="Q1195">
        <f>Sales_Data[[#This Row],[Quantity]]*Sales_Data[[#This Row],[Unit_Price]]</f>
        <v>12138.58</v>
      </c>
      <c r="R1195">
        <f>Sales_Data[[#This Row],[Gross_Sales]]*Sales_Data[[#This Row],[Discount]]</f>
        <v>0</v>
      </c>
      <c r="S1195">
        <f>Sales_Data[[#This Row],[Gross_Sales]]-Sales_Data[[#This Row],[Discount_Amount]]</f>
        <v>12138.58</v>
      </c>
      <c r="T1195">
        <f>Sales_Data[[#This Row],[Net Sales]]-Sales_Data[[#This Row],[Cost]]</f>
        <v>3768.1499999999996</v>
      </c>
      <c r="U1195" s="2">
        <f>Sales_Data[[#This Row],[Profit]]/Sales_Data[[#This Row],[Net Sales]]</f>
        <v>0.31042757884365385</v>
      </c>
      <c r="V1195">
        <f>YEAR(Sales_Data[[#This Row],[Order_Date]])</f>
        <v>2025</v>
      </c>
      <c r="W1195" t="str">
        <f>TEXT(Sales_Data[[#This Row],[Order_Date]],"mmm")</f>
        <v>Dec</v>
      </c>
      <c r="X1195">
        <f>MONTH(Sales_Data[[#This Row],[Order_Date]])</f>
        <v>12</v>
      </c>
      <c r="Y1195" t="str">
        <f>"Q"&amp;ROUNDUP(MONTH(Sales_Data[[#This Row],[Order_Date]])/3,0)</f>
        <v>Q4</v>
      </c>
    </row>
    <row r="1196" spans="1:25" x14ac:dyDescent="0.3">
      <c r="A1196" t="s">
        <v>2280</v>
      </c>
      <c r="B1196" s="1">
        <v>45818</v>
      </c>
      <c r="C1196" t="s">
        <v>1233</v>
      </c>
      <c r="D1196" t="s">
        <v>38</v>
      </c>
      <c r="E1196" t="s">
        <v>119</v>
      </c>
      <c r="F1196" t="s">
        <v>538</v>
      </c>
      <c r="G1196" t="s">
        <v>21</v>
      </c>
      <c r="H1196" t="s">
        <v>127</v>
      </c>
      <c r="I1196" t="s">
        <v>314</v>
      </c>
      <c r="J1196">
        <v>3</v>
      </c>
      <c r="K1196">
        <v>3304.16</v>
      </c>
      <c r="L1196">
        <v>0</v>
      </c>
      <c r="M1196">
        <v>8543.41</v>
      </c>
      <c r="N1196" t="s">
        <v>83</v>
      </c>
      <c r="O1196" t="s">
        <v>35</v>
      </c>
      <c r="P1196" t="s">
        <v>71</v>
      </c>
      <c r="Q1196">
        <f>Sales_Data[[#This Row],[Quantity]]*Sales_Data[[#This Row],[Unit_Price]]</f>
        <v>9912.48</v>
      </c>
      <c r="R1196">
        <f>Sales_Data[[#This Row],[Gross_Sales]]*Sales_Data[[#This Row],[Discount]]</f>
        <v>0</v>
      </c>
      <c r="S1196">
        <f>Sales_Data[[#This Row],[Gross_Sales]]-Sales_Data[[#This Row],[Discount_Amount]]</f>
        <v>9912.48</v>
      </c>
      <c r="T1196">
        <f>Sales_Data[[#This Row],[Net Sales]]-Sales_Data[[#This Row],[Cost]]</f>
        <v>1369.0699999999997</v>
      </c>
      <c r="U1196" s="2">
        <f>Sales_Data[[#This Row],[Profit]]/Sales_Data[[#This Row],[Net Sales]]</f>
        <v>0.13811578938873015</v>
      </c>
      <c r="V1196">
        <f>YEAR(Sales_Data[[#This Row],[Order_Date]])</f>
        <v>2025</v>
      </c>
      <c r="W1196" t="str">
        <f>TEXT(Sales_Data[[#This Row],[Order_Date]],"mmm")</f>
        <v>Jun</v>
      </c>
      <c r="X1196">
        <f>MONTH(Sales_Data[[#This Row],[Order_Date]])</f>
        <v>6</v>
      </c>
      <c r="Y1196" t="str">
        <f>"Q"&amp;ROUNDUP(MONTH(Sales_Data[[#This Row],[Order_Date]])/3,0)</f>
        <v>Q2</v>
      </c>
    </row>
    <row r="1197" spans="1:25" x14ac:dyDescent="0.3">
      <c r="A1197" t="s">
        <v>2281</v>
      </c>
      <c r="B1197" s="1">
        <v>45834</v>
      </c>
      <c r="C1197" t="s">
        <v>2282</v>
      </c>
      <c r="D1197" t="s">
        <v>728</v>
      </c>
      <c r="E1197" t="s">
        <v>19</v>
      </c>
      <c r="F1197" t="s">
        <v>20</v>
      </c>
      <c r="G1197" t="s">
        <v>21</v>
      </c>
      <c r="H1197" t="s">
        <v>127</v>
      </c>
      <c r="I1197" t="s">
        <v>342</v>
      </c>
      <c r="J1197">
        <v>5</v>
      </c>
      <c r="K1197">
        <v>3979.89</v>
      </c>
      <c r="L1197">
        <v>0.1</v>
      </c>
      <c r="M1197">
        <v>15633.7</v>
      </c>
      <c r="N1197" t="s">
        <v>24</v>
      </c>
      <c r="O1197" t="s">
        <v>35</v>
      </c>
      <c r="P1197" t="s">
        <v>71</v>
      </c>
      <c r="Q1197">
        <f>Sales_Data[[#This Row],[Quantity]]*Sales_Data[[#This Row],[Unit_Price]]</f>
        <v>19899.45</v>
      </c>
      <c r="R1197">
        <f>Sales_Data[[#This Row],[Gross_Sales]]*Sales_Data[[#This Row],[Discount]]</f>
        <v>1989.9450000000002</v>
      </c>
      <c r="S1197">
        <f>Sales_Data[[#This Row],[Gross_Sales]]-Sales_Data[[#This Row],[Discount_Amount]]</f>
        <v>17909.505000000001</v>
      </c>
      <c r="T1197">
        <f>Sales_Data[[#This Row],[Net Sales]]-Sales_Data[[#This Row],[Cost]]</f>
        <v>2275.8050000000003</v>
      </c>
      <c r="U1197" s="2">
        <f>Sales_Data[[#This Row],[Profit]]/Sales_Data[[#This Row],[Net Sales]]</f>
        <v>0.12707246794369806</v>
      </c>
      <c r="V1197">
        <f>YEAR(Sales_Data[[#This Row],[Order_Date]])</f>
        <v>2025</v>
      </c>
      <c r="W1197" t="str">
        <f>TEXT(Sales_Data[[#This Row],[Order_Date]],"mmm")</f>
        <v>Jun</v>
      </c>
      <c r="X1197">
        <f>MONTH(Sales_Data[[#This Row],[Order_Date]])</f>
        <v>6</v>
      </c>
      <c r="Y1197" t="str">
        <f>"Q"&amp;ROUNDUP(MONTH(Sales_Data[[#This Row],[Order_Date]])/3,0)</f>
        <v>Q2</v>
      </c>
    </row>
    <row r="1198" spans="1:25" x14ac:dyDescent="0.3">
      <c r="A1198" t="s">
        <v>2283</v>
      </c>
      <c r="B1198" s="1">
        <v>45942</v>
      </c>
      <c r="C1198" t="s">
        <v>246</v>
      </c>
      <c r="D1198" t="s">
        <v>274</v>
      </c>
      <c r="E1198" t="s">
        <v>19</v>
      </c>
      <c r="F1198" t="s">
        <v>20</v>
      </c>
      <c r="G1198" t="s">
        <v>32</v>
      </c>
      <c r="H1198" t="s">
        <v>33</v>
      </c>
      <c r="I1198" t="s">
        <v>161</v>
      </c>
      <c r="J1198">
        <v>1</v>
      </c>
      <c r="K1198">
        <v>14658.52</v>
      </c>
      <c r="L1198">
        <v>0.15</v>
      </c>
      <c r="M1198">
        <v>8058.21</v>
      </c>
      <c r="N1198" t="s">
        <v>24</v>
      </c>
      <c r="O1198" t="s">
        <v>35</v>
      </c>
      <c r="P1198" t="s">
        <v>71</v>
      </c>
      <c r="Q1198">
        <f>Sales_Data[[#This Row],[Quantity]]*Sales_Data[[#This Row],[Unit_Price]]</f>
        <v>14658.52</v>
      </c>
      <c r="R1198">
        <f>Sales_Data[[#This Row],[Gross_Sales]]*Sales_Data[[#This Row],[Discount]]</f>
        <v>2198.7779999999998</v>
      </c>
      <c r="S1198">
        <f>Sales_Data[[#This Row],[Gross_Sales]]-Sales_Data[[#This Row],[Discount_Amount]]</f>
        <v>12459.742</v>
      </c>
      <c r="T1198">
        <f>Sales_Data[[#This Row],[Net Sales]]-Sales_Data[[#This Row],[Cost]]</f>
        <v>4401.5320000000002</v>
      </c>
      <c r="U1198" s="2">
        <f>Sales_Data[[#This Row],[Profit]]/Sales_Data[[#This Row],[Net Sales]]</f>
        <v>0.35326028420171141</v>
      </c>
      <c r="V1198">
        <f>YEAR(Sales_Data[[#This Row],[Order_Date]])</f>
        <v>2025</v>
      </c>
      <c r="W1198" t="str">
        <f>TEXT(Sales_Data[[#This Row],[Order_Date]],"mmm")</f>
        <v>Oct</v>
      </c>
      <c r="X1198">
        <f>MONTH(Sales_Data[[#This Row],[Order_Date]])</f>
        <v>10</v>
      </c>
      <c r="Y1198" t="str">
        <f>"Q"&amp;ROUNDUP(MONTH(Sales_Data[[#This Row],[Order_Date]])/3,0)</f>
        <v>Q4</v>
      </c>
    </row>
    <row r="1199" spans="1:25" x14ac:dyDescent="0.3">
      <c r="A1199" t="s">
        <v>2284</v>
      </c>
      <c r="B1199" s="1">
        <v>45720</v>
      </c>
      <c r="C1199" t="s">
        <v>2285</v>
      </c>
      <c r="D1199" t="s">
        <v>218</v>
      </c>
      <c r="E1199" t="s">
        <v>39</v>
      </c>
      <c r="F1199" t="s">
        <v>107</v>
      </c>
      <c r="G1199" t="s">
        <v>32</v>
      </c>
      <c r="H1199" t="s">
        <v>33</v>
      </c>
      <c r="I1199" t="s">
        <v>34</v>
      </c>
      <c r="J1199">
        <v>2</v>
      </c>
      <c r="K1199">
        <v>2219.25</v>
      </c>
      <c r="L1199">
        <v>0.1</v>
      </c>
      <c r="M1199">
        <v>3319.74</v>
      </c>
      <c r="N1199" t="s">
        <v>24</v>
      </c>
      <c r="O1199" t="s">
        <v>35</v>
      </c>
      <c r="P1199" t="s">
        <v>44</v>
      </c>
      <c r="Q1199">
        <f>Sales_Data[[#This Row],[Quantity]]*Sales_Data[[#This Row],[Unit_Price]]</f>
        <v>4438.5</v>
      </c>
      <c r="R1199">
        <f>Sales_Data[[#This Row],[Gross_Sales]]*Sales_Data[[#This Row],[Discount]]</f>
        <v>443.85</v>
      </c>
      <c r="S1199">
        <f>Sales_Data[[#This Row],[Gross_Sales]]-Sales_Data[[#This Row],[Discount_Amount]]</f>
        <v>3994.65</v>
      </c>
      <c r="T1199">
        <f>Sales_Data[[#This Row],[Net Sales]]-Sales_Data[[#This Row],[Cost]]</f>
        <v>674.91000000000031</v>
      </c>
      <c r="U1199" s="2">
        <f>Sales_Data[[#This Row],[Profit]]/Sales_Data[[#This Row],[Net Sales]]</f>
        <v>0.16895347527317794</v>
      </c>
      <c r="V1199">
        <f>YEAR(Sales_Data[[#This Row],[Order_Date]])</f>
        <v>2025</v>
      </c>
      <c r="W1199" t="str">
        <f>TEXT(Sales_Data[[#This Row],[Order_Date]],"mmm")</f>
        <v>Mar</v>
      </c>
      <c r="X1199">
        <f>MONTH(Sales_Data[[#This Row],[Order_Date]])</f>
        <v>3</v>
      </c>
      <c r="Y1199" t="str">
        <f>"Q"&amp;ROUNDUP(MONTH(Sales_Data[[#This Row],[Order_Date]])/3,0)</f>
        <v>Q1</v>
      </c>
    </row>
    <row r="1200" spans="1:25" x14ac:dyDescent="0.3">
      <c r="A1200" t="s">
        <v>2286</v>
      </c>
      <c r="B1200" s="1">
        <v>45807</v>
      </c>
      <c r="C1200" t="s">
        <v>1603</v>
      </c>
      <c r="D1200" t="s">
        <v>765</v>
      </c>
      <c r="E1200" t="s">
        <v>39</v>
      </c>
      <c r="F1200" t="s">
        <v>40</v>
      </c>
      <c r="G1200" t="s">
        <v>67</v>
      </c>
      <c r="H1200" t="s">
        <v>121</v>
      </c>
      <c r="I1200" t="s">
        <v>142</v>
      </c>
      <c r="J1200">
        <v>1</v>
      </c>
      <c r="K1200">
        <v>2579.6999999999998</v>
      </c>
      <c r="L1200">
        <v>0.1</v>
      </c>
      <c r="M1200">
        <v>2012.23</v>
      </c>
      <c r="N1200" t="s">
        <v>109</v>
      </c>
      <c r="O1200" t="s">
        <v>35</v>
      </c>
      <c r="P1200" t="s">
        <v>44</v>
      </c>
      <c r="Q1200">
        <f>Sales_Data[[#This Row],[Quantity]]*Sales_Data[[#This Row],[Unit_Price]]</f>
        <v>2579.6999999999998</v>
      </c>
      <c r="R1200">
        <f>Sales_Data[[#This Row],[Gross_Sales]]*Sales_Data[[#This Row],[Discount]]</f>
        <v>257.96999999999997</v>
      </c>
      <c r="S1200">
        <f>Sales_Data[[#This Row],[Gross_Sales]]-Sales_Data[[#This Row],[Discount_Amount]]</f>
        <v>2321.73</v>
      </c>
      <c r="T1200">
        <f>Sales_Data[[#This Row],[Net Sales]]-Sales_Data[[#This Row],[Cost]]</f>
        <v>309.5</v>
      </c>
      <c r="U1200" s="2">
        <f>Sales_Data[[#This Row],[Profit]]/Sales_Data[[#This Row],[Net Sales]]</f>
        <v>0.13330576768185792</v>
      </c>
      <c r="V1200">
        <f>YEAR(Sales_Data[[#This Row],[Order_Date]])</f>
        <v>2025</v>
      </c>
      <c r="W1200" t="str">
        <f>TEXT(Sales_Data[[#This Row],[Order_Date]],"mmm")</f>
        <v>May</v>
      </c>
      <c r="X1200">
        <f>MONTH(Sales_Data[[#This Row],[Order_Date]])</f>
        <v>5</v>
      </c>
      <c r="Y1200" t="str">
        <f>"Q"&amp;ROUNDUP(MONTH(Sales_Data[[#This Row],[Order_Date]])/3,0)</f>
        <v>Q2</v>
      </c>
    </row>
    <row r="1201" spans="1:25" x14ac:dyDescent="0.3">
      <c r="A1201" t="s">
        <v>2287</v>
      </c>
      <c r="B1201" s="1">
        <v>45811</v>
      </c>
      <c r="C1201" t="s">
        <v>2288</v>
      </c>
      <c r="D1201" t="s">
        <v>728</v>
      </c>
      <c r="E1201" t="s">
        <v>48</v>
      </c>
      <c r="F1201" t="s">
        <v>49</v>
      </c>
      <c r="G1201" t="s">
        <v>67</v>
      </c>
      <c r="H1201" t="s">
        <v>121</v>
      </c>
      <c r="I1201" t="s">
        <v>142</v>
      </c>
      <c r="J1201">
        <v>1</v>
      </c>
      <c r="K1201">
        <v>27811.1</v>
      </c>
      <c r="L1201">
        <v>0</v>
      </c>
      <c r="M1201">
        <v>18763.45</v>
      </c>
      <c r="N1201" t="s">
        <v>109</v>
      </c>
      <c r="O1201" t="s">
        <v>35</v>
      </c>
      <c r="P1201" t="s">
        <v>71</v>
      </c>
      <c r="Q1201">
        <f>Sales_Data[[#This Row],[Quantity]]*Sales_Data[[#This Row],[Unit_Price]]</f>
        <v>27811.1</v>
      </c>
      <c r="R1201">
        <f>Sales_Data[[#This Row],[Gross_Sales]]*Sales_Data[[#This Row],[Discount]]</f>
        <v>0</v>
      </c>
      <c r="S1201">
        <f>Sales_Data[[#This Row],[Gross_Sales]]-Sales_Data[[#This Row],[Discount_Amount]]</f>
        <v>27811.1</v>
      </c>
      <c r="T1201">
        <f>Sales_Data[[#This Row],[Net Sales]]-Sales_Data[[#This Row],[Cost]]</f>
        <v>9047.6499999999978</v>
      </c>
      <c r="U1201" s="2">
        <f>Sales_Data[[#This Row],[Profit]]/Sales_Data[[#This Row],[Net Sales]]</f>
        <v>0.32532513996210138</v>
      </c>
      <c r="V1201">
        <f>YEAR(Sales_Data[[#This Row],[Order_Date]])</f>
        <v>2025</v>
      </c>
      <c r="W1201" t="str">
        <f>TEXT(Sales_Data[[#This Row],[Order_Date]],"mmm")</f>
        <v>Jun</v>
      </c>
      <c r="X1201">
        <f>MONTH(Sales_Data[[#This Row],[Order_Date]])</f>
        <v>6</v>
      </c>
      <c r="Y1201" t="str">
        <f>"Q"&amp;ROUNDUP(MONTH(Sales_Data[[#This Row],[Order_Date]])/3,0)</f>
        <v>Q2</v>
      </c>
    </row>
    <row r="1202" spans="1:25" x14ac:dyDescent="0.3">
      <c r="A1202" t="s">
        <v>2289</v>
      </c>
      <c r="B1202" s="1">
        <v>45813</v>
      </c>
      <c r="C1202" t="s">
        <v>1180</v>
      </c>
      <c r="D1202" t="s">
        <v>541</v>
      </c>
      <c r="E1202" t="s">
        <v>19</v>
      </c>
      <c r="F1202" t="s">
        <v>57</v>
      </c>
      <c r="G1202" t="s">
        <v>67</v>
      </c>
      <c r="H1202" t="s">
        <v>88</v>
      </c>
      <c r="I1202" t="s">
        <v>157</v>
      </c>
      <c r="J1202">
        <v>2</v>
      </c>
      <c r="K1202">
        <v>8203.5</v>
      </c>
      <c r="L1202">
        <v>0.1</v>
      </c>
      <c r="M1202">
        <v>10633.42</v>
      </c>
      <c r="N1202" t="s">
        <v>52</v>
      </c>
      <c r="O1202" t="s">
        <v>35</v>
      </c>
      <c r="P1202" t="s">
        <v>26</v>
      </c>
      <c r="Q1202">
        <f>Sales_Data[[#This Row],[Quantity]]*Sales_Data[[#This Row],[Unit_Price]]</f>
        <v>16407</v>
      </c>
      <c r="R1202">
        <f>Sales_Data[[#This Row],[Gross_Sales]]*Sales_Data[[#This Row],[Discount]]</f>
        <v>1640.7</v>
      </c>
      <c r="S1202">
        <f>Sales_Data[[#This Row],[Gross_Sales]]-Sales_Data[[#This Row],[Discount_Amount]]</f>
        <v>14766.3</v>
      </c>
      <c r="T1202">
        <f>Sales_Data[[#This Row],[Net Sales]]-Sales_Data[[#This Row],[Cost]]</f>
        <v>4132.8799999999992</v>
      </c>
      <c r="U1202" s="2">
        <f>Sales_Data[[#This Row],[Profit]]/Sales_Data[[#This Row],[Net Sales]]</f>
        <v>0.27988595653616677</v>
      </c>
      <c r="V1202">
        <f>YEAR(Sales_Data[[#This Row],[Order_Date]])</f>
        <v>2025</v>
      </c>
      <c r="W1202" t="str">
        <f>TEXT(Sales_Data[[#This Row],[Order_Date]],"mmm")</f>
        <v>Jun</v>
      </c>
      <c r="X1202">
        <f>MONTH(Sales_Data[[#This Row],[Order_Date]])</f>
        <v>6</v>
      </c>
      <c r="Y1202" t="str">
        <f>"Q"&amp;ROUNDUP(MONTH(Sales_Data[[#This Row],[Order_Date]])/3,0)</f>
        <v>Q2</v>
      </c>
    </row>
    <row r="1203" spans="1:25" x14ac:dyDescent="0.3">
      <c r="A1203" t="s">
        <v>2290</v>
      </c>
      <c r="B1203" s="1">
        <v>45706</v>
      </c>
      <c r="C1203" t="s">
        <v>2291</v>
      </c>
      <c r="D1203" t="s">
        <v>194</v>
      </c>
      <c r="E1203" t="s">
        <v>30</v>
      </c>
      <c r="F1203" t="s">
        <v>31</v>
      </c>
      <c r="G1203" t="s">
        <v>32</v>
      </c>
      <c r="H1203" t="s">
        <v>50</v>
      </c>
      <c r="I1203" t="s">
        <v>58</v>
      </c>
      <c r="J1203">
        <v>1</v>
      </c>
      <c r="K1203">
        <v>2203.87</v>
      </c>
      <c r="L1203">
        <v>0.05</v>
      </c>
      <c r="M1203">
        <v>1754.24</v>
      </c>
      <c r="N1203" t="s">
        <v>52</v>
      </c>
      <c r="O1203" t="s">
        <v>35</v>
      </c>
      <c r="P1203" t="s">
        <v>44</v>
      </c>
      <c r="Q1203">
        <f>Sales_Data[[#This Row],[Quantity]]*Sales_Data[[#This Row],[Unit_Price]]</f>
        <v>2203.87</v>
      </c>
      <c r="R1203">
        <f>Sales_Data[[#This Row],[Gross_Sales]]*Sales_Data[[#This Row],[Discount]]</f>
        <v>110.1935</v>
      </c>
      <c r="S1203">
        <f>Sales_Data[[#This Row],[Gross_Sales]]-Sales_Data[[#This Row],[Discount_Amount]]</f>
        <v>2093.6765</v>
      </c>
      <c r="T1203">
        <f>Sales_Data[[#This Row],[Net Sales]]-Sales_Data[[#This Row],[Cost]]</f>
        <v>339.43650000000002</v>
      </c>
      <c r="U1203" s="2">
        <f>Sales_Data[[#This Row],[Profit]]/Sales_Data[[#This Row],[Net Sales]]</f>
        <v>0.16212461667311068</v>
      </c>
      <c r="V1203">
        <f>YEAR(Sales_Data[[#This Row],[Order_Date]])</f>
        <v>2025</v>
      </c>
      <c r="W1203" t="str">
        <f>TEXT(Sales_Data[[#This Row],[Order_Date]],"mmm")</f>
        <v>Feb</v>
      </c>
      <c r="X1203">
        <f>MONTH(Sales_Data[[#This Row],[Order_Date]])</f>
        <v>2</v>
      </c>
      <c r="Y1203" t="str">
        <f>"Q"&amp;ROUNDUP(MONTH(Sales_Data[[#This Row],[Order_Date]])/3,0)</f>
        <v>Q1</v>
      </c>
    </row>
    <row r="1204" spans="1:25" x14ac:dyDescent="0.3">
      <c r="A1204" t="s">
        <v>2292</v>
      </c>
      <c r="B1204" s="1">
        <v>45994</v>
      </c>
      <c r="C1204" t="s">
        <v>2293</v>
      </c>
      <c r="D1204" t="s">
        <v>322</v>
      </c>
      <c r="E1204" t="s">
        <v>119</v>
      </c>
      <c r="F1204" t="s">
        <v>146</v>
      </c>
      <c r="G1204" t="s">
        <v>67</v>
      </c>
      <c r="H1204" t="s">
        <v>133</v>
      </c>
      <c r="I1204" t="s">
        <v>138</v>
      </c>
      <c r="J1204">
        <v>1</v>
      </c>
      <c r="K1204">
        <v>4781.82</v>
      </c>
      <c r="L1204">
        <v>0.1</v>
      </c>
      <c r="M1204">
        <v>2825.62</v>
      </c>
      <c r="N1204" t="s">
        <v>70</v>
      </c>
      <c r="O1204" t="s">
        <v>25</v>
      </c>
      <c r="P1204" t="s">
        <v>71</v>
      </c>
      <c r="Q1204">
        <f>Sales_Data[[#This Row],[Quantity]]*Sales_Data[[#This Row],[Unit_Price]]</f>
        <v>4781.82</v>
      </c>
      <c r="R1204">
        <f>Sales_Data[[#This Row],[Gross_Sales]]*Sales_Data[[#This Row],[Discount]]</f>
        <v>478.18200000000002</v>
      </c>
      <c r="S1204">
        <f>Sales_Data[[#This Row],[Gross_Sales]]-Sales_Data[[#This Row],[Discount_Amount]]</f>
        <v>4303.6379999999999</v>
      </c>
      <c r="T1204">
        <f>Sales_Data[[#This Row],[Net Sales]]-Sales_Data[[#This Row],[Cost]]</f>
        <v>1478.018</v>
      </c>
      <c r="U1204" s="2">
        <f>Sales_Data[[#This Row],[Profit]]/Sales_Data[[#This Row],[Net Sales]]</f>
        <v>0.34343455467211698</v>
      </c>
      <c r="V1204">
        <f>YEAR(Sales_Data[[#This Row],[Order_Date]])</f>
        <v>2025</v>
      </c>
      <c r="W1204" t="str">
        <f>TEXT(Sales_Data[[#This Row],[Order_Date]],"mmm")</f>
        <v>Dec</v>
      </c>
      <c r="X1204">
        <f>MONTH(Sales_Data[[#This Row],[Order_Date]])</f>
        <v>12</v>
      </c>
      <c r="Y1204" t="str">
        <f>"Q"&amp;ROUNDUP(MONTH(Sales_Data[[#This Row],[Order_Date]])/3,0)</f>
        <v>Q4</v>
      </c>
    </row>
    <row r="1205" spans="1:25" x14ac:dyDescent="0.3">
      <c r="A1205" t="s">
        <v>2294</v>
      </c>
      <c r="B1205" s="1">
        <v>45741</v>
      </c>
      <c r="C1205" t="s">
        <v>1915</v>
      </c>
      <c r="D1205" t="s">
        <v>527</v>
      </c>
      <c r="E1205" t="s">
        <v>39</v>
      </c>
      <c r="F1205" t="s">
        <v>40</v>
      </c>
      <c r="G1205" t="s">
        <v>75</v>
      </c>
      <c r="H1205" t="s">
        <v>256</v>
      </c>
      <c r="I1205" t="s">
        <v>334</v>
      </c>
      <c r="J1205">
        <v>1</v>
      </c>
      <c r="K1205">
        <v>5775.79</v>
      </c>
      <c r="L1205">
        <v>0.05</v>
      </c>
      <c r="M1205">
        <v>4200.88</v>
      </c>
      <c r="N1205" t="s">
        <v>52</v>
      </c>
      <c r="O1205" t="s">
        <v>35</v>
      </c>
      <c r="P1205" t="s">
        <v>26</v>
      </c>
      <c r="Q1205">
        <f>Sales_Data[[#This Row],[Quantity]]*Sales_Data[[#This Row],[Unit_Price]]</f>
        <v>5775.79</v>
      </c>
      <c r="R1205">
        <f>Sales_Data[[#This Row],[Gross_Sales]]*Sales_Data[[#This Row],[Discount]]</f>
        <v>288.78950000000003</v>
      </c>
      <c r="S1205">
        <f>Sales_Data[[#This Row],[Gross_Sales]]-Sales_Data[[#This Row],[Discount_Amount]]</f>
        <v>5487.0005000000001</v>
      </c>
      <c r="T1205">
        <f>Sales_Data[[#This Row],[Net Sales]]-Sales_Data[[#This Row],[Cost]]</f>
        <v>1286.1205</v>
      </c>
      <c r="U1205" s="2">
        <f>Sales_Data[[#This Row],[Profit]]/Sales_Data[[#This Row],[Net Sales]]</f>
        <v>0.23439409199980937</v>
      </c>
      <c r="V1205">
        <f>YEAR(Sales_Data[[#This Row],[Order_Date]])</f>
        <v>2025</v>
      </c>
      <c r="W1205" t="str">
        <f>TEXT(Sales_Data[[#This Row],[Order_Date]],"mmm")</f>
        <v>Mar</v>
      </c>
      <c r="X1205">
        <f>MONTH(Sales_Data[[#This Row],[Order_Date]])</f>
        <v>3</v>
      </c>
      <c r="Y1205" t="str">
        <f>"Q"&amp;ROUNDUP(MONTH(Sales_Data[[#This Row],[Order_Date]])/3,0)</f>
        <v>Q1</v>
      </c>
    </row>
    <row r="1206" spans="1:25" x14ac:dyDescent="0.3">
      <c r="A1206" t="s">
        <v>2295</v>
      </c>
      <c r="B1206" s="1">
        <v>46018</v>
      </c>
      <c r="C1206" t="s">
        <v>2296</v>
      </c>
      <c r="D1206" t="s">
        <v>118</v>
      </c>
      <c r="E1206" t="s">
        <v>19</v>
      </c>
      <c r="F1206" t="s">
        <v>113</v>
      </c>
      <c r="G1206" t="s">
        <v>41</v>
      </c>
      <c r="H1206" t="s">
        <v>147</v>
      </c>
      <c r="I1206" t="s">
        <v>148</v>
      </c>
      <c r="J1206">
        <v>1</v>
      </c>
      <c r="K1206">
        <v>14873.63</v>
      </c>
      <c r="L1206">
        <v>0.1</v>
      </c>
      <c r="M1206">
        <v>9139.7000000000007</v>
      </c>
      <c r="N1206" t="s">
        <v>83</v>
      </c>
      <c r="O1206" t="s">
        <v>35</v>
      </c>
      <c r="P1206" t="s">
        <v>71</v>
      </c>
      <c r="Q1206">
        <f>Sales_Data[[#This Row],[Quantity]]*Sales_Data[[#This Row],[Unit_Price]]</f>
        <v>14873.63</v>
      </c>
      <c r="R1206">
        <f>Sales_Data[[#This Row],[Gross_Sales]]*Sales_Data[[#This Row],[Discount]]</f>
        <v>1487.3630000000001</v>
      </c>
      <c r="S1206">
        <f>Sales_Data[[#This Row],[Gross_Sales]]-Sales_Data[[#This Row],[Discount_Amount]]</f>
        <v>13386.267</v>
      </c>
      <c r="T1206">
        <f>Sales_Data[[#This Row],[Net Sales]]-Sales_Data[[#This Row],[Cost]]</f>
        <v>4246.5669999999991</v>
      </c>
      <c r="U1206" s="2">
        <f>Sales_Data[[#This Row],[Profit]]/Sales_Data[[#This Row],[Net Sales]]</f>
        <v>0.31723310165559965</v>
      </c>
      <c r="V1206">
        <f>YEAR(Sales_Data[[#This Row],[Order_Date]])</f>
        <v>2025</v>
      </c>
      <c r="W1206" t="str">
        <f>TEXT(Sales_Data[[#This Row],[Order_Date]],"mmm")</f>
        <v>Dec</v>
      </c>
      <c r="X1206">
        <f>MONTH(Sales_Data[[#This Row],[Order_Date]])</f>
        <v>12</v>
      </c>
      <c r="Y1206" t="str">
        <f>"Q"&amp;ROUNDUP(MONTH(Sales_Data[[#This Row],[Order_Date]])/3,0)</f>
        <v>Q4</v>
      </c>
    </row>
    <row r="1207" spans="1:25" x14ac:dyDescent="0.3">
      <c r="A1207" t="s">
        <v>2297</v>
      </c>
      <c r="B1207" s="1">
        <v>45834</v>
      </c>
      <c r="C1207" t="s">
        <v>1334</v>
      </c>
      <c r="D1207" t="s">
        <v>80</v>
      </c>
      <c r="E1207" t="s">
        <v>48</v>
      </c>
      <c r="F1207" t="s">
        <v>49</v>
      </c>
      <c r="G1207" t="s">
        <v>21</v>
      </c>
      <c r="H1207" t="s">
        <v>230</v>
      </c>
      <c r="I1207" t="s">
        <v>231</v>
      </c>
      <c r="J1207">
        <v>2</v>
      </c>
      <c r="K1207">
        <v>52192.88</v>
      </c>
      <c r="L1207">
        <v>0.05</v>
      </c>
      <c r="M1207">
        <v>81209.490000000005</v>
      </c>
      <c r="N1207" t="s">
        <v>109</v>
      </c>
      <c r="O1207" t="s">
        <v>35</v>
      </c>
      <c r="P1207" t="s">
        <v>44</v>
      </c>
      <c r="Q1207">
        <f>Sales_Data[[#This Row],[Quantity]]*Sales_Data[[#This Row],[Unit_Price]]</f>
        <v>104385.76</v>
      </c>
      <c r="R1207">
        <f>Sales_Data[[#This Row],[Gross_Sales]]*Sales_Data[[#This Row],[Discount]]</f>
        <v>5219.2880000000005</v>
      </c>
      <c r="S1207">
        <f>Sales_Data[[#This Row],[Gross_Sales]]-Sales_Data[[#This Row],[Discount_Amount]]</f>
        <v>99166.471999999994</v>
      </c>
      <c r="T1207">
        <f>Sales_Data[[#This Row],[Net Sales]]-Sales_Data[[#This Row],[Cost]]</f>
        <v>17956.981999999989</v>
      </c>
      <c r="U1207" s="2">
        <f>Sales_Data[[#This Row],[Profit]]/Sales_Data[[#This Row],[Net Sales]]</f>
        <v>0.18107916554700051</v>
      </c>
      <c r="V1207">
        <f>YEAR(Sales_Data[[#This Row],[Order_Date]])</f>
        <v>2025</v>
      </c>
      <c r="W1207" t="str">
        <f>TEXT(Sales_Data[[#This Row],[Order_Date]],"mmm")</f>
        <v>Jun</v>
      </c>
      <c r="X1207">
        <f>MONTH(Sales_Data[[#This Row],[Order_Date]])</f>
        <v>6</v>
      </c>
      <c r="Y1207" t="str">
        <f>"Q"&amp;ROUNDUP(MONTH(Sales_Data[[#This Row],[Order_Date]])/3,0)</f>
        <v>Q2</v>
      </c>
    </row>
    <row r="1208" spans="1:25" x14ac:dyDescent="0.3">
      <c r="A1208" t="s">
        <v>2298</v>
      </c>
      <c r="B1208" s="1">
        <v>45805</v>
      </c>
      <c r="C1208" t="s">
        <v>2299</v>
      </c>
      <c r="D1208" t="s">
        <v>404</v>
      </c>
      <c r="E1208" t="s">
        <v>119</v>
      </c>
      <c r="F1208" t="s">
        <v>184</v>
      </c>
      <c r="G1208" t="s">
        <v>67</v>
      </c>
      <c r="H1208" t="s">
        <v>133</v>
      </c>
      <c r="I1208" t="s">
        <v>138</v>
      </c>
      <c r="J1208">
        <v>1</v>
      </c>
      <c r="K1208">
        <v>1359.56</v>
      </c>
      <c r="L1208">
        <v>0.1</v>
      </c>
      <c r="M1208">
        <v>955.48</v>
      </c>
      <c r="N1208" t="s">
        <v>52</v>
      </c>
      <c r="O1208" t="s">
        <v>35</v>
      </c>
      <c r="P1208" t="s">
        <v>44</v>
      </c>
      <c r="Q1208">
        <f>Sales_Data[[#This Row],[Quantity]]*Sales_Data[[#This Row],[Unit_Price]]</f>
        <v>1359.56</v>
      </c>
      <c r="R1208">
        <f>Sales_Data[[#This Row],[Gross_Sales]]*Sales_Data[[#This Row],[Discount]]</f>
        <v>135.95599999999999</v>
      </c>
      <c r="S1208">
        <f>Sales_Data[[#This Row],[Gross_Sales]]-Sales_Data[[#This Row],[Discount_Amount]]</f>
        <v>1223.604</v>
      </c>
      <c r="T1208">
        <f>Sales_Data[[#This Row],[Net Sales]]-Sales_Data[[#This Row],[Cost]]</f>
        <v>268.12400000000002</v>
      </c>
      <c r="U1208" s="2">
        <f>Sales_Data[[#This Row],[Profit]]/Sales_Data[[#This Row],[Net Sales]]</f>
        <v>0.21912644940683426</v>
      </c>
      <c r="V1208">
        <f>YEAR(Sales_Data[[#This Row],[Order_Date]])</f>
        <v>2025</v>
      </c>
      <c r="W1208" t="str">
        <f>TEXT(Sales_Data[[#This Row],[Order_Date]],"mmm")</f>
        <v>May</v>
      </c>
      <c r="X1208">
        <f>MONTH(Sales_Data[[#This Row],[Order_Date]])</f>
        <v>5</v>
      </c>
      <c r="Y1208" t="str">
        <f>"Q"&amp;ROUNDUP(MONTH(Sales_Data[[#This Row],[Order_Date]])/3,0)</f>
        <v>Q2</v>
      </c>
    </row>
    <row r="1209" spans="1:25" x14ac:dyDescent="0.3">
      <c r="A1209" t="s">
        <v>2300</v>
      </c>
      <c r="B1209" s="1">
        <v>45775</v>
      </c>
      <c r="C1209" t="s">
        <v>2301</v>
      </c>
      <c r="D1209" t="s">
        <v>817</v>
      </c>
      <c r="E1209" t="s">
        <v>30</v>
      </c>
      <c r="F1209" t="s">
        <v>87</v>
      </c>
      <c r="G1209" t="s">
        <v>67</v>
      </c>
      <c r="H1209" t="s">
        <v>88</v>
      </c>
      <c r="I1209" t="s">
        <v>89</v>
      </c>
      <c r="J1209">
        <v>2</v>
      </c>
      <c r="K1209">
        <v>4048.47</v>
      </c>
      <c r="L1209">
        <v>0</v>
      </c>
      <c r="M1209">
        <v>6320.43</v>
      </c>
      <c r="N1209" t="s">
        <v>83</v>
      </c>
      <c r="O1209" t="s">
        <v>53</v>
      </c>
      <c r="P1209" t="s">
        <v>26</v>
      </c>
      <c r="Q1209">
        <f>Sales_Data[[#This Row],[Quantity]]*Sales_Data[[#This Row],[Unit_Price]]</f>
        <v>8096.94</v>
      </c>
      <c r="R1209">
        <f>Sales_Data[[#This Row],[Gross_Sales]]*Sales_Data[[#This Row],[Discount]]</f>
        <v>0</v>
      </c>
      <c r="S1209">
        <f>Sales_Data[[#This Row],[Gross_Sales]]-Sales_Data[[#This Row],[Discount_Amount]]</f>
        <v>8096.94</v>
      </c>
      <c r="T1209">
        <f>Sales_Data[[#This Row],[Net Sales]]-Sales_Data[[#This Row],[Cost]]</f>
        <v>1776.5099999999993</v>
      </c>
      <c r="U1209" s="2">
        <f>Sales_Data[[#This Row],[Profit]]/Sales_Data[[#This Row],[Net Sales]]</f>
        <v>0.21940510859658086</v>
      </c>
      <c r="V1209">
        <f>YEAR(Sales_Data[[#This Row],[Order_Date]])</f>
        <v>2025</v>
      </c>
      <c r="W1209" t="str">
        <f>TEXT(Sales_Data[[#This Row],[Order_Date]],"mmm")</f>
        <v>Apr</v>
      </c>
      <c r="X1209">
        <f>MONTH(Sales_Data[[#This Row],[Order_Date]])</f>
        <v>4</v>
      </c>
      <c r="Y1209" t="str">
        <f>"Q"&amp;ROUNDUP(MONTH(Sales_Data[[#This Row],[Order_Date]])/3,0)</f>
        <v>Q2</v>
      </c>
    </row>
    <row r="1210" spans="1:25" x14ac:dyDescent="0.3">
      <c r="A1210" t="s">
        <v>2302</v>
      </c>
      <c r="B1210" s="1">
        <v>45999</v>
      </c>
      <c r="C1210" t="s">
        <v>991</v>
      </c>
      <c r="D1210" t="s">
        <v>685</v>
      </c>
      <c r="E1210" t="s">
        <v>48</v>
      </c>
      <c r="F1210" t="s">
        <v>132</v>
      </c>
      <c r="G1210" t="s">
        <v>41</v>
      </c>
      <c r="H1210" t="s">
        <v>147</v>
      </c>
      <c r="I1210" t="s">
        <v>369</v>
      </c>
      <c r="J1210">
        <v>1</v>
      </c>
      <c r="K1210">
        <v>9135.99</v>
      </c>
      <c r="L1210">
        <v>0.05</v>
      </c>
      <c r="M1210">
        <v>7448.62</v>
      </c>
      <c r="N1210" t="s">
        <v>70</v>
      </c>
      <c r="O1210" t="s">
        <v>35</v>
      </c>
      <c r="P1210" t="s">
        <v>44</v>
      </c>
      <c r="Q1210">
        <f>Sales_Data[[#This Row],[Quantity]]*Sales_Data[[#This Row],[Unit_Price]]</f>
        <v>9135.99</v>
      </c>
      <c r="R1210">
        <f>Sales_Data[[#This Row],[Gross_Sales]]*Sales_Data[[#This Row],[Discount]]</f>
        <v>456.79950000000002</v>
      </c>
      <c r="S1210">
        <f>Sales_Data[[#This Row],[Gross_Sales]]-Sales_Data[[#This Row],[Discount_Amount]]</f>
        <v>8679.1905000000006</v>
      </c>
      <c r="T1210">
        <f>Sales_Data[[#This Row],[Net Sales]]-Sales_Data[[#This Row],[Cost]]</f>
        <v>1230.5705000000007</v>
      </c>
      <c r="U1210" s="2">
        <f>Sales_Data[[#This Row],[Profit]]/Sales_Data[[#This Row],[Net Sales]]</f>
        <v>0.14178401776064262</v>
      </c>
      <c r="V1210">
        <f>YEAR(Sales_Data[[#This Row],[Order_Date]])</f>
        <v>2025</v>
      </c>
      <c r="W1210" t="str">
        <f>TEXT(Sales_Data[[#This Row],[Order_Date]],"mmm")</f>
        <v>Dec</v>
      </c>
      <c r="X1210">
        <f>MONTH(Sales_Data[[#This Row],[Order_Date]])</f>
        <v>12</v>
      </c>
      <c r="Y1210" t="str">
        <f>"Q"&amp;ROUNDUP(MONTH(Sales_Data[[#This Row],[Order_Date]])/3,0)</f>
        <v>Q4</v>
      </c>
    </row>
    <row r="1211" spans="1:25" x14ac:dyDescent="0.3">
      <c r="A1211" t="s">
        <v>2303</v>
      </c>
      <c r="B1211" s="1">
        <v>45720</v>
      </c>
      <c r="C1211" t="s">
        <v>2291</v>
      </c>
      <c r="D1211" t="s">
        <v>450</v>
      </c>
      <c r="E1211" t="s">
        <v>48</v>
      </c>
      <c r="F1211" t="s">
        <v>132</v>
      </c>
      <c r="G1211" t="s">
        <v>41</v>
      </c>
      <c r="H1211" t="s">
        <v>147</v>
      </c>
      <c r="I1211" t="s">
        <v>369</v>
      </c>
      <c r="J1211">
        <v>2</v>
      </c>
      <c r="K1211">
        <v>9419.9599999999991</v>
      </c>
      <c r="L1211">
        <v>0.05</v>
      </c>
      <c r="M1211">
        <v>14225.79</v>
      </c>
      <c r="N1211" t="s">
        <v>70</v>
      </c>
      <c r="O1211" t="s">
        <v>35</v>
      </c>
      <c r="P1211" t="s">
        <v>44</v>
      </c>
      <c r="Q1211">
        <f>Sales_Data[[#This Row],[Quantity]]*Sales_Data[[#This Row],[Unit_Price]]</f>
        <v>18839.919999999998</v>
      </c>
      <c r="R1211">
        <f>Sales_Data[[#This Row],[Gross_Sales]]*Sales_Data[[#This Row],[Discount]]</f>
        <v>941.99599999999998</v>
      </c>
      <c r="S1211">
        <f>Sales_Data[[#This Row],[Gross_Sales]]-Sales_Data[[#This Row],[Discount_Amount]]</f>
        <v>17897.923999999999</v>
      </c>
      <c r="T1211">
        <f>Sales_Data[[#This Row],[Net Sales]]-Sales_Data[[#This Row],[Cost]]</f>
        <v>3672.1339999999982</v>
      </c>
      <c r="U1211" s="2">
        <f>Sales_Data[[#This Row],[Profit]]/Sales_Data[[#This Row],[Net Sales]]</f>
        <v>0.20517094608290876</v>
      </c>
      <c r="V1211">
        <f>YEAR(Sales_Data[[#This Row],[Order_Date]])</f>
        <v>2025</v>
      </c>
      <c r="W1211" t="str">
        <f>TEXT(Sales_Data[[#This Row],[Order_Date]],"mmm")</f>
        <v>Mar</v>
      </c>
      <c r="X1211">
        <f>MONTH(Sales_Data[[#This Row],[Order_Date]])</f>
        <v>3</v>
      </c>
      <c r="Y1211" t="str">
        <f>"Q"&amp;ROUNDUP(MONTH(Sales_Data[[#This Row],[Order_Date]])/3,0)</f>
        <v>Q1</v>
      </c>
    </row>
    <row r="1212" spans="1:25" x14ac:dyDescent="0.3">
      <c r="A1212" t="s">
        <v>2304</v>
      </c>
      <c r="B1212" s="1">
        <v>45846</v>
      </c>
      <c r="C1212" t="s">
        <v>852</v>
      </c>
      <c r="D1212" t="s">
        <v>80</v>
      </c>
      <c r="E1212" t="s">
        <v>39</v>
      </c>
      <c r="F1212" t="s">
        <v>96</v>
      </c>
      <c r="G1212" t="s">
        <v>75</v>
      </c>
      <c r="H1212" t="s">
        <v>185</v>
      </c>
      <c r="I1212" t="s">
        <v>186</v>
      </c>
      <c r="J1212">
        <v>3</v>
      </c>
      <c r="K1212">
        <v>6655.89</v>
      </c>
      <c r="L1212">
        <v>0.1</v>
      </c>
      <c r="M1212">
        <v>11830.39</v>
      </c>
      <c r="N1212" t="s">
        <v>83</v>
      </c>
      <c r="O1212" t="s">
        <v>35</v>
      </c>
      <c r="P1212" t="s">
        <v>26</v>
      </c>
      <c r="Q1212">
        <f>Sales_Data[[#This Row],[Quantity]]*Sales_Data[[#This Row],[Unit_Price]]</f>
        <v>19967.670000000002</v>
      </c>
      <c r="R1212">
        <f>Sales_Data[[#This Row],[Gross_Sales]]*Sales_Data[[#This Row],[Discount]]</f>
        <v>1996.7670000000003</v>
      </c>
      <c r="S1212">
        <f>Sales_Data[[#This Row],[Gross_Sales]]-Sales_Data[[#This Row],[Discount_Amount]]</f>
        <v>17970.903000000002</v>
      </c>
      <c r="T1212">
        <f>Sales_Data[[#This Row],[Net Sales]]-Sales_Data[[#This Row],[Cost]]</f>
        <v>6140.5130000000026</v>
      </c>
      <c r="U1212" s="2">
        <f>Sales_Data[[#This Row],[Profit]]/Sales_Data[[#This Row],[Net Sales]]</f>
        <v>0.34169195615824099</v>
      </c>
      <c r="V1212">
        <f>YEAR(Sales_Data[[#This Row],[Order_Date]])</f>
        <v>2025</v>
      </c>
      <c r="W1212" t="str">
        <f>TEXT(Sales_Data[[#This Row],[Order_Date]],"mmm")</f>
        <v>Jul</v>
      </c>
      <c r="X1212">
        <f>MONTH(Sales_Data[[#This Row],[Order_Date]])</f>
        <v>7</v>
      </c>
      <c r="Y1212" t="str">
        <f>"Q"&amp;ROUNDUP(MONTH(Sales_Data[[#This Row],[Order_Date]])/3,0)</f>
        <v>Q3</v>
      </c>
    </row>
    <row r="1213" spans="1:25" x14ac:dyDescent="0.3">
      <c r="A1213" t="s">
        <v>2305</v>
      </c>
      <c r="B1213" s="1">
        <v>46017</v>
      </c>
      <c r="C1213" t="s">
        <v>2306</v>
      </c>
      <c r="D1213" t="s">
        <v>331</v>
      </c>
      <c r="E1213" t="s">
        <v>19</v>
      </c>
      <c r="F1213" t="s">
        <v>20</v>
      </c>
      <c r="G1213" t="s">
        <v>21</v>
      </c>
      <c r="H1213" t="s">
        <v>127</v>
      </c>
      <c r="I1213" t="s">
        <v>342</v>
      </c>
      <c r="J1213">
        <v>1</v>
      </c>
      <c r="K1213">
        <v>14875.58</v>
      </c>
      <c r="L1213">
        <v>0.1</v>
      </c>
      <c r="M1213">
        <v>8906.1</v>
      </c>
      <c r="N1213" t="s">
        <v>52</v>
      </c>
      <c r="O1213" t="s">
        <v>35</v>
      </c>
      <c r="P1213" t="s">
        <v>26</v>
      </c>
      <c r="Q1213">
        <f>Sales_Data[[#This Row],[Quantity]]*Sales_Data[[#This Row],[Unit_Price]]</f>
        <v>14875.58</v>
      </c>
      <c r="R1213">
        <f>Sales_Data[[#This Row],[Gross_Sales]]*Sales_Data[[#This Row],[Discount]]</f>
        <v>1487.558</v>
      </c>
      <c r="S1213">
        <f>Sales_Data[[#This Row],[Gross_Sales]]-Sales_Data[[#This Row],[Discount_Amount]]</f>
        <v>13388.022000000001</v>
      </c>
      <c r="T1213">
        <f>Sales_Data[[#This Row],[Net Sales]]-Sales_Data[[#This Row],[Cost]]</f>
        <v>4481.9220000000005</v>
      </c>
      <c r="U1213" s="2">
        <f>Sales_Data[[#This Row],[Profit]]/Sales_Data[[#This Row],[Net Sales]]</f>
        <v>0.33477103637863759</v>
      </c>
      <c r="V1213">
        <f>YEAR(Sales_Data[[#This Row],[Order_Date]])</f>
        <v>2025</v>
      </c>
      <c r="W1213" t="str">
        <f>TEXT(Sales_Data[[#This Row],[Order_Date]],"mmm")</f>
        <v>Dec</v>
      </c>
      <c r="X1213">
        <f>MONTH(Sales_Data[[#This Row],[Order_Date]])</f>
        <v>12</v>
      </c>
      <c r="Y1213" t="str">
        <f>"Q"&amp;ROUNDUP(MONTH(Sales_Data[[#This Row],[Order_Date]])/3,0)</f>
        <v>Q4</v>
      </c>
    </row>
    <row r="1214" spans="1:25" x14ac:dyDescent="0.3">
      <c r="A1214" t="s">
        <v>2307</v>
      </c>
      <c r="B1214" s="1">
        <v>45706</v>
      </c>
      <c r="C1214" t="s">
        <v>438</v>
      </c>
      <c r="D1214" t="s">
        <v>1171</v>
      </c>
      <c r="E1214" t="s">
        <v>19</v>
      </c>
      <c r="F1214" t="s">
        <v>20</v>
      </c>
      <c r="G1214" t="s">
        <v>67</v>
      </c>
      <c r="H1214" t="s">
        <v>88</v>
      </c>
      <c r="I1214" t="s">
        <v>89</v>
      </c>
      <c r="J1214">
        <v>2</v>
      </c>
      <c r="K1214">
        <v>10256.700000000001</v>
      </c>
      <c r="L1214">
        <v>0.15</v>
      </c>
      <c r="M1214">
        <v>12055.54</v>
      </c>
      <c r="N1214" t="s">
        <v>24</v>
      </c>
      <c r="O1214" t="s">
        <v>35</v>
      </c>
      <c r="P1214" t="s">
        <v>71</v>
      </c>
      <c r="Q1214">
        <f>Sales_Data[[#This Row],[Quantity]]*Sales_Data[[#This Row],[Unit_Price]]</f>
        <v>20513.400000000001</v>
      </c>
      <c r="R1214">
        <f>Sales_Data[[#This Row],[Gross_Sales]]*Sales_Data[[#This Row],[Discount]]</f>
        <v>3077.01</v>
      </c>
      <c r="S1214">
        <f>Sales_Data[[#This Row],[Gross_Sales]]-Sales_Data[[#This Row],[Discount_Amount]]</f>
        <v>17436.39</v>
      </c>
      <c r="T1214">
        <f>Sales_Data[[#This Row],[Net Sales]]-Sales_Data[[#This Row],[Cost]]</f>
        <v>5380.8499999999985</v>
      </c>
      <c r="U1214" s="2">
        <f>Sales_Data[[#This Row],[Profit]]/Sales_Data[[#This Row],[Net Sales]]</f>
        <v>0.30859885561174066</v>
      </c>
      <c r="V1214">
        <f>YEAR(Sales_Data[[#This Row],[Order_Date]])</f>
        <v>2025</v>
      </c>
      <c r="W1214" t="str">
        <f>TEXT(Sales_Data[[#This Row],[Order_Date]],"mmm")</f>
        <v>Feb</v>
      </c>
      <c r="X1214">
        <f>MONTH(Sales_Data[[#This Row],[Order_Date]])</f>
        <v>2</v>
      </c>
      <c r="Y1214" t="str">
        <f>"Q"&amp;ROUNDUP(MONTH(Sales_Data[[#This Row],[Order_Date]])/3,0)</f>
        <v>Q1</v>
      </c>
    </row>
    <row r="1215" spans="1:25" x14ac:dyDescent="0.3">
      <c r="A1215" t="s">
        <v>2308</v>
      </c>
      <c r="B1215" s="1">
        <v>45984</v>
      </c>
      <c r="C1215" t="s">
        <v>2309</v>
      </c>
      <c r="D1215" t="s">
        <v>723</v>
      </c>
      <c r="E1215" t="s">
        <v>48</v>
      </c>
      <c r="F1215" t="s">
        <v>126</v>
      </c>
      <c r="G1215" t="s">
        <v>21</v>
      </c>
      <c r="H1215" t="s">
        <v>22</v>
      </c>
      <c r="I1215" t="s">
        <v>23</v>
      </c>
      <c r="J1215">
        <v>2</v>
      </c>
      <c r="K1215">
        <v>57060.61</v>
      </c>
      <c r="L1215">
        <v>0.1</v>
      </c>
      <c r="M1215">
        <v>64692.87</v>
      </c>
      <c r="N1215" t="s">
        <v>83</v>
      </c>
      <c r="O1215" t="s">
        <v>53</v>
      </c>
      <c r="P1215" t="s">
        <v>44</v>
      </c>
      <c r="Q1215">
        <f>Sales_Data[[#This Row],[Quantity]]*Sales_Data[[#This Row],[Unit_Price]]</f>
        <v>114121.22</v>
      </c>
      <c r="R1215">
        <f>Sales_Data[[#This Row],[Gross_Sales]]*Sales_Data[[#This Row],[Discount]]</f>
        <v>11412.122000000001</v>
      </c>
      <c r="S1215">
        <f>Sales_Data[[#This Row],[Gross_Sales]]-Sales_Data[[#This Row],[Discount_Amount]]</f>
        <v>102709.098</v>
      </c>
      <c r="T1215">
        <f>Sales_Data[[#This Row],[Net Sales]]-Sales_Data[[#This Row],[Cost]]</f>
        <v>38016.227999999996</v>
      </c>
      <c r="U1215" s="2">
        <f>Sales_Data[[#This Row],[Profit]]/Sales_Data[[#This Row],[Net Sales]]</f>
        <v>0.37013496116965217</v>
      </c>
      <c r="V1215">
        <f>YEAR(Sales_Data[[#This Row],[Order_Date]])</f>
        <v>2025</v>
      </c>
      <c r="W1215" t="str">
        <f>TEXT(Sales_Data[[#This Row],[Order_Date]],"mmm")</f>
        <v>Nov</v>
      </c>
      <c r="X1215">
        <f>MONTH(Sales_Data[[#This Row],[Order_Date]])</f>
        <v>11</v>
      </c>
      <c r="Y1215" t="str">
        <f>"Q"&amp;ROUNDUP(MONTH(Sales_Data[[#This Row],[Order_Date]])/3,0)</f>
        <v>Q4</v>
      </c>
    </row>
    <row r="1216" spans="1:25" x14ac:dyDescent="0.3">
      <c r="A1216" t="s">
        <v>2310</v>
      </c>
      <c r="B1216" s="1">
        <v>45914</v>
      </c>
      <c r="C1216" t="s">
        <v>2311</v>
      </c>
      <c r="D1216" t="s">
        <v>151</v>
      </c>
      <c r="E1216" t="s">
        <v>48</v>
      </c>
      <c r="F1216" t="s">
        <v>164</v>
      </c>
      <c r="G1216" t="s">
        <v>21</v>
      </c>
      <c r="H1216" t="s">
        <v>297</v>
      </c>
      <c r="I1216" t="s">
        <v>297</v>
      </c>
      <c r="J1216">
        <v>2</v>
      </c>
      <c r="K1216">
        <v>64324.65</v>
      </c>
      <c r="L1216">
        <v>0.05</v>
      </c>
      <c r="M1216">
        <v>87373.89</v>
      </c>
      <c r="N1216" t="s">
        <v>83</v>
      </c>
      <c r="O1216" t="s">
        <v>53</v>
      </c>
      <c r="P1216" t="s">
        <v>44</v>
      </c>
      <c r="Q1216">
        <f>Sales_Data[[#This Row],[Quantity]]*Sales_Data[[#This Row],[Unit_Price]]</f>
        <v>128649.3</v>
      </c>
      <c r="R1216">
        <f>Sales_Data[[#This Row],[Gross_Sales]]*Sales_Data[[#This Row],[Discount]]</f>
        <v>6432.4650000000001</v>
      </c>
      <c r="S1216">
        <f>Sales_Data[[#This Row],[Gross_Sales]]-Sales_Data[[#This Row],[Discount_Amount]]</f>
        <v>122216.83500000001</v>
      </c>
      <c r="T1216">
        <f>Sales_Data[[#This Row],[Net Sales]]-Sales_Data[[#This Row],[Cost]]</f>
        <v>34842.945000000007</v>
      </c>
      <c r="U1216" s="2">
        <f>Sales_Data[[#This Row],[Profit]]/Sales_Data[[#This Row],[Net Sales]]</f>
        <v>0.28509120695197193</v>
      </c>
      <c r="V1216">
        <f>YEAR(Sales_Data[[#This Row],[Order_Date]])</f>
        <v>2025</v>
      </c>
      <c r="W1216" t="str">
        <f>TEXT(Sales_Data[[#This Row],[Order_Date]],"mmm")</f>
        <v>Sep</v>
      </c>
      <c r="X1216">
        <f>MONTH(Sales_Data[[#This Row],[Order_Date]])</f>
        <v>9</v>
      </c>
      <c r="Y1216" t="str">
        <f>"Q"&amp;ROUNDUP(MONTH(Sales_Data[[#This Row],[Order_Date]])/3,0)</f>
        <v>Q3</v>
      </c>
    </row>
    <row r="1217" spans="1:25" x14ac:dyDescent="0.3">
      <c r="A1217" t="s">
        <v>2312</v>
      </c>
      <c r="B1217" s="1">
        <v>45881</v>
      </c>
      <c r="C1217" t="s">
        <v>2313</v>
      </c>
      <c r="D1217" t="s">
        <v>715</v>
      </c>
      <c r="E1217" t="s">
        <v>19</v>
      </c>
      <c r="F1217" t="s">
        <v>20</v>
      </c>
      <c r="G1217" t="s">
        <v>75</v>
      </c>
      <c r="H1217" t="s">
        <v>76</v>
      </c>
      <c r="I1217" t="s">
        <v>77</v>
      </c>
      <c r="J1217">
        <v>1</v>
      </c>
      <c r="K1217">
        <v>11264.11</v>
      </c>
      <c r="L1217">
        <v>0.1</v>
      </c>
      <c r="M1217">
        <v>7294.63</v>
      </c>
      <c r="N1217" t="s">
        <v>83</v>
      </c>
      <c r="O1217" t="s">
        <v>35</v>
      </c>
      <c r="P1217" t="s">
        <v>71</v>
      </c>
      <c r="Q1217">
        <f>Sales_Data[[#This Row],[Quantity]]*Sales_Data[[#This Row],[Unit_Price]]</f>
        <v>11264.11</v>
      </c>
      <c r="R1217">
        <f>Sales_Data[[#This Row],[Gross_Sales]]*Sales_Data[[#This Row],[Discount]]</f>
        <v>1126.4110000000001</v>
      </c>
      <c r="S1217">
        <f>Sales_Data[[#This Row],[Gross_Sales]]-Sales_Data[[#This Row],[Discount_Amount]]</f>
        <v>10137.699000000001</v>
      </c>
      <c r="T1217">
        <f>Sales_Data[[#This Row],[Net Sales]]-Sales_Data[[#This Row],[Cost]]</f>
        <v>2843.0690000000004</v>
      </c>
      <c r="U1217" s="2">
        <f>Sales_Data[[#This Row],[Profit]]/Sales_Data[[#This Row],[Net Sales]]</f>
        <v>0.28044519767256854</v>
      </c>
      <c r="V1217">
        <f>YEAR(Sales_Data[[#This Row],[Order_Date]])</f>
        <v>2025</v>
      </c>
      <c r="W1217" t="str">
        <f>TEXT(Sales_Data[[#This Row],[Order_Date]],"mmm")</f>
        <v>Aug</v>
      </c>
      <c r="X1217">
        <f>MONTH(Sales_Data[[#This Row],[Order_Date]])</f>
        <v>8</v>
      </c>
      <c r="Y1217" t="str">
        <f>"Q"&amp;ROUNDUP(MONTH(Sales_Data[[#This Row],[Order_Date]])/3,0)</f>
        <v>Q3</v>
      </c>
    </row>
    <row r="1218" spans="1:25" x14ac:dyDescent="0.3">
      <c r="A1218" t="s">
        <v>2314</v>
      </c>
      <c r="B1218" s="1">
        <v>45798</v>
      </c>
      <c r="C1218" t="s">
        <v>898</v>
      </c>
      <c r="D1218" t="s">
        <v>100</v>
      </c>
      <c r="E1218" t="s">
        <v>30</v>
      </c>
      <c r="F1218" t="s">
        <v>210</v>
      </c>
      <c r="G1218" t="s">
        <v>32</v>
      </c>
      <c r="H1218" t="s">
        <v>33</v>
      </c>
      <c r="I1218" t="s">
        <v>34</v>
      </c>
      <c r="J1218">
        <v>2</v>
      </c>
      <c r="K1218">
        <v>3161.27</v>
      </c>
      <c r="L1218">
        <v>0.05</v>
      </c>
      <c r="M1218">
        <v>4831.93</v>
      </c>
      <c r="N1218" t="s">
        <v>52</v>
      </c>
      <c r="O1218" t="s">
        <v>25</v>
      </c>
      <c r="P1218" t="s">
        <v>26</v>
      </c>
      <c r="Q1218">
        <f>Sales_Data[[#This Row],[Quantity]]*Sales_Data[[#This Row],[Unit_Price]]</f>
        <v>6322.54</v>
      </c>
      <c r="R1218">
        <f>Sales_Data[[#This Row],[Gross_Sales]]*Sales_Data[[#This Row],[Discount]]</f>
        <v>316.12700000000001</v>
      </c>
      <c r="S1218">
        <f>Sales_Data[[#This Row],[Gross_Sales]]-Sales_Data[[#This Row],[Discount_Amount]]</f>
        <v>6006.4129999999996</v>
      </c>
      <c r="T1218">
        <f>Sales_Data[[#This Row],[Net Sales]]-Sales_Data[[#This Row],[Cost]]</f>
        <v>1174.4829999999993</v>
      </c>
      <c r="U1218" s="2">
        <f>Sales_Data[[#This Row],[Profit]]/Sales_Data[[#This Row],[Net Sales]]</f>
        <v>0.19553816895374981</v>
      </c>
      <c r="V1218">
        <f>YEAR(Sales_Data[[#This Row],[Order_Date]])</f>
        <v>2025</v>
      </c>
      <c r="W1218" t="str">
        <f>TEXT(Sales_Data[[#This Row],[Order_Date]],"mmm")</f>
        <v>May</v>
      </c>
      <c r="X1218">
        <f>MONTH(Sales_Data[[#This Row],[Order_Date]])</f>
        <v>5</v>
      </c>
      <c r="Y1218" t="str">
        <f>"Q"&amp;ROUNDUP(MONTH(Sales_Data[[#This Row],[Order_Date]])/3,0)</f>
        <v>Q2</v>
      </c>
    </row>
    <row r="1219" spans="1:25" x14ac:dyDescent="0.3">
      <c r="A1219" t="s">
        <v>2315</v>
      </c>
      <c r="B1219" s="1">
        <v>45872</v>
      </c>
      <c r="C1219" t="s">
        <v>696</v>
      </c>
      <c r="D1219" t="s">
        <v>310</v>
      </c>
      <c r="E1219" t="s">
        <v>19</v>
      </c>
      <c r="F1219" t="s">
        <v>57</v>
      </c>
      <c r="G1219" t="s">
        <v>41</v>
      </c>
      <c r="H1219" t="s">
        <v>147</v>
      </c>
      <c r="I1219" t="s">
        <v>369</v>
      </c>
      <c r="J1219">
        <v>1</v>
      </c>
      <c r="K1219">
        <v>13751.59</v>
      </c>
      <c r="L1219">
        <v>0</v>
      </c>
      <c r="M1219">
        <v>9699.41</v>
      </c>
      <c r="N1219" t="s">
        <v>24</v>
      </c>
      <c r="O1219" t="s">
        <v>35</v>
      </c>
      <c r="P1219" t="s">
        <v>26</v>
      </c>
      <c r="Q1219">
        <f>Sales_Data[[#This Row],[Quantity]]*Sales_Data[[#This Row],[Unit_Price]]</f>
        <v>13751.59</v>
      </c>
      <c r="R1219">
        <f>Sales_Data[[#This Row],[Gross_Sales]]*Sales_Data[[#This Row],[Discount]]</f>
        <v>0</v>
      </c>
      <c r="S1219">
        <f>Sales_Data[[#This Row],[Gross_Sales]]-Sales_Data[[#This Row],[Discount_Amount]]</f>
        <v>13751.59</v>
      </c>
      <c r="T1219">
        <f>Sales_Data[[#This Row],[Net Sales]]-Sales_Data[[#This Row],[Cost]]</f>
        <v>4052.1800000000003</v>
      </c>
      <c r="U1219" s="2">
        <f>Sales_Data[[#This Row],[Profit]]/Sales_Data[[#This Row],[Net Sales]]</f>
        <v>0.29466992544134896</v>
      </c>
      <c r="V1219">
        <f>YEAR(Sales_Data[[#This Row],[Order_Date]])</f>
        <v>2025</v>
      </c>
      <c r="W1219" t="str">
        <f>TEXT(Sales_Data[[#This Row],[Order_Date]],"mmm")</f>
        <v>Aug</v>
      </c>
      <c r="X1219">
        <f>MONTH(Sales_Data[[#This Row],[Order_Date]])</f>
        <v>8</v>
      </c>
      <c r="Y1219" t="str">
        <f>"Q"&amp;ROUNDUP(MONTH(Sales_Data[[#This Row],[Order_Date]])/3,0)</f>
        <v>Q3</v>
      </c>
    </row>
    <row r="1220" spans="1:25" x14ac:dyDescent="0.3">
      <c r="A1220" t="s">
        <v>2316</v>
      </c>
      <c r="B1220" s="1">
        <v>45868</v>
      </c>
      <c r="C1220" t="s">
        <v>2317</v>
      </c>
      <c r="D1220" t="s">
        <v>685</v>
      </c>
      <c r="E1220" t="s">
        <v>19</v>
      </c>
      <c r="F1220" t="s">
        <v>81</v>
      </c>
      <c r="G1220" t="s">
        <v>41</v>
      </c>
      <c r="H1220" t="s">
        <v>171</v>
      </c>
      <c r="I1220" t="s">
        <v>172</v>
      </c>
      <c r="J1220">
        <v>1</v>
      </c>
      <c r="K1220">
        <v>4716</v>
      </c>
      <c r="L1220">
        <v>0.1</v>
      </c>
      <c r="M1220">
        <v>3576.75</v>
      </c>
      <c r="N1220" t="s">
        <v>24</v>
      </c>
      <c r="O1220" t="s">
        <v>35</v>
      </c>
      <c r="P1220" t="s">
        <v>71</v>
      </c>
      <c r="Q1220">
        <f>Sales_Data[[#This Row],[Quantity]]*Sales_Data[[#This Row],[Unit_Price]]</f>
        <v>4716</v>
      </c>
      <c r="R1220">
        <f>Sales_Data[[#This Row],[Gross_Sales]]*Sales_Data[[#This Row],[Discount]]</f>
        <v>471.6</v>
      </c>
      <c r="S1220">
        <f>Sales_Data[[#This Row],[Gross_Sales]]-Sales_Data[[#This Row],[Discount_Amount]]</f>
        <v>4244.3999999999996</v>
      </c>
      <c r="T1220">
        <f>Sales_Data[[#This Row],[Net Sales]]-Sales_Data[[#This Row],[Cost]]</f>
        <v>667.64999999999964</v>
      </c>
      <c r="U1220" s="2">
        <f>Sales_Data[[#This Row],[Profit]]/Sales_Data[[#This Row],[Net Sales]]</f>
        <v>0.15730138535482038</v>
      </c>
      <c r="V1220">
        <f>YEAR(Sales_Data[[#This Row],[Order_Date]])</f>
        <v>2025</v>
      </c>
      <c r="W1220" t="str">
        <f>TEXT(Sales_Data[[#This Row],[Order_Date]],"mmm")</f>
        <v>Jul</v>
      </c>
      <c r="X1220">
        <f>MONTH(Sales_Data[[#This Row],[Order_Date]])</f>
        <v>7</v>
      </c>
      <c r="Y1220" t="str">
        <f>"Q"&amp;ROUNDUP(MONTH(Sales_Data[[#This Row],[Order_Date]])/3,0)</f>
        <v>Q3</v>
      </c>
    </row>
    <row r="1221" spans="1:25" x14ac:dyDescent="0.3">
      <c r="A1221" t="s">
        <v>2318</v>
      </c>
      <c r="B1221" s="1">
        <v>45975</v>
      </c>
      <c r="C1221" t="s">
        <v>2319</v>
      </c>
      <c r="D1221" t="s">
        <v>596</v>
      </c>
      <c r="E1221" t="s">
        <v>48</v>
      </c>
      <c r="F1221" t="s">
        <v>164</v>
      </c>
      <c r="G1221" t="s">
        <v>41</v>
      </c>
      <c r="H1221" t="s">
        <v>171</v>
      </c>
      <c r="I1221" t="s">
        <v>191</v>
      </c>
      <c r="J1221">
        <v>2</v>
      </c>
      <c r="K1221">
        <v>12112.43</v>
      </c>
      <c r="L1221">
        <v>0</v>
      </c>
      <c r="M1221">
        <v>17439.27</v>
      </c>
      <c r="N1221" t="s">
        <v>52</v>
      </c>
      <c r="O1221" t="s">
        <v>35</v>
      </c>
      <c r="P1221" t="s">
        <v>44</v>
      </c>
      <c r="Q1221">
        <f>Sales_Data[[#This Row],[Quantity]]*Sales_Data[[#This Row],[Unit_Price]]</f>
        <v>24224.86</v>
      </c>
      <c r="R1221">
        <f>Sales_Data[[#This Row],[Gross_Sales]]*Sales_Data[[#This Row],[Discount]]</f>
        <v>0</v>
      </c>
      <c r="S1221">
        <f>Sales_Data[[#This Row],[Gross_Sales]]-Sales_Data[[#This Row],[Discount_Amount]]</f>
        <v>24224.86</v>
      </c>
      <c r="T1221">
        <f>Sales_Data[[#This Row],[Net Sales]]-Sales_Data[[#This Row],[Cost]]</f>
        <v>6785.59</v>
      </c>
      <c r="U1221" s="2">
        <f>Sales_Data[[#This Row],[Profit]]/Sales_Data[[#This Row],[Net Sales]]</f>
        <v>0.28010853313496964</v>
      </c>
      <c r="V1221">
        <f>YEAR(Sales_Data[[#This Row],[Order_Date]])</f>
        <v>2025</v>
      </c>
      <c r="W1221" t="str">
        <f>TEXT(Sales_Data[[#This Row],[Order_Date]],"mmm")</f>
        <v>Nov</v>
      </c>
      <c r="X1221">
        <f>MONTH(Sales_Data[[#This Row],[Order_Date]])</f>
        <v>11</v>
      </c>
      <c r="Y1221" t="str">
        <f>"Q"&amp;ROUNDUP(MONTH(Sales_Data[[#This Row],[Order_Date]])/3,0)</f>
        <v>Q4</v>
      </c>
    </row>
    <row r="1222" spans="1:25" x14ac:dyDescent="0.3">
      <c r="A1222" t="s">
        <v>2320</v>
      </c>
      <c r="B1222" s="1">
        <v>45689</v>
      </c>
      <c r="C1222" t="s">
        <v>2321</v>
      </c>
      <c r="D1222" t="s">
        <v>857</v>
      </c>
      <c r="E1222" t="s">
        <v>19</v>
      </c>
      <c r="F1222" t="s">
        <v>81</v>
      </c>
      <c r="G1222" t="s">
        <v>32</v>
      </c>
      <c r="H1222" t="s">
        <v>50</v>
      </c>
      <c r="I1222" t="s">
        <v>58</v>
      </c>
      <c r="J1222">
        <v>1</v>
      </c>
      <c r="K1222">
        <v>13840.75</v>
      </c>
      <c r="L1222">
        <v>0</v>
      </c>
      <c r="M1222">
        <v>12177.62</v>
      </c>
      <c r="N1222" t="s">
        <v>70</v>
      </c>
      <c r="O1222" t="s">
        <v>35</v>
      </c>
      <c r="P1222" t="s">
        <v>44</v>
      </c>
      <c r="Q1222">
        <f>Sales_Data[[#This Row],[Quantity]]*Sales_Data[[#This Row],[Unit_Price]]</f>
        <v>13840.75</v>
      </c>
      <c r="R1222">
        <f>Sales_Data[[#This Row],[Gross_Sales]]*Sales_Data[[#This Row],[Discount]]</f>
        <v>0</v>
      </c>
      <c r="S1222">
        <f>Sales_Data[[#This Row],[Gross_Sales]]-Sales_Data[[#This Row],[Discount_Amount]]</f>
        <v>13840.75</v>
      </c>
      <c r="T1222">
        <f>Sales_Data[[#This Row],[Net Sales]]-Sales_Data[[#This Row],[Cost]]</f>
        <v>1663.1299999999992</v>
      </c>
      <c r="U1222" s="2">
        <f>Sales_Data[[#This Row],[Profit]]/Sales_Data[[#This Row],[Net Sales]]</f>
        <v>0.12016184094070041</v>
      </c>
      <c r="V1222">
        <f>YEAR(Sales_Data[[#This Row],[Order_Date]])</f>
        <v>2025</v>
      </c>
      <c r="W1222" t="str">
        <f>TEXT(Sales_Data[[#This Row],[Order_Date]],"mmm")</f>
        <v>Feb</v>
      </c>
      <c r="X1222">
        <f>MONTH(Sales_Data[[#This Row],[Order_Date]])</f>
        <v>2</v>
      </c>
      <c r="Y1222" t="str">
        <f>"Q"&amp;ROUNDUP(MONTH(Sales_Data[[#This Row],[Order_Date]])/3,0)</f>
        <v>Q1</v>
      </c>
    </row>
    <row r="1223" spans="1:25" x14ac:dyDescent="0.3">
      <c r="A1223" t="s">
        <v>2322</v>
      </c>
      <c r="B1223" s="1">
        <v>45815</v>
      </c>
      <c r="C1223" t="s">
        <v>1853</v>
      </c>
      <c r="D1223" t="s">
        <v>112</v>
      </c>
      <c r="E1223" t="s">
        <v>48</v>
      </c>
      <c r="F1223" t="s">
        <v>49</v>
      </c>
      <c r="G1223" t="s">
        <v>41</v>
      </c>
      <c r="H1223" t="s">
        <v>102</v>
      </c>
      <c r="I1223" t="s">
        <v>388</v>
      </c>
      <c r="J1223">
        <v>2</v>
      </c>
      <c r="K1223">
        <v>23401.45</v>
      </c>
      <c r="L1223">
        <v>0.1</v>
      </c>
      <c r="M1223">
        <v>31319</v>
      </c>
      <c r="N1223" t="s">
        <v>52</v>
      </c>
      <c r="O1223" t="s">
        <v>35</v>
      </c>
      <c r="P1223" t="s">
        <v>44</v>
      </c>
      <c r="Q1223">
        <f>Sales_Data[[#This Row],[Quantity]]*Sales_Data[[#This Row],[Unit_Price]]</f>
        <v>46802.9</v>
      </c>
      <c r="R1223">
        <f>Sales_Data[[#This Row],[Gross_Sales]]*Sales_Data[[#This Row],[Discount]]</f>
        <v>4680.29</v>
      </c>
      <c r="S1223">
        <f>Sales_Data[[#This Row],[Gross_Sales]]-Sales_Data[[#This Row],[Discount_Amount]]</f>
        <v>42122.61</v>
      </c>
      <c r="T1223">
        <f>Sales_Data[[#This Row],[Net Sales]]-Sales_Data[[#This Row],[Cost]]</f>
        <v>10803.61</v>
      </c>
      <c r="U1223" s="2">
        <f>Sales_Data[[#This Row],[Profit]]/Sales_Data[[#This Row],[Net Sales]]</f>
        <v>0.25648007091678321</v>
      </c>
      <c r="V1223">
        <f>YEAR(Sales_Data[[#This Row],[Order_Date]])</f>
        <v>2025</v>
      </c>
      <c r="W1223" t="str">
        <f>TEXT(Sales_Data[[#This Row],[Order_Date]],"mmm")</f>
        <v>Jun</v>
      </c>
      <c r="X1223">
        <f>MONTH(Sales_Data[[#This Row],[Order_Date]])</f>
        <v>6</v>
      </c>
      <c r="Y1223" t="str">
        <f>"Q"&amp;ROUNDUP(MONTH(Sales_Data[[#This Row],[Order_Date]])/3,0)</f>
        <v>Q2</v>
      </c>
    </row>
    <row r="1224" spans="1:25" x14ac:dyDescent="0.3">
      <c r="A1224" t="s">
        <v>2323</v>
      </c>
      <c r="B1224" s="1">
        <v>45942</v>
      </c>
      <c r="C1224" t="s">
        <v>2324</v>
      </c>
      <c r="D1224" t="s">
        <v>580</v>
      </c>
      <c r="E1224" t="s">
        <v>19</v>
      </c>
      <c r="F1224" t="s">
        <v>66</v>
      </c>
      <c r="G1224" t="s">
        <v>75</v>
      </c>
      <c r="H1224" t="s">
        <v>185</v>
      </c>
      <c r="I1224" t="s">
        <v>186</v>
      </c>
      <c r="J1224">
        <v>2</v>
      </c>
      <c r="K1224">
        <v>3036.72</v>
      </c>
      <c r="L1224">
        <v>0.1</v>
      </c>
      <c r="M1224">
        <v>4650.1499999999996</v>
      </c>
      <c r="N1224" t="s">
        <v>52</v>
      </c>
      <c r="O1224" t="s">
        <v>35</v>
      </c>
      <c r="P1224" t="s">
        <v>44</v>
      </c>
      <c r="Q1224">
        <f>Sales_Data[[#This Row],[Quantity]]*Sales_Data[[#This Row],[Unit_Price]]</f>
        <v>6073.44</v>
      </c>
      <c r="R1224">
        <f>Sales_Data[[#This Row],[Gross_Sales]]*Sales_Data[[#This Row],[Discount]]</f>
        <v>607.34399999999994</v>
      </c>
      <c r="S1224">
        <f>Sales_Data[[#This Row],[Gross_Sales]]-Sales_Data[[#This Row],[Discount_Amount]]</f>
        <v>5466.0959999999995</v>
      </c>
      <c r="T1224">
        <f>Sales_Data[[#This Row],[Net Sales]]-Sales_Data[[#This Row],[Cost]]</f>
        <v>815.94599999999991</v>
      </c>
      <c r="U1224" s="2">
        <f>Sales_Data[[#This Row],[Profit]]/Sales_Data[[#This Row],[Net Sales]]</f>
        <v>0.14927399738314145</v>
      </c>
      <c r="V1224">
        <f>YEAR(Sales_Data[[#This Row],[Order_Date]])</f>
        <v>2025</v>
      </c>
      <c r="W1224" t="str">
        <f>TEXT(Sales_Data[[#This Row],[Order_Date]],"mmm")</f>
        <v>Oct</v>
      </c>
      <c r="X1224">
        <f>MONTH(Sales_Data[[#This Row],[Order_Date]])</f>
        <v>10</v>
      </c>
      <c r="Y1224" t="str">
        <f>"Q"&amp;ROUNDUP(MONTH(Sales_Data[[#This Row],[Order_Date]])/3,0)</f>
        <v>Q4</v>
      </c>
    </row>
    <row r="1225" spans="1:25" x14ac:dyDescent="0.3">
      <c r="A1225" t="s">
        <v>2325</v>
      </c>
      <c r="B1225" s="1">
        <v>45962</v>
      </c>
      <c r="C1225" t="s">
        <v>2326</v>
      </c>
      <c r="D1225" t="s">
        <v>95</v>
      </c>
      <c r="E1225" t="s">
        <v>39</v>
      </c>
      <c r="F1225" t="s">
        <v>405</v>
      </c>
      <c r="G1225" t="s">
        <v>67</v>
      </c>
      <c r="H1225" t="s">
        <v>121</v>
      </c>
      <c r="I1225" t="s">
        <v>122</v>
      </c>
      <c r="J1225">
        <v>3</v>
      </c>
      <c r="K1225">
        <v>2478.19</v>
      </c>
      <c r="L1225">
        <v>0.1</v>
      </c>
      <c r="M1225">
        <v>4532.72</v>
      </c>
      <c r="N1225" t="s">
        <v>83</v>
      </c>
      <c r="O1225" t="s">
        <v>25</v>
      </c>
      <c r="P1225" t="s">
        <v>71</v>
      </c>
      <c r="Q1225">
        <f>Sales_Data[[#This Row],[Quantity]]*Sales_Data[[#This Row],[Unit_Price]]</f>
        <v>7434.57</v>
      </c>
      <c r="R1225">
        <f>Sales_Data[[#This Row],[Gross_Sales]]*Sales_Data[[#This Row],[Discount]]</f>
        <v>743.45699999999999</v>
      </c>
      <c r="S1225">
        <f>Sales_Data[[#This Row],[Gross_Sales]]-Sales_Data[[#This Row],[Discount_Amount]]</f>
        <v>6691.1129999999994</v>
      </c>
      <c r="T1225">
        <f>Sales_Data[[#This Row],[Net Sales]]-Sales_Data[[#This Row],[Cost]]</f>
        <v>2158.3929999999991</v>
      </c>
      <c r="U1225" s="2">
        <f>Sales_Data[[#This Row],[Profit]]/Sales_Data[[#This Row],[Net Sales]]</f>
        <v>0.32257607964474661</v>
      </c>
      <c r="V1225">
        <f>YEAR(Sales_Data[[#This Row],[Order_Date]])</f>
        <v>2025</v>
      </c>
      <c r="W1225" t="str">
        <f>TEXT(Sales_Data[[#This Row],[Order_Date]],"mmm")</f>
        <v>Nov</v>
      </c>
      <c r="X1225">
        <f>MONTH(Sales_Data[[#This Row],[Order_Date]])</f>
        <v>11</v>
      </c>
      <c r="Y1225" t="str">
        <f>"Q"&amp;ROUNDUP(MONTH(Sales_Data[[#This Row],[Order_Date]])/3,0)</f>
        <v>Q4</v>
      </c>
    </row>
    <row r="1226" spans="1:25" x14ac:dyDescent="0.3">
      <c r="A1226" t="s">
        <v>2327</v>
      </c>
      <c r="B1226" s="1">
        <v>45943</v>
      </c>
      <c r="C1226" t="s">
        <v>531</v>
      </c>
      <c r="D1226" t="s">
        <v>522</v>
      </c>
      <c r="E1226" t="s">
        <v>48</v>
      </c>
      <c r="F1226" t="s">
        <v>152</v>
      </c>
      <c r="G1226" t="s">
        <v>21</v>
      </c>
      <c r="H1226" t="s">
        <v>297</v>
      </c>
      <c r="I1226" t="s">
        <v>297</v>
      </c>
      <c r="J1226">
        <v>1</v>
      </c>
      <c r="K1226">
        <v>24273.439999999999</v>
      </c>
      <c r="L1226">
        <v>0.05</v>
      </c>
      <c r="M1226">
        <v>14317.99</v>
      </c>
      <c r="N1226" t="s">
        <v>70</v>
      </c>
      <c r="O1226" t="s">
        <v>35</v>
      </c>
      <c r="P1226" t="s">
        <v>44</v>
      </c>
      <c r="Q1226">
        <f>Sales_Data[[#This Row],[Quantity]]*Sales_Data[[#This Row],[Unit_Price]]</f>
        <v>24273.439999999999</v>
      </c>
      <c r="R1226">
        <f>Sales_Data[[#This Row],[Gross_Sales]]*Sales_Data[[#This Row],[Discount]]</f>
        <v>1213.672</v>
      </c>
      <c r="S1226">
        <f>Sales_Data[[#This Row],[Gross_Sales]]-Sales_Data[[#This Row],[Discount_Amount]]</f>
        <v>23059.768</v>
      </c>
      <c r="T1226">
        <f>Sales_Data[[#This Row],[Net Sales]]-Sales_Data[[#This Row],[Cost]]</f>
        <v>8741.7780000000002</v>
      </c>
      <c r="U1226" s="2">
        <f>Sales_Data[[#This Row],[Profit]]/Sales_Data[[#This Row],[Net Sales]]</f>
        <v>0.37909219208103051</v>
      </c>
      <c r="V1226">
        <f>YEAR(Sales_Data[[#This Row],[Order_Date]])</f>
        <v>2025</v>
      </c>
      <c r="W1226" t="str">
        <f>TEXT(Sales_Data[[#This Row],[Order_Date]],"mmm")</f>
        <v>Oct</v>
      </c>
      <c r="X1226">
        <f>MONTH(Sales_Data[[#This Row],[Order_Date]])</f>
        <v>10</v>
      </c>
      <c r="Y1226" t="str">
        <f>"Q"&amp;ROUNDUP(MONTH(Sales_Data[[#This Row],[Order_Date]])/3,0)</f>
        <v>Q4</v>
      </c>
    </row>
    <row r="1227" spans="1:25" x14ac:dyDescent="0.3">
      <c r="A1227" t="s">
        <v>2328</v>
      </c>
      <c r="B1227" s="1">
        <v>45801</v>
      </c>
      <c r="C1227" t="s">
        <v>2329</v>
      </c>
      <c r="D1227" t="s">
        <v>47</v>
      </c>
      <c r="E1227" t="s">
        <v>48</v>
      </c>
      <c r="F1227" t="s">
        <v>164</v>
      </c>
      <c r="G1227" t="s">
        <v>67</v>
      </c>
      <c r="H1227" t="s">
        <v>88</v>
      </c>
      <c r="I1227" t="s">
        <v>157</v>
      </c>
      <c r="J1227">
        <v>5</v>
      </c>
      <c r="K1227">
        <v>62791.96</v>
      </c>
      <c r="L1227">
        <v>0.15</v>
      </c>
      <c r="M1227">
        <v>201058.28</v>
      </c>
      <c r="N1227" t="s">
        <v>52</v>
      </c>
      <c r="O1227" t="s">
        <v>35</v>
      </c>
      <c r="P1227" t="s">
        <v>26</v>
      </c>
      <c r="Q1227">
        <f>Sales_Data[[#This Row],[Quantity]]*Sales_Data[[#This Row],[Unit_Price]]</f>
        <v>313959.8</v>
      </c>
      <c r="R1227">
        <f>Sales_Data[[#This Row],[Gross_Sales]]*Sales_Data[[#This Row],[Discount]]</f>
        <v>47093.969999999994</v>
      </c>
      <c r="S1227">
        <f>Sales_Data[[#This Row],[Gross_Sales]]-Sales_Data[[#This Row],[Discount_Amount]]</f>
        <v>266865.83</v>
      </c>
      <c r="T1227">
        <f>Sales_Data[[#This Row],[Net Sales]]-Sales_Data[[#This Row],[Cost]]</f>
        <v>65807.550000000017</v>
      </c>
      <c r="U1227" s="2">
        <f>Sales_Data[[#This Row],[Profit]]/Sales_Data[[#This Row],[Net Sales]]</f>
        <v>0.24659414058367837</v>
      </c>
      <c r="V1227">
        <f>YEAR(Sales_Data[[#This Row],[Order_Date]])</f>
        <v>2025</v>
      </c>
      <c r="W1227" t="str">
        <f>TEXT(Sales_Data[[#This Row],[Order_Date]],"mmm")</f>
        <v>May</v>
      </c>
      <c r="X1227">
        <f>MONTH(Sales_Data[[#This Row],[Order_Date]])</f>
        <v>5</v>
      </c>
      <c r="Y1227" t="str">
        <f>"Q"&amp;ROUNDUP(MONTH(Sales_Data[[#This Row],[Order_Date]])/3,0)</f>
        <v>Q2</v>
      </c>
    </row>
    <row r="1228" spans="1:25" x14ac:dyDescent="0.3">
      <c r="A1228" t="s">
        <v>2330</v>
      </c>
      <c r="B1228" s="1">
        <v>45676</v>
      </c>
      <c r="C1228" t="s">
        <v>1281</v>
      </c>
      <c r="D1228" t="s">
        <v>347</v>
      </c>
      <c r="E1228" t="s">
        <v>48</v>
      </c>
      <c r="F1228" t="s">
        <v>164</v>
      </c>
      <c r="G1228" t="s">
        <v>32</v>
      </c>
      <c r="H1228" t="s">
        <v>33</v>
      </c>
      <c r="I1228" t="s">
        <v>161</v>
      </c>
      <c r="J1228">
        <v>2</v>
      </c>
      <c r="K1228">
        <v>45820.44</v>
      </c>
      <c r="L1228">
        <v>0.1</v>
      </c>
      <c r="M1228">
        <v>62177.32</v>
      </c>
      <c r="N1228" t="s">
        <v>70</v>
      </c>
      <c r="O1228" t="s">
        <v>35</v>
      </c>
      <c r="P1228" t="s">
        <v>44</v>
      </c>
      <c r="Q1228">
        <f>Sales_Data[[#This Row],[Quantity]]*Sales_Data[[#This Row],[Unit_Price]]</f>
        <v>91640.88</v>
      </c>
      <c r="R1228">
        <f>Sales_Data[[#This Row],[Gross_Sales]]*Sales_Data[[#This Row],[Discount]]</f>
        <v>9164.0880000000016</v>
      </c>
      <c r="S1228">
        <f>Sales_Data[[#This Row],[Gross_Sales]]-Sales_Data[[#This Row],[Discount_Amount]]</f>
        <v>82476.792000000001</v>
      </c>
      <c r="T1228">
        <f>Sales_Data[[#This Row],[Net Sales]]-Sales_Data[[#This Row],[Cost]]</f>
        <v>20299.472000000002</v>
      </c>
      <c r="U1228" s="2">
        <f>Sales_Data[[#This Row],[Profit]]/Sales_Data[[#This Row],[Net Sales]]</f>
        <v>0.24612344282255791</v>
      </c>
      <c r="V1228">
        <f>YEAR(Sales_Data[[#This Row],[Order_Date]])</f>
        <v>2025</v>
      </c>
      <c r="W1228" t="str">
        <f>TEXT(Sales_Data[[#This Row],[Order_Date]],"mmm")</f>
        <v>Jan</v>
      </c>
      <c r="X1228">
        <f>MONTH(Sales_Data[[#This Row],[Order_Date]])</f>
        <v>1</v>
      </c>
      <c r="Y1228" t="str">
        <f>"Q"&amp;ROUNDUP(MONTH(Sales_Data[[#This Row],[Order_Date]])/3,0)</f>
        <v>Q1</v>
      </c>
    </row>
    <row r="1229" spans="1:25" x14ac:dyDescent="0.3">
      <c r="A1229" t="s">
        <v>2331</v>
      </c>
      <c r="B1229" s="1">
        <v>45675</v>
      </c>
      <c r="C1229" t="s">
        <v>2332</v>
      </c>
      <c r="D1229" t="s">
        <v>290</v>
      </c>
      <c r="E1229" t="s">
        <v>39</v>
      </c>
      <c r="F1229" t="s">
        <v>40</v>
      </c>
      <c r="G1229" t="s">
        <v>75</v>
      </c>
      <c r="H1229" t="s">
        <v>76</v>
      </c>
      <c r="I1229" t="s">
        <v>108</v>
      </c>
      <c r="J1229">
        <v>1</v>
      </c>
      <c r="K1229">
        <v>3903.65</v>
      </c>
      <c r="L1229">
        <v>0.15</v>
      </c>
      <c r="M1229">
        <v>2881.1</v>
      </c>
      <c r="N1229" t="s">
        <v>109</v>
      </c>
      <c r="O1229" t="s">
        <v>35</v>
      </c>
      <c r="P1229" t="s">
        <v>71</v>
      </c>
      <c r="Q1229">
        <f>Sales_Data[[#This Row],[Quantity]]*Sales_Data[[#This Row],[Unit_Price]]</f>
        <v>3903.65</v>
      </c>
      <c r="R1229">
        <f>Sales_Data[[#This Row],[Gross_Sales]]*Sales_Data[[#This Row],[Discount]]</f>
        <v>585.54750000000001</v>
      </c>
      <c r="S1229">
        <f>Sales_Data[[#This Row],[Gross_Sales]]-Sales_Data[[#This Row],[Discount_Amount]]</f>
        <v>3318.1025</v>
      </c>
      <c r="T1229">
        <f>Sales_Data[[#This Row],[Net Sales]]-Sales_Data[[#This Row],[Cost]]</f>
        <v>437.00250000000005</v>
      </c>
      <c r="U1229" s="2">
        <f>Sales_Data[[#This Row],[Profit]]/Sales_Data[[#This Row],[Net Sales]]</f>
        <v>0.131702531793397</v>
      </c>
      <c r="V1229">
        <f>YEAR(Sales_Data[[#This Row],[Order_Date]])</f>
        <v>2025</v>
      </c>
      <c r="W1229" t="str">
        <f>TEXT(Sales_Data[[#This Row],[Order_Date]],"mmm")</f>
        <v>Jan</v>
      </c>
      <c r="X1229">
        <f>MONTH(Sales_Data[[#This Row],[Order_Date]])</f>
        <v>1</v>
      </c>
      <c r="Y1229" t="str">
        <f>"Q"&amp;ROUNDUP(MONTH(Sales_Data[[#This Row],[Order_Date]])/3,0)</f>
        <v>Q1</v>
      </c>
    </row>
    <row r="1230" spans="1:25" x14ac:dyDescent="0.3">
      <c r="A1230" t="s">
        <v>2333</v>
      </c>
      <c r="B1230" s="1">
        <v>45914</v>
      </c>
      <c r="C1230" t="s">
        <v>1096</v>
      </c>
      <c r="D1230" t="s">
        <v>366</v>
      </c>
      <c r="E1230" t="s">
        <v>119</v>
      </c>
      <c r="F1230" t="s">
        <v>120</v>
      </c>
      <c r="G1230" t="s">
        <v>21</v>
      </c>
      <c r="H1230" t="s">
        <v>127</v>
      </c>
      <c r="I1230" t="s">
        <v>314</v>
      </c>
      <c r="J1230">
        <v>1</v>
      </c>
      <c r="K1230">
        <v>8735.42</v>
      </c>
      <c r="L1230">
        <v>0.1</v>
      </c>
      <c r="M1230">
        <v>5273.55</v>
      </c>
      <c r="N1230" t="s">
        <v>52</v>
      </c>
      <c r="O1230" t="s">
        <v>35</v>
      </c>
      <c r="P1230" t="s">
        <v>71</v>
      </c>
      <c r="Q1230">
        <f>Sales_Data[[#This Row],[Quantity]]*Sales_Data[[#This Row],[Unit_Price]]</f>
        <v>8735.42</v>
      </c>
      <c r="R1230">
        <f>Sales_Data[[#This Row],[Gross_Sales]]*Sales_Data[[#This Row],[Discount]]</f>
        <v>873.54200000000003</v>
      </c>
      <c r="S1230">
        <f>Sales_Data[[#This Row],[Gross_Sales]]-Sales_Data[[#This Row],[Discount_Amount]]</f>
        <v>7861.8779999999997</v>
      </c>
      <c r="T1230">
        <f>Sales_Data[[#This Row],[Net Sales]]-Sales_Data[[#This Row],[Cost]]</f>
        <v>2588.3279999999995</v>
      </c>
      <c r="U1230" s="2">
        <f>Sales_Data[[#This Row],[Profit]]/Sales_Data[[#This Row],[Net Sales]]</f>
        <v>0.32922515460046564</v>
      </c>
      <c r="V1230">
        <f>YEAR(Sales_Data[[#This Row],[Order_Date]])</f>
        <v>2025</v>
      </c>
      <c r="W1230" t="str">
        <f>TEXT(Sales_Data[[#This Row],[Order_Date]],"mmm")</f>
        <v>Sep</v>
      </c>
      <c r="X1230">
        <f>MONTH(Sales_Data[[#This Row],[Order_Date]])</f>
        <v>9</v>
      </c>
      <c r="Y1230" t="str">
        <f>"Q"&amp;ROUNDUP(MONTH(Sales_Data[[#This Row],[Order_Date]])/3,0)</f>
        <v>Q3</v>
      </c>
    </row>
    <row r="1231" spans="1:25" x14ac:dyDescent="0.3">
      <c r="A1231" t="s">
        <v>2334</v>
      </c>
      <c r="B1231" s="1">
        <v>45735</v>
      </c>
      <c r="C1231" t="s">
        <v>2335</v>
      </c>
      <c r="D1231" t="s">
        <v>615</v>
      </c>
      <c r="E1231" t="s">
        <v>48</v>
      </c>
      <c r="F1231" t="s">
        <v>49</v>
      </c>
      <c r="G1231" t="s">
        <v>75</v>
      </c>
      <c r="H1231" t="s">
        <v>185</v>
      </c>
      <c r="I1231" t="s">
        <v>261</v>
      </c>
      <c r="J1231">
        <v>2</v>
      </c>
      <c r="K1231">
        <v>58849.37</v>
      </c>
      <c r="L1231">
        <v>0.1</v>
      </c>
      <c r="M1231">
        <v>71105.649999999994</v>
      </c>
      <c r="N1231" t="s">
        <v>52</v>
      </c>
      <c r="O1231" t="s">
        <v>35</v>
      </c>
      <c r="P1231" t="s">
        <v>71</v>
      </c>
      <c r="Q1231">
        <f>Sales_Data[[#This Row],[Quantity]]*Sales_Data[[#This Row],[Unit_Price]]</f>
        <v>117698.74</v>
      </c>
      <c r="R1231">
        <f>Sales_Data[[#This Row],[Gross_Sales]]*Sales_Data[[#This Row],[Discount]]</f>
        <v>11769.874000000002</v>
      </c>
      <c r="S1231">
        <f>Sales_Data[[#This Row],[Gross_Sales]]-Sales_Data[[#This Row],[Discount_Amount]]</f>
        <v>105928.86600000001</v>
      </c>
      <c r="T1231">
        <f>Sales_Data[[#This Row],[Net Sales]]-Sales_Data[[#This Row],[Cost]]</f>
        <v>34823.216000000015</v>
      </c>
      <c r="U1231" s="2">
        <f>Sales_Data[[#This Row],[Profit]]/Sales_Data[[#This Row],[Net Sales]]</f>
        <v>0.32874151602831292</v>
      </c>
      <c r="V1231">
        <f>YEAR(Sales_Data[[#This Row],[Order_Date]])</f>
        <v>2025</v>
      </c>
      <c r="W1231" t="str">
        <f>TEXT(Sales_Data[[#This Row],[Order_Date]],"mmm")</f>
        <v>Mar</v>
      </c>
      <c r="X1231">
        <f>MONTH(Sales_Data[[#This Row],[Order_Date]])</f>
        <v>3</v>
      </c>
      <c r="Y1231" t="str">
        <f>"Q"&amp;ROUNDUP(MONTH(Sales_Data[[#This Row],[Order_Date]])/3,0)</f>
        <v>Q1</v>
      </c>
    </row>
    <row r="1232" spans="1:25" x14ac:dyDescent="0.3">
      <c r="A1232" t="s">
        <v>2336</v>
      </c>
      <c r="B1232" s="1">
        <v>45832</v>
      </c>
      <c r="C1232" t="s">
        <v>2337</v>
      </c>
      <c r="D1232" t="s">
        <v>580</v>
      </c>
      <c r="E1232" t="s">
        <v>119</v>
      </c>
      <c r="F1232" t="s">
        <v>184</v>
      </c>
      <c r="G1232" t="s">
        <v>67</v>
      </c>
      <c r="H1232" t="s">
        <v>121</v>
      </c>
      <c r="I1232" t="s">
        <v>142</v>
      </c>
      <c r="J1232">
        <v>3</v>
      </c>
      <c r="K1232">
        <v>4852.01</v>
      </c>
      <c r="L1232">
        <v>0</v>
      </c>
      <c r="M1232">
        <v>10612.18</v>
      </c>
      <c r="N1232" t="s">
        <v>70</v>
      </c>
      <c r="O1232" t="s">
        <v>35</v>
      </c>
      <c r="P1232" t="s">
        <v>44</v>
      </c>
      <c r="Q1232">
        <f>Sales_Data[[#This Row],[Quantity]]*Sales_Data[[#This Row],[Unit_Price]]</f>
        <v>14556.03</v>
      </c>
      <c r="R1232">
        <f>Sales_Data[[#This Row],[Gross_Sales]]*Sales_Data[[#This Row],[Discount]]</f>
        <v>0</v>
      </c>
      <c r="S1232">
        <f>Sales_Data[[#This Row],[Gross_Sales]]-Sales_Data[[#This Row],[Discount_Amount]]</f>
        <v>14556.03</v>
      </c>
      <c r="T1232">
        <f>Sales_Data[[#This Row],[Net Sales]]-Sales_Data[[#This Row],[Cost]]</f>
        <v>3943.8500000000004</v>
      </c>
      <c r="U1232" s="2">
        <f>Sales_Data[[#This Row],[Profit]]/Sales_Data[[#This Row],[Net Sales]]</f>
        <v>0.27094269522665176</v>
      </c>
      <c r="V1232">
        <f>YEAR(Sales_Data[[#This Row],[Order_Date]])</f>
        <v>2025</v>
      </c>
      <c r="W1232" t="str">
        <f>TEXT(Sales_Data[[#This Row],[Order_Date]],"mmm")</f>
        <v>Jun</v>
      </c>
      <c r="X1232">
        <f>MONTH(Sales_Data[[#This Row],[Order_Date]])</f>
        <v>6</v>
      </c>
      <c r="Y1232" t="str">
        <f>"Q"&amp;ROUNDUP(MONTH(Sales_Data[[#This Row],[Order_Date]])/3,0)</f>
        <v>Q2</v>
      </c>
    </row>
    <row r="1233" spans="1:25" x14ac:dyDescent="0.3">
      <c r="A1233" t="s">
        <v>2338</v>
      </c>
      <c r="B1233" s="1">
        <v>45851</v>
      </c>
      <c r="C1233" t="s">
        <v>2339</v>
      </c>
      <c r="D1233" t="s">
        <v>137</v>
      </c>
      <c r="E1233" t="s">
        <v>48</v>
      </c>
      <c r="F1233" t="s">
        <v>126</v>
      </c>
      <c r="G1233" t="s">
        <v>32</v>
      </c>
      <c r="H1233" t="s">
        <v>33</v>
      </c>
      <c r="I1233" t="s">
        <v>34</v>
      </c>
      <c r="J1233">
        <v>2</v>
      </c>
      <c r="K1233">
        <v>59010.66</v>
      </c>
      <c r="L1233">
        <v>0.1</v>
      </c>
      <c r="M1233">
        <v>80151.14</v>
      </c>
      <c r="N1233" t="s">
        <v>70</v>
      </c>
      <c r="O1233" t="s">
        <v>35</v>
      </c>
      <c r="P1233" t="s">
        <v>44</v>
      </c>
      <c r="Q1233">
        <f>Sales_Data[[#This Row],[Quantity]]*Sales_Data[[#This Row],[Unit_Price]]</f>
        <v>118021.32</v>
      </c>
      <c r="R1233">
        <f>Sales_Data[[#This Row],[Gross_Sales]]*Sales_Data[[#This Row],[Discount]]</f>
        <v>11802.132000000001</v>
      </c>
      <c r="S1233">
        <f>Sales_Data[[#This Row],[Gross_Sales]]-Sales_Data[[#This Row],[Discount_Amount]]</f>
        <v>106219.18800000001</v>
      </c>
      <c r="T1233">
        <f>Sales_Data[[#This Row],[Net Sales]]-Sales_Data[[#This Row],[Cost]]</f>
        <v>26068.04800000001</v>
      </c>
      <c r="U1233" s="2">
        <f>Sales_Data[[#This Row],[Profit]]/Sales_Data[[#This Row],[Net Sales]]</f>
        <v>0.24541750403891252</v>
      </c>
      <c r="V1233">
        <f>YEAR(Sales_Data[[#This Row],[Order_Date]])</f>
        <v>2025</v>
      </c>
      <c r="W1233" t="str">
        <f>TEXT(Sales_Data[[#This Row],[Order_Date]],"mmm")</f>
        <v>Jul</v>
      </c>
      <c r="X1233">
        <f>MONTH(Sales_Data[[#This Row],[Order_Date]])</f>
        <v>7</v>
      </c>
      <c r="Y1233" t="str">
        <f>"Q"&amp;ROUNDUP(MONTH(Sales_Data[[#This Row],[Order_Date]])/3,0)</f>
        <v>Q3</v>
      </c>
    </row>
    <row r="1234" spans="1:25" x14ac:dyDescent="0.3">
      <c r="A1234" t="s">
        <v>2340</v>
      </c>
      <c r="B1234" s="1">
        <v>45770</v>
      </c>
      <c r="C1234" t="s">
        <v>167</v>
      </c>
      <c r="D1234" t="s">
        <v>145</v>
      </c>
      <c r="E1234" t="s">
        <v>30</v>
      </c>
      <c r="F1234" t="s">
        <v>31</v>
      </c>
      <c r="G1234" t="s">
        <v>21</v>
      </c>
      <c r="H1234" t="s">
        <v>230</v>
      </c>
      <c r="I1234" t="s">
        <v>328</v>
      </c>
      <c r="J1234">
        <v>2</v>
      </c>
      <c r="K1234">
        <v>2170.4499999999998</v>
      </c>
      <c r="L1234">
        <v>0.1</v>
      </c>
      <c r="M1234">
        <v>3074.15</v>
      </c>
      <c r="N1234" t="s">
        <v>24</v>
      </c>
      <c r="O1234" t="s">
        <v>25</v>
      </c>
      <c r="P1234" t="s">
        <v>44</v>
      </c>
      <c r="Q1234">
        <f>Sales_Data[[#This Row],[Quantity]]*Sales_Data[[#This Row],[Unit_Price]]</f>
        <v>4340.8999999999996</v>
      </c>
      <c r="R1234">
        <f>Sales_Data[[#This Row],[Gross_Sales]]*Sales_Data[[#This Row],[Discount]]</f>
        <v>434.09</v>
      </c>
      <c r="S1234">
        <f>Sales_Data[[#This Row],[Gross_Sales]]-Sales_Data[[#This Row],[Discount_Amount]]</f>
        <v>3906.8099999999995</v>
      </c>
      <c r="T1234">
        <f>Sales_Data[[#This Row],[Net Sales]]-Sales_Data[[#This Row],[Cost]]</f>
        <v>832.6599999999994</v>
      </c>
      <c r="U1234" s="2">
        <f>Sales_Data[[#This Row],[Profit]]/Sales_Data[[#This Row],[Net Sales]]</f>
        <v>0.21313040562504948</v>
      </c>
      <c r="V1234">
        <f>YEAR(Sales_Data[[#This Row],[Order_Date]])</f>
        <v>2025</v>
      </c>
      <c r="W1234" t="str">
        <f>TEXT(Sales_Data[[#This Row],[Order_Date]],"mmm")</f>
        <v>Apr</v>
      </c>
      <c r="X1234">
        <f>MONTH(Sales_Data[[#This Row],[Order_Date]])</f>
        <v>4</v>
      </c>
      <c r="Y1234" t="str">
        <f>"Q"&amp;ROUNDUP(MONTH(Sales_Data[[#This Row],[Order_Date]])/3,0)</f>
        <v>Q2</v>
      </c>
    </row>
    <row r="1235" spans="1:25" x14ac:dyDescent="0.3">
      <c r="A1235" t="s">
        <v>2341</v>
      </c>
      <c r="B1235" s="1">
        <v>45771</v>
      </c>
      <c r="C1235" t="s">
        <v>2342</v>
      </c>
      <c r="D1235" t="s">
        <v>244</v>
      </c>
      <c r="E1235" t="s">
        <v>19</v>
      </c>
      <c r="F1235" t="s">
        <v>57</v>
      </c>
      <c r="G1235" t="s">
        <v>41</v>
      </c>
      <c r="H1235" t="s">
        <v>102</v>
      </c>
      <c r="I1235" t="s">
        <v>388</v>
      </c>
      <c r="J1235">
        <v>1</v>
      </c>
      <c r="K1235">
        <v>4686.28</v>
      </c>
      <c r="L1235">
        <v>0.05</v>
      </c>
      <c r="M1235">
        <v>3101.42</v>
      </c>
      <c r="N1235" t="s">
        <v>52</v>
      </c>
      <c r="O1235" t="s">
        <v>35</v>
      </c>
      <c r="P1235" t="s">
        <v>71</v>
      </c>
      <c r="Q1235">
        <f>Sales_Data[[#This Row],[Quantity]]*Sales_Data[[#This Row],[Unit_Price]]</f>
        <v>4686.28</v>
      </c>
      <c r="R1235">
        <f>Sales_Data[[#This Row],[Gross_Sales]]*Sales_Data[[#This Row],[Discount]]</f>
        <v>234.31399999999999</v>
      </c>
      <c r="S1235">
        <f>Sales_Data[[#This Row],[Gross_Sales]]-Sales_Data[[#This Row],[Discount_Amount]]</f>
        <v>4451.9659999999994</v>
      </c>
      <c r="T1235">
        <f>Sales_Data[[#This Row],[Net Sales]]-Sales_Data[[#This Row],[Cost]]</f>
        <v>1350.5459999999994</v>
      </c>
      <c r="U1235" s="2">
        <f>Sales_Data[[#This Row],[Profit]]/Sales_Data[[#This Row],[Net Sales]]</f>
        <v>0.30335945961851452</v>
      </c>
      <c r="V1235">
        <f>YEAR(Sales_Data[[#This Row],[Order_Date]])</f>
        <v>2025</v>
      </c>
      <c r="W1235" t="str">
        <f>TEXT(Sales_Data[[#This Row],[Order_Date]],"mmm")</f>
        <v>Apr</v>
      </c>
      <c r="X1235">
        <f>MONTH(Sales_Data[[#This Row],[Order_Date]])</f>
        <v>4</v>
      </c>
      <c r="Y1235" t="str">
        <f>"Q"&amp;ROUNDUP(MONTH(Sales_Data[[#This Row],[Order_Date]])/3,0)</f>
        <v>Q2</v>
      </c>
    </row>
    <row r="1236" spans="1:25" x14ac:dyDescent="0.3">
      <c r="A1236" t="s">
        <v>2343</v>
      </c>
      <c r="B1236" s="1">
        <v>45879</v>
      </c>
      <c r="C1236" t="s">
        <v>2344</v>
      </c>
      <c r="D1236" t="s">
        <v>307</v>
      </c>
      <c r="E1236" t="s">
        <v>39</v>
      </c>
      <c r="F1236" t="s">
        <v>96</v>
      </c>
      <c r="G1236" t="s">
        <v>41</v>
      </c>
      <c r="H1236" t="s">
        <v>42</v>
      </c>
      <c r="I1236" t="s">
        <v>82</v>
      </c>
      <c r="J1236">
        <v>1</v>
      </c>
      <c r="K1236">
        <v>1935.68</v>
      </c>
      <c r="L1236">
        <v>0.1</v>
      </c>
      <c r="M1236">
        <v>1200.1099999999999</v>
      </c>
      <c r="N1236" t="s">
        <v>52</v>
      </c>
      <c r="O1236" t="s">
        <v>25</v>
      </c>
      <c r="P1236" t="s">
        <v>71</v>
      </c>
      <c r="Q1236">
        <f>Sales_Data[[#This Row],[Quantity]]*Sales_Data[[#This Row],[Unit_Price]]</f>
        <v>1935.68</v>
      </c>
      <c r="R1236">
        <f>Sales_Data[[#This Row],[Gross_Sales]]*Sales_Data[[#This Row],[Discount]]</f>
        <v>193.56800000000001</v>
      </c>
      <c r="S1236">
        <f>Sales_Data[[#This Row],[Gross_Sales]]-Sales_Data[[#This Row],[Discount_Amount]]</f>
        <v>1742.1120000000001</v>
      </c>
      <c r="T1236">
        <f>Sales_Data[[#This Row],[Net Sales]]-Sales_Data[[#This Row],[Cost]]</f>
        <v>542.00200000000018</v>
      </c>
      <c r="U1236" s="2">
        <f>Sales_Data[[#This Row],[Profit]]/Sales_Data[[#This Row],[Net Sales]]</f>
        <v>0.31111776969563387</v>
      </c>
      <c r="V1236">
        <f>YEAR(Sales_Data[[#This Row],[Order_Date]])</f>
        <v>2025</v>
      </c>
      <c r="W1236" t="str">
        <f>TEXT(Sales_Data[[#This Row],[Order_Date]],"mmm")</f>
        <v>Aug</v>
      </c>
      <c r="X1236">
        <f>MONTH(Sales_Data[[#This Row],[Order_Date]])</f>
        <v>8</v>
      </c>
      <c r="Y1236" t="str">
        <f>"Q"&amp;ROUNDUP(MONTH(Sales_Data[[#This Row],[Order_Date]])/3,0)</f>
        <v>Q3</v>
      </c>
    </row>
    <row r="1237" spans="1:25" x14ac:dyDescent="0.3">
      <c r="A1237" t="s">
        <v>2345</v>
      </c>
      <c r="B1237" s="1">
        <v>45823</v>
      </c>
      <c r="C1237" t="s">
        <v>866</v>
      </c>
      <c r="D1237" t="s">
        <v>266</v>
      </c>
      <c r="E1237" t="s">
        <v>19</v>
      </c>
      <c r="F1237" t="s">
        <v>113</v>
      </c>
      <c r="G1237" t="s">
        <v>32</v>
      </c>
      <c r="H1237" t="s">
        <v>50</v>
      </c>
      <c r="I1237" t="s">
        <v>51</v>
      </c>
      <c r="J1237">
        <v>1</v>
      </c>
      <c r="K1237">
        <v>12158.06</v>
      </c>
      <c r="L1237">
        <v>0.1</v>
      </c>
      <c r="M1237">
        <v>9175.3700000000008</v>
      </c>
      <c r="N1237" t="s">
        <v>83</v>
      </c>
      <c r="O1237" t="s">
        <v>35</v>
      </c>
      <c r="P1237" t="s">
        <v>71</v>
      </c>
      <c r="Q1237">
        <f>Sales_Data[[#This Row],[Quantity]]*Sales_Data[[#This Row],[Unit_Price]]</f>
        <v>12158.06</v>
      </c>
      <c r="R1237">
        <f>Sales_Data[[#This Row],[Gross_Sales]]*Sales_Data[[#This Row],[Discount]]</f>
        <v>1215.806</v>
      </c>
      <c r="S1237">
        <f>Sales_Data[[#This Row],[Gross_Sales]]-Sales_Data[[#This Row],[Discount_Amount]]</f>
        <v>10942.253999999999</v>
      </c>
      <c r="T1237">
        <f>Sales_Data[[#This Row],[Net Sales]]-Sales_Data[[#This Row],[Cost]]</f>
        <v>1766.8839999999982</v>
      </c>
      <c r="U1237" s="2">
        <f>Sales_Data[[#This Row],[Profit]]/Sales_Data[[#This Row],[Net Sales]]</f>
        <v>0.16147349531458494</v>
      </c>
      <c r="V1237">
        <f>YEAR(Sales_Data[[#This Row],[Order_Date]])</f>
        <v>2025</v>
      </c>
      <c r="W1237" t="str">
        <f>TEXT(Sales_Data[[#This Row],[Order_Date]],"mmm")</f>
        <v>Jun</v>
      </c>
      <c r="X1237">
        <f>MONTH(Sales_Data[[#This Row],[Order_Date]])</f>
        <v>6</v>
      </c>
      <c r="Y1237" t="str">
        <f>"Q"&amp;ROUNDUP(MONTH(Sales_Data[[#This Row],[Order_Date]])/3,0)</f>
        <v>Q2</v>
      </c>
    </row>
    <row r="1238" spans="1:25" x14ac:dyDescent="0.3">
      <c r="A1238" t="s">
        <v>2346</v>
      </c>
      <c r="B1238" s="1">
        <v>45976</v>
      </c>
      <c r="C1238" t="s">
        <v>2347</v>
      </c>
      <c r="D1238" t="s">
        <v>444</v>
      </c>
      <c r="E1238" t="s">
        <v>19</v>
      </c>
      <c r="F1238" t="s">
        <v>113</v>
      </c>
      <c r="G1238" t="s">
        <v>75</v>
      </c>
      <c r="H1238" t="s">
        <v>256</v>
      </c>
      <c r="I1238" t="s">
        <v>334</v>
      </c>
      <c r="J1238">
        <v>2</v>
      </c>
      <c r="K1238">
        <v>9368.52</v>
      </c>
      <c r="L1238">
        <v>0.1</v>
      </c>
      <c r="M1238">
        <v>12626.27</v>
      </c>
      <c r="N1238" t="s">
        <v>52</v>
      </c>
      <c r="O1238" t="s">
        <v>35</v>
      </c>
      <c r="P1238" t="s">
        <v>71</v>
      </c>
      <c r="Q1238">
        <f>Sales_Data[[#This Row],[Quantity]]*Sales_Data[[#This Row],[Unit_Price]]</f>
        <v>18737.04</v>
      </c>
      <c r="R1238">
        <f>Sales_Data[[#This Row],[Gross_Sales]]*Sales_Data[[#This Row],[Discount]]</f>
        <v>1873.7040000000002</v>
      </c>
      <c r="S1238">
        <f>Sales_Data[[#This Row],[Gross_Sales]]-Sales_Data[[#This Row],[Discount_Amount]]</f>
        <v>16863.335999999999</v>
      </c>
      <c r="T1238">
        <f>Sales_Data[[#This Row],[Net Sales]]-Sales_Data[[#This Row],[Cost]]</f>
        <v>4237.0659999999989</v>
      </c>
      <c r="U1238" s="2">
        <f>Sales_Data[[#This Row],[Profit]]/Sales_Data[[#This Row],[Net Sales]]</f>
        <v>0.25125906285683919</v>
      </c>
      <c r="V1238">
        <f>YEAR(Sales_Data[[#This Row],[Order_Date]])</f>
        <v>2025</v>
      </c>
      <c r="W1238" t="str">
        <f>TEXT(Sales_Data[[#This Row],[Order_Date]],"mmm")</f>
        <v>Nov</v>
      </c>
      <c r="X1238">
        <f>MONTH(Sales_Data[[#This Row],[Order_Date]])</f>
        <v>11</v>
      </c>
      <c r="Y1238" t="str">
        <f>"Q"&amp;ROUNDUP(MONTH(Sales_Data[[#This Row],[Order_Date]])/3,0)</f>
        <v>Q4</v>
      </c>
    </row>
    <row r="1239" spans="1:25" x14ac:dyDescent="0.3">
      <c r="A1239" t="s">
        <v>2348</v>
      </c>
      <c r="B1239" s="1">
        <v>45789</v>
      </c>
      <c r="C1239" t="s">
        <v>2066</v>
      </c>
      <c r="D1239" t="s">
        <v>280</v>
      </c>
      <c r="E1239" t="s">
        <v>30</v>
      </c>
      <c r="F1239" t="s">
        <v>31</v>
      </c>
      <c r="G1239" t="s">
        <v>41</v>
      </c>
      <c r="H1239" t="s">
        <v>147</v>
      </c>
      <c r="I1239" t="s">
        <v>148</v>
      </c>
      <c r="J1239">
        <v>1</v>
      </c>
      <c r="K1239">
        <v>3380.02</v>
      </c>
      <c r="L1239">
        <v>0.05</v>
      </c>
      <c r="M1239">
        <v>2768.54</v>
      </c>
      <c r="N1239" t="s">
        <v>70</v>
      </c>
      <c r="O1239" t="s">
        <v>35</v>
      </c>
      <c r="P1239" t="s">
        <v>26</v>
      </c>
      <c r="Q1239">
        <f>Sales_Data[[#This Row],[Quantity]]*Sales_Data[[#This Row],[Unit_Price]]</f>
        <v>3380.02</v>
      </c>
      <c r="R1239">
        <f>Sales_Data[[#This Row],[Gross_Sales]]*Sales_Data[[#This Row],[Discount]]</f>
        <v>169.001</v>
      </c>
      <c r="S1239">
        <f>Sales_Data[[#This Row],[Gross_Sales]]-Sales_Data[[#This Row],[Discount_Amount]]</f>
        <v>3211.0189999999998</v>
      </c>
      <c r="T1239">
        <f>Sales_Data[[#This Row],[Net Sales]]-Sales_Data[[#This Row],[Cost]]</f>
        <v>442.47899999999981</v>
      </c>
      <c r="U1239" s="2">
        <f>Sales_Data[[#This Row],[Profit]]/Sales_Data[[#This Row],[Net Sales]]</f>
        <v>0.13780018118858836</v>
      </c>
      <c r="V1239">
        <f>YEAR(Sales_Data[[#This Row],[Order_Date]])</f>
        <v>2025</v>
      </c>
      <c r="W1239" t="str">
        <f>TEXT(Sales_Data[[#This Row],[Order_Date]],"mmm")</f>
        <v>May</v>
      </c>
      <c r="X1239">
        <f>MONTH(Sales_Data[[#This Row],[Order_Date]])</f>
        <v>5</v>
      </c>
      <c r="Y1239" t="str">
        <f>"Q"&amp;ROUNDUP(MONTH(Sales_Data[[#This Row],[Order_Date]])/3,0)</f>
        <v>Q2</v>
      </c>
    </row>
    <row r="1240" spans="1:25" x14ac:dyDescent="0.3">
      <c r="A1240" t="s">
        <v>2349</v>
      </c>
      <c r="B1240" s="1">
        <v>45921</v>
      </c>
      <c r="C1240" t="s">
        <v>1111</v>
      </c>
      <c r="D1240" t="s">
        <v>199</v>
      </c>
      <c r="E1240" t="s">
        <v>30</v>
      </c>
      <c r="F1240" t="s">
        <v>31</v>
      </c>
      <c r="G1240" t="s">
        <v>21</v>
      </c>
      <c r="H1240" t="s">
        <v>22</v>
      </c>
      <c r="I1240" t="s">
        <v>23</v>
      </c>
      <c r="J1240">
        <v>1</v>
      </c>
      <c r="K1240">
        <v>3508.86</v>
      </c>
      <c r="L1240">
        <v>0</v>
      </c>
      <c r="M1240">
        <v>2798.97</v>
      </c>
      <c r="N1240" t="s">
        <v>24</v>
      </c>
      <c r="O1240" t="s">
        <v>35</v>
      </c>
      <c r="P1240" t="s">
        <v>44</v>
      </c>
      <c r="Q1240">
        <f>Sales_Data[[#This Row],[Quantity]]*Sales_Data[[#This Row],[Unit_Price]]</f>
        <v>3508.86</v>
      </c>
      <c r="R1240">
        <f>Sales_Data[[#This Row],[Gross_Sales]]*Sales_Data[[#This Row],[Discount]]</f>
        <v>0</v>
      </c>
      <c r="S1240">
        <f>Sales_Data[[#This Row],[Gross_Sales]]-Sales_Data[[#This Row],[Discount_Amount]]</f>
        <v>3508.86</v>
      </c>
      <c r="T1240">
        <f>Sales_Data[[#This Row],[Net Sales]]-Sales_Data[[#This Row],[Cost]]</f>
        <v>709.89000000000033</v>
      </c>
      <c r="U1240" s="2">
        <f>Sales_Data[[#This Row],[Profit]]/Sales_Data[[#This Row],[Net Sales]]</f>
        <v>0.20231357192934465</v>
      </c>
      <c r="V1240">
        <f>YEAR(Sales_Data[[#This Row],[Order_Date]])</f>
        <v>2025</v>
      </c>
      <c r="W1240" t="str">
        <f>TEXT(Sales_Data[[#This Row],[Order_Date]],"mmm")</f>
        <v>Sep</v>
      </c>
      <c r="X1240">
        <f>MONTH(Sales_Data[[#This Row],[Order_Date]])</f>
        <v>9</v>
      </c>
      <c r="Y1240" t="str">
        <f>"Q"&amp;ROUNDUP(MONTH(Sales_Data[[#This Row],[Order_Date]])/3,0)</f>
        <v>Q3</v>
      </c>
    </row>
    <row r="1241" spans="1:25" x14ac:dyDescent="0.3">
      <c r="A1241" t="s">
        <v>2350</v>
      </c>
      <c r="B1241" s="1">
        <v>45712</v>
      </c>
      <c r="C1241" t="s">
        <v>2351</v>
      </c>
      <c r="D1241" t="s">
        <v>61</v>
      </c>
      <c r="E1241" t="s">
        <v>19</v>
      </c>
      <c r="F1241" t="s">
        <v>81</v>
      </c>
      <c r="G1241" t="s">
        <v>21</v>
      </c>
      <c r="H1241" t="s">
        <v>230</v>
      </c>
      <c r="I1241" t="s">
        <v>231</v>
      </c>
      <c r="J1241">
        <v>1</v>
      </c>
      <c r="K1241">
        <v>1086.19</v>
      </c>
      <c r="L1241">
        <v>0</v>
      </c>
      <c r="M1241">
        <v>691.07</v>
      </c>
      <c r="N1241" t="s">
        <v>52</v>
      </c>
      <c r="O1241" t="s">
        <v>35</v>
      </c>
      <c r="P1241" t="s">
        <v>71</v>
      </c>
      <c r="Q1241">
        <f>Sales_Data[[#This Row],[Quantity]]*Sales_Data[[#This Row],[Unit_Price]]</f>
        <v>1086.19</v>
      </c>
      <c r="R1241">
        <f>Sales_Data[[#This Row],[Gross_Sales]]*Sales_Data[[#This Row],[Discount]]</f>
        <v>0</v>
      </c>
      <c r="S1241">
        <f>Sales_Data[[#This Row],[Gross_Sales]]-Sales_Data[[#This Row],[Discount_Amount]]</f>
        <v>1086.19</v>
      </c>
      <c r="T1241">
        <f>Sales_Data[[#This Row],[Net Sales]]-Sales_Data[[#This Row],[Cost]]</f>
        <v>395.12</v>
      </c>
      <c r="U1241" s="2">
        <f>Sales_Data[[#This Row],[Profit]]/Sales_Data[[#This Row],[Net Sales]]</f>
        <v>0.3637669284379344</v>
      </c>
      <c r="V1241">
        <f>YEAR(Sales_Data[[#This Row],[Order_Date]])</f>
        <v>2025</v>
      </c>
      <c r="W1241" t="str">
        <f>TEXT(Sales_Data[[#This Row],[Order_Date]],"mmm")</f>
        <v>Feb</v>
      </c>
      <c r="X1241">
        <f>MONTH(Sales_Data[[#This Row],[Order_Date]])</f>
        <v>2</v>
      </c>
      <c r="Y1241" t="str">
        <f>"Q"&amp;ROUNDUP(MONTH(Sales_Data[[#This Row],[Order_Date]])/3,0)</f>
        <v>Q1</v>
      </c>
    </row>
    <row r="1242" spans="1:25" x14ac:dyDescent="0.3">
      <c r="A1242" t="s">
        <v>2352</v>
      </c>
      <c r="B1242" s="1">
        <v>46016</v>
      </c>
      <c r="C1242" t="s">
        <v>1429</v>
      </c>
      <c r="D1242" t="s">
        <v>280</v>
      </c>
      <c r="E1242" t="s">
        <v>48</v>
      </c>
      <c r="F1242" t="s">
        <v>132</v>
      </c>
      <c r="G1242" t="s">
        <v>67</v>
      </c>
      <c r="H1242" t="s">
        <v>68</v>
      </c>
      <c r="I1242" t="s">
        <v>69</v>
      </c>
      <c r="J1242">
        <v>3</v>
      </c>
      <c r="K1242">
        <v>4931.51</v>
      </c>
      <c r="L1242">
        <v>0.1</v>
      </c>
      <c r="M1242">
        <v>8626.6200000000008</v>
      </c>
      <c r="N1242" t="s">
        <v>24</v>
      </c>
      <c r="O1242" t="s">
        <v>35</v>
      </c>
      <c r="P1242" t="s">
        <v>44</v>
      </c>
      <c r="Q1242">
        <f>Sales_Data[[#This Row],[Quantity]]*Sales_Data[[#This Row],[Unit_Price]]</f>
        <v>14794.53</v>
      </c>
      <c r="R1242">
        <f>Sales_Data[[#This Row],[Gross_Sales]]*Sales_Data[[#This Row],[Discount]]</f>
        <v>1479.4530000000002</v>
      </c>
      <c r="S1242">
        <f>Sales_Data[[#This Row],[Gross_Sales]]-Sales_Data[[#This Row],[Discount_Amount]]</f>
        <v>13315.077000000001</v>
      </c>
      <c r="T1242">
        <f>Sales_Data[[#This Row],[Net Sales]]-Sales_Data[[#This Row],[Cost]]</f>
        <v>4688.4570000000003</v>
      </c>
      <c r="U1242" s="2">
        <f>Sales_Data[[#This Row],[Profit]]/Sales_Data[[#This Row],[Net Sales]]</f>
        <v>0.35211640157995333</v>
      </c>
      <c r="V1242">
        <f>YEAR(Sales_Data[[#This Row],[Order_Date]])</f>
        <v>2025</v>
      </c>
      <c r="W1242" t="str">
        <f>TEXT(Sales_Data[[#This Row],[Order_Date]],"mmm")</f>
        <v>Dec</v>
      </c>
      <c r="X1242">
        <f>MONTH(Sales_Data[[#This Row],[Order_Date]])</f>
        <v>12</v>
      </c>
      <c r="Y1242" t="str">
        <f>"Q"&amp;ROUNDUP(MONTH(Sales_Data[[#This Row],[Order_Date]])/3,0)</f>
        <v>Q4</v>
      </c>
    </row>
    <row r="1243" spans="1:25" x14ac:dyDescent="0.3">
      <c r="A1243" t="s">
        <v>2353</v>
      </c>
      <c r="B1243" s="1">
        <v>45788</v>
      </c>
      <c r="C1243" t="s">
        <v>344</v>
      </c>
      <c r="D1243" t="s">
        <v>170</v>
      </c>
      <c r="E1243" t="s">
        <v>48</v>
      </c>
      <c r="F1243" t="s">
        <v>126</v>
      </c>
      <c r="G1243" t="s">
        <v>75</v>
      </c>
      <c r="H1243" t="s">
        <v>256</v>
      </c>
      <c r="I1243" t="s">
        <v>334</v>
      </c>
      <c r="J1243">
        <v>2</v>
      </c>
      <c r="K1243">
        <v>35325.040000000001</v>
      </c>
      <c r="L1243">
        <v>0.05</v>
      </c>
      <c r="M1243">
        <v>56787.43</v>
      </c>
      <c r="N1243" t="s">
        <v>52</v>
      </c>
      <c r="O1243" t="s">
        <v>35</v>
      </c>
      <c r="P1243" t="s">
        <v>44</v>
      </c>
      <c r="Q1243">
        <f>Sales_Data[[#This Row],[Quantity]]*Sales_Data[[#This Row],[Unit_Price]]</f>
        <v>70650.080000000002</v>
      </c>
      <c r="R1243">
        <f>Sales_Data[[#This Row],[Gross_Sales]]*Sales_Data[[#This Row],[Discount]]</f>
        <v>3532.5040000000004</v>
      </c>
      <c r="S1243">
        <f>Sales_Data[[#This Row],[Gross_Sales]]-Sales_Data[[#This Row],[Discount_Amount]]</f>
        <v>67117.576000000001</v>
      </c>
      <c r="T1243">
        <f>Sales_Data[[#This Row],[Net Sales]]-Sales_Data[[#This Row],[Cost]]</f>
        <v>10330.146000000001</v>
      </c>
      <c r="U1243" s="2">
        <f>Sales_Data[[#This Row],[Profit]]/Sales_Data[[#This Row],[Net Sales]]</f>
        <v>0.15391119011806983</v>
      </c>
      <c r="V1243">
        <f>YEAR(Sales_Data[[#This Row],[Order_Date]])</f>
        <v>2025</v>
      </c>
      <c r="W1243" t="str">
        <f>TEXT(Sales_Data[[#This Row],[Order_Date]],"mmm")</f>
        <v>May</v>
      </c>
      <c r="X1243">
        <f>MONTH(Sales_Data[[#This Row],[Order_Date]])</f>
        <v>5</v>
      </c>
      <c r="Y1243" t="str">
        <f>"Q"&amp;ROUNDUP(MONTH(Sales_Data[[#This Row],[Order_Date]])/3,0)</f>
        <v>Q2</v>
      </c>
    </row>
    <row r="1244" spans="1:25" x14ac:dyDescent="0.3">
      <c r="A1244" t="s">
        <v>2354</v>
      </c>
      <c r="B1244" s="1">
        <v>45945</v>
      </c>
      <c r="C1244" t="s">
        <v>2355</v>
      </c>
      <c r="D1244" t="s">
        <v>100</v>
      </c>
      <c r="E1244" t="s">
        <v>30</v>
      </c>
      <c r="F1244" t="s">
        <v>87</v>
      </c>
      <c r="G1244" t="s">
        <v>67</v>
      </c>
      <c r="H1244" t="s">
        <v>68</v>
      </c>
      <c r="I1244" t="s">
        <v>69</v>
      </c>
      <c r="J1244">
        <v>1</v>
      </c>
      <c r="K1244">
        <v>1157.42</v>
      </c>
      <c r="L1244">
        <v>0</v>
      </c>
      <c r="M1244">
        <v>780.99</v>
      </c>
      <c r="N1244" t="s">
        <v>109</v>
      </c>
      <c r="O1244" t="s">
        <v>25</v>
      </c>
      <c r="P1244" t="s">
        <v>44</v>
      </c>
      <c r="Q1244">
        <f>Sales_Data[[#This Row],[Quantity]]*Sales_Data[[#This Row],[Unit_Price]]</f>
        <v>1157.42</v>
      </c>
      <c r="R1244">
        <f>Sales_Data[[#This Row],[Gross_Sales]]*Sales_Data[[#This Row],[Discount]]</f>
        <v>0</v>
      </c>
      <c r="S1244">
        <f>Sales_Data[[#This Row],[Gross_Sales]]-Sales_Data[[#This Row],[Discount_Amount]]</f>
        <v>1157.42</v>
      </c>
      <c r="T1244">
        <f>Sales_Data[[#This Row],[Net Sales]]-Sales_Data[[#This Row],[Cost]]</f>
        <v>376.43000000000006</v>
      </c>
      <c r="U1244" s="2">
        <f>Sales_Data[[#This Row],[Profit]]/Sales_Data[[#This Row],[Net Sales]]</f>
        <v>0.3252319814760416</v>
      </c>
      <c r="V1244">
        <f>YEAR(Sales_Data[[#This Row],[Order_Date]])</f>
        <v>2025</v>
      </c>
      <c r="W1244" t="str">
        <f>TEXT(Sales_Data[[#This Row],[Order_Date]],"mmm")</f>
        <v>Oct</v>
      </c>
      <c r="X1244">
        <f>MONTH(Sales_Data[[#This Row],[Order_Date]])</f>
        <v>10</v>
      </c>
      <c r="Y1244" t="str">
        <f>"Q"&amp;ROUNDUP(MONTH(Sales_Data[[#This Row],[Order_Date]])/3,0)</f>
        <v>Q4</v>
      </c>
    </row>
    <row r="1245" spans="1:25" x14ac:dyDescent="0.3">
      <c r="A1245" t="s">
        <v>2356</v>
      </c>
      <c r="B1245" s="1">
        <v>45923</v>
      </c>
      <c r="C1245" t="s">
        <v>2357</v>
      </c>
      <c r="D1245" t="s">
        <v>384</v>
      </c>
      <c r="E1245" t="s">
        <v>39</v>
      </c>
      <c r="F1245" t="s">
        <v>96</v>
      </c>
      <c r="G1245" t="s">
        <v>21</v>
      </c>
      <c r="H1245" t="s">
        <v>230</v>
      </c>
      <c r="I1245" t="s">
        <v>231</v>
      </c>
      <c r="J1245">
        <v>4</v>
      </c>
      <c r="K1245">
        <v>4574.72</v>
      </c>
      <c r="L1245">
        <v>0.2</v>
      </c>
      <c r="M1245">
        <v>9715.61</v>
      </c>
      <c r="N1245" t="s">
        <v>83</v>
      </c>
      <c r="O1245" t="s">
        <v>53</v>
      </c>
      <c r="P1245" t="s">
        <v>71</v>
      </c>
      <c r="Q1245">
        <f>Sales_Data[[#This Row],[Quantity]]*Sales_Data[[#This Row],[Unit_Price]]</f>
        <v>18298.88</v>
      </c>
      <c r="R1245">
        <f>Sales_Data[[#This Row],[Gross_Sales]]*Sales_Data[[#This Row],[Discount]]</f>
        <v>3659.7760000000003</v>
      </c>
      <c r="S1245">
        <f>Sales_Data[[#This Row],[Gross_Sales]]-Sales_Data[[#This Row],[Discount_Amount]]</f>
        <v>14639.104000000001</v>
      </c>
      <c r="T1245">
        <f>Sales_Data[[#This Row],[Net Sales]]-Sales_Data[[#This Row],[Cost]]</f>
        <v>4923.4940000000006</v>
      </c>
      <c r="U1245" s="2">
        <f>Sales_Data[[#This Row],[Profit]]/Sales_Data[[#This Row],[Net Sales]]</f>
        <v>0.33632481878672355</v>
      </c>
      <c r="V1245">
        <f>YEAR(Sales_Data[[#This Row],[Order_Date]])</f>
        <v>2025</v>
      </c>
      <c r="W1245" t="str">
        <f>TEXT(Sales_Data[[#This Row],[Order_Date]],"mmm")</f>
        <v>Sep</v>
      </c>
      <c r="X1245">
        <f>MONTH(Sales_Data[[#This Row],[Order_Date]])</f>
        <v>9</v>
      </c>
      <c r="Y1245" t="str">
        <f>"Q"&amp;ROUNDUP(MONTH(Sales_Data[[#This Row],[Order_Date]])/3,0)</f>
        <v>Q3</v>
      </c>
    </row>
    <row r="1246" spans="1:25" x14ac:dyDescent="0.3">
      <c r="A1246" t="s">
        <v>2358</v>
      </c>
      <c r="B1246" s="1">
        <v>45819</v>
      </c>
      <c r="C1246" t="s">
        <v>1951</v>
      </c>
      <c r="D1246" t="s">
        <v>255</v>
      </c>
      <c r="E1246" t="s">
        <v>19</v>
      </c>
      <c r="F1246" t="s">
        <v>20</v>
      </c>
      <c r="G1246" t="s">
        <v>75</v>
      </c>
      <c r="H1246" t="s">
        <v>185</v>
      </c>
      <c r="I1246" t="s">
        <v>186</v>
      </c>
      <c r="J1246">
        <v>1</v>
      </c>
      <c r="K1246">
        <v>10252.81</v>
      </c>
      <c r="L1246">
        <v>0</v>
      </c>
      <c r="M1246">
        <v>8722.9500000000007</v>
      </c>
      <c r="N1246" t="s">
        <v>83</v>
      </c>
      <c r="O1246" t="s">
        <v>35</v>
      </c>
      <c r="P1246" t="s">
        <v>44</v>
      </c>
      <c r="Q1246">
        <f>Sales_Data[[#This Row],[Quantity]]*Sales_Data[[#This Row],[Unit_Price]]</f>
        <v>10252.81</v>
      </c>
      <c r="R1246">
        <f>Sales_Data[[#This Row],[Gross_Sales]]*Sales_Data[[#This Row],[Discount]]</f>
        <v>0</v>
      </c>
      <c r="S1246">
        <f>Sales_Data[[#This Row],[Gross_Sales]]-Sales_Data[[#This Row],[Discount_Amount]]</f>
        <v>10252.81</v>
      </c>
      <c r="T1246">
        <f>Sales_Data[[#This Row],[Net Sales]]-Sales_Data[[#This Row],[Cost]]</f>
        <v>1529.8599999999988</v>
      </c>
      <c r="U1246" s="2">
        <f>Sales_Data[[#This Row],[Profit]]/Sales_Data[[#This Row],[Net Sales]]</f>
        <v>0.14921372774878292</v>
      </c>
      <c r="V1246">
        <f>YEAR(Sales_Data[[#This Row],[Order_Date]])</f>
        <v>2025</v>
      </c>
      <c r="W1246" t="str">
        <f>TEXT(Sales_Data[[#This Row],[Order_Date]],"mmm")</f>
        <v>Jun</v>
      </c>
      <c r="X1246">
        <f>MONTH(Sales_Data[[#This Row],[Order_Date]])</f>
        <v>6</v>
      </c>
      <c r="Y1246" t="str">
        <f>"Q"&amp;ROUNDUP(MONTH(Sales_Data[[#This Row],[Order_Date]])/3,0)</f>
        <v>Q2</v>
      </c>
    </row>
    <row r="1247" spans="1:25" x14ac:dyDescent="0.3">
      <c r="A1247" t="s">
        <v>2359</v>
      </c>
      <c r="B1247" s="1">
        <v>45744</v>
      </c>
      <c r="C1247" t="s">
        <v>2360</v>
      </c>
      <c r="D1247" t="s">
        <v>541</v>
      </c>
      <c r="E1247" t="s">
        <v>39</v>
      </c>
      <c r="F1247" t="s">
        <v>96</v>
      </c>
      <c r="G1247" t="s">
        <v>75</v>
      </c>
      <c r="H1247" t="s">
        <v>76</v>
      </c>
      <c r="I1247" t="s">
        <v>77</v>
      </c>
      <c r="J1247">
        <v>1</v>
      </c>
      <c r="K1247">
        <v>4266.0200000000004</v>
      </c>
      <c r="L1247">
        <v>0.1</v>
      </c>
      <c r="M1247">
        <v>3333.24</v>
      </c>
      <c r="N1247" t="s">
        <v>24</v>
      </c>
      <c r="O1247" t="s">
        <v>25</v>
      </c>
      <c r="P1247" t="s">
        <v>71</v>
      </c>
      <c r="Q1247">
        <f>Sales_Data[[#This Row],[Quantity]]*Sales_Data[[#This Row],[Unit_Price]]</f>
        <v>4266.0200000000004</v>
      </c>
      <c r="R1247">
        <f>Sales_Data[[#This Row],[Gross_Sales]]*Sales_Data[[#This Row],[Discount]]</f>
        <v>426.60200000000009</v>
      </c>
      <c r="S1247">
        <f>Sales_Data[[#This Row],[Gross_Sales]]-Sales_Data[[#This Row],[Discount_Amount]]</f>
        <v>3839.4180000000006</v>
      </c>
      <c r="T1247">
        <f>Sales_Data[[#This Row],[Net Sales]]-Sales_Data[[#This Row],[Cost]]</f>
        <v>506.17800000000079</v>
      </c>
      <c r="U1247" s="2">
        <f>Sales_Data[[#This Row],[Profit]]/Sales_Data[[#This Row],[Net Sales]]</f>
        <v>0.13183716907093751</v>
      </c>
      <c r="V1247">
        <f>YEAR(Sales_Data[[#This Row],[Order_Date]])</f>
        <v>2025</v>
      </c>
      <c r="W1247" t="str">
        <f>TEXT(Sales_Data[[#This Row],[Order_Date]],"mmm")</f>
        <v>Mar</v>
      </c>
      <c r="X1247">
        <f>MONTH(Sales_Data[[#This Row],[Order_Date]])</f>
        <v>3</v>
      </c>
      <c r="Y1247" t="str">
        <f>"Q"&amp;ROUNDUP(MONTH(Sales_Data[[#This Row],[Order_Date]])/3,0)</f>
        <v>Q1</v>
      </c>
    </row>
    <row r="1248" spans="1:25" x14ac:dyDescent="0.3">
      <c r="A1248" t="s">
        <v>2361</v>
      </c>
      <c r="B1248" s="1">
        <v>45712</v>
      </c>
      <c r="C1248" t="s">
        <v>1973</v>
      </c>
      <c r="D1248" t="s">
        <v>356</v>
      </c>
      <c r="E1248" t="s">
        <v>119</v>
      </c>
      <c r="F1248" t="s">
        <v>120</v>
      </c>
      <c r="G1248" t="s">
        <v>75</v>
      </c>
      <c r="H1248" t="s">
        <v>256</v>
      </c>
      <c r="I1248" t="s">
        <v>334</v>
      </c>
      <c r="J1248">
        <v>1</v>
      </c>
      <c r="K1248">
        <v>3070.87</v>
      </c>
      <c r="L1248">
        <v>0.15</v>
      </c>
      <c r="M1248">
        <v>2061.0700000000002</v>
      </c>
      <c r="N1248" t="s">
        <v>52</v>
      </c>
      <c r="O1248" t="s">
        <v>35</v>
      </c>
      <c r="P1248" t="s">
        <v>44</v>
      </c>
      <c r="Q1248">
        <f>Sales_Data[[#This Row],[Quantity]]*Sales_Data[[#This Row],[Unit_Price]]</f>
        <v>3070.87</v>
      </c>
      <c r="R1248">
        <f>Sales_Data[[#This Row],[Gross_Sales]]*Sales_Data[[#This Row],[Discount]]</f>
        <v>460.63049999999998</v>
      </c>
      <c r="S1248">
        <f>Sales_Data[[#This Row],[Gross_Sales]]-Sales_Data[[#This Row],[Discount_Amount]]</f>
        <v>2610.2394999999997</v>
      </c>
      <c r="T1248">
        <f>Sales_Data[[#This Row],[Net Sales]]-Sales_Data[[#This Row],[Cost]]</f>
        <v>549.16949999999952</v>
      </c>
      <c r="U1248" s="2">
        <f>Sales_Data[[#This Row],[Profit]]/Sales_Data[[#This Row],[Net Sales]]</f>
        <v>0.21039046417005014</v>
      </c>
      <c r="V1248">
        <f>YEAR(Sales_Data[[#This Row],[Order_Date]])</f>
        <v>2025</v>
      </c>
      <c r="W1248" t="str">
        <f>TEXT(Sales_Data[[#This Row],[Order_Date]],"mmm")</f>
        <v>Feb</v>
      </c>
      <c r="X1248">
        <f>MONTH(Sales_Data[[#This Row],[Order_Date]])</f>
        <v>2</v>
      </c>
      <c r="Y1248" t="str">
        <f>"Q"&amp;ROUNDUP(MONTH(Sales_Data[[#This Row],[Order_Date]])/3,0)</f>
        <v>Q1</v>
      </c>
    </row>
    <row r="1249" spans="1:25" x14ac:dyDescent="0.3">
      <c r="A1249" t="s">
        <v>2362</v>
      </c>
      <c r="B1249" s="1">
        <v>45945</v>
      </c>
      <c r="C1249" t="s">
        <v>2363</v>
      </c>
      <c r="D1249" t="s">
        <v>384</v>
      </c>
      <c r="E1249" t="s">
        <v>39</v>
      </c>
      <c r="F1249" t="s">
        <v>107</v>
      </c>
      <c r="G1249" t="s">
        <v>21</v>
      </c>
      <c r="H1249" t="s">
        <v>297</v>
      </c>
      <c r="I1249" t="s">
        <v>494</v>
      </c>
      <c r="J1249">
        <v>1</v>
      </c>
      <c r="K1249">
        <v>4622.97</v>
      </c>
      <c r="L1249">
        <v>0.1</v>
      </c>
      <c r="M1249">
        <v>2689.5</v>
      </c>
      <c r="N1249" t="s">
        <v>70</v>
      </c>
      <c r="O1249" t="s">
        <v>53</v>
      </c>
      <c r="P1249" t="s">
        <v>71</v>
      </c>
      <c r="Q1249">
        <f>Sales_Data[[#This Row],[Quantity]]*Sales_Data[[#This Row],[Unit_Price]]</f>
        <v>4622.97</v>
      </c>
      <c r="R1249">
        <f>Sales_Data[[#This Row],[Gross_Sales]]*Sales_Data[[#This Row],[Discount]]</f>
        <v>462.29700000000003</v>
      </c>
      <c r="S1249">
        <f>Sales_Data[[#This Row],[Gross_Sales]]-Sales_Data[[#This Row],[Discount_Amount]]</f>
        <v>4160.6730000000007</v>
      </c>
      <c r="T1249">
        <f>Sales_Data[[#This Row],[Net Sales]]-Sales_Data[[#This Row],[Cost]]</f>
        <v>1471.1730000000007</v>
      </c>
      <c r="U1249" s="2">
        <f>Sales_Data[[#This Row],[Profit]]/Sales_Data[[#This Row],[Net Sales]]</f>
        <v>0.35359015236237035</v>
      </c>
      <c r="V1249">
        <f>YEAR(Sales_Data[[#This Row],[Order_Date]])</f>
        <v>2025</v>
      </c>
      <c r="W1249" t="str">
        <f>TEXT(Sales_Data[[#This Row],[Order_Date]],"mmm")</f>
        <v>Oct</v>
      </c>
      <c r="X1249">
        <f>MONTH(Sales_Data[[#This Row],[Order_Date]])</f>
        <v>10</v>
      </c>
      <c r="Y1249" t="str">
        <f>"Q"&amp;ROUNDUP(MONTH(Sales_Data[[#This Row],[Order_Date]])/3,0)</f>
        <v>Q4</v>
      </c>
    </row>
    <row r="1250" spans="1:25" x14ac:dyDescent="0.3">
      <c r="A1250" t="s">
        <v>2364</v>
      </c>
      <c r="B1250" s="1">
        <v>45835</v>
      </c>
      <c r="C1250" t="s">
        <v>1059</v>
      </c>
      <c r="D1250" t="s">
        <v>1171</v>
      </c>
      <c r="E1250" t="s">
        <v>30</v>
      </c>
      <c r="F1250" t="s">
        <v>31</v>
      </c>
      <c r="G1250" t="s">
        <v>32</v>
      </c>
      <c r="H1250" t="s">
        <v>33</v>
      </c>
      <c r="I1250" t="s">
        <v>34</v>
      </c>
      <c r="J1250">
        <v>1</v>
      </c>
      <c r="K1250">
        <v>4190.09</v>
      </c>
      <c r="L1250">
        <v>0.1</v>
      </c>
      <c r="M1250">
        <v>2359.7199999999998</v>
      </c>
      <c r="N1250" t="s">
        <v>24</v>
      </c>
      <c r="O1250" t="s">
        <v>25</v>
      </c>
      <c r="P1250" t="s">
        <v>71</v>
      </c>
      <c r="Q1250">
        <f>Sales_Data[[#This Row],[Quantity]]*Sales_Data[[#This Row],[Unit_Price]]</f>
        <v>4190.09</v>
      </c>
      <c r="R1250">
        <f>Sales_Data[[#This Row],[Gross_Sales]]*Sales_Data[[#This Row],[Discount]]</f>
        <v>419.00900000000001</v>
      </c>
      <c r="S1250">
        <f>Sales_Data[[#This Row],[Gross_Sales]]-Sales_Data[[#This Row],[Discount_Amount]]</f>
        <v>3771.0810000000001</v>
      </c>
      <c r="T1250">
        <f>Sales_Data[[#This Row],[Net Sales]]-Sales_Data[[#This Row],[Cost]]</f>
        <v>1411.3610000000003</v>
      </c>
      <c r="U1250" s="2">
        <f>Sales_Data[[#This Row],[Profit]]/Sales_Data[[#This Row],[Net Sales]]</f>
        <v>0.37425899894486497</v>
      </c>
      <c r="V1250">
        <f>YEAR(Sales_Data[[#This Row],[Order_Date]])</f>
        <v>2025</v>
      </c>
      <c r="W1250" t="str">
        <f>TEXT(Sales_Data[[#This Row],[Order_Date]],"mmm")</f>
        <v>Jun</v>
      </c>
      <c r="X1250">
        <f>MONTH(Sales_Data[[#This Row],[Order_Date]])</f>
        <v>6</v>
      </c>
      <c r="Y1250" t="str">
        <f>"Q"&amp;ROUNDUP(MONTH(Sales_Data[[#This Row],[Order_Date]])/3,0)</f>
        <v>Q2</v>
      </c>
    </row>
    <row r="1251" spans="1:25" x14ac:dyDescent="0.3">
      <c r="A1251" t="s">
        <v>2365</v>
      </c>
      <c r="B1251" s="1">
        <v>46006</v>
      </c>
      <c r="C1251" t="s">
        <v>977</v>
      </c>
      <c r="D1251" t="s">
        <v>699</v>
      </c>
      <c r="E1251" t="s">
        <v>30</v>
      </c>
      <c r="F1251" t="s">
        <v>156</v>
      </c>
      <c r="G1251" t="s">
        <v>75</v>
      </c>
      <c r="H1251" t="s">
        <v>185</v>
      </c>
      <c r="I1251" t="s">
        <v>261</v>
      </c>
      <c r="J1251">
        <v>2</v>
      </c>
      <c r="K1251">
        <v>4990.84</v>
      </c>
      <c r="L1251">
        <v>0.2</v>
      </c>
      <c r="M1251">
        <v>6194.19</v>
      </c>
      <c r="N1251" t="s">
        <v>24</v>
      </c>
      <c r="O1251" t="s">
        <v>35</v>
      </c>
      <c r="P1251" t="s">
        <v>26</v>
      </c>
      <c r="Q1251">
        <f>Sales_Data[[#This Row],[Quantity]]*Sales_Data[[#This Row],[Unit_Price]]</f>
        <v>9981.68</v>
      </c>
      <c r="R1251">
        <f>Sales_Data[[#This Row],[Gross_Sales]]*Sales_Data[[#This Row],[Discount]]</f>
        <v>1996.3360000000002</v>
      </c>
      <c r="S1251">
        <f>Sales_Data[[#This Row],[Gross_Sales]]-Sales_Data[[#This Row],[Discount_Amount]]</f>
        <v>7985.3440000000001</v>
      </c>
      <c r="T1251">
        <f>Sales_Data[[#This Row],[Net Sales]]-Sales_Data[[#This Row],[Cost]]</f>
        <v>1791.1540000000005</v>
      </c>
      <c r="U1251" s="2">
        <f>Sales_Data[[#This Row],[Profit]]/Sales_Data[[#This Row],[Net Sales]]</f>
        <v>0.22430517708441872</v>
      </c>
      <c r="V1251">
        <f>YEAR(Sales_Data[[#This Row],[Order_Date]])</f>
        <v>2025</v>
      </c>
      <c r="W1251" t="str">
        <f>TEXT(Sales_Data[[#This Row],[Order_Date]],"mmm")</f>
        <v>Dec</v>
      </c>
      <c r="X1251">
        <f>MONTH(Sales_Data[[#This Row],[Order_Date]])</f>
        <v>12</v>
      </c>
      <c r="Y1251" t="str">
        <f>"Q"&amp;ROUNDUP(MONTH(Sales_Data[[#This Row],[Order_Date]])/3,0)</f>
        <v>Q4</v>
      </c>
    </row>
    <row r="1252" spans="1:25" x14ac:dyDescent="0.3">
      <c r="A1252" t="s">
        <v>2366</v>
      </c>
      <c r="B1252" s="1">
        <v>45665</v>
      </c>
      <c r="C1252" t="s">
        <v>535</v>
      </c>
      <c r="D1252" t="s">
        <v>125</v>
      </c>
      <c r="E1252" t="s">
        <v>19</v>
      </c>
      <c r="F1252" t="s">
        <v>113</v>
      </c>
      <c r="G1252" t="s">
        <v>67</v>
      </c>
      <c r="H1252" t="s">
        <v>68</v>
      </c>
      <c r="I1252" t="s">
        <v>69</v>
      </c>
      <c r="J1252">
        <v>2</v>
      </c>
      <c r="K1252">
        <v>15205.09</v>
      </c>
      <c r="L1252">
        <v>0.15</v>
      </c>
      <c r="M1252">
        <v>16422.349999999999</v>
      </c>
      <c r="N1252" t="s">
        <v>83</v>
      </c>
      <c r="O1252" t="s">
        <v>35</v>
      </c>
      <c r="P1252" t="s">
        <v>26</v>
      </c>
      <c r="Q1252">
        <f>Sales_Data[[#This Row],[Quantity]]*Sales_Data[[#This Row],[Unit_Price]]</f>
        <v>30410.18</v>
      </c>
      <c r="R1252">
        <f>Sales_Data[[#This Row],[Gross_Sales]]*Sales_Data[[#This Row],[Discount]]</f>
        <v>4561.527</v>
      </c>
      <c r="S1252">
        <f>Sales_Data[[#This Row],[Gross_Sales]]-Sales_Data[[#This Row],[Discount_Amount]]</f>
        <v>25848.652999999998</v>
      </c>
      <c r="T1252">
        <f>Sales_Data[[#This Row],[Net Sales]]-Sales_Data[[#This Row],[Cost]]</f>
        <v>9426.3029999999999</v>
      </c>
      <c r="U1252" s="2">
        <f>Sales_Data[[#This Row],[Profit]]/Sales_Data[[#This Row],[Net Sales]]</f>
        <v>0.36467289030496097</v>
      </c>
      <c r="V1252">
        <f>YEAR(Sales_Data[[#This Row],[Order_Date]])</f>
        <v>2025</v>
      </c>
      <c r="W1252" t="str">
        <f>TEXT(Sales_Data[[#This Row],[Order_Date]],"mmm")</f>
        <v>Jan</v>
      </c>
      <c r="X1252">
        <f>MONTH(Sales_Data[[#This Row],[Order_Date]])</f>
        <v>1</v>
      </c>
      <c r="Y1252" t="str">
        <f>"Q"&amp;ROUNDUP(MONTH(Sales_Data[[#This Row],[Order_Date]])/3,0)</f>
        <v>Q1</v>
      </c>
    </row>
    <row r="1253" spans="1:25" x14ac:dyDescent="0.3">
      <c r="A1253" t="s">
        <v>2367</v>
      </c>
      <c r="B1253" s="1">
        <v>45978</v>
      </c>
      <c r="C1253" t="s">
        <v>545</v>
      </c>
      <c r="D1253" t="s">
        <v>145</v>
      </c>
      <c r="E1253" t="s">
        <v>48</v>
      </c>
      <c r="F1253" t="s">
        <v>152</v>
      </c>
      <c r="G1253" t="s">
        <v>41</v>
      </c>
      <c r="H1253" t="s">
        <v>102</v>
      </c>
      <c r="I1253" t="s">
        <v>103</v>
      </c>
      <c r="J1253">
        <v>2</v>
      </c>
      <c r="K1253">
        <v>36901.17</v>
      </c>
      <c r="L1253">
        <v>0.1</v>
      </c>
      <c r="M1253">
        <v>50649.89</v>
      </c>
      <c r="N1253" t="s">
        <v>52</v>
      </c>
      <c r="O1253" t="s">
        <v>35</v>
      </c>
      <c r="P1253" t="s">
        <v>71</v>
      </c>
      <c r="Q1253">
        <f>Sales_Data[[#This Row],[Quantity]]*Sales_Data[[#This Row],[Unit_Price]]</f>
        <v>73802.34</v>
      </c>
      <c r="R1253">
        <f>Sales_Data[[#This Row],[Gross_Sales]]*Sales_Data[[#This Row],[Discount]]</f>
        <v>7380.2340000000004</v>
      </c>
      <c r="S1253">
        <f>Sales_Data[[#This Row],[Gross_Sales]]-Sales_Data[[#This Row],[Discount_Amount]]</f>
        <v>66422.106</v>
      </c>
      <c r="T1253">
        <f>Sales_Data[[#This Row],[Net Sales]]-Sales_Data[[#This Row],[Cost]]</f>
        <v>15772.216</v>
      </c>
      <c r="U1253" s="2">
        <f>Sales_Data[[#This Row],[Profit]]/Sales_Data[[#This Row],[Net Sales]]</f>
        <v>0.2374543198013023</v>
      </c>
      <c r="V1253">
        <f>YEAR(Sales_Data[[#This Row],[Order_Date]])</f>
        <v>2025</v>
      </c>
      <c r="W1253" t="str">
        <f>TEXT(Sales_Data[[#This Row],[Order_Date]],"mmm")</f>
        <v>Nov</v>
      </c>
      <c r="X1253">
        <f>MONTH(Sales_Data[[#This Row],[Order_Date]])</f>
        <v>11</v>
      </c>
      <c r="Y1253" t="str">
        <f>"Q"&amp;ROUNDUP(MONTH(Sales_Data[[#This Row],[Order_Date]])/3,0)</f>
        <v>Q4</v>
      </c>
    </row>
    <row r="1254" spans="1:25" x14ac:dyDescent="0.3">
      <c r="A1254" t="s">
        <v>2368</v>
      </c>
      <c r="B1254" s="1">
        <v>45970</v>
      </c>
      <c r="C1254" t="s">
        <v>1138</v>
      </c>
      <c r="D1254" t="s">
        <v>1004</v>
      </c>
      <c r="E1254" t="s">
        <v>30</v>
      </c>
      <c r="F1254" t="s">
        <v>87</v>
      </c>
      <c r="G1254" t="s">
        <v>67</v>
      </c>
      <c r="H1254" t="s">
        <v>88</v>
      </c>
      <c r="I1254" t="s">
        <v>89</v>
      </c>
      <c r="J1254">
        <v>2</v>
      </c>
      <c r="K1254">
        <v>1168.79</v>
      </c>
      <c r="L1254">
        <v>0.05</v>
      </c>
      <c r="M1254">
        <v>1608.84</v>
      </c>
      <c r="N1254" t="s">
        <v>52</v>
      </c>
      <c r="O1254" t="s">
        <v>25</v>
      </c>
      <c r="P1254" t="s">
        <v>71</v>
      </c>
      <c r="Q1254">
        <f>Sales_Data[[#This Row],[Quantity]]*Sales_Data[[#This Row],[Unit_Price]]</f>
        <v>2337.58</v>
      </c>
      <c r="R1254">
        <f>Sales_Data[[#This Row],[Gross_Sales]]*Sales_Data[[#This Row],[Discount]]</f>
        <v>116.879</v>
      </c>
      <c r="S1254">
        <f>Sales_Data[[#This Row],[Gross_Sales]]-Sales_Data[[#This Row],[Discount_Amount]]</f>
        <v>2220.701</v>
      </c>
      <c r="T1254">
        <f>Sales_Data[[#This Row],[Net Sales]]-Sales_Data[[#This Row],[Cost]]</f>
        <v>611.8610000000001</v>
      </c>
      <c r="U1254" s="2">
        <f>Sales_Data[[#This Row],[Profit]]/Sales_Data[[#This Row],[Net Sales]]</f>
        <v>0.27552606136530766</v>
      </c>
      <c r="V1254">
        <f>YEAR(Sales_Data[[#This Row],[Order_Date]])</f>
        <v>2025</v>
      </c>
      <c r="W1254" t="str">
        <f>TEXT(Sales_Data[[#This Row],[Order_Date]],"mmm")</f>
        <v>Nov</v>
      </c>
      <c r="X1254">
        <f>MONTH(Sales_Data[[#This Row],[Order_Date]])</f>
        <v>11</v>
      </c>
      <c r="Y1254" t="str">
        <f>"Q"&amp;ROUNDUP(MONTH(Sales_Data[[#This Row],[Order_Date]])/3,0)</f>
        <v>Q4</v>
      </c>
    </row>
    <row r="1255" spans="1:25" x14ac:dyDescent="0.3">
      <c r="A1255" t="s">
        <v>2369</v>
      </c>
      <c r="B1255" s="1">
        <v>45904</v>
      </c>
      <c r="C1255" t="s">
        <v>515</v>
      </c>
      <c r="D1255" t="s">
        <v>137</v>
      </c>
      <c r="E1255" t="s">
        <v>19</v>
      </c>
      <c r="F1255" t="s">
        <v>113</v>
      </c>
      <c r="G1255" t="s">
        <v>75</v>
      </c>
      <c r="H1255" t="s">
        <v>114</v>
      </c>
      <c r="I1255" t="s">
        <v>115</v>
      </c>
      <c r="J1255">
        <v>3</v>
      </c>
      <c r="K1255">
        <v>12489.01</v>
      </c>
      <c r="L1255">
        <v>0.05</v>
      </c>
      <c r="M1255">
        <v>22370.33</v>
      </c>
      <c r="N1255" t="s">
        <v>52</v>
      </c>
      <c r="O1255" t="s">
        <v>53</v>
      </c>
      <c r="P1255" t="s">
        <v>71</v>
      </c>
      <c r="Q1255">
        <f>Sales_Data[[#This Row],[Quantity]]*Sales_Data[[#This Row],[Unit_Price]]</f>
        <v>37467.03</v>
      </c>
      <c r="R1255">
        <f>Sales_Data[[#This Row],[Gross_Sales]]*Sales_Data[[#This Row],[Discount]]</f>
        <v>1873.3515</v>
      </c>
      <c r="S1255">
        <f>Sales_Data[[#This Row],[Gross_Sales]]-Sales_Data[[#This Row],[Discount_Amount]]</f>
        <v>35593.678500000002</v>
      </c>
      <c r="T1255">
        <f>Sales_Data[[#This Row],[Net Sales]]-Sales_Data[[#This Row],[Cost]]</f>
        <v>13223.3485</v>
      </c>
      <c r="U1255" s="2">
        <f>Sales_Data[[#This Row],[Profit]]/Sales_Data[[#This Row],[Net Sales]]</f>
        <v>0.3715083424153533</v>
      </c>
      <c r="V1255">
        <f>YEAR(Sales_Data[[#This Row],[Order_Date]])</f>
        <v>2025</v>
      </c>
      <c r="W1255" t="str">
        <f>TEXT(Sales_Data[[#This Row],[Order_Date]],"mmm")</f>
        <v>Sep</v>
      </c>
      <c r="X1255">
        <f>MONTH(Sales_Data[[#This Row],[Order_Date]])</f>
        <v>9</v>
      </c>
      <c r="Y1255" t="str">
        <f>"Q"&amp;ROUNDUP(MONTH(Sales_Data[[#This Row],[Order_Date]])/3,0)</f>
        <v>Q3</v>
      </c>
    </row>
    <row r="1256" spans="1:25" x14ac:dyDescent="0.3">
      <c r="A1256" t="s">
        <v>2370</v>
      </c>
      <c r="B1256" s="1">
        <v>45980</v>
      </c>
      <c r="C1256" t="s">
        <v>871</v>
      </c>
      <c r="D1256" t="s">
        <v>419</v>
      </c>
      <c r="E1256" t="s">
        <v>119</v>
      </c>
      <c r="F1256" t="s">
        <v>146</v>
      </c>
      <c r="G1256" t="s">
        <v>67</v>
      </c>
      <c r="H1256" t="s">
        <v>88</v>
      </c>
      <c r="I1256" t="s">
        <v>89</v>
      </c>
      <c r="J1256">
        <v>1</v>
      </c>
      <c r="K1256">
        <v>8470.06</v>
      </c>
      <c r="L1256">
        <v>0.15</v>
      </c>
      <c r="M1256">
        <v>6249.54</v>
      </c>
      <c r="N1256" t="s">
        <v>52</v>
      </c>
      <c r="O1256" t="s">
        <v>53</v>
      </c>
      <c r="P1256" t="s">
        <v>71</v>
      </c>
      <c r="Q1256">
        <f>Sales_Data[[#This Row],[Quantity]]*Sales_Data[[#This Row],[Unit_Price]]</f>
        <v>8470.06</v>
      </c>
      <c r="R1256">
        <f>Sales_Data[[#This Row],[Gross_Sales]]*Sales_Data[[#This Row],[Discount]]</f>
        <v>1270.5089999999998</v>
      </c>
      <c r="S1256">
        <f>Sales_Data[[#This Row],[Gross_Sales]]-Sales_Data[[#This Row],[Discount_Amount]]</f>
        <v>7199.5509999999995</v>
      </c>
      <c r="T1256">
        <f>Sales_Data[[#This Row],[Net Sales]]-Sales_Data[[#This Row],[Cost]]</f>
        <v>950.01099999999951</v>
      </c>
      <c r="U1256" s="2">
        <f>Sales_Data[[#This Row],[Profit]]/Sales_Data[[#This Row],[Net Sales]]</f>
        <v>0.13195420103281436</v>
      </c>
      <c r="V1256">
        <f>YEAR(Sales_Data[[#This Row],[Order_Date]])</f>
        <v>2025</v>
      </c>
      <c r="W1256" t="str">
        <f>TEXT(Sales_Data[[#This Row],[Order_Date]],"mmm")</f>
        <v>Nov</v>
      </c>
      <c r="X1256">
        <f>MONTH(Sales_Data[[#This Row],[Order_Date]])</f>
        <v>11</v>
      </c>
      <c r="Y1256" t="str">
        <f>"Q"&amp;ROUNDUP(MONTH(Sales_Data[[#This Row],[Order_Date]])/3,0)</f>
        <v>Q4</v>
      </c>
    </row>
    <row r="1257" spans="1:25" x14ac:dyDescent="0.3">
      <c r="A1257" t="s">
        <v>2371</v>
      </c>
      <c r="B1257" s="1">
        <v>45912</v>
      </c>
      <c r="C1257" t="s">
        <v>968</v>
      </c>
      <c r="D1257" t="s">
        <v>580</v>
      </c>
      <c r="E1257" t="s">
        <v>48</v>
      </c>
      <c r="F1257" t="s">
        <v>152</v>
      </c>
      <c r="G1257" t="s">
        <v>32</v>
      </c>
      <c r="H1257" t="s">
        <v>33</v>
      </c>
      <c r="I1257" t="s">
        <v>161</v>
      </c>
      <c r="J1257">
        <v>2</v>
      </c>
      <c r="K1257">
        <v>14953.53</v>
      </c>
      <c r="L1257">
        <v>0.15</v>
      </c>
      <c r="M1257">
        <v>15820.1</v>
      </c>
      <c r="N1257" t="s">
        <v>83</v>
      </c>
      <c r="O1257" t="s">
        <v>35</v>
      </c>
      <c r="P1257" t="s">
        <v>71</v>
      </c>
      <c r="Q1257">
        <f>Sales_Data[[#This Row],[Quantity]]*Sales_Data[[#This Row],[Unit_Price]]</f>
        <v>29907.06</v>
      </c>
      <c r="R1257">
        <f>Sales_Data[[#This Row],[Gross_Sales]]*Sales_Data[[#This Row],[Discount]]</f>
        <v>4486.0590000000002</v>
      </c>
      <c r="S1257">
        <f>Sales_Data[[#This Row],[Gross_Sales]]-Sales_Data[[#This Row],[Discount_Amount]]</f>
        <v>25421.001</v>
      </c>
      <c r="T1257">
        <f>Sales_Data[[#This Row],[Net Sales]]-Sales_Data[[#This Row],[Cost]]</f>
        <v>9600.9009999999998</v>
      </c>
      <c r="U1257" s="2">
        <f>Sales_Data[[#This Row],[Profit]]/Sales_Data[[#This Row],[Net Sales]]</f>
        <v>0.37767596169796774</v>
      </c>
      <c r="V1257">
        <f>YEAR(Sales_Data[[#This Row],[Order_Date]])</f>
        <v>2025</v>
      </c>
      <c r="W1257" t="str">
        <f>TEXT(Sales_Data[[#This Row],[Order_Date]],"mmm")</f>
        <v>Sep</v>
      </c>
      <c r="X1257">
        <f>MONTH(Sales_Data[[#This Row],[Order_Date]])</f>
        <v>9</v>
      </c>
      <c r="Y1257" t="str">
        <f>"Q"&amp;ROUNDUP(MONTH(Sales_Data[[#This Row],[Order_Date]])/3,0)</f>
        <v>Q3</v>
      </c>
    </row>
    <row r="1258" spans="1:25" x14ac:dyDescent="0.3">
      <c r="A1258" t="s">
        <v>2372</v>
      </c>
      <c r="B1258" s="1">
        <v>45985</v>
      </c>
      <c r="C1258" t="s">
        <v>1779</v>
      </c>
      <c r="D1258" t="s">
        <v>100</v>
      </c>
      <c r="E1258" t="s">
        <v>48</v>
      </c>
      <c r="F1258" t="s">
        <v>49</v>
      </c>
      <c r="G1258" t="s">
        <v>32</v>
      </c>
      <c r="H1258" t="s">
        <v>33</v>
      </c>
      <c r="I1258" t="s">
        <v>34</v>
      </c>
      <c r="J1258">
        <v>2</v>
      </c>
      <c r="K1258">
        <v>17755.72</v>
      </c>
      <c r="L1258">
        <v>0.15</v>
      </c>
      <c r="M1258">
        <v>21494.06</v>
      </c>
      <c r="N1258" t="s">
        <v>24</v>
      </c>
      <c r="O1258" t="s">
        <v>35</v>
      </c>
      <c r="P1258" t="s">
        <v>44</v>
      </c>
      <c r="Q1258">
        <f>Sales_Data[[#This Row],[Quantity]]*Sales_Data[[#This Row],[Unit_Price]]</f>
        <v>35511.440000000002</v>
      </c>
      <c r="R1258">
        <f>Sales_Data[[#This Row],[Gross_Sales]]*Sales_Data[[#This Row],[Discount]]</f>
        <v>5326.7160000000003</v>
      </c>
      <c r="S1258">
        <f>Sales_Data[[#This Row],[Gross_Sales]]-Sales_Data[[#This Row],[Discount_Amount]]</f>
        <v>30184.724000000002</v>
      </c>
      <c r="T1258">
        <f>Sales_Data[[#This Row],[Net Sales]]-Sales_Data[[#This Row],[Cost]]</f>
        <v>8690.6640000000007</v>
      </c>
      <c r="U1258" s="2">
        <f>Sales_Data[[#This Row],[Profit]]/Sales_Data[[#This Row],[Net Sales]]</f>
        <v>0.28791596703021038</v>
      </c>
      <c r="V1258">
        <f>YEAR(Sales_Data[[#This Row],[Order_Date]])</f>
        <v>2025</v>
      </c>
      <c r="W1258" t="str">
        <f>TEXT(Sales_Data[[#This Row],[Order_Date]],"mmm")</f>
        <v>Nov</v>
      </c>
      <c r="X1258">
        <f>MONTH(Sales_Data[[#This Row],[Order_Date]])</f>
        <v>11</v>
      </c>
      <c r="Y1258" t="str">
        <f>"Q"&amp;ROUNDUP(MONTH(Sales_Data[[#This Row],[Order_Date]])/3,0)</f>
        <v>Q4</v>
      </c>
    </row>
    <row r="1259" spans="1:25" x14ac:dyDescent="0.3">
      <c r="A1259" t="s">
        <v>2373</v>
      </c>
      <c r="B1259" s="1">
        <v>45711</v>
      </c>
      <c r="C1259" t="s">
        <v>617</v>
      </c>
      <c r="D1259" t="s">
        <v>1650</v>
      </c>
      <c r="E1259" t="s">
        <v>119</v>
      </c>
      <c r="F1259" t="s">
        <v>184</v>
      </c>
      <c r="G1259" t="s">
        <v>21</v>
      </c>
      <c r="H1259" t="s">
        <v>22</v>
      </c>
      <c r="I1259" t="s">
        <v>62</v>
      </c>
      <c r="J1259">
        <v>4</v>
      </c>
      <c r="K1259">
        <v>1766.57</v>
      </c>
      <c r="L1259">
        <v>0.1</v>
      </c>
      <c r="M1259">
        <v>5275.11</v>
      </c>
      <c r="N1259" t="s">
        <v>52</v>
      </c>
      <c r="O1259" t="s">
        <v>25</v>
      </c>
      <c r="P1259" t="s">
        <v>26</v>
      </c>
      <c r="Q1259">
        <f>Sales_Data[[#This Row],[Quantity]]*Sales_Data[[#This Row],[Unit_Price]]</f>
        <v>7066.28</v>
      </c>
      <c r="R1259">
        <f>Sales_Data[[#This Row],[Gross_Sales]]*Sales_Data[[#This Row],[Discount]]</f>
        <v>706.62800000000004</v>
      </c>
      <c r="S1259">
        <f>Sales_Data[[#This Row],[Gross_Sales]]-Sales_Data[[#This Row],[Discount_Amount]]</f>
        <v>6359.652</v>
      </c>
      <c r="T1259">
        <f>Sales_Data[[#This Row],[Net Sales]]-Sales_Data[[#This Row],[Cost]]</f>
        <v>1084.5420000000004</v>
      </c>
      <c r="U1259" s="2">
        <f>Sales_Data[[#This Row],[Profit]]/Sales_Data[[#This Row],[Net Sales]]</f>
        <v>0.17053480284770303</v>
      </c>
      <c r="V1259">
        <f>YEAR(Sales_Data[[#This Row],[Order_Date]])</f>
        <v>2025</v>
      </c>
      <c r="W1259" t="str">
        <f>TEXT(Sales_Data[[#This Row],[Order_Date]],"mmm")</f>
        <v>Feb</v>
      </c>
      <c r="X1259">
        <f>MONTH(Sales_Data[[#This Row],[Order_Date]])</f>
        <v>2</v>
      </c>
      <c r="Y1259" t="str">
        <f>"Q"&amp;ROUNDUP(MONTH(Sales_Data[[#This Row],[Order_Date]])/3,0)</f>
        <v>Q1</v>
      </c>
    </row>
    <row r="1260" spans="1:25" x14ac:dyDescent="0.3">
      <c r="A1260" t="s">
        <v>2374</v>
      </c>
      <c r="B1260" s="1">
        <v>45906</v>
      </c>
      <c r="C1260" t="s">
        <v>1851</v>
      </c>
      <c r="D1260" t="s">
        <v>1122</v>
      </c>
      <c r="E1260" t="s">
        <v>39</v>
      </c>
      <c r="F1260" t="s">
        <v>107</v>
      </c>
      <c r="G1260" t="s">
        <v>21</v>
      </c>
      <c r="H1260" t="s">
        <v>230</v>
      </c>
      <c r="I1260" t="s">
        <v>231</v>
      </c>
      <c r="J1260">
        <v>1</v>
      </c>
      <c r="K1260">
        <v>5262.36</v>
      </c>
      <c r="L1260">
        <v>0.05</v>
      </c>
      <c r="M1260">
        <v>4366.16</v>
      </c>
      <c r="N1260" t="s">
        <v>70</v>
      </c>
      <c r="O1260" t="s">
        <v>35</v>
      </c>
      <c r="P1260" t="s">
        <v>26</v>
      </c>
      <c r="Q1260">
        <f>Sales_Data[[#This Row],[Quantity]]*Sales_Data[[#This Row],[Unit_Price]]</f>
        <v>5262.36</v>
      </c>
      <c r="R1260">
        <f>Sales_Data[[#This Row],[Gross_Sales]]*Sales_Data[[#This Row],[Discount]]</f>
        <v>263.11799999999999</v>
      </c>
      <c r="S1260">
        <f>Sales_Data[[#This Row],[Gross_Sales]]-Sales_Data[[#This Row],[Discount_Amount]]</f>
        <v>4999.2419999999993</v>
      </c>
      <c r="T1260">
        <f>Sales_Data[[#This Row],[Net Sales]]-Sales_Data[[#This Row],[Cost]]</f>
        <v>633.08199999999943</v>
      </c>
      <c r="U1260" s="2">
        <f>Sales_Data[[#This Row],[Profit]]/Sales_Data[[#This Row],[Net Sales]]</f>
        <v>0.12663559795665014</v>
      </c>
      <c r="V1260">
        <f>YEAR(Sales_Data[[#This Row],[Order_Date]])</f>
        <v>2025</v>
      </c>
      <c r="W1260" t="str">
        <f>TEXT(Sales_Data[[#This Row],[Order_Date]],"mmm")</f>
        <v>Sep</v>
      </c>
      <c r="X1260">
        <f>MONTH(Sales_Data[[#This Row],[Order_Date]])</f>
        <v>9</v>
      </c>
      <c r="Y1260" t="str">
        <f>"Q"&amp;ROUNDUP(MONTH(Sales_Data[[#This Row],[Order_Date]])/3,0)</f>
        <v>Q3</v>
      </c>
    </row>
    <row r="1261" spans="1:25" x14ac:dyDescent="0.3">
      <c r="A1261" t="s">
        <v>2375</v>
      </c>
      <c r="B1261" s="1">
        <v>45896</v>
      </c>
      <c r="C1261" t="s">
        <v>2376</v>
      </c>
      <c r="D1261" t="s">
        <v>694</v>
      </c>
      <c r="E1261" t="s">
        <v>19</v>
      </c>
      <c r="F1261" t="s">
        <v>81</v>
      </c>
      <c r="G1261" t="s">
        <v>21</v>
      </c>
      <c r="H1261" t="s">
        <v>230</v>
      </c>
      <c r="I1261" t="s">
        <v>328</v>
      </c>
      <c r="J1261">
        <v>1</v>
      </c>
      <c r="K1261">
        <v>7733.51</v>
      </c>
      <c r="L1261">
        <v>0.05</v>
      </c>
      <c r="M1261">
        <v>4641.3100000000004</v>
      </c>
      <c r="N1261" t="s">
        <v>24</v>
      </c>
      <c r="O1261" t="s">
        <v>35</v>
      </c>
      <c r="P1261" t="s">
        <v>26</v>
      </c>
      <c r="Q1261">
        <f>Sales_Data[[#This Row],[Quantity]]*Sales_Data[[#This Row],[Unit_Price]]</f>
        <v>7733.51</v>
      </c>
      <c r="R1261">
        <f>Sales_Data[[#This Row],[Gross_Sales]]*Sales_Data[[#This Row],[Discount]]</f>
        <v>386.67550000000006</v>
      </c>
      <c r="S1261">
        <f>Sales_Data[[#This Row],[Gross_Sales]]-Sales_Data[[#This Row],[Discount_Amount]]</f>
        <v>7346.8344999999999</v>
      </c>
      <c r="T1261">
        <f>Sales_Data[[#This Row],[Net Sales]]-Sales_Data[[#This Row],[Cost]]</f>
        <v>2705.5244999999995</v>
      </c>
      <c r="U1261" s="2">
        <f>Sales_Data[[#This Row],[Profit]]/Sales_Data[[#This Row],[Net Sales]]</f>
        <v>0.36825717252784168</v>
      </c>
      <c r="V1261">
        <f>YEAR(Sales_Data[[#This Row],[Order_Date]])</f>
        <v>2025</v>
      </c>
      <c r="W1261" t="str">
        <f>TEXT(Sales_Data[[#This Row],[Order_Date]],"mmm")</f>
        <v>Aug</v>
      </c>
      <c r="X1261">
        <f>MONTH(Sales_Data[[#This Row],[Order_Date]])</f>
        <v>8</v>
      </c>
      <c r="Y1261" t="str">
        <f>"Q"&amp;ROUNDUP(MONTH(Sales_Data[[#This Row],[Order_Date]])/3,0)</f>
        <v>Q3</v>
      </c>
    </row>
    <row r="1262" spans="1:25" x14ac:dyDescent="0.3">
      <c r="A1262" t="s">
        <v>2377</v>
      </c>
      <c r="B1262" s="1">
        <v>45886</v>
      </c>
      <c r="C1262" t="s">
        <v>642</v>
      </c>
      <c r="D1262" t="s">
        <v>160</v>
      </c>
      <c r="E1262" t="s">
        <v>30</v>
      </c>
      <c r="F1262" t="s">
        <v>101</v>
      </c>
      <c r="G1262" t="s">
        <v>75</v>
      </c>
      <c r="H1262" t="s">
        <v>256</v>
      </c>
      <c r="I1262" t="s">
        <v>257</v>
      </c>
      <c r="J1262">
        <v>2</v>
      </c>
      <c r="K1262">
        <v>547.79999999999995</v>
      </c>
      <c r="L1262">
        <v>0</v>
      </c>
      <c r="M1262">
        <v>950.11</v>
      </c>
      <c r="N1262" t="s">
        <v>70</v>
      </c>
      <c r="O1262" t="s">
        <v>35</v>
      </c>
      <c r="P1262" t="s">
        <v>26</v>
      </c>
      <c r="Q1262">
        <f>Sales_Data[[#This Row],[Quantity]]*Sales_Data[[#This Row],[Unit_Price]]</f>
        <v>1095.5999999999999</v>
      </c>
      <c r="R1262">
        <f>Sales_Data[[#This Row],[Gross_Sales]]*Sales_Data[[#This Row],[Discount]]</f>
        <v>0</v>
      </c>
      <c r="S1262">
        <f>Sales_Data[[#This Row],[Gross_Sales]]-Sales_Data[[#This Row],[Discount_Amount]]</f>
        <v>1095.5999999999999</v>
      </c>
      <c r="T1262">
        <f>Sales_Data[[#This Row],[Net Sales]]-Sales_Data[[#This Row],[Cost]]</f>
        <v>145.4899999999999</v>
      </c>
      <c r="U1262" s="2">
        <f>Sales_Data[[#This Row],[Profit]]/Sales_Data[[#This Row],[Net Sales]]</f>
        <v>0.13279481562614084</v>
      </c>
      <c r="V1262">
        <f>YEAR(Sales_Data[[#This Row],[Order_Date]])</f>
        <v>2025</v>
      </c>
      <c r="W1262" t="str">
        <f>TEXT(Sales_Data[[#This Row],[Order_Date]],"mmm")</f>
        <v>Aug</v>
      </c>
      <c r="X1262">
        <f>MONTH(Sales_Data[[#This Row],[Order_Date]])</f>
        <v>8</v>
      </c>
      <c r="Y1262" t="str">
        <f>"Q"&amp;ROUNDUP(MONTH(Sales_Data[[#This Row],[Order_Date]])/3,0)</f>
        <v>Q3</v>
      </c>
    </row>
    <row r="1263" spans="1:25" x14ac:dyDescent="0.3">
      <c r="A1263" t="s">
        <v>2378</v>
      </c>
      <c r="B1263" s="1">
        <v>45724</v>
      </c>
      <c r="C1263" t="s">
        <v>1099</v>
      </c>
      <c r="D1263" t="s">
        <v>427</v>
      </c>
      <c r="E1263" t="s">
        <v>39</v>
      </c>
      <c r="F1263" t="s">
        <v>96</v>
      </c>
      <c r="G1263" t="s">
        <v>21</v>
      </c>
      <c r="H1263" t="s">
        <v>297</v>
      </c>
      <c r="I1263" t="s">
        <v>494</v>
      </c>
      <c r="J1263">
        <v>2</v>
      </c>
      <c r="K1263">
        <v>6174.67</v>
      </c>
      <c r="L1263">
        <v>0.1</v>
      </c>
      <c r="M1263">
        <v>7863.23</v>
      </c>
      <c r="N1263" t="s">
        <v>70</v>
      </c>
      <c r="O1263" t="s">
        <v>35</v>
      </c>
      <c r="P1263" t="s">
        <v>44</v>
      </c>
      <c r="Q1263">
        <f>Sales_Data[[#This Row],[Quantity]]*Sales_Data[[#This Row],[Unit_Price]]</f>
        <v>12349.34</v>
      </c>
      <c r="R1263">
        <f>Sales_Data[[#This Row],[Gross_Sales]]*Sales_Data[[#This Row],[Discount]]</f>
        <v>1234.9340000000002</v>
      </c>
      <c r="S1263">
        <f>Sales_Data[[#This Row],[Gross_Sales]]-Sales_Data[[#This Row],[Discount_Amount]]</f>
        <v>11114.405999999999</v>
      </c>
      <c r="T1263">
        <f>Sales_Data[[#This Row],[Net Sales]]-Sales_Data[[#This Row],[Cost]]</f>
        <v>3251.1759999999995</v>
      </c>
      <c r="U1263" s="2">
        <f>Sales_Data[[#This Row],[Profit]]/Sales_Data[[#This Row],[Net Sales]]</f>
        <v>0.29251909638715734</v>
      </c>
      <c r="V1263">
        <f>YEAR(Sales_Data[[#This Row],[Order_Date]])</f>
        <v>2025</v>
      </c>
      <c r="W1263" t="str">
        <f>TEXT(Sales_Data[[#This Row],[Order_Date]],"mmm")</f>
        <v>Mar</v>
      </c>
      <c r="X1263">
        <f>MONTH(Sales_Data[[#This Row],[Order_Date]])</f>
        <v>3</v>
      </c>
      <c r="Y1263" t="str">
        <f>"Q"&amp;ROUNDUP(MONTH(Sales_Data[[#This Row],[Order_Date]])/3,0)</f>
        <v>Q1</v>
      </c>
    </row>
    <row r="1264" spans="1:25" x14ac:dyDescent="0.3">
      <c r="A1264" t="s">
        <v>2379</v>
      </c>
      <c r="B1264" s="1">
        <v>45708</v>
      </c>
      <c r="C1264" t="s">
        <v>1600</v>
      </c>
      <c r="D1264" t="s">
        <v>387</v>
      </c>
      <c r="E1264" t="s">
        <v>39</v>
      </c>
      <c r="F1264" t="s">
        <v>202</v>
      </c>
      <c r="G1264" t="s">
        <v>41</v>
      </c>
      <c r="H1264" t="s">
        <v>42</v>
      </c>
      <c r="I1264" t="s">
        <v>82</v>
      </c>
      <c r="J1264">
        <v>1</v>
      </c>
      <c r="K1264">
        <v>4080.63</v>
      </c>
      <c r="L1264">
        <v>0.05</v>
      </c>
      <c r="M1264">
        <v>2563.2199999999998</v>
      </c>
      <c r="N1264" t="s">
        <v>83</v>
      </c>
      <c r="O1264" t="s">
        <v>35</v>
      </c>
      <c r="P1264" t="s">
        <v>44</v>
      </c>
      <c r="Q1264">
        <f>Sales_Data[[#This Row],[Quantity]]*Sales_Data[[#This Row],[Unit_Price]]</f>
        <v>4080.63</v>
      </c>
      <c r="R1264">
        <f>Sales_Data[[#This Row],[Gross_Sales]]*Sales_Data[[#This Row],[Discount]]</f>
        <v>204.03150000000002</v>
      </c>
      <c r="S1264">
        <f>Sales_Data[[#This Row],[Gross_Sales]]-Sales_Data[[#This Row],[Discount_Amount]]</f>
        <v>3876.5985000000001</v>
      </c>
      <c r="T1264">
        <f>Sales_Data[[#This Row],[Net Sales]]-Sales_Data[[#This Row],[Cost]]</f>
        <v>1313.3785000000003</v>
      </c>
      <c r="U1264" s="2">
        <f>Sales_Data[[#This Row],[Profit]]/Sales_Data[[#This Row],[Net Sales]]</f>
        <v>0.33879662802325294</v>
      </c>
      <c r="V1264">
        <f>YEAR(Sales_Data[[#This Row],[Order_Date]])</f>
        <v>2025</v>
      </c>
      <c r="W1264" t="str">
        <f>TEXT(Sales_Data[[#This Row],[Order_Date]],"mmm")</f>
        <v>Feb</v>
      </c>
      <c r="X1264">
        <f>MONTH(Sales_Data[[#This Row],[Order_Date]])</f>
        <v>2</v>
      </c>
      <c r="Y1264" t="str">
        <f>"Q"&amp;ROUNDUP(MONTH(Sales_Data[[#This Row],[Order_Date]])/3,0)</f>
        <v>Q1</v>
      </c>
    </row>
    <row r="1265" spans="1:25" x14ac:dyDescent="0.3">
      <c r="A1265" t="s">
        <v>2380</v>
      </c>
      <c r="B1265" s="1">
        <v>45754</v>
      </c>
      <c r="C1265" t="s">
        <v>946</v>
      </c>
      <c r="D1265" t="s">
        <v>170</v>
      </c>
      <c r="E1265" t="s">
        <v>48</v>
      </c>
      <c r="F1265" t="s">
        <v>152</v>
      </c>
      <c r="G1265" t="s">
        <v>67</v>
      </c>
      <c r="H1265" t="s">
        <v>121</v>
      </c>
      <c r="I1265" t="s">
        <v>122</v>
      </c>
      <c r="J1265">
        <v>2</v>
      </c>
      <c r="K1265">
        <v>22524.49</v>
      </c>
      <c r="L1265">
        <v>0.05</v>
      </c>
      <c r="M1265">
        <v>35698.54</v>
      </c>
      <c r="N1265" t="s">
        <v>52</v>
      </c>
      <c r="O1265" t="s">
        <v>35</v>
      </c>
      <c r="P1265" t="s">
        <v>71</v>
      </c>
      <c r="Q1265">
        <f>Sales_Data[[#This Row],[Quantity]]*Sales_Data[[#This Row],[Unit_Price]]</f>
        <v>45048.98</v>
      </c>
      <c r="R1265">
        <f>Sales_Data[[#This Row],[Gross_Sales]]*Sales_Data[[#This Row],[Discount]]</f>
        <v>2252.4490000000001</v>
      </c>
      <c r="S1265">
        <f>Sales_Data[[#This Row],[Gross_Sales]]-Sales_Data[[#This Row],[Discount_Amount]]</f>
        <v>42796.531000000003</v>
      </c>
      <c r="T1265">
        <f>Sales_Data[[#This Row],[Net Sales]]-Sales_Data[[#This Row],[Cost]]</f>
        <v>7097.9910000000018</v>
      </c>
      <c r="U1265" s="2">
        <f>Sales_Data[[#This Row],[Profit]]/Sales_Data[[#This Row],[Net Sales]]</f>
        <v>0.16585435394284648</v>
      </c>
      <c r="V1265">
        <f>YEAR(Sales_Data[[#This Row],[Order_Date]])</f>
        <v>2025</v>
      </c>
      <c r="W1265" t="str">
        <f>TEXT(Sales_Data[[#This Row],[Order_Date]],"mmm")</f>
        <v>Apr</v>
      </c>
      <c r="X1265">
        <f>MONTH(Sales_Data[[#This Row],[Order_Date]])</f>
        <v>4</v>
      </c>
      <c r="Y1265" t="str">
        <f>"Q"&amp;ROUNDUP(MONTH(Sales_Data[[#This Row],[Order_Date]])/3,0)</f>
        <v>Q2</v>
      </c>
    </row>
    <row r="1266" spans="1:25" x14ac:dyDescent="0.3">
      <c r="A1266" t="s">
        <v>2381</v>
      </c>
      <c r="B1266" s="1">
        <v>45749</v>
      </c>
      <c r="C1266" t="s">
        <v>2382</v>
      </c>
      <c r="D1266" t="s">
        <v>384</v>
      </c>
      <c r="E1266" t="s">
        <v>30</v>
      </c>
      <c r="F1266" t="s">
        <v>31</v>
      </c>
      <c r="G1266" t="s">
        <v>75</v>
      </c>
      <c r="H1266" t="s">
        <v>76</v>
      </c>
      <c r="I1266" t="s">
        <v>108</v>
      </c>
      <c r="J1266">
        <v>1</v>
      </c>
      <c r="K1266">
        <v>1883.92</v>
      </c>
      <c r="L1266">
        <v>0.15</v>
      </c>
      <c r="M1266">
        <v>1260.3699999999999</v>
      </c>
      <c r="N1266" t="s">
        <v>52</v>
      </c>
      <c r="O1266" t="s">
        <v>35</v>
      </c>
      <c r="P1266" t="s">
        <v>44</v>
      </c>
      <c r="Q1266">
        <f>Sales_Data[[#This Row],[Quantity]]*Sales_Data[[#This Row],[Unit_Price]]</f>
        <v>1883.92</v>
      </c>
      <c r="R1266">
        <f>Sales_Data[[#This Row],[Gross_Sales]]*Sales_Data[[#This Row],[Discount]]</f>
        <v>282.58800000000002</v>
      </c>
      <c r="S1266">
        <f>Sales_Data[[#This Row],[Gross_Sales]]-Sales_Data[[#This Row],[Discount_Amount]]</f>
        <v>1601.3320000000001</v>
      </c>
      <c r="T1266">
        <f>Sales_Data[[#This Row],[Net Sales]]-Sales_Data[[#This Row],[Cost]]</f>
        <v>340.96200000000022</v>
      </c>
      <c r="U1266" s="2">
        <f>Sales_Data[[#This Row],[Profit]]/Sales_Data[[#This Row],[Net Sales]]</f>
        <v>0.21292399077767771</v>
      </c>
      <c r="V1266">
        <f>YEAR(Sales_Data[[#This Row],[Order_Date]])</f>
        <v>2025</v>
      </c>
      <c r="W1266" t="str">
        <f>TEXT(Sales_Data[[#This Row],[Order_Date]],"mmm")</f>
        <v>Apr</v>
      </c>
      <c r="X1266">
        <f>MONTH(Sales_Data[[#This Row],[Order_Date]])</f>
        <v>4</v>
      </c>
      <c r="Y1266" t="str">
        <f>"Q"&amp;ROUNDUP(MONTH(Sales_Data[[#This Row],[Order_Date]])/3,0)</f>
        <v>Q2</v>
      </c>
    </row>
    <row r="1267" spans="1:25" x14ac:dyDescent="0.3">
      <c r="A1267" t="s">
        <v>2383</v>
      </c>
      <c r="B1267" s="1">
        <v>45921</v>
      </c>
      <c r="C1267" t="s">
        <v>1710</v>
      </c>
      <c r="D1267" t="s">
        <v>541</v>
      </c>
      <c r="E1267" t="s">
        <v>119</v>
      </c>
      <c r="F1267" t="s">
        <v>184</v>
      </c>
      <c r="G1267" t="s">
        <v>67</v>
      </c>
      <c r="H1267" t="s">
        <v>121</v>
      </c>
      <c r="I1267" t="s">
        <v>122</v>
      </c>
      <c r="J1267">
        <v>4</v>
      </c>
      <c r="K1267">
        <v>2967.14</v>
      </c>
      <c r="L1267">
        <v>0</v>
      </c>
      <c r="M1267">
        <v>7664.79</v>
      </c>
      <c r="N1267" t="s">
        <v>52</v>
      </c>
      <c r="O1267" t="s">
        <v>35</v>
      </c>
      <c r="P1267" t="s">
        <v>71</v>
      </c>
      <c r="Q1267">
        <f>Sales_Data[[#This Row],[Quantity]]*Sales_Data[[#This Row],[Unit_Price]]</f>
        <v>11868.56</v>
      </c>
      <c r="R1267">
        <f>Sales_Data[[#This Row],[Gross_Sales]]*Sales_Data[[#This Row],[Discount]]</f>
        <v>0</v>
      </c>
      <c r="S1267">
        <f>Sales_Data[[#This Row],[Gross_Sales]]-Sales_Data[[#This Row],[Discount_Amount]]</f>
        <v>11868.56</v>
      </c>
      <c r="T1267">
        <f>Sales_Data[[#This Row],[Net Sales]]-Sales_Data[[#This Row],[Cost]]</f>
        <v>4203.7699999999995</v>
      </c>
      <c r="U1267" s="2">
        <f>Sales_Data[[#This Row],[Profit]]/Sales_Data[[#This Row],[Net Sales]]</f>
        <v>0.35419376908403377</v>
      </c>
      <c r="V1267">
        <f>YEAR(Sales_Data[[#This Row],[Order_Date]])</f>
        <v>2025</v>
      </c>
      <c r="W1267" t="str">
        <f>TEXT(Sales_Data[[#This Row],[Order_Date]],"mmm")</f>
        <v>Sep</v>
      </c>
      <c r="X1267">
        <f>MONTH(Sales_Data[[#This Row],[Order_Date]])</f>
        <v>9</v>
      </c>
      <c r="Y1267" t="str">
        <f>"Q"&amp;ROUNDUP(MONTH(Sales_Data[[#This Row],[Order_Date]])/3,0)</f>
        <v>Q3</v>
      </c>
    </row>
    <row r="1268" spans="1:25" x14ac:dyDescent="0.3">
      <c r="A1268" t="s">
        <v>2384</v>
      </c>
      <c r="B1268" s="1">
        <v>45948</v>
      </c>
      <c r="C1268" t="s">
        <v>2385</v>
      </c>
      <c r="D1268" t="s">
        <v>728</v>
      </c>
      <c r="E1268" t="s">
        <v>48</v>
      </c>
      <c r="F1268" t="s">
        <v>132</v>
      </c>
      <c r="G1268" t="s">
        <v>32</v>
      </c>
      <c r="H1268" t="s">
        <v>50</v>
      </c>
      <c r="I1268" t="s">
        <v>58</v>
      </c>
      <c r="J1268">
        <v>1</v>
      </c>
      <c r="K1268">
        <v>30422.99</v>
      </c>
      <c r="L1268">
        <v>0.15</v>
      </c>
      <c r="M1268">
        <v>20190.330000000002</v>
      </c>
      <c r="N1268" t="s">
        <v>52</v>
      </c>
      <c r="O1268" t="s">
        <v>25</v>
      </c>
      <c r="P1268" t="s">
        <v>44</v>
      </c>
      <c r="Q1268">
        <f>Sales_Data[[#This Row],[Quantity]]*Sales_Data[[#This Row],[Unit_Price]]</f>
        <v>30422.99</v>
      </c>
      <c r="R1268">
        <f>Sales_Data[[#This Row],[Gross_Sales]]*Sales_Data[[#This Row],[Discount]]</f>
        <v>4563.4485000000004</v>
      </c>
      <c r="S1268">
        <f>Sales_Data[[#This Row],[Gross_Sales]]-Sales_Data[[#This Row],[Discount_Amount]]</f>
        <v>25859.541499999999</v>
      </c>
      <c r="T1268">
        <f>Sales_Data[[#This Row],[Net Sales]]-Sales_Data[[#This Row],[Cost]]</f>
        <v>5669.2114999999976</v>
      </c>
      <c r="U1268" s="2">
        <f>Sales_Data[[#This Row],[Profit]]/Sales_Data[[#This Row],[Net Sales]]</f>
        <v>0.21923093648044756</v>
      </c>
      <c r="V1268">
        <f>YEAR(Sales_Data[[#This Row],[Order_Date]])</f>
        <v>2025</v>
      </c>
      <c r="W1268" t="str">
        <f>TEXT(Sales_Data[[#This Row],[Order_Date]],"mmm")</f>
        <v>Oct</v>
      </c>
      <c r="X1268">
        <f>MONTH(Sales_Data[[#This Row],[Order_Date]])</f>
        <v>10</v>
      </c>
      <c r="Y1268" t="str">
        <f>"Q"&amp;ROUNDUP(MONTH(Sales_Data[[#This Row],[Order_Date]])/3,0)</f>
        <v>Q4</v>
      </c>
    </row>
    <row r="1269" spans="1:25" x14ac:dyDescent="0.3">
      <c r="A1269" t="s">
        <v>2386</v>
      </c>
      <c r="B1269" s="1">
        <v>45753</v>
      </c>
      <c r="C1269" t="s">
        <v>1561</v>
      </c>
      <c r="D1269" t="s">
        <v>244</v>
      </c>
      <c r="E1269" t="s">
        <v>119</v>
      </c>
      <c r="F1269" t="s">
        <v>249</v>
      </c>
      <c r="G1269" t="s">
        <v>21</v>
      </c>
      <c r="H1269" t="s">
        <v>127</v>
      </c>
      <c r="I1269" t="s">
        <v>342</v>
      </c>
      <c r="J1269">
        <v>1</v>
      </c>
      <c r="K1269">
        <v>3364.85</v>
      </c>
      <c r="L1269">
        <v>0</v>
      </c>
      <c r="M1269">
        <v>2800.62</v>
      </c>
      <c r="N1269" t="s">
        <v>24</v>
      </c>
      <c r="O1269" t="s">
        <v>35</v>
      </c>
      <c r="P1269" t="s">
        <v>26</v>
      </c>
      <c r="Q1269">
        <f>Sales_Data[[#This Row],[Quantity]]*Sales_Data[[#This Row],[Unit_Price]]</f>
        <v>3364.85</v>
      </c>
      <c r="R1269">
        <f>Sales_Data[[#This Row],[Gross_Sales]]*Sales_Data[[#This Row],[Discount]]</f>
        <v>0</v>
      </c>
      <c r="S1269">
        <f>Sales_Data[[#This Row],[Gross_Sales]]-Sales_Data[[#This Row],[Discount_Amount]]</f>
        <v>3364.85</v>
      </c>
      <c r="T1269">
        <f>Sales_Data[[#This Row],[Net Sales]]-Sales_Data[[#This Row],[Cost]]</f>
        <v>564.23</v>
      </c>
      <c r="U1269" s="2">
        <f>Sales_Data[[#This Row],[Profit]]/Sales_Data[[#This Row],[Net Sales]]</f>
        <v>0.16768355201569166</v>
      </c>
      <c r="V1269">
        <f>YEAR(Sales_Data[[#This Row],[Order_Date]])</f>
        <v>2025</v>
      </c>
      <c r="W1269" t="str">
        <f>TEXT(Sales_Data[[#This Row],[Order_Date]],"mmm")</f>
        <v>Apr</v>
      </c>
      <c r="X1269">
        <f>MONTH(Sales_Data[[#This Row],[Order_Date]])</f>
        <v>4</v>
      </c>
      <c r="Y1269" t="str">
        <f>"Q"&amp;ROUNDUP(MONTH(Sales_Data[[#This Row],[Order_Date]])/3,0)</f>
        <v>Q2</v>
      </c>
    </row>
    <row r="1270" spans="1:25" x14ac:dyDescent="0.3">
      <c r="A1270" t="s">
        <v>2387</v>
      </c>
      <c r="B1270" s="1">
        <v>45745</v>
      </c>
      <c r="C1270" t="s">
        <v>2388</v>
      </c>
      <c r="D1270" t="s">
        <v>215</v>
      </c>
      <c r="E1270" t="s">
        <v>119</v>
      </c>
      <c r="F1270" t="s">
        <v>538</v>
      </c>
      <c r="G1270" t="s">
        <v>41</v>
      </c>
      <c r="H1270" t="s">
        <v>147</v>
      </c>
      <c r="I1270" t="s">
        <v>148</v>
      </c>
      <c r="J1270">
        <v>1</v>
      </c>
      <c r="K1270">
        <v>5157.54</v>
      </c>
      <c r="L1270">
        <v>0.15</v>
      </c>
      <c r="M1270">
        <v>3343.76</v>
      </c>
      <c r="N1270" t="s">
        <v>24</v>
      </c>
      <c r="O1270" t="s">
        <v>35</v>
      </c>
      <c r="P1270" t="s">
        <v>71</v>
      </c>
      <c r="Q1270">
        <f>Sales_Data[[#This Row],[Quantity]]*Sales_Data[[#This Row],[Unit_Price]]</f>
        <v>5157.54</v>
      </c>
      <c r="R1270">
        <f>Sales_Data[[#This Row],[Gross_Sales]]*Sales_Data[[#This Row],[Discount]]</f>
        <v>773.63099999999997</v>
      </c>
      <c r="S1270">
        <f>Sales_Data[[#This Row],[Gross_Sales]]-Sales_Data[[#This Row],[Discount_Amount]]</f>
        <v>4383.9089999999997</v>
      </c>
      <c r="T1270">
        <f>Sales_Data[[#This Row],[Net Sales]]-Sales_Data[[#This Row],[Cost]]</f>
        <v>1040.1489999999994</v>
      </c>
      <c r="U1270" s="2">
        <f>Sales_Data[[#This Row],[Profit]]/Sales_Data[[#This Row],[Net Sales]]</f>
        <v>0.23726518958308659</v>
      </c>
      <c r="V1270">
        <f>YEAR(Sales_Data[[#This Row],[Order_Date]])</f>
        <v>2025</v>
      </c>
      <c r="W1270" t="str">
        <f>TEXT(Sales_Data[[#This Row],[Order_Date]],"mmm")</f>
        <v>Mar</v>
      </c>
      <c r="X1270">
        <f>MONTH(Sales_Data[[#This Row],[Order_Date]])</f>
        <v>3</v>
      </c>
      <c r="Y1270" t="str">
        <f>"Q"&amp;ROUNDUP(MONTH(Sales_Data[[#This Row],[Order_Date]])/3,0)</f>
        <v>Q1</v>
      </c>
    </row>
    <row r="1271" spans="1:25" x14ac:dyDescent="0.3">
      <c r="A1271" t="s">
        <v>2389</v>
      </c>
      <c r="B1271" s="1">
        <v>45735</v>
      </c>
      <c r="C1271" t="s">
        <v>1120</v>
      </c>
      <c r="D1271" t="s">
        <v>118</v>
      </c>
      <c r="E1271" t="s">
        <v>39</v>
      </c>
      <c r="F1271" t="s">
        <v>96</v>
      </c>
      <c r="G1271" t="s">
        <v>41</v>
      </c>
      <c r="H1271" t="s">
        <v>147</v>
      </c>
      <c r="I1271" t="s">
        <v>148</v>
      </c>
      <c r="J1271">
        <v>1</v>
      </c>
      <c r="K1271">
        <v>5505.21</v>
      </c>
      <c r="L1271">
        <v>0.05</v>
      </c>
      <c r="M1271">
        <v>3708.49</v>
      </c>
      <c r="N1271" t="s">
        <v>24</v>
      </c>
      <c r="O1271" t="s">
        <v>35</v>
      </c>
      <c r="P1271" t="s">
        <v>71</v>
      </c>
      <c r="Q1271">
        <f>Sales_Data[[#This Row],[Quantity]]*Sales_Data[[#This Row],[Unit_Price]]</f>
        <v>5505.21</v>
      </c>
      <c r="R1271">
        <f>Sales_Data[[#This Row],[Gross_Sales]]*Sales_Data[[#This Row],[Discount]]</f>
        <v>275.26050000000004</v>
      </c>
      <c r="S1271">
        <f>Sales_Data[[#This Row],[Gross_Sales]]-Sales_Data[[#This Row],[Discount_Amount]]</f>
        <v>5229.9494999999997</v>
      </c>
      <c r="T1271">
        <f>Sales_Data[[#This Row],[Net Sales]]-Sales_Data[[#This Row],[Cost]]</f>
        <v>1521.4594999999999</v>
      </c>
      <c r="U1271" s="2">
        <f>Sales_Data[[#This Row],[Profit]]/Sales_Data[[#This Row],[Net Sales]]</f>
        <v>0.2909128472464218</v>
      </c>
      <c r="V1271">
        <f>YEAR(Sales_Data[[#This Row],[Order_Date]])</f>
        <v>2025</v>
      </c>
      <c r="W1271" t="str">
        <f>TEXT(Sales_Data[[#This Row],[Order_Date]],"mmm")</f>
        <v>Mar</v>
      </c>
      <c r="X1271">
        <f>MONTH(Sales_Data[[#This Row],[Order_Date]])</f>
        <v>3</v>
      </c>
      <c r="Y1271" t="str">
        <f>"Q"&amp;ROUNDUP(MONTH(Sales_Data[[#This Row],[Order_Date]])/3,0)</f>
        <v>Q1</v>
      </c>
    </row>
    <row r="1272" spans="1:25" x14ac:dyDescent="0.3">
      <c r="A1272" t="s">
        <v>2390</v>
      </c>
      <c r="B1272" s="1">
        <v>45945</v>
      </c>
      <c r="C1272" t="s">
        <v>2391</v>
      </c>
      <c r="D1272" t="s">
        <v>199</v>
      </c>
      <c r="E1272" t="s">
        <v>39</v>
      </c>
      <c r="F1272" t="s">
        <v>96</v>
      </c>
      <c r="G1272" t="s">
        <v>75</v>
      </c>
      <c r="H1272" t="s">
        <v>185</v>
      </c>
      <c r="I1272" t="s">
        <v>186</v>
      </c>
      <c r="J1272">
        <v>1</v>
      </c>
      <c r="K1272">
        <v>4851.4399999999996</v>
      </c>
      <c r="L1272">
        <v>0</v>
      </c>
      <c r="M1272">
        <v>3277.59</v>
      </c>
      <c r="N1272" t="s">
        <v>109</v>
      </c>
      <c r="O1272" t="s">
        <v>25</v>
      </c>
      <c r="P1272" t="s">
        <v>44</v>
      </c>
      <c r="Q1272">
        <f>Sales_Data[[#This Row],[Quantity]]*Sales_Data[[#This Row],[Unit_Price]]</f>
        <v>4851.4399999999996</v>
      </c>
      <c r="R1272">
        <f>Sales_Data[[#This Row],[Gross_Sales]]*Sales_Data[[#This Row],[Discount]]</f>
        <v>0</v>
      </c>
      <c r="S1272">
        <f>Sales_Data[[#This Row],[Gross_Sales]]-Sales_Data[[#This Row],[Discount_Amount]]</f>
        <v>4851.4399999999996</v>
      </c>
      <c r="T1272">
        <f>Sales_Data[[#This Row],[Net Sales]]-Sales_Data[[#This Row],[Cost]]</f>
        <v>1573.8499999999995</v>
      </c>
      <c r="U1272" s="2">
        <f>Sales_Data[[#This Row],[Profit]]/Sales_Data[[#This Row],[Net Sales]]</f>
        <v>0.32440883531487552</v>
      </c>
      <c r="V1272">
        <f>YEAR(Sales_Data[[#This Row],[Order_Date]])</f>
        <v>2025</v>
      </c>
      <c r="W1272" t="str">
        <f>TEXT(Sales_Data[[#This Row],[Order_Date]],"mmm")</f>
        <v>Oct</v>
      </c>
      <c r="X1272">
        <f>MONTH(Sales_Data[[#This Row],[Order_Date]])</f>
        <v>10</v>
      </c>
      <c r="Y1272" t="str">
        <f>"Q"&amp;ROUNDUP(MONTH(Sales_Data[[#This Row],[Order_Date]])/3,0)</f>
        <v>Q4</v>
      </c>
    </row>
    <row r="1273" spans="1:25" x14ac:dyDescent="0.3">
      <c r="A1273" t="s">
        <v>2392</v>
      </c>
      <c r="B1273" s="1">
        <v>45777</v>
      </c>
      <c r="C1273" t="s">
        <v>1531</v>
      </c>
      <c r="D1273" t="s">
        <v>92</v>
      </c>
      <c r="E1273" t="s">
        <v>19</v>
      </c>
      <c r="F1273" t="s">
        <v>81</v>
      </c>
      <c r="G1273" t="s">
        <v>67</v>
      </c>
      <c r="H1273" t="s">
        <v>133</v>
      </c>
      <c r="I1273" t="s">
        <v>138</v>
      </c>
      <c r="J1273">
        <v>2</v>
      </c>
      <c r="K1273">
        <v>5794.1</v>
      </c>
      <c r="L1273">
        <v>0.1</v>
      </c>
      <c r="M1273">
        <v>8501.33</v>
      </c>
      <c r="N1273" t="s">
        <v>24</v>
      </c>
      <c r="O1273" t="s">
        <v>25</v>
      </c>
      <c r="P1273" t="s">
        <v>44</v>
      </c>
      <c r="Q1273">
        <f>Sales_Data[[#This Row],[Quantity]]*Sales_Data[[#This Row],[Unit_Price]]</f>
        <v>11588.2</v>
      </c>
      <c r="R1273">
        <f>Sales_Data[[#This Row],[Gross_Sales]]*Sales_Data[[#This Row],[Discount]]</f>
        <v>1158.8200000000002</v>
      </c>
      <c r="S1273">
        <f>Sales_Data[[#This Row],[Gross_Sales]]-Sales_Data[[#This Row],[Discount_Amount]]</f>
        <v>10429.380000000001</v>
      </c>
      <c r="T1273">
        <f>Sales_Data[[#This Row],[Net Sales]]-Sales_Data[[#This Row],[Cost]]</f>
        <v>1928.0500000000011</v>
      </c>
      <c r="U1273" s="2">
        <f>Sales_Data[[#This Row],[Profit]]/Sales_Data[[#This Row],[Net Sales]]</f>
        <v>0.18486717331231586</v>
      </c>
      <c r="V1273">
        <f>YEAR(Sales_Data[[#This Row],[Order_Date]])</f>
        <v>2025</v>
      </c>
      <c r="W1273" t="str">
        <f>TEXT(Sales_Data[[#This Row],[Order_Date]],"mmm")</f>
        <v>Apr</v>
      </c>
      <c r="X1273">
        <f>MONTH(Sales_Data[[#This Row],[Order_Date]])</f>
        <v>4</v>
      </c>
      <c r="Y1273" t="str">
        <f>"Q"&amp;ROUNDUP(MONTH(Sales_Data[[#This Row],[Order_Date]])/3,0)</f>
        <v>Q2</v>
      </c>
    </row>
    <row r="1274" spans="1:25" x14ac:dyDescent="0.3">
      <c r="A1274" t="s">
        <v>2393</v>
      </c>
      <c r="B1274" s="1">
        <v>45959</v>
      </c>
      <c r="C1274" t="s">
        <v>1244</v>
      </c>
      <c r="D1274" t="s">
        <v>290</v>
      </c>
      <c r="E1274" t="s">
        <v>48</v>
      </c>
      <c r="F1274" t="s">
        <v>49</v>
      </c>
      <c r="G1274" t="s">
        <v>21</v>
      </c>
      <c r="H1274" t="s">
        <v>230</v>
      </c>
      <c r="I1274" t="s">
        <v>328</v>
      </c>
      <c r="J1274">
        <v>3</v>
      </c>
      <c r="K1274">
        <v>35075.050000000003</v>
      </c>
      <c r="L1274">
        <v>0.15</v>
      </c>
      <c r="M1274">
        <v>64736.42</v>
      </c>
      <c r="N1274" t="s">
        <v>52</v>
      </c>
      <c r="O1274" t="s">
        <v>35</v>
      </c>
      <c r="P1274" t="s">
        <v>44</v>
      </c>
      <c r="Q1274">
        <f>Sales_Data[[#This Row],[Quantity]]*Sales_Data[[#This Row],[Unit_Price]]</f>
        <v>105225.15000000001</v>
      </c>
      <c r="R1274">
        <f>Sales_Data[[#This Row],[Gross_Sales]]*Sales_Data[[#This Row],[Discount]]</f>
        <v>15783.772500000001</v>
      </c>
      <c r="S1274">
        <f>Sales_Data[[#This Row],[Gross_Sales]]-Sales_Data[[#This Row],[Discount_Amount]]</f>
        <v>89441.377500000002</v>
      </c>
      <c r="T1274">
        <f>Sales_Data[[#This Row],[Net Sales]]-Sales_Data[[#This Row],[Cost]]</f>
        <v>24704.957500000004</v>
      </c>
      <c r="U1274" s="2">
        <f>Sales_Data[[#This Row],[Profit]]/Sales_Data[[#This Row],[Net Sales]]</f>
        <v>0.2762139648397075</v>
      </c>
      <c r="V1274">
        <f>YEAR(Sales_Data[[#This Row],[Order_Date]])</f>
        <v>2025</v>
      </c>
      <c r="W1274" t="str">
        <f>TEXT(Sales_Data[[#This Row],[Order_Date]],"mmm")</f>
        <v>Oct</v>
      </c>
      <c r="X1274">
        <f>MONTH(Sales_Data[[#This Row],[Order_Date]])</f>
        <v>10</v>
      </c>
      <c r="Y1274" t="str">
        <f>"Q"&amp;ROUNDUP(MONTH(Sales_Data[[#This Row],[Order_Date]])/3,0)</f>
        <v>Q4</v>
      </c>
    </row>
    <row r="1275" spans="1:25" x14ac:dyDescent="0.3">
      <c r="A1275" t="s">
        <v>2394</v>
      </c>
      <c r="B1275" s="1">
        <v>45822</v>
      </c>
      <c r="C1275" t="s">
        <v>1423</v>
      </c>
      <c r="D1275" t="s">
        <v>422</v>
      </c>
      <c r="E1275" t="s">
        <v>30</v>
      </c>
      <c r="F1275" t="s">
        <v>156</v>
      </c>
      <c r="G1275" t="s">
        <v>41</v>
      </c>
      <c r="H1275" t="s">
        <v>147</v>
      </c>
      <c r="I1275" t="s">
        <v>369</v>
      </c>
      <c r="J1275">
        <v>1</v>
      </c>
      <c r="K1275">
        <v>4240.6000000000004</v>
      </c>
      <c r="L1275">
        <v>0.05</v>
      </c>
      <c r="M1275">
        <v>3369.11</v>
      </c>
      <c r="N1275" t="s">
        <v>24</v>
      </c>
      <c r="O1275" t="s">
        <v>35</v>
      </c>
      <c r="P1275" t="s">
        <v>26</v>
      </c>
      <c r="Q1275">
        <f>Sales_Data[[#This Row],[Quantity]]*Sales_Data[[#This Row],[Unit_Price]]</f>
        <v>4240.6000000000004</v>
      </c>
      <c r="R1275">
        <f>Sales_Data[[#This Row],[Gross_Sales]]*Sales_Data[[#This Row],[Discount]]</f>
        <v>212.03000000000003</v>
      </c>
      <c r="S1275">
        <f>Sales_Data[[#This Row],[Gross_Sales]]-Sales_Data[[#This Row],[Discount_Amount]]</f>
        <v>4028.57</v>
      </c>
      <c r="T1275">
        <f>Sales_Data[[#This Row],[Net Sales]]-Sales_Data[[#This Row],[Cost]]</f>
        <v>659.46</v>
      </c>
      <c r="U1275" s="2">
        <f>Sales_Data[[#This Row],[Profit]]/Sales_Data[[#This Row],[Net Sales]]</f>
        <v>0.16369580272900805</v>
      </c>
      <c r="V1275">
        <f>YEAR(Sales_Data[[#This Row],[Order_Date]])</f>
        <v>2025</v>
      </c>
      <c r="W1275" t="str">
        <f>TEXT(Sales_Data[[#This Row],[Order_Date]],"mmm")</f>
        <v>Jun</v>
      </c>
      <c r="X1275">
        <f>MONTH(Sales_Data[[#This Row],[Order_Date]])</f>
        <v>6</v>
      </c>
      <c r="Y1275" t="str">
        <f>"Q"&amp;ROUNDUP(MONTH(Sales_Data[[#This Row],[Order_Date]])/3,0)</f>
        <v>Q2</v>
      </c>
    </row>
    <row r="1276" spans="1:25" x14ac:dyDescent="0.3">
      <c r="A1276" t="s">
        <v>2395</v>
      </c>
      <c r="B1276" s="1">
        <v>45839</v>
      </c>
      <c r="C1276" t="s">
        <v>177</v>
      </c>
      <c r="D1276" t="s">
        <v>1026</v>
      </c>
      <c r="E1276" t="s">
        <v>119</v>
      </c>
      <c r="F1276" t="s">
        <v>249</v>
      </c>
      <c r="G1276" t="s">
        <v>41</v>
      </c>
      <c r="H1276" t="s">
        <v>171</v>
      </c>
      <c r="I1276" t="s">
        <v>172</v>
      </c>
      <c r="J1276">
        <v>2</v>
      </c>
      <c r="K1276">
        <v>1079.75</v>
      </c>
      <c r="L1276">
        <v>0.1</v>
      </c>
      <c r="M1276">
        <v>1591.16</v>
      </c>
      <c r="N1276" t="s">
        <v>70</v>
      </c>
      <c r="O1276" t="s">
        <v>25</v>
      </c>
      <c r="P1276" t="s">
        <v>71</v>
      </c>
      <c r="Q1276">
        <f>Sales_Data[[#This Row],[Quantity]]*Sales_Data[[#This Row],[Unit_Price]]</f>
        <v>2159.5</v>
      </c>
      <c r="R1276">
        <f>Sales_Data[[#This Row],[Gross_Sales]]*Sales_Data[[#This Row],[Discount]]</f>
        <v>215.95000000000002</v>
      </c>
      <c r="S1276">
        <f>Sales_Data[[#This Row],[Gross_Sales]]-Sales_Data[[#This Row],[Discount_Amount]]</f>
        <v>1943.55</v>
      </c>
      <c r="T1276">
        <f>Sales_Data[[#This Row],[Net Sales]]-Sales_Data[[#This Row],[Cost]]</f>
        <v>352.38999999999987</v>
      </c>
      <c r="U1276" s="2">
        <f>Sales_Data[[#This Row],[Profit]]/Sales_Data[[#This Row],[Net Sales]]</f>
        <v>0.18131254662859195</v>
      </c>
      <c r="V1276">
        <f>YEAR(Sales_Data[[#This Row],[Order_Date]])</f>
        <v>2025</v>
      </c>
      <c r="W1276" t="str">
        <f>TEXT(Sales_Data[[#This Row],[Order_Date]],"mmm")</f>
        <v>Jul</v>
      </c>
      <c r="X1276">
        <f>MONTH(Sales_Data[[#This Row],[Order_Date]])</f>
        <v>7</v>
      </c>
      <c r="Y1276" t="str">
        <f>"Q"&amp;ROUNDUP(MONTH(Sales_Data[[#This Row],[Order_Date]])/3,0)</f>
        <v>Q3</v>
      </c>
    </row>
    <row r="1277" spans="1:25" x14ac:dyDescent="0.3">
      <c r="A1277" t="s">
        <v>2396</v>
      </c>
      <c r="B1277" s="1">
        <v>45880</v>
      </c>
      <c r="C1277" t="s">
        <v>2397</v>
      </c>
      <c r="D1277" t="s">
        <v>699</v>
      </c>
      <c r="E1277" t="s">
        <v>39</v>
      </c>
      <c r="F1277" t="s">
        <v>405</v>
      </c>
      <c r="G1277" t="s">
        <v>21</v>
      </c>
      <c r="H1277" t="s">
        <v>22</v>
      </c>
      <c r="I1277" t="s">
        <v>62</v>
      </c>
      <c r="J1277">
        <v>1</v>
      </c>
      <c r="K1277">
        <v>916.76</v>
      </c>
      <c r="L1277">
        <v>0.2</v>
      </c>
      <c r="M1277">
        <v>598.19000000000005</v>
      </c>
      <c r="N1277" t="s">
        <v>52</v>
      </c>
      <c r="O1277" t="s">
        <v>53</v>
      </c>
      <c r="P1277" t="s">
        <v>44</v>
      </c>
      <c r="Q1277">
        <f>Sales_Data[[#This Row],[Quantity]]*Sales_Data[[#This Row],[Unit_Price]]</f>
        <v>916.76</v>
      </c>
      <c r="R1277">
        <f>Sales_Data[[#This Row],[Gross_Sales]]*Sales_Data[[#This Row],[Discount]]</f>
        <v>183.352</v>
      </c>
      <c r="S1277">
        <f>Sales_Data[[#This Row],[Gross_Sales]]-Sales_Data[[#This Row],[Discount_Amount]]</f>
        <v>733.40800000000002</v>
      </c>
      <c r="T1277">
        <f>Sales_Data[[#This Row],[Net Sales]]-Sales_Data[[#This Row],[Cost]]</f>
        <v>135.21799999999996</v>
      </c>
      <c r="U1277" s="2">
        <f>Sales_Data[[#This Row],[Profit]]/Sales_Data[[#This Row],[Net Sales]]</f>
        <v>0.18436940966010729</v>
      </c>
      <c r="V1277">
        <f>YEAR(Sales_Data[[#This Row],[Order_Date]])</f>
        <v>2025</v>
      </c>
      <c r="W1277" t="str">
        <f>TEXT(Sales_Data[[#This Row],[Order_Date]],"mmm")</f>
        <v>Aug</v>
      </c>
      <c r="X1277">
        <f>MONTH(Sales_Data[[#This Row],[Order_Date]])</f>
        <v>8</v>
      </c>
      <c r="Y1277" t="str">
        <f>"Q"&amp;ROUNDUP(MONTH(Sales_Data[[#This Row],[Order_Date]])/3,0)</f>
        <v>Q3</v>
      </c>
    </row>
    <row r="1278" spans="1:25" x14ac:dyDescent="0.3">
      <c r="A1278" t="s">
        <v>2398</v>
      </c>
      <c r="B1278" s="1">
        <v>45968</v>
      </c>
      <c r="C1278" t="s">
        <v>2399</v>
      </c>
      <c r="D1278" t="s">
        <v>310</v>
      </c>
      <c r="E1278" t="s">
        <v>19</v>
      </c>
      <c r="F1278" t="s">
        <v>66</v>
      </c>
      <c r="G1278" t="s">
        <v>67</v>
      </c>
      <c r="H1278" t="s">
        <v>133</v>
      </c>
      <c r="I1278" t="s">
        <v>134</v>
      </c>
      <c r="J1278">
        <v>1</v>
      </c>
      <c r="K1278">
        <v>10321.74</v>
      </c>
      <c r="L1278">
        <v>0</v>
      </c>
      <c r="M1278">
        <v>8530.14</v>
      </c>
      <c r="N1278" t="s">
        <v>24</v>
      </c>
      <c r="O1278" t="s">
        <v>25</v>
      </c>
      <c r="P1278" t="s">
        <v>26</v>
      </c>
      <c r="Q1278">
        <f>Sales_Data[[#This Row],[Quantity]]*Sales_Data[[#This Row],[Unit_Price]]</f>
        <v>10321.74</v>
      </c>
      <c r="R1278">
        <f>Sales_Data[[#This Row],[Gross_Sales]]*Sales_Data[[#This Row],[Discount]]</f>
        <v>0</v>
      </c>
      <c r="S1278">
        <f>Sales_Data[[#This Row],[Gross_Sales]]-Sales_Data[[#This Row],[Discount_Amount]]</f>
        <v>10321.74</v>
      </c>
      <c r="T1278">
        <f>Sales_Data[[#This Row],[Net Sales]]-Sales_Data[[#This Row],[Cost]]</f>
        <v>1791.6000000000004</v>
      </c>
      <c r="U1278" s="2">
        <f>Sales_Data[[#This Row],[Profit]]/Sales_Data[[#This Row],[Net Sales]]</f>
        <v>0.1735753855454604</v>
      </c>
      <c r="V1278">
        <f>YEAR(Sales_Data[[#This Row],[Order_Date]])</f>
        <v>2025</v>
      </c>
      <c r="W1278" t="str">
        <f>TEXT(Sales_Data[[#This Row],[Order_Date]],"mmm")</f>
        <v>Nov</v>
      </c>
      <c r="X1278">
        <f>MONTH(Sales_Data[[#This Row],[Order_Date]])</f>
        <v>11</v>
      </c>
      <c r="Y1278" t="str">
        <f>"Q"&amp;ROUNDUP(MONTH(Sales_Data[[#This Row],[Order_Date]])/3,0)</f>
        <v>Q4</v>
      </c>
    </row>
    <row r="1279" spans="1:25" x14ac:dyDescent="0.3">
      <c r="A1279" t="s">
        <v>2400</v>
      </c>
      <c r="B1279" s="1">
        <v>45664</v>
      </c>
      <c r="C1279" t="s">
        <v>2401</v>
      </c>
      <c r="D1279" t="s">
        <v>450</v>
      </c>
      <c r="E1279" t="s">
        <v>48</v>
      </c>
      <c r="F1279" t="s">
        <v>126</v>
      </c>
      <c r="G1279" t="s">
        <v>21</v>
      </c>
      <c r="H1279" t="s">
        <v>22</v>
      </c>
      <c r="I1279" t="s">
        <v>23</v>
      </c>
      <c r="J1279">
        <v>1</v>
      </c>
      <c r="K1279">
        <v>42083.81</v>
      </c>
      <c r="L1279">
        <v>0.1</v>
      </c>
      <c r="M1279">
        <v>28954.32</v>
      </c>
      <c r="N1279" t="s">
        <v>109</v>
      </c>
      <c r="O1279" t="s">
        <v>35</v>
      </c>
      <c r="P1279" t="s">
        <v>71</v>
      </c>
      <c r="Q1279">
        <f>Sales_Data[[#This Row],[Quantity]]*Sales_Data[[#This Row],[Unit_Price]]</f>
        <v>42083.81</v>
      </c>
      <c r="R1279">
        <f>Sales_Data[[#This Row],[Gross_Sales]]*Sales_Data[[#This Row],[Discount]]</f>
        <v>4208.3810000000003</v>
      </c>
      <c r="S1279">
        <f>Sales_Data[[#This Row],[Gross_Sales]]-Sales_Data[[#This Row],[Discount_Amount]]</f>
        <v>37875.428999999996</v>
      </c>
      <c r="T1279">
        <f>Sales_Data[[#This Row],[Net Sales]]-Sales_Data[[#This Row],[Cost]]</f>
        <v>8921.1089999999967</v>
      </c>
      <c r="U1279" s="2">
        <f>Sales_Data[[#This Row],[Profit]]/Sales_Data[[#This Row],[Net Sales]]</f>
        <v>0.23553816380535247</v>
      </c>
      <c r="V1279">
        <f>YEAR(Sales_Data[[#This Row],[Order_Date]])</f>
        <v>2025</v>
      </c>
      <c r="W1279" t="str">
        <f>TEXT(Sales_Data[[#This Row],[Order_Date]],"mmm")</f>
        <v>Jan</v>
      </c>
      <c r="X1279">
        <f>MONTH(Sales_Data[[#This Row],[Order_Date]])</f>
        <v>1</v>
      </c>
      <c r="Y1279" t="str">
        <f>"Q"&amp;ROUNDUP(MONTH(Sales_Data[[#This Row],[Order_Date]])/3,0)</f>
        <v>Q1</v>
      </c>
    </row>
    <row r="1280" spans="1:25" x14ac:dyDescent="0.3">
      <c r="A1280" t="s">
        <v>2402</v>
      </c>
      <c r="B1280" s="1">
        <v>45987</v>
      </c>
      <c r="C1280" t="s">
        <v>555</v>
      </c>
      <c r="D1280" t="s">
        <v>86</v>
      </c>
      <c r="E1280" t="s">
        <v>48</v>
      </c>
      <c r="F1280" t="s">
        <v>164</v>
      </c>
      <c r="G1280" t="s">
        <v>75</v>
      </c>
      <c r="H1280" t="s">
        <v>76</v>
      </c>
      <c r="I1280" t="s">
        <v>108</v>
      </c>
      <c r="J1280">
        <v>1</v>
      </c>
      <c r="K1280">
        <v>14924.73</v>
      </c>
      <c r="L1280">
        <v>0.05</v>
      </c>
      <c r="M1280">
        <v>11664.59</v>
      </c>
      <c r="N1280" t="s">
        <v>70</v>
      </c>
      <c r="O1280" t="s">
        <v>35</v>
      </c>
      <c r="P1280" t="s">
        <v>26</v>
      </c>
      <c r="Q1280">
        <f>Sales_Data[[#This Row],[Quantity]]*Sales_Data[[#This Row],[Unit_Price]]</f>
        <v>14924.73</v>
      </c>
      <c r="R1280">
        <f>Sales_Data[[#This Row],[Gross_Sales]]*Sales_Data[[#This Row],[Discount]]</f>
        <v>746.23649999999998</v>
      </c>
      <c r="S1280">
        <f>Sales_Data[[#This Row],[Gross_Sales]]-Sales_Data[[#This Row],[Discount_Amount]]</f>
        <v>14178.4935</v>
      </c>
      <c r="T1280">
        <f>Sales_Data[[#This Row],[Net Sales]]-Sales_Data[[#This Row],[Cost]]</f>
        <v>2513.9035000000003</v>
      </c>
      <c r="U1280" s="2">
        <f>Sales_Data[[#This Row],[Profit]]/Sales_Data[[#This Row],[Net Sales]]</f>
        <v>0.17730399213428424</v>
      </c>
      <c r="V1280">
        <f>YEAR(Sales_Data[[#This Row],[Order_Date]])</f>
        <v>2025</v>
      </c>
      <c r="W1280" t="str">
        <f>TEXT(Sales_Data[[#This Row],[Order_Date]],"mmm")</f>
        <v>Nov</v>
      </c>
      <c r="X1280">
        <f>MONTH(Sales_Data[[#This Row],[Order_Date]])</f>
        <v>11</v>
      </c>
      <c r="Y1280" t="str">
        <f>"Q"&amp;ROUNDUP(MONTH(Sales_Data[[#This Row],[Order_Date]])/3,0)</f>
        <v>Q4</v>
      </c>
    </row>
    <row r="1281" spans="1:25" x14ac:dyDescent="0.3">
      <c r="A1281" t="s">
        <v>2403</v>
      </c>
      <c r="B1281" s="1">
        <v>45920</v>
      </c>
      <c r="C1281" t="s">
        <v>1595</v>
      </c>
      <c r="D1281" t="s">
        <v>447</v>
      </c>
      <c r="E1281" t="s">
        <v>19</v>
      </c>
      <c r="F1281" t="s">
        <v>66</v>
      </c>
      <c r="G1281" t="s">
        <v>41</v>
      </c>
      <c r="H1281" t="s">
        <v>171</v>
      </c>
      <c r="I1281" t="s">
        <v>191</v>
      </c>
      <c r="J1281">
        <v>2</v>
      </c>
      <c r="K1281">
        <v>13592.31</v>
      </c>
      <c r="L1281">
        <v>0.05</v>
      </c>
      <c r="M1281">
        <v>21912.46</v>
      </c>
      <c r="N1281" t="s">
        <v>24</v>
      </c>
      <c r="O1281" t="s">
        <v>25</v>
      </c>
      <c r="P1281" t="s">
        <v>71</v>
      </c>
      <c r="Q1281">
        <f>Sales_Data[[#This Row],[Quantity]]*Sales_Data[[#This Row],[Unit_Price]]</f>
        <v>27184.62</v>
      </c>
      <c r="R1281">
        <f>Sales_Data[[#This Row],[Gross_Sales]]*Sales_Data[[#This Row],[Discount]]</f>
        <v>1359.231</v>
      </c>
      <c r="S1281">
        <f>Sales_Data[[#This Row],[Gross_Sales]]-Sales_Data[[#This Row],[Discount_Amount]]</f>
        <v>25825.388999999999</v>
      </c>
      <c r="T1281">
        <f>Sales_Data[[#This Row],[Net Sales]]-Sales_Data[[#This Row],[Cost]]</f>
        <v>3912.9290000000001</v>
      </c>
      <c r="U1281" s="2">
        <f>Sales_Data[[#This Row],[Profit]]/Sales_Data[[#This Row],[Net Sales]]</f>
        <v>0.15151481358131721</v>
      </c>
      <c r="V1281">
        <f>YEAR(Sales_Data[[#This Row],[Order_Date]])</f>
        <v>2025</v>
      </c>
      <c r="W1281" t="str">
        <f>TEXT(Sales_Data[[#This Row],[Order_Date]],"mmm")</f>
        <v>Sep</v>
      </c>
      <c r="X1281">
        <f>MONTH(Sales_Data[[#This Row],[Order_Date]])</f>
        <v>9</v>
      </c>
      <c r="Y1281" t="str">
        <f>"Q"&amp;ROUNDUP(MONTH(Sales_Data[[#This Row],[Order_Date]])/3,0)</f>
        <v>Q3</v>
      </c>
    </row>
    <row r="1282" spans="1:25" x14ac:dyDescent="0.3">
      <c r="A1282" t="s">
        <v>2404</v>
      </c>
      <c r="B1282" s="1">
        <v>45818</v>
      </c>
      <c r="C1282" t="s">
        <v>163</v>
      </c>
      <c r="D1282" t="s">
        <v>241</v>
      </c>
      <c r="E1282" t="s">
        <v>48</v>
      </c>
      <c r="F1282" t="s">
        <v>152</v>
      </c>
      <c r="G1282" t="s">
        <v>41</v>
      </c>
      <c r="H1282" t="s">
        <v>171</v>
      </c>
      <c r="I1282" t="s">
        <v>191</v>
      </c>
      <c r="J1282">
        <v>1</v>
      </c>
      <c r="K1282">
        <v>42537.72</v>
      </c>
      <c r="L1282">
        <v>0.05</v>
      </c>
      <c r="M1282">
        <v>28216.880000000001</v>
      </c>
      <c r="N1282" t="s">
        <v>70</v>
      </c>
      <c r="O1282" t="s">
        <v>53</v>
      </c>
      <c r="P1282" t="s">
        <v>44</v>
      </c>
      <c r="Q1282">
        <f>Sales_Data[[#This Row],[Quantity]]*Sales_Data[[#This Row],[Unit_Price]]</f>
        <v>42537.72</v>
      </c>
      <c r="R1282">
        <f>Sales_Data[[#This Row],[Gross_Sales]]*Sales_Data[[#This Row],[Discount]]</f>
        <v>2126.886</v>
      </c>
      <c r="S1282">
        <f>Sales_Data[[#This Row],[Gross_Sales]]-Sales_Data[[#This Row],[Discount_Amount]]</f>
        <v>40410.834000000003</v>
      </c>
      <c r="T1282">
        <f>Sales_Data[[#This Row],[Net Sales]]-Sales_Data[[#This Row],[Cost]]</f>
        <v>12193.954000000002</v>
      </c>
      <c r="U1282" s="2">
        <f>Sales_Data[[#This Row],[Profit]]/Sales_Data[[#This Row],[Net Sales]]</f>
        <v>0.30174962486545071</v>
      </c>
      <c r="V1282">
        <f>YEAR(Sales_Data[[#This Row],[Order_Date]])</f>
        <v>2025</v>
      </c>
      <c r="W1282" t="str">
        <f>TEXT(Sales_Data[[#This Row],[Order_Date]],"mmm")</f>
        <v>Jun</v>
      </c>
      <c r="X1282">
        <f>MONTH(Sales_Data[[#This Row],[Order_Date]])</f>
        <v>6</v>
      </c>
      <c r="Y1282" t="str">
        <f>"Q"&amp;ROUNDUP(MONTH(Sales_Data[[#This Row],[Order_Date]])/3,0)</f>
        <v>Q2</v>
      </c>
    </row>
    <row r="1283" spans="1:25" x14ac:dyDescent="0.3">
      <c r="A1283" t="s">
        <v>2405</v>
      </c>
      <c r="B1283" s="1">
        <v>45808</v>
      </c>
      <c r="C1283" t="s">
        <v>2406</v>
      </c>
      <c r="D1283" t="s">
        <v>817</v>
      </c>
      <c r="E1283" t="s">
        <v>39</v>
      </c>
      <c r="F1283" t="s">
        <v>96</v>
      </c>
      <c r="G1283" t="s">
        <v>67</v>
      </c>
      <c r="H1283" t="s">
        <v>133</v>
      </c>
      <c r="I1283" t="s">
        <v>134</v>
      </c>
      <c r="J1283">
        <v>3</v>
      </c>
      <c r="K1283">
        <v>6493.71</v>
      </c>
      <c r="L1283">
        <v>0.05</v>
      </c>
      <c r="M1283">
        <v>12685.95</v>
      </c>
      <c r="N1283" t="s">
        <v>24</v>
      </c>
      <c r="O1283" t="s">
        <v>35</v>
      </c>
      <c r="P1283" t="s">
        <v>44</v>
      </c>
      <c r="Q1283">
        <f>Sales_Data[[#This Row],[Quantity]]*Sales_Data[[#This Row],[Unit_Price]]</f>
        <v>19481.13</v>
      </c>
      <c r="R1283">
        <f>Sales_Data[[#This Row],[Gross_Sales]]*Sales_Data[[#This Row],[Discount]]</f>
        <v>974.05650000000014</v>
      </c>
      <c r="S1283">
        <f>Sales_Data[[#This Row],[Gross_Sales]]-Sales_Data[[#This Row],[Discount_Amount]]</f>
        <v>18507.073500000002</v>
      </c>
      <c r="T1283">
        <f>Sales_Data[[#This Row],[Net Sales]]-Sales_Data[[#This Row],[Cost]]</f>
        <v>5821.1235000000015</v>
      </c>
      <c r="U1283" s="2">
        <f>Sales_Data[[#This Row],[Profit]]/Sales_Data[[#This Row],[Net Sales]]</f>
        <v>0.31453506141854359</v>
      </c>
      <c r="V1283">
        <f>YEAR(Sales_Data[[#This Row],[Order_Date]])</f>
        <v>2025</v>
      </c>
      <c r="W1283" t="str">
        <f>TEXT(Sales_Data[[#This Row],[Order_Date]],"mmm")</f>
        <v>May</v>
      </c>
      <c r="X1283">
        <f>MONTH(Sales_Data[[#This Row],[Order_Date]])</f>
        <v>5</v>
      </c>
      <c r="Y1283" t="str">
        <f>"Q"&amp;ROUNDUP(MONTH(Sales_Data[[#This Row],[Order_Date]])/3,0)</f>
        <v>Q2</v>
      </c>
    </row>
    <row r="1284" spans="1:25" x14ac:dyDescent="0.3">
      <c r="A1284" t="s">
        <v>2407</v>
      </c>
      <c r="B1284" s="1">
        <v>45742</v>
      </c>
      <c r="C1284" t="s">
        <v>2408</v>
      </c>
      <c r="D1284" t="s">
        <v>252</v>
      </c>
      <c r="E1284" t="s">
        <v>19</v>
      </c>
      <c r="F1284" t="s">
        <v>81</v>
      </c>
      <c r="G1284" t="s">
        <v>21</v>
      </c>
      <c r="H1284" t="s">
        <v>297</v>
      </c>
      <c r="I1284" t="s">
        <v>297</v>
      </c>
      <c r="J1284">
        <v>2</v>
      </c>
      <c r="K1284">
        <v>3622.91</v>
      </c>
      <c r="L1284">
        <v>0</v>
      </c>
      <c r="M1284">
        <v>5356.69</v>
      </c>
      <c r="N1284" t="s">
        <v>83</v>
      </c>
      <c r="O1284" t="s">
        <v>35</v>
      </c>
      <c r="P1284" t="s">
        <v>71</v>
      </c>
      <c r="Q1284">
        <f>Sales_Data[[#This Row],[Quantity]]*Sales_Data[[#This Row],[Unit_Price]]</f>
        <v>7245.82</v>
      </c>
      <c r="R1284">
        <f>Sales_Data[[#This Row],[Gross_Sales]]*Sales_Data[[#This Row],[Discount]]</f>
        <v>0</v>
      </c>
      <c r="S1284">
        <f>Sales_Data[[#This Row],[Gross_Sales]]-Sales_Data[[#This Row],[Discount_Amount]]</f>
        <v>7245.82</v>
      </c>
      <c r="T1284">
        <f>Sales_Data[[#This Row],[Net Sales]]-Sales_Data[[#This Row],[Cost]]</f>
        <v>1889.13</v>
      </c>
      <c r="U1284" s="2">
        <f>Sales_Data[[#This Row],[Profit]]/Sales_Data[[#This Row],[Net Sales]]</f>
        <v>0.26071997372278088</v>
      </c>
      <c r="V1284">
        <f>YEAR(Sales_Data[[#This Row],[Order_Date]])</f>
        <v>2025</v>
      </c>
      <c r="W1284" t="str">
        <f>TEXT(Sales_Data[[#This Row],[Order_Date]],"mmm")</f>
        <v>Mar</v>
      </c>
      <c r="X1284">
        <f>MONTH(Sales_Data[[#This Row],[Order_Date]])</f>
        <v>3</v>
      </c>
      <c r="Y1284" t="str">
        <f>"Q"&amp;ROUNDUP(MONTH(Sales_Data[[#This Row],[Order_Date]])/3,0)</f>
        <v>Q1</v>
      </c>
    </row>
    <row r="1285" spans="1:25" x14ac:dyDescent="0.3">
      <c r="A1285" t="s">
        <v>2409</v>
      </c>
      <c r="B1285" s="1">
        <v>45804</v>
      </c>
      <c r="C1285" t="s">
        <v>689</v>
      </c>
      <c r="D1285" t="s">
        <v>221</v>
      </c>
      <c r="E1285" t="s">
        <v>30</v>
      </c>
      <c r="F1285" t="s">
        <v>101</v>
      </c>
      <c r="G1285" t="s">
        <v>41</v>
      </c>
      <c r="H1285" t="s">
        <v>42</v>
      </c>
      <c r="I1285" t="s">
        <v>82</v>
      </c>
      <c r="J1285">
        <v>2</v>
      </c>
      <c r="K1285">
        <v>3819.03</v>
      </c>
      <c r="L1285">
        <v>0.05</v>
      </c>
      <c r="M1285">
        <v>5541.72</v>
      </c>
      <c r="N1285" t="s">
        <v>52</v>
      </c>
      <c r="O1285" t="s">
        <v>35</v>
      </c>
      <c r="P1285" t="s">
        <v>44</v>
      </c>
      <c r="Q1285">
        <f>Sales_Data[[#This Row],[Quantity]]*Sales_Data[[#This Row],[Unit_Price]]</f>
        <v>7638.06</v>
      </c>
      <c r="R1285">
        <f>Sales_Data[[#This Row],[Gross_Sales]]*Sales_Data[[#This Row],[Discount]]</f>
        <v>381.90300000000002</v>
      </c>
      <c r="S1285">
        <f>Sales_Data[[#This Row],[Gross_Sales]]-Sales_Data[[#This Row],[Discount_Amount]]</f>
        <v>7256.1570000000002</v>
      </c>
      <c r="T1285">
        <f>Sales_Data[[#This Row],[Net Sales]]-Sales_Data[[#This Row],[Cost]]</f>
        <v>1714.4369999999999</v>
      </c>
      <c r="U1285" s="2">
        <f>Sales_Data[[#This Row],[Profit]]/Sales_Data[[#This Row],[Net Sales]]</f>
        <v>0.23627341580398548</v>
      </c>
      <c r="V1285">
        <f>YEAR(Sales_Data[[#This Row],[Order_Date]])</f>
        <v>2025</v>
      </c>
      <c r="W1285" t="str">
        <f>TEXT(Sales_Data[[#This Row],[Order_Date]],"mmm")</f>
        <v>May</v>
      </c>
      <c r="X1285">
        <f>MONTH(Sales_Data[[#This Row],[Order_Date]])</f>
        <v>5</v>
      </c>
      <c r="Y1285" t="str">
        <f>"Q"&amp;ROUNDUP(MONTH(Sales_Data[[#This Row],[Order_Date]])/3,0)</f>
        <v>Q2</v>
      </c>
    </row>
    <row r="1286" spans="1:25" x14ac:dyDescent="0.3">
      <c r="A1286" t="s">
        <v>2410</v>
      </c>
      <c r="B1286" s="1">
        <v>45769</v>
      </c>
      <c r="C1286" t="s">
        <v>2411</v>
      </c>
      <c r="D1286" t="s">
        <v>463</v>
      </c>
      <c r="E1286" t="s">
        <v>19</v>
      </c>
      <c r="F1286" t="s">
        <v>57</v>
      </c>
      <c r="G1286" t="s">
        <v>67</v>
      </c>
      <c r="H1286" t="s">
        <v>133</v>
      </c>
      <c r="I1286" t="s">
        <v>134</v>
      </c>
      <c r="J1286">
        <v>4</v>
      </c>
      <c r="K1286">
        <v>2147.0300000000002</v>
      </c>
      <c r="L1286">
        <v>0.05</v>
      </c>
      <c r="M1286">
        <v>5118.09</v>
      </c>
      <c r="N1286" t="s">
        <v>24</v>
      </c>
      <c r="O1286" t="s">
        <v>35</v>
      </c>
      <c r="P1286" t="s">
        <v>44</v>
      </c>
      <c r="Q1286">
        <f>Sales_Data[[#This Row],[Quantity]]*Sales_Data[[#This Row],[Unit_Price]]</f>
        <v>8588.1200000000008</v>
      </c>
      <c r="R1286">
        <f>Sales_Data[[#This Row],[Gross_Sales]]*Sales_Data[[#This Row],[Discount]]</f>
        <v>429.40600000000006</v>
      </c>
      <c r="S1286">
        <f>Sales_Data[[#This Row],[Gross_Sales]]-Sales_Data[[#This Row],[Discount_Amount]]</f>
        <v>8158.7140000000009</v>
      </c>
      <c r="T1286">
        <f>Sales_Data[[#This Row],[Net Sales]]-Sales_Data[[#This Row],[Cost]]</f>
        <v>3040.6240000000007</v>
      </c>
      <c r="U1286" s="2">
        <f>Sales_Data[[#This Row],[Profit]]/Sales_Data[[#This Row],[Net Sales]]</f>
        <v>0.37268422449910615</v>
      </c>
      <c r="V1286">
        <f>YEAR(Sales_Data[[#This Row],[Order_Date]])</f>
        <v>2025</v>
      </c>
      <c r="W1286" t="str">
        <f>TEXT(Sales_Data[[#This Row],[Order_Date]],"mmm")</f>
        <v>Apr</v>
      </c>
      <c r="X1286">
        <f>MONTH(Sales_Data[[#This Row],[Order_Date]])</f>
        <v>4</v>
      </c>
      <c r="Y1286" t="str">
        <f>"Q"&amp;ROUNDUP(MONTH(Sales_Data[[#This Row],[Order_Date]])/3,0)</f>
        <v>Q2</v>
      </c>
    </row>
    <row r="1287" spans="1:25" x14ac:dyDescent="0.3">
      <c r="A1287" t="s">
        <v>2412</v>
      </c>
      <c r="B1287" s="1">
        <v>45693</v>
      </c>
      <c r="C1287" t="s">
        <v>531</v>
      </c>
      <c r="D1287" t="s">
        <v>322</v>
      </c>
      <c r="E1287" t="s">
        <v>39</v>
      </c>
      <c r="F1287" t="s">
        <v>40</v>
      </c>
      <c r="G1287" t="s">
        <v>21</v>
      </c>
      <c r="H1287" t="s">
        <v>297</v>
      </c>
      <c r="I1287" t="s">
        <v>297</v>
      </c>
      <c r="J1287">
        <v>4</v>
      </c>
      <c r="K1287">
        <v>4130.93</v>
      </c>
      <c r="L1287">
        <v>0.1</v>
      </c>
      <c r="M1287">
        <v>9923.09</v>
      </c>
      <c r="N1287" t="s">
        <v>24</v>
      </c>
      <c r="O1287" t="s">
        <v>35</v>
      </c>
      <c r="P1287" t="s">
        <v>71</v>
      </c>
      <c r="Q1287">
        <f>Sales_Data[[#This Row],[Quantity]]*Sales_Data[[#This Row],[Unit_Price]]</f>
        <v>16523.72</v>
      </c>
      <c r="R1287">
        <f>Sales_Data[[#This Row],[Gross_Sales]]*Sales_Data[[#This Row],[Discount]]</f>
        <v>1652.3720000000003</v>
      </c>
      <c r="S1287">
        <f>Sales_Data[[#This Row],[Gross_Sales]]-Sales_Data[[#This Row],[Discount_Amount]]</f>
        <v>14871.348000000002</v>
      </c>
      <c r="T1287">
        <f>Sales_Data[[#This Row],[Net Sales]]-Sales_Data[[#This Row],[Cost]]</f>
        <v>4948.2580000000016</v>
      </c>
      <c r="U1287" s="2">
        <f>Sales_Data[[#This Row],[Profit]]/Sales_Data[[#This Row],[Net Sales]]</f>
        <v>0.33273769129738617</v>
      </c>
      <c r="V1287">
        <f>YEAR(Sales_Data[[#This Row],[Order_Date]])</f>
        <v>2025</v>
      </c>
      <c r="W1287" t="str">
        <f>TEXT(Sales_Data[[#This Row],[Order_Date]],"mmm")</f>
        <v>Feb</v>
      </c>
      <c r="X1287">
        <f>MONTH(Sales_Data[[#This Row],[Order_Date]])</f>
        <v>2</v>
      </c>
      <c r="Y1287" t="str">
        <f>"Q"&amp;ROUNDUP(MONTH(Sales_Data[[#This Row],[Order_Date]])/3,0)</f>
        <v>Q1</v>
      </c>
    </row>
    <row r="1288" spans="1:25" x14ac:dyDescent="0.3">
      <c r="A1288" t="s">
        <v>2413</v>
      </c>
      <c r="B1288" s="1">
        <v>45942</v>
      </c>
      <c r="C1288" t="s">
        <v>2414</v>
      </c>
      <c r="D1288" t="s">
        <v>274</v>
      </c>
      <c r="E1288" t="s">
        <v>39</v>
      </c>
      <c r="F1288" t="s">
        <v>40</v>
      </c>
      <c r="G1288" t="s">
        <v>75</v>
      </c>
      <c r="H1288" t="s">
        <v>114</v>
      </c>
      <c r="I1288" t="s">
        <v>206</v>
      </c>
      <c r="J1288">
        <v>2</v>
      </c>
      <c r="K1288">
        <v>4042.51</v>
      </c>
      <c r="L1288">
        <v>0.1</v>
      </c>
      <c r="M1288">
        <v>4553.51</v>
      </c>
      <c r="N1288" t="s">
        <v>24</v>
      </c>
      <c r="O1288" t="s">
        <v>35</v>
      </c>
      <c r="P1288" t="s">
        <v>71</v>
      </c>
      <c r="Q1288">
        <f>Sales_Data[[#This Row],[Quantity]]*Sales_Data[[#This Row],[Unit_Price]]</f>
        <v>8085.02</v>
      </c>
      <c r="R1288">
        <f>Sales_Data[[#This Row],[Gross_Sales]]*Sales_Data[[#This Row],[Discount]]</f>
        <v>808.50200000000007</v>
      </c>
      <c r="S1288">
        <f>Sales_Data[[#This Row],[Gross_Sales]]-Sales_Data[[#This Row],[Discount_Amount]]</f>
        <v>7276.518</v>
      </c>
      <c r="T1288">
        <f>Sales_Data[[#This Row],[Net Sales]]-Sales_Data[[#This Row],[Cost]]</f>
        <v>2723.0079999999998</v>
      </c>
      <c r="U1288" s="2">
        <f>Sales_Data[[#This Row],[Profit]]/Sales_Data[[#This Row],[Net Sales]]</f>
        <v>0.37421854793735132</v>
      </c>
      <c r="V1288">
        <f>YEAR(Sales_Data[[#This Row],[Order_Date]])</f>
        <v>2025</v>
      </c>
      <c r="W1288" t="str">
        <f>TEXT(Sales_Data[[#This Row],[Order_Date]],"mmm")</f>
        <v>Oct</v>
      </c>
      <c r="X1288">
        <f>MONTH(Sales_Data[[#This Row],[Order_Date]])</f>
        <v>10</v>
      </c>
      <c r="Y1288" t="str">
        <f>"Q"&amp;ROUNDUP(MONTH(Sales_Data[[#This Row],[Order_Date]])/3,0)</f>
        <v>Q4</v>
      </c>
    </row>
    <row r="1289" spans="1:25" x14ac:dyDescent="0.3">
      <c r="A1289" t="s">
        <v>2415</v>
      </c>
      <c r="B1289" s="1">
        <v>45845</v>
      </c>
      <c r="C1289" t="s">
        <v>1244</v>
      </c>
      <c r="D1289" t="s">
        <v>80</v>
      </c>
      <c r="E1289" t="s">
        <v>48</v>
      </c>
      <c r="F1289" t="s">
        <v>152</v>
      </c>
      <c r="G1289" t="s">
        <v>67</v>
      </c>
      <c r="H1289" t="s">
        <v>68</v>
      </c>
      <c r="I1289" t="s">
        <v>97</v>
      </c>
      <c r="J1289">
        <v>2</v>
      </c>
      <c r="K1289">
        <v>26162.45</v>
      </c>
      <c r="L1289">
        <v>0.1</v>
      </c>
      <c r="M1289">
        <v>36074.83</v>
      </c>
      <c r="N1289" t="s">
        <v>24</v>
      </c>
      <c r="O1289" t="s">
        <v>25</v>
      </c>
      <c r="P1289" t="s">
        <v>44</v>
      </c>
      <c r="Q1289">
        <f>Sales_Data[[#This Row],[Quantity]]*Sales_Data[[#This Row],[Unit_Price]]</f>
        <v>52324.9</v>
      </c>
      <c r="R1289">
        <f>Sales_Data[[#This Row],[Gross_Sales]]*Sales_Data[[#This Row],[Discount]]</f>
        <v>5232.4900000000007</v>
      </c>
      <c r="S1289">
        <f>Sales_Data[[#This Row],[Gross_Sales]]-Sales_Data[[#This Row],[Discount_Amount]]</f>
        <v>47092.41</v>
      </c>
      <c r="T1289">
        <f>Sales_Data[[#This Row],[Net Sales]]-Sales_Data[[#This Row],[Cost]]</f>
        <v>11017.580000000002</v>
      </c>
      <c r="U1289" s="2">
        <f>Sales_Data[[#This Row],[Profit]]/Sales_Data[[#This Row],[Net Sales]]</f>
        <v>0.23395659725208373</v>
      </c>
      <c r="V1289">
        <f>YEAR(Sales_Data[[#This Row],[Order_Date]])</f>
        <v>2025</v>
      </c>
      <c r="W1289" t="str">
        <f>TEXT(Sales_Data[[#This Row],[Order_Date]],"mmm")</f>
        <v>Jul</v>
      </c>
      <c r="X1289">
        <f>MONTH(Sales_Data[[#This Row],[Order_Date]])</f>
        <v>7</v>
      </c>
      <c r="Y1289" t="str">
        <f>"Q"&amp;ROUNDUP(MONTH(Sales_Data[[#This Row],[Order_Date]])/3,0)</f>
        <v>Q3</v>
      </c>
    </row>
    <row r="1290" spans="1:25" x14ac:dyDescent="0.3">
      <c r="A1290" t="s">
        <v>2416</v>
      </c>
      <c r="B1290" s="1">
        <v>45739</v>
      </c>
      <c r="C1290" t="s">
        <v>1670</v>
      </c>
      <c r="D1290" t="s">
        <v>271</v>
      </c>
      <c r="E1290" t="s">
        <v>48</v>
      </c>
      <c r="F1290" t="s">
        <v>132</v>
      </c>
      <c r="G1290" t="s">
        <v>41</v>
      </c>
      <c r="H1290" t="s">
        <v>102</v>
      </c>
      <c r="I1290" t="s">
        <v>103</v>
      </c>
      <c r="J1290">
        <v>1</v>
      </c>
      <c r="K1290">
        <v>55130.27</v>
      </c>
      <c r="L1290">
        <v>0.05</v>
      </c>
      <c r="M1290">
        <v>42972.17</v>
      </c>
      <c r="N1290" t="s">
        <v>24</v>
      </c>
      <c r="O1290" t="s">
        <v>53</v>
      </c>
      <c r="P1290" t="s">
        <v>71</v>
      </c>
      <c r="Q1290">
        <f>Sales_Data[[#This Row],[Quantity]]*Sales_Data[[#This Row],[Unit_Price]]</f>
        <v>55130.27</v>
      </c>
      <c r="R1290">
        <f>Sales_Data[[#This Row],[Gross_Sales]]*Sales_Data[[#This Row],[Discount]]</f>
        <v>2756.5135</v>
      </c>
      <c r="S1290">
        <f>Sales_Data[[#This Row],[Gross_Sales]]-Sales_Data[[#This Row],[Discount_Amount]]</f>
        <v>52373.756499999996</v>
      </c>
      <c r="T1290">
        <f>Sales_Data[[#This Row],[Net Sales]]-Sales_Data[[#This Row],[Cost]]</f>
        <v>9401.5864999999976</v>
      </c>
      <c r="U1290" s="2">
        <f>Sales_Data[[#This Row],[Profit]]/Sales_Data[[#This Row],[Net Sales]]</f>
        <v>0.17950949346167289</v>
      </c>
      <c r="V1290">
        <f>YEAR(Sales_Data[[#This Row],[Order_Date]])</f>
        <v>2025</v>
      </c>
      <c r="W1290" t="str">
        <f>TEXT(Sales_Data[[#This Row],[Order_Date]],"mmm")</f>
        <v>Mar</v>
      </c>
      <c r="X1290">
        <f>MONTH(Sales_Data[[#This Row],[Order_Date]])</f>
        <v>3</v>
      </c>
      <c r="Y1290" t="str">
        <f>"Q"&amp;ROUNDUP(MONTH(Sales_Data[[#This Row],[Order_Date]])/3,0)</f>
        <v>Q1</v>
      </c>
    </row>
    <row r="1291" spans="1:25" x14ac:dyDescent="0.3">
      <c r="A1291" t="s">
        <v>2417</v>
      </c>
      <c r="B1291" s="1">
        <v>45659</v>
      </c>
      <c r="C1291" t="s">
        <v>2418</v>
      </c>
      <c r="D1291" t="s">
        <v>280</v>
      </c>
      <c r="E1291" t="s">
        <v>48</v>
      </c>
      <c r="F1291" t="s">
        <v>49</v>
      </c>
      <c r="G1291" t="s">
        <v>21</v>
      </c>
      <c r="H1291" t="s">
        <v>22</v>
      </c>
      <c r="I1291" t="s">
        <v>23</v>
      </c>
      <c r="J1291">
        <v>2</v>
      </c>
      <c r="K1291">
        <v>1777.54</v>
      </c>
      <c r="L1291">
        <v>0.15</v>
      </c>
      <c r="M1291">
        <v>2522.86</v>
      </c>
      <c r="N1291" t="s">
        <v>52</v>
      </c>
      <c r="O1291" t="s">
        <v>35</v>
      </c>
      <c r="P1291" t="s">
        <v>44</v>
      </c>
      <c r="Q1291">
        <f>Sales_Data[[#This Row],[Quantity]]*Sales_Data[[#This Row],[Unit_Price]]</f>
        <v>3555.08</v>
      </c>
      <c r="R1291">
        <f>Sales_Data[[#This Row],[Gross_Sales]]*Sales_Data[[#This Row],[Discount]]</f>
        <v>533.26199999999994</v>
      </c>
      <c r="S1291">
        <f>Sales_Data[[#This Row],[Gross_Sales]]-Sales_Data[[#This Row],[Discount_Amount]]</f>
        <v>3021.8180000000002</v>
      </c>
      <c r="T1291">
        <f>Sales_Data[[#This Row],[Net Sales]]-Sales_Data[[#This Row],[Cost]]</f>
        <v>498.95800000000008</v>
      </c>
      <c r="U1291" s="2">
        <f>Sales_Data[[#This Row],[Profit]]/Sales_Data[[#This Row],[Net Sales]]</f>
        <v>0.165118481655745</v>
      </c>
      <c r="V1291">
        <f>YEAR(Sales_Data[[#This Row],[Order_Date]])</f>
        <v>2025</v>
      </c>
      <c r="W1291" t="str">
        <f>TEXT(Sales_Data[[#This Row],[Order_Date]],"mmm")</f>
        <v>Jan</v>
      </c>
      <c r="X1291">
        <f>MONTH(Sales_Data[[#This Row],[Order_Date]])</f>
        <v>1</v>
      </c>
      <c r="Y1291" t="str">
        <f>"Q"&amp;ROUNDUP(MONTH(Sales_Data[[#This Row],[Order_Date]])/3,0)</f>
        <v>Q1</v>
      </c>
    </row>
    <row r="1292" spans="1:25" x14ac:dyDescent="0.3">
      <c r="A1292" t="s">
        <v>2419</v>
      </c>
      <c r="B1292" s="1">
        <v>45960</v>
      </c>
      <c r="C1292" t="s">
        <v>1212</v>
      </c>
      <c r="D1292" t="s">
        <v>436</v>
      </c>
      <c r="E1292" t="s">
        <v>119</v>
      </c>
      <c r="F1292" t="s">
        <v>120</v>
      </c>
      <c r="G1292" t="s">
        <v>67</v>
      </c>
      <c r="H1292" t="s">
        <v>68</v>
      </c>
      <c r="I1292" t="s">
        <v>97</v>
      </c>
      <c r="J1292">
        <v>2</v>
      </c>
      <c r="K1292">
        <v>4921.5200000000004</v>
      </c>
      <c r="L1292">
        <v>0.05</v>
      </c>
      <c r="M1292">
        <v>7155.26</v>
      </c>
      <c r="N1292" t="s">
        <v>109</v>
      </c>
      <c r="O1292" t="s">
        <v>25</v>
      </c>
      <c r="P1292" t="s">
        <v>44</v>
      </c>
      <c r="Q1292">
        <f>Sales_Data[[#This Row],[Quantity]]*Sales_Data[[#This Row],[Unit_Price]]</f>
        <v>9843.0400000000009</v>
      </c>
      <c r="R1292">
        <f>Sales_Data[[#This Row],[Gross_Sales]]*Sales_Data[[#This Row],[Discount]]</f>
        <v>492.15200000000004</v>
      </c>
      <c r="S1292">
        <f>Sales_Data[[#This Row],[Gross_Sales]]-Sales_Data[[#This Row],[Discount_Amount]]</f>
        <v>9350.8880000000008</v>
      </c>
      <c r="T1292">
        <f>Sales_Data[[#This Row],[Net Sales]]-Sales_Data[[#This Row],[Cost]]</f>
        <v>2195.6280000000006</v>
      </c>
      <c r="U1292" s="2">
        <f>Sales_Data[[#This Row],[Profit]]/Sales_Data[[#This Row],[Net Sales]]</f>
        <v>0.23480422394108458</v>
      </c>
      <c r="V1292">
        <f>YEAR(Sales_Data[[#This Row],[Order_Date]])</f>
        <v>2025</v>
      </c>
      <c r="W1292" t="str">
        <f>TEXT(Sales_Data[[#This Row],[Order_Date]],"mmm")</f>
        <v>Oct</v>
      </c>
      <c r="X1292">
        <f>MONTH(Sales_Data[[#This Row],[Order_Date]])</f>
        <v>10</v>
      </c>
      <c r="Y1292" t="str">
        <f>"Q"&amp;ROUNDUP(MONTH(Sales_Data[[#This Row],[Order_Date]])/3,0)</f>
        <v>Q4</v>
      </c>
    </row>
    <row r="1293" spans="1:25" x14ac:dyDescent="0.3">
      <c r="A1293" t="s">
        <v>2420</v>
      </c>
      <c r="B1293" s="1">
        <v>45854</v>
      </c>
      <c r="C1293" t="s">
        <v>2421</v>
      </c>
      <c r="D1293" t="s">
        <v>474</v>
      </c>
      <c r="E1293" t="s">
        <v>48</v>
      </c>
      <c r="F1293" t="s">
        <v>132</v>
      </c>
      <c r="G1293" t="s">
        <v>67</v>
      </c>
      <c r="H1293" t="s">
        <v>88</v>
      </c>
      <c r="I1293" t="s">
        <v>157</v>
      </c>
      <c r="J1293">
        <v>4</v>
      </c>
      <c r="K1293">
        <v>15289.25</v>
      </c>
      <c r="L1293">
        <v>0</v>
      </c>
      <c r="M1293">
        <v>38571.620000000003</v>
      </c>
      <c r="N1293" t="s">
        <v>52</v>
      </c>
      <c r="O1293" t="s">
        <v>35</v>
      </c>
      <c r="P1293" t="s">
        <v>44</v>
      </c>
      <c r="Q1293">
        <f>Sales_Data[[#This Row],[Quantity]]*Sales_Data[[#This Row],[Unit_Price]]</f>
        <v>61157</v>
      </c>
      <c r="R1293">
        <f>Sales_Data[[#This Row],[Gross_Sales]]*Sales_Data[[#This Row],[Discount]]</f>
        <v>0</v>
      </c>
      <c r="S1293">
        <f>Sales_Data[[#This Row],[Gross_Sales]]-Sales_Data[[#This Row],[Discount_Amount]]</f>
        <v>61157</v>
      </c>
      <c r="T1293">
        <f>Sales_Data[[#This Row],[Net Sales]]-Sales_Data[[#This Row],[Cost]]</f>
        <v>22585.379999999997</v>
      </c>
      <c r="U1293" s="2">
        <f>Sales_Data[[#This Row],[Profit]]/Sales_Data[[#This Row],[Net Sales]]</f>
        <v>0.3693016335006622</v>
      </c>
      <c r="V1293">
        <f>YEAR(Sales_Data[[#This Row],[Order_Date]])</f>
        <v>2025</v>
      </c>
      <c r="W1293" t="str">
        <f>TEXT(Sales_Data[[#This Row],[Order_Date]],"mmm")</f>
        <v>Jul</v>
      </c>
      <c r="X1293">
        <f>MONTH(Sales_Data[[#This Row],[Order_Date]])</f>
        <v>7</v>
      </c>
      <c r="Y1293" t="str">
        <f>"Q"&amp;ROUNDUP(MONTH(Sales_Data[[#This Row],[Order_Date]])/3,0)</f>
        <v>Q3</v>
      </c>
    </row>
    <row r="1294" spans="1:25" x14ac:dyDescent="0.3">
      <c r="A1294" t="s">
        <v>2422</v>
      </c>
      <c r="B1294" s="1">
        <v>45668</v>
      </c>
      <c r="C1294" t="s">
        <v>1311</v>
      </c>
      <c r="D1294" t="s">
        <v>756</v>
      </c>
      <c r="E1294" t="s">
        <v>39</v>
      </c>
      <c r="F1294" t="s">
        <v>405</v>
      </c>
      <c r="G1294" t="s">
        <v>41</v>
      </c>
      <c r="H1294" t="s">
        <v>102</v>
      </c>
      <c r="I1294" t="s">
        <v>103</v>
      </c>
      <c r="J1294">
        <v>1</v>
      </c>
      <c r="K1294">
        <v>5307.09</v>
      </c>
      <c r="L1294">
        <v>0.1</v>
      </c>
      <c r="M1294">
        <v>3694.95</v>
      </c>
      <c r="N1294" t="s">
        <v>52</v>
      </c>
      <c r="O1294" t="s">
        <v>35</v>
      </c>
      <c r="P1294" t="s">
        <v>71</v>
      </c>
      <c r="Q1294">
        <f>Sales_Data[[#This Row],[Quantity]]*Sales_Data[[#This Row],[Unit_Price]]</f>
        <v>5307.09</v>
      </c>
      <c r="R1294">
        <f>Sales_Data[[#This Row],[Gross_Sales]]*Sales_Data[[#This Row],[Discount]]</f>
        <v>530.70900000000006</v>
      </c>
      <c r="S1294">
        <f>Sales_Data[[#This Row],[Gross_Sales]]-Sales_Data[[#This Row],[Discount_Amount]]</f>
        <v>4776.3810000000003</v>
      </c>
      <c r="T1294">
        <f>Sales_Data[[#This Row],[Net Sales]]-Sales_Data[[#This Row],[Cost]]</f>
        <v>1081.4310000000005</v>
      </c>
      <c r="U1294" s="2">
        <f>Sales_Data[[#This Row],[Profit]]/Sales_Data[[#This Row],[Net Sales]]</f>
        <v>0.22641221460348335</v>
      </c>
      <c r="V1294">
        <f>YEAR(Sales_Data[[#This Row],[Order_Date]])</f>
        <v>2025</v>
      </c>
      <c r="W1294" t="str">
        <f>TEXT(Sales_Data[[#This Row],[Order_Date]],"mmm")</f>
        <v>Jan</v>
      </c>
      <c r="X1294">
        <f>MONTH(Sales_Data[[#This Row],[Order_Date]])</f>
        <v>1</v>
      </c>
      <c r="Y1294" t="str">
        <f>"Q"&amp;ROUNDUP(MONTH(Sales_Data[[#This Row],[Order_Date]])/3,0)</f>
        <v>Q1</v>
      </c>
    </row>
    <row r="1295" spans="1:25" x14ac:dyDescent="0.3">
      <c r="A1295" t="s">
        <v>2423</v>
      </c>
      <c r="B1295" s="1">
        <v>45891</v>
      </c>
      <c r="C1295" t="s">
        <v>2424</v>
      </c>
      <c r="D1295" t="s">
        <v>194</v>
      </c>
      <c r="E1295" t="s">
        <v>119</v>
      </c>
      <c r="F1295" t="s">
        <v>184</v>
      </c>
      <c r="G1295" t="s">
        <v>75</v>
      </c>
      <c r="H1295" t="s">
        <v>76</v>
      </c>
      <c r="I1295" t="s">
        <v>108</v>
      </c>
      <c r="J1295">
        <v>1</v>
      </c>
      <c r="K1295">
        <v>866.07</v>
      </c>
      <c r="L1295">
        <v>0.1</v>
      </c>
      <c r="M1295">
        <v>564.20000000000005</v>
      </c>
      <c r="N1295" t="s">
        <v>24</v>
      </c>
      <c r="O1295" t="s">
        <v>25</v>
      </c>
      <c r="P1295" t="s">
        <v>26</v>
      </c>
      <c r="Q1295">
        <f>Sales_Data[[#This Row],[Quantity]]*Sales_Data[[#This Row],[Unit_Price]]</f>
        <v>866.07</v>
      </c>
      <c r="R1295">
        <f>Sales_Data[[#This Row],[Gross_Sales]]*Sales_Data[[#This Row],[Discount]]</f>
        <v>86.607000000000014</v>
      </c>
      <c r="S1295">
        <f>Sales_Data[[#This Row],[Gross_Sales]]-Sales_Data[[#This Row],[Discount_Amount]]</f>
        <v>779.46300000000008</v>
      </c>
      <c r="T1295">
        <f>Sales_Data[[#This Row],[Net Sales]]-Sales_Data[[#This Row],[Cost]]</f>
        <v>215.26300000000003</v>
      </c>
      <c r="U1295" s="2">
        <f>Sales_Data[[#This Row],[Profit]]/Sales_Data[[#This Row],[Net Sales]]</f>
        <v>0.27616833640596156</v>
      </c>
      <c r="V1295">
        <f>YEAR(Sales_Data[[#This Row],[Order_Date]])</f>
        <v>2025</v>
      </c>
      <c r="W1295" t="str">
        <f>TEXT(Sales_Data[[#This Row],[Order_Date]],"mmm")</f>
        <v>Aug</v>
      </c>
      <c r="X1295">
        <f>MONTH(Sales_Data[[#This Row],[Order_Date]])</f>
        <v>8</v>
      </c>
      <c r="Y1295" t="str">
        <f>"Q"&amp;ROUNDUP(MONTH(Sales_Data[[#This Row],[Order_Date]])/3,0)</f>
        <v>Q3</v>
      </c>
    </row>
    <row r="1296" spans="1:25" x14ac:dyDescent="0.3">
      <c r="A1296" t="s">
        <v>2425</v>
      </c>
      <c r="B1296" s="1">
        <v>45852</v>
      </c>
      <c r="C1296" t="s">
        <v>2426</v>
      </c>
      <c r="D1296" t="s">
        <v>1026</v>
      </c>
      <c r="E1296" t="s">
        <v>30</v>
      </c>
      <c r="F1296" t="s">
        <v>87</v>
      </c>
      <c r="G1296" t="s">
        <v>41</v>
      </c>
      <c r="H1296" t="s">
        <v>102</v>
      </c>
      <c r="I1296" t="s">
        <v>103</v>
      </c>
      <c r="J1296">
        <v>1</v>
      </c>
      <c r="K1296">
        <v>4199.88</v>
      </c>
      <c r="L1296">
        <v>0</v>
      </c>
      <c r="M1296">
        <v>3530.82</v>
      </c>
      <c r="N1296" t="s">
        <v>24</v>
      </c>
      <c r="O1296" t="s">
        <v>53</v>
      </c>
      <c r="P1296" t="s">
        <v>26</v>
      </c>
      <c r="Q1296">
        <f>Sales_Data[[#This Row],[Quantity]]*Sales_Data[[#This Row],[Unit_Price]]</f>
        <v>4199.88</v>
      </c>
      <c r="R1296">
        <f>Sales_Data[[#This Row],[Gross_Sales]]*Sales_Data[[#This Row],[Discount]]</f>
        <v>0</v>
      </c>
      <c r="S1296">
        <f>Sales_Data[[#This Row],[Gross_Sales]]-Sales_Data[[#This Row],[Discount_Amount]]</f>
        <v>4199.88</v>
      </c>
      <c r="T1296">
        <f>Sales_Data[[#This Row],[Net Sales]]-Sales_Data[[#This Row],[Cost]]</f>
        <v>669.06</v>
      </c>
      <c r="U1296" s="2">
        <f>Sales_Data[[#This Row],[Profit]]/Sales_Data[[#This Row],[Net Sales]]</f>
        <v>0.15930455155861595</v>
      </c>
      <c r="V1296">
        <f>YEAR(Sales_Data[[#This Row],[Order_Date]])</f>
        <v>2025</v>
      </c>
      <c r="W1296" t="str">
        <f>TEXT(Sales_Data[[#This Row],[Order_Date]],"mmm")</f>
        <v>Jul</v>
      </c>
      <c r="X1296">
        <f>MONTH(Sales_Data[[#This Row],[Order_Date]])</f>
        <v>7</v>
      </c>
      <c r="Y1296" t="str">
        <f>"Q"&amp;ROUNDUP(MONTH(Sales_Data[[#This Row],[Order_Date]])/3,0)</f>
        <v>Q3</v>
      </c>
    </row>
    <row r="1297" spans="1:25" x14ac:dyDescent="0.3">
      <c r="A1297" t="s">
        <v>2427</v>
      </c>
      <c r="B1297" s="1">
        <v>45776</v>
      </c>
      <c r="C1297" t="s">
        <v>309</v>
      </c>
      <c r="D1297" t="s">
        <v>474</v>
      </c>
      <c r="E1297" t="s">
        <v>48</v>
      </c>
      <c r="F1297" t="s">
        <v>132</v>
      </c>
      <c r="G1297" t="s">
        <v>67</v>
      </c>
      <c r="H1297" t="s">
        <v>88</v>
      </c>
      <c r="I1297" t="s">
        <v>89</v>
      </c>
      <c r="J1297">
        <v>3</v>
      </c>
      <c r="K1297">
        <v>54718.86</v>
      </c>
      <c r="L1297">
        <v>0.05</v>
      </c>
      <c r="M1297">
        <v>113172.86</v>
      </c>
      <c r="N1297" t="s">
        <v>83</v>
      </c>
      <c r="O1297" t="s">
        <v>35</v>
      </c>
      <c r="P1297" t="s">
        <v>71</v>
      </c>
      <c r="Q1297">
        <f>Sales_Data[[#This Row],[Quantity]]*Sales_Data[[#This Row],[Unit_Price]]</f>
        <v>164156.58000000002</v>
      </c>
      <c r="R1297">
        <f>Sales_Data[[#This Row],[Gross_Sales]]*Sales_Data[[#This Row],[Discount]]</f>
        <v>8207.8290000000015</v>
      </c>
      <c r="S1297">
        <f>Sales_Data[[#This Row],[Gross_Sales]]-Sales_Data[[#This Row],[Discount_Amount]]</f>
        <v>155948.75100000002</v>
      </c>
      <c r="T1297">
        <f>Sales_Data[[#This Row],[Net Sales]]-Sales_Data[[#This Row],[Cost]]</f>
        <v>42775.891000000018</v>
      </c>
      <c r="U1297" s="2">
        <f>Sales_Data[[#This Row],[Profit]]/Sales_Data[[#This Row],[Net Sales]]</f>
        <v>0.27429454051863494</v>
      </c>
      <c r="V1297">
        <f>YEAR(Sales_Data[[#This Row],[Order_Date]])</f>
        <v>2025</v>
      </c>
      <c r="W1297" t="str">
        <f>TEXT(Sales_Data[[#This Row],[Order_Date]],"mmm")</f>
        <v>Apr</v>
      </c>
      <c r="X1297">
        <f>MONTH(Sales_Data[[#This Row],[Order_Date]])</f>
        <v>4</v>
      </c>
      <c r="Y1297" t="str">
        <f>"Q"&amp;ROUNDUP(MONTH(Sales_Data[[#This Row],[Order_Date]])/3,0)</f>
        <v>Q2</v>
      </c>
    </row>
    <row r="1298" spans="1:25" x14ac:dyDescent="0.3">
      <c r="A1298" t="s">
        <v>2428</v>
      </c>
      <c r="B1298" s="1">
        <v>45677</v>
      </c>
      <c r="C1298" t="s">
        <v>1803</v>
      </c>
      <c r="D1298" t="s">
        <v>1122</v>
      </c>
      <c r="E1298" t="s">
        <v>119</v>
      </c>
      <c r="F1298" t="s">
        <v>249</v>
      </c>
      <c r="G1298" t="s">
        <v>21</v>
      </c>
      <c r="H1298" t="s">
        <v>297</v>
      </c>
      <c r="I1298" t="s">
        <v>297</v>
      </c>
      <c r="J1298">
        <v>1</v>
      </c>
      <c r="K1298">
        <v>7579.36</v>
      </c>
      <c r="L1298">
        <v>0.1</v>
      </c>
      <c r="M1298">
        <v>5503.07</v>
      </c>
      <c r="N1298" t="s">
        <v>52</v>
      </c>
      <c r="O1298" t="s">
        <v>25</v>
      </c>
      <c r="P1298" t="s">
        <v>26</v>
      </c>
      <c r="Q1298">
        <f>Sales_Data[[#This Row],[Quantity]]*Sales_Data[[#This Row],[Unit_Price]]</f>
        <v>7579.36</v>
      </c>
      <c r="R1298">
        <f>Sales_Data[[#This Row],[Gross_Sales]]*Sales_Data[[#This Row],[Discount]]</f>
        <v>757.93600000000004</v>
      </c>
      <c r="S1298">
        <f>Sales_Data[[#This Row],[Gross_Sales]]-Sales_Data[[#This Row],[Discount_Amount]]</f>
        <v>6821.424</v>
      </c>
      <c r="T1298">
        <f>Sales_Data[[#This Row],[Net Sales]]-Sales_Data[[#This Row],[Cost]]</f>
        <v>1318.3540000000003</v>
      </c>
      <c r="U1298" s="2">
        <f>Sales_Data[[#This Row],[Profit]]/Sales_Data[[#This Row],[Net Sales]]</f>
        <v>0.19326668449285667</v>
      </c>
      <c r="V1298">
        <f>YEAR(Sales_Data[[#This Row],[Order_Date]])</f>
        <v>2025</v>
      </c>
      <c r="W1298" t="str">
        <f>TEXT(Sales_Data[[#This Row],[Order_Date]],"mmm")</f>
        <v>Jan</v>
      </c>
      <c r="X1298">
        <f>MONTH(Sales_Data[[#This Row],[Order_Date]])</f>
        <v>1</v>
      </c>
      <c r="Y1298" t="str">
        <f>"Q"&amp;ROUNDUP(MONTH(Sales_Data[[#This Row],[Order_Date]])/3,0)</f>
        <v>Q1</v>
      </c>
    </row>
    <row r="1299" spans="1:25" x14ac:dyDescent="0.3">
      <c r="A1299" t="s">
        <v>2429</v>
      </c>
      <c r="B1299" s="1">
        <v>45918</v>
      </c>
      <c r="C1299" t="s">
        <v>2430</v>
      </c>
      <c r="D1299" t="s">
        <v>430</v>
      </c>
      <c r="E1299" t="s">
        <v>48</v>
      </c>
      <c r="F1299" t="s">
        <v>49</v>
      </c>
      <c r="G1299" t="s">
        <v>21</v>
      </c>
      <c r="H1299" t="s">
        <v>297</v>
      </c>
      <c r="I1299" t="s">
        <v>494</v>
      </c>
      <c r="J1299">
        <v>2</v>
      </c>
      <c r="K1299">
        <v>11188.1</v>
      </c>
      <c r="L1299">
        <v>0.05</v>
      </c>
      <c r="M1299">
        <v>14255.9</v>
      </c>
      <c r="N1299" t="s">
        <v>70</v>
      </c>
      <c r="O1299" t="s">
        <v>35</v>
      </c>
      <c r="P1299" t="s">
        <v>71</v>
      </c>
      <c r="Q1299">
        <f>Sales_Data[[#This Row],[Quantity]]*Sales_Data[[#This Row],[Unit_Price]]</f>
        <v>22376.2</v>
      </c>
      <c r="R1299">
        <f>Sales_Data[[#This Row],[Gross_Sales]]*Sales_Data[[#This Row],[Discount]]</f>
        <v>1118.8100000000002</v>
      </c>
      <c r="S1299">
        <f>Sales_Data[[#This Row],[Gross_Sales]]-Sales_Data[[#This Row],[Discount_Amount]]</f>
        <v>21257.39</v>
      </c>
      <c r="T1299">
        <f>Sales_Data[[#This Row],[Net Sales]]-Sales_Data[[#This Row],[Cost]]</f>
        <v>7001.49</v>
      </c>
      <c r="U1299" s="2">
        <f>Sales_Data[[#This Row],[Profit]]/Sales_Data[[#This Row],[Net Sales]]</f>
        <v>0.32936734001681295</v>
      </c>
      <c r="V1299">
        <f>YEAR(Sales_Data[[#This Row],[Order_Date]])</f>
        <v>2025</v>
      </c>
      <c r="W1299" t="str">
        <f>TEXT(Sales_Data[[#This Row],[Order_Date]],"mmm")</f>
        <v>Sep</v>
      </c>
      <c r="X1299">
        <f>MONTH(Sales_Data[[#This Row],[Order_Date]])</f>
        <v>9</v>
      </c>
      <c r="Y1299" t="str">
        <f>"Q"&amp;ROUNDUP(MONTH(Sales_Data[[#This Row],[Order_Date]])/3,0)</f>
        <v>Q3</v>
      </c>
    </row>
    <row r="1300" spans="1:25" x14ac:dyDescent="0.3">
      <c r="A1300" t="s">
        <v>2431</v>
      </c>
      <c r="B1300" s="1">
        <v>45950</v>
      </c>
      <c r="C1300" t="s">
        <v>2432</v>
      </c>
      <c r="D1300" t="s">
        <v>244</v>
      </c>
      <c r="E1300" t="s">
        <v>19</v>
      </c>
      <c r="F1300" t="s">
        <v>113</v>
      </c>
      <c r="G1300" t="s">
        <v>32</v>
      </c>
      <c r="H1300" t="s">
        <v>33</v>
      </c>
      <c r="I1300" t="s">
        <v>34</v>
      </c>
      <c r="J1300">
        <v>1</v>
      </c>
      <c r="K1300">
        <v>11606.03</v>
      </c>
      <c r="L1300">
        <v>0.05</v>
      </c>
      <c r="M1300">
        <v>9482.92</v>
      </c>
      <c r="N1300" t="s">
        <v>109</v>
      </c>
      <c r="O1300" t="s">
        <v>35</v>
      </c>
      <c r="P1300" t="s">
        <v>71</v>
      </c>
      <c r="Q1300">
        <f>Sales_Data[[#This Row],[Quantity]]*Sales_Data[[#This Row],[Unit_Price]]</f>
        <v>11606.03</v>
      </c>
      <c r="R1300">
        <f>Sales_Data[[#This Row],[Gross_Sales]]*Sales_Data[[#This Row],[Discount]]</f>
        <v>580.30150000000003</v>
      </c>
      <c r="S1300">
        <f>Sales_Data[[#This Row],[Gross_Sales]]-Sales_Data[[#This Row],[Discount_Amount]]</f>
        <v>11025.728500000001</v>
      </c>
      <c r="T1300">
        <f>Sales_Data[[#This Row],[Net Sales]]-Sales_Data[[#This Row],[Cost]]</f>
        <v>1542.808500000001</v>
      </c>
      <c r="U1300" s="2">
        <f>Sales_Data[[#This Row],[Profit]]/Sales_Data[[#This Row],[Net Sales]]</f>
        <v>0.13992803287329275</v>
      </c>
      <c r="V1300">
        <f>YEAR(Sales_Data[[#This Row],[Order_Date]])</f>
        <v>2025</v>
      </c>
      <c r="W1300" t="str">
        <f>TEXT(Sales_Data[[#This Row],[Order_Date]],"mmm")</f>
        <v>Oct</v>
      </c>
      <c r="X1300">
        <f>MONTH(Sales_Data[[#This Row],[Order_Date]])</f>
        <v>10</v>
      </c>
      <c r="Y1300" t="str">
        <f>"Q"&amp;ROUNDUP(MONTH(Sales_Data[[#This Row],[Order_Date]])/3,0)</f>
        <v>Q4</v>
      </c>
    </row>
    <row r="1301" spans="1:25" x14ac:dyDescent="0.3">
      <c r="A1301" t="s">
        <v>2433</v>
      </c>
      <c r="B1301" s="1">
        <v>45913</v>
      </c>
      <c r="C1301" t="s">
        <v>2434</v>
      </c>
      <c r="D1301" t="s">
        <v>38</v>
      </c>
      <c r="E1301" t="s">
        <v>119</v>
      </c>
      <c r="F1301" t="s">
        <v>146</v>
      </c>
      <c r="G1301" t="s">
        <v>67</v>
      </c>
      <c r="H1301" t="s">
        <v>121</v>
      </c>
      <c r="I1301" t="s">
        <v>122</v>
      </c>
      <c r="J1301">
        <v>1</v>
      </c>
      <c r="K1301">
        <v>622.12</v>
      </c>
      <c r="L1301">
        <v>0.15</v>
      </c>
      <c r="M1301">
        <v>368.45</v>
      </c>
      <c r="N1301" t="s">
        <v>24</v>
      </c>
      <c r="O1301" t="s">
        <v>35</v>
      </c>
      <c r="P1301" t="s">
        <v>44</v>
      </c>
      <c r="Q1301">
        <f>Sales_Data[[#This Row],[Quantity]]*Sales_Data[[#This Row],[Unit_Price]]</f>
        <v>622.12</v>
      </c>
      <c r="R1301">
        <f>Sales_Data[[#This Row],[Gross_Sales]]*Sales_Data[[#This Row],[Discount]]</f>
        <v>93.317999999999998</v>
      </c>
      <c r="S1301">
        <f>Sales_Data[[#This Row],[Gross_Sales]]-Sales_Data[[#This Row],[Discount_Amount]]</f>
        <v>528.80200000000002</v>
      </c>
      <c r="T1301">
        <f>Sales_Data[[#This Row],[Net Sales]]-Sales_Data[[#This Row],[Cost]]</f>
        <v>160.35200000000003</v>
      </c>
      <c r="U1301" s="2">
        <f>Sales_Data[[#This Row],[Profit]]/Sales_Data[[#This Row],[Net Sales]]</f>
        <v>0.30323637202582449</v>
      </c>
      <c r="V1301">
        <f>YEAR(Sales_Data[[#This Row],[Order_Date]])</f>
        <v>2025</v>
      </c>
      <c r="W1301" t="str">
        <f>TEXT(Sales_Data[[#This Row],[Order_Date]],"mmm")</f>
        <v>Sep</v>
      </c>
      <c r="X1301">
        <f>MONTH(Sales_Data[[#This Row],[Order_Date]])</f>
        <v>9</v>
      </c>
      <c r="Y1301" t="str">
        <f>"Q"&amp;ROUNDUP(MONTH(Sales_Data[[#This Row],[Order_Date]])/3,0)</f>
        <v>Q3</v>
      </c>
    </row>
    <row r="1302" spans="1:25" x14ac:dyDescent="0.3">
      <c r="A1302" t="s">
        <v>2435</v>
      </c>
      <c r="B1302" s="1">
        <v>45879</v>
      </c>
      <c r="C1302" t="s">
        <v>884</v>
      </c>
      <c r="D1302" t="s">
        <v>1026</v>
      </c>
      <c r="E1302" t="s">
        <v>39</v>
      </c>
      <c r="F1302" t="s">
        <v>40</v>
      </c>
      <c r="G1302" t="s">
        <v>75</v>
      </c>
      <c r="H1302" t="s">
        <v>114</v>
      </c>
      <c r="I1302" t="s">
        <v>206</v>
      </c>
      <c r="J1302">
        <v>1</v>
      </c>
      <c r="K1302">
        <v>5996.55</v>
      </c>
      <c r="L1302">
        <v>0</v>
      </c>
      <c r="M1302">
        <v>3726.9</v>
      </c>
      <c r="N1302" t="s">
        <v>52</v>
      </c>
      <c r="O1302" t="s">
        <v>35</v>
      </c>
      <c r="P1302" t="s">
        <v>71</v>
      </c>
      <c r="Q1302">
        <f>Sales_Data[[#This Row],[Quantity]]*Sales_Data[[#This Row],[Unit_Price]]</f>
        <v>5996.55</v>
      </c>
      <c r="R1302">
        <f>Sales_Data[[#This Row],[Gross_Sales]]*Sales_Data[[#This Row],[Discount]]</f>
        <v>0</v>
      </c>
      <c r="S1302">
        <f>Sales_Data[[#This Row],[Gross_Sales]]-Sales_Data[[#This Row],[Discount_Amount]]</f>
        <v>5996.55</v>
      </c>
      <c r="T1302">
        <f>Sales_Data[[#This Row],[Net Sales]]-Sales_Data[[#This Row],[Cost]]</f>
        <v>2269.65</v>
      </c>
      <c r="U1302" s="2">
        <f>Sales_Data[[#This Row],[Profit]]/Sales_Data[[#This Row],[Net Sales]]</f>
        <v>0.37849263326412685</v>
      </c>
      <c r="V1302">
        <f>YEAR(Sales_Data[[#This Row],[Order_Date]])</f>
        <v>2025</v>
      </c>
      <c r="W1302" t="str">
        <f>TEXT(Sales_Data[[#This Row],[Order_Date]],"mmm")</f>
        <v>Aug</v>
      </c>
      <c r="X1302">
        <f>MONTH(Sales_Data[[#This Row],[Order_Date]])</f>
        <v>8</v>
      </c>
      <c r="Y1302" t="str">
        <f>"Q"&amp;ROUNDUP(MONTH(Sales_Data[[#This Row],[Order_Date]])/3,0)</f>
        <v>Q3</v>
      </c>
    </row>
    <row r="1303" spans="1:25" x14ac:dyDescent="0.3">
      <c r="A1303" t="s">
        <v>2436</v>
      </c>
      <c r="B1303" s="1">
        <v>45883</v>
      </c>
      <c r="C1303" t="s">
        <v>2437</v>
      </c>
      <c r="D1303" t="s">
        <v>252</v>
      </c>
      <c r="E1303" t="s">
        <v>19</v>
      </c>
      <c r="F1303" t="s">
        <v>20</v>
      </c>
      <c r="G1303" t="s">
        <v>32</v>
      </c>
      <c r="H1303" t="s">
        <v>33</v>
      </c>
      <c r="I1303" t="s">
        <v>161</v>
      </c>
      <c r="J1303">
        <v>2</v>
      </c>
      <c r="K1303">
        <v>13207.47</v>
      </c>
      <c r="L1303">
        <v>0.1</v>
      </c>
      <c r="M1303">
        <v>15243.72</v>
      </c>
      <c r="N1303" t="s">
        <v>52</v>
      </c>
      <c r="O1303" t="s">
        <v>25</v>
      </c>
      <c r="P1303" t="s">
        <v>71</v>
      </c>
      <c r="Q1303">
        <f>Sales_Data[[#This Row],[Quantity]]*Sales_Data[[#This Row],[Unit_Price]]</f>
        <v>26414.94</v>
      </c>
      <c r="R1303">
        <f>Sales_Data[[#This Row],[Gross_Sales]]*Sales_Data[[#This Row],[Discount]]</f>
        <v>2641.4940000000001</v>
      </c>
      <c r="S1303">
        <f>Sales_Data[[#This Row],[Gross_Sales]]-Sales_Data[[#This Row],[Discount_Amount]]</f>
        <v>23773.446</v>
      </c>
      <c r="T1303">
        <f>Sales_Data[[#This Row],[Net Sales]]-Sales_Data[[#This Row],[Cost]]</f>
        <v>8529.7260000000006</v>
      </c>
      <c r="U1303" s="2">
        <f>Sales_Data[[#This Row],[Profit]]/Sales_Data[[#This Row],[Net Sales]]</f>
        <v>0.35879215827608674</v>
      </c>
      <c r="V1303">
        <f>YEAR(Sales_Data[[#This Row],[Order_Date]])</f>
        <v>2025</v>
      </c>
      <c r="W1303" t="str">
        <f>TEXT(Sales_Data[[#This Row],[Order_Date]],"mmm")</f>
        <v>Aug</v>
      </c>
      <c r="X1303">
        <f>MONTH(Sales_Data[[#This Row],[Order_Date]])</f>
        <v>8</v>
      </c>
      <c r="Y1303" t="str">
        <f>"Q"&amp;ROUNDUP(MONTH(Sales_Data[[#This Row],[Order_Date]])/3,0)</f>
        <v>Q3</v>
      </c>
    </row>
    <row r="1304" spans="1:25" x14ac:dyDescent="0.3">
      <c r="A1304" t="s">
        <v>2438</v>
      </c>
      <c r="B1304" s="1">
        <v>45710</v>
      </c>
      <c r="C1304" t="s">
        <v>2439</v>
      </c>
      <c r="D1304" t="s">
        <v>183</v>
      </c>
      <c r="E1304" t="s">
        <v>48</v>
      </c>
      <c r="F1304" t="s">
        <v>164</v>
      </c>
      <c r="G1304" t="s">
        <v>21</v>
      </c>
      <c r="H1304" t="s">
        <v>22</v>
      </c>
      <c r="I1304" t="s">
        <v>23</v>
      </c>
      <c r="J1304">
        <v>1</v>
      </c>
      <c r="K1304">
        <v>35228.26</v>
      </c>
      <c r="L1304">
        <v>0.05</v>
      </c>
      <c r="M1304">
        <v>22745.23</v>
      </c>
      <c r="N1304" t="s">
        <v>52</v>
      </c>
      <c r="O1304" t="s">
        <v>35</v>
      </c>
      <c r="P1304" t="s">
        <v>44</v>
      </c>
      <c r="Q1304">
        <f>Sales_Data[[#This Row],[Quantity]]*Sales_Data[[#This Row],[Unit_Price]]</f>
        <v>35228.26</v>
      </c>
      <c r="R1304">
        <f>Sales_Data[[#This Row],[Gross_Sales]]*Sales_Data[[#This Row],[Discount]]</f>
        <v>1761.4130000000002</v>
      </c>
      <c r="S1304">
        <f>Sales_Data[[#This Row],[Gross_Sales]]-Sales_Data[[#This Row],[Discount_Amount]]</f>
        <v>33466.847000000002</v>
      </c>
      <c r="T1304">
        <f>Sales_Data[[#This Row],[Net Sales]]-Sales_Data[[#This Row],[Cost]]</f>
        <v>10721.617000000002</v>
      </c>
      <c r="U1304" s="2">
        <f>Sales_Data[[#This Row],[Profit]]/Sales_Data[[#This Row],[Net Sales]]</f>
        <v>0.32036531556139725</v>
      </c>
      <c r="V1304">
        <f>YEAR(Sales_Data[[#This Row],[Order_Date]])</f>
        <v>2025</v>
      </c>
      <c r="W1304" t="str">
        <f>TEXT(Sales_Data[[#This Row],[Order_Date]],"mmm")</f>
        <v>Feb</v>
      </c>
      <c r="X1304">
        <f>MONTH(Sales_Data[[#This Row],[Order_Date]])</f>
        <v>2</v>
      </c>
      <c r="Y1304" t="str">
        <f>"Q"&amp;ROUNDUP(MONTH(Sales_Data[[#This Row],[Order_Date]])/3,0)</f>
        <v>Q1</v>
      </c>
    </row>
    <row r="1305" spans="1:25" x14ac:dyDescent="0.3">
      <c r="A1305" t="s">
        <v>2440</v>
      </c>
      <c r="B1305" s="1">
        <v>46012</v>
      </c>
      <c r="C1305" t="s">
        <v>1456</v>
      </c>
      <c r="D1305" t="s">
        <v>209</v>
      </c>
      <c r="E1305" t="s">
        <v>19</v>
      </c>
      <c r="F1305" t="s">
        <v>66</v>
      </c>
      <c r="G1305" t="s">
        <v>41</v>
      </c>
      <c r="H1305" t="s">
        <v>171</v>
      </c>
      <c r="I1305" t="s">
        <v>191</v>
      </c>
      <c r="J1305">
        <v>2</v>
      </c>
      <c r="K1305">
        <v>13339.23</v>
      </c>
      <c r="L1305">
        <v>0</v>
      </c>
      <c r="M1305">
        <v>17688.52</v>
      </c>
      <c r="N1305" t="s">
        <v>24</v>
      </c>
      <c r="O1305" t="s">
        <v>53</v>
      </c>
      <c r="P1305" t="s">
        <v>44</v>
      </c>
      <c r="Q1305">
        <f>Sales_Data[[#This Row],[Quantity]]*Sales_Data[[#This Row],[Unit_Price]]</f>
        <v>26678.46</v>
      </c>
      <c r="R1305">
        <f>Sales_Data[[#This Row],[Gross_Sales]]*Sales_Data[[#This Row],[Discount]]</f>
        <v>0</v>
      </c>
      <c r="S1305">
        <f>Sales_Data[[#This Row],[Gross_Sales]]-Sales_Data[[#This Row],[Discount_Amount]]</f>
        <v>26678.46</v>
      </c>
      <c r="T1305">
        <f>Sales_Data[[#This Row],[Net Sales]]-Sales_Data[[#This Row],[Cost]]</f>
        <v>8989.9399999999987</v>
      </c>
      <c r="U1305" s="2">
        <f>Sales_Data[[#This Row],[Profit]]/Sales_Data[[#This Row],[Net Sales]]</f>
        <v>0.3369737233708392</v>
      </c>
      <c r="V1305">
        <f>YEAR(Sales_Data[[#This Row],[Order_Date]])</f>
        <v>2025</v>
      </c>
      <c r="W1305" t="str">
        <f>TEXT(Sales_Data[[#This Row],[Order_Date]],"mmm")</f>
        <v>Dec</v>
      </c>
      <c r="X1305">
        <f>MONTH(Sales_Data[[#This Row],[Order_Date]])</f>
        <v>12</v>
      </c>
      <c r="Y1305" t="str">
        <f>"Q"&amp;ROUNDUP(MONTH(Sales_Data[[#This Row],[Order_Date]])/3,0)</f>
        <v>Q4</v>
      </c>
    </row>
    <row r="1306" spans="1:25" x14ac:dyDescent="0.3">
      <c r="A1306" t="s">
        <v>2441</v>
      </c>
      <c r="B1306" s="1">
        <v>45999</v>
      </c>
      <c r="C1306" t="s">
        <v>2442</v>
      </c>
      <c r="D1306" t="s">
        <v>221</v>
      </c>
      <c r="E1306" t="s">
        <v>19</v>
      </c>
      <c r="F1306" t="s">
        <v>113</v>
      </c>
      <c r="G1306" t="s">
        <v>67</v>
      </c>
      <c r="H1306" t="s">
        <v>133</v>
      </c>
      <c r="I1306" t="s">
        <v>138</v>
      </c>
      <c r="J1306">
        <v>4</v>
      </c>
      <c r="K1306">
        <v>2331.81</v>
      </c>
      <c r="L1306">
        <v>0</v>
      </c>
      <c r="M1306">
        <v>6244.76</v>
      </c>
      <c r="N1306" t="s">
        <v>109</v>
      </c>
      <c r="O1306" t="s">
        <v>53</v>
      </c>
      <c r="P1306" t="s">
        <v>26</v>
      </c>
      <c r="Q1306">
        <f>Sales_Data[[#This Row],[Quantity]]*Sales_Data[[#This Row],[Unit_Price]]</f>
        <v>9327.24</v>
      </c>
      <c r="R1306">
        <f>Sales_Data[[#This Row],[Gross_Sales]]*Sales_Data[[#This Row],[Discount]]</f>
        <v>0</v>
      </c>
      <c r="S1306">
        <f>Sales_Data[[#This Row],[Gross_Sales]]-Sales_Data[[#This Row],[Discount_Amount]]</f>
        <v>9327.24</v>
      </c>
      <c r="T1306">
        <f>Sales_Data[[#This Row],[Net Sales]]-Sales_Data[[#This Row],[Cost]]</f>
        <v>3082.4799999999996</v>
      </c>
      <c r="U1306" s="2">
        <f>Sales_Data[[#This Row],[Profit]]/Sales_Data[[#This Row],[Net Sales]]</f>
        <v>0.33048147147494861</v>
      </c>
      <c r="V1306">
        <f>YEAR(Sales_Data[[#This Row],[Order_Date]])</f>
        <v>2025</v>
      </c>
      <c r="W1306" t="str">
        <f>TEXT(Sales_Data[[#This Row],[Order_Date]],"mmm")</f>
        <v>Dec</v>
      </c>
      <c r="X1306">
        <f>MONTH(Sales_Data[[#This Row],[Order_Date]])</f>
        <v>12</v>
      </c>
      <c r="Y1306" t="str">
        <f>"Q"&amp;ROUNDUP(MONTH(Sales_Data[[#This Row],[Order_Date]])/3,0)</f>
        <v>Q4</v>
      </c>
    </row>
    <row r="1307" spans="1:25" x14ac:dyDescent="0.3">
      <c r="A1307" t="s">
        <v>2443</v>
      </c>
      <c r="B1307" s="1">
        <v>46021</v>
      </c>
      <c r="C1307" t="s">
        <v>664</v>
      </c>
      <c r="D1307" t="s">
        <v>229</v>
      </c>
      <c r="E1307" t="s">
        <v>19</v>
      </c>
      <c r="F1307" t="s">
        <v>113</v>
      </c>
      <c r="G1307" t="s">
        <v>67</v>
      </c>
      <c r="H1307" t="s">
        <v>133</v>
      </c>
      <c r="I1307" t="s">
        <v>134</v>
      </c>
      <c r="J1307">
        <v>5</v>
      </c>
      <c r="K1307">
        <v>9845.75</v>
      </c>
      <c r="L1307">
        <v>0.1</v>
      </c>
      <c r="M1307">
        <v>34142.239999999998</v>
      </c>
      <c r="N1307" t="s">
        <v>24</v>
      </c>
      <c r="O1307" t="s">
        <v>35</v>
      </c>
      <c r="P1307" t="s">
        <v>26</v>
      </c>
      <c r="Q1307">
        <f>Sales_Data[[#This Row],[Quantity]]*Sales_Data[[#This Row],[Unit_Price]]</f>
        <v>49228.75</v>
      </c>
      <c r="R1307">
        <f>Sales_Data[[#This Row],[Gross_Sales]]*Sales_Data[[#This Row],[Discount]]</f>
        <v>4922.875</v>
      </c>
      <c r="S1307">
        <f>Sales_Data[[#This Row],[Gross_Sales]]-Sales_Data[[#This Row],[Discount_Amount]]</f>
        <v>44305.875</v>
      </c>
      <c r="T1307">
        <f>Sales_Data[[#This Row],[Net Sales]]-Sales_Data[[#This Row],[Cost]]</f>
        <v>10163.635000000002</v>
      </c>
      <c r="U1307" s="2">
        <f>Sales_Data[[#This Row],[Profit]]/Sales_Data[[#This Row],[Net Sales]]</f>
        <v>0.22939700434761759</v>
      </c>
      <c r="V1307">
        <f>YEAR(Sales_Data[[#This Row],[Order_Date]])</f>
        <v>2025</v>
      </c>
      <c r="W1307" t="str">
        <f>TEXT(Sales_Data[[#This Row],[Order_Date]],"mmm")</f>
        <v>Dec</v>
      </c>
      <c r="X1307">
        <f>MONTH(Sales_Data[[#This Row],[Order_Date]])</f>
        <v>12</v>
      </c>
      <c r="Y1307" t="str">
        <f>"Q"&amp;ROUNDUP(MONTH(Sales_Data[[#This Row],[Order_Date]])/3,0)</f>
        <v>Q4</v>
      </c>
    </row>
    <row r="1308" spans="1:25" x14ac:dyDescent="0.3">
      <c r="A1308" t="s">
        <v>2444</v>
      </c>
      <c r="B1308" s="1">
        <v>45937</v>
      </c>
      <c r="C1308" t="s">
        <v>136</v>
      </c>
      <c r="D1308" t="s">
        <v>229</v>
      </c>
      <c r="E1308" t="s">
        <v>119</v>
      </c>
      <c r="F1308" t="s">
        <v>184</v>
      </c>
      <c r="G1308" t="s">
        <v>67</v>
      </c>
      <c r="H1308" t="s">
        <v>133</v>
      </c>
      <c r="I1308" t="s">
        <v>138</v>
      </c>
      <c r="J1308">
        <v>2</v>
      </c>
      <c r="K1308">
        <v>2975.85</v>
      </c>
      <c r="L1308">
        <v>0</v>
      </c>
      <c r="M1308">
        <v>4422.55</v>
      </c>
      <c r="N1308" t="s">
        <v>24</v>
      </c>
      <c r="O1308" t="s">
        <v>35</v>
      </c>
      <c r="P1308" t="s">
        <v>71</v>
      </c>
      <c r="Q1308">
        <f>Sales_Data[[#This Row],[Quantity]]*Sales_Data[[#This Row],[Unit_Price]]</f>
        <v>5951.7</v>
      </c>
      <c r="R1308">
        <f>Sales_Data[[#This Row],[Gross_Sales]]*Sales_Data[[#This Row],[Discount]]</f>
        <v>0</v>
      </c>
      <c r="S1308">
        <f>Sales_Data[[#This Row],[Gross_Sales]]-Sales_Data[[#This Row],[Discount_Amount]]</f>
        <v>5951.7</v>
      </c>
      <c r="T1308">
        <f>Sales_Data[[#This Row],[Net Sales]]-Sales_Data[[#This Row],[Cost]]</f>
        <v>1529.1499999999996</v>
      </c>
      <c r="U1308" s="2">
        <f>Sales_Data[[#This Row],[Profit]]/Sales_Data[[#This Row],[Net Sales]]</f>
        <v>0.25692659240217075</v>
      </c>
      <c r="V1308">
        <f>YEAR(Sales_Data[[#This Row],[Order_Date]])</f>
        <v>2025</v>
      </c>
      <c r="W1308" t="str">
        <f>TEXT(Sales_Data[[#This Row],[Order_Date]],"mmm")</f>
        <v>Oct</v>
      </c>
      <c r="X1308">
        <f>MONTH(Sales_Data[[#This Row],[Order_Date]])</f>
        <v>10</v>
      </c>
      <c r="Y1308" t="str">
        <f>"Q"&amp;ROUNDUP(MONTH(Sales_Data[[#This Row],[Order_Date]])/3,0)</f>
        <v>Q4</v>
      </c>
    </row>
    <row r="1309" spans="1:25" x14ac:dyDescent="0.3">
      <c r="A1309" t="s">
        <v>2445</v>
      </c>
      <c r="B1309" s="1">
        <v>45738</v>
      </c>
      <c r="C1309" t="s">
        <v>1368</v>
      </c>
      <c r="D1309" t="s">
        <v>419</v>
      </c>
      <c r="E1309" t="s">
        <v>119</v>
      </c>
      <c r="F1309" t="s">
        <v>120</v>
      </c>
      <c r="G1309" t="s">
        <v>41</v>
      </c>
      <c r="H1309" t="s">
        <v>147</v>
      </c>
      <c r="I1309" t="s">
        <v>369</v>
      </c>
      <c r="J1309">
        <v>2</v>
      </c>
      <c r="K1309">
        <v>8767.27</v>
      </c>
      <c r="L1309">
        <v>0.1</v>
      </c>
      <c r="M1309">
        <v>12705.91</v>
      </c>
      <c r="N1309" t="s">
        <v>52</v>
      </c>
      <c r="O1309" t="s">
        <v>35</v>
      </c>
      <c r="P1309" t="s">
        <v>44</v>
      </c>
      <c r="Q1309">
        <f>Sales_Data[[#This Row],[Quantity]]*Sales_Data[[#This Row],[Unit_Price]]</f>
        <v>17534.54</v>
      </c>
      <c r="R1309">
        <f>Sales_Data[[#This Row],[Gross_Sales]]*Sales_Data[[#This Row],[Discount]]</f>
        <v>1753.4540000000002</v>
      </c>
      <c r="S1309">
        <f>Sales_Data[[#This Row],[Gross_Sales]]-Sales_Data[[#This Row],[Discount_Amount]]</f>
        <v>15781.086000000001</v>
      </c>
      <c r="T1309">
        <f>Sales_Data[[#This Row],[Net Sales]]-Sales_Data[[#This Row],[Cost]]</f>
        <v>3075.1760000000013</v>
      </c>
      <c r="U1309" s="2">
        <f>Sales_Data[[#This Row],[Profit]]/Sales_Data[[#This Row],[Net Sales]]</f>
        <v>0.19486466267277178</v>
      </c>
      <c r="V1309">
        <f>YEAR(Sales_Data[[#This Row],[Order_Date]])</f>
        <v>2025</v>
      </c>
      <c r="W1309" t="str">
        <f>TEXT(Sales_Data[[#This Row],[Order_Date]],"mmm")</f>
        <v>Mar</v>
      </c>
      <c r="X1309">
        <f>MONTH(Sales_Data[[#This Row],[Order_Date]])</f>
        <v>3</v>
      </c>
      <c r="Y1309" t="str">
        <f>"Q"&amp;ROUNDUP(MONTH(Sales_Data[[#This Row],[Order_Date]])/3,0)</f>
        <v>Q1</v>
      </c>
    </row>
    <row r="1310" spans="1:25" x14ac:dyDescent="0.3">
      <c r="A1310" t="s">
        <v>2446</v>
      </c>
      <c r="B1310" s="1">
        <v>45859</v>
      </c>
      <c r="C1310" t="s">
        <v>2447</v>
      </c>
      <c r="D1310" t="s">
        <v>474</v>
      </c>
      <c r="E1310" t="s">
        <v>119</v>
      </c>
      <c r="F1310" t="s">
        <v>249</v>
      </c>
      <c r="G1310" t="s">
        <v>67</v>
      </c>
      <c r="H1310" t="s">
        <v>121</v>
      </c>
      <c r="I1310" t="s">
        <v>122</v>
      </c>
      <c r="J1310">
        <v>1</v>
      </c>
      <c r="K1310">
        <v>7785.5</v>
      </c>
      <c r="L1310">
        <v>0.2</v>
      </c>
      <c r="M1310">
        <v>5141.46</v>
      </c>
      <c r="N1310" t="s">
        <v>109</v>
      </c>
      <c r="O1310" t="s">
        <v>25</v>
      </c>
      <c r="P1310" t="s">
        <v>26</v>
      </c>
      <c r="Q1310">
        <f>Sales_Data[[#This Row],[Quantity]]*Sales_Data[[#This Row],[Unit_Price]]</f>
        <v>7785.5</v>
      </c>
      <c r="R1310">
        <f>Sales_Data[[#This Row],[Gross_Sales]]*Sales_Data[[#This Row],[Discount]]</f>
        <v>1557.1000000000001</v>
      </c>
      <c r="S1310">
        <f>Sales_Data[[#This Row],[Gross_Sales]]-Sales_Data[[#This Row],[Discount_Amount]]</f>
        <v>6228.4</v>
      </c>
      <c r="T1310">
        <f>Sales_Data[[#This Row],[Net Sales]]-Sales_Data[[#This Row],[Cost]]</f>
        <v>1086.9399999999996</v>
      </c>
      <c r="U1310" s="2">
        <f>Sales_Data[[#This Row],[Profit]]/Sales_Data[[#This Row],[Net Sales]]</f>
        <v>0.17451351872069867</v>
      </c>
      <c r="V1310">
        <f>YEAR(Sales_Data[[#This Row],[Order_Date]])</f>
        <v>2025</v>
      </c>
      <c r="W1310" t="str">
        <f>TEXT(Sales_Data[[#This Row],[Order_Date]],"mmm")</f>
        <v>Jul</v>
      </c>
      <c r="X1310">
        <f>MONTH(Sales_Data[[#This Row],[Order_Date]])</f>
        <v>7</v>
      </c>
      <c r="Y1310" t="str">
        <f>"Q"&amp;ROUNDUP(MONTH(Sales_Data[[#This Row],[Order_Date]])/3,0)</f>
        <v>Q3</v>
      </c>
    </row>
    <row r="1311" spans="1:25" x14ac:dyDescent="0.3">
      <c r="A1311" t="s">
        <v>2448</v>
      </c>
      <c r="B1311" s="1">
        <v>45815</v>
      </c>
      <c r="C1311" t="s">
        <v>1883</v>
      </c>
      <c r="D1311" t="s">
        <v>356</v>
      </c>
      <c r="E1311" t="s">
        <v>19</v>
      </c>
      <c r="F1311" t="s">
        <v>113</v>
      </c>
      <c r="G1311" t="s">
        <v>21</v>
      </c>
      <c r="H1311" t="s">
        <v>230</v>
      </c>
      <c r="I1311" t="s">
        <v>328</v>
      </c>
      <c r="J1311">
        <v>5</v>
      </c>
      <c r="K1311">
        <v>13385.67</v>
      </c>
      <c r="L1311">
        <v>0.1</v>
      </c>
      <c r="M1311">
        <v>45437.96</v>
      </c>
      <c r="N1311" t="s">
        <v>24</v>
      </c>
      <c r="O1311" t="s">
        <v>35</v>
      </c>
      <c r="P1311" t="s">
        <v>71</v>
      </c>
      <c r="Q1311">
        <f>Sales_Data[[#This Row],[Quantity]]*Sales_Data[[#This Row],[Unit_Price]]</f>
        <v>66928.350000000006</v>
      </c>
      <c r="R1311">
        <f>Sales_Data[[#This Row],[Gross_Sales]]*Sales_Data[[#This Row],[Discount]]</f>
        <v>6692.8350000000009</v>
      </c>
      <c r="S1311">
        <f>Sales_Data[[#This Row],[Gross_Sales]]-Sales_Data[[#This Row],[Discount_Amount]]</f>
        <v>60235.515000000007</v>
      </c>
      <c r="T1311">
        <f>Sales_Data[[#This Row],[Net Sales]]-Sales_Data[[#This Row],[Cost]]</f>
        <v>14797.555000000008</v>
      </c>
      <c r="U1311" s="2">
        <f>Sales_Data[[#This Row],[Profit]]/Sales_Data[[#This Row],[Net Sales]]</f>
        <v>0.24566163334039737</v>
      </c>
      <c r="V1311">
        <f>YEAR(Sales_Data[[#This Row],[Order_Date]])</f>
        <v>2025</v>
      </c>
      <c r="W1311" t="str">
        <f>TEXT(Sales_Data[[#This Row],[Order_Date]],"mmm")</f>
        <v>Jun</v>
      </c>
      <c r="X1311">
        <f>MONTH(Sales_Data[[#This Row],[Order_Date]])</f>
        <v>6</v>
      </c>
      <c r="Y1311" t="str">
        <f>"Q"&amp;ROUNDUP(MONTH(Sales_Data[[#This Row],[Order_Date]])/3,0)</f>
        <v>Q2</v>
      </c>
    </row>
    <row r="1312" spans="1:25" x14ac:dyDescent="0.3">
      <c r="A1312" t="s">
        <v>2449</v>
      </c>
      <c r="B1312" s="1">
        <v>45777</v>
      </c>
      <c r="C1312" t="s">
        <v>2450</v>
      </c>
      <c r="D1312" t="s">
        <v>168</v>
      </c>
      <c r="E1312" t="s">
        <v>39</v>
      </c>
      <c r="F1312" t="s">
        <v>40</v>
      </c>
      <c r="G1312" t="s">
        <v>21</v>
      </c>
      <c r="H1312" t="s">
        <v>297</v>
      </c>
      <c r="I1312" t="s">
        <v>297</v>
      </c>
      <c r="J1312">
        <v>1</v>
      </c>
      <c r="K1312">
        <v>6562.73</v>
      </c>
      <c r="L1312">
        <v>0.05</v>
      </c>
      <c r="M1312">
        <v>4826.51</v>
      </c>
      <c r="N1312" t="s">
        <v>52</v>
      </c>
      <c r="O1312" t="s">
        <v>25</v>
      </c>
      <c r="P1312" t="s">
        <v>44</v>
      </c>
      <c r="Q1312">
        <f>Sales_Data[[#This Row],[Quantity]]*Sales_Data[[#This Row],[Unit_Price]]</f>
        <v>6562.73</v>
      </c>
      <c r="R1312">
        <f>Sales_Data[[#This Row],[Gross_Sales]]*Sales_Data[[#This Row],[Discount]]</f>
        <v>328.13650000000001</v>
      </c>
      <c r="S1312">
        <f>Sales_Data[[#This Row],[Gross_Sales]]-Sales_Data[[#This Row],[Discount_Amount]]</f>
        <v>6234.5934999999999</v>
      </c>
      <c r="T1312">
        <f>Sales_Data[[#This Row],[Net Sales]]-Sales_Data[[#This Row],[Cost]]</f>
        <v>1408.0834999999997</v>
      </c>
      <c r="U1312" s="2">
        <f>Sales_Data[[#This Row],[Profit]]/Sales_Data[[#This Row],[Net Sales]]</f>
        <v>0.22585008950463245</v>
      </c>
      <c r="V1312">
        <f>YEAR(Sales_Data[[#This Row],[Order_Date]])</f>
        <v>2025</v>
      </c>
      <c r="W1312" t="str">
        <f>TEXT(Sales_Data[[#This Row],[Order_Date]],"mmm")</f>
        <v>Apr</v>
      </c>
      <c r="X1312">
        <f>MONTH(Sales_Data[[#This Row],[Order_Date]])</f>
        <v>4</v>
      </c>
      <c r="Y1312" t="str">
        <f>"Q"&amp;ROUNDUP(MONTH(Sales_Data[[#This Row],[Order_Date]])/3,0)</f>
        <v>Q2</v>
      </c>
    </row>
    <row r="1313" spans="1:25" x14ac:dyDescent="0.3">
      <c r="A1313" t="s">
        <v>2451</v>
      </c>
      <c r="B1313" s="1">
        <v>45716</v>
      </c>
      <c r="C1313" t="s">
        <v>2452</v>
      </c>
      <c r="D1313" t="s">
        <v>541</v>
      </c>
      <c r="E1313" t="s">
        <v>119</v>
      </c>
      <c r="F1313" t="s">
        <v>249</v>
      </c>
      <c r="G1313" t="s">
        <v>21</v>
      </c>
      <c r="H1313" t="s">
        <v>297</v>
      </c>
      <c r="I1313" t="s">
        <v>297</v>
      </c>
      <c r="J1313">
        <v>2</v>
      </c>
      <c r="K1313">
        <v>3448.17</v>
      </c>
      <c r="L1313">
        <v>0</v>
      </c>
      <c r="M1313">
        <v>5666.64</v>
      </c>
      <c r="N1313" t="s">
        <v>24</v>
      </c>
      <c r="O1313" t="s">
        <v>35</v>
      </c>
      <c r="P1313" t="s">
        <v>26</v>
      </c>
      <c r="Q1313">
        <f>Sales_Data[[#This Row],[Quantity]]*Sales_Data[[#This Row],[Unit_Price]]</f>
        <v>6896.34</v>
      </c>
      <c r="R1313">
        <f>Sales_Data[[#This Row],[Gross_Sales]]*Sales_Data[[#This Row],[Discount]]</f>
        <v>0</v>
      </c>
      <c r="S1313">
        <f>Sales_Data[[#This Row],[Gross_Sales]]-Sales_Data[[#This Row],[Discount_Amount]]</f>
        <v>6896.34</v>
      </c>
      <c r="T1313">
        <f>Sales_Data[[#This Row],[Net Sales]]-Sales_Data[[#This Row],[Cost]]</f>
        <v>1229.6999999999998</v>
      </c>
      <c r="U1313" s="2">
        <f>Sales_Data[[#This Row],[Profit]]/Sales_Data[[#This Row],[Net Sales]]</f>
        <v>0.17831197417760722</v>
      </c>
      <c r="V1313">
        <f>YEAR(Sales_Data[[#This Row],[Order_Date]])</f>
        <v>2025</v>
      </c>
      <c r="W1313" t="str">
        <f>TEXT(Sales_Data[[#This Row],[Order_Date]],"mmm")</f>
        <v>Feb</v>
      </c>
      <c r="X1313">
        <f>MONTH(Sales_Data[[#This Row],[Order_Date]])</f>
        <v>2</v>
      </c>
      <c r="Y1313" t="str">
        <f>"Q"&amp;ROUNDUP(MONTH(Sales_Data[[#This Row],[Order_Date]])/3,0)</f>
        <v>Q1</v>
      </c>
    </row>
    <row r="1314" spans="1:25" x14ac:dyDescent="0.3">
      <c r="A1314" t="s">
        <v>2453</v>
      </c>
      <c r="B1314" s="1">
        <v>45872</v>
      </c>
      <c r="C1314" t="s">
        <v>563</v>
      </c>
      <c r="D1314" t="s">
        <v>209</v>
      </c>
      <c r="E1314" t="s">
        <v>119</v>
      </c>
      <c r="F1314" t="s">
        <v>146</v>
      </c>
      <c r="G1314" t="s">
        <v>32</v>
      </c>
      <c r="H1314" t="s">
        <v>33</v>
      </c>
      <c r="I1314" t="s">
        <v>161</v>
      </c>
      <c r="J1314">
        <v>1</v>
      </c>
      <c r="K1314">
        <v>8157.48</v>
      </c>
      <c r="L1314">
        <v>0.05</v>
      </c>
      <c r="M1314">
        <v>4985.88</v>
      </c>
      <c r="N1314" t="s">
        <v>109</v>
      </c>
      <c r="O1314" t="s">
        <v>25</v>
      </c>
      <c r="P1314" t="s">
        <v>71</v>
      </c>
      <c r="Q1314">
        <f>Sales_Data[[#This Row],[Quantity]]*Sales_Data[[#This Row],[Unit_Price]]</f>
        <v>8157.48</v>
      </c>
      <c r="R1314">
        <f>Sales_Data[[#This Row],[Gross_Sales]]*Sales_Data[[#This Row],[Discount]]</f>
        <v>407.87400000000002</v>
      </c>
      <c r="S1314">
        <f>Sales_Data[[#This Row],[Gross_Sales]]-Sales_Data[[#This Row],[Discount_Amount]]</f>
        <v>7749.6059999999998</v>
      </c>
      <c r="T1314">
        <f>Sales_Data[[#This Row],[Net Sales]]-Sales_Data[[#This Row],[Cost]]</f>
        <v>2763.7259999999997</v>
      </c>
      <c r="U1314" s="2">
        <f>Sales_Data[[#This Row],[Profit]]/Sales_Data[[#This Row],[Net Sales]]</f>
        <v>0.35662793695576261</v>
      </c>
      <c r="V1314">
        <f>YEAR(Sales_Data[[#This Row],[Order_Date]])</f>
        <v>2025</v>
      </c>
      <c r="W1314" t="str">
        <f>TEXT(Sales_Data[[#This Row],[Order_Date]],"mmm")</f>
        <v>Aug</v>
      </c>
      <c r="X1314">
        <f>MONTH(Sales_Data[[#This Row],[Order_Date]])</f>
        <v>8</v>
      </c>
      <c r="Y1314" t="str">
        <f>"Q"&amp;ROUNDUP(MONTH(Sales_Data[[#This Row],[Order_Date]])/3,0)</f>
        <v>Q3</v>
      </c>
    </row>
    <row r="1315" spans="1:25" x14ac:dyDescent="0.3">
      <c r="A1315" t="s">
        <v>2454</v>
      </c>
      <c r="B1315" s="1">
        <v>45785</v>
      </c>
      <c r="C1315" t="s">
        <v>2455</v>
      </c>
      <c r="D1315" t="s">
        <v>393</v>
      </c>
      <c r="E1315" t="s">
        <v>19</v>
      </c>
      <c r="F1315" t="s">
        <v>113</v>
      </c>
      <c r="G1315" t="s">
        <v>67</v>
      </c>
      <c r="H1315" t="s">
        <v>68</v>
      </c>
      <c r="I1315" t="s">
        <v>97</v>
      </c>
      <c r="J1315">
        <v>1</v>
      </c>
      <c r="K1315">
        <v>6326.62</v>
      </c>
      <c r="L1315">
        <v>0.05</v>
      </c>
      <c r="M1315">
        <v>4404.54</v>
      </c>
      <c r="N1315" t="s">
        <v>52</v>
      </c>
      <c r="O1315" t="s">
        <v>35</v>
      </c>
      <c r="P1315" t="s">
        <v>71</v>
      </c>
      <c r="Q1315">
        <f>Sales_Data[[#This Row],[Quantity]]*Sales_Data[[#This Row],[Unit_Price]]</f>
        <v>6326.62</v>
      </c>
      <c r="R1315">
        <f>Sales_Data[[#This Row],[Gross_Sales]]*Sales_Data[[#This Row],[Discount]]</f>
        <v>316.33100000000002</v>
      </c>
      <c r="S1315">
        <f>Sales_Data[[#This Row],[Gross_Sales]]-Sales_Data[[#This Row],[Discount_Amount]]</f>
        <v>6010.2889999999998</v>
      </c>
      <c r="T1315">
        <f>Sales_Data[[#This Row],[Net Sales]]-Sales_Data[[#This Row],[Cost]]</f>
        <v>1605.7489999999998</v>
      </c>
      <c r="U1315" s="2">
        <f>Sales_Data[[#This Row],[Profit]]/Sales_Data[[#This Row],[Net Sales]]</f>
        <v>0.26716668699292162</v>
      </c>
      <c r="V1315">
        <f>YEAR(Sales_Data[[#This Row],[Order_Date]])</f>
        <v>2025</v>
      </c>
      <c r="W1315" t="str">
        <f>TEXT(Sales_Data[[#This Row],[Order_Date]],"mmm")</f>
        <v>May</v>
      </c>
      <c r="X1315">
        <f>MONTH(Sales_Data[[#This Row],[Order_Date]])</f>
        <v>5</v>
      </c>
      <c r="Y1315" t="str">
        <f>"Q"&amp;ROUNDUP(MONTH(Sales_Data[[#This Row],[Order_Date]])/3,0)</f>
        <v>Q2</v>
      </c>
    </row>
    <row r="1316" spans="1:25" x14ac:dyDescent="0.3">
      <c r="A1316" t="s">
        <v>2456</v>
      </c>
      <c r="B1316" s="1">
        <v>45881</v>
      </c>
      <c r="C1316" t="s">
        <v>2397</v>
      </c>
      <c r="D1316" t="s">
        <v>86</v>
      </c>
      <c r="E1316" t="s">
        <v>48</v>
      </c>
      <c r="F1316" t="s">
        <v>126</v>
      </c>
      <c r="G1316" t="s">
        <v>32</v>
      </c>
      <c r="H1316" t="s">
        <v>50</v>
      </c>
      <c r="I1316" t="s">
        <v>51</v>
      </c>
      <c r="J1316">
        <v>1</v>
      </c>
      <c r="K1316">
        <v>48032.59</v>
      </c>
      <c r="L1316">
        <v>0.2</v>
      </c>
      <c r="M1316">
        <v>29103.439999999999</v>
      </c>
      <c r="N1316" t="s">
        <v>52</v>
      </c>
      <c r="O1316" t="s">
        <v>35</v>
      </c>
      <c r="P1316" t="s">
        <v>44</v>
      </c>
      <c r="Q1316">
        <f>Sales_Data[[#This Row],[Quantity]]*Sales_Data[[#This Row],[Unit_Price]]</f>
        <v>48032.59</v>
      </c>
      <c r="R1316">
        <f>Sales_Data[[#This Row],[Gross_Sales]]*Sales_Data[[#This Row],[Discount]]</f>
        <v>9606.518</v>
      </c>
      <c r="S1316">
        <f>Sales_Data[[#This Row],[Gross_Sales]]-Sales_Data[[#This Row],[Discount_Amount]]</f>
        <v>38426.072</v>
      </c>
      <c r="T1316">
        <f>Sales_Data[[#This Row],[Net Sales]]-Sales_Data[[#This Row],[Cost]]</f>
        <v>9322.6320000000014</v>
      </c>
      <c r="U1316" s="2">
        <f>Sales_Data[[#This Row],[Profit]]/Sales_Data[[#This Row],[Net Sales]]</f>
        <v>0.24261215145799969</v>
      </c>
      <c r="V1316">
        <f>YEAR(Sales_Data[[#This Row],[Order_Date]])</f>
        <v>2025</v>
      </c>
      <c r="W1316" t="str">
        <f>TEXT(Sales_Data[[#This Row],[Order_Date]],"mmm")</f>
        <v>Aug</v>
      </c>
      <c r="X1316">
        <f>MONTH(Sales_Data[[#This Row],[Order_Date]])</f>
        <v>8</v>
      </c>
      <c r="Y1316" t="str">
        <f>"Q"&amp;ROUNDUP(MONTH(Sales_Data[[#This Row],[Order_Date]])/3,0)</f>
        <v>Q3</v>
      </c>
    </row>
    <row r="1317" spans="1:25" x14ac:dyDescent="0.3">
      <c r="A1317" t="s">
        <v>2457</v>
      </c>
      <c r="B1317" s="1">
        <v>45866</v>
      </c>
      <c r="C1317" t="s">
        <v>2299</v>
      </c>
      <c r="D1317" t="s">
        <v>241</v>
      </c>
      <c r="E1317" t="s">
        <v>48</v>
      </c>
      <c r="F1317" t="s">
        <v>132</v>
      </c>
      <c r="G1317" t="s">
        <v>41</v>
      </c>
      <c r="H1317" t="s">
        <v>42</v>
      </c>
      <c r="I1317" t="s">
        <v>82</v>
      </c>
      <c r="J1317">
        <v>2</v>
      </c>
      <c r="K1317">
        <v>48262.47</v>
      </c>
      <c r="L1317">
        <v>0.2</v>
      </c>
      <c r="M1317">
        <v>59880.27</v>
      </c>
      <c r="N1317" t="s">
        <v>70</v>
      </c>
      <c r="O1317" t="s">
        <v>25</v>
      </c>
      <c r="P1317" t="s">
        <v>44</v>
      </c>
      <c r="Q1317">
        <f>Sales_Data[[#This Row],[Quantity]]*Sales_Data[[#This Row],[Unit_Price]]</f>
        <v>96524.94</v>
      </c>
      <c r="R1317">
        <f>Sales_Data[[#This Row],[Gross_Sales]]*Sales_Data[[#This Row],[Discount]]</f>
        <v>19304.988000000001</v>
      </c>
      <c r="S1317">
        <f>Sales_Data[[#This Row],[Gross_Sales]]-Sales_Data[[#This Row],[Discount_Amount]]</f>
        <v>77219.952000000005</v>
      </c>
      <c r="T1317">
        <f>Sales_Data[[#This Row],[Net Sales]]-Sales_Data[[#This Row],[Cost]]</f>
        <v>17339.682000000008</v>
      </c>
      <c r="U1317" s="2">
        <f>Sales_Data[[#This Row],[Profit]]/Sales_Data[[#This Row],[Net Sales]]</f>
        <v>0.22454924602905746</v>
      </c>
      <c r="V1317">
        <f>YEAR(Sales_Data[[#This Row],[Order_Date]])</f>
        <v>2025</v>
      </c>
      <c r="W1317" t="str">
        <f>TEXT(Sales_Data[[#This Row],[Order_Date]],"mmm")</f>
        <v>Jul</v>
      </c>
      <c r="X1317">
        <f>MONTH(Sales_Data[[#This Row],[Order_Date]])</f>
        <v>7</v>
      </c>
      <c r="Y1317" t="str">
        <f>"Q"&amp;ROUNDUP(MONTH(Sales_Data[[#This Row],[Order_Date]])/3,0)</f>
        <v>Q3</v>
      </c>
    </row>
    <row r="1318" spans="1:25" x14ac:dyDescent="0.3">
      <c r="A1318" t="s">
        <v>2458</v>
      </c>
      <c r="B1318" s="1">
        <v>45772</v>
      </c>
      <c r="C1318" t="s">
        <v>2092</v>
      </c>
      <c r="D1318" t="s">
        <v>541</v>
      </c>
      <c r="E1318" t="s">
        <v>39</v>
      </c>
      <c r="F1318" t="s">
        <v>96</v>
      </c>
      <c r="G1318" t="s">
        <v>41</v>
      </c>
      <c r="H1318" t="s">
        <v>171</v>
      </c>
      <c r="I1318" t="s">
        <v>172</v>
      </c>
      <c r="J1318">
        <v>2</v>
      </c>
      <c r="K1318">
        <v>521.11</v>
      </c>
      <c r="L1318">
        <v>0.05</v>
      </c>
      <c r="M1318">
        <v>753.52</v>
      </c>
      <c r="N1318" t="s">
        <v>83</v>
      </c>
      <c r="O1318" t="s">
        <v>53</v>
      </c>
      <c r="P1318" t="s">
        <v>71</v>
      </c>
      <c r="Q1318">
        <f>Sales_Data[[#This Row],[Quantity]]*Sales_Data[[#This Row],[Unit_Price]]</f>
        <v>1042.22</v>
      </c>
      <c r="R1318">
        <f>Sales_Data[[#This Row],[Gross_Sales]]*Sales_Data[[#This Row],[Discount]]</f>
        <v>52.111000000000004</v>
      </c>
      <c r="S1318">
        <f>Sales_Data[[#This Row],[Gross_Sales]]-Sales_Data[[#This Row],[Discount_Amount]]</f>
        <v>990.10900000000004</v>
      </c>
      <c r="T1318">
        <f>Sales_Data[[#This Row],[Net Sales]]-Sales_Data[[#This Row],[Cost]]</f>
        <v>236.58900000000006</v>
      </c>
      <c r="U1318" s="2">
        <f>Sales_Data[[#This Row],[Profit]]/Sales_Data[[#This Row],[Net Sales]]</f>
        <v>0.23895247896948724</v>
      </c>
      <c r="V1318">
        <f>YEAR(Sales_Data[[#This Row],[Order_Date]])</f>
        <v>2025</v>
      </c>
      <c r="W1318" t="str">
        <f>TEXT(Sales_Data[[#This Row],[Order_Date]],"mmm")</f>
        <v>Apr</v>
      </c>
      <c r="X1318">
        <f>MONTH(Sales_Data[[#This Row],[Order_Date]])</f>
        <v>4</v>
      </c>
      <c r="Y1318" t="str">
        <f>"Q"&amp;ROUNDUP(MONTH(Sales_Data[[#This Row],[Order_Date]])/3,0)</f>
        <v>Q2</v>
      </c>
    </row>
    <row r="1319" spans="1:25" x14ac:dyDescent="0.3">
      <c r="A1319" t="s">
        <v>2459</v>
      </c>
      <c r="B1319" s="1">
        <v>45866</v>
      </c>
      <c r="C1319" t="s">
        <v>330</v>
      </c>
      <c r="D1319" t="s">
        <v>1452</v>
      </c>
      <c r="E1319" t="s">
        <v>39</v>
      </c>
      <c r="F1319" t="s">
        <v>96</v>
      </c>
      <c r="G1319" t="s">
        <v>67</v>
      </c>
      <c r="H1319" t="s">
        <v>121</v>
      </c>
      <c r="I1319" t="s">
        <v>122</v>
      </c>
      <c r="J1319">
        <v>2</v>
      </c>
      <c r="K1319">
        <v>2782.99</v>
      </c>
      <c r="L1319">
        <v>0</v>
      </c>
      <c r="M1319">
        <v>3958.55</v>
      </c>
      <c r="N1319" t="s">
        <v>24</v>
      </c>
      <c r="O1319" t="s">
        <v>25</v>
      </c>
      <c r="P1319" t="s">
        <v>44</v>
      </c>
      <c r="Q1319">
        <f>Sales_Data[[#This Row],[Quantity]]*Sales_Data[[#This Row],[Unit_Price]]</f>
        <v>5565.98</v>
      </c>
      <c r="R1319">
        <f>Sales_Data[[#This Row],[Gross_Sales]]*Sales_Data[[#This Row],[Discount]]</f>
        <v>0</v>
      </c>
      <c r="S1319">
        <f>Sales_Data[[#This Row],[Gross_Sales]]-Sales_Data[[#This Row],[Discount_Amount]]</f>
        <v>5565.98</v>
      </c>
      <c r="T1319">
        <f>Sales_Data[[#This Row],[Net Sales]]-Sales_Data[[#This Row],[Cost]]</f>
        <v>1607.4299999999994</v>
      </c>
      <c r="U1319" s="2">
        <f>Sales_Data[[#This Row],[Profit]]/Sales_Data[[#This Row],[Net Sales]]</f>
        <v>0.28879550411607652</v>
      </c>
      <c r="V1319">
        <f>YEAR(Sales_Data[[#This Row],[Order_Date]])</f>
        <v>2025</v>
      </c>
      <c r="W1319" t="str">
        <f>TEXT(Sales_Data[[#This Row],[Order_Date]],"mmm")</f>
        <v>Jul</v>
      </c>
      <c r="X1319">
        <f>MONTH(Sales_Data[[#This Row],[Order_Date]])</f>
        <v>7</v>
      </c>
      <c r="Y1319" t="str">
        <f>"Q"&amp;ROUNDUP(MONTH(Sales_Data[[#This Row],[Order_Date]])/3,0)</f>
        <v>Q3</v>
      </c>
    </row>
    <row r="1320" spans="1:25" x14ac:dyDescent="0.3">
      <c r="A1320" t="s">
        <v>2460</v>
      </c>
      <c r="B1320" s="1">
        <v>45671</v>
      </c>
      <c r="C1320" t="s">
        <v>190</v>
      </c>
      <c r="D1320" t="s">
        <v>580</v>
      </c>
      <c r="E1320" t="s">
        <v>30</v>
      </c>
      <c r="F1320" t="s">
        <v>156</v>
      </c>
      <c r="G1320" t="s">
        <v>67</v>
      </c>
      <c r="H1320" t="s">
        <v>68</v>
      </c>
      <c r="I1320" t="s">
        <v>97</v>
      </c>
      <c r="J1320">
        <v>1</v>
      </c>
      <c r="K1320">
        <v>342.31</v>
      </c>
      <c r="L1320">
        <v>0.15</v>
      </c>
      <c r="M1320">
        <v>202.15</v>
      </c>
      <c r="N1320" t="s">
        <v>109</v>
      </c>
      <c r="O1320" t="s">
        <v>35</v>
      </c>
      <c r="P1320" t="s">
        <v>44</v>
      </c>
      <c r="Q1320">
        <f>Sales_Data[[#This Row],[Quantity]]*Sales_Data[[#This Row],[Unit_Price]]</f>
        <v>342.31</v>
      </c>
      <c r="R1320">
        <f>Sales_Data[[#This Row],[Gross_Sales]]*Sales_Data[[#This Row],[Discount]]</f>
        <v>51.346499999999999</v>
      </c>
      <c r="S1320">
        <f>Sales_Data[[#This Row],[Gross_Sales]]-Sales_Data[[#This Row],[Discount_Amount]]</f>
        <v>290.96350000000001</v>
      </c>
      <c r="T1320">
        <f>Sales_Data[[#This Row],[Net Sales]]-Sales_Data[[#This Row],[Cost]]</f>
        <v>88.813500000000005</v>
      </c>
      <c r="U1320" s="2">
        <f>Sales_Data[[#This Row],[Profit]]/Sales_Data[[#This Row],[Net Sales]]</f>
        <v>0.30523931695900003</v>
      </c>
      <c r="V1320">
        <f>YEAR(Sales_Data[[#This Row],[Order_Date]])</f>
        <v>2025</v>
      </c>
      <c r="W1320" t="str">
        <f>TEXT(Sales_Data[[#This Row],[Order_Date]],"mmm")</f>
        <v>Jan</v>
      </c>
      <c r="X1320">
        <f>MONTH(Sales_Data[[#This Row],[Order_Date]])</f>
        <v>1</v>
      </c>
      <c r="Y1320" t="str">
        <f>"Q"&amp;ROUNDUP(MONTH(Sales_Data[[#This Row],[Order_Date]])/3,0)</f>
        <v>Q1</v>
      </c>
    </row>
    <row r="1321" spans="1:25" x14ac:dyDescent="0.3">
      <c r="A1321" t="s">
        <v>2461</v>
      </c>
      <c r="B1321" s="1">
        <v>45666</v>
      </c>
      <c r="C1321" t="s">
        <v>2161</v>
      </c>
      <c r="D1321" t="s">
        <v>381</v>
      </c>
      <c r="E1321" t="s">
        <v>48</v>
      </c>
      <c r="F1321" t="s">
        <v>126</v>
      </c>
      <c r="G1321" t="s">
        <v>75</v>
      </c>
      <c r="H1321" t="s">
        <v>114</v>
      </c>
      <c r="I1321" t="s">
        <v>206</v>
      </c>
      <c r="J1321">
        <v>3</v>
      </c>
      <c r="K1321">
        <v>64815.34</v>
      </c>
      <c r="L1321">
        <v>0.1</v>
      </c>
      <c r="M1321">
        <v>128556.5</v>
      </c>
      <c r="N1321" t="s">
        <v>52</v>
      </c>
      <c r="O1321" t="s">
        <v>35</v>
      </c>
      <c r="P1321" t="s">
        <v>44</v>
      </c>
      <c r="Q1321">
        <f>Sales_Data[[#This Row],[Quantity]]*Sales_Data[[#This Row],[Unit_Price]]</f>
        <v>194446.02</v>
      </c>
      <c r="R1321">
        <f>Sales_Data[[#This Row],[Gross_Sales]]*Sales_Data[[#This Row],[Discount]]</f>
        <v>19444.601999999999</v>
      </c>
      <c r="S1321">
        <f>Sales_Data[[#This Row],[Gross_Sales]]-Sales_Data[[#This Row],[Discount_Amount]]</f>
        <v>175001.41800000001</v>
      </c>
      <c r="T1321">
        <f>Sales_Data[[#This Row],[Net Sales]]-Sales_Data[[#This Row],[Cost]]</f>
        <v>46444.918000000005</v>
      </c>
      <c r="U1321" s="2">
        <f>Sales_Data[[#This Row],[Profit]]/Sales_Data[[#This Row],[Net Sales]]</f>
        <v>0.2653973809515075</v>
      </c>
      <c r="V1321">
        <f>YEAR(Sales_Data[[#This Row],[Order_Date]])</f>
        <v>2025</v>
      </c>
      <c r="W1321" t="str">
        <f>TEXT(Sales_Data[[#This Row],[Order_Date]],"mmm")</f>
        <v>Jan</v>
      </c>
      <c r="X1321">
        <f>MONTH(Sales_Data[[#This Row],[Order_Date]])</f>
        <v>1</v>
      </c>
      <c r="Y1321" t="str">
        <f>"Q"&amp;ROUNDUP(MONTH(Sales_Data[[#This Row],[Order_Date]])/3,0)</f>
        <v>Q1</v>
      </c>
    </row>
    <row r="1322" spans="1:25" x14ac:dyDescent="0.3">
      <c r="A1322" t="s">
        <v>2462</v>
      </c>
      <c r="B1322" s="1">
        <v>45697</v>
      </c>
      <c r="C1322" t="s">
        <v>1144</v>
      </c>
      <c r="D1322" t="s">
        <v>460</v>
      </c>
      <c r="E1322" t="s">
        <v>48</v>
      </c>
      <c r="F1322" t="s">
        <v>132</v>
      </c>
      <c r="G1322" t="s">
        <v>67</v>
      </c>
      <c r="H1322" t="s">
        <v>68</v>
      </c>
      <c r="I1322" t="s">
        <v>97</v>
      </c>
      <c r="J1322">
        <v>1</v>
      </c>
      <c r="K1322">
        <v>9259.49</v>
      </c>
      <c r="L1322">
        <v>0.05</v>
      </c>
      <c r="M1322">
        <v>5606.13</v>
      </c>
      <c r="N1322" t="s">
        <v>70</v>
      </c>
      <c r="O1322" t="s">
        <v>25</v>
      </c>
      <c r="P1322" t="s">
        <v>44</v>
      </c>
      <c r="Q1322">
        <f>Sales_Data[[#This Row],[Quantity]]*Sales_Data[[#This Row],[Unit_Price]]</f>
        <v>9259.49</v>
      </c>
      <c r="R1322">
        <f>Sales_Data[[#This Row],[Gross_Sales]]*Sales_Data[[#This Row],[Discount]]</f>
        <v>462.97450000000003</v>
      </c>
      <c r="S1322">
        <f>Sales_Data[[#This Row],[Gross_Sales]]-Sales_Data[[#This Row],[Discount_Amount]]</f>
        <v>8796.5154999999995</v>
      </c>
      <c r="T1322">
        <f>Sales_Data[[#This Row],[Net Sales]]-Sales_Data[[#This Row],[Cost]]</f>
        <v>3190.3854999999994</v>
      </c>
      <c r="U1322" s="2">
        <f>Sales_Data[[#This Row],[Profit]]/Sales_Data[[#This Row],[Net Sales]]</f>
        <v>0.3626874186716319</v>
      </c>
      <c r="V1322">
        <f>YEAR(Sales_Data[[#This Row],[Order_Date]])</f>
        <v>2025</v>
      </c>
      <c r="W1322" t="str">
        <f>TEXT(Sales_Data[[#This Row],[Order_Date]],"mmm")</f>
        <v>Feb</v>
      </c>
      <c r="X1322">
        <f>MONTH(Sales_Data[[#This Row],[Order_Date]])</f>
        <v>2</v>
      </c>
      <c r="Y1322" t="str">
        <f>"Q"&amp;ROUNDUP(MONTH(Sales_Data[[#This Row],[Order_Date]])/3,0)</f>
        <v>Q1</v>
      </c>
    </row>
    <row r="1323" spans="1:25" x14ac:dyDescent="0.3">
      <c r="A1323" t="s">
        <v>2463</v>
      </c>
      <c r="B1323" s="1">
        <v>45894</v>
      </c>
      <c r="C1323" t="s">
        <v>1892</v>
      </c>
      <c r="D1323" t="s">
        <v>366</v>
      </c>
      <c r="E1323" t="s">
        <v>19</v>
      </c>
      <c r="F1323" t="s">
        <v>20</v>
      </c>
      <c r="G1323" t="s">
        <v>75</v>
      </c>
      <c r="H1323" t="s">
        <v>256</v>
      </c>
      <c r="I1323" t="s">
        <v>334</v>
      </c>
      <c r="J1323">
        <v>1</v>
      </c>
      <c r="K1323">
        <v>10090.629999999999</v>
      </c>
      <c r="L1323">
        <v>0.05</v>
      </c>
      <c r="M1323">
        <v>7117.71</v>
      </c>
      <c r="N1323" t="s">
        <v>109</v>
      </c>
      <c r="O1323" t="s">
        <v>35</v>
      </c>
      <c r="P1323" t="s">
        <v>71</v>
      </c>
      <c r="Q1323">
        <f>Sales_Data[[#This Row],[Quantity]]*Sales_Data[[#This Row],[Unit_Price]]</f>
        <v>10090.629999999999</v>
      </c>
      <c r="R1323">
        <f>Sales_Data[[#This Row],[Gross_Sales]]*Sales_Data[[#This Row],[Discount]]</f>
        <v>504.53149999999999</v>
      </c>
      <c r="S1323">
        <f>Sales_Data[[#This Row],[Gross_Sales]]-Sales_Data[[#This Row],[Discount_Amount]]</f>
        <v>9586.0985000000001</v>
      </c>
      <c r="T1323">
        <f>Sales_Data[[#This Row],[Net Sales]]-Sales_Data[[#This Row],[Cost]]</f>
        <v>2468.3885</v>
      </c>
      <c r="U1323" s="2">
        <f>Sales_Data[[#This Row],[Profit]]/Sales_Data[[#This Row],[Net Sales]]</f>
        <v>0.25749667604604731</v>
      </c>
      <c r="V1323">
        <f>YEAR(Sales_Data[[#This Row],[Order_Date]])</f>
        <v>2025</v>
      </c>
      <c r="W1323" t="str">
        <f>TEXT(Sales_Data[[#This Row],[Order_Date]],"mmm")</f>
        <v>Aug</v>
      </c>
      <c r="X1323">
        <f>MONTH(Sales_Data[[#This Row],[Order_Date]])</f>
        <v>8</v>
      </c>
      <c r="Y1323" t="str">
        <f>"Q"&amp;ROUNDUP(MONTH(Sales_Data[[#This Row],[Order_Date]])/3,0)</f>
        <v>Q3</v>
      </c>
    </row>
    <row r="1324" spans="1:25" x14ac:dyDescent="0.3">
      <c r="A1324" t="s">
        <v>2464</v>
      </c>
      <c r="B1324" s="1">
        <v>45938</v>
      </c>
      <c r="C1324" t="s">
        <v>1772</v>
      </c>
      <c r="D1324" t="s">
        <v>511</v>
      </c>
      <c r="E1324" t="s">
        <v>19</v>
      </c>
      <c r="F1324" t="s">
        <v>113</v>
      </c>
      <c r="G1324" t="s">
        <v>21</v>
      </c>
      <c r="H1324" t="s">
        <v>22</v>
      </c>
      <c r="I1324" t="s">
        <v>23</v>
      </c>
      <c r="J1324">
        <v>2</v>
      </c>
      <c r="K1324">
        <v>14376.62</v>
      </c>
      <c r="L1324">
        <v>0.05</v>
      </c>
      <c r="M1324">
        <v>23794.2</v>
      </c>
      <c r="N1324" t="s">
        <v>52</v>
      </c>
      <c r="O1324" t="s">
        <v>35</v>
      </c>
      <c r="P1324" t="s">
        <v>26</v>
      </c>
      <c r="Q1324">
        <f>Sales_Data[[#This Row],[Quantity]]*Sales_Data[[#This Row],[Unit_Price]]</f>
        <v>28753.24</v>
      </c>
      <c r="R1324">
        <f>Sales_Data[[#This Row],[Gross_Sales]]*Sales_Data[[#This Row],[Discount]]</f>
        <v>1437.6620000000003</v>
      </c>
      <c r="S1324">
        <f>Sales_Data[[#This Row],[Gross_Sales]]-Sales_Data[[#This Row],[Discount_Amount]]</f>
        <v>27315.578000000001</v>
      </c>
      <c r="T1324">
        <f>Sales_Data[[#This Row],[Net Sales]]-Sales_Data[[#This Row],[Cost]]</f>
        <v>3521.3780000000006</v>
      </c>
      <c r="U1324" s="2">
        <f>Sales_Data[[#This Row],[Profit]]/Sales_Data[[#This Row],[Net Sales]]</f>
        <v>0.12891464350488943</v>
      </c>
      <c r="V1324">
        <f>YEAR(Sales_Data[[#This Row],[Order_Date]])</f>
        <v>2025</v>
      </c>
      <c r="W1324" t="str">
        <f>TEXT(Sales_Data[[#This Row],[Order_Date]],"mmm")</f>
        <v>Oct</v>
      </c>
      <c r="X1324">
        <f>MONTH(Sales_Data[[#This Row],[Order_Date]])</f>
        <v>10</v>
      </c>
      <c r="Y1324" t="str">
        <f>"Q"&amp;ROUNDUP(MONTH(Sales_Data[[#This Row],[Order_Date]])/3,0)</f>
        <v>Q4</v>
      </c>
    </row>
    <row r="1325" spans="1:25" x14ac:dyDescent="0.3">
      <c r="A1325" t="s">
        <v>2465</v>
      </c>
      <c r="B1325" s="1">
        <v>46016</v>
      </c>
      <c r="C1325" t="s">
        <v>2466</v>
      </c>
      <c r="D1325" t="s">
        <v>715</v>
      </c>
      <c r="E1325" t="s">
        <v>48</v>
      </c>
      <c r="F1325" t="s">
        <v>49</v>
      </c>
      <c r="G1325" t="s">
        <v>32</v>
      </c>
      <c r="H1325" t="s">
        <v>33</v>
      </c>
      <c r="I1325" t="s">
        <v>34</v>
      </c>
      <c r="J1325">
        <v>4</v>
      </c>
      <c r="K1325">
        <v>14280.24</v>
      </c>
      <c r="L1325">
        <v>0.15</v>
      </c>
      <c r="M1325">
        <v>30783.119999999999</v>
      </c>
      <c r="N1325" t="s">
        <v>109</v>
      </c>
      <c r="O1325" t="s">
        <v>35</v>
      </c>
      <c r="P1325" t="s">
        <v>44</v>
      </c>
      <c r="Q1325">
        <f>Sales_Data[[#This Row],[Quantity]]*Sales_Data[[#This Row],[Unit_Price]]</f>
        <v>57120.959999999999</v>
      </c>
      <c r="R1325">
        <f>Sales_Data[[#This Row],[Gross_Sales]]*Sales_Data[[#This Row],[Discount]]</f>
        <v>8568.1440000000002</v>
      </c>
      <c r="S1325">
        <f>Sales_Data[[#This Row],[Gross_Sales]]-Sales_Data[[#This Row],[Discount_Amount]]</f>
        <v>48552.815999999999</v>
      </c>
      <c r="T1325">
        <f>Sales_Data[[#This Row],[Net Sales]]-Sales_Data[[#This Row],[Cost]]</f>
        <v>17769.696</v>
      </c>
      <c r="U1325" s="2">
        <f>Sales_Data[[#This Row],[Profit]]/Sales_Data[[#This Row],[Net Sales]]</f>
        <v>0.36598692854395926</v>
      </c>
      <c r="V1325">
        <f>YEAR(Sales_Data[[#This Row],[Order_Date]])</f>
        <v>2025</v>
      </c>
      <c r="W1325" t="str">
        <f>TEXT(Sales_Data[[#This Row],[Order_Date]],"mmm")</f>
        <v>Dec</v>
      </c>
      <c r="X1325">
        <f>MONTH(Sales_Data[[#This Row],[Order_Date]])</f>
        <v>12</v>
      </c>
      <c r="Y1325" t="str">
        <f>"Q"&amp;ROUNDUP(MONTH(Sales_Data[[#This Row],[Order_Date]])/3,0)</f>
        <v>Q4</v>
      </c>
    </row>
    <row r="1326" spans="1:25" x14ac:dyDescent="0.3">
      <c r="A1326" t="s">
        <v>2467</v>
      </c>
      <c r="B1326" s="1">
        <v>45858</v>
      </c>
      <c r="C1326" t="s">
        <v>2468</v>
      </c>
      <c r="D1326" t="s">
        <v>474</v>
      </c>
      <c r="E1326" t="s">
        <v>39</v>
      </c>
      <c r="F1326" t="s">
        <v>107</v>
      </c>
      <c r="G1326" t="s">
        <v>21</v>
      </c>
      <c r="H1326" t="s">
        <v>127</v>
      </c>
      <c r="I1326" t="s">
        <v>128</v>
      </c>
      <c r="J1326">
        <v>1</v>
      </c>
      <c r="K1326">
        <v>3601.35</v>
      </c>
      <c r="L1326">
        <v>0</v>
      </c>
      <c r="M1326">
        <v>2376.0500000000002</v>
      </c>
      <c r="N1326" t="s">
        <v>70</v>
      </c>
      <c r="O1326" t="s">
        <v>35</v>
      </c>
      <c r="P1326" t="s">
        <v>71</v>
      </c>
      <c r="Q1326">
        <f>Sales_Data[[#This Row],[Quantity]]*Sales_Data[[#This Row],[Unit_Price]]</f>
        <v>3601.35</v>
      </c>
      <c r="R1326">
        <f>Sales_Data[[#This Row],[Gross_Sales]]*Sales_Data[[#This Row],[Discount]]</f>
        <v>0</v>
      </c>
      <c r="S1326">
        <f>Sales_Data[[#This Row],[Gross_Sales]]-Sales_Data[[#This Row],[Discount_Amount]]</f>
        <v>3601.35</v>
      </c>
      <c r="T1326">
        <f>Sales_Data[[#This Row],[Net Sales]]-Sales_Data[[#This Row],[Cost]]</f>
        <v>1225.2999999999997</v>
      </c>
      <c r="U1326" s="2">
        <f>Sales_Data[[#This Row],[Profit]]/Sales_Data[[#This Row],[Net Sales]]</f>
        <v>0.34023352353978364</v>
      </c>
      <c r="V1326">
        <f>YEAR(Sales_Data[[#This Row],[Order_Date]])</f>
        <v>2025</v>
      </c>
      <c r="W1326" t="str">
        <f>TEXT(Sales_Data[[#This Row],[Order_Date]],"mmm")</f>
        <v>Jul</v>
      </c>
      <c r="X1326">
        <f>MONTH(Sales_Data[[#This Row],[Order_Date]])</f>
        <v>7</v>
      </c>
      <c r="Y1326" t="str">
        <f>"Q"&amp;ROUNDUP(MONTH(Sales_Data[[#This Row],[Order_Date]])/3,0)</f>
        <v>Q3</v>
      </c>
    </row>
    <row r="1327" spans="1:25" x14ac:dyDescent="0.3">
      <c r="A1327" t="s">
        <v>2469</v>
      </c>
      <c r="B1327" s="1">
        <v>45903</v>
      </c>
      <c r="C1327" t="s">
        <v>2470</v>
      </c>
      <c r="D1327" t="s">
        <v>347</v>
      </c>
      <c r="E1327" t="s">
        <v>19</v>
      </c>
      <c r="F1327" t="s">
        <v>81</v>
      </c>
      <c r="G1327" t="s">
        <v>21</v>
      </c>
      <c r="H1327" t="s">
        <v>230</v>
      </c>
      <c r="I1327" t="s">
        <v>231</v>
      </c>
      <c r="J1327">
        <v>2</v>
      </c>
      <c r="K1327">
        <v>11208.52</v>
      </c>
      <c r="L1327">
        <v>0.1</v>
      </c>
      <c r="M1327">
        <v>15815.26</v>
      </c>
      <c r="N1327" t="s">
        <v>52</v>
      </c>
      <c r="O1327" t="s">
        <v>25</v>
      </c>
      <c r="P1327" t="s">
        <v>26</v>
      </c>
      <c r="Q1327">
        <f>Sales_Data[[#This Row],[Quantity]]*Sales_Data[[#This Row],[Unit_Price]]</f>
        <v>22417.040000000001</v>
      </c>
      <c r="R1327">
        <f>Sales_Data[[#This Row],[Gross_Sales]]*Sales_Data[[#This Row],[Discount]]</f>
        <v>2241.7040000000002</v>
      </c>
      <c r="S1327">
        <f>Sales_Data[[#This Row],[Gross_Sales]]-Sales_Data[[#This Row],[Discount_Amount]]</f>
        <v>20175.335999999999</v>
      </c>
      <c r="T1327">
        <f>Sales_Data[[#This Row],[Net Sales]]-Sales_Data[[#This Row],[Cost]]</f>
        <v>4360.0759999999991</v>
      </c>
      <c r="U1327" s="2">
        <f>Sales_Data[[#This Row],[Profit]]/Sales_Data[[#This Row],[Net Sales]]</f>
        <v>0.21610921374494083</v>
      </c>
      <c r="V1327">
        <f>YEAR(Sales_Data[[#This Row],[Order_Date]])</f>
        <v>2025</v>
      </c>
      <c r="W1327" t="str">
        <f>TEXT(Sales_Data[[#This Row],[Order_Date]],"mmm")</f>
        <v>Sep</v>
      </c>
      <c r="X1327">
        <f>MONTH(Sales_Data[[#This Row],[Order_Date]])</f>
        <v>9</v>
      </c>
      <c r="Y1327" t="str">
        <f>"Q"&amp;ROUNDUP(MONTH(Sales_Data[[#This Row],[Order_Date]])/3,0)</f>
        <v>Q3</v>
      </c>
    </row>
    <row r="1328" spans="1:25" x14ac:dyDescent="0.3">
      <c r="A1328" t="s">
        <v>2471</v>
      </c>
      <c r="B1328" s="1">
        <v>45935</v>
      </c>
      <c r="C1328" t="s">
        <v>2472</v>
      </c>
      <c r="D1328" t="s">
        <v>241</v>
      </c>
      <c r="E1328" t="s">
        <v>30</v>
      </c>
      <c r="F1328" t="s">
        <v>101</v>
      </c>
      <c r="G1328" t="s">
        <v>41</v>
      </c>
      <c r="H1328" t="s">
        <v>42</v>
      </c>
      <c r="I1328" t="s">
        <v>43</v>
      </c>
      <c r="J1328">
        <v>2</v>
      </c>
      <c r="K1328">
        <v>1010.97</v>
      </c>
      <c r="L1328">
        <v>0</v>
      </c>
      <c r="M1328">
        <v>1625.48</v>
      </c>
      <c r="N1328" t="s">
        <v>83</v>
      </c>
      <c r="O1328" t="s">
        <v>25</v>
      </c>
      <c r="P1328" t="s">
        <v>71</v>
      </c>
      <c r="Q1328">
        <f>Sales_Data[[#This Row],[Quantity]]*Sales_Data[[#This Row],[Unit_Price]]</f>
        <v>2021.94</v>
      </c>
      <c r="R1328">
        <f>Sales_Data[[#This Row],[Gross_Sales]]*Sales_Data[[#This Row],[Discount]]</f>
        <v>0</v>
      </c>
      <c r="S1328">
        <f>Sales_Data[[#This Row],[Gross_Sales]]-Sales_Data[[#This Row],[Discount_Amount]]</f>
        <v>2021.94</v>
      </c>
      <c r="T1328">
        <f>Sales_Data[[#This Row],[Net Sales]]-Sales_Data[[#This Row],[Cost]]</f>
        <v>396.46000000000004</v>
      </c>
      <c r="U1328" s="2">
        <f>Sales_Data[[#This Row],[Profit]]/Sales_Data[[#This Row],[Net Sales]]</f>
        <v>0.1960790132249226</v>
      </c>
      <c r="V1328">
        <f>YEAR(Sales_Data[[#This Row],[Order_Date]])</f>
        <v>2025</v>
      </c>
      <c r="W1328" t="str">
        <f>TEXT(Sales_Data[[#This Row],[Order_Date]],"mmm")</f>
        <v>Oct</v>
      </c>
      <c r="X1328">
        <f>MONTH(Sales_Data[[#This Row],[Order_Date]])</f>
        <v>10</v>
      </c>
      <c r="Y1328" t="str">
        <f>"Q"&amp;ROUNDUP(MONTH(Sales_Data[[#This Row],[Order_Date]])/3,0)</f>
        <v>Q4</v>
      </c>
    </row>
    <row r="1329" spans="1:25" x14ac:dyDescent="0.3">
      <c r="A1329" t="s">
        <v>2473</v>
      </c>
      <c r="B1329" s="1">
        <v>45892</v>
      </c>
      <c r="C1329" t="s">
        <v>2098</v>
      </c>
      <c r="D1329" t="s">
        <v>450</v>
      </c>
      <c r="E1329" t="s">
        <v>19</v>
      </c>
      <c r="F1329" t="s">
        <v>20</v>
      </c>
      <c r="G1329" t="s">
        <v>21</v>
      </c>
      <c r="H1329" t="s">
        <v>297</v>
      </c>
      <c r="I1329" t="s">
        <v>297</v>
      </c>
      <c r="J1329">
        <v>3</v>
      </c>
      <c r="K1329">
        <v>14169.01</v>
      </c>
      <c r="L1329">
        <v>0.15</v>
      </c>
      <c r="M1329">
        <v>26865.94</v>
      </c>
      <c r="N1329" t="s">
        <v>24</v>
      </c>
      <c r="O1329" t="s">
        <v>25</v>
      </c>
      <c r="P1329" t="s">
        <v>71</v>
      </c>
      <c r="Q1329">
        <f>Sales_Data[[#This Row],[Quantity]]*Sales_Data[[#This Row],[Unit_Price]]</f>
        <v>42507.03</v>
      </c>
      <c r="R1329">
        <f>Sales_Data[[#This Row],[Gross_Sales]]*Sales_Data[[#This Row],[Discount]]</f>
        <v>6376.0544999999993</v>
      </c>
      <c r="S1329">
        <f>Sales_Data[[#This Row],[Gross_Sales]]-Sales_Data[[#This Row],[Discount_Amount]]</f>
        <v>36130.9755</v>
      </c>
      <c r="T1329">
        <f>Sales_Data[[#This Row],[Net Sales]]-Sales_Data[[#This Row],[Cost]]</f>
        <v>9265.0355000000018</v>
      </c>
      <c r="U1329" s="2">
        <f>Sales_Data[[#This Row],[Profit]]/Sales_Data[[#This Row],[Net Sales]]</f>
        <v>0.25642915453528237</v>
      </c>
      <c r="V1329">
        <f>YEAR(Sales_Data[[#This Row],[Order_Date]])</f>
        <v>2025</v>
      </c>
      <c r="W1329" t="str">
        <f>TEXT(Sales_Data[[#This Row],[Order_Date]],"mmm")</f>
        <v>Aug</v>
      </c>
      <c r="X1329">
        <f>MONTH(Sales_Data[[#This Row],[Order_Date]])</f>
        <v>8</v>
      </c>
      <c r="Y1329" t="str">
        <f>"Q"&amp;ROUNDUP(MONTH(Sales_Data[[#This Row],[Order_Date]])/3,0)</f>
        <v>Q3</v>
      </c>
    </row>
    <row r="1330" spans="1:25" x14ac:dyDescent="0.3">
      <c r="A1330" t="s">
        <v>2474</v>
      </c>
      <c r="B1330" s="1">
        <v>45661</v>
      </c>
      <c r="C1330" t="s">
        <v>2475</v>
      </c>
      <c r="D1330" t="s">
        <v>1026</v>
      </c>
      <c r="E1330" t="s">
        <v>19</v>
      </c>
      <c r="F1330" t="s">
        <v>57</v>
      </c>
      <c r="G1330" t="s">
        <v>21</v>
      </c>
      <c r="H1330" t="s">
        <v>297</v>
      </c>
      <c r="I1330" t="s">
        <v>297</v>
      </c>
      <c r="J1330">
        <v>1</v>
      </c>
      <c r="K1330">
        <v>5878.52</v>
      </c>
      <c r="L1330">
        <v>0.05</v>
      </c>
      <c r="M1330">
        <v>4793.66</v>
      </c>
      <c r="N1330" t="s">
        <v>52</v>
      </c>
      <c r="O1330" t="s">
        <v>35</v>
      </c>
      <c r="P1330" t="s">
        <v>44</v>
      </c>
      <c r="Q1330">
        <f>Sales_Data[[#This Row],[Quantity]]*Sales_Data[[#This Row],[Unit_Price]]</f>
        <v>5878.52</v>
      </c>
      <c r="R1330">
        <f>Sales_Data[[#This Row],[Gross_Sales]]*Sales_Data[[#This Row],[Discount]]</f>
        <v>293.92600000000004</v>
      </c>
      <c r="S1330">
        <f>Sales_Data[[#This Row],[Gross_Sales]]-Sales_Data[[#This Row],[Discount_Amount]]</f>
        <v>5584.5940000000001</v>
      </c>
      <c r="T1330">
        <f>Sales_Data[[#This Row],[Net Sales]]-Sales_Data[[#This Row],[Cost]]</f>
        <v>790.9340000000002</v>
      </c>
      <c r="U1330" s="2">
        <f>Sales_Data[[#This Row],[Profit]]/Sales_Data[[#This Row],[Net Sales]]</f>
        <v>0.14162784259697306</v>
      </c>
      <c r="V1330">
        <f>YEAR(Sales_Data[[#This Row],[Order_Date]])</f>
        <v>2025</v>
      </c>
      <c r="W1330" t="str">
        <f>TEXT(Sales_Data[[#This Row],[Order_Date]],"mmm")</f>
        <v>Jan</v>
      </c>
      <c r="X1330">
        <f>MONTH(Sales_Data[[#This Row],[Order_Date]])</f>
        <v>1</v>
      </c>
      <c r="Y1330" t="str">
        <f>"Q"&amp;ROUNDUP(MONTH(Sales_Data[[#This Row],[Order_Date]])/3,0)</f>
        <v>Q1</v>
      </c>
    </row>
    <row r="1331" spans="1:25" x14ac:dyDescent="0.3">
      <c r="A1331" t="s">
        <v>2476</v>
      </c>
      <c r="B1331" s="1">
        <v>45811</v>
      </c>
      <c r="C1331" t="s">
        <v>2153</v>
      </c>
      <c r="D1331" t="s">
        <v>662</v>
      </c>
      <c r="E1331" t="s">
        <v>19</v>
      </c>
      <c r="F1331" t="s">
        <v>57</v>
      </c>
      <c r="G1331" t="s">
        <v>21</v>
      </c>
      <c r="H1331" t="s">
        <v>297</v>
      </c>
      <c r="I1331" t="s">
        <v>297</v>
      </c>
      <c r="J1331">
        <v>1</v>
      </c>
      <c r="K1331">
        <v>4350.7</v>
      </c>
      <c r="L1331">
        <v>0</v>
      </c>
      <c r="M1331">
        <v>3242.33</v>
      </c>
      <c r="N1331" t="s">
        <v>24</v>
      </c>
      <c r="O1331" t="s">
        <v>35</v>
      </c>
      <c r="P1331" t="s">
        <v>71</v>
      </c>
      <c r="Q1331">
        <f>Sales_Data[[#This Row],[Quantity]]*Sales_Data[[#This Row],[Unit_Price]]</f>
        <v>4350.7</v>
      </c>
      <c r="R1331">
        <f>Sales_Data[[#This Row],[Gross_Sales]]*Sales_Data[[#This Row],[Discount]]</f>
        <v>0</v>
      </c>
      <c r="S1331">
        <f>Sales_Data[[#This Row],[Gross_Sales]]-Sales_Data[[#This Row],[Discount_Amount]]</f>
        <v>4350.7</v>
      </c>
      <c r="T1331">
        <f>Sales_Data[[#This Row],[Net Sales]]-Sales_Data[[#This Row],[Cost]]</f>
        <v>1108.3699999999999</v>
      </c>
      <c r="U1331" s="2">
        <f>Sales_Data[[#This Row],[Profit]]/Sales_Data[[#This Row],[Net Sales]]</f>
        <v>0.25475670581745463</v>
      </c>
      <c r="V1331">
        <f>YEAR(Sales_Data[[#This Row],[Order_Date]])</f>
        <v>2025</v>
      </c>
      <c r="W1331" t="str">
        <f>TEXT(Sales_Data[[#This Row],[Order_Date]],"mmm")</f>
        <v>Jun</v>
      </c>
      <c r="X1331">
        <f>MONTH(Sales_Data[[#This Row],[Order_Date]])</f>
        <v>6</v>
      </c>
      <c r="Y1331" t="str">
        <f>"Q"&amp;ROUNDUP(MONTH(Sales_Data[[#This Row],[Order_Date]])/3,0)</f>
        <v>Q2</v>
      </c>
    </row>
    <row r="1332" spans="1:25" x14ac:dyDescent="0.3">
      <c r="A1332" t="s">
        <v>2477</v>
      </c>
      <c r="B1332" s="1">
        <v>45686</v>
      </c>
      <c r="C1332" t="s">
        <v>1610</v>
      </c>
      <c r="D1332" t="s">
        <v>1055</v>
      </c>
      <c r="E1332" t="s">
        <v>119</v>
      </c>
      <c r="F1332" t="s">
        <v>146</v>
      </c>
      <c r="G1332" t="s">
        <v>21</v>
      </c>
      <c r="H1332" t="s">
        <v>297</v>
      </c>
      <c r="I1332" t="s">
        <v>494</v>
      </c>
      <c r="J1332">
        <v>1</v>
      </c>
      <c r="K1332">
        <v>5245.45</v>
      </c>
      <c r="L1332">
        <v>0</v>
      </c>
      <c r="M1332">
        <v>3401.32</v>
      </c>
      <c r="N1332" t="s">
        <v>24</v>
      </c>
      <c r="O1332" t="s">
        <v>53</v>
      </c>
      <c r="P1332" t="s">
        <v>26</v>
      </c>
      <c r="Q1332">
        <f>Sales_Data[[#This Row],[Quantity]]*Sales_Data[[#This Row],[Unit_Price]]</f>
        <v>5245.45</v>
      </c>
      <c r="R1332">
        <f>Sales_Data[[#This Row],[Gross_Sales]]*Sales_Data[[#This Row],[Discount]]</f>
        <v>0</v>
      </c>
      <c r="S1332">
        <f>Sales_Data[[#This Row],[Gross_Sales]]-Sales_Data[[#This Row],[Discount_Amount]]</f>
        <v>5245.45</v>
      </c>
      <c r="T1332">
        <f>Sales_Data[[#This Row],[Net Sales]]-Sales_Data[[#This Row],[Cost]]</f>
        <v>1844.1299999999997</v>
      </c>
      <c r="U1332" s="2">
        <f>Sales_Data[[#This Row],[Profit]]/Sales_Data[[#This Row],[Net Sales]]</f>
        <v>0.35156754901867326</v>
      </c>
      <c r="V1332">
        <f>YEAR(Sales_Data[[#This Row],[Order_Date]])</f>
        <v>2025</v>
      </c>
      <c r="W1332" t="str">
        <f>TEXT(Sales_Data[[#This Row],[Order_Date]],"mmm")</f>
        <v>Jan</v>
      </c>
      <c r="X1332">
        <f>MONTH(Sales_Data[[#This Row],[Order_Date]])</f>
        <v>1</v>
      </c>
      <c r="Y1332" t="str">
        <f>"Q"&amp;ROUNDUP(MONTH(Sales_Data[[#This Row],[Order_Date]])/3,0)</f>
        <v>Q1</v>
      </c>
    </row>
    <row r="1333" spans="1:25" x14ac:dyDescent="0.3">
      <c r="A1333" t="s">
        <v>2478</v>
      </c>
      <c r="B1333" s="1">
        <v>45766</v>
      </c>
      <c r="C1333" t="s">
        <v>1548</v>
      </c>
      <c r="D1333" t="s">
        <v>160</v>
      </c>
      <c r="E1333" t="s">
        <v>48</v>
      </c>
      <c r="F1333" t="s">
        <v>126</v>
      </c>
      <c r="G1333" t="s">
        <v>67</v>
      </c>
      <c r="H1333" t="s">
        <v>121</v>
      </c>
      <c r="I1333" t="s">
        <v>122</v>
      </c>
      <c r="J1333">
        <v>1</v>
      </c>
      <c r="K1333">
        <v>27554.92</v>
      </c>
      <c r="L1333">
        <v>0.1</v>
      </c>
      <c r="M1333">
        <v>18464.080000000002</v>
      </c>
      <c r="N1333" t="s">
        <v>24</v>
      </c>
      <c r="O1333" t="s">
        <v>25</v>
      </c>
      <c r="P1333" t="s">
        <v>26</v>
      </c>
      <c r="Q1333">
        <f>Sales_Data[[#This Row],[Quantity]]*Sales_Data[[#This Row],[Unit_Price]]</f>
        <v>27554.92</v>
      </c>
      <c r="R1333">
        <f>Sales_Data[[#This Row],[Gross_Sales]]*Sales_Data[[#This Row],[Discount]]</f>
        <v>2755.4920000000002</v>
      </c>
      <c r="S1333">
        <f>Sales_Data[[#This Row],[Gross_Sales]]-Sales_Data[[#This Row],[Discount_Amount]]</f>
        <v>24799.428</v>
      </c>
      <c r="T1333">
        <f>Sales_Data[[#This Row],[Net Sales]]-Sales_Data[[#This Row],[Cost]]</f>
        <v>6335.3479999999981</v>
      </c>
      <c r="U1333" s="2">
        <f>Sales_Data[[#This Row],[Profit]]/Sales_Data[[#This Row],[Net Sales]]</f>
        <v>0.25546347278654968</v>
      </c>
      <c r="V1333">
        <f>YEAR(Sales_Data[[#This Row],[Order_Date]])</f>
        <v>2025</v>
      </c>
      <c r="W1333" t="str">
        <f>TEXT(Sales_Data[[#This Row],[Order_Date]],"mmm")</f>
        <v>Apr</v>
      </c>
      <c r="X1333">
        <f>MONTH(Sales_Data[[#This Row],[Order_Date]])</f>
        <v>4</v>
      </c>
      <c r="Y1333" t="str">
        <f>"Q"&amp;ROUNDUP(MONTH(Sales_Data[[#This Row],[Order_Date]])/3,0)</f>
        <v>Q2</v>
      </c>
    </row>
    <row r="1334" spans="1:25" x14ac:dyDescent="0.3">
      <c r="A1334" t="s">
        <v>2479</v>
      </c>
      <c r="B1334" s="1">
        <v>45755</v>
      </c>
      <c r="C1334" t="s">
        <v>1292</v>
      </c>
      <c r="D1334" t="s">
        <v>229</v>
      </c>
      <c r="E1334" t="s">
        <v>30</v>
      </c>
      <c r="F1334" t="s">
        <v>31</v>
      </c>
      <c r="G1334" t="s">
        <v>67</v>
      </c>
      <c r="H1334" t="s">
        <v>121</v>
      </c>
      <c r="I1334" t="s">
        <v>122</v>
      </c>
      <c r="J1334">
        <v>1</v>
      </c>
      <c r="K1334">
        <v>4621.3599999999997</v>
      </c>
      <c r="L1334">
        <v>0</v>
      </c>
      <c r="M1334">
        <v>3483.71</v>
      </c>
      <c r="N1334" t="s">
        <v>109</v>
      </c>
      <c r="O1334" t="s">
        <v>25</v>
      </c>
      <c r="P1334" t="s">
        <v>44</v>
      </c>
      <c r="Q1334">
        <f>Sales_Data[[#This Row],[Quantity]]*Sales_Data[[#This Row],[Unit_Price]]</f>
        <v>4621.3599999999997</v>
      </c>
      <c r="R1334">
        <f>Sales_Data[[#This Row],[Gross_Sales]]*Sales_Data[[#This Row],[Discount]]</f>
        <v>0</v>
      </c>
      <c r="S1334">
        <f>Sales_Data[[#This Row],[Gross_Sales]]-Sales_Data[[#This Row],[Discount_Amount]]</f>
        <v>4621.3599999999997</v>
      </c>
      <c r="T1334">
        <f>Sales_Data[[#This Row],[Net Sales]]-Sales_Data[[#This Row],[Cost]]</f>
        <v>1137.6499999999996</v>
      </c>
      <c r="U1334" s="2">
        <f>Sales_Data[[#This Row],[Profit]]/Sales_Data[[#This Row],[Net Sales]]</f>
        <v>0.2461721224920802</v>
      </c>
      <c r="V1334">
        <f>YEAR(Sales_Data[[#This Row],[Order_Date]])</f>
        <v>2025</v>
      </c>
      <c r="W1334" t="str">
        <f>TEXT(Sales_Data[[#This Row],[Order_Date]],"mmm")</f>
        <v>Apr</v>
      </c>
      <c r="X1334">
        <f>MONTH(Sales_Data[[#This Row],[Order_Date]])</f>
        <v>4</v>
      </c>
      <c r="Y1334" t="str">
        <f>"Q"&amp;ROUNDUP(MONTH(Sales_Data[[#This Row],[Order_Date]])/3,0)</f>
        <v>Q2</v>
      </c>
    </row>
    <row r="1335" spans="1:25" x14ac:dyDescent="0.3">
      <c r="A1335" t="s">
        <v>2480</v>
      </c>
      <c r="B1335" s="1">
        <v>45872</v>
      </c>
      <c r="C1335" t="s">
        <v>2481</v>
      </c>
      <c r="D1335" t="s">
        <v>175</v>
      </c>
      <c r="E1335" t="s">
        <v>19</v>
      </c>
      <c r="F1335" t="s">
        <v>57</v>
      </c>
      <c r="G1335" t="s">
        <v>67</v>
      </c>
      <c r="H1335" t="s">
        <v>88</v>
      </c>
      <c r="I1335" t="s">
        <v>89</v>
      </c>
      <c r="J1335">
        <v>5</v>
      </c>
      <c r="K1335">
        <v>15925.08</v>
      </c>
      <c r="L1335">
        <v>0.1</v>
      </c>
      <c r="M1335">
        <v>52419.68</v>
      </c>
      <c r="N1335" t="s">
        <v>52</v>
      </c>
      <c r="O1335" t="s">
        <v>35</v>
      </c>
      <c r="P1335" t="s">
        <v>44</v>
      </c>
      <c r="Q1335">
        <f>Sales_Data[[#This Row],[Quantity]]*Sales_Data[[#This Row],[Unit_Price]]</f>
        <v>79625.399999999994</v>
      </c>
      <c r="R1335">
        <f>Sales_Data[[#This Row],[Gross_Sales]]*Sales_Data[[#This Row],[Discount]]</f>
        <v>7962.54</v>
      </c>
      <c r="S1335">
        <f>Sales_Data[[#This Row],[Gross_Sales]]-Sales_Data[[#This Row],[Discount_Amount]]</f>
        <v>71662.86</v>
      </c>
      <c r="T1335">
        <f>Sales_Data[[#This Row],[Net Sales]]-Sales_Data[[#This Row],[Cost]]</f>
        <v>19243.18</v>
      </c>
      <c r="U1335" s="2">
        <f>Sales_Data[[#This Row],[Profit]]/Sales_Data[[#This Row],[Net Sales]]</f>
        <v>0.26852375135460682</v>
      </c>
      <c r="V1335">
        <f>YEAR(Sales_Data[[#This Row],[Order_Date]])</f>
        <v>2025</v>
      </c>
      <c r="W1335" t="str">
        <f>TEXT(Sales_Data[[#This Row],[Order_Date]],"mmm")</f>
        <v>Aug</v>
      </c>
      <c r="X1335">
        <f>MONTH(Sales_Data[[#This Row],[Order_Date]])</f>
        <v>8</v>
      </c>
      <c r="Y1335" t="str">
        <f>"Q"&amp;ROUNDUP(MONTH(Sales_Data[[#This Row],[Order_Date]])/3,0)</f>
        <v>Q3</v>
      </c>
    </row>
    <row r="1336" spans="1:25" x14ac:dyDescent="0.3">
      <c r="A1336" t="s">
        <v>2482</v>
      </c>
      <c r="B1336" s="1">
        <v>45950</v>
      </c>
      <c r="C1336" t="s">
        <v>1330</v>
      </c>
      <c r="D1336" t="s">
        <v>307</v>
      </c>
      <c r="E1336" t="s">
        <v>119</v>
      </c>
      <c r="F1336" t="s">
        <v>538</v>
      </c>
      <c r="G1336" t="s">
        <v>67</v>
      </c>
      <c r="H1336" t="s">
        <v>121</v>
      </c>
      <c r="I1336" t="s">
        <v>142</v>
      </c>
      <c r="J1336">
        <v>1</v>
      </c>
      <c r="K1336">
        <v>4608.4799999999996</v>
      </c>
      <c r="L1336">
        <v>0.05</v>
      </c>
      <c r="M1336">
        <v>3755.46</v>
      </c>
      <c r="N1336" t="s">
        <v>52</v>
      </c>
      <c r="O1336" t="s">
        <v>35</v>
      </c>
      <c r="P1336" t="s">
        <v>71</v>
      </c>
      <c r="Q1336">
        <f>Sales_Data[[#This Row],[Quantity]]*Sales_Data[[#This Row],[Unit_Price]]</f>
        <v>4608.4799999999996</v>
      </c>
      <c r="R1336">
        <f>Sales_Data[[#This Row],[Gross_Sales]]*Sales_Data[[#This Row],[Discount]]</f>
        <v>230.42399999999998</v>
      </c>
      <c r="S1336">
        <f>Sales_Data[[#This Row],[Gross_Sales]]-Sales_Data[[#This Row],[Discount_Amount]]</f>
        <v>4378.0559999999996</v>
      </c>
      <c r="T1336">
        <f>Sales_Data[[#This Row],[Net Sales]]-Sales_Data[[#This Row],[Cost]]</f>
        <v>622.59599999999955</v>
      </c>
      <c r="U1336" s="2">
        <f>Sales_Data[[#This Row],[Profit]]/Sales_Data[[#This Row],[Net Sales]]</f>
        <v>0.14220832259797489</v>
      </c>
      <c r="V1336">
        <f>YEAR(Sales_Data[[#This Row],[Order_Date]])</f>
        <v>2025</v>
      </c>
      <c r="W1336" t="str">
        <f>TEXT(Sales_Data[[#This Row],[Order_Date]],"mmm")</f>
        <v>Oct</v>
      </c>
      <c r="X1336">
        <f>MONTH(Sales_Data[[#This Row],[Order_Date]])</f>
        <v>10</v>
      </c>
      <c r="Y1336" t="str">
        <f>"Q"&amp;ROUNDUP(MONTH(Sales_Data[[#This Row],[Order_Date]])/3,0)</f>
        <v>Q4</v>
      </c>
    </row>
    <row r="1337" spans="1:25" x14ac:dyDescent="0.3">
      <c r="A1337" t="s">
        <v>2483</v>
      </c>
      <c r="B1337" s="1">
        <v>45732</v>
      </c>
      <c r="C1337" t="s">
        <v>2484</v>
      </c>
      <c r="D1337" t="s">
        <v>199</v>
      </c>
      <c r="E1337" t="s">
        <v>30</v>
      </c>
      <c r="F1337" t="s">
        <v>210</v>
      </c>
      <c r="G1337" t="s">
        <v>67</v>
      </c>
      <c r="H1337" t="s">
        <v>88</v>
      </c>
      <c r="I1337" t="s">
        <v>157</v>
      </c>
      <c r="J1337">
        <v>4</v>
      </c>
      <c r="K1337">
        <v>1956.5</v>
      </c>
      <c r="L1337">
        <v>0</v>
      </c>
      <c r="M1337">
        <v>5827.24</v>
      </c>
      <c r="N1337" t="s">
        <v>52</v>
      </c>
      <c r="O1337" t="s">
        <v>53</v>
      </c>
      <c r="P1337" t="s">
        <v>26</v>
      </c>
      <c r="Q1337">
        <f>Sales_Data[[#This Row],[Quantity]]*Sales_Data[[#This Row],[Unit_Price]]</f>
        <v>7826</v>
      </c>
      <c r="R1337">
        <f>Sales_Data[[#This Row],[Gross_Sales]]*Sales_Data[[#This Row],[Discount]]</f>
        <v>0</v>
      </c>
      <c r="S1337">
        <f>Sales_Data[[#This Row],[Gross_Sales]]-Sales_Data[[#This Row],[Discount_Amount]]</f>
        <v>7826</v>
      </c>
      <c r="T1337">
        <f>Sales_Data[[#This Row],[Net Sales]]-Sales_Data[[#This Row],[Cost]]</f>
        <v>1998.7600000000002</v>
      </c>
      <c r="U1337" s="2">
        <f>Sales_Data[[#This Row],[Profit]]/Sales_Data[[#This Row],[Net Sales]]</f>
        <v>0.25539994888832102</v>
      </c>
      <c r="V1337">
        <f>YEAR(Sales_Data[[#This Row],[Order_Date]])</f>
        <v>2025</v>
      </c>
      <c r="W1337" t="str">
        <f>TEXT(Sales_Data[[#This Row],[Order_Date]],"mmm")</f>
        <v>Mar</v>
      </c>
      <c r="X1337">
        <f>MONTH(Sales_Data[[#This Row],[Order_Date]])</f>
        <v>3</v>
      </c>
      <c r="Y1337" t="str">
        <f>"Q"&amp;ROUNDUP(MONTH(Sales_Data[[#This Row],[Order_Date]])/3,0)</f>
        <v>Q1</v>
      </c>
    </row>
    <row r="1338" spans="1:25" x14ac:dyDescent="0.3">
      <c r="A1338" t="s">
        <v>2485</v>
      </c>
      <c r="B1338" s="1">
        <v>45983</v>
      </c>
      <c r="C1338" t="s">
        <v>1321</v>
      </c>
      <c r="D1338" t="s">
        <v>546</v>
      </c>
      <c r="E1338" t="s">
        <v>19</v>
      </c>
      <c r="F1338" t="s">
        <v>113</v>
      </c>
      <c r="G1338" t="s">
        <v>75</v>
      </c>
      <c r="H1338" t="s">
        <v>256</v>
      </c>
      <c r="I1338" t="s">
        <v>257</v>
      </c>
      <c r="J1338">
        <v>1</v>
      </c>
      <c r="K1338">
        <v>6331.46</v>
      </c>
      <c r="L1338">
        <v>0.05</v>
      </c>
      <c r="M1338">
        <v>4812.12</v>
      </c>
      <c r="N1338" t="s">
        <v>109</v>
      </c>
      <c r="O1338" t="s">
        <v>25</v>
      </c>
      <c r="P1338" t="s">
        <v>26</v>
      </c>
      <c r="Q1338">
        <f>Sales_Data[[#This Row],[Quantity]]*Sales_Data[[#This Row],[Unit_Price]]</f>
        <v>6331.46</v>
      </c>
      <c r="R1338">
        <f>Sales_Data[[#This Row],[Gross_Sales]]*Sales_Data[[#This Row],[Discount]]</f>
        <v>316.57300000000004</v>
      </c>
      <c r="S1338">
        <f>Sales_Data[[#This Row],[Gross_Sales]]-Sales_Data[[#This Row],[Discount_Amount]]</f>
        <v>6014.8869999999997</v>
      </c>
      <c r="T1338">
        <f>Sales_Data[[#This Row],[Net Sales]]-Sales_Data[[#This Row],[Cost]]</f>
        <v>1202.7669999999998</v>
      </c>
      <c r="U1338" s="2">
        <f>Sales_Data[[#This Row],[Profit]]/Sales_Data[[#This Row],[Net Sales]]</f>
        <v>0.19996502012423506</v>
      </c>
      <c r="V1338">
        <f>YEAR(Sales_Data[[#This Row],[Order_Date]])</f>
        <v>2025</v>
      </c>
      <c r="W1338" t="str">
        <f>TEXT(Sales_Data[[#This Row],[Order_Date]],"mmm")</f>
        <v>Nov</v>
      </c>
      <c r="X1338">
        <f>MONTH(Sales_Data[[#This Row],[Order_Date]])</f>
        <v>11</v>
      </c>
      <c r="Y1338" t="str">
        <f>"Q"&amp;ROUNDUP(MONTH(Sales_Data[[#This Row],[Order_Date]])/3,0)</f>
        <v>Q4</v>
      </c>
    </row>
    <row r="1339" spans="1:25" x14ac:dyDescent="0.3">
      <c r="A1339" t="s">
        <v>2486</v>
      </c>
      <c r="B1339" s="1">
        <v>45803</v>
      </c>
      <c r="C1339" t="s">
        <v>201</v>
      </c>
      <c r="D1339" t="s">
        <v>356</v>
      </c>
      <c r="E1339" t="s">
        <v>39</v>
      </c>
      <c r="F1339" t="s">
        <v>405</v>
      </c>
      <c r="G1339" t="s">
        <v>67</v>
      </c>
      <c r="H1339" t="s">
        <v>88</v>
      </c>
      <c r="I1339" t="s">
        <v>157</v>
      </c>
      <c r="J1339">
        <v>4</v>
      </c>
      <c r="K1339">
        <v>2165.92</v>
      </c>
      <c r="L1339">
        <v>0.1</v>
      </c>
      <c r="M1339">
        <v>5865.51</v>
      </c>
      <c r="N1339" t="s">
        <v>52</v>
      </c>
      <c r="O1339" t="s">
        <v>35</v>
      </c>
      <c r="P1339" t="s">
        <v>71</v>
      </c>
      <c r="Q1339">
        <f>Sales_Data[[#This Row],[Quantity]]*Sales_Data[[#This Row],[Unit_Price]]</f>
        <v>8663.68</v>
      </c>
      <c r="R1339">
        <f>Sales_Data[[#This Row],[Gross_Sales]]*Sales_Data[[#This Row],[Discount]]</f>
        <v>866.36800000000005</v>
      </c>
      <c r="S1339">
        <f>Sales_Data[[#This Row],[Gross_Sales]]-Sales_Data[[#This Row],[Discount_Amount]]</f>
        <v>7797.3119999999999</v>
      </c>
      <c r="T1339">
        <f>Sales_Data[[#This Row],[Net Sales]]-Sales_Data[[#This Row],[Cost]]</f>
        <v>1931.8019999999997</v>
      </c>
      <c r="U1339" s="2">
        <f>Sales_Data[[#This Row],[Profit]]/Sales_Data[[#This Row],[Net Sales]]</f>
        <v>0.24775230233188048</v>
      </c>
      <c r="V1339">
        <f>YEAR(Sales_Data[[#This Row],[Order_Date]])</f>
        <v>2025</v>
      </c>
      <c r="W1339" t="str">
        <f>TEXT(Sales_Data[[#This Row],[Order_Date]],"mmm")</f>
        <v>May</v>
      </c>
      <c r="X1339">
        <f>MONTH(Sales_Data[[#This Row],[Order_Date]])</f>
        <v>5</v>
      </c>
      <c r="Y1339" t="str">
        <f>"Q"&amp;ROUNDUP(MONTH(Sales_Data[[#This Row],[Order_Date]])/3,0)</f>
        <v>Q2</v>
      </c>
    </row>
    <row r="1340" spans="1:25" x14ac:dyDescent="0.3">
      <c r="A1340" t="s">
        <v>2487</v>
      </c>
      <c r="B1340" s="1">
        <v>45785</v>
      </c>
      <c r="C1340" t="s">
        <v>2488</v>
      </c>
      <c r="D1340" t="s">
        <v>527</v>
      </c>
      <c r="E1340" t="s">
        <v>48</v>
      </c>
      <c r="F1340" t="s">
        <v>132</v>
      </c>
      <c r="G1340" t="s">
        <v>21</v>
      </c>
      <c r="H1340" t="s">
        <v>22</v>
      </c>
      <c r="I1340" t="s">
        <v>62</v>
      </c>
      <c r="J1340">
        <v>2</v>
      </c>
      <c r="K1340">
        <v>36078.79</v>
      </c>
      <c r="L1340">
        <v>0.05</v>
      </c>
      <c r="M1340">
        <v>55449.54</v>
      </c>
      <c r="N1340" t="s">
        <v>24</v>
      </c>
      <c r="O1340" t="s">
        <v>53</v>
      </c>
      <c r="P1340" t="s">
        <v>26</v>
      </c>
      <c r="Q1340">
        <f>Sales_Data[[#This Row],[Quantity]]*Sales_Data[[#This Row],[Unit_Price]]</f>
        <v>72157.58</v>
      </c>
      <c r="R1340">
        <f>Sales_Data[[#This Row],[Gross_Sales]]*Sales_Data[[#This Row],[Discount]]</f>
        <v>3607.8790000000004</v>
      </c>
      <c r="S1340">
        <f>Sales_Data[[#This Row],[Gross_Sales]]-Sales_Data[[#This Row],[Discount_Amount]]</f>
        <v>68549.701000000001</v>
      </c>
      <c r="T1340">
        <f>Sales_Data[[#This Row],[Net Sales]]-Sales_Data[[#This Row],[Cost]]</f>
        <v>13100.161</v>
      </c>
      <c r="U1340" s="2">
        <f>Sales_Data[[#This Row],[Profit]]/Sales_Data[[#This Row],[Net Sales]]</f>
        <v>0.19110456805639459</v>
      </c>
      <c r="V1340">
        <f>YEAR(Sales_Data[[#This Row],[Order_Date]])</f>
        <v>2025</v>
      </c>
      <c r="W1340" t="str">
        <f>TEXT(Sales_Data[[#This Row],[Order_Date]],"mmm")</f>
        <v>May</v>
      </c>
      <c r="X1340">
        <f>MONTH(Sales_Data[[#This Row],[Order_Date]])</f>
        <v>5</v>
      </c>
      <c r="Y1340" t="str">
        <f>"Q"&amp;ROUNDUP(MONTH(Sales_Data[[#This Row],[Order_Date]])/3,0)</f>
        <v>Q2</v>
      </c>
    </row>
    <row r="1341" spans="1:25" x14ac:dyDescent="0.3">
      <c r="A1341" t="s">
        <v>2489</v>
      </c>
      <c r="B1341" s="1">
        <v>45998</v>
      </c>
      <c r="C1341" t="s">
        <v>1036</v>
      </c>
      <c r="D1341" t="s">
        <v>290</v>
      </c>
      <c r="E1341" t="s">
        <v>119</v>
      </c>
      <c r="F1341" t="s">
        <v>249</v>
      </c>
      <c r="G1341" t="s">
        <v>41</v>
      </c>
      <c r="H1341" t="s">
        <v>102</v>
      </c>
      <c r="I1341" t="s">
        <v>103</v>
      </c>
      <c r="J1341">
        <v>1</v>
      </c>
      <c r="K1341">
        <v>7342.32</v>
      </c>
      <c r="L1341">
        <v>0.05</v>
      </c>
      <c r="M1341">
        <v>4522.1499999999996</v>
      </c>
      <c r="N1341" t="s">
        <v>109</v>
      </c>
      <c r="O1341" t="s">
        <v>35</v>
      </c>
      <c r="P1341" t="s">
        <v>44</v>
      </c>
      <c r="Q1341">
        <f>Sales_Data[[#This Row],[Quantity]]*Sales_Data[[#This Row],[Unit_Price]]</f>
        <v>7342.32</v>
      </c>
      <c r="R1341">
        <f>Sales_Data[[#This Row],[Gross_Sales]]*Sales_Data[[#This Row],[Discount]]</f>
        <v>367.11599999999999</v>
      </c>
      <c r="S1341">
        <f>Sales_Data[[#This Row],[Gross_Sales]]-Sales_Data[[#This Row],[Discount_Amount]]</f>
        <v>6975.2039999999997</v>
      </c>
      <c r="T1341">
        <f>Sales_Data[[#This Row],[Net Sales]]-Sales_Data[[#This Row],[Cost]]</f>
        <v>2453.0540000000001</v>
      </c>
      <c r="U1341" s="2">
        <f>Sales_Data[[#This Row],[Profit]]/Sales_Data[[#This Row],[Net Sales]]</f>
        <v>0.35168204399469899</v>
      </c>
      <c r="V1341">
        <f>YEAR(Sales_Data[[#This Row],[Order_Date]])</f>
        <v>2025</v>
      </c>
      <c r="W1341" t="str">
        <f>TEXT(Sales_Data[[#This Row],[Order_Date]],"mmm")</f>
        <v>Dec</v>
      </c>
      <c r="X1341">
        <f>MONTH(Sales_Data[[#This Row],[Order_Date]])</f>
        <v>12</v>
      </c>
      <c r="Y1341" t="str">
        <f>"Q"&amp;ROUNDUP(MONTH(Sales_Data[[#This Row],[Order_Date]])/3,0)</f>
        <v>Q4</v>
      </c>
    </row>
    <row r="1342" spans="1:25" x14ac:dyDescent="0.3">
      <c r="A1342" t="s">
        <v>2490</v>
      </c>
      <c r="B1342" s="1">
        <v>45699</v>
      </c>
      <c r="C1342" t="s">
        <v>478</v>
      </c>
      <c r="D1342" t="s">
        <v>221</v>
      </c>
      <c r="E1342" t="s">
        <v>19</v>
      </c>
      <c r="F1342" t="s">
        <v>66</v>
      </c>
      <c r="G1342" t="s">
        <v>75</v>
      </c>
      <c r="H1342" t="s">
        <v>76</v>
      </c>
      <c r="I1342" t="s">
        <v>77</v>
      </c>
      <c r="J1342">
        <v>2</v>
      </c>
      <c r="K1342">
        <v>6076.09</v>
      </c>
      <c r="L1342">
        <v>0.1</v>
      </c>
      <c r="M1342">
        <v>9467.8799999999992</v>
      </c>
      <c r="N1342" t="s">
        <v>52</v>
      </c>
      <c r="O1342" t="s">
        <v>35</v>
      </c>
      <c r="P1342" t="s">
        <v>44</v>
      </c>
      <c r="Q1342">
        <f>Sales_Data[[#This Row],[Quantity]]*Sales_Data[[#This Row],[Unit_Price]]</f>
        <v>12152.18</v>
      </c>
      <c r="R1342">
        <f>Sales_Data[[#This Row],[Gross_Sales]]*Sales_Data[[#This Row],[Discount]]</f>
        <v>1215.2180000000001</v>
      </c>
      <c r="S1342">
        <f>Sales_Data[[#This Row],[Gross_Sales]]-Sales_Data[[#This Row],[Discount_Amount]]</f>
        <v>10936.962</v>
      </c>
      <c r="T1342">
        <f>Sales_Data[[#This Row],[Net Sales]]-Sales_Data[[#This Row],[Cost]]</f>
        <v>1469.0820000000003</v>
      </c>
      <c r="U1342" s="2">
        <f>Sales_Data[[#This Row],[Profit]]/Sales_Data[[#This Row],[Net Sales]]</f>
        <v>0.13432267571195733</v>
      </c>
      <c r="V1342">
        <f>YEAR(Sales_Data[[#This Row],[Order_Date]])</f>
        <v>2025</v>
      </c>
      <c r="W1342" t="str">
        <f>TEXT(Sales_Data[[#This Row],[Order_Date]],"mmm")</f>
        <v>Feb</v>
      </c>
      <c r="X1342">
        <f>MONTH(Sales_Data[[#This Row],[Order_Date]])</f>
        <v>2</v>
      </c>
      <c r="Y1342" t="str">
        <f>"Q"&amp;ROUNDUP(MONTH(Sales_Data[[#This Row],[Order_Date]])/3,0)</f>
        <v>Q1</v>
      </c>
    </row>
    <row r="1343" spans="1:25" x14ac:dyDescent="0.3">
      <c r="A1343" t="s">
        <v>2491</v>
      </c>
      <c r="B1343" s="1">
        <v>46013</v>
      </c>
      <c r="C1343" t="s">
        <v>2492</v>
      </c>
      <c r="D1343" t="s">
        <v>141</v>
      </c>
      <c r="E1343" t="s">
        <v>19</v>
      </c>
      <c r="F1343" t="s">
        <v>66</v>
      </c>
      <c r="G1343" t="s">
        <v>21</v>
      </c>
      <c r="H1343" t="s">
        <v>230</v>
      </c>
      <c r="I1343" t="s">
        <v>231</v>
      </c>
      <c r="J1343">
        <v>1</v>
      </c>
      <c r="K1343">
        <v>3988.63</v>
      </c>
      <c r="L1343">
        <v>0.05</v>
      </c>
      <c r="M1343">
        <v>2952</v>
      </c>
      <c r="N1343" t="s">
        <v>24</v>
      </c>
      <c r="O1343" t="s">
        <v>25</v>
      </c>
      <c r="P1343" t="s">
        <v>44</v>
      </c>
      <c r="Q1343">
        <f>Sales_Data[[#This Row],[Quantity]]*Sales_Data[[#This Row],[Unit_Price]]</f>
        <v>3988.63</v>
      </c>
      <c r="R1343">
        <f>Sales_Data[[#This Row],[Gross_Sales]]*Sales_Data[[#This Row],[Discount]]</f>
        <v>199.43150000000003</v>
      </c>
      <c r="S1343">
        <f>Sales_Data[[#This Row],[Gross_Sales]]-Sales_Data[[#This Row],[Discount_Amount]]</f>
        <v>3789.1985</v>
      </c>
      <c r="T1343">
        <f>Sales_Data[[#This Row],[Net Sales]]-Sales_Data[[#This Row],[Cost]]</f>
        <v>837.19849999999997</v>
      </c>
      <c r="U1343" s="2">
        <f>Sales_Data[[#This Row],[Profit]]/Sales_Data[[#This Row],[Net Sales]]</f>
        <v>0.22094342642645931</v>
      </c>
      <c r="V1343">
        <f>YEAR(Sales_Data[[#This Row],[Order_Date]])</f>
        <v>2025</v>
      </c>
      <c r="W1343" t="str">
        <f>TEXT(Sales_Data[[#This Row],[Order_Date]],"mmm")</f>
        <v>Dec</v>
      </c>
      <c r="X1343">
        <f>MONTH(Sales_Data[[#This Row],[Order_Date]])</f>
        <v>12</v>
      </c>
      <c r="Y1343" t="str">
        <f>"Q"&amp;ROUNDUP(MONTH(Sales_Data[[#This Row],[Order_Date]])/3,0)</f>
        <v>Q4</v>
      </c>
    </row>
    <row r="1344" spans="1:25" x14ac:dyDescent="0.3">
      <c r="A1344" t="s">
        <v>2493</v>
      </c>
      <c r="B1344" s="1">
        <v>45698</v>
      </c>
      <c r="C1344" t="s">
        <v>1945</v>
      </c>
      <c r="D1344" t="s">
        <v>137</v>
      </c>
      <c r="E1344" t="s">
        <v>39</v>
      </c>
      <c r="F1344" t="s">
        <v>202</v>
      </c>
      <c r="G1344" t="s">
        <v>32</v>
      </c>
      <c r="H1344" t="s">
        <v>33</v>
      </c>
      <c r="I1344" t="s">
        <v>161</v>
      </c>
      <c r="J1344">
        <v>1</v>
      </c>
      <c r="K1344">
        <v>3538.19</v>
      </c>
      <c r="L1344">
        <v>0</v>
      </c>
      <c r="M1344">
        <v>2476.79</v>
      </c>
      <c r="N1344" t="s">
        <v>70</v>
      </c>
      <c r="O1344" t="s">
        <v>35</v>
      </c>
      <c r="P1344" t="s">
        <v>44</v>
      </c>
      <c r="Q1344">
        <f>Sales_Data[[#This Row],[Quantity]]*Sales_Data[[#This Row],[Unit_Price]]</f>
        <v>3538.19</v>
      </c>
      <c r="R1344">
        <f>Sales_Data[[#This Row],[Gross_Sales]]*Sales_Data[[#This Row],[Discount]]</f>
        <v>0</v>
      </c>
      <c r="S1344">
        <f>Sales_Data[[#This Row],[Gross_Sales]]-Sales_Data[[#This Row],[Discount_Amount]]</f>
        <v>3538.19</v>
      </c>
      <c r="T1344">
        <f>Sales_Data[[#This Row],[Net Sales]]-Sales_Data[[#This Row],[Cost]]</f>
        <v>1061.4000000000001</v>
      </c>
      <c r="U1344" s="2">
        <f>Sales_Data[[#This Row],[Profit]]/Sales_Data[[#This Row],[Net Sales]]</f>
        <v>0.29998389006808568</v>
      </c>
      <c r="V1344">
        <f>YEAR(Sales_Data[[#This Row],[Order_Date]])</f>
        <v>2025</v>
      </c>
      <c r="W1344" t="str">
        <f>TEXT(Sales_Data[[#This Row],[Order_Date]],"mmm")</f>
        <v>Feb</v>
      </c>
      <c r="X1344">
        <f>MONTH(Sales_Data[[#This Row],[Order_Date]])</f>
        <v>2</v>
      </c>
      <c r="Y1344" t="str">
        <f>"Q"&amp;ROUNDUP(MONTH(Sales_Data[[#This Row],[Order_Date]])/3,0)</f>
        <v>Q1</v>
      </c>
    </row>
    <row r="1345" spans="1:25" x14ac:dyDescent="0.3">
      <c r="A1345" t="s">
        <v>2494</v>
      </c>
      <c r="B1345" s="1">
        <v>45691</v>
      </c>
      <c r="C1345" t="s">
        <v>2306</v>
      </c>
      <c r="D1345" t="s">
        <v>92</v>
      </c>
      <c r="E1345" t="s">
        <v>30</v>
      </c>
      <c r="F1345" t="s">
        <v>31</v>
      </c>
      <c r="G1345" t="s">
        <v>41</v>
      </c>
      <c r="H1345" t="s">
        <v>147</v>
      </c>
      <c r="I1345" t="s">
        <v>148</v>
      </c>
      <c r="J1345">
        <v>1</v>
      </c>
      <c r="K1345">
        <v>577.91</v>
      </c>
      <c r="L1345">
        <v>0</v>
      </c>
      <c r="M1345">
        <v>393.36</v>
      </c>
      <c r="N1345" t="s">
        <v>52</v>
      </c>
      <c r="O1345" t="s">
        <v>35</v>
      </c>
      <c r="P1345" t="s">
        <v>71</v>
      </c>
      <c r="Q1345">
        <f>Sales_Data[[#This Row],[Quantity]]*Sales_Data[[#This Row],[Unit_Price]]</f>
        <v>577.91</v>
      </c>
      <c r="R1345">
        <f>Sales_Data[[#This Row],[Gross_Sales]]*Sales_Data[[#This Row],[Discount]]</f>
        <v>0</v>
      </c>
      <c r="S1345">
        <f>Sales_Data[[#This Row],[Gross_Sales]]-Sales_Data[[#This Row],[Discount_Amount]]</f>
        <v>577.91</v>
      </c>
      <c r="T1345">
        <f>Sales_Data[[#This Row],[Net Sales]]-Sales_Data[[#This Row],[Cost]]</f>
        <v>184.54999999999995</v>
      </c>
      <c r="U1345" s="2">
        <f>Sales_Data[[#This Row],[Profit]]/Sales_Data[[#This Row],[Net Sales]]</f>
        <v>0.31934038172033702</v>
      </c>
      <c r="V1345">
        <f>YEAR(Sales_Data[[#This Row],[Order_Date]])</f>
        <v>2025</v>
      </c>
      <c r="W1345" t="str">
        <f>TEXT(Sales_Data[[#This Row],[Order_Date]],"mmm")</f>
        <v>Feb</v>
      </c>
      <c r="X1345">
        <f>MONTH(Sales_Data[[#This Row],[Order_Date]])</f>
        <v>2</v>
      </c>
      <c r="Y1345" t="str">
        <f>"Q"&amp;ROUNDUP(MONTH(Sales_Data[[#This Row],[Order_Date]])/3,0)</f>
        <v>Q1</v>
      </c>
    </row>
    <row r="1346" spans="1:25" x14ac:dyDescent="0.3">
      <c r="A1346" t="s">
        <v>2495</v>
      </c>
      <c r="B1346" s="1">
        <v>45674</v>
      </c>
      <c r="C1346" t="s">
        <v>584</v>
      </c>
      <c r="D1346" t="s">
        <v>125</v>
      </c>
      <c r="E1346" t="s">
        <v>48</v>
      </c>
      <c r="F1346" t="s">
        <v>132</v>
      </c>
      <c r="G1346" t="s">
        <v>21</v>
      </c>
      <c r="H1346" t="s">
        <v>297</v>
      </c>
      <c r="I1346" t="s">
        <v>297</v>
      </c>
      <c r="J1346">
        <v>1</v>
      </c>
      <c r="K1346">
        <v>46031.22</v>
      </c>
      <c r="L1346">
        <v>0</v>
      </c>
      <c r="M1346">
        <v>37368.47</v>
      </c>
      <c r="N1346" t="s">
        <v>24</v>
      </c>
      <c r="O1346" t="s">
        <v>53</v>
      </c>
      <c r="P1346" t="s">
        <v>44</v>
      </c>
      <c r="Q1346">
        <f>Sales_Data[[#This Row],[Quantity]]*Sales_Data[[#This Row],[Unit_Price]]</f>
        <v>46031.22</v>
      </c>
      <c r="R1346">
        <f>Sales_Data[[#This Row],[Gross_Sales]]*Sales_Data[[#This Row],[Discount]]</f>
        <v>0</v>
      </c>
      <c r="S1346">
        <f>Sales_Data[[#This Row],[Gross_Sales]]-Sales_Data[[#This Row],[Discount_Amount]]</f>
        <v>46031.22</v>
      </c>
      <c r="T1346">
        <f>Sales_Data[[#This Row],[Net Sales]]-Sales_Data[[#This Row],[Cost]]</f>
        <v>8662.75</v>
      </c>
      <c r="U1346" s="2">
        <f>Sales_Data[[#This Row],[Profit]]/Sales_Data[[#This Row],[Net Sales]]</f>
        <v>0.18819292645295954</v>
      </c>
      <c r="V1346">
        <f>YEAR(Sales_Data[[#This Row],[Order_Date]])</f>
        <v>2025</v>
      </c>
      <c r="W1346" t="str">
        <f>TEXT(Sales_Data[[#This Row],[Order_Date]],"mmm")</f>
        <v>Jan</v>
      </c>
      <c r="X1346">
        <f>MONTH(Sales_Data[[#This Row],[Order_Date]])</f>
        <v>1</v>
      </c>
      <c r="Y1346" t="str">
        <f>"Q"&amp;ROUNDUP(MONTH(Sales_Data[[#This Row],[Order_Date]])/3,0)</f>
        <v>Q1</v>
      </c>
    </row>
    <row r="1347" spans="1:25" x14ac:dyDescent="0.3">
      <c r="A1347" t="s">
        <v>2496</v>
      </c>
      <c r="B1347" s="1">
        <v>45822</v>
      </c>
      <c r="C1347" t="s">
        <v>2432</v>
      </c>
      <c r="D1347" t="s">
        <v>397</v>
      </c>
      <c r="E1347" t="s">
        <v>39</v>
      </c>
      <c r="F1347" t="s">
        <v>202</v>
      </c>
      <c r="G1347" t="s">
        <v>32</v>
      </c>
      <c r="H1347" t="s">
        <v>33</v>
      </c>
      <c r="I1347" t="s">
        <v>34</v>
      </c>
      <c r="J1347">
        <v>2</v>
      </c>
      <c r="K1347">
        <v>3821.16</v>
      </c>
      <c r="L1347">
        <v>0.1</v>
      </c>
      <c r="M1347">
        <v>4742.45</v>
      </c>
      <c r="N1347" t="s">
        <v>70</v>
      </c>
      <c r="O1347" t="s">
        <v>35</v>
      </c>
      <c r="P1347" t="s">
        <v>44</v>
      </c>
      <c r="Q1347">
        <f>Sales_Data[[#This Row],[Quantity]]*Sales_Data[[#This Row],[Unit_Price]]</f>
        <v>7642.32</v>
      </c>
      <c r="R1347">
        <f>Sales_Data[[#This Row],[Gross_Sales]]*Sales_Data[[#This Row],[Discount]]</f>
        <v>764.23199999999997</v>
      </c>
      <c r="S1347">
        <f>Sales_Data[[#This Row],[Gross_Sales]]-Sales_Data[[#This Row],[Discount_Amount]]</f>
        <v>6878.0879999999997</v>
      </c>
      <c r="T1347">
        <f>Sales_Data[[#This Row],[Net Sales]]-Sales_Data[[#This Row],[Cost]]</f>
        <v>2135.6379999999999</v>
      </c>
      <c r="U1347" s="2">
        <f>Sales_Data[[#This Row],[Profit]]/Sales_Data[[#This Row],[Net Sales]]</f>
        <v>0.31049878977995049</v>
      </c>
      <c r="V1347">
        <f>YEAR(Sales_Data[[#This Row],[Order_Date]])</f>
        <v>2025</v>
      </c>
      <c r="W1347" t="str">
        <f>TEXT(Sales_Data[[#This Row],[Order_Date]],"mmm")</f>
        <v>Jun</v>
      </c>
      <c r="X1347">
        <f>MONTH(Sales_Data[[#This Row],[Order_Date]])</f>
        <v>6</v>
      </c>
      <c r="Y1347" t="str">
        <f>"Q"&amp;ROUNDUP(MONTH(Sales_Data[[#This Row],[Order_Date]])/3,0)</f>
        <v>Q2</v>
      </c>
    </row>
    <row r="1348" spans="1:25" x14ac:dyDescent="0.3">
      <c r="A1348" t="s">
        <v>2497</v>
      </c>
      <c r="B1348" s="1">
        <v>45810</v>
      </c>
      <c r="C1348" t="s">
        <v>2145</v>
      </c>
      <c r="D1348" t="s">
        <v>615</v>
      </c>
      <c r="E1348" t="s">
        <v>19</v>
      </c>
      <c r="F1348" t="s">
        <v>57</v>
      </c>
      <c r="G1348" t="s">
        <v>67</v>
      </c>
      <c r="H1348" t="s">
        <v>88</v>
      </c>
      <c r="I1348" t="s">
        <v>157</v>
      </c>
      <c r="J1348">
        <v>3</v>
      </c>
      <c r="K1348">
        <v>9287.2800000000007</v>
      </c>
      <c r="L1348">
        <v>0.05</v>
      </c>
      <c r="M1348">
        <v>19499.72</v>
      </c>
      <c r="N1348" t="s">
        <v>70</v>
      </c>
      <c r="O1348" t="s">
        <v>35</v>
      </c>
      <c r="P1348" t="s">
        <v>44</v>
      </c>
      <c r="Q1348">
        <f>Sales_Data[[#This Row],[Quantity]]*Sales_Data[[#This Row],[Unit_Price]]</f>
        <v>27861.840000000004</v>
      </c>
      <c r="R1348">
        <f>Sales_Data[[#This Row],[Gross_Sales]]*Sales_Data[[#This Row],[Discount]]</f>
        <v>1393.0920000000003</v>
      </c>
      <c r="S1348">
        <f>Sales_Data[[#This Row],[Gross_Sales]]-Sales_Data[[#This Row],[Discount_Amount]]</f>
        <v>26468.748000000003</v>
      </c>
      <c r="T1348">
        <f>Sales_Data[[#This Row],[Net Sales]]-Sales_Data[[#This Row],[Cost]]</f>
        <v>6969.0280000000021</v>
      </c>
      <c r="U1348" s="2">
        <f>Sales_Data[[#This Row],[Profit]]/Sales_Data[[#This Row],[Net Sales]]</f>
        <v>0.26329269521928278</v>
      </c>
      <c r="V1348">
        <f>YEAR(Sales_Data[[#This Row],[Order_Date]])</f>
        <v>2025</v>
      </c>
      <c r="W1348" t="str">
        <f>TEXT(Sales_Data[[#This Row],[Order_Date]],"mmm")</f>
        <v>Jun</v>
      </c>
      <c r="X1348">
        <f>MONTH(Sales_Data[[#This Row],[Order_Date]])</f>
        <v>6</v>
      </c>
      <c r="Y1348" t="str">
        <f>"Q"&amp;ROUNDUP(MONTH(Sales_Data[[#This Row],[Order_Date]])/3,0)</f>
        <v>Q2</v>
      </c>
    </row>
    <row r="1349" spans="1:25" x14ac:dyDescent="0.3">
      <c r="A1349" t="s">
        <v>2498</v>
      </c>
      <c r="B1349" s="1">
        <v>45733</v>
      </c>
      <c r="C1349" t="s">
        <v>1613</v>
      </c>
      <c r="D1349" t="s">
        <v>419</v>
      </c>
      <c r="E1349" t="s">
        <v>19</v>
      </c>
      <c r="F1349" t="s">
        <v>20</v>
      </c>
      <c r="G1349" t="s">
        <v>32</v>
      </c>
      <c r="H1349" t="s">
        <v>33</v>
      </c>
      <c r="I1349" t="s">
        <v>161</v>
      </c>
      <c r="J1349">
        <v>1</v>
      </c>
      <c r="K1349">
        <v>5897.71</v>
      </c>
      <c r="L1349">
        <v>0.05</v>
      </c>
      <c r="M1349">
        <v>4372.13</v>
      </c>
      <c r="N1349" t="s">
        <v>83</v>
      </c>
      <c r="O1349" t="s">
        <v>53</v>
      </c>
      <c r="P1349" t="s">
        <v>44</v>
      </c>
      <c r="Q1349">
        <f>Sales_Data[[#This Row],[Quantity]]*Sales_Data[[#This Row],[Unit_Price]]</f>
        <v>5897.71</v>
      </c>
      <c r="R1349">
        <f>Sales_Data[[#This Row],[Gross_Sales]]*Sales_Data[[#This Row],[Discount]]</f>
        <v>294.88550000000004</v>
      </c>
      <c r="S1349">
        <f>Sales_Data[[#This Row],[Gross_Sales]]-Sales_Data[[#This Row],[Discount_Amount]]</f>
        <v>5602.8244999999997</v>
      </c>
      <c r="T1349">
        <f>Sales_Data[[#This Row],[Net Sales]]-Sales_Data[[#This Row],[Cost]]</f>
        <v>1230.6944999999996</v>
      </c>
      <c r="U1349" s="2">
        <f>Sales_Data[[#This Row],[Profit]]/Sales_Data[[#This Row],[Net Sales]]</f>
        <v>0.21965608596164304</v>
      </c>
      <c r="V1349">
        <f>YEAR(Sales_Data[[#This Row],[Order_Date]])</f>
        <v>2025</v>
      </c>
      <c r="W1349" t="str">
        <f>TEXT(Sales_Data[[#This Row],[Order_Date]],"mmm")</f>
        <v>Mar</v>
      </c>
      <c r="X1349">
        <f>MONTH(Sales_Data[[#This Row],[Order_Date]])</f>
        <v>3</v>
      </c>
      <c r="Y1349" t="str">
        <f>"Q"&amp;ROUNDUP(MONTH(Sales_Data[[#This Row],[Order_Date]])/3,0)</f>
        <v>Q1</v>
      </c>
    </row>
    <row r="1350" spans="1:25" x14ac:dyDescent="0.3">
      <c r="A1350" t="s">
        <v>2499</v>
      </c>
      <c r="B1350" s="1">
        <v>45744</v>
      </c>
      <c r="C1350" t="s">
        <v>2355</v>
      </c>
      <c r="D1350" t="s">
        <v>728</v>
      </c>
      <c r="E1350" t="s">
        <v>39</v>
      </c>
      <c r="F1350" t="s">
        <v>40</v>
      </c>
      <c r="G1350" t="s">
        <v>21</v>
      </c>
      <c r="H1350" t="s">
        <v>127</v>
      </c>
      <c r="I1350" t="s">
        <v>128</v>
      </c>
      <c r="J1350">
        <v>4</v>
      </c>
      <c r="K1350">
        <v>6370.84</v>
      </c>
      <c r="L1350">
        <v>0.1</v>
      </c>
      <c r="M1350">
        <v>19334.599999999999</v>
      </c>
      <c r="N1350" t="s">
        <v>52</v>
      </c>
      <c r="O1350" t="s">
        <v>53</v>
      </c>
      <c r="P1350" t="s">
        <v>26</v>
      </c>
      <c r="Q1350">
        <f>Sales_Data[[#This Row],[Quantity]]*Sales_Data[[#This Row],[Unit_Price]]</f>
        <v>25483.360000000001</v>
      </c>
      <c r="R1350">
        <f>Sales_Data[[#This Row],[Gross_Sales]]*Sales_Data[[#This Row],[Discount]]</f>
        <v>2548.3360000000002</v>
      </c>
      <c r="S1350">
        <f>Sales_Data[[#This Row],[Gross_Sales]]-Sales_Data[[#This Row],[Discount_Amount]]</f>
        <v>22935.024000000001</v>
      </c>
      <c r="T1350">
        <f>Sales_Data[[#This Row],[Net Sales]]-Sales_Data[[#This Row],[Cost]]</f>
        <v>3600.4240000000027</v>
      </c>
      <c r="U1350" s="2">
        <f>Sales_Data[[#This Row],[Profit]]/Sales_Data[[#This Row],[Net Sales]]</f>
        <v>0.15698365957672433</v>
      </c>
      <c r="V1350">
        <f>YEAR(Sales_Data[[#This Row],[Order_Date]])</f>
        <v>2025</v>
      </c>
      <c r="W1350" t="str">
        <f>TEXT(Sales_Data[[#This Row],[Order_Date]],"mmm")</f>
        <v>Mar</v>
      </c>
      <c r="X1350">
        <f>MONTH(Sales_Data[[#This Row],[Order_Date]])</f>
        <v>3</v>
      </c>
      <c r="Y1350" t="str">
        <f>"Q"&amp;ROUNDUP(MONTH(Sales_Data[[#This Row],[Order_Date]])/3,0)</f>
        <v>Q1</v>
      </c>
    </row>
    <row r="1351" spans="1:25" x14ac:dyDescent="0.3">
      <c r="A1351" t="s">
        <v>2500</v>
      </c>
      <c r="B1351" s="1">
        <v>45774</v>
      </c>
      <c r="C1351" t="s">
        <v>2501</v>
      </c>
      <c r="D1351" t="s">
        <v>215</v>
      </c>
      <c r="E1351" t="s">
        <v>19</v>
      </c>
      <c r="F1351" t="s">
        <v>113</v>
      </c>
      <c r="G1351" t="s">
        <v>21</v>
      </c>
      <c r="H1351" t="s">
        <v>22</v>
      </c>
      <c r="I1351" t="s">
        <v>62</v>
      </c>
      <c r="J1351">
        <v>4</v>
      </c>
      <c r="K1351">
        <v>2265.41</v>
      </c>
      <c r="L1351">
        <v>0.05</v>
      </c>
      <c r="M1351">
        <v>7193.36</v>
      </c>
      <c r="N1351" t="s">
        <v>52</v>
      </c>
      <c r="O1351" t="s">
        <v>25</v>
      </c>
      <c r="P1351" t="s">
        <v>44</v>
      </c>
      <c r="Q1351">
        <f>Sales_Data[[#This Row],[Quantity]]*Sales_Data[[#This Row],[Unit_Price]]</f>
        <v>9061.64</v>
      </c>
      <c r="R1351">
        <f>Sales_Data[[#This Row],[Gross_Sales]]*Sales_Data[[#This Row],[Discount]]</f>
        <v>453.08199999999999</v>
      </c>
      <c r="S1351">
        <f>Sales_Data[[#This Row],[Gross_Sales]]-Sales_Data[[#This Row],[Discount_Amount]]</f>
        <v>8608.5579999999991</v>
      </c>
      <c r="T1351">
        <f>Sales_Data[[#This Row],[Net Sales]]-Sales_Data[[#This Row],[Cost]]</f>
        <v>1415.1979999999994</v>
      </c>
      <c r="U1351" s="2">
        <f>Sales_Data[[#This Row],[Profit]]/Sales_Data[[#This Row],[Net Sales]]</f>
        <v>0.16439431551718645</v>
      </c>
      <c r="V1351">
        <f>YEAR(Sales_Data[[#This Row],[Order_Date]])</f>
        <v>2025</v>
      </c>
      <c r="W1351" t="str">
        <f>TEXT(Sales_Data[[#This Row],[Order_Date]],"mmm")</f>
        <v>Apr</v>
      </c>
      <c r="X1351">
        <f>MONTH(Sales_Data[[#This Row],[Order_Date]])</f>
        <v>4</v>
      </c>
      <c r="Y1351" t="str">
        <f>"Q"&amp;ROUNDUP(MONTH(Sales_Data[[#This Row],[Order_Date]])/3,0)</f>
        <v>Q2</v>
      </c>
    </row>
    <row r="1352" spans="1:25" x14ac:dyDescent="0.3">
      <c r="A1352" t="s">
        <v>2502</v>
      </c>
      <c r="B1352" s="1">
        <v>46019</v>
      </c>
      <c r="C1352" t="s">
        <v>2503</v>
      </c>
      <c r="D1352" t="s">
        <v>61</v>
      </c>
      <c r="E1352" t="s">
        <v>19</v>
      </c>
      <c r="F1352" t="s">
        <v>81</v>
      </c>
      <c r="G1352" t="s">
        <v>41</v>
      </c>
      <c r="H1352" t="s">
        <v>42</v>
      </c>
      <c r="I1352" t="s">
        <v>82</v>
      </c>
      <c r="J1352">
        <v>1</v>
      </c>
      <c r="K1352">
        <v>15747.96</v>
      </c>
      <c r="L1352">
        <v>0.1</v>
      </c>
      <c r="M1352">
        <v>11245.62</v>
      </c>
      <c r="N1352" t="s">
        <v>52</v>
      </c>
      <c r="O1352" t="s">
        <v>35</v>
      </c>
      <c r="P1352" t="s">
        <v>71</v>
      </c>
      <c r="Q1352">
        <f>Sales_Data[[#This Row],[Quantity]]*Sales_Data[[#This Row],[Unit_Price]]</f>
        <v>15747.96</v>
      </c>
      <c r="R1352">
        <f>Sales_Data[[#This Row],[Gross_Sales]]*Sales_Data[[#This Row],[Discount]]</f>
        <v>1574.796</v>
      </c>
      <c r="S1352">
        <f>Sales_Data[[#This Row],[Gross_Sales]]-Sales_Data[[#This Row],[Discount_Amount]]</f>
        <v>14173.163999999999</v>
      </c>
      <c r="T1352">
        <f>Sales_Data[[#This Row],[Net Sales]]-Sales_Data[[#This Row],[Cost]]</f>
        <v>2927.5439999999981</v>
      </c>
      <c r="U1352" s="2">
        <f>Sales_Data[[#This Row],[Profit]]/Sales_Data[[#This Row],[Net Sales]]</f>
        <v>0.20655543109499039</v>
      </c>
      <c r="V1352">
        <f>YEAR(Sales_Data[[#This Row],[Order_Date]])</f>
        <v>2025</v>
      </c>
      <c r="W1352" t="str">
        <f>TEXT(Sales_Data[[#This Row],[Order_Date]],"mmm")</f>
        <v>Dec</v>
      </c>
      <c r="X1352">
        <f>MONTH(Sales_Data[[#This Row],[Order_Date]])</f>
        <v>12</v>
      </c>
      <c r="Y1352" t="str">
        <f>"Q"&amp;ROUNDUP(MONTH(Sales_Data[[#This Row],[Order_Date]])/3,0)</f>
        <v>Q4</v>
      </c>
    </row>
    <row r="1353" spans="1:25" x14ac:dyDescent="0.3">
      <c r="A1353" t="s">
        <v>2504</v>
      </c>
      <c r="B1353" s="1">
        <v>45999</v>
      </c>
      <c r="C1353" t="s">
        <v>2276</v>
      </c>
      <c r="D1353" t="s">
        <v>317</v>
      </c>
      <c r="E1353" t="s">
        <v>30</v>
      </c>
      <c r="F1353" t="s">
        <v>210</v>
      </c>
      <c r="G1353" t="s">
        <v>21</v>
      </c>
      <c r="H1353" t="s">
        <v>297</v>
      </c>
      <c r="I1353" t="s">
        <v>494</v>
      </c>
      <c r="J1353">
        <v>1</v>
      </c>
      <c r="K1353">
        <v>2039.35</v>
      </c>
      <c r="L1353">
        <v>0</v>
      </c>
      <c r="M1353">
        <v>1404.9</v>
      </c>
      <c r="N1353" t="s">
        <v>52</v>
      </c>
      <c r="O1353" t="s">
        <v>35</v>
      </c>
      <c r="P1353" t="s">
        <v>44</v>
      </c>
      <c r="Q1353">
        <f>Sales_Data[[#This Row],[Quantity]]*Sales_Data[[#This Row],[Unit_Price]]</f>
        <v>2039.35</v>
      </c>
      <c r="R1353">
        <f>Sales_Data[[#This Row],[Gross_Sales]]*Sales_Data[[#This Row],[Discount]]</f>
        <v>0</v>
      </c>
      <c r="S1353">
        <f>Sales_Data[[#This Row],[Gross_Sales]]-Sales_Data[[#This Row],[Discount_Amount]]</f>
        <v>2039.35</v>
      </c>
      <c r="T1353">
        <f>Sales_Data[[#This Row],[Net Sales]]-Sales_Data[[#This Row],[Cost]]</f>
        <v>634.44999999999982</v>
      </c>
      <c r="U1353" s="2">
        <f>Sales_Data[[#This Row],[Profit]]/Sales_Data[[#This Row],[Net Sales]]</f>
        <v>0.31110402824429345</v>
      </c>
      <c r="V1353">
        <f>YEAR(Sales_Data[[#This Row],[Order_Date]])</f>
        <v>2025</v>
      </c>
      <c r="W1353" t="str">
        <f>TEXT(Sales_Data[[#This Row],[Order_Date]],"mmm")</f>
        <v>Dec</v>
      </c>
      <c r="X1353">
        <f>MONTH(Sales_Data[[#This Row],[Order_Date]])</f>
        <v>12</v>
      </c>
      <c r="Y1353" t="str">
        <f>"Q"&amp;ROUNDUP(MONTH(Sales_Data[[#This Row],[Order_Date]])/3,0)</f>
        <v>Q4</v>
      </c>
    </row>
    <row r="1354" spans="1:25" x14ac:dyDescent="0.3">
      <c r="A1354" t="s">
        <v>2505</v>
      </c>
      <c r="B1354" s="1">
        <v>45684</v>
      </c>
      <c r="C1354" t="s">
        <v>991</v>
      </c>
      <c r="D1354" t="s">
        <v>430</v>
      </c>
      <c r="E1354" t="s">
        <v>48</v>
      </c>
      <c r="F1354" t="s">
        <v>126</v>
      </c>
      <c r="G1354" t="s">
        <v>21</v>
      </c>
      <c r="H1354" t="s">
        <v>297</v>
      </c>
      <c r="I1354" t="s">
        <v>494</v>
      </c>
      <c r="J1354">
        <v>1</v>
      </c>
      <c r="K1354">
        <v>57419.59</v>
      </c>
      <c r="L1354">
        <v>0.1</v>
      </c>
      <c r="M1354">
        <v>34215.730000000003</v>
      </c>
      <c r="N1354" t="s">
        <v>52</v>
      </c>
      <c r="O1354" t="s">
        <v>53</v>
      </c>
      <c r="P1354" t="s">
        <v>26</v>
      </c>
      <c r="Q1354">
        <f>Sales_Data[[#This Row],[Quantity]]*Sales_Data[[#This Row],[Unit_Price]]</f>
        <v>57419.59</v>
      </c>
      <c r="R1354">
        <f>Sales_Data[[#This Row],[Gross_Sales]]*Sales_Data[[#This Row],[Discount]]</f>
        <v>5741.9589999999998</v>
      </c>
      <c r="S1354">
        <f>Sales_Data[[#This Row],[Gross_Sales]]-Sales_Data[[#This Row],[Discount_Amount]]</f>
        <v>51677.630999999994</v>
      </c>
      <c r="T1354">
        <f>Sales_Data[[#This Row],[Net Sales]]-Sales_Data[[#This Row],[Cost]]</f>
        <v>17461.900999999991</v>
      </c>
      <c r="U1354" s="2">
        <f>Sales_Data[[#This Row],[Profit]]/Sales_Data[[#This Row],[Net Sales]]</f>
        <v>0.33790057055827488</v>
      </c>
      <c r="V1354">
        <f>YEAR(Sales_Data[[#This Row],[Order_Date]])</f>
        <v>2025</v>
      </c>
      <c r="W1354" t="str">
        <f>TEXT(Sales_Data[[#This Row],[Order_Date]],"mmm")</f>
        <v>Jan</v>
      </c>
      <c r="X1354">
        <f>MONTH(Sales_Data[[#This Row],[Order_Date]])</f>
        <v>1</v>
      </c>
      <c r="Y1354" t="str">
        <f>"Q"&amp;ROUNDUP(MONTH(Sales_Data[[#This Row],[Order_Date]])/3,0)</f>
        <v>Q1</v>
      </c>
    </row>
    <row r="1355" spans="1:25" x14ac:dyDescent="0.3">
      <c r="A1355" t="s">
        <v>2506</v>
      </c>
      <c r="B1355" s="1">
        <v>45970</v>
      </c>
      <c r="C1355" t="s">
        <v>2507</v>
      </c>
      <c r="D1355" t="s">
        <v>765</v>
      </c>
      <c r="E1355" t="s">
        <v>39</v>
      </c>
      <c r="F1355" t="s">
        <v>96</v>
      </c>
      <c r="G1355" t="s">
        <v>41</v>
      </c>
      <c r="H1355" t="s">
        <v>147</v>
      </c>
      <c r="I1355" t="s">
        <v>148</v>
      </c>
      <c r="J1355">
        <v>2</v>
      </c>
      <c r="K1355">
        <v>5209.83</v>
      </c>
      <c r="L1355">
        <v>0.1</v>
      </c>
      <c r="M1355">
        <v>7144.06</v>
      </c>
      <c r="N1355" t="s">
        <v>70</v>
      </c>
      <c r="O1355" t="s">
        <v>53</v>
      </c>
      <c r="P1355" t="s">
        <v>44</v>
      </c>
      <c r="Q1355">
        <f>Sales_Data[[#This Row],[Quantity]]*Sales_Data[[#This Row],[Unit_Price]]</f>
        <v>10419.66</v>
      </c>
      <c r="R1355">
        <f>Sales_Data[[#This Row],[Gross_Sales]]*Sales_Data[[#This Row],[Discount]]</f>
        <v>1041.9660000000001</v>
      </c>
      <c r="S1355">
        <f>Sales_Data[[#This Row],[Gross_Sales]]-Sales_Data[[#This Row],[Discount_Amount]]</f>
        <v>9377.6939999999995</v>
      </c>
      <c r="T1355">
        <f>Sales_Data[[#This Row],[Net Sales]]-Sales_Data[[#This Row],[Cost]]</f>
        <v>2233.6339999999991</v>
      </c>
      <c r="U1355" s="2">
        <f>Sales_Data[[#This Row],[Profit]]/Sales_Data[[#This Row],[Net Sales]]</f>
        <v>0.2381858482479807</v>
      </c>
      <c r="V1355">
        <f>YEAR(Sales_Data[[#This Row],[Order_Date]])</f>
        <v>2025</v>
      </c>
      <c r="W1355" t="str">
        <f>TEXT(Sales_Data[[#This Row],[Order_Date]],"mmm")</f>
        <v>Nov</v>
      </c>
      <c r="X1355">
        <f>MONTH(Sales_Data[[#This Row],[Order_Date]])</f>
        <v>11</v>
      </c>
      <c r="Y1355" t="str">
        <f>"Q"&amp;ROUNDUP(MONTH(Sales_Data[[#This Row],[Order_Date]])/3,0)</f>
        <v>Q4</v>
      </c>
    </row>
    <row r="1356" spans="1:25" x14ac:dyDescent="0.3">
      <c r="A1356" t="s">
        <v>2508</v>
      </c>
      <c r="B1356" s="1">
        <v>45944</v>
      </c>
      <c r="C1356" t="s">
        <v>2509</v>
      </c>
      <c r="D1356" t="s">
        <v>669</v>
      </c>
      <c r="E1356" t="s">
        <v>48</v>
      </c>
      <c r="F1356" t="s">
        <v>164</v>
      </c>
      <c r="G1356" t="s">
        <v>21</v>
      </c>
      <c r="H1356" t="s">
        <v>127</v>
      </c>
      <c r="I1356" t="s">
        <v>342</v>
      </c>
      <c r="J1356">
        <v>1</v>
      </c>
      <c r="K1356">
        <v>8114.84</v>
      </c>
      <c r="L1356">
        <v>0.1</v>
      </c>
      <c r="M1356">
        <v>6201.97</v>
      </c>
      <c r="N1356" t="s">
        <v>70</v>
      </c>
      <c r="O1356" t="s">
        <v>35</v>
      </c>
      <c r="P1356" t="s">
        <v>26</v>
      </c>
      <c r="Q1356">
        <f>Sales_Data[[#This Row],[Quantity]]*Sales_Data[[#This Row],[Unit_Price]]</f>
        <v>8114.84</v>
      </c>
      <c r="R1356">
        <f>Sales_Data[[#This Row],[Gross_Sales]]*Sales_Data[[#This Row],[Discount]]</f>
        <v>811.48400000000004</v>
      </c>
      <c r="S1356">
        <f>Sales_Data[[#This Row],[Gross_Sales]]-Sales_Data[[#This Row],[Discount_Amount]]</f>
        <v>7303.3559999999998</v>
      </c>
      <c r="T1356">
        <f>Sales_Data[[#This Row],[Net Sales]]-Sales_Data[[#This Row],[Cost]]</f>
        <v>1101.3859999999995</v>
      </c>
      <c r="U1356" s="2">
        <f>Sales_Data[[#This Row],[Profit]]/Sales_Data[[#This Row],[Net Sales]]</f>
        <v>0.1508054653230651</v>
      </c>
      <c r="V1356">
        <f>YEAR(Sales_Data[[#This Row],[Order_Date]])</f>
        <v>2025</v>
      </c>
      <c r="W1356" t="str">
        <f>TEXT(Sales_Data[[#This Row],[Order_Date]],"mmm")</f>
        <v>Oct</v>
      </c>
      <c r="X1356">
        <f>MONTH(Sales_Data[[#This Row],[Order_Date]])</f>
        <v>10</v>
      </c>
      <c r="Y1356" t="str">
        <f>"Q"&amp;ROUNDUP(MONTH(Sales_Data[[#This Row],[Order_Date]])/3,0)</f>
        <v>Q4</v>
      </c>
    </row>
    <row r="1357" spans="1:25" x14ac:dyDescent="0.3">
      <c r="A1357" t="s">
        <v>2510</v>
      </c>
      <c r="B1357" s="1">
        <v>45791</v>
      </c>
      <c r="C1357" t="s">
        <v>537</v>
      </c>
      <c r="D1357" t="s">
        <v>327</v>
      </c>
      <c r="E1357" t="s">
        <v>48</v>
      </c>
      <c r="F1357" t="s">
        <v>126</v>
      </c>
      <c r="G1357" t="s">
        <v>32</v>
      </c>
      <c r="H1357" t="s">
        <v>50</v>
      </c>
      <c r="I1357" t="s">
        <v>58</v>
      </c>
      <c r="J1357">
        <v>1</v>
      </c>
      <c r="K1357">
        <v>54302.55</v>
      </c>
      <c r="L1357">
        <v>0.15</v>
      </c>
      <c r="M1357">
        <v>33517.699999999997</v>
      </c>
      <c r="N1357" t="s">
        <v>24</v>
      </c>
      <c r="O1357" t="s">
        <v>35</v>
      </c>
      <c r="P1357" t="s">
        <v>44</v>
      </c>
      <c r="Q1357">
        <f>Sales_Data[[#This Row],[Quantity]]*Sales_Data[[#This Row],[Unit_Price]]</f>
        <v>54302.55</v>
      </c>
      <c r="R1357">
        <f>Sales_Data[[#This Row],[Gross_Sales]]*Sales_Data[[#This Row],[Discount]]</f>
        <v>8145.3824999999997</v>
      </c>
      <c r="S1357">
        <f>Sales_Data[[#This Row],[Gross_Sales]]-Sales_Data[[#This Row],[Discount_Amount]]</f>
        <v>46157.167500000003</v>
      </c>
      <c r="T1357">
        <f>Sales_Data[[#This Row],[Net Sales]]-Sales_Data[[#This Row],[Cost]]</f>
        <v>12639.467500000006</v>
      </c>
      <c r="U1357" s="2">
        <f>Sales_Data[[#This Row],[Profit]]/Sales_Data[[#This Row],[Net Sales]]</f>
        <v>0.27383542328501864</v>
      </c>
      <c r="V1357">
        <f>YEAR(Sales_Data[[#This Row],[Order_Date]])</f>
        <v>2025</v>
      </c>
      <c r="W1357" t="str">
        <f>TEXT(Sales_Data[[#This Row],[Order_Date]],"mmm")</f>
        <v>May</v>
      </c>
      <c r="X1357">
        <f>MONTH(Sales_Data[[#This Row],[Order_Date]])</f>
        <v>5</v>
      </c>
      <c r="Y1357" t="str">
        <f>"Q"&amp;ROUNDUP(MONTH(Sales_Data[[#This Row],[Order_Date]])/3,0)</f>
        <v>Q2</v>
      </c>
    </row>
    <row r="1358" spans="1:25" x14ac:dyDescent="0.3">
      <c r="A1358" t="s">
        <v>2511</v>
      </c>
      <c r="B1358" s="1">
        <v>45876</v>
      </c>
      <c r="C1358" t="s">
        <v>2512</v>
      </c>
      <c r="D1358" t="s">
        <v>414</v>
      </c>
      <c r="E1358" t="s">
        <v>48</v>
      </c>
      <c r="F1358" t="s">
        <v>126</v>
      </c>
      <c r="G1358" t="s">
        <v>67</v>
      </c>
      <c r="H1358" t="s">
        <v>68</v>
      </c>
      <c r="I1358" t="s">
        <v>69</v>
      </c>
      <c r="J1358">
        <v>2</v>
      </c>
      <c r="K1358">
        <v>44818.23</v>
      </c>
      <c r="L1358">
        <v>0.1</v>
      </c>
      <c r="M1358">
        <v>65475.65</v>
      </c>
      <c r="N1358" t="s">
        <v>83</v>
      </c>
      <c r="O1358" t="s">
        <v>35</v>
      </c>
      <c r="P1358" t="s">
        <v>26</v>
      </c>
      <c r="Q1358">
        <f>Sales_Data[[#This Row],[Quantity]]*Sales_Data[[#This Row],[Unit_Price]]</f>
        <v>89636.46</v>
      </c>
      <c r="R1358">
        <f>Sales_Data[[#This Row],[Gross_Sales]]*Sales_Data[[#This Row],[Discount]]</f>
        <v>8963.6460000000006</v>
      </c>
      <c r="S1358">
        <f>Sales_Data[[#This Row],[Gross_Sales]]-Sales_Data[[#This Row],[Discount_Amount]]</f>
        <v>80672.814000000013</v>
      </c>
      <c r="T1358">
        <f>Sales_Data[[#This Row],[Net Sales]]-Sales_Data[[#This Row],[Cost]]</f>
        <v>15197.164000000012</v>
      </c>
      <c r="U1358" s="2">
        <f>Sales_Data[[#This Row],[Profit]]/Sales_Data[[#This Row],[Net Sales]]</f>
        <v>0.18838023922160455</v>
      </c>
      <c r="V1358">
        <f>YEAR(Sales_Data[[#This Row],[Order_Date]])</f>
        <v>2025</v>
      </c>
      <c r="W1358" t="str">
        <f>TEXT(Sales_Data[[#This Row],[Order_Date]],"mmm")</f>
        <v>Aug</v>
      </c>
      <c r="X1358">
        <f>MONTH(Sales_Data[[#This Row],[Order_Date]])</f>
        <v>8</v>
      </c>
      <c r="Y1358" t="str">
        <f>"Q"&amp;ROUNDUP(MONTH(Sales_Data[[#This Row],[Order_Date]])/3,0)</f>
        <v>Q3</v>
      </c>
    </row>
    <row r="1359" spans="1:25" x14ac:dyDescent="0.3">
      <c r="A1359" t="s">
        <v>2513</v>
      </c>
      <c r="B1359" s="1">
        <v>45825</v>
      </c>
      <c r="C1359" t="s">
        <v>1170</v>
      </c>
      <c r="D1359" t="s">
        <v>155</v>
      </c>
      <c r="E1359" t="s">
        <v>39</v>
      </c>
      <c r="F1359" t="s">
        <v>107</v>
      </c>
      <c r="G1359" t="s">
        <v>41</v>
      </c>
      <c r="H1359" t="s">
        <v>102</v>
      </c>
      <c r="I1359" t="s">
        <v>165</v>
      </c>
      <c r="J1359">
        <v>2</v>
      </c>
      <c r="K1359">
        <v>613.19000000000005</v>
      </c>
      <c r="L1359">
        <v>0.15</v>
      </c>
      <c r="M1359">
        <v>871.81</v>
      </c>
      <c r="N1359" t="s">
        <v>70</v>
      </c>
      <c r="O1359" t="s">
        <v>25</v>
      </c>
      <c r="P1359" t="s">
        <v>44</v>
      </c>
      <c r="Q1359">
        <f>Sales_Data[[#This Row],[Quantity]]*Sales_Data[[#This Row],[Unit_Price]]</f>
        <v>1226.3800000000001</v>
      </c>
      <c r="R1359">
        <f>Sales_Data[[#This Row],[Gross_Sales]]*Sales_Data[[#This Row],[Discount]]</f>
        <v>183.95700000000002</v>
      </c>
      <c r="S1359">
        <f>Sales_Data[[#This Row],[Gross_Sales]]-Sales_Data[[#This Row],[Discount_Amount]]</f>
        <v>1042.423</v>
      </c>
      <c r="T1359">
        <f>Sales_Data[[#This Row],[Net Sales]]-Sales_Data[[#This Row],[Cost]]</f>
        <v>170.61300000000006</v>
      </c>
      <c r="U1359" s="2">
        <f>Sales_Data[[#This Row],[Profit]]/Sales_Data[[#This Row],[Net Sales]]</f>
        <v>0.16366964274579518</v>
      </c>
      <c r="V1359">
        <f>YEAR(Sales_Data[[#This Row],[Order_Date]])</f>
        <v>2025</v>
      </c>
      <c r="W1359" t="str">
        <f>TEXT(Sales_Data[[#This Row],[Order_Date]],"mmm")</f>
        <v>Jun</v>
      </c>
      <c r="X1359">
        <f>MONTH(Sales_Data[[#This Row],[Order_Date]])</f>
        <v>6</v>
      </c>
      <c r="Y1359" t="str">
        <f>"Q"&amp;ROUNDUP(MONTH(Sales_Data[[#This Row],[Order_Date]])/3,0)</f>
        <v>Q2</v>
      </c>
    </row>
    <row r="1360" spans="1:25" x14ac:dyDescent="0.3">
      <c r="A1360" t="s">
        <v>2514</v>
      </c>
      <c r="B1360" s="1">
        <v>45755</v>
      </c>
      <c r="C1360" t="s">
        <v>785</v>
      </c>
      <c r="D1360" t="s">
        <v>194</v>
      </c>
      <c r="E1360" t="s">
        <v>39</v>
      </c>
      <c r="F1360" t="s">
        <v>96</v>
      </c>
      <c r="G1360" t="s">
        <v>67</v>
      </c>
      <c r="H1360" t="s">
        <v>121</v>
      </c>
      <c r="I1360" t="s">
        <v>122</v>
      </c>
      <c r="J1360">
        <v>1</v>
      </c>
      <c r="K1360">
        <v>1282.44</v>
      </c>
      <c r="L1360">
        <v>0.05</v>
      </c>
      <c r="M1360">
        <v>838.52</v>
      </c>
      <c r="N1360" t="s">
        <v>52</v>
      </c>
      <c r="O1360" t="s">
        <v>35</v>
      </c>
      <c r="P1360" t="s">
        <v>71</v>
      </c>
      <c r="Q1360">
        <f>Sales_Data[[#This Row],[Quantity]]*Sales_Data[[#This Row],[Unit_Price]]</f>
        <v>1282.44</v>
      </c>
      <c r="R1360">
        <f>Sales_Data[[#This Row],[Gross_Sales]]*Sales_Data[[#This Row],[Discount]]</f>
        <v>64.122</v>
      </c>
      <c r="S1360">
        <f>Sales_Data[[#This Row],[Gross_Sales]]-Sales_Data[[#This Row],[Discount_Amount]]</f>
        <v>1218.318</v>
      </c>
      <c r="T1360">
        <f>Sales_Data[[#This Row],[Net Sales]]-Sales_Data[[#This Row],[Cost]]</f>
        <v>379.798</v>
      </c>
      <c r="U1360" s="2">
        <f>Sales_Data[[#This Row],[Profit]]/Sales_Data[[#This Row],[Net Sales]]</f>
        <v>0.31173962791323778</v>
      </c>
      <c r="V1360">
        <f>YEAR(Sales_Data[[#This Row],[Order_Date]])</f>
        <v>2025</v>
      </c>
      <c r="W1360" t="str">
        <f>TEXT(Sales_Data[[#This Row],[Order_Date]],"mmm")</f>
        <v>Apr</v>
      </c>
      <c r="X1360">
        <f>MONTH(Sales_Data[[#This Row],[Order_Date]])</f>
        <v>4</v>
      </c>
      <c r="Y1360" t="str">
        <f>"Q"&amp;ROUNDUP(MONTH(Sales_Data[[#This Row],[Order_Date]])/3,0)</f>
        <v>Q2</v>
      </c>
    </row>
    <row r="1361" spans="1:25" x14ac:dyDescent="0.3">
      <c r="A1361" t="s">
        <v>2515</v>
      </c>
      <c r="B1361" s="1">
        <v>45925</v>
      </c>
      <c r="C1361" t="s">
        <v>1920</v>
      </c>
      <c r="D1361" t="s">
        <v>356</v>
      </c>
      <c r="E1361" t="s">
        <v>48</v>
      </c>
      <c r="F1361" t="s">
        <v>126</v>
      </c>
      <c r="G1361" t="s">
        <v>75</v>
      </c>
      <c r="H1361" t="s">
        <v>185</v>
      </c>
      <c r="I1361" t="s">
        <v>261</v>
      </c>
      <c r="J1361">
        <v>3</v>
      </c>
      <c r="K1361">
        <v>41862.379999999997</v>
      </c>
      <c r="L1361">
        <v>0.05</v>
      </c>
      <c r="M1361">
        <v>103884.82</v>
      </c>
      <c r="N1361" t="s">
        <v>24</v>
      </c>
      <c r="O1361" t="s">
        <v>35</v>
      </c>
      <c r="P1361" t="s">
        <v>71</v>
      </c>
      <c r="Q1361">
        <f>Sales_Data[[#This Row],[Quantity]]*Sales_Data[[#This Row],[Unit_Price]]</f>
        <v>125587.13999999998</v>
      </c>
      <c r="R1361">
        <f>Sales_Data[[#This Row],[Gross_Sales]]*Sales_Data[[#This Row],[Discount]]</f>
        <v>6279.357</v>
      </c>
      <c r="S1361">
        <f>Sales_Data[[#This Row],[Gross_Sales]]-Sales_Data[[#This Row],[Discount_Amount]]</f>
        <v>119307.78299999998</v>
      </c>
      <c r="T1361">
        <f>Sales_Data[[#This Row],[Net Sales]]-Sales_Data[[#This Row],[Cost]]</f>
        <v>15422.962999999974</v>
      </c>
      <c r="U1361" s="2">
        <f>Sales_Data[[#This Row],[Profit]]/Sales_Data[[#This Row],[Net Sales]]</f>
        <v>0.12927038464875318</v>
      </c>
      <c r="V1361">
        <f>YEAR(Sales_Data[[#This Row],[Order_Date]])</f>
        <v>2025</v>
      </c>
      <c r="W1361" t="str">
        <f>TEXT(Sales_Data[[#This Row],[Order_Date]],"mmm")</f>
        <v>Sep</v>
      </c>
      <c r="X1361">
        <f>MONTH(Sales_Data[[#This Row],[Order_Date]])</f>
        <v>9</v>
      </c>
      <c r="Y1361" t="str">
        <f>"Q"&amp;ROUNDUP(MONTH(Sales_Data[[#This Row],[Order_Date]])/3,0)</f>
        <v>Q3</v>
      </c>
    </row>
    <row r="1362" spans="1:25" x14ac:dyDescent="0.3">
      <c r="A1362" t="s">
        <v>2516</v>
      </c>
      <c r="B1362" s="1">
        <v>45894</v>
      </c>
      <c r="C1362" t="s">
        <v>2517</v>
      </c>
      <c r="D1362" t="s">
        <v>374</v>
      </c>
      <c r="E1362" t="s">
        <v>48</v>
      </c>
      <c r="F1362" t="s">
        <v>152</v>
      </c>
      <c r="G1362" t="s">
        <v>67</v>
      </c>
      <c r="H1362" t="s">
        <v>121</v>
      </c>
      <c r="I1362" t="s">
        <v>142</v>
      </c>
      <c r="J1362">
        <v>2</v>
      </c>
      <c r="K1362">
        <v>43575.13</v>
      </c>
      <c r="L1362">
        <v>0.15</v>
      </c>
      <c r="M1362">
        <v>50839.97</v>
      </c>
      <c r="N1362" t="s">
        <v>24</v>
      </c>
      <c r="O1362" t="s">
        <v>35</v>
      </c>
      <c r="P1362" t="s">
        <v>71</v>
      </c>
      <c r="Q1362">
        <f>Sales_Data[[#This Row],[Quantity]]*Sales_Data[[#This Row],[Unit_Price]]</f>
        <v>87150.26</v>
      </c>
      <c r="R1362">
        <f>Sales_Data[[#This Row],[Gross_Sales]]*Sales_Data[[#This Row],[Discount]]</f>
        <v>13072.538999999999</v>
      </c>
      <c r="S1362">
        <f>Sales_Data[[#This Row],[Gross_Sales]]-Sales_Data[[#This Row],[Discount_Amount]]</f>
        <v>74077.72099999999</v>
      </c>
      <c r="T1362">
        <f>Sales_Data[[#This Row],[Net Sales]]-Sales_Data[[#This Row],[Cost]]</f>
        <v>23237.750999999989</v>
      </c>
      <c r="U1362" s="2">
        <f>Sales_Data[[#This Row],[Profit]]/Sales_Data[[#This Row],[Net Sales]]</f>
        <v>0.31369419423688794</v>
      </c>
      <c r="V1362">
        <f>YEAR(Sales_Data[[#This Row],[Order_Date]])</f>
        <v>2025</v>
      </c>
      <c r="W1362" t="str">
        <f>TEXT(Sales_Data[[#This Row],[Order_Date]],"mmm")</f>
        <v>Aug</v>
      </c>
      <c r="X1362">
        <f>MONTH(Sales_Data[[#This Row],[Order_Date]])</f>
        <v>8</v>
      </c>
      <c r="Y1362" t="str">
        <f>"Q"&amp;ROUNDUP(MONTH(Sales_Data[[#This Row],[Order_Date]])/3,0)</f>
        <v>Q3</v>
      </c>
    </row>
    <row r="1363" spans="1:25" x14ac:dyDescent="0.3">
      <c r="A1363" t="s">
        <v>2518</v>
      </c>
      <c r="B1363" s="1">
        <v>45966</v>
      </c>
      <c r="C1363" t="s">
        <v>2519</v>
      </c>
      <c r="D1363" t="s">
        <v>302</v>
      </c>
      <c r="E1363" t="s">
        <v>119</v>
      </c>
      <c r="F1363" t="s">
        <v>538</v>
      </c>
      <c r="G1363" t="s">
        <v>41</v>
      </c>
      <c r="H1363" t="s">
        <v>102</v>
      </c>
      <c r="I1363" t="s">
        <v>103</v>
      </c>
      <c r="J1363">
        <v>1</v>
      </c>
      <c r="K1363">
        <v>6846.54</v>
      </c>
      <c r="L1363">
        <v>0.15</v>
      </c>
      <c r="M1363">
        <v>4499.8999999999996</v>
      </c>
      <c r="N1363" t="s">
        <v>52</v>
      </c>
      <c r="O1363" t="s">
        <v>35</v>
      </c>
      <c r="P1363" t="s">
        <v>44</v>
      </c>
      <c r="Q1363">
        <f>Sales_Data[[#This Row],[Quantity]]*Sales_Data[[#This Row],[Unit_Price]]</f>
        <v>6846.54</v>
      </c>
      <c r="R1363">
        <f>Sales_Data[[#This Row],[Gross_Sales]]*Sales_Data[[#This Row],[Discount]]</f>
        <v>1026.981</v>
      </c>
      <c r="S1363">
        <f>Sales_Data[[#This Row],[Gross_Sales]]-Sales_Data[[#This Row],[Discount_Amount]]</f>
        <v>5819.5590000000002</v>
      </c>
      <c r="T1363">
        <f>Sales_Data[[#This Row],[Net Sales]]-Sales_Data[[#This Row],[Cost]]</f>
        <v>1319.6590000000006</v>
      </c>
      <c r="U1363" s="2">
        <f>Sales_Data[[#This Row],[Profit]]/Sales_Data[[#This Row],[Net Sales]]</f>
        <v>0.22676271518168309</v>
      </c>
      <c r="V1363">
        <f>YEAR(Sales_Data[[#This Row],[Order_Date]])</f>
        <v>2025</v>
      </c>
      <c r="W1363" t="str">
        <f>TEXT(Sales_Data[[#This Row],[Order_Date]],"mmm")</f>
        <v>Nov</v>
      </c>
      <c r="X1363">
        <f>MONTH(Sales_Data[[#This Row],[Order_Date]])</f>
        <v>11</v>
      </c>
      <c r="Y1363" t="str">
        <f>"Q"&amp;ROUNDUP(MONTH(Sales_Data[[#This Row],[Order_Date]])/3,0)</f>
        <v>Q4</v>
      </c>
    </row>
    <row r="1364" spans="1:25" x14ac:dyDescent="0.3">
      <c r="A1364" t="s">
        <v>2520</v>
      </c>
      <c r="B1364" s="1">
        <v>45830</v>
      </c>
      <c r="C1364" t="s">
        <v>2521</v>
      </c>
      <c r="D1364" t="s">
        <v>310</v>
      </c>
      <c r="E1364" t="s">
        <v>48</v>
      </c>
      <c r="F1364" t="s">
        <v>164</v>
      </c>
      <c r="G1364" t="s">
        <v>67</v>
      </c>
      <c r="H1364" t="s">
        <v>68</v>
      </c>
      <c r="I1364" t="s">
        <v>69</v>
      </c>
      <c r="J1364">
        <v>2</v>
      </c>
      <c r="K1364">
        <v>47235.58</v>
      </c>
      <c r="L1364">
        <v>0.05</v>
      </c>
      <c r="M1364">
        <v>71230.929999999993</v>
      </c>
      <c r="N1364" t="s">
        <v>83</v>
      </c>
      <c r="O1364" t="s">
        <v>25</v>
      </c>
      <c r="P1364" t="s">
        <v>44</v>
      </c>
      <c r="Q1364">
        <f>Sales_Data[[#This Row],[Quantity]]*Sales_Data[[#This Row],[Unit_Price]]</f>
        <v>94471.16</v>
      </c>
      <c r="R1364">
        <f>Sales_Data[[#This Row],[Gross_Sales]]*Sales_Data[[#This Row],[Discount]]</f>
        <v>4723.558</v>
      </c>
      <c r="S1364">
        <f>Sales_Data[[#This Row],[Gross_Sales]]-Sales_Data[[#This Row],[Discount_Amount]]</f>
        <v>89747.601999999999</v>
      </c>
      <c r="T1364">
        <f>Sales_Data[[#This Row],[Net Sales]]-Sales_Data[[#This Row],[Cost]]</f>
        <v>18516.672000000006</v>
      </c>
      <c r="U1364" s="2">
        <f>Sales_Data[[#This Row],[Profit]]/Sales_Data[[#This Row],[Net Sales]]</f>
        <v>0.20631940672910687</v>
      </c>
      <c r="V1364">
        <f>YEAR(Sales_Data[[#This Row],[Order_Date]])</f>
        <v>2025</v>
      </c>
      <c r="W1364" t="str">
        <f>TEXT(Sales_Data[[#This Row],[Order_Date]],"mmm")</f>
        <v>Jun</v>
      </c>
      <c r="X1364">
        <f>MONTH(Sales_Data[[#This Row],[Order_Date]])</f>
        <v>6</v>
      </c>
      <c r="Y1364" t="str">
        <f>"Q"&amp;ROUNDUP(MONTH(Sales_Data[[#This Row],[Order_Date]])/3,0)</f>
        <v>Q2</v>
      </c>
    </row>
    <row r="1365" spans="1:25" x14ac:dyDescent="0.3">
      <c r="A1365" t="s">
        <v>2522</v>
      </c>
      <c r="B1365" s="1">
        <v>45847</v>
      </c>
      <c r="C1365" t="s">
        <v>2523</v>
      </c>
      <c r="D1365" t="s">
        <v>145</v>
      </c>
      <c r="E1365" t="s">
        <v>119</v>
      </c>
      <c r="F1365" t="s">
        <v>249</v>
      </c>
      <c r="G1365" t="s">
        <v>67</v>
      </c>
      <c r="H1365" t="s">
        <v>133</v>
      </c>
      <c r="I1365" t="s">
        <v>138</v>
      </c>
      <c r="J1365">
        <v>1</v>
      </c>
      <c r="K1365">
        <v>6105.92</v>
      </c>
      <c r="L1365">
        <v>0.05</v>
      </c>
      <c r="M1365">
        <v>4430.41</v>
      </c>
      <c r="N1365" t="s">
        <v>24</v>
      </c>
      <c r="O1365" t="s">
        <v>25</v>
      </c>
      <c r="P1365" t="s">
        <v>44</v>
      </c>
      <c r="Q1365">
        <f>Sales_Data[[#This Row],[Quantity]]*Sales_Data[[#This Row],[Unit_Price]]</f>
        <v>6105.92</v>
      </c>
      <c r="R1365">
        <f>Sales_Data[[#This Row],[Gross_Sales]]*Sales_Data[[#This Row],[Discount]]</f>
        <v>305.29599999999999</v>
      </c>
      <c r="S1365">
        <f>Sales_Data[[#This Row],[Gross_Sales]]-Sales_Data[[#This Row],[Discount_Amount]]</f>
        <v>5800.6239999999998</v>
      </c>
      <c r="T1365">
        <f>Sales_Data[[#This Row],[Net Sales]]-Sales_Data[[#This Row],[Cost]]</f>
        <v>1370.2139999999999</v>
      </c>
      <c r="U1365" s="2">
        <f>Sales_Data[[#This Row],[Profit]]/Sales_Data[[#This Row],[Net Sales]]</f>
        <v>0.236218379264024</v>
      </c>
      <c r="V1365">
        <f>YEAR(Sales_Data[[#This Row],[Order_Date]])</f>
        <v>2025</v>
      </c>
      <c r="W1365" t="str">
        <f>TEXT(Sales_Data[[#This Row],[Order_Date]],"mmm")</f>
        <v>Jul</v>
      </c>
      <c r="X1365">
        <f>MONTH(Sales_Data[[#This Row],[Order_Date]])</f>
        <v>7</v>
      </c>
      <c r="Y1365" t="str">
        <f>"Q"&amp;ROUNDUP(MONTH(Sales_Data[[#This Row],[Order_Date]])/3,0)</f>
        <v>Q3</v>
      </c>
    </row>
    <row r="1366" spans="1:25" x14ac:dyDescent="0.3">
      <c r="A1366" t="s">
        <v>2524</v>
      </c>
      <c r="B1366" s="1">
        <v>45779</v>
      </c>
      <c r="C1366" t="s">
        <v>2525</v>
      </c>
      <c r="D1366" t="s">
        <v>155</v>
      </c>
      <c r="E1366" t="s">
        <v>48</v>
      </c>
      <c r="F1366" t="s">
        <v>49</v>
      </c>
      <c r="G1366" t="s">
        <v>21</v>
      </c>
      <c r="H1366" t="s">
        <v>127</v>
      </c>
      <c r="I1366" t="s">
        <v>342</v>
      </c>
      <c r="J1366">
        <v>2</v>
      </c>
      <c r="K1366">
        <v>50156.17</v>
      </c>
      <c r="L1366">
        <v>0.15</v>
      </c>
      <c r="M1366">
        <v>66643.89</v>
      </c>
      <c r="N1366" t="s">
        <v>70</v>
      </c>
      <c r="O1366" t="s">
        <v>25</v>
      </c>
      <c r="P1366" t="s">
        <v>71</v>
      </c>
      <c r="Q1366">
        <f>Sales_Data[[#This Row],[Quantity]]*Sales_Data[[#This Row],[Unit_Price]]</f>
        <v>100312.34</v>
      </c>
      <c r="R1366">
        <f>Sales_Data[[#This Row],[Gross_Sales]]*Sales_Data[[#This Row],[Discount]]</f>
        <v>15046.850999999999</v>
      </c>
      <c r="S1366">
        <f>Sales_Data[[#This Row],[Gross_Sales]]-Sales_Data[[#This Row],[Discount_Amount]]</f>
        <v>85265.489000000001</v>
      </c>
      <c r="T1366">
        <f>Sales_Data[[#This Row],[Net Sales]]-Sales_Data[[#This Row],[Cost]]</f>
        <v>18621.599000000002</v>
      </c>
      <c r="U1366" s="2">
        <f>Sales_Data[[#This Row],[Profit]]/Sales_Data[[#This Row],[Net Sales]]</f>
        <v>0.21839549879318704</v>
      </c>
      <c r="V1366">
        <f>YEAR(Sales_Data[[#This Row],[Order_Date]])</f>
        <v>2025</v>
      </c>
      <c r="W1366" t="str">
        <f>TEXT(Sales_Data[[#This Row],[Order_Date]],"mmm")</f>
        <v>May</v>
      </c>
      <c r="X1366">
        <f>MONTH(Sales_Data[[#This Row],[Order_Date]])</f>
        <v>5</v>
      </c>
      <c r="Y1366" t="str">
        <f>"Q"&amp;ROUNDUP(MONTH(Sales_Data[[#This Row],[Order_Date]])/3,0)</f>
        <v>Q2</v>
      </c>
    </row>
    <row r="1367" spans="1:25" x14ac:dyDescent="0.3">
      <c r="A1367" t="s">
        <v>2526</v>
      </c>
      <c r="B1367" s="1">
        <v>45703</v>
      </c>
      <c r="C1367" t="s">
        <v>2527</v>
      </c>
      <c r="D1367" t="s">
        <v>436</v>
      </c>
      <c r="E1367" t="s">
        <v>30</v>
      </c>
      <c r="F1367" t="s">
        <v>101</v>
      </c>
      <c r="G1367" t="s">
        <v>21</v>
      </c>
      <c r="H1367" t="s">
        <v>297</v>
      </c>
      <c r="I1367" t="s">
        <v>494</v>
      </c>
      <c r="J1367">
        <v>1</v>
      </c>
      <c r="K1367">
        <v>2981.66</v>
      </c>
      <c r="L1367">
        <v>0.05</v>
      </c>
      <c r="M1367">
        <v>1911.71</v>
      </c>
      <c r="N1367" t="s">
        <v>70</v>
      </c>
      <c r="O1367" t="s">
        <v>25</v>
      </c>
      <c r="P1367" t="s">
        <v>26</v>
      </c>
      <c r="Q1367">
        <f>Sales_Data[[#This Row],[Quantity]]*Sales_Data[[#This Row],[Unit_Price]]</f>
        <v>2981.66</v>
      </c>
      <c r="R1367">
        <f>Sales_Data[[#This Row],[Gross_Sales]]*Sales_Data[[#This Row],[Discount]]</f>
        <v>149.083</v>
      </c>
      <c r="S1367">
        <f>Sales_Data[[#This Row],[Gross_Sales]]-Sales_Data[[#This Row],[Discount_Amount]]</f>
        <v>2832.5769999999998</v>
      </c>
      <c r="T1367">
        <f>Sales_Data[[#This Row],[Net Sales]]-Sales_Data[[#This Row],[Cost]]</f>
        <v>920.86699999999973</v>
      </c>
      <c r="U1367" s="2">
        <f>Sales_Data[[#This Row],[Profit]]/Sales_Data[[#This Row],[Net Sales]]</f>
        <v>0.32509866457293124</v>
      </c>
      <c r="V1367">
        <f>YEAR(Sales_Data[[#This Row],[Order_Date]])</f>
        <v>2025</v>
      </c>
      <c r="W1367" t="str">
        <f>TEXT(Sales_Data[[#This Row],[Order_Date]],"mmm")</f>
        <v>Feb</v>
      </c>
      <c r="X1367">
        <f>MONTH(Sales_Data[[#This Row],[Order_Date]])</f>
        <v>2</v>
      </c>
      <c r="Y1367" t="str">
        <f>"Q"&amp;ROUNDUP(MONTH(Sales_Data[[#This Row],[Order_Date]])/3,0)</f>
        <v>Q1</v>
      </c>
    </row>
    <row r="1368" spans="1:25" x14ac:dyDescent="0.3">
      <c r="A1368" t="s">
        <v>2528</v>
      </c>
      <c r="B1368" s="1">
        <v>45721</v>
      </c>
      <c r="C1368" t="s">
        <v>927</v>
      </c>
      <c r="D1368" t="s">
        <v>765</v>
      </c>
      <c r="E1368" t="s">
        <v>19</v>
      </c>
      <c r="F1368" t="s">
        <v>57</v>
      </c>
      <c r="G1368" t="s">
        <v>67</v>
      </c>
      <c r="H1368" t="s">
        <v>68</v>
      </c>
      <c r="I1368" t="s">
        <v>69</v>
      </c>
      <c r="J1368">
        <v>1</v>
      </c>
      <c r="K1368">
        <v>5211.6899999999996</v>
      </c>
      <c r="L1368">
        <v>0</v>
      </c>
      <c r="M1368">
        <v>3426.82</v>
      </c>
      <c r="N1368" t="s">
        <v>24</v>
      </c>
      <c r="O1368" t="s">
        <v>35</v>
      </c>
      <c r="P1368" t="s">
        <v>44</v>
      </c>
      <c r="Q1368">
        <f>Sales_Data[[#This Row],[Quantity]]*Sales_Data[[#This Row],[Unit_Price]]</f>
        <v>5211.6899999999996</v>
      </c>
      <c r="R1368">
        <f>Sales_Data[[#This Row],[Gross_Sales]]*Sales_Data[[#This Row],[Discount]]</f>
        <v>0</v>
      </c>
      <c r="S1368">
        <f>Sales_Data[[#This Row],[Gross_Sales]]-Sales_Data[[#This Row],[Discount_Amount]]</f>
        <v>5211.6899999999996</v>
      </c>
      <c r="T1368">
        <f>Sales_Data[[#This Row],[Net Sales]]-Sales_Data[[#This Row],[Cost]]</f>
        <v>1784.8699999999994</v>
      </c>
      <c r="U1368" s="2">
        <f>Sales_Data[[#This Row],[Profit]]/Sales_Data[[#This Row],[Net Sales]]</f>
        <v>0.34247432214886142</v>
      </c>
      <c r="V1368">
        <f>YEAR(Sales_Data[[#This Row],[Order_Date]])</f>
        <v>2025</v>
      </c>
      <c r="W1368" t="str">
        <f>TEXT(Sales_Data[[#This Row],[Order_Date]],"mmm")</f>
        <v>Mar</v>
      </c>
      <c r="X1368">
        <f>MONTH(Sales_Data[[#This Row],[Order_Date]])</f>
        <v>3</v>
      </c>
      <c r="Y1368" t="str">
        <f>"Q"&amp;ROUNDUP(MONTH(Sales_Data[[#This Row],[Order_Date]])/3,0)</f>
        <v>Q1</v>
      </c>
    </row>
    <row r="1369" spans="1:25" x14ac:dyDescent="0.3">
      <c r="A1369" t="s">
        <v>2529</v>
      </c>
      <c r="B1369" s="1">
        <v>45787</v>
      </c>
      <c r="C1369" t="s">
        <v>2073</v>
      </c>
      <c r="D1369" t="s">
        <v>100</v>
      </c>
      <c r="E1369" t="s">
        <v>119</v>
      </c>
      <c r="F1369" t="s">
        <v>249</v>
      </c>
      <c r="G1369" t="s">
        <v>41</v>
      </c>
      <c r="H1369" t="s">
        <v>147</v>
      </c>
      <c r="I1369" t="s">
        <v>369</v>
      </c>
      <c r="J1369">
        <v>1</v>
      </c>
      <c r="K1369">
        <v>8255.2000000000007</v>
      </c>
      <c r="L1369">
        <v>0.1</v>
      </c>
      <c r="M1369">
        <v>4636.22</v>
      </c>
      <c r="N1369" t="s">
        <v>70</v>
      </c>
      <c r="O1369" t="s">
        <v>35</v>
      </c>
      <c r="P1369" t="s">
        <v>44</v>
      </c>
      <c r="Q1369">
        <f>Sales_Data[[#This Row],[Quantity]]*Sales_Data[[#This Row],[Unit_Price]]</f>
        <v>8255.2000000000007</v>
      </c>
      <c r="R1369">
        <f>Sales_Data[[#This Row],[Gross_Sales]]*Sales_Data[[#This Row],[Discount]]</f>
        <v>825.5200000000001</v>
      </c>
      <c r="S1369">
        <f>Sales_Data[[#This Row],[Gross_Sales]]-Sales_Data[[#This Row],[Discount_Amount]]</f>
        <v>7429.68</v>
      </c>
      <c r="T1369">
        <f>Sales_Data[[#This Row],[Net Sales]]-Sales_Data[[#This Row],[Cost]]</f>
        <v>2793.46</v>
      </c>
      <c r="U1369" s="2">
        <f>Sales_Data[[#This Row],[Profit]]/Sales_Data[[#This Row],[Net Sales]]</f>
        <v>0.3759865835406101</v>
      </c>
      <c r="V1369">
        <f>YEAR(Sales_Data[[#This Row],[Order_Date]])</f>
        <v>2025</v>
      </c>
      <c r="W1369" t="str">
        <f>TEXT(Sales_Data[[#This Row],[Order_Date]],"mmm")</f>
        <v>May</v>
      </c>
      <c r="X1369">
        <f>MONTH(Sales_Data[[#This Row],[Order_Date]])</f>
        <v>5</v>
      </c>
      <c r="Y1369" t="str">
        <f>"Q"&amp;ROUNDUP(MONTH(Sales_Data[[#This Row],[Order_Date]])/3,0)</f>
        <v>Q2</v>
      </c>
    </row>
    <row r="1370" spans="1:25" x14ac:dyDescent="0.3">
      <c r="A1370" t="s">
        <v>2530</v>
      </c>
      <c r="B1370" s="1">
        <v>45967</v>
      </c>
      <c r="C1370" t="s">
        <v>2531</v>
      </c>
      <c r="D1370" t="s">
        <v>302</v>
      </c>
      <c r="E1370" t="s">
        <v>39</v>
      </c>
      <c r="F1370" t="s">
        <v>405</v>
      </c>
      <c r="G1370" t="s">
        <v>21</v>
      </c>
      <c r="H1370" t="s">
        <v>297</v>
      </c>
      <c r="I1370" t="s">
        <v>297</v>
      </c>
      <c r="J1370">
        <v>1</v>
      </c>
      <c r="K1370">
        <v>520.21</v>
      </c>
      <c r="L1370">
        <v>0</v>
      </c>
      <c r="M1370">
        <v>404.87</v>
      </c>
      <c r="N1370" t="s">
        <v>52</v>
      </c>
      <c r="O1370" t="s">
        <v>35</v>
      </c>
      <c r="P1370" t="s">
        <v>71</v>
      </c>
      <c r="Q1370">
        <f>Sales_Data[[#This Row],[Quantity]]*Sales_Data[[#This Row],[Unit_Price]]</f>
        <v>520.21</v>
      </c>
      <c r="R1370">
        <f>Sales_Data[[#This Row],[Gross_Sales]]*Sales_Data[[#This Row],[Discount]]</f>
        <v>0</v>
      </c>
      <c r="S1370">
        <f>Sales_Data[[#This Row],[Gross_Sales]]-Sales_Data[[#This Row],[Discount_Amount]]</f>
        <v>520.21</v>
      </c>
      <c r="T1370">
        <f>Sales_Data[[#This Row],[Net Sales]]-Sales_Data[[#This Row],[Cost]]</f>
        <v>115.34000000000003</v>
      </c>
      <c r="U1370" s="2">
        <f>Sales_Data[[#This Row],[Profit]]/Sales_Data[[#This Row],[Net Sales]]</f>
        <v>0.22171815228465433</v>
      </c>
      <c r="V1370">
        <f>YEAR(Sales_Data[[#This Row],[Order_Date]])</f>
        <v>2025</v>
      </c>
      <c r="W1370" t="str">
        <f>TEXT(Sales_Data[[#This Row],[Order_Date]],"mmm")</f>
        <v>Nov</v>
      </c>
      <c r="X1370">
        <f>MONTH(Sales_Data[[#This Row],[Order_Date]])</f>
        <v>11</v>
      </c>
      <c r="Y1370" t="str">
        <f>"Q"&amp;ROUNDUP(MONTH(Sales_Data[[#This Row],[Order_Date]])/3,0)</f>
        <v>Q4</v>
      </c>
    </row>
    <row r="1371" spans="1:25" x14ac:dyDescent="0.3">
      <c r="A1371" t="s">
        <v>2532</v>
      </c>
      <c r="B1371" s="1">
        <v>46020</v>
      </c>
      <c r="C1371" t="s">
        <v>979</v>
      </c>
      <c r="D1371" t="s">
        <v>47</v>
      </c>
      <c r="E1371" t="s">
        <v>19</v>
      </c>
      <c r="F1371" t="s">
        <v>66</v>
      </c>
      <c r="G1371" t="s">
        <v>67</v>
      </c>
      <c r="H1371" t="s">
        <v>88</v>
      </c>
      <c r="I1371" t="s">
        <v>157</v>
      </c>
      <c r="J1371">
        <v>2</v>
      </c>
      <c r="K1371">
        <v>7041.52</v>
      </c>
      <c r="L1371">
        <v>0.05</v>
      </c>
      <c r="M1371">
        <v>11508.92</v>
      </c>
      <c r="N1371" t="s">
        <v>52</v>
      </c>
      <c r="O1371" t="s">
        <v>35</v>
      </c>
      <c r="P1371" t="s">
        <v>71</v>
      </c>
      <c r="Q1371">
        <f>Sales_Data[[#This Row],[Quantity]]*Sales_Data[[#This Row],[Unit_Price]]</f>
        <v>14083.04</v>
      </c>
      <c r="R1371">
        <f>Sales_Data[[#This Row],[Gross_Sales]]*Sales_Data[[#This Row],[Discount]]</f>
        <v>704.15200000000004</v>
      </c>
      <c r="S1371">
        <f>Sales_Data[[#This Row],[Gross_Sales]]-Sales_Data[[#This Row],[Discount_Amount]]</f>
        <v>13378.888000000001</v>
      </c>
      <c r="T1371">
        <f>Sales_Data[[#This Row],[Net Sales]]-Sales_Data[[#This Row],[Cost]]</f>
        <v>1869.9680000000008</v>
      </c>
      <c r="U1371" s="2">
        <f>Sales_Data[[#This Row],[Profit]]/Sales_Data[[#This Row],[Net Sales]]</f>
        <v>0.13977006160751182</v>
      </c>
      <c r="V1371">
        <f>YEAR(Sales_Data[[#This Row],[Order_Date]])</f>
        <v>2025</v>
      </c>
      <c r="W1371" t="str">
        <f>TEXT(Sales_Data[[#This Row],[Order_Date]],"mmm")</f>
        <v>Dec</v>
      </c>
      <c r="X1371">
        <f>MONTH(Sales_Data[[#This Row],[Order_Date]])</f>
        <v>12</v>
      </c>
      <c r="Y1371" t="str">
        <f>"Q"&amp;ROUNDUP(MONTH(Sales_Data[[#This Row],[Order_Date]])/3,0)</f>
        <v>Q4</v>
      </c>
    </row>
    <row r="1372" spans="1:25" x14ac:dyDescent="0.3">
      <c r="A1372" t="s">
        <v>2533</v>
      </c>
      <c r="B1372" s="1">
        <v>45850</v>
      </c>
      <c r="C1372" t="s">
        <v>2534</v>
      </c>
      <c r="D1372" t="s">
        <v>463</v>
      </c>
      <c r="E1372" t="s">
        <v>48</v>
      </c>
      <c r="F1372" t="s">
        <v>152</v>
      </c>
      <c r="G1372" t="s">
        <v>32</v>
      </c>
      <c r="H1372" t="s">
        <v>33</v>
      </c>
      <c r="I1372" t="s">
        <v>34</v>
      </c>
      <c r="J1372">
        <v>2</v>
      </c>
      <c r="K1372">
        <v>47783.26</v>
      </c>
      <c r="L1372">
        <v>0.1</v>
      </c>
      <c r="M1372">
        <v>68546.990000000005</v>
      </c>
      <c r="N1372" t="s">
        <v>24</v>
      </c>
      <c r="O1372" t="s">
        <v>35</v>
      </c>
      <c r="P1372" t="s">
        <v>71</v>
      </c>
      <c r="Q1372">
        <f>Sales_Data[[#This Row],[Quantity]]*Sales_Data[[#This Row],[Unit_Price]]</f>
        <v>95566.52</v>
      </c>
      <c r="R1372">
        <f>Sales_Data[[#This Row],[Gross_Sales]]*Sales_Data[[#This Row],[Discount]]</f>
        <v>9556.652</v>
      </c>
      <c r="S1372">
        <f>Sales_Data[[#This Row],[Gross_Sales]]-Sales_Data[[#This Row],[Discount_Amount]]</f>
        <v>86009.868000000002</v>
      </c>
      <c r="T1372">
        <f>Sales_Data[[#This Row],[Net Sales]]-Sales_Data[[#This Row],[Cost]]</f>
        <v>17462.877999999997</v>
      </c>
      <c r="U1372" s="2">
        <f>Sales_Data[[#This Row],[Profit]]/Sales_Data[[#This Row],[Net Sales]]</f>
        <v>0.20303342402525251</v>
      </c>
      <c r="V1372">
        <f>YEAR(Sales_Data[[#This Row],[Order_Date]])</f>
        <v>2025</v>
      </c>
      <c r="W1372" t="str">
        <f>TEXT(Sales_Data[[#This Row],[Order_Date]],"mmm")</f>
        <v>Jul</v>
      </c>
      <c r="X1372">
        <f>MONTH(Sales_Data[[#This Row],[Order_Date]])</f>
        <v>7</v>
      </c>
      <c r="Y1372" t="str">
        <f>"Q"&amp;ROUNDUP(MONTH(Sales_Data[[#This Row],[Order_Date]])/3,0)</f>
        <v>Q3</v>
      </c>
    </row>
    <row r="1373" spans="1:25" x14ac:dyDescent="0.3">
      <c r="A1373" t="s">
        <v>2535</v>
      </c>
      <c r="B1373" s="1">
        <v>45964</v>
      </c>
      <c r="C1373" t="s">
        <v>344</v>
      </c>
      <c r="D1373" t="s">
        <v>463</v>
      </c>
      <c r="E1373" t="s">
        <v>30</v>
      </c>
      <c r="F1373" t="s">
        <v>87</v>
      </c>
      <c r="G1373" t="s">
        <v>75</v>
      </c>
      <c r="H1373" t="s">
        <v>256</v>
      </c>
      <c r="I1373" t="s">
        <v>334</v>
      </c>
      <c r="J1373">
        <v>1</v>
      </c>
      <c r="K1373">
        <v>2278.9899999999998</v>
      </c>
      <c r="L1373">
        <v>0.05</v>
      </c>
      <c r="M1373">
        <v>1708.79</v>
      </c>
      <c r="N1373" t="s">
        <v>109</v>
      </c>
      <c r="O1373" t="s">
        <v>35</v>
      </c>
      <c r="P1373" t="s">
        <v>26</v>
      </c>
      <c r="Q1373">
        <f>Sales_Data[[#This Row],[Quantity]]*Sales_Data[[#This Row],[Unit_Price]]</f>
        <v>2278.9899999999998</v>
      </c>
      <c r="R1373">
        <f>Sales_Data[[#This Row],[Gross_Sales]]*Sales_Data[[#This Row],[Discount]]</f>
        <v>113.9495</v>
      </c>
      <c r="S1373">
        <f>Sales_Data[[#This Row],[Gross_Sales]]-Sales_Data[[#This Row],[Discount_Amount]]</f>
        <v>2165.0404999999996</v>
      </c>
      <c r="T1373">
        <f>Sales_Data[[#This Row],[Net Sales]]-Sales_Data[[#This Row],[Cost]]</f>
        <v>456.25049999999965</v>
      </c>
      <c r="U1373" s="2">
        <f>Sales_Data[[#This Row],[Profit]]/Sales_Data[[#This Row],[Net Sales]]</f>
        <v>0.21073531880812379</v>
      </c>
      <c r="V1373">
        <f>YEAR(Sales_Data[[#This Row],[Order_Date]])</f>
        <v>2025</v>
      </c>
      <c r="W1373" t="str">
        <f>TEXT(Sales_Data[[#This Row],[Order_Date]],"mmm")</f>
        <v>Nov</v>
      </c>
      <c r="X1373">
        <f>MONTH(Sales_Data[[#This Row],[Order_Date]])</f>
        <v>11</v>
      </c>
      <c r="Y1373" t="str">
        <f>"Q"&amp;ROUNDUP(MONTH(Sales_Data[[#This Row],[Order_Date]])/3,0)</f>
        <v>Q4</v>
      </c>
    </row>
    <row r="1374" spans="1:25" x14ac:dyDescent="0.3">
      <c r="A1374" t="s">
        <v>2536</v>
      </c>
      <c r="B1374" s="1">
        <v>45838</v>
      </c>
      <c r="C1374" t="s">
        <v>2537</v>
      </c>
      <c r="D1374" t="s">
        <v>155</v>
      </c>
      <c r="E1374" t="s">
        <v>39</v>
      </c>
      <c r="F1374" t="s">
        <v>405</v>
      </c>
      <c r="G1374" t="s">
        <v>32</v>
      </c>
      <c r="H1374" t="s">
        <v>50</v>
      </c>
      <c r="I1374" t="s">
        <v>51</v>
      </c>
      <c r="J1374">
        <v>1</v>
      </c>
      <c r="K1374">
        <v>563.91</v>
      </c>
      <c r="L1374">
        <v>0.15</v>
      </c>
      <c r="M1374">
        <v>363.55</v>
      </c>
      <c r="N1374" t="s">
        <v>70</v>
      </c>
      <c r="O1374" t="s">
        <v>35</v>
      </c>
      <c r="P1374" t="s">
        <v>44</v>
      </c>
      <c r="Q1374">
        <f>Sales_Data[[#This Row],[Quantity]]*Sales_Data[[#This Row],[Unit_Price]]</f>
        <v>563.91</v>
      </c>
      <c r="R1374">
        <f>Sales_Data[[#This Row],[Gross_Sales]]*Sales_Data[[#This Row],[Discount]]</f>
        <v>84.586499999999987</v>
      </c>
      <c r="S1374">
        <f>Sales_Data[[#This Row],[Gross_Sales]]-Sales_Data[[#This Row],[Discount_Amount]]</f>
        <v>479.32349999999997</v>
      </c>
      <c r="T1374">
        <f>Sales_Data[[#This Row],[Net Sales]]-Sales_Data[[#This Row],[Cost]]</f>
        <v>115.77349999999996</v>
      </c>
      <c r="U1374" s="2">
        <f>Sales_Data[[#This Row],[Profit]]/Sales_Data[[#This Row],[Net Sales]]</f>
        <v>0.24153520534670209</v>
      </c>
      <c r="V1374">
        <f>YEAR(Sales_Data[[#This Row],[Order_Date]])</f>
        <v>2025</v>
      </c>
      <c r="W1374" t="str">
        <f>TEXT(Sales_Data[[#This Row],[Order_Date]],"mmm")</f>
        <v>Jun</v>
      </c>
      <c r="X1374">
        <f>MONTH(Sales_Data[[#This Row],[Order_Date]])</f>
        <v>6</v>
      </c>
      <c r="Y1374" t="str">
        <f>"Q"&amp;ROUNDUP(MONTH(Sales_Data[[#This Row],[Order_Date]])/3,0)</f>
        <v>Q2</v>
      </c>
    </row>
    <row r="1375" spans="1:25" x14ac:dyDescent="0.3">
      <c r="A1375" t="s">
        <v>2538</v>
      </c>
      <c r="B1375" s="1">
        <v>45949</v>
      </c>
      <c r="C1375" t="s">
        <v>1600</v>
      </c>
      <c r="D1375" t="s">
        <v>155</v>
      </c>
      <c r="E1375" t="s">
        <v>48</v>
      </c>
      <c r="F1375" t="s">
        <v>164</v>
      </c>
      <c r="G1375" t="s">
        <v>32</v>
      </c>
      <c r="H1375" t="s">
        <v>50</v>
      </c>
      <c r="I1375" t="s">
        <v>58</v>
      </c>
      <c r="J1375">
        <v>3</v>
      </c>
      <c r="K1375">
        <v>5689.79</v>
      </c>
      <c r="L1375">
        <v>0.2</v>
      </c>
      <c r="M1375">
        <v>10661.08</v>
      </c>
      <c r="N1375" t="s">
        <v>70</v>
      </c>
      <c r="O1375" t="s">
        <v>53</v>
      </c>
      <c r="P1375" t="s">
        <v>71</v>
      </c>
      <c r="Q1375">
        <f>Sales_Data[[#This Row],[Quantity]]*Sales_Data[[#This Row],[Unit_Price]]</f>
        <v>17069.37</v>
      </c>
      <c r="R1375">
        <f>Sales_Data[[#This Row],[Gross_Sales]]*Sales_Data[[#This Row],[Discount]]</f>
        <v>3413.8739999999998</v>
      </c>
      <c r="S1375">
        <f>Sales_Data[[#This Row],[Gross_Sales]]-Sales_Data[[#This Row],[Discount_Amount]]</f>
        <v>13655.495999999999</v>
      </c>
      <c r="T1375">
        <f>Sales_Data[[#This Row],[Net Sales]]-Sales_Data[[#This Row],[Cost]]</f>
        <v>2994.4159999999993</v>
      </c>
      <c r="U1375" s="2">
        <f>Sales_Data[[#This Row],[Profit]]/Sales_Data[[#This Row],[Net Sales]]</f>
        <v>0.21928284406512949</v>
      </c>
      <c r="V1375">
        <f>YEAR(Sales_Data[[#This Row],[Order_Date]])</f>
        <v>2025</v>
      </c>
      <c r="W1375" t="str">
        <f>TEXT(Sales_Data[[#This Row],[Order_Date]],"mmm")</f>
        <v>Oct</v>
      </c>
      <c r="X1375">
        <f>MONTH(Sales_Data[[#This Row],[Order_Date]])</f>
        <v>10</v>
      </c>
      <c r="Y1375" t="str">
        <f>"Q"&amp;ROUNDUP(MONTH(Sales_Data[[#This Row],[Order_Date]])/3,0)</f>
        <v>Q4</v>
      </c>
    </row>
    <row r="1376" spans="1:25" x14ac:dyDescent="0.3">
      <c r="A1376" t="s">
        <v>2539</v>
      </c>
      <c r="B1376" s="1">
        <v>45939</v>
      </c>
      <c r="C1376" t="s">
        <v>2540</v>
      </c>
      <c r="D1376" t="s">
        <v>397</v>
      </c>
      <c r="E1376" t="s">
        <v>48</v>
      </c>
      <c r="F1376" t="s">
        <v>132</v>
      </c>
      <c r="G1376" t="s">
        <v>21</v>
      </c>
      <c r="H1376" t="s">
        <v>127</v>
      </c>
      <c r="I1376" t="s">
        <v>128</v>
      </c>
      <c r="J1376">
        <v>1</v>
      </c>
      <c r="K1376">
        <v>42688.47</v>
      </c>
      <c r="L1376">
        <v>0.1</v>
      </c>
      <c r="M1376">
        <v>31044.04</v>
      </c>
      <c r="N1376" t="s">
        <v>52</v>
      </c>
      <c r="O1376" t="s">
        <v>35</v>
      </c>
      <c r="P1376" t="s">
        <v>26</v>
      </c>
      <c r="Q1376">
        <f>Sales_Data[[#This Row],[Quantity]]*Sales_Data[[#This Row],[Unit_Price]]</f>
        <v>42688.47</v>
      </c>
      <c r="R1376">
        <f>Sales_Data[[#This Row],[Gross_Sales]]*Sales_Data[[#This Row],[Discount]]</f>
        <v>4268.8470000000007</v>
      </c>
      <c r="S1376">
        <f>Sales_Data[[#This Row],[Gross_Sales]]-Sales_Data[[#This Row],[Discount_Amount]]</f>
        <v>38419.623</v>
      </c>
      <c r="T1376">
        <f>Sales_Data[[#This Row],[Net Sales]]-Sales_Data[[#This Row],[Cost]]</f>
        <v>7375.5829999999987</v>
      </c>
      <c r="U1376" s="2">
        <f>Sales_Data[[#This Row],[Profit]]/Sales_Data[[#This Row],[Net Sales]]</f>
        <v>0.19197437205461382</v>
      </c>
      <c r="V1376">
        <f>YEAR(Sales_Data[[#This Row],[Order_Date]])</f>
        <v>2025</v>
      </c>
      <c r="W1376" t="str">
        <f>TEXT(Sales_Data[[#This Row],[Order_Date]],"mmm")</f>
        <v>Oct</v>
      </c>
      <c r="X1376">
        <f>MONTH(Sales_Data[[#This Row],[Order_Date]])</f>
        <v>10</v>
      </c>
      <c r="Y1376" t="str">
        <f>"Q"&amp;ROUNDUP(MONTH(Sales_Data[[#This Row],[Order_Date]])/3,0)</f>
        <v>Q4</v>
      </c>
    </row>
    <row r="1377" spans="1:25" x14ac:dyDescent="0.3">
      <c r="A1377" t="s">
        <v>2541</v>
      </c>
      <c r="B1377" s="1">
        <v>45686</v>
      </c>
      <c r="C1377" t="s">
        <v>1366</v>
      </c>
      <c r="D1377" t="s">
        <v>511</v>
      </c>
      <c r="E1377" t="s">
        <v>30</v>
      </c>
      <c r="F1377" t="s">
        <v>87</v>
      </c>
      <c r="G1377" t="s">
        <v>32</v>
      </c>
      <c r="H1377" t="s">
        <v>50</v>
      </c>
      <c r="I1377" t="s">
        <v>58</v>
      </c>
      <c r="J1377">
        <v>1</v>
      </c>
      <c r="K1377">
        <v>4833.1099999999997</v>
      </c>
      <c r="L1377">
        <v>0.2</v>
      </c>
      <c r="M1377">
        <v>2549.1999999999998</v>
      </c>
      <c r="N1377" t="s">
        <v>70</v>
      </c>
      <c r="O1377" t="s">
        <v>35</v>
      </c>
      <c r="P1377" t="s">
        <v>71</v>
      </c>
      <c r="Q1377">
        <f>Sales_Data[[#This Row],[Quantity]]*Sales_Data[[#This Row],[Unit_Price]]</f>
        <v>4833.1099999999997</v>
      </c>
      <c r="R1377">
        <f>Sales_Data[[#This Row],[Gross_Sales]]*Sales_Data[[#This Row],[Discount]]</f>
        <v>966.62199999999996</v>
      </c>
      <c r="S1377">
        <f>Sales_Data[[#This Row],[Gross_Sales]]-Sales_Data[[#This Row],[Discount_Amount]]</f>
        <v>3866.4879999999998</v>
      </c>
      <c r="T1377">
        <f>Sales_Data[[#This Row],[Net Sales]]-Sales_Data[[#This Row],[Cost]]</f>
        <v>1317.288</v>
      </c>
      <c r="U1377" s="2">
        <f>Sales_Data[[#This Row],[Profit]]/Sales_Data[[#This Row],[Net Sales]]</f>
        <v>0.34069367343180684</v>
      </c>
      <c r="V1377">
        <f>YEAR(Sales_Data[[#This Row],[Order_Date]])</f>
        <v>2025</v>
      </c>
      <c r="W1377" t="str">
        <f>TEXT(Sales_Data[[#This Row],[Order_Date]],"mmm")</f>
        <v>Jan</v>
      </c>
      <c r="X1377">
        <f>MONTH(Sales_Data[[#This Row],[Order_Date]])</f>
        <v>1</v>
      </c>
      <c r="Y1377" t="str">
        <f>"Q"&amp;ROUNDUP(MONTH(Sales_Data[[#This Row],[Order_Date]])/3,0)</f>
        <v>Q1</v>
      </c>
    </row>
    <row r="1378" spans="1:25" x14ac:dyDescent="0.3">
      <c r="A1378" t="s">
        <v>2542</v>
      </c>
      <c r="B1378" s="1">
        <v>45806</v>
      </c>
      <c r="C1378" t="s">
        <v>2543</v>
      </c>
      <c r="D1378" t="s">
        <v>118</v>
      </c>
      <c r="E1378" t="s">
        <v>48</v>
      </c>
      <c r="F1378" t="s">
        <v>126</v>
      </c>
      <c r="G1378" t="s">
        <v>21</v>
      </c>
      <c r="H1378" t="s">
        <v>230</v>
      </c>
      <c r="I1378" t="s">
        <v>231</v>
      </c>
      <c r="J1378">
        <v>2</v>
      </c>
      <c r="K1378">
        <v>36543.339999999997</v>
      </c>
      <c r="L1378">
        <v>0.05</v>
      </c>
      <c r="M1378">
        <v>56232.800000000003</v>
      </c>
      <c r="N1378" t="s">
        <v>109</v>
      </c>
      <c r="O1378" t="s">
        <v>35</v>
      </c>
      <c r="P1378" t="s">
        <v>26</v>
      </c>
      <c r="Q1378">
        <f>Sales_Data[[#This Row],[Quantity]]*Sales_Data[[#This Row],[Unit_Price]]</f>
        <v>73086.679999999993</v>
      </c>
      <c r="R1378">
        <f>Sales_Data[[#This Row],[Gross_Sales]]*Sales_Data[[#This Row],[Discount]]</f>
        <v>3654.3339999999998</v>
      </c>
      <c r="S1378">
        <f>Sales_Data[[#This Row],[Gross_Sales]]-Sales_Data[[#This Row],[Discount_Amount]]</f>
        <v>69432.34599999999</v>
      </c>
      <c r="T1378">
        <f>Sales_Data[[#This Row],[Net Sales]]-Sales_Data[[#This Row],[Cost]]</f>
        <v>13199.545999999988</v>
      </c>
      <c r="U1378" s="2">
        <f>Sales_Data[[#This Row],[Profit]]/Sales_Data[[#This Row],[Net Sales]]</f>
        <v>0.19010658231251454</v>
      </c>
      <c r="V1378">
        <f>YEAR(Sales_Data[[#This Row],[Order_Date]])</f>
        <v>2025</v>
      </c>
      <c r="W1378" t="str">
        <f>TEXT(Sales_Data[[#This Row],[Order_Date]],"mmm")</f>
        <v>May</v>
      </c>
      <c r="X1378">
        <f>MONTH(Sales_Data[[#This Row],[Order_Date]])</f>
        <v>5</v>
      </c>
      <c r="Y1378" t="str">
        <f>"Q"&amp;ROUNDUP(MONTH(Sales_Data[[#This Row],[Order_Date]])/3,0)</f>
        <v>Q2</v>
      </c>
    </row>
    <row r="1379" spans="1:25" x14ac:dyDescent="0.3">
      <c r="A1379" t="s">
        <v>2544</v>
      </c>
      <c r="B1379" s="1">
        <v>45924</v>
      </c>
      <c r="C1379" t="s">
        <v>2545</v>
      </c>
      <c r="D1379" t="s">
        <v>504</v>
      </c>
      <c r="E1379" t="s">
        <v>39</v>
      </c>
      <c r="F1379" t="s">
        <v>202</v>
      </c>
      <c r="G1379" t="s">
        <v>32</v>
      </c>
      <c r="H1379" t="s">
        <v>50</v>
      </c>
      <c r="I1379" t="s">
        <v>58</v>
      </c>
      <c r="J1379">
        <v>3</v>
      </c>
      <c r="K1379">
        <v>3744.6</v>
      </c>
      <c r="L1379">
        <v>0.1</v>
      </c>
      <c r="M1379">
        <v>6676.54</v>
      </c>
      <c r="N1379" t="s">
        <v>52</v>
      </c>
      <c r="O1379" t="s">
        <v>35</v>
      </c>
      <c r="P1379" t="s">
        <v>26</v>
      </c>
      <c r="Q1379">
        <f>Sales_Data[[#This Row],[Quantity]]*Sales_Data[[#This Row],[Unit_Price]]</f>
        <v>11233.8</v>
      </c>
      <c r="R1379">
        <f>Sales_Data[[#This Row],[Gross_Sales]]*Sales_Data[[#This Row],[Discount]]</f>
        <v>1123.3799999999999</v>
      </c>
      <c r="S1379">
        <f>Sales_Data[[#This Row],[Gross_Sales]]-Sales_Data[[#This Row],[Discount_Amount]]</f>
        <v>10110.42</v>
      </c>
      <c r="T1379">
        <f>Sales_Data[[#This Row],[Net Sales]]-Sales_Data[[#This Row],[Cost]]</f>
        <v>3433.88</v>
      </c>
      <c r="U1379" s="2">
        <f>Sales_Data[[#This Row],[Profit]]/Sales_Data[[#This Row],[Net Sales]]</f>
        <v>0.33963772029252992</v>
      </c>
      <c r="V1379">
        <f>YEAR(Sales_Data[[#This Row],[Order_Date]])</f>
        <v>2025</v>
      </c>
      <c r="W1379" t="str">
        <f>TEXT(Sales_Data[[#This Row],[Order_Date]],"mmm")</f>
        <v>Sep</v>
      </c>
      <c r="X1379">
        <f>MONTH(Sales_Data[[#This Row],[Order_Date]])</f>
        <v>9</v>
      </c>
      <c r="Y1379" t="str">
        <f>"Q"&amp;ROUNDUP(MONTH(Sales_Data[[#This Row],[Order_Date]])/3,0)</f>
        <v>Q3</v>
      </c>
    </row>
    <row r="1380" spans="1:25" x14ac:dyDescent="0.3">
      <c r="A1380" t="s">
        <v>2546</v>
      </c>
      <c r="B1380" s="1">
        <v>45953</v>
      </c>
      <c r="C1380" t="s">
        <v>2547</v>
      </c>
      <c r="D1380" t="s">
        <v>817</v>
      </c>
      <c r="E1380" t="s">
        <v>19</v>
      </c>
      <c r="F1380" t="s">
        <v>20</v>
      </c>
      <c r="G1380" t="s">
        <v>75</v>
      </c>
      <c r="H1380" t="s">
        <v>185</v>
      </c>
      <c r="I1380" t="s">
        <v>186</v>
      </c>
      <c r="J1380">
        <v>3</v>
      </c>
      <c r="K1380">
        <v>6207.03</v>
      </c>
      <c r="L1380">
        <v>0.15</v>
      </c>
      <c r="M1380">
        <v>11024.74</v>
      </c>
      <c r="N1380" t="s">
        <v>52</v>
      </c>
      <c r="O1380" t="s">
        <v>53</v>
      </c>
      <c r="P1380" t="s">
        <v>44</v>
      </c>
      <c r="Q1380">
        <f>Sales_Data[[#This Row],[Quantity]]*Sales_Data[[#This Row],[Unit_Price]]</f>
        <v>18621.09</v>
      </c>
      <c r="R1380">
        <f>Sales_Data[[#This Row],[Gross_Sales]]*Sales_Data[[#This Row],[Discount]]</f>
        <v>2793.1635000000001</v>
      </c>
      <c r="S1380">
        <f>Sales_Data[[#This Row],[Gross_Sales]]-Sales_Data[[#This Row],[Discount_Amount]]</f>
        <v>15827.9265</v>
      </c>
      <c r="T1380">
        <f>Sales_Data[[#This Row],[Net Sales]]-Sales_Data[[#This Row],[Cost]]</f>
        <v>4803.1864999999998</v>
      </c>
      <c r="U1380" s="2">
        <f>Sales_Data[[#This Row],[Profit]]/Sales_Data[[#This Row],[Net Sales]]</f>
        <v>0.30346277511460518</v>
      </c>
      <c r="V1380">
        <f>YEAR(Sales_Data[[#This Row],[Order_Date]])</f>
        <v>2025</v>
      </c>
      <c r="W1380" t="str">
        <f>TEXT(Sales_Data[[#This Row],[Order_Date]],"mmm")</f>
        <v>Oct</v>
      </c>
      <c r="X1380">
        <f>MONTH(Sales_Data[[#This Row],[Order_Date]])</f>
        <v>10</v>
      </c>
      <c r="Y1380" t="str">
        <f>"Q"&amp;ROUNDUP(MONTH(Sales_Data[[#This Row],[Order_Date]])/3,0)</f>
        <v>Q4</v>
      </c>
    </row>
    <row r="1381" spans="1:25" x14ac:dyDescent="0.3">
      <c r="A1381" t="s">
        <v>2548</v>
      </c>
      <c r="B1381" s="1">
        <v>45668</v>
      </c>
      <c r="C1381" t="s">
        <v>493</v>
      </c>
      <c r="D1381" t="s">
        <v>310</v>
      </c>
      <c r="E1381" t="s">
        <v>119</v>
      </c>
      <c r="F1381" t="s">
        <v>146</v>
      </c>
      <c r="G1381" t="s">
        <v>75</v>
      </c>
      <c r="H1381" t="s">
        <v>76</v>
      </c>
      <c r="I1381" t="s">
        <v>77</v>
      </c>
      <c r="J1381">
        <v>2</v>
      </c>
      <c r="K1381">
        <v>2681.87</v>
      </c>
      <c r="L1381">
        <v>0.05</v>
      </c>
      <c r="M1381">
        <v>3608.79</v>
      </c>
      <c r="N1381" t="s">
        <v>24</v>
      </c>
      <c r="O1381" t="s">
        <v>35</v>
      </c>
      <c r="P1381" t="s">
        <v>71</v>
      </c>
      <c r="Q1381">
        <f>Sales_Data[[#This Row],[Quantity]]*Sales_Data[[#This Row],[Unit_Price]]</f>
        <v>5363.74</v>
      </c>
      <c r="R1381">
        <f>Sales_Data[[#This Row],[Gross_Sales]]*Sales_Data[[#This Row],[Discount]]</f>
        <v>268.18700000000001</v>
      </c>
      <c r="S1381">
        <f>Sales_Data[[#This Row],[Gross_Sales]]-Sales_Data[[#This Row],[Discount_Amount]]</f>
        <v>5095.5529999999999</v>
      </c>
      <c r="T1381">
        <f>Sales_Data[[#This Row],[Net Sales]]-Sales_Data[[#This Row],[Cost]]</f>
        <v>1486.7629999999999</v>
      </c>
      <c r="U1381" s="2">
        <f>Sales_Data[[#This Row],[Profit]]/Sales_Data[[#This Row],[Net Sales]]</f>
        <v>0.29177657459357209</v>
      </c>
      <c r="V1381">
        <f>YEAR(Sales_Data[[#This Row],[Order_Date]])</f>
        <v>2025</v>
      </c>
      <c r="W1381" t="str">
        <f>TEXT(Sales_Data[[#This Row],[Order_Date]],"mmm")</f>
        <v>Jan</v>
      </c>
      <c r="X1381">
        <f>MONTH(Sales_Data[[#This Row],[Order_Date]])</f>
        <v>1</v>
      </c>
      <c r="Y1381" t="str">
        <f>"Q"&amp;ROUNDUP(MONTH(Sales_Data[[#This Row],[Order_Date]])/3,0)</f>
        <v>Q1</v>
      </c>
    </row>
    <row r="1382" spans="1:25" x14ac:dyDescent="0.3">
      <c r="A1382" t="s">
        <v>2549</v>
      </c>
      <c r="B1382" s="1">
        <v>45821</v>
      </c>
      <c r="C1382" t="s">
        <v>177</v>
      </c>
      <c r="D1382" t="s">
        <v>457</v>
      </c>
      <c r="E1382" t="s">
        <v>119</v>
      </c>
      <c r="F1382" t="s">
        <v>184</v>
      </c>
      <c r="G1382" t="s">
        <v>41</v>
      </c>
      <c r="H1382" t="s">
        <v>102</v>
      </c>
      <c r="I1382" t="s">
        <v>388</v>
      </c>
      <c r="J1382">
        <v>1</v>
      </c>
      <c r="K1382">
        <v>678.37</v>
      </c>
      <c r="L1382">
        <v>0.05</v>
      </c>
      <c r="M1382">
        <v>447.42</v>
      </c>
      <c r="N1382" t="s">
        <v>52</v>
      </c>
      <c r="O1382" t="s">
        <v>35</v>
      </c>
      <c r="P1382" t="s">
        <v>26</v>
      </c>
      <c r="Q1382">
        <f>Sales_Data[[#This Row],[Quantity]]*Sales_Data[[#This Row],[Unit_Price]]</f>
        <v>678.37</v>
      </c>
      <c r="R1382">
        <f>Sales_Data[[#This Row],[Gross_Sales]]*Sales_Data[[#This Row],[Discount]]</f>
        <v>33.918500000000002</v>
      </c>
      <c r="S1382">
        <f>Sales_Data[[#This Row],[Gross_Sales]]-Sales_Data[[#This Row],[Discount_Amount]]</f>
        <v>644.45150000000001</v>
      </c>
      <c r="T1382">
        <f>Sales_Data[[#This Row],[Net Sales]]-Sales_Data[[#This Row],[Cost]]</f>
        <v>197.03149999999999</v>
      </c>
      <c r="U1382" s="2">
        <f>Sales_Data[[#This Row],[Profit]]/Sales_Data[[#This Row],[Net Sales]]</f>
        <v>0.30573518720958831</v>
      </c>
      <c r="V1382">
        <f>YEAR(Sales_Data[[#This Row],[Order_Date]])</f>
        <v>2025</v>
      </c>
      <c r="W1382" t="str">
        <f>TEXT(Sales_Data[[#This Row],[Order_Date]],"mmm")</f>
        <v>Jun</v>
      </c>
      <c r="X1382">
        <f>MONTH(Sales_Data[[#This Row],[Order_Date]])</f>
        <v>6</v>
      </c>
      <c r="Y1382" t="str">
        <f>"Q"&amp;ROUNDUP(MONTH(Sales_Data[[#This Row],[Order_Date]])/3,0)</f>
        <v>Q2</v>
      </c>
    </row>
    <row r="1383" spans="1:25" x14ac:dyDescent="0.3">
      <c r="A1383" t="s">
        <v>2550</v>
      </c>
      <c r="B1383" s="1">
        <v>45770</v>
      </c>
      <c r="C1383" t="s">
        <v>2551</v>
      </c>
      <c r="D1383" t="s">
        <v>290</v>
      </c>
      <c r="E1383" t="s">
        <v>119</v>
      </c>
      <c r="F1383" t="s">
        <v>146</v>
      </c>
      <c r="G1383" t="s">
        <v>41</v>
      </c>
      <c r="H1383" t="s">
        <v>42</v>
      </c>
      <c r="I1383" t="s">
        <v>43</v>
      </c>
      <c r="J1383">
        <v>2</v>
      </c>
      <c r="K1383">
        <v>2820.12</v>
      </c>
      <c r="L1383">
        <v>0.1</v>
      </c>
      <c r="M1383">
        <v>3839.62</v>
      </c>
      <c r="N1383" t="s">
        <v>52</v>
      </c>
      <c r="O1383" t="s">
        <v>53</v>
      </c>
      <c r="P1383" t="s">
        <v>44</v>
      </c>
      <c r="Q1383">
        <f>Sales_Data[[#This Row],[Quantity]]*Sales_Data[[#This Row],[Unit_Price]]</f>
        <v>5640.24</v>
      </c>
      <c r="R1383">
        <f>Sales_Data[[#This Row],[Gross_Sales]]*Sales_Data[[#This Row],[Discount]]</f>
        <v>564.024</v>
      </c>
      <c r="S1383">
        <f>Sales_Data[[#This Row],[Gross_Sales]]-Sales_Data[[#This Row],[Discount_Amount]]</f>
        <v>5076.2159999999994</v>
      </c>
      <c r="T1383">
        <f>Sales_Data[[#This Row],[Net Sales]]-Sales_Data[[#This Row],[Cost]]</f>
        <v>1236.5959999999995</v>
      </c>
      <c r="U1383" s="2">
        <f>Sales_Data[[#This Row],[Profit]]/Sales_Data[[#This Row],[Net Sales]]</f>
        <v>0.24360586704742265</v>
      </c>
      <c r="V1383">
        <f>YEAR(Sales_Data[[#This Row],[Order_Date]])</f>
        <v>2025</v>
      </c>
      <c r="W1383" t="str">
        <f>TEXT(Sales_Data[[#This Row],[Order_Date]],"mmm")</f>
        <v>Apr</v>
      </c>
      <c r="X1383">
        <f>MONTH(Sales_Data[[#This Row],[Order_Date]])</f>
        <v>4</v>
      </c>
      <c r="Y1383" t="str">
        <f>"Q"&amp;ROUNDUP(MONTH(Sales_Data[[#This Row],[Order_Date]])/3,0)</f>
        <v>Q2</v>
      </c>
    </row>
    <row r="1384" spans="1:25" x14ac:dyDescent="0.3">
      <c r="A1384" t="s">
        <v>2552</v>
      </c>
      <c r="B1384" s="1">
        <v>45844</v>
      </c>
      <c r="C1384" t="s">
        <v>745</v>
      </c>
      <c r="D1384" t="s">
        <v>765</v>
      </c>
      <c r="E1384" t="s">
        <v>48</v>
      </c>
      <c r="F1384" t="s">
        <v>132</v>
      </c>
      <c r="G1384" t="s">
        <v>75</v>
      </c>
      <c r="H1384" t="s">
        <v>114</v>
      </c>
      <c r="I1384" t="s">
        <v>115</v>
      </c>
      <c r="J1384">
        <v>1</v>
      </c>
      <c r="K1384">
        <v>30018.51</v>
      </c>
      <c r="L1384">
        <v>0.1</v>
      </c>
      <c r="M1384">
        <v>20649.849999999999</v>
      </c>
      <c r="N1384" t="s">
        <v>70</v>
      </c>
      <c r="O1384" t="s">
        <v>25</v>
      </c>
      <c r="P1384" t="s">
        <v>44</v>
      </c>
      <c r="Q1384">
        <f>Sales_Data[[#This Row],[Quantity]]*Sales_Data[[#This Row],[Unit_Price]]</f>
        <v>30018.51</v>
      </c>
      <c r="R1384">
        <f>Sales_Data[[#This Row],[Gross_Sales]]*Sales_Data[[#This Row],[Discount]]</f>
        <v>3001.8510000000001</v>
      </c>
      <c r="S1384">
        <f>Sales_Data[[#This Row],[Gross_Sales]]-Sales_Data[[#This Row],[Discount_Amount]]</f>
        <v>27016.659</v>
      </c>
      <c r="T1384">
        <f>Sales_Data[[#This Row],[Net Sales]]-Sales_Data[[#This Row],[Cost]]</f>
        <v>6366.8090000000011</v>
      </c>
      <c r="U1384" s="2">
        <f>Sales_Data[[#This Row],[Profit]]/Sales_Data[[#This Row],[Net Sales]]</f>
        <v>0.23566233707876319</v>
      </c>
      <c r="V1384">
        <f>YEAR(Sales_Data[[#This Row],[Order_Date]])</f>
        <v>2025</v>
      </c>
      <c r="W1384" t="str">
        <f>TEXT(Sales_Data[[#This Row],[Order_Date]],"mmm")</f>
        <v>Jul</v>
      </c>
      <c r="X1384">
        <f>MONTH(Sales_Data[[#This Row],[Order_Date]])</f>
        <v>7</v>
      </c>
      <c r="Y1384" t="str">
        <f>"Q"&amp;ROUNDUP(MONTH(Sales_Data[[#This Row],[Order_Date]])/3,0)</f>
        <v>Q3</v>
      </c>
    </row>
    <row r="1385" spans="1:25" x14ac:dyDescent="0.3">
      <c r="A1385" t="s">
        <v>2553</v>
      </c>
      <c r="B1385" s="1">
        <v>45952</v>
      </c>
      <c r="C1385" t="s">
        <v>823</v>
      </c>
      <c r="D1385" t="s">
        <v>694</v>
      </c>
      <c r="E1385" t="s">
        <v>119</v>
      </c>
      <c r="F1385" t="s">
        <v>538</v>
      </c>
      <c r="G1385" t="s">
        <v>67</v>
      </c>
      <c r="H1385" t="s">
        <v>133</v>
      </c>
      <c r="I1385" t="s">
        <v>138</v>
      </c>
      <c r="J1385">
        <v>1</v>
      </c>
      <c r="K1385">
        <v>2182.5700000000002</v>
      </c>
      <c r="L1385">
        <v>0.1</v>
      </c>
      <c r="M1385">
        <v>1636.45</v>
      </c>
      <c r="N1385" t="s">
        <v>83</v>
      </c>
      <c r="O1385" t="s">
        <v>25</v>
      </c>
      <c r="P1385" t="s">
        <v>71</v>
      </c>
      <c r="Q1385">
        <f>Sales_Data[[#This Row],[Quantity]]*Sales_Data[[#This Row],[Unit_Price]]</f>
        <v>2182.5700000000002</v>
      </c>
      <c r="R1385">
        <f>Sales_Data[[#This Row],[Gross_Sales]]*Sales_Data[[#This Row],[Discount]]</f>
        <v>218.25700000000003</v>
      </c>
      <c r="S1385">
        <f>Sales_Data[[#This Row],[Gross_Sales]]-Sales_Data[[#This Row],[Discount_Amount]]</f>
        <v>1964.3130000000001</v>
      </c>
      <c r="T1385">
        <f>Sales_Data[[#This Row],[Net Sales]]-Sales_Data[[#This Row],[Cost]]</f>
        <v>327.86300000000006</v>
      </c>
      <c r="U1385" s="2">
        <f>Sales_Data[[#This Row],[Profit]]/Sales_Data[[#This Row],[Net Sales]]</f>
        <v>0.16690975419905077</v>
      </c>
      <c r="V1385">
        <f>YEAR(Sales_Data[[#This Row],[Order_Date]])</f>
        <v>2025</v>
      </c>
      <c r="W1385" t="str">
        <f>TEXT(Sales_Data[[#This Row],[Order_Date]],"mmm")</f>
        <v>Oct</v>
      </c>
      <c r="X1385">
        <f>MONTH(Sales_Data[[#This Row],[Order_Date]])</f>
        <v>10</v>
      </c>
      <c r="Y1385" t="str">
        <f>"Q"&amp;ROUNDUP(MONTH(Sales_Data[[#This Row],[Order_Date]])/3,0)</f>
        <v>Q4</v>
      </c>
    </row>
    <row r="1386" spans="1:25" x14ac:dyDescent="0.3">
      <c r="A1386" t="s">
        <v>2554</v>
      </c>
      <c r="B1386" s="1">
        <v>45889</v>
      </c>
      <c r="C1386" t="s">
        <v>2555</v>
      </c>
      <c r="D1386" t="s">
        <v>280</v>
      </c>
      <c r="E1386" t="s">
        <v>48</v>
      </c>
      <c r="F1386" t="s">
        <v>164</v>
      </c>
      <c r="G1386" t="s">
        <v>21</v>
      </c>
      <c r="H1386" t="s">
        <v>127</v>
      </c>
      <c r="I1386" t="s">
        <v>342</v>
      </c>
      <c r="J1386">
        <v>2</v>
      </c>
      <c r="K1386">
        <v>7046.6</v>
      </c>
      <c r="L1386">
        <v>0.1</v>
      </c>
      <c r="M1386">
        <v>9767.3799999999992</v>
      </c>
      <c r="N1386" t="s">
        <v>24</v>
      </c>
      <c r="O1386" t="s">
        <v>25</v>
      </c>
      <c r="P1386" t="s">
        <v>44</v>
      </c>
      <c r="Q1386">
        <f>Sales_Data[[#This Row],[Quantity]]*Sales_Data[[#This Row],[Unit_Price]]</f>
        <v>14093.2</v>
      </c>
      <c r="R1386">
        <f>Sales_Data[[#This Row],[Gross_Sales]]*Sales_Data[[#This Row],[Discount]]</f>
        <v>1409.3200000000002</v>
      </c>
      <c r="S1386">
        <f>Sales_Data[[#This Row],[Gross_Sales]]-Sales_Data[[#This Row],[Discount_Amount]]</f>
        <v>12683.880000000001</v>
      </c>
      <c r="T1386">
        <f>Sales_Data[[#This Row],[Net Sales]]-Sales_Data[[#This Row],[Cost]]</f>
        <v>2916.5000000000018</v>
      </c>
      <c r="U1386" s="2">
        <f>Sales_Data[[#This Row],[Profit]]/Sales_Data[[#This Row],[Net Sales]]</f>
        <v>0.22993752700277845</v>
      </c>
      <c r="V1386">
        <f>YEAR(Sales_Data[[#This Row],[Order_Date]])</f>
        <v>2025</v>
      </c>
      <c r="W1386" t="str">
        <f>TEXT(Sales_Data[[#This Row],[Order_Date]],"mmm")</f>
        <v>Aug</v>
      </c>
      <c r="X1386">
        <f>MONTH(Sales_Data[[#This Row],[Order_Date]])</f>
        <v>8</v>
      </c>
      <c r="Y1386" t="str">
        <f>"Q"&amp;ROUNDUP(MONTH(Sales_Data[[#This Row],[Order_Date]])/3,0)</f>
        <v>Q3</v>
      </c>
    </row>
    <row r="1387" spans="1:25" x14ac:dyDescent="0.3">
      <c r="A1387" t="s">
        <v>2556</v>
      </c>
      <c r="B1387" s="1">
        <v>45884</v>
      </c>
      <c r="C1387" t="s">
        <v>2557</v>
      </c>
      <c r="D1387" t="s">
        <v>327</v>
      </c>
      <c r="E1387" t="s">
        <v>39</v>
      </c>
      <c r="F1387" t="s">
        <v>202</v>
      </c>
      <c r="G1387" t="s">
        <v>41</v>
      </c>
      <c r="H1387" t="s">
        <v>171</v>
      </c>
      <c r="I1387" t="s">
        <v>191</v>
      </c>
      <c r="J1387">
        <v>2</v>
      </c>
      <c r="K1387">
        <v>5137</v>
      </c>
      <c r="L1387">
        <v>0.1</v>
      </c>
      <c r="M1387">
        <v>8128.48</v>
      </c>
      <c r="N1387" t="s">
        <v>52</v>
      </c>
      <c r="O1387" t="s">
        <v>35</v>
      </c>
      <c r="P1387" t="s">
        <v>26</v>
      </c>
      <c r="Q1387">
        <f>Sales_Data[[#This Row],[Quantity]]*Sales_Data[[#This Row],[Unit_Price]]</f>
        <v>10274</v>
      </c>
      <c r="R1387">
        <f>Sales_Data[[#This Row],[Gross_Sales]]*Sales_Data[[#This Row],[Discount]]</f>
        <v>1027.4000000000001</v>
      </c>
      <c r="S1387">
        <f>Sales_Data[[#This Row],[Gross_Sales]]-Sales_Data[[#This Row],[Discount_Amount]]</f>
        <v>9246.6</v>
      </c>
      <c r="T1387">
        <f>Sales_Data[[#This Row],[Net Sales]]-Sales_Data[[#This Row],[Cost]]</f>
        <v>1118.1200000000008</v>
      </c>
      <c r="U1387" s="2">
        <f>Sales_Data[[#This Row],[Profit]]/Sales_Data[[#This Row],[Net Sales]]</f>
        <v>0.12092228494798096</v>
      </c>
      <c r="V1387">
        <f>YEAR(Sales_Data[[#This Row],[Order_Date]])</f>
        <v>2025</v>
      </c>
      <c r="W1387" t="str">
        <f>TEXT(Sales_Data[[#This Row],[Order_Date]],"mmm")</f>
        <v>Aug</v>
      </c>
      <c r="X1387">
        <f>MONTH(Sales_Data[[#This Row],[Order_Date]])</f>
        <v>8</v>
      </c>
      <c r="Y1387" t="str">
        <f>"Q"&amp;ROUNDUP(MONTH(Sales_Data[[#This Row],[Order_Date]])/3,0)</f>
        <v>Q3</v>
      </c>
    </row>
    <row r="1388" spans="1:25" x14ac:dyDescent="0.3">
      <c r="A1388" t="s">
        <v>2558</v>
      </c>
      <c r="B1388" s="1">
        <v>45967</v>
      </c>
      <c r="C1388" t="s">
        <v>2559</v>
      </c>
      <c r="D1388" t="s">
        <v>244</v>
      </c>
      <c r="E1388" t="s">
        <v>19</v>
      </c>
      <c r="F1388" t="s">
        <v>81</v>
      </c>
      <c r="G1388" t="s">
        <v>21</v>
      </c>
      <c r="H1388" t="s">
        <v>230</v>
      </c>
      <c r="I1388" t="s">
        <v>328</v>
      </c>
      <c r="J1388">
        <v>1</v>
      </c>
      <c r="K1388">
        <v>16176.93</v>
      </c>
      <c r="L1388">
        <v>0.1</v>
      </c>
      <c r="M1388">
        <v>11656.92</v>
      </c>
      <c r="N1388" t="s">
        <v>70</v>
      </c>
      <c r="O1388" t="s">
        <v>25</v>
      </c>
      <c r="P1388" t="s">
        <v>71</v>
      </c>
      <c r="Q1388">
        <f>Sales_Data[[#This Row],[Quantity]]*Sales_Data[[#This Row],[Unit_Price]]</f>
        <v>16176.93</v>
      </c>
      <c r="R1388">
        <f>Sales_Data[[#This Row],[Gross_Sales]]*Sales_Data[[#This Row],[Discount]]</f>
        <v>1617.6930000000002</v>
      </c>
      <c r="S1388">
        <f>Sales_Data[[#This Row],[Gross_Sales]]-Sales_Data[[#This Row],[Discount_Amount]]</f>
        <v>14559.237000000001</v>
      </c>
      <c r="T1388">
        <f>Sales_Data[[#This Row],[Net Sales]]-Sales_Data[[#This Row],[Cost]]</f>
        <v>2902.3170000000009</v>
      </c>
      <c r="U1388" s="2">
        <f>Sales_Data[[#This Row],[Profit]]/Sales_Data[[#This Row],[Net Sales]]</f>
        <v>0.19934540525715741</v>
      </c>
      <c r="V1388">
        <f>YEAR(Sales_Data[[#This Row],[Order_Date]])</f>
        <v>2025</v>
      </c>
      <c r="W1388" t="str">
        <f>TEXT(Sales_Data[[#This Row],[Order_Date]],"mmm")</f>
        <v>Nov</v>
      </c>
      <c r="X1388">
        <f>MONTH(Sales_Data[[#This Row],[Order_Date]])</f>
        <v>11</v>
      </c>
      <c r="Y1388" t="str">
        <f>"Q"&amp;ROUNDUP(MONTH(Sales_Data[[#This Row],[Order_Date]])/3,0)</f>
        <v>Q4</v>
      </c>
    </row>
    <row r="1389" spans="1:25" x14ac:dyDescent="0.3">
      <c r="A1389" t="s">
        <v>2560</v>
      </c>
      <c r="B1389" s="1">
        <v>45755</v>
      </c>
      <c r="C1389" t="s">
        <v>2561</v>
      </c>
      <c r="D1389" t="s">
        <v>541</v>
      </c>
      <c r="E1389" t="s">
        <v>48</v>
      </c>
      <c r="F1389" t="s">
        <v>132</v>
      </c>
      <c r="G1389" t="s">
        <v>41</v>
      </c>
      <c r="H1389" t="s">
        <v>102</v>
      </c>
      <c r="I1389" t="s">
        <v>103</v>
      </c>
      <c r="J1389">
        <v>1</v>
      </c>
      <c r="K1389">
        <v>60985.03</v>
      </c>
      <c r="L1389">
        <v>0.05</v>
      </c>
      <c r="M1389">
        <v>46910.21</v>
      </c>
      <c r="N1389" t="s">
        <v>109</v>
      </c>
      <c r="O1389" t="s">
        <v>25</v>
      </c>
      <c r="P1389" t="s">
        <v>26</v>
      </c>
      <c r="Q1389">
        <f>Sales_Data[[#This Row],[Quantity]]*Sales_Data[[#This Row],[Unit_Price]]</f>
        <v>60985.03</v>
      </c>
      <c r="R1389">
        <f>Sales_Data[[#This Row],[Gross_Sales]]*Sales_Data[[#This Row],[Discount]]</f>
        <v>3049.2515000000003</v>
      </c>
      <c r="S1389">
        <f>Sales_Data[[#This Row],[Gross_Sales]]-Sales_Data[[#This Row],[Discount_Amount]]</f>
        <v>57935.7785</v>
      </c>
      <c r="T1389">
        <f>Sales_Data[[#This Row],[Net Sales]]-Sales_Data[[#This Row],[Cost]]</f>
        <v>11025.568500000001</v>
      </c>
      <c r="U1389" s="2">
        <f>Sales_Data[[#This Row],[Profit]]/Sales_Data[[#This Row],[Net Sales]]</f>
        <v>0.19030672902755594</v>
      </c>
      <c r="V1389">
        <f>YEAR(Sales_Data[[#This Row],[Order_Date]])</f>
        <v>2025</v>
      </c>
      <c r="W1389" t="str">
        <f>TEXT(Sales_Data[[#This Row],[Order_Date]],"mmm")</f>
        <v>Apr</v>
      </c>
      <c r="X1389">
        <f>MONTH(Sales_Data[[#This Row],[Order_Date]])</f>
        <v>4</v>
      </c>
      <c r="Y1389" t="str">
        <f>"Q"&amp;ROUNDUP(MONTH(Sales_Data[[#This Row],[Order_Date]])/3,0)</f>
        <v>Q2</v>
      </c>
    </row>
    <row r="1390" spans="1:25" x14ac:dyDescent="0.3">
      <c r="A1390" t="s">
        <v>2562</v>
      </c>
      <c r="B1390" s="1">
        <v>45712</v>
      </c>
      <c r="C1390" t="s">
        <v>2563</v>
      </c>
      <c r="D1390" t="s">
        <v>341</v>
      </c>
      <c r="E1390" t="s">
        <v>119</v>
      </c>
      <c r="F1390" t="s">
        <v>184</v>
      </c>
      <c r="G1390" t="s">
        <v>75</v>
      </c>
      <c r="H1390" t="s">
        <v>256</v>
      </c>
      <c r="I1390" t="s">
        <v>257</v>
      </c>
      <c r="J1390">
        <v>3</v>
      </c>
      <c r="K1390">
        <v>5752.99</v>
      </c>
      <c r="L1390">
        <v>0</v>
      </c>
      <c r="M1390">
        <v>15178.07</v>
      </c>
      <c r="N1390" t="s">
        <v>109</v>
      </c>
      <c r="O1390" t="s">
        <v>35</v>
      </c>
      <c r="P1390" t="s">
        <v>44</v>
      </c>
      <c r="Q1390">
        <f>Sales_Data[[#This Row],[Quantity]]*Sales_Data[[#This Row],[Unit_Price]]</f>
        <v>17258.97</v>
      </c>
      <c r="R1390">
        <f>Sales_Data[[#This Row],[Gross_Sales]]*Sales_Data[[#This Row],[Discount]]</f>
        <v>0</v>
      </c>
      <c r="S1390">
        <f>Sales_Data[[#This Row],[Gross_Sales]]-Sales_Data[[#This Row],[Discount_Amount]]</f>
        <v>17258.97</v>
      </c>
      <c r="T1390">
        <f>Sales_Data[[#This Row],[Net Sales]]-Sales_Data[[#This Row],[Cost]]</f>
        <v>2080.9000000000015</v>
      </c>
      <c r="U1390" s="2">
        <f>Sales_Data[[#This Row],[Profit]]/Sales_Data[[#This Row],[Net Sales]]</f>
        <v>0.12056918808016941</v>
      </c>
      <c r="V1390">
        <f>YEAR(Sales_Data[[#This Row],[Order_Date]])</f>
        <v>2025</v>
      </c>
      <c r="W1390" t="str">
        <f>TEXT(Sales_Data[[#This Row],[Order_Date]],"mmm")</f>
        <v>Feb</v>
      </c>
      <c r="X1390">
        <f>MONTH(Sales_Data[[#This Row],[Order_Date]])</f>
        <v>2</v>
      </c>
      <c r="Y1390" t="str">
        <f>"Q"&amp;ROUNDUP(MONTH(Sales_Data[[#This Row],[Order_Date]])/3,0)</f>
        <v>Q1</v>
      </c>
    </row>
    <row r="1391" spans="1:25" x14ac:dyDescent="0.3">
      <c r="A1391" t="s">
        <v>2564</v>
      </c>
      <c r="B1391" s="1">
        <v>45768</v>
      </c>
      <c r="C1391" t="s">
        <v>2565</v>
      </c>
      <c r="D1391" t="s">
        <v>86</v>
      </c>
      <c r="E1391" t="s">
        <v>48</v>
      </c>
      <c r="F1391" t="s">
        <v>126</v>
      </c>
      <c r="G1391" t="s">
        <v>67</v>
      </c>
      <c r="H1391" t="s">
        <v>133</v>
      </c>
      <c r="I1391" t="s">
        <v>134</v>
      </c>
      <c r="J1391">
        <v>3</v>
      </c>
      <c r="K1391">
        <v>4851.1899999999996</v>
      </c>
      <c r="L1391">
        <v>0.1</v>
      </c>
      <c r="M1391">
        <v>8918.32</v>
      </c>
      <c r="N1391" t="s">
        <v>70</v>
      </c>
      <c r="O1391" t="s">
        <v>25</v>
      </c>
      <c r="P1391" t="s">
        <v>71</v>
      </c>
      <c r="Q1391">
        <f>Sales_Data[[#This Row],[Quantity]]*Sales_Data[[#This Row],[Unit_Price]]</f>
        <v>14553.57</v>
      </c>
      <c r="R1391">
        <f>Sales_Data[[#This Row],[Gross_Sales]]*Sales_Data[[#This Row],[Discount]]</f>
        <v>1455.357</v>
      </c>
      <c r="S1391">
        <f>Sales_Data[[#This Row],[Gross_Sales]]-Sales_Data[[#This Row],[Discount_Amount]]</f>
        <v>13098.213</v>
      </c>
      <c r="T1391">
        <f>Sales_Data[[#This Row],[Net Sales]]-Sales_Data[[#This Row],[Cost]]</f>
        <v>4179.893</v>
      </c>
      <c r="U1391" s="2">
        <f>Sales_Data[[#This Row],[Profit]]/Sales_Data[[#This Row],[Net Sales]]</f>
        <v>0.31911933330142062</v>
      </c>
      <c r="V1391">
        <f>YEAR(Sales_Data[[#This Row],[Order_Date]])</f>
        <v>2025</v>
      </c>
      <c r="W1391" t="str">
        <f>TEXT(Sales_Data[[#This Row],[Order_Date]],"mmm")</f>
        <v>Apr</v>
      </c>
      <c r="X1391">
        <f>MONTH(Sales_Data[[#This Row],[Order_Date]])</f>
        <v>4</v>
      </c>
      <c r="Y1391" t="str">
        <f>"Q"&amp;ROUNDUP(MONTH(Sales_Data[[#This Row],[Order_Date]])/3,0)</f>
        <v>Q2</v>
      </c>
    </row>
    <row r="1392" spans="1:25" x14ac:dyDescent="0.3">
      <c r="A1392" t="s">
        <v>2566</v>
      </c>
      <c r="B1392" s="1">
        <v>45809</v>
      </c>
      <c r="C1392" t="s">
        <v>2567</v>
      </c>
      <c r="D1392" t="s">
        <v>541</v>
      </c>
      <c r="E1392" t="s">
        <v>39</v>
      </c>
      <c r="F1392" t="s">
        <v>96</v>
      </c>
      <c r="G1392" t="s">
        <v>75</v>
      </c>
      <c r="H1392" t="s">
        <v>256</v>
      </c>
      <c r="I1392" t="s">
        <v>257</v>
      </c>
      <c r="J1392">
        <v>2</v>
      </c>
      <c r="K1392">
        <v>5289.69</v>
      </c>
      <c r="L1392">
        <v>0</v>
      </c>
      <c r="M1392">
        <v>8338.0499999999993</v>
      </c>
      <c r="N1392" t="s">
        <v>24</v>
      </c>
      <c r="O1392" t="s">
        <v>35</v>
      </c>
      <c r="P1392" t="s">
        <v>44</v>
      </c>
      <c r="Q1392">
        <f>Sales_Data[[#This Row],[Quantity]]*Sales_Data[[#This Row],[Unit_Price]]</f>
        <v>10579.38</v>
      </c>
      <c r="R1392">
        <f>Sales_Data[[#This Row],[Gross_Sales]]*Sales_Data[[#This Row],[Discount]]</f>
        <v>0</v>
      </c>
      <c r="S1392">
        <f>Sales_Data[[#This Row],[Gross_Sales]]-Sales_Data[[#This Row],[Discount_Amount]]</f>
        <v>10579.38</v>
      </c>
      <c r="T1392">
        <f>Sales_Data[[#This Row],[Net Sales]]-Sales_Data[[#This Row],[Cost]]</f>
        <v>2241.33</v>
      </c>
      <c r="U1392" s="2">
        <f>Sales_Data[[#This Row],[Profit]]/Sales_Data[[#This Row],[Net Sales]]</f>
        <v>0.21185835086744215</v>
      </c>
      <c r="V1392">
        <f>YEAR(Sales_Data[[#This Row],[Order_Date]])</f>
        <v>2025</v>
      </c>
      <c r="W1392" t="str">
        <f>TEXT(Sales_Data[[#This Row],[Order_Date]],"mmm")</f>
        <v>Jun</v>
      </c>
      <c r="X1392">
        <f>MONTH(Sales_Data[[#This Row],[Order_Date]])</f>
        <v>6</v>
      </c>
      <c r="Y1392" t="str">
        <f>"Q"&amp;ROUNDUP(MONTH(Sales_Data[[#This Row],[Order_Date]])/3,0)</f>
        <v>Q2</v>
      </c>
    </row>
    <row r="1393" spans="1:25" x14ac:dyDescent="0.3">
      <c r="A1393" t="s">
        <v>2568</v>
      </c>
      <c r="B1393" s="1">
        <v>45903</v>
      </c>
      <c r="C1393" t="s">
        <v>1595</v>
      </c>
      <c r="D1393" t="s">
        <v>715</v>
      </c>
      <c r="E1393" t="s">
        <v>30</v>
      </c>
      <c r="F1393" t="s">
        <v>156</v>
      </c>
      <c r="G1393" t="s">
        <v>41</v>
      </c>
      <c r="H1393" t="s">
        <v>171</v>
      </c>
      <c r="I1393" t="s">
        <v>172</v>
      </c>
      <c r="J1393">
        <v>1</v>
      </c>
      <c r="K1393">
        <v>772.95</v>
      </c>
      <c r="L1393">
        <v>0.2</v>
      </c>
      <c r="M1393">
        <v>526.14</v>
      </c>
      <c r="N1393" t="s">
        <v>70</v>
      </c>
      <c r="O1393" t="s">
        <v>35</v>
      </c>
      <c r="P1393" t="s">
        <v>44</v>
      </c>
      <c r="Q1393">
        <f>Sales_Data[[#This Row],[Quantity]]*Sales_Data[[#This Row],[Unit_Price]]</f>
        <v>772.95</v>
      </c>
      <c r="R1393">
        <f>Sales_Data[[#This Row],[Gross_Sales]]*Sales_Data[[#This Row],[Discount]]</f>
        <v>154.59000000000003</v>
      </c>
      <c r="S1393">
        <f>Sales_Data[[#This Row],[Gross_Sales]]-Sales_Data[[#This Row],[Discount_Amount]]</f>
        <v>618.36</v>
      </c>
      <c r="T1393">
        <f>Sales_Data[[#This Row],[Net Sales]]-Sales_Data[[#This Row],[Cost]]</f>
        <v>92.220000000000027</v>
      </c>
      <c r="U1393" s="2">
        <f>Sales_Data[[#This Row],[Profit]]/Sales_Data[[#This Row],[Net Sales]]</f>
        <v>0.14913642538327193</v>
      </c>
      <c r="V1393">
        <f>YEAR(Sales_Data[[#This Row],[Order_Date]])</f>
        <v>2025</v>
      </c>
      <c r="W1393" t="str">
        <f>TEXT(Sales_Data[[#This Row],[Order_Date]],"mmm")</f>
        <v>Sep</v>
      </c>
      <c r="X1393">
        <f>MONTH(Sales_Data[[#This Row],[Order_Date]])</f>
        <v>9</v>
      </c>
      <c r="Y1393" t="str">
        <f>"Q"&amp;ROUNDUP(MONTH(Sales_Data[[#This Row],[Order_Date]])/3,0)</f>
        <v>Q3</v>
      </c>
    </row>
    <row r="1394" spans="1:25" x14ac:dyDescent="0.3">
      <c r="A1394" t="s">
        <v>2569</v>
      </c>
      <c r="B1394" s="1">
        <v>45726</v>
      </c>
      <c r="C1394" t="s">
        <v>1177</v>
      </c>
      <c r="D1394" t="s">
        <v>777</v>
      </c>
      <c r="E1394" t="s">
        <v>30</v>
      </c>
      <c r="F1394" t="s">
        <v>210</v>
      </c>
      <c r="G1394" t="s">
        <v>32</v>
      </c>
      <c r="H1394" t="s">
        <v>33</v>
      </c>
      <c r="I1394" t="s">
        <v>161</v>
      </c>
      <c r="J1394">
        <v>3</v>
      </c>
      <c r="K1394">
        <v>3431.3</v>
      </c>
      <c r="L1394">
        <v>0.1</v>
      </c>
      <c r="M1394">
        <v>8075.55</v>
      </c>
      <c r="N1394" t="s">
        <v>52</v>
      </c>
      <c r="O1394" t="s">
        <v>35</v>
      </c>
      <c r="P1394" t="s">
        <v>71</v>
      </c>
      <c r="Q1394">
        <f>Sales_Data[[#This Row],[Quantity]]*Sales_Data[[#This Row],[Unit_Price]]</f>
        <v>10293.900000000001</v>
      </c>
      <c r="R1394">
        <f>Sales_Data[[#This Row],[Gross_Sales]]*Sales_Data[[#This Row],[Discount]]</f>
        <v>1029.3900000000001</v>
      </c>
      <c r="S1394">
        <f>Sales_Data[[#This Row],[Gross_Sales]]-Sales_Data[[#This Row],[Discount_Amount]]</f>
        <v>9264.510000000002</v>
      </c>
      <c r="T1394">
        <f>Sales_Data[[#This Row],[Net Sales]]-Sales_Data[[#This Row],[Cost]]</f>
        <v>1188.9600000000019</v>
      </c>
      <c r="U1394" s="2">
        <f>Sales_Data[[#This Row],[Profit]]/Sales_Data[[#This Row],[Net Sales]]</f>
        <v>0.12833490384272903</v>
      </c>
      <c r="V1394">
        <f>YEAR(Sales_Data[[#This Row],[Order_Date]])</f>
        <v>2025</v>
      </c>
      <c r="W1394" t="str">
        <f>TEXT(Sales_Data[[#This Row],[Order_Date]],"mmm")</f>
        <v>Mar</v>
      </c>
      <c r="X1394">
        <f>MONTH(Sales_Data[[#This Row],[Order_Date]])</f>
        <v>3</v>
      </c>
      <c r="Y1394" t="str">
        <f>"Q"&amp;ROUNDUP(MONTH(Sales_Data[[#This Row],[Order_Date]])/3,0)</f>
        <v>Q1</v>
      </c>
    </row>
    <row r="1395" spans="1:25" x14ac:dyDescent="0.3">
      <c r="A1395" t="s">
        <v>2570</v>
      </c>
      <c r="B1395" s="1">
        <v>45969</v>
      </c>
      <c r="C1395" t="s">
        <v>1909</v>
      </c>
      <c r="D1395" t="s">
        <v>341</v>
      </c>
      <c r="E1395" t="s">
        <v>48</v>
      </c>
      <c r="F1395" t="s">
        <v>152</v>
      </c>
      <c r="G1395" t="s">
        <v>67</v>
      </c>
      <c r="H1395" t="s">
        <v>88</v>
      </c>
      <c r="I1395" t="s">
        <v>157</v>
      </c>
      <c r="J1395">
        <v>2</v>
      </c>
      <c r="K1395">
        <v>50989.73</v>
      </c>
      <c r="L1395">
        <v>0.1</v>
      </c>
      <c r="M1395">
        <v>67559.600000000006</v>
      </c>
      <c r="N1395" t="s">
        <v>83</v>
      </c>
      <c r="O1395" t="s">
        <v>35</v>
      </c>
      <c r="P1395" t="s">
        <v>26</v>
      </c>
      <c r="Q1395">
        <f>Sales_Data[[#This Row],[Quantity]]*Sales_Data[[#This Row],[Unit_Price]]</f>
        <v>101979.46</v>
      </c>
      <c r="R1395">
        <f>Sales_Data[[#This Row],[Gross_Sales]]*Sales_Data[[#This Row],[Discount]]</f>
        <v>10197.946000000002</v>
      </c>
      <c r="S1395">
        <f>Sales_Data[[#This Row],[Gross_Sales]]-Sales_Data[[#This Row],[Discount_Amount]]</f>
        <v>91781.51400000001</v>
      </c>
      <c r="T1395">
        <f>Sales_Data[[#This Row],[Net Sales]]-Sales_Data[[#This Row],[Cost]]</f>
        <v>24221.914000000004</v>
      </c>
      <c r="U1395" s="2">
        <f>Sales_Data[[#This Row],[Profit]]/Sales_Data[[#This Row],[Net Sales]]</f>
        <v>0.26390841624164102</v>
      </c>
      <c r="V1395">
        <f>YEAR(Sales_Data[[#This Row],[Order_Date]])</f>
        <v>2025</v>
      </c>
      <c r="W1395" t="str">
        <f>TEXT(Sales_Data[[#This Row],[Order_Date]],"mmm")</f>
        <v>Nov</v>
      </c>
      <c r="X1395">
        <f>MONTH(Sales_Data[[#This Row],[Order_Date]])</f>
        <v>11</v>
      </c>
      <c r="Y1395" t="str">
        <f>"Q"&amp;ROUNDUP(MONTH(Sales_Data[[#This Row],[Order_Date]])/3,0)</f>
        <v>Q4</v>
      </c>
    </row>
    <row r="1396" spans="1:25" x14ac:dyDescent="0.3">
      <c r="A1396" t="s">
        <v>2571</v>
      </c>
      <c r="B1396" s="1">
        <v>45946</v>
      </c>
      <c r="C1396" t="s">
        <v>2572</v>
      </c>
      <c r="D1396" t="s">
        <v>137</v>
      </c>
      <c r="E1396" t="s">
        <v>19</v>
      </c>
      <c r="F1396" t="s">
        <v>66</v>
      </c>
      <c r="G1396" t="s">
        <v>32</v>
      </c>
      <c r="H1396" t="s">
        <v>33</v>
      </c>
      <c r="I1396" t="s">
        <v>161</v>
      </c>
      <c r="J1396">
        <v>2</v>
      </c>
      <c r="K1396">
        <v>13257.46</v>
      </c>
      <c r="L1396">
        <v>0.2</v>
      </c>
      <c r="M1396">
        <v>15527.77</v>
      </c>
      <c r="N1396" t="s">
        <v>83</v>
      </c>
      <c r="O1396" t="s">
        <v>35</v>
      </c>
      <c r="P1396" t="s">
        <v>44</v>
      </c>
      <c r="Q1396">
        <f>Sales_Data[[#This Row],[Quantity]]*Sales_Data[[#This Row],[Unit_Price]]</f>
        <v>26514.92</v>
      </c>
      <c r="R1396">
        <f>Sales_Data[[#This Row],[Gross_Sales]]*Sales_Data[[#This Row],[Discount]]</f>
        <v>5302.9840000000004</v>
      </c>
      <c r="S1396">
        <f>Sales_Data[[#This Row],[Gross_Sales]]-Sales_Data[[#This Row],[Discount_Amount]]</f>
        <v>21211.935999999998</v>
      </c>
      <c r="T1396">
        <f>Sales_Data[[#This Row],[Net Sales]]-Sales_Data[[#This Row],[Cost]]</f>
        <v>5684.1659999999974</v>
      </c>
      <c r="U1396" s="2">
        <f>Sales_Data[[#This Row],[Profit]]/Sales_Data[[#This Row],[Net Sales]]</f>
        <v>0.26797016547664476</v>
      </c>
      <c r="V1396">
        <f>YEAR(Sales_Data[[#This Row],[Order_Date]])</f>
        <v>2025</v>
      </c>
      <c r="W1396" t="str">
        <f>TEXT(Sales_Data[[#This Row],[Order_Date]],"mmm")</f>
        <v>Oct</v>
      </c>
      <c r="X1396">
        <f>MONTH(Sales_Data[[#This Row],[Order_Date]])</f>
        <v>10</v>
      </c>
      <c r="Y1396" t="str">
        <f>"Q"&amp;ROUNDUP(MONTH(Sales_Data[[#This Row],[Order_Date]])/3,0)</f>
        <v>Q4</v>
      </c>
    </row>
    <row r="1397" spans="1:25" x14ac:dyDescent="0.3">
      <c r="A1397" t="s">
        <v>2573</v>
      </c>
      <c r="B1397" s="1">
        <v>45907</v>
      </c>
      <c r="C1397" t="s">
        <v>2110</v>
      </c>
      <c r="D1397" t="s">
        <v>1171</v>
      </c>
      <c r="E1397" t="s">
        <v>30</v>
      </c>
      <c r="F1397" t="s">
        <v>101</v>
      </c>
      <c r="G1397" t="s">
        <v>32</v>
      </c>
      <c r="H1397" t="s">
        <v>50</v>
      </c>
      <c r="I1397" t="s">
        <v>58</v>
      </c>
      <c r="J1397">
        <v>1</v>
      </c>
      <c r="K1397">
        <v>4771.45</v>
      </c>
      <c r="L1397">
        <v>0.1</v>
      </c>
      <c r="M1397">
        <v>2768.25</v>
      </c>
      <c r="N1397" t="s">
        <v>52</v>
      </c>
      <c r="O1397" t="s">
        <v>35</v>
      </c>
      <c r="P1397" t="s">
        <v>44</v>
      </c>
      <c r="Q1397">
        <f>Sales_Data[[#This Row],[Quantity]]*Sales_Data[[#This Row],[Unit_Price]]</f>
        <v>4771.45</v>
      </c>
      <c r="R1397">
        <f>Sales_Data[[#This Row],[Gross_Sales]]*Sales_Data[[#This Row],[Discount]]</f>
        <v>477.14499999999998</v>
      </c>
      <c r="S1397">
        <f>Sales_Data[[#This Row],[Gross_Sales]]-Sales_Data[[#This Row],[Discount_Amount]]</f>
        <v>4294.3050000000003</v>
      </c>
      <c r="T1397">
        <f>Sales_Data[[#This Row],[Net Sales]]-Sales_Data[[#This Row],[Cost]]</f>
        <v>1526.0550000000003</v>
      </c>
      <c r="U1397" s="2">
        <f>Sales_Data[[#This Row],[Profit]]/Sales_Data[[#This Row],[Net Sales]]</f>
        <v>0.35536716651472128</v>
      </c>
      <c r="V1397">
        <f>YEAR(Sales_Data[[#This Row],[Order_Date]])</f>
        <v>2025</v>
      </c>
      <c r="W1397" t="str">
        <f>TEXT(Sales_Data[[#This Row],[Order_Date]],"mmm")</f>
        <v>Sep</v>
      </c>
      <c r="X1397">
        <f>MONTH(Sales_Data[[#This Row],[Order_Date]])</f>
        <v>9</v>
      </c>
      <c r="Y1397" t="str">
        <f>"Q"&amp;ROUNDUP(MONTH(Sales_Data[[#This Row],[Order_Date]])/3,0)</f>
        <v>Q3</v>
      </c>
    </row>
    <row r="1398" spans="1:25" x14ac:dyDescent="0.3">
      <c r="A1398" t="s">
        <v>2574</v>
      </c>
      <c r="B1398" s="1">
        <v>45693</v>
      </c>
      <c r="C1398" t="s">
        <v>569</v>
      </c>
      <c r="D1398" t="s">
        <v>777</v>
      </c>
      <c r="E1398" t="s">
        <v>19</v>
      </c>
      <c r="F1398" t="s">
        <v>81</v>
      </c>
      <c r="G1398" t="s">
        <v>41</v>
      </c>
      <c r="H1398" t="s">
        <v>102</v>
      </c>
      <c r="I1398" t="s">
        <v>103</v>
      </c>
      <c r="J1398">
        <v>1</v>
      </c>
      <c r="K1398">
        <v>13469.93</v>
      </c>
      <c r="L1398">
        <v>0</v>
      </c>
      <c r="M1398">
        <v>11518.2</v>
      </c>
      <c r="N1398" t="s">
        <v>83</v>
      </c>
      <c r="O1398" t="s">
        <v>53</v>
      </c>
      <c r="P1398" t="s">
        <v>44</v>
      </c>
      <c r="Q1398">
        <f>Sales_Data[[#This Row],[Quantity]]*Sales_Data[[#This Row],[Unit_Price]]</f>
        <v>13469.93</v>
      </c>
      <c r="R1398">
        <f>Sales_Data[[#This Row],[Gross_Sales]]*Sales_Data[[#This Row],[Discount]]</f>
        <v>0</v>
      </c>
      <c r="S1398">
        <f>Sales_Data[[#This Row],[Gross_Sales]]-Sales_Data[[#This Row],[Discount_Amount]]</f>
        <v>13469.93</v>
      </c>
      <c r="T1398">
        <f>Sales_Data[[#This Row],[Net Sales]]-Sales_Data[[#This Row],[Cost]]</f>
        <v>1951.7299999999996</v>
      </c>
      <c r="U1398" s="2">
        <f>Sales_Data[[#This Row],[Profit]]/Sales_Data[[#This Row],[Net Sales]]</f>
        <v>0.14489533353180006</v>
      </c>
      <c r="V1398">
        <f>YEAR(Sales_Data[[#This Row],[Order_Date]])</f>
        <v>2025</v>
      </c>
      <c r="W1398" t="str">
        <f>TEXT(Sales_Data[[#This Row],[Order_Date]],"mmm")</f>
        <v>Feb</v>
      </c>
      <c r="X1398">
        <f>MONTH(Sales_Data[[#This Row],[Order_Date]])</f>
        <v>2</v>
      </c>
      <c r="Y1398" t="str">
        <f>"Q"&amp;ROUNDUP(MONTH(Sales_Data[[#This Row],[Order_Date]])/3,0)</f>
        <v>Q1</v>
      </c>
    </row>
    <row r="1399" spans="1:25" x14ac:dyDescent="0.3">
      <c r="A1399" t="s">
        <v>2575</v>
      </c>
      <c r="B1399" s="1">
        <v>45896</v>
      </c>
      <c r="C1399" t="s">
        <v>684</v>
      </c>
      <c r="D1399" t="s">
        <v>366</v>
      </c>
      <c r="E1399" t="s">
        <v>19</v>
      </c>
      <c r="F1399" t="s">
        <v>113</v>
      </c>
      <c r="G1399" t="s">
        <v>32</v>
      </c>
      <c r="H1399" t="s">
        <v>33</v>
      </c>
      <c r="I1399" t="s">
        <v>34</v>
      </c>
      <c r="J1399">
        <v>1</v>
      </c>
      <c r="K1399">
        <v>12692.53</v>
      </c>
      <c r="L1399">
        <v>0.1</v>
      </c>
      <c r="M1399">
        <v>9864.66</v>
      </c>
      <c r="N1399" t="s">
        <v>24</v>
      </c>
      <c r="O1399" t="s">
        <v>35</v>
      </c>
      <c r="P1399" t="s">
        <v>71</v>
      </c>
      <c r="Q1399">
        <f>Sales_Data[[#This Row],[Quantity]]*Sales_Data[[#This Row],[Unit_Price]]</f>
        <v>12692.53</v>
      </c>
      <c r="R1399">
        <f>Sales_Data[[#This Row],[Gross_Sales]]*Sales_Data[[#This Row],[Discount]]</f>
        <v>1269.2530000000002</v>
      </c>
      <c r="S1399">
        <f>Sales_Data[[#This Row],[Gross_Sales]]-Sales_Data[[#This Row],[Discount_Amount]]</f>
        <v>11423.277</v>
      </c>
      <c r="T1399">
        <f>Sales_Data[[#This Row],[Net Sales]]-Sales_Data[[#This Row],[Cost]]</f>
        <v>1558.6170000000002</v>
      </c>
      <c r="U1399" s="2">
        <f>Sales_Data[[#This Row],[Profit]]/Sales_Data[[#This Row],[Net Sales]]</f>
        <v>0.13644219605284894</v>
      </c>
      <c r="V1399">
        <f>YEAR(Sales_Data[[#This Row],[Order_Date]])</f>
        <v>2025</v>
      </c>
      <c r="W1399" t="str">
        <f>TEXT(Sales_Data[[#This Row],[Order_Date]],"mmm")</f>
        <v>Aug</v>
      </c>
      <c r="X1399">
        <f>MONTH(Sales_Data[[#This Row],[Order_Date]])</f>
        <v>8</v>
      </c>
      <c r="Y1399" t="str">
        <f>"Q"&amp;ROUNDUP(MONTH(Sales_Data[[#This Row],[Order_Date]])/3,0)</f>
        <v>Q3</v>
      </c>
    </row>
    <row r="1400" spans="1:25" x14ac:dyDescent="0.3">
      <c r="A1400" t="s">
        <v>2576</v>
      </c>
      <c r="B1400" s="1">
        <v>45805</v>
      </c>
      <c r="C1400" t="s">
        <v>2577</v>
      </c>
      <c r="D1400" t="s">
        <v>381</v>
      </c>
      <c r="E1400" t="s">
        <v>48</v>
      </c>
      <c r="F1400" t="s">
        <v>132</v>
      </c>
      <c r="G1400" t="s">
        <v>41</v>
      </c>
      <c r="H1400" t="s">
        <v>147</v>
      </c>
      <c r="I1400" t="s">
        <v>148</v>
      </c>
      <c r="J1400">
        <v>1</v>
      </c>
      <c r="K1400">
        <v>18120.689999999999</v>
      </c>
      <c r="L1400">
        <v>0.05</v>
      </c>
      <c r="M1400">
        <v>14632</v>
      </c>
      <c r="N1400" t="s">
        <v>83</v>
      </c>
      <c r="O1400" t="s">
        <v>35</v>
      </c>
      <c r="P1400" t="s">
        <v>44</v>
      </c>
      <c r="Q1400">
        <f>Sales_Data[[#This Row],[Quantity]]*Sales_Data[[#This Row],[Unit_Price]]</f>
        <v>18120.689999999999</v>
      </c>
      <c r="R1400">
        <f>Sales_Data[[#This Row],[Gross_Sales]]*Sales_Data[[#This Row],[Discount]]</f>
        <v>906.03449999999998</v>
      </c>
      <c r="S1400">
        <f>Sales_Data[[#This Row],[Gross_Sales]]-Sales_Data[[#This Row],[Discount_Amount]]</f>
        <v>17214.655499999997</v>
      </c>
      <c r="T1400">
        <f>Sales_Data[[#This Row],[Net Sales]]-Sales_Data[[#This Row],[Cost]]</f>
        <v>2582.6554999999971</v>
      </c>
      <c r="U1400" s="2">
        <f>Sales_Data[[#This Row],[Profit]]/Sales_Data[[#This Row],[Net Sales]]</f>
        <v>0.15002655731333092</v>
      </c>
      <c r="V1400">
        <f>YEAR(Sales_Data[[#This Row],[Order_Date]])</f>
        <v>2025</v>
      </c>
      <c r="W1400" t="str">
        <f>TEXT(Sales_Data[[#This Row],[Order_Date]],"mmm")</f>
        <v>May</v>
      </c>
      <c r="X1400">
        <f>MONTH(Sales_Data[[#This Row],[Order_Date]])</f>
        <v>5</v>
      </c>
      <c r="Y1400" t="str">
        <f>"Q"&amp;ROUNDUP(MONTH(Sales_Data[[#This Row],[Order_Date]])/3,0)</f>
        <v>Q2</v>
      </c>
    </row>
    <row r="1401" spans="1:25" x14ac:dyDescent="0.3">
      <c r="A1401" t="s">
        <v>2578</v>
      </c>
      <c r="B1401" s="1">
        <v>45884</v>
      </c>
      <c r="C1401" t="s">
        <v>2579</v>
      </c>
      <c r="D1401" t="s">
        <v>460</v>
      </c>
      <c r="E1401" t="s">
        <v>19</v>
      </c>
      <c r="F1401" t="s">
        <v>66</v>
      </c>
      <c r="G1401" t="s">
        <v>21</v>
      </c>
      <c r="H1401" t="s">
        <v>230</v>
      </c>
      <c r="I1401" t="s">
        <v>328</v>
      </c>
      <c r="J1401">
        <v>1</v>
      </c>
      <c r="K1401">
        <v>16698.5</v>
      </c>
      <c r="L1401">
        <v>0.05</v>
      </c>
      <c r="M1401">
        <v>10764.96</v>
      </c>
      <c r="N1401" t="s">
        <v>83</v>
      </c>
      <c r="O1401" t="s">
        <v>35</v>
      </c>
      <c r="P1401" t="s">
        <v>26</v>
      </c>
      <c r="Q1401">
        <f>Sales_Data[[#This Row],[Quantity]]*Sales_Data[[#This Row],[Unit_Price]]</f>
        <v>16698.5</v>
      </c>
      <c r="R1401">
        <f>Sales_Data[[#This Row],[Gross_Sales]]*Sales_Data[[#This Row],[Discount]]</f>
        <v>834.92500000000007</v>
      </c>
      <c r="S1401">
        <f>Sales_Data[[#This Row],[Gross_Sales]]-Sales_Data[[#This Row],[Discount_Amount]]</f>
        <v>15863.575000000001</v>
      </c>
      <c r="T1401">
        <f>Sales_Data[[#This Row],[Net Sales]]-Sales_Data[[#This Row],[Cost]]</f>
        <v>5098.6150000000016</v>
      </c>
      <c r="U1401" s="2">
        <f>Sales_Data[[#This Row],[Profit]]/Sales_Data[[#This Row],[Net Sales]]</f>
        <v>0.3214039080093864</v>
      </c>
      <c r="V1401">
        <f>YEAR(Sales_Data[[#This Row],[Order_Date]])</f>
        <v>2025</v>
      </c>
      <c r="W1401" t="str">
        <f>TEXT(Sales_Data[[#This Row],[Order_Date]],"mmm")</f>
        <v>Aug</v>
      </c>
      <c r="X1401">
        <f>MONTH(Sales_Data[[#This Row],[Order_Date]])</f>
        <v>8</v>
      </c>
      <c r="Y1401" t="str">
        <f>"Q"&amp;ROUNDUP(MONTH(Sales_Data[[#This Row],[Order_Date]])/3,0)</f>
        <v>Q3</v>
      </c>
    </row>
    <row r="1402" spans="1:25" x14ac:dyDescent="0.3">
      <c r="A1402" t="s">
        <v>2580</v>
      </c>
      <c r="B1402" s="1">
        <v>45901</v>
      </c>
      <c r="C1402" t="s">
        <v>1061</v>
      </c>
      <c r="D1402" t="s">
        <v>356</v>
      </c>
      <c r="E1402" t="s">
        <v>119</v>
      </c>
      <c r="F1402" t="s">
        <v>120</v>
      </c>
      <c r="G1402" t="s">
        <v>75</v>
      </c>
      <c r="H1402" t="s">
        <v>185</v>
      </c>
      <c r="I1402" t="s">
        <v>261</v>
      </c>
      <c r="J1402">
        <v>2</v>
      </c>
      <c r="K1402">
        <v>2026.12</v>
      </c>
      <c r="L1402">
        <v>0.05</v>
      </c>
      <c r="M1402">
        <v>2688.75</v>
      </c>
      <c r="N1402" t="s">
        <v>83</v>
      </c>
      <c r="O1402" t="s">
        <v>35</v>
      </c>
      <c r="P1402" t="s">
        <v>71</v>
      </c>
      <c r="Q1402">
        <f>Sales_Data[[#This Row],[Quantity]]*Sales_Data[[#This Row],[Unit_Price]]</f>
        <v>4052.24</v>
      </c>
      <c r="R1402">
        <f>Sales_Data[[#This Row],[Gross_Sales]]*Sales_Data[[#This Row],[Discount]]</f>
        <v>202.61199999999999</v>
      </c>
      <c r="S1402">
        <f>Sales_Data[[#This Row],[Gross_Sales]]-Sales_Data[[#This Row],[Discount_Amount]]</f>
        <v>3849.6279999999997</v>
      </c>
      <c r="T1402">
        <f>Sales_Data[[#This Row],[Net Sales]]-Sales_Data[[#This Row],[Cost]]</f>
        <v>1160.8779999999997</v>
      </c>
      <c r="U1402" s="2">
        <f>Sales_Data[[#This Row],[Profit]]/Sales_Data[[#This Row],[Net Sales]]</f>
        <v>0.30155589059514315</v>
      </c>
      <c r="V1402">
        <f>YEAR(Sales_Data[[#This Row],[Order_Date]])</f>
        <v>2025</v>
      </c>
      <c r="W1402" t="str">
        <f>TEXT(Sales_Data[[#This Row],[Order_Date]],"mmm")</f>
        <v>Sep</v>
      </c>
      <c r="X1402">
        <f>MONTH(Sales_Data[[#This Row],[Order_Date]])</f>
        <v>9</v>
      </c>
      <c r="Y1402" t="str">
        <f>"Q"&amp;ROUNDUP(MONTH(Sales_Data[[#This Row],[Order_Date]])/3,0)</f>
        <v>Q3</v>
      </c>
    </row>
    <row r="1403" spans="1:25" x14ac:dyDescent="0.3">
      <c r="A1403" t="s">
        <v>2581</v>
      </c>
      <c r="B1403" s="1">
        <v>45994</v>
      </c>
      <c r="C1403" t="s">
        <v>2582</v>
      </c>
      <c r="D1403" t="s">
        <v>155</v>
      </c>
      <c r="E1403" t="s">
        <v>19</v>
      </c>
      <c r="F1403" t="s">
        <v>20</v>
      </c>
      <c r="G1403" t="s">
        <v>41</v>
      </c>
      <c r="H1403" t="s">
        <v>42</v>
      </c>
      <c r="I1403" t="s">
        <v>82</v>
      </c>
      <c r="J1403">
        <v>1</v>
      </c>
      <c r="K1403">
        <v>16354.71</v>
      </c>
      <c r="L1403">
        <v>0.1</v>
      </c>
      <c r="M1403">
        <v>12755.51</v>
      </c>
      <c r="N1403" t="s">
        <v>70</v>
      </c>
      <c r="O1403" t="s">
        <v>53</v>
      </c>
      <c r="P1403" t="s">
        <v>26</v>
      </c>
      <c r="Q1403">
        <f>Sales_Data[[#This Row],[Quantity]]*Sales_Data[[#This Row],[Unit_Price]]</f>
        <v>16354.71</v>
      </c>
      <c r="R1403">
        <f>Sales_Data[[#This Row],[Gross_Sales]]*Sales_Data[[#This Row],[Discount]]</f>
        <v>1635.471</v>
      </c>
      <c r="S1403">
        <f>Sales_Data[[#This Row],[Gross_Sales]]-Sales_Data[[#This Row],[Discount_Amount]]</f>
        <v>14719.239</v>
      </c>
      <c r="T1403">
        <f>Sales_Data[[#This Row],[Net Sales]]-Sales_Data[[#This Row],[Cost]]</f>
        <v>1963.7289999999994</v>
      </c>
      <c r="U1403" s="2">
        <f>Sales_Data[[#This Row],[Profit]]/Sales_Data[[#This Row],[Net Sales]]</f>
        <v>0.13341239992094697</v>
      </c>
      <c r="V1403">
        <f>YEAR(Sales_Data[[#This Row],[Order_Date]])</f>
        <v>2025</v>
      </c>
      <c r="W1403" t="str">
        <f>TEXT(Sales_Data[[#This Row],[Order_Date]],"mmm")</f>
        <v>Dec</v>
      </c>
      <c r="X1403">
        <f>MONTH(Sales_Data[[#This Row],[Order_Date]])</f>
        <v>12</v>
      </c>
      <c r="Y1403" t="str">
        <f>"Q"&amp;ROUNDUP(MONTH(Sales_Data[[#This Row],[Order_Date]])/3,0)</f>
        <v>Q4</v>
      </c>
    </row>
    <row r="1404" spans="1:25" x14ac:dyDescent="0.3">
      <c r="A1404" t="s">
        <v>2583</v>
      </c>
      <c r="B1404" s="1">
        <v>46022</v>
      </c>
      <c r="C1404" t="s">
        <v>2584</v>
      </c>
      <c r="D1404" t="s">
        <v>504</v>
      </c>
      <c r="E1404" t="s">
        <v>39</v>
      </c>
      <c r="F1404" t="s">
        <v>40</v>
      </c>
      <c r="G1404" t="s">
        <v>32</v>
      </c>
      <c r="H1404" t="s">
        <v>50</v>
      </c>
      <c r="I1404" t="s">
        <v>58</v>
      </c>
      <c r="J1404">
        <v>3</v>
      </c>
      <c r="K1404">
        <v>2463.5700000000002</v>
      </c>
      <c r="L1404">
        <v>0.05</v>
      </c>
      <c r="M1404">
        <v>5474.38</v>
      </c>
      <c r="N1404" t="s">
        <v>24</v>
      </c>
      <c r="O1404" t="s">
        <v>35</v>
      </c>
      <c r="P1404" t="s">
        <v>26</v>
      </c>
      <c r="Q1404">
        <f>Sales_Data[[#This Row],[Quantity]]*Sales_Data[[#This Row],[Unit_Price]]</f>
        <v>7390.7100000000009</v>
      </c>
      <c r="R1404">
        <f>Sales_Data[[#This Row],[Gross_Sales]]*Sales_Data[[#This Row],[Discount]]</f>
        <v>369.53550000000007</v>
      </c>
      <c r="S1404">
        <f>Sales_Data[[#This Row],[Gross_Sales]]-Sales_Data[[#This Row],[Discount_Amount]]</f>
        <v>7021.174500000001</v>
      </c>
      <c r="T1404">
        <f>Sales_Data[[#This Row],[Net Sales]]-Sales_Data[[#This Row],[Cost]]</f>
        <v>1546.7945000000009</v>
      </c>
      <c r="U1404" s="2">
        <f>Sales_Data[[#This Row],[Profit]]/Sales_Data[[#This Row],[Net Sales]]</f>
        <v>0.22030423827238602</v>
      </c>
      <c r="V1404">
        <f>YEAR(Sales_Data[[#This Row],[Order_Date]])</f>
        <v>2025</v>
      </c>
      <c r="W1404" t="str">
        <f>TEXT(Sales_Data[[#This Row],[Order_Date]],"mmm")</f>
        <v>Dec</v>
      </c>
      <c r="X1404">
        <f>MONTH(Sales_Data[[#This Row],[Order_Date]])</f>
        <v>12</v>
      </c>
      <c r="Y1404" t="str">
        <f>"Q"&amp;ROUNDUP(MONTH(Sales_Data[[#This Row],[Order_Date]])/3,0)</f>
        <v>Q4</v>
      </c>
    </row>
    <row r="1405" spans="1:25" x14ac:dyDescent="0.3">
      <c r="A1405" t="s">
        <v>2585</v>
      </c>
      <c r="B1405" s="1">
        <v>45858</v>
      </c>
      <c r="C1405" t="s">
        <v>2586</v>
      </c>
      <c r="D1405" t="s">
        <v>302</v>
      </c>
      <c r="E1405" t="s">
        <v>19</v>
      </c>
      <c r="F1405" t="s">
        <v>81</v>
      </c>
      <c r="G1405" t="s">
        <v>75</v>
      </c>
      <c r="H1405" t="s">
        <v>114</v>
      </c>
      <c r="I1405" t="s">
        <v>206</v>
      </c>
      <c r="J1405">
        <v>1</v>
      </c>
      <c r="K1405">
        <v>2951.83</v>
      </c>
      <c r="L1405">
        <v>0.05</v>
      </c>
      <c r="M1405">
        <v>2199.6799999999998</v>
      </c>
      <c r="N1405" t="s">
        <v>83</v>
      </c>
      <c r="O1405" t="s">
        <v>53</v>
      </c>
      <c r="P1405" t="s">
        <v>71</v>
      </c>
      <c r="Q1405">
        <f>Sales_Data[[#This Row],[Quantity]]*Sales_Data[[#This Row],[Unit_Price]]</f>
        <v>2951.83</v>
      </c>
      <c r="R1405">
        <f>Sales_Data[[#This Row],[Gross_Sales]]*Sales_Data[[#This Row],[Discount]]</f>
        <v>147.5915</v>
      </c>
      <c r="S1405">
        <f>Sales_Data[[#This Row],[Gross_Sales]]-Sales_Data[[#This Row],[Discount_Amount]]</f>
        <v>2804.2384999999999</v>
      </c>
      <c r="T1405">
        <f>Sales_Data[[#This Row],[Net Sales]]-Sales_Data[[#This Row],[Cost]]</f>
        <v>604.55850000000009</v>
      </c>
      <c r="U1405" s="2">
        <f>Sales_Data[[#This Row],[Profit]]/Sales_Data[[#This Row],[Net Sales]]</f>
        <v>0.21558740456633774</v>
      </c>
      <c r="V1405">
        <f>YEAR(Sales_Data[[#This Row],[Order_Date]])</f>
        <v>2025</v>
      </c>
      <c r="W1405" t="str">
        <f>TEXT(Sales_Data[[#This Row],[Order_Date]],"mmm")</f>
        <v>Jul</v>
      </c>
      <c r="X1405">
        <f>MONTH(Sales_Data[[#This Row],[Order_Date]])</f>
        <v>7</v>
      </c>
      <c r="Y1405" t="str">
        <f>"Q"&amp;ROUNDUP(MONTH(Sales_Data[[#This Row],[Order_Date]])/3,0)</f>
        <v>Q3</v>
      </c>
    </row>
    <row r="1406" spans="1:25" x14ac:dyDescent="0.3">
      <c r="A1406" t="s">
        <v>2587</v>
      </c>
      <c r="B1406" s="1">
        <v>45811</v>
      </c>
      <c r="C1406" t="s">
        <v>675</v>
      </c>
      <c r="D1406" t="s">
        <v>215</v>
      </c>
      <c r="E1406" t="s">
        <v>19</v>
      </c>
      <c r="F1406" t="s">
        <v>57</v>
      </c>
      <c r="G1406" t="s">
        <v>41</v>
      </c>
      <c r="H1406" t="s">
        <v>171</v>
      </c>
      <c r="I1406" t="s">
        <v>191</v>
      </c>
      <c r="J1406">
        <v>2</v>
      </c>
      <c r="K1406">
        <v>15001.62</v>
      </c>
      <c r="L1406">
        <v>0.05</v>
      </c>
      <c r="M1406">
        <v>20762.25</v>
      </c>
      <c r="N1406" t="s">
        <v>52</v>
      </c>
      <c r="O1406" t="s">
        <v>35</v>
      </c>
      <c r="P1406" t="s">
        <v>71</v>
      </c>
      <c r="Q1406">
        <f>Sales_Data[[#This Row],[Quantity]]*Sales_Data[[#This Row],[Unit_Price]]</f>
        <v>30003.24</v>
      </c>
      <c r="R1406">
        <f>Sales_Data[[#This Row],[Gross_Sales]]*Sales_Data[[#This Row],[Discount]]</f>
        <v>1500.1620000000003</v>
      </c>
      <c r="S1406">
        <f>Sales_Data[[#This Row],[Gross_Sales]]-Sales_Data[[#This Row],[Discount_Amount]]</f>
        <v>28503.078000000001</v>
      </c>
      <c r="T1406">
        <f>Sales_Data[[#This Row],[Net Sales]]-Sales_Data[[#This Row],[Cost]]</f>
        <v>7740.8280000000013</v>
      </c>
      <c r="U1406" s="2">
        <f>Sales_Data[[#This Row],[Profit]]/Sales_Data[[#This Row],[Net Sales]]</f>
        <v>0.27157866950369364</v>
      </c>
      <c r="V1406">
        <f>YEAR(Sales_Data[[#This Row],[Order_Date]])</f>
        <v>2025</v>
      </c>
      <c r="W1406" t="str">
        <f>TEXT(Sales_Data[[#This Row],[Order_Date]],"mmm")</f>
        <v>Jun</v>
      </c>
      <c r="X1406">
        <f>MONTH(Sales_Data[[#This Row],[Order_Date]])</f>
        <v>6</v>
      </c>
      <c r="Y1406" t="str">
        <f>"Q"&amp;ROUNDUP(MONTH(Sales_Data[[#This Row],[Order_Date]])/3,0)</f>
        <v>Q2</v>
      </c>
    </row>
    <row r="1407" spans="1:25" x14ac:dyDescent="0.3">
      <c r="A1407" t="s">
        <v>2588</v>
      </c>
      <c r="B1407" s="1">
        <v>45730</v>
      </c>
      <c r="C1407" t="s">
        <v>915</v>
      </c>
      <c r="D1407" t="s">
        <v>817</v>
      </c>
      <c r="E1407" t="s">
        <v>48</v>
      </c>
      <c r="F1407" t="s">
        <v>152</v>
      </c>
      <c r="G1407" t="s">
        <v>41</v>
      </c>
      <c r="H1407" t="s">
        <v>147</v>
      </c>
      <c r="I1407" t="s">
        <v>369</v>
      </c>
      <c r="J1407">
        <v>2</v>
      </c>
      <c r="K1407">
        <v>1658.46</v>
      </c>
      <c r="L1407">
        <v>0.05</v>
      </c>
      <c r="M1407">
        <v>2457.6999999999998</v>
      </c>
      <c r="N1407" t="s">
        <v>52</v>
      </c>
      <c r="O1407" t="s">
        <v>35</v>
      </c>
      <c r="P1407" t="s">
        <v>71</v>
      </c>
      <c r="Q1407">
        <f>Sales_Data[[#This Row],[Quantity]]*Sales_Data[[#This Row],[Unit_Price]]</f>
        <v>3316.92</v>
      </c>
      <c r="R1407">
        <f>Sales_Data[[#This Row],[Gross_Sales]]*Sales_Data[[#This Row],[Discount]]</f>
        <v>165.846</v>
      </c>
      <c r="S1407">
        <f>Sales_Data[[#This Row],[Gross_Sales]]-Sales_Data[[#This Row],[Discount_Amount]]</f>
        <v>3151.0740000000001</v>
      </c>
      <c r="T1407">
        <f>Sales_Data[[#This Row],[Net Sales]]-Sales_Data[[#This Row],[Cost]]</f>
        <v>693.37400000000025</v>
      </c>
      <c r="U1407" s="2">
        <f>Sales_Data[[#This Row],[Profit]]/Sales_Data[[#This Row],[Net Sales]]</f>
        <v>0.22004370573334686</v>
      </c>
      <c r="V1407">
        <f>YEAR(Sales_Data[[#This Row],[Order_Date]])</f>
        <v>2025</v>
      </c>
      <c r="W1407" t="str">
        <f>TEXT(Sales_Data[[#This Row],[Order_Date]],"mmm")</f>
        <v>Mar</v>
      </c>
      <c r="X1407">
        <f>MONTH(Sales_Data[[#This Row],[Order_Date]])</f>
        <v>3</v>
      </c>
      <c r="Y1407" t="str">
        <f>"Q"&amp;ROUNDUP(MONTH(Sales_Data[[#This Row],[Order_Date]])/3,0)</f>
        <v>Q1</v>
      </c>
    </row>
    <row r="1408" spans="1:25" x14ac:dyDescent="0.3">
      <c r="A1408" t="s">
        <v>2589</v>
      </c>
      <c r="B1408" s="1">
        <v>45858</v>
      </c>
      <c r="C1408" t="s">
        <v>154</v>
      </c>
      <c r="D1408" t="s">
        <v>1650</v>
      </c>
      <c r="E1408" t="s">
        <v>48</v>
      </c>
      <c r="F1408" t="s">
        <v>49</v>
      </c>
      <c r="G1408" t="s">
        <v>67</v>
      </c>
      <c r="H1408" t="s">
        <v>68</v>
      </c>
      <c r="I1408" t="s">
        <v>69</v>
      </c>
      <c r="J1408">
        <v>2</v>
      </c>
      <c r="K1408">
        <v>54337.61</v>
      </c>
      <c r="L1408">
        <v>0</v>
      </c>
      <c r="M1408">
        <v>71914.3</v>
      </c>
      <c r="N1408" t="s">
        <v>24</v>
      </c>
      <c r="O1408" t="s">
        <v>35</v>
      </c>
      <c r="P1408" t="s">
        <v>44</v>
      </c>
      <c r="Q1408">
        <f>Sales_Data[[#This Row],[Quantity]]*Sales_Data[[#This Row],[Unit_Price]]</f>
        <v>108675.22</v>
      </c>
      <c r="R1408">
        <f>Sales_Data[[#This Row],[Gross_Sales]]*Sales_Data[[#This Row],[Discount]]</f>
        <v>0</v>
      </c>
      <c r="S1408">
        <f>Sales_Data[[#This Row],[Gross_Sales]]-Sales_Data[[#This Row],[Discount_Amount]]</f>
        <v>108675.22</v>
      </c>
      <c r="T1408">
        <f>Sales_Data[[#This Row],[Net Sales]]-Sales_Data[[#This Row],[Cost]]</f>
        <v>36760.92</v>
      </c>
      <c r="U1408" s="2">
        <f>Sales_Data[[#This Row],[Profit]]/Sales_Data[[#This Row],[Net Sales]]</f>
        <v>0.33826404952297312</v>
      </c>
      <c r="V1408">
        <f>YEAR(Sales_Data[[#This Row],[Order_Date]])</f>
        <v>2025</v>
      </c>
      <c r="W1408" t="str">
        <f>TEXT(Sales_Data[[#This Row],[Order_Date]],"mmm")</f>
        <v>Jul</v>
      </c>
      <c r="X1408">
        <f>MONTH(Sales_Data[[#This Row],[Order_Date]])</f>
        <v>7</v>
      </c>
      <c r="Y1408" t="str">
        <f>"Q"&amp;ROUNDUP(MONTH(Sales_Data[[#This Row],[Order_Date]])/3,0)</f>
        <v>Q3</v>
      </c>
    </row>
    <row r="1409" spans="1:25" x14ac:dyDescent="0.3">
      <c r="A1409" t="s">
        <v>2590</v>
      </c>
      <c r="B1409" s="1">
        <v>45953</v>
      </c>
      <c r="C1409" t="s">
        <v>2591</v>
      </c>
      <c r="D1409" t="s">
        <v>723</v>
      </c>
      <c r="E1409" t="s">
        <v>19</v>
      </c>
      <c r="F1409" t="s">
        <v>81</v>
      </c>
      <c r="G1409" t="s">
        <v>21</v>
      </c>
      <c r="H1409" t="s">
        <v>127</v>
      </c>
      <c r="I1409" t="s">
        <v>314</v>
      </c>
      <c r="J1409">
        <v>1</v>
      </c>
      <c r="K1409">
        <v>5237.99</v>
      </c>
      <c r="L1409">
        <v>0.05</v>
      </c>
      <c r="M1409">
        <v>4313.45</v>
      </c>
      <c r="N1409" t="s">
        <v>52</v>
      </c>
      <c r="O1409" t="s">
        <v>25</v>
      </c>
      <c r="P1409" t="s">
        <v>71</v>
      </c>
      <c r="Q1409">
        <f>Sales_Data[[#This Row],[Quantity]]*Sales_Data[[#This Row],[Unit_Price]]</f>
        <v>5237.99</v>
      </c>
      <c r="R1409">
        <f>Sales_Data[[#This Row],[Gross_Sales]]*Sales_Data[[#This Row],[Discount]]</f>
        <v>261.89949999999999</v>
      </c>
      <c r="S1409">
        <f>Sales_Data[[#This Row],[Gross_Sales]]-Sales_Data[[#This Row],[Discount_Amount]]</f>
        <v>4976.0905000000002</v>
      </c>
      <c r="T1409">
        <f>Sales_Data[[#This Row],[Net Sales]]-Sales_Data[[#This Row],[Cost]]</f>
        <v>662.64050000000043</v>
      </c>
      <c r="U1409" s="2">
        <f>Sales_Data[[#This Row],[Profit]]/Sales_Data[[#This Row],[Net Sales]]</f>
        <v>0.13316488114514807</v>
      </c>
      <c r="V1409">
        <f>YEAR(Sales_Data[[#This Row],[Order_Date]])</f>
        <v>2025</v>
      </c>
      <c r="W1409" t="str">
        <f>TEXT(Sales_Data[[#This Row],[Order_Date]],"mmm")</f>
        <v>Oct</v>
      </c>
      <c r="X1409">
        <f>MONTH(Sales_Data[[#This Row],[Order_Date]])</f>
        <v>10</v>
      </c>
      <c r="Y1409" t="str">
        <f>"Q"&amp;ROUNDUP(MONTH(Sales_Data[[#This Row],[Order_Date]])/3,0)</f>
        <v>Q4</v>
      </c>
    </row>
    <row r="1410" spans="1:25" x14ac:dyDescent="0.3">
      <c r="A1410" t="s">
        <v>2592</v>
      </c>
      <c r="B1410" s="1">
        <v>45674</v>
      </c>
      <c r="C1410" t="s">
        <v>2124</v>
      </c>
      <c r="D1410" t="s">
        <v>589</v>
      </c>
      <c r="E1410" t="s">
        <v>39</v>
      </c>
      <c r="F1410" t="s">
        <v>40</v>
      </c>
      <c r="G1410" t="s">
        <v>41</v>
      </c>
      <c r="H1410" t="s">
        <v>147</v>
      </c>
      <c r="I1410" t="s">
        <v>148</v>
      </c>
      <c r="J1410">
        <v>2</v>
      </c>
      <c r="K1410">
        <v>6239.16</v>
      </c>
      <c r="L1410">
        <v>0.1</v>
      </c>
      <c r="M1410">
        <v>9723.7900000000009</v>
      </c>
      <c r="N1410" t="s">
        <v>52</v>
      </c>
      <c r="O1410" t="s">
        <v>35</v>
      </c>
      <c r="P1410" t="s">
        <v>44</v>
      </c>
      <c r="Q1410">
        <f>Sales_Data[[#This Row],[Quantity]]*Sales_Data[[#This Row],[Unit_Price]]</f>
        <v>12478.32</v>
      </c>
      <c r="R1410">
        <f>Sales_Data[[#This Row],[Gross_Sales]]*Sales_Data[[#This Row],[Discount]]</f>
        <v>1247.8320000000001</v>
      </c>
      <c r="S1410">
        <f>Sales_Data[[#This Row],[Gross_Sales]]-Sales_Data[[#This Row],[Discount_Amount]]</f>
        <v>11230.487999999999</v>
      </c>
      <c r="T1410">
        <f>Sales_Data[[#This Row],[Net Sales]]-Sales_Data[[#This Row],[Cost]]</f>
        <v>1506.6979999999985</v>
      </c>
      <c r="U1410" s="2">
        <f>Sales_Data[[#This Row],[Profit]]/Sales_Data[[#This Row],[Net Sales]]</f>
        <v>0.13416140064438861</v>
      </c>
      <c r="V1410">
        <f>YEAR(Sales_Data[[#This Row],[Order_Date]])</f>
        <v>2025</v>
      </c>
      <c r="W1410" t="str">
        <f>TEXT(Sales_Data[[#This Row],[Order_Date]],"mmm")</f>
        <v>Jan</v>
      </c>
      <c r="X1410">
        <f>MONTH(Sales_Data[[#This Row],[Order_Date]])</f>
        <v>1</v>
      </c>
      <c r="Y1410" t="str">
        <f>"Q"&amp;ROUNDUP(MONTH(Sales_Data[[#This Row],[Order_Date]])/3,0)</f>
        <v>Q1</v>
      </c>
    </row>
    <row r="1411" spans="1:25" x14ac:dyDescent="0.3">
      <c r="A1411" t="s">
        <v>2593</v>
      </c>
      <c r="B1411" s="1">
        <v>45786</v>
      </c>
      <c r="C1411" t="s">
        <v>2594</v>
      </c>
      <c r="D1411" t="s">
        <v>290</v>
      </c>
      <c r="E1411" t="s">
        <v>19</v>
      </c>
      <c r="F1411" t="s">
        <v>81</v>
      </c>
      <c r="G1411" t="s">
        <v>67</v>
      </c>
      <c r="H1411" t="s">
        <v>68</v>
      </c>
      <c r="I1411" t="s">
        <v>97</v>
      </c>
      <c r="J1411">
        <v>3</v>
      </c>
      <c r="K1411">
        <v>12662.59</v>
      </c>
      <c r="L1411">
        <v>0.05</v>
      </c>
      <c r="M1411">
        <v>30417.13</v>
      </c>
      <c r="N1411" t="s">
        <v>52</v>
      </c>
      <c r="O1411" t="s">
        <v>35</v>
      </c>
      <c r="P1411" t="s">
        <v>44</v>
      </c>
      <c r="Q1411">
        <f>Sales_Data[[#This Row],[Quantity]]*Sales_Data[[#This Row],[Unit_Price]]</f>
        <v>37987.770000000004</v>
      </c>
      <c r="R1411">
        <f>Sales_Data[[#This Row],[Gross_Sales]]*Sales_Data[[#This Row],[Discount]]</f>
        <v>1899.3885000000002</v>
      </c>
      <c r="S1411">
        <f>Sales_Data[[#This Row],[Gross_Sales]]-Sales_Data[[#This Row],[Discount_Amount]]</f>
        <v>36088.381500000003</v>
      </c>
      <c r="T1411">
        <f>Sales_Data[[#This Row],[Net Sales]]-Sales_Data[[#This Row],[Cost]]</f>
        <v>5671.2515000000021</v>
      </c>
      <c r="U1411" s="2">
        <f>Sales_Data[[#This Row],[Profit]]/Sales_Data[[#This Row],[Net Sales]]</f>
        <v>0.157148956652434</v>
      </c>
      <c r="V1411">
        <f>YEAR(Sales_Data[[#This Row],[Order_Date]])</f>
        <v>2025</v>
      </c>
      <c r="W1411" t="str">
        <f>TEXT(Sales_Data[[#This Row],[Order_Date]],"mmm")</f>
        <v>May</v>
      </c>
      <c r="X1411">
        <f>MONTH(Sales_Data[[#This Row],[Order_Date]])</f>
        <v>5</v>
      </c>
      <c r="Y1411" t="str">
        <f>"Q"&amp;ROUNDUP(MONTH(Sales_Data[[#This Row],[Order_Date]])/3,0)</f>
        <v>Q2</v>
      </c>
    </row>
    <row r="1412" spans="1:25" x14ac:dyDescent="0.3">
      <c r="A1412" t="s">
        <v>2595</v>
      </c>
      <c r="B1412" s="1">
        <v>45874</v>
      </c>
      <c r="C1412" t="s">
        <v>650</v>
      </c>
      <c r="D1412" t="s">
        <v>474</v>
      </c>
      <c r="E1412" t="s">
        <v>19</v>
      </c>
      <c r="F1412" t="s">
        <v>81</v>
      </c>
      <c r="G1412" t="s">
        <v>67</v>
      </c>
      <c r="H1412" t="s">
        <v>88</v>
      </c>
      <c r="I1412" t="s">
        <v>157</v>
      </c>
      <c r="J1412">
        <v>5</v>
      </c>
      <c r="K1412">
        <v>12224.97</v>
      </c>
      <c r="L1412">
        <v>0</v>
      </c>
      <c r="M1412">
        <v>41965.74</v>
      </c>
      <c r="N1412" t="s">
        <v>52</v>
      </c>
      <c r="O1412" t="s">
        <v>25</v>
      </c>
      <c r="P1412" t="s">
        <v>71</v>
      </c>
      <c r="Q1412">
        <f>Sales_Data[[#This Row],[Quantity]]*Sales_Data[[#This Row],[Unit_Price]]</f>
        <v>61124.85</v>
      </c>
      <c r="R1412">
        <f>Sales_Data[[#This Row],[Gross_Sales]]*Sales_Data[[#This Row],[Discount]]</f>
        <v>0</v>
      </c>
      <c r="S1412">
        <f>Sales_Data[[#This Row],[Gross_Sales]]-Sales_Data[[#This Row],[Discount_Amount]]</f>
        <v>61124.85</v>
      </c>
      <c r="T1412">
        <f>Sales_Data[[#This Row],[Net Sales]]-Sales_Data[[#This Row],[Cost]]</f>
        <v>19159.11</v>
      </c>
      <c r="U1412" s="2">
        <f>Sales_Data[[#This Row],[Profit]]/Sales_Data[[#This Row],[Net Sales]]</f>
        <v>0.31344224157605294</v>
      </c>
      <c r="V1412">
        <f>YEAR(Sales_Data[[#This Row],[Order_Date]])</f>
        <v>2025</v>
      </c>
      <c r="W1412" t="str">
        <f>TEXT(Sales_Data[[#This Row],[Order_Date]],"mmm")</f>
        <v>Aug</v>
      </c>
      <c r="X1412">
        <f>MONTH(Sales_Data[[#This Row],[Order_Date]])</f>
        <v>8</v>
      </c>
      <c r="Y1412" t="str">
        <f>"Q"&amp;ROUNDUP(MONTH(Sales_Data[[#This Row],[Order_Date]])/3,0)</f>
        <v>Q3</v>
      </c>
    </row>
    <row r="1413" spans="1:25" x14ac:dyDescent="0.3">
      <c r="A1413" t="s">
        <v>2596</v>
      </c>
      <c r="B1413" s="1">
        <v>45718</v>
      </c>
      <c r="C1413" t="s">
        <v>2507</v>
      </c>
      <c r="D1413" t="s">
        <v>29</v>
      </c>
      <c r="E1413" t="s">
        <v>19</v>
      </c>
      <c r="F1413" t="s">
        <v>113</v>
      </c>
      <c r="G1413" t="s">
        <v>75</v>
      </c>
      <c r="H1413" t="s">
        <v>185</v>
      </c>
      <c r="I1413" t="s">
        <v>186</v>
      </c>
      <c r="J1413">
        <v>2</v>
      </c>
      <c r="K1413">
        <v>7020.03</v>
      </c>
      <c r="L1413">
        <v>0.05</v>
      </c>
      <c r="M1413">
        <v>11307.5</v>
      </c>
      <c r="N1413" t="s">
        <v>52</v>
      </c>
      <c r="O1413" t="s">
        <v>35</v>
      </c>
      <c r="P1413" t="s">
        <v>71</v>
      </c>
      <c r="Q1413">
        <f>Sales_Data[[#This Row],[Quantity]]*Sales_Data[[#This Row],[Unit_Price]]</f>
        <v>14040.06</v>
      </c>
      <c r="R1413">
        <f>Sales_Data[[#This Row],[Gross_Sales]]*Sales_Data[[#This Row],[Discount]]</f>
        <v>702.00300000000004</v>
      </c>
      <c r="S1413">
        <f>Sales_Data[[#This Row],[Gross_Sales]]-Sales_Data[[#This Row],[Discount_Amount]]</f>
        <v>13338.056999999999</v>
      </c>
      <c r="T1413">
        <f>Sales_Data[[#This Row],[Net Sales]]-Sales_Data[[#This Row],[Cost]]</f>
        <v>2030.5569999999989</v>
      </c>
      <c r="U1413" s="2">
        <f>Sales_Data[[#This Row],[Profit]]/Sales_Data[[#This Row],[Net Sales]]</f>
        <v>0.1522378409389013</v>
      </c>
      <c r="V1413">
        <f>YEAR(Sales_Data[[#This Row],[Order_Date]])</f>
        <v>2025</v>
      </c>
      <c r="W1413" t="str">
        <f>TEXT(Sales_Data[[#This Row],[Order_Date]],"mmm")</f>
        <v>Mar</v>
      </c>
      <c r="X1413">
        <f>MONTH(Sales_Data[[#This Row],[Order_Date]])</f>
        <v>3</v>
      </c>
      <c r="Y1413" t="str">
        <f>"Q"&amp;ROUNDUP(MONTH(Sales_Data[[#This Row],[Order_Date]])/3,0)</f>
        <v>Q1</v>
      </c>
    </row>
    <row r="1414" spans="1:25" x14ac:dyDescent="0.3">
      <c r="A1414" t="s">
        <v>2597</v>
      </c>
      <c r="B1414" s="1">
        <v>45761</v>
      </c>
      <c r="C1414" t="s">
        <v>2582</v>
      </c>
      <c r="D1414" t="s">
        <v>662</v>
      </c>
      <c r="E1414" t="s">
        <v>48</v>
      </c>
      <c r="F1414" t="s">
        <v>152</v>
      </c>
      <c r="G1414" t="s">
        <v>41</v>
      </c>
      <c r="H1414" t="s">
        <v>171</v>
      </c>
      <c r="I1414" t="s">
        <v>172</v>
      </c>
      <c r="J1414">
        <v>3</v>
      </c>
      <c r="K1414">
        <v>5272.09</v>
      </c>
      <c r="L1414">
        <v>0.1</v>
      </c>
      <c r="M1414">
        <v>11416.61</v>
      </c>
      <c r="N1414" t="s">
        <v>24</v>
      </c>
      <c r="O1414" t="s">
        <v>25</v>
      </c>
      <c r="P1414" t="s">
        <v>44</v>
      </c>
      <c r="Q1414">
        <f>Sales_Data[[#This Row],[Quantity]]*Sales_Data[[#This Row],[Unit_Price]]</f>
        <v>15816.27</v>
      </c>
      <c r="R1414">
        <f>Sales_Data[[#This Row],[Gross_Sales]]*Sales_Data[[#This Row],[Discount]]</f>
        <v>1581.6270000000002</v>
      </c>
      <c r="S1414">
        <f>Sales_Data[[#This Row],[Gross_Sales]]-Sales_Data[[#This Row],[Discount_Amount]]</f>
        <v>14234.643</v>
      </c>
      <c r="T1414">
        <f>Sales_Data[[#This Row],[Net Sales]]-Sales_Data[[#This Row],[Cost]]</f>
        <v>2818.0329999999994</v>
      </c>
      <c r="U1414" s="2">
        <f>Sales_Data[[#This Row],[Profit]]/Sales_Data[[#This Row],[Net Sales]]</f>
        <v>0.19797005095245448</v>
      </c>
      <c r="V1414">
        <f>YEAR(Sales_Data[[#This Row],[Order_Date]])</f>
        <v>2025</v>
      </c>
      <c r="W1414" t="str">
        <f>TEXT(Sales_Data[[#This Row],[Order_Date]],"mmm")</f>
        <v>Apr</v>
      </c>
      <c r="X1414">
        <f>MONTH(Sales_Data[[#This Row],[Order_Date]])</f>
        <v>4</v>
      </c>
      <c r="Y1414" t="str">
        <f>"Q"&amp;ROUNDUP(MONTH(Sales_Data[[#This Row],[Order_Date]])/3,0)</f>
        <v>Q2</v>
      </c>
    </row>
    <row r="1415" spans="1:25" x14ac:dyDescent="0.3">
      <c r="A1415" t="s">
        <v>2598</v>
      </c>
      <c r="B1415" s="1">
        <v>45699</v>
      </c>
      <c r="C1415" t="s">
        <v>1076</v>
      </c>
      <c r="D1415" t="s">
        <v>137</v>
      </c>
      <c r="E1415" t="s">
        <v>119</v>
      </c>
      <c r="F1415" t="s">
        <v>538</v>
      </c>
      <c r="G1415" t="s">
        <v>75</v>
      </c>
      <c r="H1415" t="s">
        <v>76</v>
      </c>
      <c r="I1415" t="s">
        <v>77</v>
      </c>
      <c r="J1415">
        <v>1</v>
      </c>
      <c r="K1415">
        <v>7555.62</v>
      </c>
      <c r="L1415">
        <v>0.1</v>
      </c>
      <c r="M1415">
        <v>4651.3599999999997</v>
      </c>
      <c r="N1415" t="s">
        <v>83</v>
      </c>
      <c r="O1415" t="s">
        <v>35</v>
      </c>
      <c r="P1415" t="s">
        <v>44</v>
      </c>
      <c r="Q1415">
        <f>Sales_Data[[#This Row],[Quantity]]*Sales_Data[[#This Row],[Unit_Price]]</f>
        <v>7555.62</v>
      </c>
      <c r="R1415">
        <f>Sales_Data[[#This Row],[Gross_Sales]]*Sales_Data[[#This Row],[Discount]]</f>
        <v>755.56200000000001</v>
      </c>
      <c r="S1415">
        <f>Sales_Data[[#This Row],[Gross_Sales]]-Sales_Data[[#This Row],[Discount_Amount]]</f>
        <v>6800.058</v>
      </c>
      <c r="T1415">
        <f>Sales_Data[[#This Row],[Net Sales]]-Sales_Data[[#This Row],[Cost]]</f>
        <v>2148.6980000000003</v>
      </c>
      <c r="U1415" s="2">
        <f>Sales_Data[[#This Row],[Profit]]/Sales_Data[[#This Row],[Net Sales]]</f>
        <v>0.31598230485681156</v>
      </c>
      <c r="V1415">
        <f>YEAR(Sales_Data[[#This Row],[Order_Date]])</f>
        <v>2025</v>
      </c>
      <c r="W1415" t="str">
        <f>TEXT(Sales_Data[[#This Row],[Order_Date]],"mmm")</f>
        <v>Feb</v>
      </c>
      <c r="X1415">
        <f>MONTH(Sales_Data[[#This Row],[Order_Date]])</f>
        <v>2</v>
      </c>
      <c r="Y1415" t="str">
        <f>"Q"&amp;ROUNDUP(MONTH(Sales_Data[[#This Row],[Order_Date]])/3,0)</f>
        <v>Q1</v>
      </c>
    </row>
    <row r="1416" spans="1:25" x14ac:dyDescent="0.3">
      <c r="A1416" t="s">
        <v>2599</v>
      </c>
      <c r="B1416" s="1">
        <v>45682</v>
      </c>
      <c r="C1416" t="s">
        <v>2600</v>
      </c>
      <c r="D1416" t="s">
        <v>541</v>
      </c>
      <c r="E1416" t="s">
        <v>39</v>
      </c>
      <c r="F1416" t="s">
        <v>107</v>
      </c>
      <c r="G1416" t="s">
        <v>32</v>
      </c>
      <c r="H1416" t="s">
        <v>33</v>
      </c>
      <c r="I1416" t="s">
        <v>34</v>
      </c>
      <c r="J1416">
        <v>3</v>
      </c>
      <c r="K1416">
        <v>1527.97</v>
      </c>
      <c r="L1416">
        <v>0.2</v>
      </c>
      <c r="M1416">
        <v>3070.07</v>
      </c>
      <c r="N1416" t="s">
        <v>70</v>
      </c>
      <c r="O1416" t="s">
        <v>35</v>
      </c>
      <c r="P1416" t="s">
        <v>44</v>
      </c>
      <c r="Q1416">
        <f>Sales_Data[[#This Row],[Quantity]]*Sales_Data[[#This Row],[Unit_Price]]</f>
        <v>4583.91</v>
      </c>
      <c r="R1416">
        <f>Sales_Data[[#This Row],[Gross_Sales]]*Sales_Data[[#This Row],[Discount]]</f>
        <v>916.78200000000004</v>
      </c>
      <c r="S1416">
        <f>Sales_Data[[#This Row],[Gross_Sales]]-Sales_Data[[#This Row],[Discount_Amount]]</f>
        <v>3667.1279999999997</v>
      </c>
      <c r="T1416">
        <f>Sales_Data[[#This Row],[Net Sales]]-Sales_Data[[#This Row],[Cost]]</f>
        <v>597.05799999999954</v>
      </c>
      <c r="U1416" s="2">
        <f>Sales_Data[[#This Row],[Profit]]/Sales_Data[[#This Row],[Net Sales]]</f>
        <v>0.16281351509955463</v>
      </c>
      <c r="V1416">
        <f>YEAR(Sales_Data[[#This Row],[Order_Date]])</f>
        <v>2025</v>
      </c>
      <c r="W1416" t="str">
        <f>TEXT(Sales_Data[[#This Row],[Order_Date]],"mmm")</f>
        <v>Jan</v>
      </c>
      <c r="X1416">
        <f>MONTH(Sales_Data[[#This Row],[Order_Date]])</f>
        <v>1</v>
      </c>
      <c r="Y1416" t="str">
        <f>"Q"&amp;ROUNDUP(MONTH(Sales_Data[[#This Row],[Order_Date]])/3,0)</f>
        <v>Q1</v>
      </c>
    </row>
    <row r="1417" spans="1:25" x14ac:dyDescent="0.3">
      <c r="A1417" t="s">
        <v>2601</v>
      </c>
      <c r="B1417" s="1">
        <v>45696</v>
      </c>
      <c r="C1417" t="s">
        <v>2602</v>
      </c>
      <c r="D1417" t="s">
        <v>1122</v>
      </c>
      <c r="E1417" t="s">
        <v>48</v>
      </c>
      <c r="F1417" t="s">
        <v>164</v>
      </c>
      <c r="G1417" t="s">
        <v>21</v>
      </c>
      <c r="H1417" t="s">
        <v>297</v>
      </c>
      <c r="I1417" t="s">
        <v>494</v>
      </c>
      <c r="J1417">
        <v>4</v>
      </c>
      <c r="K1417">
        <v>25138.42</v>
      </c>
      <c r="L1417">
        <v>0.1</v>
      </c>
      <c r="M1417">
        <v>58248.88</v>
      </c>
      <c r="N1417" t="s">
        <v>83</v>
      </c>
      <c r="O1417" t="s">
        <v>35</v>
      </c>
      <c r="P1417" t="s">
        <v>71</v>
      </c>
      <c r="Q1417">
        <f>Sales_Data[[#This Row],[Quantity]]*Sales_Data[[#This Row],[Unit_Price]]</f>
        <v>100553.68</v>
      </c>
      <c r="R1417">
        <f>Sales_Data[[#This Row],[Gross_Sales]]*Sales_Data[[#This Row],[Discount]]</f>
        <v>10055.368</v>
      </c>
      <c r="S1417">
        <f>Sales_Data[[#This Row],[Gross_Sales]]-Sales_Data[[#This Row],[Discount_Amount]]</f>
        <v>90498.311999999991</v>
      </c>
      <c r="T1417">
        <f>Sales_Data[[#This Row],[Net Sales]]-Sales_Data[[#This Row],[Cost]]</f>
        <v>32249.431999999993</v>
      </c>
      <c r="U1417" s="2">
        <f>Sales_Data[[#This Row],[Profit]]/Sales_Data[[#This Row],[Net Sales]]</f>
        <v>0.35635396160759325</v>
      </c>
      <c r="V1417">
        <f>YEAR(Sales_Data[[#This Row],[Order_Date]])</f>
        <v>2025</v>
      </c>
      <c r="W1417" t="str">
        <f>TEXT(Sales_Data[[#This Row],[Order_Date]],"mmm")</f>
        <v>Feb</v>
      </c>
      <c r="X1417">
        <f>MONTH(Sales_Data[[#This Row],[Order_Date]])</f>
        <v>2</v>
      </c>
      <c r="Y1417" t="str">
        <f>"Q"&amp;ROUNDUP(MONTH(Sales_Data[[#This Row],[Order_Date]])/3,0)</f>
        <v>Q1</v>
      </c>
    </row>
    <row r="1418" spans="1:25" x14ac:dyDescent="0.3">
      <c r="A1418" t="s">
        <v>2603</v>
      </c>
      <c r="B1418" s="1">
        <v>45948</v>
      </c>
      <c r="C1418" t="s">
        <v>2604</v>
      </c>
      <c r="D1418" t="s">
        <v>765</v>
      </c>
      <c r="E1418" t="s">
        <v>48</v>
      </c>
      <c r="F1418" t="s">
        <v>126</v>
      </c>
      <c r="G1418" t="s">
        <v>67</v>
      </c>
      <c r="H1418" t="s">
        <v>121</v>
      </c>
      <c r="I1418" t="s">
        <v>122</v>
      </c>
      <c r="J1418">
        <v>2</v>
      </c>
      <c r="K1418">
        <v>39622.519999999997</v>
      </c>
      <c r="L1418">
        <v>0.05</v>
      </c>
      <c r="M1418">
        <v>60711.4</v>
      </c>
      <c r="N1418" t="s">
        <v>24</v>
      </c>
      <c r="O1418" t="s">
        <v>35</v>
      </c>
      <c r="P1418" t="s">
        <v>26</v>
      </c>
      <c r="Q1418">
        <f>Sales_Data[[#This Row],[Quantity]]*Sales_Data[[#This Row],[Unit_Price]]</f>
        <v>79245.039999999994</v>
      </c>
      <c r="R1418">
        <f>Sales_Data[[#This Row],[Gross_Sales]]*Sales_Data[[#This Row],[Discount]]</f>
        <v>3962.252</v>
      </c>
      <c r="S1418">
        <f>Sales_Data[[#This Row],[Gross_Sales]]-Sales_Data[[#This Row],[Discount_Amount]]</f>
        <v>75282.788</v>
      </c>
      <c r="T1418">
        <f>Sales_Data[[#This Row],[Net Sales]]-Sales_Data[[#This Row],[Cost]]</f>
        <v>14571.387999999999</v>
      </c>
      <c r="U1418" s="2">
        <f>Sales_Data[[#This Row],[Profit]]/Sales_Data[[#This Row],[Net Sales]]</f>
        <v>0.19355537151466812</v>
      </c>
      <c r="V1418">
        <f>YEAR(Sales_Data[[#This Row],[Order_Date]])</f>
        <v>2025</v>
      </c>
      <c r="W1418" t="str">
        <f>TEXT(Sales_Data[[#This Row],[Order_Date]],"mmm")</f>
        <v>Oct</v>
      </c>
      <c r="X1418">
        <f>MONTH(Sales_Data[[#This Row],[Order_Date]])</f>
        <v>10</v>
      </c>
      <c r="Y1418" t="str">
        <f>"Q"&amp;ROUNDUP(MONTH(Sales_Data[[#This Row],[Order_Date]])/3,0)</f>
        <v>Q4</v>
      </c>
    </row>
    <row r="1419" spans="1:25" x14ac:dyDescent="0.3">
      <c r="A1419" t="s">
        <v>2605</v>
      </c>
      <c r="B1419" s="1">
        <v>45788</v>
      </c>
      <c r="C1419" t="s">
        <v>1970</v>
      </c>
      <c r="D1419" t="s">
        <v>238</v>
      </c>
      <c r="E1419" t="s">
        <v>119</v>
      </c>
      <c r="F1419" t="s">
        <v>538</v>
      </c>
      <c r="G1419" t="s">
        <v>75</v>
      </c>
      <c r="H1419" t="s">
        <v>256</v>
      </c>
      <c r="I1419" t="s">
        <v>257</v>
      </c>
      <c r="J1419">
        <v>3</v>
      </c>
      <c r="K1419">
        <v>4599.16</v>
      </c>
      <c r="L1419">
        <v>0.05</v>
      </c>
      <c r="M1419">
        <v>11525.9</v>
      </c>
      <c r="N1419" t="s">
        <v>109</v>
      </c>
      <c r="O1419" t="s">
        <v>35</v>
      </c>
      <c r="P1419" t="s">
        <v>44</v>
      </c>
      <c r="Q1419">
        <f>Sales_Data[[#This Row],[Quantity]]*Sales_Data[[#This Row],[Unit_Price]]</f>
        <v>13797.48</v>
      </c>
      <c r="R1419">
        <f>Sales_Data[[#This Row],[Gross_Sales]]*Sales_Data[[#This Row],[Discount]]</f>
        <v>689.87400000000002</v>
      </c>
      <c r="S1419">
        <f>Sales_Data[[#This Row],[Gross_Sales]]-Sales_Data[[#This Row],[Discount_Amount]]</f>
        <v>13107.606</v>
      </c>
      <c r="T1419">
        <f>Sales_Data[[#This Row],[Net Sales]]-Sales_Data[[#This Row],[Cost]]</f>
        <v>1581.7060000000001</v>
      </c>
      <c r="U1419" s="2">
        <f>Sales_Data[[#This Row],[Profit]]/Sales_Data[[#This Row],[Net Sales]]</f>
        <v>0.120670853243529</v>
      </c>
      <c r="V1419">
        <f>YEAR(Sales_Data[[#This Row],[Order_Date]])</f>
        <v>2025</v>
      </c>
      <c r="W1419" t="str">
        <f>TEXT(Sales_Data[[#This Row],[Order_Date]],"mmm")</f>
        <v>May</v>
      </c>
      <c r="X1419">
        <f>MONTH(Sales_Data[[#This Row],[Order_Date]])</f>
        <v>5</v>
      </c>
      <c r="Y1419" t="str">
        <f>"Q"&amp;ROUNDUP(MONTH(Sales_Data[[#This Row],[Order_Date]])/3,0)</f>
        <v>Q2</v>
      </c>
    </row>
    <row r="1420" spans="1:25" x14ac:dyDescent="0.3">
      <c r="A1420" t="s">
        <v>2606</v>
      </c>
      <c r="B1420" s="1">
        <v>45886</v>
      </c>
      <c r="C1420" t="s">
        <v>2607</v>
      </c>
      <c r="D1420" t="s">
        <v>183</v>
      </c>
      <c r="E1420" t="s">
        <v>48</v>
      </c>
      <c r="F1420" t="s">
        <v>164</v>
      </c>
      <c r="G1420" t="s">
        <v>41</v>
      </c>
      <c r="H1420" t="s">
        <v>147</v>
      </c>
      <c r="I1420" t="s">
        <v>148</v>
      </c>
      <c r="J1420">
        <v>2</v>
      </c>
      <c r="K1420">
        <v>14114.95</v>
      </c>
      <c r="L1420">
        <v>0</v>
      </c>
      <c r="M1420">
        <v>20666.82</v>
      </c>
      <c r="N1420" t="s">
        <v>24</v>
      </c>
      <c r="O1420" t="s">
        <v>25</v>
      </c>
      <c r="P1420" t="s">
        <v>26</v>
      </c>
      <c r="Q1420">
        <f>Sales_Data[[#This Row],[Quantity]]*Sales_Data[[#This Row],[Unit_Price]]</f>
        <v>28229.9</v>
      </c>
      <c r="R1420">
        <f>Sales_Data[[#This Row],[Gross_Sales]]*Sales_Data[[#This Row],[Discount]]</f>
        <v>0</v>
      </c>
      <c r="S1420">
        <f>Sales_Data[[#This Row],[Gross_Sales]]-Sales_Data[[#This Row],[Discount_Amount]]</f>
        <v>28229.9</v>
      </c>
      <c r="T1420">
        <f>Sales_Data[[#This Row],[Net Sales]]-Sales_Data[[#This Row],[Cost]]</f>
        <v>7563.0800000000017</v>
      </c>
      <c r="U1420" s="2">
        <f>Sales_Data[[#This Row],[Profit]]/Sales_Data[[#This Row],[Net Sales]]</f>
        <v>0.26791026535694429</v>
      </c>
      <c r="V1420">
        <f>YEAR(Sales_Data[[#This Row],[Order_Date]])</f>
        <v>2025</v>
      </c>
      <c r="W1420" t="str">
        <f>TEXT(Sales_Data[[#This Row],[Order_Date]],"mmm")</f>
        <v>Aug</v>
      </c>
      <c r="X1420">
        <f>MONTH(Sales_Data[[#This Row],[Order_Date]])</f>
        <v>8</v>
      </c>
      <c r="Y1420" t="str">
        <f>"Q"&amp;ROUNDUP(MONTH(Sales_Data[[#This Row],[Order_Date]])/3,0)</f>
        <v>Q3</v>
      </c>
    </row>
    <row r="1421" spans="1:25" x14ac:dyDescent="0.3">
      <c r="A1421" t="s">
        <v>2608</v>
      </c>
      <c r="B1421" s="1">
        <v>45765</v>
      </c>
      <c r="C1421" t="s">
        <v>535</v>
      </c>
      <c r="D1421" t="s">
        <v>447</v>
      </c>
      <c r="E1421" t="s">
        <v>30</v>
      </c>
      <c r="F1421" t="s">
        <v>210</v>
      </c>
      <c r="G1421" t="s">
        <v>75</v>
      </c>
      <c r="H1421" t="s">
        <v>256</v>
      </c>
      <c r="I1421" t="s">
        <v>257</v>
      </c>
      <c r="J1421">
        <v>1</v>
      </c>
      <c r="K1421">
        <v>917.93</v>
      </c>
      <c r="L1421">
        <v>0.1</v>
      </c>
      <c r="M1421">
        <v>645.73</v>
      </c>
      <c r="N1421" t="s">
        <v>70</v>
      </c>
      <c r="O1421" t="s">
        <v>35</v>
      </c>
      <c r="P1421" t="s">
        <v>71</v>
      </c>
      <c r="Q1421">
        <f>Sales_Data[[#This Row],[Quantity]]*Sales_Data[[#This Row],[Unit_Price]]</f>
        <v>917.93</v>
      </c>
      <c r="R1421">
        <f>Sales_Data[[#This Row],[Gross_Sales]]*Sales_Data[[#This Row],[Discount]]</f>
        <v>91.793000000000006</v>
      </c>
      <c r="S1421">
        <f>Sales_Data[[#This Row],[Gross_Sales]]-Sales_Data[[#This Row],[Discount_Amount]]</f>
        <v>826.13699999999994</v>
      </c>
      <c r="T1421">
        <f>Sales_Data[[#This Row],[Net Sales]]-Sales_Data[[#This Row],[Cost]]</f>
        <v>180.40699999999993</v>
      </c>
      <c r="U1421" s="2">
        <f>Sales_Data[[#This Row],[Profit]]/Sales_Data[[#This Row],[Net Sales]]</f>
        <v>0.21837419217393716</v>
      </c>
      <c r="V1421">
        <f>YEAR(Sales_Data[[#This Row],[Order_Date]])</f>
        <v>2025</v>
      </c>
      <c r="W1421" t="str">
        <f>TEXT(Sales_Data[[#This Row],[Order_Date]],"mmm")</f>
        <v>Apr</v>
      </c>
      <c r="X1421">
        <f>MONTH(Sales_Data[[#This Row],[Order_Date]])</f>
        <v>4</v>
      </c>
      <c r="Y1421" t="str">
        <f>"Q"&amp;ROUNDUP(MONTH(Sales_Data[[#This Row],[Order_Date]])/3,0)</f>
        <v>Q2</v>
      </c>
    </row>
    <row r="1422" spans="1:25" x14ac:dyDescent="0.3">
      <c r="A1422" t="s">
        <v>2609</v>
      </c>
      <c r="B1422" s="1">
        <v>45829</v>
      </c>
      <c r="C1422" t="s">
        <v>2610</v>
      </c>
      <c r="D1422" t="s">
        <v>80</v>
      </c>
      <c r="E1422" t="s">
        <v>48</v>
      </c>
      <c r="F1422" t="s">
        <v>126</v>
      </c>
      <c r="G1422" t="s">
        <v>21</v>
      </c>
      <c r="H1422" t="s">
        <v>127</v>
      </c>
      <c r="I1422" t="s">
        <v>314</v>
      </c>
      <c r="J1422">
        <v>3</v>
      </c>
      <c r="K1422">
        <v>9326.14</v>
      </c>
      <c r="L1422">
        <v>0.05</v>
      </c>
      <c r="M1422">
        <v>17975.150000000001</v>
      </c>
      <c r="N1422" t="s">
        <v>83</v>
      </c>
      <c r="O1422" t="s">
        <v>35</v>
      </c>
      <c r="P1422" t="s">
        <v>44</v>
      </c>
      <c r="Q1422">
        <f>Sales_Data[[#This Row],[Quantity]]*Sales_Data[[#This Row],[Unit_Price]]</f>
        <v>27978.42</v>
      </c>
      <c r="R1422">
        <f>Sales_Data[[#This Row],[Gross_Sales]]*Sales_Data[[#This Row],[Discount]]</f>
        <v>1398.921</v>
      </c>
      <c r="S1422">
        <f>Sales_Data[[#This Row],[Gross_Sales]]-Sales_Data[[#This Row],[Discount_Amount]]</f>
        <v>26579.499</v>
      </c>
      <c r="T1422">
        <f>Sales_Data[[#This Row],[Net Sales]]-Sales_Data[[#This Row],[Cost]]</f>
        <v>8604.3489999999983</v>
      </c>
      <c r="U1422" s="2">
        <f>Sales_Data[[#This Row],[Profit]]/Sales_Data[[#This Row],[Net Sales]]</f>
        <v>0.32372126351967728</v>
      </c>
      <c r="V1422">
        <f>YEAR(Sales_Data[[#This Row],[Order_Date]])</f>
        <v>2025</v>
      </c>
      <c r="W1422" t="str">
        <f>TEXT(Sales_Data[[#This Row],[Order_Date]],"mmm")</f>
        <v>Jun</v>
      </c>
      <c r="X1422">
        <f>MONTH(Sales_Data[[#This Row],[Order_Date]])</f>
        <v>6</v>
      </c>
      <c r="Y1422" t="str">
        <f>"Q"&amp;ROUNDUP(MONTH(Sales_Data[[#This Row],[Order_Date]])/3,0)</f>
        <v>Q2</v>
      </c>
    </row>
    <row r="1423" spans="1:25" x14ac:dyDescent="0.3">
      <c r="A1423" t="s">
        <v>2611</v>
      </c>
      <c r="B1423" s="1">
        <v>45759</v>
      </c>
      <c r="C1423" t="s">
        <v>2612</v>
      </c>
      <c r="D1423" t="s">
        <v>436</v>
      </c>
      <c r="E1423" t="s">
        <v>119</v>
      </c>
      <c r="F1423" t="s">
        <v>538</v>
      </c>
      <c r="G1423" t="s">
        <v>41</v>
      </c>
      <c r="H1423" t="s">
        <v>42</v>
      </c>
      <c r="I1423" t="s">
        <v>43</v>
      </c>
      <c r="J1423">
        <v>2</v>
      </c>
      <c r="K1423">
        <v>7835.57</v>
      </c>
      <c r="L1423">
        <v>0.1</v>
      </c>
      <c r="M1423">
        <v>10455.219999999999</v>
      </c>
      <c r="N1423" t="s">
        <v>24</v>
      </c>
      <c r="O1423" t="s">
        <v>35</v>
      </c>
      <c r="P1423" t="s">
        <v>71</v>
      </c>
      <c r="Q1423">
        <f>Sales_Data[[#This Row],[Quantity]]*Sales_Data[[#This Row],[Unit_Price]]</f>
        <v>15671.14</v>
      </c>
      <c r="R1423">
        <f>Sales_Data[[#This Row],[Gross_Sales]]*Sales_Data[[#This Row],[Discount]]</f>
        <v>1567.114</v>
      </c>
      <c r="S1423">
        <f>Sales_Data[[#This Row],[Gross_Sales]]-Sales_Data[[#This Row],[Discount_Amount]]</f>
        <v>14104.026</v>
      </c>
      <c r="T1423">
        <f>Sales_Data[[#This Row],[Net Sales]]-Sales_Data[[#This Row],[Cost]]</f>
        <v>3648.8060000000005</v>
      </c>
      <c r="U1423" s="2">
        <f>Sales_Data[[#This Row],[Profit]]/Sales_Data[[#This Row],[Net Sales]]</f>
        <v>0.2587066983569089</v>
      </c>
      <c r="V1423">
        <f>YEAR(Sales_Data[[#This Row],[Order_Date]])</f>
        <v>2025</v>
      </c>
      <c r="W1423" t="str">
        <f>TEXT(Sales_Data[[#This Row],[Order_Date]],"mmm")</f>
        <v>Apr</v>
      </c>
      <c r="X1423">
        <f>MONTH(Sales_Data[[#This Row],[Order_Date]])</f>
        <v>4</v>
      </c>
      <c r="Y1423" t="str">
        <f>"Q"&amp;ROUNDUP(MONTH(Sales_Data[[#This Row],[Order_Date]])/3,0)</f>
        <v>Q2</v>
      </c>
    </row>
    <row r="1424" spans="1:25" x14ac:dyDescent="0.3">
      <c r="A1424" t="s">
        <v>2613</v>
      </c>
      <c r="B1424" s="1">
        <v>46011</v>
      </c>
      <c r="C1424" t="s">
        <v>2614</v>
      </c>
      <c r="D1424" t="s">
        <v>699</v>
      </c>
      <c r="E1424" t="s">
        <v>119</v>
      </c>
      <c r="F1424" t="s">
        <v>538</v>
      </c>
      <c r="G1424" t="s">
        <v>41</v>
      </c>
      <c r="H1424" t="s">
        <v>42</v>
      </c>
      <c r="I1424" t="s">
        <v>82</v>
      </c>
      <c r="J1424">
        <v>2</v>
      </c>
      <c r="K1424">
        <v>768.26</v>
      </c>
      <c r="L1424">
        <v>0</v>
      </c>
      <c r="M1424">
        <v>995.88</v>
      </c>
      <c r="N1424" t="s">
        <v>83</v>
      </c>
      <c r="O1424" t="s">
        <v>35</v>
      </c>
      <c r="P1424" t="s">
        <v>71</v>
      </c>
      <c r="Q1424">
        <f>Sales_Data[[#This Row],[Quantity]]*Sales_Data[[#This Row],[Unit_Price]]</f>
        <v>1536.52</v>
      </c>
      <c r="R1424">
        <f>Sales_Data[[#This Row],[Gross_Sales]]*Sales_Data[[#This Row],[Discount]]</f>
        <v>0</v>
      </c>
      <c r="S1424">
        <f>Sales_Data[[#This Row],[Gross_Sales]]-Sales_Data[[#This Row],[Discount_Amount]]</f>
        <v>1536.52</v>
      </c>
      <c r="T1424">
        <f>Sales_Data[[#This Row],[Net Sales]]-Sales_Data[[#This Row],[Cost]]</f>
        <v>540.64</v>
      </c>
      <c r="U1424" s="2">
        <f>Sales_Data[[#This Row],[Profit]]/Sales_Data[[#This Row],[Net Sales]]</f>
        <v>0.35186004737979332</v>
      </c>
      <c r="V1424">
        <f>YEAR(Sales_Data[[#This Row],[Order_Date]])</f>
        <v>2025</v>
      </c>
      <c r="W1424" t="str">
        <f>TEXT(Sales_Data[[#This Row],[Order_Date]],"mmm")</f>
        <v>Dec</v>
      </c>
      <c r="X1424">
        <f>MONTH(Sales_Data[[#This Row],[Order_Date]])</f>
        <v>12</v>
      </c>
      <c r="Y1424" t="str">
        <f>"Q"&amp;ROUNDUP(MONTH(Sales_Data[[#This Row],[Order_Date]])/3,0)</f>
        <v>Q4</v>
      </c>
    </row>
    <row r="1425" spans="1:25" x14ac:dyDescent="0.3">
      <c r="A1425" t="s">
        <v>2615</v>
      </c>
      <c r="B1425" s="1">
        <v>45669</v>
      </c>
      <c r="C1425" t="s">
        <v>85</v>
      </c>
      <c r="D1425" t="s">
        <v>662</v>
      </c>
      <c r="E1425" t="s">
        <v>39</v>
      </c>
      <c r="F1425" t="s">
        <v>96</v>
      </c>
      <c r="G1425" t="s">
        <v>67</v>
      </c>
      <c r="H1425" t="s">
        <v>88</v>
      </c>
      <c r="I1425" t="s">
        <v>89</v>
      </c>
      <c r="J1425">
        <v>2</v>
      </c>
      <c r="K1425">
        <v>6848.29</v>
      </c>
      <c r="L1425">
        <v>0.05</v>
      </c>
      <c r="M1425">
        <v>10419.790000000001</v>
      </c>
      <c r="N1425" t="s">
        <v>52</v>
      </c>
      <c r="O1425" t="s">
        <v>35</v>
      </c>
      <c r="P1425" t="s">
        <v>71</v>
      </c>
      <c r="Q1425">
        <f>Sales_Data[[#This Row],[Quantity]]*Sales_Data[[#This Row],[Unit_Price]]</f>
        <v>13696.58</v>
      </c>
      <c r="R1425">
        <f>Sales_Data[[#This Row],[Gross_Sales]]*Sales_Data[[#This Row],[Discount]]</f>
        <v>684.82900000000006</v>
      </c>
      <c r="S1425">
        <f>Sales_Data[[#This Row],[Gross_Sales]]-Sales_Data[[#This Row],[Discount_Amount]]</f>
        <v>13011.751</v>
      </c>
      <c r="T1425">
        <f>Sales_Data[[#This Row],[Net Sales]]-Sales_Data[[#This Row],[Cost]]</f>
        <v>2591.9609999999993</v>
      </c>
      <c r="U1425" s="2">
        <f>Sales_Data[[#This Row],[Profit]]/Sales_Data[[#This Row],[Net Sales]]</f>
        <v>0.19920155250434773</v>
      </c>
      <c r="V1425">
        <f>YEAR(Sales_Data[[#This Row],[Order_Date]])</f>
        <v>2025</v>
      </c>
      <c r="W1425" t="str">
        <f>TEXT(Sales_Data[[#This Row],[Order_Date]],"mmm")</f>
        <v>Jan</v>
      </c>
      <c r="X1425">
        <f>MONTH(Sales_Data[[#This Row],[Order_Date]])</f>
        <v>1</v>
      </c>
      <c r="Y1425" t="str">
        <f>"Q"&amp;ROUNDUP(MONTH(Sales_Data[[#This Row],[Order_Date]])/3,0)</f>
        <v>Q1</v>
      </c>
    </row>
    <row r="1426" spans="1:25" x14ac:dyDescent="0.3">
      <c r="A1426" t="s">
        <v>2616</v>
      </c>
      <c r="B1426" s="1">
        <v>45932</v>
      </c>
      <c r="C1426" t="s">
        <v>2617</v>
      </c>
      <c r="D1426" t="s">
        <v>209</v>
      </c>
      <c r="E1426" t="s">
        <v>48</v>
      </c>
      <c r="F1426" t="s">
        <v>49</v>
      </c>
      <c r="G1426" t="s">
        <v>21</v>
      </c>
      <c r="H1426" t="s">
        <v>127</v>
      </c>
      <c r="I1426" t="s">
        <v>128</v>
      </c>
      <c r="J1426">
        <v>3</v>
      </c>
      <c r="K1426">
        <v>14106.57</v>
      </c>
      <c r="L1426">
        <v>0.05</v>
      </c>
      <c r="M1426">
        <v>33003.97</v>
      </c>
      <c r="N1426" t="s">
        <v>52</v>
      </c>
      <c r="O1426" t="s">
        <v>53</v>
      </c>
      <c r="P1426" t="s">
        <v>71</v>
      </c>
      <c r="Q1426">
        <f>Sales_Data[[#This Row],[Quantity]]*Sales_Data[[#This Row],[Unit_Price]]</f>
        <v>42319.71</v>
      </c>
      <c r="R1426">
        <f>Sales_Data[[#This Row],[Gross_Sales]]*Sales_Data[[#This Row],[Discount]]</f>
        <v>2115.9855000000002</v>
      </c>
      <c r="S1426">
        <f>Sales_Data[[#This Row],[Gross_Sales]]-Sales_Data[[#This Row],[Discount_Amount]]</f>
        <v>40203.724499999997</v>
      </c>
      <c r="T1426">
        <f>Sales_Data[[#This Row],[Net Sales]]-Sales_Data[[#This Row],[Cost]]</f>
        <v>7199.7544999999955</v>
      </c>
      <c r="U1426" s="2">
        <f>Sales_Data[[#This Row],[Profit]]/Sales_Data[[#This Row],[Net Sales]]</f>
        <v>0.17908177885359841</v>
      </c>
      <c r="V1426">
        <f>YEAR(Sales_Data[[#This Row],[Order_Date]])</f>
        <v>2025</v>
      </c>
      <c r="W1426" t="str">
        <f>TEXT(Sales_Data[[#This Row],[Order_Date]],"mmm")</f>
        <v>Oct</v>
      </c>
      <c r="X1426">
        <f>MONTH(Sales_Data[[#This Row],[Order_Date]])</f>
        <v>10</v>
      </c>
      <c r="Y1426" t="str">
        <f>"Q"&amp;ROUNDUP(MONTH(Sales_Data[[#This Row],[Order_Date]])/3,0)</f>
        <v>Q4</v>
      </c>
    </row>
    <row r="1427" spans="1:25" x14ac:dyDescent="0.3">
      <c r="A1427" t="s">
        <v>2618</v>
      </c>
      <c r="B1427" s="1">
        <v>45758</v>
      </c>
      <c r="C1427" t="s">
        <v>2619</v>
      </c>
      <c r="D1427" t="s">
        <v>777</v>
      </c>
      <c r="E1427" t="s">
        <v>48</v>
      </c>
      <c r="F1427" t="s">
        <v>126</v>
      </c>
      <c r="G1427" t="s">
        <v>75</v>
      </c>
      <c r="H1427" t="s">
        <v>256</v>
      </c>
      <c r="I1427" t="s">
        <v>334</v>
      </c>
      <c r="J1427">
        <v>2</v>
      </c>
      <c r="K1427">
        <v>8505.4699999999993</v>
      </c>
      <c r="L1427">
        <v>0.1</v>
      </c>
      <c r="M1427">
        <v>11834.07</v>
      </c>
      <c r="N1427" t="s">
        <v>109</v>
      </c>
      <c r="O1427" t="s">
        <v>35</v>
      </c>
      <c r="P1427" t="s">
        <v>71</v>
      </c>
      <c r="Q1427">
        <f>Sales_Data[[#This Row],[Quantity]]*Sales_Data[[#This Row],[Unit_Price]]</f>
        <v>17010.939999999999</v>
      </c>
      <c r="R1427">
        <f>Sales_Data[[#This Row],[Gross_Sales]]*Sales_Data[[#This Row],[Discount]]</f>
        <v>1701.0940000000001</v>
      </c>
      <c r="S1427">
        <f>Sales_Data[[#This Row],[Gross_Sales]]-Sales_Data[[#This Row],[Discount_Amount]]</f>
        <v>15309.845999999998</v>
      </c>
      <c r="T1427">
        <f>Sales_Data[[#This Row],[Net Sales]]-Sales_Data[[#This Row],[Cost]]</f>
        <v>3475.775999999998</v>
      </c>
      <c r="U1427" s="2">
        <f>Sales_Data[[#This Row],[Profit]]/Sales_Data[[#This Row],[Net Sales]]</f>
        <v>0.22702880224921912</v>
      </c>
      <c r="V1427">
        <f>YEAR(Sales_Data[[#This Row],[Order_Date]])</f>
        <v>2025</v>
      </c>
      <c r="W1427" t="str">
        <f>TEXT(Sales_Data[[#This Row],[Order_Date]],"mmm")</f>
        <v>Apr</v>
      </c>
      <c r="X1427">
        <f>MONTH(Sales_Data[[#This Row],[Order_Date]])</f>
        <v>4</v>
      </c>
      <c r="Y1427" t="str">
        <f>"Q"&amp;ROUNDUP(MONTH(Sales_Data[[#This Row],[Order_Date]])/3,0)</f>
        <v>Q2</v>
      </c>
    </row>
    <row r="1428" spans="1:25" x14ac:dyDescent="0.3">
      <c r="A1428" t="s">
        <v>2620</v>
      </c>
      <c r="B1428" s="1">
        <v>45701</v>
      </c>
      <c r="C1428" t="s">
        <v>1130</v>
      </c>
      <c r="D1428" t="s">
        <v>444</v>
      </c>
      <c r="E1428" t="s">
        <v>19</v>
      </c>
      <c r="F1428" t="s">
        <v>20</v>
      </c>
      <c r="G1428" t="s">
        <v>21</v>
      </c>
      <c r="H1428" t="s">
        <v>297</v>
      </c>
      <c r="I1428" t="s">
        <v>494</v>
      </c>
      <c r="J1428">
        <v>1</v>
      </c>
      <c r="K1428">
        <v>10681.61</v>
      </c>
      <c r="L1428">
        <v>0</v>
      </c>
      <c r="M1428">
        <v>8680.7900000000009</v>
      </c>
      <c r="N1428" t="s">
        <v>109</v>
      </c>
      <c r="O1428" t="s">
        <v>53</v>
      </c>
      <c r="P1428" t="s">
        <v>44</v>
      </c>
      <c r="Q1428">
        <f>Sales_Data[[#This Row],[Quantity]]*Sales_Data[[#This Row],[Unit_Price]]</f>
        <v>10681.61</v>
      </c>
      <c r="R1428">
        <f>Sales_Data[[#This Row],[Gross_Sales]]*Sales_Data[[#This Row],[Discount]]</f>
        <v>0</v>
      </c>
      <c r="S1428">
        <f>Sales_Data[[#This Row],[Gross_Sales]]-Sales_Data[[#This Row],[Discount_Amount]]</f>
        <v>10681.61</v>
      </c>
      <c r="T1428">
        <f>Sales_Data[[#This Row],[Net Sales]]-Sales_Data[[#This Row],[Cost]]</f>
        <v>2000.8199999999997</v>
      </c>
      <c r="U1428" s="2">
        <f>Sales_Data[[#This Row],[Profit]]/Sales_Data[[#This Row],[Net Sales]]</f>
        <v>0.18731445914988468</v>
      </c>
      <c r="V1428">
        <f>YEAR(Sales_Data[[#This Row],[Order_Date]])</f>
        <v>2025</v>
      </c>
      <c r="W1428" t="str">
        <f>TEXT(Sales_Data[[#This Row],[Order_Date]],"mmm")</f>
        <v>Feb</v>
      </c>
      <c r="X1428">
        <f>MONTH(Sales_Data[[#This Row],[Order_Date]])</f>
        <v>2</v>
      </c>
      <c r="Y1428" t="str">
        <f>"Q"&amp;ROUNDUP(MONTH(Sales_Data[[#This Row],[Order_Date]])/3,0)</f>
        <v>Q1</v>
      </c>
    </row>
    <row r="1429" spans="1:25" x14ac:dyDescent="0.3">
      <c r="A1429" t="s">
        <v>2621</v>
      </c>
      <c r="B1429" s="1">
        <v>45962</v>
      </c>
      <c r="C1429" t="s">
        <v>2622</v>
      </c>
      <c r="D1429" t="s">
        <v>327</v>
      </c>
      <c r="E1429" t="s">
        <v>19</v>
      </c>
      <c r="F1429" t="s">
        <v>66</v>
      </c>
      <c r="G1429" t="s">
        <v>67</v>
      </c>
      <c r="H1429" t="s">
        <v>121</v>
      </c>
      <c r="I1429" t="s">
        <v>122</v>
      </c>
      <c r="J1429">
        <v>2</v>
      </c>
      <c r="K1429">
        <v>2083.7600000000002</v>
      </c>
      <c r="L1429">
        <v>0.1</v>
      </c>
      <c r="M1429">
        <v>2998.19</v>
      </c>
      <c r="N1429" t="s">
        <v>109</v>
      </c>
      <c r="O1429" t="s">
        <v>35</v>
      </c>
      <c r="P1429" t="s">
        <v>44</v>
      </c>
      <c r="Q1429">
        <f>Sales_Data[[#This Row],[Quantity]]*Sales_Data[[#This Row],[Unit_Price]]</f>
        <v>4167.5200000000004</v>
      </c>
      <c r="R1429">
        <f>Sales_Data[[#This Row],[Gross_Sales]]*Sales_Data[[#This Row],[Discount]]</f>
        <v>416.75200000000007</v>
      </c>
      <c r="S1429">
        <f>Sales_Data[[#This Row],[Gross_Sales]]-Sales_Data[[#This Row],[Discount_Amount]]</f>
        <v>3750.7680000000005</v>
      </c>
      <c r="T1429">
        <f>Sales_Data[[#This Row],[Net Sales]]-Sales_Data[[#This Row],[Cost]]</f>
        <v>752.57800000000043</v>
      </c>
      <c r="U1429" s="2">
        <f>Sales_Data[[#This Row],[Profit]]/Sales_Data[[#This Row],[Net Sales]]</f>
        <v>0.20064637428921234</v>
      </c>
      <c r="V1429">
        <f>YEAR(Sales_Data[[#This Row],[Order_Date]])</f>
        <v>2025</v>
      </c>
      <c r="W1429" t="str">
        <f>TEXT(Sales_Data[[#This Row],[Order_Date]],"mmm")</f>
        <v>Nov</v>
      </c>
      <c r="X1429">
        <f>MONTH(Sales_Data[[#This Row],[Order_Date]])</f>
        <v>11</v>
      </c>
      <c r="Y1429" t="str">
        <f>"Q"&amp;ROUNDUP(MONTH(Sales_Data[[#This Row],[Order_Date]])/3,0)</f>
        <v>Q4</v>
      </c>
    </row>
    <row r="1430" spans="1:25" x14ac:dyDescent="0.3">
      <c r="A1430" t="s">
        <v>2623</v>
      </c>
      <c r="B1430" s="1">
        <v>45674</v>
      </c>
      <c r="C1430" t="s">
        <v>2624</v>
      </c>
      <c r="D1430" t="s">
        <v>194</v>
      </c>
      <c r="E1430" t="s">
        <v>48</v>
      </c>
      <c r="F1430" t="s">
        <v>126</v>
      </c>
      <c r="G1430" t="s">
        <v>21</v>
      </c>
      <c r="H1430" t="s">
        <v>297</v>
      </c>
      <c r="I1430" t="s">
        <v>297</v>
      </c>
      <c r="J1430">
        <v>5</v>
      </c>
      <c r="K1430">
        <v>39755.78</v>
      </c>
      <c r="L1430">
        <v>0</v>
      </c>
      <c r="M1430">
        <v>170942.7</v>
      </c>
      <c r="N1430" t="s">
        <v>70</v>
      </c>
      <c r="O1430" t="s">
        <v>35</v>
      </c>
      <c r="P1430" t="s">
        <v>44</v>
      </c>
      <c r="Q1430">
        <f>Sales_Data[[#This Row],[Quantity]]*Sales_Data[[#This Row],[Unit_Price]]</f>
        <v>198778.9</v>
      </c>
      <c r="R1430">
        <f>Sales_Data[[#This Row],[Gross_Sales]]*Sales_Data[[#This Row],[Discount]]</f>
        <v>0</v>
      </c>
      <c r="S1430">
        <f>Sales_Data[[#This Row],[Gross_Sales]]-Sales_Data[[#This Row],[Discount_Amount]]</f>
        <v>198778.9</v>
      </c>
      <c r="T1430">
        <f>Sales_Data[[#This Row],[Net Sales]]-Sales_Data[[#This Row],[Cost]]</f>
        <v>27836.199999999983</v>
      </c>
      <c r="U1430" s="2">
        <f>Sales_Data[[#This Row],[Profit]]/Sales_Data[[#This Row],[Net Sales]]</f>
        <v>0.14003598973532896</v>
      </c>
      <c r="V1430">
        <f>YEAR(Sales_Data[[#This Row],[Order_Date]])</f>
        <v>2025</v>
      </c>
      <c r="W1430" t="str">
        <f>TEXT(Sales_Data[[#This Row],[Order_Date]],"mmm")</f>
        <v>Jan</v>
      </c>
      <c r="X1430">
        <f>MONTH(Sales_Data[[#This Row],[Order_Date]])</f>
        <v>1</v>
      </c>
      <c r="Y1430" t="str">
        <f>"Q"&amp;ROUNDUP(MONTH(Sales_Data[[#This Row],[Order_Date]])/3,0)</f>
        <v>Q1</v>
      </c>
    </row>
    <row r="1431" spans="1:25" x14ac:dyDescent="0.3">
      <c r="A1431" t="s">
        <v>2625</v>
      </c>
      <c r="B1431" s="1">
        <v>45987</v>
      </c>
      <c r="C1431" t="s">
        <v>429</v>
      </c>
      <c r="D1431" t="s">
        <v>56</v>
      </c>
      <c r="E1431" t="s">
        <v>48</v>
      </c>
      <c r="F1431" t="s">
        <v>49</v>
      </c>
      <c r="G1431" t="s">
        <v>67</v>
      </c>
      <c r="H1431" t="s">
        <v>121</v>
      </c>
      <c r="I1431" t="s">
        <v>142</v>
      </c>
      <c r="J1431">
        <v>2</v>
      </c>
      <c r="K1431">
        <v>55514.79</v>
      </c>
      <c r="L1431">
        <v>0.05</v>
      </c>
      <c r="M1431">
        <v>78520.41</v>
      </c>
      <c r="N1431" t="s">
        <v>52</v>
      </c>
      <c r="O1431" t="s">
        <v>35</v>
      </c>
      <c r="P1431" t="s">
        <v>44</v>
      </c>
      <c r="Q1431">
        <f>Sales_Data[[#This Row],[Quantity]]*Sales_Data[[#This Row],[Unit_Price]]</f>
        <v>111029.58</v>
      </c>
      <c r="R1431">
        <f>Sales_Data[[#This Row],[Gross_Sales]]*Sales_Data[[#This Row],[Discount]]</f>
        <v>5551.4790000000003</v>
      </c>
      <c r="S1431">
        <f>Sales_Data[[#This Row],[Gross_Sales]]-Sales_Data[[#This Row],[Discount_Amount]]</f>
        <v>105478.101</v>
      </c>
      <c r="T1431">
        <f>Sales_Data[[#This Row],[Net Sales]]-Sales_Data[[#This Row],[Cost]]</f>
        <v>26957.690999999992</v>
      </c>
      <c r="U1431" s="2">
        <f>Sales_Data[[#This Row],[Profit]]/Sales_Data[[#This Row],[Net Sales]]</f>
        <v>0.25557618827437928</v>
      </c>
      <c r="V1431">
        <f>YEAR(Sales_Data[[#This Row],[Order_Date]])</f>
        <v>2025</v>
      </c>
      <c r="W1431" t="str">
        <f>TEXT(Sales_Data[[#This Row],[Order_Date]],"mmm")</f>
        <v>Nov</v>
      </c>
      <c r="X1431">
        <f>MONTH(Sales_Data[[#This Row],[Order_Date]])</f>
        <v>11</v>
      </c>
      <c r="Y1431" t="str">
        <f>"Q"&amp;ROUNDUP(MONTH(Sales_Data[[#This Row],[Order_Date]])/3,0)</f>
        <v>Q4</v>
      </c>
    </row>
    <row r="1432" spans="1:25" x14ac:dyDescent="0.3">
      <c r="A1432" t="s">
        <v>2626</v>
      </c>
      <c r="B1432" s="1">
        <v>45714</v>
      </c>
      <c r="C1432" t="s">
        <v>2627</v>
      </c>
      <c r="D1432" t="s">
        <v>596</v>
      </c>
      <c r="E1432" t="s">
        <v>39</v>
      </c>
      <c r="F1432" t="s">
        <v>96</v>
      </c>
      <c r="G1432" t="s">
        <v>67</v>
      </c>
      <c r="H1432" t="s">
        <v>121</v>
      </c>
      <c r="I1432" t="s">
        <v>122</v>
      </c>
      <c r="J1432">
        <v>4</v>
      </c>
      <c r="K1432">
        <v>716.13</v>
      </c>
      <c r="L1432">
        <v>0</v>
      </c>
      <c r="M1432">
        <v>2177.0100000000002</v>
      </c>
      <c r="N1432" t="s">
        <v>52</v>
      </c>
      <c r="O1432" t="s">
        <v>53</v>
      </c>
      <c r="P1432" t="s">
        <v>71</v>
      </c>
      <c r="Q1432">
        <f>Sales_Data[[#This Row],[Quantity]]*Sales_Data[[#This Row],[Unit_Price]]</f>
        <v>2864.52</v>
      </c>
      <c r="R1432">
        <f>Sales_Data[[#This Row],[Gross_Sales]]*Sales_Data[[#This Row],[Discount]]</f>
        <v>0</v>
      </c>
      <c r="S1432">
        <f>Sales_Data[[#This Row],[Gross_Sales]]-Sales_Data[[#This Row],[Discount_Amount]]</f>
        <v>2864.52</v>
      </c>
      <c r="T1432">
        <f>Sales_Data[[#This Row],[Net Sales]]-Sales_Data[[#This Row],[Cost]]</f>
        <v>687.50999999999976</v>
      </c>
      <c r="U1432" s="2">
        <f>Sales_Data[[#This Row],[Profit]]/Sales_Data[[#This Row],[Net Sales]]</f>
        <v>0.240008797285409</v>
      </c>
      <c r="V1432">
        <f>YEAR(Sales_Data[[#This Row],[Order_Date]])</f>
        <v>2025</v>
      </c>
      <c r="W1432" t="str">
        <f>TEXT(Sales_Data[[#This Row],[Order_Date]],"mmm")</f>
        <v>Feb</v>
      </c>
      <c r="X1432">
        <f>MONTH(Sales_Data[[#This Row],[Order_Date]])</f>
        <v>2</v>
      </c>
      <c r="Y1432" t="str">
        <f>"Q"&amp;ROUNDUP(MONTH(Sales_Data[[#This Row],[Order_Date]])/3,0)</f>
        <v>Q1</v>
      </c>
    </row>
    <row r="1433" spans="1:25" x14ac:dyDescent="0.3">
      <c r="A1433" t="s">
        <v>2628</v>
      </c>
      <c r="B1433" s="1">
        <v>45968</v>
      </c>
      <c r="C1433" t="s">
        <v>2629</v>
      </c>
      <c r="D1433" t="s">
        <v>580</v>
      </c>
      <c r="E1433" t="s">
        <v>39</v>
      </c>
      <c r="F1433" t="s">
        <v>40</v>
      </c>
      <c r="G1433" t="s">
        <v>21</v>
      </c>
      <c r="H1433" t="s">
        <v>230</v>
      </c>
      <c r="I1433" t="s">
        <v>328</v>
      </c>
      <c r="J1433">
        <v>3</v>
      </c>
      <c r="K1433">
        <v>5679.13</v>
      </c>
      <c r="L1433">
        <v>0</v>
      </c>
      <c r="M1433">
        <v>12211.74</v>
      </c>
      <c r="N1433" t="s">
        <v>24</v>
      </c>
      <c r="O1433" t="s">
        <v>35</v>
      </c>
      <c r="P1433" t="s">
        <v>44</v>
      </c>
      <c r="Q1433">
        <f>Sales_Data[[#This Row],[Quantity]]*Sales_Data[[#This Row],[Unit_Price]]</f>
        <v>17037.39</v>
      </c>
      <c r="R1433">
        <f>Sales_Data[[#This Row],[Gross_Sales]]*Sales_Data[[#This Row],[Discount]]</f>
        <v>0</v>
      </c>
      <c r="S1433">
        <f>Sales_Data[[#This Row],[Gross_Sales]]-Sales_Data[[#This Row],[Discount_Amount]]</f>
        <v>17037.39</v>
      </c>
      <c r="T1433">
        <f>Sales_Data[[#This Row],[Net Sales]]-Sales_Data[[#This Row],[Cost]]</f>
        <v>4825.6499999999996</v>
      </c>
      <c r="U1433" s="2">
        <f>Sales_Data[[#This Row],[Profit]]/Sales_Data[[#This Row],[Net Sales]]</f>
        <v>0.28323880594386813</v>
      </c>
      <c r="V1433">
        <f>YEAR(Sales_Data[[#This Row],[Order_Date]])</f>
        <v>2025</v>
      </c>
      <c r="W1433" t="str">
        <f>TEXT(Sales_Data[[#This Row],[Order_Date]],"mmm")</f>
        <v>Nov</v>
      </c>
      <c r="X1433">
        <f>MONTH(Sales_Data[[#This Row],[Order_Date]])</f>
        <v>11</v>
      </c>
      <c r="Y1433" t="str">
        <f>"Q"&amp;ROUNDUP(MONTH(Sales_Data[[#This Row],[Order_Date]])/3,0)</f>
        <v>Q4</v>
      </c>
    </row>
    <row r="1434" spans="1:25" x14ac:dyDescent="0.3">
      <c r="A1434" t="s">
        <v>2630</v>
      </c>
      <c r="B1434" s="1">
        <v>45960</v>
      </c>
      <c r="C1434" t="s">
        <v>2631</v>
      </c>
      <c r="D1434" t="s">
        <v>1171</v>
      </c>
      <c r="E1434" t="s">
        <v>48</v>
      </c>
      <c r="F1434" t="s">
        <v>164</v>
      </c>
      <c r="G1434" t="s">
        <v>21</v>
      </c>
      <c r="H1434" t="s">
        <v>297</v>
      </c>
      <c r="I1434" t="s">
        <v>297</v>
      </c>
      <c r="J1434">
        <v>2</v>
      </c>
      <c r="K1434">
        <v>26549.32</v>
      </c>
      <c r="L1434">
        <v>0</v>
      </c>
      <c r="M1434">
        <v>37792.32</v>
      </c>
      <c r="N1434" t="s">
        <v>24</v>
      </c>
      <c r="O1434" t="s">
        <v>35</v>
      </c>
      <c r="P1434" t="s">
        <v>71</v>
      </c>
      <c r="Q1434">
        <f>Sales_Data[[#This Row],[Quantity]]*Sales_Data[[#This Row],[Unit_Price]]</f>
        <v>53098.64</v>
      </c>
      <c r="R1434">
        <f>Sales_Data[[#This Row],[Gross_Sales]]*Sales_Data[[#This Row],[Discount]]</f>
        <v>0</v>
      </c>
      <c r="S1434">
        <f>Sales_Data[[#This Row],[Gross_Sales]]-Sales_Data[[#This Row],[Discount_Amount]]</f>
        <v>53098.64</v>
      </c>
      <c r="T1434">
        <f>Sales_Data[[#This Row],[Net Sales]]-Sales_Data[[#This Row],[Cost]]</f>
        <v>15306.32</v>
      </c>
      <c r="U1434" s="2">
        <f>Sales_Data[[#This Row],[Profit]]/Sales_Data[[#This Row],[Net Sales]]</f>
        <v>0.28826199691743515</v>
      </c>
      <c r="V1434">
        <f>YEAR(Sales_Data[[#This Row],[Order_Date]])</f>
        <v>2025</v>
      </c>
      <c r="W1434" t="str">
        <f>TEXT(Sales_Data[[#This Row],[Order_Date]],"mmm")</f>
        <v>Oct</v>
      </c>
      <c r="X1434">
        <f>MONTH(Sales_Data[[#This Row],[Order_Date]])</f>
        <v>10</v>
      </c>
      <c r="Y1434" t="str">
        <f>"Q"&amp;ROUNDUP(MONTH(Sales_Data[[#This Row],[Order_Date]])/3,0)</f>
        <v>Q4</v>
      </c>
    </row>
    <row r="1435" spans="1:25" x14ac:dyDescent="0.3">
      <c r="A1435" t="s">
        <v>2632</v>
      </c>
      <c r="B1435" s="1">
        <v>45669</v>
      </c>
      <c r="C1435" t="s">
        <v>2633</v>
      </c>
      <c r="D1435" t="s">
        <v>723</v>
      </c>
      <c r="E1435" t="s">
        <v>48</v>
      </c>
      <c r="F1435" t="s">
        <v>132</v>
      </c>
      <c r="G1435" t="s">
        <v>41</v>
      </c>
      <c r="H1435" t="s">
        <v>42</v>
      </c>
      <c r="I1435" t="s">
        <v>82</v>
      </c>
      <c r="J1435">
        <v>1</v>
      </c>
      <c r="K1435">
        <v>11627.66</v>
      </c>
      <c r="L1435">
        <v>0.05</v>
      </c>
      <c r="M1435">
        <v>9197.2800000000007</v>
      </c>
      <c r="N1435" t="s">
        <v>52</v>
      </c>
      <c r="O1435" t="s">
        <v>35</v>
      </c>
      <c r="P1435" t="s">
        <v>44</v>
      </c>
      <c r="Q1435">
        <f>Sales_Data[[#This Row],[Quantity]]*Sales_Data[[#This Row],[Unit_Price]]</f>
        <v>11627.66</v>
      </c>
      <c r="R1435">
        <f>Sales_Data[[#This Row],[Gross_Sales]]*Sales_Data[[#This Row],[Discount]]</f>
        <v>581.38300000000004</v>
      </c>
      <c r="S1435">
        <f>Sales_Data[[#This Row],[Gross_Sales]]-Sales_Data[[#This Row],[Discount_Amount]]</f>
        <v>11046.277</v>
      </c>
      <c r="T1435">
        <f>Sales_Data[[#This Row],[Net Sales]]-Sales_Data[[#This Row],[Cost]]</f>
        <v>1848.9969999999994</v>
      </c>
      <c r="U1435" s="2">
        <f>Sales_Data[[#This Row],[Profit]]/Sales_Data[[#This Row],[Net Sales]]</f>
        <v>0.16738644160380908</v>
      </c>
      <c r="V1435">
        <f>YEAR(Sales_Data[[#This Row],[Order_Date]])</f>
        <v>2025</v>
      </c>
      <c r="W1435" t="str">
        <f>TEXT(Sales_Data[[#This Row],[Order_Date]],"mmm")</f>
        <v>Jan</v>
      </c>
      <c r="X1435">
        <f>MONTH(Sales_Data[[#This Row],[Order_Date]])</f>
        <v>1</v>
      </c>
      <c r="Y1435" t="str">
        <f>"Q"&amp;ROUNDUP(MONTH(Sales_Data[[#This Row],[Order_Date]])/3,0)</f>
        <v>Q1</v>
      </c>
    </row>
    <row r="1436" spans="1:25" x14ac:dyDescent="0.3">
      <c r="A1436" t="s">
        <v>2634</v>
      </c>
      <c r="B1436" s="1">
        <v>45975</v>
      </c>
      <c r="C1436" t="s">
        <v>2033</v>
      </c>
      <c r="D1436" t="s">
        <v>457</v>
      </c>
      <c r="E1436" t="s">
        <v>119</v>
      </c>
      <c r="F1436" t="s">
        <v>538</v>
      </c>
      <c r="G1436" t="s">
        <v>21</v>
      </c>
      <c r="H1436" t="s">
        <v>230</v>
      </c>
      <c r="I1436" t="s">
        <v>328</v>
      </c>
      <c r="J1436">
        <v>1</v>
      </c>
      <c r="K1436">
        <v>1996.82</v>
      </c>
      <c r="L1436">
        <v>0.05</v>
      </c>
      <c r="M1436">
        <v>1634.26</v>
      </c>
      <c r="N1436" t="s">
        <v>109</v>
      </c>
      <c r="O1436" t="s">
        <v>35</v>
      </c>
      <c r="P1436" t="s">
        <v>71</v>
      </c>
      <c r="Q1436">
        <f>Sales_Data[[#This Row],[Quantity]]*Sales_Data[[#This Row],[Unit_Price]]</f>
        <v>1996.82</v>
      </c>
      <c r="R1436">
        <f>Sales_Data[[#This Row],[Gross_Sales]]*Sales_Data[[#This Row],[Discount]]</f>
        <v>99.841000000000008</v>
      </c>
      <c r="S1436">
        <f>Sales_Data[[#This Row],[Gross_Sales]]-Sales_Data[[#This Row],[Discount_Amount]]</f>
        <v>1896.9789999999998</v>
      </c>
      <c r="T1436">
        <f>Sales_Data[[#This Row],[Net Sales]]-Sales_Data[[#This Row],[Cost]]</f>
        <v>262.71899999999982</v>
      </c>
      <c r="U1436" s="2">
        <f>Sales_Data[[#This Row],[Profit]]/Sales_Data[[#This Row],[Net Sales]]</f>
        <v>0.13849336234085874</v>
      </c>
      <c r="V1436">
        <f>YEAR(Sales_Data[[#This Row],[Order_Date]])</f>
        <v>2025</v>
      </c>
      <c r="W1436" t="str">
        <f>TEXT(Sales_Data[[#This Row],[Order_Date]],"mmm")</f>
        <v>Nov</v>
      </c>
      <c r="X1436">
        <f>MONTH(Sales_Data[[#This Row],[Order_Date]])</f>
        <v>11</v>
      </c>
      <c r="Y1436" t="str">
        <f>"Q"&amp;ROUNDUP(MONTH(Sales_Data[[#This Row],[Order_Date]])/3,0)</f>
        <v>Q4</v>
      </c>
    </row>
    <row r="1437" spans="1:25" x14ac:dyDescent="0.3">
      <c r="A1437" t="s">
        <v>2635</v>
      </c>
      <c r="B1437" s="1">
        <v>45737</v>
      </c>
      <c r="C1437" t="s">
        <v>2636</v>
      </c>
      <c r="D1437" t="s">
        <v>283</v>
      </c>
      <c r="E1437" t="s">
        <v>19</v>
      </c>
      <c r="F1437" t="s">
        <v>57</v>
      </c>
      <c r="G1437" t="s">
        <v>41</v>
      </c>
      <c r="H1437" t="s">
        <v>171</v>
      </c>
      <c r="I1437" t="s">
        <v>191</v>
      </c>
      <c r="J1437">
        <v>2</v>
      </c>
      <c r="K1437">
        <v>16594.63</v>
      </c>
      <c r="L1437">
        <v>0.1</v>
      </c>
      <c r="M1437">
        <v>20925.27</v>
      </c>
      <c r="N1437" t="s">
        <v>83</v>
      </c>
      <c r="O1437" t="s">
        <v>53</v>
      </c>
      <c r="P1437" t="s">
        <v>44</v>
      </c>
      <c r="Q1437">
        <f>Sales_Data[[#This Row],[Quantity]]*Sales_Data[[#This Row],[Unit_Price]]</f>
        <v>33189.26</v>
      </c>
      <c r="R1437">
        <f>Sales_Data[[#This Row],[Gross_Sales]]*Sales_Data[[#This Row],[Discount]]</f>
        <v>3318.9260000000004</v>
      </c>
      <c r="S1437">
        <f>Sales_Data[[#This Row],[Gross_Sales]]-Sales_Data[[#This Row],[Discount_Amount]]</f>
        <v>29870.334000000003</v>
      </c>
      <c r="T1437">
        <f>Sales_Data[[#This Row],[Net Sales]]-Sales_Data[[#This Row],[Cost]]</f>
        <v>8945.0640000000021</v>
      </c>
      <c r="U1437" s="2">
        <f>Sales_Data[[#This Row],[Profit]]/Sales_Data[[#This Row],[Net Sales]]</f>
        <v>0.29946313958190096</v>
      </c>
      <c r="V1437">
        <f>YEAR(Sales_Data[[#This Row],[Order_Date]])</f>
        <v>2025</v>
      </c>
      <c r="W1437" t="str">
        <f>TEXT(Sales_Data[[#This Row],[Order_Date]],"mmm")</f>
        <v>Mar</v>
      </c>
      <c r="X1437">
        <f>MONTH(Sales_Data[[#This Row],[Order_Date]])</f>
        <v>3</v>
      </c>
      <c r="Y1437" t="str">
        <f>"Q"&amp;ROUNDUP(MONTH(Sales_Data[[#This Row],[Order_Date]])/3,0)</f>
        <v>Q1</v>
      </c>
    </row>
    <row r="1438" spans="1:25" x14ac:dyDescent="0.3">
      <c r="A1438" t="s">
        <v>2637</v>
      </c>
      <c r="B1438" s="1">
        <v>45873</v>
      </c>
      <c r="C1438" t="s">
        <v>294</v>
      </c>
      <c r="D1438" t="s">
        <v>180</v>
      </c>
      <c r="E1438" t="s">
        <v>30</v>
      </c>
      <c r="F1438" t="s">
        <v>87</v>
      </c>
      <c r="G1438" t="s">
        <v>41</v>
      </c>
      <c r="H1438" t="s">
        <v>171</v>
      </c>
      <c r="I1438" t="s">
        <v>191</v>
      </c>
      <c r="J1438">
        <v>1</v>
      </c>
      <c r="K1438">
        <v>775.38</v>
      </c>
      <c r="L1438">
        <v>0</v>
      </c>
      <c r="M1438">
        <v>565.28</v>
      </c>
      <c r="N1438" t="s">
        <v>70</v>
      </c>
      <c r="O1438" t="s">
        <v>35</v>
      </c>
      <c r="P1438" t="s">
        <v>71</v>
      </c>
      <c r="Q1438">
        <f>Sales_Data[[#This Row],[Quantity]]*Sales_Data[[#This Row],[Unit_Price]]</f>
        <v>775.38</v>
      </c>
      <c r="R1438">
        <f>Sales_Data[[#This Row],[Gross_Sales]]*Sales_Data[[#This Row],[Discount]]</f>
        <v>0</v>
      </c>
      <c r="S1438">
        <f>Sales_Data[[#This Row],[Gross_Sales]]-Sales_Data[[#This Row],[Discount_Amount]]</f>
        <v>775.38</v>
      </c>
      <c r="T1438">
        <f>Sales_Data[[#This Row],[Net Sales]]-Sales_Data[[#This Row],[Cost]]</f>
        <v>210.10000000000002</v>
      </c>
      <c r="U1438" s="2">
        <f>Sales_Data[[#This Row],[Profit]]/Sales_Data[[#This Row],[Net Sales]]</f>
        <v>0.27096391446774487</v>
      </c>
      <c r="V1438">
        <f>YEAR(Sales_Data[[#This Row],[Order_Date]])</f>
        <v>2025</v>
      </c>
      <c r="W1438" t="str">
        <f>TEXT(Sales_Data[[#This Row],[Order_Date]],"mmm")</f>
        <v>Aug</v>
      </c>
      <c r="X1438">
        <f>MONTH(Sales_Data[[#This Row],[Order_Date]])</f>
        <v>8</v>
      </c>
      <c r="Y1438" t="str">
        <f>"Q"&amp;ROUNDUP(MONTH(Sales_Data[[#This Row],[Order_Date]])/3,0)</f>
        <v>Q3</v>
      </c>
    </row>
    <row r="1439" spans="1:25" x14ac:dyDescent="0.3">
      <c r="A1439" t="s">
        <v>2638</v>
      </c>
      <c r="B1439" s="1">
        <v>45996</v>
      </c>
      <c r="C1439" t="s">
        <v>2639</v>
      </c>
      <c r="D1439" t="s">
        <v>463</v>
      </c>
      <c r="E1439" t="s">
        <v>19</v>
      </c>
      <c r="F1439" t="s">
        <v>57</v>
      </c>
      <c r="G1439" t="s">
        <v>21</v>
      </c>
      <c r="H1439" t="s">
        <v>22</v>
      </c>
      <c r="I1439" t="s">
        <v>62</v>
      </c>
      <c r="J1439">
        <v>3</v>
      </c>
      <c r="K1439">
        <v>15695.34</v>
      </c>
      <c r="L1439">
        <v>0</v>
      </c>
      <c r="M1439">
        <v>33506.51</v>
      </c>
      <c r="N1439" t="s">
        <v>24</v>
      </c>
      <c r="O1439" t="s">
        <v>53</v>
      </c>
      <c r="P1439" t="s">
        <v>26</v>
      </c>
      <c r="Q1439">
        <f>Sales_Data[[#This Row],[Quantity]]*Sales_Data[[#This Row],[Unit_Price]]</f>
        <v>47086.020000000004</v>
      </c>
      <c r="R1439">
        <f>Sales_Data[[#This Row],[Gross_Sales]]*Sales_Data[[#This Row],[Discount]]</f>
        <v>0</v>
      </c>
      <c r="S1439">
        <f>Sales_Data[[#This Row],[Gross_Sales]]-Sales_Data[[#This Row],[Discount_Amount]]</f>
        <v>47086.020000000004</v>
      </c>
      <c r="T1439">
        <f>Sales_Data[[#This Row],[Net Sales]]-Sales_Data[[#This Row],[Cost]]</f>
        <v>13579.510000000002</v>
      </c>
      <c r="U1439" s="2">
        <f>Sales_Data[[#This Row],[Profit]]/Sales_Data[[#This Row],[Net Sales]]</f>
        <v>0.28839791513489571</v>
      </c>
      <c r="V1439">
        <f>YEAR(Sales_Data[[#This Row],[Order_Date]])</f>
        <v>2025</v>
      </c>
      <c r="W1439" t="str">
        <f>TEXT(Sales_Data[[#This Row],[Order_Date]],"mmm")</f>
        <v>Dec</v>
      </c>
      <c r="X1439">
        <f>MONTH(Sales_Data[[#This Row],[Order_Date]])</f>
        <v>12</v>
      </c>
      <c r="Y1439" t="str">
        <f>"Q"&amp;ROUNDUP(MONTH(Sales_Data[[#This Row],[Order_Date]])/3,0)</f>
        <v>Q4</v>
      </c>
    </row>
    <row r="1440" spans="1:25" x14ac:dyDescent="0.3">
      <c r="A1440" t="s">
        <v>2640</v>
      </c>
      <c r="B1440" s="1">
        <v>45921</v>
      </c>
      <c r="C1440" t="s">
        <v>2641</v>
      </c>
      <c r="D1440" t="s">
        <v>29</v>
      </c>
      <c r="E1440" t="s">
        <v>48</v>
      </c>
      <c r="F1440" t="s">
        <v>152</v>
      </c>
      <c r="G1440" t="s">
        <v>21</v>
      </c>
      <c r="H1440" t="s">
        <v>22</v>
      </c>
      <c r="I1440" t="s">
        <v>23</v>
      </c>
      <c r="J1440">
        <v>3</v>
      </c>
      <c r="K1440">
        <v>36059.53</v>
      </c>
      <c r="L1440">
        <v>0.1</v>
      </c>
      <c r="M1440">
        <v>81998.09</v>
      </c>
      <c r="N1440" t="s">
        <v>70</v>
      </c>
      <c r="O1440" t="s">
        <v>35</v>
      </c>
      <c r="P1440" t="s">
        <v>44</v>
      </c>
      <c r="Q1440">
        <f>Sales_Data[[#This Row],[Quantity]]*Sales_Data[[#This Row],[Unit_Price]]</f>
        <v>108178.59</v>
      </c>
      <c r="R1440">
        <f>Sales_Data[[#This Row],[Gross_Sales]]*Sales_Data[[#This Row],[Discount]]</f>
        <v>10817.859</v>
      </c>
      <c r="S1440">
        <f>Sales_Data[[#This Row],[Gross_Sales]]-Sales_Data[[#This Row],[Discount_Amount]]</f>
        <v>97360.731</v>
      </c>
      <c r="T1440">
        <f>Sales_Data[[#This Row],[Net Sales]]-Sales_Data[[#This Row],[Cost]]</f>
        <v>15362.641000000003</v>
      </c>
      <c r="U1440" s="2">
        <f>Sales_Data[[#This Row],[Profit]]/Sales_Data[[#This Row],[Net Sales]]</f>
        <v>0.15779093729277777</v>
      </c>
      <c r="V1440">
        <f>YEAR(Sales_Data[[#This Row],[Order_Date]])</f>
        <v>2025</v>
      </c>
      <c r="W1440" t="str">
        <f>TEXT(Sales_Data[[#This Row],[Order_Date]],"mmm")</f>
        <v>Sep</v>
      </c>
      <c r="X1440">
        <f>MONTH(Sales_Data[[#This Row],[Order_Date]])</f>
        <v>9</v>
      </c>
      <c r="Y1440" t="str">
        <f>"Q"&amp;ROUNDUP(MONTH(Sales_Data[[#This Row],[Order_Date]])/3,0)</f>
        <v>Q3</v>
      </c>
    </row>
    <row r="1441" spans="1:25" x14ac:dyDescent="0.3">
      <c r="A1441" t="s">
        <v>2642</v>
      </c>
      <c r="B1441" s="1">
        <v>45806</v>
      </c>
      <c r="C1441" t="s">
        <v>1113</v>
      </c>
      <c r="D1441" t="s">
        <v>662</v>
      </c>
      <c r="E1441" t="s">
        <v>19</v>
      </c>
      <c r="F1441" t="s">
        <v>113</v>
      </c>
      <c r="G1441" t="s">
        <v>75</v>
      </c>
      <c r="H1441" t="s">
        <v>114</v>
      </c>
      <c r="I1441" t="s">
        <v>115</v>
      </c>
      <c r="J1441">
        <v>1</v>
      </c>
      <c r="K1441">
        <v>1375.67</v>
      </c>
      <c r="L1441">
        <v>0.1</v>
      </c>
      <c r="M1441">
        <v>1072.73</v>
      </c>
      <c r="N1441" t="s">
        <v>52</v>
      </c>
      <c r="O1441" t="s">
        <v>25</v>
      </c>
      <c r="P1441" t="s">
        <v>44</v>
      </c>
      <c r="Q1441">
        <f>Sales_Data[[#This Row],[Quantity]]*Sales_Data[[#This Row],[Unit_Price]]</f>
        <v>1375.67</v>
      </c>
      <c r="R1441">
        <f>Sales_Data[[#This Row],[Gross_Sales]]*Sales_Data[[#This Row],[Discount]]</f>
        <v>137.56700000000001</v>
      </c>
      <c r="S1441">
        <f>Sales_Data[[#This Row],[Gross_Sales]]-Sales_Data[[#This Row],[Discount_Amount]]</f>
        <v>1238.1030000000001</v>
      </c>
      <c r="T1441">
        <f>Sales_Data[[#This Row],[Net Sales]]-Sales_Data[[#This Row],[Cost]]</f>
        <v>165.37300000000005</v>
      </c>
      <c r="U1441" s="2">
        <f>Sales_Data[[#This Row],[Profit]]/Sales_Data[[#This Row],[Net Sales]]</f>
        <v>0.13356966262096129</v>
      </c>
      <c r="V1441">
        <f>YEAR(Sales_Data[[#This Row],[Order_Date]])</f>
        <v>2025</v>
      </c>
      <c r="W1441" t="str">
        <f>TEXT(Sales_Data[[#This Row],[Order_Date]],"mmm")</f>
        <v>May</v>
      </c>
      <c r="X1441">
        <f>MONTH(Sales_Data[[#This Row],[Order_Date]])</f>
        <v>5</v>
      </c>
      <c r="Y1441" t="str">
        <f>"Q"&amp;ROUNDUP(MONTH(Sales_Data[[#This Row],[Order_Date]])/3,0)</f>
        <v>Q2</v>
      </c>
    </row>
    <row r="1442" spans="1:25" x14ac:dyDescent="0.3">
      <c r="A1442" t="s">
        <v>2643</v>
      </c>
      <c r="B1442" s="1">
        <v>45738</v>
      </c>
      <c r="C1442" t="s">
        <v>2644</v>
      </c>
      <c r="D1442" t="s">
        <v>728</v>
      </c>
      <c r="E1442" t="s">
        <v>19</v>
      </c>
      <c r="F1442" t="s">
        <v>57</v>
      </c>
      <c r="G1442" t="s">
        <v>67</v>
      </c>
      <c r="H1442" t="s">
        <v>133</v>
      </c>
      <c r="I1442" t="s">
        <v>134</v>
      </c>
      <c r="J1442">
        <v>2</v>
      </c>
      <c r="K1442">
        <v>8735.44</v>
      </c>
      <c r="L1442">
        <v>0.05</v>
      </c>
      <c r="M1442">
        <v>14182.73</v>
      </c>
      <c r="N1442" t="s">
        <v>70</v>
      </c>
      <c r="O1442" t="s">
        <v>35</v>
      </c>
      <c r="P1442" t="s">
        <v>44</v>
      </c>
      <c r="Q1442">
        <f>Sales_Data[[#This Row],[Quantity]]*Sales_Data[[#This Row],[Unit_Price]]</f>
        <v>17470.88</v>
      </c>
      <c r="R1442">
        <f>Sales_Data[[#This Row],[Gross_Sales]]*Sales_Data[[#This Row],[Discount]]</f>
        <v>873.5440000000001</v>
      </c>
      <c r="S1442">
        <f>Sales_Data[[#This Row],[Gross_Sales]]-Sales_Data[[#This Row],[Discount_Amount]]</f>
        <v>16597.335999999999</v>
      </c>
      <c r="T1442">
        <f>Sales_Data[[#This Row],[Net Sales]]-Sales_Data[[#This Row],[Cost]]</f>
        <v>2414.6059999999998</v>
      </c>
      <c r="U1442" s="2">
        <f>Sales_Data[[#This Row],[Profit]]/Sales_Data[[#This Row],[Net Sales]]</f>
        <v>0.14548153992905849</v>
      </c>
      <c r="V1442">
        <f>YEAR(Sales_Data[[#This Row],[Order_Date]])</f>
        <v>2025</v>
      </c>
      <c r="W1442" t="str">
        <f>TEXT(Sales_Data[[#This Row],[Order_Date]],"mmm")</f>
        <v>Mar</v>
      </c>
      <c r="X1442">
        <f>MONTH(Sales_Data[[#This Row],[Order_Date]])</f>
        <v>3</v>
      </c>
      <c r="Y1442" t="str">
        <f>"Q"&amp;ROUNDUP(MONTH(Sales_Data[[#This Row],[Order_Date]])/3,0)</f>
        <v>Q1</v>
      </c>
    </row>
    <row r="1443" spans="1:25" x14ac:dyDescent="0.3">
      <c r="A1443" t="s">
        <v>2645</v>
      </c>
      <c r="B1443" s="1">
        <v>45872</v>
      </c>
      <c r="C1443" t="s">
        <v>2646</v>
      </c>
      <c r="D1443" t="s">
        <v>624</v>
      </c>
      <c r="E1443" t="s">
        <v>30</v>
      </c>
      <c r="F1443" t="s">
        <v>156</v>
      </c>
      <c r="G1443" t="s">
        <v>67</v>
      </c>
      <c r="H1443" t="s">
        <v>88</v>
      </c>
      <c r="I1443" t="s">
        <v>157</v>
      </c>
      <c r="J1443">
        <v>2</v>
      </c>
      <c r="K1443">
        <v>4132.8900000000003</v>
      </c>
      <c r="L1443">
        <v>0.1</v>
      </c>
      <c r="M1443">
        <v>4637.88</v>
      </c>
      <c r="N1443" t="s">
        <v>24</v>
      </c>
      <c r="O1443" t="s">
        <v>25</v>
      </c>
      <c r="P1443" t="s">
        <v>26</v>
      </c>
      <c r="Q1443">
        <f>Sales_Data[[#This Row],[Quantity]]*Sales_Data[[#This Row],[Unit_Price]]</f>
        <v>8265.7800000000007</v>
      </c>
      <c r="R1443">
        <f>Sales_Data[[#This Row],[Gross_Sales]]*Sales_Data[[#This Row],[Discount]]</f>
        <v>826.57800000000009</v>
      </c>
      <c r="S1443">
        <f>Sales_Data[[#This Row],[Gross_Sales]]-Sales_Data[[#This Row],[Discount_Amount]]</f>
        <v>7439.2020000000002</v>
      </c>
      <c r="T1443">
        <f>Sales_Data[[#This Row],[Net Sales]]-Sales_Data[[#This Row],[Cost]]</f>
        <v>2801.3220000000001</v>
      </c>
      <c r="U1443" s="2">
        <f>Sales_Data[[#This Row],[Profit]]/Sales_Data[[#This Row],[Net Sales]]</f>
        <v>0.37656216352237781</v>
      </c>
      <c r="V1443">
        <f>YEAR(Sales_Data[[#This Row],[Order_Date]])</f>
        <v>2025</v>
      </c>
      <c r="W1443" t="str">
        <f>TEXT(Sales_Data[[#This Row],[Order_Date]],"mmm")</f>
        <v>Aug</v>
      </c>
      <c r="X1443">
        <f>MONTH(Sales_Data[[#This Row],[Order_Date]])</f>
        <v>8</v>
      </c>
      <c r="Y1443" t="str">
        <f>"Q"&amp;ROUNDUP(MONTH(Sales_Data[[#This Row],[Order_Date]])/3,0)</f>
        <v>Q3</v>
      </c>
    </row>
    <row r="1444" spans="1:25" x14ac:dyDescent="0.3">
      <c r="A1444" t="s">
        <v>2647</v>
      </c>
      <c r="B1444" s="1">
        <v>45855</v>
      </c>
      <c r="C1444" t="s">
        <v>2648</v>
      </c>
      <c r="D1444" t="s">
        <v>317</v>
      </c>
      <c r="E1444" t="s">
        <v>39</v>
      </c>
      <c r="F1444" t="s">
        <v>107</v>
      </c>
      <c r="G1444" t="s">
        <v>41</v>
      </c>
      <c r="H1444" t="s">
        <v>171</v>
      </c>
      <c r="I1444" t="s">
        <v>172</v>
      </c>
      <c r="J1444">
        <v>1</v>
      </c>
      <c r="K1444">
        <v>5192.9399999999996</v>
      </c>
      <c r="L1444">
        <v>0.1</v>
      </c>
      <c r="M1444">
        <v>3107.56</v>
      </c>
      <c r="N1444" t="s">
        <v>24</v>
      </c>
      <c r="O1444" t="s">
        <v>25</v>
      </c>
      <c r="P1444" t="s">
        <v>71</v>
      </c>
      <c r="Q1444">
        <f>Sales_Data[[#This Row],[Quantity]]*Sales_Data[[#This Row],[Unit_Price]]</f>
        <v>5192.9399999999996</v>
      </c>
      <c r="R1444">
        <f>Sales_Data[[#This Row],[Gross_Sales]]*Sales_Data[[#This Row],[Discount]]</f>
        <v>519.29399999999998</v>
      </c>
      <c r="S1444">
        <f>Sales_Data[[#This Row],[Gross_Sales]]-Sales_Data[[#This Row],[Discount_Amount]]</f>
        <v>4673.6459999999997</v>
      </c>
      <c r="T1444">
        <f>Sales_Data[[#This Row],[Net Sales]]-Sales_Data[[#This Row],[Cost]]</f>
        <v>1566.0859999999998</v>
      </c>
      <c r="U1444" s="2">
        <f>Sales_Data[[#This Row],[Profit]]/Sales_Data[[#This Row],[Net Sales]]</f>
        <v>0.33508870804506802</v>
      </c>
      <c r="V1444">
        <f>YEAR(Sales_Data[[#This Row],[Order_Date]])</f>
        <v>2025</v>
      </c>
      <c r="W1444" t="str">
        <f>TEXT(Sales_Data[[#This Row],[Order_Date]],"mmm")</f>
        <v>Jul</v>
      </c>
      <c r="X1444">
        <f>MONTH(Sales_Data[[#This Row],[Order_Date]])</f>
        <v>7</v>
      </c>
      <c r="Y1444" t="str">
        <f>"Q"&amp;ROUNDUP(MONTH(Sales_Data[[#This Row],[Order_Date]])/3,0)</f>
        <v>Q3</v>
      </c>
    </row>
    <row r="1445" spans="1:25" x14ac:dyDescent="0.3">
      <c r="A1445" t="s">
        <v>2649</v>
      </c>
      <c r="B1445" s="1">
        <v>45857</v>
      </c>
      <c r="C1445" t="s">
        <v>111</v>
      </c>
      <c r="D1445" t="s">
        <v>393</v>
      </c>
      <c r="E1445" t="s">
        <v>48</v>
      </c>
      <c r="F1445" t="s">
        <v>132</v>
      </c>
      <c r="G1445" t="s">
        <v>21</v>
      </c>
      <c r="H1445" t="s">
        <v>22</v>
      </c>
      <c r="I1445" t="s">
        <v>23</v>
      </c>
      <c r="J1445">
        <v>1</v>
      </c>
      <c r="K1445">
        <v>32537.68</v>
      </c>
      <c r="L1445">
        <v>0.05</v>
      </c>
      <c r="M1445">
        <v>26358.959999999999</v>
      </c>
      <c r="N1445" t="s">
        <v>70</v>
      </c>
      <c r="O1445" t="s">
        <v>25</v>
      </c>
      <c r="P1445" t="s">
        <v>26</v>
      </c>
      <c r="Q1445">
        <f>Sales_Data[[#This Row],[Quantity]]*Sales_Data[[#This Row],[Unit_Price]]</f>
        <v>32537.68</v>
      </c>
      <c r="R1445">
        <f>Sales_Data[[#This Row],[Gross_Sales]]*Sales_Data[[#This Row],[Discount]]</f>
        <v>1626.884</v>
      </c>
      <c r="S1445">
        <f>Sales_Data[[#This Row],[Gross_Sales]]-Sales_Data[[#This Row],[Discount_Amount]]</f>
        <v>30910.796000000002</v>
      </c>
      <c r="T1445">
        <f>Sales_Data[[#This Row],[Net Sales]]-Sales_Data[[#This Row],[Cost]]</f>
        <v>4551.836000000003</v>
      </c>
      <c r="U1445" s="2">
        <f>Sales_Data[[#This Row],[Profit]]/Sales_Data[[#This Row],[Net Sales]]</f>
        <v>0.14725715895507843</v>
      </c>
      <c r="V1445">
        <f>YEAR(Sales_Data[[#This Row],[Order_Date]])</f>
        <v>2025</v>
      </c>
      <c r="W1445" t="str">
        <f>TEXT(Sales_Data[[#This Row],[Order_Date]],"mmm")</f>
        <v>Jul</v>
      </c>
      <c r="X1445">
        <f>MONTH(Sales_Data[[#This Row],[Order_Date]])</f>
        <v>7</v>
      </c>
      <c r="Y1445" t="str">
        <f>"Q"&amp;ROUNDUP(MONTH(Sales_Data[[#This Row],[Order_Date]])/3,0)</f>
        <v>Q3</v>
      </c>
    </row>
    <row r="1446" spans="1:25" x14ac:dyDescent="0.3">
      <c r="A1446" t="s">
        <v>2650</v>
      </c>
      <c r="B1446" s="1">
        <v>45682</v>
      </c>
      <c r="C1446" t="s">
        <v>2651</v>
      </c>
      <c r="D1446" t="s">
        <v>457</v>
      </c>
      <c r="E1446" t="s">
        <v>119</v>
      </c>
      <c r="F1446" t="s">
        <v>120</v>
      </c>
      <c r="G1446" t="s">
        <v>75</v>
      </c>
      <c r="H1446" t="s">
        <v>185</v>
      </c>
      <c r="I1446" t="s">
        <v>261</v>
      </c>
      <c r="J1446">
        <v>3</v>
      </c>
      <c r="K1446">
        <v>7810.42</v>
      </c>
      <c r="L1446">
        <v>0.05</v>
      </c>
      <c r="M1446">
        <v>16840.78</v>
      </c>
      <c r="N1446" t="s">
        <v>70</v>
      </c>
      <c r="O1446" t="s">
        <v>35</v>
      </c>
      <c r="P1446" t="s">
        <v>44</v>
      </c>
      <c r="Q1446">
        <f>Sales_Data[[#This Row],[Quantity]]*Sales_Data[[#This Row],[Unit_Price]]</f>
        <v>23431.260000000002</v>
      </c>
      <c r="R1446">
        <f>Sales_Data[[#This Row],[Gross_Sales]]*Sales_Data[[#This Row],[Discount]]</f>
        <v>1171.5630000000001</v>
      </c>
      <c r="S1446">
        <f>Sales_Data[[#This Row],[Gross_Sales]]-Sales_Data[[#This Row],[Discount_Amount]]</f>
        <v>22259.697</v>
      </c>
      <c r="T1446">
        <f>Sales_Data[[#This Row],[Net Sales]]-Sales_Data[[#This Row],[Cost]]</f>
        <v>5418.9170000000013</v>
      </c>
      <c r="U1446" s="2">
        <f>Sales_Data[[#This Row],[Profit]]/Sales_Data[[#This Row],[Net Sales]]</f>
        <v>0.24344073506481248</v>
      </c>
      <c r="V1446">
        <f>YEAR(Sales_Data[[#This Row],[Order_Date]])</f>
        <v>2025</v>
      </c>
      <c r="W1446" t="str">
        <f>TEXT(Sales_Data[[#This Row],[Order_Date]],"mmm")</f>
        <v>Jan</v>
      </c>
      <c r="X1446">
        <f>MONTH(Sales_Data[[#This Row],[Order_Date]])</f>
        <v>1</v>
      </c>
      <c r="Y1446" t="str">
        <f>"Q"&amp;ROUNDUP(MONTH(Sales_Data[[#This Row],[Order_Date]])/3,0)</f>
        <v>Q1</v>
      </c>
    </row>
    <row r="1447" spans="1:25" x14ac:dyDescent="0.3">
      <c r="A1447" t="s">
        <v>2652</v>
      </c>
      <c r="B1447" s="1">
        <v>45746</v>
      </c>
      <c r="C1447" t="s">
        <v>1840</v>
      </c>
      <c r="D1447" t="s">
        <v>106</v>
      </c>
      <c r="E1447" t="s">
        <v>19</v>
      </c>
      <c r="F1447" t="s">
        <v>66</v>
      </c>
      <c r="G1447" t="s">
        <v>32</v>
      </c>
      <c r="H1447" t="s">
        <v>33</v>
      </c>
      <c r="I1447" t="s">
        <v>161</v>
      </c>
      <c r="J1447">
        <v>1</v>
      </c>
      <c r="K1447">
        <v>2782.31</v>
      </c>
      <c r="L1447">
        <v>0</v>
      </c>
      <c r="M1447">
        <v>1998.1</v>
      </c>
      <c r="N1447" t="s">
        <v>24</v>
      </c>
      <c r="O1447" t="s">
        <v>35</v>
      </c>
      <c r="P1447" t="s">
        <v>71</v>
      </c>
      <c r="Q1447">
        <f>Sales_Data[[#This Row],[Quantity]]*Sales_Data[[#This Row],[Unit_Price]]</f>
        <v>2782.31</v>
      </c>
      <c r="R1447">
        <f>Sales_Data[[#This Row],[Gross_Sales]]*Sales_Data[[#This Row],[Discount]]</f>
        <v>0</v>
      </c>
      <c r="S1447">
        <f>Sales_Data[[#This Row],[Gross_Sales]]-Sales_Data[[#This Row],[Discount_Amount]]</f>
        <v>2782.31</v>
      </c>
      <c r="T1447">
        <f>Sales_Data[[#This Row],[Net Sales]]-Sales_Data[[#This Row],[Cost]]</f>
        <v>784.21</v>
      </c>
      <c r="U1447" s="2">
        <f>Sales_Data[[#This Row],[Profit]]/Sales_Data[[#This Row],[Net Sales]]</f>
        <v>0.28185572420039468</v>
      </c>
      <c r="V1447">
        <f>YEAR(Sales_Data[[#This Row],[Order_Date]])</f>
        <v>2025</v>
      </c>
      <c r="W1447" t="str">
        <f>TEXT(Sales_Data[[#This Row],[Order_Date]],"mmm")</f>
        <v>Mar</v>
      </c>
      <c r="X1447">
        <f>MONTH(Sales_Data[[#This Row],[Order_Date]])</f>
        <v>3</v>
      </c>
      <c r="Y1447" t="str">
        <f>"Q"&amp;ROUNDUP(MONTH(Sales_Data[[#This Row],[Order_Date]])/3,0)</f>
        <v>Q1</v>
      </c>
    </row>
    <row r="1448" spans="1:25" x14ac:dyDescent="0.3">
      <c r="A1448" t="s">
        <v>2653</v>
      </c>
      <c r="B1448" s="1">
        <v>45925</v>
      </c>
      <c r="C1448" t="s">
        <v>884</v>
      </c>
      <c r="D1448" t="s">
        <v>205</v>
      </c>
      <c r="E1448" t="s">
        <v>119</v>
      </c>
      <c r="F1448" t="s">
        <v>249</v>
      </c>
      <c r="G1448" t="s">
        <v>21</v>
      </c>
      <c r="H1448" t="s">
        <v>297</v>
      </c>
      <c r="I1448" t="s">
        <v>297</v>
      </c>
      <c r="J1448">
        <v>1</v>
      </c>
      <c r="K1448">
        <v>8234.5</v>
      </c>
      <c r="L1448">
        <v>0</v>
      </c>
      <c r="M1448">
        <v>5976.6</v>
      </c>
      <c r="N1448" t="s">
        <v>52</v>
      </c>
      <c r="O1448" t="s">
        <v>35</v>
      </c>
      <c r="P1448" t="s">
        <v>44</v>
      </c>
      <c r="Q1448">
        <f>Sales_Data[[#This Row],[Quantity]]*Sales_Data[[#This Row],[Unit_Price]]</f>
        <v>8234.5</v>
      </c>
      <c r="R1448">
        <f>Sales_Data[[#This Row],[Gross_Sales]]*Sales_Data[[#This Row],[Discount]]</f>
        <v>0</v>
      </c>
      <c r="S1448">
        <f>Sales_Data[[#This Row],[Gross_Sales]]-Sales_Data[[#This Row],[Discount_Amount]]</f>
        <v>8234.5</v>
      </c>
      <c r="T1448">
        <f>Sales_Data[[#This Row],[Net Sales]]-Sales_Data[[#This Row],[Cost]]</f>
        <v>2257.8999999999996</v>
      </c>
      <c r="U1448" s="2">
        <f>Sales_Data[[#This Row],[Profit]]/Sales_Data[[#This Row],[Net Sales]]</f>
        <v>0.27420001214402812</v>
      </c>
      <c r="V1448">
        <f>YEAR(Sales_Data[[#This Row],[Order_Date]])</f>
        <v>2025</v>
      </c>
      <c r="W1448" t="str">
        <f>TEXT(Sales_Data[[#This Row],[Order_Date]],"mmm")</f>
        <v>Sep</v>
      </c>
      <c r="X1448">
        <f>MONTH(Sales_Data[[#This Row],[Order_Date]])</f>
        <v>9</v>
      </c>
      <c r="Y1448" t="str">
        <f>"Q"&amp;ROUNDUP(MONTH(Sales_Data[[#This Row],[Order_Date]])/3,0)</f>
        <v>Q3</v>
      </c>
    </row>
    <row r="1449" spans="1:25" x14ac:dyDescent="0.3">
      <c r="A1449" t="s">
        <v>2654</v>
      </c>
      <c r="B1449" s="1">
        <v>45800</v>
      </c>
      <c r="C1449" t="s">
        <v>1646</v>
      </c>
      <c r="D1449" t="s">
        <v>38</v>
      </c>
      <c r="E1449" t="s">
        <v>119</v>
      </c>
      <c r="F1449" t="s">
        <v>249</v>
      </c>
      <c r="G1449" t="s">
        <v>21</v>
      </c>
      <c r="H1449" t="s">
        <v>127</v>
      </c>
      <c r="I1449" t="s">
        <v>314</v>
      </c>
      <c r="J1449">
        <v>1</v>
      </c>
      <c r="K1449">
        <v>7694.75</v>
      </c>
      <c r="L1449">
        <v>0.2</v>
      </c>
      <c r="M1449">
        <v>5135.59</v>
      </c>
      <c r="N1449" t="s">
        <v>109</v>
      </c>
      <c r="O1449" t="s">
        <v>53</v>
      </c>
      <c r="P1449" t="s">
        <v>44</v>
      </c>
      <c r="Q1449">
        <f>Sales_Data[[#This Row],[Quantity]]*Sales_Data[[#This Row],[Unit_Price]]</f>
        <v>7694.75</v>
      </c>
      <c r="R1449">
        <f>Sales_Data[[#This Row],[Gross_Sales]]*Sales_Data[[#This Row],[Discount]]</f>
        <v>1538.95</v>
      </c>
      <c r="S1449">
        <f>Sales_Data[[#This Row],[Gross_Sales]]-Sales_Data[[#This Row],[Discount_Amount]]</f>
        <v>6155.8</v>
      </c>
      <c r="T1449">
        <f>Sales_Data[[#This Row],[Net Sales]]-Sales_Data[[#This Row],[Cost]]</f>
        <v>1020.21</v>
      </c>
      <c r="U1449" s="2">
        <f>Sales_Data[[#This Row],[Profit]]/Sales_Data[[#This Row],[Net Sales]]</f>
        <v>0.16573150524708405</v>
      </c>
      <c r="V1449">
        <f>YEAR(Sales_Data[[#This Row],[Order_Date]])</f>
        <v>2025</v>
      </c>
      <c r="W1449" t="str">
        <f>TEXT(Sales_Data[[#This Row],[Order_Date]],"mmm")</f>
        <v>May</v>
      </c>
      <c r="X1449">
        <f>MONTH(Sales_Data[[#This Row],[Order_Date]])</f>
        <v>5</v>
      </c>
      <c r="Y1449" t="str">
        <f>"Q"&amp;ROUNDUP(MONTH(Sales_Data[[#This Row],[Order_Date]])/3,0)</f>
        <v>Q2</v>
      </c>
    </row>
    <row r="1450" spans="1:25" x14ac:dyDescent="0.3">
      <c r="A1450" t="s">
        <v>2655</v>
      </c>
      <c r="B1450" s="1">
        <v>45716</v>
      </c>
      <c r="C1450" t="s">
        <v>1571</v>
      </c>
      <c r="D1450" t="s">
        <v>61</v>
      </c>
      <c r="E1450" t="s">
        <v>48</v>
      </c>
      <c r="F1450" t="s">
        <v>132</v>
      </c>
      <c r="G1450" t="s">
        <v>75</v>
      </c>
      <c r="H1450" t="s">
        <v>256</v>
      </c>
      <c r="I1450" t="s">
        <v>257</v>
      </c>
      <c r="J1450">
        <v>1</v>
      </c>
      <c r="K1450">
        <v>46475.58</v>
      </c>
      <c r="L1450">
        <v>0.05</v>
      </c>
      <c r="M1450">
        <v>36698.04</v>
      </c>
      <c r="N1450" t="s">
        <v>70</v>
      </c>
      <c r="O1450" t="s">
        <v>35</v>
      </c>
      <c r="P1450" t="s">
        <v>71</v>
      </c>
      <c r="Q1450">
        <f>Sales_Data[[#This Row],[Quantity]]*Sales_Data[[#This Row],[Unit_Price]]</f>
        <v>46475.58</v>
      </c>
      <c r="R1450">
        <f>Sales_Data[[#This Row],[Gross_Sales]]*Sales_Data[[#This Row],[Discount]]</f>
        <v>2323.779</v>
      </c>
      <c r="S1450">
        <f>Sales_Data[[#This Row],[Gross_Sales]]-Sales_Data[[#This Row],[Discount_Amount]]</f>
        <v>44151.800999999999</v>
      </c>
      <c r="T1450">
        <f>Sales_Data[[#This Row],[Net Sales]]-Sales_Data[[#This Row],[Cost]]</f>
        <v>7453.7609999999986</v>
      </c>
      <c r="U1450" s="2">
        <f>Sales_Data[[#This Row],[Profit]]/Sales_Data[[#This Row],[Net Sales]]</f>
        <v>0.1688212220380319</v>
      </c>
      <c r="V1450">
        <f>YEAR(Sales_Data[[#This Row],[Order_Date]])</f>
        <v>2025</v>
      </c>
      <c r="W1450" t="str">
        <f>TEXT(Sales_Data[[#This Row],[Order_Date]],"mmm")</f>
        <v>Feb</v>
      </c>
      <c r="X1450">
        <f>MONTH(Sales_Data[[#This Row],[Order_Date]])</f>
        <v>2</v>
      </c>
      <c r="Y1450" t="str">
        <f>"Q"&amp;ROUNDUP(MONTH(Sales_Data[[#This Row],[Order_Date]])/3,0)</f>
        <v>Q1</v>
      </c>
    </row>
    <row r="1451" spans="1:25" x14ac:dyDescent="0.3">
      <c r="A1451" t="s">
        <v>2656</v>
      </c>
      <c r="B1451" s="1">
        <v>46022</v>
      </c>
      <c r="C1451" t="s">
        <v>1920</v>
      </c>
      <c r="D1451" t="s">
        <v>307</v>
      </c>
      <c r="E1451" t="s">
        <v>19</v>
      </c>
      <c r="F1451" t="s">
        <v>57</v>
      </c>
      <c r="G1451" t="s">
        <v>32</v>
      </c>
      <c r="H1451" t="s">
        <v>50</v>
      </c>
      <c r="I1451" t="s">
        <v>58</v>
      </c>
      <c r="J1451">
        <v>2</v>
      </c>
      <c r="K1451">
        <v>14849.46</v>
      </c>
      <c r="L1451">
        <v>0.05</v>
      </c>
      <c r="M1451">
        <v>23567.759999999998</v>
      </c>
      <c r="N1451" t="s">
        <v>70</v>
      </c>
      <c r="O1451" t="s">
        <v>35</v>
      </c>
      <c r="P1451" t="s">
        <v>44</v>
      </c>
      <c r="Q1451">
        <f>Sales_Data[[#This Row],[Quantity]]*Sales_Data[[#This Row],[Unit_Price]]</f>
        <v>29698.92</v>
      </c>
      <c r="R1451">
        <f>Sales_Data[[#This Row],[Gross_Sales]]*Sales_Data[[#This Row],[Discount]]</f>
        <v>1484.9459999999999</v>
      </c>
      <c r="S1451">
        <f>Sales_Data[[#This Row],[Gross_Sales]]-Sales_Data[[#This Row],[Discount_Amount]]</f>
        <v>28213.973999999998</v>
      </c>
      <c r="T1451">
        <f>Sales_Data[[#This Row],[Net Sales]]-Sales_Data[[#This Row],[Cost]]</f>
        <v>4646.2139999999999</v>
      </c>
      <c r="U1451" s="2">
        <f>Sales_Data[[#This Row],[Profit]]/Sales_Data[[#This Row],[Net Sales]]</f>
        <v>0.16467775861705977</v>
      </c>
      <c r="V1451">
        <f>YEAR(Sales_Data[[#This Row],[Order_Date]])</f>
        <v>2025</v>
      </c>
      <c r="W1451" t="str">
        <f>TEXT(Sales_Data[[#This Row],[Order_Date]],"mmm")</f>
        <v>Dec</v>
      </c>
      <c r="X1451">
        <f>MONTH(Sales_Data[[#This Row],[Order_Date]])</f>
        <v>12</v>
      </c>
      <c r="Y1451" t="str">
        <f>"Q"&amp;ROUNDUP(MONTH(Sales_Data[[#This Row],[Order_Date]])/3,0)</f>
        <v>Q4</v>
      </c>
    </row>
    <row r="1452" spans="1:25" x14ac:dyDescent="0.3">
      <c r="A1452" t="s">
        <v>2657</v>
      </c>
      <c r="B1452" s="1">
        <v>45683</v>
      </c>
      <c r="C1452" t="s">
        <v>521</v>
      </c>
      <c r="D1452" t="s">
        <v>180</v>
      </c>
      <c r="E1452" t="s">
        <v>19</v>
      </c>
      <c r="F1452" t="s">
        <v>57</v>
      </c>
      <c r="G1452" t="s">
        <v>67</v>
      </c>
      <c r="H1452" t="s">
        <v>88</v>
      </c>
      <c r="I1452" t="s">
        <v>89</v>
      </c>
      <c r="J1452">
        <v>1</v>
      </c>
      <c r="K1452">
        <v>10108.01</v>
      </c>
      <c r="L1452">
        <v>0.2</v>
      </c>
      <c r="M1452">
        <v>6796.15</v>
      </c>
      <c r="N1452" t="s">
        <v>70</v>
      </c>
      <c r="O1452" t="s">
        <v>35</v>
      </c>
      <c r="P1452" t="s">
        <v>71</v>
      </c>
      <c r="Q1452">
        <f>Sales_Data[[#This Row],[Quantity]]*Sales_Data[[#This Row],[Unit_Price]]</f>
        <v>10108.01</v>
      </c>
      <c r="R1452">
        <f>Sales_Data[[#This Row],[Gross_Sales]]*Sales_Data[[#This Row],[Discount]]</f>
        <v>2021.6020000000001</v>
      </c>
      <c r="S1452">
        <f>Sales_Data[[#This Row],[Gross_Sales]]-Sales_Data[[#This Row],[Discount_Amount]]</f>
        <v>8086.4080000000004</v>
      </c>
      <c r="T1452">
        <f>Sales_Data[[#This Row],[Net Sales]]-Sales_Data[[#This Row],[Cost]]</f>
        <v>1290.2580000000007</v>
      </c>
      <c r="U1452" s="2">
        <f>Sales_Data[[#This Row],[Profit]]/Sales_Data[[#This Row],[Net Sales]]</f>
        <v>0.15955885480920584</v>
      </c>
      <c r="V1452">
        <f>YEAR(Sales_Data[[#This Row],[Order_Date]])</f>
        <v>2025</v>
      </c>
      <c r="W1452" t="str">
        <f>TEXT(Sales_Data[[#This Row],[Order_Date]],"mmm")</f>
        <v>Jan</v>
      </c>
      <c r="X1452">
        <f>MONTH(Sales_Data[[#This Row],[Order_Date]])</f>
        <v>1</v>
      </c>
      <c r="Y1452" t="str">
        <f>"Q"&amp;ROUNDUP(MONTH(Sales_Data[[#This Row],[Order_Date]])/3,0)</f>
        <v>Q1</v>
      </c>
    </row>
    <row r="1453" spans="1:25" x14ac:dyDescent="0.3">
      <c r="A1453" t="s">
        <v>2658</v>
      </c>
      <c r="B1453" s="1">
        <v>45704</v>
      </c>
      <c r="C1453" t="s">
        <v>864</v>
      </c>
      <c r="D1453" t="s">
        <v>252</v>
      </c>
      <c r="E1453" t="s">
        <v>39</v>
      </c>
      <c r="F1453" t="s">
        <v>202</v>
      </c>
      <c r="G1453" t="s">
        <v>67</v>
      </c>
      <c r="H1453" t="s">
        <v>121</v>
      </c>
      <c r="I1453" t="s">
        <v>122</v>
      </c>
      <c r="J1453">
        <v>3</v>
      </c>
      <c r="K1453">
        <v>4856.07</v>
      </c>
      <c r="L1453">
        <v>0.1</v>
      </c>
      <c r="M1453">
        <v>8365.81</v>
      </c>
      <c r="N1453" t="s">
        <v>52</v>
      </c>
      <c r="O1453" t="s">
        <v>25</v>
      </c>
      <c r="P1453" t="s">
        <v>71</v>
      </c>
      <c r="Q1453">
        <f>Sales_Data[[#This Row],[Quantity]]*Sales_Data[[#This Row],[Unit_Price]]</f>
        <v>14568.21</v>
      </c>
      <c r="R1453">
        <f>Sales_Data[[#This Row],[Gross_Sales]]*Sales_Data[[#This Row],[Discount]]</f>
        <v>1456.8209999999999</v>
      </c>
      <c r="S1453">
        <f>Sales_Data[[#This Row],[Gross_Sales]]-Sales_Data[[#This Row],[Discount_Amount]]</f>
        <v>13111.388999999999</v>
      </c>
      <c r="T1453">
        <f>Sales_Data[[#This Row],[Net Sales]]-Sales_Data[[#This Row],[Cost]]</f>
        <v>4745.5789999999997</v>
      </c>
      <c r="U1453" s="2">
        <f>Sales_Data[[#This Row],[Profit]]/Sales_Data[[#This Row],[Net Sales]]</f>
        <v>0.36194326932104598</v>
      </c>
      <c r="V1453">
        <f>YEAR(Sales_Data[[#This Row],[Order_Date]])</f>
        <v>2025</v>
      </c>
      <c r="W1453" t="str">
        <f>TEXT(Sales_Data[[#This Row],[Order_Date]],"mmm")</f>
        <v>Feb</v>
      </c>
      <c r="X1453">
        <f>MONTH(Sales_Data[[#This Row],[Order_Date]])</f>
        <v>2</v>
      </c>
      <c r="Y1453" t="str">
        <f>"Q"&amp;ROUNDUP(MONTH(Sales_Data[[#This Row],[Order_Date]])/3,0)</f>
        <v>Q1</v>
      </c>
    </row>
    <row r="1454" spans="1:25" x14ac:dyDescent="0.3">
      <c r="A1454" t="s">
        <v>2659</v>
      </c>
      <c r="B1454" s="1">
        <v>45945</v>
      </c>
      <c r="C1454" t="s">
        <v>1299</v>
      </c>
      <c r="D1454" t="s">
        <v>183</v>
      </c>
      <c r="E1454" t="s">
        <v>39</v>
      </c>
      <c r="F1454" t="s">
        <v>202</v>
      </c>
      <c r="G1454" t="s">
        <v>21</v>
      </c>
      <c r="H1454" t="s">
        <v>230</v>
      </c>
      <c r="I1454" t="s">
        <v>231</v>
      </c>
      <c r="J1454">
        <v>1</v>
      </c>
      <c r="K1454">
        <v>4099.95</v>
      </c>
      <c r="L1454">
        <v>0.1</v>
      </c>
      <c r="M1454">
        <v>3013.46</v>
      </c>
      <c r="N1454" t="s">
        <v>24</v>
      </c>
      <c r="O1454" t="s">
        <v>35</v>
      </c>
      <c r="P1454" t="s">
        <v>44</v>
      </c>
      <c r="Q1454">
        <f>Sales_Data[[#This Row],[Quantity]]*Sales_Data[[#This Row],[Unit_Price]]</f>
        <v>4099.95</v>
      </c>
      <c r="R1454">
        <f>Sales_Data[[#This Row],[Gross_Sales]]*Sales_Data[[#This Row],[Discount]]</f>
        <v>409.995</v>
      </c>
      <c r="S1454">
        <f>Sales_Data[[#This Row],[Gross_Sales]]-Sales_Data[[#This Row],[Discount_Amount]]</f>
        <v>3689.9549999999999</v>
      </c>
      <c r="T1454">
        <f>Sales_Data[[#This Row],[Net Sales]]-Sales_Data[[#This Row],[Cost]]</f>
        <v>676.49499999999989</v>
      </c>
      <c r="U1454" s="2">
        <f>Sales_Data[[#This Row],[Profit]]/Sales_Data[[#This Row],[Net Sales]]</f>
        <v>0.18333421410288198</v>
      </c>
      <c r="V1454">
        <f>YEAR(Sales_Data[[#This Row],[Order_Date]])</f>
        <v>2025</v>
      </c>
      <c r="W1454" t="str">
        <f>TEXT(Sales_Data[[#This Row],[Order_Date]],"mmm")</f>
        <v>Oct</v>
      </c>
      <c r="X1454">
        <f>MONTH(Sales_Data[[#This Row],[Order_Date]])</f>
        <v>10</v>
      </c>
      <c r="Y1454" t="str">
        <f>"Q"&amp;ROUNDUP(MONTH(Sales_Data[[#This Row],[Order_Date]])/3,0)</f>
        <v>Q4</v>
      </c>
    </row>
    <row r="1455" spans="1:25" x14ac:dyDescent="0.3">
      <c r="A1455" t="s">
        <v>2660</v>
      </c>
      <c r="B1455" s="1">
        <v>45923</v>
      </c>
      <c r="C1455" t="s">
        <v>2661</v>
      </c>
      <c r="D1455" t="s">
        <v>137</v>
      </c>
      <c r="E1455" t="s">
        <v>119</v>
      </c>
      <c r="F1455" t="s">
        <v>146</v>
      </c>
      <c r="G1455" t="s">
        <v>67</v>
      </c>
      <c r="H1455" t="s">
        <v>133</v>
      </c>
      <c r="I1455" t="s">
        <v>138</v>
      </c>
      <c r="J1455">
        <v>2</v>
      </c>
      <c r="K1455">
        <v>3521.14</v>
      </c>
      <c r="L1455">
        <v>0.1</v>
      </c>
      <c r="M1455">
        <v>4936.2700000000004</v>
      </c>
      <c r="N1455" t="s">
        <v>70</v>
      </c>
      <c r="O1455" t="s">
        <v>35</v>
      </c>
      <c r="P1455" t="s">
        <v>44</v>
      </c>
      <c r="Q1455">
        <f>Sales_Data[[#This Row],[Quantity]]*Sales_Data[[#This Row],[Unit_Price]]</f>
        <v>7042.28</v>
      </c>
      <c r="R1455">
        <f>Sales_Data[[#This Row],[Gross_Sales]]*Sales_Data[[#This Row],[Discount]]</f>
        <v>704.22800000000007</v>
      </c>
      <c r="S1455">
        <f>Sales_Data[[#This Row],[Gross_Sales]]-Sales_Data[[#This Row],[Discount_Amount]]</f>
        <v>6338.0519999999997</v>
      </c>
      <c r="T1455">
        <f>Sales_Data[[#This Row],[Net Sales]]-Sales_Data[[#This Row],[Cost]]</f>
        <v>1401.7819999999992</v>
      </c>
      <c r="U1455" s="2">
        <f>Sales_Data[[#This Row],[Profit]]/Sales_Data[[#This Row],[Net Sales]]</f>
        <v>0.22116921729263175</v>
      </c>
      <c r="V1455">
        <f>YEAR(Sales_Data[[#This Row],[Order_Date]])</f>
        <v>2025</v>
      </c>
      <c r="W1455" t="str">
        <f>TEXT(Sales_Data[[#This Row],[Order_Date]],"mmm")</f>
        <v>Sep</v>
      </c>
      <c r="X1455">
        <f>MONTH(Sales_Data[[#This Row],[Order_Date]])</f>
        <v>9</v>
      </c>
      <c r="Y1455" t="str">
        <f>"Q"&amp;ROUNDUP(MONTH(Sales_Data[[#This Row],[Order_Date]])/3,0)</f>
        <v>Q3</v>
      </c>
    </row>
    <row r="1456" spans="1:25" x14ac:dyDescent="0.3">
      <c r="A1456" t="s">
        <v>2662</v>
      </c>
      <c r="B1456" s="1">
        <v>45673</v>
      </c>
      <c r="C1456" t="s">
        <v>1956</v>
      </c>
      <c r="D1456" t="s">
        <v>596</v>
      </c>
      <c r="E1456" t="s">
        <v>30</v>
      </c>
      <c r="F1456" t="s">
        <v>101</v>
      </c>
      <c r="G1456" t="s">
        <v>21</v>
      </c>
      <c r="H1456" t="s">
        <v>230</v>
      </c>
      <c r="I1456" t="s">
        <v>231</v>
      </c>
      <c r="J1456">
        <v>1</v>
      </c>
      <c r="K1456">
        <v>2952.09</v>
      </c>
      <c r="L1456">
        <v>0.1</v>
      </c>
      <c r="M1456">
        <v>1822.54</v>
      </c>
      <c r="N1456" t="s">
        <v>109</v>
      </c>
      <c r="O1456" t="s">
        <v>35</v>
      </c>
      <c r="P1456" t="s">
        <v>44</v>
      </c>
      <c r="Q1456">
        <f>Sales_Data[[#This Row],[Quantity]]*Sales_Data[[#This Row],[Unit_Price]]</f>
        <v>2952.09</v>
      </c>
      <c r="R1456">
        <f>Sales_Data[[#This Row],[Gross_Sales]]*Sales_Data[[#This Row],[Discount]]</f>
        <v>295.209</v>
      </c>
      <c r="S1456">
        <f>Sales_Data[[#This Row],[Gross_Sales]]-Sales_Data[[#This Row],[Discount_Amount]]</f>
        <v>2656.8810000000003</v>
      </c>
      <c r="T1456">
        <f>Sales_Data[[#This Row],[Net Sales]]-Sales_Data[[#This Row],[Cost]]</f>
        <v>834.34100000000035</v>
      </c>
      <c r="U1456" s="2">
        <f>Sales_Data[[#This Row],[Profit]]/Sales_Data[[#This Row],[Net Sales]]</f>
        <v>0.31403024824973352</v>
      </c>
      <c r="V1456">
        <f>YEAR(Sales_Data[[#This Row],[Order_Date]])</f>
        <v>2025</v>
      </c>
      <c r="W1456" t="str">
        <f>TEXT(Sales_Data[[#This Row],[Order_Date]],"mmm")</f>
        <v>Jan</v>
      </c>
      <c r="X1456">
        <f>MONTH(Sales_Data[[#This Row],[Order_Date]])</f>
        <v>1</v>
      </c>
      <c r="Y1456" t="str">
        <f>"Q"&amp;ROUNDUP(MONTH(Sales_Data[[#This Row],[Order_Date]])/3,0)</f>
        <v>Q1</v>
      </c>
    </row>
    <row r="1457" spans="1:25" x14ac:dyDescent="0.3">
      <c r="A1457" t="s">
        <v>2663</v>
      </c>
      <c r="B1457" s="1">
        <v>45856</v>
      </c>
      <c r="C1457" t="s">
        <v>401</v>
      </c>
      <c r="D1457" t="s">
        <v>347</v>
      </c>
      <c r="E1457" t="s">
        <v>48</v>
      </c>
      <c r="F1457" t="s">
        <v>49</v>
      </c>
      <c r="G1457" t="s">
        <v>67</v>
      </c>
      <c r="H1457" t="s">
        <v>121</v>
      </c>
      <c r="I1457" t="s">
        <v>142</v>
      </c>
      <c r="J1457">
        <v>5</v>
      </c>
      <c r="K1457">
        <v>17849.05</v>
      </c>
      <c r="L1457">
        <v>0.1</v>
      </c>
      <c r="M1457">
        <v>62173.27</v>
      </c>
      <c r="N1457" t="s">
        <v>109</v>
      </c>
      <c r="O1457" t="s">
        <v>25</v>
      </c>
      <c r="P1457" t="s">
        <v>44</v>
      </c>
      <c r="Q1457">
        <f>Sales_Data[[#This Row],[Quantity]]*Sales_Data[[#This Row],[Unit_Price]]</f>
        <v>89245.25</v>
      </c>
      <c r="R1457">
        <f>Sales_Data[[#This Row],[Gross_Sales]]*Sales_Data[[#This Row],[Discount]]</f>
        <v>8924.5249999999996</v>
      </c>
      <c r="S1457">
        <f>Sales_Data[[#This Row],[Gross_Sales]]-Sales_Data[[#This Row],[Discount_Amount]]</f>
        <v>80320.725000000006</v>
      </c>
      <c r="T1457">
        <f>Sales_Data[[#This Row],[Net Sales]]-Sales_Data[[#This Row],[Cost]]</f>
        <v>18147.455000000009</v>
      </c>
      <c r="U1457" s="2">
        <f>Sales_Data[[#This Row],[Profit]]/Sales_Data[[#This Row],[Net Sales]]</f>
        <v>0.22593739038087626</v>
      </c>
      <c r="V1457">
        <f>YEAR(Sales_Data[[#This Row],[Order_Date]])</f>
        <v>2025</v>
      </c>
      <c r="W1457" t="str">
        <f>TEXT(Sales_Data[[#This Row],[Order_Date]],"mmm")</f>
        <v>Jul</v>
      </c>
      <c r="X1457">
        <f>MONTH(Sales_Data[[#This Row],[Order_Date]])</f>
        <v>7</v>
      </c>
      <c r="Y1457" t="str">
        <f>"Q"&amp;ROUNDUP(MONTH(Sales_Data[[#This Row],[Order_Date]])/3,0)</f>
        <v>Q3</v>
      </c>
    </row>
    <row r="1458" spans="1:25" x14ac:dyDescent="0.3">
      <c r="A1458" t="s">
        <v>2664</v>
      </c>
      <c r="B1458" s="1">
        <v>45939</v>
      </c>
      <c r="C1458" t="s">
        <v>2665</v>
      </c>
      <c r="D1458" t="s">
        <v>205</v>
      </c>
      <c r="E1458" t="s">
        <v>48</v>
      </c>
      <c r="F1458" t="s">
        <v>132</v>
      </c>
      <c r="G1458" t="s">
        <v>75</v>
      </c>
      <c r="H1458" t="s">
        <v>114</v>
      </c>
      <c r="I1458" t="s">
        <v>206</v>
      </c>
      <c r="J1458">
        <v>2</v>
      </c>
      <c r="K1458">
        <v>29457.73</v>
      </c>
      <c r="L1458">
        <v>0</v>
      </c>
      <c r="M1458">
        <v>47002.94</v>
      </c>
      <c r="N1458" t="s">
        <v>109</v>
      </c>
      <c r="O1458" t="s">
        <v>25</v>
      </c>
      <c r="P1458" t="s">
        <v>44</v>
      </c>
      <c r="Q1458">
        <f>Sales_Data[[#This Row],[Quantity]]*Sales_Data[[#This Row],[Unit_Price]]</f>
        <v>58915.46</v>
      </c>
      <c r="R1458">
        <f>Sales_Data[[#This Row],[Gross_Sales]]*Sales_Data[[#This Row],[Discount]]</f>
        <v>0</v>
      </c>
      <c r="S1458">
        <f>Sales_Data[[#This Row],[Gross_Sales]]-Sales_Data[[#This Row],[Discount_Amount]]</f>
        <v>58915.46</v>
      </c>
      <c r="T1458">
        <f>Sales_Data[[#This Row],[Net Sales]]-Sales_Data[[#This Row],[Cost]]</f>
        <v>11912.519999999997</v>
      </c>
      <c r="U1458" s="2">
        <f>Sales_Data[[#This Row],[Profit]]/Sales_Data[[#This Row],[Net Sales]]</f>
        <v>0.20219684273024427</v>
      </c>
      <c r="V1458">
        <f>YEAR(Sales_Data[[#This Row],[Order_Date]])</f>
        <v>2025</v>
      </c>
      <c r="W1458" t="str">
        <f>TEXT(Sales_Data[[#This Row],[Order_Date]],"mmm")</f>
        <v>Oct</v>
      </c>
      <c r="X1458">
        <f>MONTH(Sales_Data[[#This Row],[Order_Date]])</f>
        <v>10</v>
      </c>
      <c r="Y1458" t="str">
        <f>"Q"&amp;ROUNDUP(MONTH(Sales_Data[[#This Row],[Order_Date]])/3,0)</f>
        <v>Q4</v>
      </c>
    </row>
    <row r="1459" spans="1:25" x14ac:dyDescent="0.3">
      <c r="A1459" t="s">
        <v>2666</v>
      </c>
      <c r="B1459" s="1">
        <v>45743</v>
      </c>
      <c r="C1459" t="s">
        <v>2667</v>
      </c>
      <c r="D1459" t="s">
        <v>155</v>
      </c>
      <c r="E1459" t="s">
        <v>39</v>
      </c>
      <c r="F1459" t="s">
        <v>405</v>
      </c>
      <c r="G1459" t="s">
        <v>32</v>
      </c>
      <c r="H1459" t="s">
        <v>50</v>
      </c>
      <c r="I1459" t="s">
        <v>58</v>
      </c>
      <c r="J1459">
        <v>3</v>
      </c>
      <c r="K1459">
        <v>2253.12</v>
      </c>
      <c r="L1459">
        <v>0.05</v>
      </c>
      <c r="M1459">
        <v>4934.78</v>
      </c>
      <c r="N1459" t="s">
        <v>52</v>
      </c>
      <c r="O1459" t="s">
        <v>35</v>
      </c>
      <c r="P1459" t="s">
        <v>44</v>
      </c>
      <c r="Q1459">
        <f>Sales_Data[[#This Row],[Quantity]]*Sales_Data[[#This Row],[Unit_Price]]</f>
        <v>6759.36</v>
      </c>
      <c r="R1459">
        <f>Sales_Data[[#This Row],[Gross_Sales]]*Sales_Data[[#This Row],[Discount]]</f>
        <v>337.96800000000002</v>
      </c>
      <c r="S1459">
        <f>Sales_Data[[#This Row],[Gross_Sales]]-Sales_Data[[#This Row],[Discount_Amount]]</f>
        <v>6421.3919999999998</v>
      </c>
      <c r="T1459">
        <f>Sales_Data[[#This Row],[Net Sales]]-Sales_Data[[#This Row],[Cost]]</f>
        <v>1486.6120000000001</v>
      </c>
      <c r="U1459" s="2">
        <f>Sales_Data[[#This Row],[Profit]]/Sales_Data[[#This Row],[Net Sales]]</f>
        <v>0.23150930514754436</v>
      </c>
      <c r="V1459">
        <f>YEAR(Sales_Data[[#This Row],[Order_Date]])</f>
        <v>2025</v>
      </c>
      <c r="W1459" t="str">
        <f>TEXT(Sales_Data[[#This Row],[Order_Date]],"mmm")</f>
        <v>Mar</v>
      </c>
      <c r="X1459">
        <f>MONTH(Sales_Data[[#This Row],[Order_Date]])</f>
        <v>3</v>
      </c>
      <c r="Y1459" t="str">
        <f>"Q"&amp;ROUNDUP(MONTH(Sales_Data[[#This Row],[Order_Date]])/3,0)</f>
        <v>Q1</v>
      </c>
    </row>
    <row r="1460" spans="1:25" x14ac:dyDescent="0.3">
      <c r="A1460" t="s">
        <v>2668</v>
      </c>
      <c r="B1460" s="1">
        <v>45907</v>
      </c>
      <c r="C1460" t="s">
        <v>2339</v>
      </c>
      <c r="D1460" t="s">
        <v>715</v>
      </c>
      <c r="E1460" t="s">
        <v>48</v>
      </c>
      <c r="F1460" t="s">
        <v>152</v>
      </c>
      <c r="G1460" t="s">
        <v>41</v>
      </c>
      <c r="H1460" t="s">
        <v>42</v>
      </c>
      <c r="I1460" t="s">
        <v>43</v>
      </c>
      <c r="J1460">
        <v>3</v>
      </c>
      <c r="K1460">
        <v>9303.3700000000008</v>
      </c>
      <c r="L1460">
        <v>0.05</v>
      </c>
      <c r="M1460">
        <v>18869.68</v>
      </c>
      <c r="N1460" t="s">
        <v>52</v>
      </c>
      <c r="O1460" t="s">
        <v>35</v>
      </c>
      <c r="P1460" t="s">
        <v>44</v>
      </c>
      <c r="Q1460">
        <f>Sales_Data[[#This Row],[Quantity]]*Sales_Data[[#This Row],[Unit_Price]]</f>
        <v>27910.11</v>
      </c>
      <c r="R1460">
        <f>Sales_Data[[#This Row],[Gross_Sales]]*Sales_Data[[#This Row],[Discount]]</f>
        <v>1395.5055000000002</v>
      </c>
      <c r="S1460">
        <f>Sales_Data[[#This Row],[Gross_Sales]]-Sales_Data[[#This Row],[Discount_Amount]]</f>
        <v>26514.604500000001</v>
      </c>
      <c r="T1460">
        <f>Sales_Data[[#This Row],[Net Sales]]-Sales_Data[[#This Row],[Cost]]</f>
        <v>7644.924500000001</v>
      </c>
      <c r="U1460" s="2">
        <f>Sales_Data[[#This Row],[Profit]]/Sales_Data[[#This Row],[Net Sales]]</f>
        <v>0.28832881516297937</v>
      </c>
      <c r="V1460">
        <f>YEAR(Sales_Data[[#This Row],[Order_Date]])</f>
        <v>2025</v>
      </c>
      <c r="W1460" t="str">
        <f>TEXT(Sales_Data[[#This Row],[Order_Date]],"mmm")</f>
        <v>Sep</v>
      </c>
      <c r="X1460">
        <f>MONTH(Sales_Data[[#This Row],[Order_Date]])</f>
        <v>9</v>
      </c>
      <c r="Y1460" t="str">
        <f>"Q"&amp;ROUNDUP(MONTH(Sales_Data[[#This Row],[Order_Date]])/3,0)</f>
        <v>Q3</v>
      </c>
    </row>
    <row r="1461" spans="1:25" x14ac:dyDescent="0.3">
      <c r="A1461" t="s">
        <v>2669</v>
      </c>
      <c r="B1461" s="1">
        <v>45927</v>
      </c>
      <c r="C1461" t="s">
        <v>1511</v>
      </c>
      <c r="D1461" t="s">
        <v>694</v>
      </c>
      <c r="E1461" t="s">
        <v>30</v>
      </c>
      <c r="F1461" t="s">
        <v>210</v>
      </c>
      <c r="G1461" t="s">
        <v>41</v>
      </c>
      <c r="H1461" t="s">
        <v>171</v>
      </c>
      <c r="I1461" t="s">
        <v>191</v>
      </c>
      <c r="J1461">
        <v>2</v>
      </c>
      <c r="K1461">
        <v>1778.84</v>
      </c>
      <c r="L1461">
        <v>0</v>
      </c>
      <c r="M1461">
        <v>2431.9299999999998</v>
      </c>
      <c r="N1461" t="s">
        <v>70</v>
      </c>
      <c r="O1461" t="s">
        <v>25</v>
      </c>
      <c r="P1461" t="s">
        <v>71</v>
      </c>
      <c r="Q1461">
        <f>Sales_Data[[#This Row],[Quantity]]*Sales_Data[[#This Row],[Unit_Price]]</f>
        <v>3557.68</v>
      </c>
      <c r="R1461">
        <f>Sales_Data[[#This Row],[Gross_Sales]]*Sales_Data[[#This Row],[Discount]]</f>
        <v>0</v>
      </c>
      <c r="S1461">
        <f>Sales_Data[[#This Row],[Gross_Sales]]-Sales_Data[[#This Row],[Discount_Amount]]</f>
        <v>3557.68</v>
      </c>
      <c r="T1461">
        <f>Sales_Data[[#This Row],[Net Sales]]-Sales_Data[[#This Row],[Cost]]</f>
        <v>1125.75</v>
      </c>
      <c r="U1461" s="2">
        <f>Sales_Data[[#This Row],[Profit]]/Sales_Data[[#This Row],[Net Sales]]</f>
        <v>0.3164281216972859</v>
      </c>
      <c r="V1461">
        <f>YEAR(Sales_Data[[#This Row],[Order_Date]])</f>
        <v>2025</v>
      </c>
      <c r="W1461" t="str">
        <f>TEXT(Sales_Data[[#This Row],[Order_Date]],"mmm")</f>
        <v>Sep</v>
      </c>
      <c r="X1461">
        <f>MONTH(Sales_Data[[#This Row],[Order_Date]])</f>
        <v>9</v>
      </c>
      <c r="Y1461" t="str">
        <f>"Q"&amp;ROUNDUP(MONTH(Sales_Data[[#This Row],[Order_Date]])/3,0)</f>
        <v>Q3</v>
      </c>
    </row>
    <row r="1462" spans="1:25" x14ac:dyDescent="0.3">
      <c r="A1462" t="s">
        <v>2670</v>
      </c>
      <c r="B1462" s="1">
        <v>45992</v>
      </c>
      <c r="C1462" t="s">
        <v>2671</v>
      </c>
      <c r="D1462" t="s">
        <v>65</v>
      </c>
      <c r="E1462" t="s">
        <v>19</v>
      </c>
      <c r="F1462" t="s">
        <v>66</v>
      </c>
      <c r="G1462" t="s">
        <v>67</v>
      </c>
      <c r="H1462" t="s">
        <v>88</v>
      </c>
      <c r="I1462" t="s">
        <v>89</v>
      </c>
      <c r="J1462">
        <v>3</v>
      </c>
      <c r="K1462">
        <v>15439.38</v>
      </c>
      <c r="L1462">
        <v>0.05</v>
      </c>
      <c r="M1462">
        <v>28268.79</v>
      </c>
      <c r="N1462" t="s">
        <v>52</v>
      </c>
      <c r="O1462" t="s">
        <v>25</v>
      </c>
      <c r="P1462" t="s">
        <v>71</v>
      </c>
      <c r="Q1462">
        <f>Sales_Data[[#This Row],[Quantity]]*Sales_Data[[#This Row],[Unit_Price]]</f>
        <v>46318.14</v>
      </c>
      <c r="R1462">
        <f>Sales_Data[[#This Row],[Gross_Sales]]*Sales_Data[[#This Row],[Discount]]</f>
        <v>2315.9070000000002</v>
      </c>
      <c r="S1462">
        <f>Sales_Data[[#This Row],[Gross_Sales]]-Sales_Data[[#This Row],[Discount_Amount]]</f>
        <v>44002.233</v>
      </c>
      <c r="T1462">
        <f>Sales_Data[[#This Row],[Net Sales]]-Sales_Data[[#This Row],[Cost]]</f>
        <v>15733.442999999999</v>
      </c>
      <c r="U1462" s="2">
        <f>Sales_Data[[#This Row],[Profit]]/Sales_Data[[#This Row],[Net Sales]]</f>
        <v>0.35756010382473086</v>
      </c>
      <c r="V1462">
        <f>YEAR(Sales_Data[[#This Row],[Order_Date]])</f>
        <v>2025</v>
      </c>
      <c r="W1462" t="str">
        <f>TEXT(Sales_Data[[#This Row],[Order_Date]],"mmm")</f>
        <v>Dec</v>
      </c>
      <c r="X1462">
        <f>MONTH(Sales_Data[[#This Row],[Order_Date]])</f>
        <v>12</v>
      </c>
      <c r="Y1462" t="str">
        <f>"Q"&amp;ROUNDUP(MONTH(Sales_Data[[#This Row],[Order_Date]])/3,0)</f>
        <v>Q4</v>
      </c>
    </row>
    <row r="1463" spans="1:25" x14ac:dyDescent="0.3">
      <c r="A1463" t="s">
        <v>2672</v>
      </c>
      <c r="B1463" s="1">
        <v>45774</v>
      </c>
      <c r="C1463" t="s">
        <v>1025</v>
      </c>
      <c r="D1463" t="s">
        <v>374</v>
      </c>
      <c r="E1463" t="s">
        <v>19</v>
      </c>
      <c r="F1463" t="s">
        <v>20</v>
      </c>
      <c r="G1463" t="s">
        <v>21</v>
      </c>
      <c r="H1463" t="s">
        <v>22</v>
      </c>
      <c r="I1463" t="s">
        <v>23</v>
      </c>
      <c r="J1463">
        <v>1</v>
      </c>
      <c r="K1463">
        <v>7292.7</v>
      </c>
      <c r="L1463">
        <v>0.1</v>
      </c>
      <c r="M1463">
        <v>4166.41</v>
      </c>
      <c r="N1463" t="s">
        <v>52</v>
      </c>
      <c r="O1463" t="s">
        <v>25</v>
      </c>
      <c r="P1463" t="s">
        <v>44</v>
      </c>
      <c r="Q1463">
        <f>Sales_Data[[#This Row],[Quantity]]*Sales_Data[[#This Row],[Unit_Price]]</f>
        <v>7292.7</v>
      </c>
      <c r="R1463">
        <f>Sales_Data[[#This Row],[Gross_Sales]]*Sales_Data[[#This Row],[Discount]]</f>
        <v>729.27</v>
      </c>
      <c r="S1463">
        <f>Sales_Data[[#This Row],[Gross_Sales]]-Sales_Data[[#This Row],[Discount_Amount]]</f>
        <v>6563.43</v>
      </c>
      <c r="T1463">
        <f>Sales_Data[[#This Row],[Net Sales]]-Sales_Data[[#This Row],[Cost]]</f>
        <v>2397.0200000000004</v>
      </c>
      <c r="U1463" s="2">
        <f>Sales_Data[[#This Row],[Profit]]/Sales_Data[[#This Row],[Net Sales]]</f>
        <v>0.36520843522365598</v>
      </c>
      <c r="V1463">
        <f>YEAR(Sales_Data[[#This Row],[Order_Date]])</f>
        <v>2025</v>
      </c>
      <c r="W1463" t="str">
        <f>TEXT(Sales_Data[[#This Row],[Order_Date]],"mmm")</f>
        <v>Apr</v>
      </c>
      <c r="X1463">
        <f>MONTH(Sales_Data[[#This Row],[Order_Date]])</f>
        <v>4</v>
      </c>
      <c r="Y1463" t="str">
        <f>"Q"&amp;ROUNDUP(MONTH(Sales_Data[[#This Row],[Order_Date]])/3,0)</f>
        <v>Q2</v>
      </c>
    </row>
    <row r="1464" spans="1:25" x14ac:dyDescent="0.3">
      <c r="A1464" t="s">
        <v>2673</v>
      </c>
      <c r="B1464" s="1">
        <v>45664</v>
      </c>
      <c r="C1464" t="s">
        <v>973</v>
      </c>
      <c r="D1464" t="s">
        <v>366</v>
      </c>
      <c r="E1464" t="s">
        <v>48</v>
      </c>
      <c r="F1464" t="s">
        <v>126</v>
      </c>
      <c r="G1464" t="s">
        <v>75</v>
      </c>
      <c r="H1464" t="s">
        <v>76</v>
      </c>
      <c r="I1464" t="s">
        <v>108</v>
      </c>
      <c r="J1464">
        <v>2</v>
      </c>
      <c r="K1464">
        <v>48998.23</v>
      </c>
      <c r="L1464">
        <v>0</v>
      </c>
      <c r="M1464">
        <v>69737.570000000007</v>
      </c>
      <c r="N1464" t="s">
        <v>83</v>
      </c>
      <c r="O1464" t="s">
        <v>35</v>
      </c>
      <c r="P1464" t="s">
        <v>26</v>
      </c>
      <c r="Q1464">
        <f>Sales_Data[[#This Row],[Quantity]]*Sales_Data[[#This Row],[Unit_Price]]</f>
        <v>97996.46</v>
      </c>
      <c r="R1464">
        <f>Sales_Data[[#This Row],[Gross_Sales]]*Sales_Data[[#This Row],[Discount]]</f>
        <v>0</v>
      </c>
      <c r="S1464">
        <f>Sales_Data[[#This Row],[Gross_Sales]]-Sales_Data[[#This Row],[Discount_Amount]]</f>
        <v>97996.46</v>
      </c>
      <c r="T1464">
        <f>Sales_Data[[#This Row],[Net Sales]]-Sales_Data[[#This Row],[Cost]]</f>
        <v>28258.89</v>
      </c>
      <c r="U1464" s="2">
        <f>Sales_Data[[#This Row],[Profit]]/Sales_Data[[#This Row],[Net Sales]]</f>
        <v>0.28836643691006797</v>
      </c>
      <c r="V1464">
        <f>YEAR(Sales_Data[[#This Row],[Order_Date]])</f>
        <v>2025</v>
      </c>
      <c r="W1464" t="str">
        <f>TEXT(Sales_Data[[#This Row],[Order_Date]],"mmm")</f>
        <v>Jan</v>
      </c>
      <c r="X1464">
        <f>MONTH(Sales_Data[[#This Row],[Order_Date]])</f>
        <v>1</v>
      </c>
      <c r="Y1464" t="str">
        <f>"Q"&amp;ROUNDUP(MONTH(Sales_Data[[#This Row],[Order_Date]])/3,0)</f>
        <v>Q1</v>
      </c>
    </row>
    <row r="1465" spans="1:25" x14ac:dyDescent="0.3">
      <c r="A1465" t="s">
        <v>2674</v>
      </c>
      <c r="B1465" s="1">
        <v>45794</v>
      </c>
      <c r="C1465" t="s">
        <v>2183</v>
      </c>
      <c r="D1465" t="s">
        <v>280</v>
      </c>
      <c r="E1465" t="s">
        <v>39</v>
      </c>
      <c r="F1465" t="s">
        <v>107</v>
      </c>
      <c r="G1465" t="s">
        <v>75</v>
      </c>
      <c r="H1465" t="s">
        <v>114</v>
      </c>
      <c r="I1465" t="s">
        <v>115</v>
      </c>
      <c r="J1465">
        <v>1</v>
      </c>
      <c r="K1465">
        <v>1556.31</v>
      </c>
      <c r="L1465">
        <v>0.05</v>
      </c>
      <c r="M1465">
        <v>1007.59</v>
      </c>
      <c r="N1465" t="s">
        <v>83</v>
      </c>
      <c r="O1465" t="s">
        <v>35</v>
      </c>
      <c r="P1465" t="s">
        <v>44</v>
      </c>
      <c r="Q1465">
        <f>Sales_Data[[#This Row],[Quantity]]*Sales_Data[[#This Row],[Unit_Price]]</f>
        <v>1556.31</v>
      </c>
      <c r="R1465">
        <f>Sales_Data[[#This Row],[Gross_Sales]]*Sales_Data[[#This Row],[Discount]]</f>
        <v>77.8155</v>
      </c>
      <c r="S1465">
        <f>Sales_Data[[#This Row],[Gross_Sales]]-Sales_Data[[#This Row],[Discount_Amount]]</f>
        <v>1478.4945</v>
      </c>
      <c r="T1465">
        <f>Sales_Data[[#This Row],[Net Sales]]-Sales_Data[[#This Row],[Cost]]</f>
        <v>470.90449999999998</v>
      </c>
      <c r="U1465" s="2">
        <f>Sales_Data[[#This Row],[Profit]]/Sales_Data[[#This Row],[Net Sales]]</f>
        <v>0.31850270663840818</v>
      </c>
      <c r="V1465">
        <f>YEAR(Sales_Data[[#This Row],[Order_Date]])</f>
        <v>2025</v>
      </c>
      <c r="W1465" t="str">
        <f>TEXT(Sales_Data[[#This Row],[Order_Date]],"mmm")</f>
        <v>May</v>
      </c>
      <c r="X1465">
        <f>MONTH(Sales_Data[[#This Row],[Order_Date]])</f>
        <v>5</v>
      </c>
      <c r="Y1465" t="str">
        <f>"Q"&amp;ROUNDUP(MONTH(Sales_Data[[#This Row],[Order_Date]])/3,0)</f>
        <v>Q2</v>
      </c>
    </row>
    <row r="1466" spans="1:25" x14ac:dyDescent="0.3">
      <c r="A1466" t="s">
        <v>2675</v>
      </c>
      <c r="B1466" s="1">
        <v>45833</v>
      </c>
      <c r="C1466" t="s">
        <v>1772</v>
      </c>
      <c r="D1466" t="s">
        <v>95</v>
      </c>
      <c r="E1466" t="s">
        <v>48</v>
      </c>
      <c r="F1466" t="s">
        <v>126</v>
      </c>
      <c r="G1466" t="s">
        <v>75</v>
      </c>
      <c r="H1466" t="s">
        <v>76</v>
      </c>
      <c r="I1466" t="s">
        <v>77</v>
      </c>
      <c r="J1466">
        <v>3</v>
      </c>
      <c r="K1466">
        <v>28450.62</v>
      </c>
      <c r="L1466">
        <v>0.1</v>
      </c>
      <c r="M1466">
        <v>57506.54</v>
      </c>
      <c r="N1466" t="s">
        <v>70</v>
      </c>
      <c r="O1466" t="s">
        <v>53</v>
      </c>
      <c r="P1466" t="s">
        <v>71</v>
      </c>
      <c r="Q1466">
        <f>Sales_Data[[#This Row],[Quantity]]*Sales_Data[[#This Row],[Unit_Price]]</f>
        <v>85351.86</v>
      </c>
      <c r="R1466">
        <f>Sales_Data[[#This Row],[Gross_Sales]]*Sales_Data[[#This Row],[Discount]]</f>
        <v>8535.1859999999997</v>
      </c>
      <c r="S1466">
        <f>Sales_Data[[#This Row],[Gross_Sales]]-Sales_Data[[#This Row],[Discount_Amount]]</f>
        <v>76816.673999999999</v>
      </c>
      <c r="T1466">
        <f>Sales_Data[[#This Row],[Net Sales]]-Sales_Data[[#This Row],[Cost]]</f>
        <v>19310.133999999998</v>
      </c>
      <c r="U1466" s="2">
        <f>Sales_Data[[#This Row],[Profit]]/Sales_Data[[#This Row],[Net Sales]]</f>
        <v>0.25137945962096719</v>
      </c>
      <c r="V1466">
        <f>YEAR(Sales_Data[[#This Row],[Order_Date]])</f>
        <v>2025</v>
      </c>
      <c r="W1466" t="str">
        <f>TEXT(Sales_Data[[#This Row],[Order_Date]],"mmm")</f>
        <v>Jun</v>
      </c>
      <c r="X1466">
        <f>MONTH(Sales_Data[[#This Row],[Order_Date]])</f>
        <v>6</v>
      </c>
      <c r="Y1466" t="str">
        <f>"Q"&amp;ROUNDUP(MONTH(Sales_Data[[#This Row],[Order_Date]])/3,0)</f>
        <v>Q2</v>
      </c>
    </row>
    <row r="1467" spans="1:25" x14ac:dyDescent="0.3">
      <c r="A1467" t="s">
        <v>2676</v>
      </c>
      <c r="B1467" s="1">
        <v>45985</v>
      </c>
      <c r="C1467" t="s">
        <v>755</v>
      </c>
      <c r="D1467" t="s">
        <v>615</v>
      </c>
      <c r="E1467" t="s">
        <v>30</v>
      </c>
      <c r="F1467" t="s">
        <v>101</v>
      </c>
      <c r="G1467" t="s">
        <v>21</v>
      </c>
      <c r="H1467" t="s">
        <v>297</v>
      </c>
      <c r="I1467" t="s">
        <v>297</v>
      </c>
      <c r="J1467">
        <v>4</v>
      </c>
      <c r="K1467">
        <v>795.57</v>
      </c>
      <c r="L1467">
        <v>0.1</v>
      </c>
      <c r="M1467">
        <v>2195.4299999999998</v>
      </c>
      <c r="N1467" t="s">
        <v>109</v>
      </c>
      <c r="O1467" t="s">
        <v>35</v>
      </c>
      <c r="P1467" t="s">
        <v>44</v>
      </c>
      <c r="Q1467">
        <f>Sales_Data[[#This Row],[Quantity]]*Sales_Data[[#This Row],[Unit_Price]]</f>
        <v>3182.28</v>
      </c>
      <c r="R1467">
        <f>Sales_Data[[#This Row],[Gross_Sales]]*Sales_Data[[#This Row],[Discount]]</f>
        <v>318.22800000000007</v>
      </c>
      <c r="S1467">
        <f>Sales_Data[[#This Row],[Gross_Sales]]-Sales_Data[[#This Row],[Discount_Amount]]</f>
        <v>2864.0520000000001</v>
      </c>
      <c r="T1467">
        <f>Sales_Data[[#This Row],[Net Sales]]-Sales_Data[[#This Row],[Cost]]</f>
        <v>668.6220000000003</v>
      </c>
      <c r="U1467" s="2">
        <f>Sales_Data[[#This Row],[Profit]]/Sales_Data[[#This Row],[Net Sales]]</f>
        <v>0.23345316355987961</v>
      </c>
      <c r="V1467">
        <f>YEAR(Sales_Data[[#This Row],[Order_Date]])</f>
        <v>2025</v>
      </c>
      <c r="W1467" t="str">
        <f>TEXT(Sales_Data[[#This Row],[Order_Date]],"mmm")</f>
        <v>Nov</v>
      </c>
      <c r="X1467">
        <f>MONTH(Sales_Data[[#This Row],[Order_Date]])</f>
        <v>11</v>
      </c>
      <c r="Y1467" t="str">
        <f>"Q"&amp;ROUNDUP(MONTH(Sales_Data[[#This Row],[Order_Date]])/3,0)</f>
        <v>Q4</v>
      </c>
    </row>
    <row r="1468" spans="1:25" x14ac:dyDescent="0.3">
      <c r="A1468" t="s">
        <v>2677</v>
      </c>
      <c r="B1468" s="1">
        <v>45972</v>
      </c>
      <c r="C1468" t="s">
        <v>204</v>
      </c>
      <c r="D1468" t="s">
        <v>857</v>
      </c>
      <c r="E1468" t="s">
        <v>19</v>
      </c>
      <c r="F1468" t="s">
        <v>20</v>
      </c>
      <c r="G1468" t="s">
        <v>67</v>
      </c>
      <c r="H1468" t="s">
        <v>88</v>
      </c>
      <c r="I1468" t="s">
        <v>89</v>
      </c>
      <c r="J1468">
        <v>4</v>
      </c>
      <c r="K1468">
        <v>3098.14</v>
      </c>
      <c r="L1468">
        <v>0.15</v>
      </c>
      <c r="M1468">
        <v>7570.59</v>
      </c>
      <c r="N1468" t="s">
        <v>52</v>
      </c>
      <c r="O1468" t="s">
        <v>35</v>
      </c>
      <c r="P1468" t="s">
        <v>71</v>
      </c>
      <c r="Q1468">
        <f>Sales_Data[[#This Row],[Quantity]]*Sales_Data[[#This Row],[Unit_Price]]</f>
        <v>12392.56</v>
      </c>
      <c r="R1468">
        <f>Sales_Data[[#This Row],[Gross_Sales]]*Sales_Data[[#This Row],[Discount]]</f>
        <v>1858.8839999999998</v>
      </c>
      <c r="S1468">
        <f>Sales_Data[[#This Row],[Gross_Sales]]-Sales_Data[[#This Row],[Discount_Amount]]</f>
        <v>10533.675999999999</v>
      </c>
      <c r="T1468">
        <f>Sales_Data[[#This Row],[Net Sales]]-Sales_Data[[#This Row],[Cost]]</f>
        <v>2963.0859999999993</v>
      </c>
      <c r="U1468" s="2">
        <f>Sales_Data[[#This Row],[Profit]]/Sales_Data[[#This Row],[Net Sales]]</f>
        <v>0.28129648187394407</v>
      </c>
      <c r="V1468">
        <f>YEAR(Sales_Data[[#This Row],[Order_Date]])</f>
        <v>2025</v>
      </c>
      <c r="W1468" t="str">
        <f>TEXT(Sales_Data[[#This Row],[Order_Date]],"mmm")</f>
        <v>Nov</v>
      </c>
      <c r="X1468">
        <f>MONTH(Sales_Data[[#This Row],[Order_Date]])</f>
        <v>11</v>
      </c>
      <c r="Y1468" t="str">
        <f>"Q"&amp;ROUNDUP(MONTH(Sales_Data[[#This Row],[Order_Date]])/3,0)</f>
        <v>Q4</v>
      </c>
    </row>
    <row r="1469" spans="1:25" x14ac:dyDescent="0.3">
      <c r="A1469" t="s">
        <v>2678</v>
      </c>
      <c r="B1469" s="1">
        <v>45872</v>
      </c>
      <c r="C1469" t="s">
        <v>2679</v>
      </c>
      <c r="D1469" t="s">
        <v>694</v>
      </c>
      <c r="E1469" t="s">
        <v>30</v>
      </c>
      <c r="F1469" t="s">
        <v>210</v>
      </c>
      <c r="G1469" t="s">
        <v>21</v>
      </c>
      <c r="H1469" t="s">
        <v>297</v>
      </c>
      <c r="I1469" t="s">
        <v>297</v>
      </c>
      <c r="J1469">
        <v>1</v>
      </c>
      <c r="K1469">
        <v>3182.82</v>
      </c>
      <c r="L1469">
        <v>0.1</v>
      </c>
      <c r="M1469">
        <v>2059.15</v>
      </c>
      <c r="N1469" t="s">
        <v>52</v>
      </c>
      <c r="O1469" t="s">
        <v>53</v>
      </c>
      <c r="P1469" t="s">
        <v>71</v>
      </c>
      <c r="Q1469">
        <f>Sales_Data[[#This Row],[Quantity]]*Sales_Data[[#This Row],[Unit_Price]]</f>
        <v>3182.82</v>
      </c>
      <c r="R1469">
        <f>Sales_Data[[#This Row],[Gross_Sales]]*Sales_Data[[#This Row],[Discount]]</f>
        <v>318.28200000000004</v>
      </c>
      <c r="S1469">
        <f>Sales_Data[[#This Row],[Gross_Sales]]-Sales_Data[[#This Row],[Discount_Amount]]</f>
        <v>2864.538</v>
      </c>
      <c r="T1469">
        <f>Sales_Data[[#This Row],[Net Sales]]-Sales_Data[[#This Row],[Cost]]</f>
        <v>805.38799999999992</v>
      </c>
      <c r="U1469" s="2">
        <f>Sales_Data[[#This Row],[Profit]]/Sales_Data[[#This Row],[Net Sales]]</f>
        <v>0.28115807854530117</v>
      </c>
      <c r="V1469">
        <f>YEAR(Sales_Data[[#This Row],[Order_Date]])</f>
        <v>2025</v>
      </c>
      <c r="W1469" t="str">
        <f>TEXT(Sales_Data[[#This Row],[Order_Date]],"mmm")</f>
        <v>Aug</v>
      </c>
      <c r="X1469">
        <f>MONTH(Sales_Data[[#This Row],[Order_Date]])</f>
        <v>8</v>
      </c>
      <c r="Y1469" t="str">
        <f>"Q"&amp;ROUNDUP(MONTH(Sales_Data[[#This Row],[Order_Date]])/3,0)</f>
        <v>Q3</v>
      </c>
    </row>
    <row r="1470" spans="1:25" x14ac:dyDescent="0.3">
      <c r="A1470" t="s">
        <v>2680</v>
      </c>
      <c r="B1470" s="1">
        <v>45739</v>
      </c>
      <c r="C1470" t="s">
        <v>2681</v>
      </c>
      <c r="D1470" t="s">
        <v>347</v>
      </c>
      <c r="E1470" t="s">
        <v>39</v>
      </c>
      <c r="F1470" t="s">
        <v>40</v>
      </c>
      <c r="G1470" t="s">
        <v>67</v>
      </c>
      <c r="H1470" t="s">
        <v>68</v>
      </c>
      <c r="I1470" t="s">
        <v>69</v>
      </c>
      <c r="J1470">
        <v>1</v>
      </c>
      <c r="K1470">
        <v>4409.38</v>
      </c>
      <c r="L1470">
        <v>0.2</v>
      </c>
      <c r="M1470">
        <v>2873.45</v>
      </c>
      <c r="N1470" t="s">
        <v>52</v>
      </c>
      <c r="O1470" t="s">
        <v>53</v>
      </c>
      <c r="P1470" t="s">
        <v>44</v>
      </c>
      <c r="Q1470">
        <f>Sales_Data[[#This Row],[Quantity]]*Sales_Data[[#This Row],[Unit_Price]]</f>
        <v>4409.38</v>
      </c>
      <c r="R1470">
        <f>Sales_Data[[#This Row],[Gross_Sales]]*Sales_Data[[#This Row],[Discount]]</f>
        <v>881.87600000000009</v>
      </c>
      <c r="S1470">
        <f>Sales_Data[[#This Row],[Gross_Sales]]-Sales_Data[[#This Row],[Discount_Amount]]</f>
        <v>3527.5039999999999</v>
      </c>
      <c r="T1470">
        <f>Sales_Data[[#This Row],[Net Sales]]-Sales_Data[[#This Row],[Cost]]</f>
        <v>654.05400000000009</v>
      </c>
      <c r="U1470" s="2">
        <f>Sales_Data[[#This Row],[Profit]]/Sales_Data[[#This Row],[Net Sales]]</f>
        <v>0.18541552327084537</v>
      </c>
      <c r="V1470">
        <f>YEAR(Sales_Data[[#This Row],[Order_Date]])</f>
        <v>2025</v>
      </c>
      <c r="W1470" t="str">
        <f>TEXT(Sales_Data[[#This Row],[Order_Date]],"mmm")</f>
        <v>Mar</v>
      </c>
      <c r="X1470">
        <f>MONTH(Sales_Data[[#This Row],[Order_Date]])</f>
        <v>3</v>
      </c>
      <c r="Y1470" t="str">
        <f>"Q"&amp;ROUNDUP(MONTH(Sales_Data[[#This Row],[Order_Date]])/3,0)</f>
        <v>Q1</v>
      </c>
    </row>
    <row r="1471" spans="1:25" x14ac:dyDescent="0.3">
      <c r="A1471" t="s">
        <v>2682</v>
      </c>
      <c r="B1471" s="1">
        <v>45880</v>
      </c>
      <c r="C1471" t="s">
        <v>2683</v>
      </c>
      <c r="D1471" t="s">
        <v>280</v>
      </c>
      <c r="E1471" t="s">
        <v>48</v>
      </c>
      <c r="F1471" t="s">
        <v>49</v>
      </c>
      <c r="G1471" t="s">
        <v>21</v>
      </c>
      <c r="H1471" t="s">
        <v>230</v>
      </c>
      <c r="I1471" t="s">
        <v>231</v>
      </c>
      <c r="J1471">
        <v>1</v>
      </c>
      <c r="K1471">
        <v>15049.12</v>
      </c>
      <c r="L1471">
        <v>0.1</v>
      </c>
      <c r="M1471">
        <v>8418.2800000000007</v>
      </c>
      <c r="N1471" t="s">
        <v>24</v>
      </c>
      <c r="O1471" t="s">
        <v>53</v>
      </c>
      <c r="P1471" t="s">
        <v>71</v>
      </c>
      <c r="Q1471">
        <f>Sales_Data[[#This Row],[Quantity]]*Sales_Data[[#This Row],[Unit_Price]]</f>
        <v>15049.12</v>
      </c>
      <c r="R1471">
        <f>Sales_Data[[#This Row],[Gross_Sales]]*Sales_Data[[#This Row],[Discount]]</f>
        <v>1504.9120000000003</v>
      </c>
      <c r="S1471">
        <f>Sales_Data[[#This Row],[Gross_Sales]]-Sales_Data[[#This Row],[Discount_Amount]]</f>
        <v>13544.208000000001</v>
      </c>
      <c r="T1471">
        <f>Sales_Data[[#This Row],[Net Sales]]-Sales_Data[[#This Row],[Cost]]</f>
        <v>5125.9279999999999</v>
      </c>
      <c r="U1471" s="2">
        <f>Sales_Data[[#This Row],[Profit]]/Sales_Data[[#This Row],[Net Sales]]</f>
        <v>0.37845904315704543</v>
      </c>
      <c r="V1471">
        <f>YEAR(Sales_Data[[#This Row],[Order_Date]])</f>
        <v>2025</v>
      </c>
      <c r="W1471" t="str">
        <f>TEXT(Sales_Data[[#This Row],[Order_Date]],"mmm")</f>
        <v>Aug</v>
      </c>
      <c r="X1471">
        <f>MONTH(Sales_Data[[#This Row],[Order_Date]])</f>
        <v>8</v>
      </c>
      <c r="Y1471" t="str">
        <f>"Q"&amp;ROUNDUP(MONTH(Sales_Data[[#This Row],[Order_Date]])/3,0)</f>
        <v>Q3</v>
      </c>
    </row>
    <row r="1472" spans="1:25" x14ac:dyDescent="0.3">
      <c r="A1472" t="s">
        <v>2684</v>
      </c>
      <c r="B1472" s="1">
        <v>45760</v>
      </c>
      <c r="C1472" t="s">
        <v>1458</v>
      </c>
      <c r="D1472" t="s">
        <v>80</v>
      </c>
      <c r="E1472" t="s">
        <v>30</v>
      </c>
      <c r="F1472" t="s">
        <v>87</v>
      </c>
      <c r="G1472" t="s">
        <v>41</v>
      </c>
      <c r="H1472" t="s">
        <v>102</v>
      </c>
      <c r="I1472" t="s">
        <v>103</v>
      </c>
      <c r="J1472">
        <v>1</v>
      </c>
      <c r="K1472">
        <v>2503.5100000000002</v>
      </c>
      <c r="L1472">
        <v>0.1</v>
      </c>
      <c r="M1472">
        <v>1981.5</v>
      </c>
      <c r="N1472" t="s">
        <v>109</v>
      </c>
      <c r="O1472" t="s">
        <v>35</v>
      </c>
      <c r="P1472" t="s">
        <v>26</v>
      </c>
      <c r="Q1472">
        <f>Sales_Data[[#This Row],[Quantity]]*Sales_Data[[#This Row],[Unit_Price]]</f>
        <v>2503.5100000000002</v>
      </c>
      <c r="R1472">
        <f>Sales_Data[[#This Row],[Gross_Sales]]*Sales_Data[[#This Row],[Discount]]</f>
        <v>250.35100000000003</v>
      </c>
      <c r="S1472">
        <f>Sales_Data[[#This Row],[Gross_Sales]]-Sales_Data[[#This Row],[Discount_Amount]]</f>
        <v>2253.1590000000001</v>
      </c>
      <c r="T1472">
        <f>Sales_Data[[#This Row],[Net Sales]]-Sales_Data[[#This Row],[Cost]]</f>
        <v>271.65900000000011</v>
      </c>
      <c r="U1472" s="2">
        <f>Sales_Data[[#This Row],[Profit]]/Sales_Data[[#This Row],[Net Sales]]</f>
        <v>0.12056805578301402</v>
      </c>
      <c r="V1472">
        <f>YEAR(Sales_Data[[#This Row],[Order_Date]])</f>
        <v>2025</v>
      </c>
      <c r="W1472" t="str">
        <f>TEXT(Sales_Data[[#This Row],[Order_Date]],"mmm")</f>
        <v>Apr</v>
      </c>
      <c r="X1472">
        <f>MONTH(Sales_Data[[#This Row],[Order_Date]])</f>
        <v>4</v>
      </c>
      <c r="Y1472" t="str">
        <f>"Q"&amp;ROUNDUP(MONTH(Sales_Data[[#This Row],[Order_Date]])/3,0)</f>
        <v>Q2</v>
      </c>
    </row>
    <row r="1473" spans="1:25" x14ac:dyDescent="0.3">
      <c r="A1473" t="s">
        <v>2685</v>
      </c>
      <c r="B1473" s="1">
        <v>45930</v>
      </c>
      <c r="C1473" t="s">
        <v>1321</v>
      </c>
      <c r="D1473" t="s">
        <v>447</v>
      </c>
      <c r="E1473" t="s">
        <v>48</v>
      </c>
      <c r="F1473" t="s">
        <v>152</v>
      </c>
      <c r="G1473" t="s">
        <v>21</v>
      </c>
      <c r="H1473" t="s">
        <v>297</v>
      </c>
      <c r="I1473" t="s">
        <v>494</v>
      </c>
      <c r="J1473">
        <v>1</v>
      </c>
      <c r="K1473">
        <v>56319.94</v>
      </c>
      <c r="L1473">
        <v>0.15</v>
      </c>
      <c r="M1473">
        <v>35168.839999999997</v>
      </c>
      <c r="N1473" t="s">
        <v>52</v>
      </c>
      <c r="O1473" t="s">
        <v>35</v>
      </c>
      <c r="P1473" t="s">
        <v>26</v>
      </c>
      <c r="Q1473">
        <f>Sales_Data[[#This Row],[Quantity]]*Sales_Data[[#This Row],[Unit_Price]]</f>
        <v>56319.94</v>
      </c>
      <c r="R1473">
        <f>Sales_Data[[#This Row],[Gross_Sales]]*Sales_Data[[#This Row],[Discount]]</f>
        <v>8447.991</v>
      </c>
      <c r="S1473">
        <f>Sales_Data[[#This Row],[Gross_Sales]]-Sales_Data[[#This Row],[Discount_Amount]]</f>
        <v>47871.949000000001</v>
      </c>
      <c r="T1473">
        <f>Sales_Data[[#This Row],[Net Sales]]-Sales_Data[[#This Row],[Cost]]</f>
        <v>12703.109000000004</v>
      </c>
      <c r="U1473" s="2">
        <f>Sales_Data[[#This Row],[Profit]]/Sales_Data[[#This Row],[Net Sales]]</f>
        <v>0.26535600211305382</v>
      </c>
      <c r="V1473">
        <f>YEAR(Sales_Data[[#This Row],[Order_Date]])</f>
        <v>2025</v>
      </c>
      <c r="W1473" t="str">
        <f>TEXT(Sales_Data[[#This Row],[Order_Date]],"mmm")</f>
        <v>Sep</v>
      </c>
      <c r="X1473">
        <f>MONTH(Sales_Data[[#This Row],[Order_Date]])</f>
        <v>9</v>
      </c>
      <c r="Y1473" t="str">
        <f>"Q"&amp;ROUNDUP(MONTH(Sales_Data[[#This Row],[Order_Date]])/3,0)</f>
        <v>Q3</v>
      </c>
    </row>
    <row r="1474" spans="1:25" x14ac:dyDescent="0.3">
      <c r="A1474" t="s">
        <v>2686</v>
      </c>
      <c r="B1474" s="1">
        <v>45671</v>
      </c>
      <c r="C1474" t="s">
        <v>2439</v>
      </c>
      <c r="D1474" t="s">
        <v>271</v>
      </c>
      <c r="E1474" t="s">
        <v>19</v>
      </c>
      <c r="F1474" t="s">
        <v>81</v>
      </c>
      <c r="G1474" t="s">
        <v>32</v>
      </c>
      <c r="H1474" t="s">
        <v>50</v>
      </c>
      <c r="I1474" t="s">
        <v>51</v>
      </c>
      <c r="J1474">
        <v>1</v>
      </c>
      <c r="K1474">
        <v>3713.69</v>
      </c>
      <c r="L1474">
        <v>0.15</v>
      </c>
      <c r="M1474">
        <v>2439.08</v>
      </c>
      <c r="N1474" t="s">
        <v>83</v>
      </c>
      <c r="O1474" t="s">
        <v>25</v>
      </c>
      <c r="P1474" t="s">
        <v>44</v>
      </c>
      <c r="Q1474">
        <f>Sales_Data[[#This Row],[Quantity]]*Sales_Data[[#This Row],[Unit_Price]]</f>
        <v>3713.69</v>
      </c>
      <c r="R1474">
        <f>Sales_Data[[#This Row],[Gross_Sales]]*Sales_Data[[#This Row],[Discount]]</f>
        <v>557.05349999999999</v>
      </c>
      <c r="S1474">
        <f>Sales_Data[[#This Row],[Gross_Sales]]-Sales_Data[[#This Row],[Discount_Amount]]</f>
        <v>3156.6365000000001</v>
      </c>
      <c r="T1474">
        <f>Sales_Data[[#This Row],[Net Sales]]-Sales_Data[[#This Row],[Cost]]</f>
        <v>717.55650000000014</v>
      </c>
      <c r="U1474" s="2">
        <f>Sales_Data[[#This Row],[Profit]]/Sales_Data[[#This Row],[Net Sales]]</f>
        <v>0.22731679748365075</v>
      </c>
      <c r="V1474">
        <f>YEAR(Sales_Data[[#This Row],[Order_Date]])</f>
        <v>2025</v>
      </c>
      <c r="W1474" t="str">
        <f>TEXT(Sales_Data[[#This Row],[Order_Date]],"mmm")</f>
        <v>Jan</v>
      </c>
      <c r="X1474">
        <f>MONTH(Sales_Data[[#This Row],[Order_Date]])</f>
        <v>1</v>
      </c>
      <c r="Y1474" t="str">
        <f>"Q"&amp;ROUNDUP(MONTH(Sales_Data[[#This Row],[Order_Date]])/3,0)</f>
        <v>Q1</v>
      </c>
    </row>
    <row r="1475" spans="1:25" x14ac:dyDescent="0.3">
      <c r="A1475" t="s">
        <v>2687</v>
      </c>
      <c r="B1475" s="1">
        <v>45816</v>
      </c>
      <c r="C1475" t="s">
        <v>1434</v>
      </c>
      <c r="D1475" t="s">
        <v>61</v>
      </c>
      <c r="E1475" t="s">
        <v>48</v>
      </c>
      <c r="F1475" t="s">
        <v>49</v>
      </c>
      <c r="G1475" t="s">
        <v>41</v>
      </c>
      <c r="H1475" t="s">
        <v>102</v>
      </c>
      <c r="I1475" t="s">
        <v>165</v>
      </c>
      <c r="J1475">
        <v>5</v>
      </c>
      <c r="K1475">
        <v>2719.87</v>
      </c>
      <c r="L1475">
        <v>0.1</v>
      </c>
      <c r="M1475">
        <v>8364.01</v>
      </c>
      <c r="N1475" t="s">
        <v>70</v>
      </c>
      <c r="O1475" t="s">
        <v>53</v>
      </c>
      <c r="P1475" t="s">
        <v>44</v>
      </c>
      <c r="Q1475">
        <f>Sales_Data[[#This Row],[Quantity]]*Sales_Data[[#This Row],[Unit_Price]]</f>
        <v>13599.349999999999</v>
      </c>
      <c r="R1475">
        <f>Sales_Data[[#This Row],[Gross_Sales]]*Sales_Data[[#This Row],[Discount]]</f>
        <v>1359.9349999999999</v>
      </c>
      <c r="S1475">
        <f>Sales_Data[[#This Row],[Gross_Sales]]-Sales_Data[[#This Row],[Discount_Amount]]</f>
        <v>12239.414999999999</v>
      </c>
      <c r="T1475">
        <f>Sales_Data[[#This Row],[Net Sales]]-Sales_Data[[#This Row],[Cost]]</f>
        <v>3875.4049999999988</v>
      </c>
      <c r="U1475" s="2">
        <f>Sales_Data[[#This Row],[Profit]]/Sales_Data[[#This Row],[Net Sales]]</f>
        <v>0.31663318875943003</v>
      </c>
      <c r="V1475">
        <f>YEAR(Sales_Data[[#This Row],[Order_Date]])</f>
        <v>2025</v>
      </c>
      <c r="W1475" t="str">
        <f>TEXT(Sales_Data[[#This Row],[Order_Date]],"mmm")</f>
        <v>Jun</v>
      </c>
      <c r="X1475">
        <f>MONTH(Sales_Data[[#This Row],[Order_Date]])</f>
        <v>6</v>
      </c>
      <c r="Y1475" t="str">
        <f>"Q"&amp;ROUNDUP(MONTH(Sales_Data[[#This Row],[Order_Date]])/3,0)</f>
        <v>Q2</v>
      </c>
    </row>
    <row r="1476" spans="1:25" x14ac:dyDescent="0.3">
      <c r="A1476" t="s">
        <v>2688</v>
      </c>
      <c r="B1476" s="1">
        <v>45809</v>
      </c>
      <c r="C1476" t="s">
        <v>2521</v>
      </c>
      <c r="D1476" t="s">
        <v>662</v>
      </c>
      <c r="E1476" t="s">
        <v>30</v>
      </c>
      <c r="F1476" t="s">
        <v>156</v>
      </c>
      <c r="G1476" t="s">
        <v>41</v>
      </c>
      <c r="H1476" t="s">
        <v>171</v>
      </c>
      <c r="I1476" t="s">
        <v>172</v>
      </c>
      <c r="J1476">
        <v>2</v>
      </c>
      <c r="K1476">
        <v>3346.98</v>
      </c>
      <c r="L1476">
        <v>0.05</v>
      </c>
      <c r="M1476">
        <v>4289.47</v>
      </c>
      <c r="N1476" t="s">
        <v>109</v>
      </c>
      <c r="O1476" t="s">
        <v>35</v>
      </c>
      <c r="P1476" t="s">
        <v>71</v>
      </c>
      <c r="Q1476">
        <f>Sales_Data[[#This Row],[Quantity]]*Sales_Data[[#This Row],[Unit_Price]]</f>
        <v>6693.96</v>
      </c>
      <c r="R1476">
        <f>Sales_Data[[#This Row],[Gross_Sales]]*Sales_Data[[#This Row],[Discount]]</f>
        <v>334.69800000000004</v>
      </c>
      <c r="S1476">
        <f>Sales_Data[[#This Row],[Gross_Sales]]-Sales_Data[[#This Row],[Discount_Amount]]</f>
        <v>6359.2619999999997</v>
      </c>
      <c r="T1476">
        <f>Sales_Data[[#This Row],[Net Sales]]-Sales_Data[[#This Row],[Cost]]</f>
        <v>2069.7919999999995</v>
      </c>
      <c r="U1476" s="2">
        <f>Sales_Data[[#This Row],[Profit]]/Sales_Data[[#This Row],[Net Sales]]</f>
        <v>0.32547676129714415</v>
      </c>
      <c r="V1476">
        <f>YEAR(Sales_Data[[#This Row],[Order_Date]])</f>
        <v>2025</v>
      </c>
      <c r="W1476" t="str">
        <f>TEXT(Sales_Data[[#This Row],[Order_Date]],"mmm")</f>
        <v>Jun</v>
      </c>
      <c r="X1476">
        <f>MONTH(Sales_Data[[#This Row],[Order_Date]])</f>
        <v>6</v>
      </c>
      <c r="Y1476" t="str">
        <f>"Q"&amp;ROUNDUP(MONTH(Sales_Data[[#This Row],[Order_Date]])/3,0)</f>
        <v>Q2</v>
      </c>
    </row>
    <row r="1477" spans="1:25" x14ac:dyDescent="0.3">
      <c r="A1477" t="s">
        <v>2689</v>
      </c>
      <c r="B1477" s="1">
        <v>45765</v>
      </c>
      <c r="C1477" t="s">
        <v>1156</v>
      </c>
      <c r="D1477" t="s">
        <v>205</v>
      </c>
      <c r="E1477" t="s">
        <v>119</v>
      </c>
      <c r="F1477" t="s">
        <v>184</v>
      </c>
      <c r="G1477" t="s">
        <v>32</v>
      </c>
      <c r="H1477" t="s">
        <v>33</v>
      </c>
      <c r="I1477" t="s">
        <v>34</v>
      </c>
      <c r="J1477">
        <v>2</v>
      </c>
      <c r="K1477">
        <v>954.73</v>
      </c>
      <c r="L1477">
        <v>0.05</v>
      </c>
      <c r="M1477">
        <v>1441.99</v>
      </c>
      <c r="N1477" t="s">
        <v>52</v>
      </c>
      <c r="O1477" t="s">
        <v>53</v>
      </c>
      <c r="P1477" t="s">
        <v>44</v>
      </c>
      <c r="Q1477">
        <f>Sales_Data[[#This Row],[Quantity]]*Sales_Data[[#This Row],[Unit_Price]]</f>
        <v>1909.46</v>
      </c>
      <c r="R1477">
        <f>Sales_Data[[#This Row],[Gross_Sales]]*Sales_Data[[#This Row],[Discount]]</f>
        <v>95.473000000000013</v>
      </c>
      <c r="S1477">
        <f>Sales_Data[[#This Row],[Gross_Sales]]-Sales_Data[[#This Row],[Discount_Amount]]</f>
        <v>1813.9870000000001</v>
      </c>
      <c r="T1477">
        <f>Sales_Data[[#This Row],[Net Sales]]-Sales_Data[[#This Row],[Cost]]</f>
        <v>371.99700000000007</v>
      </c>
      <c r="U1477" s="2">
        <f>Sales_Data[[#This Row],[Profit]]/Sales_Data[[#This Row],[Net Sales]]</f>
        <v>0.20507148066662001</v>
      </c>
      <c r="V1477">
        <f>YEAR(Sales_Data[[#This Row],[Order_Date]])</f>
        <v>2025</v>
      </c>
      <c r="W1477" t="str">
        <f>TEXT(Sales_Data[[#This Row],[Order_Date]],"mmm")</f>
        <v>Apr</v>
      </c>
      <c r="X1477">
        <f>MONTH(Sales_Data[[#This Row],[Order_Date]])</f>
        <v>4</v>
      </c>
      <c r="Y1477" t="str">
        <f>"Q"&amp;ROUNDUP(MONTH(Sales_Data[[#This Row],[Order_Date]])/3,0)</f>
        <v>Q2</v>
      </c>
    </row>
    <row r="1478" spans="1:25" x14ac:dyDescent="0.3">
      <c r="A1478" t="s">
        <v>2690</v>
      </c>
      <c r="B1478" s="1">
        <v>45845</v>
      </c>
      <c r="C1478" t="s">
        <v>1725</v>
      </c>
      <c r="D1478" t="s">
        <v>589</v>
      </c>
      <c r="E1478" t="s">
        <v>39</v>
      </c>
      <c r="F1478" t="s">
        <v>107</v>
      </c>
      <c r="G1478" t="s">
        <v>21</v>
      </c>
      <c r="H1478" t="s">
        <v>22</v>
      </c>
      <c r="I1478" t="s">
        <v>23</v>
      </c>
      <c r="J1478">
        <v>2</v>
      </c>
      <c r="K1478">
        <v>6867.61</v>
      </c>
      <c r="L1478">
        <v>0.15</v>
      </c>
      <c r="M1478">
        <v>10191.1</v>
      </c>
      <c r="N1478" t="s">
        <v>24</v>
      </c>
      <c r="O1478" t="s">
        <v>35</v>
      </c>
      <c r="P1478" t="s">
        <v>71</v>
      </c>
      <c r="Q1478">
        <f>Sales_Data[[#This Row],[Quantity]]*Sales_Data[[#This Row],[Unit_Price]]</f>
        <v>13735.22</v>
      </c>
      <c r="R1478">
        <f>Sales_Data[[#This Row],[Gross_Sales]]*Sales_Data[[#This Row],[Discount]]</f>
        <v>2060.2829999999999</v>
      </c>
      <c r="S1478">
        <f>Sales_Data[[#This Row],[Gross_Sales]]-Sales_Data[[#This Row],[Discount_Amount]]</f>
        <v>11674.937</v>
      </c>
      <c r="T1478">
        <f>Sales_Data[[#This Row],[Net Sales]]-Sales_Data[[#This Row],[Cost]]</f>
        <v>1483.8369999999995</v>
      </c>
      <c r="U1478" s="2">
        <f>Sales_Data[[#This Row],[Profit]]/Sales_Data[[#This Row],[Net Sales]]</f>
        <v>0.12709593208083261</v>
      </c>
      <c r="V1478">
        <f>YEAR(Sales_Data[[#This Row],[Order_Date]])</f>
        <v>2025</v>
      </c>
      <c r="W1478" t="str">
        <f>TEXT(Sales_Data[[#This Row],[Order_Date]],"mmm")</f>
        <v>Jul</v>
      </c>
      <c r="X1478">
        <f>MONTH(Sales_Data[[#This Row],[Order_Date]])</f>
        <v>7</v>
      </c>
      <c r="Y1478" t="str">
        <f>"Q"&amp;ROUNDUP(MONTH(Sales_Data[[#This Row],[Order_Date]])/3,0)</f>
        <v>Q3</v>
      </c>
    </row>
    <row r="1479" spans="1:25" x14ac:dyDescent="0.3">
      <c r="A1479" t="s">
        <v>2691</v>
      </c>
      <c r="B1479" s="1">
        <v>45958</v>
      </c>
      <c r="C1479" t="s">
        <v>1099</v>
      </c>
      <c r="D1479" t="s">
        <v>450</v>
      </c>
      <c r="E1479" t="s">
        <v>39</v>
      </c>
      <c r="F1479" t="s">
        <v>405</v>
      </c>
      <c r="G1479" t="s">
        <v>75</v>
      </c>
      <c r="H1479" t="s">
        <v>256</v>
      </c>
      <c r="I1479" t="s">
        <v>334</v>
      </c>
      <c r="J1479">
        <v>2</v>
      </c>
      <c r="K1479">
        <v>4423.49</v>
      </c>
      <c r="L1479">
        <v>0.1</v>
      </c>
      <c r="M1479">
        <v>6817.13</v>
      </c>
      <c r="N1479" t="s">
        <v>109</v>
      </c>
      <c r="O1479" t="s">
        <v>25</v>
      </c>
      <c r="P1479" t="s">
        <v>26</v>
      </c>
      <c r="Q1479">
        <f>Sales_Data[[#This Row],[Quantity]]*Sales_Data[[#This Row],[Unit_Price]]</f>
        <v>8846.98</v>
      </c>
      <c r="R1479">
        <f>Sales_Data[[#This Row],[Gross_Sales]]*Sales_Data[[#This Row],[Discount]]</f>
        <v>884.69799999999998</v>
      </c>
      <c r="S1479">
        <f>Sales_Data[[#This Row],[Gross_Sales]]-Sales_Data[[#This Row],[Discount_Amount]]</f>
        <v>7962.2819999999992</v>
      </c>
      <c r="T1479">
        <f>Sales_Data[[#This Row],[Net Sales]]-Sales_Data[[#This Row],[Cost]]</f>
        <v>1145.1519999999991</v>
      </c>
      <c r="U1479" s="2">
        <f>Sales_Data[[#This Row],[Profit]]/Sales_Data[[#This Row],[Net Sales]]</f>
        <v>0.14382208517608386</v>
      </c>
      <c r="V1479">
        <f>YEAR(Sales_Data[[#This Row],[Order_Date]])</f>
        <v>2025</v>
      </c>
      <c r="W1479" t="str">
        <f>TEXT(Sales_Data[[#This Row],[Order_Date]],"mmm")</f>
        <v>Oct</v>
      </c>
      <c r="X1479">
        <f>MONTH(Sales_Data[[#This Row],[Order_Date]])</f>
        <v>10</v>
      </c>
      <c r="Y1479" t="str">
        <f>"Q"&amp;ROUNDUP(MONTH(Sales_Data[[#This Row],[Order_Date]])/3,0)</f>
        <v>Q4</v>
      </c>
    </row>
    <row r="1480" spans="1:25" x14ac:dyDescent="0.3">
      <c r="A1480" t="s">
        <v>2692</v>
      </c>
      <c r="B1480" s="1">
        <v>45755</v>
      </c>
      <c r="C1480" t="s">
        <v>2693</v>
      </c>
      <c r="D1480" t="s">
        <v>229</v>
      </c>
      <c r="E1480" t="s">
        <v>30</v>
      </c>
      <c r="F1480" t="s">
        <v>210</v>
      </c>
      <c r="G1480" t="s">
        <v>41</v>
      </c>
      <c r="H1480" t="s">
        <v>171</v>
      </c>
      <c r="I1480" t="s">
        <v>172</v>
      </c>
      <c r="J1480">
        <v>4</v>
      </c>
      <c r="K1480">
        <v>2484.38</v>
      </c>
      <c r="L1480">
        <v>0.15</v>
      </c>
      <c r="M1480">
        <v>7283.52</v>
      </c>
      <c r="N1480" t="s">
        <v>109</v>
      </c>
      <c r="O1480" t="s">
        <v>25</v>
      </c>
      <c r="P1480" t="s">
        <v>44</v>
      </c>
      <c r="Q1480">
        <f>Sales_Data[[#This Row],[Quantity]]*Sales_Data[[#This Row],[Unit_Price]]</f>
        <v>9937.52</v>
      </c>
      <c r="R1480">
        <f>Sales_Data[[#This Row],[Gross_Sales]]*Sales_Data[[#This Row],[Discount]]</f>
        <v>1490.6279999999999</v>
      </c>
      <c r="S1480">
        <f>Sales_Data[[#This Row],[Gross_Sales]]-Sales_Data[[#This Row],[Discount_Amount]]</f>
        <v>8446.8919999999998</v>
      </c>
      <c r="T1480">
        <f>Sales_Data[[#This Row],[Net Sales]]-Sales_Data[[#This Row],[Cost]]</f>
        <v>1163.3719999999994</v>
      </c>
      <c r="U1480" s="2">
        <f>Sales_Data[[#This Row],[Profit]]/Sales_Data[[#This Row],[Net Sales]]</f>
        <v>0.13772781752152147</v>
      </c>
      <c r="V1480">
        <f>YEAR(Sales_Data[[#This Row],[Order_Date]])</f>
        <v>2025</v>
      </c>
      <c r="W1480" t="str">
        <f>TEXT(Sales_Data[[#This Row],[Order_Date]],"mmm")</f>
        <v>Apr</v>
      </c>
      <c r="X1480">
        <f>MONTH(Sales_Data[[#This Row],[Order_Date]])</f>
        <v>4</v>
      </c>
      <c r="Y1480" t="str">
        <f>"Q"&amp;ROUNDUP(MONTH(Sales_Data[[#This Row],[Order_Date]])/3,0)</f>
        <v>Q2</v>
      </c>
    </row>
    <row r="1481" spans="1:25" x14ac:dyDescent="0.3">
      <c r="A1481" t="s">
        <v>2694</v>
      </c>
      <c r="B1481" s="1">
        <v>45788</v>
      </c>
      <c r="C1481" t="s">
        <v>167</v>
      </c>
      <c r="D1481" t="s">
        <v>427</v>
      </c>
      <c r="E1481" t="s">
        <v>48</v>
      </c>
      <c r="F1481" t="s">
        <v>49</v>
      </c>
      <c r="G1481" t="s">
        <v>21</v>
      </c>
      <c r="H1481" t="s">
        <v>127</v>
      </c>
      <c r="I1481" t="s">
        <v>128</v>
      </c>
      <c r="J1481">
        <v>2</v>
      </c>
      <c r="K1481">
        <v>28804.53</v>
      </c>
      <c r="L1481">
        <v>0</v>
      </c>
      <c r="M1481">
        <v>43328.44</v>
      </c>
      <c r="N1481" t="s">
        <v>70</v>
      </c>
      <c r="O1481" t="s">
        <v>35</v>
      </c>
      <c r="P1481" t="s">
        <v>26</v>
      </c>
      <c r="Q1481">
        <f>Sales_Data[[#This Row],[Quantity]]*Sales_Data[[#This Row],[Unit_Price]]</f>
        <v>57609.06</v>
      </c>
      <c r="R1481">
        <f>Sales_Data[[#This Row],[Gross_Sales]]*Sales_Data[[#This Row],[Discount]]</f>
        <v>0</v>
      </c>
      <c r="S1481">
        <f>Sales_Data[[#This Row],[Gross_Sales]]-Sales_Data[[#This Row],[Discount_Amount]]</f>
        <v>57609.06</v>
      </c>
      <c r="T1481">
        <f>Sales_Data[[#This Row],[Net Sales]]-Sales_Data[[#This Row],[Cost]]</f>
        <v>14280.619999999995</v>
      </c>
      <c r="U1481" s="2">
        <f>Sales_Data[[#This Row],[Profit]]/Sales_Data[[#This Row],[Net Sales]]</f>
        <v>0.2478884397697167</v>
      </c>
      <c r="V1481">
        <f>YEAR(Sales_Data[[#This Row],[Order_Date]])</f>
        <v>2025</v>
      </c>
      <c r="W1481" t="str">
        <f>TEXT(Sales_Data[[#This Row],[Order_Date]],"mmm")</f>
        <v>May</v>
      </c>
      <c r="X1481">
        <f>MONTH(Sales_Data[[#This Row],[Order_Date]])</f>
        <v>5</v>
      </c>
      <c r="Y1481" t="str">
        <f>"Q"&amp;ROUNDUP(MONTH(Sales_Data[[#This Row],[Order_Date]])/3,0)</f>
        <v>Q2</v>
      </c>
    </row>
    <row r="1482" spans="1:25" x14ac:dyDescent="0.3">
      <c r="A1482" t="s">
        <v>2695</v>
      </c>
      <c r="B1482" s="1">
        <v>45950</v>
      </c>
      <c r="C1482" t="s">
        <v>2081</v>
      </c>
      <c r="D1482" t="s">
        <v>224</v>
      </c>
      <c r="E1482" t="s">
        <v>119</v>
      </c>
      <c r="F1482" t="s">
        <v>146</v>
      </c>
      <c r="G1482" t="s">
        <v>75</v>
      </c>
      <c r="H1482" t="s">
        <v>185</v>
      </c>
      <c r="I1482" t="s">
        <v>186</v>
      </c>
      <c r="J1482">
        <v>1</v>
      </c>
      <c r="K1482">
        <v>5371.1</v>
      </c>
      <c r="L1482">
        <v>0.05</v>
      </c>
      <c r="M1482">
        <v>3639.77</v>
      </c>
      <c r="N1482" t="s">
        <v>24</v>
      </c>
      <c r="O1482" t="s">
        <v>35</v>
      </c>
      <c r="P1482" t="s">
        <v>71</v>
      </c>
      <c r="Q1482">
        <f>Sales_Data[[#This Row],[Quantity]]*Sales_Data[[#This Row],[Unit_Price]]</f>
        <v>5371.1</v>
      </c>
      <c r="R1482">
        <f>Sales_Data[[#This Row],[Gross_Sales]]*Sales_Data[[#This Row],[Discount]]</f>
        <v>268.55500000000001</v>
      </c>
      <c r="S1482">
        <f>Sales_Data[[#This Row],[Gross_Sales]]-Sales_Data[[#This Row],[Discount_Amount]]</f>
        <v>5102.5450000000001</v>
      </c>
      <c r="T1482">
        <f>Sales_Data[[#This Row],[Net Sales]]-Sales_Data[[#This Row],[Cost]]</f>
        <v>1462.7750000000001</v>
      </c>
      <c r="U1482" s="2">
        <f>Sales_Data[[#This Row],[Profit]]/Sales_Data[[#This Row],[Net Sales]]</f>
        <v>0.28667557072010147</v>
      </c>
      <c r="V1482">
        <f>YEAR(Sales_Data[[#This Row],[Order_Date]])</f>
        <v>2025</v>
      </c>
      <c r="W1482" t="str">
        <f>TEXT(Sales_Data[[#This Row],[Order_Date]],"mmm")</f>
        <v>Oct</v>
      </c>
      <c r="X1482">
        <f>MONTH(Sales_Data[[#This Row],[Order_Date]])</f>
        <v>10</v>
      </c>
      <c r="Y1482" t="str">
        <f>"Q"&amp;ROUNDUP(MONTH(Sales_Data[[#This Row],[Order_Date]])/3,0)</f>
        <v>Q4</v>
      </c>
    </row>
    <row r="1483" spans="1:25" x14ac:dyDescent="0.3">
      <c r="A1483" t="s">
        <v>2696</v>
      </c>
      <c r="B1483" s="1">
        <v>45828</v>
      </c>
      <c r="C1483" t="s">
        <v>2697</v>
      </c>
      <c r="D1483" t="s">
        <v>215</v>
      </c>
      <c r="E1483" t="s">
        <v>48</v>
      </c>
      <c r="F1483" t="s">
        <v>164</v>
      </c>
      <c r="G1483" t="s">
        <v>67</v>
      </c>
      <c r="H1483" t="s">
        <v>121</v>
      </c>
      <c r="I1483" t="s">
        <v>142</v>
      </c>
      <c r="J1483">
        <v>2</v>
      </c>
      <c r="K1483">
        <v>7254.65</v>
      </c>
      <c r="L1483">
        <v>0.05</v>
      </c>
      <c r="M1483">
        <v>11290.81</v>
      </c>
      <c r="N1483" t="s">
        <v>52</v>
      </c>
      <c r="O1483" t="s">
        <v>35</v>
      </c>
      <c r="P1483" t="s">
        <v>44</v>
      </c>
      <c r="Q1483">
        <f>Sales_Data[[#This Row],[Quantity]]*Sales_Data[[#This Row],[Unit_Price]]</f>
        <v>14509.3</v>
      </c>
      <c r="R1483">
        <f>Sales_Data[[#This Row],[Gross_Sales]]*Sales_Data[[#This Row],[Discount]]</f>
        <v>725.46500000000003</v>
      </c>
      <c r="S1483">
        <f>Sales_Data[[#This Row],[Gross_Sales]]-Sales_Data[[#This Row],[Discount_Amount]]</f>
        <v>13783.834999999999</v>
      </c>
      <c r="T1483">
        <f>Sales_Data[[#This Row],[Net Sales]]-Sales_Data[[#This Row],[Cost]]</f>
        <v>2493.0249999999996</v>
      </c>
      <c r="U1483" s="2">
        <f>Sales_Data[[#This Row],[Profit]]/Sales_Data[[#This Row],[Net Sales]]</f>
        <v>0.18086584756709578</v>
      </c>
      <c r="V1483">
        <f>YEAR(Sales_Data[[#This Row],[Order_Date]])</f>
        <v>2025</v>
      </c>
      <c r="W1483" t="str">
        <f>TEXT(Sales_Data[[#This Row],[Order_Date]],"mmm")</f>
        <v>Jun</v>
      </c>
      <c r="X1483">
        <f>MONTH(Sales_Data[[#This Row],[Order_Date]])</f>
        <v>6</v>
      </c>
      <c r="Y1483" t="str">
        <f>"Q"&amp;ROUNDUP(MONTH(Sales_Data[[#This Row],[Order_Date]])/3,0)</f>
        <v>Q2</v>
      </c>
    </row>
    <row r="1484" spans="1:25" x14ac:dyDescent="0.3">
      <c r="A1484" t="s">
        <v>2698</v>
      </c>
      <c r="B1484" s="1">
        <v>45840</v>
      </c>
      <c r="C1484" t="s">
        <v>140</v>
      </c>
      <c r="D1484" t="s">
        <v>92</v>
      </c>
      <c r="E1484" t="s">
        <v>119</v>
      </c>
      <c r="F1484" t="s">
        <v>184</v>
      </c>
      <c r="G1484" t="s">
        <v>67</v>
      </c>
      <c r="H1484" t="s">
        <v>133</v>
      </c>
      <c r="I1484" t="s">
        <v>134</v>
      </c>
      <c r="J1484">
        <v>5</v>
      </c>
      <c r="K1484">
        <v>8405.16</v>
      </c>
      <c r="L1484">
        <v>0.15</v>
      </c>
      <c r="M1484">
        <v>27183.35</v>
      </c>
      <c r="N1484" t="s">
        <v>52</v>
      </c>
      <c r="O1484" t="s">
        <v>35</v>
      </c>
      <c r="P1484" t="s">
        <v>44</v>
      </c>
      <c r="Q1484">
        <f>Sales_Data[[#This Row],[Quantity]]*Sales_Data[[#This Row],[Unit_Price]]</f>
        <v>42025.8</v>
      </c>
      <c r="R1484">
        <f>Sales_Data[[#This Row],[Gross_Sales]]*Sales_Data[[#This Row],[Discount]]</f>
        <v>6303.87</v>
      </c>
      <c r="S1484">
        <f>Sales_Data[[#This Row],[Gross_Sales]]-Sales_Data[[#This Row],[Discount_Amount]]</f>
        <v>35721.93</v>
      </c>
      <c r="T1484">
        <f>Sales_Data[[#This Row],[Net Sales]]-Sales_Data[[#This Row],[Cost]]</f>
        <v>8538.5800000000017</v>
      </c>
      <c r="U1484" s="2">
        <f>Sales_Data[[#This Row],[Profit]]/Sales_Data[[#This Row],[Net Sales]]</f>
        <v>0.23902907821609867</v>
      </c>
      <c r="V1484">
        <f>YEAR(Sales_Data[[#This Row],[Order_Date]])</f>
        <v>2025</v>
      </c>
      <c r="W1484" t="str">
        <f>TEXT(Sales_Data[[#This Row],[Order_Date]],"mmm")</f>
        <v>Jul</v>
      </c>
      <c r="X1484">
        <f>MONTH(Sales_Data[[#This Row],[Order_Date]])</f>
        <v>7</v>
      </c>
      <c r="Y1484" t="str">
        <f>"Q"&amp;ROUNDUP(MONTH(Sales_Data[[#This Row],[Order_Date]])/3,0)</f>
        <v>Q3</v>
      </c>
    </row>
    <row r="1485" spans="1:25" x14ac:dyDescent="0.3">
      <c r="A1485" t="s">
        <v>2699</v>
      </c>
      <c r="B1485" s="1">
        <v>46021</v>
      </c>
      <c r="C1485" t="s">
        <v>2700</v>
      </c>
      <c r="D1485" t="s">
        <v>513</v>
      </c>
      <c r="E1485" t="s">
        <v>30</v>
      </c>
      <c r="F1485" t="s">
        <v>156</v>
      </c>
      <c r="G1485" t="s">
        <v>32</v>
      </c>
      <c r="H1485" t="s">
        <v>50</v>
      </c>
      <c r="I1485" t="s">
        <v>51</v>
      </c>
      <c r="J1485">
        <v>1</v>
      </c>
      <c r="K1485">
        <v>3221.8</v>
      </c>
      <c r="L1485">
        <v>0.15</v>
      </c>
      <c r="M1485">
        <v>2276.84</v>
      </c>
      <c r="N1485" t="s">
        <v>70</v>
      </c>
      <c r="O1485" t="s">
        <v>35</v>
      </c>
      <c r="P1485" t="s">
        <v>44</v>
      </c>
      <c r="Q1485">
        <f>Sales_Data[[#This Row],[Quantity]]*Sales_Data[[#This Row],[Unit_Price]]</f>
        <v>3221.8</v>
      </c>
      <c r="R1485">
        <f>Sales_Data[[#This Row],[Gross_Sales]]*Sales_Data[[#This Row],[Discount]]</f>
        <v>483.27</v>
      </c>
      <c r="S1485">
        <f>Sales_Data[[#This Row],[Gross_Sales]]-Sales_Data[[#This Row],[Discount_Amount]]</f>
        <v>2738.53</v>
      </c>
      <c r="T1485">
        <f>Sales_Data[[#This Row],[Net Sales]]-Sales_Data[[#This Row],[Cost]]</f>
        <v>461.69000000000005</v>
      </c>
      <c r="U1485" s="2">
        <f>Sales_Data[[#This Row],[Profit]]/Sales_Data[[#This Row],[Net Sales]]</f>
        <v>0.16859044816014432</v>
      </c>
      <c r="V1485">
        <f>YEAR(Sales_Data[[#This Row],[Order_Date]])</f>
        <v>2025</v>
      </c>
      <c r="W1485" t="str">
        <f>TEXT(Sales_Data[[#This Row],[Order_Date]],"mmm")</f>
        <v>Dec</v>
      </c>
      <c r="X1485">
        <f>MONTH(Sales_Data[[#This Row],[Order_Date]])</f>
        <v>12</v>
      </c>
      <c r="Y1485" t="str">
        <f>"Q"&amp;ROUNDUP(MONTH(Sales_Data[[#This Row],[Order_Date]])/3,0)</f>
        <v>Q4</v>
      </c>
    </row>
    <row r="1486" spans="1:25" x14ac:dyDescent="0.3">
      <c r="A1486" t="s">
        <v>2701</v>
      </c>
      <c r="B1486" s="1">
        <v>45696</v>
      </c>
      <c r="C1486" t="s">
        <v>2702</v>
      </c>
      <c r="D1486" t="s">
        <v>241</v>
      </c>
      <c r="E1486" t="s">
        <v>30</v>
      </c>
      <c r="F1486" t="s">
        <v>101</v>
      </c>
      <c r="G1486" t="s">
        <v>75</v>
      </c>
      <c r="H1486" t="s">
        <v>256</v>
      </c>
      <c r="I1486" t="s">
        <v>334</v>
      </c>
      <c r="J1486">
        <v>2</v>
      </c>
      <c r="K1486">
        <v>1123.9000000000001</v>
      </c>
      <c r="L1486">
        <v>0.05</v>
      </c>
      <c r="M1486">
        <v>1712.02</v>
      </c>
      <c r="N1486" t="s">
        <v>52</v>
      </c>
      <c r="O1486" t="s">
        <v>35</v>
      </c>
      <c r="P1486" t="s">
        <v>71</v>
      </c>
      <c r="Q1486">
        <f>Sales_Data[[#This Row],[Quantity]]*Sales_Data[[#This Row],[Unit_Price]]</f>
        <v>2247.8000000000002</v>
      </c>
      <c r="R1486">
        <f>Sales_Data[[#This Row],[Gross_Sales]]*Sales_Data[[#This Row],[Discount]]</f>
        <v>112.39000000000001</v>
      </c>
      <c r="S1486">
        <f>Sales_Data[[#This Row],[Gross_Sales]]-Sales_Data[[#This Row],[Discount_Amount]]</f>
        <v>2135.4100000000003</v>
      </c>
      <c r="T1486">
        <f>Sales_Data[[#This Row],[Net Sales]]-Sales_Data[[#This Row],[Cost]]</f>
        <v>423.39000000000033</v>
      </c>
      <c r="U1486" s="2">
        <f>Sales_Data[[#This Row],[Profit]]/Sales_Data[[#This Row],[Net Sales]]</f>
        <v>0.19827105801696174</v>
      </c>
      <c r="V1486">
        <f>YEAR(Sales_Data[[#This Row],[Order_Date]])</f>
        <v>2025</v>
      </c>
      <c r="W1486" t="str">
        <f>TEXT(Sales_Data[[#This Row],[Order_Date]],"mmm")</f>
        <v>Feb</v>
      </c>
      <c r="X1486">
        <f>MONTH(Sales_Data[[#This Row],[Order_Date]])</f>
        <v>2</v>
      </c>
      <c r="Y1486" t="str">
        <f>"Q"&amp;ROUNDUP(MONTH(Sales_Data[[#This Row],[Order_Date]])/3,0)</f>
        <v>Q1</v>
      </c>
    </row>
    <row r="1487" spans="1:25" x14ac:dyDescent="0.3">
      <c r="A1487" t="s">
        <v>2703</v>
      </c>
      <c r="B1487" s="1">
        <v>45672</v>
      </c>
      <c r="C1487" t="s">
        <v>1929</v>
      </c>
      <c r="D1487" t="s">
        <v>310</v>
      </c>
      <c r="E1487" t="s">
        <v>39</v>
      </c>
      <c r="F1487" t="s">
        <v>40</v>
      </c>
      <c r="G1487" t="s">
        <v>21</v>
      </c>
      <c r="H1487" t="s">
        <v>127</v>
      </c>
      <c r="I1487" t="s">
        <v>342</v>
      </c>
      <c r="J1487">
        <v>1</v>
      </c>
      <c r="K1487">
        <v>4113.03</v>
      </c>
      <c r="L1487">
        <v>0.1</v>
      </c>
      <c r="M1487">
        <v>2645.16</v>
      </c>
      <c r="N1487" t="s">
        <v>24</v>
      </c>
      <c r="O1487" t="s">
        <v>25</v>
      </c>
      <c r="P1487" t="s">
        <v>71</v>
      </c>
      <c r="Q1487">
        <f>Sales_Data[[#This Row],[Quantity]]*Sales_Data[[#This Row],[Unit_Price]]</f>
        <v>4113.03</v>
      </c>
      <c r="R1487">
        <f>Sales_Data[[#This Row],[Gross_Sales]]*Sales_Data[[#This Row],[Discount]]</f>
        <v>411.303</v>
      </c>
      <c r="S1487">
        <f>Sales_Data[[#This Row],[Gross_Sales]]-Sales_Data[[#This Row],[Discount_Amount]]</f>
        <v>3701.7269999999999</v>
      </c>
      <c r="T1487">
        <f>Sales_Data[[#This Row],[Net Sales]]-Sales_Data[[#This Row],[Cost]]</f>
        <v>1056.567</v>
      </c>
      <c r="U1487" s="2">
        <f>Sales_Data[[#This Row],[Profit]]/Sales_Data[[#This Row],[Net Sales]]</f>
        <v>0.2854254244032583</v>
      </c>
      <c r="V1487">
        <f>YEAR(Sales_Data[[#This Row],[Order_Date]])</f>
        <v>2025</v>
      </c>
      <c r="W1487" t="str">
        <f>TEXT(Sales_Data[[#This Row],[Order_Date]],"mmm")</f>
        <v>Jan</v>
      </c>
      <c r="X1487">
        <f>MONTH(Sales_Data[[#This Row],[Order_Date]])</f>
        <v>1</v>
      </c>
      <c r="Y1487" t="str">
        <f>"Q"&amp;ROUNDUP(MONTH(Sales_Data[[#This Row],[Order_Date]])/3,0)</f>
        <v>Q1</v>
      </c>
    </row>
    <row r="1488" spans="1:25" x14ac:dyDescent="0.3">
      <c r="A1488" t="s">
        <v>2704</v>
      </c>
      <c r="B1488" s="1">
        <v>45661</v>
      </c>
      <c r="C1488" t="s">
        <v>2705</v>
      </c>
      <c r="D1488" t="s">
        <v>433</v>
      </c>
      <c r="E1488" t="s">
        <v>19</v>
      </c>
      <c r="F1488" t="s">
        <v>81</v>
      </c>
      <c r="G1488" t="s">
        <v>32</v>
      </c>
      <c r="H1488" t="s">
        <v>50</v>
      </c>
      <c r="I1488" t="s">
        <v>58</v>
      </c>
      <c r="J1488">
        <v>1</v>
      </c>
      <c r="K1488">
        <v>3005.34</v>
      </c>
      <c r="L1488">
        <v>0</v>
      </c>
      <c r="M1488">
        <v>1916.73</v>
      </c>
      <c r="N1488" t="s">
        <v>70</v>
      </c>
      <c r="O1488" t="s">
        <v>35</v>
      </c>
      <c r="P1488" t="s">
        <v>44</v>
      </c>
      <c r="Q1488">
        <f>Sales_Data[[#This Row],[Quantity]]*Sales_Data[[#This Row],[Unit_Price]]</f>
        <v>3005.34</v>
      </c>
      <c r="R1488">
        <f>Sales_Data[[#This Row],[Gross_Sales]]*Sales_Data[[#This Row],[Discount]]</f>
        <v>0</v>
      </c>
      <c r="S1488">
        <f>Sales_Data[[#This Row],[Gross_Sales]]-Sales_Data[[#This Row],[Discount_Amount]]</f>
        <v>3005.34</v>
      </c>
      <c r="T1488">
        <f>Sales_Data[[#This Row],[Net Sales]]-Sales_Data[[#This Row],[Cost]]</f>
        <v>1088.6100000000001</v>
      </c>
      <c r="U1488" s="2">
        <f>Sales_Data[[#This Row],[Profit]]/Sales_Data[[#This Row],[Net Sales]]</f>
        <v>0.36222523907444754</v>
      </c>
      <c r="V1488">
        <f>YEAR(Sales_Data[[#This Row],[Order_Date]])</f>
        <v>2025</v>
      </c>
      <c r="W1488" t="str">
        <f>TEXT(Sales_Data[[#This Row],[Order_Date]],"mmm")</f>
        <v>Jan</v>
      </c>
      <c r="X1488">
        <f>MONTH(Sales_Data[[#This Row],[Order_Date]])</f>
        <v>1</v>
      </c>
      <c r="Y1488" t="str">
        <f>"Q"&amp;ROUNDUP(MONTH(Sales_Data[[#This Row],[Order_Date]])/3,0)</f>
        <v>Q1</v>
      </c>
    </row>
    <row r="1489" spans="1:25" x14ac:dyDescent="0.3">
      <c r="A1489" t="s">
        <v>2706</v>
      </c>
      <c r="B1489" s="1">
        <v>46006</v>
      </c>
      <c r="C1489" t="s">
        <v>1203</v>
      </c>
      <c r="D1489" t="s">
        <v>457</v>
      </c>
      <c r="E1489" t="s">
        <v>39</v>
      </c>
      <c r="F1489" t="s">
        <v>107</v>
      </c>
      <c r="G1489" t="s">
        <v>21</v>
      </c>
      <c r="H1489" t="s">
        <v>230</v>
      </c>
      <c r="I1489" t="s">
        <v>328</v>
      </c>
      <c r="J1489">
        <v>3</v>
      </c>
      <c r="K1489">
        <v>515.85</v>
      </c>
      <c r="L1489">
        <v>0.05</v>
      </c>
      <c r="M1489">
        <v>1024.2</v>
      </c>
      <c r="N1489" t="s">
        <v>24</v>
      </c>
      <c r="O1489" t="s">
        <v>35</v>
      </c>
      <c r="P1489" t="s">
        <v>44</v>
      </c>
      <c r="Q1489">
        <f>Sales_Data[[#This Row],[Quantity]]*Sales_Data[[#This Row],[Unit_Price]]</f>
        <v>1547.5500000000002</v>
      </c>
      <c r="R1489">
        <f>Sales_Data[[#This Row],[Gross_Sales]]*Sales_Data[[#This Row],[Discount]]</f>
        <v>77.377500000000012</v>
      </c>
      <c r="S1489">
        <f>Sales_Data[[#This Row],[Gross_Sales]]-Sales_Data[[#This Row],[Discount_Amount]]</f>
        <v>1470.1725000000001</v>
      </c>
      <c r="T1489">
        <f>Sales_Data[[#This Row],[Net Sales]]-Sales_Data[[#This Row],[Cost]]</f>
        <v>445.97250000000008</v>
      </c>
      <c r="U1489" s="2">
        <f>Sales_Data[[#This Row],[Profit]]/Sales_Data[[#This Row],[Net Sales]]</f>
        <v>0.3033470562127914</v>
      </c>
      <c r="V1489">
        <f>YEAR(Sales_Data[[#This Row],[Order_Date]])</f>
        <v>2025</v>
      </c>
      <c r="W1489" t="str">
        <f>TEXT(Sales_Data[[#This Row],[Order_Date]],"mmm")</f>
        <v>Dec</v>
      </c>
      <c r="X1489">
        <f>MONTH(Sales_Data[[#This Row],[Order_Date]])</f>
        <v>12</v>
      </c>
      <c r="Y1489" t="str">
        <f>"Q"&amp;ROUNDUP(MONTH(Sales_Data[[#This Row],[Order_Date]])/3,0)</f>
        <v>Q4</v>
      </c>
    </row>
    <row r="1490" spans="1:25" x14ac:dyDescent="0.3">
      <c r="A1490" t="s">
        <v>2707</v>
      </c>
      <c r="B1490" s="1">
        <v>45867</v>
      </c>
      <c r="C1490" t="s">
        <v>1477</v>
      </c>
      <c r="D1490" t="s">
        <v>463</v>
      </c>
      <c r="E1490" t="s">
        <v>48</v>
      </c>
      <c r="F1490" t="s">
        <v>49</v>
      </c>
      <c r="G1490" t="s">
        <v>32</v>
      </c>
      <c r="H1490" t="s">
        <v>50</v>
      </c>
      <c r="I1490" t="s">
        <v>51</v>
      </c>
      <c r="J1490">
        <v>1</v>
      </c>
      <c r="K1490">
        <v>41537.83</v>
      </c>
      <c r="L1490">
        <v>0.05</v>
      </c>
      <c r="M1490">
        <v>32988.15</v>
      </c>
      <c r="N1490" t="s">
        <v>24</v>
      </c>
      <c r="O1490" t="s">
        <v>35</v>
      </c>
      <c r="P1490" t="s">
        <v>71</v>
      </c>
      <c r="Q1490">
        <f>Sales_Data[[#This Row],[Quantity]]*Sales_Data[[#This Row],[Unit_Price]]</f>
        <v>41537.83</v>
      </c>
      <c r="R1490">
        <f>Sales_Data[[#This Row],[Gross_Sales]]*Sales_Data[[#This Row],[Discount]]</f>
        <v>2076.8915000000002</v>
      </c>
      <c r="S1490">
        <f>Sales_Data[[#This Row],[Gross_Sales]]-Sales_Data[[#This Row],[Discount_Amount]]</f>
        <v>39460.938500000004</v>
      </c>
      <c r="T1490">
        <f>Sales_Data[[#This Row],[Net Sales]]-Sales_Data[[#This Row],[Cost]]</f>
        <v>6472.7885000000024</v>
      </c>
      <c r="U1490" s="2">
        <f>Sales_Data[[#This Row],[Profit]]/Sales_Data[[#This Row],[Net Sales]]</f>
        <v>0.16403027262010003</v>
      </c>
      <c r="V1490">
        <f>YEAR(Sales_Data[[#This Row],[Order_Date]])</f>
        <v>2025</v>
      </c>
      <c r="W1490" t="str">
        <f>TEXT(Sales_Data[[#This Row],[Order_Date]],"mmm")</f>
        <v>Jul</v>
      </c>
      <c r="X1490">
        <f>MONTH(Sales_Data[[#This Row],[Order_Date]])</f>
        <v>7</v>
      </c>
      <c r="Y1490" t="str">
        <f>"Q"&amp;ROUNDUP(MONTH(Sales_Data[[#This Row],[Order_Date]])/3,0)</f>
        <v>Q3</v>
      </c>
    </row>
    <row r="1491" spans="1:25" x14ac:dyDescent="0.3">
      <c r="A1491" t="s">
        <v>2708</v>
      </c>
      <c r="B1491" s="1">
        <v>45818</v>
      </c>
      <c r="C1491" t="s">
        <v>2709</v>
      </c>
      <c r="D1491" t="s">
        <v>513</v>
      </c>
      <c r="E1491" t="s">
        <v>39</v>
      </c>
      <c r="F1491" t="s">
        <v>107</v>
      </c>
      <c r="G1491" t="s">
        <v>32</v>
      </c>
      <c r="H1491" t="s">
        <v>50</v>
      </c>
      <c r="I1491" t="s">
        <v>51</v>
      </c>
      <c r="J1491">
        <v>1</v>
      </c>
      <c r="K1491">
        <v>4679.99</v>
      </c>
      <c r="L1491">
        <v>0.1</v>
      </c>
      <c r="M1491">
        <v>3116.73</v>
      </c>
      <c r="N1491" t="s">
        <v>24</v>
      </c>
      <c r="O1491" t="s">
        <v>35</v>
      </c>
      <c r="P1491" t="s">
        <v>71</v>
      </c>
      <c r="Q1491">
        <f>Sales_Data[[#This Row],[Quantity]]*Sales_Data[[#This Row],[Unit_Price]]</f>
        <v>4679.99</v>
      </c>
      <c r="R1491">
        <f>Sales_Data[[#This Row],[Gross_Sales]]*Sales_Data[[#This Row],[Discount]]</f>
        <v>467.99900000000002</v>
      </c>
      <c r="S1491">
        <f>Sales_Data[[#This Row],[Gross_Sales]]-Sales_Data[[#This Row],[Discount_Amount]]</f>
        <v>4211.991</v>
      </c>
      <c r="T1491">
        <f>Sales_Data[[#This Row],[Net Sales]]-Sales_Data[[#This Row],[Cost]]</f>
        <v>1095.261</v>
      </c>
      <c r="U1491" s="2">
        <f>Sales_Data[[#This Row],[Profit]]/Sales_Data[[#This Row],[Net Sales]]</f>
        <v>0.26003403141174802</v>
      </c>
      <c r="V1491">
        <f>YEAR(Sales_Data[[#This Row],[Order_Date]])</f>
        <v>2025</v>
      </c>
      <c r="W1491" t="str">
        <f>TEXT(Sales_Data[[#This Row],[Order_Date]],"mmm")</f>
        <v>Jun</v>
      </c>
      <c r="X1491">
        <f>MONTH(Sales_Data[[#This Row],[Order_Date]])</f>
        <v>6</v>
      </c>
      <c r="Y1491" t="str">
        <f>"Q"&amp;ROUNDUP(MONTH(Sales_Data[[#This Row],[Order_Date]])/3,0)</f>
        <v>Q2</v>
      </c>
    </row>
    <row r="1492" spans="1:25" x14ac:dyDescent="0.3">
      <c r="A1492" t="s">
        <v>2710</v>
      </c>
      <c r="B1492" s="1">
        <v>45673</v>
      </c>
      <c r="C1492" t="s">
        <v>2321</v>
      </c>
      <c r="D1492" t="s">
        <v>118</v>
      </c>
      <c r="E1492" t="s">
        <v>39</v>
      </c>
      <c r="F1492" t="s">
        <v>405</v>
      </c>
      <c r="G1492" t="s">
        <v>41</v>
      </c>
      <c r="H1492" t="s">
        <v>171</v>
      </c>
      <c r="I1492" t="s">
        <v>191</v>
      </c>
      <c r="J1492">
        <v>1</v>
      </c>
      <c r="K1492">
        <v>4252.3999999999996</v>
      </c>
      <c r="L1492">
        <v>0.15</v>
      </c>
      <c r="M1492">
        <v>3013.01</v>
      </c>
      <c r="N1492" t="s">
        <v>52</v>
      </c>
      <c r="O1492" t="s">
        <v>35</v>
      </c>
      <c r="P1492" t="s">
        <v>44</v>
      </c>
      <c r="Q1492">
        <f>Sales_Data[[#This Row],[Quantity]]*Sales_Data[[#This Row],[Unit_Price]]</f>
        <v>4252.3999999999996</v>
      </c>
      <c r="R1492">
        <f>Sales_Data[[#This Row],[Gross_Sales]]*Sales_Data[[#This Row],[Discount]]</f>
        <v>637.8599999999999</v>
      </c>
      <c r="S1492">
        <f>Sales_Data[[#This Row],[Gross_Sales]]-Sales_Data[[#This Row],[Discount_Amount]]</f>
        <v>3614.54</v>
      </c>
      <c r="T1492">
        <f>Sales_Data[[#This Row],[Net Sales]]-Sales_Data[[#This Row],[Cost]]</f>
        <v>601.52999999999975</v>
      </c>
      <c r="U1492" s="2">
        <f>Sales_Data[[#This Row],[Profit]]/Sales_Data[[#This Row],[Net Sales]]</f>
        <v>0.16641951672965294</v>
      </c>
      <c r="V1492">
        <f>YEAR(Sales_Data[[#This Row],[Order_Date]])</f>
        <v>2025</v>
      </c>
      <c r="W1492" t="str">
        <f>TEXT(Sales_Data[[#This Row],[Order_Date]],"mmm")</f>
        <v>Jan</v>
      </c>
      <c r="X1492">
        <f>MONTH(Sales_Data[[#This Row],[Order_Date]])</f>
        <v>1</v>
      </c>
      <c r="Y1492" t="str">
        <f>"Q"&amp;ROUNDUP(MONTH(Sales_Data[[#This Row],[Order_Date]])/3,0)</f>
        <v>Q1</v>
      </c>
    </row>
    <row r="1493" spans="1:25" x14ac:dyDescent="0.3">
      <c r="A1493" t="s">
        <v>2711</v>
      </c>
      <c r="B1493" s="1">
        <v>45765</v>
      </c>
      <c r="C1493" t="s">
        <v>2712</v>
      </c>
      <c r="D1493" t="s">
        <v>419</v>
      </c>
      <c r="E1493" t="s">
        <v>119</v>
      </c>
      <c r="F1493" t="s">
        <v>146</v>
      </c>
      <c r="G1493" t="s">
        <v>41</v>
      </c>
      <c r="H1493" t="s">
        <v>147</v>
      </c>
      <c r="I1493" t="s">
        <v>369</v>
      </c>
      <c r="J1493">
        <v>4</v>
      </c>
      <c r="K1493">
        <v>2059.61</v>
      </c>
      <c r="L1493">
        <v>0.05</v>
      </c>
      <c r="M1493">
        <v>6272.33</v>
      </c>
      <c r="N1493" t="s">
        <v>70</v>
      </c>
      <c r="O1493" t="s">
        <v>35</v>
      </c>
      <c r="P1493" t="s">
        <v>71</v>
      </c>
      <c r="Q1493">
        <f>Sales_Data[[#This Row],[Quantity]]*Sales_Data[[#This Row],[Unit_Price]]</f>
        <v>8238.44</v>
      </c>
      <c r="R1493">
        <f>Sales_Data[[#This Row],[Gross_Sales]]*Sales_Data[[#This Row],[Discount]]</f>
        <v>411.92200000000003</v>
      </c>
      <c r="S1493">
        <f>Sales_Data[[#This Row],[Gross_Sales]]-Sales_Data[[#This Row],[Discount_Amount]]</f>
        <v>7826.518</v>
      </c>
      <c r="T1493">
        <f>Sales_Data[[#This Row],[Net Sales]]-Sales_Data[[#This Row],[Cost]]</f>
        <v>1554.1880000000001</v>
      </c>
      <c r="U1493" s="2">
        <f>Sales_Data[[#This Row],[Profit]]/Sales_Data[[#This Row],[Net Sales]]</f>
        <v>0.19857975155746146</v>
      </c>
      <c r="V1493">
        <f>YEAR(Sales_Data[[#This Row],[Order_Date]])</f>
        <v>2025</v>
      </c>
      <c r="W1493" t="str">
        <f>TEXT(Sales_Data[[#This Row],[Order_Date]],"mmm")</f>
        <v>Apr</v>
      </c>
      <c r="X1493">
        <f>MONTH(Sales_Data[[#This Row],[Order_Date]])</f>
        <v>4</v>
      </c>
      <c r="Y1493" t="str">
        <f>"Q"&amp;ROUNDUP(MONTH(Sales_Data[[#This Row],[Order_Date]])/3,0)</f>
        <v>Q2</v>
      </c>
    </row>
    <row r="1494" spans="1:25" x14ac:dyDescent="0.3">
      <c r="A1494" t="s">
        <v>2713</v>
      </c>
      <c r="B1494" s="1">
        <v>45968</v>
      </c>
      <c r="C1494" t="s">
        <v>2714</v>
      </c>
      <c r="D1494" t="s">
        <v>474</v>
      </c>
      <c r="E1494" t="s">
        <v>19</v>
      </c>
      <c r="F1494" t="s">
        <v>66</v>
      </c>
      <c r="G1494" t="s">
        <v>41</v>
      </c>
      <c r="H1494" t="s">
        <v>102</v>
      </c>
      <c r="I1494" t="s">
        <v>165</v>
      </c>
      <c r="J1494">
        <v>1</v>
      </c>
      <c r="K1494">
        <v>11139.34</v>
      </c>
      <c r="L1494">
        <v>0.05</v>
      </c>
      <c r="M1494">
        <v>7411.07</v>
      </c>
      <c r="N1494" t="s">
        <v>109</v>
      </c>
      <c r="O1494" t="s">
        <v>35</v>
      </c>
      <c r="P1494" t="s">
        <v>26</v>
      </c>
      <c r="Q1494">
        <f>Sales_Data[[#This Row],[Quantity]]*Sales_Data[[#This Row],[Unit_Price]]</f>
        <v>11139.34</v>
      </c>
      <c r="R1494">
        <f>Sales_Data[[#This Row],[Gross_Sales]]*Sales_Data[[#This Row],[Discount]]</f>
        <v>556.96699999999998</v>
      </c>
      <c r="S1494">
        <f>Sales_Data[[#This Row],[Gross_Sales]]-Sales_Data[[#This Row],[Discount_Amount]]</f>
        <v>10582.373</v>
      </c>
      <c r="T1494">
        <f>Sales_Data[[#This Row],[Net Sales]]-Sales_Data[[#This Row],[Cost]]</f>
        <v>3171.3029999999999</v>
      </c>
      <c r="U1494" s="2">
        <f>Sales_Data[[#This Row],[Profit]]/Sales_Data[[#This Row],[Net Sales]]</f>
        <v>0.29967786998246992</v>
      </c>
      <c r="V1494">
        <f>YEAR(Sales_Data[[#This Row],[Order_Date]])</f>
        <v>2025</v>
      </c>
      <c r="W1494" t="str">
        <f>TEXT(Sales_Data[[#This Row],[Order_Date]],"mmm")</f>
        <v>Nov</v>
      </c>
      <c r="X1494">
        <f>MONTH(Sales_Data[[#This Row],[Order_Date]])</f>
        <v>11</v>
      </c>
      <c r="Y1494" t="str">
        <f>"Q"&amp;ROUNDUP(MONTH(Sales_Data[[#This Row],[Order_Date]])/3,0)</f>
        <v>Q4</v>
      </c>
    </row>
    <row r="1495" spans="1:25" x14ac:dyDescent="0.3">
      <c r="A1495" t="s">
        <v>2715</v>
      </c>
      <c r="B1495" s="1">
        <v>45884</v>
      </c>
      <c r="C1495" t="s">
        <v>2301</v>
      </c>
      <c r="D1495" t="s">
        <v>857</v>
      </c>
      <c r="E1495" t="s">
        <v>48</v>
      </c>
      <c r="F1495" t="s">
        <v>132</v>
      </c>
      <c r="G1495" t="s">
        <v>41</v>
      </c>
      <c r="H1495" t="s">
        <v>171</v>
      </c>
      <c r="I1495" t="s">
        <v>172</v>
      </c>
      <c r="J1495">
        <v>3</v>
      </c>
      <c r="K1495">
        <v>5088.4399999999996</v>
      </c>
      <c r="L1495">
        <v>0.1</v>
      </c>
      <c r="M1495">
        <v>10093.98</v>
      </c>
      <c r="N1495" t="s">
        <v>52</v>
      </c>
      <c r="O1495" t="s">
        <v>53</v>
      </c>
      <c r="P1495" t="s">
        <v>44</v>
      </c>
      <c r="Q1495">
        <f>Sales_Data[[#This Row],[Quantity]]*Sales_Data[[#This Row],[Unit_Price]]</f>
        <v>15265.32</v>
      </c>
      <c r="R1495">
        <f>Sales_Data[[#This Row],[Gross_Sales]]*Sales_Data[[#This Row],[Discount]]</f>
        <v>1526.5320000000002</v>
      </c>
      <c r="S1495">
        <f>Sales_Data[[#This Row],[Gross_Sales]]-Sales_Data[[#This Row],[Discount_Amount]]</f>
        <v>13738.788</v>
      </c>
      <c r="T1495">
        <f>Sales_Data[[#This Row],[Net Sales]]-Sales_Data[[#This Row],[Cost]]</f>
        <v>3644.8080000000009</v>
      </c>
      <c r="U1495" s="2">
        <f>Sales_Data[[#This Row],[Profit]]/Sales_Data[[#This Row],[Net Sales]]</f>
        <v>0.26529327041075246</v>
      </c>
      <c r="V1495">
        <f>YEAR(Sales_Data[[#This Row],[Order_Date]])</f>
        <v>2025</v>
      </c>
      <c r="W1495" t="str">
        <f>TEXT(Sales_Data[[#This Row],[Order_Date]],"mmm")</f>
        <v>Aug</v>
      </c>
      <c r="X1495">
        <f>MONTH(Sales_Data[[#This Row],[Order_Date]])</f>
        <v>8</v>
      </c>
      <c r="Y1495" t="str">
        <f>"Q"&amp;ROUNDUP(MONTH(Sales_Data[[#This Row],[Order_Date]])/3,0)</f>
        <v>Q3</v>
      </c>
    </row>
    <row r="1496" spans="1:25" x14ac:dyDescent="0.3">
      <c r="A1496" t="s">
        <v>2716</v>
      </c>
      <c r="B1496" s="1">
        <v>45827</v>
      </c>
      <c r="C1496" t="s">
        <v>889</v>
      </c>
      <c r="D1496" t="s">
        <v>322</v>
      </c>
      <c r="E1496" t="s">
        <v>19</v>
      </c>
      <c r="F1496" t="s">
        <v>81</v>
      </c>
      <c r="G1496" t="s">
        <v>67</v>
      </c>
      <c r="H1496" t="s">
        <v>68</v>
      </c>
      <c r="I1496" t="s">
        <v>69</v>
      </c>
      <c r="J1496">
        <v>1</v>
      </c>
      <c r="K1496">
        <v>11239.82</v>
      </c>
      <c r="L1496">
        <v>0.05</v>
      </c>
      <c r="M1496">
        <v>8443.6200000000008</v>
      </c>
      <c r="N1496" t="s">
        <v>52</v>
      </c>
      <c r="O1496" t="s">
        <v>35</v>
      </c>
      <c r="P1496" t="s">
        <v>71</v>
      </c>
      <c r="Q1496">
        <f>Sales_Data[[#This Row],[Quantity]]*Sales_Data[[#This Row],[Unit_Price]]</f>
        <v>11239.82</v>
      </c>
      <c r="R1496">
        <f>Sales_Data[[#This Row],[Gross_Sales]]*Sales_Data[[#This Row],[Discount]]</f>
        <v>561.99099999999999</v>
      </c>
      <c r="S1496">
        <f>Sales_Data[[#This Row],[Gross_Sales]]-Sales_Data[[#This Row],[Discount_Amount]]</f>
        <v>10677.829</v>
      </c>
      <c r="T1496">
        <f>Sales_Data[[#This Row],[Net Sales]]-Sales_Data[[#This Row],[Cost]]</f>
        <v>2234.2089999999989</v>
      </c>
      <c r="U1496" s="2">
        <f>Sales_Data[[#This Row],[Profit]]/Sales_Data[[#This Row],[Net Sales]]</f>
        <v>0.20923813258294349</v>
      </c>
      <c r="V1496">
        <f>YEAR(Sales_Data[[#This Row],[Order_Date]])</f>
        <v>2025</v>
      </c>
      <c r="W1496" t="str">
        <f>TEXT(Sales_Data[[#This Row],[Order_Date]],"mmm")</f>
        <v>Jun</v>
      </c>
      <c r="X1496">
        <f>MONTH(Sales_Data[[#This Row],[Order_Date]])</f>
        <v>6</v>
      </c>
      <c r="Y1496" t="str">
        <f>"Q"&amp;ROUNDUP(MONTH(Sales_Data[[#This Row],[Order_Date]])/3,0)</f>
        <v>Q2</v>
      </c>
    </row>
    <row r="1497" spans="1:25" x14ac:dyDescent="0.3">
      <c r="A1497" t="s">
        <v>2717</v>
      </c>
      <c r="B1497" s="1">
        <v>45691</v>
      </c>
      <c r="C1497" t="s">
        <v>1175</v>
      </c>
      <c r="D1497" t="s">
        <v>381</v>
      </c>
      <c r="E1497" t="s">
        <v>39</v>
      </c>
      <c r="F1497" t="s">
        <v>107</v>
      </c>
      <c r="G1497" t="s">
        <v>67</v>
      </c>
      <c r="H1497" t="s">
        <v>133</v>
      </c>
      <c r="I1497" t="s">
        <v>138</v>
      </c>
      <c r="J1497">
        <v>3</v>
      </c>
      <c r="K1497">
        <v>4056.51</v>
      </c>
      <c r="L1497">
        <v>0.2</v>
      </c>
      <c r="M1497">
        <v>8256.3700000000008</v>
      </c>
      <c r="N1497" t="s">
        <v>24</v>
      </c>
      <c r="O1497" t="s">
        <v>25</v>
      </c>
      <c r="P1497" t="s">
        <v>71</v>
      </c>
      <c r="Q1497">
        <f>Sales_Data[[#This Row],[Quantity]]*Sales_Data[[#This Row],[Unit_Price]]</f>
        <v>12169.53</v>
      </c>
      <c r="R1497">
        <f>Sales_Data[[#This Row],[Gross_Sales]]*Sales_Data[[#This Row],[Discount]]</f>
        <v>2433.9060000000004</v>
      </c>
      <c r="S1497">
        <f>Sales_Data[[#This Row],[Gross_Sales]]-Sales_Data[[#This Row],[Discount_Amount]]</f>
        <v>9735.6239999999998</v>
      </c>
      <c r="T1497">
        <f>Sales_Data[[#This Row],[Net Sales]]-Sales_Data[[#This Row],[Cost]]</f>
        <v>1479.253999999999</v>
      </c>
      <c r="U1497" s="2">
        <f>Sales_Data[[#This Row],[Profit]]/Sales_Data[[#This Row],[Net Sales]]</f>
        <v>0.15194239218770147</v>
      </c>
      <c r="V1497">
        <f>YEAR(Sales_Data[[#This Row],[Order_Date]])</f>
        <v>2025</v>
      </c>
      <c r="W1497" t="str">
        <f>TEXT(Sales_Data[[#This Row],[Order_Date]],"mmm")</f>
        <v>Feb</v>
      </c>
      <c r="X1497">
        <f>MONTH(Sales_Data[[#This Row],[Order_Date]])</f>
        <v>2</v>
      </c>
      <c r="Y1497" t="str">
        <f>"Q"&amp;ROUNDUP(MONTH(Sales_Data[[#This Row],[Order_Date]])/3,0)</f>
        <v>Q1</v>
      </c>
    </row>
    <row r="1498" spans="1:25" x14ac:dyDescent="0.3">
      <c r="A1498" t="s">
        <v>2718</v>
      </c>
      <c r="B1498" s="1">
        <v>45908</v>
      </c>
      <c r="C1498" t="s">
        <v>884</v>
      </c>
      <c r="D1498" t="s">
        <v>546</v>
      </c>
      <c r="E1498" t="s">
        <v>48</v>
      </c>
      <c r="F1498" t="s">
        <v>126</v>
      </c>
      <c r="G1498" t="s">
        <v>67</v>
      </c>
      <c r="H1498" t="s">
        <v>88</v>
      </c>
      <c r="I1498" t="s">
        <v>89</v>
      </c>
      <c r="J1498">
        <v>5</v>
      </c>
      <c r="K1498">
        <v>43108.68</v>
      </c>
      <c r="L1498">
        <v>0.15</v>
      </c>
      <c r="M1498">
        <v>115470.02</v>
      </c>
      <c r="N1498" t="s">
        <v>24</v>
      </c>
      <c r="O1498" t="s">
        <v>53</v>
      </c>
      <c r="P1498" t="s">
        <v>44</v>
      </c>
      <c r="Q1498">
        <f>Sales_Data[[#This Row],[Quantity]]*Sales_Data[[#This Row],[Unit_Price]]</f>
        <v>215543.4</v>
      </c>
      <c r="R1498">
        <f>Sales_Data[[#This Row],[Gross_Sales]]*Sales_Data[[#This Row],[Discount]]</f>
        <v>32331.51</v>
      </c>
      <c r="S1498">
        <f>Sales_Data[[#This Row],[Gross_Sales]]-Sales_Data[[#This Row],[Discount_Amount]]</f>
        <v>183211.88999999998</v>
      </c>
      <c r="T1498">
        <f>Sales_Data[[#This Row],[Net Sales]]-Sales_Data[[#This Row],[Cost]]</f>
        <v>67741.869999999981</v>
      </c>
      <c r="U1498" s="2">
        <f>Sales_Data[[#This Row],[Profit]]/Sales_Data[[#This Row],[Net Sales]]</f>
        <v>0.36974603558753738</v>
      </c>
      <c r="V1498">
        <f>YEAR(Sales_Data[[#This Row],[Order_Date]])</f>
        <v>2025</v>
      </c>
      <c r="W1498" t="str">
        <f>TEXT(Sales_Data[[#This Row],[Order_Date]],"mmm")</f>
        <v>Sep</v>
      </c>
      <c r="X1498">
        <f>MONTH(Sales_Data[[#This Row],[Order_Date]])</f>
        <v>9</v>
      </c>
      <c r="Y1498" t="str">
        <f>"Q"&amp;ROUNDUP(MONTH(Sales_Data[[#This Row],[Order_Date]])/3,0)</f>
        <v>Q3</v>
      </c>
    </row>
    <row r="1499" spans="1:25" x14ac:dyDescent="0.3">
      <c r="A1499" t="s">
        <v>2719</v>
      </c>
      <c r="B1499" s="1">
        <v>45904</v>
      </c>
      <c r="C1499" t="s">
        <v>2720</v>
      </c>
      <c r="D1499" t="s">
        <v>1122</v>
      </c>
      <c r="E1499" t="s">
        <v>48</v>
      </c>
      <c r="F1499" t="s">
        <v>49</v>
      </c>
      <c r="G1499" t="s">
        <v>41</v>
      </c>
      <c r="H1499" t="s">
        <v>147</v>
      </c>
      <c r="I1499" t="s">
        <v>148</v>
      </c>
      <c r="J1499">
        <v>1</v>
      </c>
      <c r="K1499">
        <v>58362.7</v>
      </c>
      <c r="L1499">
        <v>0.05</v>
      </c>
      <c r="M1499">
        <v>48677.4</v>
      </c>
      <c r="N1499" t="s">
        <v>52</v>
      </c>
      <c r="O1499" t="s">
        <v>53</v>
      </c>
      <c r="P1499" t="s">
        <v>26</v>
      </c>
      <c r="Q1499">
        <f>Sales_Data[[#This Row],[Quantity]]*Sales_Data[[#This Row],[Unit_Price]]</f>
        <v>58362.7</v>
      </c>
      <c r="R1499">
        <f>Sales_Data[[#This Row],[Gross_Sales]]*Sales_Data[[#This Row],[Discount]]</f>
        <v>2918.1350000000002</v>
      </c>
      <c r="S1499">
        <f>Sales_Data[[#This Row],[Gross_Sales]]-Sales_Data[[#This Row],[Discount_Amount]]</f>
        <v>55444.564999999995</v>
      </c>
      <c r="T1499">
        <f>Sales_Data[[#This Row],[Net Sales]]-Sales_Data[[#This Row],[Cost]]</f>
        <v>6767.1649999999936</v>
      </c>
      <c r="U1499" s="2">
        <f>Sales_Data[[#This Row],[Profit]]/Sales_Data[[#This Row],[Net Sales]]</f>
        <v>0.1220528107669344</v>
      </c>
      <c r="V1499">
        <f>YEAR(Sales_Data[[#This Row],[Order_Date]])</f>
        <v>2025</v>
      </c>
      <c r="W1499" t="str">
        <f>TEXT(Sales_Data[[#This Row],[Order_Date]],"mmm")</f>
        <v>Sep</v>
      </c>
      <c r="X1499">
        <f>MONTH(Sales_Data[[#This Row],[Order_Date]])</f>
        <v>9</v>
      </c>
      <c r="Y1499" t="str">
        <f>"Q"&amp;ROUNDUP(MONTH(Sales_Data[[#This Row],[Order_Date]])/3,0)</f>
        <v>Q3</v>
      </c>
    </row>
    <row r="1500" spans="1:25" x14ac:dyDescent="0.3">
      <c r="A1500" t="s">
        <v>2721</v>
      </c>
      <c r="B1500" s="1">
        <v>45926</v>
      </c>
      <c r="C1500" t="s">
        <v>330</v>
      </c>
      <c r="D1500" t="s">
        <v>155</v>
      </c>
      <c r="E1500" t="s">
        <v>30</v>
      </c>
      <c r="F1500" t="s">
        <v>87</v>
      </c>
      <c r="G1500" t="s">
        <v>75</v>
      </c>
      <c r="H1500" t="s">
        <v>76</v>
      </c>
      <c r="I1500" t="s">
        <v>77</v>
      </c>
      <c r="J1500">
        <v>1</v>
      </c>
      <c r="K1500">
        <v>4289.2</v>
      </c>
      <c r="L1500">
        <v>0.05</v>
      </c>
      <c r="M1500">
        <v>2958.05</v>
      </c>
      <c r="N1500" t="s">
        <v>52</v>
      </c>
      <c r="O1500" t="s">
        <v>35</v>
      </c>
      <c r="P1500" t="s">
        <v>44</v>
      </c>
      <c r="Q1500">
        <f>Sales_Data[[#This Row],[Quantity]]*Sales_Data[[#This Row],[Unit_Price]]</f>
        <v>4289.2</v>
      </c>
      <c r="R1500">
        <f>Sales_Data[[#This Row],[Gross_Sales]]*Sales_Data[[#This Row],[Discount]]</f>
        <v>214.46</v>
      </c>
      <c r="S1500">
        <f>Sales_Data[[#This Row],[Gross_Sales]]-Sales_Data[[#This Row],[Discount_Amount]]</f>
        <v>4074.74</v>
      </c>
      <c r="T1500">
        <f>Sales_Data[[#This Row],[Net Sales]]-Sales_Data[[#This Row],[Cost]]</f>
        <v>1116.6899999999996</v>
      </c>
      <c r="U1500" s="2">
        <f>Sales_Data[[#This Row],[Profit]]/Sales_Data[[#This Row],[Net Sales]]</f>
        <v>0.27405184134447835</v>
      </c>
      <c r="V1500">
        <f>YEAR(Sales_Data[[#This Row],[Order_Date]])</f>
        <v>2025</v>
      </c>
      <c r="W1500" t="str">
        <f>TEXT(Sales_Data[[#This Row],[Order_Date]],"mmm")</f>
        <v>Sep</v>
      </c>
      <c r="X1500">
        <f>MONTH(Sales_Data[[#This Row],[Order_Date]])</f>
        <v>9</v>
      </c>
      <c r="Y1500" t="str">
        <f>"Q"&amp;ROUNDUP(MONTH(Sales_Data[[#This Row],[Order_Date]])/3,0)</f>
        <v>Q3</v>
      </c>
    </row>
    <row r="1501" spans="1:25" x14ac:dyDescent="0.3">
      <c r="A1501" t="s">
        <v>2722</v>
      </c>
      <c r="B1501" s="1">
        <v>45798</v>
      </c>
      <c r="C1501" t="s">
        <v>2723</v>
      </c>
      <c r="D1501" t="s">
        <v>244</v>
      </c>
      <c r="E1501" t="s">
        <v>39</v>
      </c>
      <c r="F1501" t="s">
        <v>107</v>
      </c>
      <c r="G1501" t="s">
        <v>75</v>
      </c>
      <c r="H1501" t="s">
        <v>185</v>
      </c>
      <c r="I1501" t="s">
        <v>261</v>
      </c>
      <c r="J1501">
        <v>1</v>
      </c>
      <c r="K1501">
        <v>6872.32</v>
      </c>
      <c r="L1501">
        <v>0</v>
      </c>
      <c r="M1501">
        <v>4493.12</v>
      </c>
      <c r="N1501" t="s">
        <v>83</v>
      </c>
      <c r="O1501" t="s">
        <v>35</v>
      </c>
      <c r="P1501" t="s">
        <v>26</v>
      </c>
      <c r="Q1501">
        <f>Sales_Data[[#This Row],[Quantity]]*Sales_Data[[#This Row],[Unit_Price]]</f>
        <v>6872.32</v>
      </c>
      <c r="R1501">
        <f>Sales_Data[[#This Row],[Gross_Sales]]*Sales_Data[[#This Row],[Discount]]</f>
        <v>0</v>
      </c>
      <c r="S1501">
        <f>Sales_Data[[#This Row],[Gross_Sales]]-Sales_Data[[#This Row],[Discount_Amount]]</f>
        <v>6872.32</v>
      </c>
      <c r="T1501">
        <f>Sales_Data[[#This Row],[Net Sales]]-Sales_Data[[#This Row],[Cost]]</f>
        <v>2379.1999999999998</v>
      </c>
      <c r="U1501" s="2">
        <f>Sales_Data[[#This Row],[Profit]]/Sales_Data[[#This Row],[Net Sales]]</f>
        <v>0.34620040975973176</v>
      </c>
      <c r="V1501">
        <f>YEAR(Sales_Data[[#This Row],[Order_Date]])</f>
        <v>2025</v>
      </c>
      <c r="W1501" t="str">
        <f>TEXT(Sales_Data[[#This Row],[Order_Date]],"mmm")</f>
        <v>May</v>
      </c>
      <c r="X1501">
        <f>MONTH(Sales_Data[[#This Row],[Order_Date]])</f>
        <v>5</v>
      </c>
      <c r="Y1501" t="str">
        <f>"Q"&amp;ROUNDUP(MONTH(Sales_Data[[#This Row],[Order_Date]])/3,0)</f>
        <v>Q2</v>
      </c>
    </row>
    <row r="1502" spans="1:25" x14ac:dyDescent="0.3">
      <c r="A1502" t="s">
        <v>2724</v>
      </c>
      <c r="B1502" s="1">
        <v>45931</v>
      </c>
      <c r="C1502" t="s">
        <v>2725</v>
      </c>
      <c r="D1502" t="s">
        <v>624</v>
      </c>
      <c r="E1502" t="s">
        <v>19</v>
      </c>
      <c r="F1502" t="s">
        <v>81</v>
      </c>
      <c r="G1502" t="s">
        <v>41</v>
      </c>
      <c r="H1502" t="s">
        <v>42</v>
      </c>
      <c r="I1502" t="s">
        <v>43</v>
      </c>
      <c r="J1502">
        <v>3</v>
      </c>
      <c r="K1502">
        <v>17588.97</v>
      </c>
      <c r="L1502">
        <v>0.05</v>
      </c>
      <c r="M1502">
        <v>35397.019999999997</v>
      </c>
      <c r="N1502" t="s">
        <v>70</v>
      </c>
      <c r="O1502" t="s">
        <v>35</v>
      </c>
      <c r="P1502" t="s">
        <v>71</v>
      </c>
      <c r="Q1502">
        <f>Sales_Data[[#This Row],[Quantity]]*Sales_Data[[#This Row],[Unit_Price]]</f>
        <v>52766.91</v>
      </c>
      <c r="R1502">
        <f>Sales_Data[[#This Row],[Gross_Sales]]*Sales_Data[[#This Row],[Discount]]</f>
        <v>2638.3455000000004</v>
      </c>
      <c r="S1502">
        <f>Sales_Data[[#This Row],[Gross_Sales]]-Sales_Data[[#This Row],[Discount_Amount]]</f>
        <v>50128.5645</v>
      </c>
      <c r="T1502">
        <f>Sales_Data[[#This Row],[Net Sales]]-Sales_Data[[#This Row],[Cost]]</f>
        <v>14731.544500000004</v>
      </c>
      <c r="U1502" s="2">
        <f>Sales_Data[[#This Row],[Profit]]/Sales_Data[[#This Row],[Net Sales]]</f>
        <v>0.2938752515045589</v>
      </c>
      <c r="V1502">
        <f>YEAR(Sales_Data[[#This Row],[Order_Date]])</f>
        <v>2025</v>
      </c>
      <c r="W1502" t="str">
        <f>TEXT(Sales_Data[[#This Row],[Order_Date]],"mmm")</f>
        <v>Oct</v>
      </c>
      <c r="X1502">
        <f>MONTH(Sales_Data[[#This Row],[Order_Date]])</f>
        <v>10</v>
      </c>
      <c r="Y1502" t="str">
        <f>"Q"&amp;ROUNDUP(MONTH(Sales_Data[[#This Row],[Order_Date]])/3,0)</f>
        <v>Q4</v>
      </c>
    </row>
    <row r="1503" spans="1:25" x14ac:dyDescent="0.3">
      <c r="A1503" t="s">
        <v>2726</v>
      </c>
      <c r="B1503" s="1">
        <v>45753</v>
      </c>
      <c r="C1503" t="s">
        <v>455</v>
      </c>
      <c r="D1503" t="s">
        <v>224</v>
      </c>
      <c r="E1503" t="s">
        <v>19</v>
      </c>
      <c r="F1503" t="s">
        <v>57</v>
      </c>
      <c r="G1503" t="s">
        <v>41</v>
      </c>
      <c r="H1503" t="s">
        <v>42</v>
      </c>
      <c r="I1503" t="s">
        <v>43</v>
      </c>
      <c r="J1503">
        <v>1</v>
      </c>
      <c r="K1503">
        <v>14061.13</v>
      </c>
      <c r="L1503">
        <v>0.1</v>
      </c>
      <c r="M1503">
        <v>10464.379999999999</v>
      </c>
      <c r="N1503" t="s">
        <v>83</v>
      </c>
      <c r="O1503" t="s">
        <v>35</v>
      </c>
      <c r="P1503" t="s">
        <v>71</v>
      </c>
      <c r="Q1503">
        <f>Sales_Data[[#This Row],[Quantity]]*Sales_Data[[#This Row],[Unit_Price]]</f>
        <v>14061.13</v>
      </c>
      <c r="R1503">
        <f>Sales_Data[[#This Row],[Gross_Sales]]*Sales_Data[[#This Row],[Discount]]</f>
        <v>1406.1130000000001</v>
      </c>
      <c r="S1503">
        <f>Sales_Data[[#This Row],[Gross_Sales]]-Sales_Data[[#This Row],[Discount_Amount]]</f>
        <v>12655.017</v>
      </c>
      <c r="T1503">
        <f>Sales_Data[[#This Row],[Net Sales]]-Sales_Data[[#This Row],[Cost]]</f>
        <v>2190.6370000000006</v>
      </c>
      <c r="U1503" s="2">
        <f>Sales_Data[[#This Row],[Profit]]/Sales_Data[[#This Row],[Net Sales]]</f>
        <v>0.1731042321002019</v>
      </c>
      <c r="V1503">
        <f>YEAR(Sales_Data[[#This Row],[Order_Date]])</f>
        <v>2025</v>
      </c>
      <c r="W1503" t="str">
        <f>TEXT(Sales_Data[[#This Row],[Order_Date]],"mmm")</f>
        <v>Apr</v>
      </c>
      <c r="X1503">
        <f>MONTH(Sales_Data[[#This Row],[Order_Date]])</f>
        <v>4</v>
      </c>
      <c r="Y1503" t="str">
        <f>"Q"&amp;ROUNDUP(MONTH(Sales_Data[[#This Row],[Order_Date]])/3,0)</f>
        <v>Q2</v>
      </c>
    </row>
    <row r="1504" spans="1:25" x14ac:dyDescent="0.3">
      <c r="A1504" t="s">
        <v>2727</v>
      </c>
      <c r="B1504" s="1">
        <v>45884</v>
      </c>
      <c r="C1504" t="s">
        <v>2003</v>
      </c>
      <c r="D1504" t="s">
        <v>817</v>
      </c>
      <c r="E1504" t="s">
        <v>30</v>
      </c>
      <c r="F1504" t="s">
        <v>31</v>
      </c>
      <c r="G1504" t="s">
        <v>41</v>
      </c>
      <c r="H1504" t="s">
        <v>42</v>
      </c>
      <c r="I1504" t="s">
        <v>82</v>
      </c>
      <c r="J1504">
        <v>1</v>
      </c>
      <c r="K1504">
        <v>4792.99</v>
      </c>
      <c r="L1504">
        <v>0</v>
      </c>
      <c r="M1504">
        <v>3687.31</v>
      </c>
      <c r="N1504" t="s">
        <v>52</v>
      </c>
      <c r="O1504" t="s">
        <v>25</v>
      </c>
      <c r="P1504" t="s">
        <v>71</v>
      </c>
      <c r="Q1504">
        <f>Sales_Data[[#This Row],[Quantity]]*Sales_Data[[#This Row],[Unit_Price]]</f>
        <v>4792.99</v>
      </c>
      <c r="R1504">
        <f>Sales_Data[[#This Row],[Gross_Sales]]*Sales_Data[[#This Row],[Discount]]</f>
        <v>0</v>
      </c>
      <c r="S1504">
        <f>Sales_Data[[#This Row],[Gross_Sales]]-Sales_Data[[#This Row],[Discount_Amount]]</f>
        <v>4792.99</v>
      </c>
      <c r="T1504">
        <f>Sales_Data[[#This Row],[Net Sales]]-Sales_Data[[#This Row],[Cost]]</f>
        <v>1105.6799999999998</v>
      </c>
      <c r="U1504" s="2">
        <f>Sales_Data[[#This Row],[Profit]]/Sales_Data[[#This Row],[Net Sales]]</f>
        <v>0.23068689899206965</v>
      </c>
      <c r="V1504">
        <f>YEAR(Sales_Data[[#This Row],[Order_Date]])</f>
        <v>2025</v>
      </c>
      <c r="W1504" t="str">
        <f>TEXT(Sales_Data[[#This Row],[Order_Date]],"mmm")</f>
        <v>Aug</v>
      </c>
      <c r="X1504">
        <f>MONTH(Sales_Data[[#This Row],[Order_Date]])</f>
        <v>8</v>
      </c>
      <c r="Y1504" t="str">
        <f>"Q"&amp;ROUNDUP(MONTH(Sales_Data[[#This Row],[Order_Date]])/3,0)</f>
        <v>Q3</v>
      </c>
    </row>
    <row r="1505" spans="1:25" x14ac:dyDescent="0.3">
      <c r="A1505" t="s">
        <v>2728</v>
      </c>
      <c r="B1505" s="1">
        <v>45696</v>
      </c>
      <c r="C1505" t="s">
        <v>1342</v>
      </c>
      <c r="D1505" t="s">
        <v>596</v>
      </c>
      <c r="E1505" t="s">
        <v>48</v>
      </c>
      <c r="F1505" t="s">
        <v>126</v>
      </c>
      <c r="G1505" t="s">
        <v>21</v>
      </c>
      <c r="H1505" t="s">
        <v>127</v>
      </c>
      <c r="I1505" t="s">
        <v>128</v>
      </c>
      <c r="J1505">
        <v>1</v>
      </c>
      <c r="K1505">
        <v>56572.53</v>
      </c>
      <c r="L1505">
        <v>0.15</v>
      </c>
      <c r="M1505">
        <v>31199.48</v>
      </c>
      <c r="N1505" t="s">
        <v>70</v>
      </c>
      <c r="O1505" t="s">
        <v>53</v>
      </c>
      <c r="P1505" t="s">
        <v>26</v>
      </c>
      <c r="Q1505">
        <f>Sales_Data[[#This Row],[Quantity]]*Sales_Data[[#This Row],[Unit_Price]]</f>
        <v>56572.53</v>
      </c>
      <c r="R1505">
        <f>Sales_Data[[#This Row],[Gross_Sales]]*Sales_Data[[#This Row],[Discount]]</f>
        <v>8485.8794999999991</v>
      </c>
      <c r="S1505">
        <f>Sales_Data[[#This Row],[Gross_Sales]]-Sales_Data[[#This Row],[Discount_Amount]]</f>
        <v>48086.650500000003</v>
      </c>
      <c r="T1505">
        <f>Sales_Data[[#This Row],[Net Sales]]-Sales_Data[[#This Row],[Cost]]</f>
        <v>16887.170500000004</v>
      </c>
      <c r="U1505" s="2">
        <f>Sales_Data[[#This Row],[Profit]]/Sales_Data[[#This Row],[Net Sales]]</f>
        <v>0.35118209158693642</v>
      </c>
      <c r="V1505">
        <f>YEAR(Sales_Data[[#This Row],[Order_Date]])</f>
        <v>2025</v>
      </c>
      <c r="W1505" t="str">
        <f>TEXT(Sales_Data[[#This Row],[Order_Date]],"mmm")</f>
        <v>Feb</v>
      </c>
      <c r="X1505">
        <f>MONTH(Sales_Data[[#This Row],[Order_Date]])</f>
        <v>2</v>
      </c>
      <c r="Y1505" t="str">
        <f>"Q"&amp;ROUNDUP(MONTH(Sales_Data[[#This Row],[Order_Date]])/3,0)</f>
        <v>Q1</v>
      </c>
    </row>
    <row r="1506" spans="1:25" x14ac:dyDescent="0.3">
      <c r="A1506" t="s">
        <v>2729</v>
      </c>
      <c r="B1506" s="1">
        <v>45959</v>
      </c>
      <c r="C1506" t="s">
        <v>1728</v>
      </c>
      <c r="D1506" t="s">
        <v>381</v>
      </c>
      <c r="E1506" t="s">
        <v>30</v>
      </c>
      <c r="F1506" t="s">
        <v>210</v>
      </c>
      <c r="G1506" t="s">
        <v>67</v>
      </c>
      <c r="H1506" t="s">
        <v>88</v>
      </c>
      <c r="I1506" t="s">
        <v>157</v>
      </c>
      <c r="J1506">
        <v>1</v>
      </c>
      <c r="K1506">
        <v>3706.02</v>
      </c>
      <c r="L1506">
        <v>0.1</v>
      </c>
      <c r="M1506">
        <v>2404.6799999999998</v>
      </c>
      <c r="N1506" t="s">
        <v>52</v>
      </c>
      <c r="O1506" t="s">
        <v>35</v>
      </c>
      <c r="P1506" t="s">
        <v>26</v>
      </c>
      <c r="Q1506">
        <f>Sales_Data[[#This Row],[Quantity]]*Sales_Data[[#This Row],[Unit_Price]]</f>
        <v>3706.02</v>
      </c>
      <c r="R1506">
        <f>Sales_Data[[#This Row],[Gross_Sales]]*Sales_Data[[#This Row],[Discount]]</f>
        <v>370.60200000000003</v>
      </c>
      <c r="S1506">
        <f>Sales_Data[[#This Row],[Gross_Sales]]-Sales_Data[[#This Row],[Discount_Amount]]</f>
        <v>3335.4180000000001</v>
      </c>
      <c r="T1506">
        <f>Sales_Data[[#This Row],[Net Sales]]-Sales_Data[[#This Row],[Cost]]</f>
        <v>930.73800000000028</v>
      </c>
      <c r="U1506" s="2">
        <f>Sales_Data[[#This Row],[Profit]]/Sales_Data[[#This Row],[Net Sales]]</f>
        <v>0.27904688407869727</v>
      </c>
      <c r="V1506">
        <f>YEAR(Sales_Data[[#This Row],[Order_Date]])</f>
        <v>2025</v>
      </c>
      <c r="W1506" t="str">
        <f>TEXT(Sales_Data[[#This Row],[Order_Date]],"mmm")</f>
        <v>Oct</v>
      </c>
      <c r="X1506">
        <f>MONTH(Sales_Data[[#This Row],[Order_Date]])</f>
        <v>10</v>
      </c>
      <c r="Y1506" t="str">
        <f>"Q"&amp;ROUNDUP(MONTH(Sales_Data[[#This Row],[Order_Date]])/3,0)</f>
        <v>Q4</v>
      </c>
    </row>
    <row r="1507" spans="1:25" x14ac:dyDescent="0.3">
      <c r="A1507" t="s">
        <v>2730</v>
      </c>
      <c r="B1507" s="1">
        <v>45686</v>
      </c>
      <c r="C1507" t="s">
        <v>1571</v>
      </c>
      <c r="D1507" t="s">
        <v>183</v>
      </c>
      <c r="E1507" t="s">
        <v>48</v>
      </c>
      <c r="F1507" t="s">
        <v>164</v>
      </c>
      <c r="G1507" t="s">
        <v>67</v>
      </c>
      <c r="H1507" t="s">
        <v>121</v>
      </c>
      <c r="I1507" t="s">
        <v>142</v>
      </c>
      <c r="J1507">
        <v>1</v>
      </c>
      <c r="K1507">
        <v>6286.9</v>
      </c>
      <c r="L1507">
        <v>0.2</v>
      </c>
      <c r="M1507">
        <v>3190.83</v>
      </c>
      <c r="N1507" t="s">
        <v>52</v>
      </c>
      <c r="O1507" t="s">
        <v>35</v>
      </c>
      <c r="P1507" t="s">
        <v>71</v>
      </c>
      <c r="Q1507">
        <f>Sales_Data[[#This Row],[Quantity]]*Sales_Data[[#This Row],[Unit_Price]]</f>
        <v>6286.9</v>
      </c>
      <c r="R1507">
        <f>Sales_Data[[#This Row],[Gross_Sales]]*Sales_Data[[#This Row],[Discount]]</f>
        <v>1257.3800000000001</v>
      </c>
      <c r="S1507">
        <f>Sales_Data[[#This Row],[Gross_Sales]]-Sales_Data[[#This Row],[Discount_Amount]]</f>
        <v>5029.5199999999995</v>
      </c>
      <c r="T1507">
        <f>Sales_Data[[#This Row],[Net Sales]]-Sales_Data[[#This Row],[Cost]]</f>
        <v>1838.6899999999996</v>
      </c>
      <c r="U1507" s="2">
        <f>Sales_Data[[#This Row],[Profit]]/Sales_Data[[#This Row],[Net Sales]]</f>
        <v>0.36557961793570753</v>
      </c>
      <c r="V1507">
        <f>YEAR(Sales_Data[[#This Row],[Order_Date]])</f>
        <v>2025</v>
      </c>
      <c r="W1507" t="str">
        <f>TEXT(Sales_Data[[#This Row],[Order_Date]],"mmm")</f>
        <v>Jan</v>
      </c>
      <c r="X1507">
        <f>MONTH(Sales_Data[[#This Row],[Order_Date]])</f>
        <v>1</v>
      </c>
      <c r="Y1507" t="str">
        <f>"Q"&amp;ROUNDUP(MONTH(Sales_Data[[#This Row],[Order_Date]])/3,0)</f>
        <v>Q1</v>
      </c>
    </row>
    <row r="1508" spans="1:25" x14ac:dyDescent="0.3">
      <c r="A1508" t="s">
        <v>2731</v>
      </c>
      <c r="B1508" s="1">
        <v>45975</v>
      </c>
      <c r="C1508" t="s">
        <v>2732</v>
      </c>
      <c r="D1508" t="s">
        <v>419</v>
      </c>
      <c r="E1508" t="s">
        <v>119</v>
      </c>
      <c r="F1508" t="s">
        <v>538</v>
      </c>
      <c r="G1508" t="s">
        <v>75</v>
      </c>
      <c r="H1508" t="s">
        <v>114</v>
      </c>
      <c r="I1508" t="s">
        <v>115</v>
      </c>
      <c r="J1508">
        <v>3</v>
      </c>
      <c r="K1508">
        <v>916.92</v>
      </c>
      <c r="L1508">
        <v>0</v>
      </c>
      <c r="M1508">
        <v>1753.18</v>
      </c>
      <c r="N1508" t="s">
        <v>24</v>
      </c>
      <c r="O1508" t="s">
        <v>35</v>
      </c>
      <c r="P1508" t="s">
        <v>44</v>
      </c>
      <c r="Q1508">
        <f>Sales_Data[[#This Row],[Quantity]]*Sales_Data[[#This Row],[Unit_Price]]</f>
        <v>2750.7599999999998</v>
      </c>
      <c r="R1508">
        <f>Sales_Data[[#This Row],[Gross_Sales]]*Sales_Data[[#This Row],[Discount]]</f>
        <v>0</v>
      </c>
      <c r="S1508">
        <f>Sales_Data[[#This Row],[Gross_Sales]]-Sales_Data[[#This Row],[Discount_Amount]]</f>
        <v>2750.7599999999998</v>
      </c>
      <c r="T1508">
        <f>Sales_Data[[#This Row],[Net Sales]]-Sales_Data[[#This Row],[Cost]]</f>
        <v>997.5799999999997</v>
      </c>
      <c r="U1508" s="2">
        <f>Sales_Data[[#This Row],[Profit]]/Sales_Data[[#This Row],[Net Sales]]</f>
        <v>0.36265613866713192</v>
      </c>
      <c r="V1508">
        <f>YEAR(Sales_Data[[#This Row],[Order_Date]])</f>
        <v>2025</v>
      </c>
      <c r="W1508" t="str">
        <f>TEXT(Sales_Data[[#This Row],[Order_Date]],"mmm")</f>
        <v>Nov</v>
      </c>
      <c r="X1508">
        <f>MONTH(Sales_Data[[#This Row],[Order_Date]])</f>
        <v>11</v>
      </c>
      <c r="Y1508" t="str">
        <f>"Q"&amp;ROUNDUP(MONTH(Sales_Data[[#This Row],[Order_Date]])/3,0)</f>
        <v>Q4</v>
      </c>
    </row>
    <row r="1509" spans="1:25" x14ac:dyDescent="0.3">
      <c r="A1509" t="s">
        <v>2733</v>
      </c>
      <c r="B1509" s="1">
        <v>45902</v>
      </c>
      <c r="C1509" t="s">
        <v>565</v>
      </c>
      <c r="D1509" t="s">
        <v>541</v>
      </c>
      <c r="E1509" t="s">
        <v>19</v>
      </c>
      <c r="F1509" t="s">
        <v>66</v>
      </c>
      <c r="G1509" t="s">
        <v>21</v>
      </c>
      <c r="H1509" t="s">
        <v>22</v>
      </c>
      <c r="I1509" t="s">
        <v>62</v>
      </c>
      <c r="J1509">
        <v>3</v>
      </c>
      <c r="K1509">
        <v>15190.47</v>
      </c>
      <c r="L1509">
        <v>0.15</v>
      </c>
      <c r="M1509">
        <v>26240.23</v>
      </c>
      <c r="N1509" t="s">
        <v>52</v>
      </c>
      <c r="O1509" t="s">
        <v>53</v>
      </c>
      <c r="P1509" t="s">
        <v>44</v>
      </c>
      <c r="Q1509">
        <f>Sales_Data[[#This Row],[Quantity]]*Sales_Data[[#This Row],[Unit_Price]]</f>
        <v>45571.409999999996</v>
      </c>
      <c r="R1509">
        <f>Sales_Data[[#This Row],[Gross_Sales]]*Sales_Data[[#This Row],[Discount]]</f>
        <v>6835.7114999999994</v>
      </c>
      <c r="S1509">
        <f>Sales_Data[[#This Row],[Gross_Sales]]-Sales_Data[[#This Row],[Discount_Amount]]</f>
        <v>38735.698499999999</v>
      </c>
      <c r="T1509">
        <f>Sales_Data[[#This Row],[Net Sales]]-Sales_Data[[#This Row],[Cost]]</f>
        <v>12495.468499999999</v>
      </c>
      <c r="U1509" s="2">
        <f>Sales_Data[[#This Row],[Profit]]/Sales_Data[[#This Row],[Net Sales]]</f>
        <v>0.32258275915690532</v>
      </c>
      <c r="V1509">
        <f>YEAR(Sales_Data[[#This Row],[Order_Date]])</f>
        <v>2025</v>
      </c>
      <c r="W1509" t="str">
        <f>TEXT(Sales_Data[[#This Row],[Order_Date]],"mmm")</f>
        <v>Sep</v>
      </c>
      <c r="X1509">
        <f>MONTH(Sales_Data[[#This Row],[Order_Date]])</f>
        <v>9</v>
      </c>
      <c r="Y1509" t="str">
        <f>"Q"&amp;ROUNDUP(MONTH(Sales_Data[[#This Row],[Order_Date]])/3,0)</f>
        <v>Q3</v>
      </c>
    </row>
    <row r="1510" spans="1:25" x14ac:dyDescent="0.3">
      <c r="A1510" t="s">
        <v>2734</v>
      </c>
      <c r="B1510" s="1">
        <v>45893</v>
      </c>
      <c r="C1510" t="s">
        <v>2735</v>
      </c>
      <c r="D1510" t="s">
        <v>511</v>
      </c>
      <c r="E1510" t="s">
        <v>19</v>
      </c>
      <c r="F1510" t="s">
        <v>57</v>
      </c>
      <c r="G1510" t="s">
        <v>41</v>
      </c>
      <c r="H1510" t="s">
        <v>171</v>
      </c>
      <c r="I1510" t="s">
        <v>172</v>
      </c>
      <c r="J1510">
        <v>1</v>
      </c>
      <c r="K1510">
        <v>9171.0499999999993</v>
      </c>
      <c r="L1510">
        <v>0.1</v>
      </c>
      <c r="M1510">
        <v>5871.2</v>
      </c>
      <c r="N1510" t="s">
        <v>83</v>
      </c>
      <c r="O1510" t="s">
        <v>35</v>
      </c>
      <c r="P1510" t="s">
        <v>26</v>
      </c>
      <c r="Q1510">
        <f>Sales_Data[[#This Row],[Quantity]]*Sales_Data[[#This Row],[Unit_Price]]</f>
        <v>9171.0499999999993</v>
      </c>
      <c r="R1510">
        <f>Sales_Data[[#This Row],[Gross_Sales]]*Sales_Data[[#This Row],[Discount]]</f>
        <v>917.10500000000002</v>
      </c>
      <c r="S1510">
        <f>Sales_Data[[#This Row],[Gross_Sales]]-Sales_Data[[#This Row],[Discount_Amount]]</f>
        <v>8253.9449999999997</v>
      </c>
      <c r="T1510">
        <f>Sales_Data[[#This Row],[Net Sales]]-Sales_Data[[#This Row],[Cost]]</f>
        <v>2382.7449999999999</v>
      </c>
      <c r="U1510" s="2">
        <f>Sales_Data[[#This Row],[Profit]]/Sales_Data[[#This Row],[Net Sales]]</f>
        <v>0.28867953445291916</v>
      </c>
      <c r="V1510">
        <f>YEAR(Sales_Data[[#This Row],[Order_Date]])</f>
        <v>2025</v>
      </c>
      <c r="W1510" t="str">
        <f>TEXT(Sales_Data[[#This Row],[Order_Date]],"mmm")</f>
        <v>Aug</v>
      </c>
      <c r="X1510">
        <f>MONTH(Sales_Data[[#This Row],[Order_Date]])</f>
        <v>8</v>
      </c>
      <c r="Y1510" t="str">
        <f>"Q"&amp;ROUNDUP(MONTH(Sales_Data[[#This Row],[Order_Date]])/3,0)</f>
        <v>Q3</v>
      </c>
    </row>
    <row r="1511" spans="1:25" x14ac:dyDescent="0.3">
      <c r="A1511" t="s">
        <v>2736</v>
      </c>
      <c r="B1511" s="1">
        <v>45842</v>
      </c>
      <c r="C1511" t="s">
        <v>907</v>
      </c>
      <c r="D1511" t="s">
        <v>125</v>
      </c>
      <c r="E1511" t="s">
        <v>39</v>
      </c>
      <c r="F1511" t="s">
        <v>107</v>
      </c>
      <c r="G1511" t="s">
        <v>21</v>
      </c>
      <c r="H1511" t="s">
        <v>22</v>
      </c>
      <c r="I1511" t="s">
        <v>23</v>
      </c>
      <c r="J1511">
        <v>2</v>
      </c>
      <c r="K1511">
        <v>5776.4</v>
      </c>
      <c r="L1511">
        <v>0</v>
      </c>
      <c r="M1511">
        <v>9244.9500000000007</v>
      </c>
      <c r="N1511" t="s">
        <v>24</v>
      </c>
      <c r="O1511" t="s">
        <v>35</v>
      </c>
      <c r="P1511" t="s">
        <v>26</v>
      </c>
      <c r="Q1511">
        <f>Sales_Data[[#This Row],[Quantity]]*Sales_Data[[#This Row],[Unit_Price]]</f>
        <v>11552.8</v>
      </c>
      <c r="R1511">
        <f>Sales_Data[[#This Row],[Gross_Sales]]*Sales_Data[[#This Row],[Discount]]</f>
        <v>0</v>
      </c>
      <c r="S1511">
        <f>Sales_Data[[#This Row],[Gross_Sales]]-Sales_Data[[#This Row],[Discount_Amount]]</f>
        <v>11552.8</v>
      </c>
      <c r="T1511">
        <f>Sales_Data[[#This Row],[Net Sales]]-Sales_Data[[#This Row],[Cost]]</f>
        <v>2307.8499999999985</v>
      </c>
      <c r="U1511" s="2">
        <f>Sales_Data[[#This Row],[Profit]]/Sales_Data[[#This Row],[Net Sales]]</f>
        <v>0.19976542483207524</v>
      </c>
      <c r="V1511">
        <f>YEAR(Sales_Data[[#This Row],[Order_Date]])</f>
        <v>2025</v>
      </c>
      <c r="W1511" t="str">
        <f>TEXT(Sales_Data[[#This Row],[Order_Date]],"mmm")</f>
        <v>Jul</v>
      </c>
      <c r="X1511">
        <f>MONTH(Sales_Data[[#This Row],[Order_Date]])</f>
        <v>7</v>
      </c>
      <c r="Y1511" t="str">
        <f>"Q"&amp;ROUNDUP(MONTH(Sales_Data[[#This Row],[Order_Date]])/3,0)</f>
        <v>Q3</v>
      </c>
    </row>
    <row r="1512" spans="1:25" x14ac:dyDescent="0.3">
      <c r="A1512" t="s">
        <v>2737</v>
      </c>
      <c r="B1512" s="1">
        <v>45929</v>
      </c>
      <c r="C1512" t="s">
        <v>2738</v>
      </c>
      <c r="D1512" t="s">
        <v>238</v>
      </c>
      <c r="E1512" t="s">
        <v>39</v>
      </c>
      <c r="F1512" t="s">
        <v>96</v>
      </c>
      <c r="G1512" t="s">
        <v>67</v>
      </c>
      <c r="H1512" t="s">
        <v>68</v>
      </c>
      <c r="I1512" t="s">
        <v>97</v>
      </c>
      <c r="J1512">
        <v>2</v>
      </c>
      <c r="K1512">
        <v>2465.2600000000002</v>
      </c>
      <c r="L1512">
        <v>0.05</v>
      </c>
      <c r="M1512">
        <v>2924.86</v>
      </c>
      <c r="N1512" t="s">
        <v>83</v>
      </c>
      <c r="O1512" t="s">
        <v>53</v>
      </c>
      <c r="P1512" t="s">
        <v>44</v>
      </c>
      <c r="Q1512">
        <f>Sales_Data[[#This Row],[Quantity]]*Sales_Data[[#This Row],[Unit_Price]]</f>
        <v>4930.5200000000004</v>
      </c>
      <c r="R1512">
        <f>Sales_Data[[#This Row],[Gross_Sales]]*Sales_Data[[#This Row],[Discount]]</f>
        <v>246.52600000000004</v>
      </c>
      <c r="S1512">
        <f>Sales_Data[[#This Row],[Gross_Sales]]-Sales_Data[[#This Row],[Discount_Amount]]</f>
        <v>4683.9940000000006</v>
      </c>
      <c r="T1512">
        <f>Sales_Data[[#This Row],[Net Sales]]-Sales_Data[[#This Row],[Cost]]</f>
        <v>1759.1340000000005</v>
      </c>
      <c r="U1512" s="2">
        <f>Sales_Data[[#This Row],[Profit]]/Sales_Data[[#This Row],[Net Sales]]</f>
        <v>0.37556282096006105</v>
      </c>
      <c r="V1512">
        <f>YEAR(Sales_Data[[#This Row],[Order_Date]])</f>
        <v>2025</v>
      </c>
      <c r="W1512" t="str">
        <f>TEXT(Sales_Data[[#This Row],[Order_Date]],"mmm")</f>
        <v>Sep</v>
      </c>
      <c r="X1512">
        <f>MONTH(Sales_Data[[#This Row],[Order_Date]])</f>
        <v>9</v>
      </c>
      <c r="Y1512" t="str">
        <f>"Q"&amp;ROUNDUP(MONTH(Sales_Data[[#This Row],[Order_Date]])/3,0)</f>
        <v>Q3</v>
      </c>
    </row>
    <row r="1513" spans="1:25" x14ac:dyDescent="0.3">
      <c r="A1513" t="s">
        <v>2739</v>
      </c>
      <c r="B1513" s="1">
        <v>45893</v>
      </c>
      <c r="C1513" t="s">
        <v>1015</v>
      </c>
      <c r="D1513" t="s">
        <v>218</v>
      </c>
      <c r="E1513" t="s">
        <v>48</v>
      </c>
      <c r="F1513" t="s">
        <v>49</v>
      </c>
      <c r="G1513" t="s">
        <v>41</v>
      </c>
      <c r="H1513" t="s">
        <v>147</v>
      </c>
      <c r="I1513" t="s">
        <v>369</v>
      </c>
      <c r="J1513">
        <v>2</v>
      </c>
      <c r="K1513">
        <v>26750.77</v>
      </c>
      <c r="L1513">
        <v>0.15</v>
      </c>
      <c r="M1513">
        <v>31923.040000000001</v>
      </c>
      <c r="N1513" t="s">
        <v>70</v>
      </c>
      <c r="O1513" t="s">
        <v>53</v>
      </c>
      <c r="P1513" t="s">
        <v>71</v>
      </c>
      <c r="Q1513">
        <f>Sales_Data[[#This Row],[Quantity]]*Sales_Data[[#This Row],[Unit_Price]]</f>
        <v>53501.54</v>
      </c>
      <c r="R1513">
        <f>Sales_Data[[#This Row],[Gross_Sales]]*Sales_Data[[#This Row],[Discount]]</f>
        <v>8025.2309999999998</v>
      </c>
      <c r="S1513">
        <f>Sales_Data[[#This Row],[Gross_Sales]]-Sales_Data[[#This Row],[Discount_Amount]]</f>
        <v>45476.309000000001</v>
      </c>
      <c r="T1513">
        <f>Sales_Data[[#This Row],[Net Sales]]-Sales_Data[[#This Row],[Cost]]</f>
        <v>13553.269</v>
      </c>
      <c r="U1513" s="2">
        <f>Sales_Data[[#This Row],[Profit]]/Sales_Data[[#This Row],[Net Sales]]</f>
        <v>0.29802922220446693</v>
      </c>
      <c r="V1513">
        <f>YEAR(Sales_Data[[#This Row],[Order_Date]])</f>
        <v>2025</v>
      </c>
      <c r="W1513" t="str">
        <f>TEXT(Sales_Data[[#This Row],[Order_Date]],"mmm")</f>
        <v>Aug</v>
      </c>
      <c r="X1513">
        <f>MONTH(Sales_Data[[#This Row],[Order_Date]])</f>
        <v>8</v>
      </c>
      <c r="Y1513" t="str">
        <f>"Q"&amp;ROUNDUP(MONTH(Sales_Data[[#This Row],[Order_Date]])/3,0)</f>
        <v>Q3</v>
      </c>
    </row>
    <row r="1514" spans="1:25" x14ac:dyDescent="0.3">
      <c r="A1514" t="s">
        <v>2740</v>
      </c>
      <c r="B1514" s="1">
        <v>45896</v>
      </c>
      <c r="C1514" t="s">
        <v>1502</v>
      </c>
      <c r="D1514" t="s">
        <v>728</v>
      </c>
      <c r="E1514" t="s">
        <v>30</v>
      </c>
      <c r="F1514" t="s">
        <v>87</v>
      </c>
      <c r="G1514" t="s">
        <v>21</v>
      </c>
      <c r="H1514" t="s">
        <v>127</v>
      </c>
      <c r="I1514" t="s">
        <v>128</v>
      </c>
      <c r="J1514">
        <v>2</v>
      </c>
      <c r="K1514">
        <v>3575.89</v>
      </c>
      <c r="L1514">
        <v>0.05</v>
      </c>
      <c r="M1514">
        <v>4843.9399999999996</v>
      </c>
      <c r="N1514" t="s">
        <v>52</v>
      </c>
      <c r="O1514" t="s">
        <v>35</v>
      </c>
      <c r="P1514" t="s">
        <v>71</v>
      </c>
      <c r="Q1514">
        <f>Sales_Data[[#This Row],[Quantity]]*Sales_Data[[#This Row],[Unit_Price]]</f>
        <v>7151.78</v>
      </c>
      <c r="R1514">
        <f>Sales_Data[[#This Row],[Gross_Sales]]*Sales_Data[[#This Row],[Discount]]</f>
        <v>357.589</v>
      </c>
      <c r="S1514">
        <f>Sales_Data[[#This Row],[Gross_Sales]]-Sales_Data[[#This Row],[Discount_Amount]]</f>
        <v>6794.1909999999998</v>
      </c>
      <c r="T1514">
        <f>Sales_Data[[#This Row],[Net Sales]]-Sales_Data[[#This Row],[Cost]]</f>
        <v>1950.2510000000002</v>
      </c>
      <c r="U1514" s="2">
        <f>Sales_Data[[#This Row],[Profit]]/Sales_Data[[#This Row],[Net Sales]]</f>
        <v>0.28704683162425082</v>
      </c>
      <c r="V1514">
        <f>YEAR(Sales_Data[[#This Row],[Order_Date]])</f>
        <v>2025</v>
      </c>
      <c r="W1514" t="str">
        <f>TEXT(Sales_Data[[#This Row],[Order_Date]],"mmm")</f>
        <v>Aug</v>
      </c>
      <c r="X1514">
        <f>MONTH(Sales_Data[[#This Row],[Order_Date]])</f>
        <v>8</v>
      </c>
      <c r="Y1514" t="str">
        <f>"Q"&amp;ROUNDUP(MONTH(Sales_Data[[#This Row],[Order_Date]])/3,0)</f>
        <v>Q3</v>
      </c>
    </row>
    <row r="1515" spans="1:25" x14ac:dyDescent="0.3">
      <c r="A1515" t="s">
        <v>2741</v>
      </c>
      <c r="B1515" s="1">
        <v>45923</v>
      </c>
      <c r="C1515" t="s">
        <v>2709</v>
      </c>
      <c r="D1515" t="s">
        <v>106</v>
      </c>
      <c r="E1515" t="s">
        <v>48</v>
      </c>
      <c r="F1515" t="s">
        <v>132</v>
      </c>
      <c r="G1515" t="s">
        <v>41</v>
      </c>
      <c r="H1515" t="s">
        <v>171</v>
      </c>
      <c r="I1515" t="s">
        <v>172</v>
      </c>
      <c r="J1515">
        <v>2</v>
      </c>
      <c r="K1515">
        <v>59623.25</v>
      </c>
      <c r="L1515">
        <v>0.05</v>
      </c>
      <c r="M1515">
        <v>79355.22</v>
      </c>
      <c r="N1515" t="s">
        <v>109</v>
      </c>
      <c r="O1515" t="s">
        <v>35</v>
      </c>
      <c r="P1515" t="s">
        <v>71</v>
      </c>
      <c r="Q1515">
        <f>Sales_Data[[#This Row],[Quantity]]*Sales_Data[[#This Row],[Unit_Price]]</f>
        <v>119246.5</v>
      </c>
      <c r="R1515">
        <f>Sales_Data[[#This Row],[Gross_Sales]]*Sales_Data[[#This Row],[Discount]]</f>
        <v>5962.3250000000007</v>
      </c>
      <c r="S1515">
        <f>Sales_Data[[#This Row],[Gross_Sales]]-Sales_Data[[#This Row],[Discount_Amount]]</f>
        <v>113284.175</v>
      </c>
      <c r="T1515">
        <f>Sales_Data[[#This Row],[Net Sales]]-Sales_Data[[#This Row],[Cost]]</f>
        <v>33928.955000000002</v>
      </c>
      <c r="U1515" s="2">
        <f>Sales_Data[[#This Row],[Profit]]/Sales_Data[[#This Row],[Net Sales]]</f>
        <v>0.29950304179732079</v>
      </c>
      <c r="V1515">
        <f>YEAR(Sales_Data[[#This Row],[Order_Date]])</f>
        <v>2025</v>
      </c>
      <c r="W1515" t="str">
        <f>TEXT(Sales_Data[[#This Row],[Order_Date]],"mmm")</f>
        <v>Sep</v>
      </c>
      <c r="X1515">
        <f>MONTH(Sales_Data[[#This Row],[Order_Date]])</f>
        <v>9</v>
      </c>
      <c r="Y1515" t="str">
        <f>"Q"&amp;ROUNDUP(MONTH(Sales_Data[[#This Row],[Order_Date]])/3,0)</f>
        <v>Q3</v>
      </c>
    </row>
    <row r="1516" spans="1:25" x14ac:dyDescent="0.3">
      <c r="A1516" t="s">
        <v>2742</v>
      </c>
      <c r="B1516" s="1">
        <v>46016</v>
      </c>
      <c r="C1516" t="s">
        <v>2743</v>
      </c>
      <c r="D1516" t="s">
        <v>327</v>
      </c>
      <c r="E1516" t="s">
        <v>119</v>
      </c>
      <c r="F1516" t="s">
        <v>249</v>
      </c>
      <c r="G1516" t="s">
        <v>32</v>
      </c>
      <c r="H1516" t="s">
        <v>50</v>
      </c>
      <c r="I1516" t="s">
        <v>58</v>
      </c>
      <c r="J1516">
        <v>2</v>
      </c>
      <c r="K1516">
        <v>1245.97</v>
      </c>
      <c r="L1516">
        <v>0.15</v>
      </c>
      <c r="M1516">
        <v>1391.62</v>
      </c>
      <c r="N1516" t="s">
        <v>24</v>
      </c>
      <c r="O1516" t="s">
        <v>25</v>
      </c>
      <c r="P1516" t="s">
        <v>44</v>
      </c>
      <c r="Q1516">
        <f>Sales_Data[[#This Row],[Quantity]]*Sales_Data[[#This Row],[Unit_Price]]</f>
        <v>2491.94</v>
      </c>
      <c r="R1516">
        <f>Sales_Data[[#This Row],[Gross_Sales]]*Sales_Data[[#This Row],[Discount]]</f>
        <v>373.791</v>
      </c>
      <c r="S1516">
        <f>Sales_Data[[#This Row],[Gross_Sales]]-Sales_Data[[#This Row],[Discount_Amount]]</f>
        <v>2118.1489999999999</v>
      </c>
      <c r="T1516">
        <f>Sales_Data[[#This Row],[Net Sales]]-Sales_Data[[#This Row],[Cost]]</f>
        <v>726.529</v>
      </c>
      <c r="U1516" s="2">
        <f>Sales_Data[[#This Row],[Profit]]/Sales_Data[[#This Row],[Net Sales]]</f>
        <v>0.34300183792547173</v>
      </c>
      <c r="V1516">
        <f>YEAR(Sales_Data[[#This Row],[Order_Date]])</f>
        <v>2025</v>
      </c>
      <c r="W1516" t="str">
        <f>TEXT(Sales_Data[[#This Row],[Order_Date]],"mmm")</f>
        <v>Dec</v>
      </c>
      <c r="X1516">
        <f>MONTH(Sales_Data[[#This Row],[Order_Date]])</f>
        <v>12</v>
      </c>
      <c r="Y1516" t="str">
        <f>"Q"&amp;ROUNDUP(MONTH(Sales_Data[[#This Row],[Order_Date]])/3,0)</f>
        <v>Q4</v>
      </c>
    </row>
    <row r="1517" spans="1:25" x14ac:dyDescent="0.3">
      <c r="A1517" t="s">
        <v>2744</v>
      </c>
      <c r="B1517" s="1">
        <v>45997</v>
      </c>
      <c r="C1517" t="s">
        <v>521</v>
      </c>
      <c r="D1517" t="s">
        <v>397</v>
      </c>
      <c r="E1517" t="s">
        <v>30</v>
      </c>
      <c r="F1517" t="s">
        <v>31</v>
      </c>
      <c r="G1517" t="s">
        <v>75</v>
      </c>
      <c r="H1517" t="s">
        <v>76</v>
      </c>
      <c r="I1517" t="s">
        <v>77</v>
      </c>
      <c r="J1517">
        <v>2</v>
      </c>
      <c r="K1517">
        <v>4342.0200000000004</v>
      </c>
      <c r="L1517">
        <v>0</v>
      </c>
      <c r="M1517">
        <v>7327.78</v>
      </c>
      <c r="N1517" t="s">
        <v>52</v>
      </c>
      <c r="O1517" t="s">
        <v>35</v>
      </c>
      <c r="P1517" t="s">
        <v>71</v>
      </c>
      <c r="Q1517">
        <f>Sales_Data[[#This Row],[Quantity]]*Sales_Data[[#This Row],[Unit_Price]]</f>
        <v>8684.0400000000009</v>
      </c>
      <c r="R1517">
        <f>Sales_Data[[#This Row],[Gross_Sales]]*Sales_Data[[#This Row],[Discount]]</f>
        <v>0</v>
      </c>
      <c r="S1517">
        <f>Sales_Data[[#This Row],[Gross_Sales]]-Sales_Data[[#This Row],[Discount_Amount]]</f>
        <v>8684.0400000000009</v>
      </c>
      <c r="T1517">
        <f>Sales_Data[[#This Row],[Net Sales]]-Sales_Data[[#This Row],[Cost]]</f>
        <v>1356.2600000000011</v>
      </c>
      <c r="U1517" s="2">
        <f>Sales_Data[[#This Row],[Profit]]/Sales_Data[[#This Row],[Net Sales]]</f>
        <v>0.15617846071644084</v>
      </c>
      <c r="V1517">
        <f>YEAR(Sales_Data[[#This Row],[Order_Date]])</f>
        <v>2025</v>
      </c>
      <c r="W1517" t="str">
        <f>TEXT(Sales_Data[[#This Row],[Order_Date]],"mmm")</f>
        <v>Dec</v>
      </c>
      <c r="X1517">
        <f>MONTH(Sales_Data[[#This Row],[Order_Date]])</f>
        <v>12</v>
      </c>
      <c r="Y1517" t="str">
        <f>"Q"&amp;ROUNDUP(MONTH(Sales_Data[[#This Row],[Order_Date]])/3,0)</f>
        <v>Q4</v>
      </c>
    </row>
    <row r="1518" spans="1:25" x14ac:dyDescent="0.3">
      <c r="A1518" t="s">
        <v>2745</v>
      </c>
      <c r="B1518" s="1">
        <v>45722</v>
      </c>
      <c r="C1518" t="s">
        <v>2746</v>
      </c>
      <c r="D1518" t="s">
        <v>18</v>
      </c>
      <c r="E1518" t="s">
        <v>19</v>
      </c>
      <c r="F1518" t="s">
        <v>81</v>
      </c>
      <c r="G1518" t="s">
        <v>41</v>
      </c>
      <c r="H1518" t="s">
        <v>171</v>
      </c>
      <c r="I1518" t="s">
        <v>172</v>
      </c>
      <c r="J1518">
        <v>1</v>
      </c>
      <c r="K1518">
        <v>14419.12</v>
      </c>
      <c r="L1518">
        <v>0.05</v>
      </c>
      <c r="M1518">
        <v>9636.81</v>
      </c>
      <c r="N1518" t="s">
        <v>52</v>
      </c>
      <c r="O1518" t="s">
        <v>53</v>
      </c>
      <c r="P1518" t="s">
        <v>71</v>
      </c>
      <c r="Q1518">
        <f>Sales_Data[[#This Row],[Quantity]]*Sales_Data[[#This Row],[Unit_Price]]</f>
        <v>14419.12</v>
      </c>
      <c r="R1518">
        <f>Sales_Data[[#This Row],[Gross_Sales]]*Sales_Data[[#This Row],[Discount]]</f>
        <v>720.95600000000013</v>
      </c>
      <c r="S1518">
        <f>Sales_Data[[#This Row],[Gross_Sales]]-Sales_Data[[#This Row],[Discount_Amount]]</f>
        <v>13698.164000000001</v>
      </c>
      <c r="T1518">
        <f>Sales_Data[[#This Row],[Net Sales]]-Sales_Data[[#This Row],[Cost]]</f>
        <v>4061.3540000000012</v>
      </c>
      <c r="U1518" s="2">
        <f>Sales_Data[[#This Row],[Profit]]/Sales_Data[[#This Row],[Net Sales]]</f>
        <v>0.29648893092534162</v>
      </c>
      <c r="V1518">
        <f>YEAR(Sales_Data[[#This Row],[Order_Date]])</f>
        <v>2025</v>
      </c>
      <c r="W1518" t="str">
        <f>TEXT(Sales_Data[[#This Row],[Order_Date]],"mmm")</f>
        <v>Mar</v>
      </c>
      <c r="X1518">
        <f>MONTH(Sales_Data[[#This Row],[Order_Date]])</f>
        <v>3</v>
      </c>
      <c r="Y1518" t="str">
        <f>"Q"&amp;ROUNDUP(MONTH(Sales_Data[[#This Row],[Order_Date]])/3,0)</f>
        <v>Q1</v>
      </c>
    </row>
    <row r="1519" spans="1:25" x14ac:dyDescent="0.3">
      <c r="A1519" t="s">
        <v>2747</v>
      </c>
      <c r="B1519" s="1">
        <v>45834</v>
      </c>
      <c r="C1519" t="s">
        <v>2748</v>
      </c>
      <c r="D1519" t="s">
        <v>723</v>
      </c>
      <c r="E1519" t="s">
        <v>30</v>
      </c>
      <c r="F1519" t="s">
        <v>31</v>
      </c>
      <c r="G1519" t="s">
        <v>41</v>
      </c>
      <c r="H1519" t="s">
        <v>147</v>
      </c>
      <c r="I1519" t="s">
        <v>369</v>
      </c>
      <c r="J1519">
        <v>1</v>
      </c>
      <c r="K1519">
        <v>1748.81</v>
      </c>
      <c r="L1519">
        <v>0.1</v>
      </c>
      <c r="M1519">
        <v>1321.41</v>
      </c>
      <c r="N1519" t="s">
        <v>24</v>
      </c>
      <c r="O1519" t="s">
        <v>25</v>
      </c>
      <c r="P1519" t="s">
        <v>44</v>
      </c>
      <c r="Q1519">
        <f>Sales_Data[[#This Row],[Quantity]]*Sales_Data[[#This Row],[Unit_Price]]</f>
        <v>1748.81</v>
      </c>
      <c r="R1519">
        <f>Sales_Data[[#This Row],[Gross_Sales]]*Sales_Data[[#This Row],[Discount]]</f>
        <v>174.881</v>
      </c>
      <c r="S1519">
        <f>Sales_Data[[#This Row],[Gross_Sales]]-Sales_Data[[#This Row],[Discount_Amount]]</f>
        <v>1573.9289999999999</v>
      </c>
      <c r="T1519">
        <f>Sales_Data[[#This Row],[Net Sales]]-Sales_Data[[#This Row],[Cost]]</f>
        <v>252.51899999999978</v>
      </c>
      <c r="U1519" s="2">
        <f>Sales_Data[[#This Row],[Profit]]/Sales_Data[[#This Row],[Net Sales]]</f>
        <v>0.16043862207253301</v>
      </c>
      <c r="V1519">
        <f>YEAR(Sales_Data[[#This Row],[Order_Date]])</f>
        <v>2025</v>
      </c>
      <c r="W1519" t="str">
        <f>TEXT(Sales_Data[[#This Row],[Order_Date]],"mmm")</f>
        <v>Jun</v>
      </c>
      <c r="X1519">
        <f>MONTH(Sales_Data[[#This Row],[Order_Date]])</f>
        <v>6</v>
      </c>
      <c r="Y1519" t="str">
        <f>"Q"&amp;ROUNDUP(MONTH(Sales_Data[[#This Row],[Order_Date]])/3,0)</f>
        <v>Q2</v>
      </c>
    </row>
    <row r="1520" spans="1:25" x14ac:dyDescent="0.3">
      <c r="A1520" t="s">
        <v>2749</v>
      </c>
      <c r="B1520" s="1">
        <v>45660</v>
      </c>
      <c r="C1520" t="s">
        <v>1561</v>
      </c>
      <c r="D1520" t="s">
        <v>359</v>
      </c>
      <c r="E1520" t="s">
        <v>19</v>
      </c>
      <c r="F1520" t="s">
        <v>20</v>
      </c>
      <c r="G1520" t="s">
        <v>67</v>
      </c>
      <c r="H1520" t="s">
        <v>121</v>
      </c>
      <c r="I1520" t="s">
        <v>122</v>
      </c>
      <c r="J1520">
        <v>1</v>
      </c>
      <c r="K1520">
        <v>6845.25</v>
      </c>
      <c r="L1520">
        <v>0.1</v>
      </c>
      <c r="M1520">
        <v>4123.96</v>
      </c>
      <c r="N1520" t="s">
        <v>70</v>
      </c>
      <c r="O1520" t="s">
        <v>53</v>
      </c>
      <c r="P1520" t="s">
        <v>26</v>
      </c>
      <c r="Q1520">
        <f>Sales_Data[[#This Row],[Quantity]]*Sales_Data[[#This Row],[Unit_Price]]</f>
        <v>6845.25</v>
      </c>
      <c r="R1520">
        <f>Sales_Data[[#This Row],[Gross_Sales]]*Sales_Data[[#This Row],[Discount]]</f>
        <v>684.52500000000009</v>
      </c>
      <c r="S1520">
        <f>Sales_Data[[#This Row],[Gross_Sales]]-Sales_Data[[#This Row],[Discount_Amount]]</f>
        <v>6160.7250000000004</v>
      </c>
      <c r="T1520">
        <f>Sales_Data[[#This Row],[Net Sales]]-Sales_Data[[#This Row],[Cost]]</f>
        <v>2036.7650000000003</v>
      </c>
      <c r="U1520" s="2">
        <f>Sales_Data[[#This Row],[Profit]]/Sales_Data[[#This Row],[Net Sales]]</f>
        <v>0.3306047583685362</v>
      </c>
      <c r="V1520">
        <f>YEAR(Sales_Data[[#This Row],[Order_Date]])</f>
        <v>2025</v>
      </c>
      <c r="W1520" t="str">
        <f>TEXT(Sales_Data[[#This Row],[Order_Date]],"mmm")</f>
        <v>Jan</v>
      </c>
      <c r="X1520">
        <f>MONTH(Sales_Data[[#This Row],[Order_Date]])</f>
        <v>1</v>
      </c>
      <c r="Y1520" t="str">
        <f>"Q"&amp;ROUNDUP(MONTH(Sales_Data[[#This Row],[Order_Date]])/3,0)</f>
        <v>Q1</v>
      </c>
    </row>
    <row r="1521" spans="1:25" x14ac:dyDescent="0.3">
      <c r="A1521" t="s">
        <v>2750</v>
      </c>
      <c r="B1521" s="1">
        <v>45799</v>
      </c>
      <c r="C1521" t="s">
        <v>1877</v>
      </c>
      <c r="D1521" t="s">
        <v>331</v>
      </c>
      <c r="E1521" t="s">
        <v>48</v>
      </c>
      <c r="F1521" t="s">
        <v>164</v>
      </c>
      <c r="G1521" t="s">
        <v>75</v>
      </c>
      <c r="H1521" t="s">
        <v>256</v>
      </c>
      <c r="I1521" t="s">
        <v>334</v>
      </c>
      <c r="J1521">
        <v>2</v>
      </c>
      <c r="K1521">
        <v>4450.3</v>
      </c>
      <c r="L1521">
        <v>0.05</v>
      </c>
      <c r="M1521">
        <v>6831.31</v>
      </c>
      <c r="N1521" t="s">
        <v>70</v>
      </c>
      <c r="O1521" t="s">
        <v>35</v>
      </c>
      <c r="P1521" t="s">
        <v>26</v>
      </c>
      <c r="Q1521">
        <f>Sales_Data[[#This Row],[Quantity]]*Sales_Data[[#This Row],[Unit_Price]]</f>
        <v>8900.6</v>
      </c>
      <c r="R1521">
        <f>Sales_Data[[#This Row],[Gross_Sales]]*Sales_Data[[#This Row],[Discount]]</f>
        <v>445.03000000000003</v>
      </c>
      <c r="S1521">
        <f>Sales_Data[[#This Row],[Gross_Sales]]-Sales_Data[[#This Row],[Discount_Amount]]</f>
        <v>8455.57</v>
      </c>
      <c r="T1521">
        <f>Sales_Data[[#This Row],[Net Sales]]-Sales_Data[[#This Row],[Cost]]</f>
        <v>1624.2599999999993</v>
      </c>
      <c r="U1521" s="2">
        <f>Sales_Data[[#This Row],[Profit]]/Sales_Data[[#This Row],[Net Sales]]</f>
        <v>0.19209349576669574</v>
      </c>
      <c r="V1521">
        <f>YEAR(Sales_Data[[#This Row],[Order_Date]])</f>
        <v>2025</v>
      </c>
      <c r="W1521" t="str">
        <f>TEXT(Sales_Data[[#This Row],[Order_Date]],"mmm")</f>
        <v>May</v>
      </c>
      <c r="X1521">
        <f>MONTH(Sales_Data[[#This Row],[Order_Date]])</f>
        <v>5</v>
      </c>
      <c r="Y1521" t="str">
        <f>"Q"&amp;ROUNDUP(MONTH(Sales_Data[[#This Row],[Order_Date]])/3,0)</f>
        <v>Q2</v>
      </c>
    </row>
    <row r="1522" spans="1:25" x14ac:dyDescent="0.3">
      <c r="A1522" t="s">
        <v>2751</v>
      </c>
      <c r="B1522" s="1">
        <v>45815</v>
      </c>
      <c r="C1522" t="s">
        <v>981</v>
      </c>
      <c r="D1522" t="s">
        <v>199</v>
      </c>
      <c r="E1522" t="s">
        <v>119</v>
      </c>
      <c r="F1522" t="s">
        <v>146</v>
      </c>
      <c r="G1522" t="s">
        <v>67</v>
      </c>
      <c r="H1522" t="s">
        <v>121</v>
      </c>
      <c r="I1522" t="s">
        <v>122</v>
      </c>
      <c r="J1522">
        <v>1</v>
      </c>
      <c r="K1522">
        <v>633.79999999999995</v>
      </c>
      <c r="L1522">
        <v>0.1</v>
      </c>
      <c r="M1522">
        <v>383.4</v>
      </c>
      <c r="N1522" t="s">
        <v>52</v>
      </c>
      <c r="O1522" t="s">
        <v>35</v>
      </c>
      <c r="P1522" t="s">
        <v>44</v>
      </c>
      <c r="Q1522">
        <f>Sales_Data[[#This Row],[Quantity]]*Sales_Data[[#This Row],[Unit_Price]]</f>
        <v>633.79999999999995</v>
      </c>
      <c r="R1522">
        <f>Sales_Data[[#This Row],[Gross_Sales]]*Sales_Data[[#This Row],[Discount]]</f>
        <v>63.379999999999995</v>
      </c>
      <c r="S1522">
        <f>Sales_Data[[#This Row],[Gross_Sales]]-Sales_Data[[#This Row],[Discount_Amount]]</f>
        <v>570.41999999999996</v>
      </c>
      <c r="T1522">
        <f>Sales_Data[[#This Row],[Net Sales]]-Sales_Data[[#This Row],[Cost]]</f>
        <v>187.01999999999998</v>
      </c>
      <c r="U1522" s="2">
        <f>Sales_Data[[#This Row],[Profit]]/Sales_Data[[#This Row],[Net Sales]]</f>
        <v>0.32786367939413064</v>
      </c>
      <c r="V1522">
        <f>YEAR(Sales_Data[[#This Row],[Order_Date]])</f>
        <v>2025</v>
      </c>
      <c r="W1522" t="str">
        <f>TEXT(Sales_Data[[#This Row],[Order_Date]],"mmm")</f>
        <v>Jun</v>
      </c>
      <c r="X1522">
        <f>MONTH(Sales_Data[[#This Row],[Order_Date]])</f>
        <v>6</v>
      </c>
      <c r="Y1522" t="str">
        <f>"Q"&amp;ROUNDUP(MONTH(Sales_Data[[#This Row],[Order_Date]])/3,0)</f>
        <v>Q2</v>
      </c>
    </row>
    <row r="1523" spans="1:25" x14ac:dyDescent="0.3">
      <c r="A1523" t="s">
        <v>2752</v>
      </c>
      <c r="B1523" s="1">
        <v>45981</v>
      </c>
      <c r="C1523" t="s">
        <v>552</v>
      </c>
      <c r="D1523" t="s">
        <v>131</v>
      </c>
      <c r="E1523" t="s">
        <v>39</v>
      </c>
      <c r="F1523" t="s">
        <v>202</v>
      </c>
      <c r="G1523" t="s">
        <v>67</v>
      </c>
      <c r="H1523" t="s">
        <v>121</v>
      </c>
      <c r="I1523" t="s">
        <v>122</v>
      </c>
      <c r="J1523">
        <v>2</v>
      </c>
      <c r="K1523">
        <v>3548.24</v>
      </c>
      <c r="L1523">
        <v>0.1</v>
      </c>
      <c r="M1523">
        <v>4528.22</v>
      </c>
      <c r="N1523" t="s">
        <v>52</v>
      </c>
      <c r="O1523" t="s">
        <v>35</v>
      </c>
      <c r="P1523" t="s">
        <v>44</v>
      </c>
      <c r="Q1523">
        <f>Sales_Data[[#This Row],[Quantity]]*Sales_Data[[#This Row],[Unit_Price]]</f>
        <v>7096.48</v>
      </c>
      <c r="R1523">
        <f>Sales_Data[[#This Row],[Gross_Sales]]*Sales_Data[[#This Row],[Discount]]</f>
        <v>709.64800000000002</v>
      </c>
      <c r="S1523">
        <f>Sales_Data[[#This Row],[Gross_Sales]]-Sales_Data[[#This Row],[Discount_Amount]]</f>
        <v>6386.8319999999994</v>
      </c>
      <c r="T1523">
        <f>Sales_Data[[#This Row],[Net Sales]]-Sales_Data[[#This Row],[Cost]]</f>
        <v>1858.6119999999992</v>
      </c>
      <c r="U1523" s="2">
        <f>Sales_Data[[#This Row],[Profit]]/Sales_Data[[#This Row],[Net Sales]]</f>
        <v>0.29100687163839589</v>
      </c>
      <c r="V1523">
        <f>YEAR(Sales_Data[[#This Row],[Order_Date]])</f>
        <v>2025</v>
      </c>
      <c r="W1523" t="str">
        <f>TEXT(Sales_Data[[#This Row],[Order_Date]],"mmm")</f>
        <v>Nov</v>
      </c>
      <c r="X1523">
        <f>MONTH(Sales_Data[[#This Row],[Order_Date]])</f>
        <v>11</v>
      </c>
      <c r="Y1523" t="str">
        <f>"Q"&amp;ROUNDUP(MONTH(Sales_Data[[#This Row],[Order_Date]])/3,0)</f>
        <v>Q4</v>
      </c>
    </row>
    <row r="1524" spans="1:25" x14ac:dyDescent="0.3">
      <c r="A1524" t="s">
        <v>2753</v>
      </c>
      <c r="B1524" s="1">
        <v>45803</v>
      </c>
      <c r="C1524" t="s">
        <v>2754</v>
      </c>
      <c r="D1524" t="s">
        <v>283</v>
      </c>
      <c r="E1524" t="s">
        <v>19</v>
      </c>
      <c r="F1524" t="s">
        <v>113</v>
      </c>
      <c r="G1524" t="s">
        <v>21</v>
      </c>
      <c r="H1524" t="s">
        <v>22</v>
      </c>
      <c r="I1524" t="s">
        <v>62</v>
      </c>
      <c r="J1524">
        <v>1</v>
      </c>
      <c r="K1524">
        <v>2352.84</v>
      </c>
      <c r="L1524">
        <v>0.1</v>
      </c>
      <c r="M1524">
        <v>1685.86</v>
      </c>
      <c r="N1524" t="s">
        <v>109</v>
      </c>
      <c r="O1524" t="s">
        <v>53</v>
      </c>
      <c r="P1524" t="s">
        <v>44</v>
      </c>
      <c r="Q1524">
        <f>Sales_Data[[#This Row],[Quantity]]*Sales_Data[[#This Row],[Unit_Price]]</f>
        <v>2352.84</v>
      </c>
      <c r="R1524">
        <f>Sales_Data[[#This Row],[Gross_Sales]]*Sales_Data[[#This Row],[Discount]]</f>
        <v>235.28400000000002</v>
      </c>
      <c r="S1524">
        <f>Sales_Data[[#This Row],[Gross_Sales]]-Sales_Data[[#This Row],[Discount_Amount]]</f>
        <v>2117.556</v>
      </c>
      <c r="T1524">
        <f>Sales_Data[[#This Row],[Net Sales]]-Sales_Data[[#This Row],[Cost]]</f>
        <v>431.69600000000014</v>
      </c>
      <c r="U1524" s="2">
        <f>Sales_Data[[#This Row],[Profit]]/Sales_Data[[#This Row],[Net Sales]]</f>
        <v>0.20386521064850238</v>
      </c>
      <c r="V1524">
        <f>YEAR(Sales_Data[[#This Row],[Order_Date]])</f>
        <v>2025</v>
      </c>
      <c r="W1524" t="str">
        <f>TEXT(Sales_Data[[#This Row],[Order_Date]],"mmm")</f>
        <v>May</v>
      </c>
      <c r="X1524">
        <f>MONTH(Sales_Data[[#This Row],[Order_Date]])</f>
        <v>5</v>
      </c>
      <c r="Y1524" t="str">
        <f>"Q"&amp;ROUNDUP(MONTH(Sales_Data[[#This Row],[Order_Date]])/3,0)</f>
        <v>Q2</v>
      </c>
    </row>
    <row r="1525" spans="1:25" x14ac:dyDescent="0.3">
      <c r="A1525" t="s">
        <v>2755</v>
      </c>
      <c r="B1525" s="1">
        <v>45950</v>
      </c>
      <c r="C1525" t="s">
        <v>177</v>
      </c>
      <c r="D1525" t="s">
        <v>194</v>
      </c>
      <c r="E1525" t="s">
        <v>19</v>
      </c>
      <c r="F1525" t="s">
        <v>113</v>
      </c>
      <c r="G1525" t="s">
        <v>75</v>
      </c>
      <c r="H1525" t="s">
        <v>256</v>
      </c>
      <c r="I1525" t="s">
        <v>334</v>
      </c>
      <c r="J1525">
        <v>3</v>
      </c>
      <c r="K1525">
        <v>4056.23</v>
      </c>
      <c r="L1525">
        <v>0.1</v>
      </c>
      <c r="M1525">
        <v>8350.5499999999993</v>
      </c>
      <c r="N1525" t="s">
        <v>52</v>
      </c>
      <c r="O1525" t="s">
        <v>25</v>
      </c>
      <c r="P1525" t="s">
        <v>71</v>
      </c>
      <c r="Q1525">
        <f>Sales_Data[[#This Row],[Quantity]]*Sales_Data[[#This Row],[Unit_Price]]</f>
        <v>12168.69</v>
      </c>
      <c r="R1525">
        <f>Sales_Data[[#This Row],[Gross_Sales]]*Sales_Data[[#This Row],[Discount]]</f>
        <v>1216.8690000000001</v>
      </c>
      <c r="S1525">
        <f>Sales_Data[[#This Row],[Gross_Sales]]-Sales_Data[[#This Row],[Discount_Amount]]</f>
        <v>10951.821</v>
      </c>
      <c r="T1525">
        <f>Sales_Data[[#This Row],[Net Sales]]-Sales_Data[[#This Row],[Cost]]</f>
        <v>2601.2710000000006</v>
      </c>
      <c r="U1525" s="2">
        <f>Sales_Data[[#This Row],[Profit]]/Sales_Data[[#This Row],[Net Sales]]</f>
        <v>0.23751949561629984</v>
      </c>
      <c r="V1525">
        <f>YEAR(Sales_Data[[#This Row],[Order_Date]])</f>
        <v>2025</v>
      </c>
      <c r="W1525" t="str">
        <f>TEXT(Sales_Data[[#This Row],[Order_Date]],"mmm")</f>
        <v>Oct</v>
      </c>
      <c r="X1525">
        <f>MONTH(Sales_Data[[#This Row],[Order_Date]])</f>
        <v>10</v>
      </c>
      <c r="Y1525" t="str">
        <f>"Q"&amp;ROUNDUP(MONTH(Sales_Data[[#This Row],[Order_Date]])/3,0)</f>
        <v>Q4</v>
      </c>
    </row>
    <row r="1526" spans="1:25" x14ac:dyDescent="0.3">
      <c r="A1526" t="s">
        <v>2756</v>
      </c>
      <c r="B1526" s="1">
        <v>45810</v>
      </c>
      <c r="C1526" t="s">
        <v>217</v>
      </c>
      <c r="D1526" t="s">
        <v>238</v>
      </c>
      <c r="E1526" t="s">
        <v>19</v>
      </c>
      <c r="F1526" t="s">
        <v>66</v>
      </c>
      <c r="G1526" t="s">
        <v>41</v>
      </c>
      <c r="H1526" t="s">
        <v>42</v>
      </c>
      <c r="I1526" t="s">
        <v>82</v>
      </c>
      <c r="J1526">
        <v>1</v>
      </c>
      <c r="K1526">
        <v>15349.07</v>
      </c>
      <c r="L1526">
        <v>0.05</v>
      </c>
      <c r="M1526">
        <v>10051.82</v>
      </c>
      <c r="N1526" t="s">
        <v>70</v>
      </c>
      <c r="O1526" t="s">
        <v>35</v>
      </c>
      <c r="P1526" t="s">
        <v>44</v>
      </c>
      <c r="Q1526">
        <f>Sales_Data[[#This Row],[Quantity]]*Sales_Data[[#This Row],[Unit_Price]]</f>
        <v>15349.07</v>
      </c>
      <c r="R1526">
        <f>Sales_Data[[#This Row],[Gross_Sales]]*Sales_Data[[#This Row],[Discount]]</f>
        <v>767.45350000000008</v>
      </c>
      <c r="S1526">
        <f>Sales_Data[[#This Row],[Gross_Sales]]-Sales_Data[[#This Row],[Discount_Amount]]</f>
        <v>14581.6165</v>
      </c>
      <c r="T1526">
        <f>Sales_Data[[#This Row],[Net Sales]]-Sales_Data[[#This Row],[Cost]]</f>
        <v>4529.7965000000004</v>
      </c>
      <c r="U1526" s="2">
        <f>Sales_Data[[#This Row],[Profit]]/Sales_Data[[#This Row],[Net Sales]]</f>
        <v>0.31065118877594955</v>
      </c>
      <c r="V1526">
        <f>YEAR(Sales_Data[[#This Row],[Order_Date]])</f>
        <v>2025</v>
      </c>
      <c r="W1526" t="str">
        <f>TEXT(Sales_Data[[#This Row],[Order_Date]],"mmm")</f>
        <v>Jun</v>
      </c>
      <c r="X1526">
        <f>MONTH(Sales_Data[[#This Row],[Order_Date]])</f>
        <v>6</v>
      </c>
      <c r="Y1526" t="str">
        <f>"Q"&amp;ROUNDUP(MONTH(Sales_Data[[#This Row],[Order_Date]])/3,0)</f>
        <v>Q2</v>
      </c>
    </row>
    <row r="1527" spans="1:25" x14ac:dyDescent="0.3">
      <c r="A1527" t="s">
        <v>2757</v>
      </c>
      <c r="B1527" s="1">
        <v>45850</v>
      </c>
      <c r="C1527" t="s">
        <v>1807</v>
      </c>
      <c r="D1527" t="s">
        <v>777</v>
      </c>
      <c r="E1527" t="s">
        <v>119</v>
      </c>
      <c r="F1527" t="s">
        <v>538</v>
      </c>
      <c r="G1527" t="s">
        <v>41</v>
      </c>
      <c r="H1527" t="s">
        <v>42</v>
      </c>
      <c r="I1527" t="s">
        <v>43</v>
      </c>
      <c r="J1527">
        <v>2</v>
      </c>
      <c r="K1527">
        <v>5353.74</v>
      </c>
      <c r="L1527">
        <v>0.15</v>
      </c>
      <c r="M1527">
        <v>7728.27</v>
      </c>
      <c r="N1527" t="s">
        <v>83</v>
      </c>
      <c r="O1527" t="s">
        <v>35</v>
      </c>
      <c r="P1527" t="s">
        <v>71</v>
      </c>
      <c r="Q1527">
        <f>Sales_Data[[#This Row],[Quantity]]*Sales_Data[[#This Row],[Unit_Price]]</f>
        <v>10707.48</v>
      </c>
      <c r="R1527">
        <f>Sales_Data[[#This Row],[Gross_Sales]]*Sales_Data[[#This Row],[Discount]]</f>
        <v>1606.1219999999998</v>
      </c>
      <c r="S1527">
        <f>Sales_Data[[#This Row],[Gross_Sales]]-Sales_Data[[#This Row],[Discount_Amount]]</f>
        <v>9101.3580000000002</v>
      </c>
      <c r="T1527">
        <f>Sales_Data[[#This Row],[Net Sales]]-Sales_Data[[#This Row],[Cost]]</f>
        <v>1373.0879999999997</v>
      </c>
      <c r="U1527" s="2">
        <f>Sales_Data[[#This Row],[Profit]]/Sales_Data[[#This Row],[Net Sales]]</f>
        <v>0.15086627731817601</v>
      </c>
      <c r="V1527">
        <f>YEAR(Sales_Data[[#This Row],[Order_Date]])</f>
        <v>2025</v>
      </c>
      <c r="W1527" t="str">
        <f>TEXT(Sales_Data[[#This Row],[Order_Date]],"mmm")</f>
        <v>Jul</v>
      </c>
      <c r="X1527">
        <f>MONTH(Sales_Data[[#This Row],[Order_Date]])</f>
        <v>7</v>
      </c>
      <c r="Y1527" t="str">
        <f>"Q"&amp;ROUNDUP(MONTH(Sales_Data[[#This Row],[Order_Date]])/3,0)</f>
        <v>Q3</v>
      </c>
    </row>
    <row r="1528" spans="1:25" x14ac:dyDescent="0.3">
      <c r="A1528" t="s">
        <v>2758</v>
      </c>
      <c r="B1528" s="1">
        <v>45730</v>
      </c>
      <c r="C1528" t="s">
        <v>1417</v>
      </c>
      <c r="D1528" t="s">
        <v>194</v>
      </c>
      <c r="E1528" t="s">
        <v>48</v>
      </c>
      <c r="F1528" t="s">
        <v>132</v>
      </c>
      <c r="G1528" t="s">
        <v>67</v>
      </c>
      <c r="H1528" t="s">
        <v>88</v>
      </c>
      <c r="I1528" t="s">
        <v>157</v>
      </c>
      <c r="J1528">
        <v>2</v>
      </c>
      <c r="K1528">
        <v>41735.660000000003</v>
      </c>
      <c r="L1528">
        <v>0.05</v>
      </c>
      <c r="M1528">
        <v>58906.14</v>
      </c>
      <c r="N1528" t="s">
        <v>109</v>
      </c>
      <c r="O1528" t="s">
        <v>25</v>
      </c>
      <c r="P1528" t="s">
        <v>71</v>
      </c>
      <c r="Q1528">
        <f>Sales_Data[[#This Row],[Quantity]]*Sales_Data[[#This Row],[Unit_Price]]</f>
        <v>83471.320000000007</v>
      </c>
      <c r="R1528">
        <f>Sales_Data[[#This Row],[Gross_Sales]]*Sales_Data[[#This Row],[Discount]]</f>
        <v>4173.5660000000007</v>
      </c>
      <c r="S1528">
        <f>Sales_Data[[#This Row],[Gross_Sales]]-Sales_Data[[#This Row],[Discount_Amount]]</f>
        <v>79297.754000000001</v>
      </c>
      <c r="T1528">
        <f>Sales_Data[[#This Row],[Net Sales]]-Sales_Data[[#This Row],[Cost]]</f>
        <v>20391.614000000001</v>
      </c>
      <c r="U1528" s="2">
        <f>Sales_Data[[#This Row],[Profit]]/Sales_Data[[#This Row],[Net Sales]]</f>
        <v>0.2571524787448583</v>
      </c>
      <c r="V1528">
        <f>YEAR(Sales_Data[[#This Row],[Order_Date]])</f>
        <v>2025</v>
      </c>
      <c r="W1528" t="str">
        <f>TEXT(Sales_Data[[#This Row],[Order_Date]],"mmm")</f>
        <v>Mar</v>
      </c>
      <c r="X1528">
        <f>MONTH(Sales_Data[[#This Row],[Order_Date]])</f>
        <v>3</v>
      </c>
      <c r="Y1528" t="str">
        <f>"Q"&amp;ROUNDUP(MONTH(Sales_Data[[#This Row],[Order_Date]])/3,0)</f>
        <v>Q1</v>
      </c>
    </row>
    <row r="1529" spans="1:25" x14ac:dyDescent="0.3">
      <c r="A1529" t="s">
        <v>2759</v>
      </c>
      <c r="B1529" s="1">
        <v>45962</v>
      </c>
      <c r="C1529" t="s">
        <v>1966</v>
      </c>
      <c r="D1529" t="s">
        <v>74</v>
      </c>
      <c r="E1529" t="s">
        <v>19</v>
      </c>
      <c r="F1529" t="s">
        <v>81</v>
      </c>
      <c r="G1529" t="s">
        <v>67</v>
      </c>
      <c r="H1529" t="s">
        <v>121</v>
      </c>
      <c r="I1529" t="s">
        <v>122</v>
      </c>
      <c r="J1529">
        <v>1</v>
      </c>
      <c r="K1529">
        <v>3943.39</v>
      </c>
      <c r="L1529">
        <v>0.2</v>
      </c>
      <c r="M1529">
        <v>2602.62</v>
      </c>
      <c r="N1529" t="s">
        <v>70</v>
      </c>
      <c r="O1529" t="s">
        <v>25</v>
      </c>
      <c r="P1529" t="s">
        <v>71</v>
      </c>
      <c r="Q1529">
        <f>Sales_Data[[#This Row],[Quantity]]*Sales_Data[[#This Row],[Unit_Price]]</f>
        <v>3943.39</v>
      </c>
      <c r="R1529">
        <f>Sales_Data[[#This Row],[Gross_Sales]]*Sales_Data[[#This Row],[Discount]]</f>
        <v>788.678</v>
      </c>
      <c r="S1529">
        <f>Sales_Data[[#This Row],[Gross_Sales]]-Sales_Data[[#This Row],[Discount_Amount]]</f>
        <v>3154.712</v>
      </c>
      <c r="T1529">
        <f>Sales_Data[[#This Row],[Net Sales]]-Sales_Data[[#This Row],[Cost]]</f>
        <v>552.0920000000001</v>
      </c>
      <c r="U1529" s="2">
        <f>Sales_Data[[#This Row],[Profit]]/Sales_Data[[#This Row],[Net Sales]]</f>
        <v>0.17500551555894805</v>
      </c>
      <c r="V1529">
        <f>YEAR(Sales_Data[[#This Row],[Order_Date]])</f>
        <v>2025</v>
      </c>
      <c r="W1529" t="str">
        <f>TEXT(Sales_Data[[#This Row],[Order_Date]],"mmm")</f>
        <v>Nov</v>
      </c>
      <c r="X1529">
        <f>MONTH(Sales_Data[[#This Row],[Order_Date]])</f>
        <v>11</v>
      </c>
      <c r="Y1529" t="str">
        <f>"Q"&amp;ROUNDUP(MONTH(Sales_Data[[#This Row],[Order_Date]])/3,0)</f>
        <v>Q4</v>
      </c>
    </row>
    <row r="1530" spans="1:25" x14ac:dyDescent="0.3">
      <c r="A1530" t="s">
        <v>2760</v>
      </c>
      <c r="B1530" s="1">
        <v>46001</v>
      </c>
      <c r="C1530" t="s">
        <v>2761</v>
      </c>
      <c r="D1530" t="s">
        <v>38</v>
      </c>
      <c r="E1530" t="s">
        <v>19</v>
      </c>
      <c r="F1530" t="s">
        <v>81</v>
      </c>
      <c r="G1530" t="s">
        <v>41</v>
      </c>
      <c r="H1530" t="s">
        <v>171</v>
      </c>
      <c r="I1530" t="s">
        <v>191</v>
      </c>
      <c r="J1530">
        <v>1</v>
      </c>
      <c r="K1530">
        <v>15035.85</v>
      </c>
      <c r="L1530">
        <v>0</v>
      </c>
      <c r="M1530">
        <v>12692.56</v>
      </c>
      <c r="N1530" t="s">
        <v>70</v>
      </c>
      <c r="O1530" t="s">
        <v>35</v>
      </c>
      <c r="P1530" t="s">
        <v>44</v>
      </c>
      <c r="Q1530">
        <f>Sales_Data[[#This Row],[Quantity]]*Sales_Data[[#This Row],[Unit_Price]]</f>
        <v>15035.85</v>
      </c>
      <c r="R1530">
        <f>Sales_Data[[#This Row],[Gross_Sales]]*Sales_Data[[#This Row],[Discount]]</f>
        <v>0</v>
      </c>
      <c r="S1530">
        <f>Sales_Data[[#This Row],[Gross_Sales]]-Sales_Data[[#This Row],[Discount_Amount]]</f>
        <v>15035.85</v>
      </c>
      <c r="T1530">
        <f>Sales_Data[[#This Row],[Net Sales]]-Sales_Data[[#This Row],[Cost]]</f>
        <v>2343.2900000000009</v>
      </c>
      <c r="U1530" s="2">
        <f>Sales_Data[[#This Row],[Profit]]/Sales_Data[[#This Row],[Net Sales]]</f>
        <v>0.15584685933951195</v>
      </c>
      <c r="V1530">
        <f>YEAR(Sales_Data[[#This Row],[Order_Date]])</f>
        <v>2025</v>
      </c>
      <c r="W1530" t="str">
        <f>TEXT(Sales_Data[[#This Row],[Order_Date]],"mmm")</f>
        <v>Dec</v>
      </c>
      <c r="X1530">
        <f>MONTH(Sales_Data[[#This Row],[Order_Date]])</f>
        <v>12</v>
      </c>
      <c r="Y1530" t="str">
        <f>"Q"&amp;ROUNDUP(MONTH(Sales_Data[[#This Row],[Order_Date]])/3,0)</f>
        <v>Q4</v>
      </c>
    </row>
    <row r="1531" spans="1:25" x14ac:dyDescent="0.3">
      <c r="A1531" t="s">
        <v>2762</v>
      </c>
      <c r="B1531" s="1">
        <v>45797</v>
      </c>
      <c r="C1531" t="s">
        <v>1456</v>
      </c>
      <c r="D1531" t="s">
        <v>1004</v>
      </c>
      <c r="E1531" t="s">
        <v>19</v>
      </c>
      <c r="F1531" t="s">
        <v>113</v>
      </c>
      <c r="G1531" t="s">
        <v>41</v>
      </c>
      <c r="H1531" t="s">
        <v>102</v>
      </c>
      <c r="I1531" t="s">
        <v>165</v>
      </c>
      <c r="J1531">
        <v>3</v>
      </c>
      <c r="K1531">
        <v>15716.05</v>
      </c>
      <c r="L1531">
        <v>0.05</v>
      </c>
      <c r="M1531">
        <v>33010.129999999997</v>
      </c>
      <c r="N1531" t="s">
        <v>109</v>
      </c>
      <c r="O1531" t="s">
        <v>35</v>
      </c>
      <c r="P1531" t="s">
        <v>71</v>
      </c>
      <c r="Q1531">
        <f>Sales_Data[[#This Row],[Quantity]]*Sales_Data[[#This Row],[Unit_Price]]</f>
        <v>47148.149999999994</v>
      </c>
      <c r="R1531">
        <f>Sales_Data[[#This Row],[Gross_Sales]]*Sales_Data[[#This Row],[Discount]]</f>
        <v>2357.4074999999998</v>
      </c>
      <c r="S1531">
        <f>Sales_Data[[#This Row],[Gross_Sales]]-Sales_Data[[#This Row],[Discount_Amount]]</f>
        <v>44790.742499999993</v>
      </c>
      <c r="T1531">
        <f>Sales_Data[[#This Row],[Net Sales]]-Sales_Data[[#This Row],[Cost]]</f>
        <v>11780.612499999996</v>
      </c>
      <c r="U1531" s="2">
        <f>Sales_Data[[#This Row],[Profit]]/Sales_Data[[#This Row],[Net Sales]]</f>
        <v>0.26301444991674333</v>
      </c>
      <c r="V1531">
        <f>YEAR(Sales_Data[[#This Row],[Order_Date]])</f>
        <v>2025</v>
      </c>
      <c r="W1531" t="str">
        <f>TEXT(Sales_Data[[#This Row],[Order_Date]],"mmm")</f>
        <v>May</v>
      </c>
      <c r="X1531">
        <f>MONTH(Sales_Data[[#This Row],[Order_Date]])</f>
        <v>5</v>
      </c>
      <c r="Y1531" t="str">
        <f>"Q"&amp;ROUNDUP(MONTH(Sales_Data[[#This Row],[Order_Date]])/3,0)</f>
        <v>Q2</v>
      </c>
    </row>
    <row r="1532" spans="1:25" x14ac:dyDescent="0.3">
      <c r="A1532" t="s">
        <v>2763</v>
      </c>
      <c r="B1532" s="1">
        <v>45844</v>
      </c>
      <c r="C1532" t="s">
        <v>2764</v>
      </c>
      <c r="D1532" t="s">
        <v>238</v>
      </c>
      <c r="E1532" t="s">
        <v>19</v>
      </c>
      <c r="F1532" t="s">
        <v>113</v>
      </c>
      <c r="G1532" t="s">
        <v>67</v>
      </c>
      <c r="H1532" t="s">
        <v>121</v>
      </c>
      <c r="I1532" t="s">
        <v>142</v>
      </c>
      <c r="J1532">
        <v>1</v>
      </c>
      <c r="K1532">
        <v>9753.57</v>
      </c>
      <c r="L1532">
        <v>0</v>
      </c>
      <c r="M1532">
        <v>6891.84</v>
      </c>
      <c r="N1532" t="s">
        <v>24</v>
      </c>
      <c r="O1532" t="s">
        <v>25</v>
      </c>
      <c r="P1532" t="s">
        <v>26</v>
      </c>
      <c r="Q1532">
        <f>Sales_Data[[#This Row],[Quantity]]*Sales_Data[[#This Row],[Unit_Price]]</f>
        <v>9753.57</v>
      </c>
      <c r="R1532">
        <f>Sales_Data[[#This Row],[Gross_Sales]]*Sales_Data[[#This Row],[Discount]]</f>
        <v>0</v>
      </c>
      <c r="S1532">
        <f>Sales_Data[[#This Row],[Gross_Sales]]-Sales_Data[[#This Row],[Discount_Amount]]</f>
        <v>9753.57</v>
      </c>
      <c r="T1532">
        <f>Sales_Data[[#This Row],[Net Sales]]-Sales_Data[[#This Row],[Cost]]</f>
        <v>2861.7299999999996</v>
      </c>
      <c r="U1532" s="2">
        <f>Sales_Data[[#This Row],[Profit]]/Sales_Data[[#This Row],[Net Sales]]</f>
        <v>0.29340333846991407</v>
      </c>
      <c r="V1532">
        <f>YEAR(Sales_Data[[#This Row],[Order_Date]])</f>
        <v>2025</v>
      </c>
      <c r="W1532" t="str">
        <f>TEXT(Sales_Data[[#This Row],[Order_Date]],"mmm")</f>
        <v>Jul</v>
      </c>
      <c r="X1532">
        <f>MONTH(Sales_Data[[#This Row],[Order_Date]])</f>
        <v>7</v>
      </c>
      <c r="Y1532" t="str">
        <f>"Q"&amp;ROUNDUP(MONTH(Sales_Data[[#This Row],[Order_Date]])/3,0)</f>
        <v>Q3</v>
      </c>
    </row>
    <row r="1533" spans="1:25" x14ac:dyDescent="0.3">
      <c r="A1533" t="s">
        <v>2765</v>
      </c>
      <c r="B1533" s="1">
        <v>45950</v>
      </c>
      <c r="C1533" t="s">
        <v>2766</v>
      </c>
      <c r="D1533" t="s">
        <v>414</v>
      </c>
      <c r="E1533" t="s">
        <v>48</v>
      </c>
      <c r="F1533" t="s">
        <v>132</v>
      </c>
      <c r="G1533" t="s">
        <v>67</v>
      </c>
      <c r="H1533" t="s">
        <v>121</v>
      </c>
      <c r="I1533" t="s">
        <v>122</v>
      </c>
      <c r="J1533">
        <v>3</v>
      </c>
      <c r="K1533">
        <v>59447.42</v>
      </c>
      <c r="L1533">
        <v>0.1</v>
      </c>
      <c r="M1533">
        <v>122611.82</v>
      </c>
      <c r="N1533" t="s">
        <v>24</v>
      </c>
      <c r="O1533" t="s">
        <v>35</v>
      </c>
      <c r="P1533" t="s">
        <v>71</v>
      </c>
      <c r="Q1533">
        <f>Sales_Data[[#This Row],[Quantity]]*Sales_Data[[#This Row],[Unit_Price]]</f>
        <v>178342.26</v>
      </c>
      <c r="R1533">
        <f>Sales_Data[[#This Row],[Gross_Sales]]*Sales_Data[[#This Row],[Discount]]</f>
        <v>17834.226000000002</v>
      </c>
      <c r="S1533">
        <f>Sales_Data[[#This Row],[Gross_Sales]]-Sales_Data[[#This Row],[Discount_Amount]]</f>
        <v>160508.03400000001</v>
      </c>
      <c r="T1533">
        <f>Sales_Data[[#This Row],[Net Sales]]-Sales_Data[[#This Row],[Cost]]</f>
        <v>37896.214000000007</v>
      </c>
      <c r="U1533" s="2">
        <f>Sales_Data[[#This Row],[Profit]]/Sales_Data[[#This Row],[Net Sales]]</f>
        <v>0.23610166454347079</v>
      </c>
      <c r="V1533">
        <f>YEAR(Sales_Data[[#This Row],[Order_Date]])</f>
        <v>2025</v>
      </c>
      <c r="W1533" t="str">
        <f>TEXT(Sales_Data[[#This Row],[Order_Date]],"mmm")</f>
        <v>Oct</v>
      </c>
      <c r="X1533">
        <f>MONTH(Sales_Data[[#This Row],[Order_Date]])</f>
        <v>10</v>
      </c>
      <c r="Y1533" t="str">
        <f>"Q"&amp;ROUNDUP(MONTH(Sales_Data[[#This Row],[Order_Date]])/3,0)</f>
        <v>Q4</v>
      </c>
    </row>
    <row r="1534" spans="1:25" x14ac:dyDescent="0.3">
      <c r="A1534" t="s">
        <v>2767</v>
      </c>
      <c r="B1534" s="1">
        <v>45718</v>
      </c>
      <c r="C1534" t="s">
        <v>2242</v>
      </c>
      <c r="D1534" t="s">
        <v>313</v>
      </c>
      <c r="E1534" t="s">
        <v>48</v>
      </c>
      <c r="F1534" t="s">
        <v>49</v>
      </c>
      <c r="G1534" t="s">
        <v>75</v>
      </c>
      <c r="H1534" t="s">
        <v>76</v>
      </c>
      <c r="I1534" t="s">
        <v>77</v>
      </c>
      <c r="J1534">
        <v>3</v>
      </c>
      <c r="K1534">
        <v>55146.62</v>
      </c>
      <c r="L1534">
        <v>0</v>
      </c>
      <c r="M1534">
        <v>106119.32</v>
      </c>
      <c r="N1534" t="s">
        <v>24</v>
      </c>
      <c r="O1534" t="s">
        <v>35</v>
      </c>
      <c r="P1534" t="s">
        <v>71</v>
      </c>
      <c r="Q1534">
        <f>Sales_Data[[#This Row],[Quantity]]*Sales_Data[[#This Row],[Unit_Price]]</f>
        <v>165439.86000000002</v>
      </c>
      <c r="R1534">
        <f>Sales_Data[[#This Row],[Gross_Sales]]*Sales_Data[[#This Row],[Discount]]</f>
        <v>0</v>
      </c>
      <c r="S1534">
        <f>Sales_Data[[#This Row],[Gross_Sales]]-Sales_Data[[#This Row],[Discount_Amount]]</f>
        <v>165439.86000000002</v>
      </c>
      <c r="T1534">
        <f>Sales_Data[[#This Row],[Net Sales]]-Sales_Data[[#This Row],[Cost]]</f>
        <v>59320.540000000008</v>
      </c>
      <c r="U1534" s="2">
        <f>Sales_Data[[#This Row],[Profit]]/Sales_Data[[#This Row],[Net Sales]]</f>
        <v>0.35856256164626832</v>
      </c>
      <c r="V1534">
        <f>YEAR(Sales_Data[[#This Row],[Order_Date]])</f>
        <v>2025</v>
      </c>
      <c r="W1534" t="str">
        <f>TEXT(Sales_Data[[#This Row],[Order_Date]],"mmm")</f>
        <v>Mar</v>
      </c>
      <c r="X1534">
        <f>MONTH(Sales_Data[[#This Row],[Order_Date]])</f>
        <v>3</v>
      </c>
      <c r="Y1534" t="str">
        <f>"Q"&amp;ROUNDUP(MONTH(Sales_Data[[#This Row],[Order_Date]])/3,0)</f>
        <v>Q1</v>
      </c>
    </row>
    <row r="1535" spans="1:25" x14ac:dyDescent="0.3">
      <c r="A1535" t="s">
        <v>2768</v>
      </c>
      <c r="B1535" s="1">
        <v>45855</v>
      </c>
      <c r="C1535" t="s">
        <v>1523</v>
      </c>
      <c r="D1535" t="s">
        <v>277</v>
      </c>
      <c r="E1535" t="s">
        <v>48</v>
      </c>
      <c r="F1535" t="s">
        <v>164</v>
      </c>
      <c r="G1535" t="s">
        <v>67</v>
      </c>
      <c r="H1535" t="s">
        <v>121</v>
      </c>
      <c r="I1535" t="s">
        <v>122</v>
      </c>
      <c r="J1535">
        <v>2</v>
      </c>
      <c r="K1535">
        <v>47939.09</v>
      </c>
      <c r="L1535">
        <v>0.1</v>
      </c>
      <c r="M1535">
        <v>68841.16</v>
      </c>
      <c r="N1535" t="s">
        <v>70</v>
      </c>
      <c r="O1535" t="s">
        <v>25</v>
      </c>
      <c r="P1535" t="s">
        <v>26</v>
      </c>
      <c r="Q1535">
        <f>Sales_Data[[#This Row],[Quantity]]*Sales_Data[[#This Row],[Unit_Price]]</f>
        <v>95878.18</v>
      </c>
      <c r="R1535">
        <f>Sales_Data[[#This Row],[Gross_Sales]]*Sales_Data[[#This Row],[Discount]]</f>
        <v>9587.8179999999993</v>
      </c>
      <c r="S1535">
        <f>Sales_Data[[#This Row],[Gross_Sales]]-Sales_Data[[#This Row],[Discount_Amount]]</f>
        <v>86290.361999999994</v>
      </c>
      <c r="T1535">
        <f>Sales_Data[[#This Row],[Net Sales]]-Sales_Data[[#This Row],[Cost]]</f>
        <v>17449.20199999999</v>
      </c>
      <c r="U1535" s="2">
        <f>Sales_Data[[#This Row],[Profit]]/Sales_Data[[#This Row],[Net Sales]]</f>
        <v>0.20221495883862431</v>
      </c>
      <c r="V1535">
        <f>YEAR(Sales_Data[[#This Row],[Order_Date]])</f>
        <v>2025</v>
      </c>
      <c r="W1535" t="str">
        <f>TEXT(Sales_Data[[#This Row],[Order_Date]],"mmm")</f>
        <v>Jul</v>
      </c>
      <c r="X1535">
        <f>MONTH(Sales_Data[[#This Row],[Order_Date]])</f>
        <v>7</v>
      </c>
      <c r="Y1535" t="str">
        <f>"Q"&amp;ROUNDUP(MONTH(Sales_Data[[#This Row],[Order_Date]])/3,0)</f>
        <v>Q3</v>
      </c>
    </row>
    <row r="1536" spans="1:25" x14ac:dyDescent="0.3">
      <c r="A1536" t="s">
        <v>2769</v>
      </c>
      <c r="B1536" s="1">
        <v>45952</v>
      </c>
      <c r="C1536" t="s">
        <v>2770</v>
      </c>
      <c r="D1536" t="s">
        <v>541</v>
      </c>
      <c r="E1536" t="s">
        <v>119</v>
      </c>
      <c r="F1536" t="s">
        <v>146</v>
      </c>
      <c r="G1536" t="s">
        <v>41</v>
      </c>
      <c r="H1536" t="s">
        <v>171</v>
      </c>
      <c r="I1536" t="s">
        <v>191</v>
      </c>
      <c r="J1536">
        <v>3</v>
      </c>
      <c r="K1536">
        <v>6739.65</v>
      </c>
      <c r="L1536">
        <v>0.15</v>
      </c>
      <c r="M1536">
        <v>14026.03</v>
      </c>
      <c r="N1536" t="s">
        <v>70</v>
      </c>
      <c r="O1536" t="s">
        <v>25</v>
      </c>
      <c r="P1536" t="s">
        <v>26</v>
      </c>
      <c r="Q1536">
        <f>Sales_Data[[#This Row],[Quantity]]*Sales_Data[[#This Row],[Unit_Price]]</f>
        <v>20218.949999999997</v>
      </c>
      <c r="R1536">
        <f>Sales_Data[[#This Row],[Gross_Sales]]*Sales_Data[[#This Row],[Discount]]</f>
        <v>3032.8424999999993</v>
      </c>
      <c r="S1536">
        <f>Sales_Data[[#This Row],[Gross_Sales]]-Sales_Data[[#This Row],[Discount_Amount]]</f>
        <v>17186.107499999998</v>
      </c>
      <c r="T1536">
        <f>Sales_Data[[#This Row],[Net Sales]]-Sales_Data[[#This Row],[Cost]]</f>
        <v>3160.0774999999976</v>
      </c>
      <c r="U1536" s="2">
        <f>Sales_Data[[#This Row],[Profit]]/Sales_Data[[#This Row],[Net Sales]]</f>
        <v>0.18387395167870316</v>
      </c>
      <c r="V1536">
        <f>YEAR(Sales_Data[[#This Row],[Order_Date]])</f>
        <v>2025</v>
      </c>
      <c r="W1536" t="str">
        <f>TEXT(Sales_Data[[#This Row],[Order_Date]],"mmm")</f>
        <v>Oct</v>
      </c>
      <c r="X1536">
        <f>MONTH(Sales_Data[[#This Row],[Order_Date]])</f>
        <v>10</v>
      </c>
      <c r="Y1536" t="str">
        <f>"Q"&amp;ROUNDUP(MONTH(Sales_Data[[#This Row],[Order_Date]])/3,0)</f>
        <v>Q4</v>
      </c>
    </row>
    <row r="1537" spans="1:25" x14ac:dyDescent="0.3">
      <c r="A1537" t="s">
        <v>2771</v>
      </c>
      <c r="B1537" s="1">
        <v>45976</v>
      </c>
      <c r="C1537" t="s">
        <v>1415</v>
      </c>
      <c r="D1537" t="s">
        <v>61</v>
      </c>
      <c r="E1537" t="s">
        <v>48</v>
      </c>
      <c r="F1537" t="s">
        <v>132</v>
      </c>
      <c r="G1537" t="s">
        <v>75</v>
      </c>
      <c r="H1537" t="s">
        <v>76</v>
      </c>
      <c r="I1537" t="s">
        <v>108</v>
      </c>
      <c r="J1537">
        <v>2</v>
      </c>
      <c r="K1537">
        <v>8192.49</v>
      </c>
      <c r="L1537">
        <v>0</v>
      </c>
      <c r="M1537">
        <v>10610.96</v>
      </c>
      <c r="N1537" t="s">
        <v>24</v>
      </c>
      <c r="O1537" t="s">
        <v>35</v>
      </c>
      <c r="P1537" t="s">
        <v>44</v>
      </c>
      <c r="Q1537">
        <f>Sales_Data[[#This Row],[Quantity]]*Sales_Data[[#This Row],[Unit_Price]]</f>
        <v>16384.98</v>
      </c>
      <c r="R1537">
        <f>Sales_Data[[#This Row],[Gross_Sales]]*Sales_Data[[#This Row],[Discount]]</f>
        <v>0</v>
      </c>
      <c r="S1537">
        <f>Sales_Data[[#This Row],[Gross_Sales]]-Sales_Data[[#This Row],[Discount_Amount]]</f>
        <v>16384.98</v>
      </c>
      <c r="T1537">
        <f>Sales_Data[[#This Row],[Net Sales]]-Sales_Data[[#This Row],[Cost]]</f>
        <v>5774.02</v>
      </c>
      <c r="U1537" s="2">
        <f>Sales_Data[[#This Row],[Profit]]/Sales_Data[[#This Row],[Net Sales]]</f>
        <v>0.35239713444874515</v>
      </c>
      <c r="V1537">
        <f>YEAR(Sales_Data[[#This Row],[Order_Date]])</f>
        <v>2025</v>
      </c>
      <c r="W1537" t="str">
        <f>TEXT(Sales_Data[[#This Row],[Order_Date]],"mmm")</f>
        <v>Nov</v>
      </c>
      <c r="X1537">
        <f>MONTH(Sales_Data[[#This Row],[Order_Date]])</f>
        <v>11</v>
      </c>
      <c r="Y1537" t="str">
        <f>"Q"&amp;ROUNDUP(MONTH(Sales_Data[[#This Row],[Order_Date]])/3,0)</f>
        <v>Q4</v>
      </c>
    </row>
    <row r="1538" spans="1:25" x14ac:dyDescent="0.3">
      <c r="A1538" t="s">
        <v>2772</v>
      </c>
      <c r="B1538" s="1">
        <v>45959</v>
      </c>
      <c r="C1538" t="s">
        <v>519</v>
      </c>
      <c r="D1538" t="s">
        <v>238</v>
      </c>
      <c r="E1538" t="s">
        <v>30</v>
      </c>
      <c r="F1538" t="s">
        <v>156</v>
      </c>
      <c r="G1538" t="s">
        <v>21</v>
      </c>
      <c r="H1538" t="s">
        <v>297</v>
      </c>
      <c r="I1538" t="s">
        <v>297</v>
      </c>
      <c r="J1538">
        <v>2</v>
      </c>
      <c r="K1538">
        <v>1536.47</v>
      </c>
      <c r="L1538">
        <v>0</v>
      </c>
      <c r="M1538">
        <v>2141.9299999999998</v>
      </c>
      <c r="N1538" t="s">
        <v>24</v>
      </c>
      <c r="O1538" t="s">
        <v>53</v>
      </c>
      <c r="P1538" t="s">
        <v>26</v>
      </c>
      <c r="Q1538">
        <f>Sales_Data[[#This Row],[Quantity]]*Sales_Data[[#This Row],[Unit_Price]]</f>
        <v>3072.94</v>
      </c>
      <c r="R1538">
        <f>Sales_Data[[#This Row],[Gross_Sales]]*Sales_Data[[#This Row],[Discount]]</f>
        <v>0</v>
      </c>
      <c r="S1538">
        <f>Sales_Data[[#This Row],[Gross_Sales]]-Sales_Data[[#This Row],[Discount_Amount]]</f>
        <v>3072.94</v>
      </c>
      <c r="T1538">
        <f>Sales_Data[[#This Row],[Net Sales]]-Sales_Data[[#This Row],[Cost]]</f>
        <v>931.01000000000022</v>
      </c>
      <c r="U1538" s="2">
        <f>Sales_Data[[#This Row],[Profit]]/Sales_Data[[#This Row],[Net Sales]]</f>
        <v>0.30297044524136502</v>
      </c>
      <c r="V1538">
        <f>YEAR(Sales_Data[[#This Row],[Order_Date]])</f>
        <v>2025</v>
      </c>
      <c r="W1538" t="str">
        <f>TEXT(Sales_Data[[#This Row],[Order_Date]],"mmm")</f>
        <v>Oct</v>
      </c>
      <c r="X1538">
        <f>MONTH(Sales_Data[[#This Row],[Order_Date]])</f>
        <v>10</v>
      </c>
      <c r="Y1538" t="str">
        <f>"Q"&amp;ROUNDUP(MONTH(Sales_Data[[#This Row],[Order_Date]])/3,0)</f>
        <v>Q4</v>
      </c>
    </row>
    <row r="1539" spans="1:25" x14ac:dyDescent="0.3">
      <c r="A1539" t="s">
        <v>2773</v>
      </c>
      <c r="B1539" s="1">
        <v>46001</v>
      </c>
      <c r="C1539" t="s">
        <v>2774</v>
      </c>
      <c r="D1539" t="s">
        <v>381</v>
      </c>
      <c r="E1539" t="s">
        <v>30</v>
      </c>
      <c r="F1539" t="s">
        <v>31</v>
      </c>
      <c r="G1539" t="s">
        <v>21</v>
      </c>
      <c r="H1539" t="s">
        <v>127</v>
      </c>
      <c r="I1539" t="s">
        <v>128</v>
      </c>
      <c r="J1539">
        <v>4</v>
      </c>
      <c r="K1539">
        <v>567.52</v>
      </c>
      <c r="L1539">
        <v>0.15</v>
      </c>
      <c r="M1539">
        <v>1581.15</v>
      </c>
      <c r="N1539" t="s">
        <v>83</v>
      </c>
      <c r="O1539" t="s">
        <v>35</v>
      </c>
      <c r="P1539" t="s">
        <v>26</v>
      </c>
      <c r="Q1539">
        <f>Sales_Data[[#This Row],[Quantity]]*Sales_Data[[#This Row],[Unit_Price]]</f>
        <v>2270.08</v>
      </c>
      <c r="R1539">
        <f>Sales_Data[[#This Row],[Gross_Sales]]*Sales_Data[[#This Row],[Discount]]</f>
        <v>340.512</v>
      </c>
      <c r="S1539">
        <f>Sales_Data[[#This Row],[Gross_Sales]]-Sales_Data[[#This Row],[Discount_Amount]]</f>
        <v>1929.568</v>
      </c>
      <c r="T1539">
        <f>Sales_Data[[#This Row],[Net Sales]]-Sales_Data[[#This Row],[Cost]]</f>
        <v>348.41799999999989</v>
      </c>
      <c r="U1539" s="2">
        <f>Sales_Data[[#This Row],[Profit]]/Sales_Data[[#This Row],[Net Sales]]</f>
        <v>0.18056787840594365</v>
      </c>
      <c r="V1539">
        <f>YEAR(Sales_Data[[#This Row],[Order_Date]])</f>
        <v>2025</v>
      </c>
      <c r="W1539" t="str">
        <f>TEXT(Sales_Data[[#This Row],[Order_Date]],"mmm")</f>
        <v>Dec</v>
      </c>
      <c r="X1539">
        <f>MONTH(Sales_Data[[#This Row],[Order_Date]])</f>
        <v>12</v>
      </c>
      <c r="Y1539" t="str">
        <f>"Q"&amp;ROUNDUP(MONTH(Sales_Data[[#This Row],[Order_Date]])/3,0)</f>
        <v>Q4</v>
      </c>
    </row>
    <row r="1540" spans="1:25" x14ac:dyDescent="0.3">
      <c r="A1540" t="s">
        <v>2775</v>
      </c>
      <c r="B1540" s="1">
        <v>45668</v>
      </c>
      <c r="C1540" t="s">
        <v>2776</v>
      </c>
      <c r="D1540" t="s">
        <v>615</v>
      </c>
      <c r="E1540" t="s">
        <v>30</v>
      </c>
      <c r="F1540" t="s">
        <v>210</v>
      </c>
      <c r="G1540" t="s">
        <v>32</v>
      </c>
      <c r="H1540" t="s">
        <v>33</v>
      </c>
      <c r="I1540" t="s">
        <v>34</v>
      </c>
      <c r="J1540">
        <v>1</v>
      </c>
      <c r="K1540">
        <v>291.24</v>
      </c>
      <c r="L1540">
        <v>0.05</v>
      </c>
      <c r="M1540">
        <v>194.3</v>
      </c>
      <c r="N1540" t="s">
        <v>52</v>
      </c>
      <c r="O1540" t="s">
        <v>53</v>
      </c>
      <c r="P1540" t="s">
        <v>71</v>
      </c>
      <c r="Q1540">
        <f>Sales_Data[[#This Row],[Quantity]]*Sales_Data[[#This Row],[Unit_Price]]</f>
        <v>291.24</v>
      </c>
      <c r="R1540">
        <f>Sales_Data[[#This Row],[Gross_Sales]]*Sales_Data[[#This Row],[Discount]]</f>
        <v>14.562000000000001</v>
      </c>
      <c r="S1540">
        <f>Sales_Data[[#This Row],[Gross_Sales]]-Sales_Data[[#This Row],[Discount_Amount]]</f>
        <v>276.678</v>
      </c>
      <c r="T1540">
        <f>Sales_Data[[#This Row],[Net Sales]]-Sales_Data[[#This Row],[Cost]]</f>
        <v>82.377999999999986</v>
      </c>
      <c r="U1540" s="2">
        <f>Sales_Data[[#This Row],[Profit]]/Sales_Data[[#This Row],[Net Sales]]</f>
        <v>0.29773961066655097</v>
      </c>
      <c r="V1540">
        <f>YEAR(Sales_Data[[#This Row],[Order_Date]])</f>
        <v>2025</v>
      </c>
      <c r="W1540" t="str">
        <f>TEXT(Sales_Data[[#This Row],[Order_Date]],"mmm")</f>
        <v>Jan</v>
      </c>
      <c r="X1540">
        <f>MONTH(Sales_Data[[#This Row],[Order_Date]])</f>
        <v>1</v>
      </c>
      <c r="Y1540" t="str">
        <f>"Q"&amp;ROUNDUP(MONTH(Sales_Data[[#This Row],[Order_Date]])/3,0)</f>
        <v>Q1</v>
      </c>
    </row>
    <row r="1541" spans="1:25" x14ac:dyDescent="0.3">
      <c r="A1541" t="s">
        <v>2777</v>
      </c>
      <c r="B1541" s="1">
        <v>45719</v>
      </c>
      <c r="C1541" t="s">
        <v>712</v>
      </c>
      <c r="D1541" t="s">
        <v>460</v>
      </c>
      <c r="E1541" t="s">
        <v>119</v>
      </c>
      <c r="F1541" t="s">
        <v>146</v>
      </c>
      <c r="G1541" t="s">
        <v>67</v>
      </c>
      <c r="H1541" t="s">
        <v>68</v>
      </c>
      <c r="I1541" t="s">
        <v>97</v>
      </c>
      <c r="J1541">
        <v>1</v>
      </c>
      <c r="K1541">
        <v>1845.63</v>
      </c>
      <c r="L1541">
        <v>0.05</v>
      </c>
      <c r="M1541">
        <v>1367.04</v>
      </c>
      <c r="N1541" t="s">
        <v>52</v>
      </c>
      <c r="O1541" t="s">
        <v>35</v>
      </c>
      <c r="P1541" t="s">
        <v>44</v>
      </c>
      <c r="Q1541">
        <f>Sales_Data[[#This Row],[Quantity]]*Sales_Data[[#This Row],[Unit_Price]]</f>
        <v>1845.63</v>
      </c>
      <c r="R1541">
        <f>Sales_Data[[#This Row],[Gross_Sales]]*Sales_Data[[#This Row],[Discount]]</f>
        <v>92.281500000000008</v>
      </c>
      <c r="S1541">
        <f>Sales_Data[[#This Row],[Gross_Sales]]-Sales_Data[[#This Row],[Discount_Amount]]</f>
        <v>1753.3485000000001</v>
      </c>
      <c r="T1541">
        <f>Sales_Data[[#This Row],[Net Sales]]-Sales_Data[[#This Row],[Cost]]</f>
        <v>386.30850000000009</v>
      </c>
      <c r="U1541" s="2">
        <f>Sales_Data[[#This Row],[Profit]]/Sales_Data[[#This Row],[Net Sales]]</f>
        <v>0.22032613596213194</v>
      </c>
      <c r="V1541">
        <f>YEAR(Sales_Data[[#This Row],[Order_Date]])</f>
        <v>2025</v>
      </c>
      <c r="W1541" t="str">
        <f>TEXT(Sales_Data[[#This Row],[Order_Date]],"mmm")</f>
        <v>Mar</v>
      </c>
      <c r="X1541">
        <f>MONTH(Sales_Data[[#This Row],[Order_Date]])</f>
        <v>3</v>
      </c>
      <c r="Y1541" t="str">
        <f>"Q"&amp;ROUNDUP(MONTH(Sales_Data[[#This Row],[Order_Date]])/3,0)</f>
        <v>Q1</v>
      </c>
    </row>
    <row r="1542" spans="1:25" x14ac:dyDescent="0.3">
      <c r="A1542" t="s">
        <v>2778</v>
      </c>
      <c r="B1542" s="1">
        <v>45990</v>
      </c>
      <c r="C1542" t="s">
        <v>823</v>
      </c>
      <c r="D1542" t="s">
        <v>112</v>
      </c>
      <c r="E1542" t="s">
        <v>48</v>
      </c>
      <c r="F1542" t="s">
        <v>132</v>
      </c>
      <c r="G1542" t="s">
        <v>21</v>
      </c>
      <c r="H1542" t="s">
        <v>297</v>
      </c>
      <c r="I1542" t="s">
        <v>494</v>
      </c>
      <c r="J1542">
        <v>1</v>
      </c>
      <c r="K1542">
        <v>57410.94</v>
      </c>
      <c r="L1542">
        <v>0</v>
      </c>
      <c r="M1542">
        <v>44567.22</v>
      </c>
      <c r="N1542" t="s">
        <v>70</v>
      </c>
      <c r="O1542" t="s">
        <v>35</v>
      </c>
      <c r="P1542" t="s">
        <v>71</v>
      </c>
      <c r="Q1542">
        <f>Sales_Data[[#This Row],[Quantity]]*Sales_Data[[#This Row],[Unit_Price]]</f>
        <v>57410.94</v>
      </c>
      <c r="R1542">
        <f>Sales_Data[[#This Row],[Gross_Sales]]*Sales_Data[[#This Row],[Discount]]</f>
        <v>0</v>
      </c>
      <c r="S1542">
        <f>Sales_Data[[#This Row],[Gross_Sales]]-Sales_Data[[#This Row],[Discount_Amount]]</f>
        <v>57410.94</v>
      </c>
      <c r="T1542">
        <f>Sales_Data[[#This Row],[Net Sales]]-Sales_Data[[#This Row],[Cost]]</f>
        <v>12843.720000000001</v>
      </c>
      <c r="U1542" s="2">
        <f>Sales_Data[[#This Row],[Profit]]/Sales_Data[[#This Row],[Net Sales]]</f>
        <v>0.22371554968443297</v>
      </c>
      <c r="V1542">
        <f>YEAR(Sales_Data[[#This Row],[Order_Date]])</f>
        <v>2025</v>
      </c>
      <c r="W1542" t="str">
        <f>TEXT(Sales_Data[[#This Row],[Order_Date]],"mmm")</f>
        <v>Nov</v>
      </c>
      <c r="X1542">
        <f>MONTH(Sales_Data[[#This Row],[Order_Date]])</f>
        <v>11</v>
      </c>
      <c r="Y1542" t="str">
        <f>"Q"&amp;ROUNDUP(MONTH(Sales_Data[[#This Row],[Order_Date]])/3,0)</f>
        <v>Q4</v>
      </c>
    </row>
    <row r="1543" spans="1:25" x14ac:dyDescent="0.3">
      <c r="A1543" t="s">
        <v>2779</v>
      </c>
      <c r="B1543" s="1">
        <v>45883</v>
      </c>
      <c r="C1543" t="s">
        <v>2780</v>
      </c>
      <c r="D1543" t="s">
        <v>857</v>
      </c>
      <c r="E1543" t="s">
        <v>48</v>
      </c>
      <c r="F1543" t="s">
        <v>164</v>
      </c>
      <c r="G1543" t="s">
        <v>41</v>
      </c>
      <c r="H1543" t="s">
        <v>171</v>
      </c>
      <c r="I1543" t="s">
        <v>191</v>
      </c>
      <c r="J1543">
        <v>2</v>
      </c>
      <c r="K1543">
        <v>16732</v>
      </c>
      <c r="L1543">
        <v>0.05</v>
      </c>
      <c r="M1543">
        <v>21853.7</v>
      </c>
      <c r="N1543" t="s">
        <v>83</v>
      </c>
      <c r="O1543" t="s">
        <v>35</v>
      </c>
      <c r="P1543" t="s">
        <v>71</v>
      </c>
      <c r="Q1543">
        <f>Sales_Data[[#This Row],[Quantity]]*Sales_Data[[#This Row],[Unit_Price]]</f>
        <v>33464</v>
      </c>
      <c r="R1543">
        <f>Sales_Data[[#This Row],[Gross_Sales]]*Sales_Data[[#This Row],[Discount]]</f>
        <v>1673.2</v>
      </c>
      <c r="S1543">
        <f>Sales_Data[[#This Row],[Gross_Sales]]-Sales_Data[[#This Row],[Discount_Amount]]</f>
        <v>31790.799999999999</v>
      </c>
      <c r="T1543">
        <f>Sales_Data[[#This Row],[Net Sales]]-Sales_Data[[#This Row],[Cost]]</f>
        <v>9937.0999999999985</v>
      </c>
      <c r="U1543" s="2">
        <f>Sales_Data[[#This Row],[Profit]]/Sales_Data[[#This Row],[Net Sales]]</f>
        <v>0.31257785271210536</v>
      </c>
      <c r="V1543">
        <f>YEAR(Sales_Data[[#This Row],[Order_Date]])</f>
        <v>2025</v>
      </c>
      <c r="W1543" t="str">
        <f>TEXT(Sales_Data[[#This Row],[Order_Date]],"mmm")</f>
        <v>Aug</v>
      </c>
      <c r="X1543">
        <f>MONTH(Sales_Data[[#This Row],[Order_Date]])</f>
        <v>8</v>
      </c>
      <c r="Y1543" t="str">
        <f>"Q"&amp;ROUNDUP(MONTH(Sales_Data[[#This Row],[Order_Date]])/3,0)</f>
        <v>Q3</v>
      </c>
    </row>
    <row r="1544" spans="1:25" x14ac:dyDescent="0.3">
      <c r="A1544" t="s">
        <v>2781</v>
      </c>
      <c r="B1544" s="1">
        <v>45810</v>
      </c>
      <c r="C1544" t="s">
        <v>2782</v>
      </c>
      <c r="D1544" t="s">
        <v>447</v>
      </c>
      <c r="E1544" t="s">
        <v>19</v>
      </c>
      <c r="F1544" t="s">
        <v>20</v>
      </c>
      <c r="G1544" t="s">
        <v>41</v>
      </c>
      <c r="H1544" t="s">
        <v>171</v>
      </c>
      <c r="I1544" t="s">
        <v>191</v>
      </c>
      <c r="J1544">
        <v>1</v>
      </c>
      <c r="K1544">
        <v>17483.66</v>
      </c>
      <c r="L1544">
        <v>0</v>
      </c>
      <c r="M1544">
        <v>14320.71</v>
      </c>
      <c r="N1544" t="s">
        <v>24</v>
      </c>
      <c r="O1544" t="s">
        <v>25</v>
      </c>
      <c r="P1544" t="s">
        <v>44</v>
      </c>
      <c r="Q1544">
        <f>Sales_Data[[#This Row],[Quantity]]*Sales_Data[[#This Row],[Unit_Price]]</f>
        <v>17483.66</v>
      </c>
      <c r="R1544">
        <f>Sales_Data[[#This Row],[Gross_Sales]]*Sales_Data[[#This Row],[Discount]]</f>
        <v>0</v>
      </c>
      <c r="S1544">
        <f>Sales_Data[[#This Row],[Gross_Sales]]-Sales_Data[[#This Row],[Discount_Amount]]</f>
        <v>17483.66</v>
      </c>
      <c r="T1544">
        <f>Sales_Data[[#This Row],[Net Sales]]-Sales_Data[[#This Row],[Cost]]</f>
        <v>3162.9500000000007</v>
      </c>
      <c r="U1544" s="2">
        <f>Sales_Data[[#This Row],[Profit]]/Sales_Data[[#This Row],[Net Sales]]</f>
        <v>0.18090891724044056</v>
      </c>
      <c r="V1544">
        <f>YEAR(Sales_Data[[#This Row],[Order_Date]])</f>
        <v>2025</v>
      </c>
      <c r="W1544" t="str">
        <f>TEXT(Sales_Data[[#This Row],[Order_Date]],"mmm")</f>
        <v>Jun</v>
      </c>
      <c r="X1544">
        <f>MONTH(Sales_Data[[#This Row],[Order_Date]])</f>
        <v>6</v>
      </c>
      <c r="Y1544" t="str">
        <f>"Q"&amp;ROUNDUP(MONTH(Sales_Data[[#This Row],[Order_Date]])/3,0)</f>
        <v>Q2</v>
      </c>
    </row>
    <row r="1545" spans="1:25" x14ac:dyDescent="0.3">
      <c r="A1545" t="s">
        <v>2783</v>
      </c>
      <c r="B1545" s="1">
        <v>45856</v>
      </c>
      <c r="C1545" t="s">
        <v>2784</v>
      </c>
      <c r="D1545" t="s">
        <v>1055</v>
      </c>
      <c r="E1545" t="s">
        <v>48</v>
      </c>
      <c r="F1545" t="s">
        <v>164</v>
      </c>
      <c r="G1545" t="s">
        <v>75</v>
      </c>
      <c r="H1545" t="s">
        <v>185</v>
      </c>
      <c r="I1545" t="s">
        <v>261</v>
      </c>
      <c r="J1545">
        <v>4</v>
      </c>
      <c r="K1545">
        <v>39427.980000000003</v>
      </c>
      <c r="L1545">
        <v>0.1</v>
      </c>
      <c r="M1545">
        <v>106235.1</v>
      </c>
      <c r="N1545" t="s">
        <v>70</v>
      </c>
      <c r="O1545" t="s">
        <v>35</v>
      </c>
      <c r="P1545" t="s">
        <v>71</v>
      </c>
      <c r="Q1545">
        <f>Sales_Data[[#This Row],[Quantity]]*Sales_Data[[#This Row],[Unit_Price]]</f>
        <v>157711.92000000001</v>
      </c>
      <c r="R1545">
        <f>Sales_Data[[#This Row],[Gross_Sales]]*Sales_Data[[#This Row],[Discount]]</f>
        <v>15771.192000000003</v>
      </c>
      <c r="S1545">
        <f>Sales_Data[[#This Row],[Gross_Sales]]-Sales_Data[[#This Row],[Discount_Amount]]</f>
        <v>141940.728</v>
      </c>
      <c r="T1545">
        <f>Sales_Data[[#This Row],[Net Sales]]-Sales_Data[[#This Row],[Cost]]</f>
        <v>35705.627999999997</v>
      </c>
      <c r="U1545" s="2">
        <f>Sales_Data[[#This Row],[Profit]]/Sales_Data[[#This Row],[Net Sales]]</f>
        <v>0.25155308489047623</v>
      </c>
      <c r="V1545">
        <f>YEAR(Sales_Data[[#This Row],[Order_Date]])</f>
        <v>2025</v>
      </c>
      <c r="W1545" t="str">
        <f>TEXT(Sales_Data[[#This Row],[Order_Date]],"mmm")</f>
        <v>Jul</v>
      </c>
      <c r="X1545">
        <f>MONTH(Sales_Data[[#This Row],[Order_Date]])</f>
        <v>7</v>
      </c>
      <c r="Y1545" t="str">
        <f>"Q"&amp;ROUNDUP(MONTH(Sales_Data[[#This Row],[Order_Date]])/3,0)</f>
        <v>Q3</v>
      </c>
    </row>
    <row r="1546" spans="1:25" x14ac:dyDescent="0.3">
      <c r="A1546" t="s">
        <v>2785</v>
      </c>
      <c r="B1546" s="1">
        <v>45709</v>
      </c>
      <c r="C1546" t="s">
        <v>1540</v>
      </c>
      <c r="D1546" t="s">
        <v>430</v>
      </c>
      <c r="E1546" t="s">
        <v>30</v>
      </c>
      <c r="F1546" t="s">
        <v>210</v>
      </c>
      <c r="G1546" t="s">
        <v>75</v>
      </c>
      <c r="H1546" t="s">
        <v>114</v>
      </c>
      <c r="I1546" t="s">
        <v>115</v>
      </c>
      <c r="J1546">
        <v>1</v>
      </c>
      <c r="K1546">
        <v>1376.98</v>
      </c>
      <c r="L1546">
        <v>0.05</v>
      </c>
      <c r="M1546">
        <v>851.91</v>
      </c>
      <c r="N1546" t="s">
        <v>24</v>
      </c>
      <c r="O1546" t="s">
        <v>35</v>
      </c>
      <c r="P1546" t="s">
        <v>26</v>
      </c>
      <c r="Q1546">
        <f>Sales_Data[[#This Row],[Quantity]]*Sales_Data[[#This Row],[Unit_Price]]</f>
        <v>1376.98</v>
      </c>
      <c r="R1546">
        <f>Sales_Data[[#This Row],[Gross_Sales]]*Sales_Data[[#This Row],[Discount]]</f>
        <v>68.849000000000004</v>
      </c>
      <c r="S1546">
        <f>Sales_Data[[#This Row],[Gross_Sales]]-Sales_Data[[#This Row],[Discount_Amount]]</f>
        <v>1308.1310000000001</v>
      </c>
      <c r="T1546">
        <f>Sales_Data[[#This Row],[Net Sales]]-Sales_Data[[#This Row],[Cost]]</f>
        <v>456.22100000000012</v>
      </c>
      <c r="U1546" s="2">
        <f>Sales_Data[[#This Row],[Profit]]/Sales_Data[[#This Row],[Net Sales]]</f>
        <v>0.34875788434032989</v>
      </c>
      <c r="V1546">
        <f>YEAR(Sales_Data[[#This Row],[Order_Date]])</f>
        <v>2025</v>
      </c>
      <c r="W1546" t="str">
        <f>TEXT(Sales_Data[[#This Row],[Order_Date]],"mmm")</f>
        <v>Feb</v>
      </c>
      <c r="X1546">
        <f>MONTH(Sales_Data[[#This Row],[Order_Date]])</f>
        <v>2</v>
      </c>
      <c r="Y1546" t="str">
        <f>"Q"&amp;ROUNDUP(MONTH(Sales_Data[[#This Row],[Order_Date]])/3,0)</f>
        <v>Q1</v>
      </c>
    </row>
    <row r="1547" spans="1:25" x14ac:dyDescent="0.3">
      <c r="A1547" t="s">
        <v>2786</v>
      </c>
      <c r="B1547" s="1">
        <v>45917</v>
      </c>
      <c r="C1547" t="s">
        <v>2787</v>
      </c>
      <c r="D1547" t="s">
        <v>307</v>
      </c>
      <c r="E1547" t="s">
        <v>39</v>
      </c>
      <c r="F1547" t="s">
        <v>40</v>
      </c>
      <c r="G1547" t="s">
        <v>32</v>
      </c>
      <c r="H1547" t="s">
        <v>50</v>
      </c>
      <c r="I1547" t="s">
        <v>51</v>
      </c>
      <c r="J1547">
        <v>3</v>
      </c>
      <c r="K1547">
        <v>3681.06</v>
      </c>
      <c r="L1547">
        <v>0.1</v>
      </c>
      <c r="M1547">
        <v>6425.01</v>
      </c>
      <c r="N1547" t="s">
        <v>52</v>
      </c>
      <c r="O1547" t="s">
        <v>35</v>
      </c>
      <c r="P1547" t="s">
        <v>44</v>
      </c>
      <c r="Q1547">
        <f>Sales_Data[[#This Row],[Quantity]]*Sales_Data[[#This Row],[Unit_Price]]</f>
        <v>11043.18</v>
      </c>
      <c r="R1547">
        <f>Sales_Data[[#This Row],[Gross_Sales]]*Sales_Data[[#This Row],[Discount]]</f>
        <v>1104.318</v>
      </c>
      <c r="S1547">
        <f>Sales_Data[[#This Row],[Gross_Sales]]-Sales_Data[[#This Row],[Discount_Amount]]</f>
        <v>9938.862000000001</v>
      </c>
      <c r="T1547">
        <f>Sales_Data[[#This Row],[Net Sales]]-Sales_Data[[#This Row],[Cost]]</f>
        <v>3513.8520000000008</v>
      </c>
      <c r="U1547" s="2">
        <f>Sales_Data[[#This Row],[Profit]]/Sales_Data[[#This Row],[Net Sales]]</f>
        <v>0.35354671389943843</v>
      </c>
      <c r="V1547">
        <f>YEAR(Sales_Data[[#This Row],[Order_Date]])</f>
        <v>2025</v>
      </c>
      <c r="W1547" t="str">
        <f>TEXT(Sales_Data[[#This Row],[Order_Date]],"mmm")</f>
        <v>Sep</v>
      </c>
      <c r="X1547">
        <f>MONTH(Sales_Data[[#This Row],[Order_Date]])</f>
        <v>9</v>
      </c>
      <c r="Y1547" t="str">
        <f>"Q"&amp;ROUNDUP(MONTH(Sales_Data[[#This Row],[Order_Date]])/3,0)</f>
        <v>Q3</v>
      </c>
    </row>
    <row r="1548" spans="1:25" x14ac:dyDescent="0.3">
      <c r="A1548" t="s">
        <v>2788</v>
      </c>
      <c r="B1548" s="1">
        <v>45716</v>
      </c>
      <c r="C1548" t="s">
        <v>610</v>
      </c>
      <c r="D1548" t="s">
        <v>450</v>
      </c>
      <c r="E1548" t="s">
        <v>119</v>
      </c>
      <c r="F1548" t="s">
        <v>120</v>
      </c>
      <c r="G1548" t="s">
        <v>21</v>
      </c>
      <c r="H1548" t="s">
        <v>230</v>
      </c>
      <c r="I1548" t="s">
        <v>231</v>
      </c>
      <c r="J1548">
        <v>1</v>
      </c>
      <c r="K1548">
        <v>2362.31</v>
      </c>
      <c r="L1548">
        <v>0.05</v>
      </c>
      <c r="M1548">
        <v>1926.67</v>
      </c>
      <c r="N1548" t="s">
        <v>52</v>
      </c>
      <c r="O1548" t="s">
        <v>25</v>
      </c>
      <c r="P1548" t="s">
        <v>26</v>
      </c>
      <c r="Q1548">
        <f>Sales_Data[[#This Row],[Quantity]]*Sales_Data[[#This Row],[Unit_Price]]</f>
        <v>2362.31</v>
      </c>
      <c r="R1548">
        <f>Sales_Data[[#This Row],[Gross_Sales]]*Sales_Data[[#This Row],[Discount]]</f>
        <v>118.1155</v>
      </c>
      <c r="S1548">
        <f>Sales_Data[[#This Row],[Gross_Sales]]-Sales_Data[[#This Row],[Discount_Amount]]</f>
        <v>2244.1945000000001</v>
      </c>
      <c r="T1548">
        <f>Sales_Data[[#This Row],[Net Sales]]-Sales_Data[[#This Row],[Cost]]</f>
        <v>317.52449999999999</v>
      </c>
      <c r="U1548" s="2">
        <f>Sales_Data[[#This Row],[Profit]]/Sales_Data[[#This Row],[Net Sales]]</f>
        <v>0.14148706807720987</v>
      </c>
      <c r="V1548">
        <f>YEAR(Sales_Data[[#This Row],[Order_Date]])</f>
        <v>2025</v>
      </c>
      <c r="W1548" t="str">
        <f>TEXT(Sales_Data[[#This Row],[Order_Date]],"mmm")</f>
        <v>Feb</v>
      </c>
      <c r="X1548">
        <f>MONTH(Sales_Data[[#This Row],[Order_Date]])</f>
        <v>2</v>
      </c>
      <c r="Y1548" t="str">
        <f>"Q"&amp;ROUNDUP(MONTH(Sales_Data[[#This Row],[Order_Date]])/3,0)</f>
        <v>Q1</v>
      </c>
    </row>
    <row r="1549" spans="1:25" x14ac:dyDescent="0.3">
      <c r="A1549" t="s">
        <v>2789</v>
      </c>
      <c r="B1549" s="1">
        <v>45729</v>
      </c>
      <c r="C1549" t="s">
        <v>2790</v>
      </c>
      <c r="D1549" t="s">
        <v>513</v>
      </c>
      <c r="E1549" t="s">
        <v>48</v>
      </c>
      <c r="F1549" t="s">
        <v>164</v>
      </c>
      <c r="G1549" t="s">
        <v>75</v>
      </c>
      <c r="H1549" t="s">
        <v>185</v>
      </c>
      <c r="I1549" t="s">
        <v>261</v>
      </c>
      <c r="J1549">
        <v>1</v>
      </c>
      <c r="K1549">
        <v>63982.32</v>
      </c>
      <c r="L1549">
        <v>0.05</v>
      </c>
      <c r="M1549">
        <v>43724.75</v>
      </c>
      <c r="N1549" t="s">
        <v>52</v>
      </c>
      <c r="O1549" t="s">
        <v>25</v>
      </c>
      <c r="P1549" t="s">
        <v>71</v>
      </c>
      <c r="Q1549">
        <f>Sales_Data[[#This Row],[Quantity]]*Sales_Data[[#This Row],[Unit_Price]]</f>
        <v>63982.32</v>
      </c>
      <c r="R1549">
        <f>Sales_Data[[#This Row],[Gross_Sales]]*Sales_Data[[#This Row],[Discount]]</f>
        <v>3199.116</v>
      </c>
      <c r="S1549">
        <f>Sales_Data[[#This Row],[Gross_Sales]]-Sales_Data[[#This Row],[Discount_Amount]]</f>
        <v>60783.203999999998</v>
      </c>
      <c r="T1549">
        <f>Sales_Data[[#This Row],[Net Sales]]-Sales_Data[[#This Row],[Cost]]</f>
        <v>17058.453999999998</v>
      </c>
      <c r="U1549" s="2">
        <f>Sales_Data[[#This Row],[Profit]]/Sales_Data[[#This Row],[Net Sales]]</f>
        <v>0.28064420559337411</v>
      </c>
      <c r="V1549">
        <f>YEAR(Sales_Data[[#This Row],[Order_Date]])</f>
        <v>2025</v>
      </c>
      <c r="W1549" t="str">
        <f>TEXT(Sales_Data[[#This Row],[Order_Date]],"mmm")</f>
        <v>Mar</v>
      </c>
      <c r="X1549">
        <f>MONTH(Sales_Data[[#This Row],[Order_Date]])</f>
        <v>3</v>
      </c>
      <c r="Y1549" t="str">
        <f>"Q"&amp;ROUNDUP(MONTH(Sales_Data[[#This Row],[Order_Date]])/3,0)</f>
        <v>Q1</v>
      </c>
    </row>
    <row r="1550" spans="1:25" x14ac:dyDescent="0.3">
      <c r="A1550" t="s">
        <v>2791</v>
      </c>
      <c r="B1550" s="1">
        <v>45805</v>
      </c>
      <c r="C1550" t="s">
        <v>2792</v>
      </c>
      <c r="D1550" t="s">
        <v>497</v>
      </c>
      <c r="E1550" t="s">
        <v>119</v>
      </c>
      <c r="F1550" t="s">
        <v>184</v>
      </c>
      <c r="G1550" t="s">
        <v>75</v>
      </c>
      <c r="H1550" t="s">
        <v>114</v>
      </c>
      <c r="I1550" t="s">
        <v>206</v>
      </c>
      <c r="J1550">
        <v>1</v>
      </c>
      <c r="K1550">
        <v>7701.75</v>
      </c>
      <c r="L1550">
        <v>0.05</v>
      </c>
      <c r="M1550">
        <v>5590.2</v>
      </c>
      <c r="N1550" t="s">
        <v>52</v>
      </c>
      <c r="O1550" t="s">
        <v>35</v>
      </c>
      <c r="P1550" t="s">
        <v>71</v>
      </c>
      <c r="Q1550">
        <f>Sales_Data[[#This Row],[Quantity]]*Sales_Data[[#This Row],[Unit_Price]]</f>
        <v>7701.75</v>
      </c>
      <c r="R1550">
        <f>Sales_Data[[#This Row],[Gross_Sales]]*Sales_Data[[#This Row],[Discount]]</f>
        <v>385.08750000000003</v>
      </c>
      <c r="S1550">
        <f>Sales_Data[[#This Row],[Gross_Sales]]-Sales_Data[[#This Row],[Discount_Amount]]</f>
        <v>7316.6625000000004</v>
      </c>
      <c r="T1550">
        <f>Sales_Data[[#This Row],[Net Sales]]-Sales_Data[[#This Row],[Cost]]</f>
        <v>1726.4625000000005</v>
      </c>
      <c r="U1550" s="2">
        <f>Sales_Data[[#This Row],[Profit]]/Sales_Data[[#This Row],[Net Sales]]</f>
        <v>0.23596311843002193</v>
      </c>
      <c r="V1550">
        <f>YEAR(Sales_Data[[#This Row],[Order_Date]])</f>
        <v>2025</v>
      </c>
      <c r="W1550" t="str">
        <f>TEXT(Sales_Data[[#This Row],[Order_Date]],"mmm")</f>
        <v>May</v>
      </c>
      <c r="X1550">
        <f>MONTH(Sales_Data[[#This Row],[Order_Date]])</f>
        <v>5</v>
      </c>
      <c r="Y1550" t="str">
        <f>"Q"&amp;ROUNDUP(MONTH(Sales_Data[[#This Row],[Order_Date]])/3,0)</f>
        <v>Q2</v>
      </c>
    </row>
    <row r="1551" spans="1:25" x14ac:dyDescent="0.3">
      <c r="A1551" t="s">
        <v>2793</v>
      </c>
      <c r="B1551" s="1">
        <v>46006</v>
      </c>
      <c r="C1551" t="s">
        <v>2794</v>
      </c>
      <c r="D1551" t="s">
        <v>1026</v>
      </c>
      <c r="E1551" t="s">
        <v>48</v>
      </c>
      <c r="F1551" t="s">
        <v>132</v>
      </c>
      <c r="G1551" t="s">
        <v>21</v>
      </c>
      <c r="H1551" t="s">
        <v>127</v>
      </c>
      <c r="I1551" t="s">
        <v>342</v>
      </c>
      <c r="J1551">
        <v>1</v>
      </c>
      <c r="K1551">
        <v>3166.16</v>
      </c>
      <c r="L1551">
        <v>0.15</v>
      </c>
      <c r="M1551">
        <v>2116.9899999999998</v>
      </c>
      <c r="N1551" t="s">
        <v>70</v>
      </c>
      <c r="O1551" t="s">
        <v>25</v>
      </c>
      <c r="P1551" t="s">
        <v>44</v>
      </c>
      <c r="Q1551">
        <f>Sales_Data[[#This Row],[Quantity]]*Sales_Data[[#This Row],[Unit_Price]]</f>
        <v>3166.16</v>
      </c>
      <c r="R1551">
        <f>Sales_Data[[#This Row],[Gross_Sales]]*Sales_Data[[#This Row],[Discount]]</f>
        <v>474.92399999999998</v>
      </c>
      <c r="S1551">
        <f>Sales_Data[[#This Row],[Gross_Sales]]-Sales_Data[[#This Row],[Discount_Amount]]</f>
        <v>2691.2359999999999</v>
      </c>
      <c r="T1551">
        <f>Sales_Data[[#This Row],[Net Sales]]-Sales_Data[[#This Row],[Cost]]</f>
        <v>574.24600000000009</v>
      </c>
      <c r="U1551" s="2">
        <f>Sales_Data[[#This Row],[Profit]]/Sales_Data[[#This Row],[Net Sales]]</f>
        <v>0.21337630739184527</v>
      </c>
      <c r="V1551">
        <f>YEAR(Sales_Data[[#This Row],[Order_Date]])</f>
        <v>2025</v>
      </c>
      <c r="W1551" t="str">
        <f>TEXT(Sales_Data[[#This Row],[Order_Date]],"mmm")</f>
        <v>Dec</v>
      </c>
      <c r="X1551">
        <f>MONTH(Sales_Data[[#This Row],[Order_Date]])</f>
        <v>12</v>
      </c>
      <c r="Y1551" t="str">
        <f>"Q"&amp;ROUNDUP(MONTH(Sales_Data[[#This Row],[Order_Date]])/3,0)</f>
        <v>Q4</v>
      </c>
    </row>
    <row r="1552" spans="1:25" x14ac:dyDescent="0.3">
      <c r="A1552" t="s">
        <v>2795</v>
      </c>
      <c r="B1552" s="1">
        <v>45720</v>
      </c>
      <c r="C1552" t="s">
        <v>776</v>
      </c>
      <c r="D1552" t="s">
        <v>541</v>
      </c>
      <c r="E1552" t="s">
        <v>19</v>
      </c>
      <c r="F1552" t="s">
        <v>66</v>
      </c>
      <c r="G1552" t="s">
        <v>67</v>
      </c>
      <c r="H1552" t="s">
        <v>68</v>
      </c>
      <c r="I1552" t="s">
        <v>97</v>
      </c>
      <c r="J1552">
        <v>2</v>
      </c>
      <c r="K1552">
        <v>17096.53</v>
      </c>
      <c r="L1552">
        <v>0.05</v>
      </c>
      <c r="M1552">
        <v>26254.74</v>
      </c>
      <c r="N1552" t="s">
        <v>109</v>
      </c>
      <c r="O1552" t="s">
        <v>35</v>
      </c>
      <c r="P1552" t="s">
        <v>71</v>
      </c>
      <c r="Q1552">
        <f>Sales_Data[[#This Row],[Quantity]]*Sales_Data[[#This Row],[Unit_Price]]</f>
        <v>34193.06</v>
      </c>
      <c r="R1552">
        <f>Sales_Data[[#This Row],[Gross_Sales]]*Sales_Data[[#This Row],[Discount]]</f>
        <v>1709.653</v>
      </c>
      <c r="S1552">
        <f>Sales_Data[[#This Row],[Gross_Sales]]-Sales_Data[[#This Row],[Discount_Amount]]</f>
        <v>32483.406999999999</v>
      </c>
      <c r="T1552">
        <f>Sales_Data[[#This Row],[Net Sales]]-Sales_Data[[#This Row],[Cost]]</f>
        <v>6228.6669999999976</v>
      </c>
      <c r="U1552" s="2">
        <f>Sales_Data[[#This Row],[Profit]]/Sales_Data[[#This Row],[Net Sales]]</f>
        <v>0.19174919059444712</v>
      </c>
      <c r="V1552">
        <f>YEAR(Sales_Data[[#This Row],[Order_Date]])</f>
        <v>2025</v>
      </c>
      <c r="W1552" t="str">
        <f>TEXT(Sales_Data[[#This Row],[Order_Date]],"mmm")</f>
        <v>Mar</v>
      </c>
      <c r="X1552">
        <f>MONTH(Sales_Data[[#This Row],[Order_Date]])</f>
        <v>3</v>
      </c>
      <c r="Y1552" t="str">
        <f>"Q"&amp;ROUNDUP(MONTH(Sales_Data[[#This Row],[Order_Date]])/3,0)</f>
        <v>Q1</v>
      </c>
    </row>
    <row r="1553" spans="1:25" x14ac:dyDescent="0.3">
      <c r="A1553" t="s">
        <v>2796</v>
      </c>
      <c r="B1553" s="1">
        <v>45967</v>
      </c>
      <c r="C1553" t="s">
        <v>2797</v>
      </c>
      <c r="D1553" t="s">
        <v>244</v>
      </c>
      <c r="E1553" t="s">
        <v>19</v>
      </c>
      <c r="F1553" t="s">
        <v>113</v>
      </c>
      <c r="G1553" t="s">
        <v>41</v>
      </c>
      <c r="H1553" t="s">
        <v>147</v>
      </c>
      <c r="I1553" t="s">
        <v>369</v>
      </c>
      <c r="J1553">
        <v>4</v>
      </c>
      <c r="K1553">
        <v>13174.43</v>
      </c>
      <c r="L1553">
        <v>0</v>
      </c>
      <c r="M1553">
        <v>38334.550000000003</v>
      </c>
      <c r="N1553" t="s">
        <v>109</v>
      </c>
      <c r="O1553" t="s">
        <v>35</v>
      </c>
      <c r="P1553" t="s">
        <v>71</v>
      </c>
      <c r="Q1553">
        <f>Sales_Data[[#This Row],[Quantity]]*Sales_Data[[#This Row],[Unit_Price]]</f>
        <v>52697.72</v>
      </c>
      <c r="R1553">
        <f>Sales_Data[[#This Row],[Gross_Sales]]*Sales_Data[[#This Row],[Discount]]</f>
        <v>0</v>
      </c>
      <c r="S1553">
        <f>Sales_Data[[#This Row],[Gross_Sales]]-Sales_Data[[#This Row],[Discount_Amount]]</f>
        <v>52697.72</v>
      </c>
      <c r="T1553">
        <f>Sales_Data[[#This Row],[Net Sales]]-Sales_Data[[#This Row],[Cost]]</f>
        <v>14363.169999999998</v>
      </c>
      <c r="U1553" s="2">
        <f>Sales_Data[[#This Row],[Profit]]/Sales_Data[[#This Row],[Net Sales]]</f>
        <v>0.27255771217426483</v>
      </c>
      <c r="V1553">
        <f>YEAR(Sales_Data[[#This Row],[Order_Date]])</f>
        <v>2025</v>
      </c>
      <c r="W1553" t="str">
        <f>TEXT(Sales_Data[[#This Row],[Order_Date]],"mmm")</f>
        <v>Nov</v>
      </c>
      <c r="X1553">
        <f>MONTH(Sales_Data[[#This Row],[Order_Date]])</f>
        <v>11</v>
      </c>
      <c r="Y1553" t="str">
        <f>"Q"&amp;ROUNDUP(MONTH(Sales_Data[[#This Row],[Order_Date]])/3,0)</f>
        <v>Q4</v>
      </c>
    </row>
    <row r="1554" spans="1:25" x14ac:dyDescent="0.3">
      <c r="A1554" t="s">
        <v>2798</v>
      </c>
      <c r="B1554" s="1">
        <v>45900</v>
      </c>
      <c r="C1554" t="s">
        <v>2238</v>
      </c>
      <c r="D1554" t="s">
        <v>857</v>
      </c>
      <c r="E1554" t="s">
        <v>30</v>
      </c>
      <c r="F1554" t="s">
        <v>87</v>
      </c>
      <c r="G1554" t="s">
        <v>67</v>
      </c>
      <c r="H1554" t="s">
        <v>68</v>
      </c>
      <c r="I1554" t="s">
        <v>69</v>
      </c>
      <c r="J1554">
        <v>1</v>
      </c>
      <c r="K1554">
        <v>641.30999999999995</v>
      </c>
      <c r="L1554">
        <v>0.05</v>
      </c>
      <c r="M1554">
        <v>455.05</v>
      </c>
      <c r="N1554" t="s">
        <v>52</v>
      </c>
      <c r="O1554" t="s">
        <v>25</v>
      </c>
      <c r="P1554" t="s">
        <v>71</v>
      </c>
      <c r="Q1554">
        <f>Sales_Data[[#This Row],[Quantity]]*Sales_Data[[#This Row],[Unit_Price]]</f>
        <v>641.30999999999995</v>
      </c>
      <c r="R1554">
        <f>Sales_Data[[#This Row],[Gross_Sales]]*Sales_Data[[#This Row],[Discount]]</f>
        <v>32.0655</v>
      </c>
      <c r="S1554">
        <f>Sales_Data[[#This Row],[Gross_Sales]]-Sales_Data[[#This Row],[Discount_Amount]]</f>
        <v>609.2444999999999</v>
      </c>
      <c r="T1554">
        <f>Sales_Data[[#This Row],[Net Sales]]-Sales_Data[[#This Row],[Cost]]</f>
        <v>154.19449999999989</v>
      </c>
      <c r="U1554" s="2">
        <f>Sales_Data[[#This Row],[Profit]]/Sales_Data[[#This Row],[Net Sales]]</f>
        <v>0.25309132868659451</v>
      </c>
      <c r="V1554">
        <f>YEAR(Sales_Data[[#This Row],[Order_Date]])</f>
        <v>2025</v>
      </c>
      <c r="W1554" t="str">
        <f>TEXT(Sales_Data[[#This Row],[Order_Date]],"mmm")</f>
        <v>Aug</v>
      </c>
      <c r="X1554">
        <f>MONTH(Sales_Data[[#This Row],[Order_Date]])</f>
        <v>8</v>
      </c>
      <c r="Y1554" t="str">
        <f>"Q"&amp;ROUNDUP(MONTH(Sales_Data[[#This Row],[Order_Date]])/3,0)</f>
        <v>Q3</v>
      </c>
    </row>
    <row r="1555" spans="1:25" x14ac:dyDescent="0.3">
      <c r="A1555" t="s">
        <v>2799</v>
      </c>
      <c r="B1555" s="1">
        <v>45987</v>
      </c>
      <c r="C1555" t="s">
        <v>1624</v>
      </c>
      <c r="D1555" t="s">
        <v>224</v>
      </c>
      <c r="E1555" t="s">
        <v>19</v>
      </c>
      <c r="F1555" t="s">
        <v>20</v>
      </c>
      <c r="G1555" t="s">
        <v>41</v>
      </c>
      <c r="H1555" t="s">
        <v>42</v>
      </c>
      <c r="I1555" t="s">
        <v>43</v>
      </c>
      <c r="J1555">
        <v>2</v>
      </c>
      <c r="K1555">
        <v>12302.03</v>
      </c>
      <c r="L1555">
        <v>0</v>
      </c>
      <c r="M1555">
        <v>19928.63</v>
      </c>
      <c r="N1555" t="s">
        <v>109</v>
      </c>
      <c r="O1555" t="s">
        <v>25</v>
      </c>
      <c r="P1555" t="s">
        <v>71</v>
      </c>
      <c r="Q1555">
        <f>Sales_Data[[#This Row],[Quantity]]*Sales_Data[[#This Row],[Unit_Price]]</f>
        <v>24604.06</v>
      </c>
      <c r="R1555">
        <f>Sales_Data[[#This Row],[Gross_Sales]]*Sales_Data[[#This Row],[Discount]]</f>
        <v>0</v>
      </c>
      <c r="S1555">
        <f>Sales_Data[[#This Row],[Gross_Sales]]-Sales_Data[[#This Row],[Discount_Amount]]</f>
        <v>24604.06</v>
      </c>
      <c r="T1555">
        <f>Sales_Data[[#This Row],[Net Sales]]-Sales_Data[[#This Row],[Cost]]</f>
        <v>4675.43</v>
      </c>
      <c r="U1555" s="2">
        <f>Sales_Data[[#This Row],[Profit]]/Sales_Data[[#This Row],[Net Sales]]</f>
        <v>0.19002676793992537</v>
      </c>
      <c r="V1555">
        <f>YEAR(Sales_Data[[#This Row],[Order_Date]])</f>
        <v>2025</v>
      </c>
      <c r="W1555" t="str">
        <f>TEXT(Sales_Data[[#This Row],[Order_Date]],"mmm")</f>
        <v>Nov</v>
      </c>
      <c r="X1555">
        <f>MONTH(Sales_Data[[#This Row],[Order_Date]])</f>
        <v>11</v>
      </c>
      <c r="Y1555" t="str">
        <f>"Q"&amp;ROUNDUP(MONTH(Sales_Data[[#This Row],[Order_Date]])/3,0)</f>
        <v>Q4</v>
      </c>
    </row>
    <row r="1556" spans="1:25" x14ac:dyDescent="0.3">
      <c r="A1556" t="s">
        <v>2800</v>
      </c>
      <c r="B1556" s="1">
        <v>45764</v>
      </c>
      <c r="C1556" t="s">
        <v>1951</v>
      </c>
      <c r="D1556" t="s">
        <v>238</v>
      </c>
      <c r="E1556" t="s">
        <v>119</v>
      </c>
      <c r="F1556" t="s">
        <v>184</v>
      </c>
      <c r="G1556" t="s">
        <v>75</v>
      </c>
      <c r="H1556" t="s">
        <v>256</v>
      </c>
      <c r="I1556" t="s">
        <v>334</v>
      </c>
      <c r="J1556">
        <v>1</v>
      </c>
      <c r="K1556">
        <v>5998.88</v>
      </c>
      <c r="L1556">
        <v>0</v>
      </c>
      <c r="M1556">
        <v>4745.53</v>
      </c>
      <c r="N1556" t="s">
        <v>70</v>
      </c>
      <c r="O1556" t="s">
        <v>25</v>
      </c>
      <c r="P1556" t="s">
        <v>44</v>
      </c>
      <c r="Q1556">
        <f>Sales_Data[[#This Row],[Quantity]]*Sales_Data[[#This Row],[Unit_Price]]</f>
        <v>5998.88</v>
      </c>
      <c r="R1556">
        <f>Sales_Data[[#This Row],[Gross_Sales]]*Sales_Data[[#This Row],[Discount]]</f>
        <v>0</v>
      </c>
      <c r="S1556">
        <f>Sales_Data[[#This Row],[Gross_Sales]]-Sales_Data[[#This Row],[Discount_Amount]]</f>
        <v>5998.88</v>
      </c>
      <c r="T1556">
        <f>Sales_Data[[#This Row],[Net Sales]]-Sales_Data[[#This Row],[Cost]]</f>
        <v>1253.3500000000004</v>
      </c>
      <c r="U1556" s="2">
        <f>Sales_Data[[#This Row],[Profit]]/Sales_Data[[#This Row],[Net Sales]]</f>
        <v>0.20893066705785085</v>
      </c>
      <c r="V1556">
        <f>YEAR(Sales_Data[[#This Row],[Order_Date]])</f>
        <v>2025</v>
      </c>
      <c r="W1556" t="str">
        <f>TEXT(Sales_Data[[#This Row],[Order_Date]],"mmm")</f>
        <v>Apr</v>
      </c>
      <c r="X1556">
        <f>MONTH(Sales_Data[[#This Row],[Order_Date]])</f>
        <v>4</v>
      </c>
      <c r="Y1556" t="str">
        <f>"Q"&amp;ROUNDUP(MONTH(Sales_Data[[#This Row],[Order_Date]])/3,0)</f>
        <v>Q2</v>
      </c>
    </row>
    <row r="1557" spans="1:25" x14ac:dyDescent="0.3">
      <c r="A1557" t="s">
        <v>2801</v>
      </c>
      <c r="B1557" s="1">
        <v>45883</v>
      </c>
      <c r="C1557" t="s">
        <v>2157</v>
      </c>
      <c r="D1557" t="s">
        <v>347</v>
      </c>
      <c r="E1557" t="s">
        <v>119</v>
      </c>
      <c r="F1557" t="s">
        <v>120</v>
      </c>
      <c r="G1557" t="s">
        <v>41</v>
      </c>
      <c r="H1557" t="s">
        <v>102</v>
      </c>
      <c r="I1557" t="s">
        <v>165</v>
      </c>
      <c r="J1557">
        <v>1</v>
      </c>
      <c r="K1557">
        <v>2359.6999999999998</v>
      </c>
      <c r="L1557">
        <v>0.05</v>
      </c>
      <c r="M1557">
        <v>1749.84</v>
      </c>
      <c r="N1557" t="s">
        <v>109</v>
      </c>
      <c r="O1557" t="s">
        <v>35</v>
      </c>
      <c r="P1557" t="s">
        <v>44</v>
      </c>
      <c r="Q1557">
        <f>Sales_Data[[#This Row],[Quantity]]*Sales_Data[[#This Row],[Unit_Price]]</f>
        <v>2359.6999999999998</v>
      </c>
      <c r="R1557">
        <f>Sales_Data[[#This Row],[Gross_Sales]]*Sales_Data[[#This Row],[Discount]]</f>
        <v>117.985</v>
      </c>
      <c r="S1557">
        <f>Sales_Data[[#This Row],[Gross_Sales]]-Sales_Data[[#This Row],[Discount_Amount]]</f>
        <v>2241.7149999999997</v>
      </c>
      <c r="T1557">
        <f>Sales_Data[[#This Row],[Net Sales]]-Sales_Data[[#This Row],[Cost]]</f>
        <v>491.87499999999977</v>
      </c>
      <c r="U1557" s="2">
        <f>Sales_Data[[#This Row],[Profit]]/Sales_Data[[#This Row],[Net Sales]]</f>
        <v>0.21941906085296295</v>
      </c>
      <c r="V1557">
        <f>YEAR(Sales_Data[[#This Row],[Order_Date]])</f>
        <v>2025</v>
      </c>
      <c r="W1557" t="str">
        <f>TEXT(Sales_Data[[#This Row],[Order_Date]],"mmm")</f>
        <v>Aug</v>
      </c>
      <c r="X1557">
        <f>MONTH(Sales_Data[[#This Row],[Order_Date]])</f>
        <v>8</v>
      </c>
      <c r="Y1557" t="str">
        <f>"Q"&amp;ROUNDUP(MONTH(Sales_Data[[#This Row],[Order_Date]])/3,0)</f>
        <v>Q3</v>
      </c>
    </row>
    <row r="1558" spans="1:25" x14ac:dyDescent="0.3">
      <c r="A1558" t="s">
        <v>2802</v>
      </c>
      <c r="B1558" s="1">
        <v>45970</v>
      </c>
      <c r="C1558" t="s">
        <v>1049</v>
      </c>
      <c r="D1558" t="s">
        <v>65</v>
      </c>
      <c r="E1558" t="s">
        <v>119</v>
      </c>
      <c r="F1558" t="s">
        <v>538</v>
      </c>
      <c r="G1558" t="s">
        <v>41</v>
      </c>
      <c r="H1558" t="s">
        <v>42</v>
      </c>
      <c r="I1558" t="s">
        <v>82</v>
      </c>
      <c r="J1558">
        <v>2</v>
      </c>
      <c r="K1558">
        <v>6946.8</v>
      </c>
      <c r="L1558">
        <v>0.05</v>
      </c>
      <c r="M1558">
        <v>9514.51</v>
      </c>
      <c r="N1558" t="s">
        <v>52</v>
      </c>
      <c r="O1558" t="s">
        <v>35</v>
      </c>
      <c r="P1558" t="s">
        <v>71</v>
      </c>
      <c r="Q1558">
        <f>Sales_Data[[#This Row],[Quantity]]*Sales_Data[[#This Row],[Unit_Price]]</f>
        <v>13893.6</v>
      </c>
      <c r="R1558">
        <f>Sales_Data[[#This Row],[Gross_Sales]]*Sales_Data[[#This Row],[Discount]]</f>
        <v>694.68000000000006</v>
      </c>
      <c r="S1558">
        <f>Sales_Data[[#This Row],[Gross_Sales]]-Sales_Data[[#This Row],[Discount_Amount]]</f>
        <v>13198.92</v>
      </c>
      <c r="T1558">
        <f>Sales_Data[[#This Row],[Net Sales]]-Sales_Data[[#This Row],[Cost]]</f>
        <v>3684.41</v>
      </c>
      <c r="U1558" s="2">
        <f>Sales_Data[[#This Row],[Profit]]/Sales_Data[[#This Row],[Net Sales]]</f>
        <v>0.27914480881769116</v>
      </c>
      <c r="V1558">
        <f>YEAR(Sales_Data[[#This Row],[Order_Date]])</f>
        <v>2025</v>
      </c>
      <c r="W1558" t="str">
        <f>TEXT(Sales_Data[[#This Row],[Order_Date]],"mmm")</f>
        <v>Nov</v>
      </c>
      <c r="X1558">
        <f>MONTH(Sales_Data[[#This Row],[Order_Date]])</f>
        <v>11</v>
      </c>
      <c r="Y1558" t="str">
        <f>"Q"&amp;ROUNDUP(MONTH(Sales_Data[[#This Row],[Order_Date]])/3,0)</f>
        <v>Q4</v>
      </c>
    </row>
    <row r="1559" spans="1:25" x14ac:dyDescent="0.3">
      <c r="A1559" t="s">
        <v>2803</v>
      </c>
      <c r="B1559" s="1">
        <v>45875</v>
      </c>
      <c r="C1559" t="s">
        <v>648</v>
      </c>
      <c r="D1559" t="s">
        <v>447</v>
      </c>
      <c r="E1559" t="s">
        <v>48</v>
      </c>
      <c r="F1559" t="s">
        <v>132</v>
      </c>
      <c r="G1559" t="s">
        <v>41</v>
      </c>
      <c r="H1559" t="s">
        <v>102</v>
      </c>
      <c r="I1559" t="s">
        <v>388</v>
      </c>
      <c r="J1559">
        <v>1</v>
      </c>
      <c r="K1559">
        <v>7028.61</v>
      </c>
      <c r="L1559">
        <v>0.2</v>
      </c>
      <c r="M1559">
        <v>4898.01</v>
      </c>
      <c r="N1559" t="s">
        <v>70</v>
      </c>
      <c r="O1559" t="s">
        <v>35</v>
      </c>
      <c r="P1559" t="s">
        <v>44</v>
      </c>
      <c r="Q1559">
        <f>Sales_Data[[#This Row],[Quantity]]*Sales_Data[[#This Row],[Unit_Price]]</f>
        <v>7028.61</v>
      </c>
      <c r="R1559">
        <f>Sales_Data[[#This Row],[Gross_Sales]]*Sales_Data[[#This Row],[Discount]]</f>
        <v>1405.722</v>
      </c>
      <c r="S1559">
        <f>Sales_Data[[#This Row],[Gross_Sales]]-Sales_Data[[#This Row],[Discount_Amount]]</f>
        <v>5622.8879999999999</v>
      </c>
      <c r="T1559">
        <f>Sales_Data[[#This Row],[Net Sales]]-Sales_Data[[#This Row],[Cost]]</f>
        <v>724.8779999999997</v>
      </c>
      <c r="U1559" s="2">
        <f>Sales_Data[[#This Row],[Profit]]/Sales_Data[[#This Row],[Net Sales]]</f>
        <v>0.1289156035119319</v>
      </c>
      <c r="V1559">
        <f>YEAR(Sales_Data[[#This Row],[Order_Date]])</f>
        <v>2025</v>
      </c>
      <c r="W1559" t="str">
        <f>TEXT(Sales_Data[[#This Row],[Order_Date]],"mmm")</f>
        <v>Aug</v>
      </c>
      <c r="X1559">
        <f>MONTH(Sales_Data[[#This Row],[Order_Date]])</f>
        <v>8</v>
      </c>
      <c r="Y1559" t="str">
        <f>"Q"&amp;ROUNDUP(MONTH(Sales_Data[[#This Row],[Order_Date]])/3,0)</f>
        <v>Q3</v>
      </c>
    </row>
    <row r="1560" spans="1:25" x14ac:dyDescent="0.3">
      <c r="A1560" t="s">
        <v>2804</v>
      </c>
      <c r="B1560" s="1">
        <v>45898</v>
      </c>
      <c r="C1560" t="s">
        <v>2805</v>
      </c>
      <c r="D1560" t="s">
        <v>669</v>
      </c>
      <c r="E1560" t="s">
        <v>119</v>
      </c>
      <c r="F1560" t="s">
        <v>249</v>
      </c>
      <c r="G1560" t="s">
        <v>41</v>
      </c>
      <c r="H1560" t="s">
        <v>147</v>
      </c>
      <c r="I1560" t="s">
        <v>148</v>
      </c>
      <c r="J1560">
        <v>3</v>
      </c>
      <c r="K1560">
        <v>4660.28</v>
      </c>
      <c r="L1560">
        <v>0</v>
      </c>
      <c r="M1560">
        <v>9338.9</v>
      </c>
      <c r="N1560" t="s">
        <v>24</v>
      </c>
      <c r="O1560" t="s">
        <v>35</v>
      </c>
      <c r="P1560" t="s">
        <v>44</v>
      </c>
      <c r="Q1560">
        <f>Sales_Data[[#This Row],[Quantity]]*Sales_Data[[#This Row],[Unit_Price]]</f>
        <v>13980.84</v>
      </c>
      <c r="R1560">
        <f>Sales_Data[[#This Row],[Gross_Sales]]*Sales_Data[[#This Row],[Discount]]</f>
        <v>0</v>
      </c>
      <c r="S1560">
        <f>Sales_Data[[#This Row],[Gross_Sales]]-Sales_Data[[#This Row],[Discount_Amount]]</f>
        <v>13980.84</v>
      </c>
      <c r="T1560">
        <f>Sales_Data[[#This Row],[Net Sales]]-Sales_Data[[#This Row],[Cost]]</f>
        <v>4641.9400000000005</v>
      </c>
      <c r="U1560" s="2">
        <f>Sales_Data[[#This Row],[Profit]]/Sales_Data[[#This Row],[Net Sales]]</f>
        <v>0.33202153804778545</v>
      </c>
      <c r="V1560">
        <f>YEAR(Sales_Data[[#This Row],[Order_Date]])</f>
        <v>2025</v>
      </c>
      <c r="W1560" t="str">
        <f>TEXT(Sales_Data[[#This Row],[Order_Date]],"mmm")</f>
        <v>Aug</v>
      </c>
      <c r="X1560">
        <f>MONTH(Sales_Data[[#This Row],[Order_Date]])</f>
        <v>8</v>
      </c>
      <c r="Y1560" t="str">
        <f>"Q"&amp;ROUNDUP(MONTH(Sales_Data[[#This Row],[Order_Date]])/3,0)</f>
        <v>Q3</v>
      </c>
    </row>
    <row r="1561" spans="1:25" x14ac:dyDescent="0.3">
      <c r="A1561" t="s">
        <v>2806</v>
      </c>
      <c r="B1561" s="1">
        <v>45916</v>
      </c>
      <c r="C1561" t="s">
        <v>1107</v>
      </c>
      <c r="D1561" t="s">
        <v>397</v>
      </c>
      <c r="E1561" t="s">
        <v>30</v>
      </c>
      <c r="F1561" t="s">
        <v>101</v>
      </c>
      <c r="G1561" t="s">
        <v>41</v>
      </c>
      <c r="H1561" t="s">
        <v>171</v>
      </c>
      <c r="I1561" t="s">
        <v>172</v>
      </c>
      <c r="J1561">
        <v>3</v>
      </c>
      <c r="K1561">
        <v>297.14</v>
      </c>
      <c r="L1561">
        <v>0.1</v>
      </c>
      <c r="M1561">
        <v>521.74</v>
      </c>
      <c r="N1561" t="s">
        <v>83</v>
      </c>
      <c r="O1561" t="s">
        <v>35</v>
      </c>
      <c r="P1561" t="s">
        <v>26</v>
      </c>
      <c r="Q1561">
        <f>Sales_Data[[#This Row],[Quantity]]*Sales_Data[[#This Row],[Unit_Price]]</f>
        <v>891.42</v>
      </c>
      <c r="R1561">
        <f>Sales_Data[[#This Row],[Gross_Sales]]*Sales_Data[[#This Row],[Discount]]</f>
        <v>89.141999999999996</v>
      </c>
      <c r="S1561">
        <f>Sales_Data[[#This Row],[Gross_Sales]]-Sales_Data[[#This Row],[Discount_Amount]]</f>
        <v>802.27800000000002</v>
      </c>
      <c r="T1561">
        <f>Sales_Data[[#This Row],[Net Sales]]-Sales_Data[[#This Row],[Cost]]</f>
        <v>280.53800000000001</v>
      </c>
      <c r="U1561" s="2">
        <f>Sales_Data[[#This Row],[Profit]]/Sales_Data[[#This Row],[Net Sales]]</f>
        <v>0.34967679532531121</v>
      </c>
      <c r="V1561">
        <f>YEAR(Sales_Data[[#This Row],[Order_Date]])</f>
        <v>2025</v>
      </c>
      <c r="W1561" t="str">
        <f>TEXT(Sales_Data[[#This Row],[Order_Date]],"mmm")</f>
        <v>Sep</v>
      </c>
      <c r="X1561">
        <f>MONTH(Sales_Data[[#This Row],[Order_Date]])</f>
        <v>9</v>
      </c>
      <c r="Y1561" t="str">
        <f>"Q"&amp;ROUNDUP(MONTH(Sales_Data[[#This Row],[Order_Date]])/3,0)</f>
        <v>Q3</v>
      </c>
    </row>
    <row r="1562" spans="1:25" x14ac:dyDescent="0.3">
      <c r="A1562" t="s">
        <v>2807</v>
      </c>
      <c r="B1562" s="1">
        <v>45919</v>
      </c>
      <c r="C1562" t="s">
        <v>2808</v>
      </c>
      <c r="D1562" t="s">
        <v>194</v>
      </c>
      <c r="E1562" t="s">
        <v>48</v>
      </c>
      <c r="F1562" t="s">
        <v>164</v>
      </c>
      <c r="G1562" t="s">
        <v>75</v>
      </c>
      <c r="H1562" t="s">
        <v>256</v>
      </c>
      <c r="I1562" t="s">
        <v>257</v>
      </c>
      <c r="J1562">
        <v>1</v>
      </c>
      <c r="K1562">
        <v>63014.83</v>
      </c>
      <c r="L1562">
        <v>0.05</v>
      </c>
      <c r="M1562">
        <v>41565.879999999997</v>
      </c>
      <c r="N1562" t="s">
        <v>70</v>
      </c>
      <c r="O1562" t="s">
        <v>35</v>
      </c>
      <c r="P1562" t="s">
        <v>44</v>
      </c>
      <c r="Q1562">
        <f>Sales_Data[[#This Row],[Quantity]]*Sales_Data[[#This Row],[Unit_Price]]</f>
        <v>63014.83</v>
      </c>
      <c r="R1562">
        <f>Sales_Data[[#This Row],[Gross_Sales]]*Sales_Data[[#This Row],[Discount]]</f>
        <v>3150.7415000000001</v>
      </c>
      <c r="S1562">
        <f>Sales_Data[[#This Row],[Gross_Sales]]-Sales_Data[[#This Row],[Discount_Amount]]</f>
        <v>59864.088499999998</v>
      </c>
      <c r="T1562">
        <f>Sales_Data[[#This Row],[Net Sales]]-Sales_Data[[#This Row],[Cost]]</f>
        <v>18298.208500000001</v>
      </c>
      <c r="U1562" s="2">
        <f>Sales_Data[[#This Row],[Profit]]/Sales_Data[[#This Row],[Net Sales]]</f>
        <v>0.30566252587308668</v>
      </c>
      <c r="V1562">
        <f>YEAR(Sales_Data[[#This Row],[Order_Date]])</f>
        <v>2025</v>
      </c>
      <c r="W1562" t="str">
        <f>TEXT(Sales_Data[[#This Row],[Order_Date]],"mmm")</f>
        <v>Sep</v>
      </c>
      <c r="X1562">
        <f>MONTH(Sales_Data[[#This Row],[Order_Date]])</f>
        <v>9</v>
      </c>
      <c r="Y1562" t="str">
        <f>"Q"&amp;ROUNDUP(MONTH(Sales_Data[[#This Row],[Order_Date]])/3,0)</f>
        <v>Q3</v>
      </c>
    </row>
    <row r="1563" spans="1:25" x14ac:dyDescent="0.3">
      <c r="A1563" t="s">
        <v>2809</v>
      </c>
      <c r="B1563" s="1">
        <v>45662</v>
      </c>
      <c r="C1563" t="s">
        <v>718</v>
      </c>
      <c r="D1563" t="s">
        <v>209</v>
      </c>
      <c r="E1563" t="s">
        <v>48</v>
      </c>
      <c r="F1563" t="s">
        <v>164</v>
      </c>
      <c r="G1563" t="s">
        <v>75</v>
      </c>
      <c r="H1563" t="s">
        <v>185</v>
      </c>
      <c r="I1563" t="s">
        <v>261</v>
      </c>
      <c r="J1563">
        <v>2</v>
      </c>
      <c r="K1563">
        <v>49224.29</v>
      </c>
      <c r="L1563">
        <v>0</v>
      </c>
      <c r="M1563">
        <v>67478.2</v>
      </c>
      <c r="N1563" t="s">
        <v>109</v>
      </c>
      <c r="O1563" t="s">
        <v>35</v>
      </c>
      <c r="P1563" t="s">
        <v>44</v>
      </c>
      <c r="Q1563">
        <f>Sales_Data[[#This Row],[Quantity]]*Sales_Data[[#This Row],[Unit_Price]]</f>
        <v>98448.58</v>
      </c>
      <c r="R1563">
        <f>Sales_Data[[#This Row],[Gross_Sales]]*Sales_Data[[#This Row],[Discount]]</f>
        <v>0</v>
      </c>
      <c r="S1563">
        <f>Sales_Data[[#This Row],[Gross_Sales]]-Sales_Data[[#This Row],[Discount_Amount]]</f>
        <v>98448.58</v>
      </c>
      <c r="T1563">
        <f>Sales_Data[[#This Row],[Net Sales]]-Sales_Data[[#This Row],[Cost]]</f>
        <v>30970.380000000005</v>
      </c>
      <c r="U1563" s="2">
        <f>Sales_Data[[#This Row],[Profit]]/Sales_Data[[#This Row],[Net Sales]]</f>
        <v>0.31458432412128245</v>
      </c>
      <c r="V1563">
        <f>YEAR(Sales_Data[[#This Row],[Order_Date]])</f>
        <v>2025</v>
      </c>
      <c r="W1563" t="str">
        <f>TEXT(Sales_Data[[#This Row],[Order_Date]],"mmm")</f>
        <v>Jan</v>
      </c>
      <c r="X1563">
        <f>MONTH(Sales_Data[[#This Row],[Order_Date]])</f>
        <v>1</v>
      </c>
      <c r="Y1563" t="str">
        <f>"Q"&amp;ROUNDUP(MONTH(Sales_Data[[#This Row],[Order_Date]])/3,0)</f>
        <v>Q1</v>
      </c>
    </row>
    <row r="1564" spans="1:25" x14ac:dyDescent="0.3">
      <c r="A1564" t="s">
        <v>2810</v>
      </c>
      <c r="B1564" s="1">
        <v>45918</v>
      </c>
      <c r="C1564" t="s">
        <v>2811</v>
      </c>
      <c r="D1564" t="s">
        <v>168</v>
      </c>
      <c r="E1564" t="s">
        <v>48</v>
      </c>
      <c r="F1564" t="s">
        <v>152</v>
      </c>
      <c r="G1564" t="s">
        <v>21</v>
      </c>
      <c r="H1564" t="s">
        <v>22</v>
      </c>
      <c r="I1564" t="s">
        <v>62</v>
      </c>
      <c r="J1564">
        <v>1</v>
      </c>
      <c r="K1564">
        <v>11587.11</v>
      </c>
      <c r="L1564">
        <v>0.2</v>
      </c>
      <c r="M1564">
        <v>8062.97</v>
      </c>
      <c r="N1564" t="s">
        <v>52</v>
      </c>
      <c r="O1564" t="s">
        <v>35</v>
      </c>
      <c r="P1564" t="s">
        <v>44</v>
      </c>
      <c r="Q1564">
        <f>Sales_Data[[#This Row],[Quantity]]*Sales_Data[[#This Row],[Unit_Price]]</f>
        <v>11587.11</v>
      </c>
      <c r="R1564">
        <f>Sales_Data[[#This Row],[Gross_Sales]]*Sales_Data[[#This Row],[Discount]]</f>
        <v>2317.422</v>
      </c>
      <c r="S1564">
        <f>Sales_Data[[#This Row],[Gross_Sales]]-Sales_Data[[#This Row],[Discount_Amount]]</f>
        <v>9269.6880000000001</v>
      </c>
      <c r="T1564">
        <f>Sales_Data[[#This Row],[Net Sales]]-Sales_Data[[#This Row],[Cost]]</f>
        <v>1206.7179999999998</v>
      </c>
      <c r="U1564" s="2">
        <f>Sales_Data[[#This Row],[Profit]]/Sales_Data[[#This Row],[Net Sales]]</f>
        <v>0.13017892295835629</v>
      </c>
      <c r="V1564">
        <f>YEAR(Sales_Data[[#This Row],[Order_Date]])</f>
        <v>2025</v>
      </c>
      <c r="W1564" t="str">
        <f>TEXT(Sales_Data[[#This Row],[Order_Date]],"mmm")</f>
        <v>Sep</v>
      </c>
      <c r="X1564">
        <f>MONTH(Sales_Data[[#This Row],[Order_Date]])</f>
        <v>9</v>
      </c>
      <c r="Y1564" t="str">
        <f>"Q"&amp;ROUNDUP(MONTH(Sales_Data[[#This Row],[Order_Date]])/3,0)</f>
        <v>Q3</v>
      </c>
    </row>
    <row r="1565" spans="1:25" x14ac:dyDescent="0.3">
      <c r="A1565" t="s">
        <v>2812</v>
      </c>
      <c r="B1565" s="1">
        <v>45711</v>
      </c>
      <c r="C1565" t="s">
        <v>459</v>
      </c>
      <c r="D1565" t="s">
        <v>56</v>
      </c>
      <c r="E1565" t="s">
        <v>48</v>
      </c>
      <c r="F1565" t="s">
        <v>126</v>
      </c>
      <c r="G1565" t="s">
        <v>41</v>
      </c>
      <c r="H1565" t="s">
        <v>102</v>
      </c>
      <c r="I1565" t="s">
        <v>103</v>
      </c>
      <c r="J1565">
        <v>2</v>
      </c>
      <c r="K1565">
        <v>23196.3</v>
      </c>
      <c r="L1565">
        <v>0.1</v>
      </c>
      <c r="M1565">
        <v>25977.94</v>
      </c>
      <c r="N1565" t="s">
        <v>24</v>
      </c>
      <c r="O1565" t="s">
        <v>35</v>
      </c>
      <c r="P1565" t="s">
        <v>26</v>
      </c>
      <c r="Q1565">
        <f>Sales_Data[[#This Row],[Quantity]]*Sales_Data[[#This Row],[Unit_Price]]</f>
        <v>46392.6</v>
      </c>
      <c r="R1565">
        <f>Sales_Data[[#This Row],[Gross_Sales]]*Sales_Data[[#This Row],[Discount]]</f>
        <v>4639.26</v>
      </c>
      <c r="S1565">
        <f>Sales_Data[[#This Row],[Gross_Sales]]-Sales_Data[[#This Row],[Discount_Amount]]</f>
        <v>41753.339999999997</v>
      </c>
      <c r="T1565">
        <f>Sales_Data[[#This Row],[Net Sales]]-Sales_Data[[#This Row],[Cost]]</f>
        <v>15775.399999999998</v>
      </c>
      <c r="U1565" s="2">
        <f>Sales_Data[[#This Row],[Profit]]/Sales_Data[[#This Row],[Net Sales]]</f>
        <v>0.37782366632226305</v>
      </c>
      <c r="V1565">
        <f>YEAR(Sales_Data[[#This Row],[Order_Date]])</f>
        <v>2025</v>
      </c>
      <c r="W1565" t="str">
        <f>TEXT(Sales_Data[[#This Row],[Order_Date]],"mmm")</f>
        <v>Feb</v>
      </c>
      <c r="X1565">
        <f>MONTH(Sales_Data[[#This Row],[Order_Date]])</f>
        <v>2</v>
      </c>
      <c r="Y1565" t="str">
        <f>"Q"&amp;ROUNDUP(MONTH(Sales_Data[[#This Row],[Order_Date]])/3,0)</f>
        <v>Q1</v>
      </c>
    </row>
    <row r="1566" spans="1:25" x14ac:dyDescent="0.3">
      <c r="A1566" t="s">
        <v>2813</v>
      </c>
      <c r="B1566" s="1">
        <v>45704</v>
      </c>
      <c r="C1566" t="s">
        <v>177</v>
      </c>
      <c r="D1566" t="s">
        <v>307</v>
      </c>
      <c r="E1566" t="s">
        <v>39</v>
      </c>
      <c r="F1566" t="s">
        <v>107</v>
      </c>
      <c r="G1566" t="s">
        <v>67</v>
      </c>
      <c r="H1566" t="s">
        <v>68</v>
      </c>
      <c r="I1566" t="s">
        <v>69</v>
      </c>
      <c r="J1566">
        <v>3</v>
      </c>
      <c r="K1566">
        <v>1459.71</v>
      </c>
      <c r="L1566">
        <v>0.1</v>
      </c>
      <c r="M1566">
        <v>3345.4</v>
      </c>
      <c r="N1566" t="s">
        <v>52</v>
      </c>
      <c r="O1566" t="s">
        <v>25</v>
      </c>
      <c r="P1566" t="s">
        <v>44</v>
      </c>
      <c r="Q1566">
        <f>Sales_Data[[#This Row],[Quantity]]*Sales_Data[[#This Row],[Unit_Price]]</f>
        <v>4379.13</v>
      </c>
      <c r="R1566">
        <f>Sales_Data[[#This Row],[Gross_Sales]]*Sales_Data[[#This Row],[Discount]]</f>
        <v>437.91300000000001</v>
      </c>
      <c r="S1566">
        <f>Sales_Data[[#This Row],[Gross_Sales]]-Sales_Data[[#This Row],[Discount_Amount]]</f>
        <v>3941.2170000000001</v>
      </c>
      <c r="T1566">
        <f>Sales_Data[[#This Row],[Net Sales]]-Sales_Data[[#This Row],[Cost]]</f>
        <v>595.81700000000001</v>
      </c>
      <c r="U1566" s="2">
        <f>Sales_Data[[#This Row],[Profit]]/Sales_Data[[#This Row],[Net Sales]]</f>
        <v>0.15117589313148705</v>
      </c>
      <c r="V1566">
        <f>YEAR(Sales_Data[[#This Row],[Order_Date]])</f>
        <v>2025</v>
      </c>
      <c r="W1566" t="str">
        <f>TEXT(Sales_Data[[#This Row],[Order_Date]],"mmm")</f>
        <v>Feb</v>
      </c>
      <c r="X1566">
        <f>MONTH(Sales_Data[[#This Row],[Order_Date]])</f>
        <v>2</v>
      </c>
      <c r="Y1566" t="str">
        <f>"Q"&amp;ROUNDUP(MONTH(Sales_Data[[#This Row],[Order_Date]])/3,0)</f>
        <v>Q1</v>
      </c>
    </row>
    <row r="1567" spans="1:25" x14ac:dyDescent="0.3">
      <c r="A1567" t="s">
        <v>2814</v>
      </c>
      <c r="B1567" s="1">
        <v>45872</v>
      </c>
      <c r="C1567" t="s">
        <v>2815</v>
      </c>
      <c r="D1567" t="s">
        <v>522</v>
      </c>
      <c r="E1567" t="s">
        <v>119</v>
      </c>
      <c r="F1567" t="s">
        <v>146</v>
      </c>
      <c r="G1567" t="s">
        <v>75</v>
      </c>
      <c r="H1567" t="s">
        <v>256</v>
      </c>
      <c r="I1567" t="s">
        <v>334</v>
      </c>
      <c r="J1567">
        <v>3</v>
      </c>
      <c r="K1567">
        <v>7016.25</v>
      </c>
      <c r="L1567">
        <v>0.1</v>
      </c>
      <c r="M1567">
        <v>13746.74</v>
      </c>
      <c r="N1567" t="s">
        <v>70</v>
      </c>
      <c r="O1567" t="s">
        <v>35</v>
      </c>
      <c r="P1567" t="s">
        <v>44</v>
      </c>
      <c r="Q1567">
        <f>Sales_Data[[#This Row],[Quantity]]*Sales_Data[[#This Row],[Unit_Price]]</f>
        <v>21048.75</v>
      </c>
      <c r="R1567">
        <f>Sales_Data[[#This Row],[Gross_Sales]]*Sales_Data[[#This Row],[Discount]]</f>
        <v>2104.875</v>
      </c>
      <c r="S1567">
        <f>Sales_Data[[#This Row],[Gross_Sales]]-Sales_Data[[#This Row],[Discount_Amount]]</f>
        <v>18943.875</v>
      </c>
      <c r="T1567">
        <f>Sales_Data[[#This Row],[Net Sales]]-Sales_Data[[#This Row],[Cost]]</f>
        <v>5197.1350000000002</v>
      </c>
      <c r="U1567" s="2">
        <f>Sales_Data[[#This Row],[Profit]]/Sales_Data[[#This Row],[Net Sales]]</f>
        <v>0.27434381825260146</v>
      </c>
      <c r="V1567">
        <f>YEAR(Sales_Data[[#This Row],[Order_Date]])</f>
        <v>2025</v>
      </c>
      <c r="W1567" t="str">
        <f>TEXT(Sales_Data[[#This Row],[Order_Date]],"mmm")</f>
        <v>Aug</v>
      </c>
      <c r="X1567">
        <f>MONTH(Sales_Data[[#This Row],[Order_Date]])</f>
        <v>8</v>
      </c>
      <c r="Y1567" t="str">
        <f>"Q"&amp;ROUNDUP(MONTH(Sales_Data[[#This Row],[Order_Date]])/3,0)</f>
        <v>Q3</v>
      </c>
    </row>
    <row r="1568" spans="1:25" x14ac:dyDescent="0.3">
      <c r="A1568" t="s">
        <v>2816</v>
      </c>
      <c r="B1568" s="1">
        <v>45834</v>
      </c>
      <c r="C1568" t="s">
        <v>1951</v>
      </c>
      <c r="D1568" t="s">
        <v>504</v>
      </c>
      <c r="E1568" t="s">
        <v>19</v>
      </c>
      <c r="F1568" t="s">
        <v>66</v>
      </c>
      <c r="G1568" t="s">
        <v>67</v>
      </c>
      <c r="H1568" t="s">
        <v>121</v>
      </c>
      <c r="I1568" t="s">
        <v>142</v>
      </c>
      <c r="J1568">
        <v>1</v>
      </c>
      <c r="K1568">
        <v>1718.91</v>
      </c>
      <c r="L1568">
        <v>0.2</v>
      </c>
      <c r="M1568">
        <v>1055.46</v>
      </c>
      <c r="N1568" t="s">
        <v>24</v>
      </c>
      <c r="O1568" t="s">
        <v>25</v>
      </c>
      <c r="P1568" t="s">
        <v>71</v>
      </c>
      <c r="Q1568">
        <f>Sales_Data[[#This Row],[Quantity]]*Sales_Data[[#This Row],[Unit_Price]]</f>
        <v>1718.91</v>
      </c>
      <c r="R1568">
        <f>Sales_Data[[#This Row],[Gross_Sales]]*Sales_Data[[#This Row],[Discount]]</f>
        <v>343.78200000000004</v>
      </c>
      <c r="S1568">
        <f>Sales_Data[[#This Row],[Gross_Sales]]-Sales_Data[[#This Row],[Discount_Amount]]</f>
        <v>1375.1280000000002</v>
      </c>
      <c r="T1568">
        <f>Sales_Data[[#This Row],[Net Sales]]-Sales_Data[[#This Row],[Cost]]</f>
        <v>319.66800000000012</v>
      </c>
      <c r="U1568" s="2">
        <f>Sales_Data[[#This Row],[Profit]]/Sales_Data[[#This Row],[Net Sales]]</f>
        <v>0.23246417788016829</v>
      </c>
      <c r="V1568">
        <f>YEAR(Sales_Data[[#This Row],[Order_Date]])</f>
        <v>2025</v>
      </c>
      <c r="W1568" t="str">
        <f>TEXT(Sales_Data[[#This Row],[Order_Date]],"mmm")</f>
        <v>Jun</v>
      </c>
      <c r="X1568">
        <f>MONTH(Sales_Data[[#This Row],[Order_Date]])</f>
        <v>6</v>
      </c>
      <c r="Y1568" t="str">
        <f>"Q"&amp;ROUNDUP(MONTH(Sales_Data[[#This Row],[Order_Date]])/3,0)</f>
        <v>Q2</v>
      </c>
    </row>
    <row r="1569" spans="1:25" x14ac:dyDescent="0.3">
      <c r="A1569" t="s">
        <v>2817</v>
      </c>
      <c r="B1569" s="1">
        <v>45666</v>
      </c>
      <c r="C1569" t="s">
        <v>2818</v>
      </c>
      <c r="D1569" t="s">
        <v>327</v>
      </c>
      <c r="E1569" t="s">
        <v>39</v>
      </c>
      <c r="F1569" t="s">
        <v>40</v>
      </c>
      <c r="G1569" t="s">
        <v>41</v>
      </c>
      <c r="H1569" t="s">
        <v>42</v>
      </c>
      <c r="I1569" t="s">
        <v>82</v>
      </c>
      <c r="J1569">
        <v>1</v>
      </c>
      <c r="K1569">
        <v>5946.68</v>
      </c>
      <c r="L1569">
        <v>0.1</v>
      </c>
      <c r="M1569">
        <v>4283.33</v>
      </c>
      <c r="N1569" t="s">
        <v>24</v>
      </c>
      <c r="O1569" t="s">
        <v>25</v>
      </c>
      <c r="P1569" t="s">
        <v>71</v>
      </c>
      <c r="Q1569">
        <f>Sales_Data[[#This Row],[Quantity]]*Sales_Data[[#This Row],[Unit_Price]]</f>
        <v>5946.68</v>
      </c>
      <c r="R1569">
        <f>Sales_Data[[#This Row],[Gross_Sales]]*Sales_Data[[#This Row],[Discount]]</f>
        <v>594.66800000000001</v>
      </c>
      <c r="S1569">
        <f>Sales_Data[[#This Row],[Gross_Sales]]-Sales_Data[[#This Row],[Discount_Amount]]</f>
        <v>5352.0120000000006</v>
      </c>
      <c r="T1569">
        <f>Sales_Data[[#This Row],[Net Sales]]-Sales_Data[[#This Row],[Cost]]</f>
        <v>1068.6820000000007</v>
      </c>
      <c r="U1569" s="2">
        <f>Sales_Data[[#This Row],[Profit]]/Sales_Data[[#This Row],[Net Sales]]</f>
        <v>0.19967855079547664</v>
      </c>
      <c r="V1569">
        <f>YEAR(Sales_Data[[#This Row],[Order_Date]])</f>
        <v>2025</v>
      </c>
      <c r="W1569" t="str">
        <f>TEXT(Sales_Data[[#This Row],[Order_Date]],"mmm")</f>
        <v>Jan</v>
      </c>
      <c r="X1569">
        <f>MONTH(Sales_Data[[#This Row],[Order_Date]])</f>
        <v>1</v>
      </c>
      <c r="Y1569" t="str">
        <f>"Q"&amp;ROUNDUP(MONTH(Sales_Data[[#This Row],[Order_Date]])/3,0)</f>
        <v>Q1</v>
      </c>
    </row>
    <row r="1570" spans="1:25" x14ac:dyDescent="0.3">
      <c r="A1570" t="s">
        <v>2819</v>
      </c>
      <c r="B1570" s="1">
        <v>45756</v>
      </c>
      <c r="C1570" t="s">
        <v>896</v>
      </c>
      <c r="D1570" t="s">
        <v>624</v>
      </c>
      <c r="E1570" t="s">
        <v>119</v>
      </c>
      <c r="F1570" t="s">
        <v>249</v>
      </c>
      <c r="G1570" t="s">
        <v>32</v>
      </c>
      <c r="H1570" t="s">
        <v>33</v>
      </c>
      <c r="I1570" t="s">
        <v>161</v>
      </c>
      <c r="J1570">
        <v>2</v>
      </c>
      <c r="K1570">
        <v>8508.67</v>
      </c>
      <c r="L1570">
        <v>0</v>
      </c>
      <c r="M1570">
        <v>10749.57</v>
      </c>
      <c r="N1570" t="s">
        <v>24</v>
      </c>
      <c r="O1570" t="s">
        <v>35</v>
      </c>
      <c r="P1570" t="s">
        <v>44</v>
      </c>
      <c r="Q1570">
        <f>Sales_Data[[#This Row],[Quantity]]*Sales_Data[[#This Row],[Unit_Price]]</f>
        <v>17017.34</v>
      </c>
      <c r="R1570">
        <f>Sales_Data[[#This Row],[Gross_Sales]]*Sales_Data[[#This Row],[Discount]]</f>
        <v>0</v>
      </c>
      <c r="S1570">
        <f>Sales_Data[[#This Row],[Gross_Sales]]-Sales_Data[[#This Row],[Discount_Amount]]</f>
        <v>17017.34</v>
      </c>
      <c r="T1570">
        <f>Sales_Data[[#This Row],[Net Sales]]-Sales_Data[[#This Row],[Cost]]</f>
        <v>6267.77</v>
      </c>
      <c r="U1570" s="2">
        <f>Sales_Data[[#This Row],[Profit]]/Sales_Data[[#This Row],[Net Sales]]</f>
        <v>0.3683166699378399</v>
      </c>
      <c r="V1570">
        <f>YEAR(Sales_Data[[#This Row],[Order_Date]])</f>
        <v>2025</v>
      </c>
      <c r="W1570" t="str">
        <f>TEXT(Sales_Data[[#This Row],[Order_Date]],"mmm")</f>
        <v>Apr</v>
      </c>
      <c r="X1570">
        <f>MONTH(Sales_Data[[#This Row],[Order_Date]])</f>
        <v>4</v>
      </c>
      <c r="Y1570" t="str">
        <f>"Q"&amp;ROUNDUP(MONTH(Sales_Data[[#This Row],[Order_Date]])/3,0)</f>
        <v>Q2</v>
      </c>
    </row>
    <row r="1571" spans="1:25" x14ac:dyDescent="0.3">
      <c r="A1571" t="s">
        <v>2820</v>
      </c>
      <c r="B1571" s="1">
        <v>45677</v>
      </c>
      <c r="C1571" t="s">
        <v>1637</v>
      </c>
      <c r="D1571" t="s">
        <v>271</v>
      </c>
      <c r="E1571" t="s">
        <v>48</v>
      </c>
      <c r="F1571" t="s">
        <v>49</v>
      </c>
      <c r="G1571" t="s">
        <v>41</v>
      </c>
      <c r="H1571" t="s">
        <v>42</v>
      </c>
      <c r="I1571" t="s">
        <v>82</v>
      </c>
      <c r="J1571">
        <v>4</v>
      </c>
      <c r="K1571">
        <v>44465.87</v>
      </c>
      <c r="L1571">
        <v>0</v>
      </c>
      <c r="M1571">
        <v>134207.19</v>
      </c>
      <c r="N1571" t="s">
        <v>24</v>
      </c>
      <c r="O1571" t="s">
        <v>35</v>
      </c>
      <c r="P1571" t="s">
        <v>44</v>
      </c>
      <c r="Q1571">
        <f>Sales_Data[[#This Row],[Quantity]]*Sales_Data[[#This Row],[Unit_Price]]</f>
        <v>177863.48</v>
      </c>
      <c r="R1571">
        <f>Sales_Data[[#This Row],[Gross_Sales]]*Sales_Data[[#This Row],[Discount]]</f>
        <v>0</v>
      </c>
      <c r="S1571">
        <f>Sales_Data[[#This Row],[Gross_Sales]]-Sales_Data[[#This Row],[Discount_Amount]]</f>
        <v>177863.48</v>
      </c>
      <c r="T1571">
        <f>Sales_Data[[#This Row],[Net Sales]]-Sales_Data[[#This Row],[Cost]]</f>
        <v>43656.290000000008</v>
      </c>
      <c r="U1571" s="2">
        <f>Sales_Data[[#This Row],[Profit]]/Sales_Data[[#This Row],[Net Sales]]</f>
        <v>0.24544830675751991</v>
      </c>
      <c r="V1571">
        <f>YEAR(Sales_Data[[#This Row],[Order_Date]])</f>
        <v>2025</v>
      </c>
      <c r="W1571" t="str">
        <f>TEXT(Sales_Data[[#This Row],[Order_Date]],"mmm")</f>
        <v>Jan</v>
      </c>
      <c r="X1571">
        <f>MONTH(Sales_Data[[#This Row],[Order_Date]])</f>
        <v>1</v>
      </c>
      <c r="Y1571" t="str">
        <f>"Q"&amp;ROUNDUP(MONTH(Sales_Data[[#This Row],[Order_Date]])/3,0)</f>
        <v>Q1</v>
      </c>
    </row>
    <row r="1572" spans="1:25" x14ac:dyDescent="0.3">
      <c r="A1572" t="s">
        <v>2821</v>
      </c>
      <c r="B1572" s="1">
        <v>45898</v>
      </c>
      <c r="C1572" t="s">
        <v>2822</v>
      </c>
      <c r="D1572" t="s">
        <v>723</v>
      </c>
      <c r="E1572" t="s">
        <v>119</v>
      </c>
      <c r="F1572" t="s">
        <v>249</v>
      </c>
      <c r="G1572" t="s">
        <v>75</v>
      </c>
      <c r="H1572" t="s">
        <v>114</v>
      </c>
      <c r="I1572" t="s">
        <v>206</v>
      </c>
      <c r="J1572">
        <v>4</v>
      </c>
      <c r="K1572">
        <v>2310.21</v>
      </c>
      <c r="L1572">
        <v>0.1</v>
      </c>
      <c r="M1572">
        <v>5242.05</v>
      </c>
      <c r="N1572" t="s">
        <v>70</v>
      </c>
      <c r="O1572" t="s">
        <v>35</v>
      </c>
      <c r="P1572" t="s">
        <v>44</v>
      </c>
      <c r="Q1572">
        <f>Sales_Data[[#This Row],[Quantity]]*Sales_Data[[#This Row],[Unit_Price]]</f>
        <v>9240.84</v>
      </c>
      <c r="R1572">
        <f>Sales_Data[[#This Row],[Gross_Sales]]*Sales_Data[[#This Row],[Discount]]</f>
        <v>924.08400000000006</v>
      </c>
      <c r="S1572">
        <f>Sales_Data[[#This Row],[Gross_Sales]]-Sales_Data[[#This Row],[Discount_Amount]]</f>
        <v>8316.7559999999994</v>
      </c>
      <c r="T1572">
        <f>Sales_Data[[#This Row],[Net Sales]]-Sales_Data[[#This Row],[Cost]]</f>
        <v>3074.7059999999992</v>
      </c>
      <c r="U1572" s="2">
        <f>Sales_Data[[#This Row],[Profit]]/Sales_Data[[#This Row],[Net Sales]]</f>
        <v>0.36970015712857268</v>
      </c>
      <c r="V1572">
        <f>YEAR(Sales_Data[[#This Row],[Order_Date]])</f>
        <v>2025</v>
      </c>
      <c r="W1572" t="str">
        <f>TEXT(Sales_Data[[#This Row],[Order_Date]],"mmm")</f>
        <v>Aug</v>
      </c>
      <c r="X1572">
        <f>MONTH(Sales_Data[[#This Row],[Order_Date]])</f>
        <v>8</v>
      </c>
      <c r="Y1572" t="str">
        <f>"Q"&amp;ROUNDUP(MONTH(Sales_Data[[#This Row],[Order_Date]])/3,0)</f>
        <v>Q3</v>
      </c>
    </row>
    <row r="1573" spans="1:25" x14ac:dyDescent="0.3">
      <c r="A1573" t="s">
        <v>2823</v>
      </c>
      <c r="B1573" s="1">
        <v>45718</v>
      </c>
      <c r="C1573" t="s">
        <v>2432</v>
      </c>
      <c r="D1573" t="s">
        <v>307</v>
      </c>
      <c r="E1573" t="s">
        <v>39</v>
      </c>
      <c r="F1573" t="s">
        <v>107</v>
      </c>
      <c r="G1573" t="s">
        <v>75</v>
      </c>
      <c r="H1573" t="s">
        <v>185</v>
      </c>
      <c r="I1573" t="s">
        <v>261</v>
      </c>
      <c r="J1573">
        <v>1</v>
      </c>
      <c r="K1573">
        <v>2776.59</v>
      </c>
      <c r="L1573">
        <v>0.1</v>
      </c>
      <c r="M1573">
        <v>1613.21</v>
      </c>
      <c r="N1573" t="s">
        <v>109</v>
      </c>
      <c r="O1573" t="s">
        <v>53</v>
      </c>
      <c r="P1573" t="s">
        <v>71</v>
      </c>
      <c r="Q1573">
        <f>Sales_Data[[#This Row],[Quantity]]*Sales_Data[[#This Row],[Unit_Price]]</f>
        <v>2776.59</v>
      </c>
      <c r="R1573">
        <f>Sales_Data[[#This Row],[Gross_Sales]]*Sales_Data[[#This Row],[Discount]]</f>
        <v>277.65900000000005</v>
      </c>
      <c r="S1573">
        <f>Sales_Data[[#This Row],[Gross_Sales]]-Sales_Data[[#This Row],[Discount_Amount]]</f>
        <v>2498.931</v>
      </c>
      <c r="T1573">
        <f>Sales_Data[[#This Row],[Net Sales]]-Sales_Data[[#This Row],[Cost]]</f>
        <v>885.721</v>
      </c>
      <c r="U1573" s="2">
        <f>Sales_Data[[#This Row],[Profit]]/Sales_Data[[#This Row],[Net Sales]]</f>
        <v>0.35443995852626581</v>
      </c>
      <c r="V1573">
        <f>YEAR(Sales_Data[[#This Row],[Order_Date]])</f>
        <v>2025</v>
      </c>
      <c r="W1573" t="str">
        <f>TEXT(Sales_Data[[#This Row],[Order_Date]],"mmm")</f>
        <v>Mar</v>
      </c>
      <c r="X1573">
        <f>MONTH(Sales_Data[[#This Row],[Order_Date]])</f>
        <v>3</v>
      </c>
      <c r="Y1573" t="str">
        <f>"Q"&amp;ROUNDUP(MONTH(Sales_Data[[#This Row],[Order_Date]])/3,0)</f>
        <v>Q1</v>
      </c>
    </row>
    <row r="1574" spans="1:25" x14ac:dyDescent="0.3">
      <c r="A1574" t="s">
        <v>2824</v>
      </c>
      <c r="B1574" s="1">
        <v>45835</v>
      </c>
      <c r="C1574" t="s">
        <v>1566</v>
      </c>
      <c r="D1574" t="s">
        <v>38</v>
      </c>
      <c r="E1574" t="s">
        <v>39</v>
      </c>
      <c r="F1574" t="s">
        <v>107</v>
      </c>
      <c r="G1574" t="s">
        <v>67</v>
      </c>
      <c r="H1574" t="s">
        <v>88</v>
      </c>
      <c r="I1574" t="s">
        <v>157</v>
      </c>
      <c r="J1574">
        <v>3</v>
      </c>
      <c r="K1574">
        <v>3549.78</v>
      </c>
      <c r="L1574">
        <v>0.1</v>
      </c>
      <c r="M1574">
        <v>7505.76</v>
      </c>
      <c r="N1574" t="s">
        <v>52</v>
      </c>
      <c r="O1574" t="s">
        <v>53</v>
      </c>
      <c r="P1574" t="s">
        <v>44</v>
      </c>
      <c r="Q1574">
        <f>Sales_Data[[#This Row],[Quantity]]*Sales_Data[[#This Row],[Unit_Price]]</f>
        <v>10649.34</v>
      </c>
      <c r="R1574">
        <f>Sales_Data[[#This Row],[Gross_Sales]]*Sales_Data[[#This Row],[Discount]]</f>
        <v>1064.934</v>
      </c>
      <c r="S1574">
        <f>Sales_Data[[#This Row],[Gross_Sales]]-Sales_Data[[#This Row],[Discount_Amount]]</f>
        <v>9584.4060000000009</v>
      </c>
      <c r="T1574">
        <f>Sales_Data[[#This Row],[Net Sales]]-Sales_Data[[#This Row],[Cost]]</f>
        <v>2078.6460000000006</v>
      </c>
      <c r="U1574" s="2">
        <f>Sales_Data[[#This Row],[Profit]]/Sales_Data[[#This Row],[Net Sales]]</f>
        <v>0.21687791606490797</v>
      </c>
      <c r="V1574">
        <f>YEAR(Sales_Data[[#This Row],[Order_Date]])</f>
        <v>2025</v>
      </c>
      <c r="W1574" t="str">
        <f>TEXT(Sales_Data[[#This Row],[Order_Date]],"mmm")</f>
        <v>Jun</v>
      </c>
      <c r="X1574">
        <f>MONTH(Sales_Data[[#This Row],[Order_Date]])</f>
        <v>6</v>
      </c>
      <c r="Y1574" t="str">
        <f>"Q"&amp;ROUNDUP(MONTH(Sales_Data[[#This Row],[Order_Date]])/3,0)</f>
        <v>Q2</v>
      </c>
    </row>
    <row r="1575" spans="1:25" x14ac:dyDescent="0.3">
      <c r="A1575" t="s">
        <v>2825</v>
      </c>
      <c r="B1575" s="1">
        <v>45995</v>
      </c>
      <c r="C1575" t="s">
        <v>60</v>
      </c>
      <c r="D1575" t="s">
        <v>430</v>
      </c>
      <c r="E1575" t="s">
        <v>19</v>
      </c>
      <c r="F1575" t="s">
        <v>66</v>
      </c>
      <c r="G1575" t="s">
        <v>21</v>
      </c>
      <c r="H1575" t="s">
        <v>297</v>
      </c>
      <c r="I1575" t="s">
        <v>494</v>
      </c>
      <c r="J1575">
        <v>4</v>
      </c>
      <c r="K1575">
        <v>11160.01</v>
      </c>
      <c r="L1575">
        <v>0</v>
      </c>
      <c r="M1575">
        <v>30867.15</v>
      </c>
      <c r="N1575" t="s">
        <v>109</v>
      </c>
      <c r="O1575" t="s">
        <v>25</v>
      </c>
      <c r="P1575" t="s">
        <v>71</v>
      </c>
      <c r="Q1575">
        <f>Sales_Data[[#This Row],[Quantity]]*Sales_Data[[#This Row],[Unit_Price]]</f>
        <v>44640.04</v>
      </c>
      <c r="R1575">
        <f>Sales_Data[[#This Row],[Gross_Sales]]*Sales_Data[[#This Row],[Discount]]</f>
        <v>0</v>
      </c>
      <c r="S1575">
        <f>Sales_Data[[#This Row],[Gross_Sales]]-Sales_Data[[#This Row],[Discount_Amount]]</f>
        <v>44640.04</v>
      </c>
      <c r="T1575">
        <f>Sales_Data[[#This Row],[Net Sales]]-Sales_Data[[#This Row],[Cost]]</f>
        <v>13772.89</v>
      </c>
      <c r="U1575" s="2">
        <f>Sales_Data[[#This Row],[Profit]]/Sales_Data[[#This Row],[Net Sales]]</f>
        <v>0.30853220561630318</v>
      </c>
      <c r="V1575">
        <f>YEAR(Sales_Data[[#This Row],[Order_Date]])</f>
        <v>2025</v>
      </c>
      <c r="W1575" t="str">
        <f>TEXT(Sales_Data[[#This Row],[Order_Date]],"mmm")</f>
        <v>Dec</v>
      </c>
      <c r="X1575">
        <f>MONTH(Sales_Data[[#This Row],[Order_Date]])</f>
        <v>12</v>
      </c>
      <c r="Y1575" t="str">
        <f>"Q"&amp;ROUNDUP(MONTH(Sales_Data[[#This Row],[Order_Date]])/3,0)</f>
        <v>Q4</v>
      </c>
    </row>
    <row r="1576" spans="1:25" x14ac:dyDescent="0.3">
      <c r="A1576" t="s">
        <v>2826</v>
      </c>
      <c r="B1576" s="1">
        <v>45719</v>
      </c>
      <c r="C1576" t="s">
        <v>2363</v>
      </c>
      <c r="D1576" t="s">
        <v>307</v>
      </c>
      <c r="E1576" t="s">
        <v>39</v>
      </c>
      <c r="F1576" t="s">
        <v>107</v>
      </c>
      <c r="G1576" t="s">
        <v>67</v>
      </c>
      <c r="H1576" t="s">
        <v>133</v>
      </c>
      <c r="I1576" t="s">
        <v>138</v>
      </c>
      <c r="J1576">
        <v>1</v>
      </c>
      <c r="K1576">
        <v>4813.18</v>
      </c>
      <c r="L1576">
        <v>0.15</v>
      </c>
      <c r="M1576">
        <v>2687.82</v>
      </c>
      <c r="N1576" t="s">
        <v>52</v>
      </c>
      <c r="O1576" t="s">
        <v>53</v>
      </c>
      <c r="P1576" t="s">
        <v>71</v>
      </c>
      <c r="Q1576">
        <f>Sales_Data[[#This Row],[Quantity]]*Sales_Data[[#This Row],[Unit_Price]]</f>
        <v>4813.18</v>
      </c>
      <c r="R1576">
        <f>Sales_Data[[#This Row],[Gross_Sales]]*Sales_Data[[#This Row],[Discount]]</f>
        <v>721.97699999999998</v>
      </c>
      <c r="S1576">
        <f>Sales_Data[[#This Row],[Gross_Sales]]-Sales_Data[[#This Row],[Discount_Amount]]</f>
        <v>4091.2030000000004</v>
      </c>
      <c r="T1576">
        <f>Sales_Data[[#This Row],[Net Sales]]-Sales_Data[[#This Row],[Cost]]</f>
        <v>1403.3830000000003</v>
      </c>
      <c r="U1576" s="2">
        <f>Sales_Data[[#This Row],[Profit]]/Sales_Data[[#This Row],[Net Sales]]</f>
        <v>0.34302453337074695</v>
      </c>
      <c r="V1576">
        <f>YEAR(Sales_Data[[#This Row],[Order_Date]])</f>
        <v>2025</v>
      </c>
      <c r="W1576" t="str">
        <f>TEXT(Sales_Data[[#This Row],[Order_Date]],"mmm")</f>
        <v>Mar</v>
      </c>
      <c r="X1576">
        <f>MONTH(Sales_Data[[#This Row],[Order_Date]])</f>
        <v>3</v>
      </c>
      <c r="Y1576" t="str">
        <f>"Q"&amp;ROUNDUP(MONTH(Sales_Data[[#This Row],[Order_Date]])/3,0)</f>
        <v>Q1</v>
      </c>
    </row>
    <row r="1577" spans="1:25" x14ac:dyDescent="0.3">
      <c r="A1577" t="s">
        <v>2827</v>
      </c>
      <c r="B1577" s="1">
        <v>45802</v>
      </c>
      <c r="C1577" t="s">
        <v>2828</v>
      </c>
      <c r="D1577" t="s">
        <v>662</v>
      </c>
      <c r="E1577" t="s">
        <v>48</v>
      </c>
      <c r="F1577" t="s">
        <v>132</v>
      </c>
      <c r="G1577" t="s">
        <v>67</v>
      </c>
      <c r="H1577" t="s">
        <v>88</v>
      </c>
      <c r="I1577" t="s">
        <v>89</v>
      </c>
      <c r="J1577">
        <v>3</v>
      </c>
      <c r="K1577">
        <v>36692.629999999997</v>
      </c>
      <c r="L1577">
        <v>0.1</v>
      </c>
      <c r="M1577">
        <v>62699.18</v>
      </c>
      <c r="N1577" t="s">
        <v>109</v>
      </c>
      <c r="O1577" t="s">
        <v>53</v>
      </c>
      <c r="P1577" t="s">
        <v>71</v>
      </c>
      <c r="Q1577">
        <f>Sales_Data[[#This Row],[Quantity]]*Sales_Data[[#This Row],[Unit_Price]]</f>
        <v>110077.88999999998</v>
      </c>
      <c r="R1577">
        <f>Sales_Data[[#This Row],[Gross_Sales]]*Sales_Data[[#This Row],[Discount]]</f>
        <v>11007.788999999999</v>
      </c>
      <c r="S1577">
        <f>Sales_Data[[#This Row],[Gross_Sales]]-Sales_Data[[#This Row],[Discount_Amount]]</f>
        <v>99070.100999999981</v>
      </c>
      <c r="T1577">
        <f>Sales_Data[[#This Row],[Net Sales]]-Sales_Data[[#This Row],[Cost]]</f>
        <v>36370.92099999998</v>
      </c>
      <c r="U1577" s="2">
        <f>Sales_Data[[#This Row],[Profit]]/Sales_Data[[#This Row],[Net Sales]]</f>
        <v>0.36712308388582332</v>
      </c>
      <c r="V1577">
        <f>YEAR(Sales_Data[[#This Row],[Order_Date]])</f>
        <v>2025</v>
      </c>
      <c r="W1577" t="str">
        <f>TEXT(Sales_Data[[#This Row],[Order_Date]],"mmm")</f>
        <v>May</v>
      </c>
      <c r="X1577">
        <f>MONTH(Sales_Data[[#This Row],[Order_Date]])</f>
        <v>5</v>
      </c>
      <c r="Y1577" t="str">
        <f>"Q"&amp;ROUNDUP(MONTH(Sales_Data[[#This Row],[Order_Date]])/3,0)</f>
        <v>Q2</v>
      </c>
    </row>
    <row r="1578" spans="1:25" x14ac:dyDescent="0.3">
      <c r="A1578" t="s">
        <v>2829</v>
      </c>
      <c r="B1578" s="1">
        <v>45873</v>
      </c>
      <c r="C1578" t="s">
        <v>1998</v>
      </c>
      <c r="D1578" t="s">
        <v>662</v>
      </c>
      <c r="E1578" t="s">
        <v>30</v>
      </c>
      <c r="F1578" t="s">
        <v>210</v>
      </c>
      <c r="G1578" t="s">
        <v>32</v>
      </c>
      <c r="H1578" t="s">
        <v>33</v>
      </c>
      <c r="I1578" t="s">
        <v>161</v>
      </c>
      <c r="J1578">
        <v>1</v>
      </c>
      <c r="K1578">
        <v>1918.74</v>
      </c>
      <c r="L1578">
        <v>0.1</v>
      </c>
      <c r="M1578">
        <v>1431.68</v>
      </c>
      <c r="N1578" t="s">
        <v>24</v>
      </c>
      <c r="O1578" t="s">
        <v>35</v>
      </c>
      <c r="P1578" t="s">
        <v>71</v>
      </c>
      <c r="Q1578">
        <f>Sales_Data[[#This Row],[Quantity]]*Sales_Data[[#This Row],[Unit_Price]]</f>
        <v>1918.74</v>
      </c>
      <c r="R1578">
        <f>Sales_Data[[#This Row],[Gross_Sales]]*Sales_Data[[#This Row],[Discount]]</f>
        <v>191.87400000000002</v>
      </c>
      <c r="S1578">
        <f>Sales_Data[[#This Row],[Gross_Sales]]-Sales_Data[[#This Row],[Discount_Amount]]</f>
        <v>1726.866</v>
      </c>
      <c r="T1578">
        <f>Sales_Data[[#This Row],[Net Sales]]-Sales_Data[[#This Row],[Cost]]</f>
        <v>295.18599999999992</v>
      </c>
      <c r="U1578" s="2">
        <f>Sales_Data[[#This Row],[Profit]]/Sales_Data[[#This Row],[Net Sales]]</f>
        <v>0.17093740915624023</v>
      </c>
      <c r="V1578">
        <f>YEAR(Sales_Data[[#This Row],[Order_Date]])</f>
        <v>2025</v>
      </c>
      <c r="W1578" t="str">
        <f>TEXT(Sales_Data[[#This Row],[Order_Date]],"mmm")</f>
        <v>Aug</v>
      </c>
      <c r="X1578">
        <f>MONTH(Sales_Data[[#This Row],[Order_Date]])</f>
        <v>8</v>
      </c>
      <c r="Y1578" t="str">
        <f>"Q"&amp;ROUNDUP(MONTH(Sales_Data[[#This Row],[Order_Date]])/3,0)</f>
        <v>Q3</v>
      </c>
    </row>
    <row r="1579" spans="1:25" x14ac:dyDescent="0.3">
      <c r="A1579" t="s">
        <v>2830</v>
      </c>
      <c r="B1579" s="1">
        <v>45660</v>
      </c>
      <c r="C1579" t="s">
        <v>2761</v>
      </c>
      <c r="D1579" t="s">
        <v>404</v>
      </c>
      <c r="E1579" t="s">
        <v>48</v>
      </c>
      <c r="F1579" t="s">
        <v>132</v>
      </c>
      <c r="G1579" t="s">
        <v>67</v>
      </c>
      <c r="H1579" t="s">
        <v>68</v>
      </c>
      <c r="I1579" t="s">
        <v>97</v>
      </c>
      <c r="J1579">
        <v>1</v>
      </c>
      <c r="K1579">
        <v>58073.25</v>
      </c>
      <c r="L1579">
        <v>0</v>
      </c>
      <c r="M1579">
        <v>45566.14</v>
      </c>
      <c r="N1579" t="s">
        <v>52</v>
      </c>
      <c r="O1579" t="s">
        <v>35</v>
      </c>
      <c r="P1579" t="s">
        <v>71</v>
      </c>
      <c r="Q1579">
        <f>Sales_Data[[#This Row],[Quantity]]*Sales_Data[[#This Row],[Unit_Price]]</f>
        <v>58073.25</v>
      </c>
      <c r="R1579">
        <f>Sales_Data[[#This Row],[Gross_Sales]]*Sales_Data[[#This Row],[Discount]]</f>
        <v>0</v>
      </c>
      <c r="S1579">
        <f>Sales_Data[[#This Row],[Gross_Sales]]-Sales_Data[[#This Row],[Discount_Amount]]</f>
        <v>58073.25</v>
      </c>
      <c r="T1579">
        <f>Sales_Data[[#This Row],[Net Sales]]-Sales_Data[[#This Row],[Cost]]</f>
        <v>12507.11</v>
      </c>
      <c r="U1579" s="2">
        <f>Sales_Data[[#This Row],[Profit]]/Sales_Data[[#This Row],[Net Sales]]</f>
        <v>0.21536783286625083</v>
      </c>
      <c r="V1579">
        <f>YEAR(Sales_Data[[#This Row],[Order_Date]])</f>
        <v>2025</v>
      </c>
      <c r="W1579" t="str">
        <f>TEXT(Sales_Data[[#This Row],[Order_Date]],"mmm")</f>
        <v>Jan</v>
      </c>
      <c r="X1579">
        <f>MONTH(Sales_Data[[#This Row],[Order_Date]])</f>
        <v>1</v>
      </c>
      <c r="Y1579" t="str">
        <f>"Q"&amp;ROUNDUP(MONTH(Sales_Data[[#This Row],[Order_Date]])/3,0)</f>
        <v>Q1</v>
      </c>
    </row>
    <row r="1580" spans="1:25" x14ac:dyDescent="0.3">
      <c r="A1580" t="s">
        <v>2831</v>
      </c>
      <c r="B1580" s="1">
        <v>45817</v>
      </c>
      <c r="C1580" t="s">
        <v>2832</v>
      </c>
      <c r="D1580" t="s">
        <v>327</v>
      </c>
      <c r="E1580" t="s">
        <v>119</v>
      </c>
      <c r="F1580" t="s">
        <v>184</v>
      </c>
      <c r="G1580" t="s">
        <v>75</v>
      </c>
      <c r="H1580" t="s">
        <v>185</v>
      </c>
      <c r="I1580" t="s">
        <v>261</v>
      </c>
      <c r="J1580">
        <v>1</v>
      </c>
      <c r="K1580">
        <v>1191.83</v>
      </c>
      <c r="L1580">
        <v>0.2</v>
      </c>
      <c r="M1580">
        <v>599.11</v>
      </c>
      <c r="N1580" t="s">
        <v>52</v>
      </c>
      <c r="O1580" t="s">
        <v>35</v>
      </c>
      <c r="P1580" t="s">
        <v>71</v>
      </c>
      <c r="Q1580">
        <f>Sales_Data[[#This Row],[Quantity]]*Sales_Data[[#This Row],[Unit_Price]]</f>
        <v>1191.83</v>
      </c>
      <c r="R1580">
        <f>Sales_Data[[#This Row],[Gross_Sales]]*Sales_Data[[#This Row],[Discount]]</f>
        <v>238.36599999999999</v>
      </c>
      <c r="S1580">
        <f>Sales_Data[[#This Row],[Gross_Sales]]-Sales_Data[[#This Row],[Discount_Amount]]</f>
        <v>953.46399999999994</v>
      </c>
      <c r="T1580">
        <f>Sales_Data[[#This Row],[Net Sales]]-Sales_Data[[#This Row],[Cost]]</f>
        <v>354.35399999999993</v>
      </c>
      <c r="U1580" s="2">
        <f>Sales_Data[[#This Row],[Profit]]/Sales_Data[[#This Row],[Net Sales]]</f>
        <v>0.37164906068818532</v>
      </c>
      <c r="V1580">
        <f>YEAR(Sales_Data[[#This Row],[Order_Date]])</f>
        <v>2025</v>
      </c>
      <c r="W1580" t="str">
        <f>TEXT(Sales_Data[[#This Row],[Order_Date]],"mmm")</f>
        <v>Jun</v>
      </c>
      <c r="X1580">
        <f>MONTH(Sales_Data[[#This Row],[Order_Date]])</f>
        <v>6</v>
      </c>
      <c r="Y1580" t="str">
        <f>"Q"&amp;ROUNDUP(MONTH(Sales_Data[[#This Row],[Order_Date]])/3,0)</f>
        <v>Q2</v>
      </c>
    </row>
    <row r="1581" spans="1:25" x14ac:dyDescent="0.3">
      <c r="A1581" t="s">
        <v>2833</v>
      </c>
      <c r="B1581" s="1">
        <v>45884</v>
      </c>
      <c r="C1581" t="s">
        <v>2189</v>
      </c>
      <c r="D1581" t="s">
        <v>125</v>
      </c>
      <c r="E1581" t="s">
        <v>19</v>
      </c>
      <c r="F1581" t="s">
        <v>81</v>
      </c>
      <c r="G1581" t="s">
        <v>32</v>
      </c>
      <c r="H1581" t="s">
        <v>33</v>
      </c>
      <c r="I1581" t="s">
        <v>34</v>
      </c>
      <c r="J1581">
        <v>2</v>
      </c>
      <c r="K1581">
        <v>8766.23</v>
      </c>
      <c r="L1581">
        <v>0.1</v>
      </c>
      <c r="M1581">
        <v>12382.69</v>
      </c>
      <c r="N1581" t="s">
        <v>24</v>
      </c>
      <c r="O1581" t="s">
        <v>35</v>
      </c>
      <c r="P1581" t="s">
        <v>44</v>
      </c>
      <c r="Q1581">
        <f>Sales_Data[[#This Row],[Quantity]]*Sales_Data[[#This Row],[Unit_Price]]</f>
        <v>17532.46</v>
      </c>
      <c r="R1581">
        <f>Sales_Data[[#This Row],[Gross_Sales]]*Sales_Data[[#This Row],[Discount]]</f>
        <v>1753.2460000000001</v>
      </c>
      <c r="S1581">
        <f>Sales_Data[[#This Row],[Gross_Sales]]-Sales_Data[[#This Row],[Discount_Amount]]</f>
        <v>15779.214</v>
      </c>
      <c r="T1581">
        <f>Sales_Data[[#This Row],[Net Sales]]-Sales_Data[[#This Row],[Cost]]</f>
        <v>3396.5239999999994</v>
      </c>
      <c r="U1581" s="2">
        <f>Sales_Data[[#This Row],[Profit]]/Sales_Data[[#This Row],[Net Sales]]</f>
        <v>0.21525305379596218</v>
      </c>
      <c r="V1581">
        <f>YEAR(Sales_Data[[#This Row],[Order_Date]])</f>
        <v>2025</v>
      </c>
      <c r="W1581" t="str">
        <f>TEXT(Sales_Data[[#This Row],[Order_Date]],"mmm")</f>
        <v>Aug</v>
      </c>
      <c r="X1581">
        <f>MONTH(Sales_Data[[#This Row],[Order_Date]])</f>
        <v>8</v>
      </c>
      <c r="Y1581" t="str">
        <f>"Q"&amp;ROUNDUP(MONTH(Sales_Data[[#This Row],[Order_Date]])/3,0)</f>
        <v>Q3</v>
      </c>
    </row>
    <row r="1582" spans="1:25" x14ac:dyDescent="0.3">
      <c r="A1582" t="s">
        <v>2834</v>
      </c>
      <c r="B1582" s="1">
        <v>45926</v>
      </c>
      <c r="C1582" t="s">
        <v>738</v>
      </c>
      <c r="D1582" t="s">
        <v>307</v>
      </c>
      <c r="E1582" t="s">
        <v>48</v>
      </c>
      <c r="F1582" t="s">
        <v>49</v>
      </c>
      <c r="G1582" t="s">
        <v>75</v>
      </c>
      <c r="H1582" t="s">
        <v>76</v>
      </c>
      <c r="I1582" t="s">
        <v>108</v>
      </c>
      <c r="J1582">
        <v>3</v>
      </c>
      <c r="K1582">
        <v>50748.37</v>
      </c>
      <c r="L1582">
        <v>0.1</v>
      </c>
      <c r="M1582">
        <v>88627.54</v>
      </c>
      <c r="N1582" t="s">
        <v>24</v>
      </c>
      <c r="O1582" t="s">
        <v>25</v>
      </c>
      <c r="P1582" t="s">
        <v>26</v>
      </c>
      <c r="Q1582">
        <f>Sales_Data[[#This Row],[Quantity]]*Sales_Data[[#This Row],[Unit_Price]]</f>
        <v>152245.11000000002</v>
      </c>
      <c r="R1582">
        <f>Sales_Data[[#This Row],[Gross_Sales]]*Sales_Data[[#This Row],[Discount]]</f>
        <v>15224.511000000002</v>
      </c>
      <c r="S1582">
        <f>Sales_Data[[#This Row],[Gross_Sales]]-Sales_Data[[#This Row],[Discount_Amount]]</f>
        <v>137020.59900000002</v>
      </c>
      <c r="T1582">
        <f>Sales_Data[[#This Row],[Net Sales]]-Sales_Data[[#This Row],[Cost]]</f>
        <v>48393.059000000023</v>
      </c>
      <c r="U1582" s="2">
        <f>Sales_Data[[#This Row],[Profit]]/Sales_Data[[#This Row],[Net Sales]]</f>
        <v>0.35318090384351636</v>
      </c>
      <c r="V1582">
        <f>YEAR(Sales_Data[[#This Row],[Order_Date]])</f>
        <v>2025</v>
      </c>
      <c r="W1582" t="str">
        <f>TEXT(Sales_Data[[#This Row],[Order_Date]],"mmm")</f>
        <v>Sep</v>
      </c>
      <c r="X1582">
        <f>MONTH(Sales_Data[[#This Row],[Order_Date]])</f>
        <v>9</v>
      </c>
      <c r="Y1582" t="str">
        <f>"Q"&amp;ROUNDUP(MONTH(Sales_Data[[#This Row],[Order_Date]])/3,0)</f>
        <v>Q3</v>
      </c>
    </row>
    <row r="1583" spans="1:25" x14ac:dyDescent="0.3">
      <c r="A1583" t="s">
        <v>2835</v>
      </c>
      <c r="B1583" s="1">
        <v>45777</v>
      </c>
      <c r="C1583" t="s">
        <v>2836</v>
      </c>
      <c r="D1583" t="s">
        <v>244</v>
      </c>
      <c r="E1583" t="s">
        <v>39</v>
      </c>
      <c r="F1583" t="s">
        <v>107</v>
      </c>
      <c r="G1583" t="s">
        <v>67</v>
      </c>
      <c r="H1583" t="s">
        <v>121</v>
      </c>
      <c r="I1583" t="s">
        <v>142</v>
      </c>
      <c r="J1583">
        <v>2</v>
      </c>
      <c r="K1583">
        <v>801.76</v>
      </c>
      <c r="L1583">
        <v>0.15</v>
      </c>
      <c r="M1583">
        <v>961.1</v>
      </c>
      <c r="N1583" t="s">
        <v>52</v>
      </c>
      <c r="O1583" t="s">
        <v>35</v>
      </c>
      <c r="P1583" t="s">
        <v>44</v>
      </c>
      <c r="Q1583">
        <f>Sales_Data[[#This Row],[Quantity]]*Sales_Data[[#This Row],[Unit_Price]]</f>
        <v>1603.52</v>
      </c>
      <c r="R1583">
        <f>Sales_Data[[#This Row],[Gross_Sales]]*Sales_Data[[#This Row],[Discount]]</f>
        <v>240.52799999999999</v>
      </c>
      <c r="S1583">
        <f>Sales_Data[[#This Row],[Gross_Sales]]-Sales_Data[[#This Row],[Discount_Amount]]</f>
        <v>1362.992</v>
      </c>
      <c r="T1583">
        <f>Sales_Data[[#This Row],[Net Sales]]-Sales_Data[[#This Row],[Cost]]</f>
        <v>401.89199999999994</v>
      </c>
      <c r="U1583" s="2">
        <f>Sales_Data[[#This Row],[Profit]]/Sales_Data[[#This Row],[Net Sales]]</f>
        <v>0.29486013124068222</v>
      </c>
      <c r="V1583">
        <f>YEAR(Sales_Data[[#This Row],[Order_Date]])</f>
        <v>2025</v>
      </c>
      <c r="W1583" t="str">
        <f>TEXT(Sales_Data[[#This Row],[Order_Date]],"mmm")</f>
        <v>Apr</v>
      </c>
      <c r="X1583">
        <f>MONTH(Sales_Data[[#This Row],[Order_Date]])</f>
        <v>4</v>
      </c>
      <c r="Y1583" t="str">
        <f>"Q"&amp;ROUNDUP(MONTH(Sales_Data[[#This Row],[Order_Date]])/3,0)</f>
        <v>Q2</v>
      </c>
    </row>
    <row r="1584" spans="1:25" x14ac:dyDescent="0.3">
      <c r="A1584" t="s">
        <v>2837</v>
      </c>
      <c r="B1584" s="1">
        <v>45746</v>
      </c>
      <c r="C1584" t="s">
        <v>1292</v>
      </c>
      <c r="D1584" t="s">
        <v>474</v>
      </c>
      <c r="E1584" t="s">
        <v>48</v>
      </c>
      <c r="F1584" t="s">
        <v>164</v>
      </c>
      <c r="G1584" t="s">
        <v>67</v>
      </c>
      <c r="H1584" t="s">
        <v>133</v>
      </c>
      <c r="I1584" t="s">
        <v>138</v>
      </c>
      <c r="J1584">
        <v>1</v>
      </c>
      <c r="K1584">
        <v>46288.79</v>
      </c>
      <c r="L1584">
        <v>0.15</v>
      </c>
      <c r="M1584">
        <v>31145.02</v>
      </c>
      <c r="N1584" t="s">
        <v>70</v>
      </c>
      <c r="O1584" t="s">
        <v>35</v>
      </c>
      <c r="P1584" t="s">
        <v>71</v>
      </c>
      <c r="Q1584">
        <f>Sales_Data[[#This Row],[Quantity]]*Sales_Data[[#This Row],[Unit_Price]]</f>
        <v>46288.79</v>
      </c>
      <c r="R1584">
        <f>Sales_Data[[#This Row],[Gross_Sales]]*Sales_Data[[#This Row],[Discount]]</f>
        <v>6943.3185000000003</v>
      </c>
      <c r="S1584">
        <f>Sales_Data[[#This Row],[Gross_Sales]]-Sales_Data[[#This Row],[Discount_Amount]]</f>
        <v>39345.4715</v>
      </c>
      <c r="T1584">
        <f>Sales_Data[[#This Row],[Net Sales]]-Sales_Data[[#This Row],[Cost]]</f>
        <v>8200.4514999999992</v>
      </c>
      <c r="U1584" s="2">
        <f>Sales_Data[[#This Row],[Profit]]/Sales_Data[[#This Row],[Net Sales]]</f>
        <v>0.20842173666669617</v>
      </c>
      <c r="V1584">
        <f>YEAR(Sales_Data[[#This Row],[Order_Date]])</f>
        <v>2025</v>
      </c>
      <c r="W1584" t="str">
        <f>TEXT(Sales_Data[[#This Row],[Order_Date]],"mmm")</f>
        <v>Mar</v>
      </c>
      <c r="X1584">
        <f>MONTH(Sales_Data[[#This Row],[Order_Date]])</f>
        <v>3</v>
      </c>
      <c r="Y1584" t="str">
        <f>"Q"&amp;ROUNDUP(MONTH(Sales_Data[[#This Row],[Order_Date]])/3,0)</f>
        <v>Q1</v>
      </c>
    </row>
    <row r="1585" spans="1:25" x14ac:dyDescent="0.3">
      <c r="A1585" t="s">
        <v>2838</v>
      </c>
      <c r="B1585" s="1">
        <v>45986</v>
      </c>
      <c r="C1585" t="s">
        <v>2839</v>
      </c>
      <c r="D1585" t="s">
        <v>317</v>
      </c>
      <c r="E1585" t="s">
        <v>30</v>
      </c>
      <c r="F1585" t="s">
        <v>101</v>
      </c>
      <c r="G1585" t="s">
        <v>67</v>
      </c>
      <c r="H1585" t="s">
        <v>121</v>
      </c>
      <c r="I1585" t="s">
        <v>122</v>
      </c>
      <c r="J1585">
        <v>1</v>
      </c>
      <c r="K1585">
        <v>4143.63</v>
      </c>
      <c r="L1585">
        <v>0</v>
      </c>
      <c r="M1585">
        <v>2875.83</v>
      </c>
      <c r="N1585" t="s">
        <v>83</v>
      </c>
      <c r="O1585" t="s">
        <v>35</v>
      </c>
      <c r="P1585" t="s">
        <v>44</v>
      </c>
      <c r="Q1585">
        <f>Sales_Data[[#This Row],[Quantity]]*Sales_Data[[#This Row],[Unit_Price]]</f>
        <v>4143.63</v>
      </c>
      <c r="R1585">
        <f>Sales_Data[[#This Row],[Gross_Sales]]*Sales_Data[[#This Row],[Discount]]</f>
        <v>0</v>
      </c>
      <c r="S1585">
        <f>Sales_Data[[#This Row],[Gross_Sales]]-Sales_Data[[#This Row],[Discount_Amount]]</f>
        <v>4143.63</v>
      </c>
      <c r="T1585">
        <f>Sales_Data[[#This Row],[Net Sales]]-Sales_Data[[#This Row],[Cost]]</f>
        <v>1267.8000000000002</v>
      </c>
      <c r="U1585" s="2">
        <f>Sales_Data[[#This Row],[Profit]]/Sales_Data[[#This Row],[Net Sales]]</f>
        <v>0.30596361161590202</v>
      </c>
      <c r="V1585">
        <f>YEAR(Sales_Data[[#This Row],[Order_Date]])</f>
        <v>2025</v>
      </c>
      <c r="W1585" t="str">
        <f>TEXT(Sales_Data[[#This Row],[Order_Date]],"mmm")</f>
        <v>Nov</v>
      </c>
      <c r="X1585">
        <f>MONTH(Sales_Data[[#This Row],[Order_Date]])</f>
        <v>11</v>
      </c>
      <c r="Y1585" t="str">
        <f>"Q"&amp;ROUNDUP(MONTH(Sales_Data[[#This Row],[Order_Date]])/3,0)</f>
        <v>Q4</v>
      </c>
    </row>
    <row r="1586" spans="1:25" x14ac:dyDescent="0.3">
      <c r="A1586" t="s">
        <v>2840</v>
      </c>
      <c r="B1586" s="1">
        <v>45725</v>
      </c>
      <c r="C1586" t="s">
        <v>2841</v>
      </c>
      <c r="D1586" t="s">
        <v>307</v>
      </c>
      <c r="E1586" t="s">
        <v>119</v>
      </c>
      <c r="F1586" t="s">
        <v>538</v>
      </c>
      <c r="G1586" t="s">
        <v>41</v>
      </c>
      <c r="H1586" t="s">
        <v>102</v>
      </c>
      <c r="I1586" t="s">
        <v>165</v>
      </c>
      <c r="J1586">
        <v>2</v>
      </c>
      <c r="K1586">
        <v>6117.07</v>
      </c>
      <c r="L1586">
        <v>0.15</v>
      </c>
      <c r="M1586">
        <v>8497.57</v>
      </c>
      <c r="N1586" t="s">
        <v>70</v>
      </c>
      <c r="O1586" t="s">
        <v>25</v>
      </c>
      <c r="P1586" t="s">
        <v>71</v>
      </c>
      <c r="Q1586">
        <f>Sales_Data[[#This Row],[Quantity]]*Sales_Data[[#This Row],[Unit_Price]]</f>
        <v>12234.14</v>
      </c>
      <c r="R1586">
        <f>Sales_Data[[#This Row],[Gross_Sales]]*Sales_Data[[#This Row],[Discount]]</f>
        <v>1835.1209999999999</v>
      </c>
      <c r="S1586">
        <f>Sales_Data[[#This Row],[Gross_Sales]]-Sales_Data[[#This Row],[Discount_Amount]]</f>
        <v>10399.019</v>
      </c>
      <c r="T1586">
        <f>Sales_Data[[#This Row],[Net Sales]]-Sales_Data[[#This Row],[Cost]]</f>
        <v>1901.4490000000005</v>
      </c>
      <c r="U1586" s="2">
        <f>Sales_Data[[#This Row],[Profit]]/Sales_Data[[#This Row],[Net Sales]]</f>
        <v>0.18284888218782949</v>
      </c>
      <c r="V1586">
        <f>YEAR(Sales_Data[[#This Row],[Order_Date]])</f>
        <v>2025</v>
      </c>
      <c r="W1586" t="str">
        <f>TEXT(Sales_Data[[#This Row],[Order_Date]],"mmm")</f>
        <v>Mar</v>
      </c>
      <c r="X1586">
        <f>MONTH(Sales_Data[[#This Row],[Order_Date]])</f>
        <v>3</v>
      </c>
      <c r="Y1586" t="str">
        <f>"Q"&amp;ROUNDUP(MONTH(Sales_Data[[#This Row],[Order_Date]])/3,0)</f>
        <v>Q1</v>
      </c>
    </row>
    <row r="1587" spans="1:25" x14ac:dyDescent="0.3">
      <c r="A1587" t="s">
        <v>2842</v>
      </c>
      <c r="B1587" s="1">
        <v>46014</v>
      </c>
      <c r="C1587" t="s">
        <v>188</v>
      </c>
      <c r="D1587" t="s">
        <v>541</v>
      </c>
      <c r="E1587" t="s">
        <v>30</v>
      </c>
      <c r="F1587" t="s">
        <v>156</v>
      </c>
      <c r="G1587" t="s">
        <v>67</v>
      </c>
      <c r="H1587" t="s">
        <v>133</v>
      </c>
      <c r="I1587" t="s">
        <v>138</v>
      </c>
      <c r="J1587">
        <v>2</v>
      </c>
      <c r="K1587">
        <v>311.45</v>
      </c>
      <c r="L1587">
        <v>0.1</v>
      </c>
      <c r="M1587">
        <v>423.17</v>
      </c>
      <c r="N1587" t="s">
        <v>52</v>
      </c>
      <c r="O1587" t="s">
        <v>35</v>
      </c>
      <c r="P1587" t="s">
        <v>44</v>
      </c>
      <c r="Q1587">
        <f>Sales_Data[[#This Row],[Quantity]]*Sales_Data[[#This Row],[Unit_Price]]</f>
        <v>622.9</v>
      </c>
      <c r="R1587">
        <f>Sales_Data[[#This Row],[Gross_Sales]]*Sales_Data[[#This Row],[Discount]]</f>
        <v>62.29</v>
      </c>
      <c r="S1587">
        <f>Sales_Data[[#This Row],[Gross_Sales]]-Sales_Data[[#This Row],[Discount_Amount]]</f>
        <v>560.61</v>
      </c>
      <c r="T1587">
        <f>Sales_Data[[#This Row],[Net Sales]]-Sales_Data[[#This Row],[Cost]]</f>
        <v>137.44</v>
      </c>
      <c r="U1587" s="2">
        <f>Sales_Data[[#This Row],[Profit]]/Sales_Data[[#This Row],[Net Sales]]</f>
        <v>0.2451615204866128</v>
      </c>
      <c r="V1587">
        <f>YEAR(Sales_Data[[#This Row],[Order_Date]])</f>
        <v>2025</v>
      </c>
      <c r="W1587" t="str">
        <f>TEXT(Sales_Data[[#This Row],[Order_Date]],"mmm")</f>
        <v>Dec</v>
      </c>
      <c r="X1587">
        <f>MONTH(Sales_Data[[#This Row],[Order_Date]])</f>
        <v>12</v>
      </c>
      <c r="Y1587" t="str">
        <f>"Q"&amp;ROUNDUP(MONTH(Sales_Data[[#This Row],[Order_Date]])/3,0)</f>
        <v>Q4</v>
      </c>
    </row>
    <row r="1588" spans="1:25" x14ac:dyDescent="0.3">
      <c r="A1588" t="s">
        <v>2843</v>
      </c>
      <c r="B1588" s="1">
        <v>45755</v>
      </c>
      <c r="C1588" t="s">
        <v>413</v>
      </c>
      <c r="D1588" t="s">
        <v>553</v>
      </c>
      <c r="E1588" t="s">
        <v>48</v>
      </c>
      <c r="F1588" t="s">
        <v>132</v>
      </c>
      <c r="G1588" t="s">
        <v>41</v>
      </c>
      <c r="H1588" t="s">
        <v>147</v>
      </c>
      <c r="I1588" t="s">
        <v>148</v>
      </c>
      <c r="J1588">
        <v>2</v>
      </c>
      <c r="K1588">
        <v>12938.7</v>
      </c>
      <c r="L1588">
        <v>0</v>
      </c>
      <c r="M1588">
        <v>17721.16</v>
      </c>
      <c r="N1588" t="s">
        <v>24</v>
      </c>
      <c r="O1588" t="s">
        <v>53</v>
      </c>
      <c r="P1588" t="s">
        <v>44</v>
      </c>
      <c r="Q1588">
        <f>Sales_Data[[#This Row],[Quantity]]*Sales_Data[[#This Row],[Unit_Price]]</f>
        <v>25877.4</v>
      </c>
      <c r="R1588">
        <f>Sales_Data[[#This Row],[Gross_Sales]]*Sales_Data[[#This Row],[Discount]]</f>
        <v>0</v>
      </c>
      <c r="S1588">
        <f>Sales_Data[[#This Row],[Gross_Sales]]-Sales_Data[[#This Row],[Discount_Amount]]</f>
        <v>25877.4</v>
      </c>
      <c r="T1588">
        <f>Sales_Data[[#This Row],[Net Sales]]-Sales_Data[[#This Row],[Cost]]</f>
        <v>8156.2400000000016</v>
      </c>
      <c r="U1588" s="2">
        <f>Sales_Data[[#This Row],[Profit]]/Sales_Data[[#This Row],[Net Sales]]</f>
        <v>0.31518777002326359</v>
      </c>
      <c r="V1588">
        <f>YEAR(Sales_Data[[#This Row],[Order_Date]])</f>
        <v>2025</v>
      </c>
      <c r="W1588" t="str">
        <f>TEXT(Sales_Data[[#This Row],[Order_Date]],"mmm")</f>
        <v>Apr</v>
      </c>
      <c r="X1588">
        <f>MONTH(Sales_Data[[#This Row],[Order_Date]])</f>
        <v>4</v>
      </c>
      <c r="Y1588" t="str">
        <f>"Q"&amp;ROUNDUP(MONTH(Sales_Data[[#This Row],[Order_Date]])/3,0)</f>
        <v>Q2</v>
      </c>
    </row>
    <row r="1589" spans="1:25" x14ac:dyDescent="0.3">
      <c r="A1589" t="s">
        <v>2844</v>
      </c>
      <c r="B1589" s="1">
        <v>45924</v>
      </c>
      <c r="C1589" t="s">
        <v>2070</v>
      </c>
      <c r="D1589" t="s">
        <v>56</v>
      </c>
      <c r="E1589" t="s">
        <v>39</v>
      </c>
      <c r="F1589" t="s">
        <v>40</v>
      </c>
      <c r="G1589" t="s">
        <v>32</v>
      </c>
      <c r="H1589" t="s">
        <v>33</v>
      </c>
      <c r="I1589" t="s">
        <v>34</v>
      </c>
      <c r="J1589">
        <v>1</v>
      </c>
      <c r="K1589">
        <v>2657.95</v>
      </c>
      <c r="L1589">
        <v>0</v>
      </c>
      <c r="M1589">
        <v>2032.53</v>
      </c>
      <c r="N1589" t="s">
        <v>52</v>
      </c>
      <c r="O1589" t="s">
        <v>35</v>
      </c>
      <c r="P1589" t="s">
        <v>44</v>
      </c>
      <c r="Q1589">
        <f>Sales_Data[[#This Row],[Quantity]]*Sales_Data[[#This Row],[Unit_Price]]</f>
        <v>2657.95</v>
      </c>
      <c r="R1589">
        <f>Sales_Data[[#This Row],[Gross_Sales]]*Sales_Data[[#This Row],[Discount]]</f>
        <v>0</v>
      </c>
      <c r="S1589">
        <f>Sales_Data[[#This Row],[Gross_Sales]]-Sales_Data[[#This Row],[Discount_Amount]]</f>
        <v>2657.95</v>
      </c>
      <c r="T1589">
        <f>Sales_Data[[#This Row],[Net Sales]]-Sales_Data[[#This Row],[Cost]]</f>
        <v>625.41999999999985</v>
      </c>
      <c r="U1589" s="2">
        <f>Sales_Data[[#This Row],[Profit]]/Sales_Data[[#This Row],[Net Sales]]</f>
        <v>0.23530164224308203</v>
      </c>
      <c r="V1589">
        <f>YEAR(Sales_Data[[#This Row],[Order_Date]])</f>
        <v>2025</v>
      </c>
      <c r="W1589" t="str">
        <f>TEXT(Sales_Data[[#This Row],[Order_Date]],"mmm")</f>
        <v>Sep</v>
      </c>
      <c r="X1589">
        <f>MONTH(Sales_Data[[#This Row],[Order_Date]])</f>
        <v>9</v>
      </c>
      <c r="Y1589" t="str">
        <f>"Q"&amp;ROUNDUP(MONTH(Sales_Data[[#This Row],[Order_Date]])/3,0)</f>
        <v>Q3</v>
      </c>
    </row>
    <row r="1590" spans="1:25" x14ac:dyDescent="0.3">
      <c r="A1590" t="s">
        <v>2845</v>
      </c>
      <c r="B1590" s="1">
        <v>45762</v>
      </c>
      <c r="C1590" t="s">
        <v>687</v>
      </c>
      <c r="D1590" t="s">
        <v>199</v>
      </c>
      <c r="E1590" t="s">
        <v>39</v>
      </c>
      <c r="F1590" t="s">
        <v>202</v>
      </c>
      <c r="G1590" t="s">
        <v>67</v>
      </c>
      <c r="H1590" t="s">
        <v>68</v>
      </c>
      <c r="I1590" t="s">
        <v>97</v>
      </c>
      <c r="J1590">
        <v>3</v>
      </c>
      <c r="K1590">
        <v>1942.35</v>
      </c>
      <c r="L1590">
        <v>0.05</v>
      </c>
      <c r="M1590">
        <v>3481.27</v>
      </c>
      <c r="N1590" t="s">
        <v>52</v>
      </c>
      <c r="O1590" t="s">
        <v>25</v>
      </c>
      <c r="P1590" t="s">
        <v>44</v>
      </c>
      <c r="Q1590">
        <f>Sales_Data[[#This Row],[Quantity]]*Sales_Data[[#This Row],[Unit_Price]]</f>
        <v>5827.0499999999993</v>
      </c>
      <c r="R1590">
        <f>Sales_Data[[#This Row],[Gross_Sales]]*Sales_Data[[#This Row],[Discount]]</f>
        <v>291.35249999999996</v>
      </c>
      <c r="S1590">
        <f>Sales_Data[[#This Row],[Gross_Sales]]-Sales_Data[[#This Row],[Discount_Amount]]</f>
        <v>5535.6974999999993</v>
      </c>
      <c r="T1590">
        <f>Sales_Data[[#This Row],[Net Sales]]-Sales_Data[[#This Row],[Cost]]</f>
        <v>2054.4274999999993</v>
      </c>
      <c r="U1590" s="2">
        <f>Sales_Data[[#This Row],[Profit]]/Sales_Data[[#This Row],[Net Sales]]</f>
        <v>0.37112351243903763</v>
      </c>
      <c r="V1590">
        <f>YEAR(Sales_Data[[#This Row],[Order_Date]])</f>
        <v>2025</v>
      </c>
      <c r="W1590" t="str">
        <f>TEXT(Sales_Data[[#This Row],[Order_Date]],"mmm")</f>
        <v>Apr</v>
      </c>
      <c r="X1590">
        <f>MONTH(Sales_Data[[#This Row],[Order_Date]])</f>
        <v>4</v>
      </c>
      <c r="Y1590" t="str">
        <f>"Q"&amp;ROUNDUP(MONTH(Sales_Data[[#This Row],[Order_Date]])/3,0)</f>
        <v>Q2</v>
      </c>
    </row>
    <row r="1591" spans="1:25" x14ac:dyDescent="0.3">
      <c r="A1591" t="s">
        <v>2846</v>
      </c>
      <c r="B1591" s="1">
        <v>45980</v>
      </c>
      <c r="C1591" t="s">
        <v>2847</v>
      </c>
      <c r="D1591" t="s">
        <v>255</v>
      </c>
      <c r="E1591" t="s">
        <v>30</v>
      </c>
      <c r="F1591" t="s">
        <v>210</v>
      </c>
      <c r="G1591" t="s">
        <v>21</v>
      </c>
      <c r="H1591" t="s">
        <v>127</v>
      </c>
      <c r="I1591" t="s">
        <v>342</v>
      </c>
      <c r="J1591">
        <v>4</v>
      </c>
      <c r="K1591">
        <v>4822.6000000000004</v>
      </c>
      <c r="L1591">
        <v>0.1</v>
      </c>
      <c r="M1591">
        <v>12745.37</v>
      </c>
      <c r="N1591" t="s">
        <v>52</v>
      </c>
      <c r="O1591" t="s">
        <v>25</v>
      </c>
      <c r="P1591" t="s">
        <v>44</v>
      </c>
      <c r="Q1591">
        <f>Sales_Data[[#This Row],[Quantity]]*Sales_Data[[#This Row],[Unit_Price]]</f>
        <v>19290.400000000001</v>
      </c>
      <c r="R1591">
        <f>Sales_Data[[#This Row],[Gross_Sales]]*Sales_Data[[#This Row],[Discount]]</f>
        <v>1929.0400000000002</v>
      </c>
      <c r="S1591">
        <f>Sales_Data[[#This Row],[Gross_Sales]]-Sales_Data[[#This Row],[Discount_Amount]]</f>
        <v>17361.36</v>
      </c>
      <c r="T1591">
        <f>Sales_Data[[#This Row],[Net Sales]]-Sales_Data[[#This Row],[Cost]]</f>
        <v>4615.99</v>
      </c>
      <c r="U1591" s="2">
        <f>Sales_Data[[#This Row],[Profit]]/Sales_Data[[#This Row],[Net Sales]]</f>
        <v>0.26587721238428325</v>
      </c>
      <c r="V1591">
        <f>YEAR(Sales_Data[[#This Row],[Order_Date]])</f>
        <v>2025</v>
      </c>
      <c r="W1591" t="str">
        <f>TEXT(Sales_Data[[#This Row],[Order_Date]],"mmm")</f>
        <v>Nov</v>
      </c>
      <c r="X1591">
        <f>MONTH(Sales_Data[[#This Row],[Order_Date]])</f>
        <v>11</v>
      </c>
      <c r="Y1591" t="str">
        <f>"Q"&amp;ROUNDUP(MONTH(Sales_Data[[#This Row],[Order_Date]])/3,0)</f>
        <v>Q4</v>
      </c>
    </row>
    <row r="1592" spans="1:25" x14ac:dyDescent="0.3">
      <c r="A1592" t="s">
        <v>2848</v>
      </c>
      <c r="B1592" s="1">
        <v>45780</v>
      </c>
      <c r="C1592" t="s">
        <v>1409</v>
      </c>
      <c r="D1592" t="s">
        <v>422</v>
      </c>
      <c r="E1592" t="s">
        <v>48</v>
      </c>
      <c r="F1592" t="s">
        <v>126</v>
      </c>
      <c r="G1592" t="s">
        <v>75</v>
      </c>
      <c r="H1592" t="s">
        <v>114</v>
      </c>
      <c r="I1592" t="s">
        <v>115</v>
      </c>
      <c r="J1592">
        <v>2</v>
      </c>
      <c r="K1592">
        <v>42876.21</v>
      </c>
      <c r="L1592">
        <v>0.1</v>
      </c>
      <c r="M1592">
        <v>54381.64</v>
      </c>
      <c r="N1592" t="s">
        <v>52</v>
      </c>
      <c r="O1592" t="s">
        <v>53</v>
      </c>
      <c r="P1592" t="s">
        <v>71</v>
      </c>
      <c r="Q1592">
        <f>Sales_Data[[#This Row],[Quantity]]*Sales_Data[[#This Row],[Unit_Price]]</f>
        <v>85752.42</v>
      </c>
      <c r="R1592">
        <f>Sales_Data[[#This Row],[Gross_Sales]]*Sales_Data[[#This Row],[Discount]]</f>
        <v>8575.2420000000002</v>
      </c>
      <c r="S1592">
        <f>Sales_Data[[#This Row],[Gross_Sales]]-Sales_Data[[#This Row],[Discount_Amount]]</f>
        <v>77177.178</v>
      </c>
      <c r="T1592">
        <f>Sales_Data[[#This Row],[Net Sales]]-Sales_Data[[#This Row],[Cost]]</f>
        <v>22795.538</v>
      </c>
      <c r="U1592" s="2">
        <f>Sales_Data[[#This Row],[Profit]]/Sales_Data[[#This Row],[Net Sales]]</f>
        <v>0.2953663063451219</v>
      </c>
      <c r="V1592">
        <f>YEAR(Sales_Data[[#This Row],[Order_Date]])</f>
        <v>2025</v>
      </c>
      <c r="W1592" t="str">
        <f>TEXT(Sales_Data[[#This Row],[Order_Date]],"mmm")</f>
        <v>May</v>
      </c>
      <c r="X1592">
        <f>MONTH(Sales_Data[[#This Row],[Order_Date]])</f>
        <v>5</v>
      </c>
      <c r="Y1592" t="str">
        <f>"Q"&amp;ROUNDUP(MONTH(Sales_Data[[#This Row],[Order_Date]])/3,0)</f>
        <v>Q2</v>
      </c>
    </row>
    <row r="1593" spans="1:25" x14ac:dyDescent="0.3">
      <c r="A1593" t="s">
        <v>2849</v>
      </c>
      <c r="B1593" s="1">
        <v>45686</v>
      </c>
      <c r="C1593" t="s">
        <v>2850</v>
      </c>
      <c r="D1593" t="s">
        <v>347</v>
      </c>
      <c r="E1593" t="s">
        <v>19</v>
      </c>
      <c r="F1593" t="s">
        <v>57</v>
      </c>
      <c r="G1593" t="s">
        <v>67</v>
      </c>
      <c r="H1593" t="s">
        <v>68</v>
      </c>
      <c r="I1593" t="s">
        <v>69</v>
      </c>
      <c r="J1593">
        <v>2</v>
      </c>
      <c r="K1593">
        <v>5837.6</v>
      </c>
      <c r="L1593">
        <v>0</v>
      </c>
      <c r="M1593">
        <v>8509.1</v>
      </c>
      <c r="N1593" t="s">
        <v>52</v>
      </c>
      <c r="O1593" t="s">
        <v>35</v>
      </c>
      <c r="P1593" t="s">
        <v>26</v>
      </c>
      <c r="Q1593">
        <f>Sales_Data[[#This Row],[Quantity]]*Sales_Data[[#This Row],[Unit_Price]]</f>
        <v>11675.2</v>
      </c>
      <c r="R1593">
        <f>Sales_Data[[#This Row],[Gross_Sales]]*Sales_Data[[#This Row],[Discount]]</f>
        <v>0</v>
      </c>
      <c r="S1593">
        <f>Sales_Data[[#This Row],[Gross_Sales]]-Sales_Data[[#This Row],[Discount_Amount]]</f>
        <v>11675.2</v>
      </c>
      <c r="T1593">
        <f>Sales_Data[[#This Row],[Net Sales]]-Sales_Data[[#This Row],[Cost]]</f>
        <v>3166.1000000000004</v>
      </c>
      <c r="U1593" s="2">
        <f>Sales_Data[[#This Row],[Profit]]/Sales_Data[[#This Row],[Net Sales]]</f>
        <v>0.27118164999314787</v>
      </c>
      <c r="V1593">
        <f>YEAR(Sales_Data[[#This Row],[Order_Date]])</f>
        <v>2025</v>
      </c>
      <c r="W1593" t="str">
        <f>TEXT(Sales_Data[[#This Row],[Order_Date]],"mmm")</f>
        <v>Jan</v>
      </c>
      <c r="X1593">
        <f>MONTH(Sales_Data[[#This Row],[Order_Date]])</f>
        <v>1</v>
      </c>
      <c r="Y1593" t="str">
        <f>"Q"&amp;ROUNDUP(MONTH(Sales_Data[[#This Row],[Order_Date]])/3,0)</f>
        <v>Q1</v>
      </c>
    </row>
    <row r="1594" spans="1:25" x14ac:dyDescent="0.3">
      <c r="A1594" t="s">
        <v>2851</v>
      </c>
      <c r="B1594" s="1">
        <v>45794</v>
      </c>
      <c r="C1594" t="s">
        <v>233</v>
      </c>
      <c r="D1594" t="s">
        <v>74</v>
      </c>
      <c r="E1594" t="s">
        <v>39</v>
      </c>
      <c r="F1594" t="s">
        <v>96</v>
      </c>
      <c r="G1594" t="s">
        <v>75</v>
      </c>
      <c r="H1594" t="s">
        <v>185</v>
      </c>
      <c r="I1594" t="s">
        <v>186</v>
      </c>
      <c r="J1594">
        <v>4</v>
      </c>
      <c r="K1594">
        <v>6536</v>
      </c>
      <c r="L1594">
        <v>0.15</v>
      </c>
      <c r="M1594">
        <v>17309.82</v>
      </c>
      <c r="N1594" t="s">
        <v>83</v>
      </c>
      <c r="O1594" t="s">
        <v>35</v>
      </c>
      <c r="P1594" t="s">
        <v>26</v>
      </c>
      <c r="Q1594">
        <f>Sales_Data[[#This Row],[Quantity]]*Sales_Data[[#This Row],[Unit_Price]]</f>
        <v>26144</v>
      </c>
      <c r="R1594">
        <f>Sales_Data[[#This Row],[Gross_Sales]]*Sales_Data[[#This Row],[Discount]]</f>
        <v>3921.6</v>
      </c>
      <c r="S1594">
        <f>Sales_Data[[#This Row],[Gross_Sales]]-Sales_Data[[#This Row],[Discount_Amount]]</f>
        <v>22222.400000000001</v>
      </c>
      <c r="T1594">
        <f>Sales_Data[[#This Row],[Net Sales]]-Sales_Data[[#This Row],[Cost]]</f>
        <v>4912.5800000000017</v>
      </c>
      <c r="U1594" s="2">
        <f>Sales_Data[[#This Row],[Profit]]/Sales_Data[[#This Row],[Net Sales]]</f>
        <v>0.22106433148534818</v>
      </c>
      <c r="V1594">
        <f>YEAR(Sales_Data[[#This Row],[Order_Date]])</f>
        <v>2025</v>
      </c>
      <c r="W1594" t="str">
        <f>TEXT(Sales_Data[[#This Row],[Order_Date]],"mmm")</f>
        <v>May</v>
      </c>
      <c r="X1594">
        <f>MONTH(Sales_Data[[#This Row],[Order_Date]])</f>
        <v>5</v>
      </c>
      <c r="Y1594" t="str">
        <f>"Q"&amp;ROUNDUP(MONTH(Sales_Data[[#This Row],[Order_Date]])/3,0)</f>
        <v>Q2</v>
      </c>
    </row>
    <row r="1595" spans="1:25" x14ac:dyDescent="0.3">
      <c r="A1595" t="s">
        <v>2852</v>
      </c>
      <c r="B1595" s="1">
        <v>45852</v>
      </c>
      <c r="C1595" t="s">
        <v>2853</v>
      </c>
      <c r="D1595" t="s">
        <v>238</v>
      </c>
      <c r="E1595" t="s">
        <v>48</v>
      </c>
      <c r="F1595" t="s">
        <v>132</v>
      </c>
      <c r="G1595" t="s">
        <v>75</v>
      </c>
      <c r="H1595" t="s">
        <v>114</v>
      </c>
      <c r="I1595" t="s">
        <v>206</v>
      </c>
      <c r="J1595">
        <v>2</v>
      </c>
      <c r="K1595">
        <v>48527.73</v>
      </c>
      <c r="L1595">
        <v>0.15</v>
      </c>
      <c r="M1595">
        <v>60238.18</v>
      </c>
      <c r="N1595" t="s">
        <v>70</v>
      </c>
      <c r="O1595" t="s">
        <v>35</v>
      </c>
      <c r="P1595" t="s">
        <v>44</v>
      </c>
      <c r="Q1595">
        <f>Sales_Data[[#This Row],[Quantity]]*Sales_Data[[#This Row],[Unit_Price]]</f>
        <v>97055.46</v>
      </c>
      <c r="R1595">
        <f>Sales_Data[[#This Row],[Gross_Sales]]*Sales_Data[[#This Row],[Discount]]</f>
        <v>14558.319000000001</v>
      </c>
      <c r="S1595">
        <f>Sales_Data[[#This Row],[Gross_Sales]]-Sales_Data[[#This Row],[Discount_Amount]]</f>
        <v>82497.141000000003</v>
      </c>
      <c r="T1595">
        <f>Sales_Data[[#This Row],[Net Sales]]-Sales_Data[[#This Row],[Cost]]</f>
        <v>22258.961000000003</v>
      </c>
      <c r="U1595" s="2">
        <f>Sales_Data[[#This Row],[Profit]]/Sales_Data[[#This Row],[Net Sales]]</f>
        <v>0.26981493819282781</v>
      </c>
      <c r="V1595">
        <f>YEAR(Sales_Data[[#This Row],[Order_Date]])</f>
        <v>2025</v>
      </c>
      <c r="W1595" t="str">
        <f>TEXT(Sales_Data[[#This Row],[Order_Date]],"mmm")</f>
        <v>Jul</v>
      </c>
      <c r="X1595">
        <f>MONTH(Sales_Data[[#This Row],[Order_Date]])</f>
        <v>7</v>
      </c>
      <c r="Y1595" t="str">
        <f>"Q"&amp;ROUNDUP(MONTH(Sales_Data[[#This Row],[Order_Date]])/3,0)</f>
        <v>Q3</v>
      </c>
    </row>
    <row r="1596" spans="1:25" x14ac:dyDescent="0.3">
      <c r="A1596" t="s">
        <v>2854</v>
      </c>
      <c r="B1596" s="1">
        <v>45883</v>
      </c>
      <c r="C1596" t="s">
        <v>1521</v>
      </c>
      <c r="D1596" t="s">
        <v>1650</v>
      </c>
      <c r="E1596" t="s">
        <v>19</v>
      </c>
      <c r="F1596" t="s">
        <v>81</v>
      </c>
      <c r="G1596" t="s">
        <v>67</v>
      </c>
      <c r="H1596" t="s">
        <v>133</v>
      </c>
      <c r="I1596" t="s">
        <v>134</v>
      </c>
      <c r="J1596">
        <v>2</v>
      </c>
      <c r="K1596">
        <v>5623.7</v>
      </c>
      <c r="L1596">
        <v>0.1</v>
      </c>
      <c r="M1596">
        <v>7735.19</v>
      </c>
      <c r="N1596" t="s">
        <v>70</v>
      </c>
      <c r="O1596" t="s">
        <v>25</v>
      </c>
      <c r="P1596" t="s">
        <v>26</v>
      </c>
      <c r="Q1596">
        <f>Sales_Data[[#This Row],[Quantity]]*Sales_Data[[#This Row],[Unit_Price]]</f>
        <v>11247.4</v>
      </c>
      <c r="R1596">
        <f>Sales_Data[[#This Row],[Gross_Sales]]*Sales_Data[[#This Row],[Discount]]</f>
        <v>1124.74</v>
      </c>
      <c r="S1596">
        <f>Sales_Data[[#This Row],[Gross_Sales]]-Sales_Data[[#This Row],[Discount_Amount]]</f>
        <v>10122.66</v>
      </c>
      <c r="T1596">
        <f>Sales_Data[[#This Row],[Net Sales]]-Sales_Data[[#This Row],[Cost]]</f>
        <v>2387.4700000000003</v>
      </c>
      <c r="U1596" s="2">
        <f>Sales_Data[[#This Row],[Profit]]/Sales_Data[[#This Row],[Net Sales]]</f>
        <v>0.23585401465622674</v>
      </c>
      <c r="V1596">
        <f>YEAR(Sales_Data[[#This Row],[Order_Date]])</f>
        <v>2025</v>
      </c>
      <c r="W1596" t="str">
        <f>TEXT(Sales_Data[[#This Row],[Order_Date]],"mmm")</f>
        <v>Aug</v>
      </c>
      <c r="X1596">
        <f>MONTH(Sales_Data[[#This Row],[Order_Date]])</f>
        <v>8</v>
      </c>
      <c r="Y1596" t="str">
        <f>"Q"&amp;ROUNDUP(MONTH(Sales_Data[[#This Row],[Order_Date]])/3,0)</f>
        <v>Q3</v>
      </c>
    </row>
    <row r="1597" spans="1:25" x14ac:dyDescent="0.3">
      <c r="A1597" t="s">
        <v>2855</v>
      </c>
      <c r="B1597" s="1">
        <v>45989</v>
      </c>
      <c r="C1597" t="s">
        <v>1598</v>
      </c>
      <c r="D1597" t="s">
        <v>366</v>
      </c>
      <c r="E1597" t="s">
        <v>19</v>
      </c>
      <c r="F1597" t="s">
        <v>66</v>
      </c>
      <c r="G1597" t="s">
        <v>32</v>
      </c>
      <c r="H1597" t="s">
        <v>50</v>
      </c>
      <c r="I1597" t="s">
        <v>58</v>
      </c>
      <c r="J1597">
        <v>2</v>
      </c>
      <c r="K1597">
        <v>7254.65</v>
      </c>
      <c r="L1597">
        <v>0.15</v>
      </c>
      <c r="M1597">
        <v>8003.68</v>
      </c>
      <c r="N1597" t="s">
        <v>24</v>
      </c>
      <c r="O1597" t="s">
        <v>35</v>
      </c>
      <c r="P1597" t="s">
        <v>26</v>
      </c>
      <c r="Q1597">
        <f>Sales_Data[[#This Row],[Quantity]]*Sales_Data[[#This Row],[Unit_Price]]</f>
        <v>14509.3</v>
      </c>
      <c r="R1597">
        <f>Sales_Data[[#This Row],[Gross_Sales]]*Sales_Data[[#This Row],[Discount]]</f>
        <v>2176.395</v>
      </c>
      <c r="S1597">
        <f>Sales_Data[[#This Row],[Gross_Sales]]-Sales_Data[[#This Row],[Discount_Amount]]</f>
        <v>12332.904999999999</v>
      </c>
      <c r="T1597">
        <f>Sales_Data[[#This Row],[Net Sales]]-Sales_Data[[#This Row],[Cost]]</f>
        <v>4329.2249999999985</v>
      </c>
      <c r="U1597" s="2">
        <f>Sales_Data[[#This Row],[Profit]]/Sales_Data[[#This Row],[Net Sales]]</f>
        <v>0.35103043443535803</v>
      </c>
      <c r="V1597">
        <f>YEAR(Sales_Data[[#This Row],[Order_Date]])</f>
        <v>2025</v>
      </c>
      <c r="W1597" t="str">
        <f>TEXT(Sales_Data[[#This Row],[Order_Date]],"mmm")</f>
        <v>Nov</v>
      </c>
      <c r="X1597">
        <f>MONTH(Sales_Data[[#This Row],[Order_Date]])</f>
        <v>11</v>
      </c>
      <c r="Y1597" t="str">
        <f>"Q"&amp;ROUNDUP(MONTH(Sales_Data[[#This Row],[Order_Date]])/3,0)</f>
        <v>Q4</v>
      </c>
    </row>
    <row r="1598" spans="1:25" x14ac:dyDescent="0.3">
      <c r="A1598" t="s">
        <v>2856</v>
      </c>
      <c r="B1598" s="1">
        <v>45827</v>
      </c>
      <c r="C1598" t="s">
        <v>535</v>
      </c>
      <c r="D1598" t="s">
        <v>241</v>
      </c>
      <c r="E1598" t="s">
        <v>30</v>
      </c>
      <c r="F1598" t="s">
        <v>156</v>
      </c>
      <c r="G1598" t="s">
        <v>67</v>
      </c>
      <c r="H1598" t="s">
        <v>68</v>
      </c>
      <c r="I1598" t="s">
        <v>97</v>
      </c>
      <c r="J1598">
        <v>1</v>
      </c>
      <c r="K1598">
        <v>1197.29</v>
      </c>
      <c r="L1598">
        <v>0.1</v>
      </c>
      <c r="M1598">
        <v>754.9</v>
      </c>
      <c r="N1598" t="s">
        <v>52</v>
      </c>
      <c r="O1598" t="s">
        <v>53</v>
      </c>
      <c r="P1598" t="s">
        <v>44</v>
      </c>
      <c r="Q1598">
        <f>Sales_Data[[#This Row],[Quantity]]*Sales_Data[[#This Row],[Unit_Price]]</f>
        <v>1197.29</v>
      </c>
      <c r="R1598">
        <f>Sales_Data[[#This Row],[Gross_Sales]]*Sales_Data[[#This Row],[Discount]]</f>
        <v>119.729</v>
      </c>
      <c r="S1598">
        <f>Sales_Data[[#This Row],[Gross_Sales]]-Sales_Data[[#This Row],[Discount_Amount]]</f>
        <v>1077.5609999999999</v>
      </c>
      <c r="T1598">
        <f>Sales_Data[[#This Row],[Net Sales]]-Sales_Data[[#This Row],[Cost]]</f>
        <v>322.66099999999994</v>
      </c>
      <c r="U1598" s="2">
        <f>Sales_Data[[#This Row],[Profit]]/Sales_Data[[#This Row],[Net Sales]]</f>
        <v>0.29943641241655922</v>
      </c>
      <c r="V1598">
        <f>YEAR(Sales_Data[[#This Row],[Order_Date]])</f>
        <v>2025</v>
      </c>
      <c r="W1598" t="str">
        <f>TEXT(Sales_Data[[#This Row],[Order_Date]],"mmm")</f>
        <v>Jun</v>
      </c>
      <c r="X1598">
        <f>MONTH(Sales_Data[[#This Row],[Order_Date]])</f>
        <v>6</v>
      </c>
      <c r="Y1598" t="str">
        <f>"Q"&amp;ROUNDUP(MONTH(Sales_Data[[#This Row],[Order_Date]])/3,0)</f>
        <v>Q2</v>
      </c>
    </row>
    <row r="1599" spans="1:25" x14ac:dyDescent="0.3">
      <c r="A1599" t="s">
        <v>2857</v>
      </c>
      <c r="B1599" s="1">
        <v>45666</v>
      </c>
      <c r="C1599" t="s">
        <v>2858</v>
      </c>
      <c r="D1599" t="s">
        <v>387</v>
      </c>
      <c r="E1599" t="s">
        <v>119</v>
      </c>
      <c r="F1599" t="s">
        <v>249</v>
      </c>
      <c r="G1599" t="s">
        <v>67</v>
      </c>
      <c r="H1599" t="s">
        <v>133</v>
      </c>
      <c r="I1599" t="s">
        <v>134</v>
      </c>
      <c r="J1599">
        <v>2</v>
      </c>
      <c r="K1599">
        <v>8754.1299999999992</v>
      </c>
      <c r="L1599">
        <v>0</v>
      </c>
      <c r="M1599">
        <v>12779.16</v>
      </c>
      <c r="N1599" t="s">
        <v>70</v>
      </c>
      <c r="O1599" t="s">
        <v>35</v>
      </c>
      <c r="P1599" t="s">
        <v>26</v>
      </c>
      <c r="Q1599">
        <f>Sales_Data[[#This Row],[Quantity]]*Sales_Data[[#This Row],[Unit_Price]]</f>
        <v>17508.259999999998</v>
      </c>
      <c r="R1599">
        <f>Sales_Data[[#This Row],[Gross_Sales]]*Sales_Data[[#This Row],[Discount]]</f>
        <v>0</v>
      </c>
      <c r="S1599">
        <f>Sales_Data[[#This Row],[Gross_Sales]]-Sales_Data[[#This Row],[Discount_Amount]]</f>
        <v>17508.259999999998</v>
      </c>
      <c r="T1599">
        <f>Sales_Data[[#This Row],[Net Sales]]-Sales_Data[[#This Row],[Cost]]</f>
        <v>4729.0999999999985</v>
      </c>
      <c r="U1599" s="2">
        <f>Sales_Data[[#This Row],[Profit]]/Sales_Data[[#This Row],[Net Sales]]</f>
        <v>0.27010679530690079</v>
      </c>
      <c r="V1599">
        <f>YEAR(Sales_Data[[#This Row],[Order_Date]])</f>
        <v>2025</v>
      </c>
      <c r="W1599" t="str">
        <f>TEXT(Sales_Data[[#This Row],[Order_Date]],"mmm")</f>
        <v>Jan</v>
      </c>
      <c r="X1599">
        <f>MONTH(Sales_Data[[#This Row],[Order_Date]])</f>
        <v>1</v>
      </c>
      <c r="Y1599" t="str">
        <f>"Q"&amp;ROUNDUP(MONTH(Sales_Data[[#This Row],[Order_Date]])/3,0)</f>
        <v>Q1</v>
      </c>
    </row>
    <row r="1600" spans="1:25" x14ac:dyDescent="0.3">
      <c r="A1600" t="s">
        <v>2859</v>
      </c>
      <c r="B1600" s="1">
        <v>45697</v>
      </c>
      <c r="C1600" t="s">
        <v>1706</v>
      </c>
      <c r="D1600" t="s">
        <v>255</v>
      </c>
      <c r="E1600" t="s">
        <v>39</v>
      </c>
      <c r="F1600" t="s">
        <v>96</v>
      </c>
      <c r="G1600" t="s">
        <v>32</v>
      </c>
      <c r="H1600" t="s">
        <v>50</v>
      </c>
      <c r="I1600" t="s">
        <v>58</v>
      </c>
      <c r="J1600">
        <v>3</v>
      </c>
      <c r="K1600">
        <v>3814.16</v>
      </c>
      <c r="L1600">
        <v>0.1</v>
      </c>
      <c r="M1600">
        <v>6528.62</v>
      </c>
      <c r="N1600" t="s">
        <v>52</v>
      </c>
      <c r="O1600" t="s">
        <v>35</v>
      </c>
      <c r="P1600" t="s">
        <v>71</v>
      </c>
      <c r="Q1600">
        <f>Sales_Data[[#This Row],[Quantity]]*Sales_Data[[#This Row],[Unit_Price]]</f>
        <v>11442.48</v>
      </c>
      <c r="R1600">
        <f>Sales_Data[[#This Row],[Gross_Sales]]*Sales_Data[[#This Row],[Discount]]</f>
        <v>1144.248</v>
      </c>
      <c r="S1600">
        <f>Sales_Data[[#This Row],[Gross_Sales]]-Sales_Data[[#This Row],[Discount_Amount]]</f>
        <v>10298.232</v>
      </c>
      <c r="T1600">
        <f>Sales_Data[[#This Row],[Net Sales]]-Sales_Data[[#This Row],[Cost]]</f>
        <v>3769.6120000000001</v>
      </c>
      <c r="U1600" s="2">
        <f>Sales_Data[[#This Row],[Profit]]/Sales_Data[[#This Row],[Net Sales]]</f>
        <v>0.36604457930254436</v>
      </c>
      <c r="V1600">
        <f>YEAR(Sales_Data[[#This Row],[Order_Date]])</f>
        <v>2025</v>
      </c>
      <c r="W1600" t="str">
        <f>TEXT(Sales_Data[[#This Row],[Order_Date]],"mmm")</f>
        <v>Feb</v>
      </c>
      <c r="X1600">
        <f>MONTH(Sales_Data[[#This Row],[Order_Date]])</f>
        <v>2</v>
      </c>
      <c r="Y1600" t="str">
        <f>"Q"&amp;ROUNDUP(MONTH(Sales_Data[[#This Row],[Order_Date]])/3,0)</f>
        <v>Q1</v>
      </c>
    </row>
    <row r="1601" spans="1:25" x14ac:dyDescent="0.3">
      <c r="A1601" t="s">
        <v>2860</v>
      </c>
      <c r="B1601" s="1">
        <v>45682</v>
      </c>
      <c r="C1601" t="s">
        <v>2861</v>
      </c>
      <c r="D1601" t="s">
        <v>1055</v>
      </c>
      <c r="E1601" t="s">
        <v>19</v>
      </c>
      <c r="F1601" t="s">
        <v>81</v>
      </c>
      <c r="G1601" t="s">
        <v>21</v>
      </c>
      <c r="H1601" t="s">
        <v>297</v>
      </c>
      <c r="I1601" t="s">
        <v>494</v>
      </c>
      <c r="J1601">
        <v>1</v>
      </c>
      <c r="K1601">
        <v>16201.78</v>
      </c>
      <c r="L1601">
        <v>0.2</v>
      </c>
      <c r="M1601">
        <v>11232.41</v>
      </c>
      <c r="N1601" t="s">
        <v>52</v>
      </c>
      <c r="O1601" t="s">
        <v>35</v>
      </c>
      <c r="P1601" t="s">
        <v>71</v>
      </c>
      <c r="Q1601">
        <f>Sales_Data[[#This Row],[Quantity]]*Sales_Data[[#This Row],[Unit_Price]]</f>
        <v>16201.78</v>
      </c>
      <c r="R1601">
        <f>Sales_Data[[#This Row],[Gross_Sales]]*Sales_Data[[#This Row],[Discount]]</f>
        <v>3240.3560000000002</v>
      </c>
      <c r="S1601">
        <f>Sales_Data[[#This Row],[Gross_Sales]]-Sales_Data[[#This Row],[Discount_Amount]]</f>
        <v>12961.424000000001</v>
      </c>
      <c r="T1601">
        <f>Sales_Data[[#This Row],[Net Sales]]-Sales_Data[[#This Row],[Cost]]</f>
        <v>1729.014000000001</v>
      </c>
      <c r="U1601" s="2">
        <f>Sales_Data[[#This Row],[Profit]]/Sales_Data[[#This Row],[Net Sales]]</f>
        <v>0.13339691688197231</v>
      </c>
      <c r="V1601">
        <f>YEAR(Sales_Data[[#This Row],[Order_Date]])</f>
        <v>2025</v>
      </c>
      <c r="W1601" t="str">
        <f>TEXT(Sales_Data[[#This Row],[Order_Date]],"mmm")</f>
        <v>Jan</v>
      </c>
      <c r="X1601">
        <f>MONTH(Sales_Data[[#This Row],[Order_Date]])</f>
        <v>1</v>
      </c>
      <c r="Y1601" t="str">
        <f>"Q"&amp;ROUNDUP(MONTH(Sales_Data[[#This Row],[Order_Date]])/3,0)</f>
        <v>Q1</v>
      </c>
    </row>
    <row r="1602" spans="1:25" x14ac:dyDescent="0.3">
      <c r="A1602" t="s">
        <v>2862</v>
      </c>
      <c r="B1602" s="1">
        <v>45918</v>
      </c>
      <c r="C1602" t="s">
        <v>2863</v>
      </c>
      <c r="D1602" t="s">
        <v>215</v>
      </c>
      <c r="E1602" t="s">
        <v>48</v>
      </c>
      <c r="F1602" t="s">
        <v>49</v>
      </c>
      <c r="G1602" t="s">
        <v>21</v>
      </c>
      <c r="H1602" t="s">
        <v>230</v>
      </c>
      <c r="I1602" t="s">
        <v>231</v>
      </c>
      <c r="J1602">
        <v>3</v>
      </c>
      <c r="K1602">
        <v>23502.74</v>
      </c>
      <c r="L1602">
        <v>0</v>
      </c>
      <c r="M1602">
        <v>60323.43</v>
      </c>
      <c r="N1602" t="s">
        <v>83</v>
      </c>
      <c r="O1602" t="s">
        <v>35</v>
      </c>
      <c r="P1602" t="s">
        <v>71</v>
      </c>
      <c r="Q1602">
        <f>Sales_Data[[#This Row],[Quantity]]*Sales_Data[[#This Row],[Unit_Price]]</f>
        <v>70508.22</v>
      </c>
      <c r="R1602">
        <f>Sales_Data[[#This Row],[Gross_Sales]]*Sales_Data[[#This Row],[Discount]]</f>
        <v>0</v>
      </c>
      <c r="S1602">
        <f>Sales_Data[[#This Row],[Gross_Sales]]-Sales_Data[[#This Row],[Discount_Amount]]</f>
        <v>70508.22</v>
      </c>
      <c r="T1602">
        <f>Sales_Data[[#This Row],[Net Sales]]-Sales_Data[[#This Row],[Cost]]</f>
        <v>10184.790000000001</v>
      </c>
      <c r="U1602" s="2">
        <f>Sales_Data[[#This Row],[Profit]]/Sales_Data[[#This Row],[Net Sales]]</f>
        <v>0.14444826433003133</v>
      </c>
      <c r="V1602">
        <f>YEAR(Sales_Data[[#This Row],[Order_Date]])</f>
        <v>2025</v>
      </c>
      <c r="W1602" t="str">
        <f>TEXT(Sales_Data[[#This Row],[Order_Date]],"mmm")</f>
        <v>Sep</v>
      </c>
      <c r="X1602">
        <f>MONTH(Sales_Data[[#This Row],[Order_Date]])</f>
        <v>9</v>
      </c>
      <c r="Y1602" t="str">
        <f>"Q"&amp;ROUNDUP(MONTH(Sales_Data[[#This Row],[Order_Date]])/3,0)</f>
        <v>Q3</v>
      </c>
    </row>
    <row r="1603" spans="1:25" x14ac:dyDescent="0.3">
      <c r="A1603" t="s">
        <v>2864</v>
      </c>
      <c r="B1603" s="1">
        <v>45883</v>
      </c>
      <c r="C1603" t="s">
        <v>2421</v>
      </c>
      <c r="D1603" t="s">
        <v>260</v>
      </c>
      <c r="E1603" t="s">
        <v>119</v>
      </c>
      <c r="F1603" t="s">
        <v>120</v>
      </c>
      <c r="G1603" t="s">
        <v>32</v>
      </c>
      <c r="H1603" t="s">
        <v>50</v>
      </c>
      <c r="I1603" t="s">
        <v>58</v>
      </c>
      <c r="J1603">
        <v>2</v>
      </c>
      <c r="K1603">
        <v>7817.15</v>
      </c>
      <c r="L1603">
        <v>0.2</v>
      </c>
      <c r="M1603">
        <v>8838.33</v>
      </c>
      <c r="N1603" t="s">
        <v>24</v>
      </c>
      <c r="O1603" t="s">
        <v>35</v>
      </c>
      <c r="P1603" t="s">
        <v>71</v>
      </c>
      <c r="Q1603">
        <f>Sales_Data[[#This Row],[Quantity]]*Sales_Data[[#This Row],[Unit_Price]]</f>
        <v>15634.3</v>
      </c>
      <c r="R1603">
        <f>Sales_Data[[#This Row],[Gross_Sales]]*Sales_Data[[#This Row],[Discount]]</f>
        <v>3126.86</v>
      </c>
      <c r="S1603">
        <f>Sales_Data[[#This Row],[Gross_Sales]]-Sales_Data[[#This Row],[Discount_Amount]]</f>
        <v>12507.439999999999</v>
      </c>
      <c r="T1603">
        <f>Sales_Data[[#This Row],[Net Sales]]-Sales_Data[[#This Row],[Cost]]</f>
        <v>3669.1099999999988</v>
      </c>
      <c r="U1603" s="2">
        <f>Sales_Data[[#This Row],[Profit]]/Sales_Data[[#This Row],[Net Sales]]</f>
        <v>0.29335419558278908</v>
      </c>
      <c r="V1603">
        <f>YEAR(Sales_Data[[#This Row],[Order_Date]])</f>
        <v>2025</v>
      </c>
      <c r="W1603" t="str">
        <f>TEXT(Sales_Data[[#This Row],[Order_Date]],"mmm")</f>
        <v>Aug</v>
      </c>
      <c r="X1603">
        <f>MONTH(Sales_Data[[#This Row],[Order_Date]])</f>
        <v>8</v>
      </c>
      <c r="Y1603" t="str">
        <f>"Q"&amp;ROUNDUP(MONTH(Sales_Data[[#This Row],[Order_Date]])/3,0)</f>
        <v>Q3</v>
      </c>
    </row>
    <row r="1604" spans="1:25" x14ac:dyDescent="0.3">
      <c r="A1604" t="s">
        <v>2865</v>
      </c>
      <c r="B1604" s="1">
        <v>45781</v>
      </c>
      <c r="C1604" t="s">
        <v>732</v>
      </c>
      <c r="D1604" t="s">
        <v>624</v>
      </c>
      <c r="E1604" t="s">
        <v>119</v>
      </c>
      <c r="F1604" t="s">
        <v>249</v>
      </c>
      <c r="G1604" t="s">
        <v>21</v>
      </c>
      <c r="H1604" t="s">
        <v>230</v>
      </c>
      <c r="I1604" t="s">
        <v>231</v>
      </c>
      <c r="J1604">
        <v>1</v>
      </c>
      <c r="K1604">
        <v>958.04</v>
      </c>
      <c r="L1604">
        <v>0</v>
      </c>
      <c r="M1604">
        <v>750.24</v>
      </c>
      <c r="N1604" t="s">
        <v>24</v>
      </c>
      <c r="O1604" t="s">
        <v>35</v>
      </c>
      <c r="P1604" t="s">
        <v>44</v>
      </c>
      <c r="Q1604">
        <f>Sales_Data[[#This Row],[Quantity]]*Sales_Data[[#This Row],[Unit_Price]]</f>
        <v>958.04</v>
      </c>
      <c r="R1604">
        <f>Sales_Data[[#This Row],[Gross_Sales]]*Sales_Data[[#This Row],[Discount]]</f>
        <v>0</v>
      </c>
      <c r="S1604">
        <f>Sales_Data[[#This Row],[Gross_Sales]]-Sales_Data[[#This Row],[Discount_Amount]]</f>
        <v>958.04</v>
      </c>
      <c r="T1604">
        <f>Sales_Data[[#This Row],[Net Sales]]-Sales_Data[[#This Row],[Cost]]</f>
        <v>207.79999999999995</v>
      </c>
      <c r="U1604" s="2">
        <f>Sales_Data[[#This Row],[Profit]]/Sales_Data[[#This Row],[Net Sales]]</f>
        <v>0.21690117322867516</v>
      </c>
      <c r="V1604">
        <f>YEAR(Sales_Data[[#This Row],[Order_Date]])</f>
        <v>2025</v>
      </c>
      <c r="W1604" t="str">
        <f>TEXT(Sales_Data[[#This Row],[Order_Date]],"mmm")</f>
        <v>May</v>
      </c>
      <c r="X1604">
        <f>MONTH(Sales_Data[[#This Row],[Order_Date]])</f>
        <v>5</v>
      </c>
      <c r="Y1604" t="str">
        <f>"Q"&amp;ROUNDUP(MONTH(Sales_Data[[#This Row],[Order_Date]])/3,0)</f>
        <v>Q2</v>
      </c>
    </row>
    <row r="1605" spans="1:25" x14ac:dyDescent="0.3">
      <c r="A1605" t="s">
        <v>2866</v>
      </c>
      <c r="B1605" s="1">
        <v>45695</v>
      </c>
      <c r="C1605" t="s">
        <v>2867</v>
      </c>
      <c r="D1605" t="s">
        <v>699</v>
      </c>
      <c r="E1605" t="s">
        <v>119</v>
      </c>
      <c r="F1605" t="s">
        <v>538</v>
      </c>
      <c r="G1605" t="s">
        <v>21</v>
      </c>
      <c r="H1605" t="s">
        <v>230</v>
      </c>
      <c r="I1605" t="s">
        <v>231</v>
      </c>
      <c r="J1605">
        <v>2</v>
      </c>
      <c r="K1605">
        <v>8847.77</v>
      </c>
      <c r="L1605">
        <v>0.05</v>
      </c>
      <c r="M1605">
        <v>12492.8</v>
      </c>
      <c r="N1605" t="s">
        <v>52</v>
      </c>
      <c r="O1605" t="s">
        <v>35</v>
      </c>
      <c r="P1605" t="s">
        <v>44</v>
      </c>
      <c r="Q1605">
        <f>Sales_Data[[#This Row],[Quantity]]*Sales_Data[[#This Row],[Unit_Price]]</f>
        <v>17695.54</v>
      </c>
      <c r="R1605">
        <f>Sales_Data[[#This Row],[Gross_Sales]]*Sales_Data[[#This Row],[Discount]]</f>
        <v>884.77700000000004</v>
      </c>
      <c r="S1605">
        <f>Sales_Data[[#This Row],[Gross_Sales]]-Sales_Data[[#This Row],[Discount_Amount]]</f>
        <v>16810.762999999999</v>
      </c>
      <c r="T1605">
        <f>Sales_Data[[#This Row],[Net Sales]]-Sales_Data[[#This Row],[Cost]]</f>
        <v>4317.9629999999997</v>
      </c>
      <c r="U1605" s="2">
        <f>Sales_Data[[#This Row],[Profit]]/Sales_Data[[#This Row],[Net Sales]]</f>
        <v>0.25685705045035728</v>
      </c>
      <c r="V1605">
        <f>YEAR(Sales_Data[[#This Row],[Order_Date]])</f>
        <v>2025</v>
      </c>
      <c r="W1605" t="str">
        <f>TEXT(Sales_Data[[#This Row],[Order_Date]],"mmm")</f>
        <v>Feb</v>
      </c>
      <c r="X1605">
        <f>MONTH(Sales_Data[[#This Row],[Order_Date]])</f>
        <v>2</v>
      </c>
      <c r="Y1605" t="str">
        <f>"Q"&amp;ROUNDUP(MONTH(Sales_Data[[#This Row],[Order_Date]])/3,0)</f>
        <v>Q1</v>
      </c>
    </row>
    <row r="1606" spans="1:25" x14ac:dyDescent="0.3">
      <c r="A1606" t="s">
        <v>2868</v>
      </c>
      <c r="B1606" s="1">
        <v>45985</v>
      </c>
      <c r="C1606" t="s">
        <v>563</v>
      </c>
      <c r="D1606" t="s">
        <v>723</v>
      </c>
      <c r="E1606" t="s">
        <v>30</v>
      </c>
      <c r="F1606" t="s">
        <v>210</v>
      </c>
      <c r="G1606" t="s">
        <v>75</v>
      </c>
      <c r="H1606" t="s">
        <v>76</v>
      </c>
      <c r="I1606" t="s">
        <v>77</v>
      </c>
      <c r="J1606">
        <v>1</v>
      </c>
      <c r="K1606">
        <v>4582.16</v>
      </c>
      <c r="L1606">
        <v>0.1</v>
      </c>
      <c r="M1606">
        <v>3160.1</v>
      </c>
      <c r="N1606" t="s">
        <v>52</v>
      </c>
      <c r="O1606" t="s">
        <v>25</v>
      </c>
      <c r="P1606" t="s">
        <v>71</v>
      </c>
      <c r="Q1606">
        <f>Sales_Data[[#This Row],[Quantity]]*Sales_Data[[#This Row],[Unit_Price]]</f>
        <v>4582.16</v>
      </c>
      <c r="R1606">
        <f>Sales_Data[[#This Row],[Gross_Sales]]*Sales_Data[[#This Row],[Discount]]</f>
        <v>458.21600000000001</v>
      </c>
      <c r="S1606">
        <f>Sales_Data[[#This Row],[Gross_Sales]]-Sales_Data[[#This Row],[Discount_Amount]]</f>
        <v>4123.9439999999995</v>
      </c>
      <c r="T1606">
        <f>Sales_Data[[#This Row],[Net Sales]]-Sales_Data[[#This Row],[Cost]]</f>
        <v>963.8439999999996</v>
      </c>
      <c r="U1606" s="2">
        <f>Sales_Data[[#This Row],[Profit]]/Sales_Data[[#This Row],[Net Sales]]</f>
        <v>0.23371898357494664</v>
      </c>
      <c r="V1606">
        <f>YEAR(Sales_Data[[#This Row],[Order_Date]])</f>
        <v>2025</v>
      </c>
      <c r="W1606" t="str">
        <f>TEXT(Sales_Data[[#This Row],[Order_Date]],"mmm")</f>
        <v>Nov</v>
      </c>
      <c r="X1606">
        <f>MONTH(Sales_Data[[#This Row],[Order_Date]])</f>
        <v>11</v>
      </c>
      <c r="Y1606" t="str">
        <f>"Q"&amp;ROUNDUP(MONTH(Sales_Data[[#This Row],[Order_Date]])/3,0)</f>
        <v>Q4</v>
      </c>
    </row>
    <row r="1607" spans="1:25" x14ac:dyDescent="0.3">
      <c r="A1607" t="s">
        <v>2869</v>
      </c>
      <c r="B1607" s="1">
        <v>45908</v>
      </c>
      <c r="C1607" t="s">
        <v>2475</v>
      </c>
      <c r="D1607" t="s">
        <v>302</v>
      </c>
      <c r="E1607" t="s">
        <v>19</v>
      </c>
      <c r="F1607" t="s">
        <v>20</v>
      </c>
      <c r="G1607" t="s">
        <v>21</v>
      </c>
      <c r="H1607" t="s">
        <v>22</v>
      </c>
      <c r="I1607" t="s">
        <v>23</v>
      </c>
      <c r="J1607">
        <v>3</v>
      </c>
      <c r="K1607">
        <v>6983.41</v>
      </c>
      <c r="L1607">
        <v>0.1</v>
      </c>
      <c r="M1607">
        <v>12286.54</v>
      </c>
      <c r="N1607" t="s">
        <v>52</v>
      </c>
      <c r="O1607" t="s">
        <v>25</v>
      </c>
      <c r="P1607" t="s">
        <v>71</v>
      </c>
      <c r="Q1607">
        <f>Sales_Data[[#This Row],[Quantity]]*Sales_Data[[#This Row],[Unit_Price]]</f>
        <v>20950.23</v>
      </c>
      <c r="R1607">
        <f>Sales_Data[[#This Row],[Gross_Sales]]*Sales_Data[[#This Row],[Discount]]</f>
        <v>2095.0230000000001</v>
      </c>
      <c r="S1607">
        <f>Sales_Data[[#This Row],[Gross_Sales]]-Sales_Data[[#This Row],[Discount_Amount]]</f>
        <v>18855.206999999999</v>
      </c>
      <c r="T1607">
        <f>Sales_Data[[#This Row],[Net Sales]]-Sales_Data[[#This Row],[Cost]]</f>
        <v>6568.6669999999976</v>
      </c>
      <c r="U1607" s="2">
        <f>Sales_Data[[#This Row],[Profit]]/Sales_Data[[#This Row],[Net Sales]]</f>
        <v>0.34837416529025633</v>
      </c>
      <c r="V1607">
        <f>YEAR(Sales_Data[[#This Row],[Order_Date]])</f>
        <v>2025</v>
      </c>
      <c r="W1607" t="str">
        <f>TEXT(Sales_Data[[#This Row],[Order_Date]],"mmm")</f>
        <v>Sep</v>
      </c>
      <c r="X1607">
        <f>MONTH(Sales_Data[[#This Row],[Order_Date]])</f>
        <v>9</v>
      </c>
      <c r="Y1607" t="str">
        <f>"Q"&amp;ROUNDUP(MONTH(Sales_Data[[#This Row],[Order_Date]])/3,0)</f>
        <v>Q3</v>
      </c>
    </row>
    <row r="1608" spans="1:25" x14ac:dyDescent="0.3">
      <c r="A1608" t="s">
        <v>2870</v>
      </c>
      <c r="B1608" s="1">
        <v>45833</v>
      </c>
      <c r="C1608" t="s">
        <v>330</v>
      </c>
      <c r="D1608" t="s">
        <v>596</v>
      </c>
      <c r="E1608" t="s">
        <v>30</v>
      </c>
      <c r="F1608" t="s">
        <v>156</v>
      </c>
      <c r="G1608" t="s">
        <v>75</v>
      </c>
      <c r="H1608" t="s">
        <v>256</v>
      </c>
      <c r="I1608" t="s">
        <v>334</v>
      </c>
      <c r="J1608">
        <v>2</v>
      </c>
      <c r="K1608">
        <v>3929.93</v>
      </c>
      <c r="L1608">
        <v>0.1</v>
      </c>
      <c r="M1608">
        <v>5383.75</v>
      </c>
      <c r="N1608" t="s">
        <v>52</v>
      </c>
      <c r="O1608" t="s">
        <v>35</v>
      </c>
      <c r="P1608" t="s">
        <v>44</v>
      </c>
      <c r="Q1608">
        <f>Sales_Data[[#This Row],[Quantity]]*Sales_Data[[#This Row],[Unit_Price]]</f>
        <v>7859.86</v>
      </c>
      <c r="R1608">
        <f>Sales_Data[[#This Row],[Gross_Sales]]*Sales_Data[[#This Row],[Discount]]</f>
        <v>785.98599999999999</v>
      </c>
      <c r="S1608">
        <f>Sales_Data[[#This Row],[Gross_Sales]]-Sales_Data[[#This Row],[Discount_Amount]]</f>
        <v>7073.8739999999998</v>
      </c>
      <c r="T1608">
        <f>Sales_Data[[#This Row],[Net Sales]]-Sales_Data[[#This Row],[Cost]]</f>
        <v>1690.1239999999998</v>
      </c>
      <c r="U1608" s="2">
        <f>Sales_Data[[#This Row],[Profit]]/Sales_Data[[#This Row],[Net Sales]]</f>
        <v>0.23892480980011799</v>
      </c>
      <c r="V1608">
        <f>YEAR(Sales_Data[[#This Row],[Order_Date]])</f>
        <v>2025</v>
      </c>
      <c r="W1608" t="str">
        <f>TEXT(Sales_Data[[#This Row],[Order_Date]],"mmm")</f>
        <v>Jun</v>
      </c>
      <c r="X1608">
        <f>MONTH(Sales_Data[[#This Row],[Order_Date]])</f>
        <v>6</v>
      </c>
      <c r="Y1608" t="str">
        <f>"Q"&amp;ROUNDUP(MONTH(Sales_Data[[#This Row],[Order_Date]])/3,0)</f>
        <v>Q2</v>
      </c>
    </row>
    <row r="1609" spans="1:25" x14ac:dyDescent="0.3">
      <c r="A1609" t="s">
        <v>2871</v>
      </c>
      <c r="B1609" s="1">
        <v>45747</v>
      </c>
      <c r="C1609" t="s">
        <v>2872</v>
      </c>
      <c r="D1609" t="s">
        <v>61</v>
      </c>
      <c r="E1609" t="s">
        <v>19</v>
      </c>
      <c r="F1609" t="s">
        <v>20</v>
      </c>
      <c r="G1609" t="s">
        <v>67</v>
      </c>
      <c r="H1609" t="s">
        <v>133</v>
      </c>
      <c r="I1609" t="s">
        <v>134</v>
      </c>
      <c r="J1609">
        <v>4</v>
      </c>
      <c r="K1609">
        <v>13714.06</v>
      </c>
      <c r="L1609">
        <v>0.05</v>
      </c>
      <c r="M1609">
        <v>35746.99</v>
      </c>
      <c r="N1609" t="s">
        <v>24</v>
      </c>
      <c r="O1609" t="s">
        <v>35</v>
      </c>
      <c r="P1609" t="s">
        <v>26</v>
      </c>
      <c r="Q1609">
        <f>Sales_Data[[#This Row],[Quantity]]*Sales_Data[[#This Row],[Unit_Price]]</f>
        <v>54856.24</v>
      </c>
      <c r="R1609">
        <f>Sales_Data[[#This Row],[Gross_Sales]]*Sales_Data[[#This Row],[Discount]]</f>
        <v>2742.8119999999999</v>
      </c>
      <c r="S1609">
        <f>Sales_Data[[#This Row],[Gross_Sales]]-Sales_Data[[#This Row],[Discount_Amount]]</f>
        <v>52113.428</v>
      </c>
      <c r="T1609">
        <f>Sales_Data[[#This Row],[Net Sales]]-Sales_Data[[#This Row],[Cost]]</f>
        <v>16366.438000000002</v>
      </c>
      <c r="U1609" s="2">
        <f>Sales_Data[[#This Row],[Profit]]/Sales_Data[[#This Row],[Net Sales]]</f>
        <v>0.31405414358848166</v>
      </c>
      <c r="V1609">
        <f>YEAR(Sales_Data[[#This Row],[Order_Date]])</f>
        <v>2025</v>
      </c>
      <c r="W1609" t="str">
        <f>TEXT(Sales_Data[[#This Row],[Order_Date]],"mmm")</f>
        <v>Mar</v>
      </c>
      <c r="X1609">
        <f>MONTH(Sales_Data[[#This Row],[Order_Date]])</f>
        <v>3</v>
      </c>
      <c r="Y1609" t="str">
        <f>"Q"&amp;ROUNDUP(MONTH(Sales_Data[[#This Row],[Order_Date]])/3,0)</f>
        <v>Q1</v>
      </c>
    </row>
    <row r="1610" spans="1:25" x14ac:dyDescent="0.3">
      <c r="A1610" t="s">
        <v>2873</v>
      </c>
      <c r="B1610" s="1">
        <v>45694</v>
      </c>
      <c r="C1610" t="s">
        <v>2066</v>
      </c>
      <c r="D1610" t="s">
        <v>624</v>
      </c>
      <c r="E1610" t="s">
        <v>19</v>
      </c>
      <c r="F1610" t="s">
        <v>57</v>
      </c>
      <c r="G1610" t="s">
        <v>75</v>
      </c>
      <c r="H1610" t="s">
        <v>76</v>
      </c>
      <c r="I1610" t="s">
        <v>77</v>
      </c>
      <c r="J1610">
        <v>2</v>
      </c>
      <c r="K1610">
        <v>16291.71</v>
      </c>
      <c r="L1610">
        <v>0.1</v>
      </c>
      <c r="M1610">
        <v>22840.38</v>
      </c>
      <c r="N1610" t="s">
        <v>52</v>
      </c>
      <c r="O1610" t="s">
        <v>35</v>
      </c>
      <c r="P1610" t="s">
        <v>44</v>
      </c>
      <c r="Q1610">
        <f>Sales_Data[[#This Row],[Quantity]]*Sales_Data[[#This Row],[Unit_Price]]</f>
        <v>32583.42</v>
      </c>
      <c r="R1610">
        <f>Sales_Data[[#This Row],[Gross_Sales]]*Sales_Data[[#This Row],[Discount]]</f>
        <v>3258.3420000000001</v>
      </c>
      <c r="S1610">
        <f>Sales_Data[[#This Row],[Gross_Sales]]-Sales_Data[[#This Row],[Discount_Amount]]</f>
        <v>29325.077999999998</v>
      </c>
      <c r="T1610">
        <f>Sales_Data[[#This Row],[Net Sales]]-Sales_Data[[#This Row],[Cost]]</f>
        <v>6484.6979999999967</v>
      </c>
      <c r="U1610" s="2">
        <f>Sales_Data[[#This Row],[Profit]]/Sales_Data[[#This Row],[Net Sales]]</f>
        <v>0.2211314834354404</v>
      </c>
      <c r="V1610">
        <f>YEAR(Sales_Data[[#This Row],[Order_Date]])</f>
        <v>2025</v>
      </c>
      <c r="W1610" t="str">
        <f>TEXT(Sales_Data[[#This Row],[Order_Date]],"mmm")</f>
        <v>Feb</v>
      </c>
      <c r="X1610">
        <f>MONTH(Sales_Data[[#This Row],[Order_Date]])</f>
        <v>2</v>
      </c>
      <c r="Y1610" t="str">
        <f>"Q"&amp;ROUNDUP(MONTH(Sales_Data[[#This Row],[Order_Date]])/3,0)</f>
        <v>Q1</v>
      </c>
    </row>
    <row r="1611" spans="1:25" x14ac:dyDescent="0.3">
      <c r="A1611" t="s">
        <v>2874</v>
      </c>
      <c r="B1611" s="1">
        <v>45973</v>
      </c>
      <c r="C1611" t="s">
        <v>1362</v>
      </c>
      <c r="D1611" t="s">
        <v>374</v>
      </c>
      <c r="E1611" t="s">
        <v>30</v>
      </c>
      <c r="F1611" t="s">
        <v>31</v>
      </c>
      <c r="G1611" t="s">
        <v>67</v>
      </c>
      <c r="H1611" t="s">
        <v>88</v>
      </c>
      <c r="I1611" t="s">
        <v>89</v>
      </c>
      <c r="J1611">
        <v>2</v>
      </c>
      <c r="K1611">
        <v>1709.46</v>
      </c>
      <c r="L1611">
        <v>0.1</v>
      </c>
      <c r="M1611">
        <v>2521.8200000000002</v>
      </c>
      <c r="N1611" t="s">
        <v>52</v>
      </c>
      <c r="O1611" t="s">
        <v>35</v>
      </c>
      <c r="P1611" t="s">
        <v>71</v>
      </c>
      <c r="Q1611">
        <f>Sales_Data[[#This Row],[Quantity]]*Sales_Data[[#This Row],[Unit_Price]]</f>
        <v>3418.92</v>
      </c>
      <c r="R1611">
        <f>Sales_Data[[#This Row],[Gross_Sales]]*Sales_Data[[#This Row],[Discount]]</f>
        <v>341.89200000000005</v>
      </c>
      <c r="S1611">
        <f>Sales_Data[[#This Row],[Gross_Sales]]-Sales_Data[[#This Row],[Discount_Amount]]</f>
        <v>3077.0280000000002</v>
      </c>
      <c r="T1611">
        <f>Sales_Data[[#This Row],[Net Sales]]-Sales_Data[[#This Row],[Cost]]</f>
        <v>555.20800000000008</v>
      </c>
      <c r="U1611" s="2">
        <f>Sales_Data[[#This Row],[Profit]]/Sales_Data[[#This Row],[Net Sales]]</f>
        <v>0.18043644711715331</v>
      </c>
      <c r="V1611">
        <f>YEAR(Sales_Data[[#This Row],[Order_Date]])</f>
        <v>2025</v>
      </c>
      <c r="W1611" t="str">
        <f>TEXT(Sales_Data[[#This Row],[Order_Date]],"mmm")</f>
        <v>Nov</v>
      </c>
      <c r="X1611">
        <f>MONTH(Sales_Data[[#This Row],[Order_Date]])</f>
        <v>11</v>
      </c>
      <c r="Y1611" t="str">
        <f>"Q"&amp;ROUNDUP(MONTH(Sales_Data[[#This Row],[Order_Date]])/3,0)</f>
        <v>Q4</v>
      </c>
    </row>
    <row r="1612" spans="1:25" x14ac:dyDescent="0.3">
      <c r="A1612" t="s">
        <v>2875</v>
      </c>
      <c r="B1612" s="1">
        <v>45833</v>
      </c>
      <c r="C1612" t="s">
        <v>1294</v>
      </c>
      <c r="D1612" t="s">
        <v>541</v>
      </c>
      <c r="E1612" t="s">
        <v>48</v>
      </c>
      <c r="F1612" t="s">
        <v>126</v>
      </c>
      <c r="G1612" t="s">
        <v>32</v>
      </c>
      <c r="H1612" t="s">
        <v>33</v>
      </c>
      <c r="I1612" t="s">
        <v>34</v>
      </c>
      <c r="J1612">
        <v>5</v>
      </c>
      <c r="K1612">
        <v>31060.52</v>
      </c>
      <c r="L1612">
        <v>0.05</v>
      </c>
      <c r="M1612">
        <v>126073.84</v>
      </c>
      <c r="N1612" t="s">
        <v>24</v>
      </c>
      <c r="O1612" t="s">
        <v>35</v>
      </c>
      <c r="P1612" t="s">
        <v>71</v>
      </c>
      <c r="Q1612">
        <f>Sales_Data[[#This Row],[Quantity]]*Sales_Data[[#This Row],[Unit_Price]]</f>
        <v>155302.6</v>
      </c>
      <c r="R1612">
        <f>Sales_Data[[#This Row],[Gross_Sales]]*Sales_Data[[#This Row],[Discount]]</f>
        <v>7765.130000000001</v>
      </c>
      <c r="S1612">
        <f>Sales_Data[[#This Row],[Gross_Sales]]-Sales_Data[[#This Row],[Discount_Amount]]</f>
        <v>147537.47</v>
      </c>
      <c r="T1612">
        <f>Sales_Data[[#This Row],[Net Sales]]-Sales_Data[[#This Row],[Cost]]</f>
        <v>21463.630000000005</v>
      </c>
      <c r="U1612" s="2">
        <f>Sales_Data[[#This Row],[Profit]]/Sales_Data[[#This Row],[Net Sales]]</f>
        <v>0.14547917895026941</v>
      </c>
      <c r="V1612">
        <f>YEAR(Sales_Data[[#This Row],[Order_Date]])</f>
        <v>2025</v>
      </c>
      <c r="W1612" t="str">
        <f>TEXT(Sales_Data[[#This Row],[Order_Date]],"mmm")</f>
        <v>Jun</v>
      </c>
      <c r="X1612">
        <f>MONTH(Sales_Data[[#This Row],[Order_Date]])</f>
        <v>6</v>
      </c>
      <c r="Y1612" t="str">
        <f>"Q"&amp;ROUNDUP(MONTH(Sales_Data[[#This Row],[Order_Date]])/3,0)</f>
        <v>Q2</v>
      </c>
    </row>
    <row r="1613" spans="1:25" x14ac:dyDescent="0.3">
      <c r="A1613" t="s">
        <v>2876</v>
      </c>
      <c r="B1613" s="1">
        <v>45941</v>
      </c>
      <c r="C1613" t="s">
        <v>2877</v>
      </c>
      <c r="D1613" t="s">
        <v>307</v>
      </c>
      <c r="E1613" t="s">
        <v>48</v>
      </c>
      <c r="F1613" t="s">
        <v>164</v>
      </c>
      <c r="G1613" t="s">
        <v>67</v>
      </c>
      <c r="H1613" t="s">
        <v>133</v>
      </c>
      <c r="I1613" t="s">
        <v>134</v>
      </c>
      <c r="J1613">
        <v>1</v>
      </c>
      <c r="K1613">
        <v>56427.48</v>
      </c>
      <c r="L1613">
        <v>0.1</v>
      </c>
      <c r="M1613">
        <v>31930.1</v>
      </c>
      <c r="N1613" t="s">
        <v>109</v>
      </c>
      <c r="O1613" t="s">
        <v>25</v>
      </c>
      <c r="P1613" t="s">
        <v>71</v>
      </c>
      <c r="Q1613">
        <f>Sales_Data[[#This Row],[Quantity]]*Sales_Data[[#This Row],[Unit_Price]]</f>
        <v>56427.48</v>
      </c>
      <c r="R1613">
        <f>Sales_Data[[#This Row],[Gross_Sales]]*Sales_Data[[#This Row],[Discount]]</f>
        <v>5642.7480000000005</v>
      </c>
      <c r="S1613">
        <f>Sales_Data[[#This Row],[Gross_Sales]]-Sales_Data[[#This Row],[Discount_Amount]]</f>
        <v>50784.732000000004</v>
      </c>
      <c r="T1613">
        <f>Sales_Data[[#This Row],[Net Sales]]-Sales_Data[[#This Row],[Cost]]</f>
        <v>18854.632000000005</v>
      </c>
      <c r="U1613" s="2">
        <f>Sales_Data[[#This Row],[Profit]]/Sales_Data[[#This Row],[Net Sales]]</f>
        <v>0.37126575759029318</v>
      </c>
      <c r="V1613">
        <f>YEAR(Sales_Data[[#This Row],[Order_Date]])</f>
        <v>2025</v>
      </c>
      <c r="W1613" t="str">
        <f>TEXT(Sales_Data[[#This Row],[Order_Date]],"mmm")</f>
        <v>Oct</v>
      </c>
      <c r="X1613">
        <f>MONTH(Sales_Data[[#This Row],[Order_Date]])</f>
        <v>10</v>
      </c>
      <c r="Y1613" t="str">
        <f>"Q"&amp;ROUNDUP(MONTH(Sales_Data[[#This Row],[Order_Date]])/3,0)</f>
        <v>Q4</v>
      </c>
    </row>
    <row r="1614" spans="1:25" x14ac:dyDescent="0.3">
      <c r="A1614" t="s">
        <v>2878</v>
      </c>
      <c r="B1614" s="1">
        <v>45738</v>
      </c>
      <c r="C1614" t="s">
        <v>898</v>
      </c>
      <c r="D1614" t="s">
        <v>397</v>
      </c>
      <c r="E1614" t="s">
        <v>19</v>
      </c>
      <c r="F1614" t="s">
        <v>66</v>
      </c>
      <c r="G1614" t="s">
        <v>75</v>
      </c>
      <c r="H1614" t="s">
        <v>76</v>
      </c>
      <c r="I1614" t="s">
        <v>108</v>
      </c>
      <c r="J1614">
        <v>2</v>
      </c>
      <c r="K1614">
        <v>14169.42</v>
      </c>
      <c r="L1614">
        <v>0.15</v>
      </c>
      <c r="M1614">
        <v>18214.310000000001</v>
      </c>
      <c r="N1614" t="s">
        <v>109</v>
      </c>
      <c r="O1614" t="s">
        <v>35</v>
      </c>
      <c r="P1614" t="s">
        <v>26</v>
      </c>
      <c r="Q1614">
        <f>Sales_Data[[#This Row],[Quantity]]*Sales_Data[[#This Row],[Unit_Price]]</f>
        <v>28338.84</v>
      </c>
      <c r="R1614">
        <f>Sales_Data[[#This Row],[Gross_Sales]]*Sales_Data[[#This Row],[Discount]]</f>
        <v>4250.826</v>
      </c>
      <c r="S1614">
        <f>Sales_Data[[#This Row],[Gross_Sales]]-Sales_Data[[#This Row],[Discount_Amount]]</f>
        <v>24088.013999999999</v>
      </c>
      <c r="T1614">
        <f>Sales_Data[[#This Row],[Net Sales]]-Sales_Data[[#This Row],[Cost]]</f>
        <v>5873.7039999999979</v>
      </c>
      <c r="U1614" s="2">
        <f>Sales_Data[[#This Row],[Profit]]/Sales_Data[[#This Row],[Net Sales]]</f>
        <v>0.24384343184124677</v>
      </c>
      <c r="V1614">
        <f>YEAR(Sales_Data[[#This Row],[Order_Date]])</f>
        <v>2025</v>
      </c>
      <c r="W1614" t="str">
        <f>TEXT(Sales_Data[[#This Row],[Order_Date]],"mmm")</f>
        <v>Mar</v>
      </c>
      <c r="X1614">
        <f>MONTH(Sales_Data[[#This Row],[Order_Date]])</f>
        <v>3</v>
      </c>
      <c r="Y1614" t="str">
        <f>"Q"&amp;ROUNDUP(MONTH(Sales_Data[[#This Row],[Order_Date]])/3,0)</f>
        <v>Q1</v>
      </c>
    </row>
    <row r="1615" spans="1:25" x14ac:dyDescent="0.3">
      <c r="A1615" t="s">
        <v>2879</v>
      </c>
      <c r="B1615" s="1">
        <v>45771</v>
      </c>
      <c r="C1615" t="s">
        <v>2880</v>
      </c>
      <c r="D1615" t="s">
        <v>447</v>
      </c>
      <c r="E1615" t="s">
        <v>19</v>
      </c>
      <c r="F1615" t="s">
        <v>57</v>
      </c>
      <c r="G1615" t="s">
        <v>32</v>
      </c>
      <c r="H1615" t="s">
        <v>50</v>
      </c>
      <c r="I1615" t="s">
        <v>58</v>
      </c>
      <c r="J1615">
        <v>1</v>
      </c>
      <c r="K1615">
        <v>7506.97</v>
      </c>
      <c r="L1615">
        <v>0.05</v>
      </c>
      <c r="M1615">
        <v>5178.3900000000003</v>
      </c>
      <c r="N1615" t="s">
        <v>52</v>
      </c>
      <c r="O1615" t="s">
        <v>35</v>
      </c>
      <c r="P1615" t="s">
        <v>26</v>
      </c>
      <c r="Q1615">
        <f>Sales_Data[[#This Row],[Quantity]]*Sales_Data[[#This Row],[Unit_Price]]</f>
        <v>7506.97</v>
      </c>
      <c r="R1615">
        <f>Sales_Data[[#This Row],[Gross_Sales]]*Sales_Data[[#This Row],[Discount]]</f>
        <v>375.34850000000006</v>
      </c>
      <c r="S1615">
        <f>Sales_Data[[#This Row],[Gross_Sales]]-Sales_Data[[#This Row],[Discount_Amount]]</f>
        <v>7131.6215000000002</v>
      </c>
      <c r="T1615">
        <f>Sales_Data[[#This Row],[Net Sales]]-Sales_Data[[#This Row],[Cost]]</f>
        <v>1953.2314999999999</v>
      </c>
      <c r="U1615" s="2">
        <f>Sales_Data[[#This Row],[Profit]]/Sales_Data[[#This Row],[Net Sales]]</f>
        <v>0.27388322557499717</v>
      </c>
      <c r="V1615">
        <f>YEAR(Sales_Data[[#This Row],[Order_Date]])</f>
        <v>2025</v>
      </c>
      <c r="W1615" t="str">
        <f>TEXT(Sales_Data[[#This Row],[Order_Date]],"mmm")</f>
        <v>Apr</v>
      </c>
      <c r="X1615">
        <f>MONTH(Sales_Data[[#This Row],[Order_Date]])</f>
        <v>4</v>
      </c>
      <c r="Y1615" t="str">
        <f>"Q"&amp;ROUNDUP(MONTH(Sales_Data[[#This Row],[Order_Date]])/3,0)</f>
        <v>Q2</v>
      </c>
    </row>
    <row r="1616" spans="1:25" x14ac:dyDescent="0.3">
      <c r="A1616" t="s">
        <v>2881</v>
      </c>
      <c r="B1616" s="1">
        <v>45697</v>
      </c>
      <c r="C1616" t="s">
        <v>1682</v>
      </c>
      <c r="D1616" t="s">
        <v>580</v>
      </c>
      <c r="E1616" t="s">
        <v>119</v>
      </c>
      <c r="F1616" t="s">
        <v>249</v>
      </c>
      <c r="G1616" t="s">
        <v>67</v>
      </c>
      <c r="H1616" t="s">
        <v>88</v>
      </c>
      <c r="I1616" t="s">
        <v>89</v>
      </c>
      <c r="J1616">
        <v>3</v>
      </c>
      <c r="K1616">
        <v>7688.66</v>
      </c>
      <c r="L1616">
        <v>0.05</v>
      </c>
      <c r="M1616">
        <v>14866.79</v>
      </c>
      <c r="N1616" t="s">
        <v>52</v>
      </c>
      <c r="O1616" t="s">
        <v>35</v>
      </c>
      <c r="P1616" t="s">
        <v>71</v>
      </c>
      <c r="Q1616">
        <f>Sales_Data[[#This Row],[Quantity]]*Sales_Data[[#This Row],[Unit_Price]]</f>
        <v>23065.98</v>
      </c>
      <c r="R1616">
        <f>Sales_Data[[#This Row],[Gross_Sales]]*Sales_Data[[#This Row],[Discount]]</f>
        <v>1153.299</v>
      </c>
      <c r="S1616">
        <f>Sales_Data[[#This Row],[Gross_Sales]]-Sales_Data[[#This Row],[Discount_Amount]]</f>
        <v>21912.681</v>
      </c>
      <c r="T1616">
        <f>Sales_Data[[#This Row],[Net Sales]]-Sales_Data[[#This Row],[Cost]]</f>
        <v>7045.8909999999996</v>
      </c>
      <c r="U1616" s="2">
        <f>Sales_Data[[#This Row],[Profit]]/Sales_Data[[#This Row],[Net Sales]]</f>
        <v>0.32154399546089313</v>
      </c>
      <c r="V1616">
        <f>YEAR(Sales_Data[[#This Row],[Order_Date]])</f>
        <v>2025</v>
      </c>
      <c r="W1616" t="str">
        <f>TEXT(Sales_Data[[#This Row],[Order_Date]],"mmm")</f>
        <v>Feb</v>
      </c>
      <c r="X1616">
        <f>MONTH(Sales_Data[[#This Row],[Order_Date]])</f>
        <v>2</v>
      </c>
      <c r="Y1616" t="str">
        <f>"Q"&amp;ROUNDUP(MONTH(Sales_Data[[#This Row],[Order_Date]])/3,0)</f>
        <v>Q1</v>
      </c>
    </row>
    <row r="1617" spans="1:25" x14ac:dyDescent="0.3">
      <c r="A1617" t="s">
        <v>2882</v>
      </c>
      <c r="B1617" s="1">
        <v>45958</v>
      </c>
      <c r="C1617" t="s">
        <v>2743</v>
      </c>
      <c r="D1617" t="s">
        <v>504</v>
      </c>
      <c r="E1617" t="s">
        <v>48</v>
      </c>
      <c r="F1617" t="s">
        <v>126</v>
      </c>
      <c r="G1617" t="s">
        <v>21</v>
      </c>
      <c r="H1617" t="s">
        <v>230</v>
      </c>
      <c r="I1617" t="s">
        <v>328</v>
      </c>
      <c r="J1617">
        <v>2</v>
      </c>
      <c r="K1617">
        <v>4481.58</v>
      </c>
      <c r="L1617">
        <v>0</v>
      </c>
      <c r="M1617">
        <v>6172.36</v>
      </c>
      <c r="N1617" t="s">
        <v>83</v>
      </c>
      <c r="O1617" t="s">
        <v>35</v>
      </c>
      <c r="P1617" t="s">
        <v>71</v>
      </c>
      <c r="Q1617">
        <f>Sales_Data[[#This Row],[Quantity]]*Sales_Data[[#This Row],[Unit_Price]]</f>
        <v>8963.16</v>
      </c>
      <c r="R1617">
        <f>Sales_Data[[#This Row],[Gross_Sales]]*Sales_Data[[#This Row],[Discount]]</f>
        <v>0</v>
      </c>
      <c r="S1617">
        <f>Sales_Data[[#This Row],[Gross_Sales]]-Sales_Data[[#This Row],[Discount_Amount]]</f>
        <v>8963.16</v>
      </c>
      <c r="T1617">
        <f>Sales_Data[[#This Row],[Net Sales]]-Sales_Data[[#This Row],[Cost]]</f>
        <v>2790.8</v>
      </c>
      <c r="U1617" s="2">
        <f>Sales_Data[[#This Row],[Profit]]/Sales_Data[[#This Row],[Net Sales]]</f>
        <v>0.31136340308551896</v>
      </c>
      <c r="V1617">
        <f>YEAR(Sales_Data[[#This Row],[Order_Date]])</f>
        <v>2025</v>
      </c>
      <c r="W1617" t="str">
        <f>TEXT(Sales_Data[[#This Row],[Order_Date]],"mmm")</f>
        <v>Oct</v>
      </c>
      <c r="X1617">
        <f>MONTH(Sales_Data[[#This Row],[Order_Date]])</f>
        <v>10</v>
      </c>
      <c r="Y1617" t="str">
        <f>"Q"&amp;ROUNDUP(MONTH(Sales_Data[[#This Row],[Order_Date]])/3,0)</f>
        <v>Q4</v>
      </c>
    </row>
    <row r="1618" spans="1:25" x14ac:dyDescent="0.3">
      <c r="A1618" t="s">
        <v>2883</v>
      </c>
      <c r="B1618" s="1">
        <v>45881</v>
      </c>
      <c r="C1618" t="s">
        <v>1049</v>
      </c>
      <c r="D1618" t="s">
        <v>118</v>
      </c>
      <c r="E1618" t="s">
        <v>48</v>
      </c>
      <c r="F1618" t="s">
        <v>126</v>
      </c>
      <c r="G1618" t="s">
        <v>21</v>
      </c>
      <c r="H1618" t="s">
        <v>22</v>
      </c>
      <c r="I1618" t="s">
        <v>23</v>
      </c>
      <c r="J1618">
        <v>4</v>
      </c>
      <c r="K1618">
        <v>51159.94</v>
      </c>
      <c r="L1618">
        <v>0.1</v>
      </c>
      <c r="M1618">
        <v>153620.22</v>
      </c>
      <c r="N1618" t="s">
        <v>70</v>
      </c>
      <c r="O1618" t="s">
        <v>53</v>
      </c>
      <c r="P1618" t="s">
        <v>71</v>
      </c>
      <c r="Q1618">
        <f>Sales_Data[[#This Row],[Quantity]]*Sales_Data[[#This Row],[Unit_Price]]</f>
        <v>204639.76</v>
      </c>
      <c r="R1618">
        <f>Sales_Data[[#This Row],[Gross_Sales]]*Sales_Data[[#This Row],[Discount]]</f>
        <v>20463.976000000002</v>
      </c>
      <c r="S1618">
        <f>Sales_Data[[#This Row],[Gross_Sales]]-Sales_Data[[#This Row],[Discount_Amount]]</f>
        <v>184175.78400000001</v>
      </c>
      <c r="T1618">
        <f>Sales_Data[[#This Row],[Net Sales]]-Sales_Data[[#This Row],[Cost]]</f>
        <v>30555.564000000013</v>
      </c>
      <c r="U1618" s="2">
        <f>Sales_Data[[#This Row],[Profit]]/Sales_Data[[#This Row],[Net Sales]]</f>
        <v>0.16590435146457697</v>
      </c>
      <c r="V1618">
        <f>YEAR(Sales_Data[[#This Row],[Order_Date]])</f>
        <v>2025</v>
      </c>
      <c r="W1618" t="str">
        <f>TEXT(Sales_Data[[#This Row],[Order_Date]],"mmm")</f>
        <v>Aug</v>
      </c>
      <c r="X1618">
        <f>MONTH(Sales_Data[[#This Row],[Order_Date]])</f>
        <v>8</v>
      </c>
      <c r="Y1618" t="str">
        <f>"Q"&amp;ROUNDUP(MONTH(Sales_Data[[#This Row],[Order_Date]])/3,0)</f>
        <v>Q3</v>
      </c>
    </row>
    <row r="1619" spans="1:25" x14ac:dyDescent="0.3">
      <c r="A1619" t="s">
        <v>2884</v>
      </c>
      <c r="B1619" s="1">
        <v>45975</v>
      </c>
      <c r="C1619" t="s">
        <v>2885</v>
      </c>
      <c r="D1619" t="s">
        <v>145</v>
      </c>
      <c r="E1619" t="s">
        <v>48</v>
      </c>
      <c r="F1619" t="s">
        <v>126</v>
      </c>
      <c r="G1619" t="s">
        <v>32</v>
      </c>
      <c r="H1619" t="s">
        <v>50</v>
      </c>
      <c r="I1619" t="s">
        <v>51</v>
      </c>
      <c r="J1619">
        <v>3</v>
      </c>
      <c r="K1619">
        <v>14629.63</v>
      </c>
      <c r="L1619">
        <v>0</v>
      </c>
      <c r="M1619">
        <v>35627.14</v>
      </c>
      <c r="N1619" t="s">
        <v>24</v>
      </c>
      <c r="O1619" t="s">
        <v>35</v>
      </c>
      <c r="P1619" t="s">
        <v>44</v>
      </c>
      <c r="Q1619">
        <f>Sales_Data[[#This Row],[Quantity]]*Sales_Data[[#This Row],[Unit_Price]]</f>
        <v>43888.89</v>
      </c>
      <c r="R1619">
        <f>Sales_Data[[#This Row],[Gross_Sales]]*Sales_Data[[#This Row],[Discount]]</f>
        <v>0</v>
      </c>
      <c r="S1619">
        <f>Sales_Data[[#This Row],[Gross_Sales]]-Sales_Data[[#This Row],[Discount_Amount]]</f>
        <v>43888.89</v>
      </c>
      <c r="T1619">
        <f>Sales_Data[[#This Row],[Net Sales]]-Sales_Data[[#This Row],[Cost]]</f>
        <v>8261.75</v>
      </c>
      <c r="U1619" s="2">
        <f>Sales_Data[[#This Row],[Profit]]/Sales_Data[[#This Row],[Net Sales]]</f>
        <v>0.18824240029766076</v>
      </c>
      <c r="V1619">
        <f>YEAR(Sales_Data[[#This Row],[Order_Date]])</f>
        <v>2025</v>
      </c>
      <c r="W1619" t="str">
        <f>TEXT(Sales_Data[[#This Row],[Order_Date]],"mmm")</f>
        <v>Nov</v>
      </c>
      <c r="X1619">
        <f>MONTH(Sales_Data[[#This Row],[Order_Date]])</f>
        <v>11</v>
      </c>
      <c r="Y1619" t="str">
        <f>"Q"&amp;ROUNDUP(MONTH(Sales_Data[[#This Row],[Order_Date]])/3,0)</f>
        <v>Q4</v>
      </c>
    </row>
    <row r="1620" spans="1:25" x14ac:dyDescent="0.3">
      <c r="A1620" t="s">
        <v>2886</v>
      </c>
      <c r="B1620" s="1">
        <v>46006</v>
      </c>
      <c r="C1620" t="s">
        <v>321</v>
      </c>
      <c r="D1620" t="s">
        <v>106</v>
      </c>
      <c r="E1620" t="s">
        <v>48</v>
      </c>
      <c r="F1620" t="s">
        <v>152</v>
      </c>
      <c r="G1620" t="s">
        <v>41</v>
      </c>
      <c r="H1620" t="s">
        <v>171</v>
      </c>
      <c r="I1620" t="s">
        <v>191</v>
      </c>
      <c r="J1620">
        <v>1</v>
      </c>
      <c r="K1620">
        <v>19668.68</v>
      </c>
      <c r="L1620">
        <v>0.05</v>
      </c>
      <c r="M1620">
        <v>15972.84</v>
      </c>
      <c r="N1620" t="s">
        <v>24</v>
      </c>
      <c r="O1620" t="s">
        <v>25</v>
      </c>
      <c r="P1620" t="s">
        <v>71</v>
      </c>
      <c r="Q1620">
        <f>Sales_Data[[#This Row],[Quantity]]*Sales_Data[[#This Row],[Unit_Price]]</f>
        <v>19668.68</v>
      </c>
      <c r="R1620">
        <f>Sales_Data[[#This Row],[Gross_Sales]]*Sales_Data[[#This Row],[Discount]]</f>
        <v>983.43400000000008</v>
      </c>
      <c r="S1620">
        <f>Sales_Data[[#This Row],[Gross_Sales]]-Sales_Data[[#This Row],[Discount_Amount]]</f>
        <v>18685.245999999999</v>
      </c>
      <c r="T1620">
        <f>Sales_Data[[#This Row],[Net Sales]]-Sales_Data[[#This Row],[Cost]]</f>
        <v>2712.405999999999</v>
      </c>
      <c r="U1620" s="2">
        <f>Sales_Data[[#This Row],[Profit]]/Sales_Data[[#This Row],[Net Sales]]</f>
        <v>0.14516298046062648</v>
      </c>
      <c r="V1620">
        <f>YEAR(Sales_Data[[#This Row],[Order_Date]])</f>
        <v>2025</v>
      </c>
      <c r="W1620" t="str">
        <f>TEXT(Sales_Data[[#This Row],[Order_Date]],"mmm")</f>
        <v>Dec</v>
      </c>
      <c r="X1620">
        <f>MONTH(Sales_Data[[#This Row],[Order_Date]])</f>
        <v>12</v>
      </c>
      <c r="Y1620" t="str">
        <f>"Q"&amp;ROUNDUP(MONTH(Sales_Data[[#This Row],[Order_Date]])/3,0)</f>
        <v>Q4</v>
      </c>
    </row>
    <row r="1621" spans="1:25" x14ac:dyDescent="0.3">
      <c r="A1621" t="s">
        <v>2887</v>
      </c>
      <c r="B1621" s="1">
        <v>45772</v>
      </c>
      <c r="C1621" t="s">
        <v>1715</v>
      </c>
      <c r="D1621" t="s">
        <v>255</v>
      </c>
      <c r="E1621" t="s">
        <v>48</v>
      </c>
      <c r="F1621" t="s">
        <v>164</v>
      </c>
      <c r="G1621" t="s">
        <v>32</v>
      </c>
      <c r="H1621" t="s">
        <v>50</v>
      </c>
      <c r="I1621" t="s">
        <v>51</v>
      </c>
      <c r="J1621">
        <v>1</v>
      </c>
      <c r="K1621">
        <v>32819.14</v>
      </c>
      <c r="L1621">
        <v>0</v>
      </c>
      <c r="M1621">
        <v>27045.39</v>
      </c>
      <c r="N1621" t="s">
        <v>24</v>
      </c>
      <c r="O1621" t="s">
        <v>25</v>
      </c>
      <c r="P1621" t="s">
        <v>71</v>
      </c>
      <c r="Q1621">
        <f>Sales_Data[[#This Row],[Quantity]]*Sales_Data[[#This Row],[Unit_Price]]</f>
        <v>32819.14</v>
      </c>
      <c r="R1621">
        <f>Sales_Data[[#This Row],[Gross_Sales]]*Sales_Data[[#This Row],[Discount]]</f>
        <v>0</v>
      </c>
      <c r="S1621">
        <f>Sales_Data[[#This Row],[Gross_Sales]]-Sales_Data[[#This Row],[Discount_Amount]]</f>
        <v>32819.14</v>
      </c>
      <c r="T1621">
        <f>Sales_Data[[#This Row],[Net Sales]]-Sales_Data[[#This Row],[Cost]]</f>
        <v>5773.75</v>
      </c>
      <c r="U1621" s="2">
        <f>Sales_Data[[#This Row],[Profit]]/Sales_Data[[#This Row],[Net Sales]]</f>
        <v>0.17592630397993367</v>
      </c>
      <c r="V1621">
        <f>YEAR(Sales_Data[[#This Row],[Order_Date]])</f>
        <v>2025</v>
      </c>
      <c r="W1621" t="str">
        <f>TEXT(Sales_Data[[#This Row],[Order_Date]],"mmm")</f>
        <v>Apr</v>
      </c>
      <c r="X1621">
        <f>MONTH(Sales_Data[[#This Row],[Order_Date]])</f>
        <v>4</v>
      </c>
      <c r="Y1621" t="str">
        <f>"Q"&amp;ROUNDUP(MONTH(Sales_Data[[#This Row],[Order_Date]])/3,0)</f>
        <v>Q2</v>
      </c>
    </row>
    <row r="1622" spans="1:25" x14ac:dyDescent="0.3">
      <c r="A1622" t="s">
        <v>2888</v>
      </c>
      <c r="B1622" s="1">
        <v>45843</v>
      </c>
      <c r="C1622" t="s">
        <v>2889</v>
      </c>
      <c r="D1622" t="s">
        <v>728</v>
      </c>
      <c r="E1622" t="s">
        <v>39</v>
      </c>
      <c r="F1622" t="s">
        <v>202</v>
      </c>
      <c r="G1622" t="s">
        <v>41</v>
      </c>
      <c r="H1622" t="s">
        <v>171</v>
      </c>
      <c r="I1622" t="s">
        <v>191</v>
      </c>
      <c r="J1622">
        <v>2</v>
      </c>
      <c r="K1622">
        <v>3368.25</v>
      </c>
      <c r="L1622">
        <v>0</v>
      </c>
      <c r="M1622">
        <v>4276.18</v>
      </c>
      <c r="N1622" t="s">
        <v>83</v>
      </c>
      <c r="O1622" t="s">
        <v>35</v>
      </c>
      <c r="P1622" t="s">
        <v>71</v>
      </c>
      <c r="Q1622">
        <f>Sales_Data[[#This Row],[Quantity]]*Sales_Data[[#This Row],[Unit_Price]]</f>
        <v>6736.5</v>
      </c>
      <c r="R1622">
        <f>Sales_Data[[#This Row],[Gross_Sales]]*Sales_Data[[#This Row],[Discount]]</f>
        <v>0</v>
      </c>
      <c r="S1622">
        <f>Sales_Data[[#This Row],[Gross_Sales]]-Sales_Data[[#This Row],[Discount_Amount]]</f>
        <v>6736.5</v>
      </c>
      <c r="T1622">
        <f>Sales_Data[[#This Row],[Net Sales]]-Sales_Data[[#This Row],[Cost]]</f>
        <v>2460.3199999999997</v>
      </c>
      <c r="U1622" s="2">
        <f>Sales_Data[[#This Row],[Profit]]/Sales_Data[[#This Row],[Net Sales]]</f>
        <v>0.3652222964447413</v>
      </c>
      <c r="V1622">
        <f>YEAR(Sales_Data[[#This Row],[Order_Date]])</f>
        <v>2025</v>
      </c>
      <c r="W1622" t="str">
        <f>TEXT(Sales_Data[[#This Row],[Order_Date]],"mmm")</f>
        <v>Jul</v>
      </c>
      <c r="X1622">
        <f>MONTH(Sales_Data[[#This Row],[Order_Date]])</f>
        <v>7</v>
      </c>
      <c r="Y1622" t="str">
        <f>"Q"&amp;ROUNDUP(MONTH(Sales_Data[[#This Row],[Order_Date]])/3,0)</f>
        <v>Q3</v>
      </c>
    </row>
    <row r="1623" spans="1:25" x14ac:dyDescent="0.3">
      <c r="A1623" t="s">
        <v>2890</v>
      </c>
      <c r="B1623" s="1">
        <v>45980</v>
      </c>
      <c r="C1623" t="s">
        <v>814</v>
      </c>
      <c r="D1623" t="s">
        <v>422</v>
      </c>
      <c r="E1623" t="s">
        <v>19</v>
      </c>
      <c r="F1623" t="s">
        <v>66</v>
      </c>
      <c r="G1623" t="s">
        <v>67</v>
      </c>
      <c r="H1623" t="s">
        <v>133</v>
      </c>
      <c r="I1623" t="s">
        <v>138</v>
      </c>
      <c r="J1623">
        <v>2</v>
      </c>
      <c r="K1623">
        <v>9705.86</v>
      </c>
      <c r="L1623">
        <v>0.05</v>
      </c>
      <c r="M1623">
        <v>11968.54</v>
      </c>
      <c r="N1623" t="s">
        <v>52</v>
      </c>
      <c r="O1623" t="s">
        <v>25</v>
      </c>
      <c r="P1623" t="s">
        <v>71</v>
      </c>
      <c r="Q1623">
        <f>Sales_Data[[#This Row],[Quantity]]*Sales_Data[[#This Row],[Unit_Price]]</f>
        <v>19411.72</v>
      </c>
      <c r="R1623">
        <f>Sales_Data[[#This Row],[Gross_Sales]]*Sales_Data[[#This Row],[Discount]]</f>
        <v>970.58600000000013</v>
      </c>
      <c r="S1623">
        <f>Sales_Data[[#This Row],[Gross_Sales]]-Sales_Data[[#This Row],[Discount_Amount]]</f>
        <v>18441.134000000002</v>
      </c>
      <c r="T1623">
        <f>Sales_Data[[#This Row],[Net Sales]]-Sales_Data[[#This Row],[Cost]]</f>
        <v>6472.594000000001</v>
      </c>
      <c r="U1623" s="2">
        <f>Sales_Data[[#This Row],[Profit]]/Sales_Data[[#This Row],[Net Sales]]</f>
        <v>0.35098676686585545</v>
      </c>
      <c r="V1623">
        <f>YEAR(Sales_Data[[#This Row],[Order_Date]])</f>
        <v>2025</v>
      </c>
      <c r="W1623" t="str">
        <f>TEXT(Sales_Data[[#This Row],[Order_Date]],"mmm")</f>
        <v>Nov</v>
      </c>
      <c r="X1623">
        <f>MONTH(Sales_Data[[#This Row],[Order_Date]])</f>
        <v>11</v>
      </c>
      <c r="Y1623" t="str">
        <f>"Q"&amp;ROUNDUP(MONTH(Sales_Data[[#This Row],[Order_Date]])/3,0)</f>
        <v>Q4</v>
      </c>
    </row>
    <row r="1624" spans="1:25" x14ac:dyDescent="0.3">
      <c r="A1624" t="s">
        <v>2891</v>
      </c>
      <c r="B1624" s="1">
        <v>45713</v>
      </c>
      <c r="C1624" t="s">
        <v>903</v>
      </c>
      <c r="D1624" t="s">
        <v>374</v>
      </c>
      <c r="E1624" t="s">
        <v>30</v>
      </c>
      <c r="F1624" t="s">
        <v>156</v>
      </c>
      <c r="G1624" t="s">
        <v>21</v>
      </c>
      <c r="H1624" t="s">
        <v>22</v>
      </c>
      <c r="I1624" t="s">
        <v>23</v>
      </c>
      <c r="J1624">
        <v>1</v>
      </c>
      <c r="K1624">
        <v>2837.68</v>
      </c>
      <c r="L1624">
        <v>0.05</v>
      </c>
      <c r="M1624">
        <v>2147.46</v>
      </c>
      <c r="N1624" t="s">
        <v>24</v>
      </c>
      <c r="O1624" t="s">
        <v>35</v>
      </c>
      <c r="P1624" t="s">
        <v>44</v>
      </c>
      <c r="Q1624">
        <f>Sales_Data[[#This Row],[Quantity]]*Sales_Data[[#This Row],[Unit_Price]]</f>
        <v>2837.68</v>
      </c>
      <c r="R1624">
        <f>Sales_Data[[#This Row],[Gross_Sales]]*Sales_Data[[#This Row],[Discount]]</f>
        <v>141.88399999999999</v>
      </c>
      <c r="S1624">
        <f>Sales_Data[[#This Row],[Gross_Sales]]-Sales_Data[[#This Row],[Discount_Amount]]</f>
        <v>2695.7959999999998</v>
      </c>
      <c r="T1624">
        <f>Sales_Data[[#This Row],[Net Sales]]-Sales_Data[[#This Row],[Cost]]</f>
        <v>548.33599999999979</v>
      </c>
      <c r="U1624" s="2">
        <f>Sales_Data[[#This Row],[Profit]]/Sales_Data[[#This Row],[Net Sales]]</f>
        <v>0.2034041151481788</v>
      </c>
      <c r="V1624">
        <f>YEAR(Sales_Data[[#This Row],[Order_Date]])</f>
        <v>2025</v>
      </c>
      <c r="W1624" t="str">
        <f>TEXT(Sales_Data[[#This Row],[Order_Date]],"mmm")</f>
        <v>Feb</v>
      </c>
      <c r="X1624">
        <f>MONTH(Sales_Data[[#This Row],[Order_Date]])</f>
        <v>2</v>
      </c>
      <c r="Y1624" t="str">
        <f>"Q"&amp;ROUNDUP(MONTH(Sales_Data[[#This Row],[Order_Date]])/3,0)</f>
        <v>Q1</v>
      </c>
    </row>
    <row r="1625" spans="1:25" x14ac:dyDescent="0.3">
      <c r="A1625" t="s">
        <v>2892</v>
      </c>
      <c r="B1625" s="1">
        <v>45697</v>
      </c>
      <c r="C1625" t="s">
        <v>871</v>
      </c>
      <c r="D1625" t="s">
        <v>131</v>
      </c>
      <c r="E1625" t="s">
        <v>119</v>
      </c>
      <c r="F1625" t="s">
        <v>249</v>
      </c>
      <c r="G1625" t="s">
        <v>32</v>
      </c>
      <c r="H1625" t="s">
        <v>50</v>
      </c>
      <c r="I1625" t="s">
        <v>51</v>
      </c>
      <c r="J1625">
        <v>1</v>
      </c>
      <c r="K1625">
        <v>3317.99</v>
      </c>
      <c r="L1625">
        <v>0.05</v>
      </c>
      <c r="M1625">
        <v>2494.0500000000002</v>
      </c>
      <c r="N1625" t="s">
        <v>52</v>
      </c>
      <c r="O1625" t="s">
        <v>35</v>
      </c>
      <c r="P1625" t="s">
        <v>71</v>
      </c>
      <c r="Q1625">
        <f>Sales_Data[[#This Row],[Quantity]]*Sales_Data[[#This Row],[Unit_Price]]</f>
        <v>3317.99</v>
      </c>
      <c r="R1625">
        <f>Sales_Data[[#This Row],[Gross_Sales]]*Sales_Data[[#This Row],[Discount]]</f>
        <v>165.89949999999999</v>
      </c>
      <c r="S1625">
        <f>Sales_Data[[#This Row],[Gross_Sales]]-Sales_Data[[#This Row],[Discount_Amount]]</f>
        <v>3152.0904999999998</v>
      </c>
      <c r="T1625">
        <f>Sales_Data[[#This Row],[Net Sales]]-Sales_Data[[#This Row],[Cost]]</f>
        <v>658.04049999999961</v>
      </c>
      <c r="U1625" s="2">
        <f>Sales_Data[[#This Row],[Profit]]/Sales_Data[[#This Row],[Net Sales]]</f>
        <v>0.20876320016826916</v>
      </c>
      <c r="V1625">
        <f>YEAR(Sales_Data[[#This Row],[Order_Date]])</f>
        <v>2025</v>
      </c>
      <c r="W1625" t="str">
        <f>TEXT(Sales_Data[[#This Row],[Order_Date]],"mmm")</f>
        <v>Feb</v>
      </c>
      <c r="X1625">
        <f>MONTH(Sales_Data[[#This Row],[Order_Date]])</f>
        <v>2</v>
      </c>
      <c r="Y1625" t="str">
        <f>"Q"&amp;ROUNDUP(MONTH(Sales_Data[[#This Row],[Order_Date]])/3,0)</f>
        <v>Q1</v>
      </c>
    </row>
    <row r="1626" spans="1:25" x14ac:dyDescent="0.3">
      <c r="A1626" t="s">
        <v>2893</v>
      </c>
      <c r="B1626" s="1">
        <v>46011</v>
      </c>
      <c r="C1626" t="s">
        <v>806</v>
      </c>
      <c r="D1626" t="s">
        <v>131</v>
      </c>
      <c r="E1626" t="s">
        <v>39</v>
      </c>
      <c r="F1626" t="s">
        <v>202</v>
      </c>
      <c r="G1626" t="s">
        <v>67</v>
      </c>
      <c r="H1626" t="s">
        <v>88</v>
      </c>
      <c r="I1626" t="s">
        <v>89</v>
      </c>
      <c r="J1626">
        <v>2</v>
      </c>
      <c r="K1626">
        <v>1556.5</v>
      </c>
      <c r="L1626">
        <v>0</v>
      </c>
      <c r="M1626">
        <v>2652.25</v>
      </c>
      <c r="N1626" t="s">
        <v>83</v>
      </c>
      <c r="O1626" t="s">
        <v>53</v>
      </c>
      <c r="P1626" t="s">
        <v>44</v>
      </c>
      <c r="Q1626">
        <f>Sales_Data[[#This Row],[Quantity]]*Sales_Data[[#This Row],[Unit_Price]]</f>
        <v>3113</v>
      </c>
      <c r="R1626">
        <f>Sales_Data[[#This Row],[Gross_Sales]]*Sales_Data[[#This Row],[Discount]]</f>
        <v>0</v>
      </c>
      <c r="S1626">
        <f>Sales_Data[[#This Row],[Gross_Sales]]-Sales_Data[[#This Row],[Discount_Amount]]</f>
        <v>3113</v>
      </c>
      <c r="T1626">
        <f>Sales_Data[[#This Row],[Net Sales]]-Sales_Data[[#This Row],[Cost]]</f>
        <v>460.75</v>
      </c>
      <c r="U1626" s="2">
        <f>Sales_Data[[#This Row],[Profit]]/Sales_Data[[#This Row],[Net Sales]]</f>
        <v>0.14800835207195631</v>
      </c>
      <c r="V1626">
        <f>YEAR(Sales_Data[[#This Row],[Order_Date]])</f>
        <v>2025</v>
      </c>
      <c r="W1626" t="str">
        <f>TEXT(Sales_Data[[#This Row],[Order_Date]],"mmm")</f>
        <v>Dec</v>
      </c>
      <c r="X1626">
        <f>MONTH(Sales_Data[[#This Row],[Order_Date]])</f>
        <v>12</v>
      </c>
      <c r="Y1626" t="str">
        <f>"Q"&amp;ROUNDUP(MONTH(Sales_Data[[#This Row],[Order_Date]])/3,0)</f>
        <v>Q4</v>
      </c>
    </row>
    <row r="1627" spans="1:25" x14ac:dyDescent="0.3">
      <c r="A1627" t="s">
        <v>2894</v>
      </c>
      <c r="B1627" s="1">
        <v>45697</v>
      </c>
      <c r="C1627" t="s">
        <v>582</v>
      </c>
      <c r="D1627" t="s">
        <v>474</v>
      </c>
      <c r="E1627" t="s">
        <v>48</v>
      </c>
      <c r="F1627" t="s">
        <v>152</v>
      </c>
      <c r="G1627" t="s">
        <v>67</v>
      </c>
      <c r="H1627" t="s">
        <v>68</v>
      </c>
      <c r="I1627" t="s">
        <v>97</v>
      </c>
      <c r="J1627">
        <v>1</v>
      </c>
      <c r="K1627">
        <v>50298.559999999998</v>
      </c>
      <c r="L1627">
        <v>0.15</v>
      </c>
      <c r="M1627">
        <v>32363.73</v>
      </c>
      <c r="N1627" t="s">
        <v>24</v>
      </c>
      <c r="O1627" t="s">
        <v>53</v>
      </c>
      <c r="P1627" t="s">
        <v>71</v>
      </c>
      <c r="Q1627">
        <f>Sales_Data[[#This Row],[Quantity]]*Sales_Data[[#This Row],[Unit_Price]]</f>
        <v>50298.559999999998</v>
      </c>
      <c r="R1627">
        <f>Sales_Data[[#This Row],[Gross_Sales]]*Sales_Data[[#This Row],[Discount]]</f>
        <v>7544.7839999999997</v>
      </c>
      <c r="S1627">
        <f>Sales_Data[[#This Row],[Gross_Sales]]-Sales_Data[[#This Row],[Discount_Amount]]</f>
        <v>42753.775999999998</v>
      </c>
      <c r="T1627">
        <f>Sales_Data[[#This Row],[Net Sales]]-Sales_Data[[#This Row],[Cost]]</f>
        <v>10390.045999999998</v>
      </c>
      <c r="U1627" s="2">
        <f>Sales_Data[[#This Row],[Profit]]/Sales_Data[[#This Row],[Net Sales]]</f>
        <v>0.24302054630215583</v>
      </c>
      <c r="V1627">
        <f>YEAR(Sales_Data[[#This Row],[Order_Date]])</f>
        <v>2025</v>
      </c>
      <c r="W1627" t="str">
        <f>TEXT(Sales_Data[[#This Row],[Order_Date]],"mmm")</f>
        <v>Feb</v>
      </c>
      <c r="X1627">
        <f>MONTH(Sales_Data[[#This Row],[Order_Date]])</f>
        <v>2</v>
      </c>
      <c r="Y1627" t="str">
        <f>"Q"&amp;ROUNDUP(MONTH(Sales_Data[[#This Row],[Order_Date]])/3,0)</f>
        <v>Q1</v>
      </c>
    </row>
    <row r="1628" spans="1:25" x14ac:dyDescent="0.3">
      <c r="A1628" t="s">
        <v>2895</v>
      </c>
      <c r="B1628" s="1">
        <v>46004</v>
      </c>
      <c r="C1628" t="s">
        <v>1894</v>
      </c>
      <c r="D1628" t="s">
        <v>313</v>
      </c>
      <c r="E1628" t="s">
        <v>48</v>
      </c>
      <c r="F1628" t="s">
        <v>49</v>
      </c>
      <c r="G1628" t="s">
        <v>75</v>
      </c>
      <c r="H1628" t="s">
        <v>114</v>
      </c>
      <c r="I1628" t="s">
        <v>115</v>
      </c>
      <c r="J1628">
        <v>3</v>
      </c>
      <c r="K1628">
        <v>26898.49</v>
      </c>
      <c r="L1628">
        <v>0</v>
      </c>
      <c r="M1628">
        <v>62114.9</v>
      </c>
      <c r="N1628" t="s">
        <v>52</v>
      </c>
      <c r="O1628" t="s">
        <v>35</v>
      </c>
      <c r="P1628" t="s">
        <v>71</v>
      </c>
      <c r="Q1628">
        <f>Sales_Data[[#This Row],[Quantity]]*Sales_Data[[#This Row],[Unit_Price]]</f>
        <v>80695.47</v>
      </c>
      <c r="R1628">
        <f>Sales_Data[[#This Row],[Gross_Sales]]*Sales_Data[[#This Row],[Discount]]</f>
        <v>0</v>
      </c>
      <c r="S1628">
        <f>Sales_Data[[#This Row],[Gross_Sales]]-Sales_Data[[#This Row],[Discount_Amount]]</f>
        <v>80695.47</v>
      </c>
      <c r="T1628">
        <f>Sales_Data[[#This Row],[Net Sales]]-Sales_Data[[#This Row],[Cost]]</f>
        <v>18580.57</v>
      </c>
      <c r="U1628" s="2">
        <f>Sales_Data[[#This Row],[Profit]]/Sales_Data[[#This Row],[Net Sales]]</f>
        <v>0.2302554282167264</v>
      </c>
      <c r="V1628">
        <f>YEAR(Sales_Data[[#This Row],[Order_Date]])</f>
        <v>2025</v>
      </c>
      <c r="W1628" t="str">
        <f>TEXT(Sales_Data[[#This Row],[Order_Date]],"mmm")</f>
        <v>Dec</v>
      </c>
      <c r="X1628">
        <f>MONTH(Sales_Data[[#This Row],[Order_Date]])</f>
        <v>12</v>
      </c>
      <c r="Y1628" t="str">
        <f>"Q"&amp;ROUNDUP(MONTH(Sales_Data[[#This Row],[Order_Date]])/3,0)</f>
        <v>Q4</v>
      </c>
    </row>
    <row r="1629" spans="1:25" x14ac:dyDescent="0.3">
      <c r="A1629" t="s">
        <v>2896</v>
      </c>
      <c r="B1629" s="1">
        <v>45894</v>
      </c>
      <c r="C1629" t="s">
        <v>2897</v>
      </c>
      <c r="D1629" t="s">
        <v>307</v>
      </c>
      <c r="E1629" t="s">
        <v>119</v>
      </c>
      <c r="F1629" t="s">
        <v>538</v>
      </c>
      <c r="G1629" t="s">
        <v>21</v>
      </c>
      <c r="H1629" t="s">
        <v>230</v>
      </c>
      <c r="I1629" t="s">
        <v>328</v>
      </c>
      <c r="J1629">
        <v>3</v>
      </c>
      <c r="K1629">
        <v>4799.6499999999996</v>
      </c>
      <c r="L1629">
        <v>0.15</v>
      </c>
      <c r="M1629">
        <v>9250.7199999999993</v>
      </c>
      <c r="N1629" t="s">
        <v>52</v>
      </c>
      <c r="O1629" t="s">
        <v>25</v>
      </c>
      <c r="P1629" t="s">
        <v>71</v>
      </c>
      <c r="Q1629">
        <f>Sales_Data[[#This Row],[Quantity]]*Sales_Data[[#This Row],[Unit_Price]]</f>
        <v>14398.949999999999</v>
      </c>
      <c r="R1629">
        <f>Sales_Data[[#This Row],[Gross_Sales]]*Sales_Data[[#This Row],[Discount]]</f>
        <v>2159.8424999999997</v>
      </c>
      <c r="S1629">
        <f>Sales_Data[[#This Row],[Gross_Sales]]-Sales_Data[[#This Row],[Discount_Amount]]</f>
        <v>12239.107499999998</v>
      </c>
      <c r="T1629">
        <f>Sales_Data[[#This Row],[Net Sales]]-Sales_Data[[#This Row],[Cost]]</f>
        <v>2988.3874999999989</v>
      </c>
      <c r="U1629" s="2">
        <f>Sales_Data[[#This Row],[Profit]]/Sales_Data[[#This Row],[Net Sales]]</f>
        <v>0.24416710940728312</v>
      </c>
      <c r="V1629">
        <f>YEAR(Sales_Data[[#This Row],[Order_Date]])</f>
        <v>2025</v>
      </c>
      <c r="W1629" t="str">
        <f>TEXT(Sales_Data[[#This Row],[Order_Date]],"mmm")</f>
        <v>Aug</v>
      </c>
      <c r="X1629">
        <f>MONTH(Sales_Data[[#This Row],[Order_Date]])</f>
        <v>8</v>
      </c>
      <c r="Y1629" t="str">
        <f>"Q"&amp;ROUNDUP(MONTH(Sales_Data[[#This Row],[Order_Date]])/3,0)</f>
        <v>Q3</v>
      </c>
    </row>
    <row r="1630" spans="1:25" x14ac:dyDescent="0.3">
      <c r="A1630" t="s">
        <v>2898</v>
      </c>
      <c r="B1630" s="1">
        <v>45946</v>
      </c>
      <c r="C1630" t="s">
        <v>2899</v>
      </c>
      <c r="D1630" t="s">
        <v>175</v>
      </c>
      <c r="E1630" t="s">
        <v>39</v>
      </c>
      <c r="F1630" t="s">
        <v>96</v>
      </c>
      <c r="G1630" t="s">
        <v>67</v>
      </c>
      <c r="H1630" t="s">
        <v>133</v>
      </c>
      <c r="I1630" t="s">
        <v>138</v>
      </c>
      <c r="J1630">
        <v>3</v>
      </c>
      <c r="K1630">
        <v>4655</v>
      </c>
      <c r="L1630">
        <v>0.1</v>
      </c>
      <c r="M1630">
        <v>10012.41</v>
      </c>
      <c r="N1630" t="s">
        <v>109</v>
      </c>
      <c r="O1630" t="s">
        <v>35</v>
      </c>
      <c r="P1630" t="s">
        <v>71</v>
      </c>
      <c r="Q1630">
        <f>Sales_Data[[#This Row],[Quantity]]*Sales_Data[[#This Row],[Unit_Price]]</f>
        <v>13965</v>
      </c>
      <c r="R1630">
        <f>Sales_Data[[#This Row],[Gross_Sales]]*Sales_Data[[#This Row],[Discount]]</f>
        <v>1396.5</v>
      </c>
      <c r="S1630">
        <f>Sales_Data[[#This Row],[Gross_Sales]]-Sales_Data[[#This Row],[Discount_Amount]]</f>
        <v>12568.5</v>
      </c>
      <c r="T1630">
        <f>Sales_Data[[#This Row],[Net Sales]]-Sales_Data[[#This Row],[Cost]]</f>
        <v>2556.09</v>
      </c>
      <c r="U1630" s="2">
        <f>Sales_Data[[#This Row],[Profit]]/Sales_Data[[#This Row],[Net Sales]]</f>
        <v>0.20337271750805586</v>
      </c>
      <c r="V1630">
        <f>YEAR(Sales_Data[[#This Row],[Order_Date]])</f>
        <v>2025</v>
      </c>
      <c r="W1630" t="str">
        <f>TEXT(Sales_Data[[#This Row],[Order_Date]],"mmm")</f>
        <v>Oct</v>
      </c>
      <c r="X1630">
        <f>MONTH(Sales_Data[[#This Row],[Order_Date]])</f>
        <v>10</v>
      </c>
      <c r="Y1630" t="str">
        <f>"Q"&amp;ROUNDUP(MONTH(Sales_Data[[#This Row],[Order_Date]])/3,0)</f>
        <v>Q4</v>
      </c>
    </row>
    <row r="1631" spans="1:25" x14ac:dyDescent="0.3">
      <c r="A1631" t="s">
        <v>2900</v>
      </c>
      <c r="B1631" s="1">
        <v>45919</v>
      </c>
      <c r="C1631" t="s">
        <v>2901</v>
      </c>
      <c r="D1631" t="s">
        <v>694</v>
      </c>
      <c r="E1631" t="s">
        <v>30</v>
      </c>
      <c r="F1631" t="s">
        <v>87</v>
      </c>
      <c r="G1631" t="s">
        <v>75</v>
      </c>
      <c r="H1631" t="s">
        <v>185</v>
      </c>
      <c r="I1631" t="s">
        <v>261</v>
      </c>
      <c r="J1631">
        <v>1</v>
      </c>
      <c r="K1631">
        <v>4570.78</v>
      </c>
      <c r="L1631">
        <v>0</v>
      </c>
      <c r="M1631">
        <v>3303.54</v>
      </c>
      <c r="N1631" t="s">
        <v>24</v>
      </c>
      <c r="O1631" t="s">
        <v>25</v>
      </c>
      <c r="P1631" t="s">
        <v>71</v>
      </c>
      <c r="Q1631">
        <f>Sales_Data[[#This Row],[Quantity]]*Sales_Data[[#This Row],[Unit_Price]]</f>
        <v>4570.78</v>
      </c>
      <c r="R1631">
        <f>Sales_Data[[#This Row],[Gross_Sales]]*Sales_Data[[#This Row],[Discount]]</f>
        <v>0</v>
      </c>
      <c r="S1631">
        <f>Sales_Data[[#This Row],[Gross_Sales]]-Sales_Data[[#This Row],[Discount_Amount]]</f>
        <v>4570.78</v>
      </c>
      <c r="T1631">
        <f>Sales_Data[[#This Row],[Net Sales]]-Sales_Data[[#This Row],[Cost]]</f>
        <v>1267.2399999999998</v>
      </c>
      <c r="U1631" s="2">
        <f>Sales_Data[[#This Row],[Profit]]/Sales_Data[[#This Row],[Net Sales]]</f>
        <v>0.27724808457199862</v>
      </c>
      <c r="V1631">
        <f>YEAR(Sales_Data[[#This Row],[Order_Date]])</f>
        <v>2025</v>
      </c>
      <c r="W1631" t="str">
        <f>TEXT(Sales_Data[[#This Row],[Order_Date]],"mmm")</f>
        <v>Sep</v>
      </c>
      <c r="X1631">
        <f>MONTH(Sales_Data[[#This Row],[Order_Date]])</f>
        <v>9</v>
      </c>
      <c r="Y1631" t="str">
        <f>"Q"&amp;ROUNDUP(MONTH(Sales_Data[[#This Row],[Order_Date]])/3,0)</f>
        <v>Q3</v>
      </c>
    </row>
    <row r="1632" spans="1:25" x14ac:dyDescent="0.3">
      <c r="A1632" t="s">
        <v>2902</v>
      </c>
      <c r="B1632" s="1">
        <v>45873</v>
      </c>
      <c r="C1632" t="s">
        <v>2903</v>
      </c>
      <c r="D1632" t="s">
        <v>92</v>
      </c>
      <c r="E1632" t="s">
        <v>119</v>
      </c>
      <c r="F1632" t="s">
        <v>538</v>
      </c>
      <c r="G1632" t="s">
        <v>21</v>
      </c>
      <c r="H1632" t="s">
        <v>127</v>
      </c>
      <c r="I1632" t="s">
        <v>128</v>
      </c>
      <c r="J1632">
        <v>1</v>
      </c>
      <c r="K1632">
        <v>6514.2</v>
      </c>
      <c r="L1632">
        <v>0.05</v>
      </c>
      <c r="M1632">
        <v>4824.2299999999996</v>
      </c>
      <c r="N1632" t="s">
        <v>83</v>
      </c>
      <c r="O1632" t="s">
        <v>35</v>
      </c>
      <c r="P1632" t="s">
        <v>44</v>
      </c>
      <c r="Q1632">
        <f>Sales_Data[[#This Row],[Quantity]]*Sales_Data[[#This Row],[Unit_Price]]</f>
        <v>6514.2</v>
      </c>
      <c r="R1632">
        <f>Sales_Data[[#This Row],[Gross_Sales]]*Sales_Data[[#This Row],[Discount]]</f>
        <v>325.71000000000004</v>
      </c>
      <c r="S1632">
        <f>Sales_Data[[#This Row],[Gross_Sales]]-Sales_Data[[#This Row],[Discount_Amount]]</f>
        <v>6188.49</v>
      </c>
      <c r="T1632">
        <f>Sales_Data[[#This Row],[Net Sales]]-Sales_Data[[#This Row],[Cost]]</f>
        <v>1364.2600000000002</v>
      </c>
      <c r="U1632" s="2">
        <f>Sales_Data[[#This Row],[Profit]]/Sales_Data[[#This Row],[Net Sales]]</f>
        <v>0.22045119245567177</v>
      </c>
      <c r="V1632">
        <f>YEAR(Sales_Data[[#This Row],[Order_Date]])</f>
        <v>2025</v>
      </c>
      <c r="W1632" t="str">
        <f>TEXT(Sales_Data[[#This Row],[Order_Date]],"mmm")</f>
        <v>Aug</v>
      </c>
      <c r="X1632">
        <f>MONTH(Sales_Data[[#This Row],[Order_Date]])</f>
        <v>8</v>
      </c>
      <c r="Y1632" t="str">
        <f>"Q"&amp;ROUNDUP(MONTH(Sales_Data[[#This Row],[Order_Date]])/3,0)</f>
        <v>Q3</v>
      </c>
    </row>
    <row r="1633" spans="1:25" x14ac:dyDescent="0.3">
      <c r="A1633" t="s">
        <v>2904</v>
      </c>
      <c r="B1633" s="1">
        <v>45804</v>
      </c>
      <c r="C1633" t="s">
        <v>2335</v>
      </c>
      <c r="D1633" t="s">
        <v>1004</v>
      </c>
      <c r="E1633" t="s">
        <v>119</v>
      </c>
      <c r="F1633" t="s">
        <v>249</v>
      </c>
      <c r="G1633" t="s">
        <v>21</v>
      </c>
      <c r="H1633" t="s">
        <v>127</v>
      </c>
      <c r="I1633" t="s">
        <v>342</v>
      </c>
      <c r="J1633">
        <v>2</v>
      </c>
      <c r="K1633">
        <v>886.4</v>
      </c>
      <c r="L1633">
        <v>0.2</v>
      </c>
      <c r="M1633">
        <v>1060.28</v>
      </c>
      <c r="N1633" t="s">
        <v>109</v>
      </c>
      <c r="O1633" t="s">
        <v>35</v>
      </c>
      <c r="P1633" t="s">
        <v>44</v>
      </c>
      <c r="Q1633">
        <f>Sales_Data[[#This Row],[Quantity]]*Sales_Data[[#This Row],[Unit_Price]]</f>
        <v>1772.8</v>
      </c>
      <c r="R1633">
        <f>Sales_Data[[#This Row],[Gross_Sales]]*Sales_Data[[#This Row],[Discount]]</f>
        <v>354.56</v>
      </c>
      <c r="S1633">
        <f>Sales_Data[[#This Row],[Gross_Sales]]-Sales_Data[[#This Row],[Discount_Amount]]</f>
        <v>1418.24</v>
      </c>
      <c r="T1633">
        <f>Sales_Data[[#This Row],[Net Sales]]-Sales_Data[[#This Row],[Cost]]</f>
        <v>357.96000000000004</v>
      </c>
      <c r="U1633" s="2">
        <f>Sales_Data[[#This Row],[Profit]]/Sales_Data[[#This Row],[Net Sales]]</f>
        <v>0.25239733754512639</v>
      </c>
      <c r="V1633">
        <f>YEAR(Sales_Data[[#This Row],[Order_Date]])</f>
        <v>2025</v>
      </c>
      <c r="W1633" t="str">
        <f>TEXT(Sales_Data[[#This Row],[Order_Date]],"mmm")</f>
        <v>May</v>
      </c>
      <c r="X1633">
        <f>MONTH(Sales_Data[[#This Row],[Order_Date]])</f>
        <v>5</v>
      </c>
      <c r="Y1633" t="str">
        <f>"Q"&amp;ROUNDUP(MONTH(Sales_Data[[#This Row],[Order_Date]])/3,0)</f>
        <v>Q2</v>
      </c>
    </row>
    <row r="1634" spans="1:25" x14ac:dyDescent="0.3">
      <c r="A1634" t="s">
        <v>2905</v>
      </c>
      <c r="B1634" s="1">
        <v>45993</v>
      </c>
      <c r="C1634" t="s">
        <v>2906</v>
      </c>
      <c r="D1634" t="s">
        <v>580</v>
      </c>
      <c r="E1634" t="s">
        <v>119</v>
      </c>
      <c r="F1634" t="s">
        <v>249</v>
      </c>
      <c r="G1634" t="s">
        <v>75</v>
      </c>
      <c r="H1634" t="s">
        <v>185</v>
      </c>
      <c r="I1634" t="s">
        <v>261</v>
      </c>
      <c r="J1634">
        <v>5</v>
      </c>
      <c r="K1634">
        <v>7627.76</v>
      </c>
      <c r="L1634">
        <v>0.1</v>
      </c>
      <c r="M1634">
        <v>29723.46</v>
      </c>
      <c r="N1634" t="s">
        <v>52</v>
      </c>
      <c r="O1634" t="s">
        <v>25</v>
      </c>
      <c r="P1634" t="s">
        <v>71</v>
      </c>
      <c r="Q1634">
        <f>Sales_Data[[#This Row],[Quantity]]*Sales_Data[[#This Row],[Unit_Price]]</f>
        <v>38138.800000000003</v>
      </c>
      <c r="R1634">
        <f>Sales_Data[[#This Row],[Gross_Sales]]*Sales_Data[[#This Row],[Discount]]</f>
        <v>3813.8800000000006</v>
      </c>
      <c r="S1634">
        <f>Sales_Data[[#This Row],[Gross_Sales]]-Sales_Data[[#This Row],[Discount_Amount]]</f>
        <v>34324.920000000006</v>
      </c>
      <c r="T1634">
        <f>Sales_Data[[#This Row],[Net Sales]]-Sales_Data[[#This Row],[Cost]]</f>
        <v>4601.4600000000064</v>
      </c>
      <c r="U1634" s="2">
        <f>Sales_Data[[#This Row],[Profit]]/Sales_Data[[#This Row],[Net Sales]]</f>
        <v>0.13405595701315562</v>
      </c>
      <c r="V1634">
        <f>YEAR(Sales_Data[[#This Row],[Order_Date]])</f>
        <v>2025</v>
      </c>
      <c r="W1634" t="str">
        <f>TEXT(Sales_Data[[#This Row],[Order_Date]],"mmm")</f>
        <v>Dec</v>
      </c>
      <c r="X1634">
        <f>MONTH(Sales_Data[[#This Row],[Order_Date]])</f>
        <v>12</v>
      </c>
      <c r="Y1634" t="str">
        <f>"Q"&amp;ROUNDUP(MONTH(Sales_Data[[#This Row],[Order_Date]])/3,0)</f>
        <v>Q4</v>
      </c>
    </row>
    <row r="1635" spans="1:25" x14ac:dyDescent="0.3">
      <c r="A1635" t="s">
        <v>2907</v>
      </c>
      <c r="B1635" s="1">
        <v>45825</v>
      </c>
      <c r="C1635" t="s">
        <v>864</v>
      </c>
      <c r="D1635" t="s">
        <v>209</v>
      </c>
      <c r="E1635" t="s">
        <v>39</v>
      </c>
      <c r="F1635" t="s">
        <v>107</v>
      </c>
      <c r="G1635" t="s">
        <v>75</v>
      </c>
      <c r="H1635" t="s">
        <v>185</v>
      </c>
      <c r="I1635" t="s">
        <v>186</v>
      </c>
      <c r="J1635">
        <v>1</v>
      </c>
      <c r="K1635">
        <v>6929.74</v>
      </c>
      <c r="L1635">
        <v>0</v>
      </c>
      <c r="M1635">
        <v>5051.96</v>
      </c>
      <c r="N1635" t="s">
        <v>83</v>
      </c>
      <c r="O1635" t="s">
        <v>35</v>
      </c>
      <c r="P1635" t="s">
        <v>44</v>
      </c>
      <c r="Q1635">
        <f>Sales_Data[[#This Row],[Quantity]]*Sales_Data[[#This Row],[Unit_Price]]</f>
        <v>6929.74</v>
      </c>
      <c r="R1635">
        <f>Sales_Data[[#This Row],[Gross_Sales]]*Sales_Data[[#This Row],[Discount]]</f>
        <v>0</v>
      </c>
      <c r="S1635">
        <f>Sales_Data[[#This Row],[Gross_Sales]]-Sales_Data[[#This Row],[Discount_Amount]]</f>
        <v>6929.74</v>
      </c>
      <c r="T1635">
        <f>Sales_Data[[#This Row],[Net Sales]]-Sales_Data[[#This Row],[Cost]]</f>
        <v>1877.7799999999997</v>
      </c>
      <c r="U1635" s="2">
        <f>Sales_Data[[#This Row],[Profit]]/Sales_Data[[#This Row],[Net Sales]]</f>
        <v>0.27097409138005174</v>
      </c>
      <c r="V1635">
        <f>YEAR(Sales_Data[[#This Row],[Order_Date]])</f>
        <v>2025</v>
      </c>
      <c r="W1635" t="str">
        <f>TEXT(Sales_Data[[#This Row],[Order_Date]],"mmm")</f>
        <v>Jun</v>
      </c>
      <c r="X1635">
        <f>MONTH(Sales_Data[[#This Row],[Order_Date]])</f>
        <v>6</v>
      </c>
      <c r="Y1635" t="str">
        <f>"Q"&amp;ROUNDUP(MONTH(Sales_Data[[#This Row],[Order_Date]])/3,0)</f>
        <v>Q2</v>
      </c>
    </row>
    <row r="1636" spans="1:25" x14ac:dyDescent="0.3">
      <c r="A1636" t="s">
        <v>2908</v>
      </c>
      <c r="B1636" s="1">
        <v>45749</v>
      </c>
      <c r="C1636" t="s">
        <v>226</v>
      </c>
      <c r="D1636" t="s">
        <v>474</v>
      </c>
      <c r="E1636" t="s">
        <v>19</v>
      </c>
      <c r="F1636" t="s">
        <v>81</v>
      </c>
      <c r="G1636" t="s">
        <v>21</v>
      </c>
      <c r="H1636" t="s">
        <v>230</v>
      </c>
      <c r="I1636" t="s">
        <v>231</v>
      </c>
      <c r="J1636">
        <v>1</v>
      </c>
      <c r="K1636">
        <v>8873.99</v>
      </c>
      <c r="L1636">
        <v>0.05</v>
      </c>
      <c r="M1636">
        <v>5507.32</v>
      </c>
      <c r="N1636" t="s">
        <v>52</v>
      </c>
      <c r="O1636" t="s">
        <v>53</v>
      </c>
      <c r="P1636" t="s">
        <v>71</v>
      </c>
      <c r="Q1636">
        <f>Sales_Data[[#This Row],[Quantity]]*Sales_Data[[#This Row],[Unit_Price]]</f>
        <v>8873.99</v>
      </c>
      <c r="R1636">
        <f>Sales_Data[[#This Row],[Gross_Sales]]*Sales_Data[[#This Row],[Discount]]</f>
        <v>443.6995</v>
      </c>
      <c r="S1636">
        <f>Sales_Data[[#This Row],[Gross_Sales]]-Sales_Data[[#This Row],[Discount_Amount]]</f>
        <v>8430.2904999999992</v>
      </c>
      <c r="T1636">
        <f>Sales_Data[[#This Row],[Net Sales]]-Sales_Data[[#This Row],[Cost]]</f>
        <v>2922.9704999999994</v>
      </c>
      <c r="U1636" s="2">
        <f>Sales_Data[[#This Row],[Profit]]/Sales_Data[[#This Row],[Net Sales]]</f>
        <v>0.34672239349284578</v>
      </c>
      <c r="V1636">
        <f>YEAR(Sales_Data[[#This Row],[Order_Date]])</f>
        <v>2025</v>
      </c>
      <c r="W1636" t="str">
        <f>TEXT(Sales_Data[[#This Row],[Order_Date]],"mmm")</f>
        <v>Apr</v>
      </c>
      <c r="X1636">
        <f>MONTH(Sales_Data[[#This Row],[Order_Date]])</f>
        <v>4</v>
      </c>
      <c r="Y1636" t="str">
        <f>"Q"&amp;ROUNDUP(MONTH(Sales_Data[[#This Row],[Order_Date]])/3,0)</f>
        <v>Q2</v>
      </c>
    </row>
    <row r="1637" spans="1:25" x14ac:dyDescent="0.3">
      <c r="A1637" t="s">
        <v>2909</v>
      </c>
      <c r="B1637" s="1">
        <v>46010</v>
      </c>
      <c r="C1637" t="s">
        <v>561</v>
      </c>
      <c r="D1637" t="s">
        <v>356</v>
      </c>
      <c r="E1637" t="s">
        <v>119</v>
      </c>
      <c r="F1637" t="s">
        <v>184</v>
      </c>
      <c r="G1637" t="s">
        <v>21</v>
      </c>
      <c r="H1637" t="s">
        <v>127</v>
      </c>
      <c r="I1637" t="s">
        <v>342</v>
      </c>
      <c r="J1637">
        <v>1</v>
      </c>
      <c r="K1637">
        <v>8741.52</v>
      </c>
      <c r="L1637">
        <v>0.05</v>
      </c>
      <c r="M1637">
        <v>6924.62</v>
      </c>
      <c r="N1637" t="s">
        <v>52</v>
      </c>
      <c r="O1637" t="s">
        <v>53</v>
      </c>
      <c r="P1637" t="s">
        <v>26</v>
      </c>
      <c r="Q1637">
        <f>Sales_Data[[#This Row],[Quantity]]*Sales_Data[[#This Row],[Unit_Price]]</f>
        <v>8741.52</v>
      </c>
      <c r="R1637">
        <f>Sales_Data[[#This Row],[Gross_Sales]]*Sales_Data[[#This Row],[Discount]]</f>
        <v>437.07600000000002</v>
      </c>
      <c r="S1637">
        <f>Sales_Data[[#This Row],[Gross_Sales]]-Sales_Data[[#This Row],[Discount_Amount]]</f>
        <v>8304.4439999999995</v>
      </c>
      <c r="T1637">
        <f>Sales_Data[[#This Row],[Net Sales]]-Sales_Data[[#This Row],[Cost]]</f>
        <v>1379.8239999999996</v>
      </c>
      <c r="U1637" s="2">
        <f>Sales_Data[[#This Row],[Profit]]/Sales_Data[[#This Row],[Net Sales]]</f>
        <v>0.16615489248888904</v>
      </c>
      <c r="V1637">
        <f>YEAR(Sales_Data[[#This Row],[Order_Date]])</f>
        <v>2025</v>
      </c>
      <c r="W1637" t="str">
        <f>TEXT(Sales_Data[[#This Row],[Order_Date]],"mmm")</f>
        <v>Dec</v>
      </c>
      <c r="X1637">
        <f>MONTH(Sales_Data[[#This Row],[Order_Date]])</f>
        <v>12</v>
      </c>
      <c r="Y1637" t="str">
        <f>"Q"&amp;ROUNDUP(MONTH(Sales_Data[[#This Row],[Order_Date]])/3,0)</f>
        <v>Q4</v>
      </c>
    </row>
    <row r="1638" spans="1:25" x14ac:dyDescent="0.3">
      <c r="A1638" t="s">
        <v>2910</v>
      </c>
      <c r="B1638" s="1">
        <v>45716</v>
      </c>
      <c r="C1638" t="s">
        <v>1130</v>
      </c>
      <c r="D1638" t="s">
        <v>205</v>
      </c>
      <c r="E1638" t="s">
        <v>39</v>
      </c>
      <c r="F1638" t="s">
        <v>202</v>
      </c>
      <c r="G1638" t="s">
        <v>32</v>
      </c>
      <c r="H1638" t="s">
        <v>50</v>
      </c>
      <c r="I1638" t="s">
        <v>58</v>
      </c>
      <c r="J1638">
        <v>2</v>
      </c>
      <c r="K1638">
        <v>4012.37</v>
      </c>
      <c r="L1638">
        <v>0.1</v>
      </c>
      <c r="M1638">
        <v>5424.42</v>
      </c>
      <c r="N1638" t="s">
        <v>52</v>
      </c>
      <c r="O1638" t="s">
        <v>25</v>
      </c>
      <c r="P1638" t="s">
        <v>44</v>
      </c>
      <c r="Q1638">
        <f>Sales_Data[[#This Row],[Quantity]]*Sales_Data[[#This Row],[Unit_Price]]</f>
        <v>8024.74</v>
      </c>
      <c r="R1638">
        <f>Sales_Data[[#This Row],[Gross_Sales]]*Sales_Data[[#This Row],[Discount]]</f>
        <v>802.47400000000005</v>
      </c>
      <c r="S1638">
        <f>Sales_Data[[#This Row],[Gross_Sales]]-Sales_Data[[#This Row],[Discount_Amount]]</f>
        <v>7222.2659999999996</v>
      </c>
      <c r="T1638">
        <f>Sales_Data[[#This Row],[Net Sales]]-Sales_Data[[#This Row],[Cost]]</f>
        <v>1797.8459999999995</v>
      </c>
      <c r="U1638" s="2">
        <f>Sales_Data[[#This Row],[Profit]]/Sales_Data[[#This Row],[Net Sales]]</f>
        <v>0.24893101417200636</v>
      </c>
      <c r="V1638">
        <f>YEAR(Sales_Data[[#This Row],[Order_Date]])</f>
        <v>2025</v>
      </c>
      <c r="W1638" t="str">
        <f>TEXT(Sales_Data[[#This Row],[Order_Date]],"mmm")</f>
        <v>Feb</v>
      </c>
      <c r="X1638">
        <f>MONTH(Sales_Data[[#This Row],[Order_Date]])</f>
        <v>2</v>
      </c>
      <c r="Y1638" t="str">
        <f>"Q"&amp;ROUNDUP(MONTH(Sales_Data[[#This Row],[Order_Date]])/3,0)</f>
        <v>Q1</v>
      </c>
    </row>
    <row r="1639" spans="1:25" x14ac:dyDescent="0.3">
      <c r="A1639" t="s">
        <v>2911</v>
      </c>
      <c r="B1639" s="1">
        <v>45716</v>
      </c>
      <c r="C1639" t="s">
        <v>2912</v>
      </c>
      <c r="D1639" t="s">
        <v>387</v>
      </c>
      <c r="E1639" t="s">
        <v>48</v>
      </c>
      <c r="F1639" t="s">
        <v>152</v>
      </c>
      <c r="G1639" t="s">
        <v>21</v>
      </c>
      <c r="H1639" t="s">
        <v>127</v>
      </c>
      <c r="I1639" t="s">
        <v>128</v>
      </c>
      <c r="J1639">
        <v>2</v>
      </c>
      <c r="K1639">
        <v>30685.62</v>
      </c>
      <c r="L1639">
        <v>0.15</v>
      </c>
      <c r="M1639">
        <v>34521.53</v>
      </c>
      <c r="N1639" t="s">
        <v>109</v>
      </c>
      <c r="O1639" t="s">
        <v>35</v>
      </c>
      <c r="P1639" t="s">
        <v>71</v>
      </c>
      <c r="Q1639">
        <f>Sales_Data[[#This Row],[Quantity]]*Sales_Data[[#This Row],[Unit_Price]]</f>
        <v>61371.24</v>
      </c>
      <c r="R1639">
        <f>Sales_Data[[#This Row],[Gross_Sales]]*Sales_Data[[#This Row],[Discount]]</f>
        <v>9205.6859999999997</v>
      </c>
      <c r="S1639">
        <f>Sales_Data[[#This Row],[Gross_Sales]]-Sales_Data[[#This Row],[Discount_Amount]]</f>
        <v>52165.553999999996</v>
      </c>
      <c r="T1639">
        <f>Sales_Data[[#This Row],[Net Sales]]-Sales_Data[[#This Row],[Cost]]</f>
        <v>17644.023999999998</v>
      </c>
      <c r="U1639" s="2">
        <f>Sales_Data[[#This Row],[Profit]]/Sales_Data[[#This Row],[Net Sales]]</f>
        <v>0.3382313163970232</v>
      </c>
      <c r="V1639">
        <f>YEAR(Sales_Data[[#This Row],[Order_Date]])</f>
        <v>2025</v>
      </c>
      <c r="W1639" t="str">
        <f>TEXT(Sales_Data[[#This Row],[Order_Date]],"mmm")</f>
        <v>Feb</v>
      </c>
      <c r="X1639">
        <f>MONTH(Sales_Data[[#This Row],[Order_Date]])</f>
        <v>2</v>
      </c>
      <c r="Y1639" t="str">
        <f>"Q"&amp;ROUNDUP(MONTH(Sales_Data[[#This Row],[Order_Date]])/3,0)</f>
        <v>Q1</v>
      </c>
    </row>
    <row r="1640" spans="1:25" x14ac:dyDescent="0.3">
      <c r="A1640" t="s">
        <v>2913</v>
      </c>
      <c r="B1640" s="1">
        <v>45961</v>
      </c>
      <c r="C1640" t="s">
        <v>2209</v>
      </c>
      <c r="D1640" t="s">
        <v>215</v>
      </c>
      <c r="E1640" t="s">
        <v>39</v>
      </c>
      <c r="F1640" t="s">
        <v>202</v>
      </c>
      <c r="G1640" t="s">
        <v>21</v>
      </c>
      <c r="H1640" t="s">
        <v>22</v>
      </c>
      <c r="I1640" t="s">
        <v>62</v>
      </c>
      <c r="J1640">
        <v>1</v>
      </c>
      <c r="K1640">
        <v>2587.27</v>
      </c>
      <c r="L1640">
        <v>0</v>
      </c>
      <c r="M1640">
        <v>2228.17</v>
      </c>
      <c r="N1640" t="s">
        <v>52</v>
      </c>
      <c r="O1640" t="s">
        <v>35</v>
      </c>
      <c r="P1640" t="s">
        <v>71</v>
      </c>
      <c r="Q1640">
        <f>Sales_Data[[#This Row],[Quantity]]*Sales_Data[[#This Row],[Unit_Price]]</f>
        <v>2587.27</v>
      </c>
      <c r="R1640">
        <f>Sales_Data[[#This Row],[Gross_Sales]]*Sales_Data[[#This Row],[Discount]]</f>
        <v>0</v>
      </c>
      <c r="S1640">
        <f>Sales_Data[[#This Row],[Gross_Sales]]-Sales_Data[[#This Row],[Discount_Amount]]</f>
        <v>2587.27</v>
      </c>
      <c r="T1640">
        <f>Sales_Data[[#This Row],[Net Sales]]-Sales_Data[[#This Row],[Cost]]</f>
        <v>359.09999999999991</v>
      </c>
      <c r="U1640" s="2">
        <f>Sales_Data[[#This Row],[Profit]]/Sales_Data[[#This Row],[Net Sales]]</f>
        <v>0.13879494602418763</v>
      </c>
      <c r="V1640">
        <f>YEAR(Sales_Data[[#This Row],[Order_Date]])</f>
        <v>2025</v>
      </c>
      <c r="W1640" t="str">
        <f>TEXT(Sales_Data[[#This Row],[Order_Date]],"mmm")</f>
        <v>Oct</v>
      </c>
      <c r="X1640">
        <f>MONTH(Sales_Data[[#This Row],[Order_Date]])</f>
        <v>10</v>
      </c>
      <c r="Y1640" t="str">
        <f>"Q"&amp;ROUNDUP(MONTH(Sales_Data[[#This Row],[Order_Date]])/3,0)</f>
        <v>Q4</v>
      </c>
    </row>
    <row r="1641" spans="1:25" x14ac:dyDescent="0.3">
      <c r="A1641" t="s">
        <v>2914</v>
      </c>
      <c r="B1641" s="1">
        <v>45826</v>
      </c>
      <c r="C1641" t="s">
        <v>944</v>
      </c>
      <c r="D1641" t="s">
        <v>194</v>
      </c>
      <c r="E1641" t="s">
        <v>39</v>
      </c>
      <c r="F1641" t="s">
        <v>405</v>
      </c>
      <c r="G1641" t="s">
        <v>67</v>
      </c>
      <c r="H1641" t="s">
        <v>121</v>
      </c>
      <c r="I1641" t="s">
        <v>142</v>
      </c>
      <c r="J1641">
        <v>2</v>
      </c>
      <c r="K1641">
        <v>4739.8599999999997</v>
      </c>
      <c r="L1641">
        <v>0.05</v>
      </c>
      <c r="M1641">
        <v>5869.25</v>
      </c>
      <c r="N1641" t="s">
        <v>24</v>
      </c>
      <c r="O1641" t="s">
        <v>35</v>
      </c>
      <c r="P1641" t="s">
        <v>71</v>
      </c>
      <c r="Q1641">
        <f>Sales_Data[[#This Row],[Quantity]]*Sales_Data[[#This Row],[Unit_Price]]</f>
        <v>9479.7199999999993</v>
      </c>
      <c r="R1641">
        <f>Sales_Data[[#This Row],[Gross_Sales]]*Sales_Data[[#This Row],[Discount]]</f>
        <v>473.98599999999999</v>
      </c>
      <c r="S1641">
        <f>Sales_Data[[#This Row],[Gross_Sales]]-Sales_Data[[#This Row],[Discount_Amount]]</f>
        <v>9005.7339999999986</v>
      </c>
      <c r="T1641">
        <f>Sales_Data[[#This Row],[Net Sales]]-Sales_Data[[#This Row],[Cost]]</f>
        <v>3136.4839999999986</v>
      </c>
      <c r="U1641" s="2">
        <f>Sales_Data[[#This Row],[Profit]]/Sales_Data[[#This Row],[Net Sales]]</f>
        <v>0.34827633150168535</v>
      </c>
      <c r="V1641">
        <f>YEAR(Sales_Data[[#This Row],[Order_Date]])</f>
        <v>2025</v>
      </c>
      <c r="W1641" t="str">
        <f>TEXT(Sales_Data[[#This Row],[Order_Date]],"mmm")</f>
        <v>Jun</v>
      </c>
      <c r="X1641">
        <f>MONTH(Sales_Data[[#This Row],[Order_Date]])</f>
        <v>6</v>
      </c>
      <c r="Y1641" t="str">
        <f>"Q"&amp;ROUNDUP(MONTH(Sales_Data[[#This Row],[Order_Date]])/3,0)</f>
        <v>Q2</v>
      </c>
    </row>
    <row r="1642" spans="1:25" x14ac:dyDescent="0.3">
      <c r="A1642" t="s">
        <v>2915</v>
      </c>
      <c r="B1642" s="1">
        <v>45926</v>
      </c>
      <c r="C1642" t="s">
        <v>1794</v>
      </c>
      <c r="D1642" t="s">
        <v>384</v>
      </c>
      <c r="E1642" t="s">
        <v>119</v>
      </c>
      <c r="F1642" t="s">
        <v>146</v>
      </c>
      <c r="G1642" t="s">
        <v>67</v>
      </c>
      <c r="H1642" t="s">
        <v>121</v>
      </c>
      <c r="I1642" t="s">
        <v>142</v>
      </c>
      <c r="J1642">
        <v>2</v>
      </c>
      <c r="K1642">
        <v>2453.4699999999998</v>
      </c>
      <c r="L1642">
        <v>0.05</v>
      </c>
      <c r="M1642">
        <v>2973.03</v>
      </c>
      <c r="N1642" t="s">
        <v>24</v>
      </c>
      <c r="O1642" t="s">
        <v>35</v>
      </c>
      <c r="P1642" t="s">
        <v>44</v>
      </c>
      <c r="Q1642">
        <f>Sales_Data[[#This Row],[Quantity]]*Sales_Data[[#This Row],[Unit_Price]]</f>
        <v>4906.9399999999996</v>
      </c>
      <c r="R1642">
        <f>Sales_Data[[#This Row],[Gross_Sales]]*Sales_Data[[#This Row],[Discount]]</f>
        <v>245.34699999999998</v>
      </c>
      <c r="S1642">
        <f>Sales_Data[[#This Row],[Gross_Sales]]-Sales_Data[[#This Row],[Discount_Amount]]</f>
        <v>4661.5929999999998</v>
      </c>
      <c r="T1642">
        <f>Sales_Data[[#This Row],[Net Sales]]-Sales_Data[[#This Row],[Cost]]</f>
        <v>1688.5629999999996</v>
      </c>
      <c r="U1642" s="2">
        <f>Sales_Data[[#This Row],[Profit]]/Sales_Data[[#This Row],[Net Sales]]</f>
        <v>0.36222874884186579</v>
      </c>
      <c r="V1642">
        <f>YEAR(Sales_Data[[#This Row],[Order_Date]])</f>
        <v>2025</v>
      </c>
      <c r="W1642" t="str">
        <f>TEXT(Sales_Data[[#This Row],[Order_Date]],"mmm")</f>
        <v>Sep</v>
      </c>
      <c r="X1642">
        <f>MONTH(Sales_Data[[#This Row],[Order_Date]])</f>
        <v>9</v>
      </c>
      <c r="Y1642" t="str">
        <f>"Q"&amp;ROUNDUP(MONTH(Sales_Data[[#This Row],[Order_Date]])/3,0)</f>
        <v>Q3</v>
      </c>
    </row>
    <row r="1643" spans="1:25" x14ac:dyDescent="0.3">
      <c r="A1643" t="s">
        <v>2916</v>
      </c>
      <c r="B1643" s="1">
        <v>46020</v>
      </c>
      <c r="C1643" t="s">
        <v>1195</v>
      </c>
      <c r="D1643" t="s">
        <v>422</v>
      </c>
      <c r="E1643" t="s">
        <v>39</v>
      </c>
      <c r="F1643" t="s">
        <v>40</v>
      </c>
      <c r="G1643" t="s">
        <v>75</v>
      </c>
      <c r="H1643" t="s">
        <v>185</v>
      </c>
      <c r="I1643" t="s">
        <v>261</v>
      </c>
      <c r="J1643">
        <v>2</v>
      </c>
      <c r="K1643">
        <v>1092.57</v>
      </c>
      <c r="L1643">
        <v>0.2</v>
      </c>
      <c r="M1643">
        <v>1205.43</v>
      </c>
      <c r="N1643" t="s">
        <v>70</v>
      </c>
      <c r="O1643" t="s">
        <v>25</v>
      </c>
      <c r="P1643" t="s">
        <v>71</v>
      </c>
      <c r="Q1643">
        <f>Sales_Data[[#This Row],[Quantity]]*Sales_Data[[#This Row],[Unit_Price]]</f>
        <v>2185.14</v>
      </c>
      <c r="R1643">
        <f>Sales_Data[[#This Row],[Gross_Sales]]*Sales_Data[[#This Row],[Discount]]</f>
        <v>437.02800000000002</v>
      </c>
      <c r="S1643">
        <f>Sales_Data[[#This Row],[Gross_Sales]]-Sales_Data[[#This Row],[Discount_Amount]]</f>
        <v>1748.1119999999999</v>
      </c>
      <c r="T1643">
        <f>Sales_Data[[#This Row],[Net Sales]]-Sales_Data[[#This Row],[Cost]]</f>
        <v>542.68199999999979</v>
      </c>
      <c r="U1643" s="2">
        <f>Sales_Data[[#This Row],[Profit]]/Sales_Data[[#This Row],[Net Sales]]</f>
        <v>0.3104389192454487</v>
      </c>
      <c r="V1643">
        <f>YEAR(Sales_Data[[#This Row],[Order_Date]])</f>
        <v>2025</v>
      </c>
      <c r="W1643" t="str">
        <f>TEXT(Sales_Data[[#This Row],[Order_Date]],"mmm")</f>
        <v>Dec</v>
      </c>
      <c r="X1643">
        <f>MONTH(Sales_Data[[#This Row],[Order_Date]])</f>
        <v>12</v>
      </c>
      <c r="Y1643" t="str">
        <f>"Q"&amp;ROUNDUP(MONTH(Sales_Data[[#This Row],[Order_Date]])/3,0)</f>
        <v>Q4</v>
      </c>
    </row>
    <row r="1644" spans="1:25" x14ac:dyDescent="0.3">
      <c r="A1644" t="s">
        <v>2917</v>
      </c>
      <c r="B1644" s="1">
        <v>45702</v>
      </c>
      <c r="C1644" t="s">
        <v>1124</v>
      </c>
      <c r="D1644" t="s">
        <v>86</v>
      </c>
      <c r="E1644" t="s">
        <v>19</v>
      </c>
      <c r="F1644" t="s">
        <v>66</v>
      </c>
      <c r="G1644" t="s">
        <v>32</v>
      </c>
      <c r="H1644" t="s">
        <v>50</v>
      </c>
      <c r="I1644" t="s">
        <v>58</v>
      </c>
      <c r="J1644">
        <v>2</v>
      </c>
      <c r="K1644">
        <v>1171.2</v>
      </c>
      <c r="L1644">
        <v>0.1</v>
      </c>
      <c r="M1644">
        <v>1666.02</v>
      </c>
      <c r="N1644" t="s">
        <v>109</v>
      </c>
      <c r="O1644" t="s">
        <v>53</v>
      </c>
      <c r="P1644" t="s">
        <v>44</v>
      </c>
      <c r="Q1644">
        <f>Sales_Data[[#This Row],[Quantity]]*Sales_Data[[#This Row],[Unit_Price]]</f>
        <v>2342.4</v>
      </c>
      <c r="R1644">
        <f>Sales_Data[[#This Row],[Gross_Sales]]*Sales_Data[[#This Row],[Discount]]</f>
        <v>234.24</v>
      </c>
      <c r="S1644">
        <f>Sales_Data[[#This Row],[Gross_Sales]]-Sales_Data[[#This Row],[Discount_Amount]]</f>
        <v>2108.16</v>
      </c>
      <c r="T1644">
        <f>Sales_Data[[#This Row],[Net Sales]]-Sales_Data[[#This Row],[Cost]]</f>
        <v>442.13999999999987</v>
      </c>
      <c r="U1644" s="2">
        <f>Sales_Data[[#This Row],[Profit]]/Sales_Data[[#This Row],[Net Sales]]</f>
        <v>0.2097279143897996</v>
      </c>
      <c r="V1644">
        <f>YEAR(Sales_Data[[#This Row],[Order_Date]])</f>
        <v>2025</v>
      </c>
      <c r="W1644" t="str">
        <f>TEXT(Sales_Data[[#This Row],[Order_Date]],"mmm")</f>
        <v>Feb</v>
      </c>
      <c r="X1644">
        <f>MONTH(Sales_Data[[#This Row],[Order_Date]])</f>
        <v>2</v>
      </c>
      <c r="Y1644" t="str">
        <f>"Q"&amp;ROUNDUP(MONTH(Sales_Data[[#This Row],[Order_Date]])/3,0)</f>
        <v>Q1</v>
      </c>
    </row>
    <row r="1645" spans="1:25" x14ac:dyDescent="0.3">
      <c r="A1645" t="s">
        <v>2918</v>
      </c>
      <c r="B1645" s="1">
        <v>46002</v>
      </c>
      <c r="C1645" t="s">
        <v>1275</v>
      </c>
      <c r="D1645" t="s">
        <v>474</v>
      </c>
      <c r="E1645" t="s">
        <v>119</v>
      </c>
      <c r="F1645" t="s">
        <v>146</v>
      </c>
      <c r="G1645" t="s">
        <v>67</v>
      </c>
      <c r="H1645" t="s">
        <v>88</v>
      </c>
      <c r="I1645" t="s">
        <v>157</v>
      </c>
      <c r="J1645">
        <v>3</v>
      </c>
      <c r="K1645">
        <v>2985.23</v>
      </c>
      <c r="L1645">
        <v>0.15</v>
      </c>
      <c r="M1645">
        <v>4941.1899999999996</v>
      </c>
      <c r="N1645" t="s">
        <v>109</v>
      </c>
      <c r="O1645" t="s">
        <v>35</v>
      </c>
      <c r="P1645" t="s">
        <v>71</v>
      </c>
      <c r="Q1645">
        <f>Sales_Data[[#This Row],[Quantity]]*Sales_Data[[#This Row],[Unit_Price]]</f>
        <v>8955.69</v>
      </c>
      <c r="R1645">
        <f>Sales_Data[[#This Row],[Gross_Sales]]*Sales_Data[[#This Row],[Discount]]</f>
        <v>1343.3534999999999</v>
      </c>
      <c r="S1645">
        <f>Sales_Data[[#This Row],[Gross_Sales]]-Sales_Data[[#This Row],[Discount_Amount]]</f>
        <v>7612.3365000000003</v>
      </c>
      <c r="T1645">
        <f>Sales_Data[[#This Row],[Net Sales]]-Sales_Data[[#This Row],[Cost]]</f>
        <v>2671.1465000000007</v>
      </c>
      <c r="U1645" s="2">
        <f>Sales_Data[[#This Row],[Profit]]/Sales_Data[[#This Row],[Net Sales]]</f>
        <v>0.35089706031781448</v>
      </c>
      <c r="V1645">
        <f>YEAR(Sales_Data[[#This Row],[Order_Date]])</f>
        <v>2025</v>
      </c>
      <c r="W1645" t="str">
        <f>TEXT(Sales_Data[[#This Row],[Order_Date]],"mmm")</f>
        <v>Dec</v>
      </c>
      <c r="X1645">
        <f>MONTH(Sales_Data[[#This Row],[Order_Date]])</f>
        <v>12</v>
      </c>
      <c r="Y1645" t="str">
        <f>"Q"&amp;ROUNDUP(MONTH(Sales_Data[[#This Row],[Order_Date]])/3,0)</f>
        <v>Q4</v>
      </c>
    </row>
    <row r="1646" spans="1:25" x14ac:dyDescent="0.3">
      <c r="A1646" t="s">
        <v>2919</v>
      </c>
      <c r="B1646" s="1">
        <v>45838</v>
      </c>
      <c r="C1646" t="s">
        <v>891</v>
      </c>
      <c r="D1646" t="s">
        <v>327</v>
      </c>
      <c r="E1646" t="s">
        <v>30</v>
      </c>
      <c r="F1646" t="s">
        <v>101</v>
      </c>
      <c r="G1646" t="s">
        <v>41</v>
      </c>
      <c r="H1646" t="s">
        <v>171</v>
      </c>
      <c r="I1646" t="s">
        <v>191</v>
      </c>
      <c r="J1646">
        <v>2</v>
      </c>
      <c r="K1646">
        <v>2129.91</v>
      </c>
      <c r="L1646">
        <v>0.05</v>
      </c>
      <c r="M1646">
        <v>3527.09</v>
      </c>
      <c r="N1646" t="s">
        <v>109</v>
      </c>
      <c r="O1646" t="s">
        <v>53</v>
      </c>
      <c r="P1646" t="s">
        <v>44</v>
      </c>
      <c r="Q1646">
        <f>Sales_Data[[#This Row],[Quantity]]*Sales_Data[[#This Row],[Unit_Price]]</f>
        <v>4259.82</v>
      </c>
      <c r="R1646">
        <f>Sales_Data[[#This Row],[Gross_Sales]]*Sales_Data[[#This Row],[Discount]]</f>
        <v>212.99099999999999</v>
      </c>
      <c r="S1646">
        <f>Sales_Data[[#This Row],[Gross_Sales]]-Sales_Data[[#This Row],[Discount_Amount]]</f>
        <v>4046.8289999999997</v>
      </c>
      <c r="T1646">
        <f>Sales_Data[[#This Row],[Net Sales]]-Sales_Data[[#This Row],[Cost]]</f>
        <v>519.73899999999958</v>
      </c>
      <c r="U1646" s="2">
        <f>Sales_Data[[#This Row],[Profit]]/Sales_Data[[#This Row],[Net Sales]]</f>
        <v>0.1284311741365893</v>
      </c>
      <c r="V1646">
        <f>YEAR(Sales_Data[[#This Row],[Order_Date]])</f>
        <v>2025</v>
      </c>
      <c r="W1646" t="str">
        <f>TEXT(Sales_Data[[#This Row],[Order_Date]],"mmm")</f>
        <v>Jun</v>
      </c>
      <c r="X1646">
        <f>MONTH(Sales_Data[[#This Row],[Order_Date]])</f>
        <v>6</v>
      </c>
      <c r="Y1646" t="str">
        <f>"Q"&amp;ROUNDUP(MONTH(Sales_Data[[#This Row],[Order_Date]])/3,0)</f>
        <v>Q2</v>
      </c>
    </row>
    <row r="1647" spans="1:25" x14ac:dyDescent="0.3">
      <c r="A1647" t="s">
        <v>2920</v>
      </c>
      <c r="B1647" s="1">
        <v>45827</v>
      </c>
      <c r="C1647" t="s">
        <v>2921</v>
      </c>
      <c r="D1647" t="s">
        <v>463</v>
      </c>
      <c r="E1647" t="s">
        <v>39</v>
      </c>
      <c r="F1647" t="s">
        <v>202</v>
      </c>
      <c r="G1647" t="s">
        <v>32</v>
      </c>
      <c r="H1647" t="s">
        <v>33</v>
      </c>
      <c r="I1647" t="s">
        <v>34</v>
      </c>
      <c r="J1647">
        <v>2</v>
      </c>
      <c r="K1647">
        <v>4043.71</v>
      </c>
      <c r="L1647">
        <v>0.1</v>
      </c>
      <c r="M1647">
        <v>5525.37</v>
      </c>
      <c r="N1647" t="s">
        <v>52</v>
      </c>
      <c r="O1647" t="s">
        <v>35</v>
      </c>
      <c r="P1647" t="s">
        <v>71</v>
      </c>
      <c r="Q1647">
        <f>Sales_Data[[#This Row],[Quantity]]*Sales_Data[[#This Row],[Unit_Price]]</f>
        <v>8087.42</v>
      </c>
      <c r="R1647">
        <f>Sales_Data[[#This Row],[Gross_Sales]]*Sales_Data[[#This Row],[Discount]]</f>
        <v>808.74200000000008</v>
      </c>
      <c r="S1647">
        <f>Sales_Data[[#This Row],[Gross_Sales]]-Sales_Data[[#This Row],[Discount_Amount]]</f>
        <v>7278.6779999999999</v>
      </c>
      <c r="T1647">
        <f>Sales_Data[[#This Row],[Net Sales]]-Sales_Data[[#This Row],[Cost]]</f>
        <v>1753.308</v>
      </c>
      <c r="U1647" s="2">
        <f>Sales_Data[[#This Row],[Profit]]/Sales_Data[[#This Row],[Net Sales]]</f>
        <v>0.24088275370884657</v>
      </c>
      <c r="V1647">
        <f>YEAR(Sales_Data[[#This Row],[Order_Date]])</f>
        <v>2025</v>
      </c>
      <c r="W1647" t="str">
        <f>TEXT(Sales_Data[[#This Row],[Order_Date]],"mmm")</f>
        <v>Jun</v>
      </c>
      <c r="X1647">
        <f>MONTH(Sales_Data[[#This Row],[Order_Date]])</f>
        <v>6</v>
      </c>
      <c r="Y1647" t="str">
        <f>"Q"&amp;ROUNDUP(MONTH(Sales_Data[[#This Row],[Order_Date]])/3,0)</f>
        <v>Q2</v>
      </c>
    </row>
    <row r="1648" spans="1:25" x14ac:dyDescent="0.3">
      <c r="A1648" t="s">
        <v>2922</v>
      </c>
      <c r="B1648" s="1">
        <v>46013</v>
      </c>
      <c r="C1648" t="s">
        <v>2617</v>
      </c>
      <c r="D1648" t="s">
        <v>662</v>
      </c>
      <c r="E1648" t="s">
        <v>48</v>
      </c>
      <c r="F1648" t="s">
        <v>164</v>
      </c>
      <c r="G1648" t="s">
        <v>21</v>
      </c>
      <c r="H1648" t="s">
        <v>230</v>
      </c>
      <c r="I1648" t="s">
        <v>231</v>
      </c>
      <c r="J1648">
        <v>3</v>
      </c>
      <c r="K1648">
        <v>20089.61</v>
      </c>
      <c r="L1648">
        <v>0.05</v>
      </c>
      <c r="M1648">
        <v>44038.86</v>
      </c>
      <c r="N1648" t="s">
        <v>52</v>
      </c>
      <c r="O1648" t="s">
        <v>35</v>
      </c>
      <c r="P1648" t="s">
        <v>26</v>
      </c>
      <c r="Q1648">
        <f>Sales_Data[[#This Row],[Quantity]]*Sales_Data[[#This Row],[Unit_Price]]</f>
        <v>60268.83</v>
      </c>
      <c r="R1648">
        <f>Sales_Data[[#This Row],[Gross_Sales]]*Sales_Data[[#This Row],[Discount]]</f>
        <v>3013.4415000000004</v>
      </c>
      <c r="S1648">
        <f>Sales_Data[[#This Row],[Gross_Sales]]-Sales_Data[[#This Row],[Discount_Amount]]</f>
        <v>57255.388500000001</v>
      </c>
      <c r="T1648">
        <f>Sales_Data[[#This Row],[Net Sales]]-Sales_Data[[#This Row],[Cost]]</f>
        <v>13216.5285</v>
      </c>
      <c r="U1648" s="2">
        <f>Sales_Data[[#This Row],[Profit]]/Sales_Data[[#This Row],[Net Sales]]</f>
        <v>0.23083466633013938</v>
      </c>
      <c r="V1648">
        <f>YEAR(Sales_Data[[#This Row],[Order_Date]])</f>
        <v>2025</v>
      </c>
      <c r="W1648" t="str">
        <f>TEXT(Sales_Data[[#This Row],[Order_Date]],"mmm")</f>
        <v>Dec</v>
      </c>
      <c r="X1648">
        <f>MONTH(Sales_Data[[#This Row],[Order_Date]])</f>
        <v>12</v>
      </c>
      <c r="Y1648" t="str">
        <f>"Q"&amp;ROUNDUP(MONTH(Sales_Data[[#This Row],[Order_Date]])/3,0)</f>
        <v>Q4</v>
      </c>
    </row>
    <row r="1649" spans="1:25" x14ac:dyDescent="0.3">
      <c r="A1649" t="s">
        <v>2923</v>
      </c>
      <c r="B1649" s="1">
        <v>45848</v>
      </c>
      <c r="C1649" t="s">
        <v>1292</v>
      </c>
      <c r="D1649" t="s">
        <v>404</v>
      </c>
      <c r="E1649" t="s">
        <v>19</v>
      </c>
      <c r="F1649" t="s">
        <v>57</v>
      </c>
      <c r="G1649" t="s">
        <v>67</v>
      </c>
      <c r="H1649" t="s">
        <v>133</v>
      </c>
      <c r="I1649" t="s">
        <v>134</v>
      </c>
      <c r="J1649">
        <v>4</v>
      </c>
      <c r="K1649">
        <v>17724.23</v>
      </c>
      <c r="L1649">
        <v>0.15</v>
      </c>
      <c r="M1649">
        <v>52253.440000000002</v>
      </c>
      <c r="N1649" t="s">
        <v>83</v>
      </c>
      <c r="O1649" t="s">
        <v>25</v>
      </c>
      <c r="P1649" t="s">
        <v>44</v>
      </c>
      <c r="Q1649">
        <f>Sales_Data[[#This Row],[Quantity]]*Sales_Data[[#This Row],[Unit_Price]]</f>
        <v>70896.92</v>
      </c>
      <c r="R1649">
        <f>Sales_Data[[#This Row],[Gross_Sales]]*Sales_Data[[#This Row],[Discount]]</f>
        <v>10634.537999999999</v>
      </c>
      <c r="S1649">
        <f>Sales_Data[[#This Row],[Gross_Sales]]-Sales_Data[[#This Row],[Discount_Amount]]</f>
        <v>60262.381999999998</v>
      </c>
      <c r="T1649">
        <f>Sales_Data[[#This Row],[Net Sales]]-Sales_Data[[#This Row],[Cost]]</f>
        <v>8008.9419999999955</v>
      </c>
      <c r="U1649" s="2">
        <f>Sales_Data[[#This Row],[Profit]]/Sales_Data[[#This Row],[Net Sales]]</f>
        <v>0.13290118535307807</v>
      </c>
      <c r="V1649">
        <f>YEAR(Sales_Data[[#This Row],[Order_Date]])</f>
        <v>2025</v>
      </c>
      <c r="W1649" t="str">
        <f>TEXT(Sales_Data[[#This Row],[Order_Date]],"mmm")</f>
        <v>Jul</v>
      </c>
      <c r="X1649">
        <f>MONTH(Sales_Data[[#This Row],[Order_Date]])</f>
        <v>7</v>
      </c>
      <c r="Y1649" t="str">
        <f>"Q"&amp;ROUNDUP(MONTH(Sales_Data[[#This Row],[Order_Date]])/3,0)</f>
        <v>Q3</v>
      </c>
    </row>
    <row r="1650" spans="1:25" x14ac:dyDescent="0.3">
      <c r="A1650" t="s">
        <v>2924</v>
      </c>
      <c r="B1650" s="1">
        <v>45812</v>
      </c>
      <c r="C1650" t="s">
        <v>276</v>
      </c>
      <c r="D1650" t="s">
        <v>125</v>
      </c>
      <c r="E1650" t="s">
        <v>39</v>
      </c>
      <c r="F1650" t="s">
        <v>107</v>
      </c>
      <c r="G1650" t="s">
        <v>75</v>
      </c>
      <c r="H1650" t="s">
        <v>76</v>
      </c>
      <c r="I1650" t="s">
        <v>77</v>
      </c>
      <c r="J1650">
        <v>1</v>
      </c>
      <c r="K1650">
        <v>2325.52</v>
      </c>
      <c r="L1650">
        <v>0.05</v>
      </c>
      <c r="M1650">
        <v>1638.38</v>
      </c>
      <c r="N1650" t="s">
        <v>83</v>
      </c>
      <c r="O1650" t="s">
        <v>25</v>
      </c>
      <c r="P1650" t="s">
        <v>44</v>
      </c>
      <c r="Q1650">
        <f>Sales_Data[[#This Row],[Quantity]]*Sales_Data[[#This Row],[Unit_Price]]</f>
        <v>2325.52</v>
      </c>
      <c r="R1650">
        <f>Sales_Data[[#This Row],[Gross_Sales]]*Sales_Data[[#This Row],[Discount]]</f>
        <v>116.27600000000001</v>
      </c>
      <c r="S1650">
        <f>Sales_Data[[#This Row],[Gross_Sales]]-Sales_Data[[#This Row],[Discount_Amount]]</f>
        <v>2209.2440000000001</v>
      </c>
      <c r="T1650">
        <f>Sales_Data[[#This Row],[Net Sales]]-Sales_Data[[#This Row],[Cost]]</f>
        <v>570.86400000000003</v>
      </c>
      <c r="U1650" s="2">
        <f>Sales_Data[[#This Row],[Profit]]/Sales_Data[[#This Row],[Net Sales]]</f>
        <v>0.25839789538864877</v>
      </c>
      <c r="V1650">
        <f>YEAR(Sales_Data[[#This Row],[Order_Date]])</f>
        <v>2025</v>
      </c>
      <c r="W1650" t="str">
        <f>TEXT(Sales_Data[[#This Row],[Order_Date]],"mmm")</f>
        <v>Jun</v>
      </c>
      <c r="X1650">
        <f>MONTH(Sales_Data[[#This Row],[Order_Date]])</f>
        <v>6</v>
      </c>
      <c r="Y1650" t="str">
        <f>"Q"&amp;ROUNDUP(MONTH(Sales_Data[[#This Row],[Order_Date]])/3,0)</f>
        <v>Q2</v>
      </c>
    </row>
    <row r="1651" spans="1:25" x14ac:dyDescent="0.3">
      <c r="A1651" t="s">
        <v>2925</v>
      </c>
      <c r="B1651" s="1">
        <v>45845</v>
      </c>
      <c r="C1651" t="s">
        <v>825</v>
      </c>
      <c r="D1651" t="s">
        <v>694</v>
      </c>
      <c r="E1651" t="s">
        <v>48</v>
      </c>
      <c r="F1651" t="s">
        <v>164</v>
      </c>
      <c r="G1651" t="s">
        <v>67</v>
      </c>
      <c r="H1651" t="s">
        <v>68</v>
      </c>
      <c r="I1651" t="s">
        <v>69</v>
      </c>
      <c r="J1651">
        <v>1</v>
      </c>
      <c r="K1651">
        <v>29501.94</v>
      </c>
      <c r="L1651">
        <v>0.1</v>
      </c>
      <c r="M1651">
        <v>21267.58</v>
      </c>
      <c r="N1651" t="s">
        <v>70</v>
      </c>
      <c r="O1651" t="s">
        <v>35</v>
      </c>
      <c r="P1651" t="s">
        <v>44</v>
      </c>
      <c r="Q1651">
        <f>Sales_Data[[#This Row],[Quantity]]*Sales_Data[[#This Row],[Unit_Price]]</f>
        <v>29501.94</v>
      </c>
      <c r="R1651">
        <f>Sales_Data[[#This Row],[Gross_Sales]]*Sales_Data[[#This Row],[Discount]]</f>
        <v>2950.194</v>
      </c>
      <c r="S1651">
        <f>Sales_Data[[#This Row],[Gross_Sales]]-Sales_Data[[#This Row],[Discount_Amount]]</f>
        <v>26551.745999999999</v>
      </c>
      <c r="T1651">
        <f>Sales_Data[[#This Row],[Net Sales]]-Sales_Data[[#This Row],[Cost]]</f>
        <v>5284.1659999999974</v>
      </c>
      <c r="U1651" s="2">
        <f>Sales_Data[[#This Row],[Profit]]/Sales_Data[[#This Row],[Net Sales]]</f>
        <v>0.1990138802924673</v>
      </c>
      <c r="V1651">
        <f>YEAR(Sales_Data[[#This Row],[Order_Date]])</f>
        <v>2025</v>
      </c>
      <c r="W1651" t="str">
        <f>TEXT(Sales_Data[[#This Row],[Order_Date]],"mmm")</f>
        <v>Jul</v>
      </c>
      <c r="X1651">
        <f>MONTH(Sales_Data[[#This Row],[Order_Date]])</f>
        <v>7</v>
      </c>
      <c r="Y1651" t="str">
        <f>"Q"&amp;ROUNDUP(MONTH(Sales_Data[[#This Row],[Order_Date]])/3,0)</f>
        <v>Q3</v>
      </c>
    </row>
    <row r="1652" spans="1:25" x14ac:dyDescent="0.3">
      <c r="A1652" t="s">
        <v>2926</v>
      </c>
      <c r="B1652" s="1">
        <v>45664</v>
      </c>
      <c r="C1652" t="s">
        <v>2927</v>
      </c>
      <c r="D1652" t="s">
        <v>511</v>
      </c>
      <c r="E1652" t="s">
        <v>48</v>
      </c>
      <c r="F1652" t="s">
        <v>126</v>
      </c>
      <c r="G1652" t="s">
        <v>41</v>
      </c>
      <c r="H1652" t="s">
        <v>42</v>
      </c>
      <c r="I1652" t="s">
        <v>82</v>
      </c>
      <c r="J1652">
        <v>3</v>
      </c>
      <c r="K1652">
        <v>8058.04</v>
      </c>
      <c r="L1652">
        <v>0.05</v>
      </c>
      <c r="M1652">
        <v>14453.85</v>
      </c>
      <c r="N1652" t="s">
        <v>52</v>
      </c>
      <c r="O1652" t="s">
        <v>53</v>
      </c>
      <c r="P1652" t="s">
        <v>26</v>
      </c>
      <c r="Q1652">
        <f>Sales_Data[[#This Row],[Quantity]]*Sales_Data[[#This Row],[Unit_Price]]</f>
        <v>24174.12</v>
      </c>
      <c r="R1652">
        <f>Sales_Data[[#This Row],[Gross_Sales]]*Sales_Data[[#This Row],[Discount]]</f>
        <v>1208.7059999999999</v>
      </c>
      <c r="S1652">
        <f>Sales_Data[[#This Row],[Gross_Sales]]-Sales_Data[[#This Row],[Discount_Amount]]</f>
        <v>22965.414000000001</v>
      </c>
      <c r="T1652">
        <f>Sales_Data[[#This Row],[Net Sales]]-Sales_Data[[#This Row],[Cost]]</f>
        <v>8511.5640000000003</v>
      </c>
      <c r="U1652" s="2">
        <f>Sales_Data[[#This Row],[Profit]]/Sales_Data[[#This Row],[Net Sales]]</f>
        <v>0.37062532380213131</v>
      </c>
      <c r="V1652">
        <f>YEAR(Sales_Data[[#This Row],[Order_Date]])</f>
        <v>2025</v>
      </c>
      <c r="W1652" t="str">
        <f>TEXT(Sales_Data[[#This Row],[Order_Date]],"mmm")</f>
        <v>Jan</v>
      </c>
      <c r="X1652">
        <f>MONTH(Sales_Data[[#This Row],[Order_Date]])</f>
        <v>1</v>
      </c>
      <c r="Y1652" t="str">
        <f>"Q"&amp;ROUNDUP(MONTH(Sales_Data[[#This Row],[Order_Date]])/3,0)</f>
        <v>Q1</v>
      </c>
    </row>
    <row r="1653" spans="1:25" x14ac:dyDescent="0.3">
      <c r="A1653" t="s">
        <v>2928</v>
      </c>
      <c r="B1653" s="1">
        <v>45790</v>
      </c>
      <c r="C1653" t="s">
        <v>2651</v>
      </c>
      <c r="D1653" t="s">
        <v>1452</v>
      </c>
      <c r="E1653" t="s">
        <v>39</v>
      </c>
      <c r="F1653" t="s">
        <v>202</v>
      </c>
      <c r="G1653" t="s">
        <v>41</v>
      </c>
      <c r="H1653" t="s">
        <v>42</v>
      </c>
      <c r="I1653" t="s">
        <v>43</v>
      </c>
      <c r="J1653">
        <v>1</v>
      </c>
      <c r="K1653">
        <v>2120.13</v>
      </c>
      <c r="L1653">
        <v>0.1</v>
      </c>
      <c r="M1653">
        <v>1201.33</v>
      </c>
      <c r="N1653" t="s">
        <v>83</v>
      </c>
      <c r="O1653" t="s">
        <v>35</v>
      </c>
      <c r="P1653" t="s">
        <v>71</v>
      </c>
      <c r="Q1653">
        <f>Sales_Data[[#This Row],[Quantity]]*Sales_Data[[#This Row],[Unit_Price]]</f>
        <v>2120.13</v>
      </c>
      <c r="R1653">
        <f>Sales_Data[[#This Row],[Gross_Sales]]*Sales_Data[[#This Row],[Discount]]</f>
        <v>212.01300000000003</v>
      </c>
      <c r="S1653">
        <f>Sales_Data[[#This Row],[Gross_Sales]]-Sales_Data[[#This Row],[Discount_Amount]]</f>
        <v>1908.1170000000002</v>
      </c>
      <c r="T1653">
        <f>Sales_Data[[#This Row],[Net Sales]]-Sales_Data[[#This Row],[Cost]]</f>
        <v>706.78700000000026</v>
      </c>
      <c r="U1653" s="2">
        <f>Sales_Data[[#This Row],[Profit]]/Sales_Data[[#This Row],[Net Sales]]</f>
        <v>0.37041072428996763</v>
      </c>
      <c r="V1653">
        <f>YEAR(Sales_Data[[#This Row],[Order_Date]])</f>
        <v>2025</v>
      </c>
      <c r="W1653" t="str">
        <f>TEXT(Sales_Data[[#This Row],[Order_Date]],"mmm")</f>
        <v>May</v>
      </c>
      <c r="X1653">
        <f>MONTH(Sales_Data[[#This Row],[Order_Date]])</f>
        <v>5</v>
      </c>
      <c r="Y1653" t="str">
        <f>"Q"&amp;ROUNDUP(MONTH(Sales_Data[[#This Row],[Order_Date]])/3,0)</f>
        <v>Q2</v>
      </c>
    </row>
    <row r="1654" spans="1:25" x14ac:dyDescent="0.3">
      <c r="A1654" t="s">
        <v>2929</v>
      </c>
      <c r="B1654" s="1">
        <v>45892</v>
      </c>
      <c r="C1654" t="s">
        <v>2267</v>
      </c>
      <c r="D1654" t="s">
        <v>260</v>
      </c>
      <c r="E1654" t="s">
        <v>19</v>
      </c>
      <c r="F1654" t="s">
        <v>66</v>
      </c>
      <c r="G1654" t="s">
        <v>67</v>
      </c>
      <c r="H1654" t="s">
        <v>121</v>
      </c>
      <c r="I1654" t="s">
        <v>122</v>
      </c>
      <c r="J1654">
        <v>4</v>
      </c>
      <c r="K1654">
        <v>1536.15</v>
      </c>
      <c r="L1654">
        <v>0.05</v>
      </c>
      <c r="M1654">
        <v>4746.83</v>
      </c>
      <c r="N1654" t="s">
        <v>52</v>
      </c>
      <c r="O1654" t="s">
        <v>35</v>
      </c>
      <c r="P1654" t="s">
        <v>71</v>
      </c>
      <c r="Q1654">
        <f>Sales_Data[[#This Row],[Quantity]]*Sales_Data[[#This Row],[Unit_Price]]</f>
        <v>6144.6</v>
      </c>
      <c r="R1654">
        <f>Sales_Data[[#This Row],[Gross_Sales]]*Sales_Data[[#This Row],[Discount]]</f>
        <v>307.23</v>
      </c>
      <c r="S1654">
        <f>Sales_Data[[#This Row],[Gross_Sales]]-Sales_Data[[#This Row],[Discount_Amount]]</f>
        <v>5837.3700000000008</v>
      </c>
      <c r="T1654">
        <f>Sales_Data[[#This Row],[Net Sales]]-Sales_Data[[#This Row],[Cost]]</f>
        <v>1090.5400000000009</v>
      </c>
      <c r="U1654" s="2">
        <f>Sales_Data[[#This Row],[Profit]]/Sales_Data[[#This Row],[Net Sales]]</f>
        <v>0.18682043454500927</v>
      </c>
      <c r="V1654">
        <f>YEAR(Sales_Data[[#This Row],[Order_Date]])</f>
        <v>2025</v>
      </c>
      <c r="W1654" t="str">
        <f>TEXT(Sales_Data[[#This Row],[Order_Date]],"mmm")</f>
        <v>Aug</v>
      </c>
      <c r="X1654">
        <f>MONTH(Sales_Data[[#This Row],[Order_Date]])</f>
        <v>8</v>
      </c>
      <c r="Y1654" t="str">
        <f>"Q"&amp;ROUNDUP(MONTH(Sales_Data[[#This Row],[Order_Date]])/3,0)</f>
        <v>Q3</v>
      </c>
    </row>
    <row r="1655" spans="1:25" x14ac:dyDescent="0.3">
      <c r="A1655" t="s">
        <v>2930</v>
      </c>
      <c r="B1655" s="1">
        <v>45702</v>
      </c>
      <c r="C1655" t="s">
        <v>2931</v>
      </c>
      <c r="D1655" t="s">
        <v>450</v>
      </c>
      <c r="E1655" t="s">
        <v>19</v>
      </c>
      <c r="F1655" t="s">
        <v>57</v>
      </c>
      <c r="G1655" t="s">
        <v>21</v>
      </c>
      <c r="H1655" t="s">
        <v>297</v>
      </c>
      <c r="I1655" t="s">
        <v>297</v>
      </c>
      <c r="J1655">
        <v>1</v>
      </c>
      <c r="K1655">
        <v>10379.5</v>
      </c>
      <c r="L1655">
        <v>0</v>
      </c>
      <c r="M1655">
        <v>8965.16</v>
      </c>
      <c r="N1655" t="s">
        <v>70</v>
      </c>
      <c r="O1655" t="s">
        <v>35</v>
      </c>
      <c r="P1655" t="s">
        <v>44</v>
      </c>
      <c r="Q1655">
        <f>Sales_Data[[#This Row],[Quantity]]*Sales_Data[[#This Row],[Unit_Price]]</f>
        <v>10379.5</v>
      </c>
      <c r="R1655">
        <f>Sales_Data[[#This Row],[Gross_Sales]]*Sales_Data[[#This Row],[Discount]]</f>
        <v>0</v>
      </c>
      <c r="S1655">
        <f>Sales_Data[[#This Row],[Gross_Sales]]-Sales_Data[[#This Row],[Discount_Amount]]</f>
        <v>10379.5</v>
      </c>
      <c r="T1655">
        <f>Sales_Data[[#This Row],[Net Sales]]-Sales_Data[[#This Row],[Cost]]</f>
        <v>1414.3400000000001</v>
      </c>
      <c r="U1655" s="2">
        <f>Sales_Data[[#This Row],[Profit]]/Sales_Data[[#This Row],[Net Sales]]</f>
        <v>0.13626282576231996</v>
      </c>
      <c r="V1655">
        <f>YEAR(Sales_Data[[#This Row],[Order_Date]])</f>
        <v>2025</v>
      </c>
      <c r="W1655" t="str">
        <f>TEXT(Sales_Data[[#This Row],[Order_Date]],"mmm")</f>
        <v>Feb</v>
      </c>
      <c r="X1655">
        <f>MONTH(Sales_Data[[#This Row],[Order_Date]])</f>
        <v>2</v>
      </c>
      <c r="Y1655" t="str">
        <f>"Q"&amp;ROUNDUP(MONTH(Sales_Data[[#This Row],[Order_Date]])/3,0)</f>
        <v>Q1</v>
      </c>
    </row>
    <row r="1656" spans="1:25" x14ac:dyDescent="0.3">
      <c r="A1656" t="s">
        <v>2932</v>
      </c>
      <c r="B1656" s="1">
        <v>45971</v>
      </c>
      <c r="C1656" t="s">
        <v>2933</v>
      </c>
      <c r="D1656" t="s">
        <v>244</v>
      </c>
      <c r="E1656" t="s">
        <v>48</v>
      </c>
      <c r="F1656" t="s">
        <v>126</v>
      </c>
      <c r="G1656" t="s">
        <v>21</v>
      </c>
      <c r="H1656" t="s">
        <v>230</v>
      </c>
      <c r="I1656" t="s">
        <v>328</v>
      </c>
      <c r="J1656">
        <v>4</v>
      </c>
      <c r="K1656">
        <v>49192.61</v>
      </c>
      <c r="L1656">
        <v>0.05</v>
      </c>
      <c r="M1656">
        <v>151049.38</v>
      </c>
      <c r="N1656" t="s">
        <v>52</v>
      </c>
      <c r="O1656" t="s">
        <v>25</v>
      </c>
      <c r="P1656" t="s">
        <v>26</v>
      </c>
      <c r="Q1656">
        <f>Sales_Data[[#This Row],[Quantity]]*Sales_Data[[#This Row],[Unit_Price]]</f>
        <v>196770.44</v>
      </c>
      <c r="R1656">
        <f>Sales_Data[[#This Row],[Gross_Sales]]*Sales_Data[[#This Row],[Discount]]</f>
        <v>9838.5220000000008</v>
      </c>
      <c r="S1656">
        <f>Sales_Data[[#This Row],[Gross_Sales]]-Sales_Data[[#This Row],[Discount_Amount]]</f>
        <v>186931.91800000001</v>
      </c>
      <c r="T1656">
        <f>Sales_Data[[#This Row],[Net Sales]]-Sales_Data[[#This Row],[Cost]]</f>
        <v>35882.538</v>
      </c>
      <c r="U1656" s="2">
        <f>Sales_Data[[#This Row],[Profit]]/Sales_Data[[#This Row],[Net Sales]]</f>
        <v>0.19195511597971193</v>
      </c>
      <c r="V1656">
        <f>YEAR(Sales_Data[[#This Row],[Order_Date]])</f>
        <v>2025</v>
      </c>
      <c r="W1656" t="str">
        <f>TEXT(Sales_Data[[#This Row],[Order_Date]],"mmm")</f>
        <v>Nov</v>
      </c>
      <c r="X1656">
        <f>MONTH(Sales_Data[[#This Row],[Order_Date]])</f>
        <v>11</v>
      </c>
      <c r="Y1656" t="str">
        <f>"Q"&amp;ROUNDUP(MONTH(Sales_Data[[#This Row],[Order_Date]])/3,0)</f>
        <v>Q4</v>
      </c>
    </row>
    <row r="1657" spans="1:25" x14ac:dyDescent="0.3">
      <c r="A1657" t="s">
        <v>2934</v>
      </c>
      <c r="B1657" s="1">
        <v>45906</v>
      </c>
      <c r="C1657" t="s">
        <v>1949</v>
      </c>
      <c r="D1657" t="s">
        <v>65</v>
      </c>
      <c r="E1657" t="s">
        <v>19</v>
      </c>
      <c r="F1657" t="s">
        <v>66</v>
      </c>
      <c r="G1657" t="s">
        <v>67</v>
      </c>
      <c r="H1657" t="s">
        <v>121</v>
      </c>
      <c r="I1657" t="s">
        <v>142</v>
      </c>
      <c r="J1657">
        <v>2</v>
      </c>
      <c r="K1657">
        <v>4085.78</v>
      </c>
      <c r="L1657">
        <v>0.1</v>
      </c>
      <c r="M1657">
        <v>4855.21</v>
      </c>
      <c r="N1657" t="s">
        <v>109</v>
      </c>
      <c r="O1657" t="s">
        <v>35</v>
      </c>
      <c r="P1657" t="s">
        <v>44</v>
      </c>
      <c r="Q1657">
        <f>Sales_Data[[#This Row],[Quantity]]*Sales_Data[[#This Row],[Unit_Price]]</f>
        <v>8171.56</v>
      </c>
      <c r="R1657">
        <f>Sales_Data[[#This Row],[Gross_Sales]]*Sales_Data[[#This Row],[Discount]]</f>
        <v>817.15600000000006</v>
      </c>
      <c r="S1657">
        <f>Sales_Data[[#This Row],[Gross_Sales]]-Sales_Data[[#This Row],[Discount_Amount]]</f>
        <v>7354.4040000000005</v>
      </c>
      <c r="T1657">
        <f>Sales_Data[[#This Row],[Net Sales]]-Sales_Data[[#This Row],[Cost]]</f>
        <v>2499.1940000000004</v>
      </c>
      <c r="U1657" s="2">
        <f>Sales_Data[[#This Row],[Profit]]/Sales_Data[[#This Row],[Net Sales]]</f>
        <v>0.33982277829719448</v>
      </c>
      <c r="V1657">
        <f>YEAR(Sales_Data[[#This Row],[Order_Date]])</f>
        <v>2025</v>
      </c>
      <c r="W1657" t="str">
        <f>TEXT(Sales_Data[[#This Row],[Order_Date]],"mmm")</f>
        <v>Sep</v>
      </c>
      <c r="X1657">
        <f>MONTH(Sales_Data[[#This Row],[Order_Date]])</f>
        <v>9</v>
      </c>
      <c r="Y1657" t="str">
        <f>"Q"&amp;ROUNDUP(MONTH(Sales_Data[[#This Row],[Order_Date]])/3,0)</f>
        <v>Q3</v>
      </c>
    </row>
    <row r="1658" spans="1:25" x14ac:dyDescent="0.3">
      <c r="A1658" t="s">
        <v>2935</v>
      </c>
      <c r="B1658" s="1">
        <v>45688</v>
      </c>
      <c r="C1658" t="s">
        <v>1515</v>
      </c>
      <c r="D1658" t="s">
        <v>546</v>
      </c>
      <c r="E1658" t="s">
        <v>30</v>
      </c>
      <c r="F1658" t="s">
        <v>156</v>
      </c>
      <c r="G1658" t="s">
        <v>21</v>
      </c>
      <c r="H1658" t="s">
        <v>22</v>
      </c>
      <c r="I1658" t="s">
        <v>23</v>
      </c>
      <c r="J1658">
        <v>3</v>
      </c>
      <c r="K1658">
        <v>1997.58</v>
      </c>
      <c r="L1658">
        <v>0</v>
      </c>
      <c r="M1658">
        <v>5004.87</v>
      </c>
      <c r="N1658" t="s">
        <v>109</v>
      </c>
      <c r="O1658" t="s">
        <v>35</v>
      </c>
      <c r="P1658" t="s">
        <v>71</v>
      </c>
      <c r="Q1658">
        <f>Sales_Data[[#This Row],[Quantity]]*Sales_Data[[#This Row],[Unit_Price]]</f>
        <v>5992.74</v>
      </c>
      <c r="R1658">
        <f>Sales_Data[[#This Row],[Gross_Sales]]*Sales_Data[[#This Row],[Discount]]</f>
        <v>0</v>
      </c>
      <c r="S1658">
        <f>Sales_Data[[#This Row],[Gross_Sales]]-Sales_Data[[#This Row],[Discount_Amount]]</f>
        <v>5992.74</v>
      </c>
      <c r="T1658">
        <f>Sales_Data[[#This Row],[Net Sales]]-Sales_Data[[#This Row],[Cost]]</f>
        <v>987.86999999999989</v>
      </c>
      <c r="U1658" s="2">
        <f>Sales_Data[[#This Row],[Profit]]/Sales_Data[[#This Row],[Net Sales]]</f>
        <v>0.16484446179877651</v>
      </c>
      <c r="V1658">
        <f>YEAR(Sales_Data[[#This Row],[Order_Date]])</f>
        <v>2025</v>
      </c>
      <c r="W1658" t="str">
        <f>TEXT(Sales_Data[[#This Row],[Order_Date]],"mmm")</f>
        <v>Jan</v>
      </c>
      <c r="X1658">
        <f>MONTH(Sales_Data[[#This Row],[Order_Date]])</f>
        <v>1</v>
      </c>
      <c r="Y1658" t="str">
        <f>"Q"&amp;ROUNDUP(MONTH(Sales_Data[[#This Row],[Order_Date]])/3,0)</f>
        <v>Q1</v>
      </c>
    </row>
    <row r="1659" spans="1:25" x14ac:dyDescent="0.3">
      <c r="A1659" t="s">
        <v>2936</v>
      </c>
      <c r="B1659" s="1">
        <v>45680</v>
      </c>
      <c r="C1659" t="s">
        <v>2041</v>
      </c>
      <c r="D1659" t="s">
        <v>513</v>
      </c>
      <c r="E1659" t="s">
        <v>48</v>
      </c>
      <c r="F1659" t="s">
        <v>132</v>
      </c>
      <c r="G1659" t="s">
        <v>41</v>
      </c>
      <c r="H1659" t="s">
        <v>171</v>
      </c>
      <c r="I1659" t="s">
        <v>172</v>
      </c>
      <c r="J1659">
        <v>1</v>
      </c>
      <c r="K1659">
        <v>2555.13</v>
      </c>
      <c r="L1659">
        <v>0</v>
      </c>
      <c r="M1659">
        <v>1977.34</v>
      </c>
      <c r="N1659" t="s">
        <v>52</v>
      </c>
      <c r="O1659" t="s">
        <v>35</v>
      </c>
      <c r="P1659" t="s">
        <v>71</v>
      </c>
      <c r="Q1659">
        <f>Sales_Data[[#This Row],[Quantity]]*Sales_Data[[#This Row],[Unit_Price]]</f>
        <v>2555.13</v>
      </c>
      <c r="R1659">
        <f>Sales_Data[[#This Row],[Gross_Sales]]*Sales_Data[[#This Row],[Discount]]</f>
        <v>0</v>
      </c>
      <c r="S1659">
        <f>Sales_Data[[#This Row],[Gross_Sales]]-Sales_Data[[#This Row],[Discount_Amount]]</f>
        <v>2555.13</v>
      </c>
      <c r="T1659">
        <f>Sales_Data[[#This Row],[Net Sales]]-Sales_Data[[#This Row],[Cost]]</f>
        <v>577.79000000000019</v>
      </c>
      <c r="U1659" s="2">
        <f>Sales_Data[[#This Row],[Profit]]/Sales_Data[[#This Row],[Net Sales]]</f>
        <v>0.22612939459049056</v>
      </c>
      <c r="V1659">
        <f>YEAR(Sales_Data[[#This Row],[Order_Date]])</f>
        <v>2025</v>
      </c>
      <c r="W1659" t="str">
        <f>TEXT(Sales_Data[[#This Row],[Order_Date]],"mmm")</f>
        <v>Jan</v>
      </c>
      <c r="X1659">
        <f>MONTH(Sales_Data[[#This Row],[Order_Date]])</f>
        <v>1</v>
      </c>
      <c r="Y1659" t="str">
        <f>"Q"&amp;ROUNDUP(MONTH(Sales_Data[[#This Row],[Order_Date]])/3,0)</f>
        <v>Q1</v>
      </c>
    </row>
    <row r="1660" spans="1:25" x14ac:dyDescent="0.3">
      <c r="A1660" t="s">
        <v>2937</v>
      </c>
      <c r="B1660" s="1">
        <v>45817</v>
      </c>
      <c r="C1660" t="s">
        <v>1286</v>
      </c>
      <c r="D1660" t="s">
        <v>430</v>
      </c>
      <c r="E1660" t="s">
        <v>48</v>
      </c>
      <c r="F1660" t="s">
        <v>126</v>
      </c>
      <c r="G1660" t="s">
        <v>67</v>
      </c>
      <c r="H1660" t="s">
        <v>121</v>
      </c>
      <c r="I1660" t="s">
        <v>142</v>
      </c>
      <c r="J1660">
        <v>5</v>
      </c>
      <c r="K1660">
        <v>54809.65</v>
      </c>
      <c r="L1660">
        <v>0.05</v>
      </c>
      <c r="M1660">
        <v>165841.32</v>
      </c>
      <c r="N1660" t="s">
        <v>52</v>
      </c>
      <c r="O1660" t="s">
        <v>35</v>
      </c>
      <c r="P1660" t="s">
        <v>44</v>
      </c>
      <c r="Q1660">
        <f>Sales_Data[[#This Row],[Quantity]]*Sales_Data[[#This Row],[Unit_Price]]</f>
        <v>274048.25</v>
      </c>
      <c r="R1660">
        <f>Sales_Data[[#This Row],[Gross_Sales]]*Sales_Data[[#This Row],[Discount]]</f>
        <v>13702.4125</v>
      </c>
      <c r="S1660">
        <f>Sales_Data[[#This Row],[Gross_Sales]]-Sales_Data[[#This Row],[Discount_Amount]]</f>
        <v>260345.83749999999</v>
      </c>
      <c r="T1660">
        <f>Sales_Data[[#This Row],[Net Sales]]-Sales_Data[[#This Row],[Cost]]</f>
        <v>94504.517499999987</v>
      </c>
      <c r="U1660" s="2">
        <f>Sales_Data[[#This Row],[Profit]]/Sales_Data[[#This Row],[Net Sales]]</f>
        <v>0.36299607632482311</v>
      </c>
      <c r="V1660">
        <f>YEAR(Sales_Data[[#This Row],[Order_Date]])</f>
        <v>2025</v>
      </c>
      <c r="W1660" t="str">
        <f>TEXT(Sales_Data[[#This Row],[Order_Date]],"mmm")</f>
        <v>Jun</v>
      </c>
      <c r="X1660">
        <f>MONTH(Sales_Data[[#This Row],[Order_Date]])</f>
        <v>6</v>
      </c>
      <c r="Y1660" t="str">
        <f>"Q"&amp;ROUNDUP(MONTH(Sales_Data[[#This Row],[Order_Date]])/3,0)</f>
        <v>Q2</v>
      </c>
    </row>
    <row r="1661" spans="1:25" x14ac:dyDescent="0.3">
      <c r="A1661" t="s">
        <v>2938</v>
      </c>
      <c r="B1661" s="1">
        <v>46020</v>
      </c>
      <c r="C1661" t="s">
        <v>646</v>
      </c>
      <c r="D1661" t="s">
        <v>694</v>
      </c>
      <c r="E1661" t="s">
        <v>39</v>
      </c>
      <c r="F1661" t="s">
        <v>96</v>
      </c>
      <c r="G1661" t="s">
        <v>41</v>
      </c>
      <c r="H1661" t="s">
        <v>102</v>
      </c>
      <c r="I1661" t="s">
        <v>103</v>
      </c>
      <c r="J1661">
        <v>1</v>
      </c>
      <c r="K1661">
        <v>5547.76</v>
      </c>
      <c r="L1661">
        <v>0.05</v>
      </c>
      <c r="M1661">
        <v>3797.26</v>
      </c>
      <c r="N1661" t="s">
        <v>83</v>
      </c>
      <c r="O1661" t="s">
        <v>35</v>
      </c>
      <c r="P1661" t="s">
        <v>26</v>
      </c>
      <c r="Q1661">
        <f>Sales_Data[[#This Row],[Quantity]]*Sales_Data[[#This Row],[Unit_Price]]</f>
        <v>5547.76</v>
      </c>
      <c r="R1661">
        <f>Sales_Data[[#This Row],[Gross_Sales]]*Sales_Data[[#This Row],[Discount]]</f>
        <v>277.38800000000003</v>
      </c>
      <c r="S1661">
        <f>Sales_Data[[#This Row],[Gross_Sales]]-Sales_Data[[#This Row],[Discount_Amount]]</f>
        <v>5270.3720000000003</v>
      </c>
      <c r="T1661">
        <f>Sales_Data[[#This Row],[Net Sales]]-Sales_Data[[#This Row],[Cost]]</f>
        <v>1473.1120000000001</v>
      </c>
      <c r="U1661" s="2">
        <f>Sales_Data[[#This Row],[Profit]]/Sales_Data[[#This Row],[Net Sales]]</f>
        <v>0.27950816375011101</v>
      </c>
      <c r="V1661">
        <f>YEAR(Sales_Data[[#This Row],[Order_Date]])</f>
        <v>2025</v>
      </c>
      <c r="W1661" t="str">
        <f>TEXT(Sales_Data[[#This Row],[Order_Date]],"mmm")</f>
        <v>Dec</v>
      </c>
      <c r="X1661">
        <f>MONTH(Sales_Data[[#This Row],[Order_Date]])</f>
        <v>12</v>
      </c>
      <c r="Y1661" t="str">
        <f>"Q"&amp;ROUNDUP(MONTH(Sales_Data[[#This Row],[Order_Date]])/3,0)</f>
        <v>Q4</v>
      </c>
    </row>
    <row r="1662" spans="1:25" x14ac:dyDescent="0.3">
      <c r="A1662" t="s">
        <v>2939</v>
      </c>
      <c r="B1662" s="1">
        <v>45815</v>
      </c>
      <c r="C1662" t="s">
        <v>2411</v>
      </c>
      <c r="D1662" t="s">
        <v>131</v>
      </c>
      <c r="E1662" t="s">
        <v>119</v>
      </c>
      <c r="F1662" t="s">
        <v>120</v>
      </c>
      <c r="G1662" t="s">
        <v>67</v>
      </c>
      <c r="H1662" t="s">
        <v>121</v>
      </c>
      <c r="I1662" t="s">
        <v>122</v>
      </c>
      <c r="J1662">
        <v>1</v>
      </c>
      <c r="K1662">
        <v>1037.6600000000001</v>
      </c>
      <c r="L1662">
        <v>0.05</v>
      </c>
      <c r="M1662">
        <v>809.68</v>
      </c>
      <c r="N1662" t="s">
        <v>24</v>
      </c>
      <c r="O1662" t="s">
        <v>35</v>
      </c>
      <c r="P1662" t="s">
        <v>71</v>
      </c>
      <c r="Q1662">
        <f>Sales_Data[[#This Row],[Quantity]]*Sales_Data[[#This Row],[Unit_Price]]</f>
        <v>1037.6600000000001</v>
      </c>
      <c r="R1662">
        <f>Sales_Data[[#This Row],[Gross_Sales]]*Sales_Data[[#This Row],[Discount]]</f>
        <v>51.88300000000001</v>
      </c>
      <c r="S1662">
        <f>Sales_Data[[#This Row],[Gross_Sales]]-Sales_Data[[#This Row],[Discount_Amount]]</f>
        <v>985.77700000000004</v>
      </c>
      <c r="T1662">
        <f>Sales_Data[[#This Row],[Net Sales]]-Sales_Data[[#This Row],[Cost]]</f>
        <v>176.09700000000009</v>
      </c>
      <c r="U1662" s="2">
        <f>Sales_Data[[#This Row],[Profit]]/Sales_Data[[#This Row],[Net Sales]]</f>
        <v>0.17863776493060812</v>
      </c>
      <c r="V1662">
        <f>YEAR(Sales_Data[[#This Row],[Order_Date]])</f>
        <v>2025</v>
      </c>
      <c r="W1662" t="str">
        <f>TEXT(Sales_Data[[#This Row],[Order_Date]],"mmm")</f>
        <v>Jun</v>
      </c>
      <c r="X1662">
        <f>MONTH(Sales_Data[[#This Row],[Order_Date]])</f>
        <v>6</v>
      </c>
      <c r="Y1662" t="str">
        <f>"Q"&amp;ROUNDUP(MONTH(Sales_Data[[#This Row],[Order_Date]])/3,0)</f>
        <v>Q2</v>
      </c>
    </row>
    <row r="1663" spans="1:25" x14ac:dyDescent="0.3">
      <c r="A1663" t="s">
        <v>2940</v>
      </c>
      <c r="B1663" s="1">
        <v>45696</v>
      </c>
      <c r="C1663" t="s">
        <v>493</v>
      </c>
      <c r="D1663" t="s">
        <v>271</v>
      </c>
      <c r="E1663" t="s">
        <v>39</v>
      </c>
      <c r="F1663" t="s">
        <v>96</v>
      </c>
      <c r="G1663" t="s">
        <v>41</v>
      </c>
      <c r="H1663" t="s">
        <v>147</v>
      </c>
      <c r="I1663" t="s">
        <v>148</v>
      </c>
      <c r="J1663">
        <v>1</v>
      </c>
      <c r="K1663">
        <v>2808.13</v>
      </c>
      <c r="L1663">
        <v>0.05</v>
      </c>
      <c r="M1663">
        <v>1797.11</v>
      </c>
      <c r="N1663" t="s">
        <v>52</v>
      </c>
      <c r="O1663" t="s">
        <v>25</v>
      </c>
      <c r="P1663" t="s">
        <v>44</v>
      </c>
      <c r="Q1663">
        <f>Sales_Data[[#This Row],[Quantity]]*Sales_Data[[#This Row],[Unit_Price]]</f>
        <v>2808.13</v>
      </c>
      <c r="R1663">
        <f>Sales_Data[[#This Row],[Gross_Sales]]*Sales_Data[[#This Row],[Discount]]</f>
        <v>140.40650000000002</v>
      </c>
      <c r="S1663">
        <f>Sales_Data[[#This Row],[Gross_Sales]]-Sales_Data[[#This Row],[Discount_Amount]]</f>
        <v>2667.7235000000001</v>
      </c>
      <c r="T1663">
        <f>Sales_Data[[#This Row],[Net Sales]]-Sales_Data[[#This Row],[Cost]]</f>
        <v>870.61350000000016</v>
      </c>
      <c r="U1663" s="2">
        <f>Sales_Data[[#This Row],[Profit]]/Sales_Data[[#This Row],[Net Sales]]</f>
        <v>0.32635072562804956</v>
      </c>
      <c r="V1663">
        <f>YEAR(Sales_Data[[#This Row],[Order_Date]])</f>
        <v>2025</v>
      </c>
      <c r="W1663" t="str">
        <f>TEXT(Sales_Data[[#This Row],[Order_Date]],"mmm")</f>
        <v>Feb</v>
      </c>
      <c r="X1663">
        <f>MONTH(Sales_Data[[#This Row],[Order_Date]])</f>
        <v>2</v>
      </c>
      <c r="Y1663" t="str">
        <f>"Q"&amp;ROUNDUP(MONTH(Sales_Data[[#This Row],[Order_Date]])/3,0)</f>
        <v>Q1</v>
      </c>
    </row>
    <row r="1664" spans="1:25" x14ac:dyDescent="0.3">
      <c r="A1664" t="s">
        <v>2941</v>
      </c>
      <c r="B1664" s="1">
        <v>45739</v>
      </c>
      <c r="C1664" t="s">
        <v>2942</v>
      </c>
      <c r="D1664" t="s">
        <v>241</v>
      </c>
      <c r="E1664" t="s">
        <v>48</v>
      </c>
      <c r="F1664" t="s">
        <v>164</v>
      </c>
      <c r="G1664" t="s">
        <v>32</v>
      </c>
      <c r="H1664" t="s">
        <v>50</v>
      </c>
      <c r="I1664" t="s">
        <v>51</v>
      </c>
      <c r="J1664">
        <v>4</v>
      </c>
      <c r="K1664">
        <v>62160.7</v>
      </c>
      <c r="L1664">
        <v>0</v>
      </c>
      <c r="M1664">
        <v>207379.28</v>
      </c>
      <c r="N1664" t="s">
        <v>52</v>
      </c>
      <c r="O1664" t="s">
        <v>35</v>
      </c>
      <c r="P1664" t="s">
        <v>71</v>
      </c>
      <c r="Q1664">
        <f>Sales_Data[[#This Row],[Quantity]]*Sales_Data[[#This Row],[Unit_Price]]</f>
        <v>248642.8</v>
      </c>
      <c r="R1664">
        <f>Sales_Data[[#This Row],[Gross_Sales]]*Sales_Data[[#This Row],[Discount]]</f>
        <v>0</v>
      </c>
      <c r="S1664">
        <f>Sales_Data[[#This Row],[Gross_Sales]]-Sales_Data[[#This Row],[Discount_Amount]]</f>
        <v>248642.8</v>
      </c>
      <c r="T1664">
        <f>Sales_Data[[#This Row],[Net Sales]]-Sales_Data[[#This Row],[Cost]]</f>
        <v>41263.51999999999</v>
      </c>
      <c r="U1664" s="2">
        <f>Sales_Data[[#This Row],[Profit]]/Sales_Data[[#This Row],[Net Sales]]</f>
        <v>0.16595501659408593</v>
      </c>
      <c r="V1664">
        <f>YEAR(Sales_Data[[#This Row],[Order_Date]])</f>
        <v>2025</v>
      </c>
      <c r="W1664" t="str">
        <f>TEXT(Sales_Data[[#This Row],[Order_Date]],"mmm")</f>
        <v>Mar</v>
      </c>
      <c r="X1664">
        <f>MONTH(Sales_Data[[#This Row],[Order_Date]])</f>
        <v>3</v>
      </c>
      <c r="Y1664" t="str">
        <f>"Q"&amp;ROUNDUP(MONTH(Sales_Data[[#This Row],[Order_Date]])/3,0)</f>
        <v>Q1</v>
      </c>
    </row>
    <row r="1665" spans="1:25" x14ac:dyDescent="0.3">
      <c r="A1665" t="s">
        <v>2943</v>
      </c>
      <c r="B1665" s="1">
        <v>46013</v>
      </c>
      <c r="C1665" t="s">
        <v>2291</v>
      </c>
      <c r="D1665" t="s">
        <v>1650</v>
      </c>
      <c r="E1665" t="s">
        <v>19</v>
      </c>
      <c r="F1665" t="s">
        <v>66</v>
      </c>
      <c r="G1665" t="s">
        <v>41</v>
      </c>
      <c r="H1665" t="s">
        <v>42</v>
      </c>
      <c r="I1665" t="s">
        <v>82</v>
      </c>
      <c r="J1665">
        <v>2</v>
      </c>
      <c r="K1665">
        <v>7482.07</v>
      </c>
      <c r="L1665">
        <v>0</v>
      </c>
      <c r="M1665">
        <v>11513.2</v>
      </c>
      <c r="N1665" t="s">
        <v>109</v>
      </c>
      <c r="O1665" t="s">
        <v>53</v>
      </c>
      <c r="P1665" t="s">
        <v>44</v>
      </c>
      <c r="Q1665">
        <f>Sales_Data[[#This Row],[Quantity]]*Sales_Data[[#This Row],[Unit_Price]]</f>
        <v>14964.14</v>
      </c>
      <c r="R1665">
        <f>Sales_Data[[#This Row],[Gross_Sales]]*Sales_Data[[#This Row],[Discount]]</f>
        <v>0</v>
      </c>
      <c r="S1665">
        <f>Sales_Data[[#This Row],[Gross_Sales]]-Sales_Data[[#This Row],[Discount_Amount]]</f>
        <v>14964.14</v>
      </c>
      <c r="T1665">
        <f>Sales_Data[[#This Row],[Net Sales]]-Sales_Data[[#This Row],[Cost]]</f>
        <v>3450.9399999999987</v>
      </c>
      <c r="U1665" s="2">
        <f>Sales_Data[[#This Row],[Profit]]/Sales_Data[[#This Row],[Net Sales]]</f>
        <v>0.23061398784026338</v>
      </c>
      <c r="V1665">
        <f>YEAR(Sales_Data[[#This Row],[Order_Date]])</f>
        <v>2025</v>
      </c>
      <c r="W1665" t="str">
        <f>TEXT(Sales_Data[[#This Row],[Order_Date]],"mmm")</f>
        <v>Dec</v>
      </c>
      <c r="X1665">
        <f>MONTH(Sales_Data[[#This Row],[Order_Date]])</f>
        <v>12</v>
      </c>
      <c r="Y1665" t="str">
        <f>"Q"&amp;ROUNDUP(MONTH(Sales_Data[[#This Row],[Order_Date]])/3,0)</f>
        <v>Q4</v>
      </c>
    </row>
    <row r="1666" spans="1:25" x14ac:dyDescent="0.3">
      <c r="A1666" t="s">
        <v>2944</v>
      </c>
      <c r="B1666" s="1">
        <v>45915</v>
      </c>
      <c r="C1666" t="s">
        <v>144</v>
      </c>
      <c r="D1666" t="s">
        <v>366</v>
      </c>
      <c r="E1666" t="s">
        <v>119</v>
      </c>
      <c r="F1666" t="s">
        <v>120</v>
      </c>
      <c r="G1666" t="s">
        <v>67</v>
      </c>
      <c r="H1666" t="s">
        <v>68</v>
      </c>
      <c r="I1666" t="s">
        <v>69</v>
      </c>
      <c r="J1666">
        <v>2</v>
      </c>
      <c r="K1666">
        <v>4972.7700000000004</v>
      </c>
      <c r="L1666">
        <v>0.15</v>
      </c>
      <c r="M1666">
        <v>6231.81</v>
      </c>
      <c r="N1666" t="s">
        <v>70</v>
      </c>
      <c r="O1666" t="s">
        <v>35</v>
      </c>
      <c r="P1666" t="s">
        <v>71</v>
      </c>
      <c r="Q1666">
        <f>Sales_Data[[#This Row],[Quantity]]*Sales_Data[[#This Row],[Unit_Price]]</f>
        <v>9945.5400000000009</v>
      </c>
      <c r="R1666">
        <f>Sales_Data[[#This Row],[Gross_Sales]]*Sales_Data[[#This Row],[Discount]]</f>
        <v>1491.8310000000001</v>
      </c>
      <c r="S1666">
        <f>Sales_Data[[#This Row],[Gross_Sales]]-Sales_Data[[#This Row],[Discount_Amount]]</f>
        <v>8453.7090000000007</v>
      </c>
      <c r="T1666">
        <f>Sales_Data[[#This Row],[Net Sales]]-Sales_Data[[#This Row],[Cost]]</f>
        <v>2221.8990000000003</v>
      </c>
      <c r="U1666" s="2">
        <f>Sales_Data[[#This Row],[Profit]]/Sales_Data[[#This Row],[Net Sales]]</f>
        <v>0.26283126140253943</v>
      </c>
      <c r="V1666">
        <f>YEAR(Sales_Data[[#This Row],[Order_Date]])</f>
        <v>2025</v>
      </c>
      <c r="W1666" t="str">
        <f>TEXT(Sales_Data[[#This Row],[Order_Date]],"mmm")</f>
        <v>Sep</v>
      </c>
      <c r="X1666">
        <f>MONTH(Sales_Data[[#This Row],[Order_Date]])</f>
        <v>9</v>
      </c>
      <c r="Y1666" t="str">
        <f>"Q"&amp;ROUNDUP(MONTH(Sales_Data[[#This Row],[Order_Date]])/3,0)</f>
        <v>Q3</v>
      </c>
    </row>
    <row r="1667" spans="1:25" x14ac:dyDescent="0.3">
      <c r="A1667" t="s">
        <v>2945</v>
      </c>
      <c r="B1667" s="1">
        <v>45863</v>
      </c>
      <c r="C1667" t="s">
        <v>1949</v>
      </c>
      <c r="D1667" t="s">
        <v>194</v>
      </c>
      <c r="E1667" t="s">
        <v>48</v>
      </c>
      <c r="F1667" t="s">
        <v>164</v>
      </c>
      <c r="G1667" t="s">
        <v>21</v>
      </c>
      <c r="H1667" t="s">
        <v>297</v>
      </c>
      <c r="I1667" t="s">
        <v>494</v>
      </c>
      <c r="J1667">
        <v>2</v>
      </c>
      <c r="K1667">
        <v>24057.919999999998</v>
      </c>
      <c r="L1667">
        <v>0</v>
      </c>
      <c r="M1667">
        <v>29861.1</v>
      </c>
      <c r="N1667" t="s">
        <v>70</v>
      </c>
      <c r="O1667" t="s">
        <v>35</v>
      </c>
      <c r="P1667" t="s">
        <v>44</v>
      </c>
      <c r="Q1667">
        <f>Sales_Data[[#This Row],[Quantity]]*Sales_Data[[#This Row],[Unit_Price]]</f>
        <v>48115.839999999997</v>
      </c>
      <c r="R1667">
        <f>Sales_Data[[#This Row],[Gross_Sales]]*Sales_Data[[#This Row],[Discount]]</f>
        <v>0</v>
      </c>
      <c r="S1667">
        <f>Sales_Data[[#This Row],[Gross_Sales]]-Sales_Data[[#This Row],[Discount_Amount]]</f>
        <v>48115.839999999997</v>
      </c>
      <c r="T1667">
        <f>Sales_Data[[#This Row],[Net Sales]]-Sales_Data[[#This Row],[Cost]]</f>
        <v>18254.739999999998</v>
      </c>
      <c r="U1667" s="2">
        <f>Sales_Data[[#This Row],[Profit]]/Sales_Data[[#This Row],[Net Sales]]</f>
        <v>0.3793914852156795</v>
      </c>
      <c r="V1667">
        <f>YEAR(Sales_Data[[#This Row],[Order_Date]])</f>
        <v>2025</v>
      </c>
      <c r="W1667" t="str">
        <f>TEXT(Sales_Data[[#This Row],[Order_Date]],"mmm")</f>
        <v>Jul</v>
      </c>
      <c r="X1667">
        <f>MONTH(Sales_Data[[#This Row],[Order_Date]])</f>
        <v>7</v>
      </c>
      <c r="Y1667" t="str">
        <f>"Q"&amp;ROUNDUP(MONTH(Sales_Data[[#This Row],[Order_Date]])/3,0)</f>
        <v>Q3</v>
      </c>
    </row>
    <row r="1668" spans="1:25" x14ac:dyDescent="0.3">
      <c r="A1668" t="s">
        <v>2946</v>
      </c>
      <c r="B1668" s="1">
        <v>45734</v>
      </c>
      <c r="C1668" t="s">
        <v>2805</v>
      </c>
      <c r="D1668" t="s">
        <v>504</v>
      </c>
      <c r="E1668" t="s">
        <v>39</v>
      </c>
      <c r="F1668" t="s">
        <v>96</v>
      </c>
      <c r="G1668" t="s">
        <v>67</v>
      </c>
      <c r="H1668" t="s">
        <v>133</v>
      </c>
      <c r="I1668" t="s">
        <v>138</v>
      </c>
      <c r="J1668">
        <v>3</v>
      </c>
      <c r="K1668">
        <v>4334.47</v>
      </c>
      <c r="L1668">
        <v>0.1</v>
      </c>
      <c r="M1668">
        <v>8045.73</v>
      </c>
      <c r="N1668" t="s">
        <v>24</v>
      </c>
      <c r="O1668" t="s">
        <v>35</v>
      </c>
      <c r="P1668" t="s">
        <v>26</v>
      </c>
      <c r="Q1668">
        <f>Sales_Data[[#This Row],[Quantity]]*Sales_Data[[#This Row],[Unit_Price]]</f>
        <v>13003.41</v>
      </c>
      <c r="R1668">
        <f>Sales_Data[[#This Row],[Gross_Sales]]*Sales_Data[[#This Row],[Discount]]</f>
        <v>1300.3410000000001</v>
      </c>
      <c r="S1668">
        <f>Sales_Data[[#This Row],[Gross_Sales]]-Sales_Data[[#This Row],[Discount_Amount]]</f>
        <v>11703.069</v>
      </c>
      <c r="T1668">
        <f>Sales_Data[[#This Row],[Net Sales]]-Sales_Data[[#This Row],[Cost]]</f>
        <v>3657.3389999999999</v>
      </c>
      <c r="U1668" s="2">
        <f>Sales_Data[[#This Row],[Profit]]/Sales_Data[[#This Row],[Net Sales]]</f>
        <v>0.31251110285686601</v>
      </c>
      <c r="V1668">
        <f>YEAR(Sales_Data[[#This Row],[Order_Date]])</f>
        <v>2025</v>
      </c>
      <c r="W1668" t="str">
        <f>TEXT(Sales_Data[[#This Row],[Order_Date]],"mmm")</f>
        <v>Mar</v>
      </c>
      <c r="X1668">
        <f>MONTH(Sales_Data[[#This Row],[Order_Date]])</f>
        <v>3</v>
      </c>
      <c r="Y1668" t="str">
        <f>"Q"&amp;ROUNDUP(MONTH(Sales_Data[[#This Row],[Order_Date]])/3,0)</f>
        <v>Q1</v>
      </c>
    </row>
    <row r="1669" spans="1:25" x14ac:dyDescent="0.3">
      <c r="A1669" t="s">
        <v>2947</v>
      </c>
      <c r="B1669" s="1">
        <v>45669</v>
      </c>
      <c r="C1669" t="s">
        <v>2872</v>
      </c>
      <c r="D1669" t="s">
        <v>18</v>
      </c>
      <c r="E1669" t="s">
        <v>19</v>
      </c>
      <c r="F1669" t="s">
        <v>57</v>
      </c>
      <c r="G1669" t="s">
        <v>67</v>
      </c>
      <c r="H1669" t="s">
        <v>133</v>
      </c>
      <c r="I1669" t="s">
        <v>138</v>
      </c>
      <c r="J1669">
        <v>2</v>
      </c>
      <c r="K1669">
        <v>17622.11</v>
      </c>
      <c r="L1669">
        <v>0.05</v>
      </c>
      <c r="M1669">
        <v>27887.040000000001</v>
      </c>
      <c r="N1669" t="s">
        <v>52</v>
      </c>
      <c r="O1669" t="s">
        <v>25</v>
      </c>
      <c r="P1669" t="s">
        <v>44</v>
      </c>
      <c r="Q1669">
        <f>Sales_Data[[#This Row],[Quantity]]*Sales_Data[[#This Row],[Unit_Price]]</f>
        <v>35244.22</v>
      </c>
      <c r="R1669">
        <f>Sales_Data[[#This Row],[Gross_Sales]]*Sales_Data[[#This Row],[Discount]]</f>
        <v>1762.2110000000002</v>
      </c>
      <c r="S1669">
        <f>Sales_Data[[#This Row],[Gross_Sales]]-Sales_Data[[#This Row],[Discount_Amount]]</f>
        <v>33482.008999999998</v>
      </c>
      <c r="T1669">
        <f>Sales_Data[[#This Row],[Net Sales]]-Sales_Data[[#This Row],[Cost]]</f>
        <v>5594.9689999999973</v>
      </c>
      <c r="U1669" s="2">
        <f>Sales_Data[[#This Row],[Profit]]/Sales_Data[[#This Row],[Net Sales]]</f>
        <v>0.16710374219181404</v>
      </c>
      <c r="V1669">
        <f>YEAR(Sales_Data[[#This Row],[Order_Date]])</f>
        <v>2025</v>
      </c>
      <c r="W1669" t="str">
        <f>TEXT(Sales_Data[[#This Row],[Order_Date]],"mmm")</f>
        <v>Jan</v>
      </c>
      <c r="X1669">
        <f>MONTH(Sales_Data[[#This Row],[Order_Date]])</f>
        <v>1</v>
      </c>
      <c r="Y1669" t="str">
        <f>"Q"&amp;ROUNDUP(MONTH(Sales_Data[[#This Row],[Order_Date]])/3,0)</f>
        <v>Q1</v>
      </c>
    </row>
    <row r="1670" spans="1:25" x14ac:dyDescent="0.3">
      <c r="A1670" t="s">
        <v>2948</v>
      </c>
      <c r="B1670" s="1">
        <v>45952</v>
      </c>
      <c r="C1670" t="s">
        <v>567</v>
      </c>
      <c r="D1670" t="s">
        <v>274</v>
      </c>
      <c r="E1670" t="s">
        <v>48</v>
      </c>
      <c r="F1670" t="s">
        <v>132</v>
      </c>
      <c r="G1670" t="s">
        <v>32</v>
      </c>
      <c r="H1670" t="s">
        <v>33</v>
      </c>
      <c r="I1670" t="s">
        <v>161</v>
      </c>
      <c r="J1670">
        <v>2</v>
      </c>
      <c r="K1670">
        <v>64841.41</v>
      </c>
      <c r="L1670">
        <v>0.2</v>
      </c>
      <c r="M1670">
        <v>67204.39</v>
      </c>
      <c r="N1670" t="s">
        <v>24</v>
      </c>
      <c r="O1670" t="s">
        <v>35</v>
      </c>
      <c r="P1670" t="s">
        <v>44</v>
      </c>
      <c r="Q1670">
        <f>Sales_Data[[#This Row],[Quantity]]*Sales_Data[[#This Row],[Unit_Price]]</f>
        <v>129682.82</v>
      </c>
      <c r="R1670">
        <f>Sales_Data[[#This Row],[Gross_Sales]]*Sales_Data[[#This Row],[Discount]]</f>
        <v>25936.564000000002</v>
      </c>
      <c r="S1670">
        <f>Sales_Data[[#This Row],[Gross_Sales]]-Sales_Data[[#This Row],[Discount_Amount]]</f>
        <v>103746.25600000001</v>
      </c>
      <c r="T1670">
        <f>Sales_Data[[#This Row],[Net Sales]]-Sales_Data[[#This Row],[Cost]]</f>
        <v>36541.866000000009</v>
      </c>
      <c r="U1670" s="2">
        <f>Sales_Data[[#This Row],[Profit]]/Sales_Data[[#This Row],[Net Sales]]</f>
        <v>0.35222346722565107</v>
      </c>
      <c r="V1670">
        <f>YEAR(Sales_Data[[#This Row],[Order_Date]])</f>
        <v>2025</v>
      </c>
      <c r="W1670" t="str">
        <f>TEXT(Sales_Data[[#This Row],[Order_Date]],"mmm")</f>
        <v>Oct</v>
      </c>
      <c r="X1670">
        <f>MONTH(Sales_Data[[#This Row],[Order_Date]])</f>
        <v>10</v>
      </c>
      <c r="Y1670" t="str">
        <f>"Q"&amp;ROUNDUP(MONTH(Sales_Data[[#This Row],[Order_Date]])/3,0)</f>
        <v>Q4</v>
      </c>
    </row>
    <row r="1671" spans="1:25" x14ac:dyDescent="0.3">
      <c r="A1671" t="s">
        <v>2949</v>
      </c>
      <c r="B1671" s="1">
        <v>45881</v>
      </c>
      <c r="C1671" t="s">
        <v>2836</v>
      </c>
      <c r="D1671" t="s">
        <v>414</v>
      </c>
      <c r="E1671" t="s">
        <v>30</v>
      </c>
      <c r="F1671" t="s">
        <v>156</v>
      </c>
      <c r="G1671" t="s">
        <v>75</v>
      </c>
      <c r="H1671" t="s">
        <v>256</v>
      </c>
      <c r="I1671" t="s">
        <v>257</v>
      </c>
      <c r="J1671">
        <v>2</v>
      </c>
      <c r="K1671">
        <v>3929.9</v>
      </c>
      <c r="L1671">
        <v>0</v>
      </c>
      <c r="M1671">
        <v>5913.06</v>
      </c>
      <c r="N1671" t="s">
        <v>24</v>
      </c>
      <c r="O1671" t="s">
        <v>25</v>
      </c>
      <c r="P1671" t="s">
        <v>26</v>
      </c>
      <c r="Q1671">
        <f>Sales_Data[[#This Row],[Quantity]]*Sales_Data[[#This Row],[Unit_Price]]</f>
        <v>7859.8</v>
      </c>
      <c r="R1671">
        <f>Sales_Data[[#This Row],[Gross_Sales]]*Sales_Data[[#This Row],[Discount]]</f>
        <v>0</v>
      </c>
      <c r="S1671">
        <f>Sales_Data[[#This Row],[Gross_Sales]]-Sales_Data[[#This Row],[Discount_Amount]]</f>
        <v>7859.8</v>
      </c>
      <c r="T1671">
        <f>Sales_Data[[#This Row],[Net Sales]]-Sales_Data[[#This Row],[Cost]]</f>
        <v>1946.7399999999998</v>
      </c>
      <c r="U1671" s="2">
        <f>Sales_Data[[#This Row],[Profit]]/Sales_Data[[#This Row],[Net Sales]]</f>
        <v>0.24768314715387157</v>
      </c>
      <c r="V1671">
        <f>YEAR(Sales_Data[[#This Row],[Order_Date]])</f>
        <v>2025</v>
      </c>
      <c r="W1671" t="str">
        <f>TEXT(Sales_Data[[#This Row],[Order_Date]],"mmm")</f>
        <v>Aug</v>
      </c>
      <c r="X1671">
        <f>MONTH(Sales_Data[[#This Row],[Order_Date]])</f>
        <v>8</v>
      </c>
      <c r="Y1671" t="str">
        <f>"Q"&amp;ROUNDUP(MONTH(Sales_Data[[#This Row],[Order_Date]])/3,0)</f>
        <v>Q3</v>
      </c>
    </row>
    <row r="1672" spans="1:25" x14ac:dyDescent="0.3">
      <c r="A1672" t="s">
        <v>2950</v>
      </c>
      <c r="B1672" s="1">
        <v>45670</v>
      </c>
      <c r="C1672" t="s">
        <v>2754</v>
      </c>
      <c r="D1672" t="s">
        <v>241</v>
      </c>
      <c r="E1672" t="s">
        <v>30</v>
      </c>
      <c r="F1672" t="s">
        <v>210</v>
      </c>
      <c r="G1672" t="s">
        <v>75</v>
      </c>
      <c r="H1672" t="s">
        <v>114</v>
      </c>
      <c r="I1672" t="s">
        <v>115</v>
      </c>
      <c r="J1672">
        <v>3</v>
      </c>
      <c r="K1672">
        <v>2170.48</v>
      </c>
      <c r="L1672">
        <v>0.15</v>
      </c>
      <c r="M1672">
        <v>3476.18</v>
      </c>
      <c r="N1672" t="s">
        <v>24</v>
      </c>
      <c r="O1672" t="s">
        <v>35</v>
      </c>
      <c r="P1672" t="s">
        <v>71</v>
      </c>
      <c r="Q1672">
        <f>Sales_Data[[#This Row],[Quantity]]*Sales_Data[[#This Row],[Unit_Price]]</f>
        <v>6511.4400000000005</v>
      </c>
      <c r="R1672">
        <f>Sales_Data[[#This Row],[Gross_Sales]]*Sales_Data[[#This Row],[Discount]]</f>
        <v>976.71600000000001</v>
      </c>
      <c r="S1672">
        <f>Sales_Data[[#This Row],[Gross_Sales]]-Sales_Data[[#This Row],[Discount_Amount]]</f>
        <v>5534.7240000000002</v>
      </c>
      <c r="T1672">
        <f>Sales_Data[[#This Row],[Net Sales]]-Sales_Data[[#This Row],[Cost]]</f>
        <v>2058.5440000000003</v>
      </c>
      <c r="U1672" s="2">
        <f>Sales_Data[[#This Row],[Profit]]/Sales_Data[[#This Row],[Net Sales]]</f>
        <v>0.37193254803672238</v>
      </c>
      <c r="V1672">
        <f>YEAR(Sales_Data[[#This Row],[Order_Date]])</f>
        <v>2025</v>
      </c>
      <c r="W1672" t="str">
        <f>TEXT(Sales_Data[[#This Row],[Order_Date]],"mmm")</f>
        <v>Jan</v>
      </c>
      <c r="X1672">
        <f>MONTH(Sales_Data[[#This Row],[Order_Date]])</f>
        <v>1</v>
      </c>
      <c r="Y1672" t="str">
        <f>"Q"&amp;ROUNDUP(MONTH(Sales_Data[[#This Row],[Order_Date]])/3,0)</f>
        <v>Q1</v>
      </c>
    </row>
    <row r="1673" spans="1:25" x14ac:dyDescent="0.3">
      <c r="A1673" t="s">
        <v>2951</v>
      </c>
      <c r="B1673" s="1">
        <v>45703</v>
      </c>
      <c r="C1673" t="s">
        <v>915</v>
      </c>
      <c r="D1673" t="s">
        <v>615</v>
      </c>
      <c r="E1673" t="s">
        <v>39</v>
      </c>
      <c r="F1673" t="s">
        <v>40</v>
      </c>
      <c r="G1673" t="s">
        <v>41</v>
      </c>
      <c r="H1673" t="s">
        <v>42</v>
      </c>
      <c r="I1673" t="s">
        <v>82</v>
      </c>
      <c r="J1673">
        <v>1</v>
      </c>
      <c r="K1673">
        <v>3663.25</v>
      </c>
      <c r="L1673">
        <v>0.05</v>
      </c>
      <c r="M1673">
        <v>2392.4699999999998</v>
      </c>
      <c r="N1673" t="s">
        <v>52</v>
      </c>
      <c r="O1673" t="s">
        <v>35</v>
      </c>
      <c r="P1673" t="s">
        <v>44</v>
      </c>
      <c r="Q1673">
        <f>Sales_Data[[#This Row],[Quantity]]*Sales_Data[[#This Row],[Unit_Price]]</f>
        <v>3663.25</v>
      </c>
      <c r="R1673">
        <f>Sales_Data[[#This Row],[Gross_Sales]]*Sales_Data[[#This Row],[Discount]]</f>
        <v>183.16250000000002</v>
      </c>
      <c r="S1673">
        <f>Sales_Data[[#This Row],[Gross_Sales]]-Sales_Data[[#This Row],[Discount_Amount]]</f>
        <v>3480.0875000000001</v>
      </c>
      <c r="T1673">
        <f>Sales_Data[[#This Row],[Net Sales]]-Sales_Data[[#This Row],[Cost]]</f>
        <v>1087.6175000000003</v>
      </c>
      <c r="U1673" s="2">
        <f>Sales_Data[[#This Row],[Profit]]/Sales_Data[[#This Row],[Net Sales]]</f>
        <v>0.31252590631701077</v>
      </c>
      <c r="V1673">
        <f>YEAR(Sales_Data[[#This Row],[Order_Date]])</f>
        <v>2025</v>
      </c>
      <c r="W1673" t="str">
        <f>TEXT(Sales_Data[[#This Row],[Order_Date]],"mmm")</f>
        <v>Feb</v>
      </c>
      <c r="X1673">
        <f>MONTH(Sales_Data[[#This Row],[Order_Date]])</f>
        <v>2</v>
      </c>
      <c r="Y1673" t="str">
        <f>"Q"&amp;ROUNDUP(MONTH(Sales_Data[[#This Row],[Order_Date]])/3,0)</f>
        <v>Q1</v>
      </c>
    </row>
    <row r="1674" spans="1:25" x14ac:dyDescent="0.3">
      <c r="A1674" t="s">
        <v>2952</v>
      </c>
      <c r="B1674" s="1">
        <v>45812</v>
      </c>
      <c r="C1674" t="s">
        <v>217</v>
      </c>
      <c r="D1674" t="s">
        <v>447</v>
      </c>
      <c r="E1674" t="s">
        <v>48</v>
      </c>
      <c r="F1674" t="s">
        <v>152</v>
      </c>
      <c r="G1674" t="s">
        <v>75</v>
      </c>
      <c r="H1674" t="s">
        <v>185</v>
      </c>
      <c r="I1674" t="s">
        <v>261</v>
      </c>
      <c r="J1674">
        <v>1</v>
      </c>
      <c r="K1674">
        <v>24152.44</v>
      </c>
      <c r="L1674">
        <v>0</v>
      </c>
      <c r="M1674">
        <v>16011.77</v>
      </c>
      <c r="N1674" t="s">
        <v>52</v>
      </c>
      <c r="O1674" t="s">
        <v>35</v>
      </c>
      <c r="P1674" t="s">
        <v>44</v>
      </c>
      <c r="Q1674">
        <f>Sales_Data[[#This Row],[Quantity]]*Sales_Data[[#This Row],[Unit_Price]]</f>
        <v>24152.44</v>
      </c>
      <c r="R1674">
        <f>Sales_Data[[#This Row],[Gross_Sales]]*Sales_Data[[#This Row],[Discount]]</f>
        <v>0</v>
      </c>
      <c r="S1674">
        <f>Sales_Data[[#This Row],[Gross_Sales]]-Sales_Data[[#This Row],[Discount_Amount]]</f>
        <v>24152.44</v>
      </c>
      <c r="T1674">
        <f>Sales_Data[[#This Row],[Net Sales]]-Sales_Data[[#This Row],[Cost]]</f>
        <v>8140.6699999999983</v>
      </c>
      <c r="U1674" s="2">
        <f>Sales_Data[[#This Row],[Profit]]/Sales_Data[[#This Row],[Net Sales]]</f>
        <v>0.33705373038914488</v>
      </c>
      <c r="V1674">
        <f>YEAR(Sales_Data[[#This Row],[Order_Date]])</f>
        <v>2025</v>
      </c>
      <c r="W1674" t="str">
        <f>TEXT(Sales_Data[[#This Row],[Order_Date]],"mmm")</f>
        <v>Jun</v>
      </c>
      <c r="X1674">
        <f>MONTH(Sales_Data[[#This Row],[Order_Date]])</f>
        <v>6</v>
      </c>
      <c r="Y1674" t="str">
        <f>"Q"&amp;ROUNDUP(MONTH(Sales_Data[[#This Row],[Order_Date]])/3,0)</f>
        <v>Q2</v>
      </c>
    </row>
    <row r="1675" spans="1:25" x14ac:dyDescent="0.3">
      <c r="A1675" t="s">
        <v>2953</v>
      </c>
      <c r="B1675" s="1">
        <v>45770</v>
      </c>
      <c r="C1675" t="s">
        <v>2954</v>
      </c>
      <c r="D1675" t="s">
        <v>180</v>
      </c>
      <c r="E1675" t="s">
        <v>48</v>
      </c>
      <c r="F1675" t="s">
        <v>152</v>
      </c>
      <c r="G1675" t="s">
        <v>75</v>
      </c>
      <c r="H1675" t="s">
        <v>256</v>
      </c>
      <c r="I1675" t="s">
        <v>334</v>
      </c>
      <c r="J1675">
        <v>1</v>
      </c>
      <c r="K1675">
        <v>64083.99</v>
      </c>
      <c r="L1675">
        <v>0.05</v>
      </c>
      <c r="M1675">
        <v>44344.89</v>
      </c>
      <c r="N1675" t="s">
        <v>70</v>
      </c>
      <c r="O1675" t="s">
        <v>35</v>
      </c>
      <c r="P1675" t="s">
        <v>44</v>
      </c>
      <c r="Q1675">
        <f>Sales_Data[[#This Row],[Quantity]]*Sales_Data[[#This Row],[Unit_Price]]</f>
        <v>64083.99</v>
      </c>
      <c r="R1675">
        <f>Sales_Data[[#This Row],[Gross_Sales]]*Sales_Data[[#This Row],[Discount]]</f>
        <v>3204.1995000000002</v>
      </c>
      <c r="S1675">
        <f>Sales_Data[[#This Row],[Gross_Sales]]-Sales_Data[[#This Row],[Discount_Amount]]</f>
        <v>60879.790499999996</v>
      </c>
      <c r="T1675">
        <f>Sales_Data[[#This Row],[Net Sales]]-Sales_Data[[#This Row],[Cost]]</f>
        <v>16534.900499999996</v>
      </c>
      <c r="U1675" s="2">
        <f>Sales_Data[[#This Row],[Profit]]/Sales_Data[[#This Row],[Net Sales]]</f>
        <v>0.27159916885719237</v>
      </c>
      <c r="V1675">
        <f>YEAR(Sales_Data[[#This Row],[Order_Date]])</f>
        <v>2025</v>
      </c>
      <c r="W1675" t="str">
        <f>TEXT(Sales_Data[[#This Row],[Order_Date]],"mmm")</f>
        <v>Apr</v>
      </c>
      <c r="X1675">
        <f>MONTH(Sales_Data[[#This Row],[Order_Date]])</f>
        <v>4</v>
      </c>
      <c r="Y1675" t="str">
        <f>"Q"&amp;ROUNDUP(MONTH(Sales_Data[[#This Row],[Order_Date]])/3,0)</f>
        <v>Q2</v>
      </c>
    </row>
    <row r="1676" spans="1:25" x14ac:dyDescent="0.3">
      <c r="A1676" t="s">
        <v>2955</v>
      </c>
      <c r="B1676" s="1">
        <v>45890</v>
      </c>
      <c r="C1676" t="s">
        <v>1680</v>
      </c>
      <c r="D1676" t="s">
        <v>131</v>
      </c>
      <c r="E1676" t="s">
        <v>39</v>
      </c>
      <c r="F1676" t="s">
        <v>202</v>
      </c>
      <c r="G1676" t="s">
        <v>67</v>
      </c>
      <c r="H1676" t="s">
        <v>133</v>
      </c>
      <c r="I1676" t="s">
        <v>134</v>
      </c>
      <c r="J1676">
        <v>1</v>
      </c>
      <c r="K1676">
        <v>5071.22</v>
      </c>
      <c r="L1676">
        <v>0.05</v>
      </c>
      <c r="M1676">
        <v>3732.84</v>
      </c>
      <c r="N1676" t="s">
        <v>24</v>
      </c>
      <c r="O1676" t="s">
        <v>53</v>
      </c>
      <c r="P1676" t="s">
        <v>44</v>
      </c>
      <c r="Q1676">
        <f>Sales_Data[[#This Row],[Quantity]]*Sales_Data[[#This Row],[Unit_Price]]</f>
        <v>5071.22</v>
      </c>
      <c r="R1676">
        <f>Sales_Data[[#This Row],[Gross_Sales]]*Sales_Data[[#This Row],[Discount]]</f>
        <v>253.56100000000004</v>
      </c>
      <c r="S1676">
        <f>Sales_Data[[#This Row],[Gross_Sales]]-Sales_Data[[#This Row],[Discount_Amount]]</f>
        <v>4817.6590000000006</v>
      </c>
      <c r="T1676">
        <f>Sales_Data[[#This Row],[Net Sales]]-Sales_Data[[#This Row],[Cost]]</f>
        <v>1084.8190000000004</v>
      </c>
      <c r="U1676" s="2">
        <f>Sales_Data[[#This Row],[Profit]]/Sales_Data[[#This Row],[Net Sales]]</f>
        <v>0.22517554687868119</v>
      </c>
      <c r="V1676">
        <f>YEAR(Sales_Data[[#This Row],[Order_Date]])</f>
        <v>2025</v>
      </c>
      <c r="W1676" t="str">
        <f>TEXT(Sales_Data[[#This Row],[Order_Date]],"mmm")</f>
        <v>Aug</v>
      </c>
      <c r="X1676">
        <f>MONTH(Sales_Data[[#This Row],[Order_Date]])</f>
        <v>8</v>
      </c>
      <c r="Y1676" t="str">
        <f>"Q"&amp;ROUNDUP(MONTH(Sales_Data[[#This Row],[Order_Date]])/3,0)</f>
        <v>Q3</v>
      </c>
    </row>
    <row r="1677" spans="1:25" x14ac:dyDescent="0.3">
      <c r="A1677" t="s">
        <v>2956</v>
      </c>
      <c r="B1677" s="1">
        <v>45674</v>
      </c>
      <c r="C1677" t="s">
        <v>1758</v>
      </c>
      <c r="D1677" t="s">
        <v>260</v>
      </c>
      <c r="E1677" t="s">
        <v>39</v>
      </c>
      <c r="F1677" t="s">
        <v>107</v>
      </c>
      <c r="G1677" t="s">
        <v>21</v>
      </c>
      <c r="H1677" t="s">
        <v>297</v>
      </c>
      <c r="I1677" t="s">
        <v>297</v>
      </c>
      <c r="J1677">
        <v>2</v>
      </c>
      <c r="K1677">
        <v>3362.95</v>
      </c>
      <c r="L1677">
        <v>0.05</v>
      </c>
      <c r="M1677">
        <v>4690.51</v>
      </c>
      <c r="N1677" t="s">
        <v>109</v>
      </c>
      <c r="O1677" t="s">
        <v>35</v>
      </c>
      <c r="P1677" t="s">
        <v>26</v>
      </c>
      <c r="Q1677">
        <f>Sales_Data[[#This Row],[Quantity]]*Sales_Data[[#This Row],[Unit_Price]]</f>
        <v>6725.9</v>
      </c>
      <c r="R1677">
        <f>Sales_Data[[#This Row],[Gross_Sales]]*Sales_Data[[#This Row],[Discount]]</f>
        <v>336.29500000000002</v>
      </c>
      <c r="S1677">
        <f>Sales_Data[[#This Row],[Gross_Sales]]-Sales_Data[[#This Row],[Discount_Amount]]</f>
        <v>6389.6049999999996</v>
      </c>
      <c r="T1677">
        <f>Sales_Data[[#This Row],[Net Sales]]-Sales_Data[[#This Row],[Cost]]</f>
        <v>1699.0949999999993</v>
      </c>
      <c r="U1677" s="2">
        <f>Sales_Data[[#This Row],[Profit]]/Sales_Data[[#This Row],[Net Sales]]</f>
        <v>0.26591549868888603</v>
      </c>
      <c r="V1677">
        <f>YEAR(Sales_Data[[#This Row],[Order_Date]])</f>
        <v>2025</v>
      </c>
      <c r="W1677" t="str">
        <f>TEXT(Sales_Data[[#This Row],[Order_Date]],"mmm")</f>
        <v>Jan</v>
      </c>
      <c r="X1677">
        <f>MONTH(Sales_Data[[#This Row],[Order_Date]])</f>
        <v>1</v>
      </c>
      <c r="Y1677" t="str">
        <f>"Q"&amp;ROUNDUP(MONTH(Sales_Data[[#This Row],[Order_Date]])/3,0)</f>
        <v>Q1</v>
      </c>
    </row>
    <row r="1678" spans="1:25" x14ac:dyDescent="0.3">
      <c r="A1678" t="s">
        <v>2957</v>
      </c>
      <c r="B1678" s="1">
        <v>46017</v>
      </c>
      <c r="C1678" t="s">
        <v>2958</v>
      </c>
      <c r="D1678" t="s">
        <v>92</v>
      </c>
      <c r="E1678" t="s">
        <v>48</v>
      </c>
      <c r="F1678" t="s">
        <v>49</v>
      </c>
      <c r="G1678" t="s">
        <v>41</v>
      </c>
      <c r="H1678" t="s">
        <v>102</v>
      </c>
      <c r="I1678" t="s">
        <v>388</v>
      </c>
      <c r="J1678">
        <v>2</v>
      </c>
      <c r="K1678">
        <v>2269.3200000000002</v>
      </c>
      <c r="L1678">
        <v>0.05</v>
      </c>
      <c r="M1678">
        <v>3593.43</v>
      </c>
      <c r="N1678" t="s">
        <v>83</v>
      </c>
      <c r="O1678" t="s">
        <v>35</v>
      </c>
      <c r="P1678" t="s">
        <v>44</v>
      </c>
      <c r="Q1678">
        <f>Sales_Data[[#This Row],[Quantity]]*Sales_Data[[#This Row],[Unit_Price]]</f>
        <v>4538.6400000000003</v>
      </c>
      <c r="R1678">
        <f>Sales_Data[[#This Row],[Gross_Sales]]*Sales_Data[[#This Row],[Discount]]</f>
        <v>226.93200000000002</v>
      </c>
      <c r="S1678">
        <f>Sales_Data[[#This Row],[Gross_Sales]]-Sales_Data[[#This Row],[Discount_Amount]]</f>
        <v>4311.7080000000005</v>
      </c>
      <c r="T1678">
        <f>Sales_Data[[#This Row],[Net Sales]]-Sales_Data[[#This Row],[Cost]]</f>
        <v>718.2780000000007</v>
      </c>
      <c r="U1678" s="2">
        <f>Sales_Data[[#This Row],[Profit]]/Sales_Data[[#This Row],[Net Sales]]</f>
        <v>0.16658781160505318</v>
      </c>
      <c r="V1678">
        <f>YEAR(Sales_Data[[#This Row],[Order_Date]])</f>
        <v>2025</v>
      </c>
      <c r="W1678" t="str">
        <f>TEXT(Sales_Data[[#This Row],[Order_Date]],"mmm")</f>
        <v>Dec</v>
      </c>
      <c r="X1678">
        <f>MONTH(Sales_Data[[#This Row],[Order_Date]])</f>
        <v>12</v>
      </c>
      <c r="Y1678" t="str">
        <f>"Q"&amp;ROUNDUP(MONTH(Sales_Data[[#This Row],[Order_Date]])/3,0)</f>
        <v>Q4</v>
      </c>
    </row>
    <row r="1679" spans="1:25" x14ac:dyDescent="0.3">
      <c r="A1679" t="s">
        <v>2959</v>
      </c>
      <c r="B1679" s="1">
        <v>45880</v>
      </c>
      <c r="C1679" t="s">
        <v>418</v>
      </c>
      <c r="D1679" t="s">
        <v>18</v>
      </c>
      <c r="E1679" t="s">
        <v>48</v>
      </c>
      <c r="F1679" t="s">
        <v>126</v>
      </c>
      <c r="G1679" t="s">
        <v>41</v>
      </c>
      <c r="H1679" t="s">
        <v>147</v>
      </c>
      <c r="I1679" t="s">
        <v>148</v>
      </c>
      <c r="J1679">
        <v>4</v>
      </c>
      <c r="K1679">
        <v>34550.699999999997</v>
      </c>
      <c r="L1679">
        <v>0.15</v>
      </c>
      <c r="M1679">
        <v>78020.929999999993</v>
      </c>
      <c r="N1679" t="s">
        <v>83</v>
      </c>
      <c r="O1679" t="s">
        <v>53</v>
      </c>
      <c r="P1679" t="s">
        <v>26</v>
      </c>
      <c r="Q1679">
        <f>Sales_Data[[#This Row],[Quantity]]*Sales_Data[[#This Row],[Unit_Price]]</f>
        <v>138202.79999999999</v>
      </c>
      <c r="R1679">
        <f>Sales_Data[[#This Row],[Gross_Sales]]*Sales_Data[[#This Row],[Discount]]</f>
        <v>20730.419999999998</v>
      </c>
      <c r="S1679">
        <f>Sales_Data[[#This Row],[Gross_Sales]]-Sales_Data[[#This Row],[Discount_Amount]]</f>
        <v>117472.37999999999</v>
      </c>
      <c r="T1679">
        <f>Sales_Data[[#This Row],[Net Sales]]-Sales_Data[[#This Row],[Cost]]</f>
        <v>39451.449999999997</v>
      </c>
      <c r="U1679" s="2">
        <f>Sales_Data[[#This Row],[Profit]]/Sales_Data[[#This Row],[Net Sales]]</f>
        <v>0.33583596416451256</v>
      </c>
      <c r="V1679">
        <f>YEAR(Sales_Data[[#This Row],[Order_Date]])</f>
        <v>2025</v>
      </c>
      <c r="W1679" t="str">
        <f>TEXT(Sales_Data[[#This Row],[Order_Date]],"mmm")</f>
        <v>Aug</v>
      </c>
      <c r="X1679">
        <f>MONTH(Sales_Data[[#This Row],[Order_Date]])</f>
        <v>8</v>
      </c>
      <c r="Y1679" t="str">
        <f>"Q"&amp;ROUNDUP(MONTH(Sales_Data[[#This Row],[Order_Date]])/3,0)</f>
        <v>Q3</v>
      </c>
    </row>
    <row r="1680" spans="1:25" x14ac:dyDescent="0.3">
      <c r="A1680" t="s">
        <v>2960</v>
      </c>
      <c r="B1680" s="1">
        <v>46011</v>
      </c>
      <c r="C1680" t="s">
        <v>2503</v>
      </c>
      <c r="D1680" t="s">
        <v>596</v>
      </c>
      <c r="E1680" t="s">
        <v>48</v>
      </c>
      <c r="F1680" t="s">
        <v>152</v>
      </c>
      <c r="G1680" t="s">
        <v>67</v>
      </c>
      <c r="H1680" t="s">
        <v>121</v>
      </c>
      <c r="I1680" t="s">
        <v>142</v>
      </c>
      <c r="J1680">
        <v>1</v>
      </c>
      <c r="K1680">
        <v>63979.44</v>
      </c>
      <c r="L1680">
        <v>0.05</v>
      </c>
      <c r="M1680">
        <v>47472.69</v>
      </c>
      <c r="N1680" t="s">
        <v>52</v>
      </c>
      <c r="O1680" t="s">
        <v>53</v>
      </c>
      <c r="P1680" t="s">
        <v>71</v>
      </c>
      <c r="Q1680">
        <f>Sales_Data[[#This Row],[Quantity]]*Sales_Data[[#This Row],[Unit_Price]]</f>
        <v>63979.44</v>
      </c>
      <c r="R1680">
        <f>Sales_Data[[#This Row],[Gross_Sales]]*Sales_Data[[#This Row],[Discount]]</f>
        <v>3198.9720000000002</v>
      </c>
      <c r="S1680">
        <f>Sales_Data[[#This Row],[Gross_Sales]]-Sales_Data[[#This Row],[Discount_Amount]]</f>
        <v>60780.468000000001</v>
      </c>
      <c r="T1680">
        <f>Sales_Data[[#This Row],[Net Sales]]-Sales_Data[[#This Row],[Cost]]</f>
        <v>13307.777999999998</v>
      </c>
      <c r="U1680" s="2">
        <f>Sales_Data[[#This Row],[Profit]]/Sales_Data[[#This Row],[Net Sales]]</f>
        <v>0.21894826476163359</v>
      </c>
      <c r="V1680">
        <f>YEAR(Sales_Data[[#This Row],[Order_Date]])</f>
        <v>2025</v>
      </c>
      <c r="W1680" t="str">
        <f>TEXT(Sales_Data[[#This Row],[Order_Date]],"mmm")</f>
        <v>Dec</v>
      </c>
      <c r="X1680">
        <f>MONTH(Sales_Data[[#This Row],[Order_Date]])</f>
        <v>12</v>
      </c>
      <c r="Y1680" t="str">
        <f>"Q"&amp;ROUNDUP(MONTH(Sales_Data[[#This Row],[Order_Date]])/3,0)</f>
        <v>Q4</v>
      </c>
    </row>
    <row r="1681" spans="1:25" x14ac:dyDescent="0.3">
      <c r="A1681" t="s">
        <v>2961</v>
      </c>
      <c r="B1681" s="1">
        <v>45845</v>
      </c>
      <c r="C1681" t="s">
        <v>2962</v>
      </c>
      <c r="D1681" t="s">
        <v>209</v>
      </c>
      <c r="E1681" t="s">
        <v>119</v>
      </c>
      <c r="F1681" t="s">
        <v>146</v>
      </c>
      <c r="G1681" t="s">
        <v>75</v>
      </c>
      <c r="H1681" t="s">
        <v>256</v>
      </c>
      <c r="I1681" t="s">
        <v>334</v>
      </c>
      <c r="J1681">
        <v>3</v>
      </c>
      <c r="K1681">
        <v>4946.0200000000004</v>
      </c>
      <c r="L1681">
        <v>0.05</v>
      </c>
      <c r="M1681">
        <v>11887.94</v>
      </c>
      <c r="N1681" t="s">
        <v>52</v>
      </c>
      <c r="O1681" t="s">
        <v>35</v>
      </c>
      <c r="P1681" t="s">
        <v>44</v>
      </c>
      <c r="Q1681">
        <f>Sales_Data[[#This Row],[Quantity]]*Sales_Data[[#This Row],[Unit_Price]]</f>
        <v>14838.060000000001</v>
      </c>
      <c r="R1681">
        <f>Sales_Data[[#This Row],[Gross_Sales]]*Sales_Data[[#This Row],[Discount]]</f>
        <v>741.90300000000013</v>
      </c>
      <c r="S1681">
        <f>Sales_Data[[#This Row],[Gross_Sales]]-Sales_Data[[#This Row],[Discount_Amount]]</f>
        <v>14096.157000000001</v>
      </c>
      <c r="T1681">
        <f>Sales_Data[[#This Row],[Net Sales]]-Sales_Data[[#This Row],[Cost]]</f>
        <v>2208.2170000000006</v>
      </c>
      <c r="U1681" s="2">
        <f>Sales_Data[[#This Row],[Profit]]/Sales_Data[[#This Row],[Net Sales]]</f>
        <v>0.15665383125344023</v>
      </c>
      <c r="V1681">
        <f>YEAR(Sales_Data[[#This Row],[Order_Date]])</f>
        <v>2025</v>
      </c>
      <c r="W1681" t="str">
        <f>TEXT(Sales_Data[[#This Row],[Order_Date]],"mmm")</f>
        <v>Jul</v>
      </c>
      <c r="X1681">
        <f>MONTH(Sales_Data[[#This Row],[Order_Date]])</f>
        <v>7</v>
      </c>
      <c r="Y1681" t="str">
        <f>"Q"&amp;ROUNDUP(MONTH(Sales_Data[[#This Row],[Order_Date]])/3,0)</f>
        <v>Q3</v>
      </c>
    </row>
    <row r="1682" spans="1:25" x14ac:dyDescent="0.3">
      <c r="A1682" t="s">
        <v>2963</v>
      </c>
      <c r="B1682" s="1">
        <v>46001</v>
      </c>
      <c r="C1682" t="s">
        <v>537</v>
      </c>
      <c r="D1682" t="s">
        <v>427</v>
      </c>
      <c r="E1682" t="s">
        <v>30</v>
      </c>
      <c r="F1682" t="s">
        <v>156</v>
      </c>
      <c r="G1682" t="s">
        <v>67</v>
      </c>
      <c r="H1682" t="s">
        <v>88</v>
      </c>
      <c r="I1682" t="s">
        <v>157</v>
      </c>
      <c r="J1682">
        <v>2</v>
      </c>
      <c r="K1682">
        <v>1116.53</v>
      </c>
      <c r="L1682">
        <v>0.1</v>
      </c>
      <c r="M1682">
        <v>1559.78</v>
      </c>
      <c r="N1682" t="s">
        <v>52</v>
      </c>
      <c r="O1682" t="s">
        <v>35</v>
      </c>
      <c r="P1682" t="s">
        <v>71</v>
      </c>
      <c r="Q1682">
        <f>Sales_Data[[#This Row],[Quantity]]*Sales_Data[[#This Row],[Unit_Price]]</f>
        <v>2233.06</v>
      </c>
      <c r="R1682">
        <f>Sales_Data[[#This Row],[Gross_Sales]]*Sales_Data[[#This Row],[Discount]]</f>
        <v>223.30600000000001</v>
      </c>
      <c r="S1682">
        <f>Sales_Data[[#This Row],[Gross_Sales]]-Sales_Data[[#This Row],[Discount_Amount]]</f>
        <v>2009.7539999999999</v>
      </c>
      <c r="T1682">
        <f>Sales_Data[[#This Row],[Net Sales]]-Sales_Data[[#This Row],[Cost]]</f>
        <v>449.97399999999993</v>
      </c>
      <c r="U1682" s="2">
        <f>Sales_Data[[#This Row],[Profit]]/Sales_Data[[#This Row],[Net Sales]]</f>
        <v>0.22389506377397431</v>
      </c>
      <c r="V1682">
        <f>YEAR(Sales_Data[[#This Row],[Order_Date]])</f>
        <v>2025</v>
      </c>
      <c r="W1682" t="str">
        <f>TEXT(Sales_Data[[#This Row],[Order_Date]],"mmm")</f>
        <v>Dec</v>
      </c>
      <c r="X1682">
        <f>MONTH(Sales_Data[[#This Row],[Order_Date]])</f>
        <v>12</v>
      </c>
      <c r="Y1682" t="str">
        <f>"Q"&amp;ROUNDUP(MONTH(Sales_Data[[#This Row],[Order_Date]])/3,0)</f>
        <v>Q4</v>
      </c>
    </row>
    <row r="1683" spans="1:25" x14ac:dyDescent="0.3">
      <c r="A1683" t="s">
        <v>2964</v>
      </c>
      <c r="B1683" s="1">
        <v>46022</v>
      </c>
      <c r="C1683" t="s">
        <v>1296</v>
      </c>
      <c r="D1683" t="s">
        <v>596</v>
      </c>
      <c r="E1683" t="s">
        <v>119</v>
      </c>
      <c r="F1683" t="s">
        <v>146</v>
      </c>
      <c r="G1683" t="s">
        <v>67</v>
      </c>
      <c r="H1683" t="s">
        <v>68</v>
      </c>
      <c r="I1683" t="s">
        <v>69</v>
      </c>
      <c r="J1683">
        <v>1</v>
      </c>
      <c r="K1683">
        <v>687.8</v>
      </c>
      <c r="L1683">
        <v>0.1</v>
      </c>
      <c r="M1683">
        <v>456.19</v>
      </c>
      <c r="N1683" t="s">
        <v>70</v>
      </c>
      <c r="O1683" t="s">
        <v>25</v>
      </c>
      <c r="P1683" t="s">
        <v>44</v>
      </c>
      <c r="Q1683">
        <f>Sales_Data[[#This Row],[Quantity]]*Sales_Data[[#This Row],[Unit_Price]]</f>
        <v>687.8</v>
      </c>
      <c r="R1683">
        <f>Sales_Data[[#This Row],[Gross_Sales]]*Sales_Data[[#This Row],[Discount]]</f>
        <v>68.78</v>
      </c>
      <c r="S1683">
        <f>Sales_Data[[#This Row],[Gross_Sales]]-Sales_Data[[#This Row],[Discount_Amount]]</f>
        <v>619.02</v>
      </c>
      <c r="T1683">
        <f>Sales_Data[[#This Row],[Net Sales]]-Sales_Data[[#This Row],[Cost]]</f>
        <v>162.82999999999998</v>
      </c>
      <c r="U1683" s="2">
        <f>Sales_Data[[#This Row],[Profit]]/Sales_Data[[#This Row],[Net Sales]]</f>
        <v>0.26304481276856967</v>
      </c>
      <c r="V1683">
        <f>YEAR(Sales_Data[[#This Row],[Order_Date]])</f>
        <v>2025</v>
      </c>
      <c r="W1683" t="str">
        <f>TEXT(Sales_Data[[#This Row],[Order_Date]],"mmm")</f>
        <v>Dec</v>
      </c>
      <c r="X1683">
        <f>MONTH(Sales_Data[[#This Row],[Order_Date]])</f>
        <v>12</v>
      </c>
      <c r="Y1683" t="str">
        <f>"Q"&amp;ROUNDUP(MONTH(Sales_Data[[#This Row],[Order_Date]])/3,0)</f>
        <v>Q4</v>
      </c>
    </row>
    <row r="1684" spans="1:25" x14ac:dyDescent="0.3">
      <c r="A1684" t="s">
        <v>2965</v>
      </c>
      <c r="B1684" s="1">
        <v>45820</v>
      </c>
      <c r="C1684" t="s">
        <v>2966</v>
      </c>
      <c r="D1684" t="s">
        <v>224</v>
      </c>
      <c r="E1684" t="s">
        <v>48</v>
      </c>
      <c r="F1684" t="s">
        <v>152</v>
      </c>
      <c r="G1684" t="s">
        <v>21</v>
      </c>
      <c r="H1684" t="s">
        <v>297</v>
      </c>
      <c r="I1684" t="s">
        <v>494</v>
      </c>
      <c r="J1684">
        <v>2</v>
      </c>
      <c r="K1684">
        <v>24023.69</v>
      </c>
      <c r="L1684">
        <v>0</v>
      </c>
      <c r="M1684">
        <v>38992.239999999998</v>
      </c>
      <c r="N1684" t="s">
        <v>52</v>
      </c>
      <c r="O1684" t="s">
        <v>35</v>
      </c>
      <c r="P1684" t="s">
        <v>71</v>
      </c>
      <c r="Q1684">
        <f>Sales_Data[[#This Row],[Quantity]]*Sales_Data[[#This Row],[Unit_Price]]</f>
        <v>48047.38</v>
      </c>
      <c r="R1684">
        <f>Sales_Data[[#This Row],[Gross_Sales]]*Sales_Data[[#This Row],[Discount]]</f>
        <v>0</v>
      </c>
      <c r="S1684">
        <f>Sales_Data[[#This Row],[Gross_Sales]]-Sales_Data[[#This Row],[Discount_Amount]]</f>
        <v>48047.38</v>
      </c>
      <c r="T1684">
        <f>Sales_Data[[#This Row],[Net Sales]]-Sales_Data[[#This Row],[Cost]]</f>
        <v>9055.14</v>
      </c>
      <c r="U1684" s="2">
        <f>Sales_Data[[#This Row],[Profit]]/Sales_Data[[#This Row],[Net Sales]]</f>
        <v>0.18846272158856528</v>
      </c>
      <c r="V1684">
        <f>YEAR(Sales_Data[[#This Row],[Order_Date]])</f>
        <v>2025</v>
      </c>
      <c r="W1684" t="str">
        <f>TEXT(Sales_Data[[#This Row],[Order_Date]],"mmm")</f>
        <v>Jun</v>
      </c>
      <c r="X1684">
        <f>MONTH(Sales_Data[[#This Row],[Order_Date]])</f>
        <v>6</v>
      </c>
      <c r="Y1684" t="str">
        <f>"Q"&amp;ROUNDUP(MONTH(Sales_Data[[#This Row],[Order_Date]])/3,0)</f>
        <v>Q2</v>
      </c>
    </row>
    <row r="1685" spans="1:25" x14ac:dyDescent="0.3">
      <c r="A1685" t="s">
        <v>2967</v>
      </c>
      <c r="B1685" s="1">
        <v>45983</v>
      </c>
      <c r="C1685" t="s">
        <v>2968</v>
      </c>
      <c r="D1685" t="s">
        <v>218</v>
      </c>
      <c r="E1685" t="s">
        <v>119</v>
      </c>
      <c r="F1685" t="s">
        <v>184</v>
      </c>
      <c r="G1685" t="s">
        <v>41</v>
      </c>
      <c r="H1685" t="s">
        <v>147</v>
      </c>
      <c r="I1685" t="s">
        <v>369</v>
      </c>
      <c r="J1685">
        <v>4</v>
      </c>
      <c r="K1685">
        <v>8304.94</v>
      </c>
      <c r="L1685">
        <v>0.1</v>
      </c>
      <c r="M1685">
        <v>19252.39</v>
      </c>
      <c r="N1685" t="s">
        <v>70</v>
      </c>
      <c r="O1685" t="s">
        <v>35</v>
      </c>
      <c r="P1685" t="s">
        <v>71</v>
      </c>
      <c r="Q1685">
        <f>Sales_Data[[#This Row],[Quantity]]*Sales_Data[[#This Row],[Unit_Price]]</f>
        <v>33219.760000000002</v>
      </c>
      <c r="R1685">
        <f>Sales_Data[[#This Row],[Gross_Sales]]*Sales_Data[[#This Row],[Discount]]</f>
        <v>3321.9760000000006</v>
      </c>
      <c r="S1685">
        <f>Sales_Data[[#This Row],[Gross_Sales]]-Sales_Data[[#This Row],[Discount_Amount]]</f>
        <v>29897.784</v>
      </c>
      <c r="T1685">
        <f>Sales_Data[[#This Row],[Net Sales]]-Sales_Data[[#This Row],[Cost]]</f>
        <v>10645.394</v>
      </c>
      <c r="U1685" s="2">
        <f>Sales_Data[[#This Row],[Profit]]/Sales_Data[[#This Row],[Net Sales]]</f>
        <v>0.35605963304838917</v>
      </c>
      <c r="V1685">
        <f>YEAR(Sales_Data[[#This Row],[Order_Date]])</f>
        <v>2025</v>
      </c>
      <c r="W1685" t="str">
        <f>TEXT(Sales_Data[[#This Row],[Order_Date]],"mmm")</f>
        <v>Nov</v>
      </c>
      <c r="X1685">
        <f>MONTH(Sales_Data[[#This Row],[Order_Date]])</f>
        <v>11</v>
      </c>
      <c r="Y1685" t="str">
        <f>"Q"&amp;ROUNDUP(MONTH(Sales_Data[[#This Row],[Order_Date]])/3,0)</f>
        <v>Q4</v>
      </c>
    </row>
    <row r="1686" spans="1:25" x14ac:dyDescent="0.3">
      <c r="A1686" t="s">
        <v>2969</v>
      </c>
      <c r="B1686" s="1">
        <v>45731</v>
      </c>
      <c r="C1686" t="s">
        <v>884</v>
      </c>
      <c r="D1686" t="s">
        <v>112</v>
      </c>
      <c r="E1686" t="s">
        <v>48</v>
      </c>
      <c r="F1686" t="s">
        <v>49</v>
      </c>
      <c r="G1686" t="s">
        <v>67</v>
      </c>
      <c r="H1686" t="s">
        <v>133</v>
      </c>
      <c r="I1686" t="s">
        <v>138</v>
      </c>
      <c r="J1686">
        <v>1</v>
      </c>
      <c r="K1686">
        <v>64781.19</v>
      </c>
      <c r="L1686">
        <v>0.05</v>
      </c>
      <c r="M1686">
        <v>53604.81</v>
      </c>
      <c r="N1686" t="s">
        <v>52</v>
      </c>
      <c r="O1686" t="s">
        <v>53</v>
      </c>
      <c r="P1686" t="s">
        <v>26</v>
      </c>
      <c r="Q1686">
        <f>Sales_Data[[#This Row],[Quantity]]*Sales_Data[[#This Row],[Unit_Price]]</f>
        <v>64781.19</v>
      </c>
      <c r="R1686">
        <f>Sales_Data[[#This Row],[Gross_Sales]]*Sales_Data[[#This Row],[Discount]]</f>
        <v>3239.0595000000003</v>
      </c>
      <c r="S1686">
        <f>Sales_Data[[#This Row],[Gross_Sales]]-Sales_Data[[#This Row],[Discount_Amount]]</f>
        <v>61542.130499999999</v>
      </c>
      <c r="T1686">
        <f>Sales_Data[[#This Row],[Net Sales]]-Sales_Data[[#This Row],[Cost]]</f>
        <v>7937.3205000000016</v>
      </c>
      <c r="U1686" s="2">
        <f>Sales_Data[[#This Row],[Profit]]/Sales_Data[[#This Row],[Net Sales]]</f>
        <v>0.12897376862830581</v>
      </c>
      <c r="V1686">
        <f>YEAR(Sales_Data[[#This Row],[Order_Date]])</f>
        <v>2025</v>
      </c>
      <c r="W1686" t="str">
        <f>TEXT(Sales_Data[[#This Row],[Order_Date]],"mmm")</f>
        <v>Mar</v>
      </c>
      <c r="X1686">
        <f>MONTH(Sales_Data[[#This Row],[Order_Date]])</f>
        <v>3</v>
      </c>
      <c r="Y1686" t="str">
        <f>"Q"&amp;ROUNDUP(MONTH(Sales_Data[[#This Row],[Order_Date]])/3,0)</f>
        <v>Q1</v>
      </c>
    </row>
    <row r="1687" spans="1:25" x14ac:dyDescent="0.3">
      <c r="A1687" t="s">
        <v>2970</v>
      </c>
      <c r="B1687" s="1">
        <v>45890</v>
      </c>
      <c r="C1687" t="s">
        <v>2971</v>
      </c>
      <c r="D1687" t="s">
        <v>387</v>
      </c>
      <c r="E1687" t="s">
        <v>19</v>
      </c>
      <c r="F1687" t="s">
        <v>57</v>
      </c>
      <c r="G1687" t="s">
        <v>75</v>
      </c>
      <c r="H1687" t="s">
        <v>256</v>
      </c>
      <c r="I1687" t="s">
        <v>257</v>
      </c>
      <c r="J1687">
        <v>2</v>
      </c>
      <c r="K1687">
        <v>17054.87</v>
      </c>
      <c r="L1687">
        <v>0</v>
      </c>
      <c r="M1687">
        <v>24149.46</v>
      </c>
      <c r="N1687" t="s">
        <v>70</v>
      </c>
      <c r="O1687" t="s">
        <v>35</v>
      </c>
      <c r="P1687" t="s">
        <v>71</v>
      </c>
      <c r="Q1687">
        <f>Sales_Data[[#This Row],[Quantity]]*Sales_Data[[#This Row],[Unit_Price]]</f>
        <v>34109.74</v>
      </c>
      <c r="R1687">
        <f>Sales_Data[[#This Row],[Gross_Sales]]*Sales_Data[[#This Row],[Discount]]</f>
        <v>0</v>
      </c>
      <c r="S1687">
        <f>Sales_Data[[#This Row],[Gross_Sales]]-Sales_Data[[#This Row],[Discount_Amount]]</f>
        <v>34109.74</v>
      </c>
      <c r="T1687">
        <f>Sales_Data[[#This Row],[Net Sales]]-Sales_Data[[#This Row],[Cost]]</f>
        <v>9960.2799999999988</v>
      </c>
      <c r="U1687" s="2">
        <f>Sales_Data[[#This Row],[Profit]]/Sales_Data[[#This Row],[Net Sales]]</f>
        <v>0.29200691649951011</v>
      </c>
      <c r="V1687">
        <f>YEAR(Sales_Data[[#This Row],[Order_Date]])</f>
        <v>2025</v>
      </c>
      <c r="W1687" t="str">
        <f>TEXT(Sales_Data[[#This Row],[Order_Date]],"mmm")</f>
        <v>Aug</v>
      </c>
      <c r="X1687">
        <f>MONTH(Sales_Data[[#This Row],[Order_Date]])</f>
        <v>8</v>
      </c>
      <c r="Y1687" t="str">
        <f>"Q"&amp;ROUNDUP(MONTH(Sales_Data[[#This Row],[Order_Date]])/3,0)</f>
        <v>Q3</v>
      </c>
    </row>
    <row r="1688" spans="1:25" x14ac:dyDescent="0.3">
      <c r="A1688" t="s">
        <v>2972</v>
      </c>
      <c r="B1688" s="1">
        <v>45881</v>
      </c>
      <c r="C1688" t="s">
        <v>2973</v>
      </c>
      <c r="D1688" t="s">
        <v>290</v>
      </c>
      <c r="E1688" t="s">
        <v>30</v>
      </c>
      <c r="F1688" t="s">
        <v>101</v>
      </c>
      <c r="G1688" t="s">
        <v>21</v>
      </c>
      <c r="H1688" t="s">
        <v>297</v>
      </c>
      <c r="I1688" t="s">
        <v>494</v>
      </c>
      <c r="J1688">
        <v>1</v>
      </c>
      <c r="K1688">
        <v>3714.74</v>
      </c>
      <c r="L1688">
        <v>0.05</v>
      </c>
      <c r="M1688">
        <v>2371.91</v>
      </c>
      <c r="N1688" t="s">
        <v>70</v>
      </c>
      <c r="O1688" t="s">
        <v>35</v>
      </c>
      <c r="P1688" t="s">
        <v>44</v>
      </c>
      <c r="Q1688">
        <f>Sales_Data[[#This Row],[Quantity]]*Sales_Data[[#This Row],[Unit_Price]]</f>
        <v>3714.74</v>
      </c>
      <c r="R1688">
        <f>Sales_Data[[#This Row],[Gross_Sales]]*Sales_Data[[#This Row],[Discount]]</f>
        <v>185.73699999999999</v>
      </c>
      <c r="S1688">
        <f>Sales_Data[[#This Row],[Gross_Sales]]-Sales_Data[[#This Row],[Discount_Amount]]</f>
        <v>3529.0029999999997</v>
      </c>
      <c r="T1688">
        <f>Sales_Data[[#This Row],[Net Sales]]-Sales_Data[[#This Row],[Cost]]</f>
        <v>1157.0929999999998</v>
      </c>
      <c r="U1688" s="2">
        <f>Sales_Data[[#This Row],[Profit]]/Sales_Data[[#This Row],[Net Sales]]</f>
        <v>0.3278809907500787</v>
      </c>
      <c r="V1688">
        <f>YEAR(Sales_Data[[#This Row],[Order_Date]])</f>
        <v>2025</v>
      </c>
      <c r="W1688" t="str">
        <f>TEXT(Sales_Data[[#This Row],[Order_Date]],"mmm")</f>
        <v>Aug</v>
      </c>
      <c r="X1688">
        <f>MONTH(Sales_Data[[#This Row],[Order_Date]])</f>
        <v>8</v>
      </c>
      <c r="Y1688" t="str">
        <f>"Q"&amp;ROUNDUP(MONTH(Sales_Data[[#This Row],[Order_Date]])/3,0)</f>
        <v>Q3</v>
      </c>
    </row>
    <row r="1689" spans="1:25" x14ac:dyDescent="0.3">
      <c r="A1689" t="s">
        <v>2974</v>
      </c>
      <c r="B1689" s="1">
        <v>45976</v>
      </c>
      <c r="C1689" t="s">
        <v>808</v>
      </c>
      <c r="D1689" t="s">
        <v>366</v>
      </c>
      <c r="E1689" t="s">
        <v>19</v>
      </c>
      <c r="F1689" t="s">
        <v>66</v>
      </c>
      <c r="G1689" t="s">
        <v>75</v>
      </c>
      <c r="H1689" t="s">
        <v>76</v>
      </c>
      <c r="I1689" t="s">
        <v>77</v>
      </c>
      <c r="J1689">
        <v>1</v>
      </c>
      <c r="K1689">
        <v>10355.870000000001</v>
      </c>
      <c r="L1689">
        <v>0</v>
      </c>
      <c r="M1689">
        <v>9002.8799999999992</v>
      </c>
      <c r="N1689" t="s">
        <v>24</v>
      </c>
      <c r="O1689" t="s">
        <v>35</v>
      </c>
      <c r="P1689" t="s">
        <v>71</v>
      </c>
      <c r="Q1689">
        <f>Sales_Data[[#This Row],[Quantity]]*Sales_Data[[#This Row],[Unit_Price]]</f>
        <v>10355.870000000001</v>
      </c>
      <c r="R1689">
        <f>Sales_Data[[#This Row],[Gross_Sales]]*Sales_Data[[#This Row],[Discount]]</f>
        <v>0</v>
      </c>
      <c r="S1689">
        <f>Sales_Data[[#This Row],[Gross_Sales]]-Sales_Data[[#This Row],[Discount_Amount]]</f>
        <v>10355.870000000001</v>
      </c>
      <c r="T1689">
        <f>Sales_Data[[#This Row],[Net Sales]]-Sales_Data[[#This Row],[Cost]]</f>
        <v>1352.9900000000016</v>
      </c>
      <c r="U1689" s="2">
        <f>Sales_Data[[#This Row],[Profit]]/Sales_Data[[#This Row],[Net Sales]]</f>
        <v>0.130649573623462</v>
      </c>
      <c r="V1689">
        <f>YEAR(Sales_Data[[#This Row],[Order_Date]])</f>
        <v>2025</v>
      </c>
      <c r="W1689" t="str">
        <f>TEXT(Sales_Data[[#This Row],[Order_Date]],"mmm")</f>
        <v>Nov</v>
      </c>
      <c r="X1689">
        <f>MONTH(Sales_Data[[#This Row],[Order_Date]])</f>
        <v>11</v>
      </c>
      <c r="Y1689" t="str">
        <f>"Q"&amp;ROUNDUP(MONTH(Sales_Data[[#This Row],[Order_Date]])/3,0)</f>
        <v>Q4</v>
      </c>
    </row>
    <row r="1690" spans="1:25" x14ac:dyDescent="0.3">
      <c r="A1690" t="s">
        <v>2975</v>
      </c>
      <c r="B1690" s="1">
        <v>45717</v>
      </c>
      <c r="C1690" t="s">
        <v>2976</v>
      </c>
      <c r="D1690" t="s">
        <v>260</v>
      </c>
      <c r="E1690" t="s">
        <v>19</v>
      </c>
      <c r="F1690" t="s">
        <v>113</v>
      </c>
      <c r="G1690" t="s">
        <v>21</v>
      </c>
      <c r="H1690" t="s">
        <v>297</v>
      </c>
      <c r="I1690" t="s">
        <v>494</v>
      </c>
      <c r="J1690">
        <v>2</v>
      </c>
      <c r="K1690">
        <v>10918.87</v>
      </c>
      <c r="L1690">
        <v>0.05</v>
      </c>
      <c r="M1690">
        <v>12889.89</v>
      </c>
      <c r="N1690" t="s">
        <v>109</v>
      </c>
      <c r="O1690" t="s">
        <v>53</v>
      </c>
      <c r="P1690" t="s">
        <v>71</v>
      </c>
      <c r="Q1690">
        <f>Sales_Data[[#This Row],[Quantity]]*Sales_Data[[#This Row],[Unit_Price]]</f>
        <v>21837.74</v>
      </c>
      <c r="R1690">
        <f>Sales_Data[[#This Row],[Gross_Sales]]*Sales_Data[[#This Row],[Discount]]</f>
        <v>1091.8870000000002</v>
      </c>
      <c r="S1690">
        <f>Sales_Data[[#This Row],[Gross_Sales]]-Sales_Data[[#This Row],[Discount_Amount]]</f>
        <v>20745.853000000003</v>
      </c>
      <c r="T1690">
        <f>Sales_Data[[#This Row],[Net Sales]]-Sales_Data[[#This Row],[Cost]]</f>
        <v>7855.9630000000034</v>
      </c>
      <c r="U1690" s="2">
        <f>Sales_Data[[#This Row],[Profit]]/Sales_Data[[#This Row],[Net Sales]]</f>
        <v>0.37867630701904625</v>
      </c>
      <c r="V1690">
        <f>YEAR(Sales_Data[[#This Row],[Order_Date]])</f>
        <v>2025</v>
      </c>
      <c r="W1690" t="str">
        <f>TEXT(Sales_Data[[#This Row],[Order_Date]],"mmm")</f>
        <v>Mar</v>
      </c>
      <c r="X1690">
        <f>MONTH(Sales_Data[[#This Row],[Order_Date]])</f>
        <v>3</v>
      </c>
      <c r="Y1690" t="str">
        <f>"Q"&amp;ROUNDUP(MONTH(Sales_Data[[#This Row],[Order_Date]])/3,0)</f>
        <v>Q1</v>
      </c>
    </row>
    <row r="1691" spans="1:25" x14ac:dyDescent="0.3">
      <c r="A1691" t="s">
        <v>2977</v>
      </c>
      <c r="B1691" s="1">
        <v>45992</v>
      </c>
      <c r="C1691" t="s">
        <v>1334</v>
      </c>
      <c r="D1691" t="s">
        <v>224</v>
      </c>
      <c r="E1691" t="s">
        <v>48</v>
      </c>
      <c r="F1691" t="s">
        <v>132</v>
      </c>
      <c r="G1691" t="s">
        <v>67</v>
      </c>
      <c r="H1691" t="s">
        <v>88</v>
      </c>
      <c r="I1691" t="s">
        <v>157</v>
      </c>
      <c r="J1691">
        <v>3</v>
      </c>
      <c r="K1691">
        <v>35725.99</v>
      </c>
      <c r="L1691">
        <v>0.05</v>
      </c>
      <c r="M1691">
        <v>83982.12</v>
      </c>
      <c r="N1691" t="s">
        <v>24</v>
      </c>
      <c r="O1691" t="s">
        <v>35</v>
      </c>
      <c r="P1691" t="s">
        <v>44</v>
      </c>
      <c r="Q1691">
        <f>Sales_Data[[#This Row],[Quantity]]*Sales_Data[[#This Row],[Unit_Price]]</f>
        <v>107177.97</v>
      </c>
      <c r="R1691">
        <f>Sales_Data[[#This Row],[Gross_Sales]]*Sales_Data[[#This Row],[Discount]]</f>
        <v>5358.8985000000002</v>
      </c>
      <c r="S1691">
        <f>Sales_Data[[#This Row],[Gross_Sales]]-Sales_Data[[#This Row],[Discount_Amount]]</f>
        <v>101819.07150000001</v>
      </c>
      <c r="T1691">
        <f>Sales_Data[[#This Row],[Net Sales]]-Sales_Data[[#This Row],[Cost]]</f>
        <v>17836.95150000001</v>
      </c>
      <c r="U1691" s="2">
        <f>Sales_Data[[#This Row],[Profit]]/Sales_Data[[#This Row],[Net Sales]]</f>
        <v>0.17518281435123881</v>
      </c>
      <c r="V1691">
        <f>YEAR(Sales_Data[[#This Row],[Order_Date]])</f>
        <v>2025</v>
      </c>
      <c r="W1691" t="str">
        <f>TEXT(Sales_Data[[#This Row],[Order_Date]],"mmm")</f>
        <v>Dec</v>
      </c>
      <c r="X1691">
        <f>MONTH(Sales_Data[[#This Row],[Order_Date]])</f>
        <v>12</v>
      </c>
      <c r="Y1691" t="str">
        <f>"Q"&amp;ROUNDUP(MONTH(Sales_Data[[#This Row],[Order_Date]])/3,0)</f>
        <v>Q4</v>
      </c>
    </row>
    <row r="1692" spans="1:25" x14ac:dyDescent="0.3">
      <c r="A1692" t="s">
        <v>2978</v>
      </c>
      <c r="B1692" s="1">
        <v>45879</v>
      </c>
      <c r="C1692" t="s">
        <v>1381</v>
      </c>
      <c r="D1692" t="s">
        <v>756</v>
      </c>
      <c r="E1692" t="s">
        <v>48</v>
      </c>
      <c r="F1692" t="s">
        <v>152</v>
      </c>
      <c r="G1692" t="s">
        <v>67</v>
      </c>
      <c r="H1692" t="s">
        <v>121</v>
      </c>
      <c r="I1692" t="s">
        <v>122</v>
      </c>
      <c r="J1692">
        <v>2</v>
      </c>
      <c r="K1692">
        <v>46397.63</v>
      </c>
      <c r="L1692">
        <v>0.05</v>
      </c>
      <c r="M1692">
        <v>64268.09</v>
      </c>
      <c r="N1692" t="s">
        <v>83</v>
      </c>
      <c r="O1692" t="s">
        <v>25</v>
      </c>
      <c r="P1692" t="s">
        <v>71</v>
      </c>
      <c r="Q1692">
        <f>Sales_Data[[#This Row],[Quantity]]*Sales_Data[[#This Row],[Unit_Price]]</f>
        <v>92795.26</v>
      </c>
      <c r="R1692">
        <f>Sales_Data[[#This Row],[Gross_Sales]]*Sales_Data[[#This Row],[Discount]]</f>
        <v>4639.7629999999999</v>
      </c>
      <c r="S1692">
        <f>Sales_Data[[#This Row],[Gross_Sales]]-Sales_Data[[#This Row],[Discount_Amount]]</f>
        <v>88155.496999999988</v>
      </c>
      <c r="T1692">
        <f>Sales_Data[[#This Row],[Net Sales]]-Sales_Data[[#This Row],[Cost]]</f>
        <v>23887.406999999992</v>
      </c>
      <c r="U1692" s="2">
        <f>Sales_Data[[#This Row],[Profit]]/Sales_Data[[#This Row],[Net Sales]]</f>
        <v>0.27096900151331454</v>
      </c>
      <c r="V1692">
        <f>YEAR(Sales_Data[[#This Row],[Order_Date]])</f>
        <v>2025</v>
      </c>
      <c r="W1692" t="str">
        <f>TEXT(Sales_Data[[#This Row],[Order_Date]],"mmm")</f>
        <v>Aug</v>
      </c>
      <c r="X1692">
        <f>MONTH(Sales_Data[[#This Row],[Order_Date]])</f>
        <v>8</v>
      </c>
      <c r="Y1692" t="str">
        <f>"Q"&amp;ROUNDUP(MONTH(Sales_Data[[#This Row],[Order_Date]])/3,0)</f>
        <v>Q3</v>
      </c>
    </row>
    <row r="1693" spans="1:25" x14ac:dyDescent="0.3">
      <c r="A1693" t="s">
        <v>2979</v>
      </c>
      <c r="B1693" s="1">
        <v>45694</v>
      </c>
      <c r="C1693" t="s">
        <v>1621</v>
      </c>
      <c r="D1693" t="s">
        <v>302</v>
      </c>
      <c r="E1693" t="s">
        <v>39</v>
      </c>
      <c r="F1693" t="s">
        <v>202</v>
      </c>
      <c r="G1693" t="s">
        <v>67</v>
      </c>
      <c r="H1693" t="s">
        <v>121</v>
      </c>
      <c r="I1693" t="s">
        <v>142</v>
      </c>
      <c r="J1693">
        <v>2</v>
      </c>
      <c r="K1693">
        <v>3164.56</v>
      </c>
      <c r="L1693">
        <v>0.1</v>
      </c>
      <c r="M1693">
        <v>4732.59</v>
      </c>
      <c r="N1693" t="s">
        <v>52</v>
      </c>
      <c r="O1693" t="s">
        <v>53</v>
      </c>
      <c r="P1693" t="s">
        <v>71</v>
      </c>
      <c r="Q1693">
        <f>Sales_Data[[#This Row],[Quantity]]*Sales_Data[[#This Row],[Unit_Price]]</f>
        <v>6329.12</v>
      </c>
      <c r="R1693">
        <f>Sales_Data[[#This Row],[Gross_Sales]]*Sales_Data[[#This Row],[Discount]]</f>
        <v>632.91200000000003</v>
      </c>
      <c r="S1693">
        <f>Sales_Data[[#This Row],[Gross_Sales]]-Sales_Data[[#This Row],[Discount_Amount]]</f>
        <v>5696.2079999999996</v>
      </c>
      <c r="T1693">
        <f>Sales_Data[[#This Row],[Net Sales]]-Sales_Data[[#This Row],[Cost]]</f>
        <v>963.61799999999948</v>
      </c>
      <c r="U1693" s="2">
        <f>Sales_Data[[#This Row],[Profit]]/Sales_Data[[#This Row],[Net Sales]]</f>
        <v>0.16916833093173556</v>
      </c>
      <c r="V1693">
        <f>YEAR(Sales_Data[[#This Row],[Order_Date]])</f>
        <v>2025</v>
      </c>
      <c r="W1693" t="str">
        <f>TEXT(Sales_Data[[#This Row],[Order_Date]],"mmm")</f>
        <v>Feb</v>
      </c>
      <c r="X1693">
        <f>MONTH(Sales_Data[[#This Row],[Order_Date]])</f>
        <v>2</v>
      </c>
      <c r="Y1693" t="str">
        <f>"Q"&amp;ROUNDUP(MONTH(Sales_Data[[#This Row],[Order_Date]])/3,0)</f>
        <v>Q1</v>
      </c>
    </row>
    <row r="1694" spans="1:25" x14ac:dyDescent="0.3">
      <c r="A1694" t="s">
        <v>2980</v>
      </c>
      <c r="B1694" s="1">
        <v>45935</v>
      </c>
      <c r="C1694" t="s">
        <v>2981</v>
      </c>
      <c r="D1694" t="s">
        <v>151</v>
      </c>
      <c r="E1694" t="s">
        <v>39</v>
      </c>
      <c r="F1694" t="s">
        <v>40</v>
      </c>
      <c r="G1694" t="s">
        <v>67</v>
      </c>
      <c r="H1694" t="s">
        <v>88</v>
      </c>
      <c r="I1694" t="s">
        <v>89</v>
      </c>
      <c r="J1694">
        <v>4</v>
      </c>
      <c r="K1694">
        <v>4816.75</v>
      </c>
      <c r="L1694">
        <v>0.1</v>
      </c>
      <c r="M1694">
        <v>14624.3</v>
      </c>
      <c r="N1694" t="s">
        <v>52</v>
      </c>
      <c r="O1694" t="s">
        <v>35</v>
      </c>
      <c r="P1694" t="s">
        <v>44</v>
      </c>
      <c r="Q1694">
        <f>Sales_Data[[#This Row],[Quantity]]*Sales_Data[[#This Row],[Unit_Price]]</f>
        <v>19267</v>
      </c>
      <c r="R1694">
        <f>Sales_Data[[#This Row],[Gross_Sales]]*Sales_Data[[#This Row],[Discount]]</f>
        <v>1926.7</v>
      </c>
      <c r="S1694">
        <f>Sales_Data[[#This Row],[Gross_Sales]]-Sales_Data[[#This Row],[Discount_Amount]]</f>
        <v>17340.3</v>
      </c>
      <c r="T1694">
        <f>Sales_Data[[#This Row],[Net Sales]]-Sales_Data[[#This Row],[Cost]]</f>
        <v>2716</v>
      </c>
      <c r="U1694" s="2">
        <f>Sales_Data[[#This Row],[Profit]]/Sales_Data[[#This Row],[Net Sales]]</f>
        <v>0.15662935474011408</v>
      </c>
      <c r="V1694">
        <f>YEAR(Sales_Data[[#This Row],[Order_Date]])</f>
        <v>2025</v>
      </c>
      <c r="W1694" t="str">
        <f>TEXT(Sales_Data[[#This Row],[Order_Date]],"mmm")</f>
        <v>Oct</v>
      </c>
      <c r="X1694">
        <f>MONTH(Sales_Data[[#This Row],[Order_Date]])</f>
        <v>10</v>
      </c>
      <c r="Y1694" t="str">
        <f>"Q"&amp;ROUNDUP(MONTH(Sales_Data[[#This Row],[Order_Date]])/3,0)</f>
        <v>Q4</v>
      </c>
    </row>
    <row r="1695" spans="1:25" x14ac:dyDescent="0.3">
      <c r="A1695" t="s">
        <v>2982</v>
      </c>
      <c r="B1695" s="1">
        <v>45853</v>
      </c>
      <c r="C1695" t="s">
        <v>1052</v>
      </c>
      <c r="D1695" t="s">
        <v>313</v>
      </c>
      <c r="E1695" t="s">
        <v>30</v>
      </c>
      <c r="F1695" t="s">
        <v>156</v>
      </c>
      <c r="G1695" t="s">
        <v>41</v>
      </c>
      <c r="H1695" t="s">
        <v>171</v>
      </c>
      <c r="I1695" t="s">
        <v>172</v>
      </c>
      <c r="J1695">
        <v>1</v>
      </c>
      <c r="K1695">
        <v>827.66</v>
      </c>
      <c r="L1695">
        <v>0.1</v>
      </c>
      <c r="M1695">
        <v>522.84</v>
      </c>
      <c r="N1695" t="s">
        <v>24</v>
      </c>
      <c r="O1695" t="s">
        <v>35</v>
      </c>
      <c r="P1695" t="s">
        <v>44</v>
      </c>
      <c r="Q1695">
        <f>Sales_Data[[#This Row],[Quantity]]*Sales_Data[[#This Row],[Unit_Price]]</f>
        <v>827.66</v>
      </c>
      <c r="R1695">
        <f>Sales_Data[[#This Row],[Gross_Sales]]*Sales_Data[[#This Row],[Discount]]</f>
        <v>82.766000000000005</v>
      </c>
      <c r="S1695">
        <f>Sales_Data[[#This Row],[Gross_Sales]]-Sales_Data[[#This Row],[Discount_Amount]]</f>
        <v>744.89400000000001</v>
      </c>
      <c r="T1695">
        <f>Sales_Data[[#This Row],[Net Sales]]-Sales_Data[[#This Row],[Cost]]</f>
        <v>222.05399999999997</v>
      </c>
      <c r="U1695" s="2">
        <f>Sales_Data[[#This Row],[Profit]]/Sales_Data[[#This Row],[Net Sales]]</f>
        <v>0.29810147484071553</v>
      </c>
      <c r="V1695">
        <f>YEAR(Sales_Data[[#This Row],[Order_Date]])</f>
        <v>2025</v>
      </c>
      <c r="W1695" t="str">
        <f>TEXT(Sales_Data[[#This Row],[Order_Date]],"mmm")</f>
        <v>Jul</v>
      </c>
      <c r="X1695">
        <f>MONTH(Sales_Data[[#This Row],[Order_Date]])</f>
        <v>7</v>
      </c>
      <c r="Y1695" t="str">
        <f>"Q"&amp;ROUNDUP(MONTH(Sales_Data[[#This Row],[Order_Date]])/3,0)</f>
        <v>Q3</v>
      </c>
    </row>
    <row r="1696" spans="1:25" x14ac:dyDescent="0.3">
      <c r="A1696" t="s">
        <v>2983</v>
      </c>
      <c r="B1696" s="1">
        <v>46009</v>
      </c>
      <c r="C1696" t="s">
        <v>793</v>
      </c>
      <c r="D1696" t="s">
        <v>513</v>
      </c>
      <c r="E1696" t="s">
        <v>39</v>
      </c>
      <c r="F1696" t="s">
        <v>96</v>
      </c>
      <c r="G1696" t="s">
        <v>67</v>
      </c>
      <c r="H1696" t="s">
        <v>68</v>
      </c>
      <c r="I1696" t="s">
        <v>97</v>
      </c>
      <c r="J1696">
        <v>3</v>
      </c>
      <c r="K1696">
        <v>2153.59</v>
      </c>
      <c r="L1696">
        <v>0.1</v>
      </c>
      <c r="M1696">
        <v>4949.57</v>
      </c>
      <c r="N1696" t="s">
        <v>70</v>
      </c>
      <c r="O1696" t="s">
        <v>35</v>
      </c>
      <c r="P1696" t="s">
        <v>44</v>
      </c>
      <c r="Q1696">
        <f>Sales_Data[[#This Row],[Quantity]]*Sales_Data[[#This Row],[Unit_Price]]</f>
        <v>6460.77</v>
      </c>
      <c r="R1696">
        <f>Sales_Data[[#This Row],[Gross_Sales]]*Sales_Data[[#This Row],[Discount]]</f>
        <v>646.07700000000011</v>
      </c>
      <c r="S1696">
        <f>Sales_Data[[#This Row],[Gross_Sales]]-Sales_Data[[#This Row],[Discount_Amount]]</f>
        <v>5814.6930000000002</v>
      </c>
      <c r="T1696">
        <f>Sales_Data[[#This Row],[Net Sales]]-Sales_Data[[#This Row],[Cost]]</f>
        <v>865.1230000000005</v>
      </c>
      <c r="U1696" s="2">
        <f>Sales_Data[[#This Row],[Profit]]/Sales_Data[[#This Row],[Net Sales]]</f>
        <v>0.1487822314952828</v>
      </c>
      <c r="V1696">
        <f>YEAR(Sales_Data[[#This Row],[Order_Date]])</f>
        <v>2025</v>
      </c>
      <c r="W1696" t="str">
        <f>TEXT(Sales_Data[[#This Row],[Order_Date]],"mmm")</f>
        <v>Dec</v>
      </c>
      <c r="X1696">
        <f>MONTH(Sales_Data[[#This Row],[Order_Date]])</f>
        <v>12</v>
      </c>
      <c r="Y1696" t="str">
        <f>"Q"&amp;ROUNDUP(MONTH(Sales_Data[[#This Row],[Order_Date]])/3,0)</f>
        <v>Q4</v>
      </c>
    </row>
    <row r="1697" spans="1:25" x14ac:dyDescent="0.3">
      <c r="A1697" t="s">
        <v>2984</v>
      </c>
      <c r="B1697" s="1">
        <v>45899</v>
      </c>
      <c r="C1697" t="s">
        <v>2584</v>
      </c>
      <c r="D1697" t="s">
        <v>1026</v>
      </c>
      <c r="E1697" t="s">
        <v>39</v>
      </c>
      <c r="F1697" t="s">
        <v>405</v>
      </c>
      <c r="G1697" t="s">
        <v>75</v>
      </c>
      <c r="H1697" t="s">
        <v>185</v>
      </c>
      <c r="I1697" t="s">
        <v>186</v>
      </c>
      <c r="J1697">
        <v>2</v>
      </c>
      <c r="K1697">
        <v>5917.62</v>
      </c>
      <c r="L1697">
        <v>0.15</v>
      </c>
      <c r="M1697">
        <v>8826.4699999999993</v>
      </c>
      <c r="N1697" t="s">
        <v>52</v>
      </c>
      <c r="O1697" t="s">
        <v>35</v>
      </c>
      <c r="P1697" t="s">
        <v>71</v>
      </c>
      <c r="Q1697">
        <f>Sales_Data[[#This Row],[Quantity]]*Sales_Data[[#This Row],[Unit_Price]]</f>
        <v>11835.24</v>
      </c>
      <c r="R1697">
        <f>Sales_Data[[#This Row],[Gross_Sales]]*Sales_Data[[#This Row],[Discount]]</f>
        <v>1775.2859999999998</v>
      </c>
      <c r="S1697">
        <f>Sales_Data[[#This Row],[Gross_Sales]]-Sales_Data[[#This Row],[Discount_Amount]]</f>
        <v>10059.954</v>
      </c>
      <c r="T1697">
        <f>Sales_Data[[#This Row],[Net Sales]]-Sales_Data[[#This Row],[Cost]]</f>
        <v>1233.4840000000004</v>
      </c>
      <c r="U1697" s="2">
        <f>Sales_Data[[#This Row],[Profit]]/Sales_Data[[#This Row],[Net Sales]]</f>
        <v>0.12261328431521659</v>
      </c>
      <c r="V1697">
        <f>YEAR(Sales_Data[[#This Row],[Order_Date]])</f>
        <v>2025</v>
      </c>
      <c r="W1697" t="str">
        <f>TEXT(Sales_Data[[#This Row],[Order_Date]],"mmm")</f>
        <v>Aug</v>
      </c>
      <c r="X1697">
        <f>MONTH(Sales_Data[[#This Row],[Order_Date]])</f>
        <v>8</v>
      </c>
      <c r="Y1697" t="str">
        <f>"Q"&amp;ROUNDUP(MONTH(Sales_Data[[#This Row],[Order_Date]])/3,0)</f>
        <v>Q3</v>
      </c>
    </row>
    <row r="1698" spans="1:25" x14ac:dyDescent="0.3">
      <c r="A1698" t="s">
        <v>2985</v>
      </c>
      <c r="B1698" s="1">
        <v>45981</v>
      </c>
      <c r="C1698" t="s">
        <v>2986</v>
      </c>
      <c r="D1698" t="s">
        <v>18</v>
      </c>
      <c r="E1698" t="s">
        <v>48</v>
      </c>
      <c r="F1698" t="s">
        <v>164</v>
      </c>
      <c r="G1698" t="s">
        <v>75</v>
      </c>
      <c r="H1698" t="s">
        <v>114</v>
      </c>
      <c r="I1698" t="s">
        <v>115</v>
      </c>
      <c r="J1698">
        <v>3</v>
      </c>
      <c r="K1698">
        <v>58888.06</v>
      </c>
      <c r="L1698">
        <v>0.15</v>
      </c>
      <c r="M1698">
        <v>130152.71</v>
      </c>
      <c r="N1698" t="s">
        <v>83</v>
      </c>
      <c r="O1698" t="s">
        <v>25</v>
      </c>
      <c r="P1698" t="s">
        <v>26</v>
      </c>
      <c r="Q1698">
        <f>Sales_Data[[#This Row],[Quantity]]*Sales_Data[[#This Row],[Unit_Price]]</f>
        <v>176664.18</v>
      </c>
      <c r="R1698">
        <f>Sales_Data[[#This Row],[Gross_Sales]]*Sales_Data[[#This Row],[Discount]]</f>
        <v>26499.626999999997</v>
      </c>
      <c r="S1698">
        <f>Sales_Data[[#This Row],[Gross_Sales]]-Sales_Data[[#This Row],[Discount_Amount]]</f>
        <v>150164.55299999999</v>
      </c>
      <c r="T1698">
        <f>Sales_Data[[#This Row],[Net Sales]]-Sales_Data[[#This Row],[Cost]]</f>
        <v>20011.842999999979</v>
      </c>
      <c r="U1698" s="2">
        <f>Sales_Data[[#This Row],[Profit]]/Sales_Data[[#This Row],[Net Sales]]</f>
        <v>0.13326609109940868</v>
      </c>
      <c r="V1698">
        <f>YEAR(Sales_Data[[#This Row],[Order_Date]])</f>
        <v>2025</v>
      </c>
      <c r="W1698" t="str">
        <f>TEXT(Sales_Data[[#This Row],[Order_Date]],"mmm")</f>
        <v>Nov</v>
      </c>
      <c r="X1698">
        <f>MONTH(Sales_Data[[#This Row],[Order_Date]])</f>
        <v>11</v>
      </c>
      <c r="Y1698" t="str">
        <f>"Q"&amp;ROUNDUP(MONTH(Sales_Data[[#This Row],[Order_Date]])/3,0)</f>
        <v>Q4</v>
      </c>
    </row>
    <row r="1699" spans="1:25" x14ac:dyDescent="0.3">
      <c r="A1699" t="s">
        <v>2987</v>
      </c>
      <c r="B1699" s="1">
        <v>45876</v>
      </c>
      <c r="C1699" t="s">
        <v>2075</v>
      </c>
      <c r="D1699" t="s">
        <v>18</v>
      </c>
      <c r="E1699" t="s">
        <v>48</v>
      </c>
      <c r="F1699" t="s">
        <v>152</v>
      </c>
      <c r="G1699" t="s">
        <v>75</v>
      </c>
      <c r="H1699" t="s">
        <v>76</v>
      </c>
      <c r="I1699" t="s">
        <v>108</v>
      </c>
      <c r="J1699">
        <v>3</v>
      </c>
      <c r="K1699">
        <v>35727.019999999997</v>
      </c>
      <c r="L1699">
        <v>0.15</v>
      </c>
      <c r="M1699">
        <v>69001.22</v>
      </c>
      <c r="N1699" t="s">
        <v>109</v>
      </c>
      <c r="O1699" t="s">
        <v>35</v>
      </c>
      <c r="P1699" t="s">
        <v>26</v>
      </c>
      <c r="Q1699">
        <f>Sales_Data[[#This Row],[Quantity]]*Sales_Data[[#This Row],[Unit_Price]]</f>
        <v>107181.06</v>
      </c>
      <c r="R1699">
        <f>Sales_Data[[#This Row],[Gross_Sales]]*Sales_Data[[#This Row],[Discount]]</f>
        <v>16077.159</v>
      </c>
      <c r="S1699">
        <f>Sales_Data[[#This Row],[Gross_Sales]]-Sales_Data[[#This Row],[Discount_Amount]]</f>
        <v>91103.900999999998</v>
      </c>
      <c r="T1699">
        <f>Sales_Data[[#This Row],[Net Sales]]-Sales_Data[[#This Row],[Cost]]</f>
        <v>22102.680999999997</v>
      </c>
      <c r="U1699" s="2">
        <f>Sales_Data[[#This Row],[Profit]]/Sales_Data[[#This Row],[Net Sales]]</f>
        <v>0.24260960021898512</v>
      </c>
      <c r="V1699">
        <f>YEAR(Sales_Data[[#This Row],[Order_Date]])</f>
        <v>2025</v>
      </c>
      <c r="W1699" t="str">
        <f>TEXT(Sales_Data[[#This Row],[Order_Date]],"mmm")</f>
        <v>Aug</v>
      </c>
      <c r="X1699">
        <f>MONTH(Sales_Data[[#This Row],[Order_Date]])</f>
        <v>8</v>
      </c>
      <c r="Y1699" t="str">
        <f>"Q"&amp;ROUNDUP(MONTH(Sales_Data[[#This Row],[Order_Date]])/3,0)</f>
        <v>Q3</v>
      </c>
    </row>
    <row r="1700" spans="1:25" x14ac:dyDescent="0.3">
      <c r="A1700" t="s">
        <v>2988</v>
      </c>
      <c r="B1700" s="1">
        <v>45849</v>
      </c>
      <c r="C1700" t="s">
        <v>1353</v>
      </c>
      <c r="D1700" t="s">
        <v>669</v>
      </c>
      <c r="E1700" t="s">
        <v>119</v>
      </c>
      <c r="F1700" t="s">
        <v>538</v>
      </c>
      <c r="G1700" t="s">
        <v>75</v>
      </c>
      <c r="H1700" t="s">
        <v>76</v>
      </c>
      <c r="I1700" t="s">
        <v>108</v>
      </c>
      <c r="J1700">
        <v>4</v>
      </c>
      <c r="K1700">
        <v>768.9</v>
      </c>
      <c r="L1700">
        <v>0</v>
      </c>
      <c r="M1700">
        <v>2066.9</v>
      </c>
      <c r="N1700" t="s">
        <v>24</v>
      </c>
      <c r="O1700" t="s">
        <v>53</v>
      </c>
      <c r="P1700" t="s">
        <v>71</v>
      </c>
      <c r="Q1700">
        <f>Sales_Data[[#This Row],[Quantity]]*Sales_Data[[#This Row],[Unit_Price]]</f>
        <v>3075.6</v>
      </c>
      <c r="R1700">
        <f>Sales_Data[[#This Row],[Gross_Sales]]*Sales_Data[[#This Row],[Discount]]</f>
        <v>0</v>
      </c>
      <c r="S1700">
        <f>Sales_Data[[#This Row],[Gross_Sales]]-Sales_Data[[#This Row],[Discount_Amount]]</f>
        <v>3075.6</v>
      </c>
      <c r="T1700">
        <f>Sales_Data[[#This Row],[Net Sales]]-Sales_Data[[#This Row],[Cost]]</f>
        <v>1008.6999999999998</v>
      </c>
      <c r="U1700" s="2">
        <f>Sales_Data[[#This Row],[Profit]]/Sales_Data[[#This Row],[Net Sales]]</f>
        <v>0.32796852646638047</v>
      </c>
      <c r="V1700">
        <f>YEAR(Sales_Data[[#This Row],[Order_Date]])</f>
        <v>2025</v>
      </c>
      <c r="W1700" t="str">
        <f>TEXT(Sales_Data[[#This Row],[Order_Date]],"mmm")</f>
        <v>Jul</v>
      </c>
      <c r="X1700">
        <f>MONTH(Sales_Data[[#This Row],[Order_Date]])</f>
        <v>7</v>
      </c>
      <c r="Y1700" t="str">
        <f>"Q"&amp;ROUNDUP(MONTH(Sales_Data[[#This Row],[Order_Date]])/3,0)</f>
        <v>Q3</v>
      </c>
    </row>
    <row r="1701" spans="1:25" x14ac:dyDescent="0.3">
      <c r="A1701" t="s">
        <v>2989</v>
      </c>
      <c r="B1701" s="1">
        <v>45674</v>
      </c>
      <c r="C1701" t="s">
        <v>294</v>
      </c>
      <c r="D1701" t="s">
        <v>170</v>
      </c>
      <c r="E1701" t="s">
        <v>48</v>
      </c>
      <c r="F1701" t="s">
        <v>152</v>
      </c>
      <c r="G1701" t="s">
        <v>41</v>
      </c>
      <c r="H1701" t="s">
        <v>42</v>
      </c>
      <c r="I1701" t="s">
        <v>82</v>
      </c>
      <c r="J1701">
        <v>1</v>
      </c>
      <c r="K1701">
        <v>60362.82</v>
      </c>
      <c r="L1701">
        <v>0.05</v>
      </c>
      <c r="M1701">
        <v>47594.8</v>
      </c>
      <c r="N1701" t="s">
        <v>52</v>
      </c>
      <c r="O1701" t="s">
        <v>35</v>
      </c>
      <c r="P1701" t="s">
        <v>44</v>
      </c>
      <c r="Q1701">
        <f>Sales_Data[[#This Row],[Quantity]]*Sales_Data[[#This Row],[Unit_Price]]</f>
        <v>60362.82</v>
      </c>
      <c r="R1701">
        <f>Sales_Data[[#This Row],[Gross_Sales]]*Sales_Data[[#This Row],[Discount]]</f>
        <v>3018.1410000000001</v>
      </c>
      <c r="S1701">
        <f>Sales_Data[[#This Row],[Gross_Sales]]-Sales_Data[[#This Row],[Discount_Amount]]</f>
        <v>57344.678999999996</v>
      </c>
      <c r="T1701">
        <f>Sales_Data[[#This Row],[Net Sales]]-Sales_Data[[#This Row],[Cost]]</f>
        <v>9749.8789999999935</v>
      </c>
      <c r="U1701" s="2">
        <f>Sales_Data[[#This Row],[Profit]]/Sales_Data[[#This Row],[Net Sales]]</f>
        <v>0.17002238341939266</v>
      </c>
      <c r="V1701">
        <f>YEAR(Sales_Data[[#This Row],[Order_Date]])</f>
        <v>2025</v>
      </c>
      <c r="W1701" t="str">
        <f>TEXT(Sales_Data[[#This Row],[Order_Date]],"mmm")</f>
        <v>Jan</v>
      </c>
      <c r="X1701">
        <f>MONTH(Sales_Data[[#This Row],[Order_Date]])</f>
        <v>1</v>
      </c>
      <c r="Y1701" t="str">
        <f>"Q"&amp;ROUNDUP(MONTH(Sales_Data[[#This Row],[Order_Date]])/3,0)</f>
        <v>Q1</v>
      </c>
    </row>
    <row r="1702" spans="1:25" x14ac:dyDescent="0.3">
      <c r="A1702" t="s">
        <v>2990</v>
      </c>
      <c r="B1702" s="1">
        <v>45669</v>
      </c>
      <c r="C1702" t="s">
        <v>2991</v>
      </c>
      <c r="D1702" t="s">
        <v>685</v>
      </c>
      <c r="E1702" t="s">
        <v>39</v>
      </c>
      <c r="F1702" t="s">
        <v>107</v>
      </c>
      <c r="G1702" t="s">
        <v>41</v>
      </c>
      <c r="H1702" t="s">
        <v>171</v>
      </c>
      <c r="I1702" t="s">
        <v>191</v>
      </c>
      <c r="J1702">
        <v>2</v>
      </c>
      <c r="K1702">
        <v>5033.62</v>
      </c>
      <c r="L1702">
        <v>0.05</v>
      </c>
      <c r="M1702">
        <v>8271.01</v>
      </c>
      <c r="N1702" t="s">
        <v>52</v>
      </c>
      <c r="O1702" t="s">
        <v>53</v>
      </c>
      <c r="P1702" t="s">
        <v>71</v>
      </c>
      <c r="Q1702">
        <f>Sales_Data[[#This Row],[Quantity]]*Sales_Data[[#This Row],[Unit_Price]]</f>
        <v>10067.24</v>
      </c>
      <c r="R1702">
        <f>Sales_Data[[#This Row],[Gross_Sales]]*Sales_Data[[#This Row],[Discount]]</f>
        <v>503.36200000000002</v>
      </c>
      <c r="S1702">
        <f>Sales_Data[[#This Row],[Gross_Sales]]-Sales_Data[[#This Row],[Discount_Amount]]</f>
        <v>9563.8780000000006</v>
      </c>
      <c r="T1702">
        <f>Sales_Data[[#This Row],[Net Sales]]-Sales_Data[[#This Row],[Cost]]</f>
        <v>1292.8680000000004</v>
      </c>
      <c r="U1702" s="2">
        <f>Sales_Data[[#This Row],[Profit]]/Sales_Data[[#This Row],[Net Sales]]</f>
        <v>0.13518240195033859</v>
      </c>
      <c r="V1702">
        <f>YEAR(Sales_Data[[#This Row],[Order_Date]])</f>
        <v>2025</v>
      </c>
      <c r="W1702" t="str">
        <f>TEXT(Sales_Data[[#This Row],[Order_Date]],"mmm")</f>
        <v>Jan</v>
      </c>
      <c r="X1702">
        <f>MONTH(Sales_Data[[#This Row],[Order_Date]])</f>
        <v>1</v>
      </c>
      <c r="Y1702" t="str">
        <f>"Q"&amp;ROUNDUP(MONTH(Sales_Data[[#This Row],[Order_Date]])/3,0)</f>
        <v>Q1</v>
      </c>
    </row>
    <row r="1703" spans="1:25" x14ac:dyDescent="0.3">
      <c r="A1703" t="s">
        <v>2992</v>
      </c>
      <c r="B1703" s="1">
        <v>45850</v>
      </c>
      <c r="C1703" t="s">
        <v>2561</v>
      </c>
      <c r="D1703" t="s">
        <v>1055</v>
      </c>
      <c r="E1703" t="s">
        <v>48</v>
      </c>
      <c r="F1703" t="s">
        <v>132</v>
      </c>
      <c r="G1703" t="s">
        <v>67</v>
      </c>
      <c r="H1703" t="s">
        <v>68</v>
      </c>
      <c r="I1703" t="s">
        <v>97</v>
      </c>
      <c r="J1703">
        <v>2</v>
      </c>
      <c r="K1703">
        <v>27790.77</v>
      </c>
      <c r="L1703">
        <v>0.05</v>
      </c>
      <c r="M1703">
        <v>45938.29</v>
      </c>
      <c r="N1703" t="s">
        <v>70</v>
      </c>
      <c r="O1703" t="s">
        <v>53</v>
      </c>
      <c r="P1703" t="s">
        <v>44</v>
      </c>
      <c r="Q1703">
        <f>Sales_Data[[#This Row],[Quantity]]*Sales_Data[[#This Row],[Unit_Price]]</f>
        <v>55581.54</v>
      </c>
      <c r="R1703">
        <f>Sales_Data[[#This Row],[Gross_Sales]]*Sales_Data[[#This Row],[Discount]]</f>
        <v>2779.0770000000002</v>
      </c>
      <c r="S1703">
        <f>Sales_Data[[#This Row],[Gross_Sales]]-Sales_Data[[#This Row],[Discount_Amount]]</f>
        <v>52802.463000000003</v>
      </c>
      <c r="T1703">
        <f>Sales_Data[[#This Row],[Net Sales]]-Sales_Data[[#This Row],[Cost]]</f>
        <v>6864.1730000000025</v>
      </c>
      <c r="U1703" s="2">
        <f>Sales_Data[[#This Row],[Profit]]/Sales_Data[[#This Row],[Net Sales]]</f>
        <v>0.12999721244063941</v>
      </c>
      <c r="V1703">
        <f>YEAR(Sales_Data[[#This Row],[Order_Date]])</f>
        <v>2025</v>
      </c>
      <c r="W1703" t="str">
        <f>TEXT(Sales_Data[[#This Row],[Order_Date]],"mmm")</f>
        <v>Jul</v>
      </c>
      <c r="X1703">
        <f>MONTH(Sales_Data[[#This Row],[Order_Date]])</f>
        <v>7</v>
      </c>
      <c r="Y1703" t="str">
        <f>"Q"&amp;ROUNDUP(MONTH(Sales_Data[[#This Row],[Order_Date]])/3,0)</f>
        <v>Q3</v>
      </c>
    </row>
    <row r="1704" spans="1:25" x14ac:dyDescent="0.3">
      <c r="A1704" t="s">
        <v>2993</v>
      </c>
      <c r="B1704" s="1">
        <v>45679</v>
      </c>
      <c r="C1704" t="s">
        <v>2994</v>
      </c>
      <c r="D1704" t="s">
        <v>1122</v>
      </c>
      <c r="E1704" t="s">
        <v>39</v>
      </c>
      <c r="F1704" t="s">
        <v>202</v>
      </c>
      <c r="G1704" t="s">
        <v>75</v>
      </c>
      <c r="H1704" t="s">
        <v>256</v>
      </c>
      <c r="I1704" t="s">
        <v>257</v>
      </c>
      <c r="J1704">
        <v>2</v>
      </c>
      <c r="K1704">
        <v>4349.3</v>
      </c>
      <c r="L1704">
        <v>0</v>
      </c>
      <c r="M1704">
        <v>7365.97</v>
      </c>
      <c r="N1704" t="s">
        <v>52</v>
      </c>
      <c r="O1704" t="s">
        <v>25</v>
      </c>
      <c r="P1704" t="s">
        <v>44</v>
      </c>
      <c r="Q1704">
        <f>Sales_Data[[#This Row],[Quantity]]*Sales_Data[[#This Row],[Unit_Price]]</f>
        <v>8698.6</v>
      </c>
      <c r="R1704">
        <f>Sales_Data[[#This Row],[Gross_Sales]]*Sales_Data[[#This Row],[Discount]]</f>
        <v>0</v>
      </c>
      <c r="S1704">
        <f>Sales_Data[[#This Row],[Gross_Sales]]-Sales_Data[[#This Row],[Discount_Amount]]</f>
        <v>8698.6</v>
      </c>
      <c r="T1704">
        <f>Sales_Data[[#This Row],[Net Sales]]-Sales_Data[[#This Row],[Cost]]</f>
        <v>1332.63</v>
      </c>
      <c r="U1704" s="2">
        <f>Sales_Data[[#This Row],[Profit]]/Sales_Data[[#This Row],[Net Sales]]</f>
        <v>0.15320051502540638</v>
      </c>
      <c r="V1704">
        <f>YEAR(Sales_Data[[#This Row],[Order_Date]])</f>
        <v>2025</v>
      </c>
      <c r="W1704" t="str">
        <f>TEXT(Sales_Data[[#This Row],[Order_Date]],"mmm")</f>
        <v>Jan</v>
      </c>
      <c r="X1704">
        <f>MONTH(Sales_Data[[#This Row],[Order_Date]])</f>
        <v>1</v>
      </c>
      <c r="Y1704" t="str">
        <f>"Q"&amp;ROUNDUP(MONTH(Sales_Data[[#This Row],[Order_Date]])/3,0)</f>
        <v>Q1</v>
      </c>
    </row>
    <row r="1705" spans="1:25" x14ac:dyDescent="0.3">
      <c r="A1705" t="s">
        <v>2995</v>
      </c>
      <c r="B1705" s="1">
        <v>45777</v>
      </c>
      <c r="C1705" t="s">
        <v>2996</v>
      </c>
      <c r="D1705" t="s">
        <v>86</v>
      </c>
      <c r="E1705" t="s">
        <v>39</v>
      </c>
      <c r="F1705" t="s">
        <v>202</v>
      </c>
      <c r="G1705" t="s">
        <v>21</v>
      </c>
      <c r="H1705" t="s">
        <v>127</v>
      </c>
      <c r="I1705" t="s">
        <v>342</v>
      </c>
      <c r="J1705">
        <v>2</v>
      </c>
      <c r="K1705">
        <v>3236.51</v>
      </c>
      <c r="L1705">
        <v>0.05</v>
      </c>
      <c r="M1705">
        <v>4156.01</v>
      </c>
      <c r="N1705" t="s">
        <v>109</v>
      </c>
      <c r="O1705" t="s">
        <v>35</v>
      </c>
      <c r="P1705" t="s">
        <v>71</v>
      </c>
      <c r="Q1705">
        <f>Sales_Data[[#This Row],[Quantity]]*Sales_Data[[#This Row],[Unit_Price]]</f>
        <v>6473.02</v>
      </c>
      <c r="R1705">
        <f>Sales_Data[[#This Row],[Gross_Sales]]*Sales_Data[[#This Row],[Discount]]</f>
        <v>323.65100000000007</v>
      </c>
      <c r="S1705">
        <f>Sales_Data[[#This Row],[Gross_Sales]]-Sales_Data[[#This Row],[Discount_Amount]]</f>
        <v>6149.3690000000006</v>
      </c>
      <c r="T1705">
        <f>Sales_Data[[#This Row],[Net Sales]]-Sales_Data[[#This Row],[Cost]]</f>
        <v>1993.3590000000004</v>
      </c>
      <c r="U1705" s="2">
        <f>Sales_Data[[#This Row],[Profit]]/Sales_Data[[#This Row],[Net Sales]]</f>
        <v>0.32415667363594547</v>
      </c>
      <c r="V1705">
        <f>YEAR(Sales_Data[[#This Row],[Order_Date]])</f>
        <v>2025</v>
      </c>
      <c r="W1705" t="str">
        <f>TEXT(Sales_Data[[#This Row],[Order_Date]],"mmm")</f>
        <v>Apr</v>
      </c>
      <c r="X1705">
        <f>MONTH(Sales_Data[[#This Row],[Order_Date]])</f>
        <v>4</v>
      </c>
      <c r="Y1705" t="str">
        <f>"Q"&amp;ROUNDUP(MONTH(Sales_Data[[#This Row],[Order_Date]])/3,0)</f>
        <v>Q2</v>
      </c>
    </row>
    <row r="1706" spans="1:25" x14ac:dyDescent="0.3">
      <c r="A1706" t="s">
        <v>2997</v>
      </c>
      <c r="B1706" s="1">
        <v>45867</v>
      </c>
      <c r="C1706" t="s">
        <v>2998</v>
      </c>
      <c r="D1706" t="s">
        <v>419</v>
      </c>
      <c r="E1706" t="s">
        <v>48</v>
      </c>
      <c r="F1706" t="s">
        <v>164</v>
      </c>
      <c r="G1706" t="s">
        <v>21</v>
      </c>
      <c r="H1706" t="s">
        <v>297</v>
      </c>
      <c r="I1706" t="s">
        <v>494</v>
      </c>
      <c r="J1706">
        <v>1</v>
      </c>
      <c r="K1706">
        <v>31049.040000000001</v>
      </c>
      <c r="L1706">
        <v>0.2</v>
      </c>
      <c r="M1706">
        <v>19569.849999999999</v>
      </c>
      <c r="N1706" t="s">
        <v>83</v>
      </c>
      <c r="O1706" t="s">
        <v>35</v>
      </c>
      <c r="P1706" t="s">
        <v>44</v>
      </c>
      <c r="Q1706">
        <f>Sales_Data[[#This Row],[Quantity]]*Sales_Data[[#This Row],[Unit_Price]]</f>
        <v>31049.040000000001</v>
      </c>
      <c r="R1706">
        <f>Sales_Data[[#This Row],[Gross_Sales]]*Sales_Data[[#This Row],[Discount]]</f>
        <v>6209.8080000000009</v>
      </c>
      <c r="S1706">
        <f>Sales_Data[[#This Row],[Gross_Sales]]-Sales_Data[[#This Row],[Discount_Amount]]</f>
        <v>24839.232</v>
      </c>
      <c r="T1706">
        <f>Sales_Data[[#This Row],[Net Sales]]-Sales_Data[[#This Row],[Cost]]</f>
        <v>5269.3820000000014</v>
      </c>
      <c r="U1706" s="2">
        <f>Sales_Data[[#This Row],[Profit]]/Sales_Data[[#This Row],[Net Sales]]</f>
        <v>0.21213948965893958</v>
      </c>
      <c r="V1706">
        <f>YEAR(Sales_Data[[#This Row],[Order_Date]])</f>
        <v>2025</v>
      </c>
      <c r="W1706" t="str">
        <f>TEXT(Sales_Data[[#This Row],[Order_Date]],"mmm")</f>
        <v>Jul</v>
      </c>
      <c r="X1706">
        <f>MONTH(Sales_Data[[#This Row],[Order_Date]])</f>
        <v>7</v>
      </c>
      <c r="Y1706" t="str">
        <f>"Q"&amp;ROUNDUP(MONTH(Sales_Data[[#This Row],[Order_Date]])/3,0)</f>
        <v>Q3</v>
      </c>
    </row>
    <row r="1707" spans="1:25" x14ac:dyDescent="0.3">
      <c r="A1707" t="s">
        <v>2999</v>
      </c>
      <c r="B1707" s="1">
        <v>45963</v>
      </c>
      <c r="C1707" t="s">
        <v>383</v>
      </c>
      <c r="D1707" t="s">
        <v>145</v>
      </c>
      <c r="E1707" t="s">
        <v>48</v>
      </c>
      <c r="F1707" t="s">
        <v>49</v>
      </c>
      <c r="G1707" t="s">
        <v>67</v>
      </c>
      <c r="H1707" t="s">
        <v>121</v>
      </c>
      <c r="I1707" t="s">
        <v>122</v>
      </c>
      <c r="J1707">
        <v>1</v>
      </c>
      <c r="K1707">
        <v>57812.43</v>
      </c>
      <c r="L1707">
        <v>0.05</v>
      </c>
      <c r="M1707">
        <v>47226.28</v>
      </c>
      <c r="N1707" t="s">
        <v>52</v>
      </c>
      <c r="O1707" t="s">
        <v>53</v>
      </c>
      <c r="P1707" t="s">
        <v>44</v>
      </c>
      <c r="Q1707">
        <f>Sales_Data[[#This Row],[Quantity]]*Sales_Data[[#This Row],[Unit_Price]]</f>
        <v>57812.43</v>
      </c>
      <c r="R1707">
        <f>Sales_Data[[#This Row],[Gross_Sales]]*Sales_Data[[#This Row],[Discount]]</f>
        <v>2890.6215000000002</v>
      </c>
      <c r="S1707">
        <f>Sales_Data[[#This Row],[Gross_Sales]]-Sales_Data[[#This Row],[Discount_Amount]]</f>
        <v>54921.808499999999</v>
      </c>
      <c r="T1707">
        <f>Sales_Data[[#This Row],[Net Sales]]-Sales_Data[[#This Row],[Cost]]</f>
        <v>7695.5285000000003</v>
      </c>
      <c r="U1707" s="2">
        <f>Sales_Data[[#This Row],[Profit]]/Sales_Data[[#This Row],[Net Sales]]</f>
        <v>0.14011790052397857</v>
      </c>
      <c r="V1707">
        <f>YEAR(Sales_Data[[#This Row],[Order_Date]])</f>
        <v>2025</v>
      </c>
      <c r="W1707" t="str">
        <f>TEXT(Sales_Data[[#This Row],[Order_Date]],"mmm")</f>
        <v>Nov</v>
      </c>
      <c r="X1707">
        <f>MONTH(Sales_Data[[#This Row],[Order_Date]])</f>
        <v>11</v>
      </c>
      <c r="Y1707" t="str">
        <f>"Q"&amp;ROUNDUP(MONTH(Sales_Data[[#This Row],[Order_Date]])/3,0)</f>
        <v>Q4</v>
      </c>
    </row>
    <row r="1708" spans="1:25" x14ac:dyDescent="0.3">
      <c r="A1708" t="s">
        <v>3000</v>
      </c>
      <c r="B1708" s="1">
        <v>45927</v>
      </c>
      <c r="C1708" t="s">
        <v>3001</v>
      </c>
      <c r="D1708" t="s">
        <v>427</v>
      </c>
      <c r="E1708" t="s">
        <v>39</v>
      </c>
      <c r="F1708" t="s">
        <v>107</v>
      </c>
      <c r="G1708" t="s">
        <v>32</v>
      </c>
      <c r="H1708" t="s">
        <v>50</v>
      </c>
      <c r="I1708" t="s">
        <v>58</v>
      </c>
      <c r="J1708">
        <v>1</v>
      </c>
      <c r="K1708">
        <v>1463.16</v>
      </c>
      <c r="L1708">
        <v>0.05</v>
      </c>
      <c r="M1708">
        <v>1037.8800000000001</v>
      </c>
      <c r="N1708" t="s">
        <v>83</v>
      </c>
      <c r="O1708" t="s">
        <v>25</v>
      </c>
      <c r="P1708" t="s">
        <v>71</v>
      </c>
      <c r="Q1708">
        <f>Sales_Data[[#This Row],[Quantity]]*Sales_Data[[#This Row],[Unit_Price]]</f>
        <v>1463.16</v>
      </c>
      <c r="R1708">
        <f>Sales_Data[[#This Row],[Gross_Sales]]*Sales_Data[[#This Row],[Discount]]</f>
        <v>73.158000000000001</v>
      </c>
      <c r="S1708">
        <f>Sales_Data[[#This Row],[Gross_Sales]]-Sales_Data[[#This Row],[Discount_Amount]]</f>
        <v>1390.0020000000002</v>
      </c>
      <c r="T1708">
        <f>Sales_Data[[#This Row],[Net Sales]]-Sales_Data[[#This Row],[Cost]]</f>
        <v>352.12200000000007</v>
      </c>
      <c r="U1708" s="2">
        <f>Sales_Data[[#This Row],[Profit]]/Sales_Data[[#This Row],[Net Sales]]</f>
        <v>0.25332481535997792</v>
      </c>
      <c r="V1708">
        <f>YEAR(Sales_Data[[#This Row],[Order_Date]])</f>
        <v>2025</v>
      </c>
      <c r="W1708" t="str">
        <f>TEXT(Sales_Data[[#This Row],[Order_Date]],"mmm")</f>
        <v>Sep</v>
      </c>
      <c r="X1708">
        <f>MONTH(Sales_Data[[#This Row],[Order_Date]])</f>
        <v>9</v>
      </c>
      <c r="Y1708" t="str">
        <f>"Q"&amp;ROUNDUP(MONTH(Sales_Data[[#This Row],[Order_Date]])/3,0)</f>
        <v>Q3</v>
      </c>
    </row>
    <row r="1709" spans="1:25" x14ac:dyDescent="0.3">
      <c r="A1709" t="s">
        <v>3002</v>
      </c>
      <c r="B1709" s="1">
        <v>45849</v>
      </c>
      <c r="C1709" t="s">
        <v>3003</v>
      </c>
      <c r="D1709" t="s">
        <v>541</v>
      </c>
      <c r="E1709" t="s">
        <v>19</v>
      </c>
      <c r="F1709" t="s">
        <v>57</v>
      </c>
      <c r="G1709" t="s">
        <v>75</v>
      </c>
      <c r="H1709" t="s">
        <v>256</v>
      </c>
      <c r="I1709" t="s">
        <v>334</v>
      </c>
      <c r="J1709">
        <v>3</v>
      </c>
      <c r="K1709">
        <v>2493.48</v>
      </c>
      <c r="L1709">
        <v>0</v>
      </c>
      <c r="M1709">
        <v>6225.9</v>
      </c>
      <c r="N1709" t="s">
        <v>52</v>
      </c>
      <c r="O1709" t="s">
        <v>35</v>
      </c>
      <c r="P1709" t="s">
        <v>71</v>
      </c>
      <c r="Q1709">
        <f>Sales_Data[[#This Row],[Quantity]]*Sales_Data[[#This Row],[Unit_Price]]</f>
        <v>7480.4400000000005</v>
      </c>
      <c r="R1709">
        <f>Sales_Data[[#This Row],[Gross_Sales]]*Sales_Data[[#This Row],[Discount]]</f>
        <v>0</v>
      </c>
      <c r="S1709">
        <f>Sales_Data[[#This Row],[Gross_Sales]]-Sales_Data[[#This Row],[Discount_Amount]]</f>
        <v>7480.4400000000005</v>
      </c>
      <c r="T1709">
        <f>Sales_Data[[#This Row],[Net Sales]]-Sales_Data[[#This Row],[Cost]]</f>
        <v>1254.5400000000009</v>
      </c>
      <c r="U1709" s="2">
        <f>Sales_Data[[#This Row],[Profit]]/Sales_Data[[#This Row],[Net Sales]]</f>
        <v>0.16770938607889385</v>
      </c>
      <c r="V1709">
        <f>YEAR(Sales_Data[[#This Row],[Order_Date]])</f>
        <v>2025</v>
      </c>
      <c r="W1709" t="str">
        <f>TEXT(Sales_Data[[#This Row],[Order_Date]],"mmm")</f>
        <v>Jul</v>
      </c>
      <c r="X1709">
        <f>MONTH(Sales_Data[[#This Row],[Order_Date]])</f>
        <v>7</v>
      </c>
      <c r="Y1709" t="str">
        <f>"Q"&amp;ROUNDUP(MONTH(Sales_Data[[#This Row],[Order_Date]])/3,0)</f>
        <v>Q3</v>
      </c>
    </row>
    <row r="1710" spans="1:25" x14ac:dyDescent="0.3">
      <c r="A1710" t="s">
        <v>3004</v>
      </c>
      <c r="B1710" s="1">
        <v>45832</v>
      </c>
      <c r="C1710" t="s">
        <v>1149</v>
      </c>
      <c r="D1710" t="s">
        <v>218</v>
      </c>
      <c r="E1710" t="s">
        <v>48</v>
      </c>
      <c r="F1710" t="s">
        <v>152</v>
      </c>
      <c r="G1710" t="s">
        <v>41</v>
      </c>
      <c r="H1710" t="s">
        <v>147</v>
      </c>
      <c r="I1710" t="s">
        <v>369</v>
      </c>
      <c r="J1710">
        <v>3</v>
      </c>
      <c r="K1710">
        <v>1673.28</v>
      </c>
      <c r="L1710">
        <v>0.1</v>
      </c>
      <c r="M1710">
        <v>2923.91</v>
      </c>
      <c r="N1710" t="s">
        <v>52</v>
      </c>
      <c r="O1710" t="s">
        <v>53</v>
      </c>
      <c r="P1710" t="s">
        <v>44</v>
      </c>
      <c r="Q1710">
        <f>Sales_Data[[#This Row],[Quantity]]*Sales_Data[[#This Row],[Unit_Price]]</f>
        <v>5019.84</v>
      </c>
      <c r="R1710">
        <f>Sales_Data[[#This Row],[Gross_Sales]]*Sales_Data[[#This Row],[Discount]]</f>
        <v>501.98400000000004</v>
      </c>
      <c r="S1710">
        <f>Sales_Data[[#This Row],[Gross_Sales]]-Sales_Data[[#This Row],[Discount_Amount]]</f>
        <v>4517.8559999999998</v>
      </c>
      <c r="T1710">
        <f>Sales_Data[[#This Row],[Net Sales]]-Sales_Data[[#This Row],[Cost]]</f>
        <v>1593.9459999999999</v>
      </c>
      <c r="U1710" s="2">
        <f>Sales_Data[[#This Row],[Profit]]/Sales_Data[[#This Row],[Net Sales]]</f>
        <v>0.35281027106662982</v>
      </c>
      <c r="V1710">
        <f>YEAR(Sales_Data[[#This Row],[Order_Date]])</f>
        <v>2025</v>
      </c>
      <c r="W1710" t="str">
        <f>TEXT(Sales_Data[[#This Row],[Order_Date]],"mmm")</f>
        <v>Jun</v>
      </c>
      <c r="X1710">
        <f>MONTH(Sales_Data[[#This Row],[Order_Date]])</f>
        <v>6</v>
      </c>
      <c r="Y1710" t="str">
        <f>"Q"&amp;ROUNDUP(MONTH(Sales_Data[[#This Row],[Order_Date]])/3,0)</f>
        <v>Q2</v>
      </c>
    </row>
    <row r="1711" spans="1:25" x14ac:dyDescent="0.3">
      <c r="A1711" t="s">
        <v>3005</v>
      </c>
      <c r="B1711" s="1">
        <v>45942</v>
      </c>
      <c r="C1711" t="s">
        <v>3006</v>
      </c>
      <c r="D1711" t="s">
        <v>155</v>
      </c>
      <c r="E1711" t="s">
        <v>30</v>
      </c>
      <c r="F1711" t="s">
        <v>87</v>
      </c>
      <c r="G1711" t="s">
        <v>21</v>
      </c>
      <c r="H1711" t="s">
        <v>230</v>
      </c>
      <c r="I1711" t="s">
        <v>328</v>
      </c>
      <c r="J1711">
        <v>1</v>
      </c>
      <c r="K1711">
        <v>1741.5</v>
      </c>
      <c r="L1711">
        <v>0.05</v>
      </c>
      <c r="M1711">
        <v>1357.71</v>
      </c>
      <c r="N1711" t="s">
        <v>70</v>
      </c>
      <c r="O1711" t="s">
        <v>35</v>
      </c>
      <c r="P1711" t="s">
        <v>44</v>
      </c>
      <c r="Q1711">
        <f>Sales_Data[[#This Row],[Quantity]]*Sales_Data[[#This Row],[Unit_Price]]</f>
        <v>1741.5</v>
      </c>
      <c r="R1711">
        <f>Sales_Data[[#This Row],[Gross_Sales]]*Sales_Data[[#This Row],[Discount]]</f>
        <v>87.075000000000003</v>
      </c>
      <c r="S1711">
        <f>Sales_Data[[#This Row],[Gross_Sales]]-Sales_Data[[#This Row],[Discount_Amount]]</f>
        <v>1654.425</v>
      </c>
      <c r="T1711">
        <f>Sales_Data[[#This Row],[Net Sales]]-Sales_Data[[#This Row],[Cost]]</f>
        <v>296.71499999999992</v>
      </c>
      <c r="U1711" s="2">
        <f>Sales_Data[[#This Row],[Profit]]/Sales_Data[[#This Row],[Net Sales]]</f>
        <v>0.17934629856294479</v>
      </c>
      <c r="V1711">
        <f>YEAR(Sales_Data[[#This Row],[Order_Date]])</f>
        <v>2025</v>
      </c>
      <c r="W1711" t="str">
        <f>TEXT(Sales_Data[[#This Row],[Order_Date]],"mmm")</f>
        <v>Oct</v>
      </c>
      <c r="X1711">
        <f>MONTH(Sales_Data[[#This Row],[Order_Date]])</f>
        <v>10</v>
      </c>
      <c r="Y1711" t="str">
        <f>"Q"&amp;ROUNDUP(MONTH(Sales_Data[[#This Row],[Order_Date]])/3,0)</f>
        <v>Q4</v>
      </c>
    </row>
    <row r="1712" spans="1:25" x14ac:dyDescent="0.3">
      <c r="A1712" t="s">
        <v>3007</v>
      </c>
      <c r="B1712" s="1">
        <v>45861</v>
      </c>
      <c r="C1712" t="s">
        <v>623</v>
      </c>
      <c r="D1712" t="s">
        <v>194</v>
      </c>
      <c r="E1712" t="s">
        <v>48</v>
      </c>
      <c r="F1712" t="s">
        <v>126</v>
      </c>
      <c r="G1712" t="s">
        <v>67</v>
      </c>
      <c r="H1712" t="s">
        <v>121</v>
      </c>
      <c r="I1712" t="s">
        <v>122</v>
      </c>
      <c r="J1712">
        <v>4</v>
      </c>
      <c r="K1712">
        <v>10860.77</v>
      </c>
      <c r="L1712">
        <v>0</v>
      </c>
      <c r="M1712">
        <v>27666.55</v>
      </c>
      <c r="N1712" t="s">
        <v>52</v>
      </c>
      <c r="O1712" t="s">
        <v>53</v>
      </c>
      <c r="P1712" t="s">
        <v>44</v>
      </c>
      <c r="Q1712">
        <f>Sales_Data[[#This Row],[Quantity]]*Sales_Data[[#This Row],[Unit_Price]]</f>
        <v>43443.08</v>
      </c>
      <c r="R1712">
        <f>Sales_Data[[#This Row],[Gross_Sales]]*Sales_Data[[#This Row],[Discount]]</f>
        <v>0</v>
      </c>
      <c r="S1712">
        <f>Sales_Data[[#This Row],[Gross_Sales]]-Sales_Data[[#This Row],[Discount_Amount]]</f>
        <v>43443.08</v>
      </c>
      <c r="T1712">
        <f>Sales_Data[[#This Row],[Net Sales]]-Sales_Data[[#This Row],[Cost]]</f>
        <v>15776.530000000002</v>
      </c>
      <c r="U1712" s="2">
        <f>Sales_Data[[#This Row],[Profit]]/Sales_Data[[#This Row],[Net Sales]]</f>
        <v>0.36315403972278215</v>
      </c>
      <c r="V1712">
        <f>YEAR(Sales_Data[[#This Row],[Order_Date]])</f>
        <v>2025</v>
      </c>
      <c r="W1712" t="str">
        <f>TEXT(Sales_Data[[#This Row],[Order_Date]],"mmm")</f>
        <v>Jul</v>
      </c>
      <c r="X1712">
        <f>MONTH(Sales_Data[[#This Row],[Order_Date]])</f>
        <v>7</v>
      </c>
      <c r="Y1712" t="str">
        <f>"Q"&amp;ROUNDUP(MONTH(Sales_Data[[#This Row],[Order_Date]])/3,0)</f>
        <v>Q3</v>
      </c>
    </row>
    <row r="1713" spans="1:25" x14ac:dyDescent="0.3">
      <c r="A1713" t="s">
        <v>3008</v>
      </c>
      <c r="B1713" s="1">
        <v>45821</v>
      </c>
      <c r="C1713" t="s">
        <v>748</v>
      </c>
      <c r="D1713" t="s">
        <v>241</v>
      </c>
      <c r="E1713" t="s">
        <v>119</v>
      </c>
      <c r="F1713" t="s">
        <v>120</v>
      </c>
      <c r="G1713" t="s">
        <v>67</v>
      </c>
      <c r="H1713" t="s">
        <v>68</v>
      </c>
      <c r="I1713" t="s">
        <v>69</v>
      </c>
      <c r="J1713">
        <v>1</v>
      </c>
      <c r="K1713">
        <v>2369.88</v>
      </c>
      <c r="L1713">
        <v>0.2</v>
      </c>
      <c r="M1713">
        <v>1447.46</v>
      </c>
      <c r="N1713" t="s">
        <v>52</v>
      </c>
      <c r="O1713" t="s">
        <v>35</v>
      </c>
      <c r="P1713" t="s">
        <v>44</v>
      </c>
      <c r="Q1713">
        <f>Sales_Data[[#This Row],[Quantity]]*Sales_Data[[#This Row],[Unit_Price]]</f>
        <v>2369.88</v>
      </c>
      <c r="R1713">
        <f>Sales_Data[[#This Row],[Gross_Sales]]*Sales_Data[[#This Row],[Discount]]</f>
        <v>473.97600000000006</v>
      </c>
      <c r="S1713">
        <f>Sales_Data[[#This Row],[Gross_Sales]]-Sales_Data[[#This Row],[Discount_Amount]]</f>
        <v>1895.904</v>
      </c>
      <c r="T1713">
        <f>Sales_Data[[#This Row],[Net Sales]]-Sales_Data[[#This Row],[Cost]]</f>
        <v>448.44399999999996</v>
      </c>
      <c r="U1713" s="2">
        <f>Sales_Data[[#This Row],[Profit]]/Sales_Data[[#This Row],[Net Sales]]</f>
        <v>0.23653307340456053</v>
      </c>
      <c r="V1713">
        <f>YEAR(Sales_Data[[#This Row],[Order_Date]])</f>
        <v>2025</v>
      </c>
      <c r="W1713" t="str">
        <f>TEXT(Sales_Data[[#This Row],[Order_Date]],"mmm")</f>
        <v>Jun</v>
      </c>
      <c r="X1713">
        <f>MONTH(Sales_Data[[#This Row],[Order_Date]])</f>
        <v>6</v>
      </c>
      <c r="Y1713" t="str">
        <f>"Q"&amp;ROUNDUP(MONTH(Sales_Data[[#This Row],[Order_Date]])/3,0)</f>
        <v>Q2</v>
      </c>
    </row>
    <row r="1714" spans="1:25" x14ac:dyDescent="0.3">
      <c r="A1714" t="s">
        <v>3009</v>
      </c>
      <c r="B1714" s="1">
        <v>45908</v>
      </c>
      <c r="C1714" t="s">
        <v>373</v>
      </c>
      <c r="D1714" t="s">
        <v>322</v>
      </c>
      <c r="E1714" t="s">
        <v>19</v>
      </c>
      <c r="F1714" t="s">
        <v>66</v>
      </c>
      <c r="G1714" t="s">
        <v>41</v>
      </c>
      <c r="H1714" t="s">
        <v>102</v>
      </c>
      <c r="I1714" t="s">
        <v>103</v>
      </c>
      <c r="J1714">
        <v>1</v>
      </c>
      <c r="K1714">
        <v>894.43</v>
      </c>
      <c r="L1714">
        <v>0.1</v>
      </c>
      <c r="M1714">
        <v>588.73</v>
      </c>
      <c r="N1714" t="s">
        <v>52</v>
      </c>
      <c r="O1714" t="s">
        <v>25</v>
      </c>
      <c r="P1714" t="s">
        <v>44</v>
      </c>
      <c r="Q1714">
        <f>Sales_Data[[#This Row],[Quantity]]*Sales_Data[[#This Row],[Unit_Price]]</f>
        <v>894.43</v>
      </c>
      <c r="R1714">
        <f>Sales_Data[[#This Row],[Gross_Sales]]*Sales_Data[[#This Row],[Discount]]</f>
        <v>89.442999999999998</v>
      </c>
      <c r="S1714">
        <f>Sales_Data[[#This Row],[Gross_Sales]]-Sales_Data[[#This Row],[Discount_Amount]]</f>
        <v>804.98699999999997</v>
      </c>
      <c r="T1714">
        <f>Sales_Data[[#This Row],[Net Sales]]-Sales_Data[[#This Row],[Cost]]</f>
        <v>216.25699999999995</v>
      </c>
      <c r="U1714" s="2">
        <f>Sales_Data[[#This Row],[Profit]]/Sales_Data[[#This Row],[Net Sales]]</f>
        <v>0.26864657441672968</v>
      </c>
      <c r="V1714">
        <f>YEAR(Sales_Data[[#This Row],[Order_Date]])</f>
        <v>2025</v>
      </c>
      <c r="W1714" t="str">
        <f>TEXT(Sales_Data[[#This Row],[Order_Date]],"mmm")</f>
        <v>Sep</v>
      </c>
      <c r="X1714">
        <f>MONTH(Sales_Data[[#This Row],[Order_Date]])</f>
        <v>9</v>
      </c>
      <c r="Y1714" t="str">
        <f>"Q"&amp;ROUNDUP(MONTH(Sales_Data[[#This Row],[Order_Date]])/3,0)</f>
        <v>Q3</v>
      </c>
    </row>
    <row r="1715" spans="1:25" x14ac:dyDescent="0.3">
      <c r="A1715" t="s">
        <v>3010</v>
      </c>
      <c r="B1715" s="1">
        <v>45884</v>
      </c>
      <c r="C1715" t="s">
        <v>2591</v>
      </c>
      <c r="D1715" t="s">
        <v>513</v>
      </c>
      <c r="E1715" t="s">
        <v>48</v>
      </c>
      <c r="F1715" t="s">
        <v>152</v>
      </c>
      <c r="G1715" t="s">
        <v>21</v>
      </c>
      <c r="H1715" t="s">
        <v>127</v>
      </c>
      <c r="I1715" t="s">
        <v>342</v>
      </c>
      <c r="J1715">
        <v>1</v>
      </c>
      <c r="K1715">
        <v>15926.91</v>
      </c>
      <c r="L1715">
        <v>0.1</v>
      </c>
      <c r="M1715">
        <v>9570.7199999999993</v>
      </c>
      <c r="N1715" t="s">
        <v>109</v>
      </c>
      <c r="O1715" t="s">
        <v>35</v>
      </c>
      <c r="P1715" t="s">
        <v>44</v>
      </c>
      <c r="Q1715">
        <f>Sales_Data[[#This Row],[Quantity]]*Sales_Data[[#This Row],[Unit_Price]]</f>
        <v>15926.91</v>
      </c>
      <c r="R1715">
        <f>Sales_Data[[#This Row],[Gross_Sales]]*Sales_Data[[#This Row],[Discount]]</f>
        <v>1592.691</v>
      </c>
      <c r="S1715">
        <f>Sales_Data[[#This Row],[Gross_Sales]]-Sales_Data[[#This Row],[Discount_Amount]]</f>
        <v>14334.218999999999</v>
      </c>
      <c r="T1715">
        <f>Sales_Data[[#This Row],[Net Sales]]-Sales_Data[[#This Row],[Cost]]</f>
        <v>4763.4989999999998</v>
      </c>
      <c r="U1715" s="2">
        <f>Sales_Data[[#This Row],[Profit]]/Sales_Data[[#This Row],[Net Sales]]</f>
        <v>0.33231660545998354</v>
      </c>
      <c r="V1715">
        <f>YEAR(Sales_Data[[#This Row],[Order_Date]])</f>
        <v>2025</v>
      </c>
      <c r="W1715" t="str">
        <f>TEXT(Sales_Data[[#This Row],[Order_Date]],"mmm")</f>
        <v>Aug</v>
      </c>
      <c r="X1715">
        <f>MONTH(Sales_Data[[#This Row],[Order_Date]])</f>
        <v>8</v>
      </c>
      <c r="Y1715" t="str">
        <f>"Q"&amp;ROUNDUP(MONTH(Sales_Data[[#This Row],[Order_Date]])/3,0)</f>
        <v>Q3</v>
      </c>
    </row>
    <row r="1716" spans="1:25" x14ac:dyDescent="0.3">
      <c r="A1716" t="s">
        <v>3011</v>
      </c>
      <c r="B1716" s="1">
        <v>45664</v>
      </c>
      <c r="C1716" t="s">
        <v>117</v>
      </c>
      <c r="D1716" t="s">
        <v>422</v>
      </c>
      <c r="E1716" t="s">
        <v>39</v>
      </c>
      <c r="F1716" t="s">
        <v>40</v>
      </c>
      <c r="G1716" t="s">
        <v>75</v>
      </c>
      <c r="H1716" t="s">
        <v>76</v>
      </c>
      <c r="I1716" t="s">
        <v>108</v>
      </c>
      <c r="J1716">
        <v>3</v>
      </c>
      <c r="K1716">
        <v>2595.9</v>
      </c>
      <c r="L1716">
        <v>0.2</v>
      </c>
      <c r="M1716">
        <v>4570.66</v>
      </c>
      <c r="N1716" t="s">
        <v>70</v>
      </c>
      <c r="O1716" t="s">
        <v>35</v>
      </c>
      <c r="P1716" t="s">
        <v>44</v>
      </c>
      <c r="Q1716">
        <f>Sales_Data[[#This Row],[Quantity]]*Sales_Data[[#This Row],[Unit_Price]]</f>
        <v>7787.7000000000007</v>
      </c>
      <c r="R1716">
        <f>Sales_Data[[#This Row],[Gross_Sales]]*Sales_Data[[#This Row],[Discount]]</f>
        <v>1557.5400000000002</v>
      </c>
      <c r="S1716">
        <f>Sales_Data[[#This Row],[Gross_Sales]]-Sales_Data[[#This Row],[Discount_Amount]]</f>
        <v>6230.1600000000008</v>
      </c>
      <c r="T1716">
        <f>Sales_Data[[#This Row],[Net Sales]]-Sales_Data[[#This Row],[Cost]]</f>
        <v>1659.5000000000009</v>
      </c>
      <c r="U1716" s="2">
        <f>Sales_Data[[#This Row],[Profit]]/Sales_Data[[#This Row],[Net Sales]]</f>
        <v>0.26636555080447383</v>
      </c>
      <c r="V1716">
        <f>YEAR(Sales_Data[[#This Row],[Order_Date]])</f>
        <v>2025</v>
      </c>
      <c r="W1716" t="str">
        <f>TEXT(Sales_Data[[#This Row],[Order_Date]],"mmm")</f>
        <v>Jan</v>
      </c>
      <c r="X1716">
        <f>MONTH(Sales_Data[[#This Row],[Order_Date]])</f>
        <v>1</v>
      </c>
      <c r="Y1716" t="str">
        <f>"Q"&amp;ROUNDUP(MONTH(Sales_Data[[#This Row],[Order_Date]])/3,0)</f>
        <v>Q1</v>
      </c>
    </row>
    <row r="1717" spans="1:25" x14ac:dyDescent="0.3">
      <c r="A1717" t="s">
        <v>3012</v>
      </c>
      <c r="B1717" s="1">
        <v>45686</v>
      </c>
      <c r="C1717" t="s">
        <v>1652</v>
      </c>
      <c r="D1717" t="s">
        <v>205</v>
      </c>
      <c r="E1717" t="s">
        <v>19</v>
      </c>
      <c r="F1717" t="s">
        <v>20</v>
      </c>
      <c r="G1717" t="s">
        <v>32</v>
      </c>
      <c r="H1717" t="s">
        <v>50</v>
      </c>
      <c r="I1717" t="s">
        <v>51</v>
      </c>
      <c r="J1717">
        <v>2</v>
      </c>
      <c r="K1717">
        <v>1246.1199999999999</v>
      </c>
      <c r="L1717">
        <v>0.05</v>
      </c>
      <c r="M1717">
        <v>1910.99</v>
      </c>
      <c r="N1717" t="s">
        <v>109</v>
      </c>
      <c r="O1717" t="s">
        <v>35</v>
      </c>
      <c r="P1717" t="s">
        <v>44</v>
      </c>
      <c r="Q1717">
        <f>Sales_Data[[#This Row],[Quantity]]*Sales_Data[[#This Row],[Unit_Price]]</f>
        <v>2492.2399999999998</v>
      </c>
      <c r="R1717">
        <f>Sales_Data[[#This Row],[Gross_Sales]]*Sales_Data[[#This Row],[Discount]]</f>
        <v>124.61199999999999</v>
      </c>
      <c r="S1717">
        <f>Sales_Data[[#This Row],[Gross_Sales]]-Sales_Data[[#This Row],[Discount_Amount]]</f>
        <v>2367.6279999999997</v>
      </c>
      <c r="T1717">
        <f>Sales_Data[[#This Row],[Net Sales]]-Sales_Data[[#This Row],[Cost]]</f>
        <v>456.63799999999969</v>
      </c>
      <c r="U1717" s="2">
        <f>Sales_Data[[#This Row],[Profit]]/Sales_Data[[#This Row],[Net Sales]]</f>
        <v>0.19286729165223579</v>
      </c>
      <c r="V1717">
        <f>YEAR(Sales_Data[[#This Row],[Order_Date]])</f>
        <v>2025</v>
      </c>
      <c r="W1717" t="str">
        <f>TEXT(Sales_Data[[#This Row],[Order_Date]],"mmm")</f>
        <v>Jan</v>
      </c>
      <c r="X1717">
        <f>MONTH(Sales_Data[[#This Row],[Order_Date]])</f>
        <v>1</v>
      </c>
      <c r="Y1717" t="str">
        <f>"Q"&amp;ROUNDUP(MONTH(Sales_Data[[#This Row],[Order_Date]])/3,0)</f>
        <v>Q1</v>
      </c>
    </row>
    <row r="1718" spans="1:25" x14ac:dyDescent="0.3">
      <c r="A1718" t="s">
        <v>3013</v>
      </c>
      <c r="B1718" s="1">
        <v>45690</v>
      </c>
      <c r="C1718" t="s">
        <v>3014</v>
      </c>
      <c r="D1718" t="s">
        <v>723</v>
      </c>
      <c r="E1718" t="s">
        <v>48</v>
      </c>
      <c r="F1718" t="s">
        <v>164</v>
      </c>
      <c r="G1718" t="s">
        <v>32</v>
      </c>
      <c r="H1718" t="s">
        <v>50</v>
      </c>
      <c r="I1718" t="s">
        <v>51</v>
      </c>
      <c r="J1718">
        <v>1</v>
      </c>
      <c r="K1718">
        <v>40101.910000000003</v>
      </c>
      <c r="L1718">
        <v>0.1</v>
      </c>
      <c r="M1718">
        <v>29522.49</v>
      </c>
      <c r="N1718" t="s">
        <v>52</v>
      </c>
      <c r="O1718" t="s">
        <v>35</v>
      </c>
      <c r="P1718" t="s">
        <v>71</v>
      </c>
      <c r="Q1718">
        <f>Sales_Data[[#This Row],[Quantity]]*Sales_Data[[#This Row],[Unit_Price]]</f>
        <v>40101.910000000003</v>
      </c>
      <c r="R1718">
        <f>Sales_Data[[#This Row],[Gross_Sales]]*Sales_Data[[#This Row],[Discount]]</f>
        <v>4010.1910000000007</v>
      </c>
      <c r="S1718">
        <f>Sales_Data[[#This Row],[Gross_Sales]]-Sales_Data[[#This Row],[Discount_Amount]]</f>
        <v>36091.719000000005</v>
      </c>
      <c r="T1718">
        <f>Sales_Data[[#This Row],[Net Sales]]-Sales_Data[[#This Row],[Cost]]</f>
        <v>6569.229000000003</v>
      </c>
      <c r="U1718" s="2">
        <f>Sales_Data[[#This Row],[Profit]]/Sales_Data[[#This Row],[Net Sales]]</f>
        <v>0.18201485498654144</v>
      </c>
      <c r="V1718">
        <f>YEAR(Sales_Data[[#This Row],[Order_Date]])</f>
        <v>2025</v>
      </c>
      <c r="W1718" t="str">
        <f>TEXT(Sales_Data[[#This Row],[Order_Date]],"mmm")</f>
        <v>Feb</v>
      </c>
      <c r="X1718">
        <f>MONTH(Sales_Data[[#This Row],[Order_Date]])</f>
        <v>2</v>
      </c>
      <c r="Y1718" t="str">
        <f>"Q"&amp;ROUNDUP(MONTH(Sales_Data[[#This Row],[Order_Date]])/3,0)</f>
        <v>Q1</v>
      </c>
    </row>
    <row r="1719" spans="1:25" x14ac:dyDescent="0.3">
      <c r="A1719" t="s">
        <v>3015</v>
      </c>
      <c r="B1719" s="1">
        <v>45791</v>
      </c>
      <c r="C1719" t="s">
        <v>1652</v>
      </c>
      <c r="D1719" t="s">
        <v>397</v>
      </c>
      <c r="E1719" t="s">
        <v>19</v>
      </c>
      <c r="F1719" t="s">
        <v>113</v>
      </c>
      <c r="G1719" t="s">
        <v>41</v>
      </c>
      <c r="H1719" t="s">
        <v>102</v>
      </c>
      <c r="I1719" t="s">
        <v>388</v>
      </c>
      <c r="J1719">
        <v>2</v>
      </c>
      <c r="K1719">
        <v>10540.25</v>
      </c>
      <c r="L1719">
        <v>0</v>
      </c>
      <c r="M1719">
        <v>18122.11</v>
      </c>
      <c r="N1719" t="s">
        <v>83</v>
      </c>
      <c r="O1719" t="s">
        <v>25</v>
      </c>
      <c r="P1719" t="s">
        <v>71</v>
      </c>
      <c r="Q1719">
        <f>Sales_Data[[#This Row],[Quantity]]*Sales_Data[[#This Row],[Unit_Price]]</f>
        <v>21080.5</v>
      </c>
      <c r="R1719">
        <f>Sales_Data[[#This Row],[Gross_Sales]]*Sales_Data[[#This Row],[Discount]]</f>
        <v>0</v>
      </c>
      <c r="S1719">
        <f>Sales_Data[[#This Row],[Gross_Sales]]-Sales_Data[[#This Row],[Discount_Amount]]</f>
        <v>21080.5</v>
      </c>
      <c r="T1719">
        <f>Sales_Data[[#This Row],[Net Sales]]-Sales_Data[[#This Row],[Cost]]</f>
        <v>2958.3899999999994</v>
      </c>
      <c r="U1719" s="2">
        <f>Sales_Data[[#This Row],[Profit]]/Sales_Data[[#This Row],[Net Sales]]</f>
        <v>0.14033775289959913</v>
      </c>
      <c r="V1719">
        <f>YEAR(Sales_Data[[#This Row],[Order_Date]])</f>
        <v>2025</v>
      </c>
      <c r="W1719" t="str">
        <f>TEXT(Sales_Data[[#This Row],[Order_Date]],"mmm")</f>
        <v>May</v>
      </c>
      <c r="X1719">
        <f>MONTH(Sales_Data[[#This Row],[Order_Date]])</f>
        <v>5</v>
      </c>
      <c r="Y1719" t="str">
        <f>"Q"&amp;ROUNDUP(MONTH(Sales_Data[[#This Row],[Order_Date]])/3,0)</f>
        <v>Q2</v>
      </c>
    </row>
    <row r="1720" spans="1:25" x14ac:dyDescent="0.3">
      <c r="A1720" t="s">
        <v>3016</v>
      </c>
      <c r="B1720" s="1">
        <v>45736</v>
      </c>
      <c r="C1720" t="s">
        <v>2503</v>
      </c>
      <c r="D1720" t="s">
        <v>474</v>
      </c>
      <c r="E1720" t="s">
        <v>48</v>
      </c>
      <c r="F1720" t="s">
        <v>49</v>
      </c>
      <c r="G1720" t="s">
        <v>67</v>
      </c>
      <c r="H1720" t="s">
        <v>68</v>
      </c>
      <c r="I1720" t="s">
        <v>97</v>
      </c>
      <c r="J1720">
        <v>1</v>
      </c>
      <c r="K1720">
        <v>7661.77</v>
      </c>
      <c r="L1720">
        <v>0.1</v>
      </c>
      <c r="M1720">
        <v>5525.63</v>
      </c>
      <c r="N1720" t="s">
        <v>109</v>
      </c>
      <c r="O1720" t="s">
        <v>35</v>
      </c>
      <c r="P1720" t="s">
        <v>71</v>
      </c>
      <c r="Q1720">
        <f>Sales_Data[[#This Row],[Quantity]]*Sales_Data[[#This Row],[Unit_Price]]</f>
        <v>7661.77</v>
      </c>
      <c r="R1720">
        <f>Sales_Data[[#This Row],[Gross_Sales]]*Sales_Data[[#This Row],[Discount]]</f>
        <v>766.17700000000013</v>
      </c>
      <c r="S1720">
        <f>Sales_Data[[#This Row],[Gross_Sales]]-Sales_Data[[#This Row],[Discount_Amount]]</f>
        <v>6895.5930000000008</v>
      </c>
      <c r="T1720">
        <f>Sales_Data[[#This Row],[Net Sales]]-Sales_Data[[#This Row],[Cost]]</f>
        <v>1369.9630000000006</v>
      </c>
      <c r="U1720" s="2">
        <f>Sales_Data[[#This Row],[Profit]]/Sales_Data[[#This Row],[Net Sales]]</f>
        <v>0.19867225342330971</v>
      </c>
      <c r="V1720">
        <f>YEAR(Sales_Data[[#This Row],[Order_Date]])</f>
        <v>2025</v>
      </c>
      <c r="W1720" t="str">
        <f>TEXT(Sales_Data[[#This Row],[Order_Date]],"mmm")</f>
        <v>Mar</v>
      </c>
      <c r="X1720">
        <f>MONTH(Sales_Data[[#This Row],[Order_Date]])</f>
        <v>3</v>
      </c>
      <c r="Y1720" t="str">
        <f>"Q"&amp;ROUNDUP(MONTH(Sales_Data[[#This Row],[Order_Date]])/3,0)</f>
        <v>Q1</v>
      </c>
    </row>
    <row r="1721" spans="1:25" x14ac:dyDescent="0.3">
      <c r="A1721" t="s">
        <v>3017</v>
      </c>
      <c r="B1721" s="1">
        <v>45715</v>
      </c>
      <c r="C1721" t="s">
        <v>2790</v>
      </c>
      <c r="D1721" t="s">
        <v>393</v>
      </c>
      <c r="E1721" t="s">
        <v>48</v>
      </c>
      <c r="F1721" t="s">
        <v>132</v>
      </c>
      <c r="G1721" t="s">
        <v>32</v>
      </c>
      <c r="H1721" t="s">
        <v>33</v>
      </c>
      <c r="I1721" t="s">
        <v>34</v>
      </c>
      <c r="J1721">
        <v>1</v>
      </c>
      <c r="K1721">
        <v>39283.120000000003</v>
      </c>
      <c r="L1721">
        <v>0</v>
      </c>
      <c r="M1721">
        <v>34531.620000000003</v>
      </c>
      <c r="N1721" t="s">
        <v>24</v>
      </c>
      <c r="O1721" t="s">
        <v>35</v>
      </c>
      <c r="P1721" t="s">
        <v>44</v>
      </c>
      <c r="Q1721">
        <f>Sales_Data[[#This Row],[Quantity]]*Sales_Data[[#This Row],[Unit_Price]]</f>
        <v>39283.120000000003</v>
      </c>
      <c r="R1721">
        <f>Sales_Data[[#This Row],[Gross_Sales]]*Sales_Data[[#This Row],[Discount]]</f>
        <v>0</v>
      </c>
      <c r="S1721">
        <f>Sales_Data[[#This Row],[Gross_Sales]]-Sales_Data[[#This Row],[Discount_Amount]]</f>
        <v>39283.120000000003</v>
      </c>
      <c r="T1721">
        <f>Sales_Data[[#This Row],[Net Sales]]-Sales_Data[[#This Row],[Cost]]</f>
        <v>4751.5</v>
      </c>
      <c r="U1721" s="2">
        <f>Sales_Data[[#This Row],[Profit]]/Sales_Data[[#This Row],[Net Sales]]</f>
        <v>0.12095526017281723</v>
      </c>
      <c r="V1721">
        <f>YEAR(Sales_Data[[#This Row],[Order_Date]])</f>
        <v>2025</v>
      </c>
      <c r="W1721" t="str">
        <f>TEXT(Sales_Data[[#This Row],[Order_Date]],"mmm")</f>
        <v>Feb</v>
      </c>
      <c r="X1721">
        <f>MONTH(Sales_Data[[#This Row],[Order_Date]])</f>
        <v>2</v>
      </c>
      <c r="Y1721" t="str">
        <f>"Q"&amp;ROUNDUP(MONTH(Sales_Data[[#This Row],[Order_Date]])/3,0)</f>
        <v>Q1</v>
      </c>
    </row>
    <row r="1722" spans="1:25" x14ac:dyDescent="0.3">
      <c r="A1722" t="s">
        <v>3018</v>
      </c>
      <c r="B1722" s="1">
        <v>45683</v>
      </c>
      <c r="C1722" t="s">
        <v>435</v>
      </c>
      <c r="D1722" t="s">
        <v>61</v>
      </c>
      <c r="E1722" t="s">
        <v>48</v>
      </c>
      <c r="F1722" t="s">
        <v>126</v>
      </c>
      <c r="G1722" t="s">
        <v>41</v>
      </c>
      <c r="H1722" t="s">
        <v>42</v>
      </c>
      <c r="I1722" t="s">
        <v>82</v>
      </c>
      <c r="J1722">
        <v>1</v>
      </c>
      <c r="K1722">
        <v>64914.52</v>
      </c>
      <c r="L1722">
        <v>0</v>
      </c>
      <c r="M1722">
        <v>45077.89</v>
      </c>
      <c r="N1722" t="s">
        <v>52</v>
      </c>
      <c r="O1722" t="s">
        <v>35</v>
      </c>
      <c r="P1722" t="s">
        <v>44</v>
      </c>
      <c r="Q1722">
        <f>Sales_Data[[#This Row],[Quantity]]*Sales_Data[[#This Row],[Unit_Price]]</f>
        <v>64914.52</v>
      </c>
      <c r="R1722">
        <f>Sales_Data[[#This Row],[Gross_Sales]]*Sales_Data[[#This Row],[Discount]]</f>
        <v>0</v>
      </c>
      <c r="S1722">
        <f>Sales_Data[[#This Row],[Gross_Sales]]-Sales_Data[[#This Row],[Discount_Amount]]</f>
        <v>64914.52</v>
      </c>
      <c r="T1722">
        <f>Sales_Data[[#This Row],[Net Sales]]-Sales_Data[[#This Row],[Cost]]</f>
        <v>19836.629999999997</v>
      </c>
      <c r="U1722" s="2">
        <f>Sales_Data[[#This Row],[Profit]]/Sales_Data[[#This Row],[Net Sales]]</f>
        <v>0.30558078531582761</v>
      </c>
      <c r="V1722">
        <f>YEAR(Sales_Data[[#This Row],[Order_Date]])</f>
        <v>2025</v>
      </c>
      <c r="W1722" t="str">
        <f>TEXT(Sales_Data[[#This Row],[Order_Date]],"mmm")</f>
        <v>Jan</v>
      </c>
      <c r="X1722">
        <f>MONTH(Sales_Data[[#This Row],[Order_Date]])</f>
        <v>1</v>
      </c>
      <c r="Y1722" t="str">
        <f>"Q"&amp;ROUNDUP(MONTH(Sales_Data[[#This Row],[Order_Date]])/3,0)</f>
        <v>Q1</v>
      </c>
    </row>
    <row r="1723" spans="1:25" x14ac:dyDescent="0.3">
      <c r="A1723" t="s">
        <v>3019</v>
      </c>
      <c r="B1723" s="1">
        <v>45883</v>
      </c>
      <c r="C1723" t="s">
        <v>3020</v>
      </c>
      <c r="D1723" t="s">
        <v>436</v>
      </c>
      <c r="E1723" t="s">
        <v>19</v>
      </c>
      <c r="F1723" t="s">
        <v>113</v>
      </c>
      <c r="G1723" t="s">
        <v>41</v>
      </c>
      <c r="H1723" t="s">
        <v>147</v>
      </c>
      <c r="I1723" t="s">
        <v>148</v>
      </c>
      <c r="J1723">
        <v>1</v>
      </c>
      <c r="K1723">
        <v>17039.310000000001</v>
      </c>
      <c r="L1723">
        <v>0.05</v>
      </c>
      <c r="M1723">
        <v>10687.01</v>
      </c>
      <c r="N1723" t="s">
        <v>24</v>
      </c>
      <c r="O1723" t="s">
        <v>35</v>
      </c>
      <c r="P1723" t="s">
        <v>44</v>
      </c>
      <c r="Q1723">
        <f>Sales_Data[[#This Row],[Quantity]]*Sales_Data[[#This Row],[Unit_Price]]</f>
        <v>17039.310000000001</v>
      </c>
      <c r="R1723">
        <f>Sales_Data[[#This Row],[Gross_Sales]]*Sales_Data[[#This Row],[Discount]]</f>
        <v>851.96550000000013</v>
      </c>
      <c r="S1723">
        <f>Sales_Data[[#This Row],[Gross_Sales]]-Sales_Data[[#This Row],[Discount_Amount]]</f>
        <v>16187.344500000001</v>
      </c>
      <c r="T1723">
        <f>Sales_Data[[#This Row],[Net Sales]]-Sales_Data[[#This Row],[Cost]]</f>
        <v>5500.3345000000008</v>
      </c>
      <c r="U1723" s="2">
        <f>Sales_Data[[#This Row],[Profit]]/Sales_Data[[#This Row],[Net Sales]]</f>
        <v>0.33979226796587919</v>
      </c>
      <c r="V1723">
        <f>YEAR(Sales_Data[[#This Row],[Order_Date]])</f>
        <v>2025</v>
      </c>
      <c r="W1723" t="str">
        <f>TEXT(Sales_Data[[#This Row],[Order_Date]],"mmm")</f>
        <v>Aug</v>
      </c>
      <c r="X1723">
        <f>MONTH(Sales_Data[[#This Row],[Order_Date]])</f>
        <v>8</v>
      </c>
      <c r="Y1723" t="str">
        <f>"Q"&amp;ROUNDUP(MONTH(Sales_Data[[#This Row],[Order_Date]])/3,0)</f>
        <v>Q3</v>
      </c>
    </row>
    <row r="1724" spans="1:25" x14ac:dyDescent="0.3">
      <c r="A1724" t="s">
        <v>3021</v>
      </c>
      <c r="B1724" s="1">
        <v>45942</v>
      </c>
      <c r="C1724" t="s">
        <v>324</v>
      </c>
      <c r="D1724" t="s">
        <v>106</v>
      </c>
      <c r="E1724" t="s">
        <v>48</v>
      </c>
      <c r="F1724" t="s">
        <v>126</v>
      </c>
      <c r="G1724" t="s">
        <v>32</v>
      </c>
      <c r="H1724" t="s">
        <v>50</v>
      </c>
      <c r="I1724" t="s">
        <v>51</v>
      </c>
      <c r="J1724">
        <v>3</v>
      </c>
      <c r="K1724">
        <v>1669.61</v>
      </c>
      <c r="L1724">
        <v>0</v>
      </c>
      <c r="M1724">
        <v>3232.28</v>
      </c>
      <c r="N1724" t="s">
        <v>24</v>
      </c>
      <c r="O1724" t="s">
        <v>35</v>
      </c>
      <c r="P1724" t="s">
        <v>26</v>
      </c>
      <c r="Q1724">
        <f>Sales_Data[[#This Row],[Quantity]]*Sales_Data[[#This Row],[Unit_Price]]</f>
        <v>5008.83</v>
      </c>
      <c r="R1724">
        <f>Sales_Data[[#This Row],[Gross_Sales]]*Sales_Data[[#This Row],[Discount]]</f>
        <v>0</v>
      </c>
      <c r="S1724">
        <f>Sales_Data[[#This Row],[Gross_Sales]]-Sales_Data[[#This Row],[Discount_Amount]]</f>
        <v>5008.83</v>
      </c>
      <c r="T1724">
        <f>Sales_Data[[#This Row],[Net Sales]]-Sales_Data[[#This Row],[Cost]]</f>
        <v>1776.5499999999997</v>
      </c>
      <c r="U1724" s="2">
        <f>Sales_Data[[#This Row],[Profit]]/Sales_Data[[#This Row],[Net Sales]]</f>
        <v>0.35468362871169512</v>
      </c>
      <c r="V1724">
        <f>YEAR(Sales_Data[[#This Row],[Order_Date]])</f>
        <v>2025</v>
      </c>
      <c r="W1724" t="str">
        <f>TEXT(Sales_Data[[#This Row],[Order_Date]],"mmm")</f>
        <v>Oct</v>
      </c>
      <c r="X1724">
        <f>MONTH(Sales_Data[[#This Row],[Order_Date]])</f>
        <v>10</v>
      </c>
      <c r="Y1724" t="str">
        <f>"Q"&amp;ROUNDUP(MONTH(Sales_Data[[#This Row],[Order_Date]])/3,0)</f>
        <v>Q4</v>
      </c>
    </row>
    <row r="1725" spans="1:25" x14ac:dyDescent="0.3">
      <c r="A1725" t="s">
        <v>3022</v>
      </c>
      <c r="B1725" s="1">
        <v>45661</v>
      </c>
      <c r="C1725" t="s">
        <v>548</v>
      </c>
      <c r="D1725" t="s">
        <v>92</v>
      </c>
      <c r="E1725" t="s">
        <v>39</v>
      </c>
      <c r="F1725" t="s">
        <v>405</v>
      </c>
      <c r="G1725" t="s">
        <v>32</v>
      </c>
      <c r="H1725" t="s">
        <v>50</v>
      </c>
      <c r="I1725" t="s">
        <v>58</v>
      </c>
      <c r="J1725">
        <v>2</v>
      </c>
      <c r="K1725">
        <v>5649.5</v>
      </c>
      <c r="L1725">
        <v>0.05</v>
      </c>
      <c r="M1725">
        <v>8286.6200000000008</v>
      </c>
      <c r="N1725" t="s">
        <v>83</v>
      </c>
      <c r="O1725" t="s">
        <v>53</v>
      </c>
      <c r="P1725" t="s">
        <v>44</v>
      </c>
      <c r="Q1725">
        <f>Sales_Data[[#This Row],[Quantity]]*Sales_Data[[#This Row],[Unit_Price]]</f>
        <v>11299</v>
      </c>
      <c r="R1725">
        <f>Sales_Data[[#This Row],[Gross_Sales]]*Sales_Data[[#This Row],[Discount]]</f>
        <v>564.95000000000005</v>
      </c>
      <c r="S1725">
        <f>Sales_Data[[#This Row],[Gross_Sales]]-Sales_Data[[#This Row],[Discount_Amount]]</f>
        <v>10734.05</v>
      </c>
      <c r="T1725">
        <f>Sales_Data[[#This Row],[Net Sales]]-Sales_Data[[#This Row],[Cost]]</f>
        <v>2447.4299999999985</v>
      </c>
      <c r="U1725" s="2">
        <f>Sales_Data[[#This Row],[Profit]]/Sales_Data[[#This Row],[Net Sales]]</f>
        <v>0.22800620455466469</v>
      </c>
      <c r="V1725">
        <f>YEAR(Sales_Data[[#This Row],[Order_Date]])</f>
        <v>2025</v>
      </c>
      <c r="W1725" t="str">
        <f>TEXT(Sales_Data[[#This Row],[Order_Date]],"mmm")</f>
        <v>Jan</v>
      </c>
      <c r="X1725">
        <f>MONTH(Sales_Data[[#This Row],[Order_Date]])</f>
        <v>1</v>
      </c>
      <c r="Y1725" t="str">
        <f>"Q"&amp;ROUNDUP(MONTH(Sales_Data[[#This Row],[Order_Date]])/3,0)</f>
        <v>Q1</v>
      </c>
    </row>
    <row r="1726" spans="1:25" x14ac:dyDescent="0.3">
      <c r="A1726" t="s">
        <v>3023</v>
      </c>
      <c r="B1726" s="1">
        <v>45756</v>
      </c>
      <c r="C1726" t="s">
        <v>1925</v>
      </c>
      <c r="D1726" t="s">
        <v>777</v>
      </c>
      <c r="E1726" t="s">
        <v>39</v>
      </c>
      <c r="F1726" t="s">
        <v>405</v>
      </c>
      <c r="G1726" t="s">
        <v>67</v>
      </c>
      <c r="H1726" t="s">
        <v>133</v>
      </c>
      <c r="I1726" t="s">
        <v>134</v>
      </c>
      <c r="J1726">
        <v>1</v>
      </c>
      <c r="K1726">
        <v>2733.79</v>
      </c>
      <c r="L1726">
        <v>0.05</v>
      </c>
      <c r="M1726">
        <v>1844.09</v>
      </c>
      <c r="N1726" t="s">
        <v>109</v>
      </c>
      <c r="O1726" t="s">
        <v>25</v>
      </c>
      <c r="P1726" t="s">
        <v>71</v>
      </c>
      <c r="Q1726">
        <f>Sales_Data[[#This Row],[Quantity]]*Sales_Data[[#This Row],[Unit_Price]]</f>
        <v>2733.79</v>
      </c>
      <c r="R1726">
        <f>Sales_Data[[#This Row],[Gross_Sales]]*Sales_Data[[#This Row],[Discount]]</f>
        <v>136.68950000000001</v>
      </c>
      <c r="S1726">
        <f>Sales_Data[[#This Row],[Gross_Sales]]-Sales_Data[[#This Row],[Discount_Amount]]</f>
        <v>2597.1005</v>
      </c>
      <c r="T1726">
        <f>Sales_Data[[#This Row],[Net Sales]]-Sales_Data[[#This Row],[Cost]]</f>
        <v>753.01050000000009</v>
      </c>
      <c r="U1726" s="2">
        <f>Sales_Data[[#This Row],[Profit]]/Sales_Data[[#This Row],[Net Sales]]</f>
        <v>0.28994276501814237</v>
      </c>
      <c r="V1726">
        <f>YEAR(Sales_Data[[#This Row],[Order_Date]])</f>
        <v>2025</v>
      </c>
      <c r="W1726" t="str">
        <f>TEXT(Sales_Data[[#This Row],[Order_Date]],"mmm")</f>
        <v>Apr</v>
      </c>
      <c r="X1726">
        <f>MONTH(Sales_Data[[#This Row],[Order_Date]])</f>
        <v>4</v>
      </c>
      <c r="Y1726" t="str">
        <f>"Q"&amp;ROUNDUP(MONTH(Sales_Data[[#This Row],[Order_Date]])/3,0)</f>
        <v>Q2</v>
      </c>
    </row>
    <row r="1727" spans="1:25" x14ac:dyDescent="0.3">
      <c r="A1727" t="s">
        <v>3024</v>
      </c>
      <c r="B1727" s="1">
        <v>45696</v>
      </c>
      <c r="C1727" t="s">
        <v>2124</v>
      </c>
      <c r="D1727" t="s">
        <v>47</v>
      </c>
      <c r="E1727" t="s">
        <v>19</v>
      </c>
      <c r="F1727" t="s">
        <v>66</v>
      </c>
      <c r="G1727" t="s">
        <v>21</v>
      </c>
      <c r="H1727" t="s">
        <v>230</v>
      </c>
      <c r="I1727" t="s">
        <v>328</v>
      </c>
      <c r="J1727">
        <v>1</v>
      </c>
      <c r="K1727">
        <v>1801.17</v>
      </c>
      <c r="L1727">
        <v>0.1</v>
      </c>
      <c r="M1727">
        <v>1090.73</v>
      </c>
      <c r="N1727" t="s">
        <v>24</v>
      </c>
      <c r="O1727" t="s">
        <v>35</v>
      </c>
      <c r="P1727" t="s">
        <v>26</v>
      </c>
      <c r="Q1727">
        <f>Sales_Data[[#This Row],[Quantity]]*Sales_Data[[#This Row],[Unit_Price]]</f>
        <v>1801.17</v>
      </c>
      <c r="R1727">
        <f>Sales_Data[[#This Row],[Gross_Sales]]*Sales_Data[[#This Row],[Discount]]</f>
        <v>180.11700000000002</v>
      </c>
      <c r="S1727">
        <f>Sales_Data[[#This Row],[Gross_Sales]]-Sales_Data[[#This Row],[Discount_Amount]]</f>
        <v>1621.0530000000001</v>
      </c>
      <c r="T1727">
        <f>Sales_Data[[#This Row],[Net Sales]]-Sales_Data[[#This Row],[Cost]]</f>
        <v>530.32300000000009</v>
      </c>
      <c r="U1727" s="2">
        <f>Sales_Data[[#This Row],[Profit]]/Sales_Data[[#This Row],[Net Sales]]</f>
        <v>0.32714723084316183</v>
      </c>
      <c r="V1727">
        <f>YEAR(Sales_Data[[#This Row],[Order_Date]])</f>
        <v>2025</v>
      </c>
      <c r="W1727" t="str">
        <f>TEXT(Sales_Data[[#This Row],[Order_Date]],"mmm")</f>
        <v>Feb</v>
      </c>
      <c r="X1727">
        <f>MONTH(Sales_Data[[#This Row],[Order_Date]])</f>
        <v>2</v>
      </c>
      <c r="Y1727" t="str">
        <f>"Q"&amp;ROUNDUP(MONTH(Sales_Data[[#This Row],[Order_Date]])/3,0)</f>
        <v>Q1</v>
      </c>
    </row>
    <row r="1728" spans="1:25" x14ac:dyDescent="0.3">
      <c r="A1728" t="s">
        <v>3025</v>
      </c>
      <c r="B1728" s="1">
        <v>45928</v>
      </c>
      <c r="C1728" t="s">
        <v>3026</v>
      </c>
      <c r="D1728" t="s">
        <v>252</v>
      </c>
      <c r="E1728" t="s">
        <v>30</v>
      </c>
      <c r="F1728" t="s">
        <v>31</v>
      </c>
      <c r="G1728" t="s">
        <v>41</v>
      </c>
      <c r="H1728" t="s">
        <v>147</v>
      </c>
      <c r="I1728" t="s">
        <v>148</v>
      </c>
      <c r="J1728">
        <v>1</v>
      </c>
      <c r="K1728">
        <v>1655.92</v>
      </c>
      <c r="L1728">
        <v>0</v>
      </c>
      <c r="M1728">
        <v>1118.3399999999999</v>
      </c>
      <c r="N1728" t="s">
        <v>24</v>
      </c>
      <c r="O1728" t="s">
        <v>35</v>
      </c>
      <c r="P1728" t="s">
        <v>44</v>
      </c>
      <c r="Q1728">
        <f>Sales_Data[[#This Row],[Quantity]]*Sales_Data[[#This Row],[Unit_Price]]</f>
        <v>1655.92</v>
      </c>
      <c r="R1728">
        <f>Sales_Data[[#This Row],[Gross_Sales]]*Sales_Data[[#This Row],[Discount]]</f>
        <v>0</v>
      </c>
      <c r="S1728">
        <f>Sales_Data[[#This Row],[Gross_Sales]]-Sales_Data[[#This Row],[Discount_Amount]]</f>
        <v>1655.92</v>
      </c>
      <c r="T1728">
        <f>Sales_Data[[#This Row],[Net Sales]]-Sales_Data[[#This Row],[Cost]]</f>
        <v>537.58000000000015</v>
      </c>
      <c r="U1728" s="2">
        <f>Sales_Data[[#This Row],[Profit]]/Sales_Data[[#This Row],[Net Sales]]</f>
        <v>0.32464128701869666</v>
      </c>
      <c r="V1728">
        <f>YEAR(Sales_Data[[#This Row],[Order_Date]])</f>
        <v>2025</v>
      </c>
      <c r="W1728" t="str">
        <f>TEXT(Sales_Data[[#This Row],[Order_Date]],"mmm")</f>
        <v>Sep</v>
      </c>
      <c r="X1728">
        <f>MONTH(Sales_Data[[#This Row],[Order_Date]])</f>
        <v>9</v>
      </c>
      <c r="Y1728" t="str">
        <f>"Q"&amp;ROUNDUP(MONTH(Sales_Data[[#This Row],[Order_Date]])/3,0)</f>
        <v>Q3</v>
      </c>
    </row>
    <row r="1729" spans="1:25" x14ac:dyDescent="0.3">
      <c r="A1729" t="s">
        <v>3027</v>
      </c>
      <c r="B1729" s="1">
        <v>45942</v>
      </c>
      <c r="C1729" t="s">
        <v>989</v>
      </c>
      <c r="D1729" t="s">
        <v>817</v>
      </c>
      <c r="E1729" t="s">
        <v>30</v>
      </c>
      <c r="F1729" t="s">
        <v>31</v>
      </c>
      <c r="G1729" t="s">
        <v>75</v>
      </c>
      <c r="H1729" t="s">
        <v>114</v>
      </c>
      <c r="I1729" t="s">
        <v>206</v>
      </c>
      <c r="J1729">
        <v>1</v>
      </c>
      <c r="K1729">
        <v>1778.25</v>
      </c>
      <c r="L1729">
        <v>0</v>
      </c>
      <c r="M1729">
        <v>1262.93</v>
      </c>
      <c r="N1729" t="s">
        <v>70</v>
      </c>
      <c r="O1729" t="s">
        <v>35</v>
      </c>
      <c r="P1729" t="s">
        <v>71</v>
      </c>
      <c r="Q1729">
        <f>Sales_Data[[#This Row],[Quantity]]*Sales_Data[[#This Row],[Unit_Price]]</f>
        <v>1778.25</v>
      </c>
      <c r="R1729">
        <f>Sales_Data[[#This Row],[Gross_Sales]]*Sales_Data[[#This Row],[Discount]]</f>
        <v>0</v>
      </c>
      <c r="S1729">
        <f>Sales_Data[[#This Row],[Gross_Sales]]-Sales_Data[[#This Row],[Discount_Amount]]</f>
        <v>1778.25</v>
      </c>
      <c r="T1729">
        <f>Sales_Data[[#This Row],[Net Sales]]-Sales_Data[[#This Row],[Cost]]</f>
        <v>515.31999999999994</v>
      </c>
      <c r="U1729" s="2">
        <f>Sales_Data[[#This Row],[Profit]]/Sales_Data[[#This Row],[Net Sales]]</f>
        <v>0.28979052439195835</v>
      </c>
      <c r="V1729">
        <f>YEAR(Sales_Data[[#This Row],[Order_Date]])</f>
        <v>2025</v>
      </c>
      <c r="W1729" t="str">
        <f>TEXT(Sales_Data[[#This Row],[Order_Date]],"mmm")</f>
        <v>Oct</v>
      </c>
      <c r="X1729">
        <f>MONTH(Sales_Data[[#This Row],[Order_Date]])</f>
        <v>10</v>
      </c>
      <c r="Y1729" t="str">
        <f>"Q"&amp;ROUNDUP(MONTH(Sales_Data[[#This Row],[Order_Date]])/3,0)</f>
        <v>Q4</v>
      </c>
    </row>
    <row r="1730" spans="1:25" x14ac:dyDescent="0.3">
      <c r="A1730" t="s">
        <v>3028</v>
      </c>
      <c r="B1730" s="1">
        <v>45814</v>
      </c>
      <c r="C1730" t="s">
        <v>3029</v>
      </c>
      <c r="D1730" t="s">
        <v>290</v>
      </c>
      <c r="E1730" t="s">
        <v>39</v>
      </c>
      <c r="F1730" t="s">
        <v>40</v>
      </c>
      <c r="G1730" t="s">
        <v>67</v>
      </c>
      <c r="H1730" t="s">
        <v>68</v>
      </c>
      <c r="I1730" t="s">
        <v>69</v>
      </c>
      <c r="J1730">
        <v>2</v>
      </c>
      <c r="K1730">
        <v>3853.41</v>
      </c>
      <c r="L1730">
        <v>0.1</v>
      </c>
      <c r="M1730">
        <v>5537.87</v>
      </c>
      <c r="N1730" t="s">
        <v>24</v>
      </c>
      <c r="O1730" t="s">
        <v>35</v>
      </c>
      <c r="P1730" t="s">
        <v>71</v>
      </c>
      <c r="Q1730">
        <f>Sales_Data[[#This Row],[Quantity]]*Sales_Data[[#This Row],[Unit_Price]]</f>
        <v>7706.82</v>
      </c>
      <c r="R1730">
        <f>Sales_Data[[#This Row],[Gross_Sales]]*Sales_Data[[#This Row],[Discount]]</f>
        <v>770.68200000000002</v>
      </c>
      <c r="S1730">
        <f>Sales_Data[[#This Row],[Gross_Sales]]-Sales_Data[[#This Row],[Discount_Amount]]</f>
        <v>6936.1379999999999</v>
      </c>
      <c r="T1730">
        <f>Sales_Data[[#This Row],[Net Sales]]-Sales_Data[[#This Row],[Cost]]</f>
        <v>1398.268</v>
      </c>
      <c r="U1730" s="2">
        <f>Sales_Data[[#This Row],[Profit]]/Sales_Data[[#This Row],[Net Sales]]</f>
        <v>0.20159172150265753</v>
      </c>
      <c r="V1730">
        <f>YEAR(Sales_Data[[#This Row],[Order_Date]])</f>
        <v>2025</v>
      </c>
      <c r="W1730" t="str">
        <f>TEXT(Sales_Data[[#This Row],[Order_Date]],"mmm")</f>
        <v>Jun</v>
      </c>
      <c r="X1730">
        <f>MONTH(Sales_Data[[#This Row],[Order_Date]])</f>
        <v>6</v>
      </c>
      <c r="Y1730" t="str">
        <f>"Q"&amp;ROUNDUP(MONTH(Sales_Data[[#This Row],[Order_Date]])/3,0)</f>
        <v>Q2</v>
      </c>
    </row>
    <row r="1731" spans="1:25" x14ac:dyDescent="0.3">
      <c r="A1731" t="s">
        <v>3030</v>
      </c>
      <c r="B1731" s="1">
        <v>45732</v>
      </c>
      <c r="C1731" t="s">
        <v>1525</v>
      </c>
      <c r="D1731" t="s">
        <v>209</v>
      </c>
      <c r="E1731" t="s">
        <v>39</v>
      </c>
      <c r="F1731" t="s">
        <v>107</v>
      </c>
      <c r="G1731" t="s">
        <v>41</v>
      </c>
      <c r="H1731" t="s">
        <v>171</v>
      </c>
      <c r="I1731" t="s">
        <v>172</v>
      </c>
      <c r="J1731">
        <v>1</v>
      </c>
      <c r="K1731">
        <v>4763.1499999999996</v>
      </c>
      <c r="L1731">
        <v>0.1</v>
      </c>
      <c r="M1731">
        <v>3328.22</v>
      </c>
      <c r="N1731" t="s">
        <v>24</v>
      </c>
      <c r="O1731" t="s">
        <v>35</v>
      </c>
      <c r="P1731" t="s">
        <v>26</v>
      </c>
      <c r="Q1731">
        <f>Sales_Data[[#This Row],[Quantity]]*Sales_Data[[#This Row],[Unit_Price]]</f>
        <v>4763.1499999999996</v>
      </c>
      <c r="R1731">
        <f>Sales_Data[[#This Row],[Gross_Sales]]*Sales_Data[[#This Row],[Discount]]</f>
        <v>476.315</v>
      </c>
      <c r="S1731">
        <f>Sales_Data[[#This Row],[Gross_Sales]]-Sales_Data[[#This Row],[Discount_Amount]]</f>
        <v>4286.835</v>
      </c>
      <c r="T1731">
        <f>Sales_Data[[#This Row],[Net Sales]]-Sales_Data[[#This Row],[Cost]]</f>
        <v>958.61500000000024</v>
      </c>
      <c r="U1731" s="2">
        <f>Sales_Data[[#This Row],[Profit]]/Sales_Data[[#This Row],[Net Sales]]</f>
        <v>0.22361835713294312</v>
      </c>
      <c r="V1731">
        <f>YEAR(Sales_Data[[#This Row],[Order_Date]])</f>
        <v>2025</v>
      </c>
      <c r="W1731" t="str">
        <f>TEXT(Sales_Data[[#This Row],[Order_Date]],"mmm")</f>
        <v>Mar</v>
      </c>
      <c r="X1731">
        <f>MONTH(Sales_Data[[#This Row],[Order_Date]])</f>
        <v>3</v>
      </c>
      <c r="Y1731" t="str">
        <f>"Q"&amp;ROUNDUP(MONTH(Sales_Data[[#This Row],[Order_Date]])/3,0)</f>
        <v>Q1</v>
      </c>
    </row>
    <row r="1732" spans="1:25" x14ac:dyDescent="0.3">
      <c r="A1732" t="s">
        <v>3031</v>
      </c>
      <c r="B1732" s="1">
        <v>45945</v>
      </c>
      <c r="C1732" t="s">
        <v>1288</v>
      </c>
      <c r="D1732" t="s">
        <v>527</v>
      </c>
      <c r="E1732" t="s">
        <v>48</v>
      </c>
      <c r="F1732" t="s">
        <v>49</v>
      </c>
      <c r="G1732" t="s">
        <v>21</v>
      </c>
      <c r="H1732" t="s">
        <v>127</v>
      </c>
      <c r="I1732" t="s">
        <v>314</v>
      </c>
      <c r="J1732">
        <v>2</v>
      </c>
      <c r="K1732">
        <v>49065.03</v>
      </c>
      <c r="L1732">
        <v>0</v>
      </c>
      <c r="M1732">
        <v>81062.539999999994</v>
      </c>
      <c r="N1732" t="s">
        <v>109</v>
      </c>
      <c r="O1732" t="s">
        <v>53</v>
      </c>
      <c r="P1732" t="s">
        <v>44</v>
      </c>
      <c r="Q1732">
        <f>Sales_Data[[#This Row],[Quantity]]*Sales_Data[[#This Row],[Unit_Price]]</f>
        <v>98130.06</v>
      </c>
      <c r="R1732">
        <f>Sales_Data[[#This Row],[Gross_Sales]]*Sales_Data[[#This Row],[Discount]]</f>
        <v>0</v>
      </c>
      <c r="S1732">
        <f>Sales_Data[[#This Row],[Gross_Sales]]-Sales_Data[[#This Row],[Discount_Amount]]</f>
        <v>98130.06</v>
      </c>
      <c r="T1732">
        <f>Sales_Data[[#This Row],[Net Sales]]-Sales_Data[[#This Row],[Cost]]</f>
        <v>17067.520000000004</v>
      </c>
      <c r="U1732" s="2">
        <f>Sales_Data[[#This Row],[Profit]]/Sales_Data[[#This Row],[Net Sales]]</f>
        <v>0.17392754065369984</v>
      </c>
      <c r="V1732">
        <f>YEAR(Sales_Data[[#This Row],[Order_Date]])</f>
        <v>2025</v>
      </c>
      <c r="W1732" t="str">
        <f>TEXT(Sales_Data[[#This Row],[Order_Date]],"mmm")</f>
        <v>Oct</v>
      </c>
      <c r="X1732">
        <f>MONTH(Sales_Data[[#This Row],[Order_Date]])</f>
        <v>10</v>
      </c>
      <c r="Y1732" t="str">
        <f>"Q"&amp;ROUNDUP(MONTH(Sales_Data[[#This Row],[Order_Date]])/3,0)</f>
        <v>Q4</v>
      </c>
    </row>
    <row r="1733" spans="1:25" x14ac:dyDescent="0.3">
      <c r="A1733" t="s">
        <v>3032</v>
      </c>
      <c r="B1733" s="1">
        <v>45787</v>
      </c>
      <c r="C1733" t="s">
        <v>758</v>
      </c>
      <c r="D1733" t="s">
        <v>662</v>
      </c>
      <c r="E1733" t="s">
        <v>119</v>
      </c>
      <c r="F1733" t="s">
        <v>538</v>
      </c>
      <c r="G1733" t="s">
        <v>21</v>
      </c>
      <c r="H1733" t="s">
        <v>297</v>
      </c>
      <c r="I1733" t="s">
        <v>494</v>
      </c>
      <c r="J1733">
        <v>1</v>
      </c>
      <c r="K1733">
        <v>2590.1799999999998</v>
      </c>
      <c r="L1733">
        <v>0.05</v>
      </c>
      <c r="M1733">
        <v>1729.08</v>
      </c>
      <c r="N1733" t="s">
        <v>52</v>
      </c>
      <c r="O1733" t="s">
        <v>35</v>
      </c>
      <c r="P1733" t="s">
        <v>71</v>
      </c>
      <c r="Q1733">
        <f>Sales_Data[[#This Row],[Quantity]]*Sales_Data[[#This Row],[Unit_Price]]</f>
        <v>2590.1799999999998</v>
      </c>
      <c r="R1733">
        <f>Sales_Data[[#This Row],[Gross_Sales]]*Sales_Data[[#This Row],[Discount]]</f>
        <v>129.50899999999999</v>
      </c>
      <c r="S1733">
        <f>Sales_Data[[#This Row],[Gross_Sales]]-Sales_Data[[#This Row],[Discount_Amount]]</f>
        <v>2460.6709999999998</v>
      </c>
      <c r="T1733">
        <f>Sales_Data[[#This Row],[Net Sales]]-Sales_Data[[#This Row],[Cost]]</f>
        <v>731.59099999999989</v>
      </c>
      <c r="U1733" s="2">
        <f>Sales_Data[[#This Row],[Profit]]/Sales_Data[[#This Row],[Net Sales]]</f>
        <v>0.29731361892752017</v>
      </c>
      <c r="V1733">
        <f>YEAR(Sales_Data[[#This Row],[Order_Date]])</f>
        <v>2025</v>
      </c>
      <c r="W1733" t="str">
        <f>TEXT(Sales_Data[[#This Row],[Order_Date]],"mmm")</f>
        <v>May</v>
      </c>
      <c r="X1733">
        <f>MONTH(Sales_Data[[#This Row],[Order_Date]])</f>
        <v>5</v>
      </c>
      <c r="Y1733" t="str">
        <f>"Q"&amp;ROUNDUP(MONTH(Sales_Data[[#This Row],[Order_Date]])/3,0)</f>
        <v>Q2</v>
      </c>
    </row>
    <row r="1734" spans="1:25" x14ac:dyDescent="0.3">
      <c r="A1734" t="s">
        <v>3033</v>
      </c>
      <c r="B1734" s="1">
        <v>45832</v>
      </c>
      <c r="C1734" t="s">
        <v>2770</v>
      </c>
      <c r="D1734" t="s">
        <v>699</v>
      </c>
      <c r="E1734" t="s">
        <v>48</v>
      </c>
      <c r="F1734" t="s">
        <v>49</v>
      </c>
      <c r="G1734" t="s">
        <v>67</v>
      </c>
      <c r="H1734" t="s">
        <v>68</v>
      </c>
      <c r="I1734" t="s">
        <v>97</v>
      </c>
      <c r="J1734">
        <v>1</v>
      </c>
      <c r="K1734">
        <v>21932.43</v>
      </c>
      <c r="L1734">
        <v>0.1</v>
      </c>
      <c r="M1734">
        <v>15903.85</v>
      </c>
      <c r="N1734" t="s">
        <v>52</v>
      </c>
      <c r="O1734" t="s">
        <v>35</v>
      </c>
      <c r="P1734" t="s">
        <v>44</v>
      </c>
      <c r="Q1734">
        <f>Sales_Data[[#This Row],[Quantity]]*Sales_Data[[#This Row],[Unit_Price]]</f>
        <v>21932.43</v>
      </c>
      <c r="R1734">
        <f>Sales_Data[[#This Row],[Gross_Sales]]*Sales_Data[[#This Row],[Discount]]</f>
        <v>2193.2429999999999</v>
      </c>
      <c r="S1734">
        <f>Sales_Data[[#This Row],[Gross_Sales]]-Sales_Data[[#This Row],[Discount_Amount]]</f>
        <v>19739.187000000002</v>
      </c>
      <c r="T1734">
        <f>Sales_Data[[#This Row],[Net Sales]]-Sales_Data[[#This Row],[Cost]]</f>
        <v>3835.3370000000014</v>
      </c>
      <c r="U1734" s="2">
        <f>Sales_Data[[#This Row],[Profit]]/Sales_Data[[#This Row],[Net Sales]]</f>
        <v>0.19430065686089307</v>
      </c>
      <c r="V1734">
        <f>YEAR(Sales_Data[[#This Row],[Order_Date]])</f>
        <v>2025</v>
      </c>
      <c r="W1734" t="str">
        <f>TEXT(Sales_Data[[#This Row],[Order_Date]],"mmm")</f>
        <v>Jun</v>
      </c>
      <c r="X1734">
        <f>MONTH(Sales_Data[[#This Row],[Order_Date]])</f>
        <v>6</v>
      </c>
      <c r="Y1734" t="str">
        <f>"Q"&amp;ROUNDUP(MONTH(Sales_Data[[#This Row],[Order_Date]])/3,0)</f>
        <v>Q2</v>
      </c>
    </row>
    <row r="1735" spans="1:25" x14ac:dyDescent="0.3">
      <c r="A1735" t="s">
        <v>3034</v>
      </c>
      <c r="B1735" s="1">
        <v>45741</v>
      </c>
      <c r="C1735" t="s">
        <v>3035</v>
      </c>
      <c r="D1735" t="s">
        <v>546</v>
      </c>
      <c r="E1735" t="s">
        <v>19</v>
      </c>
      <c r="F1735" t="s">
        <v>113</v>
      </c>
      <c r="G1735" t="s">
        <v>21</v>
      </c>
      <c r="H1735" t="s">
        <v>297</v>
      </c>
      <c r="I1735" t="s">
        <v>494</v>
      </c>
      <c r="J1735">
        <v>4</v>
      </c>
      <c r="K1735">
        <v>6035</v>
      </c>
      <c r="L1735">
        <v>0</v>
      </c>
      <c r="M1735">
        <v>20426.759999999998</v>
      </c>
      <c r="N1735" t="s">
        <v>24</v>
      </c>
      <c r="O1735" t="s">
        <v>53</v>
      </c>
      <c r="P1735" t="s">
        <v>26</v>
      </c>
      <c r="Q1735">
        <f>Sales_Data[[#This Row],[Quantity]]*Sales_Data[[#This Row],[Unit_Price]]</f>
        <v>24140</v>
      </c>
      <c r="R1735">
        <f>Sales_Data[[#This Row],[Gross_Sales]]*Sales_Data[[#This Row],[Discount]]</f>
        <v>0</v>
      </c>
      <c r="S1735">
        <f>Sales_Data[[#This Row],[Gross_Sales]]-Sales_Data[[#This Row],[Discount_Amount]]</f>
        <v>24140</v>
      </c>
      <c r="T1735">
        <f>Sales_Data[[#This Row],[Net Sales]]-Sales_Data[[#This Row],[Cost]]</f>
        <v>3713.2400000000016</v>
      </c>
      <c r="U1735" s="2">
        <f>Sales_Data[[#This Row],[Profit]]/Sales_Data[[#This Row],[Net Sales]]</f>
        <v>0.15382104391052201</v>
      </c>
      <c r="V1735">
        <f>YEAR(Sales_Data[[#This Row],[Order_Date]])</f>
        <v>2025</v>
      </c>
      <c r="W1735" t="str">
        <f>TEXT(Sales_Data[[#This Row],[Order_Date]],"mmm")</f>
        <v>Mar</v>
      </c>
      <c r="X1735">
        <f>MONTH(Sales_Data[[#This Row],[Order_Date]])</f>
        <v>3</v>
      </c>
      <c r="Y1735" t="str">
        <f>"Q"&amp;ROUNDUP(MONTH(Sales_Data[[#This Row],[Order_Date]])/3,0)</f>
        <v>Q1</v>
      </c>
    </row>
    <row r="1736" spans="1:25" x14ac:dyDescent="0.3">
      <c r="A1736" t="s">
        <v>3036</v>
      </c>
      <c r="B1736" s="1">
        <v>45679</v>
      </c>
      <c r="C1736" t="s">
        <v>251</v>
      </c>
      <c r="D1736" t="s">
        <v>302</v>
      </c>
      <c r="E1736" t="s">
        <v>30</v>
      </c>
      <c r="F1736" t="s">
        <v>156</v>
      </c>
      <c r="G1736" t="s">
        <v>41</v>
      </c>
      <c r="H1736" t="s">
        <v>147</v>
      </c>
      <c r="I1736" t="s">
        <v>148</v>
      </c>
      <c r="J1736">
        <v>1</v>
      </c>
      <c r="K1736">
        <v>1973</v>
      </c>
      <c r="L1736">
        <v>0.05</v>
      </c>
      <c r="M1736">
        <v>1570.67</v>
      </c>
      <c r="N1736" t="s">
        <v>52</v>
      </c>
      <c r="O1736" t="s">
        <v>53</v>
      </c>
      <c r="P1736" t="s">
        <v>71</v>
      </c>
      <c r="Q1736">
        <f>Sales_Data[[#This Row],[Quantity]]*Sales_Data[[#This Row],[Unit_Price]]</f>
        <v>1973</v>
      </c>
      <c r="R1736">
        <f>Sales_Data[[#This Row],[Gross_Sales]]*Sales_Data[[#This Row],[Discount]]</f>
        <v>98.65</v>
      </c>
      <c r="S1736">
        <f>Sales_Data[[#This Row],[Gross_Sales]]-Sales_Data[[#This Row],[Discount_Amount]]</f>
        <v>1874.35</v>
      </c>
      <c r="T1736">
        <f>Sales_Data[[#This Row],[Net Sales]]-Sales_Data[[#This Row],[Cost]]</f>
        <v>303.67999999999984</v>
      </c>
      <c r="U1736" s="2">
        <f>Sales_Data[[#This Row],[Profit]]/Sales_Data[[#This Row],[Net Sales]]</f>
        <v>0.16201883319550769</v>
      </c>
      <c r="V1736">
        <f>YEAR(Sales_Data[[#This Row],[Order_Date]])</f>
        <v>2025</v>
      </c>
      <c r="W1736" t="str">
        <f>TEXT(Sales_Data[[#This Row],[Order_Date]],"mmm")</f>
        <v>Jan</v>
      </c>
      <c r="X1736">
        <f>MONTH(Sales_Data[[#This Row],[Order_Date]])</f>
        <v>1</v>
      </c>
      <c r="Y1736" t="str">
        <f>"Q"&amp;ROUNDUP(MONTH(Sales_Data[[#This Row],[Order_Date]])/3,0)</f>
        <v>Q1</v>
      </c>
    </row>
    <row r="1737" spans="1:25" x14ac:dyDescent="0.3">
      <c r="A1737" t="s">
        <v>3037</v>
      </c>
      <c r="B1737" s="1">
        <v>45684</v>
      </c>
      <c r="C1737" t="s">
        <v>3038</v>
      </c>
      <c r="D1737" t="s">
        <v>777</v>
      </c>
      <c r="E1737" t="s">
        <v>48</v>
      </c>
      <c r="F1737" t="s">
        <v>132</v>
      </c>
      <c r="G1737" t="s">
        <v>32</v>
      </c>
      <c r="H1737" t="s">
        <v>33</v>
      </c>
      <c r="I1737" t="s">
        <v>34</v>
      </c>
      <c r="J1737">
        <v>1</v>
      </c>
      <c r="K1737">
        <v>64978.18</v>
      </c>
      <c r="L1737">
        <v>0.05</v>
      </c>
      <c r="M1737">
        <v>48849.27</v>
      </c>
      <c r="N1737" t="s">
        <v>70</v>
      </c>
      <c r="O1737" t="s">
        <v>35</v>
      </c>
      <c r="P1737" t="s">
        <v>44</v>
      </c>
      <c r="Q1737">
        <f>Sales_Data[[#This Row],[Quantity]]*Sales_Data[[#This Row],[Unit_Price]]</f>
        <v>64978.18</v>
      </c>
      <c r="R1737">
        <f>Sales_Data[[#This Row],[Gross_Sales]]*Sales_Data[[#This Row],[Discount]]</f>
        <v>3248.9090000000001</v>
      </c>
      <c r="S1737">
        <f>Sales_Data[[#This Row],[Gross_Sales]]-Sales_Data[[#This Row],[Discount_Amount]]</f>
        <v>61729.271000000001</v>
      </c>
      <c r="T1737">
        <f>Sales_Data[[#This Row],[Net Sales]]-Sales_Data[[#This Row],[Cost]]</f>
        <v>12880.001000000004</v>
      </c>
      <c r="U1737" s="2">
        <f>Sales_Data[[#This Row],[Profit]]/Sales_Data[[#This Row],[Net Sales]]</f>
        <v>0.20865305537141374</v>
      </c>
      <c r="V1737">
        <f>YEAR(Sales_Data[[#This Row],[Order_Date]])</f>
        <v>2025</v>
      </c>
      <c r="W1737" t="str">
        <f>TEXT(Sales_Data[[#This Row],[Order_Date]],"mmm")</f>
        <v>Jan</v>
      </c>
      <c r="X1737">
        <f>MONTH(Sales_Data[[#This Row],[Order_Date]])</f>
        <v>1</v>
      </c>
      <c r="Y1737" t="str">
        <f>"Q"&amp;ROUNDUP(MONTH(Sales_Data[[#This Row],[Order_Date]])/3,0)</f>
        <v>Q1</v>
      </c>
    </row>
    <row r="1738" spans="1:25" x14ac:dyDescent="0.3">
      <c r="A1738" t="s">
        <v>3039</v>
      </c>
      <c r="B1738" s="1">
        <v>45852</v>
      </c>
      <c r="C1738" t="s">
        <v>2043</v>
      </c>
      <c r="D1738" t="s">
        <v>209</v>
      </c>
      <c r="E1738" t="s">
        <v>48</v>
      </c>
      <c r="F1738" t="s">
        <v>126</v>
      </c>
      <c r="G1738" t="s">
        <v>41</v>
      </c>
      <c r="H1738" t="s">
        <v>147</v>
      </c>
      <c r="I1738" t="s">
        <v>369</v>
      </c>
      <c r="J1738">
        <v>1</v>
      </c>
      <c r="K1738">
        <v>50899.4</v>
      </c>
      <c r="L1738">
        <v>0.15</v>
      </c>
      <c r="M1738">
        <v>36379.599999999999</v>
      </c>
      <c r="N1738" t="s">
        <v>52</v>
      </c>
      <c r="O1738" t="s">
        <v>35</v>
      </c>
      <c r="P1738" t="s">
        <v>44</v>
      </c>
      <c r="Q1738">
        <f>Sales_Data[[#This Row],[Quantity]]*Sales_Data[[#This Row],[Unit_Price]]</f>
        <v>50899.4</v>
      </c>
      <c r="R1738">
        <f>Sales_Data[[#This Row],[Gross_Sales]]*Sales_Data[[#This Row],[Discount]]</f>
        <v>7634.91</v>
      </c>
      <c r="S1738">
        <f>Sales_Data[[#This Row],[Gross_Sales]]-Sales_Data[[#This Row],[Discount_Amount]]</f>
        <v>43264.490000000005</v>
      </c>
      <c r="T1738">
        <f>Sales_Data[[#This Row],[Net Sales]]-Sales_Data[[#This Row],[Cost]]</f>
        <v>6884.8900000000067</v>
      </c>
      <c r="U1738" s="2">
        <f>Sales_Data[[#This Row],[Profit]]/Sales_Data[[#This Row],[Net Sales]]</f>
        <v>0.1591348933039545</v>
      </c>
      <c r="V1738">
        <f>YEAR(Sales_Data[[#This Row],[Order_Date]])</f>
        <v>2025</v>
      </c>
      <c r="W1738" t="str">
        <f>TEXT(Sales_Data[[#This Row],[Order_Date]],"mmm")</f>
        <v>Jul</v>
      </c>
      <c r="X1738">
        <f>MONTH(Sales_Data[[#This Row],[Order_Date]])</f>
        <v>7</v>
      </c>
      <c r="Y1738" t="str">
        <f>"Q"&amp;ROUNDUP(MONTH(Sales_Data[[#This Row],[Order_Date]])/3,0)</f>
        <v>Q3</v>
      </c>
    </row>
    <row r="1739" spans="1:25" x14ac:dyDescent="0.3">
      <c r="A1739" t="s">
        <v>3040</v>
      </c>
      <c r="B1739" s="1">
        <v>45994</v>
      </c>
      <c r="C1739" t="s">
        <v>2629</v>
      </c>
      <c r="D1739" t="s">
        <v>38</v>
      </c>
      <c r="E1739" t="s">
        <v>39</v>
      </c>
      <c r="F1739" t="s">
        <v>405</v>
      </c>
      <c r="G1739" t="s">
        <v>41</v>
      </c>
      <c r="H1739" t="s">
        <v>171</v>
      </c>
      <c r="I1739" t="s">
        <v>172</v>
      </c>
      <c r="J1739">
        <v>1</v>
      </c>
      <c r="K1739">
        <v>6834.94</v>
      </c>
      <c r="L1739">
        <v>0</v>
      </c>
      <c r="M1739">
        <v>4394.54</v>
      </c>
      <c r="N1739" t="s">
        <v>109</v>
      </c>
      <c r="O1739" t="s">
        <v>35</v>
      </c>
      <c r="P1739" t="s">
        <v>44</v>
      </c>
      <c r="Q1739">
        <f>Sales_Data[[#This Row],[Quantity]]*Sales_Data[[#This Row],[Unit_Price]]</f>
        <v>6834.94</v>
      </c>
      <c r="R1739">
        <f>Sales_Data[[#This Row],[Gross_Sales]]*Sales_Data[[#This Row],[Discount]]</f>
        <v>0</v>
      </c>
      <c r="S1739">
        <f>Sales_Data[[#This Row],[Gross_Sales]]-Sales_Data[[#This Row],[Discount_Amount]]</f>
        <v>6834.94</v>
      </c>
      <c r="T1739">
        <f>Sales_Data[[#This Row],[Net Sales]]-Sales_Data[[#This Row],[Cost]]</f>
        <v>2440.3999999999996</v>
      </c>
      <c r="U1739" s="2">
        <f>Sales_Data[[#This Row],[Profit]]/Sales_Data[[#This Row],[Net Sales]]</f>
        <v>0.35704775755163903</v>
      </c>
      <c r="V1739">
        <f>YEAR(Sales_Data[[#This Row],[Order_Date]])</f>
        <v>2025</v>
      </c>
      <c r="W1739" t="str">
        <f>TEXT(Sales_Data[[#This Row],[Order_Date]],"mmm")</f>
        <v>Dec</v>
      </c>
      <c r="X1739">
        <f>MONTH(Sales_Data[[#This Row],[Order_Date]])</f>
        <v>12</v>
      </c>
      <c r="Y1739" t="str">
        <f>"Q"&amp;ROUNDUP(MONTH(Sales_Data[[#This Row],[Order_Date]])/3,0)</f>
        <v>Q4</v>
      </c>
    </row>
    <row r="1740" spans="1:25" x14ac:dyDescent="0.3">
      <c r="A1740" t="s">
        <v>3041</v>
      </c>
      <c r="B1740" s="1">
        <v>45893</v>
      </c>
      <c r="C1740" t="s">
        <v>2337</v>
      </c>
      <c r="D1740" t="s">
        <v>422</v>
      </c>
      <c r="E1740" t="s">
        <v>39</v>
      </c>
      <c r="F1740" t="s">
        <v>107</v>
      </c>
      <c r="G1740" t="s">
        <v>21</v>
      </c>
      <c r="H1740" t="s">
        <v>22</v>
      </c>
      <c r="I1740" t="s">
        <v>62</v>
      </c>
      <c r="J1740">
        <v>1</v>
      </c>
      <c r="K1740">
        <v>4974.53</v>
      </c>
      <c r="L1740">
        <v>0.05</v>
      </c>
      <c r="M1740">
        <v>3516.31</v>
      </c>
      <c r="N1740" t="s">
        <v>70</v>
      </c>
      <c r="O1740" t="s">
        <v>25</v>
      </c>
      <c r="P1740" t="s">
        <v>26</v>
      </c>
      <c r="Q1740">
        <f>Sales_Data[[#This Row],[Quantity]]*Sales_Data[[#This Row],[Unit_Price]]</f>
        <v>4974.53</v>
      </c>
      <c r="R1740">
        <f>Sales_Data[[#This Row],[Gross_Sales]]*Sales_Data[[#This Row],[Discount]]</f>
        <v>248.72649999999999</v>
      </c>
      <c r="S1740">
        <f>Sales_Data[[#This Row],[Gross_Sales]]-Sales_Data[[#This Row],[Discount_Amount]]</f>
        <v>4725.8035</v>
      </c>
      <c r="T1740">
        <f>Sales_Data[[#This Row],[Net Sales]]-Sales_Data[[#This Row],[Cost]]</f>
        <v>1209.4935</v>
      </c>
      <c r="U1740" s="2">
        <f>Sales_Data[[#This Row],[Profit]]/Sales_Data[[#This Row],[Net Sales]]</f>
        <v>0.25593393800652103</v>
      </c>
      <c r="V1740">
        <f>YEAR(Sales_Data[[#This Row],[Order_Date]])</f>
        <v>2025</v>
      </c>
      <c r="W1740" t="str">
        <f>TEXT(Sales_Data[[#This Row],[Order_Date]],"mmm")</f>
        <v>Aug</v>
      </c>
      <c r="X1740">
        <f>MONTH(Sales_Data[[#This Row],[Order_Date]])</f>
        <v>8</v>
      </c>
      <c r="Y1740" t="str">
        <f>"Q"&amp;ROUNDUP(MONTH(Sales_Data[[#This Row],[Order_Date]])/3,0)</f>
        <v>Q3</v>
      </c>
    </row>
    <row r="1741" spans="1:25" x14ac:dyDescent="0.3">
      <c r="A1741" t="s">
        <v>3042</v>
      </c>
      <c r="B1741" s="1">
        <v>45749</v>
      </c>
      <c r="C1741" t="s">
        <v>3043</v>
      </c>
      <c r="D1741" t="s">
        <v>112</v>
      </c>
      <c r="E1741" t="s">
        <v>30</v>
      </c>
      <c r="F1741" t="s">
        <v>31</v>
      </c>
      <c r="G1741" t="s">
        <v>75</v>
      </c>
      <c r="H1741" t="s">
        <v>114</v>
      </c>
      <c r="I1741" t="s">
        <v>115</v>
      </c>
      <c r="J1741">
        <v>1</v>
      </c>
      <c r="K1741">
        <v>2179.79</v>
      </c>
      <c r="L1741">
        <v>0.15</v>
      </c>
      <c r="M1741">
        <v>1283.96</v>
      </c>
      <c r="N1741" t="s">
        <v>52</v>
      </c>
      <c r="O1741" t="s">
        <v>35</v>
      </c>
      <c r="P1741" t="s">
        <v>44</v>
      </c>
      <c r="Q1741">
        <f>Sales_Data[[#This Row],[Quantity]]*Sales_Data[[#This Row],[Unit_Price]]</f>
        <v>2179.79</v>
      </c>
      <c r="R1741">
        <f>Sales_Data[[#This Row],[Gross_Sales]]*Sales_Data[[#This Row],[Discount]]</f>
        <v>326.96850000000001</v>
      </c>
      <c r="S1741">
        <f>Sales_Data[[#This Row],[Gross_Sales]]-Sales_Data[[#This Row],[Discount_Amount]]</f>
        <v>1852.8215</v>
      </c>
      <c r="T1741">
        <f>Sales_Data[[#This Row],[Net Sales]]-Sales_Data[[#This Row],[Cost]]</f>
        <v>568.86149999999998</v>
      </c>
      <c r="U1741" s="2">
        <f>Sales_Data[[#This Row],[Profit]]/Sales_Data[[#This Row],[Net Sales]]</f>
        <v>0.30702444892829667</v>
      </c>
      <c r="V1741">
        <f>YEAR(Sales_Data[[#This Row],[Order_Date]])</f>
        <v>2025</v>
      </c>
      <c r="W1741" t="str">
        <f>TEXT(Sales_Data[[#This Row],[Order_Date]],"mmm")</f>
        <v>Apr</v>
      </c>
      <c r="X1741">
        <f>MONTH(Sales_Data[[#This Row],[Order_Date]])</f>
        <v>4</v>
      </c>
      <c r="Y1741" t="str">
        <f>"Q"&amp;ROUNDUP(MONTH(Sales_Data[[#This Row],[Order_Date]])/3,0)</f>
        <v>Q2</v>
      </c>
    </row>
    <row r="1742" spans="1:25" x14ac:dyDescent="0.3">
      <c r="A1742" t="s">
        <v>3044</v>
      </c>
      <c r="B1742" s="1">
        <v>45678</v>
      </c>
      <c r="C1742" t="s">
        <v>2388</v>
      </c>
      <c r="D1742" t="s">
        <v>218</v>
      </c>
      <c r="E1742" t="s">
        <v>30</v>
      </c>
      <c r="F1742" t="s">
        <v>87</v>
      </c>
      <c r="G1742" t="s">
        <v>41</v>
      </c>
      <c r="H1742" t="s">
        <v>147</v>
      </c>
      <c r="I1742" t="s">
        <v>369</v>
      </c>
      <c r="J1742">
        <v>3</v>
      </c>
      <c r="K1742">
        <v>2101.2800000000002</v>
      </c>
      <c r="L1742">
        <v>0.05</v>
      </c>
      <c r="M1742">
        <v>4474.53</v>
      </c>
      <c r="N1742" t="s">
        <v>52</v>
      </c>
      <c r="O1742" t="s">
        <v>35</v>
      </c>
      <c r="P1742" t="s">
        <v>44</v>
      </c>
      <c r="Q1742">
        <f>Sales_Data[[#This Row],[Quantity]]*Sales_Data[[#This Row],[Unit_Price]]</f>
        <v>6303.84</v>
      </c>
      <c r="R1742">
        <f>Sales_Data[[#This Row],[Gross_Sales]]*Sales_Data[[#This Row],[Discount]]</f>
        <v>315.19200000000001</v>
      </c>
      <c r="S1742">
        <f>Sales_Data[[#This Row],[Gross_Sales]]-Sales_Data[[#This Row],[Discount_Amount]]</f>
        <v>5988.6480000000001</v>
      </c>
      <c r="T1742">
        <f>Sales_Data[[#This Row],[Net Sales]]-Sales_Data[[#This Row],[Cost]]</f>
        <v>1514.1180000000004</v>
      </c>
      <c r="U1742" s="2">
        <f>Sales_Data[[#This Row],[Profit]]/Sales_Data[[#This Row],[Net Sales]]</f>
        <v>0.25283135692730652</v>
      </c>
      <c r="V1742">
        <f>YEAR(Sales_Data[[#This Row],[Order_Date]])</f>
        <v>2025</v>
      </c>
      <c r="W1742" t="str">
        <f>TEXT(Sales_Data[[#This Row],[Order_Date]],"mmm")</f>
        <v>Jan</v>
      </c>
      <c r="X1742">
        <f>MONTH(Sales_Data[[#This Row],[Order_Date]])</f>
        <v>1</v>
      </c>
      <c r="Y1742" t="str">
        <f>"Q"&amp;ROUNDUP(MONTH(Sales_Data[[#This Row],[Order_Date]])/3,0)</f>
        <v>Q1</v>
      </c>
    </row>
    <row r="1743" spans="1:25" x14ac:dyDescent="0.3">
      <c r="A1743" t="s">
        <v>3045</v>
      </c>
      <c r="B1743" s="1">
        <v>45960</v>
      </c>
      <c r="C1743" t="s">
        <v>3046</v>
      </c>
      <c r="D1743" t="s">
        <v>92</v>
      </c>
      <c r="E1743" t="s">
        <v>48</v>
      </c>
      <c r="F1743" t="s">
        <v>164</v>
      </c>
      <c r="G1743" t="s">
        <v>41</v>
      </c>
      <c r="H1743" t="s">
        <v>147</v>
      </c>
      <c r="I1743" t="s">
        <v>369</v>
      </c>
      <c r="J1743">
        <v>3</v>
      </c>
      <c r="K1743">
        <v>32524.9</v>
      </c>
      <c r="L1743">
        <v>0.05</v>
      </c>
      <c r="M1743">
        <v>60523.13</v>
      </c>
      <c r="N1743" t="s">
        <v>24</v>
      </c>
      <c r="O1743" t="s">
        <v>35</v>
      </c>
      <c r="P1743" t="s">
        <v>44</v>
      </c>
      <c r="Q1743">
        <f>Sales_Data[[#This Row],[Quantity]]*Sales_Data[[#This Row],[Unit_Price]]</f>
        <v>97574.700000000012</v>
      </c>
      <c r="R1743">
        <f>Sales_Data[[#This Row],[Gross_Sales]]*Sales_Data[[#This Row],[Discount]]</f>
        <v>4878.7350000000006</v>
      </c>
      <c r="S1743">
        <f>Sales_Data[[#This Row],[Gross_Sales]]-Sales_Data[[#This Row],[Discount_Amount]]</f>
        <v>92695.965000000011</v>
      </c>
      <c r="T1743">
        <f>Sales_Data[[#This Row],[Net Sales]]-Sales_Data[[#This Row],[Cost]]</f>
        <v>32172.835000000014</v>
      </c>
      <c r="U1743" s="2">
        <f>Sales_Data[[#This Row],[Profit]]/Sales_Data[[#This Row],[Net Sales]]</f>
        <v>0.34707913122216277</v>
      </c>
      <c r="V1743">
        <f>YEAR(Sales_Data[[#This Row],[Order_Date]])</f>
        <v>2025</v>
      </c>
      <c r="W1743" t="str">
        <f>TEXT(Sales_Data[[#This Row],[Order_Date]],"mmm")</f>
        <v>Oct</v>
      </c>
      <c r="X1743">
        <f>MONTH(Sales_Data[[#This Row],[Order_Date]])</f>
        <v>10</v>
      </c>
      <c r="Y1743" t="str">
        <f>"Q"&amp;ROUNDUP(MONTH(Sales_Data[[#This Row],[Order_Date]])/3,0)</f>
        <v>Q4</v>
      </c>
    </row>
    <row r="1744" spans="1:25" x14ac:dyDescent="0.3">
      <c r="A1744" t="s">
        <v>3047</v>
      </c>
      <c r="B1744" s="1">
        <v>46014</v>
      </c>
      <c r="C1744" t="s">
        <v>401</v>
      </c>
      <c r="D1744" t="s">
        <v>460</v>
      </c>
      <c r="E1744" t="s">
        <v>48</v>
      </c>
      <c r="F1744" t="s">
        <v>164</v>
      </c>
      <c r="G1744" t="s">
        <v>67</v>
      </c>
      <c r="H1744" t="s">
        <v>88</v>
      </c>
      <c r="I1744" t="s">
        <v>157</v>
      </c>
      <c r="J1744">
        <v>2</v>
      </c>
      <c r="K1744">
        <v>27971.23</v>
      </c>
      <c r="L1744">
        <v>0</v>
      </c>
      <c r="M1744">
        <v>36293.53</v>
      </c>
      <c r="N1744" t="s">
        <v>109</v>
      </c>
      <c r="O1744" t="s">
        <v>35</v>
      </c>
      <c r="P1744" t="s">
        <v>44</v>
      </c>
      <c r="Q1744">
        <f>Sales_Data[[#This Row],[Quantity]]*Sales_Data[[#This Row],[Unit_Price]]</f>
        <v>55942.46</v>
      </c>
      <c r="R1744">
        <f>Sales_Data[[#This Row],[Gross_Sales]]*Sales_Data[[#This Row],[Discount]]</f>
        <v>0</v>
      </c>
      <c r="S1744">
        <f>Sales_Data[[#This Row],[Gross_Sales]]-Sales_Data[[#This Row],[Discount_Amount]]</f>
        <v>55942.46</v>
      </c>
      <c r="T1744">
        <f>Sales_Data[[#This Row],[Net Sales]]-Sales_Data[[#This Row],[Cost]]</f>
        <v>19648.93</v>
      </c>
      <c r="U1744" s="2">
        <f>Sales_Data[[#This Row],[Profit]]/Sales_Data[[#This Row],[Net Sales]]</f>
        <v>0.35123464359629519</v>
      </c>
      <c r="V1744">
        <f>YEAR(Sales_Data[[#This Row],[Order_Date]])</f>
        <v>2025</v>
      </c>
      <c r="W1744" t="str">
        <f>TEXT(Sales_Data[[#This Row],[Order_Date]],"mmm")</f>
        <v>Dec</v>
      </c>
      <c r="X1744">
        <f>MONTH(Sales_Data[[#This Row],[Order_Date]])</f>
        <v>12</v>
      </c>
      <c r="Y1744" t="str">
        <f>"Q"&amp;ROUNDUP(MONTH(Sales_Data[[#This Row],[Order_Date]])/3,0)</f>
        <v>Q4</v>
      </c>
    </row>
    <row r="1745" spans="1:25" x14ac:dyDescent="0.3">
      <c r="A1745" t="s">
        <v>3048</v>
      </c>
      <c r="B1745" s="1">
        <v>45741</v>
      </c>
      <c r="C1745" t="s">
        <v>1294</v>
      </c>
      <c r="D1745" t="s">
        <v>274</v>
      </c>
      <c r="E1745" t="s">
        <v>39</v>
      </c>
      <c r="F1745" t="s">
        <v>202</v>
      </c>
      <c r="G1745" t="s">
        <v>41</v>
      </c>
      <c r="H1745" t="s">
        <v>171</v>
      </c>
      <c r="I1745" t="s">
        <v>172</v>
      </c>
      <c r="J1745">
        <v>2</v>
      </c>
      <c r="K1745">
        <v>5866.95</v>
      </c>
      <c r="L1745">
        <v>0.2</v>
      </c>
      <c r="M1745">
        <v>6088.76</v>
      </c>
      <c r="N1745" t="s">
        <v>109</v>
      </c>
      <c r="O1745" t="s">
        <v>35</v>
      </c>
      <c r="P1745" t="s">
        <v>44</v>
      </c>
      <c r="Q1745">
        <f>Sales_Data[[#This Row],[Quantity]]*Sales_Data[[#This Row],[Unit_Price]]</f>
        <v>11733.9</v>
      </c>
      <c r="R1745">
        <f>Sales_Data[[#This Row],[Gross_Sales]]*Sales_Data[[#This Row],[Discount]]</f>
        <v>2346.7800000000002</v>
      </c>
      <c r="S1745">
        <f>Sales_Data[[#This Row],[Gross_Sales]]-Sales_Data[[#This Row],[Discount_Amount]]</f>
        <v>9387.119999999999</v>
      </c>
      <c r="T1745">
        <f>Sales_Data[[#This Row],[Net Sales]]-Sales_Data[[#This Row],[Cost]]</f>
        <v>3298.3599999999988</v>
      </c>
      <c r="U1745" s="2">
        <f>Sales_Data[[#This Row],[Profit]]/Sales_Data[[#This Row],[Net Sales]]</f>
        <v>0.35137081447770979</v>
      </c>
      <c r="V1745">
        <f>YEAR(Sales_Data[[#This Row],[Order_Date]])</f>
        <v>2025</v>
      </c>
      <c r="W1745" t="str">
        <f>TEXT(Sales_Data[[#This Row],[Order_Date]],"mmm")</f>
        <v>Mar</v>
      </c>
      <c r="X1745">
        <f>MONTH(Sales_Data[[#This Row],[Order_Date]])</f>
        <v>3</v>
      </c>
      <c r="Y1745" t="str">
        <f>"Q"&amp;ROUNDUP(MONTH(Sales_Data[[#This Row],[Order_Date]])/3,0)</f>
        <v>Q1</v>
      </c>
    </row>
    <row r="1746" spans="1:25" x14ac:dyDescent="0.3">
      <c r="A1746" t="s">
        <v>3049</v>
      </c>
      <c r="B1746" s="1">
        <v>45919</v>
      </c>
      <c r="C1746" t="s">
        <v>2110</v>
      </c>
      <c r="D1746" t="s">
        <v>65</v>
      </c>
      <c r="E1746" t="s">
        <v>19</v>
      </c>
      <c r="F1746" t="s">
        <v>113</v>
      </c>
      <c r="G1746" t="s">
        <v>32</v>
      </c>
      <c r="H1746" t="s">
        <v>50</v>
      </c>
      <c r="I1746" t="s">
        <v>51</v>
      </c>
      <c r="J1746">
        <v>2</v>
      </c>
      <c r="K1746">
        <v>8744.5300000000007</v>
      </c>
      <c r="L1746">
        <v>0.1</v>
      </c>
      <c r="M1746">
        <v>10134.469999999999</v>
      </c>
      <c r="N1746" t="s">
        <v>52</v>
      </c>
      <c r="O1746" t="s">
        <v>25</v>
      </c>
      <c r="P1746" t="s">
        <v>44</v>
      </c>
      <c r="Q1746">
        <f>Sales_Data[[#This Row],[Quantity]]*Sales_Data[[#This Row],[Unit_Price]]</f>
        <v>17489.060000000001</v>
      </c>
      <c r="R1746">
        <f>Sales_Data[[#This Row],[Gross_Sales]]*Sales_Data[[#This Row],[Discount]]</f>
        <v>1748.9060000000002</v>
      </c>
      <c r="S1746">
        <f>Sales_Data[[#This Row],[Gross_Sales]]-Sales_Data[[#This Row],[Discount_Amount]]</f>
        <v>15740.154</v>
      </c>
      <c r="T1746">
        <f>Sales_Data[[#This Row],[Net Sales]]-Sales_Data[[#This Row],[Cost]]</f>
        <v>5605.6840000000011</v>
      </c>
      <c r="U1746" s="2">
        <f>Sales_Data[[#This Row],[Profit]]/Sales_Data[[#This Row],[Net Sales]]</f>
        <v>0.35613908224786117</v>
      </c>
      <c r="V1746">
        <f>YEAR(Sales_Data[[#This Row],[Order_Date]])</f>
        <v>2025</v>
      </c>
      <c r="W1746" t="str">
        <f>TEXT(Sales_Data[[#This Row],[Order_Date]],"mmm")</f>
        <v>Sep</v>
      </c>
      <c r="X1746">
        <f>MONTH(Sales_Data[[#This Row],[Order_Date]])</f>
        <v>9</v>
      </c>
      <c r="Y1746" t="str">
        <f>"Q"&amp;ROUNDUP(MONTH(Sales_Data[[#This Row],[Order_Date]])/3,0)</f>
        <v>Q3</v>
      </c>
    </row>
    <row r="1747" spans="1:25" x14ac:dyDescent="0.3">
      <c r="A1747" t="s">
        <v>3050</v>
      </c>
      <c r="B1747" s="1">
        <v>45804</v>
      </c>
      <c r="C1747" t="s">
        <v>540</v>
      </c>
      <c r="D1747" t="s">
        <v>194</v>
      </c>
      <c r="E1747" t="s">
        <v>39</v>
      </c>
      <c r="F1747" t="s">
        <v>96</v>
      </c>
      <c r="G1747" t="s">
        <v>67</v>
      </c>
      <c r="H1747" t="s">
        <v>88</v>
      </c>
      <c r="I1747" t="s">
        <v>89</v>
      </c>
      <c r="J1747">
        <v>1</v>
      </c>
      <c r="K1747">
        <v>2351.0500000000002</v>
      </c>
      <c r="L1747">
        <v>0.1</v>
      </c>
      <c r="M1747">
        <v>1580.13</v>
      </c>
      <c r="N1747" t="s">
        <v>70</v>
      </c>
      <c r="O1747" t="s">
        <v>35</v>
      </c>
      <c r="P1747" t="s">
        <v>26</v>
      </c>
      <c r="Q1747">
        <f>Sales_Data[[#This Row],[Quantity]]*Sales_Data[[#This Row],[Unit_Price]]</f>
        <v>2351.0500000000002</v>
      </c>
      <c r="R1747">
        <f>Sales_Data[[#This Row],[Gross_Sales]]*Sales_Data[[#This Row],[Discount]]</f>
        <v>235.10500000000002</v>
      </c>
      <c r="S1747">
        <f>Sales_Data[[#This Row],[Gross_Sales]]-Sales_Data[[#This Row],[Discount_Amount]]</f>
        <v>2115.9450000000002</v>
      </c>
      <c r="T1747">
        <f>Sales_Data[[#This Row],[Net Sales]]-Sales_Data[[#This Row],[Cost]]</f>
        <v>535.81500000000005</v>
      </c>
      <c r="U1747" s="2">
        <f>Sales_Data[[#This Row],[Profit]]/Sales_Data[[#This Row],[Net Sales]]</f>
        <v>0.25322728142744733</v>
      </c>
      <c r="V1747">
        <f>YEAR(Sales_Data[[#This Row],[Order_Date]])</f>
        <v>2025</v>
      </c>
      <c r="W1747" t="str">
        <f>TEXT(Sales_Data[[#This Row],[Order_Date]],"mmm")</f>
        <v>May</v>
      </c>
      <c r="X1747">
        <f>MONTH(Sales_Data[[#This Row],[Order_Date]])</f>
        <v>5</v>
      </c>
      <c r="Y1747" t="str">
        <f>"Q"&amp;ROUNDUP(MONTH(Sales_Data[[#This Row],[Order_Date]])/3,0)</f>
        <v>Q2</v>
      </c>
    </row>
    <row r="1748" spans="1:25" x14ac:dyDescent="0.3">
      <c r="A1748" t="s">
        <v>3051</v>
      </c>
      <c r="B1748" s="1">
        <v>45914</v>
      </c>
      <c r="C1748" t="s">
        <v>3052</v>
      </c>
      <c r="D1748" t="s">
        <v>341</v>
      </c>
      <c r="E1748" t="s">
        <v>48</v>
      </c>
      <c r="F1748" t="s">
        <v>152</v>
      </c>
      <c r="G1748" t="s">
        <v>21</v>
      </c>
      <c r="H1748" t="s">
        <v>230</v>
      </c>
      <c r="I1748" t="s">
        <v>231</v>
      </c>
      <c r="J1748">
        <v>1</v>
      </c>
      <c r="K1748">
        <v>50703.63</v>
      </c>
      <c r="L1748">
        <v>0</v>
      </c>
      <c r="M1748">
        <v>33011.089999999997</v>
      </c>
      <c r="N1748" t="s">
        <v>70</v>
      </c>
      <c r="O1748" t="s">
        <v>35</v>
      </c>
      <c r="P1748" t="s">
        <v>26</v>
      </c>
      <c r="Q1748">
        <f>Sales_Data[[#This Row],[Quantity]]*Sales_Data[[#This Row],[Unit_Price]]</f>
        <v>50703.63</v>
      </c>
      <c r="R1748">
        <f>Sales_Data[[#This Row],[Gross_Sales]]*Sales_Data[[#This Row],[Discount]]</f>
        <v>0</v>
      </c>
      <c r="S1748">
        <f>Sales_Data[[#This Row],[Gross_Sales]]-Sales_Data[[#This Row],[Discount_Amount]]</f>
        <v>50703.63</v>
      </c>
      <c r="T1748">
        <f>Sales_Data[[#This Row],[Net Sales]]-Sales_Data[[#This Row],[Cost]]</f>
        <v>17692.54</v>
      </c>
      <c r="U1748" s="2">
        <f>Sales_Data[[#This Row],[Profit]]/Sales_Data[[#This Row],[Net Sales]]</f>
        <v>0.34894030269627641</v>
      </c>
      <c r="V1748">
        <f>YEAR(Sales_Data[[#This Row],[Order_Date]])</f>
        <v>2025</v>
      </c>
      <c r="W1748" t="str">
        <f>TEXT(Sales_Data[[#This Row],[Order_Date]],"mmm")</f>
        <v>Sep</v>
      </c>
      <c r="X1748">
        <f>MONTH(Sales_Data[[#This Row],[Order_Date]])</f>
        <v>9</v>
      </c>
      <c r="Y1748" t="str">
        <f>"Q"&amp;ROUNDUP(MONTH(Sales_Data[[#This Row],[Order_Date]])/3,0)</f>
        <v>Q3</v>
      </c>
    </row>
    <row r="1749" spans="1:25" x14ac:dyDescent="0.3">
      <c r="A1749" t="s">
        <v>3053</v>
      </c>
      <c r="B1749" s="1">
        <v>45715</v>
      </c>
      <c r="C1749" t="s">
        <v>1458</v>
      </c>
      <c r="D1749" t="s">
        <v>118</v>
      </c>
      <c r="E1749" t="s">
        <v>19</v>
      </c>
      <c r="F1749" t="s">
        <v>113</v>
      </c>
      <c r="G1749" t="s">
        <v>67</v>
      </c>
      <c r="H1749" t="s">
        <v>133</v>
      </c>
      <c r="I1749" t="s">
        <v>134</v>
      </c>
      <c r="J1749">
        <v>1</v>
      </c>
      <c r="K1749">
        <v>15481.47</v>
      </c>
      <c r="L1749">
        <v>0</v>
      </c>
      <c r="M1749">
        <v>12976.84</v>
      </c>
      <c r="N1749" t="s">
        <v>109</v>
      </c>
      <c r="O1749" t="s">
        <v>35</v>
      </c>
      <c r="P1749" t="s">
        <v>71</v>
      </c>
      <c r="Q1749">
        <f>Sales_Data[[#This Row],[Quantity]]*Sales_Data[[#This Row],[Unit_Price]]</f>
        <v>15481.47</v>
      </c>
      <c r="R1749">
        <f>Sales_Data[[#This Row],[Gross_Sales]]*Sales_Data[[#This Row],[Discount]]</f>
        <v>0</v>
      </c>
      <c r="S1749">
        <f>Sales_Data[[#This Row],[Gross_Sales]]-Sales_Data[[#This Row],[Discount_Amount]]</f>
        <v>15481.47</v>
      </c>
      <c r="T1749">
        <f>Sales_Data[[#This Row],[Net Sales]]-Sales_Data[[#This Row],[Cost]]</f>
        <v>2504.6299999999992</v>
      </c>
      <c r="U1749" s="2">
        <f>Sales_Data[[#This Row],[Profit]]/Sales_Data[[#This Row],[Net Sales]]</f>
        <v>0.16178244055635538</v>
      </c>
      <c r="V1749">
        <f>YEAR(Sales_Data[[#This Row],[Order_Date]])</f>
        <v>2025</v>
      </c>
      <c r="W1749" t="str">
        <f>TEXT(Sales_Data[[#This Row],[Order_Date]],"mmm")</f>
        <v>Feb</v>
      </c>
      <c r="X1749">
        <f>MONTH(Sales_Data[[#This Row],[Order_Date]])</f>
        <v>2</v>
      </c>
      <c r="Y1749" t="str">
        <f>"Q"&amp;ROUNDUP(MONTH(Sales_Data[[#This Row],[Order_Date]])/3,0)</f>
        <v>Q1</v>
      </c>
    </row>
    <row r="1750" spans="1:25" x14ac:dyDescent="0.3">
      <c r="A1750" t="s">
        <v>3054</v>
      </c>
      <c r="B1750" s="1">
        <v>45672</v>
      </c>
      <c r="C1750" t="s">
        <v>282</v>
      </c>
      <c r="D1750" t="s">
        <v>596</v>
      </c>
      <c r="E1750" t="s">
        <v>19</v>
      </c>
      <c r="F1750" t="s">
        <v>20</v>
      </c>
      <c r="G1750" t="s">
        <v>21</v>
      </c>
      <c r="H1750" t="s">
        <v>127</v>
      </c>
      <c r="I1750" t="s">
        <v>314</v>
      </c>
      <c r="J1750">
        <v>2</v>
      </c>
      <c r="K1750">
        <v>7973.42</v>
      </c>
      <c r="L1750">
        <v>0.05</v>
      </c>
      <c r="M1750">
        <v>10522.48</v>
      </c>
      <c r="N1750" t="s">
        <v>70</v>
      </c>
      <c r="O1750" t="s">
        <v>25</v>
      </c>
      <c r="P1750" t="s">
        <v>71</v>
      </c>
      <c r="Q1750">
        <f>Sales_Data[[#This Row],[Quantity]]*Sales_Data[[#This Row],[Unit_Price]]</f>
        <v>15946.84</v>
      </c>
      <c r="R1750">
        <f>Sales_Data[[#This Row],[Gross_Sales]]*Sales_Data[[#This Row],[Discount]]</f>
        <v>797.3420000000001</v>
      </c>
      <c r="S1750">
        <f>Sales_Data[[#This Row],[Gross_Sales]]-Sales_Data[[#This Row],[Discount_Amount]]</f>
        <v>15149.498</v>
      </c>
      <c r="T1750">
        <f>Sales_Data[[#This Row],[Net Sales]]-Sales_Data[[#This Row],[Cost]]</f>
        <v>4627.018</v>
      </c>
      <c r="U1750" s="2">
        <f>Sales_Data[[#This Row],[Profit]]/Sales_Data[[#This Row],[Net Sales]]</f>
        <v>0.30542384968795666</v>
      </c>
      <c r="V1750">
        <f>YEAR(Sales_Data[[#This Row],[Order_Date]])</f>
        <v>2025</v>
      </c>
      <c r="W1750" t="str">
        <f>TEXT(Sales_Data[[#This Row],[Order_Date]],"mmm")</f>
        <v>Jan</v>
      </c>
      <c r="X1750">
        <f>MONTH(Sales_Data[[#This Row],[Order_Date]])</f>
        <v>1</v>
      </c>
      <c r="Y1750" t="str">
        <f>"Q"&amp;ROUNDUP(MONTH(Sales_Data[[#This Row],[Order_Date]])/3,0)</f>
        <v>Q1</v>
      </c>
    </row>
    <row r="1751" spans="1:25" x14ac:dyDescent="0.3">
      <c r="A1751" t="s">
        <v>3055</v>
      </c>
      <c r="B1751" s="1">
        <v>45819</v>
      </c>
      <c r="C1751" t="s">
        <v>915</v>
      </c>
      <c r="D1751" t="s">
        <v>244</v>
      </c>
      <c r="E1751" t="s">
        <v>39</v>
      </c>
      <c r="F1751" t="s">
        <v>40</v>
      </c>
      <c r="G1751" t="s">
        <v>41</v>
      </c>
      <c r="H1751" t="s">
        <v>171</v>
      </c>
      <c r="I1751" t="s">
        <v>172</v>
      </c>
      <c r="J1751">
        <v>1</v>
      </c>
      <c r="K1751">
        <v>4807.54</v>
      </c>
      <c r="L1751">
        <v>0.05</v>
      </c>
      <c r="M1751">
        <v>3969.28</v>
      </c>
      <c r="N1751" t="s">
        <v>52</v>
      </c>
      <c r="O1751" t="s">
        <v>35</v>
      </c>
      <c r="P1751" t="s">
        <v>44</v>
      </c>
      <c r="Q1751">
        <f>Sales_Data[[#This Row],[Quantity]]*Sales_Data[[#This Row],[Unit_Price]]</f>
        <v>4807.54</v>
      </c>
      <c r="R1751">
        <f>Sales_Data[[#This Row],[Gross_Sales]]*Sales_Data[[#This Row],[Discount]]</f>
        <v>240.37700000000001</v>
      </c>
      <c r="S1751">
        <f>Sales_Data[[#This Row],[Gross_Sales]]-Sales_Data[[#This Row],[Discount_Amount]]</f>
        <v>4567.1629999999996</v>
      </c>
      <c r="T1751">
        <f>Sales_Data[[#This Row],[Net Sales]]-Sales_Data[[#This Row],[Cost]]</f>
        <v>597.88299999999936</v>
      </c>
      <c r="U1751" s="2">
        <f>Sales_Data[[#This Row],[Profit]]/Sales_Data[[#This Row],[Net Sales]]</f>
        <v>0.13090905667259947</v>
      </c>
      <c r="V1751">
        <f>YEAR(Sales_Data[[#This Row],[Order_Date]])</f>
        <v>2025</v>
      </c>
      <c r="W1751" t="str">
        <f>TEXT(Sales_Data[[#This Row],[Order_Date]],"mmm")</f>
        <v>Jun</v>
      </c>
      <c r="X1751">
        <f>MONTH(Sales_Data[[#This Row],[Order_Date]])</f>
        <v>6</v>
      </c>
      <c r="Y1751" t="str">
        <f>"Q"&amp;ROUNDUP(MONTH(Sales_Data[[#This Row],[Order_Date]])/3,0)</f>
        <v>Q2</v>
      </c>
    </row>
    <row r="1752" spans="1:25" x14ac:dyDescent="0.3">
      <c r="A1752" t="s">
        <v>3056</v>
      </c>
      <c r="B1752" s="1">
        <v>45820</v>
      </c>
      <c r="C1752" t="s">
        <v>1555</v>
      </c>
      <c r="D1752" t="s">
        <v>112</v>
      </c>
      <c r="E1752" t="s">
        <v>19</v>
      </c>
      <c r="F1752" t="s">
        <v>57</v>
      </c>
      <c r="G1752" t="s">
        <v>32</v>
      </c>
      <c r="H1752" t="s">
        <v>50</v>
      </c>
      <c r="I1752" t="s">
        <v>51</v>
      </c>
      <c r="J1752">
        <v>1</v>
      </c>
      <c r="K1752">
        <v>1717.32</v>
      </c>
      <c r="L1752">
        <v>0.1</v>
      </c>
      <c r="M1752">
        <v>1186.21</v>
      </c>
      <c r="N1752" t="s">
        <v>70</v>
      </c>
      <c r="O1752" t="s">
        <v>53</v>
      </c>
      <c r="P1752" t="s">
        <v>26</v>
      </c>
      <c r="Q1752">
        <f>Sales_Data[[#This Row],[Quantity]]*Sales_Data[[#This Row],[Unit_Price]]</f>
        <v>1717.32</v>
      </c>
      <c r="R1752">
        <f>Sales_Data[[#This Row],[Gross_Sales]]*Sales_Data[[#This Row],[Discount]]</f>
        <v>171.732</v>
      </c>
      <c r="S1752">
        <f>Sales_Data[[#This Row],[Gross_Sales]]-Sales_Data[[#This Row],[Discount_Amount]]</f>
        <v>1545.588</v>
      </c>
      <c r="T1752">
        <f>Sales_Data[[#This Row],[Net Sales]]-Sales_Data[[#This Row],[Cost]]</f>
        <v>359.37799999999993</v>
      </c>
      <c r="U1752" s="2">
        <f>Sales_Data[[#This Row],[Profit]]/Sales_Data[[#This Row],[Net Sales]]</f>
        <v>0.23251862721501457</v>
      </c>
      <c r="V1752">
        <f>YEAR(Sales_Data[[#This Row],[Order_Date]])</f>
        <v>2025</v>
      </c>
      <c r="W1752" t="str">
        <f>TEXT(Sales_Data[[#This Row],[Order_Date]],"mmm")</f>
        <v>Jun</v>
      </c>
      <c r="X1752">
        <f>MONTH(Sales_Data[[#This Row],[Order_Date]])</f>
        <v>6</v>
      </c>
      <c r="Y1752" t="str">
        <f>"Q"&amp;ROUNDUP(MONTH(Sales_Data[[#This Row],[Order_Date]])/3,0)</f>
        <v>Q2</v>
      </c>
    </row>
    <row r="1753" spans="1:25" x14ac:dyDescent="0.3">
      <c r="A1753" t="s">
        <v>3057</v>
      </c>
      <c r="B1753" s="1">
        <v>45977</v>
      </c>
      <c r="C1753" t="s">
        <v>3058</v>
      </c>
      <c r="D1753" t="s">
        <v>1004</v>
      </c>
      <c r="E1753" t="s">
        <v>19</v>
      </c>
      <c r="F1753" t="s">
        <v>81</v>
      </c>
      <c r="G1753" t="s">
        <v>75</v>
      </c>
      <c r="H1753" t="s">
        <v>256</v>
      </c>
      <c r="I1753" t="s">
        <v>257</v>
      </c>
      <c r="J1753">
        <v>1</v>
      </c>
      <c r="K1753">
        <v>9859.74</v>
      </c>
      <c r="L1753">
        <v>0.1</v>
      </c>
      <c r="M1753">
        <v>6962.96</v>
      </c>
      <c r="N1753" t="s">
        <v>83</v>
      </c>
      <c r="O1753" t="s">
        <v>53</v>
      </c>
      <c r="P1753" t="s">
        <v>44</v>
      </c>
      <c r="Q1753">
        <f>Sales_Data[[#This Row],[Quantity]]*Sales_Data[[#This Row],[Unit_Price]]</f>
        <v>9859.74</v>
      </c>
      <c r="R1753">
        <f>Sales_Data[[#This Row],[Gross_Sales]]*Sales_Data[[#This Row],[Discount]]</f>
        <v>985.97400000000005</v>
      </c>
      <c r="S1753">
        <f>Sales_Data[[#This Row],[Gross_Sales]]-Sales_Data[[#This Row],[Discount_Amount]]</f>
        <v>8873.7659999999996</v>
      </c>
      <c r="T1753">
        <f>Sales_Data[[#This Row],[Net Sales]]-Sales_Data[[#This Row],[Cost]]</f>
        <v>1910.8059999999996</v>
      </c>
      <c r="U1753" s="2">
        <f>Sales_Data[[#This Row],[Profit]]/Sales_Data[[#This Row],[Net Sales]]</f>
        <v>0.21533202475701971</v>
      </c>
      <c r="V1753">
        <f>YEAR(Sales_Data[[#This Row],[Order_Date]])</f>
        <v>2025</v>
      </c>
      <c r="W1753" t="str">
        <f>TEXT(Sales_Data[[#This Row],[Order_Date]],"mmm")</f>
        <v>Nov</v>
      </c>
      <c r="X1753">
        <f>MONTH(Sales_Data[[#This Row],[Order_Date]])</f>
        <v>11</v>
      </c>
      <c r="Y1753" t="str">
        <f>"Q"&amp;ROUNDUP(MONTH(Sales_Data[[#This Row],[Order_Date]])/3,0)</f>
        <v>Q4</v>
      </c>
    </row>
    <row r="1754" spans="1:25" x14ac:dyDescent="0.3">
      <c r="A1754" t="s">
        <v>3059</v>
      </c>
      <c r="B1754" s="1">
        <v>45938</v>
      </c>
      <c r="C1754" t="s">
        <v>3060</v>
      </c>
      <c r="D1754" t="s">
        <v>723</v>
      </c>
      <c r="E1754" t="s">
        <v>19</v>
      </c>
      <c r="F1754" t="s">
        <v>20</v>
      </c>
      <c r="G1754" t="s">
        <v>41</v>
      </c>
      <c r="H1754" t="s">
        <v>147</v>
      </c>
      <c r="I1754" t="s">
        <v>369</v>
      </c>
      <c r="J1754">
        <v>1</v>
      </c>
      <c r="K1754">
        <v>1478.17</v>
      </c>
      <c r="L1754">
        <v>0.15</v>
      </c>
      <c r="M1754">
        <v>982.4</v>
      </c>
      <c r="N1754" t="s">
        <v>52</v>
      </c>
      <c r="O1754" t="s">
        <v>25</v>
      </c>
      <c r="P1754" t="s">
        <v>44</v>
      </c>
      <c r="Q1754">
        <f>Sales_Data[[#This Row],[Quantity]]*Sales_Data[[#This Row],[Unit_Price]]</f>
        <v>1478.17</v>
      </c>
      <c r="R1754">
        <f>Sales_Data[[#This Row],[Gross_Sales]]*Sales_Data[[#This Row],[Discount]]</f>
        <v>221.72550000000001</v>
      </c>
      <c r="S1754">
        <f>Sales_Data[[#This Row],[Gross_Sales]]-Sales_Data[[#This Row],[Discount_Amount]]</f>
        <v>1256.4445000000001</v>
      </c>
      <c r="T1754">
        <f>Sales_Data[[#This Row],[Net Sales]]-Sales_Data[[#This Row],[Cost]]</f>
        <v>274.04450000000008</v>
      </c>
      <c r="U1754" s="2">
        <f>Sales_Data[[#This Row],[Profit]]/Sales_Data[[#This Row],[Net Sales]]</f>
        <v>0.2181111063799476</v>
      </c>
      <c r="V1754">
        <f>YEAR(Sales_Data[[#This Row],[Order_Date]])</f>
        <v>2025</v>
      </c>
      <c r="W1754" t="str">
        <f>TEXT(Sales_Data[[#This Row],[Order_Date]],"mmm")</f>
        <v>Oct</v>
      </c>
      <c r="X1754">
        <f>MONTH(Sales_Data[[#This Row],[Order_Date]])</f>
        <v>10</v>
      </c>
      <c r="Y1754" t="str">
        <f>"Q"&amp;ROUNDUP(MONTH(Sales_Data[[#This Row],[Order_Date]])/3,0)</f>
        <v>Q4</v>
      </c>
    </row>
    <row r="1755" spans="1:25" x14ac:dyDescent="0.3">
      <c r="A1755" t="s">
        <v>3061</v>
      </c>
      <c r="B1755" s="1">
        <v>45937</v>
      </c>
      <c r="C1755" t="s">
        <v>515</v>
      </c>
      <c r="D1755" t="s">
        <v>1171</v>
      </c>
      <c r="E1755" t="s">
        <v>48</v>
      </c>
      <c r="F1755" t="s">
        <v>152</v>
      </c>
      <c r="G1755" t="s">
        <v>41</v>
      </c>
      <c r="H1755" t="s">
        <v>171</v>
      </c>
      <c r="I1755" t="s">
        <v>172</v>
      </c>
      <c r="J1755">
        <v>1</v>
      </c>
      <c r="K1755">
        <v>3353.62</v>
      </c>
      <c r="L1755">
        <v>0.05</v>
      </c>
      <c r="M1755">
        <v>2251.38</v>
      </c>
      <c r="N1755" t="s">
        <v>24</v>
      </c>
      <c r="O1755" t="s">
        <v>35</v>
      </c>
      <c r="P1755" t="s">
        <v>71</v>
      </c>
      <c r="Q1755">
        <f>Sales_Data[[#This Row],[Quantity]]*Sales_Data[[#This Row],[Unit_Price]]</f>
        <v>3353.62</v>
      </c>
      <c r="R1755">
        <f>Sales_Data[[#This Row],[Gross_Sales]]*Sales_Data[[#This Row],[Discount]]</f>
        <v>167.68100000000001</v>
      </c>
      <c r="S1755">
        <f>Sales_Data[[#This Row],[Gross_Sales]]-Sales_Data[[#This Row],[Discount_Amount]]</f>
        <v>3185.9389999999999</v>
      </c>
      <c r="T1755">
        <f>Sales_Data[[#This Row],[Net Sales]]-Sales_Data[[#This Row],[Cost]]</f>
        <v>934.55899999999974</v>
      </c>
      <c r="U1755" s="2">
        <f>Sales_Data[[#This Row],[Profit]]/Sales_Data[[#This Row],[Net Sales]]</f>
        <v>0.29333863579936709</v>
      </c>
      <c r="V1755">
        <f>YEAR(Sales_Data[[#This Row],[Order_Date]])</f>
        <v>2025</v>
      </c>
      <c r="W1755" t="str">
        <f>TEXT(Sales_Data[[#This Row],[Order_Date]],"mmm")</f>
        <v>Oct</v>
      </c>
      <c r="X1755">
        <f>MONTH(Sales_Data[[#This Row],[Order_Date]])</f>
        <v>10</v>
      </c>
      <c r="Y1755" t="str">
        <f>"Q"&amp;ROUNDUP(MONTH(Sales_Data[[#This Row],[Order_Date]])/3,0)</f>
        <v>Q4</v>
      </c>
    </row>
    <row r="1756" spans="1:25" x14ac:dyDescent="0.3">
      <c r="A1756" t="s">
        <v>3062</v>
      </c>
      <c r="B1756" s="1">
        <v>45669</v>
      </c>
      <c r="C1756" t="s">
        <v>1637</v>
      </c>
      <c r="D1756" t="s">
        <v>857</v>
      </c>
      <c r="E1756" t="s">
        <v>48</v>
      </c>
      <c r="F1756" t="s">
        <v>132</v>
      </c>
      <c r="G1756" t="s">
        <v>67</v>
      </c>
      <c r="H1756" t="s">
        <v>121</v>
      </c>
      <c r="I1756" t="s">
        <v>122</v>
      </c>
      <c r="J1756">
        <v>1</v>
      </c>
      <c r="K1756">
        <v>40420.730000000003</v>
      </c>
      <c r="L1756">
        <v>0.1</v>
      </c>
      <c r="M1756">
        <v>30780.33</v>
      </c>
      <c r="N1756" t="s">
        <v>109</v>
      </c>
      <c r="O1756" t="s">
        <v>53</v>
      </c>
      <c r="P1756" t="s">
        <v>71</v>
      </c>
      <c r="Q1756">
        <f>Sales_Data[[#This Row],[Quantity]]*Sales_Data[[#This Row],[Unit_Price]]</f>
        <v>40420.730000000003</v>
      </c>
      <c r="R1756">
        <f>Sales_Data[[#This Row],[Gross_Sales]]*Sales_Data[[#This Row],[Discount]]</f>
        <v>4042.0730000000003</v>
      </c>
      <c r="S1756">
        <f>Sales_Data[[#This Row],[Gross_Sales]]-Sales_Data[[#This Row],[Discount_Amount]]</f>
        <v>36378.657000000007</v>
      </c>
      <c r="T1756">
        <f>Sales_Data[[#This Row],[Net Sales]]-Sales_Data[[#This Row],[Cost]]</f>
        <v>5598.3270000000048</v>
      </c>
      <c r="U1756" s="2">
        <f>Sales_Data[[#This Row],[Profit]]/Sales_Data[[#This Row],[Net Sales]]</f>
        <v>0.15389042536671993</v>
      </c>
      <c r="V1756">
        <f>YEAR(Sales_Data[[#This Row],[Order_Date]])</f>
        <v>2025</v>
      </c>
      <c r="W1756" t="str">
        <f>TEXT(Sales_Data[[#This Row],[Order_Date]],"mmm")</f>
        <v>Jan</v>
      </c>
      <c r="X1756">
        <f>MONTH(Sales_Data[[#This Row],[Order_Date]])</f>
        <v>1</v>
      </c>
      <c r="Y1756" t="str">
        <f>"Q"&amp;ROUNDUP(MONTH(Sales_Data[[#This Row],[Order_Date]])/3,0)</f>
        <v>Q1</v>
      </c>
    </row>
    <row r="1757" spans="1:25" x14ac:dyDescent="0.3">
      <c r="A1757" t="s">
        <v>3063</v>
      </c>
      <c r="B1757" s="1">
        <v>45931</v>
      </c>
      <c r="C1757" t="s">
        <v>3064</v>
      </c>
      <c r="D1757" t="s">
        <v>460</v>
      </c>
      <c r="E1757" t="s">
        <v>19</v>
      </c>
      <c r="F1757" t="s">
        <v>66</v>
      </c>
      <c r="G1757" t="s">
        <v>75</v>
      </c>
      <c r="H1757" t="s">
        <v>76</v>
      </c>
      <c r="I1757" t="s">
        <v>108</v>
      </c>
      <c r="J1757">
        <v>1</v>
      </c>
      <c r="K1757">
        <v>5947.7</v>
      </c>
      <c r="L1757">
        <v>0.1</v>
      </c>
      <c r="M1757">
        <v>4700.24</v>
      </c>
      <c r="N1757" t="s">
        <v>70</v>
      </c>
      <c r="O1757" t="s">
        <v>35</v>
      </c>
      <c r="P1757" t="s">
        <v>71</v>
      </c>
      <c r="Q1757">
        <f>Sales_Data[[#This Row],[Quantity]]*Sales_Data[[#This Row],[Unit_Price]]</f>
        <v>5947.7</v>
      </c>
      <c r="R1757">
        <f>Sales_Data[[#This Row],[Gross_Sales]]*Sales_Data[[#This Row],[Discount]]</f>
        <v>594.77</v>
      </c>
      <c r="S1757">
        <f>Sales_Data[[#This Row],[Gross_Sales]]-Sales_Data[[#This Row],[Discount_Amount]]</f>
        <v>5352.93</v>
      </c>
      <c r="T1757">
        <f>Sales_Data[[#This Row],[Net Sales]]-Sales_Data[[#This Row],[Cost]]</f>
        <v>652.69000000000051</v>
      </c>
      <c r="U1757" s="2">
        <f>Sales_Data[[#This Row],[Profit]]/Sales_Data[[#This Row],[Net Sales]]</f>
        <v>0.12193135348304582</v>
      </c>
      <c r="V1757">
        <f>YEAR(Sales_Data[[#This Row],[Order_Date]])</f>
        <v>2025</v>
      </c>
      <c r="W1757" t="str">
        <f>TEXT(Sales_Data[[#This Row],[Order_Date]],"mmm")</f>
        <v>Oct</v>
      </c>
      <c r="X1757">
        <f>MONTH(Sales_Data[[#This Row],[Order_Date]])</f>
        <v>10</v>
      </c>
      <c r="Y1757" t="str">
        <f>"Q"&amp;ROUNDUP(MONTH(Sales_Data[[#This Row],[Order_Date]])/3,0)</f>
        <v>Q4</v>
      </c>
    </row>
    <row r="1758" spans="1:25" x14ac:dyDescent="0.3">
      <c r="A1758" t="s">
        <v>3065</v>
      </c>
      <c r="B1758" s="1">
        <v>45928</v>
      </c>
      <c r="C1758" t="s">
        <v>399</v>
      </c>
      <c r="D1758" t="s">
        <v>145</v>
      </c>
      <c r="E1758" t="s">
        <v>19</v>
      </c>
      <c r="F1758" t="s">
        <v>57</v>
      </c>
      <c r="G1758" t="s">
        <v>41</v>
      </c>
      <c r="H1758" t="s">
        <v>42</v>
      </c>
      <c r="I1758" t="s">
        <v>82</v>
      </c>
      <c r="J1758">
        <v>1</v>
      </c>
      <c r="K1758">
        <v>13545.89</v>
      </c>
      <c r="L1758">
        <v>0.05</v>
      </c>
      <c r="M1758">
        <v>8519.41</v>
      </c>
      <c r="N1758" t="s">
        <v>52</v>
      </c>
      <c r="O1758" t="s">
        <v>53</v>
      </c>
      <c r="P1758" t="s">
        <v>26</v>
      </c>
      <c r="Q1758">
        <f>Sales_Data[[#This Row],[Quantity]]*Sales_Data[[#This Row],[Unit_Price]]</f>
        <v>13545.89</v>
      </c>
      <c r="R1758">
        <f>Sales_Data[[#This Row],[Gross_Sales]]*Sales_Data[[#This Row],[Discount]]</f>
        <v>677.29449999999997</v>
      </c>
      <c r="S1758">
        <f>Sales_Data[[#This Row],[Gross_Sales]]-Sales_Data[[#This Row],[Discount_Amount]]</f>
        <v>12868.595499999999</v>
      </c>
      <c r="T1758">
        <f>Sales_Data[[#This Row],[Net Sales]]-Sales_Data[[#This Row],[Cost]]</f>
        <v>4349.1854999999996</v>
      </c>
      <c r="U1758" s="2">
        <f>Sales_Data[[#This Row],[Profit]]/Sales_Data[[#This Row],[Net Sales]]</f>
        <v>0.33796893375038478</v>
      </c>
      <c r="V1758">
        <f>YEAR(Sales_Data[[#This Row],[Order_Date]])</f>
        <v>2025</v>
      </c>
      <c r="W1758" t="str">
        <f>TEXT(Sales_Data[[#This Row],[Order_Date]],"mmm")</f>
        <v>Sep</v>
      </c>
      <c r="X1758">
        <f>MONTH(Sales_Data[[#This Row],[Order_Date]])</f>
        <v>9</v>
      </c>
      <c r="Y1758" t="str">
        <f>"Q"&amp;ROUNDUP(MONTH(Sales_Data[[#This Row],[Order_Date]])/3,0)</f>
        <v>Q3</v>
      </c>
    </row>
    <row r="1759" spans="1:25" x14ac:dyDescent="0.3">
      <c r="A1759" t="s">
        <v>3066</v>
      </c>
      <c r="B1759" s="1">
        <v>45865</v>
      </c>
      <c r="C1759" t="s">
        <v>2105</v>
      </c>
      <c r="D1759" t="s">
        <v>180</v>
      </c>
      <c r="E1759" t="s">
        <v>19</v>
      </c>
      <c r="F1759" t="s">
        <v>113</v>
      </c>
      <c r="G1759" t="s">
        <v>41</v>
      </c>
      <c r="H1759" t="s">
        <v>42</v>
      </c>
      <c r="I1759" t="s">
        <v>43</v>
      </c>
      <c r="J1759">
        <v>1</v>
      </c>
      <c r="K1759">
        <v>16202.23</v>
      </c>
      <c r="L1759">
        <v>0.15</v>
      </c>
      <c r="M1759">
        <v>10300.65</v>
      </c>
      <c r="N1759" t="s">
        <v>52</v>
      </c>
      <c r="O1759" t="s">
        <v>25</v>
      </c>
      <c r="P1759" t="s">
        <v>71</v>
      </c>
      <c r="Q1759">
        <f>Sales_Data[[#This Row],[Quantity]]*Sales_Data[[#This Row],[Unit_Price]]</f>
        <v>16202.23</v>
      </c>
      <c r="R1759">
        <f>Sales_Data[[#This Row],[Gross_Sales]]*Sales_Data[[#This Row],[Discount]]</f>
        <v>2430.3344999999999</v>
      </c>
      <c r="S1759">
        <f>Sales_Data[[#This Row],[Gross_Sales]]-Sales_Data[[#This Row],[Discount_Amount]]</f>
        <v>13771.895499999999</v>
      </c>
      <c r="T1759">
        <f>Sales_Data[[#This Row],[Net Sales]]-Sales_Data[[#This Row],[Cost]]</f>
        <v>3471.2454999999991</v>
      </c>
      <c r="U1759" s="2">
        <f>Sales_Data[[#This Row],[Profit]]/Sales_Data[[#This Row],[Net Sales]]</f>
        <v>0.25205284922471272</v>
      </c>
      <c r="V1759">
        <f>YEAR(Sales_Data[[#This Row],[Order_Date]])</f>
        <v>2025</v>
      </c>
      <c r="W1759" t="str">
        <f>TEXT(Sales_Data[[#This Row],[Order_Date]],"mmm")</f>
        <v>Jul</v>
      </c>
      <c r="X1759">
        <f>MONTH(Sales_Data[[#This Row],[Order_Date]])</f>
        <v>7</v>
      </c>
      <c r="Y1759" t="str">
        <f>"Q"&amp;ROUNDUP(MONTH(Sales_Data[[#This Row],[Order_Date]])/3,0)</f>
        <v>Q3</v>
      </c>
    </row>
    <row r="1760" spans="1:25" x14ac:dyDescent="0.3">
      <c r="A1760" t="s">
        <v>3067</v>
      </c>
      <c r="B1760" s="1">
        <v>45684</v>
      </c>
      <c r="C1760" t="s">
        <v>1758</v>
      </c>
      <c r="D1760" t="s">
        <v>302</v>
      </c>
      <c r="E1760" t="s">
        <v>19</v>
      </c>
      <c r="F1760" t="s">
        <v>20</v>
      </c>
      <c r="G1760" t="s">
        <v>21</v>
      </c>
      <c r="H1760" t="s">
        <v>297</v>
      </c>
      <c r="I1760" t="s">
        <v>494</v>
      </c>
      <c r="J1760">
        <v>1</v>
      </c>
      <c r="K1760">
        <v>3111.47</v>
      </c>
      <c r="L1760">
        <v>0</v>
      </c>
      <c r="M1760">
        <v>2336.2800000000002</v>
      </c>
      <c r="N1760" t="s">
        <v>24</v>
      </c>
      <c r="O1760" t="s">
        <v>53</v>
      </c>
      <c r="P1760" t="s">
        <v>44</v>
      </c>
      <c r="Q1760">
        <f>Sales_Data[[#This Row],[Quantity]]*Sales_Data[[#This Row],[Unit_Price]]</f>
        <v>3111.47</v>
      </c>
      <c r="R1760">
        <f>Sales_Data[[#This Row],[Gross_Sales]]*Sales_Data[[#This Row],[Discount]]</f>
        <v>0</v>
      </c>
      <c r="S1760">
        <f>Sales_Data[[#This Row],[Gross_Sales]]-Sales_Data[[#This Row],[Discount_Amount]]</f>
        <v>3111.47</v>
      </c>
      <c r="T1760">
        <f>Sales_Data[[#This Row],[Net Sales]]-Sales_Data[[#This Row],[Cost]]</f>
        <v>775.1899999999996</v>
      </c>
      <c r="U1760" s="2">
        <f>Sales_Data[[#This Row],[Profit]]/Sales_Data[[#This Row],[Net Sales]]</f>
        <v>0.24913947426778971</v>
      </c>
      <c r="V1760">
        <f>YEAR(Sales_Data[[#This Row],[Order_Date]])</f>
        <v>2025</v>
      </c>
      <c r="W1760" t="str">
        <f>TEXT(Sales_Data[[#This Row],[Order_Date]],"mmm")</f>
        <v>Jan</v>
      </c>
      <c r="X1760">
        <f>MONTH(Sales_Data[[#This Row],[Order_Date]])</f>
        <v>1</v>
      </c>
      <c r="Y1760" t="str">
        <f>"Q"&amp;ROUNDUP(MONTH(Sales_Data[[#This Row],[Order_Date]])/3,0)</f>
        <v>Q1</v>
      </c>
    </row>
    <row r="1761" spans="1:25" x14ac:dyDescent="0.3">
      <c r="A1761" t="s">
        <v>3068</v>
      </c>
      <c r="B1761" s="1">
        <v>45729</v>
      </c>
      <c r="C1761" t="s">
        <v>3069</v>
      </c>
      <c r="D1761" t="s">
        <v>341</v>
      </c>
      <c r="E1761" t="s">
        <v>39</v>
      </c>
      <c r="F1761" t="s">
        <v>96</v>
      </c>
      <c r="G1761" t="s">
        <v>67</v>
      </c>
      <c r="H1761" t="s">
        <v>68</v>
      </c>
      <c r="I1761" t="s">
        <v>97</v>
      </c>
      <c r="J1761">
        <v>1</v>
      </c>
      <c r="K1761">
        <v>5181.8500000000004</v>
      </c>
      <c r="L1761">
        <v>0.1</v>
      </c>
      <c r="M1761">
        <v>3840.18</v>
      </c>
      <c r="N1761" t="s">
        <v>52</v>
      </c>
      <c r="O1761" t="s">
        <v>25</v>
      </c>
      <c r="P1761" t="s">
        <v>44</v>
      </c>
      <c r="Q1761">
        <f>Sales_Data[[#This Row],[Quantity]]*Sales_Data[[#This Row],[Unit_Price]]</f>
        <v>5181.8500000000004</v>
      </c>
      <c r="R1761">
        <f>Sales_Data[[#This Row],[Gross_Sales]]*Sales_Data[[#This Row],[Discount]]</f>
        <v>518.18500000000006</v>
      </c>
      <c r="S1761">
        <f>Sales_Data[[#This Row],[Gross_Sales]]-Sales_Data[[#This Row],[Discount_Amount]]</f>
        <v>4663.665</v>
      </c>
      <c r="T1761">
        <f>Sales_Data[[#This Row],[Net Sales]]-Sales_Data[[#This Row],[Cost]]</f>
        <v>823.48500000000013</v>
      </c>
      <c r="U1761" s="2">
        <f>Sales_Data[[#This Row],[Profit]]/Sales_Data[[#This Row],[Net Sales]]</f>
        <v>0.17657464676386492</v>
      </c>
      <c r="V1761">
        <f>YEAR(Sales_Data[[#This Row],[Order_Date]])</f>
        <v>2025</v>
      </c>
      <c r="W1761" t="str">
        <f>TEXT(Sales_Data[[#This Row],[Order_Date]],"mmm")</f>
        <v>Mar</v>
      </c>
      <c r="X1761">
        <f>MONTH(Sales_Data[[#This Row],[Order_Date]])</f>
        <v>3</v>
      </c>
      <c r="Y1761" t="str">
        <f>"Q"&amp;ROUNDUP(MONTH(Sales_Data[[#This Row],[Order_Date]])/3,0)</f>
        <v>Q1</v>
      </c>
    </row>
    <row r="1762" spans="1:25" x14ac:dyDescent="0.3">
      <c r="A1762" t="s">
        <v>3070</v>
      </c>
      <c r="B1762" s="1">
        <v>45717</v>
      </c>
      <c r="C1762" t="s">
        <v>3071</v>
      </c>
      <c r="D1762" t="s">
        <v>1004</v>
      </c>
      <c r="E1762" t="s">
        <v>119</v>
      </c>
      <c r="F1762" t="s">
        <v>184</v>
      </c>
      <c r="G1762" t="s">
        <v>67</v>
      </c>
      <c r="H1762" t="s">
        <v>88</v>
      </c>
      <c r="I1762" t="s">
        <v>157</v>
      </c>
      <c r="J1762">
        <v>2</v>
      </c>
      <c r="K1762">
        <v>4873.42</v>
      </c>
      <c r="L1762">
        <v>0.15</v>
      </c>
      <c r="M1762">
        <v>6063.79</v>
      </c>
      <c r="N1762" t="s">
        <v>52</v>
      </c>
      <c r="O1762" t="s">
        <v>35</v>
      </c>
      <c r="P1762" t="s">
        <v>26</v>
      </c>
      <c r="Q1762">
        <f>Sales_Data[[#This Row],[Quantity]]*Sales_Data[[#This Row],[Unit_Price]]</f>
        <v>9746.84</v>
      </c>
      <c r="R1762">
        <f>Sales_Data[[#This Row],[Gross_Sales]]*Sales_Data[[#This Row],[Discount]]</f>
        <v>1462.0260000000001</v>
      </c>
      <c r="S1762">
        <f>Sales_Data[[#This Row],[Gross_Sales]]-Sales_Data[[#This Row],[Discount_Amount]]</f>
        <v>8284.8140000000003</v>
      </c>
      <c r="T1762">
        <f>Sales_Data[[#This Row],[Net Sales]]-Sales_Data[[#This Row],[Cost]]</f>
        <v>2221.0240000000003</v>
      </c>
      <c r="U1762" s="2">
        <f>Sales_Data[[#This Row],[Profit]]/Sales_Data[[#This Row],[Net Sales]]</f>
        <v>0.26808374937566493</v>
      </c>
      <c r="V1762">
        <f>YEAR(Sales_Data[[#This Row],[Order_Date]])</f>
        <v>2025</v>
      </c>
      <c r="W1762" t="str">
        <f>TEXT(Sales_Data[[#This Row],[Order_Date]],"mmm")</f>
        <v>Mar</v>
      </c>
      <c r="X1762">
        <f>MONTH(Sales_Data[[#This Row],[Order_Date]])</f>
        <v>3</v>
      </c>
      <c r="Y1762" t="str">
        <f>"Q"&amp;ROUNDUP(MONTH(Sales_Data[[#This Row],[Order_Date]])/3,0)</f>
        <v>Q1</v>
      </c>
    </row>
    <row r="1763" spans="1:25" x14ac:dyDescent="0.3">
      <c r="A1763" t="s">
        <v>3072</v>
      </c>
      <c r="B1763" s="1">
        <v>45802</v>
      </c>
      <c r="C1763" t="s">
        <v>1362</v>
      </c>
      <c r="D1763" t="s">
        <v>685</v>
      </c>
      <c r="E1763" t="s">
        <v>48</v>
      </c>
      <c r="F1763" t="s">
        <v>132</v>
      </c>
      <c r="G1763" t="s">
        <v>41</v>
      </c>
      <c r="H1763" t="s">
        <v>147</v>
      </c>
      <c r="I1763" t="s">
        <v>369</v>
      </c>
      <c r="J1763">
        <v>1</v>
      </c>
      <c r="K1763">
        <v>8619.57</v>
      </c>
      <c r="L1763">
        <v>0.05</v>
      </c>
      <c r="M1763">
        <v>6518.99</v>
      </c>
      <c r="N1763" t="s">
        <v>52</v>
      </c>
      <c r="O1763" t="s">
        <v>53</v>
      </c>
      <c r="P1763" t="s">
        <v>26</v>
      </c>
      <c r="Q1763">
        <f>Sales_Data[[#This Row],[Quantity]]*Sales_Data[[#This Row],[Unit_Price]]</f>
        <v>8619.57</v>
      </c>
      <c r="R1763">
        <f>Sales_Data[[#This Row],[Gross_Sales]]*Sales_Data[[#This Row],[Discount]]</f>
        <v>430.9785</v>
      </c>
      <c r="S1763">
        <f>Sales_Data[[#This Row],[Gross_Sales]]-Sales_Data[[#This Row],[Discount_Amount]]</f>
        <v>8188.5914999999995</v>
      </c>
      <c r="T1763">
        <f>Sales_Data[[#This Row],[Net Sales]]-Sales_Data[[#This Row],[Cost]]</f>
        <v>1669.6014999999998</v>
      </c>
      <c r="U1763" s="2">
        <f>Sales_Data[[#This Row],[Profit]]/Sales_Data[[#This Row],[Net Sales]]</f>
        <v>0.20389361222867203</v>
      </c>
      <c r="V1763">
        <f>YEAR(Sales_Data[[#This Row],[Order_Date]])</f>
        <v>2025</v>
      </c>
      <c r="W1763" t="str">
        <f>TEXT(Sales_Data[[#This Row],[Order_Date]],"mmm")</f>
        <v>May</v>
      </c>
      <c r="X1763">
        <f>MONTH(Sales_Data[[#This Row],[Order_Date]])</f>
        <v>5</v>
      </c>
      <c r="Y1763" t="str">
        <f>"Q"&amp;ROUNDUP(MONTH(Sales_Data[[#This Row],[Order_Date]])/3,0)</f>
        <v>Q2</v>
      </c>
    </row>
    <row r="1764" spans="1:25" x14ac:dyDescent="0.3">
      <c r="A1764" t="s">
        <v>3073</v>
      </c>
      <c r="B1764" s="1">
        <v>45750</v>
      </c>
      <c r="C1764" t="s">
        <v>3074</v>
      </c>
      <c r="D1764" t="s">
        <v>387</v>
      </c>
      <c r="E1764" t="s">
        <v>48</v>
      </c>
      <c r="F1764" t="s">
        <v>49</v>
      </c>
      <c r="G1764" t="s">
        <v>75</v>
      </c>
      <c r="H1764" t="s">
        <v>256</v>
      </c>
      <c r="I1764" t="s">
        <v>334</v>
      </c>
      <c r="J1764">
        <v>1</v>
      </c>
      <c r="K1764">
        <v>42876.13</v>
      </c>
      <c r="L1764">
        <v>0.05</v>
      </c>
      <c r="M1764">
        <v>29052.42</v>
      </c>
      <c r="N1764" t="s">
        <v>24</v>
      </c>
      <c r="O1764" t="s">
        <v>35</v>
      </c>
      <c r="P1764" t="s">
        <v>71</v>
      </c>
      <c r="Q1764">
        <f>Sales_Data[[#This Row],[Quantity]]*Sales_Data[[#This Row],[Unit_Price]]</f>
        <v>42876.13</v>
      </c>
      <c r="R1764">
        <f>Sales_Data[[#This Row],[Gross_Sales]]*Sales_Data[[#This Row],[Discount]]</f>
        <v>2143.8065000000001</v>
      </c>
      <c r="S1764">
        <f>Sales_Data[[#This Row],[Gross_Sales]]-Sales_Data[[#This Row],[Discount_Amount]]</f>
        <v>40732.323499999999</v>
      </c>
      <c r="T1764">
        <f>Sales_Data[[#This Row],[Net Sales]]-Sales_Data[[#This Row],[Cost]]</f>
        <v>11679.9035</v>
      </c>
      <c r="U1764" s="2">
        <f>Sales_Data[[#This Row],[Profit]]/Sales_Data[[#This Row],[Net Sales]]</f>
        <v>0.28674778398045475</v>
      </c>
      <c r="V1764">
        <f>YEAR(Sales_Data[[#This Row],[Order_Date]])</f>
        <v>2025</v>
      </c>
      <c r="W1764" t="str">
        <f>TEXT(Sales_Data[[#This Row],[Order_Date]],"mmm")</f>
        <v>Apr</v>
      </c>
      <c r="X1764">
        <f>MONTH(Sales_Data[[#This Row],[Order_Date]])</f>
        <v>4</v>
      </c>
      <c r="Y1764" t="str">
        <f>"Q"&amp;ROUNDUP(MONTH(Sales_Data[[#This Row],[Order_Date]])/3,0)</f>
        <v>Q2</v>
      </c>
    </row>
    <row r="1765" spans="1:25" x14ac:dyDescent="0.3">
      <c r="A1765" t="s">
        <v>3075</v>
      </c>
      <c r="B1765" s="1">
        <v>45966</v>
      </c>
      <c r="C1765" t="s">
        <v>1564</v>
      </c>
      <c r="D1765" t="s">
        <v>266</v>
      </c>
      <c r="E1765" t="s">
        <v>48</v>
      </c>
      <c r="F1765" t="s">
        <v>164</v>
      </c>
      <c r="G1765" t="s">
        <v>67</v>
      </c>
      <c r="H1765" t="s">
        <v>68</v>
      </c>
      <c r="I1765" t="s">
        <v>97</v>
      </c>
      <c r="J1765">
        <v>1</v>
      </c>
      <c r="K1765">
        <v>40201.14</v>
      </c>
      <c r="L1765">
        <v>0</v>
      </c>
      <c r="M1765">
        <v>25572.38</v>
      </c>
      <c r="N1765" t="s">
        <v>52</v>
      </c>
      <c r="O1765" t="s">
        <v>53</v>
      </c>
      <c r="P1765" t="s">
        <v>44</v>
      </c>
      <c r="Q1765">
        <f>Sales_Data[[#This Row],[Quantity]]*Sales_Data[[#This Row],[Unit_Price]]</f>
        <v>40201.14</v>
      </c>
      <c r="R1765">
        <f>Sales_Data[[#This Row],[Gross_Sales]]*Sales_Data[[#This Row],[Discount]]</f>
        <v>0</v>
      </c>
      <c r="S1765">
        <f>Sales_Data[[#This Row],[Gross_Sales]]-Sales_Data[[#This Row],[Discount_Amount]]</f>
        <v>40201.14</v>
      </c>
      <c r="T1765">
        <f>Sales_Data[[#This Row],[Net Sales]]-Sales_Data[[#This Row],[Cost]]</f>
        <v>14628.759999999998</v>
      </c>
      <c r="U1765" s="2">
        <f>Sales_Data[[#This Row],[Profit]]/Sales_Data[[#This Row],[Net Sales]]</f>
        <v>0.3638891832420672</v>
      </c>
      <c r="V1765">
        <f>YEAR(Sales_Data[[#This Row],[Order_Date]])</f>
        <v>2025</v>
      </c>
      <c r="W1765" t="str">
        <f>TEXT(Sales_Data[[#This Row],[Order_Date]],"mmm")</f>
        <v>Nov</v>
      </c>
      <c r="X1765">
        <f>MONTH(Sales_Data[[#This Row],[Order_Date]])</f>
        <v>11</v>
      </c>
      <c r="Y1765" t="str">
        <f>"Q"&amp;ROUNDUP(MONTH(Sales_Data[[#This Row],[Order_Date]])/3,0)</f>
        <v>Q4</v>
      </c>
    </row>
    <row r="1766" spans="1:25" x14ac:dyDescent="0.3">
      <c r="A1766" t="s">
        <v>3076</v>
      </c>
      <c r="B1766" s="1">
        <v>45665</v>
      </c>
      <c r="C1766" t="s">
        <v>395</v>
      </c>
      <c r="D1766" t="s">
        <v>447</v>
      </c>
      <c r="E1766" t="s">
        <v>39</v>
      </c>
      <c r="F1766" t="s">
        <v>107</v>
      </c>
      <c r="G1766" t="s">
        <v>41</v>
      </c>
      <c r="H1766" t="s">
        <v>171</v>
      </c>
      <c r="I1766" t="s">
        <v>172</v>
      </c>
      <c r="J1766">
        <v>1</v>
      </c>
      <c r="K1766">
        <v>3803.24</v>
      </c>
      <c r="L1766">
        <v>0.1</v>
      </c>
      <c r="M1766">
        <v>2531.33</v>
      </c>
      <c r="N1766" t="s">
        <v>83</v>
      </c>
      <c r="O1766" t="s">
        <v>53</v>
      </c>
      <c r="P1766" t="s">
        <v>44</v>
      </c>
      <c r="Q1766">
        <f>Sales_Data[[#This Row],[Quantity]]*Sales_Data[[#This Row],[Unit_Price]]</f>
        <v>3803.24</v>
      </c>
      <c r="R1766">
        <f>Sales_Data[[#This Row],[Gross_Sales]]*Sales_Data[[#This Row],[Discount]]</f>
        <v>380.32400000000001</v>
      </c>
      <c r="S1766">
        <f>Sales_Data[[#This Row],[Gross_Sales]]-Sales_Data[[#This Row],[Discount_Amount]]</f>
        <v>3422.9159999999997</v>
      </c>
      <c r="T1766">
        <f>Sales_Data[[#This Row],[Net Sales]]-Sales_Data[[#This Row],[Cost]]</f>
        <v>891.58599999999979</v>
      </c>
      <c r="U1766" s="2">
        <f>Sales_Data[[#This Row],[Profit]]/Sales_Data[[#This Row],[Net Sales]]</f>
        <v>0.2604755711212311</v>
      </c>
      <c r="V1766">
        <f>YEAR(Sales_Data[[#This Row],[Order_Date]])</f>
        <v>2025</v>
      </c>
      <c r="W1766" t="str">
        <f>TEXT(Sales_Data[[#This Row],[Order_Date]],"mmm")</f>
        <v>Jan</v>
      </c>
      <c r="X1766">
        <f>MONTH(Sales_Data[[#This Row],[Order_Date]])</f>
        <v>1</v>
      </c>
      <c r="Y1766" t="str">
        <f>"Q"&amp;ROUNDUP(MONTH(Sales_Data[[#This Row],[Order_Date]])/3,0)</f>
        <v>Q1</v>
      </c>
    </row>
    <row r="1767" spans="1:25" x14ac:dyDescent="0.3">
      <c r="A1767" t="s">
        <v>3077</v>
      </c>
      <c r="B1767" s="1">
        <v>45736</v>
      </c>
      <c r="C1767" t="s">
        <v>691</v>
      </c>
      <c r="D1767" t="s">
        <v>624</v>
      </c>
      <c r="E1767" t="s">
        <v>19</v>
      </c>
      <c r="F1767" t="s">
        <v>66</v>
      </c>
      <c r="G1767" t="s">
        <v>67</v>
      </c>
      <c r="H1767" t="s">
        <v>121</v>
      </c>
      <c r="I1767" t="s">
        <v>142</v>
      </c>
      <c r="J1767">
        <v>1</v>
      </c>
      <c r="K1767">
        <v>16727.95</v>
      </c>
      <c r="L1767">
        <v>0.1</v>
      </c>
      <c r="M1767">
        <v>12288.33</v>
      </c>
      <c r="N1767" t="s">
        <v>52</v>
      </c>
      <c r="O1767" t="s">
        <v>25</v>
      </c>
      <c r="P1767" t="s">
        <v>71</v>
      </c>
      <c r="Q1767">
        <f>Sales_Data[[#This Row],[Quantity]]*Sales_Data[[#This Row],[Unit_Price]]</f>
        <v>16727.95</v>
      </c>
      <c r="R1767">
        <f>Sales_Data[[#This Row],[Gross_Sales]]*Sales_Data[[#This Row],[Discount]]</f>
        <v>1672.7950000000001</v>
      </c>
      <c r="S1767">
        <f>Sales_Data[[#This Row],[Gross_Sales]]-Sales_Data[[#This Row],[Discount_Amount]]</f>
        <v>15055.155000000001</v>
      </c>
      <c r="T1767">
        <f>Sales_Data[[#This Row],[Net Sales]]-Sales_Data[[#This Row],[Cost]]</f>
        <v>2766.8250000000007</v>
      </c>
      <c r="U1767" s="2">
        <f>Sales_Data[[#This Row],[Profit]]/Sales_Data[[#This Row],[Net Sales]]</f>
        <v>0.18377924372083851</v>
      </c>
      <c r="V1767">
        <f>YEAR(Sales_Data[[#This Row],[Order_Date]])</f>
        <v>2025</v>
      </c>
      <c r="W1767" t="str">
        <f>TEXT(Sales_Data[[#This Row],[Order_Date]],"mmm")</f>
        <v>Mar</v>
      </c>
      <c r="X1767">
        <f>MONTH(Sales_Data[[#This Row],[Order_Date]])</f>
        <v>3</v>
      </c>
      <c r="Y1767" t="str">
        <f>"Q"&amp;ROUNDUP(MONTH(Sales_Data[[#This Row],[Order_Date]])/3,0)</f>
        <v>Q1</v>
      </c>
    </row>
    <row r="1768" spans="1:25" x14ac:dyDescent="0.3">
      <c r="A1768" t="s">
        <v>3078</v>
      </c>
      <c r="B1768" s="1">
        <v>45684</v>
      </c>
      <c r="C1768" t="s">
        <v>3079</v>
      </c>
      <c r="D1768" t="s">
        <v>271</v>
      </c>
      <c r="E1768" t="s">
        <v>48</v>
      </c>
      <c r="F1768" t="s">
        <v>152</v>
      </c>
      <c r="G1768" t="s">
        <v>67</v>
      </c>
      <c r="H1768" t="s">
        <v>68</v>
      </c>
      <c r="I1768" t="s">
        <v>69</v>
      </c>
      <c r="J1768">
        <v>5</v>
      </c>
      <c r="K1768">
        <v>34588.559999999998</v>
      </c>
      <c r="L1768">
        <v>0</v>
      </c>
      <c r="M1768">
        <v>136337.67000000001</v>
      </c>
      <c r="N1768" t="s">
        <v>24</v>
      </c>
      <c r="O1768" t="s">
        <v>35</v>
      </c>
      <c r="P1768" t="s">
        <v>44</v>
      </c>
      <c r="Q1768">
        <f>Sales_Data[[#This Row],[Quantity]]*Sales_Data[[#This Row],[Unit_Price]]</f>
        <v>172942.8</v>
      </c>
      <c r="R1768">
        <f>Sales_Data[[#This Row],[Gross_Sales]]*Sales_Data[[#This Row],[Discount]]</f>
        <v>0</v>
      </c>
      <c r="S1768">
        <f>Sales_Data[[#This Row],[Gross_Sales]]-Sales_Data[[#This Row],[Discount_Amount]]</f>
        <v>172942.8</v>
      </c>
      <c r="T1768">
        <f>Sales_Data[[#This Row],[Net Sales]]-Sales_Data[[#This Row],[Cost]]</f>
        <v>36605.129999999976</v>
      </c>
      <c r="U1768" s="2">
        <f>Sales_Data[[#This Row],[Profit]]/Sales_Data[[#This Row],[Net Sales]]</f>
        <v>0.21166032931119411</v>
      </c>
      <c r="V1768">
        <f>YEAR(Sales_Data[[#This Row],[Order_Date]])</f>
        <v>2025</v>
      </c>
      <c r="W1768" t="str">
        <f>TEXT(Sales_Data[[#This Row],[Order_Date]],"mmm")</f>
        <v>Jan</v>
      </c>
      <c r="X1768">
        <f>MONTH(Sales_Data[[#This Row],[Order_Date]])</f>
        <v>1</v>
      </c>
      <c r="Y1768" t="str">
        <f>"Q"&amp;ROUNDUP(MONTH(Sales_Data[[#This Row],[Order_Date]])/3,0)</f>
        <v>Q1</v>
      </c>
    </row>
    <row r="1769" spans="1:25" x14ac:dyDescent="0.3">
      <c r="A1769" t="s">
        <v>3080</v>
      </c>
      <c r="B1769" s="1">
        <v>45831</v>
      </c>
      <c r="C1769" t="s">
        <v>1513</v>
      </c>
      <c r="D1769" t="s">
        <v>160</v>
      </c>
      <c r="E1769" t="s">
        <v>39</v>
      </c>
      <c r="F1769" t="s">
        <v>96</v>
      </c>
      <c r="G1769" t="s">
        <v>32</v>
      </c>
      <c r="H1769" t="s">
        <v>33</v>
      </c>
      <c r="I1769" t="s">
        <v>34</v>
      </c>
      <c r="J1769">
        <v>3</v>
      </c>
      <c r="K1769">
        <v>6937.4</v>
      </c>
      <c r="L1769">
        <v>0.1</v>
      </c>
      <c r="M1769">
        <v>14176.2</v>
      </c>
      <c r="N1769" t="s">
        <v>109</v>
      </c>
      <c r="O1769" t="s">
        <v>35</v>
      </c>
      <c r="P1769" t="s">
        <v>71</v>
      </c>
      <c r="Q1769">
        <f>Sales_Data[[#This Row],[Quantity]]*Sales_Data[[#This Row],[Unit_Price]]</f>
        <v>20812.199999999997</v>
      </c>
      <c r="R1769">
        <f>Sales_Data[[#This Row],[Gross_Sales]]*Sales_Data[[#This Row],[Discount]]</f>
        <v>2081.2199999999998</v>
      </c>
      <c r="S1769">
        <f>Sales_Data[[#This Row],[Gross_Sales]]-Sales_Data[[#This Row],[Discount_Amount]]</f>
        <v>18730.979999999996</v>
      </c>
      <c r="T1769">
        <f>Sales_Data[[#This Row],[Net Sales]]-Sales_Data[[#This Row],[Cost]]</f>
        <v>4554.7799999999952</v>
      </c>
      <c r="U1769" s="2">
        <f>Sales_Data[[#This Row],[Profit]]/Sales_Data[[#This Row],[Net Sales]]</f>
        <v>0.24316826989297924</v>
      </c>
      <c r="V1769">
        <f>YEAR(Sales_Data[[#This Row],[Order_Date]])</f>
        <v>2025</v>
      </c>
      <c r="W1769" t="str">
        <f>TEXT(Sales_Data[[#This Row],[Order_Date]],"mmm")</f>
        <v>Jun</v>
      </c>
      <c r="X1769">
        <f>MONTH(Sales_Data[[#This Row],[Order_Date]])</f>
        <v>6</v>
      </c>
      <c r="Y1769" t="str">
        <f>"Q"&amp;ROUNDUP(MONTH(Sales_Data[[#This Row],[Order_Date]])/3,0)</f>
        <v>Q2</v>
      </c>
    </row>
    <row r="1770" spans="1:25" x14ac:dyDescent="0.3">
      <c r="A1770" t="s">
        <v>3081</v>
      </c>
      <c r="B1770" s="1">
        <v>45707</v>
      </c>
      <c r="C1770" t="s">
        <v>2100</v>
      </c>
      <c r="D1770" t="s">
        <v>381</v>
      </c>
      <c r="E1770" t="s">
        <v>48</v>
      </c>
      <c r="F1770" t="s">
        <v>126</v>
      </c>
      <c r="G1770" t="s">
        <v>21</v>
      </c>
      <c r="H1770" t="s">
        <v>297</v>
      </c>
      <c r="I1770" t="s">
        <v>297</v>
      </c>
      <c r="J1770">
        <v>1</v>
      </c>
      <c r="K1770">
        <v>33836.03</v>
      </c>
      <c r="L1770">
        <v>0.1</v>
      </c>
      <c r="M1770">
        <v>26113.33</v>
      </c>
      <c r="N1770" t="s">
        <v>52</v>
      </c>
      <c r="O1770" t="s">
        <v>35</v>
      </c>
      <c r="P1770" t="s">
        <v>71</v>
      </c>
      <c r="Q1770">
        <f>Sales_Data[[#This Row],[Quantity]]*Sales_Data[[#This Row],[Unit_Price]]</f>
        <v>33836.03</v>
      </c>
      <c r="R1770">
        <f>Sales_Data[[#This Row],[Gross_Sales]]*Sales_Data[[#This Row],[Discount]]</f>
        <v>3383.6030000000001</v>
      </c>
      <c r="S1770">
        <f>Sales_Data[[#This Row],[Gross_Sales]]-Sales_Data[[#This Row],[Discount_Amount]]</f>
        <v>30452.427</v>
      </c>
      <c r="T1770">
        <f>Sales_Data[[#This Row],[Net Sales]]-Sales_Data[[#This Row],[Cost]]</f>
        <v>4339.0969999999979</v>
      </c>
      <c r="U1770" s="2">
        <f>Sales_Data[[#This Row],[Profit]]/Sales_Data[[#This Row],[Net Sales]]</f>
        <v>0.14248772355648362</v>
      </c>
      <c r="V1770">
        <f>YEAR(Sales_Data[[#This Row],[Order_Date]])</f>
        <v>2025</v>
      </c>
      <c r="W1770" t="str">
        <f>TEXT(Sales_Data[[#This Row],[Order_Date]],"mmm")</f>
        <v>Feb</v>
      </c>
      <c r="X1770">
        <f>MONTH(Sales_Data[[#This Row],[Order_Date]])</f>
        <v>2</v>
      </c>
      <c r="Y1770" t="str">
        <f>"Q"&amp;ROUNDUP(MONTH(Sales_Data[[#This Row],[Order_Date]])/3,0)</f>
        <v>Q1</v>
      </c>
    </row>
    <row r="1771" spans="1:25" x14ac:dyDescent="0.3">
      <c r="A1771" t="s">
        <v>3082</v>
      </c>
      <c r="B1771" s="1">
        <v>45856</v>
      </c>
      <c r="C1771" t="s">
        <v>2342</v>
      </c>
      <c r="D1771" t="s">
        <v>419</v>
      </c>
      <c r="E1771" t="s">
        <v>39</v>
      </c>
      <c r="F1771" t="s">
        <v>202</v>
      </c>
      <c r="G1771" t="s">
        <v>21</v>
      </c>
      <c r="H1771" t="s">
        <v>127</v>
      </c>
      <c r="I1771" t="s">
        <v>314</v>
      </c>
      <c r="J1771">
        <v>2</v>
      </c>
      <c r="K1771">
        <v>1164.6199999999999</v>
      </c>
      <c r="L1771">
        <v>0.15</v>
      </c>
      <c r="M1771">
        <v>1475.52</v>
      </c>
      <c r="N1771" t="s">
        <v>109</v>
      </c>
      <c r="O1771" t="s">
        <v>53</v>
      </c>
      <c r="P1771" t="s">
        <v>71</v>
      </c>
      <c r="Q1771">
        <f>Sales_Data[[#This Row],[Quantity]]*Sales_Data[[#This Row],[Unit_Price]]</f>
        <v>2329.2399999999998</v>
      </c>
      <c r="R1771">
        <f>Sales_Data[[#This Row],[Gross_Sales]]*Sales_Data[[#This Row],[Discount]]</f>
        <v>349.38599999999997</v>
      </c>
      <c r="S1771">
        <f>Sales_Data[[#This Row],[Gross_Sales]]-Sales_Data[[#This Row],[Discount_Amount]]</f>
        <v>1979.8539999999998</v>
      </c>
      <c r="T1771">
        <f>Sales_Data[[#This Row],[Net Sales]]-Sales_Data[[#This Row],[Cost]]</f>
        <v>504.33399999999983</v>
      </c>
      <c r="U1771" s="2">
        <f>Sales_Data[[#This Row],[Profit]]/Sales_Data[[#This Row],[Net Sales]]</f>
        <v>0.25473292475101694</v>
      </c>
      <c r="V1771">
        <f>YEAR(Sales_Data[[#This Row],[Order_Date]])</f>
        <v>2025</v>
      </c>
      <c r="W1771" t="str">
        <f>TEXT(Sales_Data[[#This Row],[Order_Date]],"mmm")</f>
        <v>Jul</v>
      </c>
      <c r="X1771">
        <f>MONTH(Sales_Data[[#This Row],[Order_Date]])</f>
        <v>7</v>
      </c>
      <c r="Y1771" t="str">
        <f>"Q"&amp;ROUNDUP(MONTH(Sales_Data[[#This Row],[Order_Date]])/3,0)</f>
        <v>Q3</v>
      </c>
    </row>
    <row r="1772" spans="1:25" x14ac:dyDescent="0.3">
      <c r="A1772" t="s">
        <v>3083</v>
      </c>
      <c r="B1772" s="1">
        <v>46006</v>
      </c>
      <c r="C1772" t="s">
        <v>3084</v>
      </c>
      <c r="D1772" t="s">
        <v>347</v>
      </c>
      <c r="E1772" t="s">
        <v>39</v>
      </c>
      <c r="F1772" t="s">
        <v>107</v>
      </c>
      <c r="G1772" t="s">
        <v>21</v>
      </c>
      <c r="H1772" t="s">
        <v>230</v>
      </c>
      <c r="I1772" t="s">
        <v>328</v>
      </c>
      <c r="J1772">
        <v>1</v>
      </c>
      <c r="K1772">
        <v>3505.11</v>
      </c>
      <c r="L1772">
        <v>0.05</v>
      </c>
      <c r="M1772">
        <v>2378.34</v>
      </c>
      <c r="N1772" t="s">
        <v>24</v>
      </c>
      <c r="O1772" t="s">
        <v>25</v>
      </c>
      <c r="P1772" t="s">
        <v>26</v>
      </c>
      <c r="Q1772">
        <f>Sales_Data[[#This Row],[Quantity]]*Sales_Data[[#This Row],[Unit_Price]]</f>
        <v>3505.11</v>
      </c>
      <c r="R1772">
        <f>Sales_Data[[#This Row],[Gross_Sales]]*Sales_Data[[#This Row],[Discount]]</f>
        <v>175.25550000000001</v>
      </c>
      <c r="S1772">
        <f>Sales_Data[[#This Row],[Gross_Sales]]-Sales_Data[[#This Row],[Discount_Amount]]</f>
        <v>3329.8544999999999</v>
      </c>
      <c r="T1772">
        <f>Sales_Data[[#This Row],[Net Sales]]-Sales_Data[[#This Row],[Cost]]</f>
        <v>951.51449999999977</v>
      </c>
      <c r="U1772" s="2">
        <f>Sales_Data[[#This Row],[Profit]]/Sales_Data[[#This Row],[Net Sales]]</f>
        <v>0.2857525756756038</v>
      </c>
      <c r="V1772">
        <f>YEAR(Sales_Data[[#This Row],[Order_Date]])</f>
        <v>2025</v>
      </c>
      <c r="W1772" t="str">
        <f>TEXT(Sales_Data[[#This Row],[Order_Date]],"mmm")</f>
        <v>Dec</v>
      </c>
      <c r="X1772">
        <f>MONTH(Sales_Data[[#This Row],[Order_Date]])</f>
        <v>12</v>
      </c>
      <c r="Y1772" t="str">
        <f>"Q"&amp;ROUNDUP(MONTH(Sales_Data[[#This Row],[Order_Date]])/3,0)</f>
        <v>Q4</v>
      </c>
    </row>
    <row r="1773" spans="1:25" x14ac:dyDescent="0.3">
      <c r="A1773" t="s">
        <v>3085</v>
      </c>
      <c r="B1773" s="1">
        <v>45838</v>
      </c>
      <c r="C1773" t="s">
        <v>1877</v>
      </c>
      <c r="D1773" t="s">
        <v>457</v>
      </c>
      <c r="E1773" t="s">
        <v>30</v>
      </c>
      <c r="F1773" t="s">
        <v>87</v>
      </c>
      <c r="G1773" t="s">
        <v>21</v>
      </c>
      <c r="H1773" t="s">
        <v>22</v>
      </c>
      <c r="I1773" t="s">
        <v>23</v>
      </c>
      <c r="J1773">
        <v>1</v>
      </c>
      <c r="K1773">
        <v>1116.06</v>
      </c>
      <c r="L1773">
        <v>0.05</v>
      </c>
      <c r="M1773">
        <v>766.59</v>
      </c>
      <c r="N1773" t="s">
        <v>83</v>
      </c>
      <c r="O1773" t="s">
        <v>35</v>
      </c>
      <c r="P1773" t="s">
        <v>26</v>
      </c>
      <c r="Q1773">
        <f>Sales_Data[[#This Row],[Quantity]]*Sales_Data[[#This Row],[Unit_Price]]</f>
        <v>1116.06</v>
      </c>
      <c r="R1773">
        <f>Sales_Data[[#This Row],[Gross_Sales]]*Sales_Data[[#This Row],[Discount]]</f>
        <v>55.802999999999997</v>
      </c>
      <c r="S1773">
        <f>Sales_Data[[#This Row],[Gross_Sales]]-Sales_Data[[#This Row],[Discount_Amount]]</f>
        <v>1060.2570000000001</v>
      </c>
      <c r="T1773">
        <f>Sales_Data[[#This Row],[Net Sales]]-Sales_Data[[#This Row],[Cost]]</f>
        <v>293.66700000000003</v>
      </c>
      <c r="U1773" s="2">
        <f>Sales_Data[[#This Row],[Profit]]/Sales_Data[[#This Row],[Net Sales]]</f>
        <v>0.27697718572006602</v>
      </c>
      <c r="V1773">
        <f>YEAR(Sales_Data[[#This Row],[Order_Date]])</f>
        <v>2025</v>
      </c>
      <c r="W1773" t="str">
        <f>TEXT(Sales_Data[[#This Row],[Order_Date]],"mmm")</f>
        <v>Jun</v>
      </c>
      <c r="X1773">
        <f>MONTH(Sales_Data[[#This Row],[Order_Date]])</f>
        <v>6</v>
      </c>
      <c r="Y1773" t="str">
        <f>"Q"&amp;ROUNDUP(MONTH(Sales_Data[[#This Row],[Order_Date]])/3,0)</f>
        <v>Q2</v>
      </c>
    </row>
    <row r="1774" spans="1:25" x14ac:dyDescent="0.3">
      <c r="A1774" t="s">
        <v>3086</v>
      </c>
      <c r="B1774" s="1">
        <v>45681</v>
      </c>
      <c r="C1774" t="s">
        <v>2602</v>
      </c>
      <c r="D1774" t="s">
        <v>18</v>
      </c>
      <c r="E1774" t="s">
        <v>48</v>
      </c>
      <c r="F1774" t="s">
        <v>132</v>
      </c>
      <c r="G1774" t="s">
        <v>75</v>
      </c>
      <c r="H1774" t="s">
        <v>256</v>
      </c>
      <c r="I1774" t="s">
        <v>334</v>
      </c>
      <c r="J1774">
        <v>2</v>
      </c>
      <c r="K1774">
        <v>39417.980000000003</v>
      </c>
      <c r="L1774">
        <v>0.15</v>
      </c>
      <c r="M1774">
        <v>54155.86</v>
      </c>
      <c r="N1774" t="s">
        <v>52</v>
      </c>
      <c r="O1774" t="s">
        <v>53</v>
      </c>
      <c r="P1774" t="s">
        <v>44</v>
      </c>
      <c r="Q1774">
        <f>Sales_Data[[#This Row],[Quantity]]*Sales_Data[[#This Row],[Unit_Price]]</f>
        <v>78835.960000000006</v>
      </c>
      <c r="R1774">
        <f>Sales_Data[[#This Row],[Gross_Sales]]*Sales_Data[[#This Row],[Discount]]</f>
        <v>11825.394</v>
      </c>
      <c r="S1774">
        <f>Sales_Data[[#This Row],[Gross_Sales]]-Sales_Data[[#This Row],[Discount_Amount]]</f>
        <v>67010.566000000006</v>
      </c>
      <c r="T1774">
        <f>Sales_Data[[#This Row],[Net Sales]]-Sales_Data[[#This Row],[Cost]]</f>
        <v>12854.706000000006</v>
      </c>
      <c r="U1774" s="2">
        <f>Sales_Data[[#This Row],[Profit]]/Sales_Data[[#This Row],[Net Sales]]</f>
        <v>0.19183103154210046</v>
      </c>
      <c r="V1774">
        <f>YEAR(Sales_Data[[#This Row],[Order_Date]])</f>
        <v>2025</v>
      </c>
      <c r="W1774" t="str">
        <f>TEXT(Sales_Data[[#This Row],[Order_Date]],"mmm")</f>
        <v>Jan</v>
      </c>
      <c r="X1774">
        <f>MONTH(Sales_Data[[#This Row],[Order_Date]])</f>
        <v>1</v>
      </c>
      <c r="Y1774" t="str">
        <f>"Q"&amp;ROUNDUP(MONTH(Sales_Data[[#This Row],[Order_Date]])/3,0)</f>
        <v>Q1</v>
      </c>
    </row>
    <row r="1775" spans="1:25" x14ac:dyDescent="0.3">
      <c r="A1775" t="s">
        <v>3087</v>
      </c>
      <c r="B1775" s="1">
        <v>45973</v>
      </c>
      <c r="C1775" t="s">
        <v>2010</v>
      </c>
      <c r="D1775" t="s">
        <v>414</v>
      </c>
      <c r="E1775" t="s">
        <v>119</v>
      </c>
      <c r="F1775" t="s">
        <v>538</v>
      </c>
      <c r="G1775" t="s">
        <v>75</v>
      </c>
      <c r="H1775" t="s">
        <v>256</v>
      </c>
      <c r="I1775" t="s">
        <v>257</v>
      </c>
      <c r="J1775">
        <v>1</v>
      </c>
      <c r="K1775">
        <v>6391.62</v>
      </c>
      <c r="L1775">
        <v>0.05</v>
      </c>
      <c r="M1775">
        <v>4284</v>
      </c>
      <c r="N1775" t="s">
        <v>70</v>
      </c>
      <c r="O1775" t="s">
        <v>35</v>
      </c>
      <c r="P1775" t="s">
        <v>71</v>
      </c>
      <c r="Q1775">
        <f>Sales_Data[[#This Row],[Quantity]]*Sales_Data[[#This Row],[Unit_Price]]</f>
        <v>6391.62</v>
      </c>
      <c r="R1775">
        <f>Sales_Data[[#This Row],[Gross_Sales]]*Sales_Data[[#This Row],[Discount]]</f>
        <v>319.58100000000002</v>
      </c>
      <c r="S1775">
        <f>Sales_Data[[#This Row],[Gross_Sales]]-Sales_Data[[#This Row],[Discount_Amount]]</f>
        <v>6072.0389999999998</v>
      </c>
      <c r="T1775">
        <f>Sales_Data[[#This Row],[Net Sales]]-Sales_Data[[#This Row],[Cost]]</f>
        <v>1788.0389999999998</v>
      </c>
      <c r="U1775" s="2">
        <f>Sales_Data[[#This Row],[Profit]]/Sales_Data[[#This Row],[Net Sales]]</f>
        <v>0.29447093472225722</v>
      </c>
      <c r="V1775">
        <f>YEAR(Sales_Data[[#This Row],[Order_Date]])</f>
        <v>2025</v>
      </c>
      <c r="W1775" t="str">
        <f>TEXT(Sales_Data[[#This Row],[Order_Date]],"mmm")</f>
        <v>Nov</v>
      </c>
      <c r="X1775">
        <f>MONTH(Sales_Data[[#This Row],[Order_Date]])</f>
        <v>11</v>
      </c>
      <c r="Y1775" t="str">
        <f>"Q"&amp;ROUNDUP(MONTH(Sales_Data[[#This Row],[Order_Date]])/3,0)</f>
        <v>Q4</v>
      </c>
    </row>
    <row r="1776" spans="1:25" x14ac:dyDescent="0.3">
      <c r="A1776" t="s">
        <v>3088</v>
      </c>
      <c r="B1776" s="1">
        <v>45703</v>
      </c>
      <c r="C1776" t="s">
        <v>2784</v>
      </c>
      <c r="D1776" t="s">
        <v>685</v>
      </c>
      <c r="E1776" t="s">
        <v>39</v>
      </c>
      <c r="F1776" t="s">
        <v>40</v>
      </c>
      <c r="G1776" t="s">
        <v>67</v>
      </c>
      <c r="H1776" t="s">
        <v>68</v>
      </c>
      <c r="I1776" t="s">
        <v>97</v>
      </c>
      <c r="J1776">
        <v>1</v>
      </c>
      <c r="K1776">
        <v>3491.67</v>
      </c>
      <c r="L1776">
        <v>0.1</v>
      </c>
      <c r="M1776">
        <v>2471.4299999999998</v>
      </c>
      <c r="N1776" t="s">
        <v>52</v>
      </c>
      <c r="O1776" t="s">
        <v>35</v>
      </c>
      <c r="P1776" t="s">
        <v>26</v>
      </c>
      <c r="Q1776">
        <f>Sales_Data[[#This Row],[Quantity]]*Sales_Data[[#This Row],[Unit_Price]]</f>
        <v>3491.67</v>
      </c>
      <c r="R1776">
        <f>Sales_Data[[#This Row],[Gross_Sales]]*Sales_Data[[#This Row],[Discount]]</f>
        <v>349.16700000000003</v>
      </c>
      <c r="S1776">
        <f>Sales_Data[[#This Row],[Gross_Sales]]-Sales_Data[[#This Row],[Discount_Amount]]</f>
        <v>3142.5030000000002</v>
      </c>
      <c r="T1776">
        <f>Sales_Data[[#This Row],[Net Sales]]-Sales_Data[[#This Row],[Cost]]</f>
        <v>671.07300000000032</v>
      </c>
      <c r="U1776" s="2">
        <f>Sales_Data[[#This Row],[Profit]]/Sales_Data[[#This Row],[Net Sales]]</f>
        <v>0.21354729016965149</v>
      </c>
      <c r="V1776">
        <f>YEAR(Sales_Data[[#This Row],[Order_Date]])</f>
        <v>2025</v>
      </c>
      <c r="W1776" t="str">
        <f>TEXT(Sales_Data[[#This Row],[Order_Date]],"mmm")</f>
        <v>Feb</v>
      </c>
      <c r="X1776">
        <f>MONTH(Sales_Data[[#This Row],[Order_Date]])</f>
        <v>2</v>
      </c>
      <c r="Y1776" t="str">
        <f>"Q"&amp;ROUNDUP(MONTH(Sales_Data[[#This Row],[Order_Date]])/3,0)</f>
        <v>Q1</v>
      </c>
    </row>
    <row r="1777" spans="1:25" x14ac:dyDescent="0.3">
      <c r="A1777" t="s">
        <v>3089</v>
      </c>
      <c r="B1777" s="1">
        <v>45672</v>
      </c>
      <c r="C1777" t="s">
        <v>3090</v>
      </c>
      <c r="D1777" t="s">
        <v>513</v>
      </c>
      <c r="E1777" t="s">
        <v>48</v>
      </c>
      <c r="F1777" t="s">
        <v>132</v>
      </c>
      <c r="G1777" t="s">
        <v>21</v>
      </c>
      <c r="H1777" t="s">
        <v>22</v>
      </c>
      <c r="I1777" t="s">
        <v>23</v>
      </c>
      <c r="J1777">
        <v>2</v>
      </c>
      <c r="K1777">
        <v>7704.14</v>
      </c>
      <c r="L1777">
        <v>0.1</v>
      </c>
      <c r="M1777">
        <v>9988.7900000000009</v>
      </c>
      <c r="N1777" t="s">
        <v>109</v>
      </c>
      <c r="O1777" t="s">
        <v>35</v>
      </c>
      <c r="P1777" t="s">
        <v>26</v>
      </c>
      <c r="Q1777">
        <f>Sales_Data[[#This Row],[Quantity]]*Sales_Data[[#This Row],[Unit_Price]]</f>
        <v>15408.28</v>
      </c>
      <c r="R1777">
        <f>Sales_Data[[#This Row],[Gross_Sales]]*Sales_Data[[#This Row],[Discount]]</f>
        <v>1540.8280000000002</v>
      </c>
      <c r="S1777">
        <f>Sales_Data[[#This Row],[Gross_Sales]]-Sales_Data[[#This Row],[Discount_Amount]]</f>
        <v>13867.452000000001</v>
      </c>
      <c r="T1777">
        <f>Sales_Data[[#This Row],[Net Sales]]-Sales_Data[[#This Row],[Cost]]</f>
        <v>3878.6620000000003</v>
      </c>
      <c r="U1777" s="2">
        <f>Sales_Data[[#This Row],[Profit]]/Sales_Data[[#This Row],[Net Sales]]</f>
        <v>0.27969536148385443</v>
      </c>
      <c r="V1777">
        <f>YEAR(Sales_Data[[#This Row],[Order_Date]])</f>
        <v>2025</v>
      </c>
      <c r="W1777" t="str">
        <f>TEXT(Sales_Data[[#This Row],[Order_Date]],"mmm")</f>
        <v>Jan</v>
      </c>
      <c r="X1777">
        <f>MONTH(Sales_Data[[#This Row],[Order_Date]])</f>
        <v>1</v>
      </c>
      <c r="Y1777" t="str">
        <f>"Q"&amp;ROUNDUP(MONTH(Sales_Data[[#This Row],[Order_Date]])/3,0)</f>
        <v>Q1</v>
      </c>
    </row>
    <row r="1778" spans="1:25" x14ac:dyDescent="0.3">
      <c r="A1778" t="s">
        <v>3091</v>
      </c>
      <c r="B1778" s="1">
        <v>45810</v>
      </c>
      <c r="C1778" t="s">
        <v>3092</v>
      </c>
      <c r="D1778" t="s">
        <v>313</v>
      </c>
      <c r="E1778" t="s">
        <v>48</v>
      </c>
      <c r="F1778" t="s">
        <v>49</v>
      </c>
      <c r="G1778" t="s">
        <v>21</v>
      </c>
      <c r="H1778" t="s">
        <v>297</v>
      </c>
      <c r="I1778" t="s">
        <v>297</v>
      </c>
      <c r="J1778">
        <v>2</v>
      </c>
      <c r="K1778">
        <v>31258.73</v>
      </c>
      <c r="L1778">
        <v>0.05</v>
      </c>
      <c r="M1778">
        <v>45713.17</v>
      </c>
      <c r="N1778" t="s">
        <v>70</v>
      </c>
      <c r="O1778" t="s">
        <v>35</v>
      </c>
      <c r="P1778" t="s">
        <v>71</v>
      </c>
      <c r="Q1778">
        <f>Sales_Data[[#This Row],[Quantity]]*Sales_Data[[#This Row],[Unit_Price]]</f>
        <v>62517.46</v>
      </c>
      <c r="R1778">
        <f>Sales_Data[[#This Row],[Gross_Sales]]*Sales_Data[[#This Row],[Discount]]</f>
        <v>3125.873</v>
      </c>
      <c r="S1778">
        <f>Sales_Data[[#This Row],[Gross_Sales]]-Sales_Data[[#This Row],[Discount_Amount]]</f>
        <v>59391.587</v>
      </c>
      <c r="T1778">
        <f>Sales_Data[[#This Row],[Net Sales]]-Sales_Data[[#This Row],[Cost]]</f>
        <v>13678.417000000001</v>
      </c>
      <c r="U1778" s="2">
        <f>Sales_Data[[#This Row],[Profit]]/Sales_Data[[#This Row],[Net Sales]]</f>
        <v>0.23030899982517727</v>
      </c>
      <c r="V1778">
        <f>YEAR(Sales_Data[[#This Row],[Order_Date]])</f>
        <v>2025</v>
      </c>
      <c r="W1778" t="str">
        <f>TEXT(Sales_Data[[#This Row],[Order_Date]],"mmm")</f>
        <v>Jun</v>
      </c>
      <c r="X1778">
        <f>MONTH(Sales_Data[[#This Row],[Order_Date]])</f>
        <v>6</v>
      </c>
      <c r="Y1778" t="str">
        <f>"Q"&amp;ROUNDUP(MONTH(Sales_Data[[#This Row],[Order_Date]])/3,0)</f>
        <v>Q2</v>
      </c>
    </row>
    <row r="1779" spans="1:25" x14ac:dyDescent="0.3">
      <c r="A1779" t="s">
        <v>3093</v>
      </c>
      <c r="B1779" s="1">
        <v>45879</v>
      </c>
      <c r="C1779" t="s">
        <v>3094</v>
      </c>
      <c r="D1779" t="s">
        <v>430</v>
      </c>
      <c r="E1779" t="s">
        <v>19</v>
      </c>
      <c r="F1779" t="s">
        <v>113</v>
      </c>
      <c r="G1779" t="s">
        <v>67</v>
      </c>
      <c r="H1779" t="s">
        <v>133</v>
      </c>
      <c r="I1779" t="s">
        <v>134</v>
      </c>
      <c r="J1779">
        <v>5</v>
      </c>
      <c r="K1779">
        <v>2109.16</v>
      </c>
      <c r="L1779">
        <v>0</v>
      </c>
      <c r="M1779">
        <v>7168.12</v>
      </c>
      <c r="N1779" t="s">
        <v>24</v>
      </c>
      <c r="O1779" t="s">
        <v>35</v>
      </c>
      <c r="P1779" t="s">
        <v>26</v>
      </c>
      <c r="Q1779">
        <f>Sales_Data[[#This Row],[Quantity]]*Sales_Data[[#This Row],[Unit_Price]]</f>
        <v>10545.8</v>
      </c>
      <c r="R1779">
        <f>Sales_Data[[#This Row],[Gross_Sales]]*Sales_Data[[#This Row],[Discount]]</f>
        <v>0</v>
      </c>
      <c r="S1779">
        <f>Sales_Data[[#This Row],[Gross_Sales]]-Sales_Data[[#This Row],[Discount_Amount]]</f>
        <v>10545.8</v>
      </c>
      <c r="T1779">
        <f>Sales_Data[[#This Row],[Net Sales]]-Sales_Data[[#This Row],[Cost]]</f>
        <v>3377.6799999999994</v>
      </c>
      <c r="U1779" s="2">
        <f>Sales_Data[[#This Row],[Profit]]/Sales_Data[[#This Row],[Net Sales]]</f>
        <v>0.32028674922718048</v>
      </c>
      <c r="V1779">
        <f>YEAR(Sales_Data[[#This Row],[Order_Date]])</f>
        <v>2025</v>
      </c>
      <c r="W1779" t="str">
        <f>TEXT(Sales_Data[[#This Row],[Order_Date]],"mmm")</f>
        <v>Aug</v>
      </c>
      <c r="X1779">
        <f>MONTH(Sales_Data[[#This Row],[Order_Date]])</f>
        <v>8</v>
      </c>
      <c r="Y1779" t="str">
        <f>"Q"&amp;ROUNDUP(MONTH(Sales_Data[[#This Row],[Order_Date]])/3,0)</f>
        <v>Q3</v>
      </c>
    </row>
    <row r="1780" spans="1:25" x14ac:dyDescent="0.3">
      <c r="A1780" t="s">
        <v>3095</v>
      </c>
      <c r="B1780" s="1">
        <v>45863</v>
      </c>
      <c r="C1780" t="s">
        <v>1074</v>
      </c>
      <c r="D1780" t="s">
        <v>457</v>
      </c>
      <c r="E1780" t="s">
        <v>30</v>
      </c>
      <c r="F1780" t="s">
        <v>210</v>
      </c>
      <c r="G1780" t="s">
        <v>75</v>
      </c>
      <c r="H1780" t="s">
        <v>114</v>
      </c>
      <c r="I1780" t="s">
        <v>206</v>
      </c>
      <c r="J1780">
        <v>3</v>
      </c>
      <c r="K1780">
        <v>3490.1</v>
      </c>
      <c r="L1780">
        <v>0</v>
      </c>
      <c r="M1780">
        <v>7032.69</v>
      </c>
      <c r="N1780" t="s">
        <v>24</v>
      </c>
      <c r="O1780" t="s">
        <v>35</v>
      </c>
      <c r="P1780" t="s">
        <v>26</v>
      </c>
      <c r="Q1780">
        <f>Sales_Data[[#This Row],[Quantity]]*Sales_Data[[#This Row],[Unit_Price]]</f>
        <v>10470.299999999999</v>
      </c>
      <c r="R1780">
        <f>Sales_Data[[#This Row],[Gross_Sales]]*Sales_Data[[#This Row],[Discount]]</f>
        <v>0</v>
      </c>
      <c r="S1780">
        <f>Sales_Data[[#This Row],[Gross_Sales]]-Sales_Data[[#This Row],[Discount_Amount]]</f>
        <v>10470.299999999999</v>
      </c>
      <c r="T1780">
        <f>Sales_Data[[#This Row],[Net Sales]]-Sales_Data[[#This Row],[Cost]]</f>
        <v>3437.6099999999997</v>
      </c>
      <c r="U1780" s="2">
        <f>Sales_Data[[#This Row],[Profit]]/Sales_Data[[#This Row],[Net Sales]]</f>
        <v>0.32832010544110485</v>
      </c>
      <c r="V1780">
        <f>YEAR(Sales_Data[[#This Row],[Order_Date]])</f>
        <v>2025</v>
      </c>
      <c r="W1780" t="str">
        <f>TEXT(Sales_Data[[#This Row],[Order_Date]],"mmm")</f>
        <v>Jul</v>
      </c>
      <c r="X1780">
        <f>MONTH(Sales_Data[[#This Row],[Order_Date]])</f>
        <v>7</v>
      </c>
      <c r="Y1780" t="str">
        <f>"Q"&amp;ROUNDUP(MONTH(Sales_Data[[#This Row],[Order_Date]])/3,0)</f>
        <v>Q3</v>
      </c>
    </row>
    <row r="1781" spans="1:25" x14ac:dyDescent="0.3">
      <c r="A1781" t="s">
        <v>3096</v>
      </c>
      <c r="B1781" s="1">
        <v>45930</v>
      </c>
      <c r="C1781" t="s">
        <v>3097</v>
      </c>
      <c r="D1781" t="s">
        <v>168</v>
      </c>
      <c r="E1781" t="s">
        <v>30</v>
      </c>
      <c r="F1781" t="s">
        <v>156</v>
      </c>
      <c r="G1781" t="s">
        <v>67</v>
      </c>
      <c r="H1781" t="s">
        <v>133</v>
      </c>
      <c r="I1781" t="s">
        <v>138</v>
      </c>
      <c r="J1781">
        <v>3</v>
      </c>
      <c r="K1781">
        <v>4004.25</v>
      </c>
      <c r="L1781">
        <v>0.05</v>
      </c>
      <c r="M1781">
        <v>8678.93</v>
      </c>
      <c r="N1781" t="s">
        <v>52</v>
      </c>
      <c r="O1781" t="s">
        <v>35</v>
      </c>
      <c r="P1781" t="s">
        <v>71</v>
      </c>
      <c r="Q1781">
        <f>Sales_Data[[#This Row],[Quantity]]*Sales_Data[[#This Row],[Unit_Price]]</f>
        <v>12012.75</v>
      </c>
      <c r="R1781">
        <f>Sales_Data[[#This Row],[Gross_Sales]]*Sales_Data[[#This Row],[Discount]]</f>
        <v>600.63750000000005</v>
      </c>
      <c r="S1781">
        <f>Sales_Data[[#This Row],[Gross_Sales]]-Sales_Data[[#This Row],[Discount_Amount]]</f>
        <v>11412.112499999999</v>
      </c>
      <c r="T1781">
        <f>Sales_Data[[#This Row],[Net Sales]]-Sales_Data[[#This Row],[Cost]]</f>
        <v>2733.182499999999</v>
      </c>
      <c r="U1781" s="2">
        <f>Sales_Data[[#This Row],[Profit]]/Sales_Data[[#This Row],[Net Sales]]</f>
        <v>0.23949838384435829</v>
      </c>
      <c r="V1781">
        <f>YEAR(Sales_Data[[#This Row],[Order_Date]])</f>
        <v>2025</v>
      </c>
      <c r="W1781" t="str">
        <f>TEXT(Sales_Data[[#This Row],[Order_Date]],"mmm")</f>
        <v>Sep</v>
      </c>
      <c r="X1781">
        <f>MONTH(Sales_Data[[#This Row],[Order_Date]])</f>
        <v>9</v>
      </c>
      <c r="Y1781" t="str">
        <f>"Q"&amp;ROUNDUP(MONTH(Sales_Data[[#This Row],[Order_Date]])/3,0)</f>
        <v>Q3</v>
      </c>
    </row>
    <row r="1782" spans="1:25" x14ac:dyDescent="0.3">
      <c r="A1782" t="s">
        <v>3098</v>
      </c>
      <c r="B1782" s="1">
        <v>45893</v>
      </c>
      <c r="C1782" t="s">
        <v>3099</v>
      </c>
      <c r="D1782" t="s">
        <v>277</v>
      </c>
      <c r="E1782" t="s">
        <v>39</v>
      </c>
      <c r="F1782" t="s">
        <v>40</v>
      </c>
      <c r="G1782" t="s">
        <v>67</v>
      </c>
      <c r="H1782" t="s">
        <v>88</v>
      </c>
      <c r="I1782" t="s">
        <v>89</v>
      </c>
      <c r="J1782">
        <v>1</v>
      </c>
      <c r="K1782">
        <v>6751.71</v>
      </c>
      <c r="L1782">
        <v>0.05</v>
      </c>
      <c r="M1782">
        <v>4423.96</v>
      </c>
      <c r="N1782" t="s">
        <v>24</v>
      </c>
      <c r="O1782" t="s">
        <v>53</v>
      </c>
      <c r="P1782" t="s">
        <v>71</v>
      </c>
      <c r="Q1782">
        <f>Sales_Data[[#This Row],[Quantity]]*Sales_Data[[#This Row],[Unit_Price]]</f>
        <v>6751.71</v>
      </c>
      <c r="R1782">
        <f>Sales_Data[[#This Row],[Gross_Sales]]*Sales_Data[[#This Row],[Discount]]</f>
        <v>337.58550000000002</v>
      </c>
      <c r="S1782">
        <f>Sales_Data[[#This Row],[Gross_Sales]]-Sales_Data[[#This Row],[Discount_Amount]]</f>
        <v>6414.1244999999999</v>
      </c>
      <c r="T1782">
        <f>Sales_Data[[#This Row],[Net Sales]]-Sales_Data[[#This Row],[Cost]]</f>
        <v>1990.1644999999999</v>
      </c>
      <c r="U1782" s="2">
        <f>Sales_Data[[#This Row],[Profit]]/Sales_Data[[#This Row],[Net Sales]]</f>
        <v>0.3102784331673013</v>
      </c>
      <c r="V1782">
        <f>YEAR(Sales_Data[[#This Row],[Order_Date]])</f>
        <v>2025</v>
      </c>
      <c r="W1782" t="str">
        <f>TEXT(Sales_Data[[#This Row],[Order_Date]],"mmm")</f>
        <v>Aug</v>
      </c>
      <c r="X1782">
        <f>MONTH(Sales_Data[[#This Row],[Order_Date]])</f>
        <v>8</v>
      </c>
      <c r="Y1782" t="str">
        <f>"Q"&amp;ROUNDUP(MONTH(Sales_Data[[#This Row],[Order_Date]])/3,0)</f>
        <v>Q3</v>
      </c>
    </row>
    <row r="1783" spans="1:25" x14ac:dyDescent="0.3">
      <c r="A1783" t="s">
        <v>3100</v>
      </c>
      <c r="B1783" s="1">
        <v>45997</v>
      </c>
      <c r="C1783" t="s">
        <v>3101</v>
      </c>
      <c r="D1783" t="s">
        <v>694</v>
      </c>
      <c r="E1783" t="s">
        <v>119</v>
      </c>
      <c r="F1783" t="s">
        <v>249</v>
      </c>
      <c r="G1783" t="s">
        <v>21</v>
      </c>
      <c r="H1783" t="s">
        <v>22</v>
      </c>
      <c r="I1783" t="s">
        <v>23</v>
      </c>
      <c r="J1783">
        <v>1</v>
      </c>
      <c r="K1783">
        <v>1764.82</v>
      </c>
      <c r="L1783">
        <v>0.1</v>
      </c>
      <c r="M1783">
        <v>1025.29</v>
      </c>
      <c r="N1783" t="s">
        <v>24</v>
      </c>
      <c r="O1783" t="s">
        <v>35</v>
      </c>
      <c r="P1783" t="s">
        <v>71</v>
      </c>
      <c r="Q1783">
        <f>Sales_Data[[#This Row],[Quantity]]*Sales_Data[[#This Row],[Unit_Price]]</f>
        <v>1764.82</v>
      </c>
      <c r="R1783">
        <f>Sales_Data[[#This Row],[Gross_Sales]]*Sales_Data[[#This Row],[Discount]]</f>
        <v>176.482</v>
      </c>
      <c r="S1783">
        <f>Sales_Data[[#This Row],[Gross_Sales]]-Sales_Data[[#This Row],[Discount_Amount]]</f>
        <v>1588.338</v>
      </c>
      <c r="T1783">
        <f>Sales_Data[[#This Row],[Net Sales]]-Sales_Data[[#This Row],[Cost]]</f>
        <v>563.048</v>
      </c>
      <c r="U1783" s="2">
        <f>Sales_Data[[#This Row],[Profit]]/Sales_Data[[#This Row],[Net Sales]]</f>
        <v>0.35448878009592416</v>
      </c>
      <c r="V1783">
        <f>YEAR(Sales_Data[[#This Row],[Order_Date]])</f>
        <v>2025</v>
      </c>
      <c r="W1783" t="str">
        <f>TEXT(Sales_Data[[#This Row],[Order_Date]],"mmm")</f>
        <v>Dec</v>
      </c>
      <c r="X1783">
        <f>MONTH(Sales_Data[[#This Row],[Order_Date]])</f>
        <v>12</v>
      </c>
      <c r="Y1783" t="str">
        <f>"Q"&amp;ROUNDUP(MONTH(Sales_Data[[#This Row],[Order_Date]])/3,0)</f>
        <v>Q4</v>
      </c>
    </row>
    <row r="1784" spans="1:25" x14ac:dyDescent="0.3">
      <c r="A1784" t="s">
        <v>3102</v>
      </c>
      <c r="B1784" s="1">
        <v>45885</v>
      </c>
      <c r="C1784" t="s">
        <v>3103</v>
      </c>
      <c r="D1784" t="s">
        <v>436</v>
      </c>
      <c r="E1784" t="s">
        <v>48</v>
      </c>
      <c r="F1784" t="s">
        <v>49</v>
      </c>
      <c r="G1784" t="s">
        <v>21</v>
      </c>
      <c r="H1784" t="s">
        <v>22</v>
      </c>
      <c r="I1784" t="s">
        <v>23</v>
      </c>
      <c r="J1784">
        <v>2</v>
      </c>
      <c r="K1784">
        <v>35308.69</v>
      </c>
      <c r="L1784">
        <v>0.05</v>
      </c>
      <c r="M1784">
        <v>46199.53</v>
      </c>
      <c r="N1784" t="s">
        <v>52</v>
      </c>
      <c r="O1784" t="s">
        <v>35</v>
      </c>
      <c r="P1784" t="s">
        <v>44</v>
      </c>
      <c r="Q1784">
        <f>Sales_Data[[#This Row],[Quantity]]*Sales_Data[[#This Row],[Unit_Price]]</f>
        <v>70617.38</v>
      </c>
      <c r="R1784">
        <f>Sales_Data[[#This Row],[Gross_Sales]]*Sales_Data[[#This Row],[Discount]]</f>
        <v>3530.8690000000006</v>
      </c>
      <c r="S1784">
        <f>Sales_Data[[#This Row],[Gross_Sales]]-Sales_Data[[#This Row],[Discount_Amount]]</f>
        <v>67086.510999999999</v>
      </c>
      <c r="T1784">
        <f>Sales_Data[[#This Row],[Net Sales]]-Sales_Data[[#This Row],[Cost]]</f>
        <v>20886.981</v>
      </c>
      <c r="U1784" s="2">
        <f>Sales_Data[[#This Row],[Profit]]/Sales_Data[[#This Row],[Net Sales]]</f>
        <v>0.31134397494602156</v>
      </c>
      <c r="V1784">
        <f>YEAR(Sales_Data[[#This Row],[Order_Date]])</f>
        <v>2025</v>
      </c>
      <c r="W1784" t="str">
        <f>TEXT(Sales_Data[[#This Row],[Order_Date]],"mmm")</f>
        <v>Aug</v>
      </c>
      <c r="X1784">
        <f>MONTH(Sales_Data[[#This Row],[Order_Date]])</f>
        <v>8</v>
      </c>
      <c r="Y1784" t="str">
        <f>"Q"&amp;ROUNDUP(MONTH(Sales_Data[[#This Row],[Order_Date]])/3,0)</f>
        <v>Q3</v>
      </c>
    </row>
    <row r="1785" spans="1:25" x14ac:dyDescent="0.3">
      <c r="A1785" t="s">
        <v>3104</v>
      </c>
      <c r="B1785" s="1">
        <v>45666</v>
      </c>
      <c r="C1785" t="s">
        <v>1456</v>
      </c>
      <c r="D1785" t="s">
        <v>1452</v>
      </c>
      <c r="E1785" t="s">
        <v>48</v>
      </c>
      <c r="F1785" t="s">
        <v>152</v>
      </c>
      <c r="G1785" t="s">
        <v>21</v>
      </c>
      <c r="H1785" t="s">
        <v>127</v>
      </c>
      <c r="I1785" t="s">
        <v>314</v>
      </c>
      <c r="J1785">
        <v>5</v>
      </c>
      <c r="K1785">
        <v>37538.620000000003</v>
      </c>
      <c r="L1785">
        <v>0.05</v>
      </c>
      <c r="M1785">
        <v>128866.31</v>
      </c>
      <c r="N1785" t="s">
        <v>24</v>
      </c>
      <c r="O1785" t="s">
        <v>53</v>
      </c>
      <c r="P1785" t="s">
        <v>71</v>
      </c>
      <c r="Q1785">
        <f>Sales_Data[[#This Row],[Quantity]]*Sales_Data[[#This Row],[Unit_Price]]</f>
        <v>187693.1</v>
      </c>
      <c r="R1785">
        <f>Sales_Data[[#This Row],[Gross_Sales]]*Sales_Data[[#This Row],[Discount]]</f>
        <v>9384.6550000000007</v>
      </c>
      <c r="S1785">
        <f>Sales_Data[[#This Row],[Gross_Sales]]-Sales_Data[[#This Row],[Discount_Amount]]</f>
        <v>178308.44500000001</v>
      </c>
      <c r="T1785">
        <f>Sales_Data[[#This Row],[Net Sales]]-Sales_Data[[#This Row],[Cost]]</f>
        <v>49442.135000000009</v>
      </c>
      <c r="U1785" s="2">
        <f>Sales_Data[[#This Row],[Profit]]/Sales_Data[[#This Row],[Net Sales]]</f>
        <v>0.27728431482872284</v>
      </c>
      <c r="V1785">
        <f>YEAR(Sales_Data[[#This Row],[Order_Date]])</f>
        <v>2025</v>
      </c>
      <c r="W1785" t="str">
        <f>TEXT(Sales_Data[[#This Row],[Order_Date]],"mmm")</f>
        <v>Jan</v>
      </c>
      <c r="X1785">
        <f>MONTH(Sales_Data[[#This Row],[Order_Date]])</f>
        <v>1</v>
      </c>
      <c r="Y1785" t="str">
        <f>"Q"&amp;ROUNDUP(MONTH(Sales_Data[[#This Row],[Order_Date]])/3,0)</f>
        <v>Q1</v>
      </c>
    </row>
    <row r="1786" spans="1:25" x14ac:dyDescent="0.3">
      <c r="A1786" t="s">
        <v>3105</v>
      </c>
      <c r="B1786" s="1">
        <v>45823</v>
      </c>
      <c r="C1786" t="s">
        <v>3106</v>
      </c>
      <c r="D1786" t="s">
        <v>241</v>
      </c>
      <c r="E1786" t="s">
        <v>119</v>
      </c>
      <c r="F1786" t="s">
        <v>538</v>
      </c>
      <c r="G1786" t="s">
        <v>41</v>
      </c>
      <c r="H1786" t="s">
        <v>147</v>
      </c>
      <c r="I1786" t="s">
        <v>148</v>
      </c>
      <c r="J1786">
        <v>1</v>
      </c>
      <c r="K1786">
        <v>8341.0499999999993</v>
      </c>
      <c r="L1786">
        <v>0.05</v>
      </c>
      <c r="M1786">
        <v>5569.68</v>
      </c>
      <c r="N1786" t="s">
        <v>52</v>
      </c>
      <c r="O1786" t="s">
        <v>35</v>
      </c>
      <c r="P1786" t="s">
        <v>26</v>
      </c>
      <c r="Q1786">
        <f>Sales_Data[[#This Row],[Quantity]]*Sales_Data[[#This Row],[Unit_Price]]</f>
        <v>8341.0499999999993</v>
      </c>
      <c r="R1786">
        <f>Sales_Data[[#This Row],[Gross_Sales]]*Sales_Data[[#This Row],[Discount]]</f>
        <v>417.05250000000001</v>
      </c>
      <c r="S1786">
        <f>Sales_Data[[#This Row],[Gross_Sales]]-Sales_Data[[#This Row],[Discount_Amount]]</f>
        <v>7923.9974999999995</v>
      </c>
      <c r="T1786">
        <f>Sales_Data[[#This Row],[Net Sales]]-Sales_Data[[#This Row],[Cost]]</f>
        <v>2354.3174999999992</v>
      </c>
      <c r="U1786" s="2">
        <f>Sales_Data[[#This Row],[Profit]]/Sales_Data[[#This Row],[Net Sales]]</f>
        <v>0.29711234765028627</v>
      </c>
      <c r="V1786">
        <f>YEAR(Sales_Data[[#This Row],[Order_Date]])</f>
        <v>2025</v>
      </c>
      <c r="W1786" t="str">
        <f>TEXT(Sales_Data[[#This Row],[Order_Date]],"mmm")</f>
        <v>Jun</v>
      </c>
      <c r="X1786">
        <f>MONTH(Sales_Data[[#This Row],[Order_Date]])</f>
        <v>6</v>
      </c>
      <c r="Y1786" t="str">
        <f>"Q"&amp;ROUNDUP(MONTH(Sales_Data[[#This Row],[Order_Date]])/3,0)</f>
        <v>Q2</v>
      </c>
    </row>
    <row r="1787" spans="1:25" x14ac:dyDescent="0.3">
      <c r="A1787" t="s">
        <v>3107</v>
      </c>
      <c r="B1787" s="1">
        <v>45976</v>
      </c>
      <c r="C1787" t="s">
        <v>2282</v>
      </c>
      <c r="D1787" t="s">
        <v>553</v>
      </c>
      <c r="E1787" t="s">
        <v>30</v>
      </c>
      <c r="F1787" t="s">
        <v>87</v>
      </c>
      <c r="G1787" t="s">
        <v>67</v>
      </c>
      <c r="H1787" t="s">
        <v>133</v>
      </c>
      <c r="I1787" t="s">
        <v>138</v>
      </c>
      <c r="J1787">
        <v>5</v>
      </c>
      <c r="K1787">
        <v>3229.56</v>
      </c>
      <c r="L1787">
        <v>0</v>
      </c>
      <c r="M1787">
        <v>12564.12</v>
      </c>
      <c r="N1787" t="s">
        <v>52</v>
      </c>
      <c r="O1787" t="s">
        <v>35</v>
      </c>
      <c r="P1787" t="s">
        <v>71</v>
      </c>
      <c r="Q1787">
        <f>Sales_Data[[#This Row],[Quantity]]*Sales_Data[[#This Row],[Unit_Price]]</f>
        <v>16147.8</v>
      </c>
      <c r="R1787">
        <f>Sales_Data[[#This Row],[Gross_Sales]]*Sales_Data[[#This Row],[Discount]]</f>
        <v>0</v>
      </c>
      <c r="S1787">
        <f>Sales_Data[[#This Row],[Gross_Sales]]-Sales_Data[[#This Row],[Discount_Amount]]</f>
        <v>16147.8</v>
      </c>
      <c r="T1787">
        <f>Sales_Data[[#This Row],[Net Sales]]-Sales_Data[[#This Row],[Cost]]</f>
        <v>3583.6799999999985</v>
      </c>
      <c r="U1787" s="2">
        <f>Sales_Data[[#This Row],[Profit]]/Sales_Data[[#This Row],[Net Sales]]</f>
        <v>0.22192992234236233</v>
      </c>
      <c r="V1787">
        <f>YEAR(Sales_Data[[#This Row],[Order_Date]])</f>
        <v>2025</v>
      </c>
      <c r="W1787" t="str">
        <f>TEXT(Sales_Data[[#This Row],[Order_Date]],"mmm")</f>
        <v>Nov</v>
      </c>
      <c r="X1787">
        <f>MONTH(Sales_Data[[#This Row],[Order_Date]])</f>
        <v>11</v>
      </c>
      <c r="Y1787" t="str">
        <f>"Q"&amp;ROUNDUP(MONTH(Sales_Data[[#This Row],[Order_Date]])/3,0)</f>
        <v>Q4</v>
      </c>
    </row>
    <row r="1788" spans="1:25" x14ac:dyDescent="0.3">
      <c r="A1788" t="s">
        <v>3108</v>
      </c>
      <c r="B1788" s="1">
        <v>45871</v>
      </c>
      <c r="C1788" t="s">
        <v>2039</v>
      </c>
      <c r="D1788" t="s">
        <v>1026</v>
      </c>
      <c r="E1788" t="s">
        <v>19</v>
      </c>
      <c r="F1788" t="s">
        <v>66</v>
      </c>
      <c r="G1788" t="s">
        <v>21</v>
      </c>
      <c r="H1788" t="s">
        <v>22</v>
      </c>
      <c r="I1788" t="s">
        <v>23</v>
      </c>
      <c r="J1788">
        <v>1</v>
      </c>
      <c r="K1788">
        <v>3217.32</v>
      </c>
      <c r="L1788">
        <v>0</v>
      </c>
      <c r="M1788">
        <v>2293.83</v>
      </c>
      <c r="N1788" t="s">
        <v>24</v>
      </c>
      <c r="O1788" t="s">
        <v>25</v>
      </c>
      <c r="P1788" t="s">
        <v>71</v>
      </c>
      <c r="Q1788">
        <f>Sales_Data[[#This Row],[Quantity]]*Sales_Data[[#This Row],[Unit_Price]]</f>
        <v>3217.32</v>
      </c>
      <c r="R1788">
        <f>Sales_Data[[#This Row],[Gross_Sales]]*Sales_Data[[#This Row],[Discount]]</f>
        <v>0</v>
      </c>
      <c r="S1788">
        <f>Sales_Data[[#This Row],[Gross_Sales]]-Sales_Data[[#This Row],[Discount_Amount]]</f>
        <v>3217.32</v>
      </c>
      <c r="T1788">
        <f>Sales_Data[[#This Row],[Net Sales]]-Sales_Data[[#This Row],[Cost]]</f>
        <v>923.49000000000024</v>
      </c>
      <c r="U1788" s="2">
        <f>Sales_Data[[#This Row],[Profit]]/Sales_Data[[#This Row],[Net Sales]]</f>
        <v>0.28703703703703709</v>
      </c>
      <c r="V1788">
        <f>YEAR(Sales_Data[[#This Row],[Order_Date]])</f>
        <v>2025</v>
      </c>
      <c r="W1788" t="str">
        <f>TEXT(Sales_Data[[#This Row],[Order_Date]],"mmm")</f>
        <v>Aug</v>
      </c>
      <c r="X1788">
        <f>MONTH(Sales_Data[[#This Row],[Order_Date]])</f>
        <v>8</v>
      </c>
      <c r="Y1788" t="str">
        <f>"Q"&amp;ROUNDUP(MONTH(Sales_Data[[#This Row],[Order_Date]])/3,0)</f>
        <v>Q3</v>
      </c>
    </row>
    <row r="1789" spans="1:25" x14ac:dyDescent="0.3">
      <c r="A1789" t="s">
        <v>3109</v>
      </c>
      <c r="B1789" s="1">
        <v>45774</v>
      </c>
      <c r="C1789" t="s">
        <v>3110</v>
      </c>
      <c r="D1789" t="s">
        <v>125</v>
      </c>
      <c r="E1789" t="s">
        <v>30</v>
      </c>
      <c r="F1789" t="s">
        <v>31</v>
      </c>
      <c r="G1789" t="s">
        <v>75</v>
      </c>
      <c r="H1789" t="s">
        <v>185</v>
      </c>
      <c r="I1789" t="s">
        <v>186</v>
      </c>
      <c r="J1789">
        <v>1</v>
      </c>
      <c r="K1789">
        <v>2322.67</v>
      </c>
      <c r="L1789">
        <v>0</v>
      </c>
      <c r="M1789">
        <v>1555.8</v>
      </c>
      <c r="N1789" t="s">
        <v>70</v>
      </c>
      <c r="O1789" t="s">
        <v>35</v>
      </c>
      <c r="P1789" t="s">
        <v>71</v>
      </c>
      <c r="Q1789">
        <f>Sales_Data[[#This Row],[Quantity]]*Sales_Data[[#This Row],[Unit_Price]]</f>
        <v>2322.67</v>
      </c>
      <c r="R1789">
        <f>Sales_Data[[#This Row],[Gross_Sales]]*Sales_Data[[#This Row],[Discount]]</f>
        <v>0</v>
      </c>
      <c r="S1789">
        <f>Sales_Data[[#This Row],[Gross_Sales]]-Sales_Data[[#This Row],[Discount_Amount]]</f>
        <v>2322.67</v>
      </c>
      <c r="T1789">
        <f>Sales_Data[[#This Row],[Net Sales]]-Sales_Data[[#This Row],[Cost]]</f>
        <v>766.87000000000012</v>
      </c>
      <c r="U1789" s="2">
        <f>Sales_Data[[#This Row],[Profit]]/Sales_Data[[#This Row],[Net Sales]]</f>
        <v>0.33016743661389697</v>
      </c>
      <c r="V1789">
        <f>YEAR(Sales_Data[[#This Row],[Order_Date]])</f>
        <v>2025</v>
      </c>
      <c r="W1789" t="str">
        <f>TEXT(Sales_Data[[#This Row],[Order_Date]],"mmm")</f>
        <v>Apr</v>
      </c>
      <c r="X1789">
        <f>MONTH(Sales_Data[[#This Row],[Order_Date]])</f>
        <v>4</v>
      </c>
      <c r="Y1789" t="str">
        <f>"Q"&amp;ROUNDUP(MONTH(Sales_Data[[#This Row],[Order_Date]])/3,0)</f>
        <v>Q2</v>
      </c>
    </row>
    <row r="1790" spans="1:25" x14ac:dyDescent="0.3">
      <c r="A1790" t="s">
        <v>3111</v>
      </c>
      <c r="B1790" s="1">
        <v>46001</v>
      </c>
      <c r="C1790" t="s">
        <v>3112</v>
      </c>
      <c r="D1790" t="s">
        <v>699</v>
      </c>
      <c r="E1790" t="s">
        <v>119</v>
      </c>
      <c r="F1790" t="s">
        <v>120</v>
      </c>
      <c r="G1790" t="s">
        <v>75</v>
      </c>
      <c r="H1790" t="s">
        <v>114</v>
      </c>
      <c r="I1790" t="s">
        <v>206</v>
      </c>
      <c r="J1790">
        <v>1</v>
      </c>
      <c r="K1790">
        <v>6065.48</v>
      </c>
      <c r="L1790">
        <v>0.05</v>
      </c>
      <c r="M1790">
        <v>4936.33</v>
      </c>
      <c r="N1790" t="s">
        <v>52</v>
      </c>
      <c r="O1790" t="s">
        <v>35</v>
      </c>
      <c r="P1790" t="s">
        <v>71</v>
      </c>
      <c r="Q1790">
        <f>Sales_Data[[#This Row],[Quantity]]*Sales_Data[[#This Row],[Unit_Price]]</f>
        <v>6065.48</v>
      </c>
      <c r="R1790">
        <f>Sales_Data[[#This Row],[Gross_Sales]]*Sales_Data[[#This Row],[Discount]]</f>
        <v>303.274</v>
      </c>
      <c r="S1790">
        <f>Sales_Data[[#This Row],[Gross_Sales]]-Sales_Data[[#This Row],[Discount_Amount]]</f>
        <v>5762.2059999999992</v>
      </c>
      <c r="T1790">
        <f>Sales_Data[[#This Row],[Net Sales]]-Sales_Data[[#This Row],[Cost]]</f>
        <v>825.87599999999929</v>
      </c>
      <c r="U1790" s="2">
        <f>Sales_Data[[#This Row],[Profit]]/Sales_Data[[#This Row],[Net Sales]]</f>
        <v>0.14332635799553148</v>
      </c>
      <c r="V1790">
        <f>YEAR(Sales_Data[[#This Row],[Order_Date]])</f>
        <v>2025</v>
      </c>
      <c r="W1790" t="str">
        <f>TEXT(Sales_Data[[#This Row],[Order_Date]],"mmm")</f>
        <v>Dec</v>
      </c>
      <c r="X1790">
        <f>MONTH(Sales_Data[[#This Row],[Order_Date]])</f>
        <v>12</v>
      </c>
      <c r="Y1790" t="str">
        <f>"Q"&amp;ROUNDUP(MONTH(Sales_Data[[#This Row],[Order_Date]])/3,0)</f>
        <v>Q4</v>
      </c>
    </row>
    <row r="1791" spans="1:25" x14ac:dyDescent="0.3">
      <c r="A1791" t="s">
        <v>3113</v>
      </c>
      <c r="B1791" s="1">
        <v>45729</v>
      </c>
      <c r="C1791" t="s">
        <v>1990</v>
      </c>
      <c r="D1791" t="s">
        <v>1452</v>
      </c>
      <c r="E1791" t="s">
        <v>30</v>
      </c>
      <c r="F1791" t="s">
        <v>87</v>
      </c>
      <c r="G1791" t="s">
        <v>67</v>
      </c>
      <c r="H1791" t="s">
        <v>121</v>
      </c>
      <c r="I1791" t="s">
        <v>142</v>
      </c>
      <c r="J1791">
        <v>2</v>
      </c>
      <c r="K1791">
        <v>3576.35</v>
      </c>
      <c r="L1791">
        <v>0</v>
      </c>
      <c r="M1791">
        <v>5510.3</v>
      </c>
      <c r="N1791" t="s">
        <v>70</v>
      </c>
      <c r="O1791" t="s">
        <v>25</v>
      </c>
      <c r="P1791" t="s">
        <v>71</v>
      </c>
      <c r="Q1791">
        <f>Sales_Data[[#This Row],[Quantity]]*Sales_Data[[#This Row],[Unit_Price]]</f>
        <v>7152.7</v>
      </c>
      <c r="R1791">
        <f>Sales_Data[[#This Row],[Gross_Sales]]*Sales_Data[[#This Row],[Discount]]</f>
        <v>0</v>
      </c>
      <c r="S1791">
        <f>Sales_Data[[#This Row],[Gross_Sales]]-Sales_Data[[#This Row],[Discount_Amount]]</f>
        <v>7152.7</v>
      </c>
      <c r="T1791">
        <f>Sales_Data[[#This Row],[Net Sales]]-Sales_Data[[#This Row],[Cost]]</f>
        <v>1642.3999999999996</v>
      </c>
      <c r="U1791" s="2">
        <f>Sales_Data[[#This Row],[Profit]]/Sales_Data[[#This Row],[Net Sales]]</f>
        <v>0.2296195842129545</v>
      </c>
      <c r="V1791">
        <f>YEAR(Sales_Data[[#This Row],[Order_Date]])</f>
        <v>2025</v>
      </c>
      <c r="W1791" t="str">
        <f>TEXT(Sales_Data[[#This Row],[Order_Date]],"mmm")</f>
        <v>Mar</v>
      </c>
      <c r="X1791">
        <f>MONTH(Sales_Data[[#This Row],[Order_Date]])</f>
        <v>3</v>
      </c>
      <c r="Y1791" t="str">
        <f>"Q"&amp;ROUNDUP(MONTH(Sales_Data[[#This Row],[Order_Date]])/3,0)</f>
        <v>Q1</v>
      </c>
    </row>
    <row r="1792" spans="1:25" x14ac:dyDescent="0.3">
      <c r="A1792" t="s">
        <v>3114</v>
      </c>
      <c r="B1792" s="1">
        <v>45721</v>
      </c>
      <c r="C1792" t="s">
        <v>2068</v>
      </c>
      <c r="D1792" t="s">
        <v>145</v>
      </c>
      <c r="E1792" t="s">
        <v>30</v>
      </c>
      <c r="F1792" t="s">
        <v>101</v>
      </c>
      <c r="G1792" t="s">
        <v>21</v>
      </c>
      <c r="H1792" t="s">
        <v>127</v>
      </c>
      <c r="I1792" t="s">
        <v>342</v>
      </c>
      <c r="J1792">
        <v>3</v>
      </c>
      <c r="K1792">
        <v>4349.6000000000004</v>
      </c>
      <c r="L1792">
        <v>0</v>
      </c>
      <c r="M1792">
        <v>8864.77</v>
      </c>
      <c r="N1792" t="s">
        <v>83</v>
      </c>
      <c r="O1792" t="s">
        <v>35</v>
      </c>
      <c r="P1792" t="s">
        <v>44</v>
      </c>
      <c r="Q1792">
        <f>Sales_Data[[#This Row],[Quantity]]*Sales_Data[[#This Row],[Unit_Price]]</f>
        <v>13048.800000000001</v>
      </c>
      <c r="R1792">
        <f>Sales_Data[[#This Row],[Gross_Sales]]*Sales_Data[[#This Row],[Discount]]</f>
        <v>0</v>
      </c>
      <c r="S1792">
        <f>Sales_Data[[#This Row],[Gross_Sales]]-Sales_Data[[#This Row],[Discount_Amount]]</f>
        <v>13048.800000000001</v>
      </c>
      <c r="T1792">
        <f>Sales_Data[[#This Row],[Net Sales]]-Sales_Data[[#This Row],[Cost]]</f>
        <v>4184.0300000000007</v>
      </c>
      <c r="U1792" s="2">
        <f>Sales_Data[[#This Row],[Profit]]/Sales_Data[[#This Row],[Net Sales]]</f>
        <v>0.32064481025075103</v>
      </c>
      <c r="V1792">
        <f>YEAR(Sales_Data[[#This Row],[Order_Date]])</f>
        <v>2025</v>
      </c>
      <c r="W1792" t="str">
        <f>TEXT(Sales_Data[[#This Row],[Order_Date]],"mmm")</f>
        <v>Mar</v>
      </c>
      <c r="X1792">
        <f>MONTH(Sales_Data[[#This Row],[Order_Date]])</f>
        <v>3</v>
      </c>
      <c r="Y1792" t="str">
        <f>"Q"&amp;ROUNDUP(MONTH(Sales_Data[[#This Row],[Order_Date]])/3,0)</f>
        <v>Q1</v>
      </c>
    </row>
    <row r="1793" spans="1:25" x14ac:dyDescent="0.3">
      <c r="A1793" t="s">
        <v>3115</v>
      </c>
      <c r="B1793" s="1">
        <v>45862</v>
      </c>
      <c r="C1793" t="s">
        <v>3116</v>
      </c>
      <c r="D1793" t="s">
        <v>1055</v>
      </c>
      <c r="E1793" t="s">
        <v>30</v>
      </c>
      <c r="F1793" t="s">
        <v>156</v>
      </c>
      <c r="G1793" t="s">
        <v>41</v>
      </c>
      <c r="H1793" t="s">
        <v>147</v>
      </c>
      <c r="I1793" t="s">
        <v>148</v>
      </c>
      <c r="J1793">
        <v>1</v>
      </c>
      <c r="K1793">
        <v>1107.4100000000001</v>
      </c>
      <c r="L1793">
        <v>0.1</v>
      </c>
      <c r="M1793">
        <v>703.85</v>
      </c>
      <c r="N1793" t="s">
        <v>52</v>
      </c>
      <c r="O1793" t="s">
        <v>35</v>
      </c>
      <c r="P1793" t="s">
        <v>71</v>
      </c>
      <c r="Q1793">
        <f>Sales_Data[[#This Row],[Quantity]]*Sales_Data[[#This Row],[Unit_Price]]</f>
        <v>1107.4100000000001</v>
      </c>
      <c r="R1793">
        <f>Sales_Data[[#This Row],[Gross_Sales]]*Sales_Data[[#This Row],[Discount]]</f>
        <v>110.74100000000001</v>
      </c>
      <c r="S1793">
        <f>Sales_Data[[#This Row],[Gross_Sales]]-Sales_Data[[#This Row],[Discount_Amount]]</f>
        <v>996.6690000000001</v>
      </c>
      <c r="T1793">
        <f>Sales_Data[[#This Row],[Net Sales]]-Sales_Data[[#This Row],[Cost]]</f>
        <v>292.81900000000007</v>
      </c>
      <c r="U1793" s="2">
        <f>Sales_Data[[#This Row],[Profit]]/Sales_Data[[#This Row],[Net Sales]]</f>
        <v>0.29379763993863561</v>
      </c>
      <c r="V1793">
        <f>YEAR(Sales_Data[[#This Row],[Order_Date]])</f>
        <v>2025</v>
      </c>
      <c r="W1793" t="str">
        <f>TEXT(Sales_Data[[#This Row],[Order_Date]],"mmm")</f>
        <v>Jul</v>
      </c>
      <c r="X1793">
        <f>MONTH(Sales_Data[[#This Row],[Order_Date]])</f>
        <v>7</v>
      </c>
      <c r="Y1793" t="str">
        <f>"Q"&amp;ROUNDUP(MONTH(Sales_Data[[#This Row],[Order_Date]])/3,0)</f>
        <v>Q3</v>
      </c>
    </row>
    <row r="1794" spans="1:25" x14ac:dyDescent="0.3">
      <c r="A1794" t="s">
        <v>3117</v>
      </c>
      <c r="B1794" s="1">
        <v>45866</v>
      </c>
      <c r="C1794" t="s">
        <v>3099</v>
      </c>
      <c r="D1794" t="s">
        <v>589</v>
      </c>
      <c r="E1794" t="s">
        <v>48</v>
      </c>
      <c r="F1794" t="s">
        <v>126</v>
      </c>
      <c r="G1794" t="s">
        <v>41</v>
      </c>
      <c r="H1794" t="s">
        <v>147</v>
      </c>
      <c r="I1794" t="s">
        <v>369</v>
      </c>
      <c r="J1794">
        <v>4</v>
      </c>
      <c r="K1794">
        <v>61922.93</v>
      </c>
      <c r="L1794">
        <v>0</v>
      </c>
      <c r="M1794">
        <v>190260.96</v>
      </c>
      <c r="N1794" t="s">
        <v>70</v>
      </c>
      <c r="O1794" t="s">
        <v>25</v>
      </c>
      <c r="P1794" t="s">
        <v>44</v>
      </c>
      <c r="Q1794">
        <f>Sales_Data[[#This Row],[Quantity]]*Sales_Data[[#This Row],[Unit_Price]]</f>
        <v>247691.72</v>
      </c>
      <c r="R1794">
        <f>Sales_Data[[#This Row],[Gross_Sales]]*Sales_Data[[#This Row],[Discount]]</f>
        <v>0</v>
      </c>
      <c r="S1794">
        <f>Sales_Data[[#This Row],[Gross_Sales]]-Sales_Data[[#This Row],[Discount_Amount]]</f>
        <v>247691.72</v>
      </c>
      <c r="T1794">
        <f>Sales_Data[[#This Row],[Net Sales]]-Sales_Data[[#This Row],[Cost]]</f>
        <v>57430.760000000009</v>
      </c>
      <c r="U1794" s="2">
        <f>Sales_Data[[#This Row],[Profit]]/Sales_Data[[#This Row],[Net Sales]]</f>
        <v>0.23186386690681468</v>
      </c>
      <c r="V1794">
        <f>YEAR(Sales_Data[[#This Row],[Order_Date]])</f>
        <v>2025</v>
      </c>
      <c r="W1794" t="str">
        <f>TEXT(Sales_Data[[#This Row],[Order_Date]],"mmm")</f>
        <v>Jul</v>
      </c>
      <c r="X1794">
        <f>MONTH(Sales_Data[[#This Row],[Order_Date]])</f>
        <v>7</v>
      </c>
      <c r="Y1794" t="str">
        <f>"Q"&amp;ROUNDUP(MONTH(Sales_Data[[#This Row],[Order_Date]])/3,0)</f>
        <v>Q3</v>
      </c>
    </row>
    <row r="1795" spans="1:25" x14ac:dyDescent="0.3">
      <c r="A1795" t="s">
        <v>3118</v>
      </c>
      <c r="B1795" s="1">
        <v>45729</v>
      </c>
      <c r="C1795" t="s">
        <v>248</v>
      </c>
      <c r="D1795" t="s">
        <v>436</v>
      </c>
      <c r="E1795" t="s">
        <v>30</v>
      </c>
      <c r="F1795" t="s">
        <v>87</v>
      </c>
      <c r="G1795" t="s">
        <v>67</v>
      </c>
      <c r="H1795" t="s">
        <v>88</v>
      </c>
      <c r="I1795" t="s">
        <v>89</v>
      </c>
      <c r="J1795">
        <v>2</v>
      </c>
      <c r="K1795">
        <v>530.91</v>
      </c>
      <c r="L1795">
        <v>0</v>
      </c>
      <c r="M1795">
        <v>693.96</v>
      </c>
      <c r="N1795" t="s">
        <v>52</v>
      </c>
      <c r="O1795" t="s">
        <v>35</v>
      </c>
      <c r="P1795" t="s">
        <v>44</v>
      </c>
      <c r="Q1795">
        <f>Sales_Data[[#This Row],[Quantity]]*Sales_Data[[#This Row],[Unit_Price]]</f>
        <v>1061.82</v>
      </c>
      <c r="R1795">
        <f>Sales_Data[[#This Row],[Gross_Sales]]*Sales_Data[[#This Row],[Discount]]</f>
        <v>0</v>
      </c>
      <c r="S1795">
        <f>Sales_Data[[#This Row],[Gross_Sales]]-Sales_Data[[#This Row],[Discount_Amount]]</f>
        <v>1061.82</v>
      </c>
      <c r="T1795">
        <f>Sales_Data[[#This Row],[Net Sales]]-Sales_Data[[#This Row],[Cost]]</f>
        <v>367.8599999999999</v>
      </c>
      <c r="U1795" s="2">
        <f>Sales_Data[[#This Row],[Profit]]/Sales_Data[[#This Row],[Net Sales]]</f>
        <v>0.34644289992654115</v>
      </c>
      <c r="V1795">
        <f>YEAR(Sales_Data[[#This Row],[Order_Date]])</f>
        <v>2025</v>
      </c>
      <c r="W1795" t="str">
        <f>TEXT(Sales_Data[[#This Row],[Order_Date]],"mmm")</f>
        <v>Mar</v>
      </c>
      <c r="X1795">
        <f>MONTH(Sales_Data[[#This Row],[Order_Date]])</f>
        <v>3</v>
      </c>
      <c r="Y1795" t="str">
        <f>"Q"&amp;ROUNDUP(MONTH(Sales_Data[[#This Row],[Order_Date]])/3,0)</f>
        <v>Q1</v>
      </c>
    </row>
    <row r="1796" spans="1:25" x14ac:dyDescent="0.3">
      <c r="A1796" t="s">
        <v>3119</v>
      </c>
      <c r="B1796" s="1">
        <v>45934</v>
      </c>
      <c r="C1796" t="s">
        <v>3120</v>
      </c>
      <c r="D1796" t="s">
        <v>155</v>
      </c>
      <c r="E1796" t="s">
        <v>48</v>
      </c>
      <c r="F1796" t="s">
        <v>152</v>
      </c>
      <c r="G1796" t="s">
        <v>67</v>
      </c>
      <c r="H1796" t="s">
        <v>133</v>
      </c>
      <c r="I1796" t="s">
        <v>134</v>
      </c>
      <c r="J1796">
        <v>2</v>
      </c>
      <c r="K1796">
        <v>63968.9</v>
      </c>
      <c r="L1796">
        <v>0.15</v>
      </c>
      <c r="M1796">
        <v>78286.559999999998</v>
      </c>
      <c r="N1796" t="s">
        <v>109</v>
      </c>
      <c r="O1796" t="s">
        <v>25</v>
      </c>
      <c r="P1796" t="s">
        <v>71</v>
      </c>
      <c r="Q1796">
        <f>Sales_Data[[#This Row],[Quantity]]*Sales_Data[[#This Row],[Unit_Price]]</f>
        <v>127937.8</v>
      </c>
      <c r="R1796">
        <f>Sales_Data[[#This Row],[Gross_Sales]]*Sales_Data[[#This Row],[Discount]]</f>
        <v>19190.669999999998</v>
      </c>
      <c r="S1796">
        <f>Sales_Data[[#This Row],[Gross_Sales]]-Sales_Data[[#This Row],[Discount_Amount]]</f>
        <v>108747.13</v>
      </c>
      <c r="T1796">
        <f>Sales_Data[[#This Row],[Net Sales]]-Sales_Data[[#This Row],[Cost]]</f>
        <v>30460.570000000007</v>
      </c>
      <c r="U1796" s="2">
        <f>Sales_Data[[#This Row],[Profit]]/Sales_Data[[#This Row],[Net Sales]]</f>
        <v>0.28010458758773688</v>
      </c>
      <c r="V1796">
        <f>YEAR(Sales_Data[[#This Row],[Order_Date]])</f>
        <v>2025</v>
      </c>
      <c r="W1796" t="str">
        <f>TEXT(Sales_Data[[#This Row],[Order_Date]],"mmm")</f>
        <v>Oct</v>
      </c>
      <c r="X1796">
        <f>MONTH(Sales_Data[[#This Row],[Order_Date]])</f>
        <v>10</v>
      </c>
      <c r="Y1796" t="str">
        <f>"Q"&amp;ROUNDUP(MONTH(Sales_Data[[#This Row],[Order_Date]])/3,0)</f>
        <v>Q4</v>
      </c>
    </row>
    <row r="1797" spans="1:25" x14ac:dyDescent="0.3">
      <c r="A1797" t="s">
        <v>3121</v>
      </c>
      <c r="B1797" s="1">
        <v>45931</v>
      </c>
      <c r="C1797" t="s">
        <v>3122</v>
      </c>
      <c r="D1797" t="s">
        <v>29</v>
      </c>
      <c r="E1797" t="s">
        <v>119</v>
      </c>
      <c r="F1797" t="s">
        <v>120</v>
      </c>
      <c r="G1797" t="s">
        <v>21</v>
      </c>
      <c r="H1797" t="s">
        <v>22</v>
      </c>
      <c r="I1797" t="s">
        <v>62</v>
      </c>
      <c r="J1797">
        <v>3</v>
      </c>
      <c r="K1797">
        <v>7791.02</v>
      </c>
      <c r="L1797">
        <v>0.1</v>
      </c>
      <c r="M1797">
        <v>14061.33</v>
      </c>
      <c r="N1797" t="s">
        <v>70</v>
      </c>
      <c r="O1797" t="s">
        <v>35</v>
      </c>
      <c r="P1797" t="s">
        <v>44</v>
      </c>
      <c r="Q1797">
        <f>Sales_Data[[#This Row],[Quantity]]*Sales_Data[[#This Row],[Unit_Price]]</f>
        <v>23373.06</v>
      </c>
      <c r="R1797">
        <f>Sales_Data[[#This Row],[Gross_Sales]]*Sales_Data[[#This Row],[Discount]]</f>
        <v>2337.306</v>
      </c>
      <c r="S1797">
        <f>Sales_Data[[#This Row],[Gross_Sales]]-Sales_Data[[#This Row],[Discount_Amount]]</f>
        <v>21035.754000000001</v>
      </c>
      <c r="T1797">
        <f>Sales_Data[[#This Row],[Net Sales]]-Sales_Data[[#This Row],[Cost]]</f>
        <v>6974.4240000000009</v>
      </c>
      <c r="U1797" s="2">
        <f>Sales_Data[[#This Row],[Profit]]/Sales_Data[[#This Row],[Net Sales]]</f>
        <v>0.33155093941486485</v>
      </c>
      <c r="V1797">
        <f>YEAR(Sales_Data[[#This Row],[Order_Date]])</f>
        <v>2025</v>
      </c>
      <c r="W1797" t="str">
        <f>TEXT(Sales_Data[[#This Row],[Order_Date]],"mmm")</f>
        <v>Oct</v>
      </c>
      <c r="X1797">
        <f>MONTH(Sales_Data[[#This Row],[Order_Date]])</f>
        <v>10</v>
      </c>
      <c r="Y1797" t="str">
        <f>"Q"&amp;ROUNDUP(MONTH(Sales_Data[[#This Row],[Order_Date]])/3,0)</f>
        <v>Q4</v>
      </c>
    </row>
    <row r="1798" spans="1:25" x14ac:dyDescent="0.3">
      <c r="A1798" t="s">
        <v>3123</v>
      </c>
      <c r="B1798" s="1">
        <v>45977</v>
      </c>
      <c r="C1798" t="s">
        <v>3124</v>
      </c>
      <c r="D1798" t="s">
        <v>422</v>
      </c>
      <c r="E1798" t="s">
        <v>19</v>
      </c>
      <c r="F1798" t="s">
        <v>20</v>
      </c>
      <c r="G1798" t="s">
        <v>41</v>
      </c>
      <c r="H1798" t="s">
        <v>102</v>
      </c>
      <c r="I1798" t="s">
        <v>165</v>
      </c>
      <c r="J1798">
        <v>1</v>
      </c>
      <c r="K1798">
        <v>12122.72</v>
      </c>
      <c r="L1798">
        <v>0</v>
      </c>
      <c r="M1798">
        <v>8665.0400000000009</v>
      </c>
      <c r="N1798" t="s">
        <v>24</v>
      </c>
      <c r="O1798" t="s">
        <v>35</v>
      </c>
      <c r="P1798" t="s">
        <v>71</v>
      </c>
      <c r="Q1798">
        <f>Sales_Data[[#This Row],[Quantity]]*Sales_Data[[#This Row],[Unit_Price]]</f>
        <v>12122.72</v>
      </c>
      <c r="R1798">
        <f>Sales_Data[[#This Row],[Gross_Sales]]*Sales_Data[[#This Row],[Discount]]</f>
        <v>0</v>
      </c>
      <c r="S1798">
        <f>Sales_Data[[#This Row],[Gross_Sales]]-Sales_Data[[#This Row],[Discount_Amount]]</f>
        <v>12122.72</v>
      </c>
      <c r="T1798">
        <f>Sales_Data[[#This Row],[Net Sales]]-Sales_Data[[#This Row],[Cost]]</f>
        <v>3457.6799999999985</v>
      </c>
      <c r="U1798" s="2">
        <f>Sales_Data[[#This Row],[Profit]]/Sales_Data[[#This Row],[Net Sales]]</f>
        <v>0.2852231182440903</v>
      </c>
      <c r="V1798">
        <f>YEAR(Sales_Data[[#This Row],[Order_Date]])</f>
        <v>2025</v>
      </c>
      <c r="W1798" t="str">
        <f>TEXT(Sales_Data[[#This Row],[Order_Date]],"mmm")</f>
        <v>Nov</v>
      </c>
      <c r="X1798">
        <f>MONTH(Sales_Data[[#This Row],[Order_Date]])</f>
        <v>11</v>
      </c>
      <c r="Y1798" t="str">
        <f>"Q"&amp;ROUNDUP(MONTH(Sales_Data[[#This Row],[Order_Date]])/3,0)</f>
        <v>Q4</v>
      </c>
    </row>
    <row r="1799" spans="1:25" x14ac:dyDescent="0.3">
      <c r="A1799" t="s">
        <v>3125</v>
      </c>
      <c r="B1799" s="1">
        <v>45995</v>
      </c>
      <c r="C1799" t="s">
        <v>3126</v>
      </c>
      <c r="D1799" t="s">
        <v>463</v>
      </c>
      <c r="E1799" t="s">
        <v>39</v>
      </c>
      <c r="F1799" t="s">
        <v>40</v>
      </c>
      <c r="G1799" t="s">
        <v>75</v>
      </c>
      <c r="H1799" t="s">
        <v>114</v>
      </c>
      <c r="I1799" t="s">
        <v>206</v>
      </c>
      <c r="J1799">
        <v>3</v>
      </c>
      <c r="K1799">
        <v>5250.97</v>
      </c>
      <c r="L1799">
        <v>0</v>
      </c>
      <c r="M1799">
        <v>11551.45</v>
      </c>
      <c r="N1799" t="s">
        <v>52</v>
      </c>
      <c r="O1799" t="s">
        <v>35</v>
      </c>
      <c r="P1799" t="s">
        <v>44</v>
      </c>
      <c r="Q1799">
        <f>Sales_Data[[#This Row],[Quantity]]*Sales_Data[[#This Row],[Unit_Price]]</f>
        <v>15752.91</v>
      </c>
      <c r="R1799">
        <f>Sales_Data[[#This Row],[Gross_Sales]]*Sales_Data[[#This Row],[Discount]]</f>
        <v>0</v>
      </c>
      <c r="S1799">
        <f>Sales_Data[[#This Row],[Gross_Sales]]-Sales_Data[[#This Row],[Discount_Amount]]</f>
        <v>15752.91</v>
      </c>
      <c r="T1799">
        <f>Sales_Data[[#This Row],[Net Sales]]-Sales_Data[[#This Row],[Cost]]</f>
        <v>4201.4599999999991</v>
      </c>
      <c r="U1799" s="2">
        <f>Sales_Data[[#This Row],[Profit]]/Sales_Data[[#This Row],[Net Sales]]</f>
        <v>0.26671008721563183</v>
      </c>
      <c r="V1799">
        <f>YEAR(Sales_Data[[#This Row],[Order_Date]])</f>
        <v>2025</v>
      </c>
      <c r="W1799" t="str">
        <f>TEXT(Sales_Data[[#This Row],[Order_Date]],"mmm")</f>
        <v>Dec</v>
      </c>
      <c r="X1799">
        <f>MONTH(Sales_Data[[#This Row],[Order_Date]])</f>
        <v>12</v>
      </c>
      <c r="Y1799" t="str">
        <f>"Q"&amp;ROUNDUP(MONTH(Sales_Data[[#This Row],[Order_Date]])/3,0)</f>
        <v>Q4</v>
      </c>
    </row>
    <row r="1800" spans="1:25" x14ac:dyDescent="0.3">
      <c r="A1800" t="s">
        <v>3127</v>
      </c>
      <c r="B1800" s="1">
        <v>45752</v>
      </c>
      <c r="C1800" t="s">
        <v>3128</v>
      </c>
      <c r="D1800" t="s">
        <v>92</v>
      </c>
      <c r="E1800" t="s">
        <v>19</v>
      </c>
      <c r="F1800" t="s">
        <v>57</v>
      </c>
      <c r="G1800" t="s">
        <v>21</v>
      </c>
      <c r="H1800" t="s">
        <v>22</v>
      </c>
      <c r="I1800" t="s">
        <v>62</v>
      </c>
      <c r="J1800">
        <v>1</v>
      </c>
      <c r="K1800">
        <v>1957.57</v>
      </c>
      <c r="L1800">
        <v>0.1</v>
      </c>
      <c r="M1800">
        <v>1344.22</v>
      </c>
      <c r="N1800" t="s">
        <v>109</v>
      </c>
      <c r="O1800" t="s">
        <v>35</v>
      </c>
      <c r="P1800" t="s">
        <v>26</v>
      </c>
      <c r="Q1800">
        <f>Sales_Data[[#This Row],[Quantity]]*Sales_Data[[#This Row],[Unit_Price]]</f>
        <v>1957.57</v>
      </c>
      <c r="R1800">
        <f>Sales_Data[[#This Row],[Gross_Sales]]*Sales_Data[[#This Row],[Discount]]</f>
        <v>195.75700000000001</v>
      </c>
      <c r="S1800">
        <f>Sales_Data[[#This Row],[Gross_Sales]]-Sales_Data[[#This Row],[Discount_Amount]]</f>
        <v>1761.8129999999999</v>
      </c>
      <c r="T1800">
        <f>Sales_Data[[#This Row],[Net Sales]]-Sales_Data[[#This Row],[Cost]]</f>
        <v>417.59299999999985</v>
      </c>
      <c r="U1800" s="2">
        <f>Sales_Data[[#This Row],[Profit]]/Sales_Data[[#This Row],[Net Sales]]</f>
        <v>0.23702458774001547</v>
      </c>
      <c r="V1800">
        <f>YEAR(Sales_Data[[#This Row],[Order_Date]])</f>
        <v>2025</v>
      </c>
      <c r="W1800" t="str">
        <f>TEXT(Sales_Data[[#This Row],[Order_Date]],"mmm")</f>
        <v>Apr</v>
      </c>
      <c r="X1800">
        <f>MONTH(Sales_Data[[#This Row],[Order_Date]])</f>
        <v>4</v>
      </c>
      <c r="Y1800" t="str">
        <f>"Q"&amp;ROUNDUP(MONTH(Sales_Data[[#This Row],[Order_Date]])/3,0)</f>
        <v>Q2</v>
      </c>
    </row>
    <row r="1801" spans="1:25" x14ac:dyDescent="0.3">
      <c r="A1801" t="s">
        <v>3129</v>
      </c>
      <c r="B1801" s="1">
        <v>45823</v>
      </c>
      <c r="C1801" t="s">
        <v>2242</v>
      </c>
      <c r="D1801" t="s">
        <v>541</v>
      </c>
      <c r="E1801" t="s">
        <v>48</v>
      </c>
      <c r="F1801" t="s">
        <v>49</v>
      </c>
      <c r="G1801" t="s">
        <v>67</v>
      </c>
      <c r="H1801" t="s">
        <v>121</v>
      </c>
      <c r="I1801" t="s">
        <v>142</v>
      </c>
      <c r="J1801">
        <v>1</v>
      </c>
      <c r="K1801">
        <v>4133.97</v>
      </c>
      <c r="L1801">
        <v>0.05</v>
      </c>
      <c r="M1801">
        <v>2458.09</v>
      </c>
      <c r="N1801" t="s">
        <v>70</v>
      </c>
      <c r="O1801" t="s">
        <v>35</v>
      </c>
      <c r="P1801" t="s">
        <v>26</v>
      </c>
      <c r="Q1801">
        <f>Sales_Data[[#This Row],[Quantity]]*Sales_Data[[#This Row],[Unit_Price]]</f>
        <v>4133.97</v>
      </c>
      <c r="R1801">
        <f>Sales_Data[[#This Row],[Gross_Sales]]*Sales_Data[[#This Row],[Discount]]</f>
        <v>206.69850000000002</v>
      </c>
      <c r="S1801">
        <f>Sales_Data[[#This Row],[Gross_Sales]]-Sales_Data[[#This Row],[Discount_Amount]]</f>
        <v>3927.2715000000003</v>
      </c>
      <c r="T1801">
        <f>Sales_Data[[#This Row],[Net Sales]]-Sales_Data[[#This Row],[Cost]]</f>
        <v>1469.1815000000001</v>
      </c>
      <c r="U1801" s="2">
        <f>Sales_Data[[#This Row],[Profit]]/Sales_Data[[#This Row],[Net Sales]]</f>
        <v>0.37409725810909689</v>
      </c>
      <c r="V1801">
        <f>YEAR(Sales_Data[[#This Row],[Order_Date]])</f>
        <v>2025</v>
      </c>
      <c r="W1801" t="str">
        <f>TEXT(Sales_Data[[#This Row],[Order_Date]],"mmm")</f>
        <v>Jun</v>
      </c>
      <c r="X1801">
        <f>MONTH(Sales_Data[[#This Row],[Order_Date]])</f>
        <v>6</v>
      </c>
      <c r="Y1801" t="str">
        <f>"Q"&amp;ROUNDUP(MONTH(Sales_Data[[#This Row],[Order_Date]])/3,0)</f>
        <v>Q2</v>
      </c>
    </row>
    <row r="1802" spans="1:25" x14ac:dyDescent="0.3">
      <c r="A1802" t="s">
        <v>3130</v>
      </c>
      <c r="B1802" s="1">
        <v>45689</v>
      </c>
      <c r="C1802" t="s">
        <v>1244</v>
      </c>
      <c r="D1802" t="s">
        <v>1055</v>
      </c>
      <c r="E1802" t="s">
        <v>48</v>
      </c>
      <c r="F1802" t="s">
        <v>152</v>
      </c>
      <c r="G1802" t="s">
        <v>32</v>
      </c>
      <c r="H1802" t="s">
        <v>50</v>
      </c>
      <c r="I1802" t="s">
        <v>51</v>
      </c>
      <c r="J1802">
        <v>2</v>
      </c>
      <c r="K1802">
        <v>7962.13</v>
      </c>
      <c r="L1802">
        <v>0</v>
      </c>
      <c r="M1802">
        <v>12741.95</v>
      </c>
      <c r="N1802" t="s">
        <v>24</v>
      </c>
      <c r="O1802" t="s">
        <v>35</v>
      </c>
      <c r="P1802" t="s">
        <v>26</v>
      </c>
      <c r="Q1802">
        <f>Sales_Data[[#This Row],[Quantity]]*Sales_Data[[#This Row],[Unit_Price]]</f>
        <v>15924.26</v>
      </c>
      <c r="R1802">
        <f>Sales_Data[[#This Row],[Gross_Sales]]*Sales_Data[[#This Row],[Discount]]</f>
        <v>0</v>
      </c>
      <c r="S1802">
        <f>Sales_Data[[#This Row],[Gross_Sales]]-Sales_Data[[#This Row],[Discount_Amount]]</f>
        <v>15924.26</v>
      </c>
      <c r="T1802">
        <f>Sales_Data[[#This Row],[Net Sales]]-Sales_Data[[#This Row],[Cost]]</f>
        <v>3182.3099999999995</v>
      </c>
      <c r="U1802" s="2">
        <f>Sales_Data[[#This Row],[Profit]]/Sales_Data[[#This Row],[Net Sales]]</f>
        <v>0.19984036934840296</v>
      </c>
      <c r="V1802">
        <f>YEAR(Sales_Data[[#This Row],[Order_Date]])</f>
        <v>2025</v>
      </c>
      <c r="W1802" t="str">
        <f>TEXT(Sales_Data[[#This Row],[Order_Date]],"mmm")</f>
        <v>Feb</v>
      </c>
      <c r="X1802">
        <f>MONTH(Sales_Data[[#This Row],[Order_Date]])</f>
        <v>2</v>
      </c>
      <c r="Y1802" t="str">
        <f>"Q"&amp;ROUNDUP(MONTH(Sales_Data[[#This Row],[Order_Date]])/3,0)</f>
        <v>Q1</v>
      </c>
    </row>
    <row r="1803" spans="1:25" x14ac:dyDescent="0.3">
      <c r="A1803" t="s">
        <v>3131</v>
      </c>
      <c r="B1803" s="1">
        <v>45668</v>
      </c>
      <c r="C1803" t="s">
        <v>1090</v>
      </c>
      <c r="D1803" t="s">
        <v>290</v>
      </c>
      <c r="E1803" t="s">
        <v>119</v>
      </c>
      <c r="F1803" t="s">
        <v>120</v>
      </c>
      <c r="G1803" t="s">
        <v>67</v>
      </c>
      <c r="H1803" t="s">
        <v>68</v>
      </c>
      <c r="I1803" t="s">
        <v>69</v>
      </c>
      <c r="J1803">
        <v>4</v>
      </c>
      <c r="K1803">
        <v>1242.56</v>
      </c>
      <c r="L1803">
        <v>0</v>
      </c>
      <c r="M1803">
        <v>4259.8999999999996</v>
      </c>
      <c r="N1803" t="s">
        <v>24</v>
      </c>
      <c r="O1803" t="s">
        <v>35</v>
      </c>
      <c r="P1803" t="s">
        <v>44</v>
      </c>
      <c r="Q1803">
        <f>Sales_Data[[#This Row],[Quantity]]*Sales_Data[[#This Row],[Unit_Price]]</f>
        <v>4970.24</v>
      </c>
      <c r="R1803">
        <f>Sales_Data[[#This Row],[Gross_Sales]]*Sales_Data[[#This Row],[Discount]]</f>
        <v>0</v>
      </c>
      <c r="S1803">
        <f>Sales_Data[[#This Row],[Gross_Sales]]-Sales_Data[[#This Row],[Discount_Amount]]</f>
        <v>4970.24</v>
      </c>
      <c r="T1803">
        <f>Sales_Data[[#This Row],[Net Sales]]-Sales_Data[[#This Row],[Cost]]</f>
        <v>710.34000000000015</v>
      </c>
      <c r="U1803" s="2">
        <f>Sales_Data[[#This Row],[Profit]]/Sales_Data[[#This Row],[Net Sales]]</f>
        <v>0.14291865181560653</v>
      </c>
      <c r="V1803">
        <f>YEAR(Sales_Data[[#This Row],[Order_Date]])</f>
        <v>2025</v>
      </c>
      <c r="W1803" t="str">
        <f>TEXT(Sales_Data[[#This Row],[Order_Date]],"mmm")</f>
        <v>Jan</v>
      </c>
      <c r="X1803">
        <f>MONTH(Sales_Data[[#This Row],[Order_Date]])</f>
        <v>1</v>
      </c>
      <c r="Y1803" t="str">
        <f>"Q"&amp;ROUNDUP(MONTH(Sales_Data[[#This Row],[Order_Date]])/3,0)</f>
        <v>Q1</v>
      </c>
    </row>
    <row r="1804" spans="1:25" x14ac:dyDescent="0.3">
      <c r="A1804" t="s">
        <v>3132</v>
      </c>
      <c r="B1804" s="1">
        <v>45958</v>
      </c>
      <c r="C1804" t="s">
        <v>2355</v>
      </c>
      <c r="D1804" t="s">
        <v>1122</v>
      </c>
      <c r="E1804" t="s">
        <v>119</v>
      </c>
      <c r="F1804" t="s">
        <v>120</v>
      </c>
      <c r="G1804" t="s">
        <v>67</v>
      </c>
      <c r="H1804" t="s">
        <v>88</v>
      </c>
      <c r="I1804" t="s">
        <v>157</v>
      </c>
      <c r="J1804">
        <v>2</v>
      </c>
      <c r="K1804">
        <v>5152.74</v>
      </c>
      <c r="L1804">
        <v>0.15</v>
      </c>
      <c r="M1804">
        <v>6118.82</v>
      </c>
      <c r="N1804" t="s">
        <v>70</v>
      </c>
      <c r="O1804" t="s">
        <v>35</v>
      </c>
      <c r="P1804" t="s">
        <v>44</v>
      </c>
      <c r="Q1804">
        <f>Sales_Data[[#This Row],[Quantity]]*Sales_Data[[#This Row],[Unit_Price]]</f>
        <v>10305.48</v>
      </c>
      <c r="R1804">
        <f>Sales_Data[[#This Row],[Gross_Sales]]*Sales_Data[[#This Row],[Discount]]</f>
        <v>1545.8219999999999</v>
      </c>
      <c r="S1804">
        <f>Sales_Data[[#This Row],[Gross_Sales]]-Sales_Data[[#This Row],[Discount_Amount]]</f>
        <v>8759.6579999999994</v>
      </c>
      <c r="T1804">
        <f>Sales_Data[[#This Row],[Net Sales]]-Sales_Data[[#This Row],[Cost]]</f>
        <v>2640.8379999999997</v>
      </c>
      <c r="U1804" s="2">
        <f>Sales_Data[[#This Row],[Profit]]/Sales_Data[[#This Row],[Net Sales]]</f>
        <v>0.30147729511814275</v>
      </c>
      <c r="V1804">
        <f>YEAR(Sales_Data[[#This Row],[Order_Date]])</f>
        <v>2025</v>
      </c>
      <c r="W1804" t="str">
        <f>TEXT(Sales_Data[[#This Row],[Order_Date]],"mmm")</f>
        <v>Oct</v>
      </c>
      <c r="X1804">
        <f>MONTH(Sales_Data[[#This Row],[Order_Date]])</f>
        <v>10</v>
      </c>
      <c r="Y1804" t="str">
        <f>"Q"&amp;ROUNDUP(MONTH(Sales_Data[[#This Row],[Order_Date]])/3,0)</f>
        <v>Q4</v>
      </c>
    </row>
    <row r="1805" spans="1:25" x14ac:dyDescent="0.3">
      <c r="A1805" t="s">
        <v>3133</v>
      </c>
      <c r="B1805" s="1">
        <v>45874</v>
      </c>
      <c r="C1805" t="s">
        <v>3134</v>
      </c>
      <c r="D1805" t="s">
        <v>215</v>
      </c>
      <c r="E1805" t="s">
        <v>19</v>
      </c>
      <c r="F1805" t="s">
        <v>20</v>
      </c>
      <c r="G1805" t="s">
        <v>75</v>
      </c>
      <c r="H1805" t="s">
        <v>185</v>
      </c>
      <c r="I1805" t="s">
        <v>261</v>
      </c>
      <c r="J1805">
        <v>2</v>
      </c>
      <c r="K1805">
        <v>4427.18</v>
      </c>
      <c r="L1805">
        <v>0.1</v>
      </c>
      <c r="M1805">
        <v>5155.8599999999997</v>
      </c>
      <c r="N1805" t="s">
        <v>52</v>
      </c>
      <c r="O1805" t="s">
        <v>35</v>
      </c>
      <c r="P1805" t="s">
        <v>44</v>
      </c>
      <c r="Q1805">
        <f>Sales_Data[[#This Row],[Quantity]]*Sales_Data[[#This Row],[Unit_Price]]</f>
        <v>8854.36</v>
      </c>
      <c r="R1805">
        <f>Sales_Data[[#This Row],[Gross_Sales]]*Sales_Data[[#This Row],[Discount]]</f>
        <v>885.43600000000015</v>
      </c>
      <c r="S1805">
        <f>Sales_Data[[#This Row],[Gross_Sales]]-Sales_Data[[#This Row],[Discount_Amount]]</f>
        <v>7968.9240000000009</v>
      </c>
      <c r="T1805">
        <f>Sales_Data[[#This Row],[Net Sales]]-Sales_Data[[#This Row],[Cost]]</f>
        <v>2813.0640000000012</v>
      </c>
      <c r="U1805" s="2">
        <f>Sales_Data[[#This Row],[Profit]]/Sales_Data[[#This Row],[Net Sales]]</f>
        <v>0.35300424498966243</v>
      </c>
      <c r="V1805">
        <f>YEAR(Sales_Data[[#This Row],[Order_Date]])</f>
        <v>2025</v>
      </c>
      <c r="W1805" t="str">
        <f>TEXT(Sales_Data[[#This Row],[Order_Date]],"mmm")</f>
        <v>Aug</v>
      </c>
      <c r="X1805">
        <f>MONTH(Sales_Data[[#This Row],[Order_Date]])</f>
        <v>8</v>
      </c>
      <c r="Y1805" t="str">
        <f>"Q"&amp;ROUNDUP(MONTH(Sales_Data[[#This Row],[Order_Date]])/3,0)</f>
        <v>Q3</v>
      </c>
    </row>
    <row r="1806" spans="1:25" x14ac:dyDescent="0.3">
      <c r="A1806" t="s">
        <v>3135</v>
      </c>
      <c r="B1806" s="1">
        <v>45946</v>
      </c>
      <c r="C1806" t="s">
        <v>706</v>
      </c>
      <c r="D1806" t="s">
        <v>238</v>
      </c>
      <c r="E1806" t="s">
        <v>119</v>
      </c>
      <c r="F1806" t="s">
        <v>538</v>
      </c>
      <c r="G1806" t="s">
        <v>21</v>
      </c>
      <c r="H1806" t="s">
        <v>297</v>
      </c>
      <c r="I1806" t="s">
        <v>297</v>
      </c>
      <c r="J1806">
        <v>3</v>
      </c>
      <c r="K1806">
        <v>7811.75</v>
      </c>
      <c r="L1806">
        <v>0.05</v>
      </c>
      <c r="M1806">
        <v>19024.84</v>
      </c>
      <c r="N1806" t="s">
        <v>52</v>
      </c>
      <c r="O1806" t="s">
        <v>35</v>
      </c>
      <c r="P1806" t="s">
        <v>26</v>
      </c>
      <c r="Q1806">
        <f>Sales_Data[[#This Row],[Quantity]]*Sales_Data[[#This Row],[Unit_Price]]</f>
        <v>23435.25</v>
      </c>
      <c r="R1806">
        <f>Sales_Data[[#This Row],[Gross_Sales]]*Sales_Data[[#This Row],[Discount]]</f>
        <v>1171.7625</v>
      </c>
      <c r="S1806">
        <f>Sales_Data[[#This Row],[Gross_Sales]]-Sales_Data[[#This Row],[Discount_Amount]]</f>
        <v>22263.487499999999</v>
      </c>
      <c r="T1806">
        <f>Sales_Data[[#This Row],[Net Sales]]-Sales_Data[[#This Row],[Cost]]</f>
        <v>3238.6474999999991</v>
      </c>
      <c r="U1806" s="2">
        <f>Sales_Data[[#This Row],[Profit]]/Sales_Data[[#This Row],[Net Sales]]</f>
        <v>0.1454690106390564</v>
      </c>
      <c r="V1806">
        <f>YEAR(Sales_Data[[#This Row],[Order_Date]])</f>
        <v>2025</v>
      </c>
      <c r="W1806" t="str">
        <f>TEXT(Sales_Data[[#This Row],[Order_Date]],"mmm")</f>
        <v>Oct</v>
      </c>
      <c r="X1806">
        <f>MONTH(Sales_Data[[#This Row],[Order_Date]])</f>
        <v>10</v>
      </c>
      <c r="Y1806" t="str">
        <f>"Q"&amp;ROUNDUP(MONTH(Sales_Data[[#This Row],[Order_Date]])/3,0)</f>
        <v>Q4</v>
      </c>
    </row>
    <row r="1807" spans="1:25" x14ac:dyDescent="0.3">
      <c r="A1807" t="s">
        <v>3136</v>
      </c>
      <c r="B1807" s="1">
        <v>45759</v>
      </c>
      <c r="C1807" t="s">
        <v>309</v>
      </c>
      <c r="D1807" t="s">
        <v>463</v>
      </c>
      <c r="E1807" t="s">
        <v>30</v>
      </c>
      <c r="F1807" t="s">
        <v>156</v>
      </c>
      <c r="G1807" t="s">
        <v>75</v>
      </c>
      <c r="H1807" t="s">
        <v>114</v>
      </c>
      <c r="I1807" t="s">
        <v>115</v>
      </c>
      <c r="J1807">
        <v>1</v>
      </c>
      <c r="K1807">
        <v>2367.31</v>
      </c>
      <c r="L1807">
        <v>0.05</v>
      </c>
      <c r="M1807">
        <v>1643.81</v>
      </c>
      <c r="N1807" t="s">
        <v>83</v>
      </c>
      <c r="O1807" t="s">
        <v>53</v>
      </c>
      <c r="P1807" t="s">
        <v>44</v>
      </c>
      <c r="Q1807">
        <f>Sales_Data[[#This Row],[Quantity]]*Sales_Data[[#This Row],[Unit_Price]]</f>
        <v>2367.31</v>
      </c>
      <c r="R1807">
        <f>Sales_Data[[#This Row],[Gross_Sales]]*Sales_Data[[#This Row],[Discount]]</f>
        <v>118.3655</v>
      </c>
      <c r="S1807">
        <f>Sales_Data[[#This Row],[Gross_Sales]]-Sales_Data[[#This Row],[Discount_Amount]]</f>
        <v>2248.9445000000001</v>
      </c>
      <c r="T1807">
        <f>Sales_Data[[#This Row],[Net Sales]]-Sales_Data[[#This Row],[Cost]]</f>
        <v>605.13450000000012</v>
      </c>
      <c r="U1807" s="2">
        <f>Sales_Data[[#This Row],[Profit]]/Sales_Data[[#This Row],[Net Sales]]</f>
        <v>0.26907489268854795</v>
      </c>
      <c r="V1807">
        <f>YEAR(Sales_Data[[#This Row],[Order_Date]])</f>
        <v>2025</v>
      </c>
      <c r="W1807" t="str">
        <f>TEXT(Sales_Data[[#This Row],[Order_Date]],"mmm")</f>
        <v>Apr</v>
      </c>
      <c r="X1807">
        <f>MONTH(Sales_Data[[#This Row],[Order_Date]])</f>
        <v>4</v>
      </c>
      <c r="Y1807" t="str">
        <f>"Q"&amp;ROUNDUP(MONTH(Sales_Data[[#This Row],[Order_Date]])/3,0)</f>
        <v>Q2</v>
      </c>
    </row>
    <row r="1808" spans="1:25" x14ac:dyDescent="0.3">
      <c r="A1808" t="s">
        <v>3137</v>
      </c>
      <c r="B1808" s="1">
        <v>45924</v>
      </c>
      <c r="C1808" t="s">
        <v>1429</v>
      </c>
      <c r="D1808" t="s">
        <v>366</v>
      </c>
      <c r="E1808" t="s">
        <v>39</v>
      </c>
      <c r="F1808" t="s">
        <v>405</v>
      </c>
      <c r="G1808" t="s">
        <v>41</v>
      </c>
      <c r="H1808" t="s">
        <v>171</v>
      </c>
      <c r="I1808" t="s">
        <v>191</v>
      </c>
      <c r="J1808">
        <v>3</v>
      </c>
      <c r="K1808">
        <v>4990.37</v>
      </c>
      <c r="L1808">
        <v>0</v>
      </c>
      <c r="M1808">
        <v>11959.7</v>
      </c>
      <c r="N1808" t="s">
        <v>24</v>
      </c>
      <c r="O1808" t="s">
        <v>25</v>
      </c>
      <c r="P1808" t="s">
        <v>71</v>
      </c>
      <c r="Q1808">
        <f>Sales_Data[[#This Row],[Quantity]]*Sales_Data[[#This Row],[Unit_Price]]</f>
        <v>14971.11</v>
      </c>
      <c r="R1808">
        <f>Sales_Data[[#This Row],[Gross_Sales]]*Sales_Data[[#This Row],[Discount]]</f>
        <v>0</v>
      </c>
      <c r="S1808">
        <f>Sales_Data[[#This Row],[Gross_Sales]]-Sales_Data[[#This Row],[Discount_Amount]]</f>
        <v>14971.11</v>
      </c>
      <c r="T1808">
        <f>Sales_Data[[#This Row],[Net Sales]]-Sales_Data[[#This Row],[Cost]]</f>
        <v>3011.41</v>
      </c>
      <c r="U1808" s="2">
        <f>Sales_Data[[#This Row],[Profit]]/Sales_Data[[#This Row],[Net Sales]]</f>
        <v>0.20114807786463393</v>
      </c>
      <c r="V1808">
        <f>YEAR(Sales_Data[[#This Row],[Order_Date]])</f>
        <v>2025</v>
      </c>
      <c r="W1808" t="str">
        <f>TEXT(Sales_Data[[#This Row],[Order_Date]],"mmm")</f>
        <v>Sep</v>
      </c>
      <c r="X1808">
        <f>MONTH(Sales_Data[[#This Row],[Order_Date]])</f>
        <v>9</v>
      </c>
      <c r="Y1808" t="str">
        <f>"Q"&amp;ROUNDUP(MONTH(Sales_Data[[#This Row],[Order_Date]])/3,0)</f>
        <v>Q3</v>
      </c>
    </row>
    <row r="1809" spans="1:25" x14ac:dyDescent="0.3">
      <c r="A1809" t="s">
        <v>3138</v>
      </c>
      <c r="B1809" s="1">
        <v>45871</v>
      </c>
      <c r="C1809" t="s">
        <v>1336</v>
      </c>
      <c r="D1809" t="s">
        <v>589</v>
      </c>
      <c r="E1809" t="s">
        <v>48</v>
      </c>
      <c r="F1809" t="s">
        <v>152</v>
      </c>
      <c r="G1809" t="s">
        <v>41</v>
      </c>
      <c r="H1809" t="s">
        <v>147</v>
      </c>
      <c r="I1809" t="s">
        <v>148</v>
      </c>
      <c r="J1809">
        <v>1</v>
      </c>
      <c r="K1809">
        <v>42957.440000000002</v>
      </c>
      <c r="L1809">
        <v>0.05</v>
      </c>
      <c r="M1809">
        <v>31814.97</v>
      </c>
      <c r="N1809" t="s">
        <v>24</v>
      </c>
      <c r="O1809" t="s">
        <v>53</v>
      </c>
      <c r="P1809" t="s">
        <v>26</v>
      </c>
      <c r="Q1809">
        <f>Sales_Data[[#This Row],[Quantity]]*Sales_Data[[#This Row],[Unit_Price]]</f>
        <v>42957.440000000002</v>
      </c>
      <c r="R1809">
        <f>Sales_Data[[#This Row],[Gross_Sales]]*Sales_Data[[#This Row],[Discount]]</f>
        <v>2147.8720000000003</v>
      </c>
      <c r="S1809">
        <f>Sales_Data[[#This Row],[Gross_Sales]]-Sales_Data[[#This Row],[Discount_Amount]]</f>
        <v>40809.567999999999</v>
      </c>
      <c r="T1809">
        <f>Sales_Data[[#This Row],[Net Sales]]-Sales_Data[[#This Row],[Cost]]</f>
        <v>8994.5979999999981</v>
      </c>
      <c r="U1809" s="2">
        <f>Sales_Data[[#This Row],[Profit]]/Sales_Data[[#This Row],[Net Sales]]</f>
        <v>0.2204041464001775</v>
      </c>
      <c r="V1809">
        <f>YEAR(Sales_Data[[#This Row],[Order_Date]])</f>
        <v>2025</v>
      </c>
      <c r="W1809" t="str">
        <f>TEXT(Sales_Data[[#This Row],[Order_Date]],"mmm")</f>
        <v>Aug</v>
      </c>
      <c r="X1809">
        <f>MONTH(Sales_Data[[#This Row],[Order_Date]])</f>
        <v>8</v>
      </c>
      <c r="Y1809" t="str">
        <f>"Q"&amp;ROUNDUP(MONTH(Sales_Data[[#This Row],[Order_Date]])/3,0)</f>
        <v>Q3</v>
      </c>
    </row>
    <row r="1810" spans="1:25" x14ac:dyDescent="0.3">
      <c r="A1810" t="s">
        <v>3139</v>
      </c>
      <c r="B1810" s="1">
        <v>45836</v>
      </c>
      <c r="C1810" t="s">
        <v>3140</v>
      </c>
      <c r="D1810" t="s">
        <v>125</v>
      </c>
      <c r="E1810" t="s">
        <v>119</v>
      </c>
      <c r="F1810" t="s">
        <v>146</v>
      </c>
      <c r="G1810" t="s">
        <v>41</v>
      </c>
      <c r="H1810" t="s">
        <v>171</v>
      </c>
      <c r="I1810" t="s">
        <v>172</v>
      </c>
      <c r="J1810">
        <v>1</v>
      </c>
      <c r="K1810">
        <v>3218.75</v>
      </c>
      <c r="L1810">
        <v>0.15</v>
      </c>
      <c r="M1810">
        <v>2304.61</v>
      </c>
      <c r="N1810" t="s">
        <v>24</v>
      </c>
      <c r="O1810" t="s">
        <v>35</v>
      </c>
      <c r="P1810" t="s">
        <v>71</v>
      </c>
      <c r="Q1810">
        <f>Sales_Data[[#This Row],[Quantity]]*Sales_Data[[#This Row],[Unit_Price]]</f>
        <v>3218.75</v>
      </c>
      <c r="R1810">
        <f>Sales_Data[[#This Row],[Gross_Sales]]*Sales_Data[[#This Row],[Discount]]</f>
        <v>482.8125</v>
      </c>
      <c r="S1810">
        <f>Sales_Data[[#This Row],[Gross_Sales]]-Sales_Data[[#This Row],[Discount_Amount]]</f>
        <v>2735.9375</v>
      </c>
      <c r="T1810">
        <f>Sales_Data[[#This Row],[Net Sales]]-Sales_Data[[#This Row],[Cost]]</f>
        <v>431.32749999999987</v>
      </c>
      <c r="U1810" s="2">
        <f>Sales_Data[[#This Row],[Profit]]/Sales_Data[[#This Row],[Net Sales]]</f>
        <v>0.15765254140491144</v>
      </c>
      <c r="V1810">
        <f>YEAR(Sales_Data[[#This Row],[Order_Date]])</f>
        <v>2025</v>
      </c>
      <c r="W1810" t="str">
        <f>TEXT(Sales_Data[[#This Row],[Order_Date]],"mmm")</f>
        <v>Jun</v>
      </c>
      <c r="X1810">
        <f>MONTH(Sales_Data[[#This Row],[Order_Date]])</f>
        <v>6</v>
      </c>
      <c r="Y1810" t="str">
        <f>"Q"&amp;ROUNDUP(MONTH(Sales_Data[[#This Row],[Order_Date]])/3,0)</f>
        <v>Q2</v>
      </c>
    </row>
    <row r="1811" spans="1:25" x14ac:dyDescent="0.3">
      <c r="A1811" t="s">
        <v>3141</v>
      </c>
      <c r="B1811" s="1">
        <v>45745</v>
      </c>
      <c r="C1811" t="s">
        <v>3142</v>
      </c>
      <c r="D1811" t="s">
        <v>209</v>
      </c>
      <c r="E1811" t="s">
        <v>39</v>
      </c>
      <c r="F1811" t="s">
        <v>40</v>
      </c>
      <c r="G1811" t="s">
        <v>67</v>
      </c>
      <c r="H1811" t="s">
        <v>121</v>
      </c>
      <c r="I1811" t="s">
        <v>122</v>
      </c>
      <c r="J1811">
        <v>1</v>
      </c>
      <c r="K1811">
        <v>2004.91</v>
      </c>
      <c r="L1811">
        <v>0</v>
      </c>
      <c r="M1811">
        <v>1497.13</v>
      </c>
      <c r="N1811" t="s">
        <v>70</v>
      </c>
      <c r="O1811" t="s">
        <v>53</v>
      </c>
      <c r="P1811" t="s">
        <v>71</v>
      </c>
      <c r="Q1811">
        <f>Sales_Data[[#This Row],[Quantity]]*Sales_Data[[#This Row],[Unit_Price]]</f>
        <v>2004.91</v>
      </c>
      <c r="R1811">
        <f>Sales_Data[[#This Row],[Gross_Sales]]*Sales_Data[[#This Row],[Discount]]</f>
        <v>0</v>
      </c>
      <c r="S1811">
        <f>Sales_Data[[#This Row],[Gross_Sales]]-Sales_Data[[#This Row],[Discount_Amount]]</f>
        <v>2004.91</v>
      </c>
      <c r="T1811">
        <f>Sales_Data[[#This Row],[Net Sales]]-Sales_Data[[#This Row],[Cost]]</f>
        <v>507.78</v>
      </c>
      <c r="U1811" s="2">
        <f>Sales_Data[[#This Row],[Profit]]/Sales_Data[[#This Row],[Net Sales]]</f>
        <v>0.25326822650393283</v>
      </c>
      <c r="V1811">
        <f>YEAR(Sales_Data[[#This Row],[Order_Date]])</f>
        <v>2025</v>
      </c>
      <c r="W1811" t="str">
        <f>TEXT(Sales_Data[[#This Row],[Order_Date]],"mmm")</f>
        <v>Mar</v>
      </c>
      <c r="X1811">
        <f>MONTH(Sales_Data[[#This Row],[Order_Date]])</f>
        <v>3</v>
      </c>
      <c r="Y1811" t="str">
        <f>"Q"&amp;ROUNDUP(MONTH(Sales_Data[[#This Row],[Order_Date]])/3,0)</f>
        <v>Q1</v>
      </c>
    </row>
    <row r="1812" spans="1:25" x14ac:dyDescent="0.3">
      <c r="A1812" t="s">
        <v>3143</v>
      </c>
      <c r="B1812" s="1">
        <v>45698</v>
      </c>
      <c r="C1812" t="s">
        <v>3144</v>
      </c>
      <c r="D1812" t="s">
        <v>271</v>
      </c>
      <c r="E1812" t="s">
        <v>119</v>
      </c>
      <c r="F1812" t="s">
        <v>538</v>
      </c>
      <c r="G1812" t="s">
        <v>41</v>
      </c>
      <c r="H1812" t="s">
        <v>147</v>
      </c>
      <c r="I1812" t="s">
        <v>148</v>
      </c>
      <c r="J1812">
        <v>1</v>
      </c>
      <c r="K1812">
        <v>3410.88</v>
      </c>
      <c r="L1812">
        <v>0.2</v>
      </c>
      <c r="M1812">
        <v>2189.89</v>
      </c>
      <c r="N1812" t="s">
        <v>24</v>
      </c>
      <c r="O1812" t="s">
        <v>25</v>
      </c>
      <c r="P1812" t="s">
        <v>71</v>
      </c>
      <c r="Q1812">
        <f>Sales_Data[[#This Row],[Quantity]]*Sales_Data[[#This Row],[Unit_Price]]</f>
        <v>3410.88</v>
      </c>
      <c r="R1812">
        <f>Sales_Data[[#This Row],[Gross_Sales]]*Sales_Data[[#This Row],[Discount]]</f>
        <v>682.17600000000004</v>
      </c>
      <c r="S1812">
        <f>Sales_Data[[#This Row],[Gross_Sales]]-Sales_Data[[#This Row],[Discount_Amount]]</f>
        <v>2728.7040000000002</v>
      </c>
      <c r="T1812">
        <f>Sales_Data[[#This Row],[Net Sales]]-Sales_Data[[#This Row],[Cost]]</f>
        <v>538.81400000000031</v>
      </c>
      <c r="U1812" s="2">
        <f>Sales_Data[[#This Row],[Profit]]/Sales_Data[[#This Row],[Net Sales]]</f>
        <v>0.19746150553522854</v>
      </c>
      <c r="V1812">
        <f>YEAR(Sales_Data[[#This Row],[Order_Date]])</f>
        <v>2025</v>
      </c>
      <c r="W1812" t="str">
        <f>TEXT(Sales_Data[[#This Row],[Order_Date]],"mmm")</f>
        <v>Feb</v>
      </c>
      <c r="X1812">
        <f>MONTH(Sales_Data[[#This Row],[Order_Date]])</f>
        <v>2</v>
      </c>
      <c r="Y1812" t="str">
        <f>"Q"&amp;ROUNDUP(MONTH(Sales_Data[[#This Row],[Order_Date]])/3,0)</f>
        <v>Q1</v>
      </c>
    </row>
    <row r="1813" spans="1:25" x14ac:dyDescent="0.3">
      <c r="A1813" t="s">
        <v>3145</v>
      </c>
      <c r="B1813" s="1">
        <v>45733</v>
      </c>
      <c r="C1813" t="s">
        <v>3146</v>
      </c>
      <c r="D1813" t="s">
        <v>290</v>
      </c>
      <c r="E1813" t="s">
        <v>30</v>
      </c>
      <c r="F1813" t="s">
        <v>87</v>
      </c>
      <c r="G1813" t="s">
        <v>32</v>
      </c>
      <c r="H1813" t="s">
        <v>33</v>
      </c>
      <c r="I1813" t="s">
        <v>34</v>
      </c>
      <c r="J1813">
        <v>1</v>
      </c>
      <c r="K1813">
        <v>4034.13</v>
      </c>
      <c r="L1813">
        <v>0</v>
      </c>
      <c r="M1813">
        <v>2550.36</v>
      </c>
      <c r="N1813" t="s">
        <v>52</v>
      </c>
      <c r="O1813" t="s">
        <v>35</v>
      </c>
      <c r="P1813" t="s">
        <v>71</v>
      </c>
      <c r="Q1813">
        <f>Sales_Data[[#This Row],[Quantity]]*Sales_Data[[#This Row],[Unit_Price]]</f>
        <v>4034.13</v>
      </c>
      <c r="R1813">
        <f>Sales_Data[[#This Row],[Gross_Sales]]*Sales_Data[[#This Row],[Discount]]</f>
        <v>0</v>
      </c>
      <c r="S1813">
        <f>Sales_Data[[#This Row],[Gross_Sales]]-Sales_Data[[#This Row],[Discount_Amount]]</f>
        <v>4034.13</v>
      </c>
      <c r="T1813">
        <f>Sales_Data[[#This Row],[Net Sales]]-Sales_Data[[#This Row],[Cost]]</f>
        <v>1483.77</v>
      </c>
      <c r="U1813" s="2">
        <f>Sales_Data[[#This Row],[Profit]]/Sales_Data[[#This Row],[Net Sales]]</f>
        <v>0.36780421057328344</v>
      </c>
      <c r="V1813">
        <f>YEAR(Sales_Data[[#This Row],[Order_Date]])</f>
        <v>2025</v>
      </c>
      <c r="W1813" t="str">
        <f>TEXT(Sales_Data[[#This Row],[Order_Date]],"mmm")</f>
        <v>Mar</v>
      </c>
      <c r="X1813">
        <f>MONTH(Sales_Data[[#This Row],[Order_Date]])</f>
        <v>3</v>
      </c>
      <c r="Y1813" t="str">
        <f>"Q"&amp;ROUNDUP(MONTH(Sales_Data[[#This Row],[Order_Date]])/3,0)</f>
        <v>Q1</v>
      </c>
    </row>
    <row r="1814" spans="1:25" x14ac:dyDescent="0.3">
      <c r="A1814" t="s">
        <v>3147</v>
      </c>
      <c r="B1814" s="1">
        <v>45703</v>
      </c>
      <c r="C1814" t="s">
        <v>2507</v>
      </c>
      <c r="D1814" t="s">
        <v>474</v>
      </c>
      <c r="E1814" t="s">
        <v>30</v>
      </c>
      <c r="F1814" t="s">
        <v>87</v>
      </c>
      <c r="G1814" t="s">
        <v>67</v>
      </c>
      <c r="H1814" t="s">
        <v>68</v>
      </c>
      <c r="I1814" t="s">
        <v>97</v>
      </c>
      <c r="J1814">
        <v>1</v>
      </c>
      <c r="K1814">
        <v>3034.82</v>
      </c>
      <c r="L1814">
        <v>0.05</v>
      </c>
      <c r="M1814">
        <v>1794.92</v>
      </c>
      <c r="N1814" t="s">
        <v>109</v>
      </c>
      <c r="O1814" t="s">
        <v>25</v>
      </c>
      <c r="P1814" t="s">
        <v>71</v>
      </c>
      <c r="Q1814">
        <f>Sales_Data[[#This Row],[Quantity]]*Sales_Data[[#This Row],[Unit_Price]]</f>
        <v>3034.82</v>
      </c>
      <c r="R1814">
        <f>Sales_Data[[#This Row],[Gross_Sales]]*Sales_Data[[#This Row],[Discount]]</f>
        <v>151.74100000000001</v>
      </c>
      <c r="S1814">
        <f>Sales_Data[[#This Row],[Gross_Sales]]-Sales_Data[[#This Row],[Discount_Amount]]</f>
        <v>2883.0790000000002</v>
      </c>
      <c r="T1814">
        <f>Sales_Data[[#This Row],[Net Sales]]-Sales_Data[[#This Row],[Cost]]</f>
        <v>1088.1590000000001</v>
      </c>
      <c r="U1814" s="2">
        <f>Sales_Data[[#This Row],[Profit]]/Sales_Data[[#This Row],[Net Sales]]</f>
        <v>0.37742947730533921</v>
      </c>
      <c r="V1814">
        <f>YEAR(Sales_Data[[#This Row],[Order_Date]])</f>
        <v>2025</v>
      </c>
      <c r="W1814" t="str">
        <f>TEXT(Sales_Data[[#This Row],[Order_Date]],"mmm")</f>
        <v>Feb</v>
      </c>
      <c r="X1814">
        <f>MONTH(Sales_Data[[#This Row],[Order_Date]])</f>
        <v>2</v>
      </c>
      <c r="Y1814" t="str">
        <f>"Q"&amp;ROUNDUP(MONTH(Sales_Data[[#This Row],[Order_Date]])/3,0)</f>
        <v>Q1</v>
      </c>
    </row>
    <row r="1815" spans="1:25" x14ac:dyDescent="0.3">
      <c r="A1815" t="s">
        <v>3148</v>
      </c>
      <c r="B1815" s="1">
        <v>45817</v>
      </c>
      <c r="C1815" t="s">
        <v>2418</v>
      </c>
      <c r="D1815" t="s">
        <v>56</v>
      </c>
      <c r="E1815" t="s">
        <v>39</v>
      </c>
      <c r="F1815" t="s">
        <v>40</v>
      </c>
      <c r="G1815" t="s">
        <v>21</v>
      </c>
      <c r="H1815" t="s">
        <v>297</v>
      </c>
      <c r="I1815" t="s">
        <v>494</v>
      </c>
      <c r="J1815">
        <v>1</v>
      </c>
      <c r="K1815">
        <v>2073.36</v>
      </c>
      <c r="L1815">
        <v>0</v>
      </c>
      <c r="M1815">
        <v>1704.81</v>
      </c>
      <c r="N1815" t="s">
        <v>109</v>
      </c>
      <c r="O1815" t="s">
        <v>35</v>
      </c>
      <c r="P1815" t="s">
        <v>71</v>
      </c>
      <c r="Q1815">
        <f>Sales_Data[[#This Row],[Quantity]]*Sales_Data[[#This Row],[Unit_Price]]</f>
        <v>2073.36</v>
      </c>
      <c r="R1815">
        <f>Sales_Data[[#This Row],[Gross_Sales]]*Sales_Data[[#This Row],[Discount]]</f>
        <v>0</v>
      </c>
      <c r="S1815">
        <f>Sales_Data[[#This Row],[Gross_Sales]]-Sales_Data[[#This Row],[Discount_Amount]]</f>
        <v>2073.36</v>
      </c>
      <c r="T1815">
        <f>Sales_Data[[#This Row],[Net Sales]]-Sales_Data[[#This Row],[Cost]]</f>
        <v>368.55000000000018</v>
      </c>
      <c r="U1815" s="2">
        <f>Sales_Data[[#This Row],[Profit]]/Sales_Data[[#This Row],[Net Sales]]</f>
        <v>0.17775494848940857</v>
      </c>
      <c r="V1815">
        <f>YEAR(Sales_Data[[#This Row],[Order_Date]])</f>
        <v>2025</v>
      </c>
      <c r="W1815" t="str">
        <f>TEXT(Sales_Data[[#This Row],[Order_Date]],"mmm")</f>
        <v>Jun</v>
      </c>
      <c r="X1815">
        <f>MONTH(Sales_Data[[#This Row],[Order_Date]])</f>
        <v>6</v>
      </c>
      <c r="Y1815" t="str">
        <f>"Q"&amp;ROUNDUP(MONTH(Sales_Data[[#This Row],[Order_Date]])/3,0)</f>
        <v>Q2</v>
      </c>
    </row>
    <row r="1816" spans="1:25" x14ac:dyDescent="0.3">
      <c r="A1816" t="s">
        <v>3149</v>
      </c>
      <c r="B1816" s="1">
        <v>45737</v>
      </c>
      <c r="C1816" t="s">
        <v>1717</v>
      </c>
      <c r="D1816" t="s">
        <v>218</v>
      </c>
      <c r="E1816" t="s">
        <v>48</v>
      </c>
      <c r="F1816" t="s">
        <v>126</v>
      </c>
      <c r="G1816" t="s">
        <v>32</v>
      </c>
      <c r="H1816" t="s">
        <v>33</v>
      </c>
      <c r="I1816" t="s">
        <v>34</v>
      </c>
      <c r="J1816">
        <v>2</v>
      </c>
      <c r="K1816">
        <v>53433.25</v>
      </c>
      <c r="L1816">
        <v>0.1</v>
      </c>
      <c r="M1816">
        <v>78877.539999999994</v>
      </c>
      <c r="N1816" t="s">
        <v>24</v>
      </c>
      <c r="O1816" t="s">
        <v>35</v>
      </c>
      <c r="P1816" t="s">
        <v>26</v>
      </c>
      <c r="Q1816">
        <f>Sales_Data[[#This Row],[Quantity]]*Sales_Data[[#This Row],[Unit_Price]]</f>
        <v>106866.5</v>
      </c>
      <c r="R1816">
        <f>Sales_Data[[#This Row],[Gross_Sales]]*Sales_Data[[#This Row],[Discount]]</f>
        <v>10686.650000000001</v>
      </c>
      <c r="S1816">
        <f>Sales_Data[[#This Row],[Gross_Sales]]-Sales_Data[[#This Row],[Discount_Amount]]</f>
        <v>96179.85</v>
      </c>
      <c r="T1816">
        <f>Sales_Data[[#This Row],[Net Sales]]-Sales_Data[[#This Row],[Cost]]</f>
        <v>17302.310000000012</v>
      </c>
      <c r="U1816" s="2">
        <f>Sales_Data[[#This Row],[Profit]]/Sales_Data[[#This Row],[Net Sales]]</f>
        <v>0.17989537309530021</v>
      </c>
      <c r="V1816">
        <f>YEAR(Sales_Data[[#This Row],[Order_Date]])</f>
        <v>2025</v>
      </c>
      <c r="W1816" t="str">
        <f>TEXT(Sales_Data[[#This Row],[Order_Date]],"mmm")</f>
        <v>Mar</v>
      </c>
      <c r="X1816">
        <f>MONTH(Sales_Data[[#This Row],[Order_Date]])</f>
        <v>3</v>
      </c>
      <c r="Y1816" t="str">
        <f>"Q"&amp;ROUNDUP(MONTH(Sales_Data[[#This Row],[Order_Date]])/3,0)</f>
        <v>Q1</v>
      </c>
    </row>
    <row r="1817" spans="1:25" x14ac:dyDescent="0.3">
      <c r="A1817" t="s">
        <v>3150</v>
      </c>
      <c r="B1817" s="1">
        <v>45967</v>
      </c>
      <c r="C1817" t="s">
        <v>859</v>
      </c>
      <c r="D1817" t="s">
        <v>18</v>
      </c>
      <c r="E1817" t="s">
        <v>19</v>
      </c>
      <c r="F1817" t="s">
        <v>113</v>
      </c>
      <c r="G1817" t="s">
        <v>21</v>
      </c>
      <c r="H1817" t="s">
        <v>230</v>
      </c>
      <c r="I1817" t="s">
        <v>231</v>
      </c>
      <c r="J1817">
        <v>2</v>
      </c>
      <c r="K1817">
        <v>1647.34</v>
      </c>
      <c r="L1817">
        <v>0.05</v>
      </c>
      <c r="M1817">
        <v>2064.7399999999998</v>
      </c>
      <c r="N1817" t="s">
        <v>109</v>
      </c>
      <c r="O1817" t="s">
        <v>35</v>
      </c>
      <c r="P1817" t="s">
        <v>44</v>
      </c>
      <c r="Q1817">
        <f>Sales_Data[[#This Row],[Quantity]]*Sales_Data[[#This Row],[Unit_Price]]</f>
        <v>3294.68</v>
      </c>
      <c r="R1817">
        <f>Sales_Data[[#This Row],[Gross_Sales]]*Sales_Data[[#This Row],[Discount]]</f>
        <v>164.73400000000001</v>
      </c>
      <c r="S1817">
        <f>Sales_Data[[#This Row],[Gross_Sales]]-Sales_Data[[#This Row],[Discount_Amount]]</f>
        <v>3129.9459999999999</v>
      </c>
      <c r="T1817">
        <f>Sales_Data[[#This Row],[Net Sales]]-Sales_Data[[#This Row],[Cost]]</f>
        <v>1065.2060000000001</v>
      </c>
      <c r="U1817" s="2">
        <f>Sales_Data[[#This Row],[Profit]]/Sales_Data[[#This Row],[Net Sales]]</f>
        <v>0.34032727721181139</v>
      </c>
      <c r="V1817">
        <f>YEAR(Sales_Data[[#This Row],[Order_Date]])</f>
        <v>2025</v>
      </c>
      <c r="W1817" t="str">
        <f>TEXT(Sales_Data[[#This Row],[Order_Date]],"mmm")</f>
        <v>Nov</v>
      </c>
      <c r="X1817">
        <f>MONTH(Sales_Data[[#This Row],[Order_Date]])</f>
        <v>11</v>
      </c>
      <c r="Y1817" t="str">
        <f>"Q"&amp;ROUNDUP(MONTH(Sales_Data[[#This Row],[Order_Date]])/3,0)</f>
        <v>Q4</v>
      </c>
    </row>
    <row r="1818" spans="1:25" x14ac:dyDescent="0.3">
      <c r="A1818" t="s">
        <v>3151</v>
      </c>
      <c r="B1818" s="1">
        <v>45743</v>
      </c>
      <c r="C1818" t="s">
        <v>3152</v>
      </c>
      <c r="D1818" t="s">
        <v>313</v>
      </c>
      <c r="E1818" t="s">
        <v>19</v>
      </c>
      <c r="F1818" t="s">
        <v>66</v>
      </c>
      <c r="G1818" t="s">
        <v>21</v>
      </c>
      <c r="H1818" t="s">
        <v>22</v>
      </c>
      <c r="I1818" t="s">
        <v>62</v>
      </c>
      <c r="J1818">
        <v>2</v>
      </c>
      <c r="K1818">
        <v>12795.87</v>
      </c>
      <c r="L1818">
        <v>0.1</v>
      </c>
      <c r="M1818">
        <v>17976.88</v>
      </c>
      <c r="N1818" t="s">
        <v>83</v>
      </c>
      <c r="O1818" t="s">
        <v>35</v>
      </c>
      <c r="P1818" t="s">
        <v>26</v>
      </c>
      <c r="Q1818">
        <f>Sales_Data[[#This Row],[Quantity]]*Sales_Data[[#This Row],[Unit_Price]]</f>
        <v>25591.74</v>
      </c>
      <c r="R1818">
        <f>Sales_Data[[#This Row],[Gross_Sales]]*Sales_Data[[#This Row],[Discount]]</f>
        <v>2559.1740000000004</v>
      </c>
      <c r="S1818">
        <f>Sales_Data[[#This Row],[Gross_Sales]]-Sales_Data[[#This Row],[Discount_Amount]]</f>
        <v>23032.566000000003</v>
      </c>
      <c r="T1818">
        <f>Sales_Data[[#This Row],[Net Sales]]-Sales_Data[[#This Row],[Cost]]</f>
        <v>5055.6860000000015</v>
      </c>
      <c r="U1818" s="2">
        <f>Sales_Data[[#This Row],[Profit]]/Sales_Data[[#This Row],[Net Sales]]</f>
        <v>0.2195016395481077</v>
      </c>
      <c r="V1818">
        <f>YEAR(Sales_Data[[#This Row],[Order_Date]])</f>
        <v>2025</v>
      </c>
      <c r="W1818" t="str">
        <f>TEXT(Sales_Data[[#This Row],[Order_Date]],"mmm")</f>
        <v>Mar</v>
      </c>
      <c r="X1818">
        <f>MONTH(Sales_Data[[#This Row],[Order_Date]])</f>
        <v>3</v>
      </c>
      <c r="Y1818" t="str">
        <f>"Q"&amp;ROUNDUP(MONTH(Sales_Data[[#This Row],[Order_Date]])/3,0)</f>
        <v>Q1</v>
      </c>
    </row>
    <row r="1819" spans="1:25" x14ac:dyDescent="0.3">
      <c r="A1819" t="s">
        <v>3153</v>
      </c>
      <c r="B1819" s="1">
        <v>45749</v>
      </c>
      <c r="C1819" t="s">
        <v>2973</v>
      </c>
      <c r="D1819" t="s">
        <v>65</v>
      </c>
      <c r="E1819" t="s">
        <v>48</v>
      </c>
      <c r="F1819" t="s">
        <v>132</v>
      </c>
      <c r="G1819" t="s">
        <v>67</v>
      </c>
      <c r="H1819" t="s">
        <v>88</v>
      </c>
      <c r="I1819" t="s">
        <v>89</v>
      </c>
      <c r="J1819">
        <v>1</v>
      </c>
      <c r="K1819">
        <v>29382.9</v>
      </c>
      <c r="L1819">
        <v>0.05</v>
      </c>
      <c r="M1819">
        <v>19734.43</v>
      </c>
      <c r="N1819" t="s">
        <v>83</v>
      </c>
      <c r="O1819" t="s">
        <v>35</v>
      </c>
      <c r="P1819" t="s">
        <v>44</v>
      </c>
      <c r="Q1819">
        <f>Sales_Data[[#This Row],[Quantity]]*Sales_Data[[#This Row],[Unit_Price]]</f>
        <v>29382.9</v>
      </c>
      <c r="R1819">
        <f>Sales_Data[[#This Row],[Gross_Sales]]*Sales_Data[[#This Row],[Discount]]</f>
        <v>1469.1450000000002</v>
      </c>
      <c r="S1819">
        <f>Sales_Data[[#This Row],[Gross_Sales]]-Sales_Data[[#This Row],[Discount_Amount]]</f>
        <v>27913.755000000001</v>
      </c>
      <c r="T1819">
        <f>Sales_Data[[#This Row],[Net Sales]]-Sales_Data[[#This Row],[Cost]]</f>
        <v>8179.3250000000007</v>
      </c>
      <c r="U1819" s="2">
        <f>Sales_Data[[#This Row],[Profit]]/Sales_Data[[#This Row],[Net Sales]]</f>
        <v>0.29302130795373105</v>
      </c>
      <c r="V1819">
        <f>YEAR(Sales_Data[[#This Row],[Order_Date]])</f>
        <v>2025</v>
      </c>
      <c r="W1819" t="str">
        <f>TEXT(Sales_Data[[#This Row],[Order_Date]],"mmm")</f>
        <v>Apr</v>
      </c>
      <c r="X1819">
        <f>MONTH(Sales_Data[[#This Row],[Order_Date]])</f>
        <v>4</v>
      </c>
      <c r="Y1819" t="str">
        <f>"Q"&amp;ROUNDUP(MONTH(Sales_Data[[#This Row],[Order_Date]])/3,0)</f>
        <v>Q2</v>
      </c>
    </row>
    <row r="1820" spans="1:25" x14ac:dyDescent="0.3">
      <c r="A1820" t="s">
        <v>3154</v>
      </c>
      <c r="B1820" s="1">
        <v>45805</v>
      </c>
      <c r="C1820" t="s">
        <v>1840</v>
      </c>
      <c r="D1820" t="s">
        <v>765</v>
      </c>
      <c r="E1820" t="s">
        <v>39</v>
      </c>
      <c r="F1820" t="s">
        <v>96</v>
      </c>
      <c r="G1820" t="s">
        <v>67</v>
      </c>
      <c r="H1820" t="s">
        <v>133</v>
      </c>
      <c r="I1820" t="s">
        <v>138</v>
      </c>
      <c r="J1820">
        <v>3</v>
      </c>
      <c r="K1820">
        <v>5226.5200000000004</v>
      </c>
      <c r="L1820">
        <v>0.05</v>
      </c>
      <c r="M1820">
        <v>9995.48</v>
      </c>
      <c r="N1820" t="s">
        <v>109</v>
      </c>
      <c r="O1820" t="s">
        <v>35</v>
      </c>
      <c r="P1820" t="s">
        <v>71</v>
      </c>
      <c r="Q1820">
        <f>Sales_Data[[#This Row],[Quantity]]*Sales_Data[[#This Row],[Unit_Price]]</f>
        <v>15679.560000000001</v>
      </c>
      <c r="R1820">
        <f>Sales_Data[[#This Row],[Gross_Sales]]*Sales_Data[[#This Row],[Discount]]</f>
        <v>783.97800000000007</v>
      </c>
      <c r="S1820">
        <f>Sales_Data[[#This Row],[Gross_Sales]]-Sales_Data[[#This Row],[Discount_Amount]]</f>
        <v>14895.582000000002</v>
      </c>
      <c r="T1820">
        <f>Sales_Data[[#This Row],[Net Sales]]-Sales_Data[[#This Row],[Cost]]</f>
        <v>4900.1020000000026</v>
      </c>
      <c r="U1820" s="2">
        <f>Sales_Data[[#This Row],[Profit]]/Sales_Data[[#This Row],[Net Sales]]</f>
        <v>0.3289634470140208</v>
      </c>
      <c r="V1820">
        <f>YEAR(Sales_Data[[#This Row],[Order_Date]])</f>
        <v>2025</v>
      </c>
      <c r="W1820" t="str">
        <f>TEXT(Sales_Data[[#This Row],[Order_Date]],"mmm")</f>
        <v>May</v>
      </c>
      <c r="X1820">
        <f>MONTH(Sales_Data[[#This Row],[Order_Date]])</f>
        <v>5</v>
      </c>
      <c r="Y1820" t="str">
        <f>"Q"&amp;ROUNDUP(MONTH(Sales_Data[[#This Row],[Order_Date]])/3,0)</f>
        <v>Q2</v>
      </c>
    </row>
    <row r="1821" spans="1:25" x14ac:dyDescent="0.3">
      <c r="A1821" t="s">
        <v>3155</v>
      </c>
      <c r="B1821" s="1">
        <v>45818</v>
      </c>
      <c r="C1821" t="s">
        <v>2889</v>
      </c>
      <c r="D1821" t="s">
        <v>374</v>
      </c>
      <c r="E1821" t="s">
        <v>39</v>
      </c>
      <c r="F1821" t="s">
        <v>202</v>
      </c>
      <c r="G1821" t="s">
        <v>41</v>
      </c>
      <c r="H1821" t="s">
        <v>42</v>
      </c>
      <c r="I1821" t="s">
        <v>82</v>
      </c>
      <c r="J1821">
        <v>1</v>
      </c>
      <c r="K1821">
        <v>6521.24</v>
      </c>
      <c r="L1821">
        <v>0.1</v>
      </c>
      <c r="M1821">
        <v>5070.4799999999996</v>
      </c>
      <c r="N1821" t="s">
        <v>24</v>
      </c>
      <c r="O1821" t="s">
        <v>35</v>
      </c>
      <c r="P1821" t="s">
        <v>26</v>
      </c>
      <c r="Q1821">
        <f>Sales_Data[[#This Row],[Quantity]]*Sales_Data[[#This Row],[Unit_Price]]</f>
        <v>6521.24</v>
      </c>
      <c r="R1821">
        <f>Sales_Data[[#This Row],[Gross_Sales]]*Sales_Data[[#This Row],[Discount]]</f>
        <v>652.12400000000002</v>
      </c>
      <c r="S1821">
        <f>Sales_Data[[#This Row],[Gross_Sales]]-Sales_Data[[#This Row],[Discount_Amount]]</f>
        <v>5869.116</v>
      </c>
      <c r="T1821">
        <f>Sales_Data[[#This Row],[Net Sales]]-Sales_Data[[#This Row],[Cost]]</f>
        <v>798.63600000000042</v>
      </c>
      <c r="U1821" s="2">
        <f>Sales_Data[[#This Row],[Profit]]/Sales_Data[[#This Row],[Net Sales]]</f>
        <v>0.13607432533281</v>
      </c>
      <c r="V1821">
        <f>YEAR(Sales_Data[[#This Row],[Order_Date]])</f>
        <v>2025</v>
      </c>
      <c r="W1821" t="str">
        <f>TEXT(Sales_Data[[#This Row],[Order_Date]],"mmm")</f>
        <v>Jun</v>
      </c>
      <c r="X1821">
        <f>MONTH(Sales_Data[[#This Row],[Order_Date]])</f>
        <v>6</v>
      </c>
      <c r="Y1821" t="str">
        <f>"Q"&amp;ROUNDUP(MONTH(Sales_Data[[#This Row],[Order_Date]])/3,0)</f>
        <v>Q2</v>
      </c>
    </row>
    <row r="1822" spans="1:25" x14ac:dyDescent="0.3">
      <c r="A1822" t="s">
        <v>3156</v>
      </c>
      <c r="B1822" s="1">
        <v>45859</v>
      </c>
      <c r="C1822" t="s">
        <v>1700</v>
      </c>
      <c r="D1822" t="s">
        <v>290</v>
      </c>
      <c r="E1822" t="s">
        <v>119</v>
      </c>
      <c r="F1822" t="s">
        <v>538</v>
      </c>
      <c r="G1822" t="s">
        <v>67</v>
      </c>
      <c r="H1822" t="s">
        <v>68</v>
      </c>
      <c r="I1822" t="s">
        <v>69</v>
      </c>
      <c r="J1822">
        <v>2</v>
      </c>
      <c r="K1822">
        <v>6875.29</v>
      </c>
      <c r="L1822">
        <v>0</v>
      </c>
      <c r="M1822">
        <v>11864.43</v>
      </c>
      <c r="N1822" t="s">
        <v>70</v>
      </c>
      <c r="O1822" t="s">
        <v>35</v>
      </c>
      <c r="P1822" t="s">
        <v>71</v>
      </c>
      <c r="Q1822">
        <f>Sales_Data[[#This Row],[Quantity]]*Sales_Data[[#This Row],[Unit_Price]]</f>
        <v>13750.58</v>
      </c>
      <c r="R1822">
        <f>Sales_Data[[#This Row],[Gross_Sales]]*Sales_Data[[#This Row],[Discount]]</f>
        <v>0</v>
      </c>
      <c r="S1822">
        <f>Sales_Data[[#This Row],[Gross_Sales]]-Sales_Data[[#This Row],[Discount_Amount]]</f>
        <v>13750.58</v>
      </c>
      <c r="T1822">
        <f>Sales_Data[[#This Row],[Net Sales]]-Sales_Data[[#This Row],[Cost]]</f>
        <v>1886.1499999999996</v>
      </c>
      <c r="U1822" s="2">
        <f>Sales_Data[[#This Row],[Profit]]/Sales_Data[[#This Row],[Net Sales]]</f>
        <v>0.13716875942687506</v>
      </c>
      <c r="V1822">
        <f>YEAR(Sales_Data[[#This Row],[Order_Date]])</f>
        <v>2025</v>
      </c>
      <c r="W1822" t="str">
        <f>TEXT(Sales_Data[[#This Row],[Order_Date]],"mmm")</f>
        <v>Jul</v>
      </c>
      <c r="X1822">
        <f>MONTH(Sales_Data[[#This Row],[Order_Date]])</f>
        <v>7</v>
      </c>
      <c r="Y1822" t="str">
        <f>"Q"&amp;ROUNDUP(MONTH(Sales_Data[[#This Row],[Order_Date]])/3,0)</f>
        <v>Q3</v>
      </c>
    </row>
    <row r="1823" spans="1:25" x14ac:dyDescent="0.3">
      <c r="A1823" t="s">
        <v>3157</v>
      </c>
      <c r="B1823" s="1">
        <v>45899</v>
      </c>
      <c r="C1823" t="s">
        <v>3158</v>
      </c>
      <c r="D1823" t="s">
        <v>56</v>
      </c>
      <c r="E1823" t="s">
        <v>48</v>
      </c>
      <c r="F1823" t="s">
        <v>126</v>
      </c>
      <c r="G1823" t="s">
        <v>21</v>
      </c>
      <c r="H1823" t="s">
        <v>297</v>
      </c>
      <c r="I1823" t="s">
        <v>494</v>
      </c>
      <c r="J1823">
        <v>1</v>
      </c>
      <c r="K1823">
        <v>29564.799999999999</v>
      </c>
      <c r="L1823">
        <v>0.05</v>
      </c>
      <c r="M1823">
        <v>22343.96</v>
      </c>
      <c r="N1823" t="s">
        <v>52</v>
      </c>
      <c r="O1823" t="s">
        <v>35</v>
      </c>
      <c r="P1823" t="s">
        <v>44</v>
      </c>
      <c r="Q1823">
        <f>Sales_Data[[#This Row],[Quantity]]*Sales_Data[[#This Row],[Unit_Price]]</f>
        <v>29564.799999999999</v>
      </c>
      <c r="R1823">
        <f>Sales_Data[[#This Row],[Gross_Sales]]*Sales_Data[[#This Row],[Discount]]</f>
        <v>1478.24</v>
      </c>
      <c r="S1823">
        <f>Sales_Data[[#This Row],[Gross_Sales]]-Sales_Data[[#This Row],[Discount_Amount]]</f>
        <v>28086.559999999998</v>
      </c>
      <c r="T1823">
        <f>Sales_Data[[#This Row],[Net Sales]]-Sales_Data[[#This Row],[Cost]]</f>
        <v>5742.5999999999985</v>
      </c>
      <c r="U1823" s="2">
        <f>Sales_Data[[#This Row],[Profit]]/Sales_Data[[#This Row],[Net Sales]]</f>
        <v>0.20446078124198902</v>
      </c>
      <c r="V1823">
        <f>YEAR(Sales_Data[[#This Row],[Order_Date]])</f>
        <v>2025</v>
      </c>
      <c r="W1823" t="str">
        <f>TEXT(Sales_Data[[#This Row],[Order_Date]],"mmm")</f>
        <v>Aug</v>
      </c>
      <c r="X1823">
        <f>MONTH(Sales_Data[[#This Row],[Order_Date]])</f>
        <v>8</v>
      </c>
      <c r="Y1823" t="str">
        <f>"Q"&amp;ROUNDUP(MONTH(Sales_Data[[#This Row],[Order_Date]])/3,0)</f>
        <v>Q3</v>
      </c>
    </row>
    <row r="1824" spans="1:25" x14ac:dyDescent="0.3">
      <c r="A1824" t="s">
        <v>3159</v>
      </c>
      <c r="B1824" s="1">
        <v>46010</v>
      </c>
      <c r="C1824" t="s">
        <v>1829</v>
      </c>
      <c r="D1824" t="s">
        <v>615</v>
      </c>
      <c r="E1824" t="s">
        <v>39</v>
      </c>
      <c r="F1824" t="s">
        <v>405</v>
      </c>
      <c r="G1824" t="s">
        <v>75</v>
      </c>
      <c r="H1824" t="s">
        <v>256</v>
      </c>
      <c r="I1824" t="s">
        <v>334</v>
      </c>
      <c r="J1824">
        <v>2</v>
      </c>
      <c r="K1824">
        <v>1396.44</v>
      </c>
      <c r="L1824">
        <v>0</v>
      </c>
      <c r="M1824">
        <v>2453.6999999999998</v>
      </c>
      <c r="N1824" t="s">
        <v>52</v>
      </c>
      <c r="O1824" t="s">
        <v>35</v>
      </c>
      <c r="P1824" t="s">
        <v>44</v>
      </c>
      <c r="Q1824">
        <f>Sales_Data[[#This Row],[Quantity]]*Sales_Data[[#This Row],[Unit_Price]]</f>
        <v>2792.88</v>
      </c>
      <c r="R1824">
        <f>Sales_Data[[#This Row],[Gross_Sales]]*Sales_Data[[#This Row],[Discount]]</f>
        <v>0</v>
      </c>
      <c r="S1824">
        <f>Sales_Data[[#This Row],[Gross_Sales]]-Sales_Data[[#This Row],[Discount_Amount]]</f>
        <v>2792.88</v>
      </c>
      <c r="T1824">
        <f>Sales_Data[[#This Row],[Net Sales]]-Sales_Data[[#This Row],[Cost]]</f>
        <v>339.18000000000029</v>
      </c>
      <c r="U1824" s="2">
        <f>Sales_Data[[#This Row],[Profit]]/Sales_Data[[#This Row],[Net Sales]]</f>
        <v>0.12144453037724509</v>
      </c>
      <c r="V1824">
        <f>YEAR(Sales_Data[[#This Row],[Order_Date]])</f>
        <v>2025</v>
      </c>
      <c r="W1824" t="str">
        <f>TEXT(Sales_Data[[#This Row],[Order_Date]],"mmm")</f>
        <v>Dec</v>
      </c>
      <c r="X1824">
        <f>MONTH(Sales_Data[[#This Row],[Order_Date]])</f>
        <v>12</v>
      </c>
      <c r="Y1824" t="str">
        <f>"Q"&amp;ROUNDUP(MONTH(Sales_Data[[#This Row],[Order_Date]])/3,0)</f>
        <v>Q4</v>
      </c>
    </row>
    <row r="1825" spans="1:25" x14ac:dyDescent="0.3">
      <c r="A1825" t="s">
        <v>3160</v>
      </c>
      <c r="B1825" s="1">
        <v>45659</v>
      </c>
      <c r="C1825" t="s">
        <v>2512</v>
      </c>
      <c r="D1825" t="s">
        <v>662</v>
      </c>
      <c r="E1825" t="s">
        <v>48</v>
      </c>
      <c r="F1825" t="s">
        <v>126</v>
      </c>
      <c r="G1825" t="s">
        <v>41</v>
      </c>
      <c r="H1825" t="s">
        <v>147</v>
      </c>
      <c r="I1825" t="s">
        <v>369</v>
      </c>
      <c r="J1825">
        <v>1</v>
      </c>
      <c r="K1825">
        <v>52703.29</v>
      </c>
      <c r="L1825">
        <v>0.05</v>
      </c>
      <c r="M1825">
        <v>33345.56</v>
      </c>
      <c r="N1825" t="s">
        <v>52</v>
      </c>
      <c r="O1825" t="s">
        <v>35</v>
      </c>
      <c r="P1825" t="s">
        <v>71</v>
      </c>
      <c r="Q1825">
        <f>Sales_Data[[#This Row],[Quantity]]*Sales_Data[[#This Row],[Unit_Price]]</f>
        <v>52703.29</v>
      </c>
      <c r="R1825">
        <f>Sales_Data[[#This Row],[Gross_Sales]]*Sales_Data[[#This Row],[Discount]]</f>
        <v>2635.1645000000003</v>
      </c>
      <c r="S1825">
        <f>Sales_Data[[#This Row],[Gross_Sales]]-Sales_Data[[#This Row],[Discount_Amount]]</f>
        <v>50068.125500000002</v>
      </c>
      <c r="T1825">
        <f>Sales_Data[[#This Row],[Net Sales]]-Sales_Data[[#This Row],[Cost]]</f>
        <v>16722.565500000004</v>
      </c>
      <c r="U1825" s="2">
        <f>Sales_Data[[#This Row],[Profit]]/Sales_Data[[#This Row],[Net Sales]]</f>
        <v>0.33399623678741486</v>
      </c>
      <c r="V1825">
        <f>YEAR(Sales_Data[[#This Row],[Order_Date]])</f>
        <v>2025</v>
      </c>
      <c r="W1825" t="str">
        <f>TEXT(Sales_Data[[#This Row],[Order_Date]],"mmm")</f>
        <v>Jan</v>
      </c>
      <c r="X1825">
        <f>MONTH(Sales_Data[[#This Row],[Order_Date]])</f>
        <v>1</v>
      </c>
      <c r="Y1825" t="str">
        <f>"Q"&amp;ROUNDUP(MONTH(Sales_Data[[#This Row],[Order_Date]])/3,0)</f>
        <v>Q1</v>
      </c>
    </row>
    <row r="1826" spans="1:25" x14ac:dyDescent="0.3">
      <c r="A1826" t="s">
        <v>3161</v>
      </c>
      <c r="B1826" s="1">
        <v>45882</v>
      </c>
      <c r="C1826" t="s">
        <v>179</v>
      </c>
      <c r="D1826" t="s">
        <v>433</v>
      </c>
      <c r="E1826" t="s">
        <v>48</v>
      </c>
      <c r="F1826" t="s">
        <v>126</v>
      </c>
      <c r="G1826" t="s">
        <v>41</v>
      </c>
      <c r="H1826" t="s">
        <v>42</v>
      </c>
      <c r="I1826" t="s">
        <v>82</v>
      </c>
      <c r="J1826">
        <v>3</v>
      </c>
      <c r="K1826">
        <v>30754.799999999999</v>
      </c>
      <c r="L1826">
        <v>0.1</v>
      </c>
      <c r="M1826">
        <v>69364.160000000003</v>
      </c>
      <c r="N1826" t="s">
        <v>83</v>
      </c>
      <c r="O1826" t="s">
        <v>35</v>
      </c>
      <c r="P1826" t="s">
        <v>26</v>
      </c>
      <c r="Q1826">
        <f>Sales_Data[[#This Row],[Quantity]]*Sales_Data[[#This Row],[Unit_Price]]</f>
        <v>92264.4</v>
      </c>
      <c r="R1826">
        <f>Sales_Data[[#This Row],[Gross_Sales]]*Sales_Data[[#This Row],[Discount]]</f>
        <v>9226.44</v>
      </c>
      <c r="S1826">
        <f>Sales_Data[[#This Row],[Gross_Sales]]-Sales_Data[[#This Row],[Discount_Amount]]</f>
        <v>83037.959999999992</v>
      </c>
      <c r="T1826">
        <f>Sales_Data[[#This Row],[Net Sales]]-Sales_Data[[#This Row],[Cost]]</f>
        <v>13673.799999999988</v>
      </c>
      <c r="U1826" s="2">
        <f>Sales_Data[[#This Row],[Profit]]/Sales_Data[[#This Row],[Net Sales]]</f>
        <v>0.16466926692322389</v>
      </c>
      <c r="V1826">
        <f>YEAR(Sales_Data[[#This Row],[Order_Date]])</f>
        <v>2025</v>
      </c>
      <c r="W1826" t="str">
        <f>TEXT(Sales_Data[[#This Row],[Order_Date]],"mmm")</f>
        <v>Aug</v>
      </c>
      <c r="X1826">
        <f>MONTH(Sales_Data[[#This Row],[Order_Date]])</f>
        <v>8</v>
      </c>
      <c r="Y1826" t="str">
        <f>"Q"&amp;ROUNDUP(MONTH(Sales_Data[[#This Row],[Order_Date]])/3,0)</f>
        <v>Q3</v>
      </c>
    </row>
    <row r="1827" spans="1:25" x14ac:dyDescent="0.3">
      <c r="A1827" t="s">
        <v>3162</v>
      </c>
      <c r="B1827" s="1">
        <v>45946</v>
      </c>
      <c r="C1827" t="s">
        <v>2811</v>
      </c>
      <c r="D1827" t="s">
        <v>92</v>
      </c>
      <c r="E1827" t="s">
        <v>48</v>
      </c>
      <c r="F1827" t="s">
        <v>132</v>
      </c>
      <c r="G1827" t="s">
        <v>67</v>
      </c>
      <c r="H1827" t="s">
        <v>133</v>
      </c>
      <c r="I1827" t="s">
        <v>134</v>
      </c>
      <c r="J1827">
        <v>3</v>
      </c>
      <c r="K1827">
        <v>6282.33</v>
      </c>
      <c r="L1827">
        <v>0</v>
      </c>
      <c r="M1827">
        <v>14434.36</v>
      </c>
      <c r="N1827" t="s">
        <v>83</v>
      </c>
      <c r="O1827" t="s">
        <v>25</v>
      </c>
      <c r="P1827" t="s">
        <v>71</v>
      </c>
      <c r="Q1827">
        <f>Sales_Data[[#This Row],[Quantity]]*Sales_Data[[#This Row],[Unit_Price]]</f>
        <v>18846.989999999998</v>
      </c>
      <c r="R1827">
        <f>Sales_Data[[#This Row],[Gross_Sales]]*Sales_Data[[#This Row],[Discount]]</f>
        <v>0</v>
      </c>
      <c r="S1827">
        <f>Sales_Data[[#This Row],[Gross_Sales]]-Sales_Data[[#This Row],[Discount_Amount]]</f>
        <v>18846.989999999998</v>
      </c>
      <c r="T1827">
        <f>Sales_Data[[#This Row],[Net Sales]]-Sales_Data[[#This Row],[Cost]]</f>
        <v>4412.6299999999974</v>
      </c>
      <c r="U1827" s="2">
        <f>Sales_Data[[#This Row],[Profit]]/Sales_Data[[#This Row],[Net Sales]]</f>
        <v>0.23412916333059008</v>
      </c>
      <c r="V1827">
        <f>YEAR(Sales_Data[[#This Row],[Order_Date]])</f>
        <v>2025</v>
      </c>
      <c r="W1827" t="str">
        <f>TEXT(Sales_Data[[#This Row],[Order_Date]],"mmm")</f>
        <v>Oct</v>
      </c>
      <c r="X1827">
        <f>MONTH(Sales_Data[[#This Row],[Order_Date]])</f>
        <v>10</v>
      </c>
      <c r="Y1827" t="str">
        <f>"Q"&amp;ROUNDUP(MONTH(Sales_Data[[#This Row],[Order_Date]])/3,0)</f>
        <v>Q4</v>
      </c>
    </row>
    <row r="1828" spans="1:25" x14ac:dyDescent="0.3">
      <c r="A1828" t="s">
        <v>3163</v>
      </c>
      <c r="B1828" s="1">
        <v>45890</v>
      </c>
      <c r="C1828" t="s">
        <v>3120</v>
      </c>
      <c r="D1828" t="s">
        <v>511</v>
      </c>
      <c r="E1828" t="s">
        <v>30</v>
      </c>
      <c r="F1828" t="s">
        <v>210</v>
      </c>
      <c r="G1828" t="s">
        <v>21</v>
      </c>
      <c r="H1828" t="s">
        <v>230</v>
      </c>
      <c r="I1828" t="s">
        <v>231</v>
      </c>
      <c r="J1828">
        <v>2</v>
      </c>
      <c r="K1828">
        <v>3665.51</v>
      </c>
      <c r="L1828">
        <v>0.15</v>
      </c>
      <c r="M1828">
        <v>4157.63</v>
      </c>
      <c r="N1828" t="s">
        <v>24</v>
      </c>
      <c r="O1828" t="s">
        <v>25</v>
      </c>
      <c r="P1828" t="s">
        <v>71</v>
      </c>
      <c r="Q1828">
        <f>Sales_Data[[#This Row],[Quantity]]*Sales_Data[[#This Row],[Unit_Price]]</f>
        <v>7331.02</v>
      </c>
      <c r="R1828">
        <f>Sales_Data[[#This Row],[Gross_Sales]]*Sales_Data[[#This Row],[Discount]]</f>
        <v>1099.653</v>
      </c>
      <c r="S1828">
        <f>Sales_Data[[#This Row],[Gross_Sales]]-Sales_Data[[#This Row],[Discount_Amount]]</f>
        <v>6231.3670000000002</v>
      </c>
      <c r="T1828">
        <f>Sales_Data[[#This Row],[Net Sales]]-Sales_Data[[#This Row],[Cost]]</f>
        <v>2073.7370000000001</v>
      </c>
      <c r="U1828" s="2">
        <f>Sales_Data[[#This Row],[Profit]]/Sales_Data[[#This Row],[Net Sales]]</f>
        <v>0.33279006035112357</v>
      </c>
      <c r="V1828">
        <f>YEAR(Sales_Data[[#This Row],[Order_Date]])</f>
        <v>2025</v>
      </c>
      <c r="W1828" t="str">
        <f>TEXT(Sales_Data[[#This Row],[Order_Date]],"mmm")</f>
        <v>Aug</v>
      </c>
      <c r="X1828">
        <f>MONTH(Sales_Data[[#This Row],[Order_Date]])</f>
        <v>8</v>
      </c>
      <c r="Y1828" t="str">
        <f>"Q"&amp;ROUNDUP(MONTH(Sales_Data[[#This Row],[Order_Date]])/3,0)</f>
        <v>Q3</v>
      </c>
    </row>
    <row r="1829" spans="1:25" x14ac:dyDescent="0.3">
      <c r="A1829" t="s">
        <v>3164</v>
      </c>
      <c r="B1829" s="1">
        <v>45734</v>
      </c>
      <c r="C1829" t="s">
        <v>787</v>
      </c>
      <c r="D1829" t="s">
        <v>106</v>
      </c>
      <c r="E1829" t="s">
        <v>48</v>
      </c>
      <c r="F1829" t="s">
        <v>132</v>
      </c>
      <c r="G1829" t="s">
        <v>75</v>
      </c>
      <c r="H1829" t="s">
        <v>76</v>
      </c>
      <c r="I1829" t="s">
        <v>108</v>
      </c>
      <c r="J1829">
        <v>1</v>
      </c>
      <c r="K1829">
        <v>20032.599999999999</v>
      </c>
      <c r="L1829">
        <v>0.15</v>
      </c>
      <c r="M1829">
        <v>13322.15</v>
      </c>
      <c r="N1829" t="s">
        <v>24</v>
      </c>
      <c r="O1829" t="s">
        <v>53</v>
      </c>
      <c r="P1829" t="s">
        <v>26</v>
      </c>
      <c r="Q1829">
        <f>Sales_Data[[#This Row],[Quantity]]*Sales_Data[[#This Row],[Unit_Price]]</f>
        <v>20032.599999999999</v>
      </c>
      <c r="R1829">
        <f>Sales_Data[[#This Row],[Gross_Sales]]*Sales_Data[[#This Row],[Discount]]</f>
        <v>3004.89</v>
      </c>
      <c r="S1829">
        <f>Sales_Data[[#This Row],[Gross_Sales]]-Sales_Data[[#This Row],[Discount_Amount]]</f>
        <v>17027.71</v>
      </c>
      <c r="T1829">
        <f>Sales_Data[[#This Row],[Net Sales]]-Sales_Data[[#This Row],[Cost]]</f>
        <v>3705.5599999999995</v>
      </c>
      <c r="U1829" s="2">
        <f>Sales_Data[[#This Row],[Profit]]/Sales_Data[[#This Row],[Net Sales]]</f>
        <v>0.21761939802827271</v>
      </c>
      <c r="V1829">
        <f>YEAR(Sales_Data[[#This Row],[Order_Date]])</f>
        <v>2025</v>
      </c>
      <c r="W1829" t="str">
        <f>TEXT(Sales_Data[[#This Row],[Order_Date]],"mmm")</f>
        <v>Mar</v>
      </c>
      <c r="X1829">
        <f>MONTH(Sales_Data[[#This Row],[Order_Date]])</f>
        <v>3</v>
      </c>
      <c r="Y1829" t="str">
        <f>"Q"&amp;ROUNDUP(MONTH(Sales_Data[[#This Row],[Order_Date]])/3,0)</f>
        <v>Q1</v>
      </c>
    </row>
    <row r="1830" spans="1:25" x14ac:dyDescent="0.3">
      <c r="A1830" t="s">
        <v>3165</v>
      </c>
      <c r="B1830" s="1">
        <v>45773</v>
      </c>
      <c r="C1830" t="s">
        <v>653</v>
      </c>
      <c r="D1830" t="s">
        <v>857</v>
      </c>
      <c r="E1830" t="s">
        <v>39</v>
      </c>
      <c r="F1830" t="s">
        <v>40</v>
      </c>
      <c r="G1830" t="s">
        <v>21</v>
      </c>
      <c r="H1830" t="s">
        <v>22</v>
      </c>
      <c r="I1830" t="s">
        <v>23</v>
      </c>
      <c r="J1830">
        <v>1</v>
      </c>
      <c r="K1830">
        <v>722.66</v>
      </c>
      <c r="L1830">
        <v>0.05</v>
      </c>
      <c r="M1830">
        <v>602.73</v>
      </c>
      <c r="N1830" t="s">
        <v>83</v>
      </c>
      <c r="O1830" t="s">
        <v>35</v>
      </c>
      <c r="P1830" t="s">
        <v>44</v>
      </c>
      <c r="Q1830">
        <f>Sales_Data[[#This Row],[Quantity]]*Sales_Data[[#This Row],[Unit_Price]]</f>
        <v>722.66</v>
      </c>
      <c r="R1830">
        <f>Sales_Data[[#This Row],[Gross_Sales]]*Sales_Data[[#This Row],[Discount]]</f>
        <v>36.133000000000003</v>
      </c>
      <c r="S1830">
        <f>Sales_Data[[#This Row],[Gross_Sales]]-Sales_Data[[#This Row],[Discount_Amount]]</f>
        <v>686.52699999999993</v>
      </c>
      <c r="T1830">
        <f>Sales_Data[[#This Row],[Net Sales]]-Sales_Data[[#This Row],[Cost]]</f>
        <v>83.796999999999912</v>
      </c>
      <c r="U1830" s="2">
        <f>Sales_Data[[#This Row],[Profit]]/Sales_Data[[#This Row],[Net Sales]]</f>
        <v>0.12205929264253251</v>
      </c>
      <c r="V1830">
        <f>YEAR(Sales_Data[[#This Row],[Order_Date]])</f>
        <v>2025</v>
      </c>
      <c r="W1830" t="str">
        <f>TEXT(Sales_Data[[#This Row],[Order_Date]],"mmm")</f>
        <v>Apr</v>
      </c>
      <c r="X1830">
        <f>MONTH(Sales_Data[[#This Row],[Order_Date]])</f>
        <v>4</v>
      </c>
      <c r="Y1830" t="str">
        <f>"Q"&amp;ROUNDUP(MONTH(Sales_Data[[#This Row],[Order_Date]])/3,0)</f>
        <v>Q2</v>
      </c>
    </row>
    <row r="1831" spans="1:25" x14ac:dyDescent="0.3">
      <c r="A1831" t="s">
        <v>3166</v>
      </c>
      <c r="B1831" s="1">
        <v>45811</v>
      </c>
      <c r="C1831" t="s">
        <v>55</v>
      </c>
      <c r="D1831" t="s">
        <v>92</v>
      </c>
      <c r="E1831" t="s">
        <v>48</v>
      </c>
      <c r="F1831" t="s">
        <v>49</v>
      </c>
      <c r="G1831" t="s">
        <v>21</v>
      </c>
      <c r="H1831" t="s">
        <v>127</v>
      </c>
      <c r="I1831" t="s">
        <v>128</v>
      </c>
      <c r="J1831">
        <v>4</v>
      </c>
      <c r="K1831">
        <v>58824.69</v>
      </c>
      <c r="L1831">
        <v>0</v>
      </c>
      <c r="M1831">
        <v>159481.75</v>
      </c>
      <c r="N1831" t="s">
        <v>70</v>
      </c>
      <c r="O1831" t="s">
        <v>35</v>
      </c>
      <c r="P1831" t="s">
        <v>71</v>
      </c>
      <c r="Q1831">
        <f>Sales_Data[[#This Row],[Quantity]]*Sales_Data[[#This Row],[Unit_Price]]</f>
        <v>235298.76</v>
      </c>
      <c r="R1831">
        <f>Sales_Data[[#This Row],[Gross_Sales]]*Sales_Data[[#This Row],[Discount]]</f>
        <v>0</v>
      </c>
      <c r="S1831">
        <f>Sales_Data[[#This Row],[Gross_Sales]]-Sales_Data[[#This Row],[Discount_Amount]]</f>
        <v>235298.76</v>
      </c>
      <c r="T1831">
        <f>Sales_Data[[#This Row],[Net Sales]]-Sales_Data[[#This Row],[Cost]]</f>
        <v>75817.010000000009</v>
      </c>
      <c r="U1831" s="2">
        <f>Sales_Data[[#This Row],[Profit]]/Sales_Data[[#This Row],[Net Sales]]</f>
        <v>0.32221593517959896</v>
      </c>
      <c r="V1831">
        <f>YEAR(Sales_Data[[#This Row],[Order_Date]])</f>
        <v>2025</v>
      </c>
      <c r="W1831" t="str">
        <f>TEXT(Sales_Data[[#This Row],[Order_Date]],"mmm")</f>
        <v>Jun</v>
      </c>
      <c r="X1831">
        <f>MONTH(Sales_Data[[#This Row],[Order_Date]])</f>
        <v>6</v>
      </c>
      <c r="Y1831" t="str">
        <f>"Q"&amp;ROUNDUP(MONTH(Sales_Data[[#This Row],[Order_Date]])/3,0)</f>
        <v>Q2</v>
      </c>
    </row>
    <row r="1832" spans="1:25" x14ac:dyDescent="0.3">
      <c r="A1832" t="s">
        <v>3167</v>
      </c>
      <c r="B1832" s="1">
        <v>45760</v>
      </c>
      <c r="C1832" t="s">
        <v>2073</v>
      </c>
      <c r="D1832" t="s">
        <v>229</v>
      </c>
      <c r="E1832" t="s">
        <v>119</v>
      </c>
      <c r="F1832" t="s">
        <v>249</v>
      </c>
      <c r="G1832" t="s">
        <v>41</v>
      </c>
      <c r="H1832" t="s">
        <v>102</v>
      </c>
      <c r="I1832" t="s">
        <v>103</v>
      </c>
      <c r="J1832">
        <v>1</v>
      </c>
      <c r="K1832">
        <v>4606.3599999999997</v>
      </c>
      <c r="L1832">
        <v>0.1</v>
      </c>
      <c r="M1832">
        <v>3074.8</v>
      </c>
      <c r="N1832" t="s">
        <v>70</v>
      </c>
      <c r="O1832" t="s">
        <v>35</v>
      </c>
      <c r="P1832" t="s">
        <v>44</v>
      </c>
      <c r="Q1832">
        <f>Sales_Data[[#This Row],[Quantity]]*Sales_Data[[#This Row],[Unit_Price]]</f>
        <v>4606.3599999999997</v>
      </c>
      <c r="R1832">
        <f>Sales_Data[[#This Row],[Gross_Sales]]*Sales_Data[[#This Row],[Discount]]</f>
        <v>460.63599999999997</v>
      </c>
      <c r="S1832">
        <f>Sales_Data[[#This Row],[Gross_Sales]]-Sales_Data[[#This Row],[Discount_Amount]]</f>
        <v>4145.7240000000002</v>
      </c>
      <c r="T1832">
        <f>Sales_Data[[#This Row],[Net Sales]]-Sales_Data[[#This Row],[Cost]]</f>
        <v>1070.924</v>
      </c>
      <c r="U1832" s="2">
        <f>Sales_Data[[#This Row],[Profit]]/Sales_Data[[#This Row],[Net Sales]]</f>
        <v>0.25832013901552536</v>
      </c>
      <c r="V1832">
        <f>YEAR(Sales_Data[[#This Row],[Order_Date]])</f>
        <v>2025</v>
      </c>
      <c r="W1832" t="str">
        <f>TEXT(Sales_Data[[#This Row],[Order_Date]],"mmm")</f>
        <v>Apr</v>
      </c>
      <c r="X1832">
        <f>MONTH(Sales_Data[[#This Row],[Order_Date]])</f>
        <v>4</v>
      </c>
      <c r="Y1832" t="str">
        <f>"Q"&amp;ROUNDUP(MONTH(Sales_Data[[#This Row],[Order_Date]])/3,0)</f>
        <v>Q2</v>
      </c>
    </row>
    <row r="1833" spans="1:25" x14ac:dyDescent="0.3">
      <c r="A1833" t="s">
        <v>3168</v>
      </c>
      <c r="B1833" s="1">
        <v>45851</v>
      </c>
      <c r="C1833" t="s">
        <v>1801</v>
      </c>
      <c r="D1833" t="s">
        <v>271</v>
      </c>
      <c r="E1833" t="s">
        <v>30</v>
      </c>
      <c r="F1833" t="s">
        <v>87</v>
      </c>
      <c r="G1833" t="s">
        <v>67</v>
      </c>
      <c r="H1833" t="s">
        <v>88</v>
      </c>
      <c r="I1833" t="s">
        <v>89</v>
      </c>
      <c r="J1833">
        <v>4</v>
      </c>
      <c r="K1833">
        <v>1584.57</v>
      </c>
      <c r="L1833">
        <v>0.15</v>
      </c>
      <c r="M1833">
        <v>3477.94</v>
      </c>
      <c r="N1833" t="s">
        <v>52</v>
      </c>
      <c r="O1833" t="s">
        <v>25</v>
      </c>
      <c r="P1833" t="s">
        <v>71</v>
      </c>
      <c r="Q1833">
        <f>Sales_Data[[#This Row],[Quantity]]*Sales_Data[[#This Row],[Unit_Price]]</f>
        <v>6338.28</v>
      </c>
      <c r="R1833">
        <f>Sales_Data[[#This Row],[Gross_Sales]]*Sales_Data[[#This Row],[Discount]]</f>
        <v>950.74199999999996</v>
      </c>
      <c r="S1833">
        <f>Sales_Data[[#This Row],[Gross_Sales]]-Sales_Data[[#This Row],[Discount_Amount]]</f>
        <v>5387.5379999999996</v>
      </c>
      <c r="T1833">
        <f>Sales_Data[[#This Row],[Net Sales]]-Sales_Data[[#This Row],[Cost]]</f>
        <v>1909.5979999999995</v>
      </c>
      <c r="U1833" s="2">
        <f>Sales_Data[[#This Row],[Profit]]/Sales_Data[[#This Row],[Net Sales]]</f>
        <v>0.35444724473405098</v>
      </c>
      <c r="V1833">
        <f>YEAR(Sales_Data[[#This Row],[Order_Date]])</f>
        <v>2025</v>
      </c>
      <c r="W1833" t="str">
        <f>TEXT(Sales_Data[[#This Row],[Order_Date]],"mmm")</f>
        <v>Jul</v>
      </c>
      <c r="X1833">
        <f>MONTH(Sales_Data[[#This Row],[Order_Date]])</f>
        <v>7</v>
      </c>
      <c r="Y1833" t="str">
        <f>"Q"&amp;ROUNDUP(MONTH(Sales_Data[[#This Row],[Order_Date]])/3,0)</f>
        <v>Q3</v>
      </c>
    </row>
    <row r="1834" spans="1:25" x14ac:dyDescent="0.3">
      <c r="A1834" t="s">
        <v>3169</v>
      </c>
      <c r="B1834" s="1">
        <v>45823</v>
      </c>
      <c r="C1834" t="s">
        <v>309</v>
      </c>
      <c r="D1834" t="s">
        <v>522</v>
      </c>
      <c r="E1834" t="s">
        <v>119</v>
      </c>
      <c r="F1834" t="s">
        <v>184</v>
      </c>
      <c r="G1834" t="s">
        <v>75</v>
      </c>
      <c r="H1834" t="s">
        <v>114</v>
      </c>
      <c r="I1834" t="s">
        <v>206</v>
      </c>
      <c r="J1834">
        <v>1</v>
      </c>
      <c r="K1834">
        <v>6589.29</v>
      </c>
      <c r="L1834">
        <v>0</v>
      </c>
      <c r="M1834">
        <v>4536.3999999999996</v>
      </c>
      <c r="N1834" t="s">
        <v>24</v>
      </c>
      <c r="O1834" t="s">
        <v>35</v>
      </c>
      <c r="P1834" t="s">
        <v>44</v>
      </c>
      <c r="Q1834">
        <f>Sales_Data[[#This Row],[Quantity]]*Sales_Data[[#This Row],[Unit_Price]]</f>
        <v>6589.29</v>
      </c>
      <c r="R1834">
        <f>Sales_Data[[#This Row],[Gross_Sales]]*Sales_Data[[#This Row],[Discount]]</f>
        <v>0</v>
      </c>
      <c r="S1834">
        <f>Sales_Data[[#This Row],[Gross_Sales]]-Sales_Data[[#This Row],[Discount_Amount]]</f>
        <v>6589.29</v>
      </c>
      <c r="T1834">
        <f>Sales_Data[[#This Row],[Net Sales]]-Sales_Data[[#This Row],[Cost]]</f>
        <v>2052.8900000000003</v>
      </c>
      <c r="U1834" s="2">
        <f>Sales_Data[[#This Row],[Profit]]/Sales_Data[[#This Row],[Net Sales]]</f>
        <v>0.31154949926319836</v>
      </c>
      <c r="V1834">
        <f>YEAR(Sales_Data[[#This Row],[Order_Date]])</f>
        <v>2025</v>
      </c>
      <c r="W1834" t="str">
        <f>TEXT(Sales_Data[[#This Row],[Order_Date]],"mmm")</f>
        <v>Jun</v>
      </c>
      <c r="X1834">
        <f>MONTH(Sales_Data[[#This Row],[Order_Date]])</f>
        <v>6</v>
      </c>
      <c r="Y1834" t="str">
        <f>"Q"&amp;ROUNDUP(MONTH(Sales_Data[[#This Row],[Order_Date]])/3,0)</f>
        <v>Q2</v>
      </c>
    </row>
    <row r="1835" spans="1:25" x14ac:dyDescent="0.3">
      <c r="A1835" t="s">
        <v>3170</v>
      </c>
      <c r="B1835" s="1">
        <v>46016</v>
      </c>
      <c r="C1835" t="s">
        <v>1468</v>
      </c>
      <c r="D1835" t="s">
        <v>95</v>
      </c>
      <c r="E1835" t="s">
        <v>119</v>
      </c>
      <c r="F1835" t="s">
        <v>249</v>
      </c>
      <c r="G1835" t="s">
        <v>41</v>
      </c>
      <c r="H1835" t="s">
        <v>42</v>
      </c>
      <c r="I1835" t="s">
        <v>43</v>
      </c>
      <c r="J1835">
        <v>4</v>
      </c>
      <c r="K1835">
        <v>8030.17</v>
      </c>
      <c r="L1835">
        <v>0.15</v>
      </c>
      <c r="M1835">
        <v>19029.89</v>
      </c>
      <c r="N1835" t="s">
        <v>52</v>
      </c>
      <c r="O1835" t="s">
        <v>25</v>
      </c>
      <c r="P1835" t="s">
        <v>71</v>
      </c>
      <c r="Q1835">
        <f>Sales_Data[[#This Row],[Quantity]]*Sales_Data[[#This Row],[Unit_Price]]</f>
        <v>32120.68</v>
      </c>
      <c r="R1835">
        <f>Sales_Data[[#This Row],[Gross_Sales]]*Sales_Data[[#This Row],[Discount]]</f>
        <v>4818.1019999999999</v>
      </c>
      <c r="S1835">
        <f>Sales_Data[[#This Row],[Gross_Sales]]-Sales_Data[[#This Row],[Discount_Amount]]</f>
        <v>27302.578000000001</v>
      </c>
      <c r="T1835">
        <f>Sales_Data[[#This Row],[Net Sales]]-Sales_Data[[#This Row],[Cost]]</f>
        <v>8272.6880000000019</v>
      </c>
      <c r="U1835" s="2">
        <f>Sales_Data[[#This Row],[Profit]]/Sales_Data[[#This Row],[Net Sales]]</f>
        <v>0.3030002514780839</v>
      </c>
      <c r="V1835">
        <f>YEAR(Sales_Data[[#This Row],[Order_Date]])</f>
        <v>2025</v>
      </c>
      <c r="W1835" t="str">
        <f>TEXT(Sales_Data[[#This Row],[Order_Date]],"mmm")</f>
        <v>Dec</v>
      </c>
      <c r="X1835">
        <f>MONTH(Sales_Data[[#This Row],[Order_Date]])</f>
        <v>12</v>
      </c>
      <c r="Y1835" t="str">
        <f>"Q"&amp;ROUNDUP(MONTH(Sales_Data[[#This Row],[Order_Date]])/3,0)</f>
        <v>Q4</v>
      </c>
    </row>
    <row r="1836" spans="1:25" x14ac:dyDescent="0.3">
      <c r="A1836" t="s">
        <v>3171</v>
      </c>
      <c r="B1836" s="1">
        <v>45747</v>
      </c>
      <c r="C1836" t="s">
        <v>3110</v>
      </c>
      <c r="D1836" t="s">
        <v>662</v>
      </c>
      <c r="E1836" t="s">
        <v>119</v>
      </c>
      <c r="F1836" t="s">
        <v>184</v>
      </c>
      <c r="G1836" t="s">
        <v>67</v>
      </c>
      <c r="H1836" t="s">
        <v>68</v>
      </c>
      <c r="I1836" t="s">
        <v>69</v>
      </c>
      <c r="J1836">
        <v>4</v>
      </c>
      <c r="K1836">
        <v>502.61</v>
      </c>
      <c r="L1836">
        <v>0.15</v>
      </c>
      <c r="M1836">
        <v>1314.31</v>
      </c>
      <c r="N1836" t="s">
        <v>52</v>
      </c>
      <c r="O1836" t="s">
        <v>25</v>
      </c>
      <c r="P1836" t="s">
        <v>71</v>
      </c>
      <c r="Q1836">
        <f>Sales_Data[[#This Row],[Quantity]]*Sales_Data[[#This Row],[Unit_Price]]</f>
        <v>2010.44</v>
      </c>
      <c r="R1836">
        <f>Sales_Data[[#This Row],[Gross_Sales]]*Sales_Data[[#This Row],[Discount]]</f>
        <v>301.56599999999997</v>
      </c>
      <c r="S1836">
        <f>Sales_Data[[#This Row],[Gross_Sales]]-Sales_Data[[#This Row],[Discount_Amount]]</f>
        <v>1708.874</v>
      </c>
      <c r="T1836">
        <f>Sales_Data[[#This Row],[Net Sales]]-Sales_Data[[#This Row],[Cost]]</f>
        <v>394.56400000000008</v>
      </c>
      <c r="U1836" s="2">
        <f>Sales_Data[[#This Row],[Profit]]/Sales_Data[[#This Row],[Net Sales]]</f>
        <v>0.23089121842804097</v>
      </c>
      <c r="V1836">
        <f>YEAR(Sales_Data[[#This Row],[Order_Date]])</f>
        <v>2025</v>
      </c>
      <c r="W1836" t="str">
        <f>TEXT(Sales_Data[[#This Row],[Order_Date]],"mmm")</f>
        <v>Mar</v>
      </c>
      <c r="X1836">
        <f>MONTH(Sales_Data[[#This Row],[Order_Date]])</f>
        <v>3</v>
      </c>
      <c r="Y1836" t="str">
        <f>"Q"&amp;ROUNDUP(MONTH(Sales_Data[[#This Row],[Order_Date]])/3,0)</f>
        <v>Q1</v>
      </c>
    </row>
    <row r="1837" spans="1:25" x14ac:dyDescent="0.3">
      <c r="A1837" t="s">
        <v>3172</v>
      </c>
      <c r="B1837" s="1">
        <v>45831</v>
      </c>
      <c r="C1837" t="s">
        <v>3173</v>
      </c>
      <c r="D1837" t="s">
        <v>241</v>
      </c>
      <c r="E1837" t="s">
        <v>119</v>
      </c>
      <c r="F1837" t="s">
        <v>249</v>
      </c>
      <c r="G1837" t="s">
        <v>21</v>
      </c>
      <c r="H1837" t="s">
        <v>22</v>
      </c>
      <c r="I1837" t="s">
        <v>62</v>
      </c>
      <c r="J1837">
        <v>2</v>
      </c>
      <c r="K1837">
        <v>6346.74</v>
      </c>
      <c r="L1837">
        <v>0.05</v>
      </c>
      <c r="M1837">
        <v>7685.67</v>
      </c>
      <c r="N1837" t="s">
        <v>83</v>
      </c>
      <c r="O1837" t="s">
        <v>35</v>
      </c>
      <c r="P1837" t="s">
        <v>26</v>
      </c>
      <c r="Q1837">
        <f>Sales_Data[[#This Row],[Quantity]]*Sales_Data[[#This Row],[Unit_Price]]</f>
        <v>12693.48</v>
      </c>
      <c r="R1837">
        <f>Sales_Data[[#This Row],[Gross_Sales]]*Sales_Data[[#This Row],[Discount]]</f>
        <v>634.67399999999998</v>
      </c>
      <c r="S1837">
        <f>Sales_Data[[#This Row],[Gross_Sales]]-Sales_Data[[#This Row],[Discount_Amount]]</f>
        <v>12058.806</v>
      </c>
      <c r="T1837">
        <f>Sales_Data[[#This Row],[Net Sales]]-Sales_Data[[#This Row],[Cost]]</f>
        <v>4373.1360000000004</v>
      </c>
      <c r="U1837" s="2">
        <f>Sales_Data[[#This Row],[Profit]]/Sales_Data[[#This Row],[Net Sales]]</f>
        <v>0.36265082960949868</v>
      </c>
      <c r="V1837">
        <f>YEAR(Sales_Data[[#This Row],[Order_Date]])</f>
        <v>2025</v>
      </c>
      <c r="W1837" t="str">
        <f>TEXT(Sales_Data[[#This Row],[Order_Date]],"mmm")</f>
        <v>Jun</v>
      </c>
      <c r="X1837">
        <f>MONTH(Sales_Data[[#This Row],[Order_Date]])</f>
        <v>6</v>
      </c>
      <c r="Y1837" t="str">
        <f>"Q"&amp;ROUNDUP(MONTH(Sales_Data[[#This Row],[Order_Date]])/3,0)</f>
        <v>Q2</v>
      </c>
    </row>
    <row r="1838" spans="1:25" x14ac:dyDescent="0.3">
      <c r="A1838" t="s">
        <v>3174</v>
      </c>
      <c r="B1838" s="1">
        <v>45779</v>
      </c>
      <c r="C1838" t="s">
        <v>3175</v>
      </c>
      <c r="D1838" t="s">
        <v>511</v>
      </c>
      <c r="E1838" t="s">
        <v>39</v>
      </c>
      <c r="F1838" t="s">
        <v>202</v>
      </c>
      <c r="G1838" t="s">
        <v>67</v>
      </c>
      <c r="H1838" t="s">
        <v>121</v>
      </c>
      <c r="I1838" t="s">
        <v>142</v>
      </c>
      <c r="J1838">
        <v>1</v>
      </c>
      <c r="K1838">
        <v>5462.28</v>
      </c>
      <c r="L1838">
        <v>0.1</v>
      </c>
      <c r="M1838">
        <v>4178.04</v>
      </c>
      <c r="N1838" t="s">
        <v>24</v>
      </c>
      <c r="O1838" t="s">
        <v>25</v>
      </c>
      <c r="P1838" t="s">
        <v>71</v>
      </c>
      <c r="Q1838">
        <f>Sales_Data[[#This Row],[Quantity]]*Sales_Data[[#This Row],[Unit_Price]]</f>
        <v>5462.28</v>
      </c>
      <c r="R1838">
        <f>Sales_Data[[#This Row],[Gross_Sales]]*Sales_Data[[#This Row],[Discount]]</f>
        <v>546.22799999999995</v>
      </c>
      <c r="S1838">
        <f>Sales_Data[[#This Row],[Gross_Sales]]-Sales_Data[[#This Row],[Discount_Amount]]</f>
        <v>4916.0519999999997</v>
      </c>
      <c r="T1838">
        <f>Sales_Data[[#This Row],[Net Sales]]-Sales_Data[[#This Row],[Cost]]</f>
        <v>738.01199999999972</v>
      </c>
      <c r="U1838" s="2">
        <f>Sales_Data[[#This Row],[Profit]]/Sales_Data[[#This Row],[Net Sales]]</f>
        <v>0.15012290350061386</v>
      </c>
      <c r="V1838">
        <f>YEAR(Sales_Data[[#This Row],[Order_Date]])</f>
        <v>2025</v>
      </c>
      <c r="W1838" t="str">
        <f>TEXT(Sales_Data[[#This Row],[Order_Date]],"mmm")</f>
        <v>May</v>
      </c>
      <c r="X1838">
        <f>MONTH(Sales_Data[[#This Row],[Order_Date]])</f>
        <v>5</v>
      </c>
      <c r="Y1838" t="str">
        <f>"Q"&amp;ROUNDUP(MONTH(Sales_Data[[#This Row],[Order_Date]])/3,0)</f>
        <v>Q2</v>
      </c>
    </row>
    <row r="1839" spans="1:25" x14ac:dyDescent="0.3">
      <c r="A1839" t="s">
        <v>3176</v>
      </c>
      <c r="B1839" s="1">
        <v>45800</v>
      </c>
      <c r="C1839" t="s">
        <v>3177</v>
      </c>
      <c r="D1839" t="s">
        <v>307</v>
      </c>
      <c r="E1839" t="s">
        <v>48</v>
      </c>
      <c r="F1839" t="s">
        <v>164</v>
      </c>
      <c r="G1839" t="s">
        <v>21</v>
      </c>
      <c r="H1839" t="s">
        <v>22</v>
      </c>
      <c r="I1839" t="s">
        <v>62</v>
      </c>
      <c r="J1839">
        <v>1</v>
      </c>
      <c r="K1839">
        <v>14830.39</v>
      </c>
      <c r="L1839">
        <v>0.05</v>
      </c>
      <c r="M1839">
        <v>12251.59</v>
      </c>
      <c r="N1839" t="s">
        <v>83</v>
      </c>
      <c r="O1839" t="s">
        <v>25</v>
      </c>
      <c r="P1839" t="s">
        <v>71</v>
      </c>
      <c r="Q1839">
        <f>Sales_Data[[#This Row],[Quantity]]*Sales_Data[[#This Row],[Unit_Price]]</f>
        <v>14830.39</v>
      </c>
      <c r="R1839">
        <f>Sales_Data[[#This Row],[Gross_Sales]]*Sales_Data[[#This Row],[Discount]]</f>
        <v>741.51949999999999</v>
      </c>
      <c r="S1839">
        <f>Sales_Data[[#This Row],[Gross_Sales]]-Sales_Data[[#This Row],[Discount_Amount]]</f>
        <v>14088.870499999999</v>
      </c>
      <c r="T1839">
        <f>Sales_Data[[#This Row],[Net Sales]]-Sales_Data[[#This Row],[Cost]]</f>
        <v>1837.2804999999989</v>
      </c>
      <c r="U1839" s="2">
        <f>Sales_Data[[#This Row],[Profit]]/Sales_Data[[#This Row],[Net Sales]]</f>
        <v>0.13040651484446528</v>
      </c>
      <c r="V1839">
        <f>YEAR(Sales_Data[[#This Row],[Order_Date]])</f>
        <v>2025</v>
      </c>
      <c r="W1839" t="str">
        <f>TEXT(Sales_Data[[#This Row],[Order_Date]],"mmm")</f>
        <v>May</v>
      </c>
      <c r="X1839">
        <f>MONTH(Sales_Data[[#This Row],[Order_Date]])</f>
        <v>5</v>
      </c>
      <c r="Y1839" t="str">
        <f>"Q"&amp;ROUNDUP(MONTH(Sales_Data[[#This Row],[Order_Date]])/3,0)</f>
        <v>Q2</v>
      </c>
    </row>
    <row r="1840" spans="1:25" x14ac:dyDescent="0.3">
      <c r="A1840" t="s">
        <v>3178</v>
      </c>
      <c r="B1840" s="1">
        <v>45763</v>
      </c>
      <c r="C1840" t="s">
        <v>1783</v>
      </c>
      <c r="D1840" t="s">
        <v>310</v>
      </c>
      <c r="E1840" t="s">
        <v>48</v>
      </c>
      <c r="F1840" t="s">
        <v>152</v>
      </c>
      <c r="G1840" t="s">
        <v>32</v>
      </c>
      <c r="H1840" t="s">
        <v>33</v>
      </c>
      <c r="I1840" t="s">
        <v>34</v>
      </c>
      <c r="J1840">
        <v>4</v>
      </c>
      <c r="K1840">
        <v>32591.11</v>
      </c>
      <c r="L1840">
        <v>0.1</v>
      </c>
      <c r="M1840">
        <v>93493.26</v>
      </c>
      <c r="N1840" t="s">
        <v>83</v>
      </c>
      <c r="O1840" t="s">
        <v>25</v>
      </c>
      <c r="P1840" t="s">
        <v>71</v>
      </c>
      <c r="Q1840">
        <f>Sales_Data[[#This Row],[Quantity]]*Sales_Data[[#This Row],[Unit_Price]]</f>
        <v>130364.44</v>
      </c>
      <c r="R1840">
        <f>Sales_Data[[#This Row],[Gross_Sales]]*Sales_Data[[#This Row],[Discount]]</f>
        <v>13036.444000000001</v>
      </c>
      <c r="S1840">
        <f>Sales_Data[[#This Row],[Gross_Sales]]-Sales_Data[[#This Row],[Discount_Amount]]</f>
        <v>117327.996</v>
      </c>
      <c r="T1840">
        <f>Sales_Data[[#This Row],[Net Sales]]-Sales_Data[[#This Row],[Cost]]</f>
        <v>23834.736000000004</v>
      </c>
      <c r="U1840" s="2">
        <f>Sales_Data[[#This Row],[Profit]]/Sales_Data[[#This Row],[Net Sales]]</f>
        <v>0.20314619538886527</v>
      </c>
      <c r="V1840">
        <f>YEAR(Sales_Data[[#This Row],[Order_Date]])</f>
        <v>2025</v>
      </c>
      <c r="W1840" t="str">
        <f>TEXT(Sales_Data[[#This Row],[Order_Date]],"mmm")</f>
        <v>Apr</v>
      </c>
      <c r="X1840">
        <f>MONTH(Sales_Data[[#This Row],[Order_Date]])</f>
        <v>4</v>
      </c>
      <c r="Y1840" t="str">
        <f>"Q"&amp;ROUNDUP(MONTH(Sales_Data[[#This Row],[Order_Date]])/3,0)</f>
        <v>Q2</v>
      </c>
    </row>
    <row r="1841" spans="1:25" x14ac:dyDescent="0.3">
      <c r="A1841" t="s">
        <v>3179</v>
      </c>
      <c r="B1841" s="1">
        <v>45962</v>
      </c>
      <c r="C1841" t="s">
        <v>2986</v>
      </c>
      <c r="D1841" t="s">
        <v>387</v>
      </c>
      <c r="E1841" t="s">
        <v>48</v>
      </c>
      <c r="F1841" t="s">
        <v>49</v>
      </c>
      <c r="G1841" t="s">
        <v>41</v>
      </c>
      <c r="H1841" t="s">
        <v>102</v>
      </c>
      <c r="I1841" t="s">
        <v>388</v>
      </c>
      <c r="J1841">
        <v>3</v>
      </c>
      <c r="K1841">
        <v>7169.65</v>
      </c>
      <c r="L1841">
        <v>0.05</v>
      </c>
      <c r="M1841">
        <v>16228.76</v>
      </c>
      <c r="N1841" t="s">
        <v>52</v>
      </c>
      <c r="O1841" t="s">
        <v>35</v>
      </c>
      <c r="P1841" t="s">
        <v>44</v>
      </c>
      <c r="Q1841">
        <f>Sales_Data[[#This Row],[Quantity]]*Sales_Data[[#This Row],[Unit_Price]]</f>
        <v>21508.949999999997</v>
      </c>
      <c r="R1841">
        <f>Sales_Data[[#This Row],[Gross_Sales]]*Sales_Data[[#This Row],[Discount]]</f>
        <v>1075.4475</v>
      </c>
      <c r="S1841">
        <f>Sales_Data[[#This Row],[Gross_Sales]]-Sales_Data[[#This Row],[Discount_Amount]]</f>
        <v>20433.502499999999</v>
      </c>
      <c r="T1841">
        <f>Sales_Data[[#This Row],[Net Sales]]-Sales_Data[[#This Row],[Cost]]</f>
        <v>4204.7424999999985</v>
      </c>
      <c r="U1841" s="2">
        <f>Sales_Data[[#This Row],[Profit]]/Sales_Data[[#This Row],[Net Sales]]</f>
        <v>0.2057768852892449</v>
      </c>
      <c r="V1841">
        <f>YEAR(Sales_Data[[#This Row],[Order_Date]])</f>
        <v>2025</v>
      </c>
      <c r="W1841" t="str">
        <f>TEXT(Sales_Data[[#This Row],[Order_Date]],"mmm")</f>
        <v>Nov</v>
      </c>
      <c r="X1841">
        <f>MONTH(Sales_Data[[#This Row],[Order_Date]])</f>
        <v>11</v>
      </c>
      <c r="Y1841" t="str">
        <f>"Q"&amp;ROUNDUP(MONTH(Sales_Data[[#This Row],[Order_Date]])/3,0)</f>
        <v>Q4</v>
      </c>
    </row>
    <row r="1842" spans="1:25" x14ac:dyDescent="0.3">
      <c r="A1842" t="s">
        <v>3180</v>
      </c>
      <c r="B1842" s="1">
        <v>46017</v>
      </c>
      <c r="C1842" t="s">
        <v>2119</v>
      </c>
      <c r="D1842" t="s">
        <v>238</v>
      </c>
      <c r="E1842" t="s">
        <v>39</v>
      </c>
      <c r="F1842" t="s">
        <v>405</v>
      </c>
      <c r="G1842" t="s">
        <v>67</v>
      </c>
      <c r="H1842" t="s">
        <v>133</v>
      </c>
      <c r="I1842" t="s">
        <v>138</v>
      </c>
      <c r="J1842">
        <v>1</v>
      </c>
      <c r="K1842">
        <v>5328.55</v>
      </c>
      <c r="L1842">
        <v>0</v>
      </c>
      <c r="M1842">
        <v>3719.63</v>
      </c>
      <c r="N1842" t="s">
        <v>52</v>
      </c>
      <c r="O1842" t="s">
        <v>35</v>
      </c>
      <c r="P1842" t="s">
        <v>71</v>
      </c>
      <c r="Q1842">
        <f>Sales_Data[[#This Row],[Quantity]]*Sales_Data[[#This Row],[Unit_Price]]</f>
        <v>5328.55</v>
      </c>
      <c r="R1842">
        <f>Sales_Data[[#This Row],[Gross_Sales]]*Sales_Data[[#This Row],[Discount]]</f>
        <v>0</v>
      </c>
      <c r="S1842">
        <f>Sales_Data[[#This Row],[Gross_Sales]]-Sales_Data[[#This Row],[Discount_Amount]]</f>
        <v>5328.55</v>
      </c>
      <c r="T1842">
        <f>Sales_Data[[#This Row],[Net Sales]]-Sales_Data[[#This Row],[Cost]]</f>
        <v>1608.92</v>
      </c>
      <c r="U1842" s="2">
        <f>Sales_Data[[#This Row],[Profit]]/Sales_Data[[#This Row],[Net Sales]]</f>
        <v>0.30194330540203246</v>
      </c>
      <c r="V1842">
        <f>YEAR(Sales_Data[[#This Row],[Order_Date]])</f>
        <v>2025</v>
      </c>
      <c r="W1842" t="str">
        <f>TEXT(Sales_Data[[#This Row],[Order_Date]],"mmm")</f>
        <v>Dec</v>
      </c>
      <c r="X1842">
        <f>MONTH(Sales_Data[[#This Row],[Order_Date]])</f>
        <v>12</v>
      </c>
      <c r="Y1842" t="str">
        <f>"Q"&amp;ROUNDUP(MONTH(Sales_Data[[#This Row],[Order_Date]])/3,0)</f>
        <v>Q4</v>
      </c>
    </row>
    <row r="1843" spans="1:25" x14ac:dyDescent="0.3">
      <c r="A1843" t="s">
        <v>3181</v>
      </c>
      <c r="B1843" s="1">
        <v>45974</v>
      </c>
      <c r="C1843" t="s">
        <v>3182</v>
      </c>
      <c r="D1843" t="s">
        <v>387</v>
      </c>
      <c r="E1843" t="s">
        <v>19</v>
      </c>
      <c r="F1843" t="s">
        <v>57</v>
      </c>
      <c r="G1843" t="s">
        <v>21</v>
      </c>
      <c r="H1843" t="s">
        <v>127</v>
      </c>
      <c r="I1843" t="s">
        <v>128</v>
      </c>
      <c r="J1843">
        <v>1</v>
      </c>
      <c r="K1843">
        <v>15360.99</v>
      </c>
      <c r="L1843">
        <v>0.1</v>
      </c>
      <c r="M1843">
        <v>11780.9</v>
      </c>
      <c r="N1843" t="s">
        <v>70</v>
      </c>
      <c r="O1843" t="s">
        <v>35</v>
      </c>
      <c r="P1843" t="s">
        <v>44</v>
      </c>
      <c r="Q1843">
        <f>Sales_Data[[#This Row],[Quantity]]*Sales_Data[[#This Row],[Unit_Price]]</f>
        <v>15360.99</v>
      </c>
      <c r="R1843">
        <f>Sales_Data[[#This Row],[Gross_Sales]]*Sales_Data[[#This Row],[Discount]]</f>
        <v>1536.0990000000002</v>
      </c>
      <c r="S1843">
        <f>Sales_Data[[#This Row],[Gross_Sales]]-Sales_Data[[#This Row],[Discount_Amount]]</f>
        <v>13824.891</v>
      </c>
      <c r="T1843">
        <f>Sales_Data[[#This Row],[Net Sales]]-Sales_Data[[#This Row],[Cost]]</f>
        <v>2043.991</v>
      </c>
      <c r="U1843" s="2">
        <f>Sales_Data[[#This Row],[Profit]]/Sales_Data[[#This Row],[Net Sales]]</f>
        <v>0.14784861594930476</v>
      </c>
      <c r="V1843">
        <f>YEAR(Sales_Data[[#This Row],[Order_Date]])</f>
        <v>2025</v>
      </c>
      <c r="W1843" t="str">
        <f>TEXT(Sales_Data[[#This Row],[Order_Date]],"mmm")</f>
        <v>Nov</v>
      </c>
      <c r="X1843">
        <f>MONTH(Sales_Data[[#This Row],[Order_Date]])</f>
        <v>11</v>
      </c>
      <c r="Y1843" t="str">
        <f>"Q"&amp;ROUNDUP(MONTH(Sales_Data[[#This Row],[Order_Date]])/3,0)</f>
        <v>Q4</v>
      </c>
    </row>
    <row r="1844" spans="1:25" x14ac:dyDescent="0.3">
      <c r="A1844" t="s">
        <v>3183</v>
      </c>
      <c r="B1844" s="1">
        <v>45780</v>
      </c>
      <c r="C1844" t="s">
        <v>2005</v>
      </c>
      <c r="D1844" t="s">
        <v>92</v>
      </c>
      <c r="E1844" t="s">
        <v>119</v>
      </c>
      <c r="F1844" t="s">
        <v>146</v>
      </c>
      <c r="G1844" t="s">
        <v>21</v>
      </c>
      <c r="H1844" t="s">
        <v>127</v>
      </c>
      <c r="I1844" t="s">
        <v>128</v>
      </c>
      <c r="J1844">
        <v>3</v>
      </c>
      <c r="K1844">
        <v>1419.59</v>
      </c>
      <c r="L1844">
        <v>0</v>
      </c>
      <c r="M1844">
        <v>3548.94</v>
      </c>
      <c r="N1844" t="s">
        <v>52</v>
      </c>
      <c r="O1844" t="s">
        <v>53</v>
      </c>
      <c r="P1844" t="s">
        <v>71</v>
      </c>
      <c r="Q1844">
        <f>Sales_Data[[#This Row],[Quantity]]*Sales_Data[[#This Row],[Unit_Price]]</f>
        <v>4258.7699999999995</v>
      </c>
      <c r="R1844">
        <f>Sales_Data[[#This Row],[Gross_Sales]]*Sales_Data[[#This Row],[Discount]]</f>
        <v>0</v>
      </c>
      <c r="S1844">
        <f>Sales_Data[[#This Row],[Gross_Sales]]-Sales_Data[[#This Row],[Discount_Amount]]</f>
        <v>4258.7699999999995</v>
      </c>
      <c r="T1844">
        <f>Sales_Data[[#This Row],[Net Sales]]-Sales_Data[[#This Row],[Cost]]</f>
        <v>709.82999999999947</v>
      </c>
      <c r="U1844" s="2">
        <f>Sales_Data[[#This Row],[Profit]]/Sales_Data[[#This Row],[Net Sales]]</f>
        <v>0.16667488500200753</v>
      </c>
      <c r="V1844">
        <f>YEAR(Sales_Data[[#This Row],[Order_Date]])</f>
        <v>2025</v>
      </c>
      <c r="W1844" t="str">
        <f>TEXT(Sales_Data[[#This Row],[Order_Date]],"mmm")</f>
        <v>May</v>
      </c>
      <c r="X1844">
        <f>MONTH(Sales_Data[[#This Row],[Order_Date]])</f>
        <v>5</v>
      </c>
      <c r="Y1844" t="str">
        <f>"Q"&amp;ROUNDUP(MONTH(Sales_Data[[#This Row],[Order_Date]])/3,0)</f>
        <v>Q2</v>
      </c>
    </row>
    <row r="1845" spans="1:25" x14ac:dyDescent="0.3">
      <c r="A1845" t="s">
        <v>3184</v>
      </c>
      <c r="B1845" s="1">
        <v>45666</v>
      </c>
      <c r="C1845" t="s">
        <v>3185</v>
      </c>
      <c r="D1845" t="s">
        <v>404</v>
      </c>
      <c r="E1845" t="s">
        <v>119</v>
      </c>
      <c r="F1845" t="s">
        <v>538</v>
      </c>
      <c r="G1845" t="s">
        <v>41</v>
      </c>
      <c r="H1845" t="s">
        <v>102</v>
      </c>
      <c r="I1845" t="s">
        <v>388</v>
      </c>
      <c r="J1845">
        <v>2</v>
      </c>
      <c r="K1845">
        <v>7439.91</v>
      </c>
      <c r="L1845">
        <v>0.1</v>
      </c>
      <c r="M1845">
        <v>8714.9</v>
      </c>
      <c r="N1845" t="s">
        <v>52</v>
      </c>
      <c r="O1845" t="s">
        <v>35</v>
      </c>
      <c r="P1845" t="s">
        <v>44</v>
      </c>
      <c r="Q1845">
        <f>Sales_Data[[#This Row],[Quantity]]*Sales_Data[[#This Row],[Unit_Price]]</f>
        <v>14879.82</v>
      </c>
      <c r="R1845">
        <f>Sales_Data[[#This Row],[Gross_Sales]]*Sales_Data[[#This Row],[Discount]]</f>
        <v>1487.982</v>
      </c>
      <c r="S1845">
        <f>Sales_Data[[#This Row],[Gross_Sales]]-Sales_Data[[#This Row],[Discount_Amount]]</f>
        <v>13391.838</v>
      </c>
      <c r="T1845">
        <f>Sales_Data[[#This Row],[Net Sales]]-Sales_Data[[#This Row],[Cost]]</f>
        <v>4676.9380000000001</v>
      </c>
      <c r="U1845" s="2">
        <f>Sales_Data[[#This Row],[Profit]]/Sales_Data[[#This Row],[Net Sales]]</f>
        <v>0.3492379462774266</v>
      </c>
      <c r="V1845">
        <f>YEAR(Sales_Data[[#This Row],[Order_Date]])</f>
        <v>2025</v>
      </c>
      <c r="W1845" t="str">
        <f>TEXT(Sales_Data[[#This Row],[Order_Date]],"mmm")</f>
        <v>Jan</v>
      </c>
      <c r="X1845">
        <f>MONTH(Sales_Data[[#This Row],[Order_Date]])</f>
        <v>1</v>
      </c>
      <c r="Y1845" t="str">
        <f>"Q"&amp;ROUNDUP(MONTH(Sales_Data[[#This Row],[Order_Date]])/3,0)</f>
        <v>Q1</v>
      </c>
    </row>
    <row r="1846" spans="1:25" x14ac:dyDescent="0.3">
      <c r="A1846" t="s">
        <v>3186</v>
      </c>
      <c r="B1846" s="1">
        <v>45919</v>
      </c>
      <c r="C1846" t="s">
        <v>3187</v>
      </c>
      <c r="D1846" t="s">
        <v>290</v>
      </c>
      <c r="E1846" t="s">
        <v>19</v>
      </c>
      <c r="F1846" t="s">
        <v>81</v>
      </c>
      <c r="G1846" t="s">
        <v>32</v>
      </c>
      <c r="H1846" t="s">
        <v>33</v>
      </c>
      <c r="I1846" t="s">
        <v>34</v>
      </c>
      <c r="J1846">
        <v>3</v>
      </c>
      <c r="K1846">
        <v>14048.16</v>
      </c>
      <c r="L1846">
        <v>0.15</v>
      </c>
      <c r="M1846">
        <v>28883.85</v>
      </c>
      <c r="N1846" t="s">
        <v>52</v>
      </c>
      <c r="O1846" t="s">
        <v>35</v>
      </c>
      <c r="P1846" t="s">
        <v>71</v>
      </c>
      <c r="Q1846">
        <f>Sales_Data[[#This Row],[Quantity]]*Sales_Data[[#This Row],[Unit_Price]]</f>
        <v>42144.479999999996</v>
      </c>
      <c r="R1846">
        <f>Sales_Data[[#This Row],[Gross_Sales]]*Sales_Data[[#This Row],[Discount]]</f>
        <v>6321.6719999999996</v>
      </c>
      <c r="S1846">
        <f>Sales_Data[[#This Row],[Gross_Sales]]-Sales_Data[[#This Row],[Discount_Amount]]</f>
        <v>35822.807999999997</v>
      </c>
      <c r="T1846">
        <f>Sales_Data[[#This Row],[Net Sales]]-Sales_Data[[#This Row],[Cost]]</f>
        <v>6938.9579999999987</v>
      </c>
      <c r="U1846" s="2">
        <f>Sales_Data[[#This Row],[Profit]]/Sales_Data[[#This Row],[Net Sales]]</f>
        <v>0.19370223573763395</v>
      </c>
      <c r="V1846">
        <f>YEAR(Sales_Data[[#This Row],[Order_Date]])</f>
        <v>2025</v>
      </c>
      <c r="W1846" t="str">
        <f>TEXT(Sales_Data[[#This Row],[Order_Date]],"mmm")</f>
        <v>Sep</v>
      </c>
      <c r="X1846">
        <f>MONTH(Sales_Data[[#This Row],[Order_Date]])</f>
        <v>9</v>
      </c>
      <c r="Y1846" t="str">
        <f>"Q"&amp;ROUNDUP(MONTH(Sales_Data[[#This Row],[Order_Date]])/3,0)</f>
        <v>Q3</v>
      </c>
    </row>
    <row r="1847" spans="1:25" x14ac:dyDescent="0.3">
      <c r="A1847" t="s">
        <v>3188</v>
      </c>
      <c r="B1847" s="1">
        <v>45730</v>
      </c>
      <c r="C1847" t="s">
        <v>3189</v>
      </c>
      <c r="D1847" t="s">
        <v>728</v>
      </c>
      <c r="E1847" t="s">
        <v>19</v>
      </c>
      <c r="F1847" t="s">
        <v>113</v>
      </c>
      <c r="G1847" t="s">
        <v>21</v>
      </c>
      <c r="H1847" t="s">
        <v>230</v>
      </c>
      <c r="I1847" t="s">
        <v>328</v>
      </c>
      <c r="J1847">
        <v>3</v>
      </c>
      <c r="K1847">
        <v>6701.6</v>
      </c>
      <c r="L1847">
        <v>0</v>
      </c>
      <c r="M1847">
        <v>13121.83</v>
      </c>
      <c r="N1847" t="s">
        <v>24</v>
      </c>
      <c r="O1847" t="s">
        <v>35</v>
      </c>
      <c r="P1847" t="s">
        <v>44</v>
      </c>
      <c r="Q1847">
        <f>Sales_Data[[#This Row],[Quantity]]*Sales_Data[[#This Row],[Unit_Price]]</f>
        <v>20104.800000000003</v>
      </c>
      <c r="R1847">
        <f>Sales_Data[[#This Row],[Gross_Sales]]*Sales_Data[[#This Row],[Discount]]</f>
        <v>0</v>
      </c>
      <c r="S1847">
        <f>Sales_Data[[#This Row],[Gross_Sales]]-Sales_Data[[#This Row],[Discount_Amount]]</f>
        <v>20104.800000000003</v>
      </c>
      <c r="T1847">
        <f>Sales_Data[[#This Row],[Net Sales]]-Sales_Data[[#This Row],[Cost]]</f>
        <v>6982.970000000003</v>
      </c>
      <c r="U1847" s="2">
        <f>Sales_Data[[#This Row],[Profit]]/Sales_Data[[#This Row],[Net Sales]]</f>
        <v>0.34732849866698512</v>
      </c>
      <c r="V1847">
        <f>YEAR(Sales_Data[[#This Row],[Order_Date]])</f>
        <v>2025</v>
      </c>
      <c r="W1847" t="str">
        <f>TEXT(Sales_Data[[#This Row],[Order_Date]],"mmm")</f>
        <v>Mar</v>
      </c>
      <c r="X1847">
        <f>MONTH(Sales_Data[[#This Row],[Order_Date]])</f>
        <v>3</v>
      </c>
      <c r="Y1847" t="str">
        <f>"Q"&amp;ROUNDUP(MONTH(Sales_Data[[#This Row],[Order_Date]])/3,0)</f>
        <v>Q1</v>
      </c>
    </row>
    <row r="1848" spans="1:25" x14ac:dyDescent="0.3">
      <c r="A1848" t="s">
        <v>3190</v>
      </c>
      <c r="B1848" s="1">
        <v>46016</v>
      </c>
      <c r="C1848" t="s">
        <v>1498</v>
      </c>
      <c r="D1848" t="s">
        <v>450</v>
      </c>
      <c r="E1848" t="s">
        <v>119</v>
      </c>
      <c r="F1848" t="s">
        <v>120</v>
      </c>
      <c r="G1848" t="s">
        <v>32</v>
      </c>
      <c r="H1848" t="s">
        <v>33</v>
      </c>
      <c r="I1848" t="s">
        <v>34</v>
      </c>
      <c r="J1848">
        <v>4</v>
      </c>
      <c r="K1848">
        <v>6367.46</v>
      </c>
      <c r="L1848">
        <v>0.05</v>
      </c>
      <c r="M1848">
        <v>16490.599999999999</v>
      </c>
      <c r="N1848" t="s">
        <v>52</v>
      </c>
      <c r="O1848" t="s">
        <v>25</v>
      </c>
      <c r="P1848" t="s">
        <v>44</v>
      </c>
      <c r="Q1848">
        <f>Sales_Data[[#This Row],[Quantity]]*Sales_Data[[#This Row],[Unit_Price]]</f>
        <v>25469.84</v>
      </c>
      <c r="R1848">
        <f>Sales_Data[[#This Row],[Gross_Sales]]*Sales_Data[[#This Row],[Discount]]</f>
        <v>1273.4920000000002</v>
      </c>
      <c r="S1848">
        <f>Sales_Data[[#This Row],[Gross_Sales]]-Sales_Data[[#This Row],[Discount_Amount]]</f>
        <v>24196.347999999998</v>
      </c>
      <c r="T1848">
        <f>Sales_Data[[#This Row],[Net Sales]]-Sales_Data[[#This Row],[Cost]]</f>
        <v>7705.7479999999996</v>
      </c>
      <c r="U1848" s="2">
        <f>Sales_Data[[#This Row],[Profit]]/Sales_Data[[#This Row],[Net Sales]]</f>
        <v>0.31846739846856231</v>
      </c>
      <c r="V1848">
        <f>YEAR(Sales_Data[[#This Row],[Order_Date]])</f>
        <v>2025</v>
      </c>
      <c r="W1848" t="str">
        <f>TEXT(Sales_Data[[#This Row],[Order_Date]],"mmm")</f>
        <v>Dec</v>
      </c>
      <c r="X1848">
        <f>MONTH(Sales_Data[[#This Row],[Order_Date]])</f>
        <v>12</v>
      </c>
      <c r="Y1848" t="str">
        <f>"Q"&amp;ROUNDUP(MONTH(Sales_Data[[#This Row],[Order_Date]])/3,0)</f>
        <v>Q4</v>
      </c>
    </row>
    <row r="1849" spans="1:25" x14ac:dyDescent="0.3">
      <c r="A1849" t="s">
        <v>3191</v>
      </c>
      <c r="B1849" s="1">
        <v>45880</v>
      </c>
      <c r="C1849" t="s">
        <v>3192</v>
      </c>
      <c r="D1849" t="s">
        <v>175</v>
      </c>
      <c r="E1849" t="s">
        <v>48</v>
      </c>
      <c r="F1849" t="s">
        <v>152</v>
      </c>
      <c r="G1849" t="s">
        <v>67</v>
      </c>
      <c r="H1849" t="s">
        <v>88</v>
      </c>
      <c r="I1849" t="s">
        <v>157</v>
      </c>
      <c r="J1849">
        <v>1</v>
      </c>
      <c r="K1849">
        <v>1503.06</v>
      </c>
      <c r="L1849">
        <v>0.1</v>
      </c>
      <c r="M1849">
        <v>1127.3900000000001</v>
      </c>
      <c r="N1849" t="s">
        <v>24</v>
      </c>
      <c r="O1849" t="s">
        <v>35</v>
      </c>
      <c r="P1849" t="s">
        <v>26</v>
      </c>
      <c r="Q1849">
        <f>Sales_Data[[#This Row],[Quantity]]*Sales_Data[[#This Row],[Unit_Price]]</f>
        <v>1503.06</v>
      </c>
      <c r="R1849">
        <f>Sales_Data[[#This Row],[Gross_Sales]]*Sales_Data[[#This Row],[Discount]]</f>
        <v>150.30600000000001</v>
      </c>
      <c r="S1849">
        <f>Sales_Data[[#This Row],[Gross_Sales]]-Sales_Data[[#This Row],[Discount_Amount]]</f>
        <v>1352.7539999999999</v>
      </c>
      <c r="T1849">
        <f>Sales_Data[[#This Row],[Net Sales]]-Sales_Data[[#This Row],[Cost]]</f>
        <v>225.36399999999981</v>
      </c>
      <c r="U1849" s="2">
        <f>Sales_Data[[#This Row],[Profit]]/Sales_Data[[#This Row],[Net Sales]]</f>
        <v>0.16659643955959458</v>
      </c>
      <c r="V1849">
        <f>YEAR(Sales_Data[[#This Row],[Order_Date]])</f>
        <v>2025</v>
      </c>
      <c r="W1849" t="str">
        <f>TEXT(Sales_Data[[#This Row],[Order_Date]],"mmm")</f>
        <v>Aug</v>
      </c>
      <c r="X1849">
        <f>MONTH(Sales_Data[[#This Row],[Order_Date]])</f>
        <v>8</v>
      </c>
      <c r="Y1849" t="str">
        <f>"Q"&amp;ROUNDUP(MONTH(Sales_Data[[#This Row],[Order_Date]])/3,0)</f>
        <v>Q3</v>
      </c>
    </row>
    <row r="1850" spans="1:25" x14ac:dyDescent="0.3">
      <c r="A1850" t="s">
        <v>3193</v>
      </c>
      <c r="B1850" s="1">
        <v>45698</v>
      </c>
      <c r="C1850" t="s">
        <v>1395</v>
      </c>
      <c r="D1850" t="s">
        <v>397</v>
      </c>
      <c r="E1850" t="s">
        <v>30</v>
      </c>
      <c r="F1850" t="s">
        <v>210</v>
      </c>
      <c r="G1850" t="s">
        <v>21</v>
      </c>
      <c r="H1850" t="s">
        <v>297</v>
      </c>
      <c r="I1850" t="s">
        <v>494</v>
      </c>
      <c r="J1850">
        <v>1</v>
      </c>
      <c r="K1850">
        <v>4676.04</v>
      </c>
      <c r="L1850">
        <v>0</v>
      </c>
      <c r="M1850">
        <v>3478.31</v>
      </c>
      <c r="N1850" t="s">
        <v>24</v>
      </c>
      <c r="O1850" t="s">
        <v>35</v>
      </c>
      <c r="P1850" t="s">
        <v>26</v>
      </c>
      <c r="Q1850">
        <f>Sales_Data[[#This Row],[Quantity]]*Sales_Data[[#This Row],[Unit_Price]]</f>
        <v>4676.04</v>
      </c>
      <c r="R1850">
        <f>Sales_Data[[#This Row],[Gross_Sales]]*Sales_Data[[#This Row],[Discount]]</f>
        <v>0</v>
      </c>
      <c r="S1850">
        <f>Sales_Data[[#This Row],[Gross_Sales]]-Sales_Data[[#This Row],[Discount_Amount]]</f>
        <v>4676.04</v>
      </c>
      <c r="T1850">
        <f>Sales_Data[[#This Row],[Net Sales]]-Sales_Data[[#This Row],[Cost]]</f>
        <v>1197.73</v>
      </c>
      <c r="U1850" s="2">
        <f>Sales_Data[[#This Row],[Profit]]/Sales_Data[[#This Row],[Net Sales]]</f>
        <v>0.25614194917066579</v>
      </c>
      <c r="V1850">
        <f>YEAR(Sales_Data[[#This Row],[Order_Date]])</f>
        <v>2025</v>
      </c>
      <c r="W1850" t="str">
        <f>TEXT(Sales_Data[[#This Row],[Order_Date]],"mmm")</f>
        <v>Feb</v>
      </c>
      <c r="X1850">
        <f>MONTH(Sales_Data[[#This Row],[Order_Date]])</f>
        <v>2</v>
      </c>
      <c r="Y1850" t="str">
        <f>"Q"&amp;ROUNDUP(MONTH(Sales_Data[[#This Row],[Order_Date]])/3,0)</f>
        <v>Q1</v>
      </c>
    </row>
    <row r="1851" spans="1:25" x14ac:dyDescent="0.3">
      <c r="A1851" t="s">
        <v>3194</v>
      </c>
      <c r="B1851" s="1">
        <v>45861</v>
      </c>
      <c r="C1851" t="s">
        <v>3195</v>
      </c>
      <c r="D1851" t="s">
        <v>589</v>
      </c>
      <c r="E1851" t="s">
        <v>48</v>
      </c>
      <c r="F1851" t="s">
        <v>164</v>
      </c>
      <c r="G1851" t="s">
        <v>21</v>
      </c>
      <c r="H1851" t="s">
        <v>22</v>
      </c>
      <c r="I1851" t="s">
        <v>62</v>
      </c>
      <c r="J1851">
        <v>1</v>
      </c>
      <c r="K1851">
        <v>36449.339999999997</v>
      </c>
      <c r="L1851">
        <v>0.15</v>
      </c>
      <c r="M1851">
        <v>22861.23</v>
      </c>
      <c r="N1851" t="s">
        <v>24</v>
      </c>
      <c r="O1851" t="s">
        <v>53</v>
      </c>
      <c r="P1851" t="s">
        <v>71</v>
      </c>
      <c r="Q1851">
        <f>Sales_Data[[#This Row],[Quantity]]*Sales_Data[[#This Row],[Unit_Price]]</f>
        <v>36449.339999999997</v>
      </c>
      <c r="R1851">
        <f>Sales_Data[[#This Row],[Gross_Sales]]*Sales_Data[[#This Row],[Discount]]</f>
        <v>5467.4009999999989</v>
      </c>
      <c r="S1851">
        <f>Sales_Data[[#This Row],[Gross_Sales]]-Sales_Data[[#This Row],[Discount_Amount]]</f>
        <v>30981.938999999998</v>
      </c>
      <c r="T1851">
        <f>Sales_Data[[#This Row],[Net Sales]]-Sales_Data[[#This Row],[Cost]]</f>
        <v>8120.7089999999989</v>
      </c>
      <c r="U1851" s="2">
        <f>Sales_Data[[#This Row],[Profit]]/Sales_Data[[#This Row],[Net Sales]]</f>
        <v>0.26211106412674817</v>
      </c>
      <c r="V1851">
        <f>YEAR(Sales_Data[[#This Row],[Order_Date]])</f>
        <v>2025</v>
      </c>
      <c r="W1851" t="str">
        <f>TEXT(Sales_Data[[#This Row],[Order_Date]],"mmm")</f>
        <v>Jul</v>
      </c>
      <c r="X1851">
        <f>MONTH(Sales_Data[[#This Row],[Order_Date]])</f>
        <v>7</v>
      </c>
      <c r="Y1851" t="str">
        <f>"Q"&amp;ROUNDUP(MONTH(Sales_Data[[#This Row],[Order_Date]])/3,0)</f>
        <v>Q3</v>
      </c>
    </row>
    <row r="1852" spans="1:25" x14ac:dyDescent="0.3">
      <c r="A1852" t="s">
        <v>3196</v>
      </c>
      <c r="B1852" s="1">
        <v>45921</v>
      </c>
      <c r="C1852" t="s">
        <v>1712</v>
      </c>
      <c r="D1852" t="s">
        <v>218</v>
      </c>
      <c r="E1852" t="s">
        <v>39</v>
      </c>
      <c r="F1852" t="s">
        <v>405</v>
      </c>
      <c r="G1852" t="s">
        <v>41</v>
      </c>
      <c r="H1852" t="s">
        <v>102</v>
      </c>
      <c r="I1852" t="s">
        <v>388</v>
      </c>
      <c r="J1852">
        <v>4</v>
      </c>
      <c r="K1852">
        <v>4494.24</v>
      </c>
      <c r="L1852">
        <v>0.05</v>
      </c>
      <c r="M1852">
        <v>11715.82</v>
      </c>
      <c r="N1852" t="s">
        <v>24</v>
      </c>
      <c r="O1852" t="s">
        <v>25</v>
      </c>
      <c r="P1852" t="s">
        <v>26</v>
      </c>
      <c r="Q1852">
        <f>Sales_Data[[#This Row],[Quantity]]*Sales_Data[[#This Row],[Unit_Price]]</f>
        <v>17976.96</v>
      </c>
      <c r="R1852">
        <f>Sales_Data[[#This Row],[Gross_Sales]]*Sales_Data[[#This Row],[Discount]]</f>
        <v>898.84799999999996</v>
      </c>
      <c r="S1852">
        <f>Sales_Data[[#This Row],[Gross_Sales]]-Sales_Data[[#This Row],[Discount_Amount]]</f>
        <v>17078.112000000001</v>
      </c>
      <c r="T1852">
        <f>Sales_Data[[#This Row],[Net Sales]]-Sales_Data[[#This Row],[Cost]]</f>
        <v>5362.2920000000013</v>
      </c>
      <c r="U1852" s="2">
        <f>Sales_Data[[#This Row],[Profit]]/Sales_Data[[#This Row],[Net Sales]]</f>
        <v>0.31398622985960045</v>
      </c>
      <c r="V1852">
        <f>YEAR(Sales_Data[[#This Row],[Order_Date]])</f>
        <v>2025</v>
      </c>
      <c r="W1852" t="str">
        <f>TEXT(Sales_Data[[#This Row],[Order_Date]],"mmm")</f>
        <v>Sep</v>
      </c>
      <c r="X1852">
        <f>MONTH(Sales_Data[[#This Row],[Order_Date]])</f>
        <v>9</v>
      </c>
      <c r="Y1852" t="str">
        <f>"Q"&amp;ROUNDUP(MONTH(Sales_Data[[#This Row],[Order_Date]])/3,0)</f>
        <v>Q3</v>
      </c>
    </row>
    <row r="1853" spans="1:25" x14ac:dyDescent="0.3">
      <c r="A1853" t="s">
        <v>3197</v>
      </c>
      <c r="B1853" s="1">
        <v>45985</v>
      </c>
      <c r="C1853" t="s">
        <v>1411</v>
      </c>
      <c r="D1853" t="s">
        <v>916</v>
      </c>
      <c r="E1853" t="s">
        <v>48</v>
      </c>
      <c r="F1853" t="s">
        <v>132</v>
      </c>
      <c r="G1853" t="s">
        <v>67</v>
      </c>
      <c r="H1853" t="s">
        <v>121</v>
      </c>
      <c r="I1853" t="s">
        <v>142</v>
      </c>
      <c r="J1853">
        <v>2</v>
      </c>
      <c r="K1853">
        <v>43705.87</v>
      </c>
      <c r="L1853">
        <v>0.1</v>
      </c>
      <c r="M1853">
        <v>61412.9</v>
      </c>
      <c r="N1853" t="s">
        <v>52</v>
      </c>
      <c r="O1853" t="s">
        <v>35</v>
      </c>
      <c r="P1853" t="s">
        <v>71</v>
      </c>
      <c r="Q1853">
        <f>Sales_Data[[#This Row],[Quantity]]*Sales_Data[[#This Row],[Unit_Price]]</f>
        <v>87411.74</v>
      </c>
      <c r="R1853">
        <f>Sales_Data[[#This Row],[Gross_Sales]]*Sales_Data[[#This Row],[Discount]]</f>
        <v>8741.1740000000009</v>
      </c>
      <c r="S1853">
        <f>Sales_Data[[#This Row],[Gross_Sales]]-Sales_Data[[#This Row],[Discount_Amount]]</f>
        <v>78670.566000000006</v>
      </c>
      <c r="T1853">
        <f>Sales_Data[[#This Row],[Net Sales]]-Sales_Data[[#This Row],[Cost]]</f>
        <v>17257.666000000005</v>
      </c>
      <c r="U1853" s="2">
        <f>Sales_Data[[#This Row],[Profit]]/Sales_Data[[#This Row],[Net Sales]]</f>
        <v>0.21936623666848926</v>
      </c>
      <c r="V1853">
        <f>YEAR(Sales_Data[[#This Row],[Order_Date]])</f>
        <v>2025</v>
      </c>
      <c r="W1853" t="str">
        <f>TEXT(Sales_Data[[#This Row],[Order_Date]],"mmm")</f>
        <v>Nov</v>
      </c>
      <c r="X1853">
        <f>MONTH(Sales_Data[[#This Row],[Order_Date]])</f>
        <v>11</v>
      </c>
      <c r="Y1853" t="str">
        <f>"Q"&amp;ROUNDUP(MONTH(Sales_Data[[#This Row],[Order_Date]])/3,0)</f>
        <v>Q4</v>
      </c>
    </row>
    <row r="1854" spans="1:25" x14ac:dyDescent="0.3">
      <c r="A1854" t="s">
        <v>3198</v>
      </c>
      <c r="B1854" s="1">
        <v>45835</v>
      </c>
      <c r="C1854" t="s">
        <v>961</v>
      </c>
      <c r="D1854" t="s">
        <v>266</v>
      </c>
      <c r="E1854" t="s">
        <v>119</v>
      </c>
      <c r="F1854" t="s">
        <v>538</v>
      </c>
      <c r="G1854" t="s">
        <v>41</v>
      </c>
      <c r="H1854" t="s">
        <v>147</v>
      </c>
      <c r="I1854" t="s">
        <v>369</v>
      </c>
      <c r="J1854">
        <v>1</v>
      </c>
      <c r="K1854">
        <v>5271.64</v>
      </c>
      <c r="L1854">
        <v>0</v>
      </c>
      <c r="M1854">
        <v>3462.12</v>
      </c>
      <c r="N1854" t="s">
        <v>83</v>
      </c>
      <c r="O1854" t="s">
        <v>25</v>
      </c>
      <c r="P1854" t="s">
        <v>44</v>
      </c>
      <c r="Q1854">
        <f>Sales_Data[[#This Row],[Quantity]]*Sales_Data[[#This Row],[Unit_Price]]</f>
        <v>5271.64</v>
      </c>
      <c r="R1854">
        <f>Sales_Data[[#This Row],[Gross_Sales]]*Sales_Data[[#This Row],[Discount]]</f>
        <v>0</v>
      </c>
      <c r="S1854">
        <f>Sales_Data[[#This Row],[Gross_Sales]]-Sales_Data[[#This Row],[Discount_Amount]]</f>
        <v>5271.64</v>
      </c>
      <c r="T1854">
        <f>Sales_Data[[#This Row],[Net Sales]]-Sales_Data[[#This Row],[Cost]]</f>
        <v>1809.5200000000004</v>
      </c>
      <c r="U1854" s="2">
        <f>Sales_Data[[#This Row],[Profit]]/Sales_Data[[#This Row],[Net Sales]]</f>
        <v>0.34325560926011645</v>
      </c>
      <c r="V1854">
        <f>YEAR(Sales_Data[[#This Row],[Order_Date]])</f>
        <v>2025</v>
      </c>
      <c r="W1854" t="str">
        <f>TEXT(Sales_Data[[#This Row],[Order_Date]],"mmm")</f>
        <v>Jun</v>
      </c>
      <c r="X1854">
        <f>MONTH(Sales_Data[[#This Row],[Order_Date]])</f>
        <v>6</v>
      </c>
      <c r="Y1854" t="str">
        <f>"Q"&amp;ROUNDUP(MONTH(Sales_Data[[#This Row],[Order_Date]])/3,0)</f>
        <v>Q2</v>
      </c>
    </row>
    <row r="1855" spans="1:25" x14ac:dyDescent="0.3">
      <c r="A1855" t="s">
        <v>3199</v>
      </c>
      <c r="B1855" s="1">
        <v>46005</v>
      </c>
      <c r="C1855" t="s">
        <v>3200</v>
      </c>
      <c r="D1855" t="s">
        <v>86</v>
      </c>
      <c r="E1855" t="s">
        <v>39</v>
      </c>
      <c r="F1855" t="s">
        <v>202</v>
      </c>
      <c r="G1855" t="s">
        <v>67</v>
      </c>
      <c r="H1855" t="s">
        <v>121</v>
      </c>
      <c r="I1855" t="s">
        <v>122</v>
      </c>
      <c r="J1855">
        <v>1</v>
      </c>
      <c r="K1855">
        <v>6054.64</v>
      </c>
      <c r="L1855">
        <v>0</v>
      </c>
      <c r="M1855">
        <v>5008.72</v>
      </c>
      <c r="N1855" t="s">
        <v>109</v>
      </c>
      <c r="O1855" t="s">
        <v>25</v>
      </c>
      <c r="P1855" t="s">
        <v>44</v>
      </c>
      <c r="Q1855">
        <f>Sales_Data[[#This Row],[Quantity]]*Sales_Data[[#This Row],[Unit_Price]]</f>
        <v>6054.64</v>
      </c>
      <c r="R1855">
        <f>Sales_Data[[#This Row],[Gross_Sales]]*Sales_Data[[#This Row],[Discount]]</f>
        <v>0</v>
      </c>
      <c r="S1855">
        <f>Sales_Data[[#This Row],[Gross_Sales]]-Sales_Data[[#This Row],[Discount_Amount]]</f>
        <v>6054.64</v>
      </c>
      <c r="T1855">
        <f>Sales_Data[[#This Row],[Net Sales]]-Sales_Data[[#This Row],[Cost]]</f>
        <v>1045.92</v>
      </c>
      <c r="U1855" s="2">
        <f>Sales_Data[[#This Row],[Profit]]/Sales_Data[[#This Row],[Net Sales]]</f>
        <v>0.1727468520011099</v>
      </c>
      <c r="V1855">
        <f>YEAR(Sales_Data[[#This Row],[Order_Date]])</f>
        <v>2025</v>
      </c>
      <c r="W1855" t="str">
        <f>TEXT(Sales_Data[[#This Row],[Order_Date]],"mmm")</f>
        <v>Dec</v>
      </c>
      <c r="X1855">
        <f>MONTH(Sales_Data[[#This Row],[Order_Date]])</f>
        <v>12</v>
      </c>
      <c r="Y1855" t="str">
        <f>"Q"&amp;ROUNDUP(MONTH(Sales_Data[[#This Row],[Order_Date]])/3,0)</f>
        <v>Q4</v>
      </c>
    </row>
    <row r="1856" spans="1:25" x14ac:dyDescent="0.3">
      <c r="A1856" t="s">
        <v>3201</v>
      </c>
      <c r="B1856" s="1">
        <v>45975</v>
      </c>
      <c r="C1856" t="s">
        <v>1589</v>
      </c>
      <c r="D1856" t="s">
        <v>170</v>
      </c>
      <c r="E1856" t="s">
        <v>48</v>
      </c>
      <c r="F1856" t="s">
        <v>164</v>
      </c>
      <c r="G1856" t="s">
        <v>41</v>
      </c>
      <c r="H1856" t="s">
        <v>147</v>
      </c>
      <c r="I1856" t="s">
        <v>369</v>
      </c>
      <c r="J1856">
        <v>1</v>
      </c>
      <c r="K1856">
        <v>40216.07</v>
      </c>
      <c r="L1856">
        <v>0</v>
      </c>
      <c r="M1856">
        <v>30510.55</v>
      </c>
      <c r="N1856" t="s">
        <v>24</v>
      </c>
      <c r="O1856" t="s">
        <v>25</v>
      </c>
      <c r="P1856" t="s">
        <v>26</v>
      </c>
      <c r="Q1856">
        <f>Sales_Data[[#This Row],[Quantity]]*Sales_Data[[#This Row],[Unit_Price]]</f>
        <v>40216.07</v>
      </c>
      <c r="R1856">
        <f>Sales_Data[[#This Row],[Gross_Sales]]*Sales_Data[[#This Row],[Discount]]</f>
        <v>0</v>
      </c>
      <c r="S1856">
        <f>Sales_Data[[#This Row],[Gross_Sales]]-Sales_Data[[#This Row],[Discount_Amount]]</f>
        <v>40216.07</v>
      </c>
      <c r="T1856">
        <f>Sales_Data[[#This Row],[Net Sales]]-Sales_Data[[#This Row],[Cost]]</f>
        <v>9705.52</v>
      </c>
      <c r="U1856" s="2">
        <f>Sales_Data[[#This Row],[Profit]]/Sales_Data[[#This Row],[Net Sales]]</f>
        <v>0.24133437205574787</v>
      </c>
      <c r="V1856">
        <f>YEAR(Sales_Data[[#This Row],[Order_Date]])</f>
        <v>2025</v>
      </c>
      <c r="W1856" t="str">
        <f>TEXT(Sales_Data[[#This Row],[Order_Date]],"mmm")</f>
        <v>Nov</v>
      </c>
      <c r="X1856">
        <f>MONTH(Sales_Data[[#This Row],[Order_Date]])</f>
        <v>11</v>
      </c>
      <c r="Y1856" t="str">
        <f>"Q"&amp;ROUNDUP(MONTH(Sales_Data[[#This Row],[Order_Date]])/3,0)</f>
        <v>Q4</v>
      </c>
    </row>
    <row r="1857" spans="1:25" x14ac:dyDescent="0.3">
      <c r="A1857" t="s">
        <v>3202</v>
      </c>
      <c r="B1857" s="1">
        <v>45741</v>
      </c>
      <c r="C1857" t="s">
        <v>2782</v>
      </c>
      <c r="D1857" t="s">
        <v>546</v>
      </c>
      <c r="E1857" t="s">
        <v>48</v>
      </c>
      <c r="F1857" t="s">
        <v>49</v>
      </c>
      <c r="G1857" t="s">
        <v>21</v>
      </c>
      <c r="H1857" t="s">
        <v>297</v>
      </c>
      <c r="I1857" t="s">
        <v>494</v>
      </c>
      <c r="J1857">
        <v>3</v>
      </c>
      <c r="K1857">
        <v>59142.76</v>
      </c>
      <c r="L1857">
        <v>0</v>
      </c>
      <c r="M1857">
        <v>148987.14000000001</v>
      </c>
      <c r="N1857" t="s">
        <v>24</v>
      </c>
      <c r="O1857" t="s">
        <v>35</v>
      </c>
      <c r="P1857" t="s">
        <v>44</v>
      </c>
      <c r="Q1857">
        <f>Sales_Data[[#This Row],[Quantity]]*Sales_Data[[#This Row],[Unit_Price]]</f>
        <v>177428.28</v>
      </c>
      <c r="R1857">
        <f>Sales_Data[[#This Row],[Gross_Sales]]*Sales_Data[[#This Row],[Discount]]</f>
        <v>0</v>
      </c>
      <c r="S1857">
        <f>Sales_Data[[#This Row],[Gross_Sales]]-Sales_Data[[#This Row],[Discount_Amount]]</f>
        <v>177428.28</v>
      </c>
      <c r="T1857">
        <f>Sales_Data[[#This Row],[Net Sales]]-Sales_Data[[#This Row],[Cost]]</f>
        <v>28441.139999999985</v>
      </c>
      <c r="U1857" s="2">
        <f>Sales_Data[[#This Row],[Profit]]/Sales_Data[[#This Row],[Net Sales]]</f>
        <v>0.16029654348224526</v>
      </c>
      <c r="V1857">
        <f>YEAR(Sales_Data[[#This Row],[Order_Date]])</f>
        <v>2025</v>
      </c>
      <c r="W1857" t="str">
        <f>TEXT(Sales_Data[[#This Row],[Order_Date]],"mmm")</f>
        <v>Mar</v>
      </c>
      <c r="X1857">
        <f>MONTH(Sales_Data[[#This Row],[Order_Date]])</f>
        <v>3</v>
      </c>
      <c r="Y1857" t="str">
        <f>"Q"&amp;ROUNDUP(MONTH(Sales_Data[[#This Row],[Order_Date]])/3,0)</f>
        <v>Q1</v>
      </c>
    </row>
    <row r="1858" spans="1:25" x14ac:dyDescent="0.3">
      <c r="A1858" t="s">
        <v>3203</v>
      </c>
      <c r="B1858" s="1">
        <v>45975</v>
      </c>
      <c r="C1858" t="s">
        <v>545</v>
      </c>
      <c r="D1858" t="s">
        <v>1004</v>
      </c>
      <c r="E1858" t="s">
        <v>19</v>
      </c>
      <c r="F1858" t="s">
        <v>66</v>
      </c>
      <c r="G1858" t="s">
        <v>21</v>
      </c>
      <c r="H1858" t="s">
        <v>230</v>
      </c>
      <c r="I1858" t="s">
        <v>328</v>
      </c>
      <c r="J1858">
        <v>2</v>
      </c>
      <c r="K1858">
        <v>10774.34</v>
      </c>
      <c r="L1858">
        <v>0.05</v>
      </c>
      <c r="M1858">
        <v>15323.61</v>
      </c>
      <c r="N1858" t="s">
        <v>52</v>
      </c>
      <c r="O1858" t="s">
        <v>35</v>
      </c>
      <c r="P1858" t="s">
        <v>71</v>
      </c>
      <c r="Q1858">
        <f>Sales_Data[[#This Row],[Quantity]]*Sales_Data[[#This Row],[Unit_Price]]</f>
        <v>21548.68</v>
      </c>
      <c r="R1858">
        <f>Sales_Data[[#This Row],[Gross_Sales]]*Sales_Data[[#This Row],[Discount]]</f>
        <v>1077.434</v>
      </c>
      <c r="S1858">
        <f>Sales_Data[[#This Row],[Gross_Sales]]-Sales_Data[[#This Row],[Discount_Amount]]</f>
        <v>20471.245999999999</v>
      </c>
      <c r="T1858">
        <f>Sales_Data[[#This Row],[Net Sales]]-Sales_Data[[#This Row],[Cost]]</f>
        <v>5147.6359999999986</v>
      </c>
      <c r="U1858" s="2">
        <f>Sales_Data[[#This Row],[Profit]]/Sales_Data[[#This Row],[Net Sales]]</f>
        <v>0.25145689715222996</v>
      </c>
      <c r="V1858">
        <f>YEAR(Sales_Data[[#This Row],[Order_Date]])</f>
        <v>2025</v>
      </c>
      <c r="W1858" t="str">
        <f>TEXT(Sales_Data[[#This Row],[Order_Date]],"mmm")</f>
        <v>Nov</v>
      </c>
      <c r="X1858">
        <f>MONTH(Sales_Data[[#This Row],[Order_Date]])</f>
        <v>11</v>
      </c>
      <c r="Y1858" t="str">
        <f>"Q"&amp;ROUNDUP(MONTH(Sales_Data[[#This Row],[Order_Date]])/3,0)</f>
        <v>Q4</v>
      </c>
    </row>
    <row r="1859" spans="1:25" x14ac:dyDescent="0.3">
      <c r="A1859" t="s">
        <v>3204</v>
      </c>
      <c r="B1859" s="1">
        <v>45768</v>
      </c>
      <c r="C1859" t="s">
        <v>3064</v>
      </c>
      <c r="D1859" t="s">
        <v>522</v>
      </c>
      <c r="E1859" t="s">
        <v>119</v>
      </c>
      <c r="F1859" t="s">
        <v>146</v>
      </c>
      <c r="G1859" t="s">
        <v>21</v>
      </c>
      <c r="H1859" t="s">
        <v>22</v>
      </c>
      <c r="I1859" t="s">
        <v>23</v>
      </c>
      <c r="J1859">
        <v>2</v>
      </c>
      <c r="K1859">
        <v>1954.54</v>
      </c>
      <c r="L1859">
        <v>0.1</v>
      </c>
      <c r="M1859">
        <v>2449.6</v>
      </c>
      <c r="N1859" t="s">
        <v>52</v>
      </c>
      <c r="O1859" t="s">
        <v>35</v>
      </c>
      <c r="P1859" t="s">
        <v>26</v>
      </c>
      <c r="Q1859">
        <f>Sales_Data[[#This Row],[Quantity]]*Sales_Data[[#This Row],[Unit_Price]]</f>
        <v>3909.08</v>
      </c>
      <c r="R1859">
        <f>Sales_Data[[#This Row],[Gross_Sales]]*Sales_Data[[#This Row],[Discount]]</f>
        <v>390.90800000000002</v>
      </c>
      <c r="S1859">
        <f>Sales_Data[[#This Row],[Gross_Sales]]-Sales_Data[[#This Row],[Discount_Amount]]</f>
        <v>3518.172</v>
      </c>
      <c r="T1859">
        <f>Sales_Data[[#This Row],[Net Sales]]-Sales_Data[[#This Row],[Cost]]</f>
        <v>1068.5720000000001</v>
      </c>
      <c r="U1859" s="2">
        <f>Sales_Data[[#This Row],[Profit]]/Sales_Data[[#This Row],[Net Sales]]</f>
        <v>0.30372932306891193</v>
      </c>
      <c r="V1859">
        <f>YEAR(Sales_Data[[#This Row],[Order_Date]])</f>
        <v>2025</v>
      </c>
      <c r="W1859" t="str">
        <f>TEXT(Sales_Data[[#This Row],[Order_Date]],"mmm")</f>
        <v>Apr</v>
      </c>
      <c r="X1859">
        <f>MONTH(Sales_Data[[#This Row],[Order_Date]])</f>
        <v>4</v>
      </c>
      <c r="Y1859" t="str">
        <f>"Q"&amp;ROUNDUP(MONTH(Sales_Data[[#This Row],[Order_Date]])/3,0)</f>
        <v>Q2</v>
      </c>
    </row>
    <row r="1860" spans="1:25" x14ac:dyDescent="0.3">
      <c r="A1860" t="s">
        <v>3205</v>
      </c>
      <c r="B1860" s="1">
        <v>45908</v>
      </c>
      <c r="C1860" t="s">
        <v>3206</v>
      </c>
      <c r="D1860" t="s">
        <v>47</v>
      </c>
      <c r="E1860" t="s">
        <v>30</v>
      </c>
      <c r="F1860" t="s">
        <v>87</v>
      </c>
      <c r="G1860" t="s">
        <v>41</v>
      </c>
      <c r="H1860" t="s">
        <v>171</v>
      </c>
      <c r="I1860" t="s">
        <v>172</v>
      </c>
      <c r="J1860">
        <v>1</v>
      </c>
      <c r="K1860">
        <v>4589.42</v>
      </c>
      <c r="L1860">
        <v>0</v>
      </c>
      <c r="M1860">
        <v>2859.73</v>
      </c>
      <c r="N1860" t="s">
        <v>52</v>
      </c>
      <c r="O1860" t="s">
        <v>35</v>
      </c>
      <c r="P1860" t="s">
        <v>71</v>
      </c>
      <c r="Q1860">
        <f>Sales_Data[[#This Row],[Quantity]]*Sales_Data[[#This Row],[Unit_Price]]</f>
        <v>4589.42</v>
      </c>
      <c r="R1860">
        <f>Sales_Data[[#This Row],[Gross_Sales]]*Sales_Data[[#This Row],[Discount]]</f>
        <v>0</v>
      </c>
      <c r="S1860">
        <f>Sales_Data[[#This Row],[Gross_Sales]]-Sales_Data[[#This Row],[Discount_Amount]]</f>
        <v>4589.42</v>
      </c>
      <c r="T1860">
        <f>Sales_Data[[#This Row],[Net Sales]]-Sales_Data[[#This Row],[Cost]]</f>
        <v>1729.69</v>
      </c>
      <c r="U1860" s="2">
        <f>Sales_Data[[#This Row],[Profit]]/Sales_Data[[#This Row],[Net Sales]]</f>
        <v>0.37688640394646816</v>
      </c>
      <c r="V1860">
        <f>YEAR(Sales_Data[[#This Row],[Order_Date]])</f>
        <v>2025</v>
      </c>
      <c r="W1860" t="str">
        <f>TEXT(Sales_Data[[#This Row],[Order_Date]],"mmm")</f>
        <v>Sep</v>
      </c>
      <c r="X1860">
        <f>MONTH(Sales_Data[[#This Row],[Order_Date]])</f>
        <v>9</v>
      </c>
      <c r="Y1860" t="str">
        <f>"Q"&amp;ROUNDUP(MONTH(Sales_Data[[#This Row],[Order_Date]])/3,0)</f>
        <v>Q3</v>
      </c>
    </row>
    <row r="1861" spans="1:25" x14ac:dyDescent="0.3">
      <c r="A1861" t="s">
        <v>3207</v>
      </c>
      <c r="B1861" s="1">
        <v>45664</v>
      </c>
      <c r="C1861" t="s">
        <v>3208</v>
      </c>
      <c r="D1861" t="s">
        <v>65</v>
      </c>
      <c r="E1861" t="s">
        <v>19</v>
      </c>
      <c r="F1861" t="s">
        <v>20</v>
      </c>
      <c r="G1861" t="s">
        <v>41</v>
      </c>
      <c r="H1861" t="s">
        <v>42</v>
      </c>
      <c r="I1861" t="s">
        <v>43</v>
      </c>
      <c r="J1861">
        <v>4</v>
      </c>
      <c r="K1861">
        <v>12492.16</v>
      </c>
      <c r="L1861">
        <v>0</v>
      </c>
      <c r="M1861">
        <v>36328.79</v>
      </c>
      <c r="N1861" t="s">
        <v>109</v>
      </c>
      <c r="O1861" t="s">
        <v>35</v>
      </c>
      <c r="P1861" t="s">
        <v>71</v>
      </c>
      <c r="Q1861">
        <f>Sales_Data[[#This Row],[Quantity]]*Sales_Data[[#This Row],[Unit_Price]]</f>
        <v>49968.639999999999</v>
      </c>
      <c r="R1861">
        <f>Sales_Data[[#This Row],[Gross_Sales]]*Sales_Data[[#This Row],[Discount]]</f>
        <v>0</v>
      </c>
      <c r="S1861">
        <f>Sales_Data[[#This Row],[Gross_Sales]]-Sales_Data[[#This Row],[Discount_Amount]]</f>
        <v>49968.639999999999</v>
      </c>
      <c r="T1861">
        <f>Sales_Data[[#This Row],[Net Sales]]-Sales_Data[[#This Row],[Cost]]</f>
        <v>13639.849999999999</v>
      </c>
      <c r="U1861" s="2">
        <f>Sales_Data[[#This Row],[Profit]]/Sales_Data[[#This Row],[Net Sales]]</f>
        <v>0.27296820565858904</v>
      </c>
      <c r="V1861">
        <f>YEAR(Sales_Data[[#This Row],[Order_Date]])</f>
        <v>2025</v>
      </c>
      <c r="W1861" t="str">
        <f>TEXT(Sales_Data[[#This Row],[Order_Date]],"mmm")</f>
        <v>Jan</v>
      </c>
      <c r="X1861">
        <f>MONTH(Sales_Data[[#This Row],[Order_Date]])</f>
        <v>1</v>
      </c>
      <c r="Y1861" t="str">
        <f>"Q"&amp;ROUNDUP(MONTH(Sales_Data[[#This Row],[Order_Date]])/3,0)</f>
        <v>Q1</v>
      </c>
    </row>
    <row r="1862" spans="1:25" x14ac:dyDescent="0.3">
      <c r="A1862" t="s">
        <v>3209</v>
      </c>
      <c r="B1862" s="1">
        <v>45741</v>
      </c>
      <c r="C1862" t="s">
        <v>1470</v>
      </c>
      <c r="D1862" t="s">
        <v>513</v>
      </c>
      <c r="E1862" t="s">
        <v>19</v>
      </c>
      <c r="F1862" t="s">
        <v>113</v>
      </c>
      <c r="G1862" t="s">
        <v>21</v>
      </c>
      <c r="H1862" t="s">
        <v>127</v>
      </c>
      <c r="I1862" t="s">
        <v>314</v>
      </c>
      <c r="J1862">
        <v>1</v>
      </c>
      <c r="K1862">
        <v>12796.83</v>
      </c>
      <c r="L1862">
        <v>0.05</v>
      </c>
      <c r="M1862">
        <v>10528.14</v>
      </c>
      <c r="N1862" t="s">
        <v>52</v>
      </c>
      <c r="O1862" t="s">
        <v>35</v>
      </c>
      <c r="P1862" t="s">
        <v>44</v>
      </c>
      <c r="Q1862">
        <f>Sales_Data[[#This Row],[Quantity]]*Sales_Data[[#This Row],[Unit_Price]]</f>
        <v>12796.83</v>
      </c>
      <c r="R1862">
        <f>Sales_Data[[#This Row],[Gross_Sales]]*Sales_Data[[#This Row],[Discount]]</f>
        <v>639.8415</v>
      </c>
      <c r="S1862">
        <f>Sales_Data[[#This Row],[Gross_Sales]]-Sales_Data[[#This Row],[Discount_Amount]]</f>
        <v>12156.988499999999</v>
      </c>
      <c r="T1862">
        <f>Sales_Data[[#This Row],[Net Sales]]-Sales_Data[[#This Row],[Cost]]</f>
        <v>1628.8485000000001</v>
      </c>
      <c r="U1862" s="2">
        <f>Sales_Data[[#This Row],[Profit]]/Sales_Data[[#This Row],[Net Sales]]</f>
        <v>0.13398453901638552</v>
      </c>
      <c r="V1862">
        <f>YEAR(Sales_Data[[#This Row],[Order_Date]])</f>
        <v>2025</v>
      </c>
      <c r="W1862" t="str">
        <f>TEXT(Sales_Data[[#This Row],[Order_Date]],"mmm")</f>
        <v>Mar</v>
      </c>
      <c r="X1862">
        <f>MONTH(Sales_Data[[#This Row],[Order_Date]])</f>
        <v>3</v>
      </c>
      <c r="Y1862" t="str">
        <f>"Q"&amp;ROUNDUP(MONTH(Sales_Data[[#This Row],[Order_Date]])/3,0)</f>
        <v>Q1</v>
      </c>
    </row>
    <row r="1863" spans="1:25" x14ac:dyDescent="0.3">
      <c r="A1863" t="s">
        <v>3210</v>
      </c>
      <c r="B1863" s="1">
        <v>45865</v>
      </c>
      <c r="C1863" t="s">
        <v>1353</v>
      </c>
      <c r="D1863" t="s">
        <v>504</v>
      </c>
      <c r="E1863" t="s">
        <v>39</v>
      </c>
      <c r="F1863" t="s">
        <v>405</v>
      </c>
      <c r="G1863" t="s">
        <v>67</v>
      </c>
      <c r="H1863" t="s">
        <v>88</v>
      </c>
      <c r="I1863" t="s">
        <v>157</v>
      </c>
      <c r="J1863">
        <v>2</v>
      </c>
      <c r="K1863">
        <v>6904.18</v>
      </c>
      <c r="L1863">
        <v>0.1</v>
      </c>
      <c r="M1863">
        <v>10407.14</v>
      </c>
      <c r="N1863" t="s">
        <v>52</v>
      </c>
      <c r="O1863" t="s">
        <v>35</v>
      </c>
      <c r="P1863" t="s">
        <v>71</v>
      </c>
      <c r="Q1863">
        <f>Sales_Data[[#This Row],[Quantity]]*Sales_Data[[#This Row],[Unit_Price]]</f>
        <v>13808.36</v>
      </c>
      <c r="R1863">
        <f>Sales_Data[[#This Row],[Gross_Sales]]*Sales_Data[[#This Row],[Discount]]</f>
        <v>1380.8360000000002</v>
      </c>
      <c r="S1863">
        <f>Sales_Data[[#This Row],[Gross_Sales]]-Sales_Data[[#This Row],[Discount_Amount]]</f>
        <v>12427.524000000001</v>
      </c>
      <c r="T1863">
        <f>Sales_Data[[#This Row],[Net Sales]]-Sales_Data[[#This Row],[Cost]]</f>
        <v>2020.3840000000018</v>
      </c>
      <c r="U1863" s="2">
        <f>Sales_Data[[#This Row],[Profit]]/Sales_Data[[#This Row],[Net Sales]]</f>
        <v>0.16257333319171233</v>
      </c>
      <c r="V1863">
        <f>YEAR(Sales_Data[[#This Row],[Order_Date]])</f>
        <v>2025</v>
      </c>
      <c r="W1863" t="str">
        <f>TEXT(Sales_Data[[#This Row],[Order_Date]],"mmm")</f>
        <v>Jul</v>
      </c>
      <c r="X1863">
        <f>MONTH(Sales_Data[[#This Row],[Order_Date]])</f>
        <v>7</v>
      </c>
      <c r="Y1863" t="str">
        <f>"Q"&amp;ROUNDUP(MONTH(Sales_Data[[#This Row],[Order_Date]])/3,0)</f>
        <v>Q3</v>
      </c>
    </row>
    <row r="1864" spans="1:25" x14ac:dyDescent="0.3">
      <c r="A1864" t="s">
        <v>3211</v>
      </c>
      <c r="B1864" s="1">
        <v>45971</v>
      </c>
      <c r="C1864" t="s">
        <v>2388</v>
      </c>
      <c r="D1864" t="s">
        <v>433</v>
      </c>
      <c r="E1864" t="s">
        <v>30</v>
      </c>
      <c r="F1864" t="s">
        <v>101</v>
      </c>
      <c r="G1864" t="s">
        <v>41</v>
      </c>
      <c r="H1864" t="s">
        <v>42</v>
      </c>
      <c r="I1864" t="s">
        <v>82</v>
      </c>
      <c r="J1864">
        <v>1</v>
      </c>
      <c r="K1864">
        <v>607.17999999999995</v>
      </c>
      <c r="L1864">
        <v>0.1</v>
      </c>
      <c r="M1864">
        <v>480.67</v>
      </c>
      <c r="N1864" t="s">
        <v>52</v>
      </c>
      <c r="O1864" t="s">
        <v>35</v>
      </c>
      <c r="P1864" t="s">
        <v>44</v>
      </c>
      <c r="Q1864">
        <f>Sales_Data[[#This Row],[Quantity]]*Sales_Data[[#This Row],[Unit_Price]]</f>
        <v>607.17999999999995</v>
      </c>
      <c r="R1864">
        <f>Sales_Data[[#This Row],[Gross_Sales]]*Sales_Data[[#This Row],[Discount]]</f>
        <v>60.717999999999996</v>
      </c>
      <c r="S1864">
        <f>Sales_Data[[#This Row],[Gross_Sales]]-Sales_Data[[#This Row],[Discount_Amount]]</f>
        <v>546.46199999999999</v>
      </c>
      <c r="T1864">
        <f>Sales_Data[[#This Row],[Net Sales]]-Sales_Data[[#This Row],[Cost]]</f>
        <v>65.791999999999973</v>
      </c>
      <c r="U1864" s="2">
        <f>Sales_Data[[#This Row],[Profit]]/Sales_Data[[#This Row],[Net Sales]]</f>
        <v>0.12039629471033662</v>
      </c>
      <c r="V1864">
        <f>YEAR(Sales_Data[[#This Row],[Order_Date]])</f>
        <v>2025</v>
      </c>
      <c r="W1864" t="str">
        <f>TEXT(Sales_Data[[#This Row],[Order_Date]],"mmm")</f>
        <v>Nov</v>
      </c>
      <c r="X1864">
        <f>MONTH(Sales_Data[[#This Row],[Order_Date]])</f>
        <v>11</v>
      </c>
      <c r="Y1864" t="str">
        <f>"Q"&amp;ROUNDUP(MONTH(Sales_Data[[#This Row],[Order_Date]])/3,0)</f>
        <v>Q4</v>
      </c>
    </row>
    <row r="1865" spans="1:25" x14ac:dyDescent="0.3">
      <c r="A1865" t="s">
        <v>3212</v>
      </c>
      <c r="B1865" s="1">
        <v>45679</v>
      </c>
      <c r="C1865" t="s">
        <v>725</v>
      </c>
      <c r="D1865" t="s">
        <v>460</v>
      </c>
      <c r="E1865" t="s">
        <v>30</v>
      </c>
      <c r="F1865" t="s">
        <v>210</v>
      </c>
      <c r="G1865" t="s">
        <v>67</v>
      </c>
      <c r="H1865" t="s">
        <v>133</v>
      </c>
      <c r="I1865" t="s">
        <v>138</v>
      </c>
      <c r="J1865">
        <v>1</v>
      </c>
      <c r="K1865">
        <v>2285.81</v>
      </c>
      <c r="L1865">
        <v>0</v>
      </c>
      <c r="M1865">
        <v>1510.29</v>
      </c>
      <c r="N1865" t="s">
        <v>52</v>
      </c>
      <c r="O1865" t="s">
        <v>35</v>
      </c>
      <c r="P1865" t="s">
        <v>71</v>
      </c>
      <c r="Q1865">
        <f>Sales_Data[[#This Row],[Quantity]]*Sales_Data[[#This Row],[Unit_Price]]</f>
        <v>2285.81</v>
      </c>
      <c r="R1865">
        <f>Sales_Data[[#This Row],[Gross_Sales]]*Sales_Data[[#This Row],[Discount]]</f>
        <v>0</v>
      </c>
      <c r="S1865">
        <f>Sales_Data[[#This Row],[Gross_Sales]]-Sales_Data[[#This Row],[Discount_Amount]]</f>
        <v>2285.81</v>
      </c>
      <c r="T1865">
        <f>Sales_Data[[#This Row],[Net Sales]]-Sales_Data[[#This Row],[Cost]]</f>
        <v>775.52</v>
      </c>
      <c r="U1865" s="2">
        <f>Sales_Data[[#This Row],[Profit]]/Sales_Data[[#This Row],[Net Sales]]</f>
        <v>0.33927579282617543</v>
      </c>
      <c r="V1865">
        <f>YEAR(Sales_Data[[#This Row],[Order_Date]])</f>
        <v>2025</v>
      </c>
      <c r="W1865" t="str">
        <f>TEXT(Sales_Data[[#This Row],[Order_Date]],"mmm")</f>
        <v>Jan</v>
      </c>
      <c r="X1865">
        <f>MONTH(Sales_Data[[#This Row],[Order_Date]])</f>
        <v>1</v>
      </c>
      <c r="Y1865" t="str">
        <f>"Q"&amp;ROUNDUP(MONTH(Sales_Data[[#This Row],[Order_Date]])/3,0)</f>
        <v>Q1</v>
      </c>
    </row>
    <row r="1866" spans="1:25" x14ac:dyDescent="0.3">
      <c r="A1866" t="s">
        <v>3213</v>
      </c>
      <c r="B1866" s="1">
        <v>45660</v>
      </c>
      <c r="C1866" t="s">
        <v>802</v>
      </c>
      <c r="D1866" t="s">
        <v>317</v>
      </c>
      <c r="E1866" t="s">
        <v>19</v>
      </c>
      <c r="F1866" t="s">
        <v>81</v>
      </c>
      <c r="G1866" t="s">
        <v>32</v>
      </c>
      <c r="H1866" t="s">
        <v>33</v>
      </c>
      <c r="I1866" t="s">
        <v>161</v>
      </c>
      <c r="J1866">
        <v>1</v>
      </c>
      <c r="K1866">
        <v>4836.3500000000004</v>
      </c>
      <c r="L1866">
        <v>0.15</v>
      </c>
      <c r="M1866">
        <v>3230.31</v>
      </c>
      <c r="N1866" t="s">
        <v>24</v>
      </c>
      <c r="O1866" t="s">
        <v>53</v>
      </c>
      <c r="P1866" t="s">
        <v>71</v>
      </c>
      <c r="Q1866">
        <f>Sales_Data[[#This Row],[Quantity]]*Sales_Data[[#This Row],[Unit_Price]]</f>
        <v>4836.3500000000004</v>
      </c>
      <c r="R1866">
        <f>Sales_Data[[#This Row],[Gross_Sales]]*Sales_Data[[#This Row],[Discount]]</f>
        <v>725.45249999999999</v>
      </c>
      <c r="S1866">
        <f>Sales_Data[[#This Row],[Gross_Sales]]-Sales_Data[[#This Row],[Discount_Amount]]</f>
        <v>4110.8975</v>
      </c>
      <c r="T1866">
        <f>Sales_Data[[#This Row],[Net Sales]]-Sales_Data[[#This Row],[Cost]]</f>
        <v>880.58750000000009</v>
      </c>
      <c r="U1866" s="2">
        <f>Sales_Data[[#This Row],[Profit]]/Sales_Data[[#This Row],[Net Sales]]</f>
        <v>0.21420808959600673</v>
      </c>
      <c r="V1866">
        <f>YEAR(Sales_Data[[#This Row],[Order_Date]])</f>
        <v>2025</v>
      </c>
      <c r="W1866" t="str">
        <f>TEXT(Sales_Data[[#This Row],[Order_Date]],"mmm")</f>
        <v>Jan</v>
      </c>
      <c r="X1866">
        <f>MONTH(Sales_Data[[#This Row],[Order_Date]])</f>
        <v>1</v>
      </c>
      <c r="Y1866" t="str">
        <f>"Q"&amp;ROUNDUP(MONTH(Sales_Data[[#This Row],[Order_Date]])/3,0)</f>
        <v>Q1</v>
      </c>
    </row>
    <row r="1867" spans="1:25" x14ac:dyDescent="0.3">
      <c r="A1867" t="s">
        <v>3214</v>
      </c>
      <c r="B1867" s="1">
        <v>45784</v>
      </c>
      <c r="C1867" t="s">
        <v>666</v>
      </c>
      <c r="D1867" t="s">
        <v>444</v>
      </c>
      <c r="E1867" t="s">
        <v>30</v>
      </c>
      <c r="F1867" t="s">
        <v>101</v>
      </c>
      <c r="G1867" t="s">
        <v>32</v>
      </c>
      <c r="H1867" t="s">
        <v>33</v>
      </c>
      <c r="I1867" t="s">
        <v>161</v>
      </c>
      <c r="J1867">
        <v>2</v>
      </c>
      <c r="K1867">
        <v>3244.53</v>
      </c>
      <c r="L1867">
        <v>0.15</v>
      </c>
      <c r="M1867">
        <v>3611.41</v>
      </c>
      <c r="N1867" t="s">
        <v>24</v>
      </c>
      <c r="O1867" t="s">
        <v>35</v>
      </c>
      <c r="P1867" t="s">
        <v>44</v>
      </c>
      <c r="Q1867">
        <f>Sales_Data[[#This Row],[Quantity]]*Sales_Data[[#This Row],[Unit_Price]]</f>
        <v>6489.06</v>
      </c>
      <c r="R1867">
        <f>Sales_Data[[#This Row],[Gross_Sales]]*Sales_Data[[#This Row],[Discount]]</f>
        <v>973.35900000000004</v>
      </c>
      <c r="S1867">
        <f>Sales_Data[[#This Row],[Gross_Sales]]-Sales_Data[[#This Row],[Discount_Amount]]</f>
        <v>5515.701</v>
      </c>
      <c r="T1867">
        <f>Sales_Data[[#This Row],[Net Sales]]-Sales_Data[[#This Row],[Cost]]</f>
        <v>1904.2910000000002</v>
      </c>
      <c r="U1867" s="2">
        <f>Sales_Data[[#This Row],[Profit]]/Sales_Data[[#This Row],[Net Sales]]</f>
        <v>0.34524913515072703</v>
      </c>
      <c r="V1867">
        <f>YEAR(Sales_Data[[#This Row],[Order_Date]])</f>
        <v>2025</v>
      </c>
      <c r="W1867" t="str">
        <f>TEXT(Sales_Data[[#This Row],[Order_Date]],"mmm")</f>
        <v>May</v>
      </c>
      <c r="X1867">
        <f>MONTH(Sales_Data[[#This Row],[Order_Date]])</f>
        <v>5</v>
      </c>
      <c r="Y1867" t="str">
        <f>"Q"&amp;ROUNDUP(MONTH(Sales_Data[[#This Row],[Order_Date]])/3,0)</f>
        <v>Q2</v>
      </c>
    </row>
    <row r="1868" spans="1:25" x14ac:dyDescent="0.3">
      <c r="A1868" t="s">
        <v>3215</v>
      </c>
      <c r="B1868" s="1">
        <v>45954</v>
      </c>
      <c r="C1868" t="s">
        <v>208</v>
      </c>
      <c r="D1868" t="s">
        <v>504</v>
      </c>
      <c r="E1868" t="s">
        <v>39</v>
      </c>
      <c r="F1868" t="s">
        <v>40</v>
      </c>
      <c r="G1868" t="s">
        <v>75</v>
      </c>
      <c r="H1868" t="s">
        <v>185</v>
      </c>
      <c r="I1868" t="s">
        <v>186</v>
      </c>
      <c r="J1868">
        <v>2</v>
      </c>
      <c r="K1868">
        <v>5724.96</v>
      </c>
      <c r="L1868">
        <v>0.05</v>
      </c>
      <c r="M1868">
        <v>9303.77</v>
      </c>
      <c r="N1868" t="s">
        <v>109</v>
      </c>
      <c r="O1868" t="s">
        <v>25</v>
      </c>
      <c r="P1868" t="s">
        <v>71</v>
      </c>
      <c r="Q1868">
        <f>Sales_Data[[#This Row],[Quantity]]*Sales_Data[[#This Row],[Unit_Price]]</f>
        <v>11449.92</v>
      </c>
      <c r="R1868">
        <f>Sales_Data[[#This Row],[Gross_Sales]]*Sales_Data[[#This Row],[Discount]]</f>
        <v>572.49599999999998</v>
      </c>
      <c r="S1868">
        <f>Sales_Data[[#This Row],[Gross_Sales]]-Sales_Data[[#This Row],[Discount_Amount]]</f>
        <v>10877.424000000001</v>
      </c>
      <c r="T1868">
        <f>Sales_Data[[#This Row],[Net Sales]]-Sales_Data[[#This Row],[Cost]]</f>
        <v>1573.6540000000005</v>
      </c>
      <c r="U1868" s="2">
        <f>Sales_Data[[#This Row],[Profit]]/Sales_Data[[#This Row],[Net Sales]]</f>
        <v>0.14467156929802499</v>
      </c>
      <c r="V1868">
        <f>YEAR(Sales_Data[[#This Row],[Order_Date]])</f>
        <v>2025</v>
      </c>
      <c r="W1868" t="str">
        <f>TEXT(Sales_Data[[#This Row],[Order_Date]],"mmm")</f>
        <v>Oct</v>
      </c>
      <c r="X1868">
        <f>MONTH(Sales_Data[[#This Row],[Order_Date]])</f>
        <v>10</v>
      </c>
      <c r="Y1868" t="str">
        <f>"Q"&amp;ROUNDUP(MONTH(Sales_Data[[#This Row],[Order_Date]])/3,0)</f>
        <v>Q4</v>
      </c>
    </row>
    <row r="1869" spans="1:25" x14ac:dyDescent="0.3">
      <c r="A1869" t="s">
        <v>3216</v>
      </c>
      <c r="B1869" s="1">
        <v>45845</v>
      </c>
      <c r="C1869" t="s">
        <v>2732</v>
      </c>
      <c r="D1869" t="s">
        <v>384</v>
      </c>
      <c r="E1869" t="s">
        <v>119</v>
      </c>
      <c r="F1869" t="s">
        <v>146</v>
      </c>
      <c r="G1869" t="s">
        <v>75</v>
      </c>
      <c r="H1869" t="s">
        <v>76</v>
      </c>
      <c r="I1869" t="s">
        <v>77</v>
      </c>
      <c r="J1869">
        <v>1</v>
      </c>
      <c r="K1869">
        <v>8713.64</v>
      </c>
      <c r="L1869">
        <v>0.1</v>
      </c>
      <c r="M1869">
        <v>5571.63</v>
      </c>
      <c r="N1869" t="s">
        <v>24</v>
      </c>
      <c r="O1869" t="s">
        <v>35</v>
      </c>
      <c r="P1869" t="s">
        <v>26</v>
      </c>
      <c r="Q1869">
        <f>Sales_Data[[#This Row],[Quantity]]*Sales_Data[[#This Row],[Unit_Price]]</f>
        <v>8713.64</v>
      </c>
      <c r="R1869">
        <f>Sales_Data[[#This Row],[Gross_Sales]]*Sales_Data[[#This Row],[Discount]]</f>
        <v>871.36400000000003</v>
      </c>
      <c r="S1869">
        <f>Sales_Data[[#This Row],[Gross_Sales]]-Sales_Data[[#This Row],[Discount_Amount]]</f>
        <v>7842.2759999999998</v>
      </c>
      <c r="T1869">
        <f>Sales_Data[[#This Row],[Net Sales]]-Sales_Data[[#This Row],[Cost]]</f>
        <v>2270.6459999999997</v>
      </c>
      <c r="U1869" s="2">
        <f>Sales_Data[[#This Row],[Profit]]/Sales_Data[[#This Row],[Net Sales]]</f>
        <v>0.28953915929508217</v>
      </c>
      <c r="V1869">
        <f>YEAR(Sales_Data[[#This Row],[Order_Date]])</f>
        <v>2025</v>
      </c>
      <c r="W1869" t="str">
        <f>TEXT(Sales_Data[[#This Row],[Order_Date]],"mmm")</f>
        <v>Jul</v>
      </c>
      <c r="X1869">
        <f>MONTH(Sales_Data[[#This Row],[Order_Date]])</f>
        <v>7</v>
      </c>
      <c r="Y1869" t="str">
        <f>"Q"&amp;ROUNDUP(MONTH(Sales_Data[[#This Row],[Order_Date]])/3,0)</f>
        <v>Q3</v>
      </c>
    </row>
    <row r="1870" spans="1:25" x14ac:dyDescent="0.3">
      <c r="A1870" t="s">
        <v>3217</v>
      </c>
      <c r="B1870" s="1">
        <v>46019</v>
      </c>
      <c r="C1870" t="s">
        <v>634</v>
      </c>
      <c r="D1870" t="s">
        <v>47</v>
      </c>
      <c r="E1870" t="s">
        <v>119</v>
      </c>
      <c r="F1870" t="s">
        <v>146</v>
      </c>
      <c r="G1870" t="s">
        <v>41</v>
      </c>
      <c r="H1870" t="s">
        <v>147</v>
      </c>
      <c r="I1870" t="s">
        <v>369</v>
      </c>
      <c r="J1870">
        <v>1</v>
      </c>
      <c r="K1870">
        <v>4364.07</v>
      </c>
      <c r="L1870">
        <v>0.05</v>
      </c>
      <c r="M1870">
        <v>3533.66</v>
      </c>
      <c r="N1870" t="s">
        <v>83</v>
      </c>
      <c r="O1870" t="s">
        <v>25</v>
      </c>
      <c r="P1870" t="s">
        <v>44</v>
      </c>
      <c r="Q1870">
        <f>Sales_Data[[#This Row],[Quantity]]*Sales_Data[[#This Row],[Unit_Price]]</f>
        <v>4364.07</v>
      </c>
      <c r="R1870">
        <f>Sales_Data[[#This Row],[Gross_Sales]]*Sales_Data[[#This Row],[Discount]]</f>
        <v>218.20349999999999</v>
      </c>
      <c r="S1870">
        <f>Sales_Data[[#This Row],[Gross_Sales]]-Sales_Data[[#This Row],[Discount_Amount]]</f>
        <v>4145.8665000000001</v>
      </c>
      <c r="T1870">
        <f>Sales_Data[[#This Row],[Net Sales]]-Sales_Data[[#This Row],[Cost]]</f>
        <v>612.20650000000023</v>
      </c>
      <c r="U1870" s="2">
        <f>Sales_Data[[#This Row],[Profit]]/Sales_Data[[#This Row],[Net Sales]]</f>
        <v>0.14766671816374219</v>
      </c>
      <c r="V1870">
        <f>YEAR(Sales_Data[[#This Row],[Order_Date]])</f>
        <v>2025</v>
      </c>
      <c r="W1870" t="str">
        <f>TEXT(Sales_Data[[#This Row],[Order_Date]],"mmm")</f>
        <v>Dec</v>
      </c>
      <c r="X1870">
        <f>MONTH(Sales_Data[[#This Row],[Order_Date]])</f>
        <v>12</v>
      </c>
      <c r="Y1870" t="str">
        <f>"Q"&amp;ROUNDUP(MONTH(Sales_Data[[#This Row],[Order_Date]])/3,0)</f>
        <v>Q4</v>
      </c>
    </row>
    <row r="1871" spans="1:25" x14ac:dyDescent="0.3">
      <c r="A1871" t="s">
        <v>3218</v>
      </c>
      <c r="B1871" s="1">
        <v>45671</v>
      </c>
      <c r="C1871" t="s">
        <v>2135</v>
      </c>
      <c r="D1871" t="s">
        <v>141</v>
      </c>
      <c r="E1871" t="s">
        <v>30</v>
      </c>
      <c r="F1871" t="s">
        <v>101</v>
      </c>
      <c r="G1871" t="s">
        <v>67</v>
      </c>
      <c r="H1871" t="s">
        <v>121</v>
      </c>
      <c r="I1871" t="s">
        <v>142</v>
      </c>
      <c r="J1871">
        <v>3</v>
      </c>
      <c r="K1871">
        <v>3984.54</v>
      </c>
      <c r="L1871">
        <v>0.15</v>
      </c>
      <c r="M1871">
        <v>6836.09</v>
      </c>
      <c r="N1871" t="s">
        <v>52</v>
      </c>
      <c r="O1871" t="s">
        <v>35</v>
      </c>
      <c r="P1871" t="s">
        <v>71</v>
      </c>
      <c r="Q1871">
        <f>Sales_Data[[#This Row],[Quantity]]*Sales_Data[[#This Row],[Unit_Price]]</f>
        <v>11953.619999999999</v>
      </c>
      <c r="R1871">
        <f>Sales_Data[[#This Row],[Gross_Sales]]*Sales_Data[[#This Row],[Discount]]</f>
        <v>1793.0429999999999</v>
      </c>
      <c r="S1871">
        <f>Sales_Data[[#This Row],[Gross_Sales]]-Sales_Data[[#This Row],[Discount_Amount]]</f>
        <v>10160.576999999999</v>
      </c>
      <c r="T1871">
        <f>Sales_Data[[#This Row],[Net Sales]]-Sales_Data[[#This Row],[Cost]]</f>
        <v>3324.4869999999992</v>
      </c>
      <c r="U1871" s="2">
        <f>Sales_Data[[#This Row],[Profit]]/Sales_Data[[#This Row],[Net Sales]]</f>
        <v>0.3271947055762679</v>
      </c>
      <c r="V1871">
        <f>YEAR(Sales_Data[[#This Row],[Order_Date]])</f>
        <v>2025</v>
      </c>
      <c r="W1871" t="str">
        <f>TEXT(Sales_Data[[#This Row],[Order_Date]],"mmm")</f>
        <v>Jan</v>
      </c>
      <c r="X1871">
        <f>MONTH(Sales_Data[[#This Row],[Order_Date]])</f>
        <v>1</v>
      </c>
      <c r="Y1871" t="str">
        <f>"Q"&amp;ROUNDUP(MONTH(Sales_Data[[#This Row],[Order_Date]])/3,0)</f>
        <v>Q1</v>
      </c>
    </row>
    <row r="1872" spans="1:25" x14ac:dyDescent="0.3">
      <c r="A1872" t="s">
        <v>3219</v>
      </c>
      <c r="B1872" s="1">
        <v>45669</v>
      </c>
      <c r="C1872" t="s">
        <v>3220</v>
      </c>
      <c r="D1872" t="s">
        <v>145</v>
      </c>
      <c r="E1872" t="s">
        <v>30</v>
      </c>
      <c r="F1872" t="s">
        <v>210</v>
      </c>
      <c r="G1872" t="s">
        <v>67</v>
      </c>
      <c r="H1872" t="s">
        <v>68</v>
      </c>
      <c r="I1872" t="s">
        <v>97</v>
      </c>
      <c r="J1872">
        <v>1</v>
      </c>
      <c r="K1872">
        <v>4606</v>
      </c>
      <c r="L1872">
        <v>0.05</v>
      </c>
      <c r="M1872">
        <v>2894.14</v>
      </c>
      <c r="N1872" t="s">
        <v>52</v>
      </c>
      <c r="O1872" t="s">
        <v>53</v>
      </c>
      <c r="P1872" t="s">
        <v>71</v>
      </c>
      <c r="Q1872">
        <f>Sales_Data[[#This Row],[Quantity]]*Sales_Data[[#This Row],[Unit_Price]]</f>
        <v>4606</v>
      </c>
      <c r="R1872">
        <f>Sales_Data[[#This Row],[Gross_Sales]]*Sales_Data[[#This Row],[Discount]]</f>
        <v>230.3</v>
      </c>
      <c r="S1872">
        <f>Sales_Data[[#This Row],[Gross_Sales]]-Sales_Data[[#This Row],[Discount_Amount]]</f>
        <v>4375.7</v>
      </c>
      <c r="T1872">
        <f>Sales_Data[[#This Row],[Net Sales]]-Sales_Data[[#This Row],[Cost]]</f>
        <v>1481.56</v>
      </c>
      <c r="U1872" s="2">
        <f>Sales_Data[[#This Row],[Profit]]/Sales_Data[[#This Row],[Net Sales]]</f>
        <v>0.3385881116164271</v>
      </c>
      <c r="V1872">
        <f>YEAR(Sales_Data[[#This Row],[Order_Date]])</f>
        <v>2025</v>
      </c>
      <c r="W1872" t="str">
        <f>TEXT(Sales_Data[[#This Row],[Order_Date]],"mmm")</f>
        <v>Jan</v>
      </c>
      <c r="X1872">
        <f>MONTH(Sales_Data[[#This Row],[Order_Date]])</f>
        <v>1</v>
      </c>
      <c r="Y1872" t="str">
        <f>"Q"&amp;ROUNDUP(MONTH(Sales_Data[[#This Row],[Order_Date]])/3,0)</f>
        <v>Q1</v>
      </c>
    </row>
    <row r="1873" spans="1:25" x14ac:dyDescent="0.3">
      <c r="A1873" t="s">
        <v>3221</v>
      </c>
      <c r="B1873" s="1">
        <v>45744</v>
      </c>
      <c r="C1873" t="s">
        <v>2968</v>
      </c>
      <c r="D1873" t="s">
        <v>553</v>
      </c>
      <c r="E1873" t="s">
        <v>48</v>
      </c>
      <c r="F1873" t="s">
        <v>164</v>
      </c>
      <c r="G1873" t="s">
        <v>21</v>
      </c>
      <c r="H1873" t="s">
        <v>297</v>
      </c>
      <c r="I1873" t="s">
        <v>494</v>
      </c>
      <c r="J1873">
        <v>1</v>
      </c>
      <c r="K1873">
        <v>44891.16</v>
      </c>
      <c r="L1873">
        <v>0.2</v>
      </c>
      <c r="M1873">
        <v>23936.61</v>
      </c>
      <c r="N1873" t="s">
        <v>70</v>
      </c>
      <c r="O1873" t="s">
        <v>25</v>
      </c>
      <c r="P1873" t="s">
        <v>71</v>
      </c>
      <c r="Q1873">
        <f>Sales_Data[[#This Row],[Quantity]]*Sales_Data[[#This Row],[Unit_Price]]</f>
        <v>44891.16</v>
      </c>
      <c r="R1873">
        <f>Sales_Data[[#This Row],[Gross_Sales]]*Sales_Data[[#This Row],[Discount]]</f>
        <v>8978.2320000000018</v>
      </c>
      <c r="S1873">
        <f>Sales_Data[[#This Row],[Gross_Sales]]-Sales_Data[[#This Row],[Discount_Amount]]</f>
        <v>35912.928</v>
      </c>
      <c r="T1873">
        <f>Sales_Data[[#This Row],[Net Sales]]-Sales_Data[[#This Row],[Cost]]</f>
        <v>11976.317999999999</v>
      </c>
      <c r="U1873" s="2">
        <f>Sales_Data[[#This Row],[Profit]]/Sales_Data[[#This Row],[Net Sales]]</f>
        <v>0.33348208199565349</v>
      </c>
      <c r="V1873">
        <f>YEAR(Sales_Data[[#This Row],[Order_Date]])</f>
        <v>2025</v>
      </c>
      <c r="W1873" t="str">
        <f>TEXT(Sales_Data[[#This Row],[Order_Date]],"mmm")</f>
        <v>Mar</v>
      </c>
      <c r="X1873">
        <f>MONTH(Sales_Data[[#This Row],[Order_Date]])</f>
        <v>3</v>
      </c>
      <c r="Y1873" t="str">
        <f>"Q"&amp;ROUNDUP(MONTH(Sales_Data[[#This Row],[Order_Date]])/3,0)</f>
        <v>Q1</v>
      </c>
    </row>
    <row r="1874" spans="1:25" x14ac:dyDescent="0.3">
      <c r="A1874" t="s">
        <v>3222</v>
      </c>
      <c r="B1874" s="1">
        <v>45669</v>
      </c>
      <c r="C1874" t="s">
        <v>1475</v>
      </c>
      <c r="D1874" t="s">
        <v>397</v>
      </c>
      <c r="E1874" t="s">
        <v>30</v>
      </c>
      <c r="F1874" t="s">
        <v>31</v>
      </c>
      <c r="G1874" t="s">
        <v>32</v>
      </c>
      <c r="H1874" t="s">
        <v>33</v>
      </c>
      <c r="I1874" t="s">
        <v>34</v>
      </c>
      <c r="J1874">
        <v>1</v>
      </c>
      <c r="K1874">
        <v>1402.98</v>
      </c>
      <c r="L1874">
        <v>0</v>
      </c>
      <c r="M1874">
        <v>1154.3</v>
      </c>
      <c r="N1874" t="s">
        <v>52</v>
      </c>
      <c r="O1874" t="s">
        <v>35</v>
      </c>
      <c r="P1874" t="s">
        <v>44</v>
      </c>
      <c r="Q1874">
        <f>Sales_Data[[#This Row],[Quantity]]*Sales_Data[[#This Row],[Unit_Price]]</f>
        <v>1402.98</v>
      </c>
      <c r="R1874">
        <f>Sales_Data[[#This Row],[Gross_Sales]]*Sales_Data[[#This Row],[Discount]]</f>
        <v>0</v>
      </c>
      <c r="S1874">
        <f>Sales_Data[[#This Row],[Gross_Sales]]-Sales_Data[[#This Row],[Discount_Amount]]</f>
        <v>1402.98</v>
      </c>
      <c r="T1874">
        <f>Sales_Data[[#This Row],[Net Sales]]-Sales_Data[[#This Row],[Cost]]</f>
        <v>248.68000000000006</v>
      </c>
      <c r="U1874" s="2">
        <f>Sales_Data[[#This Row],[Profit]]/Sales_Data[[#This Row],[Net Sales]]</f>
        <v>0.17725127941952135</v>
      </c>
      <c r="V1874">
        <f>YEAR(Sales_Data[[#This Row],[Order_Date]])</f>
        <v>2025</v>
      </c>
      <c r="W1874" t="str">
        <f>TEXT(Sales_Data[[#This Row],[Order_Date]],"mmm")</f>
        <v>Jan</v>
      </c>
      <c r="X1874">
        <f>MONTH(Sales_Data[[#This Row],[Order_Date]])</f>
        <v>1</v>
      </c>
      <c r="Y1874" t="str">
        <f>"Q"&amp;ROUNDUP(MONTH(Sales_Data[[#This Row],[Order_Date]])/3,0)</f>
        <v>Q1</v>
      </c>
    </row>
    <row r="1875" spans="1:25" x14ac:dyDescent="0.3">
      <c r="A1875" t="s">
        <v>3223</v>
      </c>
      <c r="B1875" s="1">
        <v>45682</v>
      </c>
      <c r="C1875" t="s">
        <v>3224</v>
      </c>
      <c r="D1875" t="s">
        <v>180</v>
      </c>
      <c r="E1875" t="s">
        <v>19</v>
      </c>
      <c r="F1875" t="s">
        <v>113</v>
      </c>
      <c r="G1875" t="s">
        <v>41</v>
      </c>
      <c r="H1875" t="s">
        <v>102</v>
      </c>
      <c r="I1875" t="s">
        <v>388</v>
      </c>
      <c r="J1875">
        <v>3</v>
      </c>
      <c r="K1875">
        <v>11215.88</v>
      </c>
      <c r="L1875">
        <v>0.05</v>
      </c>
      <c r="M1875">
        <v>26994.69</v>
      </c>
      <c r="N1875" t="s">
        <v>109</v>
      </c>
      <c r="O1875" t="s">
        <v>25</v>
      </c>
      <c r="P1875" t="s">
        <v>26</v>
      </c>
      <c r="Q1875">
        <f>Sales_Data[[#This Row],[Quantity]]*Sales_Data[[#This Row],[Unit_Price]]</f>
        <v>33647.64</v>
      </c>
      <c r="R1875">
        <f>Sales_Data[[#This Row],[Gross_Sales]]*Sales_Data[[#This Row],[Discount]]</f>
        <v>1682.3820000000001</v>
      </c>
      <c r="S1875">
        <f>Sales_Data[[#This Row],[Gross_Sales]]-Sales_Data[[#This Row],[Discount_Amount]]</f>
        <v>31965.257999999998</v>
      </c>
      <c r="T1875">
        <f>Sales_Data[[#This Row],[Net Sales]]-Sales_Data[[#This Row],[Cost]]</f>
        <v>4970.5679999999993</v>
      </c>
      <c r="U1875" s="2">
        <f>Sales_Data[[#This Row],[Profit]]/Sales_Data[[#This Row],[Net Sales]]</f>
        <v>0.15549907340025224</v>
      </c>
      <c r="V1875">
        <f>YEAR(Sales_Data[[#This Row],[Order_Date]])</f>
        <v>2025</v>
      </c>
      <c r="W1875" t="str">
        <f>TEXT(Sales_Data[[#This Row],[Order_Date]],"mmm")</f>
        <v>Jan</v>
      </c>
      <c r="X1875">
        <f>MONTH(Sales_Data[[#This Row],[Order_Date]])</f>
        <v>1</v>
      </c>
      <c r="Y1875" t="str">
        <f>"Q"&amp;ROUNDUP(MONTH(Sales_Data[[#This Row],[Order_Date]])/3,0)</f>
        <v>Q1</v>
      </c>
    </row>
    <row r="1876" spans="1:25" x14ac:dyDescent="0.3">
      <c r="A1876" t="s">
        <v>3225</v>
      </c>
      <c r="B1876" s="1">
        <v>45958</v>
      </c>
      <c r="C1876" t="s">
        <v>2540</v>
      </c>
      <c r="D1876" t="s">
        <v>777</v>
      </c>
      <c r="E1876" t="s">
        <v>48</v>
      </c>
      <c r="F1876" t="s">
        <v>152</v>
      </c>
      <c r="G1876" t="s">
        <v>21</v>
      </c>
      <c r="H1876" t="s">
        <v>230</v>
      </c>
      <c r="I1876" t="s">
        <v>231</v>
      </c>
      <c r="J1876">
        <v>1</v>
      </c>
      <c r="K1876">
        <v>63091.96</v>
      </c>
      <c r="L1876">
        <v>0.1</v>
      </c>
      <c r="M1876">
        <v>35801.19</v>
      </c>
      <c r="N1876" t="s">
        <v>70</v>
      </c>
      <c r="O1876" t="s">
        <v>35</v>
      </c>
      <c r="P1876" t="s">
        <v>26</v>
      </c>
      <c r="Q1876">
        <f>Sales_Data[[#This Row],[Quantity]]*Sales_Data[[#This Row],[Unit_Price]]</f>
        <v>63091.96</v>
      </c>
      <c r="R1876">
        <f>Sales_Data[[#This Row],[Gross_Sales]]*Sales_Data[[#This Row],[Discount]]</f>
        <v>6309.1959999999999</v>
      </c>
      <c r="S1876">
        <f>Sales_Data[[#This Row],[Gross_Sales]]-Sales_Data[[#This Row],[Discount_Amount]]</f>
        <v>56782.763999999996</v>
      </c>
      <c r="T1876">
        <f>Sales_Data[[#This Row],[Net Sales]]-Sales_Data[[#This Row],[Cost]]</f>
        <v>20981.573999999993</v>
      </c>
      <c r="U1876" s="2">
        <f>Sales_Data[[#This Row],[Profit]]/Sales_Data[[#This Row],[Net Sales]]</f>
        <v>0.36950603531733672</v>
      </c>
      <c r="V1876">
        <f>YEAR(Sales_Data[[#This Row],[Order_Date]])</f>
        <v>2025</v>
      </c>
      <c r="W1876" t="str">
        <f>TEXT(Sales_Data[[#This Row],[Order_Date]],"mmm")</f>
        <v>Oct</v>
      </c>
      <c r="X1876">
        <f>MONTH(Sales_Data[[#This Row],[Order_Date]])</f>
        <v>10</v>
      </c>
      <c r="Y1876" t="str">
        <f>"Q"&amp;ROUNDUP(MONTH(Sales_Data[[#This Row],[Order_Date]])/3,0)</f>
        <v>Q4</v>
      </c>
    </row>
    <row r="1877" spans="1:25" x14ac:dyDescent="0.3">
      <c r="A1877" t="s">
        <v>3226</v>
      </c>
      <c r="B1877" s="1">
        <v>45900</v>
      </c>
      <c r="C1877" t="s">
        <v>1875</v>
      </c>
      <c r="D1877" t="s">
        <v>419</v>
      </c>
      <c r="E1877" t="s">
        <v>19</v>
      </c>
      <c r="F1877" t="s">
        <v>20</v>
      </c>
      <c r="G1877" t="s">
        <v>75</v>
      </c>
      <c r="H1877" t="s">
        <v>76</v>
      </c>
      <c r="I1877" t="s">
        <v>108</v>
      </c>
      <c r="J1877">
        <v>5</v>
      </c>
      <c r="K1877">
        <v>17784.68</v>
      </c>
      <c r="L1877">
        <v>0.1</v>
      </c>
      <c r="M1877">
        <v>52710.720000000001</v>
      </c>
      <c r="N1877" t="s">
        <v>109</v>
      </c>
      <c r="O1877" t="s">
        <v>35</v>
      </c>
      <c r="P1877" t="s">
        <v>71</v>
      </c>
      <c r="Q1877">
        <f>Sales_Data[[#This Row],[Quantity]]*Sales_Data[[#This Row],[Unit_Price]]</f>
        <v>88923.4</v>
      </c>
      <c r="R1877">
        <f>Sales_Data[[#This Row],[Gross_Sales]]*Sales_Data[[#This Row],[Discount]]</f>
        <v>8892.34</v>
      </c>
      <c r="S1877">
        <f>Sales_Data[[#This Row],[Gross_Sales]]-Sales_Data[[#This Row],[Discount_Amount]]</f>
        <v>80031.06</v>
      </c>
      <c r="T1877">
        <f>Sales_Data[[#This Row],[Net Sales]]-Sales_Data[[#This Row],[Cost]]</f>
        <v>27320.339999999997</v>
      </c>
      <c r="U1877" s="2">
        <f>Sales_Data[[#This Row],[Profit]]/Sales_Data[[#This Row],[Net Sales]]</f>
        <v>0.34137171243264797</v>
      </c>
      <c r="V1877">
        <f>YEAR(Sales_Data[[#This Row],[Order_Date]])</f>
        <v>2025</v>
      </c>
      <c r="W1877" t="str">
        <f>TEXT(Sales_Data[[#This Row],[Order_Date]],"mmm")</f>
        <v>Aug</v>
      </c>
      <c r="X1877">
        <f>MONTH(Sales_Data[[#This Row],[Order_Date]])</f>
        <v>8</v>
      </c>
      <c r="Y1877" t="str">
        <f>"Q"&amp;ROUNDUP(MONTH(Sales_Data[[#This Row],[Order_Date]])/3,0)</f>
        <v>Q3</v>
      </c>
    </row>
    <row r="1878" spans="1:25" x14ac:dyDescent="0.3">
      <c r="A1878" t="s">
        <v>3227</v>
      </c>
      <c r="B1878" s="1">
        <v>45779</v>
      </c>
      <c r="C1878" t="s">
        <v>814</v>
      </c>
      <c r="D1878" t="s">
        <v>218</v>
      </c>
      <c r="E1878" t="s">
        <v>30</v>
      </c>
      <c r="F1878" t="s">
        <v>101</v>
      </c>
      <c r="G1878" t="s">
        <v>67</v>
      </c>
      <c r="H1878" t="s">
        <v>88</v>
      </c>
      <c r="I1878" t="s">
        <v>89</v>
      </c>
      <c r="J1878">
        <v>1</v>
      </c>
      <c r="K1878">
        <v>3301.21</v>
      </c>
      <c r="L1878">
        <v>0.1</v>
      </c>
      <c r="M1878">
        <v>1844.61</v>
      </c>
      <c r="N1878" t="s">
        <v>52</v>
      </c>
      <c r="O1878" t="s">
        <v>53</v>
      </c>
      <c r="P1878" t="s">
        <v>26</v>
      </c>
      <c r="Q1878">
        <f>Sales_Data[[#This Row],[Quantity]]*Sales_Data[[#This Row],[Unit_Price]]</f>
        <v>3301.21</v>
      </c>
      <c r="R1878">
        <f>Sales_Data[[#This Row],[Gross_Sales]]*Sales_Data[[#This Row],[Discount]]</f>
        <v>330.12100000000004</v>
      </c>
      <c r="S1878">
        <f>Sales_Data[[#This Row],[Gross_Sales]]-Sales_Data[[#This Row],[Discount_Amount]]</f>
        <v>2971.0889999999999</v>
      </c>
      <c r="T1878">
        <f>Sales_Data[[#This Row],[Net Sales]]-Sales_Data[[#This Row],[Cost]]</f>
        <v>1126.479</v>
      </c>
      <c r="U1878" s="2">
        <f>Sales_Data[[#This Row],[Profit]]/Sales_Data[[#This Row],[Net Sales]]</f>
        <v>0.37914683807856314</v>
      </c>
      <c r="V1878">
        <f>YEAR(Sales_Data[[#This Row],[Order_Date]])</f>
        <v>2025</v>
      </c>
      <c r="W1878" t="str">
        <f>TEXT(Sales_Data[[#This Row],[Order_Date]],"mmm")</f>
        <v>May</v>
      </c>
      <c r="X1878">
        <f>MONTH(Sales_Data[[#This Row],[Order_Date]])</f>
        <v>5</v>
      </c>
      <c r="Y1878" t="str">
        <f>"Q"&amp;ROUNDUP(MONTH(Sales_Data[[#This Row],[Order_Date]])/3,0)</f>
        <v>Q2</v>
      </c>
    </row>
    <row r="1879" spans="1:25" x14ac:dyDescent="0.3">
      <c r="A1879" t="s">
        <v>3228</v>
      </c>
      <c r="B1879" s="1">
        <v>45804</v>
      </c>
      <c r="C1879" t="s">
        <v>774</v>
      </c>
      <c r="D1879" t="s">
        <v>307</v>
      </c>
      <c r="E1879" t="s">
        <v>48</v>
      </c>
      <c r="F1879" t="s">
        <v>164</v>
      </c>
      <c r="G1879" t="s">
        <v>41</v>
      </c>
      <c r="H1879" t="s">
        <v>42</v>
      </c>
      <c r="I1879" t="s">
        <v>43</v>
      </c>
      <c r="J1879">
        <v>1</v>
      </c>
      <c r="K1879">
        <v>57823.72</v>
      </c>
      <c r="L1879">
        <v>0.15</v>
      </c>
      <c r="M1879">
        <v>31246.87</v>
      </c>
      <c r="N1879" t="s">
        <v>24</v>
      </c>
      <c r="O1879" t="s">
        <v>25</v>
      </c>
      <c r="P1879" t="s">
        <v>44</v>
      </c>
      <c r="Q1879">
        <f>Sales_Data[[#This Row],[Quantity]]*Sales_Data[[#This Row],[Unit_Price]]</f>
        <v>57823.72</v>
      </c>
      <c r="R1879">
        <f>Sales_Data[[#This Row],[Gross_Sales]]*Sales_Data[[#This Row],[Discount]]</f>
        <v>8673.5579999999991</v>
      </c>
      <c r="S1879">
        <f>Sales_Data[[#This Row],[Gross_Sales]]-Sales_Data[[#This Row],[Discount_Amount]]</f>
        <v>49150.162000000004</v>
      </c>
      <c r="T1879">
        <f>Sales_Data[[#This Row],[Net Sales]]-Sales_Data[[#This Row],[Cost]]</f>
        <v>17903.292000000005</v>
      </c>
      <c r="U1879" s="2">
        <f>Sales_Data[[#This Row],[Profit]]/Sales_Data[[#This Row],[Net Sales]]</f>
        <v>0.3642570293054172</v>
      </c>
      <c r="V1879">
        <f>YEAR(Sales_Data[[#This Row],[Order_Date]])</f>
        <v>2025</v>
      </c>
      <c r="W1879" t="str">
        <f>TEXT(Sales_Data[[#This Row],[Order_Date]],"mmm")</f>
        <v>May</v>
      </c>
      <c r="X1879">
        <f>MONTH(Sales_Data[[#This Row],[Order_Date]])</f>
        <v>5</v>
      </c>
      <c r="Y1879" t="str">
        <f>"Q"&amp;ROUNDUP(MONTH(Sales_Data[[#This Row],[Order_Date]])/3,0)</f>
        <v>Q2</v>
      </c>
    </row>
    <row r="1880" spans="1:25" x14ac:dyDescent="0.3">
      <c r="A1880" t="s">
        <v>3229</v>
      </c>
      <c r="B1880" s="1">
        <v>45712</v>
      </c>
      <c r="C1880" t="s">
        <v>3230</v>
      </c>
      <c r="D1880" t="s">
        <v>112</v>
      </c>
      <c r="E1880" t="s">
        <v>19</v>
      </c>
      <c r="F1880" t="s">
        <v>20</v>
      </c>
      <c r="G1880" t="s">
        <v>67</v>
      </c>
      <c r="H1880" t="s">
        <v>133</v>
      </c>
      <c r="I1880" t="s">
        <v>134</v>
      </c>
      <c r="J1880">
        <v>1</v>
      </c>
      <c r="K1880">
        <v>4166.04</v>
      </c>
      <c r="L1880">
        <v>0.1</v>
      </c>
      <c r="M1880">
        <v>2412.25</v>
      </c>
      <c r="N1880" t="s">
        <v>24</v>
      </c>
      <c r="O1880" t="s">
        <v>35</v>
      </c>
      <c r="P1880" t="s">
        <v>44</v>
      </c>
      <c r="Q1880">
        <f>Sales_Data[[#This Row],[Quantity]]*Sales_Data[[#This Row],[Unit_Price]]</f>
        <v>4166.04</v>
      </c>
      <c r="R1880">
        <f>Sales_Data[[#This Row],[Gross_Sales]]*Sales_Data[[#This Row],[Discount]]</f>
        <v>416.60400000000004</v>
      </c>
      <c r="S1880">
        <f>Sales_Data[[#This Row],[Gross_Sales]]-Sales_Data[[#This Row],[Discount_Amount]]</f>
        <v>3749.4359999999997</v>
      </c>
      <c r="T1880">
        <f>Sales_Data[[#This Row],[Net Sales]]-Sales_Data[[#This Row],[Cost]]</f>
        <v>1337.1859999999997</v>
      </c>
      <c r="U1880" s="2">
        <f>Sales_Data[[#This Row],[Profit]]/Sales_Data[[#This Row],[Net Sales]]</f>
        <v>0.35663657147368294</v>
      </c>
      <c r="V1880">
        <f>YEAR(Sales_Data[[#This Row],[Order_Date]])</f>
        <v>2025</v>
      </c>
      <c r="W1880" t="str">
        <f>TEXT(Sales_Data[[#This Row],[Order_Date]],"mmm")</f>
        <v>Feb</v>
      </c>
      <c r="X1880">
        <f>MONTH(Sales_Data[[#This Row],[Order_Date]])</f>
        <v>2</v>
      </c>
      <c r="Y1880" t="str">
        <f>"Q"&amp;ROUNDUP(MONTH(Sales_Data[[#This Row],[Order_Date]])/3,0)</f>
        <v>Q1</v>
      </c>
    </row>
    <row r="1881" spans="1:25" x14ac:dyDescent="0.3">
      <c r="A1881" t="s">
        <v>3231</v>
      </c>
      <c r="B1881" s="1">
        <v>45895</v>
      </c>
      <c r="C1881" t="s">
        <v>3232</v>
      </c>
      <c r="D1881" t="s">
        <v>74</v>
      </c>
      <c r="E1881" t="s">
        <v>19</v>
      </c>
      <c r="F1881" t="s">
        <v>66</v>
      </c>
      <c r="G1881" t="s">
        <v>75</v>
      </c>
      <c r="H1881" t="s">
        <v>76</v>
      </c>
      <c r="I1881" t="s">
        <v>77</v>
      </c>
      <c r="J1881">
        <v>2</v>
      </c>
      <c r="K1881">
        <v>4957.16</v>
      </c>
      <c r="L1881">
        <v>0.1</v>
      </c>
      <c r="M1881">
        <v>6215.87</v>
      </c>
      <c r="N1881" t="s">
        <v>52</v>
      </c>
      <c r="O1881" t="s">
        <v>25</v>
      </c>
      <c r="P1881" t="s">
        <v>44</v>
      </c>
      <c r="Q1881">
        <f>Sales_Data[[#This Row],[Quantity]]*Sales_Data[[#This Row],[Unit_Price]]</f>
        <v>9914.32</v>
      </c>
      <c r="R1881">
        <f>Sales_Data[[#This Row],[Gross_Sales]]*Sales_Data[[#This Row],[Discount]]</f>
        <v>991.43200000000002</v>
      </c>
      <c r="S1881">
        <f>Sales_Data[[#This Row],[Gross_Sales]]-Sales_Data[[#This Row],[Discount_Amount]]</f>
        <v>8922.887999999999</v>
      </c>
      <c r="T1881">
        <f>Sales_Data[[#This Row],[Net Sales]]-Sales_Data[[#This Row],[Cost]]</f>
        <v>2707.0179999999991</v>
      </c>
      <c r="U1881" s="2">
        <f>Sales_Data[[#This Row],[Profit]]/Sales_Data[[#This Row],[Net Sales]]</f>
        <v>0.30337913016503171</v>
      </c>
      <c r="V1881">
        <f>YEAR(Sales_Data[[#This Row],[Order_Date]])</f>
        <v>2025</v>
      </c>
      <c r="W1881" t="str">
        <f>TEXT(Sales_Data[[#This Row],[Order_Date]],"mmm")</f>
        <v>Aug</v>
      </c>
      <c r="X1881">
        <f>MONTH(Sales_Data[[#This Row],[Order_Date]])</f>
        <v>8</v>
      </c>
      <c r="Y1881" t="str">
        <f>"Q"&amp;ROUNDUP(MONTH(Sales_Data[[#This Row],[Order_Date]])/3,0)</f>
        <v>Q3</v>
      </c>
    </row>
    <row r="1882" spans="1:25" x14ac:dyDescent="0.3">
      <c r="A1882" t="s">
        <v>3233</v>
      </c>
      <c r="B1882" s="1">
        <v>46013</v>
      </c>
      <c r="C1882" t="s">
        <v>3101</v>
      </c>
      <c r="D1882" t="s">
        <v>160</v>
      </c>
      <c r="E1882" t="s">
        <v>48</v>
      </c>
      <c r="F1882" t="s">
        <v>126</v>
      </c>
      <c r="G1882" t="s">
        <v>21</v>
      </c>
      <c r="H1882" t="s">
        <v>230</v>
      </c>
      <c r="I1882" t="s">
        <v>328</v>
      </c>
      <c r="J1882">
        <v>1</v>
      </c>
      <c r="K1882">
        <v>62008.36</v>
      </c>
      <c r="L1882">
        <v>0.05</v>
      </c>
      <c r="M1882">
        <v>39784.589999999997</v>
      </c>
      <c r="N1882" t="s">
        <v>109</v>
      </c>
      <c r="O1882" t="s">
        <v>35</v>
      </c>
      <c r="P1882" t="s">
        <v>44</v>
      </c>
      <c r="Q1882">
        <f>Sales_Data[[#This Row],[Quantity]]*Sales_Data[[#This Row],[Unit_Price]]</f>
        <v>62008.36</v>
      </c>
      <c r="R1882">
        <f>Sales_Data[[#This Row],[Gross_Sales]]*Sales_Data[[#This Row],[Discount]]</f>
        <v>3100.4180000000001</v>
      </c>
      <c r="S1882">
        <f>Sales_Data[[#This Row],[Gross_Sales]]-Sales_Data[[#This Row],[Discount_Amount]]</f>
        <v>58907.942000000003</v>
      </c>
      <c r="T1882">
        <f>Sales_Data[[#This Row],[Net Sales]]-Sales_Data[[#This Row],[Cost]]</f>
        <v>19123.352000000006</v>
      </c>
      <c r="U1882" s="2">
        <f>Sales_Data[[#This Row],[Profit]]/Sales_Data[[#This Row],[Net Sales]]</f>
        <v>0.32463113377819253</v>
      </c>
      <c r="V1882">
        <f>YEAR(Sales_Data[[#This Row],[Order_Date]])</f>
        <v>2025</v>
      </c>
      <c r="W1882" t="str">
        <f>TEXT(Sales_Data[[#This Row],[Order_Date]],"mmm")</f>
        <v>Dec</v>
      </c>
      <c r="X1882">
        <f>MONTH(Sales_Data[[#This Row],[Order_Date]])</f>
        <v>12</v>
      </c>
      <c r="Y1882" t="str">
        <f>"Q"&amp;ROUNDUP(MONTH(Sales_Data[[#This Row],[Order_Date]])/3,0)</f>
        <v>Q4</v>
      </c>
    </row>
    <row r="1883" spans="1:25" x14ac:dyDescent="0.3">
      <c r="A1883" t="s">
        <v>3234</v>
      </c>
      <c r="B1883" s="1">
        <v>45830</v>
      </c>
      <c r="C1883" t="s">
        <v>3120</v>
      </c>
      <c r="D1883" t="s">
        <v>685</v>
      </c>
      <c r="E1883" t="s">
        <v>48</v>
      </c>
      <c r="F1883" t="s">
        <v>132</v>
      </c>
      <c r="G1883" t="s">
        <v>75</v>
      </c>
      <c r="H1883" t="s">
        <v>76</v>
      </c>
      <c r="I1883" t="s">
        <v>108</v>
      </c>
      <c r="J1883">
        <v>2</v>
      </c>
      <c r="K1883">
        <v>10087.450000000001</v>
      </c>
      <c r="L1883">
        <v>0.05</v>
      </c>
      <c r="M1883">
        <v>15182.27</v>
      </c>
      <c r="N1883" t="s">
        <v>52</v>
      </c>
      <c r="O1883" t="s">
        <v>53</v>
      </c>
      <c r="P1883" t="s">
        <v>44</v>
      </c>
      <c r="Q1883">
        <f>Sales_Data[[#This Row],[Quantity]]*Sales_Data[[#This Row],[Unit_Price]]</f>
        <v>20174.900000000001</v>
      </c>
      <c r="R1883">
        <f>Sales_Data[[#This Row],[Gross_Sales]]*Sales_Data[[#This Row],[Discount]]</f>
        <v>1008.7450000000001</v>
      </c>
      <c r="S1883">
        <f>Sales_Data[[#This Row],[Gross_Sales]]-Sales_Data[[#This Row],[Discount_Amount]]</f>
        <v>19166.155000000002</v>
      </c>
      <c r="T1883">
        <f>Sales_Data[[#This Row],[Net Sales]]-Sales_Data[[#This Row],[Cost]]</f>
        <v>3983.885000000002</v>
      </c>
      <c r="U1883" s="2">
        <f>Sales_Data[[#This Row],[Profit]]/Sales_Data[[#This Row],[Net Sales]]</f>
        <v>0.2078604185346514</v>
      </c>
      <c r="V1883">
        <f>YEAR(Sales_Data[[#This Row],[Order_Date]])</f>
        <v>2025</v>
      </c>
      <c r="W1883" t="str">
        <f>TEXT(Sales_Data[[#This Row],[Order_Date]],"mmm")</f>
        <v>Jun</v>
      </c>
      <c r="X1883">
        <f>MONTH(Sales_Data[[#This Row],[Order_Date]])</f>
        <v>6</v>
      </c>
      <c r="Y1883" t="str">
        <f>"Q"&amp;ROUNDUP(MONTH(Sales_Data[[#This Row],[Order_Date]])/3,0)</f>
        <v>Q2</v>
      </c>
    </row>
    <row r="1884" spans="1:25" x14ac:dyDescent="0.3">
      <c r="A1884" t="s">
        <v>3235</v>
      </c>
      <c r="B1884" s="1">
        <v>45878</v>
      </c>
      <c r="C1884" t="s">
        <v>693</v>
      </c>
      <c r="D1884" t="s">
        <v>322</v>
      </c>
      <c r="E1884" t="s">
        <v>30</v>
      </c>
      <c r="F1884" t="s">
        <v>101</v>
      </c>
      <c r="G1884" t="s">
        <v>67</v>
      </c>
      <c r="H1884" t="s">
        <v>133</v>
      </c>
      <c r="I1884" t="s">
        <v>138</v>
      </c>
      <c r="J1884">
        <v>1</v>
      </c>
      <c r="K1884">
        <v>1157.76</v>
      </c>
      <c r="L1884">
        <v>0.05</v>
      </c>
      <c r="M1884">
        <v>967.18</v>
      </c>
      <c r="N1884" t="s">
        <v>52</v>
      </c>
      <c r="O1884" t="s">
        <v>35</v>
      </c>
      <c r="P1884" t="s">
        <v>71</v>
      </c>
      <c r="Q1884">
        <f>Sales_Data[[#This Row],[Quantity]]*Sales_Data[[#This Row],[Unit_Price]]</f>
        <v>1157.76</v>
      </c>
      <c r="R1884">
        <f>Sales_Data[[#This Row],[Gross_Sales]]*Sales_Data[[#This Row],[Discount]]</f>
        <v>57.888000000000005</v>
      </c>
      <c r="S1884">
        <f>Sales_Data[[#This Row],[Gross_Sales]]-Sales_Data[[#This Row],[Discount_Amount]]</f>
        <v>1099.8720000000001</v>
      </c>
      <c r="T1884">
        <f>Sales_Data[[#This Row],[Net Sales]]-Sales_Data[[#This Row],[Cost]]</f>
        <v>132.69200000000012</v>
      </c>
      <c r="U1884" s="2">
        <f>Sales_Data[[#This Row],[Profit]]/Sales_Data[[#This Row],[Net Sales]]</f>
        <v>0.12064312938232823</v>
      </c>
      <c r="V1884">
        <f>YEAR(Sales_Data[[#This Row],[Order_Date]])</f>
        <v>2025</v>
      </c>
      <c r="W1884" t="str">
        <f>TEXT(Sales_Data[[#This Row],[Order_Date]],"mmm")</f>
        <v>Aug</v>
      </c>
      <c r="X1884">
        <f>MONTH(Sales_Data[[#This Row],[Order_Date]])</f>
        <v>8</v>
      </c>
      <c r="Y1884" t="str">
        <f>"Q"&amp;ROUNDUP(MONTH(Sales_Data[[#This Row],[Order_Date]])/3,0)</f>
        <v>Q3</v>
      </c>
    </row>
    <row r="1885" spans="1:25" x14ac:dyDescent="0.3">
      <c r="A1885" t="s">
        <v>3236</v>
      </c>
      <c r="B1885" s="1">
        <v>45776</v>
      </c>
      <c r="C1885" t="s">
        <v>226</v>
      </c>
      <c r="D1885" t="s">
        <v>756</v>
      </c>
      <c r="E1885" t="s">
        <v>30</v>
      </c>
      <c r="F1885" t="s">
        <v>101</v>
      </c>
      <c r="G1885" t="s">
        <v>21</v>
      </c>
      <c r="H1885" t="s">
        <v>297</v>
      </c>
      <c r="I1885" t="s">
        <v>494</v>
      </c>
      <c r="J1885">
        <v>1</v>
      </c>
      <c r="K1885">
        <v>2247.61</v>
      </c>
      <c r="L1885">
        <v>0.1</v>
      </c>
      <c r="M1885">
        <v>1601.76</v>
      </c>
      <c r="N1885" t="s">
        <v>24</v>
      </c>
      <c r="O1885" t="s">
        <v>35</v>
      </c>
      <c r="P1885" t="s">
        <v>71</v>
      </c>
      <c r="Q1885">
        <f>Sales_Data[[#This Row],[Quantity]]*Sales_Data[[#This Row],[Unit_Price]]</f>
        <v>2247.61</v>
      </c>
      <c r="R1885">
        <f>Sales_Data[[#This Row],[Gross_Sales]]*Sales_Data[[#This Row],[Discount]]</f>
        <v>224.76100000000002</v>
      </c>
      <c r="S1885">
        <f>Sales_Data[[#This Row],[Gross_Sales]]-Sales_Data[[#This Row],[Discount_Amount]]</f>
        <v>2022.8490000000002</v>
      </c>
      <c r="T1885">
        <f>Sales_Data[[#This Row],[Net Sales]]-Sales_Data[[#This Row],[Cost]]</f>
        <v>421.08900000000017</v>
      </c>
      <c r="U1885" s="2">
        <f>Sales_Data[[#This Row],[Profit]]/Sales_Data[[#This Row],[Net Sales]]</f>
        <v>0.20816630405927489</v>
      </c>
      <c r="V1885">
        <f>YEAR(Sales_Data[[#This Row],[Order_Date]])</f>
        <v>2025</v>
      </c>
      <c r="W1885" t="str">
        <f>TEXT(Sales_Data[[#This Row],[Order_Date]],"mmm")</f>
        <v>Apr</v>
      </c>
      <c r="X1885">
        <f>MONTH(Sales_Data[[#This Row],[Order_Date]])</f>
        <v>4</v>
      </c>
      <c r="Y1885" t="str">
        <f>"Q"&amp;ROUNDUP(MONTH(Sales_Data[[#This Row],[Order_Date]])/3,0)</f>
        <v>Q2</v>
      </c>
    </row>
    <row r="1886" spans="1:25" x14ac:dyDescent="0.3">
      <c r="A1886" t="s">
        <v>3237</v>
      </c>
      <c r="B1886" s="1">
        <v>45966</v>
      </c>
      <c r="C1886" t="s">
        <v>2996</v>
      </c>
      <c r="D1886" t="s">
        <v>422</v>
      </c>
      <c r="E1886" t="s">
        <v>48</v>
      </c>
      <c r="F1886" t="s">
        <v>126</v>
      </c>
      <c r="G1886" t="s">
        <v>75</v>
      </c>
      <c r="H1886" t="s">
        <v>256</v>
      </c>
      <c r="I1886" t="s">
        <v>334</v>
      </c>
      <c r="J1886">
        <v>3</v>
      </c>
      <c r="K1886">
        <v>38938.6</v>
      </c>
      <c r="L1886">
        <v>0.05</v>
      </c>
      <c r="M1886">
        <v>68821.8</v>
      </c>
      <c r="N1886" t="s">
        <v>70</v>
      </c>
      <c r="O1886" t="s">
        <v>25</v>
      </c>
      <c r="P1886" t="s">
        <v>44</v>
      </c>
      <c r="Q1886">
        <f>Sales_Data[[#This Row],[Quantity]]*Sales_Data[[#This Row],[Unit_Price]]</f>
        <v>116815.79999999999</v>
      </c>
      <c r="R1886">
        <f>Sales_Data[[#This Row],[Gross_Sales]]*Sales_Data[[#This Row],[Discount]]</f>
        <v>5840.79</v>
      </c>
      <c r="S1886">
        <f>Sales_Data[[#This Row],[Gross_Sales]]-Sales_Data[[#This Row],[Discount_Amount]]</f>
        <v>110975.01</v>
      </c>
      <c r="T1886">
        <f>Sales_Data[[#This Row],[Net Sales]]-Sales_Data[[#This Row],[Cost]]</f>
        <v>42153.209999999992</v>
      </c>
      <c r="U1886" s="2">
        <f>Sales_Data[[#This Row],[Profit]]/Sales_Data[[#This Row],[Net Sales]]</f>
        <v>0.37984416491604728</v>
      </c>
      <c r="V1886">
        <f>YEAR(Sales_Data[[#This Row],[Order_Date]])</f>
        <v>2025</v>
      </c>
      <c r="W1886" t="str">
        <f>TEXT(Sales_Data[[#This Row],[Order_Date]],"mmm")</f>
        <v>Nov</v>
      </c>
      <c r="X1886">
        <f>MONTH(Sales_Data[[#This Row],[Order_Date]])</f>
        <v>11</v>
      </c>
      <c r="Y1886" t="str">
        <f>"Q"&amp;ROUNDUP(MONTH(Sales_Data[[#This Row],[Order_Date]])/3,0)</f>
        <v>Q4</v>
      </c>
    </row>
    <row r="1887" spans="1:25" x14ac:dyDescent="0.3">
      <c r="A1887" t="s">
        <v>3238</v>
      </c>
      <c r="B1887" s="1">
        <v>45840</v>
      </c>
      <c r="C1887" t="s">
        <v>407</v>
      </c>
      <c r="D1887" t="s">
        <v>397</v>
      </c>
      <c r="E1887" t="s">
        <v>119</v>
      </c>
      <c r="F1887" t="s">
        <v>146</v>
      </c>
      <c r="G1887" t="s">
        <v>75</v>
      </c>
      <c r="H1887" t="s">
        <v>76</v>
      </c>
      <c r="I1887" t="s">
        <v>77</v>
      </c>
      <c r="J1887">
        <v>2</v>
      </c>
      <c r="K1887">
        <v>5632.45</v>
      </c>
      <c r="L1887">
        <v>0</v>
      </c>
      <c r="M1887">
        <v>7364.77</v>
      </c>
      <c r="N1887" t="s">
        <v>70</v>
      </c>
      <c r="O1887" t="s">
        <v>53</v>
      </c>
      <c r="P1887" t="s">
        <v>44</v>
      </c>
      <c r="Q1887">
        <f>Sales_Data[[#This Row],[Quantity]]*Sales_Data[[#This Row],[Unit_Price]]</f>
        <v>11264.9</v>
      </c>
      <c r="R1887">
        <f>Sales_Data[[#This Row],[Gross_Sales]]*Sales_Data[[#This Row],[Discount]]</f>
        <v>0</v>
      </c>
      <c r="S1887">
        <f>Sales_Data[[#This Row],[Gross_Sales]]-Sales_Data[[#This Row],[Discount_Amount]]</f>
        <v>11264.9</v>
      </c>
      <c r="T1887">
        <f>Sales_Data[[#This Row],[Net Sales]]-Sales_Data[[#This Row],[Cost]]</f>
        <v>3900.1299999999992</v>
      </c>
      <c r="U1887" s="2">
        <f>Sales_Data[[#This Row],[Profit]]/Sales_Data[[#This Row],[Net Sales]]</f>
        <v>0.34621967349909893</v>
      </c>
      <c r="V1887">
        <f>YEAR(Sales_Data[[#This Row],[Order_Date]])</f>
        <v>2025</v>
      </c>
      <c r="W1887" t="str">
        <f>TEXT(Sales_Data[[#This Row],[Order_Date]],"mmm")</f>
        <v>Jul</v>
      </c>
      <c r="X1887">
        <f>MONTH(Sales_Data[[#This Row],[Order_Date]])</f>
        <v>7</v>
      </c>
      <c r="Y1887" t="str">
        <f>"Q"&amp;ROUNDUP(MONTH(Sales_Data[[#This Row],[Order_Date]])/3,0)</f>
        <v>Q3</v>
      </c>
    </row>
    <row r="1888" spans="1:25" x14ac:dyDescent="0.3">
      <c r="A1888" t="s">
        <v>3239</v>
      </c>
      <c r="B1888" s="1">
        <v>45945</v>
      </c>
      <c r="C1888" t="s">
        <v>304</v>
      </c>
      <c r="D1888" t="s">
        <v>283</v>
      </c>
      <c r="E1888" t="s">
        <v>30</v>
      </c>
      <c r="F1888" t="s">
        <v>31</v>
      </c>
      <c r="G1888" t="s">
        <v>32</v>
      </c>
      <c r="H1888" t="s">
        <v>50</v>
      </c>
      <c r="I1888" t="s">
        <v>51</v>
      </c>
      <c r="J1888">
        <v>1</v>
      </c>
      <c r="K1888">
        <v>1636.89</v>
      </c>
      <c r="L1888">
        <v>0</v>
      </c>
      <c r="M1888">
        <v>1061.45</v>
      </c>
      <c r="N1888" t="s">
        <v>83</v>
      </c>
      <c r="O1888" t="s">
        <v>35</v>
      </c>
      <c r="P1888" t="s">
        <v>44</v>
      </c>
      <c r="Q1888">
        <f>Sales_Data[[#This Row],[Quantity]]*Sales_Data[[#This Row],[Unit_Price]]</f>
        <v>1636.89</v>
      </c>
      <c r="R1888">
        <f>Sales_Data[[#This Row],[Gross_Sales]]*Sales_Data[[#This Row],[Discount]]</f>
        <v>0</v>
      </c>
      <c r="S1888">
        <f>Sales_Data[[#This Row],[Gross_Sales]]-Sales_Data[[#This Row],[Discount_Amount]]</f>
        <v>1636.89</v>
      </c>
      <c r="T1888">
        <f>Sales_Data[[#This Row],[Net Sales]]-Sales_Data[[#This Row],[Cost]]</f>
        <v>575.44000000000005</v>
      </c>
      <c r="U1888" s="2">
        <f>Sales_Data[[#This Row],[Profit]]/Sales_Data[[#This Row],[Net Sales]]</f>
        <v>0.35154469756672718</v>
      </c>
      <c r="V1888">
        <f>YEAR(Sales_Data[[#This Row],[Order_Date]])</f>
        <v>2025</v>
      </c>
      <c r="W1888" t="str">
        <f>TEXT(Sales_Data[[#This Row],[Order_Date]],"mmm")</f>
        <v>Oct</v>
      </c>
      <c r="X1888">
        <f>MONTH(Sales_Data[[#This Row],[Order_Date]])</f>
        <v>10</v>
      </c>
      <c r="Y1888" t="str">
        <f>"Q"&amp;ROUNDUP(MONTH(Sales_Data[[#This Row],[Order_Date]])/3,0)</f>
        <v>Q4</v>
      </c>
    </row>
    <row r="1889" spans="1:25" x14ac:dyDescent="0.3">
      <c r="A1889" t="s">
        <v>3240</v>
      </c>
      <c r="B1889" s="1">
        <v>45964</v>
      </c>
      <c r="C1889" t="s">
        <v>3241</v>
      </c>
      <c r="D1889" t="s">
        <v>56</v>
      </c>
      <c r="E1889" t="s">
        <v>19</v>
      </c>
      <c r="F1889" t="s">
        <v>20</v>
      </c>
      <c r="G1889" t="s">
        <v>41</v>
      </c>
      <c r="H1889" t="s">
        <v>171</v>
      </c>
      <c r="I1889" t="s">
        <v>172</v>
      </c>
      <c r="J1889">
        <v>2</v>
      </c>
      <c r="K1889">
        <v>16626.62</v>
      </c>
      <c r="L1889">
        <v>0.15</v>
      </c>
      <c r="M1889">
        <v>20593.330000000002</v>
      </c>
      <c r="N1889" t="s">
        <v>52</v>
      </c>
      <c r="O1889" t="s">
        <v>35</v>
      </c>
      <c r="P1889" t="s">
        <v>71</v>
      </c>
      <c r="Q1889">
        <f>Sales_Data[[#This Row],[Quantity]]*Sales_Data[[#This Row],[Unit_Price]]</f>
        <v>33253.24</v>
      </c>
      <c r="R1889">
        <f>Sales_Data[[#This Row],[Gross_Sales]]*Sales_Data[[#This Row],[Discount]]</f>
        <v>4987.9859999999999</v>
      </c>
      <c r="S1889">
        <f>Sales_Data[[#This Row],[Gross_Sales]]-Sales_Data[[#This Row],[Discount_Amount]]</f>
        <v>28265.253999999997</v>
      </c>
      <c r="T1889">
        <f>Sales_Data[[#This Row],[Net Sales]]-Sales_Data[[#This Row],[Cost]]</f>
        <v>7671.9239999999954</v>
      </c>
      <c r="U1889" s="2">
        <f>Sales_Data[[#This Row],[Profit]]/Sales_Data[[#This Row],[Net Sales]]</f>
        <v>0.27142597055734918</v>
      </c>
      <c r="V1889">
        <f>YEAR(Sales_Data[[#This Row],[Order_Date]])</f>
        <v>2025</v>
      </c>
      <c r="W1889" t="str">
        <f>TEXT(Sales_Data[[#This Row],[Order_Date]],"mmm")</f>
        <v>Nov</v>
      </c>
      <c r="X1889">
        <f>MONTH(Sales_Data[[#This Row],[Order_Date]])</f>
        <v>11</v>
      </c>
      <c r="Y1889" t="str">
        <f>"Q"&amp;ROUNDUP(MONTH(Sales_Data[[#This Row],[Order_Date]])/3,0)</f>
        <v>Q4</v>
      </c>
    </row>
    <row r="1890" spans="1:25" x14ac:dyDescent="0.3">
      <c r="A1890" t="s">
        <v>3242</v>
      </c>
      <c r="B1890" s="1">
        <v>45957</v>
      </c>
      <c r="C1890" t="s">
        <v>3243</v>
      </c>
      <c r="D1890" t="s">
        <v>1122</v>
      </c>
      <c r="E1890" t="s">
        <v>30</v>
      </c>
      <c r="F1890" t="s">
        <v>101</v>
      </c>
      <c r="G1890" t="s">
        <v>75</v>
      </c>
      <c r="H1890" t="s">
        <v>76</v>
      </c>
      <c r="I1890" t="s">
        <v>108</v>
      </c>
      <c r="J1890">
        <v>2</v>
      </c>
      <c r="K1890">
        <v>4596.72</v>
      </c>
      <c r="L1890">
        <v>0</v>
      </c>
      <c r="M1890">
        <v>6364.76</v>
      </c>
      <c r="N1890" t="s">
        <v>83</v>
      </c>
      <c r="O1890" t="s">
        <v>25</v>
      </c>
      <c r="P1890" t="s">
        <v>71</v>
      </c>
      <c r="Q1890">
        <f>Sales_Data[[#This Row],[Quantity]]*Sales_Data[[#This Row],[Unit_Price]]</f>
        <v>9193.44</v>
      </c>
      <c r="R1890">
        <f>Sales_Data[[#This Row],[Gross_Sales]]*Sales_Data[[#This Row],[Discount]]</f>
        <v>0</v>
      </c>
      <c r="S1890">
        <f>Sales_Data[[#This Row],[Gross_Sales]]-Sales_Data[[#This Row],[Discount_Amount]]</f>
        <v>9193.44</v>
      </c>
      <c r="T1890">
        <f>Sales_Data[[#This Row],[Net Sales]]-Sales_Data[[#This Row],[Cost]]</f>
        <v>2828.6800000000003</v>
      </c>
      <c r="U1890" s="2">
        <f>Sales_Data[[#This Row],[Profit]]/Sales_Data[[#This Row],[Net Sales]]</f>
        <v>0.30768460989575175</v>
      </c>
      <c r="V1890">
        <f>YEAR(Sales_Data[[#This Row],[Order_Date]])</f>
        <v>2025</v>
      </c>
      <c r="W1890" t="str">
        <f>TEXT(Sales_Data[[#This Row],[Order_Date]],"mmm")</f>
        <v>Oct</v>
      </c>
      <c r="X1890">
        <f>MONTH(Sales_Data[[#This Row],[Order_Date]])</f>
        <v>10</v>
      </c>
      <c r="Y1890" t="str">
        <f>"Q"&amp;ROUNDUP(MONTH(Sales_Data[[#This Row],[Order_Date]])/3,0)</f>
        <v>Q4</v>
      </c>
    </row>
    <row r="1891" spans="1:25" x14ac:dyDescent="0.3">
      <c r="A1891" t="s">
        <v>3244</v>
      </c>
      <c r="B1891" s="1">
        <v>45739</v>
      </c>
      <c r="C1891" t="s">
        <v>3245</v>
      </c>
      <c r="D1891" t="s">
        <v>589</v>
      </c>
      <c r="E1891" t="s">
        <v>119</v>
      </c>
      <c r="F1891" t="s">
        <v>538</v>
      </c>
      <c r="G1891" t="s">
        <v>32</v>
      </c>
      <c r="H1891" t="s">
        <v>33</v>
      </c>
      <c r="I1891" t="s">
        <v>34</v>
      </c>
      <c r="J1891">
        <v>1</v>
      </c>
      <c r="K1891">
        <v>3832.58</v>
      </c>
      <c r="L1891">
        <v>0</v>
      </c>
      <c r="M1891">
        <v>3336.87</v>
      </c>
      <c r="N1891" t="s">
        <v>109</v>
      </c>
      <c r="O1891" t="s">
        <v>53</v>
      </c>
      <c r="P1891" t="s">
        <v>71</v>
      </c>
      <c r="Q1891">
        <f>Sales_Data[[#This Row],[Quantity]]*Sales_Data[[#This Row],[Unit_Price]]</f>
        <v>3832.58</v>
      </c>
      <c r="R1891">
        <f>Sales_Data[[#This Row],[Gross_Sales]]*Sales_Data[[#This Row],[Discount]]</f>
        <v>0</v>
      </c>
      <c r="S1891">
        <f>Sales_Data[[#This Row],[Gross_Sales]]-Sales_Data[[#This Row],[Discount_Amount]]</f>
        <v>3832.58</v>
      </c>
      <c r="T1891">
        <f>Sales_Data[[#This Row],[Net Sales]]-Sales_Data[[#This Row],[Cost]]</f>
        <v>495.71000000000004</v>
      </c>
      <c r="U1891" s="2">
        <f>Sales_Data[[#This Row],[Profit]]/Sales_Data[[#This Row],[Net Sales]]</f>
        <v>0.12934107050602989</v>
      </c>
      <c r="V1891">
        <f>YEAR(Sales_Data[[#This Row],[Order_Date]])</f>
        <v>2025</v>
      </c>
      <c r="W1891" t="str">
        <f>TEXT(Sales_Data[[#This Row],[Order_Date]],"mmm")</f>
        <v>Mar</v>
      </c>
      <c r="X1891">
        <f>MONTH(Sales_Data[[#This Row],[Order_Date]])</f>
        <v>3</v>
      </c>
      <c r="Y1891" t="str">
        <f>"Q"&amp;ROUNDUP(MONTH(Sales_Data[[#This Row],[Order_Date]])/3,0)</f>
        <v>Q1</v>
      </c>
    </row>
    <row r="1892" spans="1:25" x14ac:dyDescent="0.3">
      <c r="A1892" t="s">
        <v>3246</v>
      </c>
      <c r="B1892" s="1">
        <v>45868</v>
      </c>
      <c r="C1892" t="s">
        <v>1922</v>
      </c>
      <c r="D1892" t="s">
        <v>170</v>
      </c>
      <c r="E1892" t="s">
        <v>19</v>
      </c>
      <c r="F1892" t="s">
        <v>57</v>
      </c>
      <c r="G1892" t="s">
        <v>41</v>
      </c>
      <c r="H1892" t="s">
        <v>102</v>
      </c>
      <c r="I1892" t="s">
        <v>388</v>
      </c>
      <c r="J1892">
        <v>2</v>
      </c>
      <c r="K1892">
        <v>8213.25</v>
      </c>
      <c r="L1892">
        <v>0.05</v>
      </c>
      <c r="M1892">
        <v>10362.790000000001</v>
      </c>
      <c r="N1892" t="s">
        <v>52</v>
      </c>
      <c r="O1892" t="s">
        <v>35</v>
      </c>
      <c r="P1892" t="s">
        <v>71</v>
      </c>
      <c r="Q1892">
        <f>Sales_Data[[#This Row],[Quantity]]*Sales_Data[[#This Row],[Unit_Price]]</f>
        <v>16426.5</v>
      </c>
      <c r="R1892">
        <f>Sales_Data[[#This Row],[Gross_Sales]]*Sales_Data[[#This Row],[Discount]]</f>
        <v>821.32500000000005</v>
      </c>
      <c r="S1892">
        <f>Sales_Data[[#This Row],[Gross_Sales]]-Sales_Data[[#This Row],[Discount_Amount]]</f>
        <v>15605.174999999999</v>
      </c>
      <c r="T1892">
        <f>Sales_Data[[#This Row],[Net Sales]]-Sales_Data[[#This Row],[Cost]]</f>
        <v>5242.3849999999984</v>
      </c>
      <c r="U1892" s="2">
        <f>Sales_Data[[#This Row],[Profit]]/Sales_Data[[#This Row],[Net Sales]]</f>
        <v>0.33593887924999233</v>
      </c>
      <c r="V1892">
        <f>YEAR(Sales_Data[[#This Row],[Order_Date]])</f>
        <v>2025</v>
      </c>
      <c r="W1892" t="str">
        <f>TEXT(Sales_Data[[#This Row],[Order_Date]],"mmm")</f>
        <v>Jul</v>
      </c>
      <c r="X1892">
        <f>MONTH(Sales_Data[[#This Row],[Order_Date]])</f>
        <v>7</v>
      </c>
      <c r="Y1892" t="str">
        <f>"Q"&amp;ROUNDUP(MONTH(Sales_Data[[#This Row],[Order_Date]])/3,0)</f>
        <v>Q3</v>
      </c>
    </row>
    <row r="1893" spans="1:25" x14ac:dyDescent="0.3">
      <c r="A1893" t="s">
        <v>3247</v>
      </c>
      <c r="B1893" s="1">
        <v>45807</v>
      </c>
      <c r="C1893" t="s">
        <v>3142</v>
      </c>
      <c r="D1893" t="s">
        <v>65</v>
      </c>
      <c r="E1893" t="s">
        <v>48</v>
      </c>
      <c r="F1893" t="s">
        <v>126</v>
      </c>
      <c r="G1893" t="s">
        <v>75</v>
      </c>
      <c r="H1893" t="s">
        <v>76</v>
      </c>
      <c r="I1893" t="s">
        <v>77</v>
      </c>
      <c r="J1893">
        <v>1</v>
      </c>
      <c r="K1893">
        <v>46108.57</v>
      </c>
      <c r="L1893">
        <v>0.05</v>
      </c>
      <c r="M1893">
        <v>34740.19</v>
      </c>
      <c r="N1893" t="s">
        <v>109</v>
      </c>
      <c r="O1893" t="s">
        <v>35</v>
      </c>
      <c r="P1893" t="s">
        <v>71</v>
      </c>
      <c r="Q1893">
        <f>Sales_Data[[#This Row],[Quantity]]*Sales_Data[[#This Row],[Unit_Price]]</f>
        <v>46108.57</v>
      </c>
      <c r="R1893">
        <f>Sales_Data[[#This Row],[Gross_Sales]]*Sales_Data[[#This Row],[Discount]]</f>
        <v>2305.4285</v>
      </c>
      <c r="S1893">
        <f>Sales_Data[[#This Row],[Gross_Sales]]-Sales_Data[[#This Row],[Discount_Amount]]</f>
        <v>43803.141499999998</v>
      </c>
      <c r="T1893">
        <f>Sales_Data[[#This Row],[Net Sales]]-Sales_Data[[#This Row],[Cost]]</f>
        <v>9062.9514999999956</v>
      </c>
      <c r="U1893" s="2">
        <f>Sales_Data[[#This Row],[Profit]]/Sales_Data[[#This Row],[Net Sales]]</f>
        <v>0.20690186113706013</v>
      </c>
      <c r="V1893">
        <f>YEAR(Sales_Data[[#This Row],[Order_Date]])</f>
        <v>2025</v>
      </c>
      <c r="W1893" t="str">
        <f>TEXT(Sales_Data[[#This Row],[Order_Date]],"mmm")</f>
        <v>May</v>
      </c>
      <c r="X1893">
        <f>MONTH(Sales_Data[[#This Row],[Order_Date]])</f>
        <v>5</v>
      </c>
      <c r="Y1893" t="str">
        <f>"Q"&amp;ROUNDUP(MONTH(Sales_Data[[#This Row],[Order_Date]])/3,0)</f>
        <v>Q2</v>
      </c>
    </row>
    <row r="1894" spans="1:25" x14ac:dyDescent="0.3">
      <c r="A1894" t="s">
        <v>3248</v>
      </c>
      <c r="B1894" s="1">
        <v>45694</v>
      </c>
      <c r="C1894" t="s">
        <v>630</v>
      </c>
      <c r="D1894" t="s">
        <v>255</v>
      </c>
      <c r="E1894" t="s">
        <v>119</v>
      </c>
      <c r="F1894" t="s">
        <v>249</v>
      </c>
      <c r="G1894" t="s">
        <v>75</v>
      </c>
      <c r="H1894" t="s">
        <v>76</v>
      </c>
      <c r="I1894" t="s">
        <v>108</v>
      </c>
      <c r="J1894">
        <v>2</v>
      </c>
      <c r="K1894">
        <v>6135.47</v>
      </c>
      <c r="L1894">
        <v>0.05</v>
      </c>
      <c r="M1894">
        <v>7722.34</v>
      </c>
      <c r="N1894" t="s">
        <v>52</v>
      </c>
      <c r="O1894" t="s">
        <v>35</v>
      </c>
      <c r="P1894" t="s">
        <v>71</v>
      </c>
      <c r="Q1894">
        <f>Sales_Data[[#This Row],[Quantity]]*Sales_Data[[#This Row],[Unit_Price]]</f>
        <v>12270.94</v>
      </c>
      <c r="R1894">
        <f>Sales_Data[[#This Row],[Gross_Sales]]*Sales_Data[[#This Row],[Discount]]</f>
        <v>613.54700000000003</v>
      </c>
      <c r="S1894">
        <f>Sales_Data[[#This Row],[Gross_Sales]]-Sales_Data[[#This Row],[Discount_Amount]]</f>
        <v>11657.393</v>
      </c>
      <c r="T1894">
        <f>Sales_Data[[#This Row],[Net Sales]]-Sales_Data[[#This Row],[Cost]]</f>
        <v>3935.0529999999999</v>
      </c>
      <c r="U1894" s="2">
        <f>Sales_Data[[#This Row],[Profit]]/Sales_Data[[#This Row],[Net Sales]]</f>
        <v>0.33755857763395297</v>
      </c>
      <c r="V1894">
        <f>YEAR(Sales_Data[[#This Row],[Order_Date]])</f>
        <v>2025</v>
      </c>
      <c r="W1894" t="str">
        <f>TEXT(Sales_Data[[#This Row],[Order_Date]],"mmm")</f>
        <v>Feb</v>
      </c>
      <c r="X1894">
        <f>MONTH(Sales_Data[[#This Row],[Order_Date]])</f>
        <v>2</v>
      </c>
      <c r="Y1894" t="str">
        <f>"Q"&amp;ROUNDUP(MONTH(Sales_Data[[#This Row],[Order_Date]])/3,0)</f>
        <v>Q1</v>
      </c>
    </row>
    <row r="1895" spans="1:25" x14ac:dyDescent="0.3">
      <c r="A1895" t="s">
        <v>3249</v>
      </c>
      <c r="B1895" s="1">
        <v>46009</v>
      </c>
      <c r="C1895" t="s">
        <v>981</v>
      </c>
      <c r="D1895" t="s">
        <v>414</v>
      </c>
      <c r="E1895" t="s">
        <v>39</v>
      </c>
      <c r="F1895" t="s">
        <v>96</v>
      </c>
      <c r="G1895" t="s">
        <v>32</v>
      </c>
      <c r="H1895" t="s">
        <v>50</v>
      </c>
      <c r="I1895" t="s">
        <v>58</v>
      </c>
      <c r="J1895">
        <v>3</v>
      </c>
      <c r="K1895">
        <v>2923.16</v>
      </c>
      <c r="L1895">
        <v>0</v>
      </c>
      <c r="M1895">
        <v>6673.76</v>
      </c>
      <c r="N1895" t="s">
        <v>109</v>
      </c>
      <c r="O1895" t="s">
        <v>35</v>
      </c>
      <c r="P1895" t="s">
        <v>71</v>
      </c>
      <c r="Q1895">
        <f>Sales_Data[[#This Row],[Quantity]]*Sales_Data[[#This Row],[Unit_Price]]</f>
        <v>8769.48</v>
      </c>
      <c r="R1895">
        <f>Sales_Data[[#This Row],[Gross_Sales]]*Sales_Data[[#This Row],[Discount]]</f>
        <v>0</v>
      </c>
      <c r="S1895">
        <f>Sales_Data[[#This Row],[Gross_Sales]]-Sales_Data[[#This Row],[Discount_Amount]]</f>
        <v>8769.48</v>
      </c>
      <c r="T1895">
        <f>Sales_Data[[#This Row],[Net Sales]]-Sales_Data[[#This Row],[Cost]]</f>
        <v>2095.7199999999993</v>
      </c>
      <c r="U1895" s="2">
        <f>Sales_Data[[#This Row],[Profit]]/Sales_Data[[#This Row],[Net Sales]]</f>
        <v>0.2389788220054096</v>
      </c>
      <c r="V1895">
        <f>YEAR(Sales_Data[[#This Row],[Order_Date]])</f>
        <v>2025</v>
      </c>
      <c r="W1895" t="str">
        <f>TEXT(Sales_Data[[#This Row],[Order_Date]],"mmm")</f>
        <v>Dec</v>
      </c>
      <c r="X1895">
        <f>MONTH(Sales_Data[[#This Row],[Order_Date]])</f>
        <v>12</v>
      </c>
      <c r="Y1895" t="str">
        <f>"Q"&amp;ROUNDUP(MONTH(Sales_Data[[#This Row],[Order_Date]])/3,0)</f>
        <v>Q4</v>
      </c>
    </row>
    <row r="1896" spans="1:25" x14ac:dyDescent="0.3">
      <c r="A1896" t="s">
        <v>3250</v>
      </c>
      <c r="B1896" s="1">
        <v>45969</v>
      </c>
      <c r="C1896" t="s">
        <v>1838</v>
      </c>
      <c r="D1896" t="s">
        <v>266</v>
      </c>
      <c r="E1896" t="s">
        <v>48</v>
      </c>
      <c r="F1896" t="s">
        <v>132</v>
      </c>
      <c r="G1896" t="s">
        <v>75</v>
      </c>
      <c r="H1896" t="s">
        <v>185</v>
      </c>
      <c r="I1896" t="s">
        <v>261</v>
      </c>
      <c r="J1896">
        <v>1</v>
      </c>
      <c r="K1896">
        <v>27804.51</v>
      </c>
      <c r="L1896">
        <v>0</v>
      </c>
      <c r="M1896">
        <v>17418.810000000001</v>
      </c>
      <c r="N1896" t="s">
        <v>52</v>
      </c>
      <c r="O1896" t="s">
        <v>35</v>
      </c>
      <c r="P1896" t="s">
        <v>71</v>
      </c>
      <c r="Q1896">
        <f>Sales_Data[[#This Row],[Quantity]]*Sales_Data[[#This Row],[Unit_Price]]</f>
        <v>27804.51</v>
      </c>
      <c r="R1896">
        <f>Sales_Data[[#This Row],[Gross_Sales]]*Sales_Data[[#This Row],[Discount]]</f>
        <v>0</v>
      </c>
      <c r="S1896">
        <f>Sales_Data[[#This Row],[Gross_Sales]]-Sales_Data[[#This Row],[Discount_Amount]]</f>
        <v>27804.51</v>
      </c>
      <c r="T1896">
        <f>Sales_Data[[#This Row],[Net Sales]]-Sales_Data[[#This Row],[Cost]]</f>
        <v>10385.699999999997</v>
      </c>
      <c r="U1896" s="2">
        <f>Sales_Data[[#This Row],[Profit]]/Sales_Data[[#This Row],[Net Sales]]</f>
        <v>0.37352573377484438</v>
      </c>
      <c r="V1896">
        <f>YEAR(Sales_Data[[#This Row],[Order_Date]])</f>
        <v>2025</v>
      </c>
      <c r="W1896" t="str">
        <f>TEXT(Sales_Data[[#This Row],[Order_Date]],"mmm")</f>
        <v>Nov</v>
      </c>
      <c r="X1896">
        <f>MONTH(Sales_Data[[#This Row],[Order_Date]])</f>
        <v>11</v>
      </c>
      <c r="Y1896" t="str">
        <f>"Q"&amp;ROUNDUP(MONTH(Sales_Data[[#This Row],[Order_Date]])/3,0)</f>
        <v>Q4</v>
      </c>
    </row>
    <row r="1897" spans="1:25" x14ac:dyDescent="0.3">
      <c r="A1897" t="s">
        <v>3251</v>
      </c>
      <c r="B1897" s="1">
        <v>46018</v>
      </c>
      <c r="C1897" t="s">
        <v>2468</v>
      </c>
      <c r="D1897" t="s">
        <v>221</v>
      </c>
      <c r="E1897" t="s">
        <v>39</v>
      </c>
      <c r="F1897" t="s">
        <v>96</v>
      </c>
      <c r="G1897" t="s">
        <v>41</v>
      </c>
      <c r="H1897" t="s">
        <v>147</v>
      </c>
      <c r="I1897" t="s">
        <v>148</v>
      </c>
      <c r="J1897">
        <v>1</v>
      </c>
      <c r="K1897">
        <v>2697.06</v>
      </c>
      <c r="L1897">
        <v>0.1</v>
      </c>
      <c r="M1897">
        <v>1535.47</v>
      </c>
      <c r="N1897" t="s">
        <v>52</v>
      </c>
      <c r="O1897" t="s">
        <v>35</v>
      </c>
      <c r="P1897" t="s">
        <v>26</v>
      </c>
      <c r="Q1897">
        <f>Sales_Data[[#This Row],[Quantity]]*Sales_Data[[#This Row],[Unit_Price]]</f>
        <v>2697.06</v>
      </c>
      <c r="R1897">
        <f>Sales_Data[[#This Row],[Gross_Sales]]*Sales_Data[[#This Row],[Discount]]</f>
        <v>269.70600000000002</v>
      </c>
      <c r="S1897">
        <f>Sales_Data[[#This Row],[Gross_Sales]]-Sales_Data[[#This Row],[Discount_Amount]]</f>
        <v>2427.3539999999998</v>
      </c>
      <c r="T1897">
        <f>Sales_Data[[#This Row],[Net Sales]]-Sales_Data[[#This Row],[Cost]]</f>
        <v>891.88399999999979</v>
      </c>
      <c r="U1897" s="2">
        <f>Sales_Data[[#This Row],[Profit]]/Sales_Data[[#This Row],[Net Sales]]</f>
        <v>0.36743054371138278</v>
      </c>
      <c r="V1897">
        <f>YEAR(Sales_Data[[#This Row],[Order_Date]])</f>
        <v>2025</v>
      </c>
      <c r="W1897" t="str">
        <f>TEXT(Sales_Data[[#This Row],[Order_Date]],"mmm")</f>
        <v>Dec</v>
      </c>
      <c r="X1897">
        <f>MONTH(Sales_Data[[#This Row],[Order_Date]])</f>
        <v>12</v>
      </c>
      <c r="Y1897" t="str">
        <f>"Q"&amp;ROUNDUP(MONTH(Sales_Data[[#This Row],[Order_Date]])/3,0)</f>
        <v>Q4</v>
      </c>
    </row>
    <row r="1898" spans="1:25" x14ac:dyDescent="0.3">
      <c r="A1898" t="s">
        <v>3252</v>
      </c>
      <c r="B1898" s="1">
        <v>45716</v>
      </c>
      <c r="C1898" t="s">
        <v>734</v>
      </c>
      <c r="D1898" t="s">
        <v>307</v>
      </c>
      <c r="E1898" t="s">
        <v>19</v>
      </c>
      <c r="F1898" t="s">
        <v>81</v>
      </c>
      <c r="G1898" t="s">
        <v>21</v>
      </c>
      <c r="H1898" t="s">
        <v>297</v>
      </c>
      <c r="I1898" t="s">
        <v>494</v>
      </c>
      <c r="J1898">
        <v>1</v>
      </c>
      <c r="K1898">
        <v>4772.16</v>
      </c>
      <c r="L1898">
        <v>0.1</v>
      </c>
      <c r="M1898">
        <v>2698.23</v>
      </c>
      <c r="N1898" t="s">
        <v>70</v>
      </c>
      <c r="O1898" t="s">
        <v>25</v>
      </c>
      <c r="P1898" t="s">
        <v>71</v>
      </c>
      <c r="Q1898">
        <f>Sales_Data[[#This Row],[Quantity]]*Sales_Data[[#This Row],[Unit_Price]]</f>
        <v>4772.16</v>
      </c>
      <c r="R1898">
        <f>Sales_Data[[#This Row],[Gross_Sales]]*Sales_Data[[#This Row],[Discount]]</f>
        <v>477.21600000000001</v>
      </c>
      <c r="S1898">
        <f>Sales_Data[[#This Row],[Gross_Sales]]-Sales_Data[[#This Row],[Discount_Amount]]</f>
        <v>4294.9439999999995</v>
      </c>
      <c r="T1898">
        <f>Sales_Data[[#This Row],[Net Sales]]-Sales_Data[[#This Row],[Cost]]</f>
        <v>1596.7139999999995</v>
      </c>
      <c r="U1898" s="2">
        <f>Sales_Data[[#This Row],[Profit]]/Sales_Data[[#This Row],[Net Sales]]</f>
        <v>0.37176596481816754</v>
      </c>
      <c r="V1898">
        <f>YEAR(Sales_Data[[#This Row],[Order_Date]])</f>
        <v>2025</v>
      </c>
      <c r="W1898" t="str">
        <f>TEXT(Sales_Data[[#This Row],[Order_Date]],"mmm")</f>
        <v>Feb</v>
      </c>
      <c r="X1898">
        <f>MONTH(Sales_Data[[#This Row],[Order_Date]])</f>
        <v>2</v>
      </c>
      <c r="Y1898" t="str">
        <f>"Q"&amp;ROUNDUP(MONTH(Sales_Data[[#This Row],[Order_Date]])/3,0)</f>
        <v>Q1</v>
      </c>
    </row>
    <row r="1899" spans="1:25" x14ac:dyDescent="0.3">
      <c r="A1899" t="s">
        <v>3253</v>
      </c>
      <c r="B1899" s="1">
        <v>45788</v>
      </c>
      <c r="C1899" t="s">
        <v>346</v>
      </c>
      <c r="D1899" t="s">
        <v>419</v>
      </c>
      <c r="E1899" t="s">
        <v>119</v>
      </c>
      <c r="F1899" t="s">
        <v>120</v>
      </c>
      <c r="G1899" t="s">
        <v>41</v>
      </c>
      <c r="H1899" t="s">
        <v>171</v>
      </c>
      <c r="I1899" t="s">
        <v>172</v>
      </c>
      <c r="J1899">
        <v>4</v>
      </c>
      <c r="K1899">
        <v>4394.18</v>
      </c>
      <c r="L1899">
        <v>0</v>
      </c>
      <c r="M1899">
        <v>11611.67</v>
      </c>
      <c r="N1899" t="s">
        <v>83</v>
      </c>
      <c r="O1899" t="s">
        <v>35</v>
      </c>
      <c r="P1899" t="s">
        <v>44</v>
      </c>
      <c r="Q1899">
        <f>Sales_Data[[#This Row],[Quantity]]*Sales_Data[[#This Row],[Unit_Price]]</f>
        <v>17576.72</v>
      </c>
      <c r="R1899">
        <f>Sales_Data[[#This Row],[Gross_Sales]]*Sales_Data[[#This Row],[Discount]]</f>
        <v>0</v>
      </c>
      <c r="S1899">
        <f>Sales_Data[[#This Row],[Gross_Sales]]-Sales_Data[[#This Row],[Discount_Amount]]</f>
        <v>17576.72</v>
      </c>
      <c r="T1899">
        <f>Sales_Data[[#This Row],[Net Sales]]-Sales_Data[[#This Row],[Cost]]</f>
        <v>5965.0500000000011</v>
      </c>
      <c r="U1899" s="2">
        <f>Sales_Data[[#This Row],[Profit]]/Sales_Data[[#This Row],[Net Sales]]</f>
        <v>0.33937219230891774</v>
      </c>
      <c r="V1899">
        <f>YEAR(Sales_Data[[#This Row],[Order_Date]])</f>
        <v>2025</v>
      </c>
      <c r="W1899" t="str">
        <f>TEXT(Sales_Data[[#This Row],[Order_Date]],"mmm")</f>
        <v>May</v>
      </c>
      <c r="X1899">
        <f>MONTH(Sales_Data[[#This Row],[Order_Date]])</f>
        <v>5</v>
      </c>
      <c r="Y1899" t="str">
        <f>"Q"&amp;ROUNDUP(MONTH(Sales_Data[[#This Row],[Order_Date]])/3,0)</f>
        <v>Q2</v>
      </c>
    </row>
    <row r="1900" spans="1:25" x14ac:dyDescent="0.3">
      <c r="A1900" t="s">
        <v>3254</v>
      </c>
      <c r="B1900" s="1">
        <v>45859</v>
      </c>
      <c r="C1900" t="s">
        <v>240</v>
      </c>
      <c r="D1900" t="s">
        <v>430</v>
      </c>
      <c r="E1900" t="s">
        <v>39</v>
      </c>
      <c r="F1900" t="s">
        <v>96</v>
      </c>
      <c r="G1900" t="s">
        <v>67</v>
      </c>
      <c r="H1900" t="s">
        <v>133</v>
      </c>
      <c r="I1900" t="s">
        <v>138</v>
      </c>
      <c r="J1900">
        <v>2</v>
      </c>
      <c r="K1900">
        <v>4930.47</v>
      </c>
      <c r="L1900">
        <v>0.1</v>
      </c>
      <c r="M1900">
        <v>5511.82</v>
      </c>
      <c r="N1900" t="s">
        <v>70</v>
      </c>
      <c r="O1900" t="s">
        <v>35</v>
      </c>
      <c r="P1900" t="s">
        <v>26</v>
      </c>
      <c r="Q1900">
        <f>Sales_Data[[#This Row],[Quantity]]*Sales_Data[[#This Row],[Unit_Price]]</f>
        <v>9860.94</v>
      </c>
      <c r="R1900">
        <f>Sales_Data[[#This Row],[Gross_Sales]]*Sales_Data[[#This Row],[Discount]]</f>
        <v>986.09400000000005</v>
      </c>
      <c r="S1900">
        <f>Sales_Data[[#This Row],[Gross_Sales]]-Sales_Data[[#This Row],[Discount_Amount]]</f>
        <v>8874.8460000000014</v>
      </c>
      <c r="T1900">
        <f>Sales_Data[[#This Row],[Net Sales]]-Sales_Data[[#This Row],[Cost]]</f>
        <v>3363.0260000000017</v>
      </c>
      <c r="U1900" s="2">
        <f>Sales_Data[[#This Row],[Profit]]/Sales_Data[[#This Row],[Net Sales]]</f>
        <v>0.37893908243590946</v>
      </c>
      <c r="V1900">
        <f>YEAR(Sales_Data[[#This Row],[Order_Date]])</f>
        <v>2025</v>
      </c>
      <c r="W1900" t="str">
        <f>TEXT(Sales_Data[[#This Row],[Order_Date]],"mmm")</f>
        <v>Jul</v>
      </c>
      <c r="X1900">
        <f>MONTH(Sales_Data[[#This Row],[Order_Date]])</f>
        <v>7</v>
      </c>
      <c r="Y1900" t="str">
        <f>"Q"&amp;ROUNDUP(MONTH(Sales_Data[[#This Row],[Order_Date]])/3,0)</f>
        <v>Q3</v>
      </c>
    </row>
    <row r="1901" spans="1:25" x14ac:dyDescent="0.3">
      <c r="A1901" t="s">
        <v>3255</v>
      </c>
      <c r="B1901" s="1">
        <v>45900</v>
      </c>
      <c r="C1901" t="s">
        <v>1399</v>
      </c>
      <c r="D1901" t="s">
        <v>74</v>
      </c>
      <c r="E1901" t="s">
        <v>48</v>
      </c>
      <c r="F1901" t="s">
        <v>164</v>
      </c>
      <c r="G1901" t="s">
        <v>21</v>
      </c>
      <c r="H1901" t="s">
        <v>230</v>
      </c>
      <c r="I1901" t="s">
        <v>328</v>
      </c>
      <c r="J1901">
        <v>1</v>
      </c>
      <c r="K1901">
        <v>48614.89</v>
      </c>
      <c r="L1901">
        <v>0.1</v>
      </c>
      <c r="M1901">
        <v>32727.82</v>
      </c>
      <c r="N1901" t="s">
        <v>83</v>
      </c>
      <c r="O1901" t="s">
        <v>35</v>
      </c>
      <c r="P1901" t="s">
        <v>71</v>
      </c>
      <c r="Q1901">
        <f>Sales_Data[[#This Row],[Quantity]]*Sales_Data[[#This Row],[Unit_Price]]</f>
        <v>48614.89</v>
      </c>
      <c r="R1901">
        <f>Sales_Data[[#This Row],[Gross_Sales]]*Sales_Data[[#This Row],[Discount]]</f>
        <v>4861.4890000000005</v>
      </c>
      <c r="S1901">
        <f>Sales_Data[[#This Row],[Gross_Sales]]-Sales_Data[[#This Row],[Discount_Amount]]</f>
        <v>43753.400999999998</v>
      </c>
      <c r="T1901">
        <f>Sales_Data[[#This Row],[Net Sales]]-Sales_Data[[#This Row],[Cost]]</f>
        <v>11025.580999999998</v>
      </c>
      <c r="U1901" s="2">
        <f>Sales_Data[[#This Row],[Profit]]/Sales_Data[[#This Row],[Net Sales]]</f>
        <v>0.25199369073046457</v>
      </c>
      <c r="V1901">
        <f>YEAR(Sales_Data[[#This Row],[Order_Date]])</f>
        <v>2025</v>
      </c>
      <c r="W1901" t="str">
        <f>TEXT(Sales_Data[[#This Row],[Order_Date]],"mmm")</f>
        <v>Aug</v>
      </c>
      <c r="X1901">
        <f>MONTH(Sales_Data[[#This Row],[Order_Date]])</f>
        <v>8</v>
      </c>
      <c r="Y1901" t="str">
        <f>"Q"&amp;ROUNDUP(MONTH(Sales_Data[[#This Row],[Order_Date]])/3,0)</f>
        <v>Q3</v>
      </c>
    </row>
    <row r="1902" spans="1:25" x14ac:dyDescent="0.3">
      <c r="A1902" t="s">
        <v>3256</v>
      </c>
      <c r="B1902" s="1">
        <v>45692</v>
      </c>
      <c r="C1902" t="s">
        <v>1025</v>
      </c>
      <c r="D1902" t="s">
        <v>170</v>
      </c>
      <c r="E1902" t="s">
        <v>39</v>
      </c>
      <c r="F1902" t="s">
        <v>40</v>
      </c>
      <c r="G1902" t="s">
        <v>41</v>
      </c>
      <c r="H1902" t="s">
        <v>147</v>
      </c>
      <c r="I1902" t="s">
        <v>369</v>
      </c>
      <c r="J1902">
        <v>1</v>
      </c>
      <c r="K1902">
        <v>5540.57</v>
      </c>
      <c r="L1902">
        <v>0.1</v>
      </c>
      <c r="M1902">
        <v>3594.48</v>
      </c>
      <c r="N1902" t="s">
        <v>83</v>
      </c>
      <c r="O1902" t="s">
        <v>35</v>
      </c>
      <c r="P1902" t="s">
        <v>44</v>
      </c>
      <c r="Q1902">
        <f>Sales_Data[[#This Row],[Quantity]]*Sales_Data[[#This Row],[Unit_Price]]</f>
        <v>5540.57</v>
      </c>
      <c r="R1902">
        <f>Sales_Data[[#This Row],[Gross_Sales]]*Sales_Data[[#This Row],[Discount]]</f>
        <v>554.05700000000002</v>
      </c>
      <c r="S1902">
        <f>Sales_Data[[#This Row],[Gross_Sales]]-Sales_Data[[#This Row],[Discount_Amount]]</f>
        <v>4986.5129999999999</v>
      </c>
      <c r="T1902">
        <f>Sales_Data[[#This Row],[Net Sales]]-Sales_Data[[#This Row],[Cost]]</f>
        <v>1392.0329999999999</v>
      </c>
      <c r="U1902" s="2">
        <f>Sales_Data[[#This Row],[Profit]]/Sales_Data[[#This Row],[Net Sales]]</f>
        <v>0.27915960511884758</v>
      </c>
      <c r="V1902">
        <f>YEAR(Sales_Data[[#This Row],[Order_Date]])</f>
        <v>2025</v>
      </c>
      <c r="W1902" t="str">
        <f>TEXT(Sales_Data[[#This Row],[Order_Date]],"mmm")</f>
        <v>Feb</v>
      </c>
      <c r="X1902">
        <f>MONTH(Sales_Data[[#This Row],[Order_Date]])</f>
        <v>2</v>
      </c>
      <c r="Y1902" t="str">
        <f>"Q"&amp;ROUNDUP(MONTH(Sales_Data[[#This Row],[Order_Date]])/3,0)</f>
        <v>Q1</v>
      </c>
    </row>
    <row r="1903" spans="1:25" x14ac:dyDescent="0.3">
      <c r="A1903" t="s">
        <v>3257</v>
      </c>
      <c r="B1903" s="1">
        <v>45750</v>
      </c>
      <c r="C1903" t="s">
        <v>1251</v>
      </c>
      <c r="D1903" t="s">
        <v>1026</v>
      </c>
      <c r="E1903" t="s">
        <v>39</v>
      </c>
      <c r="F1903" t="s">
        <v>107</v>
      </c>
      <c r="G1903" t="s">
        <v>41</v>
      </c>
      <c r="H1903" t="s">
        <v>147</v>
      </c>
      <c r="I1903" t="s">
        <v>369</v>
      </c>
      <c r="J1903">
        <v>1</v>
      </c>
      <c r="K1903">
        <v>2873.23</v>
      </c>
      <c r="L1903">
        <v>0.05</v>
      </c>
      <c r="M1903">
        <v>1736.62</v>
      </c>
      <c r="N1903" t="s">
        <v>52</v>
      </c>
      <c r="O1903" t="s">
        <v>25</v>
      </c>
      <c r="P1903" t="s">
        <v>44</v>
      </c>
      <c r="Q1903">
        <f>Sales_Data[[#This Row],[Quantity]]*Sales_Data[[#This Row],[Unit_Price]]</f>
        <v>2873.23</v>
      </c>
      <c r="R1903">
        <f>Sales_Data[[#This Row],[Gross_Sales]]*Sales_Data[[#This Row],[Discount]]</f>
        <v>143.66150000000002</v>
      </c>
      <c r="S1903">
        <f>Sales_Data[[#This Row],[Gross_Sales]]-Sales_Data[[#This Row],[Discount_Amount]]</f>
        <v>2729.5684999999999</v>
      </c>
      <c r="T1903">
        <f>Sales_Data[[#This Row],[Net Sales]]-Sales_Data[[#This Row],[Cost]]</f>
        <v>992.94849999999997</v>
      </c>
      <c r="U1903" s="2">
        <f>Sales_Data[[#This Row],[Profit]]/Sales_Data[[#This Row],[Net Sales]]</f>
        <v>0.36377489702126914</v>
      </c>
      <c r="V1903">
        <f>YEAR(Sales_Data[[#This Row],[Order_Date]])</f>
        <v>2025</v>
      </c>
      <c r="W1903" t="str">
        <f>TEXT(Sales_Data[[#This Row],[Order_Date]],"mmm")</f>
        <v>Apr</v>
      </c>
      <c r="X1903">
        <f>MONTH(Sales_Data[[#This Row],[Order_Date]])</f>
        <v>4</v>
      </c>
      <c r="Y1903" t="str">
        <f>"Q"&amp;ROUNDUP(MONTH(Sales_Data[[#This Row],[Order_Date]])/3,0)</f>
        <v>Q2</v>
      </c>
    </row>
    <row r="1904" spans="1:25" x14ac:dyDescent="0.3">
      <c r="A1904" t="s">
        <v>3258</v>
      </c>
      <c r="B1904" s="1">
        <v>45864</v>
      </c>
      <c r="C1904" t="s">
        <v>636</v>
      </c>
      <c r="D1904" t="s">
        <v>271</v>
      </c>
      <c r="E1904" t="s">
        <v>48</v>
      </c>
      <c r="F1904" t="s">
        <v>126</v>
      </c>
      <c r="G1904" t="s">
        <v>67</v>
      </c>
      <c r="H1904" t="s">
        <v>68</v>
      </c>
      <c r="I1904" t="s">
        <v>69</v>
      </c>
      <c r="J1904">
        <v>2</v>
      </c>
      <c r="K1904">
        <v>50054.39</v>
      </c>
      <c r="L1904">
        <v>0.05</v>
      </c>
      <c r="M1904">
        <v>60896.800000000003</v>
      </c>
      <c r="N1904" t="s">
        <v>52</v>
      </c>
      <c r="O1904" t="s">
        <v>35</v>
      </c>
      <c r="P1904" t="s">
        <v>71</v>
      </c>
      <c r="Q1904">
        <f>Sales_Data[[#This Row],[Quantity]]*Sales_Data[[#This Row],[Unit_Price]]</f>
        <v>100108.78</v>
      </c>
      <c r="R1904">
        <f>Sales_Data[[#This Row],[Gross_Sales]]*Sales_Data[[#This Row],[Discount]]</f>
        <v>5005.4390000000003</v>
      </c>
      <c r="S1904">
        <f>Sales_Data[[#This Row],[Gross_Sales]]-Sales_Data[[#This Row],[Discount_Amount]]</f>
        <v>95103.341</v>
      </c>
      <c r="T1904">
        <f>Sales_Data[[#This Row],[Net Sales]]-Sales_Data[[#This Row],[Cost]]</f>
        <v>34206.540999999997</v>
      </c>
      <c r="U1904" s="2">
        <f>Sales_Data[[#This Row],[Profit]]/Sales_Data[[#This Row],[Net Sales]]</f>
        <v>0.35967759534336441</v>
      </c>
      <c r="V1904">
        <f>YEAR(Sales_Data[[#This Row],[Order_Date]])</f>
        <v>2025</v>
      </c>
      <c r="W1904" t="str">
        <f>TEXT(Sales_Data[[#This Row],[Order_Date]],"mmm")</f>
        <v>Jul</v>
      </c>
      <c r="X1904">
        <f>MONTH(Sales_Data[[#This Row],[Order_Date]])</f>
        <v>7</v>
      </c>
      <c r="Y1904" t="str">
        <f>"Q"&amp;ROUNDUP(MONTH(Sales_Data[[#This Row],[Order_Date]])/3,0)</f>
        <v>Q3</v>
      </c>
    </row>
    <row r="1905" spans="1:25" x14ac:dyDescent="0.3">
      <c r="A1905" t="s">
        <v>3259</v>
      </c>
      <c r="B1905" s="1">
        <v>46010</v>
      </c>
      <c r="C1905" t="s">
        <v>3260</v>
      </c>
      <c r="D1905" t="s">
        <v>277</v>
      </c>
      <c r="E1905" t="s">
        <v>39</v>
      </c>
      <c r="F1905" t="s">
        <v>405</v>
      </c>
      <c r="G1905" t="s">
        <v>67</v>
      </c>
      <c r="H1905" t="s">
        <v>68</v>
      </c>
      <c r="I1905" t="s">
        <v>97</v>
      </c>
      <c r="J1905">
        <v>2</v>
      </c>
      <c r="K1905">
        <v>443.01</v>
      </c>
      <c r="L1905">
        <v>0.1</v>
      </c>
      <c r="M1905">
        <v>654.99</v>
      </c>
      <c r="N1905" t="s">
        <v>24</v>
      </c>
      <c r="O1905" t="s">
        <v>53</v>
      </c>
      <c r="P1905" t="s">
        <v>44</v>
      </c>
      <c r="Q1905">
        <f>Sales_Data[[#This Row],[Quantity]]*Sales_Data[[#This Row],[Unit_Price]]</f>
        <v>886.02</v>
      </c>
      <c r="R1905">
        <f>Sales_Data[[#This Row],[Gross_Sales]]*Sales_Data[[#This Row],[Discount]]</f>
        <v>88.602000000000004</v>
      </c>
      <c r="S1905">
        <f>Sales_Data[[#This Row],[Gross_Sales]]-Sales_Data[[#This Row],[Discount_Amount]]</f>
        <v>797.41800000000001</v>
      </c>
      <c r="T1905">
        <f>Sales_Data[[#This Row],[Net Sales]]-Sales_Data[[#This Row],[Cost]]</f>
        <v>142.428</v>
      </c>
      <c r="U1905" s="2">
        <f>Sales_Data[[#This Row],[Profit]]/Sales_Data[[#This Row],[Net Sales]]</f>
        <v>0.17861146851463097</v>
      </c>
      <c r="V1905">
        <f>YEAR(Sales_Data[[#This Row],[Order_Date]])</f>
        <v>2025</v>
      </c>
      <c r="W1905" t="str">
        <f>TEXT(Sales_Data[[#This Row],[Order_Date]],"mmm")</f>
        <v>Dec</v>
      </c>
      <c r="X1905">
        <f>MONTH(Sales_Data[[#This Row],[Order_Date]])</f>
        <v>12</v>
      </c>
      <c r="Y1905" t="str">
        <f>"Q"&amp;ROUNDUP(MONTH(Sales_Data[[#This Row],[Order_Date]])/3,0)</f>
        <v>Q4</v>
      </c>
    </row>
    <row r="1906" spans="1:25" x14ac:dyDescent="0.3">
      <c r="A1906" t="s">
        <v>3261</v>
      </c>
      <c r="B1906" s="1">
        <v>45989</v>
      </c>
      <c r="C1906" t="s">
        <v>2790</v>
      </c>
      <c r="D1906" t="s">
        <v>238</v>
      </c>
      <c r="E1906" t="s">
        <v>30</v>
      </c>
      <c r="F1906" t="s">
        <v>87</v>
      </c>
      <c r="G1906" t="s">
        <v>21</v>
      </c>
      <c r="H1906" t="s">
        <v>22</v>
      </c>
      <c r="I1906" t="s">
        <v>23</v>
      </c>
      <c r="J1906">
        <v>4</v>
      </c>
      <c r="K1906">
        <v>2515.9899999999998</v>
      </c>
      <c r="L1906">
        <v>0.05</v>
      </c>
      <c r="M1906">
        <v>5988.77</v>
      </c>
      <c r="N1906" t="s">
        <v>52</v>
      </c>
      <c r="O1906" t="s">
        <v>35</v>
      </c>
      <c r="P1906" t="s">
        <v>71</v>
      </c>
      <c r="Q1906">
        <f>Sales_Data[[#This Row],[Quantity]]*Sales_Data[[#This Row],[Unit_Price]]</f>
        <v>10063.959999999999</v>
      </c>
      <c r="R1906">
        <f>Sales_Data[[#This Row],[Gross_Sales]]*Sales_Data[[#This Row],[Discount]]</f>
        <v>503.19799999999998</v>
      </c>
      <c r="S1906">
        <f>Sales_Data[[#This Row],[Gross_Sales]]-Sales_Data[[#This Row],[Discount_Amount]]</f>
        <v>9560.7619999999988</v>
      </c>
      <c r="T1906">
        <f>Sales_Data[[#This Row],[Net Sales]]-Sales_Data[[#This Row],[Cost]]</f>
        <v>3571.9919999999984</v>
      </c>
      <c r="U1906" s="2">
        <f>Sales_Data[[#This Row],[Profit]]/Sales_Data[[#This Row],[Net Sales]]</f>
        <v>0.3736095512052281</v>
      </c>
      <c r="V1906">
        <f>YEAR(Sales_Data[[#This Row],[Order_Date]])</f>
        <v>2025</v>
      </c>
      <c r="W1906" t="str">
        <f>TEXT(Sales_Data[[#This Row],[Order_Date]],"mmm")</f>
        <v>Nov</v>
      </c>
      <c r="X1906">
        <f>MONTH(Sales_Data[[#This Row],[Order_Date]])</f>
        <v>11</v>
      </c>
      <c r="Y1906" t="str">
        <f>"Q"&amp;ROUNDUP(MONTH(Sales_Data[[#This Row],[Order_Date]])/3,0)</f>
        <v>Q4</v>
      </c>
    </row>
    <row r="1907" spans="1:25" x14ac:dyDescent="0.3">
      <c r="A1907" t="s">
        <v>3262</v>
      </c>
      <c r="B1907" s="1">
        <v>45962</v>
      </c>
      <c r="C1907" t="s">
        <v>201</v>
      </c>
      <c r="D1907" t="s">
        <v>728</v>
      </c>
      <c r="E1907" t="s">
        <v>48</v>
      </c>
      <c r="F1907" t="s">
        <v>164</v>
      </c>
      <c r="G1907" t="s">
        <v>21</v>
      </c>
      <c r="H1907" t="s">
        <v>230</v>
      </c>
      <c r="I1907" t="s">
        <v>231</v>
      </c>
      <c r="J1907">
        <v>1</v>
      </c>
      <c r="K1907">
        <v>51912.93</v>
      </c>
      <c r="L1907">
        <v>0</v>
      </c>
      <c r="M1907">
        <v>44604.160000000003</v>
      </c>
      <c r="N1907" t="s">
        <v>70</v>
      </c>
      <c r="O1907" t="s">
        <v>53</v>
      </c>
      <c r="P1907" t="s">
        <v>71</v>
      </c>
      <c r="Q1907">
        <f>Sales_Data[[#This Row],[Quantity]]*Sales_Data[[#This Row],[Unit_Price]]</f>
        <v>51912.93</v>
      </c>
      <c r="R1907">
        <f>Sales_Data[[#This Row],[Gross_Sales]]*Sales_Data[[#This Row],[Discount]]</f>
        <v>0</v>
      </c>
      <c r="S1907">
        <f>Sales_Data[[#This Row],[Gross_Sales]]-Sales_Data[[#This Row],[Discount_Amount]]</f>
        <v>51912.93</v>
      </c>
      <c r="T1907">
        <f>Sales_Data[[#This Row],[Net Sales]]-Sales_Data[[#This Row],[Cost]]</f>
        <v>7308.7699999999968</v>
      </c>
      <c r="U1907" s="2">
        <f>Sales_Data[[#This Row],[Profit]]/Sales_Data[[#This Row],[Net Sales]]</f>
        <v>0.14078900959741622</v>
      </c>
      <c r="V1907">
        <f>YEAR(Sales_Data[[#This Row],[Order_Date]])</f>
        <v>2025</v>
      </c>
      <c r="W1907" t="str">
        <f>TEXT(Sales_Data[[#This Row],[Order_Date]],"mmm")</f>
        <v>Nov</v>
      </c>
      <c r="X1907">
        <f>MONTH(Sales_Data[[#This Row],[Order_Date]])</f>
        <v>11</v>
      </c>
      <c r="Y1907" t="str">
        <f>"Q"&amp;ROUNDUP(MONTH(Sales_Data[[#This Row],[Order_Date]])/3,0)</f>
        <v>Q4</v>
      </c>
    </row>
    <row r="1908" spans="1:25" x14ac:dyDescent="0.3">
      <c r="A1908" t="s">
        <v>3263</v>
      </c>
      <c r="B1908" s="1">
        <v>46007</v>
      </c>
      <c r="C1908" t="s">
        <v>3264</v>
      </c>
      <c r="D1908" t="s">
        <v>541</v>
      </c>
      <c r="E1908" t="s">
        <v>39</v>
      </c>
      <c r="F1908" t="s">
        <v>107</v>
      </c>
      <c r="G1908" t="s">
        <v>67</v>
      </c>
      <c r="H1908" t="s">
        <v>68</v>
      </c>
      <c r="I1908" t="s">
        <v>97</v>
      </c>
      <c r="J1908">
        <v>2</v>
      </c>
      <c r="K1908">
        <v>4558.3</v>
      </c>
      <c r="L1908">
        <v>0.05</v>
      </c>
      <c r="M1908">
        <v>6204.72</v>
      </c>
      <c r="N1908" t="s">
        <v>52</v>
      </c>
      <c r="O1908" t="s">
        <v>35</v>
      </c>
      <c r="P1908" t="s">
        <v>71</v>
      </c>
      <c r="Q1908">
        <f>Sales_Data[[#This Row],[Quantity]]*Sales_Data[[#This Row],[Unit_Price]]</f>
        <v>9116.6</v>
      </c>
      <c r="R1908">
        <f>Sales_Data[[#This Row],[Gross_Sales]]*Sales_Data[[#This Row],[Discount]]</f>
        <v>455.83000000000004</v>
      </c>
      <c r="S1908">
        <f>Sales_Data[[#This Row],[Gross_Sales]]-Sales_Data[[#This Row],[Discount_Amount]]</f>
        <v>8660.77</v>
      </c>
      <c r="T1908">
        <f>Sales_Data[[#This Row],[Net Sales]]-Sales_Data[[#This Row],[Cost]]</f>
        <v>2456.0500000000002</v>
      </c>
      <c r="U1908" s="2">
        <f>Sales_Data[[#This Row],[Profit]]/Sales_Data[[#This Row],[Net Sales]]</f>
        <v>0.28358333035053468</v>
      </c>
      <c r="V1908">
        <f>YEAR(Sales_Data[[#This Row],[Order_Date]])</f>
        <v>2025</v>
      </c>
      <c r="W1908" t="str">
        <f>TEXT(Sales_Data[[#This Row],[Order_Date]],"mmm")</f>
        <v>Dec</v>
      </c>
      <c r="X1908">
        <f>MONTH(Sales_Data[[#This Row],[Order_Date]])</f>
        <v>12</v>
      </c>
      <c r="Y1908" t="str">
        <f>"Q"&amp;ROUNDUP(MONTH(Sales_Data[[#This Row],[Order_Date]])/3,0)</f>
        <v>Q4</v>
      </c>
    </row>
    <row r="1909" spans="1:25" x14ac:dyDescent="0.3">
      <c r="A1909" t="s">
        <v>3265</v>
      </c>
      <c r="B1909" s="1">
        <v>45870</v>
      </c>
      <c r="C1909" t="s">
        <v>642</v>
      </c>
      <c r="D1909" t="s">
        <v>553</v>
      </c>
      <c r="E1909" t="s">
        <v>19</v>
      </c>
      <c r="F1909" t="s">
        <v>81</v>
      </c>
      <c r="G1909" t="s">
        <v>21</v>
      </c>
      <c r="H1909" t="s">
        <v>230</v>
      </c>
      <c r="I1909" t="s">
        <v>328</v>
      </c>
      <c r="J1909">
        <v>2</v>
      </c>
      <c r="K1909">
        <v>8901.2900000000009</v>
      </c>
      <c r="L1909">
        <v>0.1</v>
      </c>
      <c r="M1909">
        <v>10532.29</v>
      </c>
      <c r="N1909" t="s">
        <v>83</v>
      </c>
      <c r="O1909" t="s">
        <v>35</v>
      </c>
      <c r="P1909" t="s">
        <v>71</v>
      </c>
      <c r="Q1909">
        <f>Sales_Data[[#This Row],[Quantity]]*Sales_Data[[#This Row],[Unit_Price]]</f>
        <v>17802.580000000002</v>
      </c>
      <c r="R1909">
        <f>Sales_Data[[#This Row],[Gross_Sales]]*Sales_Data[[#This Row],[Discount]]</f>
        <v>1780.2580000000003</v>
      </c>
      <c r="S1909">
        <f>Sales_Data[[#This Row],[Gross_Sales]]-Sales_Data[[#This Row],[Discount_Amount]]</f>
        <v>16022.322000000002</v>
      </c>
      <c r="T1909">
        <f>Sales_Data[[#This Row],[Net Sales]]-Sales_Data[[#This Row],[Cost]]</f>
        <v>5490.0320000000011</v>
      </c>
      <c r="U1909" s="2">
        <f>Sales_Data[[#This Row],[Profit]]/Sales_Data[[#This Row],[Net Sales]]</f>
        <v>0.34264896186707522</v>
      </c>
      <c r="V1909">
        <f>YEAR(Sales_Data[[#This Row],[Order_Date]])</f>
        <v>2025</v>
      </c>
      <c r="W1909" t="str">
        <f>TEXT(Sales_Data[[#This Row],[Order_Date]],"mmm")</f>
        <v>Aug</v>
      </c>
      <c r="X1909">
        <f>MONTH(Sales_Data[[#This Row],[Order_Date]])</f>
        <v>8</v>
      </c>
      <c r="Y1909" t="str">
        <f>"Q"&amp;ROUNDUP(MONTH(Sales_Data[[#This Row],[Order_Date]])/3,0)</f>
        <v>Q3</v>
      </c>
    </row>
    <row r="1910" spans="1:25" x14ac:dyDescent="0.3">
      <c r="A1910" t="s">
        <v>3266</v>
      </c>
      <c r="B1910" s="1">
        <v>45816</v>
      </c>
      <c r="C1910" t="s">
        <v>355</v>
      </c>
      <c r="D1910" t="s">
        <v>422</v>
      </c>
      <c r="E1910" t="s">
        <v>48</v>
      </c>
      <c r="F1910" t="s">
        <v>132</v>
      </c>
      <c r="G1910" t="s">
        <v>67</v>
      </c>
      <c r="H1910" t="s">
        <v>121</v>
      </c>
      <c r="I1910" t="s">
        <v>142</v>
      </c>
      <c r="J1910">
        <v>3</v>
      </c>
      <c r="K1910">
        <v>42434.77</v>
      </c>
      <c r="L1910">
        <v>0.05</v>
      </c>
      <c r="M1910">
        <v>102052.01</v>
      </c>
      <c r="N1910" t="s">
        <v>24</v>
      </c>
      <c r="O1910" t="s">
        <v>35</v>
      </c>
      <c r="P1910" t="s">
        <v>44</v>
      </c>
      <c r="Q1910">
        <f>Sales_Data[[#This Row],[Quantity]]*Sales_Data[[#This Row],[Unit_Price]]</f>
        <v>127304.31</v>
      </c>
      <c r="R1910">
        <f>Sales_Data[[#This Row],[Gross_Sales]]*Sales_Data[[#This Row],[Discount]]</f>
        <v>6365.2155000000002</v>
      </c>
      <c r="S1910">
        <f>Sales_Data[[#This Row],[Gross_Sales]]-Sales_Data[[#This Row],[Discount_Amount]]</f>
        <v>120939.09449999999</v>
      </c>
      <c r="T1910">
        <f>Sales_Data[[#This Row],[Net Sales]]-Sales_Data[[#This Row],[Cost]]</f>
        <v>18887.084499999997</v>
      </c>
      <c r="U1910" s="2">
        <f>Sales_Data[[#This Row],[Profit]]/Sales_Data[[#This Row],[Net Sales]]</f>
        <v>0.15617021590979416</v>
      </c>
      <c r="V1910">
        <f>YEAR(Sales_Data[[#This Row],[Order_Date]])</f>
        <v>2025</v>
      </c>
      <c r="W1910" t="str">
        <f>TEXT(Sales_Data[[#This Row],[Order_Date]],"mmm")</f>
        <v>Jun</v>
      </c>
      <c r="X1910">
        <f>MONTH(Sales_Data[[#This Row],[Order_Date]])</f>
        <v>6</v>
      </c>
      <c r="Y1910" t="str">
        <f>"Q"&amp;ROUNDUP(MONTH(Sales_Data[[#This Row],[Order_Date]])/3,0)</f>
        <v>Q2</v>
      </c>
    </row>
    <row r="1911" spans="1:25" x14ac:dyDescent="0.3">
      <c r="A1911" t="s">
        <v>3267</v>
      </c>
      <c r="B1911" s="1">
        <v>45681</v>
      </c>
      <c r="C1911" t="s">
        <v>2447</v>
      </c>
      <c r="D1911" t="s">
        <v>112</v>
      </c>
      <c r="E1911" t="s">
        <v>19</v>
      </c>
      <c r="F1911" t="s">
        <v>57</v>
      </c>
      <c r="G1911" t="s">
        <v>41</v>
      </c>
      <c r="H1911" t="s">
        <v>42</v>
      </c>
      <c r="I1911" t="s">
        <v>82</v>
      </c>
      <c r="J1911">
        <v>1</v>
      </c>
      <c r="K1911">
        <v>16390.169999999998</v>
      </c>
      <c r="L1911">
        <v>0.05</v>
      </c>
      <c r="M1911">
        <v>11088.73</v>
      </c>
      <c r="N1911" t="s">
        <v>52</v>
      </c>
      <c r="O1911" t="s">
        <v>53</v>
      </c>
      <c r="P1911" t="s">
        <v>26</v>
      </c>
      <c r="Q1911">
        <f>Sales_Data[[#This Row],[Quantity]]*Sales_Data[[#This Row],[Unit_Price]]</f>
        <v>16390.169999999998</v>
      </c>
      <c r="R1911">
        <f>Sales_Data[[#This Row],[Gross_Sales]]*Sales_Data[[#This Row],[Discount]]</f>
        <v>819.50849999999991</v>
      </c>
      <c r="S1911">
        <f>Sales_Data[[#This Row],[Gross_Sales]]-Sales_Data[[#This Row],[Discount_Amount]]</f>
        <v>15570.661499999998</v>
      </c>
      <c r="T1911">
        <f>Sales_Data[[#This Row],[Net Sales]]-Sales_Data[[#This Row],[Cost]]</f>
        <v>4481.9314999999988</v>
      </c>
      <c r="U1911" s="2">
        <f>Sales_Data[[#This Row],[Profit]]/Sales_Data[[#This Row],[Net Sales]]</f>
        <v>0.28784464295238832</v>
      </c>
      <c r="V1911">
        <f>YEAR(Sales_Data[[#This Row],[Order_Date]])</f>
        <v>2025</v>
      </c>
      <c r="W1911" t="str">
        <f>TEXT(Sales_Data[[#This Row],[Order_Date]],"mmm")</f>
        <v>Jan</v>
      </c>
      <c r="X1911">
        <f>MONTH(Sales_Data[[#This Row],[Order_Date]])</f>
        <v>1</v>
      </c>
      <c r="Y1911" t="str">
        <f>"Q"&amp;ROUNDUP(MONTH(Sales_Data[[#This Row],[Order_Date]])/3,0)</f>
        <v>Q1</v>
      </c>
    </row>
    <row r="1912" spans="1:25" x14ac:dyDescent="0.3">
      <c r="A1912" t="s">
        <v>3268</v>
      </c>
      <c r="B1912" s="1">
        <v>45950</v>
      </c>
      <c r="C1912" t="s">
        <v>3269</v>
      </c>
      <c r="D1912" t="s">
        <v>356</v>
      </c>
      <c r="E1912" t="s">
        <v>19</v>
      </c>
      <c r="F1912" t="s">
        <v>57</v>
      </c>
      <c r="G1912" t="s">
        <v>21</v>
      </c>
      <c r="H1912" t="s">
        <v>297</v>
      </c>
      <c r="I1912" t="s">
        <v>494</v>
      </c>
      <c r="J1912">
        <v>2</v>
      </c>
      <c r="K1912">
        <v>10498.41</v>
      </c>
      <c r="L1912">
        <v>0.15</v>
      </c>
      <c r="M1912">
        <v>13715.25</v>
      </c>
      <c r="N1912" t="s">
        <v>52</v>
      </c>
      <c r="O1912" t="s">
        <v>35</v>
      </c>
      <c r="P1912" t="s">
        <v>71</v>
      </c>
      <c r="Q1912">
        <f>Sales_Data[[#This Row],[Quantity]]*Sales_Data[[#This Row],[Unit_Price]]</f>
        <v>20996.82</v>
      </c>
      <c r="R1912">
        <f>Sales_Data[[#This Row],[Gross_Sales]]*Sales_Data[[#This Row],[Discount]]</f>
        <v>3149.5229999999997</v>
      </c>
      <c r="S1912">
        <f>Sales_Data[[#This Row],[Gross_Sales]]-Sales_Data[[#This Row],[Discount_Amount]]</f>
        <v>17847.296999999999</v>
      </c>
      <c r="T1912">
        <f>Sales_Data[[#This Row],[Net Sales]]-Sales_Data[[#This Row],[Cost]]</f>
        <v>4132.0469999999987</v>
      </c>
      <c r="U1912" s="2">
        <f>Sales_Data[[#This Row],[Profit]]/Sales_Data[[#This Row],[Net Sales]]</f>
        <v>0.23152228597977603</v>
      </c>
      <c r="V1912">
        <f>YEAR(Sales_Data[[#This Row],[Order_Date]])</f>
        <v>2025</v>
      </c>
      <c r="W1912" t="str">
        <f>TEXT(Sales_Data[[#This Row],[Order_Date]],"mmm")</f>
        <v>Oct</v>
      </c>
      <c r="X1912">
        <f>MONTH(Sales_Data[[#This Row],[Order_Date]])</f>
        <v>10</v>
      </c>
      <c r="Y1912" t="str">
        <f>"Q"&amp;ROUNDUP(MONTH(Sales_Data[[#This Row],[Order_Date]])/3,0)</f>
        <v>Q4</v>
      </c>
    </row>
    <row r="1913" spans="1:25" x14ac:dyDescent="0.3">
      <c r="A1913" t="s">
        <v>3270</v>
      </c>
      <c r="B1913" s="1">
        <v>45661</v>
      </c>
      <c r="C1913" t="s">
        <v>3126</v>
      </c>
      <c r="D1913" t="s">
        <v>280</v>
      </c>
      <c r="E1913" t="s">
        <v>30</v>
      </c>
      <c r="F1913" t="s">
        <v>101</v>
      </c>
      <c r="G1913" t="s">
        <v>21</v>
      </c>
      <c r="H1913" t="s">
        <v>297</v>
      </c>
      <c r="I1913" t="s">
        <v>297</v>
      </c>
      <c r="J1913">
        <v>1</v>
      </c>
      <c r="K1913">
        <v>4048.98</v>
      </c>
      <c r="L1913">
        <v>0.15</v>
      </c>
      <c r="M1913">
        <v>2575.34</v>
      </c>
      <c r="N1913" t="s">
        <v>24</v>
      </c>
      <c r="O1913" t="s">
        <v>35</v>
      </c>
      <c r="P1913" t="s">
        <v>44</v>
      </c>
      <c r="Q1913">
        <f>Sales_Data[[#This Row],[Quantity]]*Sales_Data[[#This Row],[Unit_Price]]</f>
        <v>4048.98</v>
      </c>
      <c r="R1913">
        <f>Sales_Data[[#This Row],[Gross_Sales]]*Sales_Data[[#This Row],[Discount]]</f>
        <v>607.34699999999998</v>
      </c>
      <c r="S1913">
        <f>Sales_Data[[#This Row],[Gross_Sales]]-Sales_Data[[#This Row],[Discount_Amount]]</f>
        <v>3441.6329999999998</v>
      </c>
      <c r="T1913">
        <f>Sales_Data[[#This Row],[Net Sales]]-Sales_Data[[#This Row],[Cost]]</f>
        <v>866.29299999999967</v>
      </c>
      <c r="U1913" s="2">
        <f>Sales_Data[[#This Row],[Profit]]/Sales_Data[[#This Row],[Net Sales]]</f>
        <v>0.25170987144765283</v>
      </c>
      <c r="V1913">
        <f>YEAR(Sales_Data[[#This Row],[Order_Date]])</f>
        <v>2025</v>
      </c>
      <c r="W1913" t="str">
        <f>TEXT(Sales_Data[[#This Row],[Order_Date]],"mmm")</f>
        <v>Jan</v>
      </c>
      <c r="X1913">
        <f>MONTH(Sales_Data[[#This Row],[Order_Date]])</f>
        <v>1</v>
      </c>
      <c r="Y1913" t="str">
        <f>"Q"&amp;ROUNDUP(MONTH(Sales_Data[[#This Row],[Order_Date]])/3,0)</f>
        <v>Q1</v>
      </c>
    </row>
    <row r="1914" spans="1:25" x14ac:dyDescent="0.3">
      <c r="A1914" t="s">
        <v>3271</v>
      </c>
      <c r="B1914" s="1">
        <v>45877</v>
      </c>
      <c r="C1914" t="s">
        <v>593</v>
      </c>
      <c r="D1914" t="s">
        <v>56</v>
      </c>
      <c r="E1914" t="s">
        <v>48</v>
      </c>
      <c r="F1914" t="s">
        <v>132</v>
      </c>
      <c r="G1914" t="s">
        <v>32</v>
      </c>
      <c r="H1914" t="s">
        <v>50</v>
      </c>
      <c r="I1914" t="s">
        <v>51</v>
      </c>
      <c r="J1914">
        <v>1</v>
      </c>
      <c r="K1914">
        <v>63777.16</v>
      </c>
      <c r="L1914">
        <v>0.05</v>
      </c>
      <c r="M1914">
        <v>46983.98</v>
      </c>
      <c r="N1914" t="s">
        <v>109</v>
      </c>
      <c r="O1914" t="s">
        <v>53</v>
      </c>
      <c r="P1914" t="s">
        <v>44</v>
      </c>
      <c r="Q1914">
        <f>Sales_Data[[#This Row],[Quantity]]*Sales_Data[[#This Row],[Unit_Price]]</f>
        <v>63777.16</v>
      </c>
      <c r="R1914">
        <f>Sales_Data[[#This Row],[Gross_Sales]]*Sales_Data[[#This Row],[Discount]]</f>
        <v>3188.8580000000002</v>
      </c>
      <c r="S1914">
        <f>Sales_Data[[#This Row],[Gross_Sales]]-Sales_Data[[#This Row],[Discount_Amount]]</f>
        <v>60588.302000000003</v>
      </c>
      <c r="T1914">
        <f>Sales_Data[[#This Row],[Net Sales]]-Sales_Data[[#This Row],[Cost]]</f>
        <v>13604.322</v>
      </c>
      <c r="U1914" s="2">
        <f>Sales_Data[[#This Row],[Profit]]/Sales_Data[[#This Row],[Net Sales]]</f>
        <v>0.22453710618924425</v>
      </c>
      <c r="V1914">
        <f>YEAR(Sales_Data[[#This Row],[Order_Date]])</f>
        <v>2025</v>
      </c>
      <c r="W1914" t="str">
        <f>TEXT(Sales_Data[[#This Row],[Order_Date]],"mmm")</f>
        <v>Aug</v>
      </c>
      <c r="X1914">
        <f>MONTH(Sales_Data[[#This Row],[Order_Date]])</f>
        <v>8</v>
      </c>
      <c r="Y1914" t="str">
        <f>"Q"&amp;ROUNDUP(MONTH(Sales_Data[[#This Row],[Order_Date]])/3,0)</f>
        <v>Q3</v>
      </c>
    </row>
    <row r="1915" spans="1:25" x14ac:dyDescent="0.3">
      <c r="A1915" t="s">
        <v>3272</v>
      </c>
      <c r="B1915" s="1">
        <v>46021</v>
      </c>
      <c r="C1915" t="s">
        <v>3273</v>
      </c>
      <c r="D1915" t="s">
        <v>397</v>
      </c>
      <c r="E1915" t="s">
        <v>30</v>
      </c>
      <c r="F1915" t="s">
        <v>31</v>
      </c>
      <c r="G1915" t="s">
        <v>41</v>
      </c>
      <c r="H1915" t="s">
        <v>171</v>
      </c>
      <c r="I1915" t="s">
        <v>172</v>
      </c>
      <c r="J1915">
        <v>3</v>
      </c>
      <c r="K1915">
        <v>3601.45</v>
      </c>
      <c r="L1915">
        <v>0.05</v>
      </c>
      <c r="M1915">
        <v>6840.73</v>
      </c>
      <c r="N1915" t="s">
        <v>109</v>
      </c>
      <c r="O1915" t="s">
        <v>53</v>
      </c>
      <c r="P1915" t="s">
        <v>71</v>
      </c>
      <c r="Q1915">
        <f>Sales_Data[[#This Row],[Quantity]]*Sales_Data[[#This Row],[Unit_Price]]</f>
        <v>10804.349999999999</v>
      </c>
      <c r="R1915">
        <f>Sales_Data[[#This Row],[Gross_Sales]]*Sales_Data[[#This Row],[Discount]]</f>
        <v>540.21749999999997</v>
      </c>
      <c r="S1915">
        <f>Sales_Data[[#This Row],[Gross_Sales]]-Sales_Data[[#This Row],[Discount_Amount]]</f>
        <v>10264.132499999998</v>
      </c>
      <c r="T1915">
        <f>Sales_Data[[#This Row],[Net Sales]]-Sales_Data[[#This Row],[Cost]]</f>
        <v>3423.4024999999983</v>
      </c>
      <c r="U1915" s="2">
        <f>Sales_Data[[#This Row],[Profit]]/Sales_Data[[#This Row],[Net Sales]]</f>
        <v>0.33353062229077801</v>
      </c>
      <c r="V1915">
        <f>YEAR(Sales_Data[[#This Row],[Order_Date]])</f>
        <v>2025</v>
      </c>
      <c r="W1915" t="str">
        <f>TEXT(Sales_Data[[#This Row],[Order_Date]],"mmm")</f>
        <v>Dec</v>
      </c>
      <c r="X1915">
        <f>MONTH(Sales_Data[[#This Row],[Order_Date]])</f>
        <v>12</v>
      </c>
      <c r="Y1915" t="str">
        <f>"Q"&amp;ROUNDUP(MONTH(Sales_Data[[#This Row],[Order_Date]])/3,0)</f>
        <v>Q4</v>
      </c>
    </row>
    <row r="1916" spans="1:25" x14ac:dyDescent="0.3">
      <c r="A1916" t="s">
        <v>3274</v>
      </c>
      <c r="B1916" s="1">
        <v>45677</v>
      </c>
      <c r="C1916" t="s">
        <v>167</v>
      </c>
      <c r="D1916" t="s">
        <v>290</v>
      </c>
      <c r="E1916" t="s">
        <v>48</v>
      </c>
      <c r="F1916" t="s">
        <v>152</v>
      </c>
      <c r="G1916" t="s">
        <v>21</v>
      </c>
      <c r="H1916" t="s">
        <v>127</v>
      </c>
      <c r="I1916" t="s">
        <v>342</v>
      </c>
      <c r="J1916">
        <v>4</v>
      </c>
      <c r="K1916">
        <v>37906.19</v>
      </c>
      <c r="L1916">
        <v>0.1</v>
      </c>
      <c r="M1916">
        <v>98660.88</v>
      </c>
      <c r="N1916" t="s">
        <v>109</v>
      </c>
      <c r="O1916" t="s">
        <v>35</v>
      </c>
      <c r="P1916" t="s">
        <v>71</v>
      </c>
      <c r="Q1916">
        <f>Sales_Data[[#This Row],[Quantity]]*Sales_Data[[#This Row],[Unit_Price]]</f>
        <v>151624.76</v>
      </c>
      <c r="R1916">
        <f>Sales_Data[[#This Row],[Gross_Sales]]*Sales_Data[[#This Row],[Discount]]</f>
        <v>15162.476000000002</v>
      </c>
      <c r="S1916">
        <f>Sales_Data[[#This Row],[Gross_Sales]]-Sales_Data[[#This Row],[Discount_Amount]]</f>
        <v>136462.28400000001</v>
      </c>
      <c r="T1916">
        <f>Sales_Data[[#This Row],[Net Sales]]-Sales_Data[[#This Row],[Cost]]</f>
        <v>37801.40400000001</v>
      </c>
      <c r="U1916" s="2">
        <f>Sales_Data[[#This Row],[Profit]]/Sales_Data[[#This Row],[Net Sales]]</f>
        <v>0.27700990260429764</v>
      </c>
      <c r="V1916">
        <f>YEAR(Sales_Data[[#This Row],[Order_Date]])</f>
        <v>2025</v>
      </c>
      <c r="W1916" t="str">
        <f>TEXT(Sales_Data[[#This Row],[Order_Date]],"mmm")</f>
        <v>Jan</v>
      </c>
      <c r="X1916">
        <f>MONTH(Sales_Data[[#This Row],[Order_Date]])</f>
        <v>1</v>
      </c>
      <c r="Y1916" t="str">
        <f>"Q"&amp;ROUNDUP(MONTH(Sales_Data[[#This Row],[Order_Date]])/3,0)</f>
        <v>Q1</v>
      </c>
    </row>
    <row r="1917" spans="1:25" x14ac:dyDescent="0.3">
      <c r="A1917" t="s">
        <v>3275</v>
      </c>
      <c r="B1917" s="1">
        <v>45809</v>
      </c>
      <c r="C1917" t="s">
        <v>309</v>
      </c>
      <c r="D1917" t="s">
        <v>322</v>
      </c>
      <c r="E1917" t="s">
        <v>119</v>
      </c>
      <c r="F1917" t="s">
        <v>538</v>
      </c>
      <c r="G1917" t="s">
        <v>21</v>
      </c>
      <c r="H1917" t="s">
        <v>297</v>
      </c>
      <c r="I1917" t="s">
        <v>494</v>
      </c>
      <c r="J1917">
        <v>2</v>
      </c>
      <c r="K1917">
        <v>818.63</v>
      </c>
      <c r="L1917">
        <v>0</v>
      </c>
      <c r="M1917">
        <v>1140.8399999999999</v>
      </c>
      <c r="N1917" t="s">
        <v>83</v>
      </c>
      <c r="O1917" t="s">
        <v>25</v>
      </c>
      <c r="P1917" t="s">
        <v>44</v>
      </c>
      <c r="Q1917">
        <f>Sales_Data[[#This Row],[Quantity]]*Sales_Data[[#This Row],[Unit_Price]]</f>
        <v>1637.26</v>
      </c>
      <c r="R1917">
        <f>Sales_Data[[#This Row],[Gross_Sales]]*Sales_Data[[#This Row],[Discount]]</f>
        <v>0</v>
      </c>
      <c r="S1917">
        <f>Sales_Data[[#This Row],[Gross_Sales]]-Sales_Data[[#This Row],[Discount_Amount]]</f>
        <v>1637.26</v>
      </c>
      <c r="T1917">
        <f>Sales_Data[[#This Row],[Net Sales]]-Sales_Data[[#This Row],[Cost]]</f>
        <v>496.42000000000007</v>
      </c>
      <c r="U1917" s="2">
        <f>Sales_Data[[#This Row],[Profit]]/Sales_Data[[#This Row],[Net Sales]]</f>
        <v>0.30320169062946634</v>
      </c>
      <c r="V1917">
        <f>YEAR(Sales_Data[[#This Row],[Order_Date]])</f>
        <v>2025</v>
      </c>
      <c r="W1917" t="str">
        <f>TEXT(Sales_Data[[#This Row],[Order_Date]],"mmm")</f>
        <v>Jun</v>
      </c>
      <c r="X1917">
        <f>MONTH(Sales_Data[[#This Row],[Order_Date]])</f>
        <v>6</v>
      </c>
      <c r="Y1917" t="str">
        <f>"Q"&amp;ROUNDUP(MONTH(Sales_Data[[#This Row],[Order_Date]])/3,0)</f>
        <v>Q2</v>
      </c>
    </row>
    <row r="1918" spans="1:25" x14ac:dyDescent="0.3">
      <c r="A1918" t="s">
        <v>3276</v>
      </c>
      <c r="B1918" s="1">
        <v>45707</v>
      </c>
      <c r="C1918" t="s">
        <v>3277</v>
      </c>
      <c r="D1918" t="s">
        <v>131</v>
      </c>
      <c r="E1918" t="s">
        <v>39</v>
      </c>
      <c r="F1918" t="s">
        <v>96</v>
      </c>
      <c r="G1918" t="s">
        <v>41</v>
      </c>
      <c r="H1918" t="s">
        <v>42</v>
      </c>
      <c r="I1918" t="s">
        <v>82</v>
      </c>
      <c r="J1918">
        <v>1</v>
      </c>
      <c r="K1918">
        <v>2871.55</v>
      </c>
      <c r="L1918">
        <v>0.1</v>
      </c>
      <c r="M1918">
        <v>2124.1</v>
      </c>
      <c r="N1918" t="s">
        <v>70</v>
      </c>
      <c r="O1918" t="s">
        <v>25</v>
      </c>
      <c r="P1918" t="s">
        <v>26</v>
      </c>
      <c r="Q1918">
        <f>Sales_Data[[#This Row],[Quantity]]*Sales_Data[[#This Row],[Unit_Price]]</f>
        <v>2871.55</v>
      </c>
      <c r="R1918">
        <f>Sales_Data[[#This Row],[Gross_Sales]]*Sales_Data[[#This Row],[Discount]]</f>
        <v>287.15500000000003</v>
      </c>
      <c r="S1918">
        <f>Sales_Data[[#This Row],[Gross_Sales]]-Sales_Data[[#This Row],[Discount_Amount]]</f>
        <v>2584.395</v>
      </c>
      <c r="T1918">
        <f>Sales_Data[[#This Row],[Net Sales]]-Sales_Data[[#This Row],[Cost]]</f>
        <v>460.29500000000007</v>
      </c>
      <c r="U1918" s="2">
        <f>Sales_Data[[#This Row],[Profit]]/Sales_Data[[#This Row],[Net Sales]]</f>
        <v>0.17810551405648134</v>
      </c>
      <c r="V1918">
        <f>YEAR(Sales_Data[[#This Row],[Order_Date]])</f>
        <v>2025</v>
      </c>
      <c r="W1918" t="str">
        <f>TEXT(Sales_Data[[#This Row],[Order_Date]],"mmm")</f>
        <v>Feb</v>
      </c>
      <c r="X1918">
        <f>MONTH(Sales_Data[[#This Row],[Order_Date]])</f>
        <v>2</v>
      </c>
      <c r="Y1918" t="str">
        <f>"Q"&amp;ROUNDUP(MONTH(Sales_Data[[#This Row],[Order_Date]])/3,0)</f>
        <v>Q1</v>
      </c>
    </row>
    <row r="1919" spans="1:25" x14ac:dyDescent="0.3">
      <c r="A1919" t="s">
        <v>3278</v>
      </c>
      <c r="B1919" s="1">
        <v>45834</v>
      </c>
      <c r="C1919" t="s">
        <v>1197</v>
      </c>
      <c r="D1919" t="s">
        <v>624</v>
      </c>
      <c r="E1919" t="s">
        <v>39</v>
      </c>
      <c r="F1919" t="s">
        <v>202</v>
      </c>
      <c r="G1919" t="s">
        <v>67</v>
      </c>
      <c r="H1919" t="s">
        <v>68</v>
      </c>
      <c r="I1919" t="s">
        <v>69</v>
      </c>
      <c r="J1919">
        <v>3</v>
      </c>
      <c r="K1919">
        <v>4131.92</v>
      </c>
      <c r="L1919">
        <v>0.1</v>
      </c>
      <c r="M1919">
        <v>9188.1299999999992</v>
      </c>
      <c r="N1919" t="s">
        <v>109</v>
      </c>
      <c r="O1919" t="s">
        <v>35</v>
      </c>
      <c r="P1919" t="s">
        <v>71</v>
      </c>
      <c r="Q1919">
        <f>Sales_Data[[#This Row],[Quantity]]*Sales_Data[[#This Row],[Unit_Price]]</f>
        <v>12395.76</v>
      </c>
      <c r="R1919">
        <f>Sales_Data[[#This Row],[Gross_Sales]]*Sales_Data[[#This Row],[Discount]]</f>
        <v>1239.576</v>
      </c>
      <c r="S1919">
        <f>Sales_Data[[#This Row],[Gross_Sales]]-Sales_Data[[#This Row],[Discount_Amount]]</f>
        <v>11156.184000000001</v>
      </c>
      <c r="T1919">
        <f>Sales_Data[[#This Row],[Net Sales]]-Sales_Data[[#This Row],[Cost]]</f>
        <v>1968.0540000000019</v>
      </c>
      <c r="U1919" s="2">
        <f>Sales_Data[[#This Row],[Profit]]/Sales_Data[[#This Row],[Net Sales]]</f>
        <v>0.17640924531183796</v>
      </c>
      <c r="V1919">
        <f>YEAR(Sales_Data[[#This Row],[Order_Date]])</f>
        <v>2025</v>
      </c>
      <c r="W1919" t="str">
        <f>TEXT(Sales_Data[[#This Row],[Order_Date]],"mmm")</f>
        <v>Jun</v>
      </c>
      <c r="X1919">
        <f>MONTH(Sales_Data[[#This Row],[Order_Date]])</f>
        <v>6</v>
      </c>
      <c r="Y1919" t="str">
        <f>"Q"&amp;ROUNDUP(MONTH(Sales_Data[[#This Row],[Order_Date]])/3,0)</f>
        <v>Q2</v>
      </c>
    </row>
    <row r="1920" spans="1:25" x14ac:dyDescent="0.3">
      <c r="A1920" t="s">
        <v>3279</v>
      </c>
      <c r="B1920" s="1">
        <v>45753</v>
      </c>
      <c r="C1920" t="s">
        <v>287</v>
      </c>
      <c r="D1920" t="s">
        <v>596</v>
      </c>
      <c r="E1920" t="s">
        <v>48</v>
      </c>
      <c r="F1920" t="s">
        <v>49</v>
      </c>
      <c r="G1920" t="s">
        <v>41</v>
      </c>
      <c r="H1920" t="s">
        <v>147</v>
      </c>
      <c r="I1920" t="s">
        <v>369</v>
      </c>
      <c r="J1920">
        <v>1</v>
      </c>
      <c r="K1920">
        <v>52122.62</v>
      </c>
      <c r="L1920">
        <v>0.05</v>
      </c>
      <c r="M1920">
        <v>43500.31</v>
      </c>
      <c r="N1920" t="s">
        <v>24</v>
      </c>
      <c r="O1920" t="s">
        <v>35</v>
      </c>
      <c r="P1920" t="s">
        <v>44</v>
      </c>
      <c r="Q1920">
        <f>Sales_Data[[#This Row],[Quantity]]*Sales_Data[[#This Row],[Unit_Price]]</f>
        <v>52122.62</v>
      </c>
      <c r="R1920">
        <f>Sales_Data[[#This Row],[Gross_Sales]]*Sales_Data[[#This Row],[Discount]]</f>
        <v>2606.1310000000003</v>
      </c>
      <c r="S1920">
        <f>Sales_Data[[#This Row],[Gross_Sales]]-Sales_Data[[#This Row],[Discount_Amount]]</f>
        <v>49516.489000000001</v>
      </c>
      <c r="T1920">
        <f>Sales_Data[[#This Row],[Net Sales]]-Sales_Data[[#This Row],[Cost]]</f>
        <v>6016.1790000000037</v>
      </c>
      <c r="U1920" s="2">
        <f>Sales_Data[[#This Row],[Profit]]/Sales_Data[[#This Row],[Net Sales]]</f>
        <v>0.12149849719756996</v>
      </c>
      <c r="V1920">
        <f>YEAR(Sales_Data[[#This Row],[Order_Date]])</f>
        <v>2025</v>
      </c>
      <c r="W1920" t="str">
        <f>TEXT(Sales_Data[[#This Row],[Order_Date]],"mmm")</f>
        <v>Apr</v>
      </c>
      <c r="X1920">
        <f>MONTH(Sales_Data[[#This Row],[Order_Date]])</f>
        <v>4</v>
      </c>
      <c r="Y1920" t="str">
        <f>"Q"&amp;ROUNDUP(MONTH(Sales_Data[[#This Row],[Order_Date]])/3,0)</f>
        <v>Q2</v>
      </c>
    </row>
    <row r="1921" spans="1:25" x14ac:dyDescent="0.3">
      <c r="A1921" t="s">
        <v>3280</v>
      </c>
      <c r="B1921" s="1">
        <v>45762</v>
      </c>
      <c r="C1921" t="s">
        <v>3281</v>
      </c>
      <c r="D1921" t="s">
        <v>252</v>
      </c>
      <c r="E1921" t="s">
        <v>19</v>
      </c>
      <c r="F1921" t="s">
        <v>20</v>
      </c>
      <c r="G1921" t="s">
        <v>67</v>
      </c>
      <c r="H1921" t="s">
        <v>88</v>
      </c>
      <c r="I1921" t="s">
        <v>157</v>
      </c>
      <c r="J1921">
        <v>1</v>
      </c>
      <c r="K1921">
        <v>8279.2099999999991</v>
      </c>
      <c r="L1921">
        <v>0</v>
      </c>
      <c r="M1921">
        <v>7282.21</v>
      </c>
      <c r="N1921" t="s">
        <v>52</v>
      </c>
      <c r="O1921" t="s">
        <v>35</v>
      </c>
      <c r="P1921" t="s">
        <v>44</v>
      </c>
      <c r="Q1921">
        <f>Sales_Data[[#This Row],[Quantity]]*Sales_Data[[#This Row],[Unit_Price]]</f>
        <v>8279.2099999999991</v>
      </c>
      <c r="R1921">
        <f>Sales_Data[[#This Row],[Gross_Sales]]*Sales_Data[[#This Row],[Discount]]</f>
        <v>0</v>
      </c>
      <c r="S1921">
        <f>Sales_Data[[#This Row],[Gross_Sales]]-Sales_Data[[#This Row],[Discount_Amount]]</f>
        <v>8279.2099999999991</v>
      </c>
      <c r="T1921">
        <f>Sales_Data[[#This Row],[Net Sales]]-Sales_Data[[#This Row],[Cost]]</f>
        <v>996.99999999999909</v>
      </c>
      <c r="U1921" s="2">
        <f>Sales_Data[[#This Row],[Profit]]/Sales_Data[[#This Row],[Net Sales]]</f>
        <v>0.12042211756918826</v>
      </c>
      <c r="V1921">
        <f>YEAR(Sales_Data[[#This Row],[Order_Date]])</f>
        <v>2025</v>
      </c>
      <c r="W1921" t="str">
        <f>TEXT(Sales_Data[[#This Row],[Order_Date]],"mmm")</f>
        <v>Apr</v>
      </c>
      <c r="X1921">
        <f>MONTH(Sales_Data[[#This Row],[Order_Date]])</f>
        <v>4</v>
      </c>
      <c r="Y1921" t="str">
        <f>"Q"&amp;ROUNDUP(MONTH(Sales_Data[[#This Row],[Order_Date]])/3,0)</f>
        <v>Q2</v>
      </c>
    </row>
    <row r="1922" spans="1:25" x14ac:dyDescent="0.3">
      <c r="A1922" t="s">
        <v>3282</v>
      </c>
      <c r="B1922" s="1">
        <v>45907</v>
      </c>
      <c r="C1922" t="s">
        <v>3283</v>
      </c>
      <c r="D1922" t="s">
        <v>694</v>
      </c>
      <c r="E1922" t="s">
        <v>48</v>
      </c>
      <c r="F1922" t="s">
        <v>126</v>
      </c>
      <c r="G1922" t="s">
        <v>32</v>
      </c>
      <c r="H1922" t="s">
        <v>50</v>
      </c>
      <c r="I1922" t="s">
        <v>51</v>
      </c>
      <c r="J1922">
        <v>2</v>
      </c>
      <c r="K1922">
        <v>62463.7</v>
      </c>
      <c r="L1922">
        <v>0</v>
      </c>
      <c r="M1922">
        <v>80598.45</v>
      </c>
      <c r="N1922" t="s">
        <v>52</v>
      </c>
      <c r="O1922" t="s">
        <v>25</v>
      </c>
      <c r="P1922" t="s">
        <v>26</v>
      </c>
      <c r="Q1922">
        <f>Sales_Data[[#This Row],[Quantity]]*Sales_Data[[#This Row],[Unit_Price]]</f>
        <v>124927.4</v>
      </c>
      <c r="R1922">
        <f>Sales_Data[[#This Row],[Gross_Sales]]*Sales_Data[[#This Row],[Discount]]</f>
        <v>0</v>
      </c>
      <c r="S1922">
        <f>Sales_Data[[#This Row],[Gross_Sales]]-Sales_Data[[#This Row],[Discount_Amount]]</f>
        <v>124927.4</v>
      </c>
      <c r="T1922">
        <f>Sales_Data[[#This Row],[Net Sales]]-Sales_Data[[#This Row],[Cost]]</f>
        <v>44328.95</v>
      </c>
      <c r="U1922" s="2">
        <f>Sales_Data[[#This Row],[Profit]]/Sales_Data[[#This Row],[Net Sales]]</f>
        <v>0.3548376897301953</v>
      </c>
      <c r="V1922">
        <f>YEAR(Sales_Data[[#This Row],[Order_Date]])</f>
        <v>2025</v>
      </c>
      <c r="W1922" t="str">
        <f>TEXT(Sales_Data[[#This Row],[Order_Date]],"mmm")</f>
        <v>Sep</v>
      </c>
      <c r="X1922">
        <f>MONTH(Sales_Data[[#This Row],[Order_Date]])</f>
        <v>9</v>
      </c>
      <c r="Y1922" t="str">
        <f>"Q"&amp;ROUNDUP(MONTH(Sales_Data[[#This Row],[Order_Date]])/3,0)</f>
        <v>Q3</v>
      </c>
    </row>
    <row r="1923" spans="1:25" x14ac:dyDescent="0.3">
      <c r="A1923" t="s">
        <v>3284</v>
      </c>
      <c r="B1923" s="1">
        <v>45774</v>
      </c>
      <c r="C1923" t="s">
        <v>3283</v>
      </c>
      <c r="D1923" t="s">
        <v>447</v>
      </c>
      <c r="E1923" t="s">
        <v>119</v>
      </c>
      <c r="F1923" t="s">
        <v>249</v>
      </c>
      <c r="G1923" t="s">
        <v>41</v>
      </c>
      <c r="H1923" t="s">
        <v>171</v>
      </c>
      <c r="I1923" t="s">
        <v>191</v>
      </c>
      <c r="J1923">
        <v>1</v>
      </c>
      <c r="K1923">
        <v>2810.25</v>
      </c>
      <c r="L1923">
        <v>0.1</v>
      </c>
      <c r="M1923">
        <v>1873.34</v>
      </c>
      <c r="N1923" t="s">
        <v>109</v>
      </c>
      <c r="O1923" t="s">
        <v>25</v>
      </c>
      <c r="P1923" t="s">
        <v>71</v>
      </c>
      <c r="Q1923">
        <f>Sales_Data[[#This Row],[Quantity]]*Sales_Data[[#This Row],[Unit_Price]]</f>
        <v>2810.25</v>
      </c>
      <c r="R1923">
        <f>Sales_Data[[#This Row],[Gross_Sales]]*Sales_Data[[#This Row],[Discount]]</f>
        <v>281.02500000000003</v>
      </c>
      <c r="S1923">
        <f>Sales_Data[[#This Row],[Gross_Sales]]-Sales_Data[[#This Row],[Discount_Amount]]</f>
        <v>2529.2249999999999</v>
      </c>
      <c r="T1923">
        <f>Sales_Data[[#This Row],[Net Sales]]-Sales_Data[[#This Row],[Cost]]</f>
        <v>655.88499999999999</v>
      </c>
      <c r="U1923" s="2">
        <f>Sales_Data[[#This Row],[Profit]]/Sales_Data[[#This Row],[Net Sales]]</f>
        <v>0.25932251974419041</v>
      </c>
      <c r="V1923">
        <f>YEAR(Sales_Data[[#This Row],[Order_Date]])</f>
        <v>2025</v>
      </c>
      <c r="W1923" t="str">
        <f>TEXT(Sales_Data[[#This Row],[Order_Date]],"mmm")</f>
        <v>Apr</v>
      </c>
      <c r="X1923">
        <f>MONTH(Sales_Data[[#This Row],[Order_Date]])</f>
        <v>4</v>
      </c>
      <c r="Y1923" t="str">
        <f>"Q"&amp;ROUNDUP(MONTH(Sales_Data[[#This Row],[Order_Date]])/3,0)</f>
        <v>Q2</v>
      </c>
    </row>
    <row r="1924" spans="1:25" x14ac:dyDescent="0.3">
      <c r="A1924" t="s">
        <v>3285</v>
      </c>
      <c r="B1924" s="1">
        <v>46011</v>
      </c>
      <c r="C1924" t="s">
        <v>864</v>
      </c>
      <c r="D1924" t="s">
        <v>384</v>
      </c>
      <c r="E1924" t="s">
        <v>19</v>
      </c>
      <c r="F1924" t="s">
        <v>20</v>
      </c>
      <c r="G1924" t="s">
        <v>21</v>
      </c>
      <c r="H1924" t="s">
        <v>230</v>
      </c>
      <c r="I1924" t="s">
        <v>231</v>
      </c>
      <c r="J1924">
        <v>4</v>
      </c>
      <c r="K1924">
        <v>13581.01</v>
      </c>
      <c r="L1924">
        <v>0.05</v>
      </c>
      <c r="M1924">
        <v>42036.75</v>
      </c>
      <c r="N1924" t="s">
        <v>52</v>
      </c>
      <c r="O1924" t="s">
        <v>25</v>
      </c>
      <c r="P1924" t="s">
        <v>44</v>
      </c>
      <c r="Q1924">
        <f>Sales_Data[[#This Row],[Quantity]]*Sales_Data[[#This Row],[Unit_Price]]</f>
        <v>54324.04</v>
      </c>
      <c r="R1924">
        <f>Sales_Data[[#This Row],[Gross_Sales]]*Sales_Data[[#This Row],[Discount]]</f>
        <v>2716.2020000000002</v>
      </c>
      <c r="S1924">
        <f>Sales_Data[[#This Row],[Gross_Sales]]-Sales_Data[[#This Row],[Discount_Amount]]</f>
        <v>51607.838000000003</v>
      </c>
      <c r="T1924">
        <f>Sales_Data[[#This Row],[Net Sales]]-Sales_Data[[#This Row],[Cost]]</f>
        <v>9571.0880000000034</v>
      </c>
      <c r="U1924" s="2">
        <f>Sales_Data[[#This Row],[Profit]]/Sales_Data[[#This Row],[Net Sales]]</f>
        <v>0.18545803061930249</v>
      </c>
      <c r="V1924">
        <f>YEAR(Sales_Data[[#This Row],[Order_Date]])</f>
        <v>2025</v>
      </c>
      <c r="W1924" t="str">
        <f>TEXT(Sales_Data[[#This Row],[Order_Date]],"mmm")</f>
        <v>Dec</v>
      </c>
      <c r="X1924">
        <f>MONTH(Sales_Data[[#This Row],[Order_Date]])</f>
        <v>12</v>
      </c>
      <c r="Y1924" t="str">
        <f>"Q"&amp;ROUNDUP(MONTH(Sales_Data[[#This Row],[Order_Date]])/3,0)</f>
        <v>Q4</v>
      </c>
    </row>
    <row r="1925" spans="1:25" x14ac:dyDescent="0.3">
      <c r="A1925" t="s">
        <v>3286</v>
      </c>
      <c r="B1925" s="1">
        <v>45885</v>
      </c>
      <c r="C1925" t="s">
        <v>710</v>
      </c>
      <c r="D1925" t="s">
        <v>450</v>
      </c>
      <c r="E1925" t="s">
        <v>39</v>
      </c>
      <c r="F1925" t="s">
        <v>40</v>
      </c>
      <c r="G1925" t="s">
        <v>67</v>
      </c>
      <c r="H1925" t="s">
        <v>121</v>
      </c>
      <c r="I1925" t="s">
        <v>142</v>
      </c>
      <c r="J1925">
        <v>1</v>
      </c>
      <c r="K1925">
        <v>3165.61</v>
      </c>
      <c r="L1925">
        <v>0.05</v>
      </c>
      <c r="M1925">
        <v>2389.21</v>
      </c>
      <c r="N1925" t="s">
        <v>52</v>
      </c>
      <c r="O1925" t="s">
        <v>35</v>
      </c>
      <c r="P1925" t="s">
        <v>44</v>
      </c>
      <c r="Q1925">
        <f>Sales_Data[[#This Row],[Quantity]]*Sales_Data[[#This Row],[Unit_Price]]</f>
        <v>3165.61</v>
      </c>
      <c r="R1925">
        <f>Sales_Data[[#This Row],[Gross_Sales]]*Sales_Data[[#This Row],[Discount]]</f>
        <v>158.28050000000002</v>
      </c>
      <c r="S1925">
        <f>Sales_Data[[#This Row],[Gross_Sales]]-Sales_Data[[#This Row],[Discount_Amount]]</f>
        <v>3007.3295000000003</v>
      </c>
      <c r="T1925">
        <f>Sales_Data[[#This Row],[Net Sales]]-Sales_Data[[#This Row],[Cost]]</f>
        <v>618.11950000000024</v>
      </c>
      <c r="U1925" s="2">
        <f>Sales_Data[[#This Row],[Profit]]/Sales_Data[[#This Row],[Net Sales]]</f>
        <v>0.20553767054790645</v>
      </c>
      <c r="V1925">
        <f>YEAR(Sales_Data[[#This Row],[Order_Date]])</f>
        <v>2025</v>
      </c>
      <c r="W1925" t="str">
        <f>TEXT(Sales_Data[[#This Row],[Order_Date]],"mmm")</f>
        <v>Aug</v>
      </c>
      <c r="X1925">
        <f>MONTH(Sales_Data[[#This Row],[Order_Date]])</f>
        <v>8</v>
      </c>
      <c r="Y1925" t="str">
        <f>"Q"&amp;ROUNDUP(MONTH(Sales_Data[[#This Row],[Order_Date]])/3,0)</f>
        <v>Q3</v>
      </c>
    </row>
    <row r="1926" spans="1:25" x14ac:dyDescent="0.3">
      <c r="A1926" t="s">
        <v>3287</v>
      </c>
      <c r="B1926" s="1">
        <v>45723</v>
      </c>
      <c r="C1926" t="s">
        <v>287</v>
      </c>
      <c r="D1926" t="s">
        <v>170</v>
      </c>
      <c r="E1926" t="s">
        <v>30</v>
      </c>
      <c r="F1926" t="s">
        <v>101</v>
      </c>
      <c r="G1926" t="s">
        <v>75</v>
      </c>
      <c r="H1926" t="s">
        <v>76</v>
      </c>
      <c r="I1926" t="s">
        <v>77</v>
      </c>
      <c r="J1926">
        <v>1</v>
      </c>
      <c r="K1926">
        <v>2558.4499999999998</v>
      </c>
      <c r="L1926">
        <v>0.05</v>
      </c>
      <c r="M1926">
        <v>1813.54</v>
      </c>
      <c r="N1926" t="s">
        <v>52</v>
      </c>
      <c r="O1926" t="s">
        <v>53</v>
      </c>
      <c r="P1926" t="s">
        <v>71</v>
      </c>
      <c r="Q1926">
        <f>Sales_Data[[#This Row],[Quantity]]*Sales_Data[[#This Row],[Unit_Price]]</f>
        <v>2558.4499999999998</v>
      </c>
      <c r="R1926">
        <f>Sales_Data[[#This Row],[Gross_Sales]]*Sales_Data[[#This Row],[Discount]]</f>
        <v>127.9225</v>
      </c>
      <c r="S1926">
        <f>Sales_Data[[#This Row],[Gross_Sales]]-Sales_Data[[#This Row],[Discount_Amount]]</f>
        <v>2430.5274999999997</v>
      </c>
      <c r="T1926">
        <f>Sales_Data[[#This Row],[Net Sales]]-Sales_Data[[#This Row],[Cost]]</f>
        <v>616.98749999999973</v>
      </c>
      <c r="U1926" s="2">
        <f>Sales_Data[[#This Row],[Profit]]/Sales_Data[[#This Row],[Net Sales]]</f>
        <v>0.25384921585952014</v>
      </c>
      <c r="V1926">
        <f>YEAR(Sales_Data[[#This Row],[Order_Date]])</f>
        <v>2025</v>
      </c>
      <c r="W1926" t="str">
        <f>TEXT(Sales_Data[[#This Row],[Order_Date]],"mmm")</f>
        <v>Mar</v>
      </c>
      <c r="X1926">
        <f>MONTH(Sales_Data[[#This Row],[Order_Date]])</f>
        <v>3</v>
      </c>
      <c r="Y1926" t="str">
        <f>"Q"&amp;ROUNDUP(MONTH(Sales_Data[[#This Row],[Order_Date]])/3,0)</f>
        <v>Q1</v>
      </c>
    </row>
    <row r="1927" spans="1:25" x14ac:dyDescent="0.3">
      <c r="A1927" t="s">
        <v>3288</v>
      </c>
      <c r="B1927" s="1">
        <v>45992</v>
      </c>
      <c r="C1927" t="s">
        <v>2189</v>
      </c>
      <c r="D1927" t="s">
        <v>244</v>
      </c>
      <c r="E1927" t="s">
        <v>19</v>
      </c>
      <c r="F1927" t="s">
        <v>113</v>
      </c>
      <c r="G1927" t="s">
        <v>21</v>
      </c>
      <c r="H1927" t="s">
        <v>230</v>
      </c>
      <c r="I1927" t="s">
        <v>328</v>
      </c>
      <c r="J1927">
        <v>2</v>
      </c>
      <c r="K1927">
        <v>14583.29</v>
      </c>
      <c r="L1927">
        <v>0</v>
      </c>
      <c r="M1927">
        <v>18836.93</v>
      </c>
      <c r="N1927" t="s">
        <v>70</v>
      </c>
      <c r="O1927" t="s">
        <v>35</v>
      </c>
      <c r="P1927" t="s">
        <v>44</v>
      </c>
      <c r="Q1927">
        <f>Sales_Data[[#This Row],[Quantity]]*Sales_Data[[#This Row],[Unit_Price]]</f>
        <v>29166.58</v>
      </c>
      <c r="R1927">
        <f>Sales_Data[[#This Row],[Gross_Sales]]*Sales_Data[[#This Row],[Discount]]</f>
        <v>0</v>
      </c>
      <c r="S1927">
        <f>Sales_Data[[#This Row],[Gross_Sales]]-Sales_Data[[#This Row],[Discount_Amount]]</f>
        <v>29166.58</v>
      </c>
      <c r="T1927">
        <f>Sales_Data[[#This Row],[Net Sales]]-Sales_Data[[#This Row],[Cost]]</f>
        <v>10329.650000000001</v>
      </c>
      <c r="U1927" s="2">
        <f>Sales_Data[[#This Row],[Profit]]/Sales_Data[[#This Row],[Net Sales]]</f>
        <v>0.35416048093400054</v>
      </c>
      <c r="V1927">
        <f>YEAR(Sales_Data[[#This Row],[Order_Date]])</f>
        <v>2025</v>
      </c>
      <c r="W1927" t="str">
        <f>TEXT(Sales_Data[[#This Row],[Order_Date]],"mmm")</f>
        <v>Dec</v>
      </c>
      <c r="X1927">
        <f>MONTH(Sales_Data[[#This Row],[Order_Date]])</f>
        <v>12</v>
      </c>
      <c r="Y1927" t="str">
        <f>"Q"&amp;ROUNDUP(MONTH(Sales_Data[[#This Row],[Order_Date]])/3,0)</f>
        <v>Q4</v>
      </c>
    </row>
    <row r="1928" spans="1:25" x14ac:dyDescent="0.3">
      <c r="A1928" t="s">
        <v>3289</v>
      </c>
      <c r="B1928" s="1">
        <v>45919</v>
      </c>
      <c r="C1928" t="s">
        <v>3290</v>
      </c>
      <c r="D1928" t="s">
        <v>280</v>
      </c>
      <c r="E1928" t="s">
        <v>30</v>
      </c>
      <c r="F1928" t="s">
        <v>101</v>
      </c>
      <c r="G1928" t="s">
        <v>21</v>
      </c>
      <c r="H1928" t="s">
        <v>297</v>
      </c>
      <c r="I1928" t="s">
        <v>494</v>
      </c>
      <c r="J1928">
        <v>3</v>
      </c>
      <c r="K1928">
        <v>1657.02</v>
      </c>
      <c r="L1928">
        <v>0.05</v>
      </c>
      <c r="M1928">
        <v>3503.53</v>
      </c>
      <c r="N1928" t="s">
        <v>52</v>
      </c>
      <c r="O1928" t="s">
        <v>35</v>
      </c>
      <c r="P1928" t="s">
        <v>44</v>
      </c>
      <c r="Q1928">
        <f>Sales_Data[[#This Row],[Quantity]]*Sales_Data[[#This Row],[Unit_Price]]</f>
        <v>4971.0599999999995</v>
      </c>
      <c r="R1928">
        <f>Sales_Data[[#This Row],[Gross_Sales]]*Sales_Data[[#This Row],[Discount]]</f>
        <v>248.553</v>
      </c>
      <c r="S1928">
        <f>Sales_Data[[#This Row],[Gross_Sales]]-Sales_Data[[#This Row],[Discount_Amount]]</f>
        <v>4722.5069999999996</v>
      </c>
      <c r="T1928">
        <f>Sales_Data[[#This Row],[Net Sales]]-Sales_Data[[#This Row],[Cost]]</f>
        <v>1218.9769999999994</v>
      </c>
      <c r="U1928" s="2">
        <f>Sales_Data[[#This Row],[Profit]]/Sales_Data[[#This Row],[Net Sales]]</f>
        <v>0.25812073968339266</v>
      </c>
      <c r="V1928">
        <f>YEAR(Sales_Data[[#This Row],[Order_Date]])</f>
        <v>2025</v>
      </c>
      <c r="W1928" t="str">
        <f>TEXT(Sales_Data[[#This Row],[Order_Date]],"mmm")</f>
        <v>Sep</v>
      </c>
      <c r="X1928">
        <f>MONTH(Sales_Data[[#This Row],[Order_Date]])</f>
        <v>9</v>
      </c>
      <c r="Y1928" t="str">
        <f>"Q"&amp;ROUNDUP(MONTH(Sales_Data[[#This Row],[Order_Date]])/3,0)</f>
        <v>Q3</v>
      </c>
    </row>
    <row r="1929" spans="1:25" x14ac:dyDescent="0.3">
      <c r="A1929" t="s">
        <v>3291</v>
      </c>
      <c r="B1929" s="1">
        <v>45952</v>
      </c>
      <c r="C1929" t="s">
        <v>3292</v>
      </c>
      <c r="D1929" t="s">
        <v>513</v>
      </c>
      <c r="E1929" t="s">
        <v>39</v>
      </c>
      <c r="F1929" t="s">
        <v>405</v>
      </c>
      <c r="G1929" t="s">
        <v>21</v>
      </c>
      <c r="H1929" t="s">
        <v>127</v>
      </c>
      <c r="I1929" t="s">
        <v>128</v>
      </c>
      <c r="J1929">
        <v>2</v>
      </c>
      <c r="K1929">
        <v>1038.96</v>
      </c>
      <c r="L1929">
        <v>0.05</v>
      </c>
      <c r="M1929">
        <v>1714.72</v>
      </c>
      <c r="N1929" t="s">
        <v>52</v>
      </c>
      <c r="O1929" t="s">
        <v>35</v>
      </c>
      <c r="P1929" t="s">
        <v>44</v>
      </c>
      <c r="Q1929">
        <f>Sales_Data[[#This Row],[Quantity]]*Sales_Data[[#This Row],[Unit_Price]]</f>
        <v>2077.92</v>
      </c>
      <c r="R1929">
        <f>Sales_Data[[#This Row],[Gross_Sales]]*Sales_Data[[#This Row],[Discount]]</f>
        <v>103.89600000000002</v>
      </c>
      <c r="S1929">
        <f>Sales_Data[[#This Row],[Gross_Sales]]-Sales_Data[[#This Row],[Discount_Amount]]</f>
        <v>1974.0240000000001</v>
      </c>
      <c r="T1929">
        <f>Sales_Data[[#This Row],[Net Sales]]-Sales_Data[[#This Row],[Cost]]</f>
        <v>259.30400000000009</v>
      </c>
      <c r="U1929" s="2">
        <f>Sales_Data[[#This Row],[Profit]]/Sales_Data[[#This Row],[Net Sales]]</f>
        <v>0.13135807872649982</v>
      </c>
      <c r="V1929">
        <f>YEAR(Sales_Data[[#This Row],[Order_Date]])</f>
        <v>2025</v>
      </c>
      <c r="W1929" t="str">
        <f>TEXT(Sales_Data[[#This Row],[Order_Date]],"mmm")</f>
        <v>Oct</v>
      </c>
      <c r="X1929">
        <f>MONTH(Sales_Data[[#This Row],[Order_Date]])</f>
        <v>10</v>
      </c>
      <c r="Y1929" t="str">
        <f>"Q"&amp;ROUNDUP(MONTH(Sales_Data[[#This Row],[Order_Date]])/3,0)</f>
        <v>Q4</v>
      </c>
    </row>
    <row r="1930" spans="1:25" x14ac:dyDescent="0.3">
      <c r="A1930" t="s">
        <v>3293</v>
      </c>
      <c r="B1930" s="1">
        <v>45900</v>
      </c>
      <c r="C1930" t="s">
        <v>3294</v>
      </c>
      <c r="D1930" t="s">
        <v>170</v>
      </c>
      <c r="E1930" t="s">
        <v>39</v>
      </c>
      <c r="F1930" t="s">
        <v>40</v>
      </c>
      <c r="G1930" t="s">
        <v>75</v>
      </c>
      <c r="H1930" t="s">
        <v>256</v>
      </c>
      <c r="I1930" t="s">
        <v>257</v>
      </c>
      <c r="J1930">
        <v>1</v>
      </c>
      <c r="K1930">
        <v>3833.69</v>
      </c>
      <c r="L1930">
        <v>0.1</v>
      </c>
      <c r="M1930">
        <v>2532.1799999999998</v>
      </c>
      <c r="N1930" t="s">
        <v>24</v>
      </c>
      <c r="O1930" t="s">
        <v>35</v>
      </c>
      <c r="P1930" t="s">
        <v>26</v>
      </c>
      <c r="Q1930">
        <f>Sales_Data[[#This Row],[Quantity]]*Sales_Data[[#This Row],[Unit_Price]]</f>
        <v>3833.69</v>
      </c>
      <c r="R1930">
        <f>Sales_Data[[#This Row],[Gross_Sales]]*Sales_Data[[#This Row],[Discount]]</f>
        <v>383.36900000000003</v>
      </c>
      <c r="S1930">
        <f>Sales_Data[[#This Row],[Gross_Sales]]-Sales_Data[[#This Row],[Discount_Amount]]</f>
        <v>3450.3209999999999</v>
      </c>
      <c r="T1930">
        <f>Sales_Data[[#This Row],[Net Sales]]-Sales_Data[[#This Row],[Cost]]</f>
        <v>918.14100000000008</v>
      </c>
      <c r="U1930" s="2">
        <f>Sales_Data[[#This Row],[Profit]]/Sales_Data[[#This Row],[Net Sales]]</f>
        <v>0.26610306693203328</v>
      </c>
      <c r="V1930">
        <f>YEAR(Sales_Data[[#This Row],[Order_Date]])</f>
        <v>2025</v>
      </c>
      <c r="W1930" t="str">
        <f>TEXT(Sales_Data[[#This Row],[Order_Date]],"mmm")</f>
        <v>Aug</v>
      </c>
      <c r="X1930">
        <f>MONTH(Sales_Data[[#This Row],[Order_Date]])</f>
        <v>8</v>
      </c>
      <c r="Y1930" t="str">
        <f>"Q"&amp;ROUNDUP(MONTH(Sales_Data[[#This Row],[Order_Date]])/3,0)</f>
        <v>Q3</v>
      </c>
    </row>
    <row r="1931" spans="1:25" x14ac:dyDescent="0.3">
      <c r="A1931" t="s">
        <v>3295</v>
      </c>
      <c r="B1931" s="1">
        <v>45843</v>
      </c>
      <c r="C1931" t="s">
        <v>1197</v>
      </c>
      <c r="D1931" t="s">
        <v>662</v>
      </c>
      <c r="E1931" t="s">
        <v>19</v>
      </c>
      <c r="F1931" t="s">
        <v>81</v>
      </c>
      <c r="G1931" t="s">
        <v>75</v>
      </c>
      <c r="H1931" t="s">
        <v>76</v>
      </c>
      <c r="I1931" t="s">
        <v>77</v>
      </c>
      <c r="J1931">
        <v>3</v>
      </c>
      <c r="K1931">
        <v>9848.15</v>
      </c>
      <c r="L1931">
        <v>0.05</v>
      </c>
      <c r="M1931">
        <v>17609.29</v>
      </c>
      <c r="N1931" t="s">
        <v>24</v>
      </c>
      <c r="O1931" t="s">
        <v>35</v>
      </c>
      <c r="P1931" t="s">
        <v>26</v>
      </c>
      <c r="Q1931">
        <f>Sales_Data[[#This Row],[Quantity]]*Sales_Data[[#This Row],[Unit_Price]]</f>
        <v>29544.449999999997</v>
      </c>
      <c r="R1931">
        <f>Sales_Data[[#This Row],[Gross_Sales]]*Sales_Data[[#This Row],[Discount]]</f>
        <v>1477.2224999999999</v>
      </c>
      <c r="S1931">
        <f>Sales_Data[[#This Row],[Gross_Sales]]-Sales_Data[[#This Row],[Discount_Amount]]</f>
        <v>28067.227499999997</v>
      </c>
      <c r="T1931">
        <f>Sales_Data[[#This Row],[Net Sales]]-Sales_Data[[#This Row],[Cost]]</f>
        <v>10457.937499999996</v>
      </c>
      <c r="U1931" s="2">
        <f>Sales_Data[[#This Row],[Profit]]/Sales_Data[[#This Row],[Net Sales]]</f>
        <v>0.37260315433720687</v>
      </c>
      <c r="V1931">
        <f>YEAR(Sales_Data[[#This Row],[Order_Date]])</f>
        <v>2025</v>
      </c>
      <c r="W1931" t="str">
        <f>TEXT(Sales_Data[[#This Row],[Order_Date]],"mmm")</f>
        <v>Jul</v>
      </c>
      <c r="X1931">
        <f>MONTH(Sales_Data[[#This Row],[Order_Date]])</f>
        <v>7</v>
      </c>
      <c r="Y1931" t="str">
        <f>"Q"&amp;ROUNDUP(MONTH(Sales_Data[[#This Row],[Order_Date]])/3,0)</f>
        <v>Q3</v>
      </c>
    </row>
    <row r="1932" spans="1:25" x14ac:dyDescent="0.3">
      <c r="A1932" t="s">
        <v>3296</v>
      </c>
      <c r="B1932" s="1">
        <v>45903</v>
      </c>
      <c r="C1932" t="s">
        <v>2523</v>
      </c>
      <c r="D1932" t="s">
        <v>160</v>
      </c>
      <c r="E1932" t="s">
        <v>19</v>
      </c>
      <c r="F1932" t="s">
        <v>66</v>
      </c>
      <c r="G1932" t="s">
        <v>21</v>
      </c>
      <c r="H1932" t="s">
        <v>127</v>
      </c>
      <c r="I1932" t="s">
        <v>314</v>
      </c>
      <c r="J1932">
        <v>1</v>
      </c>
      <c r="K1932">
        <v>14491</v>
      </c>
      <c r="L1932">
        <v>0</v>
      </c>
      <c r="M1932">
        <v>10495.66</v>
      </c>
      <c r="N1932" t="s">
        <v>70</v>
      </c>
      <c r="O1932" t="s">
        <v>35</v>
      </c>
      <c r="P1932" t="s">
        <v>26</v>
      </c>
      <c r="Q1932">
        <f>Sales_Data[[#This Row],[Quantity]]*Sales_Data[[#This Row],[Unit_Price]]</f>
        <v>14491</v>
      </c>
      <c r="R1932">
        <f>Sales_Data[[#This Row],[Gross_Sales]]*Sales_Data[[#This Row],[Discount]]</f>
        <v>0</v>
      </c>
      <c r="S1932">
        <f>Sales_Data[[#This Row],[Gross_Sales]]-Sales_Data[[#This Row],[Discount_Amount]]</f>
        <v>14491</v>
      </c>
      <c r="T1932">
        <f>Sales_Data[[#This Row],[Net Sales]]-Sales_Data[[#This Row],[Cost]]</f>
        <v>3995.34</v>
      </c>
      <c r="U1932" s="2">
        <f>Sales_Data[[#This Row],[Profit]]/Sales_Data[[#This Row],[Net Sales]]</f>
        <v>0.2757118211303568</v>
      </c>
      <c r="V1932">
        <f>YEAR(Sales_Data[[#This Row],[Order_Date]])</f>
        <v>2025</v>
      </c>
      <c r="W1932" t="str">
        <f>TEXT(Sales_Data[[#This Row],[Order_Date]],"mmm")</f>
        <v>Sep</v>
      </c>
      <c r="X1932">
        <f>MONTH(Sales_Data[[#This Row],[Order_Date]])</f>
        <v>9</v>
      </c>
      <c r="Y1932" t="str">
        <f>"Q"&amp;ROUNDUP(MONTH(Sales_Data[[#This Row],[Order_Date]])/3,0)</f>
        <v>Q3</v>
      </c>
    </row>
    <row r="1933" spans="1:25" x14ac:dyDescent="0.3">
      <c r="A1933" t="s">
        <v>3297</v>
      </c>
      <c r="B1933" s="1">
        <v>45782</v>
      </c>
      <c r="C1933" t="s">
        <v>2070</v>
      </c>
      <c r="D1933" t="s">
        <v>1004</v>
      </c>
      <c r="E1933" t="s">
        <v>48</v>
      </c>
      <c r="F1933" t="s">
        <v>49</v>
      </c>
      <c r="G1933" t="s">
        <v>41</v>
      </c>
      <c r="H1933" t="s">
        <v>42</v>
      </c>
      <c r="I1933" t="s">
        <v>82</v>
      </c>
      <c r="J1933">
        <v>1</v>
      </c>
      <c r="K1933">
        <v>62988.27</v>
      </c>
      <c r="L1933">
        <v>0.1</v>
      </c>
      <c r="M1933">
        <v>42043.79</v>
      </c>
      <c r="N1933" t="s">
        <v>24</v>
      </c>
      <c r="O1933" t="s">
        <v>35</v>
      </c>
      <c r="P1933" t="s">
        <v>44</v>
      </c>
      <c r="Q1933">
        <f>Sales_Data[[#This Row],[Quantity]]*Sales_Data[[#This Row],[Unit_Price]]</f>
        <v>62988.27</v>
      </c>
      <c r="R1933">
        <f>Sales_Data[[#This Row],[Gross_Sales]]*Sales_Data[[#This Row],[Discount]]</f>
        <v>6298.8270000000002</v>
      </c>
      <c r="S1933">
        <f>Sales_Data[[#This Row],[Gross_Sales]]-Sales_Data[[#This Row],[Discount_Amount]]</f>
        <v>56689.442999999999</v>
      </c>
      <c r="T1933">
        <f>Sales_Data[[#This Row],[Net Sales]]-Sales_Data[[#This Row],[Cost]]</f>
        <v>14645.652999999998</v>
      </c>
      <c r="U1933" s="2">
        <f>Sales_Data[[#This Row],[Profit]]/Sales_Data[[#This Row],[Net Sales]]</f>
        <v>0.25834886047478006</v>
      </c>
      <c r="V1933">
        <f>YEAR(Sales_Data[[#This Row],[Order_Date]])</f>
        <v>2025</v>
      </c>
      <c r="W1933" t="str">
        <f>TEXT(Sales_Data[[#This Row],[Order_Date]],"mmm")</f>
        <v>May</v>
      </c>
      <c r="X1933">
        <f>MONTH(Sales_Data[[#This Row],[Order_Date]])</f>
        <v>5</v>
      </c>
      <c r="Y1933" t="str">
        <f>"Q"&amp;ROUNDUP(MONTH(Sales_Data[[#This Row],[Order_Date]])/3,0)</f>
        <v>Q2</v>
      </c>
    </row>
    <row r="1934" spans="1:25" x14ac:dyDescent="0.3">
      <c r="A1934" t="s">
        <v>3298</v>
      </c>
      <c r="B1934" s="1">
        <v>45925</v>
      </c>
      <c r="C1934" t="s">
        <v>3299</v>
      </c>
      <c r="D1934" t="s">
        <v>224</v>
      </c>
      <c r="E1934" t="s">
        <v>30</v>
      </c>
      <c r="F1934" t="s">
        <v>156</v>
      </c>
      <c r="G1934" t="s">
        <v>75</v>
      </c>
      <c r="H1934" t="s">
        <v>185</v>
      </c>
      <c r="I1934" t="s">
        <v>261</v>
      </c>
      <c r="J1934">
        <v>2</v>
      </c>
      <c r="K1934">
        <v>512.67999999999995</v>
      </c>
      <c r="L1934">
        <v>0.1</v>
      </c>
      <c r="M1934">
        <v>749.5</v>
      </c>
      <c r="N1934" t="s">
        <v>52</v>
      </c>
      <c r="O1934" t="s">
        <v>35</v>
      </c>
      <c r="P1934" t="s">
        <v>44</v>
      </c>
      <c r="Q1934">
        <f>Sales_Data[[#This Row],[Quantity]]*Sales_Data[[#This Row],[Unit_Price]]</f>
        <v>1025.3599999999999</v>
      </c>
      <c r="R1934">
        <f>Sales_Data[[#This Row],[Gross_Sales]]*Sales_Data[[#This Row],[Discount]]</f>
        <v>102.536</v>
      </c>
      <c r="S1934">
        <f>Sales_Data[[#This Row],[Gross_Sales]]-Sales_Data[[#This Row],[Discount_Amount]]</f>
        <v>922.82399999999984</v>
      </c>
      <c r="T1934">
        <f>Sales_Data[[#This Row],[Net Sales]]-Sales_Data[[#This Row],[Cost]]</f>
        <v>173.32399999999984</v>
      </c>
      <c r="U1934" s="2">
        <f>Sales_Data[[#This Row],[Profit]]/Sales_Data[[#This Row],[Net Sales]]</f>
        <v>0.18781912910804213</v>
      </c>
      <c r="V1934">
        <f>YEAR(Sales_Data[[#This Row],[Order_Date]])</f>
        <v>2025</v>
      </c>
      <c r="W1934" t="str">
        <f>TEXT(Sales_Data[[#This Row],[Order_Date]],"mmm")</f>
        <v>Sep</v>
      </c>
      <c r="X1934">
        <f>MONTH(Sales_Data[[#This Row],[Order_Date]])</f>
        <v>9</v>
      </c>
      <c r="Y1934" t="str">
        <f>"Q"&amp;ROUNDUP(MONTH(Sales_Data[[#This Row],[Order_Date]])/3,0)</f>
        <v>Q3</v>
      </c>
    </row>
    <row r="1935" spans="1:25" x14ac:dyDescent="0.3">
      <c r="A1935" t="s">
        <v>3300</v>
      </c>
      <c r="B1935" s="1">
        <v>45788</v>
      </c>
      <c r="C1935" t="s">
        <v>1118</v>
      </c>
      <c r="D1935" t="s">
        <v>283</v>
      </c>
      <c r="E1935" t="s">
        <v>39</v>
      </c>
      <c r="F1935" t="s">
        <v>202</v>
      </c>
      <c r="G1935" t="s">
        <v>32</v>
      </c>
      <c r="H1935" t="s">
        <v>50</v>
      </c>
      <c r="I1935" t="s">
        <v>51</v>
      </c>
      <c r="J1935">
        <v>1</v>
      </c>
      <c r="K1935">
        <v>4305.1499999999996</v>
      </c>
      <c r="L1935">
        <v>0.1</v>
      </c>
      <c r="M1935">
        <v>2631.99</v>
      </c>
      <c r="N1935" t="s">
        <v>70</v>
      </c>
      <c r="O1935" t="s">
        <v>35</v>
      </c>
      <c r="P1935" t="s">
        <v>71</v>
      </c>
      <c r="Q1935">
        <f>Sales_Data[[#This Row],[Quantity]]*Sales_Data[[#This Row],[Unit_Price]]</f>
        <v>4305.1499999999996</v>
      </c>
      <c r="R1935">
        <f>Sales_Data[[#This Row],[Gross_Sales]]*Sales_Data[[#This Row],[Discount]]</f>
        <v>430.51499999999999</v>
      </c>
      <c r="S1935">
        <f>Sales_Data[[#This Row],[Gross_Sales]]-Sales_Data[[#This Row],[Discount_Amount]]</f>
        <v>3874.6349999999998</v>
      </c>
      <c r="T1935">
        <f>Sales_Data[[#This Row],[Net Sales]]-Sales_Data[[#This Row],[Cost]]</f>
        <v>1242.645</v>
      </c>
      <c r="U1935" s="2">
        <f>Sales_Data[[#This Row],[Profit]]/Sales_Data[[#This Row],[Net Sales]]</f>
        <v>0.32071278972083822</v>
      </c>
      <c r="V1935">
        <f>YEAR(Sales_Data[[#This Row],[Order_Date]])</f>
        <v>2025</v>
      </c>
      <c r="W1935" t="str">
        <f>TEXT(Sales_Data[[#This Row],[Order_Date]],"mmm")</f>
        <v>May</v>
      </c>
      <c r="X1935">
        <f>MONTH(Sales_Data[[#This Row],[Order_Date]])</f>
        <v>5</v>
      </c>
      <c r="Y1935" t="str">
        <f>"Q"&amp;ROUNDUP(MONTH(Sales_Data[[#This Row],[Order_Date]])/3,0)</f>
        <v>Q2</v>
      </c>
    </row>
    <row r="1936" spans="1:25" x14ac:dyDescent="0.3">
      <c r="A1936" t="s">
        <v>3301</v>
      </c>
      <c r="B1936" s="1">
        <v>45894</v>
      </c>
      <c r="C1936" t="s">
        <v>3302</v>
      </c>
      <c r="D1936" t="s">
        <v>669</v>
      </c>
      <c r="E1936" t="s">
        <v>19</v>
      </c>
      <c r="F1936" t="s">
        <v>81</v>
      </c>
      <c r="G1936" t="s">
        <v>41</v>
      </c>
      <c r="H1936" t="s">
        <v>171</v>
      </c>
      <c r="I1936" t="s">
        <v>191</v>
      </c>
      <c r="J1936">
        <v>5</v>
      </c>
      <c r="K1936">
        <v>12486.12</v>
      </c>
      <c r="L1936">
        <v>0</v>
      </c>
      <c r="M1936">
        <v>48148.54</v>
      </c>
      <c r="N1936" t="s">
        <v>52</v>
      </c>
      <c r="O1936" t="s">
        <v>35</v>
      </c>
      <c r="P1936" t="s">
        <v>71</v>
      </c>
      <c r="Q1936">
        <f>Sales_Data[[#This Row],[Quantity]]*Sales_Data[[#This Row],[Unit_Price]]</f>
        <v>62430.600000000006</v>
      </c>
      <c r="R1936">
        <f>Sales_Data[[#This Row],[Gross_Sales]]*Sales_Data[[#This Row],[Discount]]</f>
        <v>0</v>
      </c>
      <c r="S1936">
        <f>Sales_Data[[#This Row],[Gross_Sales]]-Sales_Data[[#This Row],[Discount_Amount]]</f>
        <v>62430.600000000006</v>
      </c>
      <c r="T1936">
        <f>Sales_Data[[#This Row],[Net Sales]]-Sales_Data[[#This Row],[Cost]]</f>
        <v>14282.060000000005</v>
      </c>
      <c r="U1936" s="2">
        <f>Sales_Data[[#This Row],[Profit]]/Sales_Data[[#This Row],[Net Sales]]</f>
        <v>0.22876698285776531</v>
      </c>
      <c r="V1936">
        <f>YEAR(Sales_Data[[#This Row],[Order_Date]])</f>
        <v>2025</v>
      </c>
      <c r="W1936" t="str">
        <f>TEXT(Sales_Data[[#This Row],[Order_Date]],"mmm")</f>
        <v>Aug</v>
      </c>
      <c r="X1936">
        <f>MONTH(Sales_Data[[#This Row],[Order_Date]])</f>
        <v>8</v>
      </c>
      <c r="Y1936" t="str">
        <f>"Q"&amp;ROUNDUP(MONTH(Sales_Data[[#This Row],[Order_Date]])/3,0)</f>
        <v>Q3</v>
      </c>
    </row>
    <row r="1937" spans="1:25" x14ac:dyDescent="0.3">
      <c r="A1937" t="s">
        <v>3303</v>
      </c>
      <c r="B1937" s="1">
        <v>45675</v>
      </c>
      <c r="C1937" t="s">
        <v>1332</v>
      </c>
      <c r="D1937" t="s">
        <v>553</v>
      </c>
      <c r="E1937" t="s">
        <v>119</v>
      </c>
      <c r="F1937" t="s">
        <v>184</v>
      </c>
      <c r="G1937" t="s">
        <v>32</v>
      </c>
      <c r="H1937" t="s">
        <v>33</v>
      </c>
      <c r="I1937" t="s">
        <v>34</v>
      </c>
      <c r="J1937">
        <v>2</v>
      </c>
      <c r="K1937">
        <v>8879.31</v>
      </c>
      <c r="L1937">
        <v>0</v>
      </c>
      <c r="M1937">
        <v>11811.21</v>
      </c>
      <c r="N1937" t="s">
        <v>70</v>
      </c>
      <c r="O1937" t="s">
        <v>53</v>
      </c>
      <c r="P1937" t="s">
        <v>71</v>
      </c>
      <c r="Q1937">
        <f>Sales_Data[[#This Row],[Quantity]]*Sales_Data[[#This Row],[Unit_Price]]</f>
        <v>17758.62</v>
      </c>
      <c r="R1937">
        <f>Sales_Data[[#This Row],[Gross_Sales]]*Sales_Data[[#This Row],[Discount]]</f>
        <v>0</v>
      </c>
      <c r="S1937">
        <f>Sales_Data[[#This Row],[Gross_Sales]]-Sales_Data[[#This Row],[Discount_Amount]]</f>
        <v>17758.62</v>
      </c>
      <c r="T1937">
        <f>Sales_Data[[#This Row],[Net Sales]]-Sales_Data[[#This Row],[Cost]]</f>
        <v>5947.41</v>
      </c>
      <c r="U1937" s="2">
        <f>Sales_Data[[#This Row],[Profit]]/Sales_Data[[#This Row],[Net Sales]]</f>
        <v>0.33490271203505678</v>
      </c>
      <c r="V1937">
        <f>YEAR(Sales_Data[[#This Row],[Order_Date]])</f>
        <v>2025</v>
      </c>
      <c r="W1937" t="str">
        <f>TEXT(Sales_Data[[#This Row],[Order_Date]],"mmm")</f>
        <v>Jan</v>
      </c>
      <c r="X1937">
        <f>MONTH(Sales_Data[[#This Row],[Order_Date]])</f>
        <v>1</v>
      </c>
      <c r="Y1937" t="str">
        <f>"Q"&amp;ROUNDUP(MONTH(Sales_Data[[#This Row],[Order_Date]])/3,0)</f>
        <v>Q1</v>
      </c>
    </row>
    <row r="1938" spans="1:25" x14ac:dyDescent="0.3">
      <c r="A1938" t="s">
        <v>3304</v>
      </c>
      <c r="B1938" s="1">
        <v>45697</v>
      </c>
      <c r="C1938" t="s">
        <v>321</v>
      </c>
      <c r="D1938" t="s">
        <v>450</v>
      </c>
      <c r="E1938" t="s">
        <v>48</v>
      </c>
      <c r="F1938" t="s">
        <v>132</v>
      </c>
      <c r="G1938" t="s">
        <v>32</v>
      </c>
      <c r="H1938" t="s">
        <v>33</v>
      </c>
      <c r="I1938" t="s">
        <v>161</v>
      </c>
      <c r="J1938">
        <v>5</v>
      </c>
      <c r="K1938">
        <v>61354.48</v>
      </c>
      <c r="L1938">
        <v>0.1</v>
      </c>
      <c r="M1938">
        <v>215398.74</v>
      </c>
      <c r="N1938" t="s">
        <v>70</v>
      </c>
      <c r="O1938" t="s">
        <v>35</v>
      </c>
      <c r="P1938" t="s">
        <v>44</v>
      </c>
      <c r="Q1938">
        <f>Sales_Data[[#This Row],[Quantity]]*Sales_Data[[#This Row],[Unit_Price]]</f>
        <v>306772.40000000002</v>
      </c>
      <c r="R1938">
        <f>Sales_Data[[#This Row],[Gross_Sales]]*Sales_Data[[#This Row],[Discount]]</f>
        <v>30677.240000000005</v>
      </c>
      <c r="S1938">
        <f>Sales_Data[[#This Row],[Gross_Sales]]-Sales_Data[[#This Row],[Discount_Amount]]</f>
        <v>276095.16000000003</v>
      </c>
      <c r="T1938">
        <f>Sales_Data[[#This Row],[Net Sales]]-Sales_Data[[#This Row],[Cost]]</f>
        <v>60696.420000000042</v>
      </c>
      <c r="U1938" s="2">
        <f>Sales_Data[[#This Row],[Profit]]/Sales_Data[[#This Row],[Net Sales]]</f>
        <v>0.21983876863324961</v>
      </c>
      <c r="V1938">
        <f>YEAR(Sales_Data[[#This Row],[Order_Date]])</f>
        <v>2025</v>
      </c>
      <c r="W1938" t="str">
        <f>TEXT(Sales_Data[[#This Row],[Order_Date]],"mmm")</f>
        <v>Feb</v>
      </c>
      <c r="X1938">
        <f>MONTH(Sales_Data[[#This Row],[Order_Date]])</f>
        <v>2</v>
      </c>
      <c r="Y1938" t="str">
        <f>"Q"&amp;ROUNDUP(MONTH(Sales_Data[[#This Row],[Order_Date]])/3,0)</f>
        <v>Q1</v>
      </c>
    </row>
    <row r="1939" spans="1:25" x14ac:dyDescent="0.3">
      <c r="A1939" t="s">
        <v>3305</v>
      </c>
      <c r="B1939" s="1">
        <v>45678</v>
      </c>
      <c r="C1939" t="s">
        <v>3306</v>
      </c>
      <c r="D1939" t="s">
        <v>266</v>
      </c>
      <c r="E1939" t="s">
        <v>119</v>
      </c>
      <c r="F1939" t="s">
        <v>249</v>
      </c>
      <c r="G1939" t="s">
        <v>67</v>
      </c>
      <c r="H1939" t="s">
        <v>88</v>
      </c>
      <c r="I1939" t="s">
        <v>157</v>
      </c>
      <c r="J1939">
        <v>1</v>
      </c>
      <c r="K1939">
        <v>6555.83</v>
      </c>
      <c r="L1939">
        <v>0.15</v>
      </c>
      <c r="M1939">
        <v>4211.17</v>
      </c>
      <c r="N1939" t="s">
        <v>109</v>
      </c>
      <c r="O1939" t="s">
        <v>35</v>
      </c>
      <c r="P1939" t="s">
        <v>44</v>
      </c>
      <c r="Q1939">
        <f>Sales_Data[[#This Row],[Quantity]]*Sales_Data[[#This Row],[Unit_Price]]</f>
        <v>6555.83</v>
      </c>
      <c r="R1939">
        <f>Sales_Data[[#This Row],[Gross_Sales]]*Sales_Data[[#This Row],[Discount]]</f>
        <v>983.3744999999999</v>
      </c>
      <c r="S1939">
        <f>Sales_Data[[#This Row],[Gross_Sales]]-Sales_Data[[#This Row],[Discount_Amount]]</f>
        <v>5572.4555</v>
      </c>
      <c r="T1939">
        <f>Sales_Data[[#This Row],[Net Sales]]-Sales_Data[[#This Row],[Cost]]</f>
        <v>1361.2855</v>
      </c>
      <c r="U1939" s="2">
        <f>Sales_Data[[#This Row],[Profit]]/Sales_Data[[#This Row],[Net Sales]]</f>
        <v>0.24428826753304714</v>
      </c>
      <c r="V1939">
        <f>YEAR(Sales_Data[[#This Row],[Order_Date]])</f>
        <v>2025</v>
      </c>
      <c r="W1939" t="str">
        <f>TEXT(Sales_Data[[#This Row],[Order_Date]],"mmm")</f>
        <v>Jan</v>
      </c>
      <c r="X1939">
        <f>MONTH(Sales_Data[[#This Row],[Order_Date]])</f>
        <v>1</v>
      </c>
      <c r="Y1939" t="str">
        <f>"Q"&amp;ROUNDUP(MONTH(Sales_Data[[#This Row],[Order_Date]])/3,0)</f>
        <v>Q1</v>
      </c>
    </row>
    <row r="1940" spans="1:25" x14ac:dyDescent="0.3">
      <c r="A1940" t="s">
        <v>3307</v>
      </c>
      <c r="B1940" s="1">
        <v>45882</v>
      </c>
      <c r="C1940" t="s">
        <v>911</v>
      </c>
      <c r="D1940" t="s">
        <v>61</v>
      </c>
      <c r="E1940" t="s">
        <v>119</v>
      </c>
      <c r="F1940" t="s">
        <v>146</v>
      </c>
      <c r="G1940" t="s">
        <v>67</v>
      </c>
      <c r="H1940" t="s">
        <v>133</v>
      </c>
      <c r="I1940" t="s">
        <v>134</v>
      </c>
      <c r="J1940">
        <v>5</v>
      </c>
      <c r="K1940">
        <v>4935.21</v>
      </c>
      <c r="L1940">
        <v>0.15</v>
      </c>
      <c r="M1940">
        <v>17691.3</v>
      </c>
      <c r="N1940" t="s">
        <v>24</v>
      </c>
      <c r="O1940" t="s">
        <v>53</v>
      </c>
      <c r="P1940" t="s">
        <v>26</v>
      </c>
      <c r="Q1940">
        <f>Sales_Data[[#This Row],[Quantity]]*Sales_Data[[#This Row],[Unit_Price]]</f>
        <v>24676.05</v>
      </c>
      <c r="R1940">
        <f>Sales_Data[[#This Row],[Gross_Sales]]*Sales_Data[[#This Row],[Discount]]</f>
        <v>3701.4074999999998</v>
      </c>
      <c r="S1940">
        <f>Sales_Data[[#This Row],[Gross_Sales]]-Sales_Data[[#This Row],[Discount_Amount]]</f>
        <v>20974.642499999998</v>
      </c>
      <c r="T1940">
        <f>Sales_Data[[#This Row],[Net Sales]]-Sales_Data[[#This Row],[Cost]]</f>
        <v>3283.3424999999988</v>
      </c>
      <c r="U1940" s="2">
        <f>Sales_Data[[#This Row],[Profit]]/Sales_Data[[#This Row],[Net Sales]]</f>
        <v>0.1565386632930692</v>
      </c>
      <c r="V1940">
        <f>YEAR(Sales_Data[[#This Row],[Order_Date]])</f>
        <v>2025</v>
      </c>
      <c r="W1940" t="str">
        <f>TEXT(Sales_Data[[#This Row],[Order_Date]],"mmm")</f>
        <v>Aug</v>
      </c>
      <c r="X1940">
        <f>MONTH(Sales_Data[[#This Row],[Order_Date]])</f>
        <v>8</v>
      </c>
      <c r="Y1940" t="str">
        <f>"Q"&amp;ROUNDUP(MONTH(Sales_Data[[#This Row],[Order_Date]])/3,0)</f>
        <v>Q3</v>
      </c>
    </row>
    <row r="1941" spans="1:25" x14ac:dyDescent="0.3">
      <c r="A1941" t="s">
        <v>3308</v>
      </c>
      <c r="B1941" s="1">
        <v>46012</v>
      </c>
      <c r="C1941" t="s">
        <v>2790</v>
      </c>
      <c r="D1941" t="s">
        <v>694</v>
      </c>
      <c r="E1941" t="s">
        <v>119</v>
      </c>
      <c r="F1941" t="s">
        <v>249</v>
      </c>
      <c r="G1941" t="s">
        <v>67</v>
      </c>
      <c r="H1941" t="s">
        <v>68</v>
      </c>
      <c r="I1941" t="s">
        <v>97</v>
      </c>
      <c r="J1941">
        <v>1</v>
      </c>
      <c r="K1941">
        <v>1872.95</v>
      </c>
      <c r="L1941">
        <v>0.15</v>
      </c>
      <c r="M1941">
        <v>1178.3900000000001</v>
      </c>
      <c r="N1941" t="s">
        <v>70</v>
      </c>
      <c r="O1941" t="s">
        <v>25</v>
      </c>
      <c r="P1941" t="s">
        <v>71</v>
      </c>
      <c r="Q1941">
        <f>Sales_Data[[#This Row],[Quantity]]*Sales_Data[[#This Row],[Unit_Price]]</f>
        <v>1872.95</v>
      </c>
      <c r="R1941">
        <f>Sales_Data[[#This Row],[Gross_Sales]]*Sales_Data[[#This Row],[Discount]]</f>
        <v>280.9425</v>
      </c>
      <c r="S1941">
        <f>Sales_Data[[#This Row],[Gross_Sales]]-Sales_Data[[#This Row],[Discount_Amount]]</f>
        <v>1592.0075000000002</v>
      </c>
      <c r="T1941">
        <f>Sales_Data[[#This Row],[Net Sales]]-Sales_Data[[#This Row],[Cost]]</f>
        <v>413.61750000000006</v>
      </c>
      <c r="U1941" s="2">
        <f>Sales_Data[[#This Row],[Profit]]/Sales_Data[[#This Row],[Net Sales]]</f>
        <v>0.25980876346373999</v>
      </c>
      <c r="V1941">
        <f>YEAR(Sales_Data[[#This Row],[Order_Date]])</f>
        <v>2025</v>
      </c>
      <c r="W1941" t="str">
        <f>TEXT(Sales_Data[[#This Row],[Order_Date]],"mmm")</f>
        <v>Dec</v>
      </c>
      <c r="X1941">
        <f>MONTH(Sales_Data[[#This Row],[Order_Date]])</f>
        <v>12</v>
      </c>
      <c r="Y1941" t="str">
        <f>"Q"&amp;ROUNDUP(MONTH(Sales_Data[[#This Row],[Order_Date]])/3,0)</f>
        <v>Q4</v>
      </c>
    </row>
    <row r="1942" spans="1:25" x14ac:dyDescent="0.3">
      <c r="A1942" t="s">
        <v>3309</v>
      </c>
      <c r="B1942" s="1">
        <v>45939</v>
      </c>
      <c r="C1942" t="s">
        <v>3310</v>
      </c>
      <c r="D1942" t="s">
        <v>624</v>
      </c>
      <c r="E1942" t="s">
        <v>30</v>
      </c>
      <c r="F1942" t="s">
        <v>210</v>
      </c>
      <c r="G1942" t="s">
        <v>75</v>
      </c>
      <c r="H1942" t="s">
        <v>114</v>
      </c>
      <c r="I1942" t="s">
        <v>115</v>
      </c>
      <c r="J1942">
        <v>1</v>
      </c>
      <c r="K1942">
        <v>2074.84</v>
      </c>
      <c r="L1942">
        <v>0</v>
      </c>
      <c r="M1942">
        <v>1440.43</v>
      </c>
      <c r="N1942" t="s">
        <v>52</v>
      </c>
      <c r="O1942" t="s">
        <v>35</v>
      </c>
      <c r="P1942" t="s">
        <v>71</v>
      </c>
      <c r="Q1942">
        <f>Sales_Data[[#This Row],[Quantity]]*Sales_Data[[#This Row],[Unit_Price]]</f>
        <v>2074.84</v>
      </c>
      <c r="R1942">
        <f>Sales_Data[[#This Row],[Gross_Sales]]*Sales_Data[[#This Row],[Discount]]</f>
        <v>0</v>
      </c>
      <c r="S1942">
        <f>Sales_Data[[#This Row],[Gross_Sales]]-Sales_Data[[#This Row],[Discount_Amount]]</f>
        <v>2074.84</v>
      </c>
      <c r="T1942">
        <f>Sales_Data[[#This Row],[Net Sales]]-Sales_Data[[#This Row],[Cost]]</f>
        <v>634.41000000000008</v>
      </c>
      <c r="U1942" s="2">
        <f>Sales_Data[[#This Row],[Profit]]/Sales_Data[[#This Row],[Net Sales]]</f>
        <v>0.30576333596807465</v>
      </c>
      <c r="V1942">
        <f>YEAR(Sales_Data[[#This Row],[Order_Date]])</f>
        <v>2025</v>
      </c>
      <c r="W1942" t="str">
        <f>TEXT(Sales_Data[[#This Row],[Order_Date]],"mmm")</f>
        <v>Oct</v>
      </c>
      <c r="X1942">
        <f>MONTH(Sales_Data[[#This Row],[Order_Date]])</f>
        <v>10</v>
      </c>
      <c r="Y1942" t="str">
        <f>"Q"&amp;ROUNDUP(MONTH(Sales_Data[[#This Row],[Order_Date]])/3,0)</f>
        <v>Q4</v>
      </c>
    </row>
    <row r="1943" spans="1:25" x14ac:dyDescent="0.3">
      <c r="A1943" t="s">
        <v>3311</v>
      </c>
      <c r="B1943" s="1">
        <v>45665</v>
      </c>
      <c r="C1943" t="s">
        <v>1758</v>
      </c>
      <c r="D1943" t="s">
        <v>436</v>
      </c>
      <c r="E1943" t="s">
        <v>19</v>
      </c>
      <c r="F1943" t="s">
        <v>113</v>
      </c>
      <c r="G1943" t="s">
        <v>21</v>
      </c>
      <c r="H1943" t="s">
        <v>22</v>
      </c>
      <c r="I1943" t="s">
        <v>23</v>
      </c>
      <c r="J1943">
        <v>1</v>
      </c>
      <c r="K1943">
        <v>10822.62</v>
      </c>
      <c r="L1943">
        <v>0.1</v>
      </c>
      <c r="M1943">
        <v>7383.83</v>
      </c>
      <c r="N1943" t="s">
        <v>52</v>
      </c>
      <c r="O1943" t="s">
        <v>53</v>
      </c>
      <c r="P1943" t="s">
        <v>71</v>
      </c>
      <c r="Q1943">
        <f>Sales_Data[[#This Row],[Quantity]]*Sales_Data[[#This Row],[Unit_Price]]</f>
        <v>10822.62</v>
      </c>
      <c r="R1943">
        <f>Sales_Data[[#This Row],[Gross_Sales]]*Sales_Data[[#This Row],[Discount]]</f>
        <v>1082.2620000000002</v>
      </c>
      <c r="S1943">
        <f>Sales_Data[[#This Row],[Gross_Sales]]-Sales_Data[[#This Row],[Discount_Amount]]</f>
        <v>9740.3580000000002</v>
      </c>
      <c r="T1943">
        <f>Sales_Data[[#This Row],[Net Sales]]-Sales_Data[[#This Row],[Cost]]</f>
        <v>2356.5280000000002</v>
      </c>
      <c r="U1943" s="2">
        <f>Sales_Data[[#This Row],[Profit]]/Sales_Data[[#This Row],[Net Sales]]</f>
        <v>0.24193443403209616</v>
      </c>
      <c r="V1943">
        <f>YEAR(Sales_Data[[#This Row],[Order_Date]])</f>
        <v>2025</v>
      </c>
      <c r="W1943" t="str">
        <f>TEXT(Sales_Data[[#This Row],[Order_Date]],"mmm")</f>
        <v>Jan</v>
      </c>
      <c r="X1943">
        <f>MONTH(Sales_Data[[#This Row],[Order_Date]])</f>
        <v>1</v>
      </c>
      <c r="Y1943" t="str">
        <f>"Q"&amp;ROUNDUP(MONTH(Sales_Data[[#This Row],[Order_Date]])/3,0)</f>
        <v>Q1</v>
      </c>
    </row>
    <row r="1944" spans="1:25" x14ac:dyDescent="0.3">
      <c r="A1944" t="s">
        <v>3312</v>
      </c>
      <c r="B1944" s="1">
        <v>45757</v>
      </c>
      <c r="C1944" t="s">
        <v>1642</v>
      </c>
      <c r="D1944" t="s">
        <v>175</v>
      </c>
      <c r="E1944" t="s">
        <v>48</v>
      </c>
      <c r="F1944" t="s">
        <v>49</v>
      </c>
      <c r="G1944" t="s">
        <v>41</v>
      </c>
      <c r="H1944" t="s">
        <v>42</v>
      </c>
      <c r="I1944" t="s">
        <v>82</v>
      </c>
      <c r="J1944">
        <v>2</v>
      </c>
      <c r="K1944">
        <v>47550.23</v>
      </c>
      <c r="L1944">
        <v>0.15</v>
      </c>
      <c r="M1944">
        <v>61876.56</v>
      </c>
      <c r="N1944" t="s">
        <v>52</v>
      </c>
      <c r="O1944" t="s">
        <v>25</v>
      </c>
      <c r="P1944" t="s">
        <v>26</v>
      </c>
      <c r="Q1944">
        <f>Sales_Data[[#This Row],[Quantity]]*Sales_Data[[#This Row],[Unit_Price]]</f>
        <v>95100.46</v>
      </c>
      <c r="R1944">
        <f>Sales_Data[[#This Row],[Gross_Sales]]*Sales_Data[[#This Row],[Discount]]</f>
        <v>14265.069000000001</v>
      </c>
      <c r="S1944">
        <f>Sales_Data[[#This Row],[Gross_Sales]]-Sales_Data[[#This Row],[Discount_Amount]]</f>
        <v>80835.391000000003</v>
      </c>
      <c r="T1944">
        <f>Sales_Data[[#This Row],[Net Sales]]-Sales_Data[[#This Row],[Cost]]</f>
        <v>18958.831000000006</v>
      </c>
      <c r="U1944" s="2">
        <f>Sales_Data[[#This Row],[Profit]]/Sales_Data[[#This Row],[Net Sales]]</f>
        <v>0.23453626889736953</v>
      </c>
      <c r="V1944">
        <f>YEAR(Sales_Data[[#This Row],[Order_Date]])</f>
        <v>2025</v>
      </c>
      <c r="W1944" t="str">
        <f>TEXT(Sales_Data[[#This Row],[Order_Date]],"mmm")</f>
        <v>Apr</v>
      </c>
      <c r="X1944">
        <f>MONTH(Sales_Data[[#This Row],[Order_Date]])</f>
        <v>4</v>
      </c>
      <c r="Y1944" t="str">
        <f>"Q"&amp;ROUNDUP(MONTH(Sales_Data[[#This Row],[Order_Date]])/3,0)</f>
        <v>Q2</v>
      </c>
    </row>
    <row r="1945" spans="1:25" x14ac:dyDescent="0.3">
      <c r="A1945" t="s">
        <v>3313</v>
      </c>
      <c r="B1945" s="1">
        <v>45897</v>
      </c>
      <c r="C1945" t="s">
        <v>1373</v>
      </c>
      <c r="D1945" t="s">
        <v>112</v>
      </c>
      <c r="E1945" t="s">
        <v>30</v>
      </c>
      <c r="F1945" t="s">
        <v>101</v>
      </c>
      <c r="G1945" t="s">
        <v>21</v>
      </c>
      <c r="H1945" t="s">
        <v>22</v>
      </c>
      <c r="I1945" t="s">
        <v>62</v>
      </c>
      <c r="J1945">
        <v>1</v>
      </c>
      <c r="K1945">
        <v>3268.15</v>
      </c>
      <c r="L1945">
        <v>0</v>
      </c>
      <c r="M1945">
        <v>2104.62</v>
      </c>
      <c r="N1945" t="s">
        <v>109</v>
      </c>
      <c r="O1945" t="s">
        <v>35</v>
      </c>
      <c r="P1945" t="s">
        <v>26</v>
      </c>
      <c r="Q1945">
        <f>Sales_Data[[#This Row],[Quantity]]*Sales_Data[[#This Row],[Unit_Price]]</f>
        <v>3268.15</v>
      </c>
      <c r="R1945">
        <f>Sales_Data[[#This Row],[Gross_Sales]]*Sales_Data[[#This Row],[Discount]]</f>
        <v>0</v>
      </c>
      <c r="S1945">
        <f>Sales_Data[[#This Row],[Gross_Sales]]-Sales_Data[[#This Row],[Discount_Amount]]</f>
        <v>3268.15</v>
      </c>
      <c r="T1945">
        <f>Sales_Data[[#This Row],[Net Sales]]-Sales_Data[[#This Row],[Cost]]</f>
        <v>1163.5300000000002</v>
      </c>
      <c r="U1945" s="2">
        <f>Sales_Data[[#This Row],[Profit]]/Sales_Data[[#This Row],[Net Sales]]</f>
        <v>0.3560209904686138</v>
      </c>
      <c r="V1945">
        <f>YEAR(Sales_Data[[#This Row],[Order_Date]])</f>
        <v>2025</v>
      </c>
      <c r="W1945" t="str">
        <f>TEXT(Sales_Data[[#This Row],[Order_Date]],"mmm")</f>
        <v>Aug</v>
      </c>
      <c r="X1945">
        <f>MONTH(Sales_Data[[#This Row],[Order_Date]])</f>
        <v>8</v>
      </c>
      <c r="Y1945" t="str">
        <f>"Q"&amp;ROUNDUP(MONTH(Sales_Data[[#This Row],[Order_Date]])/3,0)</f>
        <v>Q3</v>
      </c>
    </row>
    <row r="1946" spans="1:25" x14ac:dyDescent="0.3">
      <c r="A1946" t="s">
        <v>3314</v>
      </c>
      <c r="B1946" s="1">
        <v>45744</v>
      </c>
      <c r="C1946" t="s">
        <v>919</v>
      </c>
      <c r="D1946" t="s">
        <v>669</v>
      </c>
      <c r="E1946" t="s">
        <v>19</v>
      </c>
      <c r="F1946" t="s">
        <v>57</v>
      </c>
      <c r="G1946" t="s">
        <v>67</v>
      </c>
      <c r="H1946" t="s">
        <v>88</v>
      </c>
      <c r="I1946" t="s">
        <v>89</v>
      </c>
      <c r="J1946">
        <v>2</v>
      </c>
      <c r="K1946">
        <v>13054.32</v>
      </c>
      <c r="L1946">
        <v>0.05</v>
      </c>
      <c r="M1946">
        <v>19055.55</v>
      </c>
      <c r="N1946" t="s">
        <v>24</v>
      </c>
      <c r="O1946" t="s">
        <v>35</v>
      </c>
      <c r="P1946" t="s">
        <v>71</v>
      </c>
      <c r="Q1946">
        <f>Sales_Data[[#This Row],[Quantity]]*Sales_Data[[#This Row],[Unit_Price]]</f>
        <v>26108.639999999999</v>
      </c>
      <c r="R1946">
        <f>Sales_Data[[#This Row],[Gross_Sales]]*Sales_Data[[#This Row],[Discount]]</f>
        <v>1305.432</v>
      </c>
      <c r="S1946">
        <f>Sales_Data[[#This Row],[Gross_Sales]]-Sales_Data[[#This Row],[Discount_Amount]]</f>
        <v>24803.207999999999</v>
      </c>
      <c r="T1946">
        <f>Sales_Data[[#This Row],[Net Sales]]-Sales_Data[[#This Row],[Cost]]</f>
        <v>5747.6579999999994</v>
      </c>
      <c r="U1946" s="2">
        <f>Sales_Data[[#This Row],[Profit]]/Sales_Data[[#This Row],[Net Sales]]</f>
        <v>0.23173042777369765</v>
      </c>
      <c r="V1946">
        <f>YEAR(Sales_Data[[#This Row],[Order_Date]])</f>
        <v>2025</v>
      </c>
      <c r="W1946" t="str">
        <f>TEXT(Sales_Data[[#This Row],[Order_Date]],"mmm")</f>
        <v>Mar</v>
      </c>
      <c r="X1946">
        <f>MONTH(Sales_Data[[#This Row],[Order_Date]])</f>
        <v>3</v>
      </c>
      <c r="Y1946" t="str">
        <f>"Q"&amp;ROUNDUP(MONTH(Sales_Data[[#This Row],[Order_Date]])/3,0)</f>
        <v>Q1</v>
      </c>
    </row>
    <row r="1947" spans="1:25" x14ac:dyDescent="0.3">
      <c r="A1947" t="s">
        <v>3315</v>
      </c>
      <c r="B1947" s="1">
        <v>45955</v>
      </c>
      <c r="C1947" t="s">
        <v>3316</v>
      </c>
      <c r="D1947" t="s">
        <v>331</v>
      </c>
      <c r="E1947" t="s">
        <v>48</v>
      </c>
      <c r="F1947" t="s">
        <v>49</v>
      </c>
      <c r="G1947" t="s">
        <v>21</v>
      </c>
      <c r="H1947" t="s">
        <v>127</v>
      </c>
      <c r="I1947" t="s">
        <v>342</v>
      </c>
      <c r="J1947">
        <v>1</v>
      </c>
      <c r="K1947">
        <v>28751.18</v>
      </c>
      <c r="L1947">
        <v>0.05</v>
      </c>
      <c r="M1947">
        <v>21864.46</v>
      </c>
      <c r="N1947" t="s">
        <v>70</v>
      </c>
      <c r="O1947" t="s">
        <v>35</v>
      </c>
      <c r="P1947" t="s">
        <v>26</v>
      </c>
      <c r="Q1947">
        <f>Sales_Data[[#This Row],[Quantity]]*Sales_Data[[#This Row],[Unit_Price]]</f>
        <v>28751.18</v>
      </c>
      <c r="R1947">
        <f>Sales_Data[[#This Row],[Gross_Sales]]*Sales_Data[[#This Row],[Discount]]</f>
        <v>1437.5590000000002</v>
      </c>
      <c r="S1947">
        <f>Sales_Data[[#This Row],[Gross_Sales]]-Sales_Data[[#This Row],[Discount_Amount]]</f>
        <v>27313.620999999999</v>
      </c>
      <c r="T1947">
        <f>Sales_Data[[#This Row],[Net Sales]]-Sales_Data[[#This Row],[Cost]]</f>
        <v>5449.1610000000001</v>
      </c>
      <c r="U1947" s="2">
        <f>Sales_Data[[#This Row],[Profit]]/Sales_Data[[#This Row],[Net Sales]]</f>
        <v>0.1995034272460616</v>
      </c>
      <c r="V1947">
        <f>YEAR(Sales_Data[[#This Row],[Order_Date]])</f>
        <v>2025</v>
      </c>
      <c r="W1947" t="str">
        <f>TEXT(Sales_Data[[#This Row],[Order_Date]],"mmm")</f>
        <v>Oct</v>
      </c>
      <c r="X1947">
        <f>MONTH(Sales_Data[[#This Row],[Order_Date]])</f>
        <v>10</v>
      </c>
      <c r="Y1947" t="str">
        <f>"Q"&amp;ROUNDUP(MONTH(Sales_Data[[#This Row],[Order_Date]])/3,0)</f>
        <v>Q4</v>
      </c>
    </row>
    <row r="1948" spans="1:25" x14ac:dyDescent="0.3">
      <c r="A1948" t="s">
        <v>3317</v>
      </c>
      <c r="B1948" s="1">
        <v>45671</v>
      </c>
      <c r="C1948" t="s">
        <v>1865</v>
      </c>
      <c r="D1948" t="s">
        <v>194</v>
      </c>
      <c r="E1948" t="s">
        <v>30</v>
      </c>
      <c r="F1948" t="s">
        <v>156</v>
      </c>
      <c r="G1948" t="s">
        <v>32</v>
      </c>
      <c r="H1948" t="s">
        <v>33</v>
      </c>
      <c r="I1948" t="s">
        <v>161</v>
      </c>
      <c r="J1948">
        <v>1</v>
      </c>
      <c r="K1948">
        <v>3706.23</v>
      </c>
      <c r="L1948">
        <v>0</v>
      </c>
      <c r="M1948">
        <v>3150.22</v>
      </c>
      <c r="N1948" t="s">
        <v>24</v>
      </c>
      <c r="O1948" t="s">
        <v>25</v>
      </c>
      <c r="P1948" t="s">
        <v>44</v>
      </c>
      <c r="Q1948">
        <f>Sales_Data[[#This Row],[Quantity]]*Sales_Data[[#This Row],[Unit_Price]]</f>
        <v>3706.23</v>
      </c>
      <c r="R1948">
        <f>Sales_Data[[#This Row],[Gross_Sales]]*Sales_Data[[#This Row],[Discount]]</f>
        <v>0</v>
      </c>
      <c r="S1948">
        <f>Sales_Data[[#This Row],[Gross_Sales]]-Sales_Data[[#This Row],[Discount_Amount]]</f>
        <v>3706.23</v>
      </c>
      <c r="T1948">
        <f>Sales_Data[[#This Row],[Net Sales]]-Sales_Data[[#This Row],[Cost]]</f>
        <v>556.01000000000022</v>
      </c>
      <c r="U1948" s="2">
        <f>Sales_Data[[#This Row],[Profit]]/Sales_Data[[#This Row],[Net Sales]]</f>
        <v>0.15002037110486943</v>
      </c>
      <c r="V1948">
        <f>YEAR(Sales_Data[[#This Row],[Order_Date]])</f>
        <v>2025</v>
      </c>
      <c r="W1948" t="str">
        <f>TEXT(Sales_Data[[#This Row],[Order_Date]],"mmm")</f>
        <v>Jan</v>
      </c>
      <c r="X1948">
        <f>MONTH(Sales_Data[[#This Row],[Order_Date]])</f>
        <v>1</v>
      </c>
      <c r="Y1948" t="str">
        <f>"Q"&amp;ROUNDUP(MONTH(Sales_Data[[#This Row],[Order_Date]])/3,0)</f>
        <v>Q1</v>
      </c>
    </row>
    <row r="1949" spans="1:25" x14ac:dyDescent="0.3">
      <c r="A1949" t="s">
        <v>3318</v>
      </c>
      <c r="B1949" s="1">
        <v>45991</v>
      </c>
      <c r="C1949" t="s">
        <v>3319</v>
      </c>
      <c r="D1949" t="s">
        <v>224</v>
      </c>
      <c r="E1949" t="s">
        <v>19</v>
      </c>
      <c r="F1949" t="s">
        <v>113</v>
      </c>
      <c r="G1949" t="s">
        <v>21</v>
      </c>
      <c r="H1949" t="s">
        <v>230</v>
      </c>
      <c r="I1949" t="s">
        <v>231</v>
      </c>
      <c r="J1949">
        <v>2</v>
      </c>
      <c r="K1949">
        <v>3186.72</v>
      </c>
      <c r="L1949">
        <v>0.05</v>
      </c>
      <c r="M1949">
        <v>4090.18</v>
      </c>
      <c r="N1949" t="s">
        <v>52</v>
      </c>
      <c r="O1949" t="s">
        <v>35</v>
      </c>
      <c r="P1949" t="s">
        <v>71</v>
      </c>
      <c r="Q1949">
        <f>Sales_Data[[#This Row],[Quantity]]*Sales_Data[[#This Row],[Unit_Price]]</f>
        <v>6373.44</v>
      </c>
      <c r="R1949">
        <f>Sales_Data[[#This Row],[Gross_Sales]]*Sales_Data[[#This Row],[Discount]]</f>
        <v>318.67200000000003</v>
      </c>
      <c r="S1949">
        <f>Sales_Data[[#This Row],[Gross_Sales]]-Sales_Data[[#This Row],[Discount_Amount]]</f>
        <v>6054.768</v>
      </c>
      <c r="T1949">
        <f>Sales_Data[[#This Row],[Net Sales]]-Sales_Data[[#This Row],[Cost]]</f>
        <v>1964.5880000000002</v>
      </c>
      <c r="U1949" s="2">
        <f>Sales_Data[[#This Row],[Profit]]/Sales_Data[[#This Row],[Net Sales]]</f>
        <v>0.32446957505225638</v>
      </c>
      <c r="V1949">
        <f>YEAR(Sales_Data[[#This Row],[Order_Date]])</f>
        <v>2025</v>
      </c>
      <c r="W1949" t="str">
        <f>TEXT(Sales_Data[[#This Row],[Order_Date]],"mmm")</f>
        <v>Nov</v>
      </c>
      <c r="X1949">
        <f>MONTH(Sales_Data[[#This Row],[Order_Date]])</f>
        <v>11</v>
      </c>
      <c r="Y1949" t="str">
        <f>"Q"&amp;ROUNDUP(MONTH(Sales_Data[[#This Row],[Order_Date]])/3,0)</f>
        <v>Q4</v>
      </c>
    </row>
    <row r="1950" spans="1:25" x14ac:dyDescent="0.3">
      <c r="A1950" t="s">
        <v>3320</v>
      </c>
      <c r="B1950" s="1">
        <v>45659</v>
      </c>
      <c r="C1950" t="s">
        <v>531</v>
      </c>
      <c r="D1950" t="s">
        <v>1171</v>
      </c>
      <c r="E1950" t="s">
        <v>119</v>
      </c>
      <c r="F1950" t="s">
        <v>184</v>
      </c>
      <c r="G1950" t="s">
        <v>32</v>
      </c>
      <c r="H1950" t="s">
        <v>50</v>
      </c>
      <c r="I1950" t="s">
        <v>51</v>
      </c>
      <c r="J1950">
        <v>1</v>
      </c>
      <c r="K1950">
        <v>1881.98</v>
      </c>
      <c r="L1950">
        <v>0.15</v>
      </c>
      <c r="M1950">
        <v>1181.58</v>
      </c>
      <c r="N1950" t="s">
        <v>24</v>
      </c>
      <c r="O1950" t="s">
        <v>35</v>
      </c>
      <c r="P1950" t="s">
        <v>44</v>
      </c>
      <c r="Q1950">
        <f>Sales_Data[[#This Row],[Quantity]]*Sales_Data[[#This Row],[Unit_Price]]</f>
        <v>1881.98</v>
      </c>
      <c r="R1950">
        <f>Sales_Data[[#This Row],[Gross_Sales]]*Sales_Data[[#This Row],[Discount]]</f>
        <v>282.29699999999997</v>
      </c>
      <c r="S1950">
        <f>Sales_Data[[#This Row],[Gross_Sales]]-Sales_Data[[#This Row],[Discount_Amount]]</f>
        <v>1599.683</v>
      </c>
      <c r="T1950">
        <f>Sales_Data[[#This Row],[Net Sales]]-Sales_Data[[#This Row],[Cost]]</f>
        <v>418.10300000000007</v>
      </c>
      <c r="U1950" s="2">
        <f>Sales_Data[[#This Row],[Profit]]/Sales_Data[[#This Row],[Net Sales]]</f>
        <v>0.26136615817008751</v>
      </c>
      <c r="V1950">
        <f>YEAR(Sales_Data[[#This Row],[Order_Date]])</f>
        <v>2025</v>
      </c>
      <c r="W1950" t="str">
        <f>TEXT(Sales_Data[[#This Row],[Order_Date]],"mmm")</f>
        <v>Jan</v>
      </c>
      <c r="X1950">
        <f>MONTH(Sales_Data[[#This Row],[Order_Date]])</f>
        <v>1</v>
      </c>
      <c r="Y1950" t="str">
        <f>"Q"&amp;ROUNDUP(MONTH(Sales_Data[[#This Row],[Order_Date]])/3,0)</f>
        <v>Q1</v>
      </c>
    </row>
    <row r="1951" spans="1:25" x14ac:dyDescent="0.3">
      <c r="A1951" t="s">
        <v>3321</v>
      </c>
      <c r="B1951" s="1">
        <v>45950</v>
      </c>
      <c r="C1951" t="s">
        <v>140</v>
      </c>
      <c r="D1951" t="s">
        <v>404</v>
      </c>
      <c r="E1951" t="s">
        <v>30</v>
      </c>
      <c r="F1951" t="s">
        <v>31</v>
      </c>
      <c r="G1951" t="s">
        <v>21</v>
      </c>
      <c r="H1951" t="s">
        <v>297</v>
      </c>
      <c r="I1951" t="s">
        <v>297</v>
      </c>
      <c r="J1951">
        <v>3</v>
      </c>
      <c r="K1951">
        <v>1023.45</v>
      </c>
      <c r="L1951">
        <v>0.15</v>
      </c>
      <c r="M1951">
        <v>1657.7</v>
      </c>
      <c r="N1951" t="s">
        <v>52</v>
      </c>
      <c r="O1951" t="s">
        <v>35</v>
      </c>
      <c r="P1951" t="s">
        <v>44</v>
      </c>
      <c r="Q1951">
        <f>Sales_Data[[#This Row],[Quantity]]*Sales_Data[[#This Row],[Unit_Price]]</f>
        <v>3070.3500000000004</v>
      </c>
      <c r="R1951">
        <f>Sales_Data[[#This Row],[Gross_Sales]]*Sales_Data[[#This Row],[Discount]]</f>
        <v>460.55250000000001</v>
      </c>
      <c r="S1951">
        <f>Sales_Data[[#This Row],[Gross_Sales]]-Sales_Data[[#This Row],[Discount_Amount]]</f>
        <v>2609.7975000000006</v>
      </c>
      <c r="T1951">
        <f>Sales_Data[[#This Row],[Net Sales]]-Sales_Data[[#This Row],[Cost]]</f>
        <v>952.09750000000054</v>
      </c>
      <c r="U1951" s="2">
        <f>Sales_Data[[#This Row],[Profit]]/Sales_Data[[#This Row],[Net Sales]]</f>
        <v>0.3648166189139197</v>
      </c>
      <c r="V1951">
        <f>YEAR(Sales_Data[[#This Row],[Order_Date]])</f>
        <v>2025</v>
      </c>
      <c r="W1951" t="str">
        <f>TEXT(Sales_Data[[#This Row],[Order_Date]],"mmm")</f>
        <v>Oct</v>
      </c>
      <c r="X1951">
        <f>MONTH(Sales_Data[[#This Row],[Order_Date]])</f>
        <v>10</v>
      </c>
      <c r="Y1951" t="str">
        <f>"Q"&amp;ROUNDUP(MONTH(Sales_Data[[#This Row],[Order_Date]])/3,0)</f>
        <v>Q4</v>
      </c>
    </row>
    <row r="1952" spans="1:25" x14ac:dyDescent="0.3">
      <c r="A1952" t="s">
        <v>3322</v>
      </c>
      <c r="B1952" s="1">
        <v>45982</v>
      </c>
      <c r="C1952" t="s">
        <v>1639</v>
      </c>
      <c r="D1952" t="s">
        <v>307</v>
      </c>
      <c r="E1952" t="s">
        <v>30</v>
      </c>
      <c r="F1952" t="s">
        <v>210</v>
      </c>
      <c r="G1952" t="s">
        <v>41</v>
      </c>
      <c r="H1952" t="s">
        <v>171</v>
      </c>
      <c r="I1952" t="s">
        <v>172</v>
      </c>
      <c r="J1952">
        <v>2</v>
      </c>
      <c r="K1952">
        <v>4481.6099999999997</v>
      </c>
      <c r="L1952">
        <v>0.15</v>
      </c>
      <c r="M1952">
        <v>5048.7299999999996</v>
      </c>
      <c r="N1952" t="s">
        <v>52</v>
      </c>
      <c r="O1952" t="s">
        <v>53</v>
      </c>
      <c r="P1952" t="s">
        <v>71</v>
      </c>
      <c r="Q1952">
        <f>Sales_Data[[#This Row],[Quantity]]*Sales_Data[[#This Row],[Unit_Price]]</f>
        <v>8963.2199999999993</v>
      </c>
      <c r="R1952">
        <f>Sales_Data[[#This Row],[Gross_Sales]]*Sales_Data[[#This Row],[Discount]]</f>
        <v>1344.4829999999999</v>
      </c>
      <c r="S1952">
        <f>Sales_Data[[#This Row],[Gross_Sales]]-Sales_Data[[#This Row],[Discount_Amount]]</f>
        <v>7618.7369999999992</v>
      </c>
      <c r="T1952">
        <f>Sales_Data[[#This Row],[Net Sales]]-Sales_Data[[#This Row],[Cost]]</f>
        <v>2570.0069999999996</v>
      </c>
      <c r="U1952" s="2">
        <f>Sales_Data[[#This Row],[Profit]]/Sales_Data[[#This Row],[Net Sales]]</f>
        <v>0.33732717115710908</v>
      </c>
      <c r="V1952">
        <f>YEAR(Sales_Data[[#This Row],[Order_Date]])</f>
        <v>2025</v>
      </c>
      <c r="W1952" t="str">
        <f>TEXT(Sales_Data[[#This Row],[Order_Date]],"mmm")</f>
        <v>Nov</v>
      </c>
      <c r="X1952">
        <f>MONTH(Sales_Data[[#This Row],[Order_Date]])</f>
        <v>11</v>
      </c>
      <c r="Y1952" t="str">
        <f>"Q"&amp;ROUNDUP(MONTH(Sales_Data[[#This Row],[Order_Date]])/3,0)</f>
        <v>Q4</v>
      </c>
    </row>
    <row r="1953" spans="1:25" x14ac:dyDescent="0.3">
      <c r="A1953" t="s">
        <v>3323</v>
      </c>
      <c r="B1953" s="1">
        <v>45698</v>
      </c>
      <c r="C1953" t="s">
        <v>469</v>
      </c>
      <c r="D1953" t="s">
        <v>541</v>
      </c>
      <c r="E1953" t="s">
        <v>30</v>
      </c>
      <c r="F1953" t="s">
        <v>31</v>
      </c>
      <c r="G1953" t="s">
        <v>67</v>
      </c>
      <c r="H1953" t="s">
        <v>88</v>
      </c>
      <c r="I1953" t="s">
        <v>157</v>
      </c>
      <c r="J1953">
        <v>4</v>
      </c>
      <c r="K1953">
        <v>611.16</v>
      </c>
      <c r="L1953">
        <v>0.05</v>
      </c>
      <c r="M1953">
        <v>1998.57</v>
      </c>
      <c r="N1953" t="s">
        <v>70</v>
      </c>
      <c r="O1953" t="s">
        <v>53</v>
      </c>
      <c r="P1953" t="s">
        <v>71</v>
      </c>
      <c r="Q1953">
        <f>Sales_Data[[#This Row],[Quantity]]*Sales_Data[[#This Row],[Unit_Price]]</f>
        <v>2444.64</v>
      </c>
      <c r="R1953">
        <f>Sales_Data[[#This Row],[Gross_Sales]]*Sales_Data[[#This Row],[Discount]]</f>
        <v>122.232</v>
      </c>
      <c r="S1953">
        <f>Sales_Data[[#This Row],[Gross_Sales]]-Sales_Data[[#This Row],[Discount_Amount]]</f>
        <v>2322.4079999999999</v>
      </c>
      <c r="T1953">
        <f>Sales_Data[[#This Row],[Net Sales]]-Sales_Data[[#This Row],[Cost]]</f>
        <v>323.83799999999997</v>
      </c>
      <c r="U1953" s="2">
        <f>Sales_Data[[#This Row],[Profit]]/Sales_Data[[#This Row],[Net Sales]]</f>
        <v>0.13944061508572136</v>
      </c>
      <c r="V1953">
        <f>YEAR(Sales_Data[[#This Row],[Order_Date]])</f>
        <v>2025</v>
      </c>
      <c r="W1953" t="str">
        <f>TEXT(Sales_Data[[#This Row],[Order_Date]],"mmm")</f>
        <v>Feb</v>
      </c>
      <c r="X1953">
        <f>MONTH(Sales_Data[[#This Row],[Order_Date]])</f>
        <v>2</v>
      </c>
      <c r="Y1953" t="str">
        <f>"Q"&amp;ROUNDUP(MONTH(Sales_Data[[#This Row],[Order_Date]])/3,0)</f>
        <v>Q1</v>
      </c>
    </row>
    <row r="1954" spans="1:25" x14ac:dyDescent="0.3">
      <c r="A1954" t="s">
        <v>3324</v>
      </c>
      <c r="B1954" s="1">
        <v>45975</v>
      </c>
      <c r="C1954" t="s">
        <v>3325</v>
      </c>
      <c r="D1954" t="s">
        <v>1171</v>
      </c>
      <c r="E1954" t="s">
        <v>119</v>
      </c>
      <c r="F1954" t="s">
        <v>538</v>
      </c>
      <c r="G1954" t="s">
        <v>67</v>
      </c>
      <c r="H1954" t="s">
        <v>68</v>
      </c>
      <c r="I1954" t="s">
        <v>97</v>
      </c>
      <c r="J1954">
        <v>1</v>
      </c>
      <c r="K1954">
        <v>7312.82</v>
      </c>
      <c r="L1954">
        <v>0.05</v>
      </c>
      <c r="M1954">
        <v>6002.31</v>
      </c>
      <c r="N1954" t="s">
        <v>24</v>
      </c>
      <c r="O1954" t="s">
        <v>35</v>
      </c>
      <c r="P1954" t="s">
        <v>44</v>
      </c>
      <c r="Q1954">
        <f>Sales_Data[[#This Row],[Quantity]]*Sales_Data[[#This Row],[Unit_Price]]</f>
        <v>7312.82</v>
      </c>
      <c r="R1954">
        <f>Sales_Data[[#This Row],[Gross_Sales]]*Sales_Data[[#This Row],[Discount]]</f>
        <v>365.64100000000002</v>
      </c>
      <c r="S1954">
        <f>Sales_Data[[#This Row],[Gross_Sales]]-Sales_Data[[#This Row],[Discount_Amount]]</f>
        <v>6947.1790000000001</v>
      </c>
      <c r="T1954">
        <f>Sales_Data[[#This Row],[Net Sales]]-Sales_Data[[#This Row],[Cost]]</f>
        <v>944.86899999999969</v>
      </c>
      <c r="U1954" s="2">
        <f>Sales_Data[[#This Row],[Profit]]/Sales_Data[[#This Row],[Net Sales]]</f>
        <v>0.13600757947938288</v>
      </c>
      <c r="V1954">
        <f>YEAR(Sales_Data[[#This Row],[Order_Date]])</f>
        <v>2025</v>
      </c>
      <c r="W1954" t="str">
        <f>TEXT(Sales_Data[[#This Row],[Order_Date]],"mmm")</f>
        <v>Nov</v>
      </c>
      <c r="X1954">
        <f>MONTH(Sales_Data[[#This Row],[Order_Date]])</f>
        <v>11</v>
      </c>
      <c r="Y1954" t="str">
        <f>"Q"&amp;ROUNDUP(MONTH(Sales_Data[[#This Row],[Order_Date]])/3,0)</f>
        <v>Q4</v>
      </c>
    </row>
    <row r="1955" spans="1:25" x14ac:dyDescent="0.3">
      <c r="A1955" t="s">
        <v>3326</v>
      </c>
      <c r="B1955" s="1">
        <v>45973</v>
      </c>
      <c r="C1955" t="s">
        <v>3327</v>
      </c>
      <c r="D1955" t="s">
        <v>817</v>
      </c>
      <c r="E1955" t="s">
        <v>30</v>
      </c>
      <c r="F1955" t="s">
        <v>210</v>
      </c>
      <c r="G1955" t="s">
        <v>32</v>
      </c>
      <c r="H1955" t="s">
        <v>33</v>
      </c>
      <c r="I1955" t="s">
        <v>34</v>
      </c>
      <c r="J1955">
        <v>5</v>
      </c>
      <c r="K1955">
        <v>1359.46</v>
      </c>
      <c r="L1955">
        <v>0.1</v>
      </c>
      <c r="M1955">
        <v>3858.62</v>
      </c>
      <c r="N1955" t="s">
        <v>52</v>
      </c>
      <c r="O1955" t="s">
        <v>53</v>
      </c>
      <c r="P1955" t="s">
        <v>26</v>
      </c>
      <c r="Q1955">
        <f>Sales_Data[[#This Row],[Quantity]]*Sales_Data[[#This Row],[Unit_Price]]</f>
        <v>6797.3</v>
      </c>
      <c r="R1955">
        <f>Sales_Data[[#This Row],[Gross_Sales]]*Sales_Data[[#This Row],[Discount]]</f>
        <v>679.73</v>
      </c>
      <c r="S1955">
        <f>Sales_Data[[#This Row],[Gross_Sales]]-Sales_Data[[#This Row],[Discount_Amount]]</f>
        <v>6117.57</v>
      </c>
      <c r="T1955">
        <f>Sales_Data[[#This Row],[Net Sales]]-Sales_Data[[#This Row],[Cost]]</f>
        <v>2258.9499999999998</v>
      </c>
      <c r="U1955" s="2">
        <f>Sales_Data[[#This Row],[Profit]]/Sales_Data[[#This Row],[Net Sales]]</f>
        <v>0.36925609351425481</v>
      </c>
      <c r="V1955">
        <f>YEAR(Sales_Data[[#This Row],[Order_Date]])</f>
        <v>2025</v>
      </c>
      <c r="W1955" t="str">
        <f>TEXT(Sales_Data[[#This Row],[Order_Date]],"mmm")</f>
        <v>Nov</v>
      </c>
      <c r="X1955">
        <f>MONTH(Sales_Data[[#This Row],[Order_Date]])</f>
        <v>11</v>
      </c>
      <c r="Y1955" t="str">
        <f>"Q"&amp;ROUNDUP(MONTH(Sales_Data[[#This Row],[Order_Date]])/3,0)</f>
        <v>Q4</v>
      </c>
    </row>
    <row r="1956" spans="1:25" x14ac:dyDescent="0.3">
      <c r="A1956" t="s">
        <v>3328</v>
      </c>
      <c r="B1956" s="1">
        <v>45768</v>
      </c>
      <c r="C1956" t="s">
        <v>991</v>
      </c>
      <c r="D1956" t="s">
        <v>260</v>
      </c>
      <c r="E1956" t="s">
        <v>39</v>
      </c>
      <c r="F1956" t="s">
        <v>96</v>
      </c>
      <c r="G1956" t="s">
        <v>67</v>
      </c>
      <c r="H1956" t="s">
        <v>88</v>
      </c>
      <c r="I1956" t="s">
        <v>157</v>
      </c>
      <c r="J1956">
        <v>2</v>
      </c>
      <c r="K1956">
        <v>3491.64</v>
      </c>
      <c r="L1956">
        <v>0.05</v>
      </c>
      <c r="M1956">
        <v>5034.82</v>
      </c>
      <c r="N1956" t="s">
        <v>52</v>
      </c>
      <c r="O1956" t="s">
        <v>35</v>
      </c>
      <c r="P1956" t="s">
        <v>44</v>
      </c>
      <c r="Q1956">
        <f>Sales_Data[[#This Row],[Quantity]]*Sales_Data[[#This Row],[Unit_Price]]</f>
        <v>6983.28</v>
      </c>
      <c r="R1956">
        <f>Sales_Data[[#This Row],[Gross_Sales]]*Sales_Data[[#This Row],[Discount]]</f>
        <v>349.16399999999999</v>
      </c>
      <c r="S1956">
        <f>Sales_Data[[#This Row],[Gross_Sales]]-Sales_Data[[#This Row],[Discount_Amount]]</f>
        <v>6634.116</v>
      </c>
      <c r="T1956">
        <f>Sales_Data[[#This Row],[Net Sales]]-Sales_Data[[#This Row],[Cost]]</f>
        <v>1599.2960000000003</v>
      </c>
      <c r="U1956" s="2">
        <f>Sales_Data[[#This Row],[Profit]]/Sales_Data[[#This Row],[Net Sales]]</f>
        <v>0.24107145548856854</v>
      </c>
      <c r="V1956">
        <f>YEAR(Sales_Data[[#This Row],[Order_Date]])</f>
        <v>2025</v>
      </c>
      <c r="W1956" t="str">
        <f>TEXT(Sales_Data[[#This Row],[Order_Date]],"mmm")</f>
        <v>Apr</v>
      </c>
      <c r="X1956">
        <f>MONTH(Sales_Data[[#This Row],[Order_Date]])</f>
        <v>4</v>
      </c>
      <c r="Y1956" t="str">
        <f>"Q"&amp;ROUNDUP(MONTH(Sales_Data[[#This Row],[Order_Date]])/3,0)</f>
        <v>Q2</v>
      </c>
    </row>
    <row r="1957" spans="1:25" x14ac:dyDescent="0.3">
      <c r="A1957" t="s">
        <v>3329</v>
      </c>
      <c r="B1957" s="1">
        <v>45671</v>
      </c>
      <c r="C1957" t="s">
        <v>2470</v>
      </c>
      <c r="D1957" t="s">
        <v>463</v>
      </c>
      <c r="E1957" t="s">
        <v>48</v>
      </c>
      <c r="F1957" t="s">
        <v>126</v>
      </c>
      <c r="G1957" t="s">
        <v>21</v>
      </c>
      <c r="H1957" t="s">
        <v>230</v>
      </c>
      <c r="I1957" t="s">
        <v>328</v>
      </c>
      <c r="J1957">
        <v>5</v>
      </c>
      <c r="K1957">
        <v>59663.24</v>
      </c>
      <c r="L1957">
        <v>0</v>
      </c>
      <c r="M1957">
        <v>195623.06</v>
      </c>
      <c r="N1957" t="s">
        <v>70</v>
      </c>
      <c r="O1957" t="s">
        <v>25</v>
      </c>
      <c r="P1957" t="s">
        <v>71</v>
      </c>
      <c r="Q1957">
        <f>Sales_Data[[#This Row],[Quantity]]*Sales_Data[[#This Row],[Unit_Price]]</f>
        <v>298316.2</v>
      </c>
      <c r="R1957">
        <f>Sales_Data[[#This Row],[Gross_Sales]]*Sales_Data[[#This Row],[Discount]]</f>
        <v>0</v>
      </c>
      <c r="S1957">
        <f>Sales_Data[[#This Row],[Gross_Sales]]-Sales_Data[[#This Row],[Discount_Amount]]</f>
        <v>298316.2</v>
      </c>
      <c r="T1957">
        <f>Sales_Data[[#This Row],[Net Sales]]-Sales_Data[[#This Row],[Cost]]</f>
        <v>102693.14000000001</v>
      </c>
      <c r="U1957" s="2">
        <f>Sales_Data[[#This Row],[Profit]]/Sales_Data[[#This Row],[Net Sales]]</f>
        <v>0.34424258555184067</v>
      </c>
      <c r="V1957">
        <f>YEAR(Sales_Data[[#This Row],[Order_Date]])</f>
        <v>2025</v>
      </c>
      <c r="W1957" t="str">
        <f>TEXT(Sales_Data[[#This Row],[Order_Date]],"mmm")</f>
        <v>Jan</v>
      </c>
      <c r="X1957">
        <f>MONTH(Sales_Data[[#This Row],[Order_Date]])</f>
        <v>1</v>
      </c>
      <c r="Y1957" t="str">
        <f>"Q"&amp;ROUNDUP(MONTH(Sales_Data[[#This Row],[Order_Date]])/3,0)</f>
        <v>Q1</v>
      </c>
    </row>
    <row r="1958" spans="1:25" x14ac:dyDescent="0.3">
      <c r="A1958" t="s">
        <v>3330</v>
      </c>
      <c r="B1958" s="1">
        <v>45888</v>
      </c>
      <c r="C1958" t="s">
        <v>1292</v>
      </c>
      <c r="D1958" t="s">
        <v>463</v>
      </c>
      <c r="E1958" t="s">
        <v>119</v>
      </c>
      <c r="F1958" t="s">
        <v>538</v>
      </c>
      <c r="G1958" t="s">
        <v>75</v>
      </c>
      <c r="H1958" t="s">
        <v>185</v>
      </c>
      <c r="I1958" t="s">
        <v>186</v>
      </c>
      <c r="J1958">
        <v>1</v>
      </c>
      <c r="K1958">
        <v>5480.47</v>
      </c>
      <c r="L1958">
        <v>0.1</v>
      </c>
      <c r="M1958">
        <v>3961.64</v>
      </c>
      <c r="N1958" t="s">
        <v>52</v>
      </c>
      <c r="O1958" t="s">
        <v>35</v>
      </c>
      <c r="P1958" t="s">
        <v>71</v>
      </c>
      <c r="Q1958">
        <f>Sales_Data[[#This Row],[Quantity]]*Sales_Data[[#This Row],[Unit_Price]]</f>
        <v>5480.47</v>
      </c>
      <c r="R1958">
        <f>Sales_Data[[#This Row],[Gross_Sales]]*Sales_Data[[#This Row],[Discount]]</f>
        <v>548.04700000000003</v>
      </c>
      <c r="S1958">
        <f>Sales_Data[[#This Row],[Gross_Sales]]-Sales_Data[[#This Row],[Discount_Amount]]</f>
        <v>4932.4230000000007</v>
      </c>
      <c r="T1958">
        <f>Sales_Data[[#This Row],[Net Sales]]-Sales_Data[[#This Row],[Cost]]</f>
        <v>970.78300000000081</v>
      </c>
      <c r="U1958" s="2">
        <f>Sales_Data[[#This Row],[Profit]]/Sales_Data[[#This Row],[Net Sales]]</f>
        <v>0.19681665583020772</v>
      </c>
      <c r="V1958">
        <f>YEAR(Sales_Data[[#This Row],[Order_Date]])</f>
        <v>2025</v>
      </c>
      <c r="W1958" t="str">
        <f>TEXT(Sales_Data[[#This Row],[Order_Date]],"mmm")</f>
        <v>Aug</v>
      </c>
      <c r="X1958">
        <f>MONTH(Sales_Data[[#This Row],[Order_Date]])</f>
        <v>8</v>
      </c>
      <c r="Y1958" t="str">
        <f>"Q"&amp;ROUNDUP(MONTH(Sales_Data[[#This Row],[Order_Date]])/3,0)</f>
        <v>Q3</v>
      </c>
    </row>
    <row r="1959" spans="1:25" x14ac:dyDescent="0.3">
      <c r="A1959" t="s">
        <v>3331</v>
      </c>
      <c r="B1959" s="1">
        <v>45741</v>
      </c>
      <c r="C1959" t="s">
        <v>301</v>
      </c>
      <c r="D1959" t="s">
        <v>322</v>
      </c>
      <c r="E1959" t="s">
        <v>30</v>
      </c>
      <c r="F1959" t="s">
        <v>156</v>
      </c>
      <c r="G1959" t="s">
        <v>41</v>
      </c>
      <c r="H1959" t="s">
        <v>147</v>
      </c>
      <c r="I1959" t="s">
        <v>369</v>
      </c>
      <c r="J1959">
        <v>2</v>
      </c>
      <c r="K1959">
        <v>1248.06</v>
      </c>
      <c r="L1959">
        <v>0.05</v>
      </c>
      <c r="M1959">
        <v>1854.51</v>
      </c>
      <c r="N1959" t="s">
        <v>109</v>
      </c>
      <c r="O1959" t="s">
        <v>25</v>
      </c>
      <c r="P1959" t="s">
        <v>44</v>
      </c>
      <c r="Q1959">
        <f>Sales_Data[[#This Row],[Quantity]]*Sales_Data[[#This Row],[Unit_Price]]</f>
        <v>2496.12</v>
      </c>
      <c r="R1959">
        <f>Sales_Data[[#This Row],[Gross_Sales]]*Sales_Data[[#This Row],[Discount]]</f>
        <v>124.806</v>
      </c>
      <c r="S1959">
        <f>Sales_Data[[#This Row],[Gross_Sales]]-Sales_Data[[#This Row],[Discount_Amount]]</f>
        <v>2371.3139999999999</v>
      </c>
      <c r="T1959">
        <f>Sales_Data[[#This Row],[Net Sales]]-Sales_Data[[#This Row],[Cost]]</f>
        <v>516.80399999999986</v>
      </c>
      <c r="U1959" s="2">
        <f>Sales_Data[[#This Row],[Profit]]/Sales_Data[[#This Row],[Net Sales]]</f>
        <v>0.21793992697719489</v>
      </c>
      <c r="V1959">
        <f>YEAR(Sales_Data[[#This Row],[Order_Date]])</f>
        <v>2025</v>
      </c>
      <c r="W1959" t="str">
        <f>TEXT(Sales_Data[[#This Row],[Order_Date]],"mmm")</f>
        <v>Mar</v>
      </c>
      <c r="X1959">
        <f>MONTH(Sales_Data[[#This Row],[Order_Date]])</f>
        <v>3</v>
      </c>
      <c r="Y1959" t="str">
        <f>"Q"&amp;ROUNDUP(MONTH(Sales_Data[[#This Row],[Order_Date]])/3,0)</f>
        <v>Q1</v>
      </c>
    </row>
    <row r="1960" spans="1:25" x14ac:dyDescent="0.3">
      <c r="A1960" t="s">
        <v>3332</v>
      </c>
      <c r="B1960" s="1">
        <v>45787</v>
      </c>
      <c r="C1960" t="s">
        <v>2098</v>
      </c>
      <c r="D1960" t="s">
        <v>422</v>
      </c>
      <c r="E1960" t="s">
        <v>19</v>
      </c>
      <c r="F1960" t="s">
        <v>57</v>
      </c>
      <c r="G1960" t="s">
        <v>32</v>
      </c>
      <c r="H1960" t="s">
        <v>50</v>
      </c>
      <c r="I1960" t="s">
        <v>58</v>
      </c>
      <c r="J1960">
        <v>3</v>
      </c>
      <c r="K1960">
        <v>5614.76</v>
      </c>
      <c r="L1960">
        <v>0</v>
      </c>
      <c r="M1960">
        <v>12705.74</v>
      </c>
      <c r="N1960" t="s">
        <v>70</v>
      </c>
      <c r="O1960" t="s">
        <v>25</v>
      </c>
      <c r="P1960" t="s">
        <v>26</v>
      </c>
      <c r="Q1960">
        <f>Sales_Data[[#This Row],[Quantity]]*Sales_Data[[#This Row],[Unit_Price]]</f>
        <v>16844.28</v>
      </c>
      <c r="R1960">
        <f>Sales_Data[[#This Row],[Gross_Sales]]*Sales_Data[[#This Row],[Discount]]</f>
        <v>0</v>
      </c>
      <c r="S1960">
        <f>Sales_Data[[#This Row],[Gross_Sales]]-Sales_Data[[#This Row],[Discount_Amount]]</f>
        <v>16844.28</v>
      </c>
      <c r="T1960">
        <f>Sales_Data[[#This Row],[Net Sales]]-Sales_Data[[#This Row],[Cost]]</f>
        <v>4138.5399999999991</v>
      </c>
      <c r="U1960" s="2">
        <f>Sales_Data[[#This Row],[Profit]]/Sales_Data[[#This Row],[Net Sales]]</f>
        <v>0.24569408725098368</v>
      </c>
      <c r="V1960">
        <f>YEAR(Sales_Data[[#This Row],[Order_Date]])</f>
        <v>2025</v>
      </c>
      <c r="W1960" t="str">
        <f>TEXT(Sales_Data[[#This Row],[Order_Date]],"mmm")</f>
        <v>May</v>
      </c>
      <c r="X1960">
        <f>MONTH(Sales_Data[[#This Row],[Order_Date]])</f>
        <v>5</v>
      </c>
      <c r="Y1960" t="str">
        <f>"Q"&amp;ROUNDUP(MONTH(Sales_Data[[#This Row],[Order_Date]])/3,0)</f>
        <v>Q2</v>
      </c>
    </row>
    <row r="1961" spans="1:25" x14ac:dyDescent="0.3">
      <c r="A1961" t="s">
        <v>3333</v>
      </c>
      <c r="B1961" s="1">
        <v>45888</v>
      </c>
      <c r="C1961" t="s">
        <v>64</v>
      </c>
      <c r="D1961" t="s">
        <v>244</v>
      </c>
      <c r="E1961" t="s">
        <v>48</v>
      </c>
      <c r="F1961" t="s">
        <v>164</v>
      </c>
      <c r="G1961" t="s">
        <v>41</v>
      </c>
      <c r="H1961" t="s">
        <v>147</v>
      </c>
      <c r="I1961" t="s">
        <v>369</v>
      </c>
      <c r="J1961">
        <v>1</v>
      </c>
      <c r="K1961">
        <v>59948.36</v>
      </c>
      <c r="L1961">
        <v>0</v>
      </c>
      <c r="M1961">
        <v>45268.61</v>
      </c>
      <c r="N1961" t="s">
        <v>83</v>
      </c>
      <c r="O1961" t="s">
        <v>35</v>
      </c>
      <c r="P1961" t="s">
        <v>44</v>
      </c>
      <c r="Q1961">
        <f>Sales_Data[[#This Row],[Quantity]]*Sales_Data[[#This Row],[Unit_Price]]</f>
        <v>59948.36</v>
      </c>
      <c r="R1961">
        <f>Sales_Data[[#This Row],[Gross_Sales]]*Sales_Data[[#This Row],[Discount]]</f>
        <v>0</v>
      </c>
      <c r="S1961">
        <f>Sales_Data[[#This Row],[Gross_Sales]]-Sales_Data[[#This Row],[Discount_Amount]]</f>
        <v>59948.36</v>
      </c>
      <c r="T1961">
        <f>Sales_Data[[#This Row],[Net Sales]]-Sales_Data[[#This Row],[Cost]]</f>
        <v>14679.75</v>
      </c>
      <c r="U1961" s="2">
        <f>Sales_Data[[#This Row],[Profit]]/Sales_Data[[#This Row],[Net Sales]]</f>
        <v>0.24487325424748901</v>
      </c>
      <c r="V1961">
        <f>YEAR(Sales_Data[[#This Row],[Order_Date]])</f>
        <v>2025</v>
      </c>
      <c r="W1961" t="str">
        <f>TEXT(Sales_Data[[#This Row],[Order_Date]],"mmm")</f>
        <v>Aug</v>
      </c>
      <c r="X1961">
        <f>MONTH(Sales_Data[[#This Row],[Order_Date]])</f>
        <v>8</v>
      </c>
      <c r="Y1961" t="str">
        <f>"Q"&amp;ROUNDUP(MONTH(Sales_Data[[#This Row],[Order_Date]])/3,0)</f>
        <v>Q3</v>
      </c>
    </row>
    <row r="1962" spans="1:25" x14ac:dyDescent="0.3">
      <c r="A1962" t="s">
        <v>3334</v>
      </c>
      <c r="B1962" s="1">
        <v>45983</v>
      </c>
      <c r="C1962" t="s">
        <v>3335</v>
      </c>
      <c r="D1962" t="s">
        <v>374</v>
      </c>
      <c r="E1962" t="s">
        <v>39</v>
      </c>
      <c r="F1962" t="s">
        <v>202</v>
      </c>
      <c r="G1962" t="s">
        <v>75</v>
      </c>
      <c r="H1962" t="s">
        <v>114</v>
      </c>
      <c r="I1962" t="s">
        <v>206</v>
      </c>
      <c r="J1962">
        <v>2</v>
      </c>
      <c r="K1962">
        <v>3219.15</v>
      </c>
      <c r="L1962">
        <v>0.15</v>
      </c>
      <c r="M1962">
        <v>4269.43</v>
      </c>
      <c r="N1962" t="s">
        <v>70</v>
      </c>
      <c r="O1962" t="s">
        <v>35</v>
      </c>
      <c r="P1962" t="s">
        <v>26</v>
      </c>
      <c r="Q1962">
        <f>Sales_Data[[#This Row],[Quantity]]*Sales_Data[[#This Row],[Unit_Price]]</f>
        <v>6438.3</v>
      </c>
      <c r="R1962">
        <f>Sales_Data[[#This Row],[Gross_Sales]]*Sales_Data[[#This Row],[Discount]]</f>
        <v>965.745</v>
      </c>
      <c r="S1962">
        <f>Sales_Data[[#This Row],[Gross_Sales]]-Sales_Data[[#This Row],[Discount_Amount]]</f>
        <v>5472.5550000000003</v>
      </c>
      <c r="T1962">
        <f>Sales_Data[[#This Row],[Net Sales]]-Sales_Data[[#This Row],[Cost]]</f>
        <v>1203.125</v>
      </c>
      <c r="U1962" s="2">
        <f>Sales_Data[[#This Row],[Profit]]/Sales_Data[[#This Row],[Net Sales]]</f>
        <v>0.21984703671319886</v>
      </c>
      <c r="V1962">
        <f>YEAR(Sales_Data[[#This Row],[Order_Date]])</f>
        <v>2025</v>
      </c>
      <c r="W1962" t="str">
        <f>TEXT(Sales_Data[[#This Row],[Order_Date]],"mmm")</f>
        <v>Nov</v>
      </c>
      <c r="X1962">
        <f>MONTH(Sales_Data[[#This Row],[Order_Date]])</f>
        <v>11</v>
      </c>
      <c r="Y1962" t="str">
        <f>"Q"&amp;ROUNDUP(MONTH(Sales_Data[[#This Row],[Order_Date]])/3,0)</f>
        <v>Q4</v>
      </c>
    </row>
    <row r="1963" spans="1:25" x14ac:dyDescent="0.3">
      <c r="A1963" t="s">
        <v>3336</v>
      </c>
      <c r="B1963" s="1">
        <v>45802</v>
      </c>
      <c r="C1963" t="s">
        <v>3337</v>
      </c>
      <c r="D1963" t="s">
        <v>266</v>
      </c>
      <c r="E1963" t="s">
        <v>48</v>
      </c>
      <c r="F1963" t="s">
        <v>49</v>
      </c>
      <c r="G1963" t="s">
        <v>67</v>
      </c>
      <c r="H1963" t="s">
        <v>133</v>
      </c>
      <c r="I1963" t="s">
        <v>138</v>
      </c>
      <c r="J1963">
        <v>3</v>
      </c>
      <c r="K1963">
        <v>38773.58</v>
      </c>
      <c r="L1963">
        <v>0.05</v>
      </c>
      <c r="M1963">
        <v>81164.52</v>
      </c>
      <c r="N1963" t="s">
        <v>52</v>
      </c>
      <c r="O1963" t="s">
        <v>35</v>
      </c>
      <c r="P1963" t="s">
        <v>71</v>
      </c>
      <c r="Q1963">
        <f>Sales_Data[[#This Row],[Quantity]]*Sales_Data[[#This Row],[Unit_Price]]</f>
        <v>116320.74</v>
      </c>
      <c r="R1963">
        <f>Sales_Data[[#This Row],[Gross_Sales]]*Sales_Data[[#This Row],[Discount]]</f>
        <v>5816.0370000000003</v>
      </c>
      <c r="S1963">
        <f>Sales_Data[[#This Row],[Gross_Sales]]-Sales_Data[[#This Row],[Discount_Amount]]</f>
        <v>110504.70300000001</v>
      </c>
      <c r="T1963">
        <f>Sales_Data[[#This Row],[Net Sales]]-Sales_Data[[#This Row],[Cost]]</f>
        <v>29340.183000000005</v>
      </c>
      <c r="U1963" s="2">
        <f>Sales_Data[[#This Row],[Profit]]/Sales_Data[[#This Row],[Net Sales]]</f>
        <v>0.26551071767506584</v>
      </c>
      <c r="V1963">
        <f>YEAR(Sales_Data[[#This Row],[Order_Date]])</f>
        <v>2025</v>
      </c>
      <c r="W1963" t="str">
        <f>TEXT(Sales_Data[[#This Row],[Order_Date]],"mmm")</f>
        <v>May</v>
      </c>
      <c r="X1963">
        <f>MONTH(Sales_Data[[#This Row],[Order_Date]])</f>
        <v>5</v>
      </c>
      <c r="Y1963" t="str">
        <f>"Q"&amp;ROUNDUP(MONTH(Sales_Data[[#This Row],[Order_Date]])/3,0)</f>
        <v>Q2</v>
      </c>
    </row>
    <row r="1964" spans="1:25" x14ac:dyDescent="0.3">
      <c r="A1964" t="s">
        <v>3338</v>
      </c>
      <c r="B1964" s="1">
        <v>46002</v>
      </c>
      <c r="C1964" t="s">
        <v>1165</v>
      </c>
      <c r="D1964" t="s">
        <v>205</v>
      </c>
      <c r="E1964" t="s">
        <v>119</v>
      </c>
      <c r="F1964" t="s">
        <v>538</v>
      </c>
      <c r="G1964" t="s">
        <v>75</v>
      </c>
      <c r="H1964" t="s">
        <v>114</v>
      </c>
      <c r="I1964" t="s">
        <v>115</v>
      </c>
      <c r="J1964">
        <v>2</v>
      </c>
      <c r="K1964">
        <v>4409.42</v>
      </c>
      <c r="L1964">
        <v>0.05</v>
      </c>
      <c r="M1964">
        <v>6788.58</v>
      </c>
      <c r="N1964" t="s">
        <v>24</v>
      </c>
      <c r="O1964" t="s">
        <v>25</v>
      </c>
      <c r="P1964" t="s">
        <v>44</v>
      </c>
      <c r="Q1964">
        <f>Sales_Data[[#This Row],[Quantity]]*Sales_Data[[#This Row],[Unit_Price]]</f>
        <v>8818.84</v>
      </c>
      <c r="R1964">
        <f>Sales_Data[[#This Row],[Gross_Sales]]*Sales_Data[[#This Row],[Discount]]</f>
        <v>440.94200000000001</v>
      </c>
      <c r="S1964">
        <f>Sales_Data[[#This Row],[Gross_Sales]]-Sales_Data[[#This Row],[Discount_Amount]]</f>
        <v>8377.898000000001</v>
      </c>
      <c r="T1964">
        <f>Sales_Data[[#This Row],[Net Sales]]-Sales_Data[[#This Row],[Cost]]</f>
        <v>1589.3180000000011</v>
      </c>
      <c r="U1964" s="2">
        <f>Sales_Data[[#This Row],[Profit]]/Sales_Data[[#This Row],[Net Sales]]</f>
        <v>0.18970367030011595</v>
      </c>
      <c r="V1964">
        <f>YEAR(Sales_Data[[#This Row],[Order_Date]])</f>
        <v>2025</v>
      </c>
      <c r="W1964" t="str">
        <f>TEXT(Sales_Data[[#This Row],[Order_Date]],"mmm")</f>
        <v>Dec</v>
      </c>
      <c r="X1964">
        <f>MONTH(Sales_Data[[#This Row],[Order_Date]])</f>
        <v>12</v>
      </c>
      <c r="Y1964" t="str">
        <f>"Q"&amp;ROUNDUP(MONTH(Sales_Data[[#This Row],[Order_Date]])/3,0)</f>
        <v>Q4</v>
      </c>
    </row>
    <row r="1965" spans="1:25" x14ac:dyDescent="0.3">
      <c r="A1965" t="s">
        <v>3339</v>
      </c>
      <c r="B1965" s="1">
        <v>45685</v>
      </c>
      <c r="C1965" t="s">
        <v>1241</v>
      </c>
      <c r="D1965" t="s">
        <v>322</v>
      </c>
      <c r="E1965" t="s">
        <v>119</v>
      </c>
      <c r="F1965" t="s">
        <v>184</v>
      </c>
      <c r="G1965" t="s">
        <v>75</v>
      </c>
      <c r="H1965" t="s">
        <v>114</v>
      </c>
      <c r="I1965" t="s">
        <v>206</v>
      </c>
      <c r="J1965">
        <v>1</v>
      </c>
      <c r="K1965">
        <v>3716.72</v>
      </c>
      <c r="L1965">
        <v>0.2</v>
      </c>
      <c r="M1965">
        <v>2394.1</v>
      </c>
      <c r="N1965" t="s">
        <v>70</v>
      </c>
      <c r="O1965" t="s">
        <v>53</v>
      </c>
      <c r="P1965" t="s">
        <v>44</v>
      </c>
      <c r="Q1965">
        <f>Sales_Data[[#This Row],[Quantity]]*Sales_Data[[#This Row],[Unit_Price]]</f>
        <v>3716.72</v>
      </c>
      <c r="R1965">
        <f>Sales_Data[[#This Row],[Gross_Sales]]*Sales_Data[[#This Row],[Discount]]</f>
        <v>743.34400000000005</v>
      </c>
      <c r="S1965">
        <f>Sales_Data[[#This Row],[Gross_Sales]]-Sales_Data[[#This Row],[Discount_Amount]]</f>
        <v>2973.3759999999997</v>
      </c>
      <c r="T1965">
        <f>Sales_Data[[#This Row],[Net Sales]]-Sales_Data[[#This Row],[Cost]]</f>
        <v>579.27599999999984</v>
      </c>
      <c r="U1965" s="2">
        <f>Sales_Data[[#This Row],[Profit]]/Sales_Data[[#This Row],[Net Sales]]</f>
        <v>0.19482097117888889</v>
      </c>
      <c r="V1965">
        <f>YEAR(Sales_Data[[#This Row],[Order_Date]])</f>
        <v>2025</v>
      </c>
      <c r="W1965" t="str">
        <f>TEXT(Sales_Data[[#This Row],[Order_Date]],"mmm")</f>
        <v>Jan</v>
      </c>
      <c r="X1965">
        <f>MONTH(Sales_Data[[#This Row],[Order_Date]])</f>
        <v>1</v>
      </c>
      <c r="Y1965" t="str">
        <f>"Q"&amp;ROUNDUP(MONTH(Sales_Data[[#This Row],[Order_Date]])/3,0)</f>
        <v>Q1</v>
      </c>
    </row>
    <row r="1966" spans="1:25" x14ac:dyDescent="0.3">
      <c r="A1966" t="s">
        <v>3340</v>
      </c>
      <c r="B1966" s="1">
        <v>45723</v>
      </c>
      <c r="C1966" t="s">
        <v>2385</v>
      </c>
      <c r="D1966" t="s">
        <v>511</v>
      </c>
      <c r="E1966" t="s">
        <v>48</v>
      </c>
      <c r="F1966" t="s">
        <v>152</v>
      </c>
      <c r="G1966" t="s">
        <v>21</v>
      </c>
      <c r="H1966" t="s">
        <v>22</v>
      </c>
      <c r="I1966" t="s">
        <v>23</v>
      </c>
      <c r="J1966">
        <v>2</v>
      </c>
      <c r="K1966">
        <v>15678.22</v>
      </c>
      <c r="L1966">
        <v>0.05</v>
      </c>
      <c r="M1966">
        <v>21085.4</v>
      </c>
      <c r="N1966" t="s">
        <v>83</v>
      </c>
      <c r="O1966" t="s">
        <v>35</v>
      </c>
      <c r="P1966" t="s">
        <v>44</v>
      </c>
      <c r="Q1966">
        <f>Sales_Data[[#This Row],[Quantity]]*Sales_Data[[#This Row],[Unit_Price]]</f>
        <v>31356.44</v>
      </c>
      <c r="R1966">
        <f>Sales_Data[[#This Row],[Gross_Sales]]*Sales_Data[[#This Row],[Discount]]</f>
        <v>1567.8220000000001</v>
      </c>
      <c r="S1966">
        <f>Sales_Data[[#This Row],[Gross_Sales]]-Sales_Data[[#This Row],[Discount_Amount]]</f>
        <v>29788.617999999999</v>
      </c>
      <c r="T1966">
        <f>Sales_Data[[#This Row],[Net Sales]]-Sales_Data[[#This Row],[Cost]]</f>
        <v>8703.2179999999971</v>
      </c>
      <c r="U1966" s="2">
        <f>Sales_Data[[#This Row],[Profit]]/Sales_Data[[#This Row],[Net Sales]]</f>
        <v>0.29216588698408225</v>
      </c>
      <c r="V1966">
        <f>YEAR(Sales_Data[[#This Row],[Order_Date]])</f>
        <v>2025</v>
      </c>
      <c r="W1966" t="str">
        <f>TEXT(Sales_Data[[#This Row],[Order_Date]],"mmm")</f>
        <v>Mar</v>
      </c>
      <c r="X1966">
        <f>MONTH(Sales_Data[[#This Row],[Order_Date]])</f>
        <v>3</v>
      </c>
      <c r="Y1966" t="str">
        <f>"Q"&amp;ROUNDUP(MONTH(Sales_Data[[#This Row],[Order_Date]])/3,0)</f>
        <v>Q1</v>
      </c>
    </row>
    <row r="1967" spans="1:25" x14ac:dyDescent="0.3">
      <c r="A1967" t="s">
        <v>3341</v>
      </c>
      <c r="B1967" s="1">
        <v>45820</v>
      </c>
      <c r="C1967" t="s">
        <v>2665</v>
      </c>
      <c r="D1967" t="s">
        <v>205</v>
      </c>
      <c r="E1967" t="s">
        <v>39</v>
      </c>
      <c r="F1967" t="s">
        <v>96</v>
      </c>
      <c r="G1967" t="s">
        <v>41</v>
      </c>
      <c r="H1967" t="s">
        <v>42</v>
      </c>
      <c r="I1967" t="s">
        <v>43</v>
      </c>
      <c r="J1967">
        <v>1</v>
      </c>
      <c r="K1967">
        <v>4928.8599999999997</v>
      </c>
      <c r="L1967">
        <v>0</v>
      </c>
      <c r="M1967">
        <v>3979.02</v>
      </c>
      <c r="N1967" t="s">
        <v>52</v>
      </c>
      <c r="O1967" t="s">
        <v>35</v>
      </c>
      <c r="P1967" t="s">
        <v>44</v>
      </c>
      <c r="Q1967">
        <f>Sales_Data[[#This Row],[Quantity]]*Sales_Data[[#This Row],[Unit_Price]]</f>
        <v>4928.8599999999997</v>
      </c>
      <c r="R1967">
        <f>Sales_Data[[#This Row],[Gross_Sales]]*Sales_Data[[#This Row],[Discount]]</f>
        <v>0</v>
      </c>
      <c r="S1967">
        <f>Sales_Data[[#This Row],[Gross_Sales]]-Sales_Data[[#This Row],[Discount_Amount]]</f>
        <v>4928.8599999999997</v>
      </c>
      <c r="T1967">
        <f>Sales_Data[[#This Row],[Net Sales]]-Sales_Data[[#This Row],[Cost]]</f>
        <v>949.83999999999969</v>
      </c>
      <c r="U1967" s="2">
        <f>Sales_Data[[#This Row],[Profit]]/Sales_Data[[#This Row],[Net Sales]]</f>
        <v>0.19270987611739829</v>
      </c>
      <c r="V1967">
        <f>YEAR(Sales_Data[[#This Row],[Order_Date]])</f>
        <v>2025</v>
      </c>
      <c r="W1967" t="str">
        <f>TEXT(Sales_Data[[#This Row],[Order_Date]],"mmm")</f>
        <v>Jun</v>
      </c>
      <c r="X1967">
        <f>MONTH(Sales_Data[[#This Row],[Order_Date]])</f>
        <v>6</v>
      </c>
      <c r="Y1967" t="str">
        <f>"Q"&amp;ROUNDUP(MONTH(Sales_Data[[#This Row],[Order_Date]])/3,0)</f>
        <v>Q2</v>
      </c>
    </row>
    <row r="1968" spans="1:25" x14ac:dyDescent="0.3">
      <c r="A1968" t="s">
        <v>3342</v>
      </c>
      <c r="B1968" s="1">
        <v>45886</v>
      </c>
      <c r="C1968" t="s">
        <v>2385</v>
      </c>
      <c r="D1968" t="s">
        <v>310</v>
      </c>
      <c r="E1968" t="s">
        <v>48</v>
      </c>
      <c r="F1968" t="s">
        <v>126</v>
      </c>
      <c r="G1968" t="s">
        <v>21</v>
      </c>
      <c r="H1968" t="s">
        <v>22</v>
      </c>
      <c r="I1968" t="s">
        <v>23</v>
      </c>
      <c r="J1968">
        <v>3</v>
      </c>
      <c r="K1968">
        <v>47108.37</v>
      </c>
      <c r="L1968">
        <v>0.1</v>
      </c>
      <c r="M1968">
        <v>90199.72</v>
      </c>
      <c r="N1968" t="s">
        <v>24</v>
      </c>
      <c r="O1968" t="s">
        <v>35</v>
      </c>
      <c r="P1968" t="s">
        <v>71</v>
      </c>
      <c r="Q1968">
        <f>Sales_Data[[#This Row],[Quantity]]*Sales_Data[[#This Row],[Unit_Price]]</f>
        <v>141325.11000000002</v>
      </c>
      <c r="R1968">
        <f>Sales_Data[[#This Row],[Gross_Sales]]*Sales_Data[[#This Row],[Discount]]</f>
        <v>14132.511000000002</v>
      </c>
      <c r="S1968">
        <f>Sales_Data[[#This Row],[Gross_Sales]]-Sales_Data[[#This Row],[Discount_Amount]]</f>
        <v>127192.59900000002</v>
      </c>
      <c r="T1968">
        <f>Sales_Data[[#This Row],[Net Sales]]-Sales_Data[[#This Row],[Cost]]</f>
        <v>36992.879000000015</v>
      </c>
      <c r="U1968" s="2">
        <f>Sales_Data[[#This Row],[Profit]]/Sales_Data[[#This Row],[Net Sales]]</f>
        <v>0.29084144274778134</v>
      </c>
      <c r="V1968">
        <f>YEAR(Sales_Data[[#This Row],[Order_Date]])</f>
        <v>2025</v>
      </c>
      <c r="W1968" t="str">
        <f>TEXT(Sales_Data[[#This Row],[Order_Date]],"mmm")</f>
        <v>Aug</v>
      </c>
      <c r="X1968">
        <f>MONTH(Sales_Data[[#This Row],[Order_Date]])</f>
        <v>8</v>
      </c>
      <c r="Y1968" t="str">
        <f>"Q"&amp;ROUNDUP(MONTH(Sales_Data[[#This Row],[Order_Date]])/3,0)</f>
        <v>Q3</v>
      </c>
    </row>
    <row r="1969" spans="1:25" x14ac:dyDescent="0.3">
      <c r="A1969" t="s">
        <v>3343</v>
      </c>
      <c r="B1969" s="1">
        <v>45918</v>
      </c>
      <c r="C1969" t="s">
        <v>3344</v>
      </c>
      <c r="D1969" t="s">
        <v>280</v>
      </c>
      <c r="E1969" t="s">
        <v>30</v>
      </c>
      <c r="F1969" t="s">
        <v>156</v>
      </c>
      <c r="G1969" t="s">
        <v>67</v>
      </c>
      <c r="H1969" t="s">
        <v>88</v>
      </c>
      <c r="I1969" t="s">
        <v>89</v>
      </c>
      <c r="J1969">
        <v>1</v>
      </c>
      <c r="K1969">
        <v>1555.7</v>
      </c>
      <c r="L1969">
        <v>0</v>
      </c>
      <c r="M1969">
        <v>1202.44</v>
      </c>
      <c r="N1969" t="s">
        <v>52</v>
      </c>
      <c r="O1969" t="s">
        <v>25</v>
      </c>
      <c r="P1969" t="s">
        <v>71</v>
      </c>
      <c r="Q1969">
        <f>Sales_Data[[#This Row],[Quantity]]*Sales_Data[[#This Row],[Unit_Price]]</f>
        <v>1555.7</v>
      </c>
      <c r="R1969">
        <f>Sales_Data[[#This Row],[Gross_Sales]]*Sales_Data[[#This Row],[Discount]]</f>
        <v>0</v>
      </c>
      <c r="S1969">
        <f>Sales_Data[[#This Row],[Gross_Sales]]-Sales_Data[[#This Row],[Discount_Amount]]</f>
        <v>1555.7</v>
      </c>
      <c r="T1969">
        <f>Sales_Data[[#This Row],[Net Sales]]-Sales_Data[[#This Row],[Cost]]</f>
        <v>353.26</v>
      </c>
      <c r="U1969" s="2">
        <f>Sales_Data[[#This Row],[Profit]]/Sales_Data[[#This Row],[Net Sales]]</f>
        <v>0.22707462878446999</v>
      </c>
      <c r="V1969">
        <f>YEAR(Sales_Data[[#This Row],[Order_Date]])</f>
        <v>2025</v>
      </c>
      <c r="W1969" t="str">
        <f>TEXT(Sales_Data[[#This Row],[Order_Date]],"mmm")</f>
        <v>Sep</v>
      </c>
      <c r="X1969">
        <f>MONTH(Sales_Data[[#This Row],[Order_Date]])</f>
        <v>9</v>
      </c>
      <c r="Y1969" t="str">
        <f>"Q"&amp;ROUNDUP(MONTH(Sales_Data[[#This Row],[Order_Date]])/3,0)</f>
        <v>Q3</v>
      </c>
    </row>
    <row r="1970" spans="1:25" x14ac:dyDescent="0.3">
      <c r="A1970" t="s">
        <v>3345</v>
      </c>
      <c r="B1970" s="1">
        <v>45821</v>
      </c>
      <c r="C1970" t="s">
        <v>449</v>
      </c>
      <c r="D1970" t="s">
        <v>356</v>
      </c>
      <c r="E1970" t="s">
        <v>19</v>
      </c>
      <c r="F1970" t="s">
        <v>81</v>
      </c>
      <c r="G1970" t="s">
        <v>67</v>
      </c>
      <c r="H1970" t="s">
        <v>133</v>
      </c>
      <c r="I1970" t="s">
        <v>134</v>
      </c>
      <c r="J1970">
        <v>1</v>
      </c>
      <c r="K1970">
        <v>14349.89</v>
      </c>
      <c r="L1970">
        <v>0</v>
      </c>
      <c r="M1970">
        <v>9686.16</v>
      </c>
      <c r="N1970" t="s">
        <v>52</v>
      </c>
      <c r="O1970" t="s">
        <v>25</v>
      </c>
      <c r="P1970" t="s">
        <v>44</v>
      </c>
      <c r="Q1970">
        <f>Sales_Data[[#This Row],[Quantity]]*Sales_Data[[#This Row],[Unit_Price]]</f>
        <v>14349.89</v>
      </c>
      <c r="R1970">
        <f>Sales_Data[[#This Row],[Gross_Sales]]*Sales_Data[[#This Row],[Discount]]</f>
        <v>0</v>
      </c>
      <c r="S1970">
        <f>Sales_Data[[#This Row],[Gross_Sales]]-Sales_Data[[#This Row],[Discount_Amount]]</f>
        <v>14349.89</v>
      </c>
      <c r="T1970">
        <f>Sales_Data[[#This Row],[Net Sales]]-Sales_Data[[#This Row],[Cost]]</f>
        <v>4663.7299999999996</v>
      </c>
      <c r="U1970" s="2">
        <f>Sales_Data[[#This Row],[Profit]]/Sales_Data[[#This Row],[Net Sales]]</f>
        <v>0.325001097569389</v>
      </c>
      <c r="V1970">
        <f>YEAR(Sales_Data[[#This Row],[Order_Date]])</f>
        <v>2025</v>
      </c>
      <c r="W1970" t="str">
        <f>TEXT(Sales_Data[[#This Row],[Order_Date]],"mmm")</f>
        <v>Jun</v>
      </c>
      <c r="X1970">
        <f>MONTH(Sales_Data[[#This Row],[Order_Date]])</f>
        <v>6</v>
      </c>
      <c r="Y1970" t="str">
        <f>"Q"&amp;ROUNDUP(MONTH(Sales_Data[[#This Row],[Order_Date]])/3,0)</f>
        <v>Q2</v>
      </c>
    </row>
    <row r="1971" spans="1:25" x14ac:dyDescent="0.3">
      <c r="A1971" t="s">
        <v>3346</v>
      </c>
      <c r="B1971" s="1">
        <v>45958</v>
      </c>
      <c r="C1971" t="s">
        <v>1159</v>
      </c>
      <c r="D1971" t="s">
        <v>596</v>
      </c>
      <c r="E1971" t="s">
        <v>39</v>
      </c>
      <c r="F1971" t="s">
        <v>96</v>
      </c>
      <c r="G1971" t="s">
        <v>67</v>
      </c>
      <c r="H1971" t="s">
        <v>133</v>
      </c>
      <c r="I1971" t="s">
        <v>138</v>
      </c>
      <c r="J1971">
        <v>1</v>
      </c>
      <c r="K1971">
        <v>6039.93</v>
      </c>
      <c r="L1971">
        <v>0.15</v>
      </c>
      <c r="M1971">
        <v>3604.47</v>
      </c>
      <c r="N1971" t="s">
        <v>24</v>
      </c>
      <c r="O1971" t="s">
        <v>35</v>
      </c>
      <c r="P1971" t="s">
        <v>44</v>
      </c>
      <c r="Q1971">
        <f>Sales_Data[[#This Row],[Quantity]]*Sales_Data[[#This Row],[Unit_Price]]</f>
        <v>6039.93</v>
      </c>
      <c r="R1971">
        <f>Sales_Data[[#This Row],[Gross_Sales]]*Sales_Data[[#This Row],[Discount]]</f>
        <v>905.98950000000002</v>
      </c>
      <c r="S1971">
        <f>Sales_Data[[#This Row],[Gross_Sales]]-Sales_Data[[#This Row],[Discount_Amount]]</f>
        <v>5133.9405000000006</v>
      </c>
      <c r="T1971">
        <f>Sales_Data[[#This Row],[Net Sales]]-Sales_Data[[#This Row],[Cost]]</f>
        <v>1529.4705000000008</v>
      </c>
      <c r="U1971" s="2">
        <f>Sales_Data[[#This Row],[Profit]]/Sales_Data[[#This Row],[Net Sales]]</f>
        <v>0.29791356171735933</v>
      </c>
      <c r="V1971">
        <f>YEAR(Sales_Data[[#This Row],[Order_Date]])</f>
        <v>2025</v>
      </c>
      <c r="W1971" t="str">
        <f>TEXT(Sales_Data[[#This Row],[Order_Date]],"mmm")</f>
        <v>Oct</v>
      </c>
      <c r="X1971">
        <f>MONTH(Sales_Data[[#This Row],[Order_Date]])</f>
        <v>10</v>
      </c>
      <c r="Y1971" t="str">
        <f>"Q"&amp;ROUNDUP(MONTH(Sales_Data[[#This Row],[Order_Date]])/3,0)</f>
        <v>Q4</v>
      </c>
    </row>
    <row r="1972" spans="1:25" x14ac:dyDescent="0.3">
      <c r="A1972" t="s">
        <v>3347</v>
      </c>
      <c r="B1972" s="1">
        <v>45960</v>
      </c>
      <c r="C1972" t="s">
        <v>1392</v>
      </c>
      <c r="D1972" t="s">
        <v>86</v>
      </c>
      <c r="E1972" t="s">
        <v>19</v>
      </c>
      <c r="F1972" t="s">
        <v>81</v>
      </c>
      <c r="G1972" t="s">
        <v>75</v>
      </c>
      <c r="H1972" t="s">
        <v>114</v>
      </c>
      <c r="I1972" t="s">
        <v>115</v>
      </c>
      <c r="J1972">
        <v>2</v>
      </c>
      <c r="K1972">
        <v>16627.68</v>
      </c>
      <c r="L1972">
        <v>0.05</v>
      </c>
      <c r="M1972">
        <v>21381.4</v>
      </c>
      <c r="N1972" t="s">
        <v>52</v>
      </c>
      <c r="O1972" t="s">
        <v>35</v>
      </c>
      <c r="P1972" t="s">
        <v>44</v>
      </c>
      <c r="Q1972">
        <f>Sales_Data[[#This Row],[Quantity]]*Sales_Data[[#This Row],[Unit_Price]]</f>
        <v>33255.360000000001</v>
      </c>
      <c r="R1972">
        <f>Sales_Data[[#This Row],[Gross_Sales]]*Sales_Data[[#This Row],[Discount]]</f>
        <v>1662.768</v>
      </c>
      <c r="S1972">
        <f>Sales_Data[[#This Row],[Gross_Sales]]-Sales_Data[[#This Row],[Discount_Amount]]</f>
        <v>31592.592000000001</v>
      </c>
      <c r="T1972">
        <f>Sales_Data[[#This Row],[Net Sales]]-Sales_Data[[#This Row],[Cost]]</f>
        <v>10211.191999999999</v>
      </c>
      <c r="U1972" s="2">
        <f>Sales_Data[[#This Row],[Profit]]/Sales_Data[[#This Row],[Net Sales]]</f>
        <v>0.32321475870039401</v>
      </c>
      <c r="V1972">
        <f>YEAR(Sales_Data[[#This Row],[Order_Date]])</f>
        <v>2025</v>
      </c>
      <c r="W1972" t="str">
        <f>TEXT(Sales_Data[[#This Row],[Order_Date]],"mmm")</f>
        <v>Oct</v>
      </c>
      <c r="X1972">
        <f>MONTH(Sales_Data[[#This Row],[Order_Date]])</f>
        <v>10</v>
      </c>
      <c r="Y1972" t="str">
        <f>"Q"&amp;ROUNDUP(MONTH(Sales_Data[[#This Row],[Order_Date]])/3,0)</f>
        <v>Q4</v>
      </c>
    </row>
    <row r="1973" spans="1:25" x14ac:dyDescent="0.3">
      <c r="A1973" t="s">
        <v>3348</v>
      </c>
      <c r="B1973" s="1">
        <v>45944</v>
      </c>
      <c r="C1973" t="s">
        <v>875</v>
      </c>
      <c r="D1973" t="s">
        <v>414</v>
      </c>
      <c r="E1973" t="s">
        <v>48</v>
      </c>
      <c r="F1973" t="s">
        <v>126</v>
      </c>
      <c r="G1973" t="s">
        <v>21</v>
      </c>
      <c r="H1973" t="s">
        <v>230</v>
      </c>
      <c r="I1973" t="s">
        <v>231</v>
      </c>
      <c r="J1973">
        <v>5</v>
      </c>
      <c r="K1973">
        <v>11736.99</v>
      </c>
      <c r="L1973">
        <v>0.1</v>
      </c>
      <c r="M1973">
        <v>46327.34</v>
      </c>
      <c r="N1973" t="s">
        <v>109</v>
      </c>
      <c r="O1973" t="s">
        <v>35</v>
      </c>
      <c r="P1973" t="s">
        <v>71</v>
      </c>
      <c r="Q1973">
        <f>Sales_Data[[#This Row],[Quantity]]*Sales_Data[[#This Row],[Unit_Price]]</f>
        <v>58684.95</v>
      </c>
      <c r="R1973">
        <f>Sales_Data[[#This Row],[Gross_Sales]]*Sales_Data[[#This Row],[Discount]]</f>
        <v>5868.4949999999999</v>
      </c>
      <c r="S1973">
        <f>Sales_Data[[#This Row],[Gross_Sales]]-Sales_Data[[#This Row],[Discount_Amount]]</f>
        <v>52816.454999999994</v>
      </c>
      <c r="T1973">
        <f>Sales_Data[[#This Row],[Net Sales]]-Sales_Data[[#This Row],[Cost]]</f>
        <v>6489.114999999998</v>
      </c>
      <c r="U1973" s="2">
        <f>Sales_Data[[#This Row],[Profit]]/Sales_Data[[#This Row],[Net Sales]]</f>
        <v>0.12286161575970971</v>
      </c>
      <c r="V1973">
        <f>YEAR(Sales_Data[[#This Row],[Order_Date]])</f>
        <v>2025</v>
      </c>
      <c r="W1973" t="str">
        <f>TEXT(Sales_Data[[#This Row],[Order_Date]],"mmm")</f>
        <v>Oct</v>
      </c>
      <c r="X1973">
        <f>MONTH(Sales_Data[[#This Row],[Order_Date]])</f>
        <v>10</v>
      </c>
      <c r="Y1973" t="str">
        <f>"Q"&amp;ROUNDUP(MONTH(Sales_Data[[#This Row],[Order_Date]])/3,0)</f>
        <v>Q4</v>
      </c>
    </row>
    <row r="1974" spans="1:25" x14ac:dyDescent="0.3">
      <c r="A1974" t="s">
        <v>3349</v>
      </c>
      <c r="B1974" s="1">
        <v>45667</v>
      </c>
      <c r="C1974" t="s">
        <v>17</v>
      </c>
      <c r="D1974" t="s">
        <v>125</v>
      </c>
      <c r="E1974" t="s">
        <v>19</v>
      </c>
      <c r="F1974" t="s">
        <v>113</v>
      </c>
      <c r="G1974" t="s">
        <v>21</v>
      </c>
      <c r="H1974" t="s">
        <v>230</v>
      </c>
      <c r="I1974" t="s">
        <v>328</v>
      </c>
      <c r="J1974">
        <v>1</v>
      </c>
      <c r="K1974">
        <v>5957.88</v>
      </c>
      <c r="L1974">
        <v>0.05</v>
      </c>
      <c r="M1974">
        <v>4409.1899999999996</v>
      </c>
      <c r="N1974" t="s">
        <v>52</v>
      </c>
      <c r="O1974" t="s">
        <v>35</v>
      </c>
      <c r="P1974" t="s">
        <v>26</v>
      </c>
      <c r="Q1974">
        <f>Sales_Data[[#This Row],[Quantity]]*Sales_Data[[#This Row],[Unit_Price]]</f>
        <v>5957.88</v>
      </c>
      <c r="R1974">
        <f>Sales_Data[[#This Row],[Gross_Sales]]*Sales_Data[[#This Row],[Discount]]</f>
        <v>297.89400000000001</v>
      </c>
      <c r="S1974">
        <f>Sales_Data[[#This Row],[Gross_Sales]]-Sales_Data[[#This Row],[Discount_Amount]]</f>
        <v>5659.9859999999999</v>
      </c>
      <c r="T1974">
        <f>Sales_Data[[#This Row],[Net Sales]]-Sales_Data[[#This Row],[Cost]]</f>
        <v>1250.7960000000003</v>
      </c>
      <c r="U1974" s="2">
        <f>Sales_Data[[#This Row],[Profit]]/Sales_Data[[#This Row],[Net Sales]]</f>
        <v>0.22098923919599806</v>
      </c>
      <c r="V1974">
        <f>YEAR(Sales_Data[[#This Row],[Order_Date]])</f>
        <v>2025</v>
      </c>
      <c r="W1974" t="str">
        <f>TEXT(Sales_Data[[#This Row],[Order_Date]],"mmm")</f>
        <v>Jan</v>
      </c>
      <c r="X1974">
        <f>MONTH(Sales_Data[[#This Row],[Order_Date]])</f>
        <v>1</v>
      </c>
      <c r="Y1974" t="str">
        <f>"Q"&amp;ROUNDUP(MONTH(Sales_Data[[#This Row],[Order_Date]])/3,0)</f>
        <v>Q1</v>
      </c>
    </row>
    <row r="1975" spans="1:25" x14ac:dyDescent="0.3">
      <c r="A1975" t="s">
        <v>3350</v>
      </c>
      <c r="B1975" s="1">
        <v>45852</v>
      </c>
      <c r="C1975" t="s">
        <v>99</v>
      </c>
      <c r="D1975" t="s">
        <v>290</v>
      </c>
      <c r="E1975" t="s">
        <v>48</v>
      </c>
      <c r="F1975" t="s">
        <v>132</v>
      </c>
      <c r="G1975" t="s">
        <v>21</v>
      </c>
      <c r="H1975" t="s">
        <v>127</v>
      </c>
      <c r="I1975" t="s">
        <v>128</v>
      </c>
      <c r="J1975">
        <v>1</v>
      </c>
      <c r="K1975">
        <v>56132.44</v>
      </c>
      <c r="L1975">
        <v>0</v>
      </c>
      <c r="M1975">
        <v>44644.88</v>
      </c>
      <c r="N1975" t="s">
        <v>83</v>
      </c>
      <c r="O1975" t="s">
        <v>35</v>
      </c>
      <c r="P1975" t="s">
        <v>44</v>
      </c>
      <c r="Q1975">
        <f>Sales_Data[[#This Row],[Quantity]]*Sales_Data[[#This Row],[Unit_Price]]</f>
        <v>56132.44</v>
      </c>
      <c r="R1975">
        <f>Sales_Data[[#This Row],[Gross_Sales]]*Sales_Data[[#This Row],[Discount]]</f>
        <v>0</v>
      </c>
      <c r="S1975">
        <f>Sales_Data[[#This Row],[Gross_Sales]]-Sales_Data[[#This Row],[Discount_Amount]]</f>
        <v>56132.44</v>
      </c>
      <c r="T1975">
        <f>Sales_Data[[#This Row],[Net Sales]]-Sales_Data[[#This Row],[Cost]]</f>
        <v>11487.560000000005</v>
      </c>
      <c r="U1975" s="2">
        <f>Sales_Data[[#This Row],[Profit]]/Sales_Data[[#This Row],[Net Sales]]</f>
        <v>0.2046510003840917</v>
      </c>
      <c r="V1975">
        <f>YEAR(Sales_Data[[#This Row],[Order_Date]])</f>
        <v>2025</v>
      </c>
      <c r="W1975" t="str">
        <f>TEXT(Sales_Data[[#This Row],[Order_Date]],"mmm")</f>
        <v>Jul</v>
      </c>
      <c r="X1975">
        <f>MONTH(Sales_Data[[#This Row],[Order_Date]])</f>
        <v>7</v>
      </c>
      <c r="Y1975" t="str">
        <f>"Q"&amp;ROUNDUP(MONTH(Sales_Data[[#This Row],[Order_Date]])/3,0)</f>
        <v>Q3</v>
      </c>
    </row>
    <row r="1976" spans="1:25" x14ac:dyDescent="0.3">
      <c r="A1976" t="s">
        <v>3351</v>
      </c>
      <c r="B1976" s="1">
        <v>45775</v>
      </c>
      <c r="C1976" t="s">
        <v>3352</v>
      </c>
      <c r="D1976" t="s">
        <v>553</v>
      </c>
      <c r="E1976" t="s">
        <v>39</v>
      </c>
      <c r="F1976" t="s">
        <v>96</v>
      </c>
      <c r="G1976" t="s">
        <v>21</v>
      </c>
      <c r="H1976" t="s">
        <v>230</v>
      </c>
      <c r="I1976" t="s">
        <v>231</v>
      </c>
      <c r="J1976">
        <v>1</v>
      </c>
      <c r="K1976">
        <v>1710.37</v>
      </c>
      <c r="L1976">
        <v>0.05</v>
      </c>
      <c r="M1976">
        <v>1276.78</v>
      </c>
      <c r="N1976" t="s">
        <v>52</v>
      </c>
      <c r="O1976" t="s">
        <v>35</v>
      </c>
      <c r="P1976" t="s">
        <v>71</v>
      </c>
      <c r="Q1976">
        <f>Sales_Data[[#This Row],[Quantity]]*Sales_Data[[#This Row],[Unit_Price]]</f>
        <v>1710.37</v>
      </c>
      <c r="R1976">
        <f>Sales_Data[[#This Row],[Gross_Sales]]*Sales_Data[[#This Row],[Discount]]</f>
        <v>85.518500000000003</v>
      </c>
      <c r="S1976">
        <f>Sales_Data[[#This Row],[Gross_Sales]]-Sales_Data[[#This Row],[Discount_Amount]]</f>
        <v>1624.8515</v>
      </c>
      <c r="T1976">
        <f>Sales_Data[[#This Row],[Net Sales]]-Sales_Data[[#This Row],[Cost]]</f>
        <v>348.07150000000001</v>
      </c>
      <c r="U1976" s="2">
        <f>Sales_Data[[#This Row],[Profit]]/Sales_Data[[#This Row],[Net Sales]]</f>
        <v>0.21421742233059454</v>
      </c>
      <c r="V1976">
        <f>YEAR(Sales_Data[[#This Row],[Order_Date]])</f>
        <v>2025</v>
      </c>
      <c r="W1976" t="str">
        <f>TEXT(Sales_Data[[#This Row],[Order_Date]],"mmm")</f>
        <v>Apr</v>
      </c>
      <c r="X1976">
        <f>MONTH(Sales_Data[[#This Row],[Order_Date]])</f>
        <v>4</v>
      </c>
      <c r="Y1976" t="str">
        <f>"Q"&amp;ROUNDUP(MONTH(Sales_Data[[#This Row],[Order_Date]])/3,0)</f>
        <v>Q2</v>
      </c>
    </row>
    <row r="1977" spans="1:25" x14ac:dyDescent="0.3">
      <c r="A1977" t="s">
        <v>3353</v>
      </c>
      <c r="B1977" s="1">
        <v>45927</v>
      </c>
      <c r="C1977" t="s">
        <v>1099</v>
      </c>
      <c r="D1977" t="s">
        <v>313</v>
      </c>
      <c r="E1977" t="s">
        <v>48</v>
      </c>
      <c r="F1977" t="s">
        <v>49</v>
      </c>
      <c r="G1977" t="s">
        <v>21</v>
      </c>
      <c r="H1977" t="s">
        <v>22</v>
      </c>
      <c r="I1977" t="s">
        <v>23</v>
      </c>
      <c r="J1977">
        <v>3</v>
      </c>
      <c r="K1977">
        <v>1720.25</v>
      </c>
      <c r="L1977">
        <v>0</v>
      </c>
      <c r="M1977">
        <v>3237.99</v>
      </c>
      <c r="N1977" t="s">
        <v>24</v>
      </c>
      <c r="O1977" t="s">
        <v>25</v>
      </c>
      <c r="P1977" t="s">
        <v>71</v>
      </c>
      <c r="Q1977">
        <f>Sales_Data[[#This Row],[Quantity]]*Sales_Data[[#This Row],[Unit_Price]]</f>
        <v>5160.75</v>
      </c>
      <c r="R1977">
        <f>Sales_Data[[#This Row],[Gross_Sales]]*Sales_Data[[#This Row],[Discount]]</f>
        <v>0</v>
      </c>
      <c r="S1977">
        <f>Sales_Data[[#This Row],[Gross_Sales]]-Sales_Data[[#This Row],[Discount_Amount]]</f>
        <v>5160.75</v>
      </c>
      <c r="T1977">
        <f>Sales_Data[[#This Row],[Net Sales]]-Sales_Data[[#This Row],[Cost]]</f>
        <v>1922.7600000000002</v>
      </c>
      <c r="U1977" s="2">
        <f>Sales_Data[[#This Row],[Profit]]/Sales_Data[[#This Row],[Net Sales]]</f>
        <v>0.37257375381485253</v>
      </c>
      <c r="V1977">
        <f>YEAR(Sales_Data[[#This Row],[Order_Date]])</f>
        <v>2025</v>
      </c>
      <c r="W1977" t="str">
        <f>TEXT(Sales_Data[[#This Row],[Order_Date]],"mmm")</f>
        <v>Sep</v>
      </c>
      <c r="X1977">
        <f>MONTH(Sales_Data[[#This Row],[Order_Date]])</f>
        <v>9</v>
      </c>
      <c r="Y1977" t="str">
        <f>"Q"&amp;ROUNDUP(MONTH(Sales_Data[[#This Row],[Order_Date]])/3,0)</f>
        <v>Q3</v>
      </c>
    </row>
    <row r="1978" spans="1:25" x14ac:dyDescent="0.3">
      <c r="A1978" t="s">
        <v>3354</v>
      </c>
      <c r="B1978" s="1">
        <v>45737</v>
      </c>
      <c r="C1978" t="s">
        <v>3355</v>
      </c>
      <c r="D1978" t="s">
        <v>589</v>
      </c>
      <c r="E1978" t="s">
        <v>39</v>
      </c>
      <c r="F1978" t="s">
        <v>40</v>
      </c>
      <c r="G1978" t="s">
        <v>41</v>
      </c>
      <c r="H1978" t="s">
        <v>42</v>
      </c>
      <c r="I1978" t="s">
        <v>43</v>
      </c>
      <c r="J1978">
        <v>2</v>
      </c>
      <c r="K1978">
        <v>6147.46</v>
      </c>
      <c r="L1978">
        <v>0.05</v>
      </c>
      <c r="M1978">
        <v>9423.68</v>
      </c>
      <c r="N1978" t="s">
        <v>109</v>
      </c>
      <c r="O1978" t="s">
        <v>35</v>
      </c>
      <c r="P1978" t="s">
        <v>44</v>
      </c>
      <c r="Q1978">
        <f>Sales_Data[[#This Row],[Quantity]]*Sales_Data[[#This Row],[Unit_Price]]</f>
        <v>12294.92</v>
      </c>
      <c r="R1978">
        <f>Sales_Data[[#This Row],[Gross_Sales]]*Sales_Data[[#This Row],[Discount]]</f>
        <v>614.74600000000009</v>
      </c>
      <c r="S1978">
        <f>Sales_Data[[#This Row],[Gross_Sales]]-Sales_Data[[#This Row],[Discount_Amount]]</f>
        <v>11680.173999999999</v>
      </c>
      <c r="T1978">
        <f>Sales_Data[[#This Row],[Net Sales]]-Sales_Data[[#This Row],[Cost]]</f>
        <v>2256.4939999999988</v>
      </c>
      <c r="U1978" s="2">
        <f>Sales_Data[[#This Row],[Profit]]/Sales_Data[[#This Row],[Net Sales]]</f>
        <v>0.19319010144883106</v>
      </c>
      <c r="V1978">
        <f>YEAR(Sales_Data[[#This Row],[Order_Date]])</f>
        <v>2025</v>
      </c>
      <c r="W1978" t="str">
        <f>TEXT(Sales_Data[[#This Row],[Order_Date]],"mmm")</f>
        <v>Mar</v>
      </c>
      <c r="X1978">
        <f>MONTH(Sales_Data[[#This Row],[Order_Date]])</f>
        <v>3</v>
      </c>
      <c r="Y1978" t="str">
        <f>"Q"&amp;ROUNDUP(MONTH(Sales_Data[[#This Row],[Order_Date]])/3,0)</f>
        <v>Q1</v>
      </c>
    </row>
    <row r="1979" spans="1:25" x14ac:dyDescent="0.3">
      <c r="A1979" t="s">
        <v>3356</v>
      </c>
      <c r="B1979" s="1">
        <v>45750</v>
      </c>
      <c r="C1979" t="s">
        <v>3357</v>
      </c>
      <c r="D1979" t="s">
        <v>381</v>
      </c>
      <c r="E1979" t="s">
        <v>119</v>
      </c>
      <c r="F1979" t="s">
        <v>184</v>
      </c>
      <c r="G1979" t="s">
        <v>67</v>
      </c>
      <c r="H1979" t="s">
        <v>121</v>
      </c>
      <c r="I1979" t="s">
        <v>122</v>
      </c>
      <c r="J1979">
        <v>1</v>
      </c>
      <c r="K1979">
        <v>3274.82</v>
      </c>
      <c r="L1979">
        <v>0.05</v>
      </c>
      <c r="M1979">
        <v>2558.9699999999998</v>
      </c>
      <c r="N1979" t="s">
        <v>24</v>
      </c>
      <c r="O1979" t="s">
        <v>35</v>
      </c>
      <c r="P1979" t="s">
        <v>71</v>
      </c>
      <c r="Q1979">
        <f>Sales_Data[[#This Row],[Quantity]]*Sales_Data[[#This Row],[Unit_Price]]</f>
        <v>3274.82</v>
      </c>
      <c r="R1979">
        <f>Sales_Data[[#This Row],[Gross_Sales]]*Sales_Data[[#This Row],[Discount]]</f>
        <v>163.74100000000001</v>
      </c>
      <c r="S1979">
        <f>Sales_Data[[#This Row],[Gross_Sales]]-Sales_Data[[#This Row],[Discount_Amount]]</f>
        <v>3111.0790000000002</v>
      </c>
      <c r="T1979">
        <f>Sales_Data[[#This Row],[Net Sales]]-Sales_Data[[#This Row],[Cost]]</f>
        <v>552.10900000000038</v>
      </c>
      <c r="U1979" s="2">
        <f>Sales_Data[[#This Row],[Profit]]/Sales_Data[[#This Row],[Net Sales]]</f>
        <v>0.17746543883970814</v>
      </c>
      <c r="V1979">
        <f>YEAR(Sales_Data[[#This Row],[Order_Date]])</f>
        <v>2025</v>
      </c>
      <c r="W1979" t="str">
        <f>TEXT(Sales_Data[[#This Row],[Order_Date]],"mmm")</f>
        <v>Apr</v>
      </c>
      <c r="X1979">
        <f>MONTH(Sales_Data[[#This Row],[Order_Date]])</f>
        <v>4</v>
      </c>
      <c r="Y1979" t="str">
        <f>"Q"&amp;ROUNDUP(MONTH(Sales_Data[[#This Row],[Order_Date]])/3,0)</f>
        <v>Q2</v>
      </c>
    </row>
    <row r="1980" spans="1:25" x14ac:dyDescent="0.3">
      <c r="A1980" t="s">
        <v>3358</v>
      </c>
      <c r="B1980" s="1">
        <v>45923</v>
      </c>
      <c r="C1980" t="s">
        <v>174</v>
      </c>
      <c r="D1980" t="s">
        <v>777</v>
      </c>
      <c r="E1980" t="s">
        <v>30</v>
      </c>
      <c r="F1980" t="s">
        <v>101</v>
      </c>
      <c r="G1980" t="s">
        <v>67</v>
      </c>
      <c r="H1980" t="s">
        <v>68</v>
      </c>
      <c r="I1980" t="s">
        <v>69</v>
      </c>
      <c r="J1980">
        <v>2</v>
      </c>
      <c r="K1980">
        <v>2218.86</v>
      </c>
      <c r="L1980">
        <v>0</v>
      </c>
      <c r="M1980">
        <v>3144.36</v>
      </c>
      <c r="N1980" t="s">
        <v>24</v>
      </c>
      <c r="O1980" t="s">
        <v>35</v>
      </c>
      <c r="P1980" t="s">
        <v>71</v>
      </c>
      <c r="Q1980">
        <f>Sales_Data[[#This Row],[Quantity]]*Sales_Data[[#This Row],[Unit_Price]]</f>
        <v>4437.72</v>
      </c>
      <c r="R1980">
        <f>Sales_Data[[#This Row],[Gross_Sales]]*Sales_Data[[#This Row],[Discount]]</f>
        <v>0</v>
      </c>
      <c r="S1980">
        <f>Sales_Data[[#This Row],[Gross_Sales]]-Sales_Data[[#This Row],[Discount_Amount]]</f>
        <v>4437.72</v>
      </c>
      <c r="T1980">
        <f>Sales_Data[[#This Row],[Net Sales]]-Sales_Data[[#This Row],[Cost]]</f>
        <v>1293.3600000000001</v>
      </c>
      <c r="U1980" s="2">
        <f>Sales_Data[[#This Row],[Profit]]/Sales_Data[[#This Row],[Net Sales]]</f>
        <v>0.29144695924934427</v>
      </c>
      <c r="V1980">
        <f>YEAR(Sales_Data[[#This Row],[Order_Date]])</f>
        <v>2025</v>
      </c>
      <c r="W1980" t="str">
        <f>TEXT(Sales_Data[[#This Row],[Order_Date]],"mmm")</f>
        <v>Sep</v>
      </c>
      <c r="X1980">
        <f>MONTH(Sales_Data[[#This Row],[Order_Date]])</f>
        <v>9</v>
      </c>
      <c r="Y1980" t="str">
        <f>"Q"&amp;ROUNDUP(MONTH(Sales_Data[[#This Row],[Order_Date]])/3,0)</f>
        <v>Q3</v>
      </c>
    </row>
    <row r="1981" spans="1:25" x14ac:dyDescent="0.3">
      <c r="A1981" t="s">
        <v>3359</v>
      </c>
      <c r="B1981" s="1">
        <v>45989</v>
      </c>
      <c r="C1981" t="s">
        <v>2994</v>
      </c>
      <c r="D1981" t="s">
        <v>624</v>
      </c>
      <c r="E1981" t="s">
        <v>119</v>
      </c>
      <c r="F1981" t="s">
        <v>184</v>
      </c>
      <c r="G1981" t="s">
        <v>75</v>
      </c>
      <c r="H1981" t="s">
        <v>114</v>
      </c>
      <c r="I1981" t="s">
        <v>115</v>
      </c>
      <c r="J1981">
        <v>1</v>
      </c>
      <c r="K1981">
        <v>4293.84</v>
      </c>
      <c r="L1981">
        <v>0.1</v>
      </c>
      <c r="M1981">
        <v>2985.31</v>
      </c>
      <c r="N1981" t="s">
        <v>52</v>
      </c>
      <c r="O1981" t="s">
        <v>35</v>
      </c>
      <c r="P1981" t="s">
        <v>26</v>
      </c>
      <c r="Q1981">
        <f>Sales_Data[[#This Row],[Quantity]]*Sales_Data[[#This Row],[Unit_Price]]</f>
        <v>4293.84</v>
      </c>
      <c r="R1981">
        <f>Sales_Data[[#This Row],[Gross_Sales]]*Sales_Data[[#This Row],[Discount]]</f>
        <v>429.38400000000001</v>
      </c>
      <c r="S1981">
        <f>Sales_Data[[#This Row],[Gross_Sales]]-Sales_Data[[#This Row],[Discount_Amount]]</f>
        <v>3864.4560000000001</v>
      </c>
      <c r="T1981">
        <f>Sales_Data[[#This Row],[Net Sales]]-Sales_Data[[#This Row],[Cost]]</f>
        <v>879.14600000000019</v>
      </c>
      <c r="U1981" s="2">
        <f>Sales_Data[[#This Row],[Profit]]/Sales_Data[[#This Row],[Net Sales]]</f>
        <v>0.22749540944443414</v>
      </c>
      <c r="V1981">
        <f>YEAR(Sales_Data[[#This Row],[Order_Date]])</f>
        <v>2025</v>
      </c>
      <c r="W1981" t="str">
        <f>TEXT(Sales_Data[[#This Row],[Order_Date]],"mmm")</f>
        <v>Nov</v>
      </c>
      <c r="X1981">
        <f>MONTH(Sales_Data[[#This Row],[Order_Date]])</f>
        <v>11</v>
      </c>
      <c r="Y1981" t="str">
        <f>"Q"&amp;ROUNDUP(MONTH(Sales_Data[[#This Row],[Order_Date]])/3,0)</f>
        <v>Q4</v>
      </c>
    </row>
    <row r="1982" spans="1:25" x14ac:dyDescent="0.3">
      <c r="A1982" t="s">
        <v>3360</v>
      </c>
      <c r="B1982" s="1">
        <v>46007</v>
      </c>
      <c r="C1982" t="s">
        <v>1642</v>
      </c>
      <c r="D1982" t="s">
        <v>589</v>
      </c>
      <c r="E1982" t="s">
        <v>119</v>
      </c>
      <c r="F1982" t="s">
        <v>146</v>
      </c>
      <c r="G1982" t="s">
        <v>41</v>
      </c>
      <c r="H1982" t="s">
        <v>102</v>
      </c>
      <c r="I1982" t="s">
        <v>388</v>
      </c>
      <c r="J1982">
        <v>1</v>
      </c>
      <c r="K1982">
        <v>7710.33</v>
      </c>
      <c r="L1982">
        <v>0</v>
      </c>
      <c r="M1982">
        <v>4835.72</v>
      </c>
      <c r="N1982" t="s">
        <v>83</v>
      </c>
      <c r="O1982" t="s">
        <v>35</v>
      </c>
      <c r="P1982" t="s">
        <v>26</v>
      </c>
      <c r="Q1982">
        <f>Sales_Data[[#This Row],[Quantity]]*Sales_Data[[#This Row],[Unit_Price]]</f>
        <v>7710.33</v>
      </c>
      <c r="R1982">
        <f>Sales_Data[[#This Row],[Gross_Sales]]*Sales_Data[[#This Row],[Discount]]</f>
        <v>0</v>
      </c>
      <c r="S1982">
        <f>Sales_Data[[#This Row],[Gross_Sales]]-Sales_Data[[#This Row],[Discount_Amount]]</f>
        <v>7710.33</v>
      </c>
      <c r="T1982">
        <f>Sales_Data[[#This Row],[Net Sales]]-Sales_Data[[#This Row],[Cost]]</f>
        <v>2874.6099999999997</v>
      </c>
      <c r="U1982" s="2">
        <f>Sales_Data[[#This Row],[Profit]]/Sales_Data[[#This Row],[Net Sales]]</f>
        <v>0.37282580641814289</v>
      </c>
      <c r="V1982">
        <f>YEAR(Sales_Data[[#This Row],[Order_Date]])</f>
        <v>2025</v>
      </c>
      <c r="W1982" t="str">
        <f>TEXT(Sales_Data[[#This Row],[Order_Date]],"mmm")</f>
        <v>Dec</v>
      </c>
      <c r="X1982">
        <f>MONTH(Sales_Data[[#This Row],[Order_Date]])</f>
        <v>12</v>
      </c>
      <c r="Y1982" t="str">
        <f>"Q"&amp;ROUNDUP(MONTH(Sales_Data[[#This Row],[Order_Date]])/3,0)</f>
        <v>Q4</v>
      </c>
    </row>
    <row r="1983" spans="1:25" x14ac:dyDescent="0.3">
      <c r="A1983" t="s">
        <v>3361</v>
      </c>
      <c r="B1983" s="1">
        <v>46018</v>
      </c>
      <c r="C1983" t="s">
        <v>2818</v>
      </c>
      <c r="D1983" t="s">
        <v>74</v>
      </c>
      <c r="E1983" t="s">
        <v>48</v>
      </c>
      <c r="F1983" t="s">
        <v>49</v>
      </c>
      <c r="G1983" t="s">
        <v>21</v>
      </c>
      <c r="H1983" t="s">
        <v>22</v>
      </c>
      <c r="I1983" t="s">
        <v>62</v>
      </c>
      <c r="J1983">
        <v>1</v>
      </c>
      <c r="K1983">
        <v>22956.15</v>
      </c>
      <c r="L1983">
        <v>0.05</v>
      </c>
      <c r="M1983">
        <v>14725.39</v>
      </c>
      <c r="N1983" t="s">
        <v>52</v>
      </c>
      <c r="O1983" t="s">
        <v>25</v>
      </c>
      <c r="P1983" t="s">
        <v>26</v>
      </c>
      <c r="Q1983">
        <f>Sales_Data[[#This Row],[Quantity]]*Sales_Data[[#This Row],[Unit_Price]]</f>
        <v>22956.15</v>
      </c>
      <c r="R1983">
        <f>Sales_Data[[#This Row],[Gross_Sales]]*Sales_Data[[#This Row],[Discount]]</f>
        <v>1147.8075000000001</v>
      </c>
      <c r="S1983">
        <f>Sales_Data[[#This Row],[Gross_Sales]]-Sales_Data[[#This Row],[Discount_Amount]]</f>
        <v>21808.342500000002</v>
      </c>
      <c r="T1983">
        <f>Sales_Data[[#This Row],[Net Sales]]-Sales_Data[[#This Row],[Cost]]</f>
        <v>7082.9525000000031</v>
      </c>
      <c r="U1983" s="2">
        <f>Sales_Data[[#This Row],[Profit]]/Sales_Data[[#This Row],[Net Sales]]</f>
        <v>0.32478178935423463</v>
      </c>
      <c r="V1983">
        <f>YEAR(Sales_Data[[#This Row],[Order_Date]])</f>
        <v>2025</v>
      </c>
      <c r="W1983" t="str">
        <f>TEXT(Sales_Data[[#This Row],[Order_Date]],"mmm")</f>
        <v>Dec</v>
      </c>
      <c r="X1983">
        <f>MONTH(Sales_Data[[#This Row],[Order_Date]])</f>
        <v>12</v>
      </c>
      <c r="Y1983" t="str">
        <f>"Q"&amp;ROUNDUP(MONTH(Sales_Data[[#This Row],[Order_Date]])/3,0)</f>
        <v>Q4</v>
      </c>
    </row>
    <row r="1984" spans="1:25" x14ac:dyDescent="0.3">
      <c r="A1984" t="s">
        <v>3362</v>
      </c>
      <c r="B1984" s="1">
        <v>45914</v>
      </c>
      <c r="C1984" t="s">
        <v>3363</v>
      </c>
      <c r="D1984" t="s">
        <v>427</v>
      </c>
      <c r="E1984" t="s">
        <v>48</v>
      </c>
      <c r="F1984" t="s">
        <v>132</v>
      </c>
      <c r="G1984" t="s">
        <v>41</v>
      </c>
      <c r="H1984" t="s">
        <v>171</v>
      </c>
      <c r="I1984" t="s">
        <v>172</v>
      </c>
      <c r="J1984">
        <v>3</v>
      </c>
      <c r="K1984">
        <v>58159.77</v>
      </c>
      <c r="L1984">
        <v>0.1</v>
      </c>
      <c r="M1984">
        <v>105204.88</v>
      </c>
      <c r="N1984" t="s">
        <v>83</v>
      </c>
      <c r="O1984" t="s">
        <v>35</v>
      </c>
      <c r="P1984" t="s">
        <v>26</v>
      </c>
      <c r="Q1984">
        <f>Sales_Data[[#This Row],[Quantity]]*Sales_Data[[#This Row],[Unit_Price]]</f>
        <v>174479.31</v>
      </c>
      <c r="R1984">
        <f>Sales_Data[[#This Row],[Gross_Sales]]*Sales_Data[[#This Row],[Discount]]</f>
        <v>17447.931</v>
      </c>
      <c r="S1984">
        <f>Sales_Data[[#This Row],[Gross_Sales]]-Sales_Data[[#This Row],[Discount_Amount]]</f>
        <v>157031.37899999999</v>
      </c>
      <c r="T1984">
        <f>Sales_Data[[#This Row],[Net Sales]]-Sales_Data[[#This Row],[Cost]]</f>
        <v>51826.498999999982</v>
      </c>
      <c r="U1984" s="2">
        <f>Sales_Data[[#This Row],[Profit]]/Sales_Data[[#This Row],[Net Sales]]</f>
        <v>0.33003912549223674</v>
      </c>
      <c r="V1984">
        <f>YEAR(Sales_Data[[#This Row],[Order_Date]])</f>
        <v>2025</v>
      </c>
      <c r="W1984" t="str">
        <f>TEXT(Sales_Data[[#This Row],[Order_Date]],"mmm")</f>
        <v>Sep</v>
      </c>
      <c r="X1984">
        <f>MONTH(Sales_Data[[#This Row],[Order_Date]])</f>
        <v>9</v>
      </c>
      <c r="Y1984" t="str">
        <f>"Q"&amp;ROUNDUP(MONTH(Sales_Data[[#This Row],[Order_Date]])/3,0)</f>
        <v>Q3</v>
      </c>
    </row>
    <row r="1985" spans="1:25" x14ac:dyDescent="0.3">
      <c r="A1985" t="s">
        <v>3364</v>
      </c>
      <c r="B1985" s="1">
        <v>45790</v>
      </c>
      <c r="C1985" t="s">
        <v>1120</v>
      </c>
      <c r="D1985" t="s">
        <v>86</v>
      </c>
      <c r="E1985" t="s">
        <v>39</v>
      </c>
      <c r="F1985" t="s">
        <v>405</v>
      </c>
      <c r="G1985" t="s">
        <v>32</v>
      </c>
      <c r="H1985" t="s">
        <v>33</v>
      </c>
      <c r="I1985" t="s">
        <v>161</v>
      </c>
      <c r="J1985">
        <v>4</v>
      </c>
      <c r="K1985">
        <v>4471.8</v>
      </c>
      <c r="L1985">
        <v>0.05</v>
      </c>
      <c r="M1985">
        <v>11667.69</v>
      </c>
      <c r="N1985" t="s">
        <v>109</v>
      </c>
      <c r="O1985" t="s">
        <v>35</v>
      </c>
      <c r="P1985" t="s">
        <v>44</v>
      </c>
      <c r="Q1985">
        <f>Sales_Data[[#This Row],[Quantity]]*Sales_Data[[#This Row],[Unit_Price]]</f>
        <v>17887.2</v>
      </c>
      <c r="R1985">
        <f>Sales_Data[[#This Row],[Gross_Sales]]*Sales_Data[[#This Row],[Discount]]</f>
        <v>894.36000000000013</v>
      </c>
      <c r="S1985">
        <f>Sales_Data[[#This Row],[Gross_Sales]]-Sales_Data[[#This Row],[Discount_Amount]]</f>
        <v>16992.84</v>
      </c>
      <c r="T1985">
        <f>Sales_Data[[#This Row],[Net Sales]]-Sales_Data[[#This Row],[Cost]]</f>
        <v>5325.15</v>
      </c>
      <c r="U1985" s="2">
        <f>Sales_Data[[#This Row],[Profit]]/Sales_Data[[#This Row],[Net Sales]]</f>
        <v>0.31337610428862978</v>
      </c>
      <c r="V1985">
        <f>YEAR(Sales_Data[[#This Row],[Order_Date]])</f>
        <v>2025</v>
      </c>
      <c r="W1985" t="str">
        <f>TEXT(Sales_Data[[#This Row],[Order_Date]],"mmm")</f>
        <v>May</v>
      </c>
      <c r="X1985">
        <f>MONTH(Sales_Data[[#This Row],[Order_Date]])</f>
        <v>5</v>
      </c>
      <c r="Y1985" t="str">
        <f>"Q"&amp;ROUNDUP(MONTH(Sales_Data[[#This Row],[Order_Date]])/3,0)</f>
        <v>Q2</v>
      </c>
    </row>
    <row r="1986" spans="1:25" x14ac:dyDescent="0.3">
      <c r="A1986" t="s">
        <v>3365</v>
      </c>
      <c r="B1986" s="1">
        <v>45933</v>
      </c>
      <c r="C1986" t="s">
        <v>2472</v>
      </c>
      <c r="D1986" t="s">
        <v>916</v>
      </c>
      <c r="E1986" t="s">
        <v>119</v>
      </c>
      <c r="F1986" t="s">
        <v>249</v>
      </c>
      <c r="G1986" t="s">
        <v>21</v>
      </c>
      <c r="H1986" t="s">
        <v>297</v>
      </c>
      <c r="I1986" t="s">
        <v>494</v>
      </c>
      <c r="J1986">
        <v>3</v>
      </c>
      <c r="K1986">
        <v>4981.9399999999996</v>
      </c>
      <c r="L1986">
        <v>0.15</v>
      </c>
      <c r="M1986">
        <v>9137.9599999999991</v>
      </c>
      <c r="N1986" t="s">
        <v>24</v>
      </c>
      <c r="O1986" t="s">
        <v>35</v>
      </c>
      <c r="P1986" t="s">
        <v>71</v>
      </c>
      <c r="Q1986">
        <f>Sales_Data[[#This Row],[Quantity]]*Sales_Data[[#This Row],[Unit_Price]]</f>
        <v>14945.82</v>
      </c>
      <c r="R1986">
        <f>Sales_Data[[#This Row],[Gross_Sales]]*Sales_Data[[#This Row],[Discount]]</f>
        <v>2241.873</v>
      </c>
      <c r="S1986">
        <f>Sales_Data[[#This Row],[Gross_Sales]]-Sales_Data[[#This Row],[Discount_Amount]]</f>
        <v>12703.947</v>
      </c>
      <c r="T1986">
        <f>Sales_Data[[#This Row],[Net Sales]]-Sales_Data[[#This Row],[Cost]]</f>
        <v>3565.987000000001</v>
      </c>
      <c r="U1986" s="2">
        <f>Sales_Data[[#This Row],[Profit]]/Sales_Data[[#This Row],[Net Sales]]</f>
        <v>0.28069914019635006</v>
      </c>
      <c r="V1986">
        <f>YEAR(Sales_Data[[#This Row],[Order_Date]])</f>
        <v>2025</v>
      </c>
      <c r="W1986" t="str">
        <f>TEXT(Sales_Data[[#This Row],[Order_Date]],"mmm")</f>
        <v>Oct</v>
      </c>
      <c r="X1986">
        <f>MONTH(Sales_Data[[#This Row],[Order_Date]])</f>
        <v>10</v>
      </c>
      <c r="Y1986" t="str">
        <f>"Q"&amp;ROUNDUP(MONTH(Sales_Data[[#This Row],[Order_Date]])/3,0)</f>
        <v>Q4</v>
      </c>
    </row>
    <row r="1987" spans="1:25" x14ac:dyDescent="0.3">
      <c r="A1987" t="s">
        <v>3366</v>
      </c>
      <c r="B1987" s="1">
        <v>45921</v>
      </c>
      <c r="C1987" t="s">
        <v>2408</v>
      </c>
      <c r="D1987" t="s">
        <v>168</v>
      </c>
      <c r="E1987" t="s">
        <v>119</v>
      </c>
      <c r="F1987" t="s">
        <v>146</v>
      </c>
      <c r="G1987" t="s">
        <v>41</v>
      </c>
      <c r="H1987" t="s">
        <v>171</v>
      </c>
      <c r="I1987" t="s">
        <v>191</v>
      </c>
      <c r="J1987">
        <v>1</v>
      </c>
      <c r="K1987">
        <v>3267.72</v>
      </c>
      <c r="L1987">
        <v>0.1</v>
      </c>
      <c r="M1987">
        <v>1990.37</v>
      </c>
      <c r="N1987" t="s">
        <v>24</v>
      </c>
      <c r="O1987" t="s">
        <v>35</v>
      </c>
      <c r="P1987" t="s">
        <v>71</v>
      </c>
      <c r="Q1987">
        <f>Sales_Data[[#This Row],[Quantity]]*Sales_Data[[#This Row],[Unit_Price]]</f>
        <v>3267.72</v>
      </c>
      <c r="R1987">
        <f>Sales_Data[[#This Row],[Gross_Sales]]*Sales_Data[[#This Row],[Discount]]</f>
        <v>326.77199999999999</v>
      </c>
      <c r="S1987">
        <f>Sales_Data[[#This Row],[Gross_Sales]]-Sales_Data[[#This Row],[Discount_Amount]]</f>
        <v>2940.9479999999999</v>
      </c>
      <c r="T1987">
        <f>Sales_Data[[#This Row],[Net Sales]]-Sales_Data[[#This Row],[Cost]]</f>
        <v>950.57799999999997</v>
      </c>
      <c r="U1987" s="2">
        <f>Sales_Data[[#This Row],[Profit]]/Sales_Data[[#This Row],[Net Sales]]</f>
        <v>0.32322162785605185</v>
      </c>
      <c r="V1987">
        <f>YEAR(Sales_Data[[#This Row],[Order_Date]])</f>
        <v>2025</v>
      </c>
      <c r="W1987" t="str">
        <f>TEXT(Sales_Data[[#This Row],[Order_Date]],"mmm")</f>
        <v>Sep</v>
      </c>
      <c r="X1987">
        <f>MONTH(Sales_Data[[#This Row],[Order_Date]])</f>
        <v>9</v>
      </c>
      <c r="Y1987" t="str">
        <f>"Q"&amp;ROUNDUP(MONTH(Sales_Data[[#This Row],[Order_Date]])/3,0)</f>
        <v>Q3</v>
      </c>
    </row>
    <row r="1988" spans="1:25" x14ac:dyDescent="0.3">
      <c r="A1988" t="s">
        <v>3367</v>
      </c>
      <c r="B1988" s="1">
        <v>45828</v>
      </c>
      <c r="C1988" t="s">
        <v>3020</v>
      </c>
      <c r="D1988" t="s">
        <v>131</v>
      </c>
      <c r="E1988" t="s">
        <v>48</v>
      </c>
      <c r="F1988" t="s">
        <v>126</v>
      </c>
      <c r="G1988" t="s">
        <v>21</v>
      </c>
      <c r="H1988" t="s">
        <v>22</v>
      </c>
      <c r="I1988" t="s">
        <v>23</v>
      </c>
      <c r="J1988">
        <v>2</v>
      </c>
      <c r="K1988">
        <v>16975.689999999999</v>
      </c>
      <c r="L1988">
        <v>0.2</v>
      </c>
      <c r="M1988">
        <v>18454.63</v>
      </c>
      <c r="N1988" t="s">
        <v>52</v>
      </c>
      <c r="O1988" t="s">
        <v>35</v>
      </c>
      <c r="P1988" t="s">
        <v>71</v>
      </c>
      <c r="Q1988">
        <f>Sales_Data[[#This Row],[Quantity]]*Sales_Data[[#This Row],[Unit_Price]]</f>
        <v>33951.379999999997</v>
      </c>
      <c r="R1988">
        <f>Sales_Data[[#This Row],[Gross_Sales]]*Sales_Data[[#This Row],[Discount]]</f>
        <v>6790.2759999999998</v>
      </c>
      <c r="S1988">
        <f>Sales_Data[[#This Row],[Gross_Sales]]-Sales_Data[[#This Row],[Discount_Amount]]</f>
        <v>27161.103999999999</v>
      </c>
      <c r="T1988">
        <f>Sales_Data[[#This Row],[Net Sales]]-Sales_Data[[#This Row],[Cost]]</f>
        <v>8706.4739999999983</v>
      </c>
      <c r="U1988" s="2">
        <f>Sales_Data[[#This Row],[Profit]]/Sales_Data[[#This Row],[Net Sales]]</f>
        <v>0.32054934144061298</v>
      </c>
      <c r="V1988">
        <f>YEAR(Sales_Data[[#This Row],[Order_Date]])</f>
        <v>2025</v>
      </c>
      <c r="W1988" t="str">
        <f>TEXT(Sales_Data[[#This Row],[Order_Date]],"mmm")</f>
        <v>Jun</v>
      </c>
      <c r="X1988">
        <f>MONTH(Sales_Data[[#This Row],[Order_Date]])</f>
        <v>6</v>
      </c>
      <c r="Y1988" t="str">
        <f>"Q"&amp;ROUNDUP(MONTH(Sales_Data[[#This Row],[Order_Date]])/3,0)</f>
        <v>Q2</v>
      </c>
    </row>
    <row r="1989" spans="1:25" x14ac:dyDescent="0.3">
      <c r="A1989" t="s">
        <v>3368</v>
      </c>
      <c r="B1989" s="1">
        <v>45658</v>
      </c>
      <c r="C1989" t="s">
        <v>3369</v>
      </c>
      <c r="D1989" t="s">
        <v>92</v>
      </c>
      <c r="E1989" t="s">
        <v>19</v>
      </c>
      <c r="F1989" t="s">
        <v>66</v>
      </c>
      <c r="G1989" t="s">
        <v>21</v>
      </c>
      <c r="H1989" t="s">
        <v>127</v>
      </c>
      <c r="I1989" t="s">
        <v>342</v>
      </c>
      <c r="J1989">
        <v>1</v>
      </c>
      <c r="K1989">
        <v>11496.21</v>
      </c>
      <c r="L1989">
        <v>0.05</v>
      </c>
      <c r="M1989">
        <v>9486.66</v>
      </c>
      <c r="N1989" t="s">
        <v>109</v>
      </c>
      <c r="O1989" t="s">
        <v>35</v>
      </c>
      <c r="P1989" t="s">
        <v>44</v>
      </c>
      <c r="Q1989">
        <f>Sales_Data[[#This Row],[Quantity]]*Sales_Data[[#This Row],[Unit_Price]]</f>
        <v>11496.21</v>
      </c>
      <c r="R1989">
        <f>Sales_Data[[#This Row],[Gross_Sales]]*Sales_Data[[#This Row],[Discount]]</f>
        <v>574.81049999999993</v>
      </c>
      <c r="S1989">
        <f>Sales_Data[[#This Row],[Gross_Sales]]-Sales_Data[[#This Row],[Discount_Amount]]</f>
        <v>10921.3995</v>
      </c>
      <c r="T1989">
        <f>Sales_Data[[#This Row],[Net Sales]]-Sales_Data[[#This Row],[Cost]]</f>
        <v>1434.7394999999997</v>
      </c>
      <c r="U1989" s="2">
        <f>Sales_Data[[#This Row],[Profit]]/Sales_Data[[#This Row],[Net Sales]]</f>
        <v>0.13136956486208565</v>
      </c>
      <c r="V1989">
        <f>YEAR(Sales_Data[[#This Row],[Order_Date]])</f>
        <v>2025</v>
      </c>
      <c r="W1989" t="str">
        <f>TEXT(Sales_Data[[#This Row],[Order_Date]],"mmm")</f>
        <v>Jan</v>
      </c>
      <c r="X1989">
        <f>MONTH(Sales_Data[[#This Row],[Order_Date]])</f>
        <v>1</v>
      </c>
      <c r="Y1989" t="str">
        <f>"Q"&amp;ROUNDUP(MONTH(Sales_Data[[#This Row],[Order_Date]])/3,0)</f>
        <v>Q1</v>
      </c>
    </row>
    <row r="1990" spans="1:25" x14ac:dyDescent="0.3">
      <c r="A1990" t="s">
        <v>3370</v>
      </c>
      <c r="B1990" s="1">
        <v>45970</v>
      </c>
      <c r="C1990" t="s">
        <v>3371</v>
      </c>
      <c r="D1990" t="s">
        <v>857</v>
      </c>
      <c r="E1990" t="s">
        <v>48</v>
      </c>
      <c r="F1990" t="s">
        <v>132</v>
      </c>
      <c r="G1990" t="s">
        <v>67</v>
      </c>
      <c r="H1990" t="s">
        <v>68</v>
      </c>
      <c r="I1990" t="s">
        <v>69</v>
      </c>
      <c r="J1990">
        <v>2</v>
      </c>
      <c r="K1990">
        <v>29877.78</v>
      </c>
      <c r="L1990">
        <v>0.15</v>
      </c>
      <c r="M1990">
        <v>34834.339999999997</v>
      </c>
      <c r="N1990" t="s">
        <v>52</v>
      </c>
      <c r="O1990" t="s">
        <v>25</v>
      </c>
      <c r="P1990" t="s">
        <v>26</v>
      </c>
      <c r="Q1990">
        <f>Sales_Data[[#This Row],[Quantity]]*Sales_Data[[#This Row],[Unit_Price]]</f>
        <v>59755.56</v>
      </c>
      <c r="R1990">
        <f>Sales_Data[[#This Row],[Gross_Sales]]*Sales_Data[[#This Row],[Discount]]</f>
        <v>8963.3339999999989</v>
      </c>
      <c r="S1990">
        <f>Sales_Data[[#This Row],[Gross_Sales]]-Sales_Data[[#This Row],[Discount_Amount]]</f>
        <v>50792.225999999995</v>
      </c>
      <c r="T1990">
        <f>Sales_Data[[#This Row],[Net Sales]]-Sales_Data[[#This Row],[Cost]]</f>
        <v>15957.885999999999</v>
      </c>
      <c r="U1990" s="2">
        <f>Sales_Data[[#This Row],[Profit]]/Sales_Data[[#This Row],[Net Sales]]</f>
        <v>0.31417969356176673</v>
      </c>
      <c r="V1990">
        <f>YEAR(Sales_Data[[#This Row],[Order_Date]])</f>
        <v>2025</v>
      </c>
      <c r="W1990" t="str">
        <f>TEXT(Sales_Data[[#This Row],[Order_Date]],"mmm")</f>
        <v>Nov</v>
      </c>
      <c r="X1990">
        <f>MONTH(Sales_Data[[#This Row],[Order_Date]])</f>
        <v>11</v>
      </c>
      <c r="Y1990" t="str">
        <f>"Q"&amp;ROUNDUP(MONTH(Sales_Data[[#This Row],[Order_Date]])/3,0)</f>
        <v>Q4</v>
      </c>
    </row>
    <row r="1991" spans="1:25" x14ac:dyDescent="0.3">
      <c r="A1991" t="s">
        <v>3372</v>
      </c>
      <c r="B1991" s="1">
        <v>45721</v>
      </c>
      <c r="C1991" t="s">
        <v>2610</v>
      </c>
      <c r="D1991" t="s">
        <v>463</v>
      </c>
      <c r="E1991" t="s">
        <v>30</v>
      </c>
      <c r="F1991" t="s">
        <v>31</v>
      </c>
      <c r="G1991" t="s">
        <v>41</v>
      </c>
      <c r="H1991" t="s">
        <v>147</v>
      </c>
      <c r="I1991" t="s">
        <v>148</v>
      </c>
      <c r="J1991">
        <v>2</v>
      </c>
      <c r="K1991">
        <v>4574.95</v>
      </c>
      <c r="L1991">
        <v>0.1</v>
      </c>
      <c r="M1991">
        <v>6319.34</v>
      </c>
      <c r="N1991" t="s">
        <v>83</v>
      </c>
      <c r="O1991" t="s">
        <v>25</v>
      </c>
      <c r="P1991" t="s">
        <v>71</v>
      </c>
      <c r="Q1991">
        <f>Sales_Data[[#This Row],[Quantity]]*Sales_Data[[#This Row],[Unit_Price]]</f>
        <v>9149.9</v>
      </c>
      <c r="R1991">
        <f>Sales_Data[[#This Row],[Gross_Sales]]*Sales_Data[[#This Row],[Discount]]</f>
        <v>914.99</v>
      </c>
      <c r="S1991">
        <f>Sales_Data[[#This Row],[Gross_Sales]]-Sales_Data[[#This Row],[Discount_Amount]]</f>
        <v>8234.91</v>
      </c>
      <c r="T1991">
        <f>Sales_Data[[#This Row],[Net Sales]]-Sales_Data[[#This Row],[Cost]]</f>
        <v>1915.5699999999997</v>
      </c>
      <c r="U1991" s="2">
        <f>Sales_Data[[#This Row],[Profit]]/Sales_Data[[#This Row],[Net Sales]]</f>
        <v>0.2326157784359513</v>
      </c>
      <c r="V1991">
        <f>YEAR(Sales_Data[[#This Row],[Order_Date]])</f>
        <v>2025</v>
      </c>
      <c r="W1991" t="str">
        <f>TEXT(Sales_Data[[#This Row],[Order_Date]],"mmm")</f>
        <v>Mar</v>
      </c>
      <c r="X1991">
        <f>MONTH(Sales_Data[[#This Row],[Order_Date]])</f>
        <v>3</v>
      </c>
      <c r="Y1991" t="str">
        <f>"Q"&amp;ROUNDUP(MONTH(Sales_Data[[#This Row],[Order_Date]])/3,0)</f>
        <v>Q1</v>
      </c>
    </row>
    <row r="1992" spans="1:25" x14ac:dyDescent="0.3">
      <c r="A1992" t="s">
        <v>3373</v>
      </c>
      <c r="B1992" s="1">
        <v>45941</v>
      </c>
      <c r="C1992" t="s">
        <v>1747</v>
      </c>
      <c r="D1992" t="s">
        <v>765</v>
      </c>
      <c r="E1992" t="s">
        <v>39</v>
      </c>
      <c r="F1992" t="s">
        <v>405</v>
      </c>
      <c r="G1992" t="s">
        <v>41</v>
      </c>
      <c r="H1992" t="s">
        <v>171</v>
      </c>
      <c r="I1992" t="s">
        <v>172</v>
      </c>
      <c r="J1992">
        <v>4</v>
      </c>
      <c r="K1992">
        <v>3644.82</v>
      </c>
      <c r="L1992">
        <v>0.1</v>
      </c>
      <c r="M1992">
        <v>10326.200000000001</v>
      </c>
      <c r="N1992" t="s">
        <v>52</v>
      </c>
      <c r="O1992" t="s">
        <v>25</v>
      </c>
      <c r="P1992" t="s">
        <v>26</v>
      </c>
      <c r="Q1992">
        <f>Sales_Data[[#This Row],[Quantity]]*Sales_Data[[#This Row],[Unit_Price]]</f>
        <v>14579.28</v>
      </c>
      <c r="R1992">
        <f>Sales_Data[[#This Row],[Gross_Sales]]*Sales_Data[[#This Row],[Discount]]</f>
        <v>1457.9280000000001</v>
      </c>
      <c r="S1992">
        <f>Sales_Data[[#This Row],[Gross_Sales]]-Sales_Data[[#This Row],[Discount_Amount]]</f>
        <v>13121.352000000001</v>
      </c>
      <c r="T1992">
        <f>Sales_Data[[#This Row],[Net Sales]]-Sales_Data[[#This Row],[Cost]]</f>
        <v>2795.152</v>
      </c>
      <c r="U1992" s="2">
        <f>Sales_Data[[#This Row],[Profit]]/Sales_Data[[#This Row],[Net Sales]]</f>
        <v>0.21302317017331748</v>
      </c>
      <c r="V1992">
        <f>YEAR(Sales_Data[[#This Row],[Order_Date]])</f>
        <v>2025</v>
      </c>
      <c r="W1992" t="str">
        <f>TEXT(Sales_Data[[#This Row],[Order_Date]],"mmm")</f>
        <v>Oct</v>
      </c>
      <c r="X1992">
        <f>MONTH(Sales_Data[[#This Row],[Order_Date]])</f>
        <v>10</v>
      </c>
      <c r="Y1992" t="str">
        <f>"Q"&amp;ROUNDUP(MONTH(Sales_Data[[#This Row],[Order_Date]])/3,0)</f>
        <v>Q4</v>
      </c>
    </row>
    <row r="1993" spans="1:25" x14ac:dyDescent="0.3">
      <c r="A1993" t="s">
        <v>3374</v>
      </c>
      <c r="B1993" s="1">
        <v>45778</v>
      </c>
      <c r="C1993" t="s">
        <v>1188</v>
      </c>
      <c r="D1993" t="s">
        <v>541</v>
      </c>
      <c r="E1993" t="s">
        <v>48</v>
      </c>
      <c r="F1993" t="s">
        <v>152</v>
      </c>
      <c r="G1993" t="s">
        <v>67</v>
      </c>
      <c r="H1993" t="s">
        <v>121</v>
      </c>
      <c r="I1993" t="s">
        <v>122</v>
      </c>
      <c r="J1993">
        <v>1</v>
      </c>
      <c r="K1993">
        <v>33998.980000000003</v>
      </c>
      <c r="L1993">
        <v>0.15</v>
      </c>
      <c r="M1993">
        <v>20249.59</v>
      </c>
      <c r="N1993" t="s">
        <v>52</v>
      </c>
      <c r="O1993" t="s">
        <v>53</v>
      </c>
      <c r="P1993" t="s">
        <v>26</v>
      </c>
      <c r="Q1993">
        <f>Sales_Data[[#This Row],[Quantity]]*Sales_Data[[#This Row],[Unit_Price]]</f>
        <v>33998.980000000003</v>
      </c>
      <c r="R1993">
        <f>Sales_Data[[#This Row],[Gross_Sales]]*Sales_Data[[#This Row],[Discount]]</f>
        <v>5099.8470000000007</v>
      </c>
      <c r="S1993">
        <f>Sales_Data[[#This Row],[Gross_Sales]]-Sales_Data[[#This Row],[Discount_Amount]]</f>
        <v>28899.133000000002</v>
      </c>
      <c r="T1993">
        <f>Sales_Data[[#This Row],[Net Sales]]-Sales_Data[[#This Row],[Cost]]</f>
        <v>8649.5430000000015</v>
      </c>
      <c r="U1993" s="2">
        <f>Sales_Data[[#This Row],[Profit]]/Sales_Data[[#This Row],[Net Sales]]</f>
        <v>0.29930112436245065</v>
      </c>
      <c r="V1993">
        <f>YEAR(Sales_Data[[#This Row],[Order_Date]])</f>
        <v>2025</v>
      </c>
      <c r="W1993" t="str">
        <f>TEXT(Sales_Data[[#This Row],[Order_Date]],"mmm")</f>
        <v>May</v>
      </c>
      <c r="X1993">
        <f>MONTH(Sales_Data[[#This Row],[Order_Date]])</f>
        <v>5</v>
      </c>
      <c r="Y1993" t="str">
        <f>"Q"&amp;ROUNDUP(MONTH(Sales_Data[[#This Row],[Order_Date]])/3,0)</f>
        <v>Q2</v>
      </c>
    </row>
    <row r="1994" spans="1:25" x14ac:dyDescent="0.3">
      <c r="A1994" t="s">
        <v>3375</v>
      </c>
      <c r="B1994" s="1">
        <v>45764</v>
      </c>
      <c r="C1994" t="s">
        <v>3376</v>
      </c>
      <c r="D1994" t="s">
        <v>1122</v>
      </c>
      <c r="E1994" t="s">
        <v>19</v>
      </c>
      <c r="F1994" t="s">
        <v>113</v>
      </c>
      <c r="G1994" t="s">
        <v>67</v>
      </c>
      <c r="H1994" t="s">
        <v>68</v>
      </c>
      <c r="I1994" t="s">
        <v>97</v>
      </c>
      <c r="J1994">
        <v>3</v>
      </c>
      <c r="K1994">
        <v>7909.31</v>
      </c>
      <c r="L1994">
        <v>0.1</v>
      </c>
      <c r="M1994">
        <v>13620.18</v>
      </c>
      <c r="N1994" t="s">
        <v>24</v>
      </c>
      <c r="O1994" t="s">
        <v>53</v>
      </c>
      <c r="P1994" t="s">
        <v>44</v>
      </c>
      <c r="Q1994">
        <f>Sales_Data[[#This Row],[Quantity]]*Sales_Data[[#This Row],[Unit_Price]]</f>
        <v>23727.93</v>
      </c>
      <c r="R1994">
        <f>Sales_Data[[#This Row],[Gross_Sales]]*Sales_Data[[#This Row],[Discount]]</f>
        <v>2372.7930000000001</v>
      </c>
      <c r="S1994">
        <f>Sales_Data[[#This Row],[Gross_Sales]]-Sales_Data[[#This Row],[Discount_Amount]]</f>
        <v>21355.136999999999</v>
      </c>
      <c r="T1994">
        <f>Sales_Data[[#This Row],[Net Sales]]-Sales_Data[[#This Row],[Cost]]</f>
        <v>7734.9569999999985</v>
      </c>
      <c r="U1994" s="2">
        <f>Sales_Data[[#This Row],[Profit]]/Sales_Data[[#This Row],[Net Sales]]</f>
        <v>0.36220591794845425</v>
      </c>
      <c r="V1994">
        <f>YEAR(Sales_Data[[#This Row],[Order_Date]])</f>
        <v>2025</v>
      </c>
      <c r="W1994" t="str">
        <f>TEXT(Sales_Data[[#This Row],[Order_Date]],"mmm")</f>
        <v>Apr</v>
      </c>
      <c r="X1994">
        <f>MONTH(Sales_Data[[#This Row],[Order_Date]])</f>
        <v>4</v>
      </c>
      <c r="Y1994" t="str">
        <f>"Q"&amp;ROUNDUP(MONTH(Sales_Data[[#This Row],[Order_Date]])/3,0)</f>
        <v>Q2</v>
      </c>
    </row>
    <row r="1995" spans="1:25" x14ac:dyDescent="0.3">
      <c r="A1995" t="s">
        <v>3377</v>
      </c>
      <c r="B1995" s="1">
        <v>45832</v>
      </c>
      <c r="C1995" t="s">
        <v>561</v>
      </c>
      <c r="D1995" t="s">
        <v>436</v>
      </c>
      <c r="E1995" t="s">
        <v>39</v>
      </c>
      <c r="F1995" t="s">
        <v>107</v>
      </c>
      <c r="G1995" t="s">
        <v>67</v>
      </c>
      <c r="H1995" t="s">
        <v>88</v>
      </c>
      <c r="I1995" t="s">
        <v>89</v>
      </c>
      <c r="J1995">
        <v>2</v>
      </c>
      <c r="K1995">
        <v>5609.14</v>
      </c>
      <c r="L1995">
        <v>0.15</v>
      </c>
      <c r="M1995">
        <v>7086.27</v>
      </c>
      <c r="N1995" t="s">
        <v>109</v>
      </c>
      <c r="O1995" t="s">
        <v>35</v>
      </c>
      <c r="P1995" t="s">
        <v>26</v>
      </c>
      <c r="Q1995">
        <f>Sales_Data[[#This Row],[Quantity]]*Sales_Data[[#This Row],[Unit_Price]]</f>
        <v>11218.28</v>
      </c>
      <c r="R1995">
        <f>Sales_Data[[#This Row],[Gross_Sales]]*Sales_Data[[#This Row],[Discount]]</f>
        <v>1682.742</v>
      </c>
      <c r="S1995">
        <f>Sales_Data[[#This Row],[Gross_Sales]]-Sales_Data[[#This Row],[Discount_Amount]]</f>
        <v>9535.5380000000005</v>
      </c>
      <c r="T1995">
        <f>Sales_Data[[#This Row],[Net Sales]]-Sales_Data[[#This Row],[Cost]]</f>
        <v>2449.268</v>
      </c>
      <c r="U1995" s="2">
        <f>Sales_Data[[#This Row],[Profit]]/Sales_Data[[#This Row],[Net Sales]]</f>
        <v>0.25685682339056276</v>
      </c>
      <c r="V1995">
        <f>YEAR(Sales_Data[[#This Row],[Order_Date]])</f>
        <v>2025</v>
      </c>
      <c r="W1995" t="str">
        <f>TEXT(Sales_Data[[#This Row],[Order_Date]],"mmm")</f>
        <v>Jun</v>
      </c>
      <c r="X1995">
        <f>MONTH(Sales_Data[[#This Row],[Order_Date]])</f>
        <v>6</v>
      </c>
      <c r="Y1995" t="str">
        <f>"Q"&amp;ROUNDUP(MONTH(Sales_Data[[#This Row],[Order_Date]])/3,0)</f>
        <v>Q2</v>
      </c>
    </row>
    <row r="1996" spans="1:25" x14ac:dyDescent="0.3">
      <c r="A1996" t="s">
        <v>3378</v>
      </c>
      <c r="B1996" s="1">
        <v>45861</v>
      </c>
      <c r="C1996" t="s">
        <v>446</v>
      </c>
      <c r="D1996" t="s">
        <v>463</v>
      </c>
      <c r="E1996" t="s">
        <v>30</v>
      </c>
      <c r="F1996" t="s">
        <v>31</v>
      </c>
      <c r="G1996" t="s">
        <v>67</v>
      </c>
      <c r="H1996" t="s">
        <v>68</v>
      </c>
      <c r="I1996" t="s">
        <v>97</v>
      </c>
      <c r="J1996">
        <v>1</v>
      </c>
      <c r="K1996">
        <v>2267.9899999999998</v>
      </c>
      <c r="L1996">
        <v>0.05</v>
      </c>
      <c r="M1996">
        <v>1889.95</v>
      </c>
      <c r="N1996" t="s">
        <v>24</v>
      </c>
      <c r="O1996" t="s">
        <v>25</v>
      </c>
      <c r="P1996" t="s">
        <v>44</v>
      </c>
      <c r="Q1996">
        <f>Sales_Data[[#This Row],[Quantity]]*Sales_Data[[#This Row],[Unit_Price]]</f>
        <v>2267.9899999999998</v>
      </c>
      <c r="R1996">
        <f>Sales_Data[[#This Row],[Gross_Sales]]*Sales_Data[[#This Row],[Discount]]</f>
        <v>113.39949999999999</v>
      </c>
      <c r="S1996">
        <f>Sales_Data[[#This Row],[Gross_Sales]]-Sales_Data[[#This Row],[Discount_Amount]]</f>
        <v>2154.5904999999998</v>
      </c>
      <c r="T1996">
        <f>Sales_Data[[#This Row],[Net Sales]]-Sales_Data[[#This Row],[Cost]]</f>
        <v>264.64049999999975</v>
      </c>
      <c r="U1996" s="2">
        <f>Sales_Data[[#This Row],[Profit]]/Sales_Data[[#This Row],[Net Sales]]</f>
        <v>0.1228263560987574</v>
      </c>
      <c r="V1996">
        <f>YEAR(Sales_Data[[#This Row],[Order_Date]])</f>
        <v>2025</v>
      </c>
      <c r="W1996" t="str">
        <f>TEXT(Sales_Data[[#This Row],[Order_Date]],"mmm")</f>
        <v>Jul</v>
      </c>
      <c r="X1996">
        <f>MONTH(Sales_Data[[#This Row],[Order_Date]])</f>
        <v>7</v>
      </c>
      <c r="Y1996" t="str">
        <f>"Q"&amp;ROUNDUP(MONTH(Sales_Data[[#This Row],[Order_Date]])/3,0)</f>
        <v>Q3</v>
      </c>
    </row>
    <row r="1997" spans="1:25" x14ac:dyDescent="0.3">
      <c r="A1997" t="s">
        <v>3379</v>
      </c>
      <c r="B1997" s="1">
        <v>45822</v>
      </c>
      <c r="C1997" t="s">
        <v>1028</v>
      </c>
      <c r="D1997" t="s">
        <v>916</v>
      </c>
      <c r="E1997" t="s">
        <v>48</v>
      </c>
      <c r="F1997" t="s">
        <v>132</v>
      </c>
      <c r="G1997" t="s">
        <v>41</v>
      </c>
      <c r="H1997" t="s">
        <v>147</v>
      </c>
      <c r="I1997" t="s">
        <v>369</v>
      </c>
      <c r="J1997">
        <v>2</v>
      </c>
      <c r="K1997">
        <v>18603.22</v>
      </c>
      <c r="L1997">
        <v>0.1</v>
      </c>
      <c r="M1997">
        <v>23246.67</v>
      </c>
      <c r="N1997" t="s">
        <v>83</v>
      </c>
      <c r="O1997" t="s">
        <v>35</v>
      </c>
      <c r="P1997" t="s">
        <v>44</v>
      </c>
      <c r="Q1997">
        <f>Sales_Data[[#This Row],[Quantity]]*Sales_Data[[#This Row],[Unit_Price]]</f>
        <v>37206.44</v>
      </c>
      <c r="R1997">
        <f>Sales_Data[[#This Row],[Gross_Sales]]*Sales_Data[[#This Row],[Discount]]</f>
        <v>3720.6440000000002</v>
      </c>
      <c r="S1997">
        <f>Sales_Data[[#This Row],[Gross_Sales]]-Sales_Data[[#This Row],[Discount_Amount]]</f>
        <v>33485.796000000002</v>
      </c>
      <c r="T1997">
        <f>Sales_Data[[#This Row],[Net Sales]]-Sales_Data[[#This Row],[Cost]]</f>
        <v>10239.126000000004</v>
      </c>
      <c r="U1997" s="2">
        <f>Sales_Data[[#This Row],[Profit]]/Sales_Data[[#This Row],[Net Sales]]</f>
        <v>0.30577520092399785</v>
      </c>
      <c r="V1997">
        <f>YEAR(Sales_Data[[#This Row],[Order_Date]])</f>
        <v>2025</v>
      </c>
      <c r="W1997" t="str">
        <f>TEXT(Sales_Data[[#This Row],[Order_Date]],"mmm")</f>
        <v>Jun</v>
      </c>
      <c r="X1997">
        <f>MONTH(Sales_Data[[#This Row],[Order_Date]])</f>
        <v>6</v>
      </c>
      <c r="Y1997" t="str">
        <f>"Q"&amp;ROUNDUP(MONTH(Sales_Data[[#This Row],[Order_Date]])/3,0)</f>
        <v>Q2</v>
      </c>
    </row>
    <row r="1998" spans="1:25" x14ac:dyDescent="0.3">
      <c r="A1998" t="s">
        <v>3380</v>
      </c>
      <c r="B1998" s="1">
        <v>45962</v>
      </c>
      <c r="C1998" t="s">
        <v>3381</v>
      </c>
      <c r="D1998" t="s">
        <v>65</v>
      </c>
      <c r="E1998" t="s">
        <v>119</v>
      </c>
      <c r="F1998" t="s">
        <v>538</v>
      </c>
      <c r="G1998" t="s">
        <v>75</v>
      </c>
      <c r="H1998" t="s">
        <v>76</v>
      </c>
      <c r="I1998" t="s">
        <v>77</v>
      </c>
      <c r="J1998">
        <v>4</v>
      </c>
      <c r="K1998">
        <v>7827.26</v>
      </c>
      <c r="L1998">
        <v>0.05</v>
      </c>
      <c r="M1998">
        <v>18475.48</v>
      </c>
      <c r="N1998" t="s">
        <v>52</v>
      </c>
      <c r="O1998" t="s">
        <v>35</v>
      </c>
      <c r="P1998" t="s">
        <v>44</v>
      </c>
      <c r="Q1998">
        <f>Sales_Data[[#This Row],[Quantity]]*Sales_Data[[#This Row],[Unit_Price]]</f>
        <v>31309.040000000001</v>
      </c>
      <c r="R1998">
        <f>Sales_Data[[#This Row],[Gross_Sales]]*Sales_Data[[#This Row],[Discount]]</f>
        <v>1565.4520000000002</v>
      </c>
      <c r="S1998">
        <f>Sales_Data[[#This Row],[Gross_Sales]]-Sales_Data[[#This Row],[Discount_Amount]]</f>
        <v>29743.588</v>
      </c>
      <c r="T1998">
        <f>Sales_Data[[#This Row],[Net Sales]]-Sales_Data[[#This Row],[Cost]]</f>
        <v>11268.108</v>
      </c>
      <c r="U1998" s="2">
        <f>Sales_Data[[#This Row],[Profit]]/Sales_Data[[#This Row],[Net Sales]]</f>
        <v>0.37884158427692044</v>
      </c>
      <c r="V1998">
        <f>YEAR(Sales_Data[[#This Row],[Order_Date]])</f>
        <v>2025</v>
      </c>
      <c r="W1998" t="str">
        <f>TEXT(Sales_Data[[#This Row],[Order_Date]],"mmm")</f>
        <v>Nov</v>
      </c>
      <c r="X1998">
        <f>MONTH(Sales_Data[[#This Row],[Order_Date]])</f>
        <v>11</v>
      </c>
      <c r="Y1998" t="str">
        <f>"Q"&amp;ROUNDUP(MONTH(Sales_Data[[#This Row],[Order_Date]])/3,0)</f>
        <v>Q4</v>
      </c>
    </row>
    <row r="1999" spans="1:25" x14ac:dyDescent="0.3">
      <c r="A1999" t="s">
        <v>3382</v>
      </c>
      <c r="B1999" s="1">
        <v>45777</v>
      </c>
      <c r="C1999" t="s">
        <v>1472</v>
      </c>
      <c r="D1999" t="s">
        <v>175</v>
      </c>
      <c r="E1999" t="s">
        <v>39</v>
      </c>
      <c r="F1999" t="s">
        <v>40</v>
      </c>
      <c r="G1999" t="s">
        <v>67</v>
      </c>
      <c r="H1999" t="s">
        <v>88</v>
      </c>
      <c r="I1999" t="s">
        <v>157</v>
      </c>
      <c r="J1999">
        <v>4</v>
      </c>
      <c r="K1999">
        <v>4339.07</v>
      </c>
      <c r="L1999">
        <v>0</v>
      </c>
      <c r="M1999">
        <v>14356.48</v>
      </c>
      <c r="N1999" t="s">
        <v>83</v>
      </c>
      <c r="O1999" t="s">
        <v>35</v>
      </c>
      <c r="P1999" t="s">
        <v>44</v>
      </c>
      <c r="Q1999">
        <f>Sales_Data[[#This Row],[Quantity]]*Sales_Data[[#This Row],[Unit_Price]]</f>
        <v>17356.28</v>
      </c>
      <c r="R1999">
        <f>Sales_Data[[#This Row],[Gross_Sales]]*Sales_Data[[#This Row],[Discount]]</f>
        <v>0</v>
      </c>
      <c r="S1999">
        <f>Sales_Data[[#This Row],[Gross_Sales]]-Sales_Data[[#This Row],[Discount_Amount]]</f>
        <v>17356.28</v>
      </c>
      <c r="T1999">
        <f>Sales_Data[[#This Row],[Net Sales]]-Sales_Data[[#This Row],[Cost]]</f>
        <v>2999.7999999999993</v>
      </c>
      <c r="U1999" s="2">
        <f>Sales_Data[[#This Row],[Profit]]/Sales_Data[[#This Row],[Net Sales]]</f>
        <v>0.17283657557955964</v>
      </c>
      <c r="V1999">
        <f>YEAR(Sales_Data[[#This Row],[Order_Date]])</f>
        <v>2025</v>
      </c>
      <c r="W1999" t="str">
        <f>TEXT(Sales_Data[[#This Row],[Order_Date]],"mmm")</f>
        <v>Apr</v>
      </c>
      <c r="X1999">
        <f>MONTH(Sales_Data[[#This Row],[Order_Date]])</f>
        <v>4</v>
      </c>
      <c r="Y1999" t="str">
        <f>"Q"&amp;ROUNDUP(MONTH(Sales_Data[[#This Row],[Order_Date]])/3,0)</f>
        <v>Q2</v>
      </c>
    </row>
    <row r="2000" spans="1:25" x14ac:dyDescent="0.3">
      <c r="A2000" t="s">
        <v>3383</v>
      </c>
      <c r="B2000" s="1">
        <v>45701</v>
      </c>
      <c r="C2000" t="s">
        <v>999</v>
      </c>
      <c r="D2000" t="s">
        <v>238</v>
      </c>
      <c r="E2000" t="s">
        <v>30</v>
      </c>
      <c r="F2000" t="s">
        <v>210</v>
      </c>
      <c r="G2000" t="s">
        <v>67</v>
      </c>
      <c r="H2000" t="s">
        <v>88</v>
      </c>
      <c r="I2000" t="s">
        <v>89</v>
      </c>
      <c r="J2000">
        <v>2</v>
      </c>
      <c r="K2000">
        <v>3059.67</v>
      </c>
      <c r="L2000">
        <v>0.1</v>
      </c>
      <c r="M2000">
        <v>3774.6</v>
      </c>
      <c r="N2000" t="s">
        <v>70</v>
      </c>
      <c r="O2000" t="s">
        <v>35</v>
      </c>
      <c r="P2000" t="s">
        <v>44</v>
      </c>
      <c r="Q2000">
        <f>Sales_Data[[#This Row],[Quantity]]*Sales_Data[[#This Row],[Unit_Price]]</f>
        <v>6119.34</v>
      </c>
      <c r="R2000">
        <f>Sales_Data[[#This Row],[Gross_Sales]]*Sales_Data[[#This Row],[Discount]]</f>
        <v>611.93400000000008</v>
      </c>
      <c r="S2000">
        <f>Sales_Data[[#This Row],[Gross_Sales]]-Sales_Data[[#This Row],[Discount_Amount]]</f>
        <v>5507.4059999999999</v>
      </c>
      <c r="T2000">
        <f>Sales_Data[[#This Row],[Net Sales]]-Sales_Data[[#This Row],[Cost]]</f>
        <v>1732.806</v>
      </c>
      <c r="U2000" s="2">
        <f>Sales_Data[[#This Row],[Profit]]/Sales_Data[[#This Row],[Net Sales]]</f>
        <v>0.31463197011442412</v>
      </c>
      <c r="V2000">
        <f>YEAR(Sales_Data[[#This Row],[Order_Date]])</f>
        <v>2025</v>
      </c>
      <c r="W2000" t="str">
        <f>TEXT(Sales_Data[[#This Row],[Order_Date]],"mmm")</f>
        <v>Feb</v>
      </c>
      <c r="X2000">
        <f>MONTH(Sales_Data[[#This Row],[Order_Date]])</f>
        <v>2</v>
      </c>
      <c r="Y2000" t="str">
        <f>"Q"&amp;ROUNDUP(MONTH(Sales_Data[[#This Row],[Order_Date]])/3,0)</f>
        <v>Q1</v>
      </c>
    </row>
    <row r="2001" spans="1:25" x14ac:dyDescent="0.3">
      <c r="A2001" t="s">
        <v>3384</v>
      </c>
      <c r="B2001" s="1">
        <v>45969</v>
      </c>
      <c r="C2001" t="s">
        <v>3385</v>
      </c>
      <c r="D2001" t="s">
        <v>474</v>
      </c>
      <c r="E2001" t="s">
        <v>30</v>
      </c>
      <c r="F2001" t="s">
        <v>101</v>
      </c>
      <c r="G2001" t="s">
        <v>32</v>
      </c>
      <c r="H2001" t="s">
        <v>50</v>
      </c>
      <c r="I2001" t="s">
        <v>51</v>
      </c>
      <c r="J2001">
        <v>1</v>
      </c>
      <c r="K2001">
        <v>3151.41</v>
      </c>
      <c r="L2001">
        <v>0.2</v>
      </c>
      <c r="M2001">
        <v>2120.65</v>
      </c>
      <c r="N2001" t="s">
        <v>52</v>
      </c>
      <c r="O2001" t="s">
        <v>53</v>
      </c>
      <c r="P2001" t="s">
        <v>44</v>
      </c>
      <c r="Q2001">
        <f>Sales_Data[[#This Row],[Quantity]]*Sales_Data[[#This Row],[Unit_Price]]</f>
        <v>3151.41</v>
      </c>
      <c r="R2001">
        <f>Sales_Data[[#This Row],[Gross_Sales]]*Sales_Data[[#This Row],[Discount]]</f>
        <v>630.28200000000004</v>
      </c>
      <c r="S2001">
        <f>Sales_Data[[#This Row],[Gross_Sales]]-Sales_Data[[#This Row],[Discount_Amount]]</f>
        <v>2521.1279999999997</v>
      </c>
      <c r="T2001">
        <f>Sales_Data[[#This Row],[Net Sales]]-Sales_Data[[#This Row],[Cost]]</f>
        <v>400.47799999999961</v>
      </c>
      <c r="U2001" s="2">
        <f>Sales_Data[[#This Row],[Profit]]/Sales_Data[[#This Row],[Net Sales]]</f>
        <v>0.15884873754922385</v>
      </c>
      <c r="V2001">
        <f>YEAR(Sales_Data[[#This Row],[Order_Date]])</f>
        <v>2025</v>
      </c>
      <c r="W2001" t="str">
        <f>TEXT(Sales_Data[[#This Row],[Order_Date]],"mmm")</f>
        <v>Nov</v>
      </c>
      <c r="X2001">
        <f>MONTH(Sales_Data[[#This Row],[Order_Date]])</f>
        <v>11</v>
      </c>
      <c r="Y2001" t="str">
        <f>"Q"&amp;ROUNDUP(MONTH(Sales_Data[[#This Row],[Order_Date]])/3,0)</f>
        <v>Q4</v>
      </c>
    </row>
    <row r="2002" spans="1:25" x14ac:dyDescent="0.3">
      <c r="A2002" t="s">
        <v>3386</v>
      </c>
      <c r="B2002" s="1">
        <v>45813</v>
      </c>
      <c r="C2002" t="s">
        <v>1872</v>
      </c>
      <c r="D2002" t="s">
        <v>463</v>
      </c>
      <c r="E2002" t="s">
        <v>48</v>
      </c>
      <c r="F2002" t="s">
        <v>126</v>
      </c>
      <c r="G2002" t="s">
        <v>41</v>
      </c>
      <c r="H2002" t="s">
        <v>102</v>
      </c>
      <c r="I2002" t="s">
        <v>103</v>
      </c>
      <c r="J2002">
        <v>3</v>
      </c>
      <c r="K2002">
        <v>47146.32</v>
      </c>
      <c r="L2002">
        <v>0.1</v>
      </c>
      <c r="M2002">
        <v>87378.52</v>
      </c>
      <c r="N2002" t="s">
        <v>24</v>
      </c>
      <c r="O2002" t="s">
        <v>35</v>
      </c>
      <c r="P2002" t="s">
        <v>26</v>
      </c>
      <c r="Q2002">
        <f>Sales_Data[[#This Row],[Quantity]]*Sales_Data[[#This Row],[Unit_Price]]</f>
        <v>141438.96</v>
      </c>
      <c r="R2002">
        <f>Sales_Data[[#This Row],[Gross_Sales]]*Sales_Data[[#This Row],[Discount]]</f>
        <v>14143.896000000001</v>
      </c>
      <c r="S2002">
        <f>Sales_Data[[#This Row],[Gross_Sales]]-Sales_Data[[#This Row],[Discount_Amount]]</f>
        <v>127295.06399999998</v>
      </c>
      <c r="T2002">
        <f>Sales_Data[[#This Row],[Net Sales]]-Sales_Data[[#This Row],[Cost]]</f>
        <v>39916.54399999998</v>
      </c>
      <c r="U2002" s="2">
        <f>Sales_Data[[#This Row],[Profit]]/Sales_Data[[#This Row],[Net Sales]]</f>
        <v>0.31357495527085</v>
      </c>
      <c r="V2002">
        <f>YEAR(Sales_Data[[#This Row],[Order_Date]])</f>
        <v>2025</v>
      </c>
      <c r="W2002" t="str">
        <f>TEXT(Sales_Data[[#This Row],[Order_Date]],"mmm")</f>
        <v>Jun</v>
      </c>
      <c r="X2002">
        <f>MONTH(Sales_Data[[#This Row],[Order_Date]])</f>
        <v>6</v>
      </c>
      <c r="Y2002" t="str">
        <f>"Q"&amp;ROUNDUP(MONTH(Sales_Data[[#This Row],[Order_Date]])/3,0)</f>
        <v>Q2</v>
      </c>
    </row>
    <row r="2003" spans="1:25" x14ac:dyDescent="0.3">
      <c r="A2003" t="s">
        <v>3387</v>
      </c>
      <c r="B2003" s="1">
        <v>45864</v>
      </c>
      <c r="C2003" t="s">
        <v>1381</v>
      </c>
      <c r="D2003" t="s">
        <v>274</v>
      </c>
      <c r="E2003" t="s">
        <v>48</v>
      </c>
      <c r="F2003" t="s">
        <v>164</v>
      </c>
      <c r="G2003" t="s">
        <v>21</v>
      </c>
      <c r="H2003" t="s">
        <v>127</v>
      </c>
      <c r="I2003" t="s">
        <v>128</v>
      </c>
      <c r="J2003">
        <v>2</v>
      </c>
      <c r="K2003">
        <v>21379.82</v>
      </c>
      <c r="L2003">
        <v>0.1</v>
      </c>
      <c r="M2003">
        <v>32580.02</v>
      </c>
      <c r="N2003" t="s">
        <v>24</v>
      </c>
      <c r="O2003" t="s">
        <v>35</v>
      </c>
      <c r="P2003" t="s">
        <v>44</v>
      </c>
      <c r="Q2003">
        <f>Sales_Data[[#This Row],[Quantity]]*Sales_Data[[#This Row],[Unit_Price]]</f>
        <v>42759.64</v>
      </c>
      <c r="R2003">
        <f>Sales_Data[[#This Row],[Gross_Sales]]*Sales_Data[[#This Row],[Discount]]</f>
        <v>4275.9639999999999</v>
      </c>
      <c r="S2003">
        <f>Sales_Data[[#This Row],[Gross_Sales]]-Sales_Data[[#This Row],[Discount_Amount]]</f>
        <v>38483.675999999999</v>
      </c>
      <c r="T2003">
        <f>Sales_Data[[#This Row],[Net Sales]]-Sales_Data[[#This Row],[Cost]]</f>
        <v>5903.655999999999</v>
      </c>
      <c r="U2003" s="2">
        <f>Sales_Data[[#This Row],[Profit]]/Sales_Data[[#This Row],[Net Sales]]</f>
        <v>0.15340675875142487</v>
      </c>
      <c r="V2003">
        <f>YEAR(Sales_Data[[#This Row],[Order_Date]])</f>
        <v>2025</v>
      </c>
      <c r="W2003" t="str">
        <f>TEXT(Sales_Data[[#This Row],[Order_Date]],"mmm")</f>
        <v>Jul</v>
      </c>
      <c r="X2003">
        <f>MONTH(Sales_Data[[#This Row],[Order_Date]])</f>
        <v>7</v>
      </c>
      <c r="Y2003" t="str">
        <f>"Q"&amp;ROUNDUP(MONTH(Sales_Data[[#This Row],[Order_Date]])/3,0)</f>
        <v>Q3</v>
      </c>
    </row>
    <row r="2004" spans="1:25" x14ac:dyDescent="0.3">
      <c r="A2004" t="s">
        <v>3388</v>
      </c>
      <c r="B2004" s="1">
        <v>45765</v>
      </c>
      <c r="C2004" t="s">
        <v>3389</v>
      </c>
      <c r="D2004" t="s">
        <v>180</v>
      </c>
      <c r="E2004" t="s">
        <v>30</v>
      </c>
      <c r="F2004" t="s">
        <v>156</v>
      </c>
      <c r="G2004" t="s">
        <v>67</v>
      </c>
      <c r="H2004" t="s">
        <v>68</v>
      </c>
      <c r="I2004" t="s">
        <v>69</v>
      </c>
      <c r="J2004">
        <v>1</v>
      </c>
      <c r="K2004">
        <v>410.76</v>
      </c>
      <c r="L2004">
        <v>0.1</v>
      </c>
      <c r="M2004">
        <v>317.05</v>
      </c>
      <c r="N2004" t="s">
        <v>52</v>
      </c>
      <c r="O2004" t="s">
        <v>25</v>
      </c>
      <c r="P2004" t="s">
        <v>71</v>
      </c>
      <c r="Q2004">
        <f>Sales_Data[[#This Row],[Quantity]]*Sales_Data[[#This Row],[Unit_Price]]</f>
        <v>410.76</v>
      </c>
      <c r="R2004">
        <f>Sales_Data[[#This Row],[Gross_Sales]]*Sales_Data[[#This Row],[Discount]]</f>
        <v>41.076000000000001</v>
      </c>
      <c r="S2004">
        <f>Sales_Data[[#This Row],[Gross_Sales]]-Sales_Data[[#This Row],[Discount_Amount]]</f>
        <v>369.68399999999997</v>
      </c>
      <c r="T2004">
        <f>Sales_Data[[#This Row],[Net Sales]]-Sales_Data[[#This Row],[Cost]]</f>
        <v>52.633999999999958</v>
      </c>
      <c r="U2004" s="2">
        <f>Sales_Data[[#This Row],[Profit]]/Sales_Data[[#This Row],[Net Sales]]</f>
        <v>0.14237565055560955</v>
      </c>
      <c r="V2004">
        <f>YEAR(Sales_Data[[#This Row],[Order_Date]])</f>
        <v>2025</v>
      </c>
      <c r="W2004" t="str">
        <f>TEXT(Sales_Data[[#This Row],[Order_Date]],"mmm")</f>
        <v>Apr</v>
      </c>
      <c r="X2004">
        <f>MONTH(Sales_Data[[#This Row],[Order_Date]])</f>
        <v>4</v>
      </c>
      <c r="Y2004" t="str">
        <f>"Q"&amp;ROUNDUP(MONTH(Sales_Data[[#This Row],[Order_Date]])/3,0)</f>
        <v>Q2</v>
      </c>
    </row>
    <row r="2005" spans="1:25" x14ac:dyDescent="0.3">
      <c r="A2005" t="s">
        <v>3390</v>
      </c>
      <c r="B2005" s="1">
        <v>45908</v>
      </c>
      <c r="C2005" t="s">
        <v>159</v>
      </c>
      <c r="D2005" t="s">
        <v>80</v>
      </c>
      <c r="E2005" t="s">
        <v>48</v>
      </c>
      <c r="F2005" t="s">
        <v>126</v>
      </c>
      <c r="G2005" t="s">
        <v>67</v>
      </c>
      <c r="H2005" t="s">
        <v>121</v>
      </c>
      <c r="I2005" t="s">
        <v>122</v>
      </c>
      <c r="J2005">
        <v>1</v>
      </c>
      <c r="K2005">
        <v>52972.67</v>
      </c>
      <c r="L2005">
        <v>0.05</v>
      </c>
      <c r="M2005">
        <v>38799.53</v>
      </c>
      <c r="N2005" t="s">
        <v>52</v>
      </c>
      <c r="O2005" t="s">
        <v>25</v>
      </c>
      <c r="P2005" t="s">
        <v>26</v>
      </c>
      <c r="Q2005">
        <f>Sales_Data[[#This Row],[Quantity]]*Sales_Data[[#This Row],[Unit_Price]]</f>
        <v>52972.67</v>
      </c>
      <c r="R2005">
        <f>Sales_Data[[#This Row],[Gross_Sales]]*Sales_Data[[#This Row],[Discount]]</f>
        <v>2648.6334999999999</v>
      </c>
      <c r="S2005">
        <f>Sales_Data[[#This Row],[Gross_Sales]]-Sales_Data[[#This Row],[Discount_Amount]]</f>
        <v>50324.036500000002</v>
      </c>
      <c r="T2005">
        <f>Sales_Data[[#This Row],[Net Sales]]-Sales_Data[[#This Row],[Cost]]</f>
        <v>11524.506500000003</v>
      </c>
      <c r="U2005" s="2">
        <f>Sales_Data[[#This Row],[Profit]]/Sales_Data[[#This Row],[Net Sales]]</f>
        <v>0.2290060039202142</v>
      </c>
      <c r="V2005">
        <f>YEAR(Sales_Data[[#This Row],[Order_Date]])</f>
        <v>2025</v>
      </c>
      <c r="W2005" t="str">
        <f>TEXT(Sales_Data[[#This Row],[Order_Date]],"mmm")</f>
        <v>Sep</v>
      </c>
      <c r="X2005">
        <f>MONTH(Sales_Data[[#This Row],[Order_Date]])</f>
        <v>9</v>
      </c>
      <c r="Y2005" t="str">
        <f>"Q"&amp;ROUNDUP(MONTH(Sales_Data[[#This Row],[Order_Date]])/3,0)</f>
        <v>Q3</v>
      </c>
    </row>
    <row r="2006" spans="1:25" x14ac:dyDescent="0.3">
      <c r="A2006" t="s">
        <v>3391</v>
      </c>
      <c r="B2006" s="1">
        <v>45991</v>
      </c>
      <c r="C2006" t="s">
        <v>698</v>
      </c>
      <c r="D2006" t="s">
        <v>460</v>
      </c>
      <c r="E2006" t="s">
        <v>30</v>
      </c>
      <c r="F2006" t="s">
        <v>156</v>
      </c>
      <c r="G2006" t="s">
        <v>32</v>
      </c>
      <c r="H2006" t="s">
        <v>50</v>
      </c>
      <c r="I2006" t="s">
        <v>58</v>
      </c>
      <c r="J2006">
        <v>1</v>
      </c>
      <c r="K2006">
        <v>862.3</v>
      </c>
      <c r="L2006">
        <v>0</v>
      </c>
      <c r="M2006">
        <v>721.58</v>
      </c>
      <c r="N2006" t="s">
        <v>70</v>
      </c>
      <c r="O2006" t="s">
        <v>35</v>
      </c>
      <c r="P2006" t="s">
        <v>44</v>
      </c>
      <c r="Q2006">
        <f>Sales_Data[[#This Row],[Quantity]]*Sales_Data[[#This Row],[Unit_Price]]</f>
        <v>862.3</v>
      </c>
      <c r="R2006">
        <f>Sales_Data[[#This Row],[Gross_Sales]]*Sales_Data[[#This Row],[Discount]]</f>
        <v>0</v>
      </c>
      <c r="S2006">
        <f>Sales_Data[[#This Row],[Gross_Sales]]-Sales_Data[[#This Row],[Discount_Amount]]</f>
        <v>862.3</v>
      </c>
      <c r="T2006">
        <f>Sales_Data[[#This Row],[Net Sales]]-Sales_Data[[#This Row],[Cost]]</f>
        <v>140.71999999999991</v>
      </c>
      <c r="U2006" s="2">
        <f>Sales_Data[[#This Row],[Profit]]/Sales_Data[[#This Row],[Net Sales]]</f>
        <v>0.16319146468746368</v>
      </c>
      <c r="V2006">
        <f>YEAR(Sales_Data[[#This Row],[Order_Date]])</f>
        <v>2025</v>
      </c>
      <c r="W2006" t="str">
        <f>TEXT(Sales_Data[[#This Row],[Order_Date]],"mmm")</f>
        <v>Nov</v>
      </c>
      <c r="X2006">
        <f>MONTH(Sales_Data[[#This Row],[Order_Date]])</f>
        <v>11</v>
      </c>
      <c r="Y2006" t="str">
        <f>"Q"&amp;ROUNDUP(MONTH(Sales_Data[[#This Row],[Order_Date]])/3,0)</f>
        <v>Q4</v>
      </c>
    </row>
    <row r="2007" spans="1:25" x14ac:dyDescent="0.3">
      <c r="A2007" t="s">
        <v>3392</v>
      </c>
      <c r="B2007" s="1">
        <v>45787</v>
      </c>
      <c r="C2007" t="s">
        <v>644</v>
      </c>
      <c r="D2007" t="s">
        <v>205</v>
      </c>
      <c r="E2007" t="s">
        <v>30</v>
      </c>
      <c r="F2007" t="s">
        <v>210</v>
      </c>
      <c r="G2007" t="s">
        <v>67</v>
      </c>
      <c r="H2007" t="s">
        <v>121</v>
      </c>
      <c r="I2007" t="s">
        <v>142</v>
      </c>
      <c r="J2007">
        <v>1</v>
      </c>
      <c r="K2007">
        <v>3678.64</v>
      </c>
      <c r="L2007">
        <v>0</v>
      </c>
      <c r="M2007">
        <v>3109.96</v>
      </c>
      <c r="N2007" t="s">
        <v>24</v>
      </c>
      <c r="O2007" t="s">
        <v>35</v>
      </c>
      <c r="P2007" t="s">
        <v>26</v>
      </c>
      <c r="Q2007">
        <f>Sales_Data[[#This Row],[Quantity]]*Sales_Data[[#This Row],[Unit_Price]]</f>
        <v>3678.64</v>
      </c>
      <c r="R2007">
        <f>Sales_Data[[#This Row],[Gross_Sales]]*Sales_Data[[#This Row],[Discount]]</f>
        <v>0</v>
      </c>
      <c r="S2007">
        <f>Sales_Data[[#This Row],[Gross_Sales]]-Sales_Data[[#This Row],[Discount_Amount]]</f>
        <v>3678.64</v>
      </c>
      <c r="T2007">
        <f>Sales_Data[[#This Row],[Net Sales]]-Sales_Data[[#This Row],[Cost]]</f>
        <v>568.67999999999984</v>
      </c>
      <c r="U2007" s="2">
        <f>Sales_Data[[#This Row],[Profit]]/Sales_Data[[#This Row],[Net Sales]]</f>
        <v>0.1545897396864058</v>
      </c>
      <c r="V2007">
        <f>YEAR(Sales_Data[[#This Row],[Order_Date]])</f>
        <v>2025</v>
      </c>
      <c r="W2007" t="str">
        <f>TEXT(Sales_Data[[#This Row],[Order_Date]],"mmm")</f>
        <v>May</v>
      </c>
      <c r="X2007">
        <f>MONTH(Sales_Data[[#This Row],[Order_Date]])</f>
        <v>5</v>
      </c>
      <c r="Y2007" t="str">
        <f>"Q"&amp;ROUNDUP(MONTH(Sales_Data[[#This Row],[Order_Date]])/3,0)</f>
        <v>Q2</v>
      </c>
    </row>
    <row r="2008" spans="1:25" x14ac:dyDescent="0.3">
      <c r="A2008" t="s">
        <v>3393</v>
      </c>
      <c r="B2008" s="1">
        <v>45950</v>
      </c>
      <c r="C2008" t="s">
        <v>2880</v>
      </c>
      <c r="D2008" t="s">
        <v>596</v>
      </c>
      <c r="E2008" t="s">
        <v>30</v>
      </c>
      <c r="F2008" t="s">
        <v>156</v>
      </c>
      <c r="G2008" t="s">
        <v>21</v>
      </c>
      <c r="H2008" t="s">
        <v>230</v>
      </c>
      <c r="I2008" t="s">
        <v>231</v>
      </c>
      <c r="J2008">
        <v>3</v>
      </c>
      <c r="K2008">
        <v>641</v>
      </c>
      <c r="L2008">
        <v>0</v>
      </c>
      <c r="M2008">
        <v>1367.02</v>
      </c>
      <c r="N2008" t="s">
        <v>70</v>
      </c>
      <c r="O2008" t="s">
        <v>35</v>
      </c>
      <c r="P2008" t="s">
        <v>71</v>
      </c>
      <c r="Q2008">
        <f>Sales_Data[[#This Row],[Quantity]]*Sales_Data[[#This Row],[Unit_Price]]</f>
        <v>1923</v>
      </c>
      <c r="R2008">
        <f>Sales_Data[[#This Row],[Gross_Sales]]*Sales_Data[[#This Row],[Discount]]</f>
        <v>0</v>
      </c>
      <c r="S2008">
        <f>Sales_Data[[#This Row],[Gross_Sales]]-Sales_Data[[#This Row],[Discount_Amount]]</f>
        <v>1923</v>
      </c>
      <c r="T2008">
        <f>Sales_Data[[#This Row],[Net Sales]]-Sales_Data[[#This Row],[Cost]]</f>
        <v>555.98</v>
      </c>
      <c r="U2008" s="2">
        <f>Sales_Data[[#This Row],[Profit]]/Sales_Data[[#This Row],[Net Sales]]</f>
        <v>0.28912116484659389</v>
      </c>
      <c r="V2008">
        <f>YEAR(Sales_Data[[#This Row],[Order_Date]])</f>
        <v>2025</v>
      </c>
      <c r="W2008" t="str">
        <f>TEXT(Sales_Data[[#This Row],[Order_Date]],"mmm")</f>
        <v>Oct</v>
      </c>
      <c r="X2008">
        <f>MONTH(Sales_Data[[#This Row],[Order_Date]])</f>
        <v>10</v>
      </c>
      <c r="Y2008" t="str">
        <f>"Q"&amp;ROUNDUP(MONTH(Sales_Data[[#This Row],[Order_Date]])/3,0)</f>
        <v>Q4</v>
      </c>
    </row>
    <row r="2009" spans="1:25" x14ac:dyDescent="0.3">
      <c r="A2009" t="s">
        <v>3394</v>
      </c>
      <c r="B2009" s="1">
        <v>45677</v>
      </c>
      <c r="C2009" t="s">
        <v>3395</v>
      </c>
      <c r="D2009" t="s">
        <v>541</v>
      </c>
      <c r="E2009" t="s">
        <v>48</v>
      </c>
      <c r="F2009" t="s">
        <v>164</v>
      </c>
      <c r="G2009" t="s">
        <v>67</v>
      </c>
      <c r="H2009" t="s">
        <v>88</v>
      </c>
      <c r="I2009" t="s">
        <v>89</v>
      </c>
      <c r="J2009">
        <v>1</v>
      </c>
      <c r="K2009">
        <v>25332.05</v>
      </c>
      <c r="L2009">
        <v>0.1</v>
      </c>
      <c r="M2009">
        <v>18038.62</v>
      </c>
      <c r="N2009" t="s">
        <v>24</v>
      </c>
      <c r="O2009" t="s">
        <v>35</v>
      </c>
      <c r="P2009" t="s">
        <v>26</v>
      </c>
      <c r="Q2009">
        <f>Sales_Data[[#This Row],[Quantity]]*Sales_Data[[#This Row],[Unit_Price]]</f>
        <v>25332.05</v>
      </c>
      <c r="R2009">
        <f>Sales_Data[[#This Row],[Gross_Sales]]*Sales_Data[[#This Row],[Discount]]</f>
        <v>2533.2049999999999</v>
      </c>
      <c r="S2009">
        <f>Sales_Data[[#This Row],[Gross_Sales]]-Sales_Data[[#This Row],[Discount_Amount]]</f>
        <v>22798.845000000001</v>
      </c>
      <c r="T2009">
        <f>Sales_Data[[#This Row],[Net Sales]]-Sales_Data[[#This Row],[Cost]]</f>
        <v>4760.2250000000022</v>
      </c>
      <c r="U2009" s="2">
        <f>Sales_Data[[#This Row],[Profit]]/Sales_Data[[#This Row],[Net Sales]]</f>
        <v>0.20879237522778027</v>
      </c>
      <c r="V2009">
        <f>YEAR(Sales_Data[[#This Row],[Order_Date]])</f>
        <v>2025</v>
      </c>
      <c r="W2009" t="str">
        <f>TEXT(Sales_Data[[#This Row],[Order_Date]],"mmm")</f>
        <v>Jan</v>
      </c>
      <c r="X2009">
        <f>MONTH(Sales_Data[[#This Row],[Order_Date]])</f>
        <v>1</v>
      </c>
      <c r="Y2009" t="str">
        <f>"Q"&amp;ROUNDUP(MONTH(Sales_Data[[#This Row],[Order_Date]])/3,0)</f>
        <v>Q1</v>
      </c>
    </row>
    <row r="2010" spans="1:25" x14ac:dyDescent="0.3">
      <c r="A2010" t="s">
        <v>3396</v>
      </c>
      <c r="B2010" s="1">
        <v>45939</v>
      </c>
      <c r="C2010" t="s">
        <v>413</v>
      </c>
      <c r="D2010" t="s">
        <v>715</v>
      </c>
      <c r="E2010" t="s">
        <v>19</v>
      </c>
      <c r="F2010" t="s">
        <v>20</v>
      </c>
      <c r="G2010" t="s">
        <v>67</v>
      </c>
      <c r="H2010" t="s">
        <v>121</v>
      </c>
      <c r="I2010" t="s">
        <v>142</v>
      </c>
      <c r="J2010">
        <v>1</v>
      </c>
      <c r="K2010">
        <v>1790.35</v>
      </c>
      <c r="L2010">
        <v>0.1</v>
      </c>
      <c r="M2010">
        <v>1252.31</v>
      </c>
      <c r="N2010" t="s">
        <v>109</v>
      </c>
      <c r="O2010" t="s">
        <v>25</v>
      </c>
      <c r="P2010" t="s">
        <v>71</v>
      </c>
      <c r="Q2010">
        <f>Sales_Data[[#This Row],[Quantity]]*Sales_Data[[#This Row],[Unit_Price]]</f>
        <v>1790.35</v>
      </c>
      <c r="R2010">
        <f>Sales_Data[[#This Row],[Gross_Sales]]*Sales_Data[[#This Row],[Discount]]</f>
        <v>179.035</v>
      </c>
      <c r="S2010">
        <f>Sales_Data[[#This Row],[Gross_Sales]]-Sales_Data[[#This Row],[Discount_Amount]]</f>
        <v>1611.3149999999998</v>
      </c>
      <c r="T2010">
        <f>Sales_Data[[#This Row],[Net Sales]]-Sales_Data[[#This Row],[Cost]]</f>
        <v>359.00499999999988</v>
      </c>
      <c r="U2010" s="2">
        <f>Sales_Data[[#This Row],[Profit]]/Sales_Data[[#This Row],[Net Sales]]</f>
        <v>0.22280249361546309</v>
      </c>
      <c r="V2010">
        <f>YEAR(Sales_Data[[#This Row],[Order_Date]])</f>
        <v>2025</v>
      </c>
      <c r="W2010" t="str">
        <f>TEXT(Sales_Data[[#This Row],[Order_Date]],"mmm")</f>
        <v>Oct</v>
      </c>
      <c r="X2010">
        <f>MONTH(Sales_Data[[#This Row],[Order_Date]])</f>
        <v>10</v>
      </c>
      <c r="Y2010" t="str">
        <f>"Q"&amp;ROUNDUP(MONTH(Sales_Data[[#This Row],[Order_Date]])/3,0)</f>
        <v>Q4</v>
      </c>
    </row>
    <row r="2011" spans="1:25" x14ac:dyDescent="0.3">
      <c r="A2011" t="s">
        <v>3397</v>
      </c>
      <c r="B2011" s="1">
        <v>45942</v>
      </c>
      <c r="C2011" t="s">
        <v>1875</v>
      </c>
      <c r="D2011" t="s">
        <v>141</v>
      </c>
      <c r="E2011" t="s">
        <v>39</v>
      </c>
      <c r="F2011" t="s">
        <v>107</v>
      </c>
      <c r="G2011" t="s">
        <v>75</v>
      </c>
      <c r="H2011" t="s">
        <v>185</v>
      </c>
      <c r="I2011" t="s">
        <v>186</v>
      </c>
      <c r="J2011">
        <v>1</v>
      </c>
      <c r="K2011">
        <v>3846.61</v>
      </c>
      <c r="L2011">
        <v>0.05</v>
      </c>
      <c r="M2011">
        <v>2672.79</v>
      </c>
      <c r="N2011" t="s">
        <v>109</v>
      </c>
      <c r="O2011" t="s">
        <v>35</v>
      </c>
      <c r="P2011" t="s">
        <v>71</v>
      </c>
      <c r="Q2011">
        <f>Sales_Data[[#This Row],[Quantity]]*Sales_Data[[#This Row],[Unit_Price]]</f>
        <v>3846.61</v>
      </c>
      <c r="R2011">
        <f>Sales_Data[[#This Row],[Gross_Sales]]*Sales_Data[[#This Row],[Discount]]</f>
        <v>192.33050000000003</v>
      </c>
      <c r="S2011">
        <f>Sales_Data[[#This Row],[Gross_Sales]]-Sales_Data[[#This Row],[Discount_Amount]]</f>
        <v>3654.2795000000001</v>
      </c>
      <c r="T2011">
        <f>Sales_Data[[#This Row],[Net Sales]]-Sales_Data[[#This Row],[Cost]]</f>
        <v>981.48950000000013</v>
      </c>
      <c r="U2011" s="2">
        <f>Sales_Data[[#This Row],[Profit]]/Sales_Data[[#This Row],[Net Sales]]</f>
        <v>0.26858632460926979</v>
      </c>
      <c r="V2011">
        <f>YEAR(Sales_Data[[#This Row],[Order_Date]])</f>
        <v>2025</v>
      </c>
      <c r="W2011" t="str">
        <f>TEXT(Sales_Data[[#This Row],[Order_Date]],"mmm")</f>
        <v>Oct</v>
      </c>
      <c r="X2011">
        <f>MONTH(Sales_Data[[#This Row],[Order_Date]])</f>
        <v>10</v>
      </c>
      <c r="Y2011" t="str">
        <f>"Q"&amp;ROUNDUP(MONTH(Sales_Data[[#This Row],[Order_Date]])/3,0)</f>
        <v>Q4</v>
      </c>
    </row>
    <row r="2012" spans="1:25" x14ac:dyDescent="0.3">
      <c r="A2012" t="s">
        <v>3398</v>
      </c>
      <c r="B2012" s="1">
        <v>45658</v>
      </c>
      <c r="C2012" t="s">
        <v>3399</v>
      </c>
      <c r="D2012" t="s">
        <v>546</v>
      </c>
      <c r="E2012" t="s">
        <v>48</v>
      </c>
      <c r="F2012" t="s">
        <v>132</v>
      </c>
      <c r="G2012" t="s">
        <v>67</v>
      </c>
      <c r="H2012" t="s">
        <v>121</v>
      </c>
      <c r="I2012" t="s">
        <v>142</v>
      </c>
      <c r="J2012">
        <v>2</v>
      </c>
      <c r="K2012">
        <v>42974.12</v>
      </c>
      <c r="L2012">
        <v>0</v>
      </c>
      <c r="M2012">
        <v>70199.25</v>
      </c>
      <c r="N2012" t="s">
        <v>109</v>
      </c>
      <c r="O2012" t="s">
        <v>35</v>
      </c>
      <c r="P2012" t="s">
        <v>71</v>
      </c>
      <c r="Q2012">
        <f>Sales_Data[[#This Row],[Quantity]]*Sales_Data[[#This Row],[Unit_Price]]</f>
        <v>85948.24</v>
      </c>
      <c r="R2012">
        <f>Sales_Data[[#This Row],[Gross_Sales]]*Sales_Data[[#This Row],[Discount]]</f>
        <v>0</v>
      </c>
      <c r="S2012">
        <f>Sales_Data[[#This Row],[Gross_Sales]]-Sales_Data[[#This Row],[Discount_Amount]]</f>
        <v>85948.24</v>
      </c>
      <c r="T2012">
        <f>Sales_Data[[#This Row],[Net Sales]]-Sales_Data[[#This Row],[Cost]]</f>
        <v>15748.990000000005</v>
      </c>
      <c r="U2012" s="2">
        <f>Sales_Data[[#This Row],[Profit]]/Sales_Data[[#This Row],[Net Sales]]</f>
        <v>0.1832380744503902</v>
      </c>
      <c r="V2012">
        <f>YEAR(Sales_Data[[#This Row],[Order_Date]])</f>
        <v>2025</v>
      </c>
      <c r="W2012" t="str">
        <f>TEXT(Sales_Data[[#This Row],[Order_Date]],"mmm")</f>
        <v>Jan</v>
      </c>
      <c r="X2012">
        <f>MONTH(Sales_Data[[#This Row],[Order_Date]])</f>
        <v>1</v>
      </c>
      <c r="Y2012" t="str">
        <f>"Q"&amp;ROUNDUP(MONTH(Sales_Data[[#This Row],[Order_Date]])/3,0)</f>
        <v>Q1</v>
      </c>
    </row>
    <row r="2013" spans="1:25" x14ac:dyDescent="0.3">
      <c r="A2013" t="s">
        <v>3400</v>
      </c>
      <c r="B2013" s="1">
        <v>45776</v>
      </c>
      <c r="C2013" t="s">
        <v>2594</v>
      </c>
      <c r="D2013" t="s">
        <v>151</v>
      </c>
      <c r="E2013" t="s">
        <v>30</v>
      </c>
      <c r="F2013" t="s">
        <v>87</v>
      </c>
      <c r="G2013" t="s">
        <v>21</v>
      </c>
      <c r="H2013" t="s">
        <v>297</v>
      </c>
      <c r="I2013" t="s">
        <v>297</v>
      </c>
      <c r="J2013">
        <v>1</v>
      </c>
      <c r="K2013">
        <v>1064.31</v>
      </c>
      <c r="L2013">
        <v>0.05</v>
      </c>
      <c r="M2013">
        <v>750.87</v>
      </c>
      <c r="N2013" t="s">
        <v>52</v>
      </c>
      <c r="O2013" t="s">
        <v>35</v>
      </c>
      <c r="P2013" t="s">
        <v>71</v>
      </c>
      <c r="Q2013">
        <f>Sales_Data[[#This Row],[Quantity]]*Sales_Data[[#This Row],[Unit_Price]]</f>
        <v>1064.31</v>
      </c>
      <c r="R2013">
        <f>Sales_Data[[#This Row],[Gross_Sales]]*Sales_Data[[#This Row],[Discount]]</f>
        <v>53.215499999999999</v>
      </c>
      <c r="S2013">
        <f>Sales_Data[[#This Row],[Gross_Sales]]-Sales_Data[[#This Row],[Discount_Amount]]</f>
        <v>1011.0944999999999</v>
      </c>
      <c r="T2013">
        <f>Sales_Data[[#This Row],[Net Sales]]-Sales_Data[[#This Row],[Cost]]</f>
        <v>260.22449999999992</v>
      </c>
      <c r="U2013" s="2">
        <f>Sales_Data[[#This Row],[Profit]]/Sales_Data[[#This Row],[Net Sales]]</f>
        <v>0.25736911831683384</v>
      </c>
      <c r="V2013">
        <f>YEAR(Sales_Data[[#This Row],[Order_Date]])</f>
        <v>2025</v>
      </c>
      <c r="W2013" t="str">
        <f>TEXT(Sales_Data[[#This Row],[Order_Date]],"mmm")</f>
        <v>Apr</v>
      </c>
      <c r="X2013">
        <f>MONTH(Sales_Data[[#This Row],[Order_Date]])</f>
        <v>4</v>
      </c>
      <c r="Y2013" t="str">
        <f>"Q"&amp;ROUNDUP(MONTH(Sales_Data[[#This Row],[Order_Date]])/3,0)</f>
        <v>Q2</v>
      </c>
    </row>
    <row r="2014" spans="1:25" x14ac:dyDescent="0.3">
      <c r="A2014" t="s">
        <v>3401</v>
      </c>
      <c r="B2014" s="1">
        <v>45692</v>
      </c>
      <c r="C2014" t="s">
        <v>1608</v>
      </c>
      <c r="D2014" t="s">
        <v>271</v>
      </c>
      <c r="E2014" t="s">
        <v>30</v>
      </c>
      <c r="F2014" t="s">
        <v>87</v>
      </c>
      <c r="G2014" t="s">
        <v>21</v>
      </c>
      <c r="H2014" t="s">
        <v>230</v>
      </c>
      <c r="I2014" t="s">
        <v>328</v>
      </c>
      <c r="J2014">
        <v>1</v>
      </c>
      <c r="K2014">
        <v>2015.23</v>
      </c>
      <c r="L2014">
        <v>0.05</v>
      </c>
      <c r="M2014">
        <v>1319.99</v>
      </c>
      <c r="N2014" t="s">
        <v>24</v>
      </c>
      <c r="O2014" t="s">
        <v>35</v>
      </c>
      <c r="P2014" t="s">
        <v>26</v>
      </c>
      <c r="Q2014">
        <f>Sales_Data[[#This Row],[Quantity]]*Sales_Data[[#This Row],[Unit_Price]]</f>
        <v>2015.23</v>
      </c>
      <c r="R2014">
        <f>Sales_Data[[#This Row],[Gross_Sales]]*Sales_Data[[#This Row],[Discount]]</f>
        <v>100.76150000000001</v>
      </c>
      <c r="S2014">
        <f>Sales_Data[[#This Row],[Gross_Sales]]-Sales_Data[[#This Row],[Discount_Amount]]</f>
        <v>1914.4684999999999</v>
      </c>
      <c r="T2014">
        <f>Sales_Data[[#This Row],[Net Sales]]-Sales_Data[[#This Row],[Cost]]</f>
        <v>594.47849999999994</v>
      </c>
      <c r="U2014" s="2">
        <f>Sales_Data[[#This Row],[Profit]]/Sales_Data[[#This Row],[Net Sales]]</f>
        <v>0.31051882023653038</v>
      </c>
      <c r="V2014">
        <f>YEAR(Sales_Data[[#This Row],[Order_Date]])</f>
        <v>2025</v>
      </c>
      <c r="W2014" t="str">
        <f>TEXT(Sales_Data[[#This Row],[Order_Date]],"mmm")</f>
        <v>Feb</v>
      </c>
      <c r="X2014">
        <f>MONTH(Sales_Data[[#This Row],[Order_Date]])</f>
        <v>2</v>
      </c>
      <c r="Y2014" t="str">
        <f>"Q"&amp;ROUNDUP(MONTH(Sales_Data[[#This Row],[Order_Date]])/3,0)</f>
        <v>Q1</v>
      </c>
    </row>
    <row r="2015" spans="1:25" x14ac:dyDescent="0.3">
      <c r="A2015" t="s">
        <v>3402</v>
      </c>
      <c r="B2015" s="1">
        <v>45855</v>
      </c>
      <c r="C2015" t="s">
        <v>3241</v>
      </c>
      <c r="D2015" t="s">
        <v>817</v>
      </c>
      <c r="E2015" t="s">
        <v>19</v>
      </c>
      <c r="F2015" t="s">
        <v>113</v>
      </c>
      <c r="G2015" t="s">
        <v>67</v>
      </c>
      <c r="H2015" t="s">
        <v>88</v>
      </c>
      <c r="I2015" t="s">
        <v>157</v>
      </c>
      <c r="J2015">
        <v>1</v>
      </c>
      <c r="K2015">
        <v>16793.14</v>
      </c>
      <c r="L2015">
        <v>0.05</v>
      </c>
      <c r="M2015">
        <v>11041.56</v>
      </c>
      <c r="N2015" t="s">
        <v>52</v>
      </c>
      <c r="O2015" t="s">
        <v>35</v>
      </c>
      <c r="P2015" t="s">
        <v>26</v>
      </c>
      <c r="Q2015">
        <f>Sales_Data[[#This Row],[Quantity]]*Sales_Data[[#This Row],[Unit_Price]]</f>
        <v>16793.14</v>
      </c>
      <c r="R2015">
        <f>Sales_Data[[#This Row],[Gross_Sales]]*Sales_Data[[#This Row],[Discount]]</f>
        <v>839.65700000000004</v>
      </c>
      <c r="S2015">
        <f>Sales_Data[[#This Row],[Gross_Sales]]-Sales_Data[[#This Row],[Discount_Amount]]</f>
        <v>15953.483</v>
      </c>
      <c r="T2015">
        <f>Sales_Data[[#This Row],[Net Sales]]-Sales_Data[[#This Row],[Cost]]</f>
        <v>4911.9230000000007</v>
      </c>
      <c r="U2015" s="2">
        <f>Sales_Data[[#This Row],[Profit]]/Sales_Data[[#This Row],[Net Sales]]</f>
        <v>0.30789032087851914</v>
      </c>
      <c r="V2015">
        <f>YEAR(Sales_Data[[#This Row],[Order_Date]])</f>
        <v>2025</v>
      </c>
      <c r="W2015" t="str">
        <f>TEXT(Sales_Data[[#This Row],[Order_Date]],"mmm")</f>
        <v>Jul</v>
      </c>
      <c r="X2015">
        <f>MONTH(Sales_Data[[#This Row],[Order_Date]])</f>
        <v>7</v>
      </c>
      <c r="Y2015" t="str">
        <f>"Q"&amp;ROUNDUP(MONTH(Sales_Data[[#This Row],[Order_Date]])/3,0)</f>
        <v>Q3</v>
      </c>
    </row>
    <row r="2016" spans="1:25" x14ac:dyDescent="0.3">
      <c r="A2016" t="s">
        <v>3403</v>
      </c>
      <c r="B2016" s="1">
        <v>45902</v>
      </c>
      <c r="C2016" t="s">
        <v>499</v>
      </c>
      <c r="D2016" t="s">
        <v>1452</v>
      </c>
      <c r="E2016" t="s">
        <v>30</v>
      </c>
      <c r="F2016" t="s">
        <v>87</v>
      </c>
      <c r="G2016" t="s">
        <v>67</v>
      </c>
      <c r="H2016" t="s">
        <v>88</v>
      </c>
      <c r="I2016" t="s">
        <v>157</v>
      </c>
      <c r="J2016">
        <v>2</v>
      </c>
      <c r="K2016">
        <v>2351.35</v>
      </c>
      <c r="L2016">
        <v>0.05</v>
      </c>
      <c r="M2016">
        <v>2770.58</v>
      </c>
      <c r="N2016" t="s">
        <v>70</v>
      </c>
      <c r="O2016" t="s">
        <v>53</v>
      </c>
      <c r="P2016" t="s">
        <v>44</v>
      </c>
      <c r="Q2016">
        <f>Sales_Data[[#This Row],[Quantity]]*Sales_Data[[#This Row],[Unit_Price]]</f>
        <v>4702.7</v>
      </c>
      <c r="R2016">
        <f>Sales_Data[[#This Row],[Gross_Sales]]*Sales_Data[[#This Row],[Discount]]</f>
        <v>235.13499999999999</v>
      </c>
      <c r="S2016">
        <f>Sales_Data[[#This Row],[Gross_Sales]]-Sales_Data[[#This Row],[Discount_Amount]]</f>
        <v>4467.5649999999996</v>
      </c>
      <c r="T2016">
        <f>Sales_Data[[#This Row],[Net Sales]]-Sales_Data[[#This Row],[Cost]]</f>
        <v>1696.9849999999997</v>
      </c>
      <c r="U2016" s="2">
        <f>Sales_Data[[#This Row],[Profit]]/Sales_Data[[#This Row],[Net Sales]]</f>
        <v>0.37984562060093136</v>
      </c>
      <c r="V2016">
        <f>YEAR(Sales_Data[[#This Row],[Order_Date]])</f>
        <v>2025</v>
      </c>
      <c r="W2016" t="str">
        <f>TEXT(Sales_Data[[#This Row],[Order_Date]],"mmm")</f>
        <v>Sep</v>
      </c>
      <c r="X2016">
        <f>MONTH(Sales_Data[[#This Row],[Order_Date]])</f>
        <v>9</v>
      </c>
      <c r="Y2016" t="str">
        <f>"Q"&amp;ROUNDUP(MONTH(Sales_Data[[#This Row],[Order_Date]])/3,0)</f>
        <v>Q3</v>
      </c>
    </row>
    <row r="2017" spans="1:25" x14ac:dyDescent="0.3">
      <c r="A2017" t="s">
        <v>3404</v>
      </c>
      <c r="B2017" s="1">
        <v>45716</v>
      </c>
      <c r="C2017" t="s">
        <v>2132</v>
      </c>
      <c r="D2017" t="s">
        <v>381</v>
      </c>
      <c r="E2017" t="s">
        <v>48</v>
      </c>
      <c r="F2017" t="s">
        <v>132</v>
      </c>
      <c r="G2017" t="s">
        <v>41</v>
      </c>
      <c r="H2017" t="s">
        <v>102</v>
      </c>
      <c r="I2017" t="s">
        <v>388</v>
      </c>
      <c r="J2017">
        <v>1</v>
      </c>
      <c r="K2017">
        <v>52461.52</v>
      </c>
      <c r="L2017">
        <v>0.05</v>
      </c>
      <c r="M2017">
        <v>31876.46</v>
      </c>
      <c r="N2017" t="s">
        <v>52</v>
      </c>
      <c r="O2017" t="s">
        <v>25</v>
      </c>
      <c r="P2017" t="s">
        <v>44</v>
      </c>
      <c r="Q2017">
        <f>Sales_Data[[#This Row],[Quantity]]*Sales_Data[[#This Row],[Unit_Price]]</f>
        <v>52461.52</v>
      </c>
      <c r="R2017">
        <f>Sales_Data[[#This Row],[Gross_Sales]]*Sales_Data[[#This Row],[Discount]]</f>
        <v>2623.076</v>
      </c>
      <c r="S2017">
        <f>Sales_Data[[#This Row],[Gross_Sales]]-Sales_Data[[#This Row],[Discount_Amount]]</f>
        <v>49838.443999999996</v>
      </c>
      <c r="T2017">
        <f>Sales_Data[[#This Row],[Net Sales]]-Sales_Data[[#This Row],[Cost]]</f>
        <v>17961.983999999997</v>
      </c>
      <c r="U2017" s="2">
        <f>Sales_Data[[#This Row],[Profit]]/Sales_Data[[#This Row],[Net Sales]]</f>
        <v>0.36040418918375539</v>
      </c>
      <c r="V2017">
        <f>YEAR(Sales_Data[[#This Row],[Order_Date]])</f>
        <v>2025</v>
      </c>
      <c r="W2017" t="str">
        <f>TEXT(Sales_Data[[#This Row],[Order_Date]],"mmm")</f>
        <v>Feb</v>
      </c>
      <c r="X2017">
        <f>MONTH(Sales_Data[[#This Row],[Order_Date]])</f>
        <v>2</v>
      </c>
      <c r="Y2017" t="str">
        <f>"Q"&amp;ROUNDUP(MONTH(Sales_Data[[#This Row],[Order_Date]])/3,0)</f>
        <v>Q1</v>
      </c>
    </row>
    <row r="2018" spans="1:25" x14ac:dyDescent="0.3">
      <c r="A2018" t="s">
        <v>3405</v>
      </c>
      <c r="B2018" s="1">
        <v>45982</v>
      </c>
      <c r="C2018" t="s">
        <v>1069</v>
      </c>
      <c r="D2018" t="s">
        <v>125</v>
      </c>
      <c r="E2018" t="s">
        <v>19</v>
      </c>
      <c r="F2018" t="s">
        <v>66</v>
      </c>
      <c r="G2018" t="s">
        <v>67</v>
      </c>
      <c r="H2018" t="s">
        <v>121</v>
      </c>
      <c r="I2018" t="s">
        <v>122</v>
      </c>
      <c r="J2018">
        <v>2</v>
      </c>
      <c r="K2018">
        <v>16740.3</v>
      </c>
      <c r="L2018">
        <v>0.15</v>
      </c>
      <c r="M2018">
        <v>18689.21</v>
      </c>
      <c r="N2018" t="s">
        <v>70</v>
      </c>
      <c r="O2018" t="s">
        <v>35</v>
      </c>
      <c r="P2018" t="s">
        <v>26</v>
      </c>
      <c r="Q2018">
        <f>Sales_Data[[#This Row],[Quantity]]*Sales_Data[[#This Row],[Unit_Price]]</f>
        <v>33480.6</v>
      </c>
      <c r="R2018">
        <f>Sales_Data[[#This Row],[Gross_Sales]]*Sales_Data[[#This Row],[Discount]]</f>
        <v>5022.0899999999992</v>
      </c>
      <c r="S2018">
        <f>Sales_Data[[#This Row],[Gross_Sales]]-Sales_Data[[#This Row],[Discount_Amount]]</f>
        <v>28458.51</v>
      </c>
      <c r="T2018">
        <f>Sales_Data[[#This Row],[Net Sales]]-Sales_Data[[#This Row],[Cost]]</f>
        <v>9769.2999999999993</v>
      </c>
      <c r="U2018" s="2">
        <f>Sales_Data[[#This Row],[Profit]]/Sales_Data[[#This Row],[Net Sales]]</f>
        <v>0.34328220275762855</v>
      </c>
      <c r="V2018">
        <f>YEAR(Sales_Data[[#This Row],[Order_Date]])</f>
        <v>2025</v>
      </c>
      <c r="W2018" t="str">
        <f>TEXT(Sales_Data[[#This Row],[Order_Date]],"mmm")</f>
        <v>Nov</v>
      </c>
      <c r="X2018">
        <f>MONTH(Sales_Data[[#This Row],[Order_Date]])</f>
        <v>11</v>
      </c>
      <c r="Y2018" t="str">
        <f>"Q"&amp;ROUNDUP(MONTH(Sales_Data[[#This Row],[Order_Date]])/3,0)</f>
        <v>Q4</v>
      </c>
    </row>
    <row r="2019" spans="1:25" x14ac:dyDescent="0.3">
      <c r="A2019" t="s">
        <v>3406</v>
      </c>
      <c r="B2019" s="1">
        <v>45818</v>
      </c>
      <c r="C2019" t="s">
        <v>3357</v>
      </c>
      <c r="D2019" t="s">
        <v>381</v>
      </c>
      <c r="E2019" t="s">
        <v>119</v>
      </c>
      <c r="F2019" t="s">
        <v>184</v>
      </c>
      <c r="G2019" t="s">
        <v>21</v>
      </c>
      <c r="H2019" t="s">
        <v>230</v>
      </c>
      <c r="I2019" t="s">
        <v>328</v>
      </c>
      <c r="J2019">
        <v>1</v>
      </c>
      <c r="K2019">
        <v>8781.94</v>
      </c>
      <c r="L2019">
        <v>0.05</v>
      </c>
      <c r="M2019">
        <v>6710.05</v>
      </c>
      <c r="N2019" t="s">
        <v>24</v>
      </c>
      <c r="O2019" t="s">
        <v>53</v>
      </c>
      <c r="P2019" t="s">
        <v>71</v>
      </c>
      <c r="Q2019">
        <f>Sales_Data[[#This Row],[Quantity]]*Sales_Data[[#This Row],[Unit_Price]]</f>
        <v>8781.94</v>
      </c>
      <c r="R2019">
        <f>Sales_Data[[#This Row],[Gross_Sales]]*Sales_Data[[#This Row],[Discount]]</f>
        <v>439.09700000000004</v>
      </c>
      <c r="S2019">
        <f>Sales_Data[[#This Row],[Gross_Sales]]-Sales_Data[[#This Row],[Discount_Amount]]</f>
        <v>8342.8430000000008</v>
      </c>
      <c r="T2019">
        <f>Sales_Data[[#This Row],[Net Sales]]-Sales_Data[[#This Row],[Cost]]</f>
        <v>1632.7930000000006</v>
      </c>
      <c r="U2019" s="2">
        <f>Sales_Data[[#This Row],[Profit]]/Sales_Data[[#This Row],[Net Sales]]</f>
        <v>0.19571182149777966</v>
      </c>
      <c r="V2019">
        <f>YEAR(Sales_Data[[#This Row],[Order_Date]])</f>
        <v>2025</v>
      </c>
      <c r="W2019" t="str">
        <f>TEXT(Sales_Data[[#This Row],[Order_Date]],"mmm")</f>
        <v>Jun</v>
      </c>
      <c r="X2019">
        <f>MONTH(Sales_Data[[#This Row],[Order_Date]])</f>
        <v>6</v>
      </c>
      <c r="Y2019" t="str">
        <f>"Q"&amp;ROUNDUP(MONTH(Sales_Data[[#This Row],[Order_Date]])/3,0)</f>
        <v>Q2</v>
      </c>
    </row>
    <row r="2020" spans="1:25" x14ac:dyDescent="0.3">
      <c r="A2020" t="s">
        <v>3407</v>
      </c>
      <c r="B2020" s="1">
        <v>45836</v>
      </c>
      <c r="C2020" t="s">
        <v>900</v>
      </c>
      <c r="D2020" t="s">
        <v>266</v>
      </c>
      <c r="E2020" t="s">
        <v>119</v>
      </c>
      <c r="F2020" t="s">
        <v>184</v>
      </c>
      <c r="G2020" t="s">
        <v>41</v>
      </c>
      <c r="H2020" t="s">
        <v>171</v>
      </c>
      <c r="I2020" t="s">
        <v>172</v>
      </c>
      <c r="J2020">
        <v>1</v>
      </c>
      <c r="K2020">
        <v>8135.74</v>
      </c>
      <c r="L2020">
        <v>0.1</v>
      </c>
      <c r="M2020">
        <v>4762.3599999999997</v>
      </c>
      <c r="N2020" t="s">
        <v>109</v>
      </c>
      <c r="O2020" t="s">
        <v>25</v>
      </c>
      <c r="P2020" t="s">
        <v>26</v>
      </c>
      <c r="Q2020">
        <f>Sales_Data[[#This Row],[Quantity]]*Sales_Data[[#This Row],[Unit_Price]]</f>
        <v>8135.74</v>
      </c>
      <c r="R2020">
        <f>Sales_Data[[#This Row],[Gross_Sales]]*Sales_Data[[#This Row],[Discount]]</f>
        <v>813.57400000000007</v>
      </c>
      <c r="S2020">
        <f>Sales_Data[[#This Row],[Gross_Sales]]-Sales_Data[[#This Row],[Discount_Amount]]</f>
        <v>7322.1659999999993</v>
      </c>
      <c r="T2020">
        <f>Sales_Data[[#This Row],[Net Sales]]-Sales_Data[[#This Row],[Cost]]</f>
        <v>2559.8059999999996</v>
      </c>
      <c r="U2020" s="2">
        <f>Sales_Data[[#This Row],[Profit]]/Sales_Data[[#This Row],[Net Sales]]</f>
        <v>0.34959682694983968</v>
      </c>
      <c r="V2020">
        <f>YEAR(Sales_Data[[#This Row],[Order_Date]])</f>
        <v>2025</v>
      </c>
      <c r="W2020" t="str">
        <f>TEXT(Sales_Data[[#This Row],[Order_Date]],"mmm")</f>
        <v>Jun</v>
      </c>
      <c r="X2020">
        <f>MONTH(Sales_Data[[#This Row],[Order_Date]])</f>
        <v>6</v>
      </c>
      <c r="Y2020" t="str">
        <f>"Q"&amp;ROUNDUP(MONTH(Sales_Data[[#This Row],[Order_Date]])/3,0)</f>
        <v>Q2</v>
      </c>
    </row>
    <row r="2021" spans="1:25" x14ac:dyDescent="0.3">
      <c r="A2021" t="s">
        <v>3408</v>
      </c>
      <c r="B2021" s="1">
        <v>45863</v>
      </c>
      <c r="C2021" t="s">
        <v>351</v>
      </c>
      <c r="D2021" t="s">
        <v>155</v>
      </c>
      <c r="E2021" t="s">
        <v>19</v>
      </c>
      <c r="F2021" t="s">
        <v>113</v>
      </c>
      <c r="G2021" t="s">
        <v>41</v>
      </c>
      <c r="H2021" t="s">
        <v>171</v>
      </c>
      <c r="I2021" t="s">
        <v>172</v>
      </c>
      <c r="J2021">
        <v>1</v>
      </c>
      <c r="K2021">
        <v>6191.11</v>
      </c>
      <c r="L2021">
        <v>0.1</v>
      </c>
      <c r="M2021">
        <v>3772.96</v>
      </c>
      <c r="N2021" t="s">
        <v>24</v>
      </c>
      <c r="O2021" t="s">
        <v>53</v>
      </c>
      <c r="P2021" t="s">
        <v>44</v>
      </c>
      <c r="Q2021">
        <f>Sales_Data[[#This Row],[Quantity]]*Sales_Data[[#This Row],[Unit_Price]]</f>
        <v>6191.11</v>
      </c>
      <c r="R2021">
        <f>Sales_Data[[#This Row],[Gross_Sales]]*Sales_Data[[#This Row],[Discount]]</f>
        <v>619.11099999999999</v>
      </c>
      <c r="S2021">
        <f>Sales_Data[[#This Row],[Gross_Sales]]-Sales_Data[[#This Row],[Discount_Amount]]</f>
        <v>5571.9989999999998</v>
      </c>
      <c r="T2021">
        <f>Sales_Data[[#This Row],[Net Sales]]-Sales_Data[[#This Row],[Cost]]</f>
        <v>1799.0389999999998</v>
      </c>
      <c r="U2021" s="2">
        <f>Sales_Data[[#This Row],[Profit]]/Sales_Data[[#This Row],[Net Sales]]</f>
        <v>0.3228713788354951</v>
      </c>
      <c r="V2021">
        <f>YEAR(Sales_Data[[#This Row],[Order_Date]])</f>
        <v>2025</v>
      </c>
      <c r="W2021" t="str">
        <f>TEXT(Sales_Data[[#This Row],[Order_Date]],"mmm")</f>
        <v>Jul</v>
      </c>
      <c r="X2021">
        <f>MONTH(Sales_Data[[#This Row],[Order_Date]])</f>
        <v>7</v>
      </c>
      <c r="Y2021" t="str">
        <f>"Q"&amp;ROUNDUP(MONTH(Sales_Data[[#This Row],[Order_Date]])/3,0)</f>
        <v>Q3</v>
      </c>
    </row>
    <row r="2022" spans="1:25" x14ac:dyDescent="0.3">
      <c r="A2022" t="s">
        <v>3409</v>
      </c>
      <c r="B2022" s="1">
        <v>45669</v>
      </c>
      <c r="C2022" t="s">
        <v>3410</v>
      </c>
      <c r="D2022" t="s">
        <v>56</v>
      </c>
      <c r="E2022" t="s">
        <v>119</v>
      </c>
      <c r="F2022" t="s">
        <v>146</v>
      </c>
      <c r="G2022" t="s">
        <v>67</v>
      </c>
      <c r="H2022" t="s">
        <v>133</v>
      </c>
      <c r="I2022" t="s">
        <v>138</v>
      </c>
      <c r="J2022">
        <v>1</v>
      </c>
      <c r="K2022">
        <v>8681.8700000000008</v>
      </c>
      <c r="L2022">
        <v>0.05</v>
      </c>
      <c r="M2022">
        <v>6133.96</v>
      </c>
      <c r="N2022" t="s">
        <v>83</v>
      </c>
      <c r="O2022" t="s">
        <v>35</v>
      </c>
      <c r="P2022" t="s">
        <v>26</v>
      </c>
      <c r="Q2022">
        <f>Sales_Data[[#This Row],[Quantity]]*Sales_Data[[#This Row],[Unit_Price]]</f>
        <v>8681.8700000000008</v>
      </c>
      <c r="R2022">
        <f>Sales_Data[[#This Row],[Gross_Sales]]*Sales_Data[[#This Row],[Discount]]</f>
        <v>434.09350000000006</v>
      </c>
      <c r="S2022">
        <f>Sales_Data[[#This Row],[Gross_Sales]]-Sales_Data[[#This Row],[Discount_Amount]]</f>
        <v>8247.7764999999999</v>
      </c>
      <c r="T2022">
        <f>Sales_Data[[#This Row],[Net Sales]]-Sales_Data[[#This Row],[Cost]]</f>
        <v>2113.8164999999999</v>
      </c>
      <c r="U2022" s="2">
        <f>Sales_Data[[#This Row],[Profit]]/Sales_Data[[#This Row],[Net Sales]]</f>
        <v>0.25628925565575156</v>
      </c>
      <c r="V2022">
        <f>YEAR(Sales_Data[[#This Row],[Order_Date]])</f>
        <v>2025</v>
      </c>
      <c r="W2022" t="str">
        <f>TEXT(Sales_Data[[#This Row],[Order_Date]],"mmm")</f>
        <v>Jan</v>
      </c>
      <c r="X2022">
        <f>MONTH(Sales_Data[[#This Row],[Order_Date]])</f>
        <v>1</v>
      </c>
      <c r="Y2022" t="str">
        <f>"Q"&amp;ROUNDUP(MONTH(Sales_Data[[#This Row],[Order_Date]])/3,0)</f>
        <v>Q1</v>
      </c>
    </row>
    <row r="2023" spans="1:25" x14ac:dyDescent="0.3">
      <c r="A2023" t="s">
        <v>3411</v>
      </c>
      <c r="B2023" s="1">
        <v>45933</v>
      </c>
      <c r="C2023" t="s">
        <v>1011</v>
      </c>
      <c r="D2023" t="s">
        <v>427</v>
      </c>
      <c r="E2023" t="s">
        <v>39</v>
      </c>
      <c r="F2023" t="s">
        <v>107</v>
      </c>
      <c r="G2023" t="s">
        <v>67</v>
      </c>
      <c r="H2023" t="s">
        <v>88</v>
      </c>
      <c r="I2023" t="s">
        <v>157</v>
      </c>
      <c r="J2023">
        <v>1</v>
      </c>
      <c r="K2023">
        <v>5761.81</v>
      </c>
      <c r="L2023">
        <v>0.1</v>
      </c>
      <c r="M2023">
        <v>3666.98</v>
      </c>
      <c r="N2023" t="s">
        <v>52</v>
      </c>
      <c r="O2023" t="s">
        <v>53</v>
      </c>
      <c r="P2023" t="s">
        <v>71</v>
      </c>
      <c r="Q2023">
        <f>Sales_Data[[#This Row],[Quantity]]*Sales_Data[[#This Row],[Unit_Price]]</f>
        <v>5761.81</v>
      </c>
      <c r="R2023">
        <f>Sales_Data[[#This Row],[Gross_Sales]]*Sales_Data[[#This Row],[Discount]]</f>
        <v>576.18100000000004</v>
      </c>
      <c r="S2023">
        <f>Sales_Data[[#This Row],[Gross_Sales]]-Sales_Data[[#This Row],[Discount_Amount]]</f>
        <v>5185.6290000000008</v>
      </c>
      <c r="T2023">
        <f>Sales_Data[[#This Row],[Net Sales]]-Sales_Data[[#This Row],[Cost]]</f>
        <v>1518.6490000000008</v>
      </c>
      <c r="U2023" s="2">
        <f>Sales_Data[[#This Row],[Profit]]/Sales_Data[[#This Row],[Net Sales]]</f>
        <v>0.2928572406548946</v>
      </c>
      <c r="V2023">
        <f>YEAR(Sales_Data[[#This Row],[Order_Date]])</f>
        <v>2025</v>
      </c>
      <c r="W2023" t="str">
        <f>TEXT(Sales_Data[[#This Row],[Order_Date]],"mmm")</f>
        <v>Oct</v>
      </c>
      <c r="X2023">
        <f>MONTH(Sales_Data[[#This Row],[Order_Date]])</f>
        <v>10</v>
      </c>
      <c r="Y2023" t="str">
        <f>"Q"&amp;ROUNDUP(MONTH(Sales_Data[[#This Row],[Order_Date]])/3,0)</f>
        <v>Q4</v>
      </c>
    </row>
    <row r="2024" spans="1:25" x14ac:dyDescent="0.3">
      <c r="A2024" t="s">
        <v>3412</v>
      </c>
      <c r="B2024" s="1">
        <v>45838</v>
      </c>
      <c r="C2024" t="s">
        <v>3413</v>
      </c>
      <c r="D2024" t="s">
        <v>61</v>
      </c>
      <c r="E2024" t="s">
        <v>48</v>
      </c>
      <c r="F2024" t="s">
        <v>126</v>
      </c>
      <c r="G2024" t="s">
        <v>41</v>
      </c>
      <c r="H2024" t="s">
        <v>42</v>
      </c>
      <c r="I2024" t="s">
        <v>43</v>
      </c>
      <c r="J2024">
        <v>1</v>
      </c>
      <c r="K2024">
        <v>54660.65</v>
      </c>
      <c r="L2024">
        <v>0.1</v>
      </c>
      <c r="M2024">
        <v>40499.760000000002</v>
      </c>
      <c r="N2024" t="s">
        <v>52</v>
      </c>
      <c r="O2024" t="s">
        <v>35</v>
      </c>
      <c r="P2024" t="s">
        <v>26</v>
      </c>
      <c r="Q2024">
        <f>Sales_Data[[#This Row],[Quantity]]*Sales_Data[[#This Row],[Unit_Price]]</f>
        <v>54660.65</v>
      </c>
      <c r="R2024">
        <f>Sales_Data[[#This Row],[Gross_Sales]]*Sales_Data[[#This Row],[Discount]]</f>
        <v>5466.0650000000005</v>
      </c>
      <c r="S2024">
        <f>Sales_Data[[#This Row],[Gross_Sales]]-Sales_Data[[#This Row],[Discount_Amount]]</f>
        <v>49194.584999999999</v>
      </c>
      <c r="T2024">
        <f>Sales_Data[[#This Row],[Net Sales]]-Sales_Data[[#This Row],[Cost]]</f>
        <v>8694.8249999999971</v>
      </c>
      <c r="U2024" s="2">
        <f>Sales_Data[[#This Row],[Profit]]/Sales_Data[[#This Row],[Net Sales]]</f>
        <v>0.17674353793207112</v>
      </c>
      <c r="V2024">
        <f>YEAR(Sales_Data[[#This Row],[Order_Date]])</f>
        <v>2025</v>
      </c>
      <c r="W2024" t="str">
        <f>TEXT(Sales_Data[[#This Row],[Order_Date]],"mmm")</f>
        <v>Jun</v>
      </c>
      <c r="X2024">
        <f>MONTH(Sales_Data[[#This Row],[Order_Date]])</f>
        <v>6</v>
      </c>
      <c r="Y2024" t="str">
        <f>"Q"&amp;ROUNDUP(MONTH(Sales_Data[[#This Row],[Order_Date]])/3,0)</f>
        <v>Q2</v>
      </c>
    </row>
    <row r="2025" spans="1:25" x14ac:dyDescent="0.3">
      <c r="A2025" t="s">
        <v>3414</v>
      </c>
      <c r="B2025" s="1">
        <v>45899</v>
      </c>
      <c r="C2025" t="s">
        <v>2267</v>
      </c>
      <c r="D2025" t="s">
        <v>61</v>
      </c>
      <c r="E2025" t="s">
        <v>48</v>
      </c>
      <c r="F2025" t="s">
        <v>164</v>
      </c>
      <c r="G2025" t="s">
        <v>21</v>
      </c>
      <c r="H2025" t="s">
        <v>22</v>
      </c>
      <c r="I2025" t="s">
        <v>62</v>
      </c>
      <c r="J2025">
        <v>1</v>
      </c>
      <c r="K2025">
        <v>2463.48</v>
      </c>
      <c r="L2025">
        <v>0</v>
      </c>
      <c r="M2025">
        <v>1592.34</v>
      </c>
      <c r="N2025" t="s">
        <v>70</v>
      </c>
      <c r="O2025" t="s">
        <v>25</v>
      </c>
      <c r="P2025" t="s">
        <v>71</v>
      </c>
      <c r="Q2025">
        <f>Sales_Data[[#This Row],[Quantity]]*Sales_Data[[#This Row],[Unit_Price]]</f>
        <v>2463.48</v>
      </c>
      <c r="R2025">
        <f>Sales_Data[[#This Row],[Gross_Sales]]*Sales_Data[[#This Row],[Discount]]</f>
        <v>0</v>
      </c>
      <c r="S2025">
        <f>Sales_Data[[#This Row],[Gross_Sales]]-Sales_Data[[#This Row],[Discount_Amount]]</f>
        <v>2463.48</v>
      </c>
      <c r="T2025">
        <f>Sales_Data[[#This Row],[Net Sales]]-Sales_Data[[#This Row],[Cost]]</f>
        <v>871.1400000000001</v>
      </c>
      <c r="U2025" s="2">
        <f>Sales_Data[[#This Row],[Profit]]/Sales_Data[[#This Row],[Net Sales]]</f>
        <v>0.3536217058794876</v>
      </c>
      <c r="V2025">
        <f>YEAR(Sales_Data[[#This Row],[Order_Date]])</f>
        <v>2025</v>
      </c>
      <c r="W2025" t="str">
        <f>TEXT(Sales_Data[[#This Row],[Order_Date]],"mmm")</f>
        <v>Aug</v>
      </c>
      <c r="X2025">
        <f>MONTH(Sales_Data[[#This Row],[Order_Date]])</f>
        <v>8</v>
      </c>
      <c r="Y2025" t="str">
        <f>"Q"&amp;ROUNDUP(MONTH(Sales_Data[[#This Row],[Order_Date]])/3,0)</f>
        <v>Q3</v>
      </c>
    </row>
    <row r="2026" spans="1:25" x14ac:dyDescent="0.3">
      <c r="A2026" t="s">
        <v>3415</v>
      </c>
      <c r="B2026" s="1">
        <v>45873</v>
      </c>
      <c r="C2026" t="s">
        <v>2872</v>
      </c>
      <c r="D2026" t="s">
        <v>404</v>
      </c>
      <c r="E2026" t="s">
        <v>119</v>
      </c>
      <c r="F2026" t="s">
        <v>184</v>
      </c>
      <c r="G2026" t="s">
        <v>32</v>
      </c>
      <c r="H2026" t="s">
        <v>50</v>
      </c>
      <c r="I2026" t="s">
        <v>51</v>
      </c>
      <c r="J2026">
        <v>2</v>
      </c>
      <c r="K2026">
        <v>8611.0300000000007</v>
      </c>
      <c r="L2026">
        <v>0</v>
      </c>
      <c r="M2026">
        <v>15073.67</v>
      </c>
      <c r="N2026" t="s">
        <v>52</v>
      </c>
      <c r="O2026" t="s">
        <v>35</v>
      </c>
      <c r="P2026" t="s">
        <v>71</v>
      </c>
      <c r="Q2026">
        <f>Sales_Data[[#This Row],[Quantity]]*Sales_Data[[#This Row],[Unit_Price]]</f>
        <v>17222.060000000001</v>
      </c>
      <c r="R2026">
        <f>Sales_Data[[#This Row],[Gross_Sales]]*Sales_Data[[#This Row],[Discount]]</f>
        <v>0</v>
      </c>
      <c r="S2026">
        <f>Sales_Data[[#This Row],[Gross_Sales]]-Sales_Data[[#This Row],[Discount_Amount]]</f>
        <v>17222.060000000001</v>
      </c>
      <c r="T2026">
        <f>Sales_Data[[#This Row],[Net Sales]]-Sales_Data[[#This Row],[Cost]]</f>
        <v>2148.3900000000012</v>
      </c>
      <c r="U2026" s="2">
        <f>Sales_Data[[#This Row],[Profit]]/Sales_Data[[#This Row],[Net Sales]]</f>
        <v>0.12474640083706601</v>
      </c>
      <c r="V2026">
        <f>YEAR(Sales_Data[[#This Row],[Order_Date]])</f>
        <v>2025</v>
      </c>
      <c r="W2026" t="str">
        <f>TEXT(Sales_Data[[#This Row],[Order_Date]],"mmm")</f>
        <v>Aug</v>
      </c>
      <c r="X2026">
        <f>MONTH(Sales_Data[[#This Row],[Order_Date]])</f>
        <v>8</v>
      </c>
      <c r="Y2026" t="str">
        <f>"Q"&amp;ROUNDUP(MONTH(Sales_Data[[#This Row],[Order_Date]])/3,0)</f>
        <v>Q3</v>
      </c>
    </row>
    <row r="2027" spans="1:25" x14ac:dyDescent="0.3">
      <c r="A2027" t="s">
        <v>3416</v>
      </c>
      <c r="B2027" s="1">
        <v>45908</v>
      </c>
      <c r="C2027" t="s">
        <v>503</v>
      </c>
      <c r="D2027" t="s">
        <v>229</v>
      </c>
      <c r="E2027" t="s">
        <v>48</v>
      </c>
      <c r="F2027" t="s">
        <v>126</v>
      </c>
      <c r="G2027" t="s">
        <v>41</v>
      </c>
      <c r="H2027" t="s">
        <v>102</v>
      </c>
      <c r="I2027" t="s">
        <v>165</v>
      </c>
      <c r="J2027">
        <v>1</v>
      </c>
      <c r="K2027">
        <v>50908.73</v>
      </c>
      <c r="L2027">
        <v>0.1</v>
      </c>
      <c r="M2027">
        <v>38236.449999999997</v>
      </c>
      <c r="N2027" t="s">
        <v>70</v>
      </c>
      <c r="O2027" t="s">
        <v>25</v>
      </c>
      <c r="P2027" t="s">
        <v>44</v>
      </c>
      <c r="Q2027">
        <f>Sales_Data[[#This Row],[Quantity]]*Sales_Data[[#This Row],[Unit_Price]]</f>
        <v>50908.73</v>
      </c>
      <c r="R2027">
        <f>Sales_Data[[#This Row],[Gross_Sales]]*Sales_Data[[#This Row],[Discount]]</f>
        <v>5090.8730000000005</v>
      </c>
      <c r="S2027">
        <f>Sales_Data[[#This Row],[Gross_Sales]]-Sales_Data[[#This Row],[Discount_Amount]]</f>
        <v>45817.857000000004</v>
      </c>
      <c r="T2027">
        <f>Sales_Data[[#This Row],[Net Sales]]-Sales_Data[[#This Row],[Cost]]</f>
        <v>7581.4070000000065</v>
      </c>
      <c r="U2027" s="2">
        <f>Sales_Data[[#This Row],[Profit]]/Sales_Data[[#This Row],[Net Sales]]</f>
        <v>0.16546838932253</v>
      </c>
      <c r="V2027">
        <f>YEAR(Sales_Data[[#This Row],[Order_Date]])</f>
        <v>2025</v>
      </c>
      <c r="W2027" t="str">
        <f>TEXT(Sales_Data[[#This Row],[Order_Date]],"mmm")</f>
        <v>Sep</v>
      </c>
      <c r="X2027">
        <f>MONTH(Sales_Data[[#This Row],[Order_Date]])</f>
        <v>9</v>
      </c>
      <c r="Y2027" t="str">
        <f>"Q"&amp;ROUNDUP(MONTH(Sales_Data[[#This Row],[Order_Date]])/3,0)</f>
        <v>Q3</v>
      </c>
    </row>
    <row r="2028" spans="1:25" x14ac:dyDescent="0.3">
      <c r="A2028" t="s">
        <v>3417</v>
      </c>
      <c r="B2028" s="1">
        <v>45956</v>
      </c>
      <c r="C2028" t="s">
        <v>3418</v>
      </c>
      <c r="D2028" t="s">
        <v>209</v>
      </c>
      <c r="E2028" t="s">
        <v>39</v>
      </c>
      <c r="F2028" t="s">
        <v>405</v>
      </c>
      <c r="G2028" t="s">
        <v>75</v>
      </c>
      <c r="H2028" t="s">
        <v>76</v>
      </c>
      <c r="I2028" t="s">
        <v>77</v>
      </c>
      <c r="J2028">
        <v>3</v>
      </c>
      <c r="K2028">
        <v>5468.59</v>
      </c>
      <c r="L2028">
        <v>0.05</v>
      </c>
      <c r="M2028">
        <v>11680.14</v>
      </c>
      <c r="N2028" t="s">
        <v>52</v>
      </c>
      <c r="O2028" t="s">
        <v>35</v>
      </c>
      <c r="P2028" t="s">
        <v>71</v>
      </c>
      <c r="Q2028">
        <f>Sales_Data[[#This Row],[Quantity]]*Sales_Data[[#This Row],[Unit_Price]]</f>
        <v>16405.77</v>
      </c>
      <c r="R2028">
        <f>Sales_Data[[#This Row],[Gross_Sales]]*Sales_Data[[#This Row],[Discount]]</f>
        <v>820.28850000000011</v>
      </c>
      <c r="S2028">
        <f>Sales_Data[[#This Row],[Gross_Sales]]-Sales_Data[[#This Row],[Discount_Amount]]</f>
        <v>15585.4815</v>
      </c>
      <c r="T2028">
        <f>Sales_Data[[#This Row],[Net Sales]]-Sales_Data[[#This Row],[Cost]]</f>
        <v>3905.3415000000005</v>
      </c>
      <c r="U2028" s="2">
        <f>Sales_Data[[#This Row],[Profit]]/Sales_Data[[#This Row],[Net Sales]]</f>
        <v>0.2505756078180838</v>
      </c>
      <c r="V2028">
        <f>YEAR(Sales_Data[[#This Row],[Order_Date]])</f>
        <v>2025</v>
      </c>
      <c r="W2028" t="str">
        <f>TEXT(Sales_Data[[#This Row],[Order_Date]],"mmm")</f>
        <v>Oct</v>
      </c>
      <c r="X2028">
        <f>MONTH(Sales_Data[[#This Row],[Order_Date]])</f>
        <v>10</v>
      </c>
      <c r="Y2028" t="str">
        <f>"Q"&amp;ROUNDUP(MONTH(Sales_Data[[#This Row],[Order_Date]])/3,0)</f>
        <v>Q4</v>
      </c>
    </row>
    <row r="2029" spans="1:25" x14ac:dyDescent="0.3">
      <c r="A2029" t="s">
        <v>3419</v>
      </c>
      <c r="B2029" s="1">
        <v>45783</v>
      </c>
      <c r="C2029" t="s">
        <v>3038</v>
      </c>
      <c r="D2029" t="s">
        <v>694</v>
      </c>
      <c r="E2029" t="s">
        <v>39</v>
      </c>
      <c r="F2029" t="s">
        <v>202</v>
      </c>
      <c r="G2029" t="s">
        <v>67</v>
      </c>
      <c r="H2029" t="s">
        <v>121</v>
      </c>
      <c r="I2029" t="s">
        <v>142</v>
      </c>
      <c r="J2029">
        <v>3</v>
      </c>
      <c r="K2029">
        <v>938.06</v>
      </c>
      <c r="L2029">
        <v>0.05</v>
      </c>
      <c r="M2029">
        <v>1745.74</v>
      </c>
      <c r="N2029" t="s">
        <v>109</v>
      </c>
      <c r="O2029" t="s">
        <v>25</v>
      </c>
      <c r="P2029" t="s">
        <v>71</v>
      </c>
      <c r="Q2029">
        <f>Sales_Data[[#This Row],[Quantity]]*Sales_Data[[#This Row],[Unit_Price]]</f>
        <v>2814.18</v>
      </c>
      <c r="R2029">
        <f>Sales_Data[[#This Row],[Gross_Sales]]*Sales_Data[[#This Row],[Discount]]</f>
        <v>140.709</v>
      </c>
      <c r="S2029">
        <f>Sales_Data[[#This Row],[Gross_Sales]]-Sales_Data[[#This Row],[Discount_Amount]]</f>
        <v>2673.471</v>
      </c>
      <c r="T2029">
        <f>Sales_Data[[#This Row],[Net Sales]]-Sales_Data[[#This Row],[Cost]]</f>
        <v>927.73099999999999</v>
      </c>
      <c r="U2029" s="2">
        <f>Sales_Data[[#This Row],[Profit]]/Sales_Data[[#This Row],[Net Sales]]</f>
        <v>0.34701367622839374</v>
      </c>
      <c r="V2029">
        <f>YEAR(Sales_Data[[#This Row],[Order_Date]])</f>
        <v>2025</v>
      </c>
      <c r="W2029" t="str">
        <f>TEXT(Sales_Data[[#This Row],[Order_Date]],"mmm")</f>
        <v>May</v>
      </c>
      <c r="X2029">
        <f>MONTH(Sales_Data[[#This Row],[Order_Date]])</f>
        <v>5</v>
      </c>
      <c r="Y2029" t="str">
        <f>"Q"&amp;ROUNDUP(MONTH(Sales_Data[[#This Row],[Order_Date]])/3,0)</f>
        <v>Q2</v>
      </c>
    </row>
    <row r="2030" spans="1:25" x14ac:dyDescent="0.3">
      <c r="A2030" t="s">
        <v>3420</v>
      </c>
      <c r="B2030" s="1">
        <v>45874</v>
      </c>
      <c r="C2030" t="s">
        <v>204</v>
      </c>
      <c r="D2030" t="s">
        <v>80</v>
      </c>
      <c r="E2030" t="s">
        <v>30</v>
      </c>
      <c r="F2030" t="s">
        <v>156</v>
      </c>
      <c r="G2030" t="s">
        <v>21</v>
      </c>
      <c r="H2030" t="s">
        <v>22</v>
      </c>
      <c r="I2030" t="s">
        <v>62</v>
      </c>
      <c r="J2030">
        <v>3</v>
      </c>
      <c r="K2030">
        <v>1354.7</v>
      </c>
      <c r="L2030">
        <v>0</v>
      </c>
      <c r="M2030">
        <v>2621.58</v>
      </c>
      <c r="N2030" t="s">
        <v>83</v>
      </c>
      <c r="O2030" t="s">
        <v>35</v>
      </c>
      <c r="P2030" t="s">
        <v>26</v>
      </c>
      <c r="Q2030">
        <f>Sales_Data[[#This Row],[Quantity]]*Sales_Data[[#This Row],[Unit_Price]]</f>
        <v>4064.1000000000004</v>
      </c>
      <c r="R2030">
        <f>Sales_Data[[#This Row],[Gross_Sales]]*Sales_Data[[#This Row],[Discount]]</f>
        <v>0</v>
      </c>
      <c r="S2030">
        <f>Sales_Data[[#This Row],[Gross_Sales]]-Sales_Data[[#This Row],[Discount_Amount]]</f>
        <v>4064.1000000000004</v>
      </c>
      <c r="T2030">
        <f>Sales_Data[[#This Row],[Net Sales]]-Sales_Data[[#This Row],[Cost]]</f>
        <v>1442.5200000000004</v>
      </c>
      <c r="U2030" s="2">
        <f>Sales_Data[[#This Row],[Profit]]/Sales_Data[[#This Row],[Net Sales]]</f>
        <v>0.35494205359120107</v>
      </c>
      <c r="V2030">
        <f>YEAR(Sales_Data[[#This Row],[Order_Date]])</f>
        <v>2025</v>
      </c>
      <c r="W2030" t="str">
        <f>TEXT(Sales_Data[[#This Row],[Order_Date]],"mmm")</f>
        <v>Aug</v>
      </c>
      <c r="X2030">
        <f>MONTH(Sales_Data[[#This Row],[Order_Date]])</f>
        <v>8</v>
      </c>
      <c r="Y2030" t="str">
        <f>"Q"&amp;ROUNDUP(MONTH(Sales_Data[[#This Row],[Order_Date]])/3,0)</f>
        <v>Q3</v>
      </c>
    </row>
    <row r="2031" spans="1:25" x14ac:dyDescent="0.3">
      <c r="A2031" t="s">
        <v>3421</v>
      </c>
      <c r="B2031" s="1">
        <v>45963</v>
      </c>
      <c r="C2031" t="s">
        <v>2124</v>
      </c>
      <c r="D2031" t="s">
        <v>47</v>
      </c>
      <c r="E2031" t="s">
        <v>19</v>
      </c>
      <c r="F2031" t="s">
        <v>81</v>
      </c>
      <c r="G2031" t="s">
        <v>32</v>
      </c>
      <c r="H2031" t="s">
        <v>33</v>
      </c>
      <c r="I2031" t="s">
        <v>34</v>
      </c>
      <c r="J2031">
        <v>1</v>
      </c>
      <c r="K2031">
        <v>17347.13</v>
      </c>
      <c r="L2031">
        <v>0</v>
      </c>
      <c r="M2031">
        <v>11471.84</v>
      </c>
      <c r="N2031" t="s">
        <v>70</v>
      </c>
      <c r="O2031" t="s">
        <v>35</v>
      </c>
      <c r="P2031" t="s">
        <v>26</v>
      </c>
      <c r="Q2031">
        <f>Sales_Data[[#This Row],[Quantity]]*Sales_Data[[#This Row],[Unit_Price]]</f>
        <v>17347.13</v>
      </c>
      <c r="R2031">
        <f>Sales_Data[[#This Row],[Gross_Sales]]*Sales_Data[[#This Row],[Discount]]</f>
        <v>0</v>
      </c>
      <c r="S2031">
        <f>Sales_Data[[#This Row],[Gross_Sales]]-Sales_Data[[#This Row],[Discount_Amount]]</f>
        <v>17347.13</v>
      </c>
      <c r="T2031">
        <f>Sales_Data[[#This Row],[Net Sales]]-Sales_Data[[#This Row],[Cost]]</f>
        <v>5875.2900000000009</v>
      </c>
      <c r="U2031" s="2">
        <f>Sales_Data[[#This Row],[Profit]]/Sales_Data[[#This Row],[Net Sales]]</f>
        <v>0.33868945468212902</v>
      </c>
      <c r="V2031">
        <f>YEAR(Sales_Data[[#This Row],[Order_Date]])</f>
        <v>2025</v>
      </c>
      <c r="W2031" t="str">
        <f>TEXT(Sales_Data[[#This Row],[Order_Date]],"mmm")</f>
        <v>Nov</v>
      </c>
      <c r="X2031">
        <f>MONTH(Sales_Data[[#This Row],[Order_Date]])</f>
        <v>11</v>
      </c>
      <c r="Y2031" t="str">
        <f>"Q"&amp;ROUNDUP(MONTH(Sales_Data[[#This Row],[Order_Date]])/3,0)</f>
        <v>Q4</v>
      </c>
    </row>
    <row r="2032" spans="1:25" x14ac:dyDescent="0.3">
      <c r="A2032" t="s">
        <v>3422</v>
      </c>
      <c r="B2032" s="1">
        <v>45942</v>
      </c>
      <c r="C2032" t="s">
        <v>3423</v>
      </c>
      <c r="D2032" t="s">
        <v>662</v>
      </c>
      <c r="E2032" t="s">
        <v>48</v>
      </c>
      <c r="F2032" t="s">
        <v>126</v>
      </c>
      <c r="G2032" t="s">
        <v>41</v>
      </c>
      <c r="H2032" t="s">
        <v>42</v>
      </c>
      <c r="I2032" t="s">
        <v>82</v>
      </c>
      <c r="J2032">
        <v>3</v>
      </c>
      <c r="K2032">
        <v>33292.99</v>
      </c>
      <c r="L2032">
        <v>0.1</v>
      </c>
      <c r="M2032">
        <v>59936.73</v>
      </c>
      <c r="N2032" t="s">
        <v>52</v>
      </c>
      <c r="O2032" t="s">
        <v>35</v>
      </c>
      <c r="P2032" t="s">
        <v>44</v>
      </c>
      <c r="Q2032">
        <f>Sales_Data[[#This Row],[Quantity]]*Sales_Data[[#This Row],[Unit_Price]]</f>
        <v>99878.97</v>
      </c>
      <c r="R2032">
        <f>Sales_Data[[#This Row],[Gross_Sales]]*Sales_Data[[#This Row],[Discount]]</f>
        <v>9987.8970000000008</v>
      </c>
      <c r="S2032">
        <f>Sales_Data[[#This Row],[Gross_Sales]]-Sales_Data[[#This Row],[Discount_Amount]]</f>
        <v>89891.073000000004</v>
      </c>
      <c r="T2032">
        <f>Sales_Data[[#This Row],[Net Sales]]-Sales_Data[[#This Row],[Cost]]</f>
        <v>29954.343000000001</v>
      </c>
      <c r="U2032" s="2">
        <f>Sales_Data[[#This Row],[Profit]]/Sales_Data[[#This Row],[Net Sales]]</f>
        <v>0.333229340804509</v>
      </c>
      <c r="V2032">
        <f>YEAR(Sales_Data[[#This Row],[Order_Date]])</f>
        <v>2025</v>
      </c>
      <c r="W2032" t="str">
        <f>TEXT(Sales_Data[[#This Row],[Order_Date]],"mmm")</f>
        <v>Oct</v>
      </c>
      <c r="X2032">
        <f>MONTH(Sales_Data[[#This Row],[Order_Date]])</f>
        <v>10</v>
      </c>
      <c r="Y2032" t="str">
        <f>"Q"&amp;ROUNDUP(MONTH(Sales_Data[[#This Row],[Order_Date]])/3,0)</f>
        <v>Q4</v>
      </c>
    </row>
    <row r="2033" spans="1:25" x14ac:dyDescent="0.3">
      <c r="A2033" t="s">
        <v>3424</v>
      </c>
      <c r="B2033" s="1">
        <v>45842</v>
      </c>
      <c r="C2033" t="s">
        <v>3425</v>
      </c>
      <c r="D2033" t="s">
        <v>553</v>
      </c>
      <c r="E2033" t="s">
        <v>48</v>
      </c>
      <c r="F2033" t="s">
        <v>164</v>
      </c>
      <c r="G2033" t="s">
        <v>67</v>
      </c>
      <c r="H2033" t="s">
        <v>121</v>
      </c>
      <c r="I2033" t="s">
        <v>122</v>
      </c>
      <c r="J2033">
        <v>1</v>
      </c>
      <c r="K2033">
        <v>26763.98</v>
      </c>
      <c r="L2033">
        <v>0.1</v>
      </c>
      <c r="M2033">
        <v>19658.37</v>
      </c>
      <c r="N2033" t="s">
        <v>52</v>
      </c>
      <c r="O2033" t="s">
        <v>35</v>
      </c>
      <c r="P2033" t="s">
        <v>44</v>
      </c>
      <c r="Q2033">
        <f>Sales_Data[[#This Row],[Quantity]]*Sales_Data[[#This Row],[Unit_Price]]</f>
        <v>26763.98</v>
      </c>
      <c r="R2033">
        <f>Sales_Data[[#This Row],[Gross_Sales]]*Sales_Data[[#This Row],[Discount]]</f>
        <v>2676.3980000000001</v>
      </c>
      <c r="S2033">
        <f>Sales_Data[[#This Row],[Gross_Sales]]-Sales_Data[[#This Row],[Discount_Amount]]</f>
        <v>24087.581999999999</v>
      </c>
      <c r="T2033">
        <f>Sales_Data[[#This Row],[Net Sales]]-Sales_Data[[#This Row],[Cost]]</f>
        <v>4429.2119999999995</v>
      </c>
      <c r="U2033" s="2">
        <f>Sales_Data[[#This Row],[Profit]]/Sales_Data[[#This Row],[Net Sales]]</f>
        <v>0.18387947781558148</v>
      </c>
      <c r="V2033">
        <f>YEAR(Sales_Data[[#This Row],[Order_Date]])</f>
        <v>2025</v>
      </c>
      <c r="W2033" t="str">
        <f>TEXT(Sales_Data[[#This Row],[Order_Date]],"mmm")</f>
        <v>Jul</v>
      </c>
      <c r="X2033">
        <f>MONTH(Sales_Data[[#This Row],[Order_Date]])</f>
        <v>7</v>
      </c>
      <c r="Y2033" t="str">
        <f>"Q"&amp;ROUNDUP(MONTH(Sales_Data[[#This Row],[Order_Date]])/3,0)</f>
        <v>Q3</v>
      </c>
    </row>
    <row r="2034" spans="1:25" x14ac:dyDescent="0.3">
      <c r="A2034" t="s">
        <v>3426</v>
      </c>
      <c r="B2034" s="1">
        <v>45696</v>
      </c>
      <c r="C2034" t="s">
        <v>1009</v>
      </c>
      <c r="D2034" t="s">
        <v>118</v>
      </c>
      <c r="E2034" t="s">
        <v>39</v>
      </c>
      <c r="F2034" t="s">
        <v>96</v>
      </c>
      <c r="G2034" t="s">
        <v>21</v>
      </c>
      <c r="H2034" t="s">
        <v>230</v>
      </c>
      <c r="I2034" t="s">
        <v>328</v>
      </c>
      <c r="J2034">
        <v>1</v>
      </c>
      <c r="K2034">
        <v>5943.61</v>
      </c>
      <c r="L2034">
        <v>0.1</v>
      </c>
      <c r="M2034">
        <v>4669.01</v>
      </c>
      <c r="N2034" t="s">
        <v>83</v>
      </c>
      <c r="O2034" t="s">
        <v>35</v>
      </c>
      <c r="P2034" t="s">
        <v>71</v>
      </c>
      <c r="Q2034">
        <f>Sales_Data[[#This Row],[Quantity]]*Sales_Data[[#This Row],[Unit_Price]]</f>
        <v>5943.61</v>
      </c>
      <c r="R2034">
        <f>Sales_Data[[#This Row],[Gross_Sales]]*Sales_Data[[#This Row],[Discount]]</f>
        <v>594.36099999999999</v>
      </c>
      <c r="S2034">
        <f>Sales_Data[[#This Row],[Gross_Sales]]-Sales_Data[[#This Row],[Discount_Amount]]</f>
        <v>5349.2489999999998</v>
      </c>
      <c r="T2034">
        <f>Sales_Data[[#This Row],[Net Sales]]-Sales_Data[[#This Row],[Cost]]</f>
        <v>680.23899999999958</v>
      </c>
      <c r="U2034" s="2">
        <f>Sales_Data[[#This Row],[Profit]]/Sales_Data[[#This Row],[Net Sales]]</f>
        <v>0.12716532731977884</v>
      </c>
      <c r="V2034">
        <f>YEAR(Sales_Data[[#This Row],[Order_Date]])</f>
        <v>2025</v>
      </c>
      <c r="W2034" t="str">
        <f>TEXT(Sales_Data[[#This Row],[Order_Date]],"mmm")</f>
        <v>Feb</v>
      </c>
      <c r="X2034">
        <f>MONTH(Sales_Data[[#This Row],[Order_Date]])</f>
        <v>2</v>
      </c>
      <c r="Y2034" t="str">
        <f>"Q"&amp;ROUNDUP(MONTH(Sales_Data[[#This Row],[Order_Date]])/3,0)</f>
        <v>Q1</v>
      </c>
    </row>
    <row r="2035" spans="1:25" x14ac:dyDescent="0.3">
      <c r="A2035" t="s">
        <v>3427</v>
      </c>
      <c r="B2035" s="1">
        <v>45880</v>
      </c>
      <c r="C2035" t="s">
        <v>301</v>
      </c>
      <c r="D2035" t="s">
        <v>100</v>
      </c>
      <c r="E2035" t="s">
        <v>39</v>
      </c>
      <c r="F2035" t="s">
        <v>405</v>
      </c>
      <c r="G2035" t="s">
        <v>75</v>
      </c>
      <c r="H2035" t="s">
        <v>256</v>
      </c>
      <c r="I2035" t="s">
        <v>334</v>
      </c>
      <c r="J2035">
        <v>1</v>
      </c>
      <c r="K2035">
        <v>976.45</v>
      </c>
      <c r="L2035">
        <v>0.05</v>
      </c>
      <c r="M2035">
        <v>757.4</v>
      </c>
      <c r="N2035" t="s">
        <v>52</v>
      </c>
      <c r="O2035" t="s">
        <v>35</v>
      </c>
      <c r="P2035" t="s">
        <v>44</v>
      </c>
      <c r="Q2035">
        <f>Sales_Data[[#This Row],[Quantity]]*Sales_Data[[#This Row],[Unit_Price]]</f>
        <v>976.45</v>
      </c>
      <c r="R2035">
        <f>Sales_Data[[#This Row],[Gross_Sales]]*Sales_Data[[#This Row],[Discount]]</f>
        <v>48.822500000000005</v>
      </c>
      <c r="S2035">
        <f>Sales_Data[[#This Row],[Gross_Sales]]-Sales_Data[[#This Row],[Discount_Amount]]</f>
        <v>927.62750000000005</v>
      </c>
      <c r="T2035">
        <f>Sales_Data[[#This Row],[Net Sales]]-Sales_Data[[#This Row],[Cost]]</f>
        <v>170.22750000000008</v>
      </c>
      <c r="U2035" s="2">
        <f>Sales_Data[[#This Row],[Profit]]/Sales_Data[[#This Row],[Net Sales]]</f>
        <v>0.18350846649112931</v>
      </c>
      <c r="V2035">
        <f>YEAR(Sales_Data[[#This Row],[Order_Date]])</f>
        <v>2025</v>
      </c>
      <c r="W2035" t="str">
        <f>TEXT(Sales_Data[[#This Row],[Order_Date]],"mmm")</f>
        <v>Aug</v>
      </c>
      <c r="X2035">
        <f>MONTH(Sales_Data[[#This Row],[Order_Date]])</f>
        <v>8</v>
      </c>
      <c r="Y2035" t="str">
        <f>"Q"&amp;ROUNDUP(MONTH(Sales_Data[[#This Row],[Order_Date]])/3,0)</f>
        <v>Q3</v>
      </c>
    </row>
    <row r="2036" spans="1:25" x14ac:dyDescent="0.3">
      <c r="A2036" t="s">
        <v>3428</v>
      </c>
      <c r="B2036" s="1">
        <v>45841</v>
      </c>
      <c r="C2036" t="s">
        <v>557</v>
      </c>
      <c r="D2036" t="s">
        <v>277</v>
      </c>
      <c r="E2036" t="s">
        <v>39</v>
      </c>
      <c r="F2036" t="s">
        <v>107</v>
      </c>
      <c r="G2036" t="s">
        <v>32</v>
      </c>
      <c r="H2036" t="s">
        <v>50</v>
      </c>
      <c r="I2036" t="s">
        <v>51</v>
      </c>
      <c r="J2036">
        <v>4</v>
      </c>
      <c r="K2036">
        <v>3151.82</v>
      </c>
      <c r="L2036">
        <v>0.15</v>
      </c>
      <c r="M2036">
        <v>8784.49</v>
      </c>
      <c r="N2036" t="s">
        <v>109</v>
      </c>
      <c r="O2036" t="s">
        <v>53</v>
      </c>
      <c r="P2036" t="s">
        <v>44</v>
      </c>
      <c r="Q2036">
        <f>Sales_Data[[#This Row],[Quantity]]*Sales_Data[[#This Row],[Unit_Price]]</f>
        <v>12607.28</v>
      </c>
      <c r="R2036">
        <f>Sales_Data[[#This Row],[Gross_Sales]]*Sales_Data[[#This Row],[Discount]]</f>
        <v>1891.0920000000001</v>
      </c>
      <c r="S2036">
        <f>Sales_Data[[#This Row],[Gross_Sales]]-Sales_Data[[#This Row],[Discount_Amount]]</f>
        <v>10716.188</v>
      </c>
      <c r="T2036">
        <f>Sales_Data[[#This Row],[Net Sales]]-Sales_Data[[#This Row],[Cost]]</f>
        <v>1931.6980000000003</v>
      </c>
      <c r="U2036" s="2">
        <f>Sales_Data[[#This Row],[Profit]]/Sales_Data[[#This Row],[Net Sales]]</f>
        <v>0.18025980880514603</v>
      </c>
      <c r="V2036">
        <f>YEAR(Sales_Data[[#This Row],[Order_Date]])</f>
        <v>2025</v>
      </c>
      <c r="W2036" t="str">
        <f>TEXT(Sales_Data[[#This Row],[Order_Date]],"mmm")</f>
        <v>Jul</v>
      </c>
      <c r="X2036">
        <f>MONTH(Sales_Data[[#This Row],[Order_Date]])</f>
        <v>7</v>
      </c>
      <c r="Y2036" t="str">
        <f>"Q"&amp;ROUNDUP(MONTH(Sales_Data[[#This Row],[Order_Date]])/3,0)</f>
        <v>Q3</v>
      </c>
    </row>
    <row r="2037" spans="1:25" x14ac:dyDescent="0.3">
      <c r="A2037" t="s">
        <v>3429</v>
      </c>
      <c r="B2037" s="1">
        <v>45835</v>
      </c>
      <c r="C2037" t="s">
        <v>1675</v>
      </c>
      <c r="D2037" t="s">
        <v>141</v>
      </c>
      <c r="E2037" t="s">
        <v>30</v>
      </c>
      <c r="F2037" t="s">
        <v>101</v>
      </c>
      <c r="G2037" t="s">
        <v>41</v>
      </c>
      <c r="H2037" t="s">
        <v>42</v>
      </c>
      <c r="I2037" t="s">
        <v>82</v>
      </c>
      <c r="J2037">
        <v>1</v>
      </c>
      <c r="K2037">
        <v>2034.58</v>
      </c>
      <c r="L2037">
        <v>0.1</v>
      </c>
      <c r="M2037">
        <v>1586.08</v>
      </c>
      <c r="N2037" t="s">
        <v>24</v>
      </c>
      <c r="O2037" t="s">
        <v>25</v>
      </c>
      <c r="P2037" t="s">
        <v>71</v>
      </c>
      <c r="Q2037">
        <f>Sales_Data[[#This Row],[Quantity]]*Sales_Data[[#This Row],[Unit_Price]]</f>
        <v>2034.58</v>
      </c>
      <c r="R2037">
        <f>Sales_Data[[#This Row],[Gross_Sales]]*Sales_Data[[#This Row],[Discount]]</f>
        <v>203.458</v>
      </c>
      <c r="S2037">
        <f>Sales_Data[[#This Row],[Gross_Sales]]-Sales_Data[[#This Row],[Discount_Amount]]</f>
        <v>1831.1219999999998</v>
      </c>
      <c r="T2037">
        <f>Sales_Data[[#This Row],[Net Sales]]-Sales_Data[[#This Row],[Cost]]</f>
        <v>245.04199999999992</v>
      </c>
      <c r="U2037" s="2">
        <f>Sales_Data[[#This Row],[Profit]]/Sales_Data[[#This Row],[Net Sales]]</f>
        <v>0.13382068480418013</v>
      </c>
      <c r="V2037">
        <f>YEAR(Sales_Data[[#This Row],[Order_Date]])</f>
        <v>2025</v>
      </c>
      <c r="W2037" t="str">
        <f>TEXT(Sales_Data[[#This Row],[Order_Date]],"mmm")</f>
        <v>Jun</v>
      </c>
      <c r="X2037">
        <f>MONTH(Sales_Data[[#This Row],[Order_Date]])</f>
        <v>6</v>
      </c>
      <c r="Y2037" t="str">
        <f>"Q"&amp;ROUNDUP(MONTH(Sales_Data[[#This Row],[Order_Date]])/3,0)</f>
        <v>Q2</v>
      </c>
    </row>
    <row r="2038" spans="1:25" x14ac:dyDescent="0.3">
      <c r="A2038" t="s">
        <v>3430</v>
      </c>
      <c r="B2038" s="1">
        <v>45951</v>
      </c>
      <c r="C2038" t="s">
        <v>1943</v>
      </c>
      <c r="D2038" t="s">
        <v>384</v>
      </c>
      <c r="E2038" t="s">
        <v>48</v>
      </c>
      <c r="F2038" t="s">
        <v>49</v>
      </c>
      <c r="G2038" t="s">
        <v>21</v>
      </c>
      <c r="H2038" t="s">
        <v>230</v>
      </c>
      <c r="I2038" t="s">
        <v>231</v>
      </c>
      <c r="J2038">
        <v>4</v>
      </c>
      <c r="K2038">
        <v>23715.56</v>
      </c>
      <c r="L2038">
        <v>0.1</v>
      </c>
      <c r="M2038">
        <v>55108.74</v>
      </c>
      <c r="N2038" t="s">
        <v>109</v>
      </c>
      <c r="O2038" t="s">
        <v>35</v>
      </c>
      <c r="P2038" t="s">
        <v>71</v>
      </c>
      <c r="Q2038">
        <f>Sales_Data[[#This Row],[Quantity]]*Sales_Data[[#This Row],[Unit_Price]]</f>
        <v>94862.24</v>
      </c>
      <c r="R2038">
        <f>Sales_Data[[#This Row],[Gross_Sales]]*Sales_Data[[#This Row],[Discount]]</f>
        <v>9486.2240000000002</v>
      </c>
      <c r="S2038">
        <f>Sales_Data[[#This Row],[Gross_Sales]]-Sales_Data[[#This Row],[Discount_Amount]]</f>
        <v>85376.016000000003</v>
      </c>
      <c r="T2038">
        <f>Sales_Data[[#This Row],[Net Sales]]-Sales_Data[[#This Row],[Cost]]</f>
        <v>30267.276000000005</v>
      </c>
      <c r="U2038" s="2">
        <f>Sales_Data[[#This Row],[Profit]]/Sales_Data[[#This Row],[Net Sales]]</f>
        <v>0.35451731549525578</v>
      </c>
      <c r="V2038">
        <f>YEAR(Sales_Data[[#This Row],[Order_Date]])</f>
        <v>2025</v>
      </c>
      <c r="W2038" t="str">
        <f>TEXT(Sales_Data[[#This Row],[Order_Date]],"mmm")</f>
        <v>Oct</v>
      </c>
      <c r="X2038">
        <f>MONTH(Sales_Data[[#This Row],[Order_Date]])</f>
        <v>10</v>
      </c>
      <c r="Y2038" t="str">
        <f>"Q"&amp;ROUNDUP(MONTH(Sales_Data[[#This Row],[Order_Date]])/3,0)</f>
        <v>Q4</v>
      </c>
    </row>
    <row r="2039" spans="1:25" x14ac:dyDescent="0.3">
      <c r="A2039" t="s">
        <v>3431</v>
      </c>
      <c r="B2039" s="1">
        <v>45997</v>
      </c>
      <c r="C2039" t="s">
        <v>3140</v>
      </c>
      <c r="D2039" t="s">
        <v>436</v>
      </c>
      <c r="E2039" t="s">
        <v>119</v>
      </c>
      <c r="F2039" t="s">
        <v>146</v>
      </c>
      <c r="G2039" t="s">
        <v>67</v>
      </c>
      <c r="H2039" t="s">
        <v>133</v>
      </c>
      <c r="I2039" t="s">
        <v>138</v>
      </c>
      <c r="J2039">
        <v>1</v>
      </c>
      <c r="K2039">
        <v>3115.38</v>
      </c>
      <c r="L2039">
        <v>0</v>
      </c>
      <c r="M2039">
        <v>2011.97</v>
      </c>
      <c r="N2039" t="s">
        <v>52</v>
      </c>
      <c r="O2039" t="s">
        <v>35</v>
      </c>
      <c r="P2039" t="s">
        <v>71</v>
      </c>
      <c r="Q2039">
        <f>Sales_Data[[#This Row],[Quantity]]*Sales_Data[[#This Row],[Unit_Price]]</f>
        <v>3115.38</v>
      </c>
      <c r="R2039">
        <f>Sales_Data[[#This Row],[Gross_Sales]]*Sales_Data[[#This Row],[Discount]]</f>
        <v>0</v>
      </c>
      <c r="S2039">
        <f>Sales_Data[[#This Row],[Gross_Sales]]-Sales_Data[[#This Row],[Discount_Amount]]</f>
        <v>3115.38</v>
      </c>
      <c r="T2039">
        <f>Sales_Data[[#This Row],[Net Sales]]-Sales_Data[[#This Row],[Cost]]</f>
        <v>1103.4100000000001</v>
      </c>
      <c r="U2039" s="2">
        <f>Sales_Data[[#This Row],[Profit]]/Sales_Data[[#This Row],[Net Sales]]</f>
        <v>0.35418151236767265</v>
      </c>
      <c r="V2039">
        <f>YEAR(Sales_Data[[#This Row],[Order_Date]])</f>
        <v>2025</v>
      </c>
      <c r="W2039" t="str">
        <f>TEXT(Sales_Data[[#This Row],[Order_Date]],"mmm")</f>
        <v>Dec</v>
      </c>
      <c r="X2039">
        <f>MONTH(Sales_Data[[#This Row],[Order_Date]])</f>
        <v>12</v>
      </c>
      <c r="Y2039" t="str">
        <f>"Q"&amp;ROUNDUP(MONTH(Sales_Data[[#This Row],[Order_Date]])/3,0)</f>
        <v>Q4</v>
      </c>
    </row>
    <row r="2040" spans="1:25" x14ac:dyDescent="0.3">
      <c r="A2040" t="s">
        <v>3432</v>
      </c>
      <c r="B2040" s="1">
        <v>45808</v>
      </c>
      <c r="C2040" t="s">
        <v>3433</v>
      </c>
      <c r="D2040" t="s">
        <v>580</v>
      </c>
      <c r="E2040" t="s">
        <v>39</v>
      </c>
      <c r="F2040" t="s">
        <v>107</v>
      </c>
      <c r="G2040" t="s">
        <v>21</v>
      </c>
      <c r="H2040" t="s">
        <v>230</v>
      </c>
      <c r="I2040" t="s">
        <v>328</v>
      </c>
      <c r="J2040">
        <v>4</v>
      </c>
      <c r="K2040">
        <v>1786.49</v>
      </c>
      <c r="L2040">
        <v>0.05</v>
      </c>
      <c r="M2040">
        <v>5790.31</v>
      </c>
      <c r="N2040" t="s">
        <v>52</v>
      </c>
      <c r="O2040" t="s">
        <v>35</v>
      </c>
      <c r="P2040" t="s">
        <v>26</v>
      </c>
      <c r="Q2040">
        <f>Sales_Data[[#This Row],[Quantity]]*Sales_Data[[#This Row],[Unit_Price]]</f>
        <v>7145.96</v>
      </c>
      <c r="R2040">
        <f>Sales_Data[[#This Row],[Gross_Sales]]*Sales_Data[[#This Row],[Discount]]</f>
        <v>357.298</v>
      </c>
      <c r="S2040">
        <f>Sales_Data[[#This Row],[Gross_Sales]]-Sales_Data[[#This Row],[Discount_Amount]]</f>
        <v>6788.6620000000003</v>
      </c>
      <c r="T2040">
        <f>Sales_Data[[#This Row],[Net Sales]]-Sales_Data[[#This Row],[Cost]]</f>
        <v>998.35199999999986</v>
      </c>
      <c r="U2040" s="2">
        <f>Sales_Data[[#This Row],[Profit]]/Sales_Data[[#This Row],[Net Sales]]</f>
        <v>0.1470616743034194</v>
      </c>
      <c r="V2040">
        <f>YEAR(Sales_Data[[#This Row],[Order_Date]])</f>
        <v>2025</v>
      </c>
      <c r="W2040" t="str">
        <f>TEXT(Sales_Data[[#This Row],[Order_Date]],"mmm")</f>
        <v>May</v>
      </c>
      <c r="X2040">
        <f>MONTH(Sales_Data[[#This Row],[Order_Date]])</f>
        <v>5</v>
      </c>
      <c r="Y2040" t="str">
        <f>"Q"&amp;ROUNDUP(MONTH(Sales_Data[[#This Row],[Order_Date]])/3,0)</f>
        <v>Q2</v>
      </c>
    </row>
    <row r="2041" spans="1:25" x14ac:dyDescent="0.3">
      <c r="A2041" t="s">
        <v>3434</v>
      </c>
      <c r="B2041" s="1">
        <v>45783</v>
      </c>
      <c r="C2041" t="s">
        <v>2153</v>
      </c>
      <c r="D2041" t="s">
        <v>694</v>
      </c>
      <c r="E2041" t="s">
        <v>48</v>
      </c>
      <c r="F2041" t="s">
        <v>126</v>
      </c>
      <c r="G2041" t="s">
        <v>32</v>
      </c>
      <c r="H2041" t="s">
        <v>33</v>
      </c>
      <c r="I2041" t="s">
        <v>34</v>
      </c>
      <c r="J2041">
        <v>4</v>
      </c>
      <c r="K2041">
        <v>12479.84</v>
      </c>
      <c r="L2041">
        <v>0.15</v>
      </c>
      <c r="M2041">
        <v>32390.16</v>
      </c>
      <c r="N2041" t="s">
        <v>24</v>
      </c>
      <c r="O2041" t="s">
        <v>25</v>
      </c>
      <c r="P2041" t="s">
        <v>44</v>
      </c>
      <c r="Q2041">
        <f>Sales_Data[[#This Row],[Quantity]]*Sales_Data[[#This Row],[Unit_Price]]</f>
        <v>49919.360000000001</v>
      </c>
      <c r="R2041">
        <f>Sales_Data[[#This Row],[Gross_Sales]]*Sales_Data[[#This Row],[Discount]]</f>
        <v>7487.9039999999995</v>
      </c>
      <c r="S2041">
        <f>Sales_Data[[#This Row],[Gross_Sales]]-Sales_Data[[#This Row],[Discount_Amount]]</f>
        <v>42431.455999999998</v>
      </c>
      <c r="T2041">
        <f>Sales_Data[[#This Row],[Net Sales]]-Sales_Data[[#This Row],[Cost]]</f>
        <v>10041.295999999998</v>
      </c>
      <c r="U2041" s="2">
        <f>Sales_Data[[#This Row],[Profit]]/Sales_Data[[#This Row],[Net Sales]]</f>
        <v>0.2366474532478923</v>
      </c>
      <c r="V2041">
        <f>YEAR(Sales_Data[[#This Row],[Order_Date]])</f>
        <v>2025</v>
      </c>
      <c r="W2041" t="str">
        <f>TEXT(Sales_Data[[#This Row],[Order_Date]],"mmm")</f>
        <v>May</v>
      </c>
      <c r="X2041">
        <f>MONTH(Sales_Data[[#This Row],[Order_Date]])</f>
        <v>5</v>
      </c>
      <c r="Y2041" t="str">
        <f>"Q"&amp;ROUNDUP(MONTH(Sales_Data[[#This Row],[Order_Date]])/3,0)</f>
        <v>Q2</v>
      </c>
    </row>
    <row r="2042" spans="1:25" x14ac:dyDescent="0.3">
      <c r="A2042" t="s">
        <v>3435</v>
      </c>
      <c r="B2042" s="1">
        <v>45958</v>
      </c>
      <c r="C2042" t="s">
        <v>531</v>
      </c>
      <c r="D2042" t="s">
        <v>271</v>
      </c>
      <c r="E2042" t="s">
        <v>19</v>
      </c>
      <c r="F2042" t="s">
        <v>81</v>
      </c>
      <c r="G2042" t="s">
        <v>67</v>
      </c>
      <c r="H2042" t="s">
        <v>121</v>
      </c>
      <c r="I2042" t="s">
        <v>142</v>
      </c>
      <c r="J2042">
        <v>4</v>
      </c>
      <c r="K2042">
        <v>11779.03</v>
      </c>
      <c r="L2042">
        <v>0.05</v>
      </c>
      <c r="M2042">
        <v>30638.85</v>
      </c>
      <c r="N2042" t="s">
        <v>24</v>
      </c>
      <c r="O2042" t="s">
        <v>25</v>
      </c>
      <c r="P2042" t="s">
        <v>26</v>
      </c>
      <c r="Q2042">
        <f>Sales_Data[[#This Row],[Quantity]]*Sales_Data[[#This Row],[Unit_Price]]</f>
        <v>47116.12</v>
      </c>
      <c r="R2042">
        <f>Sales_Data[[#This Row],[Gross_Sales]]*Sales_Data[[#This Row],[Discount]]</f>
        <v>2355.806</v>
      </c>
      <c r="S2042">
        <f>Sales_Data[[#This Row],[Gross_Sales]]-Sales_Data[[#This Row],[Discount_Amount]]</f>
        <v>44760.314000000006</v>
      </c>
      <c r="T2042">
        <f>Sales_Data[[#This Row],[Net Sales]]-Sales_Data[[#This Row],[Cost]]</f>
        <v>14121.464000000007</v>
      </c>
      <c r="U2042" s="2">
        <f>Sales_Data[[#This Row],[Profit]]/Sales_Data[[#This Row],[Net Sales]]</f>
        <v>0.31549072689704555</v>
      </c>
      <c r="V2042">
        <f>YEAR(Sales_Data[[#This Row],[Order_Date]])</f>
        <v>2025</v>
      </c>
      <c r="W2042" t="str">
        <f>TEXT(Sales_Data[[#This Row],[Order_Date]],"mmm")</f>
        <v>Oct</v>
      </c>
      <c r="X2042">
        <f>MONTH(Sales_Data[[#This Row],[Order_Date]])</f>
        <v>10</v>
      </c>
      <c r="Y2042" t="str">
        <f>"Q"&amp;ROUNDUP(MONTH(Sales_Data[[#This Row],[Order_Date]])/3,0)</f>
        <v>Q4</v>
      </c>
    </row>
    <row r="2043" spans="1:25" x14ac:dyDescent="0.3">
      <c r="A2043" t="s">
        <v>3436</v>
      </c>
      <c r="B2043" s="1">
        <v>45965</v>
      </c>
      <c r="C2043" t="s">
        <v>1790</v>
      </c>
      <c r="D2043" t="s">
        <v>95</v>
      </c>
      <c r="E2043" t="s">
        <v>30</v>
      </c>
      <c r="F2043" t="s">
        <v>156</v>
      </c>
      <c r="G2043" t="s">
        <v>41</v>
      </c>
      <c r="H2043" t="s">
        <v>102</v>
      </c>
      <c r="I2043" t="s">
        <v>103</v>
      </c>
      <c r="J2043">
        <v>2</v>
      </c>
      <c r="K2043">
        <v>4617.13</v>
      </c>
      <c r="L2043">
        <v>0.1</v>
      </c>
      <c r="M2043">
        <v>5585.02</v>
      </c>
      <c r="N2043" t="s">
        <v>109</v>
      </c>
      <c r="O2043" t="s">
        <v>35</v>
      </c>
      <c r="P2043" t="s">
        <v>44</v>
      </c>
      <c r="Q2043">
        <f>Sales_Data[[#This Row],[Quantity]]*Sales_Data[[#This Row],[Unit_Price]]</f>
        <v>9234.26</v>
      </c>
      <c r="R2043">
        <f>Sales_Data[[#This Row],[Gross_Sales]]*Sales_Data[[#This Row],[Discount]]</f>
        <v>923.42600000000004</v>
      </c>
      <c r="S2043">
        <f>Sales_Data[[#This Row],[Gross_Sales]]-Sales_Data[[#This Row],[Discount_Amount]]</f>
        <v>8310.8340000000007</v>
      </c>
      <c r="T2043">
        <f>Sales_Data[[#This Row],[Net Sales]]-Sales_Data[[#This Row],[Cost]]</f>
        <v>2725.8140000000003</v>
      </c>
      <c r="U2043" s="2">
        <f>Sales_Data[[#This Row],[Profit]]/Sales_Data[[#This Row],[Net Sales]]</f>
        <v>0.32798320842408835</v>
      </c>
      <c r="V2043">
        <f>YEAR(Sales_Data[[#This Row],[Order_Date]])</f>
        <v>2025</v>
      </c>
      <c r="W2043" t="str">
        <f>TEXT(Sales_Data[[#This Row],[Order_Date]],"mmm")</f>
        <v>Nov</v>
      </c>
      <c r="X2043">
        <f>MONTH(Sales_Data[[#This Row],[Order_Date]])</f>
        <v>11</v>
      </c>
      <c r="Y2043" t="str">
        <f>"Q"&amp;ROUNDUP(MONTH(Sales_Data[[#This Row],[Order_Date]])/3,0)</f>
        <v>Q4</v>
      </c>
    </row>
    <row r="2044" spans="1:25" x14ac:dyDescent="0.3">
      <c r="A2044" t="s">
        <v>3437</v>
      </c>
      <c r="B2044" s="1">
        <v>45993</v>
      </c>
      <c r="C2044" t="s">
        <v>3438</v>
      </c>
      <c r="D2044" t="s">
        <v>92</v>
      </c>
      <c r="E2044" t="s">
        <v>119</v>
      </c>
      <c r="F2044" t="s">
        <v>120</v>
      </c>
      <c r="G2044" t="s">
        <v>21</v>
      </c>
      <c r="H2044" t="s">
        <v>297</v>
      </c>
      <c r="I2044" t="s">
        <v>297</v>
      </c>
      <c r="J2044">
        <v>3</v>
      </c>
      <c r="K2044">
        <v>4825.24</v>
      </c>
      <c r="L2044">
        <v>0.1</v>
      </c>
      <c r="M2044">
        <v>10133.469999999999</v>
      </c>
      <c r="N2044" t="s">
        <v>52</v>
      </c>
      <c r="O2044" t="s">
        <v>35</v>
      </c>
      <c r="P2044" t="s">
        <v>44</v>
      </c>
      <c r="Q2044">
        <f>Sales_Data[[#This Row],[Quantity]]*Sales_Data[[#This Row],[Unit_Price]]</f>
        <v>14475.72</v>
      </c>
      <c r="R2044">
        <f>Sales_Data[[#This Row],[Gross_Sales]]*Sales_Data[[#This Row],[Discount]]</f>
        <v>1447.5720000000001</v>
      </c>
      <c r="S2044">
        <f>Sales_Data[[#This Row],[Gross_Sales]]-Sales_Data[[#This Row],[Discount_Amount]]</f>
        <v>13028.147999999999</v>
      </c>
      <c r="T2044">
        <f>Sales_Data[[#This Row],[Net Sales]]-Sales_Data[[#This Row],[Cost]]</f>
        <v>2894.6779999999999</v>
      </c>
      <c r="U2044" s="2">
        <f>Sales_Data[[#This Row],[Profit]]/Sales_Data[[#This Row],[Net Sales]]</f>
        <v>0.22218645351587962</v>
      </c>
      <c r="V2044">
        <f>YEAR(Sales_Data[[#This Row],[Order_Date]])</f>
        <v>2025</v>
      </c>
      <c r="W2044" t="str">
        <f>TEXT(Sales_Data[[#This Row],[Order_Date]],"mmm")</f>
        <v>Dec</v>
      </c>
      <c r="X2044">
        <f>MONTH(Sales_Data[[#This Row],[Order_Date]])</f>
        <v>12</v>
      </c>
      <c r="Y2044" t="str">
        <f>"Q"&amp;ROUNDUP(MONTH(Sales_Data[[#This Row],[Order_Date]])/3,0)</f>
        <v>Q4</v>
      </c>
    </row>
    <row r="2045" spans="1:25" x14ac:dyDescent="0.3">
      <c r="A2045" t="s">
        <v>3439</v>
      </c>
      <c r="B2045" s="1">
        <v>45891</v>
      </c>
      <c r="C2045" t="s">
        <v>1001</v>
      </c>
      <c r="D2045" t="s">
        <v>283</v>
      </c>
      <c r="E2045" t="s">
        <v>48</v>
      </c>
      <c r="F2045" t="s">
        <v>49</v>
      </c>
      <c r="G2045" t="s">
        <v>21</v>
      </c>
      <c r="H2045" t="s">
        <v>127</v>
      </c>
      <c r="I2045" t="s">
        <v>128</v>
      </c>
      <c r="J2045">
        <v>4</v>
      </c>
      <c r="K2045">
        <v>20421.38</v>
      </c>
      <c r="L2045">
        <v>0</v>
      </c>
      <c r="M2045">
        <v>64168.7</v>
      </c>
      <c r="N2045" t="s">
        <v>83</v>
      </c>
      <c r="O2045" t="s">
        <v>35</v>
      </c>
      <c r="P2045" t="s">
        <v>71</v>
      </c>
      <c r="Q2045">
        <f>Sales_Data[[#This Row],[Quantity]]*Sales_Data[[#This Row],[Unit_Price]]</f>
        <v>81685.52</v>
      </c>
      <c r="R2045">
        <f>Sales_Data[[#This Row],[Gross_Sales]]*Sales_Data[[#This Row],[Discount]]</f>
        <v>0</v>
      </c>
      <c r="S2045">
        <f>Sales_Data[[#This Row],[Gross_Sales]]-Sales_Data[[#This Row],[Discount_Amount]]</f>
        <v>81685.52</v>
      </c>
      <c r="T2045">
        <f>Sales_Data[[#This Row],[Net Sales]]-Sales_Data[[#This Row],[Cost]]</f>
        <v>17516.820000000007</v>
      </c>
      <c r="U2045" s="2">
        <f>Sales_Data[[#This Row],[Profit]]/Sales_Data[[#This Row],[Net Sales]]</f>
        <v>0.21444216796318374</v>
      </c>
      <c r="V2045">
        <f>YEAR(Sales_Data[[#This Row],[Order_Date]])</f>
        <v>2025</v>
      </c>
      <c r="W2045" t="str">
        <f>TEXT(Sales_Data[[#This Row],[Order_Date]],"mmm")</f>
        <v>Aug</v>
      </c>
      <c r="X2045">
        <f>MONTH(Sales_Data[[#This Row],[Order_Date]])</f>
        <v>8</v>
      </c>
      <c r="Y2045" t="str">
        <f>"Q"&amp;ROUNDUP(MONTH(Sales_Data[[#This Row],[Order_Date]])/3,0)</f>
        <v>Q3</v>
      </c>
    </row>
    <row r="2046" spans="1:25" x14ac:dyDescent="0.3">
      <c r="A2046" t="s">
        <v>3440</v>
      </c>
      <c r="B2046" s="1">
        <v>45665</v>
      </c>
      <c r="C2046" t="s">
        <v>3092</v>
      </c>
      <c r="D2046" t="s">
        <v>474</v>
      </c>
      <c r="E2046" t="s">
        <v>39</v>
      </c>
      <c r="F2046" t="s">
        <v>405</v>
      </c>
      <c r="G2046" t="s">
        <v>41</v>
      </c>
      <c r="H2046" t="s">
        <v>102</v>
      </c>
      <c r="I2046" t="s">
        <v>388</v>
      </c>
      <c r="J2046">
        <v>1</v>
      </c>
      <c r="K2046">
        <v>1450.46</v>
      </c>
      <c r="L2046">
        <v>0.1</v>
      </c>
      <c r="M2046">
        <v>1066.8599999999999</v>
      </c>
      <c r="N2046" t="s">
        <v>52</v>
      </c>
      <c r="O2046" t="s">
        <v>35</v>
      </c>
      <c r="P2046" t="s">
        <v>44</v>
      </c>
      <c r="Q2046">
        <f>Sales_Data[[#This Row],[Quantity]]*Sales_Data[[#This Row],[Unit_Price]]</f>
        <v>1450.46</v>
      </c>
      <c r="R2046">
        <f>Sales_Data[[#This Row],[Gross_Sales]]*Sales_Data[[#This Row],[Discount]]</f>
        <v>145.04600000000002</v>
      </c>
      <c r="S2046">
        <f>Sales_Data[[#This Row],[Gross_Sales]]-Sales_Data[[#This Row],[Discount_Amount]]</f>
        <v>1305.414</v>
      </c>
      <c r="T2046">
        <f>Sales_Data[[#This Row],[Net Sales]]-Sales_Data[[#This Row],[Cost]]</f>
        <v>238.55400000000009</v>
      </c>
      <c r="U2046" s="2">
        <f>Sales_Data[[#This Row],[Profit]]/Sales_Data[[#This Row],[Net Sales]]</f>
        <v>0.18274202666740214</v>
      </c>
      <c r="V2046">
        <f>YEAR(Sales_Data[[#This Row],[Order_Date]])</f>
        <v>2025</v>
      </c>
      <c r="W2046" t="str">
        <f>TEXT(Sales_Data[[#This Row],[Order_Date]],"mmm")</f>
        <v>Jan</v>
      </c>
      <c r="X2046">
        <f>MONTH(Sales_Data[[#This Row],[Order_Date]])</f>
        <v>1</v>
      </c>
      <c r="Y2046" t="str">
        <f>"Q"&amp;ROUNDUP(MONTH(Sales_Data[[#This Row],[Order_Date]])/3,0)</f>
        <v>Q1</v>
      </c>
    </row>
    <row r="2047" spans="1:25" x14ac:dyDescent="0.3">
      <c r="A2047" t="s">
        <v>3441</v>
      </c>
      <c r="B2047" s="1">
        <v>45998</v>
      </c>
      <c r="C2047" t="s">
        <v>1105</v>
      </c>
      <c r="D2047" t="s">
        <v>209</v>
      </c>
      <c r="E2047" t="s">
        <v>48</v>
      </c>
      <c r="F2047" t="s">
        <v>126</v>
      </c>
      <c r="G2047" t="s">
        <v>41</v>
      </c>
      <c r="H2047" t="s">
        <v>147</v>
      </c>
      <c r="I2047" t="s">
        <v>148</v>
      </c>
      <c r="J2047">
        <v>1</v>
      </c>
      <c r="K2047">
        <v>54214.1</v>
      </c>
      <c r="L2047">
        <v>0</v>
      </c>
      <c r="M2047">
        <v>42720.73</v>
      </c>
      <c r="N2047" t="s">
        <v>83</v>
      </c>
      <c r="O2047" t="s">
        <v>25</v>
      </c>
      <c r="P2047" t="s">
        <v>71</v>
      </c>
      <c r="Q2047">
        <f>Sales_Data[[#This Row],[Quantity]]*Sales_Data[[#This Row],[Unit_Price]]</f>
        <v>54214.1</v>
      </c>
      <c r="R2047">
        <f>Sales_Data[[#This Row],[Gross_Sales]]*Sales_Data[[#This Row],[Discount]]</f>
        <v>0</v>
      </c>
      <c r="S2047">
        <f>Sales_Data[[#This Row],[Gross_Sales]]-Sales_Data[[#This Row],[Discount_Amount]]</f>
        <v>54214.1</v>
      </c>
      <c r="T2047">
        <f>Sales_Data[[#This Row],[Net Sales]]-Sales_Data[[#This Row],[Cost]]</f>
        <v>11493.369999999995</v>
      </c>
      <c r="U2047" s="2">
        <f>Sales_Data[[#This Row],[Profit]]/Sales_Data[[#This Row],[Net Sales]]</f>
        <v>0.21199964584858913</v>
      </c>
      <c r="V2047">
        <f>YEAR(Sales_Data[[#This Row],[Order_Date]])</f>
        <v>2025</v>
      </c>
      <c r="W2047" t="str">
        <f>TEXT(Sales_Data[[#This Row],[Order_Date]],"mmm")</f>
        <v>Dec</v>
      </c>
      <c r="X2047">
        <f>MONTH(Sales_Data[[#This Row],[Order_Date]])</f>
        <v>12</v>
      </c>
      <c r="Y2047" t="str">
        <f>"Q"&amp;ROUNDUP(MONTH(Sales_Data[[#This Row],[Order_Date]])/3,0)</f>
        <v>Q4</v>
      </c>
    </row>
    <row r="2048" spans="1:25" x14ac:dyDescent="0.3">
      <c r="A2048" t="s">
        <v>3442</v>
      </c>
      <c r="B2048" s="1">
        <v>45786</v>
      </c>
      <c r="C2048" t="s">
        <v>1330</v>
      </c>
      <c r="D2048" t="s">
        <v>322</v>
      </c>
      <c r="E2048" t="s">
        <v>48</v>
      </c>
      <c r="F2048" t="s">
        <v>132</v>
      </c>
      <c r="G2048" t="s">
        <v>21</v>
      </c>
      <c r="H2048" t="s">
        <v>22</v>
      </c>
      <c r="I2048" t="s">
        <v>62</v>
      </c>
      <c r="J2048">
        <v>2</v>
      </c>
      <c r="K2048">
        <v>63189.75</v>
      </c>
      <c r="L2048">
        <v>0.1</v>
      </c>
      <c r="M2048">
        <v>91835.71</v>
      </c>
      <c r="N2048" t="s">
        <v>70</v>
      </c>
      <c r="O2048" t="s">
        <v>35</v>
      </c>
      <c r="P2048" t="s">
        <v>44</v>
      </c>
      <c r="Q2048">
        <f>Sales_Data[[#This Row],[Quantity]]*Sales_Data[[#This Row],[Unit_Price]]</f>
        <v>126379.5</v>
      </c>
      <c r="R2048">
        <f>Sales_Data[[#This Row],[Gross_Sales]]*Sales_Data[[#This Row],[Discount]]</f>
        <v>12637.95</v>
      </c>
      <c r="S2048">
        <f>Sales_Data[[#This Row],[Gross_Sales]]-Sales_Data[[#This Row],[Discount_Amount]]</f>
        <v>113741.55</v>
      </c>
      <c r="T2048">
        <f>Sales_Data[[#This Row],[Net Sales]]-Sales_Data[[#This Row],[Cost]]</f>
        <v>21905.839999999997</v>
      </c>
      <c r="U2048" s="2">
        <f>Sales_Data[[#This Row],[Profit]]/Sales_Data[[#This Row],[Net Sales]]</f>
        <v>0.19259312010430663</v>
      </c>
      <c r="V2048">
        <f>YEAR(Sales_Data[[#This Row],[Order_Date]])</f>
        <v>2025</v>
      </c>
      <c r="W2048" t="str">
        <f>TEXT(Sales_Data[[#This Row],[Order_Date]],"mmm")</f>
        <v>May</v>
      </c>
      <c r="X2048">
        <f>MONTH(Sales_Data[[#This Row],[Order_Date]])</f>
        <v>5</v>
      </c>
      <c r="Y2048" t="str">
        <f>"Q"&amp;ROUNDUP(MONTH(Sales_Data[[#This Row],[Order_Date]])/3,0)</f>
        <v>Q2</v>
      </c>
    </row>
    <row r="2049" spans="1:25" x14ac:dyDescent="0.3">
      <c r="A2049" t="s">
        <v>3443</v>
      </c>
      <c r="B2049" s="1">
        <v>45921</v>
      </c>
      <c r="C2049" t="s">
        <v>3444</v>
      </c>
      <c r="D2049" t="s">
        <v>427</v>
      </c>
      <c r="E2049" t="s">
        <v>39</v>
      </c>
      <c r="F2049" t="s">
        <v>405</v>
      </c>
      <c r="G2049" t="s">
        <v>67</v>
      </c>
      <c r="H2049" t="s">
        <v>133</v>
      </c>
      <c r="I2049" t="s">
        <v>134</v>
      </c>
      <c r="J2049">
        <v>1</v>
      </c>
      <c r="K2049">
        <v>2704.43</v>
      </c>
      <c r="L2049">
        <v>0.2</v>
      </c>
      <c r="M2049">
        <v>1743.06</v>
      </c>
      <c r="N2049" t="s">
        <v>24</v>
      </c>
      <c r="O2049" t="s">
        <v>35</v>
      </c>
      <c r="P2049" t="s">
        <v>71</v>
      </c>
      <c r="Q2049">
        <f>Sales_Data[[#This Row],[Quantity]]*Sales_Data[[#This Row],[Unit_Price]]</f>
        <v>2704.43</v>
      </c>
      <c r="R2049">
        <f>Sales_Data[[#This Row],[Gross_Sales]]*Sales_Data[[#This Row],[Discount]]</f>
        <v>540.88599999999997</v>
      </c>
      <c r="S2049">
        <f>Sales_Data[[#This Row],[Gross_Sales]]-Sales_Data[[#This Row],[Discount_Amount]]</f>
        <v>2163.5439999999999</v>
      </c>
      <c r="T2049">
        <f>Sales_Data[[#This Row],[Net Sales]]-Sales_Data[[#This Row],[Cost]]</f>
        <v>420.48399999999992</v>
      </c>
      <c r="U2049" s="2">
        <f>Sales_Data[[#This Row],[Profit]]/Sales_Data[[#This Row],[Net Sales]]</f>
        <v>0.19434964114434464</v>
      </c>
      <c r="V2049">
        <f>YEAR(Sales_Data[[#This Row],[Order_Date]])</f>
        <v>2025</v>
      </c>
      <c r="W2049" t="str">
        <f>TEXT(Sales_Data[[#This Row],[Order_Date]],"mmm")</f>
        <v>Sep</v>
      </c>
      <c r="X2049">
        <f>MONTH(Sales_Data[[#This Row],[Order_Date]])</f>
        <v>9</v>
      </c>
      <c r="Y2049" t="str">
        <f>"Q"&amp;ROUNDUP(MONTH(Sales_Data[[#This Row],[Order_Date]])/3,0)</f>
        <v>Q3</v>
      </c>
    </row>
    <row r="2050" spans="1:25" x14ac:dyDescent="0.3">
      <c r="A2050" t="s">
        <v>3445</v>
      </c>
      <c r="B2050" s="1">
        <v>45814</v>
      </c>
      <c r="C2050" t="s">
        <v>1313</v>
      </c>
      <c r="D2050" t="s">
        <v>241</v>
      </c>
      <c r="E2050" t="s">
        <v>39</v>
      </c>
      <c r="F2050" t="s">
        <v>405</v>
      </c>
      <c r="G2050" t="s">
        <v>75</v>
      </c>
      <c r="H2050" t="s">
        <v>256</v>
      </c>
      <c r="I2050" t="s">
        <v>334</v>
      </c>
      <c r="J2050">
        <v>3</v>
      </c>
      <c r="K2050">
        <v>2320.27</v>
      </c>
      <c r="L2050">
        <v>0.2</v>
      </c>
      <c r="M2050">
        <v>3527.23</v>
      </c>
      <c r="N2050" t="s">
        <v>52</v>
      </c>
      <c r="O2050" t="s">
        <v>35</v>
      </c>
      <c r="P2050" t="s">
        <v>26</v>
      </c>
      <c r="Q2050">
        <f>Sales_Data[[#This Row],[Quantity]]*Sales_Data[[#This Row],[Unit_Price]]</f>
        <v>6960.8099999999995</v>
      </c>
      <c r="R2050">
        <f>Sales_Data[[#This Row],[Gross_Sales]]*Sales_Data[[#This Row],[Discount]]</f>
        <v>1392.162</v>
      </c>
      <c r="S2050">
        <f>Sales_Data[[#This Row],[Gross_Sales]]-Sales_Data[[#This Row],[Discount_Amount]]</f>
        <v>5568.6479999999992</v>
      </c>
      <c r="T2050">
        <f>Sales_Data[[#This Row],[Net Sales]]-Sales_Data[[#This Row],[Cost]]</f>
        <v>2041.4179999999992</v>
      </c>
      <c r="U2050" s="2">
        <f>Sales_Data[[#This Row],[Profit]]/Sales_Data[[#This Row],[Net Sales]]</f>
        <v>0.3665913162404949</v>
      </c>
      <c r="V2050">
        <f>YEAR(Sales_Data[[#This Row],[Order_Date]])</f>
        <v>2025</v>
      </c>
      <c r="W2050" t="str">
        <f>TEXT(Sales_Data[[#This Row],[Order_Date]],"mmm")</f>
        <v>Jun</v>
      </c>
      <c r="X2050">
        <f>MONTH(Sales_Data[[#This Row],[Order_Date]])</f>
        <v>6</v>
      </c>
      <c r="Y2050" t="str">
        <f>"Q"&amp;ROUNDUP(MONTH(Sales_Data[[#This Row],[Order_Date]])/3,0)</f>
        <v>Q2</v>
      </c>
    </row>
    <row r="2051" spans="1:25" x14ac:dyDescent="0.3">
      <c r="A2051" t="s">
        <v>3446</v>
      </c>
      <c r="B2051" s="1">
        <v>46009</v>
      </c>
      <c r="C2051" t="s">
        <v>1654</v>
      </c>
      <c r="D2051" t="s">
        <v>504</v>
      </c>
      <c r="E2051" t="s">
        <v>30</v>
      </c>
      <c r="F2051" t="s">
        <v>87</v>
      </c>
      <c r="G2051" t="s">
        <v>41</v>
      </c>
      <c r="H2051" t="s">
        <v>102</v>
      </c>
      <c r="I2051" t="s">
        <v>388</v>
      </c>
      <c r="J2051">
        <v>1</v>
      </c>
      <c r="K2051">
        <v>3107.09</v>
      </c>
      <c r="L2051">
        <v>0.1</v>
      </c>
      <c r="M2051">
        <v>2250.96</v>
      </c>
      <c r="N2051" t="s">
        <v>83</v>
      </c>
      <c r="O2051" t="s">
        <v>35</v>
      </c>
      <c r="P2051" t="s">
        <v>26</v>
      </c>
      <c r="Q2051">
        <f>Sales_Data[[#This Row],[Quantity]]*Sales_Data[[#This Row],[Unit_Price]]</f>
        <v>3107.09</v>
      </c>
      <c r="R2051">
        <f>Sales_Data[[#This Row],[Gross_Sales]]*Sales_Data[[#This Row],[Discount]]</f>
        <v>310.70900000000006</v>
      </c>
      <c r="S2051">
        <f>Sales_Data[[#This Row],[Gross_Sales]]-Sales_Data[[#This Row],[Discount_Amount]]</f>
        <v>2796.3810000000003</v>
      </c>
      <c r="T2051">
        <f>Sales_Data[[#This Row],[Net Sales]]-Sales_Data[[#This Row],[Cost]]</f>
        <v>545.42100000000028</v>
      </c>
      <c r="U2051" s="2">
        <f>Sales_Data[[#This Row],[Profit]]/Sales_Data[[#This Row],[Net Sales]]</f>
        <v>0.19504531034934089</v>
      </c>
      <c r="V2051">
        <f>YEAR(Sales_Data[[#This Row],[Order_Date]])</f>
        <v>2025</v>
      </c>
      <c r="W2051" t="str">
        <f>TEXT(Sales_Data[[#This Row],[Order_Date]],"mmm")</f>
        <v>Dec</v>
      </c>
      <c r="X2051">
        <f>MONTH(Sales_Data[[#This Row],[Order_Date]])</f>
        <v>12</v>
      </c>
      <c r="Y2051" t="str">
        <f>"Q"&amp;ROUNDUP(MONTH(Sales_Data[[#This Row],[Order_Date]])/3,0)</f>
        <v>Q4</v>
      </c>
    </row>
    <row r="2052" spans="1:25" x14ac:dyDescent="0.3">
      <c r="A2052" t="s">
        <v>3447</v>
      </c>
      <c r="B2052" s="1">
        <v>46015</v>
      </c>
      <c r="C2052" t="s">
        <v>376</v>
      </c>
      <c r="D2052" t="s">
        <v>419</v>
      </c>
      <c r="E2052" t="s">
        <v>19</v>
      </c>
      <c r="F2052" t="s">
        <v>66</v>
      </c>
      <c r="G2052" t="s">
        <v>75</v>
      </c>
      <c r="H2052" t="s">
        <v>76</v>
      </c>
      <c r="I2052" t="s">
        <v>108</v>
      </c>
      <c r="J2052">
        <v>2</v>
      </c>
      <c r="K2052">
        <v>14113.19</v>
      </c>
      <c r="L2052">
        <v>0.05</v>
      </c>
      <c r="M2052">
        <v>17737.27</v>
      </c>
      <c r="N2052" t="s">
        <v>52</v>
      </c>
      <c r="O2052" t="s">
        <v>25</v>
      </c>
      <c r="P2052" t="s">
        <v>44</v>
      </c>
      <c r="Q2052">
        <f>Sales_Data[[#This Row],[Quantity]]*Sales_Data[[#This Row],[Unit_Price]]</f>
        <v>28226.38</v>
      </c>
      <c r="R2052">
        <f>Sales_Data[[#This Row],[Gross_Sales]]*Sales_Data[[#This Row],[Discount]]</f>
        <v>1411.3190000000002</v>
      </c>
      <c r="S2052">
        <f>Sales_Data[[#This Row],[Gross_Sales]]-Sales_Data[[#This Row],[Discount_Amount]]</f>
        <v>26815.061000000002</v>
      </c>
      <c r="T2052">
        <f>Sales_Data[[#This Row],[Net Sales]]-Sales_Data[[#This Row],[Cost]]</f>
        <v>9077.7910000000011</v>
      </c>
      <c r="U2052" s="2">
        <f>Sales_Data[[#This Row],[Profit]]/Sales_Data[[#This Row],[Net Sales]]</f>
        <v>0.33853329664250997</v>
      </c>
      <c r="V2052">
        <f>YEAR(Sales_Data[[#This Row],[Order_Date]])</f>
        <v>2025</v>
      </c>
      <c r="W2052" t="str">
        <f>TEXT(Sales_Data[[#This Row],[Order_Date]],"mmm")</f>
        <v>Dec</v>
      </c>
      <c r="X2052">
        <f>MONTH(Sales_Data[[#This Row],[Order_Date]])</f>
        <v>12</v>
      </c>
      <c r="Y2052" t="str">
        <f>"Q"&amp;ROUNDUP(MONTH(Sales_Data[[#This Row],[Order_Date]])/3,0)</f>
        <v>Q4</v>
      </c>
    </row>
    <row r="2053" spans="1:25" x14ac:dyDescent="0.3">
      <c r="A2053" t="s">
        <v>3448</v>
      </c>
      <c r="B2053" s="1">
        <v>45662</v>
      </c>
      <c r="C2053" t="s">
        <v>3449</v>
      </c>
      <c r="D2053" t="s">
        <v>1122</v>
      </c>
      <c r="E2053" t="s">
        <v>48</v>
      </c>
      <c r="F2053" t="s">
        <v>152</v>
      </c>
      <c r="G2053" t="s">
        <v>21</v>
      </c>
      <c r="H2053" t="s">
        <v>22</v>
      </c>
      <c r="I2053" t="s">
        <v>62</v>
      </c>
      <c r="J2053">
        <v>1</v>
      </c>
      <c r="K2053">
        <v>30418.080000000002</v>
      </c>
      <c r="L2053">
        <v>0.1</v>
      </c>
      <c r="M2053">
        <v>20537.439999999999</v>
      </c>
      <c r="N2053" t="s">
        <v>24</v>
      </c>
      <c r="O2053" t="s">
        <v>53</v>
      </c>
      <c r="P2053" t="s">
        <v>26</v>
      </c>
      <c r="Q2053">
        <f>Sales_Data[[#This Row],[Quantity]]*Sales_Data[[#This Row],[Unit_Price]]</f>
        <v>30418.080000000002</v>
      </c>
      <c r="R2053">
        <f>Sales_Data[[#This Row],[Gross_Sales]]*Sales_Data[[#This Row],[Discount]]</f>
        <v>3041.8080000000004</v>
      </c>
      <c r="S2053">
        <f>Sales_Data[[#This Row],[Gross_Sales]]-Sales_Data[[#This Row],[Discount_Amount]]</f>
        <v>27376.272000000001</v>
      </c>
      <c r="T2053">
        <f>Sales_Data[[#This Row],[Net Sales]]-Sales_Data[[#This Row],[Cost]]</f>
        <v>6838.8320000000022</v>
      </c>
      <c r="U2053" s="2">
        <f>Sales_Data[[#This Row],[Profit]]/Sales_Data[[#This Row],[Net Sales]]</f>
        <v>0.2498087394806715</v>
      </c>
      <c r="V2053">
        <f>YEAR(Sales_Data[[#This Row],[Order_Date]])</f>
        <v>2025</v>
      </c>
      <c r="W2053" t="str">
        <f>TEXT(Sales_Data[[#This Row],[Order_Date]],"mmm")</f>
        <v>Jan</v>
      </c>
      <c r="X2053">
        <f>MONTH(Sales_Data[[#This Row],[Order_Date]])</f>
        <v>1</v>
      </c>
      <c r="Y2053" t="str">
        <f>"Q"&amp;ROUNDUP(MONTH(Sales_Data[[#This Row],[Order_Date]])/3,0)</f>
        <v>Q1</v>
      </c>
    </row>
    <row r="2054" spans="1:25" x14ac:dyDescent="0.3">
      <c r="A2054" t="s">
        <v>3450</v>
      </c>
      <c r="B2054" s="1">
        <v>45743</v>
      </c>
      <c r="C2054" t="s">
        <v>959</v>
      </c>
      <c r="D2054" t="s">
        <v>669</v>
      </c>
      <c r="E2054" t="s">
        <v>19</v>
      </c>
      <c r="F2054" t="s">
        <v>66</v>
      </c>
      <c r="G2054" t="s">
        <v>75</v>
      </c>
      <c r="H2054" t="s">
        <v>114</v>
      </c>
      <c r="I2054" t="s">
        <v>206</v>
      </c>
      <c r="J2054">
        <v>1</v>
      </c>
      <c r="K2054">
        <v>11600.27</v>
      </c>
      <c r="L2054">
        <v>0.1</v>
      </c>
      <c r="M2054">
        <v>7157.29</v>
      </c>
      <c r="N2054" t="s">
        <v>52</v>
      </c>
      <c r="O2054" t="s">
        <v>35</v>
      </c>
      <c r="P2054" t="s">
        <v>71</v>
      </c>
      <c r="Q2054">
        <f>Sales_Data[[#This Row],[Quantity]]*Sales_Data[[#This Row],[Unit_Price]]</f>
        <v>11600.27</v>
      </c>
      <c r="R2054">
        <f>Sales_Data[[#This Row],[Gross_Sales]]*Sales_Data[[#This Row],[Discount]]</f>
        <v>1160.027</v>
      </c>
      <c r="S2054">
        <f>Sales_Data[[#This Row],[Gross_Sales]]-Sales_Data[[#This Row],[Discount_Amount]]</f>
        <v>10440.243</v>
      </c>
      <c r="T2054">
        <f>Sales_Data[[#This Row],[Net Sales]]-Sales_Data[[#This Row],[Cost]]</f>
        <v>3282.9530000000004</v>
      </c>
      <c r="U2054" s="2">
        <f>Sales_Data[[#This Row],[Profit]]/Sales_Data[[#This Row],[Net Sales]]</f>
        <v>0.31445178048058847</v>
      </c>
      <c r="V2054">
        <f>YEAR(Sales_Data[[#This Row],[Order_Date]])</f>
        <v>2025</v>
      </c>
      <c r="W2054" t="str">
        <f>TEXT(Sales_Data[[#This Row],[Order_Date]],"mmm")</f>
        <v>Mar</v>
      </c>
      <c r="X2054">
        <f>MONTH(Sales_Data[[#This Row],[Order_Date]])</f>
        <v>3</v>
      </c>
      <c r="Y2054" t="str">
        <f>"Q"&amp;ROUNDUP(MONTH(Sales_Data[[#This Row],[Order_Date]])/3,0)</f>
        <v>Q1</v>
      </c>
    </row>
    <row r="2055" spans="1:25" x14ac:dyDescent="0.3">
      <c r="A2055" t="s">
        <v>3451</v>
      </c>
      <c r="B2055" s="1">
        <v>45832</v>
      </c>
      <c r="C2055" t="s">
        <v>2251</v>
      </c>
      <c r="D2055" t="s">
        <v>155</v>
      </c>
      <c r="E2055" t="s">
        <v>48</v>
      </c>
      <c r="F2055" t="s">
        <v>132</v>
      </c>
      <c r="G2055" t="s">
        <v>32</v>
      </c>
      <c r="H2055" t="s">
        <v>50</v>
      </c>
      <c r="I2055" t="s">
        <v>51</v>
      </c>
      <c r="J2055">
        <v>1</v>
      </c>
      <c r="K2055">
        <v>47000.87</v>
      </c>
      <c r="L2055">
        <v>0</v>
      </c>
      <c r="M2055">
        <v>37457.449999999997</v>
      </c>
      <c r="N2055" t="s">
        <v>109</v>
      </c>
      <c r="O2055" t="s">
        <v>35</v>
      </c>
      <c r="P2055" t="s">
        <v>44</v>
      </c>
      <c r="Q2055">
        <f>Sales_Data[[#This Row],[Quantity]]*Sales_Data[[#This Row],[Unit_Price]]</f>
        <v>47000.87</v>
      </c>
      <c r="R2055">
        <f>Sales_Data[[#This Row],[Gross_Sales]]*Sales_Data[[#This Row],[Discount]]</f>
        <v>0</v>
      </c>
      <c r="S2055">
        <f>Sales_Data[[#This Row],[Gross_Sales]]-Sales_Data[[#This Row],[Discount_Amount]]</f>
        <v>47000.87</v>
      </c>
      <c r="T2055">
        <f>Sales_Data[[#This Row],[Net Sales]]-Sales_Data[[#This Row],[Cost]]</f>
        <v>9543.4200000000055</v>
      </c>
      <c r="U2055" s="2">
        <f>Sales_Data[[#This Row],[Profit]]/Sales_Data[[#This Row],[Net Sales]]</f>
        <v>0.20304773081859984</v>
      </c>
      <c r="V2055">
        <f>YEAR(Sales_Data[[#This Row],[Order_Date]])</f>
        <v>2025</v>
      </c>
      <c r="W2055" t="str">
        <f>TEXT(Sales_Data[[#This Row],[Order_Date]],"mmm")</f>
        <v>Jun</v>
      </c>
      <c r="X2055">
        <f>MONTH(Sales_Data[[#This Row],[Order_Date]])</f>
        <v>6</v>
      </c>
      <c r="Y2055" t="str">
        <f>"Q"&amp;ROUNDUP(MONTH(Sales_Data[[#This Row],[Order_Date]])/3,0)</f>
        <v>Q2</v>
      </c>
    </row>
    <row r="2056" spans="1:25" x14ac:dyDescent="0.3">
      <c r="A2056" t="s">
        <v>3452</v>
      </c>
      <c r="B2056" s="1">
        <v>45947</v>
      </c>
      <c r="C2056" t="s">
        <v>2335</v>
      </c>
      <c r="D2056" t="s">
        <v>92</v>
      </c>
      <c r="E2056" t="s">
        <v>48</v>
      </c>
      <c r="F2056" t="s">
        <v>164</v>
      </c>
      <c r="G2056" t="s">
        <v>41</v>
      </c>
      <c r="H2056" t="s">
        <v>42</v>
      </c>
      <c r="I2056" t="s">
        <v>43</v>
      </c>
      <c r="J2056">
        <v>3</v>
      </c>
      <c r="K2056">
        <v>62497.61</v>
      </c>
      <c r="L2056">
        <v>0</v>
      </c>
      <c r="M2056">
        <v>130941.44</v>
      </c>
      <c r="N2056" t="s">
        <v>83</v>
      </c>
      <c r="O2056" t="s">
        <v>25</v>
      </c>
      <c r="P2056" t="s">
        <v>71</v>
      </c>
      <c r="Q2056">
        <f>Sales_Data[[#This Row],[Quantity]]*Sales_Data[[#This Row],[Unit_Price]]</f>
        <v>187492.83000000002</v>
      </c>
      <c r="R2056">
        <f>Sales_Data[[#This Row],[Gross_Sales]]*Sales_Data[[#This Row],[Discount]]</f>
        <v>0</v>
      </c>
      <c r="S2056">
        <f>Sales_Data[[#This Row],[Gross_Sales]]-Sales_Data[[#This Row],[Discount_Amount]]</f>
        <v>187492.83000000002</v>
      </c>
      <c r="T2056">
        <f>Sales_Data[[#This Row],[Net Sales]]-Sales_Data[[#This Row],[Cost]]</f>
        <v>56551.390000000014</v>
      </c>
      <c r="U2056" s="2">
        <f>Sales_Data[[#This Row],[Profit]]/Sales_Data[[#This Row],[Net Sales]]</f>
        <v>0.30161894724187593</v>
      </c>
      <c r="V2056">
        <f>YEAR(Sales_Data[[#This Row],[Order_Date]])</f>
        <v>2025</v>
      </c>
      <c r="W2056" t="str">
        <f>TEXT(Sales_Data[[#This Row],[Order_Date]],"mmm")</f>
        <v>Oct</v>
      </c>
      <c r="X2056">
        <f>MONTH(Sales_Data[[#This Row],[Order_Date]])</f>
        <v>10</v>
      </c>
      <c r="Y2056" t="str">
        <f>"Q"&amp;ROUNDUP(MONTH(Sales_Data[[#This Row],[Order_Date]])/3,0)</f>
        <v>Q4</v>
      </c>
    </row>
    <row r="2057" spans="1:25" x14ac:dyDescent="0.3">
      <c r="A2057" t="s">
        <v>3453</v>
      </c>
      <c r="B2057" s="1">
        <v>45850</v>
      </c>
      <c r="C2057" t="s">
        <v>804</v>
      </c>
      <c r="D2057" t="s">
        <v>916</v>
      </c>
      <c r="E2057" t="s">
        <v>19</v>
      </c>
      <c r="F2057" t="s">
        <v>113</v>
      </c>
      <c r="G2057" t="s">
        <v>75</v>
      </c>
      <c r="H2057" t="s">
        <v>256</v>
      </c>
      <c r="I2057" t="s">
        <v>257</v>
      </c>
      <c r="J2057">
        <v>1</v>
      </c>
      <c r="K2057">
        <v>3555.15</v>
      </c>
      <c r="L2057">
        <v>0.1</v>
      </c>
      <c r="M2057">
        <v>2742.84</v>
      </c>
      <c r="N2057" t="s">
        <v>24</v>
      </c>
      <c r="O2057" t="s">
        <v>25</v>
      </c>
      <c r="P2057" t="s">
        <v>44</v>
      </c>
      <c r="Q2057">
        <f>Sales_Data[[#This Row],[Quantity]]*Sales_Data[[#This Row],[Unit_Price]]</f>
        <v>3555.15</v>
      </c>
      <c r="R2057">
        <f>Sales_Data[[#This Row],[Gross_Sales]]*Sales_Data[[#This Row],[Discount]]</f>
        <v>355.51500000000004</v>
      </c>
      <c r="S2057">
        <f>Sales_Data[[#This Row],[Gross_Sales]]-Sales_Data[[#This Row],[Discount_Amount]]</f>
        <v>3199.6350000000002</v>
      </c>
      <c r="T2057">
        <f>Sales_Data[[#This Row],[Net Sales]]-Sales_Data[[#This Row],[Cost]]</f>
        <v>456.79500000000007</v>
      </c>
      <c r="U2057" s="2">
        <f>Sales_Data[[#This Row],[Profit]]/Sales_Data[[#This Row],[Net Sales]]</f>
        <v>0.14276472160105763</v>
      </c>
      <c r="V2057">
        <f>YEAR(Sales_Data[[#This Row],[Order_Date]])</f>
        <v>2025</v>
      </c>
      <c r="W2057" t="str">
        <f>TEXT(Sales_Data[[#This Row],[Order_Date]],"mmm")</f>
        <v>Jul</v>
      </c>
      <c r="X2057">
        <f>MONTH(Sales_Data[[#This Row],[Order_Date]])</f>
        <v>7</v>
      </c>
      <c r="Y2057" t="str">
        <f>"Q"&amp;ROUNDUP(MONTH(Sales_Data[[#This Row],[Order_Date]])/3,0)</f>
        <v>Q3</v>
      </c>
    </row>
    <row r="2058" spans="1:25" x14ac:dyDescent="0.3">
      <c r="A2058" t="s">
        <v>3454</v>
      </c>
      <c r="B2058" s="1">
        <v>45968</v>
      </c>
      <c r="C2058" t="s">
        <v>3455</v>
      </c>
      <c r="D2058" t="s">
        <v>366</v>
      </c>
      <c r="E2058" t="s">
        <v>19</v>
      </c>
      <c r="F2058" t="s">
        <v>57</v>
      </c>
      <c r="G2058" t="s">
        <v>32</v>
      </c>
      <c r="H2058" t="s">
        <v>33</v>
      </c>
      <c r="I2058" t="s">
        <v>161</v>
      </c>
      <c r="J2058">
        <v>3</v>
      </c>
      <c r="K2058">
        <v>17954.72</v>
      </c>
      <c r="L2058">
        <v>0</v>
      </c>
      <c r="M2058">
        <v>34066.36</v>
      </c>
      <c r="N2058" t="s">
        <v>52</v>
      </c>
      <c r="O2058" t="s">
        <v>25</v>
      </c>
      <c r="P2058" t="s">
        <v>44</v>
      </c>
      <c r="Q2058">
        <f>Sales_Data[[#This Row],[Quantity]]*Sales_Data[[#This Row],[Unit_Price]]</f>
        <v>53864.160000000003</v>
      </c>
      <c r="R2058">
        <f>Sales_Data[[#This Row],[Gross_Sales]]*Sales_Data[[#This Row],[Discount]]</f>
        <v>0</v>
      </c>
      <c r="S2058">
        <f>Sales_Data[[#This Row],[Gross_Sales]]-Sales_Data[[#This Row],[Discount_Amount]]</f>
        <v>53864.160000000003</v>
      </c>
      <c r="T2058">
        <f>Sales_Data[[#This Row],[Net Sales]]-Sales_Data[[#This Row],[Cost]]</f>
        <v>19797.800000000003</v>
      </c>
      <c r="U2058" s="2">
        <f>Sales_Data[[#This Row],[Profit]]/Sales_Data[[#This Row],[Net Sales]]</f>
        <v>0.3675505196776484</v>
      </c>
      <c r="V2058">
        <f>YEAR(Sales_Data[[#This Row],[Order_Date]])</f>
        <v>2025</v>
      </c>
      <c r="W2058" t="str">
        <f>TEXT(Sales_Data[[#This Row],[Order_Date]],"mmm")</f>
        <v>Nov</v>
      </c>
      <c r="X2058">
        <f>MONTH(Sales_Data[[#This Row],[Order_Date]])</f>
        <v>11</v>
      </c>
      <c r="Y2058" t="str">
        <f>"Q"&amp;ROUNDUP(MONTH(Sales_Data[[#This Row],[Order_Date]])/3,0)</f>
        <v>Q4</v>
      </c>
    </row>
    <row r="2059" spans="1:25" x14ac:dyDescent="0.3">
      <c r="A2059" t="s">
        <v>3456</v>
      </c>
      <c r="B2059" s="1">
        <v>45776</v>
      </c>
      <c r="C2059" t="s">
        <v>879</v>
      </c>
      <c r="D2059" t="s">
        <v>615</v>
      </c>
      <c r="E2059" t="s">
        <v>48</v>
      </c>
      <c r="F2059" t="s">
        <v>164</v>
      </c>
      <c r="G2059" t="s">
        <v>21</v>
      </c>
      <c r="H2059" t="s">
        <v>230</v>
      </c>
      <c r="I2059" t="s">
        <v>231</v>
      </c>
      <c r="J2059">
        <v>3</v>
      </c>
      <c r="K2059">
        <v>26401.95</v>
      </c>
      <c r="L2059">
        <v>0.15</v>
      </c>
      <c r="M2059">
        <v>50007.94</v>
      </c>
      <c r="N2059" t="s">
        <v>24</v>
      </c>
      <c r="O2059" t="s">
        <v>35</v>
      </c>
      <c r="P2059" t="s">
        <v>44</v>
      </c>
      <c r="Q2059">
        <f>Sales_Data[[#This Row],[Quantity]]*Sales_Data[[#This Row],[Unit_Price]]</f>
        <v>79205.850000000006</v>
      </c>
      <c r="R2059">
        <f>Sales_Data[[#This Row],[Gross_Sales]]*Sales_Data[[#This Row],[Discount]]</f>
        <v>11880.877500000001</v>
      </c>
      <c r="S2059">
        <f>Sales_Data[[#This Row],[Gross_Sales]]-Sales_Data[[#This Row],[Discount_Amount]]</f>
        <v>67324.972500000003</v>
      </c>
      <c r="T2059">
        <f>Sales_Data[[#This Row],[Net Sales]]-Sales_Data[[#This Row],[Cost]]</f>
        <v>17317.032500000001</v>
      </c>
      <c r="U2059" s="2">
        <f>Sales_Data[[#This Row],[Profit]]/Sales_Data[[#This Row],[Net Sales]]</f>
        <v>0.25721558965360142</v>
      </c>
      <c r="V2059">
        <f>YEAR(Sales_Data[[#This Row],[Order_Date]])</f>
        <v>2025</v>
      </c>
      <c r="W2059" t="str">
        <f>TEXT(Sales_Data[[#This Row],[Order_Date]],"mmm")</f>
        <v>Apr</v>
      </c>
      <c r="X2059">
        <f>MONTH(Sales_Data[[#This Row],[Order_Date]])</f>
        <v>4</v>
      </c>
      <c r="Y2059" t="str">
        <f>"Q"&amp;ROUNDUP(MONTH(Sales_Data[[#This Row],[Order_Date]])/3,0)</f>
        <v>Q2</v>
      </c>
    </row>
    <row r="2060" spans="1:25" x14ac:dyDescent="0.3">
      <c r="A2060" t="s">
        <v>3457</v>
      </c>
      <c r="B2060" s="1">
        <v>45875</v>
      </c>
      <c r="C2060" t="s">
        <v>2633</v>
      </c>
      <c r="D2060" t="s">
        <v>513</v>
      </c>
      <c r="E2060" t="s">
        <v>39</v>
      </c>
      <c r="F2060" t="s">
        <v>202</v>
      </c>
      <c r="G2060" t="s">
        <v>67</v>
      </c>
      <c r="H2060" t="s">
        <v>133</v>
      </c>
      <c r="I2060" t="s">
        <v>138</v>
      </c>
      <c r="J2060">
        <v>2</v>
      </c>
      <c r="K2060">
        <v>5173.12</v>
      </c>
      <c r="L2060">
        <v>0.05</v>
      </c>
      <c r="M2060">
        <v>7186.38</v>
      </c>
      <c r="N2060" t="s">
        <v>83</v>
      </c>
      <c r="O2060" t="s">
        <v>35</v>
      </c>
      <c r="P2060" t="s">
        <v>44</v>
      </c>
      <c r="Q2060">
        <f>Sales_Data[[#This Row],[Quantity]]*Sales_Data[[#This Row],[Unit_Price]]</f>
        <v>10346.24</v>
      </c>
      <c r="R2060">
        <f>Sales_Data[[#This Row],[Gross_Sales]]*Sales_Data[[#This Row],[Discount]]</f>
        <v>517.31200000000001</v>
      </c>
      <c r="S2060">
        <f>Sales_Data[[#This Row],[Gross_Sales]]-Sales_Data[[#This Row],[Discount_Amount]]</f>
        <v>9828.9279999999999</v>
      </c>
      <c r="T2060">
        <f>Sales_Data[[#This Row],[Net Sales]]-Sales_Data[[#This Row],[Cost]]</f>
        <v>2642.5479999999998</v>
      </c>
      <c r="U2060" s="2">
        <f>Sales_Data[[#This Row],[Profit]]/Sales_Data[[#This Row],[Net Sales]]</f>
        <v>0.26885414157067788</v>
      </c>
      <c r="V2060">
        <f>YEAR(Sales_Data[[#This Row],[Order_Date]])</f>
        <v>2025</v>
      </c>
      <c r="W2060" t="str">
        <f>TEXT(Sales_Data[[#This Row],[Order_Date]],"mmm")</f>
        <v>Aug</v>
      </c>
      <c r="X2060">
        <f>MONTH(Sales_Data[[#This Row],[Order_Date]])</f>
        <v>8</v>
      </c>
      <c r="Y2060" t="str">
        <f>"Q"&amp;ROUNDUP(MONTH(Sales_Data[[#This Row],[Order_Date]])/3,0)</f>
        <v>Q3</v>
      </c>
    </row>
    <row r="2061" spans="1:25" x14ac:dyDescent="0.3">
      <c r="A2061" t="s">
        <v>3458</v>
      </c>
      <c r="B2061" s="1">
        <v>45771</v>
      </c>
      <c r="C2061" t="s">
        <v>3459</v>
      </c>
      <c r="D2061" t="s">
        <v>160</v>
      </c>
      <c r="E2061" t="s">
        <v>48</v>
      </c>
      <c r="F2061" t="s">
        <v>49</v>
      </c>
      <c r="G2061" t="s">
        <v>41</v>
      </c>
      <c r="H2061" t="s">
        <v>42</v>
      </c>
      <c r="I2061" t="s">
        <v>82</v>
      </c>
      <c r="J2061">
        <v>1</v>
      </c>
      <c r="K2061">
        <v>37848.31</v>
      </c>
      <c r="L2061">
        <v>0.05</v>
      </c>
      <c r="M2061">
        <v>24080.99</v>
      </c>
      <c r="N2061" t="s">
        <v>52</v>
      </c>
      <c r="O2061" t="s">
        <v>25</v>
      </c>
      <c r="P2061" t="s">
        <v>71</v>
      </c>
      <c r="Q2061">
        <f>Sales_Data[[#This Row],[Quantity]]*Sales_Data[[#This Row],[Unit_Price]]</f>
        <v>37848.31</v>
      </c>
      <c r="R2061">
        <f>Sales_Data[[#This Row],[Gross_Sales]]*Sales_Data[[#This Row],[Discount]]</f>
        <v>1892.4155000000001</v>
      </c>
      <c r="S2061">
        <f>Sales_Data[[#This Row],[Gross_Sales]]-Sales_Data[[#This Row],[Discount_Amount]]</f>
        <v>35955.894499999995</v>
      </c>
      <c r="T2061">
        <f>Sales_Data[[#This Row],[Net Sales]]-Sales_Data[[#This Row],[Cost]]</f>
        <v>11874.904499999993</v>
      </c>
      <c r="U2061" s="2">
        <f>Sales_Data[[#This Row],[Profit]]/Sales_Data[[#This Row],[Net Sales]]</f>
        <v>0.33026308106449681</v>
      </c>
      <c r="V2061">
        <f>YEAR(Sales_Data[[#This Row],[Order_Date]])</f>
        <v>2025</v>
      </c>
      <c r="W2061" t="str">
        <f>TEXT(Sales_Data[[#This Row],[Order_Date]],"mmm")</f>
        <v>Apr</v>
      </c>
      <c r="X2061">
        <f>MONTH(Sales_Data[[#This Row],[Order_Date]])</f>
        <v>4</v>
      </c>
      <c r="Y2061" t="str">
        <f>"Q"&amp;ROUNDUP(MONTH(Sales_Data[[#This Row],[Order_Date]])/3,0)</f>
        <v>Q2</v>
      </c>
    </row>
    <row r="2062" spans="1:25" x14ac:dyDescent="0.3">
      <c r="A2062" t="s">
        <v>3460</v>
      </c>
      <c r="B2062" s="1">
        <v>45802</v>
      </c>
      <c r="C2062" t="s">
        <v>1477</v>
      </c>
      <c r="D2062" t="s">
        <v>112</v>
      </c>
      <c r="E2062" t="s">
        <v>48</v>
      </c>
      <c r="F2062" t="s">
        <v>132</v>
      </c>
      <c r="G2062" t="s">
        <v>21</v>
      </c>
      <c r="H2062" t="s">
        <v>230</v>
      </c>
      <c r="I2062" t="s">
        <v>231</v>
      </c>
      <c r="J2062">
        <v>1</v>
      </c>
      <c r="K2062">
        <v>32403.46</v>
      </c>
      <c r="L2062">
        <v>0.05</v>
      </c>
      <c r="M2062">
        <v>19645.509999999998</v>
      </c>
      <c r="N2062" t="s">
        <v>83</v>
      </c>
      <c r="O2062" t="s">
        <v>53</v>
      </c>
      <c r="P2062" t="s">
        <v>26</v>
      </c>
      <c r="Q2062">
        <f>Sales_Data[[#This Row],[Quantity]]*Sales_Data[[#This Row],[Unit_Price]]</f>
        <v>32403.46</v>
      </c>
      <c r="R2062">
        <f>Sales_Data[[#This Row],[Gross_Sales]]*Sales_Data[[#This Row],[Discount]]</f>
        <v>1620.173</v>
      </c>
      <c r="S2062">
        <f>Sales_Data[[#This Row],[Gross_Sales]]-Sales_Data[[#This Row],[Discount_Amount]]</f>
        <v>30783.287</v>
      </c>
      <c r="T2062">
        <f>Sales_Data[[#This Row],[Net Sales]]-Sales_Data[[#This Row],[Cost]]</f>
        <v>11137.777000000002</v>
      </c>
      <c r="U2062" s="2">
        <f>Sales_Data[[#This Row],[Profit]]/Sales_Data[[#This Row],[Net Sales]]</f>
        <v>0.36181246661540728</v>
      </c>
      <c r="V2062">
        <f>YEAR(Sales_Data[[#This Row],[Order_Date]])</f>
        <v>2025</v>
      </c>
      <c r="W2062" t="str">
        <f>TEXT(Sales_Data[[#This Row],[Order_Date]],"mmm")</f>
        <v>May</v>
      </c>
      <c r="X2062">
        <f>MONTH(Sales_Data[[#This Row],[Order_Date]])</f>
        <v>5</v>
      </c>
      <c r="Y2062" t="str">
        <f>"Q"&amp;ROUNDUP(MONTH(Sales_Data[[#This Row],[Order_Date]])/3,0)</f>
        <v>Q2</v>
      </c>
    </row>
    <row r="2063" spans="1:25" x14ac:dyDescent="0.3">
      <c r="A2063" t="s">
        <v>3461</v>
      </c>
      <c r="B2063" s="1">
        <v>45683</v>
      </c>
      <c r="C2063" t="s">
        <v>2822</v>
      </c>
      <c r="D2063" t="s">
        <v>252</v>
      </c>
      <c r="E2063" t="s">
        <v>39</v>
      </c>
      <c r="F2063" t="s">
        <v>96</v>
      </c>
      <c r="G2063" t="s">
        <v>32</v>
      </c>
      <c r="H2063" t="s">
        <v>50</v>
      </c>
      <c r="I2063" t="s">
        <v>58</v>
      </c>
      <c r="J2063">
        <v>2</v>
      </c>
      <c r="K2063">
        <v>5007.3</v>
      </c>
      <c r="L2063">
        <v>0.15</v>
      </c>
      <c r="M2063">
        <v>5777.22</v>
      </c>
      <c r="N2063" t="s">
        <v>70</v>
      </c>
      <c r="O2063" t="s">
        <v>35</v>
      </c>
      <c r="P2063" t="s">
        <v>26</v>
      </c>
      <c r="Q2063">
        <f>Sales_Data[[#This Row],[Quantity]]*Sales_Data[[#This Row],[Unit_Price]]</f>
        <v>10014.6</v>
      </c>
      <c r="R2063">
        <f>Sales_Data[[#This Row],[Gross_Sales]]*Sales_Data[[#This Row],[Discount]]</f>
        <v>1502.19</v>
      </c>
      <c r="S2063">
        <f>Sales_Data[[#This Row],[Gross_Sales]]-Sales_Data[[#This Row],[Discount_Amount]]</f>
        <v>8512.41</v>
      </c>
      <c r="T2063">
        <f>Sales_Data[[#This Row],[Net Sales]]-Sales_Data[[#This Row],[Cost]]</f>
        <v>2735.1899999999996</v>
      </c>
      <c r="U2063" s="2">
        <f>Sales_Data[[#This Row],[Profit]]/Sales_Data[[#This Row],[Net Sales]]</f>
        <v>0.32131793463895647</v>
      </c>
      <c r="V2063">
        <f>YEAR(Sales_Data[[#This Row],[Order_Date]])</f>
        <v>2025</v>
      </c>
      <c r="W2063" t="str">
        <f>TEXT(Sales_Data[[#This Row],[Order_Date]],"mmm")</f>
        <v>Jan</v>
      </c>
      <c r="X2063">
        <f>MONTH(Sales_Data[[#This Row],[Order_Date]])</f>
        <v>1</v>
      </c>
      <c r="Y2063" t="str">
        <f>"Q"&amp;ROUNDUP(MONTH(Sales_Data[[#This Row],[Order_Date]])/3,0)</f>
        <v>Q1</v>
      </c>
    </row>
    <row r="2064" spans="1:25" x14ac:dyDescent="0.3">
      <c r="A2064" t="s">
        <v>3462</v>
      </c>
      <c r="B2064" s="1">
        <v>45793</v>
      </c>
      <c r="C2064" t="s">
        <v>3463</v>
      </c>
      <c r="D2064" t="s">
        <v>553</v>
      </c>
      <c r="E2064" t="s">
        <v>48</v>
      </c>
      <c r="F2064" t="s">
        <v>152</v>
      </c>
      <c r="G2064" t="s">
        <v>67</v>
      </c>
      <c r="H2064" t="s">
        <v>88</v>
      </c>
      <c r="I2064" t="s">
        <v>157</v>
      </c>
      <c r="J2064">
        <v>1</v>
      </c>
      <c r="K2064">
        <v>26630.37</v>
      </c>
      <c r="L2064">
        <v>0.15</v>
      </c>
      <c r="M2064">
        <v>14797.12</v>
      </c>
      <c r="N2064" t="s">
        <v>109</v>
      </c>
      <c r="O2064" t="s">
        <v>35</v>
      </c>
      <c r="P2064" t="s">
        <v>71</v>
      </c>
      <c r="Q2064">
        <f>Sales_Data[[#This Row],[Quantity]]*Sales_Data[[#This Row],[Unit_Price]]</f>
        <v>26630.37</v>
      </c>
      <c r="R2064">
        <f>Sales_Data[[#This Row],[Gross_Sales]]*Sales_Data[[#This Row],[Discount]]</f>
        <v>3994.5554999999995</v>
      </c>
      <c r="S2064">
        <f>Sales_Data[[#This Row],[Gross_Sales]]-Sales_Data[[#This Row],[Discount_Amount]]</f>
        <v>22635.8145</v>
      </c>
      <c r="T2064">
        <f>Sales_Data[[#This Row],[Net Sales]]-Sales_Data[[#This Row],[Cost]]</f>
        <v>7838.6944999999996</v>
      </c>
      <c r="U2064" s="2">
        <f>Sales_Data[[#This Row],[Profit]]/Sales_Data[[#This Row],[Net Sales]]</f>
        <v>0.34629610964518193</v>
      </c>
      <c r="V2064">
        <f>YEAR(Sales_Data[[#This Row],[Order_Date]])</f>
        <v>2025</v>
      </c>
      <c r="W2064" t="str">
        <f>TEXT(Sales_Data[[#This Row],[Order_Date]],"mmm")</f>
        <v>May</v>
      </c>
      <c r="X2064">
        <f>MONTH(Sales_Data[[#This Row],[Order_Date]])</f>
        <v>5</v>
      </c>
      <c r="Y2064" t="str">
        <f>"Q"&amp;ROUNDUP(MONTH(Sales_Data[[#This Row],[Order_Date]])/3,0)</f>
        <v>Q2</v>
      </c>
    </row>
    <row r="2065" spans="1:25" x14ac:dyDescent="0.3">
      <c r="A2065" t="s">
        <v>3464</v>
      </c>
      <c r="B2065" s="1">
        <v>45960</v>
      </c>
      <c r="C2065" t="s">
        <v>228</v>
      </c>
      <c r="D2065" t="s">
        <v>511</v>
      </c>
      <c r="E2065" t="s">
        <v>39</v>
      </c>
      <c r="F2065" t="s">
        <v>202</v>
      </c>
      <c r="G2065" t="s">
        <v>67</v>
      </c>
      <c r="H2065" t="s">
        <v>68</v>
      </c>
      <c r="I2065" t="s">
        <v>69</v>
      </c>
      <c r="J2065">
        <v>2</v>
      </c>
      <c r="K2065">
        <v>1232.33</v>
      </c>
      <c r="L2065">
        <v>0</v>
      </c>
      <c r="M2065">
        <v>1647.3</v>
      </c>
      <c r="N2065" t="s">
        <v>83</v>
      </c>
      <c r="O2065" t="s">
        <v>35</v>
      </c>
      <c r="P2065" t="s">
        <v>44</v>
      </c>
      <c r="Q2065">
        <f>Sales_Data[[#This Row],[Quantity]]*Sales_Data[[#This Row],[Unit_Price]]</f>
        <v>2464.66</v>
      </c>
      <c r="R2065">
        <f>Sales_Data[[#This Row],[Gross_Sales]]*Sales_Data[[#This Row],[Discount]]</f>
        <v>0</v>
      </c>
      <c r="S2065">
        <f>Sales_Data[[#This Row],[Gross_Sales]]-Sales_Data[[#This Row],[Discount_Amount]]</f>
        <v>2464.66</v>
      </c>
      <c r="T2065">
        <f>Sales_Data[[#This Row],[Net Sales]]-Sales_Data[[#This Row],[Cost]]</f>
        <v>817.3599999999999</v>
      </c>
      <c r="U2065" s="2">
        <f>Sales_Data[[#This Row],[Profit]]/Sales_Data[[#This Row],[Net Sales]]</f>
        <v>0.33163194923437711</v>
      </c>
      <c r="V2065">
        <f>YEAR(Sales_Data[[#This Row],[Order_Date]])</f>
        <v>2025</v>
      </c>
      <c r="W2065" t="str">
        <f>TEXT(Sales_Data[[#This Row],[Order_Date]],"mmm")</f>
        <v>Oct</v>
      </c>
      <c r="X2065">
        <f>MONTH(Sales_Data[[#This Row],[Order_Date]])</f>
        <v>10</v>
      </c>
      <c r="Y2065" t="str">
        <f>"Q"&amp;ROUNDUP(MONTH(Sales_Data[[#This Row],[Order_Date]])/3,0)</f>
        <v>Q4</v>
      </c>
    </row>
    <row r="2066" spans="1:25" x14ac:dyDescent="0.3">
      <c r="A2066" t="s">
        <v>3465</v>
      </c>
      <c r="B2066" s="1">
        <v>45889</v>
      </c>
      <c r="C2066" t="s">
        <v>3466</v>
      </c>
      <c r="D2066" t="s">
        <v>155</v>
      </c>
      <c r="E2066" t="s">
        <v>48</v>
      </c>
      <c r="F2066" t="s">
        <v>49</v>
      </c>
      <c r="G2066" t="s">
        <v>21</v>
      </c>
      <c r="H2066" t="s">
        <v>297</v>
      </c>
      <c r="I2066" t="s">
        <v>297</v>
      </c>
      <c r="J2066">
        <v>4</v>
      </c>
      <c r="K2066">
        <v>32544.73</v>
      </c>
      <c r="L2066">
        <v>0.1</v>
      </c>
      <c r="M2066">
        <v>98801.59</v>
      </c>
      <c r="N2066" t="s">
        <v>24</v>
      </c>
      <c r="O2066" t="s">
        <v>35</v>
      </c>
      <c r="P2066" t="s">
        <v>44</v>
      </c>
      <c r="Q2066">
        <f>Sales_Data[[#This Row],[Quantity]]*Sales_Data[[#This Row],[Unit_Price]]</f>
        <v>130178.92</v>
      </c>
      <c r="R2066">
        <f>Sales_Data[[#This Row],[Gross_Sales]]*Sales_Data[[#This Row],[Discount]]</f>
        <v>13017.892</v>
      </c>
      <c r="S2066">
        <f>Sales_Data[[#This Row],[Gross_Sales]]-Sales_Data[[#This Row],[Discount_Amount]]</f>
        <v>117161.02799999999</v>
      </c>
      <c r="T2066">
        <f>Sales_Data[[#This Row],[Net Sales]]-Sales_Data[[#This Row],[Cost]]</f>
        <v>18359.437999999995</v>
      </c>
      <c r="U2066" s="2">
        <f>Sales_Data[[#This Row],[Profit]]/Sales_Data[[#This Row],[Net Sales]]</f>
        <v>0.15670260250703841</v>
      </c>
      <c r="V2066">
        <f>YEAR(Sales_Data[[#This Row],[Order_Date]])</f>
        <v>2025</v>
      </c>
      <c r="W2066" t="str">
        <f>TEXT(Sales_Data[[#This Row],[Order_Date]],"mmm")</f>
        <v>Aug</v>
      </c>
      <c r="X2066">
        <f>MONTH(Sales_Data[[#This Row],[Order_Date]])</f>
        <v>8</v>
      </c>
      <c r="Y2066" t="str">
        <f>"Q"&amp;ROUNDUP(MONTH(Sales_Data[[#This Row],[Order_Date]])/3,0)</f>
        <v>Q3</v>
      </c>
    </row>
    <row r="2067" spans="1:25" x14ac:dyDescent="0.3">
      <c r="A2067" t="s">
        <v>3467</v>
      </c>
      <c r="B2067" s="1">
        <v>45733</v>
      </c>
      <c r="C2067" t="s">
        <v>3468</v>
      </c>
      <c r="D2067" t="s">
        <v>817</v>
      </c>
      <c r="E2067" t="s">
        <v>19</v>
      </c>
      <c r="F2067" t="s">
        <v>66</v>
      </c>
      <c r="G2067" t="s">
        <v>67</v>
      </c>
      <c r="H2067" t="s">
        <v>68</v>
      </c>
      <c r="I2067" t="s">
        <v>97</v>
      </c>
      <c r="J2067">
        <v>1</v>
      </c>
      <c r="K2067">
        <v>9729.14</v>
      </c>
      <c r="L2067">
        <v>0.1</v>
      </c>
      <c r="M2067">
        <v>7078.46</v>
      </c>
      <c r="N2067" t="s">
        <v>24</v>
      </c>
      <c r="O2067" t="s">
        <v>35</v>
      </c>
      <c r="P2067" t="s">
        <v>44</v>
      </c>
      <c r="Q2067">
        <f>Sales_Data[[#This Row],[Quantity]]*Sales_Data[[#This Row],[Unit_Price]]</f>
        <v>9729.14</v>
      </c>
      <c r="R2067">
        <f>Sales_Data[[#This Row],[Gross_Sales]]*Sales_Data[[#This Row],[Discount]]</f>
        <v>972.91399999999999</v>
      </c>
      <c r="S2067">
        <f>Sales_Data[[#This Row],[Gross_Sales]]-Sales_Data[[#This Row],[Discount_Amount]]</f>
        <v>8756.2259999999987</v>
      </c>
      <c r="T2067">
        <f>Sales_Data[[#This Row],[Net Sales]]-Sales_Data[[#This Row],[Cost]]</f>
        <v>1677.7659999999987</v>
      </c>
      <c r="U2067" s="2">
        <f>Sales_Data[[#This Row],[Profit]]/Sales_Data[[#This Row],[Net Sales]]</f>
        <v>0.19160834816278144</v>
      </c>
      <c r="V2067">
        <f>YEAR(Sales_Data[[#This Row],[Order_Date]])</f>
        <v>2025</v>
      </c>
      <c r="W2067" t="str">
        <f>TEXT(Sales_Data[[#This Row],[Order_Date]],"mmm")</f>
        <v>Mar</v>
      </c>
      <c r="X2067">
        <f>MONTH(Sales_Data[[#This Row],[Order_Date]])</f>
        <v>3</v>
      </c>
      <c r="Y2067" t="str">
        <f>"Q"&amp;ROUNDUP(MONTH(Sales_Data[[#This Row],[Order_Date]])/3,0)</f>
        <v>Q1</v>
      </c>
    </row>
    <row r="2068" spans="1:25" x14ac:dyDescent="0.3">
      <c r="A2068" t="s">
        <v>3469</v>
      </c>
      <c r="B2068" s="1">
        <v>45985</v>
      </c>
      <c r="C2068" t="s">
        <v>2139</v>
      </c>
      <c r="D2068" t="s">
        <v>347</v>
      </c>
      <c r="E2068" t="s">
        <v>48</v>
      </c>
      <c r="F2068" t="s">
        <v>49</v>
      </c>
      <c r="G2068" t="s">
        <v>75</v>
      </c>
      <c r="H2068" t="s">
        <v>76</v>
      </c>
      <c r="I2068" t="s">
        <v>77</v>
      </c>
      <c r="J2068">
        <v>2</v>
      </c>
      <c r="K2068">
        <v>14320.79</v>
      </c>
      <c r="L2068">
        <v>0.1</v>
      </c>
      <c r="M2068">
        <v>16932.18</v>
      </c>
      <c r="N2068" t="s">
        <v>52</v>
      </c>
      <c r="O2068" t="s">
        <v>25</v>
      </c>
      <c r="P2068" t="s">
        <v>71</v>
      </c>
      <c r="Q2068">
        <f>Sales_Data[[#This Row],[Quantity]]*Sales_Data[[#This Row],[Unit_Price]]</f>
        <v>28641.58</v>
      </c>
      <c r="R2068">
        <f>Sales_Data[[#This Row],[Gross_Sales]]*Sales_Data[[#This Row],[Discount]]</f>
        <v>2864.1580000000004</v>
      </c>
      <c r="S2068">
        <f>Sales_Data[[#This Row],[Gross_Sales]]-Sales_Data[[#This Row],[Discount_Amount]]</f>
        <v>25777.422000000002</v>
      </c>
      <c r="T2068">
        <f>Sales_Data[[#This Row],[Net Sales]]-Sales_Data[[#This Row],[Cost]]</f>
        <v>8845.242000000002</v>
      </c>
      <c r="U2068" s="2">
        <f>Sales_Data[[#This Row],[Profit]]/Sales_Data[[#This Row],[Net Sales]]</f>
        <v>0.34313912384256273</v>
      </c>
      <c r="V2068">
        <f>YEAR(Sales_Data[[#This Row],[Order_Date]])</f>
        <v>2025</v>
      </c>
      <c r="W2068" t="str">
        <f>TEXT(Sales_Data[[#This Row],[Order_Date]],"mmm")</f>
        <v>Nov</v>
      </c>
      <c r="X2068">
        <f>MONTH(Sales_Data[[#This Row],[Order_Date]])</f>
        <v>11</v>
      </c>
      <c r="Y2068" t="str">
        <f>"Q"&amp;ROUNDUP(MONTH(Sales_Data[[#This Row],[Order_Date]])/3,0)</f>
        <v>Q4</v>
      </c>
    </row>
    <row r="2069" spans="1:25" x14ac:dyDescent="0.3">
      <c r="A2069" t="s">
        <v>3470</v>
      </c>
      <c r="B2069" s="1">
        <v>46002</v>
      </c>
      <c r="C2069" t="s">
        <v>768</v>
      </c>
      <c r="D2069" t="s">
        <v>310</v>
      </c>
      <c r="E2069" t="s">
        <v>48</v>
      </c>
      <c r="F2069" t="s">
        <v>132</v>
      </c>
      <c r="G2069" t="s">
        <v>67</v>
      </c>
      <c r="H2069" t="s">
        <v>133</v>
      </c>
      <c r="I2069" t="s">
        <v>138</v>
      </c>
      <c r="J2069">
        <v>4</v>
      </c>
      <c r="K2069">
        <v>60911.83</v>
      </c>
      <c r="L2069">
        <v>0.1</v>
      </c>
      <c r="M2069">
        <v>187349.5</v>
      </c>
      <c r="N2069" t="s">
        <v>52</v>
      </c>
      <c r="O2069" t="s">
        <v>35</v>
      </c>
      <c r="P2069" t="s">
        <v>26</v>
      </c>
      <c r="Q2069">
        <f>Sales_Data[[#This Row],[Quantity]]*Sales_Data[[#This Row],[Unit_Price]]</f>
        <v>243647.32</v>
      </c>
      <c r="R2069">
        <f>Sales_Data[[#This Row],[Gross_Sales]]*Sales_Data[[#This Row],[Discount]]</f>
        <v>24364.732000000004</v>
      </c>
      <c r="S2069">
        <f>Sales_Data[[#This Row],[Gross_Sales]]-Sales_Data[[#This Row],[Discount_Amount]]</f>
        <v>219282.58799999999</v>
      </c>
      <c r="T2069">
        <f>Sales_Data[[#This Row],[Net Sales]]-Sales_Data[[#This Row],[Cost]]</f>
        <v>31933.087999999989</v>
      </c>
      <c r="U2069" s="2">
        <f>Sales_Data[[#This Row],[Profit]]/Sales_Data[[#This Row],[Net Sales]]</f>
        <v>0.14562527873850153</v>
      </c>
      <c r="V2069">
        <f>YEAR(Sales_Data[[#This Row],[Order_Date]])</f>
        <v>2025</v>
      </c>
      <c r="W2069" t="str">
        <f>TEXT(Sales_Data[[#This Row],[Order_Date]],"mmm")</f>
        <v>Dec</v>
      </c>
      <c r="X2069">
        <f>MONTH(Sales_Data[[#This Row],[Order_Date]])</f>
        <v>12</v>
      </c>
      <c r="Y2069" t="str">
        <f>"Q"&amp;ROUNDUP(MONTH(Sales_Data[[#This Row],[Order_Date]])/3,0)</f>
        <v>Q4</v>
      </c>
    </row>
    <row r="2070" spans="1:25" x14ac:dyDescent="0.3">
      <c r="A2070" t="s">
        <v>3471</v>
      </c>
      <c r="B2070" s="1">
        <v>45959</v>
      </c>
      <c r="C2070" t="s">
        <v>304</v>
      </c>
      <c r="D2070" t="s">
        <v>546</v>
      </c>
      <c r="E2070" t="s">
        <v>39</v>
      </c>
      <c r="F2070" t="s">
        <v>96</v>
      </c>
      <c r="G2070" t="s">
        <v>21</v>
      </c>
      <c r="H2070" t="s">
        <v>230</v>
      </c>
      <c r="I2070" t="s">
        <v>328</v>
      </c>
      <c r="J2070">
        <v>3</v>
      </c>
      <c r="K2070">
        <v>1901.34</v>
      </c>
      <c r="L2070">
        <v>0</v>
      </c>
      <c r="M2070">
        <v>4852.32</v>
      </c>
      <c r="N2070" t="s">
        <v>24</v>
      </c>
      <c r="O2070" t="s">
        <v>25</v>
      </c>
      <c r="P2070" t="s">
        <v>44</v>
      </c>
      <c r="Q2070">
        <f>Sales_Data[[#This Row],[Quantity]]*Sales_Data[[#This Row],[Unit_Price]]</f>
        <v>5704.0199999999995</v>
      </c>
      <c r="R2070">
        <f>Sales_Data[[#This Row],[Gross_Sales]]*Sales_Data[[#This Row],[Discount]]</f>
        <v>0</v>
      </c>
      <c r="S2070">
        <f>Sales_Data[[#This Row],[Gross_Sales]]-Sales_Data[[#This Row],[Discount_Amount]]</f>
        <v>5704.0199999999995</v>
      </c>
      <c r="T2070">
        <f>Sales_Data[[#This Row],[Net Sales]]-Sales_Data[[#This Row],[Cost]]</f>
        <v>851.69999999999982</v>
      </c>
      <c r="U2070" s="2">
        <f>Sales_Data[[#This Row],[Profit]]/Sales_Data[[#This Row],[Net Sales]]</f>
        <v>0.1493157457372169</v>
      </c>
      <c r="V2070">
        <f>YEAR(Sales_Data[[#This Row],[Order_Date]])</f>
        <v>2025</v>
      </c>
      <c r="W2070" t="str">
        <f>TEXT(Sales_Data[[#This Row],[Order_Date]],"mmm")</f>
        <v>Oct</v>
      </c>
      <c r="X2070">
        <f>MONTH(Sales_Data[[#This Row],[Order_Date]])</f>
        <v>10</v>
      </c>
      <c r="Y2070" t="str">
        <f>"Q"&amp;ROUNDUP(MONTH(Sales_Data[[#This Row],[Order_Date]])/3,0)</f>
        <v>Q4</v>
      </c>
    </row>
    <row r="2071" spans="1:25" x14ac:dyDescent="0.3">
      <c r="A2071" t="s">
        <v>3472</v>
      </c>
      <c r="B2071" s="1">
        <v>45946</v>
      </c>
      <c r="C2071" t="s">
        <v>3473</v>
      </c>
      <c r="D2071" t="s">
        <v>183</v>
      </c>
      <c r="E2071" t="s">
        <v>119</v>
      </c>
      <c r="F2071" t="s">
        <v>538</v>
      </c>
      <c r="G2071" t="s">
        <v>41</v>
      </c>
      <c r="H2071" t="s">
        <v>171</v>
      </c>
      <c r="I2071" t="s">
        <v>191</v>
      </c>
      <c r="J2071">
        <v>3</v>
      </c>
      <c r="K2071">
        <v>3978.43</v>
      </c>
      <c r="L2071">
        <v>0.05</v>
      </c>
      <c r="M2071">
        <v>7772.41</v>
      </c>
      <c r="N2071" t="s">
        <v>83</v>
      </c>
      <c r="O2071" t="s">
        <v>35</v>
      </c>
      <c r="P2071" t="s">
        <v>44</v>
      </c>
      <c r="Q2071">
        <f>Sales_Data[[#This Row],[Quantity]]*Sales_Data[[#This Row],[Unit_Price]]</f>
        <v>11935.289999999999</v>
      </c>
      <c r="R2071">
        <f>Sales_Data[[#This Row],[Gross_Sales]]*Sales_Data[[#This Row],[Discount]]</f>
        <v>596.7645</v>
      </c>
      <c r="S2071">
        <f>Sales_Data[[#This Row],[Gross_Sales]]-Sales_Data[[#This Row],[Discount_Amount]]</f>
        <v>11338.5255</v>
      </c>
      <c r="T2071">
        <f>Sales_Data[[#This Row],[Net Sales]]-Sales_Data[[#This Row],[Cost]]</f>
        <v>3566.1154999999999</v>
      </c>
      <c r="U2071" s="2">
        <f>Sales_Data[[#This Row],[Profit]]/Sales_Data[[#This Row],[Net Sales]]</f>
        <v>0.31451316134536189</v>
      </c>
      <c r="V2071">
        <f>YEAR(Sales_Data[[#This Row],[Order_Date]])</f>
        <v>2025</v>
      </c>
      <c r="W2071" t="str">
        <f>TEXT(Sales_Data[[#This Row],[Order_Date]],"mmm")</f>
        <v>Oct</v>
      </c>
      <c r="X2071">
        <f>MONTH(Sales_Data[[#This Row],[Order_Date]])</f>
        <v>10</v>
      </c>
      <c r="Y2071" t="str">
        <f>"Q"&amp;ROUNDUP(MONTH(Sales_Data[[#This Row],[Order_Date]])/3,0)</f>
        <v>Q4</v>
      </c>
    </row>
    <row r="2072" spans="1:25" x14ac:dyDescent="0.3">
      <c r="A2072" t="s">
        <v>3474</v>
      </c>
      <c r="B2072" s="1">
        <v>45658</v>
      </c>
      <c r="C2072" t="s">
        <v>2525</v>
      </c>
      <c r="D2072" t="s">
        <v>419</v>
      </c>
      <c r="E2072" t="s">
        <v>48</v>
      </c>
      <c r="F2072" t="s">
        <v>126</v>
      </c>
      <c r="G2072" t="s">
        <v>21</v>
      </c>
      <c r="H2072" t="s">
        <v>22</v>
      </c>
      <c r="I2072" t="s">
        <v>23</v>
      </c>
      <c r="J2072">
        <v>3</v>
      </c>
      <c r="K2072">
        <v>11338.04</v>
      </c>
      <c r="L2072">
        <v>0.05</v>
      </c>
      <c r="M2072">
        <v>20436.669999999998</v>
      </c>
      <c r="N2072" t="s">
        <v>24</v>
      </c>
      <c r="O2072" t="s">
        <v>53</v>
      </c>
      <c r="P2072" t="s">
        <v>44</v>
      </c>
      <c r="Q2072">
        <f>Sales_Data[[#This Row],[Quantity]]*Sales_Data[[#This Row],[Unit_Price]]</f>
        <v>34014.120000000003</v>
      </c>
      <c r="R2072">
        <f>Sales_Data[[#This Row],[Gross_Sales]]*Sales_Data[[#This Row],[Discount]]</f>
        <v>1700.7060000000001</v>
      </c>
      <c r="S2072">
        <f>Sales_Data[[#This Row],[Gross_Sales]]-Sales_Data[[#This Row],[Discount_Amount]]</f>
        <v>32313.414000000004</v>
      </c>
      <c r="T2072">
        <f>Sales_Data[[#This Row],[Net Sales]]-Sales_Data[[#This Row],[Cost]]</f>
        <v>11876.744000000006</v>
      </c>
      <c r="U2072" s="2">
        <f>Sales_Data[[#This Row],[Profit]]/Sales_Data[[#This Row],[Net Sales]]</f>
        <v>0.36754841193815063</v>
      </c>
      <c r="V2072">
        <f>YEAR(Sales_Data[[#This Row],[Order_Date]])</f>
        <v>2025</v>
      </c>
      <c r="W2072" t="str">
        <f>TEXT(Sales_Data[[#This Row],[Order_Date]],"mmm")</f>
        <v>Jan</v>
      </c>
      <c r="X2072">
        <f>MONTH(Sales_Data[[#This Row],[Order_Date]])</f>
        <v>1</v>
      </c>
      <c r="Y2072" t="str">
        <f>"Q"&amp;ROUNDUP(MONTH(Sales_Data[[#This Row],[Order_Date]])/3,0)</f>
        <v>Q1</v>
      </c>
    </row>
    <row r="2073" spans="1:25" x14ac:dyDescent="0.3">
      <c r="A2073" t="s">
        <v>3475</v>
      </c>
      <c r="B2073" s="1">
        <v>45804</v>
      </c>
      <c r="C2073" t="s">
        <v>1710</v>
      </c>
      <c r="D2073" t="s">
        <v>56</v>
      </c>
      <c r="E2073" t="s">
        <v>19</v>
      </c>
      <c r="F2073" t="s">
        <v>81</v>
      </c>
      <c r="G2073" t="s">
        <v>41</v>
      </c>
      <c r="H2073" t="s">
        <v>42</v>
      </c>
      <c r="I2073" t="s">
        <v>82</v>
      </c>
      <c r="J2073">
        <v>1</v>
      </c>
      <c r="K2073">
        <v>9969.2800000000007</v>
      </c>
      <c r="L2073">
        <v>0</v>
      </c>
      <c r="M2073">
        <v>7978.33</v>
      </c>
      <c r="N2073" t="s">
        <v>24</v>
      </c>
      <c r="O2073" t="s">
        <v>35</v>
      </c>
      <c r="P2073" t="s">
        <v>26</v>
      </c>
      <c r="Q2073">
        <f>Sales_Data[[#This Row],[Quantity]]*Sales_Data[[#This Row],[Unit_Price]]</f>
        <v>9969.2800000000007</v>
      </c>
      <c r="R2073">
        <f>Sales_Data[[#This Row],[Gross_Sales]]*Sales_Data[[#This Row],[Discount]]</f>
        <v>0</v>
      </c>
      <c r="S2073">
        <f>Sales_Data[[#This Row],[Gross_Sales]]-Sales_Data[[#This Row],[Discount_Amount]]</f>
        <v>9969.2800000000007</v>
      </c>
      <c r="T2073">
        <f>Sales_Data[[#This Row],[Net Sales]]-Sales_Data[[#This Row],[Cost]]</f>
        <v>1990.9500000000007</v>
      </c>
      <c r="U2073" s="2">
        <f>Sales_Data[[#This Row],[Profit]]/Sales_Data[[#This Row],[Net Sales]]</f>
        <v>0.19970850452590364</v>
      </c>
      <c r="V2073">
        <f>YEAR(Sales_Data[[#This Row],[Order_Date]])</f>
        <v>2025</v>
      </c>
      <c r="W2073" t="str">
        <f>TEXT(Sales_Data[[#This Row],[Order_Date]],"mmm")</f>
        <v>May</v>
      </c>
      <c r="X2073">
        <f>MONTH(Sales_Data[[#This Row],[Order_Date]])</f>
        <v>5</v>
      </c>
      <c r="Y2073" t="str">
        <f>"Q"&amp;ROUNDUP(MONTH(Sales_Data[[#This Row],[Order_Date]])/3,0)</f>
        <v>Q2</v>
      </c>
    </row>
    <row r="2074" spans="1:25" x14ac:dyDescent="0.3">
      <c r="A2074" t="s">
        <v>3476</v>
      </c>
      <c r="B2074" s="1">
        <v>45944</v>
      </c>
      <c r="C2074" t="s">
        <v>569</v>
      </c>
      <c r="D2074" t="s">
        <v>255</v>
      </c>
      <c r="E2074" t="s">
        <v>39</v>
      </c>
      <c r="F2074" t="s">
        <v>96</v>
      </c>
      <c r="G2074" t="s">
        <v>67</v>
      </c>
      <c r="H2074" t="s">
        <v>68</v>
      </c>
      <c r="I2074" t="s">
        <v>69</v>
      </c>
      <c r="J2074">
        <v>3</v>
      </c>
      <c r="K2074">
        <v>2430.41</v>
      </c>
      <c r="L2074">
        <v>0</v>
      </c>
      <c r="M2074">
        <v>5625.27</v>
      </c>
      <c r="N2074" t="s">
        <v>24</v>
      </c>
      <c r="O2074" t="s">
        <v>25</v>
      </c>
      <c r="P2074" t="s">
        <v>26</v>
      </c>
      <c r="Q2074">
        <f>Sales_Data[[#This Row],[Quantity]]*Sales_Data[[#This Row],[Unit_Price]]</f>
        <v>7291.23</v>
      </c>
      <c r="R2074">
        <f>Sales_Data[[#This Row],[Gross_Sales]]*Sales_Data[[#This Row],[Discount]]</f>
        <v>0</v>
      </c>
      <c r="S2074">
        <f>Sales_Data[[#This Row],[Gross_Sales]]-Sales_Data[[#This Row],[Discount_Amount]]</f>
        <v>7291.23</v>
      </c>
      <c r="T2074">
        <f>Sales_Data[[#This Row],[Net Sales]]-Sales_Data[[#This Row],[Cost]]</f>
        <v>1665.9599999999991</v>
      </c>
      <c r="U2074" s="2">
        <f>Sales_Data[[#This Row],[Profit]]/Sales_Data[[#This Row],[Net Sales]]</f>
        <v>0.2284881974646252</v>
      </c>
      <c r="V2074">
        <f>YEAR(Sales_Data[[#This Row],[Order_Date]])</f>
        <v>2025</v>
      </c>
      <c r="W2074" t="str">
        <f>TEXT(Sales_Data[[#This Row],[Order_Date]],"mmm")</f>
        <v>Oct</v>
      </c>
      <c r="X2074">
        <f>MONTH(Sales_Data[[#This Row],[Order_Date]])</f>
        <v>10</v>
      </c>
      <c r="Y2074" t="str">
        <f>"Q"&amp;ROUNDUP(MONTH(Sales_Data[[#This Row],[Order_Date]])/3,0)</f>
        <v>Q4</v>
      </c>
    </row>
    <row r="2075" spans="1:25" x14ac:dyDescent="0.3">
      <c r="A2075" t="s">
        <v>3477</v>
      </c>
      <c r="B2075" s="1">
        <v>45799</v>
      </c>
      <c r="C2075" t="s">
        <v>3478</v>
      </c>
      <c r="D2075" t="s">
        <v>106</v>
      </c>
      <c r="E2075" t="s">
        <v>19</v>
      </c>
      <c r="F2075" t="s">
        <v>66</v>
      </c>
      <c r="G2075" t="s">
        <v>67</v>
      </c>
      <c r="H2075" t="s">
        <v>68</v>
      </c>
      <c r="I2075" t="s">
        <v>97</v>
      </c>
      <c r="J2075">
        <v>4</v>
      </c>
      <c r="K2075">
        <v>9164.41</v>
      </c>
      <c r="L2075">
        <v>0</v>
      </c>
      <c r="M2075">
        <v>26303.040000000001</v>
      </c>
      <c r="N2075" t="s">
        <v>52</v>
      </c>
      <c r="O2075" t="s">
        <v>25</v>
      </c>
      <c r="P2075" t="s">
        <v>26</v>
      </c>
      <c r="Q2075">
        <f>Sales_Data[[#This Row],[Quantity]]*Sales_Data[[#This Row],[Unit_Price]]</f>
        <v>36657.64</v>
      </c>
      <c r="R2075">
        <f>Sales_Data[[#This Row],[Gross_Sales]]*Sales_Data[[#This Row],[Discount]]</f>
        <v>0</v>
      </c>
      <c r="S2075">
        <f>Sales_Data[[#This Row],[Gross_Sales]]-Sales_Data[[#This Row],[Discount_Amount]]</f>
        <v>36657.64</v>
      </c>
      <c r="T2075">
        <f>Sales_Data[[#This Row],[Net Sales]]-Sales_Data[[#This Row],[Cost]]</f>
        <v>10354.599999999999</v>
      </c>
      <c r="U2075" s="2">
        <f>Sales_Data[[#This Row],[Profit]]/Sales_Data[[#This Row],[Net Sales]]</f>
        <v>0.28246772023512695</v>
      </c>
      <c r="V2075">
        <f>YEAR(Sales_Data[[#This Row],[Order_Date]])</f>
        <v>2025</v>
      </c>
      <c r="W2075" t="str">
        <f>TEXT(Sales_Data[[#This Row],[Order_Date]],"mmm")</f>
        <v>May</v>
      </c>
      <c r="X2075">
        <f>MONTH(Sales_Data[[#This Row],[Order_Date]])</f>
        <v>5</v>
      </c>
      <c r="Y2075" t="str">
        <f>"Q"&amp;ROUNDUP(MONTH(Sales_Data[[#This Row],[Order_Date]])/3,0)</f>
        <v>Q2</v>
      </c>
    </row>
    <row r="2076" spans="1:25" x14ac:dyDescent="0.3">
      <c r="A2076" t="s">
        <v>3479</v>
      </c>
      <c r="B2076" s="1">
        <v>45710</v>
      </c>
      <c r="C2076" t="s">
        <v>2285</v>
      </c>
      <c r="D2076" t="s">
        <v>522</v>
      </c>
      <c r="E2076" t="s">
        <v>30</v>
      </c>
      <c r="F2076" t="s">
        <v>31</v>
      </c>
      <c r="G2076" t="s">
        <v>67</v>
      </c>
      <c r="H2076" t="s">
        <v>133</v>
      </c>
      <c r="I2076" t="s">
        <v>138</v>
      </c>
      <c r="J2076">
        <v>2</v>
      </c>
      <c r="K2076">
        <v>1316.93</v>
      </c>
      <c r="L2076">
        <v>0.1</v>
      </c>
      <c r="M2076">
        <v>1499.31</v>
      </c>
      <c r="N2076" t="s">
        <v>24</v>
      </c>
      <c r="O2076" t="s">
        <v>35</v>
      </c>
      <c r="P2076" t="s">
        <v>71</v>
      </c>
      <c r="Q2076">
        <f>Sales_Data[[#This Row],[Quantity]]*Sales_Data[[#This Row],[Unit_Price]]</f>
        <v>2633.86</v>
      </c>
      <c r="R2076">
        <f>Sales_Data[[#This Row],[Gross_Sales]]*Sales_Data[[#This Row],[Discount]]</f>
        <v>263.38600000000002</v>
      </c>
      <c r="S2076">
        <f>Sales_Data[[#This Row],[Gross_Sales]]-Sales_Data[[#This Row],[Discount_Amount]]</f>
        <v>2370.4740000000002</v>
      </c>
      <c r="T2076">
        <f>Sales_Data[[#This Row],[Net Sales]]-Sales_Data[[#This Row],[Cost]]</f>
        <v>871.16400000000021</v>
      </c>
      <c r="U2076" s="2">
        <f>Sales_Data[[#This Row],[Profit]]/Sales_Data[[#This Row],[Net Sales]]</f>
        <v>0.36750624558632583</v>
      </c>
      <c r="V2076">
        <f>YEAR(Sales_Data[[#This Row],[Order_Date]])</f>
        <v>2025</v>
      </c>
      <c r="W2076" t="str">
        <f>TEXT(Sales_Data[[#This Row],[Order_Date]],"mmm")</f>
        <v>Feb</v>
      </c>
      <c r="X2076">
        <f>MONTH(Sales_Data[[#This Row],[Order_Date]])</f>
        <v>2</v>
      </c>
      <c r="Y2076" t="str">
        <f>"Q"&amp;ROUNDUP(MONTH(Sales_Data[[#This Row],[Order_Date]])/3,0)</f>
        <v>Q1</v>
      </c>
    </row>
    <row r="2077" spans="1:25" x14ac:dyDescent="0.3">
      <c r="A2077" t="s">
        <v>3480</v>
      </c>
      <c r="B2077" s="1">
        <v>45961</v>
      </c>
      <c r="C2077" t="s">
        <v>1275</v>
      </c>
      <c r="D2077" t="s">
        <v>916</v>
      </c>
      <c r="E2077" t="s">
        <v>48</v>
      </c>
      <c r="F2077" t="s">
        <v>164</v>
      </c>
      <c r="G2077" t="s">
        <v>75</v>
      </c>
      <c r="H2077" t="s">
        <v>114</v>
      </c>
      <c r="I2077" t="s">
        <v>206</v>
      </c>
      <c r="J2077">
        <v>1</v>
      </c>
      <c r="K2077">
        <v>4914.72</v>
      </c>
      <c r="L2077">
        <v>0</v>
      </c>
      <c r="M2077">
        <v>3213.26</v>
      </c>
      <c r="N2077" t="s">
        <v>70</v>
      </c>
      <c r="O2077" t="s">
        <v>35</v>
      </c>
      <c r="P2077" t="s">
        <v>71</v>
      </c>
      <c r="Q2077">
        <f>Sales_Data[[#This Row],[Quantity]]*Sales_Data[[#This Row],[Unit_Price]]</f>
        <v>4914.72</v>
      </c>
      <c r="R2077">
        <f>Sales_Data[[#This Row],[Gross_Sales]]*Sales_Data[[#This Row],[Discount]]</f>
        <v>0</v>
      </c>
      <c r="S2077">
        <f>Sales_Data[[#This Row],[Gross_Sales]]-Sales_Data[[#This Row],[Discount_Amount]]</f>
        <v>4914.72</v>
      </c>
      <c r="T2077">
        <f>Sales_Data[[#This Row],[Net Sales]]-Sales_Data[[#This Row],[Cost]]</f>
        <v>1701.46</v>
      </c>
      <c r="U2077" s="2">
        <f>Sales_Data[[#This Row],[Profit]]/Sales_Data[[#This Row],[Net Sales]]</f>
        <v>0.34619673145163915</v>
      </c>
      <c r="V2077">
        <f>YEAR(Sales_Data[[#This Row],[Order_Date]])</f>
        <v>2025</v>
      </c>
      <c r="W2077" t="str">
        <f>TEXT(Sales_Data[[#This Row],[Order_Date]],"mmm")</f>
        <v>Oct</v>
      </c>
      <c r="X2077">
        <f>MONTH(Sales_Data[[#This Row],[Order_Date]])</f>
        <v>10</v>
      </c>
      <c r="Y2077" t="str">
        <f>"Q"&amp;ROUNDUP(MONTH(Sales_Data[[#This Row],[Order_Date]])/3,0)</f>
        <v>Q4</v>
      </c>
    </row>
    <row r="2078" spans="1:25" x14ac:dyDescent="0.3">
      <c r="A2078" t="s">
        <v>3481</v>
      </c>
      <c r="B2078" s="1">
        <v>45726</v>
      </c>
      <c r="C2078" t="s">
        <v>1395</v>
      </c>
      <c r="D2078" t="s">
        <v>419</v>
      </c>
      <c r="E2078" t="s">
        <v>119</v>
      </c>
      <c r="F2078" t="s">
        <v>146</v>
      </c>
      <c r="G2078" t="s">
        <v>41</v>
      </c>
      <c r="H2078" t="s">
        <v>102</v>
      </c>
      <c r="I2078" t="s">
        <v>388</v>
      </c>
      <c r="J2078">
        <v>1</v>
      </c>
      <c r="K2078">
        <v>7123.43</v>
      </c>
      <c r="L2078">
        <v>0.1</v>
      </c>
      <c r="M2078">
        <v>4976.95</v>
      </c>
      <c r="N2078" t="s">
        <v>24</v>
      </c>
      <c r="O2078" t="s">
        <v>35</v>
      </c>
      <c r="P2078" t="s">
        <v>44</v>
      </c>
      <c r="Q2078">
        <f>Sales_Data[[#This Row],[Quantity]]*Sales_Data[[#This Row],[Unit_Price]]</f>
        <v>7123.43</v>
      </c>
      <c r="R2078">
        <f>Sales_Data[[#This Row],[Gross_Sales]]*Sales_Data[[#This Row],[Discount]]</f>
        <v>712.34300000000007</v>
      </c>
      <c r="S2078">
        <f>Sales_Data[[#This Row],[Gross_Sales]]-Sales_Data[[#This Row],[Discount_Amount]]</f>
        <v>6411.0870000000004</v>
      </c>
      <c r="T2078">
        <f>Sales_Data[[#This Row],[Net Sales]]-Sales_Data[[#This Row],[Cost]]</f>
        <v>1434.1370000000006</v>
      </c>
      <c r="U2078" s="2">
        <f>Sales_Data[[#This Row],[Profit]]/Sales_Data[[#This Row],[Net Sales]]</f>
        <v>0.22369638721171628</v>
      </c>
      <c r="V2078">
        <f>YEAR(Sales_Data[[#This Row],[Order_Date]])</f>
        <v>2025</v>
      </c>
      <c r="W2078" t="str">
        <f>TEXT(Sales_Data[[#This Row],[Order_Date]],"mmm")</f>
        <v>Mar</v>
      </c>
      <c r="X2078">
        <f>MONTH(Sales_Data[[#This Row],[Order_Date]])</f>
        <v>3</v>
      </c>
      <c r="Y2078" t="str">
        <f>"Q"&amp;ROUNDUP(MONTH(Sales_Data[[#This Row],[Order_Date]])/3,0)</f>
        <v>Q1</v>
      </c>
    </row>
    <row r="2079" spans="1:25" x14ac:dyDescent="0.3">
      <c r="A2079" t="s">
        <v>3482</v>
      </c>
      <c r="B2079" s="1">
        <v>46018</v>
      </c>
      <c r="C2079" t="s">
        <v>3079</v>
      </c>
      <c r="D2079" t="s">
        <v>18</v>
      </c>
      <c r="E2079" t="s">
        <v>19</v>
      </c>
      <c r="F2079" t="s">
        <v>66</v>
      </c>
      <c r="G2079" t="s">
        <v>32</v>
      </c>
      <c r="H2079" t="s">
        <v>50</v>
      </c>
      <c r="I2079" t="s">
        <v>51</v>
      </c>
      <c r="J2079">
        <v>1</v>
      </c>
      <c r="K2079">
        <v>11790.79</v>
      </c>
      <c r="L2079">
        <v>0.1</v>
      </c>
      <c r="M2079">
        <v>8432</v>
      </c>
      <c r="N2079" t="s">
        <v>83</v>
      </c>
      <c r="O2079" t="s">
        <v>35</v>
      </c>
      <c r="P2079" t="s">
        <v>71</v>
      </c>
      <c r="Q2079">
        <f>Sales_Data[[#This Row],[Quantity]]*Sales_Data[[#This Row],[Unit_Price]]</f>
        <v>11790.79</v>
      </c>
      <c r="R2079">
        <f>Sales_Data[[#This Row],[Gross_Sales]]*Sales_Data[[#This Row],[Discount]]</f>
        <v>1179.0790000000002</v>
      </c>
      <c r="S2079">
        <f>Sales_Data[[#This Row],[Gross_Sales]]-Sales_Data[[#This Row],[Discount_Amount]]</f>
        <v>10611.711000000001</v>
      </c>
      <c r="T2079">
        <f>Sales_Data[[#This Row],[Net Sales]]-Sales_Data[[#This Row],[Cost]]</f>
        <v>2179.7110000000011</v>
      </c>
      <c r="U2079" s="2">
        <f>Sales_Data[[#This Row],[Profit]]/Sales_Data[[#This Row],[Net Sales]]</f>
        <v>0.20540617813658898</v>
      </c>
      <c r="V2079">
        <f>YEAR(Sales_Data[[#This Row],[Order_Date]])</f>
        <v>2025</v>
      </c>
      <c r="W2079" t="str">
        <f>TEXT(Sales_Data[[#This Row],[Order_Date]],"mmm")</f>
        <v>Dec</v>
      </c>
      <c r="X2079">
        <f>MONTH(Sales_Data[[#This Row],[Order_Date]])</f>
        <v>12</v>
      </c>
      <c r="Y2079" t="str">
        <f>"Q"&amp;ROUNDUP(MONTH(Sales_Data[[#This Row],[Order_Date]])/3,0)</f>
        <v>Q4</v>
      </c>
    </row>
    <row r="2080" spans="1:25" x14ac:dyDescent="0.3">
      <c r="A2080" t="s">
        <v>3483</v>
      </c>
      <c r="B2080" s="1">
        <v>45747</v>
      </c>
      <c r="C2080" t="s">
        <v>571</v>
      </c>
      <c r="D2080" t="s">
        <v>404</v>
      </c>
      <c r="E2080" t="s">
        <v>19</v>
      </c>
      <c r="F2080" t="s">
        <v>57</v>
      </c>
      <c r="G2080" t="s">
        <v>67</v>
      </c>
      <c r="H2080" t="s">
        <v>121</v>
      </c>
      <c r="I2080" t="s">
        <v>122</v>
      </c>
      <c r="J2080">
        <v>1</v>
      </c>
      <c r="K2080">
        <v>6594.79</v>
      </c>
      <c r="L2080">
        <v>0.15</v>
      </c>
      <c r="M2080">
        <v>3776.3</v>
      </c>
      <c r="N2080" t="s">
        <v>24</v>
      </c>
      <c r="O2080" t="s">
        <v>35</v>
      </c>
      <c r="P2080" t="s">
        <v>71</v>
      </c>
      <c r="Q2080">
        <f>Sales_Data[[#This Row],[Quantity]]*Sales_Data[[#This Row],[Unit_Price]]</f>
        <v>6594.79</v>
      </c>
      <c r="R2080">
        <f>Sales_Data[[#This Row],[Gross_Sales]]*Sales_Data[[#This Row],[Discount]]</f>
        <v>989.21849999999995</v>
      </c>
      <c r="S2080">
        <f>Sales_Data[[#This Row],[Gross_Sales]]-Sales_Data[[#This Row],[Discount_Amount]]</f>
        <v>5605.5715</v>
      </c>
      <c r="T2080">
        <f>Sales_Data[[#This Row],[Net Sales]]-Sales_Data[[#This Row],[Cost]]</f>
        <v>1829.2714999999998</v>
      </c>
      <c r="U2080" s="2">
        <f>Sales_Data[[#This Row],[Profit]]/Sales_Data[[#This Row],[Net Sales]]</f>
        <v>0.32633095483662994</v>
      </c>
      <c r="V2080">
        <f>YEAR(Sales_Data[[#This Row],[Order_Date]])</f>
        <v>2025</v>
      </c>
      <c r="W2080" t="str">
        <f>TEXT(Sales_Data[[#This Row],[Order_Date]],"mmm")</f>
        <v>Mar</v>
      </c>
      <c r="X2080">
        <f>MONTH(Sales_Data[[#This Row],[Order_Date]])</f>
        <v>3</v>
      </c>
      <c r="Y2080" t="str">
        <f>"Q"&amp;ROUNDUP(MONTH(Sales_Data[[#This Row],[Order_Date]])/3,0)</f>
        <v>Q1</v>
      </c>
    </row>
    <row r="2081" spans="1:25" x14ac:dyDescent="0.3">
      <c r="A2081" t="s">
        <v>3484</v>
      </c>
      <c r="B2081" s="1">
        <v>45877</v>
      </c>
      <c r="C2081" t="s">
        <v>3325</v>
      </c>
      <c r="D2081" t="s">
        <v>145</v>
      </c>
      <c r="E2081" t="s">
        <v>119</v>
      </c>
      <c r="F2081" t="s">
        <v>146</v>
      </c>
      <c r="G2081" t="s">
        <v>75</v>
      </c>
      <c r="H2081" t="s">
        <v>114</v>
      </c>
      <c r="I2081" t="s">
        <v>115</v>
      </c>
      <c r="J2081">
        <v>2</v>
      </c>
      <c r="K2081">
        <v>903.7</v>
      </c>
      <c r="L2081">
        <v>0.1</v>
      </c>
      <c r="M2081">
        <v>1197.8399999999999</v>
      </c>
      <c r="N2081" t="s">
        <v>24</v>
      </c>
      <c r="O2081" t="s">
        <v>35</v>
      </c>
      <c r="P2081" t="s">
        <v>26</v>
      </c>
      <c r="Q2081">
        <f>Sales_Data[[#This Row],[Quantity]]*Sales_Data[[#This Row],[Unit_Price]]</f>
        <v>1807.4</v>
      </c>
      <c r="R2081">
        <f>Sales_Data[[#This Row],[Gross_Sales]]*Sales_Data[[#This Row],[Discount]]</f>
        <v>180.74</v>
      </c>
      <c r="S2081">
        <f>Sales_Data[[#This Row],[Gross_Sales]]-Sales_Data[[#This Row],[Discount_Amount]]</f>
        <v>1626.66</v>
      </c>
      <c r="T2081">
        <f>Sales_Data[[#This Row],[Net Sales]]-Sales_Data[[#This Row],[Cost]]</f>
        <v>428.82000000000016</v>
      </c>
      <c r="U2081" s="2">
        <f>Sales_Data[[#This Row],[Profit]]/Sales_Data[[#This Row],[Net Sales]]</f>
        <v>0.26361993286857743</v>
      </c>
      <c r="V2081">
        <f>YEAR(Sales_Data[[#This Row],[Order_Date]])</f>
        <v>2025</v>
      </c>
      <c r="W2081" t="str">
        <f>TEXT(Sales_Data[[#This Row],[Order_Date]],"mmm")</f>
        <v>Aug</v>
      </c>
      <c r="X2081">
        <f>MONTH(Sales_Data[[#This Row],[Order_Date]])</f>
        <v>8</v>
      </c>
      <c r="Y2081" t="str">
        <f>"Q"&amp;ROUNDUP(MONTH(Sales_Data[[#This Row],[Order_Date]])/3,0)</f>
        <v>Q3</v>
      </c>
    </row>
    <row r="2082" spans="1:25" x14ac:dyDescent="0.3">
      <c r="A2082" t="s">
        <v>3485</v>
      </c>
      <c r="B2082" s="1">
        <v>45849</v>
      </c>
      <c r="C2082" t="s">
        <v>273</v>
      </c>
      <c r="D2082" t="s">
        <v>387</v>
      </c>
      <c r="E2082" t="s">
        <v>39</v>
      </c>
      <c r="F2082" t="s">
        <v>96</v>
      </c>
      <c r="G2082" t="s">
        <v>67</v>
      </c>
      <c r="H2082" t="s">
        <v>68</v>
      </c>
      <c r="I2082" t="s">
        <v>69</v>
      </c>
      <c r="J2082">
        <v>2</v>
      </c>
      <c r="K2082">
        <v>6112.8</v>
      </c>
      <c r="L2082">
        <v>0.2</v>
      </c>
      <c r="M2082">
        <v>8288.5499999999993</v>
      </c>
      <c r="N2082" t="s">
        <v>52</v>
      </c>
      <c r="O2082" t="s">
        <v>35</v>
      </c>
      <c r="P2082" t="s">
        <v>26</v>
      </c>
      <c r="Q2082">
        <f>Sales_Data[[#This Row],[Quantity]]*Sales_Data[[#This Row],[Unit_Price]]</f>
        <v>12225.6</v>
      </c>
      <c r="R2082">
        <f>Sales_Data[[#This Row],[Gross_Sales]]*Sales_Data[[#This Row],[Discount]]</f>
        <v>2445.1200000000003</v>
      </c>
      <c r="S2082">
        <f>Sales_Data[[#This Row],[Gross_Sales]]-Sales_Data[[#This Row],[Discount_Amount]]</f>
        <v>9780.48</v>
      </c>
      <c r="T2082">
        <f>Sales_Data[[#This Row],[Net Sales]]-Sales_Data[[#This Row],[Cost]]</f>
        <v>1491.9300000000003</v>
      </c>
      <c r="U2082" s="2">
        <f>Sales_Data[[#This Row],[Profit]]/Sales_Data[[#This Row],[Net Sales]]</f>
        <v>0.15254159305064785</v>
      </c>
      <c r="V2082">
        <f>YEAR(Sales_Data[[#This Row],[Order_Date]])</f>
        <v>2025</v>
      </c>
      <c r="W2082" t="str">
        <f>TEXT(Sales_Data[[#This Row],[Order_Date]],"mmm")</f>
        <v>Jul</v>
      </c>
      <c r="X2082">
        <f>MONTH(Sales_Data[[#This Row],[Order_Date]])</f>
        <v>7</v>
      </c>
      <c r="Y2082" t="str">
        <f>"Q"&amp;ROUNDUP(MONTH(Sales_Data[[#This Row],[Order_Date]])/3,0)</f>
        <v>Q3</v>
      </c>
    </row>
    <row r="2083" spans="1:25" x14ac:dyDescent="0.3">
      <c r="A2083" t="s">
        <v>3486</v>
      </c>
      <c r="B2083" s="1">
        <v>45720</v>
      </c>
      <c r="C2083" t="s">
        <v>240</v>
      </c>
      <c r="D2083" t="s">
        <v>685</v>
      </c>
      <c r="E2083" t="s">
        <v>19</v>
      </c>
      <c r="F2083" t="s">
        <v>20</v>
      </c>
      <c r="G2083" t="s">
        <v>32</v>
      </c>
      <c r="H2083" t="s">
        <v>33</v>
      </c>
      <c r="I2083" t="s">
        <v>161</v>
      </c>
      <c r="J2083">
        <v>2</v>
      </c>
      <c r="K2083">
        <v>3637.45</v>
      </c>
      <c r="L2083">
        <v>0</v>
      </c>
      <c r="M2083">
        <v>4964.97</v>
      </c>
      <c r="N2083" t="s">
        <v>24</v>
      </c>
      <c r="O2083" t="s">
        <v>35</v>
      </c>
      <c r="P2083" t="s">
        <v>44</v>
      </c>
      <c r="Q2083">
        <f>Sales_Data[[#This Row],[Quantity]]*Sales_Data[[#This Row],[Unit_Price]]</f>
        <v>7274.9</v>
      </c>
      <c r="R2083">
        <f>Sales_Data[[#This Row],[Gross_Sales]]*Sales_Data[[#This Row],[Discount]]</f>
        <v>0</v>
      </c>
      <c r="S2083">
        <f>Sales_Data[[#This Row],[Gross_Sales]]-Sales_Data[[#This Row],[Discount_Amount]]</f>
        <v>7274.9</v>
      </c>
      <c r="T2083">
        <f>Sales_Data[[#This Row],[Net Sales]]-Sales_Data[[#This Row],[Cost]]</f>
        <v>2309.9299999999994</v>
      </c>
      <c r="U2083" s="2">
        <f>Sales_Data[[#This Row],[Profit]]/Sales_Data[[#This Row],[Net Sales]]</f>
        <v>0.31752051574592083</v>
      </c>
      <c r="V2083">
        <f>YEAR(Sales_Data[[#This Row],[Order_Date]])</f>
        <v>2025</v>
      </c>
      <c r="W2083" t="str">
        <f>TEXT(Sales_Data[[#This Row],[Order_Date]],"mmm")</f>
        <v>Mar</v>
      </c>
      <c r="X2083">
        <f>MONTH(Sales_Data[[#This Row],[Order_Date]])</f>
        <v>3</v>
      </c>
      <c r="Y2083" t="str">
        <f>"Q"&amp;ROUNDUP(MONTH(Sales_Data[[#This Row],[Order_Date]])/3,0)</f>
        <v>Q1</v>
      </c>
    </row>
    <row r="2084" spans="1:25" x14ac:dyDescent="0.3">
      <c r="A2084" t="s">
        <v>3487</v>
      </c>
      <c r="B2084" s="1">
        <v>45730</v>
      </c>
      <c r="C2084" t="s">
        <v>2693</v>
      </c>
      <c r="D2084" t="s">
        <v>474</v>
      </c>
      <c r="E2084" t="s">
        <v>30</v>
      </c>
      <c r="F2084" t="s">
        <v>101</v>
      </c>
      <c r="G2084" t="s">
        <v>41</v>
      </c>
      <c r="H2084" t="s">
        <v>171</v>
      </c>
      <c r="I2084" t="s">
        <v>172</v>
      </c>
      <c r="J2084">
        <v>1</v>
      </c>
      <c r="K2084">
        <v>4671.03</v>
      </c>
      <c r="L2084">
        <v>0.1</v>
      </c>
      <c r="M2084">
        <v>3563.32</v>
      </c>
      <c r="N2084" t="s">
        <v>109</v>
      </c>
      <c r="O2084" t="s">
        <v>35</v>
      </c>
      <c r="P2084" t="s">
        <v>44</v>
      </c>
      <c r="Q2084">
        <f>Sales_Data[[#This Row],[Quantity]]*Sales_Data[[#This Row],[Unit_Price]]</f>
        <v>4671.03</v>
      </c>
      <c r="R2084">
        <f>Sales_Data[[#This Row],[Gross_Sales]]*Sales_Data[[#This Row],[Discount]]</f>
        <v>467.10300000000001</v>
      </c>
      <c r="S2084">
        <f>Sales_Data[[#This Row],[Gross_Sales]]-Sales_Data[[#This Row],[Discount_Amount]]</f>
        <v>4203.9269999999997</v>
      </c>
      <c r="T2084">
        <f>Sales_Data[[#This Row],[Net Sales]]-Sales_Data[[#This Row],[Cost]]</f>
        <v>640.60699999999952</v>
      </c>
      <c r="U2084" s="2">
        <f>Sales_Data[[#This Row],[Profit]]/Sales_Data[[#This Row],[Net Sales]]</f>
        <v>0.15238299808726449</v>
      </c>
      <c r="V2084">
        <f>YEAR(Sales_Data[[#This Row],[Order_Date]])</f>
        <v>2025</v>
      </c>
      <c r="W2084" t="str">
        <f>TEXT(Sales_Data[[#This Row],[Order_Date]],"mmm")</f>
        <v>Mar</v>
      </c>
      <c r="X2084">
        <f>MONTH(Sales_Data[[#This Row],[Order_Date]])</f>
        <v>3</v>
      </c>
      <c r="Y2084" t="str">
        <f>"Q"&amp;ROUNDUP(MONTH(Sales_Data[[#This Row],[Order_Date]])/3,0)</f>
        <v>Q1</v>
      </c>
    </row>
    <row r="2085" spans="1:25" x14ac:dyDescent="0.3">
      <c r="A2085" t="s">
        <v>3488</v>
      </c>
      <c r="B2085" s="1">
        <v>45818</v>
      </c>
      <c r="C2085" t="s">
        <v>2534</v>
      </c>
      <c r="D2085" t="s">
        <v>194</v>
      </c>
      <c r="E2085" t="s">
        <v>39</v>
      </c>
      <c r="F2085" t="s">
        <v>405</v>
      </c>
      <c r="G2085" t="s">
        <v>67</v>
      </c>
      <c r="H2085" t="s">
        <v>88</v>
      </c>
      <c r="I2085" t="s">
        <v>89</v>
      </c>
      <c r="J2085">
        <v>3</v>
      </c>
      <c r="K2085">
        <v>3558.73</v>
      </c>
      <c r="L2085">
        <v>0</v>
      </c>
      <c r="M2085">
        <v>7420.11</v>
      </c>
      <c r="N2085" t="s">
        <v>52</v>
      </c>
      <c r="O2085" t="s">
        <v>25</v>
      </c>
      <c r="P2085" t="s">
        <v>44</v>
      </c>
      <c r="Q2085">
        <f>Sales_Data[[#This Row],[Quantity]]*Sales_Data[[#This Row],[Unit_Price]]</f>
        <v>10676.19</v>
      </c>
      <c r="R2085">
        <f>Sales_Data[[#This Row],[Gross_Sales]]*Sales_Data[[#This Row],[Discount]]</f>
        <v>0</v>
      </c>
      <c r="S2085">
        <f>Sales_Data[[#This Row],[Gross_Sales]]-Sales_Data[[#This Row],[Discount_Amount]]</f>
        <v>10676.19</v>
      </c>
      <c r="T2085">
        <f>Sales_Data[[#This Row],[Net Sales]]-Sales_Data[[#This Row],[Cost]]</f>
        <v>3256.0800000000008</v>
      </c>
      <c r="U2085" s="2">
        <f>Sales_Data[[#This Row],[Profit]]/Sales_Data[[#This Row],[Net Sales]]</f>
        <v>0.30498520539630719</v>
      </c>
      <c r="V2085">
        <f>YEAR(Sales_Data[[#This Row],[Order_Date]])</f>
        <v>2025</v>
      </c>
      <c r="W2085" t="str">
        <f>TEXT(Sales_Data[[#This Row],[Order_Date]],"mmm")</f>
        <v>Jun</v>
      </c>
      <c r="X2085">
        <f>MONTH(Sales_Data[[#This Row],[Order_Date]])</f>
        <v>6</v>
      </c>
      <c r="Y2085" t="str">
        <f>"Q"&amp;ROUNDUP(MONTH(Sales_Data[[#This Row],[Order_Date]])/3,0)</f>
        <v>Q2</v>
      </c>
    </row>
    <row r="2086" spans="1:25" x14ac:dyDescent="0.3">
      <c r="A2086" t="s">
        <v>3489</v>
      </c>
      <c r="B2086" s="1">
        <v>45826</v>
      </c>
      <c r="C2086" t="s">
        <v>2880</v>
      </c>
      <c r="D2086" t="s">
        <v>100</v>
      </c>
      <c r="E2086" t="s">
        <v>48</v>
      </c>
      <c r="F2086" t="s">
        <v>132</v>
      </c>
      <c r="G2086" t="s">
        <v>67</v>
      </c>
      <c r="H2086" t="s">
        <v>121</v>
      </c>
      <c r="I2086" t="s">
        <v>142</v>
      </c>
      <c r="J2086">
        <v>1</v>
      </c>
      <c r="K2086">
        <v>23114.560000000001</v>
      </c>
      <c r="L2086">
        <v>0.1</v>
      </c>
      <c r="M2086">
        <v>17540.48</v>
      </c>
      <c r="N2086" t="s">
        <v>52</v>
      </c>
      <c r="O2086" t="s">
        <v>35</v>
      </c>
      <c r="P2086" t="s">
        <v>71</v>
      </c>
      <c r="Q2086">
        <f>Sales_Data[[#This Row],[Quantity]]*Sales_Data[[#This Row],[Unit_Price]]</f>
        <v>23114.560000000001</v>
      </c>
      <c r="R2086">
        <f>Sales_Data[[#This Row],[Gross_Sales]]*Sales_Data[[#This Row],[Discount]]</f>
        <v>2311.4560000000001</v>
      </c>
      <c r="S2086">
        <f>Sales_Data[[#This Row],[Gross_Sales]]-Sales_Data[[#This Row],[Discount_Amount]]</f>
        <v>20803.103999999999</v>
      </c>
      <c r="T2086">
        <f>Sales_Data[[#This Row],[Net Sales]]-Sales_Data[[#This Row],[Cost]]</f>
        <v>3262.6239999999998</v>
      </c>
      <c r="U2086" s="2">
        <f>Sales_Data[[#This Row],[Profit]]/Sales_Data[[#This Row],[Net Sales]]</f>
        <v>0.15683351869028775</v>
      </c>
      <c r="V2086">
        <f>YEAR(Sales_Data[[#This Row],[Order_Date]])</f>
        <v>2025</v>
      </c>
      <c r="W2086" t="str">
        <f>TEXT(Sales_Data[[#This Row],[Order_Date]],"mmm")</f>
        <v>Jun</v>
      </c>
      <c r="X2086">
        <f>MONTH(Sales_Data[[#This Row],[Order_Date]])</f>
        <v>6</v>
      </c>
      <c r="Y2086" t="str">
        <f>"Q"&amp;ROUNDUP(MONTH(Sales_Data[[#This Row],[Order_Date]])/3,0)</f>
        <v>Q2</v>
      </c>
    </row>
    <row r="2087" spans="1:25" x14ac:dyDescent="0.3">
      <c r="A2087" t="s">
        <v>3490</v>
      </c>
      <c r="B2087" s="1">
        <v>45746</v>
      </c>
      <c r="C2087" t="s">
        <v>1644</v>
      </c>
      <c r="D2087" t="s">
        <v>359</v>
      </c>
      <c r="E2087" t="s">
        <v>39</v>
      </c>
      <c r="F2087" t="s">
        <v>202</v>
      </c>
      <c r="G2087" t="s">
        <v>67</v>
      </c>
      <c r="H2087" t="s">
        <v>88</v>
      </c>
      <c r="I2087" t="s">
        <v>157</v>
      </c>
      <c r="J2087">
        <v>1</v>
      </c>
      <c r="K2087">
        <v>5295.61</v>
      </c>
      <c r="L2087">
        <v>0.05</v>
      </c>
      <c r="M2087">
        <v>3875.06</v>
      </c>
      <c r="N2087" t="s">
        <v>70</v>
      </c>
      <c r="O2087" t="s">
        <v>35</v>
      </c>
      <c r="P2087" t="s">
        <v>44</v>
      </c>
      <c r="Q2087">
        <f>Sales_Data[[#This Row],[Quantity]]*Sales_Data[[#This Row],[Unit_Price]]</f>
        <v>5295.61</v>
      </c>
      <c r="R2087">
        <f>Sales_Data[[#This Row],[Gross_Sales]]*Sales_Data[[#This Row],[Discount]]</f>
        <v>264.78050000000002</v>
      </c>
      <c r="S2087">
        <f>Sales_Data[[#This Row],[Gross_Sales]]-Sales_Data[[#This Row],[Discount_Amount]]</f>
        <v>5030.8294999999998</v>
      </c>
      <c r="T2087">
        <f>Sales_Data[[#This Row],[Net Sales]]-Sales_Data[[#This Row],[Cost]]</f>
        <v>1155.7694999999999</v>
      </c>
      <c r="U2087" s="2">
        <f>Sales_Data[[#This Row],[Profit]]/Sales_Data[[#This Row],[Net Sales]]</f>
        <v>0.22973736239719511</v>
      </c>
      <c r="V2087">
        <f>YEAR(Sales_Data[[#This Row],[Order_Date]])</f>
        <v>2025</v>
      </c>
      <c r="W2087" t="str">
        <f>TEXT(Sales_Data[[#This Row],[Order_Date]],"mmm")</f>
        <v>Mar</v>
      </c>
      <c r="X2087">
        <f>MONTH(Sales_Data[[#This Row],[Order_Date]])</f>
        <v>3</v>
      </c>
      <c r="Y2087" t="str">
        <f>"Q"&amp;ROUNDUP(MONTH(Sales_Data[[#This Row],[Order_Date]])/3,0)</f>
        <v>Q1</v>
      </c>
    </row>
    <row r="2088" spans="1:25" x14ac:dyDescent="0.3">
      <c r="A2088" t="s">
        <v>3491</v>
      </c>
      <c r="B2088" s="1">
        <v>45833</v>
      </c>
      <c r="C2088" t="s">
        <v>1392</v>
      </c>
      <c r="D2088" t="s">
        <v>341</v>
      </c>
      <c r="E2088" t="s">
        <v>48</v>
      </c>
      <c r="F2088" t="s">
        <v>49</v>
      </c>
      <c r="G2088" t="s">
        <v>41</v>
      </c>
      <c r="H2088" t="s">
        <v>171</v>
      </c>
      <c r="I2088" t="s">
        <v>191</v>
      </c>
      <c r="J2088">
        <v>2</v>
      </c>
      <c r="K2088">
        <v>57179.3</v>
      </c>
      <c r="L2088">
        <v>0.1</v>
      </c>
      <c r="M2088">
        <v>83977.37</v>
      </c>
      <c r="N2088" t="s">
        <v>70</v>
      </c>
      <c r="O2088" t="s">
        <v>35</v>
      </c>
      <c r="P2088" t="s">
        <v>26</v>
      </c>
      <c r="Q2088">
        <f>Sales_Data[[#This Row],[Quantity]]*Sales_Data[[#This Row],[Unit_Price]]</f>
        <v>114358.6</v>
      </c>
      <c r="R2088">
        <f>Sales_Data[[#This Row],[Gross_Sales]]*Sales_Data[[#This Row],[Discount]]</f>
        <v>11435.86</v>
      </c>
      <c r="S2088">
        <f>Sales_Data[[#This Row],[Gross_Sales]]-Sales_Data[[#This Row],[Discount_Amount]]</f>
        <v>102922.74</v>
      </c>
      <c r="T2088">
        <f>Sales_Data[[#This Row],[Net Sales]]-Sales_Data[[#This Row],[Cost]]</f>
        <v>18945.37000000001</v>
      </c>
      <c r="U2088" s="2">
        <f>Sales_Data[[#This Row],[Profit]]/Sales_Data[[#This Row],[Net Sales]]</f>
        <v>0.18407370421735769</v>
      </c>
      <c r="V2088">
        <f>YEAR(Sales_Data[[#This Row],[Order_Date]])</f>
        <v>2025</v>
      </c>
      <c r="W2088" t="str">
        <f>TEXT(Sales_Data[[#This Row],[Order_Date]],"mmm")</f>
        <v>Jun</v>
      </c>
      <c r="X2088">
        <f>MONTH(Sales_Data[[#This Row],[Order_Date]])</f>
        <v>6</v>
      </c>
      <c r="Y2088" t="str">
        <f>"Q"&amp;ROUNDUP(MONTH(Sales_Data[[#This Row],[Order_Date]])/3,0)</f>
        <v>Q2</v>
      </c>
    </row>
    <row r="2089" spans="1:25" x14ac:dyDescent="0.3">
      <c r="A2089" t="s">
        <v>3492</v>
      </c>
      <c r="B2089" s="1">
        <v>45926</v>
      </c>
      <c r="C2089" t="s">
        <v>3493</v>
      </c>
      <c r="D2089" t="s">
        <v>100</v>
      </c>
      <c r="E2089" t="s">
        <v>30</v>
      </c>
      <c r="F2089" t="s">
        <v>210</v>
      </c>
      <c r="G2089" t="s">
        <v>41</v>
      </c>
      <c r="H2089" t="s">
        <v>171</v>
      </c>
      <c r="I2089" t="s">
        <v>191</v>
      </c>
      <c r="J2089">
        <v>1</v>
      </c>
      <c r="K2089">
        <v>2010.89</v>
      </c>
      <c r="L2089">
        <v>0.05</v>
      </c>
      <c r="M2089">
        <v>1353.52</v>
      </c>
      <c r="N2089" t="s">
        <v>24</v>
      </c>
      <c r="O2089" t="s">
        <v>35</v>
      </c>
      <c r="P2089" t="s">
        <v>26</v>
      </c>
      <c r="Q2089">
        <f>Sales_Data[[#This Row],[Quantity]]*Sales_Data[[#This Row],[Unit_Price]]</f>
        <v>2010.89</v>
      </c>
      <c r="R2089">
        <f>Sales_Data[[#This Row],[Gross_Sales]]*Sales_Data[[#This Row],[Discount]]</f>
        <v>100.54450000000001</v>
      </c>
      <c r="S2089">
        <f>Sales_Data[[#This Row],[Gross_Sales]]-Sales_Data[[#This Row],[Discount_Amount]]</f>
        <v>1910.3455000000001</v>
      </c>
      <c r="T2089">
        <f>Sales_Data[[#This Row],[Net Sales]]-Sales_Data[[#This Row],[Cost]]</f>
        <v>556.82550000000015</v>
      </c>
      <c r="U2089" s="2">
        <f>Sales_Data[[#This Row],[Profit]]/Sales_Data[[#This Row],[Net Sales]]</f>
        <v>0.29147894975018923</v>
      </c>
      <c r="V2089">
        <f>YEAR(Sales_Data[[#This Row],[Order_Date]])</f>
        <v>2025</v>
      </c>
      <c r="W2089" t="str">
        <f>TEXT(Sales_Data[[#This Row],[Order_Date]],"mmm")</f>
        <v>Sep</v>
      </c>
      <c r="X2089">
        <f>MONTH(Sales_Data[[#This Row],[Order_Date]])</f>
        <v>9</v>
      </c>
      <c r="Y2089" t="str">
        <f>"Q"&amp;ROUNDUP(MONTH(Sales_Data[[#This Row],[Order_Date]])/3,0)</f>
        <v>Q3</v>
      </c>
    </row>
    <row r="2090" spans="1:25" x14ac:dyDescent="0.3">
      <c r="A2090" t="s">
        <v>3494</v>
      </c>
      <c r="B2090" s="1">
        <v>45730</v>
      </c>
      <c r="C2090" t="s">
        <v>768</v>
      </c>
      <c r="D2090" t="s">
        <v>504</v>
      </c>
      <c r="E2090" t="s">
        <v>119</v>
      </c>
      <c r="F2090" t="s">
        <v>146</v>
      </c>
      <c r="G2090" t="s">
        <v>32</v>
      </c>
      <c r="H2090" t="s">
        <v>33</v>
      </c>
      <c r="I2090" t="s">
        <v>161</v>
      </c>
      <c r="J2090">
        <v>1</v>
      </c>
      <c r="K2090">
        <v>3962.42</v>
      </c>
      <c r="L2090">
        <v>0</v>
      </c>
      <c r="M2090">
        <v>2599.98</v>
      </c>
      <c r="N2090" t="s">
        <v>70</v>
      </c>
      <c r="O2090" t="s">
        <v>25</v>
      </c>
      <c r="P2090" t="s">
        <v>44</v>
      </c>
      <c r="Q2090">
        <f>Sales_Data[[#This Row],[Quantity]]*Sales_Data[[#This Row],[Unit_Price]]</f>
        <v>3962.42</v>
      </c>
      <c r="R2090">
        <f>Sales_Data[[#This Row],[Gross_Sales]]*Sales_Data[[#This Row],[Discount]]</f>
        <v>0</v>
      </c>
      <c r="S2090">
        <f>Sales_Data[[#This Row],[Gross_Sales]]-Sales_Data[[#This Row],[Discount_Amount]]</f>
        <v>3962.42</v>
      </c>
      <c r="T2090">
        <f>Sales_Data[[#This Row],[Net Sales]]-Sales_Data[[#This Row],[Cost]]</f>
        <v>1362.44</v>
      </c>
      <c r="U2090" s="2">
        <f>Sales_Data[[#This Row],[Profit]]/Sales_Data[[#This Row],[Net Sales]]</f>
        <v>0.34384038037361009</v>
      </c>
      <c r="V2090">
        <f>YEAR(Sales_Data[[#This Row],[Order_Date]])</f>
        <v>2025</v>
      </c>
      <c r="W2090" t="str">
        <f>TEXT(Sales_Data[[#This Row],[Order_Date]],"mmm")</f>
        <v>Mar</v>
      </c>
      <c r="X2090">
        <f>MONTH(Sales_Data[[#This Row],[Order_Date]])</f>
        <v>3</v>
      </c>
      <c r="Y2090" t="str">
        <f>"Q"&amp;ROUNDUP(MONTH(Sales_Data[[#This Row],[Order_Date]])/3,0)</f>
        <v>Q1</v>
      </c>
    </row>
    <row r="2091" spans="1:25" x14ac:dyDescent="0.3">
      <c r="A2091" t="s">
        <v>3495</v>
      </c>
      <c r="B2091" s="1">
        <v>45902</v>
      </c>
      <c r="C2091" t="s">
        <v>3496</v>
      </c>
      <c r="D2091" t="s">
        <v>155</v>
      </c>
      <c r="E2091" t="s">
        <v>19</v>
      </c>
      <c r="F2091" t="s">
        <v>66</v>
      </c>
      <c r="G2091" t="s">
        <v>75</v>
      </c>
      <c r="H2091" t="s">
        <v>76</v>
      </c>
      <c r="I2091" t="s">
        <v>108</v>
      </c>
      <c r="J2091">
        <v>1</v>
      </c>
      <c r="K2091">
        <v>8193.64</v>
      </c>
      <c r="L2091">
        <v>0.1</v>
      </c>
      <c r="M2091">
        <v>4857.21</v>
      </c>
      <c r="N2091" t="s">
        <v>70</v>
      </c>
      <c r="O2091" t="s">
        <v>35</v>
      </c>
      <c r="P2091" t="s">
        <v>71</v>
      </c>
      <c r="Q2091">
        <f>Sales_Data[[#This Row],[Quantity]]*Sales_Data[[#This Row],[Unit_Price]]</f>
        <v>8193.64</v>
      </c>
      <c r="R2091">
        <f>Sales_Data[[#This Row],[Gross_Sales]]*Sales_Data[[#This Row],[Discount]]</f>
        <v>819.36400000000003</v>
      </c>
      <c r="S2091">
        <f>Sales_Data[[#This Row],[Gross_Sales]]-Sales_Data[[#This Row],[Discount_Amount]]</f>
        <v>7374.2759999999998</v>
      </c>
      <c r="T2091">
        <f>Sales_Data[[#This Row],[Net Sales]]-Sales_Data[[#This Row],[Cost]]</f>
        <v>2517.0659999999998</v>
      </c>
      <c r="U2091" s="2">
        <f>Sales_Data[[#This Row],[Profit]]/Sales_Data[[#This Row],[Net Sales]]</f>
        <v>0.34133059299651924</v>
      </c>
      <c r="V2091">
        <f>YEAR(Sales_Data[[#This Row],[Order_Date]])</f>
        <v>2025</v>
      </c>
      <c r="W2091" t="str">
        <f>TEXT(Sales_Data[[#This Row],[Order_Date]],"mmm")</f>
        <v>Sep</v>
      </c>
      <c r="X2091">
        <f>MONTH(Sales_Data[[#This Row],[Order_Date]])</f>
        <v>9</v>
      </c>
      <c r="Y2091" t="str">
        <f>"Q"&amp;ROUNDUP(MONTH(Sales_Data[[#This Row],[Order_Date]])/3,0)</f>
        <v>Q3</v>
      </c>
    </row>
    <row r="2092" spans="1:25" x14ac:dyDescent="0.3">
      <c r="A2092" t="s">
        <v>3497</v>
      </c>
      <c r="B2092" s="1">
        <v>45734</v>
      </c>
      <c r="C2092" t="s">
        <v>2582</v>
      </c>
      <c r="D2092" t="s">
        <v>255</v>
      </c>
      <c r="E2092" t="s">
        <v>19</v>
      </c>
      <c r="F2092" t="s">
        <v>113</v>
      </c>
      <c r="G2092" t="s">
        <v>41</v>
      </c>
      <c r="H2092" t="s">
        <v>147</v>
      </c>
      <c r="I2092" t="s">
        <v>148</v>
      </c>
      <c r="J2092">
        <v>3</v>
      </c>
      <c r="K2092">
        <v>16656.189999999999</v>
      </c>
      <c r="L2092">
        <v>0.15</v>
      </c>
      <c r="M2092">
        <v>28151.45</v>
      </c>
      <c r="N2092" t="s">
        <v>24</v>
      </c>
      <c r="O2092" t="s">
        <v>35</v>
      </c>
      <c r="P2092" t="s">
        <v>71</v>
      </c>
      <c r="Q2092">
        <f>Sales_Data[[#This Row],[Quantity]]*Sales_Data[[#This Row],[Unit_Price]]</f>
        <v>49968.569999999992</v>
      </c>
      <c r="R2092">
        <f>Sales_Data[[#This Row],[Gross_Sales]]*Sales_Data[[#This Row],[Discount]]</f>
        <v>7495.2854999999981</v>
      </c>
      <c r="S2092">
        <f>Sales_Data[[#This Row],[Gross_Sales]]-Sales_Data[[#This Row],[Discount_Amount]]</f>
        <v>42473.284499999994</v>
      </c>
      <c r="T2092">
        <f>Sales_Data[[#This Row],[Net Sales]]-Sales_Data[[#This Row],[Cost]]</f>
        <v>14321.834499999994</v>
      </c>
      <c r="U2092" s="2">
        <f>Sales_Data[[#This Row],[Profit]]/Sales_Data[[#This Row],[Net Sales]]</f>
        <v>0.33719630277239321</v>
      </c>
      <c r="V2092">
        <f>YEAR(Sales_Data[[#This Row],[Order_Date]])</f>
        <v>2025</v>
      </c>
      <c r="W2092" t="str">
        <f>TEXT(Sales_Data[[#This Row],[Order_Date]],"mmm")</f>
        <v>Mar</v>
      </c>
      <c r="X2092">
        <f>MONTH(Sales_Data[[#This Row],[Order_Date]])</f>
        <v>3</v>
      </c>
      <c r="Y2092" t="str">
        <f>"Q"&amp;ROUNDUP(MONTH(Sales_Data[[#This Row],[Order_Date]])/3,0)</f>
        <v>Q1</v>
      </c>
    </row>
    <row r="2093" spans="1:25" x14ac:dyDescent="0.3">
      <c r="A2093" t="s">
        <v>3498</v>
      </c>
      <c r="B2093" s="1">
        <v>45816</v>
      </c>
      <c r="C2093" t="s">
        <v>1318</v>
      </c>
      <c r="D2093" t="s">
        <v>224</v>
      </c>
      <c r="E2093" t="s">
        <v>48</v>
      </c>
      <c r="F2093" t="s">
        <v>152</v>
      </c>
      <c r="G2093" t="s">
        <v>67</v>
      </c>
      <c r="H2093" t="s">
        <v>88</v>
      </c>
      <c r="I2093" t="s">
        <v>89</v>
      </c>
      <c r="J2093">
        <v>2</v>
      </c>
      <c r="K2093">
        <v>45477.81</v>
      </c>
      <c r="L2093">
        <v>0</v>
      </c>
      <c r="M2093">
        <v>61151.48</v>
      </c>
      <c r="N2093" t="s">
        <v>70</v>
      </c>
      <c r="O2093" t="s">
        <v>25</v>
      </c>
      <c r="P2093" t="s">
        <v>26</v>
      </c>
      <c r="Q2093">
        <f>Sales_Data[[#This Row],[Quantity]]*Sales_Data[[#This Row],[Unit_Price]]</f>
        <v>90955.62</v>
      </c>
      <c r="R2093">
        <f>Sales_Data[[#This Row],[Gross_Sales]]*Sales_Data[[#This Row],[Discount]]</f>
        <v>0</v>
      </c>
      <c r="S2093">
        <f>Sales_Data[[#This Row],[Gross_Sales]]-Sales_Data[[#This Row],[Discount_Amount]]</f>
        <v>90955.62</v>
      </c>
      <c r="T2093">
        <f>Sales_Data[[#This Row],[Net Sales]]-Sales_Data[[#This Row],[Cost]]</f>
        <v>29804.139999999992</v>
      </c>
      <c r="U2093" s="2">
        <f>Sales_Data[[#This Row],[Profit]]/Sales_Data[[#This Row],[Net Sales]]</f>
        <v>0.32767782793410671</v>
      </c>
      <c r="V2093">
        <f>YEAR(Sales_Data[[#This Row],[Order_Date]])</f>
        <v>2025</v>
      </c>
      <c r="W2093" t="str">
        <f>TEXT(Sales_Data[[#This Row],[Order_Date]],"mmm")</f>
        <v>Jun</v>
      </c>
      <c r="X2093">
        <f>MONTH(Sales_Data[[#This Row],[Order_Date]])</f>
        <v>6</v>
      </c>
      <c r="Y2093" t="str">
        <f>"Q"&amp;ROUNDUP(MONTH(Sales_Data[[#This Row],[Order_Date]])/3,0)</f>
        <v>Q2</v>
      </c>
    </row>
    <row r="2094" spans="1:25" x14ac:dyDescent="0.3">
      <c r="A2094" t="s">
        <v>3499</v>
      </c>
      <c r="B2094" s="1">
        <v>45981</v>
      </c>
      <c r="C2094" t="s">
        <v>781</v>
      </c>
      <c r="D2094" t="s">
        <v>1004</v>
      </c>
      <c r="E2094" t="s">
        <v>48</v>
      </c>
      <c r="F2094" t="s">
        <v>132</v>
      </c>
      <c r="G2094" t="s">
        <v>75</v>
      </c>
      <c r="H2094" t="s">
        <v>76</v>
      </c>
      <c r="I2094" t="s">
        <v>77</v>
      </c>
      <c r="J2094">
        <v>1</v>
      </c>
      <c r="K2094">
        <v>17225.53</v>
      </c>
      <c r="L2094">
        <v>0.15</v>
      </c>
      <c r="M2094">
        <v>12437.74</v>
      </c>
      <c r="N2094" t="s">
        <v>83</v>
      </c>
      <c r="O2094" t="s">
        <v>25</v>
      </c>
      <c r="P2094" t="s">
        <v>71</v>
      </c>
      <c r="Q2094">
        <f>Sales_Data[[#This Row],[Quantity]]*Sales_Data[[#This Row],[Unit_Price]]</f>
        <v>17225.53</v>
      </c>
      <c r="R2094">
        <f>Sales_Data[[#This Row],[Gross_Sales]]*Sales_Data[[#This Row],[Discount]]</f>
        <v>2583.8294999999998</v>
      </c>
      <c r="S2094">
        <f>Sales_Data[[#This Row],[Gross_Sales]]-Sales_Data[[#This Row],[Discount_Amount]]</f>
        <v>14641.700499999999</v>
      </c>
      <c r="T2094">
        <f>Sales_Data[[#This Row],[Net Sales]]-Sales_Data[[#This Row],[Cost]]</f>
        <v>2203.9604999999992</v>
      </c>
      <c r="U2094" s="2">
        <f>Sales_Data[[#This Row],[Profit]]/Sales_Data[[#This Row],[Net Sales]]</f>
        <v>0.1505262657161987</v>
      </c>
      <c r="V2094">
        <f>YEAR(Sales_Data[[#This Row],[Order_Date]])</f>
        <v>2025</v>
      </c>
      <c r="W2094" t="str">
        <f>TEXT(Sales_Data[[#This Row],[Order_Date]],"mmm")</f>
        <v>Nov</v>
      </c>
      <c r="X2094">
        <f>MONTH(Sales_Data[[#This Row],[Order_Date]])</f>
        <v>11</v>
      </c>
      <c r="Y2094" t="str">
        <f>"Q"&amp;ROUNDUP(MONTH(Sales_Data[[#This Row],[Order_Date]])/3,0)</f>
        <v>Q4</v>
      </c>
    </row>
    <row r="2095" spans="1:25" x14ac:dyDescent="0.3">
      <c r="A2095" t="s">
        <v>3500</v>
      </c>
      <c r="B2095" s="1">
        <v>45755</v>
      </c>
      <c r="C2095" t="s">
        <v>416</v>
      </c>
      <c r="D2095" t="s">
        <v>387</v>
      </c>
      <c r="E2095" t="s">
        <v>119</v>
      </c>
      <c r="F2095" t="s">
        <v>120</v>
      </c>
      <c r="G2095" t="s">
        <v>67</v>
      </c>
      <c r="H2095" t="s">
        <v>121</v>
      </c>
      <c r="I2095" t="s">
        <v>142</v>
      </c>
      <c r="J2095">
        <v>1</v>
      </c>
      <c r="K2095">
        <v>2072.5</v>
      </c>
      <c r="L2095">
        <v>0</v>
      </c>
      <c r="M2095">
        <v>1548.72</v>
      </c>
      <c r="N2095" t="s">
        <v>52</v>
      </c>
      <c r="O2095" t="s">
        <v>35</v>
      </c>
      <c r="P2095" t="s">
        <v>44</v>
      </c>
      <c r="Q2095">
        <f>Sales_Data[[#This Row],[Quantity]]*Sales_Data[[#This Row],[Unit_Price]]</f>
        <v>2072.5</v>
      </c>
      <c r="R2095">
        <f>Sales_Data[[#This Row],[Gross_Sales]]*Sales_Data[[#This Row],[Discount]]</f>
        <v>0</v>
      </c>
      <c r="S2095">
        <f>Sales_Data[[#This Row],[Gross_Sales]]-Sales_Data[[#This Row],[Discount_Amount]]</f>
        <v>2072.5</v>
      </c>
      <c r="T2095">
        <f>Sales_Data[[#This Row],[Net Sales]]-Sales_Data[[#This Row],[Cost]]</f>
        <v>523.78</v>
      </c>
      <c r="U2095" s="2">
        <f>Sales_Data[[#This Row],[Profit]]/Sales_Data[[#This Row],[Net Sales]]</f>
        <v>0.25272858866103737</v>
      </c>
      <c r="V2095">
        <f>YEAR(Sales_Data[[#This Row],[Order_Date]])</f>
        <v>2025</v>
      </c>
      <c r="W2095" t="str">
        <f>TEXT(Sales_Data[[#This Row],[Order_Date]],"mmm")</f>
        <v>Apr</v>
      </c>
      <c r="X2095">
        <f>MONTH(Sales_Data[[#This Row],[Order_Date]])</f>
        <v>4</v>
      </c>
      <c r="Y2095" t="str">
        <f>"Q"&amp;ROUNDUP(MONTH(Sales_Data[[#This Row],[Order_Date]])/3,0)</f>
        <v>Q2</v>
      </c>
    </row>
    <row r="2096" spans="1:25" x14ac:dyDescent="0.3">
      <c r="A2096" t="s">
        <v>3501</v>
      </c>
      <c r="B2096" s="1">
        <v>45759</v>
      </c>
      <c r="C2096" t="s">
        <v>3502</v>
      </c>
      <c r="D2096" t="s">
        <v>356</v>
      </c>
      <c r="E2096" t="s">
        <v>48</v>
      </c>
      <c r="F2096" t="s">
        <v>152</v>
      </c>
      <c r="G2096" t="s">
        <v>41</v>
      </c>
      <c r="H2096" t="s">
        <v>171</v>
      </c>
      <c r="I2096" t="s">
        <v>172</v>
      </c>
      <c r="J2096">
        <v>2</v>
      </c>
      <c r="K2096">
        <v>16128.35</v>
      </c>
      <c r="L2096">
        <v>0.1</v>
      </c>
      <c r="M2096">
        <v>19665.32</v>
      </c>
      <c r="N2096" t="s">
        <v>24</v>
      </c>
      <c r="O2096" t="s">
        <v>25</v>
      </c>
      <c r="P2096" t="s">
        <v>71</v>
      </c>
      <c r="Q2096">
        <f>Sales_Data[[#This Row],[Quantity]]*Sales_Data[[#This Row],[Unit_Price]]</f>
        <v>32256.7</v>
      </c>
      <c r="R2096">
        <f>Sales_Data[[#This Row],[Gross_Sales]]*Sales_Data[[#This Row],[Discount]]</f>
        <v>3225.67</v>
      </c>
      <c r="S2096">
        <f>Sales_Data[[#This Row],[Gross_Sales]]-Sales_Data[[#This Row],[Discount_Amount]]</f>
        <v>29031.03</v>
      </c>
      <c r="T2096">
        <f>Sales_Data[[#This Row],[Net Sales]]-Sales_Data[[#This Row],[Cost]]</f>
        <v>9365.7099999999991</v>
      </c>
      <c r="U2096" s="2">
        <f>Sales_Data[[#This Row],[Profit]]/Sales_Data[[#This Row],[Net Sales]]</f>
        <v>0.3226103241944912</v>
      </c>
      <c r="V2096">
        <f>YEAR(Sales_Data[[#This Row],[Order_Date]])</f>
        <v>2025</v>
      </c>
      <c r="W2096" t="str">
        <f>TEXT(Sales_Data[[#This Row],[Order_Date]],"mmm")</f>
        <v>Apr</v>
      </c>
      <c r="X2096">
        <f>MONTH(Sales_Data[[#This Row],[Order_Date]])</f>
        <v>4</v>
      </c>
      <c r="Y2096" t="str">
        <f>"Q"&amp;ROUNDUP(MONTH(Sales_Data[[#This Row],[Order_Date]])/3,0)</f>
        <v>Q2</v>
      </c>
    </row>
    <row r="2097" spans="1:25" x14ac:dyDescent="0.3">
      <c r="A2097" t="s">
        <v>3503</v>
      </c>
      <c r="B2097" s="1">
        <v>45789</v>
      </c>
      <c r="C2097" t="s">
        <v>3504</v>
      </c>
      <c r="D2097" t="s">
        <v>145</v>
      </c>
      <c r="E2097" t="s">
        <v>19</v>
      </c>
      <c r="F2097" t="s">
        <v>81</v>
      </c>
      <c r="G2097" t="s">
        <v>21</v>
      </c>
      <c r="H2097" t="s">
        <v>230</v>
      </c>
      <c r="I2097" t="s">
        <v>328</v>
      </c>
      <c r="J2097">
        <v>3</v>
      </c>
      <c r="K2097">
        <v>5259.66</v>
      </c>
      <c r="L2097">
        <v>0.2</v>
      </c>
      <c r="M2097">
        <v>9886.27</v>
      </c>
      <c r="N2097" t="s">
        <v>109</v>
      </c>
      <c r="O2097" t="s">
        <v>53</v>
      </c>
      <c r="P2097" t="s">
        <v>44</v>
      </c>
      <c r="Q2097">
        <f>Sales_Data[[#This Row],[Quantity]]*Sales_Data[[#This Row],[Unit_Price]]</f>
        <v>15778.98</v>
      </c>
      <c r="R2097">
        <f>Sales_Data[[#This Row],[Gross_Sales]]*Sales_Data[[#This Row],[Discount]]</f>
        <v>3155.7960000000003</v>
      </c>
      <c r="S2097">
        <f>Sales_Data[[#This Row],[Gross_Sales]]-Sales_Data[[#This Row],[Discount_Amount]]</f>
        <v>12623.183999999999</v>
      </c>
      <c r="T2097">
        <f>Sales_Data[[#This Row],[Net Sales]]-Sales_Data[[#This Row],[Cost]]</f>
        <v>2736.9139999999989</v>
      </c>
      <c r="U2097" s="2">
        <f>Sales_Data[[#This Row],[Profit]]/Sales_Data[[#This Row],[Net Sales]]</f>
        <v>0.21681645454902654</v>
      </c>
      <c r="V2097">
        <f>YEAR(Sales_Data[[#This Row],[Order_Date]])</f>
        <v>2025</v>
      </c>
      <c r="W2097" t="str">
        <f>TEXT(Sales_Data[[#This Row],[Order_Date]],"mmm")</f>
        <v>May</v>
      </c>
      <c r="X2097">
        <f>MONTH(Sales_Data[[#This Row],[Order_Date]])</f>
        <v>5</v>
      </c>
      <c r="Y2097" t="str">
        <f>"Q"&amp;ROUNDUP(MONTH(Sales_Data[[#This Row],[Order_Date]])/3,0)</f>
        <v>Q2</v>
      </c>
    </row>
    <row r="2098" spans="1:25" x14ac:dyDescent="0.3">
      <c r="A2098" t="s">
        <v>3505</v>
      </c>
      <c r="B2098" s="1">
        <v>45759</v>
      </c>
      <c r="C2098" t="s">
        <v>3335</v>
      </c>
      <c r="D2098" t="s">
        <v>155</v>
      </c>
      <c r="E2098" t="s">
        <v>30</v>
      </c>
      <c r="F2098" t="s">
        <v>31</v>
      </c>
      <c r="G2098" t="s">
        <v>21</v>
      </c>
      <c r="H2098" t="s">
        <v>22</v>
      </c>
      <c r="I2098" t="s">
        <v>23</v>
      </c>
      <c r="J2098">
        <v>2</v>
      </c>
      <c r="K2098">
        <v>1343.37</v>
      </c>
      <c r="L2098">
        <v>0</v>
      </c>
      <c r="M2098">
        <v>1724.11</v>
      </c>
      <c r="N2098" t="s">
        <v>24</v>
      </c>
      <c r="O2098" t="s">
        <v>35</v>
      </c>
      <c r="P2098" t="s">
        <v>71</v>
      </c>
      <c r="Q2098">
        <f>Sales_Data[[#This Row],[Quantity]]*Sales_Data[[#This Row],[Unit_Price]]</f>
        <v>2686.74</v>
      </c>
      <c r="R2098">
        <f>Sales_Data[[#This Row],[Gross_Sales]]*Sales_Data[[#This Row],[Discount]]</f>
        <v>0</v>
      </c>
      <c r="S2098">
        <f>Sales_Data[[#This Row],[Gross_Sales]]-Sales_Data[[#This Row],[Discount_Amount]]</f>
        <v>2686.74</v>
      </c>
      <c r="T2098">
        <f>Sales_Data[[#This Row],[Net Sales]]-Sales_Data[[#This Row],[Cost]]</f>
        <v>962.62999999999988</v>
      </c>
      <c r="U2098" s="2">
        <f>Sales_Data[[#This Row],[Profit]]/Sales_Data[[#This Row],[Net Sales]]</f>
        <v>0.35828922783745354</v>
      </c>
      <c r="V2098">
        <f>YEAR(Sales_Data[[#This Row],[Order_Date]])</f>
        <v>2025</v>
      </c>
      <c r="W2098" t="str">
        <f>TEXT(Sales_Data[[#This Row],[Order_Date]],"mmm")</f>
        <v>Apr</v>
      </c>
      <c r="X2098">
        <f>MONTH(Sales_Data[[#This Row],[Order_Date]])</f>
        <v>4</v>
      </c>
      <c r="Y2098" t="str">
        <f>"Q"&amp;ROUNDUP(MONTH(Sales_Data[[#This Row],[Order_Date]])/3,0)</f>
        <v>Q2</v>
      </c>
    </row>
    <row r="2099" spans="1:25" x14ac:dyDescent="0.3">
      <c r="A2099" t="s">
        <v>3506</v>
      </c>
      <c r="B2099" s="1">
        <v>45676</v>
      </c>
      <c r="C2099" t="s">
        <v>595</v>
      </c>
      <c r="D2099" t="s">
        <v>160</v>
      </c>
      <c r="E2099" t="s">
        <v>119</v>
      </c>
      <c r="F2099" t="s">
        <v>184</v>
      </c>
      <c r="G2099" t="s">
        <v>41</v>
      </c>
      <c r="H2099" t="s">
        <v>171</v>
      </c>
      <c r="I2099" t="s">
        <v>172</v>
      </c>
      <c r="J2099">
        <v>3</v>
      </c>
      <c r="K2099">
        <v>6097.3</v>
      </c>
      <c r="L2099">
        <v>0.05</v>
      </c>
      <c r="M2099">
        <v>11604.67</v>
      </c>
      <c r="N2099" t="s">
        <v>70</v>
      </c>
      <c r="O2099" t="s">
        <v>35</v>
      </c>
      <c r="P2099" t="s">
        <v>44</v>
      </c>
      <c r="Q2099">
        <f>Sales_Data[[#This Row],[Quantity]]*Sales_Data[[#This Row],[Unit_Price]]</f>
        <v>18291.900000000001</v>
      </c>
      <c r="R2099">
        <f>Sales_Data[[#This Row],[Gross_Sales]]*Sales_Data[[#This Row],[Discount]]</f>
        <v>914.59500000000014</v>
      </c>
      <c r="S2099">
        <f>Sales_Data[[#This Row],[Gross_Sales]]-Sales_Data[[#This Row],[Discount_Amount]]</f>
        <v>17377.305</v>
      </c>
      <c r="T2099">
        <f>Sales_Data[[#This Row],[Net Sales]]-Sales_Data[[#This Row],[Cost]]</f>
        <v>5772.6350000000002</v>
      </c>
      <c r="U2099" s="2">
        <f>Sales_Data[[#This Row],[Profit]]/Sales_Data[[#This Row],[Net Sales]]</f>
        <v>0.33219391614522503</v>
      </c>
      <c r="V2099">
        <f>YEAR(Sales_Data[[#This Row],[Order_Date]])</f>
        <v>2025</v>
      </c>
      <c r="W2099" t="str">
        <f>TEXT(Sales_Data[[#This Row],[Order_Date]],"mmm")</f>
        <v>Jan</v>
      </c>
      <c r="X2099">
        <f>MONTH(Sales_Data[[#This Row],[Order_Date]])</f>
        <v>1</v>
      </c>
      <c r="Y2099" t="str">
        <f>"Q"&amp;ROUNDUP(MONTH(Sales_Data[[#This Row],[Order_Date]])/3,0)</f>
        <v>Q1</v>
      </c>
    </row>
    <row r="2100" spans="1:25" x14ac:dyDescent="0.3">
      <c r="A2100" t="s">
        <v>3507</v>
      </c>
      <c r="B2100" s="1">
        <v>45739</v>
      </c>
      <c r="C2100" t="s">
        <v>1706</v>
      </c>
      <c r="D2100" t="s">
        <v>155</v>
      </c>
      <c r="E2100" t="s">
        <v>19</v>
      </c>
      <c r="F2100" t="s">
        <v>66</v>
      </c>
      <c r="G2100" t="s">
        <v>32</v>
      </c>
      <c r="H2100" t="s">
        <v>33</v>
      </c>
      <c r="I2100" t="s">
        <v>161</v>
      </c>
      <c r="J2100">
        <v>2</v>
      </c>
      <c r="K2100">
        <v>2705.65</v>
      </c>
      <c r="L2100">
        <v>0.05</v>
      </c>
      <c r="M2100">
        <v>3927.3</v>
      </c>
      <c r="N2100" t="s">
        <v>52</v>
      </c>
      <c r="O2100" t="s">
        <v>35</v>
      </c>
      <c r="P2100" t="s">
        <v>26</v>
      </c>
      <c r="Q2100">
        <f>Sales_Data[[#This Row],[Quantity]]*Sales_Data[[#This Row],[Unit_Price]]</f>
        <v>5411.3</v>
      </c>
      <c r="R2100">
        <f>Sales_Data[[#This Row],[Gross_Sales]]*Sales_Data[[#This Row],[Discount]]</f>
        <v>270.565</v>
      </c>
      <c r="S2100">
        <f>Sales_Data[[#This Row],[Gross_Sales]]-Sales_Data[[#This Row],[Discount_Amount]]</f>
        <v>5140.7350000000006</v>
      </c>
      <c r="T2100">
        <f>Sales_Data[[#This Row],[Net Sales]]-Sales_Data[[#This Row],[Cost]]</f>
        <v>1213.4350000000004</v>
      </c>
      <c r="U2100" s="2">
        <f>Sales_Data[[#This Row],[Profit]]/Sales_Data[[#This Row],[Net Sales]]</f>
        <v>0.2360430950048972</v>
      </c>
      <c r="V2100">
        <f>YEAR(Sales_Data[[#This Row],[Order_Date]])</f>
        <v>2025</v>
      </c>
      <c r="W2100" t="str">
        <f>TEXT(Sales_Data[[#This Row],[Order_Date]],"mmm")</f>
        <v>Mar</v>
      </c>
      <c r="X2100">
        <f>MONTH(Sales_Data[[#This Row],[Order_Date]])</f>
        <v>3</v>
      </c>
      <c r="Y2100" t="str">
        <f>"Q"&amp;ROUNDUP(MONTH(Sales_Data[[#This Row],[Order_Date]])/3,0)</f>
        <v>Q1</v>
      </c>
    </row>
    <row r="2101" spans="1:25" x14ac:dyDescent="0.3">
      <c r="A2101" t="s">
        <v>3508</v>
      </c>
      <c r="B2101" s="1">
        <v>45936</v>
      </c>
      <c r="C2101" t="s">
        <v>2665</v>
      </c>
      <c r="D2101" t="s">
        <v>419</v>
      </c>
      <c r="E2101" t="s">
        <v>39</v>
      </c>
      <c r="F2101" t="s">
        <v>405</v>
      </c>
      <c r="G2101" t="s">
        <v>75</v>
      </c>
      <c r="H2101" t="s">
        <v>185</v>
      </c>
      <c r="I2101" t="s">
        <v>261</v>
      </c>
      <c r="J2101">
        <v>2</v>
      </c>
      <c r="K2101">
        <v>2956.57</v>
      </c>
      <c r="L2101">
        <v>0.05</v>
      </c>
      <c r="M2101">
        <v>4190.6400000000003</v>
      </c>
      <c r="N2101" t="s">
        <v>83</v>
      </c>
      <c r="O2101" t="s">
        <v>35</v>
      </c>
      <c r="P2101" t="s">
        <v>71</v>
      </c>
      <c r="Q2101">
        <f>Sales_Data[[#This Row],[Quantity]]*Sales_Data[[#This Row],[Unit_Price]]</f>
        <v>5913.14</v>
      </c>
      <c r="R2101">
        <f>Sales_Data[[#This Row],[Gross_Sales]]*Sales_Data[[#This Row],[Discount]]</f>
        <v>295.65700000000004</v>
      </c>
      <c r="S2101">
        <f>Sales_Data[[#This Row],[Gross_Sales]]-Sales_Data[[#This Row],[Discount_Amount]]</f>
        <v>5617.4830000000002</v>
      </c>
      <c r="T2101">
        <f>Sales_Data[[#This Row],[Net Sales]]-Sales_Data[[#This Row],[Cost]]</f>
        <v>1426.8429999999998</v>
      </c>
      <c r="U2101" s="2">
        <f>Sales_Data[[#This Row],[Profit]]/Sales_Data[[#This Row],[Net Sales]]</f>
        <v>0.25400041264032303</v>
      </c>
      <c r="V2101">
        <f>YEAR(Sales_Data[[#This Row],[Order_Date]])</f>
        <v>2025</v>
      </c>
      <c r="W2101" t="str">
        <f>TEXT(Sales_Data[[#This Row],[Order_Date]],"mmm")</f>
        <v>Oct</v>
      </c>
      <c r="X2101">
        <f>MONTH(Sales_Data[[#This Row],[Order_Date]])</f>
        <v>10</v>
      </c>
      <c r="Y2101" t="str">
        <f>"Q"&amp;ROUNDUP(MONTH(Sales_Data[[#This Row],[Order_Date]])/3,0)</f>
        <v>Q4</v>
      </c>
    </row>
    <row r="2102" spans="1:25" x14ac:dyDescent="0.3">
      <c r="A2102" t="s">
        <v>3509</v>
      </c>
      <c r="B2102" s="1">
        <v>45996</v>
      </c>
      <c r="C2102" t="s">
        <v>1381</v>
      </c>
      <c r="D2102" t="s">
        <v>183</v>
      </c>
      <c r="E2102" t="s">
        <v>39</v>
      </c>
      <c r="F2102" t="s">
        <v>107</v>
      </c>
      <c r="G2102" t="s">
        <v>41</v>
      </c>
      <c r="H2102" t="s">
        <v>102</v>
      </c>
      <c r="I2102" t="s">
        <v>388</v>
      </c>
      <c r="J2102">
        <v>3</v>
      </c>
      <c r="K2102">
        <v>4525.3500000000004</v>
      </c>
      <c r="L2102">
        <v>0.1</v>
      </c>
      <c r="M2102">
        <v>8282.19</v>
      </c>
      <c r="N2102" t="s">
        <v>83</v>
      </c>
      <c r="O2102" t="s">
        <v>35</v>
      </c>
      <c r="P2102" t="s">
        <v>71</v>
      </c>
      <c r="Q2102">
        <f>Sales_Data[[#This Row],[Quantity]]*Sales_Data[[#This Row],[Unit_Price]]</f>
        <v>13576.050000000001</v>
      </c>
      <c r="R2102">
        <f>Sales_Data[[#This Row],[Gross_Sales]]*Sales_Data[[#This Row],[Discount]]</f>
        <v>1357.6050000000002</v>
      </c>
      <c r="S2102">
        <f>Sales_Data[[#This Row],[Gross_Sales]]-Sales_Data[[#This Row],[Discount_Amount]]</f>
        <v>12218.445000000002</v>
      </c>
      <c r="T2102">
        <f>Sales_Data[[#This Row],[Net Sales]]-Sales_Data[[#This Row],[Cost]]</f>
        <v>3936.255000000001</v>
      </c>
      <c r="U2102" s="2">
        <f>Sales_Data[[#This Row],[Profit]]/Sales_Data[[#This Row],[Net Sales]]</f>
        <v>0.32215678836382211</v>
      </c>
      <c r="V2102">
        <f>YEAR(Sales_Data[[#This Row],[Order_Date]])</f>
        <v>2025</v>
      </c>
      <c r="W2102" t="str">
        <f>TEXT(Sales_Data[[#This Row],[Order_Date]],"mmm")</f>
        <v>Dec</v>
      </c>
      <c r="X2102">
        <f>MONTH(Sales_Data[[#This Row],[Order_Date]])</f>
        <v>12</v>
      </c>
      <c r="Y2102" t="str">
        <f>"Q"&amp;ROUNDUP(MONTH(Sales_Data[[#This Row],[Order_Date]])/3,0)</f>
        <v>Q4</v>
      </c>
    </row>
    <row r="2103" spans="1:25" x14ac:dyDescent="0.3">
      <c r="A2103" t="s">
        <v>3510</v>
      </c>
      <c r="B2103" s="1">
        <v>46022</v>
      </c>
      <c r="C2103" t="s">
        <v>3449</v>
      </c>
      <c r="D2103" t="s">
        <v>857</v>
      </c>
      <c r="E2103" t="s">
        <v>119</v>
      </c>
      <c r="F2103" t="s">
        <v>146</v>
      </c>
      <c r="G2103" t="s">
        <v>41</v>
      </c>
      <c r="H2103" t="s">
        <v>42</v>
      </c>
      <c r="I2103" t="s">
        <v>43</v>
      </c>
      <c r="J2103">
        <v>3</v>
      </c>
      <c r="K2103">
        <v>2972.31</v>
      </c>
      <c r="L2103">
        <v>0.1</v>
      </c>
      <c r="M2103">
        <v>5073.96</v>
      </c>
      <c r="N2103" t="s">
        <v>52</v>
      </c>
      <c r="O2103" t="s">
        <v>35</v>
      </c>
      <c r="P2103" t="s">
        <v>44</v>
      </c>
      <c r="Q2103">
        <f>Sales_Data[[#This Row],[Quantity]]*Sales_Data[[#This Row],[Unit_Price]]</f>
        <v>8916.93</v>
      </c>
      <c r="R2103">
        <f>Sales_Data[[#This Row],[Gross_Sales]]*Sales_Data[[#This Row],[Discount]]</f>
        <v>891.6930000000001</v>
      </c>
      <c r="S2103">
        <f>Sales_Data[[#This Row],[Gross_Sales]]-Sales_Data[[#This Row],[Discount_Amount]]</f>
        <v>8025.2370000000001</v>
      </c>
      <c r="T2103">
        <f>Sales_Data[[#This Row],[Net Sales]]-Sales_Data[[#This Row],[Cost]]</f>
        <v>2951.277</v>
      </c>
      <c r="U2103" s="2">
        <f>Sales_Data[[#This Row],[Profit]]/Sales_Data[[#This Row],[Net Sales]]</f>
        <v>0.36774951319194688</v>
      </c>
      <c r="V2103">
        <f>YEAR(Sales_Data[[#This Row],[Order_Date]])</f>
        <v>2025</v>
      </c>
      <c r="W2103" t="str">
        <f>TEXT(Sales_Data[[#This Row],[Order_Date]],"mmm")</f>
        <v>Dec</v>
      </c>
      <c r="X2103">
        <f>MONTH(Sales_Data[[#This Row],[Order_Date]])</f>
        <v>12</v>
      </c>
      <c r="Y2103" t="str">
        <f>"Q"&amp;ROUNDUP(MONTH(Sales_Data[[#This Row],[Order_Date]])/3,0)</f>
        <v>Q4</v>
      </c>
    </row>
    <row r="2104" spans="1:25" x14ac:dyDescent="0.3">
      <c r="A2104" t="s">
        <v>3511</v>
      </c>
      <c r="B2104" s="1">
        <v>45988</v>
      </c>
      <c r="C2104" t="s">
        <v>1299</v>
      </c>
      <c r="D2104" t="s">
        <v>137</v>
      </c>
      <c r="E2104" t="s">
        <v>39</v>
      </c>
      <c r="F2104" t="s">
        <v>405</v>
      </c>
      <c r="G2104" t="s">
        <v>67</v>
      </c>
      <c r="H2104" t="s">
        <v>68</v>
      </c>
      <c r="I2104" t="s">
        <v>97</v>
      </c>
      <c r="J2104">
        <v>4</v>
      </c>
      <c r="K2104">
        <v>830.81</v>
      </c>
      <c r="L2104">
        <v>0.2</v>
      </c>
      <c r="M2104">
        <v>2064.36</v>
      </c>
      <c r="N2104" t="s">
        <v>83</v>
      </c>
      <c r="O2104" t="s">
        <v>35</v>
      </c>
      <c r="P2104" t="s">
        <v>71</v>
      </c>
      <c r="Q2104">
        <f>Sales_Data[[#This Row],[Quantity]]*Sales_Data[[#This Row],[Unit_Price]]</f>
        <v>3323.24</v>
      </c>
      <c r="R2104">
        <f>Sales_Data[[#This Row],[Gross_Sales]]*Sales_Data[[#This Row],[Discount]]</f>
        <v>664.64800000000002</v>
      </c>
      <c r="S2104">
        <f>Sales_Data[[#This Row],[Gross_Sales]]-Sales_Data[[#This Row],[Discount_Amount]]</f>
        <v>2658.5919999999996</v>
      </c>
      <c r="T2104">
        <f>Sales_Data[[#This Row],[Net Sales]]-Sales_Data[[#This Row],[Cost]]</f>
        <v>594.23199999999952</v>
      </c>
      <c r="U2104" s="2">
        <f>Sales_Data[[#This Row],[Profit]]/Sales_Data[[#This Row],[Net Sales]]</f>
        <v>0.22351379978575112</v>
      </c>
      <c r="V2104">
        <f>YEAR(Sales_Data[[#This Row],[Order_Date]])</f>
        <v>2025</v>
      </c>
      <c r="W2104" t="str">
        <f>TEXT(Sales_Data[[#This Row],[Order_Date]],"mmm")</f>
        <v>Nov</v>
      </c>
      <c r="X2104">
        <f>MONTH(Sales_Data[[#This Row],[Order_Date]])</f>
        <v>11</v>
      </c>
      <c r="Y2104" t="str">
        <f>"Q"&amp;ROUNDUP(MONTH(Sales_Data[[#This Row],[Order_Date]])/3,0)</f>
        <v>Q4</v>
      </c>
    </row>
    <row r="2105" spans="1:25" x14ac:dyDescent="0.3">
      <c r="A2105" t="s">
        <v>3512</v>
      </c>
      <c r="B2105" s="1">
        <v>45786</v>
      </c>
      <c r="C2105" t="s">
        <v>1132</v>
      </c>
      <c r="D2105" t="s">
        <v>414</v>
      </c>
      <c r="E2105" t="s">
        <v>39</v>
      </c>
      <c r="F2105" t="s">
        <v>202</v>
      </c>
      <c r="G2105" t="s">
        <v>21</v>
      </c>
      <c r="H2105" t="s">
        <v>297</v>
      </c>
      <c r="I2105" t="s">
        <v>297</v>
      </c>
      <c r="J2105">
        <v>1</v>
      </c>
      <c r="K2105">
        <v>940.04</v>
      </c>
      <c r="L2105">
        <v>0</v>
      </c>
      <c r="M2105">
        <v>799.26</v>
      </c>
      <c r="N2105" t="s">
        <v>24</v>
      </c>
      <c r="O2105" t="s">
        <v>25</v>
      </c>
      <c r="P2105" t="s">
        <v>44</v>
      </c>
      <c r="Q2105">
        <f>Sales_Data[[#This Row],[Quantity]]*Sales_Data[[#This Row],[Unit_Price]]</f>
        <v>940.04</v>
      </c>
      <c r="R2105">
        <f>Sales_Data[[#This Row],[Gross_Sales]]*Sales_Data[[#This Row],[Discount]]</f>
        <v>0</v>
      </c>
      <c r="S2105">
        <f>Sales_Data[[#This Row],[Gross_Sales]]-Sales_Data[[#This Row],[Discount_Amount]]</f>
        <v>940.04</v>
      </c>
      <c r="T2105">
        <f>Sales_Data[[#This Row],[Net Sales]]-Sales_Data[[#This Row],[Cost]]</f>
        <v>140.77999999999997</v>
      </c>
      <c r="U2105" s="2">
        <f>Sales_Data[[#This Row],[Profit]]/Sales_Data[[#This Row],[Net Sales]]</f>
        <v>0.14975958469852343</v>
      </c>
      <c r="V2105">
        <f>YEAR(Sales_Data[[#This Row],[Order_Date]])</f>
        <v>2025</v>
      </c>
      <c r="W2105" t="str">
        <f>TEXT(Sales_Data[[#This Row],[Order_Date]],"mmm")</f>
        <v>May</v>
      </c>
      <c r="X2105">
        <f>MONTH(Sales_Data[[#This Row],[Order_Date]])</f>
        <v>5</v>
      </c>
      <c r="Y2105" t="str">
        <f>"Q"&amp;ROUNDUP(MONTH(Sales_Data[[#This Row],[Order_Date]])/3,0)</f>
        <v>Q2</v>
      </c>
    </row>
    <row r="2106" spans="1:25" x14ac:dyDescent="0.3">
      <c r="A2106" t="s">
        <v>3513</v>
      </c>
      <c r="B2106" s="1">
        <v>46001</v>
      </c>
      <c r="C2106" t="s">
        <v>2559</v>
      </c>
      <c r="D2106" t="s">
        <v>1004</v>
      </c>
      <c r="E2106" t="s">
        <v>48</v>
      </c>
      <c r="F2106" t="s">
        <v>152</v>
      </c>
      <c r="G2106" t="s">
        <v>32</v>
      </c>
      <c r="H2106" t="s">
        <v>33</v>
      </c>
      <c r="I2106" t="s">
        <v>161</v>
      </c>
      <c r="J2106">
        <v>4</v>
      </c>
      <c r="K2106">
        <v>9498.89</v>
      </c>
      <c r="L2106">
        <v>0.05</v>
      </c>
      <c r="M2106">
        <v>29594.6</v>
      </c>
      <c r="N2106" t="s">
        <v>52</v>
      </c>
      <c r="O2106" t="s">
        <v>35</v>
      </c>
      <c r="P2106" t="s">
        <v>44</v>
      </c>
      <c r="Q2106">
        <f>Sales_Data[[#This Row],[Quantity]]*Sales_Data[[#This Row],[Unit_Price]]</f>
        <v>37995.56</v>
      </c>
      <c r="R2106">
        <f>Sales_Data[[#This Row],[Gross_Sales]]*Sales_Data[[#This Row],[Discount]]</f>
        <v>1899.778</v>
      </c>
      <c r="S2106">
        <f>Sales_Data[[#This Row],[Gross_Sales]]-Sales_Data[[#This Row],[Discount_Amount]]</f>
        <v>36095.781999999999</v>
      </c>
      <c r="T2106">
        <f>Sales_Data[[#This Row],[Net Sales]]-Sales_Data[[#This Row],[Cost]]</f>
        <v>6501.1820000000007</v>
      </c>
      <c r="U2106" s="2">
        <f>Sales_Data[[#This Row],[Profit]]/Sales_Data[[#This Row],[Net Sales]]</f>
        <v>0.18010918838106904</v>
      </c>
      <c r="V2106">
        <f>YEAR(Sales_Data[[#This Row],[Order_Date]])</f>
        <v>2025</v>
      </c>
      <c r="W2106" t="str">
        <f>TEXT(Sales_Data[[#This Row],[Order_Date]],"mmm")</f>
        <v>Dec</v>
      </c>
      <c r="X2106">
        <f>MONTH(Sales_Data[[#This Row],[Order_Date]])</f>
        <v>12</v>
      </c>
      <c r="Y2106" t="str">
        <f>"Q"&amp;ROUNDUP(MONTH(Sales_Data[[#This Row],[Order_Date]])/3,0)</f>
        <v>Q4</v>
      </c>
    </row>
    <row r="2107" spans="1:25" x14ac:dyDescent="0.3">
      <c r="A2107" t="s">
        <v>3514</v>
      </c>
      <c r="B2107" s="1">
        <v>45967</v>
      </c>
      <c r="C2107" t="s">
        <v>1917</v>
      </c>
      <c r="D2107" t="s">
        <v>160</v>
      </c>
      <c r="E2107" t="s">
        <v>48</v>
      </c>
      <c r="F2107" t="s">
        <v>126</v>
      </c>
      <c r="G2107" t="s">
        <v>32</v>
      </c>
      <c r="H2107" t="s">
        <v>33</v>
      </c>
      <c r="I2107" t="s">
        <v>161</v>
      </c>
      <c r="J2107">
        <v>2</v>
      </c>
      <c r="K2107">
        <v>54576.03</v>
      </c>
      <c r="L2107">
        <v>0.05</v>
      </c>
      <c r="M2107">
        <v>69717.67</v>
      </c>
      <c r="N2107" t="s">
        <v>70</v>
      </c>
      <c r="O2107" t="s">
        <v>53</v>
      </c>
      <c r="P2107" t="s">
        <v>71</v>
      </c>
      <c r="Q2107">
        <f>Sales_Data[[#This Row],[Quantity]]*Sales_Data[[#This Row],[Unit_Price]]</f>
        <v>109152.06</v>
      </c>
      <c r="R2107">
        <f>Sales_Data[[#This Row],[Gross_Sales]]*Sales_Data[[#This Row],[Discount]]</f>
        <v>5457.6030000000001</v>
      </c>
      <c r="S2107">
        <f>Sales_Data[[#This Row],[Gross_Sales]]-Sales_Data[[#This Row],[Discount_Amount]]</f>
        <v>103694.45699999999</v>
      </c>
      <c r="T2107">
        <f>Sales_Data[[#This Row],[Net Sales]]-Sales_Data[[#This Row],[Cost]]</f>
        <v>33976.786999999997</v>
      </c>
      <c r="U2107" s="2">
        <f>Sales_Data[[#This Row],[Profit]]/Sales_Data[[#This Row],[Net Sales]]</f>
        <v>0.3276625191257812</v>
      </c>
      <c r="V2107">
        <f>YEAR(Sales_Data[[#This Row],[Order_Date]])</f>
        <v>2025</v>
      </c>
      <c r="W2107" t="str">
        <f>TEXT(Sales_Data[[#This Row],[Order_Date]],"mmm")</f>
        <v>Nov</v>
      </c>
      <c r="X2107">
        <f>MONTH(Sales_Data[[#This Row],[Order_Date]])</f>
        <v>11</v>
      </c>
      <c r="Y2107" t="str">
        <f>"Q"&amp;ROUNDUP(MONTH(Sales_Data[[#This Row],[Order_Date]])/3,0)</f>
        <v>Q4</v>
      </c>
    </row>
    <row r="2108" spans="1:25" x14ac:dyDescent="0.3">
      <c r="A2108" t="s">
        <v>3515</v>
      </c>
      <c r="B2108" s="1">
        <v>45746</v>
      </c>
      <c r="C2108" t="s">
        <v>1890</v>
      </c>
      <c r="D2108" t="s">
        <v>283</v>
      </c>
      <c r="E2108" t="s">
        <v>39</v>
      </c>
      <c r="F2108" t="s">
        <v>202</v>
      </c>
      <c r="G2108" t="s">
        <v>67</v>
      </c>
      <c r="H2108" t="s">
        <v>68</v>
      </c>
      <c r="I2108" t="s">
        <v>97</v>
      </c>
      <c r="J2108">
        <v>3</v>
      </c>
      <c r="K2108">
        <v>4741.8999999999996</v>
      </c>
      <c r="L2108">
        <v>0.15</v>
      </c>
      <c r="M2108">
        <v>9689.64</v>
      </c>
      <c r="N2108" t="s">
        <v>52</v>
      </c>
      <c r="O2108" t="s">
        <v>35</v>
      </c>
      <c r="P2108" t="s">
        <v>26</v>
      </c>
      <c r="Q2108">
        <f>Sales_Data[[#This Row],[Quantity]]*Sales_Data[[#This Row],[Unit_Price]]</f>
        <v>14225.699999999999</v>
      </c>
      <c r="R2108">
        <f>Sales_Data[[#This Row],[Gross_Sales]]*Sales_Data[[#This Row],[Discount]]</f>
        <v>2133.8549999999996</v>
      </c>
      <c r="S2108">
        <f>Sales_Data[[#This Row],[Gross_Sales]]-Sales_Data[[#This Row],[Discount_Amount]]</f>
        <v>12091.844999999999</v>
      </c>
      <c r="T2108">
        <f>Sales_Data[[#This Row],[Net Sales]]-Sales_Data[[#This Row],[Cost]]</f>
        <v>2402.2049999999999</v>
      </c>
      <c r="U2108" s="2">
        <f>Sales_Data[[#This Row],[Profit]]/Sales_Data[[#This Row],[Net Sales]]</f>
        <v>0.19866323129348748</v>
      </c>
      <c r="V2108">
        <f>YEAR(Sales_Data[[#This Row],[Order_Date]])</f>
        <v>2025</v>
      </c>
      <c r="W2108" t="str">
        <f>TEXT(Sales_Data[[#This Row],[Order_Date]],"mmm")</f>
        <v>Mar</v>
      </c>
      <c r="X2108">
        <f>MONTH(Sales_Data[[#This Row],[Order_Date]])</f>
        <v>3</v>
      </c>
      <c r="Y2108" t="str">
        <f>"Q"&amp;ROUNDUP(MONTH(Sales_Data[[#This Row],[Order_Date]])/3,0)</f>
        <v>Q1</v>
      </c>
    </row>
    <row r="2109" spans="1:25" x14ac:dyDescent="0.3">
      <c r="A2109" t="s">
        <v>3516</v>
      </c>
      <c r="B2109" s="1">
        <v>45870</v>
      </c>
      <c r="C2109" t="s">
        <v>1725</v>
      </c>
      <c r="D2109" t="s">
        <v>277</v>
      </c>
      <c r="E2109" t="s">
        <v>119</v>
      </c>
      <c r="F2109" t="s">
        <v>249</v>
      </c>
      <c r="G2109" t="s">
        <v>21</v>
      </c>
      <c r="H2109" t="s">
        <v>22</v>
      </c>
      <c r="I2109" t="s">
        <v>23</v>
      </c>
      <c r="J2109">
        <v>1</v>
      </c>
      <c r="K2109">
        <v>1048.44</v>
      </c>
      <c r="L2109">
        <v>0</v>
      </c>
      <c r="M2109">
        <v>713.13</v>
      </c>
      <c r="N2109" t="s">
        <v>70</v>
      </c>
      <c r="O2109" t="s">
        <v>25</v>
      </c>
      <c r="P2109" t="s">
        <v>71</v>
      </c>
      <c r="Q2109">
        <f>Sales_Data[[#This Row],[Quantity]]*Sales_Data[[#This Row],[Unit_Price]]</f>
        <v>1048.44</v>
      </c>
      <c r="R2109">
        <f>Sales_Data[[#This Row],[Gross_Sales]]*Sales_Data[[#This Row],[Discount]]</f>
        <v>0</v>
      </c>
      <c r="S2109">
        <f>Sales_Data[[#This Row],[Gross_Sales]]-Sales_Data[[#This Row],[Discount_Amount]]</f>
        <v>1048.44</v>
      </c>
      <c r="T2109">
        <f>Sales_Data[[#This Row],[Net Sales]]-Sales_Data[[#This Row],[Cost]]</f>
        <v>335.31000000000006</v>
      </c>
      <c r="U2109" s="2">
        <f>Sales_Data[[#This Row],[Profit]]/Sales_Data[[#This Row],[Net Sales]]</f>
        <v>0.31981801533707227</v>
      </c>
      <c r="V2109">
        <f>YEAR(Sales_Data[[#This Row],[Order_Date]])</f>
        <v>2025</v>
      </c>
      <c r="W2109" t="str">
        <f>TEXT(Sales_Data[[#This Row],[Order_Date]],"mmm")</f>
        <v>Aug</v>
      </c>
      <c r="X2109">
        <f>MONTH(Sales_Data[[#This Row],[Order_Date]])</f>
        <v>8</v>
      </c>
      <c r="Y2109" t="str">
        <f>"Q"&amp;ROUNDUP(MONTH(Sales_Data[[#This Row],[Order_Date]])/3,0)</f>
        <v>Q3</v>
      </c>
    </row>
    <row r="2110" spans="1:25" x14ac:dyDescent="0.3">
      <c r="A2110" t="s">
        <v>3517</v>
      </c>
      <c r="B2110" s="1">
        <v>45800</v>
      </c>
      <c r="C2110" t="s">
        <v>3518</v>
      </c>
      <c r="D2110" t="s">
        <v>112</v>
      </c>
      <c r="E2110" t="s">
        <v>119</v>
      </c>
      <c r="F2110" t="s">
        <v>538</v>
      </c>
      <c r="G2110" t="s">
        <v>32</v>
      </c>
      <c r="H2110" t="s">
        <v>50</v>
      </c>
      <c r="I2110" t="s">
        <v>58</v>
      </c>
      <c r="J2110">
        <v>2</v>
      </c>
      <c r="K2110">
        <v>3824.09</v>
      </c>
      <c r="L2110">
        <v>0.2</v>
      </c>
      <c r="M2110">
        <v>5009.9799999999996</v>
      </c>
      <c r="N2110" t="s">
        <v>52</v>
      </c>
      <c r="O2110" t="s">
        <v>25</v>
      </c>
      <c r="P2110" t="s">
        <v>44</v>
      </c>
      <c r="Q2110">
        <f>Sales_Data[[#This Row],[Quantity]]*Sales_Data[[#This Row],[Unit_Price]]</f>
        <v>7648.18</v>
      </c>
      <c r="R2110">
        <f>Sales_Data[[#This Row],[Gross_Sales]]*Sales_Data[[#This Row],[Discount]]</f>
        <v>1529.6360000000002</v>
      </c>
      <c r="S2110">
        <f>Sales_Data[[#This Row],[Gross_Sales]]-Sales_Data[[#This Row],[Discount_Amount]]</f>
        <v>6118.5439999999999</v>
      </c>
      <c r="T2110">
        <f>Sales_Data[[#This Row],[Net Sales]]-Sales_Data[[#This Row],[Cost]]</f>
        <v>1108.5640000000003</v>
      </c>
      <c r="U2110" s="2">
        <f>Sales_Data[[#This Row],[Profit]]/Sales_Data[[#This Row],[Net Sales]]</f>
        <v>0.18118101299917111</v>
      </c>
      <c r="V2110">
        <f>YEAR(Sales_Data[[#This Row],[Order_Date]])</f>
        <v>2025</v>
      </c>
      <c r="W2110" t="str">
        <f>TEXT(Sales_Data[[#This Row],[Order_Date]],"mmm")</f>
        <v>May</v>
      </c>
      <c r="X2110">
        <f>MONTH(Sales_Data[[#This Row],[Order_Date]])</f>
        <v>5</v>
      </c>
      <c r="Y2110" t="str">
        <f>"Q"&amp;ROUNDUP(MONTH(Sales_Data[[#This Row],[Order_Date]])/3,0)</f>
        <v>Q2</v>
      </c>
    </row>
    <row r="2111" spans="1:25" x14ac:dyDescent="0.3">
      <c r="A2111" t="s">
        <v>3519</v>
      </c>
      <c r="B2111" s="1">
        <v>45722</v>
      </c>
      <c r="C2111" t="s">
        <v>666</v>
      </c>
      <c r="D2111" t="s">
        <v>175</v>
      </c>
      <c r="E2111" t="s">
        <v>119</v>
      </c>
      <c r="F2111" t="s">
        <v>249</v>
      </c>
      <c r="G2111" t="s">
        <v>41</v>
      </c>
      <c r="H2111" t="s">
        <v>147</v>
      </c>
      <c r="I2111" t="s">
        <v>148</v>
      </c>
      <c r="J2111">
        <v>3</v>
      </c>
      <c r="K2111">
        <v>2867.97</v>
      </c>
      <c r="L2111">
        <v>0.05</v>
      </c>
      <c r="M2111">
        <v>6673.37</v>
      </c>
      <c r="N2111" t="s">
        <v>24</v>
      </c>
      <c r="O2111" t="s">
        <v>35</v>
      </c>
      <c r="P2111" t="s">
        <v>71</v>
      </c>
      <c r="Q2111">
        <f>Sales_Data[[#This Row],[Quantity]]*Sales_Data[[#This Row],[Unit_Price]]</f>
        <v>8603.91</v>
      </c>
      <c r="R2111">
        <f>Sales_Data[[#This Row],[Gross_Sales]]*Sales_Data[[#This Row],[Discount]]</f>
        <v>430.19550000000004</v>
      </c>
      <c r="S2111">
        <f>Sales_Data[[#This Row],[Gross_Sales]]-Sales_Data[[#This Row],[Discount_Amount]]</f>
        <v>8173.7145</v>
      </c>
      <c r="T2111">
        <f>Sales_Data[[#This Row],[Net Sales]]-Sales_Data[[#This Row],[Cost]]</f>
        <v>1500.3445000000002</v>
      </c>
      <c r="U2111" s="2">
        <f>Sales_Data[[#This Row],[Profit]]/Sales_Data[[#This Row],[Net Sales]]</f>
        <v>0.18355724316037711</v>
      </c>
      <c r="V2111">
        <f>YEAR(Sales_Data[[#This Row],[Order_Date]])</f>
        <v>2025</v>
      </c>
      <c r="W2111" t="str">
        <f>TEXT(Sales_Data[[#This Row],[Order_Date]],"mmm")</f>
        <v>Mar</v>
      </c>
      <c r="X2111">
        <f>MONTH(Sales_Data[[#This Row],[Order_Date]])</f>
        <v>3</v>
      </c>
      <c r="Y2111" t="str">
        <f>"Q"&amp;ROUNDUP(MONTH(Sales_Data[[#This Row],[Order_Date]])/3,0)</f>
        <v>Q1</v>
      </c>
    </row>
    <row r="2112" spans="1:25" x14ac:dyDescent="0.3">
      <c r="A2112" t="s">
        <v>3520</v>
      </c>
      <c r="B2112" s="1">
        <v>45733</v>
      </c>
      <c r="C2112" t="s">
        <v>3152</v>
      </c>
      <c r="D2112" t="s">
        <v>433</v>
      </c>
      <c r="E2112" t="s">
        <v>39</v>
      </c>
      <c r="F2112" t="s">
        <v>40</v>
      </c>
      <c r="G2112" t="s">
        <v>21</v>
      </c>
      <c r="H2112" t="s">
        <v>297</v>
      </c>
      <c r="I2112" t="s">
        <v>494</v>
      </c>
      <c r="J2112">
        <v>1</v>
      </c>
      <c r="K2112">
        <v>4215.0600000000004</v>
      </c>
      <c r="L2112">
        <v>0.1</v>
      </c>
      <c r="M2112">
        <v>2569.9899999999998</v>
      </c>
      <c r="N2112" t="s">
        <v>109</v>
      </c>
      <c r="O2112" t="s">
        <v>53</v>
      </c>
      <c r="P2112" t="s">
        <v>26</v>
      </c>
      <c r="Q2112">
        <f>Sales_Data[[#This Row],[Quantity]]*Sales_Data[[#This Row],[Unit_Price]]</f>
        <v>4215.0600000000004</v>
      </c>
      <c r="R2112">
        <f>Sales_Data[[#This Row],[Gross_Sales]]*Sales_Data[[#This Row],[Discount]]</f>
        <v>421.50600000000009</v>
      </c>
      <c r="S2112">
        <f>Sales_Data[[#This Row],[Gross_Sales]]-Sales_Data[[#This Row],[Discount_Amount]]</f>
        <v>3793.5540000000001</v>
      </c>
      <c r="T2112">
        <f>Sales_Data[[#This Row],[Net Sales]]-Sales_Data[[#This Row],[Cost]]</f>
        <v>1223.5640000000003</v>
      </c>
      <c r="U2112" s="2">
        <f>Sales_Data[[#This Row],[Profit]]/Sales_Data[[#This Row],[Net Sales]]</f>
        <v>0.3225376520276238</v>
      </c>
      <c r="V2112">
        <f>YEAR(Sales_Data[[#This Row],[Order_Date]])</f>
        <v>2025</v>
      </c>
      <c r="W2112" t="str">
        <f>TEXT(Sales_Data[[#This Row],[Order_Date]],"mmm")</f>
        <v>Mar</v>
      </c>
      <c r="X2112">
        <f>MONTH(Sales_Data[[#This Row],[Order_Date]])</f>
        <v>3</v>
      </c>
      <c r="Y2112" t="str">
        <f>"Q"&amp;ROUNDUP(MONTH(Sales_Data[[#This Row],[Order_Date]])/3,0)</f>
        <v>Q1</v>
      </c>
    </row>
    <row r="2113" spans="1:25" x14ac:dyDescent="0.3">
      <c r="A2113" t="s">
        <v>3521</v>
      </c>
      <c r="B2113" s="1">
        <v>45856</v>
      </c>
      <c r="C2113" t="s">
        <v>659</v>
      </c>
      <c r="D2113" t="s">
        <v>205</v>
      </c>
      <c r="E2113" t="s">
        <v>30</v>
      </c>
      <c r="F2113" t="s">
        <v>156</v>
      </c>
      <c r="G2113" t="s">
        <v>21</v>
      </c>
      <c r="H2113" t="s">
        <v>127</v>
      </c>
      <c r="I2113" t="s">
        <v>342</v>
      </c>
      <c r="J2113">
        <v>2</v>
      </c>
      <c r="K2113">
        <v>2733.33</v>
      </c>
      <c r="L2113">
        <v>0.05</v>
      </c>
      <c r="M2113">
        <v>3246.55</v>
      </c>
      <c r="N2113" t="s">
        <v>52</v>
      </c>
      <c r="O2113" t="s">
        <v>35</v>
      </c>
      <c r="P2113" t="s">
        <v>44</v>
      </c>
      <c r="Q2113">
        <f>Sales_Data[[#This Row],[Quantity]]*Sales_Data[[#This Row],[Unit_Price]]</f>
        <v>5466.66</v>
      </c>
      <c r="R2113">
        <f>Sales_Data[[#This Row],[Gross_Sales]]*Sales_Data[[#This Row],[Discount]]</f>
        <v>273.33300000000003</v>
      </c>
      <c r="S2113">
        <f>Sales_Data[[#This Row],[Gross_Sales]]-Sales_Data[[#This Row],[Discount_Amount]]</f>
        <v>5193.3270000000002</v>
      </c>
      <c r="T2113">
        <f>Sales_Data[[#This Row],[Net Sales]]-Sales_Data[[#This Row],[Cost]]</f>
        <v>1946.777</v>
      </c>
      <c r="U2113" s="2">
        <f>Sales_Data[[#This Row],[Profit]]/Sales_Data[[#This Row],[Net Sales]]</f>
        <v>0.37486124020305289</v>
      </c>
      <c r="V2113">
        <f>YEAR(Sales_Data[[#This Row],[Order_Date]])</f>
        <v>2025</v>
      </c>
      <c r="W2113" t="str">
        <f>TEXT(Sales_Data[[#This Row],[Order_Date]],"mmm")</f>
        <v>Jul</v>
      </c>
      <c r="X2113">
        <f>MONTH(Sales_Data[[#This Row],[Order_Date]])</f>
        <v>7</v>
      </c>
      <c r="Y2113" t="str">
        <f>"Q"&amp;ROUNDUP(MONTH(Sales_Data[[#This Row],[Order_Date]])/3,0)</f>
        <v>Q3</v>
      </c>
    </row>
    <row r="2114" spans="1:25" x14ac:dyDescent="0.3">
      <c r="A2114" t="s">
        <v>3522</v>
      </c>
      <c r="B2114" s="1">
        <v>45800</v>
      </c>
      <c r="C2114" t="s">
        <v>2070</v>
      </c>
      <c r="D2114" t="s">
        <v>414</v>
      </c>
      <c r="E2114" t="s">
        <v>30</v>
      </c>
      <c r="F2114" t="s">
        <v>156</v>
      </c>
      <c r="G2114" t="s">
        <v>32</v>
      </c>
      <c r="H2114" t="s">
        <v>50</v>
      </c>
      <c r="I2114" t="s">
        <v>58</v>
      </c>
      <c r="J2114">
        <v>3</v>
      </c>
      <c r="K2114">
        <v>2535.34</v>
      </c>
      <c r="L2114">
        <v>0.15</v>
      </c>
      <c r="M2114">
        <v>4887.24</v>
      </c>
      <c r="N2114" t="s">
        <v>24</v>
      </c>
      <c r="O2114" t="s">
        <v>35</v>
      </c>
      <c r="P2114" t="s">
        <v>26</v>
      </c>
      <c r="Q2114">
        <f>Sales_Data[[#This Row],[Quantity]]*Sales_Data[[#This Row],[Unit_Price]]</f>
        <v>7606.02</v>
      </c>
      <c r="R2114">
        <f>Sales_Data[[#This Row],[Gross_Sales]]*Sales_Data[[#This Row],[Discount]]</f>
        <v>1140.903</v>
      </c>
      <c r="S2114">
        <f>Sales_Data[[#This Row],[Gross_Sales]]-Sales_Data[[#This Row],[Discount_Amount]]</f>
        <v>6465.1170000000002</v>
      </c>
      <c r="T2114">
        <f>Sales_Data[[#This Row],[Net Sales]]-Sales_Data[[#This Row],[Cost]]</f>
        <v>1577.8770000000004</v>
      </c>
      <c r="U2114" s="2">
        <f>Sales_Data[[#This Row],[Profit]]/Sales_Data[[#This Row],[Net Sales]]</f>
        <v>0.24406008429545828</v>
      </c>
      <c r="V2114">
        <f>YEAR(Sales_Data[[#This Row],[Order_Date]])</f>
        <v>2025</v>
      </c>
      <c r="W2114" t="str">
        <f>TEXT(Sales_Data[[#This Row],[Order_Date]],"mmm")</f>
        <v>May</v>
      </c>
      <c r="X2114">
        <f>MONTH(Sales_Data[[#This Row],[Order_Date]])</f>
        <v>5</v>
      </c>
      <c r="Y2114" t="str">
        <f>"Q"&amp;ROUNDUP(MONTH(Sales_Data[[#This Row],[Order_Date]])/3,0)</f>
        <v>Q2</v>
      </c>
    </row>
    <row r="2115" spans="1:25" x14ac:dyDescent="0.3">
      <c r="A2115" t="s">
        <v>3523</v>
      </c>
      <c r="B2115" s="1">
        <v>45973</v>
      </c>
      <c r="C2115" t="s">
        <v>854</v>
      </c>
      <c r="D2115" t="s">
        <v>86</v>
      </c>
      <c r="E2115" t="s">
        <v>39</v>
      </c>
      <c r="F2115" t="s">
        <v>40</v>
      </c>
      <c r="G2115" t="s">
        <v>21</v>
      </c>
      <c r="H2115" t="s">
        <v>22</v>
      </c>
      <c r="I2115" t="s">
        <v>62</v>
      </c>
      <c r="J2115">
        <v>1</v>
      </c>
      <c r="K2115">
        <v>2475.7800000000002</v>
      </c>
      <c r="L2115">
        <v>0.1</v>
      </c>
      <c r="M2115">
        <v>1747.12</v>
      </c>
      <c r="N2115" t="s">
        <v>24</v>
      </c>
      <c r="O2115" t="s">
        <v>35</v>
      </c>
      <c r="P2115" t="s">
        <v>71</v>
      </c>
      <c r="Q2115">
        <f>Sales_Data[[#This Row],[Quantity]]*Sales_Data[[#This Row],[Unit_Price]]</f>
        <v>2475.7800000000002</v>
      </c>
      <c r="R2115">
        <f>Sales_Data[[#This Row],[Gross_Sales]]*Sales_Data[[#This Row],[Discount]]</f>
        <v>247.57800000000003</v>
      </c>
      <c r="S2115">
        <f>Sales_Data[[#This Row],[Gross_Sales]]-Sales_Data[[#This Row],[Discount_Amount]]</f>
        <v>2228.2020000000002</v>
      </c>
      <c r="T2115">
        <f>Sales_Data[[#This Row],[Net Sales]]-Sales_Data[[#This Row],[Cost]]</f>
        <v>481.08200000000033</v>
      </c>
      <c r="U2115" s="2">
        <f>Sales_Data[[#This Row],[Profit]]/Sales_Data[[#This Row],[Net Sales]]</f>
        <v>0.21590591876320023</v>
      </c>
      <c r="V2115">
        <f>YEAR(Sales_Data[[#This Row],[Order_Date]])</f>
        <v>2025</v>
      </c>
      <c r="W2115" t="str">
        <f>TEXT(Sales_Data[[#This Row],[Order_Date]],"mmm")</f>
        <v>Nov</v>
      </c>
      <c r="X2115">
        <f>MONTH(Sales_Data[[#This Row],[Order_Date]])</f>
        <v>11</v>
      </c>
      <c r="Y2115" t="str">
        <f>"Q"&amp;ROUNDUP(MONTH(Sales_Data[[#This Row],[Order_Date]])/3,0)</f>
        <v>Q4</v>
      </c>
    </row>
    <row r="2116" spans="1:25" x14ac:dyDescent="0.3">
      <c r="A2116" t="s">
        <v>3524</v>
      </c>
      <c r="B2116" s="1">
        <v>45750</v>
      </c>
      <c r="C2116" t="s">
        <v>2313</v>
      </c>
      <c r="D2116" t="s">
        <v>92</v>
      </c>
      <c r="E2116" t="s">
        <v>19</v>
      </c>
      <c r="F2116" t="s">
        <v>20</v>
      </c>
      <c r="G2116" t="s">
        <v>67</v>
      </c>
      <c r="H2116" t="s">
        <v>88</v>
      </c>
      <c r="I2116" t="s">
        <v>89</v>
      </c>
      <c r="J2116">
        <v>1</v>
      </c>
      <c r="K2116">
        <v>3083.94</v>
      </c>
      <c r="L2116">
        <v>0.1</v>
      </c>
      <c r="M2116">
        <v>1918.24</v>
      </c>
      <c r="N2116" t="s">
        <v>109</v>
      </c>
      <c r="O2116" t="s">
        <v>53</v>
      </c>
      <c r="P2116" t="s">
        <v>26</v>
      </c>
      <c r="Q2116">
        <f>Sales_Data[[#This Row],[Quantity]]*Sales_Data[[#This Row],[Unit_Price]]</f>
        <v>3083.94</v>
      </c>
      <c r="R2116">
        <f>Sales_Data[[#This Row],[Gross_Sales]]*Sales_Data[[#This Row],[Discount]]</f>
        <v>308.39400000000001</v>
      </c>
      <c r="S2116">
        <f>Sales_Data[[#This Row],[Gross_Sales]]-Sales_Data[[#This Row],[Discount_Amount]]</f>
        <v>2775.5460000000003</v>
      </c>
      <c r="T2116">
        <f>Sales_Data[[#This Row],[Net Sales]]-Sales_Data[[#This Row],[Cost]]</f>
        <v>857.30600000000027</v>
      </c>
      <c r="U2116" s="2">
        <f>Sales_Data[[#This Row],[Profit]]/Sales_Data[[#This Row],[Net Sales]]</f>
        <v>0.30887832520160002</v>
      </c>
      <c r="V2116">
        <f>YEAR(Sales_Data[[#This Row],[Order_Date]])</f>
        <v>2025</v>
      </c>
      <c r="W2116" t="str">
        <f>TEXT(Sales_Data[[#This Row],[Order_Date]],"mmm")</f>
        <v>Apr</v>
      </c>
      <c r="X2116">
        <f>MONTH(Sales_Data[[#This Row],[Order_Date]])</f>
        <v>4</v>
      </c>
      <c r="Y2116" t="str">
        <f>"Q"&amp;ROUNDUP(MONTH(Sales_Data[[#This Row],[Order_Date]])/3,0)</f>
        <v>Q2</v>
      </c>
    </row>
    <row r="2117" spans="1:25" x14ac:dyDescent="0.3">
      <c r="A2117" t="s">
        <v>3525</v>
      </c>
      <c r="B2117" s="1">
        <v>45962</v>
      </c>
      <c r="C2117" t="s">
        <v>3526</v>
      </c>
      <c r="D2117" t="s">
        <v>857</v>
      </c>
      <c r="E2117" t="s">
        <v>19</v>
      </c>
      <c r="F2117" t="s">
        <v>113</v>
      </c>
      <c r="G2117" t="s">
        <v>75</v>
      </c>
      <c r="H2117" t="s">
        <v>114</v>
      </c>
      <c r="I2117" t="s">
        <v>115</v>
      </c>
      <c r="J2117">
        <v>2</v>
      </c>
      <c r="K2117">
        <v>13543.11</v>
      </c>
      <c r="L2117">
        <v>0.1</v>
      </c>
      <c r="M2117">
        <v>17764.63</v>
      </c>
      <c r="N2117" t="s">
        <v>24</v>
      </c>
      <c r="O2117" t="s">
        <v>53</v>
      </c>
      <c r="P2117" t="s">
        <v>71</v>
      </c>
      <c r="Q2117">
        <f>Sales_Data[[#This Row],[Quantity]]*Sales_Data[[#This Row],[Unit_Price]]</f>
        <v>27086.22</v>
      </c>
      <c r="R2117">
        <f>Sales_Data[[#This Row],[Gross_Sales]]*Sales_Data[[#This Row],[Discount]]</f>
        <v>2708.6220000000003</v>
      </c>
      <c r="S2117">
        <f>Sales_Data[[#This Row],[Gross_Sales]]-Sales_Data[[#This Row],[Discount_Amount]]</f>
        <v>24377.598000000002</v>
      </c>
      <c r="T2117">
        <f>Sales_Data[[#This Row],[Net Sales]]-Sales_Data[[#This Row],[Cost]]</f>
        <v>6612.9680000000008</v>
      </c>
      <c r="U2117" s="2">
        <f>Sales_Data[[#This Row],[Profit]]/Sales_Data[[#This Row],[Net Sales]]</f>
        <v>0.2712723378242598</v>
      </c>
      <c r="V2117">
        <f>YEAR(Sales_Data[[#This Row],[Order_Date]])</f>
        <v>2025</v>
      </c>
      <c r="W2117" t="str">
        <f>TEXT(Sales_Data[[#This Row],[Order_Date]],"mmm")</f>
        <v>Nov</v>
      </c>
      <c r="X2117">
        <f>MONTH(Sales_Data[[#This Row],[Order_Date]])</f>
        <v>11</v>
      </c>
      <c r="Y2117" t="str">
        <f>"Q"&amp;ROUNDUP(MONTH(Sales_Data[[#This Row],[Order_Date]])/3,0)</f>
        <v>Q4</v>
      </c>
    </row>
    <row r="2118" spans="1:25" x14ac:dyDescent="0.3">
      <c r="A2118" t="s">
        <v>3527</v>
      </c>
      <c r="B2118" s="1">
        <v>45881</v>
      </c>
      <c r="C2118" t="s">
        <v>3528</v>
      </c>
      <c r="D2118" t="s">
        <v>728</v>
      </c>
      <c r="E2118" t="s">
        <v>119</v>
      </c>
      <c r="F2118" t="s">
        <v>120</v>
      </c>
      <c r="G2118" t="s">
        <v>21</v>
      </c>
      <c r="H2118" t="s">
        <v>22</v>
      </c>
      <c r="I2118" t="s">
        <v>62</v>
      </c>
      <c r="J2118">
        <v>2</v>
      </c>
      <c r="K2118">
        <v>7978.78</v>
      </c>
      <c r="L2118">
        <v>0.05</v>
      </c>
      <c r="M2118">
        <v>11207.56</v>
      </c>
      <c r="N2118" t="s">
        <v>52</v>
      </c>
      <c r="O2118" t="s">
        <v>35</v>
      </c>
      <c r="P2118" t="s">
        <v>71</v>
      </c>
      <c r="Q2118">
        <f>Sales_Data[[#This Row],[Quantity]]*Sales_Data[[#This Row],[Unit_Price]]</f>
        <v>15957.56</v>
      </c>
      <c r="R2118">
        <f>Sales_Data[[#This Row],[Gross_Sales]]*Sales_Data[[#This Row],[Discount]]</f>
        <v>797.87800000000004</v>
      </c>
      <c r="S2118">
        <f>Sales_Data[[#This Row],[Gross_Sales]]-Sales_Data[[#This Row],[Discount_Amount]]</f>
        <v>15159.681999999999</v>
      </c>
      <c r="T2118">
        <f>Sales_Data[[#This Row],[Net Sales]]-Sales_Data[[#This Row],[Cost]]</f>
        <v>3952.1219999999994</v>
      </c>
      <c r="U2118" s="2">
        <f>Sales_Data[[#This Row],[Profit]]/Sales_Data[[#This Row],[Net Sales]]</f>
        <v>0.2606995318239525</v>
      </c>
      <c r="V2118">
        <f>YEAR(Sales_Data[[#This Row],[Order_Date]])</f>
        <v>2025</v>
      </c>
      <c r="W2118" t="str">
        <f>TEXT(Sales_Data[[#This Row],[Order_Date]],"mmm")</f>
        <v>Aug</v>
      </c>
      <c r="X2118">
        <f>MONTH(Sales_Data[[#This Row],[Order_Date]])</f>
        <v>8</v>
      </c>
      <c r="Y2118" t="str">
        <f>"Q"&amp;ROUNDUP(MONTH(Sales_Data[[#This Row],[Order_Date]])/3,0)</f>
        <v>Q3</v>
      </c>
    </row>
    <row r="2119" spans="1:25" x14ac:dyDescent="0.3">
      <c r="A2119" t="s">
        <v>3529</v>
      </c>
      <c r="B2119" s="1">
        <v>45948</v>
      </c>
      <c r="C2119" t="s">
        <v>223</v>
      </c>
      <c r="D2119" t="s">
        <v>224</v>
      </c>
      <c r="E2119" t="s">
        <v>48</v>
      </c>
      <c r="F2119" t="s">
        <v>164</v>
      </c>
      <c r="G2119" t="s">
        <v>67</v>
      </c>
      <c r="H2119" t="s">
        <v>68</v>
      </c>
      <c r="I2119" t="s">
        <v>97</v>
      </c>
      <c r="J2119">
        <v>1</v>
      </c>
      <c r="K2119">
        <v>61453.58</v>
      </c>
      <c r="L2119">
        <v>0</v>
      </c>
      <c r="M2119">
        <v>49738.65</v>
      </c>
      <c r="N2119" t="s">
        <v>24</v>
      </c>
      <c r="O2119" t="s">
        <v>35</v>
      </c>
      <c r="P2119" t="s">
        <v>71</v>
      </c>
      <c r="Q2119">
        <f>Sales_Data[[#This Row],[Quantity]]*Sales_Data[[#This Row],[Unit_Price]]</f>
        <v>61453.58</v>
      </c>
      <c r="R2119">
        <f>Sales_Data[[#This Row],[Gross_Sales]]*Sales_Data[[#This Row],[Discount]]</f>
        <v>0</v>
      </c>
      <c r="S2119">
        <f>Sales_Data[[#This Row],[Gross_Sales]]-Sales_Data[[#This Row],[Discount_Amount]]</f>
        <v>61453.58</v>
      </c>
      <c r="T2119">
        <f>Sales_Data[[#This Row],[Net Sales]]-Sales_Data[[#This Row],[Cost]]</f>
        <v>11714.93</v>
      </c>
      <c r="U2119" s="2">
        <f>Sales_Data[[#This Row],[Profit]]/Sales_Data[[#This Row],[Net Sales]]</f>
        <v>0.19063055398888071</v>
      </c>
      <c r="V2119">
        <f>YEAR(Sales_Data[[#This Row],[Order_Date]])</f>
        <v>2025</v>
      </c>
      <c r="W2119" t="str">
        <f>TEXT(Sales_Data[[#This Row],[Order_Date]],"mmm")</f>
        <v>Oct</v>
      </c>
      <c r="X2119">
        <f>MONTH(Sales_Data[[#This Row],[Order_Date]])</f>
        <v>10</v>
      </c>
      <c r="Y2119" t="str">
        <f>"Q"&amp;ROUNDUP(MONTH(Sales_Data[[#This Row],[Order_Date]])/3,0)</f>
        <v>Q4</v>
      </c>
    </row>
    <row r="2120" spans="1:25" x14ac:dyDescent="0.3">
      <c r="A2120" t="s">
        <v>3530</v>
      </c>
      <c r="B2120" s="1">
        <v>45759</v>
      </c>
      <c r="C2120" t="s">
        <v>2780</v>
      </c>
      <c r="D2120" t="s">
        <v>92</v>
      </c>
      <c r="E2120" t="s">
        <v>119</v>
      </c>
      <c r="F2120" t="s">
        <v>249</v>
      </c>
      <c r="G2120" t="s">
        <v>67</v>
      </c>
      <c r="H2120" t="s">
        <v>68</v>
      </c>
      <c r="I2120" t="s">
        <v>69</v>
      </c>
      <c r="J2120">
        <v>1</v>
      </c>
      <c r="K2120">
        <v>998.26</v>
      </c>
      <c r="L2120">
        <v>0.1</v>
      </c>
      <c r="M2120">
        <v>602.54999999999995</v>
      </c>
      <c r="N2120" t="s">
        <v>70</v>
      </c>
      <c r="O2120" t="s">
        <v>35</v>
      </c>
      <c r="P2120" t="s">
        <v>26</v>
      </c>
      <c r="Q2120">
        <f>Sales_Data[[#This Row],[Quantity]]*Sales_Data[[#This Row],[Unit_Price]]</f>
        <v>998.26</v>
      </c>
      <c r="R2120">
        <f>Sales_Data[[#This Row],[Gross_Sales]]*Sales_Data[[#This Row],[Discount]]</f>
        <v>99.826000000000008</v>
      </c>
      <c r="S2120">
        <f>Sales_Data[[#This Row],[Gross_Sales]]-Sales_Data[[#This Row],[Discount_Amount]]</f>
        <v>898.43399999999997</v>
      </c>
      <c r="T2120">
        <f>Sales_Data[[#This Row],[Net Sales]]-Sales_Data[[#This Row],[Cost]]</f>
        <v>295.88400000000001</v>
      </c>
      <c r="U2120" s="2">
        <f>Sales_Data[[#This Row],[Profit]]/Sales_Data[[#This Row],[Net Sales]]</f>
        <v>0.3293330394887104</v>
      </c>
      <c r="V2120">
        <f>YEAR(Sales_Data[[#This Row],[Order_Date]])</f>
        <v>2025</v>
      </c>
      <c r="W2120" t="str">
        <f>TEXT(Sales_Data[[#This Row],[Order_Date]],"mmm")</f>
        <v>Apr</v>
      </c>
      <c r="X2120">
        <f>MONTH(Sales_Data[[#This Row],[Order_Date]])</f>
        <v>4</v>
      </c>
      <c r="Y2120" t="str">
        <f>"Q"&amp;ROUNDUP(MONTH(Sales_Data[[#This Row],[Order_Date]])/3,0)</f>
        <v>Q2</v>
      </c>
    </row>
    <row r="2121" spans="1:25" x14ac:dyDescent="0.3">
      <c r="A2121" t="s">
        <v>3531</v>
      </c>
      <c r="B2121" s="1">
        <v>45924</v>
      </c>
      <c r="C2121" t="s">
        <v>764</v>
      </c>
      <c r="D2121" t="s">
        <v>106</v>
      </c>
      <c r="E2121" t="s">
        <v>48</v>
      </c>
      <c r="F2121" t="s">
        <v>152</v>
      </c>
      <c r="G2121" t="s">
        <v>67</v>
      </c>
      <c r="H2121" t="s">
        <v>121</v>
      </c>
      <c r="I2121" t="s">
        <v>122</v>
      </c>
      <c r="J2121">
        <v>1</v>
      </c>
      <c r="K2121">
        <v>48484.2</v>
      </c>
      <c r="L2121">
        <v>0.05</v>
      </c>
      <c r="M2121">
        <v>29661.919999999998</v>
      </c>
      <c r="N2121" t="s">
        <v>109</v>
      </c>
      <c r="O2121" t="s">
        <v>25</v>
      </c>
      <c r="P2121" t="s">
        <v>26</v>
      </c>
      <c r="Q2121">
        <f>Sales_Data[[#This Row],[Quantity]]*Sales_Data[[#This Row],[Unit_Price]]</f>
        <v>48484.2</v>
      </c>
      <c r="R2121">
        <f>Sales_Data[[#This Row],[Gross_Sales]]*Sales_Data[[#This Row],[Discount]]</f>
        <v>2424.21</v>
      </c>
      <c r="S2121">
        <f>Sales_Data[[#This Row],[Gross_Sales]]-Sales_Data[[#This Row],[Discount_Amount]]</f>
        <v>46059.99</v>
      </c>
      <c r="T2121">
        <f>Sales_Data[[#This Row],[Net Sales]]-Sales_Data[[#This Row],[Cost]]</f>
        <v>16398.07</v>
      </c>
      <c r="U2121" s="2">
        <f>Sales_Data[[#This Row],[Profit]]/Sales_Data[[#This Row],[Net Sales]]</f>
        <v>0.35601549197036303</v>
      </c>
      <c r="V2121">
        <f>YEAR(Sales_Data[[#This Row],[Order_Date]])</f>
        <v>2025</v>
      </c>
      <c r="W2121" t="str">
        <f>TEXT(Sales_Data[[#This Row],[Order_Date]],"mmm")</f>
        <v>Sep</v>
      </c>
      <c r="X2121">
        <f>MONTH(Sales_Data[[#This Row],[Order_Date]])</f>
        <v>9</v>
      </c>
      <c r="Y2121" t="str">
        <f>"Q"&amp;ROUNDUP(MONTH(Sales_Data[[#This Row],[Order_Date]])/3,0)</f>
        <v>Q3</v>
      </c>
    </row>
    <row r="2122" spans="1:25" x14ac:dyDescent="0.3">
      <c r="A2122" t="s">
        <v>3532</v>
      </c>
      <c r="B2122" s="1">
        <v>46012</v>
      </c>
      <c r="C2122" t="s">
        <v>1277</v>
      </c>
      <c r="D2122" t="s">
        <v>145</v>
      </c>
      <c r="E2122" t="s">
        <v>30</v>
      </c>
      <c r="F2122" t="s">
        <v>87</v>
      </c>
      <c r="G2122" t="s">
        <v>41</v>
      </c>
      <c r="H2122" t="s">
        <v>42</v>
      </c>
      <c r="I2122" t="s">
        <v>82</v>
      </c>
      <c r="J2122">
        <v>1</v>
      </c>
      <c r="K2122">
        <v>3700.89</v>
      </c>
      <c r="L2122">
        <v>0.15</v>
      </c>
      <c r="M2122">
        <v>2171.09</v>
      </c>
      <c r="N2122" t="s">
        <v>52</v>
      </c>
      <c r="O2122" t="s">
        <v>53</v>
      </c>
      <c r="P2122" t="s">
        <v>71</v>
      </c>
      <c r="Q2122">
        <f>Sales_Data[[#This Row],[Quantity]]*Sales_Data[[#This Row],[Unit_Price]]</f>
        <v>3700.89</v>
      </c>
      <c r="R2122">
        <f>Sales_Data[[#This Row],[Gross_Sales]]*Sales_Data[[#This Row],[Discount]]</f>
        <v>555.13349999999991</v>
      </c>
      <c r="S2122">
        <f>Sales_Data[[#This Row],[Gross_Sales]]-Sales_Data[[#This Row],[Discount_Amount]]</f>
        <v>3145.7565</v>
      </c>
      <c r="T2122">
        <f>Sales_Data[[#This Row],[Net Sales]]-Sales_Data[[#This Row],[Cost]]</f>
        <v>974.66649999999981</v>
      </c>
      <c r="U2122" s="2">
        <f>Sales_Data[[#This Row],[Profit]]/Sales_Data[[#This Row],[Net Sales]]</f>
        <v>0.30983532895823307</v>
      </c>
      <c r="V2122">
        <f>YEAR(Sales_Data[[#This Row],[Order_Date]])</f>
        <v>2025</v>
      </c>
      <c r="W2122" t="str">
        <f>TEXT(Sales_Data[[#This Row],[Order_Date]],"mmm")</f>
        <v>Dec</v>
      </c>
      <c r="X2122">
        <f>MONTH(Sales_Data[[#This Row],[Order_Date]])</f>
        <v>12</v>
      </c>
      <c r="Y2122" t="str">
        <f>"Q"&amp;ROUNDUP(MONTH(Sales_Data[[#This Row],[Order_Date]])/3,0)</f>
        <v>Q4</v>
      </c>
    </row>
    <row r="2123" spans="1:25" x14ac:dyDescent="0.3">
      <c r="A2123" t="s">
        <v>3533</v>
      </c>
      <c r="B2123" s="1">
        <v>45767</v>
      </c>
      <c r="C2123" t="s">
        <v>1479</v>
      </c>
      <c r="D2123" t="s">
        <v>47</v>
      </c>
      <c r="E2123" t="s">
        <v>39</v>
      </c>
      <c r="F2123" t="s">
        <v>405</v>
      </c>
      <c r="G2123" t="s">
        <v>75</v>
      </c>
      <c r="H2123" t="s">
        <v>185</v>
      </c>
      <c r="I2123" t="s">
        <v>186</v>
      </c>
      <c r="J2123">
        <v>1</v>
      </c>
      <c r="K2123">
        <v>6650.92</v>
      </c>
      <c r="L2123">
        <v>0.1</v>
      </c>
      <c r="M2123">
        <v>4486.07</v>
      </c>
      <c r="N2123" t="s">
        <v>70</v>
      </c>
      <c r="O2123" t="s">
        <v>53</v>
      </c>
      <c r="P2123" t="s">
        <v>71</v>
      </c>
      <c r="Q2123">
        <f>Sales_Data[[#This Row],[Quantity]]*Sales_Data[[#This Row],[Unit_Price]]</f>
        <v>6650.92</v>
      </c>
      <c r="R2123">
        <f>Sales_Data[[#This Row],[Gross_Sales]]*Sales_Data[[#This Row],[Discount]]</f>
        <v>665.0920000000001</v>
      </c>
      <c r="S2123">
        <f>Sales_Data[[#This Row],[Gross_Sales]]-Sales_Data[[#This Row],[Discount_Amount]]</f>
        <v>5985.8279999999995</v>
      </c>
      <c r="T2123">
        <f>Sales_Data[[#This Row],[Net Sales]]-Sales_Data[[#This Row],[Cost]]</f>
        <v>1499.7579999999998</v>
      </c>
      <c r="U2123" s="2">
        <f>Sales_Data[[#This Row],[Profit]]/Sales_Data[[#This Row],[Net Sales]]</f>
        <v>0.25055146923700444</v>
      </c>
      <c r="V2123">
        <f>YEAR(Sales_Data[[#This Row],[Order_Date]])</f>
        <v>2025</v>
      </c>
      <c r="W2123" t="str">
        <f>TEXT(Sales_Data[[#This Row],[Order_Date]],"mmm")</f>
        <v>Apr</v>
      </c>
      <c r="X2123">
        <f>MONTH(Sales_Data[[#This Row],[Order_Date]])</f>
        <v>4</v>
      </c>
      <c r="Y2123" t="str">
        <f>"Q"&amp;ROUNDUP(MONTH(Sales_Data[[#This Row],[Order_Date]])/3,0)</f>
        <v>Q2</v>
      </c>
    </row>
    <row r="2124" spans="1:25" x14ac:dyDescent="0.3">
      <c r="A2124" t="s">
        <v>3534</v>
      </c>
      <c r="B2124" s="1">
        <v>45987</v>
      </c>
      <c r="C2124" t="s">
        <v>1973</v>
      </c>
      <c r="D2124" t="s">
        <v>553</v>
      </c>
      <c r="E2124" t="s">
        <v>30</v>
      </c>
      <c r="F2124" t="s">
        <v>210</v>
      </c>
      <c r="G2124" t="s">
        <v>67</v>
      </c>
      <c r="H2124" t="s">
        <v>88</v>
      </c>
      <c r="I2124" t="s">
        <v>89</v>
      </c>
      <c r="J2124">
        <v>2</v>
      </c>
      <c r="K2124">
        <v>1451.34</v>
      </c>
      <c r="L2124">
        <v>0.05</v>
      </c>
      <c r="M2124">
        <v>1809.24</v>
      </c>
      <c r="N2124" t="s">
        <v>70</v>
      </c>
      <c r="O2124" t="s">
        <v>35</v>
      </c>
      <c r="P2124" t="s">
        <v>44</v>
      </c>
      <c r="Q2124">
        <f>Sales_Data[[#This Row],[Quantity]]*Sales_Data[[#This Row],[Unit_Price]]</f>
        <v>2902.68</v>
      </c>
      <c r="R2124">
        <f>Sales_Data[[#This Row],[Gross_Sales]]*Sales_Data[[#This Row],[Discount]]</f>
        <v>145.13399999999999</v>
      </c>
      <c r="S2124">
        <f>Sales_Data[[#This Row],[Gross_Sales]]-Sales_Data[[#This Row],[Discount_Amount]]</f>
        <v>2757.5459999999998</v>
      </c>
      <c r="T2124">
        <f>Sales_Data[[#This Row],[Net Sales]]-Sales_Data[[#This Row],[Cost]]</f>
        <v>948.30599999999981</v>
      </c>
      <c r="U2124" s="2">
        <f>Sales_Data[[#This Row],[Profit]]/Sales_Data[[#This Row],[Net Sales]]</f>
        <v>0.34389489785483174</v>
      </c>
      <c r="V2124">
        <f>YEAR(Sales_Data[[#This Row],[Order_Date]])</f>
        <v>2025</v>
      </c>
      <c r="W2124" t="str">
        <f>TEXT(Sales_Data[[#This Row],[Order_Date]],"mmm")</f>
        <v>Nov</v>
      </c>
      <c r="X2124">
        <f>MONTH(Sales_Data[[#This Row],[Order_Date]])</f>
        <v>11</v>
      </c>
      <c r="Y2124" t="str">
        <f>"Q"&amp;ROUNDUP(MONTH(Sales_Data[[#This Row],[Order_Date]])/3,0)</f>
        <v>Q4</v>
      </c>
    </row>
    <row r="2125" spans="1:25" x14ac:dyDescent="0.3">
      <c r="A2125" t="s">
        <v>3535</v>
      </c>
      <c r="B2125" s="1">
        <v>45922</v>
      </c>
      <c r="C2125" t="s">
        <v>814</v>
      </c>
      <c r="D2125" t="s">
        <v>511</v>
      </c>
      <c r="E2125" t="s">
        <v>19</v>
      </c>
      <c r="F2125" t="s">
        <v>57</v>
      </c>
      <c r="G2125" t="s">
        <v>67</v>
      </c>
      <c r="H2125" t="s">
        <v>133</v>
      </c>
      <c r="I2125" t="s">
        <v>138</v>
      </c>
      <c r="J2125">
        <v>2</v>
      </c>
      <c r="K2125">
        <v>13539.7</v>
      </c>
      <c r="L2125">
        <v>0.1</v>
      </c>
      <c r="M2125">
        <v>16559.88</v>
      </c>
      <c r="N2125" t="s">
        <v>52</v>
      </c>
      <c r="O2125" t="s">
        <v>35</v>
      </c>
      <c r="P2125" t="s">
        <v>44</v>
      </c>
      <c r="Q2125">
        <f>Sales_Data[[#This Row],[Quantity]]*Sales_Data[[#This Row],[Unit_Price]]</f>
        <v>27079.4</v>
      </c>
      <c r="R2125">
        <f>Sales_Data[[#This Row],[Gross_Sales]]*Sales_Data[[#This Row],[Discount]]</f>
        <v>2707.9400000000005</v>
      </c>
      <c r="S2125">
        <f>Sales_Data[[#This Row],[Gross_Sales]]-Sales_Data[[#This Row],[Discount_Amount]]</f>
        <v>24371.46</v>
      </c>
      <c r="T2125">
        <f>Sales_Data[[#This Row],[Net Sales]]-Sales_Data[[#This Row],[Cost]]</f>
        <v>7811.5799999999981</v>
      </c>
      <c r="U2125" s="2">
        <f>Sales_Data[[#This Row],[Profit]]/Sales_Data[[#This Row],[Net Sales]]</f>
        <v>0.32052162652545224</v>
      </c>
      <c r="V2125">
        <f>YEAR(Sales_Data[[#This Row],[Order_Date]])</f>
        <v>2025</v>
      </c>
      <c r="W2125" t="str">
        <f>TEXT(Sales_Data[[#This Row],[Order_Date]],"mmm")</f>
        <v>Sep</v>
      </c>
      <c r="X2125">
        <f>MONTH(Sales_Data[[#This Row],[Order_Date]])</f>
        <v>9</v>
      </c>
      <c r="Y2125" t="str">
        <f>"Q"&amp;ROUNDUP(MONTH(Sales_Data[[#This Row],[Order_Date]])/3,0)</f>
        <v>Q3</v>
      </c>
    </row>
    <row r="2126" spans="1:25" x14ac:dyDescent="0.3">
      <c r="A2126" t="s">
        <v>3536</v>
      </c>
      <c r="B2126" s="1">
        <v>45660</v>
      </c>
      <c r="C2126" t="s">
        <v>850</v>
      </c>
      <c r="D2126" t="s">
        <v>327</v>
      </c>
      <c r="E2126" t="s">
        <v>119</v>
      </c>
      <c r="F2126" t="s">
        <v>184</v>
      </c>
      <c r="G2126" t="s">
        <v>21</v>
      </c>
      <c r="H2126" t="s">
        <v>230</v>
      </c>
      <c r="I2126" t="s">
        <v>328</v>
      </c>
      <c r="J2126">
        <v>3</v>
      </c>
      <c r="K2126">
        <v>964.32</v>
      </c>
      <c r="L2126">
        <v>0.1</v>
      </c>
      <c r="M2126">
        <v>1949.86</v>
      </c>
      <c r="N2126" t="s">
        <v>24</v>
      </c>
      <c r="O2126" t="s">
        <v>25</v>
      </c>
      <c r="P2126" t="s">
        <v>26</v>
      </c>
      <c r="Q2126">
        <f>Sales_Data[[#This Row],[Quantity]]*Sales_Data[[#This Row],[Unit_Price]]</f>
        <v>2892.96</v>
      </c>
      <c r="R2126">
        <f>Sales_Data[[#This Row],[Gross_Sales]]*Sales_Data[[#This Row],[Discount]]</f>
        <v>289.29599999999999</v>
      </c>
      <c r="S2126">
        <f>Sales_Data[[#This Row],[Gross_Sales]]-Sales_Data[[#This Row],[Discount_Amount]]</f>
        <v>2603.6640000000002</v>
      </c>
      <c r="T2126">
        <f>Sales_Data[[#This Row],[Net Sales]]-Sales_Data[[#This Row],[Cost]]</f>
        <v>653.80400000000031</v>
      </c>
      <c r="U2126" s="2">
        <f>Sales_Data[[#This Row],[Profit]]/Sales_Data[[#This Row],[Net Sales]]</f>
        <v>0.25110920610339899</v>
      </c>
      <c r="V2126">
        <f>YEAR(Sales_Data[[#This Row],[Order_Date]])</f>
        <v>2025</v>
      </c>
      <c r="W2126" t="str">
        <f>TEXT(Sales_Data[[#This Row],[Order_Date]],"mmm")</f>
        <v>Jan</v>
      </c>
      <c r="X2126">
        <f>MONTH(Sales_Data[[#This Row],[Order_Date]])</f>
        <v>1</v>
      </c>
      <c r="Y2126" t="str">
        <f>"Q"&amp;ROUNDUP(MONTH(Sales_Data[[#This Row],[Order_Date]])/3,0)</f>
        <v>Q1</v>
      </c>
    </row>
    <row r="2127" spans="1:25" x14ac:dyDescent="0.3">
      <c r="A2127" t="s">
        <v>3537</v>
      </c>
      <c r="B2127" s="1">
        <v>45742</v>
      </c>
      <c r="C2127" t="s">
        <v>2382</v>
      </c>
      <c r="D2127" t="s">
        <v>266</v>
      </c>
      <c r="E2127" t="s">
        <v>39</v>
      </c>
      <c r="F2127" t="s">
        <v>202</v>
      </c>
      <c r="G2127" t="s">
        <v>21</v>
      </c>
      <c r="H2127" t="s">
        <v>297</v>
      </c>
      <c r="I2127" t="s">
        <v>494</v>
      </c>
      <c r="J2127">
        <v>1</v>
      </c>
      <c r="K2127">
        <v>4566.22</v>
      </c>
      <c r="L2127">
        <v>0.1</v>
      </c>
      <c r="M2127">
        <v>3318.83</v>
      </c>
      <c r="N2127" t="s">
        <v>70</v>
      </c>
      <c r="O2127" t="s">
        <v>53</v>
      </c>
      <c r="P2127" t="s">
        <v>26</v>
      </c>
      <c r="Q2127">
        <f>Sales_Data[[#This Row],[Quantity]]*Sales_Data[[#This Row],[Unit_Price]]</f>
        <v>4566.22</v>
      </c>
      <c r="R2127">
        <f>Sales_Data[[#This Row],[Gross_Sales]]*Sales_Data[[#This Row],[Discount]]</f>
        <v>456.62200000000007</v>
      </c>
      <c r="S2127">
        <f>Sales_Data[[#This Row],[Gross_Sales]]-Sales_Data[[#This Row],[Discount_Amount]]</f>
        <v>4109.598</v>
      </c>
      <c r="T2127">
        <f>Sales_Data[[#This Row],[Net Sales]]-Sales_Data[[#This Row],[Cost]]</f>
        <v>790.76800000000003</v>
      </c>
      <c r="U2127" s="2">
        <f>Sales_Data[[#This Row],[Profit]]/Sales_Data[[#This Row],[Net Sales]]</f>
        <v>0.19241979385818272</v>
      </c>
      <c r="V2127">
        <f>YEAR(Sales_Data[[#This Row],[Order_Date]])</f>
        <v>2025</v>
      </c>
      <c r="W2127" t="str">
        <f>TEXT(Sales_Data[[#This Row],[Order_Date]],"mmm")</f>
        <v>Mar</v>
      </c>
      <c r="X2127">
        <f>MONTH(Sales_Data[[#This Row],[Order_Date]])</f>
        <v>3</v>
      </c>
      <c r="Y2127" t="str">
        <f>"Q"&amp;ROUNDUP(MONTH(Sales_Data[[#This Row],[Order_Date]])/3,0)</f>
        <v>Q1</v>
      </c>
    </row>
    <row r="2128" spans="1:25" x14ac:dyDescent="0.3">
      <c r="A2128" t="s">
        <v>3538</v>
      </c>
      <c r="B2128" s="1">
        <v>45939</v>
      </c>
      <c r="C2128" t="s">
        <v>3539</v>
      </c>
      <c r="D2128" t="s">
        <v>307</v>
      </c>
      <c r="E2128" t="s">
        <v>48</v>
      </c>
      <c r="F2128" t="s">
        <v>126</v>
      </c>
      <c r="G2128" t="s">
        <v>41</v>
      </c>
      <c r="H2128" t="s">
        <v>102</v>
      </c>
      <c r="I2128" t="s">
        <v>165</v>
      </c>
      <c r="J2128">
        <v>2</v>
      </c>
      <c r="K2128">
        <v>23778.84</v>
      </c>
      <c r="L2128">
        <v>0.1</v>
      </c>
      <c r="M2128">
        <v>26834.99</v>
      </c>
      <c r="N2128" t="s">
        <v>70</v>
      </c>
      <c r="O2128" t="s">
        <v>35</v>
      </c>
      <c r="P2128" t="s">
        <v>44</v>
      </c>
      <c r="Q2128">
        <f>Sales_Data[[#This Row],[Quantity]]*Sales_Data[[#This Row],[Unit_Price]]</f>
        <v>47557.68</v>
      </c>
      <c r="R2128">
        <f>Sales_Data[[#This Row],[Gross_Sales]]*Sales_Data[[#This Row],[Discount]]</f>
        <v>4755.768</v>
      </c>
      <c r="S2128">
        <f>Sales_Data[[#This Row],[Gross_Sales]]-Sales_Data[[#This Row],[Discount_Amount]]</f>
        <v>42801.911999999997</v>
      </c>
      <c r="T2128">
        <f>Sales_Data[[#This Row],[Net Sales]]-Sales_Data[[#This Row],[Cost]]</f>
        <v>15966.921999999995</v>
      </c>
      <c r="U2128" s="2">
        <f>Sales_Data[[#This Row],[Profit]]/Sales_Data[[#This Row],[Net Sales]]</f>
        <v>0.37304226035509808</v>
      </c>
      <c r="V2128">
        <f>YEAR(Sales_Data[[#This Row],[Order_Date]])</f>
        <v>2025</v>
      </c>
      <c r="W2128" t="str">
        <f>TEXT(Sales_Data[[#This Row],[Order_Date]],"mmm")</f>
        <v>Oct</v>
      </c>
      <c r="X2128">
        <f>MONTH(Sales_Data[[#This Row],[Order_Date]])</f>
        <v>10</v>
      </c>
      <c r="Y2128" t="str">
        <f>"Q"&amp;ROUNDUP(MONTH(Sales_Data[[#This Row],[Order_Date]])/3,0)</f>
        <v>Q4</v>
      </c>
    </row>
    <row r="2129" spans="1:25" x14ac:dyDescent="0.3">
      <c r="A2129" t="s">
        <v>3540</v>
      </c>
      <c r="B2129" s="1">
        <v>45985</v>
      </c>
      <c r="C2129" t="s">
        <v>3541</v>
      </c>
      <c r="D2129" t="s">
        <v>460</v>
      </c>
      <c r="E2129" t="s">
        <v>39</v>
      </c>
      <c r="F2129" t="s">
        <v>96</v>
      </c>
      <c r="G2129" t="s">
        <v>21</v>
      </c>
      <c r="H2129" t="s">
        <v>22</v>
      </c>
      <c r="I2129" t="s">
        <v>62</v>
      </c>
      <c r="J2129">
        <v>1</v>
      </c>
      <c r="K2129">
        <v>5474.8</v>
      </c>
      <c r="L2129">
        <v>0</v>
      </c>
      <c r="M2129">
        <v>4206.8599999999997</v>
      </c>
      <c r="N2129" t="s">
        <v>109</v>
      </c>
      <c r="O2129" t="s">
        <v>35</v>
      </c>
      <c r="P2129" t="s">
        <v>71</v>
      </c>
      <c r="Q2129">
        <f>Sales_Data[[#This Row],[Quantity]]*Sales_Data[[#This Row],[Unit_Price]]</f>
        <v>5474.8</v>
      </c>
      <c r="R2129">
        <f>Sales_Data[[#This Row],[Gross_Sales]]*Sales_Data[[#This Row],[Discount]]</f>
        <v>0</v>
      </c>
      <c r="S2129">
        <f>Sales_Data[[#This Row],[Gross_Sales]]-Sales_Data[[#This Row],[Discount_Amount]]</f>
        <v>5474.8</v>
      </c>
      <c r="T2129">
        <f>Sales_Data[[#This Row],[Net Sales]]-Sales_Data[[#This Row],[Cost]]</f>
        <v>1267.9400000000005</v>
      </c>
      <c r="U2129" s="2">
        <f>Sales_Data[[#This Row],[Profit]]/Sales_Data[[#This Row],[Net Sales]]</f>
        <v>0.23159567472784404</v>
      </c>
      <c r="V2129">
        <f>YEAR(Sales_Data[[#This Row],[Order_Date]])</f>
        <v>2025</v>
      </c>
      <c r="W2129" t="str">
        <f>TEXT(Sales_Data[[#This Row],[Order_Date]],"mmm")</f>
        <v>Nov</v>
      </c>
      <c r="X2129">
        <f>MONTH(Sales_Data[[#This Row],[Order_Date]])</f>
        <v>11</v>
      </c>
      <c r="Y2129" t="str">
        <f>"Q"&amp;ROUNDUP(MONTH(Sales_Data[[#This Row],[Order_Date]])/3,0)</f>
        <v>Q4</v>
      </c>
    </row>
    <row r="2130" spans="1:25" x14ac:dyDescent="0.3">
      <c r="A2130" t="s">
        <v>3542</v>
      </c>
      <c r="B2130" s="1">
        <v>45961</v>
      </c>
      <c r="C2130" t="s">
        <v>1260</v>
      </c>
      <c r="D2130" t="s">
        <v>374</v>
      </c>
      <c r="E2130" t="s">
        <v>48</v>
      </c>
      <c r="F2130" t="s">
        <v>152</v>
      </c>
      <c r="G2130" t="s">
        <v>67</v>
      </c>
      <c r="H2130" t="s">
        <v>88</v>
      </c>
      <c r="I2130" t="s">
        <v>157</v>
      </c>
      <c r="J2130">
        <v>3</v>
      </c>
      <c r="K2130">
        <v>56319.82</v>
      </c>
      <c r="L2130">
        <v>0.15</v>
      </c>
      <c r="M2130">
        <v>103378.49</v>
      </c>
      <c r="N2130" t="s">
        <v>24</v>
      </c>
      <c r="O2130" t="s">
        <v>35</v>
      </c>
      <c r="P2130" t="s">
        <v>44</v>
      </c>
      <c r="Q2130">
        <f>Sales_Data[[#This Row],[Quantity]]*Sales_Data[[#This Row],[Unit_Price]]</f>
        <v>168959.46</v>
      </c>
      <c r="R2130">
        <f>Sales_Data[[#This Row],[Gross_Sales]]*Sales_Data[[#This Row],[Discount]]</f>
        <v>25343.918999999998</v>
      </c>
      <c r="S2130">
        <f>Sales_Data[[#This Row],[Gross_Sales]]-Sales_Data[[#This Row],[Discount_Amount]]</f>
        <v>143615.541</v>
      </c>
      <c r="T2130">
        <f>Sales_Data[[#This Row],[Net Sales]]-Sales_Data[[#This Row],[Cost]]</f>
        <v>40237.050999999992</v>
      </c>
      <c r="U2130" s="2">
        <f>Sales_Data[[#This Row],[Profit]]/Sales_Data[[#This Row],[Net Sales]]</f>
        <v>0.28017198361561713</v>
      </c>
      <c r="V2130">
        <f>YEAR(Sales_Data[[#This Row],[Order_Date]])</f>
        <v>2025</v>
      </c>
      <c r="W2130" t="str">
        <f>TEXT(Sales_Data[[#This Row],[Order_Date]],"mmm")</f>
        <v>Oct</v>
      </c>
      <c r="X2130">
        <f>MONTH(Sales_Data[[#This Row],[Order_Date]])</f>
        <v>10</v>
      </c>
      <c r="Y2130" t="str">
        <f>"Q"&amp;ROUNDUP(MONTH(Sales_Data[[#This Row],[Order_Date]])/3,0)</f>
        <v>Q4</v>
      </c>
    </row>
    <row r="2131" spans="1:25" x14ac:dyDescent="0.3">
      <c r="A2131" t="s">
        <v>3543</v>
      </c>
      <c r="B2131" s="1">
        <v>45774</v>
      </c>
      <c r="C2131" t="s">
        <v>2828</v>
      </c>
      <c r="D2131" t="s">
        <v>444</v>
      </c>
      <c r="E2131" t="s">
        <v>48</v>
      </c>
      <c r="F2131" t="s">
        <v>49</v>
      </c>
      <c r="G2131" t="s">
        <v>41</v>
      </c>
      <c r="H2131" t="s">
        <v>42</v>
      </c>
      <c r="I2131" t="s">
        <v>43</v>
      </c>
      <c r="J2131">
        <v>2</v>
      </c>
      <c r="K2131">
        <v>24666.14</v>
      </c>
      <c r="L2131">
        <v>0.05</v>
      </c>
      <c r="M2131">
        <v>35908.06</v>
      </c>
      <c r="N2131" t="s">
        <v>52</v>
      </c>
      <c r="O2131" t="s">
        <v>35</v>
      </c>
      <c r="P2131" t="s">
        <v>71</v>
      </c>
      <c r="Q2131">
        <f>Sales_Data[[#This Row],[Quantity]]*Sales_Data[[#This Row],[Unit_Price]]</f>
        <v>49332.28</v>
      </c>
      <c r="R2131">
        <f>Sales_Data[[#This Row],[Gross_Sales]]*Sales_Data[[#This Row],[Discount]]</f>
        <v>2466.614</v>
      </c>
      <c r="S2131">
        <f>Sales_Data[[#This Row],[Gross_Sales]]-Sales_Data[[#This Row],[Discount_Amount]]</f>
        <v>46865.665999999997</v>
      </c>
      <c r="T2131">
        <f>Sales_Data[[#This Row],[Net Sales]]-Sales_Data[[#This Row],[Cost]]</f>
        <v>10957.606</v>
      </c>
      <c r="U2131" s="2">
        <f>Sales_Data[[#This Row],[Profit]]/Sales_Data[[#This Row],[Net Sales]]</f>
        <v>0.23380881859227179</v>
      </c>
      <c r="V2131">
        <f>YEAR(Sales_Data[[#This Row],[Order_Date]])</f>
        <v>2025</v>
      </c>
      <c r="W2131" t="str">
        <f>TEXT(Sales_Data[[#This Row],[Order_Date]],"mmm")</f>
        <v>Apr</v>
      </c>
      <c r="X2131">
        <f>MONTH(Sales_Data[[#This Row],[Order_Date]])</f>
        <v>4</v>
      </c>
      <c r="Y2131" t="str">
        <f>"Q"&amp;ROUNDUP(MONTH(Sales_Data[[#This Row],[Order_Date]])/3,0)</f>
        <v>Q2</v>
      </c>
    </row>
    <row r="2132" spans="1:25" x14ac:dyDescent="0.3">
      <c r="A2132" t="s">
        <v>3544</v>
      </c>
      <c r="B2132" s="1">
        <v>45878</v>
      </c>
      <c r="C2132" t="s">
        <v>3545</v>
      </c>
      <c r="D2132" t="s">
        <v>511</v>
      </c>
      <c r="E2132" t="s">
        <v>19</v>
      </c>
      <c r="F2132" t="s">
        <v>81</v>
      </c>
      <c r="G2132" t="s">
        <v>67</v>
      </c>
      <c r="H2132" t="s">
        <v>121</v>
      </c>
      <c r="I2132" t="s">
        <v>142</v>
      </c>
      <c r="J2132">
        <v>3</v>
      </c>
      <c r="K2132">
        <v>9792.64</v>
      </c>
      <c r="L2132">
        <v>0.15</v>
      </c>
      <c r="M2132">
        <v>19640.71</v>
      </c>
      <c r="N2132" t="s">
        <v>52</v>
      </c>
      <c r="O2132" t="s">
        <v>35</v>
      </c>
      <c r="P2132" t="s">
        <v>44</v>
      </c>
      <c r="Q2132">
        <f>Sales_Data[[#This Row],[Quantity]]*Sales_Data[[#This Row],[Unit_Price]]</f>
        <v>29377.919999999998</v>
      </c>
      <c r="R2132">
        <f>Sales_Data[[#This Row],[Gross_Sales]]*Sales_Data[[#This Row],[Discount]]</f>
        <v>4406.6879999999992</v>
      </c>
      <c r="S2132">
        <f>Sales_Data[[#This Row],[Gross_Sales]]-Sales_Data[[#This Row],[Discount_Amount]]</f>
        <v>24971.232</v>
      </c>
      <c r="T2132">
        <f>Sales_Data[[#This Row],[Net Sales]]-Sales_Data[[#This Row],[Cost]]</f>
        <v>5330.5220000000008</v>
      </c>
      <c r="U2132" s="2">
        <f>Sales_Data[[#This Row],[Profit]]/Sales_Data[[#This Row],[Net Sales]]</f>
        <v>0.2134665201941178</v>
      </c>
      <c r="V2132">
        <f>YEAR(Sales_Data[[#This Row],[Order_Date]])</f>
        <v>2025</v>
      </c>
      <c r="W2132" t="str">
        <f>TEXT(Sales_Data[[#This Row],[Order_Date]],"mmm")</f>
        <v>Aug</v>
      </c>
      <c r="X2132">
        <f>MONTH(Sales_Data[[#This Row],[Order_Date]])</f>
        <v>8</v>
      </c>
      <c r="Y2132" t="str">
        <f>"Q"&amp;ROUNDUP(MONTH(Sales_Data[[#This Row],[Order_Date]])/3,0)</f>
        <v>Q3</v>
      </c>
    </row>
    <row r="2133" spans="1:25" x14ac:dyDescent="0.3">
      <c r="A2133" t="s">
        <v>3546</v>
      </c>
      <c r="B2133" s="1">
        <v>45811</v>
      </c>
      <c r="C2133" t="s">
        <v>1639</v>
      </c>
      <c r="D2133" t="s">
        <v>74</v>
      </c>
      <c r="E2133" t="s">
        <v>119</v>
      </c>
      <c r="F2133" t="s">
        <v>146</v>
      </c>
      <c r="G2133" t="s">
        <v>67</v>
      </c>
      <c r="H2133" t="s">
        <v>88</v>
      </c>
      <c r="I2133" t="s">
        <v>89</v>
      </c>
      <c r="J2133">
        <v>1</v>
      </c>
      <c r="K2133">
        <v>1497.93</v>
      </c>
      <c r="L2133">
        <v>0</v>
      </c>
      <c r="M2133">
        <v>943.12</v>
      </c>
      <c r="N2133" t="s">
        <v>83</v>
      </c>
      <c r="O2133" t="s">
        <v>35</v>
      </c>
      <c r="P2133" t="s">
        <v>26</v>
      </c>
      <c r="Q2133">
        <f>Sales_Data[[#This Row],[Quantity]]*Sales_Data[[#This Row],[Unit_Price]]</f>
        <v>1497.93</v>
      </c>
      <c r="R2133">
        <f>Sales_Data[[#This Row],[Gross_Sales]]*Sales_Data[[#This Row],[Discount]]</f>
        <v>0</v>
      </c>
      <c r="S2133">
        <f>Sales_Data[[#This Row],[Gross_Sales]]-Sales_Data[[#This Row],[Discount_Amount]]</f>
        <v>1497.93</v>
      </c>
      <c r="T2133">
        <f>Sales_Data[[#This Row],[Net Sales]]-Sales_Data[[#This Row],[Cost]]</f>
        <v>554.81000000000006</v>
      </c>
      <c r="U2133" s="2">
        <f>Sales_Data[[#This Row],[Profit]]/Sales_Data[[#This Row],[Net Sales]]</f>
        <v>0.37038446389350638</v>
      </c>
      <c r="V2133">
        <f>YEAR(Sales_Data[[#This Row],[Order_Date]])</f>
        <v>2025</v>
      </c>
      <c r="W2133" t="str">
        <f>TEXT(Sales_Data[[#This Row],[Order_Date]],"mmm")</f>
        <v>Jun</v>
      </c>
      <c r="X2133">
        <f>MONTH(Sales_Data[[#This Row],[Order_Date]])</f>
        <v>6</v>
      </c>
      <c r="Y2133" t="str">
        <f>"Q"&amp;ROUNDUP(MONTH(Sales_Data[[#This Row],[Order_Date]])/3,0)</f>
        <v>Q2</v>
      </c>
    </row>
    <row r="2134" spans="1:25" x14ac:dyDescent="0.3">
      <c r="A2134" t="s">
        <v>3547</v>
      </c>
      <c r="B2134" s="1">
        <v>45810</v>
      </c>
      <c r="C2134" t="s">
        <v>3548</v>
      </c>
      <c r="D2134" t="s">
        <v>80</v>
      </c>
      <c r="E2134" t="s">
        <v>19</v>
      </c>
      <c r="F2134" t="s">
        <v>113</v>
      </c>
      <c r="G2134" t="s">
        <v>41</v>
      </c>
      <c r="H2134" t="s">
        <v>147</v>
      </c>
      <c r="I2134" t="s">
        <v>369</v>
      </c>
      <c r="J2134">
        <v>2</v>
      </c>
      <c r="K2134">
        <v>7912.49</v>
      </c>
      <c r="L2134">
        <v>0</v>
      </c>
      <c r="M2134">
        <v>12026.76</v>
      </c>
      <c r="N2134" t="s">
        <v>70</v>
      </c>
      <c r="O2134" t="s">
        <v>35</v>
      </c>
      <c r="P2134" t="s">
        <v>71</v>
      </c>
      <c r="Q2134">
        <f>Sales_Data[[#This Row],[Quantity]]*Sales_Data[[#This Row],[Unit_Price]]</f>
        <v>15824.98</v>
      </c>
      <c r="R2134">
        <f>Sales_Data[[#This Row],[Gross_Sales]]*Sales_Data[[#This Row],[Discount]]</f>
        <v>0</v>
      </c>
      <c r="S2134">
        <f>Sales_Data[[#This Row],[Gross_Sales]]-Sales_Data[[#This Row],[Discount_Amount]]</f>
        <v>15824.98</v>
      </c>
      <c r="T2134">
        <f>Sales_Data[[#This Row],[Net Sales]]-Sales_Data[[#This Row],[Cost]]</f>
        <v>3798.2199999999993</v>
      </c>
      <c r="U2134" s="2">
        <f>Sales_Data[[#This Row],[Profit]]/Sales_Data[[#This Row],[Net Sales]]</f>
        <v>0.2400142053892011</v>
      </c>
      <c r="V2134">
        <f>YEAR(Sales_Data[[#This Row],[Order_Date]])</f>
        <v>2025</v>
      </c>
      <c r="W2134" t="str">
        <f>TEXT(Sales_Data[[#This Row],[Order_Date]],"mmm")</f>
        <v>Jun</v>
      </c>
      <c r="X2134">
        <f>MONTH(Sales_Data[[#This Row],[Order_Date]])</f>
        <v>6</v>
      </c>
      <c r="Y2134" t="str">
        <f>"Q"&amp;ROUNDUP(MONTH(Sales_Data[[#This Row],[Order_Date]])/3,0)</f>
        <v>Q2</v>
      </c>
    </row>
    <row r="2135" spans="1:25" x14ac:dyDescent="0.3">
      <c r="A2135" t="s">
        <v>3549</v>
      </c>
      <c r="B2135" s="1">
        <v>45669</v>
      </c>
      <c r="C2135" t="s">
        <v>204</v>
      </c>
      <c r="D2135" t="s">
        <v>255</v>
      </c>
      <c r="E2135" t="s">
        <v>39</v>
      </c>
      <c r="F2135" t="s">
        <v>96</v>
      </c>
      <c r="G2135" t="s">
        <v>41</v>
      </c>
      <c r="H2135" t="s">
        <v>147</v>
      </c>
      <c r="I2135" t="s">
        <v>148</v>
      </c>
      <c r="J2135">
        <v>2</v>
      </c>
      <c r="K2135">
        <v>2781.28</v>
      </c>
      <c r="L2135">
        <v>0.1</v>
      </c>
      <c r="M2135">
        <v>4334.22</v>
      </c>
      <c r="N2135" t="s">
        <v>52</v>
      </c>
      <c r="O2135" t="s">
        <v>25</v>
      </c>
      <c r="P2135" t="s">
        <v>44</v>
      </c>
      <c r="Q2135">
        <f>Sales_Data[[#This Row],[Quantity]]*Sales_Data[[#This Row],[Unit_Price]]</f>
        <v>5562.56</v>
      </c>
      <c r="R2135">
        <f>Sales_Data[[#This Row],[Gross_Sales]]*Sales_Data[[#This Row],[Discount]]</f>
        <v>556.25600000000009</v>
      </c>
      <c r="S2135">
        <f>Sales_Data[[#This Row],[Gross_Sales]]-Sales_Data[[#This Row],[Discount_Amount]]</f>
        <v>5006.3040000000001</v>
      </c>
      <c r="T2135">
        <f>Sales_Data[[#This Row],[Net Sales]]-Sales_Data[[#This Row],[Cost]]</f>
        <v>672.08399999999983</v>
      </c>
      <c r="U2135" s="2">
        <f>Sales_Data[[#This Row],[Profit]]/Sales_Data[[#This Row],[Net Sales]]</f>
        <v>0.13424754070068454</v>
      </c>
      <c r="V2135">
        <f>YEAR(Sales_Data[[#This Row],[Order_Date]])</f>
        <v>2025</v>
      </c>
      <c r="W2135" t="str">
        <f>TEXT(Sales_Data[[#This Row],[Order_Date]],"mmm")</f>
        <v>Jan</v>
      </c>
      <c r="X2135">
        <f>MONTH(Sales_Data[[#This Row],[Order_Date]])</f>
        <v>1</v>
      </c>
      <c r="Y2135" t="str">
        <f>"Q"&amp;ROUNDUP(MONTH(Sales_Data[[#This Row],[Order_Date]])/3,0)</f>
        <v>Q1</v>
      </c>
    </row>
    <row r="2136" spans="1:25" x14ac:dyDescent="0.3">
      <c r="A2136" t="s">
        <v>3550</v>
      </c>
      <c r="B2136" s="1">
        <v>45790</v>
      </c>
      <c r="C2136" t="s">
        <v>3074</v>
      </c>
      <c r="D2136" t="s">
        <v>414</v>
      </c>
      <c r="E2136" t="s">
        <v>19</v>
      </c>
      <c r="F2136" t="s">
        <v>57</v>
      </c>
      <c r="G2136" t="s">
        <v>32</v>
      </c>
      <c r="H2136" t="s">
        <v>50</v>
      </c>
      <c r="I2136" t="s">
        <v>51</v>
      </c>
      <c r="J2136">
        <v>3</v>
      </c>
      <c r="K2136">
        <v>3868.04</v>
      </c>
      <c r="L2136">
        <v>0.05</v>
      </c>
      <c r="M2136">
        <v>8046.2</v>
      </c>
      <c r="N2136" t="s">
        <v>83</v>
      </c>
      <c r="O2136" t="s">
        <v>25</v>
      </c>
      <c r="P2136" t="s">
        <v>71</v>
      </c>
      <c r="Q2136">
        <f>Sales_Data[[#This Row],[Quantity]]*Sales_Data[[#This Row],[Unit_Price]]</f>
        <v>11604.119999999999</v>
      </c>
      <c r="R2136">
        <f>Sales_Data[[#This Row],[Gross_Sales]]*Sales_Data[[#This Row],[Discount]]</f>
        <v>580.20600000000002</v>
      </c>
      <c r="S2136">
        <f>Sales_Data[[#This Row],[Gross_Sales]]-Sales_Data[[#This Row],[Discount_Amount]]</f>
        <v>11023.913999999999</v>
      </c>
      <c r="T2136">
        <f>Sales_Data[[#This Row],[Net Sales]]-Sales_Data[[#This Row],[Cost]]</f>
        <v>2977.713999999999</v>
      </c>
      <c r="U2136" s="2">
        <f>Sales_Data[[#This Row],[Profit]]/Sales_Data[[#This Row],[Net Sales]]</f>
        <v>0.27011404479389073</v>
      </c>
      <c r="V2136">
        <f>YEAR(Sales_Data[[#This Row],[Order_Date]])</f>
        <v>2025</v>
      </c>
      <c r="W2136" t="str">
        <f>TEXT(Sales_Data[[#This Row],[Order_Date]],"mmm")</f>
        <v>May</v>
      </c>
      <c r="X2136">
        <f>MONTH(Sales_Data[[#This Row],[Order_Date]])</f>
        <v>5</v>
      </c>
      <c r="Y2136" t="str">
        <f>"Q"&amp;ROUNDUP(MONTH(Sales_Data[[#This Row],[Order_Date]])/3,0)</f>
        <v>Q2</v>
      </c>
    </row>
    <row r="2137" spans="1:25" x14ac:dyDescent="0.3">
      <c r="A2137" t="s">
        <v>3551</v>
      </c>
      <c r="B2137" s="1">
        <v>45961</v>
      </c>
      <c r="C2137" t="s">
        <v>806</v>
      </c>
      <c r="D2137" t="s">
        <v>86</v>
      </c>
      <c r="E2137" t="s">
        <v>48</v>
      </c>
      <c r="F2137" t="s">
        <v>152</v>
      </c>
      <c r="G2137" t="s">
        <v>75</v>
      </c>
      <c r="H2137" t="s">
        <v>185</v>
      </c>
      <c r="I2137" t="s">
        <v>186</v>
      </c>
      <c r="J2137">
        <v>2</v>
      </c>
      <c r="K2137">
        <v>58299.39</v>
      </c>
      <c r="L2137">
        <v>0.2</v>
      </c>
      <c r="M2137">
        <v>79969.17</v>
      </c>
      <c r="N2137" t="s">
        <v>24</v>
      </c>
      <c r="O2137" t="s">
        <v>25</v>
      </c>
      <c r="P2137" t="s">
        <v>71</v>
      </c>
      <c r="Q2137">
        <f>Sales_Data[[#This Row],[Quantity]]*Sales_Data[[#This Row],[Unit_Price]]</f>
        <v>116598.78</v>
      </c>
      <c r="R2137">
        <f>Sales_Data[[#This Row],[Gross_Sales]]*Sales_Data[[#This Row],[Discount]]</f>
        <v>23319.756000000001</v>
      </c>
      <c r="S2137">
        <f>Sales_Data[[#This Row],[Gross_Sales]]-Sales_Data[[#This Row],[Discount_Amount]]</f>
        <v>93279.024000000005</v>
      </c>
      <c r="T2137">
        <f>Sales_Data[[#This Row],[Net Sales]]-Sales_Data[[#This Row],[Cost]]</f>
        <v>13309.854000000007</v>
      </c>
      <c r="U2137" s="2">
        <f>Sales_Data[[#This Row],[Profit]]/Sales_Data[[#This Row],[Net Sales]]</f>
        <v>0.14268860703345274</v>
      </c>
      <c r="V2137">
        <f>YEAR(Sales_Data[[#This Row],[Order_Date]])</f>
        <v>2025</v>
      </c>
      <c r="W2137" t="str">
        <f>TEXT(Sales_Data[[#This Row],[Order_Date]],"mmm")</f>
        <v>Oct</v>
      </c>
      <c r="X2137">
        <f>MONTH(Sales_Data[[#This Row],[Order_Date]])</f>
        <v>10</v>
      </c>
      <c r="Y2137" t="str">
        <f>"Q"&amp;ROUNDUP(MONTH(Sales_Data[[#This Row],[Order_Date]])/3,0)</f>
        <v>Q4</v>
      </c>
    </row>
    <row r="2138" spans="1:25" x14ac:dyDescent="0.3">
      <c r="A2138" t="s">
        <v>3552</v>
      </c>
      <c r="B2138" s="1">
        <v>45950</v>
      </c>
      <c r="C2138" t="s">
        <v>2787</v>
      </c>
      <c r="D2138" t="s">
        <v>694</v>
      </c>
      <c r="E2138" t="s">
        <v>119</v>
      </c>
      <c r="F2138" t="s">
        <v>146</v>
      </c>
      <c r="G2138" t="s">
        <v>32</v>
      </c>
      <c r="H2138" t="s">
        <v>50</v>
      </c>
      <c r="I2138" t="s">
        <v>58</v>
      </c>
      <c r="J2138">
        <v>2</v>
      </c>
      <c r="K2138">
        <v>1758.75</v>
      </c>
      <c r="L2138">
        <v>0</v>
      </c>
      <c r="M2138">
        <v>3069.3</v>
      </c>
      <c r="N2138" t="s">
        <v>52</v>
      </c>
      <c r="O2138" t="s">
        <v>35</v>
      </c>
      <c r="P2138" t="s">
        <v>71</v>
      </c>
      <c r="Q2138">
        <f>Sales_Data[[#This Row],[Quantity]]*Sales_Data[[#This Row],[Unit_Price]]</f>
        <v>3517.5</v>
      </c>
      <c r="R2138">
        <f>Sales_Data[[#This Row],[Gross_Sales]]*Sales_Data[[#This Row],[Discount]]</f>
        <v>0</v>
      </c>
      <c r="S2138">
        <f>Sales_Data[[#This Row],[Gross_Sales]]-Sales_Data[[#This Row],[Discount_Amount]]</f>
        <v>3517.5</v>
      </c>
      <c r="T2138">
        <f>Sales_Data[[#This Row],[Net Sales]]-Sales_Data[[#This Row],[Cost]]</f>
        <v>448.19999999999982</v>
      </c>
      <c r="U2138" s="2">
        <f>Sales_Data[[#This Row],[Profit]]/Sales_Data[[#This Row],[Net Sales]]</f>
        <v>0.12742004264392318</v>
      </c>
      <c r="V2138">
        <f>YEAR(Sales_Data[[#This Row],[Order_Date]])</f>
        <v>2025</v>
      </c>
      <c r="W2138" t="str">
        <f>TEXT(Sales_Data[[#This Row],[Order_Date]],"mmm")</f>
        <v>Oct</v>
      </c>
      <c r="X2138">
        <f>MONTH(Sales_Data[[#This Row],[Order_Date]])</f>
        <v>10</v>
      </c>
      <c r="Y2138" t="str">
        <f>"Q"&amp;ROUNDUP(MONTH(Sales_Data[[#This Row],[Order_Date]])/3,0)</f>
        <v>Q4</v>
      </c>
    </row>
    <row r="2139" spans="1:25" x14ac:dyDescent="0.3">
      <c r="A2139" t="s">
        <v>3553</v>
      </c>
      <c r="B2139" s="1">
        <v>45957</v>
      </c>
      <c r="C2139" t="s">
        <v>376</v>
      </c>
      <c r="D2139" t="s">
        <v>374</v>
      </c>
      <c r="E2139" t="s">
        <v>39</v>
      </c>
      <c r="F2139" t="s">
        <v>96</v>
      </c>
      <c r="G2139" t="s">
        <v>41</v>
      </c>
      <c r="H2139" t="s">
        <v>171</v>
      </c>
      <c r="I2139" t="s">
        <v>191</v>
      </c>
      <c r="J2139">
        <v>1</v>
      </c>
      <c r="K2139">
        <v>4595.88</v>
      </c>
      <c r="L2139">
        <v>0</v>
      </c>
      <c r="M2139">
        <v>3589.72</v>
      </c>
      <c r="N2139" t="s">
        <v>70</v>
      </c>
      <c r="O2139" t="s">
        <v>35</v>
      </c>
      <c r="P2139" t="s">
        <v>71</v>
      </c>
      <c r="Q2139">
        <f>Sales_Data[[#This Row],[Quantity]]*Sales_Data[[#This Row],[Unit_Price]]</f>
        <v>4595.88</v>
      </c>
      <c r="R2139">
        <f>Sales_Data[[#This Row],[Gross_Sales]]*Sales_Data[[#This Row],[Discount]]</f>
        <v>0</v>
      </c>
      <c r="S2139">
        <f>Sales_Data[[#This Row],[Gross_Sales]]-Sales_Data[[#This Row],[Discount_Amount]]</f>
        <v>4595.88</v>
      </c>
      <c r="T2139">
        <f>Sales_Data[[#This Row],[Net Sales]]-Sales_Data[[#This Row],[Cost]]</f>
        <v>1006.1600000000003</v>
      </c>
      <c r="U2139" s="2">
        <f>Sales_Data[[#This Row],[Profit]]/Sales_Data[[#This Row],[Net Sales]]</f>
        <v>0.21892651679330188</v>
      </c>
      <c r="V2139">
        <f>YEAR(Sales_Data[[#This Row],[Order_Date]])</f>
        <v>2025</v>
      </c>
      <c r="W2139" t="str">
        <f>TEXT(Sales_Data[[#This Row],[Order_Date]],"mmm")</f>
        <v>Oct</v>
      </c>
      <c r="X2139">
        <f>MONTH(Sales_Data[[#This Row],[Order_Date]])</f>
        <v>10</v>
      </c>
      <c r="Y2139" t="str">
        <f>"Q"&amp;ROUNDUP(MONTH(Sales_Data[[#This Row],[Order_Date]])/3,0)</f>
        <v>Q4</v>
      </c>
    </row>
    <row r="2140" spans="1:25" x14ac:dyDescent="0.3">
      <c r="A2140" t="s">
        <v>3554</v>
      </c>
      <c r="B2140" s="1">
        <v>45885</v>
      </c>
      <c r="C2140" t="s">
        <v>3555</v>
      </c>
      <c r="D2140" t="s">
        <v>271</v>
      </c>
      <c r="E2140" t="s">
        <v>119</v>
      </c>
      <c r="F2140" t="s">
        <v>249</v>
      </c>
      <c r="G2140" t="s">
        <v>67</v>
      </c>
      <c r="H2140" t="s">
        <v>121</v>
      </c>
      <c r="I2140" t="s">
        <v>122</v>
      </c>
      <c r="J2140">
        <v>2</v>
      </c>
      <c r="K2140">
        <v>8066.21</v>
      </c>
      <c r="L2140">
        <v>0</v>
      </c>
      <c r="M2140">
        <v>12171.45</v>
      </c>
      <c r="N2140" t="s">
        <v>52</v>
      </c>
      <c r="O2140" t="s">
        <v>25</v>
      </c>
      <c r="P2140" t="s">
        <v>26</v>
      </c>
      <c r="Q2140">
        <f>Sales_Data[[#This Row],[Quantity]]*Sales_Data[[#This Row],[Unit_Price]]</f>
        <v>16132.42</v>
      </c>
      <c r="R2140">
        <f>Sales_Data[[#This Row],[Gross_Sales]]*Sales_Data[[#This Row],[Discount]]</f>
        <v>0</v>
      </c>
      <c r="S2140">
        <f>Sales_Data[[#This Row],[Gross_Sales]]-Sales_Data[[#This Row],[Discount_Amount]]</f>
        <v>16132.42</v>
      </c>
      <c r="T2140">
        <f>Sales_Data[[#This Row],[Net Sales]]-Sales_Data[[#This Row],[Cost]]</f>
        <v>3960.9699999999993</v>
      </c>
      <c r="U2140" s="2">
        <f>Sales_Data[[#This Row],[Profit]]/Sales_Data[[#This Row],[Net Sales]]</f>
        <v>0.24552856917932953</v>
      </c>
      <c r="V2140">
        <f>YEAR(Sales_Data[[#This Row],[Order_Date]])</f>
        <v>2025</v>
      </c>
      <c r="W2140" t="str">
        <f>TEXT(Sales_Data[[#This Row],[Order_Date]],"mmm")</f>
        <v>Aug</v>
      </c>
      <c r="X2140">
        <f>MONTH(Sales_Data[[#This Row],[Order_Date]])</f>
        <v>8</v>
      </c>
      <c r="Y2140" t="str">
        <f>"Q"&amp;ROUNDUP(MONTH(Sales_Data[[#This Row],[Order_Date]])/3,0)</f>
        <v>Q3</v>
      </c>
    </row>
    <row r="2141" spans="1:25" x14ac:dyDescent="0.3">
      <c r="A2141" t="s">
        <v>3556</v>
      </c>
      <c r="B2141" s="1">
        <v>45928</v>
      </c>
      <c r="C2141" t="s">
        <v>2534</v>
      </c>
      <c r="D2141" t="s">
        <v>723</v>
      </c>
      <c r="E2141" t="s">
        <v>48</v>
      </c>
      <c r="F2141" t="s">
        <v>152</v>
      </c>
      <c r="G2141" t="s">
        <v>75</v>
      </c>
      <c r="H2141" t="s">
        <v>185</v>
      </c>
      <c r="I2141" t="s">
        <v>186</v>
      </c>
      <c r="J2141">
        <v>1</v>
      </c>
      <c r="K2141">
        <v>59410</v>
      </c>
      <c r="L2141">
        <v>0</v>
      </c>
      <c r="M2141">
        <v>48773.75</v>
      </c>
      <c r="N2141" t="s">
        <v>52</v>
      </c>
      <c r="O2141" t="s">
        <v>53</v>
      </c>
      <c r="P2141" t="s">
        <v>71</v>
      </c>
      <c r="Q2141">
        <f>Sales_Data[[#This Row],[Quantity]]*Sales_Data[[#This Row],[Unit_Price]]</f>
        <v>59410</v>
      </c>
      <c r="R2141">
        <f>Sales_Data[[#This Row],[Gross_Sales]]*Sales_Data[[#This Row],[Discount]]</f>
        <v>0</v>
      </c>
      <c r="S2141">
        <f>Sales_Data[[#This Row],[Gross_Sales]]-Sales_Data[[#This Row],[Discount_Amount]]</f>
        <v>59410</v>
      </c>
      <c r="T2141">
        <f>Sales_Data[[#This Row],[Net Sales]]-Sales_Data[[#This Row],[Cost]]</f>
        <v>10636.25</v>
      </c>
      <c r="U2141" s="2">
        <f>Sales_Data[[#This Row],[Profit]]/Sales_Data[[#This Row],[Net Sales]]</f>
        <v>0.17903130786062951</v>
      </c>
      <c r="V2141">
        <f>YEAR(Sales_Data[[#This Row],[Order_Date]])</f>
        <v>2025</v>
      </c>
      <c r="W2141" t="str">
        <f>TEXT(Sales_Data[[#This Row],[Order_Date]],"mmm")</f>
        <v>Sep</v>
      </c>
      <c r="X2141">
        <f>MONTH(Sales_Data[[#This Row],[Order_Date]])</f>
        <v>9</v>
      </c>
      <c r="Y2141" t="str">
        <f>"Q"&amp;ROUNDUP(MONTH(Sales_Data[[#This Row],[Order_Date]])/3,0)</f>
        <v>Q3</v>
      </c>
    </row>
    <row r="2142" spans="1:25" x14ac:dyDescent="0.3">
      <c r="A2142" t="s">
        <v>3557</v>
      </c>
      <c r="B2142" s="1">
        <v>45700</v>
      </c>
      <c r="C2142" t="s">
        <v>3069</v>
      </c>
      <c r="D2142" t="s">
        <v>255</v>
      </c>
      <c r="E2142" t="s">
        <v>48</v>
      </c>
      <c r="F2142" t="s">
        <v>152</v>
      </c>
      <c r="G2142" t="s">
        <v>21</v>
      </c>
      <c r="H2142" t="s">
        <v>127</v>
      </c>
      <c r="I2142" t="s">
        <v>128</v>
      </c>
      <c r="J2142">
        <v>1</v>
      </c>
      <c r="K2142">
        <v>51870.720000000001</v>
      </c>
      <c r="L2142">
        <v>0.1</v>
      </c>
      <c r="M2142">
        <v>38523.839999999997</v>
      </c>
      <c r="N2142" t="s">
        <v>70</v>
      </c>
      <c r="O2142" t="s">
        <v>35</v>
      </c>
      <c r="P2142" t="s">
        <v>26</v>
      </c>
      <c r="Q2142">
        <f>Sales_Data[[#This Row],[Quantity]]*Sales_Data[[#This Row],[Unit_Price]]</f>
        <v>51870.720000000001</v>
      </c>
      <c r="R2142">
        <f>Sales_Data[[#This Row],[Gross_Sales]]*Sales_Data[[#This Row],[Discount]]</f>
        <v>5187.0720000000001</v>
      </c>
      <c r="S2142">
        <f>Sales_Data[[#This Row],[Gross_Sales]]-Sales_Data[[#This Row],[Discount_Amount]]</f>
        <v>46683.648000000001</v>
      </c>
      <c r="T2142">
        <f>Sales_Data[[#This Row],[Net Sales]]-Sales_Data[[#This Row],[Cost]]</f>
        <v>8159.8080000000045</v>
      </c>
      <c r="U2142" s="2">
        <f>Sales_Data[[#This Row],[Profit]]/Sales_Data[[#This Row],[Net Sales]]</f>
        <v>0.17478942519659141</v>
      </c>
      <c r="V2142">
        <f>YEAR(Sales_Data[[#This Row],[Order_Date]])</f>
        <v>2025</v>
      </c>
      <c r="W2142" t="str">
        <f>TEXT(Sales_Data[[#This Row],[Order_Date]],"mmm")</f>
        <v>Feb</v>
      </c>
      <c r="X2142">
        <f>MONTH(Sales_Data[[#This Row],[Order_Date]])</f>
        <v>2</v>
      </c>
      <c r="Y2142" t="str">
        <f>"Q"&amp;ROUNDUP(MONTH(Sales_Data[[#This Row],[Order_Date]])/3,0)</f>
        <v>Q1</v>
      </c>
    </row>
    <row r="2143" spans="1:25" x14ac:dyDescent="0.3">
      <c r="A2143" t="s">
        <v>3558</v>
      </c>
      <c r="B2143" s="1">
        <v>46000</v>
      </c>
      <c r="C2143" t="s">
        <v>3559</v>
      </c>
      <c r="D2143" t="s">
        <v>916</v>
      </c>
      <c r="E2143" t="s">
        <v>119</v>
      </c>
      <c r="F2143" t="s">
        <v>538</v>
      </c>
      <c r="G2143" t="s">
        <v>75</v>
      </c>
      <c r="H2143" t="s">
        <v>256</v>
      </c>
      <c r="I2143" t="s">
        <v>334</v>
      </c>
      <c r="J2143">
        <v>1</v>
      </c>
      <c r="K2143">
        <v>1997.2</v>
      </c>
      <c r="L2143">
        <v>0.05</v>
      </c>
      <c r="M2143">
        <v>1483.98</v>
      </c>
      <c r="N2143" t="s">
        <v>70</v>
      </c>
      <c r="O2143" t="s">
        <v>35</v>
      </c>
      <c r="P2143" t="s">
        <v>44</v>
      </c>
      <c r="Q2143">
        <f>Sales_Data[[#This Row],[Quantity]]*Sales_Data[[#This Row],[Unit_Price]]</f>
        <v>1997.2</v>
      </c>
      <c r="R2143">
        <f>Sales_Data[[#This Row],[Gross_Sales]]*Sales_Data[[#This Row],[Discount]]</f>
        <v>99.860000000000014</v>
      </c>
      <c r="S2143">
        <f>Sales_Data[[#This Row],[Gross_Sales]]-Sales_Data[[#This Row],[Discount_Amount]]</f>
        <v>1897.3400000000001</v>
      </c>
      <c r="T2143">
        <f>Sales_Data[[#This Row],[Net Sales]]-Sales_Data[[#This Row],[Cost]]</f>
        <v>413.36000000000013</v>
      </c>
      <c r="U2143" s="2">
        <f>Sales_Data[[#This Row],[Profit]]/Sales_Data[[#This Row],[Net Sales]]</f>
        <v>0.21786290280076323</v>
      </c>
      <c r="V2143">
        <f>YEAR(Sales_Data[[#This Row],[Order_Date]])</f>
        <v>2025</v>
      </c>
      <c r="W2143" t="str">
        <f>TEXT(Sales_Data[[#This Row],[Order_Date]],"mmm")</f>
        <v>Dec</v>
      </c>
      <c r="X2143">
        <f>MONTH(Sales_Data[[#This Row],[Order_Date]])</f>
        <v>12</v>
      </c>
      <c r="Y2143" t="str">
        <f>"Q"&amp;ROUNDUP(MONTH(Sales_Data[[#This Row],[Order_Date]])/3,0)</f>
        <v>Q4</v>
      </c>
    </row>
    <row r="2144" spans="1:25" x14ac:dyDescent="0.3">
      <c r="A2144" t="s">
        <v>3560</v>
      </c>
      <c r="B2144" s="1">
        <v>45983</v>
      </c>
      <c r="C2144" t="s">
        <v>1521</v>
      </c>
      <c r="D2144" t="s">
        <v>580</v>
      </c>
      <c r="E2144" t="s">
        <v>39</v>
      </c>
      <c r="F2144" t="s">
        <v>405</v>
      </c>
      <c r="G2144" t="s">
        <v>67</v>
      </c>
      <c r="H2144" t="s">
        <v>133</v>
      </c>
      <c r="I2144" t="s">
        <v>138</v>
      </c>
      <c r="J2144">
        <v>4</v>
      </c>
      <c r="K2144">
        <v>5795.05</v>
      </c>
      <c r="L2144">
        <v>0.05</v>
      </c>
      <c r="M2144">
        <v>13655.5</v>
      </c>
      <c r="N2144" t="s">
        <v>70</v>
      </c>
      <c r="O2144" t="s">
        <v>35</v>
      </c>
      <c r="P2144" t="s">
        <v>71</v>
      </c>
      <c r="Q2144">
        <f>Sales_Data[[#This Row],[Quantity]]*Sales_Data[[#This Row],[Unit_Price]]</f>
        <v>23180.2</v>
      </c>
      <c r="R2144">
        <f>Sales_Data[[#This Row],[Gross_Sales]]*Sales_Data[[#This Row],[Discount]]</f>
        <v>1159.01</v>
      </c>
      <c r="S2144">
        <f>Sales_Data[[#This Row],[Gross_Sales]]-Sales_Data[[#This Row],[Discount_Amount]]</f>
        <v>22021.190000000002</v>
      </c>
      <c r="T2144">
        <f>Sales_Data[[#This Row],[Net Sales]]-Sales_Data[[#This Row],[Cost]]</f>
        <v>8365.6900000000023</v>
      </c>
      <c r="U2144" s="2">
        <f>Sales_Data[[#This Row],[Profit]]/Sales_Data[[#This Row],[Net Sales]]</f>
        <v>0.37989273059267015</v>
      </c>
      <c r="V2144">
        <f>YEAR(Sales_Data[[#This Row],[Order_Date]])</f>
        <v>2025</v>
      </c>
      <c r="W2144" t="str">
        <f>TEXT(Sales_Data[[#This Row],[Order_Date]],"mmm")</f>
        <v>Nov</v>
      </c>
      <c r="X2144">
        <f>MONTH(Sales_Data[[#This Row],[Order_Date]])</f>
        <v>11</v>
      </c>
      <c r="Y2144" t="str">
        <f>"Q"&amp;ROUNDUP(MONTH(Sales_Data[[#This Row],[Order_Date]])/3,0)</f>
        <v>Q4</v>
      </c>
    </row>
    <row r="2145" spans="1:25" x14ac:dyDescent="0.3">
      <c r="A2145" t="s">
        <v>3561</v>
      </c>
      <c r="B2145" s="1">
        <v>45959</v>
      </c>
      <c r="C2145" t="s">
        <v>1646</v>
      </c>
      <c r="D2145" t="s">
        <v>131</v>
      </c>
      <c r="E2145" t="s">
        <v>48</v>
      </c>
      <c r="F2145" t="s">
        <v>49</v>
      </c>
      <c r="G2145" t="s">
        <v>67</v>
      </c>
      <c r="H2145" t="s">
        <v>68</v>
      </c>
      <c r="I2145" t="s">
        <v>69</v>
      </c>
      <c r="J2145">
        <v>1</v>
      </c>
      <c r="K2145">
        <v>19061.87</v>
      </c>
      <c r="L2145">
        <v>0</v>
      </c>
      <c r="M2145">
        <v>15053.75</v>
      </c>
      <c r="N2145" t="s">
        <v>70</v>
      </c>
      <c r="O2145" t="s">
        <v>53</v>
      </c>
      <c r="P2145" t="s">
        <v>71</v>
      </c>
      <c r="Q2145">
        <f>Sales_Data[[#This Row],[Quantity]]*Sales_Data[[#This Row],[Unit_Price]]</f>
        <v>19061.87</v>
      </c>
      <c r="R2145">
        <f>Sales_Data[[#This Row],[Gross_Sales]]*Sales_Data[[#This Row],[Discount]]</f>
        <v>0</v>
      </c>
      <c r="S2145">
        <f>Sales_Data[[#This Row],[Gross_Sales]]-Sales_Data[[#This Row],[Discount_Amount]]</f>
        <v>19061.87</v>
      </c>
      <c r="T2145">
        <f>Sales_Data[[#This Row],[Net Sales]]-Sales_Data[[#This Row],[Cost]]</f>
        <v>4008.119999999999</v>
      </c>
      <c r="U2145" s="2">
        <f>Sales_Data[[#This Row],[Profit]]/Sales_Data[[#This Row],[Net Sales]]</f>
        <v>0.21026898200438882</v>
      </c>
      <c r="V2145">
        <f>YEAR(Sales_Data[[#This Row],[Order_Date]])</f>
        <v>2025</v>
      </c>
      <c r="W2145" t="str">
        <f>TEXT(Sales_Data[[#This Row],[Order_Date]],"mmm")</f>
        <v>Oct</v>
      </c>
      <c r="X2145">
        <f>MONTH(Sales_Data[[#This Row],[Order_Date]])</f>
        <v>10</v>
      </c>
      <c r="Y2145" t="str">
        <f>"Q"&amp;ROUNDUP(MONTH(Sales_Data[[#This Row],[Order_Date]])/3,0)</f>
        <v>Q4</v>
      </c>
    </row>
    <row r="2146" spans="1:25" x14ac:dyDescent="0.3">
      <c r="A2146" t="s">
        <v>3562</v>
      </c>
      <c r="B2146" s="1">
        <v>46021</v>
      </c>
      <c r="C2146" t="s">
        <v>966</v>
      </c>
      <c r="D2146" t="s">
        <v>384</v>
      </c>
      <c r="E2146" t="s">
        <v>48</v>
      </c>
      <c r="F2146" t="s">
        <v>49</v>
      </c>
      <c r="G2146" t="s">
        <v>21</v>
      </c>
      <c r="H2146" t="s">
        <v>127</v>
      </c>
      <c r="I2146" t="s">
        <v>342</v>
      </c>
      <c r="J2146">
        <v>3</v>
      </c>
      <c r="K2146">
        <v>60072.27</v>
      </c>
      <c r="L2146">
        <v>0</v>
      </c>
      <c r="M2146">
        <v>153016.68</v>
      </c>
      <c r="N2146" t="s">
        <v>109</v>
      </c>
      <c r="O2146" t="s">
        <v>25</v>
      </c>
      <c r="P2146" t="s">
        <v>44</v>
      </c>
      <c r="Q2146">
        <f>Sales_Data[[#This Row],[Quantity]]*Sales_Data[[#This Row],[Unit_Price]]</f>
        <v>180216.81</v>
      </c>
      <c r="R2146">
        <f>Sales_Data[[#This Row],[Gross_Sales]]*Sales_Data[[#This Row],[Discount]]</f>
        <v>0</v>
      </c>
      <c r="S2146">
        <f>Sales_Data[[#This Row],[Gross_Sales]]-Sales_Data[[#This Row],[Discount_Amount]]</f>
        <v>180216.81</v>
      </c>
      <c r="T2146">
        <f>Sales_Data[[#This Row],[Net Sales]]-Sales_Data[[#This Row],[Cost]]</f>
        <v>27200.130000000005</v>
      </c>
      <c r="U2146" s="2">
        <f>Sales_Data[[#This Row],[Profit]]/Sales_Data[[#This Row],[Net Sales]]</f>
        <v>0.15093003810243896</v>
      </c>
      <c r="V2146">
        <f>YEAR(Sales_Data[[#This Row],[Order_Date]])</f>
        <v>2025</v>
      </c>
      <c r="W2146" t="str">
        <f>TEXT(Sales_Data[[#This Row],[Order_Date]],"mmm")</f>
        <v>Dec</v>
      </c>
      <c r="X2146">
        <f>MONTH(Sales_Data[[#This Row],[Order_Date]])</f>
        <v>12</v>
      </c>
      <c r="Y2146" t="str">
        <f>"Q"&amp;ROUNDUP(MONTH(Sales_Data[[#This Row],[Order_Date]])/3,0)</f>
        <v>Q4</v>
      </c>
    </row>
    <row r="2147" spans="1:25" x14ac:dyDescent="0.3">
      <c r="A2147" t="s">
        <v>3563</v>
      </c>
      <c r="B2147" s="1">
        <v>45678</v>
      </c>
      <c r="C2147" t="s">
        <v>3182</v>
      </c>
      <c r="D2147" t="s">
        <v>436</v>
      </c>
      <c r="E2147" t="s">
        <v>30</v>
      </c>
      <c r="F2147" t="s">
        <v>87</v>
      </c>
      <c r="G2147" t="s">
        <v>67</v>
      </c>
      <c r="H2147" t="s">
        <v>133</v>
      </c>
      <c r="I2147" t="s">
        <v>134</v>
      </c>
      <c r="J2147">
        <v>4</v>
      </c>
      <c r="K2147">
        <v>3618.16</v>
      </c>
      <c r="L2147">
        <v>0</v>
      </c>
      <c r="M2147">
        <v>9228.6200000000008</v>
      </c>
      <c r="N2147" t="s">
        <v>24</v>
      </c>
      <c r="O2147" t="s">
        <v>35</v>
      </c>
      <c r="P2147" t="s">
        <v>26</v>
      </c>
      <c r="Q2147">
        <f>Sales_Data[[#This Row],[Quantity]]*Sales_Data[[#This Row],[Unit_Price]]</f>
        <v>14472.64</v>
      </c>
      <c r="R2147">
        <f>Sales_Data[[#This Row],[Gross_Sales]]*Sales_Data[[#This Row],[Discount]]</f>
        <v>0</v>
      </c>
      <c r="S2147">
        <f>Sales_Data[[#This Row],[Gross_Sales]]-Sales_Data[[#This Row],[Discount_Amount]]</f>
        <v>14472.64</v>
      </c>
      <c r="T2147">
        <f>Sales_Data[[#This Row],[Net Sales]]-Sales_Data[[#This Row],[Cost]]</f>
        <v>5244.0199999999986</v>
      </c>
      <c r="U2147" s="2">
        <f>Sales_Data[[#This Row],[Profit]]/Sales_Data[[#This Row],[Net Sales]]</f>
        <v>0.36234025029296651</v>
      </c>
      <c r="V2147">
        <f>YEAR(Sales_Data[[#This Row],[Order_Date]])</f>
        <v>2025</v>
      </c>
      <c r="W2147" t="str">
        <f>TEXT(Sales_Data[[#This Row],[Order_Date]],"mmm")</f>
        <v>Jan</v>
      </c>
      <c r="X2147">
        <f>MONTH(Sales_Data[[#This Row],[Order_Date]])</f>
        <v>1</v>
      </c>
      <c r="Y2147" t="str">
        <f>"Q"&amp;ROUNDUP(MONTH(Sales_Data[[#This Row],[Order_Date]])/3,0)</f>
        <v>Q1</v>
      </c>
    </row>
    <row r="2148" spans="1:25" x14ac:dyDescent="0.3">
      <c r="A2148" t="s">
        <v>3564</v>
      </c>
      <c r="B2148" s="1">
        <v>45764</v>
      </c>
      <c r="C2148" t="s">
        <v>2094</v>
      </c>
      <c r="D2148" t="s">
        <v>857</v>
      </c>
      <c r="E2148" t="s">
        <v>19</v>
      </c>
      <c r="F2148" t="s">
        <v>57</v>
      </c>
      <c r="G2148" t="s">
        <v>67</v>
      </c>
      <c r="H2148" t="s">
        <v>68</v>
      </c>
      <c r="I2148" t="s">
        <v>69</v>
      </c>
      <c r="J2148">
        <v>4</v>
      </c>
      <c r="K2148">
        <v>14285.13</v>
      </c>
      <c r="L2148">
        <v>0.1</v>
      </c>
      <c r="M2148">
        <v>35879.89</v>
      </c>
      <c r="N2148" t="s">
        <v>70</v>
      </c>
      <c r="O2148" t="s">
        <v>35</v>
      </c>
      <c r="P2148" t="s">
        <v>26</v>
      </c>
      <c r="Q2148">
        <f>Sales_Data[[#This Row],[Quantity]]*Sales_Data[[#This Row],[Unit_Price]]</f>
        <v>57140.52</v>
      </c>
      <c r="R2148">
        <f>Sales_Data[[#This Row],[Gross_Sales]]*Sales_Data[[#This Row],[Discount]]</f>
        <v>5714.0519999999997</v>
      </c>
      <c r="S2148">
        <f>Sales_Data[[#This Row],[Gross_Sales]]-Sales_Data[[#This Row],[Discount_Amount]]</f>
        <v>51426.467999999993</v>
      </c>
      <c r="T2148">
        <f>Sales_Data[[#This Row],[Net Sales]]-Sales_Data[[#This Row],[Cost]]</f>
        <v>15546.577999999994</v>
      </c>
      <c r="U2148" s="2">
        <f>Sales_Data[[#This Row],[Profit]]/Sales_Data[[#This Row],[Net Sales]]</f>
        <v>0.30230693657592811</v>
      </c>
      <c r="V2148">
        <f>YEAR(Sales_Data[[#This Row],[Order_Date]])</f>
        <v>2025</v>
      </c>
      <c r="W2148" t="str">
        <f>TEXT(Sales_Data[[#This Row],[Order_Date]],"mmm")</f>
        <v>Apr</v>
      </c>
      <c r="X2148">
        <f>MONTH(Sales_Data[[#This Row],[Order_Date]])</f>
        <v>4</v>
      </c>
      <c r="Y2148" t="str">
        <f>"Q"&amp;ROUNDUP(MONTH(Sales_Data[[#This Row],[Order_Date]])/3,0)</f>
        <v>Q2</v>
      </c>
    </row>
    <row r="2149" spans="1:25" x14ac:dyDescent="0.3">
      <c r="A2149" t="s">
        <v>3565</v>
      </c>
      <c r="B2149" s="1">
        <v>45993</v>
      </c>
      <c r="C2149" t="s">
        <v>1642</v>
      </c>
      <c r="D2149" t="s">
        <v>662</v>
      </c>
      <c r="E2149" t="s">
        <v>39</v>
      </c>
      <c r="F2149" t="s">
        <v>405</v>
      </c>
      <c r="G2149" t="s">
        <v>75</v>
      </c>
      <c r="H2149" t="s">
        <v>76</v>
      </c>
      <c r="I2149" t="s">
        <v>108</v>
      </c>
      <c r="J2149">
        <v>3</v>
      </c>
      <c r="K2149">
        <v>961.21</v>
      </c>
      <c r="L2149">
        <v>0.1</v>
      </c>
      <c r="M2149">
        <v>2187.3200000000002</v>
      </c>
      <c r="N2149" t="s">
        <v>70</v>
      </c>
      <c r="O2149" t="s">
        <v>35</v>
      </c>
      <c r="P2149" t="s">
        <v>71</v>
      </c>
      <c r="Q2149">
        <f>Sales_Data[[#This Row],[Quantity]]*Sales_Data[[#This Row],[Unit_Price]]</f>
        <v>2883.63</v>
      </c>
      <c r="R2149">
        <f>Sales_Data[[#This Row],[Gross_Sales]]*Sales_Data[[#This Row],[Discount]]</f>
        <v>288.363</v>
      </c>
      <c r="S2149">
        <f>Sales_Data[[#This Row],[Gross_Sales]]-Sales_Data[[#This Row],[Discount_Amount]]</f>
        <v>2595.2670000000003</v>
      </c>
      <c r="T2149">
        <f>Sales_Data[[#This Row],[Net Sales]]-Sales_Data[[#This Row],[Cost]]</f>
        <v>407.94700000000012</v>
      </c>
      <c r="U2149" s="2">
        <f>Sales_Data[[#This Row],[Profit]]/Sales_Data[[#This Row],[Net Sales]]</f>
        <v>0.15718883644727116</v>
      </c>
      <c r="V2149">
        <f>YEAR(Sales_Data[[#This Row],[Order_Date]])</f>
        <v>2025</v>
      </c>
      <c r="W2149" t="str">
        <f>TEXT(Sales_Data[[#This Row],[Order_Date]],"mmm")</f>
        <v>Dec</v>
      </c>
      <c r="X2149">
        <f>MONTH(Sales_Data[[#This Row],[Order_Date]])</f>
        <v>12</v>
      </c>
      <c r="Y2149" t="str">
        <f>"Q"&amp;ROUNDUP(MONTH(Sales_Data[[#This Row],[Order_Date]])/3,0)</f>
        <v>Q4</v>
      </c>
    </row>
    <row r="2150" spans="1:25" x14ac:dyDescent="0.3">
      <c r="A2150" t="s">
        <v>3566</v>
      </c>
      <c r="B2150" s="1">
        <v>45960</v>
      </c>
      <c r="C2150" t="s">
        <v>2543</v>
      </c>
      <c r="D2150" t="s">
        <v>175</v>
      </c>
      <c r="E2150" t="s">
        <v>19</v>
      </c>
      <c r="F2150" t="s">
        <v>113</v>
      </c>
      <c r="G2150" t="s">
        <v>67</v>
      </c>
      <c r="H2150" t="s">
        <v>121</v>
      </c>
      <c r="I2150" t="s">
        <v>142</v>
      </c>
      <c r="J2150">
        <v>3</v>
      </c>
      <c r="K2150">
        <v>10781.84</v>
      </c>
      <c r="L2150">
        <v>0.1</v>
      </c>
      <c r="M2150">
        <v>22780.639999999999</v>
      </c>
      <c r="N2150" t="s">
        <v>70</v>
      </c>
      <c r="O2150" t="s">
        <v>35</v>
      </c>
      <c r="P2150" t="s">
        <v>44</v>
      </c>
      <c r="Q2150">
        <f>Sales_Data[[#This Row],[Quantity]]*Sales_Data[[#This Row],[Unit_Price]]</f>
        <v>32345.52</v>
      </c>
      <c r="R2150">
        <f>Sales_Data[[#This Row],[Gross_Sales]]*Sales_Data[[#This Row],[Discount]]</f>
        <v>3234.5520000000001</v>
      </c>
      <c r="S2150">
        <f>Sales_Data[[#This Row],[Gross_Sales]]-Sales_Data[[#This Row],[Discount_Amount]]</f>
        <v>29110.968000000001</v>
      </c>
      <c r="T2150">
        <f>Sales_Data[[#This Row],[Net Sales]]-Sales_Data[[#This Row],[Cost]]</f>
        <v>6330.3280000000013</v>
      </c>
      <c r="U2150" s="2">
        <f>Sales_Data[[#This Row],[Profit]]/Sales_Data[[#This Row],[Net Sales]]</f>
        <v>0.2174550842830098</v>
      </c>
      <c r="V2150">
        <f>YEAR(Sales_Data[[#This Row],[Order_Date]])</f>
        <v>2025</v>
      </c>
      <c r="W2150" t="str">
        <f>TEXT(Sales_Data[[#This Row],[Order_Date]],"mmm")</f>
        <v>Oct</v>
      </c>
      <c r="X2150">
        <f>MONTH(Sales_Data[[#This Row],[Order_Date]])</f>
        <v>10</v>
      </c>
      <c r="Y2150" t="str">
        <f>"Q"&amp;ROUNDUP(MONTH(Sales_Data[[#This Row],[Order_Date]])/3,0)</f>
        <v>Q4</v>
      </c>
    </row>
    <row r="2151" spans="1:25" x14ac:dyDescent="0.3">
      <c r="A2151" t="s">
        <v>3567</v>
      </c>
      <c r="B2151" s="1">
        <v>45774</v>
      </c>
      <c r="C2151" t="s">
        <v>1296</v>
      </c>
      <c r="D2151" t="s">
        <v>460</v>
      </c>
      <c r="E2151" t="s">
        <v>19</v>
      </c>
      <c r="F2151" t="s">
        <v>20</v>
      </c>
      <c r="G2151" t="s">
        <v>41</v>
      </c>
      <c r="H2151" t="s">
        <v>42</v>
      </c>
      <c r="I2151" t="s">
        <v>43</v>
      </c>
      <c r="J2151">
        <v>1</v>
      </c>
      <c r="K2151">
        <v>14905.76</v>
      </c>
      <c r="L2151">
        <v>0.2</v>
      </c>
      <c r="M2151">
        <v>7747.19</v>
      </c>
      <c r="N2151" t="s">
        <v>24</v>
      </c>
      <c r="O2151" t="s">
        <v>25</v>
      </c>
      <c r="P2151" t="s">
        <v>44</v>
      </c>
      <c r="Q2151">
        <f>Sales_Data[[#This Row],[Quantity]]*Sales_Data[[#This Row],[Unit_Price]]</f>
        <v>14905.76</v>
      </c>
      <c r="R2151">
        <f>Sales_Data[[#This Row],[Gross_Sales]]*Sales_Data[[#This Row],[Discount]]</f>
        <v>2981.152</v>
      </c>
      <c r="S2151">
        <f>Sales_Data[[#This Row],[Gross_Sales]]-Sales_Data[[#This Row],[Discount_Amount]]</f>
        <v>11924.608</v>
      </c>
      <c r="T2151">
        <f>Sales_Data[[#This Row],[Net Sales]]-Sales_Data[[#This Row],[Cost]]</f>
        <v>4177.4180000000006</v>
      </c>
      <c r="U2151" s="2">
        <f>Sales_Data[[#This Row],[Profit]]/Sales_Data[[#This Row],[Net Sales]]</f>
        <v>0.35031910482927409</v>
      </c>
      <c r="V2151">
        <f>YEAR(Sales_Data[[#This Row],[Order_Date]])</f>
        <v>2025</v>
      </c>
      <c r="W2151" t="str">
        <f>TEXT(Sales_Data[[#This Row],[Order_Date]],"mmm")</f>
        <v>Apr</v>
      </c>
      <c r="X2151">
        <f>MONTH(Sales_Data[[#This Row],[Order_Date]])</f>
        <v>4</v>
      </c>
      <c r="Y2151" t="str">
        <f>"Q"&amp;ROUNDUP(MONTH(Sales_Data[[#This Row],[Order_Date]])/3,0)</f>
        <v>Q2</v>
      </c>
    </row>
    <row r="2152" spans="1:25" x14ac:dyDescent="0.3">
      <c r="A2152" t="s">
        <v>3568</v>
      </c>
      <c r="B2152" s="1">
        <v>45781</v>
      </c>
      <c r="C2152" t="s">
        <v>3569</v>
      </c>
      <c r="D2152" t="s">
        <v>457</v>
      </c>
      <c r="E2152" t="s">
        <v>119</v>
      </c>
      <c r="F2152" t="s">
        <v>538</v>
      </c>
      <c r="G2152" t="s">
        <v>75</v>
      </c>
      <c r="H2152" t="s">
        <v>185</v>
      </c>
      <c r="I2152" t="s">
        <v>186</v>
      </c>
      <c r="J2152">
        <v>1</v>
      </c>
      <c r="K2152">
        <v>7823.52</v>
      </c>
      <c r="L2152">
        <v>0.15</v>
      </c>
      <c r="M2152">
        <v>5154.68</v>
      </c>
      <c r="N2152" t="s">
        <v>52</v>
      </c>
      <c r="O2152" t="s">
        <v>53</v>
      </c>
      <c r="P2152" t="s">
        <v>44</v>
      </c>
      <c r="Q2152">
        <f>Sales_Data[[#This Row],[Quantity]]*Sales_Data[[#This Row],[Unit_Price]]</f>
        <v>7823.52</v>
      </c>
      <c r="R2152">
        <f>Sales_Data[[#This Row],[Gross_Sales]]*Sales_Data[[#This Row],[Discount]]</f>
        <v>1173.528</v>
      </c>
      <c r="S2152">
        <f>Sales_Data[[#This Row],[Gross_Sales]]-Sales_Data[[#This Row],[Discount_Amount]]</f>
        <v>6649.9920000000002</v>
      </c>
      <c r="T2152">
        <f>Sales_Data[[#This Row],[Net Sales]]-Sales_Data[[#This Row],[Cost]]</f>
        <v>1495.3119999999999</v>
      </c>
      <c r="U2152" s="2">
        <f>Sales_Data[[#This Row],[Profit]]/Sales_Data[[#This Row],[Net Sales]]</f>
        <v>0.22485921787575081</v>
      </c>
      <c r="V2152">
        <f>YEAR(Sales_Data[[#This Row],[Order_Date]])</f>
        <v>2025</v>
      </c>
      <c r="W2152" t="str">
        <f>TEXT(Sales_Data[[#This Row],[Order_Date]],"mmm")</f>
        <v>May</v>
      </c>
      <c r="X2152">
        <f>MONTH(Sales_Data[[#This Row],[Order_Date]])</f>
        <v>5</v>
      </c>
      <c r="Y2152" t="str">
        <f>"Q"&amp;ROUNDUP(MONTH(Sales_Data[[#This Row],[Order_Date]])/3,0)</f>
        <v>Q2</v>
      </c>
    </row>
    <row r="2153" spans="1:25" x14ac:dyDescent="0.3">
      <c r="A2153" t="s">
        <v>3570</v>
      </c>
      <c r="B2153" s="1">
        <v>45938</v>
      </c>
      <c r="C2153" t="s">
        <v>117</v>
      </c>
      <c r="D2153" t="s">
        <v>244</v>
      </c>
      <c r="E2153" t="s">
        <v>48</v>
      </c>
      <c r="F2153" t="s">
        <v>164</v>
      </c>
      <c r="G2153" t="s">
        <v>75</v>
      </c>
      <c r="H2153" t="s">
        <v>185</v>
      </c>
      <c r="I2153" t="s">
        <v>261</v>
      </c>
      <c r="J2153">
        <v>2</v>
      </c>
      <c r="K2153">
        <v>3318.11</v>
      </c>
      <c r="L2153">
        <v>0.05</v>
      </c>
      <c r="M2153">
        <v>4921.8599999999997</v>
      </c>
      <c r="N2153" t="s">
        <v>70</v>
      </c>
      <c r="O2153" t="s">
        <v>35</v>
      </c>
      <c r="P2153" t="s">
        <v>44</v>
      </c>
      <c r="Q2153">
        <f>Sales_Data[[#This Row],[Quantity]]*Sales_Data[[#This Row],[Unit_Price]]</f>
        <v>6636.22</v>
      </c>
      <c r="R2153">
        <f>Sales_Data[[#This Row],[Gross_Sales]]*Sales_Data[[#This Row],[Discount]]</f>
        <v>331.81100000000004</v>
      </c>
      <c r="S2153">
        <f>Sales_Data[[#This Row],[Gross_Sales]]-Sales_Data[[#This Row],[Discount_Amount]]</f>
        <v>6304.4090000000006</v>
      </c>
      <c r="T2153">
        <f>Sales_Data[[#This Row],[Net Sales]]-Sales_Data[[#This Row],[Cost]]</f>
        <v>1382.5490000000009</v>
      </c>
      <c r="U2153" s="2">
        <f>Sales_Data[[#This Row],[Profit]]/Sales_Data[[#This Row],[Net Sales]]</f>
        <v>0.21929874790801179</v>
      </c>
      <c r="V2153">
        <f>YEAR(Sales_Data[[#This Row],[Order_Date]])</f>
        <v>2025</v>
      </c>
      <c r="W2153" t="str">
        <f>TEXT(Sales_Data[[#This Row],[Order_Date]],"mmm")</f>
        <v>Oct</v>
      </c>
      <c r="X2153">
        <f>MONTH(Sales_Data[[#This Row],[Order_Date]])</f>
        <v>10</v>
      </c>
      <c r="Y2153" t="str">
        <f>"Q"&amp;ROUNDUP(MONTH(Sales_Data[[#This Row],[Order_Date]])/3,0)</f>
        <v>Q4</v>
      </c>
    </row>
    <row r="2154" spans="1:25" x14ac:dyDescent="0.3">
      <c r="A2154" t="s">
        <v>3571</v>
      </c>
      <c r="B2154" s="1">
        <v>45949</v>
      </c>
      <c r="C2154" t="s">
        <v>866</v>
      </c>
      <c r="D2154" t="s">
        <v>271</v>
      </c>
      <c r="E2154" t="s">
        <v>19</v>
      </c>
      <c r="F2154" t="s">
        <v>113</v>
      </c>
      <c r="G2154" t="s">
        <v>67</v>
      </c>
      <c r="H2154" t="s">
        <v>88</v>
      </c>
      <c r="I2154" t="s">
        <v>89</v>
      </c>
      <c r="J2154">
        <v>2</v>
      </c>
      <c r="K2154">
        <v>16947.45</v>
      </c>
      <c r="L2154">
        <v>0.05</v>
      </c>
      <c r="M2154">
        <v>20881.62</v>
      </c>
      <c r="N2154" t="s">
        <v>52</v>
      </c>
      <c r="O2154" t="s">
        <v>35</v>
      </c>
      <c r="P2154" t="s">
        <v>26</v>
      </c>
      <c r="Q2154">
        <f>Sales_Data[[#This Row],[Quantity]]*Sales_Data[[#This Row],[Unit_Price]]</f>
        <v>33894.9</v>
      </c>
      <c r="R2154">
        <f>Sales_Data[[#This Row],[Gross_Sales]]*Sales_Data[[#This Row],[Discount]]</f>
        <v>1694.7450000000001</v>
      </c>
      <c r="S2154">
        <f>Sales_Data[[#This Row],[Gross_Sales]]-Sales_Data[[#This Row],[Discount_Amount]]</f>
        <v>32200.155000000002</v>
      </c>
      <c r="T2154">
        <f>Sales_Data[[#This Row],[Net Sales]]-Sales_Data[[#This Row],[Cost]]</f>
        <v>11318.535000000003</v>
      </c>
      <c r="U2154" s="2">
        <f>Sales_Data[[#This Row],[Profit]]/Sales_Data[[#This Row],[Net Sales]]</f>
        <v>0.35150560610655451</v>
      </c>
      <c r="V2154">
        <f>YEAR(Sales_Data[[#This Row],[Order_Date]])</f>
        <v>2025</v>
      </c>
      <c r="W2154" t="str">
        <f>TEXT(Sales_Data[[#This Row],[Order_Date]],"mmm")</f>
        <v>Oct</v>
      </c>
      <c r="X2154">
        <f>MONTH(Sales_Data[[#This Row],[Order_Date]])</f>
        <v>10</v>
      </c>
      <c r="Y2154" t="str">
        <f>"Q"&amp;ROUNDUP(MONTH(Sales_Data[[#This Row],[Order_Date]])/3,0)</f>
        <v>Q4</v>
      </c>
    </row>
    <row r="2155" spans="1:25" x14ac:dyDescent="0.3">
      <c r="A2155" t="s">
        <v>3572</v>
      </c>
      <c r="B2155" s="1">
        <v>45860</v>
      </c>
      <c r="C2155" t="s">
        <v>3573</v>
      </c>
      <c r="D2155" t="s">
        <v>310</v>
      </c>
      <c r="E2155" t="s">
        <v>30</v>
      </c>
      <c r="F2155" t="s">
        <v>101</v>
      </c>
      <c r="G2155" t="s">
        <v>41</v>
      </c>
      <c r="H2155" t="s">
        <v>147</v>
      </c>
      <c r="I2155" t="s">
        <v>148</v>
      </c>
      <c r="J2155">
        <v>1</v>
      </c>
      <c r="K2155">
        <v>455.86</v>
      </c>
      <c r="L2155">
        <v>0.15</v>
      </c>
      <c r="M2155">
        <v>257.55</v>
      </c>
      <c r="N2155" t="s">
        <v>83</v>
      </c>
      <c r="O2155" t="s">
        <v>35</v>
      </c>
      <c r="P2155" t="s">
        <v>71</v>
      </c>
      <c r="Q2155">
        <f>Sales_Data[[#This Row],[Quantity]]*Sales_Data[[#This Row],[Unit_Price]]</f>
        <v>455.86</v>
      </c>
      <c r="R2155">
        <f>Sales_Data[[#This Row],[Gross_Sales]]*Sales_Data[[#This Row],[Discount]]</f>
        <v>68.379000000000005</v>
      </c>
      <c r="S2155">
        <f>Sales_Data[[#This Row],[Gross_Sales]]-Sales_Data[[#This Row],[Discount_Amount]]</f>
        <v>387.48099999999999</v>
      </c>
      <c r="T2155">
        <f>Sales_Data[[#This Row],[Net Sales]]-Sales_Data[[#This Row],[Cost]]</f>
        <v>129.93099999999998</v>
      </c>
      <c r="U2155" s="2">
        <f>Sales_Data[[#This Row],[Profit]]/Sales_Data[[#This Row],[Net Sales]]</f>
        <v>0.33532224805861444</v>
      </c>
      <c r="V2155">
        <f>YEAR(Sales_Data[[#This Row],[Order_Date]])</f>
        <v>2025</v>
      </c>
      <c r="W2155" t="str">
        <f>TEXT(Sales_Data[[#This Row],[Order_Date]],"mmm")</f>
        <v>Jul</v>
      </c>
      <c r="X2155">
        <f>MONTH(Sales_Data[[#This Row],[Order_Date]])</f>
        <v>7</v>
      </c>
      <c r="Y2155" t="str">
        <f>"Q"&amp;ROUNDUP(MONTH(Sales_Data[[#This Row],[Order_Date]])/3,0)</f>
        <v>Q3</v>
      </c>
    </row>
    <row r="2156" spans="1:25" x14ac:dyDescent="0.3">
      <c r="A2156" t="s">
        <v>3574</v>
      </c>
      <c r="B2156" s="1">
        <v>45708</v>
      </c>
      <c r="C2156" t="s">
        <v>708</v>
      </c>
      <c r="D2156" t="s">
        <v>112</v>
      </c>
      <c r="E2156" t="s">
        <v>48</v>
      </c>
      <c r="F2156" t="s">
        <v>164</v>
      </c>
      <c r="G2156" t="s">
        <v>75</v>
      </c>
      <c r="H2156" t="s">
        <v>256</v>
      </c>
      <c r="I2156" t="s">
        <v>334</v>
      </c>
      <c r="J2156">
        <v>2</v>
      </c>
      <c r="K2156">
        <v>40521.94</v>
      </c>
      <c r="L2156">
        <v>0.1</v>
      </c>
      <c r="M2156">
        <v>56285.14</v>
      </c>
      <c r="N2156" t="s">
        <v>24</v>
      </c>
      <c r="O2156" t="s">
        <v>35</v>
      </c>
      <c r="P2156" t="s">
        <v>44</v>
      </c>
      <c r="Q2156">
        <f>Sales_Data[[#This Row],[Quantity]]*Sales_Data[[#This Row],[Unit_Price]]</f>
        <v>81043.88</v>
      </c>
      <c r="R2156">
        <f>Sales_Data[[#This Row],[Gross_Sales]]*Sales_Data[[#This Row],[Discount]]</f>
        <v>8104.3880000000008</v>
      </c>
      <c r="S2156">
        <f>Sales_Data[[#This Row],[Gross_Sales]]-Sales_Data[[#This Row],[Discount_Amount]]</f>
        <v>72939.491999999998</v>
      </c>
      <c r="T2156">
        <f>Sales_Data[[#This Row],[Net Sales]]-Sales_Data[[#This Row],[Cost]]</f>
        <v>16654.351999999999</v>
      </c>
      <c r="U2156" s="2">
        <f>Sales_Data[[#This Row],[Profit]]/Sales_Data[[#This Row],[Net Sales]]</f>
        <v>0.22833106652292012</v>
      </c>
      <c r="V2156">
        <f>YEAR(Sales_Data[[#This Row],[Order_Date]])</f>
        <v>2025</v>
      </c>
      <c r="W2156" t="str">
        <f>TEXT(Sales_Data[[#This Row],[Order_Date]],"mmm")</f>
        <v>Feb</v>
      </c>
      <c r="X2156">
        <f>MONTH(Sales_Data[[#This Row],[Order_Date]])</f>
        <v>2</v>
      </c>
      <c r="Y2156" t="str">
        <f>"Q"&amp;ROUNDUP(MONTH(Sales_Data[[#This Row],[Order_Date]])/3,0)</f>
        <v>Q1</v>
      </c>
    </row>
    <row r="2157" spans="1:25" x14ac:dyDescent="0.3">
      <c r="A2157" t="s">
        <v>3575</v>
      </c>
      <c r="B2157" s="1">
        <v>45928</v>
      </c>
      <c r="C2157" t="s">
        <v>432</v>
      </c>
      <c r="D2157" t="s">
        <v>699</v>
      </c>
      <c r="E2157" t="s">
        <v>19</v>
      </c>
      <c r="F2157" t="s">
        <v>81</v>
      </c>
      <c r="G2157" t="s">
        <v>41</v>
      </c>
      <c r="H2157" t="s">
        <v>102</v>
      </c>
      <c r="I2157" t="s">
        <v>388</v>
      </c>
      <c r="J2157">
        <v>2</v>
      </c>
      <c r="K2157">
        <v>12695.6</v>
      </c>
      <c r="L2157">
        <v>0.05</v>
      </c>
      <c r="M2157">
        <v>17545.259999999998</v>
      </c>
      <c r="N2157" t="s">
        <v>24</v>
      </c>
      <c r="O2157" t="s">
        <v>35</v>
      </c>
      <c r="P2157" t="s">
        <v>26</v>
      </c>
      <c r="Q2157">
        <f>Sales_Data[[#This Row],[Quantity]]*Sales_Data[[#This Row],[Unit_Price]]</f>
        <v>25391.200000000001</v>
      </c>
      <c r="R2157">
        <f>Sales_Data[[#This Row],[Gross_Sales]]*Sales_Data[[#This Row],[Discount]]</f>
        <v>1269.5600000000002</v>
      </c>
      <c r="S2157">
        <f>Sales_Data[[#This Row],[Gross_Sales]]-Sales_Data[[#This Row],[Discount_Amount]]</f>
        <v>24121.64</v>
      </c>
      <c r="T2157">
        <f>Sales_Data[[#This Row],[Net Sales]]-Sales_Data[[#This Row],[Cost]]</f>
        <v>6576.380000000001</v>
      </c>
      <c r="U2157" s="2">
        <f>Sales_Data[[#This Row],[Profit]]/Sales_Data[[#This Row],[Net Sales]]</f>
        <v>0.27263403317519047</v>
      </c>
      <c r="V2157">
        <f>YEAR(Sales_Data[[#This Row],[Order_Date]])</f>
        <v>2025</v>
      </c>
      <c r="W2157" t="str">
        <f>TEXT(Sales_Data[[#This Row],[Order_Date]],"mmm")</f>
        <v>Sep</v>
      </c>
      <c r="X2157">
        <f>MONTH(Sales_Data[[#This Row],[Order_Date]])</f>
        <v>9</v>
      </c>
      <c r="Y2157" t="str">
        <f>"Q"&amp;ROUNDUP(MONTH(Sales_Data[[#This Row],[Order_Date]])/3,0)</f>
        <v>Q3</v>
      </c>
    </row>
    <row r="2158" spans="1:25" x14ac:dyDescent="0.3">
      <c r="A2158" t="s">
        <v>3576</v>
      </c>
      <c r="B2158" s="1">
        <v>45981</v>
      </c>
      <c r="C2158" t="s">
        <v>2199</v>
      </c>
      <c r="D2158" t="s">
        <v>1171</v>
      </c>
      <c r="E2158" t="s">
        <v>39</v>
      </c>
      <c r="F2158" t="s">
        <v>107</v>
      </c>
      <c r="G2158" t="s">
        <v>21</v>
      </c>
      <c r="H2158" t="s">
        <v>297</v>
      </c>
      <c r="I2158" t="s">
        <v>494</v>
      </c>
      <c r="J2158">
        <v>3</v>
      </c>
      <c r="K2158">
        <v>1108.48</v>
      </c>
      <c r="L2158">
        <v>0.1</v>
      </c>
      <c r="M2158">
        <v>2035.36</v>
      </c>
      <c r="N2158" t="s">
        <v>24</v>
      </c>
      <c r="O2158" t="s">
        <v>25</v>
      </c>
      <c r="P2158" t="s">
        <v>44</v>
      </c>
      <c r="Q2158">
        <f>Sales_Data[[#This Row],[Quantity]]*Sales_Data[[#This Row],[Unit_Price]]</f>
        <v>3325.44</v>
      </c>
      <c r="R2158">
        <f>Sales_Data[[#This Row],[Gross_Sales]]*Sales_Data[[#This Row],[Discount]]</f>
        <v>332.54400000000004</v>
      </c>
      <c r="S2158">
        <f>Sales_Data[[#This Row],[Gross_Sales]]-Sales_Data[[#This Row],[Discount_Amount]]</f>
        <v>2992.8960000000002</v>
      </c>
      <c r="T2158">
        <f>Sales_Data[[#This Row],[Net Sales]]-Sales_Data[[#This Row],[Cost]]</f>
        <v>957.53600000000029</v>
      </c>
      <c r="U2158" s="2">
        <f>Sales_Data[[#This Row],[Profit]]/Sales_Data[[#This Row],[Net Sales]]</f>
        <v>0.31993627576768463</v>
      </c>
      <c r="V2158">
        <f>YEAR(Sales_Data[[#This Row],[Order_Date]])</f>
        <v>2025</v>
      </c>
      <c r="W2158" t="str">
        <f>TEXT(Sales_Data[[#This Row],[Order_Date]],"mmm")</f>
        <v>Nov</v>
      </c>
      <c r="X2158">
        <f>MONTH(Sales_Data[[#This Row],[Order_Date]])</f>
        <v>11</v>
      </c>
      <c r="Y2158" t="str">
        <f>"Q"&amp;ROUNDUP(MONTH(Sales_Data[[#This Row],[Order_Date]])/3,0)</f>
        <v>Q4</v>
      </c>
    </row>
    <row r="2159" spans="1:25" x14ac:dyDescent="0.3">
      <c r="A2159" t="s">
        <v>3577</v>
      </c>
      <c r="B2159" s="1">
        <v>45934</v>
      </c>
      <c r="C2159" t="s">
        <v>363</v>
      </c>
      <c r="D2159" t="s">
        <v>221</v>
      </c>
      <c r="E2159" t="s">
        <v>19</v>
      </c>
      <c r="F2159" t="s">
        <v>81</v>
      </c>
      <c r="G2159" t="s">
        <v>67</v>
      </c>
      <c r="H2159" t="s">
        <v>133</v>
      </c>
      <c r="I2159" t="s">
        <v>138</v>
      </c>
      <c r="J2159">
        <v>2</v>
      </c>
      <c r="K2159">
        <v>1530.61</v>
      </c>
      <c r="L2159">
        <v>0.2</v>
      </c>
      <c r="M2159">
        <v>1917.66</v>
      </c>
      <c r="N2159" t="s">
        <v>52</v>
      </c>
      <c r="O2159" t="s">
        <v>53</v>
      </c>
      <c r="P2159" t="s">
        <v>44</v>
      </c>
      <c r="Q2159">
        <f>Sales_Data[[#This Row],[Quantity]]*Sales_Data[[#This Row],[Unit_Price]]</f>
        <v>3061.22</v>
      </c>
      <c r="R2159">
        <f>Sales_Data[[#This Row],[Gross_Sales]]*Sales_Data[[#This Row],[Discount]]</f>
        <v>612.24400000000003</v>
      </c>
      <c r="S2159">
        <f>Sales_Data[[#This Row],[Gross_Sales]]-Sales_Data[[#This Row],[Discount_Amount]]</f>
        <v>2448.9759999999997</v>
      </c>
      <c r="T2159">
        <f>Sales_Data[[#This Row],[Net Sales]]-Sales_Data[[#This Row],[Cost]]</f>
        <v>531.31599999999958</v>
      </c>
      <c r="U2159" s="2">
        <f>Sales_Data[[#This Row],[Profit]]/Sales_Data[[#This Row],[Net Sales]]</f>
        <v>0.21695435153304876</v>
      </c>
      <c r="V2159">
        <f>YEAR(Sales_Data[[#This Row],[Order_Date]])</f>
        <v>2025</v>
      </c>
      <c r="W2159" t="str">
        <f>TEXT(Sales_Data[[#This Row],[Order_Date]],"mmm")</f>
        <v>Oct</v>
      </c>
      <c r="X2159">
        <f>MONTH(Sales_Data[[#This Row],[Order_Date]])</f>
        <v>10</v>
      </c>
      <c r="Y2159" t="str">
        <f>"Q"&amp;ROUNDUP(MONTH(Sales_Data[[#This Row],[Order_Date]])/3,0)</f>
        <v>Q4</v>
      </c>
    </row>
    <row r="2160" spans="1:25" x14ac:dyDescent="0.3">
      <c r="A2160" t="s">
        <v>3578</v>
      </c>
      <c r="B2160" s="1">
        <v>45798</v>
      </c>
      <c r="C2160" t="s">
        <v>1794</v>
      </c>
      <c r="D2160" t="s">
        <v>1650</v>
      </c>
      <c r="E2160" t="s">
        <v>19</v>
      </c>
      <c r="F2160" t="s">
        <v>113</v>
      </c>
      <c r="G2160" t="s">
        <v>21</v>
      </c>
      <c r="H2160" t="s">
        <v>22</v>
      </c>
      <c r="I2160" t="s">
        <v>23</v>
      </c>
      <c r="J2160">
        <v>2</v>
      </c>
      <c r="K2160">
        <v>14278.98</v>
      </c>
      <c r="L2160">
        <v>0.15</v>
      </c>
      <c r="M2160">
        <v>15745.71</v>
      </c>
      <c r="N2160" t="s">
        <v>83</v>
      </c>
      <c r="O2160" t="s">
        <v>35</v>
      </c>
      <c r="P2160" t="s">
        <v>71</v>
      </c>
      <c r="Q2160">
        <f>Sales_Data[[#This Row],[Quantity]]*Sales_Data[[#This Row],[Unit_Price]]</f>
        <v>28557.96</v>
      </c>
      <c r="R2160">
        <f>Sales_Data[[#This Row],[Gross_Sales]]*Sales_Data[[#This Row],[Discount]]</f>
        <v>4283.6939999999995</v>
      </c>
      <c r="S2160">
        <f>Sales_Data[[#This Row],[Gross_Sales]]-Sales_Data[[#This Row],[Discount_Amount]]</f>
        <v>24274.266</v>
      </c>
      <c r="T2160">
        <f>Sales_Data[[#This Row],[Net Sales]]-Sales_Data[[#This Row],[Cost]]</f>
        <v>8528.5560000000005</v>
      </c>
      <c r="U2160" s="2">
        <f>Sales_Data[[#This Row],[Profit]]/Sales_Data[[#This Row],[Net Sales]]</f>
        <v>0.35134145765725733</v>
      </c>
      <c r="V2160">
        <f>YEAR(Sales_Data[[#This Row],[Order_Date]])</f>
        <v>2025</v>
      </c>
      <c r="W2160" t="str">
        <f>TEXT(Sales_Data[[#This Row],[Order_Date]],"mmm")</f>
        <v>May</v>
      </c>
      <c r="X2160">
        <f>MONTH(Sales_Data[[#This Row],[Order_Date]])</f>
        <v>5</v>
      </c>
      <c r="Y2160" t="str">
        <f>"Q"&amp;ROUNDUP(MONTH(Sales_Data[[#This Row],[Order_Date]])/3,0)</f>
        <v>Q2</v>
      </c>
    </row>
    <row r="2161" spans="1:25" x14ac:dyDescent="0.3">
      <c r="A2161" t="s">
        <v>3579</v>
      </c>
      <c r="B2161" s="1">
        <v>45932</v>
      </c>
      <c r="C2161" t="s">
        <v>2697</v>
      </c>
      <c r="D2161" t="s">
        <v>419</v>
      </c>
      <c r="E2161" t="s">
        <v>19</v>
      </c>
      <c r="F2161" t="s">
        <v>66</v>
      </c>
      <c r="G2161" t="s">
        <v>21</v>
      </c>
      <c r="H2161" t="s">
        <v>127</v>
      </c>
      <c r="I2161" t="s">
        <v>342</v>
      </c>
      <c r="J2161">
        <v>1</v>
      </c>
      <c r="K2161">
        <v>7354.8</v>
      </c>
      <c r="L2161">
        <v>0.05</v>
      </c>
      <c r="M2161">
        <v>4537.6099999999997</v>
      </c>
      <c r="N2161" t="s">
        <v>52</v>
      </c>
      <c r="O2161" t="s">
        <v>25</v>
      </c>
      <c r="P2161" t="s">
        <v>26</v>
      </c>
      <c r="Q2161">
        <f>Sales_Data[[#This Row],[Quantity]]*Sales_Data[[#This Row],[Unit_Price]]</f>
        <v>7354.8</v>
      </c>
      <c r="R2161">
        <f>Sales_Data[[#This Row],[Gross_Sales]]*Sales_Data[[#This Row],[Discount]]</f>
        <v>367.74</v>
      </c>
      <c r="S2161">
        <f>Sales_Data[[#This Row],[Gross_Sales]]-Sales_Data[[#This Row],[Discount_Amount]]</f>
        <v>6987.06</v>
      </c>
      <c r="T2161">
        <f>Sales_Data[[#This Row],[Net Sales]]-Sales_Data[[#This Row],[Cost]]</f>
        <v>2449.4500000000007</v>
      </c>
      <c r="U2161" s="2">
        <f>Sales_Data[[#This Row],[Profit]]/Sales_Data[[#This Row],[Net Sales]]</f>
        <v>0.35056948129828575</v>
      </c>
      <c r="V2161">
        <f>YEAR(Sales_Data[[#This Row],[Order_Date]])</f>
        <v>2025</v>
      </c>
      <c r="W2161" t="str">
        <f>TEXT(Sales_Data[[#This Row],[Order_Date]],"mmm")</f>
        <v>Oct</v>
      </c>
      <c r="X2161">
        <f>MONTH(Sales_Data[[#This Row],[Order_Date]])</f>
        <v>10</v>
      </c>
      <c r="Y2161" t="str">
        <f>"Q"&amp;ROUNDUP(MONTH(Sales_Data[[#This Row],[Order_Date]])/3,0)</f>
        <v>Q4</v>
      </c>
    </row>
    <row r="2162" spans="1:25" x14ac:dyDescent="0.3">
      <c r="A2162" t="s">
        <v>3580</v>
      </c>
      <c r="B2162" s="1">
        <v>45947</v>
      </c>
      <c r="C2162" t="s">
        <v>3581</v>
      </c>
      <c r="D2162" t="s">
        <v>290</v>
      </c>
      <c r="E2162" t="s">
        <v>39</v>
      </c>
      <c r="F2162" t="s">
        <v>405</v>
      </c>
      <c r="G2162" t="s">
        <v>67</v>
      </c>
      <c r="H2162" t="s">
        <v>133</v>
      </c>
      <c r="I2162" t="s">
        <v>134</v>
      </c>
      <c r="J2162">
        <v>2</v>
      </c>
      <c r="K2162">
        <v>1106.94</v>
      </c>
      <c r="L2162">
        <v>0.2</v>
      </c>
      <c r="M2162">
        <v>1102.8699999999999</v>
      </c>
      <c r="N2162" t="s">
        <v>52</v>
      </c>
      <c r="O2162" t="s">
        <v>35</v>
      </c>
      <c r="P2162" t="s">
        <v>26</v>
      </c>
      <c r="Q2162">
        <f>Sales_Data[[#This Row],[Quantity]]*Sales_Data[[#This Row],[Unit_Price]]</f>
        <v>2213.88</v>
      </c>
      <c r="R2162">
        <f>Sales_Data[[#This Row],[Gross_Sales]]*Sales_Data[[#This Row],[Discount]]</f>
        <v>442.77600000000007</v>
      </c>
      <c r="S2162">
        <f>Sales_Data[[#This Row],[Gross_Sales]]-Sales_Data[[#This Row],[Discount_Amount]]</f>
        <v>1771.104</v>
      </c>
      <c r="T2162">
        <f>Sales_Data[[#This Row],[Net Sales]]-Sales_Data[[#This Row],[Cost]]</f>
        <v>668.23400000000015</v>
      </c>
      <c r="U2162" s="2">
        <f>Sales_Data[[#This Row],[Profit]]/Sales_Data[[#This Row],[Net Sales]]</f>
        <v>0.3772980016983758</v>
      </c>
      <c r="V2162">
        <f>YEAR(Sales_Data[[#This Row],[Order_Date]])</f>
        <v>2025</v>
      </c>
      <c r="W2162" t="str">
        <f>TEXT(Sales_Data[[#This Row],[Order_Date]],"mmm")</f>
        <v>Oct</v>
      </c>
      <c r="X2162">
        <f>MONTH(Sales_Data[[#This Row],[Order_Date]])</f>
        <v>10</v>
      </c>
      <c r="Y2162" t="str">
        <f>"Q"&amp;ROUNDUP(MONTH(Sales_Data[[#This Row],[Order_Date]])/3,0)</f>
        <v>Q4</v>
      </c>
    </row>
    <row r="2163" spans="1:25" x14ac:dyDescent="0.3">
      <c r="A2163" t="s">
        <v>3582</v>
      </c>
      <c r="B2163" s="1">
        <v>45991</v>
      </c>
      <c r="C2163" t="s">
        <v>679</v>
      </c>
      <c r="D2163" t="s">
        <v>1122</v>
      </c>
      <c r="E2163" t="s">
        <v>39</v>
      </c>
      <c r="F2163" t="s">
        <v>202</v>
      </c>
      <c r="G2163" t="s">
        <v>32</v>
      </c>
      <c r="H2163" t="s">
        <v>33</v>
      </c>
      <c r="I2163" t="s">
        <v>161</v>
      </c>
      <c r="J2163">
        <v>4</v>
      </c>
      <c r="K2163">
        <v>5433.61</v>
      </c>
      <c r="L2163">
        <v>0.2</v>
      </c>
      <c r="M2163">
        <v>13736.97</v>
      </c>
      <c r="N2163" t="s">
        <v>52</v>
      </c>
      <c r="O2163" t="s">
        <v>35</v>
      </c>
      <c r="P2163" t="s">
        <v>26</v>
      </c>
      <c r="Q2163">
        <f>Sales_Data[[#This Row],[Quantity]]*Sales_Data[[#This Row],[Unit_Price]]</f>
        <v>21734.44</v>
      </c>
      <c r="R2163">
        <f>Sales_Data[[#This Row],[Gross_Sales]]*Sales_Data[[#This Row],[Discount]]</f>
        <v>4346.8879999999999</v>
      </c>
      <c r="S2163">
        <f>Sales_Data[[#This Row],[Gross_Sales]]-Sales_Data[[#This Row],[Discount_Amount]]</f>
        <v>17387.552</v>
      </c>
      <c r="T2163">
        <f>Sales_Data[[#This Row],[Net Sales]]-Sales_Data[[#This Row],[Cost]]</f>
        <v>3650.5820000000003</v>
      </c>
      <c r="U2163" s="2">
        <f>Sales_Data[[#This Row],[Profit]]/Sales_Data[[#This Row],[Net Sales]]</f>
        <v>0.20995376462425536</v>
      </c>
      <c r="V2163">
        <f>YEAR(Sales_Data[[#This Row],[Order_Date]])</f>
        <v>2025</v>
      </c>
      <c r="W2163" t="str">
        <f>TEXT(Sales_Data[[#This Row],[Order_Date]],"mmm")</f>
        <v>Nov</v>
      </c>
      <c r="X2163">
        <f>MONTH(Sales_Data[[#This Row],[Order_Date]])</f>
        <v>11</v>
      </c>
      <c r="Y2163" t="str">
        <f>"Q"&amp;ROUNDUP(MONTH(Sales_Data[[#This Row],[Order_Date]])/3,0)</f>
        <v>Q4</v>
      </c>
    </row>
    <row r="2164" spans="1:25" x14ac:dyDescent="0.3">
      <c r="A2164" t="s">
        <v>3583</v>
      </c>
      <c r="B2164" s="1">
        <v>45709</v>
      </c>
      <c r="C2164" t="s">
        <v>2068</v>
      </c>
      <c r="D2164" t="s">
        <v>61</v>
      </c>
      <c r="E2164" t="s">
        <v>39</v>
      </c>
      <c r="F2164" t="s">
        <v>40</v>
      </c>
      <c r="G2164" t="s">
        <v>75</v>
      </c>
      <c r="H2164" t="s">
        <v>185</v>
      </c>
      <c r="I2164" t="s">
        <v>186</v>
      </c>
      <c r="J2164">
        <v>1</v>
      </c>
      <c r="K2164">
        <v>6004.48</v>
      </c>
      <c r="L2164">
        <v>0</v>
      </c>
      <c r="M2164">
        <v>5176.6400000000003</v>
      </c>
      <c r="N2164" t="s">
        <v>109</v>
      </c>
      <c r="O2164" t="s">
        <v>35</v>
      </c>
      <c r="P2164" t="s">
        <v>44</v>
      </c>
      <c r="Q2164">
        <f>Sales_Data[[#This Row],[Quantity]]*Sales_Data[[#This Row],[Unit_Price]]</f>
        <v>6004.48</v>
      </c>
      <c r="R2164">
        <f>Sales_Data[[#This Row],[Gross_Sales]]*Sales_Data[[#This Row],[Discount]]</f>
        <v>0</v>
      </c>
      <c r="S2164">
        <f>Sales_Data[[#This Row],[Gross_Sales]]-Sales_Data[[#This Row],[Discount_Amount]]</f>
        <v>6004.48</v>
      </c>
      <c r="T2164">
        <f>Sales_Data[[#This Row],[Net Sales]]-Sales_Data[[#This Row],[Cost]]</f>
        <v>827.83999999999924</v>
      </c>
      <c r="U2164" s="2">
        <f>Sales_Data[[#This Row],[Profit]]/Sales_Data[[#This Row],[Net Sales]]</f>
        <v>0.13787039010871871</v>
      </c>
      <c r="V2164">
        <f>YEAR(Sales_Data[[#This Row],[Order_Date]])</f>
        <v>2025</v>
      </c>
      <c r="W2164" t="str">
        <f>TEXT(Sales_Data[[#This Row],[Order_Date]],"mmm")</f>
        <v>Feb</v>
      </c>
      <c r="X2164">
        <f>MONTH(Sales_Data[[#This Row],[Order_Date]])</f>
        <v>2</v>
      </c>
      <c r="Y2164" t="str">
        <f>"Q"&amp;ROUNDUP(MONTH(Sales_Data[[#This Row],[Order_Date]])/3,0)</f>
        <v>Q1</v>
      </c>
    </row>
    <row r="2165" spans="1:25" x14ac:dyDescent="0.3">
      <c r="A2165" t="s">
        <v>3584</v>
      </c>
      <c r="B2165" s="1">
        <v>45684</v>
      </c>
      <c r="C2165" t="s">
        <v>1381</v>
      </c>
      <c r="D2165" t="s">
        <v>252</v>
      </c>
      <c r="E2165" t="s">
        <v>48</v>
      </c>
      <c r="F2165" t="s">
        <v>126</v>
      </c>
      <c r="G2165" t="s">
        <v>67</v>
      </c>
      <c r="H2165" t="s">
        <v>133</v>
      </c>
      <c r="I2165" t="s">
        <v>134</v>
      </c>
      <c r="J2165">
        <v>1</v>
      </c>
      <c r="K2165">
        <v>38799.019999999997</v>
      </c>
      <c r="L2165">
        <v>0.15</v>
      </c>
      <c r="M2165">
        <v>20623.53</v>
      </c>
      <c r="N2165" t="s">
        <v>52</v>
      </c>
      <c r="O2165" t="s">
        <v>35</v>
      </c>
      <c r="P2165" t="s">
        <v>44</v>
      </c>
      <c r="Q2165">
        <f>Sales_Data[[#This Row],[Quantity]]*Sales_Data[[#This Row],[Unit_Price]]</f>
        <v>38799.019999999997</v>
      </c>
      <c r="R2165">
        <f>Sales_Data[[#This Row],[Gross_Sales]]*Sales_Data[[#This Row],[Discount]]</f>
        <v>5819.8529999999992</v>
      </c>
      <c r="S2165">
        <f>Sales_Data[[#This Row],[Gross_Sales]]-Sales_Data[[#This Row],[Discount_Amount]]</f>
        <v>32979.167000000001</v>
      </c>
      <c r="T2165">
        <f>Sales_Data[[#This Row],[Net Sales]]-Sales_Data[[#This Row],[Cost]]</f>
        <v>12355.637000000002</v>
      </c>
      <c r="U2165" s="2">
        <f>Sales_Data[[#This Row],[Profit]]/Sales_Data[[#This Row],[Net Sales]]</f>
        <v>0.37464975995300309</v>
      </c>
      <c r="V2165">
        <f>YEAR(Sales_Data[[#This Row],[Order_Date]])</f>
        <v>2025</v>
      </c>
      <c r="W2165" t="str">
        <f>TEXT(Sales_Data[[#This Row],[Order_Date]],"mmm")</f>
        <v>Jan</v>
      </c>
      <c r="X2165">
        <f>MONTH(Sales_Data[[#This Row],[Order_Date]])</f>
        <v>1</v>
      </c>
      <c r="Y2165" t="str">
        <f>"Q"&amp;ROUNDUP(MONTH(Sales_Data[[#This Row],[Order_Date]])/3,0)</f>
        <v>Q1</v>
      </c>
    </row>
    <row r="2166" spans="1:25" x14ac:dyDescent="0.3">
      <c r="A2166" t="s">
        <v>3585</v>
      </c>
      <c r="B2166" s="1">
        <v>45814</v>
      </c>
      <c r="C2166" t="s">
        <v>3586</v>
      </c>
      <c r="D2166" t="s">
        <v>522</v>
      </c>
      <c r="E2166" t="s">
        <v>39</v>
      </c>
      <c r="F2166" t="s">
        <v>40</v>
      </c>
      <c r="G2166" t="s">
        <v>41</v>
      </c>
      <c r="H2166" t="s">
        <v>102</v>
      </c>
      <c r="I2166" t="s">
        <v>103</v>
      </c>
      <c r="J2166">
        <v>2</v>
      </c>
      <c r="K2166">
        <v>1464.16</v>
      </c>
      <c r="L2166">
        <v>0.15</v>
      </c>
      <c r="M2166">
        <v>1803.24</v>
      </c>
      <c r="N2166" t="s">
        <v>109</v>
      </c>
      <c r="O2166" t="s">
        <v>35</v>
      </c>
      <c r="P2166" t="s">
        <v>71</v>
      </c>
      <c r="Q2166">
        <f>Sales_Data[[#This Row],[Quantity]]*Sales_Data[[#This Row],[Unit_Price]]</f>
        <v>2928.32</v>
      </c>
      <c r="R2166">
        <f>Sales_Data[[#This Row],[Gross_Sales]]*Sales_Data[[#This Row],[Discount]]</f>
        <v>439.24799999999999</v>
      </c>
      <c r="S2166">
        <f>Sales_Data[[#This Row],[Gross_Sales]]-Sales_Data[[#This Row],[Discount_Amount]]</f>
        <v>2489.0720000000001</v>
      </c>
      <c r="T2166">
        <f>Sales_Data[[#This Row],[Net Sales]]-Sales_Data[[#This Row],[Cost]]</f>
        <v>685.83200000000011</v>
      </c>
      <c r="U2166" s="2">
        <f>Sales_Data[[#This Row],[Profit]]/Sales_Data[[#This Row],[Net Sales]]</f>
        <v>0.27553722833248701</v>
      </c>
      <c r="V2166">
        <f>YEAR(Sales_Data[[#This Row],[Order_Date]])</f>
        <v>2025</v>
      </c>
      <c r="W2166" t="str">
        <f>TEXT(Sales_Data[[#This Row],[Order_Date]],"mmm")</f>
        <v>Jun</v>
      </c>
      <c r="X2166">
        <f>MONTH(Sales_Data[[#This Row],[Order_Date]])</f>
        <v>6</v>
      </c>
      <c r="Y2166" t="str">
        <f>"Q"&amp;ROUNDUP(MONTH(Sales_Data[[#This Row],[Order_Date]])/3,0)</f>
        <v>Q2</v>
      </c>
    </row>
    <row r="2167" spans="1:25" x14ac:dyDescent="0.3">
      <c r="A2167" t="s">
        <v>3587</v>
      </c>
      <c r="B2167" s="1">
        <v>45896</v>
      </c>
      <c r="C2167" t="s">
        <v>1304</v>
      </c>
      <c r="D2167" t="s">
        <v>553</v>
      </c>
      <c r="E2167" t="s">
        <v>119</v>
      </c>
      <c r="F2167" t="s">
        <v>146</v>
      </c>
      <c r="G2167" t="s">
        <v>21</v>
      </c>
      <c r="H2167" t="s">
        <v>230</v>
      </c>
      <c r="I2167" t="s">
        <v>328</v>
      </c>
      <c r="J2167">
        <v>1</v>
      </c>
      <c r="K2167">
        <v>629.39</v>
      </c>
      <c r="L2167">
        <v>0</v>
      </c>
      <c r="M2167">
        <v>418.91</v>
      </c>
      <c r="N2167" t="s">
        <v>52</v>
      </c>
      <c r="O2167" t="s">
        <v>35</v>
      </c>
      <c r="P2167" t="s">
        <v>26</v>
      </c>
      <c r="Q2167">
        <f>Sales_Data[[#This Row],[Quantity]]*Sales_Data[[#This Row],[Unit_Price]]</f>
        <v>629.39</v>
      </c>
      <c r="R2167">
        <f>Sales_Data[[#This Row],[Gross_Sales]]*Sales_Data[[#This Row],[Discount]]</f>
        <v>0</v>
      </c>
      <c r="S2167">
        <f>Sales_Data[[#This Row],[Gross_Sales]]-Sales_Data[[#This Row],[Discount_Amount]]</f>
        <v>629.39</v>
      </c>
      <c r="T2167">
        <f>Sales_Data[[#This Row],[Net Sales]]-Sales_Data[[#This Row],[Cost]]</f>
        <v>210.47999999999996</v>
      </c>
      <c r="U2167" s="2">
        <f>Sales_Data[[#This Row],[Profit]]/Sales_Data[[#This Row],[Net Sales]]</f>
        <v>0.33441904065841521</v>
      </c>
      <c r="V2167">
        <f>YEAR(Sales_Data[[#This Row],[Order_Date]])</f>
        <v>2025</v>
      </c>
      <c r="W2167" t="str">
        <f>TEXT(Sales_Data[[#This Row],[Order_Date]],"mmm")</f>
        <v>Aug</v>
      </c>
      <c r="X2167">
        <f>MONTH(Sales_Data[[#This Row],[Order_Date]])</f>
        <v>8</v>
      </c>
      <c r="Y2167" t="str">
        <f>"Q"&amp;ROUNDUP(MONTH(Sales_Data[[#This Row],[Order_Date]])/3,0)</f>
        <v>Q3</v>
      </c>
    </row>
    <row r="2168" spans="1:25" x14ac:dyDescent="0.3">
      <c r="A2168" t="s">
        <v>3588</v>
      </c>
      <c r="B2168" s="1">
        <v>45813</v>
      </c>
      <c r="C2168" t="s">
        <v>3589</v>
      </c>
      <c r="D2168" t="s">
        <v>241</v>
      </c>
      <c r="E2168" t="s">
        <v>39</v>
      </c>
      <c r="F2168" t="s">
        <v>405</v>
      </c>
      <c r="G2168" t="s">
        <v>67</v>
      </c>
      <c r="H2168" t="s">
        <v>133</v>
      </c>
      <c r="I2168" t="s">
        <v>138</v>
      </c>
      <c r="J2168">
        <v>1</v>
      </c>
      <c r="K2168">
        <v>5025.3</v>
      </c>
      <c r="L2168">
        <v>0.1</v>
      </c>
      <c r="M2168">
        <v>3564.04</v>
      </c>
      <c r="N2168" t="s">
        <v>24</v>
      </c>
      <c r="O2168" t="s">
        <v>25</v>
      </c>
      <c r="P2168" t="s">
        <v>71</v>
      </c>
      <c r="Q2168">
        <f>Sales_Data[[#This Row],[Quantity]]*Sales_Data[[#This Row],[Unit_Price]]</f>
        <v>5025.3</v>
      </c>
      <c r="R2168">
        <f>Sales_Data[[#This Row],[Gross_Sales]]*Sales_Data[[#This Row],[Discount]]</f>
        <v>502.53000000000003</v>
      </c>
      <c r="S2168">
        <f>Sales_Data[[#This Row],[Gross_Sales]]-Sales_Data[[#This Row],[Discount_Amount]]</f>
        <v>4522.7700000000004</v>
      </c>
      <c r="T2168">
        <f>Sales_Data[[#This Row],[Net Sales]]-Sales_Data[[#This Row],[Cost]]</f>
        <v>958.73000000000047</v>
      </c>
      <c r="U2168" s="2">
        <f>Sales_Data[[#This Row],[Profit]]/Sales_Data[[#This Row],[Net Sales]]</f>
        <v>0.21197849990160905</v>
      </c>
      <c r="V2168">
        <f>YEAR(Sales_Data[[#This Row],[Order_Date]])</f>
        <v>2025</v>
      </c>
      <c r="W2168" t="str">
        <f>TEXT(Sales_Data[[#This Row],[Order_Date]],"mmm")</f>
        <v>Jun</v>
      </c>
      <c r="X2168">
        <f>MONTH(Sales_Data[[#This Row],[Order_Date]])</f>
        <v>6</v>
      </c>
      <c r="Y2168" t="str">
        <f>"Q"&amp;ROUNDUP(MONTH(Sales_Data[[#This Row],[Order_Date]])/3,0)</f>
        <v>Q2</v>
      </c>
    </row>
    <row r="2169" spans="1:25" x14ac:dyDescent="0.3">
      <c r="A2169" t="s">
        <v>3590</v>
      </c>
      <c r="B2169" s="1">
        <v>45948</v>
      </c>
      <c r="C2169" t="s">
        <v>3591</v>
      </c>
      <c r="D2169" t="s">
        <v>615</v>
      </c>
      <c r="E2169" t="s">
        <v>39</v>
      </c>
      <c r="F2169" t="s">
        <v>202</v>
      </c>
      <c r="G2169" t="s">
        <v>75</v>
      </c>
      <c r="H2169" t="s">
        <v>76</v>
      </c>
      <c r="I2169" t="s">
        <v>77</v>
      </c>
      <c r="J2169">
        <v>1</v>
      </c>
      <c r="K2169">
        <v>4030.92</v>
      </c>
      <c r="L2169">
        <v>0.05</v>
      </c>
      <c r="M2169">
        <v>2819.69</v>
      </c>
      <c r="N2169" t="s">
        <v>52</v>
      </c>
      <c r="O2169" t="s">
        <v>35</v>
      </c>
      <c r="P2169" t="s">
        <v>44</v>
      </c>
      <c r="Q2169">
        <f>Sales_Data[[#This Row],[Quantity]]*Sales_Data[[#This Row],[Unit_Price]]</f>
        <v>4030.92</v>
      </c>
      <c r="R2169">
        <f>Sales_Data[[#This Row],[Gross_Sales]]*Sales_Data[[#This Row],[Discount]]</f>
        <v>201.54600000000002</v>
      </c>
      <c r="S2169">
        <f>Sales_Data[[#This Row],[Gross_Sales]]-Sales_Data[[#This Row],[Discount_Amount]]</f>
        <v>3829.3740000000003</v>
      </c>
      <c r="T2169">
        <f>Sales_Data[[#This Row],[Net Sales]]-Sales_Data[[#This Row],[Cost]]</f>
        <v>1009.6840000000002</v>
      </c>
      <c r="U2169" s="2">
        <f>Sales_Data[[#This Row],[Profit]]/Sales_Data[[#This Row],[Net Sales]]</f>
        <v>0.26366816090567285</v>
      </c>
      <c r="V2169">
        <f>YEAR(Sales_Data[[#This Row],[Order_Date]])</f>
        <v>2025</v>
      </c>
      <c r="W2169" t="str">
        <f>TEXT(Sales_Data[[#This Row],[Order_Date]],"mmm")</f>
        <v>Oct</v>
      </c>
      <c r="X2169">
        <f>MONTH(Sales_Data[[#This Row],[Order_Date]])</f>
        <v>10</v>
      </c>
      <c r="Y2169" t="str">
        <f>"Q"&amp;ROUNDUP(MONTH(Sales_Data[[#This Row],[Order_Date]])/3,0)</f>
        <v>Q4</v>
      </c>
    </row>
    <row r="2170" spans="1:25" x14ac:dyDescent="0.3">
      <c r="A2170" t="s">
        <v>3592</v>
      </c>
      <c r="B2170" s="1">
        <v>45793</v>
      </c>
      <c r="C2170" t="s">
        <v>720</v>
      </c>
      <c r="D2170" t="s">
        <v>624</v>
      </c>
      <c r="E2170" t="s">
        <v>39</v>
      </c>
      <c r="F2170" t="s">
        <v>107</v>
      </c>
      <c r="G2170" t="s">
        <v>75</v>
      </c>
      <c r="H2170" t="s">
        <v>185</v>
      </c>
      <c r="I2170" t="s">
        <v>186</v>
      </c>
      <c r="J2170">
        <v>1</v>
      </c>
      <c r="K2170">
        <v>4695.26</v>
      </c>
      <c r="L2170">
        <v>0.1</v>
      </c>
      <c r="M2170">
        <v>3267.94</v>
      </c>
      <c r="N2170" t="s">
        <v>52</v>
      </c>
      <c r="O2170" t="s">
        <v>35</v>
      </c>
      <c r="P2170" t="s">
        <v>26</v>
      </c>
      <c r="Q2170">
        <f>Sales_Data[[#This Row],[Quantity]]*Sales_Data[[#This Row],[Unit_Price]]</f>
        <v>4695.26</v>
      </c>
      <c r="R2170">
        <f>Sales_Data[[#This Row],[Gross_Sales]]*Sales_Data[[#This Row],[Discount]]</f>
        <v>469.52600000000007</v>
      </c>
      <c r="S2170">
        <f>Sales_Data[[#This Row],[Gross_Sales]]-Sales_Data[[#This Row],[Discount_Amount]]</f>
        <v>4225.7340000000004</v>
      </c>
      <c r="T2170">
        <f>Sales_Data[[#This Row],[Net Sales]]-Sales_Data[[#This Row],[Cost]]</f>
        <v>957.79400000000032</v>
      </c>
      <c r="U2170" s="2">
        <f>Sales_Data[[#This Row],[Profit]]/Sales_Data[[#This Row],[Net Sales]]</f>
        <v>0.22665742803498759</v>
      </c>
      <c r="V2170">
        <f>YEAR(Sales_Data[[#This Row],[Order_Date]])</f>
        <v>2025</v>
      </c>
      <c r="W2170" t="str">
        <f>TEXT(Sales_Data[[#This Row],[Order_Date]],"mmm")</f>
        <v>May</v>
      </c>
      <c r="X2170">
        <f>MONTH(Sales_Data[[#This Row],[Order_Date]])</f>
        <v>5</v>
      </c>
      <c r="Y2170" t="str">
        <f>"Q"&amp;ROUNDUP(MONTH(Sales_Data[[#This Row],[Order_Date]])/3,0)</f>
        <v>Q2</v>
      </c>
    </row>
    <row r="2171" spans="1:25" x14ac:dyDescent="0.3">
      <c r="A2171" t="s">
        <v>3593</v>
      </c>
      <c r="B2171" s="1">
        <v>45801</v>
      </c>
      <c r="C2171" t="s">
        <v>3594</v>
      </c>
      <c r="D2171" t="s">
        <v>457</v>
      </c>
      <c r="E2171" t="s">
        <v>119</v>
      </c>
      <c r="F2171" t="s">
        <v>184</v>
      </c>
      <c r="G2171" t="s">
        <v>75</v>
      </c>
      <c r="H2171" t="s">
        <v>256</v>
      </c>
      <c r="I2171" t="s">
        <v>257</v>
      </c>
      <c r="J2171">
        <v>1</v>
      </c>
      <c r="K2171">
        <v>7412.07</v>
      </c>
      <c r="L2171">
        <v>0.15</v>
      </c>
      <c r="M2171">
        <v>5282.47</v>
      </c>
      <c r="N2171" t="s">
        <v>24</v>
      </c>
      <c r="O2171" t="s">
        <v>25</v>
      </c>
      <c r="P2171" t="s">
        <v>26</v>
      </c>
      <c r="Q2171">
        <f>Sales_Data[[#This Row],[Quantity]]*Sales_Data[[#This Row],[Unit_Price]]</f>
        <v>7412.07</v>
      </c>
      <c r="R2171">
        <f>Sales_Data[[#This Row],[Gross_Sales]]*Sales_Data[[#This Row],[Discount]]</f>
        <v>1111.8104999999998</v>
      </c>
      <c r="S2171">
        <f>Sales_Data[[#This Row],[Gross_Sales]]-Sales_Data[[#This Row],[Discount_Amount]]</f>
        <v>6300.2595000000001</v>
      </c>
      <c r="T2171">
        <f>Sales_Data[[#This Row],[Net Sales]]-Sales_Data[[#This Row],[Cost]]</f>
        <v>1017.7894999999999</v>
      </c>
      <c r="U2171" s="2">
        <f>Sales_Data[[#This Row],[Profit]]/Sales_Data[[#This Row],[Net Sales]]</f>
        <v>0.16154723468136509</v>
      </c>
      <c r="V2171">
        <f>YEAR(Sales_Data[[#This Row],[Order_Date]])</f>
        <v>2025</v>
      </c>
      <c r="W2171" t="str">
        <f>TEXT(Sales_Data[[#This Row],[Order_Date]],"mmm")</f>
        <v>May</v>
      </c>
      <c r="X2171">
        <f>MONTH(Sales_Data[[#This Row],[Order_Date]])</f>
        <v>5</v>
      </c>
      <c r="Y2171" t="str">
        <f>"Q"&amp;ROUNDUP(MONTH(Sales_Data[[#This Row],[Order_Date]])/3,0)</f>
        <v>Q2</v>
      </c>
    </row>
    <row r="2172" spans="1:25" x14ac:dyDescent="0.3">
      <c r="A2172" t="s">
        <v>3595</v>
      </c>
      <c r="B2172" s="1">
        <v>45763</v>
      </c>
      <c r="C2172" t="s">
        <v>2555</v>
      </c>
      <c r="D2172" t="s">
        <v>175</v>
      </c>
      <c r="E2172" t="s">
        <v>119</v>
      </c>
      <c r="F2172" t="s">
        <v>146</v>
      </c>
      <c r="G2172" t="s">
        <v>21</v>
      </c>
      <c r="H2172" t="s">
        <v>22</v>
      </c>
      <c r="I2172" t="s">
        <v>62</v>
      </c>
      <c r="J2172">
        <v>3</v>
      </c>
      <c r="K2172">
        <v>4190.9399999999996</v>
      </c>
      <c r="L2172">
        <v>0.05</v>
      </c>
      <c r="M2172">
        <v>9172.1299999999992</v>
      </c>
      <c r="N2172" t="s">
        <v>24</v>
      </c>
      <c r="O2172" t="s">
        <v>35</v>
      </c>
      <c r="P2172" t="s">
        <v>44</v>
      </c>
      <c r="Q2172">
        <f>Sales_Data[[#This Row],[Quantity]]*Sales_Data[[#This Row],[Unit_Price]]</f>
        <v>12572.82</v>
      </c>
      <c r="R2172">
        <f>Sales_Data[[#This Row],[Gross_Sales]]*Sales_Data[[#This Row],[Discount]]</f>
        <v>628.64100000000008</v>
      </c>
      <c r="S2172">
        <f>Sales_Data[[#This Row],[Gross_Sales]]-Sales_Data[[#This Row],[Discount_Amount]]</f>
        <v>11944.179</v>
      </c>
      <c r="T2172">
        <f>Sales_Data[[#This Row],[Net Sales]]-Sales_Data[[#This Row],[Cost]]</f>
        <v>2772.0490000000009</v>
      </c>
      <c r="U2172" s="2">
        <f>Sales_Data[[#This Row],[Profit]]/Sales_Data[[#This Row],[Net Sales]]</f>
        <v>0.23208367858519208</v>
      </c>
      <c r="V2172">
        <f>YEAR(Sales_Data[[#This Row],[Order_Date]])</f>
        <v>2025</v>
      </c>
      <c r="W2172" t="str">
        <f>TEXT(Sales_Data[[#This Row],[Order_Date]],"mmm")</f>
        <v>Apr</v>
      </c>
      <c r="X2172">
        <f>MONTH(Sales_Data[[#This Row],[Order_Date]])</f>
        <v>4</v>
      </c>
      <c r="Y2172" t="str">
        <f>"Q"&amp;ROUNDUP(MONTH(Sales_Data[[#This Row],[Order_Date]])/3,0)</f>
        <v>Q2</v>
      </c>
    </row>
    <row r="2173" spans="1:25" x14ac:dyDescent="0.3">
      <c r="A2173" t="s">
        <v>3596</v>
      </c>
      <c r="B2173" s="1">
        <v>45815</v>
      </c>
      <c r="C2173" t="s">
        <v>1517</v>
      </c>
      <c r="D2173" t="s">
        <v>404</v>
      </c>
      <c r="E2173" t="s">
        <v>48</v>
      </c>
      <c r="F2173" t="s">
        <v>164</v>
      </c>
      <c r="G2173" t="s">
        <v>67</v>
      </c>
      <c r="H2173" t="s">
        <v>68</v>
      </c>
      <c r="I2173" t="s">
        <v>69</v>
      </c>
      <c r="J2173">
        <v>2</v>
      </c>
      <c r="K2173">
        <v>9406.73</v>
      </c>
      <c r="L2173">
        <v>0.05</v>
      </c>
      <c r="M2173">
        <v>13571.31</v>
      </c>
      <c r="N2173" t="s">
        <v>109</v>
      </c>
      <c r="O2173" t="s">
        <v>53</v>
      </c>
      <c r="P2173" t="s">
        <v>44</v>
      </c>
      <c r="Q2173">
        <f>Sales_Data[[#This Row],[Quantity]]*Sales_Data[[#This Row],[Unit_Price]]</f>
        <v>18813.46</v>
      </c>
      <c r="R2173">
        <f>Sales_Data[[#This Row],[Gross_Sales]]*Sales_Data[[#This Row],[Discount]]</f>
        <v>940.673</v>
      </c>
      <c r="S2173">
        <f>Sales_Data[[#This Row],[Gross_Sales]]-Sales_Data[[#This Row],[Discount_Amount]]</f>
        <v>17872.787</v>
      </c>
      <c r="T2173">
        <f>Sales_Data[[#This Row],[Net Sales]]-Sales_Data[[#This Row],[Cost]]</f>
        <v>4301.4770000000008</v>
      </c>
      <c r="U2173" s="2">
        <f>Sales_Data[[#This Row],[Profit]]/Sales_Data[[#This Row],[Net Sales]]</f>
        <v>0.24067186611690727</v>
      </c>
      <c r="V2173">
        <f>YEAR(Sales_Data[[#This Row],[Order_Date]])</f>
        <v>2025</v>
      </c>
      <c r="W2173" t="str">
        <f>TEXT(Sales_Data[[#This Row],[Order_Date]],"mmm")</f>
        <v>Jun</v>
      </c>
      <c r="X2173">
        <f>MONTH(Sales_Data[[#This Row],[Order_Date]])</f>
        <v>6</v>
      </c>
      <c r="Y2173" t="str">
        <f>"Q"&amp;ROUNDUP(MONTH(Sales_Data[[#This Row],[Order_Date]])/3,0)</f>
        <v>Q2</v>
      </c>
    </row>
    <row r="2174" spans="1:25" x14ac:dyDescent="0.3">
      <c r="A2174" t="s">
        <v>3597</v>
      </c>
      <c r="B2174" s="1">
        <v>45803</v>
      </c>
      <c r="C2174" t="s">
        <v>361</v>
      </c>
      <c r="D2174" t="s">
        <v>450</v>
      </c>
      <c r="E2174" t="s">
        <v>19</v>
      </c>
      <c r="F2174" t="s">
        <v>81</v>
      </c>
      <c r="G2174" t="s">
        <v>32</v>
      </c>
      <c r="H2174" t="s">
        <v>50</v>
      </c>
      <c r="I2174" t="s">
        <v>58</v>
      </c>
      <c r="J2174">
        <v>1</v>
      </c>
      <c r="K2174">
        <v>16961.71</v>
      </c>
      <c r="L2174">
        <v>0.15</v>
      </c>
      <c r="M2174">
        <v>9477.1</v>
      </c>
      <c r="N2174" t="s">
        <v>52</v>
      </c>
      <c r="O2174" t="s">
        <v>25</v>
      </c>
      <c r="P2174" t="s">
        <v>26</v>
      </c>
      <c r="Q2174">
        <f>Sales_Data[[#This Row],[Quantity]]*Sales_Data[[#This Row],[Unit_Price]]</f>
        <v>16961.71</v>
      </c>
      <c r="R2174">
        <f>Sales_Data[[#This Row],[Gross_Sales]]*Sales_Data[[#This Row],[Discount]]</f>
        <v>2544.2565</v>
      </c>
      <c r="S2174">
        <f>Sales_Data[[#This Row],[Gross_Sales]]-Sales_Data[[#This Row],[Discount_Amount]]</f>
        <v>14417.4535</v>
      </c>
      <c r="T2174">
        <f>Sales_Data[[#This Row],[Net Sales]]-Sales_Data[[#This Row],[Cost]]</f>
        <v>4940.3534999999993</v>
      </c>
      <c r="U2174" s="2">
        <f>Sales_Data[[#This Row],[Profit]]/Sales_Data[[#This Row],[Net Sales]]</f>
        <v>0.34266477779865906</v>
      </c>
      <c r="V2174">
        <f>YEAR(Sales_Data[[#This Row],[Order_Date]])</f>
        <v>2025</v>
      </c>
      <c r="W2174" t="str">
        <f>TEXT(Sales_Data[[#This Row],[Order_Date]],"mmm")</f>
        <v>May</v>
      </c>
      <c r="X2174">
        <f>MONTH(Sales_Data[[#This Row],[Order_Date]])</f>
        <v>5</v>
      </c>
      <c r="Y2174" t="str">
        <f>"Q"&amp;ROUNDUP(MONTH(Sales_Data[[#This Row],[Order_Date]])/3,0)</f>
        <v>Q2</v>
      </c>
    </row>
    <row r="2175" spans="1:25" x14ac:dyDescent="0.3">
      <c r="A2175" t="s">
        <v>3598</v>
      </c>
      <c r="B2175" s="1">
        <v>45659</v>
      </c>
      <c r="C2175" t="s">
        <v>3599</v>
      </c>
      <c r="D2175" t="s">
        <v>1004</v>
      </c>
      <c r="E2175" t="s">
        <v>19</v>
      </c>
      <c r="F2175" t="s">
        <v>81</v>
      </c>
      <c r="G2175" t="s">
        <v>32</v>
      </c>
      <c r="H2175" t="s">
        <v>33</v>
      </c>
      <c r="I2175" t="s">
        <v>161</v>
      </c>
      <c r="J2175">
        <v>1</v>
      </c>
      <c r="K2175">
        <v>10133.030000000001</v>
      </c>
      <c r="L2175">
        <v>0.2</v>
      </c>
      <c r="M2175">
        <v>6000.04</v>
      </c>
      <c r="N2175" t="s">
        <v>24</v>
      </c>
      <c r="O2175" t="s">
        <v>35</v>
      </c>
      <c r="P2175" t="s">
        <v>71</v>
      </c>
      <c r="Q2175">
        <f>Sales_Data[[#This Row],[Quantity]]*Sales_Data[[#This Row],[Unit_Price]]</f>
        <v>10133.030000000001</v>
      </c>
      <c r="R2175">
        <f>Sales_Data[[#This Row],[Gross_Sales]]*Sales_Data[[#This Row],[Discount]]</f>
        <v>2026.6060000000002</v>
      </c>
      <c r="S2175">
        <f>Sales_Data[[#This Row],[Gross_Sales]]-Sales_Data[[#This Row],[Discount_Amount]]</f>
        <v>8106.4240000000009</v>
      </c>
      <c r="T2175">
        <f>Sales_Data[[#This Row],[Net Sales]]-Sales_Data[[#This Row],[Cost]]</f>
        <v>2106.3840000000009</v>
      </c>
      <c r="U2175" s="2">
        <f>Sales_Data[[#This Row],[Profit]]/Sales_Data[[#This Row],[Net Sales]]</f>
        <v>0.25984133077667793</v>
      </c>
      <c r="V2175">
        <f>YEAR(Sales_Data[[#This Row],[Order_Date]])</f>
        <v>2025</v>
      </c>
      <c r="W2175" t="str">
        <f>TEXT(Sales_Data[[#This Row],[Order_Date]],"mmm")</f>
        <v>Jan</v>
      </c>
      <c r="X2175">
        <f>MONTH(Sales_Data[[#This Row],[Order_Date]])</f>
        <v>1</v>
      </c>
      <c r="Y2175" t="str">
        <f>"Q"&amp;ROUNDUP(MONTH(Sales_Data[[#This Row],[Order_Date]])/3,0)</f>
        <v>Q1</v>
      </c>
    </row>
    <row r="2176" spans="1:25" x14ac:dyDescent="0.3">
      <c r="A2176" t="s">
        <v>3600</v>
      </c>
      <c r="B2176" s="1">
        <v>45734</v>
      </c>
      <c r="C2176" t="s">
        <v>3601</v>
      </c>
      <c r="D2176" t="s">
        <v>497</v>
      </c>
      <c r="E2176" t="s">
        <v>19</v>
      </c>
      <c r="F2176" t="s">
        <v>20</v>
      </c>
      <c r="G2176" t="s">
        <v>67</v>
      </c>
      <c r="H2176" t="s">
        <v>68</v>
      </c>
      <c r="I2176" t="s">
        <v>97</v>
      </c>
      <c r="J2176">
        <v>1</v>
      </c>
      <c r="K2176">
        <v>11344.59</v>
      </c>
      <c r="L2176">
        <v>0</v>
      </c>
      <c r="M2176">
        <v>8885.15</v>
      </c>
      <c r="N2176" t="s">
        <v>52</v>
      </c>
      <c r="O2176" t="s">
        <v>35</v>
      </c>
      <c r="P2176" t="s">
        <v>44</v>
      </c>
      <c r="Q2176">
        <f>Sales_Data[[#This Row],[Quantity]]*Sales_Data[[#This Row],[Unit_Price]]</f>
        <v>11344.59</v>
      </c>
      <c r="R2176">
        <f>Sales_Data[[#This Row],[Gross_Sales]]*Sales_Data[[#This Row],[Discount]]</f>
        <v>0</v>
      </c>
      <c r="S2176">
        <f>Sales_Data[[#This Row],[Gross_Sales]]-Sales_Data[[#This Row],[Discount_Amount]]</f>
        <v>11344.59</v>
      </c>
      <c r="T2176">
        <f>Sales_Data[[#This Row],[Net Sales]]-Sales_Data[[#This Row],[Cost]]</f>
        <v>2459.4400000000005</v>
      </c>
      <c r="U2176" s="2">
        <f>Sales_Data[[#This Row],[Profit]]/Sales_Data[[#This Row],[Net Sales]]</f>
        <v>0.21679408422869406</v>
      </c>
      <c r="V2176">
        <f>YEAR(Sales_Data[[#This Row],[Order_Date]])</f>
        <v>2025</v>
      </c>
      <c r="W2176" t="str">
        <f>TEXT(Sales_Data[[#This Row],[Order_Date]],"mmm")</f>
        <v>Mar</v>
      </c>
      <c r="X2176">
        <f>MONTH(Sales_Data[[#This Row],[Order_Date]])</f>
        <v>3</v>
      </c>
      <c r="Y2176" t="str">
        <f>"Q"&amp;ROUNDUP(MONTH(Sales_Data[[#This Row],[Order_Date]])/3,0)</f>
        <v>Q1</v>
      </c>
    </row>
    <row r="2177" spans="1:25" x14ac:dyDescent="0.3">
      <c r="A2177" t="s">
        <v>3602</v>
      </c>
      <c r="B2177" s="1">
        <v>45789</v>
      </c>
      <c r="C2177" t="s">
        <v>3603</v>
      </c>
      <c r="D2177" t="s">
        <v>1026</v>
      </c>
      <c r="E2177" t="s">
        <v>48</v>
      </c>
      <c r="F2177" t="s">
        <v>126</v>
      </c>
      <c r="G2177" t="s">
        <v>75</v>
      </c>
      <c r="H2177" t="s">
        <v>76</v>
      </c>
      <c r="I2177" t="s">
        <v>108</v>
      </c>
      <c r="J2177">
        <v>4</v>
      </c>
      <c r="K2177">
        <v>60771.63</v>
      </c>
      <c r="L2177">
        <v>0.15</v>
      </c>
      <c r="M2177">
        <v>166059.44</v>
      </c>
      <c r="N2177" t="s">
        <v>70</v>
      </c>
      <c r="O2177" t="s">
        <v>35</v>
      </c>
      <c r="P2177" t="s">
        <v>44</v>
      </c>
      <c r="Q2177">
        <f>Sales_Data[[#This Row],[Quantity]]*Sales_Data[[#This Row],[Unit_Price]]</f>
        <v>243086.52</v>
      </c>
      <c r="R2177">
        <f>Sales_Data[[#This Row],[Gross_Sales]]*Sales_Data[[#This Row],[Discount]]</f>
        <v>36462.977999999996</v>
      </c>
      <c r="S2177">
        <f>Sales_Data[[#This Row],[Gross_Sales]]-Sales_Data[[#This Row],[Discount_Amount]]</f>
        <v>206623.54199999999</v>
      </c>
      <c r="T2177">
        <f>Sales_Data[[#This Row],[Net Sales]]-Sales_Data[[#This Row],[Cost]]</f>
        <v>40564.101999999984</v>
      </c>
      <c r="U2177" s="2">
        <f>Sales_Data[[#This Row],[Profit]]/Sales_Data[[#This Row],[Net Sales]]</f>
        <v>0.19631887832026415</v>
      </c>
      <c r="V2177">
        <f>YEAR(Sales_Data[[#This Row],[Order_Date]])</f>
        <v>2025</v>
      </c>
      <c r="W2177" t="str">
        <f>TEXT(Sales_Data[[#This Row],[Order_Date]],"mmm")</f>
        <v>May</v>
      </c>
      <c r="X2177">
        <f>MONTH(Sales_Data[[#This Row],[Order_Date]])</f>
        <v>5</v>
      </c>
      <c r="Y2177" t="str">
        <f>"Q"&amp;ROUNDUP(MONTH(Sales_Data[[#This Row],[Order_Date]])/3,0)</f>
        <v>Q2</v>
      </c>
    </row>
    <row r="2178" spans="1:25" x14ac:dyDescent="0.3">
      <c r="A2178" t="s">
        <v>3604</v>
      </c>
      <c r="B2178" s="1">
        <v>45747</v>
      </c>
      <c r="C2178" t="s">
        <v>1959</v>
      </c>
      <c r="D2178" t="s">
        <v>238</v>
      </c>
      <c r="E2178" t="s">
        <v>30</v>
      </c>
      <c r="F2178" t="s">
        <v>87</v>
      </c>
      <c r="G2178" t="s">
        <v>67</v>
      </c>
      <c r="H2178" t="s">
        <v>88</v>
      </c>
      <c r="I2178" t="s">
        <v>157</v>
      </c>
      <c r="J2178">
        <v>1</v>
      </c>
      <c r="K2178">
        <v>4675.0200000000004</v>
      </c>
      <c r="L2178">
        <v>0</v>
      </c>
      <c r="M2178">
        <v>2998.13</v>
      </c>
      <c r="N2178" t="s">
        <v>70</v>
      </c>
      <c r="O2178" t="s">
        <v>53</v>
      </c>
      <c r="P2178" t="s">
        <v>71</v>
      </c>
      <c r="Q2178">
        <f>Sales_Data[[#This Row],[Quantity]]*Sales_Data[[#This Row],[Unit_Price]]</f>
        <v>4675.0200000000004</v>
      </c>
      <c r="R2178">
        <f>Sales_Data[[#This Row],[Gross_Sales]]*Sales_Data[[#This Row],[Discount]]</f>
        <v>0</v>
      </c>
      <c r="S2178">
        <f>Sales_Data[[#This Row],[Gross_Sales]]-Sales_Data[[#This Row],[Discount_Amount]]</f>
        <v>4675.0200000000004</v>
      </c>
      <c r="T2178">
        <f>Sales_Data[[#This Row],[Net Sales]]-Sales_Data[[#This Row],[Cost]]</f>
        <v>1676.8900000000003</v>
      </c>
      <c r="U2178" s="2">
        <f>Sales_Data[[#This Row],[Profit]]/Sales_Data[[#This Row],[Net Sales]]</f>
        <v>0.3586915136191931</v>
      </c>
      <c r="V2178">
        <f>YEAR(Sales_Data[[#This Row],[Order_Date]])</f>
        <v>2025</v>
      </c>
      <c r="W2178" t="str">
        <f>TEXT(Sales_Data[[#This Row],[Order_Date]],"mmm")</f>
        <v>Mar</v>
      </c>
      <c r="X2178">
        <f>MONTH(Sales_Data[[#This Row],[Order_Date]])</f>
        <v>3</v>
      </c>
      <c r="Y2178" t="str">
        <f>"Q"&amp;ROUNDUP(MONTH(Sales_Data[[#This Row],[Order_Date]])/3,0)</f>
        <v>Q1</v>
      </c>
    </row>
    <row r="2179" spans="1:25" x14ac:dyDescent="0.3">
      <c r="A2179" t="s">
        <v>3605</v>
      </c>
      <c r="B2179" s="1">
        <v>46002</v>
      </c>
      <c r="C2179" t="s">
        <v>3606</v>
      </c>
      <c r="D2179" t="s">
        <v>327</v>
      </c>
      <c r="E2179" t="s">
        <v>48</v>
      </c>
      <c r="F2179" t="s">
        <v>152</v>
      </c>
      <c r="G2179" t="s">
        <v>67</v>
      </c>
      <c r="H2179" t="s">
        <v>68</v>
      </c>
      <c r="I2179" t="s">
        <v>69</v>
      </c>
      <c r="J2179">
        <v>5</v>
      </c>
      <c r="K2179">
        <v>37828.01</v>
      </c>
      <c r="L2179">
        <v>0.05</v>
      </c>
      <c r="M2179">
        <v>143400.45000000001</v>
      </c>
      <c r="N2179" t="s">
        <v>70</v>
      </c>
      <c r="O2179" t="s">
        <v>35</v>
      </c>
      <c r="P2179" t="s">
        <v>71</v>
      </c>
      <c r="Q2179">
        <f>Sales_Data[[#This Row],[Quantity]]*Sales_Data[[#This Row],[Unit_Price]]</f>
        <v>189140.05000000002</v>
      </c>
      <c r="R2179">
        <f>Sales_Data[[#This Row],[Gross_Sales]]*Sales_Data[[#This Row],[Discount]]</f>
        <v>9457.0025000000005</v>
      </c>
      <c r="S2179">
        <f>Sales_Data[[#This Row],[Gross_Sales]]-Sales_Data[[#This Row],[Discount_Amount]]</f>
        <v>179683.04750000002</v>
      </c>
      <c r="T2179">
        <f>Sales_Data[[#This Row],[Net Sales]]-Sales_Data[[#This Row],[Cost]]</f>
        <v>36282.597500000003</v>
      </c>
      <c r="U2179" s="2">
        <f>Sales_Data[[#This Row],[Profit]]/Sales_Data[[#This Row],[Net Sales]]</f>
        <v>0.20192554614814179</v>
      </c>
      <c r="V2179">
        <f>YEAR(Sales_Data[[#This Row],[Order_Date]])</f>
        <v>2025</v>
      </c>
      <c r="W2179" t="str">
        <f>TEXT(Sales_Data[[#This Row],[Order_Date]],"mmm")</f>
        <v>Dec</v>
      </c>
      <c r="X2179">
        <f>MONTH(Sales_Data[[#This Row],[Order_Date]])</f>
        <v>12</v>
      </c>
      <c r="Y2179" t="str">
        <f>"Q"&amp;ROUNDUP(MONTH(Sales_Data[[#This Row],[Order_Date]])/3,0)</f>
        <v>Q4</v>
      </c>
    </row>
    <row r="2180" spans="1:25" x14ac:dyDescent="0.3">
      <c r="A2180" t="s">
        <v>3607</v>
      </c>
      <c r="B2180" s="1">
        <v>46007</v>
      </c>
      <c r="C2180" t="s">
        <v>2607</v>
      </c>
      <c r="D2180" t="s">
        <v>422</v>
      </c>
      <c r="E2180" t="s">
        <v>39</v>
      </c>
      <c r="F2180" t="s">
        <v>40</v>
      </c>
      <c r="G2180" t="s">
        <v>41</v>
      </c>
      <c r="H2180" t="s">
        <v>171</v>
      </c>
      <c r="I2180" t="s">
        <v>172</v>
      </c>
      <c r="J2180">
        <v>1</v>
      </c>
      <c r="K2180">
        <v>2364.2399999999998</v>
      </c>
      <c r="L2180">
        <v>0.1</v>
      </c>
      <c r="M2180">
        <v>1427.58</v>
      </c>
      <c r="N2180" t="s">
        <v>24</v>
      </c>
      <c r="O2180" t="s">
        <v>35</v>
      </c>
      <c r="P2180" t="s">
        <v>44</v>
      </c>
      <c r="Q2180">
        <f>Sales_Data[[#This Row],[Quantity]]*Sales_Data[[#This Row],[Unit_Price]]</f>
        <v>2364.2399999999998</v>
      </c>
      <c r="R2180">
        <f>Sales_Data[[#This Row],[Gross_Sales]]*Sales_Data[[#This Row],[Discount]]</f>
        <v>236.42399999999998</v>
      </c>
      <c r="S2180">
        <f>Sales_Data[[#This Row],[Gross_Sales]]-Sales_Data[[#This Row],[Discount_Amount]]</f>
        <v>2127.8159999999998</v>
      </c>
      <c r="T2180">
        <f>Sales_Data[[#This Row],[Net Sales]]-Sales_Data[[#This Row],[Cost]]</f>
        <v>700.23599999999988</v>
      </c>
      <c r="U2180" s="2">
        <f>Sales_Data[[#This Row],[Profit]]/Sales_Data[[#This Row],[Net Sales]]</f>
        <v>0.32908672554393797</v>
      </c>
      <c r="V2180">
        <f>YEAR(Sales_Data[[#This Row],[Order_Date]])</f>
        <v>2025</v>
      </c>
      <c r="W2180" t="str">
        <f>TEXT(Sales_Data[[#This Row],[Order_Date]],"mmm")</f>
        <v>Dec</v>
      </c>
      <c r="X2180">
        <f>MONTH(Sales_Data[[#This Row],[Order_Date]])</f>
        <v>12</v>
      </c>
      <c r="Y2180" t="str">
        <f>"Q"&amp;ROUNDUP(MONTH(Sales_Data[[#This Row],[Order_Date]])/3,0)</f>
        <v>Q4</v>
      </c>
    </row>
    <row r="2181" spans="1:25" x14ac:dyDescent="0.3">
      <c r="A2181" t="s">
        <v>3608</v>
      </c>
      <c r="B2181" s="1">
        <v>45920</v>
      </c>
      <c r="C2181" t="s">
        <v>2401</v>
      </c>
      <c r="D2181" t="s">
        <v>271</v>
      </c>
      <c r="E2181" t="s">
        <v>39</v>
      </c>
      <c r="F2181" t="s">
        <v>202</v>
      </c>
      <c r="G2181" t="s">
        <v>75</v>
      </c>
      <c r="H2181" t="s">
        <v>185</v>
      </c>
      <c r="I2181" t="s">
        <v>261</v>
      </c>
      <c r="J2181">
        <v>3</v>
      </c>
      <c r="K2181">
        <v>6980.95</v>
      </c>
      <c r="L2181">
        <v>0.1</v>
      </c>
      <c r="M2181">
        <v>14925.69</v>
      </c>
      <c r="N2181" t="s">
        <v>24</v>
      </c>
      <c r="O2181" t="s">
        <v>35</v>
      </c>
      <c r="P2181" t="s">
        <v>26</v>
      </c>
      <c r="Q2181">
        <f>Sales_Data[[#This Row],[Quantity]]*Sales_Data[[#This Row],[Unit_Price]]</f>
        <v>20942.849999999999</v>
      </c>
      <c r="R2181">
        <f>Sales_Data[[#This Row],[Gross_Sales]]*Sales_Data[[#This Row],[Discount]]</f>
        <v>2094.2849999999999</v>
      </c>
      <c r="S2181">
        <f>Sales_Data[[#This Row],[Gross_Sales]]-Sales_Data[[#This Row],[Discount_Amount]]</f>
        <v>18848.564999999999</v>
      </c>
      <c r="T2181">
        <f>Sales_Data[[#This Row],[Net Sales]]-Sales_Data[[#This Row],[Cost]]</f>
        <v>3922.8749999999982</v>
      </c>
      <c r="U2181" s="2">
        <f>Sales_Data[[#This Row],[Profit]]/Sales_Data[[#This Row],[Net Sales]]</f>
        <v>0.20812592364458507</v>
      </c>
      <c r="V2181">
        <f>YEAR(Sales_Data[[#This Row],[Order_Date]])</f>
        <v>2025</v>
      </c>
      <c r="W2181" t="str">
        <f>TEXT(Sales_Data[[#This Row],[Order_Date]],"mmm")</f>
        <v>Sep</v>
      </c>
      <c r="X2181">
        <f>MONTH(Sales_Data[[#This Row],[Order_Date]])</f>
        <v>9</v>
      </c>
      <c r="Y2181" t="str">
        <f>"Q"&amp;ROUNDUP(MONTH(Sales_Data[[#This Row],[Order_Date]])/3,0)</f>
        <v>Q3</v>
      </c>
    </row>
    <row r="2182" spans="1:25" x14ac:dyDescent="0.3">
      <c r="A2182" t="s">
        <v>3609</v>
      </c>
      <c r="B2182" s="1">
        <v>46008</v>
      </c>
      <c r="C2182" t="s">
        <v>3101</v>
      </c>
      <c r="D2182" t="s">
        <v>141</v>
      </c>
      <c r="E2182" t="s">
        <v>48</v>
      </c>
      <c r="F2182" t="s">
        <v>49</v>
      </c>
      <c r="G2182" t="s">
        <v>41</v>
      </c>
      <c r="H2182" t="s">
        <v>42</v>
      </c>
      <c r="I2182" t="s">
        <v>43</v>
      </c>
      <c r="J2182">
        <v>1</v>
      </c>
      <c r="K2182">
        <v>44731.89</v>
      </c>
      <c r="L2182">
        <v>0.1</v>
      </c>
      <c r="M2182">
        <v>27887.55</v>
      </c>
      <c r="N2182" t="s">
        <v>24</v>
      </c>
      <c r="O2182" t="s">
        <v>53</v>
      </c>
      <c r="P2182" t="s">
        <v>71</v>
      </c>
      <c r="Q2182">
        <f>Sales_Data[[#This Row],[Quantity]]*Sales_Data[[#This Row],[Unit_Price]]</f>
        <v>44731.89</v>
      </c>
      <c r="R2182">
        <f>Sales_Data[[#This Row],[Gross_Sales]]*Sales_Data[[#This Row],[Discount]]</f>
        <v>4473.1890000000003</v>
      </c>
      <c r="S2182">
        <f>Sales_Data[[#This Row],[Gross_Sales]]-Sales_Data[[#This Row],[Discount_Amount]]</f>
        <v>40258.701000000001</v>
      </c>
      <c r="T2182">
        <f>Sales_Data[[#This Row],[Net Sales]]-Sales_Data[[#This Row],[Cost]]</f>
        <v>12371.151000000002</v>
      </c>
      <c r="U2182" s="2">
        <f>Sales_Data[[#This Row],[Profit]]/Sales_Data[[#This Row],[Net Sales]]</f>
        <v>0.30729136044404415</v>
      </c>
      <c r="V2182">
        <f>YEAR(Sales_Data[[#This Row],[Order_Date]])</f>
        <v>2025</v>
      </c>
      <c r="W2182" t="str">
        <f>TEXT(Sales_Data[[#This Row],[Order_Date]],"mmm")</f>
        <v>Dec</v>
      </c>
      <c r="X2182">
        <f>MONTH(Sales_Data[[#This Row],[Order_Date]])</f>
        <v>12</v>
      </c>
      <c r="Y2182" t="str">
        <f>"Q"&amp;ROUNDUP(MONTH(Sales_Data[[#This Row],[Order_Date]])/3,0)</f>
        <v>Q4</v>
      </c>
    </row>
    <row r="2183" spans="1:25" x14ac:dyDescent="0.3">
      <c r="A2183" t="s">
        <v>3610</v>
      </c>
      <c r="B2183" s="1">
        <v>45765</v>
      </c>
      <c r="C2183" t="s">
        <v>2337</v>
      </c>
      <c r="D2183" t="s">
        <v>422</v>
      </c>
      <c r="E2183" t="s">
        <v>119</v>
      </c>
      <c r="F2183" t="s">
        <v>538</v>
      </c>
      <c r="G2183" t="s">
        <v>75</v>
      </c>
      <c r="H2183" t="s">
        <v>114</v>
      </c>
      <c r="I2183" t="s">
        <v>206</v>
      </c>
      <c r="J2183">
        <v>1</v>
      </c>
      <c r="K2183">
        <v>3971.71</v>
      </c>
      <c r="L2183">
        <v>0</v>
      </c>
      <c r="M2183">
        <v>3072.58</v>
      </c>
      <c r="N2183" t="s">
        <v>24</v>
      </c>
      <c r="O2183" t="s">
        <v>35</v>
      </c>
      <c r="P2183" t="s">
        <v>71</v>
      </c>
      <c r="Q2183">
        <f>Sales_Data[[#This Row],[Quantity]]*Sales_Data[[#This Row],[Unit_Price]]</f>
        <v>3971.71</v>
      </c>
      <c r="R2183">
        <f>Sales_Data[[#This Row],[Gross_Sales]]*Sales_Data[[#This Row],[Discount]]</f>
        <v>0</v>
      </c>
      <c r="S2183">
        <f>Sales_Data[[#This Row],[Gross_Sales]]-Sales_Data[[#This Row],[Discount_Amount]]</f>
        <v>3971.71</v>
      </c>
      <c r="T2183">
        <f>Sales_Data[[#This Row],[Net Sales]]-Sales_Data[[#This Row],[Cost]]</f>
        <v>899.13000000000011</v>
      </c>
      <c r="U2183" s="2">
        <f>Sales_Data[[#This Row],[Profit]]/Sales_Data[[#This Row],[Net Sales]]</f>
        <v>0.22638359799683264</v>
      </c>
      <c r="V2183">
        <f>YEAR(Sales_Data[[#This Row],[Order_Date]])</f>
        <v>2025</v>
      </c>
      <c r="W2183" t="str">
        <f>TEXT(Sales_Data[[#This Row],[Order_Date]],"mmm")</f>
        <v>Apr</v>
      </c>
      <c r="X2183">
        <f>MONTH(Sales_Data[[#This Row],[Order_Date]])</f>
        <v>4</v>
      </c>
      <c r="Y2183" t="str">
        <f>"Q"&amp;ROUNDUP(MONTH(Sales_Data[[#This Row],[Order_Date]])/3,0)</f>
        <v>Q2</v>
      </c>
    </row>
    <row r="2184" spans="1:25" x14ac:dyDescent="0.3">
      <c r="A2184" t="s">
        <v>3611</v>
      </c>
      <c r="B2184" s="1">
        <v>45731</v>
      </c>
      <c r="C2184" t="s">
        <v>1838</v>
      </c>
      <c r="D2184" t="s">
        <v>1452</v>
      </c>
      <c r="E2184" t="s">
        <v>30</v>
      </c>
      <c r="F2184" t="s">
        <v>87</v>
      </c>
      <c r="G2184" t="s">
        <v>75</v>
      </c>
      <c r="H2184" t="s">
        <v>114</v>
      </c>
      <c r="I2184" t="s">
        <v>115</v>
      </c>
      <c r="J2184">
        <v>1</v>
      </c>
      <c r="K2184">
        <v>2909.22</v>
      </c>
      <c r="L2184">
        <v>0</v>
      </c>
      <c r="M2184">
        <v>1921.16</v>
      </c>
      <c r="N2184" t="s">
        <v>52</v>
      </c>
      <c r="O2184" t="s">
        <v>25</v>
      </c>
      <c r="P2184" t="s">
        <v>71</v>
      </c>
      <c r="Q2184">
        <f>Sales_Data[[#This Row],[Quantity]]*Sales_Data[[#This Row],[Unit_Price]]</f>
        <v>2909.22</v>
      </c>
      <c r="R2184">
        <f>Sales_Data[[#This Row],[Gross_Sales]]*Sales_Data[[#This Row],[Discount]]</f>
        <v>0</v>
      </c>
      <c r="S2184">
        <f>Sales_Data[[#This Row],[Gross_Sales]]-Sales_Data[[#This Row],[Discount_Amount]]</f>
        <v>2909.22</v>
      </c>
      <c r="T2184">
        <f>Sales_Data[[#This Row],[Net Sales]]-Sales_Data[[#This Row],[Cost]]</f>
        <v>988.05999999999972</v>
      </c>
      <c r="U2184" s="2">
        <f>Sales_Data[[#This Row],[Profit]]/Sales_Data[[#This Row],[Net Sales]]</f>
        <v>0.33963055389417085</v>
      </c>
      <c r="V2184">
        <f>YEAR(Sales_Data[[#This Row],[Order_Date]])</f>
        <v>2025</v>
      </c>
      <c r="W2184" t="str">
        <f>TEXT(Sales_Data[[#This Row],[Order_Date]],"mmm")</f>
        <v>Mar</v>
      </c>
      <c r="X2184">
        <f>MONTH(Sales_Data[[#This Row],[Order_Date]])</f>
        <v>3</v>
      </c>
      <c r="Y2184" t="str">
        <f>"Q"&amp;ROUNDUP(MONTH(Sales_Data[[#This Row],[Order_Date]])/3,0)</f>
        <v>Q1</v>
      </c>
    </row>
    <row r="2185" spans="1:25" x14ac:dyDescent="0.3">
      <c r="A2185" t="s">
        <v>3612</v>
      </c>
      <c r="B2185" s="1">
        <v>45696</v>
      </c>
      <c r="C2185" t="s">
        <v>2062</v>
      </c>
      <c r="D2185" t="s">
        <v>393</v>
      </c>
      <c r="E2185" t="s">
        <v>19</v>
      </c>
      <c r="F2185" t="s">
        <v>57</v>
      </c>
      <c r="G2185" t="s">
        <v>21</v>
      </c>
      <c r="H2185" t="s">
        <v>127</v>
      </c>
      <c r="I2185" t="s">
        <v>314</v>
      </c>
      <c r="J2185">
        <v>2</v>
      </c>
      <c r="K2185">
        <v>7893.93</v>
      </c>
      <c r="L2185">
        <v>0.15</v>
      </c>
      <c r="M2185">
        <v>11670.57</v>
      </c>
      <c r="N2185" t="s">
        <v>52</v>
      </c>
      <c r="O2185" t="s">
        <v>25</v>
      </c>
      <c r="P2185" t="s">
        <v>44</v>
      </c>
      <c r="Q2185">
        <f>Sales_Data[[#This Row],[Quantity]]*Sales_Data[[#This Row],[Unit_Price]]</f>
        <v>15787.86</v>
      </c>
      <c r="R2185">
        <f>Sales_Data[[#This Row],[Gross_Sales]]*Sales_Data[[#This Row],[Discount]]</f>
        <v>2368.1790000000001</v>
      </c>
      <c r="S2185">
        <f>Sales_Data[[#This Row],[Gross_Sales]]-Sales_Data[[#This Row],[Discount_Amount]]</f>
        <v>13419.681</v>
      </c>
      <c r="T2185">
        <f>Sales_Data[[#This Row],[Net Sales]]-Sales_Data[[#This Row],[Cost]]</f>
        <v>1749.1110000000008</v>
      </c>
      <c r="U2185" s="2">
        <f>Sales_Data[[#This Row],[Profit]]/Sales_Data[[#This Row],[Net Sales]]</f>
        <v>0.13033923831721489</v>
      </c>
      <c r="V2185">
        <f>YEAR(Sales_Data[[#This Row],[Order_Date]])</f>
        <v>2025</v>
      </c>
      <c r="W2185" t="str">
        <f>TEXT(Sales_Data[[#This Row],[Order_Date]],"mmm")</f>
        <v>Feb</v>
      </c>
      <c r="X2185">
        <f>MONTH(Sales_Data[[#This Row],[Order_Date]])</f>
        <v>2</v>
      </c>
      <c r="Y2185" t="str">
        <f>"Q"&amp;ROUNDUP(MONTH(Sales_Data[[#This Row],[Order_Date]])/3,0)</f>
        <v>Q1</v>
      </c>
    </row>
    <row r="2186" spans="1:25" x14ac:dyDescent="0.3">
      <c r="A2186" t="s">
        <v>3613</v>
      </c>
      <c r="B2186" s="1">
        <v>45816</v>
      </c>
      <c r="C2186" t="s">
        <v>1420</v>
      </c>
      <c r="D2186" t="s">
        <v>92</v>
      </c>
      <c r="E2186" t="s">
        <v>19</v>
      </c>
      <c r="F2186" t="s">
        <v>113</v>
      </c>
      <c r="G2186" t="s">
        <v>41</v>
      </c>
      <c r="H2186" t="s">
        <v>171</v>
      </c>
      <c r="I2186" t="s">
        <v>172</v>
      </c>
      <c r="J2186">
        <v>1</v>
      </c>
      <c r="K2186">
        <v>16067.68</v>
      </c>
      <c r="L2186">
        <v>0</v>
      </c>
      <c r="M2186">
        <v>12889.28</v>
      </c>
      <c r="N2186" t="s">
        <v>83</v>
      </c>
      <c r="O2186" t="s">
        <v>35</v>
      </c>
      <c r="P2186" t="s">
        <v>71</v>
      </c>
      <c r="Q2186">
        <f>Sales_Data[[#This Row],[Quantity]]*Sales_Data[[#This Row],[Unit_Price]]</f>
        <v>16067.68</v>
      </c>
      <c r="R2186">
        <f>Sales_Data[[#This Row],[Gross_Sales]]*Sales_Data[[#This Row],[Discount]]</f>
        <v>0</v>
      </c>
      <c r="S2186">
        <f>Sales_Data[[#This Row],[Gross_Sales]]-Sales_Data[[#This Row],[Discount_Amount]]</f>
        <v>16067.68</v>
      </c>
      <c r="T2186">
        <f>Sales_Data[[#This Row],[Net Sales]]-Sales_Data[[#This Row],[Cost]]</f>
        <v>3178.3999999999996</v>
      </c>
      <c r="U2186" s="2">
        <f>Sales_Data[[#This Row],[Profit]]/Sales_Data[[#This Row],[Net Sales]]</f>
        <v>0.19781324995270005</v>
      </c>
      <c r="V2186">
        <f>YEAR(Sales_Data[[#This Row],[Order_Date]])</f>
        <v>2025</v>
      </c>
      <c r="W2186" t="str">
        <f>TEXT(Sales_Data[[#This Row],[Order_Date]],"mmm")</f>
        <v>Jun</v>
      </c>
      <c r="X2186">
        <f>MONTH(Sales_Data[[#This Row],[Order_Date]])</f>
        <v>6</v>
      </c>
      <c r="Y2186" t="str">
        <f>"Q"&amp;ROUNDUP(MONTH(Sales_Data[[#This Row],[Order_Date]])/3,0)</f>
        <v>Q2</v>
      </c>
    </row>
    <row r="2187" spans="1:25" x14ac:dyDescent="0.3">
      <c r="A2187" t="s">
        <v>3614</v>
      </c>
      <c r="B2187" s="1">
        <v>45728</v>
      </c>
      <c r="C2187" t="s">
        <v>2912</v>
      </c>
      <c r="D2187" t="s">
        <v>723</v>
      </c>
      <c r="E2187" t="s">
        <v>48</v>
      </c>
      <c r="F2187" t="s">
        <v>126</v>
      </c>
      <c r="G2187" t="s">
        <v>32</v>
      </c>
      <c r="H2187" t="s">
        <v>33</v>
      </c>
      <c r="I2187" t="s">
        <v>34</v>
      </c>
      <c r="J2187">
        <v>1</v>
      </c>
      <c r="K2187">
        <v>32138.71</v>
      </c>
      <c r="L2187">
        <v>0</v>
      </c>
      <c r="M2187">
        <v>22053.54</v>
      </c>
      <c r="N2187" t="s">
        <v>24</v>
      </c>
      <c r="O2187" t="s">
        <v>25</v>
      </c>
      <c r="P2187" t="s">
        <v>44</v>
      </c>
      <c r="Q2187">
        <f>Sales_Data[[#This Row],[Quantity]]*Sales_Data[[#This Row],[Unit_Price]]</f>
        <v>32138.71</v>
      </c>
      <c r="R2187">
        <f>Sales_Data[[#This Row],[Gross_Sales]]*Sales_Data[[#This Row],[Discount]]</f>
        <v>0</v>
      </c>
      <c r="S2187">
        <f>Sales_Data[[#This Row],[Gross_Sales]]-Sales_Data[[#This Row],[Discount_Amount]]</f>
        <v>32138.71</v>
      </c>
      <c r="T2187">
        <f>Sales_Data[[#This Row],[Net Sales]]-Sales_Data[[#This Row],[Cost]]</f>
        <v>10085.169999999998</v>
      </c>
      <c r="U2187" s="2">
        <f>Sales_Data[[#This Row],[Profit]]/Sales_Data[[#This Row],[Net Sales]]</f>
        <v>0.31380133178960817</v>
      </c>
      <c r="V2187">
        <f>YEAR(Sales_Data[[#This Row],[Order_Date]])</f>
        <v>2025</v>
      </c>
      <c r="W2187" t="str">
        <f>TEXT(Sales_Data[[#This Row],[Order_Date]],"mmm")</f>
        <v>Mar</v>
      </c>
      <c r="X2187">
        <f>MONTH(Sales_Data[[#This Row],[Order_Date]])</f>
        <v>3</v>
      </c>
      <c r="Y2187" t="str">
        <f>"Q"&amp;ROUNDUP(MONTH(Sales_Data[[#This Row],[Order_Date]])/3,0)</f>
        <v>Q1</v>
      </c>
    </row>
    <row r="2188" spans="1:25" x14ac:dyDescent="0.3">
      <c r="A2188" t="s">
        <v>3615</v>
      </c>
      <c r="B2188" s="1">
        <v>45969</v>
      </c>
      <c r="C2188" t="s">
        <v>2847</v>
      </c>
      <c r="D2188" t="s">
        <v>444</v>
      </c>
      <c r="E2188" t="s">
        <v>30</v>
      </c>
      <c r="F2188" t="s">
        <v>87</v>
      </c>
      <c r="G2188" t="s">
        <v>67</v>
      </c>
      <c r="H2188" t="s">
        <v>88</v>
      </c>
      <c r="I2188" t="s">
        <v>89</v>
      </c>
      <c r="J2188">
        <v>3</v>
      </c>
      <c r="K2188">
        <v>4161.76</v>
      </c>
      <c r="L2188">
        <v>0.15</v>
      </c>
      <c r="M2188">
        <v>8874.3799999999992</v>
      </c>
      <c r="N2188" t="s">
        <v>70</v>
      </c>
      <c r="O2188" t="s">
        <v>35</v>
      </c>
      <c r="P2188" t="s">
        <v>71</v>
      </c>
      <c r="Q2188">
        <f>Sales_Data[[#This Row],[Quantity]]*Sales_Data[[#This Row],[Unit_Price]]</f>
        <v>12485.28</v>
      </c>
      <c r="R2188">
        <f>Sales_Data[[#This Row],[Gross_Sales]]*Sales_Data[[#This Row],[Discount]]</f>
        <v>1872.7919999999999</v>
      </c>
      <c r="S2188">
        <f>Sales_Data[[#This Row],[Gross_Sales]]-Sales_Data[[#This Row],[Discount_Amount]]</f>
        <v>10612.488000000001</v>
      </c>
      <c r="T2188">
        <f>Sales_Data[[#This Row],[Net Sales]]-Sales_Data[[#This Row],[Cost]]</f>
        <v>1738.108000000002</v>
      </c>
      <c r="U2188" s="2">
        <f>Sales_Data[[#This Row],[Profit]]/Sales_Data[[#This Row],[Net Sales]]</f>
        <v>0.16377950203571506</v>
      </c>
      <c r="V2188">
        <f>YEAR(Sales_Data[[#This Row],[Order_Date]])</f>
        <v>2025</v>
      </c>
      <c r="W2188" t="str">
        <f>TEXT(Sales_Data[[#This Row],[Order_Date]],"mmm")</f>
        <v>Nov</v>
      </c>
      <c r="X2188">
        <f>MONTH(Sales_Data[[#This Row],[Order_Date]])</f>
        <v>11</v>
      </c>
      <c r="Y2188" t="str">
        <f>"Q"&amp;ROUNDUP(MONTH(Sales_Data[[#This Row],[Order_Date]])/3,0)</f>
        <v>Q4</v>
      </c>
    </row>
    <row r="2189" spans="1:25" x14ac:dyDescent="0.3">
      <c r="A2189" t="s">
        <v>3616</v>
      </c>
      <c r="B2189" s="1">
        <v>45898</v>
      </c>
      <c r="C2189" t="s">
        <v>1935</v>
      </c>
      <c r="D2189" t="s">
        <v>447</v>
      </c>
      <c r="E2189" t="s">
        <v>48</v>
      </c>
      <c r="F2189" t="s">
        <v>126</v>
      </c>
      <c r="G2189" t="s">
        <v>21</v>
      </c>
      <c r="H2189" t="s">
        <v>127</v>
      </c>
      <c r="I2189" t="s">
        <v>342</v>
      </c>
      <c r="J2189">
        <v>1</v>
      </c>
      <c r="K2189">
        <v>54851.19</v>
      </c>
      <c r="L2189">
        <v>0.1</v>
      </c>
      <c r="M2189">
        <v>42889.919999999998</v>
      </c>
      <c r="N2189" t="s">
        <v>52</v>
      </c>
      <c r="O2189" t="s">
        <v>53</v>
      </c>
      <c r="P2189" t="s">
        <v>71</v>
      </c>
      <c r="Q2189">
        <f>Sales_Data[[#This Row],[Quantity]]*Sales_Data[[#This Row],[Unit_Price]]</f>
        <v>54851.19</v>
      </c>
      <c r="R2189">
        <f>Sales_Data[[#This Row],[Gross_Sales]]*Sales_Data[[#This Row],[Discount]]</f>
        <v>5485.1190000000006</v>
      </c>
      <c r="S2189">
        <f>Sales_Data[[#This Row],[Gross_Sales]]-Sales_Data[[#This Row],[Discount_Amount]]</f>
        <v>49366.071000000004</v>
      </c>
      <c r="T2189">
        <f>Sales_Data[[#This Row],[Net Sales]]-Sales_Data[[#This Row],[Cost]]</f>
        <v>6476.1510000000053</v>
      </c>
      <c r="U2189" s="2">
        <f>Sales_Data[[#This Row],[Profit]]/Sales_Data[[#This Row],[Net Sales]]</f>
        <v>0.13118627569125371</v>
      </c>
      <c r="V2189">
        <f>YEAR(Sales_Data[[#This Row],[Order_Date]])</f>
        <v>2025</v>
      </c>
      <c r="W2189" t="str">
        <f>TEXT(Sales_Data[[#This Row],[Order_Date]],"mmm")</f>
        <v>Aug</v>
      </c>
      <c r="X2189">
        <f>MONTH(Sales_Data[[#This Row],[Order_Date]])</f>
        <v>8</v>
      </c>
      <c r="Y2189" t="str">
        <f>"Q"&amp;ROUNDUP(MONTH(Sales_Data[[#This Row],[Order_Date]])/3,0)</f>
        <v>Q3</v>
      </c>
    </row>
    <row r="2190" spans="1:25" x14ac:dyDescent="0.3">
      <c r="A2190" t="s">
        <v>3617</v>
      </c>
      <c r="B2190" s="1">
        <v>45955</v>
      </c>
      <c r="C2190" t="s">
        <v>2776</v>
      </c>
      <c r="D2190" t="s">
        <v>205</v>
      </c>
      <c r="E2190" t="s">
        <v>39</v>
      </c>
      <c r="F2190" t="s">
        <v>96</v>
      </c>
      <c r="G2190" t="s">
        <v>32</v>
      </c>
      <c r="H2190" t="s">
        <v>50</v>
      </c>
      <c r="I2190" t="s">
        <v>58</v>
      </c>
      <c r="J2190">
        <v>1</v>
      </c>
      <c r="K2190">
        <v>5840.59</v>
      </c>
      <c r="L2190">
        <v>0.05</v>
      </c>
      <c r="M2190">
        <v>4223.3999999999996</v>
      </c>
      <c r="N2190" t="s">
        <v>24</v>
      </c>
      <c r="O2190" t="s">
        <v>35</v>
      </c>
      <c r="P2190" t="s">
        <v>44</v>
      </c>
      <c r="Q2190">
        <f>Sales_Data[[#This Row],[Quantity]]*Sales_Data[[#This Row],[Unit_Price]]</f>
        <v>5840.59</v>
      </c>
      <c r="R2190">
        <f>Sales_Data[[#This Row],[Gross_Sales]]*Sales_Data[[#This Row],[Discount]]</f>
        <v>292.02950000000004</v>
      </c>
      <c r="S2190">
        <f>Sales_Data[[#This Row],[Gross_Sales]]-Sales_Data[[#This Row],[Discount_Amount]]</f>
        <v>5548.5605000000005</v>
      </c>
      <c r="T2190">
        <f>Sales_Data[[#This Row],[Net Sales]]-Sales_Data[[#This Row],[Cost]]</f>
        <v>1325.1605000000009</v>
      </c>
      <c r="U2190" s="2">
        <f>Sales_Data[[#This Row],[Profit]]/Sales_Data[[#This Row],[Net Sales]]</f>
        <v>0.23882960274110748</v>
      </c>
      <c r="V2190">
        <f>YEAR(Sales_Data[[#This Row],[Order_Date]])</f>
        <v>2025</v>
      </c>
      <c r="W2190" t="str">
        <f>TEXT(Sales_Data[[#This Row],[Order_Date]],"mmm")</f>
        <v>Oct</v>
      </c>
      <c r="X2190">
        <f>MONTH(Sales_Data[[#This Row],[Order_Date]])</f>
        <v>10</v>
      </c>
      <c r="Y2190" t="str">
        <f>"Q"&amp;ROUNDUP(MONTH(Sales_Data[[#This Row],[Order_Date]])/3,0)</f>
        <v>Q4</v>
      </c>
    </row>
    <row r="2191" spans="1:25" x14ac:dyDescent="0.3">
      <c r="A2191" t="s">
        <v>3618</v>
      </c>
      <c r="B2191" s="1">
        <v>45693</v>
      </c>
      <c r="C2191" t="s">
        <v>3316</v>
      </c>
      <c r="D2191" t="s">
        <v>580</v>
      </c>
      <c r="E2191" t="s">
        <v>30</v>
      </c>
      <c r="F2191" t="s">
        <v>156</v>
      </c>
      <c r="G2191" t="s">
        <v>67</v>
      </c>
      <c r="H2191" t="s">
        <v>121</v>
      </c>
      <c r="I2191" t="s">
        <v>122</v>
      </c>
      <c r="J2191">
        <v>3</v>
      </c>
      <c r="K2191">
        <v>3680.4</v>
      </c>
      <c r="L2191">
        <v>0</v>
      </c>
      <c r="M2191">
        <v>7847.28</v>
      </c>
      <c r="N2191" t="s">
        <v>83</v>
      </c>
      <c r="O2191" t="s">
        <v>53</v>
      </c>
      <c r="P2191" t="s">
        <v>71</v>
      </c>
      <c r="Q2191">
        <f>Sales_Data[[#This Row],[Quantity]]*Sales_Data[[#This Row],[Unit_Price]]</f>
        <v>11041.2</v>
      </c>
      <c r="R2191">
        <f>Sales_Data[[#This Row],[Gross_Sales]]*Sales_Data[[#This Row],[Discount]]</f>
        <v>0</v>
      </c>
      <c r="S2191">
        <f>Sales_Data[[#This Row],[Gross_Sales]]-Sales_Data[[#This Row],[Discount_Amount]]</f>
        <v>11041.2</v>
      </c>
      <c r="T2191">
        <f>Sales_Data[[#This Row],[Net Sales]]-Sales_Data[[#This Row],[Cost]]</f>
        <v>3193.920000000001</v>
      </c>
      <c r="U2191" s="2">
        <f>Sales_Data[[#This Row],[Profit]]/Sales_Data[[#This Row],[Net Sales]]</f>
        <v>0.28927290511900888</v>
      </c>
      <c r="V2191">
        <f>YEAR(Sales_Data[[#This Row],[Order_Date]])</f>
        <v>2025</v>
      </c>
      <c r="W2191" t="str">
        <f>TEXT(Sales_Data[[#This Row],[Order_Date]],"mmm")</f>
        <v>Feb</v>
      </c>
      <c r="X2191">
        <f>MONTH(Sales_Data[[#This Row],[Order_Date]])</f>
        <v>2</v>
      </c>
      <c r="Y2191" t="str">
        <f>"Q"&amp;ROUNDUP(MONTH(Sales_Data[[#This Row],[Order_Date]])/3,0)</f>
        <v>Q1</v>
      </c>
    </row>
    <row r="2192" spans="1:25" x14ac:dyDescent="0.3">
      <c r="A2192" t="s">
        <v>3619</v>
      </c>
      <c r="B2192" s="1">
        <v>45741</v>
      </c>
      <c r="C2192" t="s">
        <v>2619</v>
      </c>
      <c r="D2192" t="s">
        <v>580</v>
      </c>
      <c r="E2192" t="s">
        <v>48</v>
      </c>
      <c r="F2192" t="s">
        <v>126</v>
      </c>
      <c r="G2192" t="s">
        <v>67</v>
      </c>
      <c r="H2192" t="s">
        <v>121</v>
      </c>
      <c r="I2192" t="s">
        <v>142</v>
      </c>
      <c r="J2192">
        <v>2</v>
      </c>
      <c r="K2192">
        <v>55784.74</v>
      </c>
      <c r="L2192">
        <v>0.15</v>
      </c>
      <c r="M2192">
        <v>63458.94</v>
      </c>
      <c r="N2192" t="s">
        <v>109</v>
      </c>
      <c r="O2192" t="s">
        <v>35</v>
      </c>
      <c r="P2192" t="s">
        <v>44</v>
      </c>
      <c r="Q2192">
        <f>Sales_Data[[#This Row],[Quantity]]*Sales_Data[[#This Row],[Unit_Price]]</f>
        <v>111569.48</v>
      </c>
      <c r="R2192">
        <f>Sales_Data[[#This Row],[Gross_Sales]]*Sales_Data[[#This Row],[Discount]]</f>
        <v>16735.421999999999</v>
      </c>
      <c r="S2192">
        <f>Sales_Data[[#This Row],[Gross_Sales]]-Sales_Data[[#This Row],[Discount_Amount]]</f>
        <v>94834.05799999999</v>
      </c>
      <c r="T2192">
        <f>Sales_Data[[#This Row],[Net Sales]]-Sales_Data[[#This Row],[Cost]]</f>
        <v>31375.117999999988</v>
      </c>
      <c r="U2192" s="2">
        <f>Sales_Data[[#This Row],[Profit]]/Sales_Data[[#This Row],[Net Sales]]</f>
        <v>0.33084230140188653</v>
      </c>
      <c r="V2192">
        <f>YEAR(Sales_Data[[#This Row],[Order_Date]])</f>
        <v>2025</v>
      </c>
      <c r="W2192" t="str">
        <f>TEXT(Sales_Data[[#This Row],[Order_Date]],"mmm")</f>
        <v>Mar</v>
      </c>
      <c r="X2192">
        <f>MONTH(Sales_Data[[#This Row],[Order_Date]])</f>
        <v>3</v>
      </c>
      <c r="Y2192" t="str">
        <f>"Q"&amp;ROUNDUP(MONTH(Sales_Data[[#This Row],[Order_Date]])/3,0)</f>
        <v>Q1</v>
      </c>
    </row>
    <row r="2193" spans="1:25" x14ac:dyDescent="0.3">
      <c r="A2193" t="s">
        <v>3620</v>
      </c>
      <c r="B2193" s="1">
        <v>45920</v>
      </c>
      <c r="C2193" t="s">
        <v>1136</v>
      </c>
      <c r="D2193" t="s">
        <v>221</v>
      </c>
      <c r="E2193" t="s">
        <v>119</v>
      </c>
      <c r="F2193" t="s">
        <v>120</v>
      </c>
      <c r="G2193" t="s">
        <v>21</v>
      </c>
      <c r="H2193" t="s">
        <v>230</v>
      </c>
      <c r="I2193" t="s">
        <v>328</v>
      </c>
      <c r="J2193">
        <v>3</v>
      </c>
      <c r="K2193">
        <v>3791.45</v>
      </c>
      <c r="L2193">
        <v>0.2</v>
      </c>
      <c r="M2193">
        <v>7103.34</v>
      </c>
      <c r="N2193" t="s">
        <v>24</v>
      </c>
      <c r="O2193" t="s">
        <v>35</v>
      </c>
      <c r="P2193" t="s">
        <v>71</v>
      </c>
      <c r="Q2193">
        <f>Sales_Data[[#This Row],[Quantity]]*Sales_Data[[#This Row],[Unit_Price]]</f>
        <v>11374.349999999999</v>
      </c>
      <c r="R2193">
        <f>Sales_Data[[#This Row],[Gross_Sales]]*Sales_Data[[#This Row],[Discount]]</f>
        <v>2274.87</v>
      </c>
      <c r="S2193">
        <f>Sales_Data[[#This Row],[Gross_Sales]]-Sales_Data[[#This Row],[Discount_Amount]]</f>
        <v>9099.48</v>
      </c>
      <c r="T2193">
        <f>Sales_Data[[#This Row],[Net Sales]]-Sales_Data[[#This Row],[Cost]]</f>
        <v>1996.1399999999994</v>
      </c>
      <c r="U2193" s="2">
        <f>Sales_Data[[#This Row],[Profit]]/Sales_Data[[#This Row],[Net Sales]]</f>
        <v>0.21936857930343268</v>
      </c>
      <c r="V2193">
        <f>YEAR(Sales_Data[[#This Row],[Order_Date]])</f>
        <v>2025</v>
      </c>
      <c r="W2193" t="str">
        <f>TEXT(Sales_Data[[#This Row],[Order_Date]],"mmm")</f>
        <v>Sep</v>
      </c>
      <c r="X2193">
        <f>MONTH(Sales_Data[[#This Row],[Order_Date]])</f>
        <v>9</v>
      </c>
      <c r="Y2193" t="str">
        <f>"Q"&amp;ROUNDUP(MONTH(Sales_Data[[#This Row],[Order_Date]])/3,0)</f>
        <v>Q3</v>
      </c>
    </row>
    <row r="2194" spans="1:25" x14ac:dyDescent="0.3">
      <c r="A2194" t="s">
        <v>3621</v>
      </c>
      <c r="B2194" s="1">
        <v>45967</v>
      </c>
      <c r="C2194" t="s">
        <v>2355</v>
      </c>
      <c r="D2194" t="s">
        <v>457</v>
      </c>
      <c r="E2194" t="s">
        <v>48</v>
      </c>
      <c r="F2194" t="s">
        <v>132</v>
      </c>
      <c r="G2194" t="s">
        <v>21</v>
      </c>
      <c r="H2194" t="s">
        <v>297</v>
      </c>
      <c r="I2194" t="s">
        <v>297</v>
      </c>
      <c r="J2194">
        <v>1</v>
      </c>
      <c r="K2194">
        <v>8781.11</v>
      </c>
      <c r="L2194">
        <v>0</v>
      </c>
      <c r="M2194">
        <v>6014.04</v>
      </c>
      <c r="N2194" t="s">
        <v>52</v>
      </c>
      <c r="O2194" t="s">
        <v>35</v>
      </c>
      <c r="P2194" t="s">
        <v>71</v>
      </c>
      <c r="Q2194">
        <f>Sales_Data[[#This Row],[Quantity]]*Sales_Data[[#This Row],[Unit_Price]]</f>
        <v>8781.11</v>
      </c>
      <c r="R2194">
        <f>Sales_Data[[#This Row],[Gross_Sales]]*Sales_Data[[#This Row],[Discount]]</f>
        <v>0</v>
      </c>
      <c r="S2194">
        <f>Sales_Data[[#This Row],[Gross_Sales]]-Sales_Data[[#This Row],[Discount_Amount]]</f>
        <v>8781.11</v>
      </c>
      <c r="T2194">
        <f>Sales_Data[[#This Row],[Net Sales]]-Sales_Data[[#This Row],[Cost]]</f>
        <v>2767.0700000000006</v>
      </c>
      <c r="U2194" s="2">
        <f>Sales_Data[[#This Row],[Profit]]/Sales_Data[[#This Row],[Net Sales]]</f>
        <v>0.31511619829383763</v>
      </c>
      <c r="V2194">
        <f>YEAR(Sales_Data[[#This Row],[Order_Date]])</f>
        <v>2025</v>
      </c>
      <c r="W2194" t="str">
        <f>TEXT(Sales_Data[[#This Row],[Order_Date]],"mmm")</f>
        <v>Nov</v>
      </c>
      <c r="X2194">
        <f>MONTH(Sales_Data[[#This Row],[Order_Date]])</f>
        <v>11</v>
      </c>
      <c r="Y2194" t="str">
        <f>"Q"&amp;ROUNDUP(MONTH(Sales_Data[[#This Row],[Order_Date]])/3,0)</f>
        <v>Q4</v>
      </c>
    </row>
    <row r="2195" spans="1:25" x14ac:dyDescent="0.3">
      <c r="A2195" t="s">
        <v>3622</v>
      </c>
      <c r="B2195" s="1">
        <v>45829</v>
      </c>
      <c r="C2195" t="s">
        <v>2081</v>
      </c>
      <c r="D2195" t="s">
        <v>280</v>
      </c>
      <c r="E2195" t="s">
        <v>119</v>
      </c>
      <c r="F2195" t="s">
        <v>538</v>
      </c>
      <c r="G2195" t="s">
        <v>21</v>
      </c>
      <c r="H2195" t="s">
        <v>127</v>
      </c>
      <c r="I2195" t="s">
        <v>342</v>
      </c>
      <c r="J2195">
        <v>1</v>
      </c>
      <c r="K2195">
        <v>7660.86</v>
      </c>
      <c r="L2195">
        <v>0.1</v>
      </c>
      <c r="M2195">
        <v>5864.5</v>
      </c>
      <c r="N2195" t="s">
        <v>24</v>
      </c>
      <c r="O2195" t="s">
        <v>25</v>
      </c>
      <c r="P2195" t="s">
        <v>44</v>
      </c>
      <c r="Q2195">
        <f>Sales_Data[[#This Row],[Quantity]]*Sales_Data[[#This Row],[Unit_Price]]</f>
        <v>7660.86</v>
      </c>
      <c r="R2195">
        <f>Sales_Data[[#This Row],[Gross_Sales]]*Sales_Data[[#This Row],[Discount]]</f>
        <v>766.08600000000001</v>
      </c>
      <c r="S2195">
        <f>Sales_Data[[#This Row],[Gross_Sales]]-Sales_Data[[#This Row],[Discount_Amount]]</f>
        <v>6894.7739999999994</v>
      </c>
      <c r="T2195">
        <f>Sales_Data[[#This Row],[Net Sales]]-Sales_Data[[#This Row],[Cost]]</f>
        <v>1030.2739999999994</v>
      </c>
      <c r="U2195" s="2">
        <f>Sales_Data[[#This Row],[Profit]]/Sales_Data[[#This Row],[Net Sales]]</f>
        <v>0.14942824811951769</v>
      </c>
      <c r="V2195">
        <f>YEAR(Sales_Data[[#This Row],[Order_Date]])</f>
        <v>2025</v>
      </c>
      <c r="W2195" t="str">
        <f>TEXT(Sales_Data[[#This Row],[Order_Date]],"mmm")</f>
        <v>Jun</v>
      </c>
      <c r="X2195">
        <f>MONTH(Sales_Data[[#This Row],[Order_Date]])</f>
        <v>6</v>
      </c>
      <c r="Y2195" t="str">
        <f>"Q"&amp;ROUNDUP(MONTH(Sales_Data[[#This Row],[Order_Date]])/3,0)</f>
        <v>Q2</v>
      </c>
    </row>
    <row r="2196" spans="1:25" x14ac:dyDescent="0.3">
      <c r="A2196" t="s">
        <v>3623</v>
      </c>
      <c r="B2196" s="1">
        <v>45830</v>
      </c>
      <c r="C2196" t="s">
        <v>2547</v>
      </c>
      <c r="D2196" t="s">
        <v>170</v>
      </c>
      <c r="E2196" t="s">
        <v>48</v>
      </c>
      <c r="F2196" t="s">
        <v>164</v>
      </c>
      <c r="G2196" t="s">
        <v>75</v>
      </c>
      <c r="H2196" t="s">
        <v>114</v>
      </c>
      <c r="I2196" t="s">
        <v>115</v>
      </c>
      <c r="J2196">
        <v>1</v>
      </c>
      <c r="K2196">
        <v>33133.69</v>
      </c>
      <c r="L2196">
        <v>0.05</v>
      </c>
      <c r="M2196">
        <v>21744.92</v>
      </c>
      <c r="N2196" t="s">
        <v>52</v>
      </c>
      <c r="O2196" t="s">
        <v>35</v>
      </c>
      <c r="P2196" t="s">
        <v>71</v>
      </c>
      <c r="Q2196">
        <f>Sales_Data[[#This Row],[Quantity]]*Sales_Data[[#This Row],[Unit_Price]]</f>
        <v>33133.69</v>
      </c>
      <c r="R2196">
        <f>Sales_Data[[#This Row],[Gross_Sales]]*Sales_Data[[#This Row],[Discount]]</f>
        <v>1656.6845000000003</v>
      </c>
      <c r="S2196">
        <f>Sales_Data[[#This Row],[Gross_Sales]]-Sales_Data[[#This Row],[Discount_Amount]]</f>
        <v>31477.005500000003</v>
      </c>
      <c r="T2196">
        <f>Sales_Data[[#This Row],[Net Sales]]-Sales_Data[[#This Row],[Cost]]</f>
        <v>9732.0855000000047</v>
      </c>
      <c r="U2196" s="2">
        <f>Sales_Data[[#This Row],[Profit]]/Sales_Data[[#This Row],[Net Sales]]</f>
        <v>0.30918079230884921</v>
      </c>
      <c r="V2196">
        <f>YEAR(Sales_Data[[#This Row],[Order_Date]])</f>
        <v>2025</v>
      </c>
      <c r="W2196" t="str">
        <f>TEXT(Sales_Data[[#This Row],[Order_Date]],"mmm")</f>
        <v>Jun</v>
      </c>
      <c r="X2196">
        <f>MONTH(Sales_Data[[#This Row],[Order_Date]])</f>
        <v>6</v>
      </c>
      <c r="Y2196" t="str">
        <f>"Q"&amp;ROUNDUP(MONTH(Sales_Data[[#This Row],[Order_Date]])/3,0)</f>
        <v>Q2</v>
      </c>
    </row>
    <row r="2197" spans="1:25" x14ac:dyDescent="0.3">
      <c r="A2197" t="s">
        <v>3624</v>
      </c>
      <c r="B2197" s="1">
        <v>46019</v>
      </c>
      <c r="C2197" t="s">
        <v>2700</v>
      </c>
      <c r="D2197" t="s">
        <v>419</v>
      </c>
      <c r="E2197" t="s">
        <v>39</v>
      </c>
      <c r="F2197" t="s">
        <v>107</v>
      </c>
      <c r="G2197" t="s">
        <v>75</v>
      </c>
      <c r="H2197" t="s">
        <v>185</v>
      </c>
      <c r="I2197" t="s">
        <v>261</v>
      </c>
      <c r="J2197">
        <v>4</v>
      </c>
      <c r="K2197">
        <v>1240.68</v>
      </c>
      <c r="L2197">
        <v>0.15</v>
      </c>
      <c r="M2197">
        <v>2731.77</v>
      </c>
      <c r="N2197" t="s">
        <v>24</v>
      </c>
      <c r="O2197" t="s">
        <v>35</v>
      </c>
      <c r="P2197" t="s">
        <v>44</v>
      </c>
      <c r="Q2197">
        <f>Sales_Data[[#This Row],[Quantity]]*Sales_Data[[#This Row],[Unit_Price]]</f>
        <v>4962.72</v>
      </c>
      <c r="R2197">
        <f>Sales_Data[[#This Row],[Gross_Sales]]*Sales_Data[[#This Row],[Discount]]</f>
        <v>744.40800000000002</v>
      </c>
      <c r="S2197">
        <f>Sales_Data[[#This Row],[Gross_Sales]]-Sales_Data[[#This Row],[Discount_Amount]]</f>
        <v>4218.3119999999999</v>
      </c>
      <c r="T2197">
        <f>Sales_Data[[#This Row],[Net Sales]]-Sales_Data[[#This Row],[Cost]]</f>
        <v>1486.5419999999999</v>
      </c>
      <c r="U2197" s="2">
        <f>Sales_Data[[#This Row],[Profit]]/Sales_Data[[#This Row],[Net Sales]]</f>
        <v>0.3524020982800703</v>
      </c>
      <c r="V2197">
        <f>YEAR(Sales_Data[[#This Row],[Order_Date]])</f>
        <v>2025</v>
      </c>
      <c r="W2197" t="str">
        <f>TEXT(Sales_Data[[#This Row],[Order_Date]],"mmm")</f>
        <v>Dec</v>
      </c>
      <c r="X2197">
        <f>MONTH(Sales_Data[[#This Row],[Order_Date]])</f>
        <v>12</v>
      </c>
      <c r="Y2197" t="str">
        <f>"Q"&amp;ROUNDUP(MONTH(Sales_Data[[#This Row],[Order_Date]])/3,0)</f>
        <v>Q4</v>
      </c>
    </row>
    <row r="2198" spans="1:25" x14ac:dyDescent="0.3">
      <c r="A2198" t="s">
        <v>3625</v>
      </c>
      <c r="B2198" s="1">
        <v>45704</v>
      </c>
      <c r="C2198" t="s">
        <v>440</v>
      </c>
      <c r="D2198" t="s">
        <v>274</v>
      </c>
      <c r="E2198" t="s">
        <v>48</v>
      </c>
      <c r="F2198" t="s">
        <v>126</v>
      </c>
      <c r="G2198" t="s">
        <v>75</v>
      </c>
      <c r="H2198" t="s">
        <v>76</v>
      </c>
      <c r="I2198" t="s">
        <v>108</v>
      </c>
      <c r="J2198">
        <v>3</v>
      </c>
      <c r="K2198">
        <v>8822.35</v>
      </c>
      <c r="L2198">
        <v>0.05</v>
      </c>
      <c r="M2198">
        <v>22053.32</v>
      </c>
      <c r="N2198" t="s">
        <v>52</v>
      </c>
      <c r="O2198" t="s">
        <v>35</v>
      </c>
      <c r="P2198" t="s">
        <v>44</v>
      </c>
      <c r="Q2198">
        <f>Sales_Data[[#This Row],[Quantity]]*Sales_Data[[#This Row],[Unit_Price]]</f>
        <v>26467.050000000003</v>
      </c>
      <c r="R2198">
        <f>Sales_Data[[#This Row],[Gross_Sales]]*Sales_Data[[#This Row],[Discount]]</f>
        <v>1323.3525000000002</v>
      </c>
      <c r="S2198">
        <f>Sales_Data[[#This Row],[Gross_Sales]]-Sales_Data[[#This Row],[Discount_Amount]]</f>
        <v>25143.697500000002</v>
      </c>
      <c r="T2198">
        <f>Sales_Data[[#This Row],[Net Sales]]-Sales_Data[[#This Row],[Cost]]</f>
        <v>3090.3775000000023</v>
      </c>
      <c r="U2198" s="2">
        <f>Sales_Data[[#This Row],[Profit]]/Sales_Data[[#This Row],[Net Sales]]</f>
        <v>0.12290863346570258</v>
      </c>
      <c r="V2198">
        <f>YEAR(Sales_Data[[#This Row],[Order_Date]])</f>
        <v>2025</v>
      </c>
      <c r="W2198" t="str">
        <f>TEXT(Sales_Data[[#This Row],[Order_Date]],"mmm")</f>
        <v>Feb</v>
      </c>
      <c r="X2198">
        <f>MONTH(Sales_Data[[#This Row],[Order_Date]])</f>
        <v>2</v>
      </c>
      <c r="Y2198" t="str">
        <f>"Q"&amp;ROUNDUP(MONTH(Sales_Data[[#This Row],[Order_Date]])/3,0)</f>
        <v>Q1</v>
      </c>
    </row>
    <row r="2199" spans="1:25" x14ac:dyDescent="0.3">
      <c r="A2199" t="s">
        <v>3626</v>
      </c>
      <c r="B2199" s="1">
        <v>45798</v>
      </c>
      <c r="C2199" t="s">
        <v>812</v>
      </c>
      <c r="D2199" t="s">
        <v>436</v>
      </c>
      <c r="E2199" t="s">
        <v>30</v>
      </c>
      <c r="F2199" t="s">
        <v>31</v>
      </c>
      <c r="G2199" t="s">
        <v>75</v>
      </c>
      <c r="H2199" t="s">
        <v>256</v>
      </c>
      <c r="I2199" t="s">
        <v>257</v>
      </c>
      <c r="J2199">
        <v>5</v>
      </c>
      <c r="K2199">
        <v>1006.4</v>
      </c>
      <c r="L2199">
        <v>0.1</v>
      </c>
      <c r="M2199">
        <v>3264.82</v>
      </c>
      <c r="N2199" t="s">
        <v>52</v>
      </c>
      <c r="O2199" t="s">
        <v>25</v>
      </c>
      <c r="P2199" t="s">
        <v>44</v>
      </c>
      <c r="Q2199">
        <f>Sales_Data[[#This Row],[Quantity]]*Sales_Data[[#This Row],[Unit_Price]]</f>
        <v>5032</v>
      </c>
      <c r="R2199">
        <f>Sales_Data[[#This Row],[Gross_Sales]]*Sales_Data[[#This Row],[Discount]]</f>
        <v>503.20000000000005</v>
      </c>
      <c r="S2199">
        <f>Sales_Data[[#This Row],[Gross_Sales]]-Sales_Data[[#This Row],[Discount_Amount]]</f>
        <v>4528.8</v>
      </c>
      <c r="T2199">
        <f>Sales_Data[[#This Row],[Net Sales]]-Sales_Data[[#This Row],[Cost]]</f>
        <v>1263.98</v>
      </c>
      <c r="U2199" s="2">
        <f>Sales_Data[[#This Row],[Profit]]/Sales_Data[[#This Row],[Net Sales]]</f>
        <v>0.27909821586292172</v>
      </c>
      <c r="V2199">
        <f>YEAR(Sales_Data[[#This Row],[Order_Date]])</f>
        <v>2025</v>
      </c>
      <c r="W2199" t="str">
        <f>TEXT(Sales_Data[[#This Row],[Order_Date]],"mmm")</f>
        <v>May</v>
      </c>
      <c r="X2199">
        <f>MONTH(Sales_Data[[#This Row],[Order_Date]])</f>
        <v>5</v>
      </c>
      <c r="Y2199" t="str">
        <f>"Q"&amp;ROUNDUP(MONTH(Sales_Data[[#This Row],[Order_Date]])/3,0)</f>
        <v>Q2</v>
      </c>
    </row>
    <row r="2200" spans="1:25" x14ac:dyDescent="0.3">
      <c r="A2200" t="s">
        <v>3627</v>
      </c>
      <c r="B2200" s="1">
        <v>45775</v>
      </c>
      <c r="C2200" t="s">
        <v>935</v>
      </c>
      <c r="D2200" t="s">
        <v>151</v>
      </c>
      <c r="E2200" t="s">
        <v>19</v>
      </c>
      <c r="F2200" t="s">
        <v>66</v>
      </c>
      <c r="G2200" t="s">
        <v>67</v>
      </c>
      <c r="H2200" t="s">
        <v>88</v>
      </c>
      <c r="I2200" t="s">
        <v>157</v>
      </c>
      <c r="J2200">
        <v>1</v>
      </c>
      <c r="K2200">
        <v>13691.84</v>
      </c>
      <c r="L2200">
        <v>0.05</v>
      </c>
      <c r="M2200">
        <v>10283.34</v>
      </c>
      <c r="N2200" t="s">
        <v>52</v>
      </c>
      <c r="O2200" t="s">
        <v>25</v>
      </c>
      <c r="P2200" t="s">
        <v>44</v>
      </c>
      <c r="Q2200">
        <f>Sales_Data[[#This Row],[Quantity]]*Sales_Data[[#This Row],[Unit_Price]]</f>
        <v>13691.84</v>
      </c>
      <c r="R2200">
        <f>Sales_Data[[#This Row],[Gross_Sales]]*Sales_Data[[#This Row],[Discount]]</f>
        <v>684.5920000000001</v>
      </c>
      <c r="S2200">
        <f>Sales_Data[[#This Row],[Gross_Sales]]-Sales_Data[[#This Row],[Discount_Amount]]</f>
        <v>13007.248</v>
      </c>
      <c r="T2200">
        <f>Sales_Data[[#This Row],[Net Sales]]-Sales_Data[[#This Row],[Cost]]</f>
        <v>2723.9079999999994</v>
      </c>
      <c r="U2200" s="2">
        <f>Sales_Data[[#This Row],[Profit]]/Sales_Data[[#This Row],[Net Sales]]</f>
        <v>0.20941462790591828</v>
      </c>
      <c r="V2200">
        <f>YEAR(Sales_Data[[#This Row],[Order_Date]])</f>
        <v>2025</v>
      </c>
      <c r="W2200" t="str">
        <f>TEXT(Sales_Data[[#This Row],[Order_Date]],"mmm")</f>
        <v>Apr</v>
      </c>
      <c r="X2200">
        <f>MONTH(Sales_Data[[#This Row],[Order_Date]])</f>
        <v>4</v>
      </c>
      <c r="Y2200" t="str">
        <f>"Q"&amp;ROUNDUP(MONTH(Sales_Data[[#This Row],[Order_Date]])/3,0)</f>
        <v>Q2</v>
      </c>
    </row>
    <row r="2201" spans="1:25" x14ac:dyDescent="0.3">
      <c r="A2201" t="s">
        <v>3628</v>
      </c>
      <c r="B2201" s="1">
        <v>45934</v>
      </c>
      <c r="C2201" t="s">
        <v>1063</v>
      </c>
      <c r="D2201" t="s">
        <v>1650</v>
      </c>
      <c r="E2201" t="s">
        <v>48</v>
      </c>
      <c r="F2201" t="s">
        <v>132</v>
      </c>
      <c r="G2201" t="s">
        <v>41</v>
      </c>
      <c r="H2201" t="s">
        <v>42</v>
      </c>
      <c r="I2201" t="s">
        <v>43</v>
      </c>
      <c r="J2201">
        <v>3</v>
      </c>
      <c r="K2201">
        <v>46639.4</v>
      </c>
      <c r="L2201">
        <v>0.05</v>
      </c>
      <c r="M2201">
        <v>91592.67</v>
      </c>
      <c r="N2201" t="s">
        <v>52</v>
      </c>
      <c r="O2201" t="s">
        <v>35</v>
      </c>
      <c r="P2201" t="s">
        <v>26</v>
      </c>
      <c r="Q2201">
        <f>Sales_Data[[#This Row],[Quantity]]*Sales_Data[[#This Row],[Unit_Price]]</f>
        <v>139918.20000000001</v>
      </c>
      <c r="R2201">
        <f>Sales_Data[[#This Row],[Gross_Sales]]*Sales_Data[[#This Row],[Discount]]</f>
        <v>6995.9100000000008</v>
      </c>
      <c r="S2201">
        <f>Sales_Data[[#This Row],[Gross_Sales]]-Sales_Data[[#This Row],[Discount_Amount]]</f>
        <v>132922.29</v>
      </c>
      <c r="T2201">
        <f>Sales_Data[[#This Row],[Net Sales]]-Sales_Data[[#This Row],[Cost]]</f>
        <v>41329.62000000001</v>
      </c>
      <c r="U2201" s="2">
        <f>Sales_Data[[#This Row],[Profit]]/Sales_Data[[#This Row],[Net Sales]]</f>
        <v>0.31093069491956549</v>
      </c>
      <c r="V2201">
        <f>YEAR(Sales_Data[[#This Row],[Order_Date]])</f>
        <v>2025</v>
      </c>
      <c r="W2201" t="str">
        <f>TEXT(Sales_Data[[#This Row],[Order_Date]],"mmm")</f>
        <v>Oct</v>
      </c>
      <c r="X2201">
        <f>MONTH(Sales_Data[[#This Row],[Order_Date]])</f>
        <v>10</v>
      </c>
      <c r="Y2201" t="str">
        <f>"Q"&amp;ROUNDUP(MONTH(Sales_Data[[#This Row],[Order_Date]])/3,0)</f>
        <v>Q4</v>
      </c>
    </row>
    <row r="2202" spans="1:25" x14ac:dyDescent="0.3">
      <c r="A2202" t="s">
        <v>3629</v>
      </c>
      <c r="B2202" s="1">
        <v>45871</v>
      </c>
      <c r="C2202" t="s">
        <v>212</v>
      </c>
      <c r="D2202" t="s">
        <v>341</v>
      </c>
      <c r="E2202" t="s">
        <v>39</v>
      </c>
      <c r="F2202" t="s">
        <v>96</v>
      </c>
      <c r="G2202" t="s">
        <v>32</v>
      </c>
      <c r="H2202" t="s">
        <v>50</v>
      </c>
      <c r="I2202" t="s">
        <v>51</v>
      </c>
      <c r="J2202">
        <v>1</v>
      </c>
      <c r="K2202">
        <v>1745.2</v>
      </c>
      <c r="L2202">
        <v>0.15</v>
      </c>
      <c r="M2202">
        <v>1016.18</v>
      </c>
      <c r="N2202" t="s">
        <v>24</v>
      </c>
      <c r="O2202" t="s">
        <v>35</v>
      </c>
      <c r="P2202" t="s">
        <v>71</v>
      </c>
      <c r="Q2202">
        <f>Sales_Data[[#This Row],[Quantity]]*Sales_Data[[#This Row],[Unit_Price]]</f>
        <v>1745.2</v>
      </c>
      <c r="R2202">
        <f>Sales_Data[[#This Row],[Gross_Sales]]*Sales_Data[[#This Row],[Discount]]</f>
        <v>261.77999999999997</v>
      </c>
      <c r="S2202">
        <f>Sales_Data[[#This Row],[Gross_Sales]]-Sales_Data[[#This Row],[Discount_Amount]]</f>
        <v>1483.42</v>
      </c>
      <c r="T2202">
        <f>Sales_Data[[#This Row],[Net Sales]]-Sales_Data[[#This Row],[Cost]]</f>
        <v>467.24000000000012</v>
      </c>
      <c r="U2202" s="2">
        <f>Sales_Data[[#This Row],[Profit]]/Sales_Data[[#This Row],[Net Sales]]</f>
        <v>0.31497485540170694</v>
      </c>
      <c r="V2202">
        <f>YEAR(Sales_Data[[#This Row],[Order_Date]])</f>
        <v>2025</v>
      </c>
      <c r="W2202" t="str">
        <f>TEXT(Sales_Data[[#This Row],[Order_Date]],"mmm")</f>
        <v>Aug</v>
      </c>
      <c r="X2202">
        <f>MONTH(Sales_Data[[#This Row],[Order_Date]])</f>
        <v>8</v>
      </c>
      <c r="Y2202" t="str">
        <f>"Q"&amp;ROUNDUP(MONTH(Sales_Data[[#This Row],[Order_Date]])/3,0)</f>
        <v>Q3</v>
      </c>
    </row>
    <row r="2203" spans="1:25" x14ac:dyDescent="0.3">
      <c r="A2203" t="s">
        <v>3630</v>
      </c>
      <c r="B2203" s="1">
        <v>45877</v>
      </c>
      <c r="C2203" t="s">
        <v>2437</v>
      </c>
      <c r="D2203" t="s">
        <v>307</v>
      </c>
      <c r="E2203" t="s">
        <v>19</v>
      </c>
      <c r="F2203" t="s">
        <v>113</v>
      </c>
      <c r="G2203" t="s">
        <v>67</v>
      </c>
      <c r="H2203" t="s">
        <v>68</v>
      </c>
      <c r="I2203" t="s">
        <v>69</v>
      </c>
      <c r="J2203">
        <v>2</v>
      </c>
      <c r="K2203">
        <v>15351.78</v>
      </c>
      <c r="L2203">
        <v>0.05</v>
      </c>
      <c r="M2203">
        <v>21348.02</v>
      </c>
      <c r="N2203" t="s">
        <v>70</v>
      </c>
      <c r="O2203" t="s">
        <v>53</v>
      </c>
      <c r="P2203" t="s">
        <v>71</v>
      </c>
      <c r="Q2203">
        <f>Sales_Data[[#This Row],[Quantity]]*Sales_Data[[#This Row],[Unit_Price]]</f>
        <v>30703.56</v>
      </c>
      <c r="R2203">
        <f>Sales_Data[[#This Row],[Gross_Sales]]*Sales_Data[[#This Row],[Discount]]</f>
        <v>1535.1780000000001</v>
      </c>
      <c r="S2203">
        <f>Sales_Data[[#This Row],[Gross_Sales]]-Sales_Data[[#This Row],[Discount_Amount]]</f>
        <v>29168.382000000001</v>
      </c>
      <c r="T2203">
        <f>Sales_Data[[#This Row],[Net Sales]]-Sales_Data[[#This Row],[Cost]]</f>
        <v>7820.362000000001</v>
      </c>
      <c r="U2203" s="2">
        <f>Sales_Data[[#This Row],[Profit]]/Sales_Data[[#This Row],[Net Sales]]</f>
        <v>0.26811092915609785</v>
      </c>
      <c r="V2203">
        <f>YEAR(Sales_Data[[#This Row],[Order_Date]])</f>
        <v>2025</v>
      </c>
      <c r="W2203" t="str">
        <f>TEXT(Sales_Data[[#This Row],[Order_Date]],"mmm")</f>
        <v>Aug</v>
      </c>
      <c r="X2203">
        <f>MONTH(Sales_Data[[#This Row],[Order_Date]])</f>
        <v>8</v>
      </c>
      <c r="Y2203" t="str">
        <f>"Q"&amp;ROUNDUP(MONTH(Sales_Data[[#This Row],[Order_Date]])/3,0)</f>
        <v>Q3</v>
      </c>
    </row>
    <row r="2204" spans="1:25" x14ac:dyDescent="0.3">
      <c r="A2204" t="s">
        <v>3631</v>
      </c>
      <c r="B2204" s="1">
        <v>45683</v>
      </c>
      <c r="C2204" t="s">
        <v>2195</v>
      </c>
      <c r="D2204" t="s">
        <v>756</v>
      </c>
      <c r="E2204" t="s">
        <v>39</v>
      </c>
      <c r="F2204" t="s">
        <v>405</v>
      </c>
      <c r="G2204" t="s">
        <v>21</v>
      </c>
      <c r="H2204" t="s">
        <v>22</v>
      </c>
      <c r="I2204" t="s">
        <v>23</v>
      </c>
      <c r="J2204">
        <v>3</v>
      </c>
      <c r="K2204">
        <v>2256.5500000000002</v>
      </c>
      <c r="L2204">
        <v>0.15</v>
      </c>
      <c r="M2204">
        <v>4835.8900000000003</v>
      </c>
      <c r="N2204" t="s">
        <v>83</v>
      </c>
      <c r="O2204" t="s">
        <v>53</v>
      </c>
      <c r="P2204" t="s">
        <v>26</v>
      </c>
      <c r="Q2204">
        <f>Sales_Data[[#This Row],[Quantity]]*Sales_Data[[#This Row],[Unit_Price]]</f>
        <v>6769.6500000000005</v>
      </c>
      <c r="R2204">
        <f>Sales_Data[[#This Row],[Gross_Sales]]*Sales_Data[[#This Row],[Discount]]</f>
        <v>1015.4475</v>
      </c>
      <c r="S2204">
        <f>Sales_Data[[#This Row],[Gross_Sales]]-Sales_Data[[#This Row],[Discount_Amount]]</f>
        <v>5754.2025000000003</v>
      </c>
      <c r="T2204">
        <f>Sales_Data[[#This Row],[Net Sales]]-Sales_Data[[#This Row],[Cost]]</f>
        <v>918.3125</v>
      </c>
      <c r="U2204" s="2">
        <f>Sales_Data[[#This Row],[Profit]]/Sales_Data[[#This Row],[Net Sales]]</f>
        <v>0.1595898823512033</v>
      </c>
      <c r="V2204">
        <f>YEAR(Sales_Data[[#This Row],[Order_Date]])</f>
        <v>2025</v>
      </c>
      <c r="W2204" t="str">
        <f>TEXT(Sales_Data[[#This Row],[Order_Date]],"mmm")</f>
        <v>Jan</v>
      </c>
      <c r="X2204">
        <f>MONTH(Sales_Data[[#This Row],[Order_Date]])</f>
        <v>1</v>
      </c>
      <c r="Y2204" t="str">
        <f>"Q"&amp;ROUNDUP(MONTH(Sales_Data[[#This Row],[Order_Date]])/3,0)</f>
        <v>Q1</v>
      </c>
    </row>
    <row r="2205" spans="1:25" x14ac:dyDescent="0.3">
      <c r="A2205" t="s">
        <v>3632</v>
      </c>
      <c r="B2205" s="1">
        <v>45666</v>
      </c>
      <c r="C2205" t="s">
        <v>2344</v>
      </c>
      <c r="D2205" t="s">
        <v>916</v>
      </c>
      <c r="E2205" t="s">
        <v>119</v>
      </c>
      <c r="F2205" t="s">
        <v>146</v>
      </c>
      <c r="G2205" t="s">
        <v>67</v>
      </c>
      <c r="H2205" t="s">
        <v>68</v>
      </c>
      <c r="I2205" t="s">
        <v>97</v>
      </c>
      <c r="J2205">
        <v>1</v>
      </c>
      <c r="K2205">
        <v>7240.38</v>
      </c>
      <c r="L2205">
        <v>0.05</v>
      </c>
      <c r="M2205">
        <v>5272.42</v>
      </c>
      <c r="N2205" t="s">
        <v>83</v>
      </c>
      <c r="O2205" t="s">
        <v>35</v>
      </c>
      <c r="P2205" t="s">
        <v>44</v>
      </c>
      <c r="Q2205">
        <f>Sales_Data[[#This Row],[Quantity]]*Sales_Data[[#This Row],[Unit_Price]]</f>
        <v>7240.38</v>
      </c>
      <c r="R2205">
        <f>Sales_Data[[#This Row],[Gross_Sales]]*Sales_Data[[#This Row],[Discount]]</f>
        <v>362.01900000000001</v>
      </c>
      <c r="S2205">
        <f>Sales_Data[[#This Row],[Gross_Sales]]-Sales_Data[[#This Row],[Discount_Amount]]</f>
        <v>6878.3609999999999</v>
      </c>
      <c r="T2205">
        <f>Sales_Data[[#This Row],[Net Sales]]-Sales_Data[[#This Row],[Cost]]</f>
        <v>1605.9409999999998</v>
      </c>
      <c r="U2205" s="2">
        <f>Sales_Data[[#This Row],[Profit]]/Sales_Data[[#This Row],[Net Sales]]</f>
        <v>0.23347727750840641</v>
      </c>
      <c r="V2205">
        <f>YEAR(Sales_Data[[#This Row],[Order_Date]])</f>
        <v>2025</v>
      </c>
      <c r="W2205" t="str">
        <f>TEXT(Sales_Data[[#This Row],[Order_Date]],"mmm")</f>
        <v>Jan</v>
      </c>
      <c r="X2205">
        <f>MONTH(Sales_Data[[#This Row],[Order_Date]])</f>
        <v>1</v>
      </c>
      <c r="Y2205" t="str">
        <f>"Q"&amp;ROUNDUP(MONTH(Sales_Data[[#This Row],[Order_Date]])/3,0)</f>
        <v>Q1</v>
      </c>
    </row>
    <row r="2206" spans="1:25" x14ac:dyDescent="0.3">
      <c r="A2206" t="s">
        <v>3633</v>
      </c>
      <c r="B2206" s="1">
        <v>45928</v>
      </c>
      <c r="C2206" t="s">
        <v>3634</v>
      </c>
      <c r="D2206" t="s">
        <v>183</v>
      </c>
      <c r="E2206" t="s">
        <v>19</v>
      </c>
      <c r="F2206" t="s">
        <v>20</v>
      </c>
      <c r="G2206" t="s">
        <v>21</v>
      </c>
      <c r="H2206" t="s">
        <v>230</v>
      </c>
      <c r="I2206" t="s">
        <v>231</v>
      </c>
      <c r="J2206">
        <v>1</v>
      </c>
      <c r="K2206">
        <v>9156.34</v>
      </c>
      <c r="L2206">
        <v>0</v>
      </c>
      <c r="M2206">
        <v>6925.57</v>
      </c>
      <c r="N2206" t="s">
        <v>24</v>
      </c>
      <c r="O2206" t="s">
        <v>35</v>
      </c>
      <c r="P2206" t="s">
        <v>44</v>
      </c>
      <c r="Q2206">
        <f>Sales_Data[[#This Row],[Quantity]]*Sales_Data[[#This Row],[Unit_Price]]</f>
        <v>9156.34</v>
      </c>
      <c r="R2206">
        <f>Sales_Data[[#This Row],[Gross_Sales]]*Sales_Data[[#This Row],[Discount]]</f>
        <v>0</v>
      </c>
      <c r="S2206">
        <f>Sales_Data[[#This Row],[Gross_Sales]]-Sales_Data[[#This Row],[Discount_Amount]]</f>
        <v>9156.34</v>
      </c>
      <c r="T2206">
        <f>Sales_Data[[#This Row],[Net Sales]]-Sales_Data[[#This Row],[Cost]]</f>
        <v>2230.7700000000004</v>
      </c>
      <c r="U2206" s="2">
        <f>Sales_Data[[#This Row],[Profit]]/Sales_Data[[#This Row],[Net Sales]]</f>
        <v>0.24363118888114688</v>
      </c>
      <c r="V2206">
        <f>YEAR(Sales_Data[[#This Row],[Order_Date]])</f>
        <v>2025</v>
      </c>
      <c r="W2206" t="str">
        <f>TEXT(Sales_Data[[#This Row],[Order_Date]],"mmm")</f>
        <v>Sep</v>
      </c>
      <c r="X2206">
        <f>MONTH(Sales_Data[[#This Row],[Order_Date]])</f>
        <v>9</v>
      </c>
      <c r="Y2206" t="str">
        <f>"Q"&amp;ROUNDUP(MONTH(Sales_Data[[#This Row],[Order_Date]])/3,0)</f>
        <v>Q3</v>
      </c>
    </row>
    <row r="2207" spans="1:25" x14ac:dyDescent="0.3">
      <c r="A2207" t="s">
        <v>3635</v>
      </c>
      <c r="B2207" s="1">
        <v>45667</v>
      </c>
      <c r="C2207" t="s">
        <v>2434</v>
      </c>
      <c r="D2207" t="s">
        <v>274</v>
      </c>
      <c r="E2207" t="s">
        <v>48</v>
      </c>
      <c r="F2207" t="s">
        <v>164</v>
      </c>
      <c r="G2207" t="s">
        <v>32</v>
      </c>
      <c r="H2207" t="s">
        <v>33</v>
      </c>
      <c r="I2207" t="s">
        <v>34</v>
      </c>
      <c r="J2207">
        <v>1</v>
      </c>
      <c r="K2207">
        <v>47953.34</v>
      </c>
      <c r="L2207">
        <v>0.05</v>
      </c>
      <c r="M2207">
        <v>32809.19</v>
      </c>
      <c r="N2207" t="s">
        <v>52</v>
      </c>
      <c r="O2207" t="s">
        <v>25</v>
      </c>
      <c r="P2207" t="s">
        <v>71</v>
      </c>
      <c r="Q2207">
        <f>Sales_Data[[#This Row],[Quantity]]*Sales_Data[[#This Row],[Unit_Price]]</f>
        <v>47953.34</v>
      </c>
      <c r="R2207">
        <f>Sales_Data[[#This Row],[Gross_Sales]]*Sales_Data[[#This Row],[Discount]]</f>
        <v>2397.6669999999999</v>
      </c>
      <c r="S2207">
        <f>Sales_Data[[#This Row],[Gross_Sales]]-Sales_Data[[#This Row],[Discount_Amount]]</f>
        <v>45555.672999999995</v>
      </c>
      <c r="T2207">
        <f>Sales_Data[[#This Row],[Net Sales]]-Sales_Data[[#This Row],[Cost]]</f>
        <v>12746.482999999993</v>
      </c>
      <c r="U2207" s="2">
        <f>Sales_Data[[#This Row],[Profit]]/Sales_Data[[#This Row],[Net Sales]]</f>
        <v>0.27980012500309226</v>
      </c>
      <c r="V2207">
        <f>YEAR(Sales_Data[[#This Row],[Order_Date]])</f>
        <v>2025</v>
      </c>
      <c r="W2207" t="str">
        <f>TEXT(Sales_Data[[#This Row],[Order_Date]],"mmm")</f>
        <v>Jan</v>
      </c>
      <c r="X2207">
        <f>MONTH(Sales_Data[[#This Row],[Order_Date]])</f>
        <v>1</v>
      </c>
      <c r="Y2207" t="str">
        <f>"Q"&amp;ROUNDUP(MONTH(Sales_Data[[#This Row],[Order_Date]])/3,0)</f>
        <v>Q1</v>
      </c>
    </row>
    <row r="2208" spans="1:25" x14ac:dyDescent="0.3">
      <c r="A2208" t="s">
        <v>3636</v>
      </c>
      <c r="B2208" s="1">
        <v>45778</v>
      </c>
      <c r="C2208" t="s">
        <v>588</v>
      </c>
      <c r="D2208" t="s">
        <v>457</v>
      </c>
      <c r="E2208" t="s">
        <v>48</v>
      </c>
      <c r="F2208" t="s">
        <v>132</v>
      </c>
      <c r="G2208" t="s">
        <v>67</v>
      </c>
      <c r="H2208" t="s">
        <v>133</v>
      </c>
      <c r="I2208" t="s">
        <v>134</v>
      </c>
      <c r="J2208">
        <v>3</v>
      </c>
      <c r="K2208">
        <v>25718.12</v>
      </c>
      <c r="L2208">
        <v>0.05</v>
      </c>
      <c r="M2208">
        <v>50158.41</v>
      </c>
      <c r="N2208" t="s">
        <v>83</v>
      </c>
      <c r="O2208" t="s">
        <v>35</v>
      </c>
      <c r="P2208" t="s">
        <v>71</v>
      </c>
      <c r="Q2208">
        <f>Sales_Data[[#This Row],[Quantity]]*Sales_Data[[#This Row],[Unit_Price]]</f>
        <v>77154.36</v>
      </c>
      <c r="R2208">
        <f>Sales_Data[[#This Row],[Gross_Sales]]*Sales_Data[[#This Row],[Discount]]</f>
        <v>3857.7180000000003</v>
      </c>
      <c r="S2208">
        <f>Sales_Data[[#This Row],[Gross_Sales]]-Sales_Data[[#This Row],[Discount_Amount]]</f>
        <v>73296.642000000007</v>
      </c>
      <c r="T2208">
        <f>Sales_Data[[#This Row],[Net Sales]]-Sales_Data[[#This Row],[Cost]]</f>
        <v>23138.232000000004</v>
      </c>
      <c r="U2208" s="2">
        <f>Sales_Data[[#This Row],[Profit]]/Sales_Data[[#This Row],[Net Sales]]</f>
        <v>0.31567929128322142</v>
      </c>
      <c r="V2208">
        <f>YEAR(Sales_Data[[#This Row],[Order_Date]])</f>
        <v>2025</v>
      </c>
      <c r="W2208" t="str">
        <f>TEXT(Sales_Data[[#This Row],[Order_Date]],"mmm")</f>
        <v>May</v>
      </c>
      <c r="X2208">
        <f>MONTH(Sales_Data[[#This Row],[Order_Date]])</f>
        <v>5</v>
      </c>
      <c r="Y2208" t="str">
        <f>"Q"&amp;ROUNDUP(MONTH(Sales_Data[[#This Row],[Order_Date]])/3,0)</f>
        <v>Q2</v>
      </c>
    </row>
    <row r="2209" spans="1:25" x14ac:dyDescent="0.3">
      <c r="A2209" t="s">
        <v>3637</v>
      </c>
      <c r="B2209" s="1">
        <v>45782</v>
      </c>
      <c r="C2209" t="s">
        <v>3638</v>
      </c>
      <c r="D2209" t="s">
        <v>47</v>
      </c>
      <c r="E2209" t="s">
        <v>39</v>
      </c>
      <c r="F2209" t="s">
        <v>96</v>
      </c>
      <c r="G2209" t="s">
        <v>75</v>
      </c>
      <c r="H2209" t="s">
        <v>256</v>
      </c>
      <c r="I2209" t="s">
        <v>334</v>
      </c>
      <c r="J2209">
        <v>1</v>
      </c>
      <c r="K2209">
        <v>2691.13</v>
      </c>
      <c r="L2209">
        <v>0.05</v>
      </c>
      <c r="M2209">
        <v>2091</v>
      </c>
      <c r="N2209" t="s">
        <v>24</v>
      </c>
      <c r="O2209" t="s">
        <v>25</v>
      </c>
      <c r="P2209" t="s">
        <v>26</v>
      </c>
      <c r="Q2209">
        <f>Sales_Data[[#This Row],[Quantity]]*Sales_Data[[#This Row],[Unit_Price]]</f>
        <v>2691.13</v>
      </c>
      <c r="R2209">
        <f>Sales_Data[[#This Row],[Gross_Sales]]*Sales_Data[[#This Row],[Discount]]</f>
        <v>134.5565</v>
      </c>
      <c r="S2209">
        <f>Sales_Data[[#This Row],[Gross_Sales]]-Sales_Data[[#This Row],[Discount_Amount]]</f>
        <v>2556.5735</v>
      </c>
      <c r="T2209">
        <f>Sales_Data[[#This Row],[Net Sales]]-Sales_Data[[#This Row],[Cost]]</f>
        <v>465.57349999999997</v>
      </c>
      <c r="U2209" s="2">
        <f>Sales_Data[[#This Row],[Profit]]/Sales_Data[[#This Row],[Net Sales]]</f>
        <v>0.18210839625772543</v>
      </c>
      <c r="V2209">
        <f>YEAR(Sales_Data[[#This Row],[Order_Date]])</f>
        <v>2025</v>
      </c>
      <c r="W2209" t="str">
        <f>TEXT(Sales_Data[[#This Row],[Order_Date]],"mmm")</f>
        <v>May</v>
      </c>
      <c r="X2209">
        <f>MONTH(Sales_Data[[#This Row],[Order_Date]])</f>
        <v>5</v>
      </c>
      <c r="Y2209" t="str">
        <f>"Q"&amp;ROUNDUP(MONTH(Sales_Data[[#This Row],[Order_Date]])/3,0)</f>
        <v>Q2</v>
      </c>
    </row>
    <row r="2210" spans="1:25" x14ac:dyDescent="0.3">
      <c r="A2210" t="s">
        <v>3639</v>
      </c>
      <c r="B2210" s="1">
        <v>45827</v>
      </c>
      <c r="C2210" t="s">
        <v>1760</v>
      </c>
      <c r="D2210" t="s">
        <v>366</v>
      </c>
      <c r="E2210" t="s">
        <v>19</v>
      </c>
      <c r="F2210" t="s">
        <v>113</v>
      </c>
      <c r="G2210" t="s">
        <v>21</v>
      </c>
      <c r="H2210" t="s">
        <v>297</v>
      </c>
      <c r="I2210" t="s">
        <v>494</v>
      </c>
      <c r="J2210">
        <v>1</v>
      </c>
      <c r="K2210">
        <v>15255.52</v>
      </c>
      <c r="L2210">
        <v>0.1</v>
      </c>
      <c r="M2210">
        <v>8568.27</v>
      </c>
      <c r="N2210" t="s">
        <v>52</v>
      </c>
      <c r="O2210" t="s">
        <v>25</v>
      </c>
      <c r="P2210" t="s">
        <v>44</v>
      </c>
      <c r="Q2210">
        <f>Sales_Data[[#This Row],[Quantity]]*Sales_Data[[#This Row],[Unit_Price]]</f>
        <v>15255.52</v>
      </c>
      <c r="R2210">
        <f>Sales_Data[[#This Row],[Gross_Sales]]*Sales_Data[[#This Row],[Discount]]</f>
        <v>1525.5520000000001</v>
      </c>
      <c r="S2210">
        <f>Sales_Data[[#This Row],[Gross_Sales]]-Sales_Data[[#This Row],[Discount_Amount]]</f>
        <v>13729.968000000001</v>
      </c>
      <c r="T2210">
        <f>Sales_Data[[#This Row],[Net Sales]]-Sales_Data[[#This Row],[Cost]]</f>
        <v>5161.6980000000003</v>
      </c>
      <c r="U2210" s="2">
        <f>Sales_Data[[#This Row],[Profit]]/Sales_Data[[#This Row],[Net Sales]]</f>
        <v>0.37594392062676329</v>
      </c>
      <c r="V2210">
        <f>YEAR(Sales_Data[[#This Row],[Order_Date]])</f>
        <v>2025</v>
      </c>
      <c r="W2210" t="str">
        <f>TEXT(Sales_Data[[#This Row],[Order_Date]],"mmm")</f>
        <v>Jun</v>
      </c>
      <c r="X2210">
        <f>MONTH(Sales_Data[[#This Row],[Order_Date]])</f>
        <v>6</v>
      </c>
      <c r="Y2210" t="str">
        <f>"Q"&amp;ROUNDUP(MONTH(Sales_Data[[#This Row],[Order_Date]])/3,0)</f>
        <v>Q2</v>
      </c>
    </row>
    <row r="2211" spans="1:25" x14ac:dyDescent="0.3">
      <c r="A2211" t="s">
        <v>3640</v>
      </c>
      <c r="B2211" s="1">
        <v>45729</v>
      </c>
      <c r="C2211" t="s">
        <v>3641</v>
      </c>
      <c r="D2211" t="s">
        <v>444</v>
      </c>
      <c r="E2211" t="s">
        <v>19</v>
      </c>
      <c r="F2211" t="s">
        <v>81</v>
      </c>
      <c r="G2211" t="s">
        <v>75</v>
      </c>
      <c r="H2211" t="s">
        <v>76</v>
      </c>
      <c r="I2211" t="s">
        <v>108</v>
      </c>
      <c r="J2211">
        <v>5</v>
      </c>
      <c r="K2211">
        <v>1310.73</v>
      </c>
      <c r="L2211">
        <v>0.1</v>
      </c>
      <c r="M2211">
        <v>5094.82</v>
      </c>
      <c r="N2211" t="s">
        <v>109</v>
      </c>
      <c r="O2211" t="s">
        <v>35</v>
      </c>
      <c r="P2211" t="s">
        <v>71</v>
      </c>
      <c r="Q2211">
        <f>Sales_Data[[#This Row],[Quantity]]*Sales_Data[[#This Row],[Unit_Price]]</f>
        <v>6553.65</v>
      </c>
      <c r="R2211">
        <f>Sales_Data[[#This Row],[Gross_Sales]]*Sales_Data[[#This Row],[Discount]]</f>
        <v>655.36500000000001</v>
      </c>
      <c r="S2211">
        <f>Sales_Data[[#This Row],[Gross_Sales]]-Sales_Data[[#This Row],[Discount_Amount]]</f>
        <v>5898.2849999999999</v>
      </c>
      <c r="T2211">
        <f>Sales_Data[[#This Row],[Net Sales]]-Sales_Data[[#This Row],[Cost]]</f>
        <v>803.46500000000015</v>
      </c>
      <c r="U2211" s="2">
        <f>Sales_Data[[#This Row],[Profit]]/Sales_Data[[#This Row],[Net Sales]]</f>
        <v>0.13622010465754031</v>
      </c>
      <c r="V2211">
        <f>YEAR(Sales_Data[[#This Row],[Order_Date]])</f>
        <v>2025</v>
      </c>
      <c r="W2211" t="str">
        <f>TEXT(Sales_Data[[#This Row],[Order_Date]],"mmm")</f>
        <v>Mar</v>
      </c>
      <c r="X2211">
        <f>MONTH(Sales_Data[[#This Row],[Order_Date]])</f>
        <v>3</v>
      </c>
      <c r="Y2211" t="str">
        <f>"Q"&amp;ROUNDUP(MONTH(Sales_Data[[#This Row],[Order_Date]])/3,0)</f>
        <v>Q1</v>
      </c>
    </row>
    <row r="2212" spans="1:25" x14ac:dyDescent="0.3">
      <c r="A2212" t="s">
        <v>3642</v>
      </c>
      <c r="B2212" s="1">
        <v>45809</v>
      </c>
      <c r="C2212" t="s">
        <v>1917</v>
      </c>
      <c r="D2212" t="s">
        <v>1171</v>
      </c>
      <c r="E2212" t="s">
        <v>48</v>
      </c>
      <c r="F2212" t="s">
        <v>49</v>
      </c>
      <c r="G2212" t="s">
        <v>21</v>
      </c>
      <c r="H2212" t="s">
        <v>297</v>
      </c>
      <c r="I2212" t="s">
        <v>297</v>
      </c>
      <c r="J2212">
        <v>1</v>
      </c>
      <c r="K2212">
        <v>63395.8</v>
      </c>
      <c r="L2212">
        <v>0.15</v>
      </c>
      <c r="M2212">
        <v>44195.85</v>
      </c>
      <c r="N2212" t="s">
        <v>24</v>
      </c>
      <c r="O2212" t="s">
        <v>35</v>
      </c>
      <c r="P2212" t="s">
        <v>71</v>
      </c>
      <c r="Q2212">
        <f>Sales_Data[[#This Row],[Quantity]]*Sales_Data[[#This Row],[Unit_Price]]</f>
        <v>63395.8</v>
      </c>
      <c r="R2212">
        <f>Sales_Data[[#This Row],[Gross_Sales]]*Sales_Data[[#This Row],[Discount]]</f>
        <v>9509.3700000000008</v>
      </c>
      <c r="S2212">
        <f>Sales_Data[[#This Row],[Gross_Sales]]-Sales_Data[[#This Row],[Discount_Amount]]</f>
        <v>53886.43</v>
      </c>
      <c r="T2212">
        <f>Sales_Data[[#This Row],[Net Sales]]-Sales_Data[[#This Row],[Cost]]</f>
        <v>9690.5800000000017</v>
      </c>
      <c r="U2212" s="2">
        <f>Sales_Data[[#This Row],[Profit]]/Sales_Data[[#This Row],[Net Sales]]</f>
        <v>0.17983340147046301</v>
      </c>
      <c r="V2212">
        <f>YEAR(Sales_Data[[#This Row],[Order_Date]])</f>
        <v>2025</v>
      </c>
      <c r="W2212" t="str">
        <f>TEXT(Sales_Data[[#This Row],[Order_Date]],"mmm")</f>
        <v>Jun</v>
      </c>
      <c r="X2212">
        <f>MONTH(Sales_Data[[#This Row],[Order_Date]])</f>
        <v>6</v>
      </c>
      <c r="Y2212" t="str">
        <f>"Q"&amp;ROUNDUP(MONTH(Sales_Data[[#This Row],[Order_Date]])/3,0)</f>
        <v>Q2</v>
      </c>
    </row>
    <row r="2213" spans="1:25" x14ac:dyDescent="0.3">
      <c r="A2213" t="s">
        <v>3643</v>
      </c>
      <c r="B2213" s="1">
        <v>45865</v>
      </c>
      <c r="C2213" t="s">
        <v>3644</v>
      </c>
      <c r="D2213" t="s">
        <v>341</v>
      </c>
      <c r="E2213" t="s">
        <v>19</v>
      </c>
      <c r="F2213" t="s">
        <v>66</v>
      </c>
      <c r="G2213" t="s">
        <v>41</v>
      </c>
      <c r="H2213" t="s">
        <v>171</v>
      </c>
      <c r="I2213" t="s">
        <v>172</v>
      </c>
      <c r="J2213">
        <v>1</v>
      </c>
      <c r="K2213">
        <v>11913.51</v>
      </c>
      <c r="L2213">
        <v>0.05</v>
      </c>
      <c r="M2213">
        <v>7957.42</v>
      </c>
      <c r="N2213" t="s">
        <v>24</v>
      </c>
      <c r="O2213" t="s">
        <v>35</v>
      </c>
      <c r="P2213" t="s">
        <v>44</v>
      </c>
      <c r="Q2213">
        <f>Sales_Data[[#This Row],[Quantity]]*Sales_Data[[#This Row],[Unit_Price]]</f>
        <v>11913.51</v>
      </c>
      <c r="R2213">
        <f>Sales_Data[[#This Row],[Gross_Sales]]*Sales_Data[[#This Row],[Discount]]</f>
        <v>595.67550000000006</v>
      </c>
      <c r="S2213">
        <f>Sales_Data[[#This Row],[Gross_Sales]]-Sales_Data[[#This Row],[Discount_Amount]]</f>
        <v>11317.834500000001</v>
      </c>
      <c r="T2213">
        <f>Sales_Data[[#This Row],[Net Sales]]-Sales_Data[[#This Row],[Cost]]</f>
        <v>3360.4145000000008</v>
      </c>
      <c r="U2213" s="2">
        <f>Sales_Data[[#This Row],[Profit]]/Sales_Data[[#This Row],[Net Sales]]</f>
        <v>0.29691320366983637</v>
      </c>
      <c r="V2213">
        <f>YEAR(Sales_Data[[#This Row],[Order_Date]])</f>
        <v>2025</v>
      </c>
      <c r="W2213" t="str">
        <f>TEXT(Sales_Data[[#This Row],[Order_Date]],"mmm")</f>
        <v>Jul</v>
      </c>
      <c r="X2213">
        <f>MONTH(Sales_Data[[#This Row],[Order_Date]])</f>
        <v>7</v>
      </c>
      <c r="Y2213" t="str">
        <f>"Q"&amp;ROUNDUP(MONTH(Sales_Data[[#This Row],[Order_Date]])/3,0)</f>
        <v>Q3</v>
      </c>
    </row>
    <row r="2214" spans="1:25" x14ac:dyDescent="0.3">
      <c r="A2214" t="s">
        <v>3645</v>
      </c>
      <c r="B2214" s="1">
        <v>45706</v>
      </c>
      <c r="C2214" t="s">
        <v>1043</v>
      </c>
      <c r="D2214" t="s">
        <v>669</v>
      </c>
      <c r="E2214" t="s">
        <v>119</v>
      </c>
      <c r="F2214" t="s">
        <v>120</v>
      </c>
      <c r="G2214" t="s">
        <v>32</v>
      </c>
      <c r="H2214" t="s">
        <v>33</v>
      </c>
      <c r="I2214" t="s">
        <v>161</v>
      </c>
      <c r="J2214">
        <v>2</v>
      </c>
      <c r="K2214">
        <v>4176.1099999999997</v>
      </c>
      <c r="L2214">
        <v>0</v>
      </c>
      <c r="M2214">
        <v>6997.57</v>
      </c>
      <c r="N2214" t="s">
        <v>24</v>
      </c>
      <c r="O2214" t="s">
        <v>35</v>
      </c>
      <c r="P2214" t="s">
        <v>44</v>
      </c>
      <c r="Q2214">
        <f>Sales_Data[[#This Row],[Quantity]]*Sales_Data[[#This Row],[Unit_Price]]</f>
        <v>8352.2199999999993</v>
      </c>
      <c r="R2214">
        <f>Sales_Data[[#This Row],[Gross_Sales]]*Sales_Data[[#This Row],[Discount]]</f>
        <v>0</v>
      </c>
      <c r="S2214">
        <f>Sales_Data[[#This Row],[Gross_Sales]]-Sales_Data[[#This Row],[Discount_Amount]]</f>
        <v>8352.2199999999993</v>
      </c>
      <c r="T2214">
        <f>Sales_Data[[#This Row],[Net Sales]]-Sales_Data[[#This Row],[Cost]]</f>
        <v>1354.6499999999996</v>
      </c>
      <c r="U2214" s="2">
        <f>Sales_Data[[#This Row],[Profit]]/Sales_Data[[#This Row],[Net Sales]]</f>
        <v>0.16219041165103407</v>
      </c>
      <c r="V2214">
        <f>YEAR(Sales_Data[[#This Row],[Order_Date]])</f>
        <v>2025</v>
      </c>
      <c r="W2214" t="str">
        <f>TEXT(Sales_Data[[#This Row],[Order_Date]],"mmm")</f>
        <v>Feb</v>
      </c>
      <c r="X2214">
        <f>MONTH(Sales_Data[[#This Row],[Order_Date]])</f>
        <v>2</v>
      </c>
      <c r="Y2214" t="str">
        <f>"Q"&amp;ROUNDUP(MONTH(Sales_Data[[#This Row],[Order_Date]])/3,0)</f>
        <v>Q1</v>
      </c>
    </row>
    <row r="2215" spans="1:25" x14ac:dyDescent="0.3">
      <c r="A2215" t="s">
        <v>3646</v>
      </c>
      <c r="B2215" s="1">
        <v>45811</v>
      </c>
      <c r="C2215" t="s">
        <v>3647</v>
      </c>
      <c r="D2215" t="s">
        <v>916</v>
      </c>
      <c r="E2215" t="s">
        <v>48</v>
      </c>
      <c r="F2215" t="s">
        <v>152</v>
      </c>
      <c r="G2215" t="s">
        <v>67</v>
      </c>
      <c r="H2215" t="s">
        <v>68</v>
      </c>
      <c r="I2215" t="s">
        <v>97</v>
      </c>
      <c r="J2215">
        <v>3</v>
      </c>
      <c r="K2215">
        <v>41381.46</v>
      </c>
      <c r="L2215">
        <v>0</v>
      </c>
      <c r="M2215">
        <v>87938.62</v>
      </c>
      <c r="N2215" t="s">
        <v>52</v>
      </c>
      <c r="O2215" t="s">
        <v>53</v>
      </c>
      <c r="P2215" t="s">
        <v>44</v>
      </c>
      <c r="Q2215">
        <f>Sales_Data[[#This Row],[Quantity]]*Sales_Data[[#This Row],[Unit_Price]]</f>
        <v>124144.38</v>
      </c>
      <c r="R2215">
        <f>Sales_Data[[#This Row],[Gross_Sales]]*Sales_Data[[#This Row],[Discount]]</f>
        <v>0</v>
      </c>
      <c r="S2215">
        <f>Sales_Data[[#This Row],[Gross_Sales]]-Sales_Data[[#This Row],[Discount_Amount]]</f>
        <v>124144.38</v>
      </c>
      <c r="T2215">
        <f>Sales_Data[[#This Row],[Net Sales]]-Sales_Data[[#This Row],[Cost]]</f>
        <v>36205.760000000009</v>
      </c>
      <c r="U2215" s="2">
        <f>Sales_Data[[#This Row],[Profit]]/Sales_Data[[#This Row],[Net Sales]]</f>
        <v>0.29164236029049406</v>
      </c>
      <c r="V2215">
        <f>YEAR(Sales_Data[[#This Row],[Order_Date]])</f>
        <v>2025</v>
      </c>
      <c r="W2215" t="str">
        <f>TEXT(Sales_Data[[#This Row],[Order_Date]],"mmm")</f>
        <v>Jun</v>
      </c>
      <c r="X2215">
        <f>MONTH(Sales_Data[[#This Row],[Order_Date]])</f>
        <v>6</v>
      </c>
      <c r="Y2215" t="str">
        <f>"Q"&amp;ROUNDUP(MONTH(Sales_Data[[#This Row],[Order_Date]])/3,0)</f>
        <v>Q2</v>
      </c>
    </row>
    <row r="2216" spans="1:25" x14ac:dyDescent="0.3">
      <c r="A2216" t="s">
        <v>3648</v>
      </c>
      <c r="B2216" s="1">
        <v>46004</v>
      </c>
      <c r="C2216" t="s">
        <v>1444</v>
      </c>
      <c r="D2216" t="s">
        <v>229</v>
      </c>
      <c r="E2216" t="s">
        <v>39</v>
      </c>
      <c r="F2216" t="s">
        <v>107</v>
      </c>
      <c r="G2216" t="s">
        <v>67</v>
      </c>
      <c r="H2216" t="s">
        <v>133</v>
      </c>
      <c r="I2216" t="s">
        <v>134</v>
      </c>
      <c r="J2216">
        <v>1</v>
      </c>
      <c r="K2216">
        <v>1210.0899999999999</v>
      </c>
      <c r="L2216">
        <v>0.15</v>
      </c>
      <c r="M2216">
        <v>722.69</v>
      </c>
      <c r="N2216" t="s">
        <v>24</v>
      </c>
      <c r="O2216" t="s">
        <v>53</v>
      </c>
      <c r="P2216" t="s">
        <v>26</v>
      </c>
      <c r="Q2216">
        <f>Sales_Data[[#This Row],[Quantity]]*Sales_Data[[#This Row],[Unit_Price]]</f>
        <v>1210.0899999999999</v>
      </c>
      <c r="R2216">
        <f>Sales_Data[[#This Row],[Gross_Sales]]*Sales_Data[[#This Row],[Discount]]</f>
        <v>181.51349999999999</v>
      </c>
      <c r="S2216">
        <f>Sales_Data[[#This Row],[Gross_Sales]]-Sales_Data[[#This Row],[Discount_Amount]]</f>
        <v>1028.5764999999999</v>
      </c>
      <c r="T2216">
        <f>Sales_Data[[#This Row],[Net Sales]]-Sales_Data[[#This Row],[Cost]]</f>
        <v>305.88649999999984</v>
      </c>
      <c r="U2216" s="2">
        <f>Sales_Data[[#This Row],[Profit]]/Sales_Data[[#This Row],[Net Sales]]</f>
        <v>0.29738818648880261</v>
      </c>
      <c r="V2216">
        <f>YEAR(Sales_Data[[#This Row],[Order_Date]])</f>
        <v>2025</v>
      </c>
      <c r="W2216" t="str">
        <f>TEXT(Sales_Data[[#This Row],[Order_Date]],"mmm")</f>
        <v>Dec</v>
      </c>
      <c r="X2216">
        <f>MONTH(Sales_Data[[#This Row],[Order_Date]])</f>
        <v>12</v>
      </c>
      <c r="Y2216" t="str">
        <f>"Q"&amp;ROUNDUP(MONTH(Sales_Data[[#This Row],[Order_Date]])/3,0)</f>
        <v>Q4</v>
      </c>
    </row>
    <row r="2217" spans="1:25" x14ac:dyDescent="0.3">
      <c r="A2217" t="s">
        <v>3649</v>
      </c>
      <c r="B2217" s="1">
        <v>45950</v>
      </c>
      <c r="C2217" t="s">
        <v>2360</v>
      </c>
      <c r="D2217" t="s">
        <v>118</v>
      </c>
      <c r="E2217" t="s">
        <v>30</v>
      </c>
      <c r="F2217" t="s">
        <v>31</v>
      </c>
      <c r="G2217" t="s">
        <v>67</v>
      </c>
      <c r="H2217" t="s">
        <v>121</v>
      </c>
      <c r="I2217" t="s">
        <v>122</v>
      </c>
      <c r="J2217">
        <v>2</v>
      </c>
      <c r="K2217">
        <v>2691.75</v>
      </c>
      <c r="L2217">
        <v>0</v>
      </c>
      <c r="M2217">
        <v>3768.15</v>
      </c>
      <c r="N2217" t="s">
        <v>52</v>
      </c>
      <c r="O2217" t="s">
        <v>35</v>
      </c>
      <c r="P2217" t="s">
        <v>44</v>
      </c>
      <c r="Q2217">
        <f>Sales_Data[[#This Row],[Quantity]]*Sales_Data[[#This Row],[Unit_Price]]</f>
        <v>5383.5</v>
      </c>
      <c r="R2217">
        <f>Sales_Data[[#This Row],[Gross_Sales]]*Sales_Data[[#This Row],[Discount]]</f>
        <v>0</v>
      </c>
      <c r="S2217">
        <f>Sales_Data[[#This Row],[Gross_Sales]]-Sales_Data[[#This Row],[Discount_Amount]]</f>
        <v>5383.5</v>
      </c>
      <c r="T2217">
        <f>Sales_Data[[#This Row],[Net Sales]]-Sales_Data[[#This Row],[Cost]]</f>
        <v>1615.35</v>
      </c>
      <c r="U2217" s="2">
        <f>Sales_Data[[#This Row],[Profit]]/Sales_Data[[#This Row],[Net Sales]]</f>
        <v>0.3000557258289217</v>
      </c>
      <c r="V2217">
        <f>YEAR(Sales_Data[[#This Row],[Order_Date]])</f>
        <v>2025</v>
      </c>
      <c r="W2217" t="str">
        <f>TEXT(Sales_Data[[#This Row],[Order_Date]],"mmm")</f>
        <v>Oct</v>
      </c>
      <c r="X2217">
        <f>MONTH(Sales_Data[[#This Row],[Order_Date]])</f>
        <v>10</v>
      </c>
      <c r="Y2217" t="str">
        <f>"Q"&amp;ROUNDUP(MONTH(Sales_Data[[#This Row],[Order_Date]])/3,0)</f>
        <v>Q4</v>
      </c>
    </row>
    <row r="2218" spans="1:25" x14ac:dyDescent="0.3">
      <c r="A2218" t="s">
        <v>3650</v>
      </c>
      <c r="B2218" s="1">
        <v>45725</v>
      </c>
      <c r="C2218" t="s">
        <v>243</v>
      </c>
      <c r="D2218" t="s">
        <v>141</v>
      </c>
      <c r="E2218" t="s">
        <v>30</v>
      </c>
      <c r="F2218" t="s">
        <v>31</v>
      </c>
      <c r="G2218" t="s">
        <v>75</v>
      </c>
      <c r="H2218" t="s">
        <v>76</v>
      </c>
      <c r="I2218" t="s">
        <v>108</v>
      </c>
      <c r="J2218">
        <v>1</v>
      </c>
      <c r="K2218">
        <v>4929.2</v>
      </c>
      <c r="L2218">
        <v>0</v>
      </c>
      <c r="M2218">
        <v>3570.72</v>
      </c>
      <c r="N2218" t="s">
        <v>24</v>
      </c>
      <c r="O2218" t="s">
        <v>35</v>
      </c>
      <c r="P2218" t="s">
        <v>71</v>
      </c>
      <c r="Q2218">
        <f>Sales_Data[[#This Row],[Quantity]]*Sales_Data[[#This Row],[Unit_Price]]</f>
        <v>4929.2</v>
      </c>
      <c r="R2218">
        <f>Sales_Data[[#This Row],[Gross_Sales]]*Sales_Data[[#This Row],[Discount]]</f>
        <v>0</v>
      </c>
      <c r="S2218">
        <f>Sales_Data[[#This Row],[Gross_Sales]]-Sales_Data[[#This Row],[Discount_Amount]]</f>
        <v>4929.2</v>
      </c>
      <c r="T2218">
        <f>Sales_Data[[#This Row],[Net Sales]]-Sales_Data[[#This Row],[Cost]]</f>
        <v>1358.48</v>
      </c>
      <c r="U2218" s="2">
        <f>Sales_Data[[#This Row],[Profit]]/Sales_Data[[#This Row],[Net Sales]]</f>
        <v>0.27559847439746815</v>
      </c>
      <c r="V2218">
        <f>YEAR(Sales_Data[[#This Row],[Order_Date]])</f>
        <v>2025</v>
      </c>
      <c r="W2218" t="str">
        <f>TEXT(Sales_Data[[#This Row],[Order_Date]],"mmm")</f>
        <v>Mar</v>
      </c>
      <c r="X2218">
        <f>MONTH(Sales_Data[[#This Row],[Order_Date]])</f>
        <v>3</v>
      </c>
      <c r="Y2218" t="str">
        <f>"Q"&amp;ROUNDUP(MONTH(Sales_Data[[#This Row],[Order_Date]])/3,0)</f>
        <v>Q1</v>
      </c>
    </row>
    <row r="2219" spans="1:25" x14ac:dyDescent="0.3">
      <c r="A2219" t="s">
        <v>3651</v>
      </c>
      <c r="B2219" s="1">
        <v>45707</v>
      </c>
      <c r="C2219" t="s">
        <v>3478</v>
      </c>
      <c r="D2219" t="s">
        <v>170</v>
      </c>
      <c r="E2219" t="s">
        <v>19</v>
      </c>
      <c r="F2219" t="s">
        <v>57</v>
      </c>
      <c r="G2219" t="s">
        <v>21</v>
      </c>
      <c r="H2219" t="s">
        <v>127</v>
      </c>
      <c r="I2219" t="s">
        <v>342</v>
      </c>
      <c r="J2219">
        <v>2</v>
      </c>
      <c r="K2219">
        <v>4770.16</v>
      </c>
      <c r="L2219">
        <v>0</v>
      </c>
      <c r="M2219">
        <v>7965.9</v>
      </c>
      <c r="N2219" t="s">
        <v>109</v>
      </c>
      <c r="O2219" t="s">
        <v>35</v>
      </c>
      <c r="P2219" t="s">
        <v>44</v>
      </c>
      <c r="Q2219">
        <f>Sales_Data[[#This Row],[Quantity]]*Sales_Data[[#This Row],[Unit_Price]]</f>
        <v>9540.32</v>
      </c>
      <c r="R2219">
        <f>Sales_Data[[#This Row],[Gross_Sales]]*Sales_Data[[#This Row],[Discount]]</f>
        <v>0</v>
      </c>
      <c r="S2219">
        <f>Sales_Data[[#This Row],[Gross_Sales]]-Sales_Data[[#This Row],[Discount_Amount]]</f>
        <v>9540.32</v>
      </c>
      <c r="T2219">
        <f>Sales_Data[[#This Row],[Net Sales]]-Sales_Data[[#This Row],[Cost]]</f>
        <v>1574.42</v>
      </c>
      <c r="U2219" s="2">
        <f>Sales_Data[[#This Row],[Profit]]/Sales_Data[[#This Row],[Net Sales]]</f>
        <v>0.16502800744629112</v>
      </c>
      <c r="V2219">
        <f>YEAR(Sales_Data[[#This Row],[Order_Date]])</f>
        <v>2025</v>
      </c>
      <c r="W2219" t="str">
        <f>TEXT(Sales_Data[[#This Row],[Order_Date]],"mmm")</f>
        <v>Feb</v>
      </c>
      <c r="X2219">
        <f>MONTH(Sales_Data[[#This Row],[Order_Date]])</f>
        <v>2</v>
      </c>
      <c r="Y2219" t="str">
        <f>"Q"&amp;ROUNDUP(MONTH(Sales_Data[[#This Row],[Order_Date]])/3,0)</f>
        <v>Q1</v>
      </c>
    </row>
    <row r="2220" spans="1:25" x14ac:dyDescent="0.3">
      <c r="A2220" t="s">
        <v>3652</v>
      </c>
      <c r="B2220" s="1">
        <v>45809</v>
      </c>
      <c r="C2220" t="s">
        <v>783</v>
      </c>
      <c r="D2220" t="s">
        <v>1055</v>
      </c>
      <c r="E2220" t="s">
        <v>39</v>
      </c>
      <c r="F2220" t="s">
        <v>40</v>
      </c>
      <c r="G2220" t="s">
        <v>41</v>
      </c>
      <c r="H2220" t="s">
        <v>147</v>
      </c>
      <c r="I2220" t="s">
        <v>369</v>
      </c>
      <c r="J2220">
        <v>1</v>
      </c>
      <c r="K2220">
        <v>5167.04</v>
      </c>
      <c r="L2220">
        <v>0.05</v>
      </c>
      <c r="M2220">
        <v>3374.92</v>
      </c>
      <c r="N2220" t="s">
        <v>52</v>
      </c>
      <c r="O2220" t="s">
        <v>35</v>
      </c>
      <c r="P2220" t="s">
        <v>44</v>
      </c>
      <c r="Q2220">
        <f>Sales_Data[[#This Row],[Quantity]]*Sales_Data[[#This Row],[Unit_Price]]</f>
        <v>5167.04</v>
      </c>
      <c r="R2220">
        <f>Sales_Data[[#This Row],[Gross_Sales]]*Sales_Data[[#This Row],[Discount]]</f>
        <v>258.35200000000003</v>
      </c>
      <c r="S2220">
        <f>Sales_Data[[#This Row],[Gross_Sales]]-Sales_Data[[#This Row],[Discount_Amount]]</f>
        <v>4908.6880000000001</v>
      </c>
      <c r="T2220">
        <f>Sales_Data[[#This Row],[Net Sales]]-Sales_Data[[#This Row],[Cost]]</f>
        <v>1533.768</v>
      </c>
      <c r="U2220" s="2">
        <f>Sales_Data[[#This Row],[Profit]]/Sales_Data[[#This Row],[Net Sales]]</f>
        <v>0.31245986707649781</v>
      </c>
      <c r="V2220">
        <f>YEAR(Sales_Data[[#This Row],[Order_Date]])</f>
        <v>2025</v>
      </c>
      <c r="W2220" t="str">
        <f>TEXT(Sales_Data[[#This Row],[Order_Date]],"mmm")</f>
        <v>Jun</v>
      </c>
      <c r="X2220">
        <f>MONTH(Sales_Data[[#This Row],[Order_Date]])</f>
        <v>6</v>
      </c>
      <c r="Y2220" t="str">
        <f>"Q"&amp;ROUNDUP(MONTH(Sales_Data[[#This Row],[Order_Date]])/3,0)</f>
        <v>Q2</v>
      </c>
    </row>
    <row r="2221" spans="1:25" x14ac:dyDescent="0.3">
      <c r="A2221" t="s">
        <v>3653</v>
      </c>
      <c r="B2221" s="1">
        <v>45676</v>
      </c>
      <c r="C2221" t="s">
        <v>1825</v>
      </c>
      <c r="D2221" t="s">
        <v>624</v>
      </c>
      <c r="E2221" t="s">
        <v>119</v>
      </c>
      <c r="F2221" t="s">
        <v>146</v>
      </c>
      <c r="G2221" t="s">
        <v>21</v>
      </c>
      <c r="H2221" t="s">
        <v>230</v>
      </c>
      <c r="I2221" t="s">
        <v>231</v>
      </c>
      <c r="J2221">
        <v>1</v>
      </c>
      <c r="K2221">
        <v>4197.26</v>
      </c>
      <c r="L2221">
        <v>0.05</v>
      </c>
      <c r="M2221">
        <v>3114.06</v>
      </c>
      <c r="N2221" t="s">
        <v>24</v>
      </c>
      <c r="O2221" t="s">
        <v>25</v>
      </c>
      <c r="P2221" t="s">
        <v>26</v>
      </c>
      <c r="Q2221">
        <f>Sales_Data[[#This Row],[Quantity]]*Sales_Data[[#This Row],[Unit_Price]]</f>
        <v>4197.26</v>
      </c>
      <c r="R2221">
        <f>Sales_Data[[#This Row],[Gross_Sales]]*Sales_Data[[#This Row],[Discount]]</f>
        <v>209.86300000000003</v>
      </c>
      <c r="S2221">
        <f>Sales_Data[[#This Row],[Gross_Sales]]-Sales_Data[[#This Row],[Discount_Amount]]</f>
        <v>3987.3970000000004</v>
      </c>
      <c r="T2221">
        <f>Sales_Data[[#This Row],[Net Sales]]-Sales_Data[[#This Row],[Cost]]</f>
        <v>873.33700000000044</v>
      </c>
      <c r="U2221" s="2">
        <f>Sales_Data[[#This Row],[Profit]]/Sales_Data[[#This Row],[Net Sales]]</f>
        <v>0.21902434094222381</v>
      </c>
      <c r="V2221">
        <f>YEAR(Sales_Data[[#This Row],[Order_Date]])</f>
        <v>2025</v>
      </c>
      <c r="W2221" t="str">
        <f>TEXT(Sales_Data[[#This Row],[Order_Date]],"mmm")</f>
        <v>Jan</v>
      </c>
      <c r="X2221">
        <f>MONTH(Sales_Data[[#This Row],[Order_Date]])</f>
        <v>1</v>
      </c>
      <c r="Y2221" t="str">
        <f>"Q"&amp;ROUNDUP(MONTH(Sales_Data[[#This Row],[Order_Date]])/3,0)</f>
        <v>Q1</v>
      </c>
    </row>
    <row r="2222" spans="1:25" x14ac:dyDescent="0.3">
      <c r="A2222" t="s">
        <v>3654</v>
      </c>
      <c r="B2222" s="1">
        <v>45757</v>
      </c>
      <c r="C2222" t="s">
        <v>871</v>
      </c>
      <c r="D2222" t="s">
        <v>444</v>
      </c>
      <c r="E2222" t="s">
        <v>48</v>
      </c>
      <c r="F2222" t="s">
        <v>164</v>
      </c>
      <c r="G2222" t="s">
        <v>21</v>
      </c>
      <c r="H2222" t="s">
        <v>230</v>
      </c>
      <c r="I2222" t="s">
        <v>328</v>
      </c>
      <c r="J2222">
        <v>2</v>
      </c>
      <c r="K2222">
        <v>42931.09</v>
      </c>
      <c r="L2222">
        <v>0</v>
      </c>
      <c r="M2222">
        <v>56922.66</v>
      </c>
      <c r="N2222" t="s">
        <v>52</v>
      </c>
      <c r="O2222" t="s">
        <v>35</v>
      </c>
      <c r="P2222" t="s">
        <v>44</v>
      </c>
      <c r="Q2222">
        <f>Sales_Data[[#This Row],[Quantity]]*Sales_Data[[#This Row],[Unit_Price]]</f>
        <v>85862.18</v>
      </c>
      <c r="R2222">
        <f>Sales_Data[[#This Row],[Gross_Sales]]*Sales_Data[[#This Row],[Discount]]</f>
        <v>0</v>
      </c>
      <c r="S2222">
        <f>Sales_Data[[#This Row],[Gross_Sales]]-Sales_Data[[#This Row],[Discount_Amount]]</f>
        <v>85862.18</v>
      </c>
      <c r="T2222">
        <f>Sales_Data[[#This Row],[Net Sales]]-Sales_Data[[#This Row],[Cost]]</f>
        <v>28939.51999999999</v>
      </c>
      <c r="U2222" s="2">
        <f>Sales_Data[[#This Row],[Profit]]/Sales_Data[[#This Row],[Net Sales]]</f>
        <v>0.3370461826149766</v>
      </c>
      <c r="V2222">
        <f>YEAR(Sales_Data[[#This Row],[Order_Date]])</f>
        <v>2025</v>
      </c>
      <c r="W2222" t="str">
        <f>TEXT(Sales_Data[[#This Row],[Order_Date]],"mmm")</f>
        <v>Apr</v>
      </c>
      <c r="X2222">
        <f>MONTH(Sales_Data[[#This Row],[Order_Date]])</f>
        <v>4</v>
      </c>
      <c r="Y2222" t="str">
        <f>"Q"&amp;ROUNDUP(MONTH(Sales_Data[[#This Row],[Order_Date]])/3,0)</f>
        <v>Q2</v>
      </c>
    </row>
    <row r="2223" spans="1:25" x14ac:dyDescent="0.3">
      <c r="A2223" t="s">
        <v>3655</v>
      </c>
      <c r="B2223" s="1">
        <v>45717</v>
      </c>
      <c r="C2223" t="s">
        <v>968</v>
      </c>
      <c r="D2223" t="s">
        <v>1026</v>
      </c>
      <c r="E2223" t="s">
        <v>19</v>
      </c>
      <c r="F2223" t="s">
        <v>113</v>
      </c>
      <c r="G2223" t="s">
        <v>75</v>
      </c>
      <c r="H2223" t="s">
        <v>256</v>
      </c>
      <c r="I2223" t="s">
        <v>257</v>
      </c>
      <c r="J2223">
        <v>4</v>
      </c>
      <c r="K2223">
        <v>4244.55</v>
      </c>
      <c r="L2223">
        <v>0.05</v>
      </c>
      <c r="M2223">
        <v>14147.8</v>
      </c>
      <c r="N2223" t="s">
        <v>52</v>
      </c>
      <c r="O2223" t="s">
        <v>35</v>
      </c>
      <c r="P2223" t="s">
        <v>44</v>
      </c>
      <c r="Q2223">
        <f>Sales_Data[[#This Row],[Quantity]]*Sales_Data[[#This Row],[Unit_Price]]</f>
        <v>16978.2</v>
      </c>
      <c r="R2223">
        <f>Sales_Data[[#This Row],[Gross_Sales]]*Sales_Data[[#This Row],[Discount]]</f>
        <v>848.91000000000008</v>
      </c>
      <c r="S2223">
        <f>Sales_Data[[#This Row],[Gross_Sales]]-Sales_Data[[#This Row],[Discount_Amount]]</f>
        <v>16129.29</v>
      </c>
      <c r="T2223">
        <f>Sales_Data[[#This Row],[Net Sales]]-Sales_Data[[#This Row],[Cost]]</f>
        <v>1981.4900000000016</v>
      </c>
      <c r="U2223" s="2">
        <f>Sales_Data[[#This Row],[Profit]]/Sales_Data[[#This Row],[Net Sales]]</f>
        <v>0.12285041685033883</v>
      </c>
      <c r="V2223">
        <f>YEAR(Sales_Data[[#This Row],[Order_Date]])</f>
        <v>2025</v>
      </c>
      <c r="W2223" t="str">
        <f>TEXT(Sales_Data[[#This Row],[Order_Date]],"mmm")</f>
        <v>Mar</v>
      </c>
      <c r="X2223">
        <f>MONTH(Sales_Data[[#This Row],[Order_Date]])</f>
        <v>3</v>
      </c>
      <c r="Y2223" t="str">
        <f>"Q"&amp;ROUNDUP(MONTH(Sales_Data[[#This Row],[Order_Date]])/3,0)</f>
        <v>Q1</v>
      </c>
    </row>
    <row r="2224" spans="1:25" x14ac:dyDescent="0.3">
      <c r="A2224" t="s">
        <v>3656</v>
      </c>
      <c r="B2224" s="1">
        <v>45824</v>
      </c>
      <c r="C2224" t="s">
        <v>1226</v>
      </c>
      <c r="D2224" t="s">
        <v>322</v>
      </c>
      <c r="E2224" t="s">
        <v>48</v>
      </c>
      <c r="F2224" t="s">
        <v>126</v>
      </c>
      <c r="G2224" t="s">
        <v>21</v>
      </c>
      <c r="H2224" t="s">
        <v>297</v>
      </c>
      <c r="I2224" t="s">
        <v>494</v>
      </c>
      <c r="J2224">
        <v>2</v>
      </c>
      <c r="K2224">
        <v>31374.53</v>
      </c>
      <c r="L2224">
        <v>0.05</v>
      </c>
      <c r="M2224">
        <v>40412.15</v>
      </c>
      <c r="N2224" t="s">
        <v>52</v>
      </c>
      <c r="O2224" t="s">
        <v>35</v>
      </c>
      <c r="P2224" t="s">
        <v>44</v>
      </c>
      <c r="Q2224">
        <f>Sales_Data[[#This Row],[Quantity]]*Sales_Data[[#This Row],[Unit_Price]]</f>
        <v>62749.06</v>
      </c>
      <c r="R2224">
        <f>Sales_Data[[#This Row],[Gross_Sales]]*Sales_Data[[#This Row],[Discount]]</f>
        <v>3137.453</v>
      </c>
      <c r="S2224">
        <f>Sales_Data[[#This Row],[Gross_Sales]]-Sales_Data[[#This Row],[Discount_Amount]]</f>
        <v>59611.606999999996</v>
      </c>
      <c r="T2224">
        <f>Sales_Data[[#This Row],[Net Sales]]-Sales_Data[[#This Row],[Cost]]</f>
        <v>19199.456999999995</v>
      </c>
      <c r="U2224" s="2">
        <f>Sales_Data[[#This Row],[Profit]]/Sales_Data[[#This Row],[Net Sales]]</f>
        <v>0.32207581654358014</v>
      </c>
      <c r="V2224">
        <f>YEAR(Sales_Data[[#This Row],[Order_Date]])</f>
        <v>2025</v>
      </c>
      <c r="W2224" t="str">
        <f>TEXT(Sales_Data[[#This Row],[Order_Date]],"mmm")</f>
        <v>Jun</v>
      </c>
      <c r="X2224">
        <f>MONTH(Sales_Data[[#This Row],[Order_Date]])</f>
        <v>6</v>
      </c>
      <c r="Y2224" t="str">
        <f>"Q"&amp;ROUNDUP(MONTH(Sales_Data[[#This Row],[Order_Date]])/3,0)</f>
        <v>Q2</v>
      </c>
    </row>
    <row r="2225" spans="1:25" x14ac:dyDescent="0.3">
      <c r="A2225" t="s">
        <v>3657</v>
      </c>
      <c r="B2225" s="1">
        <v>45859</v>
      </c>
      <c r="C2225" t="s">
        <v>2337</v>
      </c>
      <c r="D2225" t="s">
        <v>1004</v>
      </c>
      <c r="E2225" t="s">
        <v>19</v>
      </c>
      <c r="F2225" t="s">
        <v>113</v>
      </c>
      <c r="G2225" t="s">
        <v>41</v>
      </c>
      <c r="H2225" t="s">
        <v>147</v>
      </c>
      <c r="I2225" t="s">
        <v>369</v>
      </c>
      <c r="J2225">
        <v>4</v>
      </c>
      <c r="K2225">
        <v>17655.599999999999</v>
      </c>
      <c r="L2225">
        <v>0.1</v>
      </c>
      <c r="M2225">
        <v>53164.08</v>
      </c>
      <c r="N2225" t="s">
        <v>52</v>
      </c>
      <c r="O2225" t="s">
        <v>35</v>
      </c>
      <c r="P2225" t="s">
        <v>44</v>
      </c>
      <c r="Q2225">
        <f>Sales_Data[[#This Row],[Quantity]]*Sales_Data[[#This Row],[Unit_Price]]</f>
        <v>70622.399999999994</v>
      </c>
      <c r="R2225">
        <f>Sales_Data[[#This Row],[Gross_Sales]]*Sales_Data[[#This Row],[Discount]]</f>
        <v>7062.24</v>
      </c>
      <c r="S2225">
        <f>Sales_Data[[#This Row],[Gross_Sales]]-Sales_Data[[#This Row],[Discount_Amount]]</f>
        <v>63560.159999999996</v>
      </c>
      <c r="T2225">
        <f>Sales_Data[[#This Row],[Net Sales]]-Sales_Data[[#This Row],[Cost]]</f>
        <v>10396.079999999994</v>
      </c>
      <c r="U2225" s="2">
        <f>Sales_Data[[#This Row],[Profit]]/Sales_Data[[#This Row],[Net Sales]]</f>
        <v>0.16356283558757553</v>
      </c>
      <c r="V2225">
        <f>YEAR(Sales_Data[[#This Row],[Order_Date]])</f>
        <v>2025</v>
      </c>
      <c r="W2225" t="str">
        <f>TEXT(Sales_Data[[#This Row],[Order_Date]],"mmm")</f>
        <v>Jul</v>
      </c>
      <c r="X2225">
        <f>MONTH(Sales_Data[[#This Row],[Order_Date]])</f>
        <v>7</v>
      </c>
      <c r="Y2225" t="str">
        <f>"Q"&amp;ROUNDUP(MONTH(Sales_Data[[#This Row],[Order_Date]])/3,0)</f>
        <v>Q3</v>
      </c>
    </row>
    <row r="2226" spans="1:25" x14ac:dyDescent="0.3">
      <c r="A2226" t="s">
        <v>3658</v>
      </c>
      <c r="B2226" s="1">
        <v>46002</v>
      </c>
      <c r="C2226" t="s">
        <v>2797</v>
      </c>
      <c r="D2226" t="s">
        <v>404</v>
      </c>
      <c r="E2226" t="s">
        <v>19</v>
      </c>
      <c r="F2226" t="s">
        <v>66</v>
      </c>
      <c r="G2226" t="s">
        <v>21</v>
      </c>
      <c r="H2226" t="s">
        <v>127</v>
      </c>
      <c r="I2226" t="s">
        <v>128</v>
      </c>
      <c r="J2226">
        <v>2</v>
      </c>
      <c r="K2226">
        <v>4078.47</v>
      </c>
      <c r="L2226">
        <v>0.1</v>
      </c>
      <c r="M2226">
        <v>4999.82</v>
      </c>
      <c r="N2226" t="s">
        <v>83</v>
      </c>
      <c r="O2226" t="s">
        <v>35</v>
      </c>
      <c r="P2226" t="s">
        <v>44</v>
      </c>
      <c r="Q2226">
        <f>Sales_Data[[#This Row],[Quantity]]*Sales_Data[[#This Row],[Unit_Price]]</f>
        <v>8156.94</v>
      </c>
      <c r="R2226">
        <f>Sales_Data[[#This Row],[Gross_Sales]]*Sales_Data[[#This Row],[Discount]]</f>
        <v>815.69399999999996</v>
      </c>
      <c r="S2226">
        <f>Sales_Data[[#This Row],[Gross_Sales]]-Sales_Data[[#This Row],[Discount_Amount]]</f>
        <v>7341.2459999999992</v>
      </c>
      <c r="T2226">
        <f>Sales_Data[[#This Row],[Net Sales]]-Sales_Data[[#This Row],[Cost]]</f>
        <v>2341.4259999999995</v>
      </c>
      <c r="U2226" s="2">
        <f>Sales_Data[[#This Row],[Profit]]/Sales_Data[[#This Row],[Net Sales]]</f>
        <v>0.31894122605345193</v>
      </c>
      <c r="V2226">
        <f>YEAR(Sales_Data[[#This Row],[Order_Date]])</f>
        <v>2025</v>
      </c>
      <c r="W2226" t="str">
        <f>TEXT(Sales_Data[[#This Row],[Order_Date]],"mmm")</f>
        <v>Dec</v>
      </c>
      <c r="X2226">
        <f>MONTH(Sales_Data[[#This Row],[Order_Date]])</f>
        <v>12</v>
      </c>
      <c r="Y2226" t="str">
        <f>"Q"&amp;ROUNDUP(MONTH(Sales_Data[[#This Row],[Order_Date]])/3,0)</f>
        <v>Q4</v>
      </c>
    </row>
    <row r="2227" spans="1:25" x14ac:dyDescent="0.3">
      <c r="A2227" t="s">
        <v>3659</v>
      </c>
      <c r="B2227" s="1">
        <v>45803</v>
      </c>
      <c r="C2227" t="s">
        <v>821</v>
      </c>
      <c r="D2227" t="s">
        <v>857</v>
      </c>
      <c r="E2227" t="s">
        <v>30</v>
      </c>
      <c r="F2227" t="s">
        <v>156</v>
      </c>
      <c r="G2227" t="s">
        <v>41</v>
      </c>
      <c r="H2227" t="s">
        <v>102</v>
      </c>
      <c r="I2227" t="s">
        <v>103</v>
      </c>
      <c r="J2227">
        <v>1</v>
      </c>
      <c r="K2227">
        <v>3273.11</v>
      </c>
      <c r="L2227">
        <v>0.1</v>
      </c>
      <c r="M2227">
        <v>2169.0300000000002</v>
      </c>
      <c r="N2227" t="s">
        <v>24</v>
      </c>
      <c r="O2227" t="s">
        <v>35</v>
      </c>
      <c r="P2227" t="s">
        <v>26</v>
      </c>
      <c r="Q2227">
        <f>Sales_Data[[#This Row],[Quantity]]*Sales_Data[[#This Row],[Unit_Price]]</f>
        <v>3273.11</v>
      </c>
      <c r="R2227">
        <f>Sales_Data[[#This Row],[Gross_Sales]]*Sales_Data[[#This Row],[Discount]]</f>
        <v>327.31100000000004</v>
      </c>
      <c r="S2227">
        <f>Sales_Data[[#This Row],[Gross_Sales]]-Sales_Data[[#This Row],[Discount_Amount]]</f>
        <v>2945.799</v>
      </c>
      <c r="T2227">
        <f>Sales_Data[[#This Row],[Net Sales]]-Sales_Data[[#This Row],[Cost]]</f>
        <v>776.76899999999978</v>
      </c>
      <c r="U2227" s="2">
        <f>Sales_Data[[#This Row],[Profit]]/Sales_Data[[#This Row],[Net Sales]]</f>
        <v>0.26368703363671447</v>
      </c>
      <c r="V2227">
        <f>YEAR(Sales_Data[[#This Row],[Order_Date]])</f>
        <v>2025</v>
      </c>
      <c r="W2227" t="str">
        <f>TEXT(Sales_Data[[#This Row],[Order_Date]],"mmm")</f>
        <v>May</v>
      </c>
      <c r="X2227">
        <f>MONTH(Sales_Data[[#This Row],[Order_Date]])</f>
        <v>5</v>
      </c>
      <c r="Y2227" t="str">
        <f>"Q"&amp;ROUNDUP(MONTH(Sales_Data[[#This Row],[Order_Date]])/3,0)</f>
        <v>Q2</v>
      </c>
    </row>
    <row r="2228" spans="1:25" x14ac:dyDescent="0.3">
      <c r="A2228" t="s">
        <v>3660</v>
      </c>
      <c r="B2228" s="1">
        <v>45821</v>
      </c>
      <c r="C2228" t="s">
        <v>2452</v>
      </c>
      <c r="D2228" t="s">
        <v>56</v>
      </c>
      <c r="E2228" t="s">
        <v>48</v>
      </c>
      <c r="F2228" t="s">
        <v>49</v>
      </c>
      <c r="G2228" t="s">
        <v>67</v>
      </c>
      <c r="H2228" t="s">
        <v>88</v>
      </c>
      <c r="I2228" t="s">
        <v>157</v>
      </c>
      <c r="J2228">
        <v>1</v>
      </c>
      <c r="K2228">
        <v>38050.46</v>
      </c>
      <c r="L2228">
        <v>0.05</v>
      </c>
      <c r="M2228">
        <v>24855.79</v>
      </c>
      <c r="N2228" t="s">
        <v>70</v>
      </c>
      <c r="O2228" t="s">
        <v>53</v>
      </c>
      <c r="P2228" t="s">
        <v>44</v>
      </c>
      <c r="Q2228">
        <f>Sales_Data[[#This Row],[Quantity]]*Sales_Data[[#This Row],[Unit_Price]]</f>
        <v>38050.46</v>
      </c>
      <c r="R2228">
        <f>Sales_Data[[#This Row],[Gross_Sales]]*Sales_Data[[#This Row],[Discount]]</f>
        <v>1902.5230000000001</v>
      </c>
      <c r="S2228">
        <f>Sales_Data[[#This Row],[Gross_Sales]]-Sales_Data[[#This Row],[Discount_Amount]]</f>
        <v>36147.936999999998</v>
      </c>
      <c r="T2228">
        <f>Sales_Data[[#This Row],[Net Sales]]-Sales_Data[[#This Row],[Cost]]</f>
        <v>11292.146999999997</v>
      </c>
      <c r="U2228" s="2">
        <f>Sales_Data[[#This Row],[Profit]]/Sales_Data[[#This Row],[Net Sales]]</f>
        <v>0.31238703885093078</v>
      </c>
      <c r="V2228">
        <f>YEAR(Sales_Data[[#This Row],[Order_Date]])</f>
        <v>2025</v>
      </c>
      <c r="W2228" t="str">
        <f>TEXT(Sales_Data[[#This Row],[Order_Date]],"mmm")</f>
        <v>Jun</v>
      </c>
      <c r="X2228">
        <f>MONTH(Sales_Data[[#This Row],[Order_Date]])</f>
        <v>6</v>
      </c>
      <c r="Y2228" t="str">
        <f>"Q"&amp;ROUNDUP(MONTH(Sales_Data[[#This Row],[Order_Date]])/3,0)</f>
        <v>Q2</v>
      </c>
    </row>
    <row r="2229" spans="1:25" x14ac:dyDescent="0.3">
      <c r="A2229" t="s">
        <v>3661</v>
      </c>
      <c r="B2229" s="1">
        <v>45899</v>
      </c>
      <c r="C2229" t="s">
        <v>2534</v>
      </c>
      <c r="D2229" t="s">
        <v>155</v>
      </c>
      <c r="E2229" t="s">
        <v>19</v>
      </c>
      <c r="F2229" t="s">
        <v>113</v>
      </c>
      <c r="G2229" t="s">
        <v>75</v>
      </c>
      <c r="H2229" t="s">
        <v>256</v>
      </c>
      <c r="I2229" t="s">
        <v>334</v>
      </c>
      <c r="J2229">
        <v>4</v>
      </c>
      <c r="K2229">
        <v>10475.39</v>
      </c>
      <c r="L2229">
        <v>0</v>
      </c>
      <c r="M2229">
        <v>34026.050000000003</v>
      </c>
      <c r="N2229" t="s">
        <v>70</v>
      </c>
      <c r="O2229" t="s">
        <v>25</v>
      </c>
      <c r="P2229" t="s">
        <v>71</v>
      </c>
      <c r="Q2229">
        <f>Sales_Data[[#This Row],[Quantity]]*Sales_Data[[#This Row],[Unit_Price]]</f>
        <v>41901.56</v>
      </c>
      <c r="R2229">
        <f>Sales_Data[[#This Row],[Gross_Sales]]*Sales_Data[[#This Row],[Discount]]</f>
        <v>0</v>
      </c>
      <c r="S2229">
        <f>Sales_Data[[#This Row],[Gross_Sales]]-Sales_Data[[#This Row],[Discount_Amount]]</f>
        <v>41901.56</v>
      </c>
      <c r="T2229">
        <f>Sales_Data[[#This Row],[Net Sales]]-Sales_Data[[#This Row],[Cost]]</f>
        <v>7875.5099999999948</v>
      </c>
      <c r="U2229" s="2">
        <f>Sales_Data[[#This Row],[Profit]]/Sales_Data[[#This Row],[Net Sales]]</f>
        <v>0.18795266811068598</v>
      </c>
      <c r="V2229">
        <f>YEAR(Sales_Data[[#This Row],[Order_Date]])</f>
        <v>2025</v>
      </c>
      <c r="W2229" t="str">
        <f>TEXT(Sales_Data[[#This Row],[Order_Date]],"mmm")</f>
        <v>Aug</v>
      </c>
      <c r="X2229">
        <f>MONTH(Sales_Data[[#This Row],[Order_Date]])</f>
        <v>8</v>
      </c>
      <c r="Y2229" t="str">
        <f>"Q"&amp;ROUNDUP(MONTH(Sales_Data[[#This Row],[Order_Date]])/3,0)</f>
        <v>Q3</v>
      </c>
    </row>
    <row r="2230" spans="1:25" x14ac:dyDescent="0.3">
      <c r="A2230" t="s">
        <v>3662</v>
      </c>
      <c r="B2230" s="1">
        <v>45726</v>
      </c>
      <c r="C2230" t="s">
        <v>772</v>
      </c>
      <c r="D2230" t="s">
        <v>366</v>
      </c>
      <c r="E2230" t="s">
        <v>39</v>
      </c>
      <c r="F2230" t="s">
        <v>405</v>
      </c>
      <c r="G2230" t="s">
        <v>21</v>
      </c>
      <c r="H2230" t="s">
        <v>230</v>
      </c>
      <c r="I2230" t="s">
        <v>231</v>
      </c>
      <c r="J2230">
        <v>2</v>
      </c>
      <c r="K2230">
        <v>4459.8100000000004</v>
      </c>
      <c r="L2230">
        <v>0.15</v>
      </c>
      <c r="M2230">
        <v>6007.45</v>
      </c>
      <c r="N2230" t="s">
        <v>52</v>
      </c>
      <c r="O2230" t="s">
        <v>35</v>
      </c>
      <c r="P2230" t="s">
        <v>44</v>
      </c>
      <c r="Q2230">
        <f>Sales_Data[[#This Row],[Quantity]]*Sales_Data[[#This Row],[Unit_Price]]</f>
        <v>8919.6200000000008</v>
      </c>
      <c r="R2230">
        <f>Sales_Data[[#This Row],[Gross_Sales]]*Sales_Data[[#This Row],[Discount]]</f>
        <v>1337.943</v>
      </c>
      <c r="S2230">
        <f>Sales_Data[[#This Row],[Gross_Sales]]-Sales_Data[[#This Row],[Discount_Amount]]</f>
        <v>7581.6770000000006</v>
      </c>
      <c r="T2230">
        <f>Sales_Data[[#This Row],[Net Sales]]-Sales_Data[[#This Row],[Cost]]</f>
        <v>1574.2270000000008</v>
      </c>
      <c r="U2230" s="2">
        <f>Sales_Data[[#This Row],[Profit]]/Sales_Data[[#This Row],[Net Sales]]</f>
        <v>0.20763572491943413</v>
      </c>
      <c r="V2230">
        <f>YEAR(Sales_Data[[#This Row],[Order_Date]])</f>
        <v>2025</v>
      </c>
      <c r="W2230" t="str">
        <f>TEXT(Sales_Data[[#This Row],[Order_Date]],"mmm")</f>
        <v>Mar</v>
      </c>
      <c r="X2230">
        <f>MONTH(Sales_Data[[#This Row],[Order_Date]])</f>
        <v>3</v>
      </c>
      <c r="Y2230" t="str">
        <f>"Q"&amp;ROUNDUP(MONTH(Sales_Data[[#This Row],[Order_Date]])/3,0)</f>
        <v>Q1</v>
      </c>
    </row>
    <row r="2231" spans="1:25" x14ac:dyDescent="0.3">
      <c r="A2231" t="s">
        <v>3663</v>
      </c>
      <c r="B2231" s="1">
        <v>45832</v>
      </c>
      <c r="C2231" t="s">
        <v>3664</v>
      </c>
      <c r="D2231" t="s">
        <v>255</v>
      </c>
      <c r="E2231" t="s">
        <v>19</v>
      </c>
      <c r="F2231" t="s">
        <v>81</v>
      </c>
      <c r="G2231" t="s">
        <v>21</v>
      </c>
      <c r="H2231" t="s">
        <v>127</v>
      </c>
      <c r="I2231" t="s">
        <v>342</v>
      </c>
      <c r="J2231">
        <v>5</v>
      </c>
      <c r="K2231">
        <v>9388.7199999999993</v>
      </c>
      <c r="L2231">
        <v>0.05</v>
      </c>
      <c r="M2231">
        <v>29013.57</v>
      </c>
      <c r="N2231" t="s">
        <v>83</v>
      </c>
      <c r="O2231" t="s">
        <v>35</v>
      </c>
      <c r="P2231" t="s">
        <v>26</v>
      </c>
      <c r="Q2231">
        <f>Sales_Data[[#This Row],[Quantity]]*Sales_Data[[#This Row],[Unit_Price]]</f>
        <v>46943.6</v>
      </c>
      <c r="R2231">
        <f>Sales_Data[[#This Row],[Gross_Sales]]*Sales_Data[[#This Row],[Discount]]</f>
        <v>2347.1799999999998</v>
      </c>
      <c r="S2231">
        <f>Sales_Data[[#This Row],[Gross_Sales]]-Sales_Data[[#This Row],[Discount_Amount]]</f>
        <v>44596.42</v>
      </c>
      <c r="T2231">
        <f>Sales_Data[[#This Row],[Net Sales]]-Sales_Data[[#This Row],[Cost]]</f>
        <v>15582.849999999999</v>
      </c>
      <c r="U2231" s="2">
        <f>Sales_Data[[#This Row],[Profit]]/Sales_Data[[#This Row],[Net Sales]]</f>
        <v>0.34941930316379655</v>
      </c>
      <c r="V2231">
        <f>YEAR(Sales_Data[[#This Row],[Order_Date]])</f>
        <v>2025</v>
      </c>
      <c r="W2231" t="str">
        <f>TEXT(Sales_Data[[#This Row],[Order_Date]],"mmm")</f>
        <v>Jun</v>
      </c>
      <c r="X2231">
        <f>MONTH(Sales_Data[[#This Row],[Order_Date]])</f>
        <v>6</v>
      </c>
      <c r="Y2231" t="str">
        <f>"Q"&amp;ROUNDUP(MONTH(Sales_Data[[#This Row],[Order_Date]])/3,0)</f>
        <v>Q2</v>
      </c>
    </row>
    <row r="2232" spans="1:25" x14ac:dyDescent="0.3">
      <c r="A2232" t="s">
        <v>3665</v>
      </c>
      <c r="B2232" s="1">
        <v>45706</v>
      </c>
      <c r="C2232" t="s">
        <v>2523</v>
      </c>
      <c r="D2232" t="s">
        <v>397</v>
      </c>
      <c r="E2232" t="s">
        <v>30</v>
      </c>
      <c r="F2232" t="s">
        <v>87</v>
      </c>
      <c r="G2232" t="s">
        <v>75</v>
      </c>
      <c r="H2232" t="s">
        <v>256</v>
      </c>
      <c r="I2232" t="s">
        <v>257</v>
      </c>
      <c r="J2232">
        <v>1</v>
      </c>
      <c r="K2232">
        <v>330.42</v>
      </c>
      <c r="L2232">
        <v>0.05</v>
      </c>
      <c r="M2232">
        <v>260.04000000000002</v>
      </c>
      <c r="N2232" t="s">
        <v>70</v>
      </c>
      <c r="O2232" t="s">
        <v>35</v>
      </c>
      <c r="P2232" t="s">
        <v>44</v>
      </c>
      <c r="Q2232">
        <f>Sales_Data[[#This Row],[Quantity]]*Sales_Data[[#This Row],[Unit_Price]]</f>
        <v>330.42</v>
      </c>
      <c r="R2232">
        <f>Sales_Data[[#This Row],[Gross_Sales]]*Sales_Data[[#This Row],[Discount]]</f>
        <v>16.521000000000001</v>
      </c>
      <c r="S2232">
        <f>Sales_Data[[#This Row],[Gross_Sales]]-Sales_Data[[#This Row],[Discount_Amount]]</f>
        <v>313.899</v>
      </c>
      <c r="T2232">
        <f>Sales_Data[[#This Row],[Net Sales]]-Sales_Data[[#This Row],[Cost]]</f>
        <v>53.85899999999998</v>
      </c>
      <c r="U2232" s="2">
        <f>Sales_Data[[#This Row],[Profit]]/Sales_Data[[#This Row],[Net Sales]]</f>
        <v>0.17158066766698837</v>
      </c>
      <c r="V2232">
        <f>YEAR(Sales_Data[[#This Row],[Order_Date]])</f>
        <v>2025</v>
      </c>
      <c r="W2232" t="str">
        <f>TEXT(Sales_Data[[#This Row],[Order_Date]],"mmm")</f>
        <v>Feb</v>
      </c>
      <c r="X2232">
        <f>MONTH(Sales_Data[[#This Row],[Order_Date]])</f>
        <v>2</v>
      </c>
      <c r="Y2232" t="str">
        <f>"Q"&amp;ROUNDUP(MONTH(Sales_Data[[#This Row],[Order_Date]])/3,0)</f>
        <v>Q1</v>
      </c>
    </row>
    <row r="2233" spans="1:25" x14ac:dyDescent="0.3">
      <c r="A2233" t="s">
        <v>3666</v>
      </c>
      <c r="B2233" s="1">
        <v>45765</v>
      </c>
      <c r="C2233" t="s">
        <v>2155</v>
      </c>
      <c r="D2233" t="s">
        <v>419</v>
      </c>
      <c r="E2233" t="s">
        <v>19</v>
      </c>
      <c r="F2233" t="s">
        <v>57</v>
      </c>
      <c r="G2233" t="s">
        <v>67</v>
      </c>
      <c r="H2233" t="s">
        <v>88</v>
      </c>
      <c r="I2233" t="s">
        <v>157</v>
      </c>
      <c r="J2233">
        <v>1</v>
      </c>
      <c r="K2233">
        <v>16271.67</v>
      </c>
      <c r="L2233">
        <v>0.15</v>
      </c>
      <c r="M2233">
        <v>11807.58</v>
      </c>
      <c r="N2233" t="s">
        <v>24</v>
      </c>
      <c r="O2233" t="s">
        <v>25</v>
      </c>
      <c r="P2233" t="s">
        <v>71</v>
      </c>
      <c r="Q2233">
        <f>Sales_Data[[#This Row],[Quantity]]*Sales_Data[[#This Row],[Unit_Price]]</f>
        <v>16271.67</v>
      </c>
      <c r="R2233">
        <f>Sales_Data[[#This Row],[Gross_Sales]]*Sales_Data[[#This Row],[Discount]]</f>
        <v>2440.7505000000001</v>
      </c>
      <c r="S2233">
        <f>Sales_Data[[#This Row],[Gross_Sales]]-Sales_Data[[#This Row],[Discount_Amount]]</f>
        <v>13830.9195</v>
      </c>
      <c r="T2233">
        <f>Sales_Data[[#This Row],[Net Sales]]-Sales_Data[[#This Row],[Cost]]</f>
        <v>2023.3395</v>
      </c>
      <c r="U2233" s="2">
        <f>Sales_Data[[#This Row],[Profit]]/Sales_Data[[#This Row],[Net Sales]]</f>
        <v>0.14629103292807105</v>
      </c>
      <c r="V2233">
        <f>YEAR(Sales_Data[[#This Row],[Order_Date]])</f>
        <v>2025</v>
      </c>
      <c r="W2233" t="str">
        <f>TEXT(Sales_Data[[#This Row],[Order_Date]],"mmm")</f>
        <v>Apr</v>
      </c>
      <c r="X2233">
        <f>MONTH(Sales_Data[[#This Row],[Order_Date]])</f>
        <v>4</v>
      </c>
      <c r="Y2233" t="str">
        <f>"Q"&amp;ROUNDUP(MONTH(Sales_Data[[#This Row],[Order_Date]])/3,0)</f>
        <v>Q2</v>
      </c>
    </row>
    <row r="2234" spans="1:25" x14ac:dyDescent="0.3">
      <c r="A2234" t="s">
        <v>3667</v>
      </c>
      <c r="B2234" s="1">
        <v>45883</v>
      </c>
      <c r="C2234" t="s">
        <v>2619</v>
      </c>
      <c r="D2234" t="s">
        <v>366</v>
      </c>
      <c r="E2234" t="s">
        <v>119</v>
      </c>
      <c r="F2234" t="s">
        <v>184</v>
      </c>
      <c r="G2234" t="s">
        <v>67</v>
      </c>
      <c r="H2234" t="s">
        <v>121</v>
      </c>
      <c r="I2234" t="s">
        <v>122</v>
      </c>
      <c r="J2234">
        <v>1</v>
      </c>
      <c r="K2234">
        <v>7529.32</v>
      </c>
      <c r="L2234">
        <v>0.2</v>
      </c>
      <c r="M2234">
        <v>3837.99</v>
      </c>
      <c r="N2234" t="s">
        <v>52</v>
      </c>
      <c r="O2234" t="s">
        <v>35</v>
      </c>
      <c r="P2234" t="s">
        <v>71</v>
      </c>
      <c r="Q2234">
        <f>Sales_Data[[#This Row],[Quantity]]*Sales_Data[[#This Row],[Unit_Price]]</f>
        <v>7529.32</v>
      </c>
      <c r="R2234">
        <f>Sales_Data[[#This Row],[Gross_Sales]]*Sales_Data[[#This Row],[Discount]]</f>
        <v>1505.864</v>
      </c>
      <c r="S2234">
        <f>Sales_Data[[#This Row],[Gross_Sales]]-Sales_Data[[#This Row],[Discount_Amount]]</f>
        <v>6023.4560000000001</v>
      </c>
      <c r="T2234">
        <f>Sales_Data[[#This Row],[Net Sales]]-Sales_Data[[#This Row],[Cost]]</f>
        <v>2185.4660000000003</v>
      </c>
      <c r="U2234" s="2">
        <f>Sales_Data[[#This Row],[Profit]]/Sales_Data[[#This Row],[Net Sales]]</f>
        <v>0.36282592584722129</v>
      </c>
      <c r="V2234">
        <f>YEAR(Sales_Data[[#This Row],[Order_Date]])</f>
        <v>2025</v>
      </c>
      <c r="W2234" t="str">
        <f>TEXT(Sales_Data[[#This Row],[Order_Date]],"mmm")</f>
        <v>Aug</v>
      </c>
      <c r="X2234">
        <f>MONTH(Sales_Data[[#This Row],[Order_Date]])</f>
        <v>8</v>
      </c>
      <c r="Y2234" t="str">
        <f>"Q"&amp;ROUNDUP(MONTH(Sales_Data[[#This Row],[Order_Date]])/3,0)</f>
        <v>Q3</v>
      </c>
    </row>
    <row r="2235" spans="1:25" x14ac:dyDescent="0.3">
      <c r="A2235" t="s">
        <v>3668</v>
      </c>
      <c r="B2235" s="1">
        <v>45818</v>
      </c>
      <c r="C2235" t="s">
        <v>2805</v>
      </c>
      <c r="D2235" t="s">
        <v>224</v>
      </c>
      <c r="E2235" t="s">
        <v>19</v>
      </c>
      <c r="F2235" t="s">
        <v>66</v>
      </c>
      <c r="G2235" t="s">
        <v>67</v>
      </c>
      <c r="H2235" t="s">
        <v>88</v>
      </c>
      <c r="I2235" t="s">
        <v>157</v>
      </c>
      <c r="J2235">
        <v>1</v>
      </c>
      <c r="K2235">
        <v>3713.1</v>
      </c>
      <c r="L2235">
        <v>0.15</v>
      </c>
      <c r="M2235">
        <v>2037</v>
      </c>
      <c r="N2235" t="s">
        <v>24</v>
      </c>
      <c r="O2235" t="s">
        <v>25</v>
      </c>
      <c r="P2235" t="s">
        <v>44</v>
      </c>
      <c r="Q2235">
        <f>Sales_Data[[#This Row],[Quantity]]*Sales_Data[[#This Row],[Unit_Price]]</f>
        <v>3713.1</v>
      </c>
      <c r="R2235">
        <f>Sales_Data[[#This Row],[Gross_Sales]]*Sales_Data[[#This Row],[Discount]]</f>
        <v>556.96499999999992</v>
      </c>
      <c r="S2235">
        <f>Sales_Data[[#This Row],[Gross_Sales]]-Sales_Data[[#This Row],[Discount_Amount]]</f>
        <v>3156.1350000000002</v>
      </c>
      <c r="T2235">
        <f>Sales_Data[[#This Row],[Net Sales]]-Sales_Data[[#This Row],[Cost]]</f>
        <v>1119.1350000000002</v>
      </c>
      <c r="U2235" s="2">
        <f>Sales_Data[[#This Row],[Profit]]/Sales_Data[[#This Row],[Net Sales]]</f>
        <v>0.35459034547001322</v>
      </c>
      <c r="V2235">
        <f>YEAR(Sales_Data[[#This Row],[Order_Date]])</f>
        <v>2025</v>
      </c>
      <c r="W2235" t="str">
        <f>TEXT(Sales_Data[[#This Row],[Order_Date]],"mmm")</f>
        <v>Jun</v>
      </c>
      <c r="X2235">
        <f>MONTH(Sales_Data[[#This Row],[Order_Date]])</f>
        <v>6</v>
      </c>
      <c r="Y2235" t="str">
        <f>"Q"&amp;ROUNDUP(MONTH(Sales_Data[[#This Row],[Order_Date]])/3,0)</f>
        <v>Q2</v>
      </c>
    </row>
    <row r="2236" spans="1:25" x14ac:dyDescent="0.3">
      <c r="A2236" t="s">
        <v>3669</v>
      </c>
      <c r="B2236" s="1">
        <v>45776</v>
      </c>
      <c r="C2236" t="s">
        <v>2070</v>
      </c>
      <c r="D2236" t="s">
        <v>347</v>
      </c>
      <c r="E2236" t="s">
        <v>39</v>
      </c>
      <c r="F2236" t="s">
        <v>40</v>
      </c>
      <c r="G2236" t="s">
        <v>67</v>
      </c>
      <c r="H2236" t="s">
        <v>88</v>
      </c>
      <c r="I2236" t="s">
        <v>89</v>
      </c>
      <c r="J2236">
        <v>1</v>
      </c>
      <c r="K2236">
        <v>3127.6</v>
      </c>
      <c r="L2236">
        <v>0.2</v>
      </c>
      <c r="M2236">
        <v>1590.24</v>
      </c>
      <c r="N2236" t="s">
        <v>52</v>
      </c>
      <c r="O2236" t="s">
        <v>35</v>
      </c>
      <c r="P2236" t="s">
        <v>71</v>
      </c>
      <c r="Q2236">
        <f>Sales_Data[[#This Row],[Quantity]]*Sales_Data[[#This Row],[Unit_Price]]</f>
        <v>3127.6</v>
      </c>
      <c r="R2236">
        <f>Sales_Data[[#This Row],[Gross_Sales]]*Sales_Data[[#This Row],[Discount]]</f>
        <v>625.52</v>
      </c>
      <c r="S2236">
        <f>Sales_Data[[#This Row],[Gross_Sales]]-Sales_Data[[#This Row],[Discount_Amount]]</f>
        <v>2502.08</v>
      </c>
      <c r="T2236">
        <f>Sales_Data[[#This Row],[Net Sales]]-Sales_Data[[#This Row],[Cost]]</f>
        <v>911.83999999999992</v>
      </c>
      <c r="U2236" s="2">
        <f>Sales_Data[[#This Row],[Profit]]/Sales_Data[[#This Row],[Net Sales]]</f>
        <v>0.36443279191712491</v>
      </c>
      <c r="V2236">
        <f>YEAR(Sales_Data[[#This Row],[Order_Date]])</f>
        <v>2025</v>
      </c>
      <c r="W2236" t="str">
        <f>TEXT(Sales_Data[[#This Row],[Order_Date]],"mmm")</f>
        <v>Apr</v>
      </c>
      <c r="X2236">
        <f>MONTH(Sales_Data[[#This Row],[Order_Date]])</f>
        <v>4</v>
      </c>
      <c r="Y2236" t="str">
        <f>"Q"&amp;ROUNDUP(MONTH(Sales_Data[[#This Row],[Order_Date]])/3,0)</f>
        <v>Q2</v>
      </c>
    </row>
    <row r="2237" spans="1:25" x14ac:dyDescent="0.3">
      <c r="A2237" t="s">
        <v>3670</v>
      </c>
      <c r="B2237" s="1">
        <v>45806</v>
      </c>
      <c r="C2237" t="s">
        <v>2784</v>
      </c>
      <c r="D2237" t="s">
        <v>427</v>
      </c>
      <c r="E2237" t="s">
        <v>30</v>
      </c>
      <c r="F2237" t="s">
        <v>156</v>
      </c>
      <c r="G2237" t="s">
        <v>41</v>
      </c>
      <c r="H2237" t="s">
        <v>171</v>
      </c>
      <c r="I2237" t="s">
        <v>172</v>
      </c>
      <c r="J2237">
        <v>1</v>
      </c>
      <c r="K2237">
        <v>3910.11</v>
      </c>
      <c r="L2237">
        <v>0.15</v>
      </c>
      <c r="M2237">
        <v>2285.04</v>
      </c>
      <c r="N2237" t="s">
        <v>24</v>
      </c>
      <c r="O2237" t="s">
        <v>25</v>
      </c>
      <c r="P2237" t="s">
        <v>26</v>
      </c>
      <c r="Q2237">
        <f>Sales_Data[[#This Row],[Quantity]]*Sales_Data[[#This Row],[Unit_Price]]</f>
        <v>3910.11</v>
      </c>
      <c r="R2237">
        <f>Sales_Data[[#This Row],[Gross_Sales]]*Sales_Data[[#This Row],[Discount]]</f>
        <v>586.51649999999995</v>
      </c>
      <c r="S2237">
        <f>Sales_Data[[#This Row],[Gross_Sales]]-Sales_Data[[#This Row],[Discount_Amount]]</f>
        <v>3323.5934999999999</v>
      </c>
      <c r="T2237">
        <f>Sales_Data[[#This Row],[Net Sales]]-Sales_Data[[#This Row],[Cost]]</f>
        <v>1038.5535</v>
      </c>
      <c r="U2237" s="2">
        <f>Sales_Data[[#This Row],[Profit]]/Sales_Data[[#This Row],[Net Sales]]</f>
        <v>0.31247909830128145</v>
      </c>
      <c r="V2237">
        <f>YEAR(Sales_Data[[#This Row],[Order_Date]])</f>
        <v>2025</v>
      </c>
      <c r="W2237" t="str">
        <f>TEXT(Sales_Data[[#This Row],[Order_Date]],"mmm")</f>
        <v>May</v>
      </c>
      <c r="X2237">
        <f>MONTH(Sales_Data[[#This Row],[Order_Date]])</f>
        <v>5</v>
      </c>
      <c r="Y2237" t="str">
        <f>"Q"&amp;ROUNDUP(MONTH(Sales_Data[[#This Row],[Order_Date]])/3,0)</f>
        <v>Q2</v>
      </c>
    </row>
    <row r="2238" spans="1:25" x14ac:dyDescent="0.3">
      <c r="A2238" t="s">
        <v>3671</v>
      </c>
      <c r="B2238" s="1">
        <v>45807</v>
      </c>
      <c r="C2238" t="s">
        <v>3672</v>
      </c>
      <c r="D2238" t="s">
        <v>38</v>
      </c>
      <c r="E2238" t="s">
        <v>48</v>
      </c>
      <c r="F2238" t="s">
        <v>126</v>
      </c>
      <c r="G2238" t="s">
        <v>32</v>
      </c>
      <c r="H2238" t="s">
        <v>50</v>
      </c>
      <c r="I2238" t="s">
        <v>51</v>
      </c>
      <c r="J2238">
        <v>2</v>
      </c>
      <c r="K2238">
        <v>63733.96</v>
      </c>
      <c r="L2238">
        <v>0.1</v>
      </c>
      <c r="M2238">
        <v>99103.4</v>
      </c>
      <c r="N2238" t="s">
        <v>70</v>
      </c>
      <c r="O2238" t="s">
        <v>53</v>
      </c>
      <c r="P2238" t="s">
        <v>44</v>
      </c>
      <c r="Q2238">
        <f>Sales_Data[[#This Row],[Quantity]]*Sales_Data[[#This Row],[Unit_Price]]</f>
        <v>127467.92</v>
      </c>
      <c r="R2238">
        <f>Sales_Data[[#This Row],[Gross_Sales]]*Sales_Data[[#This Row],[Discount]]</f>
        <v>12746.792000000001</v>
      </c>
      <c r="S2238">
        <f>Sales_Data[[#This Row],[Gross_Sales]]-Sales_Data[[#This Row],[Discount_Amount]]</f>
        <v>114721.128</v>
      </c>
      <c r="T2238">
        <f>Sales_Data[[#This Row],[Net Sales]]-Sales_Data[[#This Row],[Cost]]</f>
        <v>15617.728000000003</v>
      </c>
      <c r="U2238" s="2">
        <f>Sales_Data[[#This Row],[Profit]]/Sales_Data[[#This Row],[Net Sales]]</f>
        <v>0.13613645779354613</v>
      </c>
      <c r="V2238">
        <f>YEAR(Sales_Data[[#This Row],[Order_Date]])</f>
        <v>2025</v>
      </c>
      <c r="W2238" t="str">
        <f>TEXT(Sales_Data[[#This Row],[Order_Date]],"mmm")</f>
        <v>May</v>
      </c>
      <c r="X2238">
        <f>MONTH(Sales_Data[[#This Row],[Order_Date]])</f>
        <v>5</v>
      </c>
      <c r="Y2238" t="str">
        <f>"Q"&amp;ROUNDUP(MONTH(Sales_Data[[#This Row],[Order_Date]])/3,0)</f>
        <v>Q2</v>
      </c>
    </row>
    <row r="2239" spans="1:25" x14ac:dyDescent="0.3">
      <c r="A2239" t="s">
        <v>3673</v>
      </c>
      <c r="B2239" s="1">
        <v>45950</v>
      </c>
      <c r="C2239" t="s">
        <v>2512</v>
      </c>
      <c r="D2239" t="s">
        <v>1452</v>
      </c>
      <c r="E2239" t="s">
        <v>48</v>
      </c>
      <c r="F2239" t="s">
        <v>164</v>
      </c>
      <c r="G2239" t="s">
        <v>67</v>
      </c>
      <c r="H2239" t="s">
        <v>121</v>
      </c>
      <c r="I2239" t="s">
        <v>122</v>
      </c>
      <c r="J2239">
        <v>1</v>
      </c>
      <c r="K2239">
        <v>61897.2</v>
      </c>
      <c r="L2239">
        <v>0.05</v>
      </c>
      <c r="M2239">
        <v>39355.14</v>
      </c>
      <c r="N2239" t="s">
        <v>24</v>
      </c>
      <c r="O2239" t="s">
        <v>35</v>
      </c>
      <c r="P2239" t="s">
        <v>26</v>
      </c>
      <c r="Q2239">
        <f>Sales_Data[[#This Row],[Quantity]]*Sales_Data[[#This Row],[Unit_Price]]</f>
        <v>61897.2</v>
      </c>
      <c r="R2239">
        <f>Sales_Data[[#This Row],[Gross_Sales]]*Sales_Data[[#This Row],[Discount]]</f>
        <v>3094.86</v>
      </c>
      <c r="S2239">
        <f>Sales_Data[[#This Row],[Gross_Sales]]-Sales_Data[[#This Row],[Discount_Amount]]</f>
        <v>58802.34</v>
      </c>
      <c r="T2239">
        <f>Sales_Data[[#This Row],[Net Sales]]-Sales_Data[[#This Row],[Cost]]</f>
        <v>19447.199999999997</v>
      </c>
      <c r="U2239" s="2">
        <f>Sales_Data[[#This Row],[Profit]]/Sales_Data[[#This Row],[Net Sales]]</f>
        <v>0.3307215325104409</v>
      </c>
      <c r="V2239">
        <f>YEAR(Sales_Data[[#This Row],[Order_Date]])</f>
        <v>2025</v>
      </c>
      <c r="W2239" t="str">
        <f>TEXT(Sales_Data[[#This Row],[Order_Date]],"mmm")</f>
        <v>Oct</v>
      </c>
      <c r="X2239">
        <f>MONTH(Sales_Data[[#This Row],[Order_Date]])</f>
        <v>10</v>
      </c>
      <c r="Y2239" t="str">
        <f>"Q"&amp;ROUNDUP(MONTH(Sales_Data[[#This Row],[Order_Date]])/3,0)</f>
        <v>Q4</v>
      </c>
    </row>
    <row r="2240" spans="1:25" x14ac:dyDescent="0.3">
      <c r="A2240" t="s">
        <v>3674</v>
      </c>
      <c r="B2240" s="1">
        <v>45800</v>
      </c>
      <c r="C2240" t="s">
        <v>1065</v>
      </c>
      <c r="D2240" t="s">
        <v>215</v>
      </c>
      <c r="E2240" t="s">
        <v>39</v>
      </c>
      <c r="F2240" t="s">
        <v>107</v>
      </c>
      <c r="G2240" t="s">
        <v>32</v>
      </c>
      <c r="H2240" t="s">
        <v>33</v>
      </c>
      <c r="I2240" t="s">
        <v>34</v>
      </c>
      <c r="J2240">
        <v>1</v>
      </c>
      <c r="K2240">
        <v>6335.77</v>
      </c>
      <c r="L2240">
        <v>0.2</v>
      </c>
      <c r="M2240">
        <v>4409.58</v>
      </c>
      <c r="N2240" t="s">
        <v>83</v>
      </c>
      <c r="O2240" t="s">
        <v>35</v>
      </c>
      <c r="P2240" t="s">
        <v>44</v>
      </c>
      <c r="Q2240">
        <f>Sales_Data[[#This Row],[Quantity]]*Sales_Data[[#This Row],[Unit_Price]]</f>
        <v>6335.77</v>
      </c>
      <c r="R2240">
        <f>Sales_Data[[#This Row],[Gross_Sales]]*Sales_Data[[#This Row],[Discount]]</f>
        <v>1267.1540000000002</v>
      </c>
      <c r="S2240">
        <f>Sales_Data[[#This Row],[Gross_Sales]]-Sales_Data[[#This Row],[Discount_Amount]]</f>
        <v>5068.616</v>
      </c>
      <c r="T2240">
        <f>Sales_Data[[#This Row],[Net Sales]]-Sales_Data[[#This Row],[Cost]]</f>
        <v>659.03600000000006</v>
      </c>
      <c r="U2240" s="2">
        <f>Sales_Data[[#This Row],[Profit]]/Sales_Data[[#This Row],[Net Sales]]</f>
        <v>0.13002287014837977</v>
      </c>
      <c r="V2240">
        <f>YEAR(Sales_Data[[#This Row],[Order_Date]])</f>
        <v>2025</v>
      </c>
      <c r="W2240" t="str">
        <f>TEXT(Sales_Data[[#This Row],[Order_Date]],"mmm")</f>
        <v>May</v>
      </c>
      <c r="X2240">
        <f>MONTH(Sales_Data[[#This Row],[Order_Date]])</f>
        <v>5</v>
      </c>
      <c r="Y2240" t="str">
        <f>"Q"&amp;ROUNDUP(MONTH(Sales_Data[[#This Row],[Order_Date]])/3,0)</f>
        <v>Q2</v>
      </c>
    </row>
    <row r="2241" spans="1:25" x14ac:dyDescent="0.3">
      <c r="A2241" t="s">
        <v>3675</v>
      </c>
      <c r="B2241" s="1">
        <v>45817</v>
      </c>
      <c r="C2241" t="s">
        <v>1494</v>
      </c>
      <c r="D2241" t="s">
        <v>266</v>
      </c>
      <c r="E2241" t="s">
        <v>19</v>
      </c>
      <c r="F2241" t="s">
        <v>20</v>
      </c>
      <c r="G2241" t="s">
        <v>32</v>
      </c>
      <c r="H2241" t="s">
        <v>50</v>
      </c>
      <c r="I2241" t="s">
        <v>51</v>
      </c>
      <c r="J2241">
        <v>2</v>
      </c>
      <c r="K2241">
        <v>3439.87</v>
      </c>
      <c r="L2241">
        <v>0.15</v>
      </c>
      <c r="M2241">
        <v>4085.78</v>
      </c>
      <c r="N2241" t="s">
        <v>24</v>
      </c>
      <c r="O2241" t="s">
        <v>25</v>
      </c>
      <c r="P2241" t="s">
        <v>44</v>
      </c>
      <c r="Q2241">
        <f>Sales_Data[[#This Row],[Quantity]]*Sales_Data[[#This Row],[Unit_Price]]</f>
        <v>6879.74</v>
      </c>
      <c r="R2241">
        <f>Sales_Data[[#This Row],[Gross_Sales]]*Sales_Data[[#This Row],[Discount]]</f>
        <v>1031.961</v>
      </c>
      <c r="S2241">
        <f>Sales_Data[[#This Row],[Gross_Sales]]-Sales_Data[[#This Row],[Discount_Amount]]</f>
        <v>5847.7789999999995</v>
      </c>
      <c r="T2241">
        <f>Sales_Data[[#This Row],[Net Sales]]-Sales_Data[[#This Row],[Cost]]</f>
        <v>1761.9989999999993</v>
      </c>
      <c r="U2241" s="2">
        <f>Sales_Data[[#This Row],[Profit]]/Sales_Data[[#This Row],[Net Sales]]</f>
        <v>0.3013108053502021</v>
      </c>
      <c r="V2241">
        <f>YEAR(Sales_Data[[#This Row],[Order_Date]])</f>
        <v>2025</v>
      </c>
      <c r="W2241" t="str">
        <f>TEXT(Sales_Data[[#This Row],[Order_Date]],"mmm")</f>
        <v>Jun</v>
      </c>
      <c r="X2241">
        <f>MONTH(Sales_Data[[#This Row],[Order_Date]])</f>
        <v>6</v>
      </c>
      <c r="Y2241" t="str">
        <f>"Q"&amp;ROUNDUP(MONTH(Sales_Data[[#This Row],[Order_Date]])/3,0)</f>
        <v>Q2</v>
      </c>
    </row>
    <row r="2242" spans="1:25" x14ac:dyDescent="0.3">
      <c r="A2242" t="s">
        <v>3676</v>
      </c>
      <c r="B2242" s="1">
        <v>45668</v>
      </c>
      <c r="C2242" t="s">
        <v>1397</v>
      </c>
      <c r="D2242" t="s">
        <v>18</v>
      </c>
      <c r="E2242" t="s">
        <v>119</v>
      </c>
      <c r="F2242" t="s">
        <v>249</v>
      </c>
      <c r="G2242" t="s">
        <v>21</v>
      </c>
      <c r="H2242" t="s">
        <v>22</v>
      </c>
      <c r="I2242" t="s">
        <v>62</v>
      </c>
      <c r="J2242">
        <v>2</v>
      </c>
      <c r="K2242">
        <v>8273.0400000000009</v>
      </c>
      <c r="L2242">
        <v>0</v>
      </c>
      <c r="M2242">
        <v>13591.42</v>
      </c>
      <c r="N2242" t="s">
        <v>52</v>
      </c>
      <c r="O2242" t="s">
        <v>53</v>
      </c>
      <c r="P2242" t="s">
        <v>44</v>
      </c>
      <c r="Q2242">
        <f>Sales_Data[[#This Row],[Quantity]]*Sales_Data[[#This Row],[Unit_Price]]</f>
        <v>16546.080000000002</v>
      </c>
      <c r="R2242">
        <f>Sales_Data[[#This Row],[Gross_Sales]]*Sales_Data[[#This Row],[Discount]]</f>
        <v>0</v>
      </c>
      <c r="S2242">
        <f>Sales_Data[[#This Row],[Gross_Sales]]-Sales_Data[[#This Row],[Discount_Amount]]</f>
        <v>16546.080000000002</v>
      </c>
      <c r="T2242">
        <f>Sales_Data[[#This Row],[Net Sales]]-Sales_Data[[#This Row],[Cost]]</f>
        <v>2954.6600000000017</v>
      </c>
      <c r="U2242" s="2">
        <f>Sales_Data[[#This Row],[Profit]]/Sales_Data[[#This Row],[Net Sales]]</f>
        <v>0.17857160124935945</v>
      </c>
      <c r="V2242">
        <f>YEAR(Sales_Data[[#This Row],[Order_Date]])</f>
        <v>2025</v>
      </c>
      <c r="W2242" t="str">
        <f>TEXT(Sales_Data[[#This Row],[Order_Date]],"mmm")</f>
        <v>Jan</v>
      </c>
      <c r="X2242">
        <f>MONTH(Sales_Data[[#This Row],[Order_Date]])</f>
        <v>1</v>
      </c>
      <c r="Y2242" t="str">
        <f>"Q"&amp;ROUNDUP(MONTH(Sales_Data[[#This Row],[Order_Date]])/3,0)</f>
        <v>Q1</v>
      </c>
    </row>
    <row r="2243" spans="1:25" x14ac:dyDescent="0.3">
      <c r="A2243" t="s">
        <v>3677</v>
      </c>
      <c r="B2243" s="1">
        <v>45795</v>
      </c>
      <c r="C2243" t="s">
        <v>64</v>
      </c>
      <c r="D2243" t="s">
        <v>1122</v>
      </c>
      <c r="E2243" t="s">
        <v>119</v>
      </c>
      <c r="F2243" t="s">
        <v>249</v>
      </c>
      <c r="G2243" t="s">
        <v>21</v>
      </c>
      <c r="H2243" t="s">
        <v>127</v>
      </c>
      <c r="I2243" t="s">
        <v>342</v>
      </c>
      <c r="J2243">
        <v>2</v>
      </c>
      <c r="K2243">
        <v>7966.78</v>
      </c>
      <c r="L2243">
        <v>0.05</v>
      </c>
      <c r="M2243">
        <v>11717.25</v>
      </c>
      <c r="N2243" t="s">
        <v>52</v>
      </c>
      <c r="O2243" t="s">
        <v>53</v>
      </c>
      <c r="P2243" t="s">
        <v>26</v>
      </c>
      <c r="Q2243">
        <f>Sales_Data[[#This Row],[Quantity]]*Sales_Data[[#This Row],[Unit_Price]]</f>
        <v>15933.56</v>
      </c>
      <c r="R2243">
        <f>Sales_Data[[#This Row],[Gross_Sales]]*Sales_Data[[#This Row],[Discount]]</f>
        <v>796.678</v>
      </c>
      <c r="S2243">
        <f>Sales_Data[[#This Row],[Gross_Sales]]-Sales_Data[[#This Row],[Discount_Amount]]</f>
        <v>15136.882</v>
      </c>
      <c r="T2243">
        <f>Sales_Data[[#This Row],[Net Sales]]-Sales_Data[[#This Row],[Cost]]</f>
        <v>3419.6319999999996</v>
      </c>
      <c r="U2243" s="2">
        <f>Sales_Data[[#This Row],[Profit]]/Sales_Data[[#This Row],[Net Sales]]</f>
        <v>0.22591389693068886</v>
      </c>
      <c r="V2243">
        <f>YEAR(Sales_Data[[#This Row],[Order_Date]])</f>
        <v>2025</v>
      </c>
      <c r="W2243" t="str">
        <f>TEXT(Sales_Data[[#This Row],[Order_Date]],"mmm")</f>
        <v>May</v>
      </c>
      <c r="X2243">
        <f>MONTH(Sales_Data[[#This Row],[Order_Date]])</f>
        <v>5</v>
      </c>
      <c r="Y2243" t="str">
        <f>"Q"&amp;ROUNDUP(MONTH(Sales_Data[[#This Row],[Order_Date]])/3,0)</f>
        <v>Q2</v>
      </c>
    </row>
    <row r="2244" spans="1:25" x14ac:dyDescent="0.3">
      <c r="A2244" t="s">
        <v>3678</v>
      </c>
      <c r="B2244" s="1">
        <v>45735</v>
      </c>
      <c r="C2244" t="s">
        <v>981</v>
      </c>
      <c r="D2244" t="s">
        <v>218</v>
      </c>
      <c r="E2244" t="s">
        <v>19</v>
      </c>
      <c r="F2244" t="s">
        <v>20</v>
      </c>
      <c r="G2244" t="s">
        <v>67</v>
      </c>
      <c r="H2244" t="s">
        <v>88</v>
      </c>
      <c r="I2244" t="s">
        <v>89</v>
      </c>
      <c r="J2244">
        <v>2</v>
      </c>
      <c r="K2244">
        <v>7221.23</v>
      </c>
      <c r="L2244">
        <v>0</v>
      </c>
      <c r="M2244">
        <v>9787.89</v>
      </c>
      <c r="N2244" t="s">
        <v>52</v>
      </c>
      <c r="O2244" t="s">
        <v>53</v>
      </c>
      <c r="P2244" t="s">
        <v>44</v>
      </c>
      <c r="Q2244">
        <f>Sales_Data[[#This Row],[Quantity]]*Sales_Data[[#This Row],[Unit_Price]]</f>
        <v>14442.46</v>
      </c>
      <c r="R2244">
        <f>Sales_Data[[#This Row],[Gross_Sales]]*Sales_Data[[#This Row],[Discount]]</f>
        <v>0</v>
      </c>
      <c r="S2244">
        <f>Sales_Data[[#This Row],[Gross_Sales]]-Sales_Data[[#This Row],[Discount_Amount]]</f>
        <v>14442.46</v>
      </c>
      <c r="T2244">
        <f>Sales_Data[[#This Row],[Net Sales]]-Sales_Data[[#This Row],[Cost]]</f>
        <v>4654.57</v>
      </c>
      <c r="U2244" s="2">
        <f>Sales_Data[[#This Row],[Profit]]/Sales_Data[[#This Row],[Net Sales]]</f>
        <v>0.32228373836590163</v>
      </c>
      <c r="V2244">
        <f>YEAR(Sales_Data[[#This Row],[Order_Date]])</f>
        <v>2025</v>
      </c>
      <c r="W2244" t="str">
        <f>TEXT(Sales_Data[[#This Row],[Order_Date]],"mmm")</f>
        <v>Mar</v>
      </c>
      <c r="X2244">
        <f>MONTH(Sales_Data[[#This Row],[Order_Date]])</f>
        <v>3</v>
      </c>
      <c r="Y2244" t="str">
        <f>"Q"&amp;ROUNDUP(MONTH(Sales_Data[[#This Row],[Order_Date]])/3,0)</f>
        <v>Q1</v>
      </c>
    </row>
    <row r="2245" spans="1:25" x14ac:dyDescent="0.3">
      <c r="A2245" t="s">
        <v>3679</v>
      </c>
      <c r="B2245" s="1">
        <v>45734</v>
      </c>
      <c r="C2245" t="s">
        <v>630</v>
      </c>
      <c r="D2245" t="s">
        <v>170</v>
      </c>
      <c r="E2245" t="s">
        <v>19</v>
      </c>
      <c r="F2245" t="s">
        <v>20</v>
      </c>
      <c r="G2245" t="s">
        <v>75</v>
      </c>
      <c r="H2245" t="s">
        <v>114</v>
      </c>
      <c r="I2245" t="s">
        <v>115</v>
      </c>
      <c r="J2245">
        <v>3</v>
      </c>
      <c r="K2245">
        <v>7525.24</v>
      </c>
      <c r="L2245">
        <v>0.2</v>
      </c>
      <c r="M2245">
        <v>15248.52</v>
      </c>
      <c r="N2245" t="s">
        <v>24</v>
      </c>
      <c r="O2245" t="s">
        <v>35</v>
      </c>
      <c r="P2245" t="s">
        <v>44</v>
      </c>
      <c r="Q2245">
        <f>Sales_Data[[#This Row],[Quantity]]*Sales_Data[[#This Row],[Unit_Price]]</f>
        <v>22575.72</v>
      </c>
      <c r="R2245">
        <f>Sales_Data[[#This Row],[Gross_Sales]]*Sales_Data[[#This Row],[Discount]]</f>
        <v>4515.1440000000002</v>
      </c>
      <c r="S2245">
        <f>Sales_Data[[#This Row],[Gross_Sales]]-Sales_Data[[#This Row],[Discount_Amount]]</f>
        <v>18060.576000000001</v>
      </c>
      <c r="T2245">
        <f>Sales_Data[[#This Row],[Net Sales]]-Sales_Data[[#This Row],[Cost]]</f>
        <v>2812.0560000000005</v>
      </c>
      <c r="U2245" s="2">
        <f>Sales_Data[[#This Row],[Profit]]/Sales_Data[[#This Row],[Net Sales]]</f>
        <v>0.15570134640224101</v>
      </c>
      <c r="V2245">
        <f>YEAR(Sales_Data[[#This Row],[Order_Date]])</f>
        <v>2025</v>
      </c>
      <c r="W2245" t="str">
        <f>TEXT(Sales_Data[[#This Row],[Order_Date]],"mmm")</f>
        <v>Mar</v>
      </c>
      <c r="X2245">
        <f>MONTH(Sales_Data[[#This Row],[Order_Date]])</f>
        <v>3</v>
      </c>
      <c r="Y2245" t="str">
        <f>"Q"&amp;ROUNDUP(MONTH(Sales_Data[[#This Row],[Order_Date]])/3,0)</f>
        <v>Q1</v>
      </c>
    </row>
    <row r="2246" spans="1:25" x14ac:dyDescent="0.3">
      <c r="A2246" t="s">
        <v>3680</v>
      </c>
      <c r="B2246" s="1">
        <v>45911</v>
      </c>
      <c r="C2246" t="s">
        <v>3079</v>
      </c>
      <c r="D2246" t="s">
        <v>221</v>
      </c>
      <c r="E2246" t="s">
        <v>19</v>
      </c>
      <c r="F2246" t="s">
        <v>66</v>
      </c>
      <c r="G2246" t="s">
        <v>67</v>
      </c>
      <c r="H2246" t="s">
        <v>121</v>
      </c>
      <c r="I2246" t="s">
        <v>122</v>
      </c>
      <c r="J2246">
        <v>2</v>
      </c>
      <c r="K2246">
        <v>8656.42</v>
      </c>
      <c r="L2246">
        <v>0.1</v>
      </c>
      <c r="M2246">
        <v>9839.19</v>
      </c>
      <c r="N2246" t="s">
        <v>24</v>
      </c>
      <c r="O2246" t="s">
        <v>53</v>
      </c>
      <c r="P2246" t="s">
        <v>71</v>
      </c>
      <c r="Q2246">
        <f>Sales_Data[[#This Row],[Quantity]]*Sales_Data[[#This Row],[Unit_Price]]</f>
        <v>17312.84</v>
      </c>
      <c r="R2246">
        <f>Sales_Data[[#This Row],[Gross_Sales]]*Sales_Data[[#This Row],[Discount]]</f>
        <v>1731.2840000000001</v>
      </c>
      <c r="S2246">
        <f>Sales_Data[[#This Row],[Gross_Sales]]-Sales_Data[[#This Row],[Discount_Amount]]</f>
        <v>15581.556</v>
      </c>
      <c r="T2246">
        <f>Sales_Data[[#This Row],[Net Sales]]-Sales_Data[[#This Row],[Cost]]</f>
        <v>5742.366</v>
      </c>
      <c r="U2246" s="2">
        <f>Sales_Data[[#This Row],[Profit]]/Sales_Data[[#This Row],[Net Sales]]</f>
        <v>0.36853610769040007</v>
      </c>
      <c r="V2246">
        <f>YEAR(Sales_Data[[#This Row],[Order_Date]])</f>
        <v>2025</v>
      </c>
      <c r="W2246" t="str">
        <f>TEXT(Sales_Data[[#This Row],[Order_Date]],"mmm")</f>
        <v>Sep</v>
      </c>
      <c r="X2246">
        <f>MONTH(Sales_Data[[#This Row],[Order_Date]])</f>
        <v>9</v>
      </c>
      <c r="Y2246" t="str">
        <f>"Q"&amp;ROUNDUP(MONTH(Sales_Data[[#This Row],[Order_Date]])/3,0)</f>
        <v>Q3</v>
      </c>
    </row>
    <row r="2247" spans="1:25" x14ac:dyDescent="0.3">
      <c r="A2247" t="s">
        <v>3681</v>
      </c>
      <c r="B2247" s="1">
        <v>45915</v>
      </c>
      <c r="C2247" t="s">
        <v>1040</v>
      </c>
      <c r="D2247" t="s">
        <v>183</v>
      </c>
      <c r="E2247" t="s">
        <v>19</v>
      </c>
      <c r="F2247" t="s">
        <v>66</v>
      </c>
      <c r="G2247" t="s">
        <v>67</v>
      </c>
      <c r="H2247" t="s">
        <v>121</v>
      </c>
      <c r="I2247" t="s">
        <v>142</v>
      </c>
      <c r="J2247">
        <v>4</v>
      </c>
      <c r="K2247">
        <v>12051.84</v>
      </c>
      <c r="L2247">
        <v>0</v>
      </c>
      <c r="M2247">
        <v>30024.959999999999</v>
      </c>
      <c r="N2247" t="s">
        <v>52</v>
      </c>
      <c r="O2247" t="s">
        <v>35</v>
      </c>
      <c r="P2247" t="s">
        <v>26</v>
      </c>
      <c r="Q2247">
        <f>Sales_Data[[#This Row],[Quantity]]*Sales_Data[[#This Row],[Unit_Price]]</f>
        <v>48207.360000000001</v>
      </c>
      <c r="R2247">
        <f>Sales_Data[[#This Row],[Gross_Sales]]*Sales_Data[[#This Row],[Discount]]</f>
        <v>0</v>
      </c>
      <c r="S2247">
        <f>Sales_Data[[#This Row],[Gross_Sales]]-Sales_Data[[#This Row],[Discount_Amount]]</f>
        <v>48207.360000000001</v>
      </c>
      <c r="T2247">
        <f>Sales_Data[[#This Row],[Net Sales]]-Sales_Data[[#This Row],[Cost]]</f>
        <v>18182.400000000001</v>
      </c>
      <c r="U2247" s="2">
        <f>Sales_Data[[#This Row],[Profit]]/Sales_Data[[#This Row],[Net Sales]]</f>
        <v>0.37717062290903303</v>
      </c>
      <c r="V2247">
        <f>YEAR(Sales_Data[[#This Row],[Order_Date]])</f>
        <v>2025</v>
      </c>
      <c r="W2247" t="str">
        <f>TEXT(Sales_Data[[#This Row],[Order_Date]],"mmm")</f>
        <v>Sep</v>
      </c>
      <c r="X2247">
        <f>MONTH(Sales_Data[[#This Row],[Order_Date]])</f>
        <v>9</v>
      </c>
      <c r="Y2247" t="str">
        <f>"Q"&amp;ROUNDUP(MONTH(Sales_Data[[#This Row],[Order_Date]])/3,0)</f>
        <v>Q3</v>
      </c>
    </row>
    <row r="2248" spans="1:25" x14ac:dyDescent="0.3">
      <c r="A2248" t="s">
        <v>3682</v>
      </c>
      <c r="B2248" s="1">
        <v>45977</v>
      </c>
      <c r="C2248" t="s">
        <v>1088</v>
      </c>
      <c r="D2248" t="s">
        <v>310</v>
      </c>
      <c r="E2248" t="s">
        <v>30</v>
      </c>
      <c r="F2248" t="s">
        <v>101</v>
      </c>
      <c r="G2248" t="s">
        <v>67</v>
      </c>
      <c r="H2248" t="s">
        <v>133</v>
      </c>
      <c r="I2248" t="s">
        <v>138</v>
      </c>
      <c r="J2248">
        <v>2</v>
      </c>
      <c r="K2248">
        <v>1488.97</v>
      </c>
      <c r="L2248">
        <v>0.05</v>
      </c>
      <c r="M2248">
        <v>2074.0500000000002</v>
      </c>
      <c r="N2248" t="s">
        <v>109</v>
      </c>
      <c r="O2248" t="s">
        <v>35</v>
      </c>
      <c r="P2248" t="s">
        <v>26</v>
      </c>
      <c r="Q2248">
        <f>Sales_Data[[#This Row],[Quantity]]*Sales_Data[[#This Row],[Unit_Price]]</f>
        <v>2977.94</v>
      </c>
      <c r="R2248">
        <f>Sales_Data[[#This Row],[Gross_Sales]]*Sales_Data[[#This Row],[Discount]]</f>
        <v>148.89700000000002</v>
      </c>
      <c r="S2248">
        <f>Sales_Data[[#This Row],[Gross_Sales]]-Sales_Data[[#This Row],[Discount_Amount]]</f>
        <v>2829.0430000000001</v>
      </c>
      <c r="T2248">
        <f>Sales_Data[[#This Row],[Net Sales]]-Sales_Data[[#This Row],[Cost]]</f>
        <v>754.99299999999994</v>
      </c>
      <c r="U2248" s="2">
        <f>Sales_Data[[#This Row],[Profit]]/Sales_Data[[#This Row],[Net Sales]]</f>
        <v>0.26687222498915708</v>
      </c>
      <c r="V2248">
        <f>YEAR(Sales_Data[[#This Row],[Order_Date]])</f>
        <v>2025</v>
      </c>
      <c r="W2248" t="str">
        <f>TEXT(Sales_Data[[#This Row],[Order_Date]],"mmm")</f>
        <v>Nov</v>
      </c>
      <c r="X2248">
        <f>MONTH(Sales_Data[[#This Row],[Order_Date]])</f>
        <v>11</v>
      </c>
      <c r="Y2248" t="str">
        <f>"Q"&amp;ROUNDUP(MONTH(Sales_Data[[#This Row],[Order_Date]])/3,0)</f>
        <v>Q4</v>
      </c>
    </row>
    <row r="2249" spans="1:25" x14ac:dyDescent="0.3">
      <c r="A2249" t="s">
        <v>3683</v>
      </c>
      <c r="B2249" s="1">
        <v>45948</v>
      </c>
      <c r="C2249" t="s">
        <v>2319</v>
      </c>
      <c r="D2249" t="s">
        <v>194</v>
      </c>
      <c r="E2249" t="s">
        <v>30</v>
      </c>
      <c r="F2249" t="s">
        <v>101</v>
      </c>
      <c r="G2249" t="s">
        <v>41</v>
      </c>
      <c r="H2249" t="s">
        <v>171</v>
      </c>
      <c r="I2249" t="s">
        <v>191</v>
      </c>
      <c r="J2249">
        <v>1</v>
      </c>
      <c r="K2249">
        <v>359.01</v>
      </c>
      <c r="L2249">
        <v>0.2</v>
      </c>
      <c r="M2249">
        <v>209.39</v>
      </c>
      <c r="N2249" t="s">
        <v>70</v>
      </c>
      <c r="O2249" t="s">
        <v>35</v>
      </c>
      <c r="P2249" t="s">
        <v>26</v>
      </c>
      <c r="Q2249">
        <f>Sales_Data[[#This Row],[Quantity]]*Sales_Data[[#This Row],[Unit_Price]]</f>
        <v>359.01</v>
      </c>
      <c r="R2249">
        <f>Sales_Data[[#This Row],[Gross_Sales]]*Sales_Data[[#This Row],[Discount]]</f>
        <v>71.802000000000007</v>
      </c>
      <c r="S2249">
        <f>Sales_Data[[#This Row],[Gross_Sales]]-Sales_Data[[#This Row],[Discount_Amount]]</f>
        <v>287.20799999999997</v>
      </c>
      <c r="T2249">
        <f>Sales_Data[[#This Row],[Net Sales]]-Sales_Data[[#This Row],[Cost]]</f>
        <v>77.817999999999984</v>
      </c>
      <c r="U2249" s="2">
        <f>Sales_Data[[#This Row],[Profit]]/Sales_Data[[#This Row],[Net Sales]]</f>
        <v>0.27094649174117708</v>
      </c>
      <c r="V2249">
        <f>YEAR(Sales_Data[[#This Row],[Order_Date]])</f>
        <v>2025</v>
      </c>
      <c r="W2249" t="str">
        <f>TEXT(Sales_Data[[#This Row],[Order_Date]],"mmm")</f>
        <v>Oct</v>
      </c>
      <c r="X2249">
        <f>MONTH(Sales_Data[[#This Row],[Order_Date]])</f>
        <v>10</v>
      </c>
      <c r="Y2249" t="str">
        <f>"Q"&amp;ROUNDUP(MONTH(Sales_Data[[#This Row],[Order_Date]])/3,0)</f>
        <v>Q4</v>
      </c>
    </row>
    <row r="2250" spans="1:25" x14ac:dyDescent="0.3">
      <c r="A2250" t="s">
        <v>3684</v>
      </c>
      <c r="B2250" s="1">
        <v>45920</v>
      </c>
      <c r="C2250" t="s">
        <v>2509</v>
      </c>
      <c r="D2250" t="s">
        <v>183</v>
      </c>
      <c r="E2250" t="s">
        <v>19</v>
      </c>
      <c r="F2250" t="s">
        <v>113</v>
      </c>
      <c r="G2250" t="s">
        <v>21</v>
      </c>
      <c r="H2250" t="s">
        <v>127</v>
      </c>
      <c r="I2250" t="s">
        <v>314</v>
      </c>
      <c r="J2250">
        <v>1</v>
      </c>
      <c r="K2250">
        <v>3143.27</v>
      </c>
      <c r="L2250">
        <v>0.1</v>
      </c>
      <c r="M2250">
        <v>2238.33</v>
      </c>
      <c r="N2250" t="s">
        <v>52</v>
      </c>
      <c r="O2250" t="s">
        <v>35</v>
      </c>
      <c r="P2250" t="s">
        <v>26</v>
      </c>
      <c r="Q2250">
        <f>Sales_Data[[#This Row],[Quantity]]*Sales_Data[[#This Row],[Unit_Price]]</f>
        <v>3143.27</v>
      </c>
      <c r="R2250">
        <f>Sales_Data[[#This Row],[Gross_Sales]]*Sales_Data[[#This Row],[Discount]]</f>
        <v>314.327</v>
      </c>
      <c r="S2250">
        <f>Sales_Data[[#This Row],[Gross_Sales]]-Sales_Data[[#This Row],[Discount_Amount]]</f>
        <v>2828.9430000000002</v>
      </c>
      <c r="T2250">
        <f>Sales_Data[[#This Row],[Net Sales]]-Sales_Data[[#This Row],[Cost]]</f>
        <v>590.61300000000028</v>
      </c>
      <c r="U2250" s="2">
        <f>Sales_Data[[#This Row],[Profit]]/Sales_Data[[#This Row],[Net Sales]]</f>
        <v>0.20877515029465077</v>
      </c>
      <c r="V2250">
        <f>YEAR(Sales_Data[[#This Row],[Order_Date]])</f>
        <v>2025</v>
      </c>
      <c r="W2250" t="str">
        <f>TEXT(Sales_Data[[#This Row],[Order_Date]],"mmm")</f>
        <v>Sep</v>
      </c>
      <c r="X2250">
        <f>MONTH(Sales_Data[[#This Row],[Order_Date]])</f>
        <v>9</v>
      </c>
      <c r="Y2250" t="str">
        <f>"Q"&amp;ROUNDUP(MONTH(Sales_Data[[#This Row],[Order_Date]])/3,0)</f>
        <v>Q3</v>
      </c>
    </row>
    <row r="2251" spans="1:25" x14ac:dyDescent="0.3">
      <c r="A2251" t="s">
        <v>3685</v>
      </c>
      <c r="B2251" s="1">
        <v>45742</v>
      </c>
      <c r="C2251" t="s">
        <v>248</v>
      </c>
      <c r="D2251" t="s">
        <v>436</v>
      </c>
      <c r="E2251" t="s">
        <v>48</v>
      </c>
      <c r="F2251" t="s">
        <v>126</v>
      </c>
      <c r="G2251" t="s">
        <v>41</v>
      </c>
      <c r="H2251" t="s">
        <v>171</v>
      </c>
      <c r="I2251" t="s">
        <v>191</v>
      </c>
      <c r="J2251">
        <v>2</v>
      </c>
      <c r="K2251">
        <v>29447.360000000001</v>
      </c>
      <c r="L2251">
        <v>0.05</v>
      </c>
      <c r="M2251">
        <v>35145.17</v>
      </c>
      <c r="N2251" t="s">
        <v>83</v>
      </c>
      <c r="O2251" t="s">
        <v>35</v>
      </c>
      <c r="P2251" t="s">
        <v>44</v>
      </c>
      <c r="Q2251">
        <f>Sales_Data[[#This Row],[Quantity]]*Sales_Data[[#This Row],[Unit_Price]]</f>
        <v>58894.720000000001</v>
      </c>
      <c r="R2251">
        <f>Sales_Data[[#This Row],[Gross_Sales]]*Sales_Data[[#This Row],[Discount]]</f>
        <v>2944.7360000000003</v>
      </c>
      <c r="S2251">
        <f>Sales_Data[[#This Row],[Gross_Sales]]-Sales_Data[[#This Row],[Discount_Amount]]</f>
        <v>55949.984000000004</v>
      </c>
      <c r="T2251">
        <f>Sales_Data[[#This Row],[Net Sales]]-Sales_Data[[#This Row],[Cost]]</f>
        <v>20804.814000000006</v>
      </c>
      <c r="U2251" s="2">
        <f>Sales_Data[[#This Row],[Profit]]/Sales_Data[[#This Row],[Net Sales]]</f>
        <v>0.37184664789180288</v>
      </c>
      <c r="V2251">
        <f>YEAR(Sales_Data[[#This Row],[Order_Date]])</f>
        <v>2025</v>
      </c>
      <c r="W2251" t="str">
        <f>TEXT(Sales_Data[[#This Row],[Order_Date]],"mmm")</f>
        <v>Mar</v>
      </c>
      <c r="X2251">
        <f>MONTH(Sales_Data[[#This Row],[Order_Date]])</f>
        <v>3</v>
      </c>
      <c r="Y2251" t="str">
        <f>"Q"&amp;ROUNDUP(MONTH(Sales_Data[[#This Row],[Order_Date]])/3,0)</f>
        <v>Q1</v>
      </c>
    </row>
    <row r="2252" spans="1:25" x14ac:dyDescent="0.3">
      <c r="A2252" t="s">
        <v>3686</v>
      </c>
      <c r="B2252" s="1">
        <v>45803</v>
      </c>
      <c r="C2252" t="s">
        <v>823</v>
      </c>
      <c r="D2252" t="s">
        <v>310</v>
      </c>
      <c r="E2252" t="s">
        <v>19</v>
      </c>
      <c r="F2252" t="s">
        <v>20</v>
      </c>
      <c r="G2252" t="s">
        <v>32</v>
      </c>
      <c r="H2252" t="s">
        <v>33</v>
      </c>
      <c r="I2252" t="s">
        <v>161</v>
      </c>
      <c r="J2252">
        <v>2</v>
      </c>
      <c r="K2252">
        <v>5578.64</v>
      </c>
      <c r="L2252">
        <v>0.05</v>
      </c>
      <c r="M2252">
        <v>8452.26</v>
      </c>
      <c r="N2252" t="s">
        <v>70</v>
      </c>
      <c r="O2252" t="s">
        <v>35</v>
      </c>
      <c r="P2252" t="s">
        <v>44</v>
      </c>
      <c r="Q2252">
        <f>Sales_Data[[#This Row],[Quantity]]*Sales_Data[[#This Row],[Unit_Price]]</f>
        <v>11157.28</v>
      </c>
      <c r="R2252">
        <f>Sales_Data[[#This Row],[Gross_Sales]]*Sales_Data[[#This Row],[Discount]]</f>
        <v>557.86400000000003</v>
      </c>
      <c r="S2252">
        <f>Sales_Data[[#This Row],[Gross_Sales]]-Sales_Data[[#This Row],[Discount_Amount]]</f>
        <v>10599.416000000001</v>
      </c>
      <c r="T2252">
        <f>Sales_Data[[#This Row],[Net Sales]]-Sales_Data[[#This Row],[Cost]]</f>
        <v>2147.1560000000009</v>
      </c>
      <c r="U2252" s="2">
        <f>Sales_Data[[#This Row],[Profit]]/Sales_Data[[#This Row],[Net Sales]]</f>
        <v>0.20257304742072588</v>
      </c>
      <c r="V2252">
        <f>YEAR(Sales_Data[[#This Row],[Order_Date]])</f>
        <v>2025</v>
      </c>
      <c r="W2252" t="str">
        <f>TEXT(Sales_Data[[#This Row],[Order_Date]],"mmm")</f>
        <v>May</v>
      </c>
      <c r="X2252">
        <f>MONTH(Sales_Data[[#This Row],[Order_Date]])</f>
        <v>5</v>
      </c>
      <c r="Y2252" t="str">
        <f>"Q"&amp;ROUNDUP(MONTH(Sales_Data[[#This Row],[Order_Date]])/3,0)</f>
        <v>Q2</v>
      </c>
    </row>
    <row r="2253" spans="1:25" x14ac:dyDescent="0.3">
      <c r="A2253" t="s">
        <v>3687</v>
      </c>
      <c r="B2253" s="1">
        <v>45980</v>
      </c>
      <c r="C2253" t="s">
        <v>220</v>
      </c>
      <c r="D2253" t="s">
        <v>74</v>
      </c>
      <c r="E2253" t="s">
        <v>48</v>
      </c>
      <c r="F2253" t="s">
        <v>49</v>
      </c>
      <c r="G2253" t="s">
        <v>41</v>
      </c>
      <c r="H2253" t="s">
        <v>42</v>
      </c>
      <c r="I2253" t="s">
        <v>43</v>
      </c>
      <c r="J2253">
        <v>2</v>
      </c>
      <c r="K2253">
        <v>50046.8</v>
      </c>
      <c r="L2253">
        <v>0</v>
      </c>
      <c r="M2253">
        <v>76243.240000000005</v>
      </c>
      <c r="N2253" t="s">
        <v>109</v>
      </c>
      <c r="O2253" t="s">
        <v>25</v>
      </c>
      <c r="P2253" t="s">
        <v>26</v>
      </c>
      <c r="Q2253">
        <f>Sales_Data[[#This Row],[Quantity]]*Sales_Data[[#This Row],[Unit_Price]]</f>
        <v>100093.6</v>
      </c>
      <c r="R2253">
        <f>Sales_Data[[#This Row],[Gross_Sales]]*Sales_Data[[#This Row],[Discount]]</f>
        <v>0</v>
      </c>
      <c r="S2253">
        <f>Sales_Data[[#This Row],[Gross_Sales]]-Sales_Data[[#This Row],[Discount_Amount]]</f>
        <v>100093.6</v>
      </c>
      <c r="T2253">
        <f>Sales_Data[[#This Row],[Net Sales]]-Sales_Data[[#This Row],[Cost]]</f>
        <v>23850.36</v>
      </c>
      <c r="U2253" s="2">
        <f>Sales_Data[[#This Row],[Profit]]/Sales_Data[[#This Row],[Net Sales]]</f>
        <v>0.23828056938705372</v>
      </c>
      <c r="V2253">
        <f>YEAR(Sales_Data[[#This Row],[Order_Date]])</f>
        <v>2025</v>
      </c>
      <c r="W2253" t="str">
        <f>TEXT(Sales_Data[[#This Row],[Order_Date]],"mmm")</f>
        <v>Nov</v>
      </c>
      <c r="X2253">
        <f>MONTH(Sales_Data[[#This Row],[Order_Date]])</f>
        <v>11</v>
      </c>
      <c r="Y2253" t="str">
        <f>"Q"&amp;ROUNDUP(MONTH(Sales_Data[[#This Row],[Order_Date]])/3,0)</f>
        <v>Q4</v>
      </c>
    </row>
    <row r="2254" spans="1:25" x14ac:dyDescent="0.3">
      <c r="A2254" t="s">
        <v>3688</v>
      </c>
      <c r="B2254" s="1">
        <v>45699</v>
      </c>
      <c r="C2254" t="s">
        <v>1502</v>
      </c>
      <c r="D2254" t="s">
        <v>74</v>
      </c>
      <c r="E2254" t="s">
        <v>30</v>
      </c>
      <c r="F2254" t="s">
        <v>31</v>
      </c>
      <c r="G2254" t="s">
        <v>21</v>
      </c>
      <c r="H2254" t="s">
        <v>22</v>
      </c>
      <c r="I2254" t="s">
        <v>23</v>
      </c>
      <c r="J2254">
        <v>1</v>
      </c>
      <c r="K2254">
        <v>756.78</v>
      </c>
      <c r="L2254">
        <v>0</v>
      </c>
      <c r="M2254">
        <v>533.58000000000004</v>
      </c>
      <c r="N2254" t="s">
        <v>24</v>
      </c>
      <c r="O2254" t="s">
        <v>35</v>
      </c>
      <c r="P2254" t="s">
        <v>26</v>
      </c>
      <c r="Q2254">
        <f>Sales_Data[[#This Row],[Quantity]]*Sales_Data[[#This Row],[Unit_Price]]</f>
        <v>756.78</v>
      </c>
      <c r="R2254">
        <f>Sales_Data[[#This Row],[Gross_Sales]]*Sales_Data[[#This Row],[Discount]]</f>
        <v>0</v>
      </c>
      <c r="S2254">
        <f>Sales_Data[[#This Row],[Gross_Sales]]-Sales_Data[[#This Row],[Discount_Amount]]</f>
        <v>756.78</v>
      </c>
      <c r="T2254">
        <f>Sales_Data[[#This Row],[Net Sales]]-Sales_Data[[#This Row],[Cost]]</f>
        <v>223.19999999999993</v>
      </c>
      <c r="U2254" s="2">
        <f>Sales_Data[[#This Row],[Profit]]/Sales_Data[[#This Row],[Net Sales]]</f>
        <v>0.29493379846190432</v>
      </c>
      <c r="V2254">
        <f>YEAR(Sales_Data[[#This Row],[Order_Date]])</f>
        <v>2025</v>
      </c>
      <c r="W2254" t="str">
        <f>TEXT(Sales_Data[[#This Row],[Order_Date]],"mmm")</f>
        <v>Feb</v>
      </c>
      <c r="X2254">
        <f>MONTH(Sales_Data[[#This Row],[Order_Date]])</f>
        <v>2</v>
      </c>
      <c r="Y2254" t="str">
        <f>"Q"&amp;ROUNDUP(MONTH(Sales_Data[[#This Row],[Order_Date]])/3,0)</f>
        <v>Q1</v>
      </c>
    </row>
    <row r="2255" spans="1:25" x14ac:dyDescent="0.3">
      <c r="A2255" t="s">
        <v>3689</v>
      </c>
      <c r="B2255" s="1">
        <v>45782</v>
      </c>
      <c r="C2255" t="s">
        <v>1355</v>
      </c>
      <c r="D2255" t="s">
        <v>419</v>
      </c>
      <c r="E2255" t="s">
        <v>48</v>
      </c>
      <c r="F2255" t="s">
        <v>126</v>
      </c>
      <c r="G2255" t="s">
        <v>21</v>
      </c>
      <c r="H2255" t="s">
        <v>230</v>
      </c>
      <c r="I2255" t="s">
        <v>328</v>
      </c>
      <c r="J2255">
        <v>2</v>
      </c>
      <c r="K2255">
        <v>59759.040000000001</v>
      </c>
      <c r="L2255">
        <v>0.1</v>
      </c>
      <c r="M2255">
        <v>80010.64</v>
      </c>
      <c r="N2255" t="s">
        <v>24</v>
      </c>
      <c r="O2255" t="s">
        <v>35</v>
      </c>
      <c r="P2255" t="s">
        <v>44</v>
      </c>
      <c r="Q2255">
        <f>Sales_Data[[#This Row],[Quantity]]*Sales_Data[[#This Row],[Unit_Price]]</f>
        <v>119518.08</v>
      </c>
      <c r="R2255">
        <f>Sales_Data[[#This Row],[Gross_Sales]]*Sales_Data[[#This Row],[Discount]]</f>
        <v>11951.808000000001</v>
      </c>
      <c r="S2255">
        <f>Sales_Data[[#This Row],[Gross_Sales]]-Sales_Data[[#This Row],[Discount_Amount]]</f>
        <v>107566.272</v>
      </c>
      <c r="T2255">
        <f>Sales_Data[[#This Row],[Net Sales]]-Sales_Data[[#This Row],[Cost]]</f>
        <v>27555.631999999998</v>
      </c>
      <c r="U2255" s="2">
        <f>Sales_Data[[#This Row],[Profit]]/Sales_Data[[#This Row],[Net Sales]]</f>
        <v>0.25617353365188672</v>
      </c>
      <c r="V2255">
        <f>YEAR(Sales_Data[[#This Row],[Order_Date]])</f>
        <v>2025</v>
      </c>
      <c r="W2255" t="str">
        <f>TEXT(Sales_Data[[#This Row],[Order_Date]],"mmm")</f>
        <v>May</v>
      </c>
      <c r="X2255">
        <f>MONTH(Sales_Data[[#This Row],[Order_Date]])</f>
        <v>5</v>
      </c>
      <c r="Y2255" t="str">
        <f>"Q"&amp;ROUNDUP(MONTH(Sales_Data[[#This Row],[Order_Date]])/3,0)</f>
        <v>Q2</v>
      </c>
    </row>
    <row r="2256" spans="1:25" x14ac:dyDescent="0.3">
      <c r="A2256" t="s">
        <v>3690</v>
      </c>
      <c r="B2256" s="1">
        <v>45824</v>
      </c>
      <c r="C2256" t="s">
        <v>438</v>
      </c>
      <c r="D2256" t="s">
        <v>427</v>
      </c>
      <c r="E2256" t="s">
        <v>30</v>
      </c>
      <c r="F2256" t="s">
        <v>101</v>
      </c>
      <c r="G2256" t="s">
        <v>67</v>
      </c>
      <c r="H2256" t="s">
        <v>88</v>
      </c>
      <c r="I2256" t="s">
        <v>157</v>
      </c>
      <c r="J2256">
        <v>3</v>
      </c>
      <c r="K2256">
        <v>4502.8</v>
      </c>
      <c r="L2256">
        <v>0.05</v>
      </c>
      <c r="M2256">
        <v>8176.78</v>
      </c>
      <c r="N2256" t="s">
        <v>70</v>
      </c>
      <c r="O2256" t="s">
        <v>25</v>
      </c>
      <c r="P2256" t="s">
        <v>44</v>
      </c>
      <c r="Q2256">
        <f>Sales_Data[[#This Row],[Quantity]]*Sales_Data[[#This Row],[Unit_Price]]</f>
        <v>13508.400000000001</v>
      </c>
      <c r="R2256">
        <f>Sales_Data[[#This Row],[Gross_Sales]]*Sales_Data[[#This Row],[Discount]]</f>
        <v>675.42000000000007</v>
      </c>
      <c r="S2256">
        <f>Sales_Data[[#This Row],[Gross_Sales]]-Sales_Data[[#This Row],[Discount_Amount]]</f>
        <v>12832.980000000001</v>
      </c>
      <c r="T2256">
        <f>Sales_Data[[#This Row],[Net Sales]]-Sales_Data[[#This Row],[Cost]]</f>
        <v>4656.2000000000016</v>
      </c>
      <c r="U2256" s="2">
        <f>Sales_Data[[#This Row],[Profit]]/Sales_Data[[#This Row],[Net Sales]]</f>
        <v>0.36283076884714238</v>
      </c>
      <c r="V2256">
        <f>YEAR(Sales_Data[[#This Row],[Order_Date]])</f>
        <v>2025</v>
      </c>
      <c r="W2256" t="str">
        <f>TEXT(Sales_Data[[#This Row],[Order_Date]],"mmm")</f>
        <v>Jun</v>
      </c>
      <c r="X2256">
        <f>MONTH(Sales_Data[[#This Row],[Order_Date]])</f>
        <v>6</v>
      </c>
      <c r="Y2256" t="str">
        <f>"Q"&amp;ROUNDUP(MONTH(Sales_Data[[#This Row],[Order_Date]])/3,0)</f>
        <v>Q2</v>
      </c>
    </row>
    <row r="2257" spans="1:25" x14ac:dyDescent="0.3">
      <c r="A2257" t="s">
        <v>3691</v>
      </c>
      <c r="B2257" s="1">
        <v>45898</v>
      </c>
      <c r="C2257" t="s">
        <v>3692</v>
      </c>
      <c r="D2257" t="s">
        <v>137</v>
      </c>
      <c r="E2257" t="s">
        <v>39</v>
      </c>
      <c r="F2257" t="s">
        <v>405</v>
      </c>
      <c r="G2257" t="s">
        <v>32</v>
      </c>
      <c r="H2257" t="s">
        <v>50</v>
      </c>
      <c r="I2257" t="s">
        <v>51</v>
      </c>
      <c r="J2257">
        <v>2</v>
      </c>
      <c r="K2257">
        <v>6397.79</v>
      </c>
      <c r="L2257">
        <v>0.05</v>
      </c>
      <c r="M2257">
        <v>8941.09</v>
      </c>
      <c r="N2257" t="s">
        <v>52</v>
      </c>
      <c r="O2257" t="s">
        <v>35</v>
      </c>
      <c r="P2257" t="s">
        <v>71</v>
      </c>
      <c r="Q2257">
        <f>Sales_Data[[#This Row],[Quantity]]*Sales_Data[[#This Row],[Unit_Price]]</f>
        <v>12795.58</v>
      </c>
      <c r="R2257">
        <f>Sales_Data[[#This Row],[Gross_Sales]]*Sales_Data[[#This Row],[Discount]]</f>
        <v>639.779</v>
      </c>
      <c r="S2257">
        <f>Sales_Data[[#This Row],[Gross_Sales]]-Sales_Data[[#This Row],[Discount_Amount]]</f>
        <v>12155.800999999999</v>
      </c>
      <c r="T2257">
        <f>Sales_Data[[#This Row],[Net Sales]]-Sales_Data[[#This Row],[Cost]]</f>
        <v>3214.7109999999993</v>
      </c>
      <c r="U2257" s="2">
        <f>Sales_Data[[#This Row],[Profit]]/Sales_Data[[#This Row],[Net Sales]]</f>
        <v>0.26445900192015315</v>
      </c>
      <c r="V2257">
        <f>YEAR(Sales_Data[[#This Row],[Order_Date]])</f>
        <v>2025</v>
      </c>
      <c r="W2257" t="str">
        <f>TEXT(Sales_Data[[#This Row],[Order_Date]],"mmm")</f>
        <v>Aug</v>
      </c>
      <c r="X2257">
        <f>MONTH(Sales_Data[[#This Row],[Order_Date]])</f>
        <v>8</v>
      </c>
      <c r="Y2257" t="str">
        <f>"Q"&amp;ROUNDUP(MONTH(Sales_Data[[#This Row],[Order_Date]])/3,0)</f>
        <v>Q3</v>
      </c>
    </row>
    <row r="2258" spans="1:25" x14ac:dyDescent="0.3">
      <c r="A2258" t="s">
        <v>3693</v>
      </c>
      <c r="B2258" s="1">
        <v>45937</v>
      </c>
      <c r="C2258" t="s">
        <v>3694</v>
      </c>
      <c r="D2258" t="s">
        <v>194</v>
      </c>
      <c r="E2258" t="s">
        <v>30</v>
      </c>
      <c r="F2258" t="s">
        <v>156</v>
      </c>
      <c r="G2258" t="s">
        <v>41</v>
      </c>
      <c r="H2258" t="s">
        <v>42</v>
      </c>
      <c r="I2258" t="s">
        <v>82</v>
      </c>
      <c r="J2258">
        <v>2</v>
      </c>
      <c r="K2258">
        <v>3763.15</v>
      </c>
      <c r="L2258">
        <v>0.1</v>
      </c>
      <c r="M2258">
        <v>5162.41</v>
      </c>
      <c r="N2258" t="s">
        <v>52</v>
      </c>
      <c r="O2258" t="s">
        <v>53</v>
      </c>
      <c r="P2258" t="s">
        <v>44</v>
      </c>
      <c r="Q2258">
        <f>Sales_Data[[#This Row],[Quantity]]*Sales_Data[[#This Row],[Unit_Price]]</f>
        <v>7526.3</v>
      </c>
      <c r="R2258">
        <f>Sales_Data[[#This Row],[Gross_Sales]]*Sales_Data[[#This Row],[Discount]]</f>
        <v>752.63000000000011</v>
      </c>
      <c r="S2258">
        <f>Sales_Data[[#This Row],[Gross_Sales]]-Sales_Data[[#This Row],[Discount_Amount]]</f>
        <v>6773.67</v>
      </c>
      <c r="T2258">
        <f>Sales_Data[[#This Row],[Net Sales]]-Sales_Data[[#This Row],[Cost]]</f>
        <v>1611.2600000000002</v>
      </c>
      <c r="U2258" s="2">
        <f>Sales_Data[[#This Row],[Profit]]/Sales_Data[[#This Row],[Net Sales]]</f>
        <v>0.237871050700728</v>
      </c>
      <c r="V2258">
        <f>YEAR(Sales_Data[[#This Row],[Order_Date]])</f>
        <v>2025</v>
      </c>
      <c r="W2258" t="str">
        <f>TEXT(Sales_Data[[#This Row],[Order_Date]],"mmm")</f>
        <v>Oct</v>
      </c>
      <c r="X2258">
        <f>MONTH(Sales_Data[[#This Row],[Order_Date]])</f>
        <v>10</v>
      </c>
      <c r="Y2258" t="str">
        <f>"Q"&amp;ROUNDUP(MONTH(Sales_Data[[#This Row],[Order_Date]])/3,0)</f>
        <v>Q4</v>
      </c>
    </row>
    <row r="2259" spans="1:25" x14ac:dyDescent="0.3">
      <c r="A2259" t="s">
        <v>3695</v>
      </c>
      <c r="B2259" s="1">
        <v>45845</v>
      </c>
      <c r="C2259" t="s">
        <v>3696</v>
      </c>
      <c r="D2259" t="s">
        <v>414</v>
      </c>
      <c r="E2259" t="s">
        <v>19</v>
      </c>
      <c r="F2259" t="s">
        <v>66</v>
      </c>
      <c r="G2259" t="s">
        <v>75</v>
      </c>
      <c r="H2259" t="s">
        <v>185</v>
      </c>
      <c r="I2259" t="s">
        <v>261</v>
      </c>
      <c r="J2259">
        <v>5</v>
      </c>
      <c r="K2259">
        <v>2551.1</v>
      </c>
      <c r="L2259">
        <v>0</v>
      </c>
      <c r="M2259">
        <v>10043.44</v>
      </c>
      <c r="N2259" t="s">
        <v>52</v>
      </c>
      <c r="O2259" t="s">
        <v>35</v>
      </c>
      <c r="P2259" t="s">
        <v>44</v>
      </c>
      <c r="Q2259">
        <f>Sales_Data[[#This Row],[Quantity]]*Sales_Data[[#This Row],[Unit_Price]]</f>
        <v>12755.5</v>
      </c>
      <c r="R2259">
        <f>Sales_Data[[#This Row],[Gross_Sales]]*Sales_Data[[#This Row],[Discount]]</f>
        <v>0</v>
      </c>
      <c r="S2259">
        <f>Sales_Data[[#This Row],[Gross_Sales]]-Sales_Data[[#This Row],[Discount_Amount]]</f>
        <v>12755.5</v>
      </c>
      <c r="T2259">
        <f>Sales_Data[[#This Row],[Net Sales]]-Sales_Data[[#This Row],[Cost]]</f>
        <v>2712.0599999999995</v>
      </c>
      <c r="U2259" s="2">
        <f>Sales_Data[[#This Row],[Profit]]/Sales_Data[[#This Row],[Net Sales]]</f>
        <v>0.21261887029124688</v>
      </c>
      <c r="V2259">
        <f>YEAR(Sales_Data[[#This Row],[Order_Date]])</f>
        <v>2025</v>
      </c>
      <c r="W2259" t="str">
        <f>TEXT(Sales_Data[[#This Row],[Order_Date]],"mmm")</f>
        <v>Jul</v>
      </c>
      <c r="X2259">
        <f>MONTH(Sales_Data[[#This Row],[Order_Date]])</f>
        <v>7</v>
      </c>
      <c r="Y2259" t="str">
        <f>"Q"&amp;ROUNDUP(MONTH(Sales_Data[[#This Row],[Order_Date]])/3,0)</f>
        <v>Q3</v>
      </c>
    </row>
    <row r="2260" spans="1:25" x14ac:dyDescent="0.3">
      <c r="A2260" t="s">
        <v>3697</v>
      </c>
      <c r="B2260" s="1">
        <v>45959</v>
      </c>
      <c r="C2260" t="s">
        <v>3698</v>
      </c>
      <c r="D2260" t="s">
        <v>224</v>
      </c>
      <c r="E2260" t="s">
        <v>39</v>
      </c>
      <c r="F2260" t="s">
        <v>405</v>
      </c>
      <c r="G2260" t="s">
        <v>21</v>
      </c>
      <c r="H2260" t="s">
        <v>22</v>
      </c>
      <c r="I2260" t="s">
        <v>62</v>
      </c>
      <c r="J2260">
        <v>1</v>
      </c>
      <c r="K2260">
        <v>3291.71</v>
      </c>
      <c r="L2260">
        <v>0.15</v>
      </c>
      <c r="M2260">
        <v>1741.1</v>
      </c>
      <c r="N2260" t="s">
        <v>52</v>
      </c>
      <c r="O2260" t="s">
        <v>35</v>
      </c>
      <c r="P2260" t="s">
        <v>26</v>
      </c>
      <c r="Q2260">
        <f>Sales_Data[[#This Row],[Quantity]]*Sales_Data[[#This Row],[Unit_Price]]</f>
        <v>3291.71</v>
      </c>
      <c r="R2260">
        <f>Sales_Data[[#This Row],[Gross_Sales]]*Sales_Data[[#This Row],[Discount]]</f>
        <v>493.75649999999996</v>
      </c>
      <c r="S2260">
        <f>Sales_Data[[#This Row],[Gross_Sales]]-Sales_Data[[#This Row],[Discount_Amount]]</f>
        <v>2797.9535000000001</v>
      </c>
      <c r="T2260">
        <f>Sales_Data[[#This Row],[Net Sales]]-Sales_Data[[#This Row],[Cost]]</f>
        <v>1056.8535000000002</v>
      </c>
      <c r="U2260" s="2">
        <f>Sales_Data[[#This Row],[Profit]]/Sales_Data[[#This Row],[Net Sales]]</f>
        <v>0.37772375416532122</v>
      </c>
      <c r="V2260">
        <f>YEAR(Sales_Data[[#This Row],[Order_Date]])</f>
        <v>2025</v>
      </c>
      <c r="W2260" t="str">
        <f>TEXT(Sales_Data[[#This Row],[Order_Date]],"mmm")</f>
        <v>Oct</v>
      </c>
      <c r="X2260">
        <f>MONTH(Sales_Data[[#This Row],[Order_Date]])</f>
        <v>10</v>
      </c>
      <c r="Y2260" t="str">
        <f>"Q"&amp;ROUNDUP(MONTH(Sales_Data[[#This Row],[Order_Date]])/3,0)</f>
        <v>Q4</v>
      </c>
    </row>
    <row r="2261" spans="1:25" x14ac:dyDescent="0.3">
      <c r="A2261" t="s">
        <v>3699</v>
      </c>
      <c r="B2261" s="1">
        <v>45676</v>
      </c>
      <c r="C2261" t="s">
        <v>1015</v>
      </c>
      <c r="D2261" t="s">
        <v>715</v>
      </c>
      <c r="E2261" t="s">
        <v>39</v>
      </c>
      <c r="F2261" t="s">
        <v>107</v>
      </c>
      <c r="G2261" t="s">
        <v>41</v>
      </c>
      <c r="H2261" t="s">
        <v>42</v>
      </c>
      <c r="I2261" t="s">
        <v>43</v>
      </c>
      <c r="J2261">
        <v>1</v>
      </c>
      <c r="K2261">
        <v>1267.28</v>
      </c>
      <c r="L2261">
        <v>0.05</v>
      </c>
      <c r="M2261">
        <v>986.6</v>
      </c>
      <c r="N2261" t="s">
        <v>24</v>
      </c>
      <c r="O2261" t="s">
        <v>35</v>
      </c>
      <c r="P2261" t="s">
        <v>44</v>
      </c>
      <c r="Q2261">
        <f>Sales_Data[[#This Row],[Quantity]]*Sales_Data[[#This Row],[Unit_Price]]</f>
        <v>1267.28</v>
      </c>
      <c r="R2261">
        <f>Sales_Data[[#This Row],[Gross_Sales]]*Sales_Data[[#This Row],[Discount]]</f>
        <v>63.364000000000004</v>
      </c>
      <c r="S2261">
        <f>Sales_Data[[#This Row],[Gross_Sales]]-Sales_Data[[#This Row],[Discount_Amount]]</f>
        <v>1203.9159999999999</v>
      </c>
      <c r="T2261">
        <f>Sales_Data[[#This Row],[Net Sales]]-Sales_Data[[#This Row],[Cost]]</f>
        <v>217.31599999999992</v>
      </c>
      <c r="U2261" s="2">
        <f>Sales_Data[[#This Row],[Profit]]/Sales_Data[[#This Row],[Net Sales]]</f>
        <v>0.18050761016549322</v>
      </c>
      <c r="V2261">
        <f>YEAR(Sales_Data[[#This Row],[Order_Date]])</f>
        <v>2025</v>
      </c>
      <c r="W2261" t="str">
        <f>TEXT(Sales_Data[[#This Row],[Order_Date]],"mmm")</f>
        <v>Jan</v>
      </c>
      <c r="X2261">
        <f>MONTH(Sales_Data[[#This Row],[Order_Date]])</f>
        <v>1</v>
      </c>
      <c r="Y2261" t="str">
        <f>"Q"&amp;ROUNDUP(MONTH(Sales_Data[[#This Row],[Order_Date]])/3,0)</f>
        <v>Q1</v>
      </c>
    </row>
    <row r="2262" spans="1:25" x14ac:dyDescent="0.3">
      <c r="A2262" t="s">
        <v>3700</v>
      </c>
      <c r="B2262" s="1">
        <v>45725</v>
      </c>
      <c r="C2262" t="s">
        <v>691</v>
      </c>
      <c r="D2262" t="s">
        <v>327</v>
      </c>
      <c r="E2262" t="s">
        <v>30</v>
      </c>
      <c r="F2262" t="s">
        <v>101</v>
      </c>
      <c r="G2262" t="s">
        <v>41</v>
      </c>
      <c r="H2262" t="s">
        <v>42</v>
      </c>
      <c r="I2262" t="s">
        <v>82</v>
      </c>
      <c r="J2262">
        <v>3</v>
      </c>
      <c r="K2262">
        <v>4941.57</v>
      </c>
      <c r="L2262">
        <v>0</v>
      </c>
      <c r="M2262">
        <v>10350.34</v>
      </c>
      <c r="N2262" t="s">
        <v>109</v>
      </c>
      <c r="O2262" t="s">
        <v>35</v>
      </c>
      <c r="P2262" t="s">
        <v>44</v>
      </c>
      <c r="Q2262">
        <f>Sales_Data[[#This Row],[Quantity]]*Sales_Data[[#This Row],[Unit_Price]]</f>
        <v>14824.71</v>
      </c>
      <c r="R2262">
        <f>Sales_Data[[#This Row],[Gross_Sales]]*Sales_Data[[#This Row],[Discount]]</f>
        <v>0</v>
      </c>
      <c r="S2262">
        <f>Sales_Data[[#This Row],[Gross_Sales]]-Sales_Data[[#This Row],[Discount_Amount]]</f>
        <v>14824.71</v>
      </c>
      <c r="T2262">
        <f>Sales_Data[[#This Row],[Net Sales]]-Sales_Data[[#This Row],[Cost]]</f>
        <v>4474.369999999999</v>
      </c>
      <c r="U2262" s="2">
        <f>Sales_Data[[#This Row],[Profit]]/Sales_Data[[#This Row],[Net Sales]]</f>
        <v>0.30181838295656371</v>
      </c>
      <c r="V2262">
        <f>YEAR(Sales_Data[[#This Row],[Order_Date]])</f>
        <v>2025</v>
      </c>
      <c r="W2262" t="str">
        <f>TEXT(Sales_Data[[#This Row],[Order_Date]],"mmm")</f>
        <v>Mar</v>
      </c>
      <c r="X2262">
        <f>MONTH(Sales_Data[[#This Row],[Order_Date]])</f>
        <v>3</v>
      </c>
      <c r="Y2262" t="str">
        <f>"Q"&amp;ROUNDUP(MONTH(Sales_Data[[#This Row],[Order_Date]])/3,0)</f>
        <v>Q1</v>
      </c>
    </row>
    <row r="2263" spans="1:25" x14ac:dyDescent="0.3">
      <c r="A2263" t="s">
        <v>3701</v>
      </c>
      <c r="B2263" s="1">
        <v>45875</v>
      </c>
      <c r="C2263" t="s">
        <v>1756</v>
      </c>
      <c r="D2263" t="s">
        <v>1171</v>
      </c>
      <c r="E2263" t="s">
        <v>19</v>
      </c>
      <c r="F2263" t="s">
        <v>66</v>
      </c>
      <c r="G2263" t="s">
        <v>32</v>
      </c>
      <c r="H2263" t="s">
        <v>50</v>
      </c>
      <c r="I2263" t="s">
        <v>58</v>
      </c>
      <c r="J2263">
        <v>1</v>
      </c>
      <c r="K2263">
        <v>6461.56</v>
      </c>
      <c r="L2263">
        <v>0</v>
      </c>
      <c r="M2263">
        <v>4608.57</v>
      </c>
      <c r="N2263" t="s">
        <v>70</v>
      </c>
      <c r="O2263" t="s">
        <v>35</v>
      </c>
      <c r="P2263" t="s">
        <v>71</v>
      </c>
      <c r="Q2263">
        <f>Sales_Data[[#This Row],[Quantity]]*Sales_Data[[#This Row],[Unit_Price]]</f>
        <v>6461.56</v>
      </c>
      <c r="R2263">
        <f>Sales_Data[[#This Row],[Gross_Sales]]*Sales_Data[[#This Row],[Discount]]</f>
        <v>0</v>
      </c>
      <c r="S2263">
        <f>Sales_Data[[#This Row],[Gross_Sales]]-Sales_Data[[#This Row],[Discount_Amount]]</f>
        <v>6461.56</v>
      </c>
      <c r="T2263">
        <f>Sales_Data[[#This Row],[Net Sales]]-Sales_Data[[#This Row],[Cost]]</f>
        <v>1852.9900000000007</v>
      </c>
      <c r="U2263" s="2">
        <f>Sales_Data[[#This Row],[Profit]]/Sales_Data[[#This Row],[Net Sales]]</f>
        <v>0.28677130600040868</v>
      </c>
      <c r="V2263">
        <f>YEAR(Sales_Data[[#This Row],[Order_Date]])</f>
        <v>2025</v>
      </c>
      <c r="W2263" t="str">
        <f>TEXT(Sales_Data[[#This Row],[Order_Date]],"mmm")</f>
        <v>Aug</v>
      </c>
      <c r="X2263">
        <f>MONTH(Sales_Data[[#This Row],[Order_Date]])</f>
        <v>8</v>
      </c>
      <c r="Y2263" t="str">
        <f>"Q"&amp;ROUNDUP(MONTH(Sales_Data[[#This Row],[Order_Date]])/3,0)</f>
        <v>Q3</v>
      </c>
    </row>
    <row r="2264" spans="1:25" x14ac:dyDescent="0.3">
      <c r="A2264" t="s">
        <v>3702</v>
      </c>
      <c r="B2264" s="1">
        <v>45759</v>
      </c>
      <c r="C2264" t="s">
        <v>1294</v>
      </c>
      <c r="D2264" t="s">
        <v>756</v>
      </c>
      <c r="E2264" t="s">
        <v>19</v>
      </c>
      <c r="F2264" t="s">
        <v>81</v>
      </c>
      <c r="G2264" t="s">
        <v>75</v>
      </c>
      <c r="H2264" t="s">
        <v>185</v>
      </c>
      <c r="I2264" t="s">
        <v>186</v>
      </c>
      <c r="J2264">
        <v>2</v>
      </c>
      <c r="K2264">
        <v>10826.22</v>
      </c>
      <c r="L2264">
        <v>0</v>
      </c>
      <c r="M2264">
        <v>17643.580000000002</v>
      </c>
      <c r="N2264" t="s">
        <v>70</v>
      </c>
      <c r="O2264" t="s">
        <v>35</v>
      </c>
      <c r="P2264" t="s">
        <v>26</v>
      </c>
      <c r="Q2264">
        <f>Sales_Data[[#This Row],[Quantity]]*Sales_Data[[#This Row],[Unit_Price]]</f>
        <v>21652.44</v>
      </c>
      <c r="R2264">
        <f>Sales_Data[[#This Row],[Gross_Sales]]*Sales_Data[[#This Row],[Discount]]</f>
        <v>0</v>
      </c>
      <c r="S2264">
        <f>Sales_Data[[#This Row],[Gross_Sales]]-Sales_Data[[#This Row],[Discount_Amount]]</f>
        <v>21652.44</v>
      </c>
      <c r="T2264">
        <f>Sales_Data[[#This Row],[Net Sales]]-Sales_Data[[#This Row],[Cost]]</f>
        <v>4008.8599999999969</v>
      </c>
      <c r="U2264" s="2">
        <f>Sales_Data[[#This Row],[Profit]]/Sales_Data[[#This Row],[Net Sales]]</f>
        <v>0.18514587732375645</v>
      </c>
      <c r="V2264">
        <f>YEAR(Sales_Data[[#This Row],[Order_Date]])</f>
        <v>2025</v>
      </c>
      <c r="W2264" t="str">
        <f>TEXT(Sales_Data[[#This Row],[Order_Date]],"mmm")</f>
        <v>Apr</v>
      </c>
      <c r="X2264">
        <f>MONTH(Sales_Data[[#This Row],[Order_Date]])</f>
        <v>4</v>
      </c>
      <c r="Y2264" t="str">
        <f>"Q"&amp;ROUNDUP(MONTH(Sales_Data[[#This Row],[Order_Date]])/3,0)</f>
        <v>Q2</v>
      </c>
    </row>
    <row r="2265" spans="1:25" x14ac:dyDescent="0.3">
      <c r="A2265" t="s">
        <v>3703</v>
      </c>
      <c r="B2265" s="1">
        <v>45699</v>
      </c>
      <c r="C2265" t="s">
        <v>455</v>
      </c>
      <c r="D2265" t="s">
        <v>777</v>
      </c>
      <c r="E2265" t="s">
        <v>39</v>
      </c>
      <c r="F2265" t="s">
        <v>96</v>
      </c>
      <c r="G2265" t="s">
        <v>75</v>
      </c>
      <c r="H2265" t="s">
        <v>76</v>
      </c>
      <c r="I2265" t="s">
        <v>108</v>
      </c>
      <c r="J2265">
        <v>1</v>
      </c>
      <c r="K2265">
        <v>5543.99</v>
      </c>
      <c r="L2265">
        <v>0</v>
      </c>
      <c r="M2265">
        <v>4854.71</v>
      </c>
      <c r="N2265" t="s">
        <v>109</v>
      </c>
      <c r="O2265" t="s">
        <v>35</v>
      </c>
      <c r="P2265" t="s">
        <v>71</v>
      </c>
      <c r="Q2265">
        <f>Sales_Data[[#This Row],[Quantity]]*Sales_Data[[#This Row],[Unit_Price]]</f>
        <v>5543.99</v>
      </c>
      <c r="R2265">
        <f>Sales_Data[[#This Row],[Gross_Sales]]*Sales_Data[[#This Row],[Discount]]</f>
        <v>0</v>
      </c>
      <c r="S2265">
        <f>Sales_Data[[#This Row],[Gross_Sales]]-Sales_Data[[#This Row],[Discount_Amount]]</f>
        <v>5543.99</v>
      </c>
      <c r="T2265">
        <f>Sales_Data[[#This Row],[Net Sales]]-Sales_Data[[#This Row],[Cost]]</f>
        <v>689.27999999999975</v>
      </c>
      <c r="U2265" s="2">
        <f>Sales_Data[[#This Row],[Profit]]/Sales_Data[[#This Row],[Net Sales]]</f>
        <v>0.12432922858807462</v>
      </c>
      <c r="V2265">
        <f>YEAR(Sales_Data[[#This Row],[Order_Date]])</f>
        <v>2025</v>
      </c>
      <c r="W2265" t="str">
        <f>TEXT(Sales_Data[[#This Row],[Order_Date]],"mmm")</f>
        <v>Feb</v>
      </c>
      <c r="X2265">
        <f>MONTH(Sales_Data[[#This Row],[Order_Date]])</f>
        <v>2</v>
      </c>
      <c r="Y2265" t="str">
        <f>"Q"&amp;ROUNDUP(MONTH(Sales_Data[[#This Row],[Order_Date]])/3,0)</f>
        <v>Q1</v>
      </c>
    </row>
    <row r="2266" spans="1:25" x14ac:dyDescent="0.3">
      <c r="A2266" t="s">
        <v>3704</v>
      </c>
      <c r="B2266" s="1">
        <v>45945</v>
      </c>
      <c r="C2266" t="s">
        <v>517</v>
      </c>
      <c r="D2266" t="s">
        <v>615</v>
      </c>
      <c r="E2266" t="s">
        <v>48</v>
      </c>
      <c r="F2266" t="s">
        <v>126</v>
      </c>
      <c r="G2266" t="s">
        <v>75</v>
      </c>
      <c r="H2266" t="s">
        <v>256</v>
      </c>
      <c r="I2266" t="s">
        <v>334</v>
      </c>
      <c r="J2266">
        <v>1</v>
      </c>
      <c r="K2266">
        <v>59959.12</v>
      </c>
      <c r="L2266">
        <v>0.05</v>
      </c>
      <c r="M2266">
        <v>43380.66</v>
      </c>
      <c r="N2266" t="s">
        <v>24</v>
      </c>
      <c r="O2266" t="s">
        <v>53</v>
      </c>
      <c r="P2266" t="s">
        <v>44</v>
      </c>
      <c r="Q2266">
        <f>Sales_Data[[#This Row],[Quantity]]*Sales_Data[[#This Row],[Unit_Price]]</f>
        <v>59959.12</v>
      </c>
      <c r="R2266">
        <f>Sales_Data[[#This Row],[Gross_Sales]]*Sales_Data[[#This Row],[Discount]]</f>
        <v>2997.9560000000001</v>
      </c>
      <c r="S2266">
        <f>Sales_Data[[#This Row],[Gross_Sales]]-Sales_Data[[#This Row],[Discount_Amount]]</f>
        <v>56961.164000000004</v>
      </c>
      <c r="T2266">
        <f>Sales_Data[[#This Row],[Net Sales]]-Sales_Data[[#This Row],[Cost]]</f>
        <v>13580.504000000001</v>
      </c>
      <c r="U2266" s="2">
        <f>Sales_Data[[#This Row],[Profit]]/Sales_Data[[#This Row],[Net Sales]]</f>
        <v>0.23841689751986106</v>
      </c>
      <c r="V2266">
        <f>YEAR(Sales_Data[[#This Row],[Order_Date]])</f>
        <v>2025</v>
      </c>
      <c r="W2266" t="str">
        <f>TEXT(Sales_Data[[#This Row],[Order_Date]],"mmm")</f>
        <v>Oct</v>
      </c>
      <c r="X2266">
        <f>MONTH(Sales_Data[[#This Row],[Order_Date]])</f>
        <v>10</v>
      </c>
      <c r="Y2266" t="str">
        <f>"Q"&amp;ROUNDUP(MONTH(Sales_Data[[#This Row],[Order_Date]])/3,0)</f>
        <v>Q4</v>
      </c>
    </row>
    <row r="2267" spans="1:25" x14ac:dyDescent="0.3">
      <c r="A2267" t="s">
        <v>3705</v>
      </c>
      <c r="B2267" s="1">
        <v>45824</v>
      </c>
      <c r="C2267" t="s">
        <v>1494</v>
      </c>
      <c r="D2267" t="s">
        <v>444</v>
      </c>
      <c r="E2267" t="s">
        <v>19</v>
      </c>
      <c r="F2267" t="s">
        <v>81</v>
      </c>
      <c r="G2267" t="s">
        <v>32</v>
      </c>
      <c r="H2267" t="s">
        <v>50</v>
      </c>
      <c r="I2267" t="s">
        <v>51</v>
      </c>
      <c r="J2267">
        <v>1</v>
      </c>
      <c r="K2267">
        <v>13770.98</v>
      </c>
      <c r="L2267">
        <v>0.1</v>
      </c>
      <c r="M2267">
        <v>8026.8</v>
      </c>
      <c r="N2267" t="s">
        <v>52</v>
      </c>
      <c r="O2267" t="s">
        <v>35</v>
      </c>
      <c r="P2267" t="s">
        <v>71</v>
      </c>
      <c r="Q2267">
        <f>Sales_Data[[#This Row],[Quantity]]*Sales_Data[[#This Row],[Unit_Price]]</f>
        <v>13770.98</v>
      </c>
      <c r="R2267">
        <f>Sales_Data[[#This Row],[Gross_Sales]]*Sales_Data[[#This Row],[Discount]]</f>
        <v>1377.098</v>
      </c>
      <c r="S2267">
        <f>Sales_Data[[#This Row],[Gross_Sales]]-Sales_Data[[#This Row],[Discount_Amount]]</f>
        <v>12393.882</v>
      </c>
      <c r="T2267">
        <f>Sales_Data[[#This Row],[Net Sales]]-Sales_Data[[#This Row],[Cost]]</f>
        <v>4367.0819999999994</v>
      </c>
      <c r="U2267" s="2">
        <f>Sales_Data[[#This Row],[Profit]]/Sales_Data[[#This Row],[Net Sales]]</f>
        <v>0.35235788109004101</v>
      </c>
      <c r="V2267">
        <f>YEAR(Sales_Data[[#This Row],[Order_Date]])</f>
        <v>2025</v>
      </c>
      <c r="W2267" t="str">
        <f>TEXT(Sales_Data[[#This Row],[Order_Date]],"mmm")</f>
        <v>Jun</v>
      </c>
      <c r="X2267">
        <f>MONTH(Sales_Data[[#This Row],[Order_Date]])</f>
        <v>6</v>
      </c>
      <c r="Y2267" t="str">
        <f>"Q"&amp;ROUNDUP(MONTH(Sales_Data[[#This Row],[Order_Date]])/3,0)</f>
        <v>Q2</v>
      </c>
    </row>
    <row r="2268" spans="1:25" x14ac:dyDescent="0.3">
      <c r="A2268" t="s">
        <v>3706</v>
      </c>
      <c r="B2268" s="1">
        <v>45766</v>
      </c>
      <c r="C2268" t="s">
        <v>2885</v>
      </c>
      <c r="D2268" t="s">
        <v>447</v>
      </c>
      <c r="E2268" t="s">
        <v>119</v>
      </c>
      <c r="F2268" t="s">
        <v>249</v>
      </c>
      <c r="G2268" t="s">
        <v>75</v>
      </c>
      <c r="H2268" t="s">
        <v>76</v>
      </c>
      <c r="I2268" t="s">
        <v>77</v>
      </c>
      <c r="J2268">
        <v>1</v>
      </c>
      <c r="K2268">
        <v>6233.28</v>
      </c>
      <c r="L2268">
        <v>0.05</v>
      </c>
      <c r="M2268">
        <v>4645.66</v>
      </c>
      <c r="N2268" t="s">
        <v>24</v>
      </c>
      <c r="O2268" t="s">
        <v>35</v>
      </c>
      <c r="P2268" t="s">
        <v>44</v>
      </c>
      <c r="Q2268">
        <f>Sales_Data[[#This Row],[Quantity]]*Sales_Data[[#This Row],[Unit_Price]]</f>
        <v>6233.28</v>
      </c>
      <c r="R2268">
        <f>Sales_Data[[#This Row],[Gross_Sales]]*Sales_Data[[#This Row],[Discount]]</f>
        <v>311.66399999999999</v>
      </c>
      <c r="S2268">
        <f>Sales_Data[[#This Row],[Gross_Sales]]-Sales_Data[[#This Row],[Discount_Amount]]</f>
        <v>5921.616</v>
      </c>
      <c r="T2268">
        <f>Sales_Data[[#This Row],[Net Sales]]-Sales_Data[[#This Row],[Cost]]</f>
        <v>1275.9560000000001</v>
      </c>
      <c r="U2268" s="2">
        <f>Sales_Data[[#This Row],[Profit]]/Sales_Data[[#This Row],[Net Sales]]</f>
        <v>0.21547428945071753</v>
      </c>
      <c r="V2268">
        <f>YEAR(Sales_Data[[#This Row],[Order_Date]])</f>
        <v>2025</v>
      </c>
      <c r="W2268" t="str">
        <f>TEXT(Sales_Data[[#This Row],[Order_Date]],"mmm")</f>
        <v>Apr</v>
      </c>
      <c r="X2268">
        <f>MONTH(Sales_Data[[#This Row],[Order_Date]])</f>
        <v>4</v>
      </c>
      <c r="Y2268" t="str">
        <f>"Q"&amp;ROUNDUP(MONTH(Sales_Data[[#This Row],[Order_Date]])/3,0)</f>
        <v>Q2</v>
      </c>
    </row>
    <row r="2269" spans="1:25" x14ac:dyDescent="0.3">
      <c r="A2269" t="s">
        <v>3707</v>
      </c>
      <c r="B2269" s="1">
        <v>45693</v>
      </c>
      <c r="C2269" t="s">
        <v>426</v>
      </c>
      <c r="D2269" t="s">
        <v>238</v>
      </c>
      <c r="E2269" t="s">
        <v>48</v>
      </c>
      <c r="F2269" t="s">
        <v>49</v>
      </c>
      <c r="G2269" t="s">
        <v>67</v>
      </c>
      <c r="H2269" t="s">
        <v>133</v>
      </c>
      <c r="I2269" t="s">
        <v>138</v>
      </c>
      <c r="J2269">
        <v>1</v>
      </c>
      <c r="K2269">
        <v>31089.84</v>
      </c>
      <c r="L2269">
        <v>0.05</v>
      </c>
      <c r="M2269">
        <v>25990.47</v>
      </c>
      <c r="N2269" t="s">
        <v>24</v>
      </c>
      <c r="O2269" t="s">
        <v>25</v>
      </c>
      <c r="P2269" t="s">
        <v>44</v>
      </c>
      <c r="Q2269">
        <f>Sales_Data[[#This Row],[Quantity]]*Sales_Data[[#This Row],[Unit_Price]]</f>
        <v>31089.84</v>
      </c>
      <c r="R2269">
        <f>Sales_Data[[#This Row],[Gross_Sales]]*Sales_Data[[#This Row],[Discount]]</f>
        <v>1554.4920000000002</v>
      </c>
      <c r="S2269">
        <f>Sales_Data[[#This Row],[Gross_Sales]]-Sales_Data[[#This Row],[Discount_Amount]]</f>
        <v>29535.347999999998</v>
      </c>
      <c r="T2269">
        <f>Sales_Data[[#This Row],[Net Sales]]-Sales_Data[[#This Row],[Cost]]</f>
        <v>3544.877999999997</v>
      </c>
      <c r="U2269" s="2">
        <f>Sales_Data[[#This Row],[Profit]]/Sales_Data[[#This Row],[Net Sales]]</f>
        <v>0.12002154164562399</v>
      </c>
      <c r="V2269">
        <f>YEAR(Sales_Data[[#This Row],[Order_Date]])</f>
        <v>2025</v>
      </c>
      <c r="W2269" t="str">
        <f>TEXT(Sales_Data[[#This Row],[Order_Date]],"mmm")</f>
        <v>Feb</v>
      </c>
      <c r="X2269">
        <f>MONTH(Sales_Data[[#This Row],[Order_Date]])</f>
        <v>2</v>
      </c>
      <c r="Y2269" t="str">
        <f>"Q"&amp;ROUNDUP(MONTH(Sales_Data[[#This Row],[Order_Date]])/3,0)</f>
        <v>Q1</v>
      </c>
    </row>
    <row r="2270" spans="1:25" x14ac:dyDescent="0.3">
      <c r="A2270" t="s">
        <v>3708</v>
      </c>
      <c r="B2270" s="1">
        <v>45889</v>
      </c>
      <c r="C2270" t="s">
        <v>3709</v>
      </c>
      <c r="D2270" t="s">
        <v>522</v>
      </c>
      <c r="E2270" t="s">
        <v>19</v>
      </c>
      <c r="F2270" t="s">
        <v>57</v>
      </c>
      <c r="G2270" t="s">
        <v>75</v>
      </c>
      <c r="H2270" t="s">
        <v>76</v>
      </c>
      <c r="I2270" t="s">
        <v>108</v>
      </c>
      <c r="J2270">
        <v>1</v>
      </c>
      <c r="K2270">
        <v>11173.42</v>
      </c>
      <c r="L2270">
        <v>0.15</v>
      </c>
      <c r="M2270">
        <v>5895.2</v>
      </c>
      <c r="N2270" t="s">
        <v>70</v>
      </c>
      <c r="O2270" t="s">
        <v>35</v>
      </c>
      <c r="P2270" t="s">
        <v>71</v>
      </c>
      <c r="Q2270">
        <f>Sales_Data[[#This Row],[Quantity]]*Sales_Data[[#This Row],[Unit_Price]]</f>
        <v>11173.42</v>
      </c>
      <c r="R2270">
        <f>Sales_Data[[#This Row],[Gross_Sales]]*Sales_Data[[#This Row],[Discount]]</f>
        <v>1676.0129999999999</v>
      </c>
      <c r="S2270">
        <f>Sales_Data[[#This Row],[Gross_Sales]]-Sales_Data[[#This Row],[Discount_Amount]]</f>
        <v>9497.4069999999992</v>
      </c>
      <c r="T2270">
        <f>Sales_Data[[#This Row],[Net Sales]]-Sales_Data[[#This Row],[Cost]]</f>
        <v>3602.2069999999994</v>
      </c>
      <c r="U2270" s="2">
        <f>Sales_Data[[#This Row],[Profit]]/Sales_Data[[#This Row],[Net Sales]]</f>
        <v>0.37928320856419018</v>
      </c>
      <c r="V2270">
        <f>YEAR(Sales_Data[[#This Row],[Order_Date]])</f>
        <v>2025</v>
      </c>
      <c r="W2270" t="str">
        <f>TEXT(Sales_Data[[#This Row],[Order_Date]],"mmm")</f>
        <v>Aug</v>
      </c>
      <c r="X2270">
        <f>MONTH(Sales_Data[[#This Row],[Order_Date]])</f>
        <v>8</v>
      </c>
      <c r="Y2270" t="str">
        <f>"Q"&amp;ROUNDUP(MONTH(Sales_Data[[#This Row],[Order_Date]])/3,0)</f>
        <v>Q3</v>
      </c>
    </row>
    <row r="2271" spans="1:25" x14ac:dyDescent="0.3">
      <c r="A2271" t="s">
        <v>3710</v>
      </c>
      <c r="B2271" s="1">
        <v>45886</v>
      </c>
      <c r="C2271" t="s">
        <v>3711</v>
      </c>
      <c r="D2271" t="s">
        <v>1026</v>
      </c>
      <c r="E2271" t="s">
        <v>19</v>
      </c>
      <c r="F2271" t="s">
        <v>66</v>
      </c>
      <c r="G2271" t="s">
        <v>41</v>
      </c>
      <c r="H2271" t="s">
        <v>102</v>
      </c>
      <c r="I2271" t="s">
        <v>388</v>
      </c>
      <c r="J2271">
        <v>3</v>
      </c>
      <c r="K2271">
        <v>2329.0300000000002</v>
      </c>
      <c r="L2271">
        <v>0.05</v>
      </c>
      <c r="M2271">
        <v>4204.2</v>
      </c>
      <c r="N2271" t="s">
        <v>109</v>
      </c>
      <c r="O2271" t="s">
        <v>35</v>
      </c>
      <c r="P2271" t="s">
        <v>44</v>
      </c>
      <c r="Q2271">
        <f>Sales_Data[[#This Row],[Quantity]]*Sales_Data[[#This Row],[Unit_Price]]</f>
        <v>6987.09</v>
      </c>
      <c r="R2271">
        <f>Sales_Data[[#This Row],[Gross_Sales]]*Sales_Data[[#This Row],[Discount]]</f>
        <v>349.35450000000003</v>
      </c>
      <c r="S2271">
        <f>Sales_Data[[#This Row],[Gross_Sales]]-Sales_Data[[#This Row],[Discount_Amount]]</f>
        <v>6637.7354999999998</v>
      </c>
      <c r="T2271">
        <f>Sales_Data[[#This Row],[Net Sales]]-Sales_Data[[#This Row],[Cost]]</f>
        <v>2433.5355</v>
      </c>
      <c r="U2271" s="2">
        <f>Sales_Data[[#This Row],[Profit]]/Sales_Data[[#This Row],[Net Sales]]</f>
        <v>0.36662134247440259</v>
      </c>
      <c r="V2271">
        <f>YEAR(Sales_Data[[#This Row],[Order_Date]])</f>
        <v>2025</v>
      </c>
      <c r="W2271" t="str">
        <f>TEXT(Sales_Data[[#This Row],[Order_Date]],"mmm")</f>
        <v>Aug</v>
      </c>
      <c r="X2271">
        <f>MONTH(Sales_Data[[#This Row],[Order_Date]])</f>
        <v>8</v>
      </c>
      <c r="Y2271" t="str">
        <f>"Q"&amp;ROUNDUP(MONTH(Sales_Data[[#This Row],[Order_Date]])/3,0)</f>
        <v>Q3</v>
      </c>
    </row>
    <row r="2272" spans="1:25" x14ac:dyDescent="0.3">
      <c r="A2272" t="s">
        <v>3712</v>
      </c>
      <c r="B2272" s="1">
        <v>46010</v>
      </c>
      <c r="C2272" t="s">
        <v>2439</v>
      </c>
      <c r="D2272" t="s">
        <v>205</v>
      </c>
      <c r="E2272" t="s">
        <v>39</v>
      </c>
      <c r="F2272" t="s">
        <v>405</v>
      </c>
      <c r="G2272" t="s">
        <v>75</v>
      </c>
      <c r="H2272" t="s">
        <v>185</v>
      </c>
      <c r="I2272" t="s">
        <v>261</v>
      </c>
      <c r="J2272">
        <v>3</v>
      </c>
      <c r="K2272">
        <v>6233.89</v>
      </c>
      <c r="L2272">
        <v>0.1</v>
      </c>
      <c r="M2272">
        <v>12379.63</v>
      </c>
      <c r="N2272" t="s">
        <v>24</v>
      </c>
      <c r="O2272" t="s">
        <v>35</v>
      </c>
      <c r="P2272" t="s">
        <v>71</v>
      </c>
      <c r="Q2272">
        <f>Sales_Data[[#This Row],[Quantity]]*Sales_Data[[#This Row],[Unit_Price]]</f>
        <v>18701.670000000002</v>
      </c>
      <c r="R2272">
        <f>Sales_Data[[#This Row],[Gross_Sales]]*Sales_Data[[#This Row],[Discount]]</f>
        <v>1870.1670000000004</v>
      </c>
      <c r="S2272">
        <f>Sales_Data[[#This Row],[Gross_Sales]]-Sales_Data[[#This Row],[Discount_Amount]]</f>
        <v>16831.503000000001</v>
      </c>
      <c r="T2272">
        <f>Sales_Data[[#This Row],[Net Sales]]-Sales_Data[[#This Row],[Cost]]</f>
        <v>4451.8730000000014</v>
      </c>
      <c r="U2272" s="2">
        <f>Sales_Data[[#This Row],[Profit]]/Sales_Data[[#This Row],[Net Sales]]</f>
        <v>0.26449646237772118</v>
      </c>
      <c r="V2272">
        <f>YEAR(Sales_Data[[#This Row],[Order_Date]])</f>
        <v>2025</v>
      </c>
      <c r="W2272" t="str">
        <f>TEXT(Sales_Data[[#This Row],[Order_Date]],"mmm")</f>
        <v>Dec</v>
      </c>
      <c r="X2272">
        <f>MONTH(Sales_Data[[#This Row],[Order_Date]])</f>
        <v>12</v>
      </c>
      <c r="Y2272" t="str">
        <f>"Q"&amp;ROUNDUP(MONTH(Sales_Data[[#This Row],[Order_Date]])/3,0)</f>
        <v>Q4</v>
      </c>
    </row>
    <row r="2273" spans="1:25" x14ac:dyDescent="0.3">
      <c r="A2273" t="s">
        <v>3713</v>
      </c>
      <c r="B2273" s="1">
        <v>45821</v>
      </c>
      <c r="C2273" t="s">
        <v>1397</v>
      </c>
      <c r="D2273" t="s">
        <v>527</v>
      </c>
      <c r="E2273" t="s">
        <v>48</v>
      </c>
      <c r="F2273" t="s">
        <v>164</v>
      </c>
      <c r="G2273" t="s">
        <v>75</v>
      </c>
      <c r="H2273" t="s">
        <v>114</v>
      </c>
      <c r="I2273" t="s">
        <v>206</v>
      </c>
      <c r="J2273">
        <v>3</v>
      </c>
      <c r="K2273">
        <v>36029.86</v>
      </c>
      <c r="L2273">
        <v>0</v>
      </c>
      <c r="M2273">
        <v>67406.31</v>
      </c>
      <c r="N2273" t="s">
        <v>109</v>
      </c>
      <c r="O2273" t="s">
        <v>25</v>
      </c>
      <c r="P2273" t="s">
        <v>71</v>
      </c>
      <c r="Q2273">
        <f>Sales_Data[[#This Row],[Quantity]]*Sales_Data[[#This Row],[Unit_Price]]</f>
        <v>108089.58</v>
      </c>
      <c r="R2273">
        <f>Sales_Data[[#This Row],[Gross_Sales]]*Sales_Data[[#This Row],[Discount]]</f>
        <v>0</v>
      </c>
      <c r="S2273">
        <f>Sales_Data[[#This Row],[Gross_Sales]]-Sales_Data[[#This Row],[Discount_Amount]]</f>
        <v>108089.58</v>
      </c>
      <c r="T2273">
        <f>Sales_Data[[#This Row],[Net Sales]]-Sales_Data[[#This Row],[Cost]]</f>
        <v>40683.270000000004</v>
      </c>
      <c r="U2273" s="2">
        <f>Sales_Data[[#This Row],[Profit]]/Sales_Data[[#This Row],[Net Sales]]</f>
        <v>0.37638475420109879</v>
      </c>
      <c r="V2273">
        <f>YEAR(Sales_Data[[#This Row],[Order_Date]])</f>
        <v>2025</v>
      </c>
      <c r="W2273" t="str">
        <f>TEXT(Sales_Data[[#This Row],[Order_Date]],"mmm")</f>
        <v>Jun</v>
      </c>
      <c r="X2273">
        <f>MONTH(Sales_Data[[#This Row],[Order_Date]])</f>
        <v>6</v>
      </c>
      <c r="Y2273" t="str">
        <f>"Q"&amp;ROUNDUP(MONTH(Sales_Data[[#This Row],[Order_Date]])/3,0)</f>
        <v>Q2</v>
      </c>
    </row>
    <row r="2274" spans="1:25" x14ac:dyDescent="0.3">
      <c r="A2274" t="s">
        <v>3714</v>
      </c>
      <c r="B2274" s="1">
        <v>45730</v>
      </c>
      <c r="C2274" t="s">
        <v>2408</v>
      </c>
      <c r="D2274" t="s">
        <v>18</v>
      </c>
      <c r="E2274" t="s">
        <v>39</v>
      </c>
      <c r="F2274" t="s">
        <v>202</v>
      </c>
      <c r="G2274" t="s">
        <v>41</v>
      </c>
      <c r="H2274" t="s">
        <v>171</v>
      </c>
      <c r="I2274" t="s">
        <v>172</v>
      </c>
      <c r="J2274">
        <v>3</v>
      </c>
      <c r="K2274">
        <v>664.89</v>
      </c>
      <c r="L2274">
        <v>0</v>
      </c>
      <c r="M2274">
        <v>1407.33</v>
      </c>
      <c r="N2274" t="s">
        <v>52</v>
      </c>
      <c r="O2274" t="s">
        <v>35</v>
      </c>
      <c r="P2274" t="s">
        <v>44</v>
      </c>
      <c r="Q2274">
        <f>Sales_Data[[#This Row],[Quantity]]*Sales_Data[[#This Row],[Unit_Price]]</f>
        <v>1994.67</v>
      </c>
      <c r="R2274">
        <f>Sales_Data[[#This Row],[Gross_Sales]]*Sales_Data[[#This Row],[Discount]]</f>
        <v>0</v>
      </c>
      <c r="S2274">
        <f>Sales_Data[[#This Row],[Gross_Sales]]-Sales_Data[[#This Row],[Discount_Amount]]</f>
        <v>1994.67</v>
      </c>
      <c r="T2274">
        <f>Sales_Data[[#This Row],[Net Sales]]-Sales_Data[[#This Row],[Cost]]</f>
        <v>587.34000000000015</v>
      </c>
      <c r="U2274" s="2">
        <f>Sales_Data[[#This Row],[Profit]]/Sales_Data[[#This Row],[Net Sales]]</f>
        <v>0.29445472183368682</v>
      </c>
      <c r="V2274">
        <f>YEAR(Sales_Data[[#This Row],[Order_Date]])</f>
        <v>2025</v>
      </c>
      <c r="W2274" t="str">
        <f>TEXT(Sales_Data[[#This Row],[Order_Date]],"mmm")</f>
        <v>Mar</v>
      </c>
      <c r="X2274">
        <f>MONTH(Sales_Data[[#This Row],[Order_Date]])</f>
        <v>3</v>
      </c>
      <c r="Y2274" t="str">
        <f>"Q"&amp;ROUNDUP(MONTH(Sales_Data[[#This Row],[Order_Date]])/3,0)</f>
        <v>Q1</v>
      </c>
    </row>
    <row r="2275" spans="1:25" x14ac:dyDescent="0.3">
      <c r="A2275" t="s">
        <v>3715</v>
      </c>
      <c r="B2275" s="1">
        <v>45793</v>
      </c>
      <c r="C2275" t="s">
        <v>1633</v>
      </c>
      <c r="D2275" t="s">
        <v>699</v>
      </c>
      <c r="E2275" t="s">
        <v>48</v>
      </c>
      <c r="F2275" t="s">
        <v>132</v>
      </c>
      <c r="G2275" t="s">
        <v>41</v>
      </c>
      <c r="H2275" t="s">
        <v>42</v>
      </c>
      <c r="I2275" t="s">
        <v>82</v>
      </c>
      <c r="J2275">
        <v>1</v>
      </c>
      <c r="K2275">
        <v>59913.78</v>
      </c>
      <c r="L2275">
        <v>0.05</v>
      </c>
      <c r="M2275">
        <v>38452.9</v>
      </c>
      <c r="N2275" t="s">
        <v>70</v>
      </c>
      <c r="O2275" t="s">
        <v>35</v>
      </c>
      <c r="P2275" t="s">
        <v>44</v>
      </c>
      <c r="Q2275">
        <f>Sales_Data[[#This Row],[Quantity]]*Sales_Data[[#This Row],[Unit_Price]]</f>
        <v>59913.78</v>
      </c>
      <c r="R2275">
        <f>Sales_Data[[#This Row],[Gross_Sales]]*Sales_Data[[#This Row],[Discount]]</f>
        <v>2995.6890000000003</v>
      </c>
      <c r="S2275">
        <f>Sales_Data[[#This Row],[Gross_Sales]]-Sales_Data[[#This Row],[Discount_Amount]]</f>
        <v>56918.091</v>
      </c>
      <c r="T2275">
        <f>Sales_Data[[#This Row],[Net Sales]]-Sales_Data[[#This Row],[Cost]]</f>
        <v>18465.190999999999</v>
      </c>
      <c r="U2275" s="2">
        <f>Sales_Data[[#This Row],[Profit]]/Sales_Data[[#This Row],[Net Sales]]</f>
        <v>0.32441690639273196</v>
      </c>
      <c r="V2275">
        <f>YEAR(Sales_Data[[#This Row],[Order_Date]])</f>
        <v>2025</v>
      </c>
      <c r="W2275" t="str">
        <f>TEXT(Sales_Data[[#This Row],[Order_Date]],"mmm")</f>
        <v>May</v>
      </c>
      <c r="X2275">
        <f>MONTH(Sales_Data[[#This Row],[Order_Date]])</f>
        <v>5</v>
      </c>
      <c r="Y2275" t="str">
        <f>"Q"&amp;ROUNDUP(MONTH(Sales_Data[[#This Row],[Order_Date]])/3,0)</f>
        <v>Q2</v>
      </c>
    </row>
    <row r="2276" spans="1:25" x14ac:dyDescent="0.3">
      <c r="A2276" t="s">
        <v>3716</v>
      </c>
      <c r="B2276" s="1">
        <v>46010</v>
      </c>
      <c r="C2276" t="s">
        <v>1996</v>
      </c>
      <c r="D2276" t="s">
        <v>310</v>
      </c>
      <c r="E2276" t="s">
        <v>48</v>
      </c>
      <c r="F2276" t="s">
        <v>49</v>
      </c>
      <c r="G2276" t="s">
        <v>21</v>
      </c>
      <c r="H2276" t="s">
        <v>127</v>
      </c>
      <c r="I2276" t="s">
        <v>314</v>
      </c>
      <c r="J2276">
        <v>3</v>
      </c>
      <c r="K2276">
        <v>32570.68</v>
      </c>
      <c r="L2276">
        <v>0</v>
      </c>
      <c r="M2276">
        <v>75774.789999999994</v>
      </c>
      <c r="N2276" t="s">
        <v>70</v>
      </c>
      <c r="O2276" t="s">
        <v>35</v>
      </c>
      <c r="P2276" t="s">
        <v>71</v>
      </c>
      <c r="Q2276">
        <f>Sales_Data[[#This Row],[Quantity]]*Sales_Data[[#This Row],[Unit_Price]]</f>
        <v>97712.040000000008</v>
      </c>
      <c r="R2276">
        <f>Sales_Data[[#This Row],[Gross_Sales]]*Sales_Data[[#This Row],[Discount]]</f>
        <v>0</v>
      </c>
      <c r="S2276">
        <f>Sales_Data[[#This Row],[Gross_Sales]]-Sales_Data[[#This Row],[Discount_Amount]]</f>
        <v>97712.040000000008</v>
      </c>
      <c r="T2276">
        <f>Sales_Data[[#This Row],[Net Sales]]-Sales_Data[[#This Row],[Cost]]</f>
        <v>21937.250000000015</v>
      </c>
      <c r="U2276" s="2">
        <f>Sales_Data[[#This Row],[Profit]]/Sales_Data[[#This Row],[Net Sales]]</f>
        <v>0.22450918024022437</v>
      </c>
      <c r="V2276">
        <f>YEAR(Sales_Data[[#This Row],[Order_Date]])</f>
        <v>2025</v>
      </c>
      <c r="W2276" t="str">
        <f>TEXT(Sales_Data[[#This Row],[Order_Date]],"mmm")</f>
        <v>Dec</v>
      </c>
      <c r="X2276">
        <f>MONTH(Sales_Data[[#This Row],[Order_Date]])</f>
        <v>12</v>
      </c>
      <c r="Y2276" t="str">
        <f>"Q"&amp;ROUNDUP(MONTH(Sales_Data[[#This Row],[Order_Date]])/3,0)</f>
        <v>Q4</v>
      </c>
    </row>
    <row r="2277" spans="1:25" x14ac:dyDescent="0.3">
      <c r="A2277" t="s">
        <v>3717</v>
      </c>
      <c r="B2277" s="1">
        <v>45727</v>
      </c>
      <c r="C2277" t="s">
        <v>1099</v>
      </c>
      <c r="D2277" t="s">
        <v>430</v>
      </c>
      <c r="E2277" t="s">
        <v>30</v>
      </c>
      <c r="F2277" t="s">
        <v>101</v>
      </c>
      <c r="G2277" t="s">
        <v>41</v>
      </c>
      <c r="H2277" t="s">
        <v>171</v>
      </c>
      <c r="I2277" t="s">
        <v>172</v>
      </c>
      <c r="J2277">
        <v>2</v>
      </c>
      <c r="K2277">
        <v>4375.8</v>
      </c>
      <c r="L2277">
        <v>0.15</v>
      </c>
      <c r="M2277">
        <v>5033.03</v>
      </c>
      <c r="N2277" t="s">
        <v>70</v>
      </c>
      <c r="O2277" t="s">
        <v>35</v>
      </c>
      <c r="P2277" t="s">
        <v>71</v>
      </c>
      <c r="Q2277">
        <f>Sales_Data[[#This Row],[Quantity]]*Sales_Data[[#This Row],[Unit_Price]]</f>
        <v>8751.6</v>
      </c>
      <c r="R2277">
        <f>Sales_Data[[#This Row],[Gross_Sales]]*Sales_Data[[#This Row],[Discount]]</f>
        <v>1312.74</v>
      </c>
      <c r="S2277">
        <f>Sales_Data[[#This Row],[Gross_Sales]]-Sales_Data[[#This Row],[Discount_Amount]]</f>
        <v>7438.8600000000006</v>
      </c>
      <c r="T2277">
        <f>Sales_Data[[#This Row],[Net Sales]]-Sales_Data[[#This Row],[Cost]]</f>
        <v>2405.8300000000008</v>
      </c>
      <c r="U2277" s="2">
        <f>Sales_Data[[#This Row],[Profit]]/Sales_Data[[#This Row],[Net Sales]]</f>
        <v>0.32341380265255709</v>
      </c>
      <c r="V2277">
        <f>YEAR(Sales_Data[[#This Row],[Order_Date]])</f>
        <v>2025</v>
      </c>
      <c r="W2277" t="str">
        <f>TEXT(Sales_Data[[#This Row],[Order_Date]],"mmm")</f>
        <v>Mar</v>
      </c>
      <c r="X2277">
        <f>MONTH(Sales_Data[[#This Row],[Order_Date]])</f>
        <v>3</v>
      </c>
      <c r="Y2277" t="str">
        <f>"Q"&amp;ROUNDUP(MONTH(Sales_Data[[#This Row],[Order_Date]])/3,0)</f>
        <v>Q1</v>
      </c>
    </row>
    <row r="2278" spans="1:25" x14ac:dyDescent="0.3">
      <c r="A2278" t="s">
        <v>3718</v>
      </c>
      <c r="B2278" s="1">
        <v>45853</v>
      </c>
      <c r="C2278" t="s">
        <v>1496</v>
      </c>
      <c r="D2278" t="s">
        <v>669</v>
      </c>
      <c r="E2278" t="s">
        <v>19</v>
      </c>
      <c r="F2278" t="s">
        <v>66</v>
      </c>
      <c r="G2278" t="s">
        <v>67</v>
      </c>
      <c r="H2278" t="s">
        <v>133</v>
      </c>
      <c r="I2278" t="s">
        <v>138</v>
      </c>
      <c r="J2278">
        <v>2</v>
      </c>
      <c r="K2278">
        <v>15524.16</v>
      </c>
      <c r="L2278">
        <v>0</v>
      </c>
      <c r="M2278">
        <v>21653.54</v>
      </c>
      <c r="N2278" t="s">
        <v>52</v>
      </c>
      <c r="O2278" t="s">
        <v>25</v>
      </c>
      <c r="P2278" t="s">
        <v>71</v>
      </c>
      <c r="Q2278">
        <f>Sales_Data[[#This Row],[Quantity]]*Sales_Data[[#This Row],[Unit_Price]]</f>
        <v>31048.32</v>
      </c>
      <c r="R2278">
        <f>Sales_Data[[#This Row],[Gross_Sales]]*Sales_Data[[#This Row],[Discount]]</f>
        <v>0</v>
      </c>
      <c r="S2278">
        <f>Sales_Data[[#This Row],[Gross_Sales]]-Sales_Data[[#This Row],[Discount_Amount]]</f>
        <v>31048.32</v>
      </c>
      <c r="T2278">
        <f>Sales_Data[[#This Row],[Net Sales]]-Sales_Data[[#This Row],[Cost]]</f>
        <v>9394.7799999999988</v>
      </c>
      <c r="U2278" s="2">
        <f>Sales_Data[[#This Row],[Profit]]/Sales_Data[[#This Row],[Net Sales]]</f>
        <v>0.30258577597757297</v>
      </c>
      <c r="V2278">
        <f>YEAR(Sales_Data[[#This Row],[Order_Date]])</f>
        <v>2025</v>
      </c>
      <c r="W2278" t="str">
        <f>TEXT(Sales_Data[[#This Row],[Order_Date]],"mmm")</f>
        <v>Jul</v>
      </c>
      <c r="X2278">
        <f>MONTH(Sales_Data[[#This Row],[Order_Date]])</f>
        <v>7</v>
      </c>
      <c r="Y2278" t="str">
        <f>"Q"&amp;ROUNDUP(MONTH(Sales_Data[[#This Row],[Order_Date]])/3,0)</f>
        <v>Q3</v>
      </c>
    </row>
    <row r="2279" spans="1:25" x14ac:dyDescent="0.3">
      <c r="A2279" t="s">
        <v>3719</v>
      </c>
      <c r="B2279" s="1">
        <v>45926</v>
      </c>
      <c r="C2279" t="s">
        <v>2319</v>
      </c>
      <c r="D2279" t="s">
        <v>215</v>
      </c>
      <c r="E2279" t="s">
        <v>119</v>
      </c>
      <c r="F2279" t="s">
        <v>538</v>
      </c>
      <c r="G2279" t="s">
        <v>32</v>
      </c>
      <c r="H2279" t="s">
        <v>50</v>
      </c>
      <c r="I2279" t="s">
        <v>58</v>
      </c>
      <c r="J2279">
        <v>2</v>
      </c>
      <c r="K2279">
        <v>7433.89</v>
      </c>
      <c r="L2279">
        <v>0.1</v>
      </c>
      <c r="M2279">
        <v>11556.71</v>
      </c>
      <c r="N2279" t="s">
        <v>24</v>
      </c>
      <c r="O2279" t="s">
        <v>25</v>
      </c>
      <c r="P2279" t="s">
        <v>26</v>
      </c>
      <c r="Q2279">
        <f>Sales_Data[[#This Row],[Quantity]]*Sales_Data[[#This Row],[Unit_Price]]</f>
        <v>14867.78</v>
      </c>
      <c r="R2279">
        <f>Sales_Data[[#This Row],[Gross_Sales]]*Sales_Data[[#This Row],[Discount]]</f>
        <v>1486.7780000000002</v>
      </c>
      <c r="S2279">
        <f>Sales_Data[[#This Row],[Gross_Sales]]-Sales_Data[[#This Row],[Discount_Amount]]</f>
        <v>13381.002</v>
      </c>
      <c r="T2279">
        <f>Sales_Data[[#This Row],[Net Sales]]-Sales_Data[[#This Row],[Cost]]</f>
        <v>1824.2920000000013</v>
      </c>
      <c r="U2279" s="2">
        <f>Sales_Data[[#This Row],[Profit]]/Sales_Data[[#This Row],[Net Sales]]</f>
        <v>0.13633448377034854</v>
      </c>
      <c r="V2279">
        <f>YEAR(Sales_Data[[#This Row],[Order_Date]])</f>
        <v>2025</v>
      </c>
      <c r="W2279" t="str">
        <f>TEXT(Sales_Data[[#This Row],[Order_Date]],"mmm")</f>
        <v>Sep</v>
      </c>
      <c r="X2279">
        <f>MONTH(Sales_Data[[#This Row],[Order_Date]])</f>
        <v>9</v>
      </c>
      <c r="Y2279" t="str">
        <f>"Q"&amp;ROUNDUP(MONTH(Sales_Data[[#This Row],[Order_Date]])/3,0)</f>
        <v>Q3</v>
      </c>
    </row>
    <row r="2280" spans="1:25" x14ac:dyDescent="0.3">
      <c r="A2280" t="s">
        <v>3720</v>
      </c>
      <c r="B2280" s="1">
        <v>45706</v>
      </c>
      <c r="C2280" t="s">
        <v>1484</v>
      </c>
      <c r="D2280" t="s">
        <v>513</v>
      </c>
      <c r="E2280" t="s">
        <v>48</v>
      </c>
      <c r="F2280" t="s">
        <v>132</v>
      </c>
      <c r="G2280" t="s">
        <v>32</v>
      </c>
      <c r="H2280" t="s">
        <v>33</v>
      </c>
      <c r="I2280" t="s">
        <v>34</v>
      </c>
      <c r="J2280">
        <v>1</v>
      </c>
      <c r="K2280">
        <v>5399.09</v>
      </c>
      <c r="L2280">
        <v>0.1</v>
      </c>
      <c r="M2280">
        <v>3835.87</v>
      </c>
      <c r="N2280" t="s">
        <v>24</v>
      </c>
      <c r="O2280" t="s">
        <v>35</v>
      </c>
      <c r="P2280" t="s">
        <v>71</v>
      </c>
      <c r="Q2280">
        <f>Sales_Data[[#This Row],[Quantity]]*Sales_Data[[#This Row],[Unit_Price]]</f>
        <v>5399.09</v>
      </c>
      <c r="R2280">
        <f>Sales_Data[[#This Row],[Gross_Sales]]*Sales_Data[[#This Row],[Discount]]</f>
        <v>539.90899999999999</v>
      </c>
      <c r="S2280">
        <f>Sales_Data[[#This Row],[Gross_Sales]]-Sales_Data[[#This Row],[Discount_Amount]]</f>
        <v>4859.1810000000005</v>
      </c>
      <c r="T2280">
        <f>Sales_Data[[#This Row],[Net Sales]]-Sales_Data[[#This Row],[Cost]]</f>
        <v>1023.3110000000006</v>
      </c>
      <c r="U2280" s="2">
        <f>Sales_Data[[#This Row],[Profit]]/Sales_Data[[#This Row],[Net Sales]]</f>
        <v>0.210593307802282</v>
      </c>
      <c r="V2280">
        <f>YEAR(Sales_Data[[#This Row],[Order_Date]])</f>
        <v>2025</v>
      </c>
      <c r="W2280" t="str">
        <f>TEXT(Sales_Data[[#This Row],[Order_Date]],"mmm")</f>
        <v>Feb</v>
      </c>
      <c r="X2280">
        <f>MONTH(Sales_Data[[#This Row],[Order_Date]])</f>
        <v>2</v>
      </c>
      <c r="Y2280" t="str">
        <f>"Q"&amp;ROUNDUP(MONTH(Sales_Data[[#This Row],[Order_Date]])/3,0)</f>
        <v>Q1</v>
      </c>
    </row>
    <row r="2281" spans="1:25" x14ac:dyDescent="0.3">
      <c r="A2281" t="s">
        <v>3721</v>
      </c>
      <c r="B2281" s="1">
        <v>45973</v>
      </c>
      <c r="C2281" t="s">
        <v>2612</v>
      </c>
      <c r="D2281" t="s">
        <v>199</v>
      </c>
      <c r="E2281" t="s">
        <v>19</v>
      </c>
      <c r="F2281" t="s">
        <v>81</v>
      </c>
      <c r="G2281" t="s">
        <v>67</v>
      </c>
      <c r="H2281" t="s">
        <v>121</v>
      </c>
      <c r="I2281" t="s">
        <v>122</v>
      </c>
      <c r="J2281">
        <v>3</v>
      </c>
      <c r="K2281">
        <v>4974.25</v>
      </c>
      <c r="L2281">
        <v>0</v>
      </c>
      <c r="M2281">
        <v>12270.19</v>
      </c>
      <c r="N2281" t="s">
        <v>24</v>
      </c>
      <c r="O2281" t="s">
        <v>25</v>
      </c>
      <c r="P2281" t="s">
        <v>71</v>
      </c>
      <c r="Q2281">
        <f>Sales_Data[[#This Row],[Quantity]]*Sales_Data[[#This Row],[Unit_Price]]</f>
        <v>14922.75</v>
      </c>
      <c r="R2281">
        <f>Sales_Data[[#This Row],[Gross_Sales]]*Sales_Data[[#This Row],[Discount]]</f>
        <v>0</v>
      </c>
      <c r="S2281">
        <f>Sales_Data[[#This Row],[Gross_Sales]]-Sales_Data[[#This Row],[Discount_Amount]]</f>
        <v>14922.75</v>
      </c>
      <c r="T2281">
        <f>Sales_Data[[#This Row],[Net Sales]]-Sales_Data[[#This Row],[Cost]]</f>
        <v>2652.5599999999995</v>
      </c>
      <c r="U2281" s="2">
        <f>Sales_Data[[#This Row],[Profit]]/Sales_Data[[#This Row],[Net Sales]]</f>
        <v>0.17775276004757834</v>
      </c>
      <c r="V2281">
        <f>YEAR(Sales_Data[[#This Row],[Order_Date]])</f>
        <v>2025</v>
      </c>
      <c r="W2281" t="str">
        <f>TEXT(Sales_Data[[#This Row],[Order_Date]],"mmm")</f>
        <v>Nov</v>
      </c>
      <c r="X2281">
        <f>MONTH(Sales_Data[[#This Row],[Order_Date]])</f>
        <v>11</v>
      </c>
      <c r="Y2281" t="str">
        <f>"Q"&amp;ROUNDUP(MONTH(Sales_Data[[#This Row],[Order_Date]])/3,0)</f>
        <v>Q4</v>
      </c>
    </row>
    <row r="2282" spans="1:25" x14ac:dyDescent="0.3">
      <c r="A2282" t="s">
        <v>3722</v>
      </c>
      <c r="B2282" s="1">
        <v>45787</v>
      </c>
      <c r="C2282" t="s">
        <v>3723</v>
      </c>
      <c r="D2282" t="s">
        <v>313</v>
      </c>
      <c r="E2282" t="s">
        <v>48</v>
      </c>
      <c r="F2282" t="s">
        <v>49</v>
      </c>
      <c r="G2282" t="s">
        <v>32</v>
      </c>
      <c r="H2282" t="s">
        <v>50</v>
      </c>
      <c r="I2282" t="s">
        <v>58</v>
      </c>
      <c r="J2282">
        <v>1</v>
      </c>
      <c r="K2282">
        <v>57097.29</v>
      </c>
      <c r="L2282">
        <v>0.1</v>
      </c>
      <c r="M2282">
        <v>39015.68</v>
      </c>
      <c r="N2282" t="s">
        <v>83</v>
      </c>
      <c r="O2282" t="s">
        <v>35</v>
      </c>
      <c r="P2282" t="s">
        <v>44</v>
      </c>
      <c r="Q2282">
        <f>Sales_Data[[#This Row],[Quantity]]*Sales_Data[[#This Row],[Unit_Price]]</f>
        <v>57097.29</v>
      </c>
      <c r="R2282">
        <f>Sales_Data[[#This Row],[Gross_Sales]]*Sales_Data[[#This Row],[Discount]]</f>
        <v>5709.7290000000003</v>
      </c>
      <c r="S2282">
        <f>Sales_Data[[#This Row],[Gross_Sales]]-Sales_Data[[#This Row],[Discount_Amount]]</f>
        <v>51387.561000000002</v>
      </c>
      <c r="T2282">
        <f>Sales_Data[[#This Row],[Net Sales]]-Sales_Data[[#This Row],[Cost]]</f>
        <v>12371.881000000001</v>
      </c>
      <c r="U2282" s="2">
        <f>Sales_Data[[#This Row],[Profit]]/Sales_Data[[#This Row],[Net Sales]]</f>
        <v>0.24075633790052811</v>
      </c>
      <c r="V2282">
        <f>YEAR(Sales_Data[[#This Row],[Order_Date]])</f>
        <v>2025</v>
      </c>
      <c r="W2282" t="str">
        <f>TEXT(Sales_Data[[#This Row],[Order_Date]],"mmm")</f>
        <v>May</v>
      </c>
      <c r="X2282">
        <f>MONTH(Sales_Data[[#This Row],[Order_Date]])</f>
        <v>5</v>
      </c>
      <c r="Y2282" t="str">
        <f>"Q"&amp;ROUNDUP(MONTH(Sales_Data[[#This Row],[Order_Date]])/3,0)</f>
        <v>Q2</v>
      </c>
    </row>
    <row r="2283" spans="1:25" x14ac:dyDescent="0.3">
      <c r="A2283" t="s">
        <v>3724</v>
      </c>
      <c r="B2283" s="1">
        <v>45662</v>
      </c>
      <c r="C2283" t="s">
        <v>720</v>
      </c>
      <c r="D2283" t="s">
        <v>118</v>
      </c>
      <c r="E2283" t="s">
        <v>19</v>
      </c>
      <c r="F2283" t="s">
        <v>57</v>
      </c>
      <c r="G2283" t="s">
        <v>67</v>
      </c>
      <c r="H2283" t="s">
        <v>133</v>
      </c>
      <c r="I2283" t="s">
        <v>138</v>
      </c>
      <c r="J2283">
        <v>1</v>
      </c>
      <c r="K2283">
        <v>16252.55</v>
      </c>
      <c r="L2283">
        <v>0.05</v>
      </c>
      <c r="M2283">
        <v>10007.98</v>
      </c>
      <c r="N2283" t="s">
        <v>24</v>
      </c>
      <c r="O2283" t="s">
        <v>35</v>
      </c>
      <c r="P2283" t="s">
        <v>71</v>
      </c>
      <c r="Q2283">
        <f>Sales_Data[[#This Row],[Quantity]]*Sales_Data[[#This Row],[Unit_Price]]</f>
        <v>16252.55</v>
      </c>
      <c r="R2283">
        <f>Sales_Data[[#This Row],[Gross_Sales]]*Sales_Data[[#This Row],[Discount]]</f>
        <v>812.62750000000005</v>
      </c>
      <c r="S2283">
        <f>Sales_Data[[#This Row],[Gross_Sales]]-Sales_Data[[#This Row],[Discount_Amount]]</f>
        <v>15439.922499999999</v>
      </c>
      <c r="T2283">
        <f>Sales_Data[[#This Row],[Net Sales]]-Sales_Data[[#This Row],[Cost]]</f>
        <v>5431.9424999999992</v>
      </c>
      <c r="U2283" s="2">
        <f>Sales_Data[[#This Row],[Profit]]/Sales_Data[[#This Row],[Net Sales]]</f>
        <v>0.35181151330260885</v>
      </c>
      <c r="V2283">
        <f>YEAR(Sales_Data[[#This Row],[Order_Date]])</f>
        <v>2025</v>
      </c>
      <c r="W2283" t="str">
        <f>TEXT(Sales_Data[[#This Row],[Order_Date]],"mmm")</f>
        <v>Jan</v>
      </c>
      <c r="X2283">
        <f>MONTH(Sales_Data[[#This Row],[Order_Date]])</f>
        <v>1</v>
      </c>
      <c r="Y2283" t="str">
        <f>"Q"&amp;ROUNDUP(MONTH(Sales_Data[[#This Row],[Order_Date]])/3,0)</f>
        <v>Q1</v>
      </c>
    </row>
    <row r="2284" spans="1:25" x14ac:dyDescent="0.3">
      <c r="A2284" t="s">
        <v>3725</v>
      </c>
      <c r="B2284" s="1">
        <v>45684</v>
      </c>
      <c r="C2284" t="s">
        <v>582</v>
      </c>
      <c r="D2284" t="s">
        <v>313</v>
      </c>
      <c r="E2284" t="s">
        <v>119</v>
      </c>
      <c r="F2284" t="s">
        <v>538</v>
      </c>
      <c r="G2284" t="s">
        <v>41</v>
      </c>
      <c r="H2284" t="s">
        <v>171</v>
      </c>
      <c r="I2284" t="s">
        <v>172</v>
      </c>
      <c r="J2284">
        <v>1</v>
      </c>
      <c r="K2284">
        <v>4393.59</v>
      </c>
      <c r="L2284">
        <v>0.1</v>
      </c>
      <c r="M2284">
        <v>2907.41</v>
      </c>
      <c r="N2284" t="s">
        <v>24</v>
      </c>
      <c r="O2284" t="s">
        <v>35</v>
      </c>
      <c r="P2284" t="s">
        <v>71</v>
      </c>
      <c r="Q2284">
        <f>Sales_Data[[#This Row],[Quantity]]*Sales_Data[[#This Row],[Unit_Price]]</f>
        <v>4393.59</v>
      </c>
      <c r="R2284">
        <f>Sales_Data[[#This Row],[Gross_Sales]]*Sales_Data[[#This Row],[Discount]]</f>
        <v>439.35900000000004</v>
      </c>
      <c r="S2284">
        <f>Sales_Data[[#This Row],[Gross_Sales]]-Sales_Data[[#This Row],[Discount_Amount]]</f>
        <v>3954.2310000000002</v>
      </c>
      <c r="T2284">
        <f>Sales_Data[[#This Row],[Net Sales]]-Sales_Data[[#This Row],[Cost]]</f>
        <v>1046.8210000000004</v>
      </c>
      <c r="U2284" s="2">
        <f>Sales_Data[[#This Row],[Profit]]/Sales_Data[[#This Row],[Net Sales]]</f>
        <v>0.26473440727160358</v>
      </c>
      <c r="V2284">
        <f>YEAR(Sales_Data[[#This Row],[Order_Date]])</f>
        <v>2025</v>
      </c>
      <c r="W2284" t="str">
        <f>TEXT(Sales_Data[[#This Row],[Order_Date]],"mmm")</f>
        <v>Jan</v>
      </c>
      <c r="X2284">
        <f>MONTH(Sales_Data[[#This Row],[Order_Date]])</f>
        <v>1</v>
      </c>
      <c r="Y2284" t="str">
        <f>"Q"&amp;ROUNDUP(MONTH(Sales_Data[[#This Row],[Order_Date]])/3,0)</f>
        <v>Q1</v>
      </c>
    </row>
    <row r="2285" spans="1:25" x14ac:dyDescent="0.3">
      <c r="A2285" t="s">
        <v>3726</v>
      </c>
      <c r="B2285" s="1">
        <v>45817</v>
      </c>
      <c r="C2285" t="s">
        <v>3727</v>
      </c>
      <c r="D2285" t="s">
        <v>221</v>
      </c>
      <c r="E2285" t="s">
        <v>119</v>
      </c>
      <c r="F2285" t="s">
        <v>538</v>
      </c>
      <c r="G2285" t="s">
        <v>21</v>
      </c>
      <c r="H2285" t="s">
        <v>297</v>
      </c>
      <c r="I2285" t="s">
        <v>494</v>
      </c>
      <c r="J2285">
        <v>1</v>
      </c>
      <c r="K2285">
        <v>4240.3500000000004</v>
      </c>
      <c r="L2285">
        <v>0.1</v>
      </c>
      <c r="M2285">
        <v>2576.25</v>
      </c>
      <c r="N2285" t="s">
        <v>83</v>
      </c>
      <c r="O2285" t="s">
        <v>53</v>
      </c>
      <c r="P2285" t="s">
        <v>71</v>
      </c>
      <c r="Q2285">
        <f>Sales_Data[[#This Row],[Quantity]]*Sales_Data[[#This Row],[Unit_Price]]</f>
        <v>4240.3500000000004</v>
      </c>
      <c r="R2285">
        <f>Sales_Data[[#This Row],[Gross_Sales]]*Sales_Data[[#This Row],[Discount]]</f>
        <v>424.03500000000008</v>
      </c>
      <c r="S2285">
        <f>Sales_Data[[#This Row],[Gross_Sales]]-Sales_Data[[#This Row],[Discount_Amount]]</f>
        <v>3816.3150000000005</v>
      </c>
      <c r="T2285">
        <f>Sales_Data[[#This Row],[Net Sales]]-Sales_Data[[#This Row],[Cost]]</f>
        <v>1240.0650000000005</v>
      </c>
      <c r="U2285" s="2">
        <f>Sales_Data[[#This Row],[Profit]]/Sales_Data[[#This Row],[Net Sales]]</f>
        <v>0.32493779994575928</v>
      </c>
      <c r="V2285">
        <f>YEAR(Sales_Data[[#This Row],[Order_Date]])</f>
        <v>2025</v>
      </c>
      <c r="W2285" t="str">
        <f>TEXT(Sales_Data[[#This Row],[Order_Date]],"mmm")</f>
        <v>Jun</v>
      </c>
      <c r="X2285">
        <f>MONTH(Sales_Data[[#This Row],[Order_Date]])</f>
        <v>6</v>
      </c>
      <c r="Y2285" t="str">
        <f>"Q"&amp;ROUNDUP(MONTH(Sales_Data[[#This Row],[Order_Date]])/3,0)</f>
        <v>Q2</v>
      </c>
    </row>
    <row r="2286" spans="1:25" x14ac:dyDescent="0.3">
      <c r="A2286" t="s">
        <v>3728</v>
      </c>
      <c r="B2286" s="1">
        <v>45806</v>
      </c>
      <c r="C2286" t="s">
        <v>1332</v>
      </c>
      <c r="D2286" t="s">
        <v>1055</v>
      </c>
      <c r="E2286" t="s">
        <v>48</v>
      </c>
      <c r="F2286" t="s">
        <v>126</v>
      </c>
      <c r="G2286" t="s">
        <v>21</v>
      </c>
      <c r="H2286" t="s">
        <v>297</v>
      </c>
      <c r="I2286" t="s">
        <v>297</v>
      </c>
      <c r="J2286">
        <v>3</v>
      </c>
      <c r="K2286">
        <v>12621.43</v>
      </c>
      <c r="L2286">
        <v>0.05</v>
      </c>
      <c r="M2286">
        <v>24763.49</v>
      </c>
      <c r="N2286" t="s">
        <v>24</v>
      </c>
      <c r="O2286" t="s">
        <v>35</v>
      </c>
      <c r="P2286" t="s">
        <v>44</v>
      </c>
      <c r="Q2286">
        <f>Sales_Data[[#This Row],[Quantity]]*Sales_Data[[#This Row],[Unit_Price]]</f>
        <v>37864.29</v>
      </c>
      <c r="R2286">
        <f>Sales_Data[[#This Row],[Gross_Sales]]*Sales_Data[[#This Row],[Discount]]</f>
        <v>1893.2145</v>
      </c>
      <c r="S2286">
        <f>Sales_Data[[#This Row],[Gross_Sales]]-Sales_Data[[#This Row],[Discount_Amount]]</f>
        <v>35971.075499999999</v>
      </c>
      <c r="T2286">
        <f>Sales_Data[[#This Row],[Net Sales]]-Sales_Data[[#This Row],[Cost]]</f>
        <v>11207.585499999997</v>
      </c>
      <c r="U2286" s="2">
        <f>Sales_Data[[#This Row],[Profit]]/Sales_Data[[#This Row],[Net Sales]]</f>
        <v>0.31157215468856353</v>
      </c>
      <c r="V2286">
        <f>YEAR(Sales_Data[[#This Row],[Order_Date]])</f>
        <v>2025</v>
      </c>
      <c r="W2286" t="str">
        <f>TEXT(Sales_Data[[#This Row],[Order_Date]],"mmm")</f>
        <v>May</v>
      </c>
      <c r="X2286">
        <f>MONTH(Sales_Data[[#This Row],[Order_Date]])</f>
        <v>5</v>
      </c>
      <c r="Y2286" t="str">
        <f>"Q"&amp;ROUNDUP(MONTH(Sales_Data[[#This Row],[Order_Date]])/3,0)</f>
        <v>Q2</v>
      </c>
    </row>
    <row r="2287" spans="1:25" x14ac:dyDescent="0.3">
      <c r="A2287" t="s">
        <v>3729</v>
      </c>
      <c r="B2287" s="1">
        <v>45921</v>
      </c>
      <c r="C2287" t="s">
        <v>2631</v>
      </c>
      <c r="D2287" t="s">
        <v>857</v>
      </c>
      <c r="E2287" t="s">
        <v>39</v>
      </c>
      <c r="F2287" t="s">
        <v>107</v>
      </c>
      <c r="G2287" t="s">
        <v>41</v>
      </c>
      <c r="H2287" t="s">
        <v>42</v>
      </c>
      <c r="I2287" t="s">
        <v>82</v>
      </c>
      <c r="J2287">
        <v>5</v>
      </c>
      <c r="K2287">
        <v>6791.51</v>
      </c>
      <c r="L2287">
        <v>0.05</v>
      </c>
      <c r="M2287">
        <v>27060.06</v>
      </c>
      <c r="N2287" t="s">
        <v>70</v>
      </c>
      <c r="O2287" t="s">
        <v>35</v>
      </c>
      <c r="P2287" t="s">
        <v>44</v>
      </c>
      <c r="Q2287">
        <f>Sales_Data[[#This Row],[Quantity]]*Sales_Data[[#This Row],[Unit_Price]]</f>
        <v>33957.550000000003</v>
      </c>
      <c r="R2287">
        <f>Sales_Data[[#This Row],[Gross_Sales]]*Sales_Data[[#This Row],[Discount]]</f>
        <v>1697.8775000000003</v>
      </c>
      <c r="S2287">
        <f>Sales_Data[[#This Row],[Gross_Sales]]-Sales_Data[[#This Row],[Discount_Amount]]</f>
        <v>32259.672500000004</v>
      </c>
      <c r="T2287">
        <f>Sales_Data[[#This Row],[Net Sales]]-Sales_Data[[#This Row],[Cost]]</f>
        <v>5199.6125000000029</v>
      </c>
      <c r="U2287" s="2">
        <f>Sales_Data[[#This Row],[Profit]]/Sales_Data[[#This Row],[Net Sales]]</f>
        <v>0.1611799530822888</v>
      </c>
      <c r="V2287">
        <f>YEAR(Sales_Data[[#This Row],[Order_Date]])</f>
        <v>2025</v>
      </c>
      <c r="W2287" t="str">
        <f>TEXT(Sales_Data[[#This Row],[Order_Date]],"mmm")</f>
        <v>Sep</v>
      </c>
      <c r="X2287">
        <f>MONTH(Sales_Data[[#This Row],[Order_Date]])</f>
        <v>9</v>
      </c>
      <c r="Y2287" t="str">
        <f>"Q"&amp;ROUNDUP(MONTH(Sales_Data[[#This Row],[Order_Date]])/3,0)</f>
        <v>Q3</v>
      </c>
    </row>
    <row r="2288" spans="1:25" x14ac:dyDescent="0.3">
      <c r="A2288" t="s">
        <v>3730</v>
      </c>
      <c r="B2288" s="1">
        <v>45887</v>
      </c>
      <c r="C2288" t="s">
        <v>2105</v>
      </c>
      <c r="D2288" t="s">
        <v>205</v>
      </c>
      <c r="E2288" t="s">
        <v>39</v>
      </c>
      <c r="F2288" t="s">
        <v>40</v>
      </c>
      <c r="G2288" t="s">
        <v>32</v>
      </c>
      <c r="H2288" t="s">
        <v>33</v>
      </c>
      <c r="I2288" t="s">
        <v>161</v>
      </c>
      <c r="J2288">
        <v>1</v>
      </c>
      <c r="K2288">
        <v>1806.71</v>
      </c>
      <c r="L2288">
        <v>0.05</v>
      </c>
      <c r="M2288">
        <v>1463.27</v>
      </c>
      <c r="N2288" t="s">
        <v>109</v>
      </c>
      <c r="O2288" t="s">
        <v>25</v>
      </c>
      <c r="P2288" t="s">
        <v>44</v>
      </c>
      <c r="Q2288">
        <f>Sales_Data[[#This Row],[Quantity]]*Sales_Data[[#This Row],[Unit_Price]]</f>
        <v>1806.71</v>
      </c>
      <c r="R2288">
        <f>Sales_Data[[#This Row],[Gross_Sales]]*Sales_Data[[#This Row],[Discount]]</f>
        <v>90.33550000000001</v>
      </c>
      <c r="S2288">
        <f>Sales_Data[[#This Row],[Gross_Sales]]-Sales_Data[[#This Row],[Discount_Amount]]</f>
        <v>1716.3745000000001</v>
      </c>
      <c r="T2288">
        <f>Sales_Data[[#This Row],[Net Sales]]-Sales_Data[[#This Row],[Cost]]</f>
        <v>253.10450000000014</v>
      </c>
      <c r="U2288" s="2">
        <f>Sales_Data[[#This Row],[Profit]]/Sales_Data[[#This Row],[Net Sales]]</f>
        <v>0.14746461218108292</v>
      </c>
      <c r="V2288">
        <f>YEAR(Sales_Data[[#This Row],[Order_Date]])</f>
        <v>2025</v>
      </c>
      <c r="W2288" t="str">
        <f>TEXT(Sales_Data[[#This Row],[Order_Date]],"mmm")</f>
        <v>Aug</v>
      </c>
      <c r="X2288">
        <f>MONTH(Sales_Data[[#This Row],[Order_Date]])</f>
        <v>8</v>
      </c>
      <c r="Y2288" t="str">
        <f>"Q"&amp;ROUNDUP(MONTH(Sales_Data[[#This Row],[Order_Date]])/3,0)</f>
        <v>Q3</v>
      </c>
    </row>
    <row r="2289" spans="1:25" x14ac:dyDescent="0.3">
      <c r="A2289" t="s">
        <v>3731</v>
      </c>
      <c r="B2289" s="1">
        <v>45857</v>
      </c>
      <c r="C2289" t="s">
        <v>3732</v>
      </c>
      <c r="D2289" t="s">
        <v>504</v>
      </c>
      <c r="E2289" t="s">
        <v>48</v>
      </c>
      <c r="F2289" t="s">
        <v>152</v>
      </c>
      <c r="G2289" t="s">
        <v>75</v>
      </c>
      <c r="H2289" t="s">
        <v>114</v>
      </c>
      <c r="I2289" t="s">
        <v>115</v>
      </c>
      <c r="J2289">
        <v>1</v>
      </c>
      <c r="K2289">
        <v>13624.49</v>
      </c>
      <c r="L2289">
        <v>0</v>
      </c>
      <c r="M2289">
        <v>9240.0300000000007</v>
      </c>
      <c r="N2289" t="s">
        <v>70</v>
      </c>
      <c r="O2289" t="s">
        <v>35</v>
      </c>
      <c r="P2289" t="s">
        <v>26</v>
      </c>
      <c r="Q2289">
        <f>Sales_Data[[#This Row],[Quantity]]*Sales_Data[[#This Row],[Unit_Price]]</f>
        <v>13624.49</v>
      </c>
      <c r="R2289">
        <f>Sales_Data[[#This Row],[Gross_Sales]]*Sales_Data[[#This Row],[Discount]]</f>
        <v>0</v>
      </c>
      <c r="S2289">
        <f>Sales_Data[[#This Row],[Gross_Sales]]-Sales_Data[[#This Row],[Discount_Amount]]</f>
        <v>13624.49</v>
      </c>
      <c r="T2289">
        <f>Sales_Data[[#This Row],[Net Sales]]-Sales_Data[[#This Row],[Cost]]</f>
        <v>4384.4599999999991</v>
      </c>
      <c r="U2289" s="2">
        <f>Sales_Data[[#This Row],[Profit]]/Sales_Data[[#This Row],[Net Sales]]</f>
        <v>0.32180727498790773</v>
      </c>
      <c r="V2289">
        <f>YEAR(Sales_Data[[#This Row],[Order_Date]])</f>
        <v>2025</v>
      </c>
      <c r="W2289" t="str">
        <f>TEXT(Sales_Data[[#This Row],[Order_Date]],"mmm")</f>
        <v>Jul</v>
      </c>
      <c r="X2289">
        <f>MONTH(Sales_Data[[#This Row],[Order_Date]])</f>
        <v>7</v>
      </c>
      <c r="Y2289" t="str">
        <f>"Q"&amp;ROUNDUP(MONTH(Sales_Data[[#This Row],[Order_Date]])/3,0)</f>
        <v>Q3</v>
      </c>
    </row>
    <row r="2290" spans="1:25" x14ac:dyDescent="0.3">
      <c r="A2290" t="s">
        <v>3733</v>
      </c>
      <c r="B2290" s="1">
        <v>45707</v>
      </c>
      <c r="C2290" t="s">
        <v>99</v>
      </c>
      <c r="D2290" t="s">
        <v>723</v>
      </c>
      <c r="E2290" t="s">
        <v>48</v>
      </c>
      <c r="F2290" t="s">
        <v>49</v>
      </c>
      <c r="G2290" t="s">
        <v>67</v>
      </c>
      <c r="H2290" t="s">
        <v>88</v>
      </c>
      <c r="I2290" t="s">
        <v>157</v>
      </c>
      <c r="J2290">
        <v>1</v>
      </c>
      <c r="K2290">
        <v>43456.29</v>
      </c>
      <c r="L2290">
        <v>0</v>
      </c>
      <c r="M2290">
        <v>31950.68</v>
      </c>
      <c r="N2290" t="s">
        <v>83</v>
      </c>
      <c r="O2290" t="s">
        <v>25</v>
      </c>
      <c r="P2290" t="s">
        <v>44</v>
      </c>
      <c r="Q2290">
        <f>Sales_Data[[#This Row],[Quantity]]*Sales_Data[[#This Row],[Unit_Price]]</f>
        <v>43456.29</v>
      </c>
      <c r="R2290">
        <f>Sales_Data[[#This Row],[Gross_Sales]]*Sales_Data[[#This Row],[Discount]]</f>
        <v>0</v>
      </c>
      <c r="S2290">
        <f>Sales_Data[[#This Row],[Gross_Sales]]-Sales_Data[[#This Row],[Discount_Amount]]</f>
        <v>43456.29</v>
      </c>
      <c r="T2290">
        <f>Sales_Data[[#This Row],[Net Sales]]-Sales_Data[[#This Row],[Cost]]</f>
        <v>11505.61</v>
      </c>
      <c r="U2290" s="2">
        <f>Sales_Data[[#This Row],[Profit]]/Sales_Data[[#This Row],[Net Sales]]</f>
        <v>0.26476282259714301</v>
      </c>
      <c r="V2290">
        <f>YEAR(Sales_Data[[#This Row],[Order_Date]])</f>
        <v>2025</v>
      </c>
      <c r="W2290" t="str">
        <f>TEXT(Sales_Data[[#This Row],[Order_Date]],"mmm")</f>
        <v>Feb</v>
      </c>
      <c r="X2290">
        <f>MONTH(Sales_Data[[#This Row],[Order_Date]])</f>
        <v>2</v>
      </c>
      <c r="Y2290" t="str">
        <f>"Q"&amp;ROUNDUP(MONTH(Sales_Data[[#This Row],[Order_Date]])/3,0)</f>
        <v>Q1</v>
      </c>
    </row>
    <row r="2291" spans="1:25" x14ac:dyDescent="0.3">
      <c r="A2291" t="s">
        <v>3734</v>
      </c>
      <c r="B2291" s="1">
        <v>45724</v>
      </c>
      <c r="C2291" t="s">
        <v>3735</v>
      </c>
      <c r="D2291" t="s">
        <v>596</v>
      </c>
      <c r="E2291" t="s">
        <v>119</v>
      </c>
      <c r="F2291" t="s">
        <v>538</v>
      </c>
      <c r="G2291" t="s">
        <v>67</v>
      </c>
      <c r="H2291" t="s">
        <v>88</v>
      </c>
      <c r="I2291" t="s">
        <v>89</v>
      </c>
      <c r="J2291">
        <v>3</v>
      </c>
      <c r="K2291">
        <v>2564.1799999999998</v>
      </c>
      <c r="L2291">
        <v>0.2</v>
      </c>
      <c r="M2291">
        <v>5366.1</v>
      </c>
      <c r="N2291" t="s">
        <v>52</v>
      </c>
      <c r="O2291" t="s">
        <v>35</v>
      </c>
      <c r="P2291" t="s">
        <v>44</v>
      </c>
      <c r="Q2291">
        <f>Sales_Data[[#This Row],[Quantity]]*Sales_Data[[#This Row],[Unit_Price]]</f>
        <v>7692.5399999999991</v>
      </c>
      <c r="R2291">
        <f>Sales_Data[[#This Row],[Gross_Sales]]*Sales_Data[[#This Row],[Discount]]</f>
        <v>1538.5079999999998</v>
      </c>
      <c r="S2291">
        <f>Sales_Data[[#This Row],[Gross_Sales]]-Sales_Data[[#This Row],[Discount_Amount]]</f>
        <v>6154.0319999999992</v>
      </c>
      <c r="T2291">
        <f>Sales_Data[[#This Row],[Net Sales]]-Sales_Data[[#This Row],[Cost]]</f>
        <v>787.93199999999888</v>
      </c>
      <c r="U2291" s="2">
        <f>Sales_Data[[#This Row],[Profit]]/Sales_Data[[#This Row],[Net Sales]]</f>
        <v>0.12803508334048294</v>
      </c>
      <c r="V2291">
        <f>YEAR(Sales_Data[[#This Row],[Order_Date]])</f>
        <v>2025</v>
      </c>
      <c r="W2291" t="str">
        <f>TEXT(Sales_Data[[#This Row],[Order_Date]],"mmm")</f>
        <v>Mar</v>
      </c>
      <c r="X2291">
        <f>MONTH(Sales_Data[[#This Row],[Order_Date]])</f>
        <v>3</v>
      </c>
      <c r="Y2291" t="str">
        <f>"Q"&amp;ROUNDUP(MONTH(Sales_Data[[#This Row],[Order_Date]])/3,0)</f>
        <v>Q1</v>
      </c>
    </row>
    <row r="2292" spans="1:25" x14ac:dyDescent="0.3">
      <c r="A2292" t="s">
        <v>3736</v>
      </c>
      <c r="B2292" s="1">
        <v>45957</v>
      </c>
      <c r="C2292" t="s">
        <v>655</v>
      </c>
      <c r="D2292" t="s">
        <v>131</v>
      </c>
      <c r="E2292" t="s">
        <v>119</v>
      </c>
      <c r="F2292" t="s">
        <v>249</v>
      </c>
      <c r="G2292" t="s">
        <v>41</v>
      </c>
      <c r="H2292" t="s">
        <v>102</v>
      </c>
      <c r="I2292" t="s">
        <v>165</v>
      </c>
      <c r="J2292">
        <v>1</v>
      </c>
      <c r="K2292">
        <v>8479.56</v>
      </c>
      <c r="L2292">
        <v>0.05</v>
      </c>
      <c r="M2292">
        <v>6276.56</v>
      </c>
      <c r="N2292" t="s">
        <v>24</v>
      </c>
      <c r="O2292" t="s">
        <v>35</v>
      </c>
      <c r="P2292" t="s">
        <v>71</v>
      </c>
      <c r="Q2292">
        <f>Sales_Data[[#This Row],[Quantity]]*Sales_Data[[#This Row],[Unit_Price]]</f>
        <v>8479.56</v>
      </c>
      <c r="R2292">
        <f>Sales_Data[[#This Row],[Gross_Sales]]*Sales_Data[[#This Row],[Discount]]</f>
        <v>423.97800000000001</v>
      </c>
      <c r="S2292">
        <f>Sales_Data[[#This Row],[Gross_Sales]]-Sales_Data[[#This Row],[Discount_Amount]]</f>
        <v>8055.5819999999994</v>
      </c>
      <c r="T2292">
        <f>Sales_Data[[#This Row],[Net Sales]]-Sales_Data[[#This Row],[Cost]]</f>
        <v>1779.021999999999</v>
      </c>
      <c r="U2292" s="2">
        <f>Sales_Data[[#This Row],[Profit]]/Sales_Data[[#This Row],[Net Sales]]</f>
        <v>0.22084338536930034</v>
      </c>
      <c r="V2292">
        <f>YEAR(Sales_Data[[#This Row],[Order_Date]])</f>
        <v>2025</v>
      </c>
      <c r="W2292" t="str">
        <f>TEXT(Sales_Data[[#This Row],[Order_Date]],"mmm")</f>
        <v>Oct</v>
      </c>
      <c r="X2292">
        <f>MONTH(Sales_Data[[#This Row],[Order_Date]])</f>
        <v>10</v>
      </c>
      <c r="Y2292" t="str">
        <f>"Q"&amp;ROUNDUP(MONTH(Sales_Data[[#This Row],[Order_Date]])/3,0)</f>
        <v>Q4</v>
      </c>
    </row>
    <row r="2293" spans="1:25" x14ac:dyDescent="0.3">
      <c r="A2293" t="s">
        <v>3737</v>
      </c>
      <c r="B2293" s="1">
        <v>45715</v>
      </c>
      <c r="C2293" t="s">
        <v>3738</v>
      </c>
      <c r="D2293" t="s">
        <v>260</v>
      </c>
      <c r="E2293" t="s">
        <v>119</v>
      </c>
      <c r="F2293" t="s">
        <v>120</v>
      </c>
      <c r="G2293" t="s">
        <v>21</v>
      </c>
      <c r="H2293" t="s">
        <v>22</v>
      </c>
      <c r="I2293" t="s">
        <v>23</v>
      </c>
      <c r="J2293">
        <v>4</v>
      </c>
      <c r="K2293">
        <v>592.71</v>
      </c>
      <c r="L2293">
        <v>0</v>
      </c>
      <c r="M2293">
        <v>1967.91</v>
      </c>
      <c r="N2293" t="s">
        <v>24</v>
      </c>
      <c r="O2293" t="s">
        <v>35</v>
      </c>
      <c r="P2293" t="s">
        <v>26</v>
      </c>
      <c r="Q2293">
        <f>Sales_Data[[#This Row],[Quantity]]*Sales_Data[[#This Row],[Unit_Price]]</f>
        <v>2370.84</v>
      </c>
      <c r="R2293">
        <f>Sales_Data[[#This Row],[Gross_Sales]]*Sales_Data[[#This Row],[Discount]]</f>
        <v>0</v>
      </c>
      <c r="S2293">
        <f>Sales_Data[[#This Row],[Gross_Sales]]-Sales_Data[[#This Row],[Discount_Amount]]</f>
        <v>2370.84</v>
      </c>
      <c r="T2293">
        <f>Sales_Data[[#This Row],[Net Sales]]-Sales_Data[[#This Row],[Cost]]</f>
        <v>402.93000000000006</v>
      </c>
      <c r="U2293" s="2">
        <f>Sales_Data[[#This Row],[Profit]]/Sales_Data[[#This Row],[Net Sales]]</f>
        <v>0.16995242192640586</v>
      </c>
      <c r="V2293">
        <f>YEAR(Sales_Data[[#This Row],[Order_Date]])</f>
        <v>2025</v>
      </c>
      <c r="W2293" t="str">
        <f>TEXT(Sales_Data[[#This Row],[Order_Date]],"mmm")</f>
        <v>Feb</v>
      </c>
      <c r="X2293">
        <f>MONTH(Sales_Data[[#This Row],[Order_Date]])</f>
        <v>2</v>
      </c>
      <c r="Y2293" t="str">
        <f>"Q"&amp;ROUNDUP(MONTH(Sales_Data[[#This Row],[Order_Date]])/3,0)</f>
        <v>Q1</v>
      </c>
    </row>
    <row r="2294" spans="1:25" x14ac:dyDescent="0.3">
      <c r="A2294" t="s">
        <v>3739</v>
      </c>
      <c r="B2294" s="1">
        <v>45916</v>
      </c>
      <c r="C2294" t="s">
        <v>884</v>
      </c>
      <c r="D2294" t="s">
        <v>414</v>
      </c>
      <c r="E2294" t="s">
        <v>30</v>
      </c>
      <c r="F2294" t="s">
        <v>210</v>
      </c>
      <c r="G2294" t="s">
        <v>67</v>
      </c>
      <c r="H2294" t="s">
        <v>88</v>
      </c>
      <c r="I2294" t="s">
        <v>157</v>
      </c>
      <c r="J2294">
        <v>2</v>
      </c>
      <c r="K2294">
        <v>277.33</v>
      </c>
      <c r="L2294">
        <v>0</v>
      </c>
      <c r="M2294">
        <v>421.76</v>
      </c>
      <c r="N2294" t="s">
        <v>24</v>
      </c>
      <c r="O2294" t="s">
        <v>35</v>
      </c>
      <c r="P2294" t="s">
        <v>44</v>
      </c>
      <c r="Q2294">
        <f>Sales_Data[[#This Row],[Quantity]]*Sales_Data[[#This Row],[Unit_Price]]</f>
        <v>554.66</v>
      </c>
      <c r="R2294">
        <f>Sales_Data[[#This Row],[Gross_Sales]]*Sales_Data[[#This Row],[Discount]]</f>
        <v>0</v>
      </c>
      <c r="S2294">
        <f>Sales_Data[[#This Row],[Gross_Sales]]-Sales_Data[[#This Row],[Discount_Amount]]</f>
        <v>554.66</v>
      </c>
      <c r="T2294">
        <f>Sales_Data[[#This Row],[Net Sales]]-Sales_Data[[#This Row],[Cost]]</f>
        <v>132.89999999999998</v>
      </c>
      <c r="U2294" s="2">
        <f>Sales_Data[[#This Row],[Profit]]/Sales_Data[[#This Row],[Net Sales]]</f>
        <v>0.23960624526737098</v>
      </c>
      <c r="V2294">
        <f>YEAR(Sales_Data[[#This Row],[Order_Date]])</f>
        <v>2025</v>
      </c>
      <c r="W2294" t="str">
        <f>TEXT(Sales_Data[[#This Row],[Order_Date]],"mmm")</f>
        <v>Sep</v>
      </c>
      <c r="X2294">
        <f>MONTH(Sales_Data[[#This Row],[Order_Date]])</f>
        <v>9</v>
      </c>
      <c r="Y2294" t="str">
        <f>"Q"&amp;ROUNDUP(MONTH(Sales_Data[[#This Row],[Order_Date]])/3,0)</f>
        <v>Q3</v>
      </c>
    </row>
    <row r="2295" spans="1:25" x14ac:dyDescent="0.3">
      <c r="A2295" t="s">
        <v>3740</v>
      </c>
      <c r="B2295" s="1">
        <v>45999</v>
      </c>
      <c r="C2295" t="s">
        <v>1738</v>
      </c>
      <c r="D2295" t="s">
        <v>553</v>
      </c>
      <c r="E2295" t="s">
        <v>39</v>
      </c>
      <c r="F2295" t="s">
        <v>107</v>
      </c>
      <c r="G2295" t="s">
        <v>41</v>
      </c>
      <c r="H2295" t="s">
        <v>171</v>
      </c>
      <c r="I2295" t="s">
        <v>191</v>
      </c>
      <c r="J2295">
        <v>3</v>
      </c>
      <c r="K2295">
        <v>3732.19</v>
      </c>
      <c r="L2295">
        <v>0.05</v>
      </c>
      <c r="M2295">
        <v>7943.48</v>
      </c>
      <c r="N2295" t="s">
        <v>52</v>
      </c>
      <c r="O2295" t="s">
        <v>35</v>
      </c>
      <c r="P2295" t="s">
        <v>44</v>
      </c>
      <c r="Q2295">
        <f>Sales_Data[[#This Row],[Quantity]]*Sales_Data[[#This Row],[Unit_Price]]</f>
        <v>11196.57</v>
      </c>
      <c r="R2295">
        <f>Sales_Data[[#This Row],[Gross_Sales]]*Sales_Data[[#This Row],[Discount]]</f>
        <v>559.82849999999996</v>
      </c>
      <c r="S2295">
        <f>Sales_Data[[#This Row],[Gross_Sales]]-Sales_Data[[#This Row],[Discount_Amount]]</f>
        <v>10636.7415</v>
      </c>
      <c r="T2295">
        <f>Sales_Data[[#This Row],[Net Sales]]-Sales_Data[[#This Row],[Cost]]</f>
        <v>2693.2615000000005</v>
      </c>
      <c r="U2295" s="2">
        <f>Sales_Data[[#This Row],[Profit]]/Sales_Data[[#This Row],[Net Sales]]</f>
        <v>0.25320362443705158</v>
      </c>
      <c r="V2295">
        <f>YEAR(Sales_Data[[#This Row],[Order_Date]])</f>
        <v>2025</v>
      </c>
      <c r="W2295" t="str">
        <f>TEXT(Sales_Data[[#This Row],[Order_Date]],"mmm")</f>
        <v>Dec</v>
      </c>
      <c r="X2295">
        <f>MONTH(Sales_Data[[#This Row],[Order_Date]])</f>
        <v>12</v>
      </c>
      <c r="Y2295" t="str">
        <f>"Q"&amp;ROUNDUP(MONTH(Sales_Data[[#This Row],[Order_Date]])/3,0)</f>
        <v>Q4</v>
      </c>
    </row>
    <row r="2296" spans="1:25" x14ac:dyDescent="0.3">
      <c r="A2296" t="s">
        <v>3741</v>
      </c>
      <c r="B2296" s="1">
        <v>45983</v>
      </c>
      <c r="C2296" t="s">
        <v>3742</v>
      </c>
      <c r="D2296" t="s">
        <v>728</v>
      </c>
      <c r="E2296" t="s">
        <v>19</v>
      </c>
      <c r="F2296" t="s">
        <v>81</v>
      </c>
      <c r="G2296" t="s">
        <v>32</v>
      </c>
      <c r="H2296" t="s">
        <v>50</v>
      </c>
      <c r="I2296" t="s">
        <v>51</v>
      </c>
      <c r="J2296">
        <v>2</v>
      </c>
      <c r="K2296">
        <v>9143.48</v>
      </c>
      <c r="L2296">
        <v>0</v>
      </c>
      <c r="M2296">
        <v>14784.67</v>
      </c>
      <c r="N2296" t="s">
        <v>83</v>
      </c>
      <c r="O2296" t="s">
        <v>53</v>
      </c>
      <c r="P2296" t="s">
        <v>44</v>
      </c>
      <c r="Q2296">
        <f>Sales_Data[[#This Row],[Quantity]]*Sales_Data[[#This Row],[Unit_Price]]</f>
        <v>18286.96</v>
      </c>
      <c r="R2296">
        <f>Sales_Data[[#This Row],[Gross_Sales]]*Sales_Data[[#This Row],[Discount]]</f>
        <v>0</v>
      </c>
      <c r="S2296">
        <f>Sales_Data[[#This Row],[Gross_Sales]]-Sales_Data[[#This Row],[Discount_Amount]]</f>
        <v>18286.96</v>
      </c>
      <c r="T2296">
        <f>Sales_Data[[#This Row],[Net Sales]]-Sales_Data[[#This Row],[Cost]]</f>
        <v>3502.2899999999991</v>
      </c>
      <c r="U2296" s="2">
        <f>Sales_Data[[#This Row],[Profit]]/Sales_Data[[#This Row],[Net Sales]]</f>
        <v>0.19151843718146697</v>
      </c>
      <c r="V2296">
        <f>YEAR(Sales_Data[[#This Row],[Order_Date]])</f>
        <v>2025</v>
      </c>
      <c r="W2296" t="str">
        <f>TEXT(Sales_Data[[#This Row],[Order_Date]],"mmm")</f>
        <v>Nov</v>
      </c>
      <c r="X2296">
        <f>MONTH(Sales_Data[[#This Row],[Order_Date]])</f>
        <v>11</v>
      </c>
      <c r="Y2296" t="str">
        <f>"Q"&amp;ROUNDUP(MONTH(Sales_Data[[#This Row],[Order_Date]])/3,0)</f>
        <v>Q4</v>
      </c>
    </row>
    <row r="2297" spans="1:25" x14ac:dyDescent="0.3">
      <c r="A2297" t="s">
        <v>3743</v>
      </c>
      <c r="B2297" s="1">
        <v>45787</v>
      </c>
      <c r="C2297" t="s">
        <v>1769</v>
      </c>
      <c r="D2297" t="s">
        <v>194</v>
      </c>
      <c r="E2297" t="s">
        <v>48</v>
      </c>
      <c r="F2297" t="s">
        <v>152</v>
      </c>
      <c r="G2297" t="s">
        <v>21</v>
      </c>
      <c r="H2297" t="s">
        <v>230</v>
      </c>
      <c r="I2297" t="s">
        <v>231</v>
      </c>
      <c r="J2297">
        <v>2</v>
      </c>
      <c r="K2297">
        <v>11873.62</v>
      </c>
      <c r="L2297">
        <v>0.05</v>
      </c>
      <c r="M2297">
        <v>15859.22</v>
      </c>
      <c r="N2297" t="s">
        <v>52</v>
      </c>
      <c r="O2297" t="s">
        <v>35</v>
      </c>
      <c r="P2297" t="s">
        <v>71</v>
      </c>
      <c r="Q2297">
        <f>Sales_Data[[#This Row],[Quantity]]*Sales_Data[[#This Row],[Unit_Price]]</f>
        <v>23747.24</v>
      </c>
      <c r="R2297">
        <f>Sales_Data[[#This Row],[Gross_Sales]]*Sales_Data[[#This Row],[Discount]]</f>
        <v>1187.3620000000001</v>
      </c>
      <c r="S2297">
        <f>Sales_Data[[#This Row],[Gross_Sales]]-Sales_Data[[#This Row],[Discount_Amount]]</f>
        <v>22559.878000000001</v>
      </c>
      <c r="T2297">
        <f>Sales_Data[[#This Row],[Net Sales]]-Sales_Data[[#This Row],[Cost]]</f>
        <v>6700.6580000000013</v>
      </c>
      <c r="U2297" s="2">
        <f>Sales_Data[[#This Row],[Profit]]/Sales_Data[[#This Row],[Net Sales]]</f>
        <v>0.29701658847623208</v>
      </c>
      <c r="V2297">
        <f>YEAR(Sales_Data[[#This Row],[Order_Date]])</f>
        <v>2025</v>
      </c>
      <c r="W2297" t="str">
        <f>TEXT(Sales_Data[[#This Row],[Order_Date]],"mmm")</f>
        <v>May</v>
      </c>
      <c r="X2297">
        <f>MONTH(Sales_Data[[#This Row],[Order_Date]])</f>
        <v>5</v>
      </c>
      <c r="Y2297" t="str">
        <f>"Q"&amp;ROUNDUP(MONTH(Sales_Data[[#This Row],[Order_Date]])/3,0)</f>
        <v>Q2</v>
      </c>
    </row>
    <row r="2298" spans="1:25" x14ac:dyDescent="0.3">
      <c r="A2298" t="s">
        <v>3744</v>
      </c>
      <c r="B2298" s="1">
        <v>45872</v>
      </c>
      <c r="C2298" t="s">
        <v>2329</v>
      </c>
      <c r="D2298" t="s">
        <v>199</v>
      </c>
      <c r="E2298" t="s">
        <v>48</v>
      </c>
      <c r="F2298" t="s">
        <v>126</v>
      </c>
      <c r="G2298" t="s">
        <v>41</v>
      </c>
      <c r="H2298" t="s">
        <v>171</v>
      </c>
      <c r="I2298" t="s">
        <v>191</v>
      </c>
      <c r="J2298">
        <v>2</v>
      </c>
      <c r="K2298">
        <v>32901.99</v>
      </c>
      <c r="L2298">
        <v>0</v>
      </c>
      <c r="M2298">
        <v>51793.51</v>
      </c>
      <c r="N2298" t="s">
        <v>52</v>
      </c>
      <c r="O2298" t="s">
        <v>35</v>
      </c>
      <c r="P2298" t="s">
        <v>71</v>
      </c>
      <c r="Q2298">
        <f>Sales_Data[[#This Row],[Quantity]]*Sales_Data[[#This Row],[Unit_Price]]</f>
        <v>65803.98</v>
      </c>
      <c r="R2298">
        <f>Sales_Data[[#This Row],[Gross_Sales]]*Sales_Data[[#This Row],[Discount]]</f>
        <v>0</v>
      </c>
      <c r="S2298">
        <f>Sales_Data[[#This Row],[Gross_Sales]]-Sales_Data[[#This Row],[Discount_Amount]]</f>
        <v>65803.98</v>
      </c>
      <c r="T2298">
        <f>Sales_Data[[#This Row],[Net Sales]]-Sales_Data[[#This Row],[Cost]]</f>
        <v>14010.469999999994</v>
      </c>
      <c r="U2298" s="2">
        <f>Sales_Data[[#This Row],[Profit]]/Sales_Data[[#This Row],[Net Sales]]</f>
        <v>0.21291219771205319</v>
      </c>
      <c r="V2298">
        <f>YEAR(Sales_Data[[#This Row],[Order_Date]])</f>
        <v>2025</v>
      </c>
      <c r="W2298" t="str">
        <f>TEXT(Sales_Data[[#This Row],[Order_Date]],"mmm")</f>
        <v>Aug</v>
      </c>
      <c r="X2298">
        <f>MONTH(Sales_Data[[#This Row],[Order_Date]])</f>
        <v>8</v>
      </c>
      <c r="Y2298" t="str">
        <f>"Q"&amp;ROUNDUP(MONTH(Sales_Data[[#This Row],[Order_Date]])/3,0)</f>
        <v>Q3</v>
      </c>
    </row>
    <row r="2299" spans="1:25" x14ac:dyDescent="0.3">
      <c r="A2299" t="s">
        <v>3745</v>
      </c>
      <c r="B2299" s="1">
        <v>45829</v>
      </c>
      <c r="C2299" t="s">
        <v>779</v>
      </c>
      <c r="D2299" t="s">
        <v>61</v>
      </c>
      <c r="E2299" t="s">
        <v>39</v>
      </c>
      <c r="F2299" t="s">
        <v>40</v>
      </c>
      <c r="G2299" t="s">
        <v>75</v>
      </c>
      <c r="H2299" t="s">
        <v>256</v>
      </c>
      <c r="I2299" t="s">
        <v>257</v>
      </c>
      <c r="J2299">
        <v>3</v>
      </c>
      <c r="K2299">
        <v>3116.96</v>
      </c>
      <c r="L2299">
        <v>0</v>
      </c>
      <c r="M2299">
        <v>7057.94</v>
      </c>
      <c r="N2299" t="s">
        <v>83</v>
      </c>
      <c r="O2299" t="s">
        <v>53</v>
      </c>
      <c r="P2299" t="s">
        <v>44</v>
      </c>
      <c r="Q2299">
        <f>Sales_Data[[#This Row],[Quantity]]*Sales_Data[[#This Row],[Unit_Price]]</f>
        <v>9350.880000000001</v>
      </c>
      <c r="R2299">
        <f>Sales_Data[[#This Row],[Gross_Sales]]*Sales_Data[[#This Row],[Discount]]</f>
        <v>0</v>
      </c>
      <c r="S2299">
        <f>Sales_Data[[#This Row],[Gross_Sales]]-Sales_Data[[#This Row],[Discount_Amount]]</f>
        <v>9350.880000000001</v>
      </c>
      <c r="T2299">
        <f>Sales_Data[[#This Row],[Net Sales]]-Sales_Data[[#This Row],[Cost]]</f>
        <v>2292.9400000000014</v>
      </c>
      <c r="U2299" s="2">
        <f>Sales_Data[[#This Row],[Profit]]/Sales_Data[[#This Row],[Net Sales]]</f>
        <v>0.24521114590284562</v>
      </c>
      <c r="V2299">
        <f>YEAR(Sales_Data[[#This Row],[Order_Date]])</f>
        <v>2025</v>
      </c>
      <c r="W2299" t="str">
        <f>TEXT(Sales_Data[[#This Row],[Order_Date]],"mmm")</f>
        <v>Jun</v>
      </c>
      <c r="X2299">
        <f>MONTH(Sales_Data[[#This Row],[Order_Date]])</f>
        <v>6</v>
      </c>
      <c r="Y2299" t="str">
        <f>"Q"&amp;ROUNDUP(MONTH(Sales_Data[[#This Row],[Order_Date]])/3,0)</f>
        <v>Q2</v>
      </c>
    </row>
    <row r="2300" spans="1:25" x14ac:dyDescent="0.3">
      <c r="A2300" t="s">
        <v>3746</v>
      </c>
      <c r="B2300" s="1">
        <v>45915</v>
      </c>
      <c r="C2300" t="s">
        <v>3747</v>
      </c>
      <c r="D2300" t="s">
        <v>137</v>
      </c>
      <c r="E2300" t="s">
        <v>30</v>
      </c>
      <c r="F2300" t="s">
        <v>156</v>
      </c>
      <c r="G2300" t="s">
        <v>67</v>
      </c>
      <c r="H2300" t="s">
        <v>88</v>
      </c>
      <c r="I2300" t="s">
        <v>89</v>
      </c>
      <c r="J2300">
        <v>3</v>
      </c>
      <c r="K2300">
        <v>4479.07</v>
      </c>
      <c r="L2300">
        <v>0.1</v>
      </c>
      <c r="M2300">
        <v>9782.6200000000008</v>
      </c>
      <c r="N2300" t="s">
        <v>70</v>
      </c>
      <c r="O2300" t="s">
        <v>35</v>
      </c>
      <c r="P2300" t="s">
        <v>44</v>
      </c>
      <c r="Q2300">
        <f>Sales_Data[[#This Row],[Quantity]]*Sales_Data[[#This Row],[Unit_Price]]</f>
        <v>13437.21</v>
      </c>
      <c r="R2300">
        <f>Sales_Data[[#This Row],[Gross_Sales]]*Sales_Data[[#This Row],[Discount]]</f>
        <v>1343.721</v>
      </c>
      <c r="S2300">
        <f>Sales_Data[[#This Row],[Gross_Sales]]-Sales_Data[[#This Row],[Discount_Amount]]</f>
        <v>12093.489</v>
      </c>
      <c r="T2300">
        <f>Sales_Data[[#This Row],[Net Sales]]-Sales_Data[[#This Row],[Cost]]</f>
        <v>2310.8689999999988</v>
      </c>
      <c r="U2300" s="2">
        <f>Sales_Data[[#This Row],[Profit]]/Sales_Data[[#This Row],[Net Sales]]</f>
        <v>0.19108373108868737</v>
      </c>
      <c r="V2300">
        <f>YEAR(Sales_Data[[#This Row],[Order_Date]])</f>
        <v>2025</v>
      </c>
      <c r="W2300" t="str">
        <f>TEXT(Sales_Data[[#This Row],[Order_Date]],"mmm")</f>
        <v>Sep</v>
      </c>
      <c r="X2300">
        <f>MONTH(Sales_Data[[#This Row],[Order_Date]])</f>
        <v>9</v>
      </c>
      <c r="Y2300" t="str">
        <f>"Q"&amp;ROUNDUP(MONTH(Sales_Data[[#This Row],[Order_Date]])/3,0)</f>
        <v>Q3</v>
      </c>
    </row>
    <row r="2301" spans="1:25" x14ac:dyDescent="0.3">
      <c r="A2301" t="s">
        <v>3748</v>
      </c>
      <c r="B2301" s="1">
        <v>45759</v>
      </c>
      <c r="C2301" t="s">
        <v>2003</v>
      </c>
      <c r="D2301" t="s">
        <v>209</v>
      </c>
      <c r="E2301" t="s">
        <v>30</v>
      </c>
      <c r="F2301" t="s">
        <v>156</v>
      </c>
      <c r="G2301" t="s">
        <v>41</v>
      </c>
      <c r="H2301" t="s">
        <v>102</v>
      </c>
      <c r="I2301" t="s">
        <v>388</v>
      </c>
      <c r="J2301">
        <v>2</v>
      </c>
      <c r="K2301">
        <v>293.95999999999998</v>
      </c>
      <c r="L2301">
        <v>0.15</v>
      </c>
      <c r="M2301">
        <v>327.68</v>
      </c>
      <c r="N2301" t="s">
        <v>83</v>
      </c>
      <c r="O2301" t="s">
        <v>25</v>
      </c>
      <c r="P2301" t="s">
        <v>44</v>
      </c>
      <c r="Q2301">
        <f>Sales_Data[[#This Row],[Quantity]]*Sales_Data[[#This Row],[Unit_Price]]</f>
        <v>587.91999999999996</v>
      </c>
      <c r="R2301">
        <f>Sales_Data[[#This Row],[Gross_Sales]]*Sales_Data[[#This Row],[Discount]]</f>
        <v>88.187999999999988</v>
      </c>
      <c r="S2301">
        <f>Sales_Data[[#This Row],[Gross_Sales]]-Sales_Data[[#This Row],[Discount_Amount]]</f>
        <v>499.73199999999997</v>
      </c>
      <c r="T2301">
        <f>Sales_Data[[#This Row],[Net Sales]]-Sales_Data[[#This Row],[Cost]]</f>
        <v>172.05199999999996</v>
      </c>
      <c r="U2301" s="2">
        <f>Sales_Data[[#This Row],[Profit]]/Sales_Data[[#This Row],[Net Sales]]</f>
        <v>0.34428853865671993</v>
      </c>
      <c r="V2301">
        <f>YEAR(Sales_Data[[#This Row],[Order_Date]])</f>
        <v>2025</v>
      </c>
      <c r="W2301" t="str">
        <f>TEXT(Sales_Data[[#This Row],[Order_Date]],"mmm")</f>
        <v>Apr</v>
      </c>
      <c r="X2301">
        <f>MONTH(Sales_Data[[#This Row],[Order_Date]])</f>
        <v>4</v>
      </c>
      <c r="Y2301" t="str">
        <f>"Q"&amp;ROUNDUP(MONTH(Sales_Data[[#This Row],[Order_Date]])/3,0)</f>
        <v>Q2</v>
      </c>
    </row>
    <row r="2302" spans="1:25" x14ac:dyDescent="0.3">
      <c r="A2302" t="s">
        <v>3749</v>
      </c>
      <c r="B2302" s="1">
        <v>45866</v>
      </c>
      <c r="C2302" t="s">
        <v>2839</v>
      </c>
      <c r="D2302" t="s">
        <v>447</v>
      </c>
      <c r="E2302" t="s">
        <v>119</v>
      </c>
      <c r="F2302" t="s">
        <v>120</v>
      </c>
      <c r="G2302" t="s">
        <v>41</v>
      </c>
      <c r="H2302" t="s">
        <v>147</v>
      </c>
      <c r="I2302" t="s">
        <v>148</v>
      </c>
      <c r="J2302">
        <v>2</v>
      </c>
      <c r="K2302">
        <v>8798.2900000000009</v>
      </c>
      <c r="L2302">
        <v>0.05</v>
      </c>
      <c r="M2302">
        <v>13298.2</v>
      </c>
      <c r="N2302" t="s">
        <v>83</v>
      </c>
      <c r="O2302" t="s">
        <v>25</v>
      </c>
      <c r="P2302" t="s">
        <v>26</v>
      </c>
      <c r="Q2302">
        <f>Sales_Data[[#This Row],[Quantity]]*Sales_Data[[#This Row],[Unit_Price]]</f>
        <v>17596.580000000002</v>
      </c>
      <c r="R2302">
        <f>Sales_Data[[#This Row],[Gross_Sales]]*Sales_Data[[#This Row],[Discount]]</f>
        <v>879.82900000000018</v>
      </c>
      <c r="S2302">
        <f>Sales_Data[[#This Row],[Gross_Sales]]-Sales_Data[[#This Row],[Discount_Amount]]</f>
        <v>16716.751</v>
      </c>
      <c r="T2302">
        <f>Sales_Data[[#This Row],[Net Sales]]-Sales_Data[[#This Row],[Cost]]</f>
        <v>3418.5509999999995</v>
      </c>
      <c r="U2302" s="2">
        <f>Sales_Data[[#This Row],[Profit]]/Sales_Data[[#This Row],[Net Sales]]</f>
        <v>0.20449852964849446</v>
      </c>
      <c r="V2302">
        <f>YEAR(Sales_Data[[#This Row],[Order_Date]])</f>
        <v>2025</v>
      </c>
      <c r="W2302" t="str">
        <f>TEXT(Sales_Data[[#This Row],[Order_Date]],"mmm")</f>
        <v>Jul</v>
      </c>
      <c r="X2302">
        <f>MONTH(Sales_Data[[#This Row],[Order_Date]])</f>
        <v>7</v>
      </c>
      <c r="Y2302" t="str">
        <f>"Q"&amp;ROUNDUP(MONTH(Sales_Data[[#This Row],[Order_Date]])/3,0)</f>
        <v>Q3</v>
      </c>
    </row>
    <row r="2303" spans="1:25" x14ac:dyDescent="0.3">
      <c r="A2303" t="s">
        <v>3750</v>
      </c>
      <c r="B2303" s="1">
        <v>45948</v>
      </c>
      <c r="C2303" t="s">
        <v>3751</v>
      </c>
      <c r="D2303" t="s">
        <v>366</v>
      </c>
      <c r="E2303" t="s">
        <v>119</v>
      </c>
      <c r="F2303" t="s">
        <v>120</v>
      </c>
      <c r="G2303" t="s">
        <v>21</v>
      </c>
      <c r="H2303" t="s">
        <v>230</v>
      </c>
      <c r="I2303" t="s">
        <v>328</v>
      </c>
      <c r="J2303">
        <v>4</v>
      </c>
      <c r="K2303">
        <v>5807.34</v>
      </c>
      <c r="L2303">
        <v>0.15</v>
      </c>
      <c r="M2303">
        <v>15519.77</v>
      </c>
      <c r="N2303" t="s">
        <v>83</v>
      </c>
      <c r="O2303" t="s">
        <v>35</v>
      </c>
      <c r="P2303" t="s">
        <v>26</v>
      </c>
      <c r="Q2303">
        <f>Sales_Data[[#This Row],[Quantity]]*Sales_Data[[#This Row],[Unit_Price]]</f>
        <v>23229.360000000001</v>
      </c>
      <c r="R2303">
        <f>Sales_Data[[#This Row],[Gross_Sales]]*Sales_Data[[#This Row],[Discount]]</f>
        <v>3484.404</v>
      </c>
      <c r="S2303">
        <f>Sales_Data[[#This Row],[Gross_Sales]]-Sales_Data[[#This Row],[Discount_Amount]]</f>
        <v>19744.956000000002</v>
      </c>
      <c r="T2303">
        <f>Sales_Data[[#This Row],[Net Sales]]-Sales_Data[[#This Row],[Cost]]</f>
        <v>4225.1860000000015</v>
      </c>
      <c r="U2303" s="2">
        <f>Sales_Data[[#This Row],[Profit]]/Sales_Data[[#This Row],[Net Sales]]</f>
        <v>0.21398811929487213</v>
      </c>
      <c r="V2303">
        <f>YEAR(Sales_Data[[#This Row],[Order_Date]])</f>
        <v>2025</v>
      </c>
      <c r="W2303" t="str">
        <f>TEXT(Sales_Data[[#This Row],[Order_Date]],"mmm")</f>
        <v>Oct</v>
      </c>
      <c r="X2303">
        <f>MONTH(Sales_Data[[#This Row],[Order_Date]])</f>
        <v>10</v>
      </c>
      <c r="Y2303" t="str">
        <f>"Q"&amp;ROUNDUP(MONTH(Sales_Data[[#This Row],[Order_Date]])/3,0)</f>
        <v>Q4</v>
      </c>
    </row>
    <row r="2304" spans="1:25" x14ac:dyDescent="0.3">
      <c r="A2304" t="s">
        <v>3752</v>
      </c>
      <c r="B2304" s="1">
        <v>46011</v>
      </c>
      <c r="C2304" t="s">
        <v>3753</v>
      </c>
      <c r="D2304" t="s">
        <v>218</v>
      </c>
      <c r="E2304" t="s">
        <v>119</v>
      </c>
      <c r="F2304" t="s">
        <v>249</v>
      </c>
      <c r="G2304" t="s">
        <v>75</v>
      </c>
      <c r="H2304" t="s">
        <v>114</v>
      </c>
      <c r="I2304" t="s">
        <v>206</v>
      </c>
      <c r="J2304">
        <v>4</v>
      </c>
      <c r="K2304">
        <v>1790.67</v>
      </c>
      <c r="L2304">
        <v>0</v>
      </c>
      <c r="M2304">
        <v>6123.27</v>
      </c>
      <c r="N2304" t="s">
        <v>70</v>
      </c>
      <c r="O2304" t="s">
        <v>35</v>
      </c>
      <c r="P2304" t="s">
        <v>71</v>
      </c>
      <c r="Q2304">
        <f>Sales_Data[[#This Row],[Quantity]]*Sales_Data[[#This Row],[Unit_Price]]</f>
        <v>7162.68</v>
      </c>
      <c r="R2304">
        <f>Sales_Data[[#This Row],[Gross_Sales]]*Sales_Data[[#This Row],[Discount]]</f>
        <v>0</v>
      </c>
      <c r="S2304">
        <f>Sales_Data[[#This Row],[Gross_Sales]]-Sales_Data[[#This Row],[Discount_Amount]]</f>
        <v>7162.68</v>
      </c>
      <c r="T2304">
        <f>Sales_Data[[#This Row],[Net Sales]]-Sales_Data[[#This Row],[Cost]]</f>
        <v>1039.4099999999999</v>
      </c>
      <c r="U2304" s="2">
        <f>Sales_Data[[#This Row],[Profit]]/Sales_Data[[#This Row],[Net Sales]]</f>
        <v>0.14511467774631839</v>
      </c>
      <c r="V2304">
        <f>YEAR(Sales_Data[[#This Row],[Order_Date]])</f>
        <v>2025</v>
      </c>
      <c r="W2304" t="str">
        <f>TEXT(Sales_Data[[#This Row],[Order_Date]],"mmm")</f>
        <v>Dec</v>
      </c>
      <c r="X2304">
        <f>MONTH(Sales_Data[[#This Row],[Order_Date]])</f>
        <v>12</v>
      </c>
      <c r="Y2304" t="str">
        <f>"Q"&amp;ROUNDUP(MONTH(Sales_Data[[#This Row],[Order_Date]])/3,0)</f>
        <v>Q4</v>
      </c>
    </row>
    <row r="2305" spans="1:25" x14ac:dyDescent="0.3">
      <c r="A2305" t="s">
        <v>3754</v>
      </c>
      <c r="B2305" s="1">
        <v>45943</v>
      </c>
      <c r="C2305" t="s">
        <v>781</v>
      </c>
      <c r="D2305" t="s">
        <v>86</v>
      </c>
      <c r="E2305" t="s">
        <v>48</v>
      </c>
      <c r="F2305" t="s">
        <v>126</v>
      </c>
      <c r="G2305" t="s">
        <v>41</v>
      </c>
      <c r="H2305" t="s">
        <v>147</v>
      </c>
      <c r="I2305" t="s">
        <v>369</v>
      </c>
      <c r="J2305">
        <v>2</v>
      </c>
      <c r="K2305">
        <v>4469.26</v>
      </c>
      <c r="L2305">
        <v>0.1</v>
      </c>
      <c r="M2305">
        <v>5773.69</v>
      </c>
      <c r="N2305" t="s">
        <v>52</v>
      </c>
      <c r="O2305" t="s">
        <v>35</v>
      </c>
      <c r="P2305" t="s">
        <v>26</v>
      </c>
      <c r="Q2305">
        <f>Sales_Data[[#This Row],[Quantity]]*Sales_Data[[#This Row],[Unit_Price]]</f>
        <v>8938.52</v>
      </c>
      <c r="R2305">
        <f>Sales_Data[[#This Row],[Gross_Sales]]*Sales_Data[[#This Row],[Discount]]</f>
        <v>893.85200000000009</v>
      </c>
      <c r="S2305">
        <f>Sales_Data[[#This Row],[Gross_Sales]]-Sales_Data[[#This Row],[Discount_Amount]]</f>
        <v>8044.6680000000006</v>
      </c>
      <c r="T2305">
        <f>Sales_Data[[#This Row],[Net Sales]]-Sales_Data[[#This Row],[Cost]]</f>
        <v>2270.978000000001</v>
      </c>
      <c r="U2305" s="2">
        <f>Sales_Data[[#This Row],[Profit]]/Sales_Data[[#This Row],[Net Sales]]</f>
        <v>0.28229605000479829</v>
      </c>
      <c r="V2305">
        <f>YEAR(Sales_Data[[#This Row],[Order_Date]])</f>
        <v>2025</v>
      </c>
      <c r="W2305" t="str">
        <f>TEXT(Sales_Data[[#This Row],[Order_Date]],"mmm")</f>
        <v>Oct</v>
      </c>
      <c r="X2305">
        <f>MONTH(Sales_Data[[#This Row],[Order_Date]])</f>
        <v>10</v>
      </c>
      <c r="Y2305" t="str">
        <f>"Q"&amp;ROUNDUP(MONTH(Sales_Data[[#This Row],[Order_Date]])/3,0)</f>
        <v>Q4</v>
      </c>
    </row>
    <row r="2306" spans="1:25" x14ac:dyDescent="0.3">
      <c r="A2306" t="s">
        <v>3755</v>
      </c>
      <c r="B2306" s="1">
        <v>45773</v>
      </c>
      <c r="C2306" t="s">
        <v>3756</v>
      </c>
      <c r="D2306" t="s">
        <v>106</v>
      </c>
      <c r="E2306" t="s">
        <v>30</v>
      </c>
      <c r="F2306" t="s">
        <v>101</v>
      </c>
      <c r="G2306" t="s">
        <v>21</v>
      </c>
      <c r="H2306" t="s">
        <v>127</v>
      </c>
      <c r="I2306" t="s">
        <v>314</v>
      </c>
      <c r="J2306">
        <v>1</v>
      </c>
      <c r="K2306">
        <v>2806</v>
      </c>
      <c r="L2306">
        <v>0</v>
      </c>
      <c r="M2306">
        <v>2362.6799999999998</v>
      </c>
      <c r="N2306" t="s">
        <v>52</v>
      </c>
      <c r="O2306" t="s">
        <v>35</v>
      </c>
      <c r="P2306" t="s">
        <v>26</v>
      </c>
      <c r="Q2306">
        <f>Sales_Data[[#This Row],[Quantity]]*Sales_Data[[#This Row],[Unit_Price]]</f>
        <v>2806</v>
      </c>
      <c r="R2306">
        <f>Sales_Data[[#This Row],[Gross_Sales]]*Sales_Data[[#This Row],[Discount]]</f>
        <v>0</v>
      </c>
      <c r="S2306">
        <f>Sales_Data[[#This Row],[Gross_Sales]]-Sales_Data[[#This Row],[Discount_Amount]]</f>
        <v>2806</v>
      </c>
      <c r="T2306">
        <f>Sales_Data[[#This Row],[Net Sales]]-Sales_Data[[#This Row],[Cost]]</f>
        <v>443.32000000000016</v>
      </c>
      <c r="U2306" s="2">
        <f>Sales_Data[[#This Row],[Profit]]/Sales_Data[[#This Row],[Net Sales]]</f>
        <v>0.15799002138275131</v>
      </c>
      <c r="V2306">
        <f>YEAR(Sales_Data[[#This Row],[Order_Date]])</f>
        <v>2025</v>
      </c>
      <c r="W2306" t="str">
        <f>TEXT(Sales_Data[[#This Row],[Order_Date]],"mmm")</f>
        <v>Apr</v>
      </c>
      <c r="X2306">
        <f>MONTH(Sales_Data[[#This Row],[Order_Date]])</f>
        <v>4</v>
      </c>
      <c r="Y2306" t="str">
        <f>"Q"&amp;ROUNDUP(MONTH(Sales_Data[[#This Row],[Order_Date]])/3,0)</f>
        <v>Q2</v>
      </c>
    </row>
    <row r="2307" spans="1:25" x14ac:dyDescent="0.3">
      <c r="A2307" t="s">
        <v>3757</v>
      </c>
      <c r="B2307" s="1">
        <v>45921</v>
      </c>
      <c r="C2307" t="s">
        <v>1619</v>
      </c>
      <c r="D2307" t="s">
        <v>151</v>
      </c>
      <c r="E2307" t="s">
        <v>39</v>
      </c>
      <c r="F2307" t="s">
        <v>405</v>
      </c>
      <c r="G2307" t="s">
        <v>67</v>
      </c>
      <c r="H2307" t="s">
        <v>88</v>
      </c>
      <c r="I2307" t="s">
        <v>89</v>
      </c>
      <c r="J2307">
        <v>1</v>
      </c>
      <c r="K2307">
        <v>1950.28</v>
      </c>
      <c r="L2307">
        <v>0.15</v>
      </c>
      <c r="M2307">
        <v>1042.8800000000001</v>
      </c>
      <c r="N2307" t="s">
        <v>83</v>
      </c>
      <c r="O2307" t="s">
        <v>35</v>
      </c>
      <c r="P2307" t="s">
        <v>71</v>
      </c>
      <c r="Q2307">
        <f>Sales_Data[[#This Row],[Quantity]]*Sales_Data[[#This Row],[Unit_Price]]</f>
        <v>1950.28</v>
      </c>
      <c r="R2307">
        <f>Sales_Data[[#This Row],[Gross_Sales]]*Sales_Data[[#This Row],[Discount]]</f>
        <v>292.54199999999997</v>
      </c>
      <c r="S2307">
        <f>Sales_Data[[#This Row],[Gross_Sales]]-Sales_Data[[#This Row],[Discount_Amount]]</f>
        <v>1657.7380000000001</v>
      </c>
      <c r="T2307">
        <f>Sales_Data[[#This Row],[Net Sales]]-Sales_Data[[#This Row],[Cost]]</f>
        <v>614.85799999999995</v>
      </c>
      <c r="U2307" s="2">
        <f>Sales_Data[[#This Row],[Profit]]/Sales_Data[[#This Row],[Net Sales]]</f>
        <v>0.37090179509669197</v>
      </c>
      <c r="V2307">
        <f>YEAR(Sales_Data[[#This Row],[Order_Date]])</f>
        <v>2025</v>
      </c>
      <c r="W2307" t="str">
        <f>TEXT(Sales_Data[[#This Row],[Order_Date]],"mmm")</f>
        <v>Sep</v>
      </c>
      <c r="X2307">
        <f>MONTH(Sales_Data[[#This Row],[Order_Date]])</f>
        <v>9</v>
      </c>
      <c r="Y2307" t="str">
        <f>"Q"&amp;ROUNDUP(MONTH(Sales_Data[[#This Row],[Order_Date]])/3,0)</f>
        <v>Q3</v>
      </c>
    </row>
    <row r="2308" spans="1:25" x14ac:dyDescent="0.3">
      <c r="A2308" t="s">
        <v>3758</v>
      </c>
      <c r="B2308" s="1">
        <v>45807</v>
      </c>
      <c r="C2308" t="s">
        <v>3586</v>
      </c>
      <c r="D2308" t="s">
        <v>694</v>
      </c>
      <c r="E2308" t="s">
        <v>48</v>
      </c>
      <c r="F2308" t="s">
        <v>49</v>
      </c>
      <c r="G2308" t="s">
        <v>21</v>
      </c>
      <c r="H2308" t="s">
        <v>297</v>
      </c>
      <c r="I2308" t="s">
        <v>297</v>
      </c>
      <c r="J2308">
        <v>3</v>
      </c>
      <c r="K2308">
        <v>20624.009999999998</v>
      </c>
      <c r="L2308">
        <v>0.15</v>
      </c>
      <c r="M2308">
        <v>36466.42</v>
      </c>
      <c r="N2308" t="s">
        <v>52</v>
      </c>
      <c r="O2308" t="s">
        <v>35</v>
      </c>
      <c r="P2308" t="s">
        <v>44</v>
      </c>
      <c r="Q2308">
        <f>Sales_Data[[#This Row],[Quantity]]*Sales_Data[[#This Row],[Unit_Price]]</f>
        <v>61872.03</v>
      </c>
      <c r="R2308">
        <f>Sales_Data[[#This Row],[Gross_Sales]]*Sales_Data[[#This Row],[Discount]]</f>
        <v>9280.8045000000002</v>
      </c>
      <c r="S2308">
        <f>Sales_Data[[#This Row],[Gross_Sales]]-Sales_Data[[#This Row],[Discount_Amount]]</f>
        <v>52591.2255</v>
      </c>
      <c r="T2308">
        <f>Sales_Data[[#This Row],[Net Sales]]-Sales_Data[[#This Row],[Cost]]</f>
        <v>16124.805500000002</v>
      </c>
      <c r="U2308" s="2">
        <f>Sales_Data[[#This Row],[Profit]]/Sales_Data[[#This Row],[Net Sales]]</f>
        <v>0.30660638436729343</v>
      </c>
      <c r="V2308">
        <f>YEAR(Sales_Data[[#This Row],[Order_Date]])</f>
        <v>2025</v>
      </c>
      <c r="W2308" t="str">
        <f>TEXT(Sales_Data[[#This Row],[Order_Date]],"mmm")</f>
        <v>May</v>
      </c>
      <c r="X2308">
        <f>MONTH(Sales_Data[[#This Row],[Order_Date]])</f>
        <v>5</v>
      </c>
      <c r="Y2308" t="str">
        <f>"Q"&amp;ROUNDUP(MONTH(Sales_Data[[#This Row],[Order_Date]])/3,0)</f>
        <v>Q2</v>
      </c>
    </row>
    <row r="2309" spans="1:25" x14ac:dyDescent="0.3">
      <c r="A2309" t="s">
        <v>3759</v>
      </c>
      <c r="B2309" s="1">
        <v>45957</v>
      </c>
      <c r="C2309" t="s">
        <v>3760</v>
      </c>
      <c r="D2309" t="s">
        <v>511</v>
      </c>
      <c r="E2309" t="s">
        <v>119</v>
      </c>
      <c r="F2309" t="s">
        <v>146</v>
      </c>
      <c r="G2309" t="s">
        <v>67</v>
      </c>
      <c r="H2309" t="s">
        <v>68</v>
      </c>
      <c r="I2309" t="s">
        <v>97</v>
      </c>
      <c r="J2309">
        <v>1</v>
      </c>
      <c r="K2309">
        <v>2583.62</v>
      </c>
      <c r="L2309">
        <v>0.1</v>
      </c>
      <c r="M2309">
        <v>1498.27</v>
      </c>
      <c r="N2309" t="s">
        <v>83</v>
      </c>
      <c r="O2309" t="s">
        <v>35</v>
      </c>
      <c r="P2309" t="s">
        <v>44</v>
      </c>
      <c r="Q2309">
        <f>Sales_Data[[#This Row],[Quantity]]*Sales_Data[[#This Row],[Unit_Price]]</f>
        <v>2583.62</v>
      </c>
      <c r="R2309">
        <f>Sales_Data[[#This Row],[Gross_Sales]]*Sales_Data[[#This Row],[Discount]]</f>
        <v>258.36200000000002</v>
      </c>
      <c r="S2309">
        <f>Sales_Data[[#This Row],[Gross_Sales]]-Sales_Data[[#This Row],[Discount_Amount]]</f>
        <v>2325.2579999999998</v>
      </c>
      <c r="T2309">
        <f>Sales_Data[[#This Row],[Net Sales]]-Sales_Data[[#This Row],[Cost]]</f>
        <v>826.98799999999983</v>
      </c>
      <c r="U2309" s="2">
        <f>Sales_Data[[#This Row],[Profit]]/Sales_Data[[#This Row],[Net Sales]]</f>
        <v>0.3556542972865806</v>
      </c>
      <c r="V2309">
        <f>YEAR(Sales_Data[[#This Row],[Order_Date]])</f>
        <v>2025</v>
      </c>
      <c r="W2309" t="str">
        <f>TEXT(Sales_Data[[#This Row],[Order_Date]],"mmm")</f>
        <v>Oct</v>
      </c>
      <c r="X2309">
        <f>MONTH(Sales_Data[[#This Row],[Order_Date]])</f>
        <v>10</v>
      </c>
      <c r="Y2309" t="str">
        <f>"Q"&amp;ROUNDUP(MONTH(Sales_Data[[#This Row],[Order_Date]])/3,0)</f>
        <v>Q4</v>
      </c>
    </row>
    <row r="2310" spans="1:25" x14ac:dyDescent="0.3">
      <c r="A2310" t="s">
        <v>3761</v>
      </c>
      <c r="B2310" s="1">
        <v>45693</v>
      </c>
      <c r="C2310" t="s">
        <v>2661</v>
      </c>
      <c r="D2310" t="s">
        <v>916</v>
      </c>
      <c r="E2310" t="s">
        <v>119</v>
      </c>
      <c r="F2310" t="s">
        <v>538</v>
      </c>
      <c r="G2310" t="s">
        <v>21</v>
      </c>
      <c r="H2310" t="s">
        <v>230</v>
      </c>
      <c r="I2310" t="s">
        <v>231</v>
      </c>
      <c r="J2310">
        <v>1</v>
      </c>
      <c r="K2310">
        <v>6026.46</v>
      </c>
      <c r="L2310">
        <v>0.1</v>
      </c>
      <c r="M2310">
        <v>3715.74</v>
      </c>
      <c r="N2310" t="s">
        <v>83</v>
      </c>
      <c r="O2310" t="s">
        <v>35</v>
      </c>
      <c r="P2310" t="s">
        <v>71</v>
      </c>
      <c r="Q2310">
        <f>Sales_Data[[#This Row],[Quantity]]*Sales_Data[[#This Row],[Unit_Price]]</f>
        <v>6026.46</v>
      </c>
      <c r="R2310">
        <f>Sales_Data[[#This Row],[Gross_Sales]]*Sales_Data[[#This Row],[Discount]]</f>
        <v>602.64600000000007</v>
      </c>
      <c r="S2310">
        <f>Sales_Data[[#This Row],[Gross_Sales]]-Sales_Data[[#This Row],[Discount_Amount]]</f>
        <v>5423.8140000000003</v>
      </c>
      <c r="T2310">
        <f>Sales_Data[[#This Row],[Net Sales]]-Sales_Data[[#This Row],[Cost]]</f>
        <v>1708.0740000000005</v>
      </c>
      <c r="U2310" s="2">
        <f>Sales_Data[[#This Row],[Profit]]/Sales_Data[[#This Row],[Net Sales]]</f>
        <v>0.31492119751894154</v>
      </c>
      <c r="V2310">
        <f>YEAR(Sales_Data[[#This Row],[Order_Date]])</f>
        <v>2025</v>
      </c>
      <c r="W2310" t="str">
        <f>TEXT(Sales_Data[[#This Row],[Order_Date]],"mmm")</f>
        <v>Feb</v>
      </c>
      <c r="X2310">
        <f>MONTH(Sales_Data[[#This Row],[Order_Date]])</f>
        <v>2</v>
      </c>
      <c r="Y2310" t="str">
        <f>"Q"&amp;ROUNDUP(MONTH(Sales_Data[[#This Row],[Order_Date]])/3,0)</f>
        <v>Q1</v>
      </c>
    </row>
    <row r="2311" spans="1:25" x14ac:dyDescent="0.3">
      <c r="A2311" t="s">
        <v>3762</v>
      </c>
      <c r="B2311" s="1">
        <v>45990</v>
      </c>
      <c r="C2311" t="s">
        <v>1403</v>
      </c>
      <c r="D2311" t="s">
        <v>624</v>
      </c>
      <c r="E2311" t="s">
        <v>48</v>
      </c>
      <c r="F2311" t="s">
        <v>164</v>
      </c>
      <c r="G2311" t="s">
        <v>75</v>
      </c>
      <c r="H2311" t="s">
        <v>76</v>
      </c>
      <c r="I2311" t="s">
        <v>77</v>
      </c>
      <c r="J2311">
        <v>1</v>
      </c>
      <c r="K2311">
        <v>36649.089999999997</v>
      </c>
      <c r="L2311">
        <v>0.1</v>
      </c>
      <c r="M2311">
        <v>23344.76</v>
      </c>
      <c r="N2311" t="s">
        <v>52</v>
      </c>
      <c r="O2311" t="s">
        <v>35</v>
      </c>
      <c r="P2311" t="s">
        <v>44</v>
      </c>
      <c r="Q2311">
        <f>Sales_Data[[#This Row],[Quantity]]*Sales_Data[[#This Row],[Unit_Price]]</f>
        <v>36649.089999999997</v>
      </c>
      <c r="R2311">
        <f>Sales_Data[[#This Row],[Gross_Sales]]*Sales_Data[[#This Row],[Discount]]</f>
        <v>3664.9089999999997</v>
      </c>
      <c r="S2311">
        <f>Sales_Data[[#This Row],[Gross_Sales]]-Sales_Data[[#This Row],[Discount_Amount]]</f>
        <v>32984.180999999997</v>
      </c>
      <c r="T2311">
        <f>Sales_Data[[#This Row],[Net Sales]]-Sales_Data[[#This Row],[Cost]]</f>
        <v>9639.4209999999985</v>
      </c>
      <c r="U2311" s="2">
        <f>Sales_Data[[#This Row],[Profit]]/Sales_Data[[#This Row],[Net Sales]]</f>
        <v>0.2922437576970609</v>
      </c>
      <c r="V2311">
        <f>YEAR(Sales_Data[[#This Row],[Order_Date]])</f>
        <v>2025</v>
      </c>
      <c r="W2311" t="str">
        <f>TEXT(Sales_Data[[#This Row],[Order_Date]],"mmm")</f>
        <v>Nov</v>
      </c>
      <c r="X2311">
        <f>MONTH(Sales_Data[[#This Row],[Order_Date]])</f>
        <v>11</v>
      </c>
      <c r="Y2311" t="str">
        <f>"Q"&amp;ROUNDUP(MONTH(Sales_Data[[#This Row],[Order_Date]])/3,0)</f>
        <v>Q4</v>
      </c>
    </row>
    <row r="2312" spans="1:25" x14ac:dyDescent="0.3">
      <c r="A2312" t="s">
        <v>3763</v>
      </c>
      <c r="B2312" s="1">
        <v>45944</v>
      </c>
      <c r="C2312" t="s">
        <v>2426</v>
      </c>
      <c r="D2312" t="s">
        <v>74</v>
      </c>
      <c r="E2312" t="s">
        <v>48</v>
      </c>
      <c r="F2312" t="s">
        <v>152</v>
      </c>
      <c r="G2312" t="s">
        <v>21</v>
      </c>
      <c r="H2312" t="s">
        <v>297</v>
      </c>
      <c r="I2312" t="s">
        <v>494</v>
      </c>
      <c r="J2312">
        <v>2</v>
      </c>
      <c r="K2312">
        <v>6451.38</v>
      </c>
      <c r="L2312">
        <v>0.05</v>
      </c>
      <c r="M2312">
        <v>9573.49</v>
      </c>
      <c r="N2312" t="s">
        <v>109</v>
      </c>
      <c r="O2312" t="s">
        <v>25</v>
      </c>
      <c r="P2312" t="s">
        <v>71</v>
      </c>
      <c r="Q2312">
        <f>Sales_Data[[#This Row],[Quantity]]*Sales_Data[[#This Row],[Unit_Price]]</f>
        <v>12902.76</v>
      </c>
      <c r="R2312">
        <f>Sales_Data[[#This Row],[Gross_Sales]]*Sales_Data[[#This Row],[Discount]]</f>
        <v>645.13800000000003</v>
      </c>
      <c r="S2312">
        <f>Sales_Data[[#This Row],[Gross_Sales]]-Sales_Data[[#This Row],[Discount_Amount]]</f>
        <v>12257.621999999999</v>
      </c>
      <c r="T2312">
        <f>Sales_Data[[#This Row],[Net Sales]]-Sales_Data[[#This Row],[Cost]]</f>
        <v>2684.1319999999996</v>
      </c>
      <c r="U2312" s="2">
        <f>Sales_Data[[#This Row],[Profit]]/Sales_Data[[#This Row],[Net Sales]]</f>
        <v>0.21897656821200717</v>
      </c>
      <c r="V2312">
        <f>YEAR(Sales_Data[[#This Row],[Order_Date]])</f>
        <v>2025</v>
      </c>
      <c r="W2312" t="str">
        <f>TEXT(Sales_Data[[#This Row],[Order_Date]],"mmm")</f>
        <v>Oct</v>
      </c>
      <c r="X2312">
        <f>MONTH(Sales_Data[[#This Row],[Order_Date]])</f>
        <v>10</v>
      </c>
      <c r="Y2312" t="str">
        <f>"Q"&amp;ROUNDUP(MONTH(Sales_Data[[#This Row],[Order_Date]])/3,0)</f>
        <v>Q4</v>
      </c>
    </row>
    <row r="2313" spans="1:25" x14ac:dyDescent="0.3">
      <c r="A2313" t="s">
        <v>3764</v>
      </c>
      <c r="B2313" s="1">
        <v>45960</v>
      </c>
      <c r="C2313" t="s">
        <v>3099</v>
      </c>
      <c r="D2313" t="s">
        <v>322</v>
      </c>
      <c r="E2313" t="s">
        <v>39</v>
      </c>
      <c r="F2313" t="s">
        <v>40</v>
      </c>
      <c r="G2313" t="s">
        <v>67</v>
      </c>
      <c r="H2313" t="s">
        <v>133</v>
      </c>
      <c r="I2313" t="s">
        <v>134</v>
      </c>
      <c r="J2313">
        <v>2</v>
      </c>
      <c r="K2313">
        <v>3875.08</v>
      </c>
      <c r="L2313">
        <v>0.1</v>
      </c>
      <c r="M2313">
        <v>4440.83</v>
      </c>
      <c r="N2313" t="s">
        <v>52</v>
      </c>
      <c r="O2313" t="s">
        <v>35</v>
      </c>
      <c r="P2313" t="s">
        <v>44</v>
      </c>
      <c r="Q2313">
        <f>Sales_Data[[#This Row],[Quantity]]*Sales_Data[[#This Row],[Unit_Price]]</f>
        <v>7750.16</v>
      </c>
      <c r="R2313">
        <f>Sales_Data[[#This Row],[Gross_Sales]]*Sales_Data[[#This Row],[Discount]]</f>
        <v>775.01600000000008</v>
      </c>
      <c r="S2313">
        <f>Sales_Data[[#This Row],[Gross_Sales]]-Sales_Data[[#This Row],[Discount_Amount]]</f>
        <v>6975.1440000000002</v>
      </c>
      <c r="T2313">
        <f>Sales_Data[[#This Row],[Net Sales]]-Sales_Data[[#This Row],[Cost]]</f>
        <v>2534.3140000000003</v>
      </c>
      <c r="U2313" s="2">
        <f>Sales_Data[[#This Row],[Profit]]/Sales_Data[[#This Row],[Net Sales]]</f>
        <v>0.36333500785073403</v>
      </c>
      <c r="V2313">
        <f>YEAR(Sales_Data[[#This Row],[Order_Date]])</f>
        <v>2025</v>
      </c>
      <c r="W2313" t="str">
        <f>TEXT(Sales_Data[[#This Row],[Order_Date]],"mmm")</f>
        <v>Oct</v>
      </c>
      <c r="X2313">
        <f>MONTH(Sales_Data[[#This Row],[Order_Date]])</f>
        <v>10</v>
      </c>
      <c r="Y2313" t="str">
        <f>"Q"&amp;ROUNDUP(MONTH(Sales_Data[[#This Row],[Order_Date]])/3,0)</f>
        <v>Q4</v>
      </c>
    </row>
    <row r="2314" spans="1:25" x14ac:dyDescent="0.3">
      <c r="A2314" t="s">
        <v>3765</v>
      </c>
      <c r="B2314" s="1">
        <v>45968</v>
      </c>
      <c r="C2314" t="s">
        <v>879</v>
      </c>
      <c r="D2314" t="s">
        <v>1026</v>
      </c>
      <c r="E2314" t="s">
        <v>39</v>
      </c>
      <c r="F2314" t="s">
        <v>405</v>
      </c>
      <c r="G2314" t="s">
        <v>67</v>
      </c>
      <c r="H2314" t="s">
        <v>68</v>
      </c>
      <c r="I2314" t="s">
        <v>97</v>
      </c>
      <c r="J2314">
        <v>1</v>
      </c>
      <c r="K2314">
        <v>5621.85</v>
      </c>
      <c r="L2314">
        <v>0.05</v>
      </c>
      <c r="M2314">
        <v>3602.65</v>
      </c>
      <c r="N2314" t="s">
        <v>70</v>
      </c>
      <c r="O2314" t="s">
        <v>35</v>
      </c>
      <c r="P2314" t="s">
        <v>26</v>
      </c>
      <c r="Q2314">
        <f>Sales_Data[[#This Row],[Quantity]]*Sales_Data[[#This Row],[Unit_Price]]</f>
        <v>5621.85</v>
      </c>
      <c r="R2314">
        <f>Sales_Data[[#This Row],[Gross_Sales]]*Sales_Data[[#This Row],[Discount]]</f>
        <v>281.09250000000003</v>
      </c>
      <c r="S2314">
        <f>Sales_Data[[#This Row],[Gross_Sales]]-Sales_Data[[#This Row],[Discount_Amount]]</f>
        <v>5340.7575000000006</v>
      </c>
      <c r="T2314">
        <f>Sales_Data[[#This Row],[Net Sales]]-Sales_Data[[#This Row],[Cost]]</f>
        <v>1738.1075000000005</v>
      </c>
      <c r="U2314" s="2">
        <f>Sales_Data[[#This Row],[Profit]]/Sales_Data[[#This Row],[Net Sales]]</f>
        <v>0.32544213063409083</v>
      </c>
      <c r="V2314">
        <f>YEAR(Sales_Data[[#This Row],[Order_Date]])</f>
        <v>2025</v>
      </c>
      <c r="W2314" t="str">
        <f>TEXT(Sales_Data[[#This Row],[Order_Date]],"mmm")</f>
        <v>Nov</v>
      </c>
      <c r="X2314">
        <f>MONTH(Sales_Data[[#This Row],[Order_Date]])</f>
        <v>11</v>
      </c>
      <c r="Y2314" t="str">
        <f>"Q"&amp;ROUNDUP(MONTH(Sales_Data[[#This Row],[Order_Date]])/3,0)</f>
        <v>Q4</v>
      </c>
    </row>
    <row r="2315" spans="1:25" x14ac:dyDescent="0.3">
      <c r="A2315" t="s">
        <v>3766</v>
      </c>
      <c r="B2315" s="1">
        <v>45865</v>
      </c>
      <c r="C2315" t="s">
        <v>2622</v>
      </c>
      <c r="D2315" t="s">
        <v>241</v>
      </c>
      <c r="E2315" t="s">
        <v>119</v>
      </c>
      <c r="F2315" t="s">
        <v>538</v>
      </c>
      <c r="G2315" t="s">
        <v>41</v>
      </c>
      <c r="H2315" t="s">
        <v>171</v>
      </c>
      <c r="I2315" t="s">
        <v>191</v>
      </c>
      <c r="J2315">
        <v>1</v>
      </c>
      <c r="K2315">
        <v>1190.1500000000001</v>
      </c>
      <c r="L2315">
        <v>0</v>
      </c>
      <c r="M2315">
        <v>962.63</v>
      </c>
      <c r="N2315" t="s">
        <v>52</v>
      </c>
      <c r="O2315" t="s">
        <v>53</v>
      </c>
      <c r="P2315" t="s">
        <v>44</v>
      </c>
      <c r="Q2315">
        <f>Sales_Data[[#This Row],[Quantity]]*Sales_Data[[#This Row],[Unit_Price]]</f>
        <v>1190.1500000000001</v>
      </c>
      <c r="R2315">
        <f>Sales_Data[[#This Row],[Gross_Sales]]*Sales_Data[[#This Row],[Discount]]</f>
        <v>0</v>
      </c>
      <c r="S2315">
        <f>Sales_Data[[#This Row],[Gross_Sales]]-Sales_Data[[#This Row],[Discount_Amount]]</f>
        <v>1190.1500000000001</v>
      </c>
      <c r="T2315">
        <f>Sales_Data[[#This Row],[Net Sales]]-Sales_Data[[#This Row],[Cost]]</f>
        <v>227.5200000000001</v>
      </c>
      <c r="U2315" s="2">
        <f>Sales_Data[[#This Row],[Profit]]/Sales_Data[[#This Row],[Net Sales]]</f>
        <v>0.19116918035541744</v>
      </c>
      <c r="V2315">
        <f>YEAR(Sales_Data[[#This Row],[Order_Date]])</f>
        <v>2025</v>
      </c>
      <c r="W2315" t="str">
        <f>TEXT(Sales_Data[[#This Row],[Order_Date]],"mmm")</f>
        <v>Jul</v>
      </c>
      <c r="X2315">
        <f>MONTH(Sales_Data[[#This Row],[Order_Date]])</f>
        <v>7</v>
      </c>
      <c r="Y2315" t="str">
        <f>"Q"&amp;ROUNDUP(MONTH(Sales_Data[[#This Row],[Order_Date]])/3,0)</f>
        <v>Q3</v>
      </c>
    </row>
    <row r="2316" spans="1:25" x14ac:dyDescent="0.3">
      <c r="A2316" t="s">
        <v>3767</v>
      </c>
      <c r="B2316" s="1">
        <v>45763</v>
      </c>
      <c r="C2316" t="s">
        <v>2594</v>
      </c>
      <c r="D2316" t="s">
        <v>218</v>
      </c>
      <c r="E2316" t="s">
        <v>48</v>
      </c>
      <c r="F2316" t="s">
        <v>132</v>
      </c>
      <c r="G2316" t="s">
        <v>41</v>
      </c>
      <c r="H2316" t="s">
        <v>42</v>
      </c>
      <c r="I2316" t="s">
        <v>82</v>
      </c>
      <c r="J2316">
        <v>3</v>
      </c>
      <c r="K2316">
        <v>57998.42</v>
      </c>
      <c r="L2316">
        <v>0.05</v>
      </c>
      <c r="M2316">
        <v>132031.89000000001</v>
      </c>
      <c r="N2316" t="s">
        <v>83</v>
      </c>
      <c r="O2316" t="s">
        <v>35</v>
      </c>
      <c r="P2316" t="s">
        <v>26</v>
      </c>
      <c r="Q2316">
        <f>Sales_Data[[#This Row],[Quantity]]*Sales_Data[[#This Row],[Unit_Price]]</f>
        <v>173995.26</v>
      </c>
      <c r="R2316">
        <f>Sales_Data[[#This Row],[Gross_Sales]]*Sales_Data[[#This Row],[Discount]]</f>
        <v>8699.7630000000008</v>
      </c>
      <c r="S2316">
        <f>Sales_Data[[#This Row],[Gross_Sales]]-Sales_Data[[#This Row],[Discount_Amount]]</f>
        <v>165295.497</v>
      </c>
      <c r="T2316">
        <f>Sales_Data[[#This Row],[Net Sales]]-Sales_Data[[#This Row],[Cost]]</f>
        <v>33263.606999999989</v>
      </c>
      <c r="U2316" s="2">
        <f>Sales_Data[[#This Row],[Profit]]/Sales_Data[[#This Row],[Net Sales]]</f>
        <v>0.20123722426630888</v>
      </c>
      <c r="V2316">
        <f>YEAR(Sales_Data[[#This Row],[Order_Date]])</f>
        <v>2025</v>
      </c>
      <c r="W2316" t="str">
        <f>TEXT(Sales_Data[[#This Row],[Order_Date]],"mmm")</f>
        <v>Apr</v>
      </c>
      <c r="X2316">
        <f>MONTH(Sales_Data[[#This Row],[Order_Date]])</f>
        <v>4</v>
      </c>
      <c r="Y2316" t="str">
        <f>"Q"&amp;ROUNDUP(MONTH(Sales_Data[[#This Row],[Order_Date]])/3,0)</f>
        <v>Q2</v>
      </c>
    </row>
    <row r="2317" spans="1:25" x14ac:dyDescent="0.3">
      <c r="A2317" t="s">
        <v>3768</v>
      </c>
      <c r="B2317" s="1">
        <v>45815</v>
      </c>
      <c r="C2317" t="s">
        <v>1931</v>
      </c>
      <c r="D2317" t="s">
        <v>47</v>
      </c>
      <c r="E2317" t="s">
        <v>48</v>
      </c>
      <c r="F2317" t="s">
        <v>164</v>
      </c>
      <c r="G2317" t="s">
        <v>21</v>
      </c>
      <c r="H2317" t="s">
        <v>127</v>
      </c>
      <c r="I2317" t="s">
        <v>128</v>
      </c>
      <c r="J2317">
        <v>4</v>
      </c>
      <c r="K2317">
        <v>38222.47</v>
      </c>
      <c r="L2317">
        <v>0.1</v>
      </c>
      <c r="M2317">
        <v>105956.31</v>
      </c>
      <c r="N2317" t="s">
        <v>52</v>
      </c>
      <c r="O2317" t="s">
        <v>53</v>
      </c>
      <c r="P2317" t="s">
        <v>26</v>
      </c>
      <c r="Q2317">
        <f>Sales_Data[[#This Row],[Quantity]]*Sales_Data[[#This Row],[Unit_Price]]</f>
        <v>152889.88</v>
      </c>
      <c r="R2317">
        <f>Sales_Data[[#This Row],[Gross_Sales]]*Sales_Data[[#This Row],[Discount]]</f>
        <v>15288.988000000001</v>
      </c>
      <c r="S2317">
        <f>Sales_Data[[#This Row],[Gross_Sales]]-Sales_Data[[#This Row],[Discount_Amount]]</f>
        <v>137600.89199999999</v>
      </c>
      <c r="T2317">
        <f>Sales_Data[[#This Row],[Net Sales]]-Sales_Data[[#This Row],[Cost]]</f>
        <v>31644.581999999995</v>
      </c>
      <c r="U2317" s="2">
        <f>Sales_Data[[#This Row],[Profit]]/Sales_Data[[#This Row],[Net Sales]]</f>
        <v>0.22997366906604061</v>
      </c>
      <c r="V2317">
        <f>YEAR(Sales_Data[[#This Row],[Order_Date]])</f>
        <v>2025</v>
      </c>
      <c r="W2317" t="str">
        <f>TEXT(Sales_Data[[#This Row],[Order_Date]],"mmm")</f>
        <v>Jun</v>
      </c>
      <c r="X2317">
        <f>MONTH(Sales_Data[[#This Row],[Order_Date]])</f>
        <v>6</v>
      </c>
      <c r="Y2317" t="str">
        <f>"Q"&amp;ROUNDUP(MONTH(Sales_Data[[#This Row],[Order_Date]])/3,0)</f>
        <v>Q2</v>
      </c>
    </row>
    <row r="2318" spans="1:25" x14ac:dyDescent="0.3">
      <c r="A2318" t="s">
        <v>3769</v>
      </c>
      <c r="B2318" s="1">
        <v>45778</v>
      </c>
      <c r="C2318" t="s">
        <v>2055</v>
      </c>
      <c r="D2318" t="s">
        <v>229</v>
      </c>
      <c r="E2318" t="s">
        <v>48</v>
      </c>
      <c r="F2318" t="s">
        <v>132</v>
      </c>
      <c r="G2318" t="s">
        <v>32</v>
      </c>
      <c r="H2318" t="s">
        <v>50</v>
      </c>
      <c r="I2318" t="s">
        <v>58</v>
      </c>
      <c r="J2318">
        <v>1</v>
      </c>
      <c r="K2318">
        <v>61864.65</v>
      </c>
      <c r="L2318">
        <v>0</v>
      </c>
      <c r="M2318">
        <v>49688.47</v>
      </c>
      <c r="N2318" t="s">
        <v>24</v>
      </c>
      <c r="O2318" t="s">
        <v>35</v>
      </c>
      <c r="P2318" t="s">
        <v>26</v>
      </c>
      <c r="Q2318">
        <f>Sales_Data[[#This Row],[Quantity]]*Sales_Data[[#This Row],[Unit_Price]]</f>
        <v>61864.65</v>
      </c>
      <c r="R2318">
        <f>Sales_Data[[#This Row],[Gross_Sales]]*Sales_Data[[#This Row],[Discount]]</f>
        <v>0</v>
      </c>
      <c r="S2318">
        <f>Sales_Data[[#This Row],[Gross_Sales]]-Sales_Data[[#This Row],[Discount_Amount]]</f>
        <v>61864.65</v>
      </c>
      <c r="T2318">
        <f>Sales_Data[[#This Row],[Net Sales]]-Sales_Data[[#This Row],[Cost]]</f>
        <v>12176.18</v>
      </c>
      <c r="U2318" s="2">
        <f>Sales_Data[[#This Row],[Profit]]/Sales_Data[[#This Row],[Net Sales]]</f>
        <v>0.19681967003773559</v>
      </c>
      <c r="V2318">
        <f>YEAR(Sales_Data[[#This Row],[Order_Date]])</f>
        <v>2025</v>
      </c>
      <c r="W2318" t="str">
        <f>TEXT(Sales_Data[[#This Row],[Order_Date]],"mmm")</f>
        <v>May</v>
      </c>
      <c r="X2318">
        <f>MONTH(Sales_Data[[#This Row],[Order_Date]])</f>
        <v>5</v>
      </c>
      <c r="Y2318" t="str">
        <f>"Q"&amp;ROUNDUP(MONTH(Sales_Data[[#This Row],[Order_Date]])/3,0)</f>
        <v>Q2</v>
      </c>
    </row>
    <row r="2319" spans="1:25" x14ac:dyDescent="0.3">
      <c r="A2319" t="s">
        <v>3770</v>
      </c>
      <c r="B2319" s="1">
        <v>45712</v>
      </c>
      <c r="C2319" t="s">
        <v>2903</v>
      </c>
      <c r="D2319" t="s">
        <v>100</v>
      </c>
      <c r="E2319" t="s">
        <v>48</v>
      </c>
      <c r="F2319" t="s">
        <v>132</v>
      </c>
      <c r="G2319" t="s">
        <v>41</v>
      </c>
      <c r="H2319" t="s">
        <v>147</v>
      </c>
      <c r="I2319" t="s">
        <v>148</v>
      </c>
      <c r="J2319">
        <v>1</v>
      </c>
      <c r="K2319">
        <v>10906.97</v>
      </c>
      <c r="L2319">
        <v>0.1</v>
      </c>
      <c r="M2319">
        <v>7927.67</v>
      </c>
      <c r="N2319" t="s">
        <v>109</v>
      </c>
      <c r="O2319" t="s">
        <v>35</v>
      </c>
      <c r="P2319" t="s">
        <v>26</v>
      </c>
      <c r="Q2319">
        <f>Sales_Data[[#This Row],[Quantity]]*Sales_Data[[#This Row],[Unit_Price]]</f>
        <v>10906.97</v>
      </c>
      <c r="R2319">
        <f>Sales_Data[[#This Row],[Gross_Sales]]*Sales_Data[[#This Row],[Discount]]</f>
        <v>1090.6969999999999</v>
      </c>
      <c r="S2319">
        <f>Sales_Data[[#This Row],[Gross_Sales]]-Sales_Data[[#This Row],[Discount_Amount]]</f>
        <v>9816.2729999999992</v>
      </c>
      <c r="T2319">
        <f>Sales_Data[[#This Row],[Net Sales]]-Sales_Data[[#This Row],[Cost]]</f>
        <v>1888.6029999999992</v>
      </c>
      <c r="U2319" s="2">
        <f>Sales_Data[[#This Row],[Profit]]/Sales_Data[[#This Row],[Net Sales]]</f>
        <v>0.19239511778044471</v>
      </c>
      <c r="V2319">
        <f>YEAR(Sales_Data[[#This Row],[Order_Date]])</f>
        <v>2025</v>
      </c>
      <c r="W2319" t="str">
        <f>TEXT(Sales_Data[[#This Row],[Order_Date]],"mmm")</f>
        <v>Feb</v>
      </c>
      <c r="X2319">
        <f>MONTH(Sales_Data[[#This Row],[Order_Date]])</f>
        <v>2</v>
      </c>
      <c r="Y2319" t="str">
        <f>"Q"&amp;ROUNDUP(MONTH(Sales_Data[[#This Row],[Order_Date]])/3,0)</f>
        <v>Q1</v>
      </c>
    </row>
    <row r="2320" spans="1:25" x14ac:dyDescent="0.3">
      <c r="A2320" t="s">
        <v>3771</v>
      </c>
      <c r="B2320" s="1">
        <v>45669</v>
      </c>
      <c r="C2320" t="s">
        <v>791</v>
      </c>
      <c r="D2320" t="s">
        <v>359</v>
      </c>
      <c r="E2320" t="s">
        <v>48</v>
      </c>
      <c r="F2320" t="s">
        <v>164</v>
      </c>
      <c r="G2320" t="s">
        <v>75</v>
      </c>
      <c r="H2320" t="s">
        <v>185</v>
      </c>
      <c r="I2320" t="s">
        <v>261</v>
      </c>
      <c r="J2320">
        <v>2</v>
      </c>
      <c r="K2320">
        <v>64591.38</v>
      </c>
      <c r="L2320">
        <v>0.1</v>
      </c>
      <c r="M2320">
        <v>78400.02</v>
      </c>
      <c r="N2320" t="s">
        <v>70</v>
      </c>
      <c r="O2320" t="s">
        <v>35</v>
      </c>
      <c r="P2320" t="s">
        <v>26</v>
      </c>
      <c r="Q2320">
        <f>Sales_Data[[#This Row],[Quantity]]*Sales_Data[[#This Row],[Unit_Price]]</f>
        <v>129182.76</v>
      </c>
      <c r="R2320">
        <f>Sales_Data[[#This Row],[Gross_Sales]]*Sales_Data[[#This Row],[Discount]]</f>
        <v>12918.276</v>
      </c>
      <c r="S2320">
        <f>Sales_Data[[#This Row],[Gross_Sales]]-Sales_Data[[#This Row],[Discount_Amount]]</f>
        <v>116264.484</v>
      </c>
      <c r="T2320">
        <f>Sales_Data[[#This Row],[Net Sales]]-Sales_Data[[#This Row],[Cost]]</f>
        <v>37864.463999999993</v>
      </c>
      <c r="U2320" s="2">
        <f>Sales_Data[[#This Row],[Profit]]/Sales_Data[[#This Row],[Net Sales]]</f>
        <v>0.3256752423207761</v>
      </c>
      <c r="V2320">
        <f>YEAR(Sales_Data[[#This Row],[Order_Date]])</f>
        <v>2025</v>
      </c>
      <c r="W2320" t="str">
        <f>TEXT(Sales_Data[[#This Row],[Order_Date]],"mmm")</f>
        <v>Jan</v>
      </c>
      <c r="X2320">
        <f>MONTH(Sales_Data[[#This Row],[Order_Date]])</f>
        <v>1</v>
      </c>
      <c r="Y2320" t="str">
        <f>"Q"&amp;ROUNDUP(MONTH(Sales_Data[[#This Row],[Order_Date]])/3,0)</f>
        <v>Q1</v>
      </c>
    </row>
    <row r="2321" spans="1:25" x14ac:dyDescent="0.3">
      <c r="A2321" t="s">
        <v>3772</v>
      </c>
      <c r="B2321" s="1">
        <v>45802</v>
      </c>
      <c r="C2321" t="s">
        <v>3742</v>
      </c>
      <c r="D2321" t="s">
        <v>347</v>
      </c>
      <c r="E2321" t="s">
        <v>119</v>
      </c>
      <c r="F2321" t="s">
        <v>120</v>
      </c>
      <c r="G2321" t="s">
        <v>67</v>
      </c>
      <c r="H2321" t="s">
        <v>121</v>
      </c>
      <c r="I2321" t="s">
        <v>122</v>
      </c>
      <c r="J2321">
        <v>3</v>
      </c>
      <c r="K2321">
        <v>5976.32</v>
      </c>
      <c r="L2321">
        <v>0</v>
      </c>
      <c r="M2321">
        <v>13593.65</v>
      </c>
      <c r="N2321" t="s">
        <v>24</v>
      </c>
      <c r="O2321" t="s">
        <v>53</v>
      </c>
      <c r="P2321" t="s">
        <v>44</v>
      </c>
      <c r="Q2321">
        <f>Sales_Data[[#This Row],[Quantity]]*Sales_Data[[#This Row],[Unit_Price]]</f>
        <v>17928.96</v>
      </c>
      <c r="R2321">
        <f>Sales_Data[[#This Row],[Gross_Sales]]*Sales_Data[[#This Row],[Discount]]</f>
        <v>0</v>
      </c>
      <c r="S2321">
        <f>Sales_Data[[#This Row],[Gross_Sales]]-Sales_Data[[#This Row],[Discount_Amount]]</f>
        <v>17928.96</v>
      </c>
      <c r="T2321">
        <f>Sales_Data[[#This Row],[Net Sales]]-Sales_Data[[#This Row],[Cost]]</f>
        <v>4335.3099999999995</v>
      </c>
      <c r="U2321" s="2">
        <f>Sales_Data[[#This Row],[Profit]]/Sales_Data[[#This Row],[Net Sales]]</f>
        <v>0.24180487881059468</v>
      </c>
      <c r="V2321">
        <f>YEAR(Sales_Data[[#This Row],[Order_Date]])</f>
        <v>2025</v>
      </c>
      <c r="W2321" t="str">
        <f>TEXT(Sales_Data[[#This Row],[Order_Date]],"mmm")</f>
        <v>May</v>
      </c>
      <c r="X2321">
        <f>MONTH(Sales_Data[[#This Row],[Order_Date]])</f>
        <v>5</v>
      </c>
      <c r="Y2321" t="str">
        <f>"Q"&amp;ROUNDUP(MONTH(Sales_Data[[#This Row],[Order_Date]])/3,0)</f>
        <v>Q2</v>
      </c>
    </row>
    <row r="2322" spans="1:25" x14ac:dyDescent="0.3">
      <c r="A2322" t="s">
        <v>3773</v>
      </c>
      <c r="B2322" s="1">
        <v>45793</v>
      </c>
      <c r="C2322" t="s">
        <v>3774</v>
      </c>
      <c r="D2322" t="s">
        <v>685</v>
      </c>
      <c r="E2322" t="s">
        <v>19</v>
      </c>
      <c r="F2322" t="s">
        <v>20</v>
      </c>
      <c r="G2322" t="s">
        <v>21</v>
      </c>
      <c r="H2322" t="s">
        <v>127</v>
      </c>
      <c r="I2322" t="s">
        <v>314</v>
      </c>
      <c r="J2322">
        <v>3</v>
      </c>
      <c r="K2322">
        <v>10517.65</v>
      </c>
      <c r="L2322">
        <v>0.05</v>
      </c>
      <c r="M2322">
        <v>24171.49</v>
      </c>
      <c r="N2322" t="s">
        <v>52</v>
      </c>
      <c r="O2322" t="s">
        <v>53</v>
      </c>
      <c r="P2322" t="s">
        <v>44</v>
      </c>
      <c r="Q2322">
        <f>Sales_Data[[#This Row],[Quantity]]*Sales_Data[[#This Row],[Unit_Price]]</f>
        <v>31552.949999999997</v>
      </c>
      <c r="R2322">
        <f>Sales_Data[[#This Row],[Gross_Sales]]*Sales_Data[[#This Row],[Discount]]</f>
        <v>1577.6475</v>
      </c>
      <c r="S2322">
        <f>Sales_Data[[#This Row],[Gross_Sales]]-Sales_Data[[#This Row],[Discount_Amount]]</f>
        <v>29975.302499999998</v>
      </c>
      <c r="T2322">
        <f>Sales_Data[[#This Row],[Net Sales]]-Sales_Data[[#This Row],[Cost]]</f>
        <v>5803.8124999999964</v>
      </c>
      <c r="U2322" s="2">
        <f>Sales_Data[[#This Row],[Profit]]/Sales_Data[[#This Row],[Net Sales]]</f>
        <v>0.19361981417868918</v>
      </c>
      <c r="V2322">
        <f>YEAR(Sales_Data[[#This Row],[Order_Date]])</f>
        <v>2025</v>
      </c>
      <c r="W2322" t="str">
        <f>TEXT(Sales_Data[[#This Row],[Order_Date]],"mmm")</f>
        <v>May</v>
      </c>
      <c r="X2322">
        <f>MONTH(Sales_Data[[#This Row],[Order_Date]])</f>
        <v>5</v>
      </c>
      <c r="Y2322" t="str">
        <f>"Q"&amp;ROUNDUP(MONTH(Sales_Data[[#This Row],[Order_Date]])/3,0)</f>
        <v>Q2</v>
      </c>
    </row>
    <row r="2323" spans="1:25" x14ac:dyDescent="0.3">
      <c r="A2323" t="s">
        <v>3775</v>
      </c>
      <c r="B2323" s="1">
        <v>45660</v>
      </c>
      <c r="C2323" t="s">
        <v>2332</v>
      </c>
      <c r="D2323" t="s">
        <v>266</v>
      </c>
      <c r="E2323" t="s">
        <v>19</v>
      </c>
      <c r="F2323" t="s">
        <v>66</v>
      </c>
      <c r="G2323" t="s">
        <v>32</v>
      </c>
      <c r="H2323" t="s">
        <v>50</v>
      </c>
      <c r="I2323" t="s">
        <v>58</v>
      </c>
      <c r="J2323">
        <v>2</v>
      </c>
      <c r="K2323">
        <v>9614.34</v>
      </c>
      <c r="L2323">
        <v>0.2</v>
      </c>
      <c r="M2323">
        <v>12212.25</v>
      </c>
      <c r="N2323" t="s">
        <v>70</v>
      </c>
      <c r="O2323" t="s">
        <v>35</v>
      </c>
      <c r="P2323" t="s">
        <v>71</v>
      </c>
      <c r="Q2323">
        <f>Sales_Data[[#This Row],[Quantity]]*Sales_Data[[#This Row],[Unit_Price]]</f>
        <v>19228.68</v>
      </c>
      <c r="R2323">
        <f>Sales_Data[[#This Row],[Gross_Sales]]*Sales_Data[[#This Row],[Discount]]</f>
        <v>3845.7360000000003</v>
      </c>
      <c r="S2323">
        <f>Sales_Data[[#This Row],[Gross_Sales]]-Sales_Data[[#This Row],[Discount_Amount]]</f>
        <v>15382.944</v>
      </c>
      <c r="T2323">
        <f>Sales_Data[[#This Row],[Net Sales]]-Sales_Data[[#This Row],[Cost]]</f>
        <v>3170.6939999999995</v>
      </c>
      <c r="U2323" s="2">
        <f>Sales_Data[[#This Row],[Profit]]/Sales_Data[[#This Row],[Net Sales]]</f>
        <v>0.20611750260548303</v>
      </c>
      <c r="V2323">
        <f>YEAR(Sales_Data[[#This Row],[Order_Date]])</f>
        <v>2025</v>
      </c>
      <c r="W2323" t="str">
        <f>TEXT(Sales_Data[[#This Row],[Order_Date]],"mmm")</f>
        <v>Jan</v>
      </c>
      <c r="X2323">
        <f>MONTH(Sales_Data[[#This Row],[Order_Date]])</f>
        <v>1</v>
      </c>
      <c r="Y2323" t="str">
        <f>"Q"&amp;ROUNDUP(MONTH(Sales_Data[[#This Row],[Order_Date]])/3,0)</f>
        <v>Q1</v>
      </c>
    </row>
    <row r="2324" spans="1:25" x14ac:dyDescent="0.3">
      <c r="A2324" t="s">
        <v>3776</v>
      </c>
      <c r="B2324" s="1">
        <v>45801</v>
      </c>
      <c r="C2324" t="s">
        <v>1362</v>
      </c>
      <c r="D2324" t="s">
        <v>580</v>
      </c>
      <c r="E2324" t="s">
        <v>48</v>
      </c>
      <c r="F2324" t="s">
        <v>164</v>
      </c>
      <c r="G2324" t="s">
        <v>21</v>
      </c>
      <c r="H2324" t="s">
        <v>230</v>
      </c>
      <c r="I2324" t="s">
        <v>231</v>
      </c>
      <c r="J2324">
        <v>3</v>
      </c>
      <c r="K2324">
        <v>3002.05</v>
      </c>
      <c r="L2324">
        <v>0.15</v>
      </c>
      <c r="M2324">
        <v>5679.96</v>
      </c>
      <c r="N2324" t="s">
        <v>52</v>
      </c>
      <c r="O2324" t="s">
        <v>25</v>
      </c>
      <c r="P2324" t="s">
        <v>44</v>
      </c>
      <c r="Q2324">
        <f>Sales_Data[[#This Row],[Quantity]]*Sales_Data[[#This Row],[Unit_Price]]</f>
        <v>9006.1500000000015</v>
      </c>
      <c r="R2324">
        <f>Sales_Data[[#This Row],[Gross_Sales]]*Sales_Data[[#This Row],[Discount]]</f>
        <v>1350.9225000000001</v>
      </c>
      <c r="S2324">
        <f>Sales_Data[[#This Row],[Gross_Sales]]-Sales_Data[[#This Row],[Discount_Amount]]</f>
        <v>7655.2275000000009</v>
      </c>
      <c r="T2324">
        <f>Sales_Data[[#This Row],[Net Sales]]-Sales_Data[[#This Row],[Cost]]</f>
        <v>1975.2675000000008</v>
      </c>
      <c r="U2324" s="2">
        <f>Sales_Data[[#This Row],[Profit]]/Sales_Data[[#This Row],[Net Sales]]</f>
        <v>0.25802858242945759</v>
      </c>
      <c r="V2324">
        <f>YEAR(Sales_Data[[#This Row],[Order_Date]])</f>
        <v>2025</v>
      </c>
      <c r="W2324" t="str">
        <f>TEXT(Sales_Data[[#This Row],[Order_Date]],"mmm")</f>
        <v>May</v>
      </c>
      <c r="X2324">
        <f>MONTH(Sales_Data[[#This Row],[Order_Date]])</f>
        <v>5</v>
      </c>
      <c r="Y2324" t="str">
        <f>"Q"&amp;ROUNDUP(MONTH(Sales_Data[[#This Row],[Order_Date]])/3,0)</f>
        <v>Q2</v>
      </c>
    </row>
    <row r="2325" spans="1:25" x14ac:dyDescent="0.3">
      <c r="A2325" t="s">
        <v>3777</v>
      </c>
      <c r="B2325" s="1">
        <v>45687</v>
      </c>
      <c r="C2325" t="s">
        <v>3142</v>
      </c>
      <c r="D2325" t="s">
        <v>756</v>
      </c>
      <c r="E2325" t="s">
        <v>48</v>
      </c>
      <c r="F2325" t="s">
        <v>49</v>
      </c>
      <c r="G2325" t="s">
        <v>41</v>
      </c>
      <c r="H2325" t="s">
        <v>147</v>
      </c>
      <c r="I2325" t="s">
        <v>148</v>
      </c>
      <c r="J2325">
        <v>1</v>
      </c>
      <c r="K2325">
        <v>61167.09</v>
      </c>
      <c r="L2325">
        <v>0.05</v>
      </c>
      <c r="M2325">
        <v>42512.04</v>
      </c>
      <c r="N2325" t="s">
        <v>83</v>
      </c>
      <c r="O2325" t="s">
        <v>35</v>
      </c>
      <c r="P2325" t="s">
        <v>26</v>
      </c>
      <c r="Q2325">
        <f>Sales_Data[[#This Row],[Quantity]]*Sales_Data[[#This Row],[Unit_Price]]</f>
        <v>61167.09</v>
      </c>
      <c r="R2325">
        <f>Sales_Data[[#This Row],[Gross_Sales]]*Sales_Data[[#This Row],[Discount]]</f>
        <v>3058.3544999999999</v>
      </c>
      <c r="S2325">
        <f>Sales_Data[[#This Row],[Gross_Sales]]-Sales_Data[[#This Row],[Discount_Amount]]</f>
        <v>58108.735499999995</v>
      </c>
      <c r="T2325">
        <f>Sales_Data[[#This Row],[Net Sales]]-Sales_Data[[#This Row],[Cost]]</f>
        <v>15596.695499999994</v>
      </c>
      <c r="U2325" s="2">
        <f>Sales_Data[[#This Row],[Profit]]/Sales_Data[[#This Row],[Net Sales]]</f>
        <v>0.26840535017321099</v>
      </c>
      <c r="V2325">
        <f>YEAR(Sales_Data[[#This Row],[Order_Date]])</f>
        <v>2025</v>
      </c>
      <c r="W2325" t="str">
        <f>TEXT(Sales_Data[[#This Row],[Order_Date]],"mmm")</f>
        <v>Jan</v>
      </c>
      <c r="X2325">
        <f>MONTH(Sales_Data[[#This Row],[Order_Date]])</f>
        <v>1</v>
      </c>
      <c r="Y2325" t="str">
        <f>"Q"&amp;ROUNDUP(MONTH(Sales_Data[[#This Row],[Order_Date]])/3,0)</f>
        <v>Q1</v>
      </c>
    </row>
    <row r="2326" spans="1:25" x14ac:dyDescent="0.3">
      <c r="A2326" t="s">
        <v>3778</v>
      </c>
      <c r="B2326" s="1">
        <v>45894</v>
      </c>
      <c r="C2326" t="s">
        <v>3410</v>
      </c>
      <c r="D2326" t="s">
        <v>118</v>
      </c>
      <c r="E2326" t="s">
        <v>30</v>
      </c>
      <c r="F2326" t="s">
        <v>31</v>
      </c>
      <c r="G2326" t="s">
        <v>75</v>
      </c>
      <c r="H2326" t="s">
        <v>76</v>
      </c>
      <c r="I2326" t="s">
        <v>77</v>
      </c>
      <c r="J2326">
        <v>1</v>
      </c>
      <c r="K2326">
        <v>3308.97</v>
      </c>
      <c r="L2326">
        <v>0.05</v>
      </c>
      <c r="M2326">
        <v>2156.84</v>
      </c>
      <c r="N2326" t="s">
        <v>83</v>
      </c>
      <c r="O2326" t="s">
        <v>35</v>
      </c>
      <c r="P2326" t="s">
        <v>26</v>
      </c>
      <c r="Q2326">
        <f>Sales_Data[[#This Row],[Quantity]]*Sales_Data[[#This Row],[Unit_Price]]</f>
        <v>3308.97</v>
      </c>
      <c r="R2326">
        <f>Sales_Data[[#This Row],[Gross_Sales]]*Sales_Data[[#This Row],[Discount]]</f>
        <v>165.4485</v>
      </c>
      <c r="S2326">
        <f>Sales_Data[[#This Row],[Gross_Sales]]-Sales_Data[[#This Row],[Discount_Amount]]</f>
        <v>3143.5214999999998</v>
      </c>
      <c r="T2326">
        <f>Sales_Data[[#This Row],[Net Sales]]-Sales_Data[[#This Row],[Cost]]</f>
        <v>986.68149999999969</v>
      </c>
      <c r="U2326" s="2">
        <f>Sales_Data[[#This Row],[Profit]]/Sales_Data[[#This Row],[Net Sales]]</f>
        <v>0.31387776415717206</v>
      </c>
      <c r="V2326">
        <f>YEAR(Sales_Data[[#This Row],[Order_Date]])</f>
        <v>2025</v>
      </c>
      <c r="W2326" t="str">
        <f>TEXT(Sales_Data[[#This Row],[Order_Date]],"mmm")</f>
        <v>Aug</v>
      </c>
      <c r="X2326">
        <f>MONTH(Sales_Data[[#This Row],[Order_Date]])</f>
        <v>8</v>
      </c>
      <c r="Y2326" t="str">
        <f>"Q"&amp;ROUNDUP(MONTH(Sales_Data[[#This Row],[Order_Date]])/3,0)</f>
        <v>Q3</v>
      </c>
    </row>
    <row r="2327" spans="1:25" x14ac:dyDescent="0.3">
      <c r="A2327" t="s">
        <v>3779</v>
      </c>
      <c r="B2327" s="1">
        <v>45936</v>
      </c>
      <c r="C2327" t="s">
        <v>3780</v>
      </c>
      <c r="D2327" t="s">
        <v>419</v>
      </c>
      <c r="E2327" t="s">
        <v>39</v>
      </c>
      <c r="F2327" t="s">
        <v>202</v>
      </c>
      <c r="G2327" t="s">
        <v>32</v>
      </c>
      <c r="H2327" t="s">
        <v>33</v>
      </c>
      <c r="I2327" t="s">
        <v>34</v>
      </c>
      <c r="J2327">
        <v>2</v>
      </c>
      <c r="K2327">
        <v>1004.73</v>
      </c>
      <c r="L2327">
        <v>0</v>
      </c>
      <c r="M2327">
        <v>1447.41</v>
      </c>
      <c r="N2327" t="s">
        <v>109</v>
      </c>
      <c r="O2327" t="s">
        <v>25</v>
      </c>
      <c r="P2327" t="s">
        <v>26</v>
      </c>
      <c r="Q2327">
        <f>Sales_Data[[#This Row],[Quantity]]*Sales_Data[[#This Row],[Unit_Price]]</f>
        <v>2009.46</v>
      </c>
      <c r="R2327">
        <f>Sales_Data[[#This Row],[Gross_Sales]]*Sales_Data[[#This Row],[Discount]]</f>
        <v>0</v>
      </c>
      <c r="S2327">
        <f>Sales_Data[[#This Row],[Gross_Sales]]-Sales_Data[[#This Row],[Discount_Amount]]</f>
        <v>2009.46</v>
      </c>
      <c r="T2327">
        <f>Sales_Data[[#This Row],[Net Sales]]-Sales_Data[[#This Row],[Cost]]</f>
        <v>562.04999999999995</v>
      </c>
      <c r="U2327" s="2">
        <f>Sales_Data[[#This Row],[Profit]]/Sales_Data[[#This Row],[Net Sales]]</f>
        <v>0.27970200949508822</v>
      </c>
      <c r="V2327">
        <f>YEAR(Sales_Data[[#This Row],[Order_Date]])</f>
        <v>2025</v>
      </c>
      <c r="W2327" t="str">
        <f>TEXT(Sales_Data[[#This Row],[Order_Date]],"mmm")</f>
        <v>Oct</v>
      </c>
      <c r="X2327">
        <f>MONTH(Sales_Data[[#This Row],[Order_Date]])</f>
        <v>10</v>
      </c>
      <c r="Y2327" t="str">
        <f>"Q"&amp;ROUNDUP(MONTH(Sales_Data[[#This Row],[Order_Date]])/3,0)</f>
        <v>Q4</v>
      </c>
    </row>
    <row r="2328" spans="1:25" x14ac:dyDescent="0.3">
      <c r="A2328" t="s">
        <v>3781</v>
      </c>
      <c r="B2328" s="1">
        <v>46005</v>
      </c>
      <c r="C2328" t="s">
        <v>789</v>
      </c>
      <c r="D2328" t="s">
        <v>74</v>
      </c>
      <c r="E2328" t="s">
        <v>30</v>
      </c>
      <c r="F2328" t="s">
        <v>156</v>
      </c>
      <c r="G2328" t="s">
        <v>67</v>
      </c>
      <c r="H2328" t="s">
        <v>133</v>
      </c>
      <c r="I2328" t="s">
        <v>138</v>
      </c>
      <c r="J2328">
        <v>3</v>
      </c>
      <c r="K2328">
        <v>349.52</v>
      </c>
      <c r="L2328">
        <v>0</v>
      </c>
      <c r="M2328">
        <v>830.58</v>
      </c>
      <c r="N2328" t="s">
        <v>52</v>
      </c>
      <c r="O2328" t="s">
        <v>53</v>
      </c>
      <c r="P2328" t="s">
        <v>44</v>
      </c>
      <c r="Q2328">
        <f>Sales_Data[[#This Row],[Quantity]]*Sales_Data[[#This Row],[Unit_Price]]</f>
        <v>1048.56</v>
      </c>
      <c r="R2328">
        <f>Sales_Data[[#This Row],[Gross_Sales]]*Sales_Data[[#This Row],[Discount]]</f>
        <v>0</v>
      </c>
      <c r="S2328">
        <f>Sales_Data[[#This Row],[Gross_Sales]]-Sales_Data[[#This Row],[Discount_Amount]]</f>
        <v>1048.56</v>
      </c>
      <c r="T2328">
        <f>Sales_Data[[#This Row],[Net Sales]]-Sales_Data[[#This Row],[Cost]]</f>
        <v>217.9799999999999</v>
      </c>
      <c r="U2328" s="2">
        <f>Sales_Data[[#This Row],[Profit]]/Sales_Data[[#This Row],[Net Sales]]</f>
        <v>0.2078850995651178</v>
      </c>
      <c r="V2328">
        <f>YEAR(Sales_Data[[#This Row],[Order_Date]])</f>
        <v>2025</v>
      </c>
      <c r="W2328" t="str">
        <f>TEXT(Sales_Data[[#This Row],[Order_Date]],"mmm")</f>
        <v>Dec</v>
      </c>
      <c r="X2328">
        <f>MONTH(Sales_Data[[#This Row],[Order_Date]])</f>
        <v>12</v>
      </c>
      <c r="Y2328" t="str">
        <f>"Q"&amp;ROUNDUP(MONTH(Sales_Data[[#This Row],[Order_Date]])/3,0)</f>
        <v>Q4</v>
      </c>
    </row>
    <row r="2329" spans="1:25" x14ac:dyDescent="0.3">
      <c r="A2329" t="s">
        <v>3782</v>
      </c>
      <c r="B2329" s="1">
        <v>45772</v>
      </c>
      <c r="C2329" t="s">
        <v>1816</v>
      </c>
      <c r="D2329" t="s">
        <v>205</v>
      </c>
      <c r="E2329" t="s">
        <v>19</v>
      </c>
      <c r="F2329" t="s">
        <v>57</v>
      </c>
      <c r="G2329" t="s">
        <v>75</v>
      </c>
      <c r="H2329" t="s">
        <v>256</v>
      </c>
      <c r="I2329" t="s">
        <v>334</v>
      </c>
      <c r="J2329">
        <v>2</v>
      </c>
      <c r="K2329">
        <v>1578.56</v>
      </c>
      <c r="L2329">
        <v>0.05</v>
      </c>
      <c r="M2329">
        <v>2169.02</v>
      </c>
      <c r="N2329" t="s">
        <v>52</v>
      </c>
      <c r="O2329" t="s">
        <v>35</v>
      </c>
      <c r="P2329" t="s">
        <v>44</v>
      </c>
      <c r="Q2329">
        <f>Sales_Data[[#This Row],[Quantity]]*Sales_Data[[#This Row],[Unit_Price]]</f>
        <v>3157.12</v>
      </c>
      <c r="R2329">
        <f>Sales_Data[[#This Row],[Gross_Sales]]*Sales_Data[[#This Row],[Discount]]</f>
        <v>157.85599999999999</v>
      </c>
      <c r="S2329">
        <f>Sales_Data[[#This Row],[Gross_Sales]]-Sales_Data[[#This Row],[Discount_Amount]]</f>
        <v>2999.2640000000001</v>
      </c>
      <c r="T2329">
        <f>Sales_Data[[#This Row],[Net Sales]]-Sales_Data[[#This Row],[Cost]]</f>
        <v>830.24400000000014</v>
      </c>
      <c r="U2329" s="2">
        <f>Sales_Data[[#This Row],[Profit]]/Sales_Data[[#This Row],[Net Sales]]</f>
        <v>0.27681591217045254</v>
      </c>
      <c r="V2329">
        <f>YEAR(Sales_Data[[#This Row],[Order_Date]])</f>
        <v>2025</v>
      </c>
      <c r="W2329" t="str">
        <f>TEXT(Sales_Data[[#This Row],[Order_Date]],"mmm")</f>
        <v>Apr</v>
      </c>
      <c r="X2329">
        <f>MONTH(Sales_Data[[#This Row],[Order_Date]])</f>
        <v>4</v>
      </c>
      <c r="Y2329" t="str">
        <f>"Q"&amp;ROUNDUP(MONTH(Sales_Data[[#This Row],[Order_Date]])/3,0)</f>
        <v>Q2</v>
      </c>
    </row>
    <row r="2330" spans="1:25" x14ac:dyDescent="0.3">
      <c r="A2330" t="s">
        <v>3783</v>
      </c>
      <c r="B2330" s="1">
        <v>45761</v>
      </c>
      <c r="C2330" t="s">
        <v>3784</v>
      </c>
      <c r="D2330" t="s">
        <v>61</v>
      </c>
      <c r="E2330" t="s">
        <v>19</v>
      </c>
      <c r="F2330" t="s">
        <v>20</v>
      </c>
      <c r="G2330" t="s">
        <v>41</v>
      </c>
      <c r="H2330" t="s">
        <v>102</v>
      </c>
      <c r="I2330" t="s">
        <v>165</v>
      </c>
      <c r="J2330">
        <v>4</v>
      </c>
      <c r="K2330">
        <v>11242.55</v>
      </c>
      <c r="L2330">
        <v>0.15</v>
      </c>
      <c r="M2330">
        <v>29392.81</v>
      </c>
      <c r="N2330" t="s">
        <v>52</v>
      </c>
      <c r="O2330" t="s">
        <v>25</v>
      </c>
      <c r="P2330" t="s">
        <v>71</v>
      </c>
      <c r="Q2330">
        <f>Sales_Data[[#This Row],[Quantity]]*Sales_Data[[#This Row],[Unit_Price]]</f>
        <v>44970.2</v>
      </c>
      <c r="R2330">
        <f>Sales_Data[[#This Row],[Gross_Sales]]*Sales_Data[[#This Row],[Discount]]</f>
        <v>6745.53</v>
      </c>
      <c r="S2330">
        <f>Sales_Data[[#This Row],[Gross_Sales]]-Sales_Data[[#This Row],[Discount_Amount]]</f>
        <v>38224.67</v>
      </c>
      <c r="T2330">
        <f>Sales_Data[[#This Row],[Net Sales]]-Sales_Data[[#This Row],[Cost]]</f>
        <v>8831.8599999999969</v>
      </c>
      <c r="U2330" s="2">
        <f>Sales_Data[[#This Row],[Profit]]/Sales_Data[[#This Row],[Net Sales]]</f>
        <v>0.23105130796420212</v>
      </c>
      <c r="V2330">
        <f>YEAR(Sales_Data[[#This Row],[Order_Date]])</f>
        <v>2025</v>
      </c>
      <c r="W2330" t="str">
        <f>TEXT(Sales_Data[[#This Row],[Order_Date]],"mmm")</f>
        <v>Apr</v>
      </c>
      <c r="X2330">
        <f>MONTH(Sales_Data[[#This Row],[Order_Date]])</f>
        <v>4</v>
      </c>
      <c r="Y2330" t="str">
        <f>"Q"&amp;ROUNDUP(MONTH(Sales_Data[[#This Row],[Order_Date]])/3,0)</f>
        <v>Q2</v>
      </c>
    </row>
    <row r="2331" spans="1:25" x14ac:dyDescent="0.3">
      <c r="A2331" t="s">
        <v>3785</v>
      </c>
      <c r="B2331" s="1">
        <v>45775</v>
      </c>
      <c r="C2331" t="s">
        <v>3195</v>
      </c>
      <c r="D2331" t="s">
        <v>553</v>
      </c>
      <c r="E2331" t="s">
        <v>19</v>
      </c>
      <c r="F2331" t="s">
        <v>20</v>
      </c>
      <c r="G2331" t="s">
        <v>21</v>
      </c>
      <c r="H2331" t="s">
        <v>297</v>
      </c>
      <c r="I2331" t="s">
        <v>494</v>
      </c>
      <c r="J2331">
        <v>3</v>
      </c>
      <c r="K2331">
        <v>11322.47</v>
      </c>
      <c r="L2331">
        <v>0.2</v>
      </c>
      <c r="M2331">
        <v>23519.63</v>
      </c>
      <c r="N2331" t="s">
        <v>52</v>
      </c>
      <c r="O2331" t="s">
        <v>35</v>
      </c>
      <c r="P2331" t="s">
        <v>71</v>
      </c>
      <c r="Q2331">
        <f>Sales_Data[[#This Row],[Quantity]]*Sales_Data[[#This Row],[Unit_Price]]</f>
        <v>33967.409999999996</v>
      </c>
      <c r="R2331">
        <f>Sales_Data[[#This Row],[Gross_Sales]]*Sales_Data[[#This Row],[Discount]]</f>
        <v>6793.482</v>
      </c>
      <c r="S2331">
        <f>Sales_Data[[#This Row],[Gross_Sales]]-Sales_Data[[#This Row],[Discount_Amount]]</f>
        <v>27173.927999999996</v>
      </c>
      <c r="T2331">
        <f>Sales_Data[[#This Row],[Net Sales]]-Sales_Data[[#This Row],[Cost]]</f>
        <v>3654.2979999999952</v>
      </c>
      <c r="U2331" s="2">
        <f>Sales_Data[[#This Row],[Profit]]/Sales_Data[[#This Row],[Net Sales]]</f>
        <v>0.13447809238325781</v>
      </c>
      <c r="V2331">
        <f>YEAR(Sales_Data[[#This Row],[Order_Date]])</f>
        <v>2025</v>
      </c>
      <c r="W2331" t="str">
        <f>TEXT(Sales_Data[[#This Row],[Order_Date]],"mmm")</f>
        <v>Apr</v>
      </c>
      <c r="X2331">
        <f>MONTH(Sales_Data[[#This Row],[Order_Date]])</f>
        <v>4</v>
      </c>
      <c r="Y2331" t="str">
        <f>"Q"&amp;ROUNDUP(MONTH(Sales_Data[[#This Row],[Order_Date]])/3,0)</f>
        <v>Q2</v>
      </c>
    </row>
    <row r="2332" spans="1:25" x14ac:dyDescent="0.3">
      <c r="A2332" t="s">
        <v>3786</v>
      </c>
      <c r="B2332" s="1">
        <v>45662</v>
      </c>
      <c r="C2332" t="s">
        <v>1086</v>
      </c>
      <c r="D2332" t="s">
        <v>504</v>
      </c>
      <c r="E2332" t="s">
        <v>19</v>
      </c>
      <c r="F2332" t="s">
        <v>57</v>
      </c>
      <c r="G2332" t="s">
        <v>21</v>
      </c>
      <c r="H2332" t="s">
        <v>297</v>
      </c>
      <c r="I2332" t="s">
        <v>297</v>
      </c>
      <c r="J2332">
        <v>2</v>
      </c>
      <c r="K2332">
        <v>9344.24</v>
      </c>
      <c r="L2332">
        <v>0.1</v>
      </c>
      <c r="M2332">
        <v>10634.22</v>
      </c>
      <c r="N2332" t="s">
        <v>24</v>
      </c>
      <c r="O2332" t="s">
        <v>35</v>
      </c>
      <c r="P2332" t="s">
        <v>26</v>
      </c>
      <c r="Q2332">
        <f>Sales_Data[[#This Row],[Quantity]]*Sales_Data[[#This Row],[Unit_Price]]</f>
        <v>18688.48</v>
      </c>
      <c r="R2332">
        <f>Sales_Data[[#This Row],[Gross_Sales]]*Sales_Data[[#This Row],[Discount]]</f>
        <v>1868.848</v>
      </c>
      <c r="S2332">
        <f>Sales_Data[[#This Row],[Gross_Sales]]-Sales_Data[[#This Row],[Discount_Amount]]</f>
        <v>16819.631999999998</v>
      </c>
      <c r="T2332">
        <f>Sales_Data[[#This Row],[Net Sales]]-Sales_Data[[#This Row],[Cost]]</f>
        <v>6185.4119999999984</v>
      </c>
      <c r="U2332" s="2">
        <f>Sales_Data[[#This Row],[Profit]]/Sales_Data[[#This Row],[Net Sales]]</f>
        <v>0.36774954410417537</v>
      </c>
      <c r="V2332">
        <f>YEAR(Sales_Data[[#This Row],[Order_Date]])</f>
        <v>2025</v>
      </c>
      <c r="W2332" t="str">
        <f>TEXT(Sales_Data[[#This Row],[Order_Date]],"mmm")</f>
        <v>Jan</v>
      </c>
      <c r="X2332">
        <f>MONTH(Sales_Data[[#This Row],[Order_Date]])</f>
        <v>1</v>
      </c>
      <c r="Y2332" t="str">
        <f>"Q"&amp;ROUNDUP(MONTH(Sales_Data[[#This Row],[Order_Date]])/3,0)</f>
        <v>Q1</v>
      </c>
    </row>
    <row r="2333" spans="1:25" x14ac:dyDescent="0.3">
      <c r="A2333" t="s">
        <v>3787</v>
      </c>
      <c r="B2333" s="1">
        <v>46017</v>
      </c>
      <c r="C2333" t="s">
        <v>2253</v>
      </c>
      <c r="D2333" t="s">
        <v>404</v>
      </c>
      <c r="E2333" t="s">
        <v>30</v>
      </c>
      <c r="F2333" t="s">
        <v>101</v>
      </c>
      <c r="G2333" t="s">
        <v>21</v>
      </c>
      <c r="H2333" t="s">
        <v>127</v>
      </c>
      <c r="I2333" t="s">
        <v>128</v>
      </c>
      <c r="J2333">
        <v>1</v>
      </c>
      <c r="K2333">
        <v>1707.14</v>
      </c>
      <c r="L2333">
        <v>0.05</v>
      </c>
      <c r="M2333">
        <v>1323.73</v>
      </c>
      <c r="N2333" t="s">
        <v>109</v>
      </c>
      <c r="O2333" t="s">
        <v>35</v>
      </c>
      <c r="P2333" t="s">
        <v>71</v>
      </c>
      <c r="Q2333">
        <f>Sales_Data[[#This Row],[Quantity]]*Sales_Data[[#This Row],[Unit_Price]]</f>
        <v>1707.14</v>
      </c>
      <c r="R2333">
        <f>Sales_Data[[#This Row],[Gross_Sales]]*Sales_Data[[#This Row],[Discount]]</f>
        <v>85.357000000000014</v>
      </c>
      <c r="S2333">
        <f>Sales_Data[[#This Row],[Gross_Sales]]-Sales_Data[[#This Row],[Discount_Amount]]</f>
        <v>1621.7830000000001</v>
      </c>
      <c r="T2333">
        <f>Sales_Data[[#This Row],[Net Sales]]-Sales_Data[[#This Row],[Cost]]</f>
        <v>298.05300000000011</v>
      </c>
      <c r="U2333" s="2">
        <f>Sales_Data[[#This Row],[Profit]]/Sales_Data[[#This Row],[Net Sales]]</f>
        <v>0.1837810607214406</v>
      </c>
      <c r="V2333">
        <f>YEAR(Sales_Data[[#This Row],[Order_Date]])</f>
        <v>2025</v>
      </c>
      <c r="W2333" t="str">
        <f>TEXT(Sales_Data[[#This Row],[Order_Date]],"mmm")</f>
        <v>Dec</v>
      </c>
      <c r="X2333">
        <f>MONTH(Sales_Data[[#This Row],[Order_Date]])</f>
        <v>12</v>
      </c>
      <c r="Y2333" t="str">
        <f>"Q"&amp;ROUNDUP(MONTH(Sales_Data[[#This Row],[Order_Date]])/3,0)</f>
        <v>Q4</v>
      </c>
    </row>
    <row r="2334" spans="1:25" x14ac:dyDescent="0.3">
      <c r="A2334" t="s">
        <v>3788</v>
      </c>
      <c r="B2334" s="1">
        <v>45905</v>
      </c>
      <c r="C2334" t="s">
        <v>638</v>
      </c>
      <c r="D2334" t="s">
        <v>331</v>
      </c>
      <c r="E2334" t="s">
        <v>48</v>
      </c>
      <c r="F2334" t="s">
        <v>132</v>
      </c>
      <c r="G2334" t="s">
        <v>21</v>
      </c>
      <c r="H2334" t="s">
        <v>127</v>
      </c>
      <c r="I2334" t="s">
        <v>128</v>
      </c>
      <c r="J2334">
        <v>1</v>
      </c>
      <c r="K2334">
        <v>35265.660000000003</v>
      </c>
      <c r="L2334">
        <v>0</v>
      </c>
      <c r="M2334">
        <v>28538.45</v>
      </c>
      <c r="N2334" t="s">
        <v>83</v>
      </c>
      <c r="O2334" t="s">
        <v>25</v>
      </c>
      <c r="P2334" t="s">
        <v>44</v>
      </c>
      <c r="Q2334">
        <f>Sales_Data[[#This Row],[Quantity]]*Sales_Data[[#This Row],[Unit_Price]]</f>
        <v>35265.660000000003</v>
      </c>
      <c r="R2334">
        <f>Sales_Data[[#This Row],[Gross_Sales]]*Sales_Data[[#This Row],[Discount]]</f>
        <v>0</v>
      </c>
      <c r="S2334">
        <f>Sales_Data[[#This Row],[Gross_Sales]]-Sales_Data[[#This Row],[Discount_Amount]]</f>
        <v>35265.660000000003</v>
      </c>
      <c r="T2334">
        <f>Sales_Data[[#This Row],[Net Sales]]-Sales_Data[[#This Row],[Cost]]</f>
        <v>6727.2100000000028</v>
      </c>
      <c r="U2334" s="2">
        <f>Sales_Data[[#This Row],[Profit]]/Sales_Data[[#This Row],[Net Sales]]</f>
        <v>0.19075809158257642</v>
      </c>
      <c r="V2334">
        <f>YEAR(Sales_Data[[#This Row],[Order_Date]])</f>
        <v>2025</v>
      </c>
      <c r="W2334" t="str">
        <f>TEXT(Sales_Data[[#This Row],[Order_Date]],"mmm")</f>
        <v>Sep</v>
      </c>
      <c r="X2334">
        <f>MONTH(Sales_Data[[#This Row],[Order_Date]])</f>
        <v>9</v>
      </c>
      <c r="Y2334" t="str">
        <f>"Q"&amp;ROUNDUP(MONTH(Sales_Data[[#This Row],[Order_Date]])/3,0)</f>
        <v>Q3</v>
      </c>
    </row>
    <row r="2335" spans="1:25" x14ac:dyDescent="0.3">
      <c r="A2335" t="s">
        <v>3789</v>
      </c>
      <c r="B2335" s="1">
        <v>46021</v>
      </c>
      <c r="C2335" t="s">
        <v>1130</v>
      </c>
      <c r="D2335" t="s">
        <v>699</v>
      </c>
      <c r="E2335" t="s">
        <v>39</v>
      </c>
      <c r="F2335" t="s">
        <v>96</v>
      </c>
      <c r="G2335" t="s">
        <v>21</v>
      </c>
      <c r="H2335" t="s">
        <v>127</v>
      </c>
      <c r="I2335" t="s">
        <v>314</v>
      </c>
      <c r="J2335">
        <v>3</v>
      </c>
      <c r="K2335">
        <v>3807.59</v>
      </c>
      <c r="L2335">
        <v>0.1</v>
      </c>
      <c r="M2335">
        <v>7722.68</v>
      </c>
      <c r="N2335" t="s">
        <v>52</v>
      </c>
      <c r="O2335" t="s">
        <v>53</v>
      </c>
      <c r="P2335" t="s">
        <v>26</v>
      </c>
      <c r="Q2335">
        <f>Sales_Data[[#This Row],[Quantity]]*Sales_Data[[#This Row],[Unit_Price]]</f>
        <v>11422.77</v>
      </c>
      <c r="R2335">
        <f>Sales_Data[[#This Row],[Gross_Sales]]*Sales_Data[[#This Row],[Discount]]</f>
        <v>1142.277</v>
      </c>
      <c r="S2335">
        <f>Sales_Data[[#This Row],[Gross_Sales]]-Sales_Data[[#This Row],[Discount_Amount]]</f>
        <v>10280.493</v>
      </c>
      <c r="T2335">
        <f>Sales_Data[[#This Row],[Net Sales]]-Sales_Data[[#This Row],[Cost]]</f>
        <v>2557.8130000000001</v>
      </c>
      <c r="U2335" s="2">
        <f>Sales_Data[[#This Row],[Profit]]/Sales_Data[[#This Row],[Net Sales]]</f>
        <v>0.24880256228957112</v>
      </c>
      <c r="V2335">
        <f>YEAR(Sales_Data[[#This Row],[Order_Date]])</f>
        <v>2025</v>
      </c>
      <c r="W2335" t="str">
        <f>TEXT(Sales_Data[[#This Row],[Order_Date]],"mmm")</f>
        <v>Dec</v>
      </c>
      <c r="X2335">
        <f>MONTH(Sales_Data[[#This Row],[Order_Date]])</f>
        <v>12</v>
      </c>
      <c r="Y2335" t="str">
        <f>"Q"&amp;ROUNDUP(MONTH(Sales_Data[[#This Row],[Order_Date]])/3,0)</f>
        <v>Q4</v>
      </c>
    </row>
    <row r="2336" spans="1:25" x14ac:dyDescent="0.3">
      <c r="A2336" t="s">
        <v>3790</v>
      </c>
      <c r="B2336" s="1">
        <v>45978</v>
      </c>
      <c r="C2336" t="s">
        <v>1626</v>
      </c>
      <c r="D2336" t="s">
        <v>241</v>
      </c>
      <c r="E2336" t="s">
        <v>48</v>
      </c>
      <c r="F2336" t="s">
        <v>126</v>
      </c>
      <c r="G2336" t="s">
        <v>75</v>
      </c>
      <c r="H2336" t="s">
        <v>185</v>
      </c>
      <c r="I2336" t="s">
        <v>261</v>
      </c>
      <c r="J2336">
        <v>1</v>
      </c>
      <c r="K2336">
        <v>2732.89</v>
      </c>
      <c r="L2336">
        <v>0.1</v>
      </c>
      <c r="M2336">
        <v>1618.55</v>
      </c>
      <c r="N2336" t="s">
        <v>24</v>
      </c>
      <c r="O2336" t="s">
        <v>35</v>
      </c>
      <c r="P2336" t="s">
        <v>71</v>
      </c>
      <c r="Q2336">
        <f>Sales_Data[[#This Row],[Quantity]]*Sales_Data[[#This Row],[Unit_Price]]</f>
        <v>2732.89</v>
      </c>
      <c r="R2336">
        <f>Sales_Data[[#This Row],[Gross_Sales]]*Sales_Data[[#This Row],[Discount]]</f>
        <v>273.28899999999999</v>
      </c>
      <c r="S2336">
        <f>Sales_Data[[#This Row],[Gross_Sales]]-Sales_Data[[#This Row],[Discount_Amount]]</f>
        <v>2459.6009999999997</v>
      </c>
      <c r="T2336">
        <f>Sales_Data[[#This Row],[Net Sales]]-Sales_Data[[#This Row],[Cost]]</f>
        <v>841.0509999999997</v>
      </c>
      <c r="U2336" s="2">
        <f>Sales_Data[[#This Row],[Profit]]/Sales_Data[[#This Row],[Net Sales]]</f>
        <v>0.34194611239790512</v>
      </c>
      <c r="V2336">
        <f>YEAR(Sales_Data[[#This Row],[Order_Date]])</f>
        <v>2025</v>
      </c>
      <c r="W2336" t="str">
        <f>TEXT(Sales_Data[[#This Row],[Order_Date]],"mmm")</f>
        <v>Nov</v>
      </c>
      <c r="X2336">
        <f>MONTH(Sales_Data[[#This Row],[Order_Date]])</f>
        <v>11</v>
      </c>
      <c r="Y2336" t="str">
        <f>"Q"&amp;ROUNDUP(MONTH(Sales_Data[[#This Row],[Order_Date]])/3,0)</f>
        <v>Q4</v>
      </c>
    </row>
    <row r="2337" spans="1:25" x14ac:dyDescent="0.3">
      <c r="A2337" t="s">
        <v>3791</v>
      </c>
      <c r="B2337" s="1">
        <v>45778</v>
      </c>
      <c r="C2337" t="s">
        <v>3760</v>
      </c>
      <c r="D2337" t="s">
        <v>131</v>
      </c>
      <c r="E2337" t="s">
        <v>39</v>
      </c>
      <c r="F2337" t="s">
        <v>107</v>
      </c>
      <c r="G2337" t="s">
        <v>41</v>
      </c>
      <c r="H2337" t="s">
        <v>42</v>
      </c>
      <c r="I2337" t="s">
        <v>82</v>
      </c>
      <c r="J2337">
        <v>1</v>
      </c>
      <c r="K2337">
        <v>2264.3000000000002</v>
      </c>
      <c r="L2337">
        <v>0.05</v>
      </c>
      <c r="M2337">
        <v>1533.15</v>
      </c>
      <c r="N2337" t="s">
        <v>52</v>
      </c>
      <c r="O2337" t="s">
        <v>35</v>
      </c>
      <c r="P2337" t="s">
        <v>26</v>
      </c>
      <c r="Q2337">
        <f>Sales_Data[[#This Row],[Quantity]]*Sales_Data[[#This Row],[Unit_Price]]</f>
        <v>2264.3000000000002</v>
      </c>
      <c r="R2337">
        <f>Sales_Data[[#This Row],[Gross_Sales]]*Sales_Data[[#This Row],[Discount]]</f>
        <v>113.21500000000002</v>
      </c>
      <c r="S2337">
        <f>Sales_Data[[#This Row],[Gross_Sales]]-Sales_Data[[#This Row],[Discount_Amount]]</f>
        <v>2151.085</v>
      </c>
      <c r="T2337">
        <f>Sales_Data[[#This Row],[Net Sales]]-Sales_Data[[#This Row],[Cost]]</f>
        <v>617.93499999999995</v>
      </c>
      <c r="U2337" s="2">
        <f>Sales_Data[[#This Row],[Profit]]/Sales_Data[[#This Row],[Net Sales]]</f>
        <v>0.28726665845375704</v>
      </c>
      <c r="V2337">
        <f>YEAR(Sales_Data[[#This Row],[Order_Date]])</f>
        <v>2025</v>
      </c>
      <c r="W2337" t="str">
        <f>TEXT(Sales_Data[[#This Row],[Order_Date]],"mmm")</f>
        <v>May</v>
      </c>
      <c r="X2337">
        <f>MONTH(Sales_Data[[#This Row],[Order_Date]])</f>
        <v>5</v>
      </c>
      <c r="Y2337" t="str">
        <f>"Q"&amp;ROUNDUP(MONTH(Sales_Data[[#This Row],[Order_Date]])/3,0)</f>
        <v>Q2</v>
      </c>
    </row>
    <row r="2338" spans="1:25" x14ac:dyDescent="0.3">
      <c r="A2338" t="s">
        <v>3792</v>
      </c>
      <c r="B2338" s="1">
        <v>45943</v>
      </c>
      <c r="C2338" t="s">
        <v>2971</v>
      </c>
      <c r="D2338" t="s">
        <v>280</v>
      </c>
      <c r="E2338" t="s">
        <v>119</v>
      </c>
      <c r="F2338" t="s">
        <v>184</v>
      </c>
      <c r="G2338" t="s">
        <v>32</v>
      </c>
      <c r="H2338" t="s">
        <v>33</v>
      </c>
      <c r="I2338" t="s">
        <v>161</v>
      </c>
      <c r="J2338">
        <v>4</v>
      </c>
      <c r="K2338">
        <v>952.08</v>
      </c>
      <c r="L2338">
        <v>0.1</v>
      </c>
      <c r="M2338">
        <v>2401.09</v>
      </c>
      <c r="N2338" t="s">
        <v>24</v>
      </c>
      <c r="O2338" t="s">
        <v>35</v>
      </c>
      <c r="P2338" t="s">
        <v>44</v>
      </c>
      <c r="Q2338">
        <f>Sales_Data[[#This Row],[Quantity]]*Sales_Data[[#This Row],[Unit_Price]]</f>
        <v>3808.32</v>
      </c>
      <c r="R2338">
        <f>Sales_Data[[#This Row],[Gross_Sales]]*Sales_Data[[#This Row],[Discount]]</f>
        <v>380.83200000000005</v>
      </c>
      <c r="S2338">
        <f>Sales_Data[[#This Row],[Gross_Sales]]-Sales_Data[[#This Row],[Discount_Amount]]</f>
        <v>3427.4880000000003</v>
      </c>
      <c r="T2338">
        <f>Sales_Data[[#This Row],[Net Sales]]-Sales_Data[[#This Row],[Cost]]</f>
        <v>1026.3980000000001</v>
      </c>
      <c r="U2338" s="2">
        <f>Sales_Data[[#This Row],[Profit]]/Sales_Data[[#This Row],[Net Sales]]</f>
        <v>0.29946071291861565</v>
      </c>
      <c r="V2338">
        <f>YEAR(Sales_Data[[#This Row],[Order_Date]])</f>
        <v>2025</v>
      </c>
      <c r="W2338" t="str">
        <f>TEXT(Sales_Data[[#This Row],[Order_Date]],"mmm")</f>
        <v>Oct</v>
      </c>
      <c r="X2338">
        <f>MONTH(Sales_Data[[#This Row],[Order_Date]])</f>
        <v>10</v>
      </c>
      <c r="Y2338" t="str">
        <f>"Q"&amp;ROUNDUP(MONTH(Sales_Data[[#This Row],[Order_Date]])/3,0)</f>
        <v>Q4</v>
      </c>
    </row>
    <row r="2339" spans="1:25" x14ac:dyDescent="0.3">
      <c r="A2339" t="s">
        <v>3793</v>
      </c>
      <c r="B2339" s="1">
        <v>45806</v>
      </c>
      <c r="C2339" t="s">
        <v>2543</v>
      </c>
      <c r="D2339" t="s">
        <v>313</v>
      </c>
      <c r="E2339" t="s">
        <v>39</v>
      </c>
      <c r="F2339" t="s">
        <v>405</v>
      </c>
      <c r="G2339" t="s">
        <v>67</v>
      </c>
      <c r="H2339" t="s">
        <v>133</v>
      </c>
      <c r="I2339" t="s">
        <v>134</v>
      </c>
      <c r="J2339">
        <v>3</v>
      </c>
      <c r="K2339">
        <v>6341.02</v>
      </c>
      <c r="L2339">
        <v>0.1</v>
      </c>
      <c r="M2339">
        <v>13785.73</v>
      </c>
      <c r="N2339" t="s">
        <v>83</v>
      </c>
      <c r="O2339" t="s">
        <v>35</v>
      </c>
      <c r="P2339" t="s">
        <v>71</v>
      </c>
      <c r="Q2339">
        <f>Sales_Data[[#This Row],[Quantity]]*Sales_Data[[#This Row],[Unit_Price]]</f>
        <v>19023.060000000001</v>
      </c>
      <c r="R2339">
        <f>Sales_Data[[#This Row],[Gross_Sales]]*Sales_Data[[#This Row],[Discount]]</f>
        <v>1902.3060000000003</v>
      </c>
      <c r="S2339">
        <f>Sales_Data[[#This Row],[Gross_Sales]]-Sales_Data[[#This Row],[Discount_Amount]]</f>
        <v>17120.754000000001</v>
      </c>
      <c r="T2339">
        <f>Sales_Data[[#This Row],[Net Sales]]-Sales_Data[[#This Row],[Cost]]</f>
        <v>3335.0240000000013</v>
      </c>
      <c r="U2339" s="2">
        <f>Sales_Data[[#This Row],[Profit]]/Sales_Data[[#This Row],[Net Sales]]</f>
        <v>0.19479422460015494</v>
      </c>
      <c r="V2339">
        <f>YEAR(Sales_Data[[#This Row],[Order_Date]])</f>
        <v>2025</v>
      </c>
      <c r="W2339" t="str">
        <f>TEXT(Sales_Data[[#This Row],[Order_Date]],"mmm")</f>
        <v>May</v>
      </c>
      <c r="X2339">
        <f>MONTH(Sales_Data[[#This Row],[Order_Date]])</f>
        <v>5</v>
      </c>
      <c r="Y2339" t="str">
        <f>"Q"&amp;ROUNDUP(MONTH(Sales_Data[[#This Row],[Order_Date]])/3,0)</f>
        <v>Q2</v>
      </c>
    </row>
    <row r="2340" spans="1:25" x14ac:dyDescent="0.3">
      <c r="A2340" t="s">
        <v>3794</v>
      </c>
      <c r="B2340" s="1">
        <v>45741</v>
      </c>
      <c r="C2340" t="s">
        <v>3664</v>
      </c>
      <c r="D2340" t="s">
        <v>61</v>
      </c>
      <c r="E2340" t="s">
        <v>39</v>
      </c>
      <c r="F2340" t="s">
        <v>107</v>
      </c>
      <c r="G2340" t="s">
        <v>67</v>
      </c>
      <c r="H2340" t="s">
        <v>133</v>
      </c>
      <c r="I2340" t="s">
        <v>134</v>
      </c>
      <c r="J2340">
        <v>1</v>
      </c>
      <c r="K2340">
        <v>5186.47</v>
      </c>
      <c r="L2340">
        <v>0.1</v>
      </c>
      <c r="M2340">
        <v>3504.25</v>
      </c>
      <c r="N2340" t="s">
        <v>24</v>
      </c>
      <c r="O2340" t="s">
        <v>53</v>
      </c>
      <c r="P2340" t="s">
        <v>71</v>
      </c>
      <c r="Q2340">
        <f>Sales_Data[[#This Row],[Quantity]]*Sales_Data[[#This Row],[Unit_Price]]</f>
        <v>5186.47</v>
      </c>
      <c r="R2340">
        <f>Sales_Data[[#This Row],[Gross_Sales]]*Sales_Data[[#This Row],[Discount]]</f>
        <v>518.64700000000005</v>
      </c>
      <c r="S2340">
        <f>Sales_Data[[#This Row],[Gross_Sales]]-Sales_Data[[#This Row],[Discount_Amount]]</f>
        <v>4667.8230000000003</v>
      </c>
      <c r="T2340">
        <f>Sales_Data[[#This Row],[Net Sales]]-Sales_Data[[#This Row],[Cost]]</f>
        <v>1163.5730000000003</v>
      </c>
      <c r="U2340" s="2">
        <f>Sales_Data[[#This Row],[Profit]]/Sales_Data[[#This Row],[Net Sales]]</f>
        <v>0.24927530456917502</v>
      </c>
      <c r="V2340">
        <f>YEAR(Sales_Data[[#This Row],[Order_Date]])</f>
        <v>2025</v>
      </c>
      <c r="W2340" t="str">
        <f>TEXT(Sales_Data[[#This Row],[Order_Date]],"mmm")</f>
        <v>Mar</v>
      </c>
      <c r="X2340">
        <f>MONTH(Sales_Data[[#This Row],[Order_Date]])</f>
        <v>3</v>
      </c>
      <c r="Y2340" t="str">
        <f>"Q"&amp;ROUNDUP(MONTH(Sales_Data[[#This Row],[Order_Date]])/3,0)</f>
        <v>Q1</v>
      </c>
    </row>
    <row r="2341" spans="1:25" x14ac:dyDescent="0.3">
      <c r="A2341" t="s">
        <v>3795</v>
      </c>
      <c r="B2341" s="1">
        <v>45888</v>
      </c>
      <c r="C2341" t="s">
        <v>3796</v>
      </c>
      <c r="D2341" t="s">
        <v>404</v>
      </c>
      <c r="E2341" t="s">
        <v>119</v>
      </c>
      <c r="F2341" t="s">
        <v>538</v>
      </c>
      <c r="G2341" t="s">
        <v>41</v>
      </c>
      <c r="H2341" t="s">
        <v>171</v>
      </c>
      <c r="I2341" t="s">
        <v>191</v>
      </c>
      <c r="J2341">
        <v>3</v>
      </c>
      <c r="K2341">
        <v>8966.98</v>
      </c>
      <c r="L2341">
        <v>0.05</v>
      </c>
      <c r="M2341">
        <v>18178.189999999999</v>
      </c>
      <c r="N2341" t="s">
        <v>24</v>
      </c>
      <c r="O2341" t="s">
        <v>35</v>
      </c>
      <c r="P2341" t="s">
        <v>26</v>
      </c>
      <c r="Q2341">
        <f>Sales_Data[[#This Row],[Quantity]]*Sales_Data[[#This Row],[Unit_Price]]</f>
        <v>26900.94</v>
      </c>
      <c r="R2341">
        <f>Sales_Data[[#This Row],[Gross_Sales]]*Sales_Data[[#This Row],[Discount]]</f>
        <v>1345.047</v>
      </c>
      <c r="S2341">
        <f>Sales_Data[[#This Row],[Gross_Sales]]-Sales_Data[[#This Row],[Discount_Amount]]</f>
        <v>25555.893</v>
      </c>
      <c r="T2341">
        <f>Sales_Data[[#This Row],[Net Sales]]-Sales_Data[[#This Row],[Cost]]</f>
        <v>7377.7030000000013</v>
      </c>
      <c r="U2341" s="2">
        <f>Sales_Data[[#This Row],[Profit]]/Sales_Data[[#This Row],[Net Sales]]</f>
        <v>0.28868891413812076</v>
      </c>
      <c r="V2341">
        <f>YEAR(Sales_Data[[#This Row],[Order_Date]])</f>
        <v>2025</v>
      </c>
      <c r="W2341" t="str">
        <f>TEXT(Sales_Data[[#This Row],[Order_Date]],"mmm")</f>
        <v>Aug</v>
      </c>
      <c r="X2341">
        <f>MONTH(Sales_Data[[#This Row],[Order_Date]])</f>
        <v>8</v>
      </c>
      <c r="Y2341" t="str">
        <f>"Q"&amp;ROUNDUP(MONTH(Sales_Data[[#This Row],[Order_Date]])/3,0)</f>
        <v>Q3</v>
      </c>
    </row>
    <row r="2342" spans="1:25" x14ac:dyDescent="0.3">
      <c r="A2342" t="s">
        <v>3797</v>
      </c>
      <c r="B2342" s="1">
        <v>45945</v>
      </c>
      <c r="C2342" t="s">
        <v>1736</v>
      </c>
      <c r="D2342" t="s">
        <v>436</v>
      </c>
      <c r="E2342" t="s">
        <v>39</v>
      </c>
      <c r="F2342" t="s">
        <v>202</v>
      </c>
      <c r="G2342" t="s">
        <v>41</v>
      </c>
      <c r="H2342" t="s">
        <v>171</v>
      </c>
      <c r="I2342" t="s">
        <v>191</v>
      </c>
      <c r="J2342">
        <v>1</v>
      </c>
      <c r="K2342">
        <v>2394.33</v>
      </c>
      <c r="L2342">
        <v>0.1</v>
      </c>
      <c r="M2342">
        <v>1695.63</v>
      </c>
      <c r="N2342" t="s">
        <v>52</v>
      </c>
      <c r="O2342" t="s">
        <v>25</v>
      </c>
      <c r="P2342" t="s">
        <v>26</v>
      </c>
      <c r="Q2342">
        <f>Sales_Data[[#This Row],[Quantity]]*Sales_Data[[#This Row],[Unit_Price]]</f>
        <v>2394.33</v>
      </c>
      <c r="R2342">
        <f>Sales_Data[[#This Row],[Gross_Sales]]*Sales_Data[[#This Row],[Discount]]</f>
        <v>239.43299999999999</v>
      </c>
      <c r="S2342">
        <f>Sales_Data[[#This Row],[Gross_Sales]]-Sales_Data[[#This Row],[Discount_Amount]]</f>
        <v>2154.8969999999999</v>
      </c>
      <c r="T2342">
        <f>Sales_Data[[#This Row],[Net Sales]]-Sales_Data[[#This Row],[Cost]]</f>
        <v>459.26699999999983</v>
      </c>
      <c r="U2342" s="2">
        <f>Sales_Data[[#This Row],[Profit]]/Sales_Data[[#This Row],[Net Sales]]</f>
        <v>0.21312712394142264</v>
      </c>
      <c r="V2342">
        <f>YEAR(Sales_Data[[#This Row],[Order_Date]])</f>
        <v>2025</v>
      </c>
      <c r="W2342" t="str">
        <f>TEXT(Sales_Data[[#This Row],[Order_Date]],"mmm")</f>
        <v>Oct</v>
      </c>
      <c r="X2342">
        <f>MONTH(Sales_Data[[#This Row],[Order_Date]])</f>
        <v>10</v>
      </c>
      <c r="Y2342" t="str">
        <f>"Q"&amp;ROUNDUP(MONTH(Sales_Data[[#This Row],[Order_Date]])/3,0)</f>
        <v>Q4</v>
      </c>
    </row>
    <row r="2343" spans="1:25" x14ac:dyDescent="0.3">
      <c r="A2343" t="s">
        <v>3798</v>
      </c>
      <c r="B2343" s="1">
        <v>45818</v>
      </c>
      <c r="C2343" t="s">
        <v>3799</v>
      </c>
      <c r="D2343" t="s">
        <v>160</v>
      </c>
      <c r="E2343" t="s">
        <v>48</v>
      </c>
      <c r="F2343" t="s">
        <v>49</v>
      </c>
      <c r="G2343" t="s">
        <v>75</v>
      </c>
      <c r="H2343" t="s">
        <v>76</v>
      </c>
      <c r="I2343" t="s">
        <v>108</v>
      </c>
      <c r="J2343">
        <v>1</v>
      </c>
      <c r="K2343">
        <v>57283.85</v>
      </c>
      <c r="L2343">
        <v>0</v>
      </c>
      <c r="M2343">
        <v>39346.639999999999</v>
      </c>
      <c r="N2343" t="s">
        <v>24</v>
      </c>
      <c r="O2343" t="s">
        <v>35</v>
      </c>
      <c r="P2343" t="s">
        <v>44</v>
      </c>
      <c r="Q2343">
        <f>Sales_Data[[#This Row],[Quantity]]*Sales_Data[[#This Row],[Unit_Price]]</f>
        <v>57283.85</v>
      </c>
      <c r="R2343">
        <f>Sales_Data[[#This Row],[Gross_Sales]]*Sales_Data[[#This Row],[Discount]]</f>
        <v>0</v>
      </c>
      <c r="S2343">
        <f>Sales_Data[[#This Row],[Gross_Sales]]-Sales_Data[[#This Row],[Discount_Amount]]</f>
        <v>57283.85</v>
      </c>
      <c r="T2343">
        <f>Sales_Data[[#This Row],[Net Sales]]-Sales_Data[[#This Row],[Cost]]</f>
        <v>17937.21</v>
      </c>
      <c r="U2343" s="2">
        <f>Sales_Data[[#This Row],[Profit]]/Sales_Data[[#This Row],[Net Sales]]</f>
        <v>0.3131285693960863</v>
      </c>
      <c r="V2343">
        <f>YEAR(Sales_Data[[#This Row],[Order_Date]])</f>
        <v>2025</v>
      </c>
      <c r="W2343" t="str">
        <f>TEXT(Sales_Data[[#This Row],[Order_Date]],"mmm")</f>
        <v>Jun</v>
      </c>
      <c r="X2343">
        <f>MONTH(Sales_Data[[#This Row],[Order_Date]])</f>
        <v>6</v>
      </c>
      <c r="Y2343" t="str">
        <f>"Q"&amp;ROUNDUP(MONTH(Sales_Data[[#This Row],[Order_Date]])/3,0)</f>
        <v>Q2</v>
      </c>
    </row>
    <row r="2344" spans="1:25" x14ac:dyDescent="0.3">
      <c r="A2344" t="s">
        <v>3800</v>
      </c>
      <c r="B2344" s="1">
        <v>45929</v>
      </c>
      <c r="C2344" t="s">
        <v>3801</v>
      </c>
      <c r="D2344" t="s">
        <v>209</v>
      </c>
      <c r="E2344" t="s">
        <v>48</v>
      </c>
      <c r="F2344" t="s">
        <v>49</v>
      </c>
      <c r="G2344" t="s">
        <v>67</v>
      </c>
      <c r="H2344" t="s">
        <v>88</v>
      </c>
      <c r="I2344" t="s">
        <v>89</v>
      </c>
      <c r="J2344">
        <v>2</v>
      </c>
      <c r="K2344">
        <v>39793.949999999997</v>
      </c>
      <c r="L2344">
        <v>0.1</v>
      </c>
      <c r="M2344">
        <v>56354.11</v>
      </c>
      <c r="N2344" t="s">
        <v>70</v>
      </c>
      <c r="O2344" t="s">
        <v>35</v>
      </c>
      <c r="P2344" t="s">
        <v>71</v>
      </c>
      <c r="Q2344">
        <f>Sales_Data[[#This Row],[Quantity]]*Sales_Data[[#This Row],[Unit_Price]]</f>
        <v>79587.899999999994</v>
      </c>
      <c r="R2344">
        <f>Sales_Data[[#This Row],[Gross_Sales]]*Sales_Data[[#This Row],[Discount]]</f>
        <v>7958.79</v>
      </c>
      <c r="S2344">
        <f>Sales_Data[[#This Row],[Gross_Sales]]-Sales_Data[[#This Row],[Discount_Amount]]</f>
        <v>71629.11</v>
      </c>
      <c r="T2344">
        <f>Sales_Data[[#This Row],[Net Sales]]-Sales_Data[[#This Row],[Cost]]</f>
        <v>15275</v>
      </c>
      <c r="U2344" s="2">
        <f>Sales_Data[[#This Row],[Profit]]/Sales_Data[[#This Row],[Net Sales]]</f>
        <v>0.21325128847754773</v>
      </c>
      <c r="V2344">
        <f>YEAR(Sales_Data[[#This Row],[Order_Date]])</f>
        <v>2025</v>
      </c>
      <c r="W2344" t="str">
        <f>TEXT(Sales_Data[[#This Row],[Order_Date]],"mmm")</f>
        <v>Sep</v>
      </c>
      <c r="X2344">
        <f>MONTH(Sales_Data[[#This Row],[Order_Date]])</f>
        <v>9</v>
      </c>
      <c r="Y2344" t="str">
        <f>"Q"&amp;ROUNDUP(MONTH(Sales_Data[[#This Row],[Order_Date]])/3,0)</f>
        <v>Q3</v>
      </c>
    </row>
    <row r="2345" spans="1:25" x14ac:dyDescent="0.3">
      <c r="A2345" t="s">
        <v>3802</v>
      </c>
      <c r="B2345" s="1">
        <v>45695</v>
      </c>
      <c r="C2345" t="s">
        <v>1498</v>
      </c>
      <c r="D2345" t="s">
        <v>244</v>
      </c>
      <c r="E2345" t="s">
        <v>39</v>
      </c>
      <c r="F2345" t="s">
        <v>405</v>
      </c>
      <c r="G2345" t="s">
        <v>32</v>
      </c>
      <c r="H2345" t="s">
        <v>50</v>
      </c>
      <c r="I2345" t="s">
        <v>51</v>
      </c>
      <c r="J2345">
        <v>3</v>
      </c>
      <c r="K2345">
        <v>3390.63</v>
      </c>
      <c r="L2345">
        <v>0</v>
      </c>
      <c r="M2345">
        <v>8886.01</v>
      </c>
      <c r="N2345" t="s">
        <v>109</v>
      </c>
      <c r="O2345" t="s">
        <v>35</v>
      </c>
      <c r="P2345" t="s">
        <v>44</v>
      </c>
      <c r="Q2345">
        <f>Sales_Data[[#This Row],[Quantity]]*Sales_Data[[#This Row],[Unit_Price]]</f>
        <v>10171.89</v>
      </c>
      <c r="R2345">
        <f>Sales_Data[[#This Row],[Gross_Sales]]*Sales_Data[[#This Row],[Discount]]</f>
        <v>0</v>
      </c>
      <c r="S2345">
        <f>Sales_Data[[#This Row],[Gross_Sales]]-Sales_Data[[#This Row],[Discount_Amount]]</f>
        <v>10171.89</v>
      </c>
      <c r="T2345">
        <f>Sales_Data[[#This Row],[Net Sales]]-Sales_Data[[#This Row],[Cost]]</f>
        <v>1285.8799999999992</v>
      </c>
      <c r="U2345" s="2">
        <f>Sales_Data[[#This Row],[Profit]]/Sales_Data[[#This Row],[Net Sales]]</f>
        <v>0.12641505167672865</v>
      </c>
      <c r="V2345">
        <f>YEAR(Sales_Data[[#This Row],[Order_Date]])</f>
        <v>2025</v>
      </c>
      <c r="W2345" t="str">
        <f>TEXT(Sales_Data[[#This Row],[Order_Date]],"mmm")</f>
        <v>Feb</v>
      </c>
      <c r="X2345">
        <f>MONTH(Sales_Data[[#This Row],[Order_Date]])</f>
        <v>2</v>
      </c>
      <c r="Y2345" t="str">
        <f>"Q"&amp;ROUNDUP(MONTH(Sales_Data[[#This Row],[Order_Date]])/3,0)</f>
        <v>Q1</v>
      </c>
    </row>
    <row r="2346" spans="1:25" x14ac:dyDescent="0.3">
      <c r="A2346" t="s">
        <v>3803</v>
      </c>
      <c r="B2346" s="1">
        <v>45883</v>
      </c>
      <c r="C2346" t="s">
        <v>1810</v>
      </c>
      <c r="D2346" t="s">
        <v>433</v>
      </c>
      <c r="E2346" t="s">
        <v>30</v>
      </c>
      <c r="F2346" t="s">
        <v>156</v>
      </c>
      <c r="G2346" t="s">
        <v>21</v>
      </c>
      <c r="H2346" t="s">
        <v>22</v>
      </c>
      <c r="I2346" t="s">
        <v>62</v>
      </c>
      <c r="J2346">
        <v>1</v>
      </c>
      <c r="K2346">
        <v>1307.22</v>
      </c>
      <c r="L2346">
        <v>0.05</v>
      </c>
      <c r="M2346">
        <v>836.6</v>
      </c>
      <c r="N2346" t="s">
        <v>52</v>
      </c>
      <c r="O2346" t="s">
        <v>35</v>
      </c>
      <c r="P2346" t="s">
        <v>26</v>
      </c>
      <c r="Q2346">
        <f>Sales_Data[[#This Row],[Quantity]]*Sales_Data[[#This Row],[Unit_Price]]</f>
        <v>1307.22</v>
      </c>
      <c r="R2346">
        <f>Sales_Data[[#This Row],[Gross_Sales]]*Sales_Data[[#This Row],[Discount]]</f>
        <v>65.361000000000004</v>
      </c>
      <c r="S2346">
        <f>Sales_Data[[#This Row],[Gross_Sales]]-Sales_Data[[#This Row],[Discount_Amount]]</f>
        <v>1241.8589999999999</v>
      </c>
      <c r="T2346">
        <f>Sales_Data[[#This Row],[Net Sales]]-Sales_Data[[#This Row],[Cost]]</f>
        <v>405.2589999999999</v>
      </c>
      <c r="U2346" s="2">
        <f>Sales_Data[[#This Row],[Profit]]/Sales_Data[[#This Row],[Net Sales]]</f>
        <v>0.32633253855711469</v>
      </c>
      <c r="V2346">
        <f>YEAR(Sales_Data[[#This Row],[Order_Date]])</f>
        <v>2025</v>
      </c>
      <c r="W2346" t="str">
        <f>TEXT(Sales_Data[[#This Row],[Order_Date]],"mmm")</f>
        <v>Aug</v>
      </c>
      <c r="X2346">
        <f>MONTH(Sales_Data[[#This Row],[Order_Date]])</f>
        <v>8</v>
      </c>
      <c r="Y2346" t="str">
        <f>"Q"&amp;ROUNDUP(MONTH(Sales_Data[[#This Row],[Order_Date]])/3,0)</f>
        <v>Q3</v>
      </c>
    </row>
    <row r="2347" spans="1:25" x14ac:dyDescent="0.3">
      <c r="A2347" t="s">
        <v>3804</v>
      </c>
      <c r="B2347" s="1">
        <v>45799</v>
      </c>
      <c r="C2347" t="s">
        <v>2492</v>
      </c>
      <c r="D2347" t="s">
        <v>170</v>
      </c>
      <c r="E2347" t="s">
        <v>19</v>
      </c>
      <c r="F2347" t="s">
        <v>20</v>
      </c>
      <c r="G2347" t="s">
        <v>21</v>
      </c>
      <c r="H2347" t="s">
        <v>127</v>
      </c>
      <c r="I2347" t="s">
        <v>128</v>
      </c>
      <c r="J2347">
        <v>1</v>
      </c>
      <c r="K2347">
        <v>13474.18</v>
      </c>
      <c r="L2347">
        <v>0</v>
      </c>
      <c r="M2347">
        <v>8695.42</v>
      </c>
      <c r="N2347" t="s">
        <v>83</v>
      </c>
      <c r="O2347" t="s">
        <v>35</v>
      </c>
      <c r="P2347" t="s">
        <v>71</v>
      </c>
      <c r="Q2347">
        <f>Sales_Data[[#This Row],[Quantity]]*Sales_Data[[#This Row],[Unit_Price]]</f>
        <v>13474.18</v>
      </c>
      <c r="R2347">
        <f>Sales_Data[[#This Row],[Gross_Sales]]*Sales_Data[[#This Row],[Discount]]</f>
        <v>0</v>
      </c>
      <c r="S2347">
        <f>Sales_Data[[#This Row],[Gross_Sales]]-Sales_Data[[#This Row],[Discount_Amount]]</f>
        <v>13474.18</v>
      </c>
      <c r="T2347">
        <f>Sales_Data[[#This Row],[Net Sales]]-Sales_Data[[#This Row],[Cost]]</f>
        <v>4778.76</v>
      </c>
      <c r="U2347" s="2">
        <f>Sales_Data[[#This Row],[Profit]]/Sales_Data[[#This Row],[Net Sales]]</f>
        <v>0.35466054335031894</v>
      </c>
      <c r="V2347">
        <f>YEAR(Sales_Data[[#This Row],[Order_Date]])</f>
        <v>2025</v>
      </c>
      <c r="W2347" t="str">
        <f>TEXT(Sales_Data[[#This Row],[Order_Date]],"mmm")</f>
        <v>May</v>
      </c>
      <c r="X2347">
        <f>MONTH(Sales_Data[[#This Row],[Order_Date]])</f>
        <v>5</v>
      </c>
      <c r="Y2347" t="str">
        <f>"Q"&amp;ROUNDUP(MONTH(Sales_Data[[#This Row],[Order_Date]])/3,0)</f>
        <v>Q2</v>
      </c>
    </row>
    <row r="2348" spans="1:25" x14ac:dyDescent="0.3">
      <c r="A2348" t="s">
        <v>3805</v>
      </c>
      <c r="B2348" s="1">
        <v>45949</v>
      </c>
      <c r="C2348" t="s">
        <v>3806</v>
      </c>
      <c r="D2348" t="s">
        <v>381</v>
      </c>
      <c r="E2348" t="s">
        <v>19</v>
      </c>
      <c r="F2348" t="s">
        <v>113</v>
      </c>
      <c r="G2348" t="s">
        <v>41</v>
      </c>
      <c r="H2348" t="s">
        <v>102</v>
      </c>
      <c r="I2348" t="s">
        <v>165</v>
      </c>
      <c r="J2348">
        <v>1</v>
      </c>
      <c r="K2348">
        <v>16341.63</v>
      </c>
      <c r="L2348">
        <v>0</v>
      </c>
      <c r="M2348">
        <v>14077.95</v>
      </c>
      <c r="N2348" t="s">
        <v>70</v>
      </c>
      <c r="O2348" t="s">
        <v>53</v>
      </c>
      <c r="P2348" t="s">
        <v>26</v>
      </c>
      <c r="Q2348">
        <f>Sales_Data[[#This Row],[Quantity]]*Sales_Data[[#This Row],[Unit_Price]]</f>
        <v>16341.63</v>
      </c>
      <c r="R2348">
        <f>Sales_Data[[#This Row],[Gross_Sales]]*Sales_Data[[#This Row],[Discount]]</f>
        <v>0</v>
      </c>
      <c r="S2348">
        <f>Sales_Data[[#This Row],[Gross_Sales]]-Sales_Data[[#This Row],[Discount_Amount]]</f>
        <v>16341.63</v>
      </c>
      <c r="T2348">
        <f>Sales_Data[[#This Row],[Net Sales]]-Sales_Data[[#This Row],[Cost]]</f>
        <v>2263.6799999999985</v>
      </c>
      <c r="U2348" s="2">
        <f>Sales_Data[[#This Row],[Profit]]/Sales_Data[[#This Row],[Net Sales]]</f>
        <v>0.13852228939218417</v>
      </c>
      <c r="V2348">
        <f>YEAR(Sales_Data[[#This Row],[Order_Date]])</f>
        <v>2025</v>
      </c>
      <c r="W2348" t="str">
        <f>TEXT(Sales_Data[[#This Row],[Order_Date]],"mmm")</f>
        <v>Oct</v>
      </c>
      <c r="X2348">
        <f>MONTH(Sales_Data[[#This Row],[Order_Date]])</f>
        <v>10</v>
      </c>
      <c r="Y2348" t="str">
        <f>"Q"&amp;ROUNDUP(MONTH(Sales_Data[[#This Row],[Order_Date]])/3,0)</f>
        <v>Q4</v>
      </c>
    </row>
    <row r="2349" spans="1:25" x14ac:dyDescent="0.3">
      <c r="A2349" t="s">
        <v>3807</v>
      </c>
      <c r="B2349" s="1">
        <v>45808</v>
      </c>
      <c r="C2349" t="s">
        <v>2679</v>
      </c>
      <c r="D2349" t="s">
        <v>29</v>
      </c>
      <c r="E2349" t="s">
        <v>119</v>
      </c>
      <c r="F2349" t="s">
        <v>146</v>
      </c>
      <c r="G2349" t="s">
        <v>75</v>
      </c>
      <c r="H2349" t="s">
        <v>185</v>
      </c>
      <c r="I2349" t="s">
        <v>261</v>
      </c>
      <c r="J2349">
        <v>5</v>
      </c>
      <c r="K2349">
        <v>2500.12</v>
      </c>
      <c r="L2349">
        <v>0.2</v>
      </c>
      <c r="M2349">
        <v>7133.65</v>
      </c>
      <c r="N2349" t="s">
        <v>24</v>
      </c>
      <c r="O2349" t="s">
        <v>25</v>
      </c>
      <c r="P2349" t="s">
        <v>44</v>
      </c>
      <c r="Q2349">
        <f>Sales_Data[[#This Row],[Quantity]]*Sales_Data[[#This Row],[Unit_Price]]</f>
        <v>12500.599999999999</v>
      </c>
      <c r="R2349">
        <f>Sales_Data[[#This Row],[Gross_Sales]]*Sales_Data[[#This Row],[Discount]]</f>
        <v>2500.12</v>
      </c>
      <c r="S2349">
        <f>Sales_Data[[#This Row],[Gross_Sales]]-Sales_Data[[#This Row],[Discount_Amount]]</f>
        <v>10000.48</v>
      </c>
      <c r="T2349">
        <f>Sales_Data[[#This Row],[Net Sales]]-Sales_Data[[#This Row],[Cost]]</f>
        <v>2866.83</v>
      </c>
      <c r="U2349" s="2">
        <f>Sales_Data[[#This Row],[Profit]]/Sales_Data[[#This Row],[Net Sales]]</f>
        <v>0.28666923987648596</v>
      </c>
      <c r="V2349">
        <f>YEAR(Sales_Data[[#This Row],[Order_Date]])</f>
        <v>2025</v>
      </c>
      <c r="W2349" t="str">
        <f>TEXT(Sales_Data[[#This Row],[Order_Date]],"mmm")</f>
        <v>May</v>
      </c>
      <c r="X2349">
        <f>MONTH(Sales_Data[[#This Row],[Order_Date]])</f>
        <v>5</v>
      </c>
      <c r="Y2349" t="str">
        <f>"Q"&amp;ROUNDUP(MONTH(Sales_Data[[#This Row],[Order_Date]])/3,0)</f>
        <v>Q2</v>
      </c>
    </row>
    <row r="2350" spans="1:25" x14ac:dyDescent="0.3">
      <c r="A2350" t="s">
        <v>3808</v>
      </c>
      <c r="B2350" s="1">
        <v>45771</v>
      </c>
      <c r="C2350" t="s">
        <v>3784</v>
      </c>
      <c r="D2350" t="s">
        <v>669</v>
      </c>
      <c r="E2350" t="s">
        <v>48</v>
      </c>
      <c r="F2350" t="s">
        <v>132</v>
      </c>
      <c r="G2350" t="s">
        <v>67</v>
      </c>
      <c r="H2350" t="s">
        <v>133</v>
      </c>
      <c r="I2350" t="s">
        <v>138</v>
      </c>
      <c r="J2350">
        <v>2</v>
      </c>
      <c r="K2350">
        <v>12637.29</v>
      </c>
      <c r="L2350">
        <v>0.05</v>
      </c>
      <c r="M2350">
        <v>19044.849999999999</v>
      </c>
      <c r="N2350" t="s">
        <v>70</v>
      </c>
      <c r="O2350" t="s">
        <v>53</v>
      </c>
      <c r="P2350" t="s">
        <v>44</v>
      </c>
      <c r="Q2350">
        <f>Sales_Data[[#This Row],[Quantity]]*Sales_Data[[#This Row],[Unit_Price]]</f>
        <v>25274.58</v>
      </c>
      <c r="R2350">
        <f>Sales_Data[[#This Row],[Gross_Sales]]*Sales_Data[[#This Row],[Discount]]</f>
        <v>1263.7290000000003</v>
      </c>
      <c r="S2350">
        <f>Sales_Data[[#This Row],[Gross_Sales]]-Sales_Data[[#This Row],[Discount_Amount]]</f>
        <v>24010.851000000002</v>
      </c>
      <c r="T2350">
        <f>Sales_Data[[#This Row],[Net Sales]]-Sales_Data[[#This Row],[Cost]]</f>
        <v>4966.0010000000038</v>
      </c>
      <c r="U2350" s="2">
        <f>Sales_Data[[#This Row],[Profit]]/Sales_Data[[#This Row],[Net Sales]]</f>
        <v>0.20682319839475924</v>
      </c>
      <c r="V2350">
        <f>YEAR(Sales_Data[[#This Row],[Order_Date]])</f>
        <v>2025</v>
      </c>
      <c r="W2350" t="str">
        <f>TEXT(Sales_Data[[#This Row],[Order_Date]],"mmm")</f>
        <v>Apr</v>
      </c>
      <c r="X2350">
        <f>MONTH(Sales_Data[[#This Row],[Order_Date]])</f>
        <v>4</v>
      </c>
      <c r="Y2350" t="str">
        <f>"Q"&amp;ROUNDUP(MONTH(Sales_Data[[#This Row],[Order_Date]])/3,0)</f>
        <v>Q2</v>
      </c>
    </row>
    <row r="2351" spans="1:25" x14ac:dyDescent="0.3">
      <c r="A2351" t="s">
        <v>3809</v>
      </c>
      <c r="B2351" s="1">
        <v>45894</v>
      </c>
      <c r="C2351" t="s">
        <v>2355</v>
      </c>
      <c r="D2351" t="s">
        <v>662</v>
      </c>
      <c r="E2351" t="s">
        <v>19</v>
      </c>
      <c r="F2351" t="s">
        <v>81</v>
      </c>
      <c r="G2351" t="s">
        <v>41</v>
      </c>
      <c r="H2351" t="s">
        <v>171</v>
      </c>
      <c r="I2351" t="s">
        <v>191</v>
      </c>
      <c r="J2351">
        <v>1</v>
      </c>
      <c r="K2351">
        <v>12744.64</v>
      </c>
      <c r="L2351">
        <v>0.15</v>
      </c>
      <c r="M2351">
        <v>7697.49</v>
      </c>
      <c r="N2351" t="s">
        <v>24</v>
      </c>
      <c r="O2351" t="s">
        <v>35</v>
      </c>
      <c r="P2351" t="s">
        <v>71</v>
      </c>
      <c r="Q2351">
        <f>Sales_Data[[#This Row],[Quantity]]*Sales_Data[[#This Row],[Unit_Price]]</f>
        <v>12744.64</v>
      </c>
      <c r="R2351">
        <f>Sales_Data[[#This Row],[Gross_Sales]]*Sales_Data[[#This Row],[Discount]]</f>
        <v>1911.6959999999999</v>
      </c>
      <c r="S2351">
        <f>Sales_Data[[#This Row],[Gross_Sales]]-Sales_Data[[#This Row],[Discount_Amount]]</f>
        <v>10832.944</v>
      </c>
      <c r="T2351">
        <f>Sales_Data[[#This Row],[Net Sales]]-Sales_Data[[#This Row],[Cost]]</f>
        <v>3135.4539999999997</v>
      </c>
      <c r="U2351" s="2">
        <f>Sales_Data[[#This Row],[Profit]]/Sales_Data[[#This Row],[Net Sales]]</f>
        <v>0.28943692499471979</v>
      </c>
      <c r="V2351">
        <f>YEAR(Sales_Data[[#This Row],[Order_Date]])</f>
        <v>2025</v>
      </c>
      <c r="W2351" t="str">
        <f>TEXT(Sales_Data[[#This Row],[Order_Date]],"mmm")</f>
        <v>Aug</v>
      </c>
      <c r="X2351">
        <f>MONTH(Sales_Data[[#This Row],[Order_Date]])</f>
        <v>8</v>
      </c>
      <c r="Y2351" t="str">
        <f>"Q"&amp;ROUNDUP(MONTH(Sales_Data[[#This Row],[Order_Date]])/3,0)</f>
        <v>Q3</v>
      </c>
    </row>
    <row r="2352" spans="1:25" x14ac:dyDescent="0.3">
      <c r="A2352" t="s">
        <v>3810</v>
      </c>
      <c r="B2352" s="1">
        <v>45723</v>
      </c>
      <c r="C2352" t="s">
        <v>3811</v>
      </c>
      <c r="D2352" t="s">
        <v>241</v>
      </c>
      <c r="E2352" t="s">
        <v>48</v>
      </c>
      <c r="F2352" t="s">
        <v>126</v>
      </c>
      <c r="G2352" t="s">
        <v>41</v>
      </c>
      <c r="H2352" t="s">
        <v>171</v>
      </c>
      <c r="I2352" t="s">
        <v>191</v>
      </c>
      <c r="J2352">
        <v>1</v>
      </c>
      <c r="K2352">
        <v>63537.8</v>
      </c>
      <c r="L2352">
        <v>0</v>
      </c>
      <c r="M2352">
        <v>53092.67</v>
      </c>
      <c r="N2352" t="s">
        <v>52</v>
      </c>
      <c r="O2352" t="s">
        <v>35</v>
      </c>
      <c r="P2352" t="s">
        <v>26</v>
      </c>
      <c r="Q2352">
        <f>Sales_Data[[#This Row],[Quantity]]*Sales_Data[[#This Row],[Unit_Price]]</f>
        <v>63537.8</v>
      </c>
      <c r="R2352">
        <f>Sales_Data[[#This Row],[Gross_Sales]]*Sales_Data[[#This Row],[Discount]]</f>
        <v>0</v>
      </c>
      <c r="S2352">
        <f>Sales_Data[[#This Row],[Gross_Sales]]-Sales_Data[[#This Row],[Discount_Amount]]</f>
        <v>63537.8</v>
      </c>
      <c r="T2352">
        <f>Sales_Data[[#This Row],[Net Sales]]-Sales_Data[[#This Row],[Cost]]</f>
        <v>10445.130000000005</v>
      </c>
      <c r="U2352" s="2">
        <f>Sales_Data[[#This Row],[Profit]]/Sales_Data[[#This Row],[Net Sales]]</f>
        <v>0.16439237745090332</v>
      </c>
      <c r="V2352">
        <f>YEAR(Sales_Data[[#This Row],[Order_Date]])</f>
        <v>2025</v>
      </c>
      <c r="W2352" t="str">
        <f>TEXT(Sales_Data[[#This Row],[Order_Date]],"mmm")</f>
        <v>Mar</v>
      </c>
      <c r="X2352">
        <f>MONTH(Sales_Data[[#This Row],[Order_Date]])</f>
        <v>3</v>
      </c>
      <c r="Y2352" t="str">
        <f>"Q"&amp;ROUNDUP(MONTH(Sales_Data[[#This Row],[Order_Date]])/3,0)</f>
        <v>Q1</v>
      </c>
    </row>
    <row r="2353" spans="1:25" x14ac:dyDescent="0.3">
      <c r="A2353" t="s">
        <v>3812</v>
      </c>
      <c r="B2353" s="1">
        <v>46018</v>
      </c>
      <c r="C2353" t="s">
        <v>3813</v>
      </c>
      <c r="D2353" t="s">
        <v>436</v>
      </c>
      <c r="E2353" t="s">
        <v>30</v>
      </c>
      <c r="F2353" t="s">
        <v>210</v>
      </c>
      <c r="G2353" t="s">
        <v>41</v>
      </c>
      <c r="H2353" t="s">
        <v>102</v>
      </c>
      <c r="I2353" t="s">
        <v>165</v>
      </c>
      <c r="J2353">
        <v>2</v>
      </c>
      <c r="K2353">
        <v>3812.29</v>
      </c>
      <c r="L2353">
        <v>0</v>
      </c>
      <c r="M2353">
        <v>5698.06</v>
      </c>
      <c r="N2353" t="s">
        <v>24</v>
      </c>
      <c r="O2353" t="s">
        <v>53</v>
      </c>
      <c r="P2353" t="s">
        <v>71</v>
      </c>
      <c r="Q2353">
        <f>Sales_Data[[#This Row],[Quantity]]*Sales_Data[[#This Row],[Unit_Price]]</f>
        <v>7624.58</v>
      </c>
      <c r="R2353">
        <f>Sales_Data[[#This Row],[Gross_Sales]]*Sales_Data[[#This Row],[Discount]]</f>
        <v>0</v>
      </c>
      <c r="S2353">
        <f>Sales_Data[[#This Row],[Gross_Sales]]-Sales_Data[[#This Row],[Discount_Amount]]</f>
        <v>7624.58</v>
      </c>
      <c r="T2353">
        <f>Sales_Data[[#This Row],[Net Sales]]-Sales_Data[[#This Row],[Cost]]</f>
        <v>1926.5199999999995</v>
      </c>
      <c r="U2353" s="2">
        <f>Sales_Data[[#This Row],[Profit]]/Sales_Data[[#This Row],[Net Sales]]</f>
        <v>0.25267227834188893</v>
      </c>
      <c r="V2353">
        <f>YEAR(Sales_Data[[#This Row],[Order_Date]])</f>
        <v>2025</v>
      </c>
      <c r="W2353" t="str">
        <f>TEXT(Sales_Data[[#This Row],[Order_Date]],"mmm")</f>
        <v>Dec</v>
      </c>
      <c r="X2353">
        <f>MONTH(Sales_Data[[#This Row],[Order_Date]])</f>
        <v>12</v>
      </c>
      <c r="Y2353" t="str">
        <f>"Q"&amp;ROUNDUP(MONTH(Sales_Data[[#This Row],[Order_Date]])/3,0)</f>
        <v>Q4</v>
      </c>
    </row>
    <row r="2354" spans="1:25" x14ac:dyDescent="0.3">
      <c r="A2354" t="s">
        <v>3814</v>
      </c>
      <c r="B2354" s="1">
        <v>45998</v>
      </c>
      <c r="C2354" t="s">
        <v>3815</v>
      </c>
      <c r="D2354" t="s">
        <v>205</v>
      </c>
      <c r="E2354" t="s">
        <v>48</v>
      </c>
      <c r="F2354" t="s">
        <v>49</v>
      </c>
      <c r="G2354" t="s">
        <v>67</v>
      </c>
      <c r="H2354" t="s">
        <v>68</v>
      </c>
      <c r="I2354" t="s">
        <v>97</v>
      </c>
      <c r="J2354">
        <v>2</v>
      </c>
      <c r="K2354">
        <v>19570.88</v>
      </c>
      <c r="L2354">
        <v>0.1</v>
      </c>
      <c r="M2354">
        <v>24704.46</v>
      </c>
      <c r="N2354" t="s">
        <v>52</v>
      </c>
      <c r="O2354" t="s">
        <v>25</v>
      </c>
      <c r="P2354" t="s">
        <v>44</v>
      </c>
      <c r="Q2354">
        <f>Sales_Data[[#This Row],[Quantity]]*Sales_Data[[#This Row],[Unit_Price]]</f>
        <v>39141.760000000002</v>
      </c>
      <c r="R2354">
        <f>Sales_Data[[#This Row],[Gross_Sales]]*Sales_Data[[#This Row],[Discount]]</f>
        <v>3914.1760000000004</v>
      </c>
      <c r="S2354">
        <f>Sales_Data[[#This Row],[Gross_Sales]]-Sales_Data[[#This Row],[Discount_Amount]]</f>
        <v>35227.584000000003</v>
      </c>
      <c r="T2354">
        <f>Sales_Data[[#This Row],[Net Sales]]-Sales_Data[[#This Row],[Cost]]</f>
        <v>10523.124000000003</v>
      </c>
      <c r="U2354" s="2">
        <f>Sales_Data[[#This Row],[Profit]]/Sales_Data[[#This Row],[Net Sales]]</f>
        <v>0.29871829984139708</v>
      </c>
      <c r="V2354">
        <f>YEAR(Sales_Data[[#This Row],[Order_Date]])</f>
        <v>2025</v>
      </c>
      <c r="W2354" t="str">
        <f>TEXT(Sales_Data[[#This Row],[Order_Date]],"mmm")</f>
        <v>Dec</v>
      </c>
      <c r="X2354">
        <f>MONTH(Sales_Data[[#This Row],[Order_Date]])</f>
        <v>12</v>
      </c>
      <c r="Y2354" t="str">
        <f>"Q"&amp;ROUNDUP(MONTH(Sales_Data[[#This Row],[Order_Date]])/3,0)</f>
        <v>Q4</v>
      </c>
    </row>
    <row r="2355" spans="1:25" x14ac:dyDescent="0.3">
      <c r="A2355" t="s">
        <v>3816</v>
      </c>
      <c r="B2355" s="1">
        <v>45915</v>
      </c>
      <c r="C2355" t="s">
        <v>3817</v>
      </c>
      <c r="D2355" t="s">
        <v>366</v>
      </c>
      <c r="E2355" t="s">
        <v>39</v>
      </c>
      <c r="F2355" t="s">
        <v>107</v>
      </c>
      <c r="G2355" t="s">
        <v>21</v>
      </c>
      <c r="H2355" t="s">
        <v>230</v>
      </c>
      <c r="I2355" t="s">
        <v>231</v>
      </c>
      <c r="J2355">
        <v>3</v>
      </c>
      <c r="K2355">
        <v>3171.71</v>
      </c>
      <c r="L2355">
        <v>0.05</v>
      </c>
      <c r="M2355">
        <v>7526.6</v>
      </c>
      <c r="N2355" t="s">
        <v>109</v>
      </c>
      <c r="O2355" t="s">
        <v>35</v>
      </c>
      <c r="P2355" t="s">
        <v>44</v>
      </c>
      <c r="Q2355">
        <f>Sales_Data[[#This Row],[Quantity]]*Sales_Data[[#This Row],[Unit_Price]]</f>
        <v>9515.130000000001</v>
      </c>
      <c r="R2355">
        <f>Sales_Data[[#This Row],[Gross_Sales]]*Sales_Data[[#This Row],[Discount]]</f>
        <v>475.75650000000007</v>
      </c>
      <c r="S2355">
        <f>Sales_Data[[#This Row],[Gross_Sales]]-Sales_Data[[#This Row],[Discount_Amount]]</f>
        <v>9039.3735000000015</v>
      </c>
      <c r="T2355">
        <f>Sales_Data[[#This Row],[Net Sales]]-Sales_Data[[#This Row],[Cost]]</f>
        <v>1512.7735000000011</v>
      </c>
      <c r="U2355" s="2">
        <f>Sales_Data[[#This Row],[Profit]]/Sales_Data[[#This Row],[Net Sales]]</f>
        <v>0.16735379946408907</v>
      </c>
      <c r="V2355">
        <f>YEAR(Sales_Data[[#This Row],[Order_Date]])</f>
        <v>2025</v>
      </c>
      <c r="W2355" t="str">
        <f>TEXT(Sales_Data[[#This Row],[Order_Date]],"mmm")</f>
        <v>Sep</v>
      </c>
      <c r="X2355">
        <f>MONTH(Sales_Data[[#This Row],[Order_Date]])</f>
        <v>9</v>
      </c>
      <c r="Y2355" t="str">
        <f>"Q"&amp;ROUNDUP(MONTH(Sales_Data[[#This Row],[Order_Date]])/3,0)</f>
        <v>Q3</v>
      </c>
    </row>
    <row r="2356" spans="1:25" x14ac:dyDescent="0.3">
      <c r="A2356" t="s">
        <v>3818</v>
      </c>
      <c r="B2356" s="1">
        <v>45906</v>
      </c>
      <c r="C2356" t="s">
        <v>3281</v>
      </c>
      <c r="D2356" t="s">
        <v>290</v>
      </c>
      <c r="E2356" t="s">
        <v>48</v>
      </c>
      <c r="F2356" t="s">
        <v>126</v>
      </c>
      <c r="G2356" t="s">
        <v>75</v>
      </c>
      <c r="H2356" t="s">
        <v>114</v>
      </c>
      <c r="I2356" t="s">
        <v>115</v>
      </c>
      <c r="J2356">
        <v>1</v>
      </c>
      <c r="K2356">
        <v>25904.17</v>
      </c>
      <c r="L2356">
        <v>0.1</v>
      </c>
      <c r="M2356">
        <v>16025.43</v>
      </c>
      <c r="N2356" t="s">
        <v>70</v>
      </c>
      <c r="O2356" t="s">
        <v>35</v>
      </c>
      <c r="P2356" t="s">
        <v>71</v>
      </c>
      <c r="Q2356">
        <f>Sales_Data[[#This Row],[Quantity]]*Sales_Data[[#This Row],[Unit_Price]]</f>
        <v>25904.17</v>
      </c>
      <c r="R2356">
        <f>Sales_Data[[#This Row],[Gross_Sales]]*Sales_Data[[#This Row],[Discount]]</f>
        <v>2590.4169999999999</v>
      </c>
      <c r="S2356">
        <f>Sales_Data[[#This Row],[Gross_Sales]]-Sales_Data[[#This Row],[Discount_Amount]]</f>
        <v>23313.752999999997</v>
      </c>
      <c r="T2356">
        <f>Sales_Data[[#This Row],[Net Sales]]-Sales_Data[[#This Row],[Cost]]</f>
        <v>7288.3229999999967</v>
      </c>
      <c r="U2356" s="2">
        <f>Sales_Data[[#This Row],[Profit]]/Sales_Data[[#This Row],[Net Sales]]</f>
        <v>0.31261903649746986</v>
      </c>
      <c r="V2356">
        <f>YEAR(Sales_Data[[#This Row],[Order_Date]])</f>
        <v>2025</v>
      </c>
      <c r="W2356" t="str">
        <f>TEXT(Sales_Data[[#This Row],[Order_Date]],"mmm")</f>
        <v>Sep</v>
      </c>
      <c r="X2356">
        <f>MONTH(Sales_Data[[#This Row],[Order_Date]])</f>
        <v>9</v>
      </c>
      <c r="Y2356" t="str">
        <f>"Q"&amp;ROUNDUP(MONTH(Sales_Data[[#This Row],[Order_Date]])/3,0)</f>
        <v>Q3</v>
      </c>
    </row>
    <row r="2357" spans="1:25" x14ac:dyDescent="0.3">
      <c r="A2357" t="s">
        <v>3819</v>
      </c>
      <c r="B2357" s="1">
        <v>45988</v>
      </c>
      <c r="C2357" t="s">
        <v>2639</v>
      </c>
      <c r="D2357" t="s">
        <v>414</v>
      </c>
      <c r="E2357" t="s">
        <v>39</v>
      </c>
      <c r="F2357" t="s">
        <v>96</v>
      </c>
      <c r="G2357" t="s">
        <v>41</v>
      </c>
      <c r="H2357" t="s">
        <v>147</v>
      </c>
      <c r="I2357" t="s">
        <v>369</v>
      </c>
      <c r="J2357">
        <v>5</v>
      </c>
      <c r="K2357">
        <v>6023.83</v>
      </c>
      <c r="L2357">
        <v>0.05</v>
      </c>
      <c r="M2357">
        <v>23141.85</v>
      </c>
      <c r="N2357" t="s">
        <v>24</v>
      </c>
      <c r="O2357" t="s">
        <v>35</v>
      </c>
      <c r="P2357" t="s">
        <v>44</v>
      </c>
      <c r="Q2357">
        <f>Sales_Data[[#This Row],[Quantity]]*Sales_Data[[#This Row],[Unit_Price]]</f>
        <v>30119.15</v>
      </c>
      <c r="R2357">
        <f>Sales_Data[[#This Row],[Gross_Sales]]*Sales_Data[[#This Row],[Discount]]</f>
        <v>1505.9575000000002</v>
      </c>
      <c r="S2357">
        <f>Sales_Data[[#This Row],[Gross_Sales]]-Sales_Data[[#This Row],[Discount_Amount]]</f>
        <v>28613.192500000001</v>
      </c>
      <c r="T2357">
        <f>Sales_Data[[#This Row],[Net Sales]]-Sales_Data[[#This Row],[Cost]]</f>
        <v>5471.3425000000025</v>
      </c>
      <c r="U2357" s="2">
        <f>Sales_Data[[#This Row],[Profit]]/Sales_Data[[#This Row],[Net Sales]]</f>
        <v>0.19121747774212899</v>
      </c>
      <c r="V2357">
        <f>YEAR(Sales_Data[[#This Row],[Order_Date]])</f>
        <v>2025</v>
      </c>
      <c r="W2357" t="str">
        <f>TEXT(Sales_Data[[#This Row],[Order_Date]],"mmm")</f>
        <v>Nov</v>
      </c>
      <c r="X2357">
        <f>MONTH(Sales_Data[[#This Row],[Order_Date]])</f>
        <v>11</v>
      </c>
      <c r="Y2357" t="str">
        <f>"Q"&amp;ROUNDUP(MONTH(Sales_Data[[#This Row],[Order_Date]])/3,0)</f>
        <v>Q4</v>
      </c>
    </row>
    <row r="2358" spans="1:25" x14ac:dyDescent="0.3">
      <c r="A2358" t="s">
        <v>3820</v>
      </c>
      <c r="B2358" s="1">
        <v>45980</v>
      </c>
      <c r="C2358" t="s">
        <v>3126</v>
      </c>
      <c r="D2358" t="s">
        <v>327</v>
      </c>
      <c r="E2358" t="s">
        <v>30</v>
      </c>
      <c r="F2358" t="s">
        <v>31</v>
      </c>
      <c r="G2358" t="s">
        <v>21</v>
      </c>
      <c r="H2358" t="s">
        <v>230</v>
      </c>
      <c r="I2358" t="s">
        <v>231</v>
      </c>
      <c r="J2358">
        <v>1</v>
      </c>
      <c r="K2358">
        <v>3914.01</v>
      </c>
      <c r="L2358">
        <v>0.1</v>
      </c>
      <c r="M2358">
        <v>2484.1</v>
      </c>
      <c r="N2358" t="s">
        <v>24</v>
      </c>
      <c r="O2358" t="s">
        <v>35</v>
      </c>
      <c r="P2358" t="s">
        <v>44</v>
      </c>
      <c r="Q2358">
        <f>Sales_Data[[#This Row],[Quantity]]*Sales_Data[[#This Row],[Unit_Price]]</f>
        <v>3914.01</v>
      </c>
      <c r="R2358">
        <f>Sales_Data[[#This Row],[Gross_Sales]]*Sales_Data[[#This Row],[Discount]]</f>
        <v>391.40100000000007</v>
      </c>
      <c r="S2358">
        <f>Sales_Data[[#This Row],[Gross_Sales]]-Sales_Data[[#This Row],[Discount_Amount]]</f>
        <v>3522.6090000000004</v>
      </c>
      <c r="T2358">
        <f>Sales_Data[[#This Row],[Net Sales]]-Sales_Data[[#This Row],[Cost]]</f>
        <v>1038.5090000000005</v>
      </c>
      <c r="U2358" s="2">
        <f>Sales_Data[[#This Row],[Profit]]/Sales_Data[[#This Row],[Net Sales]]</f>
        <v>0.29481245292906488</v>
      </c>
      <c r="V2358">
        <f>YEAR(Sales_Data[[#This Row],[Order_Date]])</f>
        <v>2025</v>
      </c>
      <c r="W2358" t="str">
        <f>TEXT(Sales_Data[[#This Row],[Order_Date]],"mmm")</f>
        <v>Nov</v>
      </c>
      <c r="X2358">
        <f>MONTH(Sales_Data[[#This Row],[Order_Date]])</f>
        <v>11</v>
      </c>
      <c r="Y2358" t="str">
        <f>"Q"&amp;ROUNDUP(MONTH(Sales_Data[[#This Row],[Order_Date]])/3,0)</f>
        <v>Q4</v>
      </c>
    </row>
    <row r="2359" spans="1:25" x14ac:dyDescent="0.3">
      <c r="A2359" t="s">
        <v>3821</v>
      </c>
      <c r="B2359" s="1">
        <v>45837</v>
      </c>
      <c r="C2359" t="s">
        <v>1235</v>
      </c>
      <c r="D2359" t="s">
        <v>527</v>
      </c>
      <c r="E2359" t="s">
        <v>19</v>
      </c>
      <c r="F2359" t="s">
        <v>57</v>
      </c>
      <c r="G2359" t="s">
        <v>67</v>
      </c>
      <c r="H2359" t="s">
        <v>121</v>
      </c>
      <c r="I2359" t="s">
        <v>142</v>
      </c>
      <c r="J2359">
        <v>1</v>
      </c>
      <c r="K2359">
        <v>10889.28</v>
      </c>
      <c r="L2359">
        <v>0.05</v>
      </c>
      <c r="M2359">
        <v>7616.68</v>
      </c>
      <c r="N2359" t="s">
        <v>70</v>
      </c>
      <c r="O2359" t="s">
        <v>53</v>
      </c>
      <c r="P2359" t="s">
        <v>71</v>
      </c>
      <c r="Q2359">
        <f>Sales_Data[[#This Row],[Quantity]]*Sales_Data[[#This Row],[Unit_Price]]</f>
        <v>10889.28</v>
      </c>
      <c r="R2359">
        <f>Sales_Data[[#This Row],[Gross_Sales]]*Sales_Data[[#This Row],[Discount]]</f>
        <v>544.46400000000006</v>
      </c>
      <c r="S2359">
        <f>Sales_Data[[#This Row],[Gross_Sales]]-Sales_Data[[#This Row],[Discount_Amount]]</f>
        <v>10344.816000000001</v>
      </c>
      <c r="T2359">
        <f>Sales_Data[[#This Row],[Net Sales]]-Sales_Data[[#This Row],[Cost]]</f>
        <v>2728.1360000000004</v>
      </c>
      <c r="U2359" s="2">
        <f>Sales_Data[[#This Row],[Profit]]/Sales_Data[[#This Row],[Net Sales]]</f>
        <v>0.26372010869985513</v>
      </c>
      <c r="V2359">
        <f>YEAR(Sales_Data[[#This Row],[Order_Date]])</f>
        <v>2025</v>
      </c>
      <c r="W2359" t="str">
        <f>TEXT(Sales_Data[[#This Row],[Order_Date]],"mmm")</f>
        <v>Jun</v>
      </c>
      <c r="X2359">
        <f>MONTH(Sales_Data[[#This Row],[Order_Date]])</f>
        <v>6</v>
      </c>
      <c r="Y2359" t="str">
        <f>"Q"&amp;ROUNDUP(MONTH(Sales_Data[[#This Row],[Order_Date]])/3,0)</f>
        <v>Q2</v>
      </c>
    </row>
    <row r="2360" spans="1:25" x14ac:dyDescent="0.3">
      <c r="A2360" t="s">
        <v>3822</v>
      </c>
      <c r="B2360" s="1">
        <v>45847</v>
      </c>
      <c r="C2360" t="s">
        <v>1660</v>
      </c>
      <c r="D2360" t="s">
        <v>1650</v>
      </c>
      <c r="E2360" t="s">
        <v>39</v>
      </c>
      <c r="F2360" t="s">
        <v>96</v>
      </c>
      <c r="G2360" t="s">
        <v>67</v>
      </c>
      <c r="H2360" t="s">
        <v>88</v>
      </c>
      <c r="I2360" t="s">
        <v>89</v>
      </c>
      <c r="J2360">
        <v>1</v>
      </c>
      <c r="K2360">
        <v>2214.73</v>
      </c>
      <c r="L2360">
        <v>0.1</v>
      </c>
      <c r="M2360">
        <v>1560.38</v>
      </c>
      <c r="N2360" t="s">
        <v>70</v>
      </c>
      <c r="O2360" t="s">
        <v>25</v>
      </c>
      <c r="P2360" t="s">
        <v>71</v>
      </c>
      <c r="Q2360">
        <f>Sales_Data[[#This Row],[Quantity]]*Sales_Data[[#This Row],[Unit_Price]]</f>
        <v>2214.73</v>
      </c>
      <c r="R2360">
        <f>Sales_Data[[#This Row],[Gross_Sales]]*Sales_Data[[#This Row],[Discount]]</f>
        <v>221.47300000000001</v>
      </c>
      <c r="S2360">
        <f>Sales_Data[[#This Row],[Gross_Sales]]-Sales_Data[[#This Row],[Discount_Amount]]</f>
        <v>1993.2570000000001</v>
      </c>
      <c r="T2360">
        <f>Sales_Data[[#This Row],[Net Sales]]-Sales_Data[[#This Row],[Cost]]</f>
        <v>432.87699999999995</v>
      </c>
      <c r="U2360" s="2">
        <f>Sales_Data[[#This Row],[Profit]]/Sales_Data[[#This Row],[Net Sales]]</f>
        <v>0.21717069098465475</v>
      </c>
      <c r="V2360">
        <f>YEAR(Sales_Data[[#This Row],[Order_Date]])</f>
        <v>2025</v>
      </c>
      <c r="W2360" t="str">
        <f>TEXT(Sales_Data[[#This Row],[Order_Date]],"mmm")</f>
        <v>Jul</v>
      </c>
      <c r="X2360">
        <f>MONTH(Sales_Data[[#This Row],[Order_Date]])</f>
        <v>7</v>
      </c>
      <c r="Y2360" t="str">
        <f>"Q"&amp;ROUNDUP(MONTH(Sales_Data[[#This Row],[Order_Date]])/3,0)</f>
        <v>Q3</v>
      </c>
    </row>
    <row r="2361" spans="1:25" x14ac:dyDescent="0.3">
      <c r="A2361" t="s">
        <v>3823</v>
      </c>
      <c r="B2361" s="1">
        <v>45811</v>
      </c>
      <c r="C2361" t="s">
        <v>282</v>
      </c>
      <c r="D2361" t="s">
        <v>38</v>
      </c>
      <c r="E2361" t="s">
        <v>19</v>
      </c>
      <c r="F2361" t="s">
        <v>57</v>
      </c>
      <c r="G2361" t="s">
        <v>21</v>
      </c>
      <c r="H2361" t="s">
        <v>22</v>
      </c>
      <c r="I2361" t="s">
        <v>23</v>
      </c>
      <c r="J2361">
        <v>2</v>
      </c>
      <c r="K2361">
        <v>16927.2</v>
      </c>
      <c r="L2361">
        <v>0.05</v>
      </c>
      <c r="M2361">
        <v>25409.43</v>
      </c>
      <c r="N2361" t="s">
        <v>24</v>
      </c>
      <c r="O2361" t="s">
        <v>35</v>
      </c>
      <c r="P2361" t="s">
        <v>44</v>
      </c>
      <c r="Q2361">
        <f>Sales_Data[[#This Row],[Quantity]]*Sales_Data[[#This Row],[Unit_Price]]</f>
        <v>33854.400000000001</v>
      </c>
      <c r="R2361">
        <f>Sales_Data[[#This Row],[Gross_Sales]]*Sales_Data[[#This Row],[Discount]]</f>
        <v>1692.7200000000003</v>
      </c>
      <c r="S2361">
        <f>Sales_Data[[#This Row],[Gross_Sales]]-Sales_Data[[#This Row],[Discount_Amount]]</f>
        <v>32161.68</v>
      </c>
      <c r="T2361">
        <f>Sales_Data[[#This Row],[Net Sales]]-Sales_Data[[#This Row],[Cost]]</f>
        <v>6752.25</v>
      </c>
      <c r="U2361" s="2">
        <f>Sales_Data[[#This Row],[Profit]]/Sales_Data[[#This Row],[Net Sales]]</f>
        <v>0.20994705500458932</v>
      </c>
      <c r="V2361">
        <f>YEAR(Sales_Data[[#This Row],[Order_Date]])</f>
        <v>2025</v>
      </c>
      <c r="W2361" t="str">
        <f>TEXT(Sales_Data[[#This Row],[Order_Date]],"mmm")</f>
        <v>Jun</v>
      </c>
      <c r="X2361">
        <f>MONTH(Sales_Data[[#This Row],[Order_Date]])</f>
        <v>6</v>
      </c>
      <c r="Y2361" t="str">
        <f>"Q"&amp;ROUNDUP(MONTH(Sales_Data[[#This Row],[Order_Date]])/3,0)</f>
        <v>Q2</v>
      </c>
    </row>
    <row r="2362" spans="1:25" x14ac:dyDescent="0.3">
      <c r="A2362" t="s">
        <v>3824</v>
      </c>
      <c r="B2362" s="1">
        <v>45853</v>
      </c>
      <c r="C2362" t="s">
        <v>1631</v>
      </c>
      <c r="D2362" t="s">
        <v>374</v>
      </c>
      <c r="E2362" t="s">
        <v>19</v>
      </c>
      <c r="F2362" t="s">
        <v>66</v>
      </c>
      <c r="G2362" t="s">
        <v>32</v>
      </c>
      <c r="H2362" t="s">
        <v>50</v>
      </c>
      <c r="I2362" t="s">
        <v>58</v>
      </c>
      <c r="J2362">
        <v>4</v>
      </c>
      <c r="K2362">
        <v>12002.35</v>
      </c>
      <c r="L2362">
        <v>0.1</v>
      </c>
      <c r="M2362">
        <v>32041.59</v>
      </c>
      <c r="N2362" t="s">
        <v>70</v>
      </c>
      <c r="O2362" t="s">
        <v>35</v>
      </c>
      <c r="P2362" t="s">
        <v>26</v>
      </c>
      <c r="Q2362">
        <f>Sales_Data[[#This Row],[Quantity]]*Sales_Data[[#This Row],[Unit_Price]]</f>
        <v>48009.4</v>
      </c>
      <c r="R2362">
        <f>Sales_Data[[#This Row],[Gross_Sales]]*Sales_Data[[#This Row],[Discount]]</f>
        <v>4800.9400000000005</v>
      </c>
      <c r="S2362">
        <f>Sales_Data[[#This Row],[Gross_Sales]]-Sales_Data[[#This Row],[Discount_Amount]]</f>
        <v>43208.46</v>
      </c>
      <c r="T2362">
        <f>Sales_Data[[#This Row],[Net Sales]]-Sales_Data[[#This Row],[Cost]]</f>
        <v>11166.869999999999</v>
      </c>
      <c r="U2362" s="2">
        <f>Sales_Data[[#This Row],[Profit]]/Sales_Data[[#This Row],[Net Sales]]</f>
        <v>0.2584417496018141</v>
      </c>
      <c r="V2362">
        <f>YEAR(Sales_Data[[#This Row],[Order_Date]])</f>
        <v>2025</v>
      </c>
      <c r="W2362" t="str">
        <f>TEXT(Sales_Data[[#This Row],[Order_Date]],"mmm")</f>
        <v>Jul</v>
      </c>
      <c r="X2362">
        <f>MONTH(Sales_Data[[#This Row],[Order_Date]])</f>
        <v>7</v>
      </c>
      <c r="Y2362" t="str">
        <f>"Q"&amp;ROUNDUP(MONTH(Sales_Data[[#This Row],[Order_Date]])/3,0)</f>
        <v>Q3</v>
      </c>
    </row>
    <row r="2363" spans="1:25" x14ac:dyDescent="0.3">
      <c r="A2363" t="s">
        <v>3825</v>
      </c>
      <c r="B2363" s="1">
        <v>45968</v>
      </c>
      <c r="C2363" t="s">
        <v>3826</v>
      </c>
      <c r="D2363" t="s">
        <v>317</v>
      </c>
      <c r="E2363" t="s">
        <v>30</v>
      </c>
      <c r="F2363" t="s">
        <v>210</v>
      </c>
      <c r="G2363" t="s">
        <v>21</v>
      </c>
      <c r="H2363" t="s">
        <v>230</v>
      </c>
      <c r="I2363" t="s">
        <v>231</v>
      </c>
      <c r="J2363">
        <v>2</v>
      </c>
      <c r="K2363">
        <v>4859.76</v>
      </c>
      <c r="L2363">
        <v>0.1</v>
      </c>
      <c r="M2363">
        <v>5751.78</v>
      </c>
      <c r="N2363" t="s">
        <v>109</v>
      </c>
      <c r="O2363" t="s">
        <v>53</v>
      </c>
      <c r="P2363" t="s">
        <v>44</v>
      </c>
      <c r="Q2363">
        <f>Sales_Data[[#This Row],[Quantity]]*Sales_Data[[#This Row],[Unit_Price]]</f>
        <v>9719.52</v>
      </c>
      <c r="R2363">
        <f>Sales_Data[[#This Row],[Gross_Sales]]*Sales_Data[[#This Row],[Discount]]</f>
        <v>971.95200000000011</v>
      </c>
      <c r="S2363">
        <f>Sales_Data[[#This Row],[Gross_Sales]]-Sales_Data[[#This Row],[Discount_Amount]]</f>
        <v>8747.5680000000011</v>
      </c>
      <c r="T2363">
        <f>Sales_Data[[#This Row],[Net Sales]]-Sales_Data[[#This Row],[Cost]]</f>
        <v>2995.7880000000014</v>
      </c>
      <c r="U2363" s="2">
        <f>Sales_Data[[#This Row],[Profit]]/Sales_Data[[#This Row],[Net Sales]]</f>
        <v>0.34247095878534478</v>
      </c>
      <c r="V2363">
        <f>YEAR(Sales_Data[[#This Row],[Order_Date]])</f>
        <v>2025</v>
      </c>
      <c r="W2363" t="str">
        <f>TEXT(Sales_Data[[#This Row],[Order_Date]],"mmm")</f>
        <v>Nov</v>
      </c>
      <c r="X2363">
        <f>MONTH(Sales_Data[[#This Row],[Order_Date]])</f>
        <v>11</v>
      </c>
      <c r="Y2363" t="str">
        <f>"Q"&amp;ROUNDUP(MONTH(Sales_Data[[#This Row],[Order_Date]])/3,0)</f>
        <v>Q4</v>
      </c>
    </row>
    <row r="2364" spans="1:25" x14ac:dyDescent="0.3">
      <c r="A2364" t="s">
        <v>3827</v>
      </c>
      <c r="B2364" s="1">
        <v>45919</v>
      </c>
      <c r="C2364" t="s">
        <v>3828</v>
      </c>
      <c r="D2364" t="s">
        <v>460</v>
      </c>
      <c r="E2364" t="s">
        <v>48</v>
      </c>
      <c r="F2364" t="s">
        <v>126</v>
      </c>
      <c r="G2364" t="s">
        <v>41</v>
      </c>
      <c r="H2364" t="s">
        <v>147</v>
      </c>
      <c r="I2364" t="s">
        <v>369</v>
      </c>
      <c r="J2364">
        <v>2</v>
      </c>
      <c r="K2364">
        <v>38337.43</v>
      </c>
      <c r="L2364">
        <v>0.05</v>
      </c>
      <c r="M2364">
        <v>59420.56</v>
      </c>
      <c r="N2364" t="s">
        <v>70</v>
      </c>
      <c r="O2364" t="s">
        <v>35</v>
      </c>
      <c r="P2364" t="s">
        <v>71</v>
      </c>
      <c r="Q2364">
        <f>Sales_Data[[#This Row],[Quantity]]*Sales_Data[[#This Row],[Unit_Price]]</f>
        <v>76674.86</v>
      </c>
      <c r="R2364">
        <f>Sales_Data[[#This Row],[Gross_Sales]]*Sales_Data[[#This Row],[Discount]]</f>
        <v>3833.7430000000004</v>
      </c>
      <c r="S2364">
        <f>Sales_Data[[#This Row],[Gross_Sales]]-Sales_Data[[#This Row],[Discount_Amount]]</f>
        <v>72841.116999999998</v>
      </c>
      <c r="T2364">
        <f>Sales_Data[[#This Row],[Net Sales]]-Sales_Data[[#This Row],[Cost]]</f>
        <v>13420.557000000001</v>
      </c>
      <c r="U2364" s="2">
        <f>Sales_Data[[#This Row],[Profit]]/Sales_Data[[#This Row],[Net Sales]]</f>
        <v>0.18424425040049841</v>
      </c>
      <c r="V2364">
        <f>YEAR(Sales_Data[[#This Row],[Order_Date]])</f>
        <v>2025</v>
      </c>
      <c r="W2364" t="str">
        <f>TEXT(Sales_Data[[#This Row],[Order_Date]],"mmm")</f>
        <v>Sep</v>
      </c>
      <c r="X2364">
        <f>MONTH(Sales_Data[[#This Row],[Order_Date]])</f>
        <v>9</v>
      </c>
      <c r="Y2364" t="str">
        <f>"Q"&amp;ROUNDUP(MONTH(Sales_Data[[#This Row],[Order_Date]])/3,0)</f>
        <v>Q3</v>
      </c>
    </row>
    <row r="2365" spans="1:25" x14ac:dyDescent="0.3">
      <c r="A2365" t="s">
        <v>3829</v>
      </c>
      <c r="B2365" s="1">
        <v>45800</v>
      </c>
      <c r="C2365" t="s">
        <v>2651</v>
      </c>
      <c r="D2365" t="s">
        <v>857</v>
      </c>
      <c r="E2365" t="s">
        <v>30</v>
      </c>
      <c r="F2365" t="s">
        <v>87</v>
      </c>
      <c r="G2365" t="s">
        <v>67</v>
      </c>
      <c r="H2365" t="s">
        <v>68</v>
      </c>
      <c r="I2365" t="s">
        <v>97</v>
      </c>
      <c r="J2365">
        <v>1</v>
      </c>
      <c r="K2365">
        <v>4150.67</v>
      </c>
      <c r="L2365">
        <v>0.05</v>
      </c>
      <c r="M2365">
        <v>3352.21</v>
      </c>
      <c r="N2365" t="s">
        <v>52</v>
      </c>
      <c r="O2365" t="s">
        <v>35</v>
      </c>
      <c r="P2365" t="s">
        <v>71</v>
      </c>
      <c r="Q2365">
        <f>Sales_Data[[#This Row],[Quantity]]*Sales_Data[[#This Row],[Unit_Price]]</f>
        <v>4150.67</v>
      </c>
      <c r="R2365">
        <f>Sales_Data[[#This Row],[Gross_Sales]]*Sales_Data[[#This Row],[Discount]]</f>
        <v>207.5335</v>
      </c>
      <c r="S2365">
        <f>Sales_Data[[#This Row],[Gross_Sales]]-Sales_Data[[#This Row],[Discount_Amount]]</f>
        <v>3943.1365000000001</v>
      </c>
      <c r="T2365">
        <f>Sales_Data[[#This Row],[Net Sales]]-Sales_Data[[#This Row],[Cost]]</f>
        <v>590.92650000000003</v>
      </c>
      <c r="U2365" s="2">
        <f>Sales_Data[[#This Row],[Profit]]/Sales_Data[[#This Row],[Net Sales]]</f>
        <v>0.14986204510039153</v>
      </c>
      <c r="V2365">
        <f>YEAR(Sales_Data[[#This Row],[Order_Date]])</f>
        <v>2025</v>
      </c>
      <c r="W2365" t="str">
        <f>TEXT(Sales_Data[[#This Row],[Order_Date]],"mmm")</f>
        <v>May</v>
      </c>
      <c r="X2365">
        <f>MONTH(Sales_Data[[#This Row],[Order_Date]])</f>
        <v>5</v>
      </c>
      <c r="Y2365" t="str">
        <f>"Q"&amp;ROUNDUP(MONTH(Sales_Data[[#This Row],[Order_Date]])/3,0)</f>
        <v>Q2</v>
      </c>
    </row>
    <row r="2366" spans="1:25" x14ac:dyDescent="0.3">
      <c r="A2366" t="s">
        <v>3830</v>
      </c>
      <c r="B2366" s="1">
        <v>45999</v>
      </c>
      <c r="C2366" t="s">
        <v>3060</v>
      </c>
      <c r="D2366" t="s">
        <v>699</v>
      </c>
      <c r="E2366" t="s">
        <v>48</v>
      </c>
      <c r="F2366" t="s">
        <v>152</v>
      </c>
      <c r="G2366" t="s">
        <v>67</v>
      </c>
      <c r="H2366" t="s">
        <v>133</v>
      </c>
      <c r="I2366" t="s">
        <v>134</v>
      </c>
      <c r="J2366">
        <v>1</v>
      </c>
      <c r="K2366">
        <v>53132.19</v>
      </c>
      <c r="L2366">
        <v>0.1</v>
      </c>
      <c r="M2366">
        <v>41044.39</v>
      </c>
      <c r="N2366" t="s">
        <v>109</v>
      </c>
      <c r="O2366" t="s">
        <v>53</v>
      </c>
      <c r="P2366" t="s">
        <v>26</v>
      </c>
      <c r="Q2366">
        <f>Sales_Data[[#This Row],[Quantity]]*Sales_Data[[#This Row],[Unit_Price]]</f>
        <v>53132.19</v>
      </c>
      <c r="R2366">
        <f>Sales_Data[[#This Row],[Gross_Sales]]*Sales_Data[[#This Row],[Discount]]</f>
        <v>5313.219000000001</v>
      </c>
      <c r="S2366">
        <f>Sales_Data[[#This Row],[Gross_Sales]]-Sales_Data[[#This Row],[Discount_Amount]]</f>
        <v>47818.971000000005</v>
      </c>
      <c r="T2366">
        <f>Sales_Data[[#This Row],[Net Sales]]-Sales_Data[[#This Row],[Cost]]</f>
        <v>6774.5810000000056</v>
      </c>
      <c r="U2366" s="2">
        <f>Sales_Data[[#This Row],[Profit]]/Sales_Data[[#This Row],[Net Sales]]</f>
        <v>0.14167140903136549</v>
      </c>
      <c r="V2366">
        <f>YEAR(Sales_Data[[#This Row],[Order_Date]])</f>
        <v>2025</v>
      </c>
      <c r="W2366" t="str">
        <f>TEXT(Sales_Data[[#This Row],[Order_Date]],"mmm")</f>
        <v>Dec</v>
      </c>
      <c r="X2366">
        <f>MONTH(Sales_Data[[#This Row],[Order_Date]])</f>
        <v>12</v>
      </c>
      <c r="Y2366" t="str">
        <f>"Q"&amp;ROUNDUP(MONTH(Sales_Data[[#This Row],[Order_Date]])/3,0)</f>
        <v>Q4</v>
      </c>
    </row>
    <row r="2367" spans="1:25" x14ac:dyDescent="0.3">
      <c r="A2367" t="s">
        <v>3831</v>
      </c>
      <c r="B2367" s="1">
        <v>45973</v>
      </c>
      <c r="C2367" t="s">
        <v>159</v>
      </c>
      <c r="D2367" t="s">
        <v>180</v>
      </c>
      <c r="E2367" t="s">
        <v>48</v>
      </c>
      <c r="F2367" t="s">
        <v>152</v>
      </c>
      <c r="G2367" t="s">
        <v>32</v>
      </c>
      <c r="H2367" t="s">
        <v>50</v>
      </c>
      <c r="I2367" t="s">
        <v>58</v>
      </c>
      <c r="J2367">
        <v>2</v>
      </c>
      <c r="K2367">
        <v>22920.38</v>
      </c>
      <c r="L2367">
        <v>0.15</v>
      </c>
      <c r="M2367">
        <v>25156.67</v>
      </c>
      <c r="N2367" t="s">
        <v>52</v>
      </c>
      <c r="O2367" t="s">
        <v>25</v>
      </c>
      <c r="P2367" t="s">
        <v>71</v>
      </c>
      <c r="Q2367">
        <f>Sales_Data[[#This Row],[Quantity]]*Sales_Data[[#This Row],[Unit_Price]]</f>
        <v>45840.76</v>
      </c>
      <c r="R2367">
        <f>Sales_Data[[#This Row],[Gross_Sales]]*Sales_Data[[#This Row],[Discount]]</f>
        <v>6876.1140000000005</v>
      </c>
      <c r="S2367">
        <f>Sales_Data[[#This Row],[Gross_Sales]]-Sales_Data[[#This Row],[Discount_Amount]]</f>
        <v>38964.646000000001</v>
      </c>
      <c r="T2367">
        <f>Sales_Data[[#This Row],[Net Sales]]-Sales_Data[[#This Row],[Cost]]</f>
        <v>13807.976000000002</v>
      </c>
      <c r="U2367" s="2">
        <f>Sales_Data[[#This Row],[Profit]]/Sales_Data[[#This Row],[Net Sales]]</f>
        <v>0.35437190934571822</v>
      </c>
      <c r="V2367">
        <f>YEAR(Sales_Data[[#This Row],[Order_Date]])</f>
        <v>2025</v>
      </c>
      <c r="W2367" t="str">
        <f>TEXT(Sales_Data[[#This Row],[Order_Date]],"mmm")</f>
        <v>Nov</v>
      </c>
      <c r="X2367">
        <f>MONTH(Sales_Data[[#This Row],[Order_Date]])</f>
        <v>11</v>
      </c>
      <c r="Y2367" t="str">
        <f>"Q"&amp;ROUNDUP(MONTH(Sales_Data[[#This Row],[Order_Date]])/3,0)</f>
        <v>Q4</v>
      </c>
    </row>
    <row r="2368" spans="1:25" x14ac:dyDescent="0.3">
      <c r="A2368" t="s">
        <v>3832</v>
      </c>
      <c r="B2368" s="1">
        <v>45758</v>
      </c>
      <c r="C2368" t="s">
        <v>2942</v>
      </c>
      <c r="D2368" t="s">
        <v>460</v>
      </c>
      <c r="E2368" t="s">
        <v>19</v>
      </c>
      <c r="F2368" t="s">
        <v>81</v>
      </c>
      <c r="G2368" t="s">
        <v>41</v>
      </c>
      <c r="H2368" t="s">
        <v>102</v>
      </c>
      <c r="I2368" t="s">
        <v>388</v>
      </c>
      <c r="J2368">
        <v>2</v>
      </c>
      <c r="K2368">
        <v>17377.560000000001</v>
      </c>
      <c r="L2368">
        <v>0</v>
      </c>
      <c r="M2368">
        <v>28040.13</v>
      </c>
      <c r="N2368" t="s">
        <v>70</v>
      </c>
      <c r="O2368" t="s">
        <v>35</v>
      </c>
      <c r="P2368" t="s">
        <v>44</v>
      </c>
      <c r="Q2368">
        <f>Sales_Data[[#This Row],[Quantity]]*Sales_Data[[#This Row],[Unit_Price]]</f>
        <v>34755.120000000003</v>
      </c>
      <c r="R2368">
        <f>Sales_Data[[#This Row],[Gross_Sales]]*Sales_Data[[#This Row],[Discount]]</f>
        <v>0</v>
      </c>
      <c r="S2368">
        <f>Sales_Data[[#This Row],[Gross_Sales]]-Sales_Data[[#This Row],[Discount_Amount]]</f>
        <v>34755.120000000003</v>
      </c>
      <c r="T2368">
        <f>Sales_Data[[#This Row],[Net Sales]]-Sales_Data[[#This Row],[Cost]]</f>
        <v>6714.9900000000016</v>
      </c>
      <c r="U2368" s="2">
        <f>Sales_Data[[#This Row],[Profit]]/Sales_Data[[#This Row],[Net Sales]]</f>
        <v>0.19320865530028383</v>
      </c>
      <c r="V2368">
        <f>YEAR(Sales_Data[[#This Row],[Order_Date]])</f>
        <v>2025</v>
      </c>
      <c r="W2368" t="str">
        <f>TEXT(Sales_Data[[#This Row],[Order_Date]],"mmm")</f>
        <v>Apr</v>
      </c>
      <c r="X2368">
        <f>MONTH(Sales_Data[[#This Row],[Order_Date]])</f>
        <v>4</v>
      </c>
      <c r="Y2368" t="str">
        <f>"Q"&amp;ROUNDUP(MONTH(Sales_Data[[#This Row],[Order_Date]])/3,0)</f>
        <v>Q2</v>
      </c>
    </row>
    <row r="2369" spans="1:25" x14ac:dyDescent="0.3">
      <c r="A2369" t="s">
        <v>3833</v>
      </c>
      <c r="B2369" s="1">
        <v>45901</v>
      </c>
      <c r="C2369" t="s">
        <v>1523</v>
      </c>
      <c r="D2369" t="s">
        <v>522</v>
      </c>
      <c r="E2369" t="s">
        <v>39</v>
      </c>
      <c r="F2369" t="s">
        <v>405</v>
      </c>
      <c r="G2369" t="s">
        <v>41</v>
      </c>
      <c r="H2369" t="s">
        <v>171</v>
      </c>
      <c r="I2369" t="s">
        <v>191</v>
      </c>
      <c r="J2369">
        <v>3</v>
      </c>
      <c r="K2369">
        <v>544.80999999999995</v>
      </c>
      <c r="L2369">
        <v>0.1</v>
      </c>
      <c r="M2369">
        <v>991.73</v>
      </c>
      <c r="N2369" t="s">
        <v>70</v>
      </c>
      <c r="O2369" t="s">
        <v>35</v>
      </c>
      <c r="P2369" t="s">
        <v>44</v>
      </c>
      <c r="Q2369">
        <f>Sales_Data[[#This Row],[Quantity]]*Sales_Data[[#This Row],[Unit_Price]]</f>
        <v>1634.4299999999998</v>
      </c>
      <c r="R2369">
        <f>Sales_Data[[#This Row],[Gross_Sales]]*Sales_Data[[#This Row],[Discount]]</f>
        <v>163.44299999999998</v>
      </c>
      <c r="S2369">
        <f>Sales_Data[[#This Row],[Gross_Sales]]-Sales_Data[[#This Row],[Discount_Amount]]</f>
        <v>1470.9869999999999</v>
      </c>
      <c r="T2369">
        <f>Sales_Data[[#This Row],[Net Sales]]-Sales_Data[[#This Row],[Cost]]</f>
        <v>479.25699999999983</v>
      </c>
      <c r="U2369" s="2">
        <f>Sales_Data[[#This Row],[Profit]]/Sales_Data[[#This Row],[Net Sales]]</f>
        <v>0.32580641433268948</v>
      </c>
      <c r="V2369">
        <f>YEAR(Sales_Data[[#This Row],[Order_Date]])</f>
        <v>2025</v>
      </c>
      <c r="W2369" t="str">
        <f>TEXT(Sales_Data[[#This Row],[Order_Date]],"mmm")</f>
        <v>Sep</v>
      </c>
      <c r="X2369">
        <f>MONTH(Sales_Data[[#This Row],[Order_Date]])</f>
        <v>9</v>
      </c>
      <c r="Y2369" t="str">
        <f>"Q"&amp;ROUNDUP(MONTH(Sales_Data[[#This Row],[Order_Date]])/3,0)</f>
        <v>Q3</v>
      </c>
    </row>
    <row r="2370" spans="1:25" x14ac:dyDescent="0.3">
      <c r="A2370" t="s">
        <v>3834</v>
      </c>
      <c r="B2370" s="1">
        <v>45669</v>
      </c>
      <c r="C2370" t="s">
        <v>2792</v>
      </c>
      <c r="D2370" t="s">
        <v>209</v>
      </c>
      <c r="E2370" t="s">
        <v>19</v>
      </c>
      <c r="F2370" t="s">
        <v>66</v>
      </c>
      <c r="G2370" t="s">
        <v>41</v>
      </c>
      <c r="H2370" t="s">
        <v>171</v>
      </c>
      <c r="I2370" t="s">
        <v>172</v>
      </c>
      <c r="J2370">
        <v>1</v>
      </c>
      <c r="K2370">
        <v>13998.7</v>
      </c>
      <c r="L2370">
        <v>0.05</v>
      </c>
      <c r="M2370">
        <v>8599.35</v>
      </c>
      <c r="N2370" t="s">
        <v>70</v>
      </c>
      <c r="O2370" t="s">
        <v>35</v>
      </c>
      <c r="P2370" t="s">
        <v>44</v>
      </c>
      <c r="Q2370">
        <f>Sales_Data[[#This Row],[Quantity]]*Sales_Data[[#This Row],[Unit_Price]]</f>
        <v>13998.7</v>
      </c>
      <c r="R2370">
        <f>Sales_Data[[#This Row],[Gross_Sales]]*Sales_Data[[#This Row],[Discount]]</f>
        <v>699.93500000000006</v>
      </c>
      <c r="S2370">
        <f>Sales_Data[[#This Row],[Gross_Sales]]-Sales_Data[[#This Row],[Discount_Amount]]</f>
        <v>13298.765000000001</v>
      </c>
      <c r="T2370">
        <f>Sales_Data[[#This Row],[Net Sales]]-Sales_Data[[#This Row],[Cost]]</f>
        <v>4699.4150000000009</v>
      </c>
      <c r="U2370" s="2">
        <f>Sales_Data[[#This Row],[Profit]]/Sales_Data[[#This Row],[Net Sales]]</f>
        <v>0.35337228682513006</v>
      </c>
      <c r="V2370">
        <f>YEAR(Sales_Data[[#This Row],[Order_Date]])</f>
        <v>2025</v>
      </c>
      <c r="W2370" t="str">
        <f>TEXT(Sales_Data[[#This Row],[Order_Date]],"mmm")</f>
        <v>Jan</v>
      </c>
      <c r="X2370">
        <f>MONTH(Sales_Data[[#This Row],[Order_Date]])</f>
        <v>1</v>
      </c>
      <c r="Y2370" t="str">
        <f>"Q"&amp;ROUNDUP(MONTH(Sales_Data[[#This Row],[Order_Date]])/3,0)</f>
        <v>Q1</v>
      </c>
    </row>
    <row r="2371" spans="1:25" x14ac:dyDescent="0.3">
      <c r="A2371" t="s">
        <v>3835</v>
      </c>
      <c r="B2371" s="1">
        <v>45896</v>
      </c>
      <c r="C2371" t="s">
        <v>442</v>
      </c>
      <c r="D2371" t="s">
        <v>313</v>
      </c>
      <c r="E2371" t="s">
        <v>30</v>
      </c>
      <c r="F2371" t="s">
        <v>87</v>
      </c>
      <c r="G2371" t="s">
        <v>67</v>
      </c>
      <c r="H2371" t="s">
        <v>133</v>
      </c>
      <c r="I2371" t="s">
        <v>134</v>
      </c>
      <c r="J2371">
        <v>1</v>
      </c>
      <c r="K2371">
        <v>4836.3999999999996</v>
      </c>
      <c r="L2371">
        <v>0.05</v>
      </c>
      <c r="M2371">
        <v>2933.6</v>
      </c>
      <c r="N2371" t="s">
        <v>52</v>
      </c>
      <c r="O2371" t="s">
        <v>35</v>
      </c>
      <c r="P2371" t="s">
        <v>26</v>
      </c>
      <c r="Q2371">
        <f>Sales_Data[[#This Row],[Quantity]]*Sales_Data[[#This Row],[Unit_Price]]</f>
        <v>4836.3999999999996</v>
      </c>
      <c r="R2371">
        <f>Sales_Data[[#This Row],[Gross_Sales]]*Sales_Data[[#This Row],[Discount]]</f>
        <v>241.82</v>
      </c>
      <c r="S2371">
        <f>Sales_Data[[#This Row],[Gross_Sales]]-Sales_Data[[#This Row],[Discount_Amount]]</f>
        <v>4594.58</v>
      </c>
      <c r="T2371">
        <f>Sales_Data[[#This Row],[Net Sales]]-Sales_Data[[#This Row],[Cost]]</f>
        <v>1660.98</v>
      </c>
      <c r="U2371" s="2">
        <f>Sales_Data[[#This Row],[Profit]]/Sales_Data[[#This Row],[Net Sales]]</f>
        <v>0.3615085600860144</v>
      </c>
      <c r="V2371">
        <f>YEAR(Sales_Data[[#This Row],[Order_Date]])</f>
        <v>2025</v>
      </c>
      <c r="W2371" t="str">
        <f>TEXT(Sales_Data[[#This Row],[Order_Date]],"mmm")</f>
        <v>Aug</v>
      </c>
      <c r="X2371">
        <f>MONTH(Sales_Data[[#This Row],[Order_Date]])</f>
        <v>8</v>
      </c>
      <c r="Y2371" t="str">
        <f>"Q"&amp;ROUNDUP(MONTH(Sales_Data[[#This Row],[Order_Date]])/3,0)</f>
        <v>Q3</v>
      </c>
    </row>
    <row r="2372" spans="1:25" x14ac:dyDescent="0.3">
      <c r="A2372" t="s">
        <v>3836</v>
      </c>
      <c r="B2372" s="1">
        <v>45706</v>
      </c>
      <c r="C2372" t="s">
        <v>940</v>
      </c>
      <c r="D2372" t="s">
        <v>527</v>
      </c>
      <c r="E2372" t="s">
        <v>48</v>
      </c>
      <c r="F2372" t="s">
        <v>152</v>
      </c>
      <c r="G2372" t="s">
        <v>75</v>
      </c>
      <c r="H2372" t="s">
        <v>185</v>
      </c>
      <c r="I2372" t="s">
        <v>186</v>
      </c>
      <c r="J2372">
        <v>1</v>
      </c>
      <c r="K2372">
        <v>23020.67</v>
      </c>
      <c r="L2372">
        <v>0.2</v>
      </c>
      <c r="M2372">
        <v>11439.07</v>
      </c>
      <c r="N2372" t="s">
        <v>52</v>
      </c>
      <c r="O2372" t="s">
        <v>35</v>
      </c>
      <c r="P2372" t="s">
        <v>71</v>
      </c>
      <c r="Q2372">
        <f>Sales_Data[[#This Row],[Quantity]]*Sales_Data[[#This Row],[Unit_Price]]</f>
        <v>23020.67</v>
      </c>
      <c r="R2372">
        <f>Sales_Data[[#This Row],[Gross_Sales]]*Sales_Data[[#This Row],[Discount]]</f>
        <v>4604.134</v>
      </c>
      <c r="S2372">
        <f>Sales_Data[[#This Row],[Gross_Sales]]-Sales_Data[[#This Row],[Discount_Amount]]</f>
        <v>18416.536</v>
      </c>
      <c r="T2372">
        <f>Sales_Data[[#This Row],[Net Sales]]-Sales_Data[[#This Row],[Cost]]</f>
        <v>6977.4660000000003</v>
      </c>
      <c r="U2372" s="2">
        <f>Sales_Data[[#This Row],[Profit]]/Sales_Data[[#This Row],[Net Sales]]</f>
        <v>0.37886962021522397</v>
      </c>
      <c r="V2372">
        <f>YEAR(Sales_Data[[#This Row],[Order_Date]])</f>
        <v>2025</v>
      </c>
      <c r="W2372" t="str">
        <f>TEXT(Sales_Data[[#This Row],[Order_Date]],"mmm")</f>
        <v>Feb</v>
      </c>
      <c r="X2372">
        <f>MONTH(Sales_Data[[#This Row],[Order_Date]])</f>
        <v>2</v>
      </c>
      <c r="Y2372" t="str">
        <f>"Q"&amp;ROUNDUP(MONTH(Sales_Data[[#This Row],[Order_Date]])/3,0)</f>
        <v>Q1</v>
      </c>
    </row>
    <row r="2373" spans="1:25" x14ac:dyDescent="0.3">
      <c r="A2373" t="s">
        <v>3837</v>
      </c>
      <c r="B2373" s="1">
        <v>45699</v>
      </c>
      <c r="C2373" t="s">
        <v>3838</v>
      </c>
      <c r="D2373" t="s">
        <v>715</v>
      </c>
      <c r="E2373" t="s">
        <v>48</v>
      </c>
      <c r="F2373" t="s">
        <v>49</v>
      </c>
      <c r="G2373" t="s">
        <v>67</v>
      </c>
      <c r="H2373" t="s">
        <v>133</v>
      </c>
      <c r="I2373" t="s">
        <v>134</v>
      </c>
      <c r="J2373">
        <v>4</v>
      </c>
      <c r="K2373">
        <v>42655.02</v>
      </c>
      <c r="L2373">
        <v>0.1</v>
      </c>
      <c r="M2373">
        <v>132023.45000000001</v>
      </c>
      <c r="N2373" t="s">
        <v>70</v>
      </c>
      <c r="O2373" t="s">
        <v>35</v>
      </c>
      <c r="P2373" t="s">
        <v>26</v>
      </c>
      <c r="Q2373">
        <f>Sales_Data[[#This Row],[Quantity]]*Sales_Data[[#This Row],[Unit_Price]]</f>
        <v>170620.08</v>
      </c>
      <c r="R2373">
        <f>Sales_Data[[#This Row],[Gross_Sales]]*Sales_Data[[#This Row],[Discount]]</f>
        <v>17062.007999999998</v>
      </c>
      <c r="S2373">
        <f>Sales_Data[[#This Row],[Gross_Sales]]-Sales_Data[[#This Row],[Discount_Amount]]</f>
        <v>153558.07199999999</v>
      </c>
      <c r="T2373">
        <f>Sales_Data[[#This Row],[Net Sales]]-Sales_Data[[#This Row],[Cost]]</f>
        <v>21534.621999999974</v>
      </c>
      <c r="U2373" s="2">
        <f>Sales_Data[[#This Row],[Profit]]/Sales_Data[[#This Row],[Net Sales]]</f>
        <v>0.14023764247313536</v>
      </c>
      <c r="V2373">
        <f>YEAR(Sales_Data[[#This Row],[Order_Date]])</f>
        <v>2025</v>
      </c>
      <c r="W2373" t="str">
        <f>TEXT(Sales_Data[[#This Row],[Order_Date]],"mmm")</f>
        <v>Feb</v>
      </c>
      <c r="X2373">
        <f>MONTH(Sales_Data[[#This Row],[Order_Date]])</f>
        <v>2</v>
      </c>
      <c r="Y2373" t="str">
        <f>"Q"&amp;ROUNDUP(MONTH(Sales_Data[[#This Row],[Order_Date]])/3,0)</f>
        <v>Q1</v>
      </c>
    </row>
    <row r="2374" spans="1:25" x14ac:dyDescent="0.3">
      <c r="A2374" t="s">
        <v>3839</v>
      </c>
      <c r="B2374" s="1">
        <v>45823</v>
      </c>
      <c r="C2374" t="s">
        <v>3385</v>
      </c>
      <c r="D2374" t="s">
        <v>387</v>
      </c>
      <c r="E2374" t="s">
        <v>30</v>
      </c>
      <c r="F2374" t="s">
        <v>87</v>
      </c>
      <c r="G2374" t="s">
        <v>41</v>
      </c>
      <c r="H2374" t="s">
        <v>147</v>
      </c>
      <c r="I2374" t="s">
        <v>369</v>
      </c>
      <c r="J2374">
        <v>2</v>
      </c>
      <c r="K2374">
        <v>2920.56</v>
      </c>
      <c r="L2374">
        <v>0.15</v>
      </c>
      <c r="M2374">
        <v>3859.28</v>
      </c>
      <c r="N2374" t="s">
        <v>24</v>
      </c>
      <c r="O2374" t="s">
        <v>35</v>
      </c>
      <c r="P2374" t="s">
        <v>44</v>
      </c>
      <c r="Q2374">
        <f>Sales_Data[[#This Row],[Quantity]]*Sales_Data[[#This Row],[Unit_Price]]</f>
        <v>5841.12</v>
      </c>
      <c r="R2374">
        <f>Sales_Data[[#This Row],[Gross_Sales]]*Sales_Data[[#This Row],[Discount]]</f>
        <v>876.16800000000001</v>
      </c>
      <c r="S2374">
        <f>Sales_Data[[#This Row],[Gross_Sales]]-Sales_Data[[#This Row],[Discount_Amount]]</f>
        <v>4964.9520000000002</v>
      </c>
      <c r="T2374">
        <f>Sales_Data[[#This Row],[Net Sales]]-Sales_Data[[#This Row],[Cost]]</f>
        <v>1105.672</v>
      </c>
      <c r="U2374" s="2">
        <f>Sales_Data[[#This Row],[Profit]]/Sales_Data[[#This Row],[Net Sales]]</f>
        <v>0.22269540571590621</v>
      </c>
      <c r="V2374">
        <f>YEAR(Sales_Data[[#This Row],[Order_Date]])</f>
        <v>2025</v>
      </c>
      <c r="W2374" t="str">
        <f>TEXT(Sales_Data[[#This Row],[Order_Date]],"mmm")</f>
        <v>Jun</v>
      </c>
      <c r="X2374">
        <f>MONTH(Sales_Data[[#This Row],[Order_Date]])</f>
        <v>6</v>
      </c>
      <c r="Y2374" t="str">
        <f>"Q"&amp;ROUNDUP(MONTH(Sales_Data[[#This Row],[Order_Date]])/3,0)</f>
        <v>Q2</v>
      </c>
    </row>
    <row r="2375" spans="1:25" x14ac:dyDescent="0.3">
      <c r="A2375" t="s">
        <v>3840</v>
      </c>
      <c r="B2375" s="1">
        <v>45739</v>
      </c>
      <c r="C2375" t="s">
        <v>3841</v>
      </c>
      <c r="D2375" t="s">
        <v>414</v>
      </c>
      <c r="E2375" t="s">
        <v>30</v>
      </c>
      <c r="F2375" t="s">
        <v>101</v>
      </c>
      <c r="G2375" t="s">
        <v>75</v>
      </c>
      <c r="H2375" t="s">
        <v>114</v>
      </c>
      <c r="I2375" t="s">
        <v>206</v>
      </c>
      <c r="J2375">
        <v>1</v>
      </c>
      <c r="K2375">
        <v>3867.16</v>
      </c>
      <c r="L2375">
        <v>0.05</v>
      </c>
      <c r="M2375">
        <v>2854.04</v>
      </c>
      <c r="N2375" t="s">
        <v>24</v>
      </c>
      <c r="O2375" t="s">
        <v>35</v>
      </c>
      <c r="P2375" t="s">
        <v>44</v>
      </c>
      <c r="Q2375">
        <f>Sales_Data[[#This Row],[Quantity]]*Sales_Data[[#This Row],[Unit_Price]]</f>
        <v>3867.16</v>
      </c>
      <c r="R2375">
        <f>Sales_Data[[#This Row],[Gross_Sales]]*Sales_Data[[#This Row],[Discount]]</f>
        <v>193.358</v>
      </c>
      <c r="S2375">
        <f>Sales_Data[[#This Row],[Gross_Sales]]-Sales_Data[[#This Row],[Discount_Amount]]</f>
        <v>3673.8019999999997</v>
      </c>
      <c r="T2375">
        <f>Sales_Data[[#This Row],[Net Sales]]-Sales_Data[[#This Row],[Cost]]</f>
        <v>819.76199999999972</v>
      </c>
      <c r="U2375" s="2">
        <f>Sales_Data[[#This Row],[Profit]]/Sales_Data[[#This Row],[Net Sales]]</f>
        <v>0.22313722949685361</v>
      </c>
      <c r="V2375">
        <f>YEAR(Sales_Data[[#This Row],[Order_Date]])</f>
        <v>2025</v>
      </c>
      <c r="W2375" t="str">
        <f>TEXT(Sales_Data[[#This Row],[Order_Date]],"mmm")</f>
        <v>Mar</v>
      </c>
      <c r="X2375">
        <f>MONTH(Sales_Data[[#This Row],[Order_Date]])</f>
        <v>3</v>
      </c>
      <c r="Y2375" t="str">
        <f>"Q"&amp;ROUNDUP(MONTH(Sales_Data[[#This Row],[Order_Date]])/3,0)</f>
        <v>Q1</v>
      </c>
    </row>
    <row r="2376" spans="1:25" x14ac:dyDescent="0.3">
      <c r="A2376" t="s">
        <v>3842</v>
      </c>
      <c r="B2376" s="1">
        <v>45948</v>
      </c>
      <c r="C2376" t="s">
        <v>2376</v>
      </c>
      <c r="D2376" t="s">
        <v>497</v>
      </c>
      <c r="E2376" t="s">
        <v>48</v>
      </c>
      <c r="F2376" t="s">
        <v>49</v>
      </c>
      <c r="G2376" t="s">
        <v>67</v>
      </c>
      <c r="H2376" t="s">
        <v>68</v>
      </c>
      <c r="I2376" t="s">
        <v>69</v>
      </c>
      <c r="J2376">
        <v>1</v>
      </c>
      <c r="K2376">
        <v>56502.3</v>
      </c>
      <c r="L2376">
        <v>0</v>
      </c>
      <c r="M2376">
        <v>46950.96</v>
      </c>
      <c r="N2376" t="s">
        <v>24</v>
      </c>
      <c r="O2376" t="s">
        <v>25</v>
      </c>
      <c r="P2376" t="s">
        <v>44</v>
      </c>
      <c r="Q2376">
        <f>Sales_Data[[#This Row],[Quantity]]*Sales_Data[[#This Row],[Unit_Price]]</f>
        <v>56502.3</v>
      </c>
      <c r="R2376">
        <f>Sales_Data[[#This Row],[Gross_Sales]]*Sales_Data[[#This Row],[Discount]]</f>
        <v>0</v>
      </c>
      <c r="S2376">
        <f>Sales_Data[[#This Row],[Gross_Sales]]-Sales_Data[[#This Row],[Discount_Amount]]</f>
        <v>56502.3</v>
      </c>
      <c r="T2376">
        <f>Sales_Data[[#This Row],[Net Sales]]-Sales_Data[[#This Row],[Cost]]</f>
        <v>9551.3400000000038</v>
      </c>
      <c r="U2376" s="2">
        <f>Sales_Data[[#This Row],[Profit]]/Sales_Data[[#This Row],[Net Sales]]</f>
        <v>0.16904338407463065</v>
      </c>
      <c r="V2376">
        <f>YEAR(Sales_Data[[#This Row],[Order_Date]])</f>
        <v>2025</v>
      </c>
      <c r="W2376" t="str">
        <f>TEXT(Sales_Data[[#This Row],[Order_Date]],"mmm")</f>
        <v>Oct</v>
      </c>
      <c r="X2376">
        <f>MONTH(Sales_Data[[#This Row],[Order_Date]])</f>
        <v>10</v>
      </c>
      <c r="Y2376" t="str">
        <f>"Q"&amp;ROUNDUP(MONTH(Sales_Data[[#This Row],[Order_Date]])/3,0)</f>
        <v>Q4</v>
      </c>
    </row>
    <row r="2377" spans="1:25" x14ac:dyDescent="0.3">
      <c r="A2377" t="s">
        <v>3843</v>
      </c>
      <c r="B2377" s="1">
        <v>45815</v>
      </c>
      <c r="C2377" t="s">
        <v>832</v>
      </c>
      <c r="D2377" t="s">
        <v>151</v>
      </c>
      <c r="E2377" t="s">
        <v>39</v>
      </c>
      <c r="F2377" t="s">
        <v>202</v>
      </c>
      <c r="G2377" t="s">
        <v>32</v>
      </c>
      <c r="H2377" t="s">
        <v>33</v>
      </c>
      <c r="I2377" t="s">
        <v>34</v>
      </c>
      <c r="J2377">
        <v>1</v>
      </c>
      <c r="K2377">
        <v>4380.09</v>
      </c>
      <c r="L2377">
        <v>0.1</v>
      </c>
      <c r="M2377">
        <v>3327.33</v>
      </c>
      <c r="N2377" t="s">
        <v>24</v>
      </c>
      <c r="O2377" t="s">
        <v>35</v>
      </c>
      <c r="P2377" t="s">
        <v>44</v>
      </c>
      <c r="Q2377">
        <f>Sales_Data[[#This Row],[Quantity]]*Sales_Data[[#This Row],[Unit_Price]]</f>
        <v>4380.09</v>
      </c>
      <c r="R2377">
        <f>Sales_Data[[#This Row],[Gross_Sales]]*Sales_Data[[#This Row],[Discount]]</f>
        <v>438.00900000000001</v>
      </c>
      <c r="S2377">
        <f>Sales_Data[[#This Row],[Gross_Sales]]-Sales_Data[[#This Row],[Discount_Amount]]</f>
        <v>3942.0810000000001</v>
      </c>
      <c r="T2377">
        <f>Sales_Data[[#This Row],[Net Sales]]-Sales_Data[[#This Row],[Cost]]</f>
        <v>614.7510000000002</v>
      </c>
      <c r="U2377" s="2">
        <f>Sales_Data[[#This Row],[Profit]]/Sales_Data[[#This Row],[Net Sales]]</f>
        <v>0.15594580628860752</v>
      </c>
      <c r="V2377">
        <f>YEAR(Sales_Data[[#This Row],[Order_Date]])</f>
        <v>2025</v>
      </c>
      <c r="W2377" t="str">
        <f>TEXT(Sales_Data[[#This Row],[Order_Date]],"mmm")</f>
        <v>Jun</v>
      </c>
      <c r="X2377">
        <f>MONTH(Sales_Data[[#This Row],[Order_Date]])</f>
        <v>6</v>
      </c>
      <c r="Y2377" t="str">
        <f>"Q"&amp;ROUNDUP(MONTH(Sales_Data[[#This Row],[Order_Date]])/3,0)</f>
        <v>Q2</v>
      </c>
    </row>
    <row r="2378" spans="1:25" x14ac:dyDescent="0.3">
      <c r="A2378" t="s">
        <v>3844</v>
      </c>
      <c r="B2378" s="1">
        <v>45873</v>
      </c>
      <c r="C2378" t="s">
        <v>2501</v>
      </c>
      <c r="D2378" t="s">
        <v>74</v>
      </c>
      <c r="E2378" t="s">
        <v>19</v>
      </c>
      <c r="F2378" t="s">
        <v>113</v>
      </c>
      <c r="G2378" t="s">
        <v>75</v>
      </c>
      <c r="H2378" t="s">
        <v>185</v>
      </c>
      <c r="I2378" t="s">
        <v>261</v>
      </c>
      <c r="J2378">
        <v>2</v>
      </c>
      <c r="K2378">
        <v>14815.15</v>
      </c>
      <c r="L2378">
        <v>0.15</v>
      </c>
      <c r="M2378">
        <v>15645.05</v>
      </c>
      <c r="N2378" t="s">
        <v>52</v>
      </c>
      <c r="O2378" t="s">
        <v>25</v>
      </c>
      <c r="P2378" t="s">
        <v>26</v>
      </c>
      <c r="Q2378">
        <f>Sales_Data[[#This Row],[Quantity]]*Sales_Data[[#This Row],[Unit_Price]]</f>
        <v>29630.3</v>
      </c>
      <c r="R2378">
        <f>Sales_Data[[#This Row],[Gross_Sales]]*Sales_Data[[#This Row],[Discount]]</f>
        <v>4444.5450000000001</v>
      </c>
      <c r="S2378">
        <f>Sales_Data[[#This Row],[Gross_Sales]]-Sales_Data[[#This Row],[Discount_Amount]]</f>
        <v>25185.754999999997</v>
      </c>
      <c r="T2378">
        <f>Sales_Data[[#This Row],[Net Sales]]-Sales_Data[[#This Row],[Cost]]</f>
        <v>9540.7049999999981</v>
      </c>
      <c r="U2378" s="2">
        <f>Sales_Data[[#This Row],[Profit]]/Sales_Data[[#This Row],[Net Sales]]</f>
        <v>0.3788135396377833</v>
      </c>
      <c r="V2378">
        <f>YEAR(Sales_Data[[#This Row],[Order_Date]])</f>
        <v>2025</v>
      </c>
      <c r="W2378" t="str">
        <f>TEXT(Sales_Data[[#This Row],[Order_Date]],"mmm")</f>
        <v>Aug</v>
      </c>
      <c r="X2378">
        <f>MONTH(Sales_Data[[#This Row],[Order_Date]])</f>
        <v>8</v>
      </c>
      <c r="Y2378" t="str">
        <f>"Q"&amp;ROUNDUP(MONTH(Sales_Data[[#This Row],[Order_Date]])/3,0)</f>
        <v>Q3</v>
      </c>
    </row>
    <row r="2379" spans="1:25" x14ac:dyDescent="0.3">
      <c r="A2379" t="s">
        <v>3845</v>
      </c>
      <c r="B2379" s="1">
        <v>45815</v>
      </c>
      <c r="C2379" t="s">
        <v>3035</v>
      </c>
      <c r="D2379" t="s">
        <v>260</v>
      </c>
      <c r="E2379" t="s">
        <v>30</v>
      </c>
      <c r="F2379" t="s">
        <v>210</v>
      </c>
      <c r="G2379" t="s">
        <v>67</v>
      </c>
      <c r="H2379" t="s">
        <v>68</v>
      </c>
      <c r="I2379" t="s">
        <v>97</v>
      </c>
      <c r="J2379">
        <v>3</v>
      </c>
      <c r="K2379">
        <v>1733.36</v>
      </c>
      <c r="L2379">
        <v>0.15</v>
      </c>
      <c r="M2379">
        <v>3607.69</v>
      </c>
      <c r="N2379" t="s">
        <v>52</v>
      </c>
      <c r="O2379" t="s">
        <v>35</v>
      </c>
      <c r="P2379" t="s">
        <v>44</v>
      </c>
      <c r="Q2379">
        <f>Sales_Data[[#This Row],[Quantity]]*Sales_Data[[#This Row],[Unit_Price]]</f>
        <v>5200.08</v>
      </c>
      <c r="R2379">
        <f>Sales_Data[[#This Row],[Gross_Sales]]*Sales_Data[[#This Row],[Discount]]</f>
        <v>780.01199999999994</v>
      </c>
      <c r="S2379">
        <f>Sales_Data[[#This Row],[Gross_Sales]]-Sales_Data[[#This Row],[Discount_Amount]]</f>
        <v>4420.0680000000002</v>
      </c>
      <c r="T2379">
        <f>Sales_Data[[#This Row],[Net Sales]]-Sales_Data[[#This Row],[Cost]]</f>
        <v>812.37800000000016</v>
      </c>
      <c r="U2379" s="2">
        <f>Sales_Data[[#This Row],[Profit]]/Sales_Data[[#This Row],[Net Sales]]</f>
        <v>0.18379310001565591</v>
      </c>
      <c r="V2379">
        <f>YEAR(Sales_Data[[#This Row],[Order_Date]])</f>
        <v>2025</v>
      </c>
      <c r="W2379" t="str">
        <f>TEXT(Sales_Data[[#This Row],[Order_Date]],"mmm")</f>
        <v>Jun</v>
      </c>
      <c r="X2379">
        <f>MONTH(Sales_Data[[#This Row],[Order_Date]])</f>
        <v>6</v>
      </c>
      <c r="Y2379" t="str">
        <f>"Q"&amp;ROUNDUP(MONTH(Sales_Data[[#This Row],[Order_Date]])/3,0)</f>
        <v>Q2</v>
      </c>
    </row>
    <row r="2380" spans="1:25" x14ac:dyDescent="0.3">
      <c r="A2380" t="s">
        <v>3846</v>
      </c>
      <c r="B2380" s="1">
        <v>45791</v>
      </c>
      <c r="C2380" t="s">
        <v>1472</v>
      </c>
      <c r="D2380" t="s">
        <v>180</v>
      </c>
      <c r="E2380" t="s">
        <v>119</v>
      </c>
      <c r="F2380" t="s">
        <v>120</v>
      </c>
      <c r="G2380" t="s">
        <v>21</v>
      </c>
      <c r="H2380" t="s">
        <v>230</v>
      </c>
      <c r="I2380" t="s">
        <v>328</v>
      </c>
      <c r="J2380">
        <v>4</v>
      </c>
      <c r="K2380">
        <v>2442.9899999999998</v>
      </c>
      <c r="L2380">
        <v>0</v>
      </c>
      <c r="M2380">
        <v>7046.87</v>
      </c>
      <c r="N2380" t="s">
        <v>109</v>
      </c>
      <c r="O2380" t="s">
        <v>35</v>
      </c>
      <c r="P2380" t="s">
        <v>44</v>
      </c>
      <c r="Q2380">
        <f>Sales_Data[[#This Row],[Quantity]]*Sales_Data[[#This Row],[Unit_Price]]</f>
        <v>9771.9599999999991</v>
      </c>
      <c r="R2380">
        <f>Sales_Data[[#This Row],[Gross_Sales]]*Sales_Data[[#This Row],[Discount]]</f>
        <v>0</v>
      </c>
      <c r="S2380">
        <f>Sales_Data[[#This Row],[Gross_Sales]]-Sales_Data[[#This Row],[Discount_Amount]]</f>
        <v>9771.9599999999991</v>
      </c>
      <c r="T2380">
        <f>Sales_Data[[#This Row],[Net Sales]]-Sales_Data[[#This Row],[Cost]]</f>
        <v>2725.0899999999992</v>
      </c>
      <c r="U2380" s="2">
        <f>Sales_Data[[#This Row],[Profit]]/Sales_Data[[#This Row],[Net Sales]]</f>
        <v>0.27886831300987719</v>
      </c>
      <c r="V2380">
        <f>YEAR(Sales_Data[[#This Row],[Order_Date]])</f>
        <v>2025</v>
      </c>
      <c r="W2380" t="str">
        <f>TEXT(Sales_Data[[#This Row],[Order_Date]],"mmm")</f>
        <v>May</v>
      </c>
      <c r="X2380">
        <f>MONTH(Sales_Data[[#This Row],[Order_Date]])</f>
        <v>5</v>
      </c>
      <c r="Y2380" t="str">
        <f>"Q"&amp;ROUNDUP(MONTH(Sales_Data[[#This Row],[Order_Date]])/3,0)</f>
        <v>Q2</v>
      </c>
    </row>
    <row r="2381" spans="1:25" x14ac:dyDescent="0.3">
      <c r="A2381" t="s">
        <v>3847</v>
      </c>
      <c r="B2381" s="1">
        <v>45724</v>
      </c>
      <c r="C2381" t="s">
        <v>850</v>
      </c>
      <c r="D2381" t="s">
        <v>18</v>
      </c>
      <c r="E2381" t="s">
        <v>119</v>
      </c>
      <c r="F2381" t="s">
        <v>120</v>
      </c>
      <c r="G2381" t="s">
        <v>32</v>
      </c>
      <c r="H2381" t="s">
        <v>33</v>
      </c>
      <c r="I2381" t="s">
        <v>161</v>
      </c>
      <c r="J2381">
        <v>2</v>
      </c>
      <c r="K2381">
        <v>4160.68</v>
      </c>
      <c r="L2381">
        <v>0.05</v>
      </c>
      <c r="M2381">
        <v>5575.17</v>
      </c>
      <c r="N2381" t="s">
        <v>24</v>
      </c>
      <c r="O2381" t="s">
        <v>35</v>
      </c>
      <c r="P2381" t="s">
        <v>44</v>
      </c>
      <c r="Q2381">
        <f>Sales_Data[[#This Row],[Quantity]]*Sales_Data[[#This Row],[Unit_Price]]</f>
        <v>8321.36</v>
      </c>
      <c r="R2381">
        <f>Sales_Data[[#This Row],[Gross_Sales]]*Sales_Data[[#This Row],[Discount]]</f>
        <v>416.06800000000004</v>
      </c>
      <c r="S2381">
        <f>Sales_Data[[#This Row],[Gross_Sales]]-Sales_Data[[#This Row],[Discount_Amount]]</f>
        <v>7905.2920000000004</v>
      </c>
      <c r="T2381">
        <f>Sales_Data[[#This Row],[Net Sales]]-Sales_Data[[#This Row],[Cost]]</f>
        <v>2330.1220000000003</v>
      </c>
      <c r="U2381" s="2">
        <f>Sales_Data[[#This Row],[Profit]]/Sales_Data[[#This Row],[Net Sales]]</f>
        <v>0.29475470355807226</v>
      </c>
      <c r="V2381">
        <f>YEAR(Sales_Data[[#This Row],[Order_Date]])</f>
        <v>2025</v>
      </c>
      <c r="W2381" t="str">
        <f>TEXT(Sales_Data[[#This Row],[Order_Date]],"mmm")</f>
        <v>Mar</v>
      </c>
      <c r="X2381">
        <f>MONTH(Sales_Data[[#This Row],[Order_Date]])</f>
        <v>3</v>
      </c>
      <c r="Y2381" t="str">
        <f>"Q"&amp;ROUNDUP(MONTH(Sales_Data[[#This Row],[Order_Date]])/3,0)</f>
        <v>Q1</v>
      </c>
    </row>
    <row r="2382" spans="1:25" x14ac:dyDescent="0.3">
      <c r="A2382" t="s">
        <v>3848</v>
      </c>
      <c r="B2382" s="1">
        <v>45993</v>
      </c>
      <c r="C2382" t="s">
        <v>2725</v>
      </c>
      <c r="D2382" t="s">
        <v>86</v>
      </c>
      <c r="E2382" t="s">
        <v>30</v>
      </c>
      <c r="F2382" t="s">
        <v>210</v>
      </c>
      <c r="G2382" t="s">
        <v>32</v>
      </c>
      <c r="H2382" t="s">
        <v>50</v>
      </c>
      <c r="I2382" t="s">
        <v>58</v>
      </c>
      <c r="J2382">
        <v>1</v>
      </c>
      <c r="K2382">
        <v>3469.25</v>
      </c>
      <c r="L2382">
        <v>0.05</v>
      </c>
      <c r="M2382">
        <v>2681.44</v>
      </c>
      <c r="N2382" t="s">
        <v>24</v>
      </c>
      <c r="O2382" t="s">
        <v>35</v>
      </c>
      <c r="P2382" t="s">
        <v>71</v>
      </c>
      <c r="Q2382">
        <f>Sales_Data[[#This Row],[Quantity]]*Sales_Data[[#This Row],[Unit_Price]]</f>
        <v>3469.25</v>
      </c>
      <c r="R2382">
        <f>Sales_Data[[#This Row],[Gross_Sales]]*Sales_Data[[#This Row],[Discount]]</f>
        <v>173.46250000000001</v>
      </c>
      <c r="S2382">
        <f>Sales_Data[[#This Row],[Gross_Sales]]-Sales_Data[[#This Row],[Discount_Amount]]</f>
        <v>3295.7874999999999</v>
      </c>
      <c r="T2382">
        <f>Sales_Data[[#This Row],[Net Sales]]-Sales_Data[[#This Row],[Cost]]</f>
        <v>614.34749999999985</v>
      </c>
      <c r="U2382" s="2">
        <f>Sales_Data[[#This Row],[Profit]]/Sales_Data[[#This Row],[Net Sales]]</f>
        <v>0.18640385643795296</v>
      </c>
      <c r="V2382">
        <f>YEAR(Sales_Data[[#This Row],[Order_Date]])</f>
        <v>2025</v>
      </c>
      <c r="W2382" t="str">
        <f>TEXT(Sales_Data[[#This Row],[Order_Date]],"mmm")</f>
        <v>Dec</v>
      </c>
      <c r="X2382">
        <f>MONTH(Sales_Data[[#This Row],[Order_Date]])</f>
        <v>12</v>
      </c>
      <c r="Y2382" t="str">
        <f>"Q"&amp;ROUNDUP(MONTH(Sales_Data[[#This Row],[Order_Date]])/3,0)</f>
        <v>Q4</v>
      </c>
    </row>
    <row r="2383" spans="1:25" x14ac:dyDescent="0.3">
      <c r="A2383" t="s">
        <v>3849</v>
      </c>
      <c r="B2383" s="1">
        <v>45664</v>
      </c>
      <c r="C2383" t="s">
        <v>3591</v>
      </c>
      <c r="D2383" t="s">
        <v>160</v>
      </c>
      <c r="E2383" t="s">
        <v>48</v>
      </c>
      <c r="F2383" t="s">
        <v>126</v>
      </c>
      <c r="G2383" t="s">
        <v>75</v>
      </c>
      <c r="H2383" t="s">
        <v>76</v>
      </c>
      <c r="I2383" t="s">
        <v>77</v>
      </c>
      <c r="J2383">
        <v>2</v>
      </c>
      <c r="K2383">
        <v>13390.18</v>
      </c>
      <c r="L2383">
        <v>0.1</v>
      </c>
      <c r="M2383">
        <v>17639.189999999999</v>
      </c>
      <c r="N2383" t="s">
        <v>70</v>
      </c>
      <c r="O2383" t="s">
        <v>35</v>
      </c>
      <c r="P2383" t="s">
        <v>44</v>
      </c>
      <c r="Q2383">
        <f>Sales_Data[[#This Row],[Quantity]]*Sales_Data[[#This Row],[Unit_Price]]</f>
        <v>26780.36</v>
      </c>
      <c r="R2383">
        <f>Sales_Data[[#This Row],[Gross_Sales]]*Sales_Data[[#This Row],[Discount]]</f>
        <v>2678.0360000000001</v>
      </c>
      <c r="S2383">
        <f>Sales_Data[[#This Row],[Gross_Sales]]-Sales_Data[[#This Row],[Discount_Amount]]</f>
        <v>24102.324000000001</v>
      </c>
      <c r="T2383">
        <f>Sales_Data[[#This Row],[Net Sales]]-Sales_Data[[#This Row],[Cost]]</f>
        <v>6463.1340000000018</v>
      </c>
      <c r="U2383" s="2">
        <f>Sales_Data[[#This Row],[Profit]]/Sales_Data[[#This Row],[Net Sales]]</f>
        <v>0.26815397552534775</v>
      </c>
      <c r="V2383">
        <f>YEAR(Sales_Data[[#This Row],[Order_Date]])</f>
        <v>2025</v>
      </c>
      <c r="W2383" t="str">
        <f>TEXT(Sales_Data[[#This Row],[Order_Date]],"mmm")</f>
        <v>Jan</v>
      </c>
      <c r="X2383">
        <f>MONTH(Sales_Data[[#This Row],[Order_Date]])</f>
        <v>1</v>
      </c>
      <c r="Y2383" t="str">
        <f>"Q"&amp;ROUNDUP(MONTH(Sales_Data[[#This Row],[Order_Date]])/3,0)</f>
        <v>Q1</v>
      </c>
    </row>
    <row r="2384" spans="1:25" x14ac:dyDescent="0.3">
      <c r="A2384" t="s">
        <v>3850</v>
      </c>
      <c r="B2384" s="1">
        <v>45671</v>
      </c>
      <c r="C2384" t="s">
        <v>881</v>
      </c>
      <c r="D2384" t="s">
        <v>857</v>
      </c>
      <c r="E2384" t="s">
        <v>30</v>
      </c>
      <c r="F2384" t="s">
        <v>101</v>
      </c>
      <c r="G2384" t="s">
        <v>67</v>
      </c>
      <c r="H2384" t="s">
        <v>121</v>
      </c>
      <c r="I2384" t="s">
        <v>122</v>
      </c>
      <c r="J2384">
        <v>3</v>
      </c>
      <c r="K2384">
        <v>3481.67</v>
      </c>
      <c r="L2384">
        <v>0</v>
      </c>
      <c r="M2384">
        <v>9154.1</v>
      </c>
      <c r="N2384" t="s">
        <v>52</v>
      </c>
      <c r="O2384" t="s">
        <v>35</v>
      </c>
      <c r="P2384" t="s">
        <v>71</v>
      </c>
      <c r="Q2384">
        <f>Sales_Data[[#This Row],[Quantity]]*Sales_Data[[#This Row],[Unit_Price]]</f>
        <v>10445.01</v>
      </c>
      <c r="R2384">
        <f>Sales_Data[[#This Row],[Gross_Sales]]*Sales_Data[[#This Row],[Discount]]</f>
        <v>0</v>
      </c>
      <c r="S2384">
        <f>Sales_Data[[#This Row],[Gross_Sales]]-Sales_Data[[#This Row],[Discount_Amount]]</f>
        <v>10445.01</v>
      </c>
      <c r="T2384">
        <f>Sales_Data[[#This Row],[Net Sales]]-Sales_Data[[#This Row],[Cost]]</f>
        <v>1290.9099999999999</v>
      </c>
      <c r="U2384" s="2">
        <f>Sales_Data[[#This Row],[Profit]]/Sales_Data[[#This Row],[Net Sales]]</f>
        <v>0.12359107363228947</v>
      </c>
      <c r="V2384">
        <f>YEAR(Sales_Data[[#This Row],[Order_Date]])</f>
        <v>2025</v>
      </c>
      <c r="W2384" t="str">
        <f>TEXT(Sales_Data[[#This Row],[Order_Date]],"mmm")</f>
        <v>Jan</v>
      </c>
      <c r="X2384">
        <f>MONTH(Sales_Data[[#This Row],[Order_Date]])</f>
        <v>1</v>
      </c>
      <c r="Y2384" t="str">
        <f>"Q"&amp;ROUNDUP(MONTH(Sales_Data[[#This Row],[Order_Date]])/3,0)</f>
        <v>Q1</v>
      </c>
    </row>
    <row r="2385" spans="1:25" x14ac:dyDescent="0.3">
      <c r="A2385" t="s">
        <v>3851</v>
      </c>
      <c r="B2385" s="1">
        <v>45730</v>
      </c>
      <c r="C2385" t="s">
        <v>2260</v>
      </c>
      <c r="D2385" t="s">
        <v>624</v>
      </c>
      <c r="E2385" t="s">
        <v>39</v>
      </c>
      <c r="F2385" t="s">
        <v>107</v>
      </c>
      <c r="G2385" t="s">
        <v>67</v>
      </c>
      <c r="H2385" t="s">
        <v>133</v>
      </c>
      <c r="I2385" t="s">
        <v>138</v>
      </c>
      <c r="J2385">
        <v>1</v>
      </c>
      <c r="K2385">
        <v>3001.02</v>
      </c>
      <c r="L2385">
        <v>0</v>
      </c>
      <c r="M2385">
        <v>2518.33</v>
      </c>
      <c r="N2385" t="s">
        <v>83</v>
      </c>
      <c r="O2385" t="s">
        <v>35</v>
      </c>
      <c r="P2385" t="s">
        <v>44</v>
      </c>
      <c r="Q2385">
        <f>Sales_Data[[#This Row],[Quantity]]*Sales_Data[[#This Row],[Unit_Price]]</f>
        <v>3001.02</v>
      </c>
      <c r="R2385">
        <f>Sales_Data[[#This Row],[Gross_Sales]]*Sales_Data[[#This Row],[Discount]]</f>
        <v>0</v>
      </c>
      <c r="S2385">
        <f>Sales_Data[[#This Row],[Gross_Sales]]-Sales_Data[[#This Row],[Discount_Amount]]</f>
        <v>3001.02</v>
      </c>
      <c r="T2385">
        <f>Sales_Data[[#This Row],[Net Sales]]-Sales_Data[[#This Row],[Cost]]</f>
        <v>482.69000000000005</v>
      </c>
      <c r="U2385" s="2">
        <f>Sales_Data[[#This Row],[Profit]]/Sales_Data[[#This Row],[Net Sales]]</f>
        <v>0.16084198039333295</v>
      </c>
      <c r="V2385">
        <f>YEAR(Sales_Data[[#This Row],[Order_Date]])</f>
        <v>2025</v>
      </c>
      <c r="W2385" t="str">
        <f>TEXT(Sales_Data[[#This Row],[Order_Date]],"mmm")</f>
        <v>Mar</v>
      </c>
      <c r="X2385">
        <f>MONTH(Sales_Data[[#This Row],[Order_Date]])</f>
        <v>3</v>
      </c>
      <c r="Y2385" t="str">
        <f>"Q"&amp;ROUNDUP(MONTH(Sales_Data[[#This Row],[Order_Date]])/3,0)</f>
        <v>Q1</v>
      </c>
    </row>
    <row r="2386" spans="1:25" x14ac:dyDescent="0.3">
      <c r="A2386" t="s">
        <v>3852</v>
      </c>
      <c r="B2386" s="1">
        <v>45820</v>
      </c>
      <c r="C2386" t="s">
        <v>1336</v>
      </c>
      <c r="D2386" t="s">
        <v>274</v>
      </c>
      <c r="E2386" t="s">
        <v>48</v>
      </c>
      <c r="F2386" t="s">
        <v>132</v>
      </c>
      <c r="G2386" t="s">
        <v>67</v>
      </c>
      <c r="H2386" t="s">
        <v>88</v>
      </c>
      <c r="I2386" t="s">
        <v>157</v>
      </c>
      <c r="J2386">
        <v>3</v>
      </c>
      <c r="K2386">
        <v>52019.03</v>
      </c>
      <c r="L2386">
        <v>0.1</v>
      </c>
      <c r="M2386">
        <v>94079.62</v>
      </c>
      <c r="N2386" t="s">
        <v>70</v>
      </c>
      <c r="O2386" t="s">
        <v>35</v>
      </c>
      <c r="P2386" t="s">
        <v>44</v>
      </c>
      <c r="Q2386">
        <f>Sales_Data[[#This Row],[Quantity]]*Sales_Data[[#This Row],[Unit_Price]]</f>
        <v>156057.09</v>
      </c>
      <c r="R2386">
        <f>Sales_Data[[#This Row],[Gross_Sales]]*Sales_Data[[#This Row],[Discount]]</f>
        <v>15605.709000000001</v>
      </c>
      <c r="S2386">
        <f>Sales_Data[[#This Row],[Gross_Sales]]-Sales_Data[[#This Row],[Discount_Amount]]</f>
        <v>140451.38099999999</v>
      </c>
      <c r="T2386">
        <f>Sales_Data[[#This Row],[Net Sales]]-Sales_Data[[#This Row],[Cost]]</f>
        <v>46371.760999999999</v>
      </c>
      <c r="U2386" s="2">
        <f>Sales_Data[[#This Row],[Profit]]/Sales_Data[[#This Row],[Net Sales]]</f>
        <v>0.33016237127636361</v>
      </c>
      <c r="V2386">
        <f>YEAR(Sales_Data[[#This Row],[Order_Date]])</f>
        <v>2025</v>
      </c>
      <c r="W2386" t="str">
        <f>TEXT(Sales_Data[[#This Row],[Order_Date]],"mmm")</f>
        <v>Jun</v>
      </c>
      <c r="X2386">
        <f>MONTH(Sales_Data[[#This Row],[Order_Date]])</f>
        <v>6</v>
      </c>
      <c r="Y2386" t="str">
        <f>"Q"&amp;ROUNDUP(MONTH(Sales_Data[[#This Row],[Order_Date]])/3,0)</f>
        <v>Q2</v>
      </c>
    </row>
    <row r="2387" spans="1:25" x14ac:dyDescent="0.3">
      <c r="A2387" t="s">
        <v>3853</v>
      </c>
      <c r="B2387" s="1">
        <v>45723</v>
      </c>
      <c r="C2387" t="s">
        <v>875</v>
      </c>
      <c r="D2387" t="s">
        <v>313</v>
      </c>
      <c r="E2387" t="s">
        <v>19</v>
      </c>
      <c r="F2387" t="s">
        <v>66</v>
      </c>
      <c r="G2387" t="s">
        <v>75</v>
      </c>
      <c r="H2387" t="s">
        <v>185</v>
      </c>
      <c r="I2387" t="s">
        <v>261</v>
      </c>
      <c r="J2387">
        <v>3</v>
      </c>
      <c r="K2387">
        <v>1337.26</v>
      </c>
      <c r="L2387">
        <v>0.1</v>
      </c>
      <c r="M2387">
        <v>2720.49</v>
      </c>
      <c r="N2387" t="s">
        <v>52</v>
      </c>
      <c r="O2387" t="s">
        <v>35</v>
      </c>
      <c r="P2387" t="s">
        <v>44</v>
      </c>
      <c r="Q2387">
        <f>Sales_Data[[#This Row],[Quantity]]*Sales_Data[[#This Row],[Unit_Price]]</f>
        <v>4011.7799999999997</v>
      </c>
      <c r="R2387">
        <f>Sales_Data[[#This Row],[Gross_Sales]]*Sales_Data[[#This Row],[Discount]]</f>
        <v>401.178</v>
      </c>
      <c r="S2387">
        <f>Sales_Data[[#This Row],[Gross_Sales]]-Sales_Data[[#This Row],[Discount_Amount]]</f>
        <v>3610.6019999999999</v>
      </c>
      <c r="T2387">
        <f>Sales_Data[[#This Row],[Net Sales]]-Sales_Data[[#This Row],[Cost]]</f>
        <v>890.11200000000008</v>
      </c>
      <c r="U2387" s="2">
        <f>Sales_Data[[#This Row],[Profit]]/Sales_Data[[#This Row],[Net Sales]]</f>
        <v>0.24652731040419301</v>
      </c>
      <c r="V2387">
        <f>YEAR(Sales_Data[[#This Row],[Order_Date]])</f>
        <v>2025</v>
      </c>
      <c r="W2387" t="str">
        <f>TEXT(Sales_Data[[#This Row],[Order_Date]],"mmm")</f>
        <v>Mar</v>
      </c>
      <c r="X2387">
        <f>MONTH(Sales_Data[[#This Row],[Order_Date]])</f>
        <v>3</v>
      </c>
      <c r="Y2387" t="str">
        <f>"Q"&amp;ROUNDUP(MONTH(Sales_Data[[#This Row],[Order_Date]])/3,0)</f>
        <v>Q1</v>
      </c>
    </row>
    <row r="2388" spans="1:25" x14ac:dyDescent="0.3">
      <c r="A2388" t="s">
        <v>3854</v>
      </c>
      <c r="B2388" s="1">
        <v>46004</v>
      </c>
      <c r="C2388" t="s">
        <v>3855</v>
      </c>
      <c r="D2388" t="s">
        <v>384</v>
      </c>
      <c r="E2388" t="s">
        <v>119</v>
      </c>
      <c r="F2388" t="s">
        <v>120</v>
      </c>
      <c r="G2388" t="s">
        <v>21</v>
      </c>
      <c r="H2388" t="s">
        <v>297</v>
      </c>
      <c r="I2388" t="s">
        <v>494</v>
      </c>
      <c r="J2388">
        <v>2</v>
      </c>
      <c r="K2388">
        <v>6177.85</v>
      </c>
      <c r="L2388">
        <v>0.15</v>
      </c>
      <c r="M2388">
        <v>8434.41</v>
      </c>
      <c r="N2388" t="s">
        <v>70</v>
      </c>
      <c r="O2388" t="s">
        <v>35</v>
      </c>
      <c r="P2388" t="s">
        <v>26</v>
      </c>
      <c r="Q2388">
        <f>Sales_Data[[#This Row],[Quantity]]*Sales_Data[[#This Row],[Unit_Price]]</f>
        <v>12355.7</v>
      </c>
      <c r="R2388">
        <f>Sales_Data[[#This Row],[Gross_Sales]]*Sales_Data[[#This Row],[Discount]]</f>
        <v>1853.355</v>
      </c>
      <c r="S2388">
        <f>Sales_Data[[#This Row],[Gross_Sales]]-Sales_Data[[#This Row],[Discount_Amount]]</f>
        <v>10502.345000000001</v>
      </c>
      <c r="T2388">
        <f>Sales_Data[[#This Row],[Net Sales]]-Sales_Data[[#This Row],[Cost]]</f>
        <v>2067.9350000000013</v>
      </c>
      <c r="U2388" s="2">
        <f>Sales_Data[[#This Row],[Profit]]/Sales_Data[[#This Row],[Net Sales]]</f>
        <v>0.19690221564802918</v>
      </c>
      <c r="V2388">
        <f>YEAR(Sales_Data[[#This Row],[Order_Date]])</f>
        <v>2025</v>
      </c>
      <c r="W2388" t="str">
        <f>TEXT(Sales_Data[[#This Row],[Order_Date]],"mmm")</f>
        <v>Dec</v>
      </c>
      <c r="X2388">
        <f>MONTH(Sales_Data[[#This Row],[Order_Date]])</f>
        <v>12</v>
      </c>
      <c r="Y2388" t="str">
        <f>"Q"&amp;ROUNDUP(MONTH(Sales_Data[[#This Row],[Order_Date]])/3,0)</f>
        <v>Q4</v>
      </c>
    </row>
    <row r="2389" spans="1:25" x14ac:dyDescent="0.3">
      <c r="A2389" t="s">
        <v>3856</v>
      </c>
      <c r="B2389" s="1">
        <v>45787</v>
      </c>
      <c r="C2389" t="s">
        <v>732</v>
      </c>
      <c r="D2389" t="s">
        <v>387</v>
      </c>
      <c r="E2389" t="s">
        <v>119</v>
      </c>
      <c r="F2389" t="s">
        <v>146</v>
      </c>
      <c r="G2389" t="s">
        <v>32</v>
      </c>
      <c r="H2389" t="s">
        <v>50</v>
      </c>
      <c r="I2389" t="s">
        <v>51</v>
      </c>
      <c r="J2389">
        <v>2</v>
      </c>
      <c r="K2389">
        <v>6023.49</v>
      </c>
      <c r="L2389">
        <v>0.15</v>
      </c>
      <c r="M2389">
        <v>7235.22</v>
      </c>
      <c r="N2389" t="s">
        <v>24</v>
      </c>
      <c r="O2389" t="s">
        <v>25</v>
      </c>
      <c r="P2389" t="s">
        <v>71</v>
      </c>
      <c r="Q2389">
        <f>Sales_Data[[#This Row],[Quantity]]*Sales_Data[[#This Row],[Unit_Price]]</f>
        <v>12046.98</v>
      </c>
      <c r="R2389">
        <f>Sales_Data[[#This Row],[Gross_Sales]]*Sales_Data[[#This Row],[Discount]]</f>
        <v>1807.0469999999998</v>
      </c>
      <c r="S2389">
        <f>Sales_Data[[#This Row],[Gross_Sales]]-Sales_Data[[#This Row],[Discount_Amount]]</f>
        <v>10239.932999999999</v>
      </c>
      <c r="T2389">
        <f>Sales_Data[[#This Row],[Net Sales]]-Sales_Data[[#This Row],[Cost]]</f>
        <v>3004.7129999999988</v>
      </c>
      <c r="U2389" s="2">
        <f>Sales_Data[[#This Row],[Profit]]/Sales_Data[[#This Row],[Net Sales]]</f>
        <v>0.2934309238156147</v>
      </c>
      <c r="V2389">
        <f>YEAR(Sales_Data[[#This Row],[Order_Date]])</f>
        <v>2025</v>
      </c>
      <c r="W2389" t="str">
        <f>TEXT(Sales_Data[[#This Row],[Order_Date]],"mmm")</f>
        <v>May</v>
      </c>
      <c r="X2389">
        <f>MONTH(Sales_Data[[#This Row],[Order_Date]])</f>
        <v>5</v>
      </c>
      <c r="Y2389" t="str">
        <f>"Q"&amp;ROUNDUP(MONTH(Sales_Data[[#This Row],[Order_Date]])/3,0)</f>
        <v>Q2</v>
      </c>
    </row>
    <row r="2390" spans="1:25" x14ac:dyDescent="0.3">
      <c r="A2390" t="s">
        <v>3857</v>
      </c>
      <c r="B2390" s="1">
        <v>45863</v>
      </c>
      <c r="C2390" t="s">
        <v>814</v>
      </c>
      <c r="D2390" t="s">
        <v>209</v>
      </c>
      <c r="E2390" t="s">
        <v>48</v>
      </c>
      <c r="F2390" t="s">
        <v>132</v>
      </c>
      <c r="G2390" t="s">
        <v>21</v>
      </c>
      <c r="H2390" t="s">
        <v>127</v>
      </c>
      <c r="I2390" t="s">
        <v>314</v>
      </c>
      <c r="J2390">
        <v>2</v>
      </c>
      <c r="K2390">
        <v>61249.4</v>
      </c>
      <c r="L2390">
        <v>0.05</v>
      </c>
      <c r="M2390">
        <v>77230.039999999994</v>
      </c>
      <c r="N2390" t="s">
        <v>70</v>
      </c>
      <c r="O2390" t="s">
        <v>53</v>
      </c>
      <c r="P2390" t="s">
        <v>44</v>
      </c>
      <c r="Q2390">
        <f>Sales_Data[[#This Row],[Quantity]]*Sales_Data[[#This Row],[Unit_Price]]</f>
        <v>122498.8</v>
      </c>
      <c r="R2390">
        <f>Sales_Data[[#This Row],[Gross_Sales]]*Sales_Data[[#This Row],[Discount]]</f>
        <v>6124.9400000000005</v>
      </c>
      <c r="S2390">
        <f>Sales_Data[[#This Row],[Gross_Sales]]-Sales_Data[[#This Row],[Discount_Amount]]</f>
        <v>116373.86</v>
      </c>
      <c r="T2390">
        <f>Sales_Data[[#This Row],[Net Sales]]-Sales_Data[[#This Row],[Cost]]</f>
        <v>39143.820000000007</v>
      </c>
      <c r="U2390" s="2">
        <f>Sales_Data[[#This Row],[Profit]]/Sales_Data[[#This Row],[Net Sales]]</f>
        <v>0.33636265051275266</v>
      </c>
      <c r="V2390">
        <f>YEAR(Sales_Data[[#This Row],[Order_Date]])</f>
        <v>2025</v>
      </c>
      <c r="W2390" t="str">
        <f>TEXT(Sales_Data[[#This Row],[Order_Date]],"mmm")</f>
        <v>Jul</v>
      </c>
      <c r="X2390">
        <f>MONTH(Sales_Data[[#This Row],[Order_Date]])</f>
        <v>7</v>
      </c>
      <c r="Y2390" t="str">
        <f>"Q"&amp;ROUNDUP(MONTH(Sales_Data[[#This Row],[Order_Date]])/3,0)</f>
        <v>Q3</v>
      </c>
    </row>
    <row r="2391" spans="1:25" x14ac:dyDescent="0.3">
      <c r="A2391" t="s">
        <v>3858</v>
      </c>
      <c r="B2391" s="1">
        <v>45933</v>
      </c>
      <c r="C2391" t="s">
        <v>3859</v>
      </c>
      <c r="D2391" t="s">
        <v>436</v>
      </c>
      <c r="E2391" t="s">
        <v>30</v>
      </c>
      <c r="F2391" t="s">
        <v>87</v>
      </c>
      <c r="G2391" t="s">
        <v>41</v>
      </c>
      <c r="H2391" t="s">
        <v>42</v>
      </c>
      <c r="I2391" t="s">
        <v>82</v>
      </c>
      <c r="J2391">
        <v>2</v>
      </c>
      <c r="K2391">
        <v>3638.5</v>
      </c>
      <c r="L2391">
        <v>0.15</v>
      </c>
      <c r="M2391">
        <v>4543.3999999999996</v>
      </c>
      <c r="N2391" t="s">
        <v>24</v>
      </c>
      <c r="O2391" t="s">
        <v>25</v>
      </c>
      <c r="P2391" t="s">
        <v>44</v>
      </c>
      <c r="Q2391">
        <f>Sales_Data[[#This Row],[Quantity]]*Sales_Data[[#This Row],[Unit_Price]]</f>
        <v>7277</v>
      </c>
      <c r="R2391">
        <f>Sales_Data[[#This Row],[Gross_Sales]]*Sales_Data[[#This Row],[Discount]]</f>
        <v>1091.55</v>
      </c>
      <c r="S2391">
        <f>Sales_Data[[#This Row],[Gross_Sales]]-Sales_Data[[#This Row],[Discount_Amount]]</f>
        <v>6185.45</v>
      </c>
      <c r="T2391">
        <f>Sales_Data[[#This Row],[Net Sales]]-Sales_Data[[#This Row],[Cost]]</f>
        <v>1642.0500000000002</v>
      </c>
      <c r="U2391" s="2">
        <f>Sales_Data[[#This Row],[Profit]]/Sales_Data[[#This Row],[Net Sales]]</f>
        <v>0.26546977180318332</v>
      </c>
      <c r="V2391">
        <f>YEAR(Sales_Data[[#This Row],[Order_Date]])</f>
        <v>2025</v>
      </c>
      <c r="W2391" t="str">
        <f>TEXT(Sales_Data[[#This Row],[Order_Date]],"mmm")</f>
        <v>Oct</v>
      </c>
      <c r="X2391">
        <f>MONTH(Sales_Data[[#This Row],[Order_Date]])</f>
        <v>10</v>
      </c>
      <c r="Y2391" t="str">
        <f>"Q"&amp;ROUNDUP(MONTH(Sales_Data[[#This Row],[Order_Date]])/3,0)</f>
        <v>Q4</v>
      </c>
    </row>
    <row r="2392" spans="1:25" x14ac:dyDescent="0.3">
      <c r="A2392" t="s">
        <v>3860</v>
      </c>
      <c r="B2392" s="1">
        <v>45913</v>
      </c>
      <c r="C2392" t="s">
        <v>416</v>
      </c>
      <c r="D2392" t="s">
        <v>118</v>
      </c>
      <c r="E2392" t="s">
        <v>30</v>
      </c>
      <c r="F2392" t="s">
        <v>156</v>
      </c>
      <c r="G2392" t="s">
        <v>67</v>
      </c>
      <c r="H2392" t="s">
        <v>68</v>
      </c>
      <c r="I2392" t="s">
        <v>97</v>
      </c>
      <c r="J2392">
        <v>1</v>
      </c>
      <c r="K2392">
        <v>4032.43</v>
      </c>
      <c r="L2392">
        <v>0.1</v>
      </c>
      <c r="M2392">
        <v>2366.96</v>
      </c>
      <c r="N2392" t="s">
        <v>24</v>
      </c>
      <c r="O2392" t="s">
        <v>35</v>
      </c>
      <c r="P2392" t="s">
        <v>44</v>
      </c>
      <c r="Q2392">
        <f>Sales_Data[[#This Row],[Quantity]]*Sales_Data[[#This Row],[Unit_Price]]</f>
        <v>4032.43</v>
      </c>
      <c r="R2392">
        <f>Sales_Data[[#This Row],[Gross_Sales]]*Sales_Data[[#This Row],[Discount]]</f>
        <v>403.24299999999999</v>
      </c>
      <c r="S2392">
        <f>Sales_Data[[#This Row],[Gross_Sales]]-Sales_Data[[#This Row],[Discount_Amount]]</f>
        <v>3629.1869999999999</v>
      </c>
      <c r="T2392">
        <f>Sales_Data[[#This Row],[Net Sales]]-Sales_Data[[#This Row],[Cost]]</f>
        <v>1262.2269999999999</v>
      </c>
      <c r="U2392" s="2">
        <f>Sales_Data[[#This Row],[Profit]]/Sales_Data[[#This Row],[Net Sales]]</f>
        <v>0.34779883208002232</v>
      </c>
      <c r="V2392">
        <f>YEAR(Sales_Data[[#This Row],[Order_Date]])</f>
        <v>2025</v>
      </c>
      <c r="W2392" t="str">
        <f>TEXT(Sales_Data[[#This Row],[Order_Date]],"mmm")</f>
        <v>Sep</v>
      </c>
      <c r="X2392">
        <f>MONTH(Sales_Data[[#This Row],[Order_Date]])</f>
        <v>9</v>
      </c>
      <c r="Y2392" t="str">
        <f>"Q"&amp;ROUNDUP(MONTH(Sales_Data[[#This Row],[Order_Date]])/3,0)</f>
        <v>Q3</v>
      </c>
    </row>
    <row r="2393" spans="1:25" x14ac:dyDescent="0.3">
      <c r="A2393" t="s">
        <v>3861</v>
      </c>
      <c r="B2393" s="1">
        <v>45923</v>
      </c>
      <c r="C2393" t="s">
        <v>91</v>
      </c>
      <c r="D2393" t="s">
        <v>118</v>
      </c>
      <c r="E2393" t="s">
        <v>48</v>
      </c>
      <c r="F2393" t="s">
        <v>164</v>
      </c>
      <c r="G2393" t="s">
        <v>67</v>
      </c>
      <c r="H2393" t="s">
        <v>68</v>
      </c>
      <c r="I2393" t="s">
        <v>97</v>
      </c>
      <c r="J2393">
        <v>1</v>
      </c>
      <c r="K2393">
        <v>58941.53</v>
      </c>
      <c r="L2393">
        <v>0.2</v>
      </c>
      <c r="M2393">
        <v>32124.09</v>
      </c>
      <c r="N2393" t="s">
        <v>24</v>
      </c>
      <c r="O2393" t="s">
        <v>25</v>
      </c>
      <c r="P2393" t="s">
        <v>44</v>
      </c>
      <c r="Q2393">
        <f>Sales_Data[[#This Row],[Quantity]]*Sales_Data[[#This Row],[Unit_Price]]</f>
        <v>58941.53</v>
      </c>
      <c r="R2393">
        <f>Sales_Data[[#This Row],[Gross_Sales]]*Sales_Data[[#This Row],[Discount]]</f>
        <v>11788.306</v>
      </c>
      <c r="S2393">
        <f>Sales_Data[[#This Row],[Gross_Sales]]-Sales_Data[[#This Row],[Discount_Amount]]</f>
        <v>47153.224000000002</v>
      </c>
      <c r="T2393">
        <f>Sales_Data[[#This Row],[Net Sales]]-Sales_Data[[#This Row],[Cost]]</f>
        <v>15029.134000000002</v>
      </c>
      <c r="U2393" s="2">
        <f>Sales_Data[[#This Row],[Profit]]/Sales_Data[[#This Row],[Net Sales]]</f>
        <v>0.31872972248938908</v>
      </c>
      <c r="V2393">
        <f>YEAR(Sales_Data[[#This Row],[Order_Date]])</f>
        <v>2025</v>
      </c>
      <c r="W2393" t="str">
        <f>TEXT(Sales_Data[[#This Row],[Order_Date]],"mmm")</f>
        <v>Sep</v>
      </c>
      <c r="X2393">
        <f>MONTH(Sales_Data[[#This Row],[Order_Date]])</f>
        <v>9</v>
      </c>
      <c r="Y2393" t="str">
        <f>"Q"&amp;ROUNDUP(MONTH(Sales_Data[[#This Row],[Order_Date]])/3,0)</f>
        <v>Q3</v>
      </c>
    </row>
    <row r="2394" spans="1:25" x14ac:dyDescent="0.3">
      <c r="A2394" t="s">
        <v>3862</v>
      </c>
      <c r="B2394" s="1">
        <v>45682</v>
      </c>
      <c r="C2394" t="s">
        <v>3192</v>
      </c>
      <c r="D2394" t="s">
        <v>433</v>
      </c>
      <c r="E2394" t="s">
        <v>19</v>
      </c>
      <c r="F2394" t="s">
        <v>57</v>
      </c>
      <c r="G2394" t="s">
        <v>75</v>
      </c>
      <c r="H2394" t="s">
        <v>114</v>
      </c>
      <c r="I2394" t="s">
        <v>115</v>
      </c>
      <c r="J2394">
        <v>1</v>
      </c>
      <c r="K2394">
        <v>12378.4</v>
      </c>
      <c r="L2394">
        <v>0.05</v>
      </c>
      <c r="M2394">
        <v>9492.86</v>
      </c>
      <c r="N2394" t="s">
        <v>52</v>
      </c>
      <c r="O2394" t="s">
        <v>53</v>
      </c>
      <c r="P2394" t="s">
        <v>71</v>
      </c>
      <c r="Q2394">
        <f>Sales_Data[[#This Row],[Quantity]]*Sales_Data[[#This Row],[Unit_Price]]</f>
        <v>12378.4</v>
      </c>
      <c r="R2394">
        <f>Sales_Data[[#This Row],[Gross_Sales]]*Sales_Data[[#This Row],[Discount]]</f>
        <v>618.92000000000007</v>
      </c>
      <c r="S2394">
        <f>Sales_Data[[#This Row],[Gross_Sales]]-Sales_Data[[#This Row],[Discount_Amount]]</f>
        <v>11759.48</v>
      </c>
      <c r="T2394">
        <f>Sales_Data[[#This Row],[Net Sales]]-Sales_Data[[#This Row],[Cost]]</f>
        <v>2266.619999999999</v>
      </c>
      <c r="U2394" s="2">
        <f>Sales_Data[[#This Row],[Profit]]/Sales_Data[[#This Row],[Net Sales]]</f>
        <v>0.1927483188032123</v>
      </c>
      <c r="V2394">
        <f>YEAR(Sales_Data[[#This Row],[Order_Date]])</f>
        <v>2025</v>
      </c>
      <c r="W2394" t="str">
        <f>TEXT(Sales_Data[[#This Row],[Order_Date]],"mmm")</f>
        <v>Jan</v>
      </c>
      <c r="X2394">
        <f>MONTH(Sales_Data[[#This Row],[Order_Date]])</f>
        <v>1</v>
      </c>
      <c r="Y2394" t="str">
        <f>"Q"&amp;ROUNDUP(MONTH(Sales_Data[[#This Row],[Order_Date]])/3,0)</f>
        <v>Q1</v>
      </c>
    </row>
    <row r="2395" spans="1:25" x14ac:dyDescent="0.3">
      <c r="A2395" t="s">
        <v>3863</v>
      </c>
      <c r="B2395" s="1">
        <v>45938</v>
      </c>
      <c r="C2395" t="s">
        <v>2008</v>
      </c>
      <c r="D2395" t="s">
        <v>38</v>
      </c>
      <c r="E2395" t="s">
        <v>39</v>
      </c>
      <c r="F2395" t="s">
        <v>202</v>
      </c>
      <c r="G2395" t="s">
        <v>41</v>
      </c>
      <c r="H2395" t="s">
        <v>42</v>
      </c>
      <c r="I2395" t="s">
        <v>82</v>
      </c>
      <c r="J2395">
        <v>3</v>
      </c>
      <c r="K2395">
        <v>2315.0100000000002</v>
      </c>
      <c r="L2395">
        <v>0.05</v>
      </c>
      <c r="M2395">
        <v>4785.88</v>
      </c>
      <c r="N2395" t="s">
        <v>52</v>
      </c>
      <c r="O2395" t="s">
        <v>35</v>
      </c>
      <c r="P2395" t="s">
        <v>44</v>
      </c>
      <c r="Q2395">
        <f>Sales_Data[[#This Row],[Quantity]]*Sales_Data[[#This Row],[Unit_Price]]</f>
        <v>6945.0300000000007</v>
      </c>
      <c r="R2395">
        <f>Sales_Data[[#This Row],[Gross_Sales]]*Sales_Data[[#This Row],[Discount]]</f>
        <v>347.25150000000008</v>
      </c>
      <c r="S2395">
        <f>Sales_Data[[#This Row],[Gross_Sales]]-Sales_Data[[#This Row],[Discount_Amount]]</f>
        <v>6597.7785000000003</v>
      </c>
      <c r="T2395">
        <f>Sales_Data[[#This Row],[Net Sales]]-Sales_Data[[#This Row],[Cost]]</f>
        <v>1811.8985000000002</v>
      </c>
      <c r="U2395" s="2">
        <f>Sales_Data[[#This Row],[Profit]]/Sales_Data[[#This Row],[Net Sales]]</f>
        <v>0.27462251119827685</v>
      </c>
      <c r="V2395">
        <f>YEAR(Sales_Data[[#This Row],[Order_Date]])</f>
        <v>2025</v>
      </c>
      <c r="W2395" t="str">
        <f>TEXT(Sales_Data[[#This Row],[Order_Date]],"mmm")</f>
        <v>Oct</v>
      </c>
      <c r="X2395">
        <f>MONTH(Sales_Data[[#This Row],[Order_Date]])</f>
        <v>10</v>
      </c>
      <c r="Y2395" t="str">
        <f>"Q"&amp;ROUNDUP(MONTH(Sales_Data[[#This Row],[Order_Date]])/3,0)</f>
        <v>Q4</v>
      </c>
    </row>
    <row r="2396" spans="1:25" x14ac:dyDescent="0.3">
      <c r="A2396" t="s">
        <v>3864</v>
      </c>
      <c r="B2396" s="1">
        <v>45910</v>
      </c>
      <c r="C2396" t="s">
        <v>812</v>
      </c>
      <c r="D2396" t="s">
        <v>238</v>
      </c>
      <c r="E2396" t="s">
        <v>19</v>
      </c>
      <c r="F2396" t="s">
        <v>20</v>
      </c>
      <c r="G2396" t="s">
        <v>41</v>
      </c>
      <c r="H2396" t="s">
        <v>171</v>
      </c>
      <c r="I2396" t="s">
        <v>172</v>
      </c>
      <c r="J2396">
        <v>1</v>
      </c>
      <c r="K2396">
        <v>15747.09</v>
      </c>
      <c r="L2396">
        <v>0.1</v>
      </c>
      <c r="M2396">
        <v>10404.02</v>
      </c>
      <c r="N2396" t="s">
        <v>52</v>
      </c>
      <c r="O2396" t="s">
        <v>53</v>
      </c>
      <c r="P2396" t="s">
        <v>44</v>
      </c>
      <c r="Q2396">
        <f>Sales_Data[[#This Row],[Quantity]]*Sales_Data[[#This Row],[Unit_Price]]</f>
        <v>15747.09</v>
      </c>
      <c r="R2396">
        <f>Sales_Data[[#This Row],[Gross_Sales]]*Sales_Data[[#This Row],[Discount]]</f>
        <v>1574.7090000000001</v>
      </c>
      <c r="S2396">
        <f>Sales_Data[[#This Row],[Gross_Sales]]-Sales_Data[[#This Row],[Discount_Amount]]</f>
        <v>14172.380999999999</v>
      </c>
      <c r="T2396">
        <f>Sales_Data[[#This Row],[Net Sales]]-Sales_Data[[#This Row],[Cost]]</f>
        <v>3768.360999999999</v>
      </c>
      <c r="U2396" s="2">
        <f>Sales_Data[[#This Row],[Profit]]/Sales_Data[[#This Row],[Net Sales]]</f>
        <v>0.26589470040355245</v>
      </c>
      <c r="V2396">
        <f>YEAR(Sales_Data[[#This Row],[Order_Date]])</f>
        <v>2025</v>
      </c>
      <c r="W2396" t="str">
        <f>TEXT(Sales_Data[[#This Row],[Order_Date]],"mmm")</f>
        <v>Sep</v>
      </c>
      <c r="X2396">
        <f>MONTH(Sales_Data[[#This Row],[Order_Date]])</f>
        <v>9</v>
      </c>
      <c r="Y2396" t="str">
        <f>"Q"&amp;ROUNDUP(MONTH(Sales_Data[[#This Row],[Order_Date]])/3,0)</f>
        <v>Q3</v>
      </c>
    </row>
    <row r="2397" spans="1:25" x14ac:dyDescent="0.3">
      <c r="A2397" t="s">
        <v>3865</v>
      </c>
      <c r="B2397" s="1">
        <v>45967</v>
      </c>
      <c r="C2397" t="s">
        <v>3866</v>
      </c>
      <c r="D2397" t="s">
        <v>151</v>
      </c>
      <c r="E2397" t="s">
        <v>48</v>
      </c>
      <c r="F2397" t="s">
        <v>49</v>
      </c>
      <c r="G2397" t="s">
        <v>67</v>
      </c>
      <c r="H2397" t="s">
        <v>68</v>
      </c>
      <c r="I2397" t="s">
        <v>69</v>
      </c>
      <c r="J2397">
        <v>2</v>
      </c>
      <c r="K2397">
        <v>48971.21</v>
      </c>
      <c r="L2397">
        <v>0.15</v>
      </c>
      <c r="M2397">
        <v>65231.64</v>
      </c>
      <c r="N2397" t="s">
        <v>83</v>
      </c>
      <c r="O2397" t="s">
        <v>53</v>
      </c>
      <c r="P2397" t="s">
        <v>71</v>
      </c>
      <c r="Q2397">
        <f>Sales_Data[[#This Row],[Quantity]]*Sales_Data[[#This Row],[Unit_Price]]</f>
        <v>97942.42</v>
      </c>
      <c r="R2397">
        <f>Sales_Data[[#This Row],[Gross_Sales]]*Sales_Data[[#This Row],[Discount]]</f>
        <v>14691.362999999999</v>
      </c>
      <c r="S2397">
        <f>Sales_Data[[#This Row],[Gross_Sales]]-Sales_Data[[#This Row],[Discount_Amount]]</f>
        <v>83251.057000000001</v>
      </c>
      <c r="T2397">
        <f>Sales_Data[[#This Row],[Net Sales]]-Sales_Data[[#This Row],[Cost]]</f>
        <v>18019.417000000001</v>
      </c>
      <c r="U2397" s="2">
        <f>Sales_Data[[#This Row],[Profit]]/Sales_Data[[#This Row],[Net Sales]]</f>
        <v>0.21644670529528534</v>
      </c>
      <c r="V2397">
        <f>YEAR(Sales_Data[[#This Row],[Order_Date]])</f>
        <v>2025</v>
      </c>
      <c r="W2397" t="str">
        <f>TEXT(Sales_Data[[#This Row],[Order_Date]],"mmm")</f>
        <v>Nov</v>
      </c>
      <c r="X2397">
        <f>MONTH(Sales_Data[[#This Row],[Order_Date]])</f>
        <v>11</v>
      </c>
      <c r="Y2397" t="str">
        <f>"Q"&amp;ROUNDUP(MONTH(Sales_Data[[#This Row],[Order_Date]])/3,0)</f>
        <v>Q4</v>
      </c>
    </row>
    <row r="2398" spans="1:25" x14ac:dyDescent="0.3">
      <c r="A2398" t="s">
        <v>3867</v>
      </c>
      <c r="B2398" s="1">
        <v>45946</v>
      </c>
      <c r="C2398" t="s">
        <v>2177</v>
      </c>
      <c r="D2398" t="s">
        <v>95</v>
      </c>
      <c r="E2398" t="s">
        <v>39</v>
      </c>
      <c r="F2398" t="s">
        <v>96</v>
      </c>
      <c r="G2398" t="s">
        <v>67</v>
      </c>
      <c r="H2398" t="s">
        <v>121</v>
      </c>
      <c r="I2398" t="s">
        <v>122</v>
      </c>
      <c r="J2398">
        <v>3</v>
      </c>
      <c r="K2398">
        <v>3201.29</v>
      </c>
      <c r="L2398">
        <v>0.1</v>
      </c>
      <c r="M2398">
        <v>6215.85</v>
      </c>
      <c r="N2398" t="s">
        <v>52</v>
      </c>
      <c r="O2398" t="s">
        <v>53</v>
      </c>
      <c r="P2398" t="s">
        <v>44</v>
      </c>
      <c r="Q2398">
        <f>Sales_Data[[#This Row],[Quantity]]*Sales_Data[[#This Row],[Unit_Price]]</f>
        <v>9603.869999999999</v>
      </c>
      <c r="R2398">
        <f>Sales_Data[[#This Row],[Gross_Sales]]*Sales_Data[[#This Row],[Discount]]</f>
        <v>960.38699999999994</v>
      </c>
      <c r="S2398">
        <f>Sales_Data[[#This Row],[Gross_Sales]]-Sales_Data[[#This Row],[Discount_Amount]]</f>
        <v>8643.4829999999984</v>
      </c>
      <c r="T2398">
        <f>Sales_Data[[#This Row],[Net Sales]]-Sales_Data[[#This Row],[Cost]]</f>
        <v>2427.632999999998</v>
      </c>
      <c r="U2398" s="2">
        <f>Sales_Data[[#This Row],[Profit]]/Sales_Data[[#This Row],[Net Sales]]</f>
        <v>0.28086281884282049</v>
      </c>
      <c r="V2398">
        <f>YEAR(Sales_Data[[#This Row],[Order_Date]])</f>
        <v>2025</v>
      </c>
      <c r="W2398" t="str">
        <f>TEXT(Sales_Data[[#This Row],[Order_Date]],"mmm")</f>
        <v>Oct</v>
      </c>
      <c r="X2398">
        <f>MONTH(Sales_Data[[#This Row],[Order_Date]])</f>
        <v>10</v>
      </c>
      <c r="Y2398" t="str">
        <f>"Q"&amp;ROUNDUP(MONTH(Sales_Data[[#This Row],[Order_Date]])/3,0)</f>
        <v>Q4</v>
      </c>
    </row>
    <row r="2399" spans="1:25" x14ac:dyDescent="0.3">
      <c r="A2399" t="s">
        <v>3868</v>
      </c>
      <c r="B2399" s="1">
        <v>45821</v>
      </c>
      <c r="C2399" t="s">
        <v>1740</v>
      </c>
      <c r="D2399" t="s">
        <v>322</v>
      </c>
      <c r="E2399" t="s">
        <v>119</v>
      </c>
      <c r="F2399" t="s">
        <v>184</v>
      </c>
      <c r="G2399" t="s">
        <v>41</v>
      </c>
      <c r="H2399" t="s">
        <v>102</v>
      </c>
      <c r="I2399" t="s">
        <v>165</v>
      </c>
      <c r="J2399">
        <v>1</v>
      </c>
      <c r="K2399">
        <v>6539.5</v>
      </c>
      <c r="L2399">
        <v>0.1</v>
      </c>
      <c r="M2399">
        <v>4330.93</v>
      </c>
      <c r="N2399" t="s">
        <v>52</v>
      </c>
      <c r="O2399" t="s">
        <v>53</v>
      </c>
      <c r="P2399" t="s">
        <v>44</v>
      </c>
      <c r="Q2399">
        <f>Sales_Data[[#This Row],[Quantity]]*Sales_Data[[#This Row],[Unit_Price]]</f>
        <v>6539.5</v>
      </c>
      <c r="R2399">
        <f>Sales_Data[[#This Row],[Gross_Sales]]*Sales_Data[[#This Row],[Discount]]</f>
        <v>653.95000000000005</v>
      </c>
      <c r="S2399">
        <f>Sales_Data[[#This Row],[Gross_Sales]]-Sales_Data[[#This Row],[Discount_Amount]]</f>
        <v>5885.55</v>
      </c>
      <c r="T2399">
        <f>Sales_Data[[#This Row],[Net Sales]]-Sales_Data[[#This Row],[Cost]]</f>
        <v>1554.62</v>
      </c>
      <c r="U2399" s="2">
        <f>Sales_Data[[#This Row],[Profit]]/Sales_Data[[#This Row],[Net Sales]]</f>
        <v>0.2641418389105521</v>
      </c>
      <c r="V2399">
        <f>YEAR(Sales_Data[[#This Row],[Order_Date]])</f>
        <v>2025</v>
      </c>
      <c r="W2399" t="str">
        <f>TEXT(Sales_Data[[#This Row],[Order_Date]],"mmm")</f>
        <v>Jun</v>
      </c>
      <c r="X2399">
        <f>MONTH(Sales_Data[[#This Row],[Order_Date]])</f>
        <v>6</v>
      </c>
      <c r="Y2399" t="str">
        <f>"Q"&amp;ROUNDUP(MONTH(Sales_Data[[#This Row],[Order_Date]])/3,0)</f>
        <v>Q2</v>
      </c>
    </row>
    <row r="2400" spans="1:25" x14ac:dyDescent="0.3">
      <c r="A2400" t="s">
        <v>3869</v>
      </c>
      <c r="B2400" s="1">
        <v>45752</v>
      </c>
      <c r="C2400" t="s">
        <v>3870</v>
      </c>
      <c r="D2400" t="s">
        <v>356</v>
      </c>
      <c r="E2400" t="s">
        <v>39</v>
      </c>
      <c r="F2400" t="s">
        <v>405</v>
      </c>
      <c r="G2400" t="s">
        <v>41</v>
      </c>
      <c r="H2400" t="s">
        <v>171</v>
      </c>
      <c r="I2400" t="s">
        <v>191</v>
      </c>
      <c r="J2400">
        <v>2</v>
      </c>
      <c r="K2400">
        <v>6126.75</v>
      </c>
      <c r="L2400">
        <v>0.05</v>
      </c>
      <c r="M2400">
        <v>9499.11</v>
      </c>
      <c r="N2400" t="s">
        <v>52</v>
      </c>
      <c r="O2400" t="s">
        <v>25</v>
      </c>
      <c r="P2400" t="s">
        <v>44</v>
      </c>
      <c r="Q2400">
        <f>Sales_Data[[#This Row],[Quantity]]*Sales_Data[[#This Row],[Unit_Price]]</f>
        <v>12253.5</v>
      </c>
      <c r="R2400">
        <f>Sales_Data[[#This Row],[Gross_Sales]]*Sales_Data[[#This Row],[Discount]]</f>
        <v>612.67500000000007</v>
      </c>
      <c r="S2400">
        <f>Sales_Data[[#This Row],[Gross_Sales]]-Sales_Data[[#This Row],[Discount_Amount]]</f>
        <v>11640.825000000001</v>
      </c>
      <c r="T2400">
        <f>Sales_Data[[#This Row],[Net Sales]]-Sales_Data[[#This Row],[Cost]]</f>
        <v>2141.7150000000001</v>
      </c>
      <c r="U2400" s="2">
        <f>Sales_Data[[#This Row],[Profit]]/Sales_Data[[#This Row],[Net Sales]]</f>
        <v>0.18398309398174098</v>
      </c>
      <c r="V2400">
        <f>YEAR(Sales_Data[[#This Row],[Order_Date]])</f>
        <v>2025</v>
      </c>
      <c r="W2400" t="str">
        <f>TEXT(Sales_Data[[#This Row],[Order_Date]],"mmm")</f>
        <v>Apr</v>
      </c>
      <c r="X2400">
        <f>MONTH(Sales_Data[[#This Row],[Order_Date]])</f>
        <v>4</v>
      </c>
      <c r="Y2400" t="str">
        <f>"Q"&amp;ROUNDUP(MONTH(Sales_Data[[#This Row],[Order_Date]])/3,0)</f>
        <v>Q2</v>
      </c>
    </row>
    <row r="2401" spans="1:25" x14ac:dyDescent="0.3">
      <c r="A2401" t="s">
        <v>3871</v>
      </c>
      <c r="B2401" s="1">
        <v>45927</v>
      </c>
      <c r="C2401" t="s">
        <v>1460</v>
      </c>
      <c r="D2401" t="s">
        <v>433</v>
      </c>
      <c r="E2401" t="s">
        <v>30</v>
      </c>
      <c r="F2401" t="s">
        <v>87</v>
      </c>
      <c r="G2401" t="s">
        <v>41</v>
      </c>
      <c r="H2401" t="s">
        <v>102</v>
      </c>
      <c r="I2401" t="s">
        <v>388</v>
      </c>
      <c r="J2401">
        <v>1</v>
      </c>
      <c r="K2401">
        <v>4884.3500000000004</v>
      </c>
      <c r="L2401">
        <v>0.1</v>
      </c>
      <c r="M2401">
        <v>3324.39</v>
      </c>
      <c r="N2401" t="s">
        <v>109</v>
      </c>
      <c r="O2401" t="s">
        <v>25</v>
      </c>
      <c r="P2401" t="s">
        <v>44</v>
      </c>
      <c r="Q2401">
        <f>Sales_Data[[#This Row],[Quantity]]*Sales_Data[[#This Row],[Unit_Price]]</f>
        <v>4884.3500000000004</v>
      </c>
      <c r="R2401">
        <f>Sales_Data[[#This Row],[Gross_Sales]]*Sales_Data[[#This Row],[Discount]]</f>
        <v>488.43500000000006</v>
      </c>
      <c r="S2401">
        <f>Sales_Data[[#This Row],[Gross_Sales]]-Sales_Data[[#This Row],[Discount_Amount]]</f>
        <v>4395.915</v>
      </c>
      <c r="T2401">
        <f>Sales_Data[[#This Row],[Net Sales]]-Sales_Data[[#This Row],[Cost]]</f>
        <v>1071.5250000000001</v>
      </c>
      <c r="U2401" s="2">
        <f>Sales_Data[[#This Row],[Profit]]/Sales_Data[[#This Row],[Net Sales]]</f>
        <v>0.24375471318257977</v>
      </c>
      <c r="V2401">
        <f>YEAR(Sales_Data[[#This Row],[Order_Date]])</f>
        <v>2025</v>
      </c>
      <c r="W2401" t="str">
        <f>TEXT(Sales_Data[[#This Row],[Order_Date]],"mmm")</f>
        <v>Sep</v>
      </c>
      <c r="X2401">
        <f>MONTH(Sales_Data[[#This Row],[Order_Date]])</f>
        <v>9</v>
      </c>
      <c r="Y2401" t="str">
        <f>"Q"&amp;ROUNDUP(MONTH(Sales_Data[[#This Row],[Order_Date]])/3,0)</f>
        <v>Q3</v>
      </c>
    </row>
    <row r="2402" spans="1:25" x14ac:dyDescent="0.3">
      <c r="A2402" t="s">
        <v>3872</v>
      </c>
      <c r="B2402" s="1">
        <v>45978</v>
      </c>
      <c r="C2402" t="s">
        <v>1880</v>
      </c>
      <c r="D2402" t="s">
        <v>341</v>
      </c>
      <c r="E2402" t="s">
        <v>19</v>
      </c>
      <c r="F2402" t="s">
        <v>81</v>
      </c>
      <c r="G2402" t="s">
        <v>67</v>
      </c>
      <c r="H2402" t="s">
        <v>88</v>
      </c>
      <c r="I2402" t="s">
        <v>157</v>
      </c>
      <c r="J2402">
        <v>1</v>
      </c>
      <c r="K2402">
        <v>17175.68</v>
      </c>
      <c r="L2402">
        <v>0.1</v>
      </c>
      <c r="M2402">
        <v>12943.71</v>
      </c>
      <c r="N2402" t="s">
        <v>52</v>
      </c>
      <c r="O2402" t="s">
        <v>25</v>
      </c>
      <c r="P2402" t="s">
        <v>44</v>
      </c>
      <c r="Q2402">
        <f>Sales_Data[[#This Row],[Quantity]]*Sales_Data[[#This Row],[Unit_Price]]</f>
        <v>17175.68</v>
      </c>
      <c r="R2402">
        <f>Sales_Data[[#This Row],[Gross_Sales]]*Sales_Data[[#This Row],[Discount]]</f>
        <v>1717.5680000000002</v>
      </c>
      <c r="S2402">
        <f>Sales_Data[[#This Row],[Gross_Sales]]-Sales_Data[[#This Row],[Discount_Amount]]</f>
        <v>15458.112000000001</v>
      </c>
      <c r="T2402">
        <f>Sales_Data[[#This Row],[Net Sales]]-Sales_Data[[#This Row],[Cost]]</f>
        <v>2514.4020000000019</v>
      </c>
      <c r="U2402" s="2">
        <f>Sales_Data[[#This Row],[Profit]]/Sales_Data[[#This Row],[Net Sales]]</f>
        <v>0.16265906211573586</v>
      </c>
      <c r="V2402">
        <f>YEAR(Sales_Data[[#This Row],[Order_Date]])</f>
        <v>2025</v>
      </c>
      <c r="W2402" t="str">
        <f>TEXT(Sales_Data[[#This Row],[Order_Date]],"mmm")</f>
        <v>Nov</v>
      </c>
      <c r="X2402">
        <f>MONTH(Sales_Data[[#This Row],[Order_Date]])</f>
        <v>11</v>
      </c>
      <c r="Y2402" t="str">
        <f>"Q"&amp;ROUNDUP(MONTH(Sales_Data[[#This Row],[Order_Date]])/3,0)</f>
        <v>Q4</v>
      </c>
    </row>
    <row r="2403" spans="1:25" x14ac:dyDescent="0.3">
      <c r="A2403" t="s">
        <v>3873</v>
      </c>
      <c r="B2403" s="1">
        <v>45767</v>
      </c>
      <c r="C2403" t="s">
        <v>2776</v>
      </c>
      <c r="D2403" t="s">
        <v>546</v>
      </c>
      <c r="E2403" t="s">
        <v>48</v>
      </c>
      <c r="F2403" t="s">
        <v>164</v>
      </c>
      <c r="G2403" t="s">
        <v>41</v>
      </c>
      <c r="H2403" t="s">
        <v>171</v>
      </c>
      <c r="I2403" t="s">
        <v>191</v>
      </c>
      <c r="J2403">
        <v>1</v>
      </c>
      <c r="K2403">
        <v>22158.32</v>
      </c>
      <c r="L2403">
        <v>0.1</v>
      </c>
      <c r="M2403">
        <v>15786.39</v>
      </c>
      <c r="N2403" t="s">
        <v>83</v>
      </c>
      <c r="O2403" t="s">
        <v>35</v>
      </c>
      <c r="P2403" t="s">
        <v>44</v>
      </c>
      <c r="Q2403">
        <f>Sales_Data[[#This Row],[Quantity]]*Sales_Data[[#This Row],[Unit_Price]]</f>
        <v>22158.32</v>
      </c>
      <c r="R2403">
        <f>Sales_Data[[#This Row],[Gross_Sales]]*Sales_Data[[#This Row],[Discount]]</f>
        <v>2215.8319999999999</v>
      </c>
      <c r="S2403">
        <f>Sales_Data[[#This Row],[Gross_Sales]]-Sales_Data[[#This Row],[Discount_Amount]]</f>
        <v>19942.488000000001</v>
      </c>
      <c r="T2403">
        <f>Sales_Data[[#This Row],[Net Sales]]-Sales_Data[[#This Row],[Cost]]</f>
        <v>4156.0980000000018</v>
      </c>
      <c r="U2403" s="2">
        <f>Sales_Data[[#This Row],[Profit]]/Sales_Data[[#This Row],[Net Sales]]</f>
        <v>0.2084041870803684</v>
      </c>
      <c r="V2403">
        <f>YEAR(Sales_Data[[#This Row],[Order_Date]])</f>
        <v>2025</v>
      </c>
      <c r="W2403" t="str">
        <f>TEXT(Sales_Data[[#This Row],[Order_Date]],"mmm")</f>
        <v>Apr</v>
      </c>
      <c r="X2403">
        <f>MONTH(Sales_Data[[#This Row],[Order_Date]])</f>
        <v>4</v>
      </c>
      <c r="Y2403" t="str">
        <f>"Q"&amp;ROUNDUP(MONTH(Sales_Data[[#This Row],[Order_Date]])/3,0)</f>
        <v>Q2</v>
      </c>
    </row>
    <row r="2404" spans="1:25" x14ac:dyDescent="0.3">
      <c r="A2404" t="s">
        <v>3874</v>
      </c>
      <c r="B2404" s="1">
        <v>45993</v>
      </c>
      <c r="C2404" t="s">
        <v>1462</v>
      </c>
      <c r="D2404" t="s">
        <v>290</v>
      </c>
      <c r="E2404" t="s">
        <v>39</v>
      </c>
      <c r="F2404" t="s">
        <v>96</v>
      </c>
      <c r="G2404" t="s">
        <v>67</v>
      </c>
      <c r="H2404" t="s">
        <v>121</v>
      </c>
      <c r="I2404" t="s">
        <v>142</v>
      </c>
      <c r="J2404">
        <v>4</v>
      </c>
      <c r="K2404">
        <v>3183.18</v>
      </c>
      <c r="L2404">
        <v>0.1</v>
      </c>
      <c r="M2404">
        <v>8484.91</v>
      </c>
      <c r="N2404" t="s">
        <v>109</v>
      </c>
      <c r="O2404" t="s">
        <v>35</v>
      </c>
      <c r="P2404" t="s">
        <v>44</v>
      </c>
      <c r="Q2404">
        <f>Sales_Data[[#This Row],[Quantity]]*Sales_Data[[#This Row],[Unit_Price]]</f>
        <v>12732.72</v>
      </c>
      <c r="R2404">
        <f>Sales_Data[[#This Row],[Gross_Sales]]*Sales_Data[[#This Row],[Discount]]</f>
        <v>1273.2719999999999</v>
      </c>
      <c r="S2404">
        <f>Sales_Data[[#This Row],[Gross_Sales]]-Sales_Data[[#This Row],[Discount_Amount]]</f>
        <v>11459.448</v>
      </c>
      <c r="T2404">
        <f>Sales_Data[[#This Row],[Net Sales]]-Sales_Data[[#This Row],[Cost]]</f>
        <v>2974.5380000000005</v>
      </c>
      <c r="U2404" s="2">
        <f>Sales_Data[[#This Row],[Profit]]/Sales_Data[[#This Row],[Net Sales]]</f>
        <v>0.25957079258966054</v>
      </c>
      <c r="V2404">
        <f>YEAR(Sales_Data[[#This Row],[Order_Date]])</f>
        <v>2025</v>
      </c>
      <c r="W2404" t="str">
        <f>TEXT(Sales_Data[[#This Row],[Order_Date]],"mmm")</f>
        <v>Dec</v>
      </c>
      <c r="X2404">
        <f>MONTH(Sales_Data[[#This Row],[Order_Date]])</f>
        <v>12</v>
      </c>
      <c r="Y2404" t="str">
        <f>"Q"&amp;ROUNDUP(MONTH(Sales_Data[[#This Row],[Order_Date]])/3,0)</f>
        <v>Q4</v>
      </c>
    </row>
    <row r="2405" spans="1:25" x14ac:dyDescent="0.3">
      <c r="A2405" t="s">
        <v>3875</v>
      </c>
      <c r="B2405" s="1">
        <v>45967</v>
      </c>
      <c r="C2405" t="s">
        <v>3264</v>
      </c>
      <c r="D2405" t="s">
        <v>450</v>
      </c>
      <c r="E2405" t="s">
        <v>19</v>
      </c>
      <c r="F2405" t="s">
        <v>113</v>
      </c>
      <c r="G2405" t="s">
        <v>67</v>
      </c>
      <c r="H2405" t="s">
        <v>68</v>
      </c>
      <c r="I2405" t="s">
        <v>97</v>
      </c>
      <c r="J2405">
        <v>3</v>
      </c>
      <c r="K2405">
        <v>2594.98</v>
      </c>
      <c r="L2405">
        <v>0</v>
      </c>
      <c r="M2405">
        <v>6671.19</v>
      </c>
      <c r="N2405" t="s">
        <v>24</v>
      </c>
      <c r="O2405" t="s">
        <v>35</v>
      </c>
      <c r="P2405" t="s">
        <v>44</v>
      </c>
      <c r="Q2405">
        <f>Sales_Data[[#This Row],[Quantity]]*Sales_Data[[#This Row],[Unit_Price]]</f>
        <v>7784.9400000000005</v>
      </c>
      <c r="R2405">
        <f>Sales_Data[[#This Row],[Gross_Sales]]*Sales_Data[[#This Row],[Discount]]</f>
        <v>0</v>
      </c>
      <c r="S2405">
        <f>Sales_Data[[#This Row],[Gross_Sales]]-Sales_Data[[#This Row],[Discount_Amount]]</f>
        <v>7784.9400000000005</v>
      </c>
      <c r="T2405">
        <f>Sales_Data[[#This Row],[Net Sales]]-Sales_Data[[#This Row],[Cost]]</f>
        <v>1113.7500000000009</v>
      </c>
      <c r="U2405" s="2">
        <f>Sales_Data[[#This Row],[Profit]]/Sales_Data[[#This Row],[Net Sales]]</f>
        <v>0.14306468643303619</v>
      </c>
      <c r="V2405">
        <f>YEAR(Sales_Data[[#This Row],[Order_Date]])</f>
        <v>2025</v>
      </c>
      <c r="W2405" t="str">
        <f>TEXT(Sales_Data[[#This Row],[Order_Date]],"mmm")</f>
        <v>Nov</v>
      </c>
      <c r="X2405">
        <f>MONTH(Sales_Data[[#This Row],[Order_Date]])</f>
        <v>11</v>
      </c>
      <c r="Y2405" t="str">
        <f>"Q"&amp;ROUNDUP(MONTH(Sales_Data[[#This Row],[Order_Date]])/3,0)</f>
        <v>Q4</v>
      </c>
    </row>
    <row r="2406" spans="1:25" x14ac:dyDescent="0.3">
      <c r="A2406" t="s">
        <v>3876</v>
      </c>
      <c r="B2406" s="1">
        <v>45895</v>
      </c>
      <c r="C2406" t="s">
        <v>1241</v>
      </c>
      <c r="D2406" t="s">
        <v>215</v>
      </c>
      <c r="E2406" t="s">
        <v>119</v>
      </c>
      <c r="F2406" t="s">
        <v>184</v>
      </c>
      <c r="G2406" t="s">
        <v>67</v>
      </c>
      <c r="H2406" t="s">
        <v>68</v>
      </c>
      <c r="I2406" t="s">
        <v>69</v>
      </c>
      <c r="J2406">
        <v>1</v>
      </c>
      <c r="K2406">
        <v>2604.13</v>
      </c>
      <c r="L2406">
        <v>0.1</v>
      </c>
      <c r="M2406">
        <v>1706.89</v>
      </c>
      <c r="N2406" t="s">
        <v>109</v>
      </c>
      <c r="O2406" t="s">
        <v>53</v>
      </c>
      <c r="P2406" t="s">
        <v>71</v>
      </c>
      <c r="Q2406">
        <f>Sales_Data[[#This Row],[Quantity]]*Sales_Data[[#This Row],[Unit_Price]]</f>
        <v>2604.13</v>
      </c>
      <c r="R2406">
        <f>Sales_Data[[#This Row],[Gross_Sales]]*Sales_Data[[#This Row],[Discount]]</f>
        <v>260.41300000000001</v>
      </c>
      <c r="S2406">
        <f>Sales_Data[[#This Row],[Gross_Sales]]-Sales_Data[[#This Row],[Discount_Amount]]</f>
        <v>2343.7170000000001</v>
      </c>
      <c r="T2406">
        <f>Sales_Data[[#This Row],[Net Sales]]-Sales_Data[[#This Row],[Cost]]</f>
        <v>636.827</v>
      </c>
      <c r="U2406" s="2">
        <f>Sales_Data[[#This Row],[Profit]]/Sales_Data[[#This Row],[Net Sales]]</f>
        <v>0.27171667910417513</v>
      </c>
      <c r="V2406">
        <f>YEAR(Sales_Data[[#This Row],[Order_Date]])</f>
        <v>2025</v>
      </c>
      <c r="W2406" t="str">
        <f>TEXT(Sales_Data[[#This Row],[Order_Date]],"mmm")</f>
        <v>Aug</v>
      </c>
      <c r="X2406">
        <f>MONTH(Sales_Data[[#This Row],[Order_Date]])</f>
        <v>8</v>
      </c>
      <c r="Y2406" t="str">
        <f>"Q"&amp;ROUNDUP(MONTH(Sales_Data[[#This Row],[Order_Date]])/3,0)</f>
        <v>Q3</v>
      </c>
    </row>
    <row r="2407" spans="1:25" x14ac:dyDescent="0.3">
      <c r="A2407" t="s">
        <v>3877</v>
      </c>
      <c r="B2407" s="1">
        <v>45682</v>
      </c>
      <c r="C2407" t="s">
        <v>2046</v>
      </c>
      <c r="D2407" t="s">
        <v>723</v>
      </c>
      <c r="E2407" t="s">
        <v>48</v>
      </c>
      <c r="F2407" t="s">
        <v>132</v>
      </c>
      <c r="G2407" t="s">
        <v>21</v>
      </c>
      <c r="H2407" t="s">
        <v>127</v>
      </c>
      <c r="I2407" t="s">
        <v>128</v>
      </c>
      <c r="J2407">
        <v>4</v>
      </c>
      <c r="K2407">
        <v>57533.75</v>
      </c>
      <c r="L2407">
        <v>0.05</v>
      </c>
      <c r="M2407">
        <v>189908.63</v>
      </c>
      <c r="N2407" t="s">
        <v>24</v>
      </c>
      <c r="O2407" t="s">
        <v>35</v>
      </c>
      <c r="P2407" t="s">
        <v>26</v>
      </c>
      <c r="Q2407">
        <f>Sales_Data[[#This Row],[Quantity]]*Sales_Data[[#This Row],[Unit_Price]]</f>
        <v>230135</v>
      </c>
      <c r="R2407">
        <f>Sales_Data[[#This Row],[Gross_Sales]]*Sales_Data[[#This Row],[Discount]]</f>
        <v>11506.75</v>
      </c>
      <c r="S2407">
        <f>Sales_Data[[#This Row],[Gross_Sales]]-Sales_Data[[#This Row],[Discount_Amount]]</f>
        <v>218628.25</v>
      </c>
      <c r="T2407">
        <f>Sales_Data[[#This Row],[Net Sales]]-Sales_Data[[#This Row],[Cost]]</f>
        <v>28719.619999999995</v>
      </c>
      <c r="U2407" s="2">
        <f>Sales_Data[[#This Row],[Profit]]/Sales_Data[[#This Row],[Net Sales]]</f>
        <v>0.13136280421217292</v>
      </c>
      <c r="V2407">
        <f>YEAR(Sales_Data[[#This Row],[Order_Date]])</f>
        <v>2025</v>
      </c>
      <c r="W2407" t="str">
        <f>TEXT(Sales_Data[[#This Row],[Order_Date]],"mmm")</f>
        <v>Jan</v>
      </c>
      <c r="X2407">
        <f>MONTH(Sales_Data[[#This Row],[Order_Date]])</f>
        <v>1</v>
      </c>
      <c r="Y2407" t="str">
        <f>"Q"&amp;ROUNDUP(MONTH(Sales_Data[[#This Row],[Order_Date]])/3,0)</f>
        <v>Q1</v>
      </c>
    </row>
    <row r="2408" spans="1:25" x14ac:dyDescent="0.3">
      <c r="A2408" t="s">
        <v>3878</v>
      </c>
      <c r="B2408" s="1">
        <v>45798</v>
      </c>
      <c r="C2408" t="s">
        <v>3269</v>
      </c>
      <c r="D2408" t="s">
        <v>341</v>
      </c>
      <c r="E2408" t="s">
        <v>19</v>
      </c>
      <c r="F2408" t="s">
        <v>57</v>
      </c>
      <c r="G2408" t="s">
        <v>67</v>
      </c>
      <c r="H2408" t="s">
        <v>88</v>
      </c>
      <c r="I2408" t="s">
        <v>89</v>
      </c>
      <c r="J2408">
        <v>3</v>
      </c>
      <c r="K2408">
        <v>6942.7</v>
      </c>
      <c r="L2408">
        <v>0.2</v>
      </c>
      <c r="M2408">
        <v>14160.99</v>
      </c>
      <c r="N2408" t="s">
        <v>24</v>
      </c>
      <c r="O2408" t="s">
        <v>35</v>
      </c>
      <c r="P2408" t="s">
        <v>71</v>
      </c>
      <c r="Q2408">
        <f>Sales_Data[[#This Row],[Quantity]]*Sales_Data[[#This Row],[Unit_Price]]</f>
        <v>20828.099999999999</v>
      </c>
      <c r="R2408">
        <f>Sales_Data[[#This Row],[Gross_Sales]]*Sales_Data[[#This Row],[Discount]]</f>
        <v>4165.62</v>
      </c>
      <c r="S2408">
        <f>Sales_Data[[#This Row],[Gross_Sales]]-Sales_Data[[#This Row],[Discount_Amount]]</f>
        <v>16662.48</v>
      </c>
      <c r="T2408">
        <f>Sales_Data[[#This Row],[Net Sales]]-Sales_Data[[#This Row],[Cost]]</f>
        <v>2501.4899999999998</v>
      </c>
      <c r="U2408" s="2">
        <f>Sales_Data[[#This Row],[Profit]]/Sales_Data[[#This Row],[Net Sales]]</f>
        <v>0.15012711193051695</v>
      </c>
      <c r="V2408">
        <f>YEAR(Sales_Data[[#This Row],[Order_Date]])</f>
        <v>2025</v>
      </c>
      <c r="W2408" t="str">
        <f>TEXT(Sales_Data[[#This Row],[Order_Date]],"mmm")</f>
        <v>May</v>
      </c>
      <c r="X2408">
        <f>MONTH(Sales_Data[[#This Row],[Order_Date]])</f>
        <v>5</v>
      </c>
      <c r="Y2408" t="str">
        <f>"Q"&amp;ROUNDUP(MONTH(Sales_Data[[#This Row],[Order_Date]])/3,0)</f>
        <v>Q2</v>
      </c>
    </row>
    <row r="2409" spans="1:25" x14ac:dyDescent="0.3">
      <c r="A2409" t="s">
        <v>3879</v>
      </c>
      <c r="B2409" s="1">
        <v>45774</v>
      </c>
      <c r="C2409" t="s">
        <v>353</v>
      </c>
      <c r="D2409" t="s">
        <v>252</v>
      </c>
      <c r="E2409" t="s">
        <v>19</v>
      </c>
      <c r="F2409" t="s">
        <v>20</v>
      </c>
      <c r="G2409" t="s">
        <v>21</v>
      </c>
      <c r="H2409" t="s">
        <v>22</v>
      </c>
      <c r="I2409" t="s">
        <v>23</v>
      </c>
      <c r="J2409">
        <v>1</v>
      </c>
      <c r="K2409">
        <v>11435.56</v>
      </c>
      <c r="L2409">
        <v>0.1</v>
      </c>
      <c r="M2409">
        <v>7213.48</v>
      </c>
      <c r="N2409" t="s">
        <v>24</v>
      </c>
      <c r="O2409" t="s">
        <v>35</v>
      </c>
      <c r="P2409" t="s">
        <v>44</v>
      </c>
      <c r="Q2409">
        <f>Sales_Data[[#This Row],[Quantity]]*Sales_Data[[#This Row],[Unit_Price]]</f>
        <v>11435.56</v>
      </c>
      <c r="R2409">
        <f>Sales_Data[[#This Row],[Gross_Sales]]*Sales_Data[[#This Row],[Discount]]</f>
        <v>1143.556</v>
      </c>
      <c r="S2409">
        <f>Sales_Data[[#This Row],[Gross_Sales]]-Sales_Data[[#This Row],[Discount_Amount]]</f>
        <v>10292.003999999999</v>
      </c>
      <c r="T2409">
        <f>Sales_Data[[#This Row],[Net Sales]]-Sales_Data[[#This Row],[Cost]]</f>
        <v>3078.5239999999994</v>
      </c>
      <c r="U2409" s="2">
        <f>Sales_Data[[#This Row],[Profit]]/Sales_Data[[#This Row],[Net Sales]]</f>
        <v>0.29911803376679602</v>
      </c>
      <c r="V2409">
        <f>YEAR(Sales_Data[[#This Row],[Order_Date]])</f>
        <v>2025</v>
      </c>
      <c r="W2409" t="str">
        <f>TEXT(Sales_Data[[#This Row],[Order_Date]],"mmm")</f>
        <v>Apr</v>
      </c>
      <c r="X2409">
        <f>MONTH(Sales_Data[[#This Row],[Order_Date]])</f>
        <v>4</v>
      </c>
      <c r="Y2409" t="str">
        <f>"Q"&amp;ROUNDUP(MONTH(Sales_Data[[#This Row],[Order_Date]])/3,0)</f>
        <v>Q2</v>
      </c>
    </row>
    <row r="2410" spans="1:25" x14ac:dyDescent="0.3">
      <c r="A2410" t="s">
        <v>3880</v>
      </c>
      <c r="B2410" s="1">
        <v>45682</v>
      </c>
      <c r="C2410" t="s">
        <v>3881</v>
      </c>
      <c r="D2410" t="s">
        <v>38</v>
      </c>
      <c r="E2410" t="s">
        <v>119</v>
      </c>
      <c r="F2410" t="s">
        <v>538</v>
      </c>
      <c r="G2410" t="s">
        <v>67</v>
      </c>
      <c r="H2410" t="s">
        <v>68</v>
      </c>
      <c r="I2410" t="s">
        <v>69</v>
      </c>
      <c r="J2410">
        <v>1</v>
      </c>
      <c r="K2410">
        <v>6160.71</v>
      </c>
      <c r="L2410">
        <v>0.1</v>
      </c>
      <c r="M2410">
        <v>3470.11</v>
      </c>
      <c r="N2410" t="s">
        <v>24</v>
      </c>
      <c r="O2410" t="s">
        <v>35</v>
      </c>
      <c r="P2410" t="s">
        <v>44</v>
      </c>
      <c r="Q2410">
        <f>Sales_Data[[#This Row],[Quantity]]*Sales_Data[[#This Row],[Unit_Price]]</f>
        <v>6160.71</v>
      </c>
      <c r="R2410">
        <f>Sales_Data[[#This Row],[Gross_Sales]]*Sales_Data[[#This Row],[Discount]]</f>
        <v>616.07100000000003</v>
      </c>
      <c r="S2410">
        <f>Sales_Data[[#This Row],[Gross_Sales]]-Sales_Data[[#This Row],[Discount_Amount]]</f>
        <v>5544.6390000000001</v>
      </c>
      <c r="T2410">
        <f>Sales_Data[[#This Row],[Net Sales]]-Sales_Data[[#This Row],[Cost]]</f>
        <v>2074.529</v>
      </c>
      <c r="U2410" s="2">
        <f>Sales_Data[[#This Row],[Profit]]/Sales_Data[[#This Row],[Net Sales]]</f>
        <v>0.37415041808853561</v>
      </c>
      <c r="V2410">
        <f>YEAR(Sales_Data[[#This Row],[Order_Date]])</f>
        <v>2025</v>
      </c>
      <c r="W2410" t="str">
        <f>TEXT(Sales_Data[[#This Row],[Order_Date]],"mmm")</f>
        <v>Jan</v>
      </c>
      <c r="X2410">
        <f>MONTH(Sales_Data[[#This Row],[Order_Date]])</f>
        <v>1</v>
      </c>
      <c r="Y2410" t="str">
        <f>"Q"&amp;ROUNDUP(MONTH(Sales_Data[[#This Row],[Order_Date]])/3,0)</f>
        <v>Q1</v>
      </c>
    </row>
    <row r="2411" spans="1:25" x14ac:dyDescent="0.3">
      <c r="A2411" t="s">
        <v>3882</v>
      </c>
      <c r="B2411" s="1">
        <v>45736</v>
      </c>
      <c r="C2411" t="s">
        <v>3883</v>
      </c>
      <c r="D2411" t="s">
        <v>280</v>
      </c>
      <c r="E2411" t="s">
        <v>48</v>
      </c>
      <c r="F2411" t="s">
        <v>132</v>
      </c>
      <c r="G2411" t="s">
        <v>41</v>
      </c>
      <c r="H2411" t="s">
        <v>42</v>
      </c>
      <c r="I2411" t="s">
        <v>43</v>
      </c>
      <c r="J2411">
        <v>1</v>
      </c>
      <c r="K2411">
        <v>51146.16</v>
      </c>
      <c r="L2411">
        <v>0.2</v>
      </c>
      <c r="M2411">
        <v>28377.1</v>
      </c>
      <c r="N2411" t="s">
        <v>70</v>
      </c>
      <c r="O2411" t="s">
        <v>35</v>
      </c>
      <c r="P2411" t="s">
        <v>26</v>
      </c>
      <c r="Q2411">
        <f>Sales_Data[[#This Row],[Quantity]]*Sales_Data[[#This Row],[Unit_Price]]</f>
        <v>51146.16</v>
      </c>
      <c r="R2411">
        <f>Sales_Data[[#This Row],[Gross_Sales]]*Sales_Data[[#This Row],[Discount]]</f>
        <v>10229.232000000002</v>
      </c>
      <c r="S2411">
        <f>Sales_Data[[#This Row],[Gross_Sales]]-Sales_Data[[#This Row],[Discount_Amount]]</f>
        <v>40916.928</v>
      </c>
      <c r="T2411">
        <f>Sales_Data[[#This Row],[Net Sales]]-Sales_Data[[#This Row],[Cost]]</f>
        <v>12539.828000000001</v>
      </c>
      <c r="U2411" s="2">
        <f>Sales_Data[[#This Row],[Profit]]/Sales_Data[[#This Row],[Net Sales]]</f>
        <v>0.30647041732947305</v>
      </c>
      <c r="V2411">
        <f>YEAR(Sales_Data[[#This Row],[Order_Date]])</f>
        <v>2025</v>
      </c>
      <c r="W2411" t="str">
        <f>TEXT(Sales_Data[[#This Row],[Order_Date]],"mmm")</f>
        <v>Mar</v>
      </c>
      <c r="X2411">
        <f>MONTH(Sales_Data[[#This Row],[Order_Date]])</f>
        <v>3</v>
      </c>
      <c r="Y2411" t="str">
        <f>"Q"&amp;ROUNDUP(MONTH(Sales_Data[[#This Row],[Order_Date]])/3,0)</f>
        <v>Q1</v>
      </c>
    </row>
    <row r="2412" spans="1:25" x14ac:dyDescent="0.3">
      <c r="A2412" t="s">
        <v>3884</v>
      </c>
      <c r="B2412" s="1">
        <v>45725</v>
      </c>
      <c r="C2412" t="s">
        <v>3692</v>
      </c>
      <c r="D2412" t="s">
        <v>307</v>
      </c>
      <c r="E2412" t="s">
        <v>48</v>
      </c>
      <c r="F2412" t="s">
        <v>152</v>
      </c>
      <c r="G2412" t="s">
        <v>32</v>
      </c>
      <c r="H2412" t="s">
        <v>50</v>
      </c>
      <c r="I2412" t="s">
        <v>58</v>
      </c>
      <c r="J2412">
        <v>2</v>
      </c>
      <c r="K2412">
        <v>13107.8</v>
      </c>
      <c r="L2412">
        <v>0</v>
      </c>
      <c r="M2412">
        <v>19399.59</v>
      </c>
      <c r="N2412" t="s">
        <v>52</v>
      </c>
      <c r="O2412" t="s">
        <v>25</v>
      </c>
      <c r="P2412" t="s">
        <v>71</v>
      </c>
      <c r="Q2412">
        <f>Sales_Data[[#This Row],[Quantity]]*Sales_Data[[#This Row],[Unit_Price]]</f>
        <v>26215.599999999999</v>
      </c>
      <c r="R2412">
        <f>Sales_Data[[#This Row],[Gross_Sales]]*Sales_Data[[#This Row],[Discount]]</f>
        <v>0</v>
      </c>
      <c r="S2412">
        <f>Sales_Data[[#This Row],[Gross_Sales]]-Sales_Data[[#This Row],[Discount_Amount]]</f>
        <v>26215.599999999999</v>
      </c>
      <c r="T2412">
        <f>Sales_Data[[#This Row],[Net Sales]]-Sales_Data[[#This Row],[Cost]]</f>
        <v>6816.0099999999984</v>
      </c>
      <c r="U2412" s="2">
        <f>Sales_Data[[#This Row],[Profit]]/Sales_Data[[#This Row],[Net Sales]]</f>
        <v>0.25999824531958066</v>
      </c>
      <c r="V2412">
        <f>YEAR(Sales_Data[[#This Row],[Order_Date]])</f>
        <v>2025</v>
      </c>
      <c r="W2412" t="str">
        <f>TEXT(Sales_Data[[#This Row],[Order_Date]],"mmm")</f>
        <v>Mar</v>
      </c>
      <c r="X2412">
        <f>MONTH(Sales_Data[[#This Row],[Order_Date]])</f>
        <v>3</v>
      </c>
      <c r="Y2412" t="str">
        <f>"Q"&amp;ROUNDUP(MONTH(Sales_Data[[#This Row],[Order_Date]])/3,0)</f>
        <v>Q1</v>
      </c>
    </row>
    <row r="2413" spans="1:25" x14ac:dyDescent="0.3">
      <c r="A2413" t="s">
        <v>3885</v>
      </c>
      <c r="B2413" s="1">
        <v>45830</v>
      </c>
      <c r="C2413" t="s">
        <v>3711</v>
      </c>
      <c r="D2413" t="s">
        <v>374</v>
      </c>
      <c r="E2413" t="s">
        <v>48</v>
      </c>
      <c r="F2413" t="s">
        <v>49</v>
      </c>
      <c r="G2413" t="s">
        <v>21</v>
      </c>
      <c r="H2413" t="s">
        <v>230</v>
      </c>
      <c r="I2413" t="s">
        <v>328</v>
      </c>
      <c r="J2413">
        <v>2</v>
      </c>
      <c r="K2413">
        <v>20855.63</v>
      </c>
      <c r="L2413">
        <v>0.05</v>
      </c>
      <c r="M2413">
        <v>33816.82</v>
      </c>
      <c r="N2413" t="s">
        <v>52</v>
      </c>
      <c r="O2413" t="s">
        <v>35</v>
      </c>
      <c r="P2413" t="s">
        <v>26</v>
      </c>
      <c r="Q2413">
        <f>Sales_Data[[#This Row],[Quantity]]*Sales_Data[[#This Row],[Unit_Price]]</f>
        <v>41711.26</v>
      </c>
      <c r="R2413">
        <f>Sales_Data[[#This Row],[Gross_Sales]]*Sales_Data[[#This Row],[Discount]]</f>
        <v>2085.5630000000001</v>
      </c>
      <c r="S2413">
        <f>Sales_Data[[#This Row],[Gross_Sales]]-Sales_Data[[#This Row],[Discount_Amount]]</f>
        <v>39625.697</v>
      </c>
      <c r="T2413">
        <f>Sales_Data[[#This Row],[Net Sales]]-Sales_Data[[#This Row],[Cost]]</f>
        <v>5808.8770000000004</v>
      </c>
      <c r="U2413" s="2">
        <f>Sales_Data[[#This Row],[Profit]]/Sales_Data[[#This Row],[Net Sales]]</f>
        <v>0.14659368641515633</v>
      </c>
      <c r="V2413">
        <f>YEAR(Sales_Data[[#This Row],[Order_Date]])</f>
        <v>2025</v>
      </c>
      <c r="W2413" t="str">
        <f>TEXT(Sales_Data[[#This Row],[Order_Date]],"mmm")</f>
        <v>Jun</v>
      </c>
      <c r="X2413">
        <f>MONTH(Sales_Data[[#This Row],[Order_Date]])</f>
        <v>6</v>
      </c>
      <c r="Y2413" t="str">
        <f>"Q"&amp;ROUNDUP(MONTH(Sales_Data[[#This Row],[Order_Date]])/3,0)</f>
        <v>Q2</v>
      </c>
    </row>
    <row r="2414" spans="1:25" x14ac:dyDescent="0.3">
      <c r="A2414" t="s">
        <v>3886</v>
      </c>
      <c r="B2414" s="1">
        <v>45669</v>
      </c>
      <c r="C2414" t="s">
        <v>1629</v>
      </c>
      <c r="D2414" t="s">
        <v>86</v>
      </c>
      <c r="E2414" t="s">
        <v>30</v>
      </c>
      <c r="F2414" t="s">
        <v>210</v>
      </c>
      <c r="G2414" t="s">
        <v>67</v>
      </c>
      <c r="H2414" t="s">
        <v>88</v>
      </c>
      <c r="I2414" t="s">
        <v>89</v>
      </c>
      <c r="J2414">
        <v>1</v>
      </c>
      <c r="K2414">
        <v>2379.6</v>
      </c>
      <c r="L2414">
        <v>0.1</v>
      </c>
      <c r="M2414">
        <v>1439.69</v>
      </c>
      <c r="N2414" t="s">
        <v>70</v>
      </c>
      <c r="O2414" t="s">
        <v>35</v>
      </c>
      <c r="P2414" t="s">
        <v>71</v>
      </c>
      <c r="Q2414">
        <f>Sales_Data[[#This Row],[Quantity]]*Sales_Data[[#This Row],[Unit_Price]]</f>
        <v>2379.6</v>
      </c>
      <c r="R2414">
        <f>Sales_Data[[#This Row],[Gross_Sales]]*Sales_Data[[#This Row],[Discount]]</f>
        <v>237.96</v>
      </c>
      <c r="S2414">
        <f>Sales_Data[[#This Row],[Gross_Sales]]-Sales_Data[[#This Row],[Discount_Amount]]</f>
        <v>2141.64</v>
      </c>
      <c r="T2414">
        <f>Sales_Data[[#This Row],[Net Sales]]-Sales_Data[[#This Row],[Cost]]</f>
        <v>701.94999999999982</v>
      </c>
      <c r="U2414" s="2">
        <f>Sales_Data[[#This Row],[Profit]]/Sales_Data[[#This Row],[Net Sales]]</f>
        <v>0.32776283595749045</v>
      </c>
      <c r="V2414">
        <f>YEAR(Sales_Data[[#This Row],[Order_Date]])</f>
        <v>2025</v>
      </c>
      <c r="W2414" t="str">
        <f>TEXT(Sales_Data[[#This Row],[Order_Date]],"mmm")</f>
        <v>Jan</v>
      </c>
      <c r="X2414">
        <f>MONTH(Sales_Data[[#This Row],[Order_Date]])</f>
        <v>1</v>
      </c>
      <c r="Y2414" t="str">
        <f>"Q"&amp;ROUNDUP(MONTH(Sales_Data[[#This Row],[Order_Date]])/3,0)</f>
        <v>Q1</v>
      </c>
    </row>
    <row r="2415" spans="1:25" x14ac:dyDescent="0.3">
      <c r="A2415" t="s">
        <v>3887</v>
      </c>
      <c r="B2415" s="1">
        <v>45945</v>
      </c>
      <c r="C2415" t="s">
        <v>3888</v>
      </c>
      <c r="D2415" t="s">
        <v>546</v>
      </c>
      <c r="E2415" t="s">
        <v>48</v>
      </c>
      <c r="F2415" t="s">
        <v>152</v>
      </c>
      <c r="G2415" t="s">
        <v>67</v>
      </c>
      <c r="H2415" t="s">
        <v>133</v>
      </c>
      <c r="I2415" t="s">
        <v>134</v>
      </c>
      <c r="J2415">
        <v>1</v>
      </c>
      <c r="K2415">
        <v>24667.41</v>
      </c>
      <c r="L2415">
        <v>0.05</v>
      </c>
      <c r="M2415">
        <v>20356.68</v>
      </c>
      <c r="N2415" t="s">
        <v>52</v>
      </c>
      <c r="O2415" t="s">
        <v>35</v>
      </c>
      <c r="P2415" t="s">
        <v>71</v>
      </c>
      <c r="Q2415">
        <f>Sales_Data[[#This Row],[Quantity]]*Sales_Data[[#This Row],[Unit_Price]]</f>
        <v>24667.41</v>
      </c>
      <c r="R2415">
        <f>Sales_Data[[#This Row],[Gross_Sales]]*Sales_Data[[#This Row],[Discount]]</f>
        <v>1233.3705</v>
      </c>
      <c r="S2415">
        <f>Sales_Data[[#This Row],[Gross_Sales]]-Sales_Data[[#This Row],[Discount_Amount]]</f>
        <v>23434.039499999999</v>
      </c>
      <c r="T2415">
        <f>Sales_Data[[#This Row],[Net Sales]]-Sales_Data[[#This Row],[Cost]]</f>
        <v>3077.3594999999987</v>
      </c>
      <c r="U2415" s="2">
        <f>Sales_Data[[#This Row],[Profit]]/Sales_Data[[#This Row],[Net Sales]]</f>
        <v>0.1313200611443878</v>
      </c>
      <c r="V2415">
        <f>YEAR(Sales_Data[[#This Row],[Order_Date]])</f>
        <v>2025</v>
      </c>
      <c r="W2415" t="str">
        <f>TEXT(Sales_Data[[#This Row],[Order_Date]],"mmm")</f>
        <v>Oct</v>
      </c>
      <c r="X2415">
        <f>MONTH(Sales_Data[[#This Row],[Order_Date]])</f>
        <v>10</v>
      </c>
      <c r="Y2415" t="str">
        <f>"Q"&amp;ROUNDUP(MONTH(Sales_Data[[#This Row],[Order_Date]])/3,0)</f>
        <v>Q4</v>
      </c>
    </row>
    <row r="2416" spans="1:25" x14ac:dyDescent="0.3">
      <c r="A2416" t="s">
        <v>3889</v>
      </c>
      <c r="B2416" s="1">
        <v>45785</v>
      </c>
      <c r="C2416" t="s">
        <v>248</v>
      </c>
      <c r="D2416" t="s">
        <v>1122</v>
      </c>
      <c r="E2416" t="s">
        <v>48</v>
      </c>
      <c r="F2416" t="s">
        <v>164</v>
      </c>
      <c r="G2416" t="s">
        <v>21</v>
      </c>
      <c r="H2416" t="s">
        <v>230</v>
      </c>
      <c r="I2416" t="s">
        <v>231</v>
      </c>
      <c r="J2416">
        <v>1</v>
      </c>
      <c r="K2416">
        <v>63914.48</v>
      </c>
      <c r="L2416">
        <v>0.05</v>
      </c>
      <c r="M2416">
        <v>53132.480000000003</v>
      </c>
      <c r="N2416" t="s">
        <v>83</v>
      </c>
      <c r="O2416" t="s">
        <v>25</v>
      </c>
      <c r="P2416" t="s">
        <v>44</v>
      </c>
      <c r="Q2416">
        <f>Sales_Data[[#This Row],[Quantity]]*Sales_Data[[#This Row],[Unit_Price]]</f>
        <v>63914.48</v>
      </c>
      <c r="R2416">
        <f>Sales_Data[[#This Row],[Gross_Sales]]*Sales_Data[[#This Row],[Discount]]</f>
        <v>3195.7240000000002</v>
      </c>
      <c r="S2416">
        <f>Sales_Data[[#This Row],[Gross_Sales]]-Sales_Data[[#This Row],[Discount_Amount]]</f>
        <v>60718.756000000001</v>
      </c>
      <c r="T2416">
        <f>Sales_Data[[#This Row],[Net Sales]]-Sales_Data[[#This Row],[Cost]]</f>
        <v>7586.275999999998</v>
      </c>
      <c r="U2416" s="2">
        <f>Sales_Data[[#This Row],[Profit]]/Sales_Data[[#This Row],[Net Sales]]</f>
        <v>0.1249412290330849</v>
      </c>
      <c r="V2416">
        <f>YEAR(Sales_Data[[#This Row],[Order_Date]])</f>
        <v>2025</v>
      </c>
      <c r="W2416" t="str">
        <f>TEXT(Sales_Data[[#This Row],[Order_Date]],"mmm")</f>
        <v>May</v>
      </c>
      <c r="X2416">
        <f>MONTH(Sales_Data[[#This Row],[Order_Date]])</f>
        <v>5</v>
      </c>
      <c r="Y2416" t="str">
        <f>"Q"&amp;ROUNDUP(MONTH(Sales_Data[[#This Row],[Order_Date]])/3,0)</f>
        <v>Q2</v>
      </c>
    </row>
    <row r="2417" spans="1:25" x14ac:dyDescent="0.3">
      <c r="A2417" t="s">
        <v>3890</v>
      </c>
      <c r="B2417" s="1">
        <v>45753</v>
      </c>
      <c r="C2417" t="s">
        <v>1318</v>
      </c>
      <c r="D2417" t="s">
        <v>474</v>
      </c>
      <c r="E2417" t="s">
        <v>48</v>
      </c>
      <c r="F2417" t="s">
        <v>132</v>
      </c>
      <c r="G2417" t="s">
        <v>21</v>
      </c>
      <c r="H2417" t="s">
        <v>22</v>
      </c>
      <c r="I2417" t="s">
        <v>62</v>
      </c>
      <c r="J2417">
        <v>1</v>
      </c>
      <c r="K2417">
        <v>54518.74</v>
      </c>
      <c r="L2417">
        <v>0.15</v>
      </c>
      <c r="M2417">
        <v>34459.1</v>
      </c>
      <c r="N2417" t="s">
        <v>70</v>
      </c>
      <c r="O2417" t="s">
        <v>35</v>
      </c>
      <c r="P2417" t="s">
        <v>71</v>
      </c>
      <c r="Q2417">
        <f>Sales_Data[[#This Row],[Quantity]]*Sales_Data[[#This Row],[Unit_Price]]</f>
        <v>54518.74</v>
      </c>
      <c r="R2417">
        <f>Sales_Data[[#This Row],[Gross_Sales]]*Sales_Data[[#This Row],[Discount]]</f>
        <v>8177.8109999999997</v>
      </c>
      <c r="S2417">
        <f>Sales_Data[[#This Row],[Gross_Sales]]-Sales_Data[[#This Row],[Discount_Amount]]</f>
        <v>46340.928999999996</v>
      </c>
      <c r="T2417">
        <f>Sales_Data[[#This Row],[Net Sales]]-Sales_Data[[#This Row],[Cost]]</f>
        <v>11881.828999999998</v>
      </c>
      <c r="U2417" s="2">
        <f>Sales_Data[[#This Row],[Profit]]/Sales_Data[[#This Row],[Net Sales]]</f>
        <v>0.2564003194670525</v>
      </c>
      <c r="V2417">
        <f>YEAR(Sales_Data[[#This Row],[Order_Date]])</f>
        <v>2025</v>
      </c>
      <c r="W2417" t="str">
        <f>TEXT(Sales_Data[[#This Row],[Order_Date]],"mmm")</f>
        <v>Apr</v>
      </c>
      <c r="X2417">
        <f>MONTH(Sales_Data[[#This Row],[Order_Date]])</f>
        <v>4</v>
      </c>
      <c r="Y2417" t="str">
        <f>"Q"&amp;ROUNDUP(MONTH(Sales_Data[[#This Row],[Order_Date]])/3,0)</f>
        <v>Q2</v>
      </c>
    </row>
    <row r="2418" spans="1:25" x14ac:dyDescent="0.3">
      <c r="A2418" t="s">
        <v>3891</v>
      </c>
      <c r="B2418" s="1">
        <v>45749</v>
      </c>
      <c r="C2418" t="s">
        <v>3892</v>
      </c>
      <c r="D2418" t="s">
        <v>817</v>
      </c>
      <c r="E2418" t="s">
        <v>39</v>
      </c>
      <c r="F2418" t="s">
        <v>107</v>
      </c>
      <c r="G2418" t="s">
        <v>67</v>
      </c>
      <c r="H2418" t="s">
        <v>121</v>
      </c>
      <c r="I2418" t="s">
        <v>122</v>
      </c>
      <c r="J2418">
        <v>2</v>
      </c>
      <c r="K2418">
        <v>3565.93</v>
      </c>
      <c r="L2418">
        <v>0.1</v>
      </c>
      <c r="M2418">
        <v>4223.74</v>
      </c>
      <c r="N2418" t="s">
        <v>52</v>
      </c>
      <c r="O2418" t="s">
        <v>35</v>
      </c>
      <c r="P2418" t="s">
        <v>44</v>
      </c>
      <c r="Q2418">
        <f>Sales_Data[[#This Row],[Quantity]]*Sales_Data[[#This Row],[Unit_Price]]</f>
        <v>7131.86</v>
      </c>
      <c r="R2418">
        <f>Sales_Data[[#This Row],[Gross_Sales]]*Sales_Data[[#This Row],[Discount]]</f>
        <v>713.18600000000004</v>
      </c>
      <c r="S2418">
        <f>Sales_Data[[#This Row],[Gross_Sales]]-Sales_Data[[#This Row],[Discount_Amount]]</f>
        <v>6418.674</v>
      </c>
      <c r="T2418">
        <f>Sales_Data[[#This Row],[Net Sales]]-Sales_Data[[#This Row],[Cost]]</f>
        <v>2194.9340000000002</v>
      </c>
      <c r="U2418" s="2">
        <f>Sales_Data[[#This Row],[Profit]]/Sales_Data[[#This Row],[Net Sales]]</f>
        <v>0.3419606604105459</v>
      </c>
      <c r="V2418">
        <f>YEAR(Sales_Data[[#This Row],[Order_Date]])</f>
        <v>2025</v>
      </c>
      <c r="W2418" t="str">
        <f>TEXT(Sales_Data[[#This Row],[Order_Date]],"mmm")</f>
        <v>Apr</v>
      </c>
      <c r="X2418">
        <f>MONTH(Sales_Data[[#This Row],[Order_Date]])</f>
        <v>4</v>
      </c>
      <c r="Y2418" t="str">
        <f>"Q"&amp;ROUNDUP(MONTH(Sales_Data[[#This Row],[Order_Date]])/3,0)</f>
        <v>Q2</v>
      </c>
    </row>
    <row r="2419" spans="1:25" x14ac:dyDescent="0.3">
      <c r="A2419" t="s">
        <v>3893</v>
      </c>
      <c r="B2419" s="1">
        <v>45798</v>
      </c>
      <c r="C2419" t="s">
        <v>3325</v>
      </c>
      <c r="D2419" t="s">
        <v>151</v>
      </c>
      <c r="E2419" t="s">
        <v>48</v>
      </c>
      <c r="F2419" t="s">
        <v>164</v>
      </c>
      <c r="G2419" t="s">
        <v>75</v>
      </c>
      <c r="H2419" t="s">
        <v>256</v>
      </c>
      <c r="I2419" t="s">
        <v>257</v>
      </c>
      <c r="J2419">
        <v>1</v>
      </c>
      <c r="K2419">
        <v>57333.56</v>
      </c>
      <c r="L2419">
        <v>0</v>
      </c>
      <c r="M2419">
        <v>46854.98</v>
      </c>
      <c r="N2419" t="s">
        <v>52</v>
      </c>
      <c r="O2419" t="s">
        <v>35</v>
      </c>
      <c r="P2419" t="s">
        <v>44</v>
      </c>
      <c r="Q2419">
        <f>Sales_Data[[#This Row],[Quantity]]*Sales_Data[[#This Row],[Unit_Price]]</f>
        <v>57333.56</v>
      </c>
      <c r="R2419">
        <f>Sales_Data[[#This Row],[Gross_Sales]]*Sales_Data[[#This Row],[Discount]]</f>
        <v>0</v>
      </c>
      <c r="S2419">
        <f>Sales_Data[[#This Row],[Gross_Sales]]-Sales_Data[[#This Row],[Discount_Amount]]</f>
        <v>57333.56</v>
      </c>
      <c r="T2419">
        <f>Sales_Data[[#This Row],[Net Sales]]-Sales_Data[[#This Row],[Cost]]</f>
        <v>10478.579999999994</v>
      </c>
      <c r="U2419" s="2">
        <f>Sales_Data[[#This Row],[Profit]]/Sales_Data[[#This Row],[Net Sales]]</f>
        <v>0.1827652076724347</v>
      </c>
      <c r="V2419">
        <f>YEAR(Sales_Data[[#This Row],[Order_Date]])</f>
        <v>2025</v>
      </c>
      <c r="W2419" t="str">
        <f>TEXT(Sales_Data[[#This Row],[Order_Date]],"mmm")</f>
        <v>May</v>
      </c>
      <c r="X2419">
        <f>MONTH(Sales_Data[[#This Row],[Order_Date]])</f>
        <v>5</v>
      </c>
      <c r="Y2419" t="str">
        <f>"Q"&amp;ROUNDUP(MONTH(Sales_Data[[#This Row],[Order_Date]])/3,0)</f>
        <v>Q2</v>
      </c>
    </row>
    <row r="2420" spans="1:25" x14ac:dyDescent="0.3">
      <c r="A2420" t="s">
        <v>3894</v>
      </c>
      <c r="B2420" s="1">
        <v>45688</v>
      </c>
      <c r="C2420" t="s">
        <v>1987</v>
      </c>
      <c r="D2420" t="s">
        <v>1026</v>
      </c>
      <c r="E2420" t="s">
        <v>19</v>
      </c>
      <c r="F2420" t="s">
        <v>66</v>
      </c>
      <c r="G2420" t="s">
        <v>41</v>
      </c>
      <c r="H2420" t="s">
        <v>171</v>
      </c>
      <c r="I2420" t="s">
        <v>191</v>
      </c>
      <c r="J2420">
        <v>2</v>
      </c>
      <c r="K2420">
        <v>6714.4</v>
      </c>
      <c r="L2420">
        <v>0.05</v>
      </c>
      <c r="M2420">
        <v>9065.86</v>
      </c>
      <c r="N2420" t="s">
        <v>52</v>
      </c>
      <c r="O2420" t="s">
        <v>53</v>
      </c>
      <c r="P2420" t="s">
        <v>71</v>
      </c>
      <c r="Q2420">
        <f>Sales_Data[[#This Row],[Quantity]]*Sales_Data[[#This Row],[Unit_Price]]</f>
        <v>13428.8</v>
      </c>
      <c r="R2420">
        <f>Sales_Data[[#This Row],[Gross_Sales]]*Sales_Data[[#This Row],[Discount]]</f>
        <v>671.44</v>
      </c>
      <c r="S2420">
        <f>Sales_Data[[#This Row],[Gross_Sales]]-Sales_Data[[#This Row],[Discount_Amount]]</f>
        <v>12757.359999999999</v>
      </c>
      <c r="T2420">
        <f>Sales_Data[[#This Row],[Net Sales]]-Sales_Data[[#This Row],[Cost]]</f>
        <v>3691.4999999999982</v>
      </c>
      <c r="U2420" s="2">
        <f>Sales_Data[[#This Row],[Profit]]/Sales_Data[[#This Row],[Net Sales]]</f>
        <v>0.28936237591476593</v>
      </c>
      <c r="V2420">
        <f>YEAR(Sales_Data[[#This Row],[Order_Date]])</f>
        <v>2025</v>
      </c>
      <c r="W2420" t="str">
        <f>TEXT(Sales_Data[[#This Row],[Order_Date]],"mmm")</f>
        <v>Jan</v>
      </c>
      <c r="X2420">
        <f>MONTH(Sales_Data[[#This Row],[Order_Date]])</f>
        <v>1</v>
      </c>
      <c r="Y2420" t="str">
        <f>"Q"&amp;ROUNDUP(MONTH(Sales_Data[[#This Row],[Order_Date]])/3,0)</f>
        <v>Q1</v>
      </c>
    </row>
    <row r="2421" spans="1:25" x14ac:dyDescent="0.3">
      <c r="A2421" t="s">
        <v>3895</v>
      </c>
      <c r="B2421" s="1">
        <v>45991</v>
      </c>
      <c r="C2421" t="s">
        <v>827</v>
      </c>
      <c r="D2421" t="s">
        <v>527</v>
      </c>
      <c r="E2421" t="s">
        <v>48</v>
      </c>
      <c r="F2421" t="s">
        <v>132</v>
      </c>
      <c r="G2421" t="s">
        <v>32</v>
      </c>
      <c r="H2421" t="s">
        <v>33</v>
      </c>
      <c r="I2421" t="s">
        <v>161</v>
      </c>
      <c r="J2421">
        <v>4</v>
      </c>
      <c r="K2421">
        <v>51400.1</v>
      </c>
      <c r="L2421">
        <v>0</v>
      </c>
      <c r="M2421">
        <v>145111.82999999999</v>
      </c>
      <c r="N2421" t="s">
        <v>83</v>
      </c>
      <c r="O2421" t="s">
        <v>35</v>
      </c>
      <c r="P2421" t="s">
        <v>44</v>
      </c>
      <c r="Q2421">
        <f>Sales_Data[[#This Row],[Quantity]]*Sales_Data[[#This Row],[Unit_Price]]</f>
        <v>205600.4</v>
      </c>
      <c r="R2421">
        <f>Sales_Data[[#This Row],[Gross_Sales]]*Sales_Data[[#This Row],[Discount]]</f>
        <v>0</v>
      </c>
      <c r="S2421">
        <f>Sales_Data[[#This Row],[Gross_Sales]]-Sales_Data[[#This Row],[Discount_Amount]]</f>
        <v>205600.4</v>
      </c>
      <c r="T2421">
        <f>Sales_Data[[#This Row],[Net Sales]]-Sales_Data[[#This Row],[Cost]]</f>
        <v>60488.570000000007</v>
      </c>
      <c r="U2421" s="2">
        <f>Sales_Data[[#This Row],[Profit]]/Sales_Data[[#This Row],[Net Sales]]</f>
        <v>0.29420453462152801</v>
      </c>
      <c r="V2421">
        <f>YEAR(Sales_Data[[#This Row],[Order_Date]])</f>
        <v>2025</v>
      </c>
      <c r="W2421" t="str">
        <f>TEXT(Sales_Data[[#This Row],[Order_Date]],"mmm")</f>
        <v>Nov</v>
      </c>
      <c r="X2421">
        <f>MONTH(Sales_Data[[#This Row],[Order_Date]])</f>
        <v>11</v>
      </c>
      <c r="Y2421" t="str">
        <f>"Q"&amp;ROUNDUP(MONTH(Sales_Data[[#This Row],[Order_Date]])/3,0)</f>
        <v>Q4</v>
      </c>
    </row>
    <row r="2422" spans="1:25" x14ac:dyDescent="0.3">
      <c r="A2422" t="s">
        <v>3896</v>
      </c>
      <c r="B2422" s="1">
        <v>45677</v>
      </c>
      <c r="C2422" t="s">
        <v>852</v>
      </c>
      <c r="D2422" t="s">
        <v>260</v>
      </c>
      <c r="E2422" t="s">
        <v>39</v>
      </c>
      <c r="F2422" t="s">
        <v>202</v>
      </c>
      <c r="G2422" t="s">
        <v>41</v>
      </c>
      <c r="H2422" t="s">
        <v>102</v>
      </c>
      <c r="I2422" t="s">
        <v>165</v>
      </c>
      <c r="J2422">
        <v>1</v>
      </c>
      <c r="K2422">
        <v>1876.26</v>
      </c>
      <c r="L2422">
        <v>0.1</v>
      </c>
      <c r="M2422">
        <v>1090.92</v>
      </c>
      <c r="N2422" t="s">
        <v>24</v>
      </c>
      <c r="O2422" t="s">
        <v>53</v>
      </c>
      <c r="P2422" t="s">
        <v>44</v>
      </c>
      <c r="Q2422">
        <f>Sales_Data[[#This Row],[Quantity]]*Sales_Data[[#This Row],[Unit_Price]]</f>
        <v>1876.26</v>
      </c>
      <c r="R2422">
        <f>Sales_Data[[#This Row],[Gross_Sales]]*Sales_Data[[#This Row],[Discount]]</f>
        <v>187.626</v>
      </c>
      <c r="S2422">
        <f>Sales_Data[[#This Row],[Gross_Sales]]-Sales_Data[[#This Row],[Discount_Amount]]</f>
        <v>1688.634</v>
      </c>
      <c r="T2422">
        <f>Sales_Data[[#This Row],[Net Sales]]-Sales_Data[[#This Row],[Cost]]</f>
        <v>597.71399999999994</v>
      </c>
      <c r="U2422" s="2">
        <f>Sales_Data[[#This Row],[Profit]]/Sales_Data[[#This Row],[Net Sales]]</f>
        <v>0.35396302573559452</v>
      </c>
      <c r="V2422">
        <f>YEAR(Sales_Data[[#This Row],[Order_Date]])</f>
        <v>2025</v>
      </c>
      <c r="W2422" t="str">
        <f>TEXT(Sales_Data[[#This Row],[Order_Date]],"mmm")</f>
        <v>Jan</v>
      </c>
      <c r="X2422">
        <f>MONTH(Sales_Data[[#This Row],[Order_Date]])</f>
        <v>1</v>
      </c>
      <c r="Y2422" t="str">
        <f>"Q"&amp;ROUNDUP(MONTH(Sales_Data[[#This Row],[Order_Date]])/3,0)</f>
        <v>Q1</v>
      </c>
    </row>
    <row r="2423" spans="1:25" x14ac:dyDescent="0.3">
      <c r="A2423" t="s">
        <v>3897</v>
      </c>
      <c r="B2423" s="1">
        <v>45803</v>
      </c>
      <c r="C2423" t="s">
        <v>1107</v>
      </c>
      <c r="D2423" t="s">
        <v>397</v>
      </c>
      <c r="E2423" t="s">
        <v>30</v>
      </c>
      <c r="F2423" t="s">
        <v>210</v>
      </c>
      <c r="G2423" t="s">
        <v>67</v>
      </c>
      <c r="H2423" t="s">
        <v>121</v>
      </c>
      <c r="I2423" t="s">
        <v>122</v>
      </c>
      <c r="J2423">
        <v>1</v>
      </c>
      <c r="K2423">
        <v>3918.53</v>
      </c>
      <c r="L2423">
        <v>0</v>
      </c>
      <c r="M2423">
        <v>3424.07</v>
      </c>
      <c r="N2423" t="s">
        <v>24</v>
      </c>
      <c r="O2423" t="s">
        <v>35</v>
      </c>
      <c r="P2423" t="s">
        <v>44</v>
      </c>
      <c r="Q2423">
        <f>Sales_Data[[#This Row],[Quantity]]*Sales_Data[[#This Row],[Unit_Price]]</f>
        <v>3918.53</v>
      </c>
      <c r="R2423">
        <f>Sales_Data[[#This Row],[Gross_Sales]]*Sales_Data[[#This Row],[Discount]]</f>
        <v>0</v>
      </c>
      <c r="S2423">
        <f>Sales_Data[[#This Row],[Gross_Sales]]-Sales_Data[[#This Row],[Discount_Amount]]</f>
        <v>3918.53</v>
      </c>
      <c r="T2423">
        <f>Sales_Data[[#This Row],[Net Sales]]-Sales_Data[[#This Row],[Cost]]</f>
        <v>494.46000000000004</v>
      </c>
      <c r="U2423" s="2">
        <f>Sales_Data[[#This Row],[Profit]]/Sales_Data[[#This Row],[Net Sales]]</f>
        <v>0.12618507450498018</v>
      </c>
      <c r="V2423">
        <f>YEAR(Sales_Data[[#This Row],[Order_Date]])</f>
        <v>2025</v>
      </c>
      <c r="W2423" t="str">
        <f>TEXT(Sales_Data[[#This Row],[Order_Date]],"mmm")</f>
        <v>May</v>
      </c>
      <c r="X2423">
        <f>MONTH(Sales_Data[[#This Row],[Order_Date]])</f>
        <v>5</v>
      </c>
      <c r="Y2423" t="str">
        <f>"Q"&amp;ROUNDUP(MONTH(Sales_Data[[#This Row],[Order_Date]])/3,0)</f>
        <v>Q2</v>
      </c>
    </row>
    <row r="2424" spans="1:25" x14ac:dyDescent="0.3">
      <c r="A2424" t="s">
        <v>3898</v>
      </c>
      <c r="B2424" s="1">
        <v>45973</v>
      </c>
      <c r="C2424" t="s">
        <v>237</v>
      </c>
      <c r="D2424" t="s">
        <v>422</v>
      </c>
      <c r="E2424" t="s">
        <v>39</v>
      </c>
      <c r="F2424" t="s">
        <v>40</v>
      </c>
      <c r="G2424" t="s">
        <v>41</v>
      </c>
      <c r="H2424" t="s">
        <v>147</v>
      </c>
      <c r="I2424" t="s">
        <v>369</v>
      </c>
      <c r="J2424">
        <v>1</v>
      </c>
      <c r="K2424">
        <v>3412.59</v>
      </c>
      <c r="L2424">
        <v>0.15</v>
      </c>
      <c r="M2424">
        <v>2472.69</v>
      </c>
      <c r="N2424" t="s">
        <v>52</v>
      </c>
      <c r="O2424" t="s">
        <v>53</v>
      </c>
      <c r="P2424" t="s">
        <v>44</v>
      </c>
      <c r="Q2424">
        <f>Sales_Data[[#This Row],[Quantity]]*Sales_Data[[#This Row],[Unit_Price]]</f>
        <v>3412.59</v>
      </c>
      <c r="R2424">
        <f>Sales_Data[[#This Row],[Gross_Sales]]*Sales_Data[[#This Row],[Discount]]</f>
        <v>511.88850000000002</v>
      </c>
      <c r="S2424">
        <f>Sales_Data[[#This Row],[Gross_Sales]]-Sales_Data[[#This Row],[Discount_Amount]]</f>
        <v>2900.7015000000001</v>
      </c>
      <c r="T2424">
        <f>Sales_Data[[#This Row],[Net Sales]]-Sales_Data[[#This Row],[Cost]]</f>
        <v>428.01150000000007</v>
      </c>
      <c r="U2424" s="2">
        <f>Sales_Data[[#This Row],[Profit]]/Sales_Data[[#This Row],[Net Sales]]</f>
        <v>0.14755447949401207</v>
      </c>
      <c r="V2424">
        <f>YEAR(Sales_Data[[#This Row],[Order_Date]])</f>
        <v>2025</v>
      </c>
      <c r="W2424" t="str">
        <f>TEXT(Sales_Data[[#This Row],[Order_Date]],"mmm")</f>
        <v>Nov</v>
      </c>
      <c r="X2424">
        <f>MONTH(Sales_Data[[#This Row],[Order_Date]])</f>
        <v>11</v>
      </c>
      <c r="Y2424" t="str">
        <f>"Q"&amp;ROUNDUP(MONTH(Sales_Data[[#This Row],[Order_Date]])/3,0)</f>
        <v>Q4</v>
      </c>
    </row>
    <row r="2425" spans="1:25" x14ac:dyDescent="0.3">
      <c r="A2425" t="s">
        <v>3899</v>
      </c>
      <c r="B2425" s="1">
        <v>45817</v>
      </c>
      <c r="C2425" t="s">
        <v>407</v>
      </c>
      <c r="D2425" t="s">
        <v>199</v>
      </c>
      <c r="E2425" t="s">
        <v>119</v>
      </c>
      <c r="F2425" t="s">
        <v>538</v>
      </c>
      <c r="G2425" t="s">
        <v>75</v>
      </c>
      <c r="H2425" t="s">
        <v>185</v>
      </c>
      <c r="I2425" t="s">
        <v>186</v>
      </c>
      <c r="J2425">
        <v>2</v>
      </c>
      <c r="K2425">
        <v>1413.74</v>
      </c>
      <c r="L2425">
        <v>0.1</v>
      </c>
      <c r="M2425">
        <v>1773.11</v>
      </c>
      <c r="N2425" t="s">
        <v>83</v>
      </c>
      <c r="O2425" t="s">
        <v>35</v>
      </c>
      <c r="P2425" t="s">
        <v>71</v>
      </c>
      <c r="Q2425">
        <f>Sales_Data[[#This Row],[Quantity]]*Sales_Data[[#This Row],[Unit_Price]]</f>
        <v>2827.48</v>
      </c>
      <c r="R2425">
        <f>Sales_Data[[#This Row],[Gross_Sales]]*Sales_Data[[#This Row],[Discount]]</f>
        <v>282.74799999999999</v>
      </c>
      <c r="S2425">
        <f>Sales_Data[[#This Row],[Gross_Sales]]-Sales_Data[[#This Row],[Discount_Amount]]</f>
        <v>2544.732</v>
      </c>
      <c r="T2425">
        <f>Sales_Data[[#This Row],[Net Sales]]-Sales_Data[[#This Row],[Cost]]</f>
        <v>771.62200000000007</v>
      </c>
      <c r="U2425" s="2">
        <f>Sales_Data[[#This Row],[Profit]]/Sales_Data[[#This Row],[Net Sales]]</f>
        <v>0.30322328638143431</v>
      </c>
      <c r="V2425">
        <f>YEAR(Sales_Data[[#This Row],[Order_Date]])</f>
        <v>2025</v>
      </c>
      <c r="W2425" t="str">
        <f>TEXT(Sales_Data[[#This Row],[Order_Date]],"mmm")</f>
        <v>Jun</v>
      </c>
      <c r="X2425">
        <f>MONTH(Sales_Data[[#This Row],[Order_Date]])</f>
        <v>6</v>
      </c>
      <c r="Y2425" t="str">
        <f>"Q"&amp;ROUNDUP(MONTH(Sales_Data[[#This Row],[Order_Date]])/3,0)</f>
        <v>Q2</v>
      </c>
    </row>
    <row r="2426" spans="1:25" x14ac:dyDescent="0.3">
      <c r="A2426" t="s">
        <v>3900</v>
      </c>
      <c r="B2426" s="1">
        <v>46006</v>
      </c>
      <c r="C2426" t="s">
        <v>2931</v>
      </c>
      <c r="D2426" t="s">
        <v>341</v>
      </c>
      <c r="E2426" t="s">
        <v>119</v>
      </c>
      <c r="F2426" t="s">
        <v>538</v>
      </c>
      <c r="G2426" t="s">
        <v>67</v>
      </c>
      <c r="H2426" t="s">
        <v>68</v>
      </c>
      <c r="I2426" t="s">
        <v>97</v>
      </c>
      <c r="J2426">
        <v>2</v>
      </c>
      <c r="K2426">
        <v>2822.73</v>
      </c>
      <c r="L2426">
        <v>0</v>
      </c>
      <c r="M2426">
        <v>3594.21</v>
      </c>
      <c r="N2426" t="s">
        <v>83</v>
      </c>
      <c r="O2426" t="s">
        <v>35</v>
      </c>
      <c r="P2426" t="s">
        <v>44</v>
      </c>
      <c r="Q2426">
        <f>Sales_Data[[#This Row],[Quantity]]*Sales_Data[[#This Row],[Unit_Price]]</f>
        <v>5645.46</v>
      </c>
      <c r="R2426">
        <f>Sales_Data[[#This Row],[Gross_Sales]]*Sales_Data[[#This Row],[Discount]]</f>
        <v>0</v>
      </c>
      <c r="S2426">
        <f>Sales_Data[[#This Row],[Gross_Sales]]-Sales_Data[[#This Row],[Discount_Amount]]</f>
        <v>5645.46</v>
      </c>
      <c r="T2426">
        <f>Sales_Data[[#This Row],[Net Sales]]-Sales_Data[[#This Row],[Cost]]</f>
        <v>2051.25</v>
      </c>
      <c r="U2426" s="2">
        <f>Sales_Data[[#This Row],[Profit]]/Sales_Data[[#This Row],[Net Sales]]</f>
        <v>0.36334505956999075</v>
      </c>
      <c r="V2426">
        <f>YEAR(Sales_Data[[#This Row],[Order_Date]])</f>
        <v>2025</v>
      </c>
      <c r="W2426" t="str">
        <f>TEXT(Sales_Data[[#This Row],[Order_Date]],"mmm")</f>
        <v>Dec</v>
      </c>
      <c r="X2426">
        <f>MONTH(Sales_Data[[#This Row],[Order_Date]])</f>
        <v>12</v>
      </c>
      <c r="Y2426" t="str">
        <f>"Q"&amp;ROUNDUP(MONTH(Sales_Data[[#This Row],[Order_Date]])/3,0)</f>
        <v>Q4</v>
      </c>
    </row>
    <row r="2427" spans="1:25" x14ac:dyDescent="0.3">
      <c r="A2427" t="s">
        <v>3901</v>
      </c>
      <c r="B2427" s="1">
        <v>45700</v>
      </c>
      <c r="C2427" t="s">
        <v>1301</v>
      </c>
      <c r="D2427" t="s">
        <v>589</v>
      </c>
      <c r="E2427" t="s">
        <v>19</v>
      </c>
      <c r="F2427" t="s">
        <v>81</v>
      </c>
      <c r="G2427" t="s">
        <v>32</v>
      </c>
      <c r="H2427" t="s">
        <v>33</v>
      </c>
      <c r="I2427" t="s">
        <v>34</v>
      </c>
      <c r="J2427">
        <v>2</v>
      </c>
      <c r="K2427">
        <v>7659.35</v>
      </c>
      <c r="L2427">
        <v>0.05</v>
      </c>
      <c r="M2427">
        <v>10859.98</v>
      </c>
      <c r="N2427" t="s">
        <v>24</v>
      </c>
      <c r="O2427" t="s">
        <v>53</v>
      </c>
      <c r="P2427" t="s">
        <v>26</v>
      </c>
      <c r="Q2427">
        <f>Sales_Data[[#This Row],[Quantity]]*Sales_Data[[#This Row],[Unit_Price]]</f>
        <v>15318.7</v>
      </c>
      <c r="R2427">
        <f>Sales_Data[[#This Row],[Gross_Sales]]*Sales_Data[[#This Row],[Discount]]</f>
        <v>765.93500000000006</v>
      </c>
      <c r="S2427">
        <f>Sales_Data[[#This Row],[Gross_Sales]]-Sales_Data[[#This Row],[Discount_Amount]]</f>
        <v>14552.765000000001</v>
      </c>
      <c r="T2427">
        <f>Sales_Data[[#This Row],[Net Sales]]-Sales_Data[[#This Row],[Cost]]</f>
        <v>3692.7850000000017</v>
      </c>
      <c r="U2427" s="2">
        <f>Sales_Data[[#This Row],[Profit]]/Sales_Data[[#This Row],[Net Sales]]</f>
        <v>0.25375143486478352</v>
      </c>
      <c r="V2427">
        <f>YEAR(Sales_Data[[#This Row],[Order_Date]])</f>
        <v>2025</v>
      </c>
      <c r="W2427" t="str">
        <f>TEXT(Sales_Data[[#This Row],[Order_Date]],"mmm")</f>
        <v>Feb</v>
      </c>
      <c r="X2427">
        <f>MONTH(Sales_Data[[#This Row],[Order_Date]])</f>
        <v>2</v>
      </c>
      <c r="Y2427" t="str">
        <f>"Q"&amp;ROUNDUP(MONTH(Sales_Data[[#This Row],[Order_Date]])/3,0)</f>
        <v>Q1</v>
      </c>
    </row>
    <row r="2428" spans="1:25" x14ac:dyDescent="0.3">
      <c r="A2428" t="s">
        <v>3902</v>
      </c>
      <c r="B2428" s="1">
        <v>45911</v>
      </c>
      <c r="C2428" t="s">
        <v>3903</v>
      </c>
      <c r="D2428" t="s">
        <v>366</v>
      </c>
      <c r="E2428" t="s">
        <v>30</v>
      </c>
      <c r="F2428" t="s">
        <v>31</v>
      </c>
      <c r="G2428" t="s">
        <v>41</v>
      </c>
      <c r="H2428" t="s">
        <v>147</v>
      </c>
      <c r="I2428" t="s">
        <v>148</v>
      </c>
      <c r="J2428">
        <v>2</v>
      </c>
      <c r="K2428">
        <v>3809.14</v>
      </c>
      <c r="L2428">
        <v>0.1</v>
      </c>
      <c r="M2428">
        <v>4563.2299999999996</v>
      </c>
      <c r="N2428" t="s">
        <v>24</v>
      </c>
      <c r="O2428" t="s">
        <v>35</v>
      </c>
      <c r="P2428" t="s">
        <v>26</v>
      </c>
      <c r="Q2428">
        <f>Sales_Data[[#This Row],[Quantity]]*Sales_Data[[#This Row],[Unit_Price]]</f>
        <v>7618.28</v>
      </c>
      <c r="R2428">
        <f>Sales_Data[[#This Row],[Gross_Sales]]*Sales_Data[[#This Row],[Discount]]</f>
        <v>761.82799999999997</v>
      </c>
      <c r="S2428">
        <f>Sales_Data[[#This Row],[Gross_Sales]]-Sales_Data[[#This Row],[Discount_Amount]]</f>
        <v>6856.4519999999993</v>
      </c>
      <c r="T2428">
        <f>Sales_Data[[#This Row],[Net Sales]]-Sales_Data[[#This Row],[Cost]]</f>
        <v>2293.2219999999998</v>
      </c>
      <c r="U2428" s="2">
        <f>Sales_Data[[#This Row],[Profit]]/Sales_Data[[#This Row],[Net Sales]]</f>
        <v>0.33446190537029941</v>
      </c>
      <c r="V2428">
        <f>YEAR(Sales_Data[[#This Row],[Order_Date]])</f>
        <v>2025</v>
      </c>
      <c r="W2428" t="str">
        <f>TEXT(Sales_Data[[#This Row],[Order_Date]],"mmm")</f>
        <v>Sep</v>
      </c>
      <c r="X2428">
        <f>MONTH(Sales_Data[[#This Row],[Order_Date]])</f>
        <v>9</v>
      </c>
      <c r="Y2428" t="str">
        <f>"Q"&amp;ROUNDUP(MONTH(Sales_Data[[#This Row],[Order_Date]])/3,0)</f>
        <v>Q3</v>
      </c>
    </row>
    <row r="2429" spans="1:25" x14ac:dyDescent="0.3">
      <c r="A2429" t="s">
        <v>3904</v>
      </c>
      <c r="B2429" s="1">
        <v>45787</v>
      </c>
      <c r="C2429" t="s">
        <v>3905</v>
      </c>
      <c r="D2429" t="s">
        <v>160</v>
      </c>
      <c r="E2429" t="s">
        <v>30</v>
      </c>
      <c r="F2429" t="s">
        <v>101</v>
      </c>
      <c r="G2429" t="s">
        <v>41</v>
      </c>
      <c r="H2429" t="s">
        <v>42</v>
      </c>
      <c r="I2429" t="s">
        <v>82</v>
      </c>
      <c r="J2429">
        <v>1</v>
      </c>
      <c r="K2429">
        <v>596.66999999999996</v>
      </c>
      <c r="L2429">
        <v>0.05</v>
      </c>
      <c r="M2429">
        <v>424.06</v>
      </c>
      <c r="N2429" t="s">
        <v>109</v>
      </c>
      <c r="O2429" t="s">
        <v>25</v>
      </c>
      <c r="P2429" t="s">
        <v>44</v>
      </c>
      <c r="Q2429">
        <f>Sales_Data[[#This Row],[Quantity]]*Sales_Data[[#This Row],[Unit_Price]]</f>
        <v>596.66999999999996</v>
      </c>
      <c r="R2429">
        <f>Sales_Data[[#This Row],[Gross_Sales]]*Sales_Data[[#This Row],[Discount]]</f>
        <v>29.833500000000001</v>
      </c>
      <c r="S2429">
        <f>Sales_Data[[#This Row],[Gross_Sales]]-Sales_Data[[#This Row],[Discount_Amount]]</f>
        <v>566.8365</v>
      </c>
      <c r="T2429">
        <f>Sales_Data[[#This Row],[Net Sales]]-Sales_Data[[#This Row],[Cost]]</f>
        <v>142.7765</v>
      </c>
      <c r="U2429" s="2">
        <f>Sales_Data[[#This Row],[Profit]]/Sales_Data[[#This Row],[Net Sales]]</f>
        <v>0.2518830385834363</v>
      </c>
      <c r="V2429">
        <f>YEAR(Sales_Data[[#This Row],[Order_Date]])</f>
        <v>2025</v>
      </c>
      <c r="W2429" t="str">
        <f>TEXT(Sales_Data[[#This Row],[Order_Date]],"mmm")</f>
        <v>May</v>
      </c>
      <c r="X2429">
        <f>MONTH(Sales_Data[[#This Row],[Order_Date]])</f>
        <v>5</v>
      </c>
      <c r="Y2429" t="str">
        <f>"Q"&amp;ROUNDUP(MONTH(Sales_Data[[#This Row],[Order_Date]])/3,0)</f>
        <v>Q2</v>
      </c>
    </row>
    <row r="2430" spans="1:25" x14ac:dyDescent="0.3">
      <c r="A2430" t="s">
        <v>3906</v>
      </c>
      <c r="B2430" s="1">
        <v>45717</v>
      </c>
      <c r="C2430" t="s">
        <v>237</v>
      </c>
      <c r="D2430" t="s">
        <v>137</v>
      </c>
      <c r="E2430" t="s">
        <v>119</v>
      </c>
      <c r="F2430" t="s">
        <v>120</v>
      </c>
      <c r="G2430" t="s">
        <v>21</v>
      </c>
      <c r="H2430" t="s">
        <v>230</v>
      </c>
      <c r="I2430" t="s">
        <v>231</v>
      </c>
      <c r="J2430">
        <v>1</v>
      </c>
      <c r="K2430">
        <v>6106.15</v>
      </c>
      <c r="L2430">
        <v>0.05</v>
      </c>
      <c r="M2430">
        <v>4766.1899999999996</v>
      </c>
      <c r="N2430" t="s">
        <v>52</v>
      </c>
      <c r="O2430" t="s">
        <v>35</v>
      </c>
      <c r="P2430" t="s">
        <v>71</v>
      </c>
      <c r="Q2430">
        <f>Sales_Data[[#This Row],[Quantity]]*Sales_Data[[#This Row],[Unit_Price]]</f>
        <v>6106.15</v>
      </c>
      <c r="R2430">
        <f>Sales_Data[[#This Row],[Gross_Sales]]*Sales_Data[[#This Row],[Discount]]</f>
        <v>305.3075</v>
      </c>
      <c r="S2430">
        <f>Sales_Data[[#This Row],[Gross_Sales]]-Sales_Data[[#This Row],[Discount_Amount]]</f>
        <v>5800.8424999999997</v>
      </c>
      <c r="T2430">
        <f>Sales_Data[[#This Row],[Net Sales]]-Sales_Data[[#This Row],[Cost]]</f>
        <v>1034.6525000000001</v>
      </c>
      <c r="U2430" s="2">
        <f>Sales_Data[[#This Row],[Profit]]/Sales_Data[[#This Row],[Net Sales]]</f>
        <v>0.17836245338500403</v>
      </c>
      <c r="V2430">
        <f>YEAR(Sales_Data[[#This Row],[Order_Date]])</f>
        <v>2025</v>
      </c>
      <c r="W2430" t="str">
        <f>TEXT(Sales_Data[[#This Row],[Order_Date]],"mmm")</f>
        <v>Mar</v>
      </c>
      <c r="X2430">
        <f>MONTH(Sales_Data[[#This Row],[Order_Date]])</f>
        <v>3</v>
      </c>
      <c r="Y2430" t="str">
        <f>"Q"&amp;ROUNDUP(MONTH(Sales_Data[[#This Row],[Order_Date]])/3,0)</f>
        <v>Q1</v>
      </c>
    </row>
    <row r="2431" spans="1:25" x14ac:dyDescent="0.3">
      <c r="A2431" t="s">
        <v>3907</v>
      </c>
      <c r="B2431" s="1">
        <v>45808</v>
      </c>
      <c r="C2431" t="s">
        <v>903</v>
      </c>
      <c r="D2431" t="s">
        <v>74</v>
      </c>
      <c r="E2431" t="s">
        <v>19</v>
      </c>
      <c r="F2431" t="s">
        <v>66</v>
      </c>
      <c r="G2431" t="s">
        <v>41</v>
      </c>
      <c r="H2431" t="s">
        <v>42</v>
      </c>
      <c r="I2431" t="s">
        <v>43</v>
      </c>
      <c r="J2431">
        <v>1</v>
      </c>
      <c r="K2431">
        <v>13087.04</v>
      </c>
      <c r="L2431">
        <v>0.15</v>
      </c>
      <c r="M2431">
        <v>7977.94</v>
      </c>
      <c r="N2431" t="s">
        <v>52</v>
      </c>
      <c r="O2431" t="s">
        <v>35</v>
      </c>
      <c r="P2431" t="s">
        <v>44</v>
      </c>
      <c r="Q2431">
        <f>Sales_Data[[#This Row],[Quantity]]*Sales_Data[[#This Row],[Unit_Price]]</f>
        <v>13087.04</v>
      </c>
      <c r="R2431">
        <f>Sales_Data[[#This Row],[Gross_Sales]]*Sales_Data[[#This Row],[Discount]]</f>
        <v>1963.056</v>
      </c>
      <c r="S2431">
        <f>Sales_Data[[#This Row],[Gross_Sales]]-Sales_Data[[#This Row],[Discount_Amount]]</f>
        <v>11123.984</v>
      </c>
      <c r="T2431">
        <f>Sales_Data[[#This Row],[Net Sales]]-Sales_Data[[#This Row],[Cost]]</f>
        <v>3146.0440000000008</v>
      </c>
      <c r="U2431" s="2">
        <f>Sales_Data[[#This Row],[Profit]]/Sales_Data[[#This Row],[Net Sales]]</f>
        <v>0.28281630034706995</v>
      </c>
      <c r="V2431">
        <f>YEAR(Sales_Data[[#This Row],[Order_Date]])</f>
        <v>2025</v>
      </c>
      <c r="W2431" t="str">
        <f>TEXT(Sales_Data[[#This Row],[Order_Date]],"mmm")</f>
        <v>May</v>
      </c>
      <c r="X2431">
        <f>MONTH(Sales_Data[[#This Row],[Order_Date]])</f>
        <v>5</v>
      </c>
      <c r="Y2431" t="str">
        <f>"Q"&amp;ROUNDUP(MONTH(Sales_Data[[#This Row],[Order_Date]])/3,0)</f>
        <v>Q2</v>
      </c>
    </row>
    <row r="2432" spans="1:25" x14ac:dyDescent="0.3">
      <c r="A2432" t="s">
        <v>3908</v>
      </c>
      <c r="B2432" s="1">
        <v>45944</v>
      </c>
      <c r="C2432" t="s">
        <v>407</v>
      </c>
      <c r="D2432" t="s">
        <v>277</v>
      </c>
      <c r="E2432" t="s">
        <v>39</v>
      </c>
      <c r="F2432" t="s">
        <v>107</v>
      </c>
      <c r="G2432" t="s">
        <v>41</v>
      </c>
      <c r="H2432" t="s">
        <v>102</v>
      </c>
      <c r="I2432" t="s">
        <v>165</v>
      </c>
      <c r="J2432">
        <v>2</v>
      </c>
      <c r="K2432">
        <v>4715.88</v>
      </c>
      <c r="L2432">
        <v>0.05</v>
      </c>
      <c r="M2432">
        <v>6900.04</v>
      </c>
      <c r="N2432" t="s">
        <v>24</v>
      </c>
      <c r="O2432" t="s">
        <v>35</v>
      </c>
      <c r="P2432" t="s">
        <v>44</v>
      </c>
      <c r="Q2432">
        <f>Sales_Data[[#This Row],[Quantity]]*Sales_Data[[#This Row],[Unit_Price]]</f>
        <v>9431.76</v>
      </c>
      <c r="R2432">
        <f>Sales_Data[[#This Row],[Gross_Sales]]*Sales_Data[[#This Row],[Discount]]</f>
        <v>471.58800000000002</v>
      </c>
      <c r="S2432">
        <f>Sales_Data[[#This Row],[Gross_Sales]]-Sales_Data[[#This Row],[Discount_Amount]]</f>
        <v>8960.1720000000005</v>
      </c>
      <c r="T2432">
        <f>Sales_Data[[#This Row],[Net Sales]]-Sales_Data[[#This Row],[Cost]]</f>
        <v>2060.1320000000005</v>
      </c>
      <c r="U2432" s="2">
        <f>Sales_Data[[#This Row],[Profit]]/Sales_Data[[#This Row],[Net Sales]]</f>
        <v>0.22992103276588891</v>
      </c>
      <c r="V2432">
        <f>YEAR(Sales_Data[[#This Row],[Order_Date]])</f>
        <v>2025</v>
      </c>
      <c r="W2432" t="str">
        <f>TEXT(Sales_Data[[#This Row],[Order_Date]],"mmm")</f>
        <v>Oct</v>
      </c>
      <c r="X2432">
        <f>MONTH(Sales_Data[[#This Row],[Order_Date]])</f>
        <v>10</v>
      </c>
      <c r="Y2432" t="str">
        <f>"Q"&amp;ROUNDUP(MONTH(Sales_Data[[#This Row],[Order_Date]])/3,0)</f>
        <v>Q4</v>
      </c>
    </row>
    <row r="2433" spans="1:25" x14ac:dyDescent="0.3">
      <c r="A2433" t="s">
        <v>3909</v>
      </c>
      <c r="B2433" s="1">
        <v>45662</v>
      </c>
      <c r="C2433" t="s">
        <v>3539</v>
      </c>
      <c r="D2433" t="s">
        <v>302</v>
      </c>
      <c r="E2433" t="s">
        <v>19</v>
      </c>
      <c r="F2433" t="s">
        <v>81</v>
      </c>
      <c r="G2433" t="s">
        <v>67</v>
      </c>
      <c r="H2433" t="s">
        <v>68</v>
      </c>
      <c r="I2433" t="s">
        <v>97</v>
      </c>
      <c r="J2433">
        <v>1</v>
      </c>
      <c r="K2433">
        <v>13859.58</v>
      </c>
      <c r="L2433">
        <v>0.05</v>
      </c>
      <c r="M2433">
        <v>10043.299999999999</v>
      </c>
      <c r="N2433" t="s">
        <v>52</v>
      </c>
      <c r="O2433" t="s">
        <v>35</v>
      </c>
      <c r="P2433" t="s">
        <v>71</v>
      </c>
      <c r="Q2433">
        <f>Sales_Data[[#This Row],[Quantity]]*Sales_Data[[#This Row],[Unit_Price]]</f>
        <v>13859.58</v>
      </c>
      <c r="R2433">
        <f>Sales_Data[[#This Row],[Gross_Sales]]*Sales_Data[[#This Row],[Discount]]</f>
        <v>692.97900000000004</v>
      </c>
      <c r="S2433">
        <f>Sales_Data[[#This Row],[Gross_Sales]]-Sales_Data[[#This Row],[Discount_Amount]]</f>
        <v>13166.601000000001</v>
      </c>
      <c r="T2433">
        <f>Sales_Data[[#This Row],[Net Sales]]-Sales_Data[[#This Row],[Cost]]</f>
        <v>3123.3010000000013</v>
      </c>
      <c r="U2433" s="2">
        <f>Sales_Data[[#This Row],[Profit]]/Sales_Data[[#This Row],[Net Sales]]</f>
        <v>0.23721391724409369</v>
      </c>
      <c r="V2433">
        <f>YEAR(Sales_Data[[#This Row],[Order_Date]])</f>
        <v>2025</v>
      </c>
      <c r="W2433" t="str">
        <f>TEXT(Sales_Data[[#This Row],[Order_Date]],"mmm")</f>
        <v>Jan</v>
      </c>
      <c r="X2433">
        <f>MONTH(Sales_Data[[#This Row],[Order_Date]])</f>
        <v>1</v>
      </c>
      <c r="Y2433" t="str">
        <f>"Q"&amp;ROUNDUP(MONTH(Sales_Data[[#This Row],[Order_Date]])/3,0)</f>
        <v>Q1</v>
      </c>
    </row>
    <row r="2434" spans="1:25" x14ac:dyDescent="0.3">
      <c r="A2434" t="s">
        <v>3910</v>
      </c>
      <c r="B2434" s="1">
        <v>45923</v>
      </c>
      <c r="C2434" t="s">
        <v>3911</v>
      </c>
      <c r="D2434" t="s">
        <v>765</v>
      </c>
      <c r="E2434" t="s">
        <v>119</v>
      </c>
      <c r="F2434" t="s">
        <v>146</v>
      </c>
      <c r="G2434" t="s">
        <v>67</v>
      </c>
      <c r="H2434" t="s">
        <v>88</v>
      </c>
      <c r="I2434" t="s">
        <v>157</v>
      </c>
      <c r="J2434">
        <v>3</v>
      </c>
      <c r="K2434">
        <v>2014.43</v>
      </c>
      <c r="L2434">
        <v>0.1</v>
      </c>
      <c r="M2434">
        <v>3940.38</v>
      </c>
      <c r="N2434" t="s">
        <v>109</v>
      </c>
      <c r="O2434" t="s">
        <v>35</v>
      </c>
      <c r="P2434" t="s">
        <v>71</v>
      </c>
      <c r="Q2434">
        <f>Sales_Data[[#This Row],[Quantity]]*Sales_Data[[#This Row],[Unit_Price]]</f>
        <v>6043.29</v>
      </c>
      <c r="R2434">
        <f>Sales_Data[[#This Row],[Gross_Sales]]*Sales_Data[[#This Row],[Discount]]</f>
        <v>604.32900000000006</v>
      </c>
      <c r="S2434">
        <f>Sales_Data[[#This Row],[Gross_Sales]]-Sales_Data[[#This Row],[Discount_Amount]]</f>
        <v>5438.9610000000002</v>
      </c>
      <c r="T2434">
        <f>Sales_Data[[#This Row],[Net Sales]]-Sales_Data[[#This Row],[Cost]]</f>
        <v>1498.5810000000001</v>
      </c>
      <c r="U2434" s="2">
        <f>Sales_Data[[#This Row],[Profit]]/Sales_Data[[#This Row],[Net Sales]]</f>
        <v>0.2755270721742627</v>
      </c>
      <c r="V2434">
        <f>YEAR(Sales_Data[[#This Row],[Order_Date]])</f>
        <v>2025</v>
      </c>
      <c r="W2434" t="str">
        <f>TEXT(Sales_Data[[#This Row],[Order_Date]],"mmm")</f>
        <v>Sep</v>
      </c>
      <c r="X2434">
        <f>MONTH(Sales_Data[[#This Row],[Order_Date]])</f>
        <v>9</v>
      </c>
      <c r="Y2434" t="str">
        <f>"Q"&amp;ROUNDUP(MONTH(Sales_Data[[#This Row],[Order_Date]])/3,0)</f>
        <v>Q3</v>
      </c>
    </row>
    <row r="2435" spans="1:25" x14ac:dyDescent="0.3">
      <c r="A2435" t="s">
        <v>3912</v>
      </c>
      <c r="B2435" s="1">
        <v>46002</v>
      </c>
      <c r="C2435" t="s">
        <v>3913</v>
      </c>
      <c r="D2435" t="s">
        <v>229</v>
      </c>
      <c r="E2435" t="s">
        <v>48</v>
      </c>
      <c r="F2435" t="s">
        <v>164</v>
      </c>
      <c r="G2435" t="s">
        <v>21</v>
      </c>
      <c r="H2435" t="s">
        <v>297</v>
      </c>
      <c r="I2435" t="s">
        <v>494</v>
      </c>
      <c r="J2435">
        <v>2</v>
      </c>
      <c r="K2435">
        <v>38781.06</v>
      </c>
      <c r="L2435">
        <v>0.05</v>
      </c>
      <c r="M2435">
        <v>64229.45</v>
      </c>
      <c r="N2435" t="s">
        <v>52</v>
      </c>
      <c r="O2435" t="s">
        <v>35</v>
      </c>
      <c r="P2435" t="s">
        <v>44</v>
      </c>
      <c r="Q2435">
        <f>Sales_Data[[#This Row],[Quantity]]*Sales_Data[[#This Row],[Unit_Price]]</f>
        <v>77562.12</v>
      </c>
      <c r="R2435">
        <f>Sales_Data[[#This Row],[Gross_Sales]]*Sales_Data[[#This Row],[Discount]]</f>
        <v>3878.1059999999998</v>
      </c>
      <c r="S2435">
        <f>Sales_Data[[#This Row],[Gross_Sales]]-Sales_Data[[#This Row],[Discount_Amount]]</f>
        <v>73684.013999999996</v>
      </c>
      <c r="T2435">
        <f>Sales_Data[[#This Row],[Net Sales]]-Sales_Data[[#This Row],[Cost]]</f>
        <v>9454.5639999999985</v>
      </c>
      <c r="U2435" s="2">
        <f>Sales_Data[[#This Row],[Profit]]/Sales_Data[[#This Row],[Net Sales]]</f>
        <v>0.12831228222718702</v>
      </c>
      <c r="V2435">
        <f>YEAR(Sales_Data[[#This Row],[Order_Date]])</f>
        <v>2025</v>
      </c>
      <c r="W2435" t="str">
        <f>TEXT(Sales_Data[[#This Row],[Order_Date]],"mmm")</f>
        <v>Dec</v>
      </c>
      <c r="X2435">
        <f>MONTH(Sales_Data[[#This Row],[Order_Date]])</f>
        <v>12</v>
      </c>
      <c r="Y2435" t="str">
        <f>"Q"&amp;ROUNDUP(MONTH(Sales_Data[[#This Row],[Order_Date]])/3,0)</f>
        <v>Q4</v>
      </c>
    </row>
    <row r="2436" spans="1:25" x14ac:dyDescent="0.3">
      <c r="A2436" t="s">
        <v>3914</v>
      </c>
      <c r="B2436" s="1">
        <v>45787</v>
      </c>
      <c r="C2436" t="s">
        <v>2126</v>
      </c>
      <c r="D2436" t="s">
        <v>387</v>
      </c>
      <c r="E2436" t="s">
        <v>48</v>
      </c>
      <c r="F2436" t="s">
        <v>49</v>
      </c>
      <c r="G2436" t="s">
        <v>21</v>
      </c>
      <c r="H2436" t="s">
        <v>22</v>
      </c>
      <c r="I2436" t="s">
        <v>62</v>
      </c>
      <c r="J2436">
        <v>1</v>
      </c>
      <c r="K2436">
        <v>61262.7</v>
      </c>
      <c r="L2436">
        <v>0</v>
      </c>
      <c r="M2436">
        <v>43416.82</v>
      </c>
      <c r="N2436" t="s">
        <v>109</v>
      </c>
      <c r="O2436" t="s">
        <v>35</v>
      </c>
      <c r="P2436" t="s">
        <v>44</v>
      </c>
      <c r="Q2436">
        <f>Sales_Data[[#This Row],[Quantity]]*Sales_Data[[#This Row],[Unit_Price]]</f>
        <v>61262.7</v>
      </c>
      <c r="R2436">
        <f>Sales_Data[[#This Row],[Gross_Sales]]*Sales_Data[[#This Row],[Discount]]</f>
        <v>0</v>
      </c>
      <c r="S2436">
        <f>Sales_Data[[#This Row],[Gross_Sales]]-Sales_Data[[#This Row],[Discount_Amount]]</f>
        <v>61262.7</v>
      </c>
      <c r="T2436">
        <f>Sales_Data[[#This Row],[Net Sales]]-Sales_Data[[#This Row],[Cost]]</f>
        <v>17845.879999999997</v>
      </c>
      <c r="U2436" s="2">
        <f>Sales_Data[[#This Row],[Profit]]/Sales_Data[[#This Row],[Net Sales]]</f>
        <v>0.29130090577137474</v>
      </c>
      <c r="V2436">
        <f>YEAR(Sales_Data[[#This Row],[Order_Date]])</f>
        <v>2025</v>
      </c>
      <c r="W2436" t="str">
        <f>TEXT(Sales_Data[[#This Row],[Order_Date]],"mmm")</f>
        <v>May</v>
      </c>
      <c r="X2436">
        <f>MONTH(Sales_Data[[#This Row],[Order_Date]])</f>
        <v>5</v>
      </c>
      <c r="Y2436" t="str">
        <f>"Q"&amp;ROUNDUP(MONTH(Sales_Data[[#This Row],[Order_Date]])/3,0)</f>
        <v>Q2</v>
      </c>
    </row>
    <row r="2437" spans="1:25" x14ac:dyDescent="0.3">
      <c r="A2437" t="s">
        <v>3915</v>
      </c>
      <c r="B2437" s="1">
        <v>45924</v>
      </c>
      <c r="C2437" t="s">
        <v>1805</v>
      </c>
      <c r="D2437" t="s">
        <v>180</v>
      </c>
      <c r="E2437" t="s">
        <v>19</v>
      </c>
      <c r="F2437" t="s">
        <v>20</v>
      </c>
      <c r="G2437" t="s">
        <v>41</v>
      </c>
      <c r="H2437" t="s">
        <v>102</v>
      </c>
      <c r="I2437" t="s">
        <v>388</v>
      </c>
      <c r="J2437">
        <v>2</v>
      </c>
      <c r="K2437">
        <v>11266.57</v>
      </c>
      <c r="L2437">
        <v>0</v>
      </c>
      <c r="M2437">
        <v>14169.04</v>
      </c>
      <c r="N2437" t="s">
        <v>52</v>
      </c>
      <c r="O2437" t="s">
        <v>35</v>
      </c>
      <c r="P2437" t="s">
        <v>44</v>
      </c>
      <c r="Q2437">
        <f>Sales_Data[[#This Row],[Quantity]]*Sales_Data[[#This Row],[Unit_Price]]</f>
        <v>22533.14</v>
      </c>
      <c r="R2437">
        <f>Sales_Data[[#This Row],[Gross_Sales]]*Sales_Data[[#This Row],[Discount]]</f>
        <v>0</v>
      </c>
      <c r="S2437">
        <f>Sales_Data[[#This Row],[Gross_Sales]]-Sales_Data[[#This Row],[Discount_Amount]]</f>
        <v>22533.14</v>
      </c>
      <c r="T2437">
        <f>Sales_Data[[#This Row],[Net Sales]]-Sales_Data[[#This Row],[Cost]]</f>
        <v>8364.0999999999985</v>
      </c>
      <c r="U2437" s="2">
        <f>Sales_Data[[#This Row],[Profit]]/Sales_Data[[#This Row],[Net Sales]]</f>
        <v>0.37119105459780566</v>
      </c>
      <c r="V2437">
        <f>YEAR(Sales_Data[[#This Row],[Order_Date]])</f>
        <v>2025</v>
      </c>
      <c r="W2437" t="str">
        <f>TEXT(Sales_Data[[#This Row],[Order_Date]],"mmm")</f>
        <v>Sep</v>
      </c>
      <c r="X2437">
        <f>MONTH(Sales_Data[[#This Row],[Order_Date]])</f>
        <v>9</v>
      </c>
      <c r="Y2437" t="str">
        <f>"Q"&amp;ROUNDUP(MONTH(Sales_Data[[#This Row],[Order_Date]])/3,0)</f>
        <v>Q3</v>
      </c>
    </row>
    <row r="2438" spans="1:25" x14ac:dyDescent="0.3">
      <c r="A2438" t="s">
        <v>3916</v>
      </c>
      <c r="B2438" s="1">
        <v>45835</v>
      </c>
      <c r="C2438" t="s">
        <v>2222</v>
      </c>
      <c r="D2438" t="s">
        <v>241</v>
      </c>
      <c r="E2438" t="s">
        <v>48</v>
      </c>
      <c r="F2438" t="s">
        <v>126</v>
      </c>
      <c r="G2438" t="s">
        <v>21</v>
      </c>
      <c r="H2438" t="s">
        <v>22</v>
      </c>
      <c r="I2438" t="s">
        <v>62</v>
      </c>
      <c r="J2438">
        <v>4</v>
      </c>
      <c r="K2438">
        <v>40319.86</v>
      </c>
      <c r="L2438">
        <v>0.15</v>
      </c>
      <c r="M2438">
        <v>115149.44</v>
      </c>
      <c r="N2438" t="s">
        <v>70</v>
      </c>
      <c r="O2438" t="s">
        <v>35</v>
      </c>
      <c r="P2438" t="s">
        <v>44</v>
      </c>
      <c r="Q2438">
        <f>Sales_Data[[#This Row],[Quantity]]*Sales_Data[[#This Row],[Unit_Price]]</f>
        <v>161279.44</v>
      </c>
      <c r="R2438">
        <f>Sales_Data[[#This Row],[Gross_Sales]]*Sales_Data[[#This Row],[Discount]]</f>
        <v>24191.916000000001</v>
      </c>
      <c r="S2438">
        <f>Sales_Data[[#This Row],[Gross_Sales]]-Sales_Data[[#This Row],[Discount_Amount]]</f>
        <v>137087.524</v>
      </c>
      <c r="T2438">
        <f>Sales_Data[[#This Row],[Net Sales]]-Sales_Data[[#This Row],[Cost]]</f>
        <v>21938.084000000003</v>
      </c>
      <c r="U2438" s="2">
        <f>Sales_Data[[#This Row],[Profit]]/Sales_Data[[#This Row],[Net Sales]]</f>
        <v>0.16002976317523979</v>
      </c>
      <c r="V2438">
        <f>YEAR(Sales_Data[[#This Row],[Order_Date]])</f>
        <v>2025</v>
      </c>
      <c r="W2438" t="str">
        <f>TEXT(Sales_Data[[#This Row],[Order_Date]],"mmm")</f>
        <v>Jun</v>
      </c>
      <c r="X2438">
        <f>MONTH(Sales_Data[[#This Row],[Order_Date]])</f>
        <v>6</v>
      </c>
      <c r="Y2438" t="str">
        <f>"Q"&amp;ROUNDUP(MONTH(Sales_Data[[#This Row],[Order_Date]])/3,0)</f>
        <v>Q2</v>
      </c>
    </row>
    <row r="2439" spans="1:25" x14ac:dyDescent="0.3">
      <c r="A2439" t="s">
        <v>3917</v>
      </c>
      <c r="B2439" s="1">
        <v>45910</v>
      </c>
      <c r="C2439" t="s">
        <v>1088</v>
      </c>
      <c r="D2439" t="s">
        <v>260</v>
      </c>
      <c r="E2439" t="s">
        <v>39</v>
      </c>
      <c r="F2439" t="s">
        <v>202</v>
      </c>
      <c r="G2439" t="s">
        <v>32</v>
      </c>
      <c r="H2439" t="s">
        <v>50</v>
      </c>
      <c r="I2439" t="s">
        <v>51</v>
      </c>
      <c r="J2439">
        <v>1</v>
      </c>
      <c r="K2439">
        <v>5260.5</v>
      </c>
      <c r="L2439">
        <v>0.15</v>
      </c>
      <c r="M2439">
        <v>3854.49</v>
      </c>
      <c r="N2439" t="s">
        <v>52</v>
      </c>
      <c r="O2439" t="s">
        <v>35</v>
      </c>
      <c r="P2439" t="s">
        <v>26</v>
      </c>
      <c r="Q2439">
        <f>Sales_Data[[#This Row],[Quantity]]*Sales_Data[[#This Row],[Unit_Price]]</f>
        <v>5260.5</v>
      </c>
      <c r="R2439">
        <f>Sales_Data[[#This Row],[Gross_Sales]]*Sales_Data[[#This Row],[Discount]]</f>
        <v>789.07499999999993</v>
      </c>
      <c r="S2439">
        <f>Sales_Data[[#This Row],[Gross_Sales]]-Sales_Data[[#This Row],[Discount_Amount]]</f>
        <v>4471.4250000000002</v>
      </c>
      <c r="T2439">
        <f>Sales_Data[[#This Row],[Net Sales]]-Sales_Data[[#This Row],[Cost]]</f>
        <v>616.9350000000004</v>
      </c>
      <c r="U2439" s="2">
        <f>Sales_Data[[#This Row],[Profit]]/Sales_Data[[#This Row],[Net Sales]]</f>
        <v>0.13797279390798245</v>
      </c>
      <c r="V2439">
        <f>YEAR(Sales_Data[[#This Row],[Order_Date]])</f>
        <v>2025</v>
      </c>
      <c r="W2439" t="str">
        <f>TEXT(Sales_Data[[#This Row],[Order_Date]],"mmm")</f>
        <v>Sep</v>
      </c>
      <c r="X2439">
        <f>MONTH(Sales_Data[[#This Row],[Order_Date]])</f>
        <v>9</v>
      </c>
      <c r="Y2439" t="str">
        <f>"Q"&amp;ROUNDUP(MONTH(Sales_Data[[#This Row],[Order_Date]])/3,0)</f>
        <v>Q3</v>
      </c>
    </row>
    <row r="2440" spans="1:25" x14ac:dyDescent="0.3">
      <c r="A2440" t="s">
        <v>3918</v>
      </c>
      <c r="B2440" s="1">
        <v>45713</v>
      </c>
      <c r="C2440" t="s">
        <v>501</v>
      </c>
      <c r="D2440" t="s">
        <v>504</v>
      </c>
      <c r="E2440" t="s">
        <v>48</v>
      </c>
      <c r="F2440" t="s">
        <v>126</v>
      </c>
      <c r="G2440" t="s">
        <v>41</v>
      </c>
      <c r="H2440" t="s">
        <v>102</v>
      </c>
      <c r="I2440" t="s">
        <v>103</v>
      </c>
      <c r="J2440">
        <v>1</v>
      </c>
      <c r="K2440">
        <v>22658.47</v>
      </c>
      <c r="L2440">
        <v>0</v>
      </c>
      <c r="M2440">
        <v>16908.900000000001</v>
      </c>
      <c r="N2440" t="s">
        <v>52</v>
      </c>
      <c r="O2440" t="s">
        <v>35</v>
      </c>
      <c r="P2440" t="s">
        <v>71</v>
      </c>
      <c r="Q2440">
        <f>Sales_Data[[#This Row],[Quantity]]*Sales_Data[[#This Row],[Unit_Price]]</f>
        <v>22658.47</v>
      </c>
      <c r="R2440">
        <f>Sales_Data[[#This Row],[Gross_Sales]]*Sales_Data[[#This Row],[Discount]]</f>
        <v>0</v>
      </c>
      <c r="S2440">
        <f>Sales_Data[[#This Row],[Gross_Sales]]-Sales_Data[[#This Row],[Discount_Amount]]</f>
        <v>22658.47</v>
      </c>
      <c r="T2440">
        <f>Sales_Data[[#This Row],[Net Sales]]-Sales_Data[[#This Row],[Cost]]</f>
        <v>5749.57</v>
      </c>
      <c r="U2440" s="2">
        <f>Sales_Data[[#This Row],[Profit]]/Sales_Data[[#This Row],[Net Sales]]</f>
        <v>0.25374926021042016</v>
      </c>
      <c r="V2440">
        <f>YEAR(Sales_Data[[#This Row],[Order_Date]])</f>
        <v>2025</v>
      </c>
      <c r="W2440" t="str">
        <f>TEXT(Sales_Data[[#This Row],[Order_Date]],"mmm")</f>
        <v>Feb</v>
      </c>
      <c r="X2440">
        <f>MONTH(Sales_Data[[#This Row],[Order_Date]])</f>
        <v>2</v>
      </c>
      <c r="Y2440" t="str">
        <f>"Q"&amp;ROUNDUP(MONTH(Sales_Data[[#This Row],[Order_Date]])/3,0)</f>
        <v>Q1</v>
      </c>
    </row>
    <row r="2441" spans="1:25" x14ac:dyDescent="0.3">
      <c r="A2441" t="s">
        <v>3919</v>
      </c>
      <c r="B2441" s="1">
        <v>45740</v>
      </c>
      <c r="C2441" t="s">
        <v>3528</v>
      </c>
      <c r="D2441" t="s">
        <v>527</v>
      </c>
      <c r="E2441" t="s">
        <v>19</v>
      </c>
      <c r="F2441" t="s">
        <v>113</v>
      </c>
      <c r="G2441" t="s">
        <v>67</v>
      </c>
      <c r="H2441" t="s">
        <v>88</v>
      </c>
      <c r="I2441" t="s">
        <v>157</v>
      </c>
      <c r="J2441">
        <v>1</v>
      </c>
      <c r="K2441">
        <v>12818.23</v>
      </c>
      <c r="L2441">
        <v>0.1</v>
      </c>
      <c r="M2441">
        <v>7398.49</v>
      </c>
      <c r="N2441" t="s">
        <v>109</v>
      </c>
      <c r="O2441" t="s">
        <v>35</v>
      </c>
      <c r="P2441" t="s">
        <v>44</v>
      </c>
      <c r="Q2441">
        <f>Sales_Data[[#This Row],[Quantity]]*Sales_Data[[#This Row],[Unit_Price]]</f>
        <v>12818.23</v>
      </c>
      <c r="R2441">
        <f>Sales_Data[[#This Row],[Gross_Sales]]*Sales_Data[[#This Row],[Discount]]</f>
        <v>1281.8230000000001</v>
      </c>
      <c r="S2441">
        <f>Sales_Data[[#This Row],[Gross_Sales]]-Sales_Data[[#This Row],[Discount_Amount]]</f>
        <v>11536.406999999999</v>
      </c>
      <c r="T2441">
        <f>Sales_Data[[#This Row],[Net Sales]]-Sales_Data[[#This Row],[Cost]]</f>
        <v>4137.9169999999995</v>
      </c>
      <c r="U2441" s="2">
        <f>Sales_Data[[#This Row],[Profit]]/Sales_Data[[#This Row],[Net Sales]]</f>
        <v>0.35868334048894079</v>
      </c>
      <c r="V2441">
        <f>YEAR(Sales_Data[[#This Row],[Order_Date]])</f>
        <v>2025</v>
      </c>
      <c r="W2441" t="str">
        <f>TEXT(Sales_Data[[#This Row],[Order_Date]],"mmm")</f>
        <v>Mar</v>
      </c>
      <c r="X2441">
        <f>MONTH(Sales_Data[[#This Row],[Order_Date]])</f>
        <v>3</v>
      </c>
      <c r="Y2441" t="str">
        <f>"Q"&amp;ROUNDUP(MONTH(Sales_Data[[#This Row],[Order_Date]])/3,0)</f>
        <v>Q1</v>
      </c>
    </row>
    <row r="2442" spans="1:25" x14ac:dyDescent="0.3">
      <c r="A2442" t="s">
        <v>3920</v>
      </c>
      <c r="B2442" s="1">
        <v>45756</v>
      </c>
      <c r="C2442" t="s">
        <v>3921</v>
      </c>
      <c r="D2442" t="s">
        <v>589</v>
      </c>
      <c r="E2442" t="s">
        <v>119</v>
      </c>
      <c r="F2442" t="s">
        <v>184</v>
      </c>
      <c r="G2442" t="s">
        <v>67</v>
      </c>
      <c r="H2442" t="s">
        <v>88</v>
      </c>
      <c r="I2442" t="s">
        <v>157</v>
      </c>
      <c r="J2442">
        <v>2</v>
      </c>
      <c r="K2442">
        <v>8287.99</v>
      </c>
      <c r="L2442">
        <v>0</v>
      </c>
      <c r="M2442">
        <v>10659.89</v>
      </c>
      <c r="N2442" t="s">
        <v>109</v>
      </c>
      <c r="O2442" t="s">
        <v>35</v>
      </c>
      <c r="P2442" t="s">
        <v>71</v>
      </c>
      <c r="Q2442">
        <f>Sales_Data[[#This Row],[Quantity]]*Sales_Data[[#This Row],[Unit_Price]]</f>
        <v>16575.98</v>
      </c>
      <c r="R2442">
        <f>Sales_Data[[#This Row],[Gross_Sales]]*Sales_Data[[#This Row],[Discount]]</f>
        <v>0</v>
      </c>
      <c r="S2442">
        <f>Sales_Data[[#This Row],[Gross_Sales]]-Sales_Data[[#This Row],[Discount_Amount]]</f>
        <v>16575.98</v>
      </c>
      <c r="T2442">
        <f>Sales_Data[[#This Row],[Net Sales]]-Sales_Data[[#This Row],[Cost]]</f>
        <v>5916.09</v>
      </c>
      <c r="U2442" s="2">
        <f>Sales_Data[[#This Row],[Profit]]/Sales_Data[[#This Row],[Net Sales]]</f>
        <v>0.3569074045697449</v>
      </c>
      <c r="V2442">
        <f>YEAR(Sales_Data[[#This Row],[Order_Date]])</f>
        <v>2025</v>
      </c>
      <c r="W2442" t="str">
        <f>TEXT(Sales_Data[[#This Row],[Order_Date]],"mmm")</f>
        <v>Apr</v>
      </c>
      <c r="X2442">
        <f>MONTH(Sales_Data[[#This Row],[Order_Date]])</f>
        <v>4</v>
      </c>
      <c r="Y2442" t="str">
        <f>"Q"&amp;ROUNDUP(MONTH(Sales_Data[[#This Row],[Order_Date]])/3,0)</f>
        <v>Q2</v>
      </c>
    </row>
    <row r="2443" spans="1:25" x14ac:dyDescent="0.3">
      <c r="A2443" t="s">
        <v>3922</v>
      </c>
      <c r="B2443" s="1">
        <v>45806</v>
      </c>
      <c r="C2443" t="s">
        <v>3052</v>
      </c>
      <c r="D2443" t="s">
        <v>397</v>
      </c>
      <c r="E2443" t="s">
        <v>19</v>
      </c>
      <c r="F2443" t="s">
        <v>20</v>
      </c>
      <c r="G2443" t="s">
        <v>67</v>
      </c>
      <c r="H2443" t="s">
        <v>68</v>
      </c>
      <c r="I2443" t="s">
        <v>69</v>
      </c>
      <c r="J2443">
        <v>1</v>
      </c>
      <c r="K2443">
        <v>888.49</v>
      </c>
      <c r="L2443">
        <v>0.1</v>
      </c>
      <c r="M2443">
        <v>613.89</v>
      </c>
      <c r="N2443" t="s">
        <v>24</v>
      </c>
      <c r="O2443" t="s">
        <v>35</v>
      </c>
      <c r="P2443" t="s">
        <v>26</v>
      </c>
      <c r="Q2443">
        <f>Sales_Data[[#This Row],[Quantity]]*Sales_Data[[#This Row],[Unit_Price]]</f>
        <v>888.49</v>
      </c>
      <c r="R2443">
        <f>Sales_Data[[#This Row],[Gross_Sales]]*Sales_Data[[#This Row],[Discount]]</f>
        <v>88.849000000000004</v>
      </c>
      <c r="S2443">
        <f>Sales_Data[[#This Row],[Gross_Sales]]-Sales_Data[[#This Row],[Discount_Amount]]</f>
        <v>799.64099999999996</v>
      </c>
      <c r="T2443">
        <f>Sales_Data[[#This Row],[Net Sales]]-Sales_Data[[#This Row],[Cost]]</f>
        <v>185.75099999999998</v>
      </c>
      <c r="U2443" s="2">
        <f>Sales_Data[[#This Row],[Profit]]/Sales_Data[[#This Row],[Net Sales]]</f>
        <v>0.2322929914799266</v>
      </c>
      <c r="V2443">
        <f>YEAR(Sales_Data[[#This Row],[Order_Date]])</f>
        <v>2025</v>
      </c>
      <c r="W2443" t="str">
        <f>TEXT(Sales_Data[[#This Row],[Order_Date]],"mmm")</f>
        <v>May</v>
      </c>
      <c r="X2443">
        <f>MONTH(Sales_Data[[#This Row],[Order_Date]])</f>
        <v>5</v>
      </c>
      <c r="Y2443" t="str">
        <f>"Q"&amp;ROUNDUP(MONTH(Sales_Data[[#This Row],[Order_Date]])/3,0)</f>
        <v>Q2</v>
      </c>
    </row>
    <row r="2444" spans="1:25" x14ac:dyDescent="0.3">
      <c r="A2444" t="s">
        <v>3923</v>
      </c>
      <c r="B2444" s="1">
        <v>45986</v>
      </c>
      <c r="C2444" t="s">
        <v>501</v>
      </c>
      <c r="D2444" t="s">
        <v>137</v>
      </c>
      <c r="E2444" t="s">
        <v>30</v>
      </c>
      <c r="F2444" t="s">
        <v>31</v>
      </c>
      <c r="G2444" t="s">
        <v>21</v>
      </c>
      <c r="H2444" t="s">
        <v>297</v>
      </c>
      <c r="I2444" t="s">
        <v>494</v>
      </c>
      <c r="J2444">
        <v>4</v>
      </c>
      <c r="K2444">
        <v>4383.04</v>
      </c>
      <c r="L2444">
        <v>0</v>
      </c>
      <c r="M2444">
        <v>11411.58</v>
      </c>
      <c r="N2444" t="s">
        <v>83</v>
      </c>
      <c r="O2444" t="s">
        <v>35</v>
      </c>
      <c r="P2444" t="s">
        <v>71</v>
      </c>
      <c r="Q2444">
        <f>Sales_Data[[#This Row],[Quantity]]*Sales_Data[[#This Row],[Unit_Price]]</f>
        <v>17532.16</v>
      </c>
      <c r="R2444">
        <f>Sales_Data[[#This Row],[Gross_Sales]]*Sales_Data[[#This Row],[Discount]]</f>
        <v>0</v>
      </c>
      <c r="S2444">
        <f>Sales_Data[[#This Row],[Gross_Sales]]-Sales_Data[[#This Row],[Discount_Amount]]</f>
        <v>17532.16</v>
      </c>
      <c r="T2444">
        <f>Sales_Data[[#This Row],[Net Sales]]-Sales_Data[[#This Row],[Cost]]</f>
        <v>6120.58</v>
      </c>
      <c r="U2444" s="2">
        <f>Sales_Data[[#This Row],[Profit]]/Sales_Data[[#This Row],[Net Sales]]</f>
        <v>0.34910587172373514</v>
      </c>
      <c r="V2444">
        <f>YEAR(Sales_Data[[#This Row],[Order_Date]])</f>
        <v>2025</v>
      </c>
      <c r="W2444" t="str">
        <f>TEXT(Sales_Data[[#This Row],[Order_Date]],"mmm")</f>
        <v>Nov</v>
      </c>
      <c r="X2444">
        <f>MONTH(Sales_Data[[#This Row],[Order_Date]])</f>
        <v>11</v>
      </c>
      <c r="Y2444" t="str">
        <f>"Q"&amp;ROUNDUP(MONTH(Sales_Data[[#This Row],[Order_Date]])/3,0)</f>
        <v>Q4</v>
      </c>
    </row>
    <row r="2445" spans="1:25" x14ac:dyDescent="0.3">
      <c r="A2445" t="s">
        <v>3924</v>
      </c>
      <c r="B2445" s="1">
        <v>45813</v>
      </c>
      <c r="C2445" t="s">
        <v>905</v>
      </c>
      <c r="D2445" t="s">
        <v>694</v>
      </c>
      <c r="E2445" t="s">
        <v>48</v>
      </c>
      <c r="F2445" t="s">
        <v>126</v>
      </c>
      <c r="G2445" t="s">
        <v>21</v>
      </c>
      <c r="H2445" t="s">
        <v>230</v>
      </c>
      <c r="I2445" t="s">
        <v>231</v>
      </c>
      <c r="J2445">
        <v>2</v>
      </c>
      <c r="K2445">
        <v>15382.26</v>
      </c>
      <c r="L2445">
        <v>0</v>
      </c>
      <c r="M2445">
        <v>20642.919999999998</v>
      </c>
      <c r="N2445" t="s">
        <v>52</v>
      </c>
      <c r="O2445" t="s">
        <v>35</v>
      </c>
      <c r="P2445" t="s">
        <v>44</v>
      </c>
      <c r="Q2445">
        <f>Sales_Data[[#This Row],[Quantity]]*Sales_Data[[#This Row],[Unit_Price]]</f>
        <v>30764.52</v>
      </c>
      <c r="R2445">
        <f>Sales_Data[[#This Row],[Gross_Sales]]*Sales_Data[[#This Row],[Discount]]</f>
        <v>0</v>
      </c>
      <c r="S2445">
        <f>Sales_Data[[#This Row],[Gross_Sales]]-Sales_Data[[#This Row],[Discount_Amount]]</f>
        <v>30764.52</v>
      </c>
      <c r="T2445">
        <f>Sales_Data[[#This Row],[Net Sales]]-Sales_Data[[#This Row],[Cost]]</f>
        <v>10121.600000000002</v>
      </c>
      <c r="U2445" s="2">
        <f>Sales_Data[[#This Row],[Profit]]/Sales_Data[[#This Row],[Net Sales]]</f>
        <v>0.32900237026288731</v>
      </c>
      <c r="V2445">
        <f>YEAR(Sales_Data[[#This Row],[Order_Date]])</f>
        <v>2025</v>
      </c>
      <c r="W2445" t="str">
        <f>TEXT(Sales_Data[[#This Row],[Order_Date]],"mmm")</f>
        <v>Jun</v>
      </c>
      <c r="X2445">
        <f>MONTH(Sales_Data[[#This Row],[Order_Date]])</f>
        <v>6</v>
      </c>
      <c r="Y2445" t="str">
        <f>"Q"&amp;ROUNDUP(MONTH(Sales_Data[[#This Row],[Order_Date]])/3,0)</f>
        <v>Q2</v>
      </c>
    </row>
    <row r="2446" spans="1:25" x14ac:dyDescent="0.3">
      <c r="A2446" t="s">
        <v>3925</v>
      </c>
      <c r="B2446" s="1">
        <v>45847</v>
      </c>
      <c r="C2446" t="s">
        <v>3926</v>
      </c>
      <c r="D2446" t="s">
        <v>118</v>
      </c>
      <c r="E2446" t="s">
        <v>48</v>
      </c>
      <c r="F2446" t="s">
        <v>152</v>
      </c>
      <c r="G2446" t="s">
        <v>67</v>
      </c>
      <c r="H2446" t="s">
        <v>133</v>
      </c>
      <c r="I2446" t="s">
        <v>138</v>
      </c>
      <c r="J2446">
        <v>3</v>
      </c>
      <c r="K2446">
        <v>30451.13</v>
      </c>
      <c r="L2446">
        <v>0.1</v>
      </c>
      <c r="M2446">
        <v>67670.820000000007</v>
      </c>
      <c r="N2446" t="s">
        <v>24</v>
      </c>
      <c r="O2446" t="s">
        <v>53</v>
      </c>
      <c r="P2446" t="s">
        <v>44</v>
      </c>
      <c r="Q2446">
        <f>Sales_Data[[#This Row],[Quantity]]*Sales_Data[[#This Row],[Unit_Price]]</f>
        <v>91353.39</v>
      </c>
      <c r="R2446">
        <f>Sales_Data[[#This Row],[Gross_Sales]]*Sales_Data[[#This Row],[Discount]]</f>
        <v>9135.3389999999999</v>
      </c>
      <c r="S2446">
        <f>Sales_Data[[#This Row],[Gross_Sales]]-Sales_Data[[#This Row],[Discount_Amount]]</f>
        <v>82218.051000000007</v>
      </c>
      <c r="T2446">
        <f>Sales_Data[[#This Row],[Net Sales]]-Sales_Data[[#This Row],[Cost]]</f>
        <v>14547.231</v>
      </c>
      <c r="U2446" s="2">
        <f>Sales_Data[[#This Row],[Profit]]/Sales_Data[[#This Row],[Net Sales]]</f>
        <v>0.17693475852401316</v>
      </c>
      <c r="V2446">
        <f>YEAR(Sales_Data[[#This Row],[Order_Date]])</f>
        <v>2025</v>
      </c>
      <c r="W2446" t="str">
        <f>TEXT(Sales_Data[[#This Row],[Order_Date]],"mmm")</f>
        <v>Jul</v>
      </c>
      <c r="X2446">
        <f>MONTH(Sales_Data[[#This Row],[Order_Date]])</f>
        <v>7</v>
      </c>
      <c r="Y2446" t="str">
        <f>"Q"&amp;ROUNDUP(MONTH(Sales_Data[[#This Row],[Order_Date]])/3,0)</f>
        <v>Q3</v>
      </c>
    </row>
    <row r="2447" spans="1:25" x14ac:dyDescent="0.3">
      <c r="A2447" t="s">
        <v>3927</v>
      </c>
      <c r="B2447" s="1">
        <v>45920</v>
      </c>
      <c r="C2447" t="s">
        <v>1521</v>
      </c>
      <c r="D2447" t="s">
        <v>95</v>
      </c>
      <c r="E2447" t="s">
        <v>30</v>
      </c>
      <c r="F2447" t="s">
        <v>156</v>
      </c>
      <c r="G2447" t="s">
        <v>32</v>
      </c>
      <c r="H2447" t="s">
        <v>50</v>
      </c>
      <c r="I2447" t="s">
        <v>51</v>
      </c>
      <c r="J2447">
        <v>1</v>
      </c>
      <c r="K2447">
        <v>4298.6499999999996</v>
      </c>
      <c r="L2447">
        <v>0.05</v>
      </c>
      <c r="M2447">
        <v>2767.48</v>
      </c>
      <c r="N2447" t="s">
        <v>109</v>
      </c>
      <c r="O2447" t="s">
        <v>25</v>
      </c>
      <c r="P2447" t="s">
        <v>44</v>
      </c>
      <c r="Q2447">
        <f>Sales_Data[[#This Row],[Quantity]]*Sales_Data[[#This Row],[Unit_Price]]</f>
        <v>4298.6499999999996</v>
      </c>
      <c r="R2447">
        <f>Sales_Data[[#This Row],[Gross_Sales]]*Sales_Data[[#This Row],[Discount]]</f>
        <v>214.9325</v>
      </c>
      <c r="S2447">
        <f>Sales_Data[[#This Row],[Gross_Sales]]-Sales_Data[[#This Row],[Discount_Amount]]</f>
        <v>4083.7174999999997</v>
      </c>
      <c r="T2447">
        <f>Sales_Data[[#This Row],[Net Sales]]-Sales_Data[[#This Row],[Cost]]</f>
        <v>1316.2374999999997</v>
      </c>
      <c r="U2447" s="2">
        <f>Sales_Data[[#This Row],[Profit]]/Sales_Data[[#This Row],[Net Sales]]</f>
        <v>0.3223135537656559</v>
      </c>
      <c r="V2447">
        <f>YEAR(Sales_Data[[#This Row],[Order_Date]])</f>
        <v>2025</v>
      </c>
      <c r="W2447" t="str">
        <f>TEXT(Sales_Data[[#This Row],[Order_Date]],"mmm")</f>
        <v>Sep</v>
      </c>
      <c r="X2447">
        <f>MONTH(Sales_Data[[#This Row],[Order_Date]])</f>
        <v>9</v>
      </c>
      <c r="Y2447" t="str">
        <f>"Q"&amp;ROUNDUP(MONTH(Sales_Data[[#This Row],[Order_Date]])/3,0)</f>
        <v>Q3</v>
      </c>
    </row>
    <row r="2448" spans="1:25" x14ac:dyDescent="0.3">
      <c r="A2448" t="s">
        <v>3928</v>
      </c>
      <c r="B2448" s="1">
        <v>45737</v>
      </c>
      <c r="C2448" t="s">
        <v>1076</v>
      </c>
      <c r="D2448" t="s">
        <v>175</v>
      </c>
      <c r="E2448" t="s">
        <v>30</v>
      </c>
      <c r="F2448" t="s">
        <v>210</v>
      </c>
      <c r="G2448" t="s">
        <v>32</v>
      </c>
      <c r="H2448" t="s">
        <v>33</v>
      </c>
      <c r="I2448" t="s">
        <v>34</v>
      </c>
      <c r="J2448">
        <v>3</v>
      </c>
      <c r="K2448">
        <v>4163.58</v>
      </c>
      <c r="L2448">
        <v>0</v>
      </c>
      <c r="M2448">
        <v>8996.67</v>
      </c>
      <c r="N2448" t="s">
        <v>70</v>
      </c>
      <c r="O2448" t="s">
        <v>53</v>
      </c>
      <c r="P2448" t="s">
        <v>44</v>
      </c>
      <c r="Q2448">
        <f>Sales_Data[[#This Row],[Quantity]]*Sales_Data[[#This Row],[Unit_Price]]</f>
        <v>12490.74</v>
      </c>
      <c r="R2448">
        <f>Sales_Data[[#This Row],[Gross_Sales]]*Sales_Data[[#This Row],[Discount]]</f>
        <v>0</v>
      </c>
      <c r="S2448">
        <f>Sales_Data[[#This Row],[Gross_Sales]]-Sales_Data[[#This Row],[Discount_Amount]]</f>
        <v>12490.74</v>
      </c>
      <c r="T2448">
        <f>Sales_Data[[#This Row],[Net Sales]]-Sales_Data[[#This Row],[Cost]]</f>
        <v>3494.0699999999997</v>
      </c>
      <c r="U2448" s="2">
        <f>Sales_Data[[#This Row],[Profit]]/Sales_Data[[#This Row],[Net Sales]]</f>
        <v>0.27973282607755823</v>
      </c>
      <c r="V2448">
        <f>YEAR(Sales_Data[[#This Row],[Order_Date]])</f>
        <v>2025</v>
      </c>
      <c r="W2448" t="str">
        <f>TEXT(Sales_Data[[#This Row],[Order_Date]],"mmm")</f>
        <v>Mar</v>
      </c>
      <c r="X2448">
        <f>MONTH(Sales_Data[[#This Row],[Order_Date]])</f>
        <v>3</v>
      </c>
      <c r="Y2448" t="str">
        <f>"Q"&amp;ROUNDUP(MONTH(Sales_Data[[#This Row],[Order_Date]])/3,0)</f>
        <v>Q1</v>
      </c>
    </row>
    <row r="2449" spans="1:25" x14ac:dyDescent="0.3">
      <c r="A2449" t="s">
        <v>3929</v>
      </c>
      <c r="B2449" s="1">
        <v>45909</v>
      </c>
      <c r="C2449" t="s">
        <v>1466</v>
      </c>
      <c r="D2449" t="s">
        <v>460</v>
      </c>
      <c r="E2449" t="s">
        <v>19</v>
      </c>
      <c r="F2449" t="s">
        <v>66</v>
      </c>
      <c r="G2449" t="s">
        <v>41</v>
      </c>
      <c r="H2449" t="s">
        <v>147</v>
      </c>
      <c r="I2449" t="s">
        <v>369</v>
      </c>
      <c r="J2449">
        <v>1</v>
      </c>
      <c r="K2449">
        <v>16130.35</v>
      </c>
      <c r="L2449">
        <v>0.15</v>
      </c>
      <c r="M2449">
        <v>9827.42</v>
      </c>
      <c r="N2449" t="s">
        <v>52</v>
      </c>
      <c r="O2449" t="s">
        <v>35</v>
      </c>
      <c r="P2449" t="s">
        <v>71</v>
      </c>
      <c r="Q2449">
        <f>Sales_Data[[#This Row],[Quantity]]*Sales_Data[[#This Row],[Unit_Price]]</f>
        <v>16130.35</v>
      </c>
      <c r="R2449">
        <f>Sales_Data[[#This Row],[Gross_Sales]]*Sales_Data[[#This Row],[Discount]]</f>
        <v>2419.5524999999998</v>
      </c>
      <c r="S2449">
        <f>Sales_Data[[#This Row],[Gross_Sales]]-Sales_Data[[#This Row],[Discount_Amount]]</f>
        <v>13710.797500000001</v>
      </c>
      <c r="T2449">
        <f>Sales_Data[[#This Row],[Net Sales]]-Sales_Data[[#This Row],[Cost]]</f>
        <v>3883.3775000000005</v>
      </c>
      <c r="U2449" s="2">
        <f>Sales_Data[[#This Row],[Profit]]/Sales_Data[[#This Row],[Net Sales]]</f>
        <v>0.28323498323128177</v>
      </c>
      <c r="V2449">
        <f>YEAR(Sales_Data[[#This Row],[Order_Date]])</f>
        <v>2025</v>
      </c>
      <c r="W2449" t="str">
        <f>TEXT(Sales_Data[[#This Row],[Order_Date]],"mmm")</f>
        <v>Sep</v>
      </c>
      <c r="X2449">
        <f>MONTH(Sales_Data[[#This Row],[Order_Date]])</f>
        <v>9</v>
      </c>
      <c r="Y2449" t="str">
        <f>"Q"&amp;ROUNDUP(MONTH(Sales_Data[[#This Row],[Order_Date]])/3,0)</f>
        <v>Q3</v>
      </c>
    </row>
    <row r="2450" spans="1:25" x14ac:dyDescent="0.3">
      <c r="A2450" t="s">
        <v>3930</v>
      </c>
      <c r="B2450" s="1">
        <v>45754</v>
      </c>
      <c r="C2450" t="s">
        <v>586</v>
      </c>
      <c r="D2450" t="s">
        <v>194</v>
      </c>
      <c r="E2450" t="s">
        <v>119</v>
      </c>
      <c r="F2450" t="s">
        <v>184</v>
      </c>
      <c r="G2450" t="s">
        <v>75</v>
      </c>
      <c r="H2450" t="s">
        <v>185</v>
      </c>
      <c r="I2450" t="s">
        <v>261</v>
      </c>
      <c r="J2450">
        <v>1</v>
      </c>
      <c r="K2450">
        <v>8493.5400000000009</v>
      </c>
      <c r="L2450">
        <v>0.1</v>
      </c>
      <c r="M2450">
        <v>5614.21</v>
      </c>
      <c r="N2450" t="s">
        <v>109</v>
      </c>
      <c r="O2450" t="s">
        <v>35</v>
      </c>
      <c r="P2450" t="s">
        <v>44</v>
      </c>
      <c r="Q2450">
        <f>Sales_Data[[#This Row],[Quantity]]*Sales_Data[[#This Row],[Unit_Price]]</f>
        <v>8493.5400000000009</v>
      </c>
      <c r="R2450">
        <f>Sales_Data[[#This Row],[Gross_Sales]]*Sales_Data[[#This Row],[Discount]]</f>
        <v>849.35400000000016</v>
      </c>
      <c r="S2450">
        <f>Sales_Data[[#This Row],[Gross_Sales]]-Sales_Data[[#This Row],[Discount_Amount]]</f>
        <v>7644.1860000000006</v>
      </c>
      <c r="T2450">
        <f>Sales_Data[[#This Row],[Net Sales]]-Sales_Data[[#This Row],[Cost]]</f>
        <v>2029.9760000000006</v>
      </c>
      <c r="U2450" s="2">
        <f>Sales_Data[[#This Row],[Profit]]/Sales_Data[[#This Row],[Net Sales]]</f>
        <v>0.26555816407397731</v>
      </c>
      <c r="V2450">
        <f>YEAR(Sales_Data[[#This Row],[Order_Date]])</f>
        <v>2025</v>
      </c>
      <c r="W2450" t="str">
        <f>TEXT(Sales_Data[[#This Row],[Order_Date]],"mmm")</f>
        <v>Apr</v>
      </c>
      <c r="X2450">
        <f>MONTH(Sales_Data[[#This Row],[Order_Date]])</f>
        <v>4</v>
      </c>
      <c r="Y2450" t="str">
        <f>"Q"&amp;ROUNDUP(MONTH(Sales_Data[[#This Row],[Order_Date]])/3,0)</f>
        <v>Q2</v>
      </c>
    </row>
    <row r="2451" spans="1:25" x14ac:dyDescent="0.3">
      <c r="A2451" t="s">
        <v>3931</v>
      </c>
      <c r="B2451" s="1">
        <v>45917</v>
      </c>
      <c r="C2451" t="s">
        <v>265</v>
      </c>
      <c r="D2451" t="s">
        <v>387</v>
      </c>
      <c r="E2451" t="s">
        <v>119</v>
      </c>
      <c r="F2451" t="s">
        <v>120</v>
      </c>
      <c r="G2451" t="s">
        <v>41</v>
      </c>
      <c r="H2451" t="s">
        <v>147</v>
      </c>
      <c r="I2451" t="s">
        <v>369</v>
      </c>
      <c r="J2451">
        <v>4</v>
      </c>
      <c r="K2451">
        <v>4300.83</v>
      </c>
      <c r="L2451">
        <v>0.1</v>
      </c>
      <c r="M2451">
        <v>11291.27</v>
      </c>
      <c r="N2451" t="s">
        <v>24</v>
      </c>
      <c r="O2451" t="s">
        <v>25</v>
      </c>
      <c r="P2451" t="s">
        <v>71</v>
      </c>
      <c r="Q2451">
        <f>Sales_Data[[#This Row],[Quantity]]*Sales_Data[[#This Row],[Unit_Price]]</f>
        <v>17203.32</v>
      </c>
      <c r="R2451">
        <f>Sales_Data[[#This Row],[Gross_Sales]]*Sales_Data[[#This Row],[Discount]]</f>
        <v>1720.3320000000001</v>
      </c>
      <c r="S2451">
        <f>Sales_Data[[#This Row],[Gross_Sales]]-Sales_Data[[#This Row],[Discount_Amount]]</f>
        <v>15482.987999999999</v>
      </c>
      <c r="T2451">
        <f>Sales_Data[[#This Row],[Net Sales]]-Sales_Data[[#This Row],[Cost]]</f>
        <v>4191.7179999999989</v>
      </c>
      <c r="U2451" s="2">
        <f>Sales_Data[[#This Row],[Profit]]/Sales_Data[[#This Row],[Net Sales]]</f>
        <v>0.27073055924347411</v>
      </c>
      <c r="V2451">
        <f>YEAR(Sales_Data[[#This Row],[Order_Date]])</f>
        <v>2025</v>
      </c>
      <c r="W2451" t="str">
        <f>TEXT(Sales_Data[[#This Row],[Order_Date]],"mmm")</f>
        <v>Sep</v>
      </c>
      <c r="X2451">
        <f>MONTH(Sales_Data[[#This Row],[Order_Date]])</f>
        <v>9</v>
      </c>
      <c r="Y2451" t="str">
        <f>"Q"&amp;ROUNDUP(MONTH(Sales_Data[[#This Row],[Order_Date]])/3,0)</f>
        <v>Q3</v>
      </c>
    </row>
    <row r="2452" spans="1:25" x14ac:dyDescent="0.3">
      <c r="A2452" t="s">
        <v>3932</v>
      </c>
      <c r="B2452" s="1">
        <v>45917</v>
      </c>
      <c r="C2452" t="s">
        <v>399</v>
      </c>
      <c r="D2452" t="s">
        <v>624</v>
      </c>
      <c r="E2452" t="s">
        <v>119</v>
      </c>
      <c r="F2452" t="s">
        <v>184</v>
      </c>
      <c r="G2452" t="s">
        <v>75</v>
      </c>
      <c r="H2452" t="s">
        <v>114</v>
      </c>
      <c r="I2452" t="s">
        <v>206</v>
      </c>
      <c r="J2452">
        <v>1</v>
      </c>
      <c r="K2452">
        <v>6079.09</v>
      </c>
      <c r="L2452">
        <v>0.15</v>
      </c>
      <c r="M2452">
        <v>3904.87</v>
      </c>
      <c r="N2452" t="s">
        <v>52</v>
      </c>
      <c r="O2452" t="s">
        <v>35</v>
      </c>
      <c r="P2452" t="s">
        <v>71</v>
      </c>
      <c r="Q2452">
        <f>Sales_Data[[#This Row],[Quantity]]*Sales_Data[[#This Row],[Unit_Price]]</f>
        <v>6079.09</v>
      </c>
      <c r="R2452">
        <f>Sales_Data[[#This Row],[Gross_Sales]]*Sales_Data[[#This Row],[Discount]]</f>
        <v>911.86350000000004</v>
      </c>
      <c r="S2452">
        <f>Sales_Data[[#This Row],[Gross_Sales]]-Sales_Data[[#This Row],[Discount_Amount]]</f>
        <v>5167.2264999999998</v>
      </c>
      <c r="T2452">
        <f>Sales_Data[[#This Row],[Net Sales]]-Sales_Data[[#This Row],[Cost]]</f>
        <v>1262.3564999999999</v>
      </c>
      <c r="U2452" s="2">
        <f>Sales_Data[[#This Row],[Profit]]/Sales_Data[[#This Row],[Net Sales]]</f>
        <v>0.24430059336473831</v>
      </c>
      <c r="V2452">
        <f>YEAR(Sales_Data[[#This Row],[Order_Date]])</f>
        <v>2025</v>
      </c>
      <c r="W2452" t="str">
        <f>TEXT(Sales_Data[[#This Row],[Order_Date]],"mmm")</f>
        <v>Sep</v>
      </c>
      <c r="X2452">
        <f>MONTH(Sales_Data[[#This Row],[Order_Date]])</f>
        <v>9</v>
      </c>
      <c r="Y2452" t="str">
        <f>"Q"&amp;ROUNDUP(MONTH(Sales_Data[[#This Row],[Order_Date]])/3,0)</f>
        <v>Q3</v>
      </c>
    </row>
    <row r="2453" spans="1:25" x14ac:dyDescent="0.3">
      <c r="A2453" t="s">
        <v>3933</v>
      </c>
      <c r="B2453" s="1">
        <v>45760</v>
      </c>
      <c r="C2453" t="s">
        <v>823</v>
      </c>
      <c r="D2453" t="s">
        <v>723</v>
      </c>
      <c r="E2453" t="s">
        <v>19</v>
      </c>
      <c r="F2453" t="s">
        <v>66</v>
      </c>
      <c r="G2453" t="s">
        <v>21</v>
      </c>
      <c r="H2453" t="s">
        <v>297</v>
      </c>
      <c r="I2453" t="s">
        <v>297</v>
      </c>
      <c r="J2453">
        <v>4</v>
      </c>
      <c r="K2453">
        <v>7455.28</v>
      </c>
      <c r="L2453">
        <v>0.05</v>
      </c>
      <c r="M2453">
        <v>21473.99</v>
      </c>
      <c r="N2453" t="s">
        <v>83</v>
      </c>
      <c r="O2453" t="s">
        <v>25</v>
      </c>
      <c r="P2453" t="s">
        <v>71</v>
      </c>
      <c r="Q2453">
        <f>Sales_Data[[#This Row],[Quantity]]*Sales_Data[[#This Row],[Unit_Price]]</f>
        <v>29821.119999999999</v>
      </c>
      <c r="R2453">
        <f>Sales_Data[[#This Row],[Gross_Sales]]*Sales_Data[[#This Row],[Discount]]</f>
        <v>1491.056</v>
      </c>
      <c r="S2453">
        <f>Sales_Data[[#This Row],[Gross_Sales]]-Sales_Data[[#This Row],[Discount_Amount]]</f>
        <v>28330.063999999998</v>
      </c>
      <c r="T2453">
        <f>Sales_Data[[#This Row],[Net Sales]]-Sales_Data[[#This Row],[Cost]]</f>
        <v>6856.0739999999969</v>
      </c>
      <c r="U2453" s="2">
        <f>Sales_Data[[#This Row],[Profit]]/Sales_Data[[#This Row],[Net Sales]]</f>
        <v>0.24200700711442083</v>
      </c>
      <c r="V2453">
        <f>YEAR(Sales_Data[[#This Row],[Order_Date]])</f>
        <v>2025</v>
      </c>
      <c r="W2453" t="str">
        <f>TEXT(Sales_Data[[#This Row],[Order_Date]],"mmm")</f>
        <v>Apr</v>
      </c>
      <c r="X2453">
        <f>MONTH(Sales_Data[[#This Row],[Order_Date]])</f>
        <v>4</v>
      </c>
      <c r="Y2453" t="str">
        <f>"Q"&amp;ROUNDUP(MONTH(Sales_Data[[#This Row],[Order_Date]])/3,0)</f>
        <v>Q2</v>
      </c>
    </row>
    <row r="2454" spans="1:25" x14ac:dyDescent="0.3">
      <c r="A2454" t="s">
        <v>3934</v>
      </c>
      <c r="B2454" s="1">
        <v>45697</v>
      </c>
      <c r="C2454" t="s">
        <v>3935</v>
      </c>
      <c r="D2454" t="s">
        <v>777</v>
      </c>
      <c r="E2454" t="s">
        <v>48</v>
      </c>
      <c r="F2454" t="s">
        <v>132</v>
      </c>
      <c r="G2454" t="s">
        <v>41</v>
      </c>
      <c r="H2454" t="s">
        <v>42</v>
      </c>
      <c r="I2454" t="s">
        <v>43</v>
      </c>
      <c r="J2454">
        <v>2</v>
      </c>
      <c r="K2454">
        <v>23770.51</v>
      </c>
      <c r="L2454">
        <v>0</v>
      </c>
      <c r="M2454">
        <v>32247.599999999999</v>
      </c>
      <c r="N2454" t="s">
        <v>70</v>
      </c>
      <c r="O2454" t="s">
        <v>35</v>
      </c>
      <c r="P2454" t="s">
        <v>44</v>
      </c>
      <c r="Q2454">
        <f>Sales_Data[[#This Row],[Quantity]]*Sales_Data[[#This Row],[Unit_Price]]</f>
        <v>47541.02</v>
      </c>
      <c r="R2454">
        <f>Sales_Data[[#This Row],[Gross_Sales]]*Sales_Data[[#This Row],[Discount]]</f>
        <v>0</v>
      </c>
      <c r="S2454">
        <f>Sales_Data[[#This Row],[Gross_Sales]]-Sales_Data[[#This Row],[Discount_Amount]]</f>
        <v>47541.02</v>
      </c>
      <c r="T2454">
        <f>Sales_Data[[#This Row],[Net Sales]]-Sales_Data[[#This Row],[Cost]]</f>
        <v>15293.419999999998</v>
      </c>
      <c r="U2454" s="2">
        <f>Sales_Data[[#This Row],[Profit]]/Sales_Data[[#This Row],[Net Sales]]</f>
        <v>0.3216889330519202</v>
      </c>
      <c r="V2454">
        <f>YEAR(Sales_Data[[#This Row],[Order_Date]])</f>
        <v>2025</v>
      </c>
      <c r="W2454" t="str">
        <f>TEXT(Sales_Data[[#This Row],[Order_Date]],"mmm")</f>
        <v>Feb</v>
      </c>
      <c r="X2454">
        <f>MONTH(Sales_Data[[#This Row],[Order_Date]])</f>
        <v>2</v>
      </c>
      <c r="Y2454" t="str">
        <f>"Q"&amp;ROUNDUP(MONTH(Sales_Data[[#This Row],[Order_Date]])/3,0)</f>
        <v>Q1</v>
      </c>
    </row>
    <row r="2455" spans="1:25" x14ac:dyDescent="0.3">
      <c r="A2455" t="s">
        <v>3936</v>
      </c>
      <c r="B2455" s="1">
        <v>45930</v>
      </c>
      <c r="C2455" t="s">
        <v>3937</v>
      </c>
      <c r="D2455" t="s">
        <v>553</v>
      </c>
      <c r="E2455" t="s">
        <v>39</v>
      </c>
      <c r="F2455" t="s">
        <v>107</v>
      </c>
      <c r="G2455" t="s">
        <v>32</v>
      </c>
      <c r="H2455" t="s">
        <v>50</v>
      </c>
      <c r="I2455" t="s">
        <v>51</v>
      </c>
      <c r="J2455">
        <v>5</v>
      </c>
      <c r="K2455">
        <v>3248.53</v>
      </c>
      <c r="L2455">
        <v>0</v>
      </c>
      <c r="M2455">
        <v>10701.99</v>
      </c>
      <c r="N2455" t="s">
        <v>52</v>
      </c>
      <c r="O2455" t="s">
        <v>35</v>
      </c>
      <c r="P2455" t="s">
        <v>26</v>
      </c>
      <c r="Q2455">
        <f>Sales_Data[[#This Row],[Quantity]]*Sales_Data[[#This Row],[Unit_Price]]</f>
        <v>16242.650000000001</v>
      </c>
      <c r="R2455">
        <f>Sales_Data[[#This Row],[Gross_Sales]]*Sales_Data[[#This Row],[Discount]]</f>
        <v>0</v>
      </c>
      <c r="S2455">
        <f>Sales_Data[[#This Row],[Gross_Sales]]-Sales_Data[[#This Row],[Discount_Amount]]</f>
        <v>16242.650000000001</v>
      </c>
      <c r="T2455">
        <f>Sales_Data[[#This Row],[Net Sales]]-Sales_Data[[#This Row],[Cost]]</f>
        <v>5540.6600000000017</v>
      </c>
      <c r="U2455" s="2">
        <f>Sales_Data[[#This Row],[Profit]]/Sales_Data[[#This Row],[Net Sales]]</f>
        <v>0.34111798259520465</v>
      </c>
      <c r="V2455">
        <f>YEAR(Sales_Data[[#This Row],[Order_Date]])</f>
        <v>2025</v>
      </c>
      <c r="W2455" t="str">
        <f>TEXT(Sales_Data[[#This Row],[Order_Date]],"mmm")</f>
        <v>Sep</v>
      </c>
      <c r="X2455">
        <f>MONTH(Sales_Data[[#This Row],[Order_Date]])</f>
        <v>9</v>
      </c>
      <c r="Y2455" t="str">
        <f>"Q"&amp;ROUNDUP(MONTH(Sales_Data[[#This Row],[Order_Date]])/3,0)</f>
        <v>Q3</v>
      </c>
    </row>
    <row r="2456" spans="1:25" x14ac:dyDescent="0.3">
      <c r="A2456" t="s">
        <v>3938</v>
      </c>
      <c r="B2456" s="1">
        <v>45758</v>
      </c>
      <c r="C2456" t="s">
        <v>2035</v>
      </c>
      <c r="D2456" t="s">
        <v>137</v>
      </c>
      <c r="E2456" t="s">
        <v>39</v>
      </c>
      <c r="F2456" t="s">
        <v>107</v>
      </c>
      <c r="G2456" t="s">
        <v>21</v>
      </c>
      <c r="H2456" t="s">
        <v>297</v>
      </c>
      <c r="I2456" t="s">
        <v>297</v>
      </c>
      <c r="J2456">
        <v>2</v>
      </c>
      <c r="K2456">
        <v>5304.3</v>
      </c>
      <c r="L2456">
        <v>0.05</v>
      </c>
      <c r="M2456">
        <v>6735.58</v>
      </c>
      <c r="N2456" t="s">
        <v>24</v>
      </c>
      <c r="O2456" t="s">
        <v>35</v>
      </c>
      <c r="P2456" t="s">
        <v>44</v>
      </c>
      <c r="Q2456">
        <f>Sales_Data[[#This Row],[Quantity]]*Sales_Data[[#This Row],[Unit_Price]]</f>
        <v>10608.6</v>
      </c>
      <c r="R2456">
        <f>Sales_Data[[#This Row],[Gross_Sales]]*Sales_Data[[#This Row],[Discount]]</f>
        <v>530.43000000000006</v>
      </c>
      <c r="S2456">
        <f>Sales_Data[[#This Row],[Gross_Sales]]-Sales_Data[[#This Row],[Discount_Amount]]</f>
        <v>10078.17</v>
      </c>
      <c r="T2456">
        <f>Sales_Data[[#This Row],[Net Sales]]-Sales_Data[[#This Row],[Cost]]</f>
        <v>3342.59</v>
      </c>
      <c r="U2456" s="2">
        <f>Sales_Data[[#This Row],[Profit]]/Sales_Data[[#This Row],[Net Sales]]</f>
        <v>0.33166636403235905</v>
      </c>
      <c r="V2456">
        <f>YEAR(Sales_Data[[#This Row],[Order_Date]])</f>
        <v>2025</v>
      </c>
      <c r="W2456" t="str">
        <f>TEXT(Sales_Data[[#This Row],[Order_Date]],"mmm")</f>
        <v>Apr</v>
      </c>
      <c r="X2456">
        <f>MONTH(Sales_Data[[#This Row],[Order_Date]])</f>
        <v>4</v>
      </c>
      <c r="Y2456" t="str">
        <f>"Q"&amp;ROUNDUP(MONTH(Sales_Data[[#This Row],[Order_Date]])/3,0)</f>
        <v>Q2</v>
      </c>
    </row>
    <row r="2457" spans="1:25" x14ac:dyDescent="0.3">
      <c r="A2457" t="s">
        <v>3939</v>
      </c>
      <c r="B2457" s="1">
        <v>46016</v>
      </c>
      <c r="C2457" t="s">
        <v>3940</v>
      </c>
      <c r="D2457" t="s">
        <v>463</v>
      </c>
      <c r="E2457" t="s">
        <v>48</v>
      </c>
      <c r="F2457" t="s">
        <v>132</v>
      </c>
      <c r="G2457" t="s">
        <v>67</v>
      </c>
      <c r="H2457" t="s">
        <v>133</v>
      </c>
      <c r="I2457" t="s">
        <v>138</v>
      </c>
      <c r="J2457">
        <v>3</v>
      </c>
      <c r="K2457">
        <v>33341.49</v>
      </c>
      <c r="L2457">
        <v>0</v>
      </c>
      <c r="M2457">
        <v>67328.61</v>
      </c>
      <c r="N2457" t="s">
        <v>24</v>
      </c>
      <c r="O2457" t="s">
        <v>25</v>
      </c>
      <c r="P2457" t="s">
        <v>44</v>
      </c>
      <c r="Q2457">
        <f>Sales_Data[[#This Row],[Quantity]]*Sales_Data[[#This Row],[Unit_Price]]</f>
        <v>100024.47</v>
      </c>
      <c r="R2457">
        <f>Sales_Data[[#This Row],[Gross_Sales]]*Sales_Data[[#This Row],[Discount]]</f>
        <v>0</v>
      </c>
      <c r="S2457">
        <f>Sales_Data[[#This Row],[Gross_Sales]]-Sales_Data[[#This Row],[Discount_Amount]]</f>
        <v>100024.47</v>
      </c>
      <c r="T2457">
        <f>Sales_Data[[#This Row],[Net Sales]]-Sales_Data[[#This Row],[Cost]]</f>
        <v>32695.86</v>
      </c>
      <c r="U2457" s="2">
        <f>Sales_Data[[#This Row],[Profit]]/Sales_Data[[#This Row],[Net Sales]]</f>
        <v>0.32687861280344699</v>
      </c>
      <c r="V2457">
        <f>YEAR(Sales_Data[[#This Row],[Order_Date]])</f>
        <v>2025</v>
      </c>
      <c r="W2457" t="str">
        <f>TEXT(Sales_Data[[#This Row],[Order_Date]],"mmm")</f>
        <v>Dec</v>
      </c>
      <c r="X2457">
        <f>MONTH(Sales_Data[[#This Row],[Order_Date]])</f>
        <v>12</v>
      </c>
      <c r="Y2457" t="str">
        <f>"Q"&amp;ROUNDUP(MONTH(Sales_Data[[#This Row],[Order_Date]])/3,0)</f>
        <v>Q4</v>
      </c>
    </row>
    <row r="2458" spans="1:25" x14ac:dyDescent="0.3">
      <c r="A2458" t="s">
        <v>3941</v>
      </c>
      <c r="B2458" s="1">
        <v>45965</v>
      </c>
      <c r="C2458" t="s">
        <v>3942</v>
      </c>
      <c r="D2458" t="s">
        <v>662</v>
      </c>
      <c r="E2458" t="s">
        <v>30</v>
      </c>
      <c r="F2458" t="s">
        <v>156</v>
      </c>
      <c r="G2458" t="s">
        <v>67</v>
      </c>
      <c r="H2458" t="s">
        <v>121</v>
      </c>
      <c r="I2458" t="s">
        <v>122</v>
      </c>
      <c r="J2458">
        <v>1</v>
      </c>
      <c r="K2458">
        <v>4116.78</v>
      </c>
      <c r="L2458">
        <v>0.05</v>
      </c>
      <c r="M2458">
        <v>3259.61</v>
      </c>
      <c r="N2458" t="s">
        <v>70</v>
      </c>
      <c r="O2458" t="s">
        <v>35</v>
      </c>
      <c r="P2458" t="s">
        <v>44</v>
      </c>
      <c r="Q2458">
        <f>Sales_Data[[#This Row],[Quantity]]*Sales_Data[[#This Row],[Unit_Price]]</f>
        <v>4116.78</v>
      </c>
      <c r="R2458">
        <f>Sales_Data[[#This Row],[Gross_Sales]]*Sales_Data[[#This Row],[Discount]]</f>
        <v>205.839</v>
      </c>
      <c r="S2458">
        <f>Sales_Data[[#This Row],[Gross_Sales]]-Sales_Data[[#This Row],[Discount_Amount]]</f>
        <v>3910.9409999999998</v>
      </c>
      <c r="T2458">
        <f>Sales_Data[[#This Row],[Net Sales]]-Sales_Data[[#This Row],[Cost]]</f>
        <v>651.33099999999968</v>
      </c>
      <c r="U2458" s="2">
        <f>Sales_Data[[#This Row],[Profit]]/Sales_Data[[#This Row],[Net Sales]]</f>
        <v>0.16654073789402593</v>
      </c>
      <c r="V2458">
        <f>YEAR(Sales_Data[[#This Row],[Order_Date]])</f>
        <v>2025</v>
      </c>
      <c r="W2458" t="str">
        <f>TEXT(Sales_Data[[#This Row],[Order_Date]],"mmm")</f>
        <v>Nov</v>
      </c>
      <c r="X2458">
        <f>MONTH(Sales_Data[[#This Row],[Order_Date]])</f>
        <v>11</v>
      </c>
      <c r="Y2458" t="str">
        <f>"Q"&amp;ROUNDUP(MONTH(Sales_Data[[#This Row],[Order_Date]])/3,0)</f>
        <v>Q4</v>
      </c>
    </row>
    <row r="2459" spans="1:25" x14ac:dyDescent="0.3">
      <c r="A2459" t="s">
        <v>3943</v>
      </c>
      <c r="B2459" s="1">
        <v>45878</v>
      </c>
      <c r="C2459" t="s">
        <v>3944</v>
      </c>
      <c r="D2459" t="s">
        <v>1055</v>
      </c>
      <c r="E2459" t="s">
        <v>48</v>
      </c>
      <c r="F2459" t="s">
        <v>132</v>
      </c>
      <c r="G2459" t="s">
        <v>21</v>
      </c>
      <c r="H2459" t="s">
        <v>297</v>
      </c>
      <c r="I2459" t="s">
        <v>297</v>
      </c>
      <c r="J2459">
        <v>2</v>
      </c>
      <c r="K2459">
        <v>48821.37</v>
      </c>
      <c r="L2459">
        <v>0</v>
      </c>
      <c r="M2459">
        <v>84152.11</v>
      </c>
      <c r="N2459" t="s">
        <v>70</v>
      </c>
      <c r="O2459" t="s">
        <v>35</v>
      </c>
      <c r="P2459" t="s">
        <v>71</v>
      </c>
      <c r="Q2459">
        <f>Sales_Data[[#This Row],[Quantity]]*Sales_Data[[#This Row],[Unit_Price]]</f>
        <v>97642.74</v>
      </c>
      <c r="R2459">
        <f>Sales_Data[[#This Row],[Gross_Sales]]*Sales_Data[[#This Row],[Discount]]</f>
        <v>0</v>
      </c>
      <c r="S2459">
        <f>Sales_Data[[#This Row],[Gross_Sales]]-Sales_Data[[#This Row],[Discount_Amount]]</f>
        <v>97642.74</v>
      </c>
      <c r="T2459">
        <f>Sales_Data[[#This Row],[Net Sales]]-Sales_Data[[#This Row],[Cost]]</f>
        <v>13490.630000000005</v>
      </c>
      <c r="U2459" s="2">
        <f>Sales_Data[[#This Row],[Profit]]/Sales_Data[[#This Row],[Net Sales]]</f>
        <v>0.13816316502384104</v>
      </c>
      <c r="V2459">
        <f>YEAR(Sales_Data[[#This Row],[Order_Date]])</f>
        <v>2025</v>
      </c>
      <c r="W2459" t="str">
        <f>TEXT(Sales_Data[[#This Row],[Order_Date]],"mmm")</f>
        <v>Aug</v>
      </c>
      <c r="X2459">
        <f>MONTH(Sales_Data[[#This Row],[Order_Date]])</f>
        <v>8</v>
      </c>
      <c r="Y2459" t="str">
        <f>"Q"&amp;ROUNDUP(MONTH(Sales_Data[[#This Row],[Order_Date]])/3,0)</f>
        <v>Q3</v>
      </c>
    </row>
    <row r="2460" spans="1:25" x14ac:dyDescent="0.3">
      <c r="A2460" t="s">
        <v>3945</v>
      </c>
      <c r="B2460" s="1">
        <v>45965</v>
      </c>
      <c r="C2460" t="s">
        <v>1281</v>
      </c>
      <c r="D2460" t="s">
        <v>497</v>
      </c>
      <c r="E2460" t="s">
        <v>19</v>
      </c>
      <c r="F2460" t="s">
        <v>66</v>
      </c>
      <c r="G2460" t="s">
        <v>67</v>
      </c>
      <c r="H2460" t="s">
        <v>68</v>
      </c>
      <c r="I2460" t="s">
        <v>97</v>
      </c>
      <c r="J2460">
        <v>2</v>
      </c>
      <c r="K2460">
        <v>1054.28</v>
      </c>
      <c r="L2460">
        <v>0.05</v>
      </c>
      <c r="M2460">
        <v>1626.81</v>
      </c>
      <c r="N2460" t="s">
        <v>109</v>
      </c>
      <c r="O2460" t="s">
        <v>53</v>
      </c>
      <c r="P2460" t="s">
        <v>71</v>
      </c>
      <c r="Q2460">
        <f>Sales_Data[[#This Row],[Quantity]]*Sales_Data[[#This Row],[Unit_Price]]</f>
        <v>2108.56</v>
      </c>
      <c r="R2460">
        <f>Sales_Data[[#This Row],[Gross_Sales]]*Sales_Data[[#This Row],[Discount]]</f>
        <v>105.428</v>
      </c>
      <c r="S2460">
        <f>Sales_Data[[#This Row],[Gross_Sales]]-Sales_Data[[#This Row],[Discount_Amount]]</f>
        <v>2003.1320000000001</v>
      </c>
      <c r="T2460">
        <f>Sales_Data[[#This Row],[Net Sales]]-Sales_Data[[#This Row],[Cost]]</f>
        <v>376.32200000000012</v>
      </c>
      <c r="U2460" s="2">
        <f>Sales_Data[[#This Row],[Profit]]/Sales_Data[[#This Row],[Net Sales]]</f>
        <v>0.18786680059027569</v>
      </c>
      <c r="V2460">
        <f>YEAR(Sales_Data[[#This Row],[Order_Date]])</f>
        <v>2025</v>
      </c>
      <c r="W2460" t="str">
        <f>TEXT(Sales_Data[[#This Row],[Order_Date]],"mmm")</f>
        <v>Nov</v>
      </c>
      <c r="X2460">
        <f>MONTH(Sales_Data[[#This Row],[Order_Date]])</f>
        <v>11</v>
      </c>
      <c r="Y2460" t="str">
        <f>"Q"&amp;ROUNDUP(MONTH(Sales_Data[[#This Row],[Order_Date]])/3,0)</f>
        <v>Q4</v>
      </c>
    </row>
    <row r="2461" spans="1:25" x14ac:dyDescent="0.3">
      <c r="A2461" t="s">
        <v>3946</v>
      </c>
      <c r="B2461" s="1">
        <v>45781</v>
      </c>
      <c r="C2461" t="s">
        <v>1159</v>
      </c>
      <c r="D2461" t="s">
        <v>241</v>
      </c>
      <c r="E2461" t="s">
        <v>19</v>
      </c>
      <c r="F2461" t="s">
        <v>57</v>
      </c>
      <c r="G2461" t="s">
        <v>67</v>
      </c>
      <c r="H2461" t="s">
        <v>121</v>
      </c>
      <c r="I2461" t="s">
        <v>142</v>
      </c>
      <c r="J2461">
        <v>3</v>
      </c>
      <c r="K2461">
        <v>11603.12</v>
      </c>
      <c r="L2461">
        <v>0</v>
      </c>
      <c r="M2461">
        <v>21958.15</v>
      </c>
      <c r="N2461" t="s">
        <v>109</v>
      </c>
      <c r="O2461" t="s">
        <v>25</v>
      </c>
      <c r="P2461" t="s">
        <v>44</v>
      </c>
      <c r="Q2461">
        <f>Sales_Data[[#This Row],[Quantity]]*Sales_Data[[#This Row],[Unit_Price]]</f>
        <v>34809.360000000001</v>
      </c>
      <c r="R2461">
        <f>Sales_Data[[#This Row],[Gross_Sales]]*Sales_Data[[#This Row],[Discount]]</f>
        <v>0</v>
      </c>
      <c r="S2461">
        <f>Sales_Data[[#This Row],[Gross_Sales]]-Sales_Data[[#This Row],[Discount_Amount]]</f>
        <v>34809.360000000001</v>
      </c>
      <c r="T2461">
        <f>Sales_Data[[#This Row],[Net Sales]]-Sales_Data[[#This Row],[Cost]]</f>
        <v>12851.21</v>
      </c>
      <c r="U2461" s="2">
        <f>Sales_Data[[#This Row],[Profit]]/Sales_Data[[#This Row],[Net Sales]]</f>
        <v>0.36918834474405732</v>
      </c>
      <c r="V2461">
        <f>YEAR(Sales_Data[[#This Row],[Order_Date]])</f>
        <v>2025</v>
      </c>
      <c r="W2461" t="str">
        <f>TEXT(Sales_Data[[#This Row],[Order_Date]],"mmm")</f>
        <v>May</v>
      </c>
      <c r="X2461">
        <f>MONTH(Sales_Data[[#This Row],[Order_Date]])</f>
        <v>5</v>
      </c>
      <c r="Y2461" t="str">
        <f>"Q"&amp;ROUNDUP(MONTH(Sales_Data[[#This Row],[Order_Date]])/3,0)</f>
        <v>Q2</v>
      </c>
    </row>
    <row r="2462" spans="1:25" x14ac:dyDescent="0.3">
      <c r="A2462" t="s">
        <v>3947</v>
      </c>
      <c r="B2462" s="1">
        <v>45888</v>
      </c>
      <c r="C2462" t="s">
        <v>1697</v>
      </c>
      <c r="D2462" t="s">
        <v>1171</v>
      </c>
      <c r="E2462" t="s">
        <v>30</v>
      </c>
      <c r="F2462" t="s">
        <v>87</v>
      </c>
      <c r="G2462" t="s">
        <v>32</v>
      </c>
      <c r="H2462" t="s">
        <v>50</v>
      </c>
      <c r="I2462" t="s">
        <v>58</v>
      </c>
      <c r="J2462">
        <v>1</v>
      </c>
      <c r="K2462">
        <v>2323.71</v>
      </c>
      <c r="L2462">
        <v>0.05</v>
      </c>
      <c r="M2462">
        <v>1712.71</v>
      </c>
      <c r="N2462" t="s">
        <v>52</v>
      </c>
      <c r="O2462" t="s">
        <v>35</v>
      </c>
      <c r="P2462" t="s">
        <v>71</v>
      </c>
      <c r="Q2462">
        <f>Sales_Data[[#This Row],[Quantity]]*Sales_Data[[#This Row],[Unit_Price]]</f>
        <v>2323.71</v>
      </c>
      <c r="R2462">
        <f>Sales_Data[[#This Row],[Gross_Sales]]*Sales_Data[[#This Row],[Discount]]</f>
        <v>116.1855</v>
      </c>
      <c r="S2462">
        <f>Sales_Data[[#This Row],[Gross_Sales]]-Sales_Data[[#This Row],[Discount_Amount]]</f>
        <v>2207.5245</v>
      </c>
      <c r="T2462">
        <f>Sales_Data[[#This Row],[Net Sales]]-Sales_Data[[#This Row],[Cost]]</f>
        <v>494.81449999999995</v>
      </c>
      <c r="U2462" s="2">
        <f>Sales_Data[[#This Row],[Profit]]/Sales_Data[[#This Row],[Net Sales]]</f>
        <v>0.22414904115446962</v>
      </c>
      <c r="V2462">
        <f>YEAR(Sales_Data[[#This Row],[Order_Date]])</f>
        <v>2025</v>
      </c>
      <c r="W2462" t="str">
        <f>TEXT(Sales_Data[[#This Row],[Order_Date]],"mmm")</f>
        <v>Aug</v>
      </c>
      <c r="X2462">
        <f>MONTH(Sales_Data[[#This Row],[Order_Date]])</f>
        <v>8</v>
      </c>
      <c r="Y2462" t="str">
        <f>"Q"&amp;ROUNDUP(MONTH(Sales_Data[[#This Row],[Order_Date]])/3,0)</f>
        <v>Q3</v>
      </c>
    </row>
    <row r="2463" spans="1:25" x14ac:dyDescent="0.3">
      <c r="A2463" t="s">
        <v>3948</v>
      </c>
      <c r="B2463" s="1">
        <v>45835</v>
      </c>
      <c r="C2463" t="s">
        <v>1652</v>
      </c>
      <c r="D2463" t="s">
        <v>29</v>
      </c>
      <c r="E2463" t="s">
        <v>19</v>
      </c>
      <c r="F2463" t="s">
        <v>66</v>
      </c>
      <c r="G2463" t="s">
        <v>41</v>
      </c>
      <c r="H2463" t="s">
        <v>171</v>
      </c>
      <c r="I2463" t="s">
        <v>172</v>
      </c>
      <c r="J2463">
        <v>1</v>
      </c>
      <c r="K2463">
        <v>8599.68</v>
      </c>
      <c r="L2463">
        <v>0.1</v>
      </c>
      <c r="M2463">
        <v>6369.74</v>
      </c>
      <c r="N2463" t="s">
        <v>70</v>
      </c>
      <c r="O2463" t="s">
        <v>35</v>
      </c>
      <c r="P2463" t="s">
        <v>26</v>
      </c>
      <c r="Q2463">
        <f>Sales_Data[[#This Row],[Quantity]]*Sales_Data[[#This Row],[Unit_Price]]</f>
        <v>8599.68</v>
      </c>
      <c r="R2463">
        <f>Sales_Data[[#This Row],[Gross_Sales]]*Sales_Data[[#This Row],[Discount]]</f>
        <v>859.96800000000007</v>
      </c>
      <c r="S2463">
        <f>Sales_Data[[#This Row],[Gross_Sales]]-Sales_Data[[#This Row],[Discount_Amount]]</f>
        <v>7739.7120000000004</v>
      </c>
      <c r="T2463">
        <f>Sales_Data[[#This Row],[Net Sales]]-Sales_Data[[#This Row],[Cost]]</f>
        <v>1369.9720000000007</v>
      </c>
      <c r="U2463" s="2">
        <f>Sales_Data[[#This Row],[Profit]]/Sales_Data[[#This Row],[Net Sales]]</f>
        <v>0.17700555266139109</v>
      </c>
      <c r="V2463">
        <f>YEAR(Sales_Data[[#This Row],[Order_Date]])</f>
        <v>2025</v>
      </c>
      <c r="W2463" t="str">
        <f>TEXT(Sales_Data[[#This Row],[Order_Date]],"mmm")</f>
        <v>Jun</v>
      </c>
      <c r="X2463">
        <f>MONTH(Sales_Data[[#This Row],[Order_Date]])</f>
        <v>6</v>
      </c>
      <c r="Y2463" t="str">
        <f>"Q"&amp;ROUNDUP(MONTH(Sales_Data[[#This Row],[Order_Date]])/3,0)</f>
        <v>Q2</v>
      </c>
    </row>
    <row r="2464" spans="1:25" x14ac:dyDescent="0.3">
      <c r="A2464" t="s">
        <v>3949</v>
      </c>
      <c r="B2464" s="1">
        <v>45720</v>
      </c>
      <c r="C2464" t="s">
        <v>306</v>
      </c>
      <c r="D2464" t="s">
        <v>170</v>
      </c>
      <c r="E2464" t="s">
        <v>30</v>
      </c>
      <c r="F2464" t="s">
        <v>31</v>
      </c>
      <c r="G2464" t="s">
        <v>32</v>
      </c>
      <c r="H2464" t="s">
        <v>33</v>
      </c>
      <c r="I2464" t="s">
        <v>161</v>
      </c>
      <c r="J2464">
        <v>1</v>
      </c>
      <c r="K2464">
        <v>4137.2700000000004</v>
      </c>
      <c r="L2464">
        <v>0.05</v>
      </c>
      <c r="M2464">
        <v>2969.8</v>
      </c>
      <c r="N2464" t="s">
        <v>52</v>
      </c>
      <c r="O2464" t="s">
        <v>35</v>
      </c>
      <c r="P2464" t="s">
        <v>71</v>
      </c>
      <c r="Q2464">
        <f>Sales_Data[[#This Row],[Quantity]]*Sales_Data[[#This Row],[Unit_Price]]</f>
        <v>4137.2700000000004</v>
      </c>
      <c r="R2464">
        <f>Sales_Data[[#This Row],[Gross_Sales]]*Sales_Data[[#This Row],[Discount]]</f>
        <v>206.86350000000004</v>
      </c>
      <c r="S2464">
        <f>Sales_Data[[#This Row],[Gross_Sales]]-Sales_Data[[#This Row],[Discount_Amount]]</f>
        <v>3930.4065000000005</v>
      </c>
      <c r="T2464">
        <f>Sales_Data[[#This Row],[Net Sales]]-Sales_Data[[#This Row],[Cost]]</f>
        <v>960.60650000000032</v>
      </c>
      <c r="U2464" s="2">
        <f>Sales_Data[[#This Row],[Profit]]/Sales_Data[[#This Row],[Net Sales]]</f>
        <v>0.2444038549193322</v>
      </c>
      <c r="V2464">
        <f>YEAR(Sales_Data[[#This Row],[Order_Date]])</f>
        <v>2025</v>
      </c>
      <c r="W2464" t="str">
        <f>TEXT(Sales_Data[[#This Row],[Order_Date]],"mmm")</f>
        <v>Mar</v>
      </c>
      <c r="X2464">
        <f>MONTH(Sales_Data[[#This Row],[Order_Date]])</f>
        <v>3</v>
      </c>
      <c r="Y2464" t="str">
        <f>"Q"&amp;ROUNDUP(MONTH(Sales_Data[[#This Row],[Order_Date]])/3,0)</f>
        <v>Q1</v>
      </c>
    </row>
    <row r="2465" spans="1:25" x14ac:dyDescent="0.3">
      <c r="A2465" t="s">
        <v>3950</v>
      </c>
      <c r="B2465" s="1">
        <v>45773</v>
      </c>
      <c r="C2465" t="s">
        <v>1146</v>
      </c>
      <c r="D2465" t="s">
        <v>224</v>
      </c>
      <c r="E2465" t="s">
        <v>39</v>
      </c>
      <c r="F2465" t="s">
        <v>107</v>
      </c>
      <c r="G2465" t="s">
        <v>21</v>
      </c>
      <c r="H2465" t="s">
        <v>230</v>
      </c>
      <c r="I2465" t="s">
        <v>328</v>
      </c>
      <c r="J2465">
        <v>1</v>
      </c>
      <c r="K2465">
        <v>4014.21</v>
      </c>
      <c r="L2465">
        <v>0.05</v>
      </c>
      <c r="M2465">
        <v>2443.6999999999998</v>
      </c>
      <c r="N2465" t="s">
        <v>52</v>
      </c>
      <c r="O2465" t="s">
        <v>35</v>
      </c>
      <c r="P2465" t="s">
        <v>26</v>
      </c>
      <c r="Q2465">
        <f>Sales_Data[[#This Row],[Quantity]]*Sales_Data[[#This Row],[Unit_Price]]</f>
        <v>4014.21</v>
      </c>
      <c r="R2465">
        <f>Sales_Data[[#This Row],[Gross_Sales]]*Sales_Data[[#This Row],[Discount]]</f>
        <v>200.71050000000002</v>
      </c>
      <c r="S2465">
        <f>Sales_Data[[#This Row],[Gross_Sales]]-Sales_Data[[#This Row],[Discount_Amount]]</f>
        <v>3813.4994999999999</v>
      </c>
      <c r="T2465">
        <f>Sales_Data[[#This Row],[Net Sales]]-Sales_Data[[#This Row],[Cost]]</f>
        <v>1369.7995000000001</v>
      </c>
      <c r="U2465" s="2">
        <f>Sales_Data[[#This Row],[Profit]]/Sales_Data[[#This Row],[Net Sales]]</f>
        <v>0.35919750350039381</v>
      </c>
      <c r="V2465">
        <f>YEAR(Sales_Data[[#This Row],[Order_Date]])</f>
        <v>2025</v>
      </c>
      <c r="W2465" t="str">
        <f>TEXT(Sales_Data[[#This Row],[Order_Date]],"mmm")</f>
        <v>Apr</v>
      </c>
      <c r="X2465">
        <f>MONTH(Sales_Data[[#This Row],[Order_Date]])</f>
        <v>4</v>
      </c>
      <c r="Y2465" t="str">
        <f>"Q"&amp;ROUNDUP(MONTH(Sales_Data[[#This Row],[Order_Date]])/3,0)</f>
        <v>Q2</v>
      </c>
    </row>
    <row r="2466" spans="1:25" x14ac:dyDescent="0.3">
      <c r="A2466" t="s">
        <v>3951</v>
      </c>
      <c r="B2466" s="1">
        <v>45848</v>
      </c>
      <c r="C2466" t="s">
        <v>2215</v>
      </c>
      <c r="D2466" t="s">
        <v>313</v>
      </c>
      <c r="E2466" t="s">
        <v>30</v>
      </c>
      <c r="F2466" t="s">
        <v>87</v>
      </c>
      <c r="G2466" t="s">
        <v>21</v>
      </c>
      <c r="H2466" t="s">
        <v>230</v>
      </c>
      <c r="I2466" t="s">
        <v>231</v>
      </c>
      <c r="J2466">
        <v>1</v>
      </c>
      <c r="K2466">
        <v>4456.7</v>
      </c>
      <c r="L2466">
        <v>0.2</v>
      </c>
      <c r="M2466">
        <v>2685.17</v>
      </c>
      <c r="N2466" t="s">
        <v>83</v>
      </c>
      <c r="O2466" t="s">
        <v>35</v>
      </c>
      <c r="P2466" t="s">
        <v>26</v>
      </c>
      <c r="Q2466">
        <f>Sales_Data[[#This Row],[Quantity]]*Sales_Data[[#This Row],[Unit_Price]]</f>
        <v>4456.7</v>
      </c>
      <c r="R2466">
        <f>Sales_Data[[#This Row],[Gross_Sales]]*Sales_Data[[#This Row],[Discount]]</f>
        <v>891.34</v>
      </c>
      <c r="S2466">
        <f>Sales_Data[[#This Row],[Gross_Sales]]-Sales_Data[[#This Row],[Discount_Amount]]</f>
        <v>3565.3599999999997</v>
      </c>
      <c r="T2466">
        <f>Sales_Data[[#This Row],[Net Sales]]-Sales_Data[[#This Row],[Cost]]</f>
        <v>880.1899999999996</v>
      </c>
      <c r="U2466" s="2">
        <f>Sales_Data[[#This Row],[Profit]]/Sales_Data[[#This Row],[Net Sales]]</f>
        <v>0.24687268606816695</v>
      </c>
      <c r="V2466">
        <f>YEAR(Sales_Data[[#This Row],[Order_Date]])</f>
        <v>2025</v>
      </c>
      <c r="W2466" t="str">
        <f>TEXT(Sales_Data[[#This Row],[Order_Date]],"mmm")</f>
        <v>Jul</v>
      </c>
      <c r="X2466">
        <f>MONTH(Sales_Data[[#This Row],[Order_Date]])</f>
        <v>7</v>
      </c>
      <c r="Y2466" t="str">
        <f>"Q"&amp;ROUNDUP(MONTH(Sales_Data[[#This Row],[Order_Date]])/3,0)</f>
        <v>Q3</v>
      </c>
    </row>
    <row r="2467" spans="1:25" x14ac:dyDescent="0.3">
      <c r="A2467" t="s">
        <v>3952</v>
      </c>
      <c r="B2467" s="1">
        <v>45719</v>
      </c>
      <c r="C2467" t="s">
        <v>196</v>
      </c>
      <c r="D2467" t="s">
        <v>685</v>
      </c>
      <c r="E2467" t="s">
        <v>119</v>
      </c>
      <c r="F2467" t="s">
        <v>146</v>
      </c>
      <c r="G2467" t="s">
        <v>21</v>
      </c>
      <c r="H2467" t="s">
        <v>230</v>
      </c>
      <c r="I2467" t="s">
        <v>328</v>
      </c>
      <c r="J2467">
        <v>3</v>
      </c>
      <c r="K2467">
        <v>6558.85</v>
      </c>
      <c r="L2467">
        <v>0.1</v>
      </c>
      <c r="M2467">
        <v>13914.1</v>
      </c>
      <c r="N2467" t="s">
        <v>70</v>
      </c>
      <c r="O2467" t="s">
        <v>35</v>
      </c>
      <c r="P2467" t="s">
        <v>44</v>
      </c>
      <c r="Q2467">
        <f>Sales_Data[[#This Row],[Quantity]]*Sales_Data[[#This Row],[Unit_Price]]</f>
        <v>19676.550000000003</v>
      </c>
      <c r="R2467">
        <f>Sales_Data[[#This Row],[Gross_Sales]]*Sales_Data[[#This Row],[Discount]]</f>
        <v>1967.6550000000004</v>
      </c>
      <c r="S2467">
        <f>Sales_Data[[#This Row],[Gross_Sales]]-Sales_Data[[#This Row],[Discount_Amount]]</f>
        <v>17708.895000000004</v>
      </c>
      <c r="T2467">
        <f>Sales_Data[[#This Row],[Net Sales]]-Sales_Data[[#This Row],[Cost]]</f>
        <v>3794.7950000000037</v>
      </c>
      <c r="U2467" s="2">
        <f>Sales_Data[[#This Row],[Profit]]/Sales_Data[[#This Row],[Net Sales]]</f>
        <v>0.21428750918676759</v>
      </c>
      <c r="V2467">
        <f>YEAR(Sales_Data[[#This Row],[Order_Date]])</f>
        <v>2025</v>
      </c>
      <c r="W2467" t="str">
        <f>TEXT(Sales_Data[[#This Row],[Order_Date]],"mmm")</f>
        <v>Mar</v>
      </c>
      <c r="X2467">
        <f>MONTH(Sales_Data[[#This Row],[Order_Date]])</f>
        <v>3</v>
      </c>
      <c r="Y2467" t="str">
        <f>"Q"&amp;ROUNDUP(MONTH(Sales_Data[[#This Row],[Order_Date]])/3,0)</f>
        <v>Q1</v>
      </c>
    </row>
    <row r="2468" spans="1:25" x14ac:dyDescent="0.3">
      <c r="A2468" t="s">
        <v>3953</v>
      </c>
      <c r="B2468" s="1">
        <v>45913</v>
      </c>
      <c r="C2468" t="s">
        <v>2199</v>
      </c>
      <c r="D2468" t="s">
        <v>393</v>
      </c>
      <c r="E2468" t="s">
        <v>39</v>
      </c>
      <c r="F2468" t="s">
        <v>96</v>
      </c>
      <c r="G2468" t="s">
        <v>32</v>
      </c>
      <c r="H2468" t="s">
        <v>33</v>
      </c>
      <c r="I2468" t="s">
        <v>34</v>
      </c>
      <c r="J2468">
        <v>1</v>
      </c>
      <c r="K2468">
        <v>4048.74</v>
      </c>
      <c r="L2468">
        <v>0.05</v>
      </c>
      <c r="M2468">
        <v>2954.3</v>
      </c>
      <c r="N2468" t="s">
        <v>83</v>
      </c>
      <c r="O2468" t="s">
        <v>35</v>
      </c>
      <c r="P2468" t="s">
        <v>71</v>
      </c>
      <c r="Q2468">
        <f>Sales_Data[[#This Row],[Quantity]]*Sales_Data[[#This Row],[Unit_Price]]</f>
        <v>4048.74</v>
      </c>
      <c r="R2468">
        <f>Sales_Data[[#This Row],[Gross_Sales]]*Sales_Data[[#This Row],[Discount]]</f>
        <v>202.43700000000001</v>
      </c>
      <c r="S2468">
        <f>Sales_Data[[#This Row],[Gross_Sales]]-Sales_Data[[#This Row],[Discount_Amount]]</f>
        <v>3846.3029999999999</v>
      </c>
      <c r="T2468">
        <f>Sales_Data[[#This Row],[Net Sales]]-Sales_Data[[#This Row],[Cost]]</f>
        <v>892.0029999999997</v>
      </c>
      <c r="U2468" s="2">
        <f>Sales_Data[[#This Row],[Profit]]/Sales_Data[[#This Row],[Net Sales]]</f>
        <v>0.23191178646092098</v>
      </c>
      <c r="V2468">
        <f>YEAR(Sales_Data[[#This Row],[Order_Date]])</f>
        <v>2025</v>
      </c>
      <c r="W2468" t="str">
        <f>TEXT(Sales_Data[[#This Row],[Order_Date]],"mmm")</f>
        <v>Sep</v>
      </c>
      <c r="X2468">
        <f>MONTH(Sales_Data[[#This Row],[Order_Date]])</f>
        <v>9</v>
      </c>
      <c r="Y2468" t="str">
        <f>"Q"&amp;ROUNDUP(MONTH(Sales_Data[[#This Row],[Order_Date]])/3,0)</f>
        <v>Q3</v>
      </c>
    </row>
    <row r="2469" spans="1:25" x14ac:dyDescent="0.3">
      <c r="A2469" t="s">
        <v>3954</v>
      </c>
      <c r="B2469" s="1">
        <v>45664</v>
      </c>
      <c r="C2469" t="s">
        <v>3905</v>
      </c>
      <c r="D2469" t="s">
        <v>137</v>
      </c>
      <c r="E2469" t="s">
        <v>119</v>
      </c>
      <c r="F2469" t="s">
        <v>184</v>
      </c>
      <c r="G2469" t="s">
        <v>21</v>
      </c>
      <c r="H2469" t="s">
        <v>22</v>
      </c>
      <c r="I2469" t="s">
        <v>23</v>
      </c>
      <c r="J2469">
        <v>1</v>
      </c>
      <c r="K2469">
        <v>6913.57</v>
      </c>
      <c r="L2469">
        <v>0.1</v>
      </c>
      <c r="M2469">
        <v>5025.21</v>
      </c>
      <c r="N2469" t="s">
        <v>70</v>
      </c>
      <c r="O2469" t="s">
        <v>25</v>
      </c>
      <c r="P2469" t="s">
        <v>26</v>
      </c>
      <c r="Q2469">
        <f>Sales_Data[[#This Row],[Quantity]]*Sales_Data[[#This Row],[Unit_Price]]</f>
        <v>6913.57</v>
      </c>
      <c r="R2469">
        <f>Sales_Data[[#This Row],[Gross_Sales]]*Sales_Data[[#This Row],[Discount]]</f>
        <v>691.35699999999997</v>
      </c>
      <c r="S2469">
        <f>Sales_Data[[#This Row],[Gross_Sales]]-Sales_Data[[#This Row],[Discount_Amount]]</f>
        <v>6222.2129999999997</v>
      </c>
      <c r="T2469">
        <f>Sales_Data[[#This Row],[Net Sales]]-Sales_Data[[#This Row],[Cost]]</f>
        <v>1197.0029999999997</v>
      </c>
      <c r="U2469" s="2">
        <f>Sales_Data[[#This Row],[Profit]]/Sales_Data[[#This Row],[Net Sales]]</f>
        <v>0.19237576727122646</v>
      </c>
      <c r="V2469">
        <f>YEAR(Sales_Data[[#This Row],[Order_Date]])</f>
        <v>2025</v>
      </c>
      <c r="W2469" t="str">
        <f>TEXT(Sales_Data[[#This Row],[Order_Date]],"mmm")</f>
        <v>Jan</v>
      </c>
      <c r="X2469">
        <f>MONTH(Sales_Data[[#This Row],[Order_Date]])</f>
        <v>1</v>
      </c>
      <c r="Y2469" t="str">
        <f>"Q"&amp;ROUNDUP(MONTH(Sales_Data[[#This Row],[Order_Date]])/3,0)</f>
        <v>Q1</v>
      </c>
    </row>
    <row r="2470" spans="1:25" x14ac:dyDescent="0.3">
      <c r="A2470" t="s">
        <v>3955</v>
      </c>
      <c r="B2470" s="1">
        <v>45812</v>
      </c>
      <c r="C2470" t="s">
        <v>1417</v>
      </c>
      <c r="D2470" t="s">
        <v>307</v>
      </c>
      <c r="E2470" t="s">
        <v>48</v>
      </c>
      <c r="F2470" t="s">
        <v>49</v>
      </c>
      <c r="G2470" t="s">
        <v>75</v>
      </c>
      <c r="H2470" t="s">
        <v>76</v>
      </c>
      <c r="I2470" t="s">
        <v>77</v>
      </c>
      <c r="J2470">
        <v>4</v>
      </c>
      <c r="K2470">
        <v>3935.16</v>
      </c>
      <c r="L2470">
        <v>0.1</v>
      </c>
      <c r="M2470">
        <v>9767.4500000000007</v>
      </c>
      <c r="N2470" t="s">
        <v>70</v>
      </c>
      <c r="O2470" t="s">
        <v>25</v>
      </c>
      <c r="P2470" t="s">
        <v>71</v>
      </c>
      <c r="Q2470">
        <f>Sales_Data[[#This Row],[Quantity]]*Sales_Data[[#This Row],[Unit_Price]]</f>
        <v>15740.64</v>
      </c>
      <c r="R2470">
        <f>Sales_Data[[#This Row],[Gross_Sales]]*Sales_Data[[#This Row],[Discount]]</f>
        <v>1574.0640000000001</v>
      </c>
      <c r="S2470">
        <f>Sales_Data[[#This Row],[Gross_Sales]]-Sales_Data[[#This Row],[Discount_Amount]]</f>
        <v>14166.575999999999</v>
      </c>
      <c r="T2470">
        <f>Sales_Data[[#This Row],[Net Sales]]-Sales_Data[[#This Row],[Cost]]</f>
        <v>4399.1259999999984</v>
      </c>
      <c r="U2470" s="2">
        <f>Sales_Data[[#This Row],[Profit]]/Sales_Data[[#This Row],[Net Sales]]</f>
        <v>0.31052852855905327</v>
      </c>
      <c r="V2470">
        <f>YEAR(Sales_Data[[#This Row],[Order_Date]])</f>
        <v>2025</v>
      </c>
      <c r="W2470" t="str">
        <f>TEXT(Sales_Data[[#This Row],[Order_Date]],"mmm")</f>
        <v>Jun</v>
      </c>
      <c r="X2470">
        <f>MONTH(Sales_Data[[#This Row],[Order_Date]])</f>
        <v>6</v>
      </c>
      <c r="Y2470" t="str">
        <f>"Q"&amp;ROUNDUP(MONTH(Sales_Data[[#This Row],[Order_Date]])/3,0)</f>
        <v>Q2</v>
      </c>
    </row>
    <row r="2471" spans="1:25" x14ac:dyDescent="0.3">
      <c r="A2471" t="s">
        <v>3956</v>
      </c>
      <c r="B2471" s="1">
        <v>45749</v>
      </c>
      <c r="C2471" t="s">
        <v>340</v>
      </c>
      <c r="D2471" t="s">
        <v>384</v>
      </c>
      <c r="E2471" t="s">
        <v>19</v>
      </c>
      <c r="F2471" t="s">
        <v>57</v>
      </c>
      <c r="G2471" t="s">
        <v>67</v>
      </c>
      <c r="H2471" t="s">
        <v>133</v>
      </c>
      <c r="I2471" t="s">
        <v>134</v>
      </c>
      <c r="J2471">
        <v>1</v>
      </c>
      <c r="K2471">
        <v>1168.55</v>
      </c>
      <c r="L2471">
        <v>0</v>
      </c>
      <c r="M2471">
        <v>936.44</v>
      </c>
      <c r="N2471" t="s">
        <v>52</v>
      </c>
      <c r="O2471" t="s">
        <v>25</v>
      </c>
      <c r="P2471" t="s">
        <v>71</v>
      </c>
      <c r="Q2471">
        <f>Sales_Data[[#This Row],[Quantity]]*Sales_Data[[#This Row],[Unit_Price]]</f>
        <v>1168.55</v>
      </c>
      <c r="R2471">
        <f>Sales_Data[[#This Row],[Gross_Sales]]*Sales_Data[[#This Row],[Discount]]</f>
        <v>0</v>
      </c>
      <c r="S2471">
        <f>Sales_Data[[#This Row],[Gross_Sales]]-Sales_Data[[#This Row],[Discount_Amount]]</f>
        <v>1168.55</v>
      </c>
      <c r="T2471">
        <f>Sales_Data[[#This Row],[Net Sales]]-Sales_Data[[#This Row],[Cost]]</f>
        <v>232.1099999999999</v>
      </c>
      <c r="U2471" s="2">
        <f>Sales_Data[[#This Row],[Profit]]/Sales_Data[[#This Row],[Net Sales]]</f>
        <v>0.19863078173805135</v>
      </c>
      <c r="V2471">
        <f>YEAR(Sales_Data[[#This Row],[Order_Date]])</f>
        <v>2025</v>
      </c>
      <c r="W2471" t="str">
        <f>TEXT(Sales_Data[[#This Row],[Order_Date]],"mmm")</f>
        <v>Apr</v>
      </c>
      <c r="X2471">
        <f>MONTH(Sales_Data[[#This Row],[Order_Date]])</f>
        <v>4</v>
      </c>
      <c r="Y2471" t="str">
        <f>"Q"&amp;ROUNDUP(MONTH(Sales_Data[[#This Row],[Order_Date]])/3,0)</f>
        <v>Q2</v>
      </c>
    </row>
    <row r="2472" spans="1:25" x14ac:dyDescent="0.3">
      <c r="A2472" t="s">
        <v>3957</v>
      </c>
      <c r="B2472" s="1">
        <v>45671</v>
      </c>
      <c r="C2472" t="s">
        <v>2062</v>
      </c>
      <c r="D2472" t="s">
        <v>450</v>
      </c>
      <c r="E2472" t="s">
        <v>48</v>
      </c>
      <c r="F2472" t="s">
        <v>164</v>
      </c>
      <c r="G2472" t="s">
        <v>21</v>
      </c>
      <c r="H2472" t="s">
        <v>127</v>
      </c>
      <c r="I2472" t="s">
        <v>342</v>
      </c>
      <c r="J2472">
        <v>2</v>
      </c>
      <c r="K2472">
        <v>6792.68</v>
      </c>
      <c r="L2472">
        <v>0</v>
      </c>
      <c r="M2472">
        <v>9599.26</v>
      </c>
      <c r="N2472" t="s">
        <v>24</v>
      </c>
      <c r="O2472" t="s">
        <v>35</v>
      </c>
      <c r="P2472" t="s">
        <v>71</v>
      </c>
      <c r="Q2472">
        <f>Sales_Data[[#This Row],[Quantity]]*Sales_Data[[#This Row],[Unit_Price]]</f>
        <v>13585.36</v>
      </c>
      <c r="R2472">
        <f>Sales_Data[[#This Row],[Gross_Sales]]*Sales_Data[[#This Row],[Discount]]</f>
        <v>0</v>
      </c>
      <c r="S2472">
        <f>Sales_Data[[#This Row],[Gross_Sales]]-Sales_Data[[#This Row],[Discount_Amount]]</f>
        <v>13585.36</v>
      </c>
      <c r="T2472">
        <f>Sales_Data[[#This Row],[Net Sales]]-Sales_Data[[#This Row],[Cost]]</f>
        <v>3986.1000000000004</v>
      </c>
      <c r="U2472" s="2">
        <f>Sales_Data[[#This Row],[Profit]]/Sales_Data[[#This Row],[Net Sales]]</f>
        <v>0.29341143701749534</v>
      </c>
      <c r="V2472">
        <f>YEAR(Sales_Data[[#This Row],[Order_Date]])</f>
        <v>2025</v>
      </c>
      <c r="W2472" t="str">
        <f>TEXT(Sales_Data[[#This Row],[Order_Date]],"mmm")</f>
        <v>Jan</v>
      </c>
      <c r="X2472">
        <f>MONTH(Sales_Data[[#This Row],[Order_Date]])</f>
        <v>1</v>
      </c>
      <c r="Y2472" t="str">
        <f>"Q"&amp;ROUNDUP(MONTH(Sales_Data[[#This Row],[Order_Date]])/3,0)</f>
        <v>Q1</v>
      </c>
    </row>
    <row r="2473" spans="1:25" x14ac:dyDescent="0.3">
      <c r="A2473" t="s">
        <v>3958</v>
      </c>
      <c r="B2473" s="1">
        <v>45886</v>
      </c>
      <c r="C2473" t="s">
        <v>3052</v>
      </c>
      <c r="D2473" t="s">
        <v>527</v>
      </c>
      <c r="E2473" t="s">
        <v>48</v>
      </c>
      <c r="F2473" t="s">
        <v>152</v>
      </c>
      <c r="G2473" t="s">
        <v>21</v>
      </c>
      <c r="H2473" t="s">
        <v>127</v>
      </c>
      <c r="I2473" t="s">
        <v>314</v>
      </c>
      <c r="J2473">
        <v>2</v>
      </c>
      <c r="K2473">
        <v>29285.4</v>
      </c>
      <c r="L2473">
        <v>0.1</v>
      </c>
      <c r="M2473">
        <v>42454.69</v>
      </c>
      <c r="N2473" t="s">
        <v>70</v>
      </c>
      <c r="O2473" t="s">
        <v>35</v>
      </c>
      <c r="P2473" t="s">
        <v>71</v>
      </c>
      <c r="Q2473">
        <f>Sales_Data[[#This Row],[Quantity]]*Sales_Data[[#This Row],[Unit_Price]]</f>
        <v>58570.8</v>
      </c>
      <c r="R2473">
        <f>Sales_Data[[#This Row],[Gross_Sales]]*Sales_Data[[#This Row],[Discount]]</f>
        <v>5857.0800000000008</v>
      </c>
      <c r="S2473">
        <f>Sales_Data[[#This Row],[Gross_Sales]]-Sales_Data[[#This Row],[Discount_Amount]]</f>
        <v>52713.72</v>
      </c>
      <c r="T2473">
        <f>Sales_Data[[#This Row],[Net Sales]]-Sales_Data[[#This Row],[Cost]]</f>
        <v>10259.029999999999</v>
      </c>
      <c r="U2473" s="2">
        <f>Sales_Data[[#This Row],[Profit]]/Sales_Data[[#This Row],[Net Sales]]</f>
        <v>0.19461783383908399</v>
      </c>
      <c r="V2473">
        <f>YEAR(Sales_Data[[#This Row],[Order_Date]])</f>
        <v>2025</v>
      </c>
      <c r="W2473" t="str">
        <f>TEXT(Sales_Data[[#This Row],[Order_Date]],"mmm")</f>
        <v>Aug</v>
      </c>
      <c r="X2473">
        <f>MONTH(Sales_Data[[#This Row],[Order_Date]])</f>
        <v>8</v>
      </c>
      <c r="Y2473" t="str">
        <f>"Q"&amp;ROUNDUP(MONTH(Sales_Data[[#This Row],[Order_Date]])/3,0)</f>
        <v>Q3</v>
      </c>
    </row>
    <row r="2474" spans="1:25" x14ac:dyDescent="0.3">
      <c r="A2474" t="s">
        <v>3959</v>
      </c>
      <c r="B2474" s="1">
        <v>45743</v>
      </c>
      <c r="C2474" t="s">
        <v>1577</v>
      </c>
      <c r="D2474" t="s">
        <v>310</v>
      </c>
      <c r="E2474" t="s">
        <v>30</v>
      </c>
      <c r="F2474" t="s">
        <v>156</v>
      </c>
      <c r="G2474" t="s">
        <v>41</v>
      </c>
      <c r="H2474" t="s">
        <v>147</v>
      </c>
      <c r="I2474" t="s">
        <v>148</v>
      </c>
      <c r="J2474">
        <v>3</v>
      </c>
      <c r="K2474">
        <v>1368.39</v>
      </c>
      <c r="L2474">
        <v>0.05</v>
      </c>
      <c r="M2474">
        <v>2913.2</v>
      </c>
      <c r="N2474" t="s">
        <v>52</v>
      </c>
      <c r="O2474" t="s">
        <v>53</v>
      </c>
      <c r="P2474" t="s">
        <v>44</v>
      </c>
      <c r="Q2474">
        <f>Sales_Data[[#This Row],[Quantity]]*Sales_Data[[#This Row],[Unit_Price]]</f>
        <v>4105.17</v>
      </c>
      <c r="R2474">
        <f>Sales_Data[[#This Row],[Gross_Sales]]*Sales_Data[[#This Row],[Discount]]</f>
        <v>205.25850000000003</v>
      </c>
      <c r="S2474">
        <f>Sales_Data[[#This Row],[Gross_Sales]]-Sales_Data[[#This Row],[Discount_Amount]]</f>
        <v>3899.9115000000002</v>
      </c>
      <c r="T2474">
        <f>Sales_Data[[#This Row],[Net Sales]]-Sales_Data[[#This Row],[Cost]]</f>
        <v>986.71150000000034</v>
      </c>
      <c r="U2474" s="2">
        <f>Sales_Data[[#This Row],[Profit]]/Sales_Data[[#This Row],[Net Sales]]</f>
        <v>0.25300869006899268</v>
      </c>
      <c r="V2474">
        <f>YEAR(Sales_Data[[#This Row],[Order_Date]])</f>
        <v>2025</v>
      </c>
      <c r="W2474" t="str">
        <f>TEXT(Sales_Data[[#This Row],[Order_Date]],"mmm")</f>
        <v>Mar</v>
      </c>
      <c r="X2474">
        <f>MONTH(Sales_Data[[#This Row],[Order_Date]])</f>
        <v>3</v>
      </c>
      <c r="Y2474" t="str">
        <f>"Q"&amp;ROUNDUP(MONTH(Sales_Data[[#This Row],[Order_Date]])/3,0)</f>
        <v>Q1</v>
      </c>
    </row>
    <row r="2475" spans="1:25" x14ac:dyDescent="0.3">
      <c r="A2475" t="s">
        <v>3960</v>
      </c>
      <c r="B2475" s="1">
        <v>45790</v>
      </c>
      <c r="C2475" t="s">
        <v>1883</v>
      </c>
      <c r="D2475" t="s">
        <v>255</v>
      </c>
      <c r="E2475" t="s">
        <v>48</v>
      </c>
      <c r="F2475" t="s">
        <v>126</v>
      </c>
      <c r="G2475" t="s">
        <v>21</v>
      </c>
      <c r="H2475" t="s">
        <v>230</v>
      </c>
      <c r="I2475" t="s">
        <v>231</v>
      </c>
      <c r="J2475">
        <v>2</v>
      </c>
      <c r="K2475">
        <v>64000.59</v>
      </c>
      <c r="L2475">
        <v>0</v>
      </c>
      <c r="M2475">
        <v>105416.1</v>
      </c>
      <c r="N2475" t="s">
        <v>52</v>
      </c>
      <c r="O2475" t="s">
        <v>25</v>
      </c>
      <c r="P2475" t="s">
        <v>44</v>
      </c>
      <c r="Q2475">
        <f>Sales_Data[[#This Row],[Quantity]]*Sales_Data[[#This Row],[Unit_Price]]</f>
        <v>128001.18</v>
      </c>
      <c r="R2475">
        <f>Sales_Data[[#This Row],[Gross_Sales]]*Sales_Data[[#This Row],[Discount]]</f>
        <v>0</v>
      </c>
      <c r="S2475">
        <f>Sales_Data[[#This Row],[Gross_Sales]]-Sales_Data[[#This Row],[Discount_Amount]]</f>
        <v>128001.18</v>
      </c>
      <c r="T2475">
        <f>Sales_Data[[#This Row],[Net Sales]]-Sales_Data[[#This Row],[Cost]]</f>
        <v>22585.079999999987</v>
      </c>
      <c r="U2475" s="2">
        <f>Sales_Data[[#This Row],[Profit]]/Sales_Data[[#This Row],[Net Sales]]</f>
        <v>0.17644431090400875</v>
      </c>
      <c r="V2475">
        <f>YEAR(Sales_Data[[#This Row],[Order_Date]])</f>
        <v>2025</v>
      </c>
      <c r="W2475" t="str">
        <f>TEXT(Sales_Data[[#This Row],[Order_Date]],"mmm")</f>
        <v>May</v>
      </c>
      <c r="X2475">
        <f>MONTH(Sales_Data[[#This Row],[Order_Date]])</f>
        <v>5</v>
      </c>
      <c r="Y2475" t="str">
        <f>"Q"&amp;ROUNDUP(MONTH(Sales_Data[[#This Row],[Order_Date]])/3,0)</f>
        <v>Q2</v>
      </c>
    </row>
    <row r="2476" spans="1:25" x14ac:dyDescent="0.3">
      <c r="A2476" t="s">
        <v>3961</v>
      </c>
      <c r="B2476" s="1">
        <v>45840</v>
      </c>
      <c r="C2476" t="s">
        <v>691</v>
      </c>
      <c r="D2476" t="s">
        <v>317</v>
      </c>
      <c r="E2476" t="s">
        <v>39</v>
      </c>
      <c r="F2476" t="s">
        <v>405</v>
      </c>
      <c r="G2476" t="s">
        <v>67</v>
      </c>
      <c r="H2476" t="s">
        <v>133</v>
      </c>
      <c r="I2476" t="s">
        <v>138</v>
      </c>
      <c r="J2476">
        <v>2</v>
      </c>
      <c r="K2476">
        <v>3979.11</v>
      </c>
      <c r="L2476">
        <v>0.05</v>
      </c>
      <c r="M2476">
        <v>5675.15</v>
      </c>
      <c r="N2476" t="s">
        <v>52</v>
      </c>
      <c r="O2476" t="s">
        <v>25</v>
      </c>
      <c r="P2476" t="s">
        <v>44</v>
      </c>
      <c r="Q2476">
        <f>Sales_Data[[#This Row],[Quantity]]*Sales_Data[[#This Row],[Unit_Price]]</f>
        <v>7958.22</v>
      </c>
      <c r="R2476">
        <f>Sales_Data[[#This Row],[Gross_Sales]]*Sales_Data[[#This Row],[Discount]]</f>
        <v>397.91100000000006</v>
      </c>
      <c r="S2476">
        <f>Sales_Data[[#This Row],[Gross_Sales]]-Sales_Data[[#This Row],[Discount_Amount]]</f>
        <v>7560.3090000000002</v>
      </c>
      <c r="T2476">
        <f>Sales_Data[[#This Row],[Net Sales]]-Sales_Data[[#This Row],[Cost]]</f>
        <v>1885.1590000000006</v>
      </c>
      <c r="U2476" s="2">
        <f>Sales_Data[[#This Row],[Profit]]/Sales_Data[[#This Row],[Net Sales]]</f>
        <v>0.249349464420039</v>
      </c>
      <c r="V2476">
        <f>YEAR(Sales_Data[[#This Row],[Order_Date]])</f>
        <v>2025</v>
      </c>
      <c r="W2476" t="str">
        <f>TEXT(Sales_Data[[#This Row],[Order_Date]],"mmm")</f>
        <v>Jul</v>
      </c>
      <c r="X2476">
        <f>MONTH(Sales_Data[[#This Row],[Order_Date]])</f>
        <v>7</v>
      </c>
      <c r="Y2476" t="str">
        <f>"Q"&amp;ROUNDUP(MONTH(Sales_Data[[#This Row],[Order_Date]])/3,0)</f>
        <v>Q3</v>
      </c>
    </row>
    <row r="2477" spans="1:25" x14ac:dyDescent="0.3">
      <c r="A2477" t="s">
        <v>3962</v>
      </c>
      <c r="B2477" s="1">
        <v>45719</v>
      </c>
      <c r="C2477" t="s">
        <v>909</v>
      </c>
      <c r="D2477" t="s">
        <v>463</v>
      </c>
      <c r="E2477" t="s">
        <v>39</v>
      </c>
      <c r="F2477" t="s">
        <v>405</v>
      </c>
      <c r="G2477" t="s">
        <v>67</v>
      </c>
      <c r="H2477" t="s">
        <v>68</v>
      </c>
      <c r="I2477" t="s">
        <v>69</v>
      </c>
      <c r="J2477">
        <v>1</v>
      </c>
      <c r="K2477">
        <v>4771.9399999999996</v>
      </c>
      <c r="L2477">
        <v>0</v>
      </c>
      <c r="M2477">
        <v>3315.53</v>
      </c>
      <c r="N2477" t="s">
        <v>24</v>
      </c>
      <c r="O2477" t="s">
        <v>35</v>
      </c>
      <c r="P2477" t="s">
        <v>71</v>
      </c>
      <c r="Q2477">
        <f>Sales_Data[[#This Row],[Quantity]]*Sales_Data[[#This Row],[Unit_Price]]</f>
        <v>4771.9399999999996</v>
      </c>
      <c r="R2477">
        <f>Sales_Data[[#This Row],[Gross_Sales]]*Sales_Data[[#This Row],[Discount]]</f>
        <v>0</v>
      </c>
      <c r="S2477">
        <f>Sales_Data[[#This Row],[Gross_Sales]]-Sales_Data[[#This Row],[Discount_Amount]]</f>
        <v>4771.9399999999996</v>
      </c>
      <c r="T2477">
        <f>Sales_Data[[#This Row],[Net Sales]]-Sales_Data[[#This Row],[Cost]]</f>
        <v>1456.4099999999994</v>
      </c>
      <c r="U2477" s="2">
        <f>Sales_Data[[#This Row],[Profit]]/Sales_Data[[#This Row],[Net Sales]]</f>
        <v>0.30520291537613625</v>
      </c>
      <c r="V2477">
        <f>YEAR(Sales_Data[[#This Row],[Order_Date]])</f>
        <v>2025</v>
      </c>
      <c r="W2477" t="str">
        <f>TEXT(Sales_Data[[#This Row],[Order_Date]],"mmm")</f>
        <v>Mar</v>
      </c>
      <c r="X2477">
        <f>MONTH(Sales_Data[[#This Row],[Order_Date]])</f>
        <v>3</v>
      </c>
      <c r="Y2477" t="str">
        <f>"Q"&amp;ROUNDUP(MONTH(Sales_Data[[#This Row],[Order_Date]])/3,0)</f>
        <v>Q1</v>
      </c>
    </row>
    <row r="2478" spans="1:25" x14ac:dyDescent="0.3">
      <c r="A2478" t="s">
        <v>3963</v>
      </c>
      <c r="B2478" s="1">
        <v>45876</v>
      </c>
      <c r="C2478" t="s">
        <v>3299</v>
      </c>
      <c r="D2478" t="s">
        <v>393</v>
      </c>
      <c r="E2478" t="s">
        <v>39</v>
      </c>
      <c r="F2478" t="s">
        <v>40</v>
      </c>
      <c r="G2478" t="s">
        <v>41</v>
      </c>
      <c r="H2478" t="s">
        <v>102</v>
      </c>
      <c r="I2478" t="s">
        <v>388</v>
      </c>
      <c r="J2478">
        <v>2</v>
      </c>
      <c r="K2478">
        <v>2240.21</v>
      </c>
      <c r="L2478">
        <v>0.15</v>
      </c>
      <c r="M2478">
        <v>3341.24</v>
      </c>
      <c r="N2478" t="s">
        <v>52</v>
      </c>
      <c r="O2478" t="s">
        <v>35</v>
      </c>
      <c r="P2478" t="s">
        <v>44</v>
      </c>
      <c r="Q2478">
        <f>Sales_Data[[#This Row],[Quantity]]*Sales_Data[[#This Row],[Unit_Price]]</f>
        <v>4480.42</v>
      </c>
      <c r="R2478">
        <f>Sales_Data[[#This Row],[Gross_Sales]]*Sales_Data[[#This Row],[Discount]]</f>
        <v>672.06299999999999</v>
      </c>
      <c r="S2478">
        <f>Sales_Data[[#This Row],[Gross_Sales]]-Sales_Data[[#This Row],[Discount_Amount]]</f>
        <v>3808.357</v>
      </c>
      <c r="T2478">
        <f>Sales_Data[[#This Row],[Net Sales]]-Sales_Data[[#This Row],[Cost]]</f>
        <v>467.11700000000019</v>
      </c>
      <c r="U2478" s="2">
        <f>Sales_Data[[#This Row],[Profit]]/Sales_Data[[#This Row],[Net Sales]]</f>
        <v>0.12265578043234922</v>
      </c>
      <c r="V2478">
        <f>YEAR(Sales_Data[[#This Row],[Order_Date]])</f>
        <v>2025</v>
      </c>
      <c r="W2478" t="str">
        <f>TEXT(Sales_Data[[#This Row],[Order_Date]],"mmm")</f>
        <v>Aug</v>
      </c>
      <c r="X2478">
        <f>MONTH(Sales_Data[[#This Row],[Order_Date]])</f>
        <v>8</v>
      </c>
      <c r="Y2478" t="str">
        <f>"Q"&amp;ROUNDUP(MONTH(Sales_Data[[#This Row],[Order_Date]])/3,0)</f>
        <v>Q3</v>
      </c>
    </row>
    <row r="2479" spans="1:25" x14ac:dyDescent="0.3">
      <c r="A2479" t="s">
        <v>3964</v>
      </c>
      <c r="B2479" s="1">
        <v>45903</v>
      </c>
      <c r="C2479" t="s">
        <v>1437</v>
      </c>
      <c r="D2479" t="s">
        <v>381</v>
      </c>
      <c r="E2479" t="s">
        <v>19</v>
      </c>
      <c r="F2479" t="s">
        <v>57</v>
      </c>
      <c r="G2479" t="s">
        <v>67</v>
      </c>
      <c r="H2479" t="s">
        <v>133</v>
      </c>
      <c r="I2479" t="s">
        <v>138</v>
      </c>
      <c r="J2479">
        <v>3</v>
      </c>
      <c r="K2479">
        <v>6267.09</v>
      </c>
      <c r="L2479">
        <v>0</v>
      </c>
      <c r="M2479">
        <v>12840.37</v>
      </c>
      <c r="N2479" t="s">
        <v>70</v>
      </c>
      <c r="O2479" t="s">
        <v>35</v>
      </c>
      <c r="P2479" t="s">
        <v>44</v>
      </c>
      <c r="Q2479">
        <f>Sales_Data[[#This Row],[Quantity]]*Sales_Data[[#This Row],[Unit_Price]]</f>
        <v>18801.27</v>
      </c>
      <c r="R2479">
        <f>Sales_Data[[#This Row],[Gross_Sales]]*Sales_Data[[#This Row],[Discount]]</f>
        <v>0</v>
      </c>
      <c r="S2479">
        <f>Sales_Data[[#This Row],[Gross_Sales]]-Sales_Data[[#This Row],[Discount_Amount]]</f>
        <v>18801.27</v>
      </c>
      <c r="T2479">
        <f>Sales_Data[[#This Row],[Net Sales]]-Sales_Data[[#This Row],[Cost]]</f>
        <v>5960.9</v>
      </c>
      <c r="U2479" s="2">
        <f>Sales_Data[[#This Row],[Profit]]/Sales_Data[[#This Row],[Net Sales]]</f>
        <v>0.31704773135006303</v>
      </c>
      <c r="V2479">
        <f>YEAR(Sales_Data[[#This Row],[Order_Date]])</f>
        <v>2025</v>
      </c>
      <c r="W2479" t="str">
        <f>TEXT(Sales_Data[[#This Row],[Order_Date]],"mmm")</f>
        <v>Sep</v>
      </c>
      <c r="X2479">
        <f>MONTH(Sales_Data[[#This Row],[Order_Date]])</f>
        <v>9</v>
      </c>
      <c r="Y2479" t="str">
        <f>"Q"&amp;ROUNDUP(MONTH(Sales_Data[[#This Row],[Order_Date]])/3,0)</f>
        <v>Q3</v>
      </c>
    </row>
    <row r="2480" spans="1:25" x14ac:dyDescent="0.3">
      <c r="A2480" t="s">
        <v>3965</v>
      </c>
      <c r="B2480" s="1">
        <v>45887</v>
      </c>
      <c r="C2480" t="s">
        <v>3001</v>
      </c>
      <c r="D2480" t="s">
        <v>384</v>
      </c>
      <c r="E2480" t="s">
        <v>30</v>
      </c>
      <c r="F2480" t="s">
        <v>156</v>
      </c>
      <c r="G2480" t="s">
        <v>32</v>
      </c>
      <c r="H2480" t="s">
        <v>33</v>
      </c>
      <c r="I2480" t="s">
        <v>161</v>
      </c>
      <c r="J2480">
        <v>1</v>
      </c>
      <c r="K2480">
        <v>1843.44</v>
      </c>
      <c r="L2480">
        <v>0</v>
      </c>
      <c r="M2480">
        <v>1335.91</v>
      </c>
      <c r="N2480" t="s">
        <v>83</v>
      </c>
      <c r="O2480" t="s">
        <v>35</v>
      </c>
      <c r="P2480" t="s">
        <v>26</v>
      </c>
      <c r="Q2480">
        <f>Sales_Data[[#This Row],[Quantity]]*Sales_Data[[#This Row],[Unit_Price]]</f>
        <v>1843.44</v>
      </c>
      <c r="R2480">
        <f>Sales_Data[[#This Row],[Gross_Sales]]*Sales_Data[[#This Row],[Discount]]</f>
        <v>0</v>
      </c>
      <c r="S2480">
        <f>Sales_Data[[#This Row],[Gross_Sales]]-Sales_Data[[#This Row],[Discount_Amount]]</f>
        <v>1843.44</v>
      </c>
      <c r="T2480">
        <f>Sales_Data[[#This Row],[Net Sales]]-Sales_Data[[#This Row],[Cost]]</f>
        <v>507.53</v>
      </c>
      <c r="U2480" s="2">
        <f>Sales_Data[[#This Row],[Profit]]/Sales_Data[[#This Row],[Net Sales]]</f>
        <v>0.27531679902790435</v>
      </c>
      <c r="V2480">
        <f>YEAR(Sales_Data[[#This Row],[Order_Date]])</f>
        <v>2025</v>
      </c>
      <c r="W2480" t="str">
        <f>TEXT(Sales_Data[[#This Row],[Order_Date]],"mmm")</f>
        <v>Aug</v>
      </c>
      <c r="X2480">
        <f>MONTH(Sales_Data[[#This Row],[Order_Date]])</f>
        <v>8</v>
      </c>
      <c r="Y2480" t="str">
        <f>"Q"&amp;ROUNDUP(MONTH(Sales_Data[[#This Row],[Order_Date]])/3,0)</f>
        <v>Q3</v>
      </c>
    </row>
    <row r="2481" spans="1:25" x14ac:dyDescent="0.3">
      <c r="A2481" t="s">
        <v>3966</v>
      </c>
      <c r="B2481" s="1">
        <v>45736</v>
      </c>
      <c r="C2481" t="s">
        <v>710</v>
      </c>
      <c r="D2481" t="s">
        <v>317</v>
      </c>
      <c r="E2481" t="s">
        <v>48</v>
      </c>
      <c r="F2481" t="s">
        <v>49</v>
      </c>
      <c r="G2481" t="s">
        <v>67</v>
      </c>
      <c r="H2481" t="s">
        <v>68</v>
      </c>
      <c r="I2481" t="s">
        <v>97</v>
      </c>
      <c r="J2481">
        <v>1</v>
      </c>
      <c r="K2481">
        <v>45869.72</v>
      </c>
      <c r="L2481">
        <v>0.1</v>
      </c>
      <c r="M2481">
        <v>33915.919999999998</v>
      </c>
      <c r="N2481" t="s">
        <v>83</v>
      </c>
      <c r="O2481" t="s">
        <v>35</v>
      </c>
      <c r="P2481" t="s">
        <v>26</v>
      </c>
      <c r="Q2481">
        <f>Sales_Data[[#This Row],[Quantity]]*Sales_Data[[#This Row],[Unit_Price]]</f>
        <v>45869.72</v>
      </c>
      <c r="R2481">
        <f>Sales_Data[[#This Row],[Gross_Sales]]*Sales_Data[[#This Row],[Discount]]</f>
        <v>4586.9720000000007</v>
      </c>
      <c r="S2481">
        <f>Sales_Data[[#This Row],[Gross_Sales]]-Sales_Data[[#This Row],[Discount_Amount]]</f>
        <v>41282.748</v>
      </c>
      <c r="T2481">
        <f>Sales_Data[[#This Row],[Net Sales]]-Sales_Data[[#This Row],[Cost]]</f>
        <v>7366.8280000000013</v>
      </c>
      <c r="U2481" s="2">
        <f>Sales_Data[[#This Row],[Profit]]/Sales_Data[[#This Row],[Net Sales]]</f>
        <v>0.17844810137154632</v>
      </c>
      <c r="V2481">
        <f>YEAR(Sales_Data[[#This Row],[Order_Date]])</f>
        <v>2025</v>
      </c>
      <c r="W2481" t="str">
        <f>TEXT(Sales_Data[[#This Row],[Order_Date]],"mmm")</f>
        <v>Mar</v>
      </c>
      <c r="X2481">
        <f>MONTH(Sales_Data[[#This Row],[Order_Date]])</f>
        <v>3</v>
      </c>
      <c r="Y2481" t="str">
        <f>"Q"&amp;ROUNDUP(MONTH(Sales_Data[[#This Row],[Order_Date]])/3,0)</f>
        <v>Q1</v>
      </c>
    </row>
    <row r="2482" spans="1:25" x14ac:dyDescent="0.3">
      <c r="A2482" t="s">
        <v>3967</v>
      </c>
      <c r="B2482" s="1">
        <v>45806</v>
      </c>
      <c r="C2482" t="s">
        <v>1877</v>
      </c>
      <c r="D2482" t="s">
        <v>393</v>
      </c>
      <c r="E2482" t="s">
        <v>19</v>
      </c>
      <c r="F2482" t="s">
        <v>113</v>
      </c>
      <c r="G2482" t="s">
        <v>21</v>
      </c>
      <c r="H2482" t="s">
        <v>230</v>
      </c>
      <c r="I2482" t="s">
        <v>328</v>
      </c>
      <c r="J2482">
        <v>3</v>
      </c>
      <c r="K2482">
        <v>8895.1200000000008</v>
      </c>
      <c r="L2482">
        <v>0.05</v>
      </c>
      <c r="M2482">
        <v>19130.88</v>
      </c>
      <c r="N2482" t="s">
        <v>109</v>
      </c>
      <c r="O2482" t="s">
        <v>35</v>
      </c>
      <c r="P2482" t="s">
        <v>26</v>
      </c>
      <c r="Q2482">
        <f>Sales_Data[[#This Row],[Quantity]]*Sales_Data[[#This Row],[Unit_Price]]</f>
        <v>26685.360000000001</v>
      </c>
      <c r="R2482">
        <f>Sales_Data[[#This Row],[Gross_Sales]]*Sales_Data[[#This Row],[Discount]]</f>
        <v>1334.268</v>
      </c>
      <c r="S2482">
        <f>Sales_Data[[#This Row],[Gross_Sales]]-Sales_Data[[#This Row],[Discount_Amount]]</f>
        <v>25351.092000000001</v>
      </c>
      <c r="T2482">
        <f>Sales_Data[[#This Row],[Net Sales]]-Sales_Data[[#This Row],[Cost]]</f>
        <v>6220.2119999999995</v>
      </c>
      <c r="U2482" s="2">
        <f>Sales_Data[[#This Row],[Profit]]/Sales_Data[[#This Row],[Net Sales]]</f>
        <v>0.24536268496836347</v>
      </c>
      <c r="V2482">
        <f>YEAR(Sales_Data[[#This Row],[Order_Date]])</f>
        <v>2025</v>
      </c>
      <c r="W2482" t="str">
        <f>TEXT(Sales_Data[[#This Row],[Order_Date]],"mmm")</f>
        <v>May</v>
      </c>
      <c r="X2482">
        <f>MONTH(Sales_Data[[#This Row],[Order_Date]])</f>
        <v>5</v>
      </c>
      <c r="Y2482" t="str">
        <f>"Q"&amp;ROUNDUP(MONTH(Sales_Data[[#This Row],[Order_Date]])/3,0)</f>
        <v>Q2</v>
      </c>
    </row>
    <row r="2483" spans="1:25" x14ac:dyDescent="0.3">
      <c r="A2483" t="s">
        <v>3968</v>
      </c>
      <c r="B2483" s="1">
        <v>45795</v>
      </c>
      <c r="C2483" t="s">
        <v>3969</v>
      </c>
      <c r="D2483" t="s">
        <v>765</v>
      </c>
      <c r="E2483" t="s">
        <v>39</v>
      </c>
      <c r="F2483" t="s">
        <v>40</v>
      </c>
      <c r="G2483" t="s">
        <v>75</v>
      </c>
      <c r="H2483" t="s">
        <v>114</v>
      </c>
      <c r="I2483" t="s">
        <v>206</v>
      </c>
      <c r="J2483">
        <v>2</v>
      </c>
      <c r="K2483">
        <v>3816.71</v>
      </c>
      <c r="L2483">
        <v>0.1</v>
      </c>
      <c r="M2483">
        <v>5479.58</v>
      </c>
      <c r="N2483" t="s">
        <v>83</v>
      </c>
      <c r="O2483" t="s">
        <v>35</v>
      </c>
      <c r="P2483" t="s">
        <v>71</v>
      </c>
      <c r="Q2483">
        <f>Sales_Data[[#This Row],[Quantity]]*Sales_Data[[#This Row],[Unit_Price]]</f>
        <v>7633.42</v>
      </c>
      <c r="R2483">
        <f>Sales_Data[[#This Row],[Gross_Sales]]*Sales_Data[[#This Row],[Discount]]</f>
        <v>763.3420000000001</v>
      </c>
      <c r="S2483">
        <f>Sales_Data[[#This Row],[Gross_Sales]]-Sales_Data[[#This Row],[Discount_Amount]]</f>
        <v>6870.0779999999995</v>
      </c>
      <c r="T2483">
        <f>Sales_Data[[#This Row],[Net Sales]]-Sales_Data[[#This Row],[Cost]]</f>
        <v>1390.4979999999996</v>
      </c>
      <c r="U2483" s="2">
        <f>Sales_Data[[#This Row],[Profit]]/Sales_Data[[#This Row],[Net Sales]]</f>
        <v>0.20239915762237337</v>
      </c>
      <c r="V2483">
        <f>YEAR(Sales_Data[[#This Row],[Order_Date]])</f>
        <v>2025</v>
      </c>
      <c r="W2483" t="str">
        <f>TEXT(Sales_Data[[#This Row],[Order_Date]],"mmm")</f>
        <v>May</v>
      </c>
      <c r="X2483">
        <f>MONTH(Sales_Data[[#This Row],[Order_Date]])</f>
        <v>5</v>
      </c>
      <c r="Y2483" t="str">
        <f>"Q"&amp;ROUNDUP(MONTH(Sales_Data[[#This Row],[Order_Date]])/3,0)</f>
        <v>Q2</v>
      </c>
    </row>
    <row r="2484" spans="1:25" x14ac:dyDescent="0.3">
      <c r="A2484" t="s">
        <v>3970</v>
      </c>
      <c r="B2484" s="1">
        <v>45971</v>
      </c>
      <c r="C2484" t="s">
        <v>3971</v>
      </c>
      <c r="D2484" t="s">
        <v>384</v>
      </c>
      <c r="E2484" t="s">
        <v>39</v>
      </c>
      <c r="F2484" t="s">
        <v>202</v>
      </c>
      <c r="G2484" t="s">
        <v>67</v>
      </c>
      <c r="H2484" t="s">
        <v>68</v>
      </c>
      <c r="I2484" t="s">
        <v>97</v>
      </c>
      <c r="J2484">
        <v>1</v>
      </c>
      <c r="K2484">
        <v>4307.22</v>
      </c>
      <c r="L2484">
        <v>0.05</v>
      </c>
      <c r="M2484">
        <v>3056.09</v>
      </c>
      <c r="N2484" t="s">
        <v>52</v>
      </c>
      <c r="O2484" t="s">
        <v>25</v>
      </c>
      <c r="P2484" t="s">
        <v>44</v>
      </c>
      <c r="Q2484">
        <f>Sales_Data[[#This Row],[Quantity]]*Sales_Data[[#This Row],[Unit_Price]]</f>
        <v>4307.22</v>
      </c>
      <c r="R2484">
        <f>Sales_Data[[#This Row],[Gross_Sales]]*Sales_Data[[#This Row],[Discount]]</f>
        <v>215.36100000000002</v>
      </c>
      <c r="S2484">
        <f>Sales_Data[[#This Row],[Gross_Sales]]-Sales_Data[[#This Row],[Discount_Amount]]</f>
        <v>4091.8590000000004</v>
      </c>
      <c r="T2484">
        <f>Sales_Data[[#This Row],[Net Sales]]-Sales_Data[[#This Row],[Cost]]</f>
        <v>1035.7690000000002</v>
      </c>
      <c r="U2484" s="2">
        <f>Sales_Data[[#This Row],[Profit]]/Sales_Data[[#This Row],[Net Sales]]</f>
        <v>0.25312920117726445</v>
      </c>
      <c r="V2484">
        <f>YEAR(Sales_Data[[#This Row],[Order_Date]])</f>
        <v>2025</v>
      </c>
      <c r="W2484" t="str">
        <f>TEXT(Sales_Data[[#This Row],[Order_Date]],"mmm")</f>
        <v>Nov</v>
      </c>
      <c r="X2484">
        <f>MONTH(Sales_Data[[#This Row],[Order_Date]])</f>
        <v>11</v>
      </c>
      <c r="Y2484" t="str">
        <f>"Q"&amp;ROUNDUP(MONTH(Sales_Data[[#This Row],[Order_Date]])/3,0)</f>
        <v>Q4</v>
      </c>
    </row>
    <row r="2485" spans="1:25" x14ac:dyDescent="0.3">
      <c r="A2485" t="s">
        <v>3972</v>
      </c>
      <c r="B2485" s="1">
        <v>45722</v>
      </c>
      <c r="C2485" t="s">
        <v>3122</v>
      </c>
      <c r="D2485" t="s">
        <v>463</v>
      </c>
      <c r="E2485" t="s">
        <v>19</v>
      </c>
      <c r="F2485" t="s">
        <v>57</v>
      </c>
      <c r="G2485" t="s">
        <v>41</v>
      </c>
      <c r="H2485" t="s">
        <v>42</v>
      </c>
      <c r="I2485" t="s">
        <v>43</v>
      </c>
      <c r="J2485">
        <v>4</v>
      </c>
      <c r="K2485">
        <v>14000.44</v>
      </c>
      <c r="L2485">
        <v>0.05</v>
      </c>
      <c r="M2485">
        <v>41429.86</v>
      </c>
      <c r="N2485" t="s">
        <v>24</v>
      </c>
      <c r="O2485" t="s">
        <v>35</v>
      </c>
      <c r="P2485" t="s">
        <v>71</v>
      </c>
      <c r="Q2485">
        <f>Sales_Data[[#This Row],[Quantity]]*Sales_Data[[#This Row],[Unit_Price]]</f>
        <v>56001.760000000002</v>
      </c>
      <c r="R2485">
        <f>Sales_Data[[#This Row],[Gross_Sales]]*Sales_Data[[#This Row],[Discount]]</f>
        <v>2800.0880000000002</v>
      </c>
      <c r="S2485">
        <f>Sales_Data[[#This Row],[Gross_Sales]]-Sales_Data[[#This Row],[Discount_Amount]]</f>
        <v>53201.671999999999</v>
      </c>
      <c r="T2485">
        <f>Sales_Data[[#This Row],[Net Sales]]-Sales_Data[[#This Row],[Cost]]</f>
        <v>11771.811999999998</v>
      </c>
      <c r="U2485" s="2">
        <f>Sales_Data[[#This Row],[Profit]]/Sales_Data[[#This Row],[Net Sales]]</f>
        <v>0.22126770752618449</v>
      </c>
      <c r="V2485">
        <f>YEAR(Sales_Data[[#This Row],[Order_Date]])</f>
        <v>2025</v>
      </c>
      <c r="W2485" t="str">
        <f>TEXT(Sales_Data[[#This Row],[Order_Date]],"mmm")</f>
        <v>Mar</v>
      </c>
      <c r="X2485">
        <f>MONTH(Sales_Data[[#This Row],[Order_Date]])</f>
        <v>3</v>
      </c>
      <c r="Y2485" t="str">
        <f>"Q"&amp;ROUNDUP(MONTH(Sales_Data[[#This Row],[Order_Date]])/3,0)</f>
        <v>Q1</v>
      </c>
    </row>
    <row r="2486" spans="1:25" x14ac:dyDescent="0.3">
      <c r="A2486" t="s">
        <v>3973</v>
      </c>
      <c r="B2486" s="1">
        <v>45670</v>
      </c>
      <c r="C2486" t="s">
        <v>465</v>
      </c>
      <c r="D2486" t="s">
        <v>513</v>
      </c>
      <c r="E2486" t="s">
        <v>119</v>
      </c>
      <c r="F2486" t="s">
        <v>184</v>
      </c>
      <c r="G2486" t="s">
        <v>32</v>
      </c>
      <c r="H2486" t="s">
        <v>33</v>
      </c>
      <c r="I2486" t="s">
        <v>34</v>
      </c>
      <c r="J2486">
        <v>3</v>
      </c>
      <c r="K2486">
        <v>1268.1400000000001</v>
      </c>
      <c r="L2486">
        <v>0.1</v>
      </c>
      <c r="M2486">
        <v>2578.89</v>
      </c>
      <c r="N2486" t="s">
        <v>24</v>
      </c>
      <c r="O2486" t="s">
        <v>35</v>
      </c>
      <c r="P2486" t="s">
        <v>44</v>
      </c>
      <c r="Q2486">
        <f>Sales_Data[[#This Row],[Quantity]]*Sales_Data[[#This Row],[Unit_Price]]</f>
        <v>3804.42</v>
      </c>
      <c r="R2486">
        <f>Sales_Data[[#This Row],[Gross_Sales]]*Sales_Data[[#This Row],[Discount]]</f>
        <v>380.44200000000001</v>
      </c>
      <c r="S2486">
        <f>Sales_Data[[#This Row],[Gross_Sales]]-Sales_Data[[#This Row],[Discount_Amount]]</f>
        <v>3423.9780000000001</v>
      </c>
      <c r="T2486">
        <f>Sales_Data[[#This Row],[Net Sales]]-Sales_Data[[#This Row],[Cost]]</f>
        <v>845.08800000000019</v>
      </c>
      <c r="U2486" s="2">
        <f>Sales_Data[[#This Row],[Profit]]/Sales_Data[[#This Row],[Net Sales]]</f>
        <v>0.24681466995407103</v>
      </c>
      <c r="V2486">
        <f>YEAR(Sales_Data[[#This Row],[Order_Date]])</f>
        <v>2025</v>
      </c>
      <c r="W2486" t="str">
        <f>TEXT(Sales_Data[[#This Row],[Order_Date]],"mmm")</f>
        <v>Jan</v>
      </c>
      <c r="X2486">
        <f>MONTH(Sales_Data[[#This Row],[Order_Date]])</f>
        <v>1</v>
      </c>
      <c r="Y2486" t="str">
        <f>"Q"&amp;ROUNDUP(MONTH(Sales_Data[[#This Row],[Order_Date]])/3,0)</f>
        <v>Q1</v>
      </c>
    </row>
    <row r="2487" spans="1:25" x14ac:dyDescent="0.3">
      <c r="A2487" t="s">
        <v>3974</v>
      </c>
      <c r="B2487" s="1">
        <v>45870</v>
      </c>
      <c r="C2487" t="s">
        <v>3975</v>
      </c>
      <c r="D2487" t="s">
        <v>151</v>
      </c>
      <c r="E2487" t="s">
        <v>19</v>
      </c>
      <c r="F2487" t="s">
        <v>20</v>
      </c>
      <c r="G2487" t="s">
        <v>41</v>
      </c>
      <c r="H2487" t="s">
        <v>42</v>
      </c>
      <c r="I2487" t="s">
        <v>43</v>
      </c>
      <c r="J2487">
        <v>4</v>
      </c>
      <c r="K2487">
        <v>14139.92</v>
      </c>
      <c r="L2487">
        <v>0</v>
      </c>
      <c r="M2487">
        <v>49650.31</v>
      </c>
      <c r="N2487" t="s">
        <v>70</v>
      </c>
      <c r="O2487" t="s">
        <v>25</v>
      </c>
      <c r="P2487" t="s">
        <v>44</v>
      </c>
      <c r="Q2487">
        <f>Sales_Data[[#This Row],[Quantity]]*Sales_Data[[#This Row],[Unit_Price]]</f>
        <v>56559.68</v>
      </c>
      <c r="R2487">
        <f>Sales_Data[[#This Row],[Gross_Sales]]*Sales_Data[[#This Row],[Discount]]</f>
        <v>0</v>
      </c>
      <c r="S2487">
        <f>Sales_Data[[#This Row],[Gross_Sales]]-Sales_Data[[#This Row],[Discount_Amount]]</f>
        <v>56559.68</v>
      </c>
      <c r="T2487">
        <f>Sales_Data[[#This Row],[Net Sales]]-Sales_Data[[#This Row],[Cost]]</f>
        <v>6909.3700000000026</v>
      </c>
      <c r="U2487" s="2">
        <f>Sales_Data[[#This Row],[Profit]]/Sales_Data[[#This Row],[Net Sales]]</f>
        <v>0.12216069822177217</v>
      </c>
      <c r="V2487">
        <f>YEAR(Sales_Data[[#This Row],[Order_Date]])</f>
        <v>2025</v>
      </c>
      <c r="W2487" t="str">
        <f>TEXT(Sales_Data[[#This Row],[Order_Date]],"mmm")</f>
        <v>Aug</v>
      </c>
      <c r="X2487">
        <f>MONTH(Sales_Data[[#This Row],[Order_Date]])</f>
        <v>8</v>
      </c>
      <c r="Y2487" t="str">
        <f>"Q"&amp;ROUNDUP(MONTH(Sales_Data[[#This Row],[Order_Date]])/3,0)</f>
        <v>Q3</v>
      </c>
    </row>
    <row r="2488" spans="1:25" x14ac:dyDescent="0.3">
      <c r="A2488" t="s">
        <v>3976</v>
      </c>
      <c r="B2488" s="1">
        <v>45899</v>
      </c>
      <c r="C2488" t="s">
        <v>3175</v>
      </c>
      <c r="D2488" t="s">
        <v>47</v>
      </c>
      <c r="E2488" t="s">
        <v>19</v>
      </c>
      <c r="F2488" t="s">
        <v>57</v>
      </c>
      <c r="G2488" t="s">
        <v>67</v>
      </c>
      <c r="H2488" t="s">
        <v>121</v>
      </c>
      <c r="I2488" t="s">
        <v>142</v>
      </c>
      <c r="J2488">
        <v>4</v>
      </c>
      <c r="K2488">
        <v>10443.969999999999</v>
      </c>
      <c r="L2488">
        <v>0.05</v>
      </c>
      <c r="M2488">
        <v>26747.01</v>
      </c>
      <c r="N2488" t="s">
        <v>109</v>
      </c>
      <c r="O2488" t="s">
        <v>35</v>
      </c>
      <c r="P2488" t="s">
        <v>26</v>
      </c>
      <c r="Q2488">
        <f>Sales_Data[[#This Row],[Quantity]]*Sales_Data[[#This Row],[Unit_Price]]</f>
        <v>41775.879999999997</v>
      </c>
      <c r="R2488">
        <f>Sales_Data[[#This Row],[Gross_Sales]]*Sales_Data[[#This Row],[Discount]]</f>
        <v>2088.7939999999999</v>
      </c>
      <c r="S2488">
        <f>Sales_Data[[#This Row],[Gross_Sales]]-Sales_Data[[#This Row],[Discount_Amount]]</f>
        <v>39687.085999999996</v>
      </c>
      <c r="T2488">
        <f>Sales_Data[[#This Row],[Net Sales]]-Sales_Data[[#This Row],[Cost]]</f>
        <v>12940.075999999997</v>
      </c>
      <c r="U2488" s="2">
        <f>Sales_Data[[#This Row],[Profit]]/Sales_Data[[#This Row],[Net Sales]]</f>
        <v>0.3260525602711169</v>
      </c>
      <c r="V2488">
        <f>YEAR(Sales_Data[[#This Row],[Order_Date]])</f>
        <v>2025</v>
      </c>
      <c r="W2488" t="str">
        <f>TEXT(Sales_Data[[#This Row],[Order_Date]],"mmm")</f>
        <v>Aug</v>
      </c>
      <c r="X2488">
        <f>MONTH(Sales_Data[[#This Row],[Order_Date]])</f>
        <v>8</v>
      </c>
      <c r="Y2488" t="str">
        <f>"Q"&amp;ROUNDUP(MONTH(Sales_Data[[#This Row],[Order_Date]])/3,0)</f>
        <v>Q3</v>
      </c>
    </row>
    <row r="2489" spans="1:25" x14ac:dyDescent="0.3">
      <c r="A2489" t="s">
        <v>3977</v>
      </c>
      <c r="B2489" s="1">
        <v>45870</v>
      </c>
      <c r="C2489" t="s">
        <v>1951</v>
      </c>
      <c r="D2489" t="s">
        <v>92</v>
      </c>
      <c r="E2489" t="s">
        <v>48</v>
      </c>
      <c r="F2489" t="s">
        <v>152</v>
      </c>
      <c r="G2489" t="s">
        <v>21</v>
      </c>
      <c r="H2489" t="s">
        <v>127</v>
      </c>
      <c r="I2489" t="s">
        <v>314</v>
      </c>
      <c r="J2489">
        <v>2</v>
      </c>
      <c r="K2489">
        <v>43987.56</v>
      </c>
      <c r="L2489">
        <v>0.2</v>
      </c>
      <c r="M2489">
        <v>59949.84</v>
      </c>
      <c r="N2489" t="s">
        <v>83</v>
      </c>
      <c r="O2489" t="s">
        <v>35</v>
      </c>
      <c r="P2489" t="s">
        <v>44</v>
      </c>
      <c r="Q2489">
        <f>Sales_Data[[#This Row],[Quantity]]*Sales_Data[[#This Row],[Unit_Price]]</f>
        <v>87975.12</v>
      </c>
      <c r="R2489">
        <f>Sales_Data[[#This Row],[Gross_Sales]]*Sales_Data[[#This Row],[Discount]]</f>
        <v>17595.024000000001</v>
      </c>
      <c r="S2489">
        <f>Sales_Data[[#This Row],[Gross_Sales]]-Sales_Data[[#This Row],[Discount_Amount]]</f>
        <v>70380.09599999999</v>
      </c>
      <c r="T2489">
        <f>Sales_Data[[#This Row],[Net Sales]]-Sales_Data[[#This Row],[Cost]]</f>
        <v>10430.255999999994</v>
      </c>
      <c r="U2489" s="2">
        <f>Sales_Data[[#This Row],[Profit]]/Sales_Data[[#This Row],[Net Sales]]</f>
        <v>0.1481989453381819</v>
      </c>
      <c r="V2489">
        <f>YEAR(Sales_Data[[#This Row],[Order_Date]])</f>
        <v>2025</v>
      </c>
      <c r="W2489" t="str">
        <f>TEXT(Sales_Data[[#This Row],[Order_Date]],"mmm")</f>
        <v>Aug</v>
      </c>
      <c r="X2489">
        <f>MONTH(Sales_Data[[#This Row],[Order_Date]])</f>
        <v>8</v>
      </c>
      <c r="Y2489" t="str">
        <f>"Q"&amp;ROUNDUP(MONTH(Sales_Data[[#This Row],[Order_Date]])/3,0)</f>
        <v>Q3</v>
      </c>
    </row>
    <row r="2490" spans="1:25" x14ac:dyDescent="0.3">
      <c r="A2490" t="s">
        <v>3978</v>
      </c>
      <c r="B2490" s="1">
        <v>45838</v>
      </c>
      <c r="C2490" t="s">
        <v>970</v>
      </c>
      <c r="D2490" t="s">
        <v>387</v>
      </c>
      <c r="E2490" t="s">
        <v>39</v>
      </c>
      <c r="F2490" t="s">
        <v>405</v>
      </c>
      <c r="G2490" t="s">
        <v>32</v>
      </c>
      <c r="H2490" t="s">
        <v>50</v>
      </c>
      <c r="I2490" t="s">
        <v>51</v>
      </c>
      <c r="J2490">
        <v>3</v>
      </c>
      <c r="K2490">
        <v>2561.84</v>
      </c>
      <c r="L2490">
        <v>0</v>
      </c>
      <c r="M2490">
        <v>5693.24</v>
      </c>
      <c r="N2490" t="s">
        <v>109</v>
      </c>
      <c r="O2490" t="s">
        <v>35</v>
      </c>
      <c r="P2490" t="s">
        <v>71</v>
      </c>
      <c r="Q2490">
        <f>Sales_Data[[#This Row],[Quantity]]*Sales_Data[[#This Row],[Unit_Price]]</f>
        <v>7685.52</v>
      </c>
      <c r="R2490">
        <f>Sales_Data[[#This Row],[Gross_Sales]]*Sales_Data[[#This Row],[Discount]]</f>
        <v>0</v>
      </c>
      <c r="S2490">
        <f>Sales_Data[[#This Row],[Gross_Sales]]-Sales_Data[[#This Row],[Discount_Amount]]</f>
        <v>7685.52</v>
      </c>
      <c r="T2490">
        <f>Sales_Data[[#This Row],[Net Sales]]-Sales_Data[[#This Row],[Cost]]</f>
        <v>1992.2800000000007</v>
      </c>
      <c r="U2490" s="2">
        <f>Sales_Data[[#This Row],[Profit]]/Sales_Data[[#This Row],[Net Sales]]</f>
        <v>0.25922514026376881</v>
      </c>
      <c r="V2490">
        <f>YEAR(Sales_Data[[#This Row],[Order_Date]])</f>
        <v>2025</v>
      </c>
      <c r="W2490" t="str">
        <f>TEXT(Sales_Data[[#This Row],[Order_Date]],"mmm")</f>
        <v>Jun</v>
      </c>
      <c r="X2490">
        <f>MONTH(Sales_Data[[#This Row],[Order_Date]])</f>
        <v>6</v>
      </c>
      <c r="Y2490" t="str">
        <f>"Q"&amp;ROUNDUP(MONTH(Sales_Data[[#This Row],[Order_Date]])/3,0)</f>
        <v>Q2</v>
      </c>
    </row>
    <row r="2491" spans="1:25" x14ac:dyDescent="0.3">
      <c r="A2491" t="s">
        <v>3979</v>
      </c>
      <c r="B2491" s="1">
        <v>45995</v>
      </c>
      <c r="C2491" t="s">
        <v>1689</v>
      </c>
      <c r="D2491" t="s">
        <v>1004</v>
      </c>
      <c r="E2491" t="s">
        <v>39</v>
      </c>
      <c r="F2491" t="s">
        <v>202</v>
      </c>
      <c r="G2491" t="s">
        <v>67</v>
      </c>
      <c r="H2491" t="s">
        <v>88</v>
      </c>
      <c r="I2491" t="s">
        <v>89</v>
      </c>
      <c r="J2491">
        <v>2</v>
      </c>
      <c r="K2491">
        <v>3101.95</v>
      </c>
      <c r="L2491">
        <v>0.05</v>
      </c>
      <c r="M2491">
        <v>3692.68</v>
      </c>
      <c r="N2491" t="s">
        <v>70</v>
      </c>
      <c r="O2491" t="s">
        <v>35</v>
      </c>
      <c r="P2491" t="s">
        <v>44</v>
      </c>
      <c r="Q2491">
        <f>Sales_Data[[#This Row],[Quantity]]*Sales_Data[[#This Row],[Unit_Price]]</f>
        <v>6203.9</v>
      </c>
      <c r="R2491">
        <f>Sales_Data[[#This Row],[Gross_Sales]]*Sales_Data[[#This Row],[Discount]]</f>
        <v>310.19499999999999</v>
      </c>
      <c r="S2491">
        <f>Sales_Data[[#This Row],[Gross_Sales]]-Sales_Data[[#This Row],[Discount_Amount]]</f>
        <v>5893.7049999999999</v>
      </c>
      <c r="T2491">
        <f>Sales_Data[[#This Row],[Net Sales]]-Sales_Data[[#This Row],[Cost]]</f>
        <v>2201.0250000000001</v>
      </c>
      <c r="U2491" s="2">
        <f>Sales_Data[[#This Row],[Profit]]/Sales_Data[[#This Row],[Net Sales]]</f>
        <v>0.37345354068451003</v>
      </c>
      <c r="V2491">
        <f>YEAR(Sales_Data[[#This Row],[Order_Date]])</f>
        <v>2025</v>
      </c>
      <c r="W2491" t="str">
        <f>TEXT(Sales_Data[[#This Row],[Order_Date]],"mmm")</f>
        <v>Dec</v>
      </c>
      <c r="X2491">
        <f>MONTH(Sales_Data[[#This Row],[Order_Date]])</f>
        <v>12</v>
      </c>
      <c r="Y2491" t="str">
        <f>"Q"&amp;ROUNDUP(MONTH(Sales_Data[[#This Row],[Order_Date]])/3,0)</f>
        <v>Q4</v>
      </c>
    </row>
    <row r="2492" spans="1:25" x14ac:dyDescent="0.3">
      <c r="A2492" t="s">
        <v>3980</v>
      </c>
      <c r="B2492" s="1">
        <v>45830</v>
      </c>
      <c r="C2492" t="s">
        <v>3981</v>
      </c>
      <c r="D2492" t="s">
        <v>397</v>
      </c>
      <c r="E2492" t="s">
        <v>48</v>
      </c>
      <c r="F2492" t="s">
        <v>126</v>
      </c>
      <c r="G2492" t="s">
        <v>41</v>
      </c>
      <c r="H2492" t="s">
        <v>171</v>
      </c>
      <c r="I2492" t="s">
        <v>172</v>
      </c>
      <c r="J2492">
        <v>3</v>
      </c>
      <c r="K2492">
        <v>16179.03</v>
      </c>
      <c r="L2492">
        <v>0</v>
      </c>
      <c r="M2492">
        <v>42434.71</v>
      </c>
      <c r="N2492" t="s">
        <v>52</v>
      </c>
      <c r="O2492" t="s">
        <v>35</v>
      </c>
      <c r="P2492" t="s">
        <v>44</v>
      </c>
      <c r="Q2492">
        <f>Sales_Data[[#This Row],[Quantity]]*Sales_Data[[#This Row],[Unit_Price]]</f>
        <v>48537.090000000004</v>
      </c>
      <c r="R2492">
        <f>Sales_Data[[#This Row],[Gross_Sales]]*Sales_Data[[#This Row],[Discount]]</f>
        <v>0</v>
      </c>
      <c r="S2492">
        <f>Sales_Data[[#This Row],[Gross_Sales]]-Sales_Data[[#This Row],[Discount_Amount]]</f>
        <v>48537.090000000004</v>
      </c>
      <c r="T2492">
        <f>Sales_Data[[#This Row],[Net Sales]]-Sales_Data[[#This Row],[Cost]]</f>
        <v>6102.3800000000047</v>
      </c>
      <c r="U2492" s="2">
        <f>Sales_Data[[#This Row],[Profit]]/Sales_Data[[#This Row],[Net Sales]]</f>
        <v>0.12572611996310459</v>
      </c>
      <c r="V2492">
        <f>YEAR(Sales_Data[[#This Row],[Order_Date]])</f>
        <v>2025</v>
      </c>
      <c r="W2492" t="str">
        <f>TEXT(Sales_Data[[#This Row],[Order_Date]],"mmm")</f>
        <v>Jun</v>
      </c>
      <c r="X2492">
        <f>MONTH(Sales_Data[[#This Row],[Order_Date]])</f>
        <v>6</v>
      </c>
      <c r="Y2492" t="str">
        <f>"Q"&amp;ROUNDUP(MONTH(Sales_Data[[#This Row],[Order_Date]])/3,0)</f>
        <v>Q2</v>
      </c>
    </row>
    <row r="2493" spans="1:25" x14ac:dyDescent="0.3">
      <c r="A2493" t="s">
        <v>3982</v>
      </c>
      <c r="B2493" s="1">
        <v>45817</v>
      </c>
      <c r="C2493" t="s">
        <v>2702</v>
      </c>
      <c r="D2493" t="s">
        <v>112</v>
      </c>
      <c r="E2493" t="s">
        <v>19</v>
      </c>
      <c r="F2493" t="s">
        <v>66</v>
      </c>
      <c r="G2493" t="s">
        <v>32</v>
      </c>
      <c r="H2493" t="s">
        <v>33</v>
      </c>
      <c r="I2493" t="s">
        <v>161</v>
      </c>
      <c r="J2493">
        <v>3</v>
      </c>
      <c r="K2493">
        <v>17641.89</v>
      </c>
      <c r="L2493">
        <v>0</v>
      </c>
      <c r="M2493">
        <v>44778.52</v>
      </c>
      <c r="N2493" t="s">
        <v>24</v>
      </c>
      <c r="O2493" t="s">
        <v>53</v>
      </c>
      <c r="P2493" t="s">
        <v>44</v>
      </c>
      <c r="Q2493">
        <f>Sales_Data[[#This Row],[Quantity]]*Sales_Data[[#This Row],[Unit_Price]]</f>
        <v>52925.67</v>
      </c>
      <c r="R2493">
        <f>Sales_Data[[#This Row],[Gross_Sales]]*Sales_Data[[#This Row],[Discount]]</f>
        <v>0</v>
      </c>
      <c r="S2493">
        <f>Sales_Data[[#This Row],[Gross_Sales]]-Sales_Data[[#This Row],[Discount_Amount]]</f>
        <v>52925.67</v>
      </c>
      <c r="T2493">
        <f>Sales_Data[[#This Row],[Net Sales]]-Sales_Data[[#This Row],[Cost]]</f>
        <v>8147.1500000000015</v>
      </c>
      <c r="U2493" s="2">
        <f>Sales_Data[[#This Row],[Profit]]/Sales_Data[[#This Row],[Net Sales]]</f>
        <v>0.15393569887731232</v>
      </c>
      <c r="V2493">
        <f>YEAR(Sales_Data[[#This Row],[Order_Date]])</f>
        <v>2025</v>
      </c>
      <c r="W2493" t="str">
        <f>TEXT(Sales_Data[[#This Row],[Order_Date]],"mmm")</f>
        <v>Jun</v>
      </c>
      <c r="X2493">
        <f>MONTH(Sales_Data[[#This Row],[Order_Date]])</f>
        <v>6</v>
      </c>
      <c r="Y2493" t="str">
        <f>"Q"&amp;ROUNDUP(MONTH(Sales_Data[[#This Row],[Order_Date]])/3,0)</f>
        <v>Q2</v>
      </c>
    </row>
    <row r="2494" spans="1:25" x14ac:dyDescent="0.3">
      <c r="A2494" t="s">
        <v>3983</v>
      </c>
      <c r="B2494" s="1">
        <v>45821</v>
      </c>
      <c r="C2494" t="s">
        <v>1220</v>
      </c>
      <c r="D2494" t="s">
        <v>74</v>
      </c>
      <c r="E2494" t="s">
        <v>30</v>
      </c>
      <c r="F2494" t="s">
        <v>101</v>
      </c>
      <c r="G2494" t="s">
        <v>75</v>
      </c>
      <c r="H2494" t="s">
        <v>185</v>
      </c>
      <c r="I2494" t="s">
        <v>261</v>
      </c>
      <c r="J2494">
        <v>1</v>
      </c>
      <c r="K2494">
        <v>2610.7600000000002</v>
      </c>
      <c r="L2494">
        <v>0.05</v>
      </c>
      <c r="M2494">
        <v>1585.18</v>
      </c>
      <c r="N2494" t="s">
        <v>52</v>
      </c>
      <c r="O2494" t="s">
        <v>35</v>
      </c>
      <c r="P2494" t="s">
        <v>44</v>
      </c>
      <c r="Q2494">
        <f>Sales_Data[[#This Row],[Quantity]]*Sales_Data[[#This Row],[Unit_Price]]</f>
        <v>2610.7600000000002</v>
      </c>
      <c r="R2494">
        <f>Sales_Data[[#This Row],[Gross_Sales]]*Sales_Data[[#This Row],[Discount]]</f>
        <v>130.53800000000001</v>
      </c>
      <c r="S2494">
        <f>Sales_Data[[#This Row],[Gross_Sales]]-Sales_Data[[#This Row],[Discount_Amount]]</f>
        <v>2480.2220000000002</v>
      </c>
      <c r="T2494">
        <f>Sales_Data[[#This Row],[Net Sales]]-Sales_Data[[#This Row],[Cost]]</f>
        <v>895.04200000000014</v>
      </c>
      <c r="U2494" s="2">
        <f>Sales_Data[[#This Row],[Profit]]/Sales_Data[[#This Row],[Net Sales]]</f>
        <v>0.36087172841785942</v>
      </c>
      <c r="V2494">
        <f>YEAR(Sales_Data[[#This Row],[Order_Date]])</f>
        <v>2025</v>
      </c>
      <c r="W2494" t="str">
        <f>TEXT(Sales_Data[[#This Row],[Order_Date]],"mmm")</f>
        <v>Jun</v>
      </c>
      <c r="X2494">
        <f>MONTH(Sales_Data[[#This Row],[Order_Date]])</f>
        <v>6</v>
      </c>
      <c r="Y2494" t="str">
        <f>"Q"&amp;ROUNDUP(MONTH(Sales_Data[[#This Row],[Order_Date]])/3,0)</f>
        <v>Q2</v>
      </c>
    </row>
    <row r="2495" spans="1:25" x14ac:dyDescent="0.3">
      <c r="A2495" t="s">
        <v>3984</v>
      </c>
      <c r="B2495" s="1">
        <v>45845</v>
      </c>
      <c r="C2495" t="s">
        <v>760</v>
      </c>
      <c r="D2495" t="s">
        <v>580</v>
      </c>
      <c r="E2495" t="s">
        <v>19</v>
      </c>
      <c r="F2495" t="s">
        <v>113</v>
      </c>
      <c r="G2495" t="s">
        <v>67</v>
      </c>
      <c r="H2495" t="s">
        <v>133</v>
      </c>
      <c r="I2495" t="s">
        <v>138</v>
      </c>
      <c r="J2495">
        <v>1</v>
      </c>
      <c r="K2495">
        <v>17932.13</v>
      </c>
      <c r="L2495">
        <v>0</v>
      </c>
      <c r="M2495">
        <v>12906</v>
      </c>
      <c r="N2495" t="s">
        <v>52</v>
      </c>
      <c r="O2495" t="s">
        <v>53</v>
      </c>
      <c r="P2495" t="s">
        <v>44</v>
      </c>
      <c r="Q2495">
        <f>Sales_Data[[#This Row],[Quantity]]*Sales_Data[[#This Row],[Unit_Price]]</f>
        <v>17932.13</v>
      </c>
      <c r="R2495">
        <f>Sales_Data[[#This Row],[Gross_Sales]]*Sales_Data[[#This Row],[Discount]]</f>
        <v>0</v>
      </c>
      <c r="S2495">
        <f>Sales_Data[[#This Row],[Gross_Sales]]-Sales_Data[[#This Row],[Discount_Amount]]</f>
        <v>17932.13</v>
      </c>
      <c r="T2495">
        <f>Sales_Data[[#This Row],[Net Sales]]-Sales_Data[[#This Row],[Cost]]</f>
        <v>5026.130000000001</v>
      </c>
      <c r="U2495" s="2">
        <f>Sales_Data[[#This Row],[Profit]]/Sales_Data[[#This Row],[Net Sales]]</f>
        <v>0.28028627943250473</v>
      </c>
      <c r="V2495">
        <f>YEAR(Sales_Data[[#This Row],[Order_Date]])</f>
        <v>2025</v>
      </c>
      <c r="W2495" t="str">
        <f>TEXT(Sales_Data[[#This Row],[Order_Date]],"mmm")</f>
        <v>Jul</v>
      </c>
      <c r="X2495">
        <f>MONTH(Sales_Data[[#This Row],[Order_Date]])</f>
        <v>7</v>
      </c>
      <c r="Y2495" t="str">
        <f>"Q"&amp;ROUNDUP(MONTH(Sales_Data[[#This Row],[Order_Date]])/3,0)</f>
        <v>Q3</v>
      </c>
    </row>
    <row r="2496" spans="1:25" x14ac:dyDescent="0.3">
      <c r="A2496" t="s">
        <v>3985</v>
      </c>
      <c r="B2496" s="1">
        <v>45848</v>
      </c>
      <c r="C2496" t="s">
        <v>2062</v>
      </c>
      <c r="D2496" t="s">
        <v>155</v>
      </c>
      <c r="E2496" t="s">
        <v>48</v>
      </c>
      <c r="F2496" t="s">
        <v>164</v>
      </c>
      <c r="G2496" t="s">
        <v>41</v>
      </c>
      <c r="H2496" t="s">
        <v>42</v>
      </c>
      <c r="I2496" t="s">
        <v>82</v>
      </c>
      <c r="J2496">
        <v>1</v>
      </c>
      <c r="K2496">
        <v>32601.41</v>
      </c>
      <c r="L2496">
        <v>0</v>
      </c>
      <c r="M2496">
        <v>27532.28</v>
      </c>
      <c r="N2496" t="s">
        <v>24</v>
      </c>
      <c r="O2496" t="s">
        <v>35</v>
      </c>
      <c r="P2496" t="s">
        <v>44</v>
      </c>
      <c r="Q2496">
        <f>Sales_Data[[#This Row],[Quantity]]*Sales_Data[[#This Row],[Unit_Price]]</f>
        <v>32601.41</v>
      </c>
      <c r="R2496">
        <f>Sales_Data[[#This Row],[Gross_Sales]]*Sales_Data[[#This Row],[Discount]]</f>
        <v>0</v>
      </c>
      <c r="S2496">
        <f>Sales_Data[[#This Row],[Gross_Sales]]-Sales_Data[[#This Row],[Discount_Amount]]</f>
        <v>32601.41</v>
      </c>
      <c r="T2496">
        <f>Sales_Data[[#This Row],[Net Sales]]-Sales_Data[[#This Row],[Cost]]</f>
        <v>5069.130000000001</v>
      </c>
      <c r="U2496" s="2">
        <f>Sales_Data[[#This Row],[Profit]]/Sales_Data[[#This Row],[Net Sales]]</f>
        <v>0.15548806017899228</v>
      </c>
      <c r="V2496">
        <f>YEAR(Sales_Data[[#This Row],[Order_Date]])</f>
        <v>2025</v>
      </c>
      <c r="W2496" t="str">
        <f>TEXT(Sales_Data[[#This Row],[Order_Date]],"mmm")</f>
        <v>Jul</v>
      </c>
      <c r="X2496">
        <f>MONTH(Sales_Data[[#This Row],[Order_Date]])</f>
        <v>7</v>
      </c>
      <c r="Y2496" t="str">
        <f>"Q"&amp;ROUNDUP(MONTH(Sales_Data[[#This Row],[Order_Date]])/3,0)</f>
        <v>Q3</v>
      </c>
    </row>
    <row r="2497" spans="1:25" x14ac:dyDescent="0.3">
      <c r="A2497" t="s">
        <v>3986</v>
      </c>
      <c r="B2497" s="1">
        <v>45965</v>
      </c>
      <c r="C2497" t="s">
        <v>804</v>
      </c>
      <c r="D2497" t="s">
        <v>175</v>
      </c>
      <c r="E2497" t="s">
        <v>39</v>
      </c>
      <c r="F2497" t="s">
        <v>96</v>
      </c>
      <c r="G2497" t="s">
        <v>21</v>
      </c>
      <c r="H2497" t="s">
        <v>22</v>
      </c>
      <c r="I2497" t="s">
        <v>23</v>
      </c>
      <c r="J2497">
        <v>3</v>
      </c>
      <c r="K2497">
        <v>1850.36</v>
      </c>
      <c r="L2497">
        <v>0.05</v>
      </c>
      <c r="M2497">
        <v>3964.25</v>
      </c>
      <c r="N2497" t="s">
        <v>52</v>
      </c>
      <c r="O2497" t="s">
        <v>53</v>
      </c>
      <c r="P2497" t="s">
        <v>71</v>
      </c>
      <c r="Q2497">
        <f>Sales_Data[[#This Row],[Quantity]]*Sales_Data[[#This Row],[Unit_Price]]</f>
        <v>5551.08</v>
      </c>
      <c r="R2497">
        <f>Sales_Data[[#This Row],[Gross_Sales]]*Sales_Data[[#This Row],[Discount]]</f>
        <v>277.55400000000003</v>
      </c>
      <c r="S2497">
        <f>Sales_Data[[#This Row],[Gross_Sales]]-Sales_Data[[#This Row],[Discount_Amount]]</f>
        <v>5273.5259999999998</v>
      </c>
      <c r="T2497">
        <f>Sales_Data[[#This Row],[Net Sales]]-Sales_Data[[#This Row],[Cost]]</f>
        <v>1309.2759999999998</v>
      </c>
      <c r="U2497" s="2">
        <f>Sales_Data[[#This Row],[Profit]]/Sales_Data[[#This Row],[Net Sales]]</f>
        <v>0.24827335638432424</v>
      </c>
      <c r="V2497">
        <f>YEAR(Sales_Data[[#This Row],[Order_Date]])</f>
        <v>2025</v>
      </c>
      <c r="W2497" t="str">
        <f>TEXT(Sales_Data[[#This Row],[Order_Date]],"mmm")</f>
        <v>Nov</v>
      </c>
      <c r="X2497">
        <f>MONTH(Sales_Data[[#This Row],[Order_Date]])</f>
        <v>11</v>
      </c>
      <c r="Y2497" t="str">
        <f>"Q"&amp;ROUNDUP(MONTH(Sales_Data[[#This Row],[Order_Date]])/3,0)</f>
        <v>Q4</v>
      </c>
    </row>
    <row r="2498" spans="1:25" x14ac:dyDescent="0.3">
      <c r="A2498" t="s">
        <v>3987</v>
      </c>
      <c r="B2498" s="1">
        <v>45913</v>
      </c>
      <c r="C2498" t="s">
        <v>736</v>
      </c>
      <c r="D2498" t="s">
        <v>38</v>
      </c>
      <c r="E2498" t="s">
        <v>48</v>
      </c>
      <c r="F2498" t="s">
        <v>152</v>
      </c>
      <c r="G2498" t="s">
        <v>67</v>
      </c>
      <c r="H2498" t="s">
        <v>68</v>
      </c>
      <c r="I2498" t="s">
        <v>97</v>
      </c>
      <c r="J2498">
        <v>3</v>
      </c>
      <c r="K2498">
        <v>33723.230000000003</v>
      </c>
      <c r="L2498">
        <v>0</v>
      </c>
      <c r="M2498">
        <v>87028.13</v>
      </c>
      <c r="N2498" t="s">
        <v>52</v>
      </c>
      <c r="O2498" t="s">
        <v>35</v>
      </c>
      <c r="P2498" t="s">
        <v>26</v>
      </c>
      <c r="Q2498">
        <f>Sales_Data[[#This Row],[Quantity]]*Sales_Data[[#This Row],[Unit_Price]]</f>
        <v>101169.69</v>
      </c>
      <c r="R2498">
        <f>Sales_Data[[#This Row],[Gross_Sales]]*Sales_Data[[#This Row],[Discount]]</f>
        <v>0</v>
      </c>
      <c r="S2498">
        <f>Sales_Data[[#This Row],[Gross_Sales]]-Sales_Data[[#This Row],[Discount_Amount]]</f>
        <v>101169.69</v>
      </c>
      <c r="T2498">
        <f>Sales_Data[[#This Row],[Net Sales]]-Sales_Data[[#This Row],[Cost]]</f>
        <v>14141.559999999998</v>
      </c>
      <c r="U2498" s="2">
        <f>Sales_Data[[#This Row],[Profit]]/Sales_Data[[#This Row],[Net Sales]]</f>
        <v>0.13978060029639308</v>
      </c>
      <c r="V2498">
        <f>YEAR(Sales_Data[[#This Row],[Order_Date]])</f>
        <v>2025</v>
      </c>
      <c r="W2498" t="str">
        <f>TEXT(Sales_Data[[#This Row],[Order_Date]],"mmm")</f>
        <v>Sep</v>
      </c>
      <c r="X2498">
        <f>MONTH(Sales_Data[[#This Row],[Order_Date]])</f>
        <v>9</v>
      </c>
      <c r="Y2498" t="str">
        <f>"Q"&amp;ROUNDUP(MONTH(Sales_Data[[#This Row],[Order_Date]])/3,0)</f>
        <v>Q3</v>
      </c>
    </row>
    <row r="2499" spans="1:25" x14ac:dyDescent="0.3">
      <c r="A2499" t="s">
        <v>3988</v>
      </c>
      <c r="B2499" s="1">
        <v>45840</v>
      </c>
      <c r="C2499" t="s">
        <v>2847</v>
      </c>
      <c r="D2499" t="s">
        <v>95</v>
      </c>
      <c r="E2499" t="s">
        <v>119</v>
      </c>
      <c r="F2499" t="s">
        <v>184</v>
      </c>
      <c r="G2499" t="s">
        <v>67</v>
      </c>
      <c r="H2499" t="s">
        <v>121</v>
      </c>
      <c r="I2499" t="s">
        <v>122</v>
      </c>
      <c r="J2499">
        <v>2</v>
      </c>
      <c r="K2499">
        <v>836.56</v>
      </c>
      <c r="L2499">
        <v>0.1</v>
      </c>
      <c r="M2499">
        <v>1167.02</v>
      </c>
      <c r="N2499" t="s">
        <v>70</v>
      </c>
      <c r="O2499" t="s">
        <v>35</v>
      </c>
      <c r="P2499" t="s">
        <v>44</v>
      </c>
      <c r="Q2499">
        <f>Sales_Data[[#This Row],[Quantity]]*Sales_Data[[#This Row],[Unit_Price]]</f>
        <v>1673.12</v>
      </c>
      <c r="R2499">
        <f>Sales_Data[[#This Row],[Gross_Sales]]*Sales_Data[[#This Row],[Discount]]</f>
        <v>167.31200000000001</v>
      </c>
      <c r="S2499">
        <f>Sales_Data[[#This Row],[Gross_Sales]]-Sales_Data[[#This Row],[Discount_Amount]]</f>
        <v>1505.808</v>
      </c>
      <c r="T2499">
        <f>Sales_Data[[#This Row],[Net Sales]]-Sales_Data[[#This Row],[Cost]]</f>
        <v>338.78800000000001</v>
      </c>
      <c r="U2499" s="2">
        <f>Sales_Data[[#This Row],[Profit]]/Sales_Data[[#This Row],[Net Sales]]</f>
        <v>0.22498751500855355</v>
      </c>
      <c r="V2499">
        <f>YEAR(Sales_Data[[#This Row],[Order_Date]])</f>
        <v>2025</v>
      </c>
      <c r="W2499" t="str">
        <f>TEXT(Sales_Data[[#This Row],[Order_Date]],"mmm")</f>
        <v>Jul</v>
      </c>
      <c r="X2499">
        <f>MONTH(Sales_Data[[#This Row],[Order_Date]])</f>
        <v>7</v>
      </c>
      <c r="Y2499" t="str">
        <f>"Q"&amp;ROUNDUP(MONTH(Sales_Data[[#This Row],[Order_Date]])/3,0)</f>
        <v>Q3</v>
      </c>
    </row>
    <row r="2500" spans="1:25" x14ac:dyDescent="0.3">
      <c r="A2500" t="s">
        <v>3989</v>
      </c>
      <c r="B2500" s="1">
        <v>45774</v>
      </c>
      <c r="C2500" t="s">
        <v>1502</v>
      </c>
      <c r="D2500" t="s">
        <v>474</v>
      </c>
      <c r="E2500" t="s">
        <v>48</v>
      </c>
      <c r="F2500" t="s">
        <v>49</v>
      </c>
      <c r="G2500" t="s">
        <v>21</v>
      </c>
      <c r="H2500" t="s">
        <v>22</v>
      </c>
      <c r="I2500" t="s">
        <v>23</v>
      </c>
      <c r="J2500">
        <v>2</v>
      </c>
      <c r="K2500">
        <v>58952.88</v>
      </c>
      <c r="L2500">
        <v>0.1</v>
      </c>
      <c r="M2500">
        <v>88131</v>
      </c>
      <c r="N2500" t="s">
        <v>109</v>
      </c>
      <c r="O2500" t="s">
        <v>25</v>
      </c>
      <c r="P2500" t="s">
        <v>44</v>
      </c>
      <c r="Q2500">
        <f>Sales_Data[[#This Row],[Quantity]]*Sales_Data[[#This Row],[Unit_Price]]</f>
        <v>117905.76</v>
      </c>
      <c r="R2500">
        <f>Sales_Data[[#This Row],[Gross_Sales]]*Sales_Data[[#This Row],[Discount]]</f>
        <v>11790.576000000001</v>
      </c>
      <c r="S2500">
        <f>Sales_Data[[#This Row],[Gross_Sales]]-Sales_Data[[#This Row],[Discount_Amount]]</f>
        <v>106115.18399999999</v>
      </c>
      <c r="T2500">
        <f>Sales_Data[[#This Row],[Net Sales]]-Sales_Data[[#This Row],[Cost]]</f>
        <v>17984.183999999994</v>
      </c>
      <c r="U2500" s="2">
        <f>Sales_Data[[#This Row],[Profit]]/Sales_Data[[#This Row],[Net Sales]]</f>
        <v>0.1694779514305888</v>
      </c>
      <c r="V2500">
        <f>YEAR(Sales_Data[[#This Row],[Order_Date]])</f>
        <v>2025</v>
      </c>
      <c r="W2500" t="str">
        <f>TEXT(Sales_Data[[#This Row],[Order_Date]],"mmm")</f>
        <v>Apr</v>
      </c>
      <c r="X2500">
        <f>MONTH(Sales_Data[[#This Row],[Order_Date]])</f>
        <v>4</v>
      </c>
      <c r="Y2500" t="str">
        <f>"Q"&amp;ROUNDUP(MONTH(Sales_Data[[#This Row],[Order_Date]])/3,0)</f>
        <v>Q2</v>
      </c>
    </row>
    <row r="2501" spans="1:25" x14ac:dyDescent="0.3">
      <c r="A2501" t="s">
        <v>3990</v>
      </c>
      <c r="B2501" s="1">
        <v>45939</v>
      </c>
      <c r="C2501" t="s">
        <v>3991</v>
      </c>
      <c r="D2501" t="s">
        <v>131</v>
      </c>
      <c r="E2501" t="s">
        <v>39</v>
      </c>
      <c r="F2501" t="s">
        <v>202</v>
      </c>
      <c r="G2501" t="s">
        <v>75</v>
      </c>
      <c r="H2501" t="s">
        <v>256</v>
      </c>
      <c r="I2501" t="s">
        <v>334</v>
      </c>
      <c r="J2501">
        <v>3</v>
      </c>
      <c r="K2501">
        <v>5802.43</v>
      </c>
      <c r="L2501">
        <v>0.05</v>
      </c>
      <c r="M2501">
        <v>12188.43</v>
      </c>
      <c r="N2501" t="s">
        <v>52</v>
      </c>
      <c r="O2501" t="s">
        <v>35</v>
      </c>
      <c r="P2501" t="s">
        <v>44</v>
      </c>
      <c r="Q2501">
        <f>Sales_Data[[#This Row],[Quantity]]*Sales_Data[[#This Row],[Unit_Price]]</f>
        <v>17407.29</v>
      </c>
      <c r="R2501">
        <f>Sales_Data[[#This Row],[Gross_Sales]]*Sales_Data[[#This Row],[Discount]]</f>
        <v>870.36450000000013</v>
      </c>
      <c r="S2501">
        <f>Sales_Data[[#This Row],[Gross_Sales]]-Sales_Data[[#This Row],[Discount_Amount]]</f>
        <v>16536.925500000001</v>
      </c>
      <c r="T2501">
        <f>Sales_Data[[#This Row],[Net Sales]]-Sales_Data[[#This Row],[Cost]]</f>
        <v>4348.4955000000009</v>
      </c>
      <c r="U2501" s="2">
        <f>Sales_Data[[#This Row],[Profit]]/Sales_Data[[#This Row],[Net Sales]]</f>
        <v>0.26295670860946918</v>
      </c>
      <c r="V2501">
        <f>YEAR(Sales_Data[[#This Row],[Order_Date]])</f>
        <v>2025</v>
      </c>
      <c r="W2501" t="str">
        <f>TEXT(Sales_Data[[#This Row],[Order_Date]],"mmm")</f>
        <v>Oct</v>
      </c>
      <c r="X2501">
        <f>MONTH(Sales_Data[[#This Row],[Order_Date]])</f>
        <v>10</v>
      </c>
      <c r="Y2501" t="str">
        <f>"Q"&amp;ROUNDUP(MONTH(Sales_Data[[#This Row],[Order_Date]])/3,0)</f>
        <v>Q4</v>
      </c>
    </row>
    <row r="2502" spans="1:25" x14ac:dyDescent="0.3">
      <c r="A2502" t="s">
        <v>3992</v>
      </c>
      <c r="B2502" s="1">
        <v>45853</v>
      </c>
      <c r="C2502" t="s">
        <v>3124</v>
      </c>
      <c r="D2502" t="s">
        <v>317</v>
      </c>
      <c r="E2502" t="s">
        <v>19</v>
      </c>
      <c r="F2502" t="s">
        <v>66</v>
      </c>
      <c r="G2502" t="s">
        <v>75</v>
      </c>
      <c r="H2502" t="s">
        <v>76</v>
      </c>
      <c r="I2502" t="s">
        <v>108</v>
      </c>
      <c r="J2502">
        <v>1</v>
      </c>
      <c r="K2502">
        <v>13256.7</v>
      </c>
      <c r="L2502">
        <v>0.2</v>
      </c>
      <c r="M2502">
        <v>6830.99</v>
      </c>
      <c r="N2502" t="s">
        <v>83</v>
      </c>
      <c r="O2502" t="s">
        <v>35</v>
      </c>
      <c r="P2502" t="s">
        <v>71</v>
      </c>
      <c r="Q2502">
        <f>Sales_Data[[#This Row],[Quantity]]*Sales_Data[[#This Row],[Unit_Price]]</f>
        <v>13256.7</v>
      </c>
      <c r="R2502">
        <f>Sales_Data[[#This Row],[Gross_Sales]]*Sales_Data[[#This Row],[Discount]]</f>
        <v>2651.34</v>
      </c>
      <c r="S2502">
        <f>Sales_Data[[#This Row],[Gross_Sales]]-Sales_Data[[#This Row],[Discount_Amount]]</f>
        <v>10605.36</v>
      </c>
      <c r="T2502">
        <f>Sales_Data[[#This Row],[Net Sales]]-Sales_Data[[#This Row],[Cost]]</f>
        <v>3774.3700000000008</v>
      </c>
      <c r="U2502" s="2">
        <f>Sales_Data[[#This Row],[Profit]]/Sales_Data[[#This Row],[Net Sales]]</f>
        <v>0.35589268068222113</v>
      </c>
      <c r="V2502">
        <f>YEAR(Sales_Data[[#This Row],[Order_Date]])</f>
        <v>2025</v>
      </c>
      <c r="W2502" t="str">
        <f>TEXT(Sales_Data[[#This Row],[Order_Date]],"mmm")</f>
        <v>Jul</v>
      </c>
      <c r="X2502">
        <f>MONTH(Sales_Data[[#This Row],[Order_Date]])</f>
        <v>7</v>
      </c>
      <c r="Y2502" t="str">
        <f>"Q"&amp;ROUNDUP(MONTH(Sales_Data[[#This Row],[Order_Date]])/3,0)</f>
        <v>Q3</v>
      </c>
    </row>
    <row r="2503" spans="1:25" x14ac:dyDescent="0.3">
      <c r="A2503" t="s">
        <v>3993</v>
      </c>
      <c r="B2503" s="1">
        <v>45691</v>
      </c>
      <c r="C2503" t="s">
        <v>2424</v>
      </c>
      <c r="D2503" t="s">
        <v>685</v>
      </c>
      <c r="E2503" t="s">
        <v>119</v>
      </c>
      <c r="F2503" t="s">
        <v>249</v>
      </c>
      <c r="G2503" t="s">
        <v>41</v>
      </c>
      <c r="H2503" t="s">
        <v>147</v>
      </c>
      <c r="I2503" t="s">
        <v>369</v>
      </c>
      <c r="J2503">
        <v>1</v>
      </c>
      <c r="K2503">
        <v>5683.53</v>
      </c>
      <c r="L2503">
        <v>0.1</v>
      </c>
      <c r="M2503">
        <v>3473.3</v>
      </c>
      <c r="N2503" t="s">
        <v>109</v>
      </c>
      <c r="O2503" t="s">
        <v>35</v>
      </c>
      <c r="P2503" t="s">
        <v>71</v>
      </c>
      <c r="Q2503">
        <f>Sales_Data[[#This Row],[Quantity]]*Sales_Data[[#This Row],[Unit_Price]]</f>
        <v>5683.53</v>
      </c>
      <c r="R2503">
        <f>Sales_Data[[#This Row],[Gross_Sales]]*Sales_Data[[#This Row],[Discount]]</f>
        <v>568.35299999999995</v>
      </c>
      <c r="S2503">
        <f>Sales_Data[[#This Row],[Gross_Sales]]-Sales_Data[[#This Row],[Discount_Amount]]</f>
        <v>5115.1769999999997</v>
      </c>
      <c r="T2503">
        <f>Sales_Data[[#This Row],[Net Sales]]-Sales_Data[[#This Row],[Cost]]</f>
        <v>1641.8769999999995</v>
      </c>
      <c r="U2503" s="2">
        <f>Sales_Data[[#This Row],[Profit]]/Sales_Data[[#This Row],[Net Sales]]</f>
        <v>0.32098146359353735</v>
      </c>
      <c r="V2503">
        <f>YEAR(Sales_Data[[#This Row],[Order_Date]])</f>
        <v>2025</v>
      </c>
      <c r="W2503" t="str">
        <f>TEXT(Sales_Data[[#This Row],[Order_Date]],"mmm")</f>
        <v>Feb</v>
      </c>
      <c r="X2503">
        <f>MONTH(Sales_Data[[#This Row],[Order_Date]])</f>
        <v>2</v>
      </c>
      <c r="Y2503" t="str">
        <f>"Q"&amp;ROUNDUP(MONTH(Sales_Data[[#This Row],[Order_Date]])/3,0)</f>
        <v>Q1</v>
      </c>
    </row>
    <row r="2504" spans="1:25" x14ac:dyDescent="0.3">
      <c r="A2504" t="s">
        <v>3994</v>
      </c>
      <c r="B2504" s="1">
        <v>45709</v>
      </c>
      <c r="C2504" t="s">
        <v>3995</v>
      </c>
      <c r="D2504" t="s">
        <v>1055</v>
      </c>
      <c r="E2504" t="s">
        <v>48</v>
      </c>
      <c r="F2504" t="s">
        <v>152</v>
      </c>
      <c r="G2504" t="s">
        <v>41</v>
      </c>
      <c r="H2504" t="s">
        <v>147</v>
      </c>
      <c r="I2504" t="s">
        <v>369</v>
      </c>
      <c r="J2504">
        <v>2</v>
      </c>
      <c r="K2504">
        <v>38319.47</v>
      </c>
      <c r="L2504">
        <v>0.1</v>
      </c>
      <c r="M2504">
        <v>45196.62</v>
      </c>
      <c r="N2504" t="s">
        <v>52</v>
      </c>
      <c r="O2504" t="s">
        <v>25</v>
      </c>
      <c r="P2504" t="s">
        <v>44</v>
      </c>
      <c r="Q2504">
        <f>Sales_Data[[#This Row],[Quantity]]*Sales_Data[[#This Row],[Unit_Price]]</f>
        <v>76638.94</v>
      </c>
      <c r="R2504">
        <f>Sales_Data[[#This Row],[Gross_Sales]]*Sales_Data[[#This Row],[Discount]]</f>
        <v>7663.8940000000002</v>
      </c>
      <c r="S2504">
        <f>Sales_Data[[#This Row],[Gross_Sales]]-Sales_Data[[#This Row],[Discount_Amount]]</f>
        <v>68975.046000000002</v>
      </c>
      <c r="T2504">
        <f>Sales_Data[[#This Row],[Net Sales]]-Sales_Data[[#This Row],[Cost]]</f>
        <v>23778.425999999999</v>
      </c>
      <c r="U2504" s="2">
        <f>Sales_Data[[#This Row],[Profit]]/Sales_Data[[#This Row],[Net Sales]]</f>
        <v>0.34473954537123469</v>
      </c>
      <c r="V2504">
        <f>YEAR(Sales_Data[[#This Row],[Order_Date]])</f>
        <v>2025</v>
      </c>
      <c r="W2504" t="str">
        <f>TEXT(Sales_Data[[#This Row],[Order_Date]],"mmm")</f>
        <v>Feb</v>
      </c>
      <c r="X2504">
        <f>MONTH(Sales_Data[[#This Row],[Order_Date]])</f>
        <v>2</v>
      </c>
      <c r="Y2504" t="str">
        <f>"Q"&amp;ROUNDUP(MONTH(Sales_Data[[#This Row],[Order_Date]])/3,0)</f>
        <v>Q1</v>
      </c>
    </row>
    <row r="2505" spans="1:25" x14ac:dyDescent="0.3">
      <c r="A2505" t="s">
        <v>3996</v>
      </c>
      <c r="B2505" s="1">
        <v>45769</v>
      </c>
      <c r="C2505" t="s">
        <v>565</v>
      </c>
      <c r="D2505" t="s">
        <v>327</v>
      </c>
      <c r="E2505" t="s">
        <v>39</v>
      </c>
      <c r="F2505" t="s">
        <v>202</v>
      </c>
      <c r="G2505" t="s">
        <v>67</v>
      </c>
      <c r="H2505" t="s">
        <v>121</v>
      </c>
      <c r="I2505" t="s">
        <v>122</v>
      </c>
      <c r="J2505">
        <v>4</v>
      </c>
      <c r="K2505">
        <v>6978.41</v>
      </c>
      <c r="L2505">
        <v>0</v>
      </c>
      <c r="M2505">
        <v>23125.89</v>
      </c>
      <c r="N2505" t="s">
        <v>52</v>
      </c>
      <c r="O2505" t="s">
        <v>25</v>
      </c>
      <c r="P2505" t="s">
        <v>44</v>
      </c>
      <c r="Q2505">
        <f>Sales_Data[[#This Row],[Quantity]]*Sales_Data[[#This Row],[Unit_Price]]</f>
        <v>27913.64</v>
      </c>
      <c r="R2505">
        <f>Sales_Data[[#This Row],[Gross_Sales]]*Sales_Data[[#This Row],[Discount]]</f>
        <v>0</v>
      </c>
      <c r="S2505">
        <f>Sales_Data[[#This Row],[Gross_Sales]]-Sales_Data[[#This Row],[Discount_Amount]]</f>
        <v>27913.64</v>
      </c>
      <c r="T2505">
        <f>Sales_Data[[#This Row],[Net Sales]]-Sales_Data[[#This Row],[Cost]]</f>
        <v>4787.75</v>
      </c>
      <c r="U2505" s="2">
        <f>Sales_Data[[#This Row],[Profit]]/Sales_Data[[#This Row],[Net Sales]]</f>
        <v>0.17152008838689617</v>
      </c>
      <c r="V2505">
        <f>YEAR(Sales_Data[[#This Row],[Order_Date]])</f>
        <v>2025</v>
      </c>
      <c r="W2505" t="str">
        <f>TEXT(Sales_Data[[#This Row],[Order_Date]],"mmm")</f>
        <v>Apr</v>
      </c>
      <c r="X2505">
        <f>MONTH(Sales_Data[[#This Row],[Order_Date]])</f>
        <v>4</v>
      </c>
      <c r="Y2505" t="str">
        <f>"Q"&amp;ROUNDUP(MONTH(Sales_Data[[#This Row],[Order_Date]])/3,0)</f>
        <v>Q2</v>
      </c>
    </row>
    <row r="2506" spans="1:25" x14ac:dyDescent="0.3">
      <c r="A2506" t="s">
        <v>3997</v>
      </c>
      <c r="B2506" s="1">
        <v>45909</v>
      </c>
      <c r="C2506" t="s">
        <v>1296</v>
      </c>
      <c r="D2506" t="s">
        <v>29</v>
      </c>
      <c r="E2506" t="s">
        <v>39</v>
      </c>
      <c r="F2506" t="s">
        <v>96</v>
      </c>
      <c r="G2506" t="s">
        <v>41</v>
      </c>
      <c r="H2506" t="s">
        <v>42</v>
      </c>
      <c r="I2506" t="s">
        <v>43</v>
      </c>
      <c r="J2506">
        <v>3</v>
      </c>
      <c r="K2506">
        <v>2234.7800000000002</v>
      </c>
      <c r="L2506">
        <v>0.15</v>
      </c>
      <c r="M2506">
        <v>4901.7700000000004</v>
      </c>
      <c r="N2506" t="s">
        <v>52</v>
      </c>
      <c r="O2506" t="s">
        <v>35</v>
      </c>
      <c r="P2506" t="s">
        <v>26</v>
      </c>
      <c r="Q2506">
        <f>Sales_Data[[#This Row],[Quantity]]*Sales_Data[[#This Row],[Unit_Price]]</f>
        <v>6704.34</v>
      </c>
      <c r="R2506">
        <f>Sales_Data[[#This Row],[Gross_Sales]]*Sales_Data[[#This Row],[Discount]]</f>
        <v>1005.651</v>
      </c>
      <c r="S2506">
        <f>Sales_Data[[#This Row],[Gross_Sales]]-Sales_Data[[#This Row],[Discount_Amount]]</f>
        <v>5698.6890000000003</v>
      </c>
      <c r="T2506">
        <f>Sales_Data[[#This Row],[Net Sales]]-Sales_Data[[#This Row],[Cost]]</f>
        <v>796.91899999999987</v>
      </c>
      <c r="U2506" s="2">
        <f>Sales_Data[[#This Row],[Profit]]/Sales_Data[[#This Row],[Net Sales]]</f>
        <v>0.13984251465556374</v>
      </c>
      <c r="V2506">
        <f>YEAR(Sales_Data[[#This Row],[Order_Date]])</f>
        <v>2025</v>
      </c>
      <c r="W2506" t="str">
        <f>TEXT(Sales_Data[[#This Row],[Order_Date]],"mmm")</f>
        <v>Sep</v>
      </c>
      <c r="X2506">
        <f>MONTH(Sales_Data[[#This Row],[Order_Date]])</f>
        <v>9</v>
      </c>
      <c r="Y2506" t="str">
        <f>"Q"&amp;ROUNDUP(MONTH(Sales_Data[[#This Row],[Order_Date]])/3,0)</f>
        <v>Q3</v>
      </c>
    </row>
    <row r="2507" spans="1:25" x14ac:dyDescent="0.3">
      <c r="A2507" t="s">
        <v>3998</v>
      </c>
      <c r="B2507" s="1">
        <v>45739</v>
      </c>
      <c r="C2507" t="s">
        <v>1949</v>
      </c>
      <c r="D2507" t="s">
        <v>65</v>
      </c>
      <c r="E2507" t="s">
        <v>19</v>
      </c>
      <c r="F2507" t="s">
        <v>66</v>
      </c>
      <c r="G2507" t="s">
        <v>67</v>
      </c>
      <c r="H2507" t="s">
        <v>68</v>
      </c>
      <c r="I2507" t="s">
        <v>97</v>
      </c>
      <c r="J2507">
        <v>1</v>
      </c>
      <c r="K2507">
        <v>14188.54</v>
      </c>
      <c r="L2507">
        <v>0.15</v>
      </c>
      <c r="M2507">
        <v>8200.59</v>
      </c>
      <c r="N2507" t="s">
        <v>52</v>
      </c>
      <c r="O2507" t="s">
        <v>53</v>
      </c>
      <c r="P2507" t="s">
        <v>44</v>
      </c>
      <c r="Q2507">
        <f>Sales_Data[[#This Row],[Quantity]]*Sales_Data[[#This Row],[Unit_Price]]</f>
        <v>14188.54</v>
      </c>
      <c r="R2507">
        <f>Sales_Data[[#This Row],[Gross_Sales]]*Sales_Data[[#This Row],[Discount]]</f>
        <v>2128.2809999999999</v>
      </c>
      <c r="S2507">
        <f>Sales_Data[[#This Row],[Gross_Sales]]-Sales_Data[[#This Row],[Discount_Amount]]</f>
        <v>12060.259000000002</v>
      </c>
      <c r="T2507">
        <f>Sales_Data[[#This Row],[Net Sales]]-Sales_Data[[#This Row],[Cost]]</f>
        <v>3859.6690000000017</v>
      </c>
      <c r="U2507" s="2">
        <f>Sales_Data[[#This Row],[Profit]]/Sales_Data[[#This Row],[Net Sales]]</f>
        <v>0.32003201589617614</v>
      </c>
      <c r="V2507">
        <f>YEAR(Sales_Data[[#This Row],[Order_Date]])</f>
        <v>2025</v>
      </c>
      <c r="W2507" t="str">
        <f>TEXT(Sales_Data[[#This Row],[Order_Date]],"mmm")</f>
        <v>Mar</v>
      </c>
      <c r="X2507">
        <f>MONTH(Sales_Data[[#This Row],[Order_Date]])</f>
        <v>3</v>
      </c>
      <c r="Y2507" t="str">
        <f>"Q"&amp;ROUNDUP(MONTH(Sales_Data[[#This Row],[Order_Date]])/3,0)</f>
        <v>Q1</v>
      </c>
    </row>
    <row r="2508" spans="1:25" x14ac:dyDescent="0.3">
      <c r="A2508" t="s">
        <v>3999</v>
      </c>
      <c r="B2508" s="1">
        <v>45889</v>
      </c>
      <c r="C2508" t="s">
        <v>3395</v>
      </c>
      <c r="D2508" t="s">
        <v>1026</v>
      </c>
      <c r="E2508" t="s">
        <v>19</v>
      </c>
      <c r="F2508" t="s">
        <v>113</v>
      </c>
      <c r="G2508" t="s">
        <v>75</v>
      </c>
      <c r="H2508" t="s">
        <v>256</v>
      </c>
      <c r="I2508" t="s">
        <v>257</v>
      </c>
      <c r="J2508">
        <v>1</v>
      </c>
      <c r="K2508">
        <v>10758.3</v>
      </c>
      <c r="L2508">
        <v>0</v>
      </c>
      <c r="M2508">
        <v>7569.99</v>
      </c>
      <c r="N2508" t="s">
        <v>52</v>
      </c>
      <c r="O2508" t="s">
        <v>53</v>
      </c>
      <c r="P2508" t="s">
        <v>71</v>
      </c>
      <c r="Q2508">
        <f>Sales_Data[[#This Row],[Quantity]]*Sales_Data[[#This Row],[Unit_Price]]</f>
        <v>10758.3</v>
      </c>
      <c r="R2508">
        <f>Sales_Data[[#This Row],[Gross_Sales]]*Sales_Data[[#This Row],[Discount]]</f>
        <v>0</v>
      </c>
      <c r="S2508">
        <f>Sales_Data[[#This Row],[Gross_Sales]]-Sales_Data[[#This Row],[Discount_Amount]]</f>
        <v>10758.3</v>
      </c>
      <c r="T2508">
        <f>Sales_Data[[#This Row],[Net Sales]]-Sales_Data[[#This Row],[Cost]]</f>
        <v>3188.3099999999995</v>
      </c>
      <c r="U2508" s="2">
        <f>Sales_Data[[#This Row],[Profit]]/Sales_Data[[#This Row],[Net Sales]]</f>
        <v>0.29635816067594317</v>
      </c>
      <c r="V2508">
        <f>YEAR(Sales_Data[[#This Row],[Order_Date]])</f>
        <v>2025</v>
      </c>
      <c r="W2508" t="str">
        <f>TEXT(Sales_Data[[#This Row],[Order_Date]],"mmm")</f>
        <v>Aug</v>
      </c>
      <c r="X2508">
        <f>MONTH(Sales_Data[[#This Row],[Order_Date]])</f>
        <v>8</v>
      </c>
      <c r="Y2508" t="str">
        <f>"Q"&amp;ROUNDUP(MONTH(Sales_Data[[#This Row],[Order_Date]])/3,0)</f>
        <v>Q3</v>
      </c>
    </row>
    <row r="2509" spans="1:25" x14ac:dyDescent="0.3">
      <c r="A2509" t="s">
        <v>4000</v>
      </c>
      <c r="B2509" s="1">
        <v>45884</v>
      </c>
      <c r="C2509" t="s">
        <v>3260</v>
      </c>
      <c r="D2509" t="s">
        <v>131</v>
      </c>
      <c r="E2509" t="s">
        <v>30</v>
      </c>
      <c r="F2509" t="s">
        <v>87</v>
      </c>
      <c r="G2509" t="s">
        <v>41</v>
      </c>
      <c r="H2509" t="s">
        <v>42</v>
      </c>
      <c r="I2509" t="s">
        <v>43</v>
      </c>
      <c r="J2509">
        <v>2</v>
      </c>
      <c r="K2509">
        <v>4885.43</v>
      </c>
      <c r="L2509">
        <v>0.1</v>
      </c>
      <c r="M2509">
        <v>7143.45</v>
      </c>
      <c r="N2509" t="s">
        <v>52</v>
      </c>
      <c r="O2509" t="s">
        <v>25</v>
      </c>
      <c r="P2509" t="s">
        <v>71</v>
      </c>
      <c r="Q2509">
        <f>Sales_Data[[#This Row],[Quantity]]*Sales_Data[[#This Row],[Unit_Price]]</f>
        <v>9770.86</v>
      </c>
      <c r="R2509">
        <f>Sales_Data[[#This Row],[Gross_Sales]]*Sales_Data[[#This Row],[Discount]]</f>
        <v>977.08600000000013</v>
      </c>
      <c r="S2509">
        <f>Sales_Data[[#This Row],[Gross_Sales]]-Sales_Data[[#This Row],[Discount_Amount]]</f>
        <v>8793.7740000000013</v>
      </c>
      <c r="T2509">
        <f>Sales_Data[[#This Row],[Net Sales]]-Sales_Data[[#This Row],[Cost]]</f>
        <v>1650.3240000000014</v>
      </c>
      <c r="U2509" s="2">
        <f>Sales_Data[[#This Row],[Profit]]/Sales_Data[[#This Row],[Net Sales]]</f>
        <v>0.18766959441987038</v>
      </c>
      <c r="V2509">
        <f>YEAR(Sales_Data[[#This Row],[Order_Date]])</f>
        <v>2025</v>
      </c>
      <c r="W2509" t="str">
        <f>TEXT(Sales_Data[[#This Row],[Order_Date]],"mmm")</f>
        <v>Aug</v>
      </c>
      <c r="X2509">
        <f>MONTH(Sales_Data[[#This Row],[Order_Date]])</f>
        <v>8</v>
      </c>
      <c r="Y2509" t="str">
        <f>"Q"&amp;ROUNDUP(MONTH(Sales_Data[[#This Row],[Order_Date]])/3,0)</f>
        <v>Q3</v>
      </c>
    </row>
    <row r="2510" spans="1:25" x14ac:dyDescent="0.3">
      <c r="A2510" t="s">
        <v>4001</v>
      </c>
      <c r="B2510" s="1">
        <v>45890</v>
      </c>
      <c r="C2510" t="s">
        <v>1844</v>
      </c>
      <c r="D2510" t="s">
        <v>430</v>
      </c>
      <c r="E2510" t="s">
        <v>119</v>
      </c>
      <c r="F2510" t="s">
        <v>184</v>
      </c>
      <c r="G2510" t="s">
        <v>67</v>
      </c>
      <c r="H2510" t="s">
        <v>68</v>
      </c>
      <c r="I2510" t="s">
        <v>69</v>
      </c>
      <c r="J2510">
        <v>3</v>
      </c>
      <c r="K2510">
        <v>7536.33</v>
      </c>
      <c r="L2510">
        <v>0.1</v>
      </c>
      <c r="M2510">
        <v>14908.75</v>
      </c>
      <c r="N2510" t="s">
        <v>52</v>
      </c>
      <c r="O2510" t="s">
        <v>35</v>
      </c>
      <c r="P2510" t="s">
        <v>71</v>
      </c>
      <c r="Q2510">
        <f>Sales_Data[[#This Row],[Quantity]]*Sales_Data[[#This Row],[Unit_Price]]</f>
        <v>22608.989999999998</v>
      </c>
      <c r="R2510">
        <f>Sales_Data[[#This Row],[Gross_Sales]]*Sales_Data[[#This Row],[Discount]]</f>
        <v>2260.8989999999999</v>
      </c>
      <c r="S2510">
        <f>Sales_Data[[#This Row],[Gross_Sales]]-Sales_Data[[#This Row],[Discount_Amount]]</f>
        <v>20348.090999999997</v>
      </c>
      <c r="T2510">
        <f>Sales_Data[[#This Row],[Net Sales]]-Sales_Data[[#This Row],[Cost]]</f>
        <v>5439.3409999999967</v>
      </c>
      <c r="U2510" s="2">
        <f>Sales_Data[[#This Row],[Profit]]/Sales_Data[[#This Row],[Net Sales]]</f>
        <v>0.26731456036834106</v>
      </c>
      <c r="V2510">
        <f>YEAR(Sales_Data[[#This Row],[Order_Date]])</f>
        <v>2025</v>
      </c>
      <c r="W2510" t="str">
        <f>TEXT(Sales_Data[[#This Row],[Order_Date]],"mmm")</f>
        <v>Aug</v>
      </c>
      <c r="X2510">
        <f>MONTH(Sales_Data[[#This Row],[Order_Date]])</f>
        <v>8</v>
      </c>
      <c r="Y2510" t="str">
        <f>"Q"&amp;ROUNDUP(MONTH(Sales_Data[[#This Row],[Order_Date]])/3,0)</f>
        <v>Q3</v>
      </c>
    </row>
    <row r="2511" spans="1:25" x14ac:dyDescent="0.3">
      <c r="A2511" t="s">
        <v>4002</v>
      </c>
      <c r="B2511" s="1">
        <v>45878</v>
      </c>
      <c r="C2511" t="s">
        <v>1738</v>
      </c>
      <c r="D2511" t="s">
        <v>374</v>
      </c>
      <c r="E2511" t="s">
        <v>48</v>
      </c>
      <c r="F2511" t="s">
        <v>126</v>
      </c>
      <c r="G2511" t="s">
        <v>75</v>
      </c>
      <c r="H2511" t="s">
        <v>256</v>
      </c>
      <c r="I2511" t="s">
        <v>257</v>
      </c>
      <c r="J2511">
        <v>2</v>
      </c>
      <c r="K2511">
        <v>64906.34</v>
      </c>
      <c r="L2511">
        <v>0.05</v>
      </c>
      <c r="M2511">
        <v>102438.21</v>
      </c>
      <c r="N2511" t="s">
        <v>24</v>
      </c>
      <c r="O2511" t="s">
        <v>53</v>
      </c>
      <c r="P2511" t="s">
        <v>71</v>
      </c>
      <c r="Q2511">
        <f>Sales_Data[[#This Row],[Quantity]]*Sales_Data[[#This Row],[Unit_Price]]</f>
        <v>129812.68</v>
      </c>
      <c r="R2511">
        <f>Sales_Data[[#This Row],[Gross_Sales]]*Sales_Data[[#This Row],[Discount]]</f>
        <v>6490.634</v>
      </c>
      <c r="S2511">
        <f>Sales_Data[[#This Row],[Gross_Sales]]-Sales_Data[[#This Row],[Discount_Amount]]</f>
        <v>123322.04599999999</v>
      </c>
      <c r="T2511">
        <f>Sales_Data[[#This Row],[Net Sales]]-Sales_Data[[#This Row],[Cost]]</f>
        <v>20883.835999999981</v>
      </c>
      <c r="U2511" s="2">
        <f>Sales_Data[[#This Row],[Profit]]/Sales_Data[[#This Row],[Net Sales]]</f>
        <v>0.16934389817048595</v>
      </c>
      <c r="V2511">
        <f>YEAR(Sales_Data[[#This Row],[Order_Date]])</f>
        <v>2025</v>
      </c>
      <c r="W2511" t="str">
        <f>TEXT(Sales_Data[[#This Row],[Order_Date]],"mmm")</f>
        <v>Aug</v>
      </c>
      <c r="X2511">
        <f>MONTH(Sales_Data[[#This Row],[Order_Date]])</f>
        <v>8</v>
      </c>
      <c r="Y2511" t="str">
        <f>"Q"&amp;ROUNDUP(MONTH(Sales_Data[[#This Row],[Order_Date]])/3,0)</f>
        <v>Q3</v>
      </c>
    </row>
    <row r="2512" spans="1:25" x14ac:dyDescent="0.3">
      <c r="A2512" t="s">
        <v>4003</v>
      </c>
      <c r="B2512" s="1">
        <v>45699</v>
      </c>
      <c r="C2512" t="s">
        <v>4004</v>
      </c>
      <c r="D2512" t="s">
        <v>450</v>
      </c>
      <c r="E2512" t="s">
        <v>48</v>
      </c>
      <c r="F2512" t="s">
        <v>152</v>
      </c>
      <c r="G2512" t="s">
        <v>67</v>
      </c>
      <c r="H2512" t="s">
        <v>88</v>
      </c>
      <c r="I2512" t="s">
        <v>157</v>
      </c>
      <c r="J2512">
        <v>1</v>
      </c>
      <c r="K2512">
        <v>38858.639999999999</v>
      </c>
      <c r="L2512">
        <v>0.05</v>
      </c>
      <c r="M2512">
        <v>25944.27</v>
      </c>
      <c r="N2512" t="s">
        <v>109</v>
      </c>
      <c r="O2512" t="s">
        <v>35</v>
      </c>
      <c r="P2512" t="s">
        <v>44</v>
      </c>
      <c r="Q2512">
        <f>Sales_Data[[#This Row],[Quantity]]*Sales_Data[[#This Row],[Unit_Price]]</f>
        <v>38858.639999999999</v>
      </c>
      <c r="R2512">
        <f>Sales_Data[[#This Row],[Gross_Sales]]*Sales_Data[[#This Row],[Discount]]</f>
        <v>1942.932</v>
      </c>
      <c r="S2512">
        <f>Sales_Data[[#This Row],[Gross_Sales]]-Sales_Data[[#This Row],[Discount_Amount]]</f>
        <v>36915.707999999999</v>
      </c>
      <c r="T2512">
        <f>Sales_Data[[#This Row],[Net Sales]]-Sales_Data[[#This Row],[Cost]]</f>
        <v>10971.437999999998</v>
      </c>
      <c r="U2512" s="2">
        <f>Sales_Data[[#This Row],[Profit]]/Sales_Data[[#This Row],[Net Sales]]</f>
        <v>0.29720242667430347</v>
      </c>
      <c r="V2512">
        <f>YEAR(Sales_Data[[#This Row],[Order_Date]])</f>
        <v>2025</v>
      </c>
      <c r="W2512" t="str">
        <f>TEXT(Sales_Data[[#This Row],[Order_Date]],"mmm")</f>
        <v>Feb</v>
      </c>
      <c r="X2512">
        <f>MONTH(Sales_Data[[#This Row],[Order_Date]])</f>
        <v>2</v>
      </c>
      <c r="Y2512" t="str">
        <f>"Q"&amp;ROUNDUP(MONTH(Sales_Data[[#This Row],[Order_Date]])/3,0)</f>
        <v>Q1</v>
      </c>
    </row>
    <row r="2513" spans="1:25" x14ac:dyDescent="0.3">
      <c r="A2513" t="s">
        <v>4005</v>
      </c>
      <c r="B2513" s="1">
        <v>45678</v>
      </c>
      <c r="C2513" t="s">
        <v>1732</v>
      </c>
      <c r="D2513" t="s">
        <v>366</v>
      </c>
      <c r="E2513" t="s">
        <v>30</v>
      </c>
      <c r="F2513" t="s">
        <v>101</v>
      </c>
      <c r="G2513" t="s">
        <v>41</v>
      </c>
      <c r="H2513" t="s">
        <v>42</v>
      </c>
      <c r="I2513" t="s">
        <v>82</v>
      </c>
      <c r="J2513">
        <v>1</v>
      </c>
      <c r="K2513">
        <v>1221.58</v>
      </c>
      <c r="L2513">
        <v>0</v>
      </c>
      <c r="M2513">
        <v>924.94</v>
      </c>
      <c r="N2513" t="s">
        <v>24</v>
      </c>
      <c r="O2513" t="s">
        <v>35</v>
      </c>
      <c r="P2513" t="s">
        <v>71</v>
      </c>
      <c r="Q2513">
        <f>Sales_Data[[#This Row],[Quantity]]*Sales_Data[[#This Row],[Unit_Price]]</f>
        <v>1221.58</v>
      </c>
      <c r="R2513">
        <f>Sales_Data[[#This Row],[Gross_Sales]]*Sales_Data[[#This Row],[Discount]]</f>
        <v>0</v>
      </c>
      <c r="S2513">
        <f>Sales_Data[[#This Row],[Gross_Sales]]-Sales_Data[[#This Row],[Discount_Amount]]</f>
        <v>1221.58</v>
      </c>
      <c r="T2513">
        <f>Sales_Data[[#This Row],[Net Sales]]-Sales_Data[[#This Row],[Cost]]</f>
        <v>296.63999999999987</v>
      </c>
      <c r="U2513" s="2">
        <f>Sales_Data[[#This Row],[Profit]]/Sales_Data[[#This Row],[Net Sales]]</f>
        <v>0.24283305227655977</v>
      </c>
      <c r="V2513">
        <f>YEAR(Sales_Data[[#This Row],[Order_Date]])</f>
        <v>2025</v>
      </c>
      <c r="W2513" t="str">
        <f>TEXT(Sales_Data[[#This Row],[Order_Date]],"mmm")</f>
        <v>Jan</v>
      </c>
      <c r="X2513">
        <f>MONTH(Sales_Data[[#This Row],[Order_Date]])</f>
        <v>1</v>
      </c>
      <c r="Y2513" t="str">
        <f>"Q"&amp;ROUNDUP(MONTH(Sales_Data[[#This Row],[Order_Date]])/3,0)</f>
        <v>Q1</v>
      </c>
    </row>
    <row r="2514" spans="1:25" x14ac:dyDescent="0.3">
      <c r="A2514" t="s">
        <v>4006</v>
      </c>
      <c r="B2514" s="1">
        <v>45699</v>
      </c>
      <c r="C2514" t="s">
        <v>2617</v>
      </c>
      <c r="D2514" t="s">
        <v>160</v>
      </c>
      <c r="E2514" t="s">
        <v>48</v>
      </c>
      <c r="F2514" t="s">
        <v>152</v>
      </c>
      <c r="G2514" t="s">
        <v>41</v>
      </c>
      <c r="H2514" t="s">
        <v>147</v>
      </c>
      <c r="I2514" t="s">
        <v>369</v>
      </c>
      <c r="J2514">
        <v>4</v>
      </c>
      <c r="K2514">
        <v>33484.129999999997</v>
      </c>
      <c r="L2514">
        <v>0</v>
      </c>
      <c r="M2514">
        <v>112083.09</v>
      </c>
      <c r="N2514" t="s">
        <v>52</v>
      </c>
      <c r="O2514" t="s">
        <v>35</v>
      </c>
      <c r="P2514" t="s">
        <v>71</v>
      </c>
      <c r="Q2514">
        <f>Sales_Data[[#This Row],[Quantity]]*Sales_Data[[#This Row],[Unit_Price]]</f>
        <v>133936.51999999999</v>
      </c>
      <c r="R2514">
        <f>Sales_Data[[#This Row],[Gross_Sales]]*Sales_Data[[#This Row],[Discount]]</f>
        <v>0</v>
      </c>
      <c r="S2514">
        <f>Sales_Data[[#This Row],[Gross_Sales]]-Sales_Data[[#This Row],[Discount_Amount]]</f>
        <v>133936.51999999999</v>
      </c>
      <c r="T2514">
        <f>Sales_Data[[#This Row],[Net Sales]]-Sales_Data[[#This Row],[Cost]]</f>
        <v>21853.429999999993</v>
      </c>
      <c r="U2514" s="2">
        <f>Sales_Data[[#This Row],[Profit]]/Sales_Data[[#This Row],[Net Sales]]</f>
        <v>0.16316259374216976</v>
      </c>
      <c r="V2514">
        <f>YEAR(Sales_Data[[#This Row],[Order_Date]])</f>
        <v>2025</v>
      </c>
      <c r="W2514" t="str">
        <f>TEXT(Sales_Data[[#This Row],[Order_Date]],"mmm")</f>
        <v>Feb</v>
      </c>
      <c r="X2514">
        <f>MONTH(Sales_Data[[#This Row],[Order_Date]])</f>
        <v>2</v>
      </c>
      <c r="Y2514" t="str">
        <f>"Q"&amp;ROUNDUP(MONTH(Sales_Data[[#This Row],[Order_Date]])/3,0)</f>
        <v>Q1</v>
      </c>
    </row>
    <row r="2515" spans="1:25" x14ac:dyDescent="0.3">
      <c r="A2515" t="s">
        <v>4007</v>
      </c>
      <c r="B2515" s="1">
        <v>45770</v>
      </c>
      <c r="C2515" t="s">
        <v>1338</v>
      </c>
      <c r="D2515" t="s">
        <v>419</v>
      </c>
      <c r="E2515" t="s">
        <v>119</v>
      </c>
      <c r="F2515" t="s">
        <v>184</v>
      </c>
      <c r="G2515" t="s">
        <v>41</v>
      </c>
      <c r="H2515" t="s">
        <v>147</v>
      </c>
      <c r="I2515" t="s">
        <v>148</v>
      </c>
      <c r="J2515">
        <v>1</v>
      </c>
      <c r="K2515">
        <v>6544.44</v>
      </c>
      <c r="L2515">
        <v>0</v>
      </c>
      <c r="M2515">
        <v>4652.96</v>
      </c>
      <c r="N2515" t="s">
        <v>24</v>
      </c>
      <c r="O2515" t="s">
        <v>35</v>
      </c>
      <c r="P2515" t="s">
        <v>44</v>
      </c>
      <c r="Q2515">
        <f>Sales_Data[[#This Row],[Quantity]]*Sales_Data[[#This Row],[Unit_Price]]</f>
        <v>6544.44</v>
      </c>
      <c r="R2515">
        <f>Sales_Data[[#This Row],[Gross_Sales]]*Sales_Data[[#This Row],[Discount]]</f>
        <v>0</v>
      </c>
      <c r="S2515">
        <f>Sales_Data[[#This Row],[Gross_Sales]]-Sales_Data[[#This Row],[Discount_Amount]]</f>
        <v>6544.44</v>
      </c>
      <c r="T2515">
        <f>Sales_Data[[#This Row],[Net Sales]]-Sales_Data[[#This Row],[Cost]]</f>
        <v>1891.4799999999996</v>
      </c>
      <c r="U2515" s="2">
        <f>Sales_Data[[#This Row],[Profit]]/Sales_Data[[#This Row],[Net Sales]]</f>
        <v>0.28902090935206065</v>
      </c>
      <c r="V2515">
        <f>YEAR(Sales_Data[[#This Row],[Order_Date]])</f>
        <v>2025</v>
      </c>
      <c r="W2515" t="str">
        <f>TEXT(Sales_Data[[#This Row],[Order_Date]],"mmm")</f>
        <v>Apr</v>
      </c>
      <c r="X2515">
        <f>MONTH(Sales_Data[[#This Row],[Order_Date]])</f>
        <v>4</v>
      </c>
      <c r="Y2515" t="str">
        <f>"Q"&amp;ROUNDUP(MONTH(Sales_Data[[#This Row],[Order_Date]])/3,0)</f>
        <v>Q2</v>
      </c>
    </row>
    <row r="2516" spans="1:25" x14ac:dyDescent="0.3">
      <c r="A2516" t="s">
        <v>4008</v>
      </c>
      <c r="B2516" s="1">
        <v>45762</v>
      </c>
      <c r="C2516" t="s">
        <v>3200</v>
      </c>
      <c r="D2516" t="s">
        <v>47</v>
      </c>
      <c r="E2516" t="s">
        <v>39</v>
      </c>
      <c r="F2516" t="s">
        <v>40</v>
      </c>
      <c r="G2516" t="s">
        <v>67</v>
      </c>
      <c r="H2516" t="s">
        <v>68</v>
      </c>
      <c r="I2516" t="s">
        <v>97</v>
      </c>
      <c r="J2516">
        <v>1</v>
      </c>
      <c r="K2516">
        <v>5510.78</v>
      </c>
      <c r="L2516">
        <v>0.1</v>
      </c>
      <c r="M2516">
        <v>3901.89</v>
      </c>
      <c r="N2516" t="s">
        <v>52</v>
      </c>
      <c r="O2516" t="s">
        <v>53</v>
      </c>
      <c r="P2516" t="s">
        <v>71</v>
      </c>
      <c r="Q2516">
        <f>Sales_Data[[#This Row],[Quantity]]*Sales_Data[[#This Row],[Unit_Price]]</f>
        <v>5510.78</v>
      </c>
      <c r="R2516">
        <f>Sales_Data[[#This Row],[Gross_Sales]]*Sales_Data[[#This Row],[Discount]]</f>
        <v>551.07799999999997</v>
      </c>
      <c r="S2516">
        <f>Sales_Data[[#This Row],[Gross_Sales]]-Sales_Data[[#This Row],[Discount_Amount]]</f>
        <v>4959.7019999999993</v>
      </c>
      <c r="T2516">
        <f>Sales_Data[[#This Row],[Net Sales]]-Sales_Data[[#This Row],[Cost]]</f>
        <v>1057.8119999999994</v>
      </c>
      <c r="U2516" s="2">
        <f>Sales_Data[[#This Row],[Profit]]/Sales_Data[[#This Row],[Net Sales]]</f>
        <v>0.21328136246895471</v>
      </c>
      <c r="V2516">
        <f>YEAR(Sales_Data[[#This Row],[Order_Date]])</f>
        <v>2025</v>
      </c>
      <c r="W2516" t="str">
        <f>TEXT(Sales_Data[[#This Row],[Order_Date]],"mmm")</f>
        <v>Apr</v>
      </c>
      <c r="X2516">
        <f>MONTH(Sales_Data[[#This Row],[Order_Date]])</f>
        <v>4</v>
      </c>
      <c r="Y2516" t="str">
        <f>"Q"&amp;ROUNDUP(MONTH(Sales_Data[[#This Row],[Order_Date]])/3,0)</f>
        <v>Q2</v>
      </c>
    </row>
    <row r="2517" spans="1:25" x14ac:dyDescent="0.3">
      <c r="A2517" t="s">
        <v>4009</v>
      </c>
      <c r="B2517" s="1">
        <v>45849</v>
      </c>
      <c r="C2517" t="s">
        <v>1235</v>
      </c>
      <c r="D2517" t="s">
        <v>916</v>
      </c>
      <c r="E2517" t="s">
        <v>39</v>
      </c>
      <c r="F2517" t="s">
        <v>107</v>
      </c>
      <c r="G2517" t="s">
        <v>41</v>
      </c>
      <c r="H2517" t="s">
        <v>42</v>
      </c>
      <c r="I2517" t="s">
        <v>43</v>
      </c>
      <c r="J2517">
        <v>3</v>
      </c>
      <c r="K2517">
        <v>403.37</v>
      </c>
      <c r="L2517">
        <v>0.1</v>
      </c>
      <c r="M2517">
        <v>858.23</v>
      </c>
      <c r="N2517" t="s">
        <v>52</v>
      </c>
      <c r="O2517" t="s">
        <v>35</v>
      </c>
      <c r="P2517" t="s">
        <v>44</v>
      </c>
      <c r="Q2517">
        <f>Sales_Data[[#This Row],[Quantity]]*Sales_Data[[#This Row],[Unit_Price]]</f>
        <v>1210.1100000000001</v>
      </c>
      <c r="R2517">
        <f>Sales_Data[[#This Row],[Gross_Sales]]*Sales_Data[[#This Row],[Discount]]</f>
        <v>121.01100000000002</v>
      </c>
      <c r="S2517">
        <f>Sales_Data[[#This Row],[Gross_Sales]]-Sales_Data[[#This Row],[Discount_Amount]]</f>
        <v>1089.0990000000002</v>
      </c>
      <c r="T2517">
        <f>Sales_Data[[#This Row],[Net Sales]]-Sales_Data[[#This Row],[Cost]]</f>
        <v>230.86900000000014</v>
      </c>
      <c r="U2517" s="2">
        <f>Sales_Data[[#This Row],[Profit]]/Sales_Data[[#This Row],[Net Sales]]</f>
        <v>0.21198164721480794</v>
      </c>
      <c r="V2517">
        <f>YEAR(Sales_Data[[#This Row],[Order_Date]])</f>
        <v>2025</v>
      </c>
      <c r="W2517" t="str">
        <f>TEXT(Sales_Data[[#This Row],[Order_Date]],"mmm")</f>
        <v>Jul</v>
      </c>
      <c r="X2517">
        <f>MONTH(Sales_Data[[#This Row],[Order_Date]])</f>
        <v>7</v>
      </c>
      <c r="Y2517" t="str">
        <f>"Q"&amp;ROUNDUP(MONTH(Sales_Data[[#This Row],[Order_Date]])/3,0)</f>
        <v>Q3</v>
      </c>
    </row>
    <row r="2518" spans="1:25" x14ac:dyDescent="0.3">
      <c r="A2518" t="s">
        <v>4010</v>
      </c>
      <c r="B2518" s="1">
        <v>45674</v>
      </c>
      <c r="C2518" t="s">
        <v>4011</v>
      </c>
      <c r="D2518" t="s">
        <v>327</v>
      </c>
      <c r="E2518" t="s">
        <v>48</v>
      </c>
      <c r="F2518" t="s">
        <v>126</v>
      </c>
      <c r="G2518" t="s">
        <v>75</v>
      </c>
      <c r="H2518" t="s">
        <v>256</v>
      </c>
      <c r="I2518" t="s">
        <v>334</v>
      </c>
      <c r="J2518">
        <v>5</v>
      </c>
      <c r="K2518">
        <v>33569.22</v>
      </c>
      <c r="L2518">
        <v>0.15</v>
      </c>
      <c r="M2518">
        <v>101509.34</v>
      </c>
      <c r="N2518" t="s">
        <v>70</v>
      </c>
      <c r="O2518" t="s">
        <v>35</v>
      </c>
      <c r="P2518" t="s">
        <v>44</v>
      </c>
      <c r="Q2518">
        <f>Sales_Data[[#This Row],[Quantity]]*Sales_Data[[#This Row],[Unit_Price]]</f>
        <v>167846.1</v>
      </c>
      <c r="R2518">
        <f>Sales_Data[[#This Row],[Gross_Sales]]*Sales_Data[[#This Row],[Discount]]</f>
        <v>25176.915000000001</v>
      </c>
      <c r="S2518">
        <f>Sales_Data[[#This Row],[Gross_Sales]]-Sales_Data[[#This Row],[Discount_Amount]]</f>
        <v>142669.185</v>
      </c>
      <c r="T2518">
        <f>Sales_Data[[#This Row],[Net Sales]]-Sales_Data[[#This Row],[Cost]]</f>
        <v>41159.845000000001</v>
      </c>
      <c r="U2518" s="2">
        <f>Sales_Data[[#This Row],[Profit]]/Sales_Data[[#This Row],[Net Sales]]</f>
        <v>0.28849849391093108</v>
      </c>
      <c r="V2518">
        <f>YEAR(Sales_Data[[#This Row],[Order_Date]])</f>
        <v>2025</v>
      </c>
      <c r="W2518" t="str">
        <f>TEXT(Sales_Data[[#This Row],[Order_Date]],"mmm")</f>
        <v>Jan</v>
      </c>
      <c r="X2518">
        <f>MONTH(Sales_Data[[#This Row],[Order_Date]])</f>
        <v>1</v>
      </c>
      <c r="Y2518" t="str">
        <f>"Q"&amp;ROUNDUP(MONTH(Sales_Data[[#This Row],[Order_Date]])/3,0)</f>
        <v>Q1</v>
      </c>
    </row>
    <row r="2519" spans="1:25" x14ac:dyDescent="0.3">
      <c r="A2519" t="s">
        <v>4012</v>
      </c>
      <c r="B2519" s="1">
        <v>45777</v>
      </c>
      <c r="C2519" t="s">
        <v>471</v>
      </c>
      <c r="D2519" t="s">
        <v>513</v>
      </c>
      <c r="E2519" t="s">
        <v>48</v>
      </c>
      <c r="F2519" t="s">
        <v>132</v>
      </c>
      <c r="G2519" t="s">
        <v>67</v>
      </c>
      <c r="H2519" t="s">
        <v>68</v>
      </c>
      <c r="I2519" t="s">
        <v>69</v>
      </c>
      <c r="J2519">
        <v>2</v>
      </c>
      <c r="K2519">
        <v>16437.400000000001</v>
      </c>
      <c r="L2519">
        <v>0.05</v>
      </c>
      <c r="M2519">
        <v>25401.25</v>
      </c>
      <c r="N2519" t="s">
        <v>70</v>
      </c>
      <c r="O2519" t="s">
        <v>35</v>
      </c>
      <c r="P2519" t="s">
        <v>44</v>
      </c>
      <c r="Q2519">
        <f>Sales_Data[[#This Row],[Quantity]]*Sales_Data[[#This Row],[Unit_Price]]</f>
        <v>32874.800000000003</v>
      </c>
      <c r="R2519">
        <f>Sales_Data[[#This Row],[Gross_Sales]]*Sales_Data[[#This Row],[Discount]]</f>
        <v>1643.7400000000002</v>
      </c>
      <c r="S2519">
        <f>Sales_Data[[#This Row],[Gross_Sales]]-Sales_Data[[#This Row],[Discount_Amount]]</f>
        <v>31231.06</v>
      </c>
      <c r="T2519">
        <f>Sales_Data[[#This Row],[Net Sales]]-Sales_Data[[#This Row],[Cost]]</f>
        <v>5829.8100000000013</v>
      </c>
      <c r="U2519" s="2">
        <f>Sales_Data[[#This Row],[Profit]]/Sales_Data[[#This Row],[Net Sales]]</f>
        <v>0.18666705516879672</v>
      </c>
      <c r="V2519">
        <f>YEAR(Sales_Data[[#This Row],[Order_Date]])</f>
        <v>2025</v>
      </c>
      <c r="W2519" t="str">
        <f>TEXT(Sales_Data[[#This Row],[Order_Date]],"mmm")</f>
        <v>Apr</v>
      </c>
      <c r="X2519">
        <f>MONTH(Sales_Data[[#This Row],[Order_Date]])</f>
        <v>4</v>
      </c>
      <c r="Y2519" t="str">
        <f>"Q"&amp;ROUNDUP(MONTH(Sales_Data[[#This Row],[Order_Date]])/3,0)</f>
        <v>Q2</v>
      </c>
    </row>
    <row r="2520" spans="1:25" x14ac:dyDescent="0.3">
      <c r="A2520" t="s">
        <v>4013</v>
      </c>
      <c r="B2520" s="1">
        <v>45786</v>
      </c>
      <c r="C2520" t="s">
        <v>85</v>
      </c>
      <c r="D2520" t="s">
        <v>1122</v>
      </c>
      <c r="E2520" t="s">
        <v>39</v>
      </c>
      <c r="F2520" t="s">
        <v>107</v>
      </c>
      <c r="G2520" t="s">
        <v>67</v>
      </c>
      <c r="H2520" t="s">
        <v>88</v>
      </c>
      <c r="I2520" t="s">
        <v>157</v>
      </c>
      <c r="J2520">
        <v>2</v>
      </c>
      <c r="K2520">
        <v>6174.42</v>
      </c>
      <c r="L2520">
        <v>0.05</v>
      </c>
      <c r="M2520">
        <v>8885.61</v>
      </c>
      <c r="N2520" t="s">
        <v>52</v>
      </c>
      <c r="O2520" t="s">
        <v>35</v>
      </c>
      <c r="P2520" t="s">
        <v>44</v>
      </c>
      <c r="Q2520">
        <f>Sales_Data[[#This Row],[Quantity]]*Sales_Data[[#This Row],[Unit_Price]]</f>
        <v>12348.84</v>
      </c>
      <c r="R2520">
        <f>Sales_Data[[#This Row],[Gross_Sales]]*Sales_Data[[#This Row],[Discount]]</f>
        <v>617.44200000000001</v>
      </c>
      <c r="S2520">
        <f>Sales_Data[[#This Row],[Gross_Sales]]-Sales_Data[[#This Row],[Discount_Amount]]</f>
        <v>11731.398000000001</v>
      </c>
      <c r="T2520">
        <f>Sales_Data[[#This Row],[Net Sales]]-Sales_Data[[#This Row],[Cost]]</f>
        <v>2845.7880000000005</v>
      </c>
      <c r="U2520" s="2">
        <f>Sales_Data[[#This Row],[Profit]]/Sales_Data[[#This Row],[Net Sales]]</f>
        <v>0.24257876171279844</v>
      </c>
      <c r="V2520">
        <f>YEAR(Sales_Data[[#This Row],[Order_Date]])</f>
        <v>2025</v>
      </c>
      <c r="W2520" t="str">
        <f>TEXT(Sales_Data[[#This Row],[Order_Date]],"mmm")</f>
        <v>May</v>
      </c>
      <c r="X2520">
        <f>MONTH(Sales_Data[[#This Row],[Order_Date]])</f>
        <v>5</v>
      </c>
      <c r="Y2520" t="str">
        <f>"Q"&amp;ROUNDUP(MONTH(Sales_Data[[#This Row],[Order_Date]])/3,0)</f>
        <v>Q2</v>
      </c>
    </row>
    <row r="2521" spans="1:25" x14ac:dyDescent="0.3">
      <c r="A2521" t="s">
        <v>4014</v>
      </c>
      <c r="B2521" s="1">
        <v>45787</v>
      </c>
      <c r="C2521" t="s">
        <v>3903</v>
      </c>
      <c r="D2521" t="s">
        <v>463</v>
      </c>
      <c r="E2521" t="s">
        <v>119</v>
      </c>
      <c r="F2521" t="s">
        <v>538</v>
      </c>
      <c r="G2521" t="s">
        <v>67</v>
      </c>
      <c r="H2521" t="s">
        <v>133</v>
      </c>
      <c r="I2521" t="s">
        <v>134</v>
      </c>
      <c r="J2521">
        <v>1</v>
      </c>
      <c r="K2521">
        <v>1799.7</v>
      </c>
      <c r="L2521">
        <v>0</v>
      </c>
      <c r="M2521">
        <v>1393.78</v>
      </c>
      <c r="N2521" t="s">
        <v>52</v>
      </c>
      <c r="O2521" t="s">
        <v>35</v>
      </c>
      <c r="P2521" t="s">
        <v>71</v>
      </c>
      <c r="Q2521">
        <f>Sales_Data[[#This Row],[Quantity]]*Sales_Data[[#This Row],[Unit_Price]]</f>
        <v>1799.7</v>
      </c>
      <c r="R2521">
        <f>Sales_Data[[#This Row],[Gross_Sales]]*Sales_Data[[#This Row],[Discount]]</f>
        <v>0</v>
      </c>
      <c r="S2521">
        <f>Sales_Data[[#This Row],[Gross_Sales]]-Sales_Data[[#This Row],[Discount_Amount]]</f>
        <v>1799.7</v>
      </c>
      <c r="T2521">
        <f>Sales_Data[[#This Row],[Net Sales]]-Sales_Data[[#This Row],[Cost]]</f>
        <v>405.92000000000007</v>
      </c>
      <c r="U2521" s="2">
        <f>Sales_Data[[#This Row],[Profit]]/Sales_Data[[#This Row],[Net Sales]]</f>
        <v>0.22554870256153806</v>
      </c>
      <c r="V2521">
        <f>YEAR(Sales_Data[[#This Row],[Order_Date]])</f>
        <v>2025</v>
      </c>
      <c r="W2521" t="str">
        <f>TEXT(Sales_Data[[#This Row],[Order_Date]],"mmm")</f>
        <v>May</v>
      </c>
      <c r="X2521">
        <f>MONTH(Sales_Data[[#This Row],[Order_Date]])</f>
        <v>5</v>
      </c>
      <c r="Y2521" t="str">
        <f>"Q"&amp;ROUNDUP(MONTH(Sales_Data[[#This Row],[Order_Date]])/3,0)</f>
        <v>Q2</v>
      </c>
    </row>
    <row r="2522" spans="1:25" x14ac:dyDescent="0.3">
      <c r="A2522" t="s">
        <v>4015</v>
      </c>
      <c r="B2522" s="1">
        <v>45717</v>
      </c>
      <c r="C2522" t="s">
        <v>3518</v>
      </c>
      <c r="D2522" t="s">
        <v>546</v>
      </c>
      <c r="E2522" t="s">
        <v>119</v>
      </c>
      <c r="F2522" t="s">
        <v>538</v>
      </c>
      <c r="G2522" t="s">
        <v>21</v>
      </c>
      <c r="H2522" t="s">
        <v>230</v>
      </c>
      <c r="I2522" t="s">
        <v>328</v>
      </c>
      <c r="J2522">
        <v>1</v>
      </c>
      <c r="K2522">
        <v>6164.88</v>
      </c>
      <c r="L2522">
        <v>0.15</v>
      </c>
      <c r="M2522">
        <v>3781</v>
      </c>
      <c r="N2522" t="s">
        <v>52</v>
      </c>
      <c r="O2522" t="s">
        <v>35</v>
      </c>
      <c r="P2522" t="s">
        <v>71</v>
      </c>
      <c r="Q2522">
        <f>Sales_Data[[#This Row],[Quantity]]*Sales_Data[[#This Row],[Unit_Price]]</f>
        <v>6164.88</v>
      </c>
      <c r="R2522">
        <f>Sales_Data[[#This Row],[Gross_Sales]]*Sales_Data[[#This Row],[Discount]]</f>
        <v>924.73199999999997</v>
      </c>
      <c r="S2522">
        <f>Sales_Data[[#This Row],[Gross_Sales]]-Sales_Data[[#This Row],[Discount_Amount]]</f>
        <v>5240.1480000000001</v>
      </c>
      <c r="T2522">
        <f>Sales_Data[[#This Row],[Net Sales]]-Sales_Data[[#This Row],[Cost]]</f>
        <v>1459.1480000000001</v>
      </c>
      <c r="U2522" s="2">
        <f>Sales_Data[[#This Row],[Profit]]/Sales_Data[[#This Row],[Net Sales]]</f>
        <v>0.2784554940051312</v>
      </c>
      <c r="V2522">
        <f>YEAR(Sales_Data[[#This Row],[Order_Date]])</f>
        <v>2025</v>
      </c>
      <c r="W2522" t="str">
        <f>TEXT(Sales_Data[[#This Row],[Order_Date]],"mmm")</f>
        <v>Mar</v>
      </c>
      <c r="X2522">
        <f>MONTH(Sales_Data[[#This Row],[Order_Date]])</f>
        <v>3</v>
      </c>
      <c r="Y2522" t="str">
        <f>"Q"&amp;ROUNDUP(MONTH(Sales_Data[[#This Row],[Order_Date]])/3,0)</f>
        <v>Q1</v>
      </c>
    </row>
    <row r="2523" spans="1:25" x14ac:dyDescent="0.3">
      <c r="A2523" t="s">
        <v>4016</v>
      </c>
      <c r="B2523" s="1">
        <v>45705</v>
      </c>
      <c r="C2523" t="s">
        <v>526</v>
      </c>
      <c r="D2523" t="s">
        <v>331</v>
      </c>
      <c r="E2523" t="s">
        <v>48</v>
      </c>
      <c r="F2523" t="s">
        <v>132</v>
      </c>
      <c r="G2523" t="s">
        <v>21</v>
      </c>
      <c r="H2523" t="s">
        <v>22</v>
      </c>
      <c r="I2523" t="s">
        <v>62</v>
      </c>
      <c r="J2523">
        <v>1</v>
      </c>
      <c r="K2523">
        <v>18394.95</v>
      </c>
      <c r="L2523">
        <v>0.05</v>
      </c>
      <c r="M2523">
        <v>11243.36</v>
      </c>
      <c r="N2523" t="s">
        <v>109</v>
      </c>
      <c r="O2523" t="s">
        <v>35</v>
      </c>
      <c r="P2523" t="s">
        <v>71</v>
      </c>
      <c r="Q2523">
        <f>Sales_Data[[#This Row],[Quantity]]*Sales_Data[[#This Row],[Unit_Price]]</f>
        <v>18394.95</v>
      </c>
      <c r="R2523">
        <f>Sales_Data[[#This Row],[Gross_Sales]]*Sales_Data[[#This Row],[Discount]]</f>
        <v>919.74750000000006</v>
      </c>
      <c r="S2523">
        <f>Sales_Data[[#This Row],[Gross_Sales]]-Sales_Data[[#This Row],[Discount_Amount]]</f>
        <v>17475.202499999999</v>
      </c>
      <c r="T2523">
        <f>Sales_Data[[#This Row],[Net Sales]]-Sales_Data[[#This Row],[Cost]]</f>
        <v>6231.8424999999988</v>
      </c>
      <c r="U2523" s="2">
        <f>Sales_Data[[#This Row],[Profit]]/Sales_Data[[#This Row],[Net Sales]]</f>
        <v>0.35661060293864971</v>
      </c>
      <c r="V2523">
        <f>YEAR(Sales_Data[[#This Row],[Order_Date]])</f>
        <v>2025</v>
      </c>
      <c r="W2523" t="str">
        <f>TEXT(Sales_Data[[#This Row],[Order_Date]],"mmm")</f>
        <v>Feb</v>
      </c>
      <c r="X2523">
        <f>MONTH(Sales_Data[[#This Row],[Order_Date]])</f>
        <v>2</v>
      </c>
      <c r="Y2523" t="str">
        <f>"Q"&amp;ROUNDUP(MONTH(Sales_Data[[#This Row],[Order_Date]])/3,0)</f>
        <v>Q1</v>
      </c>
    </row>
    <row r="2524" spans="1:25" x14ac:dyDescent="0.3">
      <c r="A2524" t="s">
        <v>4017</v>
      </c>
      <c r="B2524" s="1">
        <v>45686</v>
      </c>
      <c r="C2524" t="s">
        <v>2035</v>
      </c>
      <c r="D2524" t="s">
        <v>131</v>
      </c>
      <c r="E2524" t="s">
        <v>48</v>
      </c>
      <c r="F2524" t="s">
        <v>126</v>
      </c>
      <c r="G2524" t="s">
        <v>21</v>
      </c>
      <c r="H2524" t="s">
        <v>127</v>
      </c>
      <c r="I2524" t="s">
        <v>314</v>
      </c>
      <c r="J2524">
        <v>2</v>
      </c>
      <c r="K2524">
        <v>24140.43</v>
      </c>
      <c r="L2524">
        <v>0.1</v>
      </c>
      <c r="M2524">
        <v>34830.480000000003</v>
      </c>
      <c r="N2524" t="s">
        <v>52</v>
      </c>
      <c r="O2524" t="s">
        <v>35</v>
      </c>
      <c r="P2524" t="s">
        <v>44</v>
      </c>
      <c r="Q2524">
        <f>Sales_Data[[#This Row],[Quantity]]*Sales_Data[[#This Row],[Unit_Price]]</f>
        <v>48280.86</v>
      </c>
      <c r="R2524">
        <f>Sales_Data[[#This Row],[Gross_Sales]]*Sales_Data[[#This Row],[Discount]]</f>
        <v>4828.0860000000002</v>
      </c>
      <c r="S2524">
        <f>Sales_Data[[#This Row],[Gross_Sales]]-Sales_Data[[#This Row],[Discount_Amount]]</f>
        <v>43452.773999999998</v>
      </c>
      <c r="T2524">
        <f>Sales_Data[[#This Row],[Net Sales]]-Sales_Data[[#This Row],[Cost]]</f>
        <v>8622.2939999999944</v>
      </c>
      <c r="U2524" s="2">
        <f>Sales_Data[[#This Row],[Profit]]/Sales_Data[[#This Row],[Net Sales]]</f>
        <v>0.1984290807302658</v>
      </c>
      <c r="V2524">
        <f>YEAR(Sales_Data[[#This Row],[Order_Date]])</f>
        <v>2025</v>
      </c>
      <c r="W2524" t="str">
        <f>TEXT(Sales_Data[[#This Row],[Order_Date]],"mmm")</f>
        <v>Jan</v>
      </c>
      <c r="X2524">
        <f>MONTH(Sales_Data[[#This Row],[Order_Date]])</f>
        <v>1</v>
      </c>
      <c r="Y2524" t="str">
        <f>"Q"&amp;ROUNDUP(MONTH(Sales_Data[[#This Row],[Order_Date]])/3,0)</f>
        <v>Q1</v>
      </c>
    </row>
    <row r="2525" spans="1:25" x14ac:dyDescent="0.3">
      <c r="A2525" t="s">
        <v>4018</v>
      </c>
      <c r="B2525" s="1">
        <v>45754</v>
      </c>
      <c r="C2525" t="s">
        <v>4019</v>
      </c>
      <c r="D2525" t="s">
        <v>387</v>
      </c>
      <c r="E2525" t="s">
        <v>48</v>
      </c>
      <c r="F2525" t="s">
        <v>49</v>
      </c>
      <c r="G2525" t="s">
        <v>41</v>
      </c>
      <c r="H2525" t="s">
        <v>42</v>
      </c>
      <c r="I2525" t="s">
        <v>82</v>
      </c>
      <c r="J2525">
        <v>1</v>
      </c>
      <c r="K2525">
        <v>61225.51</v>
      </c>
      <c r="L2525">
        <v>0</v>
      </c>
      <c r="M2525">
        <v>43420.33</v>
      </c>
      <c r="N2525" t="s">
        <v>70</v>
      </c>
      <c r="O2525" t="s">
        <v>25</v>
      </c>
      <c r="P2525" t="s">
        <v>44</v>
      </c>
      <c r="Q2525">
        <f>Sales_Data[[#This Row],[Quantity]]*Sales_Data[[#This Row],[Unit_Price]]</f>
        <v>61225.51</v>
      </c>
      <c r="R2525">
        <f>Sales_Data[[#This Row],[Gross_Sales]]*Sales_Data[[#This Row],[Discount]]</f>
        <v>0</v>
      </c>
      <c r="S2525">
        <f>Sales_Data[[#This Row],[Gross_Sales]]-Sales_Data[[#This Row],[Discount_Amount]]</f>
        <v>61225.51</v>
      </c>
      <c r="T2525">
        <f>Sales_Data[[#This Row],[Net Sales]]-Sales_Data[[#This Row],[Cost]]</f>
        <v>17805.18</v>
      </c>
      <c r="U2525" s="2">
        <f>Sales_Data[[#This Row],[Profit]]/Sales_Data[[#This Row],[Net Sales]]</f>
        <v>0.29081309408447559</v>
      </c>
      <c r="V2525">
        <f>YEAR(Sales_Data[[#This Row],[Order_Date]])</f>
        <v>2025</v>
      </c>
      <c r="W2525" t="str">
        <f>TEXT(Sales_Data[[#This Row],[Order_Date]],"mmm")</f>
        <v>Apr</v>
      </c>
      <c r="X2525">
        <f>MONTH(Sales_Data[[#This Row],[Order_Date]])</f>
        <v>4</v>
      </c>
      <c r="Y2525" t="str">
        <f>"Q"&amp;ROUNDUP(MONTH(Sales_Data[[#This Row],[Order_Date]])/3,0)</f>
        <v>Q2</v>
      </c>
    </row>
    <row r="2526" spans="1:25" x14ac:dyDescent="0.3">
      <c r="A2526" t="s">
        <v>4020</v>
      </c>
      <c r="B2526" s="1">
        <v>45667</v>
      </c>
      <c r="C2526" t="s">
        <v>4021</v>
      </c>
      <c r="D2526" t="s">
        <v>433</v>
      </c>
      <c r="E2526" t="s">
        <v>119</v>
      </c>
      <c r="F2526" t="s">
        <v>538</v>
      </c>
      <c r="G2526" t="s">
        <v>41</v>
      </c>
      <c r="H2526" t="s">
        <v>102</v>
      </c>
      <c r="I2526" t="s">
        <v>103</v>
      </c>
      <c r="J2526">
        <v>3</v>
      </c>
      <c r="K2526">
        <v>2543.81</v>
      </c>
      <c r="L2526">
        <v>0.05</v>
      </c>
      <c r="M2526">
        <v>5641.86</v>
      </c>
      <c r="N2526" t="s">
        <v>52</v>
      </c>
      <c r="O2526" t="s">
        <v>35</v>
      </c>
      <c r="P2526" t="s">
        <v>44</v>
      </c>
      <c r="Q2526">
        <f>Sales_Data[[#This Row],[Quantity]]*Sales_Data[[#This Row],[Unit_Price]]</f>
        <v>7631.43</v>
      </c>
      <c r="R2526">
        <f>Sales_Data[[#This Row],[Gross_Sales]]*Sales_Data[[#This Row],[Discount]]</f>
        <v>381.57150000000001</v>
      </c>
      <c r="S2526">
        <f>Sales_Data[[#This Row],[Gross_Sales]]-Sales_Data[[#This Row],[Discount_Amount]]</f>
        <v>7249.8585000000003</v>
      </c>
      <c r="T2526">
        <f>Sales_Data[[#This Row],[Net Sales]]-Sales_Data[[#This Row],[Cost]]</f>
        <v>1607.9985000000006</v>
      </c>
      <c r="U2526" s="2">
        <f>Sales_Data[[#This Row],[Profit]]/Sales_Data[[#This Row],[Net Sales]]</f>
        <v>0.22179722542171004</v>
      </c>
      <c r="V2526">
        <f>YEAR(Sales_Data[[#This Row],[Order_Date]])</f>
        <v>2025</v>
      </c>
      <c r="W2526" t="str">
        <f>TEXT(Sales_Data[[#This Row],[Order_Date]],"mmm")</f>
        <v>Jan</v>
      </c>
      <c r="X2526">
        <f>MONTH(Sales_Data[[#This Row],[Order_Date]])</f>
        <v>1</v>
      </c>
      <c r="Y2526" t="str">
        <f>"Q"&amp;ROUNDUP(MONTH(Sales_Data[[#This Row],[Order_Date]])/3,0)</f>
        <v>Q1</v>
      </c>
    </row>
    <row r="2527" spans="1:25" x14ac:dyDescent="0.3">
      <c r="A2527" t="s">
        <v>4022</v>
      </c>
      <c r="B2527" s="1">
        <v>45899</v>
      </c>
      <c r="C2527" t="s">
        <v>4023</v>
      </c>
      <c r="D2527" t="s">
        <v>522</v>
      </c>
      <c r="E2527" t="s">
        <v>48</v>
      </c>
      <c r="F2527" t="s">
        <v>49</v>
      </c>
      <c r="G2527" t="s">
        <v>41</v>
      </c>
      <c r="H2527" t="s">
        <v>102</v>
      </c>
      <c r="I2527" t="s">
        <v>388</v>
      </c>
      <c r="J2527">
        <v>1</v>
      </c>
      <c r="K2527">
        <v>7532.68</v>
      </c>
      <c r="L2527">
        <v>0.05</v>
      </c>
      <c r="M2527">
        <v>6125.9</v>
      </c>
      <c r="N2527" t="s">
        <v>70</v>
      </c>
      <c r="O2527" t="s">
        <v>35</v>
      </c>
      <c r="P2527" t="s">
        <v>44</v>
      </c>
      <c r="Q2527">
        <f>Sales_Data[[#This Row],[Quantity]]*Sales_Data[[#This Row],[Unit_Price]]</f>
        <v>7532.68</v>
      </c>
      <c r="R2527">
        <f>Sales_Data[[#This Row],[Gross_Sales]]*Sales_Data[[#This Row],[Discount]]</f>
        <v>376.63400000000001</v>
      </c>
      <c r="S2527">
        <f>Sales_Data[[#This Row],[Gross_Sales]]-Sales_Data[[#This Row],[Discount_Amount]]</f>
        <v>7156.0460000000003</v>
      </c>
      <c r="T2527">
        <f>Sales_Data[[#This Row],[Net Sales]]-Sales_Data[[#This Row],[Cost]]</f>
        <v>1030.1460000000006</v>
      </c>
      <c r="U2527" s="2">
        <f>Sales_Data[[#This Row],[Profit]]/Sales_Data[[#This Row],[Net Sales]]</f>
        <v>0.14395463640116352</v>
      </c>
      <c r="V2527">
        <f>YEAR(Sales_Data[[#This Row],[Order_Date]])</f>
        <v>2025</v>
      </c>
      <c r="W2527" t="str">
        <f>TEXT(Sales_Data[[#This Row],[Order_Date]],"mmm")</f>
        <v>Aug</v>
      </c>
      <c r="X2527">
        <f>MONTH(Sales_Data[[#This Row],[Order_Date]])</f>
        <v>8</v>
      </c>
      <c r="Y2527" t="str">
        <f>"Q"&amp;ROUNDUP(MONTH(Sales_Data[[#This Row],[Order_Date]])/3,0)</f>
        <v>Q3</v>
      </c>
    </row>
    <row r="2528" spans="1:25" x14ac:dyDescent="0.3">
      <c r="A2528" t="s">
        <v>4024</v>
      </c>
      <c r="B2528" s="1">
        <v>45971</v>
      </c>
      <c r="C2528" t="s">
        <v>4025</v>
      </c>
      <c r="D2528" t="s">
        <v>100</v>
      </c>
      <c r="E2528" t="s">
        <v>48</v>
      </c>
      <c r="F2528" t="s">
        <v>49</v>
      </c>
      <c r="G2528" t="s">
        <v>41</v>
      </c>
      <c r="H2528" t="s">
        <v>171</v>
      </c>
      <c r="I2528" t="s">
        <v>191</v>
      </c>
      <c r="J2528">
        <v>2</v>
      </c>
      <c r="K2528">
        <v>5899.59</v>
      </c>
      <c r="L2528">
        <v>0</v>
      </c>
      <c r="M2528">
        <v>9877</v>
      </c>
      <c r="N2528" t="s">
        <v>83</v>
      </c>
      <c r="O2528" t="s">
        <v>35</v>
      </c>
      <c r="P2528" t="s">
        <v>44</v>
      </c>
      <c r="Q2528">
        <f>Sales_Data[[#This Row],[Quantity]]*Sales_Data[[#This Row],[Unit_Price]]</f>
        <v>11799.18</v>
      </c>
      <c r="R2528">
        <f>Sales_Data[[#This Row],[Gross_Sales]]*Sales_Data[[#This Row],[Discount]]</f>
        <v>0</v>
      </c>
      <c r="S2528">
        <f>Sales_Data[[#This Row],[Gross_Sales]]-Sales_Data[[#This Row],[Discount_Amount]]</f>
        <v>11799.18</v>
      </c>
      <c r="T2528">
        <f>Sales_Data[[#This Row],[Net Sales]]-Sales_Data[[#This Row],[Cost]]</f>
        <v>1922.1800000000003</v>
      </c>
      <c r="U2528" s="2">
        <f>Sales_Data[[#This Row],[Profit]]/Sales_Data[[#This Row],[Net Sales]]</f>
        <v>0.16290793089011271</v>
      </c>
      <c r="V2528">
        <f>YEAR(Sales_Data[[#This Row],[Order_Date]])</f>
        <v>2025</v>
      </c>
      <c r="W2528" t="str">
        <f>TEXT(Sales_Data[[#This Row],[Order_Date]],"mmm")</f>
        <v>Nov</v>
      </c>
      <c r="X2528">
        <f>MONTH(Sales_Data[[#This Row],[Order_Date]])</f>
        <v>11</v>
      </c>
      <c r="Y2528" t="str">
        <f>"Q"&amp;ROUNDUP(MONTH(Sales_Data[[#This Row],[Order_Date]])/3,0)</f>
        <v>Q4</v>
      </c>
    </row>
    <row r="2529" spans="1:25" x14ac:dyDescent="0.3">
      <c r="A2529" t="s">
        <v>4026</v>
      </c>
      <c r="B2529" s="1">
        <v>45889</v>
      </c>
      <c r="C2529" t="s">
        <v>1700</v>
      </c>
      <c r="D2529" t="s">
        <v>118</v>
      </c>
      <c r="E2529" t="s">
        <v>48</v>
      </c>
      <c r="F2529" t="s">
        <v>152</v>
      </c>
      <c r="G2529" t="s">
        <v>67</v>
      </c>
      <c r="H2529" t="s">
        <v>121</v>
      </c>
      <c r="I2529" t="s">
        <v>122</v>
      </c>
      <c r="J2529">
        <v>2</v>
      </c>
      <c r="K2529">
        <v>33543.06</v>
      </c>
      <c r="L2529">
        <v>0.1</v>
      </c>
      <c r="M2529">
        <v>47312.22</v>
      </c>
      <c r="N2529" t="s">
        <v>24</v>
      </c>
      <c r="O2529" t="s">
        <v>35</v>
      </c>
      <c r="P2529" t="s">
        <v>71</v>
      </c>
      <c r="Q2529">
        <f>Sales_Data[[#This Row],[Quantity]]*Sales_Data[[#This Row],[Unit_Price]]</f>
        <v>67086.12</v>
      </c>
      <c r="R2529">
        <f>Sales_Data[[#This Row],[Gross_Sales]]*Sales_Data[[#This Row],[Discount]]</f>
        <v>6708.6120000000001</v>
      </c>
      <c r="S2529">
        <f>Sales_Data[[#This Row],[Gross_Sales]]-Sales_Data[[#This Row],[Discount_Amount]]</f>
        <v>60377.507999999994</v>
      </c>
      <c r="T2529">
        <f>Sales_Data[[#This Row],[Net Sales]]-Sales_Data[[#This Row],[Cost]]</f>
        <v>13065.287999999993</v>
      </c>
      <c r="U2529" s="2">
        <f>Sales_Data[[#This Row],[Profit]]/Sales_Data[[#This Row],[Net Sales]]</f>
        <v>0.21639329665609905</v>
      </c>
      <c r="V2529">
        <f>YEAR(Sales_Data[[#This Row],[Order_Date]])</f>
        <v>2025</v>
      </c>
      <c r="W2529" t="str">
        <f>TEXT(Sales_Data[[#This Row],[Order_Date]],"mmm")</f>
        <v>Aug</v>
      </c>
      <c r="X2529">
        <f>MONTH(Sales_Data[[#This Row],[Order_Date]])</f>
        <v>8</v>
      </c>
      <c r="Y2529" t="str">
        <f>"Q"&amp;ROUNDUP(MONTH(Sales_Data[[#This Row],[Order_Date]])/3,0)</f>
        <v>Q3</v>
      </c>
    </row>
    <row r="2530" spans="1:25" x14ac:dyDescent="0.3">
      <c r="A2530" t="s">
        <v>4027</v>
      </c>
      <c r="B2530" s="1">
        <v>45934</v>
      </c>
      <c r="C2530" t="s">
        <v>4028</v>
      </c>
      <c r="D2530" t="s">
        <v>857</v>
      </c>
      <c r="E2530" t="s">
        <v>19</v>
      </c>
      <c r="F2530" t="s">
        <v>113</v>
      </c>
      <c r="G2530" t="s">
        <v>67</v>
      </c>
      <c r="H2530" t="s">
        <v>133</v>
      </c>
      <c r="I2530" t="s">
        <v>138</v>
      </c>
      <c r="J2530">
        <v>2</v>
      </c>
      <c r="K2530">
        <v>11801.61</v>
      </c>
      <c r="L2530">
        <v>0.05</v>
      </c>
      <c r="M2530">
        <v>15228.37</v>
      </c>
      <c r="N2530" t="s">
        <v>52</v>
      </c>
      <c r="O2530" t="s">
        <v>35</v>
      </c>
      <c r="P2530" t="s">
        <v>44</v>
      </c>
      <c r="Q2530">
        <f>Sales_Data[[#This Row],[Quantity]]*Sales_Data[[#This Row],[Unit_Price]]</f>
        <v>23603.22</v>
      </c>
      <c r="R2530">
        <f>Sales_Data[[#This Row],[Gross_Sales]]*Sales_Data[[#This Row],[Discount]]</f>
        <v>1180.1610000000001</v>
      </c>
      <c r="S2530">
        <f>Sales_Data[[#This Row],[Gross_Sales]]-Sales_Data[[#This Row],[Discount_Amount]]</f>
        <v>22423.059000000001</v>
      </c>
      <c r="T2530">
        <f>Sales_Data[[#This Row],[Net Sales]]-Sales_Data[[#This Row],[Cost]]</f>
        <v>7194.6890000000003</v>
      </c>
      <c r="U2530" s="2">
        <f>Sales_Data[[#This Row],[Profit]]/Sales_Data[[#This Row],[Net Sales]]</f>
        <v>0.32086117242076562</v>
      </c>
      <c r="V2530">
        <f>YEAR(Sales_Data[[#This Row],[Order_Date]])</f>
        <v>2025</v>
      </c>
      <c r="W2530" t="str">
        <f>TEXT(Sales_Data[[#This Row],[Order_Date]],"mmm")</f>
        <v>Oct</v>
      </c>
      <c r="X2530">
        <f>MONTH(Sales_Data[[#This Row],[Order_Date]])</f>
        <v>10</v>
      </c>
      <c r="Y2530" t="str">
        <f>"Q"&amp;ROUNDUP(MONTH(Sales_Data[[#This Row],[Order_Date]])/3,0)</f>
        <v>Q4</v>
      </c>
    </row>
    <row r="2531" spans="1:25" x14ac:dyDescent="0.3">
      <c r="A2531" t="s">
        <v>4029</v>
      </c>
      <c r="B2531" s="1">
        <v>45941</v>
      </c>
      <c r="C2531" t="s">
        <v>3760</v>
      </c>
      <c r="D2531" t="s">
        <v>756</v>
      </c>
      <c r="E2531" t="s">
        <v>119</v>
      </c>
      <c r="F2531" t="s">
        <v>184</v>
      </c>
      <c r="G2531" t="s">
        <v>32</v>
      </c>
      <c r="H2531" t="s">
        <v>33</v>
      </c>
      <c r="I2531" t="s">
        <v>161</v>
      </c>
      <c r="J2531">
        <v>1</v>
      </c>
      <c r="K2531">
        <v>3282</v>
      </c>
      <c r="L2531">
        <v>0.05</v>
      </c>
      <c r="M2531">
        <v>2351.66</v>
      </c>
      <c r="N2531" t="s">
        <v>52</v>
      </c>
      <c r="O2531" t="s">
        <v>35</v>
      </c>
      <c r="P2531" t="s">
        <v>71</v>
      </c>
      <c r="Q2531">
        <f>Sales_Data[[#This Row],[Quantity]]*Sales_Data[[#This Row],[Unit_Price]]</f>
        <v>3282</v>
      </c>
      <c r="R2531">
        <f>Sales_Data[[#This Row],[Gross_Sales]]*Sales_Data[[#This Row],[Discount]]</f>
        <v>164.10000000000002</v>
      </c>
      <c r="S2531">
        <f>Sales_Data[[#This Row],[Gross_Sales]]-Sales_Data[[#This Row],[Discount_Amount]]</f>
        <v>3117.9</v>
      </c>
      <c r="T2531">
        <f>Sales_Data[[#This Row],[Net Sales]]-Sales_Data[[#This Row],[Cost]]</f>
        <v>766.24000000000024</v>
      </c>
      <c r="U2531" s="2">
        <f>Sales_Data[[#This Row],[Profit]]/Sales_Data[[#This Row],[Net Sales]]</f>
        <v>0.24575515571378179</v>
      </c>
      <c r="V2531">
        <f>YEAR(Sales_Data[[#This Row],[Order_Date]])</f>
        <v>2025</v>
      </c>
      <c r="W2531" t="str">
        <f>TEXT(Sales_Data[[#This Row],[Order_Date]],"mmm")</f>
        <v>Oct</v>
      </c>
      <c r="X2531">
        <f>MONTH(Sales_Data[[#This Row],[Order_Date]])</f>
        <v>10</v>
      </c>
      <c r="Y2531" t="str">
        <f>"Q"&amp;ROUNDUP(MONTH(Sales_Data[[#This Row],[Order_Date]])/3,0)</f>
        <v>Q4</v>
      </c>
    </row>
    <row r="2532" spans="1:25" x14ac:dyDescent="0.3">
      <c r="A2532" t="s">
        <v>4030</v>
      </c>
      <c r="B2532" s="1">
        <v>45860</v>
      </c>
      <c r="C2532" t="s">
        <v>3601</v>
      </c>
      <c r="D2532" t="s">
        <v>168</v>
      </c>
      <c r="E2532" t="s">
        <v>39</v>
      </c>
      <c r="F2532" t="s">
        <v>405</v>
      </c>
      <c r="G2532" t="s">
        <v>41</v>
      </c>
      <c r="H2532" t="s">
        <v>102</v>
      </c>
      <c r="I2532" t="s">
        <v>388</v>
      </c>
      <c r="J2532">
        <v>3</v>
      </c>
      <c r="K2532">
        <v>4955.71</v>
      </c>
      <c r="L2532">
        <v>0.1</v>
      </c>
      <c r="M2532">
        <v>9599.94</v>
      </c>
      <c r="N2532" t="s">
        <v>52</v>
      </c>
      <c r="O2532" t="s">
        <v>35</v>
      </c>
      <c r="P2532" t="s">
        <v>71</v>
      </c>
      <c r="Q2532">
        <f>Sales_Data[[#This Row],[Quantity]]*Sales_Data[[#This Row],[Unit_Price]]</f>
        <v>14867.130000000001</v>
      </c>
      <c r="R2532">
        <f>Sales_Data[[#This Row],[Gross_Sales]]*Sales_Data[[#This Row],[Discount]]</f>
        <v>1486.7130000000002</v>
      </c>
      <c r="S2532">
        <f>Sales_Data[[#This Row],[Gross_Sales]]-Sales_Data[[#This Row],[Discount_Amount]]</f>
        <v>13380.417000000001</v>
      </c>
      <c r="T2532">
        <f>Sales_Data[[#This Row],[Net Sales]]-Sales_Data[[#This Row],[Cost]]</f>
        <v>3780.4770000000008</v>
      </c>
      <c r="U2532" s="2">
        <f>Sales_Data[[#This Row],[Profit]]/Sales_Data[[#This Row],[Net Sales]]</f>
        <v>0.28253805542831739</v>
      </c>
      <c r="V2532">
        <f>YEAR(Sales_Data[[#This Row],[Order_Date]])</f>
        <v>2025</v>
      </c>
      <c r="W2532" t="str">
        <f>TEXT(Sales_Data[[#This Row],[Order_Date]],"mmm")</f>
        <v>Jul</v>
      </c>
      <c r="X2532">
        <f>MONTH(Sales_Data[[#This Row],[Order_Date]])</f>
        <v>7</v>
      </c>
      <c r="Y2532" t="str">
        <f>"Q"&amp;ROUNDUP(MONTH(Sales_Data[[#This Row],[Order_Date]])/3,0)</f>
        <v>Q3</v>
      </c>
    </row>
    <row r="2533" spans="1:25" x14ac:dyDescent="0.3">
      <c r="A2533" t="s">
        <v>4031</v>
      </c>
      <c r="B2533" s="1">
        <v>45904</v>
      </c>
      <c r="C2533" t="s">
        <v>1801</v>
      </c>
      <c r="D2533" t="s">
        <v>450</v>
      </c>
      <c r="E2533" t="s">
        <v>48</v>
      </c>
      <c r="F2533" t="s">
        <v>126</v>
      </c>
      <c r="G2533" t="s">
        <v>21</v>
      </c>
      <c r="H2533" t="s">
        <v>22</v>
      </c>
      <c r="I2533" t="s">
        <v>23</v>
      </c>
      <c r="J2533">
        <v>1</v>
      </c>
      <c r="K2533">
        <v>5375.64</v>
      </c>
      <c r="L2533">
        <v>0.05</v>
      </c>
      <c r="M2533">
        <v>3951.05</v>
      </c>
      <c r="N2533" t="s">
        <v>24</v>
      </c>
      <c r="O2533" t="s">
        <v>25</v>
      </c>
      <c r="P2533" t="s">
        <v>44</v>
      </c>
      <c r="Q2533">
        <f>Sales_Data[[#This Row],[Quantity]]*Sales_Data[[#This Row],[Unit_Price]]</f>
        <v>5375.64</v>
      </c>
      <c r="R2533">
        <f>Sales_Data[[#This Row],[Gross_Sales]]*Sales_Data[[#This Row],[Discount]]</f>
        <v>268.78200000000004</v>
      </c>
      <c r="S2533">
        <f>Sales_Data[[#This Row],[Gross_Sales]]-Sales_Data[[#This Row],[Discount_Amount]]</f>
        <v>5106.8580000000002</v>
      </c>
      <c r="T2533">
        <f>Sales_Data[[#This Row],[Net Sales]]-Sales_Data[[#This Row],[Cost]]</f>
        <v>1155.808</v>
      </c>
      <c r="U2533" s="2">
        <f>Sales_Data[[#This Row],[Profit]]/Sales_Data[[#This Row],[Net Sales]]</f>
        <v>0.22632467948002469</v>
      </c>
      <c r="V2533">
        <f>YEAR(Sales_Data[[#This Row],[Order_Date]])</f>
        <v>2025</v>
      </c>
      <c r="W2533" t="str">
        <f>TEXT(Sales_Data[[#This Row],[Order_Date]],"mmm")</f>
        <v>Sep</v>
      </c>
      <c r="X2533">
        <f>MONTH(Sales_Data[[#This Row],[Order_Date]])</f>
        <v>9</v>
      </c>
      <c r="Y2533" t="str">
        <f>"Q"&amp;ROUNDUP(MONTH(Sales_Data[[#This Row],[Order_Date]])/3,0)</f>
        <v>Q3</v>
      </c>
    </row>
    <row r="2534" spans="1:25" x14ac:dyDescent="0.3">
      <c r="A2534" t="s">
        <v>4032</v>
      </c>
      <c r="B2534" s="1">
        <v>45947</v>
      </c>
      <c r="C2534" t="s">
        <v>1168</v>
      </c>
      <c r="D2534" t="s">
        <v>277</v>
      </c>
      <c r="E2534" t="s">
        <v>19</v>
      </c>
      <c r="F2534" t="s">
        <v>57</v>
      </c>
      <c r="G2534" t="s">
        <v>67</v>
      </c>
      <c r="H2534" t="s">
        <v>88</v>
      </c>
      <c r="I2534" t="s">
        <v>157</v>
      </c>
      <c r="J2534">
        <v>2</v>
      </c>
      <c r="K2534">
        <v>15531.89</v>
      </c>
      <c r="L2534">
        <v>0</v>
      </c>
      <c r="M2534">
        <v>25166.23</v>
      </c>
      <c r="N2534" t="s">
        <v>24</v>
      </c>
      <c r="O2534" t="s">
        <v>25</v>
      </c>
      <c r="P2534" t="s">
        <v>26</v>
      </c>
      <c r="Q2534">
        <f>Sales_Data[[#This Row],[Quantity]]*Sales_Data[[#This Row],[Unit_Price]]</f>
        <v>31063.78</v>
      </c>
      <c r="R2534">
        <f>Sales_Data[[#This Row],[Gross_Sales]]*Sales_Data[[#This Row],[Discount]]</f>
        <v>0</v>
      </c>
      <c r="S2534">
        <f>Sales_Data[[#This Row],[Gross_Sales]]-Sales_Data[[#This Row],[Discount_Amount]]</f>
        <v>31063.78</v>
      </c>
      <c r="T2534">
        <f>Sales_Data[[#This Row],[Net Sales]]-Sales_Data[[#This Row],[Cost]]</f>
        <v>5897.5499999999993</v>
      </c>
      <c r="U2534" s="2">
        <f>Sales_Data[[#This Row],[Profit]]/Sales_Data[[#This Row],[Net Sales]]</f>
        <v>0.18985294127115243</v>
      </c>
      <c r="V2534">
        <f>YEAR(Sales_Data[[#This Row],[Order_Date]])</f>
        <v>2025</v>
      </c>
      <c r="W2534" t="str">
        <f>TEXT(Sales_Data[[#This Row],[Order_Date]],"mmm")</f>
        <v>Oct</v>
      </c>
      <c r="X2534">
        <f>MONTH(Sales_Data[[#This Row],[Order_Date]])</f>
        <v>10</v>
      </c>
      <c r="Y2534" t="str">
        <f>"Q"&amp;ROUNDUP(MONTH(Sales_Data[[#This Row],[Order_Date]])/3,0)</f>
        <v>Q4</v>
      </c>
    </row>
    <row r="2535" spans="1:25" x14ac:dyDescent="0.3">
      <c r="A2535" t="s">
        <v>4033</v>
      </c>
      <c r="B2535" s="1">
        <v>45921</v>
      </c>
      <c r="C2535" t="s">
        <v>2452</v>
      </c>
      <c r="D2535" t="s">
        <v>1171</v>
      </c>
      <c r="E2535" t="s">
        <v>19</v>
      </c>
      <c r="F2535" t="s">
        <v>66</v>
      </c>
      <c r="G2535" t="s">
        <v>21</v>
      </c>
      <c r="H2535" t="s">
        <v>297</v>
      </c>
      <c r="I2535" t="s">
        <v>494</v>
      </c>
      <c r="J2535">
        <v>2</v>
      </c>
      <c r="K2535">
        <v>14826.61</v>
      </c>
      <c r="L2535">
        <v>0.15</v>
      </c>
      <c r="M2535">
        <v>20386.7</v>
      </c>
      <c r="N2535" t="s">
        <v>24</v>
      </c>
      <c r="O2535" t="s">
        <v>25</v>
      </c>
      <c r="P2535" t="s">
        <v>44</v>
      </c>
      <c r="Q2535">
        <f>Sales_Data[[#This Row],[Quantity]]*Sales_Data[[#This Row],[Unit_Price]]</f>
        <v>29653.22</v>
      </c>
      <c r="R2535">
        <f>Sales_Data[[#This Row],[Gross_Sales]]*Sales_Data[[#This Row],[Discount]]</f>
        <v>4447.9830000000002</v>
      </c>
      <c r="S2535">
        <f>Sales_Data[[#This Row],[Gross_Sales]]-Sales_Data[[#This Row],[Discount_Amount]]</f>
        <v>25205.237000000001</v>
      </c>
      <c r="T2535">
        <f>Sales_Data[[#This Row],[Net Sales]]-Sales_Data[[#This Row],[Cost]]</f>
        <v>4818.5370000000003</v>
      </c>
      <c r="U2535" s="2">
        <f>Sales_Data[[#This Row],[Profit]]/Sales_Data[[#This Row],[Net Sales]]</f>
        <v>0.1911720568229531</v>
      </c>
      <c r="V2535">
        <f>YEAR(Sales_Data[[#This Row],[Order_Date]])</f>
        <v>2025</v>
      </c>
      <c r="W2535" t="str">
        <f>TEXT(Sales_Data[[#This Row],[Order_Date]],"mmm")</f>
        <v>Sep</v>
      </c>
      <c r="X2535">
        <f>MONTH(Sales_Data[[#This Row],[Order_Date]])</f>
        <v>9</v>
      </c>
      <c r="Y2535" t="str">
        <f>"Q"&amp;ROUNDUP(MONTH(Sales_Data[[#This Row],[Order_Date]])/3,0)</f>
        <v>Q3</v>
      </c>
    </row>
    <row r="2536" spans="1:25" x14ac:dyDescent="0.3">
      <c r="A2536" t="s">
        <v>4034</v>
      </c>
      <c r="B2536" s="1">
        <v>45871</v>
      </c>
      <c r="C2536" t="s">
        <v>2832</v>
      </c>
      <c r="D2536" t="s">
        <v>527</v>
      </c>
      <c r="E2536" t="s">
        <v>48</v>
      </c>
      <c r="F2536" t="s">
        <v>164</v>
      </c>
      <c r="G2536" t="s">
        <v>67</v>
      </c>
      <c r="H2536" t="s">
        <v>133</v>
      </c>
      <c r="I2536" t="s">
        <v>134</v>
      </c>
      <c r="J2536">
        <v>1</v>
      </c>
      <c r="K2536">
        <v>64079.01</v>
      </c>
      <c r="L2536">
        <v>0.05</v>
      </c>
      <c r="M2536">
        <v>38644.1</v>
      </c>
      <c r="N2536" t="s">
        <v>52</v>
      </c>
      <c r="O2536" t="s">
        <v>35</v>
      </c>
      <c r="P2536" t="s">
        <v>71</v>
      </c>
      <c r="Q2536">
        <f>Sales_Data[[#This Row],[Quantity]]*Sales_Data[[#This Row],[Unit_Price]]</f>
        <v>64079.01</v>
      </c>
      <c r="R2536">
        <f>Sales_Data[[#This Row],[Gross_Sales]]*Sales_Data[[#This Row],[Discount]]</f>
        <v>3203.9505000000004</v>
      </c>
      <c r="S2536">
        <f>Sales_Data[[#This Row],[Gross_Sales]]-Sales_Data[[#This Row],[Discount_Amount]]</f>
        <v>60875.059500000003</v>
      </c>
      <c r="T2536">
        <f>Sales_Data[[#This Row],[Net Sales]]-Sales_Data[[#This Row],[Cost]]</f>
        <v>22230.959500000004</v>
      </c>
      <c r="U2536" s="2">
        <f>Sales_Data[[#This Row],[Profit]]/Sales_Data[[#This Row],[Net Sales]]</f>
        <v>0.36518994285336187</v>
      </c>
      <c r="V2536">
        <f>YEAR(Sales_Data[[#This Row],[Order_Date]])</f>
        <v>2025</v>
      </c>
      <c r="W2536" t="str">
        <f>TEXT(Sales_Data[[#This Row],[Order_Date]],"mmm")</f>
        <v>Aug</v>
      </c>
      <c r="X2536">
        <f>MONTH(Sales_Data[[#This Row],[Order_Date]])</f>
        <v>8</v>
      </c>
      <c r="Y2536" t="str">
        <f>"Q"&amp;ROUNDUP(MONTH(Sales_Data[[#This Row],[Order_Date]])/3,0)</f>
        <v>Q3</v>
      </c>
    </row>
    <row r="2537" spans="1:25" x14ac:dyDescent="0.3">
      <c r="A2537" t="s">
        <v>4035</v>
      </c>
      <c r="B2537" s="1">
        <v>45857</v>
      </c>
      <c r="C2537" t="s">
        <v>2853</v>
      </c>
      <c r="D2537" t="s">
        <v>1122</v>
      </c>
      <c r="E2537" t="s">
        <v>48</v>
      </c>
      <c r="F2537" t="s">
        <v>126</v>
      </c>
      <c r="G2537" t="s">
        <v>67</v>
      </c>
      <c r="H2537" t="s">
        <v>88</v>
      </c>
      <c r="I2537" t="s">
        <v>89</v>
      </c>
      <c r="J2537">
        <v>2</v>
      </c>
      <c r="K2537">
        <v>60968.07</v>
      </c>
      <c r="L2537">
        <v>0.15</v>
      </c>
      <c r="M2537">
        <v>74305.960000000006</v>
      </c>
      <c r="N2537" t="s">
        <v>109</v>
      </c>
      <c r="O2537" t="s">
        <v>25</v>
      </c>
      <c r="P2537" t="s">
        <v>26</v>
      </c>
      <c r="Q2537">
        <f>Sales_Data[[#This Row],[Quantity]]*Sales_Data[[#This Row],[Unit_Price]]</f>
        <v>121936.14</v>
      </c>
      <c r="R2537">
        <f>Sales_Data[[#This Row],[Gross_Sales]]*Sales_Data[[#This Row],[Discount]]</f>
        <v>18290.420999999998</v>
      </c>
      <c r="S2537">
        <f>Sales_Data[[#This Row],[Gross_Sales]]-Sales_Data[[#This Row],[Discount_Amount]]</f>
        <v>103645.719</v>
      </c>
      <c r="T2537">
        <f>Sales_Data[[#This Row],[Net Sales]]-Sales_Data[[#This Row],[Cost]]</f>
        <v>29339.758999999991</v>
      </c>
      <c r="U2537" s="2">
        <f>Sales_Data[[#This Row],[Profit]]/Sales_Data[[#This Row],[Net Sales]]</f>
        <v>0.28307738402586596</v>
      </c>
      <c r="V2537">
        <f>YEAR(Sales_Data[[#This Row],[Order_Date]])</f>
        <v>2025</v>
      </c>
      <c r="W2537" t="str">
        <f>TEXT(Sales_Data[[#This Row],[Order_Date]],"mmm")</f>
        <v>Jul</v>
      </c>
      <c r="X2537">
        <f>MONTH(Sales_Data[[#This Row],[Order_Date]])</f>
        <v>7</v>
      </c>
      <c r="Y2537" t="str">
        <f>"Q"&amp;ROUNDUP(MONTH(Sales_Data[[#This Row],[Order_Date]])/3,0)</f>
        <v>Q3</v>
      </c>
    </row>
    <row r="2538" spans="1:25" x14ac:dyDescent="0.3">
      <c r="A2538" t="s">
        <v>4036</v>
      </c>
      <c r="B2538" s="1">
        <v>45736</v>
      </c>
      <c r="C2538" t="s">
        <v>563</v>
      </c>
      <c r="D2538" t="s">
        <v>715</v>
      </c>
      <c r="E2538" t="s">
        <v>39</v>
      </c>
      <c r="F2538" t="s">
        <v>202</v>
      </c>
      <c r="G2538" t="s">
        <v>32</v>
      </c>
      <c r="H2538" t="s">
        <v>50</v>
      </c>
      <c r="I2538" t="s">
        <v>51</v>
      </c>
      <c r="J2538">
        <v>2</v>
      </c>
      <c r="K2538">
        <v>2750.9</v>
      </c>
      <c r="L2538">
        <v>0.1</v>
      </c>
      <c r="M2538">
        <v>3572.16</v>
      </c>
      <c r="N2538" t="s">
        <v>109</v>
      </c>
      <c r="O2538" t="s">
        <v>35</v>
      </c>
      <c r="P2538" t="s">
        <v>44</v>
      </c>
      <c r="Q2538">
        <f>Sales_Data[[#This Row],[Quantity]]*Sales_Data[[#This Row],[Unit_Price]]</f>
        <v>5501.8</v>
      </c>
      <c r="R2538">
        <f>Sales_Data[[#This Row],[Gross_Sales]]*Sales_Data[[#This Row],[Discount]]</f>
        <v>550.18000000000006</v>
      </c>
      <c r="S2538">
        <f>Sales_Data[[#This Row],[Gross_Sales]]-Sales_Data[[#This Row],[Discount_Amount]]</f>
        <v>4951.62</v>
      </c>
      <c r="T2538">
        <f>Sales_Data[[#This Row],[Net Sales]]-Sales_Data[[#This Row],[Cost]]</f>
        <v>1379.46</v>
      </c>
      <c r="U2538" s="2">
        <f>Sales_Data[[#This Row],[Profit]]/Sales_Data[[#This Row],[Net Sales]]</f>
        <v>0.27858761375065133</v>
      </c>
      <c r="V2538">
        <f>YEAR(Sales_Data[[#This Row],[Order_Date]])</f>
        <v>2025</v>
      </c>
      <c r="W2538" t="str">
        <f>TEXT(Sales_Data[[#This Row],[Order_Date]],"mmm")</f>
        <v>Mar</v>
      </c>
      <c r="X2538">
        <f>MONTH(Sales_Data[[#This Row],[Order_Date]])</f>
        <v>3</v>
      </c>
      <c r="Y2538" t="str">
        <f>"Q"&amp;ROUNDUP(MONTH(Sales_Data[[#This Row],[Order_Date]])/3,0)</f>
        <v>Q1</v>
      </c>
    </row>
    <row r="2539" spans="1:25" x14ac:dyDescent="0.3">
      <c r="A2539" t="s">
        <v>4037</v>
      </c>
      <c r="B2539" s="1">
        <v>46000</v>
      </c>
      <c r="C2539" t="s">
        <v>1753</v>
      </c>
      <c r="D2539" t="s">
        <v>669</v>
      </c>
      <c r="E2539" t="s">
        <v>48</v>
      </c>
      <c r="F2539" t="s">
        <v>164</v>
      </c>
      <c r="G2539" t="s">
        <v>41</v>
      </c>
      <c r="H2539" t="s">
        <v>42</v>
      </c>
      <c r="I2539" t="s">
        <v>43</v>
      </c>
      <c r="J2539">
        <v>3</v>
      </c>
      <c r="K2539">
        <v>26853.99</v>
      </c>
      <c r="L2539">
        <v>0</v>
      </c>
      <c r="M2539">
        <v>53870.9</v>
      </c>
      <c r="N2539" t="s">
        <v>83</v>
      </c>
      <c r="O2539" t="s">
        <v>25</v>
      </c>
      <c r="P2539" t="s">
        <v>44</v>
      </c>
      <c r="Q2539">
        <f>Sales_Data[[#This Row],[Quantity]]*Sales_Data[[#This Row],[Unit_Price]]</f>
        <v>80561.97</v>
      </c>
      <c r="R2539">
        <f>Sales_Data[[#This Row],[Gross_Sales]]*Sales_Data[[#This Row],[Discount]]</f>
        <v>0</v>
      </c>
      <c r="S2539">
        <f>Sales_Data[[#This Row],[Gross_Sales]]-Sales_Data[[#This Row],[Discount_Amount]]</f>
        <v>80561.97</v>
      </c>
      <c r="T2539">
        <f>Sales_Data[[#This Row],[Net Sales]]-Sales_Data[[#This Row],[Cost]]</f>
        <v>26691.07</v>
      </c>
      <c r="U2539" s="2">
        <f>Sales_Data[[#This Row],[Profit]]/Sales_Data[[#This Row],[Net Sales]]</f>
        <v>0.33131103919132066</v>
      </c>
      <c r="V2539">
        <f>YEAR(Sales_Data[[#This Row],[Order_Date]])</f>
        <v>2025</v>
      </c>
      <c r="W2539" t="str">
        <f>TEXT(Sales_Data[[#This Row],[Order_Date]],"mmm")</f>
        <v>Dec</v>
      </c>
      <c r="X2539">
        <f>MONTH(Sales_Data[[#This Row],[Order_Date]])</f>
        <v>12</v>
      </c>
      <c r="Y2539" t="str">
        <f>"Q"&amp;ROUNDUP(MONTH(Sales_Data[[#This Row],[Order_Date]])/3,0)</f>
        <v>Q4</v>
      </c>
    </row>
    <row r="2540" spans="1:25" x14ac:dyDescent="0.3">
      <c r="A2540" t="s">
        <v>4038</v>
      </c>
      <c r="B2540" s="1">
        <v>46001</v>
      </c>
      <c r="C2540" t="s">
        <v>2850</v>
      </c>
      <c r="D2540" t="s">
        <v>430</v>
      </c>
      <c r="E2540" t="s">
        <v>48</v>
      </c>
      <c r="F2540" t="s">
        <v>49</v>
      </c>
      <c r="G2540" t="s">
        <v>67</v>
      </c>
      <c r="H2540" t="s">
        <v>133</v>
      </c>
      <c r="I2540" t="s">
        <v>138</v>
      </c>
      <c r="J2540">
        <v>3</v>
      </c>
      <c r="K2540">
        <v>48868.77</v>
      </c>
      <c r="L2540">
        <v>0.05</v>
      </c>
      <c r="M2540">
        <v>103974.26</v>
      </c>
      <c r="N2540" t="s">
        <v>70</v>
      </c>
      <c r="O2540" t="s">
        <v>35</v>
      </c>
      <c r="P2540" t="s">
        <v>71</v>
      </c>
      <c r="Q2540">
        <f>Sales_Data[[#This Row],[Quantity]]*Sales_Data[[#This Row],[Unit_Price]]</f>
        <v>146606.31</v>
      </c>
      <c r="R2540">
        <f>Sales_Data[[#This Row],[Gross_Sales]]*Sales_Data[[#This Row],[Discount]]</f>
        <v>7330.3155000000006</v>
      </c>
      <c r="S2540">
        <f>Sales_Data[[#This Row],[Gross_Sales]]-Sales_Data[[#This Row],[Discount_Amount]]</f>
        <v>139275.9945</v>
      </c>
      <c r="T2540">
        <f>Sales_Data[[#This Row],[Net Sales]]-Sales_Data[[#This Row],[Cost]]</f>
        <v>35301.734500000006</v>
      </c>
      <c r="U2540" s="2">
        <f>Sales_Data[[#This Row],[Profit]]/Sales_Data[[#This Row],[Net Sales]]</f>
        <v>0.25346603789643019</v>
      </c>
      <c r="V2540">
        <f>YEAR(Sales_Data[[#This Row],[Order_Date]])</f>
        <v>2025</v>
      </c>
      <c r="W2540" t="str">
        <f>TEXT(Sales_Data[[#This Row],[Order_Date]],"mmm")</f>
        <v>Dec</v>
      </c>
      <c r="X2540">
        <f>MONTH(Sales_Data[[#This Row],[Order_Date]])</f>
        <v>12</v>
      </c>
      <c r="Y2540" t="str">
        <f>"Q"&amp;ROUNDUP(MONTH(Sales_Data[[#This Row],[Order_Date]])/3,0)</f>
        <v>Q4</v>
      </c>
    </row>
    <row r="2541" spans="1:25" x14ac:dyDescent="0.3">
      <c r="A2541" t="s">
        <v>4039</v>
      </c>
      <c r="B2541" s="1">
        <v>45830</v>
      </c>
      <c r="C2541" t="s">
        <v>1281</v>
      </c>
      <c r="D2541" t="s">
        <v>170</v>
      </c>
      <c r="E2541" t="s">
        <v>19</v>
      </c>
      <c r="F2541" t="s">
        <v>113</v>
      </c>
      <c r="G2541" t="s">
        <v>67</v>
      </c>
      <c r="H2541" t="s">
        <v>121</v>
      </c>
      <c r="I2541" t="s">
        <v>142</v>
      </c>
      <c r="J2541">
        <v>1</v>
      </c>
      <c r="K2541">
        <v>3019.63</v>
      </c>
      <c r="L2541">
        <v>0</v>
      </c>
      <c r="M2541">
        <v>2091.2800000000002</v>
      </c>
      <c r="N2541" t="s">
        <v>52</v>
      </c>
      <c r="O2541" t="s">
        <v>53</v>
      </c>
      <c r="P2541" t="s">
        <v>71</v>
      </c>
      <c r="Q2541">
        <f>Sales_Data[[#This Row],[Quantity]]*Sales_Data[[#This Row],[Unit_Price]]</f>
        <v>3019.63</v>
      </c>
      <c r="R2541">
        <f>Sales_Data[[#This Row],[Gross_Sales]]*Sales_Data[[#This Row],[Discount]]</f>
        <v>0</v>
      </c>
      <c r="S2541">
        <f>Sales_Data[[#This Row],[Gross_Sales]]-Sales_Data[[#This Row],[Discount_Amount]]</f>
        <v>3019.63</v>
      </c>
      <c r="T2541">
        <f>Sales_Data[[#This Row],[Net Sales]]-Sales_Data[[#This Row],[Cost]]</f>
        <v>928.34999999999991</v>
      </c>
      <c r="U2541" s="2">
        <f>Sales_Data[[#This Row],[Profit]]/Sales_Data[[#This Row],[Net Sales]]</f>
        <v>0.30743832853693992</v>
      </c>
      <c r="V2541">
        <f>YEAR(Sales_Data[[#This Row],[Order_Date]])</f>
        <v>2025</v>
      </c>
      <c r="W2541" t="str">
        <f>TEXT(Sales_Data[[#This Row],[Order_Date]],"mmm")</f>
        <v>Jun</v>
      </c>
      <c r="X2541">
        <f>MONTH(Sales_Data[[#This Row],[Order_Date]])</f>
        <v>6</v>
      </c>
      <c r="Y2541" t="str">
        <f>"Q"&amp;ROUNDUP(MONTH(Sales_Data[[#This Row],[Order_Date]])/3,0)</f>
        <v>Q2</v>
      </c>
    </row>
    <row r="2542" spans="1:25" x14ac:dyDescent="0.3">
      <c r="A2542" t="s">
        <v>4040</v>
      </c>
      <c r="B2542" s="1">
        <v>45726</v>
      </c>
      <c r="C2542" t="s">
        <v>4041</v>
      </c>
      <c r="D2542" t="s">
        <v>271</v>
      </c>
      <c r="E2542" t="s">
        <v>30</v>
      </c>
      <c r="F2542" t="s">
        <v>87</v>
      </c>
      <c r="G2542" t="s">
        <v>41</v>
      </c>
      <c r="H2542" t="s">
        <v>147</v>
      </c>
      <c r="I2542" t="s">
        <v>369</v>
      </c>
      <c r="J2542">
        <v>1</v>
      </c>
      <c r="K2542">
        <v>1741.57</v>
      </c>
      <c r="L2542">
        <v>0.05</v>
      </c>
      <c r="M2542">
        <v>1175.22</v>
      </c>
      <c r="N2542" t="s">
        <v>83</v>
      </c>
      <c r="O2542" t="s">
        <v>35</v>
      </c>
      <c r="P2542" t="s">
        <v>44</v>
      </c>
      <c r="Q2542">
        <f>Sales_Data[[#This Row],[Quantity]]*Sales_Data[[#This Row],[Unit_Price]]</f>
        <v>1741.57</v>
      </c>
      <c r="R2542">
        <f>Sales_Data[[#This Row],[Gross_Sales]]*Sales_Data[[#This Row],[Discount]]</f>
        <v>87.078500000000005</v>
      </c>
      <c r="S2542">
        <f>Sales_Data[[#This Row],[Gross_Sales]]-Sales_Data[[#This Row],[Discount_Amount]]</f>
        <v>1654.4914999999999</v>
      </c>
      <c r="T2542">
        <f>Sales_Data[[#This Row],[Net Sales]]-Sales_Data[[#This Row],[Cost]]</f>
        <v>479.27149999999983</v>
      </c>
      <c r="U2542" s="2">
        <f>Sales_Data[[#This Row],[Profit]]/Sales_Data[[#This Row],[Net Sales]]</f>
        <v>0.28967903431356395</v>
      </c>
      <c r="V2542">
        <f>YEAR(Sales_Data[[#This Row],[Order_Date]])</f>
        <v>2025</v>
      </c>
      <c r="W2542" t="str">
        <f>TEXT(Sales_Data[[#This Row],[Order_Date]],"mmm")</f>
        <v>Mar</v>
      </c>
      <c r="X2542">
        <f>MONTH(Sales_Data[[#This Row],[Order_Date]])</f>
        <v>3</v>
      </c>
      <c r="Y2542" t="str">
        <f>"Q"&amp;ROUNDUP(MONTH(Sales_Data[[#This Row],[Order_Date]])/3,0)</f>
        <v>Q1</v>
      </c>
    </row>
    <row r="2543" spans="1:25" x14ac:dyDescent="0.3">
      <c r="A2543" t="s">
        <v>4042</v>
      </c>
      <c r="B2543" s="1">
        <v>45744</v>
      </c>
      <c r="C2543" t="s">
        <v>3376</v>
      </c>
      <c r="D2543" t="s">
        <v>393</v>
      </c>
      <c r="E2543" t="s">
        <v>39</v>
      </c>
      <c r="F2543" t="s">
        <v>202</v>
      </c>
      <c r="G2543" t="s">
        <v>67</v>
      </c>
      <c r="H2543" t="s">
        <v>68</v>
      </c>
      <c r="I2543" t="s">
        <v>69</v>
      </c>
      <c r="J2543">
        <v>1</v>
      </c>
      <c r="K2543">
        <v>1182.3699999999999</v>
      </c>
      <c r="L2543">
        <v>0.1</v>
      </c>
      <c r="M2543">
        <v>818.18</v>
      </c>
      <c r="N2543" t="s">
        <v>109</v>
      </c>
      <c r="O2543" t="s">
        <v>35</v>
      </c>
      <c r="P2543" t="s">
        <v>44</v>
      </c>
      <c r="Q2543">
        <f>Sales_Data[[#This Row],[Quantity]]*Sales_Data[[#This Row],[Unit_Price]]</f>
        <v>1182.3699999999999</v>
      </c>
      <c r="R2543">
        <f>Sales_Data[[#This Row],[Gross_Sales]]*Sales_Data[[#This Row],[Discount]]</f>
        <v>118.23699999999999</v>
      </c>
      <c r="S2543">
        <f>Sales_Data[[#This Row],[Gross_Sales]]-Sales_Data[[#This Row],[Discount_Amount]]</f>
        <v>1064.1329999999998</v>
      </c>
      <c r="T2543">
        <f>Sales_Data[[#This Row],[Net Sales]]-Sales_Data[[#This Row],[Cost]]</f>
        <v>245.95299999999986</v>
      </c>
      <c r="U2543" s="2">
        <f>Sales_Data[[#This Row],[Profit]]/Sales_Data[[#This Row],[Net Sales]]</f>
        <v>0.23112994334354814</v>
      </c>
      <c r="V2543">
        <f>YEAR(Sales_Data[[#This Row],[Order_Date]])</f>
        <v>2025</v>
      </c>
      <c r="W2543" t="str">
        <f>TEXT(Sales_Data[[#This Row],[Order_Date]],"mmm")</f>
        <v>Mar</v>
      </c>
      <c r="X2543">
        <f>MONTH(Sales_Data[[#This Row],[Order_Date]])</f>
        <v>3</v>
      </c>
      <c r="Y2543" t="str">
        <f>"Q"&amp;ROUNDUP(MONTH(Sales_Data[[#This Row],[Order_Date]])/3,0)</f>
        <v>Q1</v>
      </c>
    </row>
    <row r="2544" spans="1:25" x14ac:dyDescent="0.3">
      <c r="A2544" t="s">
        <v>4043</v>
      </c>
      <c r="B2544" s="1">
        <v>45758</v>
      </c>
      <c r="C2544" t="s">
        <v>2035</v>
      </c>
      <c r="D2544" t="s">
        <v>252</v>
      </c>
      <c r="E2544" t="s">
        <v>39</v>
      </c>
      <c r="F2544" t="s">
        <v>96</v>
      </c>
      <c r="G2544" t="s">
        <v>75</v>
      </c>
      <c r="H2544" t="s">
        <v>76</v>
      </c>
      <c r="I2544" t="s">
        <v>77</v>
      </c>
      <c r="J2544">
        <v>5</v>
      </c>
      <c r="K2544">
        <v>3402.25</v>
      </c>
      <c r="L2544">
        <v>0</v>
      </c>
      <c r="M2544">
        <v>14295.17</v>
      </c>
      <c r="N2544" t="s">
        <v>70</v>
      </c>
      <c r="O2544" t="s">
        <v>35</v>
      </c>
      <c r="P2544" t="s">
        <v>44</v>
      </c>
      <c r="Q2544">
        <f>Sales_Data[[#This Row],[Quantity]]*Sales_Data[[#This Row],[Unit_Price]]</f>
        <v>17011.25</v>
      </c>
      <c r="R2544">
        <f>Sales_Data[[#This Row],[Gross_Sales]]*Sales_Data[[#This Row],[Discount]]</f>
        <v>0</v>
      </c>
      <c r="S2544">
        <f>Sales_Data[[#This Row],[Gross_Sales]]-Sales_Data[[#This Row],[Discount_Amount]]</f>
        <v>17011.25</v>
      </c>
      <c r="T2544">
        <f>Sales_Data[[#This Row],[Net Sales]]-Sales_Data[[#This Row],[Cost]]</f>
        <v>2716.08</v>
      </c>
      <c r="U2544" s="2">
        <f>Sales_Data[[#This Row],[Profit]]/Sales_Data[[#This Row],[Net Sales]]</f>
        <v>0.15966375192887058</v>
      </c>
      <c r="V2544">
        <f>YEAR(Sales_Data[[#This Row],[Order_Date]])</f>
        <v>2025</v>
      </c>
      <c r="W2544" t="str">
        <f>TEXT(Sales_Data[[#This Row],[Order_Date]],"mmm")</f>
        <v>Apr</v>
      </c>
      <c r="X2544">
        <f>MONTH(Sales_Data[[#This Row],[Order_Date]])</f>
        <v>4</v>
      </c>
      <c r="Y2544" t="str">
        <f>"Q"&amp;ROUNDUP(MONTH(Sales_Data[[#This Row],[Order_Date]])/3,0)</f>
        <v>Q2</v>
      </c>
    </row>
    <row r="2545" spans="1:25" x14ac:dyDescent="0.3">
      <c r="A2545" t="s">
        <v>4044</v>
      </c>
      <c r="B2545" s="1">
        <v>45665</v>
      </c>
      <c r="C2545" t="s">
        <v>2267</v>
      </c>
      <c r="D2545" t="s">
        <v>302</v>
      </c>
      <c r="E2545" t="s">
        <v>39</v>
      </c>
      <c r="F2545" t="s">
        <v>405</v>
      </c>
      <c r="G2545" t="s">
        <v>67</v>
      </c>
      <c r="H2545" t="s">
        <v>121</v>
      </c>
      <c r="I2545" t="s">
        <v>142</v>
      </c>
      <c r="J2545">
        <v>1</v>
      </c>
      <c r="K2545">
        <v>4043.23</v>
      </c>
      <c r="L2545">
        <v>0</v>
      </c>
      <c r="M2545">
        <v>2957.08</v>
      </c>
      <c r="N2545" t="s">
        <v>52</v>
      </c>
      <c r="O2545" t="s">
        <v>25</v>
      </c>
      <c r="P2545" t="s">
        <v>71</v>
      </c>
      <c r="Q2545">
        <f>Sales_Data[[#This Row],[Quantity]]*Sales_Data[[#This Row],[Unit_Price]]</f>
        <v>4043.23</v>
      </c>
      <c r="R2545">
        <f>Sales_Data[[#This Row],[Gross_Sales]]*Sales_Data[[#This Row],[Discount]]</f>
        <v>0</v>
      </c>
      <c r="S2545">
        <f>Sales_Data[[#This Row],[Gross_Sales]]-Sales_Data[[#This Row],[Discount_Amount]]</f>
        <v>4043.23</v>
      </c>
      <c r="T2545">
        <f>Sales_Data[[#This Row],[Net Sales]]-Sales_Data[[#This Row],[Cost]]</f>
        <v>1086.1500000000001</v>
      </c>
      <c r="U2545" s="2">
        <f>Sales_Data[[#This Row],[Profit]]/Sales_Data[[#This Row],[Net Sales]]</f>
        <v>0.26863423549983556</v>
      </c>
      <c r="V2545">
        <f>YEAR(Sales_Data[[#This Row],[Order_Date]])</f>
        <v>2025</v>
      </c>
      <c r="W2545" t="str">
        <f>TEXT(Sales_Data[[#This Row],[Order_Date]],"mmm")</f>
        <v>Jan</v>
      </c>
      <c r="X2545">
        <f>MONTH(Sales_Data[[#This Row],[Order_Date]])</f>
        <v>1</v>
      </c>
      <c r="Y2545" t="str">
        <f>"Q"&amp;ROUNDUP(MONTH(Sales_Data[[#This Row],[Order_Date]])/3,0)</f>
        <v>Q1</v>
      </c>
    </row>
    <row r="2546" spans="1:25" x14ac:dyDescent="0.3">
      <c r="A2546" t="s">
        <v>4045</v>
      </c>
      <c r="B2546" s="1">
        <v>45990</v>
      </c>
      <c r="C2546" t="s">
        <v>4046</v>
      </c>
      <c r="D2546" t="s">
        <v>118</v>
      </c>
      <c r="E2546" t="s">
        <v>39</v>
      </c>
      <c r="F2546" t="s">
        <v>96</v>
      </c>
      <c r="G2546" t="s">
        <v>67</v>
      </c>
      <c r="H2546" t="s">
        <v>121</v>
      </c>
      <c r="I2546" t="s">
        <v>142</v>
      </c>
      <c r="J2546">
        <v>2</v>
      </c>
      <c r="K2546">
        <v>1793.66</v>
      </c>
      <c r="L2546">
        <v>0.05</v>
      </c>
      <c r="M2546">
        <v>2591.5100000000002</v>
      </c>
      <c r="N2546" t="s">
        <v>70</v>
      </c>
      <c r="O2546" t="s">
        <v>35</v>
      </c>
      <c r="P2546" t="s">
        <v>26</v>
      </c>
      <c r="Q2546">
        <f>Sales_Data[[#This Row],[Quantity]]*Sales_Data[[#This Row],[Unit_Price]]</f>
        <v>3587.32</v>
      </c>
      <c r="R2546">
        <f>Sales_Data[[#This Row],[Gross_Sales]]*Sales_Data[[#This Row],[Discount]]</f>
        <v>179.36600000000001</v>
      </c>
      <c r="S2546">
        <f>Sales_Data[[#This Row],[Gross_Sales]]-Sales_Data[[#This Row],[Discount_Amount]]</f>
        <v>3407.9540000000002</v>
      </c>
      <c r="T2546">
        <f>Sales_Data[[#This Row],[Net Sales]]-Sales_Data[[#This Row],[Cost]]</f>
        <v>816.44399999999996</v>
      </c>
      <c r="U2546" s="2">
        <f>Sales_Data[[#This Row],[Profit]]/Sales_Data[[#This Row],[Net Sales]]</f>
        <v>0.23957013504290256</v>
      </c>
      <c r="V2546">
        <f>YEAR(Sales_Data[[#This Row],[Order_Date]])</f>
        <v>2025</v>
      </c>
      <c r="W2546" t="str">
        <f>TEXT(Sales_Data[[#This Row],[Order_Date]],"mmm")</f>
        <v>Nov</v>
      </c>
      <c r="X2546">
        <f>MONTH(Sales_Data[[#This Row],[Order_Date]])</f>
        <v>11</v>
      </c>
      <c r="Y2546" t="str">
        <f>"Q"&amp;ROUNDUP(MONTH(Sales_Data[[#This Row],[Order_Date]])/3,0)</f>
        <v>Q4</v>
      </c>
    </row>
    <row r="2547" spans="1:25" x14ac:dyDescent="0.3">
      <c r="A2547" t="s">
        <v>4047</v>
      </c>
      <c r="B2547" s="1">
        <v>45857</v>
      </c>
      <c r="C2547" t="s">
        <v>675</v>
      </c>
      <c r="D2547" t="s">
        <v>1452</v>
      </c>
      <c r="E2547" t="s">
        <v>48</v>
      </c>
      <c r="F2547" t="s">
        <v>132</v>
      </c>
      <c r="G2547" t="s">
        <v>21</v>
      </c>
      <c r="H2547" t="s">
        <v>22</v>
      </c>
      <c r="I2547" t="s">
        <v>23</v>
      </c>
      <c r="J2547">
        <v>2</v>
      </c>
      <c r="K2547">
        <v>3191.11</v>
      </c>
      <c r="L2547">
        <v>0.05</v>
      </c>
      <c r="M2547">
        <v>5012.74</v>
      </c>
      <c r="N2547" t="s">
        <v>83</v>
      </c>
      <c r="O2547" t="s">
        <v>35</v>
      </c>
      <c r="P2547" t="s">
        <v>26</v>
      </c>
      <c r="Q2547">
        <f>Sales_Data[[#This Row],[Quantity]]*Sales_Data[[#This Row],[Unit_Price]]</f>
        <v>6382.22</v>
      </c>
      <c r="R2547">
        <f>Sales_Data[[#This Row],[Gross_Sales]]*Sales_Data[[#This Row],[Discount]]</f>
        <v>319.11100000000005</v>
      </c>
      <c r="S2547">
        <f>Sales_Data[[#This Row],[Gross_Sales]]-Sales_Data[[#This Row],[Discount_Amount]]</f>
        <v>6063.1090000000004</v>
      </c>
      <c r="T2547">
        <f>Sales_Data[[#This Row],[Net Sales]]-Sales_Data[[#This Row],[Cost]]</f>
        <v>1050.3690000000006</v>
      </c>
      <c r="U2547" s="2">
        <f>Sales_Data[[#This Row],[Profit]]/Sales_Data[[#This Row],[Net Sales]]</f>
        <v>0.1732393397512729</v>
      </c>
      <c r="V2547">
        <f>YEAR(Sales_Data[[#This Row],[Order_Date]])</f>
        <v>2025</v>
      </c>
      <c r="W2547" t="str">
        <f>TEXT(Sales_Data[[#This Row],[Order_Date]],"mmm")</f>
        <v>Jul</v>
      </c>
      <c r="X2547">
        <f>MONTH(Sales_Data[[#This Row],[Order_Date]])</f>
        <v>7</v>
      </c>
      <c r="Y2547" t="str">
        <f>"Q"&amp;ROUNDUP(MONTH(Sales_Data[[#This Row],[Order_Date]])/3,0)</f>
        <v>Q3</v>
      </c>
    </row>
    <row r="2548" spans="1:25" x14ac:dyDescent="0.3">
      <c r="A2548" t="s">
        <v>4048</v>
      </c>
      <c r="B2548" s="1">
        <v>45744</v>
      </c>
      <c r="C2548" t="s">
        <v>3413</v>
      </c>
      <c r="D2548" t="s">
        <v>61</v>
      </c>
      <c r="E2548" t="s">
        <v>119</v>
      </c>
      <c r="F2548" t="s">
        <v>249</v>
      </c>
      <c r="G2548" t="s">
        <v>41</v>
      </c>
      <c r="H2548" t="s">
        <v>171</v>
      </c>
      <c r="I2548" t="s">
        <v>191</v>
      </c>
      <c r="J2548">
        <v>2</v>
      </c>
      <c r="K2548">
        <v>6614.52</v>
      </c>
      <c r="L2548">
        <v>0.1</v>
      </c>
      <c r="M2548">
        <v>8712.0499999999993</v>
      </c>
      <c r="N2548" t="s">
        <v>109</v>
      </c>
      <c r="O2548" t="s">
        <v>35</v>
      </c>
      <c r="P2548" t="s">
        <v>26</v>
      </c>
      <c r="Q2548">
        <f>Sales_Data[[#This Row],[Quantity]]*Sales_Data[[#This Row],[Unit_Price]]</f>
        <v>13229.04</v>
      </c>
      <c r="R2548">
        <f>Sales_Data[[#This Row],[Gross_Sales]]*Sales_Data[[#This Row],[Discount]]</f>
        <v>1322.9040000000002</v>
      </c>
      <c r="S2548">
        <f>Sales_Data[[#This Row],[Gross_Sales]]-Sales_Data[[#This Row],[Discount_Amount]]</f>
        <v>11906.136</v>
      </c>
      <c r="T2548">
        <f>Sales_Data[[#This Row],[Net Sales]]-Sales_Data[[#This Row],[Cost]]</f>
        <v>3194.0860000000011</v>
      </c>
      <c r="U2548" s="2">
        <f>Sales_Data[[#This Row],[Profit]]/Sales_Data[[#This Row],[Net Sales]]</f>
        <v>0.26827225894278389</v>
      </c>
      <c r="V2548">
        <f>YEAR(Sales_Data[[#This Row],[Order_Date]])</f>
        <v>2025</v>
      </c>
      <c r="W2548" t="str">
        <f>TEXT(Sales_Data[[#This Row],[Order_Date]],"mmm")</f>
        <v>Mar</v>
      </c>
      <c r="X2548">
        <f>MONTH(Sales_Data[[#This Row],[Order_Date]])</f>
        <v>3</v>
      </c>
      <c r="Y2548" t="str">
        <f>"Q"&amp;ROUNDUP(MONTH(Sales_Data[[#This Row],[Order_Date]])/3,0)</f>
        <v>Q1</v>
      </c>
    </row>
    <row r="2549" spans="1:25" x14ac:dyDescent="0.3">
      <c r="A2549" t="s">
        <v>4049</v>
      </c>
      <c r="B2549" s="1">
        <v>45700</v>
      </c>
      <c r="C2549" t="s">
        <v>499</v>
      </c>
      <c r="D2549" t="s">
        <v>38</v>
      </c>
      <c r="E2549" t="s">
        <v>48</v>
      </c>
      <c r="F2549" t="s">
        <v>49</v>
      </c>
      <c r="G2549" t="s">
        <v>21</v>
      </c>
      <c r="H2549" t="s">
        <v>230</v>
      </c>
      <c r="I2549" t="s">
        <v>231</v>
      </c>
      <c r="J2549">
        <v>1</v>
      </c>
      <c r="K2549">
        <v>2770.33</v>
      </c>
      <c r="L2549">
        <v>0.1</v>
      </c>
      <c r="M2549">
        <v>1796.19</v>
      </c>
      <c r="N2549" t="s">
        <v>24</v>
      </c>
      <c r="O2549" t="s">
        <v>25</v>
      </c>
      <c r="P2549" t="s">
        <v>44</v>
      </c>
      <c r="Q2549">
        <f>Sales_Data[[#This Row],[Quantity]]*Sales_Data[[#This Row],[Unit_Price]]</f>
        <v>2770.33</v>
      </c>
      <c r="R2549">
        <f>Sales_Data[[#This Row],[Gross_Sales]]*Sales_Data[[#This Row],[Discount]]</f>
        <v>277.03300000000002</v>
      </c>
      <c r="S2549">
        <f>Sales_Data[[#This Row],[Gross_Sales]]-Sales_Data[[#This Row],[Discount_Amount]]</f>
        <v>2493.297</v>
      </c>
      <c r="T2549">
        <f>Sales_Data[[#This Row],[Net Sales]]-Sales_Data[[#This Row],[Cost]]</f>
        <v>697.10699999999997</v>
      </c>
      <c r="U2549" s="2">
        <f>Sales_Data[[#This Row],[Profit]]/Sales_Data[[#This Row],[Net Sales]]</f>
        <v>0.27959244325886567</v>
      </c>
      <c r="V2549">
        <f>YEAR(Sales_Data[[#This Row],[Order_Date]])</f>
        <v>2025</v>
      </c>
      <c r="W2549" t="str">
        <f>TEXT(Sales_Data[[#This Row],[Order_Date]],"mmm")</f>
        <v>Feb</v>
      </c>
      <c r="X2549">
        <f>MONTH(Sales_Data[[#This Row],[Order_Date]])</f>
        <v>2</v>
      </c>
      <c r="Y2549" t="str">
        <f>"Q"&amp;ROUNDUP(MONTH(Sales_Data[[#This Row],[Order_Date]])/3,0)</f>
        <v>Q1</v>
      </c>
    </row>
    <row r="2550" spans="1:25" x14ac:dyDescent="0.3">
      <c r="A2550" t="s">
        <v>4050</v>
      </c>
      <c r="B2550" s="1">
        <v>45766</v>
      </c>
      <c r="C2550" t="s">
        <v>748</v>
      </c>
      <c r="D2550" t="s">
        <v>224</v>
      </c>
      <c r="E2550" t="s">
        <v>19</v>
      </c>
      <c r="F2550" t="s">
        <v>113</v>
      </c>
      <c r="G2550" t="s">
        <v>67</v>
      </c>
      <c r="H2550" t="s">
        <v>121</v>
      </c>
      <c r="I2550" t="s">
        <v>142</v>
      </c>
      <c r="J2550">
        <v>1</v>
      </c>
      <c r="K2550">
        <v>17539.87</v>
      </c>
      <c r="L2550">
        <v>0.1</v>
      </c>
      <c r="M2550">
        <v>12520.43</v>
      </c>
      <c r="N2550" t="s">
        <v>24</v>
      </c>
      <c r="O2550" t="s">
        <v>35</v>
      </c>
      <c r="P2550" t="s">
        <v>71</v>
      </c>
      <c r="Q2550">
        <f>Sales_Data[[#This Row],[Quantity]]*Sales_Data[[#This Row],[Unit_Price]]</f>
        <v>17539.87</v>
      </c>
      <c r="R2550">
        <f>Sales_Data[[#This Row],[Gross_Sales]]*Sales_Data[[#This Row],[Discount]]</f>
        <v>1753.9870000000001</v>
      </c>
      <c r="S2550">
        <f>Sales_Data[[#This Row],[Gross_Sales]]-Sales_Data[[#This Row],[Discount_Amount]]</f>
        <v>15785.882999999998</v>
      </c>
      <c r="T2550">
        <f>Sales_Data[[#This Row],[Net Sales]]-Sales_Data[[#This Row],[Cost]]</f>
        <v>3265.4529999999977</v>
      </c>
      <c r="U2550" s="2">
        <f>Sales_Data[[#This Row],[Profit]]/Sales_Data[[#This Row],[Net Sales]]</f>
        <v>0.20685906515333974</v>
      </c>
      <c r="V2550">
        <f>YEAR(Sales_Data[[#This Row],[Order_Date]])</f>
        <v>2025</v>
      </c>
      <c r="W2550" t="str">
        <f>TEXT(Sales_Data[[#This Row],[Order_Date]],"mmm")</f>
        <v>Apr</v>
      </c>
      <c r="X2550">
        <f>MONTH(Sales_Data[[#This Row],[Order_Date]])</f>
        <v>4</v>
      </c>
      <c r="Y2550" t="str">
        <f>"Q"&amp;ROUNDUP(MONTH(Sales_Data[[#This Row],[Order_Date]])/3,0)</f>
        <v>Q2</v>
      </c>
    </row>
    <row r="2551" spans="1:25" x14ac:dyDescent="0.3">
      <c r="A2551" t="s">
        <v>4051</v>
      </c>
      <c r="B2551" s="1">
        <v>45809</v>
      </c>
      <c r="C2551" t="s">
        <v>1009</v>
      </c>
      <c r="D2551" t="s">
        <v>175</v>
      </c>
      <c r="E2551" t="s">
        <v>30</v>
      </c>
      <c r="F2551" t="s">
        <v>210</v>
      </c>
      <c r="G2551" t="s">
        <v>67</v>
      </c>
      <c r="H2551" t="s">
        <v>68</v>
      </c>
      <c r="I2551" t="s">
        <v>97</v>
      </c>
      <c r="J2551">
        <v>1</v>
      </c>
      <c r="K2551">
        <v>1302.6300000000001</v>
      </c>
      <c r="L2551">
        <v>0.15</v>
      </c>
      <c r="M2551">
        <v>764.47</v>
      </c>
      <c r="N2551" t="s">
        <v>24</v>
      </c>
      <c r="O2551" t="s">
        <v>35</v>
      </c>
      <c r="P2551" t="s">
        <v>26</v>
      </c>
      <c r="Q2551">
        <f>Sales_Data[[#This Row],[Quantity]]*Sales_Data[[#This Row],[Unit_Price]]</f>
        <v>1302.6300000000001</v>
      </c>
      <c r="R2551">
        <f>Sales_Data[[#This Row],[Gross_Sales]]*Sales_Data[[#This Row],[Discount]]</f>
        <v>195.39450000000002</v>
      </c>
      <c r="S2551">
        <f>Sales_Data[[#This Row],[Gross_Sales]]-Sales_Data[[#This Row],[Discount_Amount]]</f>
        <v>1107.2355</v>
      </c>
      <c r="T2551">
        <f>Sales_Data[[#This Row],[Net Sales]]-Sales_Data[[#This Row],[Cost]]</f>
        <v>342.76549999999997</v>
      </c>
      <c r="U2551" s="2">
        <f>Sales_Data[[#This Row],[Profit]]/Sales_Data[[#This Row],[Net Sales]]</f>
        <v>0.30956874124790973</v>
      </c>
      <c r="V2551">
        <f>YEAR(Sales_Data[[#This Row],[Order_Date]])</f>
        <v>2025</v>
      </c>
      <c r="W2551" t="str">
        <f>TEXT(Sales_Data[[#This Row],[Order_Date]],"mmm")</f>
        <v>Jun</v>
      </c>
      <c r="X2551">
        <f>MONTH(Sales_Data[[#This Row],[Order_Date]])</f>
        <v>6</v>
      </c>
      <c r="Y2551" t="str">
        <f>"Q"&amp;ROUNDUP(MONTH(Sales_Data[[#This Row],[Order_Date]])/3,0)</f>
        <v>Q2</v>
      </c>
    </row>
    <row r="2552" spans="1:25" x14ac:dyDescent="0.3">
      <c r="A2552" t="s">
        <v>4052</v>
      </c>
      <c r="B2552" s="1">
        <v>45674</v>
      </c>
      <c r="C2552" t="s">
        <v>4053</v>
      </c>
      <c r="D2552" t="s">
        <v>450</v>
      </c>
      <c r="E2552" t="s">
        <v>19</v>
      </c>
      <c r="F2552" t="s">
        <v>113</v>
      </c>
      <c r="G2552" t="s">
        <v>75</v>
      </c>
      <c r="H2552" t="s">
        <v>256</v>
      </c>
      <c r="I2552" t="s">
        <v>257</v>
      </c>
      <c r="J2552">
        <v>1</v>
      </c>
      <c r="K2552">
        <v>12185.47</v>
      </c>
      <c r="L2552">
        <v>0</v>
      </c>
      <c r="M2552">
        <v>7645.24</v>
      </c>
      <c r="N2552" t="s">
        <v>70</v>
      </c>
      <c r="O2552" t="s">
        <v>35</v>
      </c>
      <c r="P2552" t="s">
        <v>26</v>
      </c>
      <c r="Q2552">
        <f>Sales_Data[[#This Row],[Quantity]]*Sales_Data[[#This Row],[Unit_Price]]</f>
        <v>12185.47</v>
      </c>
      <c r="R2552">
        <f>Sales_Data[[#This Row],[Gross_Sales]]*Sales_Data[[#This Row],[Discount]]</f>
        <v>0</v>
      </c>
      <c r="S2552">
        <f>Sales_Data[[#This Row],[Gross_Sales]]-Sales_Data[[#This Row],[Discount_Amount]]</f>
        <v>12185.47</v>
      </c>
      <c r="T2552">
        <f>Sales_Data[[#This Row],[Net Sales]]-Sales_Data[[#This Row],[Cost]]</f>
        <v>4540.2299999999996</v>
      </c>
      <c r="U2552" s="2">
        <f>Sales_Data[[#This Row],[Profit]]/Sales_Data[[#This Row],[Net Sales]]</f>
        <v>0.37259375305179038</v>
      </c>
      <c r="V2552">
        <f>YEAR(Sales_Data[[#This Row],[Order_Date]])</f>
        <v>2025</v>
      </c>
      <c r="W2552" t="str">
        <f>TEXT(Sales_Data[[#This Row],[Order_Date]],"mmm")</f>
        <v>Jan</v>
      </c>
      <c r="X2552">
        <f>MONTH(Sales_Data[[#This Row],[Order_Date]])</f>
        <v>1</v>
      </c>
      <c r="Y2552" t="str">
        <f>"Q"&amp;ROUNDUP(MONTH(Sales_Data[[#This Row],[Order_Date]])/3,0)</f>
        <v>Q1</v>
      </c>
    </row>
    <row r="2553" spans="1:25" x14ac:dyDescent="0.3">
      <c r="A2553" t="s">
        <v>4054</v>
      </c>
      <c r="B2553" s="1">
        <v>45790</v>
      </c>
      <c r="C2553" t="s">
        <v>4055</v>
      </c>
      <c r="D2553" t="s">
        <v>160</v>
      </c>
      <c r="E2553" t="s">
        <v>119</v>
      </c>
      <c r="F2553" t="s">
        <v>538</v>
      </c>
      <c r="G2553" t="s">
        <v>41</v>
      </c>
      <c r="H2553" t="s">
        <v>171</v>
      </c>
      <c r="I2553" t="s">
        <v>191</v>
      </c>
      <c r="J2553">
        <v>1</v>
      </c>
      <c r="K2553">
        <v>4195.3900000000003</v>
      </c>
      <c r="L2553">
        <v>0.1</v>
      </c>
      <c r="M2553">
        <v>2472.98</v>
      </c>
      <c r="N2553" t="s">
        <v>52</v>
      </c>
      <c r="O2553" t="s">
        <v>35</v>
      </c>
      <c r="P2553" t="s">
        <v>44</v>
      </c>
      <c r="Q2553">
        <f>Sales_Data[[#This Row],[Quantity]]*Sales_Data[[#This Row],[Unit_Price]]</f>
        <v>4195.3900000000003</v>
      </c>
      <c r="R2553">
        <f>Sales_Data[[#This Row],[Gross_Sales]]*Sales_Data[[#This Row],[Discount]]</f>
        <v>419.53900000000004</v>
      </c>
      <c r="S2553">
        <f>Sales_Data[[#This Row],[Gross_Sales]]-Sales_Data[[#This Row],[Discount_Amount]]</f>
        <v>3775.8510000000001</v>
      </c>
      <c r="T2553">
        <f>Sales_Data[[#This Row],[Net Sales]]-Sales_Data[[#This Row],[Cost]]</f>
        <v>1302.8710000000001</v>
      </c>
      <c r="U2553" s="2">
        <f>Sales_Data[[#This Row],[Profit]]/Sales_Data[[#This Row],[Net Sales]]</f>
        <v>0.34505360513431277</v>
      </c>
      <c r="V2553">
        <f>YEAR(Sales_Data[[#This Row],[Order_Date]])</f>
        <v>2025</v>
      </c>
      <c r="W2553" t="str">
        <f>TEXT(Sales_Data[[#This Row],[Order_Date]],"mmm")</f>
        <v>May</v>
      </c>
      <c r="X2553">
        <f>MONTH(Sales_Data[[#This Row],[Order_Date]])</f>
        <v>5</v>
      </c>
      <c r="Y2553" t="str">
        <f>"Q"&amp;ROUNDUP(MONTH(Sales_Data[[#This Row],[Order_Date]])/3,0)</f>
        <v>Q2</v>
      </c>
    </row>
    <row r="2554" spans="1:25" x14ac:dyDescent="0.3">
      <c r="A2554" t="s">
        <v>4056</v>
      </c>
      <c r="B2554" s="1">
        <v>45805</v>
      </c>
      <c r="C2554" t="s">
        <v>1803</v>
      </c>
      <c r="D2554" t="s">
        <v>313</v>
      </c>
      <c r="E2554" t="s">
        <v>19</v>
      </c>
      <c r="F2554" t="s">
        <v>20</v>
      </c>
      <c r="G2554" t="s">
        <v>21</v>
      </c>
      <c r="H2554" t="s">
        <v>230</v>
      </c>
      <c r="I2554" t="s">
        <v>231</v>
      </c>
      <c r="J2554">
        <v>1</v>
      </c>
      <c r="K2554">
        <v>1732.36</v>
      </c>
      <c r="L2554">
        <v>0.05</v>
      </c>
      <c r="M2554">
        <v>1138.24</v>
      </c>
      <c r="N2554" t="s">
        <v>70</v>
      </c>
      <c r="O2554" t="s">
        <v>25</v>
      </c>
      <c r="P2554" t="s">
        <v>44</v>
      </c>
      <c r="Q2554">
        <f>Sales_Data[[#This Row],[Quantity]]*Sales_Data[[#This Row],[Unit_Price]]</f>
        <v>1732.36</v>
      </c>
      <c r="R2554">
        <f>Sales_Data[[#This Row],[Gross_Sales]]*Sales_Data[[#This Row],[Discount]]</f>
        <v>86.617999999999995</v>
      </c>
      <c r="S2554">
        <f>Sales_Data[[#This Row],[Gross_Sales]]-Sales_Data[[#This Row],[Discount_Amount]]</f>
        <v>1645.742</v>
      </c>
      <c r="T2554">
        <f>Sales_Data[[#This Row],[Net Sales]]-Sales_Data[[#This Row],[Cost]]</f>
        <v>507.50199999999995</v>
      </c>
      <c r="U2554" s="2">
        <f>Sales_Data[[#This Row],[Profit]]/Sales_Data[[#This Row],[Net Sales]]</f>
        <v>0.30837275830597988</v>
      </c>
      <c r="V2554">
        <f>YEAR(Sales_Data[[#This Row],[Order_Date]])</f>
        <v>2025</v>
      </c>
      <c r="W2554" t="str">
        <f>TEXT(Sales_Data[[#This Row],[Order_Date]],"mmm")</f>
        <v>May</v>
      </c>
      <c r="X2554">
        <f>MONTH(Sales_Data[[#This Row],[Order_Date]])</f>
        <v>5</v>
      </c>
      <c r="Y2554" t="str">
        <f>"Q"&amp;ROUNDUP(MONTH(Sales_Data[[#This Row],[Order_Date]])/3,0)</f>
        <v>Q2</v>
      </c>
    </row>
    <row r="2555" spans="1:25" x14ac:dyDescent="0.3">
      <c r="A2555" t="s">
        <v>4057</v>
      </c>
      <c r="B2555" s="1">
        <v>45934</v>
      </c>
      <c r="C2555" t="s">
        <v>712</v>
      </c>
      <c r="D2555" t="s">
        <v>669</v>
      </c>
      <c r="E2555" t="s">
        <v>119</v>
      </c>
      <c r="F2555" t="s">
        <v>184</v>
      </c>
      <c r="G2555" t="s">
        <v>21</v>
      </c>
      <c r="H2555" t="s">
        <v>127</v>
      </c>
      <c r="I2555" t="s">
        <v>128</v>
      </c>
      <c r="J2555">
        <v>2</v>
      </c>
      <c r="K2555">
        <v>4513.5600000000004</v>
      </c>
      <c r="L2555">
        <v>0.2</v>
      </c>
      <c r="M2555">
        <v>5997.05</v>
      </c>
      <c r="N2555" t="s">
        <v>24</v>
      </c>
      <c r="O2555" t="s">
        <v>35</v>
      </c>
      <c r="P2555" t="s">
        <v>44</v>
      </c>
      <c r="Q2555">
        <f>Sales_Data[[#This Row],[Quantity]]*Sales_Data[[#This Row],[Unit_Price]]</f>
        <v>9027.1200000000008</v>
      </c>
      <c r="R2555">
        <f>Sales_Data[[#This Row],[Gross_Sales]]*Sales_Data[[#This Row],[Discount]]</f>
        <v>1805.4240000000002</v>
      </c>
      <c r="S2555">
        <f>Sales_Data[[#This Row],[Gross_Sales]]-Sales_Data[[#This Row],[Discount_Amount]]</f>
        <v>7221.6960000000008</v>
      </c>
      <c r="T2555">
        <f>Sales_Data[[#This Row],[Net Sales]]-Sales_Data[[#This Row],[Cost]]</f>
        <v>1224.6460000000006</v>
      </c>
      <c r="U2555" s="2">
        <f>Sales_Data[[#This Row],[Profit]]/Sales_Data[[#This Row],[Net Sales]]</f>
        <v>0.16957872499756296</v>
      </c>
      <c r="V2555">
        <f>YEAR(Sales_Data[[#This Row],[Order_Date]])</f>
        <v>2025</v>
      </c>
      <c r="W2555" t="str">
        <f>TEXT(Sales_Data[[#This Row],[Order_Date]],"mmm")</f>
        <v>Oct</v>
      </c>
      <c r="X2555">
        <f>MONTH(Sales_Data[[#This Row],[Order_Date]])</f>
        <v>10</v>
      </c>
      <c r="Y2555" t="str">
        <f>"Q"&amp;ROUNDUP(MONTH(Sales_Data[[#This Row],[Order_Date]])/3,0)</f>
        <v>Q4</v>
      </c>
    </row>
    <row r="2556" spans="1:25" x14ac:dyDescent="0.3">
      <c r="A2556" t="s">
        <v>4058</v>
      </c>
      <c r="B2556" s="1">
        <v>45889</v>
      </c>
      <c r="C2556" t="s">
        <v>1649</v>
      </c>
      <c r="D2556" t="s">
        <v>125</v>
      </c>
      <c r="E2556" t="s">
        <v>30</v>
      </c>
      <c r="F2556" t="s">
        <v>210</v>
      </c>
      <c r="G2556" t="s">
        <v>41</v>
      </c>
      <c r="H2556" t="s">
        <v>102</v>
      </c>
      <c r="I2556" t="s">
        <v>103</v>
      </c>
      <c r="J2556">
        <v>1</v>
      </c>
      <c r="K2556">
        <v>2704.61</v>
      </c>
      <c r="L2556">
        <v>0.05</v>
      </c>
      <c r="M2556">
        <v>1733.65</v>
      </c>
      <c r="N2556" t="s">
        <v>52</v>
      </c>
      <c r="O2556" t="s">
        <v>35</v>
      </c>
      <c r="P2556" t="s">
        <v>44</v>
      </c>
      <c r="Q2556">
        <f>Sales_Data[[#This Row],[Quantity]]*Sales_Data[[#This Row],[Unit_Price]]</f>
        <v>2704.61</v>
      </c>
      <c r="R2556">
        <f>Sales_Data[[#This Row],[Gross_Sales]]*Sales_Data[[#This Row],[Discount]]</f>
        <v>135.23050000000001</v>
      </c>
      <c r="S2556">
        <f>Sales_Data[[#This Row],[Gross_Sales]]-Sales_Data[[#This Row],[Discount_Amount]]</f>
        <v>2569.3795</v>
      </c>
      <c r="T2556">
        <f>Sales_Data[[#This Row],[Net Sales]]-Sales_Data[[#This Row],[Cost]]</f>
        <v>835.72949999999992</v>
      </c>
      <c r="U2556" s="2">
        <f>Sales_Data[[#This Row],[Profit]]/Sales_Data[[#This Row],[Net Sales]]</f>
        <v>0.32526510778185935</v>
      </c>
      <c r="V2556">
        <f>YEAR(Sales_Data[[#This Row],[Order_Date]])</f>
        <v>2025</v>
      </c>
      <c r="W2556" t="str">
        <f>TEXT(Sales_Data[[#This Row],[Order_Date]],"mmm")</f>
        <v>Aug</v>
      </c>
      <c r="X2556">
        <f>MONTH(Sales_Data[[#This Row],[Order_Date]])</f>
        <v>8</v>
      </c>
      <c r="Y2556" t="str">
        <f>"Q"&amp;ROUNDUP(MONTH(Sales_Data[[#This Row],[Order_Date]])/3,0)</f>
        <v>Q3</v>
      </c>
    </row>
    <row r="2557" spans="1:25" x14ac:dyDescent="0.3">
      <c r="A2557" t="s">
        <v>4059</v>
      </c>
      <c r="B2557" s="1">
        <v>45971</v>
      </c>
      <c r="C2557" t="s">
        <v>4060</v>
      </c>
      <c r="D2557" t="s">
        <v>277</v>
      </c>
      <c r="E2557" t="s">
        <v>119</v>
      </c>
      <c r="F2557" t="s">
        <v>146</v>
      </c>
      <c r="G2557" t="s">
        <v>41</v>
      </c>
      <c r="H2557" t="s">
        <v>171</v>
      </c>
      <c r="I2557" t="s">
        <v>191</v>
      </c>
      <c r="J2557">
        <v>1</v>
      </c>
      <c r="K2557">
        <v>7764.81</v>
      </c>
      <c r="L2557">
        <v>0.2</v>
      </c>
      <c r="M2557">
        <v>4853.78</v>
      </c>
      <c r="N2557" t="s">
        <v>24</v>
      </c>
      <c r="O2557" t="s">
        <v>53</v>
      </c>
      <c r="P2557" t="s">
        <v>71</v>
      </c>
      <c r="Q2557">
        <f>Sales_Data[[#This Row],[Quantity]]*Sales_Data[[#This Row],[Unit_Price]]</f>
        <v>7764.81</v>
      </c>
      <c r="R2557">
        <f>Sales_Data[[#This Row],[Gross_Sales]]*Sales_Data[[#This Row],[Discount]]</f>
        <v>1552.9620000000002</v>
      </c>
      <c r="S2557">
        <f>Sales_Data[[#This Row],[Gross_Sales]]-Sales_Data[[#This Row],[Discount_Amount]]</f>
        <v>6211.848</v>
      </c>
      <c r="T2557">
        <f>Sales_Data[[#This Row],[Net Sales]]-Sales_Data[[#This Row],[Cost]]</f>
        <v>1358.0680000000002</v>
      </c>
      <c r="U2557" s="2">
        <f>Sales_Data[[#This Row],[Profit]]/Sales_Data[[#This Row],[Net Sales]]</f>
        <v>0.21862543964372602</v>
      </c>
      <c r="V2557">
        <f>YEAR(Sales_Data[[#This Row],[Order_Date]])</f>
        <v>2025</v>
      </c>
      <c r="W2557" t="str">
        <f>TEXT(Sales_Data[[#This Row],[Order_Date]],"mmm")</f>
        <v>Nov</v>
      </c>
      <c r="X2557">
        <f>MONTH(Sales_Data[[#This Row],[Order_Date]])</f>
        <v>11</v>
      </c>
      <c r="Y2557" t="str">
        <f>"Q"&amp;ROUNDUP(MONTH(Sales_Data[[#This Row],[Order_Date]])/3,0)</f>
        <v>Q4</v>
      </c>
    </row>
    <row r="2558" spans="1:25" x14ac:dyDescent="0.3">
      <c r="A2558" t="s">
        <v>4061</v>
      </c>
      <c r="B2558" s="1">
        <v>45885</v>
      </c>
      <c r="C2558" t="s">
        <v>1730</v>
      </c>
      <c r="D2558" t="s">
        <v>307</v>
      </c>
      <c r="E2558" t="s">
        <v>119</v>
      </c>
      <c r="F2558" t="s">
        <v>538</v>
      </c>
      <c r="G2558" t="s">
        <v>41</v>
      </c>
      <c r="H2558" t="s">
        <v>171</v>
      </c>
      <c r="I2558" t="s">
        <v>172</v>
      </c>
      <c r="J2558">
        <v>1</v>
      </c>
      <c r="K2558">
        <v>6724.97</v>
      </c>
      <c r="L2558">
        <v>0.1</v>
      </c>
      <c r="M2558">
        <v>4239.3</v>
      </c>
      <c r="N2558" t="s">
        <v>24</v>
      </c>
      <c r="O2558" t="s">
        <v>35</v>
      </c>
      <c r="P2558" t="s">
        <v>71</v>
      </c>
      <c r="Q2558">
        <f>Sales_Data[[#This Row],[Quantity]]*Sales_Data[[#This Row],[Unit_Price]]</f>
        <v>6724.97</v>
      </c>
      <c r="R2558">
        <f>Sales_Data[[#This Row],[Gross_Sales]]*Sales_Data[[#This Row],[Discount]]</f>
        <v>672.49700000000007</v>
      </c>
      <c r="S2558">
        <f>Sales_Data[[#This Row],[Gross_Sales]]-Sales_Data[[#This Row],[Discount_Amount]]</f>
        <v>6052.473</v>
      </c>
      <c r="T2558">
        <f>Sales_Data[[#This Row],[Net Sales]]-Sales_Data[[#This Row],[Cost]]</f>
        <v>1813.1729999999998</v>
      </c>
      <c r="U2558" s="2">
        <f>Sales_Data[[#This Row],[Profit]]/Sales_Data[[#This Row],[Net Sales]]</f>
        <v>0.29957556192320062</v>
      </c>
      <c r="V2558">
        <f>YEAR(Sales_Data[[#This Row],[Order_Date]])</f>
        <v>2025</v>
      </c>
      <c r="W2558" t="str">
        <f>TEXT(Sales_Data[[#This Row],[Order_Date]],"mmm")</f>
        <v>Aug</v>
      </c>
      <c r="X2558">
        <f>MONTH(Sales_Data[[#This Row],[Order_Date]])</f>
        <v>8</v>
      </c>
      <c r="Y2558" t="str">
        <f>"Q"&amp;ROUNDUP(MONTH(Sales_Data[[#This Row],[Order_Date]])/3,0)</f>
        <v>Q3</v>
      </c>
    </row>
    <row r="2559" spans="1:25" x14ac:dyDescent="0.3">
      <c r="A2559" t="s">
        <v>4062</v>
      </c>
      <c r="B2559" s="1">
        <v>45796</v>
      </c>
      <c r="C2559" t="s">
        <v>2797</v>
      </c>
      <c r="D2559" t="s">
        <v>580</v>
      </c>
      <c r="E2559" t="s">
        <v>119</v>
      </c>
      <c r="F2559" t="s">
        <v>184</v>
      </c>
      <c r="G2559" t="s">
        <v>41</v>
      </c>
      <c r="H2559" t="s">
        <v>147</v>
      </c>
      <c r="I2559" t="s">
        <v>369</v>
      </c>
      <c r="J2559">
        <v>1</v>
      </c>
      <c r="K2559">
        <v>1174.07</v>
      </c>
      <c r="L2559">
        <v>0.1</v>
      </c>
      <c r="M2559">
        <v>671.29</v>
      </c>
      <c r="N2559" t="s">
        <v>24</v>
      </c>
      <c r="O2559" t="s">
        <v>35</v>
      </c>
      <c r="P2559" t="s">
        <v>71</v>
      </c>
      <c r="Q2559">
        <f>Sales_Data[[#This Row],[Quantity]]*Sales_Data[[#This Row],[Unit_Price]]</f>
        <v>1174.07</v>
      </c>
      <c r="R2559">
        <f>Sales_Data[[#This Row],[Gross_Sales]]*Sales_Data[[#This Row],[Discount]]</f>
        <v>117.407</v>
      </c>
      <c r="S2559">
        <f>Sales_Data[[#This Row],[Gross_Sales]]-Sales_Data[[#This Row],[Discount_Amount]]</f>
        <v>1056.663</v>
      </c>
      <c r="T2559">
        <f>Sales_Data[[#This Row],[Net Sales]]-Sales_Data[[#This Row],[Cost]]</f>
        <v>385.37300000000005</v>
      </c>
      <c r="U2559" s="2">
        <f>Sales_Data[[#This Row],[Profit]]/Sales_Data[[#This Row],[Net Sales]]</f>
        <v>0.36470757469505422</v>
      </c>
      <c r="V2559">
        <f>YEAR(Sales_Data[[#This Row],[Order_Date]])</f>
        <v>2025</v>
      </c>
      <c r="W2559" t="str">
        <f>TEXT(Sales_Data[[#This Row],[Order_Date]],"mmm")</f>
        <v>May</v>
      </c>
      <c r="X2559">
        <f>MONTH(Sales_Data[[#This Row],[Order_Date]])</f>
        <v>5</v>
      </c>
      <c r="Y2559" t="str">
        <f>"Q"&amp;ROUNDUP(MONTH(Sales_Data[[#This Row],[Order_Date]])/3,0)</f>
        <v>Q2</v>
      </c>
    </row>
    <row r="2560" spans="1:25" x14ac:dyDescent="0.3">
      <c r="A2560" t="s">
        <v>4063</v>
      </c>
      <c r="B2560" s="1">
        <v>45868</v>
      </c>
      <c r="C2560" t="s">
        <v>1101</v>
      </c>
      <c r="D2560" t="s">
        <v>106</v>
      </c>
      <c r="E2560" t="s">
        <v>30</v>
      </c>
      <c r="F2560" t="s">
        <v>87</v>
      </c>
      <c r="G2560" t="s">
        <v>41</v>
      </c>
      <c r="H2560" t="s">
        <v>147</v>
      </c>
      <c r="I2560" t="s">
        <v>369</v>
      </c>
      <c r="J2560">
        <v>1</v>
      </c>
      <c r="K2560">
        <v>1243.52</v>
      </c>
      <c r="L2560">
        <v>0.05</v>
      </c>
      <c r="M2560">
        <v>988.03</v>
      </c>
      <c r="N2560" t="s">
        <v>109</v>
      </c>
      <c r="O2560" t="s">
        <v>25</v>
      </c>
      <c r="P2560" t="s">
        <v>26</v>
      </c>
      <c r="Q2560">
        <f>Sales_Data[[#This Row],[Quantity]]*Sales_Data[[#This Row],[Unit_Price]]</f>
        <v>1243.52</v>
      </c>
      <c r="R2560">
        <f>Sales_Data[[#This Row],[Gross_Sales]]*Sales_Data[[#This Row],[Discount]]</f>
        <v>62.176000000000002</v>
      </c>
      <c r="S2560">
        <f>Sales_Data[[#This Row],[Gross_Sales]]-Sales_Data[[#This Row],[Discount_Amount]]</f>
        <v>1181.3440000000001</v>
      </c>
      <c r="T2560">
        <f>Sales_Data[[#This Row],[Net Sales]]-Sales_Data[[#This Row],[Cost]]</f>
        <v>193.31400000000008</v>
      </c>
      <c r="U2560" s="2">
        <f>Sales_Data[[#This Row],[Profit]]/Sales_Data[[#This Row],[Net Sales]]</f>
        <v>0.16363904163393564</v>
      </c>
      <c r="V2560">
        <f>YEAR(Sales_Data[[#This Row],[Order_Date]])</f>
        <v>2025</v>
      </c>
      <c r="W2560" t="str">
        <f>TEXT(Sales_Data[[#This Row],[Order_Date]],"mmm")</f>
        <v>Jul</v>
      </c>
      <c r="X2560">
        <f>MONTH(Sales_Data[[#This Row],[Order_Date]])</f>
        <v>7</v>
      </c>
      <c r="Y2560" t="str">
        <f>"Q"&amp;ROUNDUP(MONTH(Sales_Data[[#This Row],[Order_Date]])/3,0)</f>
        <v>Q3</v>
      </c>
    </row>
    <row r="2561" spans="1:25" x14ac:dyDescent="0.3">
      <c r="A2561" t="s">
        <v>4064</v>
      </c>
      <c r="B2561" s="1">
        <v>45685</v>
      </c>
      <c r="C2561" t="s">
        <v>1084</v>
      </c>
      <c r="D2561" t="s">
        <v>347</v>
      </c>
      <c r="E2561" t="s">
        <v>19</v>
      </c>
      <c r="F2561" t="s">
        <v>66</v>
      </c>
      <c r="G2561" t="s">
        <v>67</v>
      </c>
      <c r="H2561" t="s">
        <v>88</v>
      </c>
      <c r="I2561" t="s">
        <v>89</v>
      </c>
      <c r="J2561">
        <v>1</v>
      </c>
      <c r="K2561">
        <v>6095.66</v>
      </c>
      <c r="L2561">
        <v>0.05</v>
      </c>
      <c r="M2561">
        <v>4995.8599999999997</v>
      </c>
      <c r="N2561" t="s">
        <v>83</v>
      </c>
      <c r="O2561" t="s">
        <v>35</v>
      </c>
      <c r="P2561" t="s">
        <v>26</v>
      </c>
      <c r="Q2561">
        <f>Sales_Data[[#This Row],[Quantity]]*Sales_Data[[#This Row],[Unit_Price]]</f>
        <v>6095.66</v>
      </c>
      <c r="R2561">
        <f>Sales_Data[[#This Row],[Gross_Sales]]*Sales_Data[[#This Row],[Discount]]</f>
        <v>304.78300000000002</v>
      </c>
      <c r="S2561">
        <f>Sales_Data[[#This Row],[Gross_Sales]]-Sales_Data[[#This Row],[Discount_Amount]]</f>
        <v>5790.8769999999995</v>
      </c>
      <c r="T2561">
        <f>Sales_Data[[#This Row],[Net Sales]]-Sales_Data[[#This Row],[Cost]]</f>
        <v>795.01699999999983</v>
      </c>
      <c r="U2561" s="2">
        <f>Sales_Data[[#This Row],[Profit]]/Sales_Data[[#This Row],[Net Sales]]</f>
        <v>0.13728784085726564</v>
      </c>
      <c r="V2561">
        <f>YEAR(Sales_Data[[#This Row],[Order_Date]])</f>
        <v>2025</v>
      </c>
      <c r="W2561" t="str">
        <f>TEXT(Sales_Data[[#This Row],[Order_Date]],"mmm")</f>
        <v>Jan</v>
      </c>
      <c r="X2561">
        <f>MONTH(Sales_Data[[#This Row],[Order_Date]])</f>
        <v>1</v>
      </c>
      <c r="Y2561" t="str">
        <f>"Q"&amp;ROUNDUP(MONTH(Sales_Data[[#This Row],[Order_Date]])/3,0)</f>
        <v>Q1</v>
      </c>
    </row>
    <row r="2562" spans="1:25" x14ac:dyDescent="0.3">
      <c r="A2562" t="s">
        <v>4065</v>
      </c>
      <c r="B2562" s="1">
        <v>45708</v>
      </c>
      <c r="C2562" t="s">
        <v>1093</v>
      </c>
      <c r="D2562" t="s">
        <v>715</v>
      </c>
      <c r="E2562" t="s">
        <v>48</v>
      </c>
      <c r="F2562" t="s">
        <v>126</v>
      </c>
      <c r="G2562" t="s">
        <v>75</v>
      </c>
      <c r="H2562" t="s">
        <v>256</v>
      </c>
      <c r="I2562" t="s">
        <v>257</v>
      </c>
      <c r="J2562">
        <v>2</v>
      </c>
      <c r="K2562">
        <v>8891.89</v>
      </c>
      <c r="L2562">
        <v>0.05</v>
      </c>
      <c r="M2562">
        <v>11204.99</v>
      </c>
      <c r="N2562" t="s">
        <v>24</v>
      </c>
      <c r="O2562" t="s">
        <v>25</v>
      </c>
      <c r="P2562" t="s">
        <v>44</v>
      </c>
      <c r="Q2562">
        <f>Sales_Data[[#This Row],[Quantity]]*Sales_Data[[#This Row],[Unit_Price]]</f>
        <v>17783.78</v>
      </c>
      <c r="R2562">
        <f>Sales_Data[[#This Row],[Gross_Sales]]*Sales_Data[[#This Row],[Discount]]</f>
        <v>889.18899999999996</v>
      </c>
      <c r="S2562">
        <f>Sales_Data[[#This Row],[Gross_Sales]]-Sales_Data[[#This Row],[Discount_Amount]]</f>
        <v>16894.591</v>
      </c>
      <c r="T2562">
        <f>Sales_Data[[#This Row],[Net Sales]]-Sales_Data[[#This Row],[Cost]]</f>
        <v>5689.6010000000006</v>
      </c>
      <c r="U2562" s="2">
        <f>Sales_Data[[#This Row],[Profit]]/Sales_Data[[#This Row],[Net Sales]]</f>
        <v>0.33677056757396495</v>
      </c>
      <c r="V2562">
        <f>YEAR(Sales_Data[[#This Row],[Order_Date]])</f>
        <v>2025</v>
      </c>
      <c r="W2562" t="str">
        <f>TEXT(Sales_Data[[#This Row],[Order_Date]],"mmm")</f>
        <v>Feb</v>
      </c>
      <c r="X2562">
        <f>MONTH(Sales_Data[[#This Row],[Order_Date]])</f>
        <v>2</v>
      </c>
      <c r="Y2562" t="str">
        <f>"Q"&amp;ROUNDUP(MONTH(Sales_Data[[#This Row],[Order_Date]])/3,0)</f>
        <v>Q1</v>
      </c>
    </row>
    <row r="2563" spans="1:25" x14ac:dyDescent="0.3">
      <c r="A2563" t="s">
        <v>4066</v>
      </c>
      <c r="B2563" s="1">
        <v>45918</v>
      </c>
      <c r="C2563" t="s">
        <v>1725</v>
      </c>
      <c r="D2563" t="s">
        <v>29</v>
      </c>
      <c r="E2563" t="s">
        <v>39</v>
      </c>
      <c r="F2563" t="s">
        <v>107</v>
      </c>
      <c r="G2563" t="s">
        <v>41</v>
      </c>
      <c r="H2563" t="s">
        <v>42</v>
      </c>
      <c r="I2563" t="s">
        <v>82</v>
      </c>
      <c r="J2563">
        <v>1</v>
      </c>
      <c r="K2563">
        <v>3415.53</v>
      </c>
      <c r="L2563">
        <v>0.05</v>
      </c>
      <c r="M2563">
        <v>2441.79</v>
      </c>
      <c r="N2563" t="s">
        <v>52</v>
      </c>
      <c r="O2563" t="s">
        <v>35</v>
      </c>
      <c r="P2563" t="s">
        <v>44</v>
      </c>
      <c r="Q2563">
        <f>Sales_Data[[#This Row],[Quantity]]*Sales_Data[[#This Row],[Unit_Price]]</f>
        <v>3415.53</v>
      </c>
      <c r="R2563">
        <f>Sales_Data[[#This Row],[Gross_Sales]]*Sales_Data[[#This Row],[Discount]]</f>
        <v>170.77650000000003</v>
      </c>
      <c r="S2563">
        <f>Sales_Data[[#This Row],[Gross_Sales]]-Sales_Data[[#This Row],[Discount_Amount]]</f>
        <v>3244.7535000000003</v>
      </c>
      <c r="T2563">
        <f>Sales_Data[[#This Row],[Net Sales]]-Sales_Data[[#This Row],[Cost]]</f>
        <v>802.96350000000029</v>
      </c>
      <c r="U2563" s="2">
        <f>Sales_Data[[#This Row],[Profit]]/Sales_Data[[#This Row],[Net Sales]]</f>
        <v>0.24746517724690034</v>
      </c>
      <c r="V2563">
        <f>YEAR(Sales_Data[[#This Row],[Order_Date]])</f>
        <v>2025</v>
      </c>
      <c r="W2563" t="str">
        <f>TEXT(Sales_Data[[#This Row],[Order_Date]],"mmm")</f>
        <v>Sep</v>
      </c>
      <c r="X2563">
        <f>MONTH(Sales_Data[[#This Row],[Order_Date]])</f>
        <v>9</v>
      </c>
      <c r="Y2563" t="str">
        <f>"Q"&amp;ROUNDUP(MONTH(Sales_Data[[#This Row],[Order_Date]])/3,0)</f>
        <v>Q3</v>
      </c>
    </row>
    <row r="2564" spans="1:25" x14ac:dyDescent="0.3">
      <c r="A2564" t="s">
        <v>4067</v>
      </c>
      <c r="B2564" s="1">
        <v>45918</v>
      </c>
      <c r="C2564" t="s">
        <v>4068</v>
      </c>
      <c r="D2564" t="s">
        <v>61</v>
      </c>
      <c r="E2564" t="s">
        <v>119</v>
      </c>
      <c r="F2564" t="s">
        <v>184</v>
      </c>
      <c r="G2564" t="s">
        <v>21</v>
      </c>
      <c r="H2564" t="s">
        <v>127</v>
      </c>
      <c r="I2564" t="s">
        <v>314</v>
      </c>
      <c r="J2564">
        <v>4</v>
      </c>
      <c r="K2564">
        <v>8866.6299999999992</v>
      </c>
      <c r="L2564">
        <v>0.15</v>
      </c>
      <c r="M2564">
        <v>20947.16</v>
      </c>
      <c r="N2564" t="s">
        <v>24</v>
      </c>
      <c r="O2564" t="s">
        <v>35</v>
      </c>
      <c r="P2564" t="s">
        <v>44</v>
      </c>
      <c r="Q2564">
        <f>Sales_Data[[#This Row],[Quantity]]*Sales_Data[[#This Row],[Unit_Price]]</f>
        <v>35466.519999999997</v>
      </c>
      <c r="R2564">
        <f>Sales_Data[[#This Row],[Gross_Sales]]*Sales_Data[[#This Row],[Discount]]</f>
        <v>5319.9779999999992</v>
      </c>
      <c r="S2564">
        <f>Sales_Data[[#This Row],[Gross_Sales]]-Sales_Data[[#This Row],[Discount_Amount]]</f>
        <v>30146.541999999998</v>
      </c>
      <c r="T2564">
        <f>Sales_Data[[#This Row],[Net Sales]]-Sales_Data[[#This Row],[Cost]]</f>
        <v>9199.3819999999978</v>
      </c>
      <c r="U2564" s="2">
        <f>Sales_Data[[#This Row],[Profit]]/Sales_Data[[#This Row],[Net Sales]]</f>
        <v>0.30515546360176232</v>
      </c>
      <c r="V2564">
        <f>YEAR(Sales_Data[[#This Row],[Order_Date]])</f>
        <v>2025</v>
      </c>
      <c r="W2564" t="str">
        <f>TEXT(Sales_Data[[#This Row],[Order_Date]],"mmm")</f>
        <v>Sep</v>
      </c>
      <c r="X2564">
        <f>MONTH(Sales_Data[[#This Row],[Order_Date]])</f>
        <v>9</v>
      </c>
      <c r="Y2564" t="str">
        <f>"Q"&amp;ROUNDUP(MONTH(Sales_Data[[#This Row],[Order_Date]])/3,0)</f>
        <v>Q3</v>
      </c>
    </row>
    <row r="2565" spans="1:25" x14ac:dyDescent="0.3">
      <c r="A2565" t="s">
        <v>4069</v>
      </c>
      <c r="B2565" s="1">
        <v>46007</v>
      </c>
      <c r="C2565" t="s">
        <v>3940</v>
      </c>
      <c r="D2565" t="s">
        <v>1004</v>
      </c>
      <c r="E2565" t="s">
        <v>30</v>
      </c>
      <c r="F2565" t="s">
        <v>156</v>
      </c>
      <c r="G2565" t="s">
        <v>67</v>
      </c>
      <c r="H2565" t="s">
        <v>121</v>
      </c>
      <c r="I2565" t="s">
        <v>122</v>
      </c>
      <c r="J2565">
        <v>1</v>
      </c>
      <c r="K2565">
        <v>2694.41</v>
      </c>
      <c r="L2565">
        <v>0.1</v>
      </c>
      <c r="M2565">
        <v>1850.18</v>
      </c>
      <c r="N2565" t="s">
        <v>70</v>
      </c>
      <c r="O2565" t="s">
        <v>35</v>
      </c>
      <c r="P2565" t="s">
        <v>26</v>
      </c>
      <c r="Q2565">
        <f>Sales_Data[[#This Row],[Quantity]]*Sales_Data[[#This Row],[Unit_Price]]</f>
        <v>2694.41</v>
      </c>
      <c r="R2565">
        <f>Sales_Data[[#This Row],[Gross_Sales]]*Sales_Data[[#This Row],[Discount]]</f>
        <v>269.44099999999997</v>
      </c>
      <c r="S2565">
        <f>Sales_Data[[#This Row],[Gross_Sales]]-Sales_Data[[#This Row],[Discount_Amount]]</f>
        <v>2424.9690000000001</v>
      </c>
      <c r="T2565">
        <f>Sales_Data[[#This Row],[Net Sales]]-Sales_Data[[#This Row],[Cost]]</f>
        <v>574.78899999999999</v>
      </c>
      <c r="U2565" s="2">
        <f>Sales_Data[[#This Row],[Profit]]/Sales_Data[[#This Row],[Net Sales]]</f>
        <v>0.23702942181941294</v>
      </c>
      <c r="V2565">
        <f>YEAR(Sales_Data[[#This Row],[Order_Date]])</f>
        <v>2025</v>
      </c>
      <c r="W2565" t="str">
        <f>TEXT(Sales_Data[[#This Row],[Order_Date]],"mmm")</f>
        <v>Dec</v>
      </c>
      <c r="X2565">
        <f>MONTH(Sales_Data[[#This Row],[Order_Date]])</f>
        <v>12</v>
      </c>
      <c r="Y2565" t="str">
        <f>"Q"&amp;ROUNDUP(MONTH(Sales_Data[[#This Row],[Order_Date]])/3,0)</f>
        <v>Q4</v>
      </c>
    </row>
    <row r="2566" spans="1:25" x14ac:dyDescent="0.3">
      <c r="A2566" t="s">
        <v>4070</v>
      </c>
      <c r="B2566" s="1">
        <v>46009</v>
      </c>
      <c r="C2566" t="s">
        <v>117</v>
      </c>
      <c r="D2566" t="s">
        <v>580</v>
      </c>
      <c r="E2566" t="s">
        <v>119</v>
      </c>
      <c r="F2566" t="s">
        <v>184</v>
      </c>
      <c r="G2566" t="s">
        <v>41</v>
      </c>
      <c r="H2566" t="s">
        <v>42</v>
      </c>
      <c r="I2566" t="s">
        <v>82</v>
      </c>
      <c r="J2566">
        <v>4</v>
      </c>
      <c r="K2566">
        <v>6806</v>
      </c>
      <c r="L2566">
        <v>0.1</v>
      </c>
      <c r="M2566">
        <v>19665.830000000002</v>
      </c>
      <c r="N2566" t="s">
        <v>109</v>
      </c>
      <c r="O2566" t="s">
        <v>35</v>
      </c>
      <c r="P2566" t="s">
        <v>44</v>
      </c>
      <c r="Q2566">
        <f>Sales_Data[[#This Row],[Quantity]]*Sales_Data[[#This Row],[Unit_Price]]</f>
        <v>27224</v>
      </c>
      <c r="R2566">
        <f>Sales_Data[[#This Row],[Gross_Sales]]*Sales_Data[[#This Row],[Discount]]</f>
        <v>2722.4</v>
      </c>
      <c r="S2566">
        <f>Sales_Data[[#This Row],[Gross_Sales]]-Sales_Data[[#This Row],[Discount_Amount]]</f>
        <v>24501.599999999999</v>
      </c>
      <c r="T2566">
        <f>Sales_Data[[#This Row],[Net Sales]]-Sales_Data[[#This Row],[Cost]]</f>
        <v>4835.7699999999968</v>
      </c>
      <c r="U2566" s="2">
        <f>Sales_Data[[#This Row],[Profit]]/Sales_Data[[#This Row],[Net Sales]]</f>
        <v>0.19736547817285391</v>
      </c>
      <c r="V2566">
        <f>YEAR(Sales_Data[[#This Row],[Order_Date]])</f>
        <v>2025</v>
      </c>
      <c r="W2566" t="str">
        <f>TEXT(Sales_Data[[#This Row],[Order_Date]],"mmm")</f>
        <v>Dec</v>
      </c>
      <c r="X2566">
        <f>MONTH(Sales_Data[[#This Row],[Order_Date]])</f>
        <v>12</v>
      </c>
      <c r="Y2566" t="str">
        <f>"Q"&amp;ROUNDUP(MONTH(Sales_Data[[#This Row],[Order_Date]])/3,0)</f>
        <v>Q4</v>
      </c>
    </row>
    <row r="2567" spans="1:25" x14ac:dyDescent="0.3">
      <c r="A2567" t="s">
        <v>4071</v>
      </c>
      <c r="B2567" s="1">
        <v>45665</v>
      </c>
      <c r="C2567" t="s">
        <v>1626</v>
      </c>
      <c r="D2567" t="s">
        <v>125</v>
      </c>
      <c r="E2567" t="s">
        <v>30</v>
      </c>
      <c r="F2567" t="s">
        <v>101</v>
      </c>
      <c r="G2567" t="s">
        <v>75</v>
      </c>
      <c r="H2567" t="s">
        <v>185</v>
      </c>
      <c r="I2567" t="s">
        <v>186</v>
      </c>
      <c r="J2567">
        <v>3</v>
      </c>
      <c r="K2567">
        <v>3493.95</v>
      </c>
      <c r="L2567">
        <v>0.05</v>
      </c>
      <c r="M2567">
        <v>8722.82</v>
      </c>
      <c r="N2567" t="s">
        <v>109</v>
      </c>
      <c r="O2567" t="s">
        <v>53</v>
      </c>
      <c r="P2567" t="s">
        <v>44</v>
      </c>
      <c r="Q2567">
        <f>Sales_Data[[#This Row],[Quantity]]*Sales_Data[[#This Row],[Unit_Price]]</f>
        <v>10481.849999999999</v>
      </c>
      <c r="R2567">
        <f>Sales_Data[[#This Row],[Gross_Sales]]*Sales_Data[[#This Row],[Discount]]</f>
        <v>524.09249999999997</v>
      </c>
      <c r="S2567">
        <f>Sales_Data[[#This Row],[Gross_Sales]]-Sales_Data[[#This Row],[Discount_Amount]]</f>
        <v>9957.7574999999979</v>
      </c>
      <c r="T2567">
        <f>Sales_Data[[#This Row],[Net Sales]]-Sales_Data[[#This Row],[Cost]]</f>
        <v>1234.9374999999982</v>
      </c>
      <c r="U2567" s="2">
        <f>Sales_Data[[#This Row],[Profit]]/Sales_Data[[#This Row],[Net Sales]]</f>
        <v>0.1240176314797783</v>
      </c>
      <c r="V2567">
        <f>YEAR(Sales_Data[[#This Row],[Order_Date]])</f>
        <v>2025</v>
      </c>
      <c r="W2567" t="str">
        <f>TEXT(Sales_Data[[#This Row],[Order_Date]],"mmm")</f>
        <v>Jan</v>
      </c>
      <c r="X2567">
        <f>MONTH(Sales_Data[[#This Row],[Order_Date]])</f>
        <v>1</v>
      </c>
      <c r="Y2567" t="str">
        <f>"Q"&amp;ROUNDUP(MONTH(Sales_Data[[#This Row],[Order_Date]])/3,0)</f>
        <v>Q1</v>
      </c>
    </row>
    <row r="2568" spans="1:25" x14ac:dyDescent="0.3">
      <c r="A2568" t="s">
        <v>4072</v>
      </c>
      <c r="B2568" s="1">
        <v>45977</v>
      </c>
      <c r="C2568" t="s">
        <v>285</v>
      </c>
      <c r="D2568" t="s">
        <v>183</v>
      </c>
      <c r="E2568" t="s">
        <v>48</v>
      </c>
      <c r="F2568" t="s">
        <v>126</v>
      </c>
      <c r="G2568" t="s">
        <v>41</v>
      </c>
      <c r="H2568" t="s">
        <v>147</v>
      </c>
      <c r="I2568" t="s">
        <v>148</v>
      </c>
      <c r="J2568">
        <v>2</v>
      </c>
      <c r="K2568">
        <v>55469.38</v>
      </c>
      <c r="L2568">
        <v>0</v>
      </c>
      <c r="M2568">
        <v>78830.17</v>
      </c>
      <c r="N2568" t="s">
        <v>52</v>
      </c>
      <c r="O2568" t="s">
        <v>25</v>
      </c>
      <c r="P2568" t="s">
        <v>71</v>
      </c>
      <c r="Q2568">
        <f>Sales_Data[[#This Row],[Quantity]]*Sales_Data[[#This Row],[Unit_Price]]</f>
        <v>110938.76</v>
      </c>
      <c r="R2568">
        <f>Sales_Data[[#This Row],[Gross_Sales]]*Sales_Data[[#This Row],[Discount]]</f>
        <v>0</v>
      </c>
      <c r="S2568">
        <f>Sales_Data[[#This Row],[Gross_Sales]]-Sales_Data[[#This Row],[Discount_Amount]]</f>
        <v>110938.76</v>
      </c>
      <c r="T2568">
        <f>Sales_Data[[#This Row],[Net Sales]]-Sales_Data[[#This Row],[Cost]]</f>
        <v>32108.589999999997</v>
      </c>
      <c r="U2568" s="2">
        <f>Sales_Data[[#This Row],[Profit]]/Sales_Data[[#This Row],[Net Sales]]</f>
        <v>0.28942625643192693</v>
      </c>
      <c r="V2568">
        <f>YEAR(Sales_Data[[#This Row],[Order_Date]])</f>
        <v>2025</v>
      </c>
      <c r="W2568" t="str">
        <f>TEXT(Sales_Data[[#This Row],[Order_Date]],"mmm")</f>
        <v>Nov</v>
      </c>
      <c r="X2568">
        <f>MONTH(Sales_Data[[#This Row],[Order_Date]])</f>
        <v>11</v>
      </c>
      <c r="Y2568" t="str">
        <f>"Q"&amp;ROUNDUP(MONTH(Sales_Data[[#This Row],[Order_Date]])/3,0)</f>
        <v>Q4</v>
      </c>
    </row>
    <row r="2569" spans="1:25" x14ac:dyDescent="0.3">
      <c r="A2569" t="s">
        <v>4073</v>
      </c>
      <c r="B2569" s="1">
        <v>45795</v>
      </c>
      <c r="C2569" t="s">
        <v>762</v>
      </c>
      <c r="D2569" t="s">
        <v>728</v>
      </c>
      <c r="E2569" t="s">
        <v>48</v>
      </c>
      <c r="F2569" t="s">
        <v>152</v>
      </c>
      <c r="G2569" t="s">
        <v>67</v>
      </c>
      <c r="H2569" t="s">
        <v>88</v>
      </c>
      <c r="I2569" t="s">
        <v>89</v>
      </c>
      <c r="J2569">
        <v>4</v>
      </c>
      <c r="K2569">
        <v>15198.44</v>
      </c>
      <c r="L2569">
        <v>0.1</v>
      </c>
      <c r="M2569">
        <v>37542.71</v>
      </c>
      <c r="N2569" t="s">
        <v>52</v>
      </c>
      <c r="O2569" t="s">
        <v>35</v>
      </c>
      <c r="P2569" t="s">
        <v>44</v>
      </c>
      <c r="Q2569">
        <f>Sales_Data[[#This Row],[Quantity]]*Sales_Data[[#This Row],[Unit_Price]]</f>
        <v>60793.760000000002</v>
      </c>
      <c r="R2569">
        <f>Sales_Data[[#This Row],[Gross_Sales]]*Sales_Data[[#This Row],[Discount]]</f>
        <v>6079.3760000000002</v>
      </c>
      <c r="S2569">
        <f>Sales_Data[[#This Row],[Gross_Sales]]-Sales_Data[[#This Row],[Discount_Amount]]</f>
        <v>54714.384000000005</v>
      </c>
      <c r="T2569">
        <f>Sales_Data[[#This Row],[Net Sales]]-Sales_Data[[#This Row],[Cost]]</f>
        <v>17171.674000000006</v>
      </c>
      <c r="U2569" s="2">
        <f>Sales_Data[[#This Row],[Profit]]/Sales_Data[[#This Row],[Net Sales]]</f>
        <v>0.31384204197565313</v>
      </c>
      <c r="V2569">
        <f>YEAR(Sales_Data[[#This Row],[Order_Date]])</f>
        <v>2025</v>
      </c>
      <c r="W2569" t="str">
        <f>TEXT(Sales_Data[[#This Row],[Order_Date]],"mmm")</f>
        <v>May</v>
      </c>
      <c r="X2569">
        <f>MONTH(Sales_Data[[#This Row],[Order_Date]])</f>
        <v>5</v>
      </c>
      <c r="Y2569" t="str">
        <f>"Q"&amp;ROUNDUP(MONTH(Sales_Data[[#This Row],[Order_Date]])/3,0)</f>
        <v>Q2</v>
      </c>
    </row>
    <row r="2570" spans="1:25" x14ac:dyDescent="0.3">
      <c r="A2570" t="s">
        <v>4074</v>
      </c>
      <c r="B2570" s="1">
        <v>45695</v>
      </c>
      <c r="C2570" t="s">
        <v>2213</v>
      </c>
      <c r="D2570" t="s">
        <v>209</v>
      </c>
      <c r="E2570" t="s">
        <v>19</v>
      </c>
      <c r="F2570" t="s">
        <v>81</v>
      </c>
      <c r="G2570" t="s">
        <v>21</v>
      </c>
      <c r="H2570" t="s">
        <v>297</v>
      </c>
      <c r="I2570" t="s">
        <v>494</v>
      </c>
      <c r="J2570">
        <v>1</v>
      </c>
      <c r="K2570">
        <v>13741.19</v>
      </c>
      <c r="L2570">
        <v>0.05</v>
      </c>
      <c r="M2570">
        <v>10361.879999999999</v>
      </c>
      <c r="N2570" t="s">
        <v>24</v>
      </c>
      <c r="O2570" t="s">
        <v>35</v>
      </c>
      <c r="P2570" t="s">
        <v>26</v>
      </c>
      <c r="Q2570">
        <f>Sales_Data[[#This Row],[Quantity]]*Sales_Data[[#This Row],[Unit_Price]]</f>
        <v>13741.19</v>
      </c>
      <c r="R2570">
        <f>Sales_Data[[#This Row],[Gross_Sales]]*Sales_Data[[#This Row],[Discount]]</f>
        <v>687.05950000000007</v>
      </c>
      <c r="S2570">
        <f>Sales_Data[[#This Row],[Gross_Sales]]-Sales_Data[[#This Row],[Discount_Amount]]</f>
        <v>13054.130500000001</v>
      </c>
      <c r="T2570">
        <f>Sales_Data[[#This Row],[Net Sales]]-Sales_Data[[#This Row],[Cost]]</f>
        <v>2692.2505000000019</v>
      </c>
      <c r="U2570" s="2">
        <f>Sales_Data[[#This Row],[Profit]]/Sales_Data[[#This Row],[Net Sales]]</f>
        <v>0.20623744339004438</v>
      </c>
      <c r="V2570">
        <f>YEAR(Sales_Data[[#This Row],[Order_Date]])</f>
        <v>2025</v>
      </c>
      <c r="W2570" t="str">
        <f>TEXT(Sales_Data[[#This Row],[Order_Date]],"mmm")</f>
        <v>Feb</v>
      </c>
      <c r="X2570">
        <f>MONTH(Sales_Data[[#This Row],[Order_Date]])</f>
        <v>2</v>
      </c>
      <c r="Y2570" t="str">
        <f>"Q"&amp;ROUNDUP(MONTH(Sales_Data[[#This Row],[Order_Date]])/3,0)</f>
        <v>Q1</v>
      </c>
    </row>
    <row r="2571" spans="1:25" x14ac:dyDescent="0.3">
      <c r="A2571" t="s">
        <v>4075</v>
      </c>
      <c r="B2571" s="1">
        <v>45768</v>
      </c>
      <c r="C2571" t="s">
        <v>612</v>
      </c>
      <c r="D2571" t="s">
        <v>274</v>
      </c>
      <c r="E2571" t="s">
        <v>48</v>
      </c>
      <c r="F2571" t="s">
        <v>126</v>
      </c>
      <c r="G2571" t="s">
        <v>21</v>
      </c>
      <c r="H2571" t="s">
        <v>22</v>
      </c>
      <c r="I2571" t="s">
        <v>23</v>
      </c>
      <c r="J2571">
        <v>1</v>
      </c>
      <c r="K2571">
        <v>57466.06</v>
      </c>
      <c r="L2571">
        <v>0.15</v>
      </c>
      <c r="M2571">
        <v>40990.99</v>
      </c>
      <c r="N2571" t="s">
        <v>24</v>
      </c>
      <c r="O2571" t="s">
        <v>35</v>
      </c>
      <c r="P2571" t="s">
        <v>44</v>
      </c>
      <c r="Q2571">
        <f>Sales_Data[[#This Row],[Quantity]]*Sales_Data[[#This Row],[Unit_Price]]</f>
        <v>57466.06</v>
      </c>
      <c r="R2571">
        <f>Sales_Data[[#This Row],[Gross_Sales]]*Sales_Data[[#This Row],[Discount]]</f>
        <v>8619.9089999999997</v>
      </c>
      <c r="S2571">
        <f>Sales_Data[[#This Row],[Gross_Sales]]-Sales_Data[[#This Row],[Discount_Amount]]</f>
        <v>48846.150999999998</v>
      </c>
      <c r="T2571">
        <f>Sales_Data[[#This Row],[Net Sales]]-Sales_Data[[#This Row],[Cost]]</f>
        <v>7855.1610000000001</v>
      </c>
      <c r="U2571" s="2">
        <f>Sales_Data[[#This Row],[Profit]]/Sales_Data[[#This Row],[Net Sales]]</f>
        <v>0.16081432905532311</v>
      </c>
      <c r="V2571">
        <f>YEAR(Sales_Data[[#This Row],[Order_Date]])</f>
        <v>2025</v>
      </c>
      <c r="W2571" t="str">
        <f>TEXT(Sales_Data[[#This Row],[Order_Date]],"mmm")</f>
        <v>Apr</v>
      </c>
      <c r="X2571">
        <f>MONTH(Sales_Data[[#This Row],[Order_Date]])</f>
        <v>4</v>
      </c>
      <c r="Y2571" t="str">
        <f>"Q"&amp;ROUNDUP(MONTH(Sales_Data[[#This Row],[Order_Date]])/3,0)</f>
        <v>Q2</v>
      </c>
    </row>
    <row r="2572" spans="1:25" x14ac:dyDescent="0.3">
      <c r="A2572" t="s">
        <v>4076</v>
      </c>
      <c r="B2572" s="1">
        <v>45877</v>
      </c>
      <c r="C2572" t="s">
        <v>1324</v>
      </c>
      <c r="D2572" t="s">
        <v>199</v>
      </c>
      <c r="E2572" t="s">
        <v>39</v>
      </c>
      <c r="F2572" t="s">
        <v>107</v>
      </c>
      <c r="G2572" t="s">
        <v>32</v>
      </c>
      <c r="H2572" t="s">
        <v>50</v>
      </c>
      <c r="I2572" t="s">
        <v>58</v>
      </c>
      <c r="J2572">
        <v>1</v>
      </c>
      <c r="K2572">
        <v>1531.96</v>
      </c>
      <c r="L2572">
        <v>0.1</v>
      </c>
      <c r="M2572">
        <v>864.83</v>
      </c>
      <c r="N2572" t="s">
        <v>24</v>
      </c>
      <c r="O2572" t="s">
        <v>35</v>
      </c>
      <c r="P2572" t="s">
        <v>71</v>
      </c>
      <c r="Q2572">
        <f>Sales_Data[[#This Row],[Quantity]]*Sales_Data[[#This Row],[Unit_Price]]</f>
        <v>1531.96</v>
      </c>
      <c r="R2572">
        <f>Sales_Data[[#This Row],[Gross_Sales]]*Sales_Data[[#This Row],[Discount]]</f>
        <v>153.196</v>
      </c>
      <c r="S2572">
        <f>Sales_Data[[#This Row],[Gross_Sales]]-Sales_Data[[#This Row],[Discount_Amount]]</f>
        <v>1378.7640000000001</v>
      </c>
      <c r="T2572">
        <f>Sales_Data[[#This Row],[Net Sales]]-Sales_Data[[#This Row],[Cost]]</f>
        <v>513.93400000000008</v>
      </c>
      <c r="U2572" s="2">
        <f>Sales_Data[[#This Row],[Profit]]/Sales_Data[[#This Row],[Net Sales]]</f>
        <v>0.37274979619427256</v>
      </c>
      <c r="V2572">
        <f>YEAR(Sales_Data[[#This Row],[Order_Date]])</f>
        <v>2025</v>
      </c>
      <c r="W2572" t="str">
        <f>TEXT(Sales_Data[[#This Row],[Order_Date]],"mmm")</f>
        <v>Aug</v>
      </c>
      <c r="X2572">
        <f>MONTH(Sales_Data[[#This Row],[Order_Date]])</f>
        <v>8</v>
      </c>
      <c r="Y2572" t="str">
        <f>"Q"&amp;ROUNDUP(MONTH(Sales_Data[[#This Row],[Order_Date]])/3,0)</f>
        <v>Q3</v>
      </c>
    </row>
    <row r="2573" spans="1:25" x14ac:dyDescent="0.3">
      <c r="A2573" t="s">
        <v>4077</v>
      </c>
      <c r="B2573" s="1">
        <v>45994</v>
      </c>
      <c r="C2573" t="s">
        <v>2836</v>
      </c>
      <c r="D2573" t="s">
        <v>194</v>
      </c>
      <c r="E2573" t="s">
        <v>119</v>
      </c>
      <c r="F2573" t="s">
        <v>538</v>
      </c>
      <c r="G2573" t="s">
        <v>32</v>
      </c>
      <c r="H2573" t="s">
        <v>50</v>
      </c>
      <c r="I2573" t="s">
        <v>51</v>
      </c>
      <c r="J2573">
        <v>1</v>
      </c>
      <c r="K2573">
        <v>3447.82</v>
      </c>
      <c r="L2573">
        <v>0</v>
      </c>
      <c r="M2573">
        <v>2176.5</v>
      </c>
      <c r="N2573" t="s">
        <v>83</v>
      </c>
      <c r="O2573" t="s">
        <v>25</v>
      </c>
      <c r="P2573" t="s">
        <v>71</v>
      </c>
      <c r="Q2573">
        <f>Sales_Data[[#This Row],[Quantity]]*Sales_Data[[#This Row],[Unit_Price]]</f>
        <v>3447.82</v>
      </c>
      <c r="R2573">
        <f>Sales_Data[[#This Row],[Gross_Sales]]*Sales_Data[[#This Row],[Discount]]</f>
        <v>0</v>
      </c>
      <c r="S2573">
        <f>Sales_Data[[#This Row],[Gross_Sales]]-Sales_Data[[#This Row],[Discount_Amount]]</f>
        <v>3447.82</v>
      </c>
      <c r="T2573">
        <f>Sales_Data[[#This Row],[Net Sales]]-Sales_Data[[#This Row],[Cost]]</f>
        <v>1271.3200000000002</v>
      </c>
      <c r="U2573" s="2">
        <f>Sales_Data[[#This Row],[Profit]]/Sales_Data[[#This Row],[Net Sales]]</f>
        <v>0.36873154631042226</v>
      </c>
      <c r="V2573">
        <f>YEAR(Sales_Data[[#This Row],[Order_Date]])</f>
        <v>2025</v>
      </c>
      <c r="W2573" t="str">
        <f>TEXT(Sales_Data[[#This Row],[Order_Date]],"mmm")</f>
        <v>Dec</v>
      </c>
      <c r="X2573">
        <f>MONTH(Sales_Data[[#This Row],[Order_Date]])</f>
        <v>12</v>
      </c>
      <c r="Y2573" t="str">
        <f>"Q"&amp;ROUNDUP(MONTH(Sales_Data[[#This Row],[Order_Date]])/3,0)</f>
        <v>Q4</v>
      </c>
    </row>
    <row r="2574" spans="1:25" x14ac:dyDescent="0.3">
      <c r="A2574" t="s">
        <v>4078</v>
      </c>
      <c r="B2574" s="1">
        <v>45880</v>
      </c>
      <c r="C2574" t="s">
        <v>4079</v>
      </c>
      <c r="D2574" t="s">
        <v>29</v>
      </c>
      <c r="E2574" t="s">
        <v>30</v>
      </c>
      <c r="F2574" t="s">
        <v>101</v>
      </c>
      <c r="G2574" t="s">
        <v>21</v>
      </c>
      <c r="H2574" t="s">
        <v>22</v>
      </c>
      <c r="I2574" t="s">
        <v>62</v>
      </c>
      <c r="J2574">
        <v>1</v>
      </c>
      <c r="K2574">
        <v>4857.9799999999996</v>
      </c>
      <c r="L2574">
        <v>0.1</v>
      </c>
      <c r="M2574">
        <v>3371.52</v>
      </c>
      <c r="N2574" t="s">
        <v>83</v>
      </c>
      <c r="O2574" t="s">
        <v>35</v>
      </c>
      <c r="P2574" t="s">
        <v>26</v>
      </c>
      <c r="Q2574">
        <f>Sales_Data[[#This Row],[Quantity]]*Sales_Data[[#This Row],[Unit_Price]]</f>
        <v>4857.9799999999996</v>
      </c>
      <c r="R2574">
        <f>Sales_Data[[#This Row],[Gross_Sales]]*Sales_Data[[#This Row],[Discount]]</f>
        <v>485.798</v>
      </c>
      <c r="S2574">
        <f>Sales_Data[[#This Row],[Gross_Sales]]-Sales_Data[[#This Row],[Discount_Amount]]</f>
        <v>4372.1819999999998</v>
      </c>
      <c r="T2574">
        <f>Sales_Data[[#This Row],[Net Sales]]-Sales_Data[[#This Row],[Cost]]</f>
        <v>1000.6619999999998</v>
      </c>
      <c r="U2574" s="2">
        <f>Sales_Data[[#This Row],[Profit]]/Sales_Data[[#This Row],[Net Sales]]</f>
        <v>0.2288701613976728</v>
      </c>
      <c r="V2574">
        <f>YEAR(Sales_Data[[#This Row],[Order_Date]])</f>
        <v>2025</v>
      </c>
      <c r="W2574" t="str">
        <f>TEXT(Sales_Data[[#This Row],[Order_Date]],"mmm")</f>
        <v>Aug</v>
      </c>
      <c r="X2574">
        <f>MONTH(Sales_Data[[#This Row],[Order_Date]])</f>
        <v>8</v>
      </c>
      <c r="Y2574" t="str">
        <f>"Q"&amp;ROUNDUP(MONTH(Sales_Data[[#This Row],[Order_Date]])/3,0)</f>
        <v>Q3</v>
      </c>
    </row>
    <row r="2575" spans="1:25" x14ac:dyDescent="0.3">
      <c r="A2575" t="s">
        <v>4080</v>
      </c>
      <c r="B2575" s="1">
        <v>45793</v>
      </c>
      <c r="C2575" t="s">
        <v>4081</v>
      </c>
      <c r="D2575" t="s">
        <v>366</v>
      </c>
      <c r="E2575" t="s">
        <v>19</v>
      </c>
      <c r="F2575" t="s">
        <v>57</v>
      </c>
      <c r="G2575" t="s">
        <v>21</v>
      </c>
      <c r="H2575" t="s">
        <v>127</v>
      </c>
      <c r="I2575" t="s">
        <v>314</v>
      </c>
      <c r="J2575">
        <v>2</v>
      </c>
      <c r="K2575">
        <v>14207.63</v>
      </c>
      <c r="L2575">
        <v>0.1</v>
      </c>
      <c r="M2575">
        <v>16723.07</v>
      </c>
      <c r="N2575" t="s">
        <v>24</v>
      </c>
      <c r="O2575" t="s">
        <v>35</v>
      </c>
      <c r="P2575" t="s">
        <v>44</v>
      </c>
      <c r="Q2575">
        <f>Sales_Data[[#This Row],[Quantity]]*Sales_Data[[#This Row],[Unit_Price]]</f>
        <v>28415.26</v>
      </c>
      <c r="R2575">
        <f>Sales_Data[[#This Row],[Gross_Sales]]*Sales_Data[[#This Row],[Discount]]</f>
        <v>2841.5259999999998</v>
      </c>
      <c r="S2575">
        <f>Sales_Data[[#This Row],[Gross_Sales]]-Sales_Data[[#This Row],[Discount_Amount]]</f>
        <v>25573.733999999997</v>
      </c>
      <c r="T2575">
        <f>Sales_Data[[#This Row],[Net Sales]]-Sales_Data[[#This Row],[Cost]]</f>
        <v>8850.663999999997</v>
      </c>
      <c r="U2575" s="2">
        <f>Sales_Data[[#This Row],[Profit]]/Sales_Data[[#This Row],[Net Sales]]</f>
        <v>0.34608415024571687</v>
      </c>
      <c r="V2575">
        <f>YEAR(Sales_Data[[#This Row],[Order_Date]])</f>
        <v>2025</v>
      </c>
      <c r="W2575" t="str">
        <f>TEXT(Sales_Data[[#This Row],[Order_Date]],"mmm")</f>
        <v>May</v>
      </c>
      <c r="X2575">
        <f>MONTH(Sales_Data[[#This Row],[Order_Date]])</f>
        <v>5</v>
      </c>
      <c r="Y2575" t="str">
        <f>"Q"&amp;ROUNDUP(MONTH(Sales_Data[[#This Row],[Order_Date]])/3,0)</f>
        <v>Q2</v>
      </c>
    </row>
    <row r="2576" spans="1:25" x14ac:dyDescent="0.3">
      <c r="A2576" t="s">
        <v>4082</v>
      </c>
      <c r="B2576" s="1">
        <v>45913</v>
      </c>
      <c r="C2576" t="s">
        <v>2815</v>
      </c>
      <c r="D2576" t="s">
        <v>180</v>
      </c>
      <c r="E2576" t="s">
        <v>48</v>
      </c>
      <c r="F2576" t="s">
        <v>126</v>
      </c>
      <c r="G2576" t="s">
        <v>21</v>
      </c>
      <c r="H2576" t="s">
        <v>297</v>
      </c>
      <c r="I2576" t="s">
        <v>494</v>
      </c>
      <c r="J2576">
        <v>1</v>
      </c>
      <c r="K2576">
        <v>19444.52</v>
      </c>
      <c r="L2576">
        <v>0.1</v>
      </c>
      <c r="M2576">
        <v>13712.6</v>
      </c>
      <c r="N2576" t="s">
        <v>52</v>
      </c>
      <c r="O2576" t="s">
        <v>35</v>
      </c>
      <c r="P2576" t="s">
        <v>71</v>
      </c>
      <c r="Q2576">
        <f>Sales_Data[[#This Row],[Quantity]]*Sales_Data[[#This Row],[Unit_Price]]</f>
        <v>19444.52</v>
      </c>
      <c r="R2576">
        <f>Sales_Data[[#This Row],[Gross_Sales]]*Sales_Data[[#This Row],[Discount]]</f>
        <v>1944.4520000000002</v>
      </c>
      <c r="S2576">
        <f>Sales_Data[[#This Row],[Gross_Sales]]-Sales_Data[[#This Row],[Discount_Amount]]</f>
        <v>17500.067999999999</v>
      </c>
      <c r="T2576">
        <f>Sales_Data[[#This Row],[Net Sales]]-Sales_Data[[#This Row],[Cost]]</f>
        <v>3787.4679999999989</v>
      </c>
      <c r="U2576" s="2">
        <f>Sales_Data[[#This Row],[Profit]]/Sales_Data[[#This Row],[Net Sales]]</f>
        <v>0.21642590188792404</v>
      </c>
      <c r="V2576">
        <f>YEAR(Sales_Data[[#This Row],[Order_Date]])</f>
        <v>2025</v>
      </c>
      <c r="W2576" t="str">
        <f>TEXT(Sales_Data[[#This Row],[Order_Date]],"mmm")</f>
        <v>Sep</v>
      </c>
      <c r="X2576">
        <f>MONTH(Sales_Data[[#This Row],[Order_Date]])</f>
        <v>9</v>
      </c>
      <c r="Y2576" t="str">
        <f>"Q"&amp;ROUNDUP(MONTH(Sales_Data[[#This Row],[Order_Date]])/3,0)</f>
        <v>Q3</v>
      </c>
    </row>
    <row r="2577" spans="1:25" x14ac:dyDescent="0.3">
      <c r="A2577" t="s">
        <v>4083</v>
      </c>
      <c r="B2577" s="1">
        <v>46017</v>
      </c>
      <c r="C2577" t="s">
        <v>3006</v>
      </c>
      <c r="D2577" t="s">
        <v>215</v>
      </c>
      <c r="E2577" t="s">
        <v>19</v>
      </c>
      <c r="F2577" t="s">
        <v>113</v>
      </c>
      <c r="G2577" t="s">
        <v>67</v>
      </c>
      <c r="H2577" t="s">
        <v>133</v>
      </c>
      <c r="I2577" t="s">
        <v>134</v>
      </c>
      <c r="J2577">
        <v>1</v>
      </c>
      <c r="K2577">
        <v>10456.19</v>
      </c>
      <c r="L2577">
        <v>0.05</v>
      </c>
      <c r="M2577">
        <v>7620.35</v>
      </c>
      <c r="N2577" t="s">
        <v>83</v>
      </c>
      <c r="O2577" t="s">
        <v>35</v>
      </c>
      <c r="P2577" t="s">
        <v>71</v>
      </c>
      <c r="Q2577">
        <f>Sales_Data[[#This Row],[Quantity]]*Sales_Data[[#This Row],[Unit_Price]]</f>
        <v>10456.19</v>
      </c>
      <c r="R2577">
        <f>Sales_Data[[#This Row],[Gross_Sales]]*Sales_Data[[#This Row],[Discount]]</f>
        <v>522.80950000000007</v>
      </c>
      <c r="S2577">
        <f>Sales_Data[[#This Row],[Gross_Sales]]-Sales_Data[[#This Row],[Discount_Amount]]</f>
        <v>9933.3805000000011</v>
      </c>
      <c r="T2577">
        <f>Sales_Data[[#This Row],[Net Sales]]-Sales_Data[[#This Row],[Cost]]</f>
        <v>2313.0305000000008</v>
      </c>
      <c r="U2577" s="2">
        <f>Sales_Data[[#This Row],[Profit]]/Sales_Data[[#This Row],[Net Sales]]</f>
        <v>0.23285431379579191</v>
      </c>
      <c r="V2577">
        <f>YEAR(Sales_Data[[#This Row],[Order_Date]])</f>
        <v>2025</v>
      </c>
      <c r="W2577" t="str">
        <f>TEXT(Sales_Data[[#This Row],[Order_Date]],"mmm")</f>
        <v>Dec</v>
      </c>
      <c r="X2577">
        <f>MONTH(Sales_Data[[#This Row],[Order_Date]])</f>
        <v>12</v>
      </c>
      <c r="Y2577" t="str">
        <f>"Q"&amp;ROUNDUP(MONTH(Sales_Data[[#This Row],[Order_Date]])/3,0)</f>
        <v>Q4</v>
      </c>
    </row>
    <row r="2578" spans="1:25" x14ac:dyDescent="0.3">
      <c r="A2578" t="s">
        <v>4084</v>
      </c>
      <c r="B2578" s="1">
        <v>45986</v>
      </c>
      <c r="C2578" t="s">
        <v>650</v>
      </c>
      <c r="D2578" t="s">
        <v>541</v>
      </c>
      <c r="E2578" t="s">
        <v>39</v>
      </c>
      <c r="F2578" t="s">
        <v>405</v>
      </c>
      <c r="G2578" t="s">
        <v>67</v>
      </c>
      <c r="H2578" t="s">
        <v>133</v>
      </c>
      <c r="I2578" t="s">
        <v>134</v>
      </c>
      <c r="J2578">
        <v>1</v>
      </c>
      <c r="K2578">
        <v>3068.55</v>
      </c>
      <c r="L2578">
        <v>0</v>
      </c>
      <c r="M2578">
        <v>2541.89</v>
      </c>
      <c r="N2578" t="s">
        <v>24</v>
      </c>
      <c r="O2578" t="s">
        <v>53</v>
      </c>
      <c r="P2578" t="s">
        <v>44</v>
      </c>
      <c r="Q2578">
        <f>Sales_Data[[#This Row],[Quantity]]*Sales_Data[[#This Row],[Unit_Price]]</f>
        <v>3068.55</v>
      </c>
      <c r="R2578">
        <f>Sales_Data[[#This Row],[Gross_Sales]]*Sales_Data[[#This Row],[Discount]]</f>
        <v>0</v>
      </c>
      <c r="S2578">
        <f>Sales_Data[[#This Row],[Gross_Sales]]-Sales_Data[[#This Row],[Discount_Amount]]</f>
        <v>3068.55</v>
      </c>
      <c r="T2578">
        <f>Sales_Data[[#This Row],[Net Sales]]-Sales_Data[[#This Row],[Cost]]</f>
        <v>526.66000000000031</v>
      </c>
      <c r="U2578" s="2">
        <f>Sales_Data[[#This Row],[Profit]]/Sales_Data[[#This Row],[Net Sales]]</f>
        <v>0.17163155236186481</v>
      </c>
      <c r="V2578">
        <f>YEAR(Sales_Data[[#This Row],[Order_Date]])</f>
        <v>2025</v>
      </c>
      <c r="W2578" t="str">
        <f>TEXT(Sales_Data[[#This Row],[Order_Date]],"mmm")</f>
        <v>Nov</v>
      </c>
      <c r="X2578">
        <f>MONTH(Sales_Data[[#This Row],[Order_Date]])</f>
        <v>11</v>
      </c>
      <c r="Y2578" t="str">
        <f>"Q"&amp;ROUNDUP(MONTH(Sales_Data[[#This Row],[Order_Date]])/3,0)</f>
        <v>Q4</v>
      </c>
    </row>
    <row r="2579" spans="1:25" x14ac:dyDescent="0.3">
      <c r="A2579" t="s">
        <v>4085</v>
      </c>
      <c r="B2579" s="1">
        <v>45706</v>
      </c>
      <c r="C2579" t="s">
        <v>968</v>
      </c>
      <c r="D2579" t="s">
        <v>241</v>
      </c>
      <c r="E2579" t="s">
        <v>19</v>
      </c>
      <c r="F2579" t="s">
        <v>81</v>
      </c>
      <c r="G2579" t="s">
        <v>67</v>
      </c>
      <c r="H2579" t="s">
        <v>133</v>
      </c>
      <c r="I2579" t="s">
        <v>138</v>
      </c>
      <c r="J2579">
        <v>2</v>
      </c>
      <c r="K2579">
        <v>9176.4</v>
      </c>
      <c r="L2579">
        <v>0</v>
      </c>
      <c r="M2579">
        <v>15182.96</v>
      </c>
      <c r="N2579" t="s">
        <v>70</v>
      </c>
      <c r="O2579" t="s">
        <v>35</v>
      </c>
      <c r="P2579" t="s">
        <v>44</v>
      </c>
      <c r="Q2579">
        <f>Sales_Data[[#This Row],[Quantity]]*Sales_Data[[#This Row],[Unit_Price]]</f>
        <v>18352.8</v>
      </c>
      <c r="R2579">
        <f>Sales_Data[[#This Row],[Gross_Sales]]*Sales_Data[[#This Row],[Discount]]</f>
        <v>0</v>
      </c>
      <c r="S2579">
        <f>Sales_Data[[#This Row],[Gross_Sales]]-Sales_Data[[#This Row],[Discount_Amount]]</f>
        <v>18352.8</v>
      </c>
      <c r="T2579">
        <f>Sales_Data[[#This Row],[Net Sales]]-Sales_Data[[#This Row],[Cost]]</f>
        <v>3169.84</v>
      </c>
      <c r="U2579" s="2">
        <f>Sales_Data[[#This Row],[Profit]]/Sales_Data[[#This Row],[Net Sales]]</f>
        <v>0.17271696961771502</v>
      </c>
      <c r="V2579">
        <f>YEAR(Sales_Data[[#This Row],[Order_Date]])</f>
        <v>2025</v>
      </c>
      <c r="W2579" t="str">
        <f>TEXT(Sales_Data[[#This Row],[Order_Date]],"mmm")</f>
        <v>Feb</v>
      </c>
      <c r="X2579">
        <f>MONTH(Sales_Data[[#This Row],[Order_Date]])</f>
        <v>2</v>
      </c>
      <c r="Y2579" t="str">
        <f>"Q"&amp;ROUNDUP(MONTH(Sales_Data[[#This Row],[Order_Date]])/3,0)</f>
        <v>Q1</v>
      </c>
    </row>
    <row r="2580" spans="1:25" x14ac:dyDescent="0.3">
      <c r="A2580" t="s">
        <v>4086</v>
      </c>
      <c r="B2580" s="1">
        <v>45949</v>
      </c>
      <c r="C2580" t="s">
        <v>1847</v>
      </c>
      <c r="D2580" t="s">
        <v>151</v>
      </c>
      <c r="E2580" t="s">
        <v>48</v>
      </c>
      <c r="F2580" t="s">
        <v>152</v>
      </c>
      <c r="G2580" t="s">
        <v>41</v>
      </c>
      <c r="H2580" t="s">
        <v>102</v>
      </c>
      <c r="I2580" t="s">
        <v>165</v>
      </c>
      <c r="J2580">
        <v>5</v>
      </c>
      <c r="K2580">
        <v>24053.05</v>
      </c>
      <c r="L2580">
        <v>0.1</v>
      </c>
      <c r="M2580">
        <v>90534.78</v>
      </c>
      <c r="N2580" t="s">
        <v>24</v>
      </c>
      <c r="O2580" t="s">
        <v>35</v>
      </c>
      <c r="P2580" t="s">
        <v>26</v>
      </c>
      <c r="Q2580">
        <f>Sales_Data[[#This Row],[Quantity]]*Sales_Data[[#This Row],[Unit_Price]]</f>
        <v>120265.25</v>
      </c>
      <c r="R2580">
        <f>Sales_Data[[#This Row],[Gross_Sales]]*Sales_Data[[#This Row],[Discount]]</f>
        <v>12026.525000000001</v>
      </c>
      <c r="S2580">
        <f>Sales_Data[[#This Row],[Gross_Sales]]-Sales_Data[[#This Row],[Discount_Amount]]</f>
        <v>108238.72500000001</v>
      </c>
      <c r="T2580">
        <f>Sales_Data[[#This Row],[Net Sales]]-Sales_Data[[#This Row],[Cost]]</f>
        <v>17703.945000000007</v>
      </c>
      <c r="U2580" s="2">
        <f>Sales_Data[[#This Row],[Profit]]/Sales_Data[[#This Row],[Net Sales]]</f>
        <v>0.16356387235714395</v>
      </c>
      <c r="V2580">
        <f>YEAR(Sales_Data[[#This Row],[Order_Date]])</f>
        <v>2025</v>
      </c>
      <c r="W2580" t="str">
        <f>TEXT(Sales_Data[[#This Row],[Order_Date]],"mmm")</f>
        <v>Oct</v>
      </c>
      <c r="X2580">
        <f>MONTH(Sales_Data[[#This Row],[Order_Date]])</f>
        <v>10</v>
      </c>
      <c r="Y2580" t="str">
        <f>"Q"&amp;ROUNDUP(MONTH(Sales_Data[[#This Row],[Order_Date]])/3,0)</f>
        <v>Q4</v>
      </c>
    </row>
    <row r="2581" spans="1:25" x14ac:dyDescent="0.3">
      <c r="A2581" t="s">
        <v>4087</v>
      </c>
      <c r="B2581" s="1">
        <v>45981</v>
      </c>
      <c r="C2581" t="s">
        <v>4088</v>
      </c>
      <c r="D2581" t="s">
        <v>86</v>
      </c>
      <c r="E2581" t="s">
        <v>19</v>
      </c>
      <c r="F2581" t="s">
        <v>81</v>
      </c>
      <c r="G2581" t="s">
        <v>41</v>
      </c>
      <c r="H2581" t="s">
        <v>42</v>
      </c>
      <c r="I2581" t="s">
        <v>43</v>
      </c>
      <c r="J2581">
        <v>2</v>
      </c>
      <c r="K2581">
        <v>5532.43</v>
      </c>
      <c r="L2581">
        <v>0</v>
      </c>
      <c r="M2581">
        <v>9547.94</v>
      </c>
      <c r="N2581" t="s">
        <v>52</v>
      </c>
      <c r="O2581" t="s">
        <v>35</v>
      </c>
      <c r="P2581" t="s">
        <v>71</v>
      </c>
      <c r="Q2581">
        <f>Sales_Data[[#This Row],[Quantity]]*Sales_Data[[#This Row],[Unit_Price]]</f>
        <v>11064.86</v>
      </c>
      <c r="R2581">
        <f>Sales_Data[[#This Row],[Gross_Sales]]*Sales_Data[[#This Row],[Discount]]</f>
        <v>0</v>
      </c>
      <c r="S2581">
        <f>Sales_Data[[#This Row],[Gross_Sales]]-Sales_Data[[#This Row],[Discount_Amount]]</f>
        <v>11064.86</v>
      </c>
      <c r="T2581">
        <f>Sales_Data[[#This Row],[Net Sales]]-Sales_Data[[#This Row],[Cost]]</f>
        <v>1516.92</v>
      </c>
      <c r="U2581" s="2">
        <f>Sales_Data[[#This Row],[Profit]]/Sales_Data[[#This Row],[Net Sales]]</f>
        <v>0.13709346525848498</v>
      </c>
      <c r="V2581">
        <f>YEAR(Sales_Data[[#This Row],[Order_Date]])</f>
        <v>2025</v>
      </c>
      <c r="W2581" t="str">
        <f>TEXT(Sales_Data[[#This Row],[Order_Date]],"mmm")</f>
        <v>Nov</v>
      </c>
      <c r="X2581">
        <f>MONTH(Sales_Data[[#This Row],[Order_Date]])</f>
        <v>11</v>
      </c>
      <c r="Y2581" t="str">
        <f>"Q"&amp;ROUNDUP(MONTH(Sales_Data[[#This Row],[Order_Date]])/3,0)</f>
        <v>Q4</v>
      </c>
    </row>
    <row r="2582" spans="1:25" x14ac:dyDescent="0.3">
      <c r="A2582" t="s">
        <v>4089</v>
      </c>
      <c r="B2582" s="1">
        <v>45735</v>
      </c>
      <c r="C2582" t="s">
        <v>2531</v>
      </c>
      <c r="D2582" t="s">
        <v>541</v>
      </c>
      <c r="E2582" t="s">
        <v>48</v>
      </c>
      <c r="F2582" t="s">
        <v>132</v>
      </c>
      <c r="G2582" t="s">
        <v>21</v>
      </c>
      <c r="H2582" t="s">
        <v>297</v>
      </c>
      <c r="I2582" t="s">
        <v>494</v>
      </c>
      <c r="J2582">
        <v>1</v>
      </c>
      <c r="K2582">
        <v>44347.45</v>
      </c>
      <c r="L2582">
        <v>0.1</v>
      </c>
      <c r="M2582">
        <v>30871.05</v>
      </c>
      <c r="N2582" t="s">
        <v>24</v>
      </c>
      <c r="O2582" t="s">
        <v>35</v>
      </c>
      <c r="P2582" t="s">
        <v>44</v>
      </c>
      <c r="Q2582">
        <f>Sales_Data[[#This Row],[Quantity]]*Sales_Data[[#This Row],[Unit_Price]]</f>
        <v>44347.45</v>
      </c>
      <c r="R2582">
        <f>Sales_Data[[#This Row],[Gross_Sales]]*Sales_Data[[#This Row],[Discount]]</f>
        <v>4434.7449999999999</v>
      </c>
      <c r="S2582">
        <f>Sales_Data[[#This Row],[Gross_Sales]]-Sales_Data[[#This Row],[Discount_Amount]]</f>
        <v>39912.704999999994</v>
      </c>
      <c r="T2582">
        <f>Sales_Data[[#This Row],[Net Sales]]-Sales_Data[[#This Row],[Cost]]</f>
        <v>9041.6549999999952</v>
      </c>
      <c r="U2582" s="2">
        <f>Sales_Data[[#This Row],[Profit]]/Sales_Data[[#This Row],[Net Sales]]</f>
        <v>0.22653576098137163</v>
      </c>
      <c r="V2582">
        <f>YEAR(Sales_Data[[#This Row],[Order_Date]])</f>
        <v>2025</v>
      </c>
      <c r="W2582" t="str">
        <f>TEXT(Sales_Data[[#This Row],[Order_Date]],"mmm")</f>
        <v>Mar</v>
      </c>
      <c r="X2582">
        <f>MONTH(Sales_Data[[#This Row],[Order_Date]])</f>
        <v>3</v>
      </c>
      <c r="Y2582" t="str">
        <f>"Q"&amp;ROUNDUP(MONTH(Sales_Data[[#This Row],[Order_Date]])/3,0)</f>
        <v>Q1</v>
      </c>
    </row>
    <row r="2583" spans="1:25" x14ac:dyDescent="0.3">
      <c r="A2583" t="s">
        <v>4090</v>
      </c>
      <c r="B2583" s="1">
        <v>45762</v>
      </c>
      <c r="C2583" t="s">
        <v>1883</v>
      </c>
      <c r="D2583" t="s">
        <v>331</v>
      </c>
      <c r="E2583" t="s">
        <v>119</v>
      </c>
      <c r="F2583" t="s">
        <v>249</v>
      </c>
      <c r="G2583" t="s">
        <v>41</v>
      </c>
      <c r="H2583" t="s">
        <v>147</v>
      </c>
      <c r="I2583" t="s">
        <v>148</v>
      </c>
      <c r="J2583">
        <v>1</v>
      </c>
      <c r="K2583">
        <v>7117.61</v>
      </c>
      <c r="L2583">
        <v>0.05</v>
      </c>
      <c r="M2583">
        <v>4446.8100000000004</v>
      </c>
      <c r="N2583" t="s">
        <v>52</v>
      </c>
      <c r="O2583" t="s">
        <v>25</v>
      </c>
      <c r="P2583" t="s">
        <v>26</v>
      </c>
      <c r="Q2583">
        <f>Sales_Data[[#This Row],[Quantity]]*Sales_Data[[#This Row],[Unit_Price]]</f>
        <v>7117.61</v>
      </c>
      <c r="R2583">
        <f>Sales_Data[[#This Row],[Gross_Sales]]*Sales_Data[[#This Row],[Discount]]</f>
        <v>355.88049999999998</v>
      </c>
      <c r="S2583">
        <f>Sales_Data[[#This Row],[Gross_Sales]]-Sales_Data[[#This Row],[Discount_Amount]]</f>
        <v>6761.7294999999995</v>
      </c>
      <c r="T2583">
        <f>Sales_Data[[#This Row],[Net Sales]]-Sales_Data[[#This Row],[Cost]]</f>
        <v>2314.9194999999991</v>
      </c>
      <c r="U2583" s="2">
        <f>Sales_Data[[#This Row],[Profit]]/Sales_Data[[#This Row],[Net Sales]]</f>
        <v>0.34235612353318767</v>
      </c>
      <c r="V2583">
        <f>YEAR(Sales_Data[[#This Row],[Order_Date]])</f>
        <v>2025</v>
      </c>
      <c r="W2583" t="str">
        <f>TEXT(Sales_Data[[#This Row],[Order_Date]],"mmm")</f>
        <v>Apr</v>
      </c>
      <c r="X2583">
        <f>MONTH(Sales_Data[[#This Row],[Order_Date]])</f>
        <v>4</v>
      </c>
      <c r="Y2583" t="str">
        <f>"Q"&amp;ROUNDUP(MONTH(Sales_Data[[#This Row],[Order_Date]])/3,0)</f>
        <v>Q2</v>
      </c>
    </row>
    <row r="2584" spans="1:25" x14ac:dyDescent="0.3">
      <c r="A2584" t="s">
        <v>4091</v>
      </c>
      <c r="B2584" s="1">
        <v>45826</v>
      </c>
      <c r="C2584" t="s">
        <v>4092</v>
      </c>
      <c r="D2584" t="s">
        <v>331</v>
      </c>
      <c r="E2584" t="s">
        <v>48</v>
      </c>
      <c r="F2584" t="s">
        <v>164</v>
      </c>
      <c r="G2584" t="s">
        <v>75</v>
      </c>
      <c r="H2584" t="s">
        <v>114</v>
      </c>
      <c r="I2584" t="s">
        <v>206</v>
      </c>
      <c r="J2584">
        <v>3</v>
      </c>
      <c r="K2584">
        <v>56996.28</v>
      </c>
      <c r="L2584">
        <v>0.15</v>
      </c>
      <c r="M2584">
        <v>124673.11</v>
      </c>
      <c r="N2584" t="s">
        <v>70</v>
      </c>
      <c r="O2584" t="s">
        <v>35</v>
      </c>
      <c r="P2584" t="s">
        <v>26</v>
      </c>
      <c r="Q2584">
        <f>Sales_Data[[#This Row],[Quantity]]*Sales_Data[[#This Row],[Unit_Price]]</f>
        <v>170988.84</v>
      </c>
      <c r="R2584">
        <f>Sales_Data[[#This Row],[Gross_Sales]]*Sales_Data[[#This Row],[Discount]]</f>
        <v>25648.325999999997</v>
      </c>
      <c r="S2584">
        <f>Sales_Data[[#This Row],[Gross_Sales]]-Sales_Data[[#This Row],[Discount_Amount]]</f>
        <v>145340.514</v>
      </c>
      <c r="T2584">
        <f>Sales_Data[[#This Row],[Net Sales]]-Sales_Data[[#This Row],[Cost]]</f>
        <v>20667.403999999995</v>
      </c>
      <c r="U2584" s="2">
        <f>Sales_Data[[#This Row],[Profit]]/Sales_Data[[#This Row],[Net Sales]]</f>
        <v>0.14219988240856224</v>
      </c>
      <c r="V2584">
        <f>YEAR(Sales_Data[[#This Row],[Order_Date]])</f>
        <v>2025</v>
      </c>
      <c r="W2584" t="str">
        <f>TEXT(Sales_Data[[#This Row],[Order_Date]],"mmm")</f>
        <v>Jun</v>
      </c>
      <c r="X2584">
        <f>MONTH(Sales_Data[[#This Row],[Order_Date]])</f>
        <v>6</v>
      </c>
      <c r="Y2584" t="str">
        <f>"Q"&amp;ROUNDUP(MONTH(Sales_Data[[#This Row],[Order_Date]])/3,0)</f>
        <v>Q2</v>
      </c>
    </row>
    <row r="2585" spans="1:25" x14ac:dyDescent="0.3">
      <c r="A2585" t="s">
        <v>4093</v>
      </c>
      <c r="B2585" s="1">
        <v>45874</v>
      </c>
      <c r="C2585" t="s">
        <v>812</v>
      </c>
      <c r="D2585" t="s">
        <v>522</v>
      </c>
      <c r="E2585" t="s">
        <v>48</v>
      </c>
      <c r="F2585" t="s">
        <v>49</v>
      </c>
      <c r="G2585" t="s">
        <v>21</v>
      </c>
      <c r="H2585" t="s">
        <v>22</v>
      </c>
      <c r="I2585" t="s">
        <v>23</v>
      </c>
      <c r="J2585">
        <v>1</v>
      </c>
      <c r="K2585">
        <v>11363.45</v>
      </c>
      <c r="L2585">
        <v>0.2</v>
      </c>
      <c r="M2585">
        <v>7991.69</v>
      </c>
      <c r="N2585" t="s">
        <v>24</v>
      </c>
      <c r="O2585" t="s">
        <v>25</v>
      </c>
      <c r="P2585" t="s">
        <v>44</v>
      </c>
      <c r="Q2585">
        <f>Sales_Data[[#This Row],[Quantity]]*Sales_Data[[#This Row],[Unit_Price]]</f>
        <v>11363.45</v>
      </c>
      <c r="R2585">
        <f>Sales_Data[[#This Row],[Gross_Sales]]*Sales_Data[[#This Row],[Discount]]</f>
        <v>2272.69</v>
      </c>
      <c r="S2585">
        <f>Sales_Data[[#This Row],[Gross_Sales]]-Sales_Data[[#This Row],[Discount_Amount]]</f>
        <v>9090.76</v>
      </c>
      <c r="T2585">
        <f>Sales_Data[[#This Row],[Net Sales]]-Sales_Data[[#This Row],[Cost]]</f>
        <v>1099.0700000000006</v>
      </c>
      <c r="U2585" s="2">
        <f>Sales_Data[[#This Row],[Profit]]/Sales_Data[[#This Row],[Net Sales]]</f>
        <v>0.12089968275479725</v>
      </c>
      <c r="V2585">
        <f>YEAR(Sales_Data[[#This Row],[Order_Date]])</f>
        <v>2025</v>
      </c>
      <c r="W2585" t="str">
        <f>TEXT(Sales_Data[[#This Row],[Order_Date]],"mmm")</f>
        <v>Aug</v>
      </c>
      <c r="X2585">
        <f>MONTH(Sales_Data[[#This Row],[Order_Date]])</f>
        <v>8</v>
      </c>
      <c r="Y2585" t="str">
        <f>"Q"&amp;ROUNDUP(MONTH(Sales_Data[[#This Row],[Order_Date]])/3,0)</f>
        <v>Q3</v>
      </c>
    </row>
    <row r="2586" spans="1:25" x14ac:dyDescent="0.3">
      <c r="A2586" t="s">
        <v>4094</v>
      </c>
      <c r="B2586" s="1">
        <v>45776</v>
      </c>
      <c r="C2586" t="s">
        <v>2971</v>
      </c>
      <c r="D2586" t="s">
        <v>137</v>
      </c>
      <c r="E2586" t="s">
        <v>48</v>
      </c>
      <c r="F2586" t="s">
        <v>49</v>
      </c>
      <c r="G2586" t="s">
        <v>41</v>
      </c>
      <c r="H2586" t="s">
        <v>147</v>
      </c>
      <c r="I2586" t="s">
        <v>148</v>
      </c>
      <c r="J2586">
        <v>4</v>
      </c>
      <c r="K2586">
        <v>53751.33</v>
      </c>
      <c r="L2586">
        <v>0.1</v>
      </c>
      <c r="M2586">
        <v>121908.18</v>
      </c>
      <c r="N2586" t="s">
        <v>52</v>
      </c>
      <c r="O2586" t="s">
        <v>35</v>
      </c>
      <c r="P2586" t="s">
        <v>71</v>
      </c>
      <c r="Q2586">
        <f>Sales_Data[[#This Row],[Quantity]]*Sales_Data[[#This Row],[Unit_Price]]</f>
        <v>215005.32</v>
      </c>
      <c r="R2586">
        <f>Sales_Data[[#This Row],[Gross_Sales]]*Sales_Data[[#This Row],[Discount]]</f>
        <v>21500.532000000003</v>
      </c>
      <c r="S2586">
        <f>Sales_Data[[#This Row],[Gross_Sales]]-Sales_Data[[#This Row],[Discount_Amount]]</f>
        <v>193504.788</v>
      </c>
      <c r="T2586">
        <f>Sales_Data[[#This Row],[Net Sales]]-Sales_Data[[#This Row],[Cost]]</f>
        <v>71596.608000000007</v>
      </c>
      <c r="U2586" s="2">
        <f>Sales_Data[[#This Row],[Profit]]/Sales_Data[[#This Row],[Net Sales]]</f>
        <v>0.36999915474959721</v>
      </c>
      <c r="V2586">
        <f>YEAR(Sales_Data[[#This Row],[Order_Date]])</f>
        <v>2025</v>
      </c>
      <c r="W2586" t="str">
        <f>TEXT(Sales_Data[[#This Row],[Order_Date]],"mmm")</f>
        <v>Apr</v>
      </c>
      <c r="X2586">
        <f>MONTH(Sales_Data[[#This Row],[Order_Date]])</f>
        <v>4</v>
      </c>
      <c r="Y2586" t="str">
        <f>"Q"&amp;ROUNDUP(MONTH(Sales_Data[[#This Row],[Order_Date]])/3,0)</f>
        <v>Q2</v>
      </c>
    </row>
    <row r="2587" spans="1:25" x14ac:dyDescent="0.3">
      <c r="A2587" t="s">
        <v>4095</v>
      </c>
      <c r="B2587" s="1">
        <v>45847</v>
      </c>
      <c r="C2587" t="s">
        <v>1551</v>
      </c>
      <c r="D2587" t="s">
        <v>252</v>
      </c>
      <c r="E2587" t="s">
        <v>19</v>
      </c>
      <c r="F2587" t="s">
        <v>66</v>
      </c>
      <c r="G2587" t="s">
        <v>21</v>
      </c>
      <c r="H2587" t="s">
        <v>297</v>
      </c>
      <c r="I2587" t="s">
        <v>297</v>
      </c>
      <c r="J2587">
        <v>1</v>
      </c>
      <c r="K2587">
        <v>5108.05</v>
      </c>
      <c r="L2587">
        <v>0.05</v>
      </c>
      <c r="M2587">
        <v>3768.18</v>
      </c>
      <c r="N2587" t="s">
        <v>52</v>
      </c>
      <c r="O2587" t="s">
        <v>35</v>
      </c>
      <c r="P2587" t="s">
        <v>71</v>
      </c>
      <c r="Q2587">
        <f>Sales_Data[[#This Row],[Quantity]]*Sales_Data[[#This Row],[Unit_Price]]</f>
        <v>5108.05</v>
      </c>
      <c r="R2587">
        <f>Sales_Data[[#This Row],[Gross_Sales]]*Sales_Data[[#This Row],[Discount]]</f>
        <v>255.40250000000003</v>
      </c>
      <c r="S2587">
        <f>Sales_Data[[#This Row],[Gross_Sales]]-Sales_Data[[#This Row],[Discount_Amount]]</f>
        <v>4852.6475</v>
      </c>
      <c r="T2587">
        <f>Sales_Data[[#This Row],[Net Sales]]-Sales_Data[[#This Row],[Cost]]</f>
        <v>1084.4675000000002</v>
      </c>
      <c r="U2587" s="2">
        <f>Sales_Data[[#This Row],[Profit]]/Sales_Data[[#This Row],[Net Sales]]</f>
        <v>0.22347955420211343</v>
      </c>
      <c r="V2587">
        <f>YEAR(Sales_Data[[#This Row],[Order_Date]])</f>
        <v>2025</v>
      </c>
      <c r="W2587" t="str">
        <f>TEXT(Sales_Data[[#This Row],[Order_Date]],"mmm")</f>
        <v>Jul</v>
      </c>
      <c r="X2587">
        <f>MONTH(Sales_Data[[#This Row],[Order_Date]])</f>
        <v>7</v>
      </c>
      <c r="Y2587" t="str">
        <f>"Q"&amp;ROUNDUP(MONTH(Sales_Data[[#This Row],[Order_Date]])/3,0)</f>
        <v>Q3</v>
      </c>
    </row>
    <row r="2588" spans="1:25" x14ac:dyDescent="0.3">
      <c r="A2588" t="s">
        <v>4096</v>
      </c>
      <c r="B2588" s="1">
        <v>45912</v>
      </c>
      <c r="C2588" t="s">
        <v>1816</v>
      </c>
      <c r="D2588" t="s">
        <v>271</v>
      </c>
      <c r="E2588" t="s">
        <v>39</v>
      </c>
      <c r="F2588" t="s">
        <v>405</v>
      </c>
      <c r="G2588" t="s">
        <v>21</v>
      </c>
      <c r="H2588" t="s">
        <v>230</v>
      </c>
      <c r="I2588" t="s">
        <v>231</v>
      </c>
      <c r="J2588">
        <v>1</v>
      </c>
      <c r="K2588">
        <v>3220.42</v>
      </c>
      <c r="L2588">
        <v>0.05</v>
      </c>
      <c r="M2588">
        <v>2194.4899999999998</v>
      </c>
      <c r="N2588" t="s">
        <v>70</v>
      </c>
      <c r="O2588" t="s">
        <v>35</v>
      </c>
      <c r="P2588" t="s">
        <v>44</v>
      </c>
      <c r="Q2588">
        <f>Sales_Data[[#This Row],[Quantity]]*Sales_Data[[#This Row],[Unit_Price]]</f>
        <v>3220.42</v>
      </c>
      <c r="R2588">
        <f>Sales_Data[[#This Row],[Gross_Sales]]*Sales_Data[[#This Row],[Discount]]</f>
        <v>161.02100000000002</v>
      </c>
      <c r="S2588">
        <f>Sales_Data[[#This Row],[Gross_Sales]]-Sales_Data[[#This Row],[Discount_Amount]]</f>
        <v>3059.3989999999999</v>
      </c>
      <c r="T2588">
        <f>Sales_Data[[#This Row],[Net Sales]]-Sales_Data[[#This Row],[Cost]]</f>
        <v>864.90900000000011</v>
      </c>
      <c r="U2588" s="2">
        <f>Sales_Data[[#This Row],[Profit]]/Sales_Data[[#This Row],[Net Sales]]</f>
        <v>0.2827055248432781</v>
      </c>
      <c r="V2588">
        <f>YEAR(Sales_Data[[#This Row],[Order_Date]])</f>
        <v>2025</v>
      </c>
      <c r="W2588" t="str">
        <f>TEXT(Sales_Data[[#This Row],[Order_Date]],"mmm")</f>
        <v>Sep</v>
      </c>
      <c r="X2588">
        <f>MONTH(Sales_Data[[#This Row],[Order_Date]])</f>
        <v>9</v>
      </c>
      <c r="Y2588" t="str">
        <f>"Q"&amp;ROUNDUP(MONTH(Sales_Data[[#This Row],[Order_Date]])/3,0)</f>
        <v>Q3</v>
      </c>
    </row>
    <row r="2589" spans="1:25" x14ac:dyDescent="0.3">
      <c r="A2589" t="s">
        <v>4097</v>
      </c>
      <c r="B2589" s="1">
        <v>45923</v>
      </c>
      <c r="C2589" t="s">
        <v>1226</v>
      </c>
      <c r="D2589" t="s">
        <v>457</v>
      </c>
      <c r="E2589" t="s">
        <v>30</v>
      </c>
      <c r="F2589" t="s">
        <v>156</v>
      </c>
      <c r="G2589" t="s">
        <v>21</v>
      </c>
      <c r="H2589" t="s">
        <v>230</v>
      </c>
      <c r="I2589" t="s">
        <v>231</v>
      </c>
      <c r="J2589">
        <v>5</v>
      </c>
      <c r="K2589">
        <v>4531.8599999999997</v>
      </c>
      <c r="L2589">
        <v>0</v>
      </c>
      <c r="M2589">
        <v>15838.29</v>
      </c>
      <c r="N2589" t="s">
        <v>52</v>
      </c>
      <c r="O2589" t="s">
        <v>35</v>
      </c>
      <c r="P2589" t="s">
        <v>71</v>
      </c>
      <c r="Q2589">
        <f>Sales_Data[[#This Row],[Quantity]]*Sales_Data[[#This Row],[Unit_Price]]</f>
        <v>22659.3</v>
      </c>
      <c r="R2589">
        <f>Sales_Data[[#This Row],[Gross_Sales]]*Sales_Data[[#This Row],[Discount]]</f>
        <v>0</v>
      </c>
      <c r="S2589">
        <f>Sales_Data[[#This Row],[Gross_Sales]]-Sales_Data[[#This Row],[Discount_Amount]]</f>
        <v>22659.3</v>
      </c>
      <c r="T2589">
        <f>Sales_Data[[#This Row],[Net Sales]]-Sales_Data[[#This Row],[Cost]]</f>
        <v>6821.0099999999984</v>
      </c>
      <c r="U2589" s="2">
        <f>Sales_Data[[#This Row],[Profit]]/Sales_Data[[#This Row],[Net Sales]]</f>
        <v>0.301024744806768</v>
      </c>
      <c r="V2589">
        <f>YEAR(Sales_Data[[#This Row],[Order_Date]])</f>
        <v>2025</v>
      </c>
      <c r="W2589" t="str">
        <f>TEXT(Sales_Data[[#This Row],[Order_Date]],"mmm")</f>
        <v>Sep</v>
      </c>
      <c r="X2589">
        <f>MONTH(Sales_Data[[#This Row],[Order_Date]])</f>
        <v>9</v>
      </c>
      <c r="Y2589" t="str">
        <f>"Q"&amp;ROUNDUP(MONTH(Sales_Data[[#This Row],[Order_Date]])/3,0)</f>
        <v>Q3</v>
      </c>
    </row>
    <row r="2590" spans="1:25" x14ac:dyDescent="0.3">
      <c r="A2590" t="s">
        <v>4098</v>
      </c>
      <c r="B2590" s="1">
        <v>45806</v>
      </c>
      <c r="C2590" t="s">
        <v>1151</v>
      </c>
      <c r="D2590" t="s">
        <v>397</v>
      </c>
      <c r="E2590" t="s">
        <v>19</v>
      </c>
      <c r="F2590" t="s">
        <v>57</v>
      </c>
      <c r="G2590" t="s">
        <v>32</v>
      </c>
      <c r="H2590" t="s">
        <v>50</v>
      </c>
      <c r="I2590" t="s">
        <v>58</v>
      </c>
      <c r="J2590">
        <v>4</v>
      </c>
      <c r="K2590">
        <v>8562.91</v>
      </c>
      <c r="L2590">
        <v>0</v>
      </c>
      <c r="M2590">
        <v>28086.73</v>
      </c>
      <c r="N2590" t="s">
        <v>24</v>
      </c>
      <c r="O2590" t="s">
        <v>25</v>
      </c>
      <c r="P2590" t="s">
        <v>71</v>
      </c>
      <c r="Q2590">
        <f>Sales_Data[[#This Row],[Quantity]]*Sales_Data[[#This Row],[Unit_Price]]</f>
        <v>34251.64</v>
      </c>
      <c r="R2590">
        <f>Sales_Data[[#This Row],[Gross_Sales]]*Sales_Data[[#This Row],[Discount]]</f>
        <v>0</v>
      </c>
      <c r="S2590">
        <f>Sales_Data[[#This Row],[Gross_Sales]]-Sales_Data[[#This Row],[Discount_Amount]]</f>
        <v>34251.64</v>
      </c>
      <c r="T2590">
        <f>Sales_Data[[#This Row],[Net Sales]]-Sales_Data[[#This Row],[Cost]]</f>
        <v>6164.91</v>
      </c>
      <c r="U2590" s="2">
        <f>Sales_Data[[#This Row],[Profit]]/Sales_Data[[#This Row],[Net Sales]]</f>
        <v>0.17998875382317459</v>
      </c>
      <c r="V2590">
        <f>YEAR(Sales_Data[[#This Row],[Order_Date]])</f>
        <v>2025</v>
      </c>
      <c r="W2590" t="str">
        <f>TEXT(Sales_Data[[#This Row],[Order_Date]],"mmm")</f>
        <v>May</v>
      </c>
      <c r="X2590">
        <f>MONTH(Sales_Data[[#This Row],[Order_Date]])</f>
        <v>5</v>
      </c>
      <c r="Y2590" t="str">
        <f>"Q"&amp;ROUNDUP(MONTH(Sales_Data[[#This Row],[Order_Date]])/3,0)</f>
        <v>Q2</v>
      </c>
    </row>
    <row r="2591" spans="1:25" x14ac:dyDescent="0.3">
      <c r="A2591" t="s">
        <v>4099</v>
      </c>
      <c r="B2591" s="1">
        <v>45821</v>
      </c>
      <c r="C2591" t="s">
        <v>1470</v>
      </c>
      <c r="D2591" t="s">
        <v>125</v>
      </c>
      <c r="E2591" t="s">
        <v>39</v>
      </c>
      <c r="F2591" t="s">
        <v>96</v>
      </c>
      <c r="G2591" t="s">
        <v>41</v>
      </c>
      <c r="H2591" t="s">
        <v>102</v>
      </c>
      <c r="I2591" t="s">
        <v>388</v>
      </c>
      <c r="J2591">
        <v>2</v>
      </c>
      <c r="K2591">
        <v>1700.62</v>
      </c>
      <c r="L2591">
        <v>0.1</v>
      </c>
      <c r="M2591">
        <v>2137.7600000000002</v>
      </c>
      <c r="N2591" t="s">
        <v>52</v>
      </c>
      <c r="O2591" t="s">
        <v>25</v>
      </c>
      <c r="P2591" t="s">
        <v>44</v>
      </c>
      <c r="Q2591">
        <f>Sales_Data[[#This Row],[Quantity]]*Sales_Data[[#This Row],[Unit_Price]]</f>
        <v>3401.24</v>
      </c>
      <c r="R2591">
        <f>Sales_Data[[#This Row],[Gross_Sales]]*Sales_Data[[#This Row],[Discount]]</f>
        <v>340.12400000000002</v>
      </c>
      <c r="S2591">
        <f>Sales_Data[[#This Row],[Gross_Sales]]-Sales_Data[[#This Row],[Discount_Amount]]</f>
        <v>3061.116</v>
      </c>
      <c r="T2591">
        <f>Sales_Data[[#This Row],[Net Sales]]-Sales_Data[[#This Row],[Cost]]</f>
        <v>923.35599999999977</v>
      </c>
      <c r="U2591" s="2">
        <f>Sales_Data[[#This Row],[Profit]]/Sales_Data[[#This Row],[Net Sales]]</f>
        <v>0.30164031679949399</v>
      </c>
      <c r="V2591">
        <f>YEAR(Sales_Data[[#This Row],[Order_Date]])</f>
        <v>2025</v>
      </c>
      <c r="W2591" t="str">
        <f>TEXT(Sales_Data[[#This Row],[Order_Date]],"mmm")</f>
        <v>Jun</v>
      </c>
      <c r="X2591">
        <f>MONTH(Sales_Data[[#This Row],[Order_Date]])</f>
        <v>6</v>
      </c>
      <c r="Y2591" t="str">
        <f>"Q"&amp;ROUNDUP(MONTH(Sales_Data[[#This Row],[Order_Date]])/3,0)</f>
        <v>Q2</v>
      </c>
    </row>
    <row r="2592" spans="1:25" x14ac:dyDescent="0.3">
      <c r="A2592" t="s">
        <v>4100</v>
      </c>
      <c r="B2592" s="1">
        <v>45797</v>
      </c>
      <c r="C2592" t="s">
        <v>4101</v>
      </c>
      <c r="D2592" t="s">
        <v>194</v>
      </c>
      <c r="E2592" t="s">
        <v>19</v>
      </c>
      <c r="F2592" t="s">
        <v>81</v>
      </c>
      <c r="G2592" t="s">
        <v>67</v>
      </c>
      <c r="H2592" t="s">
        <v>121</v>
      </c>
      <c r="I2592" t="s">
        <v>122</v>
      </c>
      <c r="J2592">
        <v>1</v>
      </c>
      <c r="K2592">
        <v>3465.73</v>
      </c>
      <c r="L2592">
        <v>0.1</v>
      </c>
      <c r="M2592">
        <v>2055.2600000000002</v>
      </c>
      <c r="N2592" t="s">
        <v>52</v>
      </c>
      <c r="O2592" t="s">
        <v>35</v>
      </c>
      <c r="P2592" t="s">
        <v>71</v>
      </c>
      <c r="Q2592">
        <f>Sales_Data[[#This Row],[Quantity]]*Sales_Data[[#This Row],[Unit_Price]]</f>
        <v>3465.73</v>
      </c>
      <c r="R2592">
        <f>Sales_Data[[#This Row],[Gross_Sales]]*Sales_Data[[#This Row],[Discount]]</f>
        <v>346.57300000000004</v>
      </c>
      <c r="S2592">
        <f>Sales_Data[[#This Row],[Gross_Sales]]-Sales_Data[[#This Row],[Discount_Amount]]</f>
        <v>3119.1570000000002</v>
      </c>
      <c r="T2592">
        <f>Sales_Data[[#This Row],[Net Sales]]-Sales_Data[[#This Row],[Cost]]</f>
        <v>1063.8969999999999</v>
      </c>
      <c r="U2592" s="2">
        <f>Sales_Data[[#This Row],[Profit]]/Sales_Data[[#This Row],[Net Sales]]</f>
        <v>0.34108478669076286</v>
      </c>
      <c r="V2592">
        <f>YEAR(Sales_Data[[#This Row],[Order_Date]])</f>
        <v>2025</v>
      </c>
      <c r="W2592" t="str">
        <f>TEXT(Sales_Data[[#This Row],[Order_Date]],"mmm")</f>
        <v>May</v>
      </c>
      <c r="X2592">
        <f>MONTH(Sales_Data[[#This Row],[Order_Date]])</f>
        <v>5</v>
      </c>
      <c r="Y2592" t="str">
        <f>"Q"&amp;ROUNDUP(MONTH(Sales_Data[[#This Row],[Order_Date]])/3,0)</f>
        <v>Q2</v>
      </c>
    </row>
    <row r="2593" spans="1:25" x14ac:dyDescent="0.3">
      <c r="A2593" t="s">
        <v>4102</v>
      </c>
      <c r="B2593" s="1">
        <v>46004</v>
      </c>
      <c r="C2593" t="s">
        <v>4103</v>
      </c>
      <c r="D2593" t="s">
        <v>728</v>
      </c>
      <c r="E2593" t="s">
        <v>39</v>
      </c>
      <c r="F2593" t="s">
        <v>40</v>
      </c>
      <c r="G2593" t="s">
        <v>41</v>
      </c>
      <c r="H2593" t="s">
        <v>102</v>
      </c>
      <c r="I2593" t="s">
        <v>388</v>
      </c>
      <c r="J2593">
        <v>2</v>
      </c>
      <c r="K2593">
        <v>3521.69</v>
      </c>
      <c r="L2593">
        <v>0.05</v>
      </c>
      <c r="M2593">
        <v>4570.66</v>
      </c>
      <c r="N2593" t="s">
        <v>24</v>
      </c>
      <c r="O2593" t="s">
        <v>53</v>
      </c>
      <c r="P2593" t="s">
        <v>44</v>
      </c>
      <c r="Q2593">
        <f>Sales_Data[[#This Row],[Quantity]]*Sales_Data[[#This Row],[Unit_Price]]</f>
        <v>7043.38</v>
      </c>
      <c r="R2593">
        <f>Sales_Data[[#This Row],[Gross_Sales]]*Sales_Data[[#This Row],[Discount]]</f>
        <v>352.16900000000004</v>
      </c>
      <c r="S2593">
        <f>Sales_Data[[#This Row],[Gross_Sales]]-Sales_Data[[#This Row],[Discount_Amount]]</f>
        <v>6691.2110000000002</v>
      </c>
      <c r="T2593">
        <f>Sales_Data[[#This Row],[Net Sales]]-Sales_Data[[#This Row],[Cost]]</f>
        <v>2120.5510000000004</v>
      </c>
      <c r="U2593" s="2">
        <f>Sales_Data[[#This Row],[Profit]]/Sales_Data[[#This Row],[Net Sales]]</f>
        <v>0.31691587666268489</v>
      </c>
      <c r="V2593">
        <f>YEAR(Sales_Data[[#This Row],[Order_Date]])</f>
        <v>2025</v>
      </c>
      <c r="W2593" t="str">
        <f>TEXT(Sales_Data[[#This Row],[Order_Date]],"mmm")</f>
        <v>Dec</v>
      </c>
      <c r="X2593">
        <f>MONTH(Sales_Data[[#This Row],[Order_Date]])</f>
        <v>12</v>
      </c>
      <c r="Y2593" t="str">
        <f>"Q"&amp;ROUNDUP(MONTH(Sales_Data[[#This Row],[Order_Date]])/3,0)</f>
        <v>Q4</v>
      </c>
    </row>
    <row r="2594" spans="1:25" x14ac:dyDescent="0.3">
      <c r="A2594" t="s">
        <v>4104</v>
      </c>
      <c r="B2594" s="1">
        <v>45915</v>
      </c>
      <c r="C2594" t="s">
        <v>4105</v>
      </c>
      <c r="D2594" t="s">
        <v>221</v>
      </c>
      <c r="E2594" t="s">
        <v>48</v>
      </c>
      <c r="F2594" t="s">
        <v>49</v>
      </c>
      <c r="G2594" t="s">
        <v>21</v>
      </c>
      <c r="H2594" t="s">
        <v>230</v>
      </c>
      <c r="I2594" t="s">
        <v>231</v>
      </c>
      <c r="J2594">
        <v>1</v>
      </c>
      <c r="K2594">
        <v>49929.7</v>
      </c>
      <c r="L2594">
        <v>0.05</v>
      </c>
      <c r="M2594">
        <v>36035.82</v>
      </c>
      <c r="N2594" t="s">
        <v>109</v>
      </c>
      <c r="O2594" t="s">
        <v>25</v>
      </c>
      <c r="P2594" t="s">
        <v>44</v>
      </c>
      <c r="Q2594">
        <f>Sales_Data[[#This Row],[Quantity]]*Sales_Data[[#This Row],[Unit_Price]]</f>
        <v>49929.7</v>
      </c>
      <c r="R2594">
        <f>Sales_Data[[#This Row],[Gross_Sales]]*Sales_Data[[#This Row],[Discount]]</f>
        <v>2496.4850000000001</v>
      </c>
      <c r="S2594">
        <f>Sales_Data[[#This Row],[Gross_Sales]]-Sales_Data[[#This Row],[Discount_Amount]]</f>
        <v>47433.214999999997</v>
      </c>
      <c r="T2594">
        <f>Sales_Data[[#This Row],[Net Sales]]-Sales_Data[[#This Row],[Cost]]</f>
        <v>11397.394999999997</v>
      </c>
      <c r="U2594" s="2">
        <f>Sales_Data[[#This Row],[Profit]]/Sales_Data[[#This Row],[Net Sales]]</f>
        <v>0.24028299578681306</v>
      </c>
      <c r="V2594">
        <f>YEAR(Sales_Data[[#This Row],[Order_Date]])</f>
        <v>2025</v>
      </c>
      <c r="W2594" t="str">
        <f>TEXT(Sales_Data[[#This Row],[Order_Date]],"mmm")</f>
        <v>Sep</v>
      </c>
      <c r="X2594">
        <f>MONTH(Sales_Data[[#This Row],[Order_Date]])</f>
        <v>9</v>
      </c>
      <c r="Y2594" t="str">
        <f>"Q"&amp;ROUNDUP(MONTH(Sales_Data[[#This Row],[Order_Date]])/3,0)</f>
        <v>Q3</v>
      </c>
    </row>
    <row r="2595" spans="1:25" x14ac:dyDescent="0.3">
      <c r="A2595" t="s">
        <v>4106</v>
      </c>
      <c r="B2595" s="1">
        <v>45926</v>
      </c>
      <c r="C2595" t="s">
        <v>2357</v>
      </c>
      <c r="D2595" t="s">
        <v>29</v>
      </c>
      <c r="E2595" t="s">
        <v>19</v>
      </c>
      <c r="F2595" t="s">
        <v>113</v>
      </c>
      <c r="G2595" t="s">
        <v>32</v>
      </c>
      <c r="H2595" t="s">
        <v>50</v>
      </c>
      <c r="I2595" t="s">
        <v>58</v>
      </c>
      <c r="J2595">
        <v>1</v>
      </c>
      <c r="K2595">
        <v>17951.650000000001</v>
      </c>
      <c r="L2595">
        <v>0.1</v>
      </c>
      <c r="M2595">
        <v>11084.76</v>
      </c>
      <c r="N2595" t="s">
        <v>109</v>
      </c>
      <c r="O2595" t="s">
        <v>25</v>
      </c>
      <c r="P2595" t="s">
        <v>44</v>
      </c>
      <c r="Q2595">
        <f>Sales_Data[[#This Row],[Quantity]]*Sales_Data[[#This Row],[Unit_Price]]</f>
        <v>17951.650000000001</v>
      </c>
      <c r="R2595">
        <f>Sales_Data[[#This Row],[Gross_Sales]]*Sales_Data[[#This Row],[Discount]]</f>
        <v>1795.1650000000002</v>
      </c>
      <c r="S2595">
        <f>Sales_Data[[#This Row],[Gross_Sales]]-Sales_Data[[#This Row],[Discount_Amount]]</f>
        <v>16156.485000000001</v>
      </c>
      <c r="T2595">
        <f>Sales_Data[[#This Row],[Net Sales]]-Sales_Data[[#This Row],[Cost]]</f>
        <v>5071.7250000000004</v>
      </c>
      <c r="U2595" s="2">
        <f>Sales_Data[[#This Row],[Profit]]/Sales_Data[[#This Row],[Net Sales]]</f>
        <v>0.31391264869803054</v>
      </c>
      <c r="V2595">
        <f>YEAR(Sales_Data[[#This Row],[Order_Date]])</f>
        <v>2025</v>
      </c>
      <c r="W2595" t="str">
        <f>TEXT(Sales_Data[[#This Row],[Order_Date]],"mmm")</f>
        <v>Sep</v>
      </c>
      <c r="X2595">
        <f>MONTH(Sales_Data[[#This Row],[Order_Date]])</f>
        <v>9</v>
      </c>
      <c r="Y2595" t="str">
        <f>"Q"&amp;ROUNDUP(MONTH(Sales_Data[[#This Row],[Order_Date]])/3,0)</f>
        <v>Q3</v>
      </c>
    </row>
    <row r="2596" spans="1:25" x14ac:dyDescent="0.3">
      <c r="A2596" t="s">
        <v>4107</v>
      </c>
      <c r="B2596" s="1">
        <v>45838</v>
      </c>
      <c r="C2596" t="s">
        <v>808</v>
      </c>
      <c r="D2596" t="s">
        <v>374</v>
      </c>
      <c r="E2596" t="s">
        <v>30</v>
      </c>
      <c r="F2596" t="s">
        <v>87</v>
      </c>
      <c r="G2596" t="s">
        <v>41</v>
      </c>
      <c r="H2596" t="s">
        <v>147</v>
      </c>
      <c r="I2596" t="s">
        <v>369</v>
      </c>
      <c r="J2596">
        <v>1</v>
      </c>
      <c r="K2596">
        <v>3990.19</v>
      </c>
      <c r="L2596">
        <v>0.15</v>
      </c>
      <c r="M2596">
        <v>2411.0300000000002</v>
      </c>
      <c r="N2596" t="s">
        <v>24</v>
      </c>
      <c r="O2596" t="s">
        <v>25</v>
      </c>
      <c r="P2596" t="s">
        <v>71</v>
      </c>
      <c r="Q2596">
        <f>Sales_Data[[#This Row],[Quantity]]*Sales_Data[[#This Row],[Unit_Price]]</f>
        <v>3990.19</v>
      </c>
      <c r="R2596">
        <f>Sales_Data[[#This Row],[Gross_Sales]]*Sales_Data[[#This Row],[Discount]]</f>
        <v>598.52850000000001</v>
      </c>
      <c r="S2596">
        <f>Sales_Data[[#This Row],[Gross_Sales]]-Sales_Data[[#This Row],[Discount_Amount]]</f>
        <v>3391.6615000000002</v>
      </c>
      <c r="T2596">
        <f>Sales_Data[[#This Row],[Net Sales]]-Sales_Data[[#This Row],[Cost]]</f>
        <v>980.63149999999996</v>
      </c>
      <c r="U2596" s="2">
        <f>Sales_Data[[#This Row],[Profit]]/Sales_Data[[#This Row],[Net Sales]]</f>
        <v>0.28913012103359959</v>
      </c>
      <c r="V2596">
        <f>YEAR(Sales_Data[[#This Row],[Order_Date]])</f>
        <v>2025</v>
      </c>
      <c r="W2596" t="str">
        <f>TEXT(Sales_Data[[#This Row],[Order_Date]],"mmm")</f>
        <v>Jun</v>
      </c>
      <c r="X2596">
        <f>MONTH(Sales_Data[[#This Row],[Order_Date]])</f>
        <v>6</v>
      </c>
      <c r="Y2596" t="str">
        <f>"Q"&amp;ROUNDUP(MONTH(Sales_Data[[#This Row],[Order_Date]])/3,0)</f>
        <v>Q2</v>
      </c>
    </row>
    <row r="2597" spans="1:25" x14ac:dyDescent="0.3">
      <c r="A2597" t="s">
        <v>4108</v>
      </c>
      <c r="B2597" s="1">
        <v>45817</v>
      </c>
      <c r="C2597" t="s">
        <v>1124</v>
      </c>
      <c r="D2597" t="s">
        <v>404</v>
      </c>
      <c r="E2597" t="s">
        <v>30</v>
      </c>
      <c r="F2597" t="s">
        <v>156</v>
      </c>
      <c r="G2597" t="s">
        <v>75</v>
      </c>
      <c r="H2597" t="s">
        <v>256</v>
      </c>
      <c r="I2597" t="s">
        <v>334</v>
      </c>
      <c r="J2597">
        <v>2</v>
      </c>
      <c r="K2597">
        <v>4415.8100000000004</v>
      </c>
      <c r="L2597">
        <v>0</v>
      </c>
      <c r="M2597">
        <v>6795.52</v>
      </c>
      <c r="N2597" t="s">
        <v>109</v>
      </c>
      <c r="O2597" t="s">
        <v>25</v>
      </c>
      <c r="P2597" t="s">
        <v>26</v>
      </c>
      <c r="Q2597">
        <f>Sales_Data[[#This Row],[Quantity]]*Sales_Data[[#This Row],[Unit_Price]]</f>
        <v>8831.6200000000008</v>
      </c>
      <c r="R2597">
        <f>Sales_Data[[#This Row],[Gross_Sales]]*Sales_Data[[#This Row],[Discount]]</f>
        <v>0</v>
      </c>
      <c r="S2597">
        <f>Sales_Data[[#This Row],[Gross_Sales]]-Sales_Data[[#This Row],[Discount_Amount]]</f>
        <v>8831.6200000000008</v>
      </c>
      <c r="T2597">
        <f>Sales_Data[[#This Row],[Net Sales]]-Sales_Data[[#This Row],[Cost]]</f>
        <v>2036.1000000000004</v>
      </c>
      <c r="U2597" s="2">
        <f>Sales_Data[[#This Row],[Profit]]/Sales_Data[[#This Row],[Net Sales]]</f>
        <v>0.23054660413378295</v>
      </c>
      <c r="V2597">
        <f>YEAR(Sales_Data[[#This Row],[Order_Date]])</f>
        <v>2025</v>
      </c>
      <c r="W2597" t="str">
        <f>TEXT(Sales_Data[[#This Row],[Order_Date]],"mmm")</f>
        <v>Jun</v>
      </c>
      <c r="X2597">
        <f>MONTH(Sales_Data[[#This Row],[Order_Date]])</f>
        <v>6</v>
      </c>
      <c r="Y2597" t="str">
        <f>"Q"&amp;ROUNDUP(MONTH(Sales_Data[[#This Row],[Order_Date]])/3,0)</f>
        <v>Q2</v>
      </c>
    </row>
    <row r="2598" spans="1:25" x14ac:dyDescent="0.3">
      <c r="A2598" t="s">
        <v>4109</v>
      </c>
      <c r="B2598" s="1">
        <v>46008</v>
      </c>
      <c r="C2598" t="s">
        <v>3101</v>
      </c>
      <c r="D2598" t="s">
        <v>331</v>
      </c>
      <c r="E2598" t="s">
        <v>39</v>
      </c>
      <c r="F2598" t="s">
        <v>202</v>
      </c>
      <c r="G2598" t="s">
        <v>41</v>
      </c>
      <c r="H2598" t="s">
        <v>42</v>
      </c>
      <c r="I2598" t="s">
        <v>43</v>
      </c>
      <c r="J2598">
        <v>2</v>
      </c>
      <c r="K2598">
        <v>5335.69</v>
      </c>
      <c r="L2598">
        <v>0</v>
      </c>
      <c r="M2598">
        <v>8536.4599999999991</v>
      </c>
      <c r="N2598" t="s">
        <v>52</v>
      </c>
      <c r="O2598" t="s">
        <v>53</v>
      </c>
      <c r="P2598" t="s">
        <v>26</v>
      </c>
      <c r="Q2598">
        <f>Sales_Data[[#This Row],[Quantity]]*Sales_Data[[#This Row],[Unit_Price]]</f>
        <v>10671.38</v>
      </c>
      <c r="R2598">
        <f>Sales_Data[[#This Row],[Gross_Sales]]*Sales_Data[[#This Row],[Discount]]</f>
        <v>0</v>
      </c>
      <c r="S2598">
        <f>Sales_Data[[#This Row],[Gross_Sales]]-Sales_Data[[#This Row],[Discount_Amount]]</f>
        <v>10671.38</v>
      </c>
      <c r="T2598">
        <f>Sales_Data[[#This Row],[Net Sales]]-Sales_Data[[#This Row],[Cost]]</f>
        <v>2134.92</v>
      </c>
      <c r="U2598" s="2">
        <f>Sales_Data[[#This Row],[Profit]]/Sales_Data[[#This Row],[Net Sales]]</f>
        <v>0.20006034833358013</v>
      </c>
      <c r="V2598">
        <f>YEAR(Sales_Data[[#This Row],[Order_Date]])</f>
        <v>2025</v>
      </c>
      <c r="W2598" t="str">
        <f>TEXT(Sales_Data[[#This Row],[Order_Date]],"mmm")</f>
        <v>Dec</v>
      </c>
      <c r="X2598">
        <f>MONTH(Sales_Data[[#This Row],[Order_Date]])</f>
        <v>12</v>
      </c>
      <c r="Y2598" t="str">
        <f>"Q"&amp;ROUNDUP(MONTH(Sales_Data[[#This Row],[Order_Date]])/3,0)</f>
        <v>Q4</v>
      </c>
    </row>
    <row r="2599" spans="1:25" x14ac:dyDescent="0.3">
      <c r="A2599" t="s">
        <v>4110</v>
      </c>
      <c r="B2599" s="1">
        <v>45945</v>
      </c>
      <c r="C2599" t="s">
        <v>2319</v>
      </c>
      <c r="D2599" t="s">
        <v>699</v>
      </c>
      <c r="E2599" t="s">
        <v>48</v>
      </c>
      <c r="F2599" t="s">
        <v>164</v>
      </c>
      <c r="G2599" t="s">
        <v>75</v>
      </c>
      <c r="H2599" t="s">
        <v>114</v>
      </c>
      <c r="I2599" t="s">
        <v>115</v>
      </c>
      <c r="J2599">
        <v>1</v>
      </c>
      <c r="K2599">
        <v>58360.13</v>
      </c>
      <c r="L2599">
        <v>0.15</v>
      </c>
      <c r="M2599">
        <v>31659.14</v>
      </c>
      <c r="N2599" t="s">
        <v>109</v>
      </c>
      <c r="O2599" t="s">
        <v>25</v>
      </c>
      <c r="P2599" t="s">
        <v>26</v>
      </c>
      <c r="Q2599">
        <f>Sales_Data[[#This Row],[Quantity]]*Sales_Data[[#This Row],[Unit_Price]]</f>
        <v>58360.13</v>
      </c>
      <c r="R2599">
        <f>Sales_Data[[#This Row],[Gross_Sales]]*Sales_Data[[#This Row],[Discount]]</f>
        <v>8754.0194999999985</v>
      </c>
      <c r="S2599">
        <f>Sales_Data[[#This Row],[Gross_Sales]]-Sales_Data[[#This Row],[Discount_Amount]]</f>
        <v>49606.110499999995</v>
      </c>
      <c r="T2599">
        <f>Sales_Data[[#This Row],[Net Sales]]-Sales_Data[[#This Row],[Cost]]</f>
        <v>17946.970499999996</v>
      </c>
      <c r="U2599" s="2">
        <f>Sales_Data[[#This Row],[Profit]]/Sales_Data[[#This Row],[Net Sales]]</f>
        <v>0.36178951179814828</v>
      </c>
      <c r="V2599">
        <f>YEAR(Sales_Data[[#This Row],[Order_Date]])</f>
        <v>2025</v>
      </c>
      <c r="W2599" t="str">
        <f>TEXT(Sales_Data[[#This Row],[Order_Date]],"mmm")</f>
        <v>Oct</v>
      </c>
      <c r="X2599">
        <f>MONTH(Sales_Data[[#This Row],[Order_Date]])</f>
        <v>10</v>
      </c>
      <c r="Y2599" t="str">
        <f>"Q"&amp;ROUNDUP(MONTH(Sales_Data[[#This Row],[Order_Date]])/3,0)</f>
        <v>Q4</v>
      </c>
    </row>
    <row r="2600" spans="1:25" x14ac:dyDescent="0.3">
      <c r="A2600" t="s">
        <v>4111</v>
      </c>
      <c r="B2600" s="1">
        <v>45945</v>
      </c>
      <c r="C2600" t="s">
        <v>1831</v>
      </c>
      <c r="D2600" t="s">
        <v>723</v>
      </c>
      <c r="E2600" t="s">
        <v>48</v>
      </c>
      <c r="F2600" t="s">
        <v>126</v>
      </c>
      <c r="G2600" t="s">
        <v>32</v>
      </c>
      <c r="H2600" t="s">
        <v>33</v>
      </c>
      <c r="I2600" t="s">
        <v>161</v>
      </c>
      <c r="J2600">
        <v>4</v>
      </c>
      <c r="K2600">
        <v>6344.64</v>
      </c>
      <c r="L2600">
        <v>0</v>
      </c>
      <c r="M2600">
        <v>18449.830000000002</v>
      </c>
      <c r="N2600" t="s">
        <v>70</v>
      </c>
      <c r="O2600" t="s">
        <v>35</v>
      </c>
      <c r="P2600" t="s">
        <v>44</v>
      </c>
      <c r="Q2600">
        <f>Sales_Data[[#This Row],[Quantity]]*Sales_Data[[#This Row],[Unit_Price]]</f>
        <v>25378.560000000001</v>
      </c>
      <c r="R2600">
        <f>Sales_Data[[#This Row],[Gross_Sales]]*Sales_Data[[#This Row],[Discount]]</f>
        <v>0</v>
      </c>
      <c r="S2600">
        <f>Sales_Data[[#This Row],[Gross_Sales]]-Sales_Data[[#This Row],[Discount_Amount]]</f>
        <v>25378.560000000001</v>
      </c>
      <c r="T2600">
        <f>Sales_Data[[#This Row],[Net Sales]]-Sales_Data[[#This Row],[Cost]]</f>
        <v>6928.73</v>
      </c>
      <c r="U2600" s="2">
        <f>Sales_Data[[#This Row],[Profit]]/Sales_Data[[#This Row],[Net Sales]]</f>
        <v>0.27301509620719216</v>
      </c>
      <c r="V2600">
        <f>YEAR(Sales_Data[[#This Row],[Order_Date]])</f>
        <v>2025</v>
      </c>
      <c r="W2600" t="str">
        <f>TEXT(Sales_Data[[#This Row],[Order_Date]],"mmm")</f>
        <v>Oct</v>
      </c>
      <c r="X2600">
        <f>MONTH(Sales_Data[[#This Row],[Order_Date]])</f>
        <v>10</v>
      </c>
      <c r="Y2600" t="str">
        <f>"Q"&amp;ROUNDUP(MONTH(Sales_Data[[#This Row],[Order_Date]])/3,0)</f>
        <v>Q4</v>
      </c>
    </row>
    <row r="2601" spans="1:25" x14ac:dyDescent="0.3">
      <c r="A2601" t="s">
        <v>4112</v>
      </c>
      <c r="B2601" s="1">
        <v>45883</v>
      </c>
      <c r="C2601" t="s">
        <v>4113</v>
      </c>
      <c r="D2601" t="s">
        <v>685</v>
      </c>
      <c r="E2601" t="s">
        <v>119</v>
      </c>
      <c r="F2601" t="s">
        <v>184</v>
      </c>
      <c r="G2601" t="s">
        <v>41</v>
      </c>
      <c r="H2601" t="s">
        <v>147</v>
      </c>
      <c r="I2601" t="s">
        <v>369</v>
      </c>
      <c r="J2601">
        <v>1</v>
      </c>
      <c r="K2601">
        <v>8404.42</v>
      </c>
      <c r="L2601">
        <v>0.1</v>
      </c>
      <c r="M2601">
        <v>6094.77</v>
      </c>
      <c r="N2601" t="s">
        <v>83</v>
      </c>
      <c r="O2601" t="s">
        <v>35</v>
      </c>
      <c r="P2601" t="s">
        <v>26</v>
      </c>
      <c r="Q2601">
        <f>Sales_Data[[#This Row],[Quantity]]*Sales_Data[[#This Row],[Unit_Price]]</f>
        <v>8404.42</v>
      </c>
      <c r="R2601">
        <f>Sales_Data[[#This Row],[Gross_Sales]]*Sales_Data[[#This Row],[Discount]]</f>
        <v>840.44200000000001</v>
      </c>
      <c r="S2601">
        <f>Sales_Data[[#This Row],[Gross_Sales]]-Sales_Data[[#This Row],[Discount_Amount]]</f>
        <v>7563.9780000000001</v>
      </c>
      <c r="T2601">
        <f>Sales_Data[[#This Row],[Net Sales]]-Sales_Data[[#This Row],[Cost]]</f>
        <v>1469.2079999999996</v>
      </c>
      <c r="U2601" s="2">
        <f>Sales_Data[[#This Row],[Profit]]/Sales_Data[[#This Row],[Net Sales]]</f>
        <v>0.19423747662936086</v>
      </c>
      <c r="V2601">
        <f>YEAR(Sales_Data[[#This Row],[Order_Date]])</f>
        <v>2025</v>
      </c>
      <c r="W2601" t="str">
        <f>TEXT(Sales_Data[[#This Row],[Order_Date]],"mmm")</f>
        <v>Aug</v>
      </c>
      <c r="X2601">
        <f>MONTH(Sales_Data[[#This Row],[Order_Date]])</f>
        <v>8</v>
      </c>
      <c r="Y2601" t="str">
        <f>"Q"&amp;ROUNDUP(MONTH(Sales_Data[[#This Row],[Order_Date]])/3,0)</f>
        <v>Q3</v>
      </c>
    </row>
    <row r="2602" spans="1:25" x14ac:dyDescent="0.3">
      <c r="A2602" t="s">
        <v>4114</v>
      </c>
      <c r="B2602" s="1">
        <v>45668</v>
      </c>
      <c r="C2602" t="s">
        <v>4115</v>
      </c>
      <c r="D2602" t="s">
        <v>155</v>
      </c>
      <c r="E2602" t="s">
        <v>48</v>
      </c>
      <c r="F2602" t="s">
        <v>49</v>
      </c>
      <c r="G2602" t="s">
        <v>21</v>
      </c>
      <c r="H2602" t="s">
        <v>22</v>
      </c>
      <c r="I2602" t="s">
        <v>23</v>
      </c>
      <c r="J2602">
        <v>1</v>
      </c>
      <c r="K2602">
        <v>26671.79</v>
      </c>
      <c r="L2602">
        <v>0.1</v>
      </c>
      <c r="M2602">
        <v>16929.07</v>
      </c>
      <c r="N2602" t="s">
        <v>52</v>
      </c>
      <c r="O2602" t="s">
        <v>35</v>
      </c>
      <c r="P2602" t="s">
        <v>44</v>
      </c>
      <c r="Q2602">
        <f>Sales_Data[[#This Row],[Quantity]]*Sales_Data[[#This Row],[Unit_Price]]</f>
        <v>26671.79</v>
      </c>
      <c r="R2602">
        <f>Sales_Data[[#This Row],[Gross_Sales]]*Sales_Data[[#This Row],[Discount]]</f>
        <v>2667.1790000000001</v>
      </c>
      <c r="S2602">
        <f>Sales_Data[[#This Row],[Gross_Sales]]-Sales_Data[[#This Row],[Discount_Amount]]</f>
        <v>24004.611000000001</v>
      </c>
      <c r="T2602">
        <f>Sales_Data[[#This Row],[Net Sales]]-Sales_Data[[#This Row],[Cost]]</f>
        <v>7075.5410000000011</v>
      </c>
      <c r="U2602" s="2">
        <f>Sales_Data[[#This Row],[Profit]]/Sales_Data[[#This Row],[Net Sales]]</f>
        <v>0.29475757803365366</v>
      </c>
      <c r="V2602">
        <f>YEAR(Sales_Data[[#This Row],[Order_Date]])</f>
        <v>2025</v>
      </c>
      <c r="W2602" t="str">
        <f>TEXT(Sales_Data[[#This Row],[Order_Date]],"mmm")</f>
        <v>Jan</v>
      </c>
      <c r="X2602">
        <f>MONTH(Sales_Data[[#This Row],[Order_Date]])</f>
        <v>1</v>
      </c>
      <c r="Y2602" t="str">
        <f>"Q"&amp;ROUNDUP(MONTH(Sales_Data[[#This Row],[Order_Date]])/3,0)</f>
        <v>Q1</v>
      </c>
    </row>
    <row r="2603" spans="1:25" x14ac:dyDescent="0.3">
      <c r="A2603" t="s">
        <v>4116</v>
      </c>
      <c r="B2603" s="1">
        <v>45667</v>
      </c>
      <c r="C2603" t="s">
        <v>4117</v>
      </c>
      <c r="D2603" t="s">
        <v>433</v>
      </c>
      <c r="E2603" t="s">
        <v>48</v>
      </c>
      <c r="F2603" t="s">
        <v>152</v>
      </c>
      <c r="G2603" t="s">
        <v>67</v>
      </c>
      <c r="H2603" t="s">
        <v>68</v>
      </c>
      <c r="I2603" t="s">
        <v>69</v>
      </c>
      <c r="J2603">
        <v>2</v>
      </c>
      <c r="K2603">
        <v>60022.5</v>
      </c>
      <c r="L2603">
        <v>0.05</v>
      </c>
      <c r="M2603">
        <v>93165.71</v>
      </c>
      <c r="N2603" t="s">
        <v>83</v>
      </c>
      <c r="O2603" t="s">
        <v>35</v>
      </c>
      <c r="P2603" t="s">
        <v>26</v>
      </c>
      <c r="Q2603">
        <f>Sales_Data[[#This Row],[Quantity]]*Sales_Data[[#This Row],[Unit_Price]]</f>
        <v>120045</v>
      </c>
      <c r="R2603">
        <f>Sales_Data[[#This Row],[Gross_Sales]]*Sales_Data[[#This Row],[Discount]]</f>
        <v>6002.25</v>
      </c>
      <c r="S2603">
        <f>Sales_Data[[#This Row],[Gross_Sales]]-Sales_Data[[#This Row],[Discount_Amount]]</f>
        <v>114042.75</v>
      </c>
      <c r="T2603">
        <f>Sales_Data[[#This Row],[Net Sales]]-Sales_Data[[#This Row],[Cost]]</f>
        <v>20877.039999999994</v>
      </c>
      <c r="U2603" s="2">
        <f>Sales_Data[[#This Row],[Profit]]/Sales_Data[[#This Row],[Net Sales]]</f>
        <v>0.18306328109415104</v>
      </c>
      <c r="V2603">
        <f>YEAR(Sales_Data[[#This Row],[Order_Date]])</f>
        <v>2025</v>
      </c>
      <c r="W2603" t="str">
        <f>TEXT(Sales_Data[[#This Row],[Order_Date]],"mmm")</f>
        <v>Jan</v>
      </c>
      <c r="X2603">
        <f>MONTH(Sales_Data[[#This Row],[Order_Date]])</f>
        <v>1</v>
      </c>
      <c r="Y2603" t="str">
        <f>"Q"&amp;ROUNDUP(MONTH(Sales_Data[[#This Row],[Order_Date]])/3,0)</f>
        <v>Q1</v>
      </c>
    </row>
    <row r="2604" spans="1:25" x14ac:dyDescent="0.3">
      <c r="A2604" t="s">
        <v>4118</v>
      </c>
      <c r="B2604" s="1">
        <v>45928</v>
      </c>
      <c r="C2604" t="s">
        <v>2121</v>
      </c>
      <c r="D2604" t="s">
        <v>414</v>
      </c>
      <c r="E2604" t="s">
        <v>48</v>
      </c>
      <c r="F2604" t="s">
        <v>126</v>
      </c>
      <c r="G2604" t="s">
        <v>21</v>
      </c>
      <c r="H2604" t="s">
        <v>230</v>
      </c>
      <c r="I2604" t="s">
        <v>231</v>
      </c>
      <c r="J2604">
        <v>3</v>
      </c>
      <c r="K2604">
        <v>6309.04</v>
      </c>
      <c r="L2604">
        <v>0.05</v>
      </c>
      <c r="M2604">
        <v>12749.04</v>
      </c>
      <c r="N2604" t="s">
        <v>109</v>
      </c>
      <c r="O2604" t="s">
        <v>25</v>
      </c>
      <c r="P2604" t="s">
        <v>44</v>
      </c>
      <c r="Q2604">
        <f>Sales_Data[[#This Row],[Quantity]]*Sales_Data[[#This Row],[Unit_Price]]</f>
        <v>18927.12</v>
      </c>
      <c r="R2604">
        <f>Sales_Data[[#This Row],[Gross_Sales]]*Sales_Data[[#This Row],[Discount]]</f>
        <v>946.35599999999999</v>
      </c>
      <c r="S2604">
        <f>Sales_Data[[#This Row],[Gross_Sales]]-Sales_Data[[#This Row],[Discount_Amount]]</f>
        <v>17980.763999999999</v>
      </c>
      <c r="T2604">
        <f>Sales_Data[[#This Row],[Net Sales]]-Sales_Data[[#This Row],[Cost]]</f>
        <v>5231.7239999999983</v>
      </c>
      <c r="U2604" s="2">
        <f>Sales_Data[[#This Row],[Profit]]/Sales_Data[[#This Row],[Net Sales]]</f>
        <v>0.29096227501790239</v>
      </c>
      <c r="V2604">
        <f>YEAR(Sales_Data[[#This Row],[Order_Date]])</f>
        <v>2025</v>
      </c>
      <c r="W2604" t="str">
        <f>TEXT(Sales_Data[[#This Row],[Order_Date]],"mmm")</f>
        <v>Sep</v>
      </c>
      <c r="X2604">
        <f>MONTH(Sales_Data[[#This Row],[Order_Date]])</f>
        <v>9</v>
      </c>
      <c r="Y2604" t="str">
        <f>"Q"&amp;ROUNDUP(MONTH(Sales_Data[[#This Row],[Order_Date]])/3,0)</f>
        <v>Q3</v>
      </c>
    </row>
    <row r="2605" spans="1:25" x14ac:dyDescent="0.3">
      <c r="A2605" t="s">
        <v>4119</v>
      </c>
      <c r="B2605" s="1">
        <v>45930</v>
      </c>
      <c r="C2605" t="s">
        <v>1710</v>
      </c>
      <c r="D2605" t="s">
        <v>450</v>
      </c>
      <c r="E2605" t="s">
        <v>19</v>
      </c>
      <c r="F2605" t="s">
        <v>113</v>
      </c>
      <c r="G2605" t="s">
        <v>67</v>
      </c>
      <c r="H2605" t="s">
        <v>88</v>
      </c>
      <c r="I2605" t="s">
        <v>89</v>
      </c>
      <c r="J2605">
        <v>4</v>
      </c>
      <c r="K2605">
        <v>13073.7</v>
      </c>
      <c r="L2605">
        <v>0.15</v>
      </c>
      <c r="M2605">
        <v>36334.639999999999</v>
      </c>
      <c r="N2605" t="s">
        <v>70</v>
      </c>
      <c r="O2605" t="s">
        <v>35</v>
      </c>
      <c r="P2605" t="s">
        <v>44</v>
      </c>
      <c r="Q2605">
        <f>Sales_Data[[#This Row],[Quantity]]*Sales_Data[[#This Row],[Unit_Price]]</f>
        <v>52294.8</v>
      </c>
      <c r="R2605">
        <f>Sales_Data[[#This Row],[Gross_Sales]]*Sales_Data[[#This Row],[Discount]]</f>
        <v>7844.22</v>
      </c>
      <c r="S2605">
        <f>Sales_Data[[#This Row],[Gross_Sales]]-Sales_Data[[#This Row],[Discount_Amount]]</f>
        <v>44450.58</v>
      </c>
      <c r="T2605">
        <f>Sales_Data[[#This Row],[Net Sales]]-Sales_Data[[#This Row],[Cost]]</f>
        <v>8115.9400000000023</v>
      </c>
      <c r="U2605" s="2">
        <f>Sales_Data[[#This Row],[Profit]]/Sales_Data[[#This Row],[Net Sales]]</f>
        <v>0.18258344435550677</v>
      </c>
      <c r="V2605">
        <f>YEAR(Sales_Data[[#This Row],[Order_Date]])</f>
        <v>2025</v>
      </c>
      <c r="W2605" t="str">
        <f>TEXT(Sales_Data[[#This Row],[Order_Date]],"mmm")</f>
        <v>Sep</v>
      </c>
      <c r="X2605">
        <f>MONTH(Sales_Data[[#This Row],[Order_Date]])</f>
        <v>9</v>
      </c>
      <c r="Y2605" t="str">
        <f>"Q"&amp;ROUNDUP(MONTH(Sales_Data[[#This Row],[Order_Date]])/3,0)</f>
        <v>Q3</v>
      </c>
    </row>
    <row r="2606" spans="1:25" x14ac:dyDescent="0.3">
      <c r="A2606" t="s">
        <v>4120</v>
      </c>
      <c r="B2606" s="1">
        <v>45840</v>
      </c>
      <c r="C2606" t="s">
        <v>2577</v>
      </c>
      <c r="D2606" t="s">
        <v>18</v>
      </c>
      <c r="E2606" t="s">
        <v>48</v>
      </c>
      <c r="F2606" t="s">
        <v>126</v>
      </c>
      <c r="G2606" t="s">
        <v>67</v>
      </c>
      <c r="H2606" t="s">
        <v>121</v>
      </c>
      <c r="I2606" t="s">
        <v>142</v>
      </c>
      <c r="J2606">
        <v>3</v>
      </c>
      <c r="K2606">
        <v>48216.24</v>
      </c>
      <c r="L2606">
        <v>0</v>
      </c>
      <c r="M2606">
        <v>125628.36</v>
      </c>
      <c r="N2606" t="s">
        <v>52</v>
      </c>
      <c r="O2606" t="s">
        <v>35</v>
      </c>
      <c r="P2606" t="s">
        <v>44</v>
      </c>
      <c r="Q2606">
        <f>Sales_Data[[#This Row],[Quantity]]*Sales_Data[[#This Row],[Unit_Price]]</f>
        <v>144648.72</v>
      </c>
      <c r="R2606">
        <f>Sales_Data[[#This Row],[Gross_Sales]]*Sales_Data[[#This Row],[Discount]]</f>
        <v>0</v>
      </c>
      <c r="S2606">
        <f>Sales_Data[[#This Row],[Gross_Sales]]-Sales_Data[[#This Row],[Discount_Amount]]</f>
        <v>144648.72</v>
      </c>
      <c r="T2606">
        <f>Sales_Data[[#This Row],[Net Sales]]-Sales_Data[[#This Row],[Cost]]</f>
        <v>19020.36</v>
      </c>
      <c r="U2606" s="2">
        <f>Sales_Data[[#This Row],[Profit]]/Sales_Data[[#This Row],[Net Sales]]</f>
        <v>0.13149345531712966</v>
      </c>
      <c r="V2606">
        <f>YEAR(Sales_Data[[#This Row],[Order_Date]])</f>
        <v>2025</v>
      </c>
      <c r="W2606" t="str">
        <f>TEXT(Sales_Data[[#This Row],[Order_Date]],"mmm")</f>
        <v>Jul</v>
      </c>
      <c r="X2606">
        <f>MONTH(Sales_Data[[#This Row],[Order_Date]])</f>
        <v>7</v>
      </c>
      <c r="Y2606" t="str">
        <f>"Q"&amp;ROUNDUP(MONTH(Sales_Data[[#This Row],[Order_Date]])/3,0)</f>
        <v>Q3</v>
      </c>
    </row>
    <row r="2607" spans="1:25" x14ac:dyDescent="0.3">
      <c r="A2607" t="s">
        <v>4121</v>
      </c>
      <c r="B2607" s="1">
        <v>45810</v>
      </c>
      <c r="C2607" t="s">
        <v>2267</v>
      </c>
      <c r="D2607" t="s">
        <v>553</v>
      </c>
      <c r="E2607" t="s">
        <v>19</v>
      </c>
      <c r="F2607" t="s">
        <v>81</v>
      </c>
      <c r="G2607" t="s">
        <v>21</v>
      </c>
      <c r="H2607" t="s">
        <v>297</v>
      </c>
      <c r="I2607" t="s">
        <v>297</v>
      </c>
      <c r="J2607">
        <v>1</v>
      </c>
      <c r="K2607">
        <v>17946.560000000001</v>
      </c>
      <c r="L2607">
        <v>0</v>
      </c>
      <c r="M2607">
        <v>13479.28</v>
      </c>
      <c r="N2607" t="s">
        <v>70</v>
      </c>
      <c r="O2607" t="s">
        <v>35</v>
      </c>
      <c r="P2607" t="s">
        <v>26</v>
      </c>
      <c r="Q2607">
        <f>Sales_Data[[#This Row],[Quantity]]*Sales_Data[[#This Row],[Unit_Price]]</f>
        <v>17946.560000000001</v>
      </c>
      <c r="R2607">
        <f>Sales_Data[[#This Row],[Gross_Sales]]*Sales_Data[[#This Row],[Discount]]</f>
        <v>0</v>
      </c>
      <c r="S2607">
        <f>Sales_Data[[#This Row],[Gross_Sales]]-Sales_Data[[#This Row],[Discount_Amount]]</f>
        <v>17946.560000000001</v>
      </c>
      <c r="T2607">
        <f>Sales_Data[[#This Row],[Net Sales]]-Sales_Data[[#This Row],[Cost]]</f>
        <v>4467.2800000000007</v>
      </c>
      <c r="U2607" s="2">
        <f>Sales_Data[[#This Row],[Profit]]/Sales_Data[[#This Row],[Net Sales]]</f>
        <v>0.24892124173100585</v>
      </c>
      <c r="V2607">
        <f>YEAR(Sales_Data[[#This Row],[Order_Date]])</f>
        <v>2025</v>
      </c>
      <c r="W2607" t="str">
        <f>TEXT(Sales_Data[[#This Row],[Order_Date]],"mmm")</f>
        <v>Jun</v>
      </c>
      <c r="X2607">
        <f>MONTH(Sales_Data[[#This Row],[Order_Date]])</f>
        <v>6</v>
      </c>
      <c r="Y2607" t="str">
        <f>"Q"&amp;ROUNDUP(MONTH(Sales_Data[[#This Row],[Order_Date]])/3,0)</f>
        <v>Q2</v>
      </c>
    </row>
    <row r="2608" spans="1:25" x14ac:dyDescent="0.3">
      <c r="A2608" t="s">
        <v>4122</v>
      </c>
      <c r="B2608" s="1">
        <v>45972</v>
      </c>
      <c r="C2608" t="s">
        <v>1818</v>
      </c>
      <c r="D2608" t="s">
        <v>180</v>
      </c>
      <c r="E2608" t="s">
        <v>19</v>
      </c>
      <c r="F2608" t="s">
        <v>113</v>
      </c>
      <c r="G2608" t="s">
        <v>67</v>
      </c>
      <c r="H2608" t="s">
        <v>68</v>
      </c>
      <c r="I2608" t="s">
        <v>97</v>
      </c>
      <c r="J2608">
        <v>5</v>
      </c>
      <c r="K2608">
        <v>14001.2</v>
      </c>
      <c r="L2608">
        <v>0.05</v>
      </c>
      <c r="M2608">
        <v>49581.09</v>
      </c>
      <c r="N2608" t="s">
        <v>70</v>
      </c>
      <c r="O2608" t="s">
        <v>35</v>
      </c>
      <c r="P2608" t="s">
        <v>71</v>
      </c>
      <c r="Q2608">
        <f>Sales_Data[[#This Row],[Quantity]]*Sales_Data[[#This Row],[Unit_Price]]</f>
        <v>70006</v>
      </c>
      <c r="R2608">
        <f>Sales_Data[[#This Row],[Gross_Sales]]*Sales_Data[[#This Row],[Discount]]</f>
        <v>3500.3</v>
      </c>
      <c r="S2608">
        <f>Sales_Data[[#This Row],[Gross_Sales]]-Sales_Data[[#This Row],[Discount_Amount]]</f>
        <v>66505.7</v>
      </c>
      <c r="T2608">
        <f>Sales_Data[[#This Row],[Net Sales]]-Sales_Data[[#This Row],[Cost]]</f>
        <v>16924.61</v>
      </c>
      <c r="U2608" s="2">
        <f>Sales_Data[[#This Row],[Profit]]/Sales_Data[[#This Row],[Net Sales]]</f>
        <v>0.25448360065377856</v>
      </c>
      <c r="V2608">
        <f>YEAR(Sales_Data[[#This Row],[Order_Date]])</f>
        <v>2025</v>
      </c>
      <c r="W2608" t="str">
        <f>TEXT(Sales_Data[[#This Row],[Order_Date]],"mmm")</f>
        <v>Nov</v>
      </c>
      <c r="X2608">
        <f>MONTH(Sales_Data[[#This Row],[Order_Date]])</f>
        <v>11</v>
      </c>
      <c r="Y2608" t="str">
        <f>"Q"&amp;ROUNDUP(MONTH(Sales_Data[[#This Row],[Order_Date]])/3,0)</f>
        <v>Q4</v>
      </c>
    </row>
    <row r="2609" spans="1:25" x14ac:dyDescent="0.3">
      <c r="A2609" t="s">
        <v>4123</v>
      </c>
      <c r="B2609" s="1">
        <v>45991</v>
      </c>
      <c r="C2609" t="s">
        <v>1586</v>
      </c>
      <c r="D2609" t="s">
        <v>221</v>
      </c>
      <c r="E2609" t="s">
        <v>119</v>
      </c>
      <c r="F2609" t="s">
        <v>184</v>
      </c>
      <c r="G2609" t="s">
        <v>41</v>
      </c>
      <c r="H2609" t="s">
        <v>102</v>
      </c>
      <c r="I2609" t="s">
        <v>165</v>
      </c>
      <c r="J2609">
        <v>4</v>
      </c>
      <c r="K2609">
        <v>3751.88</v>
      </c>
      <c r="L2609">
        <v>0.05</v>
      </c>
      <c r="M2609">
        <v>10635.28</v>
      </c>
      <c r="N2609" t="s">
        <v>52</v>
      </c>
      <c r="O2609" t="s">
        <v>35</v>
      </c>
      <c r="P2609" t="s">
        <v>44</v>
      </c>
      <c r="Q2609">
        <f>Sales_Data[[#This Row],[Quantity]]*Sales_Data[[#This Row],[Unit_Price]]</f>
        <v>15007.52</v>
      </c>
      <c r="R2609">
        <f>Sales_Data[[#This Row],[Gross_Sales]]*Sales_Data[[#This Row],[Discount]]</f>
        <v>750.37600000000009</v>
      </c>
      <c r="S2609">
        <f>Sales_Data[[#This Row],[Gross_Sales]]-Sales_Data[[#This Row],[Discount_Amount]]</f>
        <v>14257.144</v>
      </c>
      <c r="T2609">
        <f>Sales_Data[[#This Row],[Net Sales]]-Sales_Data[[#This Row],[Cost]]</f>
        <v>3621.8639999999996</v>
      </c>
      <c r="U2609" s="2">
        <f>Sales_Data[[#This Row],[Profit]]/Sales_Data[[#This Row],[Net Sales]]</f>
        <v>0.25403853675041788</v>
      </c>
      <c r="V2609">
        <f>YEAR(Sales_Data[[#This Row],[Order_Date]])</f>
        <v>2025</v>
      </c>
      <c r="W2609" t="str">
        <f>TEXT(Sales_Data[[#This Row],[Order_Date]],"mmm")</f>
        <v>Nov</v>
      </c>
      <c r="X2609">
        <f>MONTH(Sales_Data[[#This Row],[Order_Date]])</f>
        <v>11</v>
      </c>
      <c r="Y2609" t="str">
        <f>"Q"&amp;ROUNDUP(MONTH(Sales_Data[[#This Row],[Order_Date]])/3,0)</f>
        <v>Q4</v>
      </c>
    </row>
    <row r="2610" spans="1:25" x14ac:dyDescent="0.3">
      <c r="A2610" t="s">
        <v>4124</v>
      </c>
      <c r="B2610" s="1">
        <v>45781</v>
      </c>
      <c r="C2610" t="s">
        <v>3103</v>
      </c>
      <c r="D2610" t="s">
        <v>302</v>
      </c>
      <c r="E2610" t="s">
        <v>48</v>
      </c>
      <c r="F2610" t="s">
        <v>126</v>
      </c>
      <c r="G2610" t="s">
        <v>41</v>
      </c>
      <c r="H2610" t="s">
        <v>171</v>
      </c>
      <c r="I2610" t="s">
        <v>172</v>
      </c>
      <c r="J2610">
        <v>1</v>
      </c>
      <c r="K2610">
        <v>36885.279999999999</v>
      </c>
      <c r="L2610">
        <v>0.1</v>
      </c>
      <c r="M2610">
        <v>28801.98</v>
      </c>
      <c r="N2610" t="s">
        <v>52</v>
      </c>
      <c r="O2610" t="s">
        <v>35</v>
      </c>
      <c r="P2610" t="s">
        <v>44</v>
      </c>
      <c r="Q2610">
        <f>Sales_Data[[#This Row],[Quantity]]*Sales_Data[[#This Row],[Unit_Price]]</f>
        <v>36885.279999999999</v>
      </c>
      <c r="R2610">
        <f>Sales_Data[[#This Row],[Gross_Sales]]*Sales_Data[[#This Row],[Discount]]</f>
        <v>3688.5280000000002</v>
      </c>
      <c r="S2610">
        <f>Sales_Data[[#This Row],[Gross_Sales]]-Sales_Data[[#This Row],[Discount_Amount]]</f>
        <v>33196.752</v>
      </c>
      <c r="T2610">
        <f>Sales_Data[[#This Row],[Net Sales]]-Sales_Data[[#This Row],[Cost]]</f>
        <v>4394.7720000000008</v>
      </c>
      <c r="U2610" s="2">
        <f>Sales_Data[[#This Row],[Profit]]/Sales_Data[[#This Row],[Net Sales]]</f>
        <v>0.13238560206131011</v>
      </c>
      <c r="V2610">
        <f>YEAR(Sales_Data[[#This Row],[Order_Date]])</f>
        <v>2025</v>
      </c>
      <c r="W2610" t="str">
        <f>TEXT(Sales_Data[[#This Row],[Order_Date]],"mmm")</f>
        <v>May</v>
      </c>
      <c r="X2610">
        <f>MONTH(Sales_Data[[#This Row],[Order_Date]])</f>
        <v>5</v>
      </c>
      <c r="Y2610" t="str">
        <f>"Q"&amp;ROUNDUP(MONTH(Sales_Data[[#This Row],[Order_Date]])/3,0)</f>
        <v>Q2</v>
      </c>
    </row>
    <row r="2611" spans="1:25" x14ac:dyDescent="0.3">
      <c r="A2611" t="s">
        <v>4125</v>
      </c>
      <c r="B2611" s="1">
        <v>45771</v>
      </c>
      <c r="C2611" t="s">
        <v>4126</v>
      </c>
      <c r="D2611" t="s">
        <v>669</v>
      </c>
      <c r="E2611" t="s">
        <v>19</v>
      </c>
      <c r="F2611" t="s">
        <v>20</v>
      </c>
      <c r="G2611" t="s">
        <v>21</v>
      </c>
      <c r="H2611" t="s">
        <v>297</v>
      </c>
      <c r="I2611" t="s">
        <v>297</v>
      </c>
      <c r="J2611">
        <v>2</v>
      </c>
      <c r="K2611">
        <v>7041.33</v>
      </c>
      <c r="L2611">
        <v>0.15</v>
      </c>
      <c r="M2611">
        <v>7917.27</v>
      </c>
      <c r="N2611" t="s">
        <v>109</v>
      </c>
      <c r="O2611" t="s">
        <v>35</v>
      </c>
      <c r="P2611" t="s">
        <v>71</v>
      </c>
      <c r="Q2611">
        <f>Sales_Data[[#This Row],[Quantity]]*Sales_Data[[#This Row],[Unit_Price]]</f>
        <v>14082.66</v>
      </c>
      <c r="R2611">
        <f>Sales_Data[[#This Row],[Gross_Sales]]*Sales_Data[[#This Row],[Discount]]</f>
        <v>2112.3989999999999</v>
      </c>
      <c r="S2611">
        <f>Sales_Data[[#This Row],[Gross_Sales]]-Sales_Data[[#This Row],[Discount_Amount]]</f>
        <v>11970.261</v>
      </c>
      <c r="T2611">
        <f>Sales_Data[[#This Row],[Net Sales]]-Sales_Data[[#This Row],[Cost]]</f>
        <v>4052.991</v>
      </c>
      <c r="U2611" s="2">
        <f>Sales_Data[[#This Row],[Profit]]/Sales_Data[[#This Row],[Net Sales]]</f>
        <v>0.33858835659473085</v>
      </c>
      <c r="V2611">
        <f>YEAR(Sales_Data[[#This Row],[Order_Date]])</f>
        <v>2025</v>
      </c>
      <c r="W2611" t="str">
        <f>TEXT(Sales_Data[[#This Row],[Order_Date]],"mmm")</f>
        <v>Apr</v>
      </c>
      <c r="X2611">
        <f>MONTH(Sales_Data[[#This Row],[Order_Date]])</f>
        <v>4</v>
      </c>
      <c r="Y2611" t="str">
        <f>"Q"&amp;ROUNDUP(MONTH(Sales_Data[[#This Row],[Order_Date]])/3,0)</f>
        <v>Q2</v>
      </c>
    </row>
    <row r="2612" spans="1:25" x14ac:dyDescent="0.3">
      <c r="A2612" t="s">
        <v>4127</v>
      </c>
      <c r="B2612" s="1">
        <v>45935</v>
      </c>
      <c r="C2612" t="s">
        <v>3376</v>
      </c>
      <c r="D2612" t="s">
        <v>497</v>
      </c>
      <c r="E2612" t="s">
        <v>39</v>
      </c>
      <c r="F2612" t="s">
        <v>202</v>
      </c>
      <c r="G2612" t="s">
        <v>21</v>
      </c>
      <c r="H2612" t="s">
        <v>127</v>
      </c>
      <c r="I2612" t="s">
        <v>342</v>
      </c>
      <c r="J2612">
        <v>2</v>
      </c>
      <c r="K2612">
        <v>1693.72</v>
      </c>
      <c r="L2612">
        <v>0.15</v>
      </c>
      <c r="M2612">
        <v>2339.38</v>
      </c>
      <c r="N2612" t="s">
        <v>83</v>
      </c>
      <c r="O2612" t="s">
        <v>25</v>
      </c>
      <c r="P2612" t="s">
        <v>44</v>
      </c>
      <c r="Q2612">
        <f>Sales_Data[[#This Row],[Quantity]]*Sales_Data[[#This Row],[Unit_Price]]</f>
        <v>3387.44</v>
      </c>
      <c r="R2612">
        <f>Sales_Data[[#This Row],[Gross_Sales]]*Sales_Data[[#This Row],[Discount]]</f>
        <v>508.11599999999999</v>
      </c>
      <c r="S2612">
        <f>Sales_Data[[#This Row],[Gross_Sales]]-Sales_Data[[#This Row],[Discount_Amount]]</f>
        <v>2879.3240000000001</v>
      </c>
      <c r="T2612">
        <f>Sales_Data[[#This Row],[Net Sales]]-Sales_Data[[#This Row],[Cost]]</f>
        <v>539.94399999999996</v>
      </c>
      <c r="U2612" s="2">
        <f>Sales_Data[[#This Row],[Profit]]/Sales_Data[[#This Row],[Net Sales]]</f>
        <v>0.18752457173975556</v>
      </c>
      <c r="V2612">
        <f>YEAR(Sales_Data[[#This Row],[Order_Date]])</f>
        <v>2025</v>
      </c>
      <c r="W2612" t="str">
        <f>TEXT(Sales_Data[[#This Row],[Order_Date]],"mmm")</f>
        <v>Oct</v>
      </c>
      <c r="X2612">
        <f>MONTH(Sales_Data[[#This Row],[Order_Date]])</f>
        <v>10</v>
      </c>
      <c r="Y2612" t="str">
        <f>"Q"&amp;ROUNDUP(MONTH(Sales_Data[[#This Row],[Order_Date]])/3,0)</f>
        <v>Q4</v>
      </c>
    </row>
    <row r="2613" spans="1:25" x14ac:dyDescent="0.3">
      <c r="A2613" t="s">
        <v>4128</v>
      </c>
      <c r="B2613" s="1">
        <v>45870</v>
      </c>
      <c r="C2613" t="s">
        <v>552</v>
      </c>
      <c r="D2613" t="s">
        <v>271</v>
      </c>
      <c r="E2613" t="s">
        <v>39</v>
      </c>
      <c r="F2613" t="s">
        <v>202</v>
      </c>
      <c r="G2613" t="s">
        <v>21</v>
      </c>
      <c r="H2613" t="s">
        <v>127</v>
      </c>
      <c r="I2613" t="s">
        <v>342</v>
      </c>
      <c r="J2613">
        <v>1</v>
      </c>
      <c r="K2613">
        <v>2040.12</v>
      </c>
      <c r="L2613">
        <v>0</v>
      </c>
      <c r="M2613">
        <v>1630.73</v>
      </c>
      <c r="N2613" t="s">
        <v>70</v>
      </c>
      <c r="O2613" t="s">
        <v>25</v>
      </c>
      <c r="P2613" t="s">
        <v>44</v>
      </c>
      <c r="Q2613">
        <f>Sales_Data[[#This Row],[Quantity]]*Sales_Data[[#This Row],[Unit_Price]]</f>
        <v>2040.12</v>
      </c>
      <c r="R2613">
        <f>Sales_Data[[#This Row],[Gross_Sales]]*Sales_Data[[#This Row],[Discount]]</f>
        <v>0</v>
      </c>
      <c r="S2613">
        <f>Sales_Data[[#This Row],[Gross_Sales]]-Sales_Data[[#This Row],[Discount_Amount]]</f>
        <v>2040.12</v>
      </c>
      <c r="T2613">
        <f>Sales_Data[[#This Row],[Net Sales]]-Sales_Data[[#This Row],[Cost]]</f>
        <v>409.38999999999987</v>
      </c>
      <c r="U2613" s="2">
        <f>Sales_Data[[#This Row],[Profit]]/Sales_Data[[#This Row],[Net Sales]]</f>
        <v>0.2006695684567574</v>
      </c>
      <c r="V2613">
        <f>YEAR(Sales_Data[[#This Row],[Order_Date]])</f>
        <v>2025</v>
      </c>
      <c r="W2613" t="str">
        <f>TEXT(Sales_Data[[#This Row],[Order_Date]],"mmm")</f>
        <v>Aug</v>
      </c>
      <c r="X2613">
        <f>MONTH(Sales_Data[[#This Row],[Order_Date]])</f>
        <v>8</v>
      </c>
      <c r="Y2613" t="str">
        <f>"Q"&amp;ROUNDUP(MONTH(Sales_Data[[#This Row],[Order_Date]])/3,0)</f>
        <v>Q3</v>
      </c>
    </row>
    <row r="2614" spans="1:25" x14ac:dyDescent="0.3">
      <c r="A2614" t="s">
        <v>4129</v>
      </c>
      <c r="B2614" s="1">
        <v>45829</v>
      </c>
      <c r="C2614" t="s">
        <v>3581</v>
      </c>
      <c r="D2614" t="s">
        <v>310</v>
      </c>
      <c r="E2614" t="s">
        <v>19</v>
      </c>
      <c r="F2614" t="s">
        <v>113</v>
      </c>
      <c r="G2614" t="s">
        <v>41</v>
      </c>
      <c r="H2614" t="s">
        <v>102</v>
      </c>
      <c r="I2614" t="s">
        <v>103</v>
      </c>
      <c r="J2614">
        <v>5</v>
      </c>
      <c r="K2614">
        <v>4540.78</v>
      </c>
      <c r="L2614">
        <v>0.05</v>
      </c>
      <c r="M2614">
        <v>16919.240000000002</v>
      </c>
      <c r="N2614" t="s">
        <v>24</v>
      </c>
      <c r="O2614" t="s">
        <v>35</v>
      </c>
      <c r="P2614" t="s">
        <v>71</v>
      </c>
      <c r="Q2614">
        <f>Sales_Data[[#This Row],[Quantity]]*Sales_Data[[#This Row],[Unit_Price]]</f>
        <v>22703.899999999998</v>
      </c>
      <c r="R2614">
        <f>Sales_Data[[#This Row],[Gross_Sales]]*Sales_Data[[#This Row],[Discount]]</f>
        <v>1135.1949999999999</v>
      </c>
      <c r="S2614">
        <f>Sales_Data[[#This Row],[Gross_Sales]]-Sales_Data[[#This Row],[Discount_Amount]]</f>
        <v>21568.704999999998</v>
      </c>
      <c r="T2614">
        <f>Sales_Data[[#This Row],[Net Sales]]-Sales_Data[[#This Row],[Cost]]</f>
        <v>4649.4649999999965</v>
      </c>
      <c r="U2614" s="2">
        <f>Sales_Data[[#This Row],[Profit]]/Sales_Data[[#This Row],[Net Sales]]</f>
        <v>0.21556532949011065</v>
      </c>
      <c r="V2614">
        <f>YEAR(Sales_Data[[#This Row],[Order_Date]])</f>
        <v>2025</v>
      </c>
      <c r="W2614" t="str">
        <f>TEXT(Sales_Data[[#This Row],[Order_Date]],"mmm")</f>
        <v>Jun</v>
      </c>
      <c r="X2614">
        <f>MONTH(Sales_Data[[#This Row],[Order_Date]])</f>
        <v>6</v>
      </c>
      <c r="Y2614" t="str">
        <f>"Q"&amp;ROUNDUP(MONTH(Sales_Data[[#This Row],[Order_Date]])/3,0)</f>
        <v>Q2</v>
      </c>
    </row>
    <row r="2615" spans="1:25" x14ac:dyDescent="0.3">
      <c r="A2615" t="s">
        <v>4130</v>
      </c>
      <c r="B2615" s="1">
        <v>45945</v>
      </c>
      <c r="C2615" t="s">
        <v>4131</v>
      </c>
      <c r="D2615" t="s">
        <v>669</v>
      </c>
      <c r="E2615" t="s">
        <v>30</v>
      </c>
      <c r="F2615" t="s">
        <v>101</v>
      </c>
      <c r="G2615" t="s">
        <v>67</v>
      </c>
      <c r="H2615" t="s">
        <v>133</v>
      </c>
      <c r="I2615" t="s">
        <v>134</v>
      </c>
      <c r="J2615">
        <v>1</v>
      </c>
      <c r="K2615">
        <v>2856.87</v>
      </c>
      <c r="L2615">
        <v>0</v>
      </c>
      <c r="M2615">
        <v>2320.48</v>
      </c>
      <c r="N2615" t="s">
        <v>70</v>
      </c>
      <c r="O2615" t="s">
        <v>53</v>
      </c>
      <c r="P2615" t="s">
        <v>44</v>
      </c>
      <c r="Q2615">
        <f>Sales_Data[[#This Row],[Quantity]]*Sales_Data[[#This Row],[Unit_Price]]</f>
        <v>2856.87</v>
      </c>
      <c r="R2615">
        <f>Sales_Data[[#This Row],[Gross_Sales]]*Sales_Data[[#This Row],[Discount]]</f>
        <v>0</v>
      </c>
      <c r="S2615">
        <f>Sales_Data[[#This Row],[Gross_Sales]]-Sales_Data[[#This Row],[Discount_Amount]]</f>
        <v>2856.87</v>
      </c>
      <c r="T2615">
        <f>Sales_Data[[#This Row],[Net Sales]]-Sales_Data[[#This Row],[Cost]]</f>
        <v>536.38999999999987</v>
      </c>
      <c r="U2615" s="2">
        <f>Sales_Data[[#This Row],[Profit]]/Sales_Data[[#This Row],[Net Sales]]</f>
        <v>0.1877544305481173</v>
      </c>
      <c r="V2615">
        <f>YEAR(Sales_Data[[#This Row],[Order_Date]])</f>
        <v>2025</v>
      </c>
      <c r="W2615" t="str">
        <f>TEXT(Sales_Data[[#This Row],[Order_Date]],"mmm")</f>
        <v>Oct</v>
      </c>
      <c r="X2615">
        <f>MONTH(Sales_Data[[#This Row],[Order_Date]])</f>
        <v>10</v>
      </c>
      <c r="Y2615" t="str">
        <f>"Q"&amp;ROUNDUP(MONTH(Sales_Data[[#This Row],[Order_Date]])/3,0)</f>
        <v>Q4</v>
      </c>
    </row>
    <row r="2616" spans="1:25" x14ac:dyDescent="0.3">
      <c r="A2616" t="s">
        <v>4132</v>
      </c>
      <c r="B2616" s="1">
        <v>45831</v>
      </c>
      <c r="C2616" t="s">
        <v>4133</v>
      </c>
      <c r="D2616" t="s">
        <v>715</v>
      </c>
      <c r="E2616" t="s">
        <v>48</v>
      </c>
      <c r="F2616" t="s">
        <v>126</v>
      </c>
      <c r="G2616" t="s">
        <v>32</v>
      </c>
      <c r="H2616" t="s">
        <v>50</v>
      </c>
      <c r="I2616" t="s">
        <v>51</v>
      </c>
      <c r="J2616">
        <v>2</v>
      </c>
      <c r="K2616">
        <v>59041.2</v>
      </c>
      <c r="L2616">
        <v>0.15</v>
      </c>
      <c r="M2616">
        <v>70562.22</v>
      </c>
      <c r="N2616" t="s">
        <v>24</v>
      </c>
      <c r="O2616" t="s">
        <v>35</v>
      </c>
      <c r="P2616" t="s">
        <v>44</v>
      </c>
      <c r="Q2616">
        <f>Sales_Data[[#This Row],[Quantity]]*Sales_Data[[#This Row],[Unit_Price]]</f>
        <v>118082.4</v>
      </c>
      <c r="R2616">
        <f>Sales_Data[[#This Row],[Gross_Sales]]*Sales_Data[[#This Row],[Discount]]</f>
        <v>17712.359999999997</v>
      </c>
      <c r="S2616">
        <f>Sales_Data[[#This Row],[Gross_Sales]]-Sales_Data[[#This Row],[Discount_Amount]]</f>
        <v>100370.04</v>
      </c>
      <c r="T2616">
        <f>Sales_Data[[#This Row],[Net Sales]]-Sales_Data[[#This Row],[Cost]]</f>
        <v>29807.819999999992</v>
      </c>
      <c r="U2616" s="2">
        <f>Sales_Data[[#This Row],[Profit]]/Sales_Data[[#This Row],[Net Sales]]</f>
        <v>0.29697925795386743</v>
      </c>
      <c r="V2616">
        <f>YEAR(Sales_Data[[#This Row],[Order_Date]])</f>
        <v>2025</v>
      </c>
      <c r="W2616" t="str">
        <f>TEXT(Sales_Data[[#This Row],[Order_Date]],"mmm")</f>
        <v>Jun</v>
      </c>
      <c r="X2616">
        <f>MONTH(Sales_Data[[#This Row],[Order_Date]])</f>
        <v>6</v>
      </c>
      <c r="Y2616" t="str">
        <f>"Q"&amp;ROUNDUP(MONTH(Sales_Data[[#This Row],[Order_Date]])/3,0)</f>
        <v>Q2</v>
      </c>
    </row>
    <row r="2617" spans="1:25" x14ac:dyDescent="0.3">
      <c r="A2617" t="s">
        <v>4134</v>
      </c>
      <c r="B2617" s="1">
        <v>45770</v>
      </c>
      <c r="C2617" t="s">
        <v>2048</v>
      </c>
      <c r="D2617" t="s">
        <v>414</v>
      </c>
      <c r="E2617" t="s">
        <v>30</v>
      </c>
      <c r="F2617" t="s">
        <v>210</v>
      </c>
      <c r="G2617" t="s">
        <v>32</v>
      </c>
      <c r="H2617" t="s">
        <v>50</v>
      </c>
      <c r="I2617" t="s">
        <v>58</v>
      </c>
      <c r="J2617">
        <v>1</v>
      </c>
      <c r="K2617">
        <v>4585.45</v>
      </c>
      <c r="L2617">
        <v>0.05</v>
      </c>
      <c r="M2617">
        <v>3751.92</v>
      </c>
      <c r="N2617" t="s">
        <v>24</v>
      </c>
      <c r="O2617" t="s">
        <v>35</v>
      </c>
      <c r="P2617" t="s">
        <v>71</v>
      </c>
      <c r="Q2617">
        <f>Sales_Data[[#This Row],[Quantity]]*Sales_Data[[#This Row],[Unit_Price]]</f>
        <v>4585.45</v>
      </c>
      <c r="R2617">
        <f>Sales_Data[[#This Row],[Gross_Sales]]*Sales_Data[[#This Row],[Discount]]</f>
        <v>229.27250000000001</v>
      </c>
      <c r="S2617">
        <f>Sales_Data[[#This Row],[Gross_Sales]]-Sales_Data[[#This Row],[Discount_Amount]]</f>
        <v>4356.1774999999998</v>
      </c>
      <c r="T2617">
        <f>Sales_Data[[#This Row],[Net Sales]]-Sales_Data[[#This Row],[Cost]]</f>
        <v>604.25749999999971</v>
      </c>
      <c r="U2617" s="2">
        <f>Sales_Data[[#This Row],[Profit]]/Sales_Data[[#This Row],[Net Sales]]</f>
        <v>0.13871278202047546</v>
      </c>
      <c r="V2617">
        <f>YEAR(Sales_Data[[#This Row],[Order_Date]])</f>
        <v>2025</v>
      </c>
      <c r="W2617" t="str">
        <f>TEXT(Sales_Data[[#This Row],[Order_Date]],"mmm")</f>
        <v>Apr</v>
      </c>
      <c r="X2617">
        <f>MONTH(Sales_Data[[#This Row],[Order_Date]])</f>
        <v>4</v>
      </c>
      <c r="Y2617" t="str">
        <f>"Q"&amp;ROUNDUP(MONTH(Sales_Data[[#This Row],[Order_Date]])/3,0)</f>
        <v>Q2</v>
      </c>
    </row>
    <row r="2618" spans="1:25" x14ac:dyDescent="0.3">
      <c r="A2618" t="s">
        <v>4135</v>
      </c>
      <c r="B2618" s="1">
        <v>45779</v>
      </c>
      <c r="C2618" t="s">
        <v>3126</v>
      </c>
      <c r="D2618" t="s">
        <v>170</v>
      </c>
      <c r="E2618" t="s">
        <v>19</v>
      </c>
      <c r="F2618" t="s">
        <v>81</v>
      </c>
      <c r="G2618" t="s">
        <v>32</v>
      </c>
      <c r="H2618" t="s">
        <v>50</v>
      </c>
      <c r="I2618" t="s">
        <v>58</v>
      </c>
      <c r="J2618">
        <v>2</v>
      </c>
      <c r="K2618">
        <v>1647.41</v>
      </c>
      <c r="L2618">
        <v>0.05</v>
      </c>
      <c r="M2618">
        <v>2679.44</v>
      </c>
      <c r="N2618" t="s">
        <v>52</v>
      </c>
      <c r="O2618" t="s">
        <v>35</v>
      </c>
      <c r="P2618" t="s">
        <v>71</v>
      </c>
      <c r="Q2618">
        <f>Sales_Data[[#This Row],[Quantity]]*Sales_Data[[#This Row],[Unit_Price]]</f>
        <v>3294.82</v>
      </c>
      <c r="R2618">
        <f>Sales_Data[[#This Row],[Gross_Sales]]*Sales_Data[[#This Row],[Discount]]</f>
        <v>164.74100000000001</v>
      </c>
      <c r="S2618">
        <f>Sales_Data[[#This Row],[Gross_Sales]]-Sales_Data[[#This Row],[Discount_Amount]]</f>
        <v>3130.0790000000002</v>
      </c>
      <c r="T2618">
        <f>Sales_Data[[#This Row],[Net Sales]]-Sales_Data[[#This Row],[Cost]]</f>
        <v>450.63900000000012</v>
      </c>
      <c r="U2618" s="2">
        <f>Sales_Data[[#This Row],[Profit]]/Sales_Data[[#This Row],[Net Sales]]</f>
        <v>0.143970487645839</v>
      </c>
      <c r="V2618">
        <f>YEAR(Sales_Data[[#This Row],[Order_Date]])</f>
        <v>2025</v>
      </c>
      <c r="W2618" t="str">
        <f>TEXT(Sales_Data[[#This Row],[Order_Date]],"mmm")</f>
        <v>May</v>
      </c>
      <c r="X2618">
        <f>MONTH(Sales_Data[[#This Row],[Order_Date]])</f>
        <v>5</v>
      </c>
      <c r="Y2618" t="str">
        <f>"Q"&amp;ROUNDUP(MONTH(Sales_Data[[#This Row],[Order_Date]])/3,0)</f>
        <v>Q2</v>
      </c>
    </row>
    <row r="2619" spans="1:25" x14ac:dyDescent="0.3">
      <c r="A2619" t="s">
        <v>4136</v>
      </c>
      <c r="B2619" s="1">
        <v>45689</v>
      </c>
      <c r="C2619" t="s">
        <v>1334</v>
      </c>
      <c r="D2619" t="s">
        <v>151</v>
      </c>
      <c r="E2619" t="s">
        <v>48</v>
      </c>
      <c r="F2619" t="s">
        <v>132</v>
      </c>
      <c r="G2619" t="s">
        <v>21</v>
      </c>
      <c r="H2619" t="s">
        <v>230</v>
      </c>
      <c r="I2619" t="s">
        <v>231</v>
      </c>
      <c r="J2619">
        <v>3</v>
      </c>
      <c r="K2619">
        <v>6573.61</v>
      </c>
      <c r="L2619">
        <v>0.1</v>
      </c>
      <c r="M2619">
        <v>12067.81</v>
      </c>
      <c r="N2619" t="s">
        <v>52</v>
      </c>
      <c r="O2619" t="s">
        <v>35</v>
      </c>
      <c r="P2619" t="s">
        <v>44</v>
      </c>
      <c r="Q2619">
        <f>Sales_Data[[#This Row],[Quantity]]*Sales_Data[[#This Row],[Unit_Price]]</f>
        <v>19720.829999999998</v>
      </c>
      <c r="R2619">
        <f>Sales_Data[[#This Row],[Gross_Sales]]*Sales_Data[[#This Row],[Discount]]</f>
        <v>1972.0829999999999</v>
      </c>
      <c r="S2619">
        <f>Sales_Data[[#This Row],[Gross_Sales]]-Sales_Data[[#This Row],[Discount_Amount]]</f>
        <v>17748.746999999999</v>
      </c>
      <c r="T2619">
        <f>Sales_Data[[#This Row],[Net Sales]]-Sales_Data[[#This Row],[Cost]]</f>
        <v>5680.9369999999999</v>
      </c>
      <c r="U2619" s="2">
        <f>Sales_Data[[#This Row],[Profit]]/Sales_Data[[#This Row],[Net Sales]]</f>
        <v>0.32007538334959645</v>
      </c>
      <c r="V2619">
        <f>YEAR(Sales_Data[[#This Row],[Order_Date]])</f>
        <v>2025</v>
      </c>
      <c r="W2619" t="str">
        <f>TEXT(Sales_Data[[#This Row],[Order_Date]],"mmm")</f>
        <v>Feb</v>
      </c>
      <c r="X2619">
        <f>MONTH(Sales_Data[[#This Row],[Order_Date]])</f>
        <v>2</v>
      </c>
      <c r="Y2619" t="str">
        <f>"Q"&amp;ROUNDUP(MONTH(Sales_Data[[#This Row],[Order_Date]])/3,0)</f>
        <v>Q1</v>
      </c>
    </row>
    <row r="2620" spans="1:25" x14ac:dyDescent="0.3">
      <c r="A2620" t="s">
        <v>4137</v>
      </c>
      <c r="B2620" s="1">
        <v>45879</v>
      </c>
      <c r="C2620" t="s">
        <v>3052</v>
      </c>
      <c r="D2620" t="s">
        <v>18</v>
      </c>
      <c r="E2620" t="s">
        <v>119</v>
      </c>
      <c r="F2620" t="s">
        <v>146</v>
      </c>
      <c r="G2620" t="s">
        <v>67</v>
      </c>
      <c r="H2620" t="s">
        <v>88</v>
      </c>
      <c r="I2620" t="s">
        <v>157</v>
      </c>
      <c r="J2620">
        <v>1</v>
      </c>
      <c r="K2620">
        <v>2583.5100000000002</v>
      </c>
      <c r="L2620">
        <v>0.05</v>
      </c>
      <c r="M2620">
        <v>1849.91</v>
      </c>
      <c r="N2620" t="s">
        <v>52</v>
      </c>
      <c r="O2620" t="s">
        <v>53</v>
      </c>
      <c r="P2620" t="s">
        <v>44</v>
      </c>
      <c r="Q2620">
        <f>Sales_Data[[#This Row],[Quantity]]*Sales_Data[[#This Row],[Unit_Price]]</f>
        <v>2583.5100000000002</v>
      </c>
      <c r="R2620">
        <f>Sales_Data[[#This Row],[Gross_Sales]]*Sales_Data[[#This Row],[Discount]]</f>
        <v>129.17550000000003</v>
      </c>
      <c r="S2620">
        <f>Sales_Data[[#This Row],[Gross_Sales]]-Sales_Data[[#This Row],[Discount_Amount]]</f>
        <v>2454.3345000000004</v>
      </c>
      <c r="T2620">
        <f>Sales_Data[[#This Row],[Net Sales]]-Sales_Data[[#This Row],[Cost]]</f>
        <v>604.42450000000031</v>
      </c>
      <c r="U2620" s="2">
        <f>Sales_Data[[#This Row],[Profit]]/Sales_Data[[#This Row],[Net Sales]]</f>
        <v>0.24626818390076829</v>
      </c>
      <c r="V2620">
        <f>YEAR(Sales_Data[[#This Row],[Order_Date]])</f>
        <v>2025</v>
      </c>
      <c r="W2620" t="str">
        <f>TEXT(Sales_Data[[#This Row],[Order_Date]],"mmm")</f>
        <v>Aug</v>
      </c>
      <c r="X2620">
        <f>MONTH(Sales_Data[[#This Row],[Order_Date]])</f>
        <v>8</v>
      </c>
      <c r="Y2620" t="str">
        <f>"Q"&amp;ROUNDUP(MONTH(Sales_Data[[#This Row],[Order_Date]])/3,0)</f>
        <v>Q3</v>
      </c>
    </row>
    <row r="2621" spans="1:25" x14ac:dyDescent="0.3">
      <c r="A2621" t="s">
        <v>4138</v>
      </c>
      <c r="B2621" s="1">
        <v>45776</v>
      </c>
      <c r="C2621" t="s">
        <v>254</v>
      </c>
      <c r="D2621" t="s">
        <v>218</v>
      </c>
      <c r="E2621" t="s">
        <v>39</v>
      </c>
      <c r="F2621" t="s">
        <v>96</v>
      </c>
      <c r="G2621" t="s">
        <v>32</v>
      </c>
      <c r="H2621" t="s">
        <v>33</v>
      </c>
      <c r="I2621" t="s">
        <v>34</v>
      </c>
      <c r="J2621">
        <v>1</v>
      </c>
      <c r="K2621">
        <v>2083.39</v>
      </c>
      <c r="L2621">
        <v>0</v>
      </c>
      <c r="M2621">
        <v>1461.56</v>
      </c>
      <c r="N2621" t="s">
        <v>24</v>
      </c>
      <c r="O2621" t="s">
        <v>25</v>
      </c>
      <c r="P2621" t="s">
        <v>26</v>
      </c>
      <c r="Q2621">
        <f>Sales_Data[[#This Row],[Quantity]]*Sales_Data[[#This Row],[Unit_Price]]</f>
        <v>2083.39</v>
      </c>
      <c r="R2621">
        <f>Sales_Data[[#This Row],[Gross_Sales]]*Sales_Data[[#This Row],[Discount]]</f>
        <v>0</v>
      </c>
      <c r="S2621">
        <f>Sales_Data[[#This Row],[Gross_Sales]]-Sales_Data[[#This Row],[Discount_Amount]]</f>
        <v>2083.39</v>
      </c>
      <c r="T2621">
        <f>Sales_Data[[#This Row],[Net Sales]]-Sales_Data[[#This Row],[Cost]]</f>
        <v>621.82999999999993</v>
      </c>
      <c r="U2621" s="2">
        <f>Sales_Data[[#This Row],[Profit]]/Sales_Data[[#This Row],[Net Sales]]</f>
        <v>0.29847028160834022</v>
      </c>
      <c r="V2621">
        <f>YEAR(Sales_Data[[#This Row],[Order_Date]])</f>
        <v>2025</v>
      </c>
      <c r="W2621" t="str">
        <f>TEXT(Sales_Data[[#This Row],[Order_Date]],"mmm")</f>
        <v>Apr</v>
      </c>
      <c r="X2621">
        <f>MONTH(Sales_Data[[#This Row],[Order_Date]])</f>
        <v>4</v>
      </c>
      <c r="Y2621" t="str">
        <f>"Q"&amp;ROUNDUP(MONTH(Sales_Data[[#This Row],[Order_Date]])/3,0)</f>
        <v>Q2</v>
      </c>
    </row>
    <row r="2622" spans="1:25" x14ac:dyDescent="0.3">
      <c r="A2622" t="s">
        <v>4139</v>
      </c>
      <c r="B2622" s="1">
        <v>45696</v>
      </c>
      <c r="C2622" t="s">
        <v>2889</v>
      </c>
      <c r="D2622" t="s">
        <v>728</v>
      </c>
      <c r="E2622" t="s">
        <v>48</v>
      </c>
      <c r="F2622" t="s">
        <v>126</v>
      </c>
      <c r="G2622" t="s">
        <v>21</v>
      </c>
      <c r="H2622" t="s">
        <v>230</v>
      </c>
      <c r="I2622" t="s">
        <v>231</v>
      </c>
      <c r="J2622">
        <v>4</v>
      </c>
      <c r="K2622">
        <v>7525.46</v>
      </c>
      <c r="L2622">
        <v>0.05</v>
      </c>
      <c r="M2622">
        <v>23609.52</v>
      </c>
      <c r="N2622" t="s">
        <v>70</v>
      </c>
      <c r="O2622" t="s">
        <v>35</v>
      </c>
      <c r="P2622" t="s">
        <v>44</v>
      </c>
      <c r="Q2622">
        <f>Sales_Data[[#This Row],[Quantity]]*Sales_Data[[#This Row],[Unit_Price]]</f>
        <v>30101.84</v>
      </c>
      <c r="R2622">
        <f>Sales_Data[[#This Row],[Gross_Sales]]*Sales_Data[[#This Row],[Discount]]</f>
        <v>1505.0920000000001</v>
      </c>
      <c r="S2622">
        <f>Sales_Data[[#This Row],[Gross_Sales]]-Sales_Data[[#This Row],[Discount_Amount]]</f>
        <v>28596.748</v>
      </c>
      <c r="T2622">
        <f>Sales_Data[[#This Row],[Net Sales]]-Sales_Data[[#This Row],[Cost]]</f>
        <v>4987.2279999999992</v>
      </c>
      <c r="U2622" s="2">
        <f>Sales_Data[[#This Row],[Profit]]/Sales_Data[[#This Row],[Net Sales]]</f>
        <v>0.17439843159788657</v>
      </c>
      <c r="V2622">
        <f>YEAR(Sales_Data[[#This Row],[Order_Date]])</f>
        <v>2025</v>
      </c>
      <c r="W2622" t="str">
        <f>TEXT(Sales_Data[[#This Row],[Order_Date]],"mmm")</f>
        <v>Feb</v>
      </c>
      <c r="X2622">
        <f>MONTH(Sales_Data[[#This Row],[Order_Date]])</f>
        <v>2</v>
      </c>
      <c r="Y2622" t="str">
        <f>"Q"&amp;ROUNDUP(MONTH(Sales_Data[[#This Row],[Order_Date]])/3,0)</f>
        <v>Q1</v>
      </c>
    </row>
    <row r="2623" spans="1:25" x14ac:dyDescent="0.3">
      <c r="A2623" t="s">
        <v>4140</v>
      </c>
      <c r="B2623" s="1">
        <v>45925</v>
      </c>
      <c r="C2623" t="s">
        <v>4141</v>
      </c>
      <c r="D2623" t="s">
        <v>180</v>
      </c>
      <c r="E2623" t="s">
        <v>48</v>
      </c>
      <c r="F2623" t="s">
        <v>152</v>
      </c>
      <c r="G2623" t="s">
        <v>75</v>
      </c>
      <c r="H2623" t="s">
        <v>256</v>
      </c>
      <c r="I2623" t="s">
        <v>257</v>
      </c>
      <c r="J2623">
        <v>3</v>
      </c>
      <c r="K2623">
        <v>26167.42</v>
      </c>
      <c r="L2623">
        <v>0.1</v>
      </c>
      <c r="M2623">
        <v>60342.22</v>
      </c>
      <c r="N2623" t="s">
        <v>52</v>
      </c>
      <c r="O2623" t="s">
        <v>25</v>
      </c>
      <c r="P2623" t="s">
        <v>71</v>
      </c>
      <c r="Q2623">
        <f>Sales_Data[[#This Row],[Quantity]]*Sales_Data[[#This Row],[Unit_Price]]</f>
        <v>78502.259999999995</v>
      </c>
      <c r="R2623">
        <f>Sales_Data[[#This Row],[Gross_Sales]]*Sales_Data[[#This Row],[Discount]]</f>
        <v>7850.2259999999997</v>
      </c>
      <c r="S2623">
        <f>Sales_Data[[#This Row],[Gross_Sales]]-Sales_Data[[#This Row],[Discount_Amount]]</f>
        <v>70652.034</v>
      </c>
      <c r="T2623">
        <f>Sales_Data[[#This Row],[Net Sales]]-Sales_Data[[#This Row],[Cost]]</f>
        <v>10309.813999999998</v>
      </c>
      <c r="U2623" s="2">
        <f>Sales_Data[[#This Row],[Profit]]/Sales_Data[[#This Row],[Net Sales]]</f>
        <v>0.14592381020481304</v>
      </c>
      <c r="V2623">
        <f>YEAR(Sales_Data[[#This Row],[Order_Date]])</f>
        <v>2025</v>
      </c>
      <c r="W2623" t="str">
        <f>TEXT(Sales_Data[[#This Row],[Order_Date]],"mmm")</f>
        <v>Sep</v>
      </c>
      <c r="X2623">
        <f>MONTH(Sales_Data[[#This Row],[Order_Date]])</f>
        <v>9</v>
      </c>
      <c r="Y2623" t="str">
        <f>"Q"&amp;ROUNDUP(MONTH(Sales_Data[[#This Row],[Order_Date]])/3,0)</f>
        <v>Q3</v>
      </c>
    </row>
    <row r="2624" spans="1:25" x14ac:dyDescent="0.3">
      <c r="A2624" t="s">
        <v>4142</v>
      </c>
      <c r="B2624" s="1">
        <v>45890</v>
      </c>
      <c r="C2624" t="s">
        <v>4143</v>
      </c>
      <c r="D2624" t="s">
        <v>427</v>
      </c>
      <c r="E2624" t="s">
        <v>48</v>
      </c>
      <c r="F2624" t="s">
        <v>49</v>
      </c>
      <c r="G2624" t="s">
        <v>67</v>
      </c>
      <c r="H2624" t="s">
        <v>133</v>
      </c>
      <c r="I2624" t="s">
        <v>134</v>
      </c>
      <c r="J2624">
        <v>2</v>
      </c>
      <c r="K2624">
        <v>38820.559999999998</v>
      </c>
      <c r="L2624">
        <v>0.1</v>
      </c>
      <c r="M2624">
        <v>53042.84</v>
      </c>
      <c r="N2624" t="s">
        <v>52</v>
      </c>
      <c r="O2624" t="s">
        <v>25</v>
      </c>
      <c r="P2624" t="s">
        <v>44</v>
      </c>
      <c r="Q2624">
        <f>Sales_Data[[#This Row],[Quantity]]*Sales_Data[[#This Row],[Unit_Price]]</f>
        <v>77641.119999999995</v>
      </c>
      <c r="R2624">
        <f>Sales_Data[[#This Row],[Gross_Sales]]*Sales_Data[[#This Row],[Discount]]</f>
        <v>7764.1120000000001</v>
      </c>
      <c r="S2624">
        <f>Sales_Data[[#This Row],[Gross_Sales]]-Sales_Data[[#This Row],[Discount_Amount]]</f>
        <v>69877.008000000002</v>
      </c>
      <c r="T2624">
        <f>Sales_Data[[#This Row],[Net Sales]]-Sales_Data[[#This Row],[Cost]]</f>
        <v>16834.168000000005</v>
      </c>
      <c r="U2624" s="2">
        <f>Sales_Data[[#This Row],[Profit]]/Sales_Data[[#This Row],[Net Sales]]</f>
        <v>0.24091140250309523</v>
      </c>
      <c r="V2624">
        <f>YEAR(Sales_Data[[#This Row],[Order_Date]])</f>
        <v>2025</v>
      </c>
      <c r="W2624" t="str">
        <f>TEXT(Sales_Data[[#This Row],[Order_Date]],"mmm")</f>
        <v>Aug</v>
      </c>
      <c r="X2624">
        <f>MONTH(Sales_Data[[#This Row],[Order_Date]])</f>
        <v>8</v>
      </c>
      <c r="Y2624" t="str">
        <f>"Q"&amp;ROUNDUP(MONTH(Sales_Data[[#This Row],[Order_Date]])/3,0)</f>
        <v>Q3</v>
      </c>
    </row>
    <row r="2625" spans="1:25" x14ac:dyDescent="0.3">
      <c r="A2625" t="s">
        <v>4144</v>
      </c>
      <c r="B2625" s="1">
        <v>45675</v>
      </c>
      <c r="C2625" t="s">
        <v>608</v>
      </c>
      <c r="D2625" t="s">
        <v>1122</v>
      </c>
      <c r="E2625" t="s">
        <v>39</v>
      </c>
      <c r="F2625" t="s">
        <v>107</v>
      </c>
      <c r="G2625" t="s">
        <v>67</v>
      </c>
      <c r="H2625" t="s">
        <v>88</v>
      </c>
      <c r="I2625" t="s">
        <v>157</v>
      </c>
      <c r="J2625">
        <v>1</v>
      </c>
      <c r="K2625">
        <v>4215.87</v>
      </c>
      <c r="L2625">
        <v>0.1</v>
      </c>
      <c r="M2625">
        <v>2668.76</v>
      </c>
      <c r="N2625" t="s">
        <v>52</v>
      </c>
      <c r="O2625" t="s">
        <v>53</v>
      </c>
      <c r="P2625" t="s">
        <v>71</v>
      </c>
      <c r="Q2625">
        <f>Sales_Data[[#This Row],[Quantity]]*Sales_Data[[#This Row],[Unit_Price]]</f>
        <v>4215.87</v>
      </c>
      <c r="R2625">
        <f>Sales_Data[[#This Row],[Gross_Sales]]*Sales_Data[[#This Row],[Discount]]</f>
        <v>421.58699999999999</v>
      </c>
      <c r="S2625">
        <f>Sales_Data[[#This Row],[Gross_Sales]]-Sales_Data[[#This Row],[Discount_Amount]]</f>
        <v>3794.2829999999999</v>
      </c>
      <c r="T2625">
        <f>Sales_Data[[#This Row],[Net Sales]]-Sales_Data[[#This Row],[Cost]]</f>
        <v>1125.5229999999997</v>
      </c>
      <c r="U2625" s="2">
        <f>Sales_Data[[#This Row],[Profit]]/Sales_Data[[#This Row],[Net Sales]]</f>
        <v>0.29663654503367293</v>
      </c>
      <c r="V2625">
        <f>YEAR(Sales_Data[[#This Row],[Order_Date]])</f>
        <v>2025</v>
      </c>
      <c r="W2625" t="str">
        <f>TEXT(Sales_Data[[#This Row],[Order_Date]],"mmm")</f>
        <v>Jan</v>
      </c>
      <c r="X2625">
        <f>MONTH(Sales_Data[[#This Row],[Order_Date]])</f>
        <v>1</v>
      </c>
      <c r="Y2625" t="str">
        <f>"Q"&amp;ROUNDUP(MONTH(Sales_Data[[#This Row],[Order_Date]])/3,0)</f>
        <v>Q1</v>
      </c>
    </row>
    <row r="2626" spans="1:25" x14ac:dyDescent="0.3">
      <c r="A2626" t="s">
        <v>4145</v>
      </c>
      <c r="B2626" s="1">
        <v>45806</v>
      </c>
      <c r="C2626" t="s">
        <v>1992</v>
      </c>
      <c r="D2626" t="s">
        <v>457</v>
      </c>
      <c r="E2626" t="s">
        <v>48</v>
      </c>
      <c r="F2626" t="s">
        <v>164</v>
      </c>
      <c r="G2626" t="s">
        <v>32</v>
      </c>
      <c r="H2626" t="s">
        <v>50</v>
      </c>
      <c r="I2626" t="s">
        <v>58</v>
      </c>
      <c r="J2626">
        <v>1</v>
      </c>
      <c r="K2626">
        <v>36007.78</v>
      </c>
      <c r="L2626">
        <v>0</v>
      </c>
      <c r="M2626">
        <v>28367.32</v>
      </c>
      <c r="N2626" t="s">
        <v>24</v>
      </c>
      <c r="O2626" t="s">
        <v>35</v>
      </c>
      <c r="P2626" t="s">
        <v>26</v>
      </c>
      <c r="Q2626">
        <f>Sales_Data[[#This Row],[Quantity]]*Sales_Data[[#This Row],[Unit_Price]]</f>
        <v>36007.78</v>
      </c>
      <c r="R2626">
        <f>Sales_Data[[#This Row],[Gross_Sales]]*Sales_Data[[#This Row],[Discount]]</f>
        <v>0</v>
      </c>
      <c r="S2626">
        <f>Sales_Data[[#This Row],[Gross_Sales]]-Sales_Data[[#This Row],[Discount_Amount]]</f>
        <v>36007.78</v>
      </c>
      <c r="T2626">
        <f>Sales_Data[[#This Row],[Net Sales]]-Sales_Data[[#This Row],[Cost]]</f>
        <v>7640.4599999999991</v>
      </c>
      <c r="U2626" s="2">
        <f>Sales_Data[[#This Row],[Profit]]/Sales_Data[[#This Row],[Net Sales]]</f>
        <v>0.2121891435684177</v>
      </c>
      <c r="V2626">
        <f>YEAR(Sales_Data[[#This Row],[Order_Date]])</f>
        <v>2025</v>
      </c>
      <c r="W2626" t="str">
        <f>TEXT(Sales_Data[[#This Row],[Order_Date]],"mmm")</f>
        <v>May</v>
      </c>
      <c r="X2626">
        <f>MONTH(Sales_Data[[#This Row],[Order_Date]])</f>
        <v>5</v>
      </c>
      <c r="Y2626" t="str">
        <f>"Q"&amp;ROUNDUP(MONTH(Sales_Data[[#This Row],[Order_Date]])/3,0)</f>
        <v>Q2</v>
      </c>
    </row>
    <row r="2627" spans="1:25" x14ac:dyDescent="0.3">
      <c r="A2627" t="s">
        <v>4146</v>
      </c>
      <c r="B2627" s="1">
        <v>45806</v>
      </c>
      <c r="C2627" t="s">
        <v>4147</v>
      </c>
      <c r="D2627" t="s">
        <v>168</v>
      </c>
      <c r="E2627" t="s">
        <v>48</v>
      </c>
      <c r="F2627" t="s">
        <v>126</v>
      </c>
      <c r="G2627" t="s">
        <v>75</v>
      </c>
      <c r="H2627" t="s">
        <v>185</v>
      </c>
      <c r="I2627" t="s">
        <v>261</v>
      </c>
      <c r="J2627">
        <v>3</v>
      </c>
      <c r="K2627">
        <v>23005.67</v>
      </c>
      <c r="L2627">
        <v>0.05</v>
      </c>
      <c r="M2627">
        <v>43079.08</v>
      </c>
      <c r="N2627" t="s">
        <v>24</v>
      </c>
      <c r="O2627" t="s">
        <v>25</v>
      </c>
      <c r="P2627" t="s">
        <v>71</v>
      </c>
      <c r="Q2627">
        <f>Sales_Data[[#This Row],[Quantity]]*Sales_Data[[#This Row],[Unit_Price]]</f>
        <v>69017.009999999995</v>
      </c>
      <c r="R2627">
        <f>Sales_Data[[#This Row],[Gross_Sales]]*Sales_Data[[#This Row],[Discount]]</f>
        <v>3450.8505</v>
      </c>
      <c r="S2627">
        <f>Sales_Data[[#This Row],[Gross_Sales]]-Sales_Data[[#This Row],[Discount_Amount]]</f>
        <v>65566.159499999994</v>
      </c>
      <c r="T2627">
        <f>Sales_Data[[#This Row],[Net Sales]]-Sales_Data[[#This Row],[Cost]]</f>
        <v>22487.079499999993</v>
      </c>
      <c r="U2627" s="2">
        <f>Sales_Data[[#This Row],[Profit]]/Sales_Data[[#This Row],[Net Sales]]</f>
        <v>0.34296776982949556</v>
      </c>
      <c r="V2627">
        <f>YEAR(Sales_Data[[#This Row],[Order_Date]])</f>
        <v>2025</v>
      </c>
      <c r="W2627" t="str">
        <f>TEXT(Sales_Data[[#This Row],[Order_Date]],"mmm")</f>
        <v>May</v>
      </c>
      <c r="X2627">
        <f>MONTH(Sales_Data[[#This Row],[Order_Date]])</f>
        <v>5</v>
      </c>
      <c r="Y2627" t="str">
        <f>"Q"&amp;ROUNDUP(MONTH(Sales_Data[[#This Row],[Order_Date]])/3,0)</f>
        <v>Q2</v>
      </c>
    </row>
    <row r="2628" spans="1:25" x14ac:dyDescent="0.3">
      <c r="A2628" t="s">
        <v>4148</v>
      </c>
      <c r="B2628" s="1">
        <v>45783</v>
      </c>
      <c r="C2628" t="s">
        <v>3074</v>
      </c>
      <c r="D2628" t="s">
        <v>168</v>
      </c>
      <c r="E2628" t="s">
        <v>48</v>
      </c>
      <c r="F2628" t="s">
        <v>152</v>
      </c>
      <c r="G2628" t="s">
        <v>41</v>
      </c>
      <c r="H2628" t="s">
        <v>42</v>
      </c>
      <c r="I2628" t="s">
        <v>82</v>
      </c>
      <c r="J2628">
        <v>3</v>
      </c>
      <c r="K2628">
        <v>46359.94</v>
      </c>
      <c r="L2628">
        <v>0.1</v>
      </c>
      <c r="M2628">
        <v>94166.84</v>
      </c>
      <c r="N2628" t="s">
        <v>24</v>
      </c>
      <c r="O2628" t="s">
        <v>53</v>
      </c>
      <c r="P2628" t="s">
        <v>71</v>
      </c>
      <c r="Q2628">
        <f>Sales_Data[[#This Row],[Quantity]]*Sales_Data[[#This Row],[Unit_Price]]</f>
        <v>139079.82</v>
      </c>
      <c r="R2628">
        <f>Sales_Data[[#This Row],[Gross_Sales]]*Sales_Data[[#This Row],[Discount]]</f>
        <v>13907.982000000002</v>
      </c>
      <c r="S2628">
        <f>Sales_Data[[#This Row],[Gross_Sales]]-Sales_Data[[#This Row],[Discount_Amount]]</f>
        <v>125171.838</v>
      </c>
      <c r="T2628">
        <f>Sales_Data[[#This Row],[Net Sales]]-Sales_Data[[#This Row],[Cost]]</f>
        <v>31004.998000000007</v>
      </c>
      <c r="U2628" s="2">
        <f>Sales_Data[[#This Row],[Profit]]/Sales_Data[[#This Row],[Net Sales]]</f>
        <v>0.24769947054704114</v>
      </c>
      <c r="V2628">
        <f>YEAR(Sales_Data[[#This Row],[Order_Date]])</f>
        <v>2025</v>
      </c>
      <c r="W2628" t="str">
        <f>TEXT(Sales_Data[[#This Row],[Order_Date]],"mmm")</f>
        <v>May</v>
      </c>
      <c r="X2628">
        <f>MONTH(Sales_Data[[#This Row],[Order_Date]])</f>
        <v>5</v>
      </c>
      <c r="Y2628" t="str">
        <f>"Q"&amp;ROUNDUP(MONTH(Sales_Data[[#This Row],[Order_Date]])/3,0)</f>
        <v>Q2</v>
      </c>
    </row>
    <row r="2629" spans="1:25" x14ac:dyDescent="0.3">
      <c r="A2629" t="s">
        <v>4149</v>
      </c>
      <c r="B2629" s="1">
        <v>45959</v>
      </c>
      <c r="C2629" t="s">
        <v>4150</v>
      </c>
      <c r="D2629" t="s">
        <v>271</v>
      </c>
      <c r="E2629" t="s">
        <v>30</v>
      </c>
      <c r="F2629" t="s">
        <v>31</v>
      </c>
      <c r="G2629" t="s">
        <v>41</v>
      </c>
      <c r="H2629" t="s">
        <v>171</v>
      </c>
      <c r="I2629" t="s">
        <v>172</v>
      </c>
      <c r="J2629">
        <v>1</v>
      </c>
      <c r="K2629">
        <v>4175.8</v>
      </c>
      <c r="L2629">
        <v>0.15</v>
      </c>
      <c r="M2629">
        <v>2900.76</v>
      </c>
      <c r="N2629" t="s">
        <v>52</v>
      </c>
      <c r="O2629" t="s">
        <v>25</v>
      </c>
      <c r="P2629" t="s">
        <v>71</v>
      </c>
      <c r="Q2629">
        <f>Sales_Data[[#This Row],[Quantity]]*Sales_Data[[#This Row],[Unit_Price]]</f>
        <v>4175.8</v>
      </c>
      <c r="R2629">
        <f>Sales_Data[[#This Row],[Gross_Sales]]*Sales_Data[[#This Row],[Discount]]</f>
        <v>626.37</v>
      </c>
      <c r="S2629">
        <f>Sales_Data[[#This Row],[Gross_Sales]]-Sales_Data[[#This Row],[Discount_Amount]]</f>
        <v>3549.4300000000003</v>
      </c>
      <c r="T2629">
        <f>Sales_Data[[#This Row],[Net Sales]]-Sales_Data[[#This Row],[Cost]]</f>
        <v>648.67000000000007</v>
      </c>
      <c r="U2629" s="2">
        <f>Sales_Data[[#This Row],[Profit]]/Sales_Data[[#This Row],[Net Sales]]</f>
        <v>0.18275328714751382</v>
      </c>
      <c r="V2629">
        <f>YEAR(Sales_Data[[#This Row],[Order_Date]])</f>
        <v>2025</v>
      </c>
      <c r="W2629" t="str">
        <f>TEXT(Sales_Data[[#This Row],[Order_Date]],"mmm")</f>
        <v>Oct</v>
      </c>
      <c r="X2629">
        <f>MONTH(Sales_Data[[#This Row],[Order_Date]])</f>
        <v>10</v>
      </c>
      <c r="Y2629" t="str">
        <f>"Q"&amp;ROUNDUP(MONTH(Sales_Data[[#This Row],[Order_Date]])/3,0)</f>
        <v>Q4</v>
      </c>
    </row>
    <row r="2630" spans="1:25" x14ac:dyDescent="0.3">
      <c r="A2630" t="s">
        <v>4151</v>
      </c>
      <c r="B2630" s="1">
        <v>46017</v>
      </c>
      <c r="C2630" t="s">
        <v>4152</v>
      </c>
      <c r="D2630" t="s">
        <v>447</v>
      </c>
      <c r="E2630" t="s">
        <v>30</v>
      </c>
      <c r="F2630" t="s">
        <v>210</v>
      </c>
      <c r="G2630" t="s">
        <v>75</v>
      </c>
      <c r="H2630" t="s">
        <v>185</v>
      </c>
      <c r="I2630" t="s">
        <v>261</v>
      </c>
      <c r="J2630">
        <v>2</v>
      </c>
      <c r="K2630">
        <v>1894.8</v>
      </c>
      <c r="L2630">
        <v>0</v>
      </c>
      <c r="M2630">
        <v>2608.4699999999998</v>
      </c>
      <c r="N2630" t="s">
        <v>52</v>
      </c>
      <c r="O2630" t="s">
        <v>35</v>
      </c>
      <c r="P2630" t="s">
        <v>71</v>
      </c>
      <c r="Q2630">
        <f>Sales_Data[[#This Row],[Quantity]]*Sales_Data[[#This Row],[Unit_Price]]</f>
        <v>3789.6</v>
      </c>
      <c r="R2630">
        <f>Sales_Data[[#This Row],[Gross_Sales]]*Sales_Data[[#This Row],[Discount]]</f>
        <v>0</v>
      </c>
      <c r="S2630">
        <f>Sales_Data[[#This Row],[Gross_Sales]]-Sales_Data[[#This Row],[Discount_Amount]]</f>
        <v>3789.6</v>
      </c>
      <c r="T2630">
        <f>Sales_Data[[#This Row],[Net Sales]]-Sales_Data[[#This Row],[Cost]]</f>
        <v>1181.1300000000001</v>
      </c>
      <c r="U2630" s="2">
        <f>Sales_Data[[#This Row],[Profit]]/Sales_Data[[#This Row],[Net Sales]]</f>
        <v>0.31167669411019638</v>
      </c>
      <c r="V2630">
        <f>YEAR(Sales_Data[[#This Row],[Order_Date]])</f>
        <v>2025</v>
      </c>
      <c r="W2630" t="str">
        <f>TEXT(Sales_Data[[#This Row],[Order_Date]],"mmm")</f>
        <v>Dec</v>
      </c>
      <c r="X2630">
        <f>MONTH(Sales_Data[[#This Row],[Order_Date]])</f>
        <v>12</v>
      </c>
      <c r="Y2630" t="str">
        <f>"Q"&amp;ROUNDUP(MONTH(Sales_Data[[#This Row],[Order_Date]])/3,0)</f>
        <v>Q4</v>
      </c>
    </row>
    <row r="2631" spans="1:25" x14ac:dyDescent="0.3">
      <c r="A2631" t="s">
        <v>4153</v>
      </c>
      <c r="B2631" s="1">
        <v>45895</v>
      </c>
      <c r="C2631" t="s">
        <v>1244</v>
      </c>
      <c r="D2631" t="s">
        <v>624</v>
      </c>
      <c r="E2631" t="s">
        <v>30</v>
      </c>
      <c r="F2631" t="s">
        <v>87</v>
      </c>
      <c r="G2631" t="s">
        <v>41</v>
      </c>
      <c r="H2631" t="s">
        <v>42</v>
      </c>
      <c r="I2631" t="s">
        <v>43</v>
      </c>
      <c r="J2631">
        <v>1</v>
      </c>
      <c r="K2631">
        <v>656.29</v>
      </c>
      <c r="L2631">
        <v>0</v>
      </c>
      <c r="M2631">
        <v>473.78</v>
      </c>
      <c r="N2631" t="s">
        <v>109</v>
      </c>
      <c r="O2631" t="s">
        <v>25</v>
      </c>
      <c r="P2631" t="s">
        <v>44</v>
      </c>
      <c r="Q2631">
        <f>Sales_Data[[#This Row],[Quantity]]*Sales_Data[[#This Row],[Unit_Price]]</f>
        <v>656.29</v>
      </c>
      <c r="R2631">
        <f>Sales_Data[[#This Row],[Gross_Sales]]*Sales_Data[[#This Row],[Discount]]</f>
        <v>0</v>
      </c>
      <c r="S2631">
        <f>Sales_Data[[#This Row],[Gross_Sales]]-Sales_Data[[#This Row],[Discount_Amount]]</f>
        <v>656.29</v>
      </c>
      <c r="T2631">
        <f>Sales_Data[[#This Row],[Net Sales]]-Sales_Data[[#This Row],[Cost]]</f>
        <v>182.51</v>
      </c>
      <c r="U2631" s="2">
        <f>Sales_Data[[#This Row],[Profit]]/Sales_Data[[#This Row],[Net Sales]]</f>
        <v>0.27809352572795565</v>
      </c>
      <c r="V2631">
        <f>YEAR(Sales_Data[[#This Row],[Order_Date]])</f>
        <v>2025</v>
      </c>
      <c r="W2631" t="str">
        <f>TEXT(Sales_Data[[#This Row],[Order_Date]],"mmm")</f>
        <v>Aug</v>
      </c>
      <c r="X2631">
        <f>MONTH(Sales_Data[[#This Row],[Order_Date]])</f>
        <v>8</v>
      </c>
      <c r="Y2631" t="str">
        <f>"Q"&amp;ROUNDUP(MONTH(Sales_Data[[#This Row],[Order_Date]])/3,0)</f>
        <v>Q3</v>
      </c>
    </row>
    <row r="2632" spans="1:25" x14ac:dyDescent="0.3">
      <c r="A2632" t="s">
        <v>4154</v>
      </c>
      <c r="B2632" s="1">
        <v>45792</v>
      </c>
      <c r="C2632" t="s">
        <v>4155</v>
      </c>
      <c r="D2632" t="s">
        <v>18</v>
      </c>
      <c r="E2632" t="s">
        <v>48</v>
      </c>
      <c r="F2632" t="s">
        <v>132</v>
      </c>
      <c r="G2632" t="s">
        <v>32</v>
      </c>
      <c r="H2632" t="s">
        <v>33</v>
      </c>
      <c r="I2632" t="s">
        <v>34</v>
      </c>
      <c r="J2632">
        <v>1</v>
      </c>
      <c r="K2632">
        <v>20316.97</v>
      </c>
      <c r="L2632">
        <v>0.1</v>
      </c>
      <c r="M2632">
        <v>14447.68</v>
      </c>
      <c r="N2632" t="s">
        <v>52</v>
      </c>
      <c r="O2632" t="s">
        <v>25</v>
      </c>
      <c r="P2632" t="s">
        <v>44</v>
      </c>
      <c r="Q2632">
        <f>Sales_Data[[#This Row],[Quantity]]*Sales_Data[[#This Row],[Unit_Price]]</f>
        <v>20316.97</v>
      </c>
      <c r="R2632">
        <f>Sales_Data[[#This Row],[Gross_Sales]]*Sales_Data[[#This Row],[Discount]]</f>
        <v>2031.6970000000001</v>
      </c>
      <c r="S2632">
        <f>Sales_Data[[#This Row],[Gross_Sales]]-Sales_Data[[#This Row],[Discount_Amount]]</f>
        <v>18285.273000000001</v>
      </c>
      <c r="T2632">
        <f>Sales_Data[[#This Row],[Net Sales]]-Sales_Data[[#This Row],[Cost]]</f>
        <v>3837.5930000000008</v>
      </c>
      <c r="U2632" s="2">
        <f>Sales_Data[[#This Row],[Profit]]/Sales_Data[[#This Row],[Net Sales]]</f>
        <v>0.20987343202368378</v>
      </c>
      <c r="V2632">
        <f>YEAR(Sales_Data[[#This Row],[Order_Date]])</f>
        <v>2025</v>
      </c>
      <c r="W2632" t="str">
        <f>TEXT(Sales_Data[[#This Row],[Order_Date]],"mmm")</f>
        <v>May</v>
      </c>
      <c r="X2632">
        <f>MONTH(Sales_Data[[#This Row],[Order_Date]])</f>
        <v>5</v>
      </c>
      <c r="Y2632" t="str">
        <f>"Q"&amp;ROUNDUP(MONTH(Sales_Data[[#This Row],[Order_Date]])/3,0)</f>
        <v>Q2</v>
      </c>
    </row>
    <row r="2633" spans="1:25" x14ac:dyDescent="0.3">
      <c r="A2633" t="s">
        <v>4156</v>
      </c>
      <c r="B2633" s="1">
        <v>45808</v>
      </c>
      <c r="C2633" t="s">
        <v>3371</v>
      </c>
      <c r="D2633" t="s">
        <v>1171</v>
      </c>
      <c r="E2633" t="s">
        <v>119</v>
      </c>
      <c r="F2633" t="s">
        <v>538</v>
      </c>
      <c r="G2633" t="s">
        <v>32</v>
      </c>
      <c r="H2633" t="s">
        <v>50</v>
      </c>
      <c r="I2633" t="s">
        <v>51</v>
      </c>
      <c r="J2633">
        <v>2</v>
      </c>
      <c r="K2633">
        <v>1667.63</v>
      </c>
      <c r="L2633">
        <v>0.05</v>
      </c>
      <c r="M2633">
        <v>2755.05</v>
      </c>
      <c r="N2633" t="s">
        <v>52</v>
      </c>
      <c r="O2633" t="s">
        <v>53</v>
      </c>
      <c r="P2633" t="s">
        <v>26</v>
      </c>
      <c r="Q2633">
        <f>Sales_Data[[#This Row],[Quantity]]*Sales_Data[[#This Row],[Unit_Price]]</f>
        <v>3335.26</v>
      </c>
      <c r="R2633">
        <f>Sales_Data[[#This Row],[Gross_Sales]]*Sales_Data[[#This Row],[Discount]]</f>
        <v>166.76300000000003</v>
      </c>
      <c r="S2633">
        <f>Sales_Data[[#This Row],[Gross_Sales]]-Sales_Data[[#This Row],[Discount_Amount]]</f>
        <v>3168.4970000000003</v>
      </c>
      <c r="T2633">
        <f>Sales_Data[[#This Row],[Net Sales]]-Sales_Data[[#This Row],[Cost]]</f>
        <v>413.44700000000012</v>
      </c>
      <c r="U2633" s="2">
        <f>Sales_Data[[#This Row],[Profit]]/Sales_Data[[#This Row],[Net Sales]]</f>
        <v>0.13048678916218007</v>
      </c>
      <c r="V2633">
        <f>YEAR(Sales_Data[[#This Row],[Order_Date]])</f>
        <v>2025</v>
      </c>
      <c r="W2633" t="str">
        <f>TEXT(Sales_Data[[#This Row],[Order_Date]],"mmm")</f>
        <v>May</v>
      </c>
      <c r="X2633">
        <f>MONTH(Sales_Data[[#This Row],[Order_Date]])</f>
        <v>5</v>
      </c>
      <c r="Y2633" t="str">
        <f>"Q"&amp;ROUNDUP(MONTH(Sales_Data[[#This Row],[Order_Date]])/3,0)</f>
        <v>Q2</v>
      </c>
    </row>
    <row r="2634" spans="1:25" x14ac:dyDescent="0.3">
      <c r="A2634" t="s">
        <v>4157</v>
      </c>
      <c r="B2634" s="1">
        <v>45893</v>
      </c>
      <c r="C2634" t="s">
        <v>1052</v>
      </c>
      <c r="D2634" t="s">
        <v>715</v>
      </c>
      <c r="E2634" t="s">
        <v>39</v>
      </c>
      <c r="F2634" t="s">
        <v>107</v>
      </c>
      <c r="G2634" t="s">
        <v>41</v>
      </c>
      <c r="H2634" t="s">
        <v>171</v>
      </c>
      <c r="I2634" t="s">
        <v>172</v>
      </c>
      <c r="J2634">
        <v>1</v>
      </c>
      <c r="K2634">
        <v>3484.57</v>
      </c>
      <c r="L2634">
        <v>0</v>
      </c>
      <c r="M2634">
        <v>2232.35</v>
      </c>
      <c r="N2634" t="s">
        <v>24</v>
      </c>
      <c r="O2634" t="s">
        <v>35</v>
      </c>
      <c r="P2634" t="s">
        <v>71</v>
      </c>
      <c r="Q2634">
        <f>Sales_Data[[#This Row],[Quantity]]*Sales_Data[[#This Row],[Unit_Price]]</f>
        <v>3484.57</v>
      </c>
      <c r="R2634">
        <f>Sales_Data[[#This Row],[Gross_Sales]]*Sales_Data[[#This Row],[Discount]]</f>
        <v>0</v>
      </c>
      <c r="S2634">
        <f>Sales_Data[[#This Row],[Gross_Sales]]-Sales_Data[[#This Row],[Discount_Amount]]</f>
        <v>3484.57</v>
      </c>
      <c r="T2634">
        <f>Sales_Data[[#This Row],[Net Sales]]-Sales_Data[[#This Row],[Cost]]</f>
        <v>1252.2200000000003</v>
      </c>
      <c r="U2634" s="2">
        <f>Sales_Data[[#This Row],[Profit]]/Sales_Data[[#This Row],[Net Sales]]</f>
        <v>0.35936141331642074</v>
      </c>
      <c r="V2634">
        <f>YEAR(Sales_Data[[#This Row],[Order_Date]])</f>
        <v>2025</v>
      </c>
      <c r="W2634" t="str">
        <f>TEXT(Sales_Data[[#This Row],[Order_Date]],"mmm")</f>
        <v>Aug</v>
      </c>
      <c r="X2634">
        <f>MONTH(Sales_Data[[#This Row],[Order_Date]])</f>
        <v>8</v>
      </c>
      <c r="Y2634" t="str">
        <f>"Q"&amp;ROUNDUP(MONTH(Sales_Data[[#This Row],[Order_Date]])/3,0)</f>
        <v>Q3</v>
      </c>
    </row>
    <row r="2635" spans="1:25" x14ac:dyDescent="0.3">
      <c r="A2635" t="s">
        <v>4158</v>
      </c>
      <c r="B2635" s="1">
        <v>45881</v>
      </c>
      <c r="C2635" t="s">
        <v>2447</v>
      </c>
      <c r="D2635" t="s">
        <v>118</v>
      </c>
      <c r="E2635" t="s">
        <v>119</v>
      </c>
      <c r="F2635" t="s">
        <v>146</v>
      </c>
      <c r="G2635" t="s">
        <v>67</v>
      </c>
      <c r="H2635" t="s">
        <v>88</v>
      </c>
      <c r="I2635" t="s">
        <v>157</v>
      </c>
      <c r="J2635">
        <v>1</v>
      </c>
      <c r="K2635">
        <v>1825.45</v>
      </c>
      <c r="L2635">
        <v>0.05</v>
      </c>
      <c r="M2635">
        <v>1145.3499999999999</v>
      </c>
      <c r="N2635" t="s">
        <v>52</v>
      </c>
      <c r="O2635" t="s">
        <v>35</v>
      </c>
      <c r="P2635" t="s">
        <v>44</v>
      </c>
      <c r="Q2635">
        <f>Sales_Data[[#This Row],[Quantity]]*Sales_Data[[#This Row],[Unit_Price]]</f>
        <v>1825.45</v>
      </c>
      <c r="R2635">
        <f>Sales_Data[[#This Row],[Gross_Sales]]*Sales_Data[[#This Row],[Discount]]</f>
        <v>91.272500000000008</v>
      </c>
      <c r="S2635">
        <f>Sales_Data[[#This Row],[Gross_Sales]]-Sales_Data[[#This Row],[Discount_Amount]]</f>
        <v>1734.1775</v>
      </c>
      <c r="T2635">
        <f>Sales_Data[[#This Row],[Net Sales]]-Sales_Data[[#This Row],[Cost]]</f>
        <v>588.8275000000001</v>
      </c>
      <c r="U2635" s="2">
        <f>Sales_Data[[#This Row],[Profit]]/Sales_Data[[#This Row],[Net Sales]]</f>
        <v>0.33954280919917373</v>
      </c>
      <c r="V2635">
        <f>YEAR(Sales_Data[[#This Row],[Order_Date]])</f>
        <v>2025</v>
      </c>
      <c r="W2635" t="str">
        <f>TEXT(Sales_Data[[#This Row],[Order_Date]],"mmm")</f>
        <v>Aug</v>
      </c>
      <c r="X2635">
        <f>MONTH(Sales_Data[[#This Row],[Order_Date]])</f>
        <v>8</v>
      </c>
      <c r="Y2635" t="str">
        <f>"Q"&amp;ROUNDUP(MONTH(Sales_Data[[#This Row],[Order_Date]])/3,0)</f>
        <v>Q3</v>
      </c>
    </row>
    <row r="2636" spans="1:25" x14ac:dyDescent="0.3">
      <c r="A2636" t="s">
        <v>4159</v>
      </c>
      <c r="B2636" s="1">
        <v>45860</v>
      </c>
      <c r="C2636" t="s">
        <v>591</v>
      </c>
      <c r="D2636" t="s">
        <v>777</v>
      </c>
      <c r="E2636" t="s">
        <v>19</v>
      </c>
      <c r="F2636" t="s">
        <v>66</v>
      </c>
      <c r="G2636" t="s">
        <v>21</v>
      </c>
      <c r="H2636" t="s">
        <v>127</v>
      </c>
      <c r="I2636" t="s">
        <v>128</v>
      </c>
      <c r="J2636">
        <v>2</v>
      </c>
      <c r="K2636">
        <v>8707.2099999999991</v>
      </c>
      <c r="L2636">
        <v>0.2</v>
      </c>
      <c r="M2636">
        <v>9101.02</v>
      </c>
      <c r="N2636" t="s">
        <v>109</v>
      </c>
      <c r="O2636" t="s">
        <v>25</v>
      </c>
      <c r="P2636" t="s">
        <v>44</v>
      </c>
      <c r="Q2636">
        <f>Sales_Data[[#This Row],[Quantity]]*Sales_Data[[#This Row],[Unit_Price]]</f>
        <v>17414.419999999998</v>
      </c>
      <c r="R2636">
        <f>Sales_Data[[#This Row],[Gross_Sales]]*Sales_Data[[#This Row],[Discount]]</f>
        <v>3482.884</v>
      </c>
      <c r="S2636">
        <f>Sales_Data[[#This Row],[Gross_Sales]]-Sales_Data[[#This Row],[Discount_Amount]]</f>
        <v>13931.535999999998</v>
      </c>
      <c r="T2636">
        <f>Sales_Data[[#This Row],[Net Sales]]-Sales_Data[[#This Row],[Cost]]</f>
        <v>4830.5159999999978</v>
      </c>
      <c r="U2636" s="2">
        <f>Sales_Data[[#This Row],[Profit]]/Sales_Data[[#This Row],[Net Sales]]</f>
        <v>0.34673247802683055</v>
      </c>
      <c r="V2636">
        <f>YEAR(Sales_Data[[#This Row],[Order_Date]])</f>
        <v>2025</v>
      </c>
      <c r="W2636" t="str">
        <f>TEXT(Sales_Data[[#This Row],[Order_Date]],"mmm")</f>
        <v>Jul</v>
      </c>
      <c r="X2636">
        <f>MONTH(Sales_Data[[#This Row],[Order_Date]])</f>
        <v>7</v>
      </c>
      <c r="Y2636" t="str">
        <f>"Q"&amp;ROUNDUP(MONTH(Sales_Data[[#This Row],[Order_Date]])/3,0)</f>
        <v>Q3</v>
      </c>
    </row>
    <row r="2637" spans="1:25" x14ac:dyDescent="0.3">
      <c r="A2637" t="s">
        <v>4160</v>
      </c>
      <c r="B2637" s="1">
        <v>45913</v>
      </c>
      <c r="C2637" t="s">
        <v>2437</v>
      </c>
      <c r="D2637" t="s">
        <v>347</v>
      </c>
      <c r="E2637" t="s">
        <v>19</v>
      </c>
      <c r="F2637" t="s">
        <v>113</v>
      </c>
      <c r="G2637" t="s">
        <v>21</v>
      </c>
      <c r="H2637" t="s">
        <v>230</v>
      </c>
      <c r="I2637" t="s">
        <v>231</v>
      </c>
      <c r="J2637">
        <v>2</v>
      </c>
      <c r="K2637">
        <v>4523.3500000000004</v>
      </c>
      <c r="L2637">
        <v>0.1</v>
      </c>
      <c r="M2637">
        <v>5515.09</v>
      </c>
      <c r="N2637" t="s">
        <v>52</v>
      </c>
      <c r="O2637" t="s">
        <v>35</v>
      </c>
      <c r="P2637" t="s">
        <v>26</v>
      </c>
      <c r="Q2637">
        <f>Sales_Data[[#This Row],[Quantity]]*Sales_Data[[#This Row],[Unit_Price]]</f>
        <v>9046.7000000000007</v>
      </c>
      <c r="R2637">
        <f>Sales_Data[[#This Row],[Gross_Sales]]*Sales_Data[[#This Row],[Discount]]</f>
        <v>904.67000000000007</v>
      </c>
      <c r="S2637">
        <f>Sales_Data[[#This Row],[Gross_Sales]]-Sales_Data[[#This Row],[Discount_Amount]]</f>
        <v>8142.0300000000007</v>
      </c>
      <c r="T2637">
        <f>Sales_Data[[#This Row],[Net Sales]]-Sales_Data[[#This Row],[Cost]]</f>
        <v>2626.9400000000005</v>
      </c>
      <c r="U2637" s="2">
        <f>Sales_Data[[#This Row],[Profit]]/Sales_Data[[#This Row],[Net Sales]]</f>
        <v>0.32263944004136563</v>
      </c>
      <c r="V2637">
        <f>YEAR(Sales_Data[[#This Row],[Order_Date]])</f>
        <v>2025</v>
      </c>
      <c r="W2637" t="str">
        <f>TEXT(Sales_Data[[#This Row],[Order_Date]],"mmm")</f>
        <v>Sep</v>
      </c>
      <c r="X2637">
        <f>MONTH(Sales_Data[[#This Row],[Order_Date]])</f>
        <v>9</v>
      </c>
      <c r="Y2637" t="str">
        <f>"Q"&amp;ROUNDUP(MONTH(Sales_Data[[#This Row],[Order_Date]])/3,0)</f>
        <v>Q3</v>
      </c>
    </row>
    <row r="2638" spans="1:25" x14ac:dyDescent="0.3">
      <c r="A2638" t="s">
        <v>4161</v>
      </c>
      <c r="B2638" s="1">
        <v>45743</v>
      </c>
      <c r="C2638" t="s">
        <v>1886</v>
      </c>
      <c r="D2638" t="s">
        <v>61</v>
      </c>
      <c r="E2638" t="s">
        <v>30</v>
      </c>
      <c r="F2638" t="s">
        <v>156</v>
      </c>
      <c r="G2638" t="s">
        <v>67</v>
      </c>
      <c r="H2638" t="s">
        <v>68</v>
      </c>
      <c r="I2638" t="s">
        <v>69</v>
      </c>
      <c r="J2638">
        <v>3</v>
      </c>
      <c r="K2638">
        <v>3758.97</v>
      </c>
      <c r="L2638">
        <v>0.05</v>
      </c>
      <c r="M2638">
        <v>6810.92</v>
      </c>
      <c r="N2638" t="s">
        <v>52</v>
      </c>
      <c r="O2638" t="s">
        <v>35</v>
      </c>
      <c r="P2638" t="s">
        <v>44</v>
      </c>
      <c r="Q2638">
        <f>Sales_Data[[#This Row],[Quantity]]*Sales_Data[[#This Row],[Unit_Price]]</f>
        <v>11276.91</v>
      </c>
      <c r="R2638">
        <f>Sales_Data[[#This Row],[Gross_Sales]]*Sales_Data[[#This Row],[Discount]]</f>
        <v>563.84550000000002</v>
      </c>
      <c r="S2638">
        <f>Sales_Data[[#This Row],[Gross_Sales]]-Sales_Data[[#This Row],[Discount_Amount]]</f>
        <v>10713.0645</v>
      </c>
      <c r="T2638">
        <f>Sales_Data[[#This Row],[Net Sales]]-Sales_Data[[#This Row],[Cost]]</f>
        <v>3902.1445000000003</v>
      </c>
      <c r="U2638" s="2">
        <f>Sales_Data[[#This Row],[Profit]]/Sales_Data[[#This Row],[Net Sales]]</f>
        <v>0.36424166959883425</v>
      </c>
      <c r="V2638">
        <f>YEAR(Sales_Data[[#This Row],[Order_Date]])</f>
        <v>2025</v>
      </c>
      <c r="W2638" t="str">
        <f>TEXT(Sales_Data[[#This Row],[Order_Date]],"mmm")</f>
        <v>Mar</v>
      </c>
      <c r="X2638">
        <f>MONTH(Sales_Data[[#This Row],[Order_Date]])</f>
        <v>3</v>
      </c>
      <c r="Y2638" t="str">
        <f>"Q"&amp;ROUNDUP(MONTH(Sales_Data[[#This Row],[Order_Date]])/3,0)</f>
        <v>Q1</v>
      </c>
    </row>
    <row r="2639" spans="1:25" x14ac:dyDescent="0.3">
      <c r="A2639" t="s">
        <v>4162</v>
      </c>
      <c r="B2639" s="1">
        <v>45807</v>
      </c>
      <c r="C2639" t="s">
        <v>4155</v>
      </c>
      <c r="D2639" t="s">
        <v>80</v>
      </c>
      <c r="E2639" t="s">
        <v>48</v>
      </c>
      <c r="F2639" t="s">
        <v>152</v>
      </c>
      <c r="G2639" t="s">
        <v>67</v>
      </c>
      <c r="H2639" t="s">
        <v>133</v>
      </c>
      <c r="I2639" t="s">
        <v>134</v>
      </c>
      <c r="J2639">
        <v>2</v>
      </c>
      <c r="K2639">
        <v>3250.58</v>
      </c>
      <c r="L2639">
        <v>0.1</v>
      </c>
      <c r="M2639">
        <v>4178.5600000000004</v>
      </c>
      <c r="N2639" t="s">
        <v>52</v>
      </c>
      <c r="O2639" t="s">
        <v>53</v>
      </c>
      <c r="P2639" t="s">
        <v>71</v>
      </c>
      <c r="Q2639">
        <f>Sales_Data[[#This Row],[Quantity]]*Sales_Data[[#This Row],[Unit_Price]]</f>
        <v>6501.16</v>
      </c>
      <c r="R2639">
        <f>Sales_Data[[#This Row],[Gross_Sales]]*Sales_Data[[#This Row],[Discount]]</f>
        <v>650.11599999999999</v>
      </c>
      <c r="S2639">
        <f>Sales_Data[[#This Row],[Gross_Sales]]-Sales_Data[[#This Row],[Discount_Amount]]</f>
        <v>5851.0439999999999</v>
      </c>
      <c r="T2639">
        <f>Sales_Data[[#This Row],[Net Sales]]-Sales_Data[[#This Row],[Cost]]</f>
        <v>1672.4839999999995</v>
      </c>
      <c r="U2639" s="2">
        <f>Sales_Data[[#This Row],[Profit]]/Sales_Data[[#This Row],[Net Sales]]</f>
        <v>0.2858436887502469</v>
      </c>
      <c r="V2639">
        <f>YEAR(Sales_Data[[#This Row],[Order_Date]])</f>
        <v>2025</v>
      </c>
      <c r="W2639" t="str">
        <f>TEXT(Sales_Data[[#This Row],[Order_Date]],"mmm")</f>
        <v>May</v>
      </c>
      <c r="X2639">
        <f>MONTH(Sales_Data[[#This Row],[Order_Date]])</f>
        <v>5</v>
      </c>
      <c r="Y2639" t="str">
        <f>"Q"&amp;ROUNDUP(MONTH(Sales_Data[[#This Row],[Order_Date]])/3,0)</f>
        <v>Q2</v>
      </c>
    </row>
    <row r="2640" spans="1:25" x14ac:dyDescent="0.3">
      <c r="A2640" t="s">
        <v>4163</v>
      </c>
      <c r="B2640" s="1">
        <v>45892</v>
      </c>
      <c r="C2640" t="s">
        <v>2693</v>
      </c>
      <c r="D2640" t="s">
        <v>92</v>
      </c>
      <c r="E2640" t="s">
        <v>39</v>
      </c>
      <c r="F2640" t="s">
        <v>96</v>
      </c>
      <c r="G2640" t="s">
        <v>21</v>
      </c>
      <c r="H2640" t="s">
        <v>297</v>
      </c>
      <c r="I2640" t="s">
        <v>494</v>
      </c>
      <c r="J2640">
        <v>2</v>
      </c>
      <c r="K2640">
        <v>4061.33</v>
      </c>
      <c r="L2640">
        <v>0</v>
      </c>
      <c r="M2640">
        <v>5628.69</v>
      </c>
      <c r="N2640" t="s">
        <v>24</v>
      </c>
      <c r="O2640" t="s">
        <v>35</v>
      </c>
      <c r="P2640" t="s">
        <v>71</v>
      </c>
      <c r="Q2640">
        <f>Sales_Data[[#This Row],[Quantity]]*Sales_Data[[#This Row],[Unit_Price]]</f>
        <v>8122.66</v>
      </c>
      <c r="R2640">
        <f>Sales_Data[[#This Row],[Gross_Sales]]*Sales_Data[[#This Row],[Discount]]</f>
        <v>0</v>
      </c>
      <c r="S2640">
        <f>Sales_Data[[#This Row],[Gross_Sales]]-Sales_Data[[#This Row],[Discount_Amount]]</f>
        <v>8122.66</v>
      </c>
      <c r="T2640">
        <f>Sales_Data[[#This Row],[Net Sales]]-Sales_Data[[#This Row],[Cost]]</f>
        <v>2493.9700000000003</v>
      </c>
      <c r="U2640" s="2">
        <f>Sales_Data[[#This Row],[Profit]]/Sales_Data[[#This Row],[Net Sales]]</f>
        <v>0.30703858095746961</v>
      </c>
      <c r="V2640">
        <f>YEAR(Sales_Data[[#This Row],[Order_Date]])</f>
        <v>2025</v>
      </c>
      <c r="W2640" t="str">
        <f>TEXT(Sales_Data[[#This Row],[Order_Date]],"mmm")</f>
        <v>Aug</v>
      </c>
      <c r="X2640">
        <f>MONTH(Sales_Data[[#This Row],[Order_Date]])</f>
        <v>8</v>
      </c>
      <c r="Y2640" t="str">
        <f>"Q"&amp;ROUNDUP(MONTH(Sales_Data[[#This Row],[Order_Date]])/3,0)</f>
        <v>Q3</v>
      </c>
    </row>
    <row r="2641" spans="1:25" x14ac:dyDescent="0.3">
      <c r="A2641" t="s">
        <v>4164</v>
      </c>
      <c r="B2641" s="1">
        <v>46002</v>
      </c>
      <c r="C2641" t="s">
        <v>1103</v>
      </c>
      <c r="D2641" t="s">
        <v>229</v>
      </c>
      <c r="E2641" t="s">
        <v>30</v>
      </c>
      <c r="F2641" t="s">
        <v>101</v>
      </c>
      <c r="G2641" t="s">
        <v>67</v>
      </c>
      <c r="H2641" t="s">
        <v>68</v>
      </c>
      <c r="I2641" t="s">
        <v>69</v>
      </c>
      <c r="J2641">
        <v>1</v>
      </c>
      <c r="K2641">
        <v>1055.07</v>
      </c>
      <c r="L2641">
        <v>0.05</v>
      </c>
      <c r="M2641">
        <v>673.07</v>
      </c>
      <c r="N2641" t="s">
        <v>24</v>
      </c>
      <c r="O2641" t="s">
        <v>35</v>
      </c>
      <c r="P2641" t="s">
        <v>26</v>
      </c>
      <c r="Q2641">
        <f>Sales_Data[[#This Row],[Quantity]]*Sales_Data[[#This Row],[Unit_Price]]</f>
        <v>1055.07</v>
      </c>
      <c r="R2641">
        <f>Sales_Data[[#This Row],[Gross_Sales]]*Sales_Data[[#This Row],[Discount]]</f>
        <v>52.753500000000003</v>
      </c>
      <c r="S2641">
        <f>Sales_Data[[#This Row],[Gross_Sales]]-Sales_Data[[#This Row],[Discount_Amount]]</f>
        <v>1002.3164999999999</v>
      </c>
      <c r="T2641">
        <f>Sales_Data[[#This Row],[Net Sales]]-Sales_Data[[#This Row],[Cost]]</f>
        <v>329.24649999999986</v>
      </c>
      <c r="U2641" s="2">
        <f>Sales_Data[[#This Row],[Profit]]/Sales_Data[[#This Row],[Net Sales]]</f>
        <v>0.32848556319286359</v>
      </c>
      <c r="V2641">
        <f>YEAR(Sales_Data[[#This Row],[Order_Date]])</f>
        <v>2025</v>
      </c>
      <c r="W2641" t="str">
        <f>TEXT(Sales_Data[[#This Row],[Order_Date]],"mmm")</f>
        <v>Dec</v>
      </c>
      <c r="X2641">
        <f>MONTH(Sales_Data[[#This Row],[Order_Date]])</f>
        <v>12</v>
      </c>
      <c r="Y2641" t="str">
        <f>"Q"&amp;ROUNDUP(MONTH(Sales_Data[[#This Row],[Order_Date]])/3,0)</f>
        <v>Q4</v>
      </c>
    </row>
    <row r="2642" spans="1:25" x14ac:dyDescent="0.3">
      <c r="A2642" t="s">
        <v>4165</v>
      </c>
      <c r="B2642" s="1">
        <v>45679</v>
      </c>
      <c r="C2642" t="s">
        <v>524</v>
      </c>
      <c r="D2642" t="s">
        <v>241</v>
      </c>
      <c r="E2642" t="s">
        <v>30</v>
      </c>
      <c r="F2642" t="s">
        <v>156</v>
      </c>
      <c r="G2642" t="s">
        <v>21</v>
      </c>
      <c r="H2642" t="s">
        <v>230</v>
      </c>
      <c r="I2642" t="s">
        <v>328</v>
      </c>
      <c r="J2642">
        <v>1</v>
      </c>
      <c r="K2642">
        <v>254.71</v>
      </c>
      <c r="L2642">
        <v>0.05</v>
      </c>
      <c r="M2642">
        <v>166.22</v>
      </c>
      <c r="N2642" t="s">
        <v>24</v>
      </c>
      <c r="O2642" t="s">
        <v>25</v>
      </c>
      <c r="P2642" t="s">
        <v>26</v>
      </c>
      <c r="Q2642">
        <f>Sales_Data[[#This Row],[Quantity]]*Sales_Data[[#This Row],[Unit_Price]]</f>
        <v>254.71</v>
      </c>
      <c r="R2642">
        <f>Sales_Data[[#This Row],[Gross_Sales]]*Sales_Data[[#This Row],[Discount]]</f>
        <v>12.735500000000002</v>
      </c>
      <c r="S2642">
        <f>Sales_Data[[#This Row],[Gross_Sales]]-Sales_Data[[#This Row],[Discount_Amount]]</f>
        <v>241.97450000000001</v>
      </c>
      <c r="T2642">
        <f>Sales_Data[[#This Row],[Net Sales]]-Sales_Data[[#This Row],[Cost]]</f>
        <v>75.754500000000007</v>
      </c>
      <c r="U2642" s="2">
        <f>Sales_Data[[#This Row],[Profit]]/Sales_Data[[#This Row],[Net Sales]]</f>
        <v>0.31306811254904959</v>
      </c>
      <c r="V2642">
        <f>YEAR(Sales_Data[[#This Row],[Order_Date]])</f>
        <v>2025</v>
      </c>
      <c r="W2642" t="str">
        <f>TEXT(Sales_Data[[#This Row],[Order_Date]],"mmm")</f>
        <v>Jan</v>
      </c>
      <c r="X2642">
        <f>MONTH(Sales_Data[[#This Row],[Order_Date]])</f>
        <v>1</v>
      </c>
      <c r="Y2642" t="str">
        <f>"Q"&amp;ROUNDUP(MONTH(Sales_Data[[#This Row],[Order_Date]])/3,0)</f>
        <v>Q1</v>
      </c>
    </row>
    <row r="2643" spans="1:25" x14ac:dyDescent="0.3">
      <c r="A2643" t="s">
        <v>4166</v>
      </c>
      <c r="B2643" s="1">
        <v>46005</v>
      </c>
      <c r="C2643" t="s">
        <v>1807</v>
      </c>
      <c r="D2643" t="s">
        <v>145</v>
      </c>
      <c r="E2643" t="s">
        <v>119</v>
      </c>
      <c r="F2643" t="s">
        <v>120</v>
      </c>
      <c r="G2643" t="s">
        <v>75</v>
      </c>
      <c r="H2643" t="s">
        <v>185</v>
      </c>
      <c r="I2643" t="s">
        <v>186</v>
      </c>
      <c r="J2643">
        <v>2</v>
      </c>
      <c r="K2643">
        <v>7888.2</v>
      </c>
      <c r="L2643">
        <v>0.05</v>
      </c>
      <c r="M2643">
        <v>11799.93</v>
      </c>
      <c r="N2643" t="s">
        <v>52</v>
      </c>
      <c r="O2643" t="s">
        <v>35</v>
      </c>
      <c r="P2643" t="s">
        <v>26</v>
      </c>
      <c r="Q2643">
        <f>Sales_Data[[#This Row],[Quantity]]*Sales_Data[[#This Row],[Unit_Price]]</f>
        <v>15776.4</v>
      </c>
      <c r="R2643">
        <f>Sales_Data[[#This Row],[Gross_Sales]]*Sales_Data[[#This Row],[Discount]]</f>
        <v>788.82</v>
      </c>
      <c r="S2643">
        <f>Sales_Data[[#This Row],[Gross_Sales]]-Sales_Data[[#This Row],[Discount_Amount]]</f>
        <v>14987.58</v>
      </c>
      <c r="T2643">
        <f>Sales_Data[[#This Row],[Net Sales]]-Sales_Data[[#This Row],[Cost]]</f>
        <v>3187.6499999999996</v>
      </c>
      <c r="U2643" s="2">
        <f>Sales_Data[[#This Row],[Profit]]/Sales_Data[[#This Row],[Net Sales]]</f>
        <v>0.21268610409418998</v>
      </c>
      <c r="V2643">
        <f>YEAR(Sales_Data[[#This Row],[Order_Date]])</f>
        <v>2025</v>
      </c>
      <c r="W2643" t="str">
        <f>TEXT(Sales_Data[[#This Row],[Order_Date]],"mmm")</f>
        <v>Dec</v>
      </c>
      <c r="X2643">
        <f>MONTH(Sales_Data[[#This Row],[Order_Date]])</f>
        <v>12</v>
      </c>
      <c r="Y2643" t="str">
        <f>"Q"&amp;ROUNDUP(MONTH(Sales_Data[[#This Row],[Order_Date]])/3,0)</f>
        <v>Q4</v>
      </c>
    </row>
    <row r="2644" spans="1:25" x14ac:dyDescent="0.3">
      <c r="A2644" t="s">
        <v>4167</v>
      </c>
      <c r="B2644" s="1">
        <v>45942</v>
      </c>
      <c r="C2644" t="s">
        <v>2430</v>
      </c>
      <c r="D2644" t="s">
        <v>252</v>
      </c>
      <c r="E2644" t="s">
        <v>39</v>
      </c>
      <c r="F2644" t="s">
        <v>107</v>
      </c>
      <c r="G2644" t="s">
        <v>21</v>
      </c>
      <c r="H2644" t="s">
        <v>297</v>
      </c>
      <c r="I2644" t="s">
        <v>494</v>
      </c>
      <c r="J2644">
        <v>1</v>
      </c>
      <c r="K2644">
        <v>4832.08</v>
      </c>
      <c r="L2644">
        <v>0.15</v>
      </c>
      <c r="M2644">
        <v>3282.24</v>
      </c>
      <c r="N2644" t="s">
        <v>52</v>
      </c>
      <c r="O2644" t="s">
        <v>35</v>
      </c>
      <c r="P2644" t="s">
        <v>44</v>
      </c>
      <c r="Q2644">
        <f>Sales_Data[[#This Row],[Quantity]]*Sales_Data[[#This Row],[Unit_Price]]</f>
        <v>4832.08</v>
      </c>
      <c r="R2644">
        <f>Sales_Data[[#This Row],[Gross_Sales]]*Sales_Data[[#This Row],[Discount]]</f>
        <v>724.81200000000001</v>
      </c>
      <c r="S2644">
        <f>Sales_Data[[#This Row],[Gross_Sales]]-Sales_Data[[#This Row],[Discount_Amount]]</f>
        <v>4107.268</v>
      </c>
      <c r="T2644">
        <f>Sales_Data[[#This Row],[Net Sales]]-Sales_Data[[#This Row],[Cost]]</f>
        <v>825.02800000000025</v>
      </c>
      <c r="U2644" s="2">
        <f>Sales_Data[[#This Row],[Profit]]/Sales_Data[[#This Row],[Net Sales]]</f>
        <v>0.200870262179142</v>
      </c>
      <c r="V2644">
        <f>YEAR(Sales_Data[[#This Row],[Order_Date]])</f>
        <v>2025</v>
      </c>
      <c r="W2644" t="str">
        <f>TEXT(Sales_Data[[#This Row],[Order_Date]],"mmm")</f>
        <v>Oct</v>
      </c>
      <c r="X2644">
        <f>MONTH(Sales_Data[[#This Row],[Order_Date]])</f>
        <v>10</v>
      </c>
      <c r="Y2644" t="str">
        <f>"Q"&amp;ROUNDUP(MONTH(Sales_Data[[#This Row],[Order_Date]])/3,0)</f>
        <v>Q4</v>
      </c>
    </row>
    <row r="2645" spans="1:25" x14ac:dyDescent="0.3">
      <c r="A2645" t="s">
        <v>4168</v>
      </c>
      <c r="B2645" s="1">
        <v>45926</v>
      </c>
      <c r="C2645" t="s">
        <v>2401</v>
      </c>
      <c r="D2645" t="s">
        <v>447</v>
      </c>
      <c r="E2645" t="s">
        <v>48</v>
      </c>
      <c r="F2645" t="s">
        <v>132</v>
      </c>
      <c r="G2645" t="s">
        <v>41</v>
      </c>
      <c r="H2645" t="s">
        <v>102</v>
      </c>
      <c r="I2645" t="s">
        <v>103</v>
      </c>
      <c r="J2645">
        <v>3</v>
      </c>
      <c r="K2645">
        <v>7782.87</v>
      </c>
      <c r="L2645">
        <v>0.05</v>
      </c>
      <c r="M2645">
        <v>19106.97</v>
      </c>
      <c r="N2645" t="s">
        <v>70</v>
      </c>
      <c r="O2645" t="s">
        <v>35</v>
      </c>
      <c r="P2645" t="s">
        <v>71</v>
      </c>
      <c r="Q2645">
        <f>Sales_Data[[#This Row],[Quantity]]*Sales_Data[[#This Row],[Unit_Price]]</f>
        <v>23348.61</v>
      </c>
      <c r="R2645">
        <f>Sales_Data[[#This Row],[Gross_Sales]]*Sales_Data[[#This Row],[Discount]]</f>
        <v>1167.4305000000002</v>
      </c>
      <c r="S2645">
        <f>Sales_Data[[#This Row],[Gross_Sales]]-Sales_Data[[#This Row],[Discount_Amount]]</f>
        <v>22181.179500000002</v>
      </c>
      <c r="T2645">
        <f>Sales_Data[[#This Row],[Net Sales]]-Sales_Data[[#This Row],[Cost]]</f>
        <v>3074.2095000000008</v>
      </c>
      <c r="U2645" s="2">
        <f>Sales_Data[[#This Row],[Profit]]/Sales_Data[[#This Row],[Net Sales]]</f>
        <v>0.13859540246721327</v>
      </c>
      <c r="V2645">
        <f>YEAR(Sales_Data[[#This Row],[Order_Date]])</f>
        <v>2025</v>
      </c>
      <c r="W2645" t="str">
        <f>TEXT(Sales_Data[[#This Row],[Order_Date]],"mmm")</f>
        <v>Sep</v>
      </c>
      <c r="X2645">
        <f>MONTH(Sales_Data[[#This Row],[Order_Date]])</f>
        <v>9</v>
      </c>
      <c r="Y2645" t="str">
        <f>"Q"&amp;ROUNDUP(MONTH(Sales_Data[[#This Row],[Order_Date]])/3,0)</f>
        <v>Q3</v>
      </c>
    </row>
    <row r="2646" spans="1:25" x14ac:dyDescent="0.3">
      <c r="A2646" t="s">
        <v>4169</v>
      </c>
      <c r="B2646" s="1">
        <v>45915</v>
      </c>
      <c r="C2646" t="s">
        <v>2240</v>
      </c>
      <c r="D2646" t="s">
        <v>327</v>
      </c>
      <c r="E2646" t="s">
        <v>48</v>
      </c>
      <c r="F2646" t="s">
        <v>164</v>
      </c>
      <c r="G2646" t="s">
        <v>67</v>
      </c>
      <c r="H2646" t="s">
        <v>88</v>
      </c>
      <c r="I2646" t="s">
        <v>89</v>
      </c>
      <c r="J2646">
        <v>2</v>
      </c>
      <c r="K2646">
        <v>43668.6</v>
      </c>
      <c r="L2646">
        <v>0</v>
      </c>
      <c r="M2646">
        <v>58924.4</v>
      </c>
      <c r="N2646" t="s">
        <v>24</v>
      </c>
      <c r="O2646" t="s">
        <v>35</v>
      </c>
      <c r="P2646" t="s">
        <v>71</v>
      </c>
      <c r="Q2646">
        <f>Sales_Data[[#This Row],[Quantity]]*Sales_Data[[#This Row],[Unit_Price]]</f>
        <v>87337.2</v>
      </c>
      <c r="R2646">
        <f>Sales_Data[[#This Row],[Gross_Sales]]*Sales_Data[[#This Row],[Discount]]</f>
        <v>0</v>
      </c>
      <c r="S2646">
        <f>Sales_Data[[#This Row],[Gross_Sales]]-Sales_Data[[#This Row],[Discount_Amount]]</f>
        <v>87337.2</v>
      </c>
      <c r="T2646">
        <f>Sales_Data[[#This Row],[Net Sales]]-Sales_Data[[#This Row],[Cost]]</f>
        <v>28412.799999999996</v>
      </c>
      <c r="U2646" s="2">
        <f>Sales_Data[[#This Row],[Profit]]/Sales_Data[[#This Row],[Net Sales]]</f>
        <v>0.3253230009663694</v>
      </c>
      <c r="V2646">
        <f>YEAR(Sales_Data[[#This Row],[Order_Date]])</f>
        <v>2025</v>
      </c>
      <c r="W2646" t="str">
        <f>TEXT(Sales_Data[[#This Row],[Order_Date]],"mmm")</f>
        <v>Sep</v>
      </c>
      <c r="X2646">
        <f>MONTH(Sales_Data[[#This Row],[Order_Date]])</f>
        <v>9</v>
      </c>
      <c r="Y2646" t="str">
        <f>"Q"&amp;ROUNDUP(MONTH(Sales_Data[[#This Row],[Order_Date]])/3,0)</f>
        <v>Q3</v>
      </c>
    </row>
    <row r="2647" spans="1:25" x14ac:dyDescent="0.3">
      <c r="A2647" t="s">
        <v>4170</v>
      </c>
      <c r="B2647" s="1">
        <v>45686</v>
      </c>
      <c r="C2647" t="s">
        <v>3385</v>
      </c>
      <c r="D2647" t="s">
        <v>255</v>
      </c>
      <c r="E2647" t="s">
        <v>19</v>
      </c>
      <c r="F2647" t="s">
        <v>57</v>
      </c>
      <c r="G2647" t="s">
        <v>41</v>
      </c>
      <c r="H2647" t="s">
        <v>102</v>
      </c>
      <c r="I2647" t="s">
        <v>165</v>
      </c>
      <c r="J2647">
        <v>1</v>
      </c>
      <c r="K2647">
        <v>11281.5</v>
      </c>
      <c r="L2647">
        <v>0.15</v>
      </c>
      <c r="M2647">
        <v>6197.18</v>
      </c>
      <c r="N2647" t="s">
        <v>70</v>
      </c>
      <c r="O2647" t="s">
        <v>35</v>
      </c>
      <c r="P2647" t="s">
        <v>26</v>
      </c>
      <c r="Q2647">
        <f>Sales_Data[[#This Row],[Quantity]]*Sales_Data[[#This Row],[Unit_Price]]</f>
        <v>11281.5</v>
      </c>
      <c r="R2647">
        <f>Sales_Data[[#This Row],[Gross_Sales]]*Sales_Data[[#This Row],[Discount]]</f>
        <v>1692.2249999999999</v>
      </c>
      <c r="S2647">
        <f>Sales_Data[[#This Row],[Gross_Sales]]-Sales_Data[[#This Row],[Discount_Amount]]</f>
        <v>9589.2749999999996</v>
      </c>
      <c r="T2647">
        <f>Sales_Data[[#This Row],[Net Sales]]-Sales_Data[[#This Row],[Cost]]</f>
        <v>3392.0949999999993</v>
      </c>
      <c r="U2647" s="2">
        <f>Sales_Data[[#This Row],[Profit]]/Sales_Data[[#This Row],[Net Sales]]</f>
        <v>0.35373842130922301</v>
      </c>
      <c r="V2647">
        <f>YEAR(Sales_Data[[#This Row],[Order_Date]])</f>
        <v>2025</v>
      </c>
      <c r="W2647" t="str">
        <f>TEXT(Sales_Data[[#This Row],[Order_Date]],"mmm")</f>
        <v>Jan</v>
      </c>
      <c r="X2647">
        <f>MONTH(Sales_Data[[#This Row],[Order_Date]])</f>
        <v>1</v>
      </c>
      <c r="Y2647" t="str">
        <f>"Q"&amp;ROUNDUP(MONTH(Sales_Data[[#This Row],[Order_Date]])/3,0)</f>
        <v>Q1</v>
      </c>
    </row>
    <row r="2648" spans="1:25" x14ac:dyDescent="0.3">
      <c r="A2648" t="s">
        <v>4171</v>
      </c>
      <c r="B2648" s="1">
        <v>45870</v>
      </c>
      <c r="C2648" t="s">
        <v>2584</v>
      </c>
      <c r="D2648" t="s">
        <v>546</v>
      </c>
      <c r="E2648" t="s">
        <v>19</v>
      </c>
      <c r="F2648" t="s">
        <v>81</v>
      </c>
      <c r="G2648" t="s">
        <v>32</v>
      </c>
      <c r="H2648" t="s">
        <v>33</v>
      </c>
      <c r="I2648" t="s">
        <v>161</v>
      </c>
      <c r="J2648">
        <v>2</v>
      </c>
      <c r="K2648">
        <v>8889.07</v>
      </c>
      <c r="L2648">
        <v>0</v>
      </c>
      <c r="M2648">
        <v>11293.37</v>
      </c>
      <c r="N2648" t="s">
        <v>70</v>
      </c>
      <c r="O2648" t="s">
        <v>35</v>
      </c>
      <c r="P2648" t="s">
        <v>71</v>
      </c>
      <c r="Q2648">
        <f>Sales_Data[[#This Row],[Quantity]]*Sales_Data[[#This Row],[Unit_Price]]</f>
        <v>17778.14</v>
      </c>
      <c r="R2648">
        <f>Sales_Data[[#This Row],[Gross_Sales]]*Sales_Data[[#This Row],[Discount]]</f>
        <v>0</v>
      </c>
      <c r="S2648">
        <f>Sales_Data[[#This Row],[Gross_Sales]]-Sales_Data[[#This Row],[Discount_Amount]]</f>
        <v>17778.14</v>
      </c>
      <c r="T2648">
        <f>Sales_Data[[#This Row],[Net Sales]]-Sales_Data[[#This Row],[Cost]]</f>
        <v>6484.7699999999986</v>
      </c>
      <c r="U2648" s="2">
        <f>Sales_Data[[#This Row],[Profit]]/Sales_Data[[#This Row],[Net Sales]]</f>
        <v>0.36476088049705979</v>
      </c>
      <c r="V2648">
        <f>YEAR(Sales_Data[[#This Row],[Order_Date]])</f>
        <v>2025</v>
      </c>
      <c r="W2648" t="str">
        <f>TEXT(Sales_Data[[#This Row],[Order_Date]],"mmm")</f>
        <v>Aug</v>
      </c>
      <c r="X2648">
        <f>MONTH(Sales_Data[[#This Row],[Order_Date]])</f>
        <v>8</v>
      </c>
      <c r="Y2648" t="str">
        <f>"Q"&amp;ROUNDUP(MONTH(Sales_Data[[#This Row],[Order_Date]])/3,0)</f>
        <v>Q3</v>
      </c>
    </row>
    <row r="2649" spans="1:25" x14ac:dyDescent="0.3">
      <c r="A2649" t="s">
        <v>4172</v>
      </c>
      <c r="B2649" s="1">
        <v>45940</v>
      </c>
      <c r="C2649" t="s">
        <v>4173</v>
      </c>
      <c r="D2649" t="s">
        <v>255</v>
      </c>
      <c r="E2649" t="s">
        <v>48</v>
      </c>
      <c r="F2649" t="s">
        <v>164</v>
      </c>
      <c r="G2649" t="s">
        <v>21</v>
      </c>
      <c r="H2649" t="s">
        <v>22</v>
      </c>
      <c r="I2649" t="s">
        <v>23</v>
      </c>
      <c r="J2649">
        <v>4</v>
      </c>
      <c r="K2649">
        <v>28122.89</v>
      </c>
      <c r="L2649">
        <v>0.05</v>
      </c>
      <c r="M2649">
        <v>79958.41</v>
      </c>
      <c r="N2649" t="s">
        <v>24</v>
      </c>
      <c r="O2649" t="s">
        <v>35</v>
      </c>
      <c r="P2649" t="s">
        <v>71</v>
      </c>
      <c r="Q2649">
        <f>Sales_Data[[#This Row],[Quantity]]*Sales_Data[[#This Row],[Unit_Price]]</f>
        <v>112491.56</v>
      </c>
      <c r="R2649">
        <f>Sales_Data[[#This Row],[Gross_Sales]]*Sales_Data[[#This Row],[Discount]]</f>
        <v>5624.5780000000004</v>
      </c>
      <c r="S2649">
        <f>Sales_Data[[#This Row],[Gross_Sales]]-Sales_Data[[#This Row],[Discount_Amount]]</f>
        <v>106866.982</v>
      </c>
      <c r="T2649">
        <f>Sales_Data[[#This Row],[Net Sales]]-Sales_Data[[#This Row],[Cost]]</f>
        <v>26908.572</v>
      </c>
      <c r="U2649" s="2">
        <f>Sales_Data[[#This Row],[Profit]]/Sales_Data[[#This Row],[Net Sales]]</f>
        <v>0.25179500250133385</v>
      </c>
      <c r="V2649">
        <f>YEAR(Sales_Data[[#This Row],[Order_Date]])</f>
        <v>2025</v>
      </c>
      <c r="W2649" t="str">
        <f>TEXT(Sales_Data[[#This Row],[Order_Date]],"mmm")</f>
        <v>Oct</v>
      </c>
      <c r="X2649">
        <f>MONTH(Sales_Data[[#This Row],[Order_Date]])</f>
        <v>10</v>
      </c>
      <c r="Y2649" t="str">
        <f>"Q"&amp;ROUNDUP(MONTH(Sales_Data[[#This Row],[Order_Date]])/3,0)</f>
        <v>Q4</v>
      </c>
    </row>
    <row r="2650" spans="1:25" x14ac:dyDescent="0.3">
      <c r="A2650" t="s">
        <v>4174</v>
      </c>
      <c r="B2650" s="1">
        <v>45707</v>
      </c>
      <c r="C2650" t="s">
        <v>1959</v>
      </c>
      <c r="D2650" t="s">
        <v>180</v>
      </c>
      <c r="E2650" t="s">
        <v>48</v>
      </c>
      <c r="F2650" t="s">
        <v>132</v>
      </c>
      <c r="G2650" t="s">
        <v>32</v>
      </c>
      <c r="H2650" t="s">
        <v>50</v>
      </c>
      <c r="I2650" t="s">
        <v>58</v>
      </c>
      <c r="J2650">
        <v>1</v>
      </c>
      <c r="K2650">
        <v>57828.93</v>
      </c>
      <c r="L2650">
        <v>0.05</v>
      </c>
      <c r="M2650">
        <v>43287.34</v>
      </c>
      <c r="N2650" t="s">
        <v>70</v>
      </c>
      <c r="O2650" t="s">
        <v>35</v>
      </c>
      <c r="P2650" t="s">
        <v>26</v>
      </c>
      <c r="Q2650">
        <f>Sales_Data[[#This Row],[Quantity]]*Sales_Data[[#This Row],[Unit_Price]]</f>
        <v>57828.93</v>
      </c>
      <c r="R2650">
        <f>Sales_Data[[#This Row],[Gross_Sales]]*Sales_Data[[#This Row],[Discount]]</f>
        <v>2891.4465</v>
      </c>
      <c r="S2650">
        <f>Sales_Data[[#This Row],[Gross_Sales]]-Sales_Data[[#This Row],[Discount_Amount]]</f>
        <v>54937.483500000002</v>
      </c>
      <c r="T2650">
        <f>Sales_Data[[#This Row],[Net Sales]]-Sales_Data[[#This Row],[Cost]]</f>
        <v>11650.143500000006</v>
      </c>
      <c r="U2650" s="2">
        <f>Sales_Data[[#This Row],[Profit]]/Sales_Data[[#This Row],[Net Sales]]</f>
        <v>0.21206183388432789</v>
      </c>
      <c r="V2650">
        <f>YEAR(Sales_Data[[#This Row],[Order_Date]])</f>
        <v>2025</v>
      </c>
      <c r="W2650" t="str">
        <f>TEXT(Sales_Data[[#This Row],[Order_Date]],"mmm")</f>
        <v>Feb</v>
      </c>
      <c r="X2650">
        <f>MONTH(Sales_Data[[#This Row],[Order_Date]])</f>
        <v>2</v>
      </c>
      <c r="Y2650" t="str">
        <f>"Q"&amp;ROUNDUP(MONTH(Sales_Data[[#This Row],[Order_Date]])/3,0)</f>
        <v>Q1</v>
      </c>
    </row>
    <row r="2651" spans="1:25" x14ac:dyDescent="0.3">
      <c r="A2651" t="s">
        <v>4175</v>
      </c>
      <c r="B2651" s="1">
        <v>45752</v>
      </c>
      <c r="C2651" t="s">
        <v>1332</v>
      </c>
      <c r="D2651" t="s">
        <v>151</v>
      </c>
      <c r="E2651" t="s">
        <v>39</v>
      </c>
      <c r="F2651" t="s">
        <v>40</v>
      </c>
      <c r="G2651" t="s">
        <v>75</v>
      </c>
      <c r="H2651" t="s">
        <v>114</v>
      </c>
      <c r="I2651" t="s">
        <v>115</v>
      </c>
      <c r="J2651">
        <v>1</v>
      </c>
      <c r="K2651">
        <v>2017.98</v>
      </c>
      <c r="L2651">
        <v>0.2</v>
      </c>
      <c r="M2651">
        <v>1101.51</v>
      </c>
      <c r="N2651" t="s">
        <v>52</v>
      </c>
      <c r="O2651" t="s">
        <v>53</v>
      </c>
      <c r="P2651" t="s">
        <v>26</v>
      </c>
      <c r="Q2651">
        <f>Sales_Data[[#This Row],[Quantity]]*Sales_Data[[#This Row],[Unit_Price]]</f>
        <v>2017.98</v>
      </c>
      <c r="R2651">
        <f>Sales_Data[[#This Row],[Gross_Sales]]*Sales_Data[[#This Row],[Discount]]</f>
        <v>403.596</v>
      </c>
      <c r="S2651">
        <f>Sales_Data[[#This Row],[Gross_Sales]]-Sales_Data[[#This Row],[Discount_Amount]]</f>
        <v>1614.384</v>
      </c>
      <c r="T2651">
        <f>Sales_Data[[#This Row],[Net Sales]]-Sales_Data[[#This Row],[Cost]]</f>
        <v>512.87400000000002</v>
      </c>
      <c r="U2651" s="2">
        <f>Sales_Data[[#This Row],[Profit]]/Sales_Data[[#This Row],[Net Sales]]</f>
        <v>0.31769021496744271</v>
      </c>
      <c r="V2651">
        <f>YEAR(Sales_Data[[#This Row],[Order_Date]])</f>
        <v>2025</v>
      </c>
      <c r="W2651" t="str">
        <f>TEXT(Sales_Data[[#This Row],[Order_Date]],"mmm")</f>
        <v>Apr</v>
      </c>
      <c r="X2651">
        <f>MONTH(Sales_Data[[#This Row],[Order_Date]])</f>
        <v>4</v>
      </c>
      <c r="Y2651" t="str">
        <f>"Q"&amp;ROUNDUP(MONTH(Sales_Data[[#This Row],[Order_Date]])/3,0)</f>
        <v>Q2</v>
      </c>
    </row>
    <row r="2652" spans="1:25" x14ac:dyDescent="0.3">
      <c r="A2652" t="s">
        <v>4176</v>
      </c>
      <c r="B2652" s="1">
        <v>45745</v>
      </c>
      <c r="C2652" t="s">
        <v>2858</v>
      </c>
      <c r="D2652" t="s">
        <v>170</v>
      </c>
      <c r="E2652" t="s">
        <v>30</v>
      </c>
      <c r="F2652" t="s">
        <v>31</v>
      </c>
      <c r="G2652" t="s">
        <v>21</v>
      </c>
      <c r="H2652" t="s">
        <v>230</v>
      </c>
      <c r="I2652" t="s">
        <v>328</v>
      </c>
      <c r="J2652">
        <v>3</v>
      </c>
      <c r="K2652">
        <v>2141.9699999999998</v>
      </c>
      <c r="L2652">
        <v>0.05</v>
      </c>
      <c r="M2652">
        <v>4841.49</v>
      </c>
      <c r="N2652" t="s">
        <v>24</v>
      </c>
      <c r="O2652" t="s">
        <v>53</v>
      </c>
      <c r="P2652" t="s">
        <v>71</v>
      </c>
      <c r="Q2652">
        <f>Sales_Data[[#This Row],[Quantity]]*Sales_Data[[#This Row],[Unit_Price]]</f>
        <v>6425.91</v>
      </c>
      <c r="R2652">
        <f>Sales_Data[[#This Row],[Gross_Sales]]*Sales_Data[[#This Row],[Discount]]</f>
        <v>321.2955</v>
      </c>
      <c r="S2652">
        <f>Sales_Data[[#This Row],[Gross_Sales]]-Sales_Data[[#This Row],[Discount_Amount]]</f>
        <v>6104.6144999999997</v>
      </c>
      <c r="T2652">
        <f>Sales_Data[[#This Row],[Net Sales]]-Sales_Data[[#This Row],[Cost]]</f>
        <v>1263.1244999999999</v>
      </c>
      <c r="U2652" s="2">
        <f>Sales_Data[[#This Row],[Profit]]/Sales_Data[[#This Row],[Net Sales]]</f>
        <v>0.20691306551789634</v>
      </c>
      <c r="V2652">
        <f>YEAR(Sales_Data[[#This Row],[Order_Date]])</f>
        <v>2025</v>
      </c>
      <c r="W2652" t="str">
        <f>TEXT(Sales_Data[[#This Row],[Order_Date]],"mmm")</f>
        <v>Mar</v>
      </c>
      <c r="X2652">
        <f>MONTH(Sales_Data[[#This Row],[Order_Date]])</f>
        <v>3</v>
      </c>
      <c r="Y2652" t="str">
        <f>"Q"&amp;ROUNDUP(MONTH(Sales_Data[[#This Row],[Order_Date]])/3,0)</f>
        <v>Q1</v>
      </c>
    </row>
    <row r="2653" spans="1:25" x14ac:dyDescent="0.3">
      <c r="A2653" t="s">
        <v>4177</v>
      </c>
      <c r="B2653" s="1">
        <v>45701</v>
      </c>
      <c r="C2653" t="s">
        <v>2525</v>
      </c>
      <c r="D2653" t="s">
        <v>817</v>
      </c>
      <c r="E2653" t="s">
        <v>119</v>
      </c>
      <c r="F2653" t="s">
        <v>249</v>
      </c>
      <c r="G2653" t="s">
        <v>67</v>
      </c>
      <c r="H2653" t="s">
        <v>133</v>
      </c>
      <c r="I2653" t="s">
        <v>138</v>
      </c>
      <c r="J2653">
        <v>1</v>
      </c>
      <c r="K2653">
        <v>3297.48</v>
      </c>
      <c r="L2653">
        <v>0.05</v>
      </c>
      <c r="M2653">
        <v>2094.84</v>
      </c>
      <c r="N2653" t="s">
        <v>70</v>
      </c>
      <c r="O2653" t="s">
        <v>35</v>
      </c>
      <c r="P2653" t="s">
        <v>71</v>
      </c>
      <c r="Q2653">
        <f>Sales_Data[[#This Row],[Quantity]]*Sales_Data[[#This Row],[Unit_Price]]</f>
        <v>3297.48</v>
      </c>
      <c r="R2653">
        <f>Sales_Data[[#This Row],[Gross_Sales]]*Sales_Data[[#This Row],[Discount]]</f>
        <v>164.87400000000002</v>
      </c>
      <c r="S2653">
        <f>Sales_Data[[#This Row],[Gross_Sales]]-Sales_Data[[#This Row],[Discount_Amount]]</f>
        <v>3132.6059999999998</v>
      </c>
      <c r="T2653">
        <f>Sales_Data[[#This Row],[Net Sales]]-Sales_Data[[#This Row],[Cost]]</f>
        <v>1037.7659999999996</v>
      </c>
      <c r="U2653" s="2">
        <f>Sales_Data[[#This Row],[Profit]]/Sales_Data[[#This Row],[Net Sales]]</f>
        <v>0.33127881386934704</v>
      </c>
      <c r="V2653">
        <f>YEAR(Sales_Data[[#This Row],[Order_Date]])</f>
        <v>2025</v>
      </c>
      <c r="W2653" t="str">
        <f>TEXT(Sales_Data[[#This Row],[Order_Date]],"mmm")</f>
        <v>Feb</v>
      </c>
      <c r="X2653">
        <f>MONTH(Sales_Data[[#This Row],[Order_Date]])</f>
        <v>2</v>
      </c>
      <c r="Y2653" t="str">
        <f>"Q"&amp;ROUNDUP(MONTH(Sales_Data[[#This Row],[Order_Date]])/3,0)</f>
        <v>Q1</v>
      </c>
    </row>
    <row r="2654" spans="1:25" x14ac:dyDescent="0.3">
      <c r="A2654" t="s">
        <v>4178</v>
      </c>
      <c r="B2654" s="1">
        <v>45935</v>
      </c>
      <c r="C2654" t="s">
        <v>2094</v>
      </c>
      <c r="D2654" t="s">
        <v>255</v>
      </c>
      <c r="E2654" t="s">
        <v>30</v>
      </c>
      <c r="F2654" t="s">
        <v>31</v>
      </c>
      <c r="G2654" t="s">
        <v>32</v>
      </c>
      <c r="H2654" t="s">
        <v>33</v>
      </c>
      <c r="I2654" t="s">
        <v>34</v>
      </c>
      <c r="J2654">
        <v>1</v>
      </c>
      <c r="K2654">
        <v>3913.2</v>
      </c>
      <c r="L2654">
        <v>0.1</v>
      </c>
      <c r="M2654">
        <v>2387.2399999999998</v>
      </c>
      <c r="N2654" t="s">
        <v>109</v>
      </c>
      <c r="O2654" t="s">
        <v>35</v>
      </c>
      <c r="P2654" t="s">
        <v>71</v>
      </c>
      <c r="Q2654">
        <f>Sales_Data[[#This Row],[Quantity]]*Sales_Data[[#This Row],[Unit_Price]]</f>
        <v>3913.2</v>
      </c>
      <c r="R2654">
        <f>Sales_Data[[#This Row],[Gross_Sales]]*Sales_Data[[#This Row],[Discount]]</f>
        <v>391.32</v>
      </c>
      <c r="S2654">
        <f>Sales_Data[[#This Row],[Gross_Sales]]-Sales_Data[[#This Row],[Discount_Amount]]</f>
        <v>3521.8799999999997</v>
      </c>
      <c r="T2654">
        <f>Sales_Data[[#This Row],[Net Sales]]-Sales_Data[[#This Row],[Cost]]</f>
        <v>1134.6399999999999</v>
      </c>
      <c r="U2654" s="2">
        <f>Sales_Data[[#This Row],[Profit]]/Sales_Data[[#This Row],[Net Sales]]</f>
        <v>0.32216884164139609</v>
      </c>
      <c r="V2654">
        <f>YEAR(Sales_Data[[#This Row],[Order_Date]])</f>
        <v>2025</v>
      </c>
      <c r="W2654" t="str">
        <f>TEXT(Sales_Data[[#This Row],[Order_Date]],"mmm")</f>
        <v>Oct</v>
      </c>
      <c r="X2654">
        <f>MONTH(Sales_Data[[#This Row],[Order_Date]])</f>
        <v>10</v>
      </c>
      <c r="Y2654" t="str">
        <f>"Q"&amp;ROUNDUP(MONTH(Sales_Data[[#This Row],[Order_Date]])/3,0)</f>
        <v>Q4</v>
      </c>
    </row>
    <row r="2655" spans="1:25" x14ac:dyDescent="0.3">
      <c r="A2655" t="s">
        <v>4179</v>
      </c>
      <c r="B2655" s="1">
        <v>45828</v>
      </c>
      <c r="C2655" t="s">
        <v>265</v>
      </c>
      <c r="D2655" t="s">
        <v>92</v>
      </c>
      <c r="E2655" t="s">
        <v>30</v>
      </c>
      <c r="F2655" t="s">
        <v>87</v>
      </c>
      <c r="G2655" t="s">
        <v>75</v>
      </c>
      <c r="H2655" t="s">
        <v>185</v>
      </c>
      <c r="I2655" t="s">
        <v>261</v>
      </c>
      <c r="J2655">
        <v>1</v>
      </c>
      <c r="K2655">
        <v>4603.21</v>
      </c>
      <c r="L2655">
        <v>0.2</v>
      </c>
      <c r="M2655">
        <v>2919.17</v>
      </c>
      <c r="N2655" t="s">
        <v>83</v>
      </c>
      <c r="O2655" t="s">
        <v>35</v>
      </c>
      <c r="P2655" t="s">
        <v>26</v>
      </c>
      <c r="Q2655">
        <f>Sales_Data[[#This Row],[Quantity]]*Sales_Data[[#This Row],[Unit_Price]]</f>
        <v>4603.21</v>
      </c>
      <c r="R2655">
        <f>Sales_Data[[#This Row],[Gross_Sales]]*Sales_Data[[#This Row],[Discount]]</f>
        <v>920.64200000000005</v>
      </c>
      <c r="S2655">
        <f>Sales_Data[[#This Row],[Gross_Sales]]-Sales_Data[[#This Row],[Discount_Amount]]</f>
        <v>3682.5680000000002</v>
      </c>
      <c r="T2655">
        <f>Sales_Data[[#This Row],[Net Sales]]-Sales_Data[[#This Row],[Cost]]</f>
        <v>763.39800000000014</v>
      </c>
      <c r="U2655" s="2">
        <f>Sales_Data[[#This Row],[Profit]]/Sales_Data[[#This Row],[Net Sales]]</f>
        <v>0.20730044903447814</v>
      </c>
      <c r="V2655">
        <f>YEAR(Sales_Data[[#This Row],[Order_Date]])</f>
        <v>2025</v>
      </c>
      <c r="W2655" t="str">
        <f>TEXT(Sales_Data[[#This Row],[Order_Date]],"mmm")</f>
        <v>Jun</v>
      </c>
      <c r="X2655">
        <f>MONTH(Sales_Data[[#This Row],[Order_Date]])</f>
        <v>6</v>
      </c>
      <c r="Y2655" t="str">
        <f>"Q"&amp;ROUNDUP(MONTH(Sales_Data[[#This Row],[Order_Date]])/3,0)</f>
        <v>Q2</v>
      </c>
    </row>
    <row r="2656" spans="1:25" x14ac:dyDescent="0.3">
      <c r="A2656" t="s">
        <v>4180</v>
      </c>
      <c r="B2656" s="1">
        <v>45846</v>
      </c>
      <c r="C2656" t="s">
        <v>471</v>
      </c>
      <c r="D2656" t="s">
        <v>61</v>
      </c>
      <c r="E2656" t="s">
        <v>39</v>
      </c>
      <c r="F2656" t="s">
        <v>107</v>
      </c>
      <c r="G2656" t="s">
        <v>67</v>
      </c>
      <c r="H2656" t="s">
        <v>133</v>
      </c>
      <c r="I2656" t="s">
        <v>134</v>
      </c>
      <c r="J2656">
        <v>2</v>
      </c>
      <c r="K2656">
        <v>6008.56</v>
      </c>
      <c r="L2656">
        <v>0.1</v>
      </c>
      <c r="M2656">
        <v>9389.4699999999993</v>
      </c>
      <c r="N2656" t="s">
        <v>52</v>
      </c>
      <c r="O2656" t="s">
        <v>25</v>
      </c>
      <c r="P2656" t="s">
        <v>71</v>
      </c>
      <c r="Q2656">
        <f>Sales_Data[[#This Row],[Quantity]]*Sales_Data[[#This Row],[Unit_Price]]</f>
        <v>12017.12</v>
      </c>
      <c r="R2656">
        <f>Sales_Data[[#This Row],[Gross_Sales]]*Sales_Data[[#This Row],[Discount]]</f>
        <v>1201.7120000000002</v>
      </c>
      <c r="S2656">
        <f>Sales_Data[[#This Row],[Gross_Sales]]-Sales_Data[[#This Row],[Discount_Amount]]</f>
        <v>10815.408000000001</v>
      </c>
      <c r="T2656">
        <f>Sales_Data[[#This Row],[Net Sales]]-Sales_Data[[#This Row],[Cost]]</f>
        <v>1425.9380000000019</v>
      </c>
      <c r="U2656" s="2">
        <f>Sales_Data[[#This Row],[Profit]]/Sales_Data[[#This Row],[Net Sales]]</f>
        <v>0.13184319999763316</v>
      </c>
      <c r="V2656">
        <f>YEAR(Sales_Data[[#This Row],[Order_Date]])</f>
        <v>2025</v>
      </c>
      <c r="W2656" t="str">
        <f>TEXT(Sales_Data[[#This Row],[Order_Date]],"mmm")</f>
        <v>Jul</v>
      </c>
      <c r="X2656">
        <f>MONTH(Sales_Data[[#This Row],[Order_Date]])</f>
        <v>7</v>
      </c>
      <c r="Y2656" t="str">
        <f>"Q"&amp;ROUNDUP(MONTH(Sales_Data[[#This Row],[Order_Date]])/3,0)</f>
        <v>Q3</v>
      </c>
    </row>
    <row r="2657" spans="1:25" x14ac:dyDescent="0.3">
      <c r="A2657" t="s">
        <v>4181</v>
      </c>
      <c r="B2657" s="1">
        <v>46010</v>
      </c>
      <c r="C2657" t="s">
        <v>907</v>
      </c>
      <c r="D2657" t="s">
        <v>1122</v>
      </c>
      <c r="E2657" t="s">
        <v>119</v>
      </c>
      <c r="F2657" t="s">
        <v>146</v>
      </c>
      <c r="G2657" t="s">
        <v>32</v>
      </c>
      <c r="H2657" t="s">
        <v>33</v>
      </c>
      <c r="I2657" t="s">
        <v>34</v>
      </c>
      <c r="J2657">
        <v>2</v>
      </c>
      <c r="K2657">
        <v>7280.48</v>
      </c>
      <c r="L2657">
        <v>0</v>
      </c>
      <c r="M2657">
        <v>12446.94</v>
      </c>
      <c r="N2657" t="s">
        <v>52</v>
      </c>
      <c r="O2657" t="s">
        <v>35</v>
      </c>
      <c r="P2657" t="s">
        <v>44</v>
      </c>
      <c r="Q2657">
        <f>Sales_Data[[#This Row],[Quantity]]*Sales_Data[[#This Row],[Unit_Price]]</f>
        <v>14560.96</v>
      </c>
      <c r="R2657">
        <f>Sales_Data[[#This Row],[Gross_Sales]]*Sales_Data[[#This Row],[Discount]]</f>
        <v>0</v>
      </c>
      <c r="S2657">
        <f>Sales_Data[[#This Row],[Gross_Sales]]-Sales_Data[[#This Row],[Discount_Amount]]</f>
        <v>14560.96</v>
      </c>
      <c r="T2657">
        <f>Sales_Data[[#This Row],[Net Sales]]-Sales_Data[[#This Row],[Cost]]</f>
        <v>2114.0199999999986</v>
      </c>
      <c r="U2657" s="2">
        <f>Sales_Data[[#This Row],[Profit]]/Sales_Data[[#This Row],[Net Sales]]</f>
        <v>0.14518410874008297</v>
      </c>
      <c r="V2657">
        <f>YEAR(Sales_Data[[#This Row],[Order_Date]])</f>
        <v>2025</v>
      </c>
      <c r="W2657" t="str">
        <f>TEXT(Sales_Data[[#This Row],[Order_Date]],"mmm")</f>
        <v>Dec</v>
      </c>
      <c r="X2657">
        <f>MONTH(Sales_Data[[#This Row],[Order_Date]])</f>
        <v>12</v>
      </c>
      <c r="Y2657" t="str">
        <f>"Q"&amp;ROUNDUP(MONTH(Sales_Data[[#This Row],[Order_Date]])/3,0)</f>
        <v>Q4</v>
      </c>
    </row>
    <row r="2658" spans="1:25" x14ac:dyDescent="0.3">
      <c r="A2658" t="s">
        <v>4182</v>
      </c>
      <c r="B2658" s="1">
        <v>45841</v>
      </c>
      <c r="C2658" t="s">
        <v>925</v>
      </c>
      <c r="D2658" t="s">
        <v>100</v>
      </c>
      <c r="E2658" t="s">
        <v>39</v>
      </c>
      <c r="F2658" t="s">
        <v>40</v>
      </c>
      <c r="G2658" t="s">
        <v>41</v>
      </c>
      <c r="H2658" t="s">
        <v>171</v>
      </c>
      <c r="I2658" t="s">
        <v>172</v>
      </c>
      <c r="J2658">
        <v>2</v>
      </c>
      <c r="K2658">
        <v>6912.81</v>
      </c>
      <c r="L2658">
        <v>0.1</v>
      </c>
      <c r="M2658">
        <v>7802.12</v>
      </c>
      <c r="N2658" t="s">
        <v>52</v>
      </c>
      <c r="O2658" t="s">
        <v>53</v>
      </c>
      <c r="P2658" t="s">
        <v>44</v>
      </c>
      <c r="Q2658">
        <f>Sales_Data[[#This Row],[Quantity]]*Sales_Data[[#This Row],[Unit_Price]]</f>
        <v>13825.62</v>
      </c>
      <c r="R2658">
        <f>Sales_Data[[#This Row],[Gross_Sales]]*Sales_Data[[#This Row],[Discount]]</f>
        <v>1382.5620000000001</v>
      </c>
      <c r="S2658">
        <f>Sales_Data[[#This Row],[Gross_Sales]]-Sales_Data[[#This Row],[Discount_Amount]]</f>
        <v>12443.058000000001</v>
      </c>
      <c r="T2658">
        <f>Sales_Data[[#This Row],[Net Sales]]-Sales_Data[[#This Row],[Cost]]</f>
        <v>4640.938000000001</v>
      </c>
      <c r="U2658" s="2">
        <f>Sales_Data[[#This Row],[Profit]]/Sales_Data[[#This Row],[Net Sales]]</f>
        <v>0.37297407116482145</v>
      </c>
      <c r="V2658">
        <f>YEAR(Sales_Data[[#This Row],[Order_Date]])</f>
        <v>2025</v>
      </c>
      <c r="W2658" t="str">
        <f>TEXT(Sales_Data[[#This Row],[Order_Date]],"mmm")</f>
        <v>Jul</v>
      </c>
      <c r="X2658">
        <f>MONTH(Sales_Data[[#This Row],[Order_Date]])</f>
        <v>7</v>
      </c>
      <c r="Y2658" t="str">
        <f>"Q"&amp;ROUNDUP(MONTH(Sales_Data[[#This Row],[Order_Date]])/3,0)</f>
        <v>Q3</v>
      </c>
    </row>
    <row r="2659" spans="1:25" x14ac:dyDescent="0.3">
      <c r="A2659" t="s">
        <v>4183</v>
      </c>
      <c r="B2659" s="1">
        <v>45660</v>
      </c>
      <c r="C2659" t="s">
        <v>1697</v>
      </c>
      <c r="D2659" t="s">
        <v>112</v>
      </c>
      <c r="E2659" t="s">
        <v>119</v>
      </c>
      <c r="F2659" t="s">
        <v>249</v>
      </c>
      <c r="G2659" t="s">
        <v>41</v>
      </c>
      <c r="H2659" t="s">
        <v>42</v>
      </c>
      <c r="I2659" t="s">
        <v>43</v>
      </c>
      <c r="J2659">
        <v>4</v>
      </c>
      <c r="K2659">
        <v>6425.73</v>
      </c>
      <c r="L2659">
        <v>0.15</v>
      </c>
      <c r="M2659">
        <v>19120</v>
      </c>
      <c r="N2659" t="s">
        <v>52</v>
      </c>
      <c r="O2659" t="s">
        <v>25</v>
      </c>
      <c r="P2659" t="s">
        <v>44</v>
      </c>
      <c r="Q2659">
        <f>Sales_Data[[#This Row],[Quantity]]*Sales_Data[[#This Row],[Unit_Price]]</f>
        <v>25702.92</v>
      </c>
      <c r="R2659">
        <f>Sales_Data[[#This Row],[Gross_Sales]]*Sales_Data[[#This Row],[Discount]]</f>
        <v>3855.4379999999996</v>
      </c>
      <c r="S2659">
        <f>Sales_Data[[#This Row],[Gross_Sales]]-Sales_Data[[#This Row],[Discount_Amount]]</f>
        <v>21847.482</v>
      </c>
      <c r="T2659">
        <f>Sales_Data[[#This Row],[Net Sales]]-Sales_Data[[#This Row],[Cost]]</f>
        <v>2727.482</v>
      </c>
      <c r="U2659" s="2">
        <f>Sales_Data[[#This Row],[Profit]]/Sales_Data[[#This Row],[Net Sales]]</f>
        <v>0.12484193830666619</v>
      </c>
      <c r="V2659">
        <f>YEAR(Sales_Data[[#This Row],[Order_Date]])</f>
        <v>2025</v>
      </c>
      <c r="W2659" t="str">
        <f>TEXT(Sales_Data[[#This Row],[Order_Date]],"mmm")</f>
        <v>Jan</v>
      </c>
      <c r="X2659">
        <f>MONTH(Sales_Data[[#This Row],[Order_Date]])</f>
        <v>1</v>
      </c>
      <c r="Y2659" t="str">
        <f>"Q"&amp;ROUNDUP(MONTH(Sales_Data[[#This Row],[Order_Date]])/3,0)</f>
        <v>Q1</v>
      </c>
    </row>
    <row r="2660" spans="1:25" x14ac:dyDescent="0.3">
      <c r="A2660" t="s">
        <v>4184</v>
      </c>
      <c r="B2660" s="1">
        <v>45848</v>
      </c>
      <c r="C2660" t="s">
        <v>2582</v>
      </c>
      <c r="D2660" t="s">
        <v>137</v>
      </c>
      <c r="E2660" t="s">
        <v>119</v>
      </c>
      <c r="F2660" t="s">
        <v>184</v>
      </c>
      <c r="G2660" t="s">
        <v>32</v>
      </c>
      <c r="H2660" t="s">
        <v>50</v>
      </c>
      <c r="I2660" t="s">
        <v>58</v>
      </c>
      <c r="J2660">
        <v>3</v>
      </c>
      <c r="K2660">
        <v>6883.96</v>
      </c>
      <c r="L2660">
        <v>0.1</v>
      </c>
      <c r="M2660">
        <v>13285.1</v>
      </c>
      <c r="N2660" t="s">
        <v>24</v>
      </c>
      <c r="O2660" t="s">
        <v>35</v>
      </c>
      <c r="P2660" t="s">
        <v>71</v>
      </c>
      <c r="Q2660">
        <f>Sales_Data[[#This Row],[Quantity]]*Sales_Data[[#This Row],[Unit_Price]]</f>
        <v>20651.88</v>
      </c>
      <c r="R2660">
        <f>Sales_Data[[#This Row],[Gross_Sales]]*Sales_Data[[#This Row],[Discount]]</f>
        <v>2065.1880000000001</v>
      </c>
      <c r="S2660">
        <f>Sales_Data[[#This Row],[Gross_Sales]]-Sales_Data[[#This Row],[Discount_Amount]]</f>
        <v>18586.692000000003</v>
      </c>
      <c r="T2660">
        <f>Sales_Data[[#This Row],[Net Sales]]-Sales_Data[[#This Row],[Cost]]</f>
        <v>5301.5920000000024</v>
      </c>
      <c r="U2660" s="2">
        <f>Sales_Data[[#This Row],[Profit]]/Sales_Data[[#This Row],[Net Sales]]</f>
        <v>0.28523590964976453</v>
      </c>
      <c r="V2660">
        <f>YEAR(Sales_Data[[#This Row],[Order_Date]])</f>
        <v>2025</v>
      </c>
      <c r="W2660" t="str">
        <f>TEXT(Sales_Data[[#This Row],[Order_Date]],"mmm")</f>
        <v>Jul</v>
      </c>
      <c r="X2660">
        <f>MONTH(Sales_Data[[#This Row],[Order_Date]])</f>
        <v>7</v>
      </c>
      <c r="Y2660" t="str">
        <f>"Q"&amp;ROUNDUP(MONTH(Sales_Data[[#This Row],[Order_Date]])/3,0)</f>
        <v>Q3</v>
      </c>
    </row>
    <row r="2661" spans="1:25" x14ac:dyDescent="0.3">
      <c r="A2661" t="s">
        <v>4185</v>
      </c>
      <c r="B2661" s="1">
        <v>45775</v>
      </c>
      <c r="C2661" t="s">
        <v>1886</v>
      </c>
      <c r="D2661" t="s">
        <v>580</v>
      </c>
      <c r="E2661" t="s">
        <v>119</v>
      </c>
      <c r="F2661" t="s">
        <v>184</v>
      </c>
      <c r="G2661" t="s">
        <v>41</v>
      </c>
      <c r="H2661" t="s">
        <v>147</v>
      </c>
      <c r="I2661" t="s">
        <v>148</v>
      </c>
      <c r="J2661">
        <v>5</v>
      </c>
      <c r="K2661">
        <v>8853.82</v>
      </c>
      <c r="L2661">
        <v>0.1</v>
      </c>
      <c r="M2661">
        <v>30443.82</v>
      </c>
      <c r="N2661" t="s">
        <v>52</v>
      </c>
      <c r="O2661" t="s">
        <v>25</v>
      </c>
      <c r="P2661" t="s">
        <v>71</v>
      </c>
      <c r="Q2661">
        <f>Sales_Data[[#This Row],[Quantity]]*Sales_Data[[#This Row],[Unit_Price]]</f>
        <v>44269.1</v>
      </c>
      <c r="R2661">
        <f>Sales_Data[[#This Row],[Gross_Sales]]*Sales_Data[[#This Row],[Discount]]</f>
        <v>4426.91</v>
      </c>
      <c r="S2661">
        <f>Sales_Data[[#This Row],[Gross_Sales]]-Sales_Data[[#This Row],[Discount_Amount]]</f>
        <v>39842.19</v>
      </c>
      <c r="T2661">
        <f>Sales_Data[[#This Row],[Net Sales]]-Sales_Data[[#This Row],[Cost]]</f>
        <v>9398.3700000000026</v>
      </c>
      <c r="U2661" s="2">
        <f>Sales_Data[[#This Row],[Profit]]/Sales_Data[[#This Row],[Net Sales]]</f>
        <v>0.23588989460669713</v>
      </c>
      <c r="V2661">
        <f>YEAR(Sales_Data[[#This Row],[Order_Date]])</f>
        <v>2025</v>
      </c>
      <c r="W2661" t="str">
        <f>TEXT(Sales_Data[[#This Row],[Order_Date]],"mmm")</f>
        <v>Apr</v>
      </c>
      <c r="X2661">
        <f>MONTH(Sales_Data[[#This Row],[Order_Date]])</f>
        <v>4</v>
      </c>
      <c r="Y2661" t="str">
        <f>"Q"&amp;ROUNDUP(MONTH(Sales_Data[[#This Row],[Order_Date]])/3,0)</f>
        <v>Q2</v>
      </c>
    </row>
    <row r="2662" spans="1:25" x14ac:dyDescent="0.3">
      <c r="A2662" t="s">
        <v>4186</v>
      </c>
      <c r="B2662" s="1">
        <v>45676</v>
      </c>
      <c r="C2662" t="s">
        <v>4187</v>
      </c>
      <c r="D2662" t="s">
        <v>393</v>
      </c>
      <c r="E2662" t="s">
        <v>19</v>
      </c>
      <c r="F2662" t="s">
        <v>66</v>
      </c>
      <c r="G2662" t="s">
        <v>67</v>
      </c>
      <c r="H2662" t="s">
        <v>133</v>
      </c>
      <c r="I2662" t="s">
        <v>134</v>
      </c>
      <c r="J2662">
        <v>2</v>
      </c>
      <c r="K2662">
        <v>820.94</v>
      </c>
      <c r="L2662">
        <v>0.05</v>
      </c>
      <c r="M2662">
        <v>1107.1099999999999</v>
      </c>
      <c r="N2662" t="s">
        <v>52</v>
      </c>
      <c r="O2662" t="s">
        <v>35</v>
      </c>
      <c r="P2662" t="s">
        <v>44</v>
      </c>
      <c r="Q2662">
        <f>Sales_Data[[#This Row],[Quantity]]*Sales_Data[[#This Row],[Unit_Price]]</f>
        <v>1641.88</v>
      </c>
      <c r="R2662">
        <f>Sales_Data[[#This Row],[Gross_Sales]]*Sales_Data[[#This Row],[Discount]]</f>
        <v>82.094000000000008</v>
      </c>
      <c r="S2662">
        <f>Sales_Data[[#This Row],[Gross_Sales]]-Sales_Data[[#This Row],[Discount_Amount]]</f>
        <v>1559.7860000000001</v>
      </c>
      <c r="T2662">
        <f>Sales_Data[[#This Row],[Net Sales]]-Sales_Data[[#This Row],[Cost]]</f>
        <v>452.67600000000016</v>
      </c>
      <c r="U2662" s="2">
        <f>Sales_Data[[#This Row],[Profit]]/Sales_Data[[#This Row],[Net Sales]]</f>
        <v>0.29021673485978211</v>
      </c>
      <c r="V2662">
        <f>YEAR(Sales_Data[[#This Row],[Order_Date]])</f>
        <v>2025</v>
      </c>
      <c r="W2662" t="str">
        <f>TEXT(Sales_Data[[#This Row],[Order_Date]],"mmm")</f>
        <v>Jan</v>
      </c>
      <c r="X2662">
        <f>MONTH(Sales_Data[[#This Row],[Order_Date]])</f>
        <v>1</v>
      </c>
      <c r="Y2662" t="str">
        <f>"Q"&amp;ROUNDUP(MONTH(Sales_Data[[#This Row],[Order_Date]])/3,0)</f>
        <v>Q1</v>
      </c>
    </row>
    <row r="2663" spans="1:25" x14ac:dyDescent="0.3">
      <c r="A2663" t="s">
        <v>4188</v>
      </c>
      <c r="B2663" s="1">
        <v>45680</v>
      </c>
      <c r="C2663" t="s">
        <v>392</v>
      </c>
      <c r="D2663" t="s">
        <v>266</v>
      </c>
      <c r="E2663" t="s">
        <v>48</v>
      </c>
      <c r="F2663" t="s">
        <v>132</v>
      </c>
      <c r="G2663" t="s">
        <v>75</v>
      </c>
      <c r="H2663" t="s">
        <v>185</v>
      </c>
      <c r="I2663" t="s">
        <v>261</v>
      </c>
      <c r="J2663">
        <v>1</v>
      </c>
      <c r="K2663">
        <v>41762.07</v>
      </c>
      <c r="L2663">
        <v>0.1</v>
      </c>
      <c r="M2663">
        <v>31359.599999999999</v>
      </c>
      <c r="N2663" t="s">
        <v>70</v>
      </c>
      <c r="O2663" t="s">
        <v>53</v>
      </c>
      <c r="P2663" t="s">
        <v>71</v>
      </c>
      <c r="Q2663">
        <f>Sales_Data[[#This Row],[Quantity]]*Sales_Data[[#This Row],[Unit_Price]]</f>
        <v>41762.07</v>
      </c>
      <c r="R2663">
        <f>Sales_Data[[#This Row],[Gross_Sales]]*Sales_Data[[#This Row],[Discount]]</f>
        <v>4176.2070000000003</v>
      </c>
      <c r="S2663">
        <f>Sales_Data[[#This Row],[Gross_Sales]]-Sales_Data[[#This Row],[Discount_Amount]]</f>
        <v>37585.862999999998</v>
      </c>
      <c r="T2663">
        <f>Sales_Data[[#This Row],[Net Sales]]-Sales_Data[[#This Row],[Cost]]</f>
        <v>6226.262999999999</v>
      </c>
      <c r="U2663" s="2">
        <f>Sales_Data[[#This Row],[Profit]]/Sales_Data[[#This Row],[Net Sales]]</f>
        <v>0.16565438446896907</v>
      </c>
      <c r="V2663">
        <f>YEAR(Sales_Data[[#This Row],[Order_Date]])</f>
        <v>2025</v>
      </c>
      <c r="W2663" t="str">
        <f>TEXT(Sales_Data[[#This Row],[Order_Date]],"mmm")</f>
        <v>Jan</v>
      </c>
      <c r="X2663">
        <f>MONTH(Sales_Data[[#This Row],[Order_Date]])</f>
        <v>1</v>
      </c>
      <c r="Y2663" t="str">
        <f>"Q"&amp;ROUNDUP(MONTH(Sales_Data[[#This Row],[Order_Date]])/3,0)</f>
        <v>Q1</v>
      </c>
    </row>
    <row r="2664" spans="1:25" x14ac:dyDescent="0.3">
      <c r="A2664" t="s">
        <v>4189</v>
      </c>
      <c r="B2664" s="1">
        <v>45687</v>
      </c>
      <c r="C2664" t="s">
        <v>4088</v>
      </c>
      <c r="D2664" t="s">
        <v>527</v>
      </c>
      <c r="E2664" t="s">
        <v>48</v>
      </c>
      <c r="F2664" t="s">
        <v>132</v>
      </c>
      <c r="G2664" t="s">
        <v>41</v>
      </c>
      <c r="H2664" t="s">
        <v>102</v>
      </c>
      <c r="I2664" t="s">
        <v>388</v>
      </c>
      <c r="J2664">
        <v>4</v>
      </c>
      <c r="K2664">
        <v>48424.69</v>
      </c>
      <c r="L2664">
        <v>0.1</v>
      </c>
      <c r="M2664">
        <v>138560.13</v>
      </c>
      <c r="N2664" t="s">
        <v>24</v>
      </c>
      <c r="O2664" t="s">
        <v>35</v>
      </c>
      <c r="P2664" t="s">
        <v>71</v>
      </c>
      <c r="Q2664">
        <f>Sales_Data[[#This Row],[Quantity]]*Sales_Data[[#This Row],[Unit_Price]]</f>
        <v>193698.76</v>
      </c>
      <c r="R2664">
        <f>Sales_Data[[#This Row],[Gross_Sales]]*Sales_Data[[#This Row],[Discount]]</f>
        <v>19369.876</v>
      </c>
      <c r="S2664">
        <f>Sales_Data[[#This Row],[Gross_Sales]]-Sales_Data[[#This Row],[Discount_Amount]]</f>
        <v>174328.88400000002</v>
      </c>
      <c r="T2664">
        <f>Sales_Data[[#This Row],[Net Sales]]-Sales_Data[[#This Row],[Cost]]</f>
        <v>35768.754000000015</v>
      </c>
      <c r="U2664" s="2">
        <f>Sales_Data[[#This Row],[Profit]]/Sales_Data[[#This Row],[Net Sales]]</f>
        <v>0.20517973372674153</v>
      </c>
      <c r="V2664">
        <f>YEAR(Sales_Data[[#This Row],[Order_Date]])</f>
        <v>2025</v>
      </c>
      <c r="W2664" t="str">
        <f>TEXT(Sales_Data[[#This Row],[Order_Date]],"mmm")</f>
        <v>Jan</v>
      </c>
      <c r="X2664">
        <f>MONTH(Sales_Data[[#This Row],[Order_Date]])</f>
        <v>1</v>
      </c>
      <c r="Y2664" t="str">
        <f>"Q"&amp;ROUNDUP(MONTH(Sales_Data[[#This Row],[Order_Date]])/3,0)</f>
        <v>Q1</v>
      </c>
    </row>
    <row r="2665" spans="1:25" x14ac:dyDescent="0.3">
      <c r="A2665" t="s">
        <v>4190</v>
      </c>
      <c r="B2665" s="1">
        <v>45952</v>
      </c>
      <c r="C2665" t="s">
        <v>1646</v>
      </c>
      <c r="D2665" t="s">
        <v>430</v>
      </c>
      <c r="E2665" t="s">
        <v>48</v>
      </c>
      <c r="F2665" t="s">
        <v>152</v>
      </c>
      <c r="G2665" t="s">
        <v>21</v>
      </c>
      <c r="H2665" t="s">
        <v>230</v>
      </c>
      <c r="I2665" t="s">
        <v>328</v>
      </c>
      <c r="J2665">
        <v>1</v>
      </c>
      <c r="K2665">
        <v>59782.02</v>
      </c>
      <c r="L2665">
        <v>0</v>
      </c>
      <c r="M2665">
        <v>50699.43</v>
      </c>
      <c r="N2665" t="s">
        <v>24</v>
      </c>
      <c r="O2665" t="s">
        <v>53</v>
      </c>
      <c r="P2665" t="s">
        <v>44</v>
      </c>
      <c r="Q2665">
        <f>Sales_Data[[#This Row],[Quantity]]*Sales_Data[[#This Row],[Unit_Price]]</f>
        <v>59782.02</v>
      </c>
      <c r="R2665">
        <f>Sales_Data[[#This Row],[Gross_Sales]]*Sales_Data[[#This Row],[Discount]]</f>
        <v>0</v>
      </c>
      <c r="S2665">
        <f>Sales_Data[[#This Row],[Gross_Sales]]-Sales_Data[[#This Row],[Discount_Amount]]</f>
        <v>59782.02</v>
      </c>
      <c r="T2665">
        <f>Sales_Data[[#This Row],[Net Sales]]-Sales_Data[[#This Row],[Cost]]</f>
        <v>9082.5899999999965</v>
      </c>
      <c r="U2665" s="2">
        <f>Sales_Data[[#This Row],[Profit]]/Sales_Data[[#This Row],[Net Sales]]</f>
        <v>0.15192845608094202</v>
      </c>
      <c r="V2665">
        <f>YEAR(Sales_Data[[#This Row],[Order_Date]])</f>
        <v>2025</v>
      </c>
      <c r="W2665" t="str">
        <f>TEXT(Sales_Data[[#This Row],[Order_Date]],"mmm")</f>
        <v>Oct</v>
      </c>
      <c r="X2665">
        <f>MONTH(Sales_Data[[#This Row],[Order_Date]])</f>
        <v>10</v>
      </c>
      <c r="Y2665" t="str">
        <f>"Q"&amp;ROUNDUP(MONTH(Sales_Data[[#This Row],[Order_Date]])/3,0)</f>
        <v>Q4</v>
      </c>
    </row>
    <row r="2666" spans="1:25" x14ac:dyDescent="0.3">
      <c r="A2666" t="s">
        <v>4191</v>
      </c>
      <c r="B2666" s="1">
        <v>45765</v>
      </c>
      <c r="C2666" t="s">
        <v>1405</v>
      </c>
      <c r="D2666" t="s">
        <v>580</v>
      </c>
      <c r="E2666" t="s">
        <v>48</v>
      </c>
      <c r="F2666" t="s">
        <v>152</v>
      </c>
      <c r="G2666" t="s">
        <v>21</v>
      </c>
      <c r="H2666" t="s">
        <v>127</v>
      </c>
      <c r="I2666" t="s">
        <v>128</v>
      </c>
      <c r="J2666">
        <v>3</v>
      </c>
      <c r="K2666">
        <v>57624.11</v>
      </c>
      <c r="L2666">
        <v>0.05</v>
      </c>
      <c r="M2666">
        <v>110879.43</v>
      </c>
      <c r="N2666" t="s">
        <v>83</v>
      </c>
      <c r="O2666" t="s">
        <v>35</v>
      </c>
      <c r="P2666" t="s">
        <v>26</v>
      </c>
      <c r="Q2666">
        <f>Sales_Data[[#This Row],[Quantity]]*Sales_Data[[#This Row],[Unit_Price]]</f>
        <v>172872.33000000002</v>
      </c>
      <c r="R2666">
        <f>Sales_Data[[#This Row],[Gross_Sales]]*Sales_Data[[#This Row],[Discount]]</f>
        <v>8643.6165000000019</v>
      </c>
      <c r="S2666">
        <f>Sales_Data[[#This Row],[Gross_Sales]]-Sales_Data[[#This Row],[Discount_Amount]]</f>
        <v>164228.71350000001</v>
      </c>
      <c r="T2666">
        <f>Sales_Data[[#This Row],[Net Sales]]-Sales_Data[[#This Row],[Cost]]</f>
        <v>53349.28350000002</v>
      </c>
      <c r="U2666" s="2">
        <f>Sales_Data[[#This Row],[Profit]]/Sales_Data[[#This Row],[Net Sales]]</f>
        <v>0.32484747863533631</v>
      </c>
      <c r="V2666">
        <f>YEAR(Sales_Data[[#This Row],[Order_Date]])</f>
        <v>2025</v>
      </c>
      <c r="W2666" t="str">
        <f>TEXT(Sales_Data[[#This Row],[Order_Date]],"mmm")</f>
        <v>Apr</v>
      </c>
      <c r="X2666">
        <f>MONTH(Sales_Data[[#This Row],[Order_Date]])</f>
        <v>4</v>
      </c>
      <c r="Y2666" t="str">
        <f>"Q"&amp;ROUNDUP(MONTH(Sales_Data[[#This Row],[Order_Date]])/3,0)</f>
        <v>Q2</v>
      </c>
    </row>
    <row r="2667" spans="1:25" x14ac:dyDescent="0.3">
      <c r="A2667" t="s">
        <v>4192</v>
      </c>
      <c r="B2667" s="1">
        <v>45938</v>
      </c>
      <c r="C2667" t="s">
        <v>4193</v>
      </c>
      <c r="D2667" t="s">
        <v>274</v>
      </c>
      <c r="E2667" t="s">
        <v>48</v>
      </c>
      <c r="F2667" t="s">
        <v>164</v>
      </c>
      <c r="G2667" t="s">
        <v>21</v>
      </c>
      <c r="H2667" t="s">
        <v>230</v>
      </c>
      <c r="I2667" t="s">
        <v>328</v>
      </c>
      <c r="J2667">
        <v>1</v>
      </c>
      <c r="K2667">
        <v>54964.5</v>
      </c>
      <c r="L2667">
        <v>0</v>
      </c>
      <c r="M2667">
        <v>43230.05</v>
      </c>
      <c r="N2667" t="s">
        <v>24</v>
      </c>
      <c r="O2667" t="s">
        <v>25</v>
      </c>
      <c r="P2667" t="s">
        <v>71</v>
      </c>
      <c r="Q2667">
        <f>Sales_Data[[#This Row],[Quantity]]*Sales_Data[[#This Row],[Unit_Price]]</f>
        <v>54964.5</v>
      </c>
      <c r="R2667">
        <f>Sales_Data[[#This Row],[Gross_Sales]]*Sales_Data[[#This Row],[Discount]]</f>
        <v>0</v>
      </c>
      <c r="S2667">
        <f>Sales_Data[[#This Row],[Gross_Sales]]-Sales_Data[[#This Row],[Discount_Amount]]</f>
        <v>54964.5</v>
      </c>
      <c r="T2667">
        <f>Sales_Data[[#This Row],[Net Sales]]-Sales_Data[[#This Row],[Cost]]</f>
        <v>11734.449999999997</v>
      </c>
      <c r="U2667" s="2">
        <f>Sales_Data[[#This Row],[Profit]]/Sales_Data[[#This Row],[Net Sales]]</f>
        <v>0.21349143538101861</v>
      </c>
      <c r="V2667">
        <f>YEAR(Sales_Data[[#This Row],[Order_Date]])</f>
        <v>2025</v>
      </c>
      <c r="W2667" t="str">
        <f>TEXT(Sales_Data[[#This Row],[Order_Date]],"mmm")</f>
        <v>Oct</v>
      </c>
      <c r="X2667">
        <f>MONTH(Sales_Data[[#This Row],[Order_Date]])</f>
        <v>10</v>
      </c>
      <c r="Y2667" t="str">
        <f>"Q"&amp;ROUNDUP(MONTH(Sales_Data[[#This Row],[Order_Date]])/3,0)</f>
        <v>Q4</v>
      </c>
    </row>
    <row r="2668" spans="1:25" x14ac:dyDescent="0.3">
      <c r="A2668" t="s">
        <v>4194</v>
      </c>
      <c r="B2668" s="1">
        <v>45785</v>
      </c>
      <c r="C2668" t="s">
        <v>3224</v>
      </c>
      <c r="D2668" t="s">
        <v>86</v>
      </c>
      <c r="E2668" t="s">
        <v>19</v>
      </c>
      <c r="F2668" t="s">
        <v>20</v>
      </c>
      <c r="G2668" t="s">
        <v>21</v>
      </c>
      <c r="H2668" t="s">
        <v>297</v>
      </c>
      <c r="I2668" t="s">
        <v>494</v>
      </c>
      <c r="J2668">
        <v>3</v>
      </c>
      <c r="K2668">
        <v>17062.189999999999</v>
      </c>
      <c r="L2668">
        <v>0.15</v>
      </c>
      <c r="M2668">
        <v>32989.449999999997</v>
      </c>
      <c r="N2668" t="s">
        <v>83</v>
      </c>
      <c r="O2668" t="s">
        <v>25</v>
      </c>
      <c r="P2668" t="s">
        <v>71</v>
      </c>
      <c r="Q2668">
        <f>Sales_Data[[#This Row],[Quantity]]*Sales_Data[[#This Row],[Unit_Price]]</f>
        <v>51186.569999999992</v>
      </c>
      <c r="R2668">
        <f>Sales_Data[[#This Row],[Gross_Sales]]*Sales_Data[[#This Row],[Discount]]</f>
        <v>7677.9854999999989</v>
      </c>
      <c r="S2668">
        <f>Sales_Data[[#This Row],[Gross_Sales]]-Sales_Data[[#This Row],[Discount_Amount]]</f>
        <v>43508.584499999997</v>
      </c>
      <c r="T2668">
        <f>Sales_Data[[#This Row],[Net Sales]]-Sales_Data[[#This Row],[Cost]]</f>
        <v>10519.1345</v>
      </c>
      <c r="U2668" s="2">
        <f>Sales_Data[[#This Row],[Profit]]/Sales_Data[[#This Row],[Net Sales]]</f>
        <v>0.24177147155867598</v>
      </c>
      <c r="V2668">
        <f>YEAR(Sales_Data[[#This Row],[Order_Date]])</f>
        <v>2025</v>
      </c>
      <c r="W2668" t="str">
        <f>TEXT(Sales_Data[[#This Row],[Order_Date]],"mmm")</f>
        <v>May</v>
      </c>
      <c r="X2668">
        <f>MONTH(Sales_Data[[#This Row],[Order_Date]])</f>
        <v>5</v>
      </c>
      <c r="Y2668" t="str">
        <f>"Q"&amp;ROUNDUP(MONTH(Sales_Data[[#This Row],[Order_Date]])/3,0)</f>
        <v>Q2</v>
      </c>
    </row>
    <row r="2669" spans="1:25" x14ac:dyDescent="0.3">
      <c r="A2669" t="s">
        <v>4195</v>
      </c>
      <c r="B2669" s="1">
        <v>45886</v>
      </c>
      <c r="C2669" t="s">
        <v>2610</v>
      </c>
      <c r="D2669" t="s">
        <v>765</v>
      </c>
      <c r="E2669" t="s">
        <v>39</v>
      </c>
      <c r="F2669" t="s">
        <v>40</v>
      </c>
      <c r="G2669" t="s">
        <v>21</v>
      </c>
      <c r="H2669" t="s">
        <v>297</v>
      </c>
      <c r="I2669" t="s">
        <v>297</v>
      </c>
      <c r="J2669">
        <v>4</v>
      </c>
      <c r="K2669">
        <v>3946.7</v>
      </c>
      <c r="L2669">
        <v>0.1</v>
      </c>
      <c r="M2669">
        <v>10984.27</v>
      </c>
      <c r="N2669" t="s">
        <v>24</v>
      </c>
      <c r="O2669" t="s">
        <v>25</v>
      </c>
      <c r="P2669" t="s">
        <v>71</v>
      </c>
      <c r="Q2669">
        <f>Sales_Data[[#This Row],[Quantity]]*Sales_Data[[#This Row],[Unit_Price]]</f>
        <v>15786.8</v>
      </c>
      <c r="R2669">
        <f>Sales_Data[[#This Row],[Gross_Sales]]*Sales_Data[[#This Row],[Discount]]</f>
        <v>1578.68</v>
      </c>
      <c r="S2669">
        <f>Sales_Data[[#This Row],[Gross_Sales]]-Sales_Data[[#This Row],[Discount_Amount]]</f>
        <v>14208.119999999999</v>
      </c>
      <c r="T2669">
        <f>Sales_Data[[#This Row],[Net Sales]]-Sales_Data[[#This Row],[Cost]]</f>
        <v>3223.8499999999985</v>
      </c>
      <c r="U2669" s="2">
        <f>Sales_Data[[#This Row],[Profit]]/Sales_Data[[#This Row],[Net Sales]]</f>
        <v>0.22690194058045673</v>
      </c>
      <c r="V2669">
        <f>YEAR(Sales_Data[[#This Row],[Order_Date]])</f>
        <v>2025</v>
      </c>
      <c r="W2669" t="str">
        <f>TEXT(Sales_Data[[#This Row],[Order_Date]],"mmm")</f>
        <v>Aug</v>
      </c>
      <c r="X2669">
        <f>MONTH(Sales_Data[[#This Row],[Order_Date]])</f>
        <v>8</v>
      </c>
      <c r="Y2669" t="str">
        <f>"Q"&amp;ROUNDUP(MONTH(Sales_Data[[#This Row],[Order_Date]])/3,0)</f>
        <v>Q3</v>
      </c>
    </row>
    <row r="2670" spans="1:25" x14ac:dyDescent="0.3">
      <c r="A2670" t="s">
        <v>4196</v>
      </c>
      <c r="B2670" s="1">
        <v>45768</v>
      </c>
      <c r="C2670" t="s">
        <v>1931</v>
      </c>
      <c r="D2670" t="s">
        <v>580</v>
      </c>
      <c r="E2670" t="s">
        <v>39</v>
      </c>
      <c r="F2670" t="s">
        <v>107</v>
      </c>
      <c r="G2670" t="s">
        <v>41</v>
      </c>
      <c r="H2670" t="s">
        <v>171</v>
      </c>
      <c r="I2670" t="s">
        <v>191</v>
      </c>
      <c r="J2670">
        <v>1</v>
      </c>
      <c r="K2670">
        <v>445.67</v>
      </c>
      <c r="L2670">
        <v>0.05</v>
      </c>
      <c r="M2670">
        <v>302.72000000000003</v>
      </c>
      <c r="N2670" t="s">
        <v>52</v>
      </c>
      <c r="O2670" t="s">
        <v>25</v>
      </c>
      <c r="P2670" t="s">
        <v>71</v>
      </c>
      <c r="Q2670">
        <f>Sales_Data[[#This Row],[Quantity]]*Sales_Data[[#This Row],[Unit_Price]]</f>
        <v>445.67</v>
      </c>
      <c r="R2670">
        <f>Sales_Data[[#This Row],[Gross_Sales]]*Sales_Data[[#This Row],[Discount]]</f>
        <v>22.283500000000004</v>
      </c>
      <c r="S2670">
        <f>Sales_Data[[#This Row],[Gross_Sales]]-Sales_Data[[#This Row],[Discount_Amount]]</f>
        <v>423.38650000000001</v>
      </c>
      <c r="T2670">
        <f>Sales_Data[[#This Row],[Net Sales]]-Sales_Data[[#This Row],[Cost]]</f>
        <v>120.66649999999998</v>
      </c>
      <c r="U2670" s="2">
        <f>Sales_Data[[#This Row],[Profit]]/Sales_Data[[#This Row],[Net Sales]]</f>
        <v>0.28500318267115266</v>
      </c>
      <c r="V2670">
        <f>YEAR(Sales_Data[[#This Row],[Order_Date]])</f>
        <v>2025</v>
      </c>
      <c r="W2670" t="str">
        <f>TEXT(Sales_Data[[#This Row],[Order_Date]],"mmm")</f>
        <v>Apr</v>
      </c>
      <c r="X2670">
        <f>MONTH(Sales_Data[[#This Row],[Order_Date]])</f>
        <v>4</v>
      </c>
      <c r="Y2670" t="str">
        <f>"Q"&amp;ROUNDUP(MONTH(Sales_Data[[#This Row],[Order_Date]])/3,0)</f>
        <v>Q2</v>
      </c>
    </row>
    <row r="2671" spans="1:25" x14ac:dyDescent="0.3">
      <c r="A2671" t="s">
        <v>4197</v>
      </c>
      <c r="B2671" s="1">
        <v>45793</v>
      </c>
      <c r="C2671" t="s">
        <v>1959</v>
      </c>
      <c r="D2671" t="s">
        <v>433</v>
      </c>
      <c r="E2671" t="s">
        <v>48</v>
      </c>
      <c r="F2671" t="s">
        <v>132</v>
      </c>
      <c r="G2671" t="s">
        <v>41</v>
      </c>
      <c r="H2671" t="s">
        <v>102</v>
      </c>
      <c r="I2671" t="s">
        <v>388</v>
      </c>
      <c r="J2671">
        <v>1</v>
      </c>
      <c r="K2671">
        <v>2201.9499999999998</v>
      </c>
      <c r="L2671">
        <v>0.1</v>
      </c>
      <c r="M2671">
        <v>1232</v>
      </c>
      <c r="N2671" t="s">
        <v>52</v>
      </c>
      <c r="O2671" t="s">
        <v>35</v>
      </c>
      <c r="P2671" t="s">
        <v>44</v>
      </c>
      <c r="Q2671">
        <f>Sales_Data[[#This Row],[Quantity]]*Sales_Data[[#This Row],[Unit_Price]]</f>
        <v>2201.9499999999998</v>
      </c>
      <c r="R2671">
        <f>Sales_Data[[#This Row],[Gross_Sales]]*Sales_Data[[#This Row],[Discount]]</f>
        <v>220.19499999999999</v>
      </c>
      <c r="S2671">
        <f>Sales_Data[[#This Row],[Gross_Sales]]-Sales_Data[[#This Row],[Discount_Amount]]</f>
        <v>1981.7549999999999</v>
      </c>
      <c r="T2671">
        <f>Sales_Data[[#This Row],[Net Sales]]-Sales_Data[[#This Row],[Cost]]</f>
        <v>749.75499999999988</v>
      </c>
      <c r="U2671" s="2">
        <f>Sales_Data[[#This Row],[Profit]]/Sales_Data[[#This Row],[Net Sales]]</f>
        <v>0.37832880451922662</v>
      </c>
      <c r="V2671">
        <f>YEAR(Sales_Data[[#This Row],[Order_Date]])</f>
        <v>2025</v>
      </c>
      <c r="W2671" t="str">
        <f>TEXT(Sales_Data[[#This Row],[Order_Date]],"mmm")</f>
        <v>May</v>
      </c>
      <c r="X2671">
        <f>MONTH(Sales_Data[[#This Row],[Order_Date]])</f>
        <v>5</v>
      </c>
      <c r="Y2671" t="str">
        <f>"Q"&amp;ROUNDUP(MONTH(Sales_Data[[#This Row],[Order_Date]])/3,0)</f>
        <v>Q2</v>
      </c>
    </row>
    <row r="2672" spans="1:25" x14ac:dyDescent="0.3">
      <c r="A2672" t="s">
        <v>4198</v>
      </c>
      <c r="B2672" s="1">
        <v>46019</v>
      </c>
      <c r="C2672" t="s">
        <v>4199</v>
      </c>
      <c r="D2672" t="s">
        <v>317</v>
      </c>
      <c r="E2672" t="s">
        <v>39</v>
      </c>
      <c r="F2672" t="s">
        <v>405</v>
      </c>
      <c r="G2672" t="s">
        <v>21</v>
      </c>
      <c r="H2672" t="s">
        <v>297</v>
      </c>
      <c r="I2672" t="s">
        <v>297</v>
      </c>
      <c r="J2672">
        <v>1</v>
      </c>
      <c r="K2672">
        <v>3994.62</v>
      </c>
      <c r="L2672">
        <v>0.1</v>
      </c>
      <c r="M2672">
        <v>2887.68</v>
      </c>
      <c r="N2672" t="s">
        <v>52</v>
      </c>
      <c r="O2672" t="s">
        <v>35</v>
      </c>
      <c r="P2672" t="s">
        <v>44</v>
      </c>
      <c r="Q2672">
        <f>Sales_Data[[#This Row],[Quantity]]*Sales_Data[[#This Row],[Unit_Price]]</f>
        <v>3994.62</v>
      </c>
      <c r="R2672">
        <f>Sales_Data[[#This Row],[Gross_Sales]]*Sales_Data[[#This Row],[Discount]]</f>
        <v>399.46199999999999</v>
      </c>
      <c r="S2672">
        <f>Sales_Data[[#This Row],[Gross_Sales]]-Sales_Data[[#This Row],[Discount_Amount]]</f>
        <v>3595.1579999999999</v>
      </c>
      <c r="T2672">
        <f>Sales_Data[[#This Row],[Net Sales]]-Sales_Data[[#This Row],[Cost]]</f>
        <v>707.47800000000007</v>
      </c>
      <c r="U2672" s="2">
        <f>Sales_Data[[#This Row],[Profit]]/Sales_Data[[#This Row],[Net Sales]]</f>
        <v>0.19678634429974987</v>
      </c>
      <c r="V2672">
        <f>YEAR(Sales_Data[[#This Row],[Order_Date]])</f>
        <v>2025</v>
      </c>
      <c r="W2672" t="str">
        <f>TEXT(Sales_Data[[#This Row],[Order_Date]],"mmm")</f>
        <v>Dec</v>
      </c>
      <c r="X2672">
        <f>MONTH(Sales_Data[[#This Row],[Order_Date]])</f>
        <v>12</v>
      </c>
      <c r="Y2672" t="str">
        <f>"Q"&amp;ROUNDUP(MONTH(Sales_Data[[#This Row],[Order_Date]])/3,0)</f>
        <v>Q4</v>
      </c>
    </row>
    <row r="2673" spans="1:25" x14ac:dyDescent="0.3">
      <c r="A2673" t="s">
        <v>4200</v>
      </c>
      <c r="B2673" s="1">
        <v>45843</v>
      </c>
      <c r="C2673" t="s">
        <v>2055</v>
      </c>
      <c r="D2673" t="s">
        <v>209</v>
      </c>
      <c r="E2673" t="s">
        <v>39</v>
      </c>
      <c r="F2673" t="s">
        <v>202</v>
      </c>
      <c r="G2673" t="s">
        <v>41</v>
      </c>
      <c r="H2673" t="s">
        <v>102</v>
      </c>
      <c r="I2673" t="s">
        <v>388</v>
      </c>
      <c r="J2673">
        <v>2</v>
      </c>
      <c r="K2673">
        <v>3272.8</v>
      </c>
      <c r="L2673">
        <v>0.15</v>
      </c>
      <c r="M2673">
        <v>4482.8900000000003</v>
      </c>
      <c r="N2673" t="s">
        <v>70</v>
      </c>
      <c r="O2673" t="s">
        <v>35</v>
      </c>
      <c r="P2673" t="s">
        <v>71</v>
      </c>
      <c r="Q2673">
        <f>Sales_Data[[#This Row],[Quantity]]*Sales_Data[[#This Row],[Unit_Price]]</f>
        <v>6545.6</v>
      </c>
      <c r="R2673">
        <f>Sales_Data[[#This Row],[Gross_Sales]]*Sales_Data[[#This Row],[Discount]]</f>
        <v>981.84</v>
      </c>
      <c r="S2673">
        <f>Sales_Data[[#This Row],[Gross_Sales]]-Sales_Data[[#This Row],[Discount_Amount]]</f>
        <v>5563.76</v>
      </c>
      <c r="T2673">
        <f>Sales_Data[[#This Row],[Net Sales]]-Sales_Data[[#This Row],[Cost]]</f>
        <v>1080.8699999999999</v>
      </c>
      <c r="U2673" s="2">
        <f>Sales_Data[[#This Row],[Profit]]/Sales_Data[[#This Row],[Net Sales]]</f>
        <v>0.19426970250334302</v>
      </c>
      <c r="V2673">
        <f>YEAR(Sales_Data[[#This Row],[Order_Date]])</f>
        <v>2025</v>
      </c>
      <c r="W2673" t="str">
        <f>TEXT(Sales_Data[[#This Row],[Order_Date]],"mmm")</f>
        <v>Jul</v>
      </c>
      <c r="X2673">
        <f>MONTH(Sales_Data[[#This Row],[Order_Date]])</f>
        <v>7</v>
      </c>
      <c r="Y2673" t="str">
        <f>"Q"&amp;ROUNDUP(MONTH(Sales_Data[[#This Row],[Order_Date]])/3,0)</f>
        <v>Q3</v>
      </c>
    </row>
    <row r="2674" spans="1:25" x14ac:dyDescent="0.3">
      <c r="A2674" t="s">
        <v>4201</v>
      </c>
      <c r="B2674" s="1">
        <v>45801</v>
      </c>
      <c r="C2674" t="s">
        <v>2836</v>
      </c>
      <c r="D2674" t="s">
        <v>422</v>
      </c>
      <c r="E2674" t="s">
        <v>39</v>
      </c>
      <c r="F2674" t="s">
        <v>202</v>
      </c>
      <c r="G2674" t="s">
        <v>75</v>
      </c>
      <c r="H2674" t="s">
        <v>114</v>
      </c>
      <c r="I2674" t="s">
        <v>206</v>
      </c>
      <c r="J2674">
        <v>1</v>
      </c>
      <c r="K2674">
        <v>3378.22</v>
      </c>
      <c r="L2674">
        <v>0</v>
      </c>
      <c r="M2674">
        <v>2858.69</v>
      </c>
      <c r="N2674" t="s">
        <v>70</v>
      </c>
      <c r="O2674" t="s">
        <v>25</v>
      </c>
      <c r="P2674" t="s">
        <v>71</v>
      </c>
      <c r="Q2674">
        <f>Sales_Data[[#This Row],[Quantity]]*Sales_Data[[#This Row],[Unit_Price]]</f>
        <v>3378.22</v>
      </c>
      <c r="R2674">
        <f>Sales_Data[[#This Row],[Gross_Sales]]*Sales_Data[[#This Row],[Discount]]</f>
        <v>0</v>
      </c>
      <c r="S2674">
        <f>Sales_Data[[#This Row],[Gross_Sales]]-Sales_Data[[#This Row],[Discount_Amount]]</f>
        <v>3378.22</v>
      </c>
      <c r="T2674">
        <f>Sales_Data[[#This Row],[Net Sales]]-Sales_Data[[#This Row],[Cost]]</f>
        <v>519.52999999999975</v>
      </c>
      <c r="U2674" s="2">
        <f>Sales_Data[[#This Row],[Profit]]/Sales_Data[[#This Row],[Net Sales]]</f>
        <v>0.15378808958563972</v>
      </c>
      <c r="V2674">
        <f>YEAR(Sales_Data[[#This Row],[Order_Date]])</f>
        <v>2025</v>
      </c>
      <c r="W2674" t="str">
        <f>TEXT(Sales_Data[[#This Row],[Order_Date]],"mmm")</f>
        <v>May</v>
      </c>
      <c r="X2674">
        <f>MONTH(Sales_Data[[#This Row],[Order_Date]])</f>
        <v>5</v>
      </c>
      <c r="Y2674" t="str">
        <f>"Q"&amp;ROUNDUP(MONTH(Sales_Data[[#This Row],[Order_Date]])/3,0)</f>
        <v>Q2</v>
      </c>
    </row>
    <row r="2675" spans="1:25" x14ac:dyDescent="0.3">
      <c r="A2675" t="s">
        <v>4202</v>
      </c>
      <c r="B2675" s="1">
        <v>45729</v>
      </c>
      <c r="C2675" t="s">
        <v>442</v>
      </c>
      <c r="D2675" t="s">
        <v>397</v>
      </c>
      <c r="E2675" t="s">
        <v>119</v>
      </c>
      <c r="F2675" t="s">
        <v>184</v>
      </c>
      <c r="G2675" t="s">
        <v>67</v>
      </c>
      <c r="H2675" t="s">
        <v>88</v>
      </c>
      <c r="I2675" t="s">
        <v>89</v>
      </c>
      <c r="J2675">
        <v>2</v>
      </c>
      <c r="K2675">
        <v>3903.44</v>
      </c>
      <c r="L2675">
        <v>0.05</v>
      </c>
      <c r="M2675">
        <v>6454.28</v>
      </c>
      <c r="N2675" t="s">
        <v>83</v>
      </c>
      <c r="O2675" t="s">
        <v>35</v>
      </c>
      <c r="P2675" t="s">
        <v>71</v>
      </c>
      <c r="Q2675">
        <f>Sales_Data[[#This Row],[Quantity]]*Sales_Data[[#This Row],[Unit_Price]]</f>
        <v>7806.88</v>
      </c>
      <c r="R2675">
        <f>Sales_Data[[#This Row],[Gross_Sales]]*Sales_Data[[#This Row],[Discount]]</f>
        <v>390.34400000000005</v>
      </c>
      <c r="S2675">
        <f>Sales_Data[[#This Row],[Gross_Sales]]-Sales_Data[[#This Row],[Discount_Amount]]</f>
        <v>7416.5360000000001</v>
      </c>
      <c r="T2675">
        <f>Sales_Data[[#This Row],[Net Sales]]-Sales_Data[[#This Row],[Cost]]</f>
        <v>962.25600000000031</v>
      </c>
      <c r="U2675" s="2">
        <f>Sales_Data[[#This Row],[Profit]]/Sales_Data[[#This Row],[Net Sales]]</f>
        <v>0.12974466786111472</v>
      </c>
      <c r="V2675">
        <f>YEAR(Sales_Data[[#This Row],[Order_Date]])</f>
        <v>2025</v>
      </c>
      <c r="W2675" t="str">
        <f>TEXT(Sales_Data[[#This Row],[Order_Date]],"mmm")</f>
        <v>Mar</v>
      </c>
      <c r="X2675">
        <f>MONTH(Sales_Data[[#This Row],[Order_Date]])</f>
        <v>3</v>
      </c>
      <c r="Y2675" t="str">
        <f>"Q"&amp;ROUNDUP(MONTH(Sales_Data[[#This Row],[Order_Date]])/3,0)</f>
        <v>Q1</v>
      </c>
    </row>
    <row r="2676" spans="1:25" x14ac:dyDescent="0.3">
      <c r="A2676" t="s">
        <v>4203</v>
      </c>
      <c r="B2676" s="1">
        <v>45786</v>
      </c>
      <c r="C2676" t="s">
        <v>3026</v>
      </c>
      <c r="D2676" t="s">
        <v>553</v>
      </c>
      <c r="E2676" t="s">
        <v>48</v>
      </c>
      <c r="F2676" t="s">
        <v>49</v>
      </c>
      <c r="G2676" t="s">
        <v>67</v>
      </c>
      <c r="H2676" t="s">
        <v>121</v>
      </c>
      <c r="I2676" t="s">
        <v>142</v>
      </c>
      <c r="J2676">
        <v>1</v>
      </c>
      <c r="K2676">
        <v>59775.59</v>
      </c>
      <c r="L2676">
        <v>0.1</v>
      </c>
      <c r="M2676">
        <v>36139.72</v>
      </c>
      <c r="N2676" t="s">
        <v>70</v>
      </c>
      <c r="O2676" t="s">
        <v>35</v>
      </c>
      <c r="P2676" t="s">
        <v>26</v>
      </c>
      <c r="Q2676">
        <f>Sales_Data[[#This Row],[Quantity]]*Sales_Data[[#This Row],[Unit_Price]]</f>
        <v>59775.59</v>
      </c>
      <c r="R2676">
        <f>Sales_Data[[#This Row],[Gross_Sales]]*Sales_Data[[#This Row],[Discount]]</f>
        <v>5977.5590000000002</v>
      </c>
      <c r="S2676">
        <f>Sales_Data[[#This Row],[Gross_Sales]]-Sales_Data[[#This Row],[Discount_Amount]]</f>
        <v>53798.030999999995</v>
      </c>
      <c r="T2676">
        <f>Sales_Data[[#This Row],[Net Sales]]-Sales_Data[[#This Row],[Cost]]</f>
        <v>17658.310999999994</v>
      </c>
      <c r="U2676" s="2">
        <f>Sales_Data[[#This Row],[Profit]]/Sales_Data[[#This Row],[Net Sales]]</f>
        <v>0.32823340690665792</v>
      </c>
      <c r="V2676">
        <f>YEAR(Sales_Data[[#This Row],[Order_Date]])</f>
        <v>2025</v>
      </c>
      <c r="W2676" t="str">
        <f>TEXT(Sales_Data[[#This Row],[Order_Date]],"mmm")</f>
        <v>May</v>
      </c>
      <c r="X2676">
        <f>MONTH(Sales_Data[[#This Row],[Order_Date]])</f>
        <v>5</v>
      </c>
      <c r="Y2676" t="str">
        <f>"Q"&amp;ROUNDUP(MONTH(Sales_Data[[#This Row],[Order_Date]])/3,0)</f>
        <v>Q2</v>
      </c>
    </row>
    <row r="2677" spans="1:25" x14ac:dyDescent="0.3">
      <c r="A2677" t="s">
        <v>4204</v>
      </c>
      <c r="B2677" s="1">
        <v>46021</v>
      </c>
      <c r="C2677" t="s">
        <v>1591</v>
      </c>
      <c r="D2677" t="s">
        <v>589</v>
      </c>
      <c r="E2677" t="s">
        <v>48</v>
      </c>
      <c r="F2677" t="s">
        <v>126</v>
      </c>
      <c r="G2677" t="s">
        <v>67</v>
      </c>
      <c r="H2677" t="s">
        <v>68</v>
      </c>
      <c r="I2677" t="s">
        <v>69</v>
      </c>
      <c r="J2677">
        <v>1</v>
      </c>
      <c r="K2677">
        <v>24307.32</v>
      </c>
      <c r="L2677">
        <v>0</v>
      </c>
      <c r="M2677">
        <v>15501</v>
      </c>
      <c r="N2677" t="s">
        <v>70</v>
      </c>
      <c r="O2677" t="s">
        <v>35</v>
      </c>
      <c r="P2677" t="s">
        <v>71</v>
      </c>
      <c r="Q2677">
        <f>Sales_Data[[#This Row],[Quantity]]*Sales_Data[[#This Row],[Unit_Price]]</f>
        <v>24307.32</v>
      </c>
      <c r="R2677">
        <f>Sales_Data[[#This Row],[Gross_Sales]]*Sales_Data[[#This Row],[Discount]]</f>
        <v>0</v>
      </c>
      <c r="S2677">
        <f>Sales_Data[[#This Row],[Gross_Sales]]-Sales_Data[[#This Row],[Discount_Amount]]</f>
        <v>24307.32</v>
      </c>
      <c r="T2677">
        <f>Sales_Data[[#This Row],[Net Sales]]-Sales_Data[[#This Row],[Cost]]</f>
        <v>8806.32</v>
      </c>
      <c r="U2677" s="2">
        <f>Sales_Data[[#This Row],[Profit]]/Sales_Data[[#This Row],[Net Sales]]</f>
        <v>0.3622908654676863</v>
      </c>
      <c r="V2677">
        <f>YEAR(Sales_Data[[#This Row],[Order_Date]])</f>
        <v>2025</v>
      </c>
      <c r="W2677" t="str">
        <f>TEXT(Sales_Data[[#This Row],[Order_Date]],"mmm")</f>
        <v>Dec</v>
      </c>
      <c r="X2677">
        <f>MONTH(Sales_Data[[#This Row],[Order_Date]])</f>
        <v>12</v>
      </c>
      <c r="Y2677" t="str">
        <f>"Q"&amp;ROUNDUP(MONTH(Sales_Data[[#This Row],[Order_Date]])/3,0)</f>
        <v>Q4</v>
      </c>
    </row>
    <row r="2678" spans="1:25" x14ac:dyDescent="0.3">
      <c r="A2678" t="s">
        <v>4205</v>
      </c>
      <c r="B2678" s="1">
        <v>45918</v>
      </c>
      <c r="C2678" t="s">
        <v>3935</v>
      </c>
      <c r="D2678" t="s">
        <v>145</v>
      </c>
      <c r="E2678" t="s">
        <v>19</v>
      </c>
      <c r="F2678" t="s">
        <v>66</v>
      </c>
      <c r="G2678" t="s">
        <v>41</v>
      </c>
      <c r="H2678" t="s">
        <v>42</v>
      </c>
      <c r="I2678" t="s">
        <v>43</v>
      </c>
      <c r="J2678">
        <v>2</v>
      </c>
      <c r="K2678">
        <v>15512.73</v>
      </c>
      <c r="L2678">
        <v>0.05</v>
      </c>
      <c r="M2678">
        <v>24288.959999999999</v>
      </c>
      <c r="N2678" t="s">
        <v>24</v>
      </c>
      <c r="O2678" t="s">
        <v>25</v>
      </c>
      <c r="P2678" t="s">
        <v>44</v>
      </c>
      <c r="Q2678">
        <f>Sales_Data[[#This Row],[Quantity]]*Sales_Data[[#This Row],[Unit_Price]]</f>
        <v>31025.46</v>
      </c>
      <c r="R2678">
        <f>Sales_Data[[#This Row],[Gross_Sales]]*Sales_Data[[#This Row],[Discount]]</f>
        <v>1551.2730000000001</v>
      </c>
      <c r="S2678">
        <f>Sales_Data[[#This Row],[Gross_Sales]]-Sales_Data[[#This Row],[Discount_Amount]]</f>
        <v>29474.186999999998</v>
      </c>
      <c r="T2678">
        <f>Sales_Data[[#This Row],[Net Sales]]-Sales_Data[[#This Row],[Cost]]</f>
        <v>5185.226999999999</v>
      </c>
      <c r="U2678" s="2">
        <f>Sales_Data[[#This Row],[Profit]]/Sales_Data[[#This Row],[Net Sales]]</f>
        <v>0.17592434356204631</v>
      </c>
      <c r="V2678">
        <f>YEAR(Sales_Data[[#This Row],[Order_Date]])</f>
        <v>2025</v>
      </c>
      <c r="W2678" t="str">
        <f>TEXT(Sales_Data[[#This Row],[Order_Date]],"mmm")</f>
        <v>Sep</v>
      </c>
      <c r="X2678">
        <f>MONTH(Sales_Data[[#This Row],[Order_Date]])</f>
        <v>9</v>
      </c>
      <c r="Y2678" t="str">
        <f>"Q"&amp;ROUNDUP(MONTH(Sales_Data[[#This Row],[Order_Date]])/3,0)</f>
        <v>Q3</v>
      </c>
    </row>
    <row r="2679" spans="1:25" x14ac:dyDescent="0.3">
      <c r="A2679" t="s">
        <v>4206</v>
      </c>
      <c r="B2679" s="1">
        <v>45660</v>
      </c>
      <c r="C2679" t="s">
        <v>254</v>
      </c>
      <c r="D2679" t="s">
        <v>624</v>
      </c>
      <c r="E2679" t="s">
        <v>48</v>
      </c>
      <c r="F2679" t="s">
        <v>164</v>
      </c>
      <c r="G2679" t="s">
        <v>67</v>
      </c>
      <c r="H2679" t="s">
        <v>121</v>
      </c>
      <c r="I2679" t="s">
        <v>122</v>
      </c>
      <c r="J2679">
        <v>2</v>
      </c>
      <c r="K2679">
        <v>58831.91</v>
      </c>
      <c r="L2679">
        <v>0.05</v>
      </c>
      <c r="M2679">
        <v>94841.52</v>
      </c>
      <c r="N2679" t="s">
        <v>52</v>
      </c>
      <c r="O2679" t="s">
        <v>35</v>
      </c>
      <c r="P2679" t="s">
        <v>71</v>
      </c>
      <c r="Q2679">
        <f>Sales_Data[[#This Row],[Quantity]]*Sales_Data[[#This Row],[Unit_Price]]</f>
        <v>117663.82</v>
      </c>
      <c r="R2679">
        <f>Sales_Data[[#This Row],[Gross_Sales]]*Sales_Data[[#This Row],[Discount]]</f>
        <v>5883.1910000000007</v>
      </c>
      <c r="S2679">
        <f>Sales_Data[[#This Row],[Gross_Sales]]-Sales_Data[[#This Row],[Discount_Amount]]</f>
        <v>111780.629</v>
      </c>
      <c r="T2679">
        <f>Sales_Data[[#This Row],[Net Sales]]-Sales_Data[[#This Row],[Cost]]</f>
        <v>16939.108999999997</v>
      </c>
      <c r="U2679" s="2">
        <f>Sales_Data[[#This Row],[Profit]]/Sales_Data[[#This Row],[Net Sales]]</f>
        <v>0.1515388592060973</v>
      </c>
      <c r="V2679">
        <f>YEAR(Sales_Data[[#This Row],[Order_Date]])</f>
        <v>2025</v>
      </c>
      <c r="W2679" t="str">
        <f>TEXT(Sales_Data[[#This Row],[Order_Date]],"mmm")</f>
        <v>Jan</v>
      </c>
      <c r="X2679">
        <f>MONTH(Sales_Data[[#This Row],[Order_Date]])</f>
        <v>1</v>
      </c>
      <c r="Y2679" t="str">
        <f>"Q"&amp;ROUNDUP(MONTH(Sales_Data[[#This Row],[Order_Date]])/3,0)</f>
        <v>Q1</v>
      </c>
    </row>
    <row r="2680" spans="1:25" x14ac:dyDescent="0.3">
      <c r="A2680" t="s">
        <v>4207</v>
      </c>
      <c r="B2680" s="1">
        <v>45761</v>
      </c>
      <c r="C2680" t="s">
        <v>4208</v>
      </c>
      <c r="D2680" t="s">
        <v>422</v>
      </c>
      <c r="E2680" t="s">
        <v>39</v>
      </c>
      <c r="F2680" t="s">
        <v>96</v>
      </c>
      <c r="G2680" t="s">
        <v>67</v>
      </c>
      <c r="H2680" t="s">
        <v>121</v>
      </c>
      <c r="I2680" t="s">
        <v>122</v>
      </c>
      <c r="J2680">
        <v>1</v>
      </c>
      <c r="K2680">
        <v>3696.71</v>
      </c>
      <c r="L2680">
        <v>0.1</v>
      </c>
      <c r="M2680">
        <v>2210.84</v>
      </c>
      <c r="N2680" t="s">
        <v>52</v>
      </c>
      <c r="O2680" t="s">
        <v>25</v>
      </c>
      <c r="P2680" t="s">
        <v>71</v>
      </c>
      <c r="Q2680">
        <f>Sales_Data[[#This Row],[Quantity]]*Sales_Data[[#This Row],[Unit_Price]]</f>
        <v>3696.71</v>
      </c>
      <c r="R2680">
        <f>Sales_Data[[#This Row],[Gross_Sales]]*Sales_Data[[#This Row],[Discount]]</f>
        <v>369.67100000000005</v>
      </c>
      <c r="S2680">
        <f>Sales_Data[[#This Row],[Gross_Sales]]-Sales_Data[[#This Row],[Discount_Amount]]</f>
        <v>3327.0389999999998</v>
      </c>
      <c r="T2680">
        <f>Sales_Data[[#This Row],[Net Sales]]-Sales_Data[[#This Row],[Cost]]</f>
        <v>1116.1989999999996</v>
      </c>
      <c r="U2680" s="2">
        <f>Sales_Data[[#This Row],[Profit]]/Sales_Data[[#This Row],[Net Sales]]</f>
        <v>0.33549321183190212</v>
      </c>
      <c r="V2680">
        <f>YEAR(Sales_Data[[#This Row],[Order_Date]])</f>
        <v>2025</v>
      </c>
      <c r="W2680" t="str">
        <f>TEXT(Sales_Data[[#This Row],[Order_Date]],"mmm")</f>
        <v>Apr</v>
      </c>
      <c r="X2680">
        <f>MONTH(Sales_Data[[#This Row],[Order_Date]])</f>
        <v>4</v>
      </c>
      <c r="Y2680" t="str">
        <f>"Q"&amp;ROUNDUP(MONTH(Sales_Data[[#This Row],[Order_Date]])/3,0)</f>
        <v>Q2</v>
      </c>
    </row>
    <row r="2681" spans="1:25" x14ac:dyDescent="0.3">
      <c r="A2681" t="s">
        <v>4209</v>
      </c>
      <c r="B2681" s="1">
        <v>45881</v>
      </c>
      <c r="C2681" t="s">
        <v>968</v>
      </c>
      <c r="D2681" t="s">
        <v>125</v>
      </c>
      <c r="E2681" t="s">
        <v>19</v>
      </c>
      <c r="F2681" t="s">
        <v>20</v>
      </c>
      <c r="G2681" t="s">
        <v>21</v>
      </c>
      <c r="H2681" t="s">
        <v>297</v>
      </c>
      <c r="I2681" t="s">
        <v>494</v>
      </c>
      <c r="J2681">
        <v>2</v>
      </c>
      <c r="K2681">
        <v>8432.0300000000007</v>
      </c>
      <c r="L2681">
        <v>0.05</v>
      </c>
      <c r="M2681">
        <v>10387.19</v>
      </c>
      <c r="N2681" t="s">
        <v>70</v>
      </c>
      <c r="O2681" t="s">
        <v>25</v>
      </c>
      <c r="P2681" t="s">
        <v>44</v>
      </c>
      <c r="Q2681">
        <f>Sales_Data[[#This Row],[Quantity]]*Sales_Data[[#This Row],[Unit_Price]]</f>
        <v>16864.060000000001</v>
      </c>
      <c r="R2681">
        <f>Sales_Data[[#This Row],[Gross_Sales]]*Sales_Data[[#This Row],[Discount]]</f>
        <v>843.20300000000009</v>
      </c>
      <c r="S2681">
        <f>Sales_Data[[#This Row],[Gross_Sales]]-Sales_Data[[#This Row],[Discount_Amount]]</f>
        <v>16020.857000000002</v>
      </c>
      <c r="T2681">
        <f>Sales_Data[[#This Row],[Net Sales]]-Sales_Data[[#This Row],[Cost]]</f>
        <v>5633.6670000000013</v>
      </c>
      <c r="U2681" s="2">
        <f>Sales_Data[[#This Row],[Profit]]/Sales_Data[[#This Row],[Net Sales]]</f>
        <v>0.35164579522805806</v>
      </c>
      <c r="V2681">
        <f>YEAR(Sales_Data[[#This Row],[Order_Date]])</f>
        <v>2025</v>
      </c>
      <c r="W2681" t="str">
        <f>TEXT(Sales_Data[[#This Row],[Order_Date]],"mmm")</f>
        <v>Aug</v>
      </c>
      <c r="X2681">
        <f>MONTH(Sales_Data[[#This Row],[Order_Date]])</f>
        <v>8</v>
      </c>
      <c r="Y2681" t="str">
        <f>"Q"&amp;ROUNDUP(MONTH(Sales_Data[[#This Row],[Order_Date]])/3,0)</f>
        <v>Q3</v>
      </c>
    </row>
    <row r="2682" spans="1:25" x14ac:dyDescent="0.3">
      <c r="A2682" t="s">
        <v>4210</v>
      </c>
      <c r="B2682" s="1">
        <v>45977</v>
      </c>
      <c r="C2682" t="s">
        <v>3292</v>
      </c>
      <c r="D2682" t="s">
        <v>546</v>
      </c>
      <c r="E2682" t="s">
        <v>48</v>
      </c>
      <c r="F2682" t="s">
        <v>126</v>
      </c>
      <c r="G2682" t="s">
        <v>32</v>
      </c>
      <c r="H2682" t="s">
        <v>33</v>
      </c>
      <c r="I2682" t="s">
        <v>34</v>
      </c>
      <c r="J2682">
        <v>3</v>
      </c>
      <c r="K2682">
        <v>49824.81</v>
      </c>
      <c r="L2682">
        <v>0.05</v>
      </c>
      <c r="M2682">
        <v>119378.08</v>
      </c>
      <c r="N2682" t="s">
        <v>52</v>
      </c>
      <c r="O2682" t="s">
        <v>35</v>
      </c>
      <c r="P2682" t="s">
        <v>44</v>
      </c>
      <c r="Q2682">
        <f>Sales_Data[[#This Row],[Quantity]]*Sales_Data[[#This Row],[Unit_Price]]</f>
        <v>149474.43</v>
      </c>
      <c r="R2682">
        <f>Sales_Data[[#This Row],[Gross_Sales]]*Sales_Data[[#This Row],[Discount]]</f>
        <v>7473.7214999999997</v>
      </c>
      <c r="S2682">
        <f>Sales_Data[[#This Row],[Gross_Sales]]-Sales_Data[[#This Row],[Discount_Amount]]</f>
        <v>142000.70850000001</v>
      </c>
      <c r="T2682">
        <f>Sales_Data[[#This Row],[Net Sales]]-Sales_Data[[#This Row],[Cost]]</f>
        <v>22622.628500000006</v>
      </c>
      <c r="U2682" s="2">
        <f>Sales_Data[[#This Row],[Profit]]/Sales_Data[[#This Row],[Net Sales]]</f>
        <v>0.159313490326705</v>
      </c>
      <c r="V2682">
        <f>YEAR(Sales_Data[[#This Row],[Order_Date]])</f>
        <v>2025</v>
      </c>
      <c r="W2682" t="str">
        <f>TEXT(Sales_Data[[#This Row],[Order_Date]],"mmm")</f>
        <v>Nov</v>
      </c>
      <c r="X2682">
        <f>MONTH(Sales_Data[[#This Row],[Order_Date]])</f>
        <v>11</v>
      </c>
      <c r="Y2682" t="str">
        <f>"Q"&amp;ROUNDUP(MONTH(Sales_Data[[#This Row],[Order_Date]])/3,0)</f>
        <v>Q4</v>
      </c>
    </row>
    <row r="2683" spans="1:25" x14ac:dyDescent="0.3">
      <c r="A2683" t="s">
        <v>4211</v>
      </c>
      <c r="B2683" s="1">
        <v>46019</v>
      </c>
      <c r="C2683" t="s">
        <v>1504</v>
      </c>
      <c r="D2683" t="s">
        <v>1171</v>
      </c>
      <c r="E2683" t="s">
        <v>48</v>
      </c>
      <c r="F2683" t="s">
        <v>49</v>
      </c>
      <c r="G2683" t="s">
        <v>41</v>
      </c>
      <c r="H2683" t="s">
        <v>147</v>
      </c>
      <c r="I2683" t="s">
        <v>148</v>
      </c>
      <c r="J2683">
        <v>1</v>
      </c>
      <c r="K2683">
        <v>46456.19</v>
      </c>
      <c r="L2683">
        <v>0.05</v>
      </c>
      <c r="M2683">
        <v>38582.050000000003</v>
      </c>
      <c r="N2683" t="s">
        <v>24</v>
      </c>
      <c r="O2683" t="s">
        <v>35</v>
      </c>
      <c r="P2683" t="s">
        <v>26</v>
      </c>
      <c r="Q2683">
        <f>Sales_Data[[#This Row],[Quantity]]*Sales_Data[[#This Row],[Unit_Price]]</f>
        <v>46456.19</v>
      </c>
      <c r="R2683">
        <f>Sales_Data[[#This Row],[Gross_Sales]]*Sales_Data[[#This Row],[Discount]]</f>
        <v>2322.8095000000003</v>
      </c>
      <c r="S2683">
        <f>Sales_Data[[#This Row],[Gross_Sales]]-Sales_Data[[#This Row],[Discount_Amount]]</f>
        <v>44133.380499999999</v>
      </c>
      <c r="T2683">
        <f>Sales_Data[[#This Row],[Net Sales]]-Sales_Data[[#This Row],[Cost]]</f>
        <v>5551.3304999999964</v>
      </c>
      <c r="U2683" s="2">
        <f>Sales_Data[[#This Row],[Profit]]/Sales_Data[[#This Row],[Net Sales]]</f>
        <v>0.12578529985936601</v>
      </c>
      <c r="V2683">
        <f>YEAR(Sales_Data[[#This Row],[Order_Date]])</f>
        <v>2025</v>
      </c>
      <c r="W2683" t="str">
        <f>TEXT(Sales_Data[[#This Row],[Order_Date]],"mmm")</f>
        <v>Dec</v>
      </c>
      <c r="X2683">
        <f>MONTH(Sales_Data[[#This Row],[Order_Date]])</f>
        <v>12</v>
      </c>
      <c r="Y2683" t="str">
        <f>"Q"&amp;ROUNDUP(MONTH(Sales_Data[[#This Row],[Order_Date]])/3,0)</f>
        <v>Q4</v>
      </c>
    </row>
    <row r="2684" spans="1:25" x14ac:dyDescent="0.3">
      <c r="A2684" t="s">
        <v>4212</v>
      </c>
      <c r="B2684" s="1">
        <v>46011</v>
      </c>
      <c r="C2684" t="s">
        <v>3269</v>
      </c>
      <c r="D2684" t="s">
        <v>125</v>
      </c>
      <c r="E2684" t="s">
        <v>19</v>
      </c>
      <c r="F2684" t="s">
        <v>113</v>
      </c>
      <c r="G2684" t="s">
        <v>67</v>
      </c>
      <c r="H2684" t="s">
        <v>133</v>
      </c>
      <c r="I2684" t="s">
        <v>134</v>
      </c>
      <c r="J2684">
        <v>1</v>
      </c>
      <c r="K2684">
        <v>6383.66</v>
      </c>
      <c r="L2684">
        <v>0</v>
      </c>
      <c r="M2684">
        <v>4634.76</v>
      </c>
      <c r="N2684" t="s">
        <v>109</v>
      </c>
      <c r="O2684" t="s">
        <v>35</v>
      </c>
      <c r="P2684" t="s">
        <v>71</v>
      </c>
      <c r="Q2684">
        <f>Sales_Data[[#This Row],[Quantity]]*Sales_Data[[#This Row],[Unit_Price]]</f>
        <v>6383.66</v>
      </c>
      <c r="R2684">
        <f>Sales_Data[[#This Row],[Gross_Sales]]*Sales_Data[[#This Row],[Discount]]</f>
        <v>0</v>
      </c>
      <c r="S2684">
        <f>Sales_Data[[#This Row],[Gross_Sales]]-Sales_Data[[#This Row],[Discount_Amount]]</f>
        <v>6383.66</v>
      </c>
      <c r="T2684">
        <f>Sales_Data[[#This Row],[Net Sales]]-Sales_Data[[#This Row],[Cost]]</f>
        <v>1748.8999999999996</v>
      </c>
      <c r="U2684" s="2">
        <f>Sales_Data[[#This Row],[Profit]]/Sales_Data[[#This Row],[Net Sales]]</f>
        <v>0.2739650921258337</v>
      </c>
      <c r="V2684">
        <f>YEAR(Sales_Data[[#This Row],[Order_Date]])</f>
        <v>2025</v>
      </c>
      <c r="W2684" t="str">
        <f>TEXT(Sales_Data[[#This Row],[Order_Date]],"mmm")</f>
        <v>Dec</v>
      </c>
      <c r="X2684">
        <f>MONTH(Sales_Data[[#This Row],[Order_Date]])</f>
        <v>12</v>
      </c>
      <c r="Y2684" t="str">
        <f>"Q"&amp;ROUNDUP(MONTH(Sales_Data[[#This Row],[Order_Date]])/3,0)</f>
        <v>Q4</v>
      </c>
    </row>
    <row r="2685" spans="1:25" x14ac:dyDescent="0.3">
      <c r="A2685" t="s">
        <v>4213</v>
      </c>
      <c r="B2685" s="1">
        <v>45667</v>
      </c>
      <c r="C2685" t="s">
        <v>2193</v>
      </c>
      <c r="D2685" t="s">
        <v>255</v>
      </c>
      <c r="E2685" t="s">
        <v>39</v>
      </c>
      <c r="F2685" t="s">
        <v>405</v>
      </c>
      <c r="G2685" t="s">
        <v>32</v>
      </c>
      <c r="H2685" t="s">
        <v>33</v>
      </c>
      <c r="I2685" t="s">
        <v>161</v>
      </c>
      <c r="J2685">
        <v>3</v>
      </c>
      <c r="K2685">
        <v>1076.82</v>
      </c>
      <c r="L2685">
        <v>0.15</v>
      </c>
      <c r="M2685">
        <v>2348.5100000000002</v>
      </c>
      <c r="N2685" t="s">
        <v>24</v>
      </c>
      <c r="O2685" t="s">
        <v>35</v>
      </c>
      <c r="P2685" t="s">
        <v>71</v>
      </c>
      <c r="Q2685">
        <f>Sales_Data[[#This Row],[Quantity]]*Sales_Data[[#This Row],[Unit_Price]]</f>
        <v>3230.46</v>
      </c>
      <c r="R2685">
        <f>Sales_Data[[#This Row],[Gross_Sales]]*Sales_Data[[#This Row],[Discount]]</f>
        <v>484.56899999999996</v>
      </c>
      <c r="S2685">
        <f>Sales_Data[[#This Row],[Gross_Sales]]-Sales_Data[[#This Row],[Discount_Amount]]</f>
        <v>2745.8910000000001</v>
      </c>
      <c r="T2685">
        <f>Sales_Data[[#This Row],[Net Sales]]-Sales_Data[[#This Row],[Cost]]</f>
        <v>397.38099999999986</v>
      </c>
      <c r="U2685" s="2">
        <f>Sales_Data[[#This Row],[Profit]]/Sales_Data[[#This Row],[Net Sales]]</f>
        <v>0.14471841744628605</v>
      </c>
      <c r="V2685">
        <f>YEAR(Sales_Data[[#This Row],[Order_Date]])</f>
        <v>2025</v>
      </c>
      <c r="W2685" t="str">
        <f>TEXT(Sales_Data[[#This Row],[Order_Date]],"mmm")</f>
        <v>Jan</v>
      </c>
      <c r="X2685">
        <f>MONTH(Sales_Data[[#This Row],[Order_Date]])</f>
        <v>1</v>
      </c>
      <c r="Y2685" t="str">
        <f>"Q"&amp;ROUNDUP(MONTH(Sales_Data[[#This Row],[Order_Date]])/3,0)</f>
        <v>Q1</v>
      </c>
    </row>
    <row r="2686" spans="1:25" x14ac:dyDescent="0.3">
      <c r="A2686" t="s">
        <v>4214</v>
      </c>
      <c r="B2686" s="1">
        <v>45959</v>
      </c>
      <c r="C2686" t="s">
        <v>4215</v>
      </c>
      <c r="D2686" t="s">
        <v>1026</v>
      </c>
      <c r="E2686" t="s">
        <v>39</v>
      </c>
      <c r="F2686" t="s">
        <v>107</v>
      </c>
      <c r="G2686" t="s">
        <v>67</v>
      </c>
      <c r="H2686" t="s">
        <v>133</v>
      </c>
      <c r="I2686" t="s">
        <v>138</v>
      </c>
      <c r="J2686">
        <v>1</v>
      </c>
      <c r="K2686">
        <v>2148.0300000000002</v>
      </c>
      <c r="L2686">
        <v>0.05</v>
      </c>
      <c r="M2686">
        <v>1674.46</v>
      </c>
      <c r="N2686" t="s">
        <v>24</v>
      </c>
      <c r="O2686" t="s">
        <v>25</v>
      </c>
      <c r="P2686" t="s">
        <v>71</v>
      </c>
      <c r="Q2686">
        <f>Sales_Data[[#This Row],[Quantity]]*Sales_Data[[#This Row],[Unit_Price]]</f>
        <v>2148.0300000000002</v>
      </c>
      <c r="R2686">
        <f>Sales_Data[[#This Row],[Gross_Sales]]*Sales_Data[[#This Row],[Discount]]</f>
        <v>107.40150000000001</v>
      </c>
      <c r="S2686">
        <f>Sales_Data[[#This Row],[Gross_Sales]]-Sales_Data[[#This Row],[Discount_Amount]]</f>
        <v>2040.6285000000003</v>
      </c>
      <c r="T2686">
        <f>Sales_Data[[#This Row],[Net Sales]]-Sales_Data[[#This Row],[Cost]]</f>
        <v>366.16850000000022</v>
      </c>
      <c r="U2686" s="2">
        <f>Sales_Data[[#This Row],[Profit]]/Sales_Data[[#This Row],[Net Sales]]</f>
        <v>0.17943907967569803</v>
      </c>
      <c r="V2686">
        <f>YEAR(Sales_Data[[#This Row],[Order_Date]])</f>
        <v>2025</v>
      </c>
      <c r="W2686" t="str">
        <f>TEXT(Sales_Data[[#This Row],[Order_Date]],"mmm")</f>
        <v>Oct</v>
      </c>
      <c r="X2686">
        <f>MONTH(Sales_Data[[#This Row],[Order_Date]])</f>
        <v>10</v>
      </c>
      <c r="Y2686" t="str">
        <f>"Q"&amp;ROUNDUP(MONTH(Sales_Data[[#This Row],[Order_Date]])/3,0)</f>
        <v>Q4</v>
      </c>
    </row>
    <row r="2687" spans="1:25" x14ac:dyDescent="0.3">
      <c r="A2687" t="s">
        <v>4216</v>
      </c>
      <c r="B2687" s="1">
        <v>45888</v>
      </c>
      <c r="C2687" t="s">
        <v>846</v>
      </c>
      <c r="D2687" t="s">
        <v>1650</v>
      </c>
      <c r="E2687" t="s">
        <v>48</v>
      </c>
      <c r="F2687" t="s">
        <v>49</v>
      </c>
      <c r="G2687" t="s">
        <v>41</v>
      </c>
      <c r="H2687" t="s">
        <v>42</v>
      </c>
      <c r="I2687" t="s">
        <v>43</v>
      </c>
      <c r="J2687">
        <v>1</v>
      </c>
      <c r="K2687">
        <v>9820.31</v>
      </c>
      <c r="L2687">
        <v>0.1</v>
      </c>
      <c r="M2687">
        <v>6144.99</v>
      </c>
      <c r="N2687" t="s">
        <v>52</v>
      </c>
      <c r="O2687" t="s">
        <v>25</v>
      </c>
      <c r="P2687" t="s">
        <v>26</v>
      </c>
      <c r="Q2687">
        <f>Sales_Data[[#This Row],[Quantity]]*Sales_Data[[#This Row],[Unit_Price]]</f>
        <v>9820.31</v>
      </c>
      <c r="R2687">
        <f>Sales_Data[[#This Row],[Gross_Sales]]*Sales_Data[[#This Row],[Discount]]</f>
        <v>982.03099999999995</v>
      </c>
      <c r="S2687">
        <f>Sales_Data[[#This Row],[Gross_Sales]]-Sales_Data[[#This Row],[Discount_Amount]]</f>
        <v>8838.2789999999986</v>
      </c>
      <c r="T2687">
        <f>Sales_Data[[#This Row],[Net Sales]]-Sales_Data[[#This Row],[Cost]]</f>
        <v>2693.2889999999989</v>
      </c>
      <c r="U2687" s="2">
        <f>Sales_Data[[#This Row],[Profit]]/Sales_Data[[#This Row],[Net Sales]]</f>
        <v>0.30473002719194531</v>
      </c>
      <c r="V2687">
        <f>YEAR(Sales_Data[[#This Row],[Order_Date]])</f>
        <v>2025</v>
      </c>
      <c r="W2687" t="str">
        <f>TEXT(Sales_Data[[#This Row],[Order_Date]],"mmm")</f>
        <v>Aug</v>
      </c>
      <c r="X2687">
        <f>MONTH(Sales_Data[[#This Row],[Order_Date]])</f>
        <v>8</v>
      </c>
      <c r="Y2687" t="str">
        <f>"Q"&amp;ROUNDUP(MONTH(Sales_Data[[#This Row],[Order_Date]])/3,0)</f>
        <v>Q3</v>
      </c>
    </row>
    <row r="2688" spans="1:25" x14ac:dyDescent="0.3">
      <c r="A2688" t="s">
        <v>4217</v>
      </c>
      <c r="B2688" s="1">
        <v>45876</v>
      </c>
      <c r="C2688" t="s">
        <v>540</v>
      </c>
      <c r="D2688" t="s">
        <v>511</v>
      </c>
      <c r="E2688" t="s">
        <v>48</v>
      </c>
      <c r="F2688" t="s">
        <v>152</v>
      </c>
      <c r="G2688" t="s">
        <v>67</v>
      </c>
      <c r="H2688" t="s">
        <v>88</v>
      </c>
      <c r="I2688" t="s">
        <v>157</v>
      </c>
      <c r="J2688">
        <v>2</v>
      </c>
      <c r="K2688">
        <v>20215.5</v>
      </c>
      <c r="L2688">
        <v>0</v>
      </c>
      <c r="M2688">
        <v>26717.45</v>
      </c>
      <c r="N2688" t="s">
        <v>109</v>
      </c>
      <c r="O2688" t="s">
        <v>35</v>
      </c>
      <c r="P2688" t="s">
        <v>44</v>
      </c>
      <c r="Q2688">
        <f>Sales_Data[[#This Row],[Quantity]]*Sales_Data[[#This Row],[Unit_Price]]</f>
        <v>40431</v>
      </c>
      <c r="R2688">
        <f>Sales_Data[[#This Row],[Gross_Sales]]*Sales_Data[[#This Row],[Discount]]</f>
        <v>0</v>
      </c>
      <c r="S2688">
        <f>Sales_Data[[#This Row],[Gross_Sales]]-Sales_Data[[#This Row],[Discount_Amount]]</f>
        <v>40431</v>
      </c>
      <c r="T2688">
        <f>Sales_Data[[#This Row],[Net Sales]]-Sales_Data[[#This Row],[Cost]]</f>
        <v>13713.55</v>
      </c>
      <c r="U2688" s="2">
        <f>Sales_Data[[#This Row],[Profit]]/Sales_Data[[#This Row],[Net Sales]]</f>
        <v>0.33918404194801016</v>
      </c>
      <c r="V2688">
        <f>YEAR(Sales_Data[[#This Row],[Order_Date]])</f>
        <v>2025</v>
      </c>
      <c r="W2688" t="str">
        <f>TEXT(Sales_Data[[#This Row],[Order_Date]],"mmm")</f>
        <v>Aug</v>
      </c>
      <c r="X2688">
        <f>MONTH(Sales_Data[[#This Row],[Order_Date]])</f>
        <v>8</v>
      </c>
      <c r="Y2688" t="str">
        <f>"Q"&amp;ROUNDUP(MONTH(Sales_Data[[#This Row],[Order_Date]])/3,0)</f>
        <v>Q3</v>
      </c>
    </row>
    <row r="2689" spans="1:25" x14ac:dyDescent="0.3">
      <c r="A2689" t="s">
        <v>4218</v>
      </c>
      <c r="B2689" s="1">
        <v>45723</v>
      </c>
      <c r="C2689" t="s">
        <v>2770</v>
      </c>
      <c r="D2689" t="s">
        <v>341</v>
      </c>
      <c r="E2689" t="s">
        <v>48</v>
      </c>
      <c r="F2689" t="s">
        <v>49</v>
      </c>
      <c r="G2689" t="s">
        <v>67</v>
      </c>
      <c r="H2689" t="s">
        <v>121</v>
      </c>
      <c r="I2689" t="s">
        <v>142</v>
      </c>
      <c r="J2689">
        <v>1</v>
      </c>
      <c r="K2689">
        <v>18125.669999999998</v>
      </c>
      <c r="L2689">
        <v>0.05</v>
      </c>
      <c r="M2689">
        <v>11549.01</v>
      </c>
      <c r="N2689" t="s">
        <v>24</v>
      </c>
      <c r="O2689" t="s">
        <v>35</v>
      </c>
      <c r="P2689" t="s">
        <v>26</v>
      </c>
      <c r="Q2689">
        <f>Sales_Data[[#This Row],[Quantity]]*Sales_Data[[#This Row],[Unit_Price]]</f>
        <v>18125.669999999998</v>
      </c>
      <c r="R2689">
        <f>Sales_Data[[#This Row],[Gross_Sales]]*Sales_Data[[#This Row],[Discount]]</f>
        <v>906.2835</v>
      </c>
      <c r="S2689">
        <f>Sales_Data[[#This Row],[Gross_Sales]]-Sales_Data[[#This Row],[Discount_Amount]]</f>
        <v>17219.386499999997</v>
      </c>
      <c r="T2689">
        <f>Sales_Data[[#This Row],[Net Sales]]-Sales_Data[[#This Row],[Cost]]</f>
        <v>5670.3764999999967</v>
      </c>
      <c r="U2689" s="2">
        <f>Sales_Data[[#This Row],[Profit]]/Sales_Data[[#This Row],[Net Sales]]</f>
        <v>0.32930188889133755</v>
      </c>
      <c r="V2689">
        <f>YEAR(Sales_Data[[#This Row],[Order_Date]])</f>
        <v>2025</v>
      </c>
      <c r="W2689" t="str">
        <f>TEXT(Sales_Data[[#This Row],[Order_Date]],"mmm")</f>
        <v>Mar</v>
      </c>
      <c r="X2689">
        <f>MONTH(Sales_Data[[#This Row],[Order_Date]])</f>
        <v>3</v>
      </c>
      <c r="Y2689" t="str">
        <f>"Q"&amp;ROUNDUP(MONTH(Sales_Data[[#This Row],[Order_Date]])/3,0)</f>
        <v>Q1</v>
      </c>
    </row>
    <row r="2690" spans="1:25" x14ac:dyDescent="0.3">
      <c r="A2690" t="s">
        <v>4219</v>
      </c>
      <c r="B2690" s="1">
        <v>45769</v>
      </c>
      <c r="C2690" t="s">
        <v>1175</v>
      </c>
      <c r="D2690" t="s">
        <v>728</v>
      </c>
      <c r="E2690" t="s">
        <v>48</v>
      </c>
      <c r="F2690" t="s">
        <v>132</v>
      </c>
      <c r="G2690" t="s">
        <v>41</v>
      </c>
      <c r="H2690" t="s">
        <v>42</v>
      </c>
      <c r="I2690" t="s">
        <v>43</v>
      </c>
      <c r="J2690">
        <v>1</v>
      </c>
      <c r="K2690">
        <v>41994.68</v>
      </c>
      <c r="L2690">
        <v>0.15</v>
      </c>
      <c r="M2690">
        <v>27013.98</v>
      </c>
      <c r="N2690" t="s">
        <v>70</v>
      </c>
      <c r="O2690" t="s">
        <v>35</v>
      </c>
      <c r="P2690" t="s">
        <v>44</v>
      </c>
      <c r="Q2690">
        <f>Sales_Data[[#This Row],[Quantity]]*Sales_Data[[#This Row],[Unit_Price]]</f>
        <v>41994.68</v>
      </c>
      <c r="R2690">
        <f>Sales_Data[[#This Row],[Gross_Sales]]*Sales_Data[[#This Row],[Discount]]</f>
        <v>6299.2020000000002</v>
      </c>
      <c r="S2690">
        <f>Sales_Data[[#This Row],[Gross_Sales]]-Sales_Data[[#This Row],[Discount_Amount]]</f>
        <v>35695.478000000003</v>
      </c>
      <c r="T2690">
        <f>Sales_Data[[#This Row],[Net Sales]]-Sales_Data[[#This Row],[Cost]]</f>
        <v>8681.4980000000032</v>
      </c>
      <c r="U2690" s="2">
        <f>Sales_Data[[#This Row],[Profit]]/Sales_Data[[#This Row],[Net Sales]]</f>
        <v>0.24321002228909785</v>
      </c>
      <c r="V2690">
        <f>YEAR(Sales_Data[[#This Row],[Order_Date]])</f>
        <v>2025</v>
      </c>
      <c r="W2690" t="str">
        <f>TEXT(Sales_Data[[#This Row],[Order_Date]],"mmm")</f>
        <v>Apr</v>
      </c>
      <c r="X2690">
        <f>MONTH(Sales_Data[[#This Row],[Order_Date]])</f>
        <v>4</v>
      </c>
      <c r="Y2690" t="str">
        <f>"Q"&amp;ROUNDUP(MONTH(Sales_Data[[#This Row],[Order_Date]])/3,0)</f>
        <v>Q2</v>
      </c>
    </row>
    <row r="2691" spans="1:25" x14ac:dyDescent="0.3">
      <c r="A2691" t="s">
        <v>4220</v>
      </c>
      <c r="B2691" s="1">
        <v>45670</v>
      </c>
      <c r="C2691" t="s">
        <v>3594</v>
      </c>
      <c r="D2691" t="s">
        <v>47</v>
      </c>
      <c r="E2691" t="s">
        <v>119</v>
      </c>
      <c r="F2691" t="s">
        <v>146</v>
      </c>
      <c r="G2691" t="s">
        <v>41</v>
      </c>
      <c r="H2691" t="s">
        <v>42</v>
      </c>
      <c r="I2691" t="s">
        <v>82</v>
      </c>
      <c r="J2691">
        <v>5</v>
      </c>
      <c r="K2691">
        <v>8613.2199999999993</v>
      </c>
      <c r="L2691">
        <v>0.2</v>
      </c>
      <c r="M2691">
        <v>24920.080000000002</v>
      </c>
      <c r="N2691" t="s">
        <v>52</v>
      </c>
      <c r="O2691" t="s">
        <v>35</v>
      </c>
      <c r="P2691" t="s">
        <v>26</v>
      </c>
      <c r="Q2691">
        <f>Sales_Data[[#This Row],[Quantity]]*Sales_Data[[#This Row],[Unit_Price]]</f>
        <v>43066.1</v>
      </c>
      <c r="R2691">
        <f>Sales_Data[[#This Row],[Gross_Sales]]*Sales_Data[[#This Row],[Discount]]</f>
        <v>8613.2199999999993</v>
      </c>
      <c r="S2691">
        <f>Sales_Data[[#This Row],[Gross_Sales]]-Sales_Data[[#This Row],[Discount_Amount]]</f>
        <v>34452.879999999997</v>
      </c>
      <c r="T2691">
        <f>Sales_Data[[#This Row],[Net Sales]]-Sales_Data[[#This Row],[Cost]]</f>
        <v>9532.7999999999956</v>
      </c>
      <c r="U2691" s="2">
        <f>Sales_Data[[#This Row],[Profit]]/Sales_Data[[#This Row],[Net Sales]]</f>
        <v>0.2766909471719054</v>
      </c>
      <c r="V2691">
        <f>YEAR(Sales_Data[[#This Row],[Order_Date]])</f>
        <v>2025</v>
      </c>
      <c r="W2691" t="str">
        <f>TEXT(Sales_Data[[#This Row],[Order_Date]],"mmm")</f>
        <v>Jan</v>
      </c>
      <c r="X2691">
        <f>MONTH(Sales_Data[[#This Row],[Order_Date]])</f>
        <v>1</v>
      </c>
      <c r="Y2691" t="str">
        <f>"Q"&amp;ROUNDUP(MONTH(Sales_Data[[#This Row],[Order_Date]])/3,0)</f>
        <v>Q1</v>
      </c>
    </row>
    <row r="2692" spans="1:25" x14ac:dyDescent="0.3">
      <c r="A2692" t="s">
        <v>4221</v>
      </c>
      <c r="B2692" s="1">
        <v>45743</v>
      </c>
      <c r="C2692" t="s">
        <v>1439</v>
      </c>
      <c r="D2692" t="s">
        <v>118</v>
      </c>
      <c r="E2692" t="s">
        <v>48</v>
      </c>
      <c r="F2692" t="s">
        <v>132</v>
      </c>
      <c r="G2692" t="s">
        <v>67</v>
      </c>
      <c r="H2692" t="s">
        <v>88</v>
      </c>
      <c r="I2692" t="s">
        <v>157</v>
      </c>
      <c r="J2692">
        <v>1</v>
      </c>
      <c r="K2692">
        <v>45044.73</v>
      </c>
      <c r="L2692">
        <v>0.05</v>
      </c>
      <c r="M2692">
        <v>37196.81</v>
      </c>
      <c r="N2692" t="s">
        <v>24</v>
      </c>
      <c r="O2692" t="s">
        <v>35</v>
      </c>
      <c r="P2692" t="s">
        <v>26</v>
      </c>
      <c r="Q2692">
        <f>Sales_Data[[#This Row],[Quantity]]*Sales_Data[[#This Row],[Unit_Price]]</f>
        <v>45044.73</v>
      </c>
      <c r="R2692">
        <f>Sales_Data[[#This Row],[Gross_Sales]]*Sales_Data[[#This Row],[Discount]]</f>
        <v>2252.2365000000004</v>
      </c>
      <c r="S2692">
        <f>Sales_Data[[#This Row],[Gross_Sales]]-Sales_Data[[#This Row],[Discount_Amount]]</f>
        <v>42792.493500000004</v>
      </c>
      <c r="T2692">
        <f>Sales_Data[[#This Row],[Net Sales]]-Sales_Data[[#This Row],[Cost]]</f>
        <v>5595.6835000000065</v>
      </c>
      <c r="U2692" s="2">
        <f>Sales_Data[[#This Row],[Profit]]/Sales_Data[[#This Row],[Net Sales]]</f>
        <v>0.13076320266310273</v>
      </c>
      <c r="V2692">
        <f>YEAR(Sales_Data[[#This Row],[Order_Date]])</f>
        <v>2025</v>
      </c>
      <c r="W2692" t="str">
        <f>TEXT(Sales_Data[[#This Row],[Order_Date]],"mmm")</f>
        <v>Mar</v>
      </c>
      <c r="X2692">
        <f>MONTH(Sales_Data[[#This Row],[Order_Date]])</f>
        <v>3</v>
      </c>
      <c r="Y2692" t="str">
        <f>"Q"&amp;ROUNDUP(MONTH(Sales_Data[[#This Row],[Order_Date]])/3,0)</f>
        <v>Q1</v>
      </c>
    </row>
    <row r="2693" spans="1:25" x14ac:dyDescent="0.3">
      <c r="A2693" t="s">
        <v>4222</v>
      </c>
      <c r="B2693" s="1">
        <v>45891</v>
      </c>
      <c r="C2693" t="s">
        <v>1801</v>
      </c>
      <c r="D2693" t="s">
        <v>92</v>
      </c>
      <c r="E2693" t="s">
        <v>30</v>
      </c>
      <c r="F2693" t="s">
        <v>31</v>
      </c>
      <c r="G2693" t="s">
        <v>21</v>
      </c>
      <c r="H2693" t="s">
        <v>230</v>
      </c>
      <c r="I2693" t="s">
        <v>328</v>
      </c>
      <c r="J2693">
        <v>4</v>
      </c>
      <c r="K2693">
        <v>4651.58</v>
      </c>
      <c r="L2693">
        <v>0</v>
      </c>
      <c r="M2693">
        <v>13545.16</v>
      </c>
      <c r="N2693" t="s">
        <v>109</v>
      </c>
      <c r="O2693" t="s">
        <v>35</v>
      </c>
      <c r="P2693" t="s">
        <v>44</v>
      </c>
      <c r="Q2693">
        <f>Sales_Data[[#This Row],[Quantity]]*Sales_Data[[#This Row],[Unit_Price]]</f>
        <v>18606.32</v>
      </c>
      <c r="R2693">
        <f>Sales_Data[[#This Row],[Gross_Sales]]*Sales_Data[[#This Row],[Discount]]</f>
        <v>0</v>
      </c>
      <c r="S2693">
        <f>Sales_Data[[#This Row],[Gross_Sales]]-Sales_Data[[#This Row],[Discount_Amount]]</f>
        <v>18606.32</v>
      </c>
      <c r="T2693">
        <f>Sales_Data[[#This Row],[Net Sales]]-Sales_Data[[#This Row],[Cost]]</f>
        <v>5061.16</v>
      </c>
      <c r="U2693" s="2">
        <f>Sales_Data[[#This Row],[Profit]]/Sales_Data[[#This Row],[Net Sales]]</f>
        <v>0.27201295043834567</v>
      </c>
      <c r="V2693">
        <f>YEAR(Sales_Data[[#This Row],[Order_Date]])</f>
        <v>2025</v>
      </c>
      <c r="W2693" t="str">
        <f>TEXT(Sales_Data[[#This Row],[Order_Date]],"mmm")</f>
        <v>Aug</v>
      </c>
      <c r="X2693">
        <f>MONTH(Sales_Data[[#This Row],[Order_Date]])</f>
        <v>8</v>
      </c>
      <c r="Y2693" t="str">
        <f>"Q"&amp;ROUNDUP(MONTH(Sales_Data[[#This Row],[Order_Date]])/3,0)</f>
        <v>Q3</v>
      </c>
    </row>
    <row r="2694" spans="1:25" x14ac:dyDescent="0.3">
      <c r="A2694" t="s">
        <v>4223</v>
      </c>
      <c r="B2694" s="1">
        <v>45747</v>
      </c>
      <c r="C2694" t="s">
        <v>806</v>
      </c>
      <c r="D2694" t="s">
        <v>522</v>
      </c>
      <c r="E2694" t="s">
        <v>119</v>
      </c>
      <c r="F2694" t="s">
        <v>184</v>
      </c>
      <c r="G2694" t="s">
        <v>67</v>
      </c>
      <c r="H2694" t="s">
        <v>133</v>
      </c>
      <c r="I2694" t="s">
        <v>134</v>
      </c>
      <c r="J2694">
        <v>1</v>
      </c>
      <c r="K2694">
        <v>7165.12</v>
      </c>
      <c r="L2694">
        <v>0.05</v>
      </c>
      <c r="M2694">
        <v>4392.2</v>
      </c>
      <c r="N2694" t="s">
        <v>83</v>
      </c>
      <c r="O2694" t="s">
        <v>35</v>
      </c>
      <c r="P2694" t="s">
        <v>44</v>
      </c>
      <c r="Q2694">
        <f>Sales_Data[[#This Row],[Quantity]]*Sales_Data[[#This Row],[Unit_Price]]</f>
        <v>7165.12</v>
      </c>
      <c r="R2694">
        <f>Sales_Data[[#This Row],[Gross_Sales]]*Sales_Data[[#This Row],[Discount]]</f>
        <v>358.25600000000003</v>
      </c>
      <c r="S2694">
        <f>Sales_Data[[#This Row],[Gross_Sales]]-Sales_Data[[#This Row],[Discount_Amount]]</f>
        <v>6806.8639999999996</v>
      </c>
      <c r="T2694">
        <f>Sales_Data[[#This Row],[Net Sales]]-Sales_Data[[#This Row],[Cost]]</f>
        <v>2414.6639999999998</v>
      </c>
      <c r="U2694" s="2">
        <f>Sales_Data[[#This Row],[Profit]]/Sales_Data[[#This Row],[Net Sales]]</f>
        <v>0.35473956876470575</v>
      </c>
      <c r="V2694">
        <f>YEAR(Sales_Data[[#This Row],[Order_Date]])</f>
        <v>2025</v>
      </c>
      <c r="W2694" t="str">
        <f>TEXT(Sales_Data[[#This Row],[Order_Date]],"mmm")</f>
        <v>Mar</v>
      </c>
      <c r="X2694">
        <f>MONTH(Sales_Data[[#This Row],[Order_Date]])</f>
        <v>3</v>
      </c>
      <c r="Y2694" t="str">
        <f>"Q"&amp;ROUNDUP(MONTH(Sales_Data[[#This Row],[Order_Date]])/3,0)</f>
        <v>Q1</v>
      </c>
    </row>
    <row r="2695" spans="1:25" x14ac:dyDescent="0.3">
      <c r="A2695" t="s">
        <v>4224</v>
      </c>
      <c r="B2695" s="1">
        <v>45971</v>
      </c>
      <c r="C2695" t="s">
        <v>4225</v>
      </c>
      <c r="D2695" t="s">
        <v>125</v>
      </c>
      <c r="E2695" t="s">
        <v>48</v>
      </c>
      <c r="F2695" t="s">
        <v>126</v>
      </c>
      <c r="G2695" t="s">
        <v>41</v>
      </c>
      <c r="H2695" t="s">
        <v>102</v>
      </c>
      <c r="I2695" t="s">
        <v>165</v>
      </c>
      <c r="J2695">
        <v>3</v>
      </c>
      <c r="K2695">
        <v>47720.23</v>
      </c>
      <c r="L2695">
        <v>0.05</v>
      </c>
      <c r="M2695">
        <v>88546.77</v>
      </c>
      <c r="N2695" t="s">
        <v>24</v>
      </c>
      <c r="O2695" t="s">
        <v>53</v>
      </c>
      <c r="P2695" t="s">
        <v>44</v>
      </c>
      <c r="Q2695">
        <f>Sales_Data[[#This Row],[Quantity]]*Sales_Data[[#This Row],[Unit_Price]]</f>
        <v>143160.69</v>
      </c>
      <c r="R2695">
        <f>Sales_Data[[#This Row],[Gross_Sales]]*Sales_Data[[#This Row],[Discount]]</f>
        <v>7158.0345000000007</v>
      </c>
      <c r="S2695">
        <f>Sales_Data[[#This Row],[Gross_Sales]]-Sales_Data[[#This Row],[Discount_Amount]]</f>
        <v>136002.65549999999</v>
      </c>
      <c r="T2695">
        <f>Sales_Data[[#This Row],[Net Sales]]-Sales_Data[[#This Row],[Cost]]</f>
        <v>47455.885499999989</v>
      </c>
      <c r="U2695" s="2">
        <f>Sales_Data[[#This Row],[Profit]]/Sales_Data[[#This Row],[Net Sales]]</f>
        <v>0.34893352137524986</v>
      </c>
      <c r="V2695">
        <f>YEAR(Sales_Data[[#This Row],[Order_Date]])</f>
        <v>2025</v>
      </c>
      <c r="W2695" t="str">
        <f>TEXT(Sales_Data[[#This Row],[Order_Date]],"mmm")</f>
        <v>Nov</v>
      </c>
      <c r="X2695">
        <f>MONTH(Sales_Data[[#This Row],[Order_Date]])</f>
        <v>11</v>
      </c>
      <c r="Y2695" t="str">
        <f>"Q"&amp;ROUNDUP(MONTH(Sales_Data[[#This Row],[Order_Date]])/3,0)</f>
        <v>Q4</v>
      </c>
    </row>
    <row r="2696" spans="1:25" x14ac:dyDescent="0.3">
      <c r="A2696" t="s">
        <v>4226</v>
      </c>
      <c r="B2696" s="1">
        <v>45711</v>
      </c>
      <c r="C2696" t="s">
        <v>900</v>
      </c>
      <c r="D2696" t="s">
        <v>92</v>
      </c>
      <c r="E2696" t="s">
        <v>19</v>
      </c>
      <c r="F2696" t="s">
        <v>113</v>
      </c>
      <c r="G2696" t="s">
        <v>21</v>
      </c>
      <c r="H2696" t="s">
        <v>127</v>
      </c>
      <c r="I2696" t="s">
        <v>314</v>
      </c>
      <c r="J2696">
        <v>2</v>
      </c>
      <c r="K2696">
        <v>7863.27</v>
      </c>
      <c r="L2696">
        <v>0.1</v>
      </c>
      <c r="M2696">
        <v>12108.57</v>
      </c>
      <c r="N2696" t="s">
        <v>109</v>
      </c>
      <c r="O2696" t="s">
        <v>35</v>
      </c>
      <c r="P2696" t="s">
        <v>71</v>
      </c>
      <c r="Q2696">
        <f>Sales_Data[[#This Row],[Quantity]]*Sales_Data[[#This Row],[Unit_Price]]</f>
        <v>15726.54</v>
      </c>
      <c r="R2696">
        <f>Sales_Data[[#This Row],[Gross_Sales]]*Sales_Data[[#This Row],[Discount]]</f>
        <v>1572.6540000000002</v>
      </c>
      <c r="S2696">
        <f>Sales_Data[[#This Row],[Gross_Sales]]-Sales_Data[[#This Row],[Discount_Amount]]</f>
        <v>14153.886</v>
      </c>
      <c r="T2696">
        <f>Sales_Data[[#This Row],[Net Sales]]-Sales_Data[[#This Row],[Cost]]</f>
        <v>2045.3160000000007</v>
      </c>
      <c r="U2696" s="2">
        <f>Sales_Data[[#This Row],[Profit]]/Sales_Data[[#This Row],[Net Sales]]</f>
        <v>0.14450561492441019</v>
      </c>
      <c r="V2696">
        <f>YEAR(Sales_Data[[#This Row],[Order_Date]])</f>
        <v>2025</v>
      </c>
      <c r="W2696" t="str">
        <f>TEXT(Sales_Data[[#This Row],[Order_Date]],"mmm")</f>
        <v>Feb</v>
      </c>
      <c r="X2696">
        <f>MONTH(Sales_Data[[#This Row],[Order_Date]])</f>
        <v>2</v>
      </c>
      <c r="Y2696" t="str">
        <f>"Q"&amp;ROUNDUP(MONTH(Sales_Data[[#This Row],[Order_Date]])/3,0)</f>
        <v>Q1</v>
      </c>
    </row>
    <row r="2697" spans="1:25" x14ac:dyDescent="0.3">
      <c r="A2697" t="s">
        <v>4227</v>
      </c>
      <c r="B2697" s="1">
        <v>45669</v>
      </c>
      <c r="C2697" t="s">
        <v>449</v>
      </c>
      <c r="D2697" t="s">
        <v>433</v>
      </c>
      <c r="E2697" t="s">
        <v>119</v>
      </c>
      <c r="F2697" t="s">
        <v>184</v>
      </c>
      <c r="G2697" t="s">
        <v>41</v>
      </c>
      <c r="H2697" t="s">
        <v>42</v>
      </c>
      <c r="I2697" t="s">
        <v>43</v>
      </c>
      <c r="J2697">
        <v>1</v>
      </c>
      <c r="K2697">
        <v>3260.75</v>
      </c>
      <c r="L2697">
        <v>0.05</v>
      </c>
      <c r="M2697">
        <v>2337.84</v>
      </c>
      <c r="N2697" t="s">
        <v>70</v>
      </c>
      <c r="O2697" t="s">
        <v>25</v>
      </c>
      <c r="P2697" t="s">
        <v>71</v>
      </c>
      <c r="Q2697">
        <f>Sales_Data[[#This Row],[Quantity]]*Sales_Data[[#This Row],[Unit_Price]]</f>
        <v>3260.75</v>
      </c>
      <c r="R2697">
        <f>Sales_Data[[#This Row],[Gross_Sales]]*Sales_Data[[#This Row],[Discount]]</f>
        <v>163.03750000000002</v>
      </c>
      <c r="S2697">
        <f>Sales_Data[[#This Row],[Gross_Sales]]-Sales_Data[[#This Row],[Discount_Amount]]</f>
        <v>3097.7125000000001</v>
      </c>
      <c r="T2697">
        <f>Sales_Data[[#This Row],[Net Sales]]-Sales_Data[[#This Row],[Cost]]</f>
        <v>759.87249999999995</v>
      </c>
      <c r="U2697" s="2">
        <f>Sales_Data[[#This Row],[Profit]]/Sales_Data[[#This Row],[Net Sales]]</f>
        <v>0.245301169814823</v>
      </c>
      <c r="V2697">
        <f>YEAR(Sales_Data[[#This Row],[Order_Date]])</f>
        <v>2025</v>
      </c>
      <c r="W2697" t="str">
        <f>TEXT(Sales_Data[[#This Row],[Order_Date]],"mmm")</f>
        <v>Jan</v>
      </c>
      <c r="X2697">
        <f>MONTH(Sales_Data[[#This Row],[Order_Date]])</f>
        <v>1</v>
      </c>
      <c r="Y2697" t="str">
        <f>"Q"&amp;ROUNDUP(MONTH(Sales_Data[[#This Row],[Order_Date]])/3,0)</f>
        <v>Q1</v>
      </c>
    </row>
    <row r="2698" spans="1:25" x14ac:dyDescent="0.3">
      <c r="A2698" t="s">
        <v>4228</v>
      </c>
      <c r="B2698" s="1">
        <v>45866</v>
      </c>
      <c r="C2698" t="s">
        <v>4229</v>
      </c>
      <c r="D2698" t="s">
        <v>359</v>
      </c>
      <c r="E2698" t="s">
        <v>30</v>
      </c>
      <c r="F2698" t="s">
        <v>87</v>
      </c>
      <c r="G2698" t="s">
        <v>32</v>
      </c>
      <c r="H2698" t="s">
        <v>50</v>
      </c>
      <c r="I2698" t="s">
        <v>51</v>
      </c>
      <c r="J2698">
        <v>2</v>
      </c>
      <c r="K2698">
        <v>4269.82</v>
      </c>
      <c r="L2698">
        <v>0.1</v>
      </c>
      <c r="M2698">
        <v>6654.37</v>
      </c>
      <c r="N2698" t="s">
        <v>24</v>
      </c>
      <c r="O2698" t="s">
        <v>53</v>
      </c>
      <c r="P2698" t="s">
        <v>44</v>
      </c>
      <c r="Q2698">
        <f>Sales_Data[[#This Row],[Quantity]]*Sales_Data[[#This Row],[Unit_Price]]</f>
        <v>8539.64</v>
      </c>
      <c r="R2698">
        <f>Sales_Data[[#This Row],[Gross_Sales]]*Sales_Data[[#This Row],[Discount]]</f>
        <v>853.96399999999994</v>
      </c>
      <c r="S2698">
        <f>Sales_Data[[#This Row],[Gross_Sales]]-Sales_Data[[#This Row],[Discount_Amount]]</f>
        <v>7685.6759999999995</v>
      </c>
      <c r="T2698">
        <f>Sales_Data[[#This Row],[Net Sales]]-Sales_Data[[#This Row],[Cost]]</f>
        <v>1031.3059999999996</v>
      </c>
      <c r="U2698" s="2">
        <f>Sales_Data[[#This Row],[Profit]]/Sales_Data[[#This Row],[Net Sales]]</f>
        <v>0.13418546397219966</v>
      </c>
      <c r="V2698">
        <f>YEAR(Sales_Data[[#This Row],[Order_Date]])</f>
        <v>2025</v>
      </c>
      <c r="W2698" t="str">
        <f>TEXT(Sales_Data[[#This Row],[Order_Date]],"mmm")</f>
        <v>Jul</v>
      </c>
      <c r="X2698">
        <f>MONTH(Sales_Data[[#This Row],[Order_Date]])</f>
        <v>7</v>
      </c>
      <c r="Y2698" t="str">
        <f>"Q"&amp;ROUNDUP(MONTH(Sales_Data[[#This Row],[Order_Date]])/3,0)</f>
        <v>Q3</v>
      </c>
    </row>
    <row r="2699" spans="1:25" x14ac:dyDescent="0.3">
      <c r="A2699" t="s">
        <v>4230</v>
      </c>
      <c r="B2699" s="1">
        <v>45671</v>
      </c>
      <c r="C2699" t="s">
        <v>4231</v>
      </c>
      <c r="D2699" t="s">
        <v>427</v>
      </c>
      <c r="E2699" t="s">
        <v>19</v>
      </c>
      <c r="F2699" t="s">
        <v>81</v>
      </c>
      <c r="G2699" t="s">
        <v>21</v>
      </c>
      <c r="H2699" t="s">
        <v>127</v>
      </c>
      <c r="I2699" t="s">
        <v>128</v>
      </c>
      <c r="J2699">
        <v>3</v>
      </c>
      <c r="K2699">
        <v>16363.3</v>
      </c>
      <c r="L2699">
        <v>0.1</v>
      </c>
      <c r="M2699">
        <v>38307.379999999997</v>
      </c>
      <c r="N2699" t="s">
        <v>70</v>
      </c>
      <c r="O2699" t="s">
        <v>35</v>
      </c>
      <c r="P2699" t="s">
        <v>71</v>
      </c>
      <c r="Q2699">
        <f>Sales_Data[[#This Row],[Quantity]]*Sales_Data[[#This Row],[Unit_Price]]</f>
        <v>49089.899999999994</v>
      </c>
      <c r="R2699">
        <f>Sales_Data[[#This Row],[Gross_Sales]]*Sales_Data[[#This Row],[Discount]]</f>
        <v>4908.99</v>
      </c>
      <c r="S2699">
        <f>Sales_Data[[#This Row],[Gross_Sales]]-Sales_Data[[#This Row],[Discount_Amount]]</f>
        <v>44180.909999999996</v>
      </c>
      <c r="T2699">
        <f>Sales_Data[[#This Row],[Net Sales]]-Sales_Data[[#This Row],[Cost]]</f>
        <v>5873.5299999999988</v>
      </c>
      <c r="U2699" s="2">
        <f>Sales_Data[[#This Row],[Profit]]/Sales_Data[[#This Row],[Net Sales]]</f>
        <v>0.13294271213517331</v>
      </c>
      <c r="V2699">
        <f>YEAR(Sales_Data[[#This Row],[Order_Date]])</f>
        <v>2025</v>
      </c>
      <c r="W2699" t="str">
        <f>TEXT(Sales_Data[[#This Row],[Order_Date]],"mmm")</f>
        <v>Jan</v>
      </c>
      <c r="X2699">
        <f>MONTH(Sales_Data[[#This Row],[Order_Date]])</f>
        <v>1</v>
      </c>
      <c r="Y2699" t="str">
        <f>"Q"&amp;ROUNDUP(MONTH(Sales_Data[[#This Row],[Order_Date]])/3,0)</f>
        <v>Q1</v>
      </c>
    </row>
    <row r="2700" spans="1:25" x14ac:dyDescent="0.3">
      <c r="A2700" t="s">
        <v>4232</v>
      </c>
      <c r="B2700" s="1">
        <v>45778</v>
      </c>
      <c r="C2700" t="s">
        <v>1138</v>
      </c>
      <c r="D2700" t="s">
        <v>777</v>
      </c>
      <c r="E2700" t="s">
        <v>30</v>
      </c>
      <c r="F2700" t="s">
        <v>156</v>
      </c>
      <c r="G2700" t="s">
        <v>41</v>
      </c>
      <c r="H2700" t="s">
        <v>171</v>
      </c>
      <c r="I2700" t="s">
        <v>191</v>
      </c>
      <c r="J2700">
        <v>1</v>
      </c>
      <c r="K2700">
        <v>2396.44</v>
      </c>
      <c r="L2700">
        <v>0.05</v>
      </c>
      <c r="M2700">
        <v>1981.39</v>
      </c>
      <c r="N2700" t="s">
        <v>109</v>
      </c>
      <c r="O2700" t="s">
        <v>35</v>
      </c>
      <c r="P2700" t="s">
        <v>44</v>
      </c>
      <c r="Q2700">
        <f>Sales_Data[[#This Row],[Quantity]]*Sales_Data[[#This Row],[Unit_Price]]</f>
        <v>2396.44</v>
      </c>
      <c r="R2700">
        <f>Sales_Data[[#This Row],[Gross_Sales]]*Sales_Data[[#This Row],[Discount]]</f>
        <v>119.822</v>
      </c>
      <c r="S2700">
        <f>Sales_Data[[#This Row],[Gross_Sales]]-Sales_Data[[#This Row],[Discount_Amount]]</f>
        <v>2276.6179999999999</v>
      </c>
      <c r="T2700">
        <f>Sales_Data[[#This Row],[Net Sales]]-Sales_Data[[#This Row],[Cost]]</f>
        <v>295.22799999999984</v>
      </c>
      <c r="U2700" s="2">
        <f>Sales_Data[[#This Row],[Profit]]/Sales_Data[[#This Row],[Net Sales]]</f>
        <v>0.129678321088562</v>
      </c>
      <c r="V2700">
        <f>YEAR(Sales_Data[[#This Row],[Order_Date]])</f>
        <v>2025</v>
      </c>
      <c r="W2700" t="str">
        <f>TEXT(Sales_Data[[#This Row],[Order_Date]],"mmm")</f>
        <v>May</v>
      </c>
      <c r="X2700">
        <f>MONTH(Sales_Data[[#This Row],[Order_Date]])</f>
        <v>5</v>
      </c>
      <c r="Y2700" t="str">
        <f>"Q"&amp;ROUNDUP(MONTH(Sales_Data[[#This Row],[Order_Date]])/3,0)</f>
        <v>Q2</v>
      </c>
    </row>
    <row r="2701" spans="1:25" x14ac:dyDescent="0.3">
      <c r="A2701" t="s">
        <v>4233</v>
      </c>
      <c r="B2701" s="1">
        <v>45677</v>
      </c>
      <c r="C2701" t="s">
        <v>3106</v>
      </c>
      <c r="D2701" t="s">
        <v>662</v>
      </c>
      <c r="E2701" t="s">
        <v>30</v>
      </c>
      <c r="F2701" t="s">
        <v>31</v>
      </c>
      <c r="G2701" t="s">
        <v>21</v>
      </c>
      <c r="H2701" t="s">
        <v>230</v>
      </c>
      <c r="I2701" t="s">
        <v>231</v>
      </c>
      <c r="J2701">
        <v>2</v>
      </c>
      <c r="K2701">
        <v>293.05</v>
      </c>
      <c r="L2701">
        <v>0.1</v>
      </c>
      <c r="M2701">
        <v>453.43</v>
      </c>
      <c r="N2701" t="s">
        <v>52</v>
      </c>
      <c r="O2701" t="s">
        <v>53</v>
      </c>
      <c r="P2701" t="s">
        <v>44</v>
      </c>
      <c r="Q2701">
        <f>Sales_Data[[#This Row],[Quantity]]*Sales_Data[[#This Row],[Unit_Price]]</f>
        <v>586.1</v>
      </c>
      <c r="R2701">
        <f>Sales_Data[[#This Row],[Gross_Sales]]*Sales_Data[[#This Row],[Discount]]</f>
        <v>58.610000000000007</v>
      </c>
      <c r="S2701">
        <f>Sales_Data[[#This Row],[Gross_Sales]]-Sales_Data[[#This Row],[Discount_Amount]]</f>
        <v>527.49</v>
      </c>
      <c r="T2701">
        <f>Sales_Data[[#This Row],[Net Sales]]-Sales_Data[[#This Row],[Cost]]</f>
        <v>74.06</v>
      </c>
      <c r="U2701" s="2">
        <f>Sales_Data[[#This Row],[Profit]]/Sales_Data[[#This Row],[Net Sales]]</f>
        <v>0.14040076589129652</v>
      </c>
      <c r="V2701">
        <f>YEAR(Sales_Data[[#This Row],[Order_Date]])</f>
        <v>2025</v>
      </c>
      <c r="W2701" t="str">
        <f>TEXT(Sales_Data[[#This Row],[Order_Date]],"mmm")</f>
        <v>Jan</v>
      </c>
      <c r="X2701">
        <f>MONTH(Sales_Data[[#This Row],[Order_Date]])</f>
        <v>1</v>
      </c>
      <c r="Y2701" t="str">
        <f>"Q"&amp;ROUNDUP(MONTH(Sales_Data[[#This Row],[Order_Date]])/3,0)</f>
        <v>Q1</v>
      </c>
    </row>
    <row r="2702" spans="1:25" x14ac:dyDescent="0.3">
      <c r="A2702" t="s">
        <v>4234</v>
      </c>
      <c r="B2702" s="1">
        <v>45732</v>
      </c>
      <c r="C2702" t="s">
        <v>4235</v>
      </c>
      <c r="D2702" t="s">
        <v>322</v>
      </c>
      <c r="E2702" t="s">
        <v>19</v>
      </c>
      <c r="F2702" t="s">
        <v>81</v>
      </c>
      <c r="G2702" t="s">
        <v>41</v>
      </c>
      <c r="H2702" t="s">
        <v>171</v>
      </c>
      <c r="I2702" t="s">
        <v>191</v>
      </c>
      <c r="J2702">
        <v>1</v>
      </c>
      <c r="K2702">
        <v>14410.79</v>
      </c>
      <c r="L2702">
        <v>0.15</v>
      </c>
      <c r="M2702">
        <v>10422.19</v>
      </c>
      <c r="N2702" t="s">
        <v>83</v>
      </c>
      <c r="O2702" t="s">
        <v>35</v>
      </c>
      <c r="P2702" t="s">
        <v>44</v>
      </c>
      <c r="Q2702">
        <f>Sales_Data[[#This Row],[Quantity]]*Sales_Data[[#This Row],[Unit_Price]]</f>
        <v>14410.79</v>
      </c>
      <c r="R2702">
        <f>Sales_Data[[#This Row],[Gross_Sales]]*Sales_Data[[#This Row],[Discount]]</f>
        <v>2161.6185</v>
      </c>
      <c r="S2702">
        <f>Sales_Data[[#This Row],[Gross_Sales]]-Sales_Data[[#This Row],[Discount_Amount]]</f>
        <v>12249.1715</v>
      </c>
      <c r="T2702">
        <f>Sales_Data[[#This Row],[Net Sales]]-Sales_Data[[#This Row],[Cost]]</f>
        <v>1826.9814999999999</v>
      </c>
      <c r="U2702" s="2">
        <f>Sales_Data[[#This Row],[Profit]]/Sales_Data[[#This Row],[Net Sales]]</f>
        <v>0.14915143444599496</v>
      </c>
      <c r="V2702">
        <f>YEAR(Sales_Data[[#This Row],[Order_Date]])</f>
        <v>2025</v>
      </c>
      <c r="W2702" t="str">
        <f>TEXT(Sales_Data[[#This Row],[Order_Date]],"mmm")</f>
        <v>Mar</v>
      </c>
      <c r="X2702">
        <f>MONTH(Sales_Data[[#This Row],[Order_Date]])</f>
        <v>3</v>
      </c>
      <c r="Y2702" t="str">
        <f>"Q"&amp;ROUNDUP(MONTH(Sales_Data[[#This Row],[Order_Date]])/3,0)</f>
        <v>Q1</v>
      </c>
    </row>
    <row r="2703" spans="1:25" x14ac:dyDescent="0.3">
      <c r="A2703" t="s">
        <v>4236</v>
      </c>
      <c r="B2703" s="1">
        <v>45900</v>
      </c>
      <c r="C2703" t="s">
        <v>2738</v>
      </c>
      <c r="D2703" t="s">
        <v>381</v>
      </c>
      <c r="E2703" t="s">
        <v>119</v>
      </c>
      <c r="F2703" t="s">
        <v>538</v>
      </c>
      <c r="G2703" t="s">
        <v>41</v>
      </c>
      <c r="H2703" t="s">
        <v>42</v>
      </c>
      <c r="I2703" t="s">
        <v>43</v>
      </c>
      <c r="J2703">
        <v>3</v>
      </c>
      <c r="K2703">
        <v>2923.09</v>
      </c>
      <c r="L2703">
        <v>0.1</v>
      </c>
      <c r="M2703">
        <v>6167.15</v>
      </c>
      <c r="N2703" t="s">
        <v>52</v>
      </c>
      <c r="O2703" t="s">
        <v>35</v>
      </c>
      <c r="P2703" t="s">
        <v>44</v>
      </c>
      <c r="Q2703">
        <f>Sales_Data[[#This Row],[Quantity]]*Sales_Data[[#This Row],[Unit_Price]]</f>
        <v>8769.27</v>
      </c>
      <c r="R2703">
        <f>Sales_Data[[#This Row],[Gross_Sales]]*Sales_Data[[#This Row],[Discount]]</f>
        <v>876.92700000000013</v>
      </c>
      <c r="S2703">
        <f>Sales_Data[[#This Row],[Gross_Sales]]-Sales_Data[[#This Row],[Discount_Amount]]</f>
        <v>7892.3430000000008</v>
      </c>
      <c r="T2703">
        <f>Sales_Data[[#This Row],[Net Sales]]-Sales_Data[[#This Row],[Cost]]</f>
        <v>1725.1930000000011</v>
      </c>
      <c r="U2703" s="2">
        <f>Sales_Data[[#This Row],[Profit]]/Sales_Data[[#This Row],[Net Sales]]</f>
        <v>0.21859072774713428</v>
      </c>
      <c r="V2703">
        <f>YEAR(Sales_Data[[#This Row],[Order_Date]])</f>
        <v>2025</v>
      </c>
      <c r="W2703" t="str">
        <f>TEXT(Sales_Data[[#This Row],[Order_Date]],"mmm")</f>
        <v>Aug</v>
      </c>
      <c r="X2703">
        <f>MONTH(Sales_Data[[#This Row],[Order_Date]])</f>
        <v>8</v>
      </c>
      <c r="Y2703" t="str">
        <f>"Q"&amp;ROUNDUP(MONTH(Sales_Data[[#This Row],[Order_Date]])/3,0)</f>
        <v>Q3</v>
      </c>
    </row>
    <row r="2704" spans="1:25" x14ac:dyDescent="0.3">
      <c r="A2704" t="s">
        <v>4237</v>
      </c>
      <c r="B2704" s="1">
        <v>45880</v>
      </c>
      <c r="C2704" t="s">
        <v>4238</v>
      </c>
      <c r="D2704" t="s">
        <v>106</v>
      </c>
      <c r="E2704" t="s">
        <v>19</v>
      </c>
      <c r="F2704" t="s">
        <v>81</v>
      </c>
      <c r="G2704" t="s">
        <v>67</v>
      </c>
      <c r="H2704" t="s">
        <v>121</v>
      </c>
      <c r="I2704" t="s">
        <v>142</v>
      </c>
      <c r="J2704">
        <v>2</v>
      </c>
      <c r="K2704">
        <v>871.06</v>
      </c>
      <c r="L2704">
        <v>0.15</v>
      </c>
      <c r="M2704">
        <v>1284.51</v>
      </c>
      <c r="N2704" t="s">
        <v>24</v>
      </c>
      <c r="O2704" t="s">
        <v>35</v>
      </c>
      <c r="P2704" t="s">
        <v>71</v>
      </c>
      <c r="Q2704">
        <f>Sales_Data[[#This Row],[Quantity]]*Sales_Data[[#This Row],[Unit_Price]]</f>
        <v>1742.12</v>
      </c>
      <c r="R2704">
        <f>Sales_Data[[#This Row],[Gross_Sales]]*Sales_Data[[#This Row],[Discount]]</f>
        <v>261.31799999999998</v>
      </c>
      <c r="S2704">
        <f>Sales_Data[[#This Row],[Gross_Sales]]-Sales_Data[[#This Row],[Discount_Amount]]</f>
        <v>1480.8019999999999</v>
      </c>
      <c r="T2704">
        <f>Sales_Data[[#This Row],[Net Sales]]-Sales_Data[[#This Row],[Cost]]</f>
        <v>196.29199999999992</v>
      </c>
      <c r="U2704" s="2">
        <f>Sales_Data[[#This Row],[Profit]]/Sales_Data[[#This Row],[Net Sales]]</f>
        <v>0.13255789767977078</v>
      </c>
      <c r="V2704">
        <f>YEAR(Sales_Data[[#This Row],[Order_Date]])</f>
        <v>2025</v>
      </c>
      <c r="W2704" t="str">
        <f>TEXT(Sales_Data[[#This Row],[Order_Date]],"mmm")</f>
        <v>Aug</v>
      </c>
      <c r="X2704">
        <f>MONTH(Sales_Data[[#This Row],[Order_Date]])</f>
        <v>8</v>
      </c>
      <c r="Y2704" t="str">
        <f>"Q"&amp;ROUNDUP(MONTH(Sales_Data[[#This Row],[Order_Date]])/3,0)</f>
        <v>Q3</v>
      </c>
    </row>
    <row r="2705" spans="1:25" x14ac:dyDescent="0.3">
      <c r="A2705" t="s">
        <v>4239</v>
      </c>
      <c r="B2705" s="1">
        <v>45727</v>
      </c>
      <c r="C2705" t="s">
        <v>4240</v>
      </c>
      <c r="D2705" t="s">
        <v>244</v>
      </c>
      <c r="E2705" t="s">
        <v>39</v>
      </c>
      <c r="F2705" t="s">
        <v>96</v>
      </c>
      <c r="G2705" t="s">
        <v>21</v>
      </c>
      <c r="H2705" t="s">
        <v>297</v>
      </c>
      <c r="I2705" t="s">
        <v>494</v>
      </c>
      <c r="J2705">
        <v>1</v>
      </c>
      <c r="K2705">
        <v>5712.92</v>
      </c>
      <c r="L2705">
        <v>0.1</v>
      </c>
      <c r="M2705">
        <v>4251.28</v>
      </c>
      <c r="N2705" t="s">
        <v>70</v>
      </c>
      <c r="O2705" t="s">
        <v>35</v>
      </c>
      <c r="P2705" t="s">
        <v>44</v>
      </c>
      <c r="Q2705">
        <f>Sales_Data[[#This Row],[Quantity]]*Sales_Data[[#This Row],[Unit_Price]]</f>
        <v>5712.92</v>
      </c>
      <c r="R2705">
        <f>Sales_Data[[#This Row],[Gross_Sales]]*Sales_Data[[#This Row],[Discount]]</f>
        <v>571.29200000000003</v>
      </c>
      <c r="S2705">
        <f>Sales_Data[[#This Row],[Gross_Sales]]-Sales_Data[[#This Row],[Discount_Amount]]</f>
        <v>5141.6279999999997</v>
      </c>
      <c r="T2705">
        <f>Sales_Data[[#This Row],[Net Sales]]-Sales_Data[[#This Row],[Cost]]</f>
        <v>890.34799999999996</v>
      </c>
      <c r="U2705" s="2">
        <f>Sales_Data[[#This Row],[Profit]]/Sales_Data[[#This Row],[Net Sales]]</f>
        <v>0.17316460856366894</v>
      </c>
      <c r="V2705">
        <f>YEAR(Sales_Data[[#This Row],[Order_Date]])</f>
        <v>2025</v>
      </c>
      <c r="W2705" t="str">
        <f>TEXT(Sales_Data[[#This Row],[Order_Date]],"mmm")</f>
        <v>Mar</v>
      </c>
      <c r="X2705">
        <f>MONTH(Sales_Data[[#This Row],[Order_Date]])</f>
        <v>3</v>
      </c>
      <c r="Y2705" t="str">
        <f>"Q"&amp;ROUNDUP(MONTH(Sales_Data[[#This Row],[Order_Date]])/3,0)</f>
        <v>Q1</v>
      </c>
    </row>
    <row r="2706" spans="1:25" x14ac:dyDescent="0.3">
      <c r="A2706" t="s">
        <v>4241</v>
      </c>
      <c r="B2706" s="1">
        <v>45969</v>
      </c>
      <c r="C2706" t="s">
        <v>3921</v>
      </c>
      <c r="D2706" t="s">
        <v>302</v>
      </c>
      <c r="E2706" t="s">
        <v>119</v>
      </c>
      <c r="F2706" t="s">
        <v>249</v>
      </c>
      <c r="G2706" t="s">
        <v>32</v>
      </c>
      <c r="H2706" t="s">
        <v>33</v>
      </c>
      <c r="I2706" t="s">
        <v>161</v>
      </c>
      <c r="J2706">
        <v>1</v>
      </c>
      <c r="K2706">
        <v>4898.0200000000004</v>
      </c>
      <c r="L2706">
        <v>0.1</v>
      </c>
      <c r="M2706">
        <v>3513.9</v>
      </c>
      <c r="N2706" t="s">
        <v>70</v>
      </c>
      <c r="O2706" t="s">
        <v>53</v>
      </c>
      <c r="P2706" t="s">
        <v>44</v>
      </c>
      <c r="Q2706">
        <f>Sales_Data[[#This Row],[Quantity]]*Sales_Data[[#This Row],[Unit_Price]]</f>
        <v>4898.0200000000004</v>
      </c>
      <c r="R2706">
        <f>Sales_Data[[#This Row],[Gross_Sales]]*Sales_Data[[#This Row],[Discount]]</f>
        <v>489.80200000000008</v>
      </c>
      <c r="S2706">
        <f>Sales_Data[[#This Row],[Gross_Sales]]-Sales_Data[[#This Row],[Discount_Amount]]</f>
        <v>4408.2180000000008</v>
      </c>
      <c r="T2706">
        <f>Sales_Data[[#This Row],[Net Sales]]-Sales_Data[[#This Row],[Cost]]</f>
        <v>894.31800000000067</v>
      </c>
      <c r="U2706" s="2">
        <f>Sales_Data[[#This Row],[Profit]]/Sales_Data[[#This Row],[Net Sales]]</f>
        <v>0.20287517541101655</v>
      </c>
      <c r="V2706">
        <f>YEAR(Sales_Data[[#This Row],[Order_Date]])</f>
        <v>2025</v>
      </c>
      <c r="W2706" t="str">
        <f>TEXT(Sales_Data[[#This Row],[Order_Date]],"mmm")</f>
        <v>Nov</v>
      </c>
      <c r="X2706">
        <f>MONTH(Sales_Data[[#This Row],[Order_Date]])</f>
        <v>11</v>
      </c>
      <c r="Y2706" t="str">
        <f>"Q"&amp;ROUNDUP(MONTH(Sales_Data[[#This Row],[Order_Date]])/3,0)</f>
        <v>Q4</v>
      </c>
    </row>
    <row r="2707" spans="1:25" x14ac:dyDescent="0.3">
      <c r="A2707" t="s">
        <v>4242</v>
      </c>
      <c r="B2707" s="1">
        <v>45868</v>
      </c>
      <c r="C2707" t="s">
        <v>1702</v>
      </c>
      <c r="D2707" t="s">
        <v>669</v>
      </c>
      <c r="E2707" t="s">
        <v>30</v>
      </c>
      <c r="F2707" t="s">
        <v>87</v>
      </c>
      <c r="G2707" t="s">
        <v>21</v>
      </c>
      <c r="H2707" t="s">
        <v>22</v>
      </c>
      <c r="I2707" t="s">
        <v>23</v>
      </c>
      <c r="J2707">
        <v>2</v>
      </c>
      <c r="K2707">
        <v>3504.75</v>
      </c>
      <c r="L2707">
        <v>0.15</v>
      </c>
      <c r="M2707">
        <v>5079.2299999999996</v>
      </c>
      <c r="N2707" t="s">
        <v>70</v>
      </c>
      <c r="O2707" t="s">
        <v>25</v>
      </c>
      <c r="P2707" t="s">
        <v>44</v>
      </c>
      <c r="Q2707">
        <f>Sales_Data[[#This Row],[Quantity]]*Sales_Data[[#This Row],[Unit_Price]]</f>
        <v>7009.5</v>
      </c>
      <c r="R2707">
        <f>Sales_Data[[#This Row],[Gross_Sales]]*Sales_Data[[#This Row],[Discount]]</f>
        <v>1051.425</v>
      </c>
      <c r="S2707">
        <f>Sales_Data[[#This Row],[Gross_Sales]]-Sales_Data[[#This Row],[Discount_Amount]]</f>
        <v>5958.0749999999998</v>
      </c>
      <c r="T2707">
        <f>Sales_Data[[#This Row],[Net Sales]]-Sales_Data[[#This Row],[Cost]]</f>
        <v>878.84500000000025</v>
      </c>
      <c r="U2707" s="2">
        <f>Sales_Data[[#This Row],[Profit]]/Sales_Data[[#This Row],[Net Sales]]</f>
        <v>0.14750485685393358</v>
      </c>
      <c r="V2707">
        <f>YEAR(Sales_Data[[#This Row],[Order_Date]])</f>
        <v>2025</v>
      </c>
      <c r="W2707" t="str">
        <f>TEXT(Sales_Data[[#This Row],[Order_Date]],"mmm")</f>
        <v>Jul</v>
      </c>
      <c r="X2707">
        <f>MONTH(Sales_Data[[#This Row],[Order_Date]])</f>
        <v>7</v>
      </c>
      <c r="Y2707" t="str">
        <f>"Q"&amp;ROUNDUP(MONTH(Sales_Data[[#This Row],[Order_Date]])/3,0)</f>
        <v>Q3</v>
      </c>
    </row>
    <row r="2708" spans="1:25" x14ac:dyDescent="0.3">
      <c r="A2708" t="s">
        <v>4243</v>
      </c>
      <c r="B2708" s="1">
        <v>45758</v>
      </c>
      <c r="C2708" t="s">
        <v>270</v>
      </c>
      <c r="D2708" t="s">
        <v>1004</v>
      </c>
      <c r="E2708" t="s">
        <v>19</v>
      </c>
      <c r="F2708" t="s">
        <v>57</v>
      </c>
      <c r="G2708" t="s">
        <v>75</v>
      </c>
      <c r="H2708" t="s">
        <v>76</v>
      </c>
      <c r="I2708" t="s">
        <v>77</v>
      </c>
      <c r="J2708">
        <v>4</v>
      </c>
      <c r="K2708">
        <v>16524.13</v>
      </c>
      <c r="L2708">
        <v>0.1</v>
      </c>
      <c r="M2708">
        <v>49388.78</v>
      </c>
      <c r="N2708" t="s">
        <v>109</v>
      </c>
      <c r="O2708" t="s">
        <v>35</v>
      </c>
      <c r="P2708" t="s">
        <v>26</v>
      </c>
      <c r="Q2708">
        <f>Sales_Data[[#This Row],[Quantity]]*Sales_Data[[#This Row],[Unit_Price]]</f>
        <v>66096.52</v>
      </c>
      <c r="R2708">
        <f>Sales_Data[[#This Row],[Gross_Sales]]*Sales_Data[[#This Row],[Discount]]</f>
        <v>6609.652000000001</v>
      </c>
      <c r="S2708">
        <f>Sales_Data[[#This Row],[Gross_Sales]]-Sales_Data[[#This Row],[Discount_Amount]]</f>
        <v>59486.868000000002</v>
      </c>
      <c r="T2708">
        <f>Sales_Data[[#This Row],[Net Sales]]-Sales_Data[[#This Row],[Cost]]</f>
        <v>10098.088000000003</v>
      </c>
      <c r="U2708" s="2">
        <f>Sales_Data[[#This Row],[Profit]]/Sales_Data[[#This Row],[Net Sales]]</f>
        <v>0.16975323024234532</v>
      </c>
      <c r="V2708">
        <f>YEAR(Sales_Data[[#This Row],[Order_Date]])</f>
        <v>2025</v>
      </c>
      <c r="W2708" t="str">
        <f>TEXT(Sales_Data[[#This Row],[Order_Date]],"mmm")</f>
        <v>Apr</v>
      </c>
      <c r="X2708">
        <f>MONTH(Sales_Data[[#This Row],[Order_Date]])</f>
        <v>4</v>
      </c>
      <c r="Y2708" t="str">
        <f>"Q"&amp;ROUNDUP(MONTH(Sales_Data[[#This Row],[Order_Date]])/3,0)</f>
        <v>Q2</v>
      </c>
    </row>
    <row r="2709" spans="1:25" x14ac:dyDescent="0.3">
      <c r="A2709" t="s">
        <v>4244</v>
      </c>
      <c r="B2709" s="1">
        <v>45843</v>
      </c>
      <c r="C2709" t="s">
        <v>2872</v>
      </c>
      <c r="D2709" t="s">
        <v>238</v>
      </c>
      <c r="E2709" t="s">
        <v>48</v>
      </c>
      <c r="F2709" t="s">
        <v>164</v>
      </c>
      <c r="G2709" t="s">
        <v>67</v>
      </c>
      <c r="H2709" t="s">
        <v>68</v>
      </c>
      <c r="I2709" t="s">
        <v>97</v>
      </c>
      <c r="J2709">
        <v>1</v>
      </c>
      <c r="K2709">
        <v>35864.54</v>
      </c>
      <c r="L2709">
        <v>0.05</v>
      </c>
      <c r="M2709">
        <v>24502.32</v>
      </c>
      <c r="N2709" t="s">
        <v>52</v>
      </c>
      <c r="O2709" t="s">
        <v>35</v>
      </c>
      <c r="P2709" t="s">
        <v>71</v>
      </c>
      <c r="Q2709">
        <f>Sales_Data[[#This Row],[Quantity]]*Sales_Data[[#This Row],[Unit_Price]]</f>
        <v>35864.54</v>
      </c>
      <c r="R2709">
        <f>Sales_Data[[#This Row],[Gross_Sales]]*Sales_Data[[#This Row],[Discount]]</f>
        <v>1793.2270000000001</v>
      </c>
      <c r="S2709">
        <f>Sales_Data[[#This Row],[Gross_Sales]]-Sales_Data[[#This Row],[Discount_Amount]]</f>
        <v>34071.313000000002</v>
      </c>
      <c r="T2709">
        <f>Sales_Data[[#This Row],[Net Sales]]-Sales_Data[[#This Row],[Cost]]</f>
        <v>9568.9930000000022</v>
      </c>
      <c r="U2709" s="2">
        <f>Sales_Data[[#This Row],[Profit]]/Sales_Data[[#This Row],[Net Sales]]</f>
        <v>0.28085190024816481</v>
      </c>
      <c r="V2709">
        <f>YEAR(Sales_Data[[#This Row],[Order_Date]])</f>
        <v>2025</v>
      </c>
      <c r="W2709" t="str">
        <f>TEXT(Sales_Data[[#This Row],[Order_Date]],"mmm")</f>
        <v>Jul</v>
      </c>
      <c r="X2709">
        <f>MONTH(Sales_Data[[#This Row],[Order_Date]])</f>
        <v>7</v>
      </c>
      <c r="Y2709" t="str">
        <f>"Q"&amp;ROUNDUP(MONTH(Sales_Data[[#This Row],[Order_Date]])/3,0)</f>
        <v>Q3</v>
      </c>
    </row>
    <row r="2710" spans="1:25" x14ac:dyDescent="0.3">
      <c r="A2710" t="s">
        <v>4245</v>
      </c>
      <c r="B2710" s="1">
        <v>45789</v>
      </c>
      <c r="C2710" t="s">
        <v>1450</v>
      </c>
      <c r="D2710" t="s">
        <v>430</v>
      </c>
      <c r="E2710" t="s">
        <v>39</v>
      </c>
      <c r="F2710" t="s">
        <v>202</v>
      </c>
      <c r="G2710" t="s">
        <v>67</v>
      </c>
      <c r="H2710" t="s">
        <v>121</v>
      </c>
      <c r="I2710" t="s">
        <v>122</v>
      </c>
      <c r="J2710">
        <v>2</v>
      </c>
      <c r="K2710">
        <v>3721.08</v>
      </c>
      <c r="L2710">
        <v>0.05</v>
      </c>
      <c r="M2710">
        <v>4897.84</v>
      </c>
      <c r="N2710" t="s">
        <v>70</v>
      </c>
      <c r="O2710" t="s">
        <v>35</v>
      </c>
      <c r="P2710" t="s">
        <v>26</v>
      </c>
      <c r="Q2710">
        <f>Sales_Data[[#This Row],[Quantity]]*Sales_Data[[#This Row],[Unit_Price]]</f>
        <v>7442.16</v>
      </c>
      <c r="R2710">
        <f>Sales_Data[[#This Row],[Gross_Sales]]*Sales_Data[[#This Row],[Discount]]</f>
        <v>372.108</v>
      </c>
      <c r="S2710">
        <f>Sales_Data[[#This Row],[Gross_Sales]]-Sales_Data[[#This Row],[Discount_Amount]]</f>
        <v>7070.0519999999997</v>
      </c>
      <c r="T2710">
        <f>Sales_Data[[#This Row],[Net Sales]]-Sales_Data[[#This Row],[Cost]]</f>
        <v>2172.2119999999995</v>
      </c>
      <c r="U2710" s="2">
        <f>Sales_Data[[#This Row],[Profit]]/Sales_Data[[#This Row],[Net Sales]]</f>
        <v>0.30724130459012178</v>
      </c>
      <c r="V2710">
        <f>YEAR(Sales_Data[[#This Row],[Order_Date]])</f>
        <v>2025</v>
      </c>
      <c r="W2710" t="str">
        <f>TEXT(Sales_Data[[#This Row],[Order_Date]],"mmm")</f>
        <v>May</v>
      </c>
      <c r="X2710">
        <f>MONTH(Sales_Data[[#This Row],[Order_Date]])</f>
        <v>5</v>
      </c>
      <c r="Y2710" t="str">
        <f>"Q"&amp;ROUNDUP(MONTH(Sales_Data[[#This Row],[Order_Date]])/3,0)</f>
        <v>Q2</v>
      </c>
    </row>
    <row r="2711" spans="1:25" x14ac:dyDescent="0.3">
      <c r="A2711" t="s">
        <v>4246</v>
      </c>
      <c r="B2711" s="1">
        <v>45768</v>
      </c>
      <c r="C2711" t="s">
        <v>2732</v>
      </c>
      <c r="D2711" t="s">
        <v>624</v>
      </c>
      <c r="E2711" t="s">
        <v>39</v>
      </c>
      <c r="F2711" t="s">
        <v>96</v>
      </c>
      <c r="G2711" t="s">
        <v>75</v>
      </c>
      <c r="H2711" t="s">
        <v>114</v>
      </c>
      <c r="I2711" t="s">
        <v>206</v>
      </c>
      <c r="J2711">
        <v>1</v>
      </c>
      <c r="K2711">
        <v>2318.37</v>
      </c>
      <c r="L2711">
        <v>0.15</v>
      </c>
      <c r="M2711">
        <v>1299.03</v>
      </c>
      <c r="N2711" t="s">
        <v>83</v>
      </c>
      <c r="O2711" t="s">
        <v>35</v>
      </c>
      <c r="P2711" t="s">
        <v>26</v>
      </c>
      <c r="Q2711">
        <f>Sales_Data[[#This Row],[Quantity]]*Sales_Data[[#This Row],[Unit_Price]]</f>
        <v>2318.37</v>
      </c>
      <c r="R2711">
        <f>Sales_Data[[#This Row],[Gross_Sales]]*Sales_Data[[#This Row],[Discount]]</f>
        <v>347.75549999999998</v>
      </c>
      <c r="S2711">
        <f>Sales_Data[[#This Row],[Gross_Sales]]-Sales_Data[[#This Row],[Discount_Amount]]</f>
        <v>1970.6144999999999</v>
      </c>
      <c r="T2711">
        <f>Sales_Data[[#This Row],[Net Sales]]-Sales_Data[[#This Row],[Cost]]</f>
        <v>671.58449999999993</v>
      </c>
      <c r="U2711" s="2">
        <f>Sales_Data[[#This Row],[Profit]]/Sales_Data[[#This Row],[Net Sales]]</f>
        <v>0.34079953232862131</v>
      </c>
      <c r="V2711">
        <f>YEAR(Sales_Data[[#This Row],[Order_Date]])</f>
        <v>2025</v>
      </c>
      <c r="W2711" t="str">
        <f>TEXT(Sales_Data[[#This Row],[Order_Date]],"mmm")</f>
        <v>Apr</v>
      </c>
      <c r="X2711">
        <f>MONTH(Sales_Data[[#This Row],[Order_Date]])</f>
        <v>4</v>
      </c>
      <c r="Y2711" t="str">
        <f>"Q"&amp;ROUNDUP(MONTH(Sales_Data[[#This Row],[Order_Date]])/3,0)</f>
        <v>Q2</v>
      </c>
    </row>
    <row r="2712" spans="1:25" x14ac:dyDescent="0.3">
      <c r="A2712" t="s">
        <v>4247</v>
      </c>
      <c r="B2712" s="1">
        <v>45789</v>
      </c>
      <c r="C2712" t="s">
        <v>4248</v>
      </c>
      <c r="D2712" t="s">
        <v>229</v>
      </c>
      <c r="E2712" t="s">
        <v>39</v>
      </c>
      <c r="F2712" t="s">
        <v>107</v>
      </c>
      <c r="G2712" t="s">
        <v>75</v>
      </c>
      <c r="H2712" t="s">
        <v>256</v>
      </c>
      <c r="I2712" t="s">
        <v>257</v>
      </c>
      <c r="J2712">
        <v>2</v>
      </c>
      <c r="K2712">
        <v>2414.2800000000002</v>
      </c>
      <c r="L2712">
        <v>0</v>
      </c>
      <c r="M2712">
        <v>4187.1499999999996</v>
      </c>
      <c r="N2712" t="s">
        <v>24</v>
      </c>
      <c r="O2712" t="s">
        <v>35</v>
      </c>
      <c r="P2712" t="s">
        <v>71</v>
      </c>
      <c r="Q2712">
        <f>Sales_Data[[#This Row],[Quantity]]*Sales_Data[[#This Row],[Unit_Price]]</f>
        <v>4828.5600000000004</v>
      </c>
      <c r="R2712">
        <f>Sales_Data[[#This Row],[Gross_Sales]]*Sales_Data[[#This Row],[Discount]]</f>
        <v>0</v>
      </c>
      <c r="S2712">
        <f>Sales_Data[[#This Row],[Gross_Sales]]-Sales_Data[[#This Row],[Discount_Amount]]</f>
        <v>4828.5600000000004</v>
      </c>
      <c r="T2712">
        <f>Sales_Data[[#This Row],[Net Sales]]-Sales_Data[[#This Row],[Cost]]</f>
        <v>641.41000000000076</v>
      </c>
      <c r="U2712" s="2">
        <f>Sales_Data[[#This Row],[Profit]]/Sales_Data[[#This Row],[Net Sales]]</f>
        <v>0.13283670493894675</v>
      </c>
      <c r="V2712">
        <f>YEAR(Sales_Data[[#This Row],[Order_Date]])</f>
        <v>2025</v>
      </c>
      <c r="W2712" t="str">
        <f>TEXT(Sales_Data[[#This Row],[Order_Date]],"mmm")</f>
        <v>May</v>
      </c>
      <c r="X2712">
        <f>MONTH(Sales_Data[[#This Row],[Order_Date]])</f>
        <v>5</v>
      </c>
      <c r="Y2712" t="str">
        <f>"Q"&amp;ROUNDUP(MONTH(Sales_Data[[#This Row],[Order_Date]])/3,0)</f>
        <v>Q2</v>
      </c>
    </row>
    <row r="2713" spans="1:25" x14ac:dyDescent="0.3">
      <c r="A2713" t="s">
        <v>4249</v>
      </c>
      <c r="B2713" s="1">
        <v>45677</v>
      </c>
      <c r="C2713" t="s">
        <v>2070</v>
      </c>
      <c r="D2713" t="s">
        <v>137</v>
      </c>
      <c r="E2713" t="s">
        <v>119</v>
      </c>
      <c r="F2713" t="s">
        <v>120</v>
      </c>
      <c r="G2713" t="s">
        <v>21</v>
      </c>
      <c r="H2713" t="s">
        <v>230</v>
      </c>
      <c r="I2713" t="s">
        <v>328</v>
      </c>
      <c r="J2713">
        <v>2</v>
      </c>
      <c r="K2713">
        <v>7270.61</v>
      </c>
      <c r="L2713">
        <v>0.05</v>
      </c>
      <c r="M2713">
        <v>8872.82</v>
      </c>
      <c r="N2713" t="s">
        <v>52</v>
      </c>
      <c r="O2713" t="s">
        <v>53</v>
      </c>
      <c r="P2713" t="s">
        <v>44</v>
      </c>
      <c r="Q2713">
        <f>Sales_Data[[#This Row],[Quantity]]*Sales_Data[[#This Row],[Unit_Price]]</f>
        <v>14541.22</v>
      </c>
      <c r="R2713">
        <f>Sales_Data[[#This Row],[Gross_Sales]]*Sales_Data[[#This Row],[Discount]]</f>
        <v>727.06100000000004</v>
      </c>
      <c r="S2713">
        <f>Sales_Data[[#This Row],[Gross_Sales]]-Sales_Data[[#This Row],[Discount_Amount]]</f>
        <v>13814.159</v>
      </c>
      <c r="T2713">
        <f>Sales_Data[[#This Row],[Net Sales]]-Sales_Data[[#This Row],[Cost]]</f>
        <v>4941.3389999999999</v>
      </c>
      <c r="U2713" s="2">
        <f>Sales_Data[[#This Row],[Profit]]/Sales_Data[[#This Row],[Net Sales]]</f>
        <v>0.3577010370301949</v>
      </c>
      <c r="V2713">
        <f>YEAR(Sales_Data[[#This Row],[Order_Date]])</f>
        <v>2025</v>
      </c>
      <c r="W2713" t="str">
        <f>TEXT(Sales_Data[[#This Row],[Order_Date]],"mmm")</f>
        <v>Jan</v>
      </c>
      <c r="X2713">
        <f>MONTH(Sales_Data[[#This Row],[Order_Date]])</f>
        <v>1</v>
      </c>
      <c r="Y2713" t="str">
        <f>"Q"&amp;ROUNDUP(MONTH(Sales_Data[[#This Row],[Order_Date]])/3,0)</f>
        <v>Q1</v>
      </c>
    </row>
    <row r="2714" spans="1:25" x14ac:dyDescent="0.3">
      <c r="A2714" t="s">
        <v>4250</v>
      </c>
      <c r="B2714" s="1">
        <v>45681</v>
      </c>
      <c r="C2714" t="s">
        <v>487</v>
      </c>
      <c r="D2714" t="s">
        <v>427</v>
      </c>
      <c r="E2714" t="s">
        <v>119</v>
      </c>
      <c r="F2714" t="s">
        <v>538</v>
      </c>
      <c r="G2714" t="s">
        <v>41</v>
      </c>
      <c r="H2714" t="s">
        <v>102</v>
      </c>
      <c r="I2714" t="s">
        <v>165</v>
      </c>
      <c r="J2714">
        <v>2</v>
      </c>
      <c r="K2714">
        <v>4316.75</v>
      </c>
      <c r="L2714">
        <v>0.05</v>
      </c>
      <c r="M2714">
        <v>6728.1</v>
      </c>
      <c r="N2714" t="s">
        <v>24</v>
      </c>
      <c r="O2714" t="s">
        <v>35</v>
      </c>
      <c r="P2714" t="s">
        <v>44</v>
      </c>
      <c r="Q2714">
        <f>Sales_Data[[#This Row],[Quantity]]*Sales_Data[[#This Row],[Unit_Price]]</f>
        <v>8633.5</v>
      </c>
      <c r="R2714">
        <f>Sales_Data[[#This Row],[Gross_Sales]]*Sales_Data[[#This Row],[Discount]]</f>
        <v>431.67500000000001</v>
      </c>
      <c r="S2714">
        <f>Sales_Data[[#This Row],[Gross_Sales]]-Sales_Data[[#This Row],[Discount_Amount]]</f>
        <v>8201.8250000000007</v>
      </c>
      <c r="T2714">
        <f>Sales_Data[[#This Row],[Net Sales]]-Sales_Data[[#This Row],[Cost]]</f>
        <v>1473.7250000000004</v>
      </c>
      <c r="U2714" s="2">
        <f>Sales_Data[[#This Row],[Profit]]/Sales_Data[[#This Row],[Net Sales]]</f>
        <v>0.17968257064738644</v>
      </c>
      <c r="V2714">
        <f>YEAR(Sales_Data[[#This Row],[Order_Date]])</f>
        <v>2025</v>
      </c>
      <c r="W2714" t="str">
        <f>TEXT(Sales_Data[[#This Row],[Order_Date]],"mmm")</f>
        <v>Jan</v>
      </c>
      <c r="X2714">
        <f>MONTH(Sales_Data[[#This Row],[Order_Date]])</f>
        <v>1</v>
      </c>
      <c r="Y2714" t="str">
        <f>"Q"&amp;ROUNDUP(MONTH(Sales_Data[[#This Row],[Order_Date]])/3,0)</f>
        <v>Q1</v>
      </c>
    </row>
    <row r="2715" spans="1:25" x14ac:dyDescent="0.3">
      <c r="A2715" t="s">
        <v>4251</v>
      </c>
      <c r="B2715" s="1">
        <v>45884</v>
      </c>
      <c r="C2715" t="s">
        <v>533</v>
      </c>
      <c r="D2715" t="s">
        <v>444</v>
      </c>
      <c r="E2715" t="s">
        <v>19</v>
      </c>
      <c r="F2715" t="s">
        <v>113</v>
      </c>
      <c r="G2715" t="s">
        <v>21</v>
      </c>
      <c r="H2715" t="s">
        <v>22</v>
      </c>
      <c r="I2715" t="s">
        <v>62</v>
      </c>
      <c r="J2715">
        <v>4</v>
      </c>
      <c r="K2715">
        <v>3529</v>
      </c>
      <c r="L2715">
        <v>0.1</v>
      </c>
      <c r="M2715">
        <v>9152.9</v>
      </c>
      <c r="N2715" t="s">
        <v>52</v>
      </c>
      <c r="O2715" t="s">
        <v>53</v>
      </c>
      <c r="P2715" t="s">
        <v>71</v>
      </c>
      <c r="Q2715">
        <f>Sales_Data[[#This Row],[Quantity]]*Sales_Data[[#This Row],[Unit_Price]]</f>
        <v>14116</v>
      </c>
      <c r="R2715">
        <f>Sales_Data[[#This Row],[Gross_Sales]]*Sales_Data[[#This Row],[Discount]]</f>
        <v>1411.6000000000001</v>
      </c>
      <c r="S2715">
        <f>Sales_Data[[#This Row],[Gross_Sales]]-Sales_Data[[#This Row],[Discount_Amount]]</f>
        <v>12704.4</v>
      </c>
      <c r="T2715">
        <f>Sales_Data[[#This Row],[Net Sales]]-Sales_Data[[#This Row],[Cost]]</f>
        <v>3551.5</v>
      </c>
      <c r="U2715" s="2">
        <f>Sales_Data[[#This Row],[Profit]]/Sales_Data[[#This Row],[Net Sales]]</f>
        <v>0.27954881773243917</v>
      </c>
      <c r="V2715">
        <f>YEAR(Sales_Data[[#This Row],[Order_Date]])</f>
        <v>2025</v>
      </c>
      <c r="W2715" t="str">
        <f>TEXT(Sales_Data[[#This Row],[Order_Date]],"mmm")</f>
        <v>Aug</v>
      </c>
      <c r="X2715">
        <f>MONTH(Sales_Data[[#This Row],[Order_Date]])</f>
        <v>8</v>
      </c>
      <c r="Y2715" t="str">
        <f>"Q"&amp;ROUNDUP(MONTH(Sales_Data[[#This Row],[Order_Date]])/3,0)</f>
        <v>Q3</v>
      </c>
    </row>
    <row r="2716" spans="1:25" x14ac:dyDescent="0.3">
      <c r="A2716" t="s">
        <v>4252</v>
      </c>
      <c r="B2716" s="1">
        <v>45811</v>
      </c>
      <c r="C2716" t="s">
        <v>1177</v>
      </c>
      <c r="D2716" t="s">
        <v>580</v>
      </c>
      <c r="E2716" t="s">
        <v>48</v>
      </c>
      <c r="F2716" t="s">
        <v>126</v>
      </c>
      <c r="G2716" t="s">
        <v>21</v>
      </c>
      <c r="H2716" t="s">
        <v>127</v>
      </c>
      <c r="I2716" t="s">
        <v>314</v>
      </c>
      <c r="J2716">
        <v>1</v>
      </c>
      <c r="K2716">
        <v>7502.58</v>
      </c>
      <c r="L2716">
        <v>0.1</v>
      </c>
      <c r="M2716">
        <v>5005.17</v>
      </c>
      <c r="N2716" t="s">
        <v>52</v>
      </c>
      <c r="O2716" t="s">
        <v>35</v>
      </c>
      <c r="P2716" t="s">
        <v>71</v>
      </c>
      <c r="Q2716">
        <f>Sales_Data[[#This Row],[Quantity]]*Sales_Data[[#This Row],[Unit_Price]]</f>
        <v>7502.58</v>
      </c>
      <c r="R2716">
        <f>Sales_Data[[#This Row],[Gross_Sales]]*Sales_Data[[#This Row],[Discount]]</f>
        <v>750.25800000000004</v>
      </c>
      <c r="S2716">
        <f>Sales_Data[[#This Row],[Gross_Sales]]-Sales_Data[[#This Row],[Discount_Amount]]</f>
        <v>6752.3220000000001</v>
      </c>
      <c r="T2716">
        <f>Sales_Data[[#This Row],[Net Sales]]-Sales_Data[[#This Row],[Cost]]</f>
        <v>1747.152</v>
      </c>
      <c r="U2716" s="2">
        <f>Sales_Data[[#This Row],[Profit]]/Sales_Data[[#This Row],[Net Sales]]</f>
        <v>0.25874832390990832</v>
      </c>
      <c r="V2716">
        <f>YEAR(Sales_Data[[#This Row],[Order_Date]])</f>
        <v>2025</v>
      </c>
      <c r="W2716" t="str">
        <f>TEXT(Sales_Data[[#This Row],[Order_Date]],"mmm")</f>
        <v>Jun</v>
      </c>
      <c r="X2716">
        <f>MONTH(Sales_Data[[#This Row],[Order_Date]])</f>
        <v>6</v>
      </c>
      <c r="Y2716" t="str">
        <f>"Q"&amp;ROUNDUP(MONTH(Sales_Data[[#This Row],[Order_Date]])/3,0)</f>
        <v>Q2</v>
      </c>
    </row>
    <row r="2717" spans="1:25" x14ac:dyDescent="0.3">
      <c r="A2717" t="s">
        <v>4253</v>
      </c>
      <c r="B2717" s="1">
        <v>45950</v>
      </c>
      <c r="C2717" t="s">
        <v>2931</v>
      </c>
      <c r="D2717" t="s">
        <v>313</v>
      </c>
      <c r="E2717" t="s">
        <v>19</v>
      </c>
      <c r="F2717" t="s">
        <v>20</v>
      </c>
      <c r="G2717" t="s">
        <v>67</v>
      </c>
      <c r="H2717" t="s">
        <v>133</v>
      </c>
      <c r="I2717" t="s">
        <v>134</v>
      </c>
      <c r="J2717">
        <v>1</v>
      </c>
      <c r="K2717">
        <v>8881.52</v>
      </c>
      <c r="L2717">
        <v>0.05</v>
      </c>
      <c r="M2717">
        <v>5497.01</v>
      </c>
      <c r="N2717" t="s">
        <v>109</v>
      </c>
      <c r="O2717" t="s">
        <v>25</v>
      </c>
      <c r="P2717" t="s">
        <v>71</v>
      </c>
      <c r="Q2717">
        <f>Sales_Data[[#This Row],[Quantity]]*Sales_Data[[#This Row],[Unit_Price]]</f>
        <v>8881.52</v>
      </c>
      <c r="R2717">
        <f>Sales_Data[[#This Row],[Gross_Sales]]*Sales_Data[[#This Row],[Discount]]</f>
        <v>444.07600000000002</v>
      </c>
      <c r="S2717">
        <f>Sales_Data[[#This Row],[Gross_Sales]]-Sales_Data[[#This Row],[Discount_Amount]]</f>
        <v>8437.4439999999995</v>
      </c>
      <c r="T2717">
        <f>Sales_Data[[#This Row],[Net Sales]]-Sales_Data[[#This Row],[Cost]]</f>
        <v>2940.4339999999993</v>
      </c>
      <c r="U2717" s="2">
        <f>Sales_Data[[#This Row],[Profit]]/Sales_Data[[#This Row],[Net Sales]]</f>
        <v>0.3484981944769055</v>
      </c>
      <c r="V2717">
        <f>YEAR(Sales_Data[[#This Row],[Order_Date]])</f>
        <v>2025</v>
      </c>
      <c r="W2717" t="str">
        <f>TEXT(Sales_Data[[#This Row],[Order_Date]],"mmm")</f>
        <v>Oct</v>
      </c>
      <c r="X2717">
        <f>MONTH(Sales_Data[[#This Row],[Order_Date]])</f>
        <v>10</v>
      </c>
      <c r="Y2717" t="str">
        <f>"Q"&amp;ROUNDUP(MONTH(Sales_Data[[#This Row],[Order_Date]])/3,0)</f>
        <v>Q4</v>
      </c>
    </row>
    <row r="2718" spans="1:25" x14ac:dyDescent="0.3">
      <c r="A2718" t="s">
        <v>4254</v>
      </c>
      <c r="B2718" s="1">
        <v>45887</v>
      </c>
      <c r="C2718" t="s">
        <v>1571</v>
      </c>
      <c r="D2718" t="s">
        <v>422</v>
      </c>
      <c r="E2718" t="s">
        <v>39</v>
      </c>
      <c r="F2718" t="s">
        <v>40</v>
      </c>
      <c r="G2718" t="s">
        <v>75</v>
      </c>
      <c r="H2718" t="s">
        <v>76</v>
      </c>
      <c r="I2718" t="s">
        <v>77</v>
      </c>
      <c r="J2718">
        <v>5</v>
      </c>
      <c r="K2718">
        <v>3468.7</v>
      </c>
      <c r="L2718">
        <v>0.05</v>
      </c>
      <c r="M2718">
        <v>10723.52</v>
      </c>
      <c r="N2718" t="s">
        <v>52</v>
      </c>
      <c r="O2718" t="s">
        <v>53</v>
      </c>
      <c r="P2718" t="s">
        <v>44</v>
      </c>
      <c r="Q2718">
        <f>Sales_Data[[#This Row],[Quantity]]*Sales_Data[[#This Row],[Unit_Price]]</f>
        <v>17343.5</v>
      </c>
      <c r="R2718">
        <f>Sales_Data[[#This Row],[Gross_Sales]]*Sales_Data[[#This Row],[Discount]]</f>
        <v>867.17500000000007</v>
      </c>
      <c r="S2718">
        <f>Sales_Data[[#This Row],[Gross_Sales]]-Sales_Data[[#This Row],[Discount_Amount]]</f>
        <v>16476.325000000001</v>
      </c>
      <c r="T2718">
        <f>Sales_Data[[#This Row],[Net Sales]]-Sales_Data[[#This Row],[Cost]]</f>
        <v>5752.8050000000003</v>
      </c>
      <c r="U2718" s="2">
        <f>Sales_Data[[#This Row],[Profit]]/Sales_Data[[#This Row],[Net Sales]]</f>
        <v>0.34915583420453289</v>
      </c>
      <c r="V2718">
        <f>YEAR(Sales_Data[[#This Row],[Order_Date]])</f>
        <v>2025</v>
      </c>
      <c r="W2718" t="str">
        <f>TEXT(Sales_Data[[#This Row],[Order_Date]],"mmm")</f>
        <v>Aug</v>
      </c>
      <c r="X2718">
        <f>MONTH(Sales_Data[[#This Row],[Order_Date]])</f>
        <v>8</v>
      </c>
      <c r="Y2718" t="str">
        <f>"Q"&amp;ROUNDUP(MONTH(Sales_Data[[#This Row],[Order_Date]])/3,0)</f>
        <v>Q3</v>
      </c>
    </row>
    <row r="2719" spans="1:25" x14ac:dyDescent="0.3">
      <c r="A2719" t="s">
        <v>4255</v>
      </c>
      <c r="B2719" s="1">
        <v>45967</v>
      </c>
      <c r="C2719" t="s">
        <v>1847</v>
      </c>
      <c r="D2719" t="s">
        <v>205</v>
      </c>
      <c r="E2719" t="s">
        <v>39</v>
      </c>
      <c r="F2719" t="s">
        <v>107</v>
      </c>
      <c r="G2719" t="s">
        <v>67</v>
      </c>
      <c r="H2719" t="s">
        <v>88</v>
      </c>
      <c r="I2719" t="s">
        <v>89</v>
      </c>
      <c r="J2719">
        <v>1</v>
      </c>
      <c r="K2719">
        <v>4712.82</v>
      </c>
      <c r="L2719">
        <v>0.15</v>
      </c>
      <c r="M2719">
        <v>2849.48</v>
      </c>
      <c r="N2719" t="s">
        <v>52</v>
      </c>
      <c r="O2719" t="s">
        <v>35</v>
      </c>
      <c r="P2719" t="s">
        <v>71</v>
      </c>
      <c r="Q2719">
        <f>Sales_Data[[#This Row],[Quantity]]*Sales_Data[[#This Row],[Unit_Price]]</f>
        <v>4712.82</v>
      </c>
      <c r="R2719">
        <f>Sales_Data[[#This Row],[Gross_Sales]]*Sales_Data[[#This Row],[Discount]]</f>
        <v>706.92299999999989</v>
      </c>
      <c r="S2719">
        <f>Sales_Data[[#This Row],[Gross_Sales]]-Sales_Data[[#This Row],[Discount_Amount]]</f>
        <v>4005.8969999999999</v>
      </c>
      <c r="T2719">
        <f>Sales_Data[[#This Row],[Net Sales]]-Sales_Data[[#This Row],[Cost]]</f>
        <v>1156.4169999999999</v>
      </c>
      <c r="U2719" s="2">
        <f>Sales_Data[[#This Row],[Profit]]/Sales_Data[[#This Row],[Net Sales]]</f>
        <v>0.28867866547741988</v>
      </c>
      <c r="V2719">
        <f>YEAR(Sales_Data[[#This Row],[Order_Date]])</f>
        <v>2025</v>
      </c>
      <c r="W2719" t="str">
        <f>TEXT(Sales_Data[[#This Row],[Order_Date]],"mmm")</f>
        <v>Nov</v>
      </c>
      <c r="X2719">
        <f>MONTH(Sales_Data[[#This Row],[Order_Date]])</f>
        <v>11</v>
      </c>
      <c r="Y2719" t="str">
        <f>"Q"&amp;ROUNDUP(MONTH(Sales_Data[[#This Row],[Order_Date]])/3,0)</f>
        <v>Q4</v>
      </c>
    </row>
    <row r="2720" spans="1:25" x14ac:dyDescent="0.3">
      <c r="A2720" t="s">
        <v>4256</v>
      </c>
      <c r="B2720" s="1">
        <v>46016</v>
      </c>
      <c r="C2720" t="s">
        <v>3756</v>
      </c>
      <c r="D2720" t="s">
        <v>715</v>
      </c>
      <c r="E2720" t="s">
        <v>39</v>
      </c>
      <c r="F2720" t="s">
        <v>405</v>
      </c>
      <c r="G2720" t="s">
        <v>75</v>
      </c>
      <c r="H2720" t="s">
        <v>76</v>
      </c>
      <c r="I2720" t="s">
        <v>108</v>
      </c>
      <c r="J2720">
        <v>2</v>
      </c>
      <c r="K2720">
        <v>3509.05</v>
      </c>
      <c r="L2720">
        <v>0.1</v>
      </c>
      <c r="M2720">
        <v>5087.24</v>
      </c>
      <c r="N2720" t="s">
        <v>109</v>
      </c>
      <c r="O2720" t="s">
        <v>35</v>
      </c>
      <c r="P2720" t="s">
        <v>44</v>
      </c>
      <c r="Q2720">
        <f>Sales_Data[[#This Row],[Quantity]]*Sales_Data[[#This Row],[Unit_Price]]</f>
        <v>7018.1</v>
      </c>
      <c r="R2720">
        <f>Sales_Data[[#This Row],[Gross_Sales]]*Sales_Data[[#This Row],[Discount]]</f>
        <v>701.81000000000006</v>
      </c>
      <c r="S2720">
        <f>Sales_Data[[#This Row],[Gross_Sales]]-Sales_Data[[#This Row],[Discount_Amount]]</f>
        <v>6316.29</v>
      </c>
      <c r="T2720">
        <f>Sales_Data[[#This Row],[Net Sales]]-Sales_Data[[#This Row],[Cost]]</f>
        <v>1229.0500000000002</v>
      </c>
      <c r="U2720" s="2">
        <f>Sales_Data[[#This Row],[Profit]]/Sales_Data[[#This Row],[Net Sales]]</f>
        <v>0.1945841625384522</v>
      </c>
      <c r="V2720">
        <f>YEAR(Sales_Data[[#This Row],[Order_Date]])</f>
        <v>2025</v>
      </c>
      <c r="W2720" t="str">
        <f>TEXT(Sales_Data[[#This Row],[Order_Date]],"mmm")</f>
        <v>Dec</v>
      </c>
      <c r="X2720">
        <f>MONTH(Sales_Data[[#This Row],[Order_Date]])</f>
        <v>12</v>
      </c>
      <c r="Y2720" t="str">
        <f>"Q"&amp;ROUNDUP(MONTH(Sales_Data[[#This Row],[Order_Date]])/3,0)</f>
        <v>Q4</v>
      </c>
    </row>
    <row r="2721" spans="1:25" x14ac:dyDescent="0.3">
      <c r="A2721" t="s">
        <v>4257</v>
      </c>
      <c r="B2721" s="1">
        <v>45859</v>
      </c>
      <c r="C2721" t="s">
        <v>2839</v>
      </c>
      <c r="D2721" t="s">
        <v>765</v>
      </c>
      <c r="E2721" t="s">
        <v>19</v>
      </c>
      <c r="F2721" t="s">
        <v>57</v>
      </c>
      <c r="G2721" t="s">
        <v>75</v>
      </c>
      <c r="H2721" t="s">
        <v>256</v>
      </c>
      <c r="I2721" t="s">
        <v>334</v>
      </c>
      <c r="J2721">
        <v>2</v>
      </c>
      <c r="K2721">
        <v>3182.13</v>
      </c>
      <c r="L2721">
        <v>0.15</v>
      </c>
      <c r="M2721">
        <v>3730.96</v>
      </c>
      <c r="N2721" t="s">
        <v>83</v>
      </c>
      <c r="O2721" t="s">
        <v>35</v>
      </c>
      <c r="P2721" t="s">
        <v>44</v>
      </c>
      <c r="Q2721">
        <f>Sales_Data[[#This Row],[Quantity]]*Sales_Data[[#This Row],[Unit_Price]]</f>
        <v>6364.26</v>
      </c>
      <c r="R2721">
        <f>Sales_Data[[#This Row],[Gross_Sales]]*Sales_Data[[#This Row],[Discount]]</f>
        <v>954.63900000000001</v>
      </c>
      <c r="S2721">
        <f>Sales_Data[[#This Row],[Gross_Sales]]-Sales_Data[[#This Row],[Discount_Amount]]</f>
        <v>5409.6210000000001</v>
      </c>
      <c r="T2721">
        <f>Sales_Data[[#This Row],[Net Sales]]-Sales_Data[[#This Row],[Cost]]</f>
        <v>1678.6610000000001</v>
      </c>
      <c r="U2721" s="2">
        <f>Sales_Data[[#This Row],[Profit]]/Sales_Data[[#This Row],[Net Sales]]</f>
        <v>0.31031027866832078</v>
      </c>
      <c r="V2721">
        <f>YEAR(Sales_Data[[#This Row],[Order_Date]])</f>
        <v>2025</v>
      </c>
      <c r="W2721" t="str">
        <f>TEXT(Sales_Data[[#This Row],[Order_Date]],"mmm")</f>
        <v>Jul</v>
      </c>
      <c r="X2721">
        <f>MONTH(Sales_Data[[#This Row],[Order_Date]])</f>
        <v>7</v>
      </c>
      <c r="Y2721" t="str">
        <f>"Q"&amp;ROUNDUP(MONTH(Sales_Data[[#This Row],[Order_Date]])/3,0)</f>
        <v>Q3</v>
      </c>
    </row>
    <row r="2722" spans="1:25" x14ac:dyDescent="0.3">
      <c r="A2722" t="s">
        <v>4258</v>
      </c>
      <c r="B2722" s="1">
        <v>45695</v>
      </c>
      <c r="C2722" t="s">
        <v>1998</v>
      </c>
      <c r="D2722" t="s">
        <v>317</v>
      </c>
      <c r="E2722" t="s">
        <v>48</v>
      </c>
      <c r="F2722" t="s">
        <v>126</v>
      </c>
      <c r="G2722" t="s">
        <v>67</v>
      </c>
      <c r="H2722" t="s">
        <v>133</v>
      </c>
      <c r="I2722" t="s">
        <v>134</v>
      </c>
      <c r="J2722">
        <v>2</v>
      </c>
      <c r="K2722">
        <v>33745.480000000003</v>
      </c>
      <c r="L2722">
        <v>0.05</v>
      </c>
      <c r="M2722">
        <v>51359.47</v>
      </c>
      <c r="N2722" t="s">
        <v>52</v>
      </c>
      <c r="O2722" t="s">
        <v>35</v>
      </c>
      <c r="P2722" t="s">
        <v>71</v>
      </c>
      <c r="Q2722">
        <f>Sales_Data[[#This Row],[Quantity]]*Sales_Data[[#This Row],[Unit_Price]]</f>
        <v>67490.960000000006</v>
      </c>
      <c r="R2722">
        <f>Sales_Data[[#This Row],[Gross_Sales]]*Sales_Data[[#This Row],[Discount]]</f>
        <v>3374.5480000000007</v>
      </c>
      <c r="S2722">
        <f>Sales_Data[[#This Row],[Gross_Sales]]-Sales_Data[[#This Row],[Discount_Amount]]</f>
        <v>64116.412000000004</v>
      </c>
      <c r="T2722">
        <f>Sales_Data[[#This Row],[Net Sales]]-Sales_Data[[#This Row],[Cost]]</f>
        <v>12756.942000000003</v>
      </c>
      <c r="U2722" s="2">
        <f>Sales_Data[[#This Row],[Profit]]/Sales_Data[[#This Row],[Net Sales]]</f>
        <v>0.19896531328047493</v>
      </c>
      <c r="V2722">
        <f>YEAR(Sales_Data[[#This Row],[Order_Date]])</f>
        <v>2025</v>
      </c>
      <c r="W2722" t="str">
        <f>TEXT(Sales_Data[[#This Row],[Order_Date]],"mmm")</f>
        <v>Feb</v>
      </c>
      <c r="X2722">
        <f>MONTH(Sales_Data[[#This Row],[Order_Date]])</f>
        <v>2</v>
      </c>
      <c r="Y2722" t="str">
        <f>"Q"&amp;ROUNDUP(MONTH(Sales_Data[[#This Row],[Order_Date]])/3,0)</f>
        <v>Q1</v>
      </c>
    </row>
    <row r="2723" spans="1:25" x14ac:dyDescent="0.3">
      <c r="A2723" t="s">
        <v>4259</v>
      </c>
      <c r="B2723" s="1">
        <v>45917</v>
      </c>
      <c r="C2723" t="s">
        <v>4260</v>
      </c>
      <c r="D2723" t="s">
        <v>504</v>
      </c>
      <c r="E2723" t="s">
        <v>48</v>
      </c>
      <c r="F2723" t="s">
        <v>164</v>
      </c>
      <c r="G2723" t="s">
        <v>41</v>
      </c>
      <c r="H2723" t="s">
        <v>147</v>
      </c>
      <c r="I2723" t="s">
        <v>148</v>
      </c>
      <c r="J2723">
        <v>1</v>
      </c>
      <c r="K2723">
        <v>59081.13</v>
      </c>
      <c r="L2723">
        <v>0.1</v>
      </c>
      <c r="M2723">
        <v>46745.57</v>
      </c>
      <c r="N2723" t="s">
        <v>24</v>
      </c>
      <c r="O2723" t="s">
        <v>25</v>
      </c>
      <c r="P2723" t="s">
        <v>26</v>
      </c>
      <c r="Q2723">
        <f>Sales_Data[[#This Row],[Quantity]]*Sales_Data[[#This Row],[Unit_Price]]</f>
        <v>59081.13</v>
      </c>
      <c r="R2723">
        <f>Sales_Data[[#This Row],[Gross_Sales]]*Sales_Data[[#This Row],[Discount]]</f>
        <v>5908.1130000000003</v>
      </c>
      <c r="S2723">
        <f>Sales_Data[[#This Row],[Gross_Sales]]-Sales_Data[[#This Row],[Discount_Amount]]</f>
        <v>53173.017</v>
      </c>
      <c r="T2723">
        <f>Sales_Data[[#This Row],[Net Sales]]-Sales_Data[[#This Row],[Cost]]</f>
        <v>6427.4470000000001</v>
      </c>
      <c r="U2723" s="2">
        <f>Sales_Data[[#This Row],[Profit]]/Sales_Data[[#This Row],[Net Sales]]</f>
        <v>0.12087798215399363</v>
      </c>
      <c r="V2723">
        <f>YEAR(Sales_Data[[#This Row],[Order_Date]])</f>
        <v>2025</v>
      </c>
      <c r="W2723" t="str">
        <f>TEXT(Sales_Data[[#This Row],[Order_Date]],"mmm")</f>
        <v>Sep</v>
      </c>
      <c r="X2723">
        <f>MONTH(Sales_Data[[#This Row],[Order_Date]])</f>
        <v>9</v>
      </c>
      <c r="Y2723" t="str">
        <f>"Q"&amp;ROUNDUP(MONTH(Sales_Data[[#This Row],[Order_Date]])/3,0)</f>
        <v>Q3</v>
      </c>
    </row>
    <row r="2724" spans="1:25" x14ac:dyDescent="0.3">
      <c r="A2724" t="s">
        <v>4261</v>
      </c>
      <c r="B2724" s="1">
        <v>45845</v>
      </c>
      <c r="C2724" t="s">
        <v>919</v>
      </c>
      <c r="D2724" t="s">
        <v>238</v>
      </c>
      <c r="E2724" t="s">
        <v>19</v>
      </c>
      <c r="F2724" t="s">
        <v>66</v>
      </c>
      <c r="G2724" t="s">
        <v>32</v>
      </c>
      <c r="H2724" t="s">
        <v>33</v>
      </c>
      <c r="I2724" t="s">
        <v>34</v>
      </c>
      <c r="J2724">
        <v>1</v>
      </c>
      <c r="K2724">
        <v>3458.34</v>
      </c>
      <c r="L2724">
        <v>0.1</v>
      </c>
      <c r="M2724">
        <v>2273.41</v>
      </c>
      <c r="N2724" t="s">
        <v>52</v>
      </c>
      <c r="O2724" t="s">
        <v>35</v>
      </c>
      <c r="P2724" t="s">
        <v>71</v>
      </c>
      <c r="Q2724">
        <f>Sales_Data[[#This Row],[Quantity]]*Sales_Data[[#This Row],[Unit_Price]]</f>
        <v>3458.34</v>
      </c>
      <c r="R2724">
        <f>Sales_Data[[#This Row],[Gross_Sales]]*Sales_Data[[#This Row],[Discount]]</f>
        <v>345.83400000000006</v>
      </c>
      <c r="S2724">
        <f>Sales_Data[[#This Row],[Gross_Sales]]-Sales_Data[[#This Row],[Discount_Amount]]</f>
        <v>3112.5060000000003</v>
      </c>
      <c r="T2724">
        <f>Sales_Data[[#This Row],[Net Sales]]-Sales_Data[[#This Row],[Cost]]</f>
        <v>839.09600000000046</v>
      </c>
      <c r="U2724" s="2">
        <f>Sales_Data[[#This Row],[Profit]]/Sales_Data[[#This Row],[Net Sales]]</f>
        <v>0.26958855661643716</v>
      </c>
      <c r="V2724">
        <f>YEAR(Sales_Data[[#This Row],[Order_Date]])</f>
        <v>2025</v>
      </c>
      <c r="W2724" t="str">
        <f>TEXT(Sales_Data[[#This Row],[Order_Date]],"mmm")</f>
        <v>Jul</v>
      </c>
      <c r="X2724">
        <f>MONTH(Sales_Data[[#This Row],[Order_Date]])</f>
        <v>7</v>
      </c>
      <c r="Y2724" t="str">
        <f>"Q"&amp;ROUNDUP(MONTH(Sales_Data[[#This Row],[Order_Date]])/3,0)</f>
        <v>Q3</v>
      </c>
    </row>
    <row r="2725" spans="1:25" x14ac:dyDescent="0.3">
      <c r="A2725" t="s">
        <v>4262</v>
      </c>
      <c r="B2725" s="1">
        <v>45714</v>
      </c>
      <c r="C2725" t="s">
        <v>4263</v>
      </c>
      <c r="D2725" t="s">
        <v>168</v>
      </c>
      <c r="E2725" t="s">
        <v>48</v>
      </c>
      <c r="F2725" t="s">
        <v>152</v>
      </c>
      <c r="G2725" t="s">
        <v>67</v>
      </c>
      <c r="H2725" t="s">
        <v>68</v>
      </c>
      <c r="I2725" t="s">
        <v>69</v>
      </c>
      <c r="J2725">
        <v>2</v>
      </c>
      <c r="K2725">
        <v>45299.42</v>
      </c>
      <c r="L2725">
        <v>0.05</v>
      </c>
      <c r="M2725">
        <v>74297.62</v>
      </c>
      <c r="N2725" t="s">
        <v>109</v>
      </c>
      <c r="O2725" t="s">
        <v>35</v>
      </c>
      <c r="P2725" t="s">
        <v>26</v>
      </c>
      <c r="Q2725">
        <f>Sales_Data[[#This Row],[Quantity]]*Sales_Data[[#This Row],[Unit_Price]]</f>
        <v>90598.84</v>
      </c>
      <c r="R2725">
        <f>Sales_Data[[#This Row],[Gross_Sales]]*Sales_Data[[#This Row],[Discount]]</f>
        <v>4529.942</v>
      </c>
      <c r="S2725">
        <f>Sales_Data[[#This Row],[Gross_Sales]]-Sales_Data[[#This Row],[Discount_Amount]]</f>
        <v>86068.898000000001</v>
      </c>
      <c r="T2725">
        <f>Sales_Data[[#This Row],[Net Sales]]-Sales_Data[[#This Row],[Cost]]</f>
        <v>11771.278000000006</v>
      </c>
      <c r="U2725" s="2">
        <f>Sales_Data[[#This Row],[Profit]]/Sales_Data[[#This Row],[Net Sales]]</f>
        <v>0.1367657571263432</v>
      </c>
      <c r="V2725">
        <f>YEAR(Sales_Data[[#This Row],[Order_Date]])</f>
        <v>2025</v>
      </c>
      <c r="W2725" t="str">
        <f>TEXT(Sales_Data[[#This Row],[Order_Date]],"mmm")</f>
        <v>Feb</v>
      </c>
      <c r="X2725">
        <f>MONTH(Sales_Data[[#This Row],[Order_Date]])</f>
        <v>2</v>
      </c>
      <c r="Y2725" t="str">
        <f>"Q"&amp;ROUNDUP(MONTH(Sales_Data[[#This Row],[Order_Date]])/3,0)</f>
        <v>Q1</v>
      </c>
    </row>
    <row r="2726" spans="1:25" x14ac:dyDescent="0.3">
      <c r="A2726" t="s">
        <v>4264</v>
      </c>
      <c r="B2726" s="1">
        <v>45677</v>
      </c>
      <c r="C2726" t="s">
        <v>1816</v>
      </c>
      <c r="D2726" t="s">
        <v>457</v>
      </c>
      <c r="E2726" t="s">
        <v>19</v>
      </c>
      <c r="F2726" t="s">
        <v>81</v>
      </c>
      <c r="G2726" t="s">
        <v>41</v>
      </c>
      <c r="H2726" t="s">
        <v>171</v>
      </c>
      <c r="I2726" t="s">
        <v>191</v>
      </c>
      <c r="J2726">
        <v>1</v>
      </c>
      <c r="K2726">
        <v>10973.77</v>
      </c>
      <c r="L2726">
        <v>0.1</v>
      </c>
      <c r="M2726">
        <v>6327.3</v>
      </c>
      <c r="N2726" t="s">
        <v>24</v>
      </c>
      <c r="O2726" t="s">
        <v>25</v>
      </c>
      <c r="P2726" t="s">
        <v>71</v>
      </c>
      <c r="Q2726">
        <f>Sales_Data[[#This Row],[Quantity]]*Sales_Data[[#This Row],[Unit_Price]]</f>
        <v>10973.77</v>
      </c>
      <c r="R2726">
        <f>Sales_Data[[#This Row],[Gross_Sales]]*Sales_Data[[#This Row],[Discount]]</f>
        <v>1097.3770000000002</v>
      </c>
      <c r="S2726">
        <f>Sales_Data[[#This Row],[Gross_Sales]]-Sales_Data[[#This Row],[Discount_Amount]]</f>
        <v>9876.393</v>
      </c>
      <c r="T2726">
        <f>Sales_Data[[#This Row],[Net Sales]]-Sales_Data[[#This Row],[Cost]]</f>
        <v>3549.0929999999998</v>
      </c>
      <c r="U2726" s="2">
        <f>Sales_Data[[#This Row],[Profit]]/Sales_Data[[#This Row],[Net Sales]]</f>
        <v>0.35935113153152165</v>
      </c>
      <c r="V2726">
        <f>YEAR(Sales_Data[[#This Row],[Order_Date]])</f>
        <v>2025</v>
      </c>
      <c r="W2726" t="str">
        <f>TEXT(Sales_Data[[#This Row],[Order_Date]],"mmm")</f>
        <v>Jan</v>
      </c>
      <c r="X2726">
        <f>MONTH(Sales_Data[[#This Row],[Order_Date]])</f>
        <v>1</v>
      </c>
      <c r="Y2726" t="str">
        <f>"Q"&amp;ROUNDUP(MONTH(Sales_Data[[#This Row],[Order_Date]])/3,0)</f>
        <v>Q1</v>
      </c>
    </row>
    <row r="2727" spans="1:25" x14ac:dyDescent="0.3">
      <c r="A2727" t="s">
        <v>4265</v>
      </c>
      <c r="B2727" s="1">
        <v>45930</v>
      </c>
      <c r="C2727" t="s">
        <v>4266</v>
      </c>
      <c r="D2727" t="s">
        <v>252</v>
      </c>
      <c r="E2727" t="s">
        <v>19</v>
      </c>
      <c r="F2727" t="s">
        <v>20</v>
      </c>
      <c r="G2727" t="s">
        <v>67</v>
      </c>
      <c r="H2727" t="s">
        <v>121</v>
      </c>
      <c r="I2727" t="s">
        <v>142</v>
      </c>
      <c r="J2727">
        <v>2</v>
      </c>
      <c r="K2727">
        <v>13650.53</v>
      </c>
      <c r="L2727">
        <v>0</v>
      </c>
      <c r="M2727">
        <v>19151.66</v>
      </c>
      <c r="N2727" t="s">
        <v>52</v>
      </c>
      <c r="O2727" t="s">
        <v>53</v>
      </c>
      <c r="P2727" t="s">
        <v>71</v>
      </c>
      <c r="Q2727">
        <f>Sales_Data[[#This Row],[Quantity]]*Sales_Data[[#This Row],[Unit_Price]]</f>
        <v>27301.06</v>
      </c>
      <c r="R2727">
        <f>Sales_Data[[#This Row],[Gross_Sales]]*Sales_Data[[#This Row],[Discount]]</f>
        <v>0</v>
      </c>
      <c r="S2727">
        <f>Sales_Data[[#This Row],[Gross_Sales]]-Sales_Data[[#This Row],[Discount_Amount]]</f>
        <v>27301.06</v>
      </c>
      <c r="T2727">
        <f>Sales_Data[[#This Row],[Net Sales]]-Sales_Data[[#This Row],[Cost]]</f>
        <v>8149.4000000000015</v>
      </c>
      <c r="U2727" s="2">
        <f>Sales_Data[[#This Row],[Profit]]/Sales_Data[[#This Row],[Net Sales]]</f>
        <v>0.29850123035515841</v>
      </c>
      <c r="V2727">
        <f>YEAR(Sales_Data[[#This Row],[Order_Date]])</f>
        <v>2025</v>
      </c>
      <c r="W2727" t="str">
        <f>TEXT(Sales_Data[[#This Row],[Order_Date]],"mmm")</f>
        <v>Sep</v>
      </c>
      <c r="X2727">
        <f>MONTH(Sales_Data[[#This Row],[Order_Date]])</f>
        <v>9</v>
      </c>
      <c r="Y2727" t="str">
        <f>"Q"&amp;ROUNDUP(MONTH(Sales_Data[[#This Row],[Order_Date]])/3,0)</f>
        <v>Q3</v>
      </c>
    </row>
    <row r="2728" spans="1:25" x14ac:dyDescent="0.3">
      <c r="A2728" t="s">
        <v>4267</v>
      </c>
      <c r="B2728" s="1">
        <v>45776</v>
      </c>
      <c r="C2728" t="s">
        <v>2060</v>
      </c>
      <c r="D2728" t="s">
        <v>685</v>
      </c>
      <c r="E2728" t="s">
        <v>39</v>
      </c>
      <c r="F2728" t="s">
        <v>405</v>
      </c>
      <c r="G2728" t="s">
        <v>41</v>
      </c>
      <c r="H2728" t="s">
        <v>42</v>
      </c>
      <c r="I2728" t="s">
        <v>82</v>
      </c>
      <c r="J2728">
        <v>2</v>
      </c>
      <c r="K2728">
        <v>1393.96</v>
      </c>
      <c r="L2728">
        <v>0.1</v>
      </c>
      <c r="M2728">
        <v>1946.43</v>
      </c>
      <c r="N2728" t="s">
        <v>52</v>
      </c>
      <c r="O2728" t="s">
        <v>35</v>
      </c>
      <c r="P2728" t="s">
        <v>26</v>
      </c>
      <c r="Q2728">
        <f>Sales_Data[[#This Row],[Quantity]]*Sales_Data[[#This Row],[Unit_Price]]</f>
        <v>2787.92</v>
      </c>
      <c r="R2728">
        <f>Sales_Data[[#This Row],[Gross_Sales]]*Sales_Data[[#This Row],[Discount]]</f>
        <v>278.79200000000003</v>
      </c>
      <c r="S2728">
        <f>Sales_Data[[#This Row],[Gross_Sales]]-Sales_Data[[#This Row],[Discount_Amount]]</f>
        <v>2509.1280000000002</v>
      </c>
      <c r="T2728">
        <f>Sales_Data[[#This Row],[Net Sales]]-Sales_Data[[#This Row],[Cost]]</f>
        <v>562.69800000000009</v>
      </c>
      <c r="U2728" s="2">
        <f>Sales_Data[[#This Row],[Profit]]/Sales_Data[[#This Row],[Net Sales]]</f>
        <v>0.22426038049872307</v>
      </c>
      <c r="V2728">
        <f>YEAR(Sales_Data[[#This Row],[Order_Date]])</f>
        <v>2025</v>
      </c>
      <c r="W2728" t="str">
        <f>TEXT(Sales_Data[[#This Row],[Order_Date]],"mmm")</f>
        <v>Apr</v>
      </c>
      <c r="X2728">
        <f>MONTH(Sales_Data[[#This Row],[Order_Date]])</f>
        <v>4</v>
      </c>
      <c r="Y2728" t="str">
        <f>"Q"&amp;ROUNDUP(MONTH(Sales_Data[[#This Row],[Order_Date]])/3,0)</f>
        <v>Q2</v>
      </c>
    </row>
    <row r="2729" spans="1:25" x14ac:dyDescent="0.3">
      <c r="A2729" t="s">
        <v>4268</v>
      </c>
      <c r="B2729" s="1">
        <v>45728</v>
      </c>
      <c r="C2729" t="s">
        <v>2584</v>
      </c>
      <c r="D2729" t="s">
        <v>430</v>
      </c>
      <c r="E2729" t="s">
        <v>48</v>
      </c>
      <c r="F2729" t="s">
        <v>132</v>
      </c>
      <c r="G2729" t="s">
        <v>75</v>
      </c>
      <c r="H2729" t="s">
        <v>185</v>
      </c>
      <c r="I2729" t="s">
        <v>261</v>
      </c>
      <c r="J2729">
        <v>1</v>
      </c>
      <c r="K2729">
        <v>61291.94</v>
      </c>
      <c r="L2729">
        <v>0.1</v>
      </c>
      <c r="M2729">
        <v>37281.46</v>
      </c>
      <c r="N2729" t="s">
        <v>83</v>
      </c>
      <c r="O2729" t="s">
        <v>35</v>
      </c>
      <c r="P2729" t="s">
        <v>44</v>
      </c>
      <c r="Q2729">
        <f>Sales_Data[[#This Row],[Quantity]]*Sales_Data[[#This Row],[Unit_Price]]</f>
        <v>61291.94</v>
      </c>
      <c r="R2729">
        <f>Sales_Data[[#This Row],[Gross_Sales]]*Sales_Data[[#This Row],[Discount]]</f>
        <v>6129.1940000000004</v>
      </c>
      <c r="S2729">
        <f>Sales_Data[[#This Row],[Gross_Sales]]-Sales_Data[[#This Row],[Discount_Amount]]</f>
        <v>55162.745999999999</v>
      </c>
      <c r="T2729">
        <f>Sales_Data[[#This Row],[Net Sales]]-Sales_Data[[#This Row],[Cost]]</f>
        <v>17881.286</v>
      </c>
      <c r="U2729" s="2">
        <f>Sales_Data[[#This Row],[Profit]]/Sales_Data[[#This Row],[Net Sales]]</f>
        <v>0.32415511004473924</v>
      </c>
      <c r="V2729">
        <f>YEAR(Sales_Data[[#This Row],[Order_Date]])</f>
        <v>2025</v>
      </c>
      <c r="W2729" t="str">
        <f>TEXT(Sales_Data[[#This Row],[Order_Date]],"mmm")</f>
        <v>Mar</v>
      </c>
      <c r="X2729">
        <f>MONTH(Sales_Data[[#This Row],[Order_Date]])</f>
        <v>3</v>
      </c>
      <c r="Y2729" t="str">
        <f>"Q"&amp;ROUNDUP(MONTH(Sales_Data[[#This Row],[Order_Date]])/3,0)</f>
        <v>Q1</v>
      </c>
    </row>
    <row r="2730" spans="1:25" x14ac:dyDescent="0.3">
      <c r="A2730" t="s">
        <v>4269</v>
      </c>
      <c r="B2730" s="1">
        <v>45661</v>
      </c>
      <c r="C2730" t="s">
        <v>3738</v>
      </c>
      <c r="D2730" t="s">
        <v>553</v>
      </c>
      <c r="E2730" t="s">
        <v>30</v>
      </c>
      <c r="F2730" t="s">
        <v>210</v>
      </c>
      <c r="G2730" t="s">
        <v>75</v>
      </c>
      <c r="H2730" t="s">
        <v>256</v>
      </c>
      <c r="I2730" t="s">
        <v>334</v>
      </c>
      <c r="J2730">
        <v>1</v>
      </c>
      <c r="K2730">
        <v>3199.59</v>
      </c>
      <c r="L2730">
        <v>0.05</v>
      </c>
      <c r="M2730">
        <v>2179.52</v>
      </c>
      <c r="N2730" t="s">
        <v>52</v>
      </c>
      <c r="O2730" t="s">
        <v>35</v>
      </c>
      <c r="P2730" t="s">
        <v>26</v>
      </c>
      <c r="Q2730">
        <f>Sales_Data[[#This Row],[Quantity]]*Sales_Data[[#This Row],[Unit_Price]]</f>
        <v>3199.59</v>
      </c>
      <c r="R2730">
        <f>Sales_Data[[#This Row],[Gross_Sales]]*Sales_Data[[#This Row],[Discount]]</f>
        <v>159.97950000000003</v>
      </c>
      <c r="S2730">
        <f>Sales_Data[[#This Row],[Gross_Sales]]-Sales_Data[[#This Row],[Discount_Amount]]</f>
        <v>3039.6105000000002</v>
      </c>
      <c r="T2730">
        <f>Sales_Data[[#This Row],[Net Sales]]-Sales_Data[[#This Row],[Cost]]</f>
        <v>860.09050000000025</v>
      </c>
      <c r="U2730" s="2">
        <f>Sales_Data[[#This Row],[Profit]]/Sales_Data[[#This Row],[Net Sales]]</f>
        <v>0.28296076092644112</v>
      </c>
      <c r="V2730">
        <f>YEAR(Sales_Data[[#This Row],[Order_Date]])</f>
        <v>2025</v>
      </c>
      <c r="W2730" t="str">
        <f>TEXT(Sales_Data[[#This Row],[Order_Date]],"mmm")</f>
        <v>Jan</v>
      </c>
      <c r="X2730">
        <f>MONTH(Sales_Data[[#This Row],[Order_Date]])</f>
        <v>1</v>
      </c>
      <c r="Y2730" t="str">
        <f>"Q"&amp;ROUNDUP(MONTH(Sales_Data[[#This Row],[Order_Date]])/3,0)</f>
        <v>Q1</v>
      </c>
    </row>
    <row r="2731" spans="1:25" x14ac:dyDescent="0.3">
      <c r="A2731" t="s">
        <v>4270</v>
      </c>
      <c r="B2731" s="1">
        <v>45878</v>
      </c>
      <c r="C2731" t="s">
        <v>94</v>
      </c>
      <c r="D2731" t="s">
        <v>106</v>
      </c>
      <c r="E2731" t="s">
        <v>39</v>
      </c>
      <c r="F2731" t="s">
        <v>96</v>
      </c>
      <c r="G2731" t="s">
        <v>32</v>
      </c>
      <c r="H2731" t="s">
        <v>50</v>
      </c>
      <c r="I2731" t="s">
        <v>58</v>
      </c>
      <c r="J2731">
        <v>4</v>
      </c>
      <c r="K2731">
        <v>5990.67</v>
      </c>
      <c r="L2731">
        <v>0.1</v>
      </c>
      <c r="M2731">
        <v>15902.04</v>
      </c>
      <c r="N2731" t="s">
        <v>52</v>
      </c>
      <c r="O2731" t="s">
        <v>53</v>
      </c>
      <c r="P2731" t="s">
        <v>71</v>
      </c>
      <c r="Q2731">
        <f>Sales_Data[[#This Row],[Quantity]]*Sales_Data[[#This Row],[Unit_Price]]</f>
        <v>23962.68</v>
      </c>
      <c r="R2731">
        <f>Sales_Data[[#This Row],[Gross_Sales]]*Sales_Data[[#This Row],[Discount]]</f>
        <v>2396.268</v>
      </c>
      <c r="S2731">
        <f>Sales_Data[[#This Row],[Gross_Sales]]-Sales_Data[[#This Row],[Discount_Amount]]</f>
        <v>21566.412</v>
      </c>
      <c r="T2731">
        <f>Sales_Data[[#This Row],[Net Sales]]-Sales_Data[[#This Row],[Cost]]</f>
        <v>5664.3719999999994</v>
      </c>
      <c r="U2731" s="2">
        <f>Sales_Data[[#This Row],[Profit]]/Sales_Data[[#This Row],[Net Sales]]</f>
        <v>0.26264786186965172</v>
      </c>
      <c r="V2731">
        <f>YEAR(Sales_Data[[#This Row],[Order_Date]])</f>
        <v>2025</v>
      </c>
      <c r="W2731" t="str">
        <f>TEXT(Sales_Data[[#This Row],[Order_Date]],"mmm")</f>
        <v>Aug</v>
      </c>
      <c r="X2731">
        <f>MONTH(Sales_Data[[#This Row],[Order_Date]])</f>
        <v>8</v>
      </c>
      <c r="Y2731" t="str">
        <f>"Q"&amp;ROUNDUP(MONTH(Sales_Data[[#This Row],[Order_Date]])/3,0)</f>
        <v>Q3</v>
      </c>
    </row>
    <row r="2732" spans="1:25" x14ac:dyDescent="0.3">
      <c r="A2732" t="s">
        <v>4271</v>
      </c>
      <c r="B2732" s="1">
        <v>45671</v>
      </c>
      <c r="C2732" t="s">
        <v>2714</v>
      </c>
      <c r="D2732" t="s">
        <v>1026</v>
      </c>
      <c r="E2732" t="s">
        <v>39</v>
      </c>
      <c r="F2732" t="s">
        <v>202</v>
      </c>
      <c r="G2732" t="s">
        <v>67</v>
      </c>
      <c r="H2732" t="s">
        <v>121</v>
      </c>
      <c r="I2732" t="s">
        <v>142</v>
      </c>
      <c r="J2732">
        <v>2</v>
      </c>
      <c r="K2732">
        <v>2027.6</v>
      </c>
      <c r="L2732">
        <v>0</v>
      </c>
      <c r="M2732">
        <v>3225.02</v>
      </c>
      <c r="N2732" t="s">
        <v>24</v>
      </c>
      <c r="O2732" t="s">
        <v>35</v>
      </c>
      <c r="P2732" t="s">
        <v>44</v>
      </c>
      <c r="Q2732">
        <f>Sales_Data[[#This Row],[Quantity]]*Sales_Data[[#This Row],[Unit_Price]]</f>
        <v>4055.2</v>
      </c>
      <c r="R2732">
        <f>Sales_Data[[#This Row],[Gross_Sales]]*Sales_Data[[#This Row],[Discount]]</f>
        <v>0</v>
      </c>
      <c r="S2732">
        <f>Sales_Data[[#This Row],[Gross_Sales]]-Sales_Data[[#This Row],[Discount_Amount]]</f>
        <v>4055.2</v>
      </c>
      <c r="T2732">
        <f>Sales_Data[[#This Row],[Net Sales]]-Sales_Data[[#This Row],[Cost]]</f>
        <v>830.17999999999984</v>
      </c>
      <c r="U2732" s="2">
        <f>Sales_Data[[#This Row],[Profit]]/Sales_Data[[#This Row],[Net Sales]]</f>
        <v>0.20471986585125268</v>
      </c>
      <c r="V2732">
        <f>YEAR(Sales_Data[[#This Row],[Order_Date]])</f>
        <v>2025</v>
      </c>
      <c r="W2732" t="str">
        <f>TEXT(Sales_Data[[#This Row],[Order_Date]],"mmm")</f>
        <v>Jan</v>
      </c>
      <c r="X2732">
        <f>MONTH(Sales_Data[[#This Row],[Order_Date]])</f>
        <v>1</v>
      </c>
      <c r="Y2732" t="str">
        <f>"Q"&amp;ROUNDUP(MONTH(Sales_Data[[#This Row],[Order_Date]])/3,0)</f>
        <v>Q1</v>
      </c>
    </row>
    <row r="2733" spans="1:25" x14ac:dyDescent="0.3">
      <c r="A2733" t="s">
        <v>4272</v>
      </c>
      <c r="B2733" s="1">
        <v>45660</v>
      </c>
      <c r="C2733" t="s">
        <v>1138</v>
      </c>
      <c r="D2733" t="s">
        <v>694</v>
      </c>
      <c r="E2733" t="s">
        <v>39</v>
      </c>
      <c r="F2733" t="s">
        <v>405</v>
      </c>
      <c r="G2733" t="s">
        <v>67</v>
      </c>
      <c r="H2733" t="s">
        <v>68</v>
      </c>
      <c r="I2733" t="s">
        <v>69</v>
      </c>
      <c r="J2733">
        <v>2</v>
      </c>
      <c r="K2733">
        <v>5280.13</v>
      </c>
      <c r="L2733">
        <v>0.1</v>
      </c>
      <c r="M2733">
        <v>6431.13</v>
      </c>
      <c r="N2733" t="s">
        <v>52</v>
      </c>
      <c r="O2733" t="s">
        <v>35</v>
      </c>
      <c r="P2733" t="s">
        <v>44</v>
      </c>
      <c r="Q2733">
        <f>Sales_Data[[#This Row],[Quantity]]*Sales_Data[[#This Row],[Unit_Price]]</f>
        <v>10560.26</v>
      </c>
      <c r="R2733">
        <f>Sales_Data[[#This Row],[Gross_Sales]]*Sales_Data[[#This Row],[Discount]]</f>
        <v>1056.0260000000001</v>
      </c>
      <c r="S2733">
        <f>Sales_Data[[#This Row],[Gross_Sales]]-Sales_Data[[#This Row],[Discount_Amount]]</f>
        <v>9504.2340000000004</v>
      </c>
      <c r="T2733">
        <f>Sales_Data[[#This Row],[Net Sales]]-Sales_Data[[#This Row],[Cost]]</f>
        <v>3073.1040000000003</v>
      </c>
      <c r="U2733" s="2">
        <f>Sales_Data[[#This Row],[Profit]]/Sales_Data[[#This Row],[Net Sales]]</f>
        <v>0.32334052381286066</v>
      </c>
      <c r="V2733">
        <f>YEAR(Sales_Data[[#This Row],[Order_Date]])</f>
        <v>2025</v>
      </c>
      <c r="W2733" t="str">
        <f>TEXT(Sales_Data[[#This Row],[Order_Date]],"mmm")</f>
        <v>Jan</v>
      </c>
      <c r="X2733">
        <f>MONTH(Sales_Data[[#This Row],[Order_Date]])</f>
        <v>1</v>
      </c>
      <c r="Y2733" t="str">
        <f>"Q"&amp;ROUNDUP(MONTH(Sales_Data[[#This Row],[Order_Date]])/3,0)</f>
        <v>Q1</v>
      </c>
    </row>
    <row r="2734" spans="1:25" x14ac:dyDescent="0.3">
      <c r="A2734" t="s">
        <v>4273</v>
      </c>
      <c r="B2734" s="1">
        <v>45873</v>
      </c>
      <c r="C2734" t="s">
        <v>3826</v>
      </c>
      <c r="D2734" t="s">
        <v>221</v>
      </c>
      <c r="E2734" t="s">
        <v>48</v>
      </c>
      <c r="F2734" t="s">
        <v>132</v>
      </c>
      <c r="G2734" t="s">
        <v>21</v>
      </c>
      <c r="H2734" t="s">
        <v>127</v>
      </c>
      <c r="I2734" t="s">
        <v>342</v>
      </c>
      <c r="J2734">
        <v>4</v>
      </c>
      <c r="K2734">
        <v>51095.45</v>
      </c>
      <c r="L2734">
        <v>0.05</v>
      </c>
      <c r="M2734">
        <v>138187.76999999999</v>
      </c>
      <c r="N2734" t="s">
        <v>52</v>
      </c>
      <c r="O2734" t="s">
        <v>35</v>
      </c>
      <c r="P2734" t="s">
        <v>44</v>
      </c>
      <c r="Q2734">
        <f>Sales_Data[[#This Row],[Quantity]]*Sales_Data[[#This Row],[Unit_Price]]</f>
        <v>204381.8</v>
      </c>
      <c r="R2734">
        <f>Sales_Data[[#This Row],[Gross_Sales]]*Sales_Data[[#This Row],[Discount]]</f>
        <v>10219.09</v>
      </c>
      <c r="S2734">
        <f>Sales_Data[[#This Row],[Gross_Sales]]-Sales_Data[[#This Row],[Discount_Amount]]</f>
        <v>194162.71</v>
      </c>
      <c r="T2734">
        <f>Sales_Data[[#This Row],[Net Sales]]-Sales_Data[[#This Row],[Cost]]</f>
        <v>55974.94</v>
      </c>
      <c r="U2734" s="2">
        <f>Sales_Data[[#This Row],[Profit]]/Sales_Data[[#This Row],[Net Sales]]</f>
        <v>0.28828882744786577</v>
      </c>
      <c r="V2734">
        <f>YEAR(Sales_Data[[#This Row],[Order_Date]])</f>
        <v>2025</v>
      </c>
      <c r="W2734" t="str">
        <f>TEXT(Sales_Data[[#This Row],[Order_Date]],"mmm")</f>
        <v>Aug</v>
      </c>
      <c r="X2734">
        <f>MONTH(Sales_Data[[#This Row],[Order_Date]])</f>
        <v>8</v>
      </c>
      <c r="Y2734" t="str">
        <f>"Q"&amp;ROUNDUP(MONTH(Sales_Data[[#This Row],[Order_Date]])/3,0)</f>
        <v>Q3</v>
      </c>
    </row>
    <row r="2735" spans="1:25" x14ac:dyDescent="0.3">
      <c r="A2735" t="s">
        <v>4274</v>
      </c>
      <c r="B2735" s="1">
        <v>45886</v>
      </c>
      <c r="C2735" t="s">
        <v>1644</v>
      </c>
      <c r="D2735" t="s">
        <v>209</v>
      </c>
      <c r="E2735" t="s">
        <v>19</v>
      </c>
      <c r="F2735" t="s">
        <v>20</v>
      </c>
      <c r="G2735" t="s">
        <v>41</v>
      </c>
      <c r="H2735" t="s">
        <v>147</v>
      </c>
      <c r="I2735" t="s">
        <v>369</v>
      </c>
      <c r="J2735">
        <v>2</v>
      </c>
      <c r="K2735">
        <v>7575.63</v>
      </c>
      <c r="L2735">
        <v>0.05</v>
      </c>
      <c r="M2735">
        <v>12496.76</v>
      </c>
      <c r="N2735" t="s">
        <v>24</v>
      </c>
      <c r="O2735" t="s">
        <v>35</v>
      </c>
      <c r="P2735" t="s">
        <v>44</v>
      </c>
      <c r="Q2735">
        <f>Sales_Data[[#This Row],[Quantity]]*Sales_Data[[#This Row],[Unit_Price]]</f>
        <v>15151.26</v>
      </c>
      <c r="R2735">
        <f>Sales_Data[[#This Row],[Gross_Sales]]*Sales_Data[[#This Row],[Discount]]</f>
        <v>757.5630000000001</v>
      </c>
      <c r="S2735">
        <f>Sales_Data[[#This Row],[Gross_Sales]]-Sales_Data[[#This Row],[Discount_Amount]]</f>
        <v>14393.697</v>
      </c>
      <c r="T2735">
        <f>Sales_Data[[#This Row],[Net Sales]]-Sales_Data[[#This Row],[Cost]]</f>
        <v>1896.9369999999999</v>
      </c>
      <c r="U2735" s="2">
        <f>Sales_Data[[#This Row],[Profit]]/Sales_Data[[#This Row],[Net Sales]]</f>
        <v>0.13178942143912017</v>
      </c>
      <c r="V2735">
        <f>YEAR(Sales_Data[[#This Row],[Order_Date]])</f>
        <v>2025</v>
      </c>
      <c r="W2735" t="str">
        <f>TEXT(Sales_Data[[#This Row],[Order_Date]],"mmm")</f>
        <v>Aug</v>
      </c>
      <c r="X2735">
        <f>MONTH(Sales_Data[[#This Row],[Order_Date]])</f>
        <v>8</v>
      </c>
      <c r="Y2735" t="str">
        <f>"Q"&amp;ROUNDUP(MONTH(Sales_Data[[#This Row],[Order_Date]])/3,0)</f>
        <v>Q3</v>
      </c>
    </row>
    <row r="2736" spans="1:25" x14ac:dyDescent="0.3">
      <c r="A2736" t="s">
        <v>4275</v>
      </c>
      <c r="B2736" s="1">
        <v>45993</v>
      </c>
      <c r="C2736" t="s">
        <v>2543</v>
      </c>
      <c r="D2736" t="s">
        <v>65</v>
      </c>
      <c r="E2736" t="s">
        <v>119</v>
      </c>
      <c r="F2736" t="s">
        <v>184</v>
      </c>
      <c r="G2736" t="s">
        <v>41</v>
      </c>
      <c r="H2736" t="s">
        <v>102</v>
      </c>
      <c r="I2736" t="s">
        <v>165</v>
      </c>
      <c r="J2736">
        <v>4</v>
      </c>
      <c r="K2736">
        <v>3763.6</v>
      </c>
      <c r="L2736">
        <v>0.05</v>
      </c>
      <c r="M2736">
        <v>9856.85</v>
      </c>
      <c r="N2736" t="s">
        <v>52</v>
      </c>
      <c r="O2736" t="s">
        <v>35</v>
      </c>
      <c r="P2736" t="s">
        <v>71</v>
      </c>
      <c r="Q2736">
        <f>Sales_Data[[#This Row],[Quantity]]*Sales_Data[[#This Row],[Unit_Price]]</f>
        <v>15054.4</v>
      </c>
      <c r="R2736">
        <f>Sales_Data[[#This Row],[Gross_Sales]]*Sales_Data[[#This Row],[Discount]]</f>
        <v>752.72</v>
      </c>
      <c r="S2736">
        <f>Sales_Data[[#This Row],[Gross_Sales]]-Sales_Data[[#This Row],[Discount_Amount]]</f>
        <v>14301.68</v>
      </c>
      <c r="T2736">
        <f>Sales_Data[[#This Row],[Net Sales]]-Sales_Data[[#This Row],[Cost]]</f>
        <v>4444.83</v>
      </c>
      <c r="U2736" s="2">
        <f>Sales_Data[[#This Row],[Profit]]/Sales_Data[[#This Row],[Net Sales]]</f>
        <v>0.31079076024634866</v>
      </c>
      <c r="V2736">
        <f>YEAR(Sales_Data[[#This Row],[Order_Date]])</f>
        <v>2025</v>
      </c>
      <c r="W2736" t="str">
        <f>TEXT(Sales_Data[[#This Row],[Order_Date]],"mmm")</f>
        <v>Dec</v>
      </c>
      <c r="X2736">
        <f>MONTH(Sales_Data[[#This Row],[Order_Date]])</f>
        <v>12</v>
      </c>
      <c r="Y2736" t="str">
        <f>"Q"&amp;ROUNDUP(MONTH(Sales_Data[[#This Row],[Order_Date]])/3,0)</f>
        <v>Q4</v>
      </c>
    </row>
    <row r="2737" spans="1:25" x14ac:dyDescent="0.3">
      <c r="A2737" t="s">
        <v>4276</v>
      </c>
      <c r="B2737" s="1">
        <v>45843</v>
      </c>
      <c r="C2737" t="s">
        <v>1226</v>
      </c>
      <c r="D2737" t="s">
        <v>384</v>
      </c>
      <c r="E2737" t="s">
        <v>30</v>
      </c>
      <c r="F2737" t="s">
        <v>210</v>
      </c>
      <c r="G2737" t="s">
        <v>67</v>
      </c>
      <c r="H2737" t="s">
        <v>88</v>
      </c>
      <c r="I2737" t="s">
        <v>89</v>
      </c>
      <c r="J2737">
        <v>1</v>
      </c>
      <c r="K2737">
        <v>3374.53</v>
      </c>
      <c r="L2737">
        <v>0.05</v>
      </c>
      <c r="M2737">
        <v>2600.46</v>
      </c>
      <c r="N2737" t="s">
        <v>70</v>
      </c>
      <c r="O2737" t="s">
        <v>35</v>
      </c>
      <c r="P2737" t="s">
        <v>71</v>
      </c>
      <c r="Q2737">
        <f>Sales_Data[[#This Row],[Quantity]]*Sales_Data[[#This Row],[Unit_Price]]</f>
        <v>3374.53</v>
      </c>
      <c r="R2737">
        <f>Sales_Data[[#This Row],[Gross_Sales]]*Sales_Data[[#This Row],[Discount]]</f>
        <v>168.72650000000002</v>
      </c>
      <c r="S2737">
        <f>Sales_Data[[#This Row],[Gross_Sales]]-Sales_Data[[#This Row],[Discount_Amount]]</f>
        <v>3205.8035</v>
      </c>
      <c r="T2737">
        <f>Sales_Data[[#This Row],[Net Sales]]-Sales_Data[[#This Row],[Cost]]</f>
        <v>605.34349999999995</v>
      </c>
      <c r="U2737" s="2">
        <f>Sales_Data[[#This Row],[Profit]]/Sales_Data[[#This Row],[Net Sales]]</f>
        <v>0.18882738758005596</v>
      </c>
      <c r="V2737">
        <f>YEAR(Sales_Data[[#This Row],[Order_Date]])</f>
        <v>2025</v>
      </c>
      <c r="W2737" t="str">
        <f>TEXT(Sales_Data[[#This Row],[Order_Date]],"mmm")</f>
        <v>Jul</v>
      </c>
      <c r="X2737">
        <f>MONTH(Sales_Data[[#This Row],[Order_Date]])</f>
        <v>7</v>
      </c>
      <c r="Y2737" t="str">
        <f>"Q"&amp;ROUNDUP(MONTH(Sales_Data[[#This Row],[Order_Date]])/3,0)</f>
        <v>Q3</v>
      </c>
    </row>
    <row r="2738" spans="1:25" x14ac:dyDescent="0.3">
      <c r="A2738" t="s">
        <v>4277</v>
      </c>
      <c r="B2738" s="1">
        <v>45712</v>
      </c>
      <c r="C2738" t="s">
        <v>1203</v>
      </c>
      <c r="D2738" t="s">
        <v>447</v>
      </c>
      <c r="E2738" t="s">
        <v>119</v>
      </c>
      <c r="F2738" t="s">
        <v>249</v>
      </c>
      <c r="G2738" t="s">
        <v>67</v>
      </c>
      <c r="H2738" t="s">
        <v>133</v>
      </c>
      <c r="I2738" t="s">
        <v>138</v>
      </c>
      <c r="J2738">
        <v>3</v>
      </c>
      <c r="K2738">
        <v>1293.97</v>
      </c>
      <c r="L2738">
        <v>0.1</v>
      </c>
      <c r="M2738">
        <v>2957.27</v>
      </c>
      <c r="N2738" t="s">
        <v>24</v>
      </c>
      <c r="O2738" t="s">
        <v>25</v>
      </c>
      <c r="P2738" t="s">
        <v>44</v>
      </c>
      <c r="Q2738">
        <f>Sales_Data[[#This Row],[Quantity]]*Sales_Data[[#This Row],[Unit_Price]]</f>
        <v>3881.91</v>
      </c>
      <c r="R2738">
        <f>Sales_Data[[#This Row],[Gross_Sales]]*Sales_Data[[#This Row],[Discount]]</f>
        <v>388.19100000000003</v>
      </c>
      <c r="S2738">
        <f>Sales_Data[[#This Row],[Gross_Sales]]-Sales_Data[[#This Row],[Discount_Amount]]</f>
        <v>3493.7190000000001</v>
      </c>
      <c r="T2738">
        <f>Sales_Data[[#This Row],[Net Sales]]-Sales_Data[[#This Row],[Cost]]</f>
        <v>536.44900000000007</v>
      </c>
      <c r="U2738" s="2">
        <f>Sales_Data[[#This Row],[Profit]]/Sales_Data[[#This Row],[Net Sales]]</f>
        <v>0.15354669336600912</v>
      </c>
      <c r="V2738">
        <f>YEAR(Sales_Data[[#This Row],[Order_Date]])</f>
        <v>2025</v>
      </c>
      <c r="W2738" t="str">
        <f>TEXT(Sales_Data[[#This Row],[Order_Date]],"mmm")</f>
        <v>Feb</v>
      </c>
      <c r="X2738">
        <f>MONTH(Sales_Data[[#This Row],[Order_Date]])</f>
        <v>2</v>
      </c>
      <c r="Y2738" t="str">
        <f>"Q"&amp;ROUNDUP(MONTH(Sales_Data[[#This Row],[Order_Date]])/3,0)</f>
        <v>Q1</v>
      </c>
    </row>
    <row r="2739" spans="1:25" x14ac:dyDescent="0.3">
      <c r="A2739" t="s">
        <v>4278</v>
      </c>
      <c r="B2739" s="1">
        <v>45911</v>
      </c>
      <c r="C2739" t="s">
        <v>1120</v>
      </c>
      <c r="D2739" t="s">
        <v>728</v>
      </c>
      <c r="E2739" t="s">
        <v>30</v>
      </c>
      <c r="F2739" t="s">
        <v>210</v>
      </c>
      <c r="G2739" t="s">
        <v>41</v>
      </c>
      <c r="H2739" t="s">
        <v>147</v>
      </c>
      <c r="I2739" t="s">
        <v>148</v>
      </c>
      <c r="J2739">
        <v>1</v>
      </c>
      <c r="K2739">
        <v>3744.21</v>
      </c>
      <c r="L2739">
        <v>0.15</v>
      </c>
      <c r="M2739">
        <v>2528.69</v>
      </c>
      <c r="N2739" t="s">
        <v>24</v>
      </c>
      <c r="O2739" t="s">
        <v>35</v>
      </c>
      <c r="P2739" t="s">
        <v>71</v>
      </c>
      <c r="Q2739">
        <f>Sales_Data[[#This Row],[Quantity]]*Sales_Data[[#This Row],[Unit_Price]]</f>
        <v>3744.21</v>
      </c>
      <c r="R2739">
        <f>Sales_Data[[#This Row],[Gross_Sales]]*Sales_Data[[#This Row],[Discount]]</f>
        <v>561.63149999999996</v>
      </c>
      <c r="S2739">
        <f>Sales_Data[[#This Row],[Gross_Sales]]-Sales_Data[[#This Row],[Discount_Amount]]</f>
        <v>3182.5785000000001</v>
      </c>
      <c r="T2739">
        <f>Sales_Data[[#This Row],[Net Sales]]-Sales_Data[[#This Row],[Cost]]</f>
        <v>653.88850000000002</v>
      </c>
      <c r="U2739" s="2">
        <f>Sales_Data[[#This Row],[Profit]]/Sales_Data[[#This Row],[Net Sales]]</f>
        <v>0.20545871845737662</v>
      </c>
      <c r="V2739">
        <f>YEAR(Sales_Data[[#This Row],[Order_Date]])</f>
        <v>2025</v>
      </c>
      <c r="W2739" t="str">
        <f>TEXT(Sales_Data[[#This Row],[Order_Date]],"mmm")</f>
        <v>Sep</v>
      </c>
      <c r="X2739">
        <f>MONTH(Sales_Data[[#This Row],[Order_Date]])</f>
        <v>9</v>
      </c>
      <c r="Y2739" t="str">
        <f>"Q"&amp;ROUNDUP(MONTH(Sales_Data[[#This Row],[Order_Date]])/3,0)</f>
        <v>Q3</v>
      </c>
    </row>
    <row r="2740" spans="1:25" x14ac:dyDescent="0.3">
      <c r="A2740" t="s">
        <v>4279</v>
      </c>
      <c r="B2740" s="1">
        <v>45681</v>
      </c>
      <c r="C2740" t="s">
        <v>4280</v>
      </c>
      <c r="D2740" t="s">
        <v>694</v>
      </c>
      <c r="E2740" t="s">
        <v>48</v>
      </c>
      <c r="F2740" t="s">
        <v>132</v>
      </c>
      <c r="G2740" t="s">
        <v>21</v>
      </c>
      <c r="H2740" t="s">
        <v>127</v>
      </c>
      <c r="I2740" t="s">
        <v>342</v>
      </c>
      <c r="J2740">
        <v>3</v>
      </c>
      <c r="K2740">
        <v>4223.3100000000004</v>
      </c>
      <c r="L2740">
        <v>0.05</v>
      </c>
      <c r="M2740">
        <v>9930.4500000000007</v>
      </c>
      <c r="N2740" t="s">
        <v>24</v>
      </c>
      <c r="O2740" t="s">
        <v>35</v>
      </c>
      <c r="P2740" t="s">
        <v>71</v>
      </c>
      <c r="Q2740">
        <f>Sales_Data[[#This Row],[Quantity]]*Sales_Data[[#This Row],[Unit_Price]]</f>
        <v>12669.93</v>
      </c>
      <c r="R2740">
        <f>Sales_Data[[#This Row],[Gross_Sales]]*Sales_Data[[#This Row],[Discount]]</f>
        <v>633.49650000000008</v>
      </c>
      <c r="S2740">
        <f>Sales_Data[[#This Row],[Gross_Sales]]-Sales_Data[[#This Row],[Discount_Amount]]</f>
        <v>12036.433500000001</v>
      </c>
      <c r="T2740">
        <f>Sales_Data[[#This Row],[Net Sales]]-Sales_Data[[#This Row],[Cost]]</f>
        <v>2105.9835000000003</v>
      </c>
      <c r="U2740" s="2">
        <f>Sales_Data[[#This Row],[Profit]]/Sales_Data[[#This Row],[Net Sales]]</f>
        <v>0.17496740209631034</v>
      </c>
      <c r="V2740">
        <f>YEAR(Sales_Data[[#This Row],[Order_Date]])</f>
        <v>2025</v>
      </c>
      <c r="W2740" t="str">
        <f>TEXT(Sales_Data[[#This Row],[Order_Date]],"mmm")</f>
        <v>Jan</v>
      </c>
      <c r="X2740">
        <f>MONTH(Sales_Data[[#This Row],[Order_Date]])</f>
        <v>1</v>
      </c>
      <c r="Y2740" t="str">
        <f>"Q"&amp;ROUNDUP(MONTH(Sales_Data[[#This Row],[Order_Date]])/3,0)</f>
        <v>Q1</v>
      </c>
    </row>
    <row r="2741" spans="1:25" x14ac:dyDescent="0.3">
      <c r="A2741" t="s">
        <v>4281</v>
      </c>
      <c r="B2741" s="1">
        <v>45819</v>
      </c>
      <c r="C2741" t="s">
        <v>657</v>
      </c>
      <c r="D2741" t="s">
        <v>65</v>
      </c>
      <c r="E2741" t="s">
        <v>48</v>
      </c>
      <c r="F2741" t="s">
        <v>49</v>
      </c>
      <c r="G2741" t="s">
        <v>67</v>
      </c>
      <c r="H2741" t="s">
        <v>88</v>
      </c>
      <c r="I2741" t="s">
        <v>89</v>
      </c>
      <c r="J2741">
        <v>3</v>
      </c>
      <c r="K2741">
        <v>13602.48</v>
      </c>
      <c r="L2741">
        <v>0.05</v>
      </c>
      <c r="M2741">
        <v>33954.15</v>
      </c>
      <c r="N2741" t="s">
        <v>70</v>
      </c>
      <c r="O2741" t="s">
        <v>25</v>
      </c>
      <c r="P2741" t="s">
        <v>71</v>
      </c>
      <c r="Q2741">
        <f>Sales_Data[[#This Row],[Quantity]]*Sales_Data[[#This Row],[Unit_Price]]</f>
        <v>40807.440000000002</v>
      </c>
      <c r="R2741">
        <f>Sales_Data[[#This Row],[Gross_Sales]]*Sales_Data[[#This Row],[Discount]]</f>
        <v>2040.3720000000003</v>
      </c>
      <c r="S2741">
        <f>Sales_Data[[#This Row],[Gross_Sales]]-Sales_Data[[#This Row],[Discount_Amount]]</f>
        <v>38767.067999999999</v>
      </c>
      <c r="T2741">
        <f>Sales_Data[[#This Row],[Net Sales]]-Sales_Data[[#This Row],[Cost]]</f>
        <v>4812.9179999999978</v>
      </c>
      <c r="U2741" s="2">
        <f>Sales_Data[[#This Row],[Profit]]/Sales_Data[[#This Row],[Net Sales]]</f>
        <v>0.12414965196748946</v>
      </c>
      <c r="V2741">
        <f>YEAR(Sales_Data[[#This Row],[Order_Date]])</f>
        <v>2025</v>
      </c>
      <c r="W2741" t="str">
        <f>TEXT(Sales_Data[[#This Row],[Order_Date]],"mmm")</f>
        <v>Jun</v>
      </c>
      <c r="X2741">
        <f>MONTH(Sales_Data[[#This Row],[Order_Date]])</f>
        <v>6</v>
      </c>
      <c r="Y2741" t="str">
        <f>"Q"&amp;ROUNDUP(MONTH(Sales_Data[[#This Row],[Order_Date]])/3,0)</f>
        <v>Q2</v>
      </c>
    </row>
    <row r="2742" spans="1:25" x14ac:dyDescent="0.3">
      <c r="A2742" t="s">
        <v>4282</v>
      </c>
      <c r="B2742" s="1">
        <v>45815</v>
      </c>
      <c r="C2742" t="s">
        <v>591</v>
      </c>
      <c r="D2742" t="s">
        <v>244</v>
      </c>
      <c r="E2742" t="s">
        <v>39</v>
      </c>
      <c r="F2742" t="s">
        <v>96</v>
      </c>
      <c r="G2742" t="s">
        <v>67</v>
      </c>
      <c r="H2742" t="s">
        <v>68</v>
      </c>
      <c r="I2742" t="s">
        <v>69</v>
      </c>
      <c r="J2742">
        <v>1</v>
      </c>
      <c r="K2742">
        <v>4783.3500000000004</v>
      </c>
      <c r="L2742">
        <v>0.05</v>
      </c>
      <c r="M2742">
        <v>3209.47</v>
      </c>
      <c r="N2742" t="s">
        <v>109</v>
      </c>
      <c r="O2742" t="s">
        <v>35</v>
      </c>
      <c r="P2742" t="s">
        <v>44</v>
      </c>
      <c r="Q2742">
        <f>Sales_Data[[#This Row],[Quantity]]*Sales_Data[[#This Row],[Unit_Price]]</f>
        <v>4783.3500000000004</v>
      </c>
      <c r="R2742">
        <f>Sales_Data[[#This Row],[Gross_Sales]]*Sales_Data[[#This Row],[Discount]]</f>
        <v>239.16750000000002</v>
      </c>
      <c r="S2742">
        <f>Sales_Data[[#This Row],[Gross_Sales]]-Sales_Data[[#This Row],[Discount_Amount]]</f>
        <v>4544.1825000000008</v>
      </c>
      <c r="T2742">
        <f>Sales_Data[[#This Row],[Net Sales]]-Sales_Data[[#This Row],[Cost]]</f>
        <v>1334.712500000001</v>
      </c>
      <c r="U2742" s="2">
        <f>Sales_Data[[#This Row],[Profit]]/Sales_Data[[#This Row],[Net Sales]]</f>
        <v>0.29371894724738734</v>
      </c>
      <c r="V2742">
        <f>YEAR(Sales_Data[[#This Row],[Order_Date]])</f>
        <v>2025</v>
      </c>
      <c r="W2742" t="str">
        <f>TEXT(Sales_Data[[#This Row],[Order_Date]],"mmm")</f>
        <v>Jun</v>
      </c>
      <c r="X2742">
        <f>MONTH(Sales_Data[[#This Row],[Order_Date]])</f>
        <v>6</v>
      </c>
      <c r="Y2742" t="str">
        <f>"Q"&amp;ROUNDUP(MONTH(Sales_Data[[#This Row],[Order_Date]])/3,0)</f>
        <v>Q2</v>
      </c>
    </row>
    <row r="2743" spans="1:25" x14ac:dyDescent="0.3">
      <c r="A2743" t="s">
        <v>4283</v>
      </c>
      <c r="B2743" s="1">
        <v>45739</v>
      </c>
      <c r="C2743" t="s">
        <v>3335</v>
      </c>
      <c r="D2743" t="s">
        <v>155</v>
      </c>
      <c r="E2743" t="s">
        <v>19</v>
      </c>
      <c r="F2743" t="s">
        <v>81</v>
      </c>
      <c r="G2743" t="s">
        <v>75</v>
      </c>
      <c r="H2743" t="s">
        <v>185</v>
      </c>
      <c r="I2743" t="s">
        <v>186</v>
      </c>
      <c r="J2743">
        <v>1</v>
      </c>
      <c r="K2743">
        <v>2401</v>
      </c>
      <c r="L2743">
        <v>0.1</v>
      </c>
      <c r="M2743">
        <v>1484.8</v>
      </c>
      <c r="N2743" t="s">
        <v>109</v>
      </c>
      <c r="O2743" t="s">
        <v>35</v>
      </c>
      <c r="P2743" t="s">
        <v>71</v>
      </c>
      <c r="Q2743">
        <f>Sales_Data[[#This Row],[Quantity]]*Sales_Data[[#This Row],[Unit_Price]]</f>
        <v>2401</v>
      </c>
      <c r="R2743">
        <f>Sales_Data[[#This Row],[Gross_Sales]]*Sales_Data[[#This Row],[Discount]]</f>
        <v>240.10000000000002</v>
      </c>
      <c r="S2743">
        <f>Sales_Data[[#This Row],[Gross_Sales]]-Sales_Data[[#This Row],[Discount_Amount]]</f>
        <v>2160.9</v>
      </c>
      <c r="T2743">
        <f>Sales_Data[[#This Row],[Net Sales]]-Sales_Data[[#This Row],[Cost]]</f>
        <v>676.10000000000014</v>
      </c>
      <c r="U2743" s="2">
        <f>Sales_Data[[#This Row],[Profit]]/Sales_Data[[#This Row],[Net Sales]]</f>
        <v>0.31287889305382022</v>
      </c>
      <c r="V2743">
        <f>YEAR(Sales_Data[[#This Row],[Order_Date]])</f>
        <v>2025</v>
      </c>
      <c r="W2743" t="str">
        <f>TEXT(Sales_Data[[#This Row],[Order_Date]],"mmm")</f>
        <v>Mar</v>
      </c>
      <c r="X2743">
        <f>MONTH(Sales_Data[[#This Row],[Order_Date]])</f>
        <v>3</v>
      </c>
      <c r="Y2743" t="str">
        <f>"Q"&amp;ROUNDUP(MONTH(Sales_Data[[#This Row],[Order_Date]])/3,0)</f>
        <v>Q1</v>
      </c>
    </row>
    <row r="2744" spans="1:25" x14ac:dyDescent="0.3">
      <c r="A2744" t="s">
        <v>4284</v>
      </c>
      <c r="B2744" s="1">
        <v>45816</v>
      </c>
      <c r="C2744" t="s">
        <v>2790</v>
      </c>
      <c r="D2744" t="s">
        <v>238</v>
      </c>
      <c r="E2744" t="s">
        <v>48</v>
      </c>
      <c r="F2744" t="s">
        <v>126</v>
      </c>
      <c r="G2744" t="s">
        <v>67</v>
      </c>
      <c r="H2744" t="s">
        <v>121</v>
      </c>
      <c r="I2744" t="s">
        <v>122</v>
      </c>
      <c r="J2744">
        <v>2</v>
      </c>
      <c r="K2744">
        <v>63211.97</v>
      </c>
      <c r="L2744">
        <v>0.05</v>
      </c>
      <c r="M2744">
        <v>88526.31</v>
      </c>
      <c r="N2744" t="s">
        <v>83</v>
      </c>
      <c r="O2744" t="s">
        <v>25</v>
      </c>
      <c r="P2744" t="s">
        <v>44</v>
      </c>
      <c r="Q2744">
        <f>Sales_Data[[#This Row],[Quantity]]*Sales_Data[[#This Row],[Unit_Price]]</f>
        <v>126423.94</v>
      </c>
      <c r="R2744">
        <f>Sales_Data[[#This Row],[Gross_Sales]]*Sales_Data[[#This Row],[Discount]]</f>
        <v>6321.1970000000001</v>
      </c>
      <c r="S2744">
        <f>Sales_Data[[#This Row],[Gross_Sales]]-Sales_Data[[#This Row],[Discount_Amount]]</f>
        <v>120102.743</v>
      </c>
      <c r="T2744">
        <f>Sales_Data[[#This Row],[Net Sales]]-Sales_Data[[#This Row],[Cost]]</f>
        <v>31576.433000000005</v>
      </c>
      <c r="U2744" s="2">
        <f>Sales_Data[[#This Row],[Profit]]/Sales_Data[[#This Row],[Net Sales]]</f>
        <v>0.26291183874126839</v>
      </c>
      <c r="V2744">
        <f>YEAR(Sales_Data[[#This Row],[Order_Date]])</f>
        <v>2025</v>
      </c>
      <c r="W2744" t="str">
        <f>TEXT(Sales_Data[[#This Row],[Order_Date]],"mmm")</f>
        <v>Jun</v>
      </c>
      <c r="X2744">
        <f>MONTH(Sales_Data[[#This Row],[Order_Date]])</f>
        <v>6</v>
      </c>
      <c r="Y2744" t="str">
        <f>"Q"&amp;ROUNDUP(MONTH(Sales_Data[[#This Row],[Order_Date]])/3,0)</f>
        <v>Q2</v>
      </c>
    </row>
    <row r="2745" spans="1:25" x14ac:dyDescent="0.3">
      <c r="A2745" t="s">
        <v>4285</v>
      </c>
      <c r="B2745" s="1">
        <v>45845</v>
      </c>
      <c r="C2745" t="s">
        <v>4286</v>
      </c>
      <c r="D2745" t="s">
        <v>393</v>
      </c>
      <c r="E2745" t="s">
        <v>30</v>
      </c>
      <c r="F2745" t="s">
        <v>101</v>
      </c>
      <c r="G2745" t="s">
        <v>21</v>
      </c>
      <c r="H2745" t="s">
        <v>127</v>
      </c>
      <c r="I2745" t="s">
        <v>128</v>
      </c>
      <c r="J2745">
        <v>1</v>
      </c>
      <c r="K2745">
        <v>4374.88</v>
      </c>
      <c r="L2745">
        <v>0.05</v>
      </c>
      <c r="M2745">
        <v>3266.57</v>
      </c>
      <c r="N2745" t="s">
        <v>52</v>
      </c>
      <c r="O2745" t="s">
        <v>35</v>
      </c>
      <c r="P2745" t="s">
        <v>44</v>
      </c>
      <c r="Q2745">
        <f>Sales_Data[[#This Row],[Quantity]]*Sales_Data[[#This Row],[Unit_Price]]</f>
        <v>4374.88</v>
      </c>
      <c r="R2745">
        <f>Sales_Data[[#This Row],[Gross_Sales]]*Sales_Data[[#This Row],[Discount]]</f>
        <v>218.74400000000003</v>
      </c>
      <c r="S2745">
        <f>Sales_Data[[#This Row],[Gross_Sales]]-Sales_Data[[#This Row],[Discount_Amount]]</f>
        <v>4156.1360000000004</v>
      </c>
      <c r="T2745">
        <f>Sales_Data[[#This Row],[Net Sales]]-Sales_Data[[#This Row],[Cost]]</f>
        <v>889.56600000000026</v>
      </c>
      <c r="U2745" s="2">
        <f>Sales_Data[[#This Row],[Profit]]/Sales_Data[[#This Row],[Net Sales]]</f>
        <v>0.21403678801656159</v>
      </c>
      <c r="V2745">
        <f>YEAR(Sales_Data[[#This Row],[Order_Date]])</f>
        <v>2025</v>
      </c>
      <c r="W2745" t="str">
        <f>TEXT(Sales_Data[[#This Row],[Order_Date]],"mmm")</f>
        <v>Jul</v>
      </c>
      <c r="X2745">
        <f>MONTH(Sales_Data[[#This Row],[Order_Date]])</f>
        <v>7</v>
      </c>
      <c r="Y2745" t="str">
        <f>"Q"&amp;ROUNDUP(MONTH(Sales_Data[[#This Row],[Order_Date]])/3,0)</f>
        <v>Q3</v>
      </c>
    </row>
    <row r="2746" spans="1:25" x14ac:dyDescent="0.3">
      <c r="A2746" t="s">
        <v>4287</v>
      </c>
      <c r="B2746" s="1">
        <v>45717</v>
      </c>
      <c r="C2746" t="s">
        <v>4288</v>
      </c>
      <c r="D2746" t="s">
        <v>527</v>
      </c>
      <c r="E2746" t="s">
        <v>19</v>
      </c>
      <c r="F2746" t="s">
        <v>81</v>
      </c>
      <c r="G2746" t="s">
        <v>75</v>
      </c>
      <c r="H2746" t="s">
        <v>114</v>
      </c>
      <c r="I2746" t="s">
        <v>206</v>
      </c>
      <c r="J2746">
        <v>3</v>
      </c>
      <c r="K2746">
        <v>11535.03</v>
      </c>
      <c r="L2746">
        <v>0.1</v>
      </c>
      <c r="M2746">
        <v>20177.43</v>
      </c>
      <c r="N2746" t="s">
        <v>52</v>
      </c>
      <c r="O2746" t="s">
        <v>25</v>
      </c>
      <c r="P2746" t="s">
        <v>44</v>
      </c>
      <c r="Q2746">
        <f>Sales_Data[[#This Row],[Quantity]]*Sales_Data[[#This Row],[Unit_Price]]</f>
        <v>34605.090000000004</v>
      </c>
      <c r="R2746">
        <f>Sales_Data[[#This Row],[Gross_Sales]]*Sales_Data[[#This Row],[Discount]]</f>
        <v>3460.5090000000005</v>
      </c>
      <c r="S2746">
        <f>Sales_Data[[#This Row],[Gross_Sales]]-Sales_Data[[#This Row],[Discount_Amount]]</f>
        <v>31144.581000000002</v>
      </c>
      <c r="T2746">
        <f>Sales_Data[[#This Row],[Net Sales]]-Sales_Data[[#This Row],[Cost]]</f>
        <v>10967.151000000002</v>
      </c>
      <c r="U2746" s="2">
        <f>Sales_Data[[#This Row],[Profit]]/Sales_Data[[#This Row],[Net Sales]]</f>
        <v>0.3521367328717635</v>
      </c>
      <c r="V2746">
        <f>YEAR(Sales_Data[[#This Row],[Order_Date]])</f>
        <v>2025</v>
      </c>
      <c r="W2746" t="str">
        <f>TEXT(Sales_Data[[#This Row],[Order_Date]],"mmm")</f>
        <v>Mar</v>
      </c>
      <c r="X2746">
        <f>MONTH(Sales_Data[[#This Row],[Order_Date]])</f>
        <v>3</v>
      </c>
      <c r="Y2746" t="str">
        <f>"Q"&amp;ROUNDUP(MONTH(Sales_Data[[#This Row],[Order_Date]])/3,0)</f>
        <v>Q1</v>
      </c>
    </row>
    <row r="2747" spans="1:25" x14ac:dyDescent="0.3">
      <c r="A2747" t="s">
        <v>4289</v>
      </c>
      <c r="B2747" s="1">
        <v>45962</v>
      </c>
      <c r="C2747" t="s">
        <v>1105</v>
      </c>
      <c r="D2747" t="s">
        <v>65</v>
      </c>
      <c r="E2747" t="s">
        <v>19</v>
      </c>
      <c r="F2747" t="s">
        <v>113</v>
      </c>
      <c r="G2747" t="s">
        <v>32</v>
      </c>
      <c r="H2747" t="s">
        <v>50</v>
      </c>
      <c r="I2747" t="s">
        <v>58</v>
      </c>
      <c r="J2747">
        <v>1</v>
      </c>
      <c r="K2747">
        <v>14869.69</v>
      </c>
      <c r="L2747">
        <v>0.05</v>
      </c>
      <c r="M2747">
        <v>8950.74</v>
      </c>
      <c r="N2747" t="s">
        <v>83</v>
      </c>
      <c r="O2747" t="s">
        <v>35</v>
      </c>
      <c r="P2747" t="s">
        <v>44</v>
      </c>
      <c r="Q2747">
        <f>Sales_Data[[#This Row],[Quantity]]*Sales_Data[[#This Row],[Unit_Price]]</f>
        <v>14869.69</v>
      </c>
      <c r="R2747">
        <f>Sales_Data[[#This Row],[Gross_Sales]]*Sales_Data[[#This Row],[Discount]]</f>
        <v>743.48450000000003</v>
      </c>
      <c r="S2747">
        <f>Sales_Data[[#This Row],[Gross_Sales]]-Sales_Data[[#This Row],[Discount_Amount]]</f>
        <v>14126.2055</v>
      </c>
      <c r="T2747">
        <f>Sales_Data[[#This Row],[Net Sales]]-Sales_Data[[#This Row],[Cost]]</f>
        <v>5175.4655000000002</v>
      </c>
      <c r="U2747" s="2">
        <f>Sales_Data[[#This Row],[Profit]]/Sales_Data[[#This Row],[Net Sales]]</f>
        <v>0.36637336898433198</v>
      </c>
      <c r="V2747">
        <f>YEAR(Sales_Data[[#This Row],[Order_Date]])</f>
        <v>2025</v>
      </c>
      <c r="W2747" t="str">
        <f>TEXT(Sales_Data[[#This Row],[Order_Date]],"mmm")</f>
        <v>Nov</v>
      </c>
      <c r="X2747">
        <f>MONTH(Sales_Data[[#This Row],[Order_Date]])</f>
        <v>11</v>
      </c>
      <c r="Y2747" t="str">
        <f>"Q"&amp;ROUNDUP(MONTH(Sales_Data[[#This Row],[Order_Date]])/3,0)</f>
        <v>Q4</v>
      </c>
    </row>
    <row r="2748" spans="1:25" x14ac:dyDescent="0.3">
      <c r="A2748" t="s">
        <v>4290</v>
      </c>
      <c r="B2748" s="1">
        <v>45976</v>
      </c>
      <c r="C2748" t="s">
        <v>2119</v>
      </c>
      <c r="D2748" t="s">
        <v>331</v>
      </c>
      <c r="E2748" t="s">
        <v>30</v>
      </c>
      <c r="F2748" t="s">
        <v>87</v>
      </c>
      <c r="G2748" t="s">
        <v>21</v>
      </c>
      <c r="H2748" t="s">
        <v>297</v>
      </c>
      <c r="I2748" t="s">
        <v>494</v>
      </c>
      <c r="J2748">
        <v>4</v>
      </c>
      <c r="K2748">
        <v>4466.01</v>
      </c>
      <c r="L2748">
        <v>0</v>
      </c>
      <c r="M2748">
        <v>11714.84</v>
      </c>
      <c r="N2748" t="s">
        <v>24</v>
      </c>
      <c r="O2748" t="s">
        <v>25</v>
      </c>
      <c r="P2748" t="s">
        <v>71</v>
      </c>
      <c r="Q2748">
        <f>Sales_Data[[#This Row],[Quantity]]*Sales_Data[[#This Row],[Unit_Price]]</f>
        <v>17864.04</v>
      </c>
      <c r="R2748">
        <f>Sales_Data[[#This Row],[Gross_Sales]]*Sales_Data[[#This Row],[Discount]]</f>
        <v>0</v>
      </c>
      <c r="S2748">
        <f>Sales_Data[[#This Row],[Gross_Sales]]-Sales_Data[[#This Row],[Discount_Amount]]</f>
        <v>17864.04</v>
      </c>
      <c r="T2748">
        <f>Sales_Data[[#This Row],[Net Sales]]-Sales_Data[[#This Row],[Cost]]</f>
        <v>6149.2000000000007</v>
      </c>
      <c r="U2748" s="2">
        <f>Sales_Data[[#This Row],[Profit]]/Sales_Data[[#This Row],[Net Sales]]</f>
        <v>0.34422224759908737</v>
      </c>
      <c r="V2748">
        <f>YEAR(Sales_Data[[#This Row],[Order_Date]])</f>
        <v>2025</v>
      </c>
      <c r="W2748" t="str">
        <f>TEXT(Sales_Data[[#This Row],[Order_Date]],"mmm")</f>
        <v>Nov</v>
      </c>
      <c r="X2748">
        <f>MONTH(Sales_Data[[#This Row],[Order_Date]])</f>
        <v>11</v>
      </c>
      <c r="Y2748" t="str">
        <f>"Q"&amp;ROUNDUP(MONTH(Sales_Data[[#This Row],[Order_Date]])/3,0)</f>
        <v>Q4</v>
      </c>
    </row>
    <row r="2749" spans="1:25" x14ac:dyDescent="0.3">
      <c r="A2749" t="s">
        <v>4291</v>
      </c>
      <c r="B2749" s="1">
        <v>45868</v>
      </c>
      <c r="C2749" t="s">
        <v>4193</v>
      </c>
      <c r="D2749" t="s">
        <v>18</v>
      </c>
      <c r="E2749" t="s">
        <v>30</v>
      </c>
      <c r="F2749" t="s">
        <v>87</v>
      </c>
      <c r="G2749" t="s">
        <v>41</v>
      </c>
      <c r="H2749" t="s">
        <v>147</v>
      </c>
      <c r="I2749" t="s">
        <v>369</v>
      </c>
      <c r="J2749">
        <v>1</v>
      </c>
      <c r="K2749">
        <v>1482.51</v>
      </c>
      <c r="L2749">
        <v>0</v>
      </c>
      <c r="M2749">
        <v>983.51</v>
      </c>
      <c r="N2749" t="s">
        <v>24</v>
      </c>
      <c r="O2749" t="s">
        <v>35</v>
      </c>
      <c r="P2749" t="s">
        <v>71</v>
      </c>
      <c r="Q2749">
        <f>Sales_Data[[#This Row],[Quantity]]*Sales_Data[[#This Row],[Unit_Price]]</f>
        <v>1482.51</v>
      </c>
      <c r="R2749">
        <f>Sales_Data[[#This Row],[Gross_Sales]]*Sales_Data[[#This Row],[Discount]]</f>
        <v>0</v>
      </c>
      <c r="S2749">
        <f>Sales_Data[[#This Row],[Gross_Sales]]-Sales_Data[[#This Row],[Discount_Amount]]</f>
        <v>1482.51</v>
      </c>
      <c r="T2749">
        <f>Sales_Data[[#This Row],[Net Sales]]-Sales_Data[[#This Row],[Cost]]</f>
        <v>499</v>
      </c>
      <c r="U2749" s="2">
        <f>Sales_Data[[#This Row],[Profit]]/Sales_Data[[#This Row],[Net Sales]]</f>
        <v>0.33659132147506593</v>
      </c>
      <c r="V2749">
        <f>YEAR(Sales_Data[[#This Row],[Order_Date]])</f>
        <v>2025</v>
      </c>
      <c r="W2749" t="str">
        <f>TEXT(Sales_Data[[#This Row],[Order_Date]],"mmm")</f>
        <v>Jul</v>
      </c>
      <c r="X2749">
        <f>MONTH(Sales_Data[[#This Row],[Order_Date]])</f>
        <v>7</v>
      </c>
      <c r="Y2749" t="str">
        <f>"Q"&amp;ROUNDUP(MONTH(Sales_Data[[#This Row],[Order_Date]])/3,0)</f>
        <v>Q3</v>
      </c>
    </row>
    <row r="2750" spans="1:25" x14ac:dyDescent="0.3">
      <c r="A2750" t="s">
        <v>4292</v>
      </c>
      <c r="B2750" s="1">
        <v>45809</v>
      </c>
      <c r="C2750" t="s">
        <v>2754</v>
      </c>
      <c r="D2750" t="s">
        <v>504</v>
      </c>
      <c r="E2750" t="s">
        <v>19</v>
      </c>
      <c r="F2750" t="s">
        <v>81</v>
      </c>
      <c r="G2750" t="s">
        <v>75</v>
      </c>
      <c r="H2750" t="s">
        <v>185</v>
      </c>
      <c r="I2750" t="s">
        <v>261</v>
      </c>
      <c r="J2750">
        <v>2</v>
      </c>
      <c r="K2750">
        <v>15394.82</v>
      </c>
      <c r="L2750">
        <v>0.05</v>
      </c>
      <c r="M2750">
        <v>18433.79</v>
      </c>
      <c r="N2750" t="s">
        <v>52</v>
      </c>
      <c r="O2750" t="s">
        <v>25</v>
      </c>
      <c r="P2750" t="s">
        <v>26</v>
      </c>
      <c r="Q2750">
        <f>Sales_Data[[#This Row],[Quantity]]*Sales_Data[[#This Row],[Unit_Price]]</f>
        <v>30789.64</v>
      </c>
      <c r="R2750">
        <f>Sales_Data[[#This Row],[Gross_Sales]]*Sales_Data[[#This Row],[Discount]]</f>
        <v>1539.482</v>
      </c>
      <c r="S2750">
        <f>Sales_Data[[#This Row],[Gross_Sales]]-Sales_Data[[#This Row],[Discount_Amount]]</f>
        <v>29250.157999999999</v>
      </c>
      <c r="T2750">
        <f>Sales_Data[[#This Row],[Net Sales]]-Sales_Data[[#This Row],[Cost]]</f>
        <v>10816.367999999999</v>
      </c>
      <c r="U2750" s="2">
        <f>Sales_Data[[#This Row],[Profit]]/Sales_Data[[#This Row],[Net Sales]]</f>
        <v>0.36978836148509003</v>
      </c>
      <c r="V2750">
        <f>YEAR(Sales_Data[[#This Row],[Order_Date]])</f>
        <v>2025</v>
      </c>
      <c r="W2750" t="str">
        <f>TEXT(Sales_Data[[#This Row],[Order_Date]],"mmm")</f>
        <v>Jun</v>
      </c>
      <c r="X2750">
        <f>MONTH(Sales_Data[[#This Row],[Order_Date]])</f>
        <v>6</v>
      </c>
      <c r="Y2750" t="str">
        <f>"Q"&amp;ROUNDUP(MONTH(Sales_Data[[#This Row],[Order_Date]])/3,0)</f>
        <v>Q2</v>
      </c>
    </row>
    <row r="2751" spans="1:25" x14ac:dyDescent="0.3">
      <c r="A2751" t="s">
        <v>4293</v>
      </c>
      <c r="B2751" s="1">
        <v>45766</v>
      </c>
      <c r="C2751" t="s">
        <v>734</v>
      </c>
      <c r="D2751" t="s">
        <v>86</v>
      </c>
      <c r="E2751" t="s">
        <v>30</v>
      </c>
      <c r="F2751" t="s">
        <v>87</v>
      </c>
      <c r="G2751" t="s">
        <v>32</v>
      </c>
      <c r="H2751" t="s">
        <v>33</v>
      </c>
      <c r="I2751" t="s">
        <v>161</v>
      </c>
      <c r="J2751">
        <v>1</v>
      </c>
      <c r="K2751">
        <v>1175.27</v>
      </c>
      <c r="L2751">
        <v>0</v>
      </c>
      <c r="M2751">
        <v>909.65</v>
      </c>
      <c r="N2751" t="s">
        <v>24</v>
      </c>
      <c r="O2751" t="s">
        <v>35</v>
      </c>
      <c r="P2751" t="s">
        <v>44</v>
      </c>
      <c r="Q2751">
        <f>Sales_Data[[#This Row],[Quantity]]*Sales_Data[[#This Row],[Unit_Price]]</f>
        <v>1175.27</v>
      </c>
      <c r="R2751">
        <f>Sales_Data[[#This Row],[Gross_Sales]]*Sales_Data[[#This Row],[Discount]]</f>
        <v>0</v>
      </c>
      <c r="S2751">
        <f>Sales_Data[[#This Row],[Gross_Sales]]-Sales_Data[[#This Row],[Discount_Amount]]</f>
        <v>1175.27</v>
      </c>
      <c r="T2751">
        <f>Sales_Data[[#This Row],[Net Sales]]-Sales_Data[[#This Row],[Cost]]</f>
        <v>265.62</v>
      </c>
      <c r="U2751" s="2">
        <f>Sales_Data[[#This Row],[Profit]]/Sales_Data[[#This Row],[Net Sales]]</f>
        <v>0.2260076407974338</v>
      </c>
      <c r="V2751">
        <f>YEAR(Sales_Data[[#This Row],[Order_Date]])</f>
        <v>2025</v>
      </c>
      <c r="W2751" t="str">
        <f>TEXT(Sales_Data[[#This Row],[Order_Date]],"mmm")</f>
        <v>Apr</v>
      </c>
      <c r="X2751">
        <f>MONTH(Sales_Data[[#This Row],[Order_Date]])</f>
        <v>4</v>
      </c>
      <c r="Y2751" t="str">
        <f>"Q"&amp;ROUNDUP(MONTH(Sales_Data[[#This Row],[Order_Date]])/3,0)</f>
        <v>Q2</v>
      </c>
    </row>
    <row r="2752" spans="1:25" x14ac:dyDescent="0.3">
      <c r="A2752" t="s">
        <v>4294</v>
      </c>
      <c r="B2752" s="1">
        <v>45733</v>
      </c>
      <c r="C2752" t="s">
        <v>1036</v>
      </c>
      <c r="D2752" t="s">
        <v>47</v>
      </c>
      <c r="E2752" t="s">
        <v>119</v>
      </c>
      <c r="F2752" t="s">
        <v>538</v>
      </c>
      <c r="G2752" t="s">
        <v>75</v>
      </c>
      <c r="H2752" t="s">
        <v>256</v>
      </c>
      <c r="I2752" t="s">
        <v>334</v>
      </c>
      <c r="J2752">
        <v>1</v>
      </c>
      <c r="K2752">
        <v>4013.41</v>
      </c>
      <c r="L2752">
        <v>0.1</v>
      </c>
      <c r="M2752">
        <v>2784.55</v>
      </c>
      <c r="N2752" t="s">
        <v>52</v>
      </c>
      <c r="O2752" t="s">
        <v>35</v>
      </c>
      <c r="P2752" t="s">
        <v>71</v>
      </c>
      <c r="Q2752">
        <f>Sales_Data[[#This Row],[Quantity]]*Sales_Data[[#This Row],[Unit_Price]]</f>
        <v>4013.41</v>
      </c>
      <c r="R2752">
        <f>Sales_Data[[#This Row],[Gross_Sales]]*Sales_Data[[#This Row],[Discount]]</f>
        <v>401.34100000000001</v>
      </c>
      <c r="S2752">
        <f>Sales_Data[[#This Row],[Gross_Sales]]-Sales_Data[[#This Row],[Discount_Amount]]</f>
        <v>3612.069</v>
      </c>
      <c r="T2752">
        <f>Sales_Data[[#This Row],[Net Sales]]-Sales_Data[[#This Row],[Cost]]</f>
        <v>827.51899999999978</v>
      </c>
      <c r="U2752" s="2">
        <f>Sales_Data[[#This Row],[Profit]]/Sales_Data[[#This Row],[Net Sales]]</f>
        <v>0.22909833671505161</v>
      </c>
      <c r="V2752">
        <f>YEAR(Sales_Data[[#This Row],[Order_Date]])</f>
        <v>2025</v>
      </c>
      <c r="W2752" t="str">
        <f>TEXT(Sales_Data[[#This Row],[Order_Date]],"mmm")</f>
        <v>Mar</v>
      </c>
      <c r="X2752">
        <f>MONTH(Sales_Data[[#This Row],[Order_Date]])</f>
        <v>3</v>
      </c>
      <c r="Y2752" t="str">
        <f>"Q"&amp;ROUNDUP(MONTH(Sales_Data[[#This Row],[Order_Date]])/3,0)</f>
        <v>Q1</v>
      </c>
    </row>
    <row r="2753" spans="1:25" x14ac:dyDescent="0.3">
      <c r="A2753" t="s">
        <v>4295</v>
      </c>
      <c r="B2753" s="1">
        <v>45687</v>
      </c>
      <c r="C2753" t="s">
        <v>648</v>
      </c>
      <c r="D2753" t="s">
        <v>1122</v>
      </c>
      <c r="E2753" t="s">
        <v>19</v>
      </c>
      <c r="F2753" t="s">
        <v>113</v>
      </c>
      <c r="G2753" t="s">
        <v>75</v>
      </c>
      <c r="H2753" t="s">
        <v>256</v>
      </c>
      <c r="I2753" t="s">
        <v>257</v>
      </c>
      <c r="J2753">
        <v>1</v>
      </c>
      <c r="K2753">
        <v>10357.89</v>
      </c>
      <c r="L2753">
        <v>0</v>
      </c>
      <c r="M2753">
        <v>7712.83</v>
      </c>
      <c r="N2753" t="s">
        <v>52</v>
      </c>
      <c r="O2753" t="s">
        <v>35</v>
      </c>
      <c r="P2753" t="s">
        <v>26</v>
      </c>
      <c r="Q2753">
        <f>Sales_Data[[#This Row],[Quantity]]*Sales_Data[[#This Row],[Unit_Price]]</f>
        <v>10357.89</v>
      </c>
      <c r="R2753">
        <f>Sales_Data[[#This Row],[Gross_Sales]]*Sales_Data[[#This Row],[Discount]]</f>
        <v>0</v>
      </c>
      <c r="S2753">
        <f>Sales_Data[[#This Row],[Gross_Sales]]-Sales_Data[[#This Row],[Discount_Amount]]</f>
        <v>10357.89</v>
      </c>
      <c r="T2753">
        <f>Sales_Data[[#This Row],[Net Sales]]-Sales_Data[[#This Row],[Cost]]</f>
        <v>2645.0599999999995</v>
      </c>
      <c r="U2753" s="2">
        <f>Sales_Data[[#This Row],[Profit]]/Sales_Data[[#This Row],[Net Sales]]</f>
        <v>0.25536668182419386</v>
      </c>
      <c r="V2753">
        <f>YEAR(Sales_Data[[#This Row],[Order_Date]])</f>
        <v>2025</v>
      </c>
      <c r="W2753" t="str">
        <f>TEXT(Sales_Data[[#This Row],[Order_Date]],"mmm")</f>
        <v>Jan</v>
      </c>
      <c r="X2753">
        <f>MONTH(Sales_Data[[#This Row],[Order_Date]])</f>
        <v>1</v>
      </c>
      <c r="Y2753" t="str">
        <f>"Q"&amp;ROUNDUP(MONTH(Sales_Data[[#This Row],[Order_Date]])/3,0)</f>
        <v>Q1</v>
      </c>
    </row>
    <row r="2754" spans="1:25" x14ac:dyDescent="0.3">
      <c r="A2754" t="s">
        <v>4296</v>
      </c>
      <c r="B2754" s="1">
        <v>45971</v>
      </c>
      <c r="C2754" t="s">
        <v>1776</v>
      </c>
      <c r="D2754" t="s">
        <v>1650</v>
      </c>
      <c r="E2754" t="s">
        <v>48</v>
      </c>
      <c r="F2754" t="s">
        <v>132</v>
      </c>
      <c r="G2754" t="s">
        <v>41</v>
      </c>
      <c r="H2754" t="s">
        <v>171</v>
      </c>
      <c r="I2754" t="s">
        <v>191</v>
      </c>
      <c r="J2754">
        <v>2</v>
      </c>
      <c r="K2754">
        <v>46832.08</v>
      </c>
      <c r="L2754">
        <v>0.05</v>
      </c>
      <c r="M2754">
        <v>58192.14</v>
      </c>
      <c r="N2754" t="s">
        <v>70</v>
      </c>
      <c r="O2754" t="s">
        <v>35</v>
      </c>
      <c r="P2754" t="s">
        <v>71</v>
      </c>
      <c r="Q2754">
        <f>Sales_Data[[#This Row],[Quantity]]*Sales_Data[[#This Row],[Unit_Price]]</f>
        <v>93664.16</v>
      </c>
      <c r="R2754">
        <f>Sales_Data[[#This Row],[Gross_Sales]]*Sales_Data[[#This Row],[Discount]]</f>
        <v>4683.2080000000005</v>
      </c>
      <c r="S2754">
        <f>Sales_Data[[#This Row],[Gross_Sales]]-Sales_Data[[#This Row],[Discount_Amount]]</f>
        <v>88980.952000000005</v>
      </c>
      <c r="T2754">
        <f>Sales_Data[[#This Row],[Net Sales]]-Sales_Data[[#This Row],[Cost]]</f>
        <v>30788.812000000005</v>
      </c>
      <c r="U2754" s="2">
        <f>Sales_Data[[#This Row],[Profit]]/Sales_Data[[#This Row],[Net Sales]]</f>
        <v>0.34601576301408871</v>
      </c>
      <c r="V2754">
        <f>YEAR(Sales_Data[[#This Row],[Order_Date]])</f>
        <v>2025</v>
      </c>
      <c r="W2754" t="str">
        <f>TEXT(Sales_Data[[#This Row],[Order_Date]],"mmm")</f>
        <v>Nov</v>
      </c>
      <c r="X2754">
        <f>MONTH(Sales_Data[[#This Row],[Order_Date]])</f>
        <v>11</v>
      </c>
      <c r="Y2754" t="str">
        <f>"Q"&amp;ROUNDUP(MONTH(Sales_Data[[#This Row],[Order_Date]])/3,0)</f>
        <v>Q4</v>
      </c>
    </row>
    <row r="2755" spans="1:25" x14ac:dyDescent="0.3">
      <c r="A2755" t="s">
        <v>4297</v>
      </c>
      <c r="B2755" s="1">
        <v>45774</v>
      </c>
      <c r="C2755" t="s">
        <v>537</v>
      </c>
      <c r="D2755" t="s">
        <v>723</v>
      </c>
      <c r="E2755" t="s">
        <v>48</v>
      </c>
      <c r="F2755" t="s">
        <v>132</v>
      </c>
      <c r="G2755" t="s">
        <v>67</v>
      </c>
      <c r="H2755" t="s">
        <v>88</v>
      </c>
      <c r="I2755" t="s">
        <v>157</v>
      </c>
      <c r="J2755">
        <v>1</v>
      </c>
      <c r="K2755">
        <v>3413.97</v>
      </c>
      <c r="L2755">
        <v>0.05</v>
      </c>
      <c r="M2755">
        <v>2809.04</v>
      </c>
      <c r="N2755" t="s">
        <v>70</v>
      </c>
      <c r="O2755" t="s">
        <v>35</v>
      </c>
      <c r="P2755" t="s">
        <v>71</v>
      </c>
      <c r="Q2755">
        <f>Sales_Data[[#This Row],[Quantity]]*Sales_Data[[#This Row],[Unit_Price]]</f>
        <v>3413.97</v>
      </c>
      <c r="R2755">
        <f>Sales_Data[[#This Row],[Gross_Sales]]*Sales_Data[[#This Row],[Discount]]</f>
        <v>170.6985</v>
      </c>
      <c r="S2755">
        <f>Sales_Data[[#This Row],[Gross_Sales]]-Sales_Data[[#This Row],[Discount_Amount]]</f>
        <v>3243.2714999999998</v>
      </c>
      <c r="T2755">
        <f>Sales_Data[[#This Row],[Net Sales]]-Sales_Data[[#This Row],[Cost]]</f>
        <v>434.23149999999987</v>
      </c>
      <c r="U2755" s="2">
        <f>Sales_Data[[#This Row],[Profit]]/Sales_Data[[#This Row],[Net Sales]]</f>
        <v>0.13388687934389701</v>
      </c>
      <c r="V2755">
        <f>YEAR(Sales_Data[[#This Row],[Order_Date]])</f>
        <v>2025</v>
      </c>
      <c r="W2755" t="str">
        <f>TEXT(Sales_Data[[#This Row],[Order_Date]],"mmm")</f>
        <v>Apr</v>
      </c>
      <c r="X2755">
        <f>MONTH(Sales_Data[[#This Row],[Order_Date]])</f>
        <v>4</v>
      </c>
      <c r="Y2755" t="str">
        <f>"Q"&amp;ROUNDUP(MONTH(Sales_Data[[#This Row],[Order_Date]])/3,0)</f>
        <v>Q2</v>
      </c>
    </row>
    <row r="2756" spans="1:25" x14ac:dyDescent="0.3">
      <c r="A2756" t="s">
        <v>4298</v>
      </c>
      <c r="B2756" s="1">
        <v>46013</v>
      </c>
      <c r="C2756" t="s">
        <v>4299</v>
      </c>
      <c r="D2756" t="s">
        <v>175</v>
      </c>
      <c r="E2756" t="s">
        <v>39</v>
      </c>
      <c r="F2756" t="s">
        <v>405</v>
      </c>
      <c r="G2756" t="s">
        <v>75</v>
      </c>
      <c r="H2756" t="s">
        <v>76</v>
      </c>
      <c r="I2756" t="s">
        <v>108</v>
      </c>
      <c r="J2756">
        <v>3</v>
      </c>
      <c r="K2756">
        <v>2317.36</v>
      </c>
      <c r="L2756">
        <v>0.1</v>
      </c>
      <c r="M2756">
        <v>5026.8500000000004</v>
      </c>
      <c r="N2756" t="s">
        <v>70</v>
      </c>
      <c r="O2756" t="s">
        <v>35</v>
      </c>
      <c r="P2756" t="s">
        <v>44</v>
      </c>
      <c r="Q2756">
        <f>Sales_Data[[#This Row],[Quantity]]*Sales_Data[[#This Row],[Unit_Price]]</f>
        <v>6952.08</v>
      </c>
      <c r="R2756">
        <f>Sales_Data[[#This Row],[Gross_Sales]]*Sales_Data[[#This Row],[Discount]]</f>
        <v>695.20800000000008</v>
      </c>
      <c r="S2756">
        <f>Sales_Data[[#This Row],[Gross_Sales]]-Sales_Data[[#This Row],[Discount_Amount]]</f>
        <v>6256.8719999999994</v>
      </c>
      <c r="T2756">
        <f>Sales_Data[[#This Row],[Net Sales]]-Sales_Data[[#This Row],[Cost]]</f>
        <v>1230.021999999999</v>
      </c>
      <c r="U2756" s="2">
        <f>Sales_Data[[#This Row],[Profit]]/Sales_Data[[#This Row],[Net Sales]]</f>
        <v>0.19658736825685408</v>
      </c>
      <c r="V2756">
        <f>YEAR(Sales_Data[[#This Row],[Order_Date]])</f>
        <v>2025</v>
      </c>
      <c r="W2756" t="str">
        <f>TEXT(Sales_Data[[#This Row],[Order_Date]],"mmm")</f>
        <v>Dec</v>
      </c>
      <c r="X2756">
        <f>MONTH(Sales_Data[[#This Row],[Order_Date]])</f>
        <v>12</v>
      </c>
      <c r="Y2756" t="str">
        <f>"Q"&amp;ROUNDUP(MONTH(Sales_Data[[#This Row],[Order_Date]])/3,0)</f>
        <v>Q4</v>
      </c>
    </row>
    <row r="2757" spans="1:25" x14ac:dyDescent="0.3">
      <c r="A2757" t="s">
        <v>4300</v>
      </c>
      <c r="B2757" s="1">
        <v>45849</v>
      </c>
      <c r="C2757" t="s">
        <v>1180</v>
      </c>
      <c r="D2757" t="s">
        <v>916</v>
      </c>
      <c r="E2757" t="s">
        <v>19</v>
      </c>
      <c r="F2757" t="s">
        <v>113</v>
      </c>
      <c r="G2757" t="s">
        <v>75</v>
      </c>
      <c r="H2757" t="s">
        <v>256</v>
      </c>
      <c r="I2757" t="s">
        <v>334</v>
      </c>
      <c r="J2757">
        <v>1</v>
      </c>
      <c r="K2757">
        <v>11227.38</v>
      </c>
      <c r="L2757">
        <v>0.15</v>
      </c>
      <c r="M2757">
        <v>6168.5</v>
      </c>
      <c r="N2757" t="s">
        <v>70</v>
      </c>
      <c r="O2757" t="s">
        <v>25</v>
      </c>
      <c r="P2757" t="s">
        <v>44</v>
      </c>
      <c r="Q2757">
        <f>Sales_Data[[#This Row],[Quantity]]*Sales_Data[[#This Row],[Unit_Price]]</f>
        <v>11227.38</v>
      </c>
      <c r="R2757">
        <f>Sales_Data[[#This Row],[Gross_Sales]]*Sales_Data[[#This Row],[Discount]]</f>
        <v>1684.1069999999997</v>
      </c>
      <c r="S2757">
        <f>Sales_Data[[#This Row],[Gross_Sales]]-Sales_Data[[#This Row],[Discount_Amount]]</f>
        <v>9543.2729999999992</v>
      </c>
      <c r="T2757">
        <f>Sales_Data[[#This Row],[Net Sales]]-Sales_Data[[#This Row],[Cost]]</f>
        <v>3374.7729999999992</v>
      </c>
      <c r="U2757" s="2">
        <f>Sales_Data[[#This Row],[Profit]]/Sales_Data[[#This Row],[Net Sales]]</f>
        <v>0.35362846687923521</v>
      </c>
      <c r="V2757">
        <f>YEAR(Sales_Data[[#This Row],[Order_Date]])</f>
        <v>2025</v>
      </c>
      <c r="W2757" t="str">
        <f>TEXT(Sales_Data[[#This Row],[Order_Date]],"mmm")</f>
        <v>Jul</v>
      </c>
      <c r="X2757">
        <f>MONTH(Sales_Data[[#This Row],[Order_Date]])</f>
        <v>7</v>
      </c>
      <c r="Y2757" t="str">
        <f>"Q"&amp;ROUNDUP(MONTH(Sales_Data[[#This Row],[Order_Date]])/3,0)</f>
        <v>Q3</v>
      </c>
    </row>
    <row r="2758" spans="1:25" x14ac:dyDescent="0.3">
      <c r="A2758" t="s">
        <v>4301</v>
      </c>
      <c r="B2758" s="1">
        <v>45676</v>
      </c>
      <c r="C2758" t="s">
        <v>850</v>
      </c>
      <c r="D2758" t="s">
        <v>118</v>
      </c>
      <c r="E2758" t="s">
        <v>119</v>
      </c>
      <c r="F2758" t="s">
        <v>146</v>
      </c>
      <c r="G2758" t="s">
        <v>67</v>
      </c>
      <c r="H2758" t="s">
        <v>68</v>
      </c>
      <c r="I2758" t="s">
        <v>97</v>
      </c>
      <c r="J2758">
        <v>3</v>
      </c>
      <c r="K2758">
        <v>3537.63</v>
      </c>
      <c r="L2758">
        <v>0.1</v>
      </c>
      <c r="M2758">
        <v>7353.93</v>
      </c>
      <c r="N2758" t="s">
        <v>52</v>
      </c>
      <c r="O2758" t="s">
        <v>53</v>
      </c>
      <c r="P2758" t="s">
        <v>44</v>
      </c>
      <c r="Q2758">
        <f>Sales_Data[[#This Row],[Quantity]]*Sales_Data[[#This Row],[Unit_Price]]</f>
        <v>10612.89</v>
      </c>
      <c r="R2758">
        <f>Sales_Data[[#This Row],[Gross_Sales]]*Sales_Data[[#This Row],[Discount]]</f>
        <v>1061.289</v>
      </c>
      <c r="S2758">
        <f>Sales_Data[[#This Row],[Gross_Sales]]-Sales_Data[[#This Row],[Discount_Amount]]</f>
        <v>9551.6009999999987</v>
      </c>
      <c r="T2758">
        <f>Sales_Data[[#This Row],[Net Sales]]-Sales_Data[[#This Row],[Cost]]</f>
        <v>2197.6709999999985</v>
      </c>
      <c r="U2758" s="2">
        <f>Sales_Data[[#This Row],[Profit]]/Sales_Data[[#This Row],[Net Sales]]</f>
        <v>0.23008404559612558</v>
      </c>
      <c r="V2758">
        <f>YEAR(Sales_Data[[#This Row],[Order_Date]])</f>
        <v>2025</v>
      </c>
      <c r="W2758" t="str">
        <f>TEXT(Sales_Data[[#This Row],[Order_Date]],"mmm")</f>
        <v>Jan</v>
      </c>
      <c r="X2758">
        <f>MONTH(Sales_Data[[#This Row],[Order_Date]])</f>
        <v>1</v>
      </c>
      <c r="Y2758" t="str">
        <f>"Q"&amp;ROUNDUP(MONTH(Sales_Data[[#This Row],[Order_Date]])/3,0)</f>
        <v>Q1</v>
      </c>
    </row>
    <row r="2759" spans="1:25" x14ac:dyDescent="0.3">
      <c r="A2759" t="s">
        <v>4302</v>
      </c>
      <c r="B2759" s="1">
        <v>45830</v>
      </c>
      <c r="C2759" t="s">
        <v>2141</v>
      </c>
      <c r="D2759" t="s">
        <v>366</v>
      </c>
      <c r="E2759" t="s">
        <v>30</v>
      </c>
      <c r="F2759" t="s">
        <v>31</v>
      </c>
      <c r="G2759" t="s">
        <v>21</v>
      </c>
      <c r="H2759" t="s">
        <v>297</v>
      </c>
      <c r="I2759" t="s">
        <v>494</v>
      </c>
      <c r="J2759">
        <v>2</v>
      </c>
      <c r="K2759">
        <v>3931.37</v>
      </c>
      <c r="L2759">
        <v>0.05</v>
      </c>
      <c r="M2759">
        <v>4708.3999999999996</v>
      </c>
      <c r="N2759" t="s">
        <v>52</v>
      </c>
      <c r="O2759" t="s">
        <v>53</v>
      </c>
      <c r="P2759" t="s">
        <v>26</v>
      </c>
      <c r="Q2759">
        <f>Sales_Data[[#This Row],[Quantity]]*Sales_Data[[#This Row],[Unit_Price]]</f>
        <v>7862.74</v>
      </c>
      <c r="R2759">
        <f>Sales_Data[[#This Row],[Gross_Sales]]*Sales_Data[[#This Row],[Discount]]</f>
        <v>393.137</v>
      </c>
      <c r="S2759">
        <f>Sales_Data[[#This Row],[Gross_Sales]]-Sales_Data[[#This Row],[Discount_Amount]]</f>
        <v>7469.6030000000001</v>
      </c>
      <c r="T2759">
        <f>Sales_Data[[#This Row],[Net Sales]]-Sales_Data[[#This Row],[Cost]]</f>
        <v>2761.2030000000004</v>
      </c>
      <c r="U2759" s="2">
        <f>Sales_Data[[#This Row],[Profit]]/Sales_Data[[#This Row],[Net Sales]]</f>
        <v>0.36965860166865633</v>
      </c>
      <c r="V2759">
        <f>YEAR(Sales_Data[[#This Row],[Order_Date]])</f>
        <v>2025</v>
      </c>
      <c r="W2759" t="str">
        <f>TEXT(Sales_Data[[#This Row],[Order_Date]],"mmm")</f>
        <v>Jun</v>
      </c>
      <c r="X2759">
        <f>MONTH(Sales_Data[[#This Row],[Order_Date]])</f>
        <v>6</v>
      </c>
      <c r="Y2759" t="str">
        <f>"Q"&amp;ROUNDUP(MONTH(Sales_Data[[#This Row],[Order_Date]])/3,0)</f>
        <v>Q2</v>
      </c>
    </row>
    <row r="2760" spans="1:25" x14ac:dyDescent="0.3">
      <c r="A2760" t="s">
        <v>4303</v>
      </c>
      <c r="B2760" s="1">
        <v>45885</v>
      </c>
      <c r="C2760" t="s">
        <v>4304</v>
      </c>
      <c r="D2760" t="s">
        <v>218</v>
      </c>
      <c r="E2760" t="s">
        <v>30</v>
      </c>
      <c r="F2760" t="s">
        <v>156</v>
      </c>
      <c r="G2760" t="s">
        <v>67</v>
      </c>
      <c r="H2760" t="s">
        <v>133</v>
      </c>
      <c r="I2760" t="s">
        <v>138</v>
      </c>
      <c r="J2760">
        <v>2</v>
      </c>
      <c r="K2760">
        <v>3345.35</v>
      </c>
      <c r="L2760">
        <v>0.1</v>
      </c>
      <c r="M2760">
        <v>4366.8100000000004</v>
      </c>
      <c r="N2760" t="s">
        <v>70</v>
      </c>
      <c r="O2760" t="s">
        <v>53</v>
      </c>
      <c r="P2760" t="s">
        <v>71</v>
      </c>
      <c r="Q2760">
        <f>Sales_Data[[#This Row],[Quantity]]*Sales_Data[[#This Row],[Unit_Price]]</f>
        <v>6690.7</v>
      </c>
      <c r="R2760">
        <f>Sales_Data[[#This Row],[Gross_Sales]]*Sales_Data[[#This Row],[Discount]]</f>
        <v>669.07</v>
      </c>
      <c r="S2760">
        <f>Sales_Data[[#This Row],[Gross_Sales]]-Sales_Data[[#This Row],[Discount_Amount]]</f>
        <v>6021.63</v>
      </c>
      <c r="T2760">
        <f>Sales_Data[[#This Row],[Net Sales]]-Sales_Data[[#This Row],[Cost]]</f>
        <v>1654.8199999999997</v>
      </c>
      <c r="U2760" s="2">
        <f>Sales_Data[[#This Row],[Profit]]/Sales_Data[[#This Row],[Net Sales]]</f>
        <v>0.27481263378852566</v>
      </c>
      <c r="V2760">
        <f>YEAR(Sales_Data[[#This Row],[Order_Date]])</f>
        <v>2025</v>
      </c>
      <c r="W2760" t="str">
        <f>TEXT(Sales_Data[[#This Row],[Order_Date]],"mmm")</f>
        <v>Aug</v>
      </c>
      <c r="X2760">
        <f>MONTH(Sales_Data[[#This Row],[Order_Date]])</f>
        <v>8</v>
      </c>
      <c r="Y2760" t="str">
        <f>"Q"&amp;ROUNDUP(MONTH(Sales_Data[[#This Row],[Order_Date]])/3,0)</f>
        <v>Q3</v>
      </c>
    </row>
    <row r="2761" spans="1:25" x14ac:dyDescent="0.3">
      <c r="A2761" t="s">
        <v>4305</v>
      </c>
      <c r="B2761" s="1">
        <v>46007</v>
      </c>
      <c r="C2761" t="s">
        <v>2248</v>
      </c>
      <c r="D2761" t="s">
        <v>359</v>
      </c>
      <c r="E2761" t="s">
        <v>119</v>
      </c>
      <c r="F2761" t="s">
        <v>120</v>
      </c>
      <c r="G2761" t="s">
        <v>67</v>
      </c>
      <c r="H2761" t="s">
        <v>88</v>
      </c>
      <c r="I2761" t="s">
        <v>157</v>
      </c>
      <c r="J2761">
        <v>1</v>
      </c>
      <c r="K2761">
        <v>2492.41</v>
      </c>
      <c r="L2761">
        <v>0</v>
      </c>
      <c r="M2761">
        <v>2069.0100000000002</v>
      </c>
      <c r="N2761" t="s">
        <v>24</v>
      </c>
      <c r="O2761" t="s">
        <v>35</v>
      </c>
      <c r="P2761" t="s">
        <v>44</v>
      </c>
      <c r="Q2761">
        <f>Sales_Data[[#This Row],[Quantity]]*Sales_Data[[#This Row],[Unit_Price]]</f>
        <v>2492.41</v>
      </c>
      <c r="R2761">
        <f>Sales_Data[[#This Row],[Gross_Sales]]*Sales_Data[[#This Row],[Discount]]</f>
        <v>0</v>
      </c>
      <c r="S2761">
        <f>Sales_Data[[#This Row],[Gross_Sales]]-Sales_Data[[#This Row],[Discount_Amount]]</f>
        <v>2492.41</v>
      </c>
      <c r="T2761">
        <f>Sales_Data[[#This Row],[Net Sales]]-Sales_Data[[#This Row],[Cost]]</f>
        <v>423.39999999999964</v>
      </c>
      <c r="U2761" s="2">
        <f>Sales_Data[[#This Row],[Profit]]/Sales_Data[[#This Row],[Net Sales]]</f>
        <v>0.16987574275500406</v>
      </c>
      <c r="V2761">
        <f>YEAR(Sales_Data[[#This Row],[Order_Date]])</f>
        <v>2025</v>
      </c>
      <c r="W2761" t="str">
        <f>TEXT(Sales_Data[[#This Row],[Order_Date]],"mmm")</f>
        <v>Dec</v>
      </c>
      <c r="X2761">
        <f>MONTH(Sales_Data[[#This Row],[Order_Date]])</f>
        <v>12</v>
      </c>
      <c r="Y2761" t="str">
        <f>"Q"&amp;ROUNDUP(MONTH(Sales_Data[[#This Row],[Order_Date]])/3,0)</f>
        <v>Q4</v>
      </c>
    </row>
    <row r="2762" spans="1:25" x14ac:dyDescent="0.3">
      <c r="A2762" t="s">
        <v>4306</v>
      </c>
      <c r="B2762" s="1">
        <v>45840</v>
      </c>
      <c r="C2762" t="s">
        <v>1749</v>
      </c>
      <c r="D2762" t="s">
        <v>18</v>
      </c>
      <c r="E2762" t="s">
        <v>119</v>
      </c>
      <c r="F2762" t="s">
        <v>538</v>
      </c>
      <c r="G2762" t="s">
        <v>41</v>
      </c>
      <c r="H2762" t="s">
        <v>102</v>
      </c>
      <c r="I2762" t="s">
        <v>388</v>
      </c>
      <c r="J2762">
        <v>2</v>
      </c>
      <c r="K2762">
        <v>1740.4</v>
      </c>
      <c r="L2762">
        <v>0</v>
      </c>
      <c r="M2762">
        <v>2638.92</v>
      </c>
      <c r="N2762" t="s">
        <v>70</v>
      </c>
      <c r="O2762" t="s">
        <v>25</v>
      </c>
      <c r="P2762" t="s">
        <v>71</v>
      </c>
      <c r="Q2762">
        <f>Sales_Data[[#This Row],[Quantity]]*Sales_Data[[#This Row],[Unit_Price]]</f>
        <v>3480.8</v>
      </c>
      <c r="R2762">
        <f>Sales_Data[[#This Row],[Gross_Sales]]*Sales_Data[[#This Row],[Discount]]</f>
        <v>0</v>
      </c>
      <c r="S2762">
        <f>Sales_Data[[#This Row],[Gross_Sales]]-Sales_Data[[#This Row],[Discount_Amount]]</f>
        <v>3480.8</v>
      </c>
      <c r="T2762">
        <f>Sales_Data[[#This Row],[Net Sales]]-Sales_Data[[#This Row],[Cost]]</f>
        <v>841.88000000000011</v>
      </c>
      <c r="U2762" s="2">
        <f>Sales_Data[[#This Row],[Profit]]/Sales_Data[[#This Row],[Net Sales]]</f>
        <v>0.24186393932429329</v>
      </c>
      <c r="V2762">
        <f>YEAR(Sales_Data[[#This Row],[Order_Date]])</f>
        <v>2025</v>
      </c>
      <c r="W2762" t="str">
        <f>TEXT(Sales_Data[[#This Row],[Order_Date]],"mmm")</f>
        <v>Jul</v>
      </c>
      <c r="X2762">
        <f>MONTH(Sales_Data[[#This Row],[Order_Date]])</f>
        <v>7</v>
      </c>
      <c r="Y2762" t="str">
        <f>"Q"&amp;ROUNDUP(MONTH(Sales_Data[[#This Row],[Order_Date]])/3,0)</f>
        <v>Q3</v>
      </c>
    </row>
    <row r="2763" spans="1:25" x14ac:dyDescent="0.3">
      <c r="A2763" t="s">
        <v>4307</v>
      </c>
      <c r="B2763" s="1">
        <v>45770</v>
      </c>
      <c r="C2763" t="s">
        <v>1646</v>
      </c>
      <c r="D2763" t="s">
        <v>404</v>
      </c>
      <c r="E2763" t="s">
        <v>19</v>
      </c>
      <c r="F2763" t="s">
        <v>81</v>
      </c>
      <c r="G2763" t="s">
        <v>32</v>
      </c>
      <c r="H2763" t="s">
        <v>50</v>
      </c>
      <c r="I2763" t="s">
        <v>58</v>
      </c>
      <c r="J2763">
        <v>2</v>
      </c>
      <c r="K2763">
        <v>11582.51</v>
      </c>
      <c r="L2763">
        <v>0</v>
      </c>
      <c r="M2763">
        <v>14940.62</v>
      </c>
      <c r="N2763" t="s">
        <v>83</v>
      </c>
      <c r="O2763" t="s">
        <v>35</v>
      </c>
      <c r="P2763" t="s">
        <v>44</v>
      </c>
      <c r="Q2763">
        <f>Sales_Data[[#This Row],[Quantity]]*Sales_Data[[#This Row],[Unit_Price]]</f>
        <v>23165.02</v>
      </c>
      <c r="R2763">
        <f>Sales_Data[[#This Row],[Gross_Sales]]*Sales_Data[[#This Row],[Discount]]</f>
        <v>0</v>
      </c>
      <c r="S2763">
        <f>Sales_Data[[#This Row],[Gross_Sales]]-Sales_Data[[#This Row],[Discount_Amount]]</f>
        <v>23165.02</v>
      </c>
      <c r="T2763">
        <f>Sales_Data[[#This Row],[Net Sales]]-Sales_Data[[#This Row],[Cost]]</f>
        <v>8224.4</v>
      </c>
      <c r="U2763" s="2">
        <f>Sales_Data[[#This Row],[Profit]]/Sales_Data[[#This Row],[Net Sales]]</f>
        <v>0.35503530754560109</v>
      </c>
      <c r="V2763">
        <f>YEAR(Sales_Data[[#This Row],[Order_Date]])</f>
        <v>2025</v>
      </c>
      <c r="W2763" t="str">
        <f>TEXT(Sales_Data[[#This Row],[Order_Date]],"mmm")</f>
        <v>Apr</v>
      </c>
      <c r="X2763">
        <f>MONTH(Sales_Data[[#This Row],[Order_Date]])</f>
        <v>4</v>
      </c>
      <c r="Y2763" t="str">
        <f>"Q"&amp;ROUNDUP(MONTH(Sales_Data[[#This Row],[Order_Date]])/3,0)</f>
        <v>Q2</v>
      </c>
    </row>
    <row r="2764" spans="1:25" x14ac:dyDescent="0.3">
      <c r="A2764" t="s">
        <v>4308</v>
      </c>
      <c r="B2764" s="1">
        <v>45840</v>
      </c>
      <c r="C2764" t="s">
        <v>2614</v>
      </c>
      <c r="D2764" t="s">
        <v>317</v>
      </c>
      <c r="E2764" t="s">
        <v>48</v>
      </c>
      <c r="F2764" t="s">
        <v>132</v>
      </c>
      <c r="G2764" t="s">
        <v>67</v>
      </c>
      <c r="H2764" t="s">
        <v>68</v>
      </c>
      <c r="I2764" t="s">
        <v>97</v>
      </c>
      <c r="J2764">
        <v>1</v>
      </c>
      <c r="K2764">
        <v>30104.68</v>
      </c>
      <c r="L2764">
        <v>0</v>
      </c>
      <c r="M2764">
        <v>25292.32</v>
      </c>
      <c r="N2764" t="s">
        <v>24</v>
      </c>
      <c r="O2764" t="s">
        <v>35</v>
      </c>
      <c r="P2764" t="s">
        <v>26</v>
      </c>
      <c r="Q2764">
        <f>Sales_Data[[#This Row],[Quantity]]*Sales_Data[[#This Row],[Unit_Price]]</f>
        <v>30104.68</v>
      </c>
      <c r="R2764">
        <f>Sales_Data[[#This Row],[Gross_Sales]]*Sales_Data[[#This Row],[Discount]]</f>
        <v>0</v>
      </c>
      <c r="S2764">
        <f>Sales_Data[[#This Row],[Gross_Sales]]-Sales_Data[[#This Row],[Discount_Amount]]</f>
        <v>30104.68</v>
      </c>
      <c r="T2764">
        <f>Sales_Data[[#This Row],[Net Sales]]-Sales_Data[[#This Row],[Cost]]</f>
        <v>4812.3600000000006</v>
      </c>
      <c r="U2764" s="2">
        <f>Sales_Data[[#This Row],[Profit]]/Sales_Data[[#This Row],[Net Sales]]</f>
        <v>0.15985421535787792</v>
      </c>
      <c r="V2764">
        <f>YEAR(Sales_Data[[#This Row],[Order_Date]])</f>
        <v>2025</v>
      </c>
      <c r="W2764" t="str">
        <f>TEXT(Sales_Data[[#This Row],[Order_Date]],"mmm")</f>
        <v>Jul</v>
      </c>
      <c r="X2764">
        <f>MONTH(Sales_Data[[#This Row],[Order_Date]])</f>
        <v>7</v>
      </c>
      <c r="Y2764" t="str">
        <f>"Q"&amp;ROUNDUP(MONTH(Sales_Data[[#This Row],[Order_Date]])/3,0)</f>
        <v>Q3</v>
      </c>
    </row>
    <row r="2765" spans="1:25" x14ac:dyDescent="0.3">
      <c r="A2765" t="s">
        <v>4309</v>
      </c>
      <c r="B2765" s="1">
        <v>45803</v>
      </c>
      <c r="C2765" t="s">
        <v>569</v>
      </c>
      <c r="D2765" t="s">
        <v>497</v>
      </c>
      <c r="E2765" t="s">
        <v>30</v>
      </c>
      <c r="F2765" t="s">
        <v>31</v>
      </c>
      <c r="G2765" t="s">
        <v>21</v>
      </c>
      <c r="H2765" t="s">
        <v>230</v>
      </c>
      <c r="I2765" t="s">
        <v>231</v>
      </c>
      <c r="J2765">
        <v>1</v>
      </c>
      <c r="K2765">
        <v>1052.55</v>
      </c>
      <c r="L2765">
        <v>0.05</v>
      </c>
      <c r="M2765">
        <v>639.32000000000005</v>
      </c>
      <c r="N2765" t="s">
        <v>52</v>
      </c>
      <c r="O2765" t="s">
        <v>35</v>
      </c>
      <c r="P2765" t="s">
        <v>71</v>
      </c>
      <c r="Q2765">
        <f>Sales_Data[[#This Row],[Quantity]]*Sales_Data[[#This Row],[Unit_Price]]</f>
        <v>1052.55</v>
      </c>
      <c r="R2765">
        <f>Sales_Data[[#This Row],[Gross_Sales]]*Sales_Data[[#This Row],[Discount]]</f>
        <v>52.627499999999998</v>
      </c>
      <c r="S2765">
        <f>Sales_Data[[#This Row],[Gross_Sales]]-Sales_Data[[#This Row],[Discount_Amount]]</f>
        <v>999.9224999999999</v>
      </c>
      <c r="T2765">
        <f>Sales_Data[[#This Row],[Net Sales]]-Sales_Data[[#This Row],[Cost]]</f>
        <v>360.60249999999985</v>
      </c>
      <c r="U2765" s="2">
        <f>Sales_Data[[#This Row],[Profit]]/Sales_Data[[#This Row],[Net Sales]]</f>
        <v>0.36063044885978651</v>
      </c>
      <c r="V2765">
        <f>YEAR(Sales_Data[[#This Row],[Order_Date]])</f>
        <v>2025</v>
      </c>
      <c r="W2765" t="str">
        <f>TEXT(Sales_Data[[#This Row],[Order_Date]],"mmm")</f>
        <v>May</v>
      </c>
      <c r="X2765">
        <f>MONTH(Sales_Data[[#This Row],[Order_Date]])</f>
        <v>5</v>
      </c>
      <c r="Y2765" t="str">
        <f>"Q"&amp;ROUNDUP(MONTH(Sales_Data[[#This Row],[Order_Date]])/3,0)</f>
        <v>Q2</v>
      </c>
    </row>
    <row r="2766" spans="1:25" x14ac:dyDescent="0.3">
      <c r="A2766" t="s">
        <v>4310</v>
      </c>
      <c r="B2766" s="1">
        <v>45976</v>
      </c>
      <c r="C2766" t="s">
        <v>816</v>
      </c>
      <c r="D2766" t="s">
        <v>1452</v>
      </c>
      <c r="E2766" t="s">
        <v>19</v>
      </c>
      <c r="F2766" t="s">
        <v>81</v>
      </c>
      <c r="G2766" t="s">
        <v>32</v>
      </c>
      <c r="H2766" t="s">
        <v>50</v>
      </c>
      <c r="I2766" t="s">
        <v>58</v>
      </c>
      <c r="J2766">
        <v>1</v>
      </c>
      <c r="K2766">
        <v>6346.27</v>
      </c>
      <c r="L2766">
        <v>0.05</v>
      </c>
      <c r="M2766">
        <v>4501.62</v>
      </c>
      <c r="N2766" t="s">
        <v>52</v>
      </c>
      <c r="O2766" t="s">
        <v>35</v>
      </c>
      <c r="P2766" t="s">
        <v>44</v>
      </c>
      <c r="Q2766">
        <f>Sales_Data[[#This Row],[Quantity]]*Sales_Data[[#This Row],[Unit_Price]]</f>
        <v>6346.27</v>
      </c>
      <c r="R2766">
        <f>Sales_Data[[#This Row],[Gross_Sales]]*Sales_Data[[#This Row],[Discount]]</f>
        <v>317.31350000000003</v>
      </c>
      <c r="S2766">
        <f>Sales_Data[[#This Row],[Gross_Sales]]-Sales_Data[[#This Row],[Discount_Amount]]</f>
        <v>6028.9565000000002</v>
      </c>
      <c r="T2766">
        <f>Sales_Data[[#This Row],[Net Sales]]-Sales_Data[[#This Row],[Cost]]</f>
        <v>1527.3365000000003</v>
      </c>
      <c r="U2766" s="2">
        <f>Sales_Data[[#This Row],[Profit]]/Sales_Data[[#This Row],[Net Sales]]</f>
        <v>0.25333347487247593</v>
      </c>
      <c r="V2766">
        <f>YEAR(Sales_Data[[#This Row],[Order_Date]])</f>
        <v>2025</v>
      </c>
      <c r="W2766" t="str">
        <f>TEXT(Sales_Data[[#This Row],[Order_Date]],"mmm")</f>
        <v>Nov</v>
      </c>
      <c r="X2766">
        <f>MONTH(Sales_Data[[#This Row],[Order_Date]])</f>
        <v>11</v>
      </c>
      <c r="Y2766" t="str">
        <f>"Q"&amp;ROUNDUP(MONTH(Sales_Data[[#This Row],[Order_Date]])/3,0)</f>
        <v>Q4</v>
      </c>
    </row>
    <row r="2767" spans="1:25" x14ac:dyDescent="0.3">
      <c r="A2767" t="s">
        <v>4311</v>
      </c>
      <c r="B2767" s="1">
        <v>45773</v>
      </c>
      <c r="C2767" t="s">
        <v>1626</v>
      </c>
      <c r="D2767" t="s">
        <v>244</v>
      </c>
      <c r="E2767" t="s">
        <v>19</v>
      </c>
      <c r="F2767" t="s">
        <v>66</v>
      </c>
      <c r="G2767" t="s">
        <v>41</v>
      </c>
      <c r="H2767" t="s">
        <v>171</v>
      </c>
      <c r="I2767" t="s">
        <v>172</v>
      </c>
      <c r="J2767">
        <v>1</v>
      </c>
      <c r="K2767">
        <v>5942.71</v>
      </c>
      <c r="L2767">
        <v>0</v>
      </c>
      <c r="M2767">
        <v>4478.3999999999996</v>
      </c>
      <c r="N2767" t="s">
        <v>70</v>
      </c>
      <c r="O2767" t="s">
        <v>35</v>
      </c>
      <c r="P2767" t="s">
        <v>71</v>
      </c>
      <c r="Q2767">
        <f>Sales_Data[[#This Row],[Quantity]]*Sales_Data[[#This Row],[Unit_Price]]</f>
        <v>5942.71</v>
      </c>
      <c r="R2767">
        <f>Sales_Data[[#This Row],[Gross_Sales]]*Sales_Data[[#This Row],[Discount]]</f>
        <v>0</v>
      </c>
      <c r="S2767">
        <f>Sales_Data[[#This Row],[Gross_Sales]]-Sales_Data[[#This Row],[Discount_Amount]]</f>
        <v>5942.71</v>
      </c>
      <c r="T2767">
        <f>Sales_Data[[#This Row],[Net Sales]]-Sales_Data[[#This Row],[Cost]]</f>
        <v>1464.3100000000004</v>
      </c>
      <c r="U2767" s="2">
        <f>Sales_Data[[#This Row],[Profit]]/Sales_Data[[#This Row],[Net Sales]]</f>
        <v>0.24640441818631573</v>
      </c>
      <c r="V2767">
        <f>YEAR(Sales_Data[[#This Row],[Order_Date]])</f>
        <v>2025</v>
      </c>
      <c r="W2767" t="str">
        <f>TEXT(Sales_Data[[#This Row],[Order_Date]],"mmm")</f>
        <v>Apr</v>
      </c>
      <c r="X2767">
        <f>MONTH(Sales_Data[[#This Row],[Order_Date]])</f>
        <v>4</v>
      </c>
      <c r="Y2767" t="str">
        <f>"Q"&amp;ROUNDUP(MONTH(Sales_Data[[#This Row],[Order_Date]])/3,0)</f>
        <v>Q2</v>
      </c>
    </row>
    <row r="2768" spans="1:25" x14ac:dyDescent="0.3">
      <c r="A2768" t="s">
        <v>4312</v>
      </c>
      <c r="B2768" s="1">
        <v>45770</v>
      </c>
      <c r="C2768" t="s">
        <v>2551</v>
      </c>
      <c r="D2768" t="s">
        <v>56</v>
      </c>
      <c r="E2768" t="s">
        <v>39</v>
      </c>
      <c r="F2768" t="s">
        <v>107</v>
      </c>
      <c r="G2768" t="s">
        <v>32</v>
      </c>
      <c r="H2768" t="s">
        <v>50</v>
      </c>
      <c r="I2768" t="s">
        <v>51</v>
      </c>
      <c r="J2768">
        <v>1</v>
      </c>
      <c r="K2768">
        <v>1113.67</v>
      </c>
      <c r="L2768">
        <v>0.15</v>
      </c>
      <c r="M2768">
        <v>777.31</v>
      </c>
      <c r="N2768" t="s">
        <v>52</v>
      </c>
      <c r="O2768" t="s">
        <v>35</v>
      </c>
      <c r="P2768" t="s">
        <v>26</v>
      </c>
      <c r="Q2768">
        <f>Sales_Data[[#This Row],[Quantity]]*Sales_Data[[#This Row],[Unit_Price]]</f>
        <v>1113.67</v>
      </c>
      <c r="R2768">
        <f>Sales_Data[[#This Row],[Gross_Sales]]*Sales_Data[[#This Row],[Discount]]</f>
        <v>167.0505</v>
      </c>
      <c r="S2768">
        <f>Sales_Data[[#This Row],[Gross_Sales]]-Sales_Data[[#This Row],[Discount_Amount]]</f>
        <v>946.61950000000002</v>
      </c>
      <c r="T2768">
        <f>Sales_Data[[#This Row],[Net Sales]]-Sales_Data[[#This Row],[Cost]]</f>
        <v>169.30950000000007</v>
      </c>
      <c r="U2768" s="2">
        <f>Sales_Data[[#This Row],[Profit]]/Sales_Data[[#This Row],[Net Sales]]</f>
        <v>0.17885697474011478</v>
      </c>
      <c r="V2768">
        <f>YEAR(Sales_Data[[#This Row],[Order_Date]])</f>
        <v>2025</v>
      </c>
      <c r="W2768" t="str">
        <f>TEXT(Sales_Data[[#This Row],[Order_Date]],"mmm")</f>
        <v>Apr</v>
      </c>
      <c r="X2768">
        <f>MONTH(Sales_Data[[#This Row],[Order_Date]])</f>
        <v>4</v>
      </c>
      <c r="Y2768" t="str">
        <f>"Q"&amp;ROUNDUP(MONTH(Sales_Data[[#This Row],[Order_Date]])/3,0)</f>
        <v>Q2</v>
      </c>
    </row>
    <row r="2769" spans="1:25" x14ac:dyDescent="0.3">
      <c r="A2769" t="s">
        <v>4313</v>
      </c>
      <c r="B2769" s="1">
        <v>45908</v>
      </c>
      <c r="C2769" t="s">
        <v>237</v>
      </c>
      <c r="D2769" t="s">
        <v>255</v>
      </c>
      <c r="E2769" t="s">
        <v>119</v>
      </c>
      <c r="F2769" t="s">
        <v>184</v>
      </c>
      <c r="G2769" t="s">
        <v>21</v>
      </c>
      <c r="H2769" t="s">
        <v>22</v>
      </c>
      <c r="I2769" t="s">
        <v>23</v>
      </c>
      <c r="J2769">
        <v>1</v>
      </c>
      <c r="K2769">
        <v>5148.7299999999996</v>
      </c>
      <c r="L2769">
        <v>0.15</v>
      </c>
      <c r="M2769">
        <v>3834.92</v>
      </c>
      <c r="N2769" t="s">
        <v>52</v>
      </c>
      <c r="O2769" t="s">
        <v>35</v>
      </c>
      <c r="P2769" t="s">
        <v>26</v>
      </c>
      <c r="Q2769">
        <f>Sales_Data[[#This Row],[Quantity]]*Sales_Data[[#This Row],[Unit_Price]]</f>
        <v>5148.7299999999996</v>
      </c>
      <c r="R2769">
        <f>Sales_Data[[#This Row],[Gross_Sales]]*Sales_Data[[#This Row],[Discount]]</f>
        <v>772.30949999999996</v>
      </c>
      <c r="S2769">
        <f>Sales_Data[[#This Row],[Gross_Sales]]-Sales_Data[[#This Row],[Discount_Amount]]</f>
        <v>4376.4204999999993</v>
      </c>
      <c r="T2769">
        <f>Sales_Data[[#This Row],[Net Sales]]-Sales_Data[[#This Row],[Cost]]</f>
        <v>541.50049999999919</v>
      </c>
      <c r="U2769" s="2">
        <f>Sales_Data[[#This Row],[Profit]]/Sales_Data[[#This Row],[Net Sales]]</f>
        <v>0.1237313690492034</v>
      </c>
      <c r="V2769">
        <f>YEAR(Sales_Data[[#This Row],[Order_Date]])</f>
        <v>2025</v>
      </c>
      <c r="W2769" t="str">
        <f>TEXT(Sales_Data[[#This Row],[Order_Date]],"mmm")</f>
        <v>Sep</v>
      </c>
      <c r="X2769">
        <f>MONTH(Sales_Data[[#This Row],[Order_Date]])</f>
        <v>9</v>
      </c>
      <c r="Y2769" t="str">
        <f>"Q"&amp;ROUNDUP(MONTH(Sales_Data[[#This Row],[Order_Date]])/3,0)</f>
        <v>Q3</v>
      </c>
    </row>
    <row r="2770" spans="1:25" x14ac:dyDescent="0.3">
      <c r="A2770" t="s">
        <v>4314</v>
      </c>
      <c r="B2770" s="1">
        <v>45908</v>
      </c>
      <c r="C2770" t="s">
        <v>4315</v>
      </c>
      <c r="D2770" t="s">
        <v>715</v>
      </c>
      <c r="E2770" t="s">
        <v>19</v>
      </c>
      <c r="F2770" t="s">
        <v>20</v>
      </c>
      <c r="G2770" t="s">
        <v>41</v>
      </c>
      <c r="H2770" t="s">
        <v>42</v>
      </c>
      <c r="I2770" t="s">
        <v>43</v>
      </c>
      <c r="J2770">
        <v>2</v>
      </c>
      <c r="K2770">
        <v>13911.12</v>
      </c>
      <c r="L2770">
        <v>0.2</v>
      </c>
      <c r="M2770">
        <v>16108.21</v>
      </c>
      <c r="N2770" t="s">
        <v>83</v>
      </c>
      <c r="O2770" t="s">
        <v>35</v>
      </c>
      <c r="P2770" t="s">
        <v>44</v>
      </c>
      <c r="Q2770">
        <f>Sales_Data[[#This Row],[Quantity]]*Sales_Data[[#This Row],[Unit_Price]]</f>
        <v>27822.240000000002</v>
      </c>
      <c r="R2770">
        <f>Sales_Data[[#This Row],[Gross_Sales]]*Sales_Data[[#This Row],[Discount]]</f>
        <v>5564.4480000000003</v>
      </c>
      <c r="S2770">
        <f>Sales_Data[[#This Row],[Gross_Sales]]-Sales_Data[[#This Row],[Discount_Amount]]</f>
        <v>22257.792000000001</v>
      </c>
      <c r="T2770">
        <f>Sales_Data[[#This Row],[Net Sales]]-Sales_Data[[#This Row],[Cost]]</f>
        <v>6149.5820000000022</v>
      </c>
      <c r="U2770" s="2">
        <f>Sales_Data[[#This Row],[Profit]]/Sales_Data[[#This Row],[Net Sales]]</f>
        <v>0.27628895085370558</v>
      </c>
      <c r="V2770">
        <f>YEAR(Sales_Data[[#This Row],[Order_Date]])</f>
        <v>2025</v>
      </c>
      <c r="W2770" t="str">
        <f>TEXT(Sales_Data[[#This Row],[Order_Date]],"mmm")</f>
        <v>Sep</v>
      </c>
      <c r="X2770">
        <f>MONTH(Sales_Data[[#This Row],[Order_Date]])</f>
        <v>9</v>
      </c>
      <c r="Y2770" t="str">
        <f>"Q"&amp;ROUNDUP(MONTH(Sales_Data[[#This Row],[Order_Date]])/3,0)</f>
        <v>Q3</v>
      </c>
    </row>
    <row r="2771" spans="1:25" x14ac:dyDescent="0.3">
      <c r="A2771" t="s">
        <v>4316</v>
      </c>
      <c r="B2771" s="1">
        <v>45960</v>
      </c>
      <c r="C2771" t="s">
        <v>282</v>
      </c>
      <c r="D2771" t="s">
        <v>393</v>
      </c>
      <c r="E2771" t="s">
        <v>30</v>
      </c>
      <c r="F2771" t="s">
        <v>210</v>
      </c>
      <c r="G2771" t="s">
        <v>41</v>
      </c>
      <c r="H2771" t="s">
        <v>42</v>
      </c>
      <c r="I2771" t="s">
        <v>82</v>
      </c>
      <c r="J2771">
        <v>1</v>
      </c>
      <c r="K2771">
        <v>2983.47</v>
      </c>
      <c r="L2771">
        <v>0</v>
      </c>
      <c r="M2771">
        <v>2346.8200000000002</v>
      </c>
      <c r="N2771" t="s">
        <v>52</v>
      </c>
      <c r="O2771" t="s">
        <v>53</v>
      </c>
      <c r="P2771" t="s">
        <v>44</v>
      </c>
      <c r="Q2771">
        <f>Sales_Data[[#This Row],[Quantity]]*Sales_Data[[#This Row],[Unit_Price]]</f>
        <v>2983.47</v>
      </c>
      <c r="R2771">
        <f>Sales_Data[[#This Row],[Gross_Sales]]*Sales_Data[[#This Row],[Discount]]</f>
        <v>0</v>
      </c>
      <c r="S2771">
        <f>Sales_Data[[#This Row],[Gross_Sales]]-Sales_Data[[#This Row],[Discount_Amount]]</f>
        <v>2983.47</v>
      </c>
      <c r="T2771">
        <f>Sales_Data[[#This Row],[Net Sales]]-Sales_Data[[#This Row],[Cost]]</f>
        <v>636.64999999999964</v>
      </c>
      <c r="U2771" s="2">
        <f>Sales_Data[[#This Row],[Profit]]/Sales_Data[[#This Row],[Net Sales]]</f>
        <v>0.21339245911639793</v>
      </c>
      <c r="V2771">
        <f>YEAR(Sales_Data[[#This Row],[Order_Date]])</f>
        <v>2025</v>
      </c>
      <c r="W2771" t="str">
        <f>TEXT(Sales_Data[[#This Row],[Order_Date]],"mmm")</f>
        <v>Oct</v>
      </c>
      <c r="X2771">
        <f>MONTH(Sales_Data[[#This Row],[Order_Date]])</f>
        <v>10</v>
      </c>
      <c r="Y2771" t="str">
        <f>"Q"&amp;ROUNDUP(MONTH(Sales_Data[[#This Row],[Order_Date]])/3,0)</f>
        <v>Q4</v>
      </c>
    </row>
    <row r="2772" spans="1:25" x14ac:dyDescent="0.3">
      <c r="A2772" t="s">
        <v>4317</v>
      </c>
      <c r="B2772" s="1">
        <v>45970</v>
      </c>
      <c r="C2772" t="s">
        <v>4318</v>
      </c>
      <c r="D2772" t="s">
        <v>56</v>
      </c>
      <c r="E2772" t="s">
        <v>48</v>
      </c>
      <c r="F2772" t="s">
        <v>164</v>
      </c>
      <c r="G2772" t="s">
        <v>21</v>
      </c>
      <c r="H2772" t="s">
        <v>297</v>
      </c>
      <c r="I2772" t="s">
        <v>494</v>
      </c>
      <c r="J2772">
        <v>1</v>
      </c>
      <c r="K2772">
        <v>53969.5</v>
      </c>
      <c r="L2772">
        <v>0.15</v>
      </c>
      <c r="M2772">
        <v>34647.75</v>
      </c>
      <c r="N2772" t="s">
        <v>52</v>
      </c>
      <c r="O2772" t="s">
        <v>35</v>
      </c>
      <c r="P2772" t="s">
        <v>71</v>
      </c>
      <c r="Q2772">
        <f>Sales_Data[[#This Row],[Quantity]]*Sales_Data[[#This Row],[Unit_Price]]</f>
        <v>53969.5</v>
      </c>
      <c r="R2772">
        <f>Sales_Data[[#This Row],[Gross_Sales]]*Sales_Data[[#This Row],[Discount]]</f>
        <v>8095.4249999999993</v>
      </c>
      <c r="S2772">
        <f>Sales_Data[[#This Row],[Gross_Sales]]-Sales_Data[[#This Row],[Discount_Amount]]</f>
        <v>45874.074999999997</v>
      </c>
      <c r="T2772">
        <f>Sales_Data[[#This Row],[Net Sales]]-Sales_Data[[#This Row],[Cost]]</f>
        <v>11226.324999999997</v>
      </c>
      <c r="U2772" s="2">
        <f>Sales_Data[[#This Row],[Profit]]/Sales_Data[[#This Row],[Net Sales]]</f>
        <v>0.24472046575326037</v>
      </c>
      <c r="V2772">
        <f>YEAR(Sales_Data[[#This Row],[Order_Date]])</f>
        <v>2025</v>
      </c>
      <c r="W2772" t="str">
        <f>TEXT(Sales_Data[[#This Row],[Order_Date]],"mmm")</f>
        <v>Nov</v>
      </c>
      <c r="X2772">
        <f>MONTH(Sales_Data[[#This Row],[Order_Date]])</f>
        <v>11</v>
      </c>
      <c r="Y2772" t="str">
        <f>"Q"&amp;ROUNDUP(MONTH(Sales_Data[[#This Row],[Order_Date]])/3,0)</f>
        <v>Q4</v>
      </c>
    </row>
    <row r="2773" spans="1:25" x14ac:dyDescent="0.3">
      <c r="A2773" t="s">
        <v>4319</v>
      </c>
      <c r="B2773" s="1">
        <v>45775</v>
      </c>
      <c r="C2773" t="s">
        <v>781</v>
      </c>
      <c r="D2773" t="s">
        <v>504</v>
      </c>
      <c r="E2773" t="s">
        <v>39</v>
      </c>
      <c r="F2773" t="s">
        <v>405</v>
      </c>
      <c r="G2773" t="s">
        <v>21</v>
      </c>
      <c r="H2773" t="s">
        <v>22</v>
      </c>
      <c r="I2773" t="s">
        <v>62</v>
      </c>
      <c r="J2773">
        <v>1</v>
      </c>
      <c r="K2773">
        <v>1241.95</v>
      </c>
      <c r="L2773">
        <v>0.1</v>
      </c>
      <c r="M2773">
        <v>716.17</v>
      </c>
      <c r="N2773" t="s">
        <v>70</v>
      </c>
      <c r="O2773" t="s">
        <v>25</v>
      </c>
      <c r="P2773" t="s">
        <v>44</v>
      </c>
      <c r="Q2773">
        <f>Sales_Data[[#This Row],[Quantity]]*Sales_Data[[#This Row],[Unit_Price]]</f>
        <v>1241.95</v>
      </c>
      <c r="R2773">
        <f>Sales_Data[[#This Row],[Gross_Sales]]*Sales_Data[[#This Row],[Discount]]</f>
        <v>124.19500000000001</v>
      </c>
      <c r="S2773">
        <f>Sales_Data[[#This Row],[Gross_Sales]]-Sales_Data[[#This Row],[Discount_Amount]]</f>
        <v>1117.7550000000001</v>
      </c>
      <c r="T2773">
        <f>Sales_Data[[#This Row],[Net Sales]]-Sales_Data[[#This Row],[Cost]]</f>
        <v>401.58500000000015</v>
      </c>
      <c r="U2773" s="2">
        <f>Sales_Data[[#This Row],[Profit]]/Sales_Data[[#This Row],[Net Sales]]</f>
        <v>0.35927819602685751</v>
      </c>
      <c r="V2773">
        <f>YEAR(Sales_Data[[#This Row],[Order_Date]])</f>
        <v>2025</v>
      </c>
      <c r="W2773" t="str">
        <f>TEXT(Sales_Data[[#This Row],[Order_Date]],"mmm")</f>
        <v>Apr</v>
      </c>
      <c r="X2773">
        <f>MONTH(Sales_Data[[#This Row],[Order_Date]])</f>
        <v>4</v>
      </c>
      <c r="Y2773" t="str">
        <f>"Q"&amp;ROUNDUP(MONTH(Sales_Data[[#This Row],[Order_Date]])/3,0)</f>
        <v>Q2</v>
      </c>
    </row>
    <row r="2774" spans="1:25" x14ac:dyDescent="0.3">
      <c r="A2774" t="s">
        <v>4320</v>
      </c>
      <c r="B2774" s="1">
        <v>45958</v>
      </c>
      <c r="C2774" t="s">
        <v>1188</v>
      </c>
      <c r="D2774" t="s">
        <v>317</v>
      </c>
      <c r="E2774" t="s">
        <v>48</v>
      </c>
      <c r="F2774" t="s">
        <v>132</v>
      </c>
      <c r="G2774" t="s">
        <v>67</v>
      </c>
      <c r="H2774" t="s">
        <v>121</v>
      </c>
      <c r="I2774" t="s">
        <v>122</v>
      </c>
      <c r="J2774">
        <v>2</v>
      </c>
      <c r="K2774">
        <v>29161.35</v>
      </c>
      <c r="L2774">
        <v>0.15</v>
      </c>
      <c r="M2774">
        <v>41012.44</v>
      </c>
      <c r="N2774" t="s">
        <v>109</v>
      </c>
      <c r="O2774" t="s">
        <v>35</v>
      </c>
      <c r="P2774" t="s">
        <v>44</v>
      </c>
      <c r="Q2774">
        <f>Sales_Data[[#This Row],[Quantity]]*Sales_Data[[#This Row],[Unit_Price]]</f>
        <v>58322.7</v>
      </c>
      <c r="R2774">
        <f>Sales_Data[[#This Row],[Gross_Sales]]*Sales_Data[[#This Row],[Discount]]</f>
        <v>8748.4049999999988</v>
      </c>
      <c r="S2774">
        <f>Sales_Data[[#This Row],[Gross_Sales]]-Sales_Data[[#This Row],[Discount_Amount]]</f>
        <v>49574.294999999998</v>
      </c>
      <c r="T2774">
        <f>Sales_Data[[#This Row],[Net Sales]]-Sales_Data[[#This Row],[Cost]]</f>
        <v>8561.8549999999959</v>
      </c>
      <c r="U2774" s="2">
        <f>Sales_Data[[#This Row],[Profit]]/Sales_Data[[#This Row],[Net Sales]]</f>
        <v>0.17270754934588572</v>
      </c>
      <c r="V2774">
        <f>YEAR(Sales_Data[[#This Row],[Order_Date]])</f>
        <v>2025</v>
      </c>
      <c r="W2774" t="str">
        <f>TEXT(Sales_Data[[#This Row],[Order_Date]],"mmm")</f>
        <v>Oct</v>
      </c>
      <c r="X2774">
        <f>MONTH(Sales_Data[[#This Row],[Order_Date]])</f>
        <v>10</v>
      </c>
      <c r="Y2774" t="str">
        <f>"Q"&amp;ROUNDUP(MONTH(Sales_Data[[#This Row],[Order_Date]])/3,0)</f>
        <v>Q4</v>
      </c>
    </row>
    <row r="2775" spans="1:25" x14ac:dyDescent="0.3">
      <c r="A2775" t="s">
        <v>4321</v>
      </c>
      <c r="B2775" s="1">
        <v>45818</v>
      </c>
      <c r="C2775" t="s">
        <v>2563</v>
      </c>
      <c r="D2775" t="s">
        <v>310</v>
      </c>
      <c r="E2775" t="s">
        <v>119</v>
      </c>
      <c r="F2775" t="s">
        <v>249</v>
      </c>
      <c r="G2775" t="s">
        <v>21</v>
      </c>
      <c r="H2775" t="s">
        <v>127</v>
      </c>
      <c r="I2775" t="s">
        <v>342</v>
      </c>
      <c r="J2775">
        <v>1</v>
      </c>
      <c r="K2775">
        <v>5680.03</v>
      </c>
      <c r="L2775">
        <v>0.05</v>
      </c>
      <c r="M2775">
        <v>4078.92</v>
      </c>
      <c r="N2775" t="s">
        <v>52</v>
      </c>
      <c r="O2775" t="s">
        <v>35</v>
      </c>
      <c r="P2775" t="s">
        <v>71</v>
      </c>
      <c r="Q2775">
        <f>Sales_Data[[#This Row],[Quantity]]*Sales_Data[[#This Row],[Unit_Price]]</f>
        <v>5680.03</v>
      </c>
      <c r="R2775">
        <f>Sales_Data[[#This Row],[Gross_Sales]]*Sales_Data[[#This Row],[Discount]]</f>
        <v>284.00150000000002</v>
      </c>
      <c r="S2775">
        <f>Sales_Data[[#This Row],[Gross_Sales]]-Sales_Data[[#This Row],[Discount_Amount]]</f>
        <v>5396.0284999999994</v>
      </c>
      <c r="T2775">
        <f>Sales_Data[[#This Row],[Net Sales]]-Sales_Data[[#This Row],[Cost]]</f>
        <v>1317.1084999999994</v>
      </c>
      <c r="U2775" s="2">
        <f>Sales_Data[[#This Row],[Profit]]/Sales_Data[[#This Row],[Net Sales]]</f>
        <v>0.24408849953257281</v>
      </c>
      <c r="V2775">
        <f>YEAR(Sales_Data[[#This Row],[Order_Date]])</f>
        <v>2025</v>
      </c>
      <c r="W2775" t="str">
        <f>TEXT(Sales_Data[[#This Row],[Order_Date]],"mmm")</f>
        <v>Jun</v>
      </c>
      <c r="X2775">
        <f>MONTH(Sales_Data[[#This Row],[Order_Date]])</f>
        <v>6</v>
      </c>
      <c r="Y2775" t="str">
        <f>"Q"&amp;ROUNDUP(MONTH(Sales_Data[[#This Row],[Order_Date]])/3,0)</f>
        <v>Q2</v>
      </c>
    </row>
    <row r="2776" spans="1:25" x14ac:dyDescent="0.3">
      <c r="A2776" t="s">
        <v>4322</v>
      </c>
      <c r="B2776" s="1">
        <v>45855</v>
      </c>
      <c r="C2776" t="s">
        <v>2732</v>
      </c>
      <c r="D2776" t="s">
        <v>74</v>
      </c>
      <c r="E2776" t="s">
        <v>48</v>
      </c>
      <c r="F2776" t="s">
        <v>152</v>
      </c>
      <c r="G2776" t="s">
        <v>32</v>
      </c>
      <c r="H2776" t="s">
        <v>50</v>
      </c>
      <c r="I2776" t="s">
        <v>58</v>
      </c>
      <c r="J2776">
        <v>2</v>
      </c>
      <c r="K2776">
        <v>44426.1</v>
      </c>
      <c r="L2776">
        <v>0.1</v>
      </c>
      <c r="M2776">
        <v>62192.4</v>
      </c>
      <c r="N2776" t="s">
        <v>109</v>
      </c>
      <c r="O2776" t="s">
        <v>25</v>
      </c>
      <c r="P2776" t="s">
        <v>26</v>
      </c>
      <c r="Q2776">
        <f>Sales_Data[[#This Row],[Quantity]]*Sales_Data[[#This Row],[Unit_Price]]</f>
        <v>88852.2</v>
      </c>
      <c r="R2776">
        <f>Sales_Data[[#This Row],[Gross_Sales]]*Sales_Data[[#This Row],[Discount]]</f>
        <v>8885.2199999999993</v>
      </c>
      <c r="S2776">
        <f>Sales_Data[[#This Row],[Gross_Sales]]-Sales_Data[[#This Row],[Discount_Amount]]</f>
        <v>79966.98</v>
      </c>
      <c r="T2776">
        <f>Sales_Data[[#This Row],[Net Sales]]-Sales_Data[[#This Row],[Cost]]</f>
        <v>17774.579999999994</v>
      </c>
      <c r="U2776" s="2">
        <f>Sales_Data[[#This Row],[Profit]]/Sales_Data[[#This Row],[Net Sales]]</f>
        <v>0.22227399359085456</v>
      </c>
      <c r="V2776">
        <f>YEAR(Sales_Data[[#This Row],[Order_Date]])</f>
        <v>2025</v>
      </c>
      <c r="W2776" t="str">
        <f>TEXT(Sales_Data[[#This Row],[Order_Date]],"mmm")</f>
        <v>Jul</v>
      </c>
      <c r="X2776">
        <f>MONTH(Sales_Data[[#This Row],[Order_Date]])</f>
        <v>7</v>
      </c>
      <c r="Y2776" t="str">
        <f>"Q"&amp;ROUNDUP(MONTH(Sales_Data[[#This Row],[Order_Date]])/3,0)</f>
        <v>Q3</v>
      </c>
    </row>
    <row r="2777" spans="1:25" x14ac:dyDescent="0.3">
      <c r="A2777" t="s">
        <v>4323</v>
      </c>
      <c r="B2777" s="1">
        <v>45917</v>
      </c>
      <c r="C2777" t="s">
        <v>3277</v>
      </c>
      <c r="D2777" t="s">
        <v>359</v>
      </c>
      <c r="E2777" t="s">
        <v>39</v>
      </c>
      <c r="F2777" t="s">
        <v>107</v>
      </c>
      <c r="G2777" t="s">
        <v>67</v>
      </c>
      <c r="H2777" t="s">
        <v>68</v>
      </c>
      <c r="I2777" t="s">
        <v>69</v>
      </c>
      <c r="J2777">
        <v>2</v>
      </c>
      <c r="K2777">
        <v>4992.1899999999996</v>
      </c>
      <c r="L2777">
        <v>0</v>
      </c>
      <c r="M2777">
        <v>7069.02</v>
      </c>
      <c r="N2777" t="s">
        <v>70</v>
      </c>
      <c r="O2777" t="s">
        <v>35</v>
      </c>
      <c r="P2777" t="s">
        <v>44</v>
      </c>
      <c r="Q2777">
        <f>Sales_Data[[#This Row],[Quantity]]*Sales_Data[[#This Row],[Unit_Price]]</f>
        <v>9984.3799999999992</v>
      </c>
      <c r="R2777">
        <f>Sales_Data[[#This Row],[Gross_Sales]]*Sales_Data[[#This Row],[Discount]]</f>
        <v>0</v>
      </c>
      <c r="S2777">
        <f>Sales_Data[[#This Row],[Gross_Sales]]-Sales_Data[[#This Row],[Discount_Amount]]</f>
        <v>9984.3799999999992</v>
      </c>
      <c r="T2777">
        <f>Sales_Data[[#This Row],[Net Sales]]-Sales_Data[[#This Row],[Cost]]</f>
        <v>2915.3599999999988</v>
      </c>
      <c r="U2777" s="2">
        <f>Sales_Data[[#This Row],[Profit]]/Sales_Data[[#This Row],[Net Sales]]</f>
        <v>0.29199209164715273</v>
      </c>
      <c r="V2777">
        <f>YEAR(Sales_Data[[#This Row],[Order_Date]])</f>
        <v>2025</v>
      </c>
      <c r="W2777" t="str">
        <f>TEXT(Sales_Data[[#This Row],[Order_Date]],"mmm")</f>
        <v>Sep</v>
      </c>
      <c r="X2777">
        <f>MONTH(Sales_Data[[#This Row],[Order_Date]])</f>
        <v>9</v>
      </c>
      <c r="Y2777" t="str">
        <f>"Q"&amp;ROUNDUP(MONTH(Sales_Data[[#This Row],[Order_Date]])/3,0)</f>
        <v>Q3</v>
      </c>
    </row>
    <row r="2778" spans="1:25" x14ac:dyDescent="0.3">
      <c r="A2778" t="s">
        <v>4324</v>
      </c>
      <c r="B2778" s="1">
        <v>45805</v>
      </c>
      <c r="C2778" t="s">
        <v>2135</v>
      </c>
      <c r="D2778" t="s">
        <v>513</v>
      </c>
      <c r="E2778" t="s">
        <v>48</v>
      </c>
      <c r="F2778" t="s">
        <v>132</v>
      </c>
      <c r="G2778" t="s">
        <v>41</v>
      </c>
      <c r="H2778" t="s">
        <v>42</v>
      </c>
      <c r="I2778" t="s">
        <v>43</v>
      </c>
      <c r="J2778">
        <v>2</v>
      </c>
      <c r="K2778">
        <v>47789.3</v>
      </c>
      <c r="L2778">
        <v>0</v>
      </c>
      <c r="M2778">
        <v>81992.13</v>
      </c>
      <c r="N2778" t="s">
        <v>70</v>
      </c>
      <c r="O2778" t="s">
        <v>25</v>
      </c>
      <c r="P2778" t="s">
        <v>26</v>
      </c>
      <c r="Q2778">
        <f>Sales_Data[[#This Row],[Quantity]]*Sales_Data[[#This Row],[Unit_Price]]</f>
        <v>95578.6</v>
      </c>
      <c r="R2778">
        <f>Sales_Data[[#This Row],[Gross_Sales]]*Sales_Data[[#This Row],[Discount]]</f>
        <v>0</v>
      </c>
      <c r="S2778">
        <f>Sales_Data[[#This Row],[Gross_Sales]]-Sales_Data[[#This Row],[Discount_Amount]]</f>
        <v>95578.6</v>
      </c>
      <c r="T2778">
        <f>Sales_Data[[#This Row],[Net Sales]]-Sales_Data[[#This Row],[Cost]]</f>
        <v>13586.470000000001</v>
      </c>
      <c r="U2778" s="2">
        <f>Sales_Data[[#This Row],[Profit]]/Sales_Data[[#This Row],[Net Sales]]</f>
        <v>0.14214970715201938</v>
      </c>
      <c r="V2778">
        <f>YEAR(Sales_Data[[#This Row],[Order_Date]])</f>
        <v>2025</v>
      </c>
      <c r="W2778" t="str">
        <f>TEXT(Sales_Data[[#This Row],[Order_Date]],"mmm")</f>
        <v>May</v>
      </c>
      <c r="X2778">
        <f>MONTH(Sales_Data[[#This Row],[Order_Date]])</f>
        <v>5</v>
      </c>
      <c r="Y2778" t="str">
        <f>"Q"&amp;ROUNDUP(MONTH(Sales_Data[[#This Row],[Order_Date]])/3,0)</f>
        <v>Q2</v>
      </c>
    </row>
    <row r="2779" spans="1:25" x14ac:dyDescent="0.3">
      <c r="A2779" t="s">
        <v>4325</v>
      </c>
      <c r="B2779" s="1">
        <v>45897</v>
      </c>
      <c r="C2779" t="s">
        <v>1545</v>
      </c>
      <c r="D2779" t="s">
        <v>168</v>
      </c>
      <c r="E2779" t="s">
        <v>48</v>
      </c>
      <c r="F2779" t="s">
        <v>132</v>
      </c>
      <c r="G2779" t="s">
        <v>41</v>
      </c>
      <c r="H2779" t="s">
        <v>102</v>
      </c>
      <c r="I2779" t="s">
        <v>388</v>
      </c>
      <c r="J2779">
        <v>1</v>
      </c>
      <c r="K2779">
        <v>42865.79</v>
      </c>
      <c r="L2779">
        <v>0</v>
      </c>
      <c r="M2779">
        <v>34238.339999999997</v>
      </c>
      <c r="N2779" t="s">
        <v>24</v>
      </c>
      <c r="O2779" t="s">
        <v>35</v>
      </c>
      <c r="P2779" t="s">
        <v>44</v>
      </c>
      <c r="Q2779">
        <f>Sales_Data[[#This Row],[Quantity]]*Sales_Data[[#This Row],[Unit_Price]]</f>
        <v>42865.79</v>
      </c>
      <c r="R2779">
        <f>Sales_Data[[#This Row],[Gross_Sales]]*Sales_Data[[#This Row],[Discount]]</f>
        <v>0</v>
      </c>
      <c r="S2779">
        <f>Sales_Data[[#This Row],[Gross_Sales]]-Sales_Data[[#This Row],[Discount_Amount]]</f>
        <v>42865.79</v>
      </c>
      <c r="T2779">
        <f>Sales_Data[[#This Row],[Net Sales]]-Sales_Data[[#This Row],[Cost]]</f>
        <v>8627.4500000000044</v>
      </c>
      <c r="U2779" s="2">
        <f>Sales_Data[[#This Row],[Profit]]/Sales_Data[[#This Row],[Net Sales]]</f>
        <v>0.20126655778419117</v>
      </c>
      <c r="V2779">
        <f>YEAR(Sales_Data[[#This Row],[Order_Date]])</f>
        <v>2025</v>
      </c>
      <c r="W2779" t="str">
        <f>TEXT(Sales_Data[[#This Row],[Order_Date]],"mmm")</f>
        <v>Aug</v>
      </c>
      <c r="X2779">
        <f>MONTH(Sales_Data[[#This Row],[Order_Date]])</f>
        <v>8</v>
      </c>
      <c r="Y2779" t="str">
        <f>"Q"&amp;ROUNDUP(MONTH(Sales_Data[[#This Row],[Order_Date]])/3,0)</f>
        <v>Q3</v>
      </c>
    </row>
    <row r="2780" spans="1:25" x14ac:dyDescent="0.3">
      <c r="A2780" t="s">
        <v>4326</v>
      </c>
      <c r="B2780" s="1">
        <v>45704</v>
      </c>
      <c r="C2780" t="s">
        <v>3038</v>
      </c>
      <c r="D2780" t="s">
        <v>277</v>
      </c>
      <c r="E2780" t="s">
        <v>19</v>
      </c>
      <c r="F2780" t="s">
        <v>20</v>
      </c>
      <c r="G2780" t="s">
        <v>67</v>
      </c>
      <c r="H2780" t="s">
        <v>121</v>
      </c>
      <c r="I2780" t="s">
        <v>142</v>
      </c>
      <c r="J2780">
        <v>2</v>
      </c>
      <c r="K2780">
        <v>2330.15</v>
      </c>
      <c r="L2780">
        <v>0.15</v>
      </c>
      <c r="M2780">
        <v>2823.66</v>
      </c>
      <c r="N2780" t="s">
        <v>52</v>
      </c>
      <c r="O2780" t="s">
        <v>35</v>
      </c>
      <c r="P2780" t="s">
        <v>44</v>
      </c>
      <c r="Q2780">
        <f>Sales_Data[[#This Row],[Quantity]]*Sales_Data[[#This Row],[Unit_Price]]</f>
        <v>4660.3</v>
      </c>
      <c r="R2780">
        <f>Sales_Data[[#This Row],[Gross_Sales]]*Sales_Data[[#This Row],[Discount]]</f>
        <v>699.04499999999996</v>
      </c>
      <c r="S2780">
        <f>Sales_Data[[#This Row],[Gross_Sales]]-Sales_Data[[#This Row],[Discount_Amount]]</f>
        <v>3961.2550000000001</v>
      </c>
      <c r="T2780">
        <f>Sales_Data[[#This Row],[Net Sales]]-Sales_Data[[#This Row],[Cost]]</f>
        <v>1137.5950000000003</v>
      </c>
      <c r="U2780" s="2">
        <f>Sales_Data[[#This Row],[Profit]]/Sales_Data[[#This Row],[Net Sales]]</f>
        <v>0.28718045164979289</v>
      </c>
      <c r="V2780">
        <f>YEAR(Sales_Data[[#This Row],[Order_Date]])</f>
        <v>2025</v>
      </c>
      <c r="W2780" t="str">
        <f>TEXT(Sales_Data[[#This Row],[Order_Date]],"mmm")</f>
        <v>Feb</v>
      </c>
      <c r="X2780">
        <f>MONTH(Sales_Data[[#This Row],[Order_Date]])</f>
        <v>2</v>
      </c>
      <c r="Y2780" t="str">
        <f>"Q"&amp;ROUNDUP(MONTH(Sales_Data[[#This Row],[Order_Date]])/3,0)</f>
        <v>Q1</v>
      </c>
    </row>
    <row r="2781" spans="1:25" x14ac:dyDescent="0.3">
      <c r="A2781" t="s">
        <v>4327</v>
      </c>
      <c r="B2781" s="1">
        <v>45855</v>
      </c>
      <c r="C2781" t="s">
        <v>1825</v>
      </c>
      <c r="D2781" t="s">
        <v>511</v>
      </c>
      <c r="E2781" t="s">
        <v>19</v>
      </c>
      <c r="F2781" t="s">
        <v>20</v>
      </c>
      <c r="G2781" t="s">
        <v>41</v>
      </c>
      <c r="H2781" t="s">
        <v>42</v>
      </c>
      <c r="I2781" t="s">
        <v>82</v>
      </c>
      <c r="J2781">
        <v>1</v>
      </c>
      <c r="K2781">
        <v>12728.79</v>
      </c>
      <c r="L2781">
        <v>0</v>
      </c>
      <c r="M2781">
        <v>9536.02</v>
      </c>
      <c r="N2781" t="s">
        <v>24</v>
      </c>
      <c r="O2781" t="s">
        <v>35</v>
      </c>
      <c r="P2781" t="s">
        <v>44</v>
      </c>
      <c r="Q2781">
        <f>Sales_Data[[#This Row],[Quantity]]*Sales_Data[[#This Row],[Unit_Price]]</f>
        <v>12728.79</v>
      </c>
      <c r="R2781">
        <f>Sales_Data[[#This Row],[Gross_Sales]]*Sales_Data[[#This Row],[Discount]]</f>
        <v>0</v>
      </c>
      <c r="S2781">
        <f>Sales_Data[[#This Row],[Gross_Sales]]-Sales_Data[[#This Row],[Discount_Amount]]</f>
        <v>12728.79</v>
      </c>
      <c r="T2781">
        <f>Sales_Data[[#This Row],[Net Sales]]-Sales_Data[[#This Row],[Cost]]</f>
        <v>3192.7700000000004</v>
      </c>
      <c r="U2781" s="2">
        <f>Sales_Data[[#This Row],[Profit]]/Sales_Data[[#This Row],[Net Sales]]</f>
        <v>0.25083059740949454</v>
      </c>
      <c r="V2781">
        <f>YEAR(Sales_Data[[#This Row],[Order_Date]])</f>
        <v>2025</v>
      </c>
      <c r="W2781" t="str">
        <f>TEXT(Sales_Data[[#This Row],[Order_Date]],"mmm")</f>
        <v>Jul</v>
      </c>
      <c r="X2781">
        <f>MONTH(Sales_Data[[#This Row],[Order_Date]])</f>
        <v>7</v>
      </c>
      <c r="Y2781" t="str">
        <f>"Q"&amp;ROUNDUP(MONTH(Sales_Data[[#This Row],[Order_Date]])/3,0)</f>
        <v>Q3</v>
      </c>
    </row>
    <row r="2782" spans="1:25" x14ac:dyDescent="0.3">
      <c r="A2782" t="s">
        <v>4328</v>
      </c>
      <c r="B2782" s="1">
        <v>45704</v>
      </c>
      <c r="C2782" t="s">
        <v>799</v>
      </c>
      <c r="D2782" t="s">
        <v>436</v>
      </c>
      <c r="E2782" t="s">
        <v>48</v>
      </c>
      <c r="F2782" t="s">
        <v>126</v>
      </c>
      <c r="G2782" t="s">
        <v>21</v>
      </c>
      <c r="H2782" t="s">
        <v>127</v>
      </c>
      <c r="I2782" t="s">
        <v>128</v>
      </c>
      <c r="J2782">
        <v>4</v>
      </c>
      <c r="K2782">
        <v>47523.7</v>
      </c>
      <c r="L2782">
        <v>0</v>
      </c>
      <c r="M2782">
        <v>132965.38</v>
      </c>
      <c r="N2782" t="s">
        <v>52</v>
      </c>
      <c r="O2782" t="s">
        <v>25</v>
      </c>
      <c r="P2782" t="s">
        <v>26</v>
      </c>
      <c r="Q2782">
        <f>Sales_Data[[#This Row],[Quantity]]*Sales_Data[[#This Row],[Unit_Price]]</f>
        <v>190094.8</v>
      </c>
      <c r="R2782">
        <f>Sales_Data[[#This Row],[Gross_Sales]]*Sales_Data[[#This Row],[Discount]]</f>
        <v>0</v>
      </c>
      <c r="S2782">
        <f>Sales_Data[[#This Row],[Gross_Sales]]-Sales_Data[[#This Row],[Discount_Amount]]</f>
        <v>190094.8</v>
      </c>
      <c r="T2782">
        <f>Sales_Data[[#This Row],[Net Sales]]-Sales_Data[[#This Row],[Cost]]</f>
        <v>57129.419999999984</v>
      </c>
      <c r="U2782" s="2">
        <f>Sales_Data[[#This Row],[Profit]]/Sales_Data[[#This Row],[Net Sales]]</f>
        <v>0.30053120863905791</v>
      </c>
      <c r="V2782">
        <f>YEAR(Sales_Data[[#This Row],[Order_Date]])</f>
        <v>2025</v>
      </c>
      <c r="W2782" t="str">
        <f>TEXT(Sales_Data[[#This Row],[Order_Date]],"mmm")</f>
        <v>Feb</v>
      </c>
      <c r="X2782">
        <f>MONTH(Sales_Data[[#This Row],[Order_Date]])</f>
        <v>2</v>
      </c>
      <c r="Y2782" t="str">
        <f>"Q"&amp;ROUNDUP(MONTH(Sales_Data[[#This Row],[Order_Date]])/3,0)</f>
        <v>Q1</v>
      </c>
    </row>
    <row r="2783" spans="1:25" x14ac:dyDescent="0.3">
      <c r="A2783" t="s">
        <v>4329</v>
      </c>
      <c r="B2783" s="1">
        <v>45735</v>
      </c>
      <c r="C2783" t="s">
        <v>4330</v>
      </c>
      <c r="D2783" t="s">
        <v>381</v>
      </c>
      <c r="E2783" t="s">
        <v>19</v>
      </c>
      <c r="F2783" t="s">
        <v>113</v>
      </c>
      <c r="G2783" t="s">
        <v>67</v>
      </c>
      <c r="H2783" t="s">
        <v>88</v>
      </c>
      <c r="I2783" t="s">
        <v>89</v>
      </c>
      <c r="J2783">
        <v>3</v>
      </c>
      <c r="K2783">
        <v>17887.2</v>
      </c>
      <c r="L2783">
        <v>0.15</v>
      </c>
      <c r="M2783">
        <v>35855.839999999997</v>
      </c>
      <c r="N2783" t="s">
        <v>109</v>
      </c>
      <c r="O2783" t="s">
        <v>35</v>
      </c>
      <c r="P2783" t="s">
        <v>26</v>
      </c>
      <c r="Q2783">
        <f>Sales_Data[[#This Row],[Quantity]]*Sales_Data[[#This Row],[Unit_Price]]</f>
        <v>53661.600000000006</v>
      </c>
      <c r="R2783">
        <f>Sales_Data[[#This Row],[Gross_Sales]]*Sales_Data[[#This Row],[Discount]]</f>
        <v>8049.2400000000007</v>
      </c>
      <c r="S2783">
        <f>Sales_Data[[#This Row],[Gross_Sales]]-Sales_Data[[#This Row],[Discount_Amount]]</f>
        <v>45612.360000000008</v>
      </c>
      <c r="T2783">
        <f>Sales_Data[[#This Row],[Net Sales]]-Sales_Data[[#This Row],[Cost]]</f>
        <v>9756.5200000000114</v>
      </c>
      <c r="U2783" s="2">
        <f>Sales_Data[[#This Row],[Profit]]/Sales_Data[[#This Row],[Net Sales]]</f>
        <v>0.21390079355683436</v>
      </c>
      <c r="V2783">
        <f>YEAR(Sales_Data[[#This Row],[Order_Date]])</f>
        <v>2025</v>
      </c>
      <c r="W2783" t="str">
        <f>TEXT(Sales_Data[[#This Row],[Order_Date]],"mmm")</f>
        <v>Mar</v>
      </c>
      <c r="X2783">
        <f>MONTH(Sales_Data[[#This Row],[Order_Date]])</f>
        <v>3</v>
      </c>
      <c r="Y2783" t="str">
        <f>"Q"&amp;ROUNDUP(MONTH(Sales_Data[[#This Row],[Order_Date]])/3,0)</f>
        <v>Q1</v>
      </c>
    </row>
    <row r="2784" spans="1:25" x14ac:dyDescent="0.3">
      <c r="A2784" t="s">
        <v>4331</v>
      </c>
      <c r="B2784" s="1">
        <v>45781</v>
      </c>
      <c r="C2784" t="s">
        <v>140</v>
      </c>
      <c r="D2784" t="s">
        <v>615</v>
      </c>
      <c r="E2784" t="s">
        <v>30</v>
      </c>
      <c r="F2784" t="s">
        <v>101</v>
      </c>
      <c r="G2784" t="s">
        <v>32</v>
      </c>
      <c r="H2784" t="s">
        <v>50</v>
      </c>
      <c r="I2784" t="s">
        <v>51</v>
      </c>
      <c r="J2784">
        <v>2</v>
      </c>
      <c r="K2784">
        <v>3543.47</v>
      </c>
      <c r="L2784">
        <v>0</v>
      </c>
      <c r="M2784">
        <v>5884.18</v>
      </c>
      <c r="N2784" t="s">
        <v>52</v>
      </c>
      <c r="O2784" t="s">
        <v>35</v>
      </c>
      <c r="P2784" t="s">
        <v>71</v>
      </c>
      <c r="Q2784">
        <f>Sales_Data[[#This Row],[Quantity]]*Sales_Data[[#This Row],[Unit_Price]]</f>
        <v>7086.94</v>
      </c>
      <c r="R2784">
        <f>Sales_Data[[#This Row],[Gross_Sales]]*Sales_Data[[#This Row],[Discount]]</f>
        <v>0</v>
      </c>
      <c r="S2784">
        <f>Sales_Data[[#This Row],[Gross_Sales]]-Sales_Data[[#This Row],[Discount_Amount]]</f>
        <v>7086.94</v>
      </c>
      <c r="T2784">
        <f>Sales_Data[[#This Row],[Net Sales]]-Sales_Data[[#This Row],[Cost]]</f>
        <v>1202.7599999999993</v>
      </c>
      <c r="U2784" s="2">
        <f>Sales_Data[[#This Row],[Profit]]/Sales_Data[[#This Row],[Net Sales]]</f>
        <v>0.16971499688158773</v>
      </c>
      <c r="V2784">
        <f>YEAR(Sales_Data[[#This Row],[Order_Date]])</f>
        <v>2025</v>
      </c>
      <c r="W2784" t="str">
        <f>TEXT(Sales_Data[[#This Row],[Order_Date]],"mmm")</f>
        <v>May</v>
      </c>
      <c r="X2784">
        <f>MONTH(Sales_Data[[#This Row],[Order_Date]])</f>
        <v>5</v>
      </c>
      <c r="Y2784" t="str">
        <f>"Q"&amp;ROUNDUP(MONTH(Sales_Data[[#This Row],[Order_Date]])/3,0)</f>
        <v>Q2</v>
      </c>
    </row>
    <row r="2785" spans="1:25" x14ac:dyDescent="0.3">
      <c r="A2785" t="s">
        <v>4332</v>
      </c>
      <c r="B2785" s="1">
        <v>45732</v>
      </c>
      <c r="C2785" t="s">
        <v>3539</v>
      </c>
      <c r="D2785" t="s">
        <v>436</v>
      </c>
      <c r="E2785" t="s">
        <v>39</v>
      </c>
      <c r="F2785" t="s">
        <v>405</v>
      </c>
      <c r="G2785" t="s">
        <v>21</v>
      </c>
      <c r="H2785" t="s">
        <v>297</v>
      </c>
      <c r="I2785" t="s">
        <v>297</v>
      </c>
      <c r="J2785">
        <v>4</v>
      </c>
      <c r="K2785">
        <v>4933.08</v>
      </c>
      <c r="L2785">
        <v>0.15</v>
      </c>
      <c r="M2785">
        <v>11894.11</v>
      </c>
      <c r="N2785" t="s">
        <v>24</v>
      </c>
      <c r="O2785" t="s">
        <v>35</v>
      </c>
      <c r="P2785" t="s">
        <v>71</v>
      </c>
      <c r="Q2785">
        <f>Sales_Data[[#This Row],[Quantity]]*Sales_Data[[#This Row],[Unit_Price]]</f>
        <v>19732.32</v>
      </c>
      <c r="R2785">
        <f>Sales_Data[[#This Row],[Gross_Sales]]*Sales_Data[[#This Row],[Discount]]</f>
        <v>2959.848</v>
      </c>
      <c r="S2785">
        <f>Sales_Data[[#This Row],[Gross_Sales]]-Sales_Data[[#This Row],[Discount_Amount]]</f>
        <v>16772.472000000002</v>
      </c>
      <c r="T2785">
        <f>Sales_Data[[#This Row],[Net Sales]]-Sales_Data[[#This Row],[Cost]]</f>
        <v>4878.362000000001</v>
      </c>
      <c r="U2785" s="2">
        <f>Sales_Data[[#This Row],[Profit]]/Sales_Data[[#This Row],[Net Sales]]</f>
        <v>0.29085527762395436</v>
      </c>
      <c r="V2785">
        <f>YEAR(Sales_Data[[#This Row],[Order_Date]])</f>
        <v>2025</v>
      </c>
      <c r="W2785" t="str">
        <f>TEXT(Sales_Data[[#This Row],[Order_Date]],"mmm")</f>
        <v>Mar</v>
      </c>
      <c r="X2785">
        <f>MONTH(Sales_Data[[#This Row],[Order_Date]])</f>
        <v>3</v>
      </c>
      <c r="Y2785" t="str">
        <f>"Q"&amp;ROUNDUP(MONTH(Sales_Data[[#This Row],[Order_Date]])/3,0)</f>
        <v>Q1</v>
      </c>
    </row>
    <row r="2786" spans="1:25" x14ac:dyDescent="0.3">
      <c r="A2786" t="s">
        <v>4333</v>
      </c>
      <c r="B2786" s="1">
        <v>46016</v>
      </c>
      <c r="C2786" t="s">
        <v>3325</v>
      </c>
      <c r="D2786" t="s">
        <v>145</v>
      </c>
      <c r="E2786" t="s">
        <v>48</v>
      </c>
      <c r="F2786" t="s">
        <v>152</v>
      </c>
      <c r="G2786" t="s">
        <v>67</v>
      </c>
      <c r="H2786" t="s">
        <v>88</v>
      </c>
      <c r="I2786" t="s">
        <v>157</v>
      </c>
      <c r="J2786">
        <v>2</v>
      </c>
      <c r="K2786">
        <v>34190.639999999999</v>
      </c>
      <c r="L2786">
        <v>0.1</v>
      </c>
      <c r="M2786">
        <v>51253.51</v>
      </c>
      <c r="N2786" t="s">
        <v>52</v>
      </c>
      <c r="O2786" t="s">
        <v>25</v>
      </c>
      <c r="P2786" t="s">
        <v>26</v>
      </c>
      <c r="Q2786">
        <f>Sales_Data[[#This Row],[Quantity]]*Sales_Data[[#This Row],[Unit_Price]]</f>
        <v>68381.279999999999</v>
      </c>
      <c r="R2786">
        <f>Sales_Data[[#This Row],[Gross_Sales]]*Sales_Data[[#This Row],[Discount]]</f>
        <v>6838.1280000000006</v>
      </c>
      <c r="S2786">
        <f>Sales_Data[[#This Row],[Gross_Sales]]-Sales_Data[[#This Row],[Discount_Amount]]</f>
        <v>61543.152000000002</v>
      </c>
      <c r="T2786">
        <f>Sales_Data[[#This Row],[Net Sales]]-Sales_Data[[#This Row],[Cost]]</f>
        <v>10289.642</v>
      </c>
      <c r="U2786" s="2">
        <f>Sales_Data[[#This Row],[Profit]]/Sales_Data[[#This Row],[Net Sales]]</f>
        <v>0.16719393897797108</v>
      </c>
      <c r="V2786">
        <f>YEAR(Sales_Data[[#This Row],[Order_Date]])</f>
        <v>2025</v>
      </c>
      <c r="W2786" t="str">
        <f>TEXT(Sales_Data[[#This Row],[Order_Date]],"mmm")</f>
        <v>Dec</v>
      </c>
      <c r="X2786">
        <f>MONTH(Sales_Data[[#This Row],[Order_Date]])</f>
        <v>12</v>
      </c>
      <c r="Y2786" t="str">
        <f>"Q"&amp;ROUNDUP(MONTH(Sales_Data[[#This Row],[Order_Date]])/3,0)</f>
        <v>Q4</v>
      </c>
    </row>
    <row r="2787" spans="1:25" x14ac:dyDescent="0.3">
      <c r="A2787" t="s">
        <v>4334</v>
      </c>
      <c r="B2787" s="1">
        <v>45794</v>
      </c>
      <c r="C2787" t="s">
        <v>1353</v>
      </c>
      <c r="D2787" t="s">
        <v>393</v>
      </c>
      <c r="E2787" t="s">
        <v>30</v>
      </c>
      <c r="F2787" t="s">
        <v>210</v>
      </c>
      <c r="G2787" t="s">
        <v>41</v>
      </c>
      <c r="H2787" t="s">
        <v>102</v>
      </c>
      <c r="I2787" t="s">
        <v>103</v>
      </c>
      <c r="J2787">
        <v>1</v>
      </c>
      <c r="K2787">
        <v>4372.63</v>
      </c>
      <c r="L2787">
        <v>0</v>
      </c>
      <c r="M2787">
        <v>3764.8</v>
      </c>
      <c r="N2787" t="s">
        <v>52</v>
      </c>
      <c r="O2787" t="s">
        <v>35</v>
      </c>
      <c r="P2787" t="s">
        <v>44</v>
      </c>
      <c r="Q2787">
        <f>Sales_Data[[#This Row],[Quantity]]*Sales_Data[[#This Row],[Unit_Price]]</f>
        <v>4372.63</v>
      </c>
      <c r="R2787">
        <f>Sales_Data[[#This Row],[Gross_Sales]]*Sales_Data[[#This Row],[Discount]]</f>
        <v>0</v>
      </c>
      <c r="S2787">
        <f>Sales_Data[[#This Row],[Gross_Sales]]-Sales_Data[[#This Row],[Discount_Amount]]</f>
        <v>4372.63</v>
      </c>
      <c r="T2787">
        <f>Sales_Data[[#This Row],[Net Sales]]-Sales_Data[[#This Row],[Cost]]</f>
        <v>607.82999999999993</v>
      </c>
      <c r="U2787" s="2">
        <f>Sales_Data[[#This Row],[Profit]]/Sales_Data[[#This Row],[Net Sales]]</f>
        <v>0.13900787397973299</v>
      </c>
      <c r="V2787">
        <f>YEAR(Sales_Data[[#This Row],[Order_Date]])</f>
        <v>2025</v>
      </c>
      <c r="W2787" t="str">
        <f>TEXT(Sales_Data[[#This Row],[Order_Date]],"mmm")</f>
        <v>May</v>
      </c>
      <c r="X2787">
        <f>MONTH(Sales_Data[[#This Row],[Order_Date]])</f>
        <v>5</v>
      </c>
      <c r="Y2787" t="str">
        <f>"Q"&amp;ROUNDUP(MONTH(Sales_Data[[#This Row],[Order_Date]])/3,0)</f>
        <v>Q2</v>
      </c>
    </row>
    <row r="2788" spans="1:25" x14ac:dyDescent="0.3">
      <c r="A2788" t="s">
        <v>4335</v>
      </c>
      <c r="B2788" s="1">
        <v>45747</v>
      </c>
      <c r="C2788" t="s">
        <v>1943</v>
      </c>
      <c r="D2788" t="s">
        <v>18</v>
      </c>
      <c r="E2788" t="s">
        <v>48</v>
      </c>
      <c r="F2788" t="s">
        <v>152</v>
      </c>
      <c r="G2788" t="s">
        <v>41</v>
      </c>
      <c r="H2788" t="s">
        <v>42</v>
      </c>
      <c r="I2788" t="s">
        <v>43</v>
      </c>
      <c r="J2788">
        <v>1</v>
      </c>
      <c r="K2788">
        <v>64799.01</v>
      </c>
      <c r="L2788">
        <v>0</v>
      </c>
      <c r="M2788">
        <v>46830.720000000001</v>
      </c>
      <c r="N2788" t="s">
        <v>70</v>
      </c>
      <c r="O2788" t="s">
        <v>25</v>
      </c>
      <c r="P2788" t="s">
        <v>71</v>
      </c>
      <c r="Q2788">
        <f>Sales_Data[[#This Row],[Quantity]]*Sales_Data[[#This Row],[Unit_Price]]</f>
        <v>64799.01</v>
      </c>
      <c r="R2788">
        <f>Sales_Data[[#This Row],[Gross_Sales]]*Sales_Data[[#This Row],[Discount]]</f>
        <v>0</v>
      </c>
      <c r="S2788">
        <f>Sales_Data[[#This Row],[Gross_Sales]]-Sales_Data[[#This Row],[Discount_Amount]]</f>
        <v>64799.01</v>
      </c>
      <c r="T2788">
        <f>Sales_Data[[#This Row],[Net Sales]]-Sales_Data[[#This Row],[Cost]]</f>
        <v>17968.29</v>
      </c>
      <c r="U2788" s="2">
        <f>Sales_Data[[#This Row],[Profit]]/Sales_Data[[#This Row],[Net Sales]]</f>
        <v>0.2772926623416006</v>
      </c>
      <c r="V2788">
        <f>YEAR(Sales_Data[[#This Row],[Order_Date]])</f>
        <v>2025</v>
      </c>
      <c r="W2788" t="str">
        <f>TEXT(Sales_Data[[#This Row],[Order_Date]],"mmm")</f>
        <v>Mar</v>
      </c>
      <c r="X2788">
        <f>MONTH(Sales_Data[[#This Row],[Order_Date]])</f>
        <v>3</v>
      </c>
      <c r="Y2788" t="str">
        <f>"Q"&amp;ROUNDUP(MONTH(Sales_Data[[#This Row],[Order_Date]])/3,0)</f>
        <v>Q1</v>
      </c>
    </row>
    <row r="2789" spans="1:25" x14ac:dyDescent="0.3">
      <c r="A2789" t="s">
        <v>4336</v>
      </c>
      <c r="B2789" s="1">
        <v>45982</v>
      </c>
      <c r="C2789" t="s">
        <v>3838</v>
      </c>
      <c r="D2789" t="s">
        <v>404</v>
      </c>
      <c r="E2789" t="s">
        <v>39</v>
      </c>
      <c r="F2789" t="s">
        <v>107</v>
      </c>
      <c r="G2789" t="s">
        <v>75</v>
      </c>
      <c r="H2789" t="s">
        <v>76</v>
      </c>
      <c r="I2789" t="s">
        <v>77</v>
      </c>
      <c r="J2789">
        <v>2</v>
      </c>
      <c r="K2789">
        <v>5541.7</v>
      </c>
      <c r="L2789">
        <v>0.05</v>
      </c>
      <c r="M2789">
        <v>7160.75</v>
      </c>
      <c r="N2789" t="s">
        <v>70</v>
      </c>
      <c r="O2789" t="s">
        <v>25</v>
      </c>
      <c r="P2789" t="s">
        <v>26</v>
      </c>
      <c r="Q2789">
        <f>Sales_Data[[#This Row],[Quantity]]*Sales_Data[[#This Row],[Unit_Price]]</f>
        <v>11083.4</v>
      </c>
      <c r="R2789">
        <f>Sales_Data[[#This Row],[Gross_Sales]]*Sales_Data[[#This Row],[Discount]]</f>
        <v>554.16999999999996</v>
      </c>
      <c r="S2789">
        <f>Sales_Data[[#This Row],[Gross_Sales]]-Sales_Data[[#This Row],[Discount_Amount]]</f>
        <v>10529.23</v>
      </c>
      <c r="T2789">
        <f>Sales_Data[[#This Row],[Net Sales]]-Sales_Data[[#This Row],[Cost]]</f>
        <v>3368.4799999999996</v>
      </c>
      <c r="U2789" s="2">
        <f>Sales_Data[[#This Row],[Profit]]/Sales_Data[[#This Row],[Net Sales]]</f>
        <v>0.31991703096997592</v>
      </c>
      <c r="V2789">
        <f>YEAR(Sales_Data[[#This Row],[Order_Date]])</f>
        <v>2025</v>
      </c>
      <c r="W2789" t="str">
        <f>TEXT(Sales_Data[[#This Row],[Order_Date]],"mmm")</f>
        <v>Nov</v>
      </c>
      <c r="X2789">
        <f>MONTH(Sales_Data[[#This Row],[Order_Date]])</f>
        <v>11</v>
      </c>
      <c r="Y2789" t="str">
        <f>"Q"&amp;ROUNDUP(MONTH(Sales_Data[[#This Row],[Order_Date]])/3,0)</f>
        <v>Q4</v>
      </c>
    </row>
    <row r="2790" spans="1:25" x14ac:dyDescent="0.3">
      <c r="A2790" t="s">
        <v>4337</v>
      </c>
      <c r="B2790" s="1">
        <v>45718</v>
      </c>
      <c r="C2790" t="s">
        <v>4330</v>
      </c>
      <c r="D2790" t="s">
        <v>715</v>
      </c>
      <c r="E2790" t="s">
        <v>48</v>
      </c>
      <c r="F2790" t="s">
        <v>164</v>
      </c>
      <c r="G2790" t="s">
        <v>41</v>
      </c>
      <c r="H2790" t="s">
        <v>147</v>
      </c>
      <c r="I2790" t="s">
        <v>369</v>
      </c>
      <c r="J2790">
        <v>3</v>
      </c>
      <c r="K2790">
        <v>40393.769999999997</v>
      </c>
      <c r="L2790">
        <v>0.2</v>
      </c>
      <c r="M2790">
        <v>83886.5</v>
      </c>
      <c r="N2790" t="s">
        <v>83</v>
      </c>
      <c r="O2790" t="s">
        <v>25</v>
      </c>
      <c r="P2790" t="s">
        <v>44</v>
      </c>
      <c r="Q2790">
        <f>Sales_Data[[#This Row],[Quantity]]*Sales_Data[[#This Row],[Unit_Price]]</f>
        <v>121181.31</v>
      </c>
      <c r="R2790">
        <f>Sales_Data[[#This Row],[Gross_Sales]]*Sales_Data[[#This Row],[Discount]]</f>
        <v>24236.262000000002</v>
      </c>
      <c r="S2790">
        <f>Sales_Data[[#This Row],[Gross_Sales]]-Sales_Data[[#This Row],[Discount_Amount]]</f>
        <v>96945.047999999995</v>
      </c>
      <c r="T2790">
        <f>Sales_Data[[#This Row],[Net Sales]]-Sales_Data[[#This Row],[Cost]]</f>
        <v>13058.547999999995</v>
      </c>
      <c r="U2790" s="2">
        <f>Sales_Data[[#This Row],[Profit]]/Sales_Data[[#This Row],[Net Sales]]</f>
        <v>0.1347005161109415</v>
      </c>
      <c r="V2790">
        <f>YEAR(Sales_Data[[#This Row],[Order_Date]])</f>
        <v>2025</v>
      </c>
      <c r="W2790" t="str">
        <f>TEXT(Sales_Data[[#This Row],[Order_Date]],"mmm")</f>
        <v>Mar</v>
      </c>
      <c r="X2790">
        <f>MONTH(Sales_Data[[#This Row],[Order_Date]])</f>
        <v>3</v>
      </c>
      <c r="Y2790" t="str">
        <f>"Q"&amp;ROUNDUP(MONTH(Sales_Data[[#This Row],[Order_Date]])/3,0)</f>
        <v>Q1</v>
      </c>
    </row>
    <row r="2791" spans="1:25" x14ac:dyDescent="0.3">
      <c r="A2791" t="s">
        <v>4338</v>
      </c>
      <c r="B2791" s="1">
        <v>45795</v>
      </c>
      <c r="C2791" t="s">
        <v>3981</v>
      </c>
      <c r="D2791" t="s">
        <v>522</v>
      </c>
      <c r="E2791" t="s">
        <v>39</v>
      </c>
      <c r="F2791" t="s">
        <v>96</v>
      </c>
      <c r="G2791" t="s">
        <v>21</v>
      </c>
      <c r="H2791" t="s">
        <v>230</v>
      </c>
      <c r="I2791" t="s">
        <v>231</v>
      </c>
      <c r="J2791">
        <v>3</v>
      </c>
      <c r="K2791">
        <v>921.1</v>
      </c>
      <c r="L2791">
        <v>0.15</v>
      </c>
      <c r="M2791">
        <v>1489.7</v>
      </c>
      <c r="N2791" t="s">
        <v>109</v>
      </c>
      <c r="O2791" t="s">
        <v>53</v>
      </c>
      <c r="P2791" t="s">
        <v>26</v>
      </c>
      <c r="Q2791">
        <f>Sales_Data[[#This Row],[Quantity]]*Sales_Data[[#This Row],[Unit_Price]]</f>
        <v>2763.3</v>
      </c>
      <c r="R2791">
        <f>Sales_Data[[#This Row],[Gross_Sales]]*Sales_Data[[#This Row],[Discount]]</f>
        <v>414.495</v>
      </c>
      <c r="S2791">
        <f>Sales_Data[[#This Row],[Gross_Sales]]-Sales_Data[[#This Row],[Discount_Amount]]</f>
        <v>2348.8050000000003</v>
      </c>
      <c r="T2791">
        <f>Sales_Data[[#This Row],[Net Sales]]-Sales_Data[[#This Row],[Cost]]</f>
        <v>859.10500000000025</v>
      </c>
      <c r="U2791" s="2">
        <f>Sales_Data[[#This Row],[Profit]]/Sales_Data[[#This Row],[Net Sales]]</f>
        <v>0.36576258991274291</v>
      </c>
      <c r="V2791">
        <f>YEAR(Sales_Data[[#This Row],[Order_Date]])</f>
        <v>2025</v>
      </c>
      <c r="W2791" t="str">
        <f>TEXT(Sales_Data[[#This Row],[Order_Date]],"mmm")</f>
        <v>May</v>
      </c>
      <c r="X2791">
        <f>MONTH(Sales_Data[[#This Row],[Order_Date]])</f>
        <v>5</v>
      </c>
      <c r="Y2791" t="str">
        <f>"Q"&amp;ROUNDUP(MONTH(Sales_Data[[#This Row],[Order_Date]])/3,0)</f>
        <v>Q2</v>
      </c>
    </row>
    <row r="2792" spans="1:25" x14ac:dyDescent="0.3">
      <c r="A2792" t="s">
        <v>4339</v>
      </c>
      <c r="B2792" s="1">
        <v>45707</v>
      </c>
      <c r="C2792" t="s">
        <v>891</v>
      </c>
      <c r="D2792" t="s">
        <v>224</v>
      </c>
      <c r="E2792" t="s">
        <v>48</v>
      </c>
      <c r="F2792" t="s">
        <v>49</v>
      </c>
      <c r="G2792" t="s">
        <v>41</v>
      </c>
      <c r="H2792" t="s">
        <v>147</v>
      </c>
      <c r="I2792" t="s">
        <v>148</v>
      </c>
      <c r="J2792">
        <v>2</v>
      </c>
      <c r="K2792">
        <v>47647.93</v>
      </c>
      <c r="L2792">
        <v>0.05</v>
      </c>
      <c r="M2792">
        <v>67506.149999999994</v>
      </c>
      <c r="N2792" t="s">
        <v>24</v>
      </c>
      <c r="O2792" t="s">
        <v>25</v>
      </c>
      <c r="P2792" t="s">
        <v>71</v>
      </c>
      <c r="Q2792">
        <f>Sales_Data[[#This Row],[Quantity]]*Sales_Data[[#This Row],[Unit_Price]]</f>
        <v>95295.86</v>
      </c>
      <c r="R2792">
        <f>Sales_Data[[#This Row],[Gross_Sales]]*Sales_Data[[#This Row],[Discount]]</f>
        <v>4764.7930000000006</v>
      </c>
      <c r="S2792">
        <f>Sales_Data[[#This Row],[Gross_Sales]]-Sales_Data[[#This Row],[Discount_Amount]]</f>
        <v>90531.066999999995</v>
      </c>
      <c r="T2792">
        <f>Sales_Data[[#This Row],[Net Sales]]-Sales_Data[[#This Row],[Cost]]</f>
        <v>23024.917000000001</v>
      </c>
      <c r="U2792" s="2">
        <f>Sales_Data[[#This Row],[Profit]]/Sales_Data[[#This Row],[Net Sales]]</f>
        <v>0.25433166495209875</v>
      </c>
      <c r="V2792">
        <f>YEAR(Sales_Data[[#This Row],[Order_Date]])</f>
        <v>2025</v>
      </c>
      <c r="W2792" t="str">
        <f>TEXT(Sales_Data[[#This Row],[Order_Date]],"mmm")</f>
        <v>Feb</v>
      </c>
      <c r="X2792">
        <f>MONTH(Sales_Data[[#This Row],[Order_Date]])</f>
        <v>2</v>
      </c>
      <c r="Y2792" t="str">
        <f>"Q"&amp;ROUNDUP(MONTH(Sales_Data[[#This Row],[Order_Date]])/3,0)</f>
        <v>Q1</v>
      </c>
    </row>
    <row r="2793" spans="1:25" x14ac:dyDescent="0.3">
      <c r="A2793" t="s">
        <v>4340</v>
      </c>
      <c r="B2793" s="1">
        <v>45916</v>
      </c>
      <c r="C2793" t="s">
        <v>4231</v>
      </c>
      <c r="D2793" t="s">
        <v>241</v>
      </c>
      <c r="E2793" t="s">
        <v>119</v>
      </c>
      <c r="F2793" t="s">
        <v>184</v>
      </c>
      <c r="G2793" t="s">
        <v>32</v>
      </c>
      <c r="H2793" t="s">
        <v>50</v>
      </c>
      <c r="I2793" t="s">
        <v>58</v>
      </c>
      <c r="J2793">
        <v>1</v>
      </c>
      <c r="K2793">
        <v>6522.77</v>
      </c>
      <c r="L2793">
        <v>0.05</v>
      </c>
      <c r="M2793">
        <v>5097.37</v>
      </c>
      <c r="N2793" t="s">
        <v>70</v>
      </c>
      <c r="O2793" t="s">
        <v>35</v>
      </c>
      <c r="P2793" t="s">
        <v>71</v>
      </c>
      <c r="Q2793">
        <f>Sales_Data[[#This Row],[Quantity]]*Sales_Data[[#This Row],[Unit_Price]]</f>
        <v>6522.77</v>
      </c>
      <c r="R2793">
        <f>Sales_Data[[#This Row],[Gross_Sales]]*Sales_Data[[#This Row],[Discount]]</f>
        <v>326.13850000000002</v>
      </c>
      <c r="S2793">
        <f>Sales_Data[[#This Row],[Gross_Sales]]-Sales_Data[[#This Row],[Discount_Amount]]</f>
        <v>6196.6315000000004</v>
      </c>
      <c r="T2793">
        <f>Sales_Data[[#This Row],[Net Sales]]-Sales_Data[[#This Row],[Cost]]</f>
        <v>1099.2615000000005</v>
      </c>
      <c r="U2793" s="2">
        <f>Sales_Data[[#This Row],[Profit]]/Sales_Data[[#This Row],[Net Sales]]</f>
        <v>0.17739662266507222</v>
      </c>
      <c r="V2793">
        <f>YEAR(Sales_Data[[#This Row],[Order_Date]])</f>
        <v>2025</v>
      </c>
      <c r="W2793" t="str">
        <f>TEXT(Sales_Data[[#This Row],[Order_Date]],"mmm")</f>
        <v>Sep</v>
      </c>
      <c r="X2793">
        <f>MONTH(Sales_Data[[#This Row],[Order_Date]])</f>
        <v>9</v>
      </c>
      <c r="Y2793" t="str">
        <f>"Q"&amp;ROUNDUP(MONTH(Sales_Data[[#This Row],[Order_Date]])/3,0)</f>
        <v>Q3</v>
      </c>
    </row>
    <row r="2794" spans="1:25" x14ac:dyDescent="0.3">
      <c r="A2794" t="s">
        <v>4341</v>
      </c>
      <c r="B2794" s="1">
        <v>45764</v>
      </c>
      <c r="C2794" t="s">
        <v>650</v>
      </c>
      <c r="D2794" t="s">
        <v>38</v>
      </c>
      <c r="E2794" t="s">
        <v>19</v>
      </c>
      <c r="F2794" t="s">
        <v>66</v>
      </c>
      <c r="G2794" t="s">
        <v>21</v>
      </c>
      <c r="H2794" t="s">
        <v>297</v>
      </c>
      <c r="I2794" t="s">
        <v>494</v>
      </c>
      <c r="J2794">
        <v>2</v>
      </c>
      <c r="K2794">
        <v>14117.33</v>
      </c>
      <c r="L2794">
        <v>0.05</v>
      </c>
      <c r="M2794">
        <v>16950.439999999999</v>
      </c>
      <c r="N2794" t="s">
        <v>52</v>
      </c>
      <c r="O2794" t="s">
        <v>25</v>
      </c>
      <c r="P2794" t="s">
        <v>44</v>
      </c>
      <c r="Q2794">
        <f>Sales_Data[[#This Row],[Quantity]]*Sales_Data[[#This Row],[Unit_Price]]</f>
        <v>28234.66</v>
      </c>
      <c r="R2794">
        <f>Sales_Data[[#This Row],[Gross_Sales]]*Sales_Data[[#This Row],[Discount]]</f>
        <v>1411.7330000000002</v>
      </c>
      <c r="S2794">
        <f>Sales_Data[[#This Row],[Gross_Sales]]-Sales_Data[[#This Row],[Discount_Amount]]</f>
        <v>26822.927</v>
      </c>
      <c r="T2794">
        <f>Sales_Data[[#This Row],[Net Sales]]-Sales_Data[[#This Row],[Cost]]</f>
        <v>9872.487000000001</v>
      </c>
      <c r="U2794" s="2">
        <f>Sales_Data[[#This Row],[Profit]]/Sales_Data[[#This Row],[Net Sales]]</f>
        <v>0.36806150946911947</v>
      </c>
      <c r="V2794">
        <f>YEAR(Sales_Data[[#This Row],[Order_Date]])</f>
        <v>2025</v>
      </c>
      <c r="W2794" t="str">
        <f>TEXT(Sales_Data[[#This Row],[Order_Date]],"mmm")</f>
        <v>Apr</v>
      </c>
      <c r="X2794">
        <f>MONTH(Sales_Data[[#This Row],[Order_Date]])</f>
        <v>4</v>
      </c>
      <c r="Y2794" t="str">
        <f>"Q"&amp;ROUNDUP(MONTH(Sales_Data[[#This Row],[Order_Date]])/3,0)</f>
        <v>Q2</v>
      </c>
    </row>
    <row r="2795" spans="1:25" x14ac:dyDescent="0.3">
      <c r="A2795" t="s">
        <v>4342</v>
      </c>
      <c r="B2795" s="1">
        <v>45770</v>
      </c>
      <c r="C2795" t="s">
        <v>1951</v>
      </c>
      <c r="D2795" t="s">
        <v>302</v>
      </c>
      <c r="E2795" t="s">
        <v>48</v>
      </c>
      <c r="F2795" t="s">
        <v>126</v>
      </c>
      <c r="G2795" t="s">
        <v>75</v>
      </c>
      <c r="H2795" t="s">
        <v>256</v>
      </c>
      <c r="I2795" t="s">
        <v>257</v>
      </c>
      <c r="J2795">
        <v>3</v>
      </c>
      <c r="K2795">
        <v>9409.27</v>
      </c>
      <c r="L2795">
        <v>0.1</v>
      </c>
      <c r="M2795">
        <v>19981.23</v>
      </c>
      <c r="N2795" t="s">
        <v>52</v>
      </c>
      <c r="O2795" t="s">
        <v>35</v>
      </c>
      <c r="P2795" t="s">
        <v>44</v>
      </c>
      <c r="Q2795">
        <f>Sales_Data[[#This Row],[Quantity]]*Sales_Data[[#This Row],[Unit_Price]]</f>
        <v>28227.81</v>
      </c>
      <c r="R2795">
        <f>Sales_Data[[#This Row],[Gross_Sales]]*Sales_Data[[#This Row],[Discount]]</f>
        <v>2822.7810000000004</v>
      </c>
      <c r="S2795">
        <f>Sales_Data[[#This Row],[Gross_Sales]]-Sales_Data[[#This Row],[Discount_Amount]]</f>
        <v>25405.029000000002</v>
      </c>
      <c r="T2795">
        <f>Sales_Data[[#This Row],[Net Sales]]-Sales_Data[[#This Row],[Cost]]</f>
        <v>5423.7990000000027</v>
      </c>
      <c r="U2795" s="2">
        <f>Sales_Data[[#This Row],[Profit]]/Sales_Data[[#This Row],[Net Sales]]</f>
        <v>0.21349312374333454</v>
      </c>
      <c r="V2795">
        <f>YEAR(Sales_Data[[#This Row],[Order_Date]])</f>
        <v>2025</v>
      </c>
      <c r="W2795" t="str">
        <f>TEXT(Sales_Data[[#This Row],[Order_Date]],"mmm")</f>
        <v>Apr</v>
      </c>
      <c r="X2795">
        <f>MONTH(Sales_Data[[#This Row],[Order_Date]])</f>
        <v>4</v>
      </c>
      <c r="Y2795" t="str">
        <f>"Q"&amp;ROUNDUP(MONTH(Sales_Data[[#This Row],[Order_Date]])/3,0)</f>
        <v>Q2</v>
      </c>
    </row>
    <row r="2796" spans="1:25" x14ac:dyDescent="0.3">
      <c r="A2796" t="s">
        <v>4343</v>
      </c>
      <c r="B2796" s="1">
        <v>46007</v>
      </c>
      <c r="C2796" t="s">
        <v>1598</v>
      </c>
      <c r="D2796" t="s">
        <v>290</v>
      </c>
      <c r="E2796" t="s">
        <v>48</v>
      </c>
      <c r="F2796" t="s">
        <v>132</v>
      </c>
      <c r="G2796" t="s">
        <v>67</v>
      </c>
      <c r="H2796" t="s">
        <v>68</v>
      </c>
      <c r="I2796" t="s">
        <v>97</v>
      </c>
      <c r="J2796">
        <v>1</v>
      </c>
      <c r="K2796">
        <v>43012.01</v>
      </c>
      <c r="L2796">
        <v>0.05</v>
      </c>
      <c r="M2796">
        <v>34247.949999999997</v>
      </c>
      <c r="N2796" t="s">
        <v>52</v>
      </c>
      <c r="O2796" t="s">
        <v>35</v>
      </c>
      <c r="P2796" t="s">
        <v>44</v>
      </c>
      <c r="Q2796">
        <f>Sales_Data[[#This Row],[Quantity]]*Sales_Data[[#This Row],[Unit_Price]]</f>
        <v>43012.01</v>
      </c>
      <c r="R2796">
        <f>Sales_Data[[#This Row],[Gross_Sales]]*Sales_Data[[#This Row],[Discount]]</f>
        <v>2150.6005</v>
      </c>
      <c r="S2796">
        <f>Sales_Data[[#This Row],[Gross_Sales]]-Sales_Data[[#This Row],[Discount_Amount]]</f>
        <v>40861.409500000002</v>
      </c>
      <c r="T2796">
        <f>Sales_Data[[#This Row],[Net Sales]]-Sales_Data[[#This Row],[Cost]]</f>
        <v>6613.4595000000045</v>
      </c>
      <c r="U2796" s="2">
        <f>Sales_Data[[#This Row],[Profit]]/Sales_Data[[#This Row],[Net Sales]]</f>
        <v>0.16185098803309769</v>
      </c>
      <c r="V2796">
        <f>YEAR(Sales_Data[[#This Row],[Order_Date]])</f>
        <v>2025</v>
      </c>
      <c r="W2796" t="str">
        <f>TEXT(Sales_Data[[#This Row],[Order_Date]],"mmm")</f>
        <v>Dec</v>
      </c>
      <c r="X2796">
        <f>MONTH(Sales_Data[[#This Row],[Order_Date]])</f>
        <v>12</v>
      </c>
      <c r="Y2796" t="str">
        <f>"Q"&amp;ROUNDUP(MONTH(Sales_Data[[#This Row],[Order_Date]])/3,0)</f>
        <v>Q4</v>
      </c>
    </row>
    <row r="2797" spans="1:25" x14ac:dyDescent="0.3">
      <c r="A2797" t="s">
        <v>4344</v>
      </c>
      <c r="B2797" s="1">
        <v>45911</v>
      </c>
      <c r="C2797" t="s">
        <v>2667</v>
      </c>
      <c r="D2797" t="s">
        <v>244</v>
      </c>
      <c r="E2797" t="s">
        <v>119</v>
      </c>
      <c r="F2797" t="s">
        <v>146</v>
      </c>
      <c r="G2797" t="s">
        <v>21</v>
      </c>
      <c r="H2797" t="s">
        <v>127</v>
      </c>
      <c r="I2797" t="s">
        <v>314</v>
      </c>
      <c r="J2797">
        <v>2</v>
      </c>
      <c r="K2797">
        <v>3013.65</v>
      </c>
      <c r="L2797">
        <v>0</v>
      </c>
      <c r="M2797">
        <v>4203.99</v>
      </c>
      <c r="N2797" t="s">
        <v>70</v>
      </c>
      <c r="O2797" t="s">
        <v>35</v>
      </c>
      <c r="P2797" t="s">
        <v>26</v>
      </c>
      <c r="Q2797">
        <f>Sales_Data[[#This Row],[Quantity]]*Sales_Data[[#This Row],[Unit_Price]]</f>
        <v>6027.3</v>
      </c>
      <c r="R2797">
        <f>Sales_Data[[#This Row],[Gross_Sales]]*Sales_Data[[#This Row],[Discount]]</f>
        <v>0</v>
      </c>
      <c r="S2797">
        <f>Sales_Data[[#This Row],[Gross_Sales]]-Sales_Data[[#This Row],[Discount_Amount]]</f>
        <v>6027.3</v>
      </c>
      <c r="T2797">
        <f>Sales_Data[[#This Row],[Net Sales]]-Sales_Data[[#This Row],[Cost]]</f>
        <v>1823.3100000000004</v>
      </c>
      <c r="U2797" s="2">
        <f>Sales_Data[[#This Row],[Profit]]/Sales_Data[[#This Row],[Net Sales]]</f>
        <v>0.30250858593400037</v>
      </c>
      <c r="V2797">
        <f>YEAR(Sales_Data[[#This Row],[Order_Date]])</f>
        <v>2025</v>
      </c>
      <c r="W2797" t="str">
        <f>TEXT(Sales_Data[[#This Row],[Order_Date]],"mmm")</f>
        <v>Sep</v>
      </c>
      <c r="X2797">
        <f>MONTH(Sales_Data[[#This Row],[Order_Date]])</f>
        <v>9</v>
      </c>
      <c r="Y2797" t="str">
        <f>"Q"&amp;ROUNDUP(MONTH(Sales_Data[[#This Row],[Order_Date]])/3,0)</f>
        <v>Q3</v>
      </c>
    </row>
    <row r="2798" spans="1:25" x14ac:dyDescent="0.3">
      <c r="A2798" t="s">
        <v>4345</v>
      </c>
      <c r="B2798" s="1">
        <v>45775</v>
      </c>
      <c r="C2798" t="s">
        <v>742</v>
      </c>
      <c r="D2798" t="s">
        <v>199</v>
      </c>
      <c r="E2798" t="s">
        <v>39</v>
      </c>
      <c r="F2798" t="s">
        <v>96</v>
      </c>
      <c r="G2798" t="s">
        <v>67</v>
      </c>
      <c r="H2798" t="s">
        <v>133</v>
      </c>
      <c r="I2798" t="s">
        <v>138</v>
      </c>
      <c r="J2798">
        <v>2</v>
      </c>
      <c r="K2798">
        <v>5417.79</v>
      </c>
      <c r="L2798">
        <v>0.1</v>
      </c>
      <c r="M2798">
        <v>6833.09</v>
      </c>
      <c r="N2798" t="s">
        <v>52</v>
      </c>
      <c r="O2798" t="s">
        <v>35</v>
      </c>
      <c r="P2798" t="s">
        <v>71</v>
      </c>
      <c r="Q2798">
        <f>Sales_Data[[#This Row],[Quantity]]*Sales_Data[[#This Row],[Unit_Price]]</f>
        <v>10835.58</v>
      </c>
      <c r="R2798">
        <f>Sales_Data[[#This Row],[Gross_Sales]]*Sales_Data[[#This Row],[Discount]]</f>
        <v>1083.558</v>
      </c>
      <c r="S2798">
        <f>Sales_Data[[#This Row],[Gross_Sales]]-Sales_Data[[#This Row],[Discount_Amount]]</f>
        <v>9752.0220000000008</v>
      </c>
      <c r="T2798">
        <f>Sales_Data[[#This Row],[Net Sales]]-Sales_Data[[#This Row],[Cost]]</f>
        <v>2918.9320000000007</v>
      </c>
      <c r="U2798" s="2">
        <f>Sales_Data[[#This Row],[Profit]]/Sales_Data[[#This Row],[Net Sales]]</f>
        <v>0.29931556758177952</v>
      </c>
      <c r="V2798">
        <f>YEAR(Sales_Data[[#This Row],[Order_Date]])</f>
        <v>2025</v>
      </c>
      <c r="W2798" t="str">
        <f>TEXT(Sales_Data[[#This Row],[Order_Date]],"mmm")</f>
        <v>Apr</v>
      </c>
      <c r="X2798">
        <f>MONTH(Sales_Data[[#This Row],[Order_Date]])</f>
        <v>4</v>
      </c>
      <c r="Y2798" t="str">
        <f>"Q"&amp;ROUNDUP(MONTH(Sales_Data[[#This Row],[Order_Date]])/3,0)</f>
        <v>Q2</v>
      </c>
    </row>
    <row r="2799" spans="1:25" x14ac:dyDescent="0.3">
      <c r="A2799" t="s">
        <v>4346</v>
      </c>
      <c r="B2799" s="1">
        <v>45855</v>
      </c>
      <c r="C2799" t="s">
        <v>1747</v>
      </c>
      <c r="D2799" t="s">
        <v>589</v>
      </c>
      <c r="E2799" t="s">
        <v>30</v>
      </c>
      <c r="F2799" t="s">
        <v>156</v>
      </c>
      <c r="G2799" t="s">
        <v>75</v>
      </c>
      <c r="H2799" t="s">
        <v>256</v>
      </c>
      <c r="I2799" t="s">
        <v>334</v>
      </c>
      <c r="J2799">
        <v>3</v>
      </c>
      <c r="K2799">
        <v>1391.78</v>
      </c>
      <c r="L2799">
        <v>0.05</v>
      </c>
      <c r="M2799">
        <v>2494.15</v>
      </c>
      <c r="N2799" t="s">
        <v>109</v>
      </c>
      <c r="O2799" t="s">
        <v>35</v>
      </c>
      <c r="P2799" t="s">
        <v>71</v>
      </c>
      <c r="Q2799">
        <f>Sales_Data[[#This Row],[Quantity]]*Sales_Data[[#This Row],[Unit_Price]]</f>
        <v>4175.34</v>
      </c>
      <c r="R2799">
        <f>Sales_Data[[#This Row],[Gross_Sales]]*Sales_Data[[#This Row],[Discount]]</f>
        <v>208.76700000000002</v>
      </c>
      <c r="S2799">
        <f>Sales_Data[[#This Row],[Gross_Sales]]-Sales_Data[[#This Row],[Discount_Amount]]</f>
        <v>3966.5730000000003</v>
      </c>
      <c r="T2799">
        <f>Sales_Data[[#This Row],[Net Sales]]-Sales_Data[[#This Row],[Cost]]</f>
        <v>1472.4230000000002</v>
      </c>
      <c r="U2799" s="2">
        <f>Sales_Data[[#This Row],[Profit]]/Sales_Data[[#This Row],[Net Sales]]</f>
        <v>0.37120784112633248</v>
      </c>
      <c r="V2799">
        <f>YEAR(Sales_Data[[#This Row],[Order_Date]])</f>
        <v>2025</v>
      </c>
      <c r="W2799" t="str">
        <f>TEXT(Sales_Data[[#This Row],[Order_Date]],"mmm")</f>
        <v>Jul</v>
      </c>
      <c r="X2799">
        <f>MONTH(Sales_Data[[#This Row],[Order_Date]])</f>
        <v>7</v>
      </c>
      <c r="Y2799" t="str">
        <f>"Q"&amp;ROUNDUP(MONTH(Sales_Data[[#This Row],[Order_Date]])/3,0)</f>
        <v>Q3</v>
      </c>
    </row>
    <row r="2800" spans="1:25" x14ac:dyDescent="0.3">
      <c r="A2800" t="s">
        <v>4347</v>
      </c>
      <c r="B2800" s="1">
        <v>45994</v>
      </c>
      <c r="C2800" t="s">
        <v>3449</v>
      </c>
      <c r="D2800" t="s">
        <v>215</v>
      </c>
      <c r="E2800" t="s">
        <v>119</v>
      </c>
      <c r="F2800" t="s">
        <v>249</v>
      </c>
      <c r="G2800" t="s">
        <v>32</v>
      </c>
      <c r="H2800" t="s">
        <v>50</v>
      </c>
      <c r="I2800" t="s">
        <v>51</v>
      </c>
      <c r="J2800">
        <v>3</v>
      </c>
      <c r="K2800">
        <v>6313.82</v>
      </c>
      <c r="L2800">
        <v>0</v>
      </c>
      <c r="M2800">
        <v>14457.32</v>
      </c>
      <c r="N2800" t="s">
        <v>52</v>
      </c>
      <c r="O2800" t="s">
        <v>35</v>
      </c>
      <c r="P2800" t="s">
        <v>71</v>
      </c>
      <c r="Q2800">
        <f>Sales_Data[[#This Row],[Quantity]]*Sales_Data[[#This Row],[Unit_Price]]</f>
        <v>18941.46</v>
      </c>
      <c r="R2800">
        <f>Sales_Data[[#This Row],[Gross_Sales]]*Sales_Data[[#This Row],[Discount]]</f>
        <v>0</v>
      </c>
      <c r="S2800">
        <f>Sales_Data[[#This Row],[Gross_Sales]]-Sales_Data[[#This Row],[Discount_Amount]]</f>
        <v>18941.46</v>
      </c>
      <c r="T2800">
        <f>Sales_Data[[#This Row],[Net Sales]]-Sales_Data[[#This Row],[Cost]]</f>
        <v>4484.1399999999994</v>
      </c>
      <c r="U2800" s="2">
        <f>Sales_Data[[#This Row],[Profit]]/Sales_Data[[#This Row],[Net Sales]]</f>
        <v>0.23673676685957681</v>
      </c>
      <c r="V2800">
        <f>YEAR(Sales_Data[[#This Row],[Order_Date]])</f>
        <v>2025</v>
      </c>
      <c r="W2800" t="str">
        <f>TEXT(Sales_Data[[#This Row],[Order_Date]],"mmm")</f>
        <v>Dec</v>
      </c>
      <c r="X2800">
        <f>MONTH(Sales_Data[[#This Row],[Order_Date]])</f>
        <v>12</v>
      </c>
      <c r="Y2800" t="str">
        <f>"Q"&amp;ROUNDUP(MONTH(Sales_Data[[#This Row],[Order_Date]])/3,0)</f>
        <v>Q4</v>
      </c>
    </row>
    <row r="2801" spans="1:25" x14ac:dyDescent="0.3">
      <c r="A2801" t="s">
        <v>4348</v>
      </c>
      <c r="B2801" s="1">
        <v>46022</v>
      </c>
      <c r="C2801" t="s">
        <v>787</v>
      </c>
      <c r="D2801" t="s">
        <v>310</v>
      </c>
      <c r="E2801" t="s">
        <v>119</v>
      </c>
      <c r="F2801" t="s">
        <v>538</v>
      </c>
      <c r="G2801" t="s">
        <v>75</v>
      </c>
      <c r="H2801" t="s">
        <v>185</v>
      </c>
      <c r="I2801" t="s">
        <v>261</v>
      </c>
      <c r="J2801">
        <v>1</v>
      </c>
      <c r="K2801">
        <v>3007.44</v>
      </c>
      <c r="L2801">
        <v>0.1</v>
      </c>
      <c r="M2801">
        <v>1721.39</v>
      </c>
      <c r="N2801" t="s">
        <v>24</v>
      </c>
      <c r="O2801" t="s">
        <v>35</v>
      </c>
      <c r="P2801" t="s">
        <v>44</v>
      </c>
      <c r="Q2801">
        <f>Sales_Data[[#This Row],[Quantity]]*Sales_Data[[#This Row],[Unit_Price]]</f>
        <v>3007.44</v>
      </c>
      <c r="R2801">
        <f>Sales_Data[[#This Row],[Gross_Sales]]*Sales_Data[[#This Row],[Discount]]</f>
        <v>300.74400000000003</v>
      </c>
      <c r="S2801">
        <f>Sales_Data[[#This Row],[Gross_Sales]]-Sales_Data[[#This Row],[Discount_Amount]]</f>
        <v>2706.6959999999999</v>
      </c>
      <c r="T2801">
        <f>Sales_Data[[#This Row],[Net Sales]]-Sales_Data[[#This Row],[Cost]]</f>
        <v>985.30599999999981</v>
      </c>
      <c r="U2801" s="2">
        <f>Sales_Data[[#This Row],[Profit]]/Sales_Data[[#This Row],[Net Sales]]</f>
        <v>0.36402536524234708</v>
      </c>
      <c r="V2801">
        <f>YEAR(Sales_Data[[#This Row],[Order_Date]])</f>
        <v>2025</v>
      </c>
      <c r="W2801" t="str">
        <f>TEXT(Sales_Data[[#This Row],[Order_Date]],"mmm")</f>
        <v>Dec</v>
      </c>
      <c r="X2801">
        <f>MONTH(Sales_Data[[#This Row],[Order_Date]])</f>
        <v>12</v>
      </c>
      <c r="Y2801" t="str">
        <f>"Q"&amp;ROUNDUP(MONTH(Sales_Data[[#This Row],[Order_Date]])/3,0)</f>
        <v>Q4</v>
      </c>
    </row>
    <row r="2802" spans="1:25" x14ac:dyDescent="0.3">
      <c r="A2802" t="s">
        <v>4349</v>
      </c>
      <c r="B2802" s="1">
        <v>45708</v>
      </c>
      <c r="C2802" t="s">
        <v>2519</v>
      </c>
      <c r="D2802" t="s">
        <v>61</v>
      </c>
      <c r="E2802" t="s">
        <v>30</v>
      </c>
      <c r="F2802" t="s">
        <v>156</v>
      </c>
      <c r="G2802" t="s">
        <v>41</v>
      </c>
      <c r="H2802" t="s">
        <v>171</v>
      </c>
      <c r="I2802" t="s">
        <v>191</v>
      </c>
      <c r="J2802">
        <v>1</v>
      </c>
      <c r="K2802">
        <v>292.72000000000003</v>
      </c>
      <c r="L2802">
        <v>0.1</v>
      </c>
      <c r="M2802">
        <v>163.49</v>
      </c>
      <c r="N2802" t="s">
        <v>70</v>
      </c>
      <c r="O2802" t="s">
        <v>53</v>
      </c>
      <c r="P2802" t="s">
        <v>44</v>
      </c>
      <c r="Q2802">
        <f>Sales_Data[[#This Row],[Quantity]]*Sales_Data[[#This Row],[Unit_Price]]</f>
        <v>292.72000000000003</v>
      </c>
      <c r="R2802">
        <f>Sales_Data[[#This Row],[Gross_Sales]]*Sales_Data[[#This Row],[Discount]]</f>
        <v>29.272000000000006</v>
      </c>
      <c r="S2802">
        <f>Sales_Data[[#This Row],[Gross_Sales]]-Sales_Data[[#This Row],[Discount_Amount]]</f>
        <v>263.44800000000004</v>
      </c>
      <c r="T2802">
        <f>Sales_Data[[#This Row],[Net Sales]]-Sales_Data[[#This Row],[Cost]]</f>
        <v>99.958000000000027</v>
      </c>
      <c r="U2802" s="2">
        <f>Sales_Data[[#This Row],[Profit]]/Sales_Data[[#This Row],[Net Sales]]</f>
        <v>0.37942212504934564</v>
      </c>
      <c r="V2802">
        <f>YEAR(Sales_Data[[#This Row],[Order_Date]])</f>
        <v>2025</v>
      </c>
      <c r="W2802" t="str">
        <f>TEXT(Sales_Data[[#This Row],[Order_Date]],"mmm")</f>
        <v>Feb</v>
      </c>
      <c r="X2802">
        <f>MONTH(Sales_Data[[#This Row],[Order_Date]])</f>
        <v>2</v>
      </c>
      <c r="Y2802" t="str">
        <f>"Q"&amp;ROUNDUP(MONTH(Sales_Data[[#This Row],[Order_Date]])/3,0)</f>
        <v>Q1</v>
      </c>
    </row>
    <row r="2803" spans="1:25" x14ac:dyDescent="0.3">
      <c r="A2803" t="s">
        <v>4350</v>
      </c>
      <c r="B2803" s="1">
        <v>45902</v>
      </c>
      <c r="C2803" t="s">
        <v>2470</v>
      </c>
      <c r="D2803" t="s">
        <v>18</v>
      </c>
      <c r="E2803" t="s">
        <v>48</v>
      </c>
      <c r="F2803" t="s">
        <v>126</v>
      </c>
      <c r="G2803" t="s">
        <v>21</v>
      </c>
      <c r="H2803" t="s">
        <v>230</v>
      </c>
      <c r="I2803" t="s">
        <v>231</v>
      </c>
      <c r="J2803">
        <v>3</v>
      </c>
      <c r="K2803">
        <v>41718.230000000003</v>
      </c>
      <c r="L2803">
        <v>0.05</v>
      </c>
      <c r="M2803">
        <v>77639.41</v>
      </c>
      <c r="N2803" t="s">
        <v>109</v>
      </c>
      <c r="O2803" t="s">
        <v>35</v>
      </c>
      <c r="P2803" t="s">
        <v>44</v>
      </c>
      <c r="Q2803">
        <f>Sales_Data[[#This Row],[Quantity]]*Sales_Data[[#This Row],[Unit_Price]]</f>
        <v>125154.69</v>
      </c>
      <c r="R2803">
        <f>Sales_Data[[#This Row],[Gross_Sales]]*Sales_Data[[#This Row],[Discount]]</f>
        <v>6257.7345000000005</v>
      </c>
      <c r="S2803">
        <f>Sales_Data[[#This Row],[Gross_Sales]]-Sales_Data[[#This Row],[Discount_Amount]]</f>
        <v>118896.9555</v>
      </c>
      <c r="T2803">
        <f>Sales_Data[[#This Row],[Net Sales]]-Sales_Data[[#This Row],[Cost]]</f>
        <v>41257.545499999993</v>
      </c>
      <c r="U2803" s="2">
        <f>Sales_Data[[#This Row],[Profit]]/Sales_Data[[#This Row],[Net Sales]]</f>
        <v>0.34700253952255317</v>
      </c>
      <c r="V2803">
        <f>YEAR(Sales_Data[[#This Row],[Order_Date]])</f>
        <v>2025</v>
      </c>
      <c r="W2803" t="str">
        <f>TEXT(Sales_Data[[#This Row],[Order_Date]],"mmm")</f>
        <v>Sep</v>
      </c>
      <c r="X2803">
        <f>MONTH(Sales_Data[[#This Row],[Order_Date]])</f>
        <v>9</v>
      </c>
      <c r="Y2803" t="str">
        <f>"Q"&amp;ROUNDUP(MONTH(Sales_Data[[#This Row],[Order_Date]])/3,0)</f>
        <v>Q3</v>
      </c>
    </row>
    <row r="2804" spans="1:25" x14ac:dyDescent="0.3">
      <c r="A2804" t="s">
        <v>4351</v>
      </c>
      <c r="B2804" s="1">
        <v>45692</v>
      </c>
      <c r="C2804" t="s">
        <v>1523</v>
      </c>
      <c r="D2804" t="s">
        <v>199</v>
      </c>
      <c r="E2804" t="s">
        <v>30</v>
      </c>
      <c r="F2804" t="s">
        <v>87</v>
      </c>
      <c r="G2804" t="s">
        <v>21</v>
      </c>
      <c r="H2804" t="s">
        <v>297</v>
      </c>
      <c r="I2804" t="s">
        <v>297</v>
      </c>
      <c r="J2804">
        <v>3</v>
      </c>
      <c r="K2804">
        <v>788.03</v>
      </c>
      <c r="L2804">
        <v>0.1</v>
      </c>
      <c r="M2804">
        <v>1559.62</v>
      </c>
      <c r="N2804" t="s">
        <v>52</v>
      </c>
      <c r="O2804" t="s">
        <v>35</v>
      </c>
      <c r="P2804" t="s">
        <v>44</v>
      </c>
      <c r="Q2804">
        <f>Sales_Data[[#This Row],[Quantity]]*Sales_Data[[#This Row],[Unit_Price]]</f>
        <v>2364.09</v>
      </c>
      <c r="R2804">
        <f>Sales_Data[[#This Row],[Gross_Sales]]*Sales_Data[[#This Row],[Discount]]</f>
        <v>236.40900000000002</v>
      </c>
      <c r="S2804">
        <f>Sales_Data[[#This Row],[Gross_Sales]]-Sales_Data[[#This Row],[Discount_Amount]]</f>
        <v>2127.681</v>
      </c>
      <c r="T2804">
        <f>Sales_Data[[#This Row],[Net Sales]]-Sales_Data[[#This Row],[Cost]]</f>
        <v>568.06100000000015</v>
      </c>
      <c r="U2804" s="2">
        <f>Sales_Data[[#This Row],[Profit]]/Sales_Data[[#This Row],[Net Sales]]</f>
        <v>0.26698598145116686</v>
      </c>
      <c r="V2804">
        <f>YEAR(Sales_Data[[#This Row],[Order_Date]])</f>
        <v>2025</v>
      </c>
      <c r="W2804" t="str">
        <f>TEXT(Sales_Data[[#This Row],[Order_Date]],"mmm")</f>
        <v>Feb</v>
      </c>
      <c r="X2804">
        <f>MONTH(Sales_Data[[#This Row],[Order_Date]])</f>
        <v>2</v>
      </c>
      <c r="Y2804" t="str">
        <f>"Q"&amp;ROUNDUP(MONTH(Sales_Data[[#This Row],[Order_Date]])/3,0)</f>
        <v>Q1</v>
      </c>
    </row>
    <row r="2805" spans="1:25" x14ac:dyDescent="0.3">
      <c r="A2805" t="s">
        <v>4352</v>
      </c>
      <c r="B2805" s="1">
        <v>45959</v>
      </c>
      <c r="C2805" t="s">
        <v>2903</v>
      </c>
      <c r="D2805" t="s">
        <v>685</v>
      </c>
      <c r="E2805" t="s">
        <v>48</v>
      </c>
      <c r="F2805" t="s">
        <v>152</v>
      </c>
      <c r="G2805" t="s">
        <v>32</v>
      </c>
      <c r="H2805" t="s">
        <v>50</v>
      </c>
      <c r="I2805" t="s">
        <v>51</v>
      </c>
      <c r="J2805">
        <v>1</v>
      </c>
      <c r="K2805">
        <v>43365.01</v>
      </c>
      <c r="L2805">
        <v>0.05</v>
      </c>
      <c r="M2805">
        <v>33540.17</v>
      </c>
      <c r="N2805" t="s">
        <v>24</v>
      </c>
      <c r="O2805" t="s">
        <v>35</v>
      </c>
      <c r="P2805" t="s">
        <v>44</v>
      </c>
      <c r="Q2805">
        <f>Sales_Data[[#This Row],[Quantity]]*Sales_Data[[#This Row],[Unit_Price]]</f>
        <v>43365.01</v>
      </c>
      <c r="R2805">
        <f>Sales_Data[[#This Row],[Gross_Sales]]*Sales_Data[[#This Row],[Discount]]</f>
        <v>2168.2505000000001</v>
      </c>
      <c r="S2805">
        <f>Sales_Data[[#This Row],[Gross_Sales]]-Sales_Data[[#This Row],[Discount_Amount]]</f>
        <v>41196.7595</v>
      </c>
      <c r="T2805">
        <f>Sales_Data[[#This Row],[Net Sales]]-Sales_Data[[#This Row],[Cost]]</f>
        <v>7656.5895000000019</v>
      </c>
      <c r="U2805" s="2">
        <f>Sales_Data[[#This Row],[Profit]]/Sales_Data[[#This Row],[Net Sales]]</f>
        <v>0.185854168942584</v>
      </c>
      <c r="V2805">
        <f>YEAR(Sales_Data[[#This Row],[Order_Date]])</f>
        <v>2025</v>
      </c>
      <c r="W2805" t="str">
        <f>TEXT(Sales_Data[[#This Row],[Order_Date]],"mmm")</f>
        <v>Oct</v>
      </c>
      <c r="X2805">
        <f>MONTH(Sales_Data[[#This Row],[Order_Date]])</f>
        <v>10</v>
      </c>
      <c r="Y2805" t="str">
        <f>"Q"&amp;ROUNDUP(MONTH(Sales_Data[[#This Row],[Order_Date]])/3,0)</f>
        <v>Q4</v>
      </c>
    </row>
    <row r="2806" spans="1:25" x14ac:dyDescent="0.3">
      <c r="A2806" t="s">
        <v>4353</v>
      </c>
      <c r="B2806" s="1">
        <v>45726</v>
      </c>
      <c r="C2806" t="s">
        <v>1689</v>
      </c>
      <c r="D2806" t="s">
        <v>221</v>
      </c>
      <c r="E2806" t="s">
        <v>30</v>
      </c>
      <c r="F2806" t="s">
        <v>31</v>
      </c>
      <c r="G2806" t="s">
        <v>32</v>
      </c>
      <c r="H2806" t="s">
        <v>50</v>
      </c>
      <c r="I2806" t="s">
        <v>51</v>
      </c>
      <c r="J2806">
        <v>2</v>
      </c>
      <c r="K2806">
        <v>4646.6400000000003</v>
      </c>
      <c r="L2806">
        <v>0.1</v>
      </c>
      <c r="M2806">
        <v>6653.78</v>
      </c>
      <c r="N2806" t="s">
        <v>70</v>
      </c>
      <c r="O2806" t="s">
        <v>35</v>
      </c>
      <c r="P2806" t="s">
        <v>44</v>
      </c>
      <c r="Q2806">
        <f>Sales_Data[[#This Row],[Quantity]]*Sales_Data[[#This Row],[Unit_Price]]</f>
        <v>9293.2800000000007</v>
      </c>
      <c r="R2806">
        <f>Sales_Data[[#This Row],[Gross_Sales]]*Sales_Data[[#This Row],[Discount]]</f>
        <v>929.32800000000009</v>
      </c>
      <c r="S2806">
        <f>Sales_Data[[#This Row],[Gross_Sales]]-Sales_Data[[#This Row],[Discount_Amount]]</f>
        <v>8363.9520000000011</v>
      </c>
      <c r="T2806">
        <f>Sales_Data[[#This Row],[Net Sales]]-Sales_Data[[#This Row],[Cost]]</f>
        <v>1710.1720000000014</v>
      </c>
      <c r="U2806" s="2">
        <f>Sales_Data[[#This Row],[Profit]]/Sales_Data[[#This Row],[Net Sales]]</f>
        <v>0.20446937046028016</v>
      </c>
      <c r="V2806">
        <f>YEAR(Sales_Data[[#This Row],[Order_Date]])</f>
        <v>2025</v>
      </c>
      <c r="W2806" t="str">
        <f>TEXT(Sales_Data[[#This Row],[Order_Date]],"mmm")</f>
        <v>Mar</v>
      </c>
      <c r="X2806">
        <f>MONTH(Sales_Data[[#This Row],[Order_Date]])</f>
        <v>3</v>
      </c>
      <c r="Y2806" t="str">
        <f>"Q"&amp;ROUNDUP(MONTH(Sales_Data[[#This Row],[Order_Date]])/3,0)</f>
        <v>Q1</v>
      </c>
    </row>
    <row r="2807" spans="1:25" x14ac:dyDescent="0.3">
      <c r="A2807" t="s">
        <v>4354</v>
      </c>
      <c r="B2807" s="1">
        <v>46006</v>
      </c>
      <c r="C2807" t="s">
        <v>2897</v>
      </c>
      <c r="D2807" t="s">
        <v>393</v>
      </c>
      <c r="E2807" t="s">
        <v>39</v>
      </c>
      <c r="F2807" t="s">
        <v>202</v>
      </c>
      <c r="G2807" t="s">
        <v>67</v>
      </c>
      <c r="H2807" t="s">
        <v>68</v>
      </c>
      <c r="I2807" t="s">
        <v>69</v>
      </c>
      <c r="J2807">
        <v>4</v>
      </c>
      <c r="K2807">
        <v>6797.02</v>
      </c>
      <c r="L2807">
        <v>0.15</v>
      </c>
      <c r="M2807">
        <v>16204.89</v>
      </c>
      <c r="N2807" t="s">
        <v>52</v>
      </c>
      <c r="O2807" t="s">
        <v>25</v>
      </c>
      <c r="P2807" t="s">
        <v>71</v>
      </c>
      <c r="Q2807">
        <f>Sales_Data[[#This Row],[Quantity]]*Sales_Data[[#This Row],[Unit_Price]]</f>
        <v>27188.080000000002</v>
      </c>
      <c r="R2807">
        <f>Sales_Data[[#This Row],[Gross_Sales]]*Sales_Data[[#This Row],[Discount]]</f>
        <v>4078.212</v>
      </c>
      <c r="S2807">
        <f>Sales_Data[[#This Row],[Gross_Sales]]-Sales_Data[[#This Row],[Discount_Amount]]</f>
        <v>23109.868000000002</v>
      </c>
      <c r="T2807">
        <f>Sales_Data[[#This Row],[Net Sales]]-Sales_Data[[#This Row],[Cost]]</f>
        <v>6904.9780000000028</v>
      </c>
      <c r="U2807" s="2">
        <f>Sales_Data[[#This Row],[Profit]]/Sales_Data[[#This Row],[Net Sales]]</f>
        <v>0.29878915794759198</v>
      </c>
      <c r="V2807">
        <f>YEAR(Sales_Data[[#This Row],[Order_Date]])</f>
        <v>2025</v>
      </c>
      <c r="W2807" t="str">
        <f>TEXT(Sales_Data[[#This Row],[Order_Date]],"mmm")</f>
        <v>Dec</v>
      </c>
      <c r="X2807">
        <f>MONTH(Sales_Data[[#This Row],[Order_Date]])</f>
        <v>12</v>
      </c>
      <c r="Y2807" t="str">
        <f>"Q"&amp;ROUNDUP(MONTH(Sales_Data[[#This Row],[Order_Date]])/3,0)</f>
        <v>Q4</v>
      </c>
    </row>
    <row r="2808" spans="1:25" x14ac:dyDescent="0.3">
      <c r="A2808" t="s">
        <v>4355</v>
      </c>
      <c r="B2808" s="1">
        <v>45977</v>
      </c>
      <c r="C2808" t="s">
        <v>2126</v>
      </c>
      <c r="D2808" t="s">
        <v>290</v>
      </c>
      <c r="E2808" t="s">
        <v>30</v>
      </c>
      <c r="F2808" t="s">
        <v>210</v>
      </c>
      <c r="G2808" t="s">
        <v>75</v>
      </c>
      <c r="H2808" t="s">
        <v>114</v>
      </c>
      <c r="I2808" t="s">
        <v>115</v>
      </c>
      <c r="J2808">
        <v>4</v>
      </c>
      <c r="K2808">
        <v>1370.63</v>
      </c>
      <c r="L2808">
        <v>0.1</v>
      </c>
      <c r="M2808">
        <v>3471.04</v>
      </c>
      <c r="N2808" t="s">
        <v>83</v>
      </c>
      <c r="O2808" t="s">
        <v>53</v>
      </c>
      <c r="P2808" t="s">
        <v>71</v>
      </c>
      <c r="Q2808">
        <f>Sales_Data[[#This Row],[Quantity]]*Sales_Data[[#This Row],[Unit_Price]]</f>
        <v>5482.52</v>
      </c>
      <c r="R2808">
        <f>Sales_Data[[#This Row],[Gross_Sales]]*Sales_Data[[#This Row],[Discount]]</f>
        <v>548.25200000000007</v>
      </c>
      <c r="S2808">
        <f>Sales_Data[[#This Row],[Gross_Sales]]-Sales_Data[[#This Row],[Discount_Amount]]</f>
        <v>4934.268</v>
      </c>
      <c r="T2808">
        <f>Sales_Data[[#This Row],[Net Sales]]-Sales_Data[[#This Row],[Cost]]</f>
        <v>1463.2280000000001</v>
      </c>
      <c r="U2808" s="2">
        <f>Sales_Data[[#This Row],[Profit]]/Sales_Data[[#This Row],[Net Sales]]</f>
        <v>0.29654408718780578</v>
      </c>
      <c r="V2808">
        <f>YEAR(Sales_Data[[#This Row],[Order_Date]])</f>
        <v>2025</v>
      </c>
      <c r="W2808" t="str">
        <f>TEXT(Sales_Data[[#This Row],[Order_Date]],"mmm")</f>
        <v>Nov</v>
      </c>
      <c r="X2808">
        <f>MONTH(Sales_Data[[#This Row],[Order_Date]])</f>
        <v>11</v>
      </c>
      <c r="Y2808" t="str">
        <f>"Q"&amp;ROUNDUP(MONTH(Sales_Data[[#This Row],[Order_Date]])/3,0)</f>
        <v>Q4</v>
      </c>
    </row>
    <row r="2809" spans="1:25" x14ac:dyDescent="0.3">
      <c r="A2809" t="s">
        <v>4356</v>
      </c>
      <c r="B2809" s="1">
        <v>45706</v>
      </c>
      <c r="C2809" t="s">
        <v>3152</v>
      </c>
      <c r="D2809" t="s">
        <v>359</v>
      </c>
      <c r="E2809" t="s">
        <v>39</v>
      </c>
      <c r="F2809" t="s">
        <v>40</v>
      </c>
      <c r="G2809" t="s">
        <v>67</v>
      </c>
      <c r="H2809" t="s">
        <v>121</v>
      </c>
      <c r="I2809" t="s">
        <v>122</v>
      </c>
      <c r="J2809">
        <v>3</v>
      </c>
      <c r="K2809">
        <v>5741.07</v>
      </c>
      <c r="L2809">
        <v>0.1</v>
      </c>
      <c r="M2809">
        <v>12260.85</v>
      </c>
      <c r="N2809" t="s">
        <v>70</v>
      </c>
      <c r="O2809" t="s">
        <v>35</v>
      </c>
      <c r="P2809" t="s">
        <v>44</v>
      </c>
      <c r="Q2809">
        <f>Sales_Data[[#This Row],[Quantity]]*Sales_Data[[#This Row],[Unit_Price]]</f>
        <v>17223.21</v>
      </c>
      <c r="R2809">
        <f>Sales_Data[[#This Row],[Gross_Sales]]*Sales_Data[[#This Row],[Discount]]</f>
        <v>1722.3209999999999</v>
      </c>
      <c r="S2809">
        <f>Sales_Data[[#This Row],[Gross_Sales]]-Sales_Data[[#This Row],[Discount_Amount]]</f>
        <v>15500.888999999999</v>
      </c>
      <c r="T2809">
        <f>Sales_Data[[#This Row],[Net Sales]]-Sales_Data[[#This Row],[Cost]]</f>
        <v>3240.0389999999989</v>
      </c>
      <c r="U2809" s="2">
        <f>Sales_Data[[#This Row],[Profit]]/Sales_Data[[#This Row],[Net Sales]]</f>
        <v>0.20902278572538641</v>
      </c>
      <c r="V2809">
        <f>YEAR(Sales_Data[[#This Row],[Order_Date]])</f>
        <v>2025</v>
      </c>
      <c r="W2809" t="str">
        <f>TEXT(Sales_Data[[#This Row],[Order_Date]],"mmm")</f>
        <v>Feb</v>
      </c>
      <c r="X2809">
        <f>MONTH(Sales_Data[[#This Row],[Order_Date]])</f>
        <v>2</v>
      </c>
      <c r="Y2809" t="str">
        <f>"Q"&amp;ROUNDUP(MONTH(Sales_Data[[#This Row],[Order_Date]])/3,0)</f>
        <v>Q1</v>
      </c>
    </row>
    <row r="2810" spans="1:25" x14ac:dyDescent="0.3">
      <c r="A2810" t="s">
        <v>4357</v>
      </c>
      <c r="B2810" s="1">
        <v>45731</v>
      </c>
      <c r="C2810" t="s">
        <v>3555</v>
      </c>
      <c r="D2810" t="s">
        <v>474</v>
      </c>
      <c r="E2810" t="s">
        <v>39</v>
      </c>
      <c r="F2810" t="s">
        <v>202</v>
      </c>
      <c r="G2810" t="s">
        <v>67</v>
      </c>
      <c r="H2810" t="s">
        <v>68</v>
      </c>
      <c r="I2810" t="s">
        <v>97</v>
      </c>
      <c r="J2810">
        <v>1</v>
      </c>
      <c r="K2810">
        <v>2733.45</v>
      </c>
      <c r="L2810">
        <v>0.1</v>
      </c>
      <c r="M2810">
        <v>1977.7</v>
      </c>
      <c r="N2810" t="s">
        <v>52</v>
      </c>
      <c r="O2810" t="s">
        <v>35</v>
      </c>
      <c r="P2810" t="s">
        <v>71</v>
      </c>
      <c r="Q2810">
        <f>Sales_Data[[#This Row],[Quantity]]*Sales_Data[[#This Row],[Unit_Price]]</f>
        <v>2733.45</v>
      </c>
      <c r="R2810">
        <f>Sales_Data[[#This Row],[Gross_Sales]]*Sales_Data[[#This Row],[Discount]]</f>
        <v>273.34499999999997</v>
      </c>
      <c r="S2810">
        <f>Sales_Data[[#This Row],[Gross_Sales]]-Sales_Data[[#This Row],[Discount_Amount]]</f>
        <v>2460.105</v>
      </c>
      <c r="T2810">
        <f>Sales_Data[[#This Row],[Net Sales]]-Sales_Data[[#This Row],[Cost]]</f>
        <v>482.40499999999997</v>
      </c>
      <c r="U2810" s="2">
        <f>Sales_Data[[#This Row],[Profit]]/Sales_Data[[#This Row],[Net Sales]]</f>
        <v>0.19609122374857982</v>
      </c>
      <c r="V2810">
        <f>YEAR(Sales_Data[[#This Row],[Order_Date]])</f>
        <v>2025</v>
      </c>
      <c r="W2810" t="str">
        <f>TEXT(Sales_Data[[#This Row],[Order_Date]],"mmm")</f>
        <v>Mar</v>
      </c>
      <c r="X2810">
        <f>MONTH(Sales_Data[[#This Row],[Order_Date]])</f>
        <v>3</v>
      </c>
      <c r="Y2810" t="str">
        <f>"Q"&amp;ROUNDUP(MONTH(Sales_Data[[#This Row],[Order_Date]])/3,0)</f>
        <v>Q1</v>
      </c>
    </row>
    <row r="2811" spans="1:25" x14ac:dyDescent="0.3">
      <c r="A2811" t="s">
        <v>4358</v>
      </c>
      <c r="B2811" s="1">
        <v>45849</v>
      </c>
      <c r="C2811" t="s">
        <v>816</v>
      </c>
      <c r="D2811" t="s">
        <v>381</v>
      </c>
      <c r="E2811" t="s">
        <v>119</v>
      </c>
      <c r="F2811" t="s">
        <v>120</v>
      </c>
      <c r="G2811" t="s">
        <v>41</v>
      </c>
      <c r="H2811" t="s">
        <v>147</v>
      </c>
      <c r="I2811" t="s">
        <v>148</v>
      </c>
      <c r="J2811">
        <v>2</v>
      </c>
      <c r="K2811">
        <v>8153.89</v>
      </c>
      <c r="L2811">
        <v>0.05</v>
      </c>
      <c r="M2811">
        <v>12517.06</v>
      </c>
      <c r="N2811" t="s">
        <v>83</v>
      </c>
      <c r="O2811" t="s">
        <v>25</v>
      </c>
      <c r="P2811" t="s">
        <v>71</v>
      </c>
      <c r="Q2811">
        <f>Sales_Data[[#This Row],[Quantity]]*Sales_Data[[#This Row],[Unit_Price]]</f>
        <v>16307.78</v>
      </c>
      <c r="R2811">
        <f>Sales_Data[[#This Row],[Gross_Sales]]*Sales_Data[[#This Row],[Discount]]</f>
        <v>815.38900000000012</v>
      </c>
      <c r="S2811">
        <f>Sales_Data[[#This Row],[Gross_Sales]]-Sales_Data[[#This Row],[Discount_Amount]]</f>
        <v>15492.391</v>
      </c>
      <c r="T2811">
        <f>Sales_Data[[#This Row],[Net Sales]]-Sales_Data[[#This Row],[Cost]]</f>
        <v>2975.3310000000001</v>
      </c>
      <c r="U2811" s="2">
        <f>Sales_Data[[#This Row],[Profit]]/Sales_Data[[#This Row],[Net Sales]]</f>
        <v>0.19205111722264176</v>
      </c>
      <c r="V2811">
        <f>YEAR(Sales_Data[[#This Row],[Order_Date]])</f>
        <v>2025</v>
      </c>
      <c r="W2811" t="str">
        <f>TEXT(Sales_Data[[#This Row],[Order_Date]],"mmm")</f>
        <v>Jul</v>
      </c>
      <c r="X2811">
        <f>MONTH(Sales_Data[[#This Row],[Order_Date]])</f>
        <v>7</v>
      </c>
      <c r="Y2811" t="str">
        <f>"Q"&amp;ROUNDUP(MONTH(Sales_Data[[#This Row],[Order_Date]])/3,0)</f>
        <v>Q3</v>
      </c>
    </row>
    <row r="2812" spans="1:25" x14ac:dyDescent="0.3">
      <c r="A2812" t="s">
        <v>4359</v>
      </c>
      <c r="B2812" s="1">
        <v>45918</v>
      </c>
      <c r="C2812" t="s">
        <v>358</v>
      </c>
      <c r="D2812" t="s">
        <v>118</v>
      </c>
      <c r="E2812" t="s">
        <v>48</v>
      </c>
      <c r="F2812" t="s">
        <v>49</v>
      </c>
      <c r="G2812" t="s">
        <v>41</v>
      </c>
      <c r="H2812" t="s">
        <v>42</v>
      </c>
      <c r="I2812" t="s">
        <v>43</v>
      </c>
      <c r="J2812">
        <v>1</v>
      </c>
      <c r="K2812">
        <v>51505.59</v>
      </c>
      <c r="L2812">
        <v>0</v>
      </c>
      <c r="M2812">
        <v>34054.720000000001</v>
      </c>
      <c r="N2812" t="s">
        <v>52</v>
      </c>
      <c r="O2812" t="s">
        <v>25</v>
      </c>
      <c r="P2812" t="s">
        <v>26</v>
      </c>
      <c r="Q2812">
        <f>Sales_Data[[#This Row],[Quantity]]*Sales_Data[[#This Row],[Unit_Price]]</f>
        <v>51505.59</v>
      </c>
      <c r="R2812">
        <f>Sales_Data[[#This Row],[Gross_Sales]]*Sales_Data[[#This Row],[Discount]]</f>
        <v>0</v>
      </c>
      <c r="S2812">
        <f>Sales_Data[[#This Row],[Gross_Sales]]-Sales_Data[[#This Row],[Discount_Amount]]</f>
        <v>51505.59</v>
      </c>
      <c r="T2812">
        <f>Sales_Data[[#This Row],[Net Sales]]-Sales_Data[[#This Row],[Cost]]</f>
        <v>17450.869999999995</v>
      </c>
      <c r="U2812" s="2">
        <f>Sales_Data[[#This Row],[Profit]]/Sales_Data[[#This Row],[Net Sales]]</f>
        <v>0.33881506842267017</v>
      </c>
      <c r="V2812">
        <f>YEAR(Sales_Data[[#This Row],[Order_Date]])</f>
        <v>2025</v>
      </c>
      <c r="W2812" t="str">
        <f>TEXT(Sales_Data[[#This Row],[Order_Date]],"mmm")</f>
        <v>Sep</v>
      </c>
      <c r="X2812">
        <f>MONTH(Sales_Data[[#This Row],[Order_Date]])</f>
        <v>9</v>
      </c>
      <c r="Y2812" t="str">
        <f>"Q"&amp;ROUNDUP(MONTH(Sales_Data[[#This Row],[Order_Date]])/3,0)</f>
        <v>Q3</v>
      </c>
    </row>
    <row r="2813" spans="1:25" x14ac:dyDescent="0.3">
      <c r="A2813" t="s">
        <v>4360</v>
      </c>
      <c r="B2813" s="1">
        <v>46013</v>
      </c>
      <c r="C2813" t="s">
        <v>1207</v>
      </c>
      <c r="D2813" t="s">
        <v>817</v>
      </c>
      <c r="E2813" t="s">
        <v>19</v>
      </c>
      <c r="F2813" t="s">
        <v>113</v>
      </c>
      <c r="G2813" t="s">
        <v>67</v>
      </c>
      <c r="H2813" t="s">
        <v>88</v>
      </c>
      <c r="I2813" t="s">
        <v>157</v>
      </c>
      <c r="J2813">
        <v>3</v>
      </c>
      <c r="K2813">
        <v>1978.85</v>
      </c>
      <c r="L2813">
        <v>0.05</v>
      </c>
      <c r="M2813">
        <v>3592.08</v>
      </c>
      <c r="N2813" t="s">
        <v>52</v>
      </c>
      <c r="O2813" t="s">
        <v>35</v>
      </c>
      <c r="P2813" t="s">
        <v>44</v>
      </c>
      <c r="Q2813">
        <f>Sales_Data[[#This Row],[Quantity]]*Sales_Data[[#This Row],[Unit_Price]]</f>
        <v>5936.5499999999993</v>
      </c>
      <c r="R2813">
        <f>Sales_Data[[#This Row],[Gross_Sales]]*Sales_Data[[#This Row],[Discount]]</f>
        <v>296.82749999999999</v>
      </c>
      <c r="S2813">
        <f>Sales_Data[[#This Row],[Gross_Sales]]-Sales_Data[[#This Row],[Discount_Amount]]</f>
        <v>5639.7224999999989</v>
      </c>
      <c r="T2813">
        <f>Sales_Data[[#This Row],[Net Sales]]-Sales_Data[[#This Row],[Cost]]</f>
        <v>2047.642499999999</v>
      </c>
      <c r="U2813" s="2">
        <f>Sales_Data[[#This Row],[Profit]]/Sales_Data[[#This Row],[Net Sales]]</f>
        <v>0.36307504491577369</v>
      </c>
      <c r="V2813">
        <f>YEAR(Sales_Data[[#This Row],[Order_Date]])</f>
        <v>2025</v>
      </c>
      <c r="W2813" t="str">
        <f>TEXT(Sales_Data[[#This Row],[Order_Date]],"mmm")</f>
        <v>Dec</v>
      </c>
      <c r="X2813">
        <f>MONTH(Sales_Data[[#This Row],[Order_Date]])</f>
        <v>12</v>
      </c>
      <c r="Y2813" t="str">
        <f>"Q"&amp;ROUNDUP(MONTH(Sales_Data[[#This Row],[Order_Date]])/3,0)</f>
        <v>Q4</v>
      </c>
    </row>
    <row r="2814" spans="1:25" x14ac:dyDescent="0.3">
      <c r="A2814" t="s">
        <v>4361</v>
      </c>
      <c r="B2814" s="1">
        <v>45727</v>
      </c>
      <c r="C2814" t="s">
        <v>2971</v>
      </c>
      <c r="D2814" t="s">
        <v>347</v>
      </c>
      <c r="E2814" t="s">
        <v>39</v>
      </c>
      <c r="F2814" t="s">
        <v>107</v>
      </c>
      <c r="G2814" t="s">
        <v>67</v>
      </c>
      <c r="H2814" t="s">
        <v>121</v>
      </c>
      <c r="I2814" t="s">
        <v>142</v>
      </c>
      <c r="J2814">
        <v>1</v>
      </c>
      <c r="K2814">
        <v>3087.1</v>
      </c>
      <c r="L2814">
        <v>0.1</v>
      </c>
      <c r="M2814">
        <v>2087.09</v>
      </c>
      <c r="N2814" t="s">
        <v>70</v>
      </c>
      <c r="O2814" t="s">
        <v>25</v>
      </c>
      <c r="P2814" t="s">
        <v>71</v>
      </c>
      <c r="Q2814">
        <f>Sales_Data[[#This Row],[Quantity]]*Sales_Data[[#This Row],[Unit_Price]]</f>
        <v>3087.1</v>
      </c>
      <c r="R2814">
        <f>Sales_Data[[#This Row],[Gross_Sales]]*Sales_Data[[#This Row],[Discount]]</f>
        <v>308.71000000000004</v>
      </c>
      <c r="S2814">
        <f>Sales_Data[[#This Row],[Gross_Sales]]-Sales_Data[[#This Row],[Discount_Amount]]</f>
        <v>2778.39</v>
      </c>
      <c r="T2814">
        <f>Sales_Data[[#This Row],[Net Sales]]-Sales_Data[[#This Row],[Cost]]</f>
        <v>691.29999999999973</v>
      </c>
      <c r="U2814" s="2">
        <f>Sales_Data[[#This Row],[Profit]]/Sales_Data[[#This Row],[Net Sales]]</f>
        <v>0.24881316157918787</v>
      </c>
      <c r="V2814">
        <f>YEAR(Sales_Data[[#This Row],[Order_Date]])</f>
        <v>2025</v>
      </c>
      <c r="W2814" t="str">
        <f>TEXT(Sales_Data[[#This Row],[Order_Date]],"mmm")</f>
        <v>Mar</v>
      </c>
      <c r="X2814">
        <f>MONTH(Sales_Data[[#This Row],[Order_Date]])</f>
        <v>3</v>
      </c>
      <c r="Y2814" t="str">
        <f>"Q"&amp;ROUNDUP(MONTH(Sales_Data[[#This Row],[Order_Date]])/3,0)</f>
        <v>Q1</v>
      </c>
    </row>
    <row r="2815" spans="1:25" x14ac:dyDescent="0.3">
      <c r="A2815" t="s">
        <v>4362</v>
      </c>
      <c r="B2815" s="1">
        <v>45747</v>
      </c>
      <c r="C2815" t="s">
        <v>1399</v>
      </c>
      <c r="D2815" t="s">
        <v>723</v>
      </c>
      <c r="E2815" t="s">
        <v>119</v>
      </c>
      <c r="F2815" t="s">
        <v>249</v>
      </c>
      <c r="G2815" t="s">
        <v>67</v>
      </c>
      <c r="H2815" t="s">
        <v>88</v>
      </c>
      <c r="I2815" t="s">
        <v>157</v>
      </c>
      <c r="J2815">
        <v>2</v>
      </c>
      <c r="K2815">
        <v>3367.2</v>
      </c>
      <c r="L2815">
        <v>0.05</v>
      </c>
      <c r="M2815">
        <v>4629.72</v>
      </c>
      <c r="N2815" t="s">
        <v>52</v>
      </c>
      <c r="O2815" t="s">
        <v>25</v>
      </c>
      <c r="P2815" t="s">
        <v>44</v>
      </c>
      <c r="Q2815">
        <f>Sales_Data[[#This Row],[Quantity]]*Sales_Data[[#This Row],[Unit_Price]]</f>
        <v>6734.4</v>
      </c>
      <c r="R2815">
        <f>Sales_Data[[#This Row],[Gross_Sales]]*Sales_Data[[#This Row],[Discount]]</f>
        <v>336.72</v>
      </c>
      <c r="S2815">
        <f>Sales_Data[[#This Row],[Gross_Sales]]-Sales_Data[[#This Row],[Discount_Amount]]</f>
        <v>6397.6799999999994</v>
      </c>
      <c r="T2815">
        <f>Sales_Data[[#This Row],[Net Sales]]-Sales_Data[[#This Row],[Cost]]</f>
        <v>1767.9599999999991</v>
      </c>
      <c r="U2815" s="2">
        <f>Sales_Data[[#This Row],[Profit]]/Sales_Data[[#This Row],[Net Sales]]</f>
        <v>0.27634392467269375</v>
      </c>
      <c r="V2815">
        <f>YEAR(Sales_Data[[#This Row],[Order_Date]])</f>
        <v>2025</v>
      </c>
      <c r="W2815" t="str">
        <f>TEXT(Sales_Data[[#This Row],[Order_Date]],"mmm")</f>
        <v>Mar</v>
      </c>
      <c r="X2815">
        <f>MONTH(Sales_Data[[#This Row],[Order_Date]])</f>
        <v>3</v>
      </c>
      <c r="Y2815" t="str">
        <f>"Q"&amp;ROUNDUP(MONTH(Sales_Data[[#This Row],[Order_Date]])/3,0)</f>
        <v>Q1</v>
      </c>
    </row>
    <row r="2816" spans="1:25" x14ac:dyDescent="0.3">
      <c r="A2816" t="s">
        <v>4363</v>
      </c>
      <c r="B2816" s="1">
        <v>45917</v>
      </c>
      <c r="C2816" t="s">
        <v>3302</v>
      </c>
      <c r="D2816" t="s">
        <v>302</v>
      </c>
      <c r="E2816" t="s">
        <v>48</v>
      </c>
      <c r="F2816" t="s">
        <v>132</v>
      </c>
      <c r="G2816" t="s">
        <v>41</v>
      </c>
      <c r="H2816" t="s">
        <v>171</v>
      </c>
      <c r="I2816" t="s">
        <v>172</v>
      </c>
      <c r="J2816">
        <v>2</v>
      </c>
      <c r="K2816">
        <v>51358.99</v>
      </c>
      <c r="L2816">
        <v>0.05</v>
      </c>
      <c r="M2816">
        <v>84077.93</v>
      </c>
      <c r="N2816" t="s">
        <v>52</v>
      </c>
      <c r="O2816" t="s">
        <v>35</v>
      </c>
      <c r="P2816" t="s">
        <v>71</v>
      </c>
      <c r="Q2816">
        <f>Sales_Data[[#This Row],[Quantity]]*Sales_Data[[#This Row],[Unit_Price]]</f>
        <v>102717.98</v>
      </c>
      <c r="R2816">
        <f>Sales_Data[[#This Row],[Gross_Sales]]*Sales_Data[[#This Row],[Discount]]</f>
        <v>5135.8990000000003</v>
      </c>
      <c r="S2816">
        <f>Sales_Data[[#This Row],[Gross_Sales]]-Sales_Data[[#This Row],[Discount_Amount]]</f>
        <v>97582.080999999991</v>
      </c>
      <c r="T2816">
        <f>Sales_Data[[#This Row],[Net Sales]]-Sales_Data[[#This Row],[Cost]]</f>
        <v>13504.150999999998</v>
      </c>
      <c r="U2816" s="2">
        <f>Sales_Data[[#This Row],[Profit]]/Sales_Data[[#This Row],[Net Sales]]</f>
        <v>0.13838761032366176</v>
      </c>
      <c r="V2816">
        <f>YEAR(Sales_Data[[#This Row],[Order_Date]])</f>
        <v>2025</v>
      </c>
      <c r="W2816" t="str">
        <f>TEXT(Sales_Data[[#This Row],[Order_Date]],"mmm")</f>
        <v>Sep</v>
      </c>
      <c r="X2816">
        <f>MONTH(Sales_Data[[#This Row],[Order_Date]])</f>
        <v>9</v>
      </c>
      <c r="Y2816" t="str">
        <f>"Q"&amp;ROUNDUP(MONTH(Sales_Data[[#This Row],[Order_Date]])/3,0)</f>
        <v>Q3</v>
      </c>
    </row>
    <row r="2817" spans="1:25" x14ac:dyDescent="0.3">
      <c r="A2817" t="s">
        <v>4364</v>
      </c>
      <c r="B2817" s="1">
        <v>45783</v>
      </c>
      <c r="C2817" t="s">
        <v>4365</v>
      </c>
      <c r="D2817" t="s">
        <v>427</v>
      </c>
      <c r="E2817" t="s">
        <v>48</v>
      </c>
      <c r="F2817" t="s">
        <v>132</v>
      </c>
      <c r="G2817" t="s">
        <v>67</v>
      </c>
      <c r="H2817" t="s">
        <v>68</v>
      </c>
      <c r="I2817" t="s">
        <v>69</v>
      </c>
      <c r="J2817">
        <v>3</v>
      </c>
      <c r="K2817">
        <v>27553.14</v>
      </c>
      <c r="L2817">
        <v>0.1</v>
      </c>
      <c r="M2817">
        <v>46235.34</v>
      </c>
      <c r="N2817" t="s">
        <v>52</v>
      </c>
      <c r="O2817" t="s">
        <v>35</v>
      </c>
      <c r="P2817" t="s">
        <v>44</v>
      </c>
      <c r="Q2817">
        <f>Sales_Data[[#This Row],[Quantity]]*Sales_Data[[#This Row],[Unit_Price]]</f>
        <v>82659.42</v>
      </c>
      <c r="R2817">
        <f>Sales_Data[[#This Row],[Gross_Sales]]*Sales_Data[[#This Row],[Discount]]</f>
        <v>8265.9420000000009</v>
      </c>
      <c r="S2817">
        <f>Sales_Data[[#This Row],[Gross_Sales]]-Sales_Data[[#This Row],[Discount_Amount]]</f>
        <v>74393.478000000003</v>
      </c>
      <c r="T2817">
        <f>Sales_Data[[#This Row],[Net Sales]]-Sales_Data[[#This Row],[Cost]]</f>
        <v>28158.138000000006</v>
      </c>
      <c r="U2817" s="2">
        <f>Sales_Data[[#This Row],[Profit]]/Sales_Data[[#This Row],[Net Sales]]</f>
        <v>0.37850277681599998</v>
      </c>
      <c r="V2817">
        <f>YEAR(Sales_Data[[#This Row],[Order_Date]])</f>
        <v>2025</v>
      </c>
      <c r="W2817" t="str">
        <f>TEXT(Sales_Data[[#This Row],[Order_Date]],"mmm")</f>
        <v>May</v>
      </c>
      <c r="X2817">
        <f>MONTH(Sales_Data[[#This Row],[Order_Date]])</f>
        <v>5</v>
      </c>
      <c r="Y2817" t="str">
        <f>"Q"&amp;ROUNDUP(MONTH(Sales_Data[[#This Row],[Order_Date]])/3,0)</f>
        <v>Q2</v>
      </c>
    </row>
    <row r="2818" spans="1:25" x14ac:dyDescent="0.3">
      <c r="A2818" t="s">
        <v>4366</v>
      </c>
      <c r="B2818" s="1">
        <v>45888</v>
      </c>
      <c r="C2818" t="s">
        <v>2484</v>
      </c>
      <c r="D2818" t="s">
        <v>317</v>
      </c>
      <c r="E2818" t="s">
        <v>48</v>
      </c>
      <c r="F2818" t="s">
        <v>164</v>
      </c>
      <c r="G2818" t="s">
        <v>32</v>
      </c>
      <c r="H2818" t="s">
        <v>50</v>
      </c>
      <c r="I2818" t="s">
        <v>58</v>
      </c>
      <c r="J2818">
        <v>2</v>
      </c>
      <c r="K2818">
        <v>44971.360000000001</v>
      </c>
      <c r="L2818">
        <v>0</v>
      </c>
      <c r="M2818">
        <v>74681.72</v>
      </c>
      <c r="N2818" t="s">
        <v>109</v>
      </c>
      <c r="O2818" t="s">
        <v>35</v>
      </c>
      <c r="P2818" t="s">
        <v>44</v>
      </c>
      <c r="Q2818">
        <f>Sales_Data[[#This Row],[Quantity]]*Sales_Data[[#This Row],[Unit_Price]]</f>
        <v>89942.720000000001</v>
      </c>
      <c r="R2818">
        <f>Sales_Data[[#This Row],[Gross_Sales]]*Sales_Data[[#This Row],[Discount]]</f>
        <v>0</v>
      </c>
      <c r="S2818">
        <f>Sales_Data[[#This Row],[Gross_Sales]]-Sales_Data[[#This Row],[Discount_Amount]]</f>
        <v>89942.720000000001</v>
      </c>
      <c r="T2818">
        <f>Sales_Data[[#This Row],[Net Sales]]-Sales_Data[[#This Row],[Cost]]</f>
        <v>15261</v>
      </c>
      <c r="U2818" s="2">
        <f>Sales_Data[[#This Row],[Profit]]/Sales_Data[[#This Row],[Net Sales]]</f>
        <v>0.16967465515830518</v>
      </c>
      <c r="V2818">
        <f>YEAR(Sales_Data[[#This Row],[Order_Date]])</f>
        <v>2025</v>
      </c>
      <c r="W2818" t="str">
        <f>TEXT(Sales_Data[[#This Row],[Order_Date]],"mmm")</f>
        <v>Aug</v>
      </c>
      <c r="X2818">
        <f>MONTH(Sales_Data[[#This Row],[Order_Date]])</f>
        <v>8</v>
      </c>
      <c r="Y2818" t="str">
        <f>"Q"&amp;ROUNDUP(MONTH(Sales_Data[[#This Row],[Order_Date]])/3,0)</f>
        <v>Q3</v>
      </c>
    </row>
    <row r="2819" spans="1:25" x14ac:dyDescent="0.3">
      <c r="A2819" t="s">
        <v>4367</v>
      </c>
      <c r="B2819" s="1">
        <v>45952</v>
      </c>
      <c r="C2819" t="s">
        <v>4368</v>
      </c>
      <c r="D2819" t="s">
        <v>302</v>
      </c>
      <c r="E2819" t="s">
        <v>48</v>
      </c>
      <c r="F2819" t="s">
        <v>132</v>
      </c>
      <c r="G2819" t="s">
        <v>41</v>
      </c>
      <c r="H2819" t="s">
        <v>102</v>
      </c>
      <c r="I2819" t="s">
        <v>388</v>
      </c>
      <c r="J2819">
        <v>1</v>
      </c>
      <c r="K2819">
        <v>39754.639999999999</v>
      </c>
      <c r="L2819">
        <v>0.1</v>
      </c>
      <c r="M2819">
        <v>31410.15</v>
      </c>
      <c r="N2819" t="s">
        <v>24</v>
      </c>
      <c r="O2819" t="s">
        <v>35</v>
      </c>
      <c r="P2819" t="s">
        <v>44</v>
      </c>
      <c r="Q2819">
        <f>Sales_Data[[#This Row],[Quantity]]*Sales_Data[[#This Row],[Unit_Price]]</f>
        <v>39754.639999999999</v>
      </c>
      <c r="R2819">
        <f>Sales_Data[[#This Row],[Gross_Sales]]*Sales_Data[[#This Row],[Discount]]</f>
        <v>3975.4639999999999</v>
      </c>
      <c r="S2819">
        <f>Sales_Data[[#This Row],[Gross_Sales]]-Sales_Data[[#This Row],[Discount_Amount]]</f>
        <v>35779.175999999999</v>
      </c>
      <c r="T2819">
        <f>Sales_Data[[#This Row],[Net Sales]]-Sales_Data[[#This Row],[Cost]]</f>
        <v>4369.025999999998</v>
      </c>
      <c r="U2819" s="2">
        <f>Sales_Data[[#This Row],[Profit]]/Sales_Data[[#This Row],[Net Sales]]</f>
        <v>0.12211086135689649</v>
      </c>
      <c r="V2819">
        <f>YEAR(Sales_Data[[#This Row],[Order_Date]])</f>
        <v>2025</v>
      </c>
      <c r="W2819" t="str">
        <f>TEXT(Sales_Data[[#This Row],[Order_Date]],"mmm")</f>
        <v>Oct</v>
      </c>
      <c r="X2819">
        <f>MONTH(Sales_Data[[#This Row],[Order_Date]])</f>
        <v>10</v>
      </c>
      <c r="Y2819" t="str">
        <f>"Q"&amp;ROUNDUP(MONTH(Sales_Data[[#This Row],[Order_Date]])/3,0)</f>
        <v>Q4</v>
      </c>
    </row>
    <row r="2820" spans="1:25" x14ac:dyDescent="0.3">
      <c r="A2820" t="s">
        <v>4369</v>
      </c>
      <c r="B2820" s="1">
        <v>45786</v>
      </c>
      <c r="C2820" t="s">
        <v>1598</v>
      </c>
      <c r="D2820" t="s">
        <v>137</v>
      </c>
      <c r="E2820" t="s">
        <v>119</v>
      </c>
      <c r="F2820" t="s">
        <v>184</v>
      </c>
      <c r="G2820" t="s">
        <v>21</v>
      </c>
      <c r="H2820" t="s">
        <v>230</v>
      </c>
      <c r="I2820" t="s">
        <v>328</v>
      </c>
      <c r="J2820">
        <v>2</v>
      </c>
      <c r="K2820">
        <v>8792.93</v>
      </c>
      <c r="L2820">
        <v>0.05</v>
      </c>
      <c r="M2820">
        <v>14051.87</v>
      </c>
      <c r="N2820" t="s">
        <v>52</v>
      </c>
      <c r="O2820" t="s">
        <v>25</v>
      </c>
      <c r="P2820" t="s">
        <v>44</v>
      </c>
      <c r="Q2820">
        <f>Sales_Data[[#This Row],[Quantity]]*Sales_Data[[#This Row],[Unit_Price]]</f>
        <v>17585.86</v>
      </c>
      <c r="R2820">
        <f>Sales_Data[[#This Row],[Gross_Sales]]*Sales_Data[[#This Row],[Discount]]</f>
        <v>879.29300000000012</v>
      </c>
      <c r="S2820">
        <f>Sales_Data[[#This Row],[Gross_Sales]]-Sales_Data[[#This Row],[Discount_Amount]]</f>
        <v>16706.566999999999</v>
      </c>
      <c r="T2820">
        <f>Sales_Data[[#This Row],[Net Sales]]-Sales_Data[[#This Row],[Cost]]</f>
        <v>2654.6969999999983</v>
      </c>
      <c r="U2820" s="2">
        <f>Sales_Data[[#This Row],[Profit]]/Sales_Data[[#This Row],[Net Sales]]</f>
        <v>0.15890140685396337</v>
      </c>
      <c r="V2820">
        <f>YEAR(Sales_Data[[#This Row],[Order_Date]])</f>
        <v>2025</v>
      </c>
      <c r="W2820" t="str">
        <f>TEXT(Sales_Data[[#This Row],[Order_Date]],"mmm")</f>
        <v>May</v>
      </c>
      <c r="X2820">
        <f>MONTH(Sales_Data[[#This Row],[Order_Date]])</f>
        <v>5</v>
      </c>
      <c r="Y2820" t="str">
        <f>"Q"&amp;ROUNDUP(MONTH(Sales_Data[[#This Row],[Order_Date]])/3,0)</f>
        <v>Q2</v>
      </c>
    </row>
    <row r="2821" spans="1:25" x14ac:dyDescent="0.3">
      <c r="A2821" t="s">
        <v>4370</v>
      </c>
      <c r="B2821" s="1">
        <v>45937</v>
      </c>
      <c r="C2821" t="s">
        <v>4371</v>
      </c>
      <c r="D2821" t="s">
        <v>450</v>
      </c>
      <c r="E2821" t="s">
        <v>30</v>
      </c>
      <c r="F2821" t="s">
        <v>156</v>
      </c>
      <c r="G2821" t="s">
        <v>41</v>
      </c>
      <c r="H2821" t="s">
        <v>171</v>
      </c>
      <c r="I2821" t="s">
        <v>191</v>
      </c>
      <c r="J2821">
        <v>1</v>
      </c>
      <c r="K2821">
        <v>4704.4799999999996</v>
      </c>
      <c r="L2821">
        <v>0.05</v>
      </c>
      <c r="M2821">
        <v>3717.71</v>
      </c>
      <c r="N2821" t="s">
        <v>24</v>
      </c>
      <c r="O2821" t="s">
        <v>35</v>
      </c>
      <c r="P2821" t="s">
        <v>71</v>
      </c>
      <c r="Q2821">
        <f>Sales_Data[[#This Row],[Quantity]]*Sales_Data[[#This Row],[Unit_Price]]</f>
        <v>4704.4799999999996</v>
      </c>
      <c r="R2821">
        <f>Sales_Data[[#This Row],[Gross_Sales]]*Sales_Data[[#This Row],[Discount]]</f>
        <v>235.22399999999999</v>
      </c>
      <c r="S2821">
        <f>Sales_Data[[#This Row],[Gross_Sales]]-Sales_Data[[#This Row],[Discount_Amount]]</f>
        <v>4469.2559999999994</v>
      </c>
      <c r="T2821">
        <f>Sales_Data[[#This Row],[Net Sales]]-Sales_Data[[#This Row],[Cost]]</f>
        <v>751.54599999999937</v>
      </c>
      <c r="U2821" s="2">
        <f>Sales_Data[[#This Row],[Profit]]/Sales_Data[[#This Row],[Net Sales]]</f>
        <v>0.16815908509156768</v>
      </c>
      <c r="V2821">
        <f>YEAR(Sales_Data[[#This Row],[Order_Date]])</f>
        <v>2025</v>
      </c>
      <c r="W2821" t="str">
        <f>TEXT(Sales_Data[[#This Row],[Order_Date]],"mmm")</f>
        <v>Oct</v>
      </c>
      <c r="X2821">
        <f>MONTH(Sales_Data[[#This Row],[Order_Date]])</f>
        <v>10</v>
      </c>
      <c r="Y2821" t="str">
        <f>"Q"&amp;ROUNDUP(MONTH(Sales_Data[[#This Row],[Order_Date]])/3,0)</f>
        <v>Q4</v>
      </c>
    </row>
    <row r="2822" spans="1:25" x14ac:dyDescent="0.3">
      <c r="A2822" t="s">
        <v>4372</v>
      </c>
      <c r="B2822" s="1">
        <v>45970</v>
      </c>
      <c r="C2822" t="s">
        <v>1515</v>
      </c>
      <c r="D2822" t="s">
        <v>224</v>
      </c>
      <c r="E2822" t="s">
        <v>39</v>
      </c>
      <c r="F2822" t="s">
        <v>107</v>
      </c>
      <c r="G2822" t="s">
        <v>75</v>
      </c>
      <c r="H2822" t="s">
        <v>76</v>
      </c>
      <c r="I2822" t="s">
        <v>77</v>
      </c>
      <c r="J2822">
        <v>1</v>
      </c>
      <c r="K2822">
        <v>3222.82</v>
      </c>
      <c r="L2822">
        <v>0.05</v>
      </c>
      <c r="M2822">
        <v>1916.13</v>
      </c>
      <c r="N2822" t="s">
        <v>52</v>
      </c>
      <c r="O2822" t="s">
        <v>35</v>
      </c>
      <c r="P2822" t="s">
        <v>26</v>
      </c>
      <c r="Q2822">
        <f>Sales_Data[[#This Row],[Quantity]]*Sales_Data[[#This Row],[Unit_Price]]</f>
        <v>3222.82</v>
      </c>
      <c r="R2822">
        <f>Sales_Data[[#This Row],[Gross_Sales]]*Sales_Data[[#This Row],[Discount]]</f>
        <v>161.14100000000002</v>
      </c>
      <c r="S2822">
        <f>Sales_Data[[#This Row],[Gross_Sales]]-Sales_Data[[#This Row],[Discount_Amount]]</f>
        <v>3061.6790000000001</v>
      </c>
      <c r="T2822">
        <f>Sales_Data[[#This Row],[Net Sales]]-Sales_Data[[#This Row],[Cost]]</f>
        <v>1145.549</v>
      </c>
      <c r="U2822" s="2">
        <f>Sales_Data[[#This Row],[Profit]]/Sales_Data[[#This Row],[Net Sales]]</f>
        <v>0.37415712097839127</v>
      </c>
      <c r="V2822">
        <f>YEAR(Sales_Data[[#This Row],[Order_Date]])</f>
        <v>2025</v>
      </c>
      <c r="W2822" t="str">
        <f>TEXT(Sales_Data[[#This Row],[Order_Date]],"mmm")</f>
        <v>Nov</v>
      </c>
      <c r="X2822">
        <f>MONTH(Sales_Data[[#This Row],[Order_Date]])</f>
        <v>11</v>
      </c>
      <c r="Y2822" t="str">
        <f>"Q"&amp;ROUNDUP(MONTH(Sales_Data[[#This Row],[Order_Date]])/3,0)</f>
        <v>Q4</v>
      </c>
    </row>
    <row r="2823" spans="1:25" x14ac:dyDescent="0.3">
      <c r="A2823" t="s">
        <v>4373</v>
      </c>
      <c r="B2823" s="1">
        <v>45757</v>
      </c>
      <c r="C2823" t="s">
        <v>948</v>
      </c>
      <c r="D2823" t="s">
        <v>218</v>
      </c>
      <c r="E2823" t="s">
        <v>39</v>
      </c>
      <c r="F2823" t="s">
        <v>405</v>
      </c>
      <c r="G2823" t="s">
        <v>67</v>
      </c>
      <c r="H2823" t="s">
        <v>133</v>
      </c>
      <c r="I2823" t="s">
        <v>134</v>
      </c>
      <c r="J2823">
        <v>5</v>
      </c>
      <c r="K2823">
        <v>5175.62</v>
      </c>
      <c r="L2823">
        <v>0</v>
      </c>
      <c r="M2823">
        <v>21867.15</v>
      </c>
      <c r="N2823" t="s">
        <v>24</v>
      </c>
      <c r="O2823" t="s">
        <v>35</v>
      </c>
      <c r="P2823" t="s">
        <v>71</v>
      </c>
      <c r="Q2823">
        <f>Sales_Data[[#This Row],[Quantity]]*Sales_Data[[#This Row],[Unit_Price]]</f>
        <v>25878.1</v>
      </c>
      <c r="R2823">
        <f>Sales_Data[[#This Row],[Gross_Sales]]*Sales_Data[[#This Row],[Discount]]</f>
        <v>0</v>
      </c>
      <c r="S2823">
        <f>Sales_Data[[#This Row],[Gross_Sales]]-Sales_Data[[#This Row],[Discount_Amount]]</f>
        <v>25878.1</v>
      </c>
      <c r="T2823">
        <f>Sales_Data[[#This Row],[Net Sales]]-Sales_Data[[#This Row],[Cost]]</f>
        <v>4010.9499999999971</v>
      </c>
      <c r="U2823" s="2">
        <f>Sales_Data[[#This Row],[Profit]]/Sales_Data[[#This Row],[Net Sales]]</f>
        <v>0.15499399105807604</v>
      </c>
      <c r="V2823">
        <f>YEAR(Sales_Data[[#This Row],[Order_Date]])</f>
        <v>2025</v>
      </c>
      <c r="W2823" t="str">
        <f>TEXT(Sales_Data[[#This Row],[Order_Date]],"mmm")</f>
        <v>Apr</v>
      </c>
      <c r="X2823">
        <f>MONTH(Sales_Data[[#This Row],[Order_Date]])</f>
        <v>4</v>
      </c>
      <c r="Y2823" t="str">
        <f>"Q"&amp;ROUNDUP(MONTH(Sales_Data[[#This Row],[Order_Date]])/3,0)</f>
        <v>Q2</v>
      </c>
    </row>
    <row r="2824" spans="1:25" x14ac:dyDescent="0.3">
      <c r="A2824" t="s">
        <v>4374</v>
      </c>
      <c r="B2824" s="1">
        <v>45983</v>
      </c>
      <c r="C2824" t="s">
        <v>3064</v>
      </c>
      <c r="D2824" t="s">
        <v>430</v>
      </c>
      <c r="E2824" t="s">
        <v>30</v>
      </c>
      <c r="F2824" t="s">
        <v>101</v>
      </c>
      <c r="G2824" t="s">
        <v>67</v>
      </c>
      <c r="H2824" t="s">
        <v>133</v>
      </c>
      <c r="I2824" t="s">
        <v>134</v>
      </c>
      <c r="J2824">
        <v>2</v>
      </c>
      <c r="K2824">
        <v>4189.9399999999996</v>
      </c>
      <c r="L2824">
        <v>0.05</v>
      </c>
      <c r="M2824">
        <v>6144.83</v>
      </c>
      <c r="N2824" t="s">
        <v>24</v>
      </c>
      <c r="O2824" t="s">
        <v>35</v>
      </c>
      <c r="P2824" t="s">
        <v>44</v>
      </c>
      <c r="Q2824">
        <f>Sales_Data[[#This Row],[Quantity]]*Sales_Data[[#This Row],[Unit_Price]]</f>
        <v>8379.8799999999992</v>
      </c>
      <c r="R2824">
        <f>Sales_Data[[#This Row],[Gross_Sales]]*Sales_Data[[#This Row],[Discount]]</f>
        <v>418.99399999999997</v>
      </c>
      <c r="S2824">
        <f>Sales_Data[[#This Row],[Gross_Sales]]-Sales_Data[[#This Row],[Discount_Amount]]</f>
        <v>7960.8859999999995</v>
      </c>
      <c r="T2824">
        <f>Sales_Data[[#This Row],[Net Sales]]-Sales_Data[[#This Row],[Cost]]</f>
        <v>1816.0559999999996</v>
      </c>
      <c r="U2824" s="2">
        <f>Sales_Data[[#This Row],[Profit]]/Sales_Data[[#This Row],[Net Sales]]</f>
        <v>0.22812234718597901</v>
      </c>
      <c r="V2824">
        <f>YEAR(Sales_Data[[#This Row],[Order_Date]])</f>
        <v>2025</v>
      </c>
      <c r="W2824" t="str">
        <f>TEXT(Sales_Data[[#This Row],[Order_Date]],"mmm")</f>
        <v>Nov</v>
      </c>
      <c r="X2824">
        <f>MONTH(Sales_Data[[#This Row],[Order_Date]])</f>
        <v>11</v>
      </c>
      <c r="Y2824" t="str">
        <f>"Q"&amp;ROUNDUP(MONTH(Sales_Data[[#This Row],[Order_Date]])/3,0)</f>
        <v>Q4</v>
      </c>
    </row>
    <row r="2825" spans="1:25" x14ac:dyDescent="0.3">
      <c r="A2825" t="s">
        <v>4375</v>
      </c>
      <c r="B2825" s="1">
        <v>45954</v>
      </c>
      <c r="C2825" t="s">
        <v>2839</v>
      </c>
      <c r="D2825" t="s">
        <v>463</v>
      </c>
      <c r="E2825" t="s">
        <v>48</v>
      </c>
      <c r="F2825" t="s">
        <v>49</v>
      </c>
      <c r="G2825" t="s">
        <v>32</v>
      </c>
      <c r="H2825" t="s">
        <v>33</v>
      </c>
      <c r="I2825" t="s">
        <v>161</v>
      </c>
      <c r="J2825">
        <v>2</v>
      </c>
      <c r="K2825">
        <v>58579.25</v>
      </c>
      <c r="L2825">
        <v>0.05</v>
      </c>
      <c r="M2825">
        <v>87931.520000000004</v>
      </c>
      <c r="N2825" t="s">
        <v>109</v>
      </c>
      <c r="O2825" t="s">
        <v>53</v>
      </c>
      <c r="P2825" t="s">
        <v>44</v>
      </c>
      <c r="Q2825">
        <f>Sales_Data[[#This Row],[Quantity]]*Sales_Data[[#This Row],[Unit_Price]]</f>
        <v>117158.5</v>
      </c>
      <c r="R2825">
        <f>Sales_Data[[#This Row],[Gross_Sales]]*Sales_Data[[#This Row],[Discount]]</f>
        <v>5857.9250000000002</v>
      </c>
      <c r="S2825">
        <f>Sales_Data[[#This Row],[Gross_Sales]]-Sales_Data[[#This Row],[Discount_Amount]]</f>
        <v>111300.575</v>
      </c>
      <c r="T2825">
        <f>Sales_Data[[#This Row],[Net Sales]]-Sales_Data[[#This Row],[Cost]]</f>
        <v>23369.054999999993</v>
      </c>
      <c r="U2825" s="2">
        <f>Sales_Data[[#This Row],[Profit]]/Sales_Data[[#This Row],[Net Sales]]</f>
        <v>0.2099634705391234</v>
      </c>
      <c r="V2825">
        <f>YEAR(Sales_Data[[#This Row],[Order_Date]])</f>
        <v>2025</v>
      </c>
      <c r="W2825" t="str">
        <f>TEXT(Sales_Data[[#This Row],[Order_Date]],"mmm")</f>
        <v>Oct</v>
      </c>
      <c r="X2825">
        <f>MONTH(Sales_Data[[#This Row],[Order_Date]])</f>
        <v>10</v>
      </c>
      <c r="Y2825" t="str">
        <f>"Q"&amp;ROUNDUP(MONTH(Sales_Data[[#This Row],[Order_Date]])/3,0)</f>
        <v>Q4</v>
      </c>
    </row>
    <row r="2826" spans="1:25" x14ac:dyDescent="0.3">
      <c r="A2826" t="s">
        <v>4376</v>
      </c>
      <c r="B2826" s="1">
        <v>45839</v>
      </c>
      <c r="C2826" t="s">
        <v>2411</v>
      </c>
      <c r="D2826" t="s">
        <v>580</v>
      </c>
      <c r="E2826" t="s">
        <v>19</v>
      </c>
      <c r="F2826" t="s">
        <v>113</v>
      </c>
      <c r="G2826" t="s">
        <v>67</v>
      </c>
      <c r="H2826" t="s">
        <v>121</v>
      </c>
      <c r="I2826" t="s">
        <v>122</v>
      </c>
      <c r="J2826">
        <v>2</v>
      </c>
      <c r="K2826">
        <v>1878.72</v>
      </c>
      <c r="L2826">
        <v>0.05</v>
      </c>
      <c r="M2826">
        <v>2581.5300000000002</v>
      </c>
      <c r="N2826" t="s">
        <v>70</v>
      </c>
      <c r="O2826" t="s">
        <v>25</v>
      </c>
      <c r="P2826" t="s">
        <v>44</v>
      </c>
      <c r="Q2826">
        <f>Sales_Data[[#This Row],[Quantity]]*Sales_Data[[#This Row],[Unit_Price]]</f>
        <v>3757.44</v>
      </c>
      <c r="R2826">
        <f>Sales_Data[[#This Row],[Gross_Sales]]*Sales_Data[[#This Row],[Discount]]</f>
        <v>187.87200000000001</v>
      </c>
      <c r="S2826">
        <f>Sales_Data[[#This Row],[Gross_Sales]]-Sales_Data[[#This Row],[Discount_Amount]]</f>
        <v>3569.5680000000002</v>
      </c>
      <c r="T2826">
        <f>Sales_Data[[#This Row],[Net Sales]]-Sales_Data[[#This Row],[Cost]]</f>
        <v>988.03800000000001</v>
      </c>
      <c r="U2826" s="2">
        <f>Sales_Data[[#This Row],[Profit]]/Sales_Data[[#This Row],[Net Sales]]</f>
        <v>0.27679483903934593</v>
      </c>
      <c r="V2826">
        <f>YEAR(Sales_Data[[#This Row],[Order_Date]])</f>
        <v>2025</v>
      </c>
      <c r="W2826" t="str">
        <f>TEXT(Sales_Data[[#This Row],[Order_Date]],"mmm")</f>
        <v>Jul</v>
      </c>
      <c r="X2826">
        <f>MONTH(Sales_Data[[#This Row],[Order_Date]])</f>
        <v>7</v>
      </c>
      <c r="Y2826" t="str">
        <f>"Q"&amp;ROUNDUP(MONTH(Sales_Data[[#This Row],[Order_Date]])/3,0)</f>
        <v>Q3</v>
      </c>
    </row>
    <row r="2827" spans="1:25" x14ac:dyDescent="0.3">
      <c r="A2827" t="s">
        <v>4377</v>
      </c>
      <c r="B2827" s="1">
        <v>45831</v>
      </c>
      <c r="C2827" t="s">
        <v>4378</v>
      </c>
      <c r="D2827" t="s">
        <v>118</v>
      </c>
      <c r="E2827" t="s">
        <v>19</v>
      </c>
      <c r="F2827" t="s">
        <v>113</v>
      </c>
      <c r="G2827" t="s">
        <v>41</v>
      </c>
      <c r="H2827" t="s">
        <v>102</v>
      </c>
      <c r="I2827" t="s">
        <v>388</v>
      </c>
      <c r="J2827">
        <v>3</v>
      </c>
      <c r="K2827">
        <v>5925.96</v>
      </c>
      <c r="L2827">
        <v>0.1</v>
      </c>
      <c r="M2827">
        <v>13847.13</v>
      </c>
      <c r="N2827" t="s">
        <v>24</v>
      </c>
      <c r="O2827" t="s">
        <v>35</v>
      </c>
      <c r="P2827" t="s">
        <v>44</v>
      </c>
      <c r="Q2827">
        <f>Sales_Data[[#This Row],[Quantity]]*Sales_Data[[#This Row],[Unit_Price]]</f>
        <v>17777.88</v>
      </c>
      <c r="R2827">
        <f>Sales_Data[[#This Row],[Gross_Sales]]*Sales_Data[[#This Row],[Discount]]</f>
        <v>1777.7880000000002</v>
      </c>
      <c r="S2827">
        <f>Sales_Data[[#This Row],[Gross_Sales]]-Sales_Data[[#This Row],[Discount_Amount]]</f>
        <v>16000.092000000001</v>
      </c>
      <c r="T2827">
        <f>Sales_Data[[#This Row],[Net Sales]]-Sales_Data[[#This Row],[Cost]]</f>
        <v>2152.9620000000014</v>
      </c>
      <c r="U2827" s="2">
        <f>Sales_Data[[#This Row],[Profit]]/Sales_Data[[#This Row],[Net Sales]]</f>
        <v>0.1345593512837302</v>
      </c>
      <c r="V2827">
        <f>YEAR(Sales_Data[[#This Row],[Order_Date]])</f>
        <v>2025</v>
      </c>
      <c r="W2827" t="str">
        <f>TEXT(Sales_Data[[#This Row],[Order_Date]],"mmm")</f>
        <v>Jun</v>
      </c>
      <c r="X2827">
        <f>MONTH(Sales_Data[[#This Row],[Order_Date]])</f>
        <v>6</v>
      </c>
      <c r="Y2827" t="str">
        <f>"Q"&amp;ROUNDUP(MONTH(Sales_Data[[#This Row],[Order_Date]])/3,0)</f>
        <v>Q2</v>
      </c>
    </row>
    <row r="2828" spans="1:25" x14ac:dyDescent="0.3">
      <c r="A2828" t="s">
        <v>4379</v>
      </c>
      <c r="B2828" s="1">
        <v>45973</v>
      </c>
      <c r="C2828" t="s">
        <v>646</v>
      </c>
      <c r="D2828" t="s">
        <v>215</v>
      </c>
      <c r="E2828" t="s">
        <v>48</v>
      </c>
      <c r="F2828" t="s">
        <v>164</v>
      </c>
      <c r="G2828" t="s">
        <v>67</v>
      </c>
      <c r="H2828" t="s">
        <v>133</v>
      </c>
      <c r="I2828" t="s">
        <v>134</v>
      </c>
      <c r="J2828">
        <v>3</v>
      </c>
      <c r="K2828">
        <v>21834.61</v>
      </c>
      <c r="L2828">
        <v>0.05</v>
      </c>
      <c r="M2828">
        <v>47044.79</v>
      </c>
      <c r="N2828" t="s">
        <v>52</v>
      </c>
      <c r="O2828" t="s">
        <v>25</v>
      </c>
      <c r="P2828" t="s">
        <v>26</v>
      </c>
      <c r="Q2828">
        <f>Sales_Data[[#This Row],[Quantity]]*Sales_Data[[#This Row],[Unit_Price]]</f>
        <v>65503.83</v>
      </c>
      <c r="R2828">
        <f>Sales_Data[[#This Row],[Gross_Sales]]*Sales_Data[[#This Row],[Discount]]</f>
        <v>3275.1915000000004</v>
      </c>
      <c r="S2828">
        <f>Sales_Data[[#This Row],[Gross_Sales]]-Sales_Data[[#This Row],[Discount_Amount]]</f>
        <v>62228.638500000001</v>
      </c>
      <c r="T2828">
        <f>Sales_Data[[#This Row],[Net Sales]]-Sales_Data[[#This Row],[Cost]]</f>
        <v>15183.8485</v>
      </c>
      <c r="U2828" s="2">
        <f>Sales_Data[[#This Row],[Profit]]/Sales_Data[[#This Row],[Net Sales]]</f>
        <v>0.24400097553154726</v>
      </c>
      <c r="V2828">
        <f>YEAR(Sales_Data[[#This Row],[Order_Date]])</f>
        <v>2025</v>
      </c>
      <c r="W2828" t="str">
        <f>TEXT(Sales_Data[[#This Row],[Order_Date]],"mmm")</f>
        <v>Nov</v>
      </c>
      <c r="X2828">
        <f>MONTH(Sales_Data[[#This Row],[Order_Date]])</f>
        <v>11</v>
      </c>
      <c r="Y2828" t="str">
        <f>"Q"&amp;ROUNDUP(MONTH(Sales_Data[[#This Row],[Order_Date]])/3,0)</f>
        <v>Q4</v>
      </c>
    </row>
    <row r="2829" spans="1:25" x14ac:dyDescent="0.3">
      <c r="A2829" t="s">
        <v>4380</v>
      </c>
      <c r="B2829" s="1">
        <v>46021</v>
      </c>
      <c r="C2829" t="s">
        <v>4381</v>
      </c>
      <c r="D2829" t="s">
        <v>313</v>
      </c>
      <c r="E2829" t="s">
        <v>19</v>
      </c>
      <c r="F2829" t="s">
        <v>113</v>
      </c>
      <c r="G2829" t="s">
        <v>67</v>
      </c>
      <c r="H2829" t="s">
        <v>68</v>
      </c>
      <c r="I2829" t="s">
        <v>97</v>
      </c>
      <c r="J2829">
        <v>2</v>
      </c>
      <c r="K2829">
        <v>8215.91</v>
      </c>
      <c r="L2829">
        <v>0.1</v>
      </c>
      <c r="M2829">
        <v>11543.81</v>
      </c>
      <c r="N2829" t="s">
        <v>83</v>
      </c>
      <c r="O2829" t="s">
        <v>35</v>
      </c>
      <c r="P2829" t="s">
        <v>26</v>
      </c>
      <c r="Q2829">
        <f>Sales_Data[[#This Row],[Quantity]]*Sales_Data[[#This Row],[Unit_Price]]</f>
        <v>16431.82</v>
      </c>
      <c r="R2829">
        <f>Sales_Data[[#This Row],[Gross_Sales]]*Sales_Data[[#This Row],[Discount]]</f>
        <v>1643.182</v>
      </c>
      <c r="S2829">
        <f>Sales_Data[[#This Row],[Gross_Sales]]-Sales_Data[[#This Row],[Discount_Amount]]</f>
        <v>14788.637999999999</v>
      </c>
      <c r="T2829">
        <f>Sales_Data[[#This Row],[Net Sales]]-Sales_Data[[#This Row],[Cost]]</f>
        <v>3244.8279999999995</v>
      </c>
      <c r="U2829" s="2">
        <f>Sales_Data[[#This Row],[Profit]]/Sales_Data[[#This Row],[Net Sales]]</f>
        <v>0.21941357953315238</v>
      </c>
      <c r="V2829">
        <f>YEAR(Sales_Data[[#This Row],[Order_Date]])</f>
        <v>2025</v>
      </c>
      <c r="W2829" t="str">
        <f>TEXT(Sales_Data[[#This Row],[Order_Date]],"mmm")</f>
        <v>Dec</v>
      </c>
      <c r="X2829">
        <f>MONTH(Sales_Data[[#This Row],[Order_Date]])</f>
        <v>12</v>
      </c>
      <c r="Y2829" t="str">
        <f>"Q"&amp;ROUNDUP(MONTH(Sales_Data[[#This Row],[Order_Date]])/3,0)</f>
        <v>Q4</v>
      </c>
    </row>
    <row r="2830" spans="1:25" x14ac:dyDescent="0.3">
      <c r="A2830" t="s">
        <v>4382</v>
      </c>
      <c r="B2830" s="1">
        <v>45845</v>
      </c>
      <c r="C2830" t="s">
        <v>3158</v>
      </c>
      <c r="D2830" t="s">
        <v>694</v>
      </c>
      <c r="E2830" t="s">
        <v>19</v>
      </c>
      <c r="F2830" t="s">
        <v>81</v>
      </c>
      <c r="G2830" t="s">
        <v>41</v>
      </c>
      <c r="H2830" t="s">
        <v>102</v>
      </c>
      <c r="I2830" t="s">
        <v>103</v>
      </c>
      <c r="J2830">
        <v>5</v>
      </c>
      <c r="K2830">
        <v>3628.28</v>
      </c>
      <c r="L2830">
        <v>0.1</v>
      </c>
      <c r="M2830">
        <v>11009.76</v>
      </c>
      <c r="N2830" t="s">
        <v>109</v>
      </c>
      <c r="O2830" t="s">
        <v>35</v>
      </c>
      <c r="P2830" t="s">
        <v>26</v>
      </c>
      <c r="Q2830">
        <f>Sales_Data[[#This Row],[Quantity]]*Sales_Data[[#This Row],[Unit_Price]]</f>
        <v>18141.400000000001</v>
      </c>
      <c r="R2830">
        <f>Sales_Data[[#This Row],[Gross_Sales]]*Sales_Data[[#This Row],[Discount]]</f>
        <v>1814.1400000000003</v>
      </c>
      <c r="S2830">
        <f>Sales_Data[[#This Row],[Gross_Sales]]-Sales_Data[[#This Row],[Discount_Amount]]</f>
        <v>16327.260000000002</v>
      </c>
      <c r="T2830">
        <f>Sales_Data[[#This Row],[Net Sales]]-Sales_Data[[#This Row],[Cost]]</f>
        <v>5317.5000000000018</v>
      </c>
      <c r="U2830" s="2">
        <f>Sales_Data[[#This Row],[Profit]]/Sales_Data[[#This Row],[Net Sales]]</f>
        <v>0.32568232514212436</v>
      </c>
      <c r="V2830">
        <f>YEAR(Sales_Data[[#This Row],[Order_Date]])</f>
        <v>2025</v>
      </c>
      <c r="W2830" t="str">
        <f>TEXT(Sales_Data[[#This Row],[Order_Date]],"mmm")</f>
        <v>Jul</v>
      </c>
      <c r="X2830">
        <f>MONTH(Sales_Data[[#This Row],[Order_Date]])</f>
        <v>7</v>
      </c>
      <c r="Y2830" t="str">
        <f>"Q"&amp;ROUNDUP(MONTH(Sales_Data[[#This Row],[Order_Date]])/3,0)</f>
        <v>Q3</v>
      </c>
    </row>
    <row r="2831" spans="1:25" x14ac:dyDescent="0.3">
      <c r="A2831" t="s">
        <v>4383</v>
      </c>
      <c r="B2831" s="1">
        <v>45714</v>
      </c>
      <c r="C2831" t="s">
        <v>1900</v>
      </c>
      <c r="D2831" t="s">
        <v>596</v>
      </c>
      <c r="E2831" t="s">
        <v>48</v>
      </c>
      <c r="F2831" t="s">
        <v>164</v>
      </c>
      <c r="G2831" t="s">
        <v>41</v>
      </c>
      <c r="H2831" t="s">
        <v>42</v>
      </c>
      <c r="I2831" t="s">
        <v>82</v>
      </c>
      <c r="J2831">
        <v>2</v>
      </c>
      <c r="K2831">
        <v>33009.07</v>
      </c>
      <c r="L2831">
        <v>0</v>
      </c>
      <c r="M2831">
        <v>50511.68</v>
      </c>
      <c r="N2831" t="s">
        <v>70</v>
      </c>
      <c r="O2831" t="s">
        <v>35</v>
      </c>
      <c r="P2831" t="s">
        <v>44</v>
      </c>
      <c r="Q2831">
        <f>Sales_Data[[#This Row],[Quantity]]*Sales_Data[[#This Row],[Unit_Price]]</f>
        <v>66018.14</v>
      </c>
      <c r="R2831">
        <f>Sales_Data[[#This Row],[Gross_Sales]]*Sales_Data[[#This Row],[Discount]]</f>
        <v>0</v>
      </c>
      <c r="S2831">
        <f>Sales_Data[[#This Row],[Gross_Sales]]-Sales_Data[[#This Row],[Discount_Amount]]</f>
        <v>66018.14</v>
      </c>
      <c r="T2831">
        <f>Sales_Data[[#This Row],[Net Sales]]-Sales_Data[[#This Row],[Cost]]</f>
        <v>15506.46</v>
      </c>
      <c r="U2831" s="2">
        <f>Sales_Data[[#This Row],[Profit]]/Sales_Data[[#This Row],[Net Sales]]</f>
        <v>0.23488180672766606</v>
      </c>
      <c r="V2831">
        <f>YEAR(Sales_Data[[#This Row],[Order_Date]])</f>
        <v>2025</v>
      </c>
      <c r="W2831" t="str">
        <f>TEXT(Sales_Data[[#This Row],[Order_Date]],"mmm")</f>
        <v>Feb</v>
      </c>
      <c r="X2831">
        <f>MONTH(Sales_Data[[#This Row],[Order_Date]])</f>
        <v>2</v>
      </c>
      <c r="Y2831" t="str">
        <f>"Q"&amp;ROUNDUP(MONTH(Sales_Data[[#This Row],[Order_Date]])/3,0)</f>
        <v>Q1</v>
      </c>
    </row>
    <row r="2832" spans="1:25" x14ac:dyDescent="0.3">
      <c r="A2832" t="s">
        <v>4384</v>
      </c>
      <c r="B2832" s="1">
        <v>45688</v>
      </c>
      <c r="C2832" t="s">
        <v>3069</v>
      </c>
      <c r="D2832" t="s">
        <v>765</v>
      </c>
      <c r="E2832" t="s">
        <v>48</v>
      </c>
      <c r="F2832" t="s">
        <v>126</v>
      </c>
      <c r="G2832" t="s">
        <v>21</v>
      </c>
      <c r="H2832" t="s">
        <v>230</v>
      </c>
      <c r="I2832" t="s">
        <v>328</v>
      </c>
      <c r="J2832">
        <v>2</v>
      </c>
      <c r="K2832">
        <v>43614.11</v>
      </c>
      <c r="L2832">
        <v>0.05</v>
      </c>
      <c r="M2832">
        <v>56131.34</v>
      </c>
      <c r="N2832" t="s">
        <v>52</v>
      </c>
      <c r="O2832" t="s">
        <v>35</v>
      </c>
      <c r="P2832" t="s">
        <v>44</v>
      </c>
      <c r="Q2832">
        <f>Sales_Data[[#This Row],[Quantity]]*Sales_Data[[#This Row],[Unit_Price]]</f>
        <v>87228.22</v>
      </c>
      <c r="R2832">
        <f>Sales_Data[[#This Row],[Gross_Sales]]*Sales_Data[[#This Row],[Discount]]</f>
        <v>4361.4110000000001</v>
      </c>
      <c r="S2832">
        <f>Sales_Data[[#This Row],[Gross_Sales]]-Sales_Data[[#This Row],[Discount_Amount]]</f>
        <v>82866.809000000008</v>
      </c>
      <c r="T2832">
        <f>Sales_Data[[#This Row],[Net Sales]]-Sales_Data[[#This Row],[Cost]]</f>
        <v>26735.469000000012</v>
      </c>
      <c r="U2832" s="2">
        <f>Sales_Data[[#This Row],[Profit]]/Sales_Data[[#This Row],[Net Sales]]</f>
        <v>0.32263181510947297</v>
      </c>
      <c r="V2832">
        <f>YEAR(Sales_Data[[#This Row],[Order_Date]])</f>
        <v>2025</v>
      </c>
      <c r="W2832" t="str">
        <f>TEXT(Sales_Data[[#This Row],[Order_Date]],"mmm")</f>
        <v>Jan</v>
      </c>
      <c r="X2832">
        <f>MONTH(Sales_Data[[#This Row],[Order_Date]])</f>
        <v>1</v>
      </c>
      <c r="Y2832" t="str">
        <f>"Q"&amp;ROUNDUP(MONTH(Sales_Data[[#This Row],[Order_Date]])/3,0)</f>
        <v>Q1</v>
      </c>
    </row>
    <row r="2833" spans="1:25" x14ac:dyDescent="0.3">
      <c r="A2833" t="s">
        <v>4385</v>
      </c>
      <c r="B2833" s="1">
        <v>45741</v>
      </c>
      <c r="C2833" t="s">
        <v>966</v>
      </c>
      <c r="D2833" t="s">
        <v>151</v>
      </c>
      <c r="E2833" t="s">
        <v>30</v>
      </c>
      <c r="F2833" t="s">
        <v>87</v>
      </c>
      <c r="G2833" t="s">
        <v>67</v>
      </c>
      <c r="H2833" t="s">
        <v>88</v>
      </c>
      <c r="I2833" t="s">
        <v>89</v>
      </c>
      <c r="J2833">
        <v>3</v>
      </c>
      <c r="K2833">
        <v>2612.48</v>
      </c>
      <c r="L2833">
        <v>0</v>
      </c>
      <c r="M2833">
        <v>5092.6400000000003</v>
      </c>
      <c r="N2833" t="s">
        <v>52</v>
      </c>
      <c r="O2833" t="s">
        <v>53</v>
      </c>
      <c r="P2833" t="s">
        <v>71</v>
      </c>
      <c r="Q2833">
        <f>Sales_Data[[#This Row],[Quantity]]*Sales_Data[[#This Row],[Unit_Price]]</f>
        <v>7837.4400000000005</v>
      </c>
      <c r="R2833">
        <f>Sales_Data[[#This Row],[Gross_Sales]]*Sales_Data[[#This Row],[Discount]]</f>
        <v>0</v>
      </c>
      <c r="S2833">
        <f>Sales_Data[[#This Row],[Gross_Sales]]-Sales_Data[[#This Row],[Discount_Amount]]</f>
        <v>7837.4400000000005</v>
      </c>
      <c r="T2833">
        <f>Sales_Data[[#This Row],[Net Sales]]-Sales_Data[[#This Row],[Cost]]</f>
        <v>2744.8</v>
      </c>
      <c r="U2833" s="2">
        <f>Sales_Data[[#This Row],[Profit]]/Sales_Data[[#This Row],[Net Sales]]</f>
        <v>0.35021639719091946</v>
      </c>
      <c r="V2833">
        <f>YEAR(Sales_Data[[#This Row],[Order_Date]])</f>
        <v>2025</v>
      </c>
      <c r="W2833" t="str">
        <f>TEXT(Sales_Data[[#This Row],[Order_Date]],"mmm")</f>
        <v>Mar</v>
      </c>
      <c r="X2833">
        <f>MONTH(Sales_Data[[#This Row],[Order_Date]])</f>
        <v>3</v>
      </c>
      <c r="Y2833" t="str">
        <f>"Q"&amp;ROUNDUP(MONTH(Sales_Data[[#This Row],[Order_Date]])/3,0)</f>
        <v>Q1</v>
      </c>
    </row>
    <row r="2834" spans="1:25" x14ac:dyDescent="0.3">
      <c r="A2834" t="s">
        <v>4386</v>
      </c>
      <c r="B2834" s="1">
        <v>45809</v>
      </c>
      <c r="C2834" t="s">
        <v>4387</v>
      </c>
      <c r="D2834" t="s">
        <v>92</v>
      </c>
      <c r="E2834" t="s">
        <v>48</v>
      </c>
      <c r="F2834" t="s">
        <v>132</v>
      </c>
      <c r="G2834" t="s">
        <v>75</v>
      </c>
      <c r="H2834" t="s">
        <v>185</v>
      </c>
      <c r="I2834" t="s">
        <v>186</v>
      </c>
      <c r="J2834">
        <v>1</v>
      </c>
      <c r="K2834">
        <v>43777.86</v>
      </c>
      <c r="L2834">
        <v>0.15</v>
      </c>
      <c r="M2834">
        <v>28053.919999999998</v>
      </c>
      <c r="N2834" t="s">
        <v>70</v>
      </c>
      <c r="O2834" t="s">
        <v>35</v>
      </c>
      <c r="P2834" t="s">
        <v>71</v>
      </c>
      <c r="Q2834">
        <f>Sales_Data[[#This Row],[Quantity]]*Sales_Data[[#This Row],[Unit_Price]]</f>
        <v>43777.86</v>
      </c>
      <c r="R2834">
        <f>Sales_Data[[#This Row],[Gross_Sales]]*Sales_Data[[#This Row],[Discount]]</f>
        <v>6566.6790000000001</v>
      </c>
      <c r="S2834">
        <f>Sales_Data[[#This Row],[Gross_Sales]]-Sales_Data[[#This Row],[Discount_Amount]]</f>
        <v>37211.180999999997</v>
      </c>
      <c r="T2834">
        <f>Sales_Data[[#This Row],[Net Sales]]-Sales_Data[[#This Row],[Cost]]</f>
        <v>9157.2609999999986</v>
      </c>
      <c r="U2834" s="2">
        <f>Sales_Data[[#This Row],[Profit]]/Sales_Data[[#This Row],[Net Sales]]</f>
        <v>0.24608896449698814</v>
      </c>
      <c r="V2834">
        <f>YEAR(Sales_Data[[#This Row],[Order_Date]])</f>
        <v>2025</v>
      </c>
      <c r="W2834" t="str">
        <f>TEXT(Sales_Data[[#This Row],[Order_Date]],"mmm")</f>
        <v>Jun</v>
      </c>
      <c r="X2834">
        <f>MONTH(Sales_Data[[#This Row],[Order_Date]])</f>
        <v>6</v>
      </c>
      <c r="Y2834" t="str">
        <f>"Q"&amp;ROUNDUP(MONTH(Sales_Data[[#This Row],[Order_Date]])/3,0)</f>
        <v>Q2</v>
      </c>
    </row>
    <row r="2835" spans="1:25" x14ac:dyDescent="0.3">
      <c r="A2835" t="s">
        <v>4388</v>
      </c>
      <c r="B2835" s="1">
        <v>45693</v>
      </c>
      <c r="C2835" t="s">
        <v>1180</v>
      </c>
      <c r="D2835" t="s">
        <v>347</v>
      </c>
      <c r="E2835" t="s">
        <v>119</v>
      </c>
      <c r="F2835" t="s">
        <v>120</v>
      </c>
      <c r="G2835" t="s">
        <v>67</v>
      </c>
      <c r="H2835" t="s">
        <v>133</v>
      </c>
      <c r="I2835" t="s">
        <v>134</v>
      </c>
      <c r="J2835">
        <v>2</v>
      </c>
      <c r="K2835">
        <v>1064.75</v>
      </c>
      <c r="L2835">
        <v>0.15</v>
      </c>
      <c r="M2835">
        <v>1520.44</v>
      </c>
      <c r="N2835" t="s">
        <v>52</v>
      </c>
      <c r="O2835" t="s">
        <v>53</v>
      </c>
      <c r="P2835" t="s">
        <v>44</v>
      </c>
      <c r="Q2835">
        <f>Sales_Data[[#This Row],[Quantity]]*Sales_Data[[#This Row],[Unit_Price]]</f>
        <v>2129.5</v>
      </c>
      <c r="R2835">
        <f>Sales_Data[[#This Row],[Gross_Sales]]*Sales_Data[[#This Row],[Discount]]</f>
        <v>319.42500000000001</v>
      </c>
      <c r="S2835">
        <f>Sales_Data[[#This Row],[Gross_Sales]]-Sales_Data[[#This Row],[Discount_Amount]]</f>
        <v>1810.075</v>
      </c>
      <c r="T2835">
        <f>Sales_Data[[#This Row],[Net Sales]]-Sales_Data[[#This Row],[Cost]]</f>
        <v>289.63499999999999</v>
      </c>
      <c r="U2835" s="2">
        <f>Sales_Data[[#This Row],[Profit]]/Sales_Data[[#This Row],[Net Sales]]</f>
        <v>0.16001270665580156</v>
      </c>
      <c r="V2835">
        <f>YEAR(Sales_Data[[#This Row],[Order_Date]])</f>
        <v>2025</v>
      </c>
      <c r="W2835" t="str">
        <f>TEXT(Sales_Data[[#This Row],[Order_Date]],"mmm")</f>
        <v>Feb</v>
      </c>
      <c r="X2835">
        <f>MONTH(Sales_Data[[#This Row],[Order_Date]])</f>
        <v>2</v>
      </c>
      <c r="Y2835" t="str">
        <f>"Q"&amp;ROUNDUP(MONTH(Sales_Data[[#This Row],[Order_Date]])/3,0)</f>
        <v>Q1</v>
      </c>
    </row>
    <row r="2836" spans="1:25" x14ac:dyDescent="0.3">
      <c r="A2836" t="s">
        <v>4389</v>
      </c>
      <c r="B2836" s="1">
        <v>45870</v>
      </c>
      <c r="C2836" t="s">
        <v>935</v>
      </c>
      <c r="D2836" t="s">
        <v>241</v>
      </c>
      <c r="E2836" t="s">
        <v>48</v>
      </c>
      <c r="F2836" t="s">
        <v>49</v>
      </c>
      <c r="G2836" t="s">
        <v>41</v>
      </c>
      <c r="H2836" t="s">
        <v>147</v>
      </c>
      <c r="I2836" t="s">
        <v>148</v>
      </c>
      <c r="J2836">
        <v>4</v>
      </c>
      <c r="K2836">
        <v>57125.2</v>
      </c>
      <c r="L2836">
        <v>0</v>
      </c>
      <c r="M2836">
        <v>193797.3</v>
      </c>
      <c r="N2836" t="s">
        <v>52</v>
      </c>
      <c r="O2836" t="s">
        <v>35</v>
      </c>
      <c r="P2836" t="s">
        <v>71</v>
      </c>
      <c r="Q2836">
        <f>Sales_Data[[#This Row],[Quantity]]*Sales_Data[[#This Row],[Unit_Price]]</f>
        <v>228500.8</v>
      </c>
      <c r="R2836">
        <f>Sales_Data[[#This Row],[Gross_Sales]]*Sales_Data[[#This Row],[Discount]]</f>
        <v>0</v>
      </c>
      <c r="S2836">
        <f>Sales_Data[[#This Row],[Gross_Sales]]-Sales_Data[[#This Row],[Discount_Amount]]</f>
        <v>228500.8</v>
      </c>
      <c r="T2836">
        <f>Sales_Data[[#This Row],[Net Sales]]-Sales_Data[[#This Row],[Cost]]</f>
        <v>34703.5</v>
      </c>
      <c r="U2836" s="2">
        <f>Sales_Data[[#This Row],[Profit]]/Sales_Data[[#This Row],[Net Sales]]</f>
        <v>0.15187474179521473</v>
      </c>
      <c r="V2836">
        <f>YEAR(Sales_Data[[#This Row],[Order_Date]])</f>
        <v>2025</v>
      </c>
      <c r="W2836" t="str">
        <f>TEXT(Sales_Data[[#This Row],[Order_Date]],"mmm")</f>
        <v>Aug</v>
      </c>
      <c r="X2836">
        <f>MONTH(Sales_Data[[#This Row],[Order_Date]])</f>
        <v>8</v>
      </c>
      <c r="Y2836" t="str">
        <f>"Q"&amp;ROUNDUP(MONTH(Sales_Data[[#This Row],[Order_Date]])/3,0)</f>
        <v>Q3</v>
      </c>
    </row>
    <row r="2837" spans="1:25" x14ac:dyDescent="0.3">
      <c r="A2837" t="s">
        <v>4390</v>
      </c>
      <c r="B2837" s="1">
        <v>46021</v>
      </c>
      <c r="C2837" t="s">
        <v>3601</v>
      </c>
      <c r="D2837" t="s">
        <v>615</v>
      </c>
      <c r="E2837" t="s">
        <v>30</v>
      </c>
      <c r="F2837" t="s">
        <v>87</v>
      </c>
      <c r="G2837" t="s">
        <v>21</v>
      </c>
      <c r="H2837" t="s">
        <v>127</v>
      </c>
      <c r="I2837" t="s">
        <v>342</v>
      </c>
      <c r="J2837">
        <v>1</v>
      </c>
      <c r="K2837">
        <v>4710.58</v>
      </c>
      <c r="L2837">
        <v>0.1</v>
      </c>
      <c r="M2837">
        <v>3661.31</v>
      </c>
      <c r="N2837" t="s">
        <v>52</v>
      </c>
      <c r="O2837" t="s">
        <v>53</v>
      </c>
      <c r="P2837" t="s">
        <v>26</v>
      </c>
      <c r="Q2837">
        <f>Sales_Data[[#This Row],[Quantity]]*Sales_Data[[#This Row],[Unit_Price]]</f>
        <v>4710.58</v>
      </c>
      <c r="R2837">
        <f>Sales_Data[[#This Row],[Gross_Sales]]*Sales_Data[[#This Row],[Discount]]</f>
        <v>471.05799999999999</v>
      </c>
      <c r="S2837">
        <f>Sales_Data[[#This Row],[Gross_Sales]]-Sales_Data[[#This Row],[Discount_Amount]]</f>
        <v>4239.5219999999999</v>
      </c>
      <c r="T2837">
        <f>Sales_Data[[#This Row],[Net Sales]]-Sales_Data[[#This Row],[Cost]]</f>
        <v>578.21199999999999</v>
      </c>
      <c r="U2837" s="2">
        <f>Sales_Data[[#This Row],[Profit]]/Sales_Data[[#This Row],[Net Sales]]</f>
        <v>0.13638613032318267</v>
      </c>
      <c r="V2837">
        <f>YEAR(Sales_Data[[#This Row],[Order_Date]])</f>
        <v>2025</v>
      </c>
      <c r="W2837" t="str">
        <f>TEXT(Sales_Data[[#This Row],[Order_Date]],"mmm")</f>
        <v>Dec</v>
      </c>
      <c r="X2837">
        <f>MONTH(Sales_Data[[#This Row],[Order_Date]])</f>
        <v>12</v>
      </c>
      <c r="Y2837" t="str">
        <f>"Q"&amp;ROUNDUP(MONTH(Sales_Data[[#This Row],[Order_Date]])/3,0)</f>
        <v>Q4</v>
      </c>
    </row>
    <row r="2838" spans="1:25" x14ac:dyDescent="0.3">
      <c r="A2838" t="s">
        <v>4391</v>
      </c>
      <c r="B2838" s="1">
        <v>45763</v>
      </c>
      <c r="C2838" t="s">
        <v>977</v>
      </c>
      <c r="D2838" t="s">
        <v>194</v>
      </c>
      <c r="E2838" t="s">
        <v>119</v>
      </c>
      <c r="F2838" t="s">
        <v>249</v>
      </c>
      <c r="G2838" t="s">
        <v>41</v>
      </c>
      <c r="H2838" t="s">
        <v>147</v>
      </c>
      <c r="I2838" t="s">
        <v>148</v>
      </c>
      <c r="J2838">
        <v>1</v>
      </c>
      <c r="K2838">
        <v>5752.21</v>
      </c>
      <c r="L2838">
        <v>0.2</v>
      </c>
      <c r="M2838">
        <v>3973.31</v>
      </c>
      <c r="N2838" t="s">
        <v>24</v>
      </c>
      <c r="O2838" t="s">
        <v>35</v>
      </c>
      <c r="P2838" t="s">
        <v>71</v>
      </c>
      <c r="Q2838">
        <f>Sales_Data[[#This Row],[Quantity]]*Sales_Data[[#This Row],[Unit_Price]]</f>
        <v>5752.21</v>
      </c>
      <c r="R2838">
        <f>Sales_Data[[#This Row],[Gross_Sales]]*Sales_Data[[#This Row],[Discount]]</f>
        <v>1150.442</v>
      </c>
      <c r="S2838">
        <f>Sales_Data[[#This Row],[Gross_Sales]]-Sales_Data[[#This Row],[Discount_Amount]]</f>
        <v>4601.768</v>
      </c>
      <c r="T2838">
        <f>Sales_Data[[#This Row],[Net Sales]]-Sales_Data[[#This Row],[Cost]]</f>
        <v>628.45800000000008</v>
      </c>
      <c r="U2838" s="2">
        <f>Sales_Data[[#This Row],[Profit]]/Sales_Data[[#This Row],[Net Sales]]</f>
        <v>0.13656881442089217</v>
      </c>
      <c r="V2838">
        <f>YEAR(Sales_Data[[#This Row],[Order_Date]])</f>
        <v>2025</v>
      </c>
      <c r="W2838" t="str">
        <f>TEXT(Sales_Data[[#This Row],[Order_Date]],"mmm")</f>
        <v>Apr</v>
      </c>
      <c r="X2838">
        <f>MONTH(Sales_Data[[#This Row],[Order_Date]])</f>
        <v>4</v>
      </c>
      <c r="Y2838" t="str">
        <f>"Q"&amp;ROUNDUP(MONTH(Sales_Data[[#This Row],[Order_Date]])/3,0)</f>
        <v>Q2</v>
      </c>
    </row>
    <row r="2839" spans="1:25" x14ac:dyDescent="0.3">
      <c r="A2839" t="s">
        <v>4392</v>
      </c>
      <c r="B2839" s="1">
        <v>45999</v>
      </c>
      <c r="C2839" t="s">
        <v>946</v>
      </c>
      <c r="D2839" t="s">
        <v>374</v>
      </c>
      <c r="E2839" t="s">
        <v>119</v>
      </c>
      <c r="F2839" t="s">
        <v>249</v>
      </c>
      <c r="G2839" t="s">
        <v>75</v>
      </c>
      <c r="H2839" t="s">
        <v>76</v>
      </c>
      <c r="I2839" t="s">
        <v>108</v>
      </c>
      <c r="J2839">
        <v>2</v>
      </c>
      <c r="K2839">
        <v>7991.82</v>
      </c>
      <c r="L2839">
        <v>0.1</v>
      </c>
      <c r="M2839">
        <v>12541.83</v>
      </c>
      <c r="N2839" t="s">
        <v>24</v>
      </c>
      <c r="O2839" t="s">
        <v>53</v>
      </c>
      <c r="P2839" t="s">
        <v>71</v>
      </c>
      <c r="Q2839">
        <f>Sales_Data[[#This Row],[Quantity]]*Sales_Data[[#This Row],[Unit_Price]]</f>
        <v>15983.64</v>
      </c>
      <c r="R2839">
        <f>Sales_Data[[#This Row],[Gross_Sales]]*Sales_Data[[#This Row],[Discount]]</f>
        <v>1598.364</v>
      </c>
      <c r="S2839">
        <f>Sales_Data[[#This Row],[Gross_Sales]]-Sales_Data[[#This Row],[Discount_Amount]]</f>
        <v>14385.276</v>
      </c>
      <c r="T2839">
        <f>Sales_Data[[#This Row],[Net Sales]]-Sales_Data[[#This Row],[Cost]]</f>
        <v>1843.4459999999999</v>
      </c>
      <c r="U2839" s="2">
        <f>Sales_Data[[#This Row],[Profit]]/Sales_Data[[#This Row],[Net Sales]]</f>
        <v>0.1281481147806966</v>
      </c>
      <c r="V2839">
        <f>YEAR(Sales_Data[[#This Row],[Order_Date]])</f>
        <v>2025</v>
      </c>
      <c r="W2839" t="str">
        <f>TEXT(Sales_Data[[#This Row],[Order_Date]],"mmm")</f>
        <v>Dec</v>
      </c>
      <c r="X2839">
        <f>MONTH(Sales_Data[[#This Row],[Order_Date]])</f>
        <v>12</v>
      </c>
      <c r="Y2839" t="str">
        <f>"Q"&amp;ROUNDUP(MONTH(Sales_Data[[#This Row],[Order_Date]])/3,0)</f>
        <v>Q4</v>
      </c>
    </row>
    <row r="2840" spans="1:25" x14ac:dyDescent="0.3">
      <c r="A2840" t="s">
        <v>4393</v>
      </c>
      <c r="B2840" s="1">
        <v>45877</v>
      </c>
      <c r="C2840" t="s">
        <v>2288</v>
      </c>
      <c r="D2840" t="s">
        <v>255</v>
      </c>
      <c r="E2840" t="s">
        <v>119</v>
      </c>
      <c r="F2840" t="s">
        <v>538</v>
      </c>
      <c r="G2840" t="s">
        <v>67</v>
      </c>
      <c r="H2840" t="s">
        <v>68</v>
      </c>
      <c r="I2840" t="s">
        <v>69</v>
      </c>
      <c r="J2840">
        <v>1</v>
      </c>
      <c r="K2840">
        <v>1617.29</v>
      </c>
      <c r="L2840">
        <v>0.05</v>
      </c>
      <c r="M2840">
        <v>1240.9000000000001</v>
      </c>
      <c r="N2840" t="s">
        <v>109</v>
      </c>
      <c r="O2840" t="s">
        <v>35</v>
      </c>
      <c r="P2840" t="s">
        <v>71</v>
      </c>
      <c r="Q2840">
        <f>Sales_Data[[#This Row],[Quantity]]*Sales_Data[[#This Row],[Unit_Price]]</f>
        <v>1617.29</v>
      </c>
      <c r="R2840">
        <f>Sales_Data[[#This Row],[Gross_Sales]]*Sales_Data[[#This Row],[Discount]]</f>
        <v>80.864500000000007</v>
      </c>
      <c r="S2840">
        <f>Sales_Data[[#This Row],[Gross_Sales]]-Sales_Data[[#This Row],[Discount_Amount]]</f>
        <v>1536.4255000000001</v>
      </c>
      <c r="T2840">
        <f>Sales_Data[[#This Row],[Net Sales]]-Sales_Data[[#This Row],[Cost]]</f>
        <v>295.52549999999997</v>
      </c>
      <c r="U2840" s="2">
        <f>Sales_Data[[#This Row],[Profit]]/Sales_Data[[#This Row],[Net Sales]]</f>
        <v>0.1923461306779925</v>
      </c>
      <c r="V2840">
        <f>YEAR(Sales_Data[[#This Row],[Order_Date]])</f>
        <v>2025</v>
      </c>
      <c r="W2840" t="str">
        <f>TEXT(Sales_Data[[#This Row],[Order_Date]],"mmm")</f>
        <v>Aug</v>
      </c>
      <c r="X2840">
        <f>MONTH(Sales_Data[[#This Row],[Order_Date]])</f>
        <v>8</v>
      </c>
      <c r="Y2840" t="str">
        <f>"Q"&amp;ROUNDUP(MONTH(Sales_Data[[#This Row],[Order_Date]])/3,0)</f>
        <v>Q3</v>
      </c>
    </row>
    <row r="2841" spans="1:25" x14ac:dyDescent="0.3">
      <c r="A2841" t="s">
        <v>4394</v>
      </c>
      <c r="B2841" s="1">
        <v>45820</v>
      </c>
      <c r="C2841" t="s">
        <v>4395</v>
      </c>
      <c r="D2841" t="s">
        <v>685</v>
      </c>
      <c r="E2841" t="s">
        <v>48</v>
      </c>
      <c r="F2841" t="s">
        <v>132</v>
      </c>
      <c r="G2841" t="s">
        <v>67</v>
      </c>
      <c r="H2841" t="s">
        <v>88</v>
      </c>
      <c r="I2841" t="s">
        <v>157</v>
      </c>
      <c r="J2841">
        <v>3</v>
      </c>
      <c r="K2841">
        <v>52138.01</v>
      </c>
      <c r="L2841">
        <v>0</v>
      </c>
      <c r="M2841">
        <v>101512.33</v>
      </c>
      <c r="N2841" t="s">
        <v>109</v>
      </c>
      <c r="O2841" t="s">
        <v>35</v>
      </c>
      <c r="P2841" t="s">
        <v>71</v>
      </c>
      <c r="Q2841">
        <f>Sales_Data[[#This Row],[Quantity]]*Sales_Data[[#This Row],[Unit_Price]]</f>
        <v>156414.03</v>
      </c>
      <c r="R2841">
        <f>Sales_Data[[#This Row],[Gross_Sales]]*Sales_Data[[#This Row],[Discount]]</f>
        <v>0</v>
      </c>
      <c r="S2841">
        <f>Sales_Data[[#This Row],[Gross_Sales]]-Sales_Data[[#This Row],[Discount_Amount]]</f>
        <v>156414.03</v>
      </c>
      <c r="T2841">
        <f>Sales_Data[[#This Row],[Net Sales]]-Sales_Data[[#This Row],[Cost]]</f>
        <v>54901.7</v>
      </c>
      <c r="U2841" s="2">
        <f>Sales_Data[[#This Row],[Profit]]/Sales_Data[[#This Row],[Net Sales]]</f>
        <v>0.35100240048798692</v>
      </c>
      <c r="V2841">
        <f>YEAR(Sales_Data[[#This Row],[Order_Date]])</f>
        <v>2025</v>
      </c>
      <c r="W2841" t="str">
        <f>TEXT(Sales_Data[[#This Row],[Order_Date]],"mmm")</f>
        <v>Jun</v>
      </c>
      <c r="X2841">
        <f>MONTH(Sales_Data[[#This Row],[Order_Date]])</f>
        <v>6</v>
      </c>
      <c r="Y2841" t="str">
        <f>"Q"&amp;ROUNDUP(MONTH(Sales_Data[[#This Row],[Order_Date]])/3,0)</f>
        <v>Q2</v>
      </c>
    </row>
    <row r="2842" spans="1:25" x14ac:dyDescent="0.3">
      <c r="A2842" t="s">
        <v>4396</v>
      </c>
      <c r="B2842" s="1">
        <v>45877</v>
      </c>
      <c r="C2842" t="s">
        <v>4397</v>
      </c>
      <c r="D2842" t="s">
        <v>427</v>
      </c>
      <c r="E2842" t="s">
        <v>19</v>
      </c>
      <c r="F2842" t="s">
        <v>81</v>
      </c>
      <c r="G2842" t="s">
        <v>21</v>
      </c>
      <c r="H2842" t="s">
        <v>297</v>
      </c>
      <c r="I2842" t="s">
        <v>297</v>
      </c>
      <c r="J2842">
        <v>1</v>
      </c>
      <c r="K2842">
        <v>2761.26</v>
      </c>
      <c r="L2842">
        <v>0.05</v>
      </c>
      <c r="M2842">
        <v>2047.77</v>
      </c>
      <c r="N2842" t="s">
        <v>109</v>
      </c>
      <c r="O2842" t="s">
        <v>25</v>
      </c>
      <c r="P2842" t="s">
        <v>71</v>
      </c>
      <c r="Q2842">
        <f>Sales_Data[[#This Row],[Quantity]]*Sales_Data[[#This Row],[Unit_Price]]</f>
        <v>2761.26</v>
      </c>
      <c r="R2842">
        <f>Sales_Data[[#This Row],[Gross_Sales]]*Sales_Data[[#This Row],[Discount]]</f>
        <v>138.06300000000002</v>
      </c>
      <c r="S2842">
        <f>Sales_Data[[#This Row],[Gross_Sales]]-Sales_Data[[#This Row],[Discount_Amount]]</f>
        <v>2623.1970000000001</v>
      </c>
      <c r="T2842">
        <f>Sales_Data[[#This Row],[Net Sales]]-Sales_Data[[#This Row],[Cost]]</f>
        <v>575.42700000000013</v>
      </c>
      <c r="U2842" s="2">
        <f>Sales_Data[[#This Row],[Profit]]/Sales_Data[[#This Row],[Net Sales]]</f>
        <v>0.21936095535333416</v>
      </c>
      <c r="V2842">
        <f>YEAR(Sales_Data[[#This Row],[Order_Date]])</f>
        <v>2025</v>
      </c>
      <c r="W2842" t="str">
        <f>TEXT(Sales_Data[[#This Row],[Order_Date]],"mmm")</f>
        <v>Aug</v>
      </c>
      <c r="X2842">
        <f>MONTH(Sales_Data[[#This Row],[Order_Date]])</f>
        <v>8</v>
      </c>
      <c r="Y2842" t="str">
        <f>"Q"&amp;ROUNDUP(MONTH(Sales_Data[[#This Row],[Order_Date]])/3,0)</f>
        <v>Q3</v>
      </c>
    </row>
    <row r="2843" spans="1:25" x14ac:dyDescent="0.3">
      <c r="A2843" t="s">
        <v>4398</v>
      </c>
      <c r="B2843" s="1">
        <v>45927</v>
      </c>
      <c r="C2843" t="s">
        <v>2245</v>
      </c>
      <c r="D2843" t="s">
        <v>596</v>
      </c>
      <c r="E2843" t="s">
        <v>19</v>
      </c>
      <c r="F2843" t="s">
        <v>66</v>
      </c>
      <c r="G2843" t="s">
        <v>67</v>
      </c>
      <c r="H2843" t="s">
        <v>133</v>
      </c>
      <c r="I2843" t="s">
        <v>138</v>
      </c>
      <c r="J2843">
        <v>1</v>
      </c>
      <c r="K2843">
        <v>7758.58</v>
      </c>
      <c r="L2843">
        <v>0.1</v>
      </c>
      <c r="M2843">
        <v>5434.76</v>
      </c>
      <c r="N2843" t="s">
        <v>52</v>
      </c>
      <c r="O2843" t="s">
        <v>25</v>
      </c>
      <c r="P2843" t="s">
        <v>71</v>
      </c>
      <c r="Q2843">
        <f>Sales_Data[[#This Row],[Quantity]]*Sales_Data[[#This Row],[Unit_Price]]</f>
        <v>7758.58</v>
      </c>
      <c r="R2843">
        <f>Sales_Data[[#This Row],[Gross_Sales]]*Sales_Data[[#This Row],[Discount]]</f>
        <v>775.85800000000006</v>
      </c>
      <c r="S2843">
        <f>Sales_Data[[#This Row],[Gross_Sales]]-Sales_Data[[#This Row],[Discount_Amount]]</f>
        <v>6982.7219999999998</v>
      </c>
      <c r="T2843">
        <f>Sales_Data[[#This Row],[Net Sales]]-Sales_Data[[#This Row],[Cost]]</f>
        <v>1547.9619999999995</v>
      </c>
      <c r="U2843" s="2">
        <f>Sales_Data[[#This Row],[Profit]]/Sales_Data[[#This Row],[Net Sales]]</f>
        <v>0.22168460952619903</v>
      </c>
      <c r="V2843">
        <f>YEAR(Sales_Data[[#This Row],[Order_Date]])</f>
        <v>2025</v>
      </c>
      <c r="W2843" t="str">
        <f>TEXT(Sales_Data[[#This Row],[Order_Date]],"mmm")</f>
        <v>Sep</v>
      </c>
      <c r="X2843">
        <f>MONTH(Sales_Data[[#This Row],[Order_Date]])</f>
        <v>9</v>
      </c>
      <c r="Y2843" t="str">
        <f>"Q"&amp;ROUNDUP(MONTH(Sales_Data[[#This Row],[Order_Date]])/3,0)</f>
        <v>Q3</v>
      </c>
    </row>
    <row r="2844" spans="1:25" x14ac:dyDescent="0.3">
      <c r="A2844" t="s">
        <v>4399</v>
      </c>
      <c r="B2844" s="1">
        <v>45777</v>
      </c>
      <c r="C2844" t="s">
        <v>4023</v>
      </c>
      <c r="D2844" t="s">
        <v>47</v>
      </c>
      <c r="E2844" t="s">
        <v>48</v>
      </c>
      <c r="F2844" t="s">
        <v>164</v>
      </c>
      <c r="G2844" t="s">
        <v>41</v>
      </c>
      <c r="H2844" t="s">
        <v>42</v>
      </c>
      <c r="I2844" t="s">
        <v>82</v>
      </c>
      <c r="J2844">
        <v>3</v>
      </c>
      <c r="K2844">
        <v>22062.48</v>
      </c>
      <c r="L2844">
        <v>0.1</v>
      </c>
      <c r="M2844">
        <v>38593.01</v>
      </c>
      <c r="N2844" t="s">
        <v>83</v>
      </c>
      <c r="O2844" t="s">
        <v>35</v>
      </c>
      <c r="P2844" t="s">
        <v>71</v>
      </c>
      <c r="Q2844">
        <f>Sales_Data[[#This Row],[Quantity]]*Sales_Data[[#This Row],[Unit_Price]]</f>
        <v>66187.44</v>
      </c>
      <c r="R2844">
        <f>Sales_Data[[#This Row],[Gross_Sales]]*Sales_Data[[#This Row],[Discount]]</f>
        <v>6618.7440000000006</v>
      </c>
      <c r="S2844">
        <f>Sales_Data[[#This Row],[Gross_Sales]]-Sales_Data[[#This Row],[Discount_Amount]]</f>
        <v>59568.696000000004</v>
      </c>
      <c r="T2844">
        <f>Sales_Data[[#This Row],[Net Sales]]-Sales_Data[[#This Row],[Cost]]</f>
        <v>20975.686000000002</v>
      </c>
      <c r="U2844" s="2">
        <f>Sales_Data[[#This Row],[Profit]]/Sales_Data[[#This Row],[Net Sales]]</f>
        <v>0.35212598912690651</v>
      </c>
      <c r="V2844">
        <f>YEAR(Sales_Data[[#This Row],[Order_Date]])</f>
        <v>2025</v>
      </c>
      <c r="W2844" t="str">
        <f>TEXT(Sales_Data[[#This Row],[Order_Date]],"mmm")</f>
        <v>Apr</v>
      </c>
      <c r="X2844">
        <f>MONTH(Sales_Data[[#This Row],[Order_Date]])</f>
        <v>4</v>
      </c>
      <c r="Y2844" t="str">
        <f>"Q"&amp;ROUNDUP(MONTH(Sales_Data[[#This Row],[Order_Date]])/3,0)</f>
        <v>Q2</v>
      </c>
    </row>
    <row r="2845" spans="1:25" x14ac:dyDescent="0.3">
      <c r="A2845" t="s">
        <v>4400</v>
      </c>
      <c r="B2845" s="1">
        <v>45993</v>
      </c>
      <c r="C2845" t="s">
        <v>804</v>
      </c>
      <c r="D2845" t="s">
        <v>447</v>
      </c>
      <c r="E2845" t="s">
        <v>48</v>
      </c>
      <c r="F2845" t="s">
        <v>49</v>
      </c>
      <c r="G2845" t="s">
        <v>67</v>
      </c>
      <c r="H2845" t="s">
        <v>68</v>
      </c>
      <c r="I2845" t="s">
        <v>97</v>
      </c>
      <c r="J2845">
        <v>1</v>
      </c>
      <c r="K2845">
        <v>38685.08</v>
      </c>
      <c r="L2845">
        <v>0.05</v>
      </c>
      <c r="M2845">
        <v>29501.18</v>
      </c>
      <c r="N2845" t="s">
        <v>109</v>
      </c>
      <c r="O2845" t="s">
        <v>35</v>
      </c>
      <c r="P2845" t="s">
        <v>71</v>
      </c>
      <c r="Q2845">
        <f>Sales_Data[[#This Row],[Quantity]]*Sales_Data[[#This Row],[Unit_Price]]</f>
        <v>38685.08</v>
      </c>
      <c r="R2845">
        <f>Sales_Data[[#This Row],[Gross_Sales]]*Sales_Data[[#This Row],[Discount]]</f>
        <v>1934.2540000000001</v>
      </c>
      <c r="S2845">
        <f>Sales_Data[[#This Row],[Gross_Sales]]-Sales_Data[[#This Row],[Discount_Amount]]</f>
        <v>36750.826000000001</v>
      </c>
      <c r="T2845">
        <f>Sales_Data[[#This Row],[Net Sales]]-Sales_Data[[#This Row],[Cost]]</f>
        <v>7249.6460000000006</v>
      </c>
      <c r="U2845" s="2">
        <f>Sales_Data[[#This Row],[Profit]]/Sales_Data[[#This Row],[Net Sales]]</f>
        <v>0.19726484514933079</v>
      </c>
      <c r="V2845">
        <f>YEAR(Sales_Data[[#This Row],[Order_Date]])</f>
        <v>2025</v>
      </c>
      <c r="W2845" t="str">
        <f>TEXT(Sales_Data[[#This Row],[Order_Date]],"mmm")</f>
        <v>Dec</v>
      </c>
      <c r="X2845">
        <f>MONTH(Sales_Data[[#This Row],[Order_Date]])</f>
        <v>12</v>
      </c>
      <c r="Y2845" t="str">
        <f>"Q"&amp;ROUNDUP(MONTH(Sales_Data[[#This Row],[Order_Date]])/3,0)</f>
        <v>Q4</v>
      </c>
    </row>
    <row r="2846" spans="1:25" x14ac:dyDescent="0.3">
      <c r="A2846" t="s">
        <v>4401</v>
      </c>
      <c r="B2846" s="1">
        <v>45839</v>
      </c>
      <c r="C2846" t="s">
        <v>2450</v>
      </c>
      <c r="D2846" t="s">
        <v>290</v>
      </c>
      <c r="E2846" t="s">
        <v>119</v>
      </c>
      <c r="F2846" t="s">
        <v>184</v>
      </c>
      <c r="G2846" t="s">
        <v>41</v>
      </c>
      <c r="H2846" t="s">
        <v>42</v>
      </c>
      <c r="I2846" t="s">
        <v>43</v>
      </c>
      <c r="J2846">
        <v>2</v>
      </c>
      <c r="K2846">
        <v>3062.87</v>
      </c>
      <c r="L2846">
        <v>0</v>
      </c>
      <c r="M2846">
        <v>4457.3500000000004</v>
      </c>
      <c r="N2846" t="s">
        <v>52</v>
      </c>
      <c r="O2846" t="s">
        <v>25</v>
      </c>
      <c r="P2846" t="s">
        <v>44</v>
      </c>
      <c r="Q2846">
        <f>Sales_Data[[#This Row],[Quantity]]*Sales_Data[[#This Row],[Unit_Price]]</f>
        <v>6125.74</v>
      </c>
      <c r="R2846">
        <f>Sales_Data[[#This Row],[Gross_Sales]]*Sales_Data[[#This Row],[Discount]]</f>
        <v>0</v>
      </c>
      <c r="S2846">
        <f>Sales_Data[[#This Row],[Gross_Sales]]-Sales_Data[[#This Row],[Discount_Amount]]</f>
        <v>6125.74</v>
      </c>
      <c r="T2846">
        <f>Sales_Data[[#This Row],[Net Sales]]-Sales_Data[[#This Row],[Cost]]</f>
        <v>1668.3899999999994</v>
      </c>
      <c r="U2846" s="2">
        <f>Sales_Data[[#This Row],[Profit]]/Sales_Data[[#This Row],[Net Sales]]</f>
        <v>0.27235729887327892</v>
      </c>
      <c r="V2846">
        <f>YEAR(Sales_Data[[#This Row],[Order_Date]])</f>
        <v>2025</v>
      </c>
      <c r="W2846" t="str">
        <f>TEXT(Sales_Data[[#This Row],[Order_Date]],"mmm")</f>
        <v>Jul</v>
      </c>
      <c r="X2846">
        <f>MONTH(Sales_Data[[#This Row],[Order_Date]])</f>
        <v>7</v>
      </c>
      <c r="Y2846" t="str">
        <f>"Q"&amp;ROUNDUP(MONTH(Sales_Data[[#This Row],[Order_Date]])/3,0)</f>
        <v>Q3</v>
      </c>
    </row>
    <row r="2847" spans="1:25" x14ac:dyDescent="0.3">
      <c r="A2847" t="s">
        <v>4402</v>
      </c>
      <c r="B2847" s="1">
        <v>45763</v>
      </c>
      <c r="C2847" t="s">
        <v>837</v>
      </c>
      <c r="D2847" t="s">
        <v>384</v>
      </c>
      <c r="E2847" t="s">
        <v>39</v>
      </c>
      <c r="F2847" t="s">
        <v>202</v>
      </c>
      <c r="G2847" t="s">
        <v>75</v>
      </c>
      <c r="H2847" t="s">
        <v>114</v>
      </c>
      <c r="I2847" t="s">
        <v>115</v>
      </c>
      <c r="J2847">
        <v>3</v>
      </c>
      <c r="K2847">
        <v>4606.2700000000004</v>
      </c>
      <c r="L2847">
        <v>0.15</v>
      </c>
      <c r="M2847">
        <v>7496.97</v>
      </c>
      <c r="N2847" t="s">
        <v>24</v>
      </c>
      <c r="O2847" t="s">
        <v>25</v>
      </c>
      <c r="P2847" t="s">
        <v>71</v>
      </c>
      <c r="Q2847">
        <f>Sales_Data[[#This Row],[Quantity]]*Sales_Data[[#This Row],[Unit_Price]]</f>
        <v>13818.810000000001</v>
      </c>
      <c r="R2847">
        <f>Sales_Data[[#This Row],[Gross_Sales]]*Sales_Data[[#This Row],[Discount]]</f>
        <v>2072.8215</v>
      </c>
      <c r="S2847">
        <f>Sales_Data[[#This Row],[Gross_Sales]]-Sales_Data[[#This Row],[Discount_Amount]]</f>
        <v>11745.988500000001</v>
      </c>
      <c r="T2847">
        <f>Sales_Data[[#This Row],[Net Sales]]-Sales_Data[[#This Row],[Cost]]</f>
        <v>4249.018500000001</v>
      </c>
      <c r="U2847" s="2">
        <f>Sales_Data[[#This Row],[Profit]]/Sales_Data[[#This Row],[Net Sales]]</f>
        <v>0.36174209603559554</v>
      </c>
      <c r="V2847">
        <f>YEAR(Sales_Data[[#This Row],[Order_Date]])</f>
        <v>2025</v>
      </c>
      <c r="W2847" t="str">
        <f>TEXT(Sales_Data[[#This Row],[Order_Date]],"mmm")</f>
        <v>Apr</v>
      </c>
      <c r="X2847">
        <f>MONTH(Sales_Data[[#This Row],[Order_Date]])</f>
        <v>4</v>
      </c>
      <c r="Y2847" t="str">
        <f>"Q"&amp;ROUNDUP(MONTH(Sales_Data[[#This Row],[Order_Date]])/3,0)</f>
        <v>Q2</v>
      </c>
    </row>
    <row r="2848" spans="1:25" x14ac:dyDescent="0.3">
      <c r="A2848" t="s">
        <v>4403</v>
      </c>
      <c r="B2848" s="1">
        <v>45874</v>
      </c>
      <c r="C2848" t="s">
        <v>1951</v>
      </c>
      <c r="D2848" t="s">
        <v>397</v>
      </c>
      <c r="E2848" t="s">
        <v>39</v>
      </c>
      <c r="F2848" t="s">
        <v>96</v>
      </c>
      <c r="G2848" t="s">
        <v>21</v>
      </c>
      <c r="H2848" t="s">
        <v>230</v>
      </c>
      <c r="I2848" t="s">
        <v>328</v>
      </c>
      <c r="J2848">
        <v>3</v>
      </c>
      <c r="K2848">
        <v>2824.76</v>
      </c>
      <c r="L2848">
        <v>0.15</v>
      </c>
      <c r="M2848">
        <v>6217.13</v>
      </c>
      <c r="N2848" t="s">
        <v>70</v>
      </c>
      <c r="O2848" t="s">
        <v>35</v>
      </c>
      <c r="P2848" t="s">
        <v>44</v>
      </c>
      <c r="Q2848">
        <f>Sales_Data[[#This Row],[Quantity]]*Sales_Data[[#This Row],[Unit_Price]]</f>
        <v>8474.2800000000007</v>
      </c>
      <c r="R2848">
        <f>Sales_Data[[#This Row],[Gross_Sales]]*Sales_Data[[#This Row],[Discount]]</f>
        <v>1271.1420000000001</v>
      </c>
      <c r="S2848">
        <f>Sales_Data[[#This Row],[Gross_Sales]]-Sales_Data[[#This Row],[Discount_Amount]]</f>
        <v>7203.1380000000008</v>
      </c>
      <c r="T2848">
        <f>Sales_Data[[#This Row],[Net Sales]]-Sales_Data[[#This Row],[Cost]]</f>
        <v>986.00800000000072</v>
      </c>
      <c r="U2848" s="2">
        <f>Sales_Data[[#This Row],[Profit]]/Sales_Data[[#This Row],[Net Sales]]</f>
        <v>0.13688589611916371</v>
      </c>
      <c r="V2848">
        <f>YEAR(Sales_Data[[#This Row],[Order_Date]])</f>
        <v>2025</v>
      </c>
      <c r="W2848" t="str">
        <f>TEXT(Sales_Data[[#This Row],[Order_Date]],"mmm")</f>
        <v>Aug</v>
      </c>
      <c r="X2848">
        <f>MONTH(Sales_Data[[#This Row],[Order_Date]])</f>
        <v>8</v>
      </c>
      <c r="Y2848" t="str">
        <f>"Q"&amp;ROUNDUP(MONTH(Sales_Data[[#This Row],[Order_Date]])/3,0)</f>
        <v>Q3</v>
      </c>
    </row>
    <row r="2849" spans="1:25" x14ac:dyDescent="0.3">
      <c r="A2849" t="s">
        <v>4404</v>
      </c>
      <c r="B2849" s="1">
        <v>45862</v>
      </c>
      <c r="C2849" t="s">
        <v>418</v>
      </c>
      <c r="D2849" t="s">
        <v>857</v>
      </c>
      <c r="E2849" t="s">
        <v>119</v>
      </c>
      <c r="F2849" t="s">
        <v>538</v>
      </c>
      <c r="G2849" t="s">
        <v>67</v>
      </c>
      <c r="H2849" t="s">
        <v>121</v>
      </c>
      <c r="I2849" t="s">
        <v>122</v>
      </c>
      <c r="J2849">
        <v>3</v>
      </c>
      <c r="K2849">
        <v>7816.72</v>
      </c>
      <c r="L2849">
        <v>0</v>
      </c>
      <c r="M2849">
        <v>15708.47</v>
      </c>
      <c r="N2849" t="s">
        <v>70</v>
      </c>
      <c r="O2849" t="s">
        <v>35</v>
      </c>
      <c r="P2849" t="s">
        <v>26</v>
      </c>
      <c r="Q2849">
        <f>Sales_Data[[#This Row],[Quantity]]*Sales_Data[[#This Row],[Unit_Price]]</f>
        <v>23450.16</v>
      </c>
      <c r="R2849">
        <f>Sales_Data[[#This Row],[Gross_Sales]]*Sales_Data[[#This Row],[Discount]]</f>
        <v>0</v>
      </c>
      <c r="S2849">
        <f>Sales_Data[[#This Row],[Gross_Sales]]-Sales_Data[[#This Row],[Discount_Amount]]</f>
        <v>23450.16</v>
      </c>
      <c r="T2849">
        <f>Sales_Data[[#This Row],[Net Sales]]-Sales_Data[[#This Row],[Cost]]</f>
        <v>7741.6900000000005</v>
      </c>
      <c r="U2849" s="2">
        <f>Sales_Data[[#This Row],[Profit]]/Sales_Data[[#This Row],[Net Sales]]</f>
        <v>0.3301337816031959</v>
      </c>
      <c r="V2849">
        <f>YEAR(Sales_Data[[#This Row],[Order_Date]])</f>
        <v>2025</v>
      </c>
      <c r="W2849" t="str">
        <f>TEXT(Sales_Data[[#This Row],[Order_Date]],"mmm")</f>
        <v>Jul</v>
      </c>
      <c r="X2849">
        <f>MONTH(Sales_Data[[#This Row],[Order_Date]])</f>
        <v>7</v>
      </c>
      <c r="Y2849" t="str">
        <f>"Q"&amp;ROUNDUP(MONTH(Sales_Data[[#This Row],[Order_Date]])/3,0)</f>
        <v>Q3</v>
      </c>
    </row>
    <row r="2850" spans="1:25" x14ac:dyDescent="0.3">
      <c r="A2850" t="s">
        <v>4405</v>
      </c>
      <c r="B2850" s="1">
        <v>45727</v>
      </c>
      <c r="C2850" t="s">
        <v>3859</v>
      </c>
      <c r="D2850" t="s">
        <v>86</v>
      </c>
      <c r="E2850" t="s">
        <v>39</v>
      </c>
      <c r="F2850" t="s">
        <v>96</v>
      </c>
      <c r="G2850" t="s">
        <v>41</v>
      </c>
      <c r="H2850" t="s">
        <v>147</v>
      </c>
      <c r="I2850" t="s">
        <v>369</v>
      </c>
      <c r="J2850">
        <v>1</v>
      </c>
      <c r="K2850">
        <v>4583.63</v>
      </c>
      <c r="L2850">
        <v>0</v>
      </c>
      <c r="M2850">
        <v>2989.57</v>
      </c>
      <c r="N2850" t="s">
        <v>109</v>
      </c>
      <c r="O2850" t="s">
        <v>53</v>
      </c>
      <c r="P2850" t="s">
        <v>26</v>
      </c>
      <c r="Q2850">
        <f>Sales_Data[[#This Row],[Quantity]]*Sales_Data[[#This Row],[Unit_Price]]</f>
        <v>4583.63</v>
      </c>
      <c r="R2850">
        <f>Sales_Data[[#This Row],[Gross_Sales]]*Sales_Data[[#This Row],[Discount]]</f>
        <v>0</v>
      </c>
      <c r="S2850">
        <f>Sales_Data[[#This Row],[Gross_Sales]]-Sales_Data[[#This Row],[Discount_Amount]]</f>
        <v>4583.63</v>
      </c>
      <c r="T2850">
        <f>Sales_Data[[#This Row],[Net Sales]]-Sales_Data[[#This Row],[Cost]]</f>
        <v>1594.06</v>
      </c>
      <c r="U2850" s="2">
        <f>Sales_Data[[#This Row],[Profit]]/Sales_Data[[#This Row],[Net Sales]]</f>
        <v>0.34777239873200932</v>
      </c>
      <c r="V2850">
        <f>YEAR(Sales_Data[[#This Row],[Order_Date]])</f>
        <v>2025</v>
      </c>
      <c r="W2850" t="str">
        <f>TEXT(Sales_Data[[#This Row],[Order_Date]],"mmm")</f>
        <v>Mar</v>
      </c>
      <c r="X2850">
        <f>MONTH(Sales_Data[[#This Row],[Order_Date]])</f>
        <v>3</v>
      </c>
      <c r="Y2850" t="str">
        <f>"Q"&amp;ROUNDUP(MONTH(Sales_Data[[#This Row],[Order_Date]])/3,0)</f>
        <v>Q1</v>
      </c>
    </row>
    <row r="2851" spans="1:25" x14ac:dyDescent="0.3">
      <c r="A2851" t="s">
        <v>4406</v>
      </c>
      <c r="B2851" s="1">
        <v>45701</v>
      </c>
      <c r="C2851" t="s">
        <v>4088</v>
      </c>
      <c r="D2851" t="s">
        <v>317</v>
      </c>
      <c r="E2851" t="s">
        <v>39</v>
      </c>
      <c r="F2851" t="s">
        <v>40</v>
      </c>
      <c r="G2851" t="s">
        <v>67</v>
      </c>
      <c r="H2851" t="s">
        <v>68</v>
      </c>
      <c r="I2851" t="s">
        <v>97</v>
      </c>
      <c r="J2851">
        <v>1</v>
      </c>
      <c r="K2851">
        <v>1820.97</v>
      </c>
      <c r="L2851">
        <v>0.05</v>
      </c>
      <c r="M2851">
        <v>1163.73</v>
      </c>
      <c r="N2851" t="s">
        <v>24</v>
      </c>
      <c r="O2851" t="s">
        <v>25</v>
      </c>
      <c r="P2851" t="s">
        <v>71</v>
      </c>
      <c r="Q2851">
        <f>Sales_Data[[#This Row],[Quantity]]*Sales_Data[[#This Row],[Unit_Price]]</f>
        <v>1820.97</v>
      </c>
      <c r="R2851">
        <f>Sales_Data[[#This Row],[Gross_Sales]]*Sales_Data[[#This Row],[Discount]]</f>
        <v>91.048500000000004</v>
      </c>
      <c r="S2851">
        <f>Sales_Data[[#This Row],[Gross_Sales]]-Sales_Data[[#This Row],[Discount_Amount]]</f>
        <v>1729.9214999999999</v>
      </c>
      <c r="T2851">
        <f>Sales_Data[[#This Row],[Net Sales]]-Sales_Data[[#This Row],[Cost]]</f>
        <v>566.19149999999991</v>
      </c>
      <c r="U2851" s="2">
        <f>Sales_Data[[#This Row],[Profit]]/Sales_Data[[#This Row],[Net Sales]]</f>
        <v>0.3272931748637149</v>
      </c>
      <c r="V2851">
        <f>YEAR(Sales_Data[[#This Row],[Order_Date]])</f>
        <v>2025</v>
      </c>
      <c r="W2851" t="str">
        <f>TEXT(Sales_Data[[#This Row],[Order_Date]],"mmm")</f>
        <v>Feb</v>
      </c>
      <c r="X2851">
        <f>MONTH(Sales_Data[[#This Row],[Order_Date]])</f>
        <v>2</v>
      </c>
      <c r="Y2851" t="str">
        <f>"Q"&amp;ROUNDUP(MONTH(Sales_Data[[#This Row],[Order_Date]])/3,0)</f>
        <v>Q1</v>
      </c>
    </row>
    <row r="2852" spans="1:25" x14ac:dyDescent="0.3">
      <c r="A2852" t="s">
        <v>4407</v>
      </c>
      <c r="B2852" s="1">
        <v>45986</v>
      </c>
      <c r="C2852" t="s">
        <v>2782</v>
      </c>
      <c r="D2852" t="s">
        <v>366</v>
      </c>
      <c r="E2852" t="s">
        <v>30</v>
      </c>
      <c r="F2852" t="s">
        <v>31</v>
      </c>
      <c r="G2852" t="s">
        <v>75</v>
      </c>
      <c r="H2852" t="s">
        <v>185</v>
      </c>
      <c r="I2852" t="s">
        <v>261</v>
      </c>
      <c r="J2852">
        <v>1</v>
      </c>
      <c r="K2852">
        <v>1846.61</v>
      </c>
      <c r="L2852">
        <v>0.05</v>
      </c>
      <c r="M2852">
        <v>1436.25</v>
      </c>
      <c r="N2852" t="s">
        <v>52</v>
      </c>
      <c r="O2852" t="s">
        <v>53</v>
      </c>
      <c r="P2852" t="s">
        <v>71</v>
      </c>
      <c r="Q2852">
        <f>Sales_Data[[#This Row],[Quantity]]*Sales_Data[[#This Row],[Unit_Price]]</f>
        <v>1846.61</v>
      </c>
      <c r="R2852">
        <f>Sales_Data[[#This Row],[Gross_Sales]]*Sales_Data[[#This Row],[Discount]]</f>
        <v>92.330500000000001</v>
      </c>
      <c r="S2852">
        <f>Sales_Data[[#This Row],[Gross_Sales]]-Sales_Data[[#This Row],[Discount_Amount]]</f>
        <v>1754.2794999999999</v>
      </c>
      <c r="T2852">
        <f>Sales_Data[[#This Row],[Net Sales]]-Sales_Data[[#This Row],[Cost]]</f>
        <v>318.02949999999987</v>
      </c>
      <c r="U2852" s="2">
        <f>Sales_Data[[#This Row],[Profit]]/Sales_Data[[#This Row],[Net Sales]]</f>
        <v>0.18128781645114128</v>
      </c>
      <c r="V2852">
        <f>YEAR(Sales_Data[[#This Row],[Order_Date]])</f>
        <v>2025</v>
      </c>
      <c r="W2852" t="str">
        <f>TEXT(Sales_Data[[#This Row],[Order_Date]],"mmm")</f>
        <v>Nov</v>
      </c>
      <c r="X2852">
        <f>MONTH(Sales_Data[[#This Row],[Order_Date]])</f>
        <v>11</v>
      </c>
      <c r="Y2852" t="str">
        <f>"Q"&amp;ROUNDUP(MONTH(Sales_Data[[#This Row],[Order_Date]])/3,0)</f>
        <v>Q4</v>
      </c>
    </row>
    <row r="2853" spans="1:25" x14ac:dyDescent="0.3">
      <c r="A2853" t="s">
        <v>4408</v>
      </c>
      <c r="B2853" s="1">
        <v>45958</v>
      </c>
      <c r="C2853" t="s">
        <v>1680</v>
      </c>
      <c r="D2853" t="s">
        <v>414</v>
      </c>
      <c r="E2853" t="s">
        <v>48</v>
      </c>
      <c r="F2853" t="s">
        <v>49</v>
      </c>
      <c r="G2853" t="s">
        <v>21</v>
      </c>
      <c r="H2853" t="s">
        <v>230</v>
      </c>
      <c r="I2853" t="s">
        <v>328</v>
      </c>
      <c r="J2853">
        <v>1</v>
      </c>
      <c r="K2853">
        <v>55311.23</v>
      </c>
      <c r="L2853">
        <v>0.05</v>
      </c>
      <c r="M2853">
        <v>43114.44</v>
      </c>
      <c r="N2853" t="s">
        <v>24</v>
      </c>
      <c r="O2853" t="s">
        <v>35</v>
      </c>
      <c r="P2853" t="s">
        <v>44</v>
      </c>
      <c r="Q2853">
        <f>Sales_Data[[#This Row],[Quantity]]*Sales_Data[[#This Row],[Unit_Price]]</f>
        <v>55311.23</v>
      </c>
      <c r="R2853">
        <f>Sales_Data[[#This Row],[Gross_Sales]]*Sales_Data[[#This Row],[Discount]]</f>
        <v>2765.5615000000003</v>
      </c>
      <c r="S2853">
        <f>Sales_Data[[#This Row],[Gross_Sales]]-Sales_Data[[#This Row],[Discount_Amount]]</f>
        <v>52545.6685</v>
      </c>
      <c r="T2853">
        <f>Sales_Data[[#This Row],[Net Sales]]-Sales_Data[[#This Row],[Cost]]</f>
        <v>9431.2284999999974</v>
      </c>
      <c r="U2853" s="2">
        <f>Sales_Data[[#This Row],[Profit]]/Sales_Data[[#This Row],[Net Sales]]</f>
        <v>0.17948631674559432</v>
      </c>
      <c r="V2853">
        <f>YEAR(Sales_Data[[#This Row],[Order_Date]])</f>
        <v>2025</v>
      </c>
      <c r="W2853" t="str">
        <f>TEXT(Sales_Data[[#This Row],[Order_Date]],"mmm")</f>
        <v>Oct</v>
      </c>
      <c r="X2853">
        <f>MONTH(Sales_Data[[#This Row],[Order_Date]])</f>
        <v>10</v>
      </c>
      <c r="Y2853" t="str">
        <f>"Q"&amp;ROUNDUP(MONTH(Sales_Data[[#This Row],[Order_Date]])/3,0)</f>
        <v>Q4</v>
      </c>
    </row>
    <row r="2854" spans="1:25" x14ac:dyDescent="0.3">
      <c r="A2854" t="s">
        <v>4409</v>
      </c>
      <c r="B2854" s="1">
        <v>45885</v>
      </c>
      <c r="C2854" t="s">
        <v>877</v>
      </c>
      <c r="D2854" t="s">
        <v>277</v>
      </c>
      <c r="E2854" t="s">
        <v>19</v>
      </c>
      <c r="F2854" t="s">
        <v>20</v>
      </c>
      <c r="G2854" t="s">
        <v>21</v>
      </c>
      <c r="H2854" t="s">
        <v>22</v>
      </c>
      <c r="I2854" t="s">
        <v>23</v>
      </c>
      <c r="J2854">
        <v>2</v>
      </c>
      <c r="K2854">
        <v>7386.1</v>
      </c>
      <c r="L2854">
        <v>0</v>
      </c>
      <c r="M2854">
        <v>9488.09</v>
      </c>
      <c r="N2854" t="s">
        <v>24</v>
      </c>
      <c r="O2854" t="s">
        <v>25</v>
      </c>
      <c r="P2854" t="s">
        <v>44</v>
      </c>
      <c r="Q2854">
        <f>Sales_Data[[#This Row],[Quantity]]*Sales_Data[[#This Row],[Unit_Price]]</f>
        <v>14772.2</v>
      </c>
      <c r="R2854">
        <f>Sales_Data[[#This Row],[Gross_Sales]]*Sales_Data[[#This Row],[Discount]]</f>
        <v>0</v>
      </c>
      <c r="S2854">
        <f>Sales_Data[[#This Row],[Gross_Sales]]-Sales_Data[[#This Row],[Discount_Amount]]</f>
        <v>14772.2</v>
      </c>
      <c r="T2854">
        <f>Sales_Data[[#This Row],[Net Sales]]-Sales_Data[[#This Row],[Cost]]</f>
        <v>5284.1100000000006</v>
      </c>
      <c r="U2854" s="2">
        <f>Sales_Data[[#This Row],[Profit]]/Sales_Data[[#This Row],[Net Sales]]</f>
        <v>0.35770636736572753</v>
      </c>
      <c r="V2854">
        <f>YEAR(Sales_Data[[#This Row],[Order_Date]])</f>
        <v>2025</v>
      </c>
      <c r="W2854" t="str">
        <f>TEXT(Sales_Data[[#This Row],[Order_Date]],"mmm")</f>
        <v>Aug</v>
      </c>
      <c r="X2854">
        <f>MONTH(Sales_Data[[#This Row],[Order_Date]])</f>
        <v>8</v>
      </c>
      <c r="Y2854" t="str">
        <f>"Q"&amp;ROUNDUP(MONTH(Sales_Data[[#This Row],[Order_Date]])/3,0)</f>
        <v>Q3</v>
      </c>
    </row>
    <row r="2855" spans="1:25" x14ac:dyDescent="0.3">
      <c r="A2855" t="s">
        <v>4410</v>
      </c>
      <c r="B2855" s="1">
        <v>45841</v>
      </c>
      <c r="C2855" t="s">
        <v>834</v>
      </c>
      <c r="D2855" t="s">
        <v>715</v>
      </c>
      <c r="E2855" t="s">
        <v>119</v>
      </c>
      <c r="F2855" t="s">
        <v>249</v>
      </c>
      <c r="G2855" t="s">
        <v>67</v>
      </c>
      <c r="H2855" t="s">
        <v>68</v>
      </c>
      <c r="I2855" t="s">
        <v>69</v>
      </c>
      <c r="J2855">
        <v>1</v>
      </c>
      <c r="K2855">
        <v>5054.29</v>
      </c>
      <c r="L2855">
        <v>0.2</v>
      </c>
      <c r="M2855">
        <v>3046.01</v>
      </c>
      <c r="N2855" t="s">
        <v>52</v>
      </c>
      <c r="O2855" t="s">
        <v>53</v>
      </c>
      <c r="P2855" t="s">
        <v>44</v>
      </c>
      <c r="Q2855">
        <f>Sales_Data[[#This Row],[Quantity]]*Sales_Data[[#This Row],[Unit_Price]]</f>
        <v>5054.29</v>
      </c>
      <c r="R2855">
        <f>Sales_Data[[#This Row],[Gross_Sales]]*Sales_Data[[#This Row],[Discount]]</f>
        <v>1010.8580000000001</v>
      </c>
      <c r="S2855">
        <f>Sales_Data[[#This Row],[Gross_Sales]]-Sales_Data[[#This Row],[Discount_Amount]]</f>
        <v>4043.4319999999998</v>
      </c>
      <c r="T2855">
        <f>Sales_Data[[#This Row],[Net Sales]]-Sales_Data[[#This Row],[Cost]]</f>
        <v>997.42199999999957</v>
      </c>
      <c r="U2855" s="2">
        <f>Sales_Data[[#This Row],[Profit]]/Sales_Data[[#This Row],[Net Sales]]</f>
        <v>0.24667708026250959</v>
      </c>
      <c r="V2855">
        <f>YEAR(Sales_Data[[#This Row],[Order_Date]])</f>
        <v>2025</v>
      </c>
      <c r="W2855" t="str">
        <f>TEXT(Sales_Data[[#This Row],[Order_Date]],"mmm")</f>
        <v>Jul</v>
      </c>
      <c r="X2855">
        <f>MONTH(Sales_Data[[#This Row],[Order_Date]])</f>
        <v>7</v>
      </c>
      <c r="Y2855" t="str">
        <f>"Q"&amp;ROUNDUP(MONTH(Sales_Data[[#This Row],[Order_Date]])/3,0)</f>
        <v>Q3</v>
      </c>
    </row>
    <row r="2856" spans="1:25" x14ac:dyDescent="0.3">
      <c r="A2856" t="s">
        <v>4411</v>
      </c>
      <c r="B2856" s="1">
        <v>45764</v>
      </c>
      <c r="C2856" t="s">
        <v>3327</v>
      </c>
      <c r="D2856" t="s">
        <v>290</v>
      </c>
      <c r="E2856" t="s">
        <v>119</v>
      </c>
      <c r="F2856" t="s">
        <v>538</v>
      </c>
      <c r="G2856" t="s">
        <v>67</v>
      </c>
      <c r="H2856" t="s">
        <v>121</v>
      </c>
      <c r="I2856" t="s">
        <v>122</v>
      </c>
      <c r="J2856">
        <v>2</v>
      </c>
      <c r="K2856">
        <v>6016.01</v>
      </c>
      <c r="L2856">
        <v>0.15</v>
      </c>
      <c r="M2856">
        <v>8175.98</v>
      </c>
      <c r="N2856" t="s">
        <v>24</v>
      </c>
      <c r="O2856" t="s">
        <v>35</v>
      </c>
      <c r="P2856" t="s">
        <v>71</v>
      </c>
      <c r="Q2856">
        <f>Sales_Data[[#This Row],[Quantity]]*Sales_Data[[#This Row],[Unit_Price]]</f>
        <v>12032.02</v>
      </c>
      <c r="R2856">
        <f>Sales_Data[[#This Row],[Gross_Sales]]*Sales_Data[[#This Row],[Discount]]</f>
        <v>1804.8030000000001</v>
      </c>
      <c r="S2856">
        <f>Sales_Data[[#This Row],[Gross_Sales]]-Sales_Data[[#This Row],[Discount_Amount]]</f>
        <v>10227.217000000001</v>
      </c>
      <c r="T2856">
        <f>Sales_Data[[#This Row],[Net Sales]]-Sales_Data[[#This Row],[Cost]]</f>
        <v>2051.237000000001</v>
      </c>
      <c r="U2856" s="2">
        <f>Sales_Data[[#This Row],[Profit]]/Sales_Data[[#This Row],[Net Sales]]</f>
        <v>0.20056648842006589</v>
      </c>
      <c r="V2856">
        <f>YEAR(Sales_Data[[#This Row],[Order_Date]])</f>
        <v>2025</v>
      </c>
      <c r="W2856" t="str">
        <f>TEXT(Sales_Data[[#This Row],[Order_Date]],"mmm")</f>
        <v>Apr</v>
      </c>
      <c r="X2856">
        <f>MONTH(Sales_Data[[#This Row],[Order_Date]])</f>
        <v>4</v>
      </c>
      <c r="Y2856" t="str">
        <f>"Q"&amp;ROUNDUP(MONTH(Sales_Data[[#This Row],[Order_Date]])/3,0)</f>
        <v>Q2</v>
      </c>
    </row>
    <row r="2857" spans="1:25" x14ac:dyDescent="0.3">
      <c r="A2857" t="s">
        <v>4412</v>
      </c>
      <c r="B2857" s="1">
        <v>45741</v>
      </c>
      <c r="C2857" t="s">
        <v>2228</v>
      </c>
      <c r="D2857" t="s">
        <v>131</v>
      </c>
      <c r="E2857" t="s">
        <v>119</v>
      </c>
      <c r="F2857" t="s">
        <v>146</v>
      </c>
      <c r="G2857" t="s">
        <v>41</v>
      </c>
      <c r="H2857" t="s">
        <v>102</v>
      </c>
      <c r="I2857" t="s">
        <v>388</v>
      </c>
      <c r="J2857">
        <v>1</v>
      </c>
      <c r="K2857">
        <v>3456.38</v>
      </c>
      <c r="L2857">
        <v>0</v>
      </c>
      <c r="M2857">
        <v>2756.7</v>
      </c>
      <c r="N2857" t="s">
        <v>109</v>
      </c>
      <c r="O2857" t="s">
        <v>25</v>
      </c>
      <c r="P2857" t="s">
        <v>44</v>
      </c>
      <c r="Q2857">
        <f>Sales_Data[[#This Row],[Quantity]]*Sales_Data[[#This Row],[Unit_Price]]</f>
        <v>3456.38</v>
      </c>
      <c r="R2857">
        <f>Sales_Data[[#This Row],[Gross_Sales]]*Sales_Data[[#This Row],[Discount]]</f>
        <v>0</v>
      </c>
      <c r="S2857">
        <f>Sales_Data[[#This Row],[Gross_Sales]]-Sales_Data[[#This Row],[Discount_Amount]]</f>
        <v>3456.38</v>
      </c>
      <c r="T2857">
        <f>Sales_Data[[#This Row],[Net Sales]]-Sales_Data[[#This Row],[Cost]]</f>
        <v>699.68000000000029</v>
      </c>
      <c r="U2857" s="2">
        <f>Sales_Data[[#This Row],[Profit]]/Sales_Data[[#This Row],[Net Sales]]</f>
        <v>0.20243144561651216</v>
      </c>
      <c r="V2857">
        <f>YEAR(Sales_Data[[#This Row],[Order_Date]])</f>
        <v>2025</v>
      </c>
      <c r="W2857" t="str">
        <f>TEXT(Sales_Data[[#This Row],[Order_Date]],"mmm")</f>
        <v>Mar</v>
      </c>
      <c r="X2857">
        <f>MONTH(Sales_Data[[#This Row],[Order_Date]])</f>
        <v>3</v>
      </c>
      <c r="Y2857" t="str">
        <f>"Q"&amp;ROUNDUP(MONTH(Sales_Data[[#This Row],[Order_Date]])/3,0)</f>
        <v>Q1</v>
      </c>
    </row>
    <row r="2858" spans="1:25" x14ac:dyDescent="0.3">
      <c r="A2858" t="s">
        <v>4413</v>
      </c>
      <c r="B2858" s="1">
        <v>45995</v>
      </c>
      <c r="C2858" t="s">
        <v>4187</v>
      </c>
      <c r="D2858" t="s">
        <v>624</v>
      </c>
      <c r="E2858" t="s">
        <v>19</v>
      </c>
      <c r="F2858" t="s">
        <v>66</v>
      </c>
      <c r="G2858" t="s">
        <v>67</v>
      </c>
      <c r="H2858" t="s">
        <v>133</v>
      </c>
      <c r="I2858" t="s">
        <v>138</v>
      </c>
      <c r="J2858">
        <v>2</v>
      </c>
      <c r="K2858">
        <v>5785.83</v>
      </c>
      <c r="L2858">
        <v>0.15</v>
      </c>
      <c r="M2858">
        <v>7814.08</v>
      </c>
      <c r="N2858" t="s">
        <v>24</v>
      </c>
      <c r="O2858" t="s">
        <v>35</v>
      </c>
      <c r="P2858" t="s">
        <v>44</v>
      </c>
      <c r="Q2858">
        <f>Sales_Data[[#This Row],[Quantity]]*Sales_Data[[#This Row],[Unit_Price]]</f>
        <v>11571.66</v>
      </c>
      <c r="R2858">
        <f>Sales_Data[[#This Row],[Gross_Sales]]*Sales_Data[[#This Row],[Discount]]</f>
        <v>1735.749</v>
      </c>
      <c r="S2858">
        <f>Sales_Data[[#This Row],[Gross_Sales]]-Sales_Data[[#This Row],[Discount_Amount]]</f>
        <v>9835.9110000000001</v>
      </c>
      <c r="T2858">
        <f>Sales_Data[[#This Row],[Net Sales]]-Sales_Data[[#This Row],[Cost]]</f>
        <v>2021.8310000000001</v>
      </c>
      <c r="U2858" s="2">
        <f>Sales_Data[[#This Row],[Profit]]/Sales_Data[[#This Row],[Net Sales]]</f>
        <v>0.20555604864663782</v>
      </c>
      <c r="V2858">
        <f>YEAR(Sales_Data[[#This Row],[Order_Date]])</f>
        <v>2025</v>
      </c>
      <c r="W2858" t="str">
        <f>TEXT(Sales_Data[[#This Row],[Order_Date]],"mmm")</f>
        <v>Dec</v>
      </c>
      <c r="X2858">
        <f>MONTH(Sales_Data[[#This Row],[Order_Date]])</f>
        <v>12</v>
      </c>
      <c r="Y2858" t="str">
        <f>"Q"&amp;ROUNDUP(MONTH(Sales_Data[[#This Row],[Order_Date]])/3,0)</f>
        <v>Q4</v>
      </c>
    </row>
    <row r="2859" spans="1:25" x14ac:dyDescent="0.3">
      <c r="A2859" t="s">
        <v>4414</v>
      </c>
      <c r="B2859" s="1">
        <v>45907</v>
      </c>
      <c r="C2859" t="s">
        <v>3352</v>
      </c>
      <c r="D2859" t="s">
        <v>229</v>
      </c>
      <c r="E2859" t="s">
        <v>119</v>
      </c>
      <c r="F2859" t="s">
        <v>249</v>
      </c>
      <c r="G2859" t="s">
        <v>21</v>
      </c>
      <c r="H2859" t="s">
        <v>127</v>
      </c>
      <c r="I2859" t="s">
        <v>342</v>
      </c>
      <c r="J2859">
        <v>1</v>
      </c>
      <c r="K2859">
        <v>4539.67</v>
      </c>
      <c r="L2859">
        <v>0.1</v>
      </c>
      <c r="M2859">
        <v>2983.87</v>
      </c>
      <c r="N2859" t="s">
        <v>52</v>
      </c>
      <c r="O2859" t="s">
        <v>25</v>
      </c>
      <c r="P2859" t="s">
        <v>44</v>
      </c>
      <c r="Q2859">
        <f>Sales_Data[[#This Row],[Quantity]]*Sales_Data[[#This Row],[Unit_Price]]</f>
        <v>4539.67</v>
      </c>
      <c r="R2859">
        <f>Sales_Data[[#This Row],[Gross_Sales]]*Sales_Data[[#This Row],[Discount]]</f>
        <v>453.96700000000004</v>
      </c>
      <c r="S2859">
        <f>Sales_Data[[#This Row],[Gross_Sales]]-Sales_Data[[#This Row],[Discount_Amount]]</f>
        <v>4085.703</v>
      </c>
      <c r="T2859">
        <f>Sales_Data[[#This Row],[Net Sales]]-Sales_Data[[#This Row],[Cost]]</f>
        <v>1101.8330000000001</v>
      </c>
      <c r="U2859" s="2">
        <f>Sales_Data[[#This Row],[Profit]]/Sales_Data[[#This Row],[Net Sales]]</f>
        <v>0.26968015051510108</v>
      </c>
      <c r="V2859">
        <f>YEAR(Sales_Data[[#This Row],[Order_Date]])</f>
        <v>2025</v>
      </c>
      <c r="W2859" t="str">
        <f>TEXT(Sales_Data[[#This Row],[Order_Date]],"mmm")</f>
        <v>Sep</v>
      </c>
      <c r="X2859">
        <f>MONTH(Sales_Data[[#This Row],[Order_Date]])</f>
        <v>9</v>
      </c>
      <c r="Y2859" t="str">
        <f>"Q"&amp;ROUNDUP(MONTH(Sales_Data[[#This Row],[Order_Date]])/3,0)</f>
        <v>Q3</v>
      </c>
    </row>
    <row r="2860" spans="1:25" x14ac:dyDescent="0.3">
      <c r="A2860" t="s">
        <v>4415</v>
      </c>
      <c r="B2860" s="1">
        <v>46020</v>
      </c>
      <c r="C2860" t="s">
        <v>3573</v>
      </c>
      <c r="D2860" t="s">
        <v>694</v>
      </c>
      <c r="E2860" t="s">
        <v>48</v>
      </c>
      <c r="F2860" t="s">
        <v>126</v>
      </c>
      <c r="G2860" t="s">
        <v>75</v>
      </c>
      <c r="H2860" t="s">
        <v>256</v>
      </c>
      <c r="I2860" t="s">
        <v>334</v>
      </c>
      <c r="J2860">
        <v>1</v>
      </c>
      <c r="K2860">
        <v>15144.94</v>
      </c>
      <c r="L2860">
        <v>0.05</v>
      </c>
      <c r="M2860">
        <v>10450.879999999999</v>
      </c>
      <c r="N2860" t="s">
        <v>109</v>
      </c>
      <c r="O2860" t="s">
        <v>35</v>
      </c>
      <c r="P2860" t="s">
        <v>44</v>
      </c>
      <c r="Q2860">
        <f>Sales_Data[[#This Row],[Quantity]]*Sales_Data[[#This Row],[Unit_Price]]</f>
        <v>15144.94</v>
      </c>
      <c r="R2860">
        <f>Sales_Data[[#This Row],[Gross_Sales]]*Sales_Data[[#This Row],[Discount]]</f>
        <v>757.24700000000007</v>
      </c>
      <c r="S2860">
        <f>Sales_Data[[#This Row],[Gross_Sales]]-Sales_Data[[#This Row],[Discount_Amount]]</f>
        <v>14387.693000000001</v>
      </c>
      <c r="T2860">
        <f>Sales_Data[[#This Row],[Net Sales]]-Sales_Data[[#This Row],[Cost]]</f>
        <v>3936.8130000000019</v>
      </c>
      <c r="U2860" s="2">
        <f>Sales_Data[[#This Row],[Profit]]/Sales_Data[[#This Row],[Net Sales]]</f>
        <v>0.27362364487482471</v>
      </c>
      <c r="V2860">
        <f>YEAR(Sales_Data[[#This Row],[Order_Date]])</f>
        <v>2025</v>
      </c>
      <c r="W2860" t="str">
        <f>TEXT(Sales_Data[[#This Row],[Order_Date]],"mmm")</f>
        <v>Dec</v>
      </c>
      <c r="X2860">
        <f>MONTH(Sales_Data[[#This Row],[Order_Date]])</f>
        <v>12</v>
      </c>
      <c r="Y2860" t="str">
        <f>"Q"&amp;ROUNDUP(MONTH(Sales_Data[[#This Row],[Order_Date]])/3,0)</f>
        <v>Q4</v>
      </c>
    </row>
    <row r="2861" spans="1:25" x14ac:dyDescent="0.3">
      <c r="A2861" t="s">
        <v>4416</v>
      </c>
      <c r="B2861" s="1">
        <v>45678</v>
      </c>
      <c r="C2861" t="s">
        <v>91</v>
      </c>
      <c r="D2861" t="s">
        <v>615</v>
      </c>
      <c r="E2861" t="s">
        <v>48</v>
      </c>
      <c r="F2861" t="s">
        <v>132</v>
      </c>
      <c r="G2861" t="s">
        <v>67</v>
      </c>
      <c r="H2861" t="s">
        <v>121</v>
      </c>
      <c r="I2861" t="s">
        <v>142</v>
      </c>
      <c r="J2861">
        <v>2</v>
      </c>
      <c r="K2861">
        <v>19547.37</v>
      </c>
      <c r="L2861">
        <v>0.15</v>
      </c>
      <c r="M2861">
        <v>28546.39</v>
      </c>
      <c r="N2861" t="s">
        <v>24</v>
      </c>
      <c r="O2861" t="s">
        <v>25</v>
      </c>
      <c r="P2861" t="s">
        <v>71</v>
      </c>
      <c r="Q2861">
        <f>Sales_Data[[#This Row],[Quantity]]*Sales_Data[[#This Row],[Unit_Price]]</f>
        <v>39094.74</v>
      </c>
      <c r="R2861">
        <f>Sales_Data[[#This Row],[Gross_Sales]]*Sales_Data[[#This Row],[Discount]]</f>
        <v>5864.2109999999993</v>
      </c>
      <c r="S2861">
        <f>Sales_Data[[#This Row],[Gross_Sales]]-Sales_Data[[#This Row],[Discount_Amount]]</f>
        <v>33230.528999999995</v>
      </c>
      <c r="T2861">
        <f>Sales_Data[[#This Row],[Net Sales]]-Sales_Data[[#This Row],[Cost]]</f>
        <v>4684.1389999999956</v>
      </c>
      <c r="U2861" s="2">
        <f>Sales_Data[[#This Row],[Profit]]/Sales_Data[[#This Row],[Net Sales]]</f>
        <v>0.14095890558949561</v>
      </c>
      <c r="V2861">
        <f>YEAR(Sales_Data[[#This Row],[Order_Date]])</f>
        <v>2025</v>
      </c>
      <c r="W2861" t="str">
        <f>TEXT(Sales_Data[[#This Row],[Order_Date]],"mmm")</f>
        <v>Jan</v>
      </c>
      <c r="X2861">
        <f>MONTH(Sales_Data[[#This Row],[Order_Date]])</f>
        <v>1</v>
      </c>
      <c r="Y2861" t="str">
        <f>"Q"&amp;ROUNDUP(MONTH(Sales_Data[[#This Row],[Order_Date]])/3,0)</f>
        <v>Q1</v>
      </c>
    </row>
    <row r="2862" spans="1:25" x14ac:dyDescent="0.3">
      <c r="A2862" t="s">
        <v>4417</v>
      </c>
      <c r="B2862" s="1">
        <v>45853</v>
      </c>
      <c r="C2862" t="s">
        <v>1652</v>
      </c>
      <c r="D2862" t="s">
        <v>271</v>
      </c>
      <c r="E2862" t="s">
        <v>19</v>
      </c>
      <c r="F2862" t="s">
        <v>66</v>
      </c>
      <c r="G2862" t="s">
        <v>67</v>
      </c>
      <c r="H2862" t="s">
        <v>88</v>
      </c>
      <c r="I2862" t="s">
        <v>157</v>
      </c>
      <c r="J2862">
        <v>2</v>
      </c>
      <c r="K2862">
        <v>1773.96</v>
      </c>
      <c r="L2862">
        <v>0.1</v>
      </c>
      <c r="M2862">
        <v>2771.17</v>
      </c>
      <c r="N2862" t="s">
        <v>70</v>
      </c>
      <c r="O2862" t="s">
        <v>25</v>
      </c>
      <c r="P2862" t="s">
        <v>44</v>
      </c>
      <c r="Q2862">
        <f>Sales_Data[[#This Row],[Quantity]]*Sales_Data[[#This Row],[Unit_Price]]</f>
        <v>3547.92</v>
      </c>
      <c r="R2862">
        <f>Sales_Data[[#This Row],[Gross_Sales]]*Sales_Data[[#This Row],[Discount]]</f>
        <v>354.79200000000003</v>
      </c>
      <c r="S2862">
        <f>Sales_Data[[#This Row],[Gross_Sales]]-Sales_Data[[#This Row],[Discount_Amount]]</f>
        <v>3193.1280000000002</v>
      </c>
      <c r="T2862">
        <f>Sales_Data[[#This Row],[Net Sales]]-Sales_Data[[#This Row],[Cost]]</f>
        <v>421.95800000000008</v>
      </c>
      <c r="U2862" s="2">
        <f>Sales_Data[[#This Row],[Profit]]/Sales_Data[[#This Row],[Net Sales]]</f>
        <v>0.1321456578001258</v>
      </c>
      <c r="V2862">
        <f>YEAR(Sales_Data[[#This Row],[Order_Date]])</f>
        <v>2025</v>
      </c>
      <c r="W2862" t="str">
        <f>TEXT(Sales_Data[[#This Row],[Order_Date]],"mmm")</f>
        <v>Jul</v>
      </c>
      <c r="X2862">
        <f>MONTH(Sales_Data[[#This Row],[Order_Date]])</f>
        <v>7</v>
      </c>
      <c r="Y2862" t="str">
        <f>"Q"&amp;ROUNDUP(MONTH(Sales_Data[[#This Row],[Order_Date]])/3,0)</f>
        <v>Q3</v>
      </c>
    </row>
    <row r="2863" spans="1:25" x14ac:dyDescent="0.3">
      <c r="A2863" t="s">
        <v>4418</v>
      </c>
      <c r="B2863" s="1">
        <v>45835</v>
      </c>
      <c r="C2863" t="s">
        <v>1818</v>
      </c>
      <c r="D2863" t="s">
        <v>1452</v>
      </c>
      <c r="E2863" t="s">
        <v>19</v>
      </c>
      <c r="F2863" t="s">
        <v>20</v>
      </c>
      <c r="G2863" t="s">
        <v>41</v>
      </c>
      <c r="H2863" t="s">
        <v>102</v>
      </c>
      <c r="I2863" t="s">
        <v>388</v>
      </c>
      <c r="J2863">
        <v>3</v>
      </c>
      <c r="K2863">
        <v>5958.69</v>
      </c>
      <c r="L2863">
        <v>0.15</v>
      </c>
      <c r="M2863">
        <v>10117.459999999999</v>
      </c>
      <c r="N2863" t="s">
        <v>83</v>
      </c>
      <c r="O2863" t="s">
        <v>35</v>
      </c>
      <c r="P2863" t="s">
        <v>71</v>
      </c>
      <c r="Q2863">
        <f>Sales_Data[[#This Row],[Quantity]]*Sales_Data[[#This Row],[Unit_Price]]</f>
        <v>17876.07</v>
      </c>
      <c r="R2863">
        <f>Sales_Data[[#This Row],[Gross_Sales]]*Sales_Data[[#This Row],[Discount]]</f>
        <v>2681.4105</v>
      </c>
      <c r="S2863">
        <f>Sales_Data[[#This Row],[Gross_Sales]]-Sales_Data[[#This Row],[Discount_Amount]]</f>
        <v>15194.6595</v>
      </c>
      <c r="T2863">
        <f>Sales_Data[[#This Row],[Net Sales]]-Sales_Data[[#This Row],[Cost]]</f>
        <v>5077.1995000000006</v>
      </c>
      <c r="U2863" s="2">
        <f>Sales_Data[[#This Row],[Profit]]/Sales_Data[[#This Row],[Net Sales]]</f>
        <v>0.33414368383839077</v>
      </c>
      <c r="V2863">
        <f>YEAR(Sales_Data[[#This Row],[Order_Date]])</f>
        <v>2025</v>
      </c>
      <c r="W2863" t="str">
        <f>TEXT(Sales_Data[[#This Row],[Order_Date]],"mmm")</f>
        <v>Jun</v>
      </c>
      <c r="X2863">
        <f>MONTH(Sales_Data[[#This Row],[Order_Date]])</f>
        <v>6</v>
      </c>
      <c r="Y2863" t="str">
        <f>"Q"&amp;ROUNDUP(MONTH(Sales_Data[[#This Row],[Order_Date]])/3,0)</f>
        <v>Q2</v>
      </c>
    </row>
    <row r="2864" spans="1:25" x14ac:dyDescent="0.3">
      <c r="A2864" t="s">
        <v>4419</v>
      </c>
      <c r="B2864" s="1">
        <v>45664</v>
      </c>
      <c r="C2864" t="s">
        <v>4420</v>
      </c>
      <c r="D2864" t="s">
        <v>1171</v>
      </c>
      <c r="E2864" t="s">
        <v>48</v>
      </c>
      <c r="F2864" t="s">
        <v>132</v>
      </c>
      <c r="G2864" t="s">
        <v>21</v>
      </c>
      <c r="H2864" t="s">
        <v>230</v>
      </c>
      <c r="I2864" t="s">
        <v>328</v>
      </c>
      <c r="J2864">
        <v>3</v>
      </c>
      <c r="K2864">
        <v>21864.71</v>
      </c>
      <c r="L2864">
        <v>0.05</v>
      </c>
      <c r="M2864">
        <v>54763.8</v>
      </c>
      <c r="N2864" t="s">
        <v>52</v>
      </c>
      <c r="O2864" t="s">
        <v>35</v>
      </c>
      <c r="P2864" t="s">
        <v>71</v>
      </c>
      <c r="Q2864">
        <f>Sales_Data[[#This Row],[Quantity]]*Sales_Data[[#This Row],[Unit_Price]]</f>
        <v>65594.13</v>
      </c>
      <c r="R2864">
        <f>Sales_Data[[#This Row],[Gross_Sales]]*Sales_Data[[#This Row],[Discount]]</f>
        <v>3279.7065000000002</v>
      </c>
      <c r="S2864">
        <f>Sales_Data[[#This Row],[Gross_Sales]]-Sales_Data[[#This Row],[Discount_Amount]]</f>
        <v>62314.423500000004</v>
      </c>
      <c r="T2864">
        <f>Sales_Data[[#This Row],[Net Sales]]-Sales_Data[[#This Row],[Cost]]</f>
        <v>7550.6235000000015</v>
      </c>
      <c r="U2864" s="2">
        <f>Sales_Data[[#This Row],[Profit]]/Sales_Data[[#This Row],[Net Sales]]</f>
        <v>0.12116975614802888</v>
      </c>
      <c r="V2864">
        <f>YEAR(Sales_Data[[#This Row],[Order_Date]])</f>
        <v>2025</v>
      </c>
      <c r="W2864" t="str">
        <f>TEXT(Sales_Data[[#This Row],[Order_Date]],"mmm")</f>
        <v>Jan</v>
      </c>
      <c r="X2864">
        <f>MONTH(Sales_Data[[#This Row],[Order_Date]])</f>
        <v>1</v>
      </c>
      <c r="Y2864" t="str">
        <f>"Q"&amp;ROUNDUP(MONTH(Sales_Data[[#This Row],[Order_Date]])/3,0)</f>
        <v>Q1</v>
      </c>
    </row>
    <row r="2865" spans="1:25" x14ac:dyDescent="0.3">
      <c r="A2865" t="s">
        <v>4421</v>
      </c>
      <c r="B2865" s="1">
        <v>45727</v>
      </c>
      <c r="C2865" t="s">
        <v>2439</v>
      </c>
      <c r="D2865" t="s">
        <v>504</v>
      </c>
      <c r="E2865" t="s">
        <v>19</v>
      </c>
      <c r="F2865" t="s">
        <v>20</v>
      </c>
      <c r="G2865" t="s">
        <v>32</v>
      </c>
      <c r="H2865" t="s">
        <v>33</v>
      </c>
      <c r="I2865" t="s">
        <v>34</v>
      </c>
      <c r="J2865">
        <v>2</v>
      </c>
      <c r="K2865">
        <v>17339.71</v>
      </c>
      <c r="L2865">
        <v>0.05</v>
      </c>
      <c r="M2865">
        <v>21604.7</v>
      </c>
      <c r="N2865" t="s">
        <v>24</v>
      </c>
      <c r="O2865" t="s">
        <v>35</v>
      </c>
      <c r="P2865" t="s">
        <v>71</v>
      </c>
      <c r="Q2865">
        <f>Sales_Data[[#This Row],[Quantity]]*Sales_Data[[#This Row],[Unit_Price]]</f>
        <v>34679.42</v>
      </c>
      <c r="R2865">
        <f>Sales_Data[[#This Row],[Gross_Sales]]*Sales_Data[[#This Row],[Discount]]</f>
        <v>1733.971</v>
      </c>
      <c r="S2865">
        <f>Sales_Data[[#This Row],[Gross_Sales]]-Sales_Data[[#This Row],[Discount_Amount]]</f>
        <v>32945.449000000001</v>
      </c>
      <c r="T2865">
        <f>Sales_Data[[#This Row],[Net Sales]]-Sales_Data[[#This Row],[Cost]]</f>
        <v>11340.749</v>
      </c>
      <c r="U2865" s="2">
        <f>Sales_Data[[#This Row],[Profit]]/Sales_Data[[#This Row],[Net Sales]]</f>
        <v>0.34422809050196884</v>
      </c>
      <c r="V2865">
        <f>YEAR(Sales_Data[[#This Row],[Order_Date]])</f>
        <v>2025</v>
      </c>
      <c r="W2865" t="str">
        <f>TEXT(Sales_Data[[#This Row],[Order_Date]],"mmm")</f>
        <v>Mar</v>
      </c>
      <c r="X2865">
        <f>MONTH(Sales_Data[[#This Row],[Order_Date]])</f>
        <v>3</v>
      </c>
      <c r="Y2865" t="str">
        <f>"Q"&amp;ROUNDUP(MONTH(Sales_Data[[#This Row],[Order_Date]])/3,0)</f>
        <v>Q1</v>
      </c>
    </row>
    <row r="2866" spans="1:25" x14ac:dyDescent="0.3">
      <c r="A2866" t="s">
        <v>4422</v>
      </c>
      <c r="B2866" s="1">
        <v>45784</v>
      </c>
      <c r="C2866" t="s">
        <v>4423</v>
      </c>
      <c r="D2866" t="s">
        <v>86</v>
      </c>
      <c r="E2866" t="s">
        <v>48</v>
      </c>
      <c r="F2866" t="s">
        <v>132</v>
      </c>
      <c r="G2866" t="s">
        <v>67</v>
      </c>
      <c r="H2866" t="s">
        <v>68</v>
      </c>
      <c r="I2866" t="s">
        <v>97</v>
      </c>
      <c r="J2866">
        <v>2</v>
      </c>
      <c r="K2866">
        <v>38947.78</v>
      </c>
      <c r="L2866">
        <v>0.05</v>
      </c>
      <c r="M2866">
        <v>61011.07</v>
      </c>
      <c r="N2866" t="s">
        <v>83</v>
      </c>
      <c r="O2866" t="s">
        <v>35</v>
      </c>
      <c r="P2866" t="s">
        <v>71</v>
      </c>
      <c r="Q2866">
        <f>Sales_Data[[#This Row],[Quantity]]*Sales_Data[[#This Row],[Unit_Price]]</f>
        <v>77895.56</v>
      </c>
      <c r="R2866">
        <f>Sales_Data[[#This Row],[Gross_Sales]]*Sales_Data[[#This Row],[Discount]]</f>
        <v>3894.7780000000002</v>
      </c>
      <c r="S2866">
        <f>Sales_Data[[#This Row],[Gross_Sales]]-Sales_Data[[#This Row],[Discount_Amount]]</f>
        <v>74000.781999999992</v>
      </c>
      <c r="T2866">
        <f>Sales_Data[[#This Row],[Net Sales]]-Sales_Data[[#This Row],[Cost]]</f>
        <v>12989.711999999992</v>
      </c>
      <c r="U2866" s="2">
        <f>Sales_Data[[#This Row],[Profit]]/Sales_Data[[#This Row],[Net Sales]]</f>
        <v>0.17553479367285596</v>
      </c>
      <c r="V2866">
        <f>YEAR(Sales_Data[[#This Row],[Order_Date]])</f>
        <v>2025</v>
      </c>
      <c r="W2866" t="str">
        <f>TEXT(Sales_Data[[#This Row],[Order_Date]],"mmm")</f>
        <v>May</v>
      </c>
      <c r="X2866">
        <f>MONTH(Sales_Data[[#This Row],[Order_Date]])</f>
        <v>5</v>
      </c>
      <c r="Y2866" t="str">
        <f>"Q"&amp;ROUNDUP(MONTH(Sales_Data[[#This Row],[Order_Date]])/3,0)</f>
        <v>Q2</v>
      </c>
    </row>
    <row r="2867" spans="1:25" x14ac:dyDescent="0.3">
      <c r="A2867" t="s">
        <v>4424</v>
      </c>
      <c r="B2867" s="1">
        <v>45817</v>
      </c>
      <c r="C2867" t="s">
        <v>1233</v>
      </c>
      <c r="D2867" t="s">
        <v>1650</v>
      </c>
      <c r="E2867" t="s">
        <v>19</v>
      </c>
      <c r="F2867" t="s">
        <v>57</v>
      </c>
      <c r="G2867" t="s">
        <v>67</v>
      </c>
      <c r="H2867" t="s">
        <v>121</v>
      </c>
      <c r="I2867" t="s">
        <v>122</v>
      </c>
      <c r="J2867">
        <v>1</v>
      </c>
      <c r="K2867">
        <v>14321.72</v>
      </c>
      <c r="L2867">
        <v>0.05</v>
      </c>
      <c r="M2867">
        <v>8804.39</v>
      </c>
      <c r="N2867" t="s">
        <v>24</v>
      </c>
      <c r="O2867" t="s">
        <v>35</v>
      </c>
      <c r="P2867" t="s">
        <v>71</v>
      </c>
      <c r="Q2867">
        <f>Sales_Data[[#This Row],[Quantity]]*Sales_Data[[#This Row],[Unit_Price]]</f>
        <v>14321.72</v>
      </c>
      <c r="R2867">
        <f>Sales_Data[[#This Row],[Gross_Sales]]*Sales_Data[[#This Row],[Discount]]</f>
        <v>716.08600000000001</v>
      </c>
      <c r="S2867">
        <f>Sales_Data[[#This Row],[Gross_Sales]]-Sales_Data[[#This Row],[Discount_Amount]]</f>
        <v>13605.634</v>
      </c>
      <c r="T2867">
        <f>Sales_Data[[#This Row],[Net Sales]]-Sales_Data[[#This Row],[Cost]]</f>
        <v>4801.2440000000006</v>
      </c>
      <c r="U2867" s="2">
        <f>Sales_Data[[#This Row],[Profit]]/Sales_Data[[#This Row],[Net Sales]]</f>
        <v>0.35288645865381946</v>
      </c>
      <c r="V2867">
        <f>YEAR(Sales_Data[[#This Row],[Order_Date]])</f>
        <v>2025</v>
      </c>
      <c r="W2867" t="str">
        <f>TEXT(Sales_Data[[#This Row],[Order_Date]],"mmm")</f>
        <v>Jun</v>
      </c>
      <c r="X2867">
        <f>MONTH(Sales_Data[[#This Row],[Order_Date]])</f>
        <v>6</v>
      </c>
      <c r="Y2867" t="str">
        <f>"Q"&amp;ROUNDUP(MONTH(Sales_Data[[#This Row],[Order_Date]])/3,0)</f>
        <v>Q2</v>
      </c>
    </row>
    <row r="2868" spans="1:25" x14ac:dyDescent="0.3">
      <c r="A2868" t="s">
        <v>4425</v>
      </c>
      <c r="B2868" s="1">
        <v>45905</v>
      </c>
      <c r="C2868" t="s">
        <v>4426</v>
      </c>
      <c r="D2868" t="s">
        <v>715</v>
      </c>
      <c r="E2868" t="s">
        <v>30</v>
      </c>
      <c r="F2868" t="s">
        <v>156</v>
      </c>
      <c r="G2868" t="s">
        <v>32</v>
      </c>
      <c r="H2868" t="s">
        <v>33</v>
      </c>
      <c r="I2868" t="s">
        <v>34</v>
      </c>
      <c r="J2868">
        <v>1</v>
      </c>
      <c r="K2868">
        <v>465.54</v>
      </c>
      <c r="L2868">
        <v>0.1</v>
      </c>
      <c r="M2868">
        <v>327.75</v>
      </c>
      <c r="N2868" t="s">
        <v>52</v>
      </c>
      <c r="O2868" t="s">
        <v>25</v>
      </c>
      <c r="P2868" t="s">
        <v>71</v>
      </c>
      <c r="Q2868">
        <f>Sales_Data[[#This Row],[Quantity]]*Sales_Data[[#This Row],[Unit_Price]]</f>
        <v>465.54</v>
      </c>
      <c r="R2868">
        <f>Sales_Data[[#This Row],[Gross_Sales]]*Sales_Data[[#This Row],[Discount]]</f>
        <v>46.554000000000002</v>
      </c>
      <c r="S2868">
        <f>Sales_Data[[#This Row],[Gross_Sales]]-Sales_Data[[#This Row],[Discount_Amount]]</f>
        <v>418.98599999999999</v>
      </c>
      <c r="T2868">
        <f>Sales_Data[[#This Row],[Net Sales]]-Sales_Data[[#This Row],[Cost]]</f>
        <v>91.23599999999999</v>
      </c>
      <c r="U2868" s="2">
        <f>Sales_Data[[#This Row],[Profit]]/Sales_Data[[#This Row],[Net Sales]]</f>
        <v>0.21775429250619349</v>
      </c>
      <c r="V2868">
        <f>YEAR(Sales_Data[[#This Row],[Order_Date]])</f>
        <v>2025</v>
      </c>
      <c r="W2868" t="str">
        <f>TEXT(Sales_Data[[#This Row],[Order_Date]],"mmm")</f>
        <v>Sep</v>
      </c>
      <c r="X2868">
        <f>MONTH(Sales_Data[[#This Row],[Order_Date]])</f>
        <v>9</v>
      </c>
      <c r="Y2868" t="str">
        <f>"Q"&amp;ROUNDUP(MONTH(Sales_Data[[#This Row],[Order_Date]])/3,0)</f>
        <v>Q3</v>
      </c>
    </row>
    <row r="2869" spans="1:25" x14ac:dyDescent="0.3">
      <c r="A2869" t="s">
        <v>4427</v>
      </c>
      <c r="B2869" s="1">
        <v>45860</v>
      </c>
      <c r="C2869" t="s">
        <v>2567</v>
      </c>
      <c r="D2869" t="s">
        <v>302</v>
      </c>
      <c r="E2869" t="s">
        <v>39</v>
      </c>
      <c r="F2869" t="s">
        <v>40</v>
      </c>
      <c r="G2869" t="s">
        <v>41</v>
      </c>
      <c r="H2869" t="s">
        <v>147</v>
      </c>
      <c r="I2869" t="s">
        <v>148</v>
      </c>
      <c r="J2869">
        <v>3</v>
      </c>
      <c r="K2869">
        <v>1103.1400000000001</v>
      </c>
      <c r="L2869">
        <v>0.15</v>
      </c>
      <c r="M2869">
        <v>2149.31</v>
      </c>
      <c r="N2869" t="s">
        <v>109</v>
      </c>
      <c r="O2869" t="s">
        <v>35</v>
      </c>
      <c r="P2869" t="s">
        <v>26</v>
      </c>
      <c r="Q2869">
        <f>Sales_Data[[#This Row],[Quantity]]*Sales_Data[[#This Row],[Unit_Price]]</f>
        <v>3309.42</v>
      </c>
      <c r="R2869">
        <f>Sales_Data[[#This Row],[Gross_Sales]]*Sales_Data[[#This Row],[Discount]]</f>
        <v>496.41300000000001</v>
      </c>
      <c r="S2869">
        <f>Sales_Data[[#This Row],[Gross_Sales]]-Sales_Data[[#This Row],[Discount_Amount]]</f>
        <v>2813.0070000000001</v>
      </c>
      <c r="T2869">
        <f>Sales_Data[[#This Row],[Net Sales]]-Sales_Data[[#This Row],[Cost]]</f>
        <v>663.69700000000012</v>
      </c>
      <c r="U2869" s="2">
        <f>Sales_Data[[#This Row],[Profit]]/Sales_Data[[#This Row],[Net Sales]]</f>
        <v>0.23593862368632573</v>
      </c>
      <c r="V2869">
        <f>YEAR(Sales_Data[[#This Row],[Order_Date]])</f>
        <v>2025</v>
      </c>
      <c r="W2869" t="str">
        <f>TEXT(Sales_Data[[#This Row],[Order_Date]],"mmm")</f>
        <v>Jul</v>
      </c>
      <c r="X2869">
        <f>MONTH(Sales_Data[[#This Row],[Order_Date]])</f>
        <v>7</v>
      </c>
      <c r="Y2869" t="str">
        <f>"Q"&amp;ROUNDUP(MONTH(Sales_Data[[#This Row],[Order_Date]])/3,0)</f>
        <v>Q3</v>
      </c>
    </row>
    <row r="2870" spans="1:25" x14ac:dyDescent="0.3">
      <c r="A2870" t="s">
        <v>4428</v>
      </c>
      <c r="B2870" s="1">
        <v>45805</v>
      </c>
      <c r="C2870" t="s">
        <v>4299</v>
      </c>
      <c r="D2870" t="s">
        <v>723</v>
      </c>
      <c r="E2870" t="s">
        <v>48</v>
      </c>
      <c r="F2870" t="s">
        <v>49</v>
      </c>
      <c r="G2870" t="s">
        <v>21</v>
      </c>
      <c r="H2870" t="s">
        <v>297</v>
      </c>
      <c r="I2870" t="s">
        <v>494</v>
      </c>
      <c r="J2870">
        <v>1</v>
      </c>
      <c r="K2870">
        <v>53223.1</v>
      </c>
      <c r="L2870">
        <v>0.1</v>
      </c>
      <c r="M2870">
        <v>42136.54</v>
      </c>
      <c r="N2870" t="s">
        <v>24</v>
      </c>
      <c r="O2870" t="s">
        <v>25</v>
      </c>
      <c r="P2870" t="s">
        <v>71</v>
      </c>
      <c r="Q2870">
        <f>Sales_Data[[#This Row],[Quantity]]*Sales_Data[[#This Row],[Unit_Price]]</f>
        <v>53223.1</v>
      </c>
      <c r="R2870">
        <f>Sales_Data[[#This Row],[Gross_Sales]]*Sales_Data[[#This Row],[Discount]]</f>
        <v>5322.31</v>
      </c>
      <c r="S2870">
        <f>Sales_Data[[#This Row],[Gross_Sales]]-Sales_Data[[#This Row],[Discount_Amount]]</f>
        <v>47900.79</v>
      </c>
      <c r="T2870">
        <f>Sales_Data[[#This Row],[Net Sales]]-Sales_Data[[#This Row],[Cost]]</f>
        <v>5764.25</v>
      </c>
      <c r="U2870" s="2">
        <f>Sales_Data[[#This Row],[Profit]]/Sales_Data[[#This Row],[Net Sales]]</f>
        <v>0.12033726374867722</v>
      </c>
      <c r="V2870">
        <f>YEAR(Sales_Data[[#This Row],[Order_Date]])</f>
        <v>2025</v>
      </c>
      <c r="W2870" t="str">
        <f>TEXT(Sales_Data[[#This Row],[Order_Date]],"mmm")</f>
        <v>May</v>
      </c>
      <c r="X2870">
        <f>MONTH(Sales_Data[[#This Row],[Order_Date]])</f>
        <v>5</v>
      </c>
      <c r="Y2870" t="str">
        <f>"Q"&amp;ROUNDUP(MONTH(Sales_Data[[#This Row],[Order_Date]])/3,0)</f>
        <v>Q2</v>
      </c>
    </row>
    <row r="2871" spans="1:25" x14ac:dyDescent="0.3">
      <c r="A2871" t="s">
        <v>4429</v>
      </c>
      <c r="B2871" s="1">
        <v>45800</v>
      </c>
      <c r="C2871" t="s">
        <v>94</v>
      </c>
      <c r="D2871" t="s">
        <v>112</v>
      </c>
      <c r="E2871" t="s">
        <v>19</v>
      </c>
      <c r="F2871" t="s">
        <v>81</v>
      </c>
      <c r="G2871" t="s">
        <v>75</v>
      </c>
      <c r="H2871" t="s">
        <v>185</v>
      </c>
      <c r="I2871" t="s">
        <v>186</v>
      </c>
      <c r="J2871">
        <v>1</v>
      </c>
      <c r="K2871">
        <v>11487.41</v>
      </c>
      <c r="L2871">
        <v>0</v>
      </c>
      <c r="M2871">
        <v>8669.9699999999993</v>
      </c>
      <c r="N2871" t="s">
        <v>24</v>
      </c>
      <c r="O2871" t="s">
        <v>53</v>
      </c>
      <c r="P2871" t="s">
        <v>26</v>
      </c>
      <c r="Q2871">
        <f>Sales_Data[[#This Row],[Quantity]]*Sales_Data[[#This Row],[Unit_Price]]</f>
        <v>11487.41</v>
      </c>
      <c r="R2871">
        <f>Sales_Data[[#This Row],[Gross_Sales]]*Sales_Data[[#This Row],[Discount]]</f>
        <v>0</v>
      </c>
      <c r="S2871">
        <f>Sales_Data[[#This Row],[Gross_Sales]]-Sales_Data[[#This Row],[Discount_Amount]]</f>
        <v>11487.41</v>
      </c>
      <c r="T2871">
        <f>Sales_Data[[#This Row],[Net Sales]]-Sales_Data[[#This Row],[Cost]]</f>
        <v>2817.4400000000005</v>
      </c>
      <c r="U2871" s="2">
        <f>Sales_Data[[#This Row],[Profit]]/Sales_Data[[#This Row],[Net Sales]]</f>
        <v>0.2452632925959812</v>
      </c>
      <c r="V2871">
        <f>YEAR(Sales_Data[[#This Row],[Order_Date]])</f>
        <v>2025</v>
      </c>
      <c r="W2871" t="str">
        <f>TEXT(Sales_Data[[#This Row],[Order_Date]],"mmm")</f>
        <v>May</v>
      </c>
      <c r="X2871">
        <f>MONTH(Sales_Data[[#This Row],[Order_Date]])</f>
        <v>5</v>
      </c>
      <c r="Y2871" t="str">
        <f>"Q"&amp;ROUNDUP(MONTH(Sales_Data[[#This Row],[Order_Date]])/3,0)</f>
        <v>Q2</v>
      </c>
    </row>
    <row r="2872" spans="1:25" x14ac:dyDescent="0.3">
      <c r="A2872" t="s">
        <v>4430</v>
      </c>
      <c r="B2872" s="1">
        <v>45856</v>
      </c>
      <c r="C2872" t="s">
        <v>2092</v>
      </c>
      <c r="D2872" t="s">
        <v>131</v>
      </c>
      <c r="E2872" t="s">
        <v>39</v>
      </c>
      <c r="F2872" t="s">
        <v>96</v>
      </c>
      <c r="G2872" t="s">
        <v>67</v>
      </c>
      <c r="H2872" t="s">
        <v>121</v>
      </c>
      <c r="I2872" t="s">
        <v>142</v>
      </c>
      <c r="J2872">
        <v>1</v>
      </c>
      <c r="K2872">
        <v>1660.48</v>
      </c>
      <c r="L2872">
        <v>0</v>
      </c>
      <c r="M2872">
        <v>1303.0899999999999</v>
      </c>
      <c r="N2872" t="s">
        <v>52</v>
      </c>
      <c r="O2872" t="s">
        <v>35</v>
      </c>
      <c r="P2872" t="s">
        <v>71</v>
      </c>
      <c r="Q2872">
        <f>Sales_Data[[#This Row],[Quantity]]*Sales_Data[[#This Row],[Unit_Price]]</f>
        <v>1660.48</v>
      </c>
      <c r="R2872">
        <f>Sales_Data[[#This Row],[Gross_Sales]]*Sales_Data[[#This Row],[Discount]]</f>
        <v>0</v>
      </c>
      <c r="S2872">
        <f>Sales_Data[[#This Row],[Gross_Sales]]-Sales_Data[[#This Row],[Discount_Amount]]</f>
        <v>1660.48</v>
      </c>
      <c r="T2872">
        <f>Sales_Data[[#This Row],[Net Sales]]-Sales_Data[[#This Row],[Cost]]</f>
        <v>357.3900000000001</v>
      </c>
      <c r="U2872" s="2">
        <f>Sales_Data[[#This Row],[Profit]]/Sales_Data[[#This Row],[Net Sales]]</f>
        <v>0.2152329446906919</v>
      </c>
      <c r="V2872">
        <f>YEAR(Sales_Data[[#This Row],[Order_Date]])</f>
        <v>2025</v>
      </c>
      <c r="W2872" t="str">
        <f>TEXT(Sales_Data[[#This Row],[Order_Date]],"mmm")</f>
        <v>Jul</v>
      </c>
      <c r="X2872">
        <f>MONTH(Sales_Data[[#This Row],[Order_Date]])</f>
        <v>7</v>
      </c>
      <c r="Y2872" t="str">
        <f>"Q"&amp;ROUNDUP(MONTH(Sales_Data[[#This Row],[Order_Date]])/3,0)</f>
        <v>Q3</v>
      </c>
    </row>
    <row r="2873" spans="1:25" x14ac:dyDescent="0.3">
      <c r="A2873" t="s">
        <v>4431</v>
      </c>
      <c r="B2873" s="1">
        <v>45811</v>
      </c>
      <c r="C2873" t="s">
        <v>812</v>
      </c>
      <c r="D2873" t="s">
        <v>112</v>
      </c>
      <c r="E2873" t="s">
        <v>39</v>
      </c>
      <c r="F2873" t="s">
        <v>96</v>
      </c>
      <c r="G2873" t="s">
        <v>75</v>
      </c>
      <c r="H2873" t="s">
        <v>76</v>
      </c>
      <c r="I2873" t="s">
        <v>108</v>
      </c>
      <c r="J2873">
        <v>1</v>
      </c>
      <c r="K2873">
        <v>3071.65</v>
      </c>
      <c r="L2873">
        <v>0.15</v>
      </c>
      <c r="M2873">
        <v>2107.85</v>
      </c>
      <c r="N2873" t="s">
        <v>52</v>
      </c>
      <c r="O2873" t="s">
        <v>25</v>
      </c>
      <c r="P2873" t="s">
        <v>44</v>
      </c>
      <c r="Q2873">
        <f>Sales_Data[[#This Row],[Quantity]]*Sales_Data[[#This Row],[Unit_Price]]</f>
        <v>3071.65</v>
      </c>
      <c r="R2873">
        <f>Sales_Data[[#This Row],[Gross_Sales]]*Sales_Data[[#This Row],[Discount]]</f>
        <v>460.7475</v>
      </c>
      <c r="S2873">
        <f>Sales_Data[[#This Row],[Gross_Sales]]-Sales_Data[[#This Row],[Discount_Amount]]</f>
        <v>2610.9025000000001</v>
      </c>
      <c r="T2873">
        <f>Sales_Data[[#This Row],[Net Sales]]-Sales_Data[[#This Row],[Cost]]</f>
        <v>503.05250000000024</v>
      </c>
      <c r="U2873" s="2">
        <f>Sales_Data[[#This Row],[Profit]]/Sales_Data[[#This Row],[Net Sales]]</f>
        <v>0.19267379766191967</v>
      </c>
      <c r="V2873">
        <f>YEAR(Sales_Data[[#This Row],[Order_Date]])</f>
        <v>2025</v>
      </c>
      <c r="W2873" t="str">
        <f>TEXT(Sales_Data[[#This Row],[Order_Date]],"mmm")</f>
        <v>Jun</v>
      </c>
      <c r="X2873">
        <f>MONTH(Sales_Data[[#This Row],[Order_Date]])</f>
        <v>6</v>
      </c>
      <c r="Y2873" t="str">
        <f>"Q"&amp;ROUNDUP(MONTH(Sales_Data[[#This Row],[Order_Date]])/3,0)</f>
        <v>Q2</v>
      </c>
    </row>
    <row r="2874" spans="1:25" x14ac:dyDescent="0.3">
      <c r="A2874" t="s">
        <v>4432</v>
      </c>
      <c r="B2874" s="1">
        <v>45799</v>
      </c>
      <c r="C2874" t="s">
        <v>693</v>
      </c>
      <c r="D2874" t="s">
        <v>277</v>
      </c>
      <c r="E2874" t="s">
        <v>19</v>
      </c>
      <c r="F2874" t="s">
        <v>57</v>
      </c>
      <c r="G2874" t="s">
        <v>41</v>
      </c>
      <c r="H2874" t="s">
        <v>147</v>
      </c>
      <c r="I2874" t="s">
        <v>148</v>
      </c>
      <c r="J2874">
        <v>3</v>
      </c>
      <c r="K2874">
        <v>10019.030000000001</v>
      </c>
      <c r="L2874">
        <v>0.05</v>
      </c>
      <c r="M2874">
        <v>23090.04</v>
      </c>
      <c r="N2874" t="s">
        <v>109</v>
      </c>
      <c r="O2874" t="s">
        <v>25</v>
      </c>
      <c r="P2874" t="s">
        <v>26</v>
      </c>
      <c r="Q2874">
        <f>Sales_Data[[#This Row],[Quantity]]*Sales_Data[[#This Row],[Unit_Price]]</f>
        <v>30057.090000000004</v>
      </c>
      <c r="R2874">
        <f>Sales_Data[[#This Row],[Gross_Sales]]*Sales_Data[[#This Row],[Discount]]</f>
        <v>1502.8545000000004</v>
      </c>
      <c r="S2874">
        <f>Sales_Data[[#This Row],[Gross_Sales]]-Sales_Data[[#This Row],[Discount_Amount]]</f>
        <v>28554.235500000003</v>
      </c>
      <c r="T2874">
        <f>Sales_Data[[#This Row],[Net Sales]]-Sales_Data[[#This Row],[Cost]]</f>
        <v>5464.1955000000016</v>
      </c>
      <c r="U2874" s="2">
        <f>Sales_Data[[#This Row],[Profit]]/Sales_Data[[#This Row],[Net Sales]]</f>
        <v>0.19136199601631784</v>
      </c>
      <c r="V2874">
        <f>YEAR(Sales_Data[[#This Row],[Order_Date]])</f>
        <v>2025</v>
      </c>
      <c r="W2874" t="str">
        <f>TEXT(Sales_Data[[#This Row],[Order_Date]],"mmm")</f>
        <v>May</v>
      </c>
      <c r="X2874">
        <f>MONTH(Sales_Data[[#This Row],[Order_Date]])</f>
        <v>5</v>
      </c>
      <c r="Y2874" t="str">
        <f>"Q"&amp;ROUNDUP(MONTH(Sales_Data[[#This Row],[Order_Date]])/3,0)</f>
        <v>Q2</v>
      </c>
    </row>
    <row r="2875" spans="1:25" x14ac:dyDescent="0.3">
      <c r="A2875" t="s">
        <v>4433</v>
      </c>
      <c r="B2875" s="1">
        <v>45970</v>
      </c>
      <c r="C2875" t="s">
        <v>1045</v>
      </c>
      <c r="D2875" t="s">
        <v>553</v>
      </c>
      <c r="E2875" t="s">
        <v>39</v>
      </c>
      <c r="F2875" t="s">
        <v>405</v>
      </c>
      <c r="G2875" t="s">
        <v>67</v>
      </c>
      <c r="H2875" t="s">
        <v>88</v>
      </c>
      <c r="I2875" t="s">
        <v>157</v>
      </c>
      <c r="J2875">
        <v>1</v>
      </c>
      <c r="K2875">
        <v>5967.82</v>
      </c>
      <c r="L2875">
        <v>0.05</v>
      </c>
      <c r="M2875">
        <v>4455.05</v>
      </c>
      <c r="N2875" t="s">
        <v>52</v>
      </c>
      <c r="O2875" t="s">
        <v>25</v>
      </c>
      <c r="P2875" t="s">
        <v>44</v>
      </c>
      <c r="Q2875">
        <f>Sales_Data[[#This Row],[Quantity]]*Sales_Data[[#This Row],[Unit_Price]]</f>
        <v>5967.82</v>
      </c>
      <c r="R2875">
        <f>Sales_Data[[#This Row],[Gross_Sales]]*Sales_Data[[#This Row],[Discount]]</f>
        <v>298.39100000000002</v>
      </c>
      <c r="S2875">
        <f>Sales_Data[[#This Row],[Gross_Sales]]-Sales_Data[[#This Row],[Discount_Amount]]</f>
        <v>5669.4290000000001</v>
      </c>
      <c r="T2875">
        <f>Sales_Data[[#This Row],[Net Sales]]-Sales_Data[[#This Row],[Cost]]</f>
        <v>1214.3789999999999</v>
      </c>
      <c r="U2875" s="2">
        <f>Sales_Data[[#This Row],[Profit]]/Sales_Data[[#This Row],[Net Sales]]</f>
        <v>0.21419776136185847</v>
      </c>
      <c r="V2875">
        <f>YEAR(Sales_Data[[#This Row],[Order_Date]])</f>
        <v>2025</v>
      </c>
      <c r="W2875" t="str">
        <f>TEXT(Sales_Data[[#This Row],[Order_Date]],"mmm")</f>
        <v>Nov</v>
      </c>
      <c r="X2875">
        <f>MONTH(Sales_Data[[#This Row],[Order_Date]])</f>
        <v>11</v>
      </c>
      <c r="Y2875" t="str">
        <f>"Q"&amp;ROUNDUP(MONTH(Sales_Data[[#This Row],[Order_Date]])/3,0)</f>
        <v>Q4</v>
      </c>
    </row>
    <row r="2876" spans="1:25" x14ac:dyDescent="0.3">
      <c r="A2876" t="s">
        <v>4434</v>
      </c>
      <c r="B2876" s="1">
        <v>45822</v>
      </c>
      <c r="C2876" t="s">
        <v>1173</v>
      </c>
      <c r="D2876" t="s">
        <v>1004</v>
      </c>
      <c r="E2876" t="s">
        <v>119</v>
      </c>
      <c r="F2876" t="s">
        <v>184</v>
      </c>
      <c r="G2876" t="s">
        <v>21</v>
      </c>
      <c r="H2876" t="s">
        <v>297</v>
      </c>
      <c r="I2876" t="s">
        <v>297</v>
      </c>
      <c r="J2876">
        <v>1</v>
      </c>
      <c r="K2876">
        <v>1013.5</v>
      </c>
      <c r="L2876">
        <v>0.1</v>
      </c>
      <c r="M2876">
        <v>751.62</v>
      </c>
      <c r="N2876" t="s">
        <v>70</v>
      </c>
      <c r="O2876" t="s">
        <v>35</v>
      </c>
      <c r="P2876" t="s">
        <v>26</v>
      </c>
      <c r="Q2876">
        <f>Sales_Data[[#This Row],[Quantity]]*Sales_Data[[#This Row],[Unit_Price]]</f>
        <v>1013.5</v>
      </c>
      <c r="R2876">
        <f>Sales_Data[[#This Row],[Gross_Sales]]*Sales_Data[[#This Row],[Discount]]</f>
        <v>101.35000000000001</v>
      </c>
      <c r="S2876">
        <f>Sales_Data[[#This Row],[Gross_Sales]]-Sales_Data[[#This Row],[Discount_Amount]]</f>
        <v>912.15</v>
      </c>
      <c r="T2876">
        <f>Sales_Data[[#This Row],[Net Sales]]-Sales_Data[[#This Row],[Cost]]</f>
        <v>160.52999999999997</v>
      </c>
      <c r="U2876" s="2">
        <f>Sales_Data[[#This Row],[Profit]]/Sales_Data[[#This Row],[Net Sales]]</f>
        <v>0.17599079098832426</v>
      </c>
      <c r="V2876">
        <f>YEAR(Sales_Data[[#This Row],[Order_Date]])</f>
        <v>2025</v>
      </c>
      <c r="W2876" t="str">
        <f>TEXT(Sales_Data[[#This Row],[Order_Date]],"mmm")</f>
        <v>Jun</v>
      </c>
      <c r="X2876">
        <f>MONTH(Sales_Data[[#This Row],[Order_Date]])</f>
        <v>6</v>
      </c>
      <c r="Y2876" t="str">
        <f>"Q"&amp;ROUNDUP(MONTH(Sales_Data[[#This Row],[Order_Date]])/3,0)</f>
        <v>Q2</v>
      </c>
    </row>
    <row r="2877" spans="1:25" x14ac:dyDescent="0.3">
      <c r="A2877" t="s">
        <v>4435</v>
      </c>
      <c r="B2877" s="1">
        <v>45971</v>
      </c>
      <c r="C2877" t="s">
        <v>1149</v>
      </c>
      <c r="D2877" t="s">
        <v>384</v>
      </c>
      <c r="E2877" t="s">
        <v>48</v>
      </c>
      <c r="F2877" t="s">
        <v>126</v>
      </c>
      <c r="G2877" t="s">
        <v>75</v>
      </c>
      <c r="H2877" t="s">
        <v>185</v>
      </c>
      <c r="I2877" t="s">
        <v>261</v>
      </c>
      <c r="J2877">
        <v>1</v>
      </c>
      <c r="K2877">
        <v>39391.870000000003</v>
      </c>
      <c r="L2877">
        <v>0.15</v>
      </c>
      <c r="M2877">
        <v>27133.5</v>
      </c>
      <c r="N2877" t="s">
        <v>52</v>
      </c>
      <c r="O2877" t="s">
        <v>35</v>
      </c>
      <c r="P2877" t="s">
        <v>71</v>
      </c>
      <c r="Q2877">
        <f>Sales_Data[[#This Row],[Quantity]]*Sales_Data[[#This Row],[Unit_Price]]</f>
        <v>39391.870000000003</v>
      </c>
      <c r="R2877">
        <f>Sales_Data[[#This Row],[Gross_Sales]]*Sales_Data[[#This Row],[Discount]]</f>
        <v>5908.7804999999998</v>
      </c>
      <c r="S2877">
        <f>Sales_Data[[#This Row],[Gross_Sales]]-Sales_Data[[#This Row],[Discount_Amount]]</f>
        <v>33483.089500000002</v>
      </c>
      <c r="T2877">
        <f>Sales_Data[[#This Row],[Net Sales]]-Sales_Data[[#This Row],[Cost]]</f>
        <v>6349.5895000000019</v>
      </c>
      <c r="U2877" s="2">
        <f>Sales_Data[[#This Row],[Profit]]/Sales_Data[[#This Row],[Net Sales]]</f>
        <v>0.18963571148355354</v>
      </c>
      <c r="V2877">
        <f>YEAR(Sales_Data[[#This Row],[Order_Date]])</f>
        <v>2025</v>
      </c>
      <c r="W2877" t="str">
        <f>TEXT(Sales_Data[[#This Row],[Order_Date]],"mmm")</f>
        <v>Nov</v>
      </c>
      <c r="X2877">
        <f>MONTH(Sales_Data[[#This Row],[Order_Date]])</f>
        <v>11</v>
      </c>
      <c r="Y2877" t="str">
        <f>"Q"&amp;ROUNDUP(MONTH(Sales_Data[[#This Row],[Order_Date]])/3,0)</f>
        <v>Q4</v>
      </c>
    </row>
    <row r="2878" spans="1:25" x14ac:dyDescent="0.3">
      <c r="A2878" t="s">
        <v>4436</v>
      </c>
      <c r="B2878" s="1">
        <v>45678</v>
      </c>
      <c r="C2878" t="s">
        <v>4304</v>
      </c>
      <c r="D2878" t="s">
        <v>151</v>
      </c>
      <c r="E2878" t="s">
        <v>19</v>
      </c>
      <c r="F2878" t="s">
        <v>20</v>
      </c>
      <c r="G2878" t="s">
        <v>21</v>
      </c>
      <c r="H2878" t="s">
        <v>297</v>
      </c>
      <c r="I2878" t="s">
        <v>494</v>
      </c>
      <c r="J2878">
        <v>2</v>
      </c>
      <c r="K2878">
        <v>13104.72</v>
      </c>
      <c r="L2878">
        <v>0.1</v>
      </c>
      <c r="M2878">
        <v>16883</v>
      </c>
      <c r="N2878" t="s">
        <v>52</v>
      </c>
      <c r="O2878" t="s">
        <v>35</v>
      </c>
      <c r="P2878" t="s">
        <v>44</v>
      </c>
      <c r="Q2878">
        <f>Sales_Data[[#This Row],[Quantity]]*Sales_Data[[#This Row],[Unit_Price]]</f>
        <v>26209.439999999999</v>
      </c>
      <c r="R2878">
        <f>Sales_Data[[#This Row],[Gross_Sales]]*Sales_Data[[#This Row],[Discount]]</f>
        <v>2620.944</v>
      </c>
      <c r="S2878">
        <f>Sales_Data[[#This Row],[Gross_Sales]]-Sales_Data[[#This Row],[Discount_Amount]]</f>
        <v>23588.495999999999</v>
      </c>
      <c r="T2878">
        <f>Sales_Data[[#This Row],[Net Sales]]-Sales_Data[[#This Row],[Cost]]</f>
        <v>6705.4959999999992</v>
      </c>
      <c r="U2878" s="2">
        <f>Sales_Data[[#This Row],[Profit]]/Sales_Data[[#This Row],[Net Sales]]</f>
        <v>0.28426975590135123</v>
      </c>
      <c r="V2878">
        <f>YEAR(Sales_Data[[#This Row],[Order_Date]])</f>
        <v>2025</v>
      </c>
      <c r="W2878" t="str">
        <f>TEXT(Sales_Data[[#This Row],[Order_Date]],"mmm")</f>
        <v>Jan</v>
      </c>
      <c r="X2878">
        <f>MONTH(Sales_Data[[#This Row],[Order_Date]])</f>
        <v>1</v>
      </c>
      <c r="Y2878" t="str">
        <f>"Q"&amp;ROUNDUP(MONTH(Sales_Data[[#This Row],[Order_Date]])/3,0)</f>
        <v>Q1</v>
      </c>
    </row>
    <row r="2879" spans="1:25" x14ac:dyDescent="0.3">
      <c r="A2879" t="s">
        <v>4437</v>
      </c>
      <c r="B2879" s="1">
        <v>45739</v>
      </c>
      <c r="C2879" t="s">
        <v>4438</v>
      </c>
      <c r="D2879" t="s">
        <v>1650</v>
      </c>
      <c r="E2879" t="s">
        <v>19</v>
      </c>
      <c r="F2879" t="s">
        <v>57</v>
      </c>
      <c r="G2879" t="s">
        <v>67</v>
      </c>
      <c r="H2879" t="s">
        <v>68</v>
      </c>
      <c r="I2879" t="s">
        <v>69</v>
      </c>
      <c r="J2879">
        <v>2</v>
      </c>
      <c r="K2879">
        <v>17617.53</v>
      </c>
      <c r="L2879">
        <v>0</v>
      </c>
      <c r="M2879">
        <v>22956.65</v>
      </c>
      <c r="N2879" t="s">
        <v>52</v>
      </c>
      <c r="O2879" t="s">
        <v>35</v>
      </c>
      <c r="P2879" t="s">
        <v>71</v>
      </c>
      <c r="Q2879">
        <f>Sales_Data[[#This Row],[Quantity]]*Sales_Data[[#This Row],[Unit_Price]]</f>
        <v>35235.06</v>
      </c>
      <c r="R2879">
        <f>Sales_Data[[#This Row],[Gross_Sales]]*Sales_Data[[#This Row],[Discount]]</f>
        <v>0</v>
      </c>
      <c r="S2879">
        <f>Sales_Data[[#This Row],[Gross_Sales]]-Sales_Data[[#This Row],[Discount_Amount]]</f>
        <v>35235.06</v>
      </c>
      <c r="T2879">
        <f>Sales_Data[[#This Row],[Net Sales]]-Sales_Data[[#This Row],[Cost]]</f>
        <v>12278.409999999996</v>
      </c>
      <c r="U2879" s="2">
        <f>Sales_Data[[#This Row],[Profit]]/Sales_Data[[#This Row],[Net Sales]]</f>
        <v>0.34847138049431436</v>
      </c>
      <c r="V2879">
        <f>YEAR(Sales_Data[[#This Row],[Order_Date]])</f>
        <v>2025</v>
      </c>
      <c r="W2879" t="str">
        <f>TEXT(Sales_Data[[#This Row],[Order_Date]],"mmm")</f>
        <v>Mar</v>
      </c>
      <c r="X2879">
        <f>MONTH(Sales_Data[[#This Row],[Order_Date]])</f>
        <v>3</v>
      </c>
      <c r="Y2879" t="str">
        <f>"Q"&amp;ROUNDUP(MONTH(Sales_Data[[#This Row],[Order_Date]])/3,0)</f>
        <v>Q1</v>
      </c>
    </row>
    <row r="2880" spans="1:25" x14ac:dyDescent="0.3">
      <c r="A2880" t="s">
        <v>4439</v>
      </c>
      <c r="B2880" s="1">
        <v>45726</v>
      </c>
      <c r="C2880" t="s">
        <v>1045</v>
      </c>
      <c r="D2880" t="s">
        <v>38</v>
      </c>
      <c r="E2880" t="s">
        <v>39</v>
      </c>
      <c r="F2880" t="s">
        <v>107</v>
      </c>
      <c r="G2880" t="s">
        <v>67</v>
      </c>
      <c r="H2880" t="s">
        <v>68</v>
      </c>
      <c r="I2880" t="s">
        <v>69</v>
      </c>
      <c r="J2880">
        <v>1</v>
      </c>
      <c r="K2880">
        <v>5727.26</v>
      </c>
      <c r="L2880">
        <v>0.05</v>
      </c>
      <c r="M2880">
        <v>4650.91</v>
      </c>
      <c r="N2880" t="s">
        <v>24</v>
      </c>
      <c r="O2880" t="s">
        <v>35</v>
      </c>
      <c r="P2880" t="s">
        <v>71</v>
      </c>
      <c r="Q2880">
        <f>Sales_Data[[#This Row],[Quantity]]*Sales_Data[[#This Row],[Unit_Price]]</f>
        <v>5727.26</v>
      </c>
      <c r="R2880">
        <f>Sales_Data[[#This Row],[Gross_Sales]]*Sales_Data[[#This Row],[Discount]]</f>
        <v>286.363</v>
      </c>
      <c r="S2880">
        <f>Sales_Data[[#This Row],[Gross_Sales]]-Sales_Data[[#This Row],[Discount_Amount]]</f>
        <v>5440.8969999999999</v>
      </c>
      <c r="T2880">
        <f>Sales_Data[[#This Row],[Net Sales]]-Sales_Data[[#This Row],[Cost]]</f>
        <v>789.98700000000008</v>
      </c>
      <c r="U2880" s="2">
        <f>Sales_Data[[#This Row],[Profit]]/Sales_Data[[#This Row],[Net Sales]]</f>
        <v>0.14519425749099829</v>
      </c>
      <c r="V2880">
        <f>YEAR(Sales_Data[[#This Row],[Order_Date]])</f>
        <v>2025</v>
      </c>
      <c r="W2880" t="str">
        <f>TEXT(Sales_Data[[#This Row],[Order_Date]],"mmm")</f>
        <v>Mar</v>
      </c>
      <c r="X2880">
        <f>MONTH(Sales_Data[[#This Row],[Order_Date]])</f>
        <v>3</v>
      </c>
      <c r="Y2880" t="str">
        <f>"Q"&amp;ROUNDUP(MONTH(Sales_Data[[#This Row],[Order_Date]])/3,0)</f>
        <v>Q1</v>
      </c>
    </row>
    <row r="2881" spans="1:25" x14ac:dyDescent="0.3">
      <c r="A2881" t="s">
        <v>4440</v>
      </c>
      <c r="B2881" s="1">
        <v>45788</v>
      </c>
      <c r="C2881" t="s">
        <v>1011</v>
      </c>
      <c r="D2881" t="s">
        <v>18</v>
      </c>
      <c r="E2881" t="s">
        <v>48</v>
      </c>
      <c r="F2881" t="s">
        <v>126</v>
      </c>
      <c r="G2881" t="s">
        <v>75</v>
      </c>
      <c r="H2881" t="s">
        <v>76</v>
      </c>
      <c r="I2881" t="s">
        <v>108</v>
      </c>
      <c r="J2881">
        <v>3</v>
      </c>
      <c r="K2881">
        <v>19040.43</v>
      </c>
      <c r="L2881">
        <v>0.1</v>
      </c>
      <c r="M2881">
        <v>32004.240000000002</v>
      </c>
      <c r="N2881" t="s">
        <v>24</v>
      </c>
      <c r="O2881" t="s">
        <v>35</v>
      </c>
      <c r="P2881" t="s">
        <v>71</v>
      </c>
      <c r="Q2881">
        <f>Sales_Data[[#This Row],[Quantity]]*Sales_Data[[#This Row],[Unit_Price]]</f>
        <v>57121.29</v>
      </c>
      <c r="R2881">
        <f>Sales_Data[[#This Row],[Gross_Sales]]*Sales_Data[[#This Row],[Discount]]</f>
        <v>5712.1290000000008</v>
      </c>
      <c r="S2881">
        <f>Sales_Data[[#This Row],[Gross_Sales]]-Sales_Data[[#This Row],[Discount_Amount]]</f>
        <v>51409.161</v>
      </c>
      <c r="T2881">
        <f>Sales_Data[[#This Row],[Net Sales]]-Sales_Data[[#This Row],[Cost]]</f>
        <v>19404.920999999998</v>
      </c>
      <c r="U2881" s="2">
        <f>Sales_Data[[#This Row],[Profit]]/Sales_Data[[#This Row],[Net Sales]]</f>
        <v>0.37746037131397647</v>
      </c>
      <c r="V2881">
        <f>YEAR(Sales_Data[[#This Row],[Order_Date]])</f>
        <v>2025</v>
      </c>
      <c r="W2881" t="str">
        <f>TEXT(Sales_Data[[#This Row],[Order_Date]],"mmm")</f>
        <v>May</v>
      </c>
      <c r="X2881">
        <f>MONTH(Sales_Data[[#This Row],[Order_Date]])</f>
        <v>5</v>
      </c>
      <c r="Y2881" t="str">
        <f>"Q"&amp;ROUNDUP(MONTH(Sales_Data[[#This Row],[Order_Date]])/3,0)</f>
        <v>Q2</v>
      </c>
    </row>
    <row r="2882" spans="1:25" x14ac:dyDescent="0.3">
      <c r="A2882" t="s">
        <v>4441</v>
      </c>
      <c r="B2882" s="1">
        <v>45744</v>
      </c>
      <c r="C2882" t="s">
        <v>432</v>
      </c>
      <c r="D2882" t="s">
        <v>65</v>
      </c>
      <c r="E2882" t="s">
        <v>48</v>
      </c>
      <c r="F2882" t="s">
        <v>152</v>
      </c>
      <c r="G2882" t="s">
        <v>75</v>
      </c>
      <c r="H2882" t="s">
        <v>76</v>
      </c>
      <c r="I2882" t="s">
        <v>108</v>
      </c>
      <c r="J2882">
        <v>1</v>
      </c>
      <c r="K2882">
        <v>46558.28</v>
      </c>
      <c r="L2882">
        <v>0.15</v>
      </c>
      <c r="M2882">
        <v>26631.95</v>
      </c>
      <c r="N2882" t="s">
        <v>52</v>
      </c>
      <c r="O2882" t="s">
        <v>35</v>
      </c>
      <c r="P2882" t="s">
        <v>71</v>
      </c>
      <c r="Q2882">
        <f>Sales_Data[[#This Row],[Quantity]]*Sales_Data[[#This Row],[Unit_Price]]</f>
        <v>46558.28</v>
      </c>
      <c r="R2882">
        <f>Sales_Data[[#This Row],[Gross_Sales]]*Sales_Data[[#This Row],[Discount]]</f>
        <v>6983.7419999999993</v>
      </c>
      <c r="S2882">
        <f>Sales_Data[[#This Row],[Gross_Sales]]-Sales_Data[[#This Row],[Discount_Amount]]</f>
        <v>39574.538</v>
      </c>
      <c r="T2882">
        <f>Sales_Data[[#This Row],[Net Sales]]-Sales_Data[[#This Row],[Cost]]</f>
        <v>12942.588</v>
      </c>
      <c r="U2882" s="2">
        <f>Sales_Data[[#This Row],[Profit]]/Sales_Data[[#This Row],[Net Sales]]</f>
        <v>0.32704331254606178</v>
      </c>
      <c r="V2882">
        <f>YEAR(Sales_Data[[#This Row],[Order_Date]])</f>
        <v>2025</v>
      </c>
      <c r="W2882" t="str">
        <f>TEXT(Sales_Data[[#This Row],[Order_Date]],"mmm")</f>
        <v>Mar</v>
      </c>
      <c r="X2882">
        <f>MONTH(Sales_Data[[#This Row],[Order_Date]])</f>
        <v>3</v>
      </c>
      <c r="Y2882" t="str">
        <f>"Q"&amp;ROUNDUP(MONTH(Sales_Data[[#This Row],[Order_Date]])/3,0)</f>
        <v>Q1</v>
      </c>
    </row>
    <row r="2883" spans="1:25" x14ac:dyDescent="0.3">
      <c r="A2883" t="s">
        <v>4442</v>
      </c>
      <c r="B2883" s="1">
        <v>45875</v>
      </c>
      <c r="C2883" t="s">
        <v>4304</v>
      </c>
      <c r="D2883" t="s">
        <v>580</v>
      </c>
      <c r="E2883" t="s">
        <v>48</v>
      </c>
      <c r="F2883" t="s">
        <v>164</v>
      </c>
      <c r="G2883" t="s">
        <v>21</v>
      </c>
      <c r="H2883" t="s">
        <v>127</v>
      </c>
      <c r="I2883" t="s">
        <v>314</v>
      </c>
      <c r="J2883">
        <v>2</v>
      </c>
      <c r="K2883">
        <v>49968.15</v>
      </c>
      <c r="L2883">
        <v>0.2</v>
      </c>
      <c r="M2883">
        <v>61001.59</v>
      </c>
      <c r="N2883" t="s">
        <v>70</v>
      </c>
      <c r="O2883" t="s">
        <v>35</v>
      </c>
      <c r="P2883" t="s">
        <v>44</v>
      </c>
      <c r="Q2883">
        <f>Sales_Data[[#This Row],[Quantity]]*Sales_Data[[#This Row],[Unit_Price]]</f>
        <v>99936.3</v>
      </c>
      <c r="R2883">
        <f>Sales_Data[[#This Row],[Gross_Sales]]*Sales_Data[[#This Row],[Discount]]</f>
        <v>19987.260000000002</v>
      </c>
      <c r="S2883">
        <f>Sales_Data[[#This Row],[Gross_Sales]]-Sales_Data[[#This Row],[Discount_Amount]]</f>
        <v>79949.040000000008</v>
      </c>
      <c r="T2883">
        <f>Sales_Data[[#This Row],[Net Sales]]-Sales_Data[[#This Row],[Cost]]</f>
        <v>18947.450000000012</v>
      </c>
      <c r="U2883" s="2">
        <f>Sales_Data[[#This Row],[Profit]]/Sales_Data[[#This Row],[Net Sales]]</f>
        <v>0.23699409023548013</v>
      </c>
      <c r="V2883">
        <f>YEAR(Sales_Data[[#This Row],[Order_Date]])</f>
        <v>2025</v>
      </c>
      <c r="W2883" t="str">
        <f>TEXT(Sales_Data[[#This Row],[Order_Date]],"mmm")</f>
        <v>Aug</v>
      </c>
      <c r="X2883">
        <f>MONTH(Sales_Data[[#This Row],[Order_Date]])</f>
        <v>8</v>
      </c>
      <c r="Y2883" t="str">
        <f>"Q"&amp;ROUNDUP(MONTH(Sales_Data[[#This Row],[Order_Date]])/3,0)</f>
        <v>Q3</v>
      </c>
    </row>
    <row r="2884" spans="1:25" x14ac:dyDescent="0.3">
      <c r="A2884" t="s">
        <v>4443</v>
      </c>
      <c r="B2884" s="1">
        <v>45962</v>
      </c>
      <c r="C2884" t="s">
        <v>467</v>
      </c>
      <c r="D2884" t="s">
        <v>694</v>
      </c>
      <c r="E2884" t="s">
        <v>119</v>
      </c>
      <c r="F2884" t="s">
        <v>120</v>
      </c>
      <c r="G2884" t="s">
        <v>32</v>
      </c>
      <c r="H2884" t="s">
        <v>50</v>
      </c>
      <c r="I2884" t="s">
        <v>58</v>
      </c>
      <c r="J2884">
        <v>2</v>
      </c>
      <c r="K2884">
        <v>6702.75</v>
      </c>
      <c r="L2884">
        <v>0.05</v>
      </c>
      <c r="M2884">
        <v>10503.79</v>
      </c>
      <c r="N2884" t="s">
        <v>70</v>
      </c>
      <c r="O2884" t="s">
        <v>35</v>
      </c>
      <c r="P2884" t="s">
        <v>71</v>
      </c>
      <c r="Q2884">
        <f>Sales_Data[[#This Row],[Quantity]]*Sales_Data[[#This Row],[Unit_Price]]</f>
        <v>13405.5</v>
      </c>
      <c r="R2884">
        <f>Sales_Data[[#This Row],[Gross_Sales]]*Sales_Data[[#This Row],[Discount]]</f>
        <v>670.27500000000009</v>
      </c>
      <c r="S2884">
        <f>Sales_Data[[#This Row],[Gross_Sales]]-Sales_Data[[#This Row],[Discount_Amount]]</f>
        <v>12735.225</v>
      </c>
      <c r="T2884">
        <f>Sales_Data[[#This Row],[Net Sales]]-Sales_Data[[#This Row],[Cost]]</f>
        <v>2231.4349999999995</v>
      </c>
      <c r="U2884" s="2">
        <f>Sales_Data[[#This Row],[Profit]]/Sales_Data[[#This Row],[Net Sales]]</f>
        <v>0.17521755603061581</v>
      </c>
      <c r="V2884">
        <f>YEAR(Sales_Data[[#This Row],[Order_Date]])</f>
        <v>2025</v>
      </c>
      <c r="W2884" t="str">
        <f>TEXT(Sales_Data[[#This Row],[Order_Date]],"mmm")</f>
        <v>Nov</v>
      </c>
      <c r="X2884">
        <f>MONTH(Sales_Data[[#This Row],[Order_Date]])</f>
        <v>11</v>
      </c>
      <c r="Y2884" t="str">
        <f>"Q"&amp;ROUNDUP(MONTH(Sales_Data[[#This Row],[Order_Date]])/3,0)</f>
        <v>Q4</v>
      </c>
    </row>
    <row r="2885" spans="1:25" x14ac:dyDescent="0.3">
      <c r="A2885" t="s">
        <v>4444</v>
      </c>
      <c r="B2885" s="1">
        <v>46002</v>
      </c>
      <c r="C2885" t="s">
        <v>3817</v>
      </c>
      <c r="D2885" t="s">
        <v>86</v>
      </c>
      <c r="E2885" t="s">
        <v>30</v>
      </c>
      <c r="F2885" t="s">
        <v>210</v>
      </c>
      <c r="G2885" t="s">
        <v>41</v>
      </c>
      <c r="H2885" t="s">
        <v>147</v>
      </c>
      <c r="I2885" t="s">
        <v>148</v>
      </c>
      <c r="J2885">
        <v>4</v>
      </c>
      <c r="K2885">
        <v>4145.68</v>
      </c>
      <c r="L2885">
        <v>0.1</v>
      </c>
      <c r="M2885">
        <v>10081.99</v>
      </c>
      <c r="N2885" t="s">
        <v>70</v>
      </c>
      <c r="O2885" t="s">
        <v>35</v>
      </c>
      <c r="P2885" t="s">
        <v>71</v>
      </c>
      <c r="Q2885">
        <f>Sales_Data[[#This Row],[Quantity]]*Sales_Data[[#This Row],[Unit_Price]]</f>
        <v>16582.72</v>
      </c>
      <c r="R2885">
        <f>Sales_Data[[#This Row],[Gross_Sales]]*Sales_Data[[#This Row],[Discount]]</f>
        <v>1658.2720000000002</v>
      </c>
      <c r="S2885">
        <f>Sales_Data[[#This Row],[Gross_Sales]]-Sales_Data[[#This Row],[Discount_Amount]]</f>
        <v>14924.448</v>
      </c>
      <c r="T2885">
        <f>Sales_Data[[#This Row],[Net Sales]]-Sales_Data[[#This Row],[Cost]]</f>
        <v>4842.4580000000005</v>
      </c>
      <c r="U2885" s="2">
        <f>Sales_Data[[#This Row],[Profit]]/Sales_Data[[#This Row],[Net Sales]]</f>
        <v>0.3244647976260161</v>
      </c>
      <c r="V2885">
        <f>YEAR(Sales_Data[[#This Row],[Order_Date]])</f>
        <v>2025</v>
      </c>
      <c r="W2885" t="str">
        <f>TEXT(Sales_Data[[#This Row],[Order_Date]],"mmm")</f>
        <v>Dec</v>
      </c>
      <c r="X2885">
        <f>MONTH(Sales_Data[[#This Row],[Order_Date]])</f>
        <v>12</v>
      </c>
      <c r="Y2885" t="str">
        <f>"Q"&amp;ROUNDUP(MONTH(Sales_Data[[#This Row],[Order_Date]])/3,0)</f>
        <v>Q4</v>
      </c>
    </row>
    <row r="2886" spans="1:25" x14ac:dyDescent="0.3">
      <c r="A2886" t="s">
        <v>4445</v>
      </c>
      <c r="B2886" s="1">
        <v>45998</v>
      </c>
      <c r="C2886" t="s">
        <v>871</v>
      </c>
      <c r="D2886" t="s">
        <v>322</v>
      </c>
      <c r="E2886" t="s">
        <v>39</v>
      </c>
      <c r="F2886" t="s">
        <v>40</v>
      </c>
      <c r="G2886" t="s">
        <v>67</v>
      </c>
      <c r="H2886" t="s">
        <v>121</v>
      </c>
      <c r="I2886" t="s">
        <v>122</v>
      </c>
      <c r="J2886">
        <v>1</v>
      </c>
      <c r="K2886">
        <v>6364.62</v>
      </c>
      <c r="L2886">
        <v>0</v>
      </c>
      <c r="M2886">
        <v>4996.54</v>
      </c>
      <c r="N2886" t="s">
        <v>70</v>
      </c>
      <c r="O2886" t="s">
        <v>35</v>
      </c>
      <c r="P2886" t="s">
        <v>44</v>
      </c>
      <c r="Q2886">
        <f>Sales_Data[[#This Row],[Quantity]]*Sales_Data[[#This Row],[Unit_Price]]</f>
        <v>6364.62</v>
      </c>
      <c r="R2886">
        <f>Sales_Data[[#This Row],[Gross_Sales]]*Sales_Data[[#This Row],[Discount]]</f>
        <v>0</v>
      </c>
      <c r="S2886">
        <f>Sales_Data[[#This Row],[Gross_Sales]]-Sales_Data[[#This Row],[Discount_Amount]]</f>
        <v>6364.62</v>
      </c>
      <c r="T2886">
        <f>Sales_Data[[#This Row],[Net Sales]]-Sales_Data[[#This Row],[Cost]]</f>
        <v>1368.08</v>
      </c>
      <c r="U2886" s="2">
        <f>Sales_Data[[#This Row],[Profit]]/Sales_Data[[#This Row],[Net Sales]]</f>
        <v>0.2149507747516741</v>
      </c>
      <c r="V2886">
        <f>YEAR(Sales_Data[[#This Row],[Order_Date]])</f>
        <v>2025</v>
      </c>
      <c r="W2886" t="str">
        <f>TEXT(Sales_Data[[#This Row],[Order_Date]],"mmm")</f>
        <v>Dec</v>
      </c>
      <c r="X2886">
        <f>MONTH(Sales_Data[[#This Row],[Order_Date]])</f>
        <v>12</v>
      </c>
      <c r="Y2886" t="str">
        <f>"Q"&amp;ROUNDUP(MONTH(Sales_Data[[#This Row],[Order_Date]])/3,0)</f>
        <v>Q4</v>
      </c>
    </row>
    <row r="2887" spans="1:25" x14ac:dyDescent="0.3">
      <c r="A2887" t="s">
        <v>4446</v>
      </c>
      <c r="B2887" s="1">
        <v>45818</v>
      </c>
      <c r="C2887" t="s">
        <v>1935</v>
      </c>
      <c r="D2887" t="s">
        <v>422</v>
      </c>
      <c r="E2887" t="s">
        <v>30</v>
      </c>
      <c r="F2887" t="s">
        <v>87</v>
      </c>
      <c r="G2887" t="s">
        <v>32</v>
      </c>
      <c r="H2887" t="s">
        <v>33</v>
      </c>
      <c r="I2887" t="s">
        <v>34</v>
      </c>
      <c r="J2887">
        <v>1</v>
      </c>
      <c r="K2887">
        <v>717.54</v>
      </c>
      <c r="L2887">
        <v>0.05</v>
      </c>
      <c r="M2887">
        <v>489.63</v>
      </c>
      <c r="N2887" t="s">
        <v>24</v>
      </c>
      <c r="O2887" t="s">
        <v>53</v>
      </c>
      <c r="P2887" t="s">
        <v>44</v>
      </c>
      <c r="Q2887">
        <f>Sales_Data[[#This Row],[Quantity]]*Sales_Data[[#This Row],[Unit_Price]]</f>
        <v>717.54</v>
      </c>
      <c r="R2887">
        <f>Sales_Data[[#This Row],[Gross_Sales]]*Sales_Data[[#This Row],[Discount]]</f>
        <v>35.877000000000002</v>
      </c>
      <c r="S2887">
        <f>Sales_Data[[#This Row],[Gross_Sales]]-Sales_Data[[#This Row],[Discount_Amount]]</f>
        <v>681.66300000000001</v>
      </c>
      <c r="T2887">
        <f>Sales_Data[[#This Row],[Net Sales]]-Sales_Data[[#This Row],[Cost]]</f>
        <v>192.03300000000002</v>
      </c>
      <c r="U2887" s="2">
        <f>Sales_Data[[#This Row],[Profit]]/Sales_Data[[#This Row],[Net Sales]]</f>
        <v>0.28171251776904427</v>
      </c>
      <c r="V2887">
        <f>YEAR(Sales_Data[[#This Row],[Order_Date]])</f>
        <v>2025</v>
      </c>
      <c r="W2887" t="str">
        <f>TEXT(Sales_Data[[#This Row],[Order_Date]],"mmm")</f>
        <v>Jun</v>
      </c>
      <c r="X2887">
        <f>MONTH(Sales_Data[[#This Row],[Order_Date]])</f>
        <v>6</v>
      </c>
      <c r="Y2887" t="str">
        <f>"Q"&amp;ROUNDUP(MONTH(Sales_Data[[#This Row],[Order_Date]])/3,0)</f>
        <v>Q2</v>
      </c>
    </row>
    <row r="2888" spans="1:25" x14ac:dyDescent="0.3">
      <c r="A2888" t="s">
        <v>4447</v>
      </c>
      <c r="B2888" s="1">
        <v>45835</v>
      </c>
      <c r="C2888" t="s">
        <v>819</v>
      </c>
      <c r="D2888" t="s">
        <v>106</v>
      </c>
      <c r="E2888" t="s">
        <v>48</v>
      </c>
      <c r="F2888" t="s">
        <v>152</v>
      </c>
      <c r="G2888" t="s">
        <v>32</v>
      </c>
      <c r="H2888" t="s">
        <v>33</v>
      </c>
      <c r="I2888" t="s">
        <v>161</v>
      </c>
      <c r="J2888">
        <v>1</v>
      </c>
      <c r="K2888">
        <v>8152.5</v>
      </c>
      <c r="L2888">
        <v>0.05</v>
      </c>
      <c r="M2888">
        <v>4808.74</v>
      </c>
      <c r="N2888" t="s">
        <v>24</v>
      </c>
      <c r="O2888" t="s">
        <v>35</v>
      </c>
      <c r="P2888" t="s">
        <v>26</v>
      </c>
      <c r="Q2888">
        <f>Sales_Data[[#This Row],[Quantity]]*Sales_Data[[#This Row],[Unit_Price]]</f>
        <v>8152.5</v>
      </c>
      <c r="R2888">
        <f>Sales_Data[[#This Row],[Gross_Sales]]*Sales_Data[[#This Row],[Discount]]</f>
        <v>407.625</v>
      </c>
      <c r="S2888">
        <f>Sales_Data[[#This Row],[Gross_Sales]]-Sales_Data[[#This Row],[Discount_Amount]]</f>
        <v>7744.875</v>
      </c>
      <c r="T2888">
        <f>Sales_Data[[#This Row],[Net Sales]]-Sales_Data[[#This Row],[Cost]]</f>
        <v>2936.1350000000002</v>
      </c>
      <c r="U2888" s="2">
        <f>Sales_Data[[#This Row],[Profit]]/Sales_Data[[#This Row],[Net Sales]]</f>
        <v>0.37910682870930779</v>
      </c>
      <c r="V2888">
        <f>YEAR(Sales_Data[[#This Row],[Order_Date]])</f>
        <v>2025</v>
      </c>
      <c r="W2888" t="str">
        <f>TEXT(Sales_Data[[#This Row],[Order_Date]],"mmm")</f>
        <v>Jun</v>
      </c>
      <c r="X2888">
        <f>MONTH(Sales_Data[[#This Row],[Order_Date]])</f>
        <v>6</v>
      </c>
      <c r="Y2888" t="str">
        <f>"Q"&amp;ROUNDUP(MONTH(Sales_Data[[#This Row],[Order_Date]])/3,0)</f>
        <v>Q2</v>
      </c>
    </row>
    <row r="2889" spans="1:25" x14ac:dyDescent="0.3">
      <c r="A2889" t="s">
        <v>4448</v>
      </c>
      <c r="B2889" s="1">
        <v>45774</v>
      </c>
      <c r="C2889" t="s">
        <v>2841</v>
      </c>
      <c r="D2889" t="s">
        <v>47</v>
      </c>
      <c r="E2889" t="s">
        <v>119</v>
      </c>
      <c r="F2889" t="s">
        <v>120</v>
      </c>
      <c r="G2889" t="s">
        <v>21</v>
      </c>
      <c r="H2889" t="s">
        <v>127</v>
      </c>
      <c r="I2889" t="s">
        <v>342</v>
      </c>
      <c r="J2889">
        <v>1</v>
      </c>
      <c r="K2889">
        <v>7269.4</v>
      </c>
      <c r="L2889">
        <v>0.2</v>
      </c>
      <c r="M2889">
        <v>4686.93</v>
      </c>
      <c r="N2889" t="s">
        <v>70</v>
      </c>
      <c r="O2889" t="s">
        <v>25</v>
      </c>
      <c r="P2889" t="s">
        <v>71</v>
      </c>
      <c r="Q2889">
        <f>Sales_Data[[#This Row],[Quantity]]*Sales_Data[[#This Row],[Unit_Price]]</f>
        <v>7269.4</v>
      </c>
      <c r="R2889">
        <f>Sales_Data[[#This Row],[Gross_Sales]]*Sales_Data[[#This Row],[Discount]]</f>
        <v>1453.88</v>
      </c>
      <c r="S2889">
        <f>Sales_Data[[#This Row],[Gross_Sales]]-Sales_Data[[#This Row],[Discount_Amount]]</f>
        <v>5815.5199999999995</v>
      </c>
      <c r="T2889">
        <f>Sales_Data[[#This Row],[Net Sales]]-Sales_Data[[#This Row],[Cost]]</f>
        <v>1128.5899999999992</v>
      </c>
      <c r="U2889" s="2">
        <f>Sales_Data[[#This Row],[Profit]]/Sales_Data[[#This Row],[Net Sales]]</f>
        <v>0.19406519107491665</v>
      </c>
      <c r="V2889">
        <f>YEAR(Sales_Data[[#This Row],[Order_Date]])</f>
        <v>2025</v>
      </c>
      <c r="W2889" t="str">
        <f>TEXT(Sales_Data[[#This Row],[Order_Date]],"mmm")</f>
        <v>Apr</v>
      </c>
      <c r="X2889">
        <f>MONTH(Sales_Data[[#This Row],[Order_Date]])</f>
        <v>4</v>
      </c>
      <c r="Y2889" t="str">
        <f>"Q"&amp;ROUNDUP(MONTH(Sales_Data[[#This Row],[Order_Date]])/3,0)</f>
        <v>Q2</v>
      </c>
    </row>
    <row r="2890" spans="1:25" x14ac:dyDescent="0.3">
      <c r="A2890" t="s">
        <v>4449</v>
      </c>
      <c r="B2890" s="1">
        <v>45853</v>
      </c>
      <c r="C2890" t="s">
        <v>3327</v>
      </c>
      <c r="D2890" t="s">
        <v>857</v>
      </c>
      <c r="E2890" t="s">
        <v>39</v>
      </c>
      <c r="F2890" t="s">
        <v>107</v>
      </c>
      <c r="G2890" t="s">
        <v>41</v>
      </c>
      <c r="H2890" t="s">
        <v>171</v>
      </c>
      <c r="I2890" t="s">
        <v>172</v>
      </c>
      <c r="J2890">
        <v>1</v>
      </c>
      <c r="K2890">
        <v>2065.66</v>
      </c>
      <c r="L2890">
        <v>0</v>
      </c>
      <c r="M2890">
        <v>1616.37</v>
      </c>
      <c r="N2890" t="s">
        <v>24</v>
      </c>
      <c r="O2890" t="s">
        <v>35</v>
      </c>
      <c r="P2890" t="s">
        <v>71</v>
      </c>
      <c r="Q2890">
        <f>Sales_Data[[#This Row],[Quantity]]*Sales_Data[[#This Row],[Unit_Price]]</f>
        <v>2065.66</v>
      </c>
      <c r="R2890">
        <f>Sales_Data[[#This Row],[Gross_Sales]]*Sales_Data[[#This Row],[Discount]]</f>
        <v>0</v>
      </c>
      <c r="S2890">
        <f>Sales_Data[[#This Row],[Gross_Sales]]-Sales_Data[[#This Row],[Discount_Amount]]</f>
        <v>2065.66</v>
      </c>
      <c r="T2890">
        <f>Sales_Data[[#This Row],[Net Sales]]-Sales_Data[[#This Row],[Cost]]</f>
        <v>449.28999999999996</v>
      </c>
      <c r="U2890" s="2">
        <f>Sales_Data[[#This Row],[Profit]]/Sales_Data[[#This Row],[Net Sales]]</f>
        <v>0.21750433275563258</v>
      </c>
      <c r="V2890">
        <f>YEAR(Sales_Data[[#This Row],[Order_Date]])</f>
        <v>2025</v>
      </c>
      <c r="W2890" t="str">
        <f>TEXT(Sales_Data[[#This Row],[Order_Date]],"mmm")</f>
        <v>Jul</v>
      </c>
      <c r="X2890">
        <f>MONTH(Sales_Data[[#This Row],[Order_Date]])</f>
        <v>7</v>
      </c>
      <c r="Y2890" t="str">
        <f>"Q"&amp;ROUNDUP(MONTH(Sales_Data[[#This Row],[Order_Date]])/3,0)</f>
        <v>Q3</v>
      </c>
    </row>
    <row r="2891" spans="1:25" x14ac:dyDescent="0.3">
      <c r="A2891" t="s">
        <v>4450</v>
      </c>
      <c r="B2891" s="1">
        <v>45984</v>
      </c>
      <c r="C2891" t="s">
        <v>1358</v>
      </c>
      <c r="D2891" t="s">
        <v>436</v>
      </c>
      <c r="E2891" t="s">
        <v>19</v>
      </c>
      <c r="F2891" t="s">
        <v>66</v>
      </c>
      <c r="G2891" t="s">
        <v>75</v>
      </c>
      <c r="H2891" t="s">
        <v>76</v>
      </c>
      <c r="I2891" t="s">
        <v>108</v>
      </c>
      <c r="J2891">
        <v>1</v>
      </c>
      <c r="K2891">
        <v>1712.77</v>
      </c>
      <c r="L2891">
        <v>0.05</v>
      </c>
      <c r="M2891">
        <v>1032.3</v>
      </c>
      <c r="N2891" t="s">
        <v>24</v>
      </c>
      <c r="O2891" t="s">
        <v>35</v>
      </c>
      <c r="P2891" t="s">
        <v>44</v>
      </c>
      <c r="Q2891">
        <f>Sales_Data[[#This Row],[Quantity]]*Sales_Data[[#This Row],[Unit_Price]]</f>
        <v>1712.77</v>
      </c>
      <c r="R2891">
        <f>Sales_Data[[#This Row],[Gross_Sales]]*Sales_Data[[#This Row],[Discount]]</f>
        <v>85.638500000000008</v>
      </c>
      <c r="S2891">
        <f>Sales_Data[[#This Row],[Gross_Sales]]-Sales_Data[[#This Row],[Discount_Amount]]</f>
        <v>1627.1315</v>
      </c>
      <c r="T2891">
        <f>Sales_Data[[#This Row],[Net Sales]]-Sales_Data[[#This Row],[Cost]]</f>
        <v>594.83150000000001</v>
      </c>
      <c r="U2891" s="2">
        <f>Sales_Data[[#This Row],[Profit]]/Sales_Data[[#This Row],[Net Sales]]</f>
        <v>0.36557063765282649</v>
      </c>
      <c r="V2891">
        <f>YEAR(Sales_Data[[#This Row],[Order_Date]])</f>
        <v>2025</v>
      </c>
      <c r="W2891" t="str">
        <f>TEXT(Sales_Data[[#This Row],[Order_Date]],"mmm")</f>
        <v>Nov</v>
      </c>
      <c r="X2891">
        <f>MONTH(Sales_Data[[#This Row],[Order_Date]])</f>
        <v>11</v>
      </c>
      <c r="Y2891" t="str">
        <f>"Q"&amp;ROUNDUP(MONTH(Sales_Data[[#This Row],[Order_Date]])/3,0)</f>
        <v>Q4</v>
      </c>
    </row>
    <row r="2892" spans="1:25" x14ac:dyDescent="0.3">
      <c r="A2892" t="s">
        <v>4451</v>
      </c>
      <c r="B2892" s="1">
        <v>45743</v>
      </c>
      <c r="C2892" t="s">
        <v>644</v>
      </c>
      <c r="D2892" t="s">
        <v>74</v>
      </c>
      <c r="E2892" t="s">
        <v>30</v>
      </c>
      <c r="F2892" t="s">
        <v>101</v>
      </c>
      <c r="G2892" t="s">
        <v>21</v>
      </c>
      <c r="H2892" t="s">
        <v>127</v>
      </c>
      <c r="I2892" t="s">
        <v>342</v>
      </c>
      <c r="J2892">
        <v>1</v>
      </c>
      <c r="K2892">
        <v>2155.84</v>
      </c>
      <c r="L2892">
        <v>0.15</v>
      </c>
      <c r="M2892">
        <v>1550.41</v>
      </c>
      <c r="N2892" t="s">
        <v>70</v>
      </c>
      <c r="O2892" t="s">
        <v>35</v>
      </c>
      <c r="P2892" t="s">
        <v>44</v>
      </c>
      <c r="Q2892">
        <f>Sales_Data[[#This Row],[Quantity]]*Sales_Data[[#This Row],[Unit_Price]]</f>
        <v>2155.84</v>
      </c>
      <c r="R2892">
        <f>Sales_Data[[#This Row],[Gross_Sales]]*Sales_Data[[#This Row],[Discount]]</f>
        <v>323.37600000000003</v>
      </c>
      <c r="S2892">
        <f>Sales_Data[[#This Row],[Gross_Sales]]-Sales_Data[[#This Row],[Discount_Amount]]</f>
        <v>1832.4640000000002</v>
      </c>
      <c r="T2892">
        <f>Sales_Data[[#This Row],[Net Sales]]-Sales_Data[[#This Row],[Cost]]</f>
        <v>282.05400000000009</v>
      </c>
      <c r="U2892" s="2">
        <f>Sales_Data[[#This Row],[Profit]]/Sales_Data[[#This Row],[Net Sales]]</f>
        <v>0.15392062272437551</v>
      </c>
      <c r="V2892">
        <f>YEAR(Sales_Data[[#This Row],[Order_Date]])</f>
        <v>2025</v>
      </c>
      <c r="W2892" t="str">
        <f>TEXT(Sales_Data[[#This Row],[Order_Date]],"mmm")</f>
        <v>Mar</v>
      </c>
      <c r="X2892">
        <f>MONTH(Sales_Data[[#This Row],[Order_Date]])</f>
        <v>3</v>
      </c>
      <c r="Y2892" t="str">
        <f>"Q"&amp;ROUNDUP(MONTH(Sales_Data[[#This Row],[Order_Date]])/3,0)</f>
        <v>Q1</v>
      </c>
    </row>
    <row r="2893" spans="1:25" x14ac:dyDescent="0.3">
      <c r="A2893" t="s">
        <v>4452</v>
      </c>
      <c r="B2893" s="1">
        <v>45946</v>
      </c>
      <c r="C2893" t="s">
        <v>3747</v>
      </c>
      <c r="D2893" t="s">
        <v>307</v>
      </c>
      <c r="E2893" t="s">
        <v>30</v>
      </c>
      <c r="F2893" t="s">
        <v>156</v>
      </c>
      <c r="G2893" t="s">
        <v>67</v>
      </c>
      <c r="H2893" t="s">
        <v>88</v>
      </c>
      <c r="I2893" t="s">
        <v>89</v>
      </c>
      <c r="J2893">
        <v>4</v>
      </c>
      <c r="K2893">
        <v>4144.42</v>
      </c>
      <c r="L2893">
        <v>0.05</v>
      </c>
      <c r="M2893">
        <v>10461.4</v>
      </c>
      <c r="N2893" t="s">
        <v>109</v>
      </c>
      <c r="O2893" t="s">
        <v>53</v>
      </c>
      <c r="P2893" t="s">
        <v>44</v>
      </c>
      <c r="Q2893">
        <f>Sales_Data[[#This Row],[Quantity]]*Sales_Data[[#This Row],[Unit_Price]]</f>
        <v>16577.68</v>
      </c>
      <c r="R2893">
        <f>Sales_Data[[#This Row],[Gross_Sales]]*Sales_Data[[#This Row],[Discount]]</f>
        <v>828.88400000000001</v>
      </c>
      <c r="S2893">
        <f>Sales_Data[[#This Row],[Gross_Sales]]-Sales_Data[[#This Row],[Discount_Amount]]</f>
        <v>15748.796</v>
      </c>
      <c r="T2893">
        <f>Sales_Data[[#This Row],[Net Sales]]-Sales_Data[[#This Row],[Cost]]</f>
        <v>5287.3960000000006</v>
      </c>
      <c r="U2893" s="2">
        <f>Sales_Data[[#This Row],[Profit]]/Sales_Data[[#This Row],[Net Sales]]</f>
        <v>0.33573334748891281</v>
      </c>
      <c r="V2893">
        <f>YEAR(Sales_Data[[#This Row],[Order_Date]])</f>
        <v>2025</v>
      </c>
      <c r="W2893" t="str">
        <f>TEXT(Sales_Data[[#This Row],[Order_Date]],"mmm")</f>
        <v>Oct</v>
      </c>
      <c r="X2893">
        <f>MONTH(Sales_Data[[#This Row],[Order_Date]])</f>
        <v>10</v>
      </c>
      <c r="Y2893" t="str">
        <f>"Q"&amp;ROUNDUP(MONTH(Sales_Data[[#This Row],[Order_Date]])/3,0)</f>
        <v>Q4</v>
      </c>
    </row>
    <row r="2894" spans="1:25" x14ac:dyDescent="0.3">
      <c r="A2894" t="s">
        <v>4453</v>
      </c>
      <c r="B2894" s="1">
        <v>45738</v>
      </c>
      <c r="C2894" t="s">
        <v>4454</v>
      </c>
      <c r="D2894" t="s">
        <v>463</v>
      </c>
      <c r="E2894" t="s">
        <v>30</v>
      </c>
      <c r="F2894" t="s">
        <v>87</v>
      </c>
      <c r="G2894" t="s">
        <v>75</v>
      </c>
      <c r="H2894" t="s">
        <v>114</v>
      </c>
      <c r="I2894" t="s">
        <v>206</v>
      </c>
      <c r="J2894">
        <v>1</v>
      </c>
      <c r="K2894">
        <v>851.18</v>
      </c>
      <c r="L2894">
        <v>0</v>
      </c>
      <c r="M2894">
        <v>705.74</v>
      </c>
      <c r="N2894" t="s">
        <v>24</v>
      </c>
      <c r="O2894" t="s">
        <v>25</v>
      </c>
      <c r="P2894" t="s">
        <v>71</v>
      </c>
      <c r="Q2894">
        <f>Sales_Data[[#This Row],[Quantity]]*Sales_Data[[#This Row],[Unit_Price]]</f>
        <v>851.18</v>
      </c>
      <c r="R2894">
        <f>Sales_Data[[#This Row],[Gross_Sales]]*Sales_Data[[#This Row],[Discount]]</f>
        <v>0</v>
      </c>
      <c r="S2894">
        <f>Sales_Data[[#This Row],[Gross_Sales]]-Sales_Data[[#This Row],[Discount_Amount]]</f>
        <v>851.18</v>
      </c>
      <c r="T2894">
        <f>Sales_Data[[#This Row],[Net Sales]]-Sales_Data[[#This Row],[Cost]]</f>
        <v>145.43999999999994</v>
      </c>
      <c r="U2894" s="2">
        <f>Sales_Data[[#This Row],[Profit]]/Sales_Data[[#This Row],[Net Sales]]</f>
        <v>0.17086867642566783</v>
      </c>
      <c r="V2894">
        <f>YEAR(Sales_Data[[#This Row],[Order_Date]])</f>
        <v>2025</v>
      </c>
      <c r="W2894" t="str">
        <f>TEXT(Sales_Data[[#This Row],[Order_Date]],"mmm")</f>
        <v>Mar</v>
      </c>
      <c r="X2894">
        <f>MONTH(Sales_Data[[#This Row],[Order_Date]])</f>
        <v>3</v>
      </c>
      <c r="Y2894" t="str">
        <f>"Q"&amp;ROUNDUP(MONTH(Sales_Data[[#This Row],[Order_Date]])/3,0)</f>
        <v>Q1</v>
      </c>
    </row>
    <row r="2895" spans="1:25" x14ac:dyDescent="0.3">
      <c r="A2895" t="s">
        <v>4455</v>
      </c>
      <c r="B2895" s="1">
        <v>45809</v>
      </c>
      <c r="C2895" t="s">
        <v>3644</v>
      </c>
      <c r="D2895" t="s">
        <v>255</v>
      </c>
      <c r="E2895" t="s">
        <v>48</v>
      </c>
      <c r="F2895" t="s">
        <v>132</v>
      </c>
      <c r="G2895" t="s">
        <v>67</v>
      </c>
      <c r="H2895" t="s">
        <v>133</v>
      </c>
      <c r="I2895" t="s">
        <v>138</v>
      </c>
      <c r="J2895">
        <v>5</v>
      </c>
      <c r="K2895">
        <v>44161.97</v>
      </c>
      <c r="L2895">
        <v>0.1</v>
      </c>
      <c r="M2895">
        <v>143997.12</v>
      </c>
      <c r="N2895" t="s">
        <v>52</v>
      </c>
      <c r="O2895" t="s">
        <v>25</v>
      </c>
      <c r="P2895" t="s">
        <v>71</v>
      </c>
      <c r="Q2895">
        <f>Sales_Data[[#This Row],[Quantity]]*Sales_Data[[#This Row],[Unit_Price]]</f>
        <v>220809.85</v>
      </c>
      <c r="R2895">
        <f>Sales_Data[[#This Row],[Gross_Sales]]*Sales_Data[[#This Row],[Discount]]</f>
        <v>22080.985000000001</v>
      </c>
      <c r="S2895">
        <f>Sales_Data[[#This Row],[Gross_Sales]]-Sales_Data[[#This Row],[Discount_Amount]]</f>
        <v>198728.86499999999</v>
      </c>
      <c r="T2895">
        <f>Sales_Data[[#This Row],[Net Sales]]-Sales_Data[[#This Row],[Cost]]</f>
        <v>54731.744999999995</v>
      </c>
      <c r="U2895" s="2">
        <f>Sales_Data[[#This Row],[Profit]]/Sales_Data[[#This Row],[Net Sales]]</f>
        <v>0.27540913596019378</v>
      </c>
      <c r="V2895">
        <f>YEAR(Sales_Data[[#This Row],[Order_Date]])</f>
        <v>2025</v>
      </c>
      <c r="W2895" t="str">
        <f>TEXT(Sales_Data[[#This Row],[Order_Date]],"mmm")</f>
        <v>Jun</v>
      </c>
      <c r="X2895">
        <f>MONTH(Sales_Data[[#This Row],[Order_Date]])</f>
        <v>6</v>
      </c>
      <c r="Y2895" t="str">
        <f>"Q"&amp;ROUNDUP(MONTH(Sales_Data[[#This Row],[Order_Date]])/3,0)</f>
        <v>Q2</v>
      </c>
    </row>
    <row r="2896" spans="1:25" x14ac:dyDescent="0.3">
      <c r="A2896" t="s">
        <v>4456</v>
      </c>
      <c r="B2896" s="1">
        <v>45718</v>
      </c>
      <c r="C2896" t="s">
        <v>1985</v>
      </c>
      <c r="D2896" t="s">
        <v>95</v>
      </c>
      <c r="E2896" t="s">
        <v>119</v>
      </c>
      <c r="F2896" t="s">
        <v>146</v>
      </c>
      <c r="G2896" t="s">
        <v>41</v>
      </c>
      <c r="H2896" t="s">
        <v>42</v>
      </c>
      <c r="I2896" t="s">
        <v>43</v>
      </c>
      <c r="J2896">
        <v>3</v>
      </c>
      <c r="K2896">
        <v>530.73</v>
      </c>
      <c r="L2896">
        <v>0.1</v>
      </c>
      <c r="M2896">
        <v>969.73</v>
      </c>
      <c r="N2896" t="s">
        <v>24</v>
      </c>
      <c r="O2896" t="s">
        <v>35</v>
      </c>
      <c r="P2896" t="s">
        <v>26</v>
      </c>
      <c r="Q2896">
        <f>Sales_Data[[#This Row],[Quantity]]*Sales_Data[[#This Row],[Unit_Price]]</f>
        <v>1592.19</v>
      </c>
      <c r="R2896">
        <f>Sales_Data[[#This Row],[Gross_Sales]]*Sales_Data[[#This Row],[Discount]]</f>
        <v>159.21900000000002</v>
      </c>
      <c r="S2896">
        <f>Sales_Data[[#This Row],[Gross_Sales]]-Sales_Data[[#This Row],[Discount_Amount]]</f>
        <v>1432.971</v>
      </c>
      <c r="T2896">
        <f>Sales_Data[[#This Row],[Net Sales]]-Sales_Data[[#This Row],[Cost]]</f>
        <v>463.24099999999999</v>
      </c>
      <c r="U2896" s="2">
        <f>Sales_Data[[#This Row],[Profit]]/Sales_Data[[#This Row],[Net Sales]]</f>
        <v>0.32327311578531598</v>
      </c>
      <c r="V2896">
        <f>YEAR(Sales_Data[[#This Row],[Order_Date]])</f>
        <v>2025</v>
      </c>
      <c r="W2896" t="str">
        <f>TEXT(Sales_Data[[#This Row],[Order_Date]],"mmm")</f>
        <v>Mar</v>
      </c>
      <c r="X2896">
        <f>MONTH(Sales_Data[[#This Row],[Order_Date]])</f>
        <v>3</v>
      </c>
      <c r="Y2896" t="str">
        <f>"Q"&amp;ROUNDUP(MONTH(Sales_Data[[#This Row],[Order_Date]])/3,0)</f>
        <v>Q1</v>
      </c>
    </row>
    <row r="2897" spans="1:25" x14ac:dyDescent="0.3">
      <c r="A2897" t="s">
        <v>4457</v>
      </c>
      <c r="B2897" s="1">
        <v>45718</v>
      </c>
      <c r="C2897" t="s">
        <v>2265</v>
      </c>
      <c r="D2897" t="s">
        <v>317</v>
      </c>
      <c r="E2897" t="s">
        <v>119</v>
      </c>
      <c r="F2897" t="s">
        <v>146</v>
      </c>
      <c r="G2897" t="s">
        <v>21</v>
      </c>
      <c r="H2897" t="s">
        <v>297</v>
      </c>
      <c r="I2897" t="s">
        <v>297</v>
      </c>
      <c r="J2897">
        <v>3</v>
      </c>
      <c r="K2897">
        <v>1432.77</v>
      </c>
      <c r="L2897">
        <v>0.05</v>
      </c>
      <c r="M2897">
        <v>3153.26</v>
      </c>
      <c r="N2897" t="s">
        <v>24</v>
      </c>
      <c r="O2897" t="s">
        <v>35</v>
      </c>
      <c r="P2897" t="s">
        <v>71</v>
      </c>
      <c r="Q2897">
        <f>Sales_Data[[#This Row],[Quantity]]*Sales_Data[[#This Row],[Unit_Price]]</f>
        <v>4298.3099999999995</v>
      </c>
      <c r="R2897">
        <f>Sales_Data[[#This Row],[Gross_Sales]]*Sales_Data[[#This Row],[Discount]]</f>
        <v>214.91549999999998</v>
      </c>
      <c r="S2897">
        <f>Sales_Data[[#This Row],[Gross_Sales]]-Sales_Data[[#This Row],[Discount_Amount]]</f>
        <v>4083.3944999999994</v>
      </c>
      <c r="T2897">
        <f>Sales_Data[[#This Row],[Net Sales]]-Sales_Data[[#This Row],[Cost]]</f>
        <v>930.13449999999921</v>
      </c>
      <c r="U2897" s="2">
        <f>Sales_Data[[#This Row],[Profit]]/Sales_Data[[#This Row],[Net Sales]]</f>
        <v>0.22778462869556182</v>
      </c>
      <c r="V2897">
        <f>YEAR(Sales_Data[[#This Row],[Order_Date]])</f>
        <v>2025</v>
      </c>
      <c r="W2897" t="str">
        <f>TEXT(Sales_Data[[#This Row],[Order_Date]],"mmm")</f>
        <v>Mar</v>
      </c>
      <c r="X2897">
        <f>MONTH(Sales_Data[[#This Row],[Order_Date]])</f>
        <v>3</v>
      </c>
      <c r="Y2897" t="str">
        <f>"Q"&amp;ROUNDUP(MONTH(Sales_Data[[#This Row],[Order_Date]])/3,0)</f>
        <v>Q1</v>
      </c>
    </row>
    <row r="2898" spans="1:25" x14ac:dyDescent="0.3">
      <c r="A2898" t="s">
        <v>4458</v>
      </c>
      <c r="B2898" s="1">
        <v>46011</v>
      </c>
      <c r="C2898" t="s">
        <v>201</v>
      </c>
      <c r="D2898" t="s">
        <v>280</v>
      </c>
      <c r="E2898" t="s">
        <v>19</v>
      </c>
      <c r="F2898" t="s">
        <v>20</v>
      </c>
      <c r="G2898" t="s">
        <v>32</v>
      </c>
      <c r="H2898" t="s">
        <v>50</v>
      </c>
      <c r="I2898" t="s">
        <v>58</v>
      </c>
      <c r="J2898">
        <v>4</v>
      </c>
      <c r="K2898">
        <v>6769.71</v>
      </c>
      <c r="L2898">
        <v>0.15</v>
      </c>
      <c r="M2898">
        <v>16970.21</v>
      </c>
      <c r="N2898" t="s">
        <v>52</v>
      </c>
      <c r="O2898" t="s">
        <v>53</v>
      </c>
      <c r="P2898" t="s">
        <v>71</v>
      </c>
      <c r="Q2898">
        <f>Sales_Data[[#This Row],[Quantity]]*Sales_Data[[#This Row],[Unit_Price]]</f>
        <v>27078.84</v>
      </c>
      <c r="R2898">
        <f>Sales_Data[[#This Row],[Gross_Sales]]*Sales_Data[[#This Row],[Discount]]</f>
        <v>4061.826</v>
      </c>
      <c r="S2898">
        <f>Sales_Data[[#This Row],[Gross_Sales]]-Sales_Data[[#This Row],[Discount_Amount]]</f>
        <v>23017.013999999999</v>
      </c>
      <c r="T2898">
        <f>Sales_Data[[#This Row],[Net Sales]]-Sales_Data[[#This Row],[Cost]]</f>
        <v>6046.8040000000001</v>
      </c>
      <c r="U2898" s="2">
        <f>Sales_Data[[#This Row],[Profit]]/Sales_Data[[#This Row],[Net Sales]]</f>
        <v>0.26271018473551783</v>
      </c>
      <c r="V2898">
        <f>YEAR(Sales_Data[[#This Row],[Order_Date]])</f>
        <v>2025</v>
      </c>
      <c r="W2898" t="str">
        <f>TEXT(Sales_Data[[#This Row],[Order_Date]],"mmm")</f>
        <v>Dec</v>
      </c>
      <c r="X2898">
        <f>MONTH(Sales_Data[[#This Row],[Order_Date]])</f>
        <v>12</v>
      </c>
      <c r="Y2898" t="str">
        <f>"Q"&amp;ROUNDUP(MONTH(Sales_Data[[#This Row],[Order_Date]])/3,0)</f>
        <v>Q4</v>
      </c>
    </row>
    <row r="2899" spans="1:25" x14ac:dyDescent="0.3">
      <c r="A2899" t="s">
        <v>4459</v>
      </c>
      <c r="B2899" s="1">
        <v>45685</v>
      </c>
      <c r="C2899" t="s">
        <v>905</v>
      </c>
      <c r="D2899" t="s">
        <v>125</v>
      </c>
      <c r="E2899" t="s">
        <v>48</v>
      </c>
      <c r="F2899" t="s">
        <v>126</v>
      </c>
      <c r="G2899" t="s">
        <v>41</v>
      </c>
      <c r="H2899" t="s">
        <v>42</v>
      </c>
      <c r="I2899" t="s">
        <v>43</v>
      </c>
      <c r="J2899">
        <v>3</v>
      </c>
      <c r="K2899">
        <v>6808.74</v>
      </c>
      <c r="L2899">
        <v>0</v>
      </c>
      <c r="M2899">
        <v>17446.419999999998</v>
      </c>
      <c r="N2899" t="s">
        <v>70</v>
      </c>
      <c r="O2899" t="s">
        <v>35</v>
      </c>
      <c r="P2899" t="s">
        <v>26</v>
      </c>
      <c r="Q2899">
        <f>Sales_Data[[#This Row],[Quantity]]*Sales_Data[[#This Row],[Unit_Price]]</f>
        <v>20426.22</v>
      </c>
      <c r="R2899">
        <f>Sales_Data[[#This Row],[Gross_Sales]]*Sales_Data[[#This Row],[Discount]]</f>
        <v>0</v>
      </c>
      <c r="S2899">
        <f>Sales_Data[[#This Row],[Gross_Sales]]-Sales_Data[[#This Row],[Discount_Amount]]</f>
        <v>20426.22</v>
      </c>
      <c r="T2899">
        <f>Sales_Data[[#This Row],[Net Sales]]-Sales_Data[[#This Row],[Cost]]</f>
        <v>2979.8000000000029</v>
      </c>
      <c r="U2899" s="2">
        <f>Sales_Data[[#This Row],[Profit]]/Sales_Data[[#This Row],[Net Sales]]</f>
        <v>0.14588112729619102</v>
      </c>
      <c r="V2899">
        <f>YEAR(Sales_Data[[#This Row],[Order_Date]])</f>
        <v>2025</v>
      </c>
      <c r="W2899" t="str">
        <f>TEXT(Sales_Data[[#This Row],[Order_Date]],"mmm")</f>
        <v>Jan</v>
      </c>
      <c r="X2899">
        <f>MONTH(Sales_Data[[#This Row],[Order_Date]])</f>
        <v>1</v>
      </c>
      <c r="Y2899" t="str">
        <f>"Q"&amp;ROUNDUP(MONTH(Sales_Data[[#This Row],[Order_Date]])/3,0)</f>
        <v>Q1</v>
      </c>
    </row>
    <row r="2900" spans="1:25" x14ac:dyDescent="0.3">
      <c r="A2900" t="s">
        <v>4460</v>
      </c>
      <c r="B2900" s="1">
        <v>45700</v>
      </c>
      <c r="C2900" t="s">
        <v>2064</v>
      </c>
      <c r="D2900" t="s">
        <v>92</v>
      </c>
      <c r="E2900" t="s">
        <v>48</v>
      </c>
      <c r="F2900" t="s">
        <v>126</v>
      </c>
      <c r="G2900" t="s">
        <v>41</v>
      </c>
      <c r="H2900" t="s">
        <v>42</v>
      </c>
      <c r="I2900" t="s">
        <v>43</v>
      </c>
      <c r="J2900">
        <v>3</v>
      </c>
      <c r="K2900">
        <v>55214.76</v>
      </c>
      <c r="L2900">
        <v>0.15</v>
      </c>
      <c r="M2900">
        <v>110877.19</v>
      </c>
      <c r="N2900" t="s">
        <v>52</v>
      </c>
      <c r="O2900" t="s">
        <v>35</v>
      </c>
      <c r="P2900" t="s">
        <v>71</v>
      </c>
      <c r="Q2900">
        <f>Sales_Data[[#This Row],[Quantity]]*Sales_Data[[#This Row],[Unit_Price]]</f>
        <v>165644.28</v>
      </c>
      <c r="R2900">
        <f>Sales_Data[[#This Row],[Gross_Sales]]*Sales_Data[[#This Row],[Discount]]</f>
        <v>24846.642</v>
      </c>
      <c r="S2900">
        <f>Sales_Data[[#This Row],[Gross_Sales]]-Sales_Data[[#This Row],[Discount_Amount]]</f>
        <v>140797.63800000001</v>
      </c>
      <c r="T2900">
        <f>Sales_Data[[#This Row],[Net Sales]]-Sales_Data[[#This Row],[Cost]]</f>
        <v>29920.448000000004</v>
      </c>
      <c r="U2900" s="2">
        <f>Sales_Data[[#This Row],[Profit]]/Sales_Data[[#This Row],[Net Sales]]</f>
        <v>0.21250674673960088</v>
      </c>
      <c r="V2900">
        <f>YEAR(Sales_Data[[#This Row],[Order_Date]])</f>
        <v>2025</v>
      </c>
      <c r="W2900" t="str">
        <f>TEXT(Sales_Data[[#This Row],[Order_Date]],"mmm")</f>
        <v>Feb</v>
      </c>
      <c r="X2900">
        <f>MONTH(Sales_Data[[#This Row],[Order_Date]])</f>
        <v>2</v>
      </c>
      <c r="Y2900" t="str">
        <f>"Q"&amp;ROUNDUP(MONTH(Sales_Data[[#This Row],[Order_Date]])/3,0)</f>
        <v>Q1</v>
      </c>
    </row>
    <row r="2901" spans="1:25" x14ac:dyDescent="0.3">
      <c r="A2901" t="s">
        <v>4461</v>
      </c>
      <c r="B2901" s="1">
        <v>45826</v>
      </c>
      <c r="C2901" t="s">
        <v>1036</v>
      </c>
      <c r="D2901" t="s">
        <v>728</v>
      </c>
      <c r="E2901" t="s">
        <v>119</v>
      </c>
      <c r="F2901" t="s">
        <v>249</v>
      </c>
      <c r="G2901" t="s">
        <v>67</v>
      </c>
      <c r="H2901" t="s">
        <v>121</v>
      </c>
      <c r="I2901" t="s">
        <v>122</v>
      </c>
      <c r="J2901">
        <v>1</v>
      </c>
      <c r="K2901">
        <v>7844.6</v>
      </c>
      <c r="L2901">
        <v>0.1</v>
      </c>
      <c r="M2901">
        <v>5883.11</v>
      </c>
      <c r="N2901" t="s">
        <v>24</v>
      </c>
      <c r="O2901" t="s">
        <v>35</v>
      </c>
      <c r="P2901" t="s">
        <v>71</v>
      </c>
      <c r="Q2901">
        <f>Sales_Data[[#This Row],[Quantity]]*Sales_Data[[#This Row],[Unit_Price]]</f>
        <v>7844.6</v>
      </c>
      <c r="R2901">
        <f>Sales_Data[[#This Row],[Gross_Sales]]*Sales_Data[[#This Row],[Discount]]</f>
        <v>784.46</v>
      </c>
      <c r="S2901">
        <f>Sales_Data[[#This Row],[Gross_Sales]]-Sales_Data[[#This Row],[Discount_Amount]]</f>
        <v>7060.14</v>
      </c>
      <c r="T2901">
        <f>Sales_Data[[#This Row],[Net Sales]]-Sales_Data[[#This Row],[Cost]]</f>
        <v>1177.0300000000007</v>
      </c>
      <c r="U2901" s="2">
        <f>Sales_Data[[#This Row],[Profit]]/Sales_Data[[#This Row],[Net Sales]]</f>
        <v>0.16671482435192511</v>
      </c>
      <c r="V2901">
        <f>YEAR(Sales_Data[[#This Row],[Order_Date]])</f>
        <v>2025</v>
      </c>
      <c r="W2901" t="str">
        <f>TEXT(Sales_Data[[#This Row],[Order_Date]],"mmm")</f>
        <v>Jun</v>
      </c>
      <c r="X2901">
        <f>MONTH(Sales_Data[[#This Row],[Order_Date]])</f>
        <v>6</v>
      </c>
      <c r="Y2901" t="str">
        <f>"Q"&amp;ROUNDUP(MONTH(Sales_Data[[#This Row],[Order_Date]])/3,0)</f>
        <v>Q2</v>
      </c>
    </row>
    <row r="2902" spans="1:25" x14ac:dyDescent="0.3">
      <c r="A2902" t="s">
        <v>4462</v>
      </c>
      <c r="B2902" s="1">
        <v>45743</v>
      </c>
      <c r="C2902" t="s">
        <v>4463</v>
      </c>
      <c r="D2902" t="s">
        <v>38</v>
      </c>
      <c r="E2902" t="s">
        <v>39</v>
      </c>
      <c r="F2902" t="s">
        <v>40</v>
      </c>
      <c r="G2902" t="s">
        <v>41</v>
      </c>
      <c r="H2902" t="s">
        <v>42</v>
      </c>
      <c r="I2902" t="s">
        <v>82</v>
      </c>
      <c r="J2902">
        <v>2</v>
      </c>
      <c r="K2902">
        <v>5386.77</v>
      </c>
      <c r="L2902">
        <v>0.05</v>
      </c>
      <c r="M2902">
        <v>6457.68</v>
      </c>
      <c r="N2902" t="s">
        <v>52</v>
      </c>
      <c r="O2902" t="s">
        <v>25</v>
      </c>
      <c r="P2902" t="s">
        <v>71</v>
      </c>
      <c r="Q2902">
        <f>Sales_Data[[#This Row],[Quantity]]*Sales_Data[[#This Row],[Unit_Price]]</f>
        <v>10773.54</v>
      </c>
      <c r="R2902">
        <f>Sales_Data[[#This Row],[Gross_Sales]]*Sales_Data[[#This Row],[Discount]]</f>
        <v>538.67700000000002</v>
      </c>
      <c r="S2902">
        <f>Sales_Data[[#This Row],[Gross_Sales]]-Sales_Data[[#This Row],[Discount_Amount]]</f>
        <v>10234.863000000001</v>
      </c>
      <c r="T2902">
        <f>Sales_Data[[#This Row],[Net Sales]]-Sales_Data[[#This Row],[Cost]]</f>
        <v>3777.1830000000009</v>
      </c>
      <c r="U2902" s="2">
        <f>Sales_Data[[#This Row],[Profit]]/Sales_Data[[#This Row],[Net Sales]]</f>
        <v>0.3690506653581978</v>
      </c>
      <c r="V2902">
        <f>YEAR(Sales_Data[[#This Row],[Order_Date]])</f>
        <v>2025</v>
      </c>
      <c r="W2902" t="str">
        <f>TEXT(Sales_Data[[#This Row],[Order_Date]],"mmm")</f>
        <v>Mar</v>
      </c>
      <c r="X2902">
        <f>MONTH(Sales_Data[[#This Row],[Order_Date]])</f>
        <v>3</v>
      </c>
      <c r="Y2902" t="str">
        <f>"Q"&amp;ROUNDUP(MONTH(Sales_Data[[#This Row],[Order_Date]])/3,0)</f>
        <v>Q1</v>
      </c>
    </row>
    <row r="2903" spans="1:25" x14ac:dyDescent="0.3">
      <c r="A2903" t="s">
        <v>4464</v>
      </c>
      <c r="B2903" s="1">
        <v>45834</v>
      </c>
      <c r="C2903" t="s">
        <v>4280</v>
      </c>
      <c r="D2903" t="s">
        <v>151</v>
      </c>
      <c r="E2903" t="s">
        <v>19</v>
      </c>
      <c r="F2903" t="s">
        <v>113</v>
      </c>
      <c r="G2903" t="s">
        <v>67</v>
      </c>
      <c r="H2903" t="s">
        <v>133</v>
      </c>
      <c r="I2903" t="s">
        <v>138</v>
      </c>
      <c r="J2903">
        <v>4</v>
      </c>
      <c r="K2903">
        <v>4894.8999999999996</v>
      </c>
      <c r="L2903">
        <v>0.1</v>
      </c>
      <c r="M2903">
        <v>13103.34</v>
      </c>
      <c r="N2903" t="s">
        <v>83</v>
      </c>
      <c r="O2903" t="s">
        <v>35</v>
      </c>
      <c r="P2903" t="s">
        <v>44</v>
      </c>
      <c r="Q2903">
        <f>Sales_Data[[#This Row],[Quantity]]*Sales_Data[[#This Row],[Unit_Price]]</f>
        <v>19579.599999999999</v>
      </c>
      <c r="R2903">
        <f>Sales_Data[[#This Row],[Gross_Sales]]*Sales_Data[[#This Row],[Discount]]</f>
        <v>1957.96</v>
      </c>
      <c r="S2903">
        <f>Sales_Data[[#This Row],[Gross_Sales]]-Sales_Data[[#This Row],[Discount_Amount]]</f>
        <v>17621.64</v>
      </c>
      <c r="T2903">
        <f>Sales_Data[[#This Row],[Net Sales]]-Sales_Data[[#This Row],[Cost]]</f>
        <v>4518.2999999999993</v>
      </c>
      <c r="U2903" s="2">
        <f>Sales_Data[[#This Row],[Profit]]/Sales_Data[[#This Row],[Net Sales]]</f>
        <v>0.25640632767438215</v>
      </c>
      <c r="V2903">
        <f>YEAR(Sales_Data[[#This Row],[Order_Date]])</f>
        <v>2025</v>
      </c>
      <c r="W2903" t="str">
        <f>TEXT(Sales_Data[[#This Row],[Order_Date]],"mmm")</f>
        <v>Jun</v>
      </c>
      <c r="X2903">
        <f>MONTH(Sales_Data[[#This Row],[Order_Date]])</f>
        <v>6</v>
      </c>
      <c r="Y2903" t="str">
        <f>"Q"&amp;ROUNDUP(MONTH(Sales_Data[[#This Row],[Order_Date]])/3,0)</f>
        <v>Q2</v>
      </c>
    </row>
    <row r="2904" spans="1:25" x14ac:dyDescent="0.3">
      <c r="A2904" t="s">
        <v>4465</v>
      </c>
      <c r="B2904" s="1">
        <v>45674</v>
      </c>
      <c r="C2904" t="s">
        <v>3826</v>
      </c>
      <c r="D2904" t="s">
        <v>61</v>
      </c>
      <c r="E2904" t="s">
        <v>48</v>
      </c>
      <c r="F2904" t="s">
        <v>49</v>
      </c>
      <c r="G2904" t="s">
        <v>75</v>
      </c>
      <c r="H2904" t="s">
        <v>256</v>
      </c>
      <c r="I2904" t="s">
        <v>257</v>
      </c>
      <c r="J2904">
        <v>1</v>
      </c>
      <c r="K2904">
        <v>34726.19</v>
      </c>
      <c r="L2904">
        <v>0</v>
      </c>
      <c r="M2904">
        <v>24468.52</v>
      </c>
      <c r="N2904" t="s">
        <v>70</v>
      </c>
      <c r="O2904" t="s">
        <v>25</v>
      </c>
      <c r="P2904" t="s">
        <v>44</v>
      </c>
      <c r="Q2904">
        <f>Sales_Data[[#This Row],[Quantity]]*Sales_Data[[#This Row],[Unit_Price]]</f>
        <v>34726.19</v>
      </c>
      <c r="R2904">
        <f>Sales_Data[[#This Row],[Gross_Sales]]*Sales_Data[[#This Row],[Discount]]</f>
        <v>0</v>
      </c>
      <c r="S2904">
        <f>Sales_Data[[#This Row],[Gross_Sales]]-Sales_Data[[#This Row],[Discount_Amount]]</f>
        <v>34726.19</v>
      </c>
      <c r="T2904">
        <f>Sales_Data[[#This Row],[Net Sales]]-Sales_Data[[#This Row],[Cost]]</f>
        <v>10257.670000000002</v>
      </c>
      <c r="U2904" s="2">
        <f>Sales_Data[[#This Row],[Profit]]/Sales_Data[[#This Row],[Net Sales]]</f>
        <v>0.29538714152056422</v>
      </c>
      <c r="V2904">
        <f>YEAR(Sales_Data[[#This Row],[Order_Date]])</f>
        <v>2025</v>
      </c>
      <c r="W2904" t="str">
        <f>TEXT(Sales_Data[[#This Row],[Order_Date]],"mmm")</f>
        <v>Jan</v>
      </c>
      <c r="X2904">
        <f>MONTH(Sales_Data[[#This Row],[Order_Date]])</f>
        <v>1</v>
      </c>
      <c r="Y2904" t="str">
        <f>"Q"&amp;ROUNDUP(MONTH(Sales_Data[[#This Row],[Order_Date]])/3,0)</f>
        <v>Q1</v>
      </c>
    </row>
    <row r="2905" spans="1:25" x14ac:dyDescent="0.3">
      <c r="A2905" t="s">
        <v>4466</v>
      </c>
      <c r="B2905" s="1">
        <v>45755</v>
      </c>
      <c r="C2905" t="s">
        <v>4467</v>
      </c>
      <c r="D2905" t="s">
        <v>393</v>
      </c>
      <c r="E2905" t="s">
        <v>48</v>
      </c>
      <c r="F2905" t="s">
        <v>126</v>
      </c>
      <c r="G2905" t="s">
        <v>67</v>
      </c>
      <c r="H2905" t="s">
        <v>88</v>
      </c>
      <c r="I2905" t="s">
        <v>89</v>
      </c>
      <c r="J2905">
        <v>1</v>
      </c>
      <c r="K2905">
        <v>13195.97</v>
      </c>
      <c r="L2905">
        <v>0</v>
      </c>
      <c r="M2905">
        <v>8729.7900000000009</v>
      </c>
      <c r="N2905" t="s">
        <v>70</v>
      </c>
      <c r="O2905" t="s">
        <v>35</v>
      </c>
      <c r="P2905" t="s">
        <v>71</v>
      </c>
      <c r="Q2905">
        <f>Sales_Data[[#This Row],[Quantity]]*Sales_Data[[#This Row],[Unit_Price]]</f>
        <v>13195.97</v>
      </c>
      <c r="R2905">
        <f>Sales_Data[[#This Row],[Gross_Sales]]*Sales_Data[[#This Row],[Discount]]</f>
        <v>0</v>
      </c>
      <c r="S2905">
        <f>Sales_Data[[#This Row],[Gross_Sales]]-Sales_Data[[#This Row],[Discount_Amount]]</f>
        <v>13195.97</v>
      </c>
      <c r="T2905">
        <f>Sales_Data[[#This Row],[Net Sales]]-Sales_Data[[#This Row],[Cost]]</f>
        <v>4466.1799999999985</v>
      </c>
      <c r="U2905" s="2">
        <f>Sales_Data[[#This Row],[Profit]]/Sales_Data[[#This Row],[Net Sales]]</f>
        <v>0.33845029959904416</v>
      </c>
      <c r="V2905">
        <f>YEAR(Sales_Data[[#This Row],[Order_Date]])</f>
        <v>2025</v>
      </c>
      <c r="W2905" t="str">
        <f>TEXT(Sales_Data[[#This Row],[Order_Date]],"mmm")</f>
        <v>Apr</v>
      </c>
      <c r="X2905">
        <f>MONTH(Sales_Data[[#This Row],[Order_Date]])</f>
        <v>4</v>
      </c>
      <c r="Y2905" t="str">
        <f>"Q"&amp;ROUNDUP(MONTH(Sales_Data[[#This Row],[Order_Date]])/3,0)</f>
        <v>Q2</v>
      </c>
    </row>
    <row r="2906" spans="1:25" x14ac:dyDescent="0.3">
      <c r="A2906" t="s">
        <v>4468</v>
      </c>
      <c r="B2906" s="1">
        <v>45855</v>
      </c>
      <c r="C2906" t="s">
        <v>4469</v>
      </c>
      <c r="D2906" t="s">
        <v>414</v>
      </c>
      <c r="E2906" t="s">
        <v>39</v>
      </c>
      <c r="F2906" t="s">
        <v>202</v>
      </c>
      <c r="G2906" t="s">
        <v>41</v>
      </c>
      <c r="H2906" t="s">
        <v>102</v>
      </c>
      <c r="I2906" t="s">
        <v>103</v>
      </c>
      <c r="J2906">
        <v>3</v>
      </c>
      <c r="K2906">
        <v>2256.44</v>
      </c>
      <c r="L2906">
        <v>0.15</v>
      </c>
      <c r="M2906">
        <v>5024.8999999999996</v>
      </c>
      <c r="N2906" t="s">
        <v>24</v>
      </c>
      <c r="O2906" t="s">
        <v>53</v>
      </c>
      <c r="P2906" t="s">
        <v>26</v>
      </c>
      <c r="Q2906">
        <f>Sales_Data[[#This Row],[Quantity]]*Sales_Data[[#This Row],[Unit_Price]]</f>
        <v>6769.32</v>
      </c>
      <c r="R2906">
        <f>Sales_Data[[#This Row],[Gross_Sales]]*Sales_Data[[#This Row],[Discount]]</f>
        <v>1015.3979999999999</v>
      </c>
      <c r="S2906">
        <f>Sales_Data[[#This Row],[Gross_Sales]]-Sales_Data[[#This Row],[Discount_Amount]]</f>
        <v>5753.9219999999996</v>
      </c>
      <c r="T2906">
        <f>Sales_Data[[#This Row],[Net Sales]]-Sales_Data[[#This Row],[Cost]]</f>
        <v>729.02199999999993</v>
      </c>
      <c r="U2906" s="2">
        <f>Sales_Data[[#This Row],[Profit]]/Sales_Data[[#This Row],[Net Sales]]</f>
        <v>0.12670001435542574</v>
      </c>
      <c r="V2906">
        <f>YEAR(Sales_Data[[#This Row],[Order_Date]])</f>
        <v>2025</v>
      </c>
      <c r="W2906" t="str">
        <f>TEXT(Sales_Data[[#This Row],[Order_Date]],"mmm")</f>
        <v>Jul</v>
      </c>
      <c r="X2906">
        <f>MONTH(Sales_Data[[#This Row],[Order_Date]])</f>
        <v>7</v>
      </c>
      <c r="Y2906" t="str">
        <f>"Q"&amp;ROUNDUP(MONTH(Sales_Data[[#This Row],[Order_Date]])/3,0)</f>
        <v>Q3</v>
      </c>
    </row>
    <row r="2907" spans="1:25" x14ac:dyDescent="0.3">
      <c r="A2907" t="s">
        <v>4470</v>
      </c>
      <c r="B2907" s="1">
        <v>45755</v>
      </c>
      <c r="C2907" t="s">
        <v>309</v>
      </c>
      <c r="D2907" t="s">
        <v>1650</v>
      </c>
      <c r="E2907" t="s">
        <v>19</v>
      </c>
      <c r="F2907" t="s">
        <v>113</v>
      </c>
      <c r="G2907" t="s">
        <v>21</v>
      </c>
      <c r="H2907" t="s">
        <v>127</v>
      </c>
      <c r="I2907" t="s">
        <v>314</v>
      </c>
      <c r="J2907">
        <v>2</v>
      </c>
      <c r="K2907">
        <v>9626.89</v>
      </c>
      <c r="L2907">
        <v>0</v>
      </c>
      <c r="M2907">
        <v>15390.96</v>
      </c>
      <c r="N2907" t="s">
        <v>83</v>
      </c>
      <c r="O2907" t="s">
        <v>35</v>
      </c>
      <c r="P2907" t="s">
        <v>26</v>
      </c>
      <c r="Q2907">
        <f>Sales_Data[[#This Row],[Quantity]]*Sales_Data[[#This Row],[Unit_Price]]</f>
        <v>19253.78</v>
      </c>
      <c r="R2907">
        <f>Sales_Data[[#This Row],[Gross_Sales]]*Sales_Data[[#This Row],[Discount]]</f>
        <v>0</v>
      </c>
      <c r="S2907">
        <f>Sales_Data[[#This Row],[Gross_Sales]]-Sales_Data[[#This Row],[Discount_Amount]]</f>
        <v>19253.78</v>
      </c>
      <c r="T2907">
        <f>Sales_Data[[#This Row],[Net Sales]]-Sales_Data[[#This Row],[Cost]]</f>
        <v>3862.8199999999997</v>
      </c>
      <c r="U2907" s="2">
        <f>Sales_Data[[#This Row],[Profit]]/Sales_Data[[#This Row],[Net Sales]]</f>
        <v>0.20062657826151539</v>
      </c>
      <c r="V2907">
        <f>YEAR(Sales_Data[[#This Row],[Order_Date]])</f>
        <v>2025</v>
      </c>
      <c r="W2907" t="str">
        <f>TEXT(Sales_Data[[#This Row],[Order_Date]],"mmm")</f>
        <v>Apr</v>
      </c>
      <c r="X2907">
        <f>MONTH(Sales_Data[[#This Row],[Order_Date]])</f>
        <v>4</v>
      </c>
      <c r="Y2907" t="str">
        <f>"Q"&amp;ROUNDUP(MONTH(Sales_Data[[#This Row],[Order_Date]])/3,0)</f>
        <v>Q2</v>
      </c>
    </row>
    <row r="2908" spans="1:25" x14ac:dyDescent="0.3">
      <c r="A2908" t="s">
        <v>4471</v>
      </c>
      <c r="B2908" s="1">
        <v>45722</v>
      </c>
      <c r="C2908" t="s">
        <v>819</v>
      </c>
      <c r="D2908" t="s">
        <v>522</v>
      </c>
      <c r="E2908" t="s">
        <v>119</v>
      </c>
      <c r="F2908" t="s">
        <v>120</v>
      </c>
      <c r="G2908" t="s">
        <v>41</v>
      </c>
      <c r="H2908" t="s">
        <v>147</v>
      </c>
      <c r="I2908" t="s">
        <v>148</v>
      </c>
      <c r="J2908">
        <v>3</v>
      </c>
      <c r="K2908">
        <v>6747.62</v>
      </c>
      <c r="L2908">
        <v>0</v>
      </c>
      <c r="M2908">
        <v>14177.31</v>
      </c>
      <c r="N2908" t="s">
        <v>24</v>
      </c>
      <c r="O2908" t="s">
        <v>53</v>
      </c>
      <c r="P2908" t="s">
        <v>26</v>
      </c>
      <c r="Q2908">
        <f>Sales_Data[[#This Row],[Quantity]]*Sales_Data[[#This Row],[Unit_Price]]</f>
        <v>20242.86</v>
      </c>
      <c r="R2908">
        <f>Sales_Data[[#This Row],[Gross_Sales]]*Sales_Data[[#This Row],[Discount]]</f>
        <v>0</v>
      </c>
      <c r="S2908">
        <f>Sales_Data[[#This Row],[Gross_Sales]]-Sales_Data[[#This Row],[Discount_Amount]]</f>
        <v>20242.86</v>
      </c>
      <c r="T2908">
        <f>Sales_Data[[#This Row],[Net Sales]]-Sales_Data[[#This Row],[Cost]]</f>
        <v>6065.5500000000011</v>
      </c>
      <c r="U2908" s="2">
        <f>Sales_Data[[#This Row],[Profit]]/Sales_Data[[#This Row],[Net Sales]]</f>
        <v>0.29963898381948012</v>
      </c>
      <c r="V2908">
        <f>YEAR(Sales_Data[[#This Row],[Order_Date]])</f>
        <v>2025</v>
      </c>
      <c r="W2908" t="str">
        <f>TEXT(Sales_Data[[#This Row],[Order_Date]],"mmm")</f>
        <v>Mar</v>
      </c>
      <c r="X2908">
        <f>MONTH(Sales_Data[[#This Row],[Order_Date]])</f>
        <v>3</v>
      </c>
      <c r="Y2908" t="str">
        <f>"Q"&amp;ROUNDUP(MONTH(Sales_Data[[#This Row],[Order_Date]])/3,0)</f>
        <v>Q1</v>
      </c>
    </row>
    <row r="2909" spans="1:25" x14ac:dyDescent="0.3">
      <c r="A2909" t="s">
        <v>4472</v>
      </c>
      <c r="B2909" s="1">
        <v>45987</v>
      </c>
      <c r="C2909" t="s">
        <v>4263</v>
      </c>
      <c r="D2909" t="s">
        <v>221</v>
      </c>
      <c r="E2909" t="s">
        <v>39</v>
      </c>
      <c r="F2909" t="s">
        <v>202</v>
      </c>
      <c r="G2909" t="s">
        <v>41</v>
      </c>
      <c r="H2909" t="s">
        <v>171</v>
      </c>
      <c r="I2909" t="s">
        <v>172</v>
      </c>
      <c r="J2909">
        <v>1</v>
      </c>
      <c r="K2909">
        <v>1024.72</v>
      </c>
      <c r="L2909">
        <v>0.05</v>
      </c>
      <c r="M2909">
        <v>712.72</v>
      </c>
      <c r="N2909" t="s">
        <v>52</v>
      </c>
      <c r="O2909" t="s">
        <v>35</v>
      </c>
      <c r="P2909" t="s">
        <v>26</v>
      </c>
      <c r="Q2909">
        <f>Sales_Data[[#This Row],[Quantity]]*Sales_Data[[#This Row],[Unit_Price]]</f>
        <v>1024.72</v>
      </c>
      <c r="R2909">
        <f>Sales_Data[[#This Row],[Gross_Sales]]*Sales_Data[[#This Row],[Discount]]</f>
        <v>51.236000000000004</v>
      </c>
      <c r="S2909">
        <f>Sales_Data[[#This Row],[Gross_Sales]]-Sales_Data[[#This Row],[Discount_Amount]]</f>
        <v>973.48400000000004</v>
      </c>
      <c r="T2909">
        <f>Sales_Data[[#This Row],[Net Sales]]-Sales_Data[[#This Row],[Cost]]</f>
        <v>260.76400000000001</v>
      </c>
      <c r="U2909" s="2">
        <f>Sales_Data[[#This Row],[Profit]]/Sales_Data[[#This Row],[Net Sales]]</f>
        <v>0.26786675487219103</v>
      </c>
      <c r="V2909">
        <f>YEAR(Sales_Data[[#This Row],[Order_Date]])</f>
        <v>2025</v>
      </c>
      <c r="W2909" t="str">
        <f>TEXT(Sales_Data[[#This Row],[Order_Date]],"mmm")</f>
        <v>Nov</v>
      </c>
      <c r="X2909">
        <f>MONTH(Sales_Data[[#This Row],[Order_Date]])</f>
        <v>11</v>
      </c>
      <c r="Y2909" t="str">
        <f>"Q"&amp;ROUNDUP(MONTH(Sales_Data[[#This Row],[Order_Date]])/3,0)</f>
        <v>Q4</v>
      </c>
    </row>
    <row r="2910" spans="1:25" x14ac:dyDescent="0.3">
      <c r="A2910" t="s">
        <v>4473</v>
      </c>
      <c r="B2910" s="1">
        <v>45998</v>
      </c>
      <c r="C2910" t="s">
        <v>2531</v>
      </c>
      <c r="D2910" t="s">
        <v>596</v>
      </c>
      <c r="E2910" t="s">
        <v>30</v>
      </c>
      <c r="F2910" t="s">
        <v>101</v>
      </c>
      <c r="G2910" t="s">
        <v>75</v>
      </c>
      <c r="H2910" t="s">
        <v>185</v>
      </c>
      <c r="I2910" t="s">
        <v>186</v>
      </c>
      <c r="J2910">
        <v>2</v>
      </c>
      <c r="K2910">
        <v>1659.31</v>
      </c>
      <c r="L2910">
        <v>0</v>
      </c>
      <c r="M2910">
        <v>2502.8200000000002</v>
      </c>
      <c r="N2910" t="s">
        <v>52</v>
      </c>
      <c r="O2910" t="s">
        <v>25</v>
      </c>
      <c r="P2910" t="s">
        <v>44</v>
      </c>
      <c r="Q2910">
        <f>Sales_Data[[#This Row],[Quantity]]*Sales_Data[[#This Row],[Unit_Price]]</f>
        <v>3318.62</v>
      </c>
      <c r="R2910">
        <f>Sales_Data[[#This Row],[Gross_Sales]]*Sales_Data[[#This Row],[Discount]]</f>
        <v>0</v>
      </c>
      <c r="S2910">
        <f>Sales_Data[[#This Row],[Gross_Sales]]-Sales_Data[[#This Row],[Discount_Amount]]</f>
        <v>3318.62</v>
      </c>
      <c r="T2910">
        <f>Sales_Data[[#This Row],[Net Sales]]-Sales_Data[[#This Row],[Cost]]</f>
        <v>815.79999999999973</v>
      </c>
      <c r="U2910" s="2">
        <f>Sales_Data[[#This Row],[Profit]]/Sales_Data[[#This Row],[Net Sales]]</f>
        <v>0.24582507186722186</v>
      </c>
      <c r="V2910">
        <f>YEAR(Sales_Data[[#This Row],[Order_Date]])</f>
        <v>2025</v>
      </c>
      <c r="W2910" t="str">
        <f>TEXT(Sales_Data[[#This Row],[Order_Date]],"mmm")</f>
        <v>Dec</v>
      </c>
      <c r="X2910">
        <f>MONTH(Sales_Data[[#This Row],[Order_Date]])</f>
        <v>12</v>
      </c>
      <c r="Y2910" t="str">
        <f>"Q"&amp;ROUNDUP(MONTH(Sales_Data[[#This Row],[Order_Date]])/3,0)</f>
        <v>Q4</v>
      </c>
    </row>
    <row r="2911" spans="1:25" x14ac:dyDescent="0.3">
      <c r="A2911" t="s">
        <v>4474</v>
      </c>
      <c r="B2911" s="1">
        <v>45662</v>
      </c>
      <c r="C2911" t="s">
        <v>2245</v>
      </c>
      <c r="D2911" t="s">
        <v>160</v>
      </c>
      <c r="E2911" t="s">
        <v>48</v>
      </c>
      <c r="F2911" t="s">
        <v>132</v>
      </c>
      <c r="G2911" t="s">
        <v>21</v>
      </c>
      <c r="H2911" t="s">
        <v>22</v>
      </c>
      <c r="I2911" t="s">
        <v>62</v>
      </c>
      <c r="J2911">
        <v>1</v>
      </c>
      <c r="K2911">
        <v>60340.46</v>
      </c>
      <c r="L2911">
        <v>0.15</v>
      </c>
      <c r="M2911">
        <v>32002.3</v>
      </c>
      <c r="N2911" t="s">
        <v>52</v>
      </c>
      <c r="O2911" t="s">
        <v>35</v>
      </c>
      <c r="P2911" t="s">
        <v>71</v>
      </c>
      <c r="Q2911">
        <f>Sales_Data[[#This Row],[Quantity]]*Sales_Data[[#This Row],[Unit_Price]]</f>
        <v>60340.46</v>
      </c>
      <c r="R2911">
        <f>Sales_Data[[#This Row],[Gross_Sales]]*Sales_Data[[#This Row],[Discount]]</f>
        <v>9051.0689999999995</v>
      </c>
      <c r="S2911">
        <f>Sales_Data[[#This Row],[Gross_Sales]]-Sales_Data[[#This Row],[Discount_Amount]]</f>
        <v>51289.391000000003</v>
      </c>
      <c r="T2911">
        <f>Sales_Data[[#This Row],[Net Sales]]-Sales_Data[[#This Row],[Cost]]</f>
        <v>19287.091000000004</v>
      </c>
      <c r="U2911" s="2">
        <f>Sales_Data[[#This Row],[Profit]]/Sales_Data[[#This Row],[Net Sales]]</f>
        <v>0.37604445332564007</v>
      </c>
      <c r="V2911">
        <f>YEAR(Sales_Data[[#This Row],[Order_Date]])</f>
        <v>2025</v>
      </c>
      <c r="W2911" t="str">
        <f>TEXT(Sales_Data[[#This Row],[Order_Date]],"mmm")</f>
        <v>Jan</v>
      </c>
      <c r="X2911">
        <f>MONTH(Sales_Data[[#This Row],[Order_Date]])</f>
        <v>1</v>
      </c>
      <c r="Y2911" t="str">
        <f>"Q"&amp;ROUNDUP(MONTH(Sales_Data[[#This Row],[Order_Date]])/3,0)</f>
        <v>Q1</v>
      </c>
    </row>
    <row r="2912" spans="1:25" x14ac:dyDescent="0.3">
      <c r="A2912" t="s">
        <v>4475</v>
      </c>
      <c r="B2912" s="1">
        <v>45659</v>
      </c>
      <c r="C2912" t="s">
        <v>2157</v>
      </c>
      <c r="D2912" t="s">
        <v>366</v>
      </c>
      <c r="E2912" t="s">
        <v>48</v>
      </c>
      <c r="F2912" t="s">
        <v>49</v>
      </c>
      <c r="G2912" t="s">
        <v>67</v>
      </c>
      <c r="H2912" t="s">
        <v>88</v>
      </c>
      <c r="I2912" t="s">
        <v>89</v>
      </c>
      <c r="J2912">
        <v>4</v>
      </c>
      <c r="K2912">
        <v>28749.33</v>
      </c>
      <c r="L2912">
        <v>0.15</v>
      </c>
      <c r="M2912">
        <v>80281.95</v>
      </c>
      <c r="N2912" t="s">
        <v>24</v>
      </c>
      <c r="O2912" t="s">
        <v>53</v>
      </c>
      <c r="P2912" t="s">
        <v>71</v>
      </c>
      <c r="Q2912">
        <f>Sales_Data[[#This Row],[Quantity]]*Sales_Data[[#This Row],[Unit_Price]]</f>
        <v>114997.32</v>
      </c>
      <c r="R2912">
        <f>Sales_Data[[#This Row],[Gross_Sales]]*Sales_Data[[#This Row],[Discount]]</f>
        <v>17249.598000000002</v>
      </c>
      <c r="S2912">
        <f>Sales_Data[[#This Row],[Gross_Sales]]-Sales_Data[[#This Row],[Discount_Amount]]</f>
        <v>97747.722000000009</v>
      </c>
      <c r="T2912">
        <f>Sales_Data[[#This Row],[Net Sales]]-Sales_Data[[#This Row],[Cost]]</f>
        <v>17465.772000000012</v>
      </c>
      <c r="U2912" s="2">
        <f>Sales_Data[[#This Row],[Profit]]/Sales_Data[[#This Row],[Net Sales]]</f>
        <v>0.17868213849525832</v>
      </c>
      <c r="V2912">
        <f>YEAR(Sales_Data[[#This Row],[Order_Date]])</f>
        <v>2025</v>
      </c>
      <c r="W2912" t="str">
        <f>TEXT(Sales_Data[[#This Row],[Order_Date]],"mmm")</f>
        <v>Jan</v>
      </c>
      <c r="X2912">
        <f>MONTH(Sales_Data[[#This Row],[Order_Date]])</f>
        <v>1</v>
      </c>
      <c r="Y2912" t="str">
        <f>"Q"&amp;ROUNDUP(MONTH(Sales_Data[[#This Row],[Order_Date]])/3,0)</f>
        <v>Q1</v>
      </c>
    </row>
    <row r="2913" spans="1:25" x14ac:dyDescent="0.3">
      <c r="A2913" t="s">
        <v>4476</v>
      </c>
      <c r="B2913" s="1">
        <v>45679</v>
      </c>
      <c r="C2913" t="s">
        <v>1038</v>
      </c>
      <c r="D2913" t="s">
        <v>662</v>
      </c>
      <c r="E2913" t="s">
        <v>19</v>
      </c>
      <c r="F2913" t="s">
        <v>81</v>
      </c>
      <c r="G2913" t="s">
        <v>75</v>
      </c>
      <c r="H2913" t="s">
        <v>114</v>
      </c>
      <c r="I2913" t="s">
        <v>206</v>
      </c>
      <c r="J2913">
        <v>1</v>
      </c>
      <c r="K2913">
        <v>16942.45</v>
      </c>
      <c r="L2913">
        <v>0.05</v>
      </c>
      <c r="M2913">
        <v>13358.21</v>
      </c>
      <c r="N2913" t="s">
        <v>70</v>
      </c>
      <c r="O2913" t="s">
        <v>35</v>
      </c>
      <c r="P2913" t="s">
        <v>71</v>
      </c>
      <c r="Q2913">
        <f>Sales_Data[[#This Row],[Quantity]]*Sales_Data[[#This Row],[Unit_Price]]</f>
        <v>16942.45</v>
      </c>
      <c r="R2913">
        <f>Sales_Data[[#This Row],[Gross_Sales]]*Sales_Data[[#This Row],[Discount]]</f>
        <v>847.12250000000006</v>
      </c>
      <c r="S2913">
        <f>Sales_Data[[#This Row],[Gross_Sales]]-Sales_Data[[#This Row],[Discount_Amount]]</f>
        <v>16095.327500000001</v>
      </c>
      <c r="T2913">
        <f>Sales_Data[[#This Row],[Net Sales]]-Sales_Data[[#This Row],[Cost]]</f>
        <v>2737.1175000000021</v>
      </c>
      <c r="U2913" s="2">
        <f>Sales_Data[[#This Row],[Profit]]/Sales_Data[[#This Row],[Net Sales]]</f>
        <v>0.17005665153442837</v>
      </c>
      <c r="V2913">
        <f>YEAR(Sales_Data[[#This Row],[Order_Date]])</f>
        <v>2025</v>
      </c>
      <c r="W2913" t="str">
        <f>TEXT(Sales_Data[[#This Row],[Order_Date]],"mmm")</f>
        <v>Jan</v>
      </c>
      <c r="X2913">
        <f>MONTH(Sales_Data[[#This Row],[Order_Date]])</f>
        <v>1</v>
      </c>
      <c r="Y2913" t="str">
        <f>"Q"&amp;ROUNDUP(MONTH(Sales_Data[[#This Row],[Order_Date]])/3,0)</f>
        <v>Q1</v>
      </c>
    </row>
    <row r="2914" spans="1:25" x14ac:dyDescent="0.3">
      <c r="A2914" t="s">
        <v>4477</v>
      </c>
      <c r="B2914" s="1">
        <v>45769</v>
      </c>
      <c r="C2914" t="s">
        <v>3753</v>
      </c>
      <c r="D2914" t="s">
        <v>1171</v>
      </c>
      <c r="E2914" t="s">
        <v>19</v>
      </c>
      <c r="F2914" t="s">
        <v>81</v>
      </c>
      <c r="G2914" t="s">
        <v>67</v>
      </c>
      <c r="H2914" t="s">
        <v>133</v>
      </c>
      <c r="I2914" t="s">
        <v>138</v>
      </c>
      <c r="J2914">
        <v>3</v>
      </c>
      <c r="K2914">
        <v>17851.23</v>
      </c>
      <c r="L2914">
        <v>0.05</v>
      </c>
      <c r="M2914">
        <v>41149.01</v>
      </c>
      <c r="N2914" t="s">
        <v>24</v>
      </c>
      <c r="O2914" t="s">
        <v>35</v>
      </c>
      <c r="P2914" t="s">
        <v>71</v>
      </c>
      <c r="Q2914">
        <f>Sales_Data[[#This Row],[Quantity]]*Sales_Data[[#This Row],[Unit_Price]]</f>
        <v>53553.69</v>
      </c>
      <c r="R2914">
        <f>Sales_Data[[#This Row],[Gross_Sales]]*Sales_Data[[#This Row],[Discount]]</f>
        <v>2677.6845000000003</v>
      </c>
      <c r="S2914">
        <f>Sales_Data[[#This Row],[Gross_Sales]]-Sales_Data[[#This Row],[Discount_Amount]]</f>
        <v>50876.005499999999</v>
      </c>
      <c r="T2914">
        <f>Sales_Data[[#This Row],[Net Sales]]-Sales_Data[[#This Row],[Cost]]</f>
        <v>9726.9954999999973</v>
      </c>
      <c r="U2914" s="2">
        <f>Sales_Data[[#This Row],[Profit]]/Sales_Data[[#This Row],[Net Sales]]</f>
        <v>0.19119023603376248</v>
      </c>
      <c r="V2914">
        <f>YEAR(Sales_Data[[#This Row],[Order_Date]])</f>
        <v>2025</v>
      </c>
      <c r="W2914" t="str">
        <f>TEXT(Sales_Data[[#This Row],[Order_Date]],"mmm")</f>
        <v>Apr</v>
      </c>
      <c r="X2914">
        <f>MONTH(Sales_Data[[#This Row],[Order_Date]])</f>
        <v>4</v>
      </c>
      <c r="Y2914" t="str">
        <f>"Q"&amp;ROUNDUP(MONTH(Sales_Data[[#This Row],[Order_Date]])/3,0)</f>
        <v>Q2</v>
      </c>
    </row>
    <row r="2915" spans="1:25" x14ac:dyDescent="0.3">
      <c r="A2915" t="s">
        <v>4478</v>
      </c>
      <c r="B2915" s="1">
        <v>45714</v>
      </c>
      <c r="C2915" t="s">
        <v>2103</v>
      </c>
      <c r="D2915" t="s">
        <v>694</v>
      </c>
      <c r="E2915" t="s">
        <v>48</v>
      </c>
      <c r="F2915" t="s">
        <v>126</v>
      </c>
      <c r="G2915" t="s">
        <v>21</v>
      </c>
      <c r="H2915" t="s">
        <v>297</v>
      </c>
      <c r="I2915" t="s">
        <v>494</v>
      </c>
      <c r="J2915">
        <v>1</v>
      </c>
      <c r="K2915">
        <v>34942.9</v>
      </c>
      <c r="L2915">
        <v>0.05</v>
      </c>
      <c r="M2915">
        <v>23835.35</v>
      </c>
      <c r="N2915" t="s">
        <v>24</v>
      </c>
      <c r="O2915" t="s">
        <v>35</v>
      </c>
      <c r="P2915" t="s">
        <v>44</v>
      </c>
      <c r="Q2915">
        <f>Sales_Data[[#This Row],[Quantity]]*Sales_Data[[#This Row],[Unit_Price]]</f>
        <v>34942.9</v>
      </c>
      <c r="R2915">
        <f>Sales_Data[[#This Row],[Gross_Sales]]*Sales_Data[[#This Row],[Discount]]</f>
        <v>1747.1450000000002</v>
      </c>
      <c r="S2915">
        <f>Sales_Data[[#This Row],[Gross_Sales]]-Sales_Data[[#This Row],[Discount_Amount]]</f>
        <v>33195.755000000005</v>
      </c>
      <c r="T2915">
        <f>Sales_Data[[#This Row],[Net Sales]]-Sales_Data[[#This Row],[Cost]]</f>
        <v>9360.4050000000061</v>
      </c>
      <c r="U2915" s="2">
        <f>Sales_Data[[#This Row],[Profit]]/Sales_Data[[#This Row],[Net Sales]]</f>
        <v>0.28197596349292264</v>
      </c>
      <c r="V2915">
        <f>YEAR(Sales_Data[[#This Row],[Order_Date]])</f>
        <v>2025</v>
      </c>
      <c r="W2915" t="str">
        <f>TEXT(Sales_Data[[#This Row],[Order_Date]],"mmm")</f>
        <v>Feb</v>
      </c>
      <c r="X2915">
        <f>MONTH(Sales_Data[[#This Row],[Order_Date]])</f>
        <v>2</v>
      </c>
      <c r="Y2915" t="str">
        <f>"Q"&amp;ROUNDUP(MONTH(Sales_Data[[#This Row],[Order_Date]])/3,0)</f>
        <v>Q1</v>
      </c>
    </row>
    <row r="2916" spans="1:25" x14ac:dyDescent="0.3">
      <c r="A2916" t="s">
        <v>4479</v>
      </c>
      <c r="B2916" s="1">
        <v>45723</v>
      </c>
      <c r="C2916" t="s">
        <v>2296</v>
      </c>
      <c r="D2916" t="s">
        <v>589</v>
      </c>
      <c r="E2916" t="s">
        <v>119</v>
      </c>
      <c r="F2916" t="s">
        <v>120</v>
      </c>
      <c r="G2916" t="s">
        <v>21</v>
      </c>
      <c r="H2916" t="s">
        <v>22</v>
      </c>
      <c r="I2916" t="s">
        <v>23</v>
      </c>
      <c r="J2916">
        <v>1</v>
      </c>
      <c r="K2916">
        <v>2948.37</v>
      </c>
      <c r="L2916">
        <v>0</v>
      </c>
      <c r="M2916">
        <v>1904.29</v>
      </c>
      <c r="N2916" t="s">
        <v>52</v>
      </c>
      <c r="O2916" t="s">
        <v>25</v>
      </c>
      <c r="P2916" t="s">
        <v>44</v>
      </c>
      <c r="Q2916">
        <f>Sales_Data[[#This Row],[Quantity]]*Sales_Data[[#This Row],[Unit_Price]]</f>
        <v>2948.37</v>
      </c>
      <c r="R2916">
        <f>Sales_Data[[#This Row],[Gross_Sales]]*Sales_Data[[#This Row],[Discount]]</f>
        <v>0</v>
      </c>
      <c r="S2916">
        <f>Sales_Data[[#This Row],[Gross_Sales]]-Sales_Data[[#This Row],[Discount_Amount]]</f>
        <v>2948.37</v>
      </c>
      <c r="T2916">
        <f>Sales_Data[[#This Row],[Net Sales]]-Sales_Data[[#This Row],[Cost]]</f>
        <v>1044.08</v>
      </c>
      <c r="U2916" s="2">
        <f>Sales_Data[[#This Row],[Profit]]/Sales_Data[[#This Row],[Net Sales]]</f>
        <v>0.3541210906365212</v>
      </c>
      <c r="V2916">
        <f>YEAR(Sales_Data[[#This Row],[Order_Date]])</f>
        <v>2025</v>
      </c>
      <c r="W2916" t="str">
        <f>TEXT(Sales_Data[[#This Row],[Order_Date]],"mmm")</f>
        <v>Mar</v>
      </c>
      <c r="X2916">
        <f>MONTH(Sales_Data[[#This Row],[Order_Date]])</f>
        <v>3</v>
      </c>
      <c r="Y2916" t="str">
        <f>"Q"&amp;ROUNDUP(MONTH(Sales_Data[[#This Row],[Order_Date]])/3,0)</f>
        <v>Q1</v>
      </c>
    </row>
    <row r="2917" spans="1:25" x14ac:dyDescent="0.3">
      <c r="A2917" t="s">
        <v>4480</v>
      </c>
      <c r="B2917" s="1">
        <v>45987</v>
      </c>
      <c r="C2917" t="s">
        <v>802</v>
      </c>
      <c r="D2917" t="s">
        <v>447</v>
      </c>
      <c r="E2917" t="s">
        <v>19</v>
      </c>
      <c r="F2917" t="s">
        <v>81</v>
      </c>
      <c r="G2917" t="s">
        <v>41</v>
      </c>
      <c r="H2917" t="s">
        <v>42</v>
      </c>
      <c r="I2917" t="s">
        <v>82</v>
      </c>
      <c r="J2917">
        <v>1</v>
      </c>
      <c r="K2917">
        <v>14380.44</v>
      </c>
      <c r="L2917">
        <v>0.05</v>
      </c>
      <c r="M2917">
        <v>8487.75</v>
      </c>
      <c r="N2917" t="s">
        <v>24</v>
      </c>
      <c r="O2917" t="s">
        <v>35</v>
      </c>
      <c r="P2917" t="s">
        <v>26</v>
      </c>
      <c r="Q2917">
        <f>Sales_Data[[#This Row],[Quantity]]*Sales_Data[[#This Row],[Unit_Price]]</f>
        <v>14380.44</v>
      </c>
      <c r="R2917">
        <f>Sales_Data[[#This Row],[Gross_Sales]]*Sales_Data[[#This Row],[Discount]]</f>
        <v>719.02200000000005</v>
      </c>
      <c r="S2917">
        <f>Sales_Data[[#This Row],[Gross_Sales]]-Sales_Data[[#This Row],[Discount_Amount]]</f>
        <v>13661.418</v>
      </c>
      <c r="T2917">
        <f>Sales_Data[[#This Row],[Net Sales]]-Sales_Data[[#This Row],[Cost]]</f>
        <v>5173.6679999999997</v>
      </c>
      <c r="U2917" s="2">
        <f>Sales_Data[[#This Row],[Profit]]/Sales_Data[[#This Row],[Net Sales]]</f>
        <v>0.37870651494595947</v>
      </c>
      <c r="V2917">
        <f>YEAR(Sales_Data[[#This Row],[Order_Date]])</f>
        <v>2025</v>
      </c>
      <c r="W2917" t="str">
        <f>TEXT(Sales_Data[[#This Row],[Order_Date]],"mmm")</f>
        <v>Nov</v>
      </c>
      <c r="X2917">
        <f>MONTH(Sales_Data[[#This Row],[Order_Date]])</f>
        <v>11</v>
      </c>
      <c r="Y2917" t="str">
        <f>"Q"&amp;ROUNDUP(MONTH(Sales_Data[[#This Row],[Order_Date]])/3,0)</f>
        <v>Q4</v>
      </c>
    </row>
    <row r="2918" spans="1:25" x14ac:dyDescent="0.3">
      <c r="A2918" t="s">
        <v>4481</v>
      </c>
      <c r="B2918" s="1">
        <v>45755</v>
      </c>
      <c r="C2918" t="s">
        <v>4482</v>
      </c>
      <c r="D2918" t="s">
        <v>221</v>
      </c>
      <c r="E2918" t="s">
        <v>48</v>
      </c>
      <c r="F2918" t="s">
        <v>49</v>
      </c>
      <c r="G2918" t="s">
        <v>21</v>
      </c>
      <c r="H2918" t="s">
        <v>22</v>
      </c>
      <c r="I2918" t="s">
        <v>23</v>
      </c>
      <c r="J2918">
        <v>1</v>
      </c>
      <c r="K2918">
        <v>11616.23</v>
      </c>
      <c r="L2918">
        <v>0</v>
      </c>
      <c r="M2918">
        <v>8520.07</v>
      </c>
      <c r="N2918" t="s">
        <v>24</v>
      </c>
      <c r="O2918" t="s">
        <v>35</v>
      </c>
      <c r="P2918" t="s">
        <v>26</v>
      </c>
      <c r="Q2918">
        <f>Sales_Data[[#This Row],[Quantity]]*Sales_Data[[#This Row],[Unit_Price]]</f>
        <v>11616.23</v>
      </c>
      <c r="R2918">
        <f>Sales_Data[[#This Row],[Gross_Sales]]*Sales_Data[[#This Row],[Discount]]</f>
        <v>0</v>
      </c>
      <c r="S2918">
        <f>Sales_Data[[#This Row],[Gross_Sales]]-Sales_Data[[#This Row],[Discount_Amount]]</f>
        <v>11616.23</v>
      </c>
      <c r="T2918">
        <f>Sales_Data[[#This Row],[Net Sales]]-Sales_Data[[#This Row],[Cost]]</f>
        <v>3096.16</v>
      </c>
      <c r="U2918" s="2">
        <f>Sales_Data[[#This Row],[Profit]]/Sales_Data[[#This Row],[Net Sales]]</f>
        <v>0.26653742221013188</v>
      </c>
      <c r="V2918">
        <f>YEAR(Sales_Data[[#This Row],[Order_Date]])</f>
        <v>2025</v>
      </c>
      <c r="W2918" t="str">
        <f>TEXT(Sales_Data[[#This Row],[Order_Date]],"mmm")</f>
        <v>Apr</v>
      </c>
      <c r="X2918">
        <f>MONTH(Sales_Data[[#This Row],[Order_Date]])</f>
        <v>4</v>
      </c>
      <c r="Y2918" t="str">
        <f>"Q"&amp;ROUNDUP(MONTH(Sales_Data[[#This Row],[Order_Date]])/3,0)</f>
        <v>Q2</v>
      </c>
    </row>
    <row r="2919" spans="1:25" x14ac:dyDescent="0.3">
      <c r="A2919" t="s">
        <v>4483</v>
      </c>
      <c r="B2919" s="1">
        <v>45801</v>
      </c>
      <c r="C2919" t="s">
        <v>177</v>
      </c>
      <c r="D2919" t="s">
        <v>427</v>
      </c>
      <c r="E2919" t="s">
        <v>48</v>
      </c>
      <c r="F2919" t="s">
        <v>49</v>
      </c>
      <c r="G2919" t="s">
        <v>32</v>
      </c>
      <c r="H2919" t="s">
        <v>33</v>
      </c>
      <c r="I2919" t="s">
        <v>34</v>
      </c>
      <c r="J2919">
        <v>2</v>
      </c>
      <c r="K2919">
        <v>17504.98</v>
      </c>
      <c r="L2919">
        <v>0.05</v>
      </c>
      <c r="M2919">
        <v>28833.25</v>
      </c>
      <c r="N2919" t="s">
        <v>52</v>
      </c>
      <c r="O2919" t="s">
        <v>25</v>
      </c>
      <c r="P2919" t="s">
        <v>26</v>
      </c>
      <c r="Q2919">
        <f>Sales_Data[[#This Row],[Quantity]]*Sales_Data[[#This Row],[Unit_Price]]</f>
        <v>35009.96</v>
      </c>
      <c r="R2919">
        <f>Sales_Data[[#This Row],[Gross_Sales]]*Sales_Data[[#This Row],[Discount]]</f>
        <v>1750.498</v>
      </c>
      <c r="S2919">
        <f>Sales_Data[[#This Row],[Gross_Sales]]-Sales_Data[[#This Row],[Discount_Amount]]</f>
        <v>33259.462</v>
      </c>
      <c r="T2919">
        <f>Sales_Data[[#This Row],[Net Sales]]-Sales_Data[[#This Row],[Cost]]</f>
        <v>4426.2119999999995</v>
      </c>
      <c r="U2919" s="2">
        <f>Sales_Data[[#This Row],[Profit]]/Sales_Data[[#This Row],[Net Sales]]</f>
        <v>0.13308128676284661</v>
      </c>
      <c r="V2919">
        <f>YEAR(Sales_Data[[#This Row],[Order_Date]])</f>
        <v>2025</v>
      </c>
      <c r="W2919" t="str">
        <f>TEXT(Sales_Data[[#This Row],[Order_Date]],"mmm")</f>
        <v>May</v>
      </c>
      <c r="X2919">
        <f>MONTH(Sales_Data[[#This Row],[Order_Date]])</f>
        <v>5</v>
      </c>
      <c r="Y2919" t="str">
        <f>"Q"&amp;ROUNDUP(MONTH(Sales_Data[[#This Row],[Order_Date]])/3,0)</f>
        <v>Q2</v>
      </c>
    </row>
    <row r="2920" spans="1:25" x14ac:dyDescent="0.3">
      <c r="A2920" t="s">
        <v>4484</v>
      </c>
      <c r="B2920" s="1">
        <v>45782</v>
      </c>
      <c r="C2920" t="s">
        <v>349</v>
      </c>
      <c r="D2920" t="s">
        <v>662</v>
      </c>
      <c r="E2920" t="s">
        <v>48</v>
      </c>
      <c r="F2920" t="s">
        <v>164</v>
      </c>
      <c r="G2920" t="s">
        <v>67</v>
      </c>
      <c r="H2920" t="s">
        <v>68</v>
      </c>
      <c r="I2920" t="s">
        <v>69</v>
      </c>
      <c r="J2920">
        <v>1</v>
      </c>
      <c r="K2920">
        <v>51339.87</v>
      </c>
      <c r="L2920">
        <v>0.1</v>
      </c>
      <c r="M2920">
        <v>34245.300000000003</v>
      </c>
      <c r="N2920" t="s">
        <v>70</v>
      </c>
      <c r="O2920" t="s">
        <v>35</v>
      </c>
      <c r="P2920" t="s">
        <v>71</v>
      </c>
      <c r="Q2920">
        <f>Sales_Data[[#This Row],[Quantity]]*Sales_Data[[#This Row],[Unit_Price]]</f>
        <v>51339.87</v>
      </c>
      <c r="R2920">
        <f>Sales_Data[[#This Row],[Gross_Sales]]*Sales_Data[[#This Row],[Discount]]</f>
        <v>5133.987000000001</v>
      </c>
      <c r="S2920">
        <f>Sales_Data[[#This Row],[Gross_Sales]]-Sales_Data[[#This Row],[Discount_Amount]]</f>
        <v>46205.883000000002</v>
      </c>
      <c r="T2920">
        <f>Sales_Data[[#This Row],[Net Sales]]-Sales_Data[[#This Row],[Cost]]</f>
        <v>11960.582999999999</v>
      </c>
      <c r="U2920" s="2">
        <f>Sales_Data[[#This Row],[Profit]]/Sales_Data[[#This Row],[Net Sales]]</f>
        <v>0.25885411604405434</v>
      </c>
      <c r="V2920">
        <f>YEAR(Sales_Data[[#This Row],[Order_Date]])</f>
        <v>2025</v>
      </c>
      <c r="W2920" t="str">
        <f>TEXT(Sales_Data[[#This Row],[Order_Date]],"mmm")</f>
        <v>May</v>
      </c>
      <c r="X2920">
        <f>MONTH(Sales_Data[[#This Row],[Order_Date]])</f>
        <v>5</v>
      </c>
      <c r="Y2920" t="str">
        <f>"Q"&amp;ROUNDUP(MONTH(Sales_Data[[#This Row],[Order_Date]])/3,0)</f>
        <v>Q2</v>
      </c>
    </row>
    <row r="2921" spans="1:25" x14ac:dyDescent="0.3">
      <c r="A2921" t="s">
        <v>4485</v>
      </c>
      <c r="B2921" s="1">
        <v>45824</v>
      </c>
      <c r="C2921" t="s">
        <v>336</v>
      </c>
      <c r="D2921" t="s">
        <v>310</v>
      </c>
      <c r="E2921" t="s">
        <v>119</v>
      </c>
      <c r="F2921" t="s">
        <v>120</v>
      </c>
      <c r="G2921" t="s">
        <v>41</v>
      </c>
      <c r="H2921" t="s">
        <v>147</v>
      </c>
      <c r="I2921" t="s">
        <v>148</v>
      </c>
      <c r="J2921">
        <v>1</v>
      </c>
      <c r="K2921">
        <v>4185.99</v>
      </c>
      <c r="L2921">
        <v>0.15</v>
      </c>
      <c r="M2921">
        <v>3036.94</v>
      </c>
      <c r="N2921" t="s">
        <v>109</v>
      </c>
      <c r="O2921" t="s">
        <v>35</v>
      </c>
      <c r="P2921" t="s">
        <v>71</v>
      </c>
      <c r="Q2921">
        <f>Sales_Data[[#This Row],[Quantity]]*Sales_Data[[#This Row],[Unit_Price]]</f>
        <v>4185.99</v>
      </c>
      <c r="R2921">
        <f>Sales_Data[[#This Row],[Gross_Sales]]*Sales_Data[[#This Row],[Discount]]</f>
        <v>627.8984999999999</v>
      </c>
      <c r="S2921">
        <f>Sales_Data[[#This Row],[Gross_Sales]]-Sales_Data[[#This Row],[Discount_Amount]]</f>
        <v>3558.0915</v>
      </c>
      <c r="T2921">
        <f>Sales_Data[[#This Row],[Net Sales]]-Sales_Data[[#This Row],[Cost]]</f>
        <v>521.15149999999994</v>
      </c>
      <c r="U2921" s="2">
        <f>Sales_Data[[#This Row],[Profit]]/Sales_Data[[#This Row],[Net Sales]]</f>
        <v>0.1464693923694767</v>
      </c>
      <c r="V2921">
        <f>YEAR(Sales_Data[[#This Row],[Order_Date]])</f>
        <v>2025</v>
      </c>
      <c r="W2921" t="str">
        <f>TEXT(Sales_Data[[#This Row],[Order_Date]],"mmm")</f>
        <v>Jun</v>
      </c>
      <c r="X2921">
        <f>MONTH(Sales_Data[[#This Row],[Order_Date]])</f>
        <v>6</v>
      </c>
      <c r="Y2921" t="str">
        <f>"Q"&amp;ROUNDUP(MONTH(Sales_Data[[#This Row],[Order_Date]])/3,0)</f>
        <v>Q2</v>
      </c>
    </row>
    <row r="2922" spans="1:25" x14ac:dyDescent="0.3">
      <c r="A2922" t="s">
        <v>4486</v>
      </c>
      <c r="B2922" s="1">
        <v>45743</v>
      </c>
      <c r="C2922" t="s">
        <v>4487</v>
      </c>
      <c r="D2922" t="s">
        <v>322</v>
      </c>
      <c r="E2922" t="s">
        <v>48</v>
      </c>
      <c r="F2922" t="s">
        <v>152</v>
      </c>
      <c r="G2922" t="s">
        <v>21</v>
      </c>
      <c r="H2922" t="s">
        <v>230</v>
      </c>
      <c r="I2922" t="s">
        <v>231</v>
      </c>
      <c r="J2922">
        <v>1</v>
      </c>
      <c r="K2922">
        <v>14297.66</v>
      </c>
      <c r="L2922">
        <v>0.1</v>
      </c>
      <c r="M2922">
        <v>9968.7099999999991</v>
      </c>
      <c r="N2922" t="s">
        <v>52</v>
      </c>
      <c r="O2922" t="s">
        <v>35</v>
      </c>
      <c r="P2922" t="s">
        <v>71</v>
      </c>
      <c r="Q2922">
        <f>Sales_Data[[#This Row],[Quantity]]*Sales_Data[[#This Row],[Unit_Price]]</f>
        <v>14297.66</v>
      </c>
      <c r="R2922">
        <f>Sales_Data[[#This Row],[Gross_Sales]]*Sales_Data[[#This Row],[Discount]]</f>
        <v>1429.7660000000001</v>
      </c>
      <c r="S2922">
        <f>Sales_Data[[#This Row],[Gross_Sales]]-Sales_Data[[#This Row],[Discount_Amount]]</f>
        <v>12867.894</v>
      </c>
      <c r="T2922">
        <f>Sales_Data[[#This Row],[Net Sales]]-Sales_Data[[#This Row],[Cost]]</f>
        <v>2899.1840000000011</v>
      </c>
      <c r="U2922" s="2">
        <f>Sales_Data[[#This Row],[Profit]]/Sales_Data[[#This Row],[Net Sales]]</f>
        <v>0.22530368994335834</v>
      </c>
      <c r="V2922">
        <f>YEAR(Sales_Data[[#This Row],[Order_Date]])</f>
        <v>2025</v>
      </c>
      <c r="W2922" t="str">
        <f>TEXT(Sales_Data[[#This Row],[Order_Date]],"mmm")</f>
        <v>Mar</v>
      </c>
      <c r="X2922">
        <f>MONTH(Sales_Data[[#This Row],[Order_Date]])</f>
        <v>3</v>
      </c>
      <c r="Y2922" t="str">
        <f>"Q"&amp;ROUNDUP(MONTH(Sales_Data[[#This Row],[Order_Date]])/3,0)</f>
        <v>Q1</v>
      </c>
    </row>
    <row r="2923" spans="1:25" x14ac:dyDescent="0.3">
      <c r="A2923" t="s">
        <v>4488</v>
      </c>
      <c r="B2923" s="1">
        <v>45733</v>
      </c>
      <c r="C2923" t="s">
        <v>816</v>
      </c>
      <c r="D2923" t="s">
        <v>728</v>
      </c>
      <c r="E2923" t="s">
        <v>19</v>
      </c>
      <c r="F2923" t="s">
        <v>66</v>
      </c>
      <c r="G2923" t="s">
        <v>32</v>
      </c>
      <c r="H2923" t="s">
        <v>50</v>
      </c>
      <c r="I2923" t="s">
        <v>58</v>
      </c>
      <c r="J2923">
        <v>3</v>
      </c>
      <c r="K2923">
        <v>11964.48</v>
      </c>
      <c r="L2923">
        <v>0.1</v>
      </c>
      <c r="M2923">
        <v>25247.87</v>
      </c>
      <c r="N2923" t="s">
        <v>52</v>
      </c>
      <c r="O2923" t="s">
        <v>35</v>
      </c>
      <c r="P2923" t="s">
        <v>44</v>
      </c>
      <c r="Q2923">
        <f>Sales_Data[[#This Row],[Quantity]]*Sales_Data[[#This Row],[Unit_Price]]</f>
        <v>35893.440000000002</v>
      </c>
      <c r="R2923">
        <f>Sales_Data[[#This Row],[Gross_Sales]]*Sales_Data[[#This Row],[Discount]]</f>
        <v>3589.3440000000005</v>
      </c>
      <c r="S2923">
        <f>Sales_Data[[#This Row],[Gross_Sales]]-Sales_Data[[#This Row],[Discount_Amount]]</f>
        <v>32304.096000000001</v>
      </c>
      <c r="T2923">
        <f>Sales_Data[[#This Row],[Net Sales]]-Sales_Data[[#This Row],[Cost]]</f>
        <v>7056.2260000000024</v>
      </c>
      <c r="U2923" s="2">
        <f>Sales_Data[[#This Row],[Profit]]/Sales_Data[[#This Row],[Net Sales]]</f>
        <v>0.21843130976331923</v>
      </c>
      <c r="V2923">
        <f>YEAR(Sales_Data[[#This Row],[Order_Date]])</f>
        <v>2025</v>
      </c>
      <c r="W2923" t="str">
        <f>TEXT(Sales_Data[[#This Row],[Order_Date]],"mmm")</f>
        <v>Mar</v>
      </c>
      <c r="X2923">
        <f>MONTH(Sales_Data[[#This Row],[Order_Date]])</f>
        <v>3</v>
      </c>
      <c r="Y2923" t="str">
        <f>"Q"&amp;ROUNDUP(MONTH(Sales_Data[[#This Row],[Order_Date]])/3,0)</f>
        <v>Q1</v>
      </c>
    </row>
    <row r="2924" spans="1:25" x14ac:dyDescent="0.3">
      <c r="A2924" t="s">
        <v>4489</v>
      </c>
      <c r="B2924" s="1">
        <v>46001</v>
      </c>
      <c r="C2924" t="s">
        <v>1260</v>
      </c>
      <c r="D2924" t="s">
        <v>199</v>
      </c>
      <c r="E2924" t="s">
        <v>39</v>
      </c>
      <c r="F2924" t="s">
        <v>40</v>
      </c>
      <c r="G2924" t="s">
        <v>21</v>
      </c>
      <c r="H2924" t="s">
        <v>230</v>
      </c>
      <c r="I2924" t="s">
        <v>231</v>
      </c>
      <c r="J2924">
        <v>1</v>
      </c>
      <c r="K2924">
        <v>5236.2299999999996</v>
      </c>
      <c r="L2924">
        <v>0.05</v>
      </c>
      <c r="M2924">
        <v>4121.16</v>
      </c>
      <c r="N2924" t="s">
        <v>83</v>
      </c>
      <c r="O2924" t="s">
        <v>35</v>
      </c>
      <c r="P2924" t="s">
        <v>44</v>
      </c>
      <c r="Q2924">
        <f>Sales_Data[[#This Row],[Quantity]]*Sales_Data[[#This Row],[Unit_Price]]</f>
        <v>5236.2299999999996</v>
      </c>
      <c r="R2924">
        <f>Sales_Data[[#This Row],[Gross_Sales]]*Sales_Data[[#This Row],[Discount]]</f>
        <v>261.81149999999997</v>
      </c>
      <c r="S2924">
        <f>Sales_Data[[#This Row],[Gross_Sales]]-Sales_Data[[#This Row],[Discount_Amount]]</f>
        <v>4974.4184999999998</v>
      </c>
      <c r="T2924">
        <f>Sales_Data[[#This Row],[Net Sales]]-Sales_Data[[#This Row],[Cost]]</f>
        <v>853.25849999999991</v>
      </c>
      <c r="U2924" s="2">
        <f>Sales_Data[[#This Row],[Profit]]/Sales_Data[[#This Row],[Net Sales]]</f>
        <v>0.17152929533371589</v>
      </c>
      <c r="V2924">
        <f>YEAR(Sales_Data[[#This Row],[Order_Date]])</f>
        <v>2025</v>
      </c>
      <c r="W2924" t="str">
        <f>TEXT(Sales_Data[[#This Row],[Order_Date]],"mmm")</f>
        <v>Dec</v>
      </c>
      <c r="X2924">
        <f>MONTH(Sales_Data[[#This Row],[Order_Date]])</f>
        <v>12</v>
      </c>
      <c r="Y2924" t="str">
        <f>"Q"&amp;ROUNDUP(MONTH(Sales_Data[[#This Row],[Order_Date]])/3,0)</f>
        <v>Q4</v>
      </c>
    </row>
    <row r="2925" spans="1:25" x14ac:dyDescent="0.3">
      <c r="A2925" t="s">
        <v>4490</v>
      </c>
      <c r="B2925" s="1">
        <v>45951</v>
      </c>
      <c r="C2925" t="s">
        <v>3711</v>
      </c>
      <c r="D2925" t="s">
        <v>347</v>
      </c>
      <c r="E2925" t="s">
        <v>48</v>
      </c>
      <c r="F2925" t="s">
        <v>164</v>
      </c>
      <c r="G2925" t="s">
        <v>21</v>
      </c>
      <c r="H2925" t="s">
        <v>230</v>
      </c>
      <c r="I2925" t="s">
        <v>231</v>
      </c>
      <c r="J2925">
        <v>1</v>
      </c>
      <c r="K2925">
        <v>9442.02</v>
      </c>
      <c r="L2925">
        <v>0.15</v>
      </c>
      <c r="M2925">
        <v>5577.24</v>
      </c>
      <c r="N2925" t="s">
        <v>52</v>
      </c>
      <c r="O2925" t="s">
        <v>25</v>
      </c>
      <c r="P2925" t="s">
        <v>44</v>
      </c>
      <c r="Q2925">
        <f>Sales_Data[[#This Row],[Quantity]]*Sales_Data[[#This Row],[Unit_Price]]</f>
        <v>9442.02</v>
      </c>
      <c r="R2925">
        <f>Sales_Data[[#This Row],[Gross_Sales]]*Sales_Data[[#This Row],[Discount]]</f>
        <v>1416.3030000000001</v>
      </c>
      <c r="S2925">
        <f>Sales_Data[[#This Row],[Gross_Sales]]-Sales_Data[[#This Row],[Discount_Amount]]</f>
        <v>8025.7170000000006</v>
      </c>
      <c r="T2925">
        <f>Sales_Data[[#This Row],[Net Sales]]-Sales_Data[[#This Row],[Cost]]</f>
        <v>2448.4770000000008</v>
      </c>
      <c r="U2925" s="2">
        <f>Sales_Data[[#This Row],[Profit]]/Sales_Data[[#This Row],[Net Sales]]</f>
        <v>0.30507891070666965</v>
      </c>
      <c r="V2925">
        <f>YEAR(Sales_Data[[#This Row],[Order_Date]])</f>
        <v>2025</v>
      </c>
      <c r="W2925" t="str">
        <f>TEXT(Sales_Data[[#This Row],[Order_Date]],"mmm")</f>
        <v>Oct</v>
      </c>
      <c r="X2925">
        <f>MONTH(Sales_Data[[#This Row],[Order_Date]])</f>
        <v>10</v>
      </c>
      <c r="Y2925" t="str">
        <f>"Q"&amp;ROUNDUP(MONTH(Sales_Data[[#This Row],[Order_Date]])/3,0)</f>
        <v>Q4</v>
      </c>
    </row>
    <row r="2926" spans="1:25" x14ac:dyDescent="0.3">
      <c r="A2926" t="s">
        <v>4491</v>
      </c>
      <c r="B2926" s="1">
        <v>45716</v>
      </c>
      <c r="C2926" t="s">
        <v>2998</v>
      </c>
      <c r="D2926" t="s">
        <v>728</v>
      </c>
      <c r="E2926" t="s">
        <v>48</v>
      </c>
      <c r="F2926" t="s">
        <v>132</v>
      </c>
      <c r="G2926" t="s">
        <v>21</v>
      </c>
      <c r="H2926" t="s">
        <v>127</v>
      </c>
      <c r="I2926" t="s">
        <v>342</v>
      </c>
      <c r="J2926">
        <v>2</v>
      </c>
      <c r="K2926">
        <v>19088.25</v>
      </c>
      <c r="L2926">
        <v>0.15</v>
      </c>
      <c r="M2926">
        <v>24587.81</v>
      </c>
      <c r="N2926" t="s">
        <v>70</v>
      </c>
      <c r="O2926" t="s">
        <v>53</v>
      </c>
      <c r="P2926" t="s">
        <v>71</v>
      </c>
      <c r="Q2926">
        <f>Sales_Data[[#This Row],[Quantity]]*Sales_Data[[#This Row],[Unit_Price]]</f>
        <v>38176.5</v>
      </c>
      <c r="R2926">
        <f>Sales_Data[[#This Row],[Gross_Sales]]*Sales_Data[[#This Row],[Discount]]</f>
        <v>5726.4749999999995</v>
      </c>
      <c r="S2926">
        <f>Sales_Data[[#This Row],[Gross_Sales]]-Sales_Data[[#This Row],[Discount_Amount]]</f>
        <v>32450.025000000001</v>
      </c>
      <c r="T2926">
        <f>Sales_Data[[#This Row],[Net Sales]]-Sales_Data[[#This Row],[Cost]]</f>
        <v>7862.2150000000001</v>
      </c>
      <c r="U2926" s="2">
        <f>Sales_Data[[#This Row],[Profit]]/Sales_Data[[#This Row],[Net Sales]]</f>
        <v>0.24228687034909835</v>
      </c>
      <c r="V2926">
        <f>YEAR(Sales_Data[[#This Row],[Order_Date]])</f>
        <v>2025</v>
      </c>
      <c r="W2926" t="str">
        <f>TEXT(Sales_Data[[#This Row],[Order_Date]],"mmm")</f>
        <v>Feb</v>
      </c>
      <c r="X2926">
        <f>MONTH(Sales_Data[[#This Row],[Order_Date]])</f>
        <v>2</v>
      </c>
      <c r="Y2926" t="str">
        <f>"Q"&amp;ROUNDUP(MONTH(Sales_Data[[#This Row],[Order_Date]])/3,0)</f>
        <v>Q1</v>
      </c>
    </row>
    <row r="2927" spans="1:25" x14ac:dyDescent="0.3">
      <c r="A2927" t="s">
        <v>4492</v>
      </c>
      <c r="B2927" s="1">
        <v>45795</v>
      </c>
      <c r="C2927" t="s">
        <v>1220</v>
      </c>
      <c r="D2927" t="s">
        <v>1452</v>
      </c>
      <c r="E2927" t="s">
        <v>48</v>
      </c>
      <c r="F2927" t="s">
        <v>126</v>
      </c>
      <c r="G2927" t="s">
        <v>21</v>
      </c>
      <c r="H2927" t="s">
        <v>22</v>
      </c>
      <c r="I2927" t="s">
        <v>23</v>
      </c>
      <c r="J2927">
        <v>4</v>
      </c>
      <c r="K2927">
        <v>15551.07</v>
      </c>
      <c r="L2927">
        <v>0.15</v>
      </c>
      <c r="M2927">
        <v>34032.79</v>
      </c>
      <c r="N2927" t="s">
        <v>52</v>
      </c>
      <c r="O2927" t="s">
        <v>35</v>
      </c>
      <c r="P2927" t="s">
        <v>44</v>
      </c>
      <c r="Q2927">
        <f>Sales_Data[[#This Row],[Quantity]]*Sales_Data[[#This Row],[Unit_Price]]</f>
        <v>62204.28</v>
      </c>
      <c r="R2927">
        <f>Sales_Data[[#This Row],[Gross_Sales]]*Sales_Data[[#This Row],[Discount]]</f>
        <v>9330.6419999999998</v>
      </c>
      <c r="S2927">
        <f>Sales_Data[[#This Row],[Gross_Sales]]-Sales_Data[[#This Row],[Discount_Amount]]</f>
        <v>52873.637999999999</v>
      </c>
      <c r="T2927">
        <f>Sales_Data[[#This Row],[Net Sales]]-Sales_Data[[#This Row],[Cost]]</f>
        <v>18840.847999999998</v>
      </c>
      <c r="U2927" s="2">
        <f>Sales_Data[[#This Row],[Profit]]/Sales_Data[[#This Row],[Net Sales]]</f>
        <v>0.35633727340645632</v>
      </c>
      <c r="V2927">
        <f>YEAR(Sales_Data[[#This Row],[Order_Date]])</f>
        <v>2025</v>
      </c>
      <c r="W2927" t="str">
        <f>TEXT(Sales_Data[[#This Row],[Order_Date]],"mmm")</f>
        <v>May</v>
      </c>
      <c r="X2927">
        <f>MONTH(Sales_Data[[#This Row],[Order_Date]])</f>
        <v>5</v>
      </c>
      <c r="Y2927" t="str">
        <f>"Q"&amp;ROUNDUP(MONTH(Sales_Data[[#This Row],[Order_Date]])/3,0)</f>
        <v>Q2</v>
      </c>
    </row>
    <row r="2928" spans="1:25" x14ac:dyDescent="0.3">
      <c r="A2928" t="s">
        <v>4493</v>
      </c>
      <c r="B2928" s="1">
        <v>45756</v>
      </c>
      <c r="C2928" t="s">
        <v>4494</v>
      </c>
      <c r="D2928" t="s">
        <v>615</v>
      </c>
      <c r="E2928" t="s">
        <v>19</v>
      </c>
      <c r="F2928" t="s">
        <v>57</v>
      </c>
      <c r="G2928" t="s">
        <v>67</v>
      </c>
      <c r="H2928" t="s">
        <v>121</v>
      </c>
      <c r="I2928" t="s">
        <v>142</v>
      </c>
      <c r="J2928">
        <v>3</v>
      </c>
      <c r="K2928">
        <v>7271.49</v>
      </c>
      <c r="L2928">
        <v>0</v>
      </c>
      <c r="M2928">
        <v>18941.95</v>
      </c>
      <c r="N2928" t="s">
        <v>70</v>
      </c>
      <c r="O2928" t="s">
        <v>35</v>
      </c>
      <c r="P2928" t="s">
        <v>44</v>
      </c>
      <c r="Q2928">
        <f>Sales_Data[[#This Row],[Quantity]]*Sales_Data[[#This Row],[Unit_Price]]</f>
        <v>21814.47</v>
      </c>
      <c r="R2928">
        <f>Sales_Data[[#This Row],[Gross_Sales]]*Sales_Data[[#This Row],[Discount]]</f>
        <v>0</v>
      </c>
      <c r="S2928">
        <f>Sales_Data[[#This Row],[Gross_Sales]]-Sales_Data[[#This Row],[Discount_Amount]]</f>
        <v>21814.47</v>
      </c>
      <c r="T2928">
        <f>Sales_Data[[#This Row],[Net Sales]]-Sales_Data[[#This Row],[Cost]]</f>
        <v>2872.5200000000004</v>
      </c>
      <c r="U2928" s="2">
        <f>Sales_Data[[#This Row],[Profit]]/Sales_Data[[#This Row],[Net Sales]]</f>
        <v>0.13167956865328381</v>
      </c>
      <c r="V2928">
        <f>YEAR(Sales_Data[[#This Row],[Order_Date]])</f>
        <v>2025</v>
      </c>
      <c r="W2928" t="str">
        <f>TEXT(Sales_Data[[#This Row],[Order_Date]],"mmm")</f>
        <v>Apr</v>
      </c>
      <c r="X2928">
        <f>MONTH(Sales_Data[[#This Row],[Order_Date]])</f>
        <v>4</v>
      </c>
      <c r="Y2928" t="str">
        <f>"Q"&amp;ROUNDUP(MONTH(Sales_Data[[#This Row],[Order_Date]])/3,0)</f>
        <v>Q2</v>
      </c>
    </row>
    <row r="2929" spans="1:25" x14ac:dyDescent="0.3">
      <c r="A2929" t="s">
        <v>4495</v>
      </c>
      <c r="B2929" s="1">
        <v>45849</v>
      </c>
      <c r="C2929" t="s">
        <v>650</v>
      </c>
      <c r="D2929" t="s">
        <v>541</v>
      </c>
      <c r="E2929" t="s">
        <v>48</v>
      </c>
      <c r="F2929" t="s">
        <v>152</v>
      </c>
      <c r="G2929" t="s">
        <v>41</v>
      </c>
      <c r="H2929" t="s">
        <v>102</v>
      </c>
      <c r="I2929" t="s">
        <v>103</v>
      </c>
      <c r="J2929">
        <v>3</v>
      </c>
      <c r="K2929">
        <v>49978.75</v>
      </c>
      <c r="L2929">
        <v>0.1</v>
      </c>
      <c r="M2929">
        <v>118556.17</v>
      </c>
      <c r="N2929" t="s">
        <v>109</v>
      </c>
      <c r="O2929" t="s">
        <v>25</v>
      </c>
      <c r="P2929" t="s">
        <v>26</v>
      </c>
      <c r="Q2929">
        <f>Sales_Data[[#This Row],[Quantity]]*Sales_Data[[#This Row],[Unit_Price]]</f>
        <v>149936.25</v>
      </c>
      <c r="R2929">
        <f>Sales_Data[[#This Row],[Gross_Sales]]*Sales_Data[[#This Row],[Discount]]</f>
        <v>14993.625</v>
      </c>
      <c r="S2929">
        <f>Sales_Data[[#This Row],[Gross_Sales]]-Sales_Data[[#This Row],[Discount_Amount]]</f>
        <v>134942.625</v>
      </c>
      <c r="T2929">
        <f>Sales_Data[[#This Row],[Net Sales]]-Sales_Data[[#This Row],[Cost]]</f>
        <v>16386.455000000002</v>
      </c>
      <c r="U2929" s="2">
        <f>Sales_Data[[#This Row],[Profit]]/Sales_Data[[#This Row],[Net Sales]]</f>
        <v>0.12143275706990286</v>
      </c>
      <c r="V2929">
        <f>YEAR(Sales_Data[[#This Row],[Order_Date]])</f>
        <v>2025</v>
      </c>
      <c r="W2929" t="str">
        <f>TEXT(Sales_Data[[#This Row],[Order_Date]],"mmm")</f>
        <v>Jul</v>
      </c>
      <c r="X2929">
        <f>MONTH(Sales_Data[[#This Row],[Order_Date]])</f>
        <v>7</v>
      </c>
      <c r="Y2929" t="str">
        <f>"Q"&amp;ROUNDUP(MONTH(Sales_Data[[#This Row],[Order_Date]])/3,0)</f>
        <v>Q3</v>
      </c>
    </row>
    <row r="2930" spans="1:25" x14ac:dyDescent="0.3">
      <c r="A2930" t="s">
        <v>4496</v>
      </c>
      <c r="B2930" s="1">
        <v>45900</v>
      </c>
      <c r="C2930" t="s">
        <v>903</v>
      </c>
      <c r="D2930" t="s">
        <v>271</v>
      </c>
      <c r="E2930" t="s">
        <v>48</v>
      </c>
      <c r="F2930" t="s">
        <v>152</v>
      </c>
      <c r="G2930" t="s">
        <v>67</v>
      </c>
      <c r="H2930" t="s">
        <v>88</v>
      </c>
      <c r="I2930" t="s">
        <v>89</v>
      </c>
      <c r="J2930">
        <v>1</v>
      </c>
      <c r="K2930">
        <v>46820.46</v>
      </c>
      <c r="L2930">
        <v>0.1</v>
      </c>
      <c r="M2930">
        <v>32373.98</v>
      </c>
      <c r="N2930" t="s">
        <v>83</v>
      </c>
      <c r="O2930" t="s">
        <v>35</v>
      </c>
      <c r="P2930" t="s">
        <v>71</v>
      </c>
      <c r="Q2930">
        <f>Sales_Data[[#This Row],[Quantity]]*Sales_Data[[#This Row],[Unit_Price]]</f>
        <v>46820.46</v>
      </c>
      <c r="R2930">
        <f>Sales_Data[[#This Row],[Gross_Sales]]*Sales_Data[[#This Row],[Discount]]</f>
        <v>4682.0460000000003</v>
      </c>
      <c r="S2930">
        <f>Sales_Data[[#This Row],[Gross_Sales]]-Sales_Data[[#This Row],[Discount_Amount]]</f>
        <v>42138.413999999997</v>
      </c>
      <c r="T2930">
        <f>Sales_Data[[#This Row],[Net Sales]]-Sales_Data[[#This Row],[Cost]]</f>
        <v>9764.4339999999975</v>
      </c>
      <c r="U2930" s="2">
        <f>Sales_Data[[#This Row],[Profit]]/Sales_Data[[#This Row],[Net Sales]]</f>
        <v>0.23172286455774055</v>
      </c>
      <c r="V2930">
        <f>YEAR(Sales_Data[[#This Row],[Order_Date]])</f>
        <v>2025</v>
      </c>
      <c r="W2930" t="str">
        <f>TEXT(Sales_Data[[#This Row],[Order_Date]],"mmm")</f>
        <v>Aug</v>
      </c>
      <c r="X2930">
        <f>MONTH(Sales_Data[[#This Row],[Order_Date]])</f>
        <v>8</v>
      </c>
      <c r="Y2930" t="str">
        <f>"Q"&amp;ROUNDUP(MONTH(Sales_Data[[#This Row],[Order_Date]])/3,0)</f>
        <v>Q3</v>
      </c>
    </row>
    <row r="2931" spans="1:25" x14ac:dyDescent="0.3">
      <c r="A2931" t="s">
        <v>4497</v>
      </c>
      <c r="B2931" s="1">
        <v>45976</v>
      </c>
      <c r="C2931" t="s">
        <v>2397</v>
      </c>
      <c r="D2931" t="s">
        <v>175</v>
      </c>
      <c r="E2931" t="s">
        <v>30</v>
      </c>
      <c r="F2931" t="s">
        <v>101</v>
      </c>
      <c r="G2931" t="s">
        <v>41</v>
      </c>
      <c r="H2931" t="s">
        <v>42</v>
      </c>
      <c r="I2931" t="s">
        <v>82</v>
      </c>
      <c r="J2931">
        <v>3</v>
      </c>
      <c r="K2931">
        <v>3396.99</v>
      </c>
      <c r="L2931">
        <v>0.05</v>
      </c>
      <c r="M2931">
        <v>8322.43</v>
      </c>
      <c r="N2931" t="s">
        <v>83</v>
      </c>
      <c r="O2931" t="s">
        <v>35</v>
      </c>
      <c r="P2931" t="s">
        <v>71</v>
      </c>
      <c r="Q2931">
        <f>Sales_Data[[#This Row],[Quantity]]*Sales_Data[[#This Row],[Unit_Price]]</f>
        <v>10190.969999999999</v>
      </c>
      <c r="R2931">
        <f>Sales_Data[[#This Row],[Gross_Sales]]*Sales_Data[[#This Row],[Discount]]</f>
        <v>509.54849999999999</v>
      </c>
      <c r="S2931">
        <f>Sales_Data[[#This Row],[Gross_Sales]]-Sales_Data[[#This Row],[Discount_Amount]]</f>
        <v>9681.4214999999986</v>
      </c>
      <c r="T2931">
        <f>Sales_Data[[#This Row],[Net Sales]]-Sales_Data[[#This Row],[Cost]]</f>
        <v>1358.9914999999983</v>
      </c>
      <c r="U2931" s="2">
        <f>Sales_Data[[#This Row],[Profit]]/Sales_Data[[#This Row],[Net Sales]]</f>
        <v>0.14037107050860231</v>
      </c>
      <c r="V2931">
        <f>YEAR(Sales_Data[[#This Row],[Order_Date]])</f>
        <v>2025</v>
      </c>
      <c r="W2931" t="str">
        <f>TEXT(Sales_Data[[#This Row],[Order_Date]],"mmm")</f>
        <v>Nov</v>
      </c>
      <c r="X2931">
        <f>MONTH(Sales_Data[[#This Row],[Order_Date]])</f>
        <v>11</v>
      </c>
      <c r="Y2931" t="str">
        <f>"Q"&amp;ROUNDUP(MONTH(Sales_Data[[#This Row],[Order_Date]])/3,0)</f>
        <v>Q4</v>
      </c>
    </row>
    <row r="2932" spans="1:25" x14ac:dyDescent="0.3">
      <c r="A2932" t="s">
        <v>4498</v>
      </c>
      <c r="B2932" s="1">
        <v>45706</v>
      </c>
      <c r="C2932" t="s">
        <v>3273</v>
      </c>
      <c r="D2932" t="s">
        <v>444</v>
      </c>
      <c r="E2932" t="s">
        <v>48</v>
      </c>
      <c r="F2932" t="s">
        <v>164</v>
      </c>
      <c r="G2932" t="s">
        <v>41</v>
      </c>
      <c r="H2932" t="s">
        <v>102</v>
      </c>
      <c r="I2932" t="s">
        <v>388</v>
      </c>
      <c r="J2932">
        <v>3</v>
      </c>
      <c r="K2932">
        <v>1899.13</v>
      </c>
      <c r="L2932">
        <v>0.2</v>
      </c>
      <c r="M2932">
        <v>3815.82</v>
      </c>
      <c r="N2932" t="s">
        <v>52</v>
      </c>
      <c r="O2932" t="s">
        <v>53</v>
      </c>
      <c r="P2932" t="s">
        <v>44</v>
      </c>
      <c r="Q2932">
        <f>Sales_Data[[#This Row],[Quantity]]*Sales_Data[[#This Row],[Unit_Price]]</f>
        <v>5697.39</v>
      </c>
      <c r="R2932">
        <f>Sales_Data[[#This Row],[Gross_Sales]]*Sales_Data[[#This Row],[Discount]]</f>
        <v>1139.4780000000001</v>
      </c>
      <c r="S2932">
        <f>Sales_Data[[#This Row],[Gross_Sales]]-Sales_Data[[#This Row],[Discount_Amount]]</f>
        <v>4557.9120000000003</v>
      </c>
      <c r="T2932">
        <f>Sales_Data[[#This Row],[Net Sales]]-Sales_Data[[#This Row],[Cost]]</f>
        <v>742.0920000000001</v>
      </c>
      <c r="U2932" s="2">
        <f>Sales_Data[[#This Row],[Profit]]/Sales_Data[[#This Row],[Net Sales]]</f>
        <v>0.16281402536951131</v>
      </c>
      <c r="V2932">
        <f>YEAR(Sales_Data[[#This Row],[Order_Date]])</f>
        <v>2025</v>
      </c>
      <c r="W2932" t="str">
        <f>TEXT(Sales_Data[[#This Row],[Order_Date]],"mmm")</f>
        <v>Feb</v>
      </c>
      <c r="X2932">
        <f>MONTH(Sales_Data[[#This Row],[Order_Date]])</f>
        <v>2</v>
      </c>
      <c r="Y2932" t="str">
        <f>"Q"&amp;ROUNDUP(MONTH(Sales_Data[[#This Row],[Order_Date]])/3,0)</f>
        <v>Q1</v>
      </c>
    </row>
    <row r="2933" spans="1:25" x14ac:dyDescent="0.3">
      <c r="A2933" t="s">
        <v>4499</v>
      </c>
      <c r="B2933" s="1">
        <v>45689</v>
      </c>
      <c r="C2933" t="s">
        <v>776</v>
      </c>
      <c r="D2933" t="s">
        <v>463</v>
      </c>
      <c r="E2933" t="s">
        <v>30</v>
      </c>
      <c r="F2933" t="s">
        <v>31</v>
      </c>
      <c r="G2933" t="s">
        <v>32</v>
      </c>
      <c r="H2933" t="s">
        <v>33</v>
      </c>
      <c r="I2933" t="s">
        <v>161</v>
      </c>
      <c r="J2933">
        <v>4</v>
      </c>
      <c r="K2933">
        <v>925.18</v>
      </c>
      <c r="L2933">
        <v>0.05</v>
      </c>
      <c r="M2933">
        <v>2660.24</v>
      </c>
      <c r="N2933" t="s">
        <v>24</v>
      </c>
      <c r="O2933" t="s">
        <v>35</v>
      </c>
      <c r="P2933" t="s">
        <v>44</v>
      </c>
      <c r="Q2933">
        <f>Sales_Data[[#This Row],[Quantity]]*Sales_Data[[#This Row],[Unit_Price]]</f>
        <v>3700.72</v>
      </c>
      <c r="R2933">
        <f>Sales_Data[[#This Row],[Gross_Sales]]*Sales_Data[[#This Row],[Discount]]</f>
        <v>185.036</v>
      </c>
      <c r="S2933">
        <f>Sales_Data[[#This Row],[Gross_Sales]]-Sales_Data[[#This Row],[Discount_Amount]]</f>
        <v>3515.6839999999997</v>
      </c>
      <c r="T2933">
        <f>Sales_Data[[#This Row],[Net Sales]]-Sales_Data[[#This Row],[Cost]]</f>
        <v>855.44399999999996</v>
      </c>
      <c r="U2933" s="2">
        <f>Sales_Data[[#This Row],[Profit]]/Sales_Data[[#This Row],[Net Sales]]</f>
        <v>0.24332220984593611</v>
      </c>
      <c r="V2933">
        <f>YEAR(Sales_Data[[#This Row],[Order_Date]])</f>
        <v>2025</v>
      </c>
      <c r="W2933" t="str">
        <f>TEXT(Sales_Data[[#This Row],[Order_Date]],"mmm")</f>
        <v>Feb</v>
      </c>
      <c r="X2933">
        <f>MONTH(Sales_Data[[#This Row],[Order_Date]])</f>
        <v>2</v>
      </c>
      <c r="Y2933" t="str">
        <f>"Q"&amp;ROUNDUP(MONTH(Sales_Data[[#This Row],[Order_Date]])/3,0)</f>
        <v>Q1</v>
      </c>
    </row>
    <row r="2934" spans="1:25" x14ac:dyDescent="0.3">
      <c r="A2934" t="s">
        <v>4500</v>
      </c>
      <c r="B2934" s="1">
        <v>45934</v>
      </c>
      <c r="C2934" t="s">
        <v>4501</v>
      </c>
      <c r="D2934" t="s">
        <v>302</v>
      </c>
      <c r="E2934" t="s">
        <v>30</v>
      </c>
      <c r="F2934" t="s">
        <v>87</v>
      </c>
      <c r="G2934" t="s">
        <v>21</v>
      </c>
      <c r="H2934" t="s">
        <v>127</v>
      </c>
      <c r="I2934" t="s">
        <v>314</v>
      </c>
      <c r="J2934">
        <v>1</v>
      </c>
      <c r="K2934">
        <v>1310.6600000000001</v>
      </c>
      <c r="L2934">
        <v>0</v>
      </c>
      <c r="M2934">
        <v>1024.05</v>
      </c>
      <c r="N2934" t="s">
        <v>109</v>
      </c>
      <c r="O2934" t="s">
        <v>53</v>
      </c>
      <c r="P2934" t="s">
        <v>44</v>
      </c>
      <c r="Q2934">
        <f>Sales_Data[[#This Row],[Quantity]]*Sales_Data[[#This Row],[Unit_Price]]</f>
        <v>1310.6600000000001</v>
      </c>
      <c r="R2934">
        <f>Sales_Data[[#This Row],[Gross_Sales]]*Sales_Data[[#This Row],[Discount]]</f>
        <v>0</v>
      </c>
      <c r="S2934">
        <f>Sales_Data[[#This Row],[Gross_Sales]]-Sales_Data[[#This Row],[Discount_Amount]]</f>
        <v>1310.6600000000001</v>
      </c>
      <c r="T2934">
        <f>Sales_Data[[#This Row],[Net Sales]]-Sales_Data[[#This Row],[Cost]]</f>
        <v>286.61000000000013</v>
      </c>
      <c r="U2934" s="2">
        <f>Sales_Data[[#This Row],[Profit]]/Sales_Data[[#This Row],[Net Sales]]</f>
        <v>0.21867608685700343</v>
      </c>
      <c r="V2934">
        <f>YEAR(Sales_Data[[#This Row],[Order_Date]])</f>
        <v>2025</v>
      </c>
      <c r="W2934" t="str">
        <f>TEXT(Sales_Data[[#This Row],[Order_Date]],"mmm")</f>
        <v>Oct</v>
      </c>
      <c r="X2934">
        <f>MONTH(Sales_Data[[#This Row],[Order_Date]])</f>
        <v>10</v>
      </c>
      <c r="Y2934" t="str">
        <f>"Q"&amp;ROUNDUP(MONTH(Sales_Data[[#This Row],[Order_Date]])/3,0)</f>
        <v>Q4</v>
      </c>
    </row>
    <row r="2935" spans="1:25" x14ac:dyDescent="0.3">
      <c r="A2935" t="s">
        <v>4502</v>
      </c>
      <c r="B2935" s="1">
        <v>45677</v>
      </c>
      <c r="C2935" t="s">
        <v>1772</v>
      </c>
      <c r="D2935" t="s">
        <v>457</v>
      </c>
      <c r="E2935" t="s">
        <v>39</v>
      </c>
      <c r="F2935" t="s">
        <v>96</v>
      </c>
      <c r="G2935" t="s">
        <v>21</v>
      </c>
      <c r="H2935" t="s">
        <v>297</v>
      </c>
      <c r="I2935" t="s">
        <v>494</v>
      </c>
      <c r="J2935">
        <v>4</v>
      </c>
      <c r="K2935">
        <v>2194.91</v>
      </c>
      <c r="L2935">
        <v>0.05</v>
      </c>
      <c r="M2935">
        <v>6752.32</v>
      </c>
      <c r="N2935" t="s">
        <v>70</v>
      </c>
      <c r="O2935" t="s">
        <v>35</v>
      </c>
      <c r="P2935" t="s">
        <v>44</v>
      </c>
      <c r="Q2935">
        <f>Sales_Data[[#This Row],[Quantity]]*Sales_Data[[#This Row],[Unit_Price]]</f>
        <v>8779.64</v>
      </c>
      <c r="R2935">
        <f>Sales_Data[[#This Row],[Gross_Sales]]*Sales_Data[[#This Row],[Discount]]</f>
        <v>438.98199999999997</v>
      </c>
      <c r="S2935">
        <f>Sales_Data[[#This Row],[Gross_Sales]]-Sales_Data[[#This Row],[Discount_Amount]]</f>
        <v>8340.6579999999994</v>
      </c>
      <c r="T2935">
        <f>Sales_Data[[#This Row],[Net Sales]]-Sales_Data[[#This Row],[Cost]]</f>
        <v>1588.3379999999997</v>
      </c>
      <c r="U2935" s="2">
        <f>Sales_Data[[#This Row],[Profit]]/Sales_Data[[#This Row],[Net Sales]]</f>
        <v>0.19043317685487163</v>
      </c>
      <c r="V2935">
        <f>YEAR(Sales_Data[[#This Row],[Order_Date]])</f>
        <v>2025</v>
      </c>
      <c r="W2935" t="str">
        <f>TEXT(Sales_Data[[#This Row],[Order_Date]],"mmm")</f>
        <v>Jan</v>
      </c>
      <c r="X2935">
        <f>MONTH(Sales_Data[[#This Row],[Order_Date]])</f>
        <v>1</v>
      </c>
      <c r="Y2935" t="str">
        <f>"Q"&amp;ROUNDUP(MONTH(Sales_Data[[#This Row],[Order_Date]])/3,0)</f>
        <v>Q1</v>
      </c>
    </row>
    <row r="2936" spans="1:25" x14ac:dyDescent="0.3">
      <c r="A2936" t="s">
        <v>4503</v>
      </c>
      <c r="B2936" s="1">
        <v>45811</v>
      </c>
      <c r="C2936" t="s">
        <v>1269</v>
      </c>
      <c r="D2936" t="s">
        <v>387</v>
      </c>
      <c r="E2936" t="s">
        <v>19</v>
      </c>
      <c r="F2936" t="s">
        <v>66</v>
      </c>
      <c r="G2936" t="s">
        <v>21</v>
      </c>
      <c r="H2936" t="s">
        <v>297</v>
      </c>
      <c r="I2936" t="s">
        <v>494</v>
      </c>
      <c r="J2936">
        <v>1</v>
      </c>
      <c r="K2936">
        <v>3233.18</v>
      </c>
      <c r="L2936">
        <v>0.05</v>
      </c>
      <c r="M2936">
        <v>2169.09</v>
      </c>
      <c r="N2936" t="s">
        <v>52</v>
      </c>
      <c r="O2936" t="s">
        <v>25</v>
      </c>
      <c r="P2936" t="s">
        <v>26</v>
      </c>
      <c r="Q2936">
        <f>Sales_Data[[#This Row],[Quantity]]*Sales_Data[[#This Row],[Unit_Price]]</f>
        <v>3233.18</v>
      </c>
      <c r="R2936">
        <f>Sales_Data[[#This Row],[Gross_Sales]]*Sales_Data[[#This Row],[Discount]]</f>
        <v>161.65899999999999</v>
      </c>
      <c r="S2936">
        <f>Sales_Data[[#This Row],[Gross_Sales]]-Sales_Data[[#This Row],[Discount_Amount]]</f>
        <v>3071.5209999999997</v>
      </c>
      <c r="T2936">
        <f>Sales_Data[[#This Row],[Net Sales]]-Sales_Data[[#This Row],[Cost]]</f>
        <v>902.43099999999959</v>
      </c>
      <c r="U2936" s="2">
        <f>Sales_Data[[#This Row],[Profit]]/Sales_Data[[#This Row],[Net Sales]]</f>
        <v>0.29380590267818441</v>
      </c>
      <c r="V2936">
        <f>YEAR(Sales_Data[[#This Row],[Order_Date]])</f>
        <v>2025</v>
      </c>
      <c r="W2936" t="str">
        <f>TEXT(Sales_Data[[#This Row],[Order_Date]],"mmm")</f>
        <v>Jun</v>
      </c>
      <c r="X2936">
        <f>MONTH(Sales_Data[[#This Row],[Order_Date]])</f>
        <v>6</v>
      </c>
      <c r="Y2936" t="str">
        <f>"Q"&amp;ROUNDUP(MONTH(Sales_Data[[#This Row],[Order_Date]])/3,0)</f>
        <v>Q2</v>
      </c>
    </row>
    <row r="2937" spans="1:25" x14ac:dyDescent="0.3">
      <c r="A2937" t="s">
        <v>4504</v>
      </c>
      <c r="B2937" s="1">
        <v>45725</v>
      </c>
      <c r="C2937" t="s">
        <v>493</v>
      </c>
      <c r="D2937" t="s">
        <v>384</v>
      </c>
      <c r="E2937" t="s">
        <v>48</v>
      </c>
      <c r="F2937" t="s">
        <v>49</v>
      </c>
      <c r="G2937" t="s">
        <v>67</v>
      </c>
      <c r="H2937" t="s">
        <v>133</v>
      </c>
      <c r="I2937" t="s">
        <v>134</v>
      </c>
      <c r="J2937">
        <v>2</v>
      </c>
      <c r="K2937">
        <v>27555.040000000001</v>
      </c>
      <c r="L2937">
        <v>0.15</v>
      </c>
      <c r="M2937">
        <v>32814</v>
      </c>
      <c r="N2937" t="s">
        <v>24</v>
      </c>
      <c r="O2937" t="s">
        <v>53</v>
      </c>
      <c r="P2937" t="s">
        <v>26</v>
      </c>
      <c r="Q2937">
        <f>Sales_Data[[#This Row],[Quantity]]*Sales_Data[[#This Row],[Unit_Price]]</f>
        <v>55110.080000000002</v>
      </c>
      <c r="R2937">
        <f>Sales_Data[[#This Row],[Gross_Sales]]*Sales_Data[[#This Row],[Discount]]</f>
        <v>8266.5120000000006</v>
      </c>
      <c r="S2937">
        <f>Sales_Data[[#This Row],[Gross_Sales]]-Sales_Data[[#This Row],[Discount_Amount]]</f>
        <v>46843.567999999999</v>
      </c>
      <c r="T2937">
        <f>Sales_Data[[#This Row],[Net Sales]]-Sales_Data[[#This Row],[Cost]]</f>
        <v>14029.567999999999</v>
      </c>
      <c r="U2937" s="2">
        <f>Sales_Data[[#This Row],[Profit]]/Sales_Data[[#This Row],[Net Sales]]</f>
        <v>0.29949827903801007</v>
      </c>
      <c r="V2937">
        <f>YEAR(Sales_Data[[#This Row],[Order_Date]])</f>
        <v>2025</v>
      </c>
      <c r="W2937" t="str">
        <f>TEXT(Sales_Data[[#This Row],[Order_Date]],"mmm")</f>
        <v>Mar</v>
      </c>
      <c r="X2937">
        <f>MONTH(Sales_Data[[#This Row],[Order_Date]])</f>
        <v>3</v>
      </c>
      <c r="Y2937" t="str">
        <f>"Q"&amp;ROUNDUP(MONTH(Sales_Data[[#This Row],[Order_Date]])/3,0)</f>
        <v>Q1</v>
      </c>
    </row>
    <row r="2938" spans="1:25" x14ac:dyDescent="0.3">
      <c r="A2938" t="s">
        <v>4505</v>
      </c>
      <c r="B2938" s="1">
        <v>45871</v>
      </c>
      <c r="C2938" t="s">
        <v>4506</v>
      </c>
      <c r="D2938" t="s">
        <v>322</v>
      </c>
      <c r="E2938" t="s">
        <v>30</v>
      </c>
      <c r="F2938" t="s">
        <v>156</v>
      </c>
      <c r="G2938" t="s">
        <v>67</v>
      </c>
      <c r="H2938" t="s">
        <v>68</v>
      </c>
      <c r="I2938" t="s">
        <v>69</v>
      </c>
      <c r="J2938">
        <v>1</v>
      </c>
      <c r="K2938">
        <v>607.11</v>
      </c>
      <c r="L2938">
        <v>0.05</v>
      </c>
      <c r="M2938">
        <v>481.86</v>
      </c>
      <c r="N2938" t="s">
        <v>52</v>
      </c>
      <c r="O2938" t="s">
        <v>35</v>
      </c>
      <c r="P2938" t="s">
        <v>71</v>
      </c>
      <c r="Q2938">
        <f>Sales_Data[[#This Row],[Quantity]]*Sales_Data[[#This Row],[Unit_Price]]</f>
        <v>607.11</v>
      </c>
      <c r="R2938">
        <f>Sales_Data[[#This Row],[Gross_Sales]]*Sales_Data[[#This Row],[Discount]]</f>
        <v>30.355500000000003</v>
      </c>
      <c r="S2938">
        <f>Sales_Data[[#This Row],[Gross_Sales]]-Sales_Data[[#This Row],[Discount_Amount]]</f>
        <v>576.75450000000001</v>
      </c>
      <c r="T2938">
        <f>Sales_Data[[#This Row],[Net Sales]]-Sales_Data[[#This Row],[Cost]]</f>
        <v>94.894499999999994</v>
      </c>
      <c r="U2938" s="2">
        <f>Sales_Data[[#This Row],[Profit]]/Sales_Data[[#This Row],[Net Sales]]</f>
        <v>0.16453187621422979</v>
      </c>
      <c r="V2938">
        <f>YEAR(Sales_Data[[#This Row],[Order_Date]])</f>
        <v>2025</v>
      </c>
      <c r="W2938" t="str">
        <f>TEXT(Sales_Data[[#This Row],[Order_Date]],"mmm")</f>
        <v>Aug</v>
      </c>
      <c r="X2938">
        <f>MONTH(Sales_Data[[#This Row],[Order_Date]])</f>
        <v>8</v>
      </c>
      <c r="Y2938" t="str">
        <f>"Q"&amp;ROUNDUP(MONTH(Sales_Data[[#This Row],[Order_Date]])/3,0)</f>
        <v>Q3</v>
      </c>
    </row>
    <row r="2939" spans="1:25" x14ac:dyDescent="0.3">
      <c r="A2939" t="s">
        <v>4507</v>
      </c>
      <c r="B2939" s="1">
        <v>45800</v>
      </c>
      <c r="C2939" t="s">
        <v>1829</v>
      </c>
      <c r="D2939" t="s">
        <v>504</v>
      </c>
      <c r="E2939" t="s">
        <v>39</v>
      </c>
      <c r="F2939" t="s">
        <v>405</v>
      </c>
      <c r="G2939" t="s">
        <v>67</v>
      </c>
      <c r="H2939" t="s">
        <v>121</v>
      </c>
      <c r="I2939" t="s">
        <v>122</v>
      </c>
      <c r="J2939">
        <v>1</v>
      </c>
      <c r="K2939">
        <v>5350.15</v>
      </c>
      <c r="L2939">
        <v>0.05</v>
      </c>
      <c r="M2939">
        <v>3400.63</v>
      </c>
      <c r="N2939" t="s">
        <v>24</v>
      </c>
      <c r="O2939" t="s">
        <v>53</v>
      </c>
      <c r="P2939" t="s">
        <v>26</v>
      </c>
      <c r="Q2939">
        <f>Sales_Data[[#This Row],[Quantity]]*Sales_Data[[#This Row],[Unit_Price]]</f>
        <v>5350.15</v>
      </c>
      <c r="R2939">
        <f>Sales_Data[[#This Row],[Gross_Sales]]*Sales_Data[[#This Row],[Discount]]</f>
        <v>267.50749999999999</v>
      </c>
      <c r="S2939">
        <f>Sales_Data[[#This Row],[Gross_Sales]]-Sales_Data[[#This Row],[Discount_Amount]]</f>
        <v>5082.6424999999999</v>
      </c>
      <c r="T2939">
        <f>Sales_Data[[#This Row],[Net Sales]]-Sales_Data[[#This Row],[Cost]]</f>
        <v>1682.0124999999998</v>
      </c>
      <c r="U2939" s="2">
        <f>Sales_Data[[#This Row],[Profit]]/Sales_Data[[#This Row],[Net Sales]]</f>
        <v>0.3309326792116502</v>
      </c>
      <c r="V2939">
        <f>YEAR(Sales_Data[[#This Row],[Order_Date]])</f>
        <v>2025</v>
      </c>
      <c r="W2939" t="str">
        <f>TEXT(Sales_Data[[#This Row],[Order_Date]],"mmm")</f>
        <v>May</v>
      </c>
      <c r="X2939">
        <f>MONTH(Sales_Data[[#This Row],[Order_Date]])</f>
        <v>5</v>
      </c>
      <c r="Y2939" t="str">
        <f>"Q"&amp;ROUNDUP(MONTH(Sales_Data[[#This Row],[Order_Date]])/3,0)</f>
        <v>Q2</v>
      </c>
    </row>
    <row r="2940" spans="1:25" x14ac:dyDescent="0.3">
      <c r="A2940" t="s">
        <v>4508</v>
      </c>
      <c r="B2940" s="1">
        <v>45889</v>
      </c>
      <c r="C2940" t="s">
        <v>2906</v>
      </c>
      <c r="D2940" t="s">
        <v>669</v>
      </c>
      <c r="E2940" t="s">
        <v>39</v>
      </c>
      <c r="F2940" t="s">
        <v>405</v>
      </c>
      <c r="G2940" t="s">
        <v>67</v>
      </c>
      <c r="H2940" t="s">
        <v>68</v>
      </c>
      <c r="I2940" t="s">
        <v>69</v>
      </c>
      <c r="J2940">
        <v>2</v>
      </c>
      <c r="K2940">
        <v>5598.96</v>
      </c>
      <c r="L2940">
        <v>0.1</v>
      </c>
      <c r="M2940">
        <v>6867.74</v>
      </c>
      <c r="N2940" t="s">
        <v>52</v>
      </c>
      <c r="O2940" t="s">
        <v>35</v>
      </c>
      <c r="P2940" t="s">
        <v>44</v>
      </c>
      <c r="Q2940">
        <f>Sales_Data[[#This Row],[Quantity]]*Sales_Data[[#This Row],[Unit_Price]]</f>
        <v>11197.92</v>
      </c>
      <c r="R2940">
        <f>Sales_Data[[#This Row],[Gross_Sales]]*Sales_Data[[#This Row],[Discount]]</f>
        <v>1119.7920000000001</v>
      </c>
      <c r="S2940">
        <f>Sales_Data[[#This Row],[Gross_Sales]]-Sales_Data[[#This Row],[Discount_Amount]]</f>
        <v>10078.128000000001</v>
      </c>
      <c r="T2940">
        <f>Sales_Data[[#This Row],[Net Sales]]-Sales_Data[[#This Row],[Cost]]</f>
        <v>3210.3880000000008</v>
      </c>
      <c r="U2940" s="2">
        <f>Sales_Data[[#This Row],[Profit]]/Sales_Data[[#This Row],[Net Sales]]</f>
        <v>0.31855003230758733</v>
      </c>
      <c r="V2940">
        <f>YEAR(Sales_Data[[#This Row],[Order_Date]])</f>
        <v>2025</v>
      </c>
      <c r="W2940" t="str">
        <f>TEXT(Sales_Data[[#This Row],[Order_Date]],"mmm")</f>
        <v>Aug</v>
      </c>
      <c r="X2940">
        <f>MONTH(Sales_Data[[#This Row],[Order_Date]])</f>
        <v>8</v>
      </c>
      <c r="Y2940" t="str">
        <f>"Q"&amp;ROUNDUP(MONTH(Sales_Data[[#This Row],[Order_Date]])/3,0)</f>
        <v>Q3</v>
      </c>
    </row>
    <row r="2941" spans="1:25" x14ac:dyDescent="0.3">
      <c r="A2941" t="s">
        <v>4509</v>
      </c>
      <c r="B2941" s="1">
        <v>45870</v>
      </c>
      <c r="C2941" t="s">
        <v>1776</v>
      </c>
      <c r="D2941" t="s">
        <v>302</v>
      </c>
      <c r="E2941" t="s">
        <v>48</v>
      </c>
      <c r="F2941" t="s">
        <v>152</v>
      </c>
      <c r="G2941" t="s">
        <v>75</v>
      </c>
      <c r="H2941" t="s">
        <v>76</v>
      </c>
      <c r="I2941" t="s">
        <v>77</v>
      </c>
      <c r="J2941">
        <v>1</v>
      </c>
      <c r="K2941">
        <v>37965.93</v>
      </c>
      <c r="L2941">
        <v>0</v>
      </c>
      <c r="M2941">
        <v>29385.599999999999</v>
      </c>
      <c r="N2941" t="s">
        <v>109</v>
      </c>
      <c r="O2941" t="s">
        <v>35</v>
      </c>
      <c r="P2941" t="s">
        <v>44</v>
      </c>
      <c r="Q2941">
        <f>Sales_Data[[#This Row],[Quantity]]*Sales_Data[[#This Row],[Unit_Price]]</f>
        <v>37965.93</v>
      </c>
      <c r="R2941">
        <f>Sales_Data[[#This Row],[Gross_Sales]]*Sales_Data[[#This Row],[Discount]]</f>
        <v>0</v>
      </c>
      <c r="S2941">
        <f>Sales_Data[[#This Row],[Gross_Sales]]-Sales_Data[[#This Row],[Discount_Amount]]</f>
        <v>37965.93</v>
      </c>
      <c r="T2941">
        <f>Sales_Data[[#This Row],[Net Sales]]-Sales_Data[[#This Row],[Cost]]</f>
        <v>8580.3300000000017</v>
      </c>
      <c r="U2941" s="2">
        <f>Sales_Data[[#This Row],[Profit]]/Sales_Data[[#This Row],[Net Sales]]</f>
        <v>0.22600078544105207</v>
      </c>
      <c r="V2941">
        <f>YEAR(Sales_Data[[#This Row],[Order_Date]])</f>
        <v>2025</v>
      </c>
      <c r="W2941" t="str">
        <f>TEXT(Sales_Data[[#This Row],[Order_Date]],"mmm")</f>
        <v>Aug</v>
      </c>
      <c r="X2941">
        <f>MONTH(Sales_Data[[#This Row],[Order_Date]])</f>
        <v>8</v>
      </c>
      <c r="Y2941" t="str">
        <f>"Q"&amp;ROUNDUP(MONTH(Sales_Data[[#This Row],[Order_Date]])/3,0)</f>
        <v>Q3</v>
      </c>
    </row>
    <row r="2942" spans="1:25" x14ac:dyDescent="0.3">
      <c r="A2942" t="s">
        <v>4510</v>
      </c>
      <c r="B2942" s="1">
        <v>45736</v>
      </c>
      <c r="C2942" t="s">
        <v>1084</v>
      </c>
      <c r="D2942" t="s">
        <v>765</v>
      </c>
      <c r="E2942" t="s">
        <v>119</v>
      </c>
      <c r="F2942" t="s">
        <v>249</v>
      </c>
      <c r="G2942" t="s">
        <v>67</v>
      </c>
      <c r="H2942" t="s">
        <v>88</v>
      </c>
      <c r="I2942" t="s">
        <v>89</v>
      </c>
      <c r="J2942">
        <v>3</v>
      </c>
      <c r="K2942">
        <v>1262.49</v>
      </c>
      <c r="L2942">
        <v>0.1</v>
      </c>
      <c r="M2942">
        <v>2465.6</v>
      </c>
      <c r="N2942" t="s">
        <v>52</v>
      </c>
      <c r="O2942" t="s">
        <v>35</v>
      </c>
      <c r="P2942" t="s">
        <v>71</v>
      </c>
      <c r="Q2942">
        <f>Sales_Data[[#This Row],[Quantity]]*Sales_Data[[#This Row],[Unit_Price]]</f>
        <v>3787.4700000000003</v>
      </c>
      <c r="R2942">
        <f>Sales_Data[[#This Row],[Gross_Sales]]*Sales_Data[[#This Row],[Discount]]</f>
        <v>378.74700000000007</v>
      </c>
      <c r="S2942">
        <f>Sales_Data[[#This Row],[Gross_Sales]]-Sales_Data[[#This Row],[Discount_Amount]]</f>
        <v>3408.723</v>
      </c>
      <c r="T2942">
        <f>Sales_Data[[#This Row],[Net Sales]]-Sales_Data[[#This Row],[Cost]]</f>
        <v>943.12300000000005</v>
      </c>
      <c r="U2942" s="2">
        <f>Sales_Data[[#This Row],[Profit]]/Sales_Data[[#This Row],[Net Sales]]</f>
        <v>0.27667927256042807</v>
      </c>
      <c r="V2942">
        <f>YEAR(Sales_Data[[#This Row],[Order_Date]])</f>
        <v>2025</v>
      </c>
      <c r="W2942" t="str">
        <f>TEXT(Sales_Data[[#This Row],[Order_Date]],"mmm")</f>
        <v>Mar</v>
      </c>
      <c r="X2942">
        <f>MONTH(Sales_Data[[#This Row],[Order_Date]])</f>
        <v>3</v>
      </c>
      <c r="Y2942" t="str">
        <f>"Q"&amp;ROUNDUP(MONTH(Sales_Data[[#This Row],[Order_Date]])/3,0)</f>
        <v>Q1</v>
      </c>
    </row>
    <row r="2943" spans="1:25" x14ac:dyDescent="0.3">
      <c r="A2943" t="s">
        <v>4511</v>
      </c>
      <c r="B2943" s="1">
        <v>45871</v>
      </c>
      <c r="C2943" t="s">
        <v>2683</v>
      </c>
      <c r="D2943" t="s">
        <v>271</v>
      </c>
      <c r="E2943" t="s">
        <v>48</v>
      </c>
      <c r="F2943" t="s">
        <v>132</v>
      </c>
      <c r="G2943" t="s">
        <v>67</v>
      </c>
      <c r="H2943" t="s">
        <v>121</v>
      </c>
      <c r="I2943" t="s">
        <v>142</v>
      </c>
      <c r="J2943">
        <v>2</v>
      </c>
      <c r="K2943">
        <v>58020.28</v>
      </c>
      <c r="L2943">
        <v>0.1</v>
      </c>
      <c r="M2943">
        <v>68312.12</v>
      </c>
      <c r="N2943" t="s">
        <v>52</v>
      </c>
      <c r="O2943" t="s">
        <v>35</v>
      </c>
      <c r="P2943" t="s">
        <v>26</v>
      </c>
      <c r="Q2943">
        <f>Sales_Data[[#This Row],[Quantity]]*Sales_Data[[#This Row],[Unit_Price]]</f>
        <v>116040.56</v>
      </c>
      <c r="R2943">
        <f>Sales_Data[[#This Row],[Gross_Sales]]*Sales_Data[[#This Row],[Discount]]</f>
        <v>11604.056</v>
      </c>
      <c r="S2943">
        <f>Sales_Data[[#This Row],[Gross_Sales]]-Sales_Data[[#This Row],[Discount_Amount]]</f>
        <v>104436.504</v>
      </c>
      <c r="T2943">
        <f>Sales_Data[[#This Row],[Net Sales]]-Sales_Data[[#This Row],[Cost]]</f>
        <v>36124.384000000005</v>
      </c>
      <c r="U2943" s="2">
        <f>Sales_Data[[#This Row],[Profit]]/Sales_Data[[#This Row],[Net Sales]]</f>
        <v>0.34589805878603525</v>
      </c>
      <c r="V2943">
        <f>YEAR(Sales_Data[[#This Row],[Order_Date]])</f>
        <v>2025</v>
      </c>
      <c r="W2943" t="str">
        <f>TEXT(Sales_Data[[#This Row],[Order_Date]],"mmm")</f>
        <v>Aug</v>
      </c>
      <c r="X2943">
        <f>MONTH(Sales_Data[[#This Row],[Order_Date]])</f>
        <v>8</v>
      </c>
      <c r="Y2943" t="str">
        <f>"Q"&amp;ROUNDUP(MONTH(Sales_Data[[#This Row],[Order_Date]])/3,0)</f>
        <v>Q3</v>
      </c>
    </row>
    <row r="2944" spans="1:25" x14ac:dyDescent="0.3">
      <c r="A2944" t="s">
        <v>4512</v>
      </c>
      <c r="B2944" s="1">
        <v>45773</v>
      </c>
      <c r="C2944" t="s">
        <v>2784</v>
      </c>
      <c r="D2944" t="s">
        <v>359</v>
      </c>
      <c r="E2944" t="s">
        <v>19</v>
      </c>
      <c r="F2944" t="s">
        <v>81</v>
      </c>
      <c r="G2944" t="s">
        <v>21</v>
      </c>
      <c r="H2944" t="s">
        <v>230</v>
      </c>
      <c r="I2944" t="s">
        <v>231</v>
      </c>
      <c r="J2944">
        <v>2</v>
      </c>
      <c r="K2944">
        <v>17405.5</v>
      </c>
      <c r="L2944">
        <v>0.05</v>
      </c>
      <c r="M2944">
        <v>28963.55</v>
      </c>
      <c r="N2944" t="s">
        <v>109</v>
      </c>
      <c r="O2944" t="s">
        <v>35</v>
      </c>
      <c r="P2944" t="s">
        <v>71</v>
      </c>
      <c r="Q2944">
        <f>Sales_Data[[#This Row],[Quantity]]*Sales_Data[[#This Row],[Unit_Price]]</f>
        <v>34811</v>
      </c>
      <c r="R2944">
        <f>Sales_Data[[#This Row],[Gross_Sales]]*Sales_Data[[#This Row],[Discount]]</f>
        <v>1740.5500000000002</v>
      </c>
      <c r="S2944">
        <f>Sales_Data[[#This Row],[Gross_Sales]]-Sales_Data[[#This Row],[Discount_Amount]]</f>
        <v>33070.449999999997</v>
      </c>
      <c r="T2944">
        <f>Sales_Data[[#This Row],[Net Sales]]-Sales_Data[[#This Row],[Cost]]</f>
        <v>4106.8999999999978</v>
      </c>
      <c r="U2944" s="2">
        <f>Sales_Data[[#This Row],[Profit]]/Sales_Data[[#This Row],[Net Sales]]</f>
        <v>0.12418639601214976</v>
      </c>
      <c r="V2944">
        <f>YEAR(Sales_Data[[#This Row],[Order_Date]])</f>
        <v>2025</v>
      </c>
      <c r="W2944" t="str">
        <f>TEXT(Sales_Data[[#This Row],[Order_Date]],"mmm")</f>
        <v>Apr</v>
      </c>
      <c r="X2944">
        <f>MONTH(Sales_Data[[#This Row],[Order_Date]])</f>
        <v>4</v>
      </c>
      <c r="Y2944" t="str">
        <f>"Q"&amp;ROUNDUP(MONTH(Sales_Data[[#This Row],[Order_Date]])/3,0)</f>
        <v>Q2</v>
      </c>
    </row>
    <row r="2945" spans="1:25" x14ac:dyDescent="0.3">
      <c r="A2945" t="s">
        <v>4513</v>
      </c>
      <c r="B2945" s="1">
        <v>45749</v>
      </c>
      <c r="C2945" t="s">
        <v>2238</v>
      </c>
      <c r="D2945" t="s">
        <v>322</v>
      </c>
      <c r="E2945" t="s">
        <v>19</v>
      </c>
      <c r="F2945" t="s">
        <v>66</v>
      </c>
      <c r="G2945" t="s">
        <v>75</v>
      </c>
      <c r="H2945" t="s">
        <v>256</v>
      </c>
      <c r="I2945" t="s">
        <v>334</v>
      </c>
      <c r="J2945">
        <v>1</v>
      </c>
      <c r="K2945">
        <v>4200.8900000000003</v>
      </c>
      <c r="L2945">
        <v>0.2</v>
      </c>
      <c r="M2945">
        <v>2497.1799999999998</v>
      </c>
      <c r="N2945" t="s">
        <v>52</v>
      </c>
      <c r="O2945" t="s">
        <v>25</v>
      </c>
      <c r="P2945" t="s">
        <v>44</v>
      </c>
      <c r="Q2945">
        <f>Sales_Data[[#This Row],[Quantity]]*Sales_Data[[#This Row],[Unit_Price]]</f>
        <v>4200.8900000000003</v>
      </c>
      <c r="R2945">
        <f>Sales_Data[[#This Row],[Gross_Sales]]*Sales_Data[[#This Row],[Discount]]</f>
        <v>840.17800000000011</v>
      </c>
      <c r="S2945">
        <f>Sales_Data[[#This Row],[Gross_Sales]]-Sales_Data[[#This Row],[Discount_Amount]]</f>
        <v>3360.7120000000004</v>
      </c>
      <c r="T2945">
        <f>Sales_Data[[#This Row],[Net Sales]]-Sales_Data[[#This Row],[Cost]]</f>
        <v>863.53200000000061</v>
      </c>
      <c r="U2945" s="2">
        <f>Sales_Data[[#This Row],[Profit]]/Sales_Data[[#This Row],[Net Sales]]</f>
        <v>0.25694912268590719</v>
      </c>
      <c r="V2945">
        <f>YEAR(Sales_Data[[#This Row],[Order_Date]])</f>
        <v>2025</v>
      </c>
      <c r="W2945" t="str">
        <f>TEXT(Sales_Data[[#This Row],[Order_Date]],"mmm")</f>
        <v>Apr</v>
      </c>
      <c r="X2945">
        <f>MONTH(Sales_Data[[#This Row],[Order_Date]])</f>
        <v>4</v>
      </c>
      <c r="Y2945" t="str">
        <f>"Q"&amp;ROUNDUP(MONTH(Sales_Data[[#This Row],[Order_Date]])/3,0)</f>
        <v>Q2</v>
      </c>
    </row>
    <row r="2946" spans="1:25" x14ac:dyDescent="0.3">
      <c r="A2946" t="s">
        <v>4514</v>
      </c>
      <c r="B2946" s="1">
        <v>45927</v>
      </c>
      <c r="C2946" t="s">
        <v>2996</v>
      </c>
      <c r="D2946" t="s">
        <v>596</v>
      </c>
      <c r="E2946" t="s">
        <v>48</v>
      </c>
      <c r="F2946" t="s">
        <v>152</v>
      </c>
      <c r="G2946" t="s">
        <v>41</v>
      </c>
      <c r="H2946" t="s">
        <v>102</v>
      </c>
      <c r="I2946" t="s">
        <v>103</v>
      </c>
      <c r="J2946">
        <v>4</v>
      </c>
      <c r="K2946">
        <v>46244.63</v>
      </c>
      <c r="L2946">
        <v>0.1</v>
      </c>
      <c r="M2946">
        <v>146456.93</v>
      </c>
      <c r="N2946" t="s">
        <v>70</v>
      </c>
      <c r="O2946" t="s">
        <v>25</v>
      </c>
      <c r="P2946" t="s">
        <v>44</v>
      </c>
      <c r="Q2946">
        <f>Sales_Data[[#This Row],[Quantity]]*Sales_Data[[#This Row],[Unit_Price]]</f>
        <v>184978.52</v>
      </c>
      <c r="R2946">
        <f>Sales_Data[[#This Row],[Gross_Sales]]*Sales_Data[[#This Row],[Discount]]</f>
        <v>18497.851999999999</v>
      </c>
      <c r="S2946">
        <f>Sales_Data[[#This Row],[Gross_Sales]]-Sales_Data[[#This Row],[Discount_Amount]]</f>
        <v>166480.66800000001</v>
      </c>
      <c r="T2946">
        <f>Sales_Data[[#This Row],[Net Sales]]-Sales_Data[[#This Row],[Cost]]</f>
        <v>20023.738000000012</v>
      </c>
      <c r="U2946" s="2">
        <f>Sales_Data[[#This Row],[Profit]]/Sales_Data[[#This Row],[Net Sales]]</f>
        <v>0.1202766557856436</v>
      </c>
      <c r="V2946">
        <f>YEAR(Sales_Data[[#This Row],[Order_Date]])</f>
        <v>2025</v>
      </c>
      <c r="W2946" t="str">
        <f>TEXT(Sales_Data[[#This Row],[Order_Date]],"mmm")</f>
        <v>Sep</v>
      </c>
      <c r="X2946">
        <f>MONTH(Sales_Data[[#This Row],[Order_Date]])</f>
        <v>9</v>
      </c>
      <c r="Y2946" t="str">
        <f>"Q"&amp;ROUNDUP(MONTH(Sales_Data[[#This Row],[Order_Date]])/3,0)</f>
        <v>Q3</v>
      </c>
    </row>
    <row r="2947" spans="1:25" x14ac:dyDescent="0.3">
      <c r="A2947" t="s">
        <v>4515</v>
      </c>
      <c r="B2947" s="1">
        <v>45825</v>
      </c>
      <c r="C2947" t="s">
        <v>2279</v>
      </c>
      <c r="D2947" t="s">
        <v>723</v>
      </c>
      <c r="E2947" t="s">
        <v>19</v>
      </c>
      <c r="F2947" t="s">
        <v>113</v>
      </c>
      <c r="G2947" t="s">
        <v>41</v>
      </c>
      <c r="H2947" t="s">
        <v>102</v>
      </c>
      <c r="I2947" t="s">
        <v>388</v>
      </c>
      <c r="J2947">
        <v>2</v>
      </c>
      <c r="K2947">
        <v>15265.54</v>
      </c>
      <c r="L2947">
        <v>0.1</v>
      </c>
      <c r="M2947">
        <v>20260.98</v>
      </c>
      <c r="N2947" t="s">
        <v>24</v>
      </c>
      <c r="O2947" t="s">
        <v>35</v>
      </c>
      <c r="P2947" t="s">
        <v>44</v>
      </c>
      <c r="Q2947">
        <f>Sales_Data[[#This Row],[Quantity]]*Sales_Data[[#This Row],[Unit_Price]]</f>
        <v>30531.08</v>
      </c>
      <c r="R2947">
        <f>Sales_Data[[#This Row],[Gross_Sales]]*Sales_Data[[#This Row],[Discount]]</f>
        <v>3053.1080000000002</v>
      </c>
      <c r="S2947">
        <f>Sales_Data[[#This Row],[Gross_Sales]]-Sales_Data[[#This Row],[Discount_Amount]]</f>
        <v>27477.972000000002</v>
      </c>
      <c r="T2947">
        <f>Sales_Data[[#This Row],[Net Sales]]-Sales_Data[[#This Row],[Cost]]</f>
        <v>7216.992000000002</v>
      </c>
      <c r="U2947" s="2">
        <f>Sales_Data[[#This Row],[Profit]]/Sales_Data[[#This Row],[Net Sales]]</f>
        <v>0.26264645731497221</v>
      </c>
      <c r="V2947">
        <f>YEAR(Sales_Data[[#This Row],[Order_Date]])</f>
        <v>2025</v>
      </c>
      <c r="W2947" t="str">
        <f>TEXT(Sales_Data[[#This Row],[Order_Date]],"mmm")</f>
        <v>Jun</v>
      </c>
      <c r="X2947">
        <f>MONTH(Sales_Data[[#This Row],[Order_Date]])</f>
        <v>6</v>
      </c>
      <c r="Y2947" t="str">
        <f>"Q"&amp;ROUNDUP(MONTH(Sales_Data[[#This Row],[Order_Date]])/3,0)</f>
        <v>Q2</v>
      </c>
    </row>
    <row r="2948" spans="1:25" x14ac:dyDescent="0.3">
      <c r="A2948" t="s">
        <v>4516</v>
      </c>
      <c r="B2948" s="1">
        <v>45715</v>
      </c>
      <c r="C2948" t="s">
        <v>4517</v>
      </c>
      <c r="D2948" t="s">
        <v>100</v>
      </c>
      <c r="E2948" t="s">
        <v>30</v>
      </c>
      <c r="F2948" t="s">
        <v>87</v>
      </c>
      <c r="G2948" t="s">
        <v>32</v>
      </c>
      <c r="H2948" t="s">
        <v>33</v>
      </c>
      <c r="I2948" t="s">
        <v>34</v>
      </c>
      <c r="J2948">
        <v>1</v>
      </c>
      <c r="K2948">
        <v>2814.26</v>
      </c>
      <c r="L2948">
        <v>0.15</v>
      </c>
      <c r="M2948">
        <v>1971.44</v>
      </c>
      <c r="N2948" t="s">
        <v>52</v>
      </c>
      <c r="O2948" t="s">
        <v>35</v>
      </c>
      <c r="P2948" t="s">
        <v>71</v>
      </c>
      <c r="Q2948">
        <f>Sales_Data[[#This Row],[Quantity]]*Sales_Data[[#This Row],[Unit_Price]]</f>
        <v>2814.26</v>
      </c>
      <c r="R2948">
        <f>Sales_Data[[#This Row],[Gross_Sales]]*Sales_Data[[#This Row],[Discount]]</f>
        <v>422.13900000000001</v>
      </c>
      <c r="S2948">
        <f>Sales_Data[[#This Row],[Gross_Sales]]-Sales_Data[[#This Row],[Discount_Amount]]</f>
        <v>2392.1210000000001</v>
      </c>
      <c r="T2948">
        <f>Sales_Data[[#This Row],[Net Sales]]-Sales_Data[[#This Row],[Cost]]</f>
        <v>420.68100000000004</v>
      </c>
      <c r="U2948" s="2">
        <f>Sales_Data[[#This Row],[Profit]]/Sales_Data[[#This Row],[Net Sales]]</f>
        <v>0.17586108729449723</v>
      </c>
      <c r="V2948">
        <f>YEAR(Sales_Data[[#This Row],[Order_Date]])</f>
        <v>2025</v>
      </c>
      <c r="W2948" t="str">
        <f>TEXT(Sales_Data[[#This Row],[Order_Date]],"mmm")</f>
        <v>Feb</v>
      </c>
      <c r="X2948">
        <f>MONTH(Sales_Data[[#This Row],[Order_Date]])</f>
        <v>2</v>
      </c>
      <c r="Y2948" t="str">
        <f>"Q"&amp;ROUNDUP(MONTH(Sales_Data[[#This Row],[Order_Date]])/3,0)</f>
        <v>Q1</v>
      </c>
    </row>
    <row r="2949" spans="1:25" x14ac:dyDescent="0.3">
      <c r="A2949" t="s">
        <v>4518</v>
      </c>
      <c r="B2949" s="1">
        <v>45941</v>
      </c>
      <c r="C2949" t="s">
        <v>4231</v>
      </c>
      <c r="D2949" t="s">
        <v>404</v>
      </c>
      <c r="E2949" t="s">
        <v>30</v>
      </c>
      <c r="F2949" t="s">
        <v>31</v>
      </c>
      <c r="G2949" t="s">
        <v>41</v>
      </c>
      <c r="H2949" t="s">
        <v>171</v>
      </c>
      <c r="I2949" t="s">
        <v>191</v>
      </c>
      <c r="J2949">
        <v>3</v>
      </c>
      <c r="K2949">
        <v>1785.78</v>
      </c>
      <c r="L2949">
        <v>0.1</v>
      </c>
      <c r="M2949">
        <v>3871.81</v>
      </c>
      <c r="N2949" t="s">
        <v>70</v>
      </c>
      <c r="O2949" t="s">
        <v>35</v>
      </c>
      <c r="P2949" t="s">
        <v>44</v>
      </c>
      <c r="Q2949">
        <f>Sales_Data[[#This Row],[Quantity]]*Sales_Data[[#This Row],[Unit_Price]]</f>
        <v>5357.34</v>
      </c>
      <c r="R2949">
        <f>Sales_Data[[#This Row],[Gross_Sales]]*Sales_Data[[#This Row],[Discount]]</f>
        <v>535.73400000000004</v>
      </c>
      <c r="S2949">
        <f>Sales_Data[[#This Row],[Gross_Sales]]-Sales_Data[[#This Row],[Discount_Amount]]</f>
        <v>4821.6059999999998</v>
      </c>
      <c r="T2949">
        <f>Sales_Data[[#This Row],[Net Sales]]-Sales_Data[[#This Row],[Cost]]</f>
        <v>949.79599999999982</v>
      </c>
      <c r="U2949" s="2">
        <f>Sales_Data[[#This Row],[Profit]]/Sales_Data[[#This Row],[Net Sales]]</f>
        <v>0.19698747678678014</v>
      </c>
      <c r="V2949">
        <f>YEAR(Sales_Data[[#This Row],[Order_Date]])</f>
        <v>2025</v>
      </c>
      <c r="W2949" t="str">
        <f>TEXT(Sales_Data[[#This Row],[Order_Date]],"mmm")</f>
        <v>Oct</v>
      </c>
      <c r="X2949">
        <f>MONTH(Sales_Data[[#This Row],[Order_Date]])</f>
        <v>10</v>
      </c>
      <c r="Y2949" t="str">
        <f>"Q"&amp;ROUNDUP(MONTH(Sales_Data[[#This Row],[Order_Date]])/3,0)</f>
        <v>Q4</v>
      </c>
    </row>
    <row r="2950" spans="1:25" x14ac:dyDescent="0.3">
      <c r="A2950" t="s">
        <v>4519</v>
      </c>
      <c r="B2950" s="1">
        <v>45683</v>
      </c>
      <c r="C2950" t="s">
        <v>579</v>
      </c>
      <c r="D2950" t="s">
        <v>433</v>
      </c>
      <c r="E2950" t="s">
        <v>119</v>
      </c>
      <c r="F2950" t="s">
        <v>538</v>
      </c>
      <c r="G2950" t="s">
        <v>67</v>
      </c>
      <c r="H2950" t="s">
        <v>68</v>
      </c>
      <c r="I2950" t="s">
        <v>97</v>
      </c>
      <c r="J2950">
        <v>1</v>
      </c>
      <c r="K2950">
        <v>4567.75</v>
      </c>
      <c r="L2950">
        <v>0.05</v>
      </c>
      <c r="M2950">
        <v>3058.43</v>
      </c>
      <c r="N2950" t="s">
        <v>24</v>
      </c>
      <c r="O2950" t="s">
        <v>25</v>
      </c>
      <c r="P2950" t="s">
        <v>44</v>
      </c>
      <c r="Q2950">
        <f>Sales_Data[[#This Row],[Quantity]]*Sales_Data[[#This Row],[Unit_Price]]</f>
        <v>4567.75</v>
      </c>
      <c r="R2950">
        <f>Sales_Data[[#This Row],[Gross_Sales]]*Sales_Data[[#This Row],[Discount]]</f>
        <v>228.38750000000002</v>
      </c>
      <c r="S2950">
        <f>Sales_Data[[#This Row],[Gross_Sales]]-Sales_Data[[#This Row],[Discount_Amount]]</f>
        <v>4339.3625000000002</v>
      </c>
      <c r="T2950">
        <f>Sales_Data[[#This Row],[Net Sales]]-Sales_Data[[#This Row],[Cost]]</f>
        <v>1280.9325000000003</v>
      </c>
      <c r="U2950" s="2">
        <f>Sales_Data[[#This Row],[Profit]]/Sales_Data[[#This Row],[Net Sales]]</f>
        <v>0.29518909747687599</v>
      </c>
      <c r="V2950">
        <f>YEAR(Sales_Data[[#This Row],[Order_Date]])</f>
        <v>2025</v>
      </c>
      <c r="W2950" t="str">
        <f>TEXT(Sales_Data[[#This Row],[Order_Date]],"mmm")</f>
        <v>Jan</v>
      </c>
      <c r="X2950">
        <f>MONTH(Sales_Data[[#This Row],[Order_Date]])</f>
        <v>1</v>
      </c>
      <c r="Y2950" t="str">
        <f>"Q"&amp;ROUNDUP(MONTH(Sales_Data[[#This Row],[Order_Date]])/3,0)</f>
        <v>Q1</v>
      </c>
    </row>
    <row r="2951" spans="1:25" x14ac:dyDescent="0.3">
      <c r="A2951" t="s">
        <v>4520</v>
      </c>
      <c r="B2951" s="1">
        <v>45723</v>
      </c>
      <c r="C2951" t="s">
        <v>4521</v>
      </c>
      <c r="D2951" t="s">
        <v>92</v>
      </c>
      <c r="E2951" t="s">
        <v>19</v>
      </c>
      <c r="F2951" t="s">
        <v>66</v>
      </c>
      <c r="G2951" t="s">
        <v>67</v>
      </c>
      <c r="H2951" t="s">
        <v>121</v>
      </c>
      <c r="I2951" t="s">
        <v>122</v>
      </c>
      <c r="J2951">
        <v>1</v>
      </c>
      <c r="K2951">
        <v>9562.25</v>
      </c>
      <c r="L2951">
        <v>0</v>
      </c>
      <c r="M2951">
        <v>6135.68</v>
      </c>
      <c r="N2951" t="s">
        <v>24</v>
      </c>
      <c r="O2951" t="s">
        <v>25</v>
      </c>
      <c r="P2951" t="s">
        <v>44</v>
      </c>
      <c r="Q2951">
        <f>Sales_Data[[#This Row],[Quantity]]*Sales_Data[[#This Row],[Unit_Price]]</f>
        <v>9562.25</v>
      </c>
      <c r="R2951">
        <f>Sales_Data[[#This Row],[Gross_Sales]]*Sales_Data[[#This Row],[Discount]]</f>
        <v>0</v>
      </c>
      <c r="S2951">
        <f>Sales_Data[[#This Row],[Gross_Sales]]-Sales_Data[[#This Row],[Discount_Amount]]</f>
        <v>9562.25</v>
      </c>
      <c r="T2951">
        <f>Sales_Data[[#This Row],[Net Sales]]-Sales_Data[[#This Row],[Cost]]</f>
        <v>3426.5699999999997</v>
      </c>
      <c r="U2951" s="2">
        <f>Sales_Data[[#This Row],[Profit]]/Sales_Data[[#This Row],[Net Sales]]</f>
        <v>0.35834348610421185</v>
      </c>
      <c r="V2951">
        <f>YEAR(Sales_Data[[#This Row],[Order_Date]])</f>
        <v>2025</v>
      </c>
      <c r="W2951" t="str">
        <f>TEXT(Sales_Data[[#This Row],[Order_Date]],"mmm")</f>
        <v>Mar</v>
      </c>
      <c r="X2951">
        <f>MONTH(Sales_Data[[#This Row],[Order_Date]])</f>
        <v>3</v>
      </c>
      <c r="Y2951" t="str">
        <f>"Q"&amp;ROUNDUP(MONTH(Sales_Data[[#This Row],[Order_Date]])/3,0)</f>
        <v>Q1</v>
      </c>
    </row>
    <row r="2952" spans="1:25" x14ac:dyDescent="0.3">
      <c r="A2952" t="s">
        <v>4522</v>
      </c>
      <c r="B2952" s="1">
        <v>45905</v>
      </c>
      <c r="C2952" t="s">
        <v>4523</v>
      </c>
      <c r="D2952" t="s">
        <v>662</v>
      </c>
      <c r="E2952" t="s">
        <v>39</v>
      </c>
      <c r="F2952" t="s">
        <v>405</v>
      </c>
      <c r="G2952" t="s">
        <v>32</v>
      </c>
      <c r="H2952" t="s">
        <v>33</v>
      </c>
      <c r="I2952" t="s">
        <v>34</v>
      </c>
      <c r="J2952">
        <v>2</v>
      </c>
      <c r="K2952">
        <v>3044.2</v>
      </c>
      <c r="L2952">
        <v>0.1</v>
      </c>
      <c r="M2952">
        <v>3613.46</v>
      </c>
      <c r="N2952" t="s">
        <v>52</v>
      </c>
      <c r="O2952" t="s">
        <v>35</v>
      </c>
      <c r="P2952" t="s">
        <v>44</v>
      </c>
      <c r="Q2952">
        <f>Sales_Data[[#This Row],[Quantity]]*Sales_Data[[#This Row],[Unit_Price]]</f>
        <v>6088.4</v>
      </c>
      <c r="R2952">
        <f>Sales_Data[[#This Row],[Gross_Sales]]*Sales_Data[[#This Row],[Discount]]</f>
        <v>608.84</v>
      </c>
      <c r="S2952">
        <f>Sales_Data[[#This Row],[Gross_Sales]]-Sales_Data[[#This Row],[Discount_Amount]]</f>
        <v>5479.5599999999995</v>
      </c>
      <c r="T2952">
        <f>Sales_Data[[#This Row],[Net Sales]]-Sales_Data[[#This Row],[Cost]]</f>
        <v>1866.0999999999995</v>
      </c>
      <c r="U2952" s="2">
        <f>Sales_Data[[#This Row],[Profit]]/Sales_Data[[#This Row],[Net Sales]]</f>
        <v>0.34055654103614152</v>
      </c>
      <c r="V2952">
        <f>YEAR(Sales_Data[[#This Row],[Order_Date]])</f>
        <v>2025</v>
      </c>
      <c r="W2952" t="str">
        <f>TEXT(Sales_Data[[#This Row],[Order_Date]],"mmm")</f>
        <v>Sep</v>
      </c>
      <c r="X2952">
        <f>MONTH(Sales_Data[[#This Row],[Order_Date]])</f>
        <v>9</v>
      </c>
      <c r="Y2952" t="str">
        <f>"Q"&amp;ROUNDUP(MONTH(Sales_Data[[#This Row],[Order_Date]])/3,0)</f>
        <v>Q3</v>
      </c>
    </row>
    <row r="2953" spans="1:25" x14ac:dyDescent="0.3">
      <c r="A2953" t="s">
        <v>4524</v>
      </c>
      <c r="B2953" s="1">
        <v>45911</v>
      </c>
      <c r="C2953" t="s">
        <v>326</v>
      </c>
      <c r="D2953" t="s">
        <v>307</v>
      </c>
      <c r="E2953" t="s">
        <v>48</v>
      </c>
      <c r="F2953" t="s">
        <v>49</v>
      </c>
      <c r="G2953" t="s">
        <v>41</v>
      </c>
      <c r="H2953" t="s">
        <v>171</v>
      </c>
      <c r="I2953" t="s">
        <v>172</v>
      </c>
      <c r="J2953">
        <v>2</v>
      </c>
      <c r="K2953">
        <v>60545</v>
      </c>
      <c r="L2953">
        <v>0.2</v>
      </c>
      <c r="M2953">
        <v>61024.36</v>
      </c>
      <c r="N2953" t="s">
        <v>24</v>
      </c>
      <c r="O2953" t="s">
        <v>35</v>
      </c>
      <c r="P2953" t="s">
        <v>44</v>
      </c>
      <c r="Q2953">
        <f>Sales_Data[[#This Row],[Quantity]]*Sales_Data[[#This Row],[Unit_Price]]</f>
        <v>121090</v>
      </c>
      <c r="R2953">
        <f>Sales_Data[[#This Row],[Gross_Sales]]*Sales_Data[[#This Row],[Discount]]</f>
        <v>24218</v>
      </c>
      <c r="S2953">
        <f>Sales_Data[[#This Row],[Gross_Sales]]-Sales_Data[[#This Row],[Discount_Amount]]</f>
        <v>96872</v>
      </c>
      <c r="T2953">
        <f>Sales_Data[[#This Row],[Net Sales]]-Sales_Data[[#This Row],[Cost]]</f>
        <v>35847.64</v>
      </c>
      <c r="U2953" s="2">
        <f>Sales_Data[[#This Row],[Profit]]/Sales_Data[[#This Row],[Net Sales]]</f>
        <v>0.37005161450161039</v>
      </c>
      <c r="V2953">
        <f>YEAR(Sales_Data[[#This Row],[Order_Date]])</f>
        <v>2025</v>
      </c>
      <c r="W2953" t="str">
        <f>TEXT(Sales_Data[[#This Row],[Order_Date]],"mmm")</f>
        <v>Sep</v>
      </c>
      <c r="X2953">
        <f>MONTH(Sales_Data[[#This Row],[Order_Date]])</f>
        <v>9</v>
      </c>
      <c r="Y2953" t="str">
        <f>"Q"&amp;ROUNDUP(MONTH(Sales_Data[[#This Row],[Order_Date]])/3,0)</f>
        <v>Q3</v>
      </c>
    </row>
    <row r="2954" spans="1:25" x14ac:dyDescent="0.3">
      <c r="A2954" t="s">
        <v>4525</v>
      </c>
      <c r="B2954" s="1">
        <v>45701</v>
      </c>
      <c r="C2954" t="s">
        <v>659</v>
      </c>
      <c r="D2954" t="s">
        <v>137</v>
      </c>
      <c r="E2954" t="s">
        <v>19</v>
      </c>
      <c r="F2954" t="s">
        <v>113</v>
      </c>
      <c r="G2954" t="s">
        <v>41</v>
      </c>
      <c r="H2954" t="s">
        <v>102</v>
      </c>
      <c r="I2954" t="s">
        <v>165</v>
      </c>
      <c r="J2954">
        <v>1</v>
      </c>
      <c r="K2954">
        <v>13569.18</v>
      </c>
      <c r="L2954">
        <v>0.05</v>
      </c>
      <c r="M2954">
        <v>10194.64</v>
      </c>
      <c r="N2954" t="s">
        <v>83</v>
      </c>
      <c r="O2954" t="s">
        <v>35</v>
      </c>
      <c r="P2954" t="s">
        <v>44</v>
      </c>
      <c r="Q2954">
        <f>Sales_Data[[#This Row],[Quantity]]*Sales_Data[[#This Row],[Unit_Price]]</f>
        <v>13569.18</v>
      </c>
      <c r="R2954">
        <f>Sales_Data[[#This Row],[Gross_Sales]]*Sales_Data[[#This Row],[Discount]]</f>
        <v>678.45900000000006</v>
      </c>
      <c r="S2954">
        <f>Sales_Data[[#This Row],[Gross_Sales]]-Sales_Data[[#This Row],[Discount_Amount]]</f>
        <v>12890.721</v>
      </c>
      <c r="T2954">
        <f>Sales_Data[[#This Row],[Net Sales]]-Sales_Data[[#This Row],[Cost]]</f>
        <v>2696.0810000000001</v>
      </c>
      <c r="U2954" s="2">
        <f>Sales_Data[[#This Row],[Profit]]/Sales_Data[[#This Row],[Net Sales]]</f>
        <v>0.20914896847119724</v>
      </c>
      <c r="V2954">
        <f>YEAR(Sales_Data[[#This Row],[Order_Date]])</f>
        <v>2025</v>
      </c>
      <c r="W2954" t="str">
        <f>TEXT(Sales_Data[[#This Row],[Order_Date]],"mmm")</f>
        <v>Feb</v>
      </c>
      <c r="X2954">
        <f>MONTH(Sales_Data[[#This Row],[Order_Date]])</f>
        <v>2</v>
      </c>
      <c r="Y2954" t="str">
        <f>"Q"&amp;ROUNDUP(MONTH(Sales_Data[[#This Row],[Order_Date]])/3,0)</f>
        <v>Q1</v>
      </c>
    </row>
    <row r="2955" spans="1:25" x14ac:dyDescent="0.3">
      <c r="A2955" t="s">
        <v>4526</v>
      </c>
      <c r="B2955" s="1">
        <v>45754</v>
      </c>
      <c r="C2955" t="s">
        <v>3603</v>
      </c>
      <c r="D2955" t="s">
        <v>317</v>
      </c>
      <c r="E2955" t="s">
        <v>48</v>
      </c>
      <c r="F2955" t="s">
        <v>49</v>
      </c>
      <c r="G2955" t="s">
        <v>41</v>
      </c>
      <c r="H2955" t="s">
        <v>147</v>
      </c>
      <c r="I2955" t="s">
        <v>369</v>
      </c>
      <c r="J2955">
        <v>1</v>
      </c>
      <c r="K2955">
        <v>16822.650000000001</v>
      </c>
      <c r="L2955">
        <v>0.05</v>
      </c>
      <c r="M2955">
        <v>10180.94</v>
      </c>
      <c r="N2955" t="s">
        <v>52</v>
      </c>
      <c r="O2955" t="s">
        <v>35</v>
      </c>
      <c r="P2955" t="s">
        <v>26</v>
      </c>
      <c r="Q2955">
        <f>Sales_Data[[#This Row],[Quantity]]*Sales_Data[[#This Row],[Unit_Price]]</f>
        <v>16822.650000000001</v>
      </c>
      <c r="R2955">
        <f>Sales_Data[[#This Row],[Gross_Sales]]*Sales_Data[[#This Row],[Discount]]</f>
        <v>841.13250000000016</v>
      </c>
      <c r="S2955">
        <f>Sales_Data[[#This Row],[Gross_Sales]]-Sales_Data[[#This Row],[Discount_Amount]]</f>
        <v>15981.517500000002</v>
      </c>
      <c r="T2955">
        <f>Sales_Data[[#This Row],[Net Sales]]-Sales_Data[[#This Row],[Cost]]</f>
        <v>5800.5775000000012</v>
      </c>
      <c r="U2955" s="2">
        <f>Sales_Data[[#This Row],[Profit]]/Sales_Data[[#This Row],[Net Sales]]</f>
        <v>0.36295536390708832</v>
      </c>
      <c r="V2955">
        <f>YEAR(Sales_Data[[#This Row],[Order_Date]])</f>
        <v>2025</v>
      </c>
      <c r="W2955" t="str">
        <f>TEXT(Sales_Data[[#This Row],[Order_Date]],"mmm")</f>
        <v>Apr</v>
      </c>
      <c r="X2955">
        <f>MONTH(Sales_Data[[#This Row],[Order_Date]])</f>
        <v>4</v>
      </c>
      <c r="Y2955" t="str">
        <f>"Q"&amp;ROUNDUP(MONTH(Sales_Data[[#This Row],[Order_Date]])/3,0)</f>
        <v>Q2</v>
      </c>
    </row>
    <row r="2956" spans="1:25" x14ac:dyDescent="0.3">
      <c r="A2956" t="s">
        <v>4527</v>
      </c>
      <c r="B2956" s="1">
        <v>45699</v>
      </c>
      <c r="C2956" t="s">
        <v>1742</v>
      </c>
      <c r="D2956" t="s">
        <v>322</v>
      </c>
      <c r="E2956" t="s">
        <v>19</v>
      </c>
      <c r="F2956" t="s">
        <v>113</v>
      </c>
      <c r="G2956" t="s">
        <v>67</v>
      </c>
      <c r="H2956" t="s">
        <v>68</v>
      </c>
      <c r="I2956" t="s">
        <v>97</v>
      </c>
      <c r="J2956">
        <v>4</v>
      </c>
      <c r="K2956">
        <v>10830.14</v>
      </c>
      <c r="L2956">
        <v>0.05</v>
      </c>
      <c r="M2956">
        <v>28683.96</v>
      </c>
      <c r="N2956" t="s">
        <v>83</v>
      </c>
      <c r="O2956" t="s">
        <v>35</v>
      </c>
      <c r="P2956" t="s">
        <v>71</v>
      </c>
      <c r="Q2956">
        <f>Sales_Data[[#This Row],[Quantity]]*Sales_Data[[#This Row],[Unit_Price]]</f>
        <v>43320.56</v>
      </c>
      <c r="R2956">
        <f>Sales_Data[[#This Row],[Gross_Sales]]*Sales_Data[[#This Row],[Discount]]</f>
        <v>2166.0279999999998</v>
      </c>
      <c r="S2956">
        <f>Sales_Data[[#This Row],[Gross_Sales]]-Sales_Data[[#This Row],[Discount_Amount]]</f>
        <v>41154.531999999999</v>
      </c>
      <c r="T2956">
        <f>Sales_Data[[#This Row],[Net Sales]]-Sales_Data[[#This Row],[Cost]]</f>
        <v>12470.572</v>
      </c>
      <c r="U2956" s="2">
        <f>Sales_Data[[#This Row],[Profit]]/Sales_Data[[#This Row],[Net Sales]]</f>
        <v>0.30301819493415694</v>
      </c>
      <c r="V2956">
        <f>YEAR(Sales_Data[[#This Row],[Order_Date]])</f>
        <v>2025</v>
      </c>
      <c r="W2956" t="str">
        <f>TEXT(Sales_Data[[#This Row],[Order_Date]],"mmm")</f>
        <v>Feb</v>
      </c>
      <c r="X2956">
        <f>MONTH(Sales_Data[[#This Row],[Order_Date]])</f>
        <v>2</v>
      </c>
      <c r="Y2956" t="str">
        <f>"Q"&amp;ROUNDUP(MONTH(Sales_Data[[#This Row],[Order_Date]])/3,0)</f>
        <v>Q1</v>
      </c>
    </row>
    <row r="2957" spans="1:25" x14ac:dyDescent="0.3">
      <c r="A2957" t="s">
        <v>4528</v>
      </c>
      <c r="B2957" s="1">
        <v>45884</v>
      </c>
      <c r="C2957" t="s">
        <v>1665</v>
      </c>
      <c r="D2957" t="s">
        <v>723</v>
      </c>
      <c r="E2957" t="s">
        <v>19</v>
      </c>
      <c r="F2957" t="s">
        <v>20</v>
      </c>
      <c r="G2957" t="s">
        <v>41</v>
      </c>
      <c r="H2957" t="s">
        <v>102</v>
      </c>
      <c r="I2957" t="s">
        <v>165</v>
      </c>
      <c r="J2957">
        <v>1</v>
      </c>
      <c r="K2957">
        <v>12614.32</v>
      </c>
      <c r="L2957">
        <v>0.1</v>
      </c>
      <c r="M2957">
        <v>7377.08</v>
      </c>
      <c r="N2957" t="s">
        <v>109</v>
      </c>
      <c r="O2957" t="s">
        <v>25</v>
      </c>
      <c r="P2957" t="s">
        <v>26</v>
      </c>
      <c r="Q2957">
        <f>Sales_Data[[#This Row],[Quantity]]*Sales_Data[[#This Row],[Unit_Price]]</f>
        <v>12614.32</v>
      </c>
      <c r="R2957">
        <f>Sales_Data[[#This Row],[Gross_Sales]]*Sales_Data[[#This Row],[Discount]]</f>
        <v>1261.432</v>
      </c>
      <c r="S2957">
        <f>Sales_Data[[#This Row],[Gross_Sales]]-Sales_Data[[#This Row],[Discount_Amount]]</f>
        <v>11352.887999999999</v>
      </c>
      <c r="T2957">
        <f>Sales_Data[[#This Row],[Net Sales]]-Sales_Data[[#This Row],[Cost]]</f>
        <v>3975.8079999999991</v>
      </c>
      <c r="U2957" s="2">
        <f>Sales_Data[[#This Row],[Profit]]/Sales_Data[[#This Row],[Net Sales]]</f>
        <v>0.35020234498922209</v>
      </c>
      <c r="V2957">
        <f>YEAR(Sales_Data[[#This Row],[Order_Date]])</f>
        <v>2025</v>
      </c>
      <c r="W2957" t="str">
        <f>TEXT(Sales_Data[[#This Row],[Order_Date]],"mmm")</f>
        <v>Aug</v>
      </c>
      <c r="X2957">
        <f>MONTH(Sales_Data[[#This Row],[Order_Date]])</f>
        <v>8</v>
      </c>
      <c r="Y2957" t="str">
        <f>"Q"&amp;ROUNDUP(MONTH(Sales_Data[[#This Row],[Order_Date]])/3,0)</f>
        <v>Q3</v>
      </c>
    </row>
    <row r="2958" spans="1:25" x14ac:dyDescent="0.3">
      <c r="A2958" t="s">
        <v>4529</v>
      </c>
      <c r="B2958" s="1">
        <v>45919</v>
      </c>
      <c r="C2958" t="s">
        <v>515</v>
      </c>
      <c r="D2958" t="s">
        <v>1171</v>
      </c>
      <c r="E2958" t="s">
        <v>19</v>
      </c>
      <c r="F2958" t="s">
        <v>66</v>
      </c>
      <c r="G2958" t="s">
        <v>21</v>
      </c>
      <c r="H2958" t="s">
        <v>22</v>
      </c>
      <c r="I2958" t="s">
        <v>62</v>
      </c>
      <c r="J2958">
        <v>1</v>
      </c>
      <c r="K2958">
        <v>3124.71</v>
      </c>
      <c r="L2958">
        <v>0</v>
      </c>
      <c r="M2958">
        <v>2411.41</v>
      </c>
      <c r="N2958" t="s">
        <v>52</v>
      </c>
      <c r="O2958" t="s">
        <v>35</v>
      </c>
      <c r="P2958" t="s">
        <v>44</v>
      </c>
      <c r="Q2958">
        <f>Sales_Data[[#This Row],[Quantity]]*Sales_Data[[#This Row],[Unit_Price]]</f>
        <v>3124.71</v>
      </c>
      <c r="R2958">
        <f>Sales_Data[[#This Row],[Gross_Sales]]*Sales_Data[[#This Row],[Discount]]</f>
        <v>0</v>
      </c>
      <c r="S2958">
        <f>Sales_Data[[#This Row],[Gross_Sales]]-Sales_Data[[#This Row],[Discount_Amount]]</f>
        <v>3124.71</v>
      </c>
      <c r="T2958">
        <f>Sales_Data[[#This Row],[Net Sales]]-Sales_Data[[#This Row],[Cost]]</f>
        <v>713.30000000000018</v>
      </c>
      <c r="U2958" s="2">
        <f>Sales_Data[[#This Row],[Profit]]/Sales_Data[[#This Row],[Net Sales]]</f>
        <v>0.22827718412268663</v>
      </c>
      <c r="V2958">
        <f>YEAR(Sales_Data[[#This Row],[Order_Date]])</f>
        <v>2025</v>
      </c>
      <c r="W2958" t="str">
        <f>TEXT(Sales_Data[[#This Row],[Order_Date]],"mmm")</f>
        <v>Sep</v>
      </c>
      <c r="X2958">
        <f>MONTH(Sales_Data[[#This Row],[Order_Date]])</f>
        <v>9</v>
      </c>
      <c r="Y2958" t="str">
        <f>"Q"&amp;ROUNDUP(MONTH(Sales_Data[[#This Row],[Order_Date]])/3,0)</f>
        <v>Q3</v>
      </c>
    </row>
    <row r="2959" spans="1:25" x14ac:dyDescent="0.3">
      <c r="A2959" t="s">
        <v>4530</v>
      </c>
      <c r="B2959" s="1">
        <v>45824</v>
      </c>
      <c r="C2959" t="s">
        <v>1258</v>
      </c>
      <c r="D2959" t="s">
        <v>155</v>
      </c>
      <c r="E2959" t="s">
        <v>39</v>
      </c>
      <c r="F2959" t="s">
        <v>405</v>
      </c>
      <c r="G2959" t="s">
        <v>67</v>
      </c>
      <c r="H2959" t="s">
        <v>133</v>
      </c>
      <c r="I2959" t="s">
        <v>134</v>
      </c>
      <c r="J2959">
        <v>5</v>
      </c>
      <c r="K2959">
        <v>2765.61</v>
      </c>
      <c r="L2959">
        <v>0.15</v>
      </c>
      <c r="M2959">
        <v>9431.27</v>
      </c>
      <c r="N2959" t="s">
        <v>52</v>
      </c>
      <c r="O2959" t="s">
        <v>35</v>
      </c>
      <c r="P2959" t="s">
        <v>71</v>
      </c>
      <c r="Q2959">
        <f>Sales_Data[[#This Row],[Quantity]]*Sales_Data[[#This Row],[Unit_Price]]</f>
        <v>13828.050000000001</v>
      </c>
      <c r="R2959">
        <f>Sales_Data[[#This Row],[Gross_Sales]]*Sales_Data[[#This Row],[Discount]]</f>
        <v>2074.2075</v>
      </c>
      <c r="S2959">
        <f>Sales_Data[[#This Row],[Gross_Sales]]-Sales_Data[[#This Row],[Discount_Amount]]</f>
        <v>11753.842500000001</v>
      </c>
      <c r="T2959">
        <f>Sales_Data[[#This Row],[Net Sales]]-Sales_Data[[#This Row],[Cost]]</f>
        <v>2322.5725000000002</v>
      </c>
      <c r="U2959" s="2">
        <f>Sales_Data[[#This Row],[Profit]]/Sales_Data[[#This Row],[Net Sales]]</f>
        <v>0.19760112490872667</v>
      </c>
      <c r="V2959">
        <f>YEAR(Sales_Data[[#This Row],[Order_Date]])</f>
        <v>2025</v>
      </c>
      <c r="W2959" t="str">
        <f>TEXT(Sales_Data[[#This Row],[Order_Date]],"mmm")</f>
        <v>Jun</v>
      </c>
      <c r="X2959">
        <f>MONTH(Sales_Data[[#This Row],[Order_Date]])</f>
        <v>6</v>
      </c>
      <c r="Y2959" t="str">
        <f>"Q"&amp;ROUNDUP(MONTH(Sales_Data[[#This Row],[Order_Date]])/3,0)</f>
        <v>Q2</v>
      </c>
    </row>
    <row r="2960" spans="1:25" x14ac:dyDescent="0.3">
      <c r="A2960" t="s">
        <v>4531</v>
      </c>
      <c r="B2960" s="1">
        <v>45936</v>
      </c>
      <c r="C2960" t="s">
        <v>159</v>
      </c>
      <c r="D2960" t="s">
        <v>422</v>
      </c>
      <c r="E2960" t="s">
        <v>119</v>
      </c>
      <c r="F2960" t="s">
        <v>120</v>
      </c>
      <c r="G2960" t="s">
        <v>67</v>
      </c>
      <c r="H2960" t="s">
        <v>121</v>
      </c>
      <c r="I2960" t="s">
        <v>142</v>
      </c>
      <c r="J2960">
        <v>1</v>
      </c>
      <c r="K2960">
        <v>8197.16</v>
      </c>
      <c r="L2960">
        <v>0.15</v>
      </c>
      <c r="M2960">
        <v>5127.01</v>
      </c>
      <c r="N2960" t="s">
        <v>52</v>
      </c>
      <c r="O2960" t="s">
        <v>35</v>
      </c>
      <c r="P2960" t="s">
        <v>71</v>
      </c>
      <c r="Q2960">
        <f>Sales_Data[[#This Row],[Quantity]]*Sales_Data[[#This Row],[Unit_Price]]</f>
        <v>8197.16</v>
      </c>
      <c r="R2960">
        <f>Sales_Data[[#This Row],[Gross_Sales]]*Sales_Data[[#This Row],[Discount]]</f>
        <v>1229.5739999999998</v>
      </c>
      <c r="S2960">
        <f>Sales_Data[[#This Row],[Gross_Sales]]-Sales_Data[[#This Row],[Discount_Amount]]</f>
        <v>6967.5860000000002</v>
      </c>
      <c r="T2960">
        <f>Sales_Data[[#This Row],[Net Sales]]-Sales_Data[[#This Row],[Cost]]</f>
        <v>1840.576</v>
      </c>
      <c r="U2960" s="2">
        <f>Sales_Data[[#This Row],[Profit]]/Sales_Data[[#This Row],[Net Sales]]</f>
        <v>0.26416265260306798</v>
      </c>
      <c r="V2960">
        <f>YEAR(Sales_Data[[#This Row],[Order_Date]])</f>
        <v>2025</v>
      </c>
      <c r="W2960" t="str">
        <f>TEXT(Sales_Data[[#This Row],[Order_Date]],"mmm")</f>
        <v>Oct</v>
      </c>
      <c r="X2960">
        <f>MONTH(Sales_Data[[#This Row],[Order_Date]])</f>
        <v>10</v>
      </c>
      <c r="Y2960" t="str">
        <f>"Q"&amp;ROUNDUP(MONTH(Sales_Data[[#This Row],[Order_Date]])/3,0)</f>
        <v>Q4</v>
      </c>
    </row>
    <row r="2961" spans="1:25" x14ac:dyDescent="0.3">
      <c r="A2961" t="s">
        <v>4532</v>
      </c>
      <c r="B2961" s="1">
        <v>45746</v>
      </c>
      <c r="C2961" t="s">
        <v>4368</v>
      </c>
      <c r="D2961" t="s">
        <v>183</v>
      </c>
      <c r="E2961" t="s">
        <v>19</v>
      </c>
      <c r="F2961" t="s">
        <v>57</v>
      </c>
      <c r="G2961" t="s">
        <v>75</v>
      </c>
      <c r="H2961" t="s">
        <v>114</v>
      </c>
      <c r="I2961" t="s">
        <v>206</v>
      </c>
      <c r="J2961">
        <v>2</v>
      </c>
      <c r="K2961">
        <v>10512.09</v>
      </c>
      <c r="L2961">
        <v>0.05</v>
      </c>
      <c r="M2961">
        <v>17357.669999999998</v>
      </c>
      <c r="N2961" t="s">
        <v>70</v>
      </c>
      <c r="O2961" t="s">
        <v>53</v>
      </c>
      <c r="P2961" t="s">
        <v>26</v>
      </c>
      <c r="Q2961">
        <f>Sales_Data[[#This Row],[Quantity]]*Sales_Data[[#This Row],[Unit_Price]]</f>
        <v>21024.18</v>
      </c>
      <c r="R2961">
        <f>Sales_Data[[#This Row],[Gross_Sales]]*Sales_Data[[#This Row],[Discount]]</f>
        <v>1051.2090000000001</v>
      </c>
      <c r="S2961">
        <f>Sales_Data[[#This Row],[Gross_Sales]]-Sales_Data[[#This Row],[Discount_Amount]]</f>
        <v>19972.971000000001</v>
      </c>
      <c r="T2961">
        <f>Sales_Data[[#This Row],[Net Sales]]-Sales_Data[[#This Row],[Cost]]</f>
        <v>2615.3010000000031</v>
      </c>
      <c r="U2961" s="2">
        <f>Sales_Data[[#This Row],[Profit]]/Sales_Data[[#This Row],[Net Sales]]</f>
        <v>0.13094201158155203</v>
      </c>
      <c r="V2961">
        <f>YEAR(Sales_Data[[#This Row],[Order_Date]])</f>
        <v>2025</v>
      </c>
      <c r="W2961" t="str">
        <f>TEXT(Sales_Data[[#This Row],[Order_Date]],"mmm")</f>
        <v>Mar</v>
      </c>
      <c r="X2961">
        <f>MONTH(Sales_Data[[#This Row],[Order_Date]])</f>
        <v>3</v>
      </c>
      <c r="Y2961" t="str">
        <f>"Q"&amp;ROUNDUP(MONTH(Sales_Data[[#This Row],[Order_Date]])/3,0)</f>
        <v>Q1</v>
      </c>
    </row>
    <row r="2962" spans="1:25" x14ac:dyDescent="0.3">
      <c r="A2962" t="s">
        <v>4533</v>
      </c>
      <c r="B2962" s="1">
        <v>45835</v>
      </c>
      <c r="C2962" t="s">
        <v>1938</v>
      </c>
      <c r="D2962" t="s">
        <v>433</v>
      </c>
      <c r="E2962" t="s">
        <v>119</v>
      </c>
      <c r="F2962" t="s">
        <v>120</v>
      </c>
      <c r="G2962" t="s">
        <v>67</v>
      </c>
      <c r="H2962" t="s">
        <v>121</v>
      </c>
      <c r="I2962" t="s">
        <v>122</v>
      </c>
      <c r="J2962">
        <v>1</v>
      </c>
      <c r="K2962">
        <v>2344.48</v>
      </c>
      <c r="L2962">
        <v>0</v>
      </c>
      <c r="M2962">
        <v>1617.55</v>
      </c>
      <c r="N2962" t="s">
        <v>52</v>
      </c>
      <c r="O2962" t="s">
        <v>35</v>
      </c>
      <c r="P2962" t="s">
        <v>44</v>
      </c>
      <c r="Q2962">
        <f>Sales_Data[[#This Row],[Quantity]]*Sales_Data[[#This Row],[Unit_Price]]</f>
        <v>2344.48</v>
      </c>
      <c r="R2962">
        <f>Sales_Data[[#This Row],[Gross_Sales]]*Sales_Data[[#This Row],[Discount]]</f>
        <v>0</v>
      </c>
      <c r="S2962">
        <f>Sales_Data[[#This Row],[Gross_Sales]]-Sales_Data[[#This Row],[Discount_Amount]]</f>
        <v>2344.48</v>
      </c>
      <c r="T2962">
        <f>Sales_Data[[#This Row],[Net Sales]]-Sales_Data[[#This Row],[Cost]]</f>
        <v>726.93000000000006</v>
      </c>
      <c r="U2962" s="2">
        <f>Sales_Data[[#This Row],[Profit]]/Sales_Data[[#This Row],[Net Sales]]</f>
        <v>0.3100602265747629</v>
      </c>
      <c r="V2962">
        <f>YEAR(Sales_Data[[#This Row],[Order_Date]])</f>
        <v>2025</v>
      </c>
      <c r="W2962" t="str">
        <f>TEXT(Sales_Data[[#This Row],[Order_Date]],"mmm")</f>
        <v>Jun</v>
      </c>
      <c r="X2962">
        <f>MONTH(Sales_Data[[#This Row],[Order_Date]])</f>
        <v>6</v>
      </c>
      <c r="Y2962" t="str">
        <f>"Q"&amp;ROUNDUP(MONTH(Sales_Data[[#This Row],[Order_Date]])/3,0)</f>
        <v>Q2</v>
      </c>
    </row>
    <row r="2963" spans="1:25" x14ac:dyDescent="0.3">
      <c r="A2963" t="s">
        <v>4534</v>
      </c>
      <c r="B2963" s="1">
        <v>45854</v>
      </c>
      <c r="C2963" t="s">
        <v>473</v>
      </c>
      <c r="D2963" t="s">
        <v>205</v>
      </c>
      <c r="E2963" t="s">
        <v>30</v>
      </c>
      <c r="F2963" t="s">
        <v>31</v>
      </c>
      <c r="G2963" t="s">
        <v>67</v>
      </c>
      <c r="H2963" t="s">
        <v>88</v>
      </c>
      <c r="I2963" t="s">
        <v>157</v>
      </c>
      <c r="J2963">
        <v>2</v>
      </c>
      <c r="K2963">
        <v>833.23</v>
      </c>
      <c r="L2963">
        <v>0.1</v>
      </c>
      <c r="M2963">
        <v>1316.78</v>
      </c>
      <c r="N2963" t="s">
        <v>52</v>
      </c>
      <c r="O2963" t="s">
        <v>35</v>
      </c>
      <c r="P2963" t="s">
        <v>71</v>
      </c>
      <c r="Q2963">
        <f>Sales_Data[[#This Row],[Quantity]]*Sales_Data[[#This Row],[Unit_Price]]</f>
        <v>1666.46</v>
      </c>
      <c r="R2963">
        <f>Sales_Data[[#This Row],[Gross_Sales]]*Sales_Data[[#This Row],[Discount]]</f>
        <v>166.64600000000002</v>
      </c>
      <c r="S2963">
        <f>Sales_Data[[#This Row],[Gross_Sales]]-Sales_Data[[#This Row],[Discount_Amount]]</f>
        <v>1499.8140000000001</v>
      </c>
      <c r="T2963">
        <f>Sales_Data[[#This Row],[Net Sales]]-Sales_Data[[#This Row],[Cost]]</f>
        <v>183.03400000000011</v>
      </c>
      <c r="U2963" s="2">
        <f>Sales_Data[[#This Row],[Profit]]/Sales_Data[[#This Row],[Net Sales]]</f>
        <v>0.1220377993537866</v>
      </c>
      <c r="V2963">
        <f>YEAR(Sales_Data[[#This Row],[Order_Date]])</f>
        <v>2025</v>
      </c>
      <c r="W2963" t="str">
        <f>TEXT(Sales_Data[[#This Row],[Order_Date]],"mmm")</f>
        <v>Jul</v>
      </c>
      <c r="X2963">
        <f>MONTH(Sales_Data[[#This Row],[Order_Date]])</f>
        <v>7</v>
      </c>
      <c r="Y2963" t="str">
        <f>"Q"&amp;ROUNDUP(MONTH(Sales_Data[[#This Row],[Order_Date]])/3,0)</f>
        <v>Q3</v>
      </c>
    </row>
    <row r="2964" spans="1:25" x14ac:dyDescent="0.3">
      <c r="A2964" t="s">
        <v>4535</v>
      </c>
      <c r="B2964" s="1">
        <v>45964</v>
      </c>
      <c r="C2964" t="s">
        <v>46</v>
      </c>
      <c r="D2964" t="s">
        <v>224</v>
      </c>
      <c r="E2964" t="s">
        <v>19</v>
      </c>
      <c r="F2964" t="s">
        <v>57</v>
      </c>
      <c r="G2964" t="s">
        <v>75</v>
      </c>
      <c r="H2964" t="s">
        <v>256</v>
      </c>
      <c r="I2964" t="s">
        <v>334</v>
      </c>
      <c r="J2964">
        <v>1</v>
      </c>
      <c r="K2964">
        <v>9665.33</v>
      </c>
      <c r="L2964">
        <v>0</v>
      </c>
      <c r="M2964">
        <v>7462.89</v>
      </c>
      <c r="N2964" t="s">
        <v>70</v>
      </c>
      <c r="O2964" t="s">
        <v>35</v>
      </c>
      <c r="P2964" t="s">
        <v>44</v>
      </c>
      <c r="Q2964">
        <f>Sales_Data[[#This Row],[Quantity]]*Sales_Data[[#This Row],[Unit_Price]]</f>
        <v>9665.33</v>
      </c>
      <c r="R2964">
        <f>Sales_Data[[#This Row],[Gross_Sales]]*Sales_Data[[#This Row],[Discount]]</f>
        <v>0</v>
      </c>
      <c r="S2964">
        <f>Sales_Data[[#This Row],[Gross_Sales]]-Sales_Data[[#This Row],[Discount_Amount]]</f>
        <v>9665.33</v>
      </c>
      <c r="T2964">
        <f>Sales_Data[[#This Row],[Net Sales]]-Sales_Data[[#This Row],[Cost]]</f>
        <v>2202.4399999999996</v>
      </c>
      <c r="U2964" s="2">
        <f>Sales_Data[[#This Row],[Profit]]/Sales_Data[[#This Row],[Net Sales]]</f>
        <v>0.22787012962826925</v>
      </c>
      <c r="V2964">
        <f>YEAR(Sales_Data[[#This Row],[Order_Date]])</f>
        <v>2025</v>
      </c>
      <c r="W2964" t="str">
        <f>TEXT(Sales_Data[[#This Row],[Order_Date]],"mmm")</f>
        <v>Nov</v>
      </c>
      <c r="X2964">
        <f>MONTH(Sales_Data[[#This Row],[Order_Date]])</f>
        <v>11</v>
      </c>
      <c r="Y2964" t="str">
        <f>"Q"&amp;ROUNDUP(MONTH(Sales_Data[[#This Row],[Order_Date]])/3,0)</f>
        <v>Q4</v>
      </c>
    </row>
    <row r="2965" spans="1:25" x14ac:dyDescent="0.3">
      <c r="A2965" t="s">
        <v>4536</v>
      </c>
      <c r="B2965" s="1">
        <v>45924</v>
      </c>
      <c r="C2965" t="s">
        <v>1956</v>
      </c>
      <c r="D2965" t="s">
        <v>662</v>
      </c>
      <c r="E2965" t="s">
        <v>39</v>
      </c>
      <c r="F2965" t="s">
        <v>107</v>
      </c>
      <c r="G2965" t="s">
        <v>67</v>
      </c>
      <c r="H2965" t="s">
        <v>121</v>
      </c>
      <c r="I2965" t="s">
        <v>142</v>
      </c>
      <c r="J2965">
        <v>4</v>
      </c>
      <c r="K2965">
        <v>4014.73</v>
      </c>
      <c r="L2965">
        <v>0.05</v>
      </c>
      <c r="M2965">
        <v>12871.57</v>
      </c>
      <c r="N2965" t="s">
        <v>52</v>
      </c>
      <c r="O2965" t="s">
        <v>35</v>
      </c>
      <c r="P2965" t="s">
        <v>44</v>
      </c>
      <c r="Q2965">
        <f>Sales_Data[[#This Row],[Quantity]]*Sales_Data[[#This Row],[Unit_Price]]</f>
        <v>16058.92</v>
      </c>
      <c r="R2965">
        <f>Sales_Data[[#This Row],[Gross_Sales]]*Sales_Data[[#This Row],[Discount]]</f>
        <v>802.94600000000003</v>
      </c>
      <c r="S2965">
        <f>Sales_Data[[#This Row],[Gross_Sales]]-Sales_Data[[#This Row],[Discount_Amount]]</f>
        <v>15255.974</v>
      </c>
      <c r="T2965">
        <f>Sales_Data[[#This Row],[Net Sales]]-Sales_Data[[#This Row],[Cost]]</f>
        <v>2384.4040000000005</v>
      </c>
      <c r="U2965" s="2">
        <f>Sales_Data[[#This Row],[Profit]]/Sales_Data[[#This Row],[Net Sales]]</f>
        <v>0.15629313474183951</v>
      </c>
      <c r="V2965">
        <f>YEAR(Sales_Data[[#This Row],[Order_Date]])</f>
        <v>2025</v>
      </c>
      <c r="W2965" t="str">
        <f>TEXT(Sales_Data[[#This Row],[Order_Date]],"mmm")</f>
        <v>Sep</v>
      </c>
      <c r="X2965">
        <f>MONTH(Sales_Data[[#This Row],[Order_Date]])</f>
        <v>9</v>
      </c>
      <c r="Y2965" t="str">
        <f>"Q"&amp;ROUNDUP(MONTH(Sales_Data[[#This Row],[Order_Date]])/3,0)</f>
        <v>Q3</v>
      </c>
    </row>
    <row r="2966" spans="1:25" x14ac:dyDescent="0.3">
      <c r="A2966" t="s">
        <v>4537</v>
      </c>
      <c r="B2966" s="1">
        <v>45925</v>
      </c>
      <c r="C2966" t="s">
        <v>3478</v>
      </c>
      <c r="D2966" t="s">
        <v>393</v>
      </c>
      <c r="E2966" t="s">
        <v>48</v>
      </c>
      <c r="F2966" t="s">
        <v>152</v>
      </c>
      <c r="G2966" t="s">
        <v>67</v>
      </c>
      <c r="H2966" t="s">
        <v>68</v>
      </c>
      <c r="I2966" t="s">
        <v>97</v>
      </c>
      <c r="J2966">
        <v>1</v>
      </c>
      <c r="K2966">
        <v>22735.32</v>
      </c>
      <c r="L2966">
        <v>0</v>
      </c>
      <c r="M2966">
        <v>14805.17</v>
      </c>
      <c r="N2966" t="s">
        <v>70</v>
      </c>
      <c r="O2966" t="s">
        <v>35</v>
      </c>
      <c r="P2966" t="s">
        <v>71</v>
      </c>
      <c r="Q2966">
        <f>Sales_Data[[#This Row],[Quantity]]*Sales_Data[[#This Row],[Unit_Price]]</f>
        <v>22735.32</v>
      </c>
      <c r="R2966">
        <f>Sales_Data[[#This Row],[Gross_Sales]]*Sales_Data[[#This Row],[Discount]]</f>
        <v>0</v>
      </c>
      <c r="S2966">
        <f>Sales_Data[[#This Row],[Gross_Sales]]-Sales_Data[[#This Row],[Discount_Amount]]</f>
        <v>22735.32</v>
      </c>
      <c r="T2966">
        <f>Sales_Data[[#This Row],[Net Sales]]-Sales_Data[[#This Row],[Cost]]</f>
        <v>7930.15</v>
      </c>
      <c r="U2966" s="2">
        <f>Sales_Data[[#This Row],[Profit]]/Sales_Data[[#This Row],[Net Sales]]</f>
        <v>0.3488030957998392</v>
      </c>
      <c r="V2966">
        <f>YEAR(Sales_Data[[#This Row],[Order_Date]])</f>
        <v>2025</v>
      </c>
      <c r="W2966" t="str">
        <f>TEXT(Sales_Data[[#This Row],[Order_Date]],"mmm")</f>
        <v>Sep</v>
      </c>
      <c r="X2966">
        <f>MONTH(Sales_Data[[#This Row],[Order_Date]])</f>
        <v>9</v>
      </c>
      <c r="Y2966" t="str">
        <f>"Q"&amp;ROUNDUP(MONTH(Sales_Data[[#This Row],[Order_Date]])/3,0)</f>
        <v>Q3</v>
      </c>
    </row>
    <row r="2967" spans="1:25" x14ac:dyDescent="0.3">
      <c r="A2967" t="s">
        <v>4538</v>
      </c>
      <c r="B2967" s="1">
        <v>45731</v>
      </c>
      <c r="C2967" t="s">
        <v>2547</v>
      </c>
      <c r="D2967" t="s">
        <v>118</v>
      </c>
      <c r="E2967" t="s">
        <v>30</v>
      </c>
      <c r="F2967" t="s">
        <v>31</v>
      </c>
      <c r="G2967" t="s">
        <v>41</v>
      </c>
      <c r="H2967" t="s">
        <v>147</v>
      </c>
      <c r="I2967" t="s">
        <v>148</v>
      </c>
      <c r="J2967">
        <v>2</v>
      </c>
      <c r="K2967">
        <v>3244.48</v>
      </c>
      <c r="L2967">
        <v>0.1</v>
      </c>
      <c r="M2967">
        <v>5114.45</v>
      </c>
      <c r="N2967" t="s">
        <v>52</v>
      </c>
      <c r="O2967" t="s">
        <v>35</v>
      </c>
      <c r="P2967" t="s">
        <v>26</v>
      </c>
      <c r="Q2967">
        <f>Sales_Data[[#This Row],[Quantity]]*Sales_Data[[#This Row],[Unit_Price]]</f>
        <v>6488.96</v>
      </c>
      <c r="R2967">
        <f>Sales_Data[[#This Row],[Gross_Sales]]*Sales_Data[[#This Row],[Discount]]</f>
        <v>648.89600000000007</v>
      </c>
      <c r="S2967">
        <f>Sales_Data[[#This Row],[Gross_Sales]]-Sales_Data[[#This Row],[Discount_Amount]]</f>
        <v>5840.0640000000003</v>
      </c>
      <c r="T2967">
        <f>Sales_Data[[#This Row],[Net Sales]]-Sales_Data[[#This Row],[Cost]]</f>
        <v>725.61400000000049</v>
      </c>
      <c r="U2967" s="2">
        <f>Sales_Data[[#This Row],[Profit]]/Sales_Data[[#This Row],[Net Sales]]</f>
        <v>0.12424761098508517</v>
      </c>
      <c r="V2967">
        <f>YEAR(Sales_Data[[#This Row],[Order_Date]])</f>
        <v>2025</v>
      </c>
      <c r="W2967" t="str">
        <f>TEXT(Sales_Data[[#This Row],[Order_Date]],"mmm")</f>
        <v>Mar</v>
      </c>
      <c r="X2967">
        <f>MONTH(Sales_Data[[#This Row],[Order_Date]])</f>
        <v>3</v>
      </c>
      <c r="Y2967" t="str">
        <f>"Q"&amp;ROUNDUP(MONTH(Sales_Data[[#This Row],[Order_Date]])/3,0)</f>
        <v>Q1</v>
      </c>
    </row>
    <row r="2968" spans="1:25" x14ac:dyDescent="0.3">
      <c r="A2968" t="s">
        <v>4539</v>
      </c>
      <c r="B2968" s="1">
        <v>45665</v>
      </c>
      <c r="C2968" t="s">
        <v>4540</v>
      </c>
      <c r="D2968" t="s">
        <v>151</v>
      </c>
      <c r="E2968" t="s">
        <v>39</v>
      </c>
      <c r="F2968" t="s">
        <v>96</v>
      </c>
      <c r="G2968" t="s">
        <v>41</v>
      </c>
      <c r="H2968" t="s">
        <v>147</v>
      </c>
      <c r="I2968" t="s">
        <v>148</v>
      </c>
      <c r="J2968">
        <v>4</v>
      </c>
      <c r="K2968">
        <v>853.32</v>
      </c>
      <c r="L2968">
        <v>0.05</v>
      </c>
      <c r="M2968">
        <v>2646.99</v>
      </c>
      <c r="N2968" t="s">
        <v>52</v>
      </c>
      <c r="O2968" t="s">
        <v>35</v>
      </c>
      <c r="P2968" t="s">
        <v>44</v>
      </c>
      <c r="Q2968">
        <f>Sales_Data[[#This Row],[Quantity]]*Sales_Data[[#This Row],[Unit_Price]]</f>
        <v>3413.28</v>
      </c>
      <c r="R2968">
        <f>Sales_Data[[#This Row],[Gross_Sales]]*Sales_Data[[#This Row],[Discount]]</f>
        <v>170.66400000000002</v>
      </c>
      <c r="S2968">
        <f>Sales_Data[[#This Row],[Gross_Sales]]-Sales_Data[[#This Row],[Discount_Amount]]</f>
        <v>3242.616</v>
      </c>
      <c r="T2968">
        <f>Sales_Data[[#This Row],[Net Sales]]-Sales_Data[[#This Row],[Cost]]</f>
        <v>595.6260000000002</v>
      </c>
      <c r="U2968" s="2">
        <f>Sales_Data[[#This Row],[Profit]]/Sales_Data[[#This Row],[Net Sales]]</f>
        <v>0.18368687504163311</v>
      </c>
      <c r="V2968">
        <f>YEAR(Sales_Data[[#This Row],[Order_Date]])</f>
        <v>2025</v>
      </c>
      <c r="W2968" t="str">
        <f>TEXT(Sales_Data[[#This Row],[Order_Date]],"mmm")</f>
        <v>Jan</v>
      </c>
      <c r="X2968">
        <f>MONTH(Sales_Data[[#This Row],[Order_Date]])</f>
        <v>1</v>
      </c>
      <c r="Y2968" t="str">
        <f>"Q"&amp;ROUNDUP(MONTH(Sales_Data[[#This Row],[Order_Date]])/3,0)</f>
        <v>Q1</v>
      </c>
    </row>
    <row r="2969" spans="1:25" x14ac:dyDescent="0.3">
      <c r="A2969" t="s">
        <v>4541</v>
      </c>
      <c r="B2969" s="1">
        <v>45954</v>
      </c>
      <c r="C2969" t="s">
        <v>1193</v>
      </c>
      <c r="D2969" t="s">
        <v>430</v>
      </c>
      <c r="E2969" t="s">
        <v>119</v>
      </c>
      <c r="F2969" t="s">
        <v>120</v>
      </c>
      <c r="G2969" t="s">
        <v>67</v>
      </c>
      <c r="H2969" t="s">
        <v>88</v>
      </c>
      <c r="I2969" t="s">
        <v>157</v>
      </c>
      <c r="J2969">
        <v>5</v>
      </c>
      <c r="K2969">
        <v>1733.69</v>
      </c>
      <c r="L2969">
        <v>0.15</v>
      </c>
      <c r="M2969">
        <v>5707.43</v>
      </c>
      <c r="N2969" t="s">
        <v>52</v>
      </c>
      <c r="O2969" t="s">
        <v>53</v>
      </c>
      <c r="P2969" t="s">
        <v>71</v>
      </c>
      <c r="Q2969">
        <f>Sales_Data[[#This Row],[Quantity]]*Sales_Data[[#This Row],[Unit_Price]]</f>
        <v>8668.4500000000007</v>
      </c>
      <c r="R2969">
        <f>Sales_Data[[#This Row],[Gross_Sales]]*Sales_Data[[#This Row],[Discount]]</f>
        <v>1300.2675000000002</v>
      </c>
      <c r="S2969">
        <f>Sales_Data[[#This Row],[Gross_Sales]]-Sales_Data[[#This Row],[Discount_Amount]]</f>
        <v>7368.1825000000008</v>
      </c>
      <c r="T2969">
        <f>Sales_Data[[#This Row],[Net Sales]]-Sales_Data[[#This Row],[Cost]]</f>
        <v>1660.7525000000005</v>
      </c>
      <c r="U2969" s="2">
        <f>Sales_Data[[#This Row],[Profit]]/Sales_Data[[#This Row],[Net Sales]]</f>
        <v>0.22539513645325701</v>
      </c>
      <c r="V2969">
        <f>YEAR(Sales_Data[[#This Row],[Order_Date]])</f>
        <v>2025</v>
      </c>
      <c r="W2969" t="str">
        <f>TEXT(Sales_Data[[#This Row],[Order_Date]],"mmm")</f>
        <v>Oct</v>
      </c>
      <c r="X2969">
        <f>MONTH(Sales_Data[[#This Row],[Order_Date]])</f>
        <v>10</v>
      </c>
      <c r="Y2969" t="str">
        <f>"Q"&amp;ROUNDUP(MONTH(Sales_Data[[#This Row],[Order_Date]])/3,0)</f>
        <v>Q4</v>
      </c>
    </row>
    <row r="2970" spans="1:25" x14ac:dyDescent="0.3">
      <c r="A2970" t="s">
        <v>4542</v>
      </c>
      <c r="B2970" s="1">
        <v>45821</v>
      </c>
      <c r="C2970" t="s">
        <v>3264</v>
      </c>
      <c r="D2970" t="s">
        <v>341</v>
      </c>
      <c r="E2970" t="s">
        <v>39</v>
      </c>
      <c r="F2970" t="s">
        <v>202</v>
      </c>
      <c r="G2970" t="s">
        <v>75</v>
      </c>
      <c r="H2970" t="s">
        <v>76</v>
      </c>
      <c r="I2970" t="s">
        <v>77</v>
      </c>
      <c r="J2970">
        <v>1</v>
      </c>
      <c r="K2970">
        <v>4005.41</v>
      </c>
      <c r="L2970">
        <v>0.1</v>
      </c>
      <c r="M2970">
        <v>2239.58</v>
      </c>
      <c r="N2970" t="s">
        <v>83</v>
      </c>
      <c r="O2970" t="s">
        <v>35</v>
      </c>
      <c r="P2970" t="s">
        <v>44</v>
      </c>
      <c r="Q2970">
        <f>Sales_Data[[#This Row],[Quantity]]*Sales_Data[[#This Row],[Unit_Price]]</f>
        <v>4005.41</v>
      </c>
      <c r="R2970">
        <f>Sales_Data[[#This Row],[Gross_Sales]]*Sales_Data[[#This Row],[Discount]]</f>
        <v>400.541</v>
      </c>
      <c r="S2970">
        <f>Sales_Data[[#This Row],[Gross_Sales]]-Sales_Data[[#This Row],[Discount_Amount]]</f>
        <v>3604.8689999999997</v>
      </c>
      <c r="T2970">
        <f>Sales_Data[[#This Row],[Net Sales]]-Sales_Data[[#This Row],[Cost]]</f>
        <v>1365.2889999999998</v>
      </c>
      <c r="U2970" s="2">
        <f>Sales_Data[[#This Row],[Profit]]/Sales_Data[[#This Row],[Net Sales]]</f>
        <v>0.37873470575491092</v>
      </c>
      <c r="V2970">
        <f>YEAR(Sales_Data[[#This Row],[Order_Date]])</f>
        <v>2025</v>
      </c>
      <c r="W2970" t="str">
        <f>TEXT(Sales_Data[[#This Row],[Order_Date]],"mmm")</f>
        <v>Jun</v>
      </c>
      <c r="X2970">
        <f>MONTH(Sales_Data[[#This Row],[Order_Date]])</f>
        <v>6</v>
      </c>
      <c r="Y2970" t="str">
        <f>"Q"&amp;ROUNDUP(MONTH(Sales_Data[[#This Row],[Order_Date]])/3,0)</f>
        <v>Q2</v>
      </c>
    </row>
    <row r="2971" spans="1:25" x14ac:dyDescent="0.3">
      <c r="A2971" t="s">
        <v>4543</v>
      </c>
      <c r="B2971" s="1">
        <v>45742</v>
      </c>
      <c r="C2971" t="s">
        <v>4544</v>
      </c>
      <c r="D2971" t="s">
        <v>777</v>
      </c>
      <c r="E2971" t="s">
        <v>30</v>
      </c>
      <c r="F2971" t="s">
        <v>31</v>
      </c>
      <c r="G2971" t="s">
        <v>75</v>
      </c>
      <c r="H2971" t="s">
        <v>76</v>
      </c>
      <c r="I2971" t="s">
        <v>77</v>
      </c>
      <c r="J2971">
        <v>3</v>
      </c>
      <c r="K2971">
        <v>543.62</v>
      </c>
      <c r="L2971">
        <v>0.2</v>
      </c>
      <c r="M2971">
        <v>810.34</v>
      </c>
      <c r="N2971" t="s">
        <v>52</v>
      </c>
      <c r="O2971" t="s">
        <v>53</v>
      </c>
      <c r="P2971" t="s">
        <v>44</v>
      </c>
      <c r="Q2971">
        <f>Sales_Data[[#This Row],[Quantity]]*Sales_Data[[#This Row],[Unit_Price]]</f>
        <v>1630.8600000000001</v>
      </c>
      <c r="R2971">
        <f>Sales_Data[[#This Row],[Gross_Sales]]*Sales_Data[[#This Row],[Discount]]</f>
        <v>326.17200000000003</v>
      </c>
      <c r="S2971">
        <f>Sales_Data[[#This Row],[Gross_Sales]]-Sales_Data[[#This Row],[Discount_Amount]]</f>
        <v>1304.6880000000001</v>
      </c>
      <c r="T2971">
        <f>Sales_Data[[#This Row],[Net Sales]]-Sales_Data[[#This Row],[Cost]]</f>
        <v>494.34800000000007</v>
      </c>
      <c r="U2971" s="2">
        <f>Sales_Data[[#This Row],[Profit]]/Sales_Data[[#This Row],[Net Sales]]</f>
        <v>0.37890131587015441</v>
      </c>
      <c r="V2971">
        <f>YEAR(Sales_Data[[#This Row],[Order_Date]])</f>
        <v>2025</v>
      </c>
      <c r="W2971" t="str">
        <f>TEXT(Sales_Data[[#This Row],[Order_Date]],"mmm")</f>
        <v>Mar</v>
      </c>
      <c r="X2971">
        <f>MONTH(Sales_Data[[#This Row],[Order_Date]])</f>
        <v>3</v>
      </c>
      <c r="Y2971" t="str">
        <f>"Q"&amp;ROUNDUP(MONTH(Sales_Data[[#This Row],[Order_Date]])/3,0)</f>
        <v>Q1</v>
      </c>
    </row>
    <row r="2972" spans="1:25" x14ac:dyDescent="0.3">
      <c r="A2972" t="s">
        <v>4545</v>
      </c>
      <c r="B2972" s="1">
        <v>45729</v>
      </c>
      <c r="C2972" t="s">
        <v>1827</v>
      </c>
      <c r="D2972" t="s">
        <v>283</v>
      </c>
      <c r="E2972" t="s">
        <v>30</v>
      </c>
      <c r="F2972" t="s">
        <v>210</v>
      </c>
      <c r="G2972" t="s">
        <v>21</v>
      </c>
      <c r="H2972" t="s">
        <v>297</v>
      </c>
      <c r="I2972" t="s">
        <v>494</v>
      </c>
      <c r="J2972">
        <v>1</v>
      </c>
      <c r="K2972">
        <v>4434.32</v>
      </c>
      <c r="L2972">
        <v>0.05</v>
      </c>
      <c r="M2972">
        <v>2796.81</v>
      </c>
      <c r="N2972" t="s">
        <v>24</v>
      </c>
      <c r="O2972" t="s">
        <v>35</v>
      </c>
      <c r="P2972" t="s">
        <v>71</v>
      </c>
      <c r="Q2972">
        <f>Sales_Data[[#This Row],[Quantity]]*Sales_Data[[#This Row],[Unit_Price]]</f>
        <v>4434.32</v>
      </c>
      <c r="R2972">
        <f>Sales_Data[[#This Row],[Gross_Sales]]*Sales_Data[[#This Row],[Discount]]</f>
        <v>221.71600000000001</v>
      </c>
      <c r="S2972">
        <f>Sales_Data[[#This Row],[Gross_Sales]]-Sales_Data[[#This Row],[Discount_Amount]]</f>
        <v>4212.6039999999994</v>
      </c>
      <c r="T2972">
        <f>Sales_Data[[#This Row],[Net Sales]]-Sales_Data[[#This Row],[Cost]]</f>
        <v>1415.7939999999994</v>
      </c>
      <c r="U2972" s="2">
        <f>Sales_Data[[#This Row],[Profit]]/Sales_Data[[#This Row],[Net Sales]]</f>
        <v>0.33608523374141019</v>
      </c>
      <c r="V2972">
        <f>YEAR(Sales_Data[[#This Row],[Order_Date]])</f>
        <v>2025</v>
      </c>
      <c r="W2972" t="str">
        <f>TEXT(Sales_Data[[#This Row],[Order_Date]],"mmm")</f>
        <v>Mar</v>
      </c>
      <c r="X2972">
        <f>MONTH(Sales_Data[[#This Row],[Order_Date]])</f>
        <v>3</v>
      </c>
      <c r="Y2972" t="str">
        <f>"Q"&amp;ROUNDUP(MONTH(Sales_Data[[#This Row],[Order_Date]])/3,0)</f>
        <v>Q1</v>
      </c>
    </row>
    <row r="2973" spans="1:25" x14ac:dyDescent="0.3">
      <c r="A2973" t="s">
        <v>4546</v>
      </c>
      <c r="B2973" s="1">
        <v>45712</v>
      </c>
      <c r="C2973" t="s">
        <v>1124</v>
      </c>
      <c r="D2973" t="s">
        <v>457</v>
      </c>
      <c r="E2973" t="s">
        <v>19</v>
      </c>
      <c r="F2973" t="s">
        <v>57</v>
      </c>
      <c r="G2973" t="s">
        <v>67</v>
      </c>
      <c r="H2973" t="s">
        <v>121</v>
      </c>
      <c r="I2973" t="s">
        <v>122</v>
      </c>
      <c r="J2973">
        <v>2</v>
      </c>
      <c r="K2973">
        <v>3159.13</v>
      </c>
      <c r="L2973">
        <v>0</v>
      </c>
      <c r="M2973">
        <v>4586.26</v>
      </c>
      <c r="N2973" t="s">
        <v>52</v>
      </c>
      <c r="O2973" t="s">
        <v>35</v>
      </c>
      <c r="P2973" t="s">
        <v>44</v>
      </c>
      <c r="Q2973">
        <f>Sales_Data[[#This Row],[Quantity]]*Sales_Data[[#This Row],[Unit_Price]]</f>
        <v>6318.26</v>
      </c>
      <c r="R2973">
        <f>Sales_Data[[#This Row],[Gross_Sales]]*Sales_Data[[#This Row],[Discount]]</f>
        <v>0</v>
      </c>
      <c r="S2973">
        <f>Sales_Data[[#This Row],[Gross_Sales]]-Sales_Data[[#This Row],[Discount_Amount]]</f>
        <v>6318.26</v>
      </c>
      <c r="T2973">
        <f>Sales_Data[[#This Row],[Net Sales]]-Sales_Data[[#This Row],[Cost]]</f>
        <v>1732</v>
      </c>
      <c r="U2973" s="2">
        <f>Sales_Data[[#This Row],[Profit]]/Sales_Data[[#This Row],[Net Sales]]</f>
        <v>0.27412610433885276</v>
      </c>
      <c r="V2973">
        <f>YEAR(Sales_Data[[#This Row],[Order_Date]])</f>
        <v>2025</v>
      </c>
      <c r="W2973" t="str">
        <f>TEXT(Sales_Data[[#This Row],[Order_Date]],"mmm")</f>
        <v>Feb</v>
      </c>
      <c r="X2973">
        <f>MONTH(Sales_Data[[#This Row],[Order_Date]])</f>
        <v>2</v>
      </c>
      <c r="Y2973" t="str">
        <f>"Q"&amp;ROUNDUP(MONTH(Sales_Data[[#This Row],[Order_Date]])/3,0)</f>
        <v>Q1</v>
      </c>
    </row>
    <row r="2974" spans="1:25" x14ac:dyDescent="0.3">
      <c r="A2974" t="s">
        <v>4547</v>
      </c>
      <c r="B2974" s="1">
        <v>45704</v>
      </c>
      <c r="C2974" t="s">
        <v>2199</v>
      </c>
      <c r="D2974" t="s">
        <v>1004</v>
      </c>
      <c r="E2974" t="s">
        <v>48</v>
      </c>
      <c r="F2974" t="s">
        <v>152</v>
      </c>
      <c r="G2974" t="s">
        <v>21</v>
      </c>
      <c r="H2974" t="s">
        <v>22</v>
      </c>
      <c r="I2974" t="s">
        <v>23</v>
      </c>
      <c r="J2974">
        <v>1</v>
      </c>
      <c r="K2974">
        <v>44293.91</v>
      </c>
      <c r="L2974">
        <v>0.05</v>
      </c>
      <c r="M2974">
        <v>29326.49</v>
      </c>
      <c r="N2974" t="s">
        <v>52</v>
      </c>
      <c r="O2974" t="s">
        <v>35</v>
      </c>
      <c r="P2974" t="s">
        <v>71</v>
      </c>
      <c r="Q2974">
        <f>Sales_Data[[#This Row],[Quantity]]*Sales_Data[[#This Row],[Unit_Price]]</f>
        <v>44293.91</v>
      </c>
      <c r="R2974">
        <f>Sales_Data[[#This Row],[Gross_Sales]]*Sales_Data[[#This Row],[Discount]]</f>
        <v>2214.6955000000003</v>
      </c>
      <c r="S2974">
        <f>Sales_Data[[#This Row],[Gross_Sales]]-Sales_Data[[#This Row],[Discount_Amount]]</f>
        <v>42079.214500000002</v>
      </c>
      <c r="T2974">
        <f>Sales_Data[[#This Row],[Net Sales]]-Sales_Data[[#This Row],[Cost]]</f>
        <v>12752.7245</v>
      </c>
      <c r="U2974" s="2">
        <f>Sales_Data[[#This Row],[Profit]]/Sales_Data[[#This Row],[Net Sales]]</f>
        <v>0.30306469955611931</v>
      </c>
      <c r="V2974">
        <f>YEAR(Sales_Data[[#This Row],[Order_Date]])</f>
        <v>2025</v>
      </c>
      <c r="W2974" t="str">
        <f>TEXT(Sales_Data[[#This Row],[Order_Date]],"mmm")</f>
        <v>Feb</v>
      </c>
      <c r="X2974">
        <f>MONTH(Sales_Data[[#This Row],[Order_Date]])</f>
        <v>2</v>
      </c>
      <c r="Y2974" t="str">
        <f>"Q"&amp;ROUNDUP(MONTH(Sales_Data[[#This Row],[Order_Date]])/3,0)</f>
        <v>Q1</v>
      </c>
    </row>
    <row r="2975" spans="1:25" x14ac:dyDescent="0.3">
      <c r="A2975" t="s">
        <v>4548</v>
      </c>
      <c r="B2975" s="1">
        <v>45895</v>
      </c>
      <c r="C2975" t="s">
        <v>1315</v>
      </c>
      <c r="D2975" t="s">
        <v>56</v>
      </c>
      <c r="E2975" t="s">
        <v>19</v>
      </c>
      <c r="F2975" t="s">
        <v>66</v>
      </c>
      <c r="G2975" t="s">
        <v>41</v>
      </c>
      <c r="H2975" t="s">
        <v>42</v>
      </c>
      <c r="I2975" t="s">
        <v>82</v>
      </c>
      <c r="J2975">
        <v>1</v>
      </c>
      <c r="K2975">
        <v>7467.82</v>
      </c>
      <c r="L2975">
        <v>0</v>
      </c>
      <c r="M2975">
        <v>6279.93</v>
      </c>
      <c r="N2975" t="s">
        <v>70</v>
      </c>
      <c r="O2975" t="s">
        <v>35</v>
      </c>
      <c r="P2975" t="s">
        <v>44</v>
      </c>
      <c r="Q2975">
        <f>Sales_Data[[#This Row],[Quantity]]*Sales_Data[[#This Row],[Unit_Price]]</f>
        <v>7467.82</v>
      </c>
      <c r="R2975">
        <f>Sales_Data[[#This Row],[Gross_Sales]]*Sales_Data[[#This Row],[Discount]]</f>
        <v>0</v>
      </c>
      <c r="S2975">
        <f>Sales_Data[[#This Row],[Gross_Sales]]-Sales_Data[[#This Row],[Discount_Amount]]</f>
        <v>7467.82</v>
      </c>
      <c r="T2975">
        <f>Sales_Data[[#This Row],[Net Sales]]-Sales_Data[[#This Row],[Cost]]</f>
        <v>1187.8899999999994</v>
      </c>
      <c r="U2975" s="2">
        <f>Sales_Data[[#This Row],[Profit]]/Sales_Data[[#This Row],[Net Sales]]</f>
        <v>0.15906784041393598</v>
      </c>
      <c r="V2975">
        <f>YEAR(Sales_Data[[#This Row],[Order_Date]])</f>
        <v>2025</v>
      </c>
      <c r="W2975" t="str">
        <f>TEXT(Sales_Data[[#This Row],[Order_Date]],"mmm")</f>
        <v>Aug</v>
      </c>
      <c r="X2975">
        <f>MONTH(Sales_Data[[#This Row],[Order_Date]])</f>
        <v>8</v>
      </c>
      <c r="Y2975" t="str">
        <f>"Q"&amp;ROUNDUP(MONTH(Sales_Data[[#This Row],[Order_Date]])/3,0)</f>
        <v>Q3</v>
      </c>
    </row>
    <row r="2976" spans="1:25" x14ac:dyDescent="0.3">
      <c r="A2976" t="s">
        <v>4549</v>
      </c>
      <c r="B2976" s="1">
        <v>45761</v>
      </c>
      <c r="C2976" t="s">
        <v>1606</v>
      </c>
      <c r="D2976" t="s">
        <v>327</v>
      </c>
      <c r="E2976" t="s">
        <v>19</v>
      </c>
      <c r="F2976" t="s">
        <v>57</v>
      </c>
      <c r="G2976" t="s">
        <v>75</v>
      </c>
      <c r="H2976" t="s">
        <v>185</v>
      </c>
      <c r="I2976" t="s">
        <v>261</v>
      </c>
      <c r="J2976">
        <v>1</v>
      </c>
      <c r="K2976">
        <v>7616.33</v>
      </c>
      <c r="L2976">
        <v>0</v>
      </c>
      <c r="M2976">
        <v>6210.11</v>
      </c>
      <c r="N2976" t="s">
        <v>83</v>
      </c>
      <c r="O2976" t="s">
        <v>35</v>
      </c>
      <c r="P2976" t="s">
        <v>44</v>
      </c>
      <c r="Q2976">
        <f>Sales_Data[[#This Row],[Quantity]]*Sales_Data[[#This Row],[Unit_Price]]</f>
        <v>7616.33</v>
      </c>
      <c r="R2976">
        <f>Sales_Data[[#This Row],[Gross_Sales]]*Sales_Data[[#This Row],[Discount]]</f>
        <v>0</v>
      </c>
      <c r="S2976">
        <f>Sales_Data[[#This Row],[Gross_Sales]]-Sales_Data[[#This Row],[Discount_Amount]]</f>
        <v>7616.33</v>
      </c>
      <c r="T2976">
        <f>Sales_Data[[#This Row],[Net Sales]]-Sales_Data[[#This Row],[Cost]]</f>
        <v>1406.2200000000003</v>
      </c>
      <c r="U2976" s="2">
        <f>Sales_Data[[#This Row],[Profit]]/Sales_Data[[#This Row],[Net Sales]]</f>
        <v>0.18463223100889803</v>
      </c>
      <c r="V2976">
        <f>YEAR(Sales_Data[[#This Row],[Order_Date]])</f>
        <v>2025</v>
      </c>
      <c r="W2976" t="str">
        <f>TEXT(Sales_Data[[#This Row],[Order_Date]],"mmm")</f>
        <v>Apr</v>
      </c>
      <c r="X2976">
        <f>MONTH(Sales_Data[[#This Row],[Order_Date]])</f>
        <v>4</v>
      </c>
      <c r="Y2976" t="str">
        <f>"Q"&amp;ROUNDUP(MONTH(Sales_Data[[#This Row],[Order_Date]])/3,0)</f>
        <v>Q2</v>
      </c>
    </row>
    <row r="2977" spans="1:25" x14ac:dyDescent="0.3">
      <c r="A2977" t="s">
        <v>4550</v>
      </c>
      <c r="B2977" s="1">
        <v>45867</v>
      </c>
      <c r="C2977" t="s">
        <v>3146</v>
      </c>
      <c r="D2977" t="s">
        <v>255</v>
      </c>
      <c r="E2977" t="s">
        <v>48</v>
      </c>
      <c r="F2977" t="s">
        <v>132</v>
      </c>
      <c r="G2977" t="s">
        <v>21</v>
      </c>
      <c r="H2977" t="s">
        <v>22</v>
      </c>
      <c r="I2977" t="s">
        <v>62</v>
      </c>
      <c r="J2977">
        <v>2</v>
      </c>
      <c r="K2977">
        <v>50070.49</v>
      </c>
      <c r="L2977">
        <v>0.1</v>
      </c>
      <c r="M2977">
        <v>76779.28</v>
      </c>
      <c r="N2977" t="s">
        <v>24</v>
      </c>
      <c r="O2977" t="s">
        <v>35</v>
      </c>
      <c r="P2977" t="s">
        <v>71</v>
      </c>
      <c r="Q2977">
        <f>Sales_Data[[#This Row],[Quantity]]*Sales_Data[[#This Row],[Unit_Price]]</f>
        <v>100140.98</v>
      </c>
      <c r="R2977">
        <f>Sales_Data[[#This Row],[Gross_Sales]]*Sales_Data[[#This Row],[Discount]]</f>
        <v>10014.098</v>
      </c>
      <c r="S2977">
        <f>Sales_Data[[#This Row],[Gross_Sales]]-Sales_Data[[#This Row],[Discount_Amount]]</f>
        <v>90126.881999999998</v>
      </c>
      <c r="T2977">
        <f>Sales_Data[[#This Row],[Net Sales]]-Sales_Data[[#This Row],[Cost]]</f>
        <v>13347.601999999999</v>
      </c>
      <c r="U2977" s="2">
        <f>Sales_Data[[#This Row],[Profit]]/Sales_Data[[#This Row],[Net Sales]]</f>
        <v>0.14809790046880797</v>
      </c>
      <c r="V2977">
        <f>YEAR(Sales_Data[[#This Row],[Order_Date]])</f>
        <v>2025</v>
      </c>
      <c r="W2977" t="str">
        <f>TEXT(Sales_Data[[#This Row],[Order_Date]],"mmm")</f>
        <v>Jul</v>
      </c>
      <c r="X2977">
        <f>MONTH(Sales_Data[[#This Row],[Order_Date]])</f>
        <v>7</v>
      </c>
      <c r="Y2977" t="str">
        <f>"Q"&amp;ROUNDUP(MONTH(Sales_Data[[#This Row],[Order_Date]])/3,0)</f>
        <v>Q3</v>
      </c>
    </row>
    <row r="2978" spans="1:25" x14ac:dyDescent="0.3">
      <c r="A2978" t="s">
        <v>4551</v>
      </c>
      <c r="B2978" s="1">
        <v>45699</v>
      </c>
      <c r="C2978" t="s">
        <v>3921</v>
      </c>
      <c r="D2978" t="s">
        <v>457</v>
      </c>
      <c r="E2978" t="s">
        <v>119</v>
      </c>
      <c r="F2978" t="s">
        <v>120</v>
      </c>
      <c r="G2978" t="s">
        <v>75</v>
      </c>
      <c r="H2978" t="s">
        <v>185</v>
      </c>
      <c r="I2978" t="s">
        <v>261</v>
      </c>
      <c r="J2978">
        <v>2</v>
      </c>
      <c r="K2978">
        <v>4745.43</v>
      </c>
      <c r="L2978">
        <v>0.1</v>
      </c>
      <c r="M2978">
        <v>6126.37</v>
      </c>
      <c r="N2978" t="s">
        <v>83</v>
      </c>
      <c r="O2978" t="s">
        <v>35</v>
      </c>
      <c r="P2978" t="s">
        <v>44</v>
      </c>
      <c r="Q2978">
        <f>Sales_Data[[#This Row],[Quantity]]*Sales_Data[[#This Row],[Unit_Price]]</f>
        <v>9490.86</v>
      </c>
      <c r="R2978">
        <f>Sales_Data[[#This Row],[Gross_Sales]]*Sales_Data[[#This Row],[Discount]]</f>
        <v>949.08600000000013</v>
      </c>
      <c r="S2978">
        <f>Sales_Data[[#This Row],[Gross_Sales]]-Sales_Data[[#This Row],[Discount_Amount]]</f>
        <v>8541.7740000000013</v>
      </c>
      <c r="T2978">
        <f>Sales_Data[[#This Row],[Net Sales]]-Sales_Data[[#This Row],[Cost]]</f>
        <v>2415.4040000000014</v>
      </c>
      <c r="U2978" s="2">
        <f>Sales_Data[[#This Row],[Profit]]/Sales_Data[[#This Row],[Net Sales]]</f>
        <v>0.28277545156310635</v>
      </c>
      <c r="V2978">
        <f>YEAR(Sales_Data[[#This Row],[Order_Date]])</f>
        <v>2025</v>
      </c>
      <c r="W2978" t="str">
        <f>TEXT(Sales_Data[[#This Row],[Order_Date]],"mmm")</f>
        <v>Feb</v>
      </c>
      <c r="X2978">
        <f>MONTH(Sales_Data[[#This Row],[Order_Date]])</f>
        <v>2</v>
      </c>
      <c r="Y2978" t="str">
        <f>"Q"&amp;ROUNDUP(MONTH(Sales_Data[[#This Row],[Order_Date]])/3,0)</f>
        <v>Q1</v>
      </c>
    </row>
    <row r="2979" spans="1:25" x14ac:dyDescent="0.3">
      <c r="A2979" t="s">
        <v>4552</v>
      </c>
      <c r="B2979" s="1">
        <v>45973</v>
      </c>
      <c r="C2979" t="s">
        <v>574</v>
      </c>
      <c r="D2979" t="s">
        <v>131</v>
      </c>
      <c r="E2979" t="s">
        <v>39</v>
      </c>
      <c r="F2979" t="s">
        <v>107</v>
      </c>
      <c r="G2979" t="s">
        <v>32</v>
      </c>
      <c r="H2979" t="s">
        <v>50</v>
      </c>
      <c r="I2979" t="s">
        <v>51</v>
      </c>
      <c r="J2979">
        <v>1</v>
      </c>
      <c r="K2979">
        <v>5189.33</v>
      </c>
      <c r="L2979">
        <v>0</v>
      </c>
      <c r="M2979">
        <v>4278.8900000000003</v>
      </c>
      <c r="N2979" t="s">
        <v>24</v>
      </c>
      <c r="O2979" t="s">
        <v>35</v>
      </c>
      <c r="P2979" t="s">
        <v>71</v>
      </c>
      <c r="Q2979">
        <f>Sales_Data[[#This Row],[Quantity]]*Sales_Data[[#This Row],[Unit_Price]]</f>
        <v>5189.33</v>
      </c>
      <c r="R2979">
        <f>Sales_Data[[#This Row],[Gross_Sales]]*Sales_Data[[#This Row],[Discount]]</f>
        <v>0</v>
      </c>
      <c r="S2979">
        <f>Sales_Data[[#This Row],[Gross_Sales]]-Sales_Data[[#This Row],[Discount_Amount]]</f>
        <v>5189.33</v>
      </c>
      <c r="T2979">
        <f>Sales_Data[[#This Row],[Net Sales]]-Sales_Data[[#This Row],[Cost]]</f>
        <v>910.4399999999996</v>
      </c>
      <c r="U2979" s="2">
        <f>Sales_Data[[#This Row],[Profit]]/Sales_Data[[#This Row],[Net Sales]]</f>
        <v>0.17544461423729069</v>
      </c>
      <c r="V2979">
        <f>YEAR(Sales_Data[[#This Row],[Order_Date]])</f>
        <v>2025</v>
      </c>
      <c r="W2979" t="str">
        <f>TEXT(Sales_Data[[#This Row],[Order_Date]],"mmm")</f>
        <v>Nov</v>
      </c>
      <c r="X2979">
        <f>MONTH(Sales_Data[[#This Row],[Order_Date]])</f>
        <v>11</v>
      </c>
      <c r="Y2979" t="str">
        <f>"Q"&amp;ROUNDUP(MONTH(Sales_Data[[#This Row],[Order_Date]])/3,0)</f>
        <v>Q4</v>
      </c>
    </row>
    <row r="2980" spans="1:25" x14ac:dyDescent="0.3">
      <c r="A2980" t="s">
        <v>4553</v>
      </c>
      <c r="B2980" s="1">
        <v>45925</v>
      </c>
      <c r="C2980" t="s">
        <v>3838</v>
      </c>
      <c r="D2980" t="s">
        <v>685</v>
      </c>
      <c r="E2980" t="s">
        <v>119</v>
      </c>
      <c r="F2980" t="s">
        <v>146</v>
      </c>
      <c r="G2980" t="s">
        <v>67</v>
      </c>
      <c r="H2980" t="s">
        <v>133</v>
      </c>
      <c r="I2980" t="s">
        <v>134</v>
      </c>
      <c r="J2980">
        <v>2</v>
      </c>
      <c r="K2980">
        <v>4794.13</v>
      </c>
      <c r="L2980">
        <v>0.05</v>
      </c>
      <c r="M2980">
        <v>7643.33</v>
      </c>
      <c r="N2980" t="s">
        <v>52</v>
      </c>
      <c r="O2980" t="s">
        <v>35</v>
      </c>
      <c r="P2980" t="s">
        <v>44</v>
      </c>
      <c r="Q2980">
        <f>Sales_Data[[#This Row],[Quantity]]*Sales_Data[[#This Row],[Unit_Price]]</f>
        <v>9588.26</v>
      </c>
      <c r="R2980">
        <f>Sales_Data[[#This Row],[Gross_Sales]]*Sales_Data[[#This Row],[Discount]]</f>
        <v>479.41300000000001</v>
      </c>
      <c r="S2980">
        <f>Sales_Data[[#This Row],[Gross_Sales]]-Sales_Data[[#This Row],[Discount_Amount]]</f>
        <v>9108.8469999999998</v>
      </c>
      <c r="T2980">
        <f>Sales_Data[[#This Row],[Net Sales]]-Sales_Data[[#This Row],[Cost]]</f>
        <v>1465.5169999999998</v>
      </c>
      <c r="U2980" s="2">
        <f>Sales_Data[[#This Row],[Profit]]/Sales_Data[[#This Row],[Net Sales]]</f>
        <v>0.16088940784711828</v>
      </c>
      <c r="V2980">
        <f>YEAR(Sales_Data[[#This Row],[Order_Date]])</f>
        <v>2025</v>
      </c>
      <c r="W2980" t="str">
        <f>TEXT(Sales_Data[[#This Row],[Order_Date]],"mmm")</f>
        <v>Sep</v>
      </c>
      <c r="X2980">
        <f>MONTH(Sales_Data[[#This Row],[Order_Date]])</f>
        <v>9</v>
      </c>
      <c r="Y2980" t="str">
        <f>"Q"&amp;ROUNDUP(MONTH(Sales_Data[[#This Row],[Order_Date]])/3,0)</f>
        <v>Q3</v>
      </c>
    </row>
    <row r="2981" spans="1:25" x14ac:dyDescent="0.3">
      <c r="A2981" t="s">
        <v>4554</v>
      </c>
      <c r="B2981" s="1">
        <v>45920</v>
      </c>
      <c r="C2981" t="s">
        <v>4482</v>
      </c>
      <c r="D2981" t="s">
        <v>460</v>
      </c>
      <c r="E2981" t="s">
        <v>30</v>
      </c>
      <c r="F2981" t="s">
        <v>31</v>
      </c>
      <c r="G2981" t="s">
        <v>32</v>
      </c>
      <c r="H2981" t="s">
        <v>33</v>
      </c>
      <c r="I2981" t="s">
        <v>161</v>
      </c>
      <c r="J2981">
        <v>5</v>
      </c>
      <c r="K2981">
        <v>3066.3</v>
      </c>
      <c r="L2981">
        <v>0.05</v>
      </c>
      <c r="M2981">
        <v>12806.12</v>
      </c>
      <c r="N2981" t="s">
        <v>70</v>
      </c>
      <c r="O2981" t="s">
        <v>53</v>
      </c>
      <c r="P2981" t="s">
        <v>44</v>
      </c>
      <c r="Q2981">
        <f>Sales_Data[[#This Row],[Quantity]]*Sales_Data[[#This Row],[Unit_Price]]</f>
        <v>15331.5</v>
      </c>
      <c r="R2981">
        <f>Sales_Data[[#This Row],[Gross_Sales]]*Sales_Data[[#This Row],[Discount]]</f>
        <v>766.57500000000005</v>
      </c>
      <c r="S2981">
        <f>Sales_Data[[#This Row],[Gross_Sales]]-Sales_Data[[#This Row],[Discount_Amount]]</f>
        <v>14564.924999999999</v>
      </c>
      <c r="T2981">
        <f>Sales_Data[[#This Row],[Net Sales]]-Sales_Data[[#This Row],[Cost]]</f>
        <v>1758.8049999999985</v>
      </c>
      <c r="U2981" s="2">
        <f>Sales_Data[[#This Row],[Profit]]/Sales_Data[[#This Row],[Net Sales]]</f>
        <v>0.12075620025506473</v>
      </c>
      <c r="V2981">
        <f>YEAR(Sales_Data[[#This Row],[Order_Date]])</f>
        <v>2025</v>
      </c>
      <c r="W2981" t="str">
        <f>TEXT(Sales_Data[[#This Row],[Order_Date]],"mmm")</f>
        <v>Sep</v>
      </c>
      <c r="X2981">
        <f>MONTH(Sales_Data[[#This Row],[Order_Date]])</f>
        <v>9</v>
      </c>
      <c r="Y2981" t="str">
        <f>"Q"&amp;ROUNDUP(MONTH(Sales_Data[[#This Row],[Order_Date]])/3,0)</f>
        <v>Q3</v>
      </c>
    </row>
    <row r="2982" spans="1:25" x14ac:dyDescent="0.3">
      <c r="A2982" t="s">
        <v>4555</v>
      </c>
      <c r="B2982" s="1">
        <v>45993</v>
      </c>
      <c r="C2982" t="s">
        <v>4556</v>
      </c>
      <c r="D2982" t="s">
        <v>463</v>
      </c>
      <c r="E2982" t="s">
        <v>39</v>
      </c>
      <c r="F2982" t="s">
        <v>96</v>
      </c>
      <c r="G2982" t="s">
        <v>32</v>
      </c>
      <c r="H2982" t="s">
        <v>33</v>
      </c>
      <c r="I2982" t="s">
        <v>34</v>
      </c>
      <c r="J2982">
        <v>2</v>
      </c>
      <c r="K2982">
        <v>5420.72</v>
      </c>
      <c r="L2982">
        <v>0.05</v>
      </c>
      <c r="M2982">
        <v>8466.2199999999993</v>
      </c>
      <c r="N2982" t="s">
        <v>24</v>
      </c>
      <c r="O2982" t="s">
        <v>53</v>
      </c>
      <c r="P2982" t="s">
        <v>26</v>
      </c>
      <c r="Q2982">
        <f>Sales_Data[[#This Row],[Quantity]]*Sales_Data[[#This Row],[Unit_Price]]</f>
        <v>10841.44</v>
      </c>
      <c r="R2982">
        <f>Sales_Data[[#This Row],[Gross_Sales]]*Sales_Data[[#This Row],[Discount]]</f>
        <v>542.072</v>
      </c>
      <c r="S2982">
        <f>Sales_Data[[#This Row],[Gross_Sales]]-Sales_Data[[#This Row],[Discount_Amount]]</f>
        <v>10299.368</v>
      </c>
      <c r="T2982">
        <f>Sales_Data[[#This Row],[Net Sales]]-Sales_Data[[#This Row],[Cost]]</f>
        <v>1833.148000000001</v>
      </c>
      <c r="U2982" s="2">
        <f>Sales_Data[[#This Row],[Profit]]/Sales_Data[[#This Row],[Net Sales]]</f>
        <v>0.1779864550912251</v>
      </c>
      <c r="V2982">
        <f>YEAR(Sales_Data[[#This Row],[Order_Date]])</f>
        <v>2025</v>
      </c>
      <c r="W2982" t="str">
        <f>TEXT(Sales_Data[[#This Row],[Order_Date]],"mmm")</f>
        <v>Dec</v>
      </c>
      <c r="X2982">
        <f>MONTH(Sales_Data[[#This Row],[Order_Date]])</f>
        <v>12</v>
      </c>
      <c r="Y2982" t="str">
        <f>"Q"&amp;ROUNDUP(MONTH(Sales_Data[[#This Row],[Order_Date]])/3,0)</f>
        <v>Q4</v>
      </c>
    </row>
    <row r="2983" spans="1:25" x14ac:dyDescent="0.3">
      <c r="A2983" t="s">
        <v>4557</v>
      </c>
      <c r="B2983" s="1">
        <v>46022</v>
      </c>
      <c r="C2983" t="s">
        <v>403</v>
      </c>
      <c r="D2983" t="s">
        <v>347</v>
      </c>
      <c r="E2983" t="s">
        <v>119</v>
      </c>
      <c r="F2983" t="s">
        <v>184</v>
      </c>
      <c r="G2983" t="s">
        <v>41</v>
      </c>
      <c r="H2983" t="s">
        <v>102</v>
      </c>
      <c r="I2983" t="s">
        <v>165</v>
      </c>
      <c r="J2983">
        <v>2</v>
      </c>
      <c r="K2983">
        <v>5662.12</v>
      </c>
      <c r="L2983">
        <v>0.15</v>
      </c>
      <c r="M2983">
        <v>8116.79</v>
      </c>
      <c r="N2983" t="s">
        <v>109</v>
      </c>
      <c r="O2983" t="s">
        <v>25</v>
      </c>
      <c r="P2983" t="s">
        <v>71</v>
      </c>
      <c r="Q2983">
        <f>Sales_Data[[#This Row],[Quantity]]*Sales_Data[[#This Row],[Unit_Price]]</f>
        <v>11324.24</v>
      </c>
      <c r="R2983">
        <f>Sales_Data[[#This Row],[Gross_Sales]]*Sales_Data[[#This Row],[Discount]]</f>
        <v>1698.636</v>
      </c>
      <c r="S2983">
        <f>Sales_Data[[#This Row],[Gross_Sales]]-Sales_Data[[#This Row],[Discount_Amount]]</f>
        <v>9625.6039999999994</v>
      </c>
      <c r="T2983">
        <f>Sales_Data[[#This Row],[Net Sales]]-Sales_Data[[#This Row],[Cost]]</f>
        <v>1508.8139999999994</v>
      </c>
      <c r="U2983" s="2">
        <f>Sales_Data[[#This Row],[Profit]]/Sales_Data[[#This Row],[Net Sales]]</f>
        <v>0.15675005952873186</v>
      </c>
      <c r="V2983">
        <f>YEAR(Sales_Data[[#This Row],[Order_Date]])</f>
        <v>2025</v>
      </c>
      <c r="W2983" t="str">
        <f>TEXT(Sales_Data[[#This Row],[Order_Date]],"mmm")</f>
        <v>Dec</v>
      </c>
      <c r="X2983">
        <f>MONTH(Sales_Data[[#This Row],[Order_Date]])</f>
        <v>12</v>
      </c>
      <c r="Y2983" t="str">
        <f>"Q"&amp;ROUNDUP(MONTH(Sales_Data[[#This Row],[Order_Date]])/3,0)</f>
        <v>Q4</v>
      </c>
    </row>
    <row r="2984" spans="1:25" x14ac:dyDescent="0.3">
      <c r="A2984" t="s">
        <v>4558</v>
      </c>
      <c r="B2984" s="1">
        <v>45916</v>
      </c>
      <c r="C2984" t="s">
        <v>2084</v>
      </c>
      <c r="D2984" t="s">
        <v>504</v>
      </c>
      <c r="E2984" t="s">
        <v>19</v>
      </c>
      <c r="F2984" t="s">
        <v>20</v>
      </c>
      <c r="G2984" t="s">
        <v>41</v>
      </c>
      <c r="H2984" t="s">
        <v>147</v>
      </c>
      <c r="I2984" t="s">
        <v>369</v>
      </c>
      <c r="J2984">
        <v>4</v>
      </c>
      <c r="K2984">
        <v>11350.14</v>
      </c>
      <c r="L2984">
        <v>0</v>
      </c>
      <c r="M2984">
        <v>31735.35</v>
      </c>
      <c r="N2984" t="s">
        <v>70</v>
      </c>
      <c r="O2984" t="s">
        <v>35</v>
      </c>
      <c r="P2984" t="s">
        <v>26</v>
      </c>
      <c r="Q2984">
        <f>Sales_Data[[#This Row],[Quantity]]*Sales_Data[[#This Row],[Unit_Price]]</f>
        <v>45400.56</v>
      </c>
      <c r="R2984">
        <f>Sales_Data[[#This Row],[Gross_Sales]]*Sales_Data[[#This Row],[Discount]]</f>
        <v>0</v>
      </c>
      <c r="S2984">
        <f>Sales_Data[[#This Row],[Gross_Sales]]-Sales_Data[[#This Row],[Discount_Amount]]</f>
        <v>45400.56</v>
      </c>
      <c r="T2984">
        <f>Sales_Data[[#This Row],[Net Sales]]-Sales_Data[[#This Row],[Cost]]</f>
        <v>13665.21</v>
      </c>
      <c r="U2984" s="2">
        <f>Sales_Data[[#This Row],[Profit]]/Sales_Data[[#This Row],[Net Sales]]</f>
        <v>0.30099210230005974</v>
      </c>
      <c r="V2984">
        <f>YEAR(Sales_Data[[#This Row],[Order_Date]])</f>
        <v>2025</v>
      </c>
      <c r="W2984" t="str">
        <f>TEXT(Sales_Data[[#This Row],[Order_Date]],"mmm")</f>
        <v>Sep</v>
      </c>
      <c r="X2984">
        <f>MONTH(Sales_Data[[#This Row],[Order_Date]])</f>
        <v>9</v>
      </c>
      <c r="Y2984" t="str">
        <f>"Q"&amp;ROUNDUP(MONTH(Sales_Data[[#This Row],[Order_Date]])/3,0)</f>
        <v>Q3</v>
      </c>
    </row>
    <row r="2985" spans="1:25" x14ac:dyDescent="0.3">
      <c r="A2985" t="s">
        <v>4559</v>
      </c>
      <c r="B2985" s="1">
        <v>45940</v>
      </c>
      <c r="C2985" t="s">
        <v>2877</v>
      </c>
      <c r="D2985" t="s">
        <v>86</v>
      </c>
      <c r="E2985" t="s">
        <v>119</v>
      </c>
      <c r="F2985" t="s">
        <v>146</v>
      </c>
      <c r="G2985" t="s">
        <v>67</v>
      </c>
      <c r="H2985" t="s">
        <v>88</v>
      </c>
      <c r="I2985" t="s">
        <v>89</v>
      </c>
      <c r="J2985">
        <v>2</v>
      </c>
      <c r="K2985">
        <v>7208.37</v>
      </c>
      <c r="L2985">
        <v>0.05</v>
      </c>
      <c r="M2985">
        <v>10876.65</v>
      </c>
      <c r="N2985" t="s">
        <v>109</v>
      </c>
      <c r="O2985" t="s">
        <v>35</v>
      </c>
      <c r="P2985" t="s">
        <v>71</v>
      </c>
      <c r="Q2985">
        <f>Sales_Data[[#This Row],[Quantity]]*Sales_Data[[#This Row],[Unit_Price]]</f>
        <v>14416.74</v>
      </c>
      <c r="R2985">
        <f>Sales_Data[[#This Row],[Gross_Sales]]*Sales_Data[[#This Row],[Discount]]</f>
        <v>720.83699999999999</v>
      </c>
      <c r="S2985">
        <f>Sales_Data[[#This Row],[Gross_Sales]]-Sales_Data[[#This Row],[Discount_Amount]]</f>
        <v>13695.903</v>
      </c>
      <c r="T2985">
        <f>Sales_Data[[#This Row],[Net Sales]]-Sales_Data[[#This Row],[Cost]]</f>
        <v>2819.2530000000006</v>
      </c>
      <c r="U2985" s="2">
        <f>Sales_Data[[#This Row],[Profit]]/Sales_Data[[#This Row],[Net Sales]]</f>
        <v>0.2058464491169367</v>
      </c>
      <c r="V2985">
        <f>YEAR(Sales_Data[[#This Row],[Order_Date]])</f>
        <v>2025</v>
      </c>
      <c r="W2985" t="str">
        <f>TEXT(Sales_Data[[#This Row],[Order_Date]],"mmm")</f>
        <v>Oct</v>
      </c>
      <c r="X2985">
        <f>MONTH(Sales_Data[[#This Row],[Order_Date]])</f>
        <v>10</v>
      </c>
      <c r="Y2985" t="str">
        <f>"Q"&amp;ROUNDUP(MONTH(Sales_Data[[#This Row],[Order_Date]])/3,0)</f>
        <v>Q4</v>
      </c>
    </row>
    <row r="2986" spans="1:25" x14ac:dyDescent="0.3">
      <c r="A2986" t="s">
        <v>4560</v>
      </c>
      <c r="B2986" s="1">
        <v>45771</v>
      </c>
      <c r="C2986" t="s">
        <v>2534</v>
      </c>
      <c r="D2986" t="s">
        <v>1004</v>
      </c>
      <c r="E2986" t="s">
        <v>19</v>
      </c>
      <c r="F2986" t="s">
        <v>20</v>
      </c>
      <c r="G2986" t="s">
        <v>67</v>
      </c>
      <c r="H2986" t="s">
        <v>88</v>
      </c>
      <c r="I2986" t="s">
        <v>89</v>
      </c>
      <c r="J2986">
        <v>1</v>
      </c>
      <c r="K2986">
        <v>17119.2</v>
      </c>
      <c r="L2986">
        <v>0</v>
      </c>
      <c r="M2986">
        <v>13558.66</v>
      </c>
      <c r="N2986" t="s">
        <v>52</v>
      </c>
      <c r="O2986" t="s">
        <v>35</v>
      </c>
      <c r="P2986" t="s">
        <v>44</v>
      </c>
      <c r="Q2986">
        <f>Sales_Data[[#This Row],[Quantity]]*Sales_Data[[#This Row],[Unit_Price]]</f>
        <v>17119.2</v>
      </c>
      <c r="R2986">
        <f>Sales_Data[[#This Row],[Gross_Sales]]*Sales_Data[[#This Row],[Discount]]</f>
        <v>0</v>
      </c>
      <c r="S2986">
        <f>Sales_Data[[#This Row],[Gross_Sales]]-Sales_Data[[#This Row],[Discount_Amount]]</f>
        <v>17119.2</v>
      </c>
      <c r="T2986">
        <f>Sales_Data[[#This Row],[Net Sales]]-Sales_Data[[#This Row],[Cost]]</f>
        <v>3560.5400000000009</v>
      </c>
      <c r="U2986" s="2">
        <f>Sales_Data[[#This Row],[Profit]]/Sales_Data[[#This Row],[Net Sales]]</f>
        <v>0.20798518622365536</v>
      </c>
      <c r="V2986">
        <f>YEAR(Sales_Data[[#This Row],[Order_Date]])</f>
        <v>2025</v>
      </c>
      <c r="W2986" t="str">
        <f>TEXT(Sales_Data[[#This Row],[Order_Date]],"mmm")</f>
        <v>Apr</v>
      </c>
      <c r="X2986">
        <f>MONTH(Sales_Data[[#This Row],[Order_Date]])</f>
        <v>4</v>
      </c>
      <c r="Y2986" t="str">
        <f>"Q"&amp;ROUNDUP(MONTH(Sales_Data[[#This Row],[Order_Date]])/3,0)</f>
        <v>Q2</v>
      </c>
    </row>
    <row r="2987" spans="1:25" x14ac:dyDescent="0.3">
      <c r="A2987" t="s">
        <v>4561</v>
      </c>
      <c r="B2987" s="1">
        <v>46020</v>
      </c>
      <c r="C2987" t="s">
        <v>2582</v>
      </c>
      <c r="D2987" t="s">
        <v>366</v>
      </c>
      <c r="E2987" t="s">
        <v>19</v>
      </c>
      <c r="F2987" t="s">
        <v>20</v>
      </c>
      <c r="G2987" t="s">
        <v>32</v>
      </c>
      <c r="H2987" t="s">
        <v>33</v>
      </c>
      <c r="I2987" t="s">
        <v>161</v>
      </c>
      <c r="J2987">
        <v>2</v>
      </c>
      <c r="K2987">
        <v>7217.19</v>
      </c>
      <c r="L2987">
        <v>0</v>
      </c>
      <c r="M2987">
        <v>11138.82</v>
      </c>
      <c r="N2987" t="s">
        <v>83</v>
      </c>
      <c r="O2987" t="s">
        <v>25</v>
      </c>
      <c r="P2987" t="s">
        <v>71</v>
      </c>
      <c r="Q2987">
        <f>Sales_Data[[#This Row],[Quantity]]*Sales_Data[[#This Row],[Unit_Price]]</f>
        <v>14434.38</v>
      </c>
      <c r="R2987">
        <f>Sales_Data[[#This Row],[Gross_Sales]]*Sales_Data[[#This Row],[Discount]]</f>
        <v>0</v>
      </c>
      <c r="S2987">
        <f>Sales_Data[[#This Row],[Gross_Sales]]-Sales_Data[[#This Row],[Discount_Amount]]</f>
        <v>14434.38</v>
      </c>
      <c r="T2987">
        <f>Sales_Data[[#This Row],[Net Sales]]-Sales_Data[[#This Row],[Cost]]</f>
        <v>3295.5599999999995</v>
      </c>
      <c r="U2987" s="2">
        <f>Sales_Data[[#This Row],[Profit]]/Sales_Data[[#This Row],[Net Sales]]</f>
        <v>0.22831323548361618</v>
      </c>
      <c r="V2987">
        <f>YEAR(Sales_Data[[#This Row],[Order_Date]])</f>
        <v>2025</v>
      </c>
      <c r="W2987" t="str">
        <f>TEXT(Sales_Data[[#This Row],[Order_Date]],"mmm")</f>
        <v>Dec</v>
      </c>
      <c r="X2987">
        <f>MONTH(Sales_Data[[#This Row],[Order_Date]])</f>
        <v>12</v>
      </c>
      <c r="Y2987" t="str">
        <f>"Q"&amp;ROUNDUP(MONTH(Sales_Data[[#This Row],[Order_Date]])/3,0)</f>
        <v>Q4</v>
      </c>
    </row>
    <row r="2988" spans="1:25" x14ac:dyDescent="0.3">
      <c r="A2988" t="s">
        <v>4562</v>
      </c>
      <c r="B2988" s="1">
        <v>45697</v>
      </c>
      <c r="C2988" t="s">
        <v>4563</v>
      </c>
      <c r="D2988" t="s">
        <v>317</v>
      </c>
      <c r="E2988" t="s">
        <v>19</v>
      </c>
      <c r="F2988" t="s">
        <v>20</v>
      </c>
      <c r="G2988" t="s">
        <v>67</v>
      </c>
      <c r="H2988" t="s">
        <v>68</v>
      </c>
      <c r="I2988" t="s">
        <v>69</v>
      </c>
      <c r="J2988">
        <v>1</v>
      </c>
      <c r="K2988">
        <v>10684.13</v>
      </c>
      <c r="L2988">
        <v>0.15</v>
      </c>
      <c r="M2988">
        <v>7905.3</v>
      </c>
      <c r="N2988" t="s">
        <v>52</v>
      </c>
      <c r="O2988" t="s">
        <v>35</v>
      </c>
      <c r="P2988" t="s">
        <v>26</v>
      </c>
      <c r="Q2988">
        <f>Sales_Data[[#This Row],[Quantity]]*Sales_Data[[#This Row],[Unit_Price]]</f>
        <v>10684.13</v>
      </c>
      <c r="R2988">
        <f>Sales_Data[[#This Row],[Gross_Sales]]*Sales_Data[[#This Row],[Discount]]</f>
        <v>1602.6194999999998</v>
      </c>
      <c r="S2988">
        <f>Sales_Data[[#This Row],[Gross_Sales]]-Sales_Data[[#This Row],[Discount_Amount]]</f>
        <v>9081.5105000000003</v>
      </c>
      <c r="T2988">
        <f>Sales_Data[[#This Row],[Net Sales]]-Sales_Data[[#This Row],[Cost]]</f>
        <v>1176.2105000000001</v>
      </c>
      <c r="U2988" s="2">
        <f>Sales_Data[[#This Row],[Profit]]/Sales_Data[[#This Row],[Net Sales]]</f>
        <v>0.12951705556030577</v>
      </c>
      <c r="V2988">
        <f>YEAR(Sales_Data[[#This Row],[Order_Date]])</f>
        <v>2025</v>
      </c>
      <c r="W2988" t="str">
        <f>TEXT(Sales_Data[[#This Row],[Order_Date]],"mmm")</f>
        <v>Feb</v>
      </c>
      <c r="X2988">
        <f>MONTH(Sales_Data[[#This Row],[Order_Date]])</f>
        <v>2</v>
      </c>
      <c r="Y2988" t="str">
        <f>"Q"&amp;ROUNDUP(MONTH(Sales_Data[[#This Row],[Order_Date]])/3,0)</f>
        <v>Q1</v>
      </c>
    </row>
    <row r="2989" spans="1:25" x14ac:dyDescent="0.3">
      <c r="A2989" t="s">
        <v>4564</v>
      </c>
      <c r="B2989" s="1">
        <v>45877</v>
      </c>
      <c r="C2989" t="s">
        <v>1856</v>
      </c>
      <c r="D2989" t="s">
        <v>205</v>
      </c>
      <c r="E2989" t="s">
        <v>39</v>
      </c>
      <c r="F2989" t="s">
        <v>40</v>
      </c>
      <c r="G2989" t="s">
        <v>21</v>
      </c>
      <c r="H2989" t="s">
        <v>22</v>
      </c>
      <c r="I2989" t="s">
        <v>62</v>
      </c>
      <c r="J2989">
        <v>3</v>
      </c>
      <c r="K2989">
        <v>969.4</v>
      </c>
      <c r="L2989">
        <v>0.05</v>
      </c>
      <c r="M2989">
        <v>2012.73</v>
      </c>
      <c r="N2989" t="s">
        <v>52</v>
      </c>
      <c r="O2989" t="s">
        <v>53</v>
      </c>
      <c r="P2989" t="s">
        <v>71</v>
      </c>
      <c r="Q2989">
        <f>Sales_Data[[#This Row],[Quantity]]*Sales_Data[[#This Row],[Unit_Price]]</f>
        <v>2908.2</v>
      </c>
      <c r="R2989">
        <f>Sales_Data[[#This Row],[Gross_Sales]]*Sales_Data[[#This Row],[Discount]]</f>
        <v>145.41</v>
      </c>
      <c r="S2989">
        <f>Sales_Data[[#This Row],[Gross_Sales]]-Sales_Data[[#This Row],[Discount_Amount]]</f>
        <v>2762.79</v>
      </c>
      <c r="T2989">
        <f>Sales_Data[[#This Row],[Net Sales]]-Sales_Data[[#This Row],[Cost]]</f>
        <v>750.06</v>
      </c>
      <c r="U2989" s="2">
        <f>Sales_Data[[#This Row],[Profit]]/Sales_Data[[#This Row],[Net Sales]]</f>
        <v>0.27148643219354346</v>
      </c>
      <c r="V2989">
        <f>YEAR(Sales_Data[[#This Row],[Order_Date]])</f>
        <v>2025</v>
      </c>
      <c r="W2989" t="str">
        <f>TEXT(Sales_Data[[#This Row],[Order_Date]],"mmm")</f>
        <v>Aug</v>
      </c>
      <c r="X2989">
        <f>MONTH(Sales_Data[[#This Row],[Order_Date]])</f>
        <v>8</v>
      </c>
      <c r="Y2989" t="str">
        <f>"Q"&amp;ROUNDUP(MONTH(Sales_Data[[#This Row],[Order_Date]])/3,0)</f>
        <v>Q3</v>
      </c>
    </row>
    <row r="2990" spans="1:25" x14ac:dyDescent="0.3">
      <c r="A2990" t="s">
        <v>4565</v>
      </c>
      <c r="B2990" s="1">
        <v>45786</v>
      </c>
      <c r="C2990" t="s">
        <v>3206</v>
      </c>
      <c r="D2990" t="s">
        <v>118</v>
      </c>
      <c r="E2990" t="s">
        <v>39</v>
      </c>
      <c r="F2990" t="s">
        <v>96</v>
      </c>
      <c r="G2990" t="s">
        <v>21</v>
      </c>
      <c r="H2990" t="s">
        <v>127</v>
      </c>
      <c r="I2990" t="s">
        <v>342</v>
      </c>
      <c r="J2990">
        <v>4</v>
      </c>
      <c r="K2990">
        <v>2768.11</v>
      </c>
      <c r="L2990">
        <v>0.1</v>
      </c>
      <c r="M2990">
        <v>8427.26</v>
      </c>
      <c r="N2990" t="s">
        <v>83</v>
      </c>
      <c r="O2990" t="s">
        <v>35</v>
      </c>
      <c r="P2990" t="s">
        <v>44</v>
      </c>
      <c r="Q2990">
        <f>Sales_Data[[#This Row],[Quantity]]*Sales_Data[[#This Row],[Unit_Price]]</f>
        <v>11072.44</v>
      </c>
      <c r="R2990">
        <f>Sales_Data[[#This Row],[Gross_Sales]]*Sales_Data[[#This Row],[Discount]]</f>
        <v>1107.2440000000001</v>
      </c>
      <c r="S2990">
        <f>Sales_Data[[#This Row],[Gross_Sales]]-Sales_Data[[#This Row],[Discount_Amount]]</f>
        <v>9965.1959999999999</v>
      </c>
      <c r="T2990">
        <f>Sales_Data[[#This Row],[Net Sales]]-Sales_Data[[#This Row],[Cost]]</f>
        <v>1537.9359999999997</v>
      </c>
      <c r="U2990" s="2">
        <f>Sales_Data[[#This Row],[Profit]]/Sales_Data[[#This Row],[Net Sales]]</f>
        <v>0.15433073268202649</v>
      </c>
      <c r="V2990">
        <f>YEAR(Sales_Data[[#This Row],[Order_Date]])</f>
        <v>2025</v>
      </c>
      <c r="W2990" t="str">
        <f>TEXT(Sales_Data[[#This Row],[Order_Date]],"mmm")</f>
        <v>May</v>
      </c>
      <c r="X2990">
        <f>MONTH(Sales_Data[[#This Row],[Order_Date]])</f>
        <v>5</v>
      </c>
      <c r="Y2990" t="str">
        <f>"Q"&amp;ROUNDUP(MONTH(Sales_Data[[#This Row],[Order_Date]])/3,0)</f>
        <v>Q2</v>
      </c>
    </row>
    <row r="2991" spans="1:25" x14ac:dyDescent="0.3">
      <c r="A2991" t="s">
        <v>4566</v>
      </c>
      <c r="B2991" s="1">
        <v>45665</v>
      </c>
      <c r="C2991" t="s">
        <v>182</v>
      </c>
      <c r="D2991" t="s">
        <v>18</v>
      </c>
      <c r="E2991" t="s">
        <v>19</v>
      </c>
      <c r="F2991" t="s">
        <v>20</v>
      </c>
      <c r="G2991" t="s">
        <v>41</v>
      </c>
      <c r="H2991" t="s">
        <v>147</v>
      </c>
      <c r="I2991" t="s">
        <v>369</v>
      </c>
      <c r="J2991">
        <v>1</v>
      </c>
      <c r="K2991">
        <v>7828.45</v>
      </c>
      <c r="L2991">
        <v>0.05</v>
      </c>
      <c r="M2991">
        <v>4719.16</v>
      </c>
      <c r="N2991" t="s">
        <v>24</v>
      </c>
      <c r="O2991" t="s">
        <v>35</v>
      </c>
      <c r="P2991" t="s">
        <v>71</v>
      </c>
      <c r="Q2991">
        <f>Sales_Data[[#This Row],[Quantity]]*Sales_Data[[#This Row],[Unit_Price]]</f>
        <v>7828.45</v>
      </c>
      <c r="R2991">
        <f>Sales_Data[[#This Row],[Gross_Sales]]*Sales_Data[[#This Row],[Discount]]</f>
        <v>391.42250000000001</v>
      </c>
      <c r="S2991">
        <f>Sales_Data[[#This Row],[Gross_Sales]]-Sales_Data[[#This Row],[Discount_Amount]]</f>
        <v>7437.0275000000001</v>
      </c>
      <c r="T2991">
        <f>Sales_Data[[#This Row],[Net Sales]]-Sales_Data[[#This Row],[Cost]]</f>
        <v>2717.8675000000003</v>
      </c>
      <c r="U2991" s="2">
        <f>Sales_Data[[#This Row],[Profit]]/Sales_Data[[#This Row],[Net Sales]]</f>
        <v>0.365450779898286</v>
      </c>
      <c r="V2991">
        <f>YEAR(Sales_Data[[#This Row],[Order_Date]])</f>
        <v>2025</v>
      </c>
      <c r="W2991" t="str">
        <f>TEXT(Sales_Data[[#This Row],[Order_Date]],"mmm")</f>
        <v>Jan</v>
      </c>
      <c r="X2991">
        <f>MONTH(Sales_Data[[#This Row],[Order_Date]])</f>
        <v>1</v>
      </c>
      <c r="Y2991" t="str">
        <f>"Q"&amp;ROUNDUP(MONTH(Sales_Data[[#This Row],[Order_Date]])/3,0)</f>
        <v>Q1</v>
      </c>
    </row>
    <row r="2992" spans="1:25" x14ac:dyDescent="0.3">
      <c r="A2992" t="s">
        <v>4567</v>
      </c>
      <c r="B2992" s="1">
        <v>45758</v>
      </c>
      <c r="C2992" t="s">
        <v>1246</v>
      </c>
      <c r="D2992" t="s">
        <v>280</v>
      </c>
      <c r="E2992" t="s">
        <v>19</v>
      </c>
      <c r="F2992" t="s">
        <v>20</v>
      </c>
      <c r="G2992" t="s">
        <v>67</v>
      </c>
      <c r="H2992" t="s">
        <v>121</v>
      </c>
      <c r="I2992" t="s">
        <v>142</v>
      </c>
      <c r="J2992">
        <v>1</v>
      </c>
      <c r="K2992">
        <v>15149.61</v>
      </c>
      <c r="L2992">
        <v>0.1</v>
      </c>
      <c r="M2992">
        <v>9905.6</v>
      </c>
      <c r="N2992" t="s">
        <v>52</v>
      </c>
      <c r="O2992" t="s">
        <v>35</v>
      </c>
      <c r="P2992" t="s">
        <v>44</v>
      </c>
      <c r="Q2992">
        <f>Sales_Data[[#This Row],[Quantity]]*Sales_Data[[#This Row],[Unit_Price]]</f>
        <v>15149.61</v>
      </c>
      <c r="R2992">
        <f>Sales_Data[[#This Row],[Gross_Sales]]*Sales_Data[[#This Row],[Discount]]</f>
        <v>1514.9610000000002</v>
      </c>
      <c r="S2992">
        <f>Sales_Data[[#This Row],[Gross_Sales]]-Sales_Data[[#This Row],[Discount_Amount]]</f>
        <v>13634.649000000001</v>
      </c>
      <c r="T2992">
        <f>Sales_Data[[#This Row],[Net Sales]]-Sales_Data[[#This Row],[Cost]]</f>
        <v>3729.0490000000009</v>
      </c>
      <c r="U2992" s="2">
        <f>Sales_Data[[#This Row],[Profit]]/Sales_Data[[#This Row],[Net Sales]]</f>
        <v>0.27349798296971201</v>
      </c>
      <c r="V2992">
        <f>YEAR(Sales_Data[[#This Row],[Order_Date]])</f>
        <v>2025</v>
      </c>
      <c r="W2992" t="str">
        <f>TEXT(Sales_Data[[#This Row],[Order_Date]],"mmm")</f>
        <v>Apr</v>
      </c>
      <c r="X2992">
        <f>MONTH(Sales_Data[[#This Row],[Order_Date]])</f>
        <v>4</v>
      </c>
      <c r="Y2992" t="str">
        <f>"Q"&amp;ROUNDUP(MONTH(Sales_Data[[#This Row],[Order_Date]])/3,0)</f>
        <v>Q2</v>
      </c>
    </row>
    <row r="2993" spans="1:25" x14ac:dyDescent="0.3">
      <c r="A2993" t="s">
        <v>4568</v>
      </c>
      <c r="B2993" s="1">
        <v>45833</v>
      </c>
      <c r="C2993" t="s">
        <v>1269</v>
      </c>
      <c r="D2993" t="s">
        <v>199</v>
      </c>
      <c r="E2993" t="s">
        <v>119</v>
      </c>
      <c r="F2993" t="s">
        <v>120</v>
      </c>
      <c r="G2993" t="s">
        <v>21</v>
      </c>
      <c r="H2993" t="s">
        <v>230</v>
      </c>
      <c r="I2993" t="s">
        <v>231</v>
      </c>
      <c r="J2993">
        <v>1</v>
      </c>
      <c r="K2993">
        <v>4863.84</v>
      </c>
      <c r="L2993">
        <v>0.15</v>
      </c>
      <c r="M2993">
        <v>2641.64</v>
      </c>
      <c r="N2993" t="s">
        <v>70</v>
      </c>
      <c r="O2993" t="s">
        <v>35</v>
      </c>
      <c r="P2993" t="s">
        <v>44</v>
      </c>
      <c r="Q2993">
        <f>Sales_Data[[#This Row],[Quantity]]*Sales_Data[[#This Row],[Unit_Price]]</f>
        <v>4863.84</v>
      </c>
      <c r="R2993">
        <f>Sales_Data[[#This Row],[Gross_Sales]]*Sales_Data[[#This Row],[Discount]]</f>
        <v>729.57600000000002</v>
      </c>
      <c r="S2993">
        <f>Sales_Data[[#This Row],[Gross_Sales]]-Sales_Data[[#This Row],[Discount_Amount]]</f>
        <v>4134.2640000000001</v>
      </c>
      <c r="T2993">
        <f>Sales_Data[[#This Row],[Net Sales]]-Sales_Data[[#This Row],[Cost]]</f>
        <v>1492.6240000000003</v>
      </c>
      <c r="U2993" s="2">
        <f>Sales_Data[[#This Row],[Profit]]/Sales_Data[[#This Row],[Net Sales]]</f>
        <v>0.36103741802652184</v>
      </c>
      <c r="V2993">
        <f>YEAR(Sales_Data[[#This Row],[Order_Date]])</f>
        <v>2025</v>
      </c>
      <c r="W2993" t="str">
        <f>TEXT(Sales_Data[[#This Row],[Order_Date]],"mmm")</f>
        <v>Jun</v>
      </c>
      <c r="X2993">
        <f>MONTH(Sales_Data[[#This Row],[Order_Date]])</f>
        <v>6</v>
      </c>
      <c r="Y2993" t="str">
        <f>"Q"&amp;ROUNDUP(MONTH(Sales_Data[[#This Row],[Order_Date]])/3,0)</f>
        <v>Q2</v>
      </c>
    </row>
    <row r="2994" spans="1:25" x14ac:dyDescent="0.3">
      <c r="A2994" t="s">
        <v>4569</v>
      </c>
      <c r="B2994" s="1">
        <v>45764</v>
      </c>
      <c r="C2994" t="s">
        <v>4570</v>
      </c>
      <c r="D2994" t="s">
        <v>180</v>
      </c>
      <c r="E2994" t="s">
        <v>39</v>
      </c>
      <c r="F2994" t="s">
        <v>107</v>
      </c>
      <c r="G2994" t="s">
        <v>41</v>
      </c>
      <c r="H2994" t="s">
        <v>42</v>
      </c>
      <c r="I2994" t="s">
        <v>43</v>
      </c>
      <c r="J2994">
        <v>1</v>
      </c>
      <c r="K2994">
        <v>5225.04</v>
      </c>
      <c r="L2994">
        <v>0.15</v>
      </c>
      <c r="M2994">
        <v>3439.61</v>
      </c>
      <c r="N2994" t="s">
        <v>52</v>
      </c>
      <c r="O2994" t="s">
        <v>25</v>
      </c>
      <c r="P2994" t="s">
        <v>44</v>
      </c>
      <c r="Q2994">
        <f>Sales_Data[[#This Row],[Quantity]]*Sales_Data[[#This Row],[Unit_Price]]</f>
        <v>5225.04</v>
      </c>
      <c r="R2994">
        <f>Sales_Data[[#This Row],[Gross_Sales]]*Sales_Data[[#This Row],[Discount]]</f>
        <v>783.75599999999997</v>
      </c>
      <c r="S2994">
        <f>Sales_Data[[#This Row],[Gross_Sales]]-Sales_Data[[#This Row],[Discount_Amount]]</f>
        <v>4441.2839999999997</v>
      </c>
      <c r="T2994">
        <f>Sales_Data[[#This Row],[Net Sales]]-Sales_Data[[#This Row],[Cost]]</f>
        <v>1001.6739999999995</v>
      </c>
      <c r="U2994" s="2">
        <f>Sales_Data[[#This Row],[Profit]]/Sales_Data[[#This Row],[Net Sales]]</f>
        <v>0.22553702938159317</v>
      </c>
      <c r="V2994">
        <f>YEAR(Sales_Data[[#This Row],[Order_Date]])</f>
        <v>2025</v>
      </c>
      <c r="W2994" t="str">
        <f>TEXT(Sales_Data[[#This Row],[Order_Date]],"mmm")</f>
        <v>Apr</v>
      </c>
      <c r="X2994">
        <f>MONTH(Sales_Data[[#This Row],[Order_Date]])</f>
        <v>4</v>
      </c>
      <c r="Y2994" t="str">
        <f>"Q"&amp;ROUNDUP(MONTH(Sales_Data[[#This Row],[Order_Date]])/3,0)</f>
        <v>Q2</v>
      </c>
    </row>
    <row r="2995" spans="1:25" x14ac:dyDescent="0.3">
      <c r="A2995" t="s">
        <v>4571</v>
      </c>
      <c r="B2995" s="1">
        <v>45758</v>
      </c>
      <c r="C2995" t="s">
        <v>3090</v>
      </c>
      <c r="D2995" t="s">
        <v>422</v>
      </c>
      <c r="E2995" t="s">
        <v>19</v>
      </c>
      <c r="F2995" t="s">
        <v>113</v>
      </c>
      <c r="G2995" t="s">
        <v>67</v>
      </c>
      <c r="H2995" t="s">
        <v>133</v>
      </c>
      <c r="I2995" t="s">
        <v>138</v>
      </c>
      <c r="J2995">
        <v>3</v>
      </c>
      <c r="K2995">
        <v>1028.83</v>
      </c>
      <c r="L2995">
        <v>0</v>
      </c>
      <c r="M2995">
        <v>2388.9899999999998</v>
      </c>
      <c r="N2995" t="s">
        <v>24</v>
      </c>
      <c r="O2995" t="s">
        <v>25</v>
      </c>
      <c r="P2995" t="s">
        <v>44</v>
      </c>
      <c r="Q2995">
        <f>Sales_Data[[#This Row],[Quantity]]*Sales_Data[[#This Row],[Unit_Price]]</f>
        <v>3086.49</v>
      </c>
      <c r="R2995">
        <f>Sales_Data[[#This Row],[Gross_Sales]]*Sales_Data[[#This Row],[Discount]]</f>
        <v>0</v>
      </c>
      <c r="S2995">
        <f>Sales_Data[[#This Row],[Gross_Sales]]-Sales_Data[[#This Row],[Discount_Amount]]</f>
        <v>3086.49</v>
      </c>
      <c r="T2995">
        <f>Sales_Data[[#This Row],[Net Sales]]-Sales_Data[[#This Row],[Cost]]</f>
        <v>697.5</v>
      </c>
      <c r="U2995" s="2">
        <f>Sales_Data[[#This Row],[Profit]]/Sales_Data[[#This Row],[Net Sales]]</f>
        <v>0.22598485658466416</v>
      </c>
      <c r="V2995">
        <f>YEAR(Sales_Data[[#This Row],[Order_Date]])</f>
        <v>2025</v>
      </c>
      <c r="W2995" t="str">
        <f>TEXT(Sales_Data[[#This Row],[Order_Date]],"mmm")</f>
        <v>Apr</v>
      </c>
      <c r="X2995">
        <f>MONTH(Sales_Data[[#This Row],[Order_Date]])</f>
        <v>4</v>
      </c>
      <c r="Y2995" t="str">
        <f>"Q"&amp;ROUNDUP(MONTH(Sales_Data[[#This Row],[Order_Date]])/3,0)</f>
        <v>Q2</v>
      </c>
    </row>
    <row r="2996" spans="1:25" x14ac:dyDescent="0.3">
      <c r="A2996" t="s">
        <v>4572</v>
      </c>
      <c r="B2996" s="1">
        <v>45917</v>
      </c>
      <c r="C2996" t="s">
        <v>4055</v>
      </c>
      <c r="D2996" t="s">
        <v>266</v>
      </c>
      <c r="E2996" t="s">
        <v>39</v>
      </c>
      <c r="F2996" t="s">
        <v>202</v>
      </c>
      <c r="G2996" t="s">
        <v>75</v>
      </c>
      <c r="H2996" t="s">
        <v>76</v>
      </c>
      <c r="I2996" t="s">
        <v>77</v>
      </c>
      <c r="J2996">
        <v>2</v>
      </c>
      <c r="K2996">
        <v>3465.65</v>
      </c>
      <c r="L2996">
        <v>0.15</v>
      </c>
      <c r="M2996">
        <v>4183.8999999999996</v>
      </c>
      <c r="N2996" t="s">
        <v>52</v>
      </c>
      <c r="O2996" t="s">
        <v>35</v>
      </c>
      <c r="P2996" t="s">
        <v>26</v>
      </c>
      <c r="Q2996">
        <f>Sales_Data[[#This Row],[Quantity]]*Sales_Data[[#This Row],[Unit_Price]]</f>
        <v>6931.3</v>
      </c>
      <c r="R2996">
        <f>Sales_Data[[#This Row],[Gross_Sales]]*Sales_Data[[#This Row],[Discount]]</f>
        <v>1039.6949999999999</v>
      </c>
      <c r="S2996">
        <f>Sales_Data[[#This Row],[Gross_Sales]]-Sales_Data[[#This Row],[Discount_Amount]]</f>
        <v>5891.6050000000005</v>
      </c>
      <c r="T2996">
        <f>Sales_Data[[#This Row],[Net Sales]]-Sales_Data[[#This Row],[Cost]]</f>
        <v>1707.7050000000008</v>
      </c>
      <c r="U2996" s="2">
        <f>Sales_Data[[#This Row],[Profit]]/Sales_Data[[#This Row],[Net Sales]]</f>
        <v>0.28985395320969426</v>
      </c>
      <c r="V2996">
        <f>YEAR(Sales_Data[[#This Row],[Order_Date]])</f>
        <v>2025</v>
      </c>
      <c r="W2996" t="str">
        <f>TEXT(Sales_Data[[#This Row],[Order_Date]],"mmm")</f>
        <v>Sep</v>
      </c>
      <c r="X2996">
        <f>MONTH(Sales_Data[[#This Row],[Order_Date]])</f>
        <v>9</v>
      </c>
      <c r="Y2996" t="str">
        <f>"Q"&amp;ROUNDUP(MONTH(Sales_Data[[#This Row],[Order_Date]])/3,0)</f>
        <v>Q3</v>
      </c>
    </row>
    <row r="2997" spans="1:25" x14ac:dyDescent="0.3">
      <c r="A2997" t="s">
        <v>4573</v>
      </c>
      <c r="B2997" s="1">
        <v>45903</v>
      </c>
      <c r="C2997" t="s">
        <v>432</v>
      </c>
      <c r="D2997" t="s">
        <v>397</v>
      </c>
      <c r="E2997" t="s">
        <v>30</v>
      </c>
      <c r="F2997" t="s">
        <v>87</v>
      </c>
      <c r="G2997" t="s">
        <v>21</v>
      </c>
      <c r="H2997" t="s">
        <v>230</v>
      </c>
      <c r="I2997" t="s">
        <v>231</v>
      </c>
      <c r="J2997">
        <v>1</v>
      </c>
      <c r="K2997">
        <v>4531.26</v>
      </c>
      <c r="L2997">
        <v>0.05</v>
      </c>
      <c r="M2997">
        <v>3683.05</v>
      </c>
      <c r="N2997" t="s">
        <v>109</v>
      </c>
      <c r="O2997" t="s">
        <v>53</v>
      </c>
      <c r="P2997" t="s">
        <v>26</v>
      </c>
      <c r="Q2997">
        <f>Sales_Data[[#This Row],[Quantity]]*Sales_Data[[#This Row],[Unit_Price]]</f>
        <v>4531.26</v>
      </c>
      <c r="R2997">
        <f>Sales_Data[[#This Row],[Gross_Sales]]*Sales_Data[[#This Row],[Discount]]</f>
        <v>226.56300000000002</v>
      </c>
      <c r="S2997">
        <f>Sales_Data[[#This Row],[Gross_Sales]]-Sales_Data[[#This Row],[Discount_Amount]]</f>
        <v>4304.6970000000001</v>
      </c>
      <c r="T2997">
        <f>Sales_Data[[#This Row],[Net Sales]]-Sales_Data[[#This Row],[Cost]]</f>
        <v>621.64699999999993</v>
      </c>
      <c r="U2997" s="2">
        <f>Sales_Data[[#This Row],[Profit]]/Sales_Data[[#This Row],[Net Sales]]</f>
        <v>0.14441132558226513</v>
      </c>
      <c r="V2997">
        <f>YEAR(Sales_Data[[#This Row],[Order_Date]])</f>
        <v>2025</v>
      </c>
      <c r="W2997" t="str">
        <f>TEXT(Sales_Data[[#This Row],[Order_Date]],"mmm")</f>
        <v>Sep</v>
      </c>
      <c r="X2997">
        <f>MONTH(Sales_Data[[#This Row],[Order_Date]])</f>
        <v>9</v>
      </c>
      <c r="Y2997" t="str">
        <f>"Q"&amp;ROUNDUP(MONTH(Sales_Data[[#This Row],[Order_Date]])/3,0)</f>
        <v>Q3</v>
      </c>
    </row>
    <row r="2998" spans="1:25" x14ac:dyDescent="0.3">
      <c r="A2998" t="s">
        <v>4574</v>
      </c>
      <c r="B2998" s="1">
        <v>45932</v>
      </c>
      <c r="C2998" t="s">
        <v>4575</v>
      </c>
      <c r="D2998" t="s">
        <v>271</v>
      </c>
      <c r="E2998" t="s">
        <v>119</v>
      </c>
      <c r="F2998" t="s">
        <v>538</v>
      </c>
      <c r="G2998" t="s">
        <v>21</v>
      </c>
      <c r="H2998" t="s">
        <v>230</v>
      </c>
      <c r="I2998" t="s">
        <v>231</v>
      </c>
      <c r="J2998">
        <v>3</v>
      </c>
      <c r="K2998">
        <v>2406.67</v>
      </c>
      <c r="L2998">
        <v>0.05</v>
      </c>
      <c r="M2998">
        <v>4542.33</v>
      </c>
      <c r="N2998" t="s">
        <v>52</v>
      </c>
      <c r="O2998" t="s">
        <v>35</v>
      </c>
      <c r="P2998" t="s">
        <v>71</v>
      </c>
      <c r="Q2998">
        <f>Sales_Data[[#This Row],[Quantity]]*Sales_Data[[#This Row],[Unit_Price]]</f>
        <v>7220.01</v>
      </c>
      <c r="R2998">
        <f>Sales_Data[[#This Row],[Gross_Sales]]*Sales_Data[[#This Row],[Discount]]</f>
        <v>361.00050000000005</v>
      </c>
      <c r="S2998">
        <f>Sales_Data[[#This Row],[Gross_Sales]]-Sales_Data[[#This Row],[Discount_Amount]]</f>
        <v>6859.0095000000001</v>
      </c>
      <c r="T2998">
        <f>Sales_Data[[#This Row],[Net Sales]]-Sales_Data[[#This Row],[Cost]]</f>
        <v>2316.6795000000002</v>
      </c>
      <c r="U2998" s="2">
        <f>Sales_Data[[#This Row],[Profit]]/Sales_Data[[#This Row],[Net Sales]]</f>
        <v>0.33775714992084499</v>
      </c>
      <c r="V2998">
        <f>YEAR(Sales_Data[[#This Row],[Order_Date]])</f>
        <v>2025</v>
      </c>
      <c r="W2998" t="str">
        <f>TEXT(Sales_Data[[#This Row],[Order_Date]],"mmm")</f>
        <v>Oct</v>
      </c>
      <c r="X2998">
        <f>MONTH(Sales_Data[[#This Row],[Order_Date]])</f>
        <v>10</v>
      </c>
      <c r="Y2998" t="str">
        <f>"Q"&amp;ROUNDUP(MONTH(Sales_Data[[#This Row],[Order_Date]])/3,0)</f>
        <v>Q4</v>
      </c>
    </row>
    <row r="2999" spans="1:25" x14ac:dyDescent="0.3">
      <c r="A2999" t="s">
        <v>4576</v>
      </c>
      <c r="B2999" s="1">
        <v>45689</v>
      </c>
      <c r="C2999" t="s">
        <v>593</v>
      </c>
      <c r="D2999" t="s">
        <v>112</v>
      </c>
      <c r="E2999" t="s">
        <v>19</v>
      </c>
      <c r="F2999" t="s">
        <v>57</v>
      </c>
      <c r="G2999" t="s">
        <v>21</v>
      </c>
      <c r="H2999" t="s">
        <v>127</v>
      </c>
      <c r="I2999" t="s">
        <v>128</v>
      </c>
      <c r="J2999">
        <v>1</v>
      </c>
      <c r="K2999">
        <v>1245.33</v>
      </c>
      <c r="L2999">
        <v>0.1</v>
      </c>
      <c r="M2999">
        <v>830.19</v>
      </c>
      <c r="N2999" t="s">
        <v>70</v>
      </c>
      <c r="O2999" t="s">
        <v>35</v>
      </c>
      <c r="P2999" t="s">
        <v>26</v>
      </c>
      <c r="Q2999">
        <f>Sales_Data[[#This Row],[Quantity]]*Sales_Data[[#This Row],[Unit_Price]]</f>
        <v>1245.33</v>
      </c>
      <c r="R2999">
        <f>Sales_Data[[#This Row],[Gross_Sales]]*Sales_Data[[#This Row],[Discount]]</f>
        <v>124.533</v>
      </c>
      <c r="S2999">
        <f>Sales_Data[[#This Row],[Gross_Sales]]-Sales_Data[[#This Row],[Discount_Amount]]</f>
        <v>1120.797</v>
      </c>
      <c r="T2999">
        <f>Sales_Data[[#This Row],[Net Sales]]-Sales_Data[[#This Row],[Cost]]</f>
        <v>290.60699999999997</v>
      </c>
      <c r="U2999" s="2">
        <f>Sales_Data[[#This Row],[Profit]]/Sales_Data[[#This Row],[Net Sales]]</f>
        <v>0.25928602592619354</v>
      </c>
      <c r="V2999">
        <f>YEAR(Sales_Data[[#This Row],[Order_Date]])</f>
        <v>2025</v>
      </c>
      <c r="W2999" t="str">
        <f>TEXT(Sales_Data[[#This Row],[Order_Date]],"mmm")</f>
        <v>Feb</v>
      </c>
      <c r="X2999">
        <f>MONTH(Sales_Data[[#This Row],[Order_Date]])</f>
        <v>2</v>
      </c>
      <c r="Y2999" t="str">
        <f>"Q"&amp;ROUNDUP(MONTH(Sales_Data[[#This Row],[Order_Date]])/3,0)</f>
        <v>Q1</v>
      </c>
    </row>
    <row r="3000" spans="1:25" x14ac:dyDescent="0.3">
      <c r="A3000" t="s">
        <v>4577</v>
      </c>
      <c r="B3000" s="1">
        <v>45794</v>
      </c>
      <c r="C3000" t="s">
        <v>1849</v>
      </c>
      <c r="D3000" t="s">
        <v>356</v>
      </c>
      <c r="E3000" t="s">
        <v>48</v>
      </c>
      <c r="F3000" t="s">
        <v>152</v>
      </c>
      <c r="G3000" t="s">
        <v>75</v>
      </c>
      <c r="H3000" t="s">
        <v>76</v>
      </c>
      <c r="I3000" t="s">
        <v>108</v>
      </c>
      <c r="J3000">
        <v>5</v>
      </c>
      <c r="K3000">
        <v>29021.45</v>
      </c>
      <c r="L3000">
        <v>0.2</v>
      </c>
      <c r="M3000">
        <v>89782.54</v>
      </c>
      <c r="N3000" t="s">
        <v>70</v>
      </c>
      <c r="O3000" t="s">
        <v>25</v>
      </c>
      <c r="P3000" t="s">
        <v>44</v>
      </c>
      <c r="Q3000">
        <f>Sales_Data[[#This Row],[Quantity]]*Sales_Data[[#This Row],[Unit_Price]]</f>
        <v>145107.25</v>
      </c>
      <c r="R3000">
        <f>Sales_Data[[#This Row],[Gross_Sales]]*Sales_Data[[#This Row],[Discount]]</f>
        <v>29021.45</v>
      </c>
      <c r="S3000">
        <f>Sales_Data[[#This Row],[Gross_Sales]]-Sales_Data[[#This Row],[Discount_Amount]]</f>
        <v>116085.8</v>
      </c>
      <c r="T3000">
        <f>Sales_Data[[#This Row],[Net Sales]]-Sales_Data[[#This Row],[Cost]]</f>
        <v>26303.260000000009</v>
      </c>
      <c r="U3000" s="2">
        <f>Sales_Data[[#This Row],[Profit]]/Sales_Data[[#This Row],[Net Sales]]</f>
        <v>0.22658464687326105</v>
      </c>
      <c r="V3000">
        <f>YEAR(Sales_Data[[#This Row],[Order_Date]])</f>
        <v>2025</v>
      </c>
      <c r="W3000" t="str">
        <f>TEXT(Sales_Data[[#This Row],[Order_Date]],"mmm")</f>
        <v>May</v>
      </c>
      <c r="X3000">
        <f>MONTH(Sales_Data[[#This Row],[Order_Date]])</f>
        <v>5</v>
      </c>
      <c r="Y3000" t="str">
        <f>"Q"&amp;ROUNDUP(MONTH(Sales_Data[[#This Row],[Order_Date]])/3,0)</f>
        <v>Q2</v>
      </c>
    </row>
    <row r="3001" spans="1:25" x14ac:dyDescent="0.3">
      <c r="A3001" t="s">
        <v>4578</v>
      </c>
      <c r="B3001" s="1">
        <v>45669</v>
      </c>
      <c r="C3001" t="s">
        <v>429</v>
      </c>
      <c r="D3001" t="s">
        <v>310</v>
      </c>
      <c r="E3001" t="s">
        <v>19</v>
      </c>
      <c r="F3001" t="s">
        <v>66</v>
      </c>
      <c r="G3001" t="s">
        <v>41</v>
      </c>
      <c r="H3001" t="s">
        <v>102</v>
      </c>
      <c r="I3001" t="s">
        <v>103</v>
      </c>
      <c r="J3001">
        <v>1</v>
      </c>
      <c r="K3001">
        <v>12886.67</v>
      </c>
      <c r="L3001">
        <v>0</v>
      </c>
      <c r="M3001">
        <v>8653.98</v>
      </c>
      <c r="N3001" t="s">
        <v>52</v>
      </c>
      <c r="O3001" t="s">
        <v>53</v>
      </c>
      <c r="P3001" t="s">
        <v>44</v>
      </c>
      <c r="Q3001">
        <f>Sales_Data[[#This Row],[Quantity]]*Sales_Data[[#This Row],[Unit_Price]]</f>
        <v>12886.67</v>
      </c>
      <c r="R3001">
        <f>Sales_Data[[#This Row],[Gross_Sales]]*Sales_Data[[#This Row],[Discount]]</f>
        <v>0</v>
      </c>
      <c r="S3001">
        <f>Sales_Data[[#This Row],[Gross_Sales]]-Sales_Data[[#This Row],[Discount_Amount]]</f>
        <v>12886.67</v>
      </c>
      <c r="T3001">
        <f>Sales_Data[[#This Row],[Net Sales]]-Sales_Data[[#This Row],[Cost]]</f>
        <v>4232.6900000000005</v>
      </c>
      <c r="U3001" s="2">
        <f>Sales_Data[[#This Row],[Profit]]/Sales_Data[[#This Row],[Net Sales]]</f>
        <v>0.32845490728015853</v>
      </c>
      <c r="V3001">
        <f>YEAR(Sales_Data[[#This Row],[Order_Date]])</f>
        <v>2025</v>
      </c>
      <c r="W3001" t="str">
        <f>TEXT(Sales_Data[[#This Row],[Order_Date]],"mmm")</f>
        <v>Jan</v>
      </c>
      <c r="X3001">
        <f>MONTH(Sales_Data[[#This Row],[Order_Date]])</f>
        <v>1</v>
      </c>
      <c r="Y3001" t="str">
        <f>"Q"&amp;ROUNDUP(MONTH(Sales_Data[[#This Row],[Order_Date]])/3,0)</f>
        <v>Q1</v>
      </c>
    </row>
    <row r="3002" spans="1:25" x14ac:dyDescent="0.3">
      <c r="A3002" t="s">
        <v>4579</v>
      </c>
      <c r="B3002" s="1">
        <v>45959</v>
      </c>
      <c r="C3002" t="s">
        <v>3694</v>
      </c>
      <c r="D3002" t="s">
        <v>615</v>
      </c>
      <c r="E3002" t="s">
        <v>19</v>
      </c>
      <c r="F3002" t="s">
        <v>20</v>
      </c>
      <c r="G3002" t="s">
        <v>41</v>
      </c>
      <c r="H3002" t="s">
        <v>42</v>
      </c>
      <c r="I3002" t="s">
        <v>82</v>
      </c>
      <c r="J3002">
        <v>2</v>
      </c>
      <c r="K3002">
        <v>8562.2199999999993</v>
      </c>
      <c r="L3002">
        <v>0.1</v>
      </c>
      <c r="M3002">
        <v>12838.51</v>
      </c>
      <c r="N3002" t="s">
        <v>52</v>
      </c>
      <c r="O3002" t="s">
        <v>53</v>
      </c>
      <c r="P3002" t="s">
        <v>44</v>
      </c>
      <c r="Q3002">
        <f>Sales_Data[[#This Row],[Quantity]]*Sales_Data[[#This Row],[Unit_Price]]</f>
        <v>17124.439999999999</v>
      </c>
      <c r="R3002">
        <f>Sales_Data[[#This Row],[Gross_Sales]]*Sales_Data[[#This Row],[Discount]]</f>
        <v>1712.444</v>
      </c>
      <c r="S3002">
        <f>Sales_Data[[#This Row],[Gross_Sales]]-Sales_Data[[#This Row],[Discount_Amount]]</f>
        <v>15411.995999999999</v>
      </c>
      <c r="T3002">
        <f>Sales_Data[[#This Row],[Net Sales]]-Sales_Data[[#This Row],[Cost]]</f>
        <v>2573.485999999999</v>
      </c>
      <c r="U3002" s="2">
        <f>Sales_Data[[#This Row],[Profit]]/Sales_Data[[#This Row],[Net Sales]]</f>
        <v>0.16697941006473133</v>
      </c>
      <c r="V3002">
        <f>YEAR(Sales_Data[[#This Row],[Order_Date]])</f>
        <v>2025</v>
      </c>
      <c r="W3002" t="str">
        <f>TEXT(Sales_Data[[#This Row],[Order_Date]],"mmm")</f>
        <v>Oct</v>
      </c>
      <c r="X3002">
        <f>MONTH(Sales_Data[[#This Row],[Order_Date]])</f>
        <v>10</v>
      </c>
      <c r="Y3002" t="str">
        <f>"Q"&amp;ROUNDUP(MONTH(Sales_Data[[#This Row],[Order_Date]])/3,0)</f>
        <v>Q4</v>
      </c>
    </row>
    <row r="3003" spans="1:25" x14ac:dyDescent="0.3">
      <c r="A3003" t="s">
        <v>4580</v>
      </c>
      <c r="B3003" s="1">
        <v>45673</v>
      </c>
      <c r="C3003" t="s">
        <v>1324</v>
      </c>
      <c r="D3003" t="s">
        <v>596</v>
      </c>
      <c r="E3003" t="s">
        <v>119</v>
      </c>
      <c r="F3003" t="s">
        <v>184</v>
      </c>
      <c r="G3003" t="s">
        <v>67</v>
      </c>
      <c r="H3003" t="s">
        <v>68</v>
      </c>
      <c r="I3003" t="s">
        <v>69</v>
      </c>
      <c r="J3003">
        <v>1</v>
      </c>
      <c r="K3003">
        <v>4409.82</v>
      </c>
      <c r="L3003">
        <v>0</v>
      </c>
      <c r="M3003">
        <v>3256.45</v>
      </c>
      <c r="N3003" t="s">
        <v>109</v>
      </c>
      <c r="O3003" t="s">
        <v>25</v>
      </c>
      <c r="P3003" t="s">
        <v>26</v>
      </c>
      <c r="Q3003">
        <f>Sales_Data[[#This Row],[Quantity]]*Sales_Data[[#This Row],[Unit_Price]]</f>
        <v>4409.82</v>
      </c>
      <c r="R3003">
        <f>Sales_Data[[#This Row],[Gross_Sales]]*Sales_Data[[#This Row],[Discount]]</f>
        <v>0</v>
      </c>
      <c r="S3003">
        <f>Sales_Data[[#This Row],[Gross_Sales]]-Sales_Data[[#This Row],[Discount_Amount]]</f>
        <v>4409.82</v>
      </c>
      <c r="T3003">
        <f>Sales_Data[[#This Row],[Net Sales]]-Sales_Data[[#This Row],[Cost]]</f>
        <v>1153.3699999999999</v>
      </c>
      <c r="U3003" s="2">
        <f>Sales_Data[[#This Row],[Profit]]/Sales_Data[[#This Row],[Net Sales]]</f>
        <v>0.26154582273199362</v>
      </c>
      <c r="V3003">
        <f>YEAR(Sales_Data[[#This Row],[Order_Date]])</f>
        <v>2025</v>
      </c>
      <c r="W3003" t="str">
        <f>TEXT(Sales_Data[[#This Row],[Order_Date]],"mmm")</f>
        <v>Jan</v>
      </c>
      <c r="X3003">
        <f>MONTH(Sales_Data[[#This Row],[Order_Date]])</f>
        <v>1</v>
      </c>
      <c r="Y3003" t="str">
        <f>"Q"&amp;ROUNDUP(MONTH(Sales_Data[[#This Row],[Order_Date]])/3,0)</f>
        <v>Q1</v>
      </c>
    </row>
    <row r="3004" spans="1:25" x14ac:dyDescent="0.3">
      <c r="A3004" t="s">
        <v>4581</v>
      </c>
      <c r="B3004" s="1">
        <v>45786</v>
      </c>
      <c r="C3004" t="s">
        <v>1581</v>
      </c>
      <c r="D3004" t="s">
        <v>387</v>
      </c>
      <c r="E3004" t="s">
        <v>19</v>
      </c>
      <c r="F3004" t="s">
        <v>57</v>
      </c>
      <c r="G3004" t="s">
        <v>41</v>
      </c>
      <c r="H3004" t="s">
        <v>42</v>
      </c>
      <c r="I3004" t="s">
        <v>82</v>
      </c>
      <c r="J3004">
        <v>1</v>
      </c>
      <c r="K3004">
        <v>12287.63</v>
      </c>
      <c r="L3004">
        <v>0.05</v>
      </c>
      <c r="M3004">
        <v>8825.23</v>
      </c>
      <c r="N3004" t="s">
        <v>24</v>
      </c>
      <c r="O3004" t="s">
        <v>25</v>
      </c>
      <c r="P3004" t="s">
        <v>26</v>
      </c>
      <c r="Q3004">
        <f>Sales_Data[[#This Row],[Quantity]]*Sales_Data[[#This Row],[Unit_Price]]</f>
        <v>12287.63</v>
      </c>
      <c r="R3004">
        <f>Sales_Data[[#This Row],[Gross_Sales]]*Sales_Data[[#This Row],[Discount]]</f>
        <v>614.38149999999996</v>
      </c>
      <c r="S3004">
        <f>Sales_Data[[#This Row],[Gross_Sales]]-Sales_Data[[#This Row],[Discount_Amount]]</f>
        <v>11673.2485</v>
      </c>
      <c r="T3004">
        <f>Sales_Data[[#This Row],[Net Sales]]-Sales_Data[[#This Row],[Cost]]</f>
        <v>2848.0185000000001</v>
      </c>
      <c r="U3004" s="2">
        <f>Sales_Data[[#This Row],[Profit]]/Sales_Data[[#This Row],[Net Sales]]</f>
        <v>0.24397822936777197</v>
      </c>
      <c r="V3004">
        <f>YEAR(Sales_Data[[#This Row],[Order_Date]])</f>
        <v>2025</v>
      </c>
      <c r="W3004" t="str">
        <f>TEXT(Sales_Data[[#This Row],[Order_Date]],"mmm")</f>
        <v>May</v>
      </c>
      <c r="X3004">
        <f>MONTH(Sales_Data[[#This Row],[Order_Date]])</f>
        <v>5</v>
      </c>
      <c r="Y3004" t="str">
        <f>"Q"&amp;ROUNDUP(MONTH(Sales_Data[[#This Row],[Order_Date]])/3,0)</f>
        <v>Q2</v>
      </c>
    </row>
    <row r="3005" spans="1:25" x14ac:dyDescent="0.3">
      <c r="A3005" t="s">
        <v>4582</v>
      </c>
      <c r="B3005" s="1">
        <v>45720</v>
      </c>
      <c r="C3005" t="s">
        <v>4583</v>
      </c>
      <c r="D3005" t="s">
        <v>715</v>
      </c>
      <c r="E3005" t="s">
        <v>119</v>
      </c>
      <c r="F3005" t="s">
        <v>538</v>
      </c>
      <c r="G3005" t="s">
        <v>21</v>
      </c>
      <c r="H3005" t="s">
        <v>22</v>
      </c>
      <c r="I3005" t="s">
        <v>62</v>
      </c>
      <c r="J3005">
        <v>3</v>
      </c>
      <c r="K3005">
        <v>2662.3</v>
      </c>
      <c r="L3005">
        <v>0.15</v>
      </c>
      <c r="M3005">
        <v>4926.5</v>
      </c>
      <c r="N3005" t="s">
        <v>52</v>
      </c>
      <c r="O3005" t="s">
        <v>35</v>
      </c>
      <c r="P3005" t="s">
        <v>44</v>
      </c>
      <c r="Q3005">
        <f>Sales_Data[[#This Row],[Quantity]]*Sales_Data[[#This Row],[Unit_Price]]</f>
        <v>7986.9000000000005</v>
      </c>
      <c r="R3005">
        <f>Sales_Data[[#This Row],[Gross_Sales]]*Sales_Data[[#This Row],[Discount]]</f>
        <v>1198.0350000000001</v>
      </c>
      <c r="S3005">
        <f>Sales_Data[[#This Row],[Gross_Sales]]-Sales_Data[[#This Row],[Discount_Amount]]</f>
        <v>6788.8650000000007</v>
      </c>
      <c r="T3005">
        <f>Sales_Data[[#This Row],[Net Sales]]-Sales_Data[[#This Row],[Cost]]</f>
        <v>1862.3650000000007</v>
      </c>
      <c r="U3005" s="2">
        <f>Sales_Data[[#This Row],[Profit]]/Sales_Data[[#This Row],[Net Sales]]</f>
        <v>0.27432641538755015</v>
      </c>
      <c r="V3005">
        <f>YEAR(Sales_Data[[#This Row],[Order_Date]])</f>
        <v>2025</v>
      </c>
      <c r="W3005" t="str">
        <f>TEXT(Sales_Data[[#This Row],[Order_Date]],"mmm")</f>
        <v>Mar</v>
      </c>
      <c r="X3005">
        <f>MONTH(Sales_Data[[#This Row],[Order_Date]])</f>
        <v>3</v>
      </c>
      <c r="Y3005" t="str">
        <f>"Q"&amp;ROUNDUP(MONTH(Sales_Data[[#This Row],[Order_Date]])/3,0)</f>
        <v>Q1</v>
      </c>
    </row>
    <row r="3006" spans="1:25" x14ac:dyDescent="0.3">
      <c r="A3006" t="s">
        <v>4584</v>
      </c>
      <c r="B3006" s="1">
        <v>45766</v>
      </c>
      <c r="C3006" t="s">
        <v>4231</v>
      </c>
      <c r="D3006" t="s">
        <v>255</v>
      </c>
      <c r="E3006" t="s">
        <v>19</v>
      </c>
      <c r="F3006" t="s">
        <v>57</v>
      </c>
      <c r="G3006" t="s">
        <v>21</v>
      </c>
      <c r="H3006" t="s">
        <v>230</v>
      </c>
      <c r="I3006" t="s">
        <v>231</v>
      </c>
      <c r="J3006">
        <v>2</v>
      </c>
      <c r="K3006">
        <v>13707.69</v>
      </c>
      <c r="L3006">
        <v>0.05</v>
      </c>
      <c r="M3006">
        <v>20251.55</v>
      </c>
      <c r="N3006" t="s">
        <v>83</v>
      </c>
      <c r="O3006" t="s">
        <v>35</v>
      </c>
      <c r="P3006" t="s">
        <v>26</v>
      </c>
      <c r="Q3006">
        <f>Sales_Data[[#This Row],[Quantity]]*Sales_Data[[#This Row],[Unit_Price]]</f>
        <v>27415.38</v>
      </c>
      <c r="R3006">
        <f>Sales_Data[[#This Row],[Gross_Sales]]*Sales_Data[[#This Row],[Discount]]</f>
        <v>1370.7690000000002</v>
      </c>
      <c r="S3006">
        <f>Sales_Data[[#This Row],[Gross_Sales]]-Sales_Data[[#This Row],[Discount_Amount]]</f>
        <v>26044.611000000001</v>
      </c>
      <c r="T3006">
        <f>Sales_Data[[#This Row],[Net Sales]]-Sales_Data[[#This Row],[Cost]]</f>
        <v>5793.0610000000015</v>
      </c>
      <c r="U3006" s="2">
        <f>Sales_Data[[#This Row],[Profit]]/Sales_Data[[#This Row],[Net Sales]]</f>
        <v>0.2224283941119336</v>
      </c>
      <c r="V3006">
        <f>YEAR(Sales_Data[[#This Row],[Order_Date]])</f>
        <v>2025</v>
      </c>
      <c r="W3006" t="str">
        <f>TEXT(Sales_Data[[#This Row],[Order_Date]],"mmm")</f>
        <v>Apr</v>
      </c>
      <c r="X3006">
        <f>MONTH(Sales_Data[[#This Row],[Order_Date]])</f>
        <v>4</v>
      </c>
      <c r="Y3006" t="str">
        <f>"Q"&amp;ROUNDUP(MONTH(Sales_Data[[#This Row],[Order_Date]])/3,0)</f>
        <v>Q2</v>
      </c>
    </row>
    <row r="3007" spans="1:25" x14ac:dyDescent="0.3">
      <c r="A3007" t="s">
        <v>4585</v>
      </c>
      <c r="B3007" s="1">
        <v>45678</v>
      </c>
      <c r="C3007" t="s">
        <v>338</v>
      </c>
      <c r="D3007" t="s">
        <v>546</v>
      </c>
      <c r="E3007" t="s">
        <v>119</v>
      </c>
      <c r="F3007" t="s">
        <v>538</v>
      </c>
      <c r="G3007" t="s">
        <v>41</v>
      </c>
      <c r="H3007" t="s">
        <v>147</v>
      </c>
      <c r="I3007" t="s">
        <v>369</v>
      </c>
      <c r="J3007">
        <v>4</v>
      </c>
      <c r="K3007">
        <v>1801.47</v>
      </c>
      <c r="L3007">
        <v>0</v>
      </c>
      <c r="M3007">
        <v>5992.68</v>
      </c>
      <c r="N3007" t="s">
        <v>52</v>
      </c>
      <c r="O3007" t="s">
        <v>35</v>
      </c>
      <c r="P3007" t="s">
        <v>71</v>
      </c>
      <c r="Q3007">
        <f>Sales_Data[[#This Row],[Quantity]]*Sales_Data[[#This Row],[Unit_Price]]</f>
        <v>7205.88</v>
      </c>
      <c r="R3007">
        <f>Sales_Data[[#This Row],[Gross_Sales]]*Sales_Data[[#This Row],[Discount]]</f>
        <v>0</v>
      </c>
      <c r="S3007">
        <f>Sales_Data[[#This Row],[Gross_Sales]]-Sales_Data[[#This Row],[Discount_Amount]]</f>
        <v>7205.88</v>
      </c>
      <c r="T3007">
        <f>Sales_Data[[#This Row],[Net Sales]]-Sales_Data[[#This Row],[Cost]]</f>
        <v>1213.1999999999998</v>
      </c>
      <c r="U3007" s="2">
        <f>Sales_Data[[#This Row],[Profit]]/Sales_Data[[#This Row],[Net Sales]]</f>
        <v>0.1683625039551033</v>
      </c>
      <c r="V3007">
        <f>YEAR(Sales_Data[[#This Row],[Order_Date]])</f>
        <v>2025</v>
      </c>
      <c r="W3007" t="str">
        <f>TEXT(Sales_Data[[#This Row],[Order_Date]],"mmm")</f>
        <v>Jan</v>
      </c>
      <c r="X3007">
        <f>MONTH(Sales_Data[[#This Row],[Order_Date]])</f>
        <v>1</v>
      </c>
      <c r="Y3007" t="str">
        <f>"Q"&amp;ROUNDUP(MONTH(Sales_Data[[#This Row],[Order_Date]])/3,0)</f>
        <v>Q1</v>
      </c>
    </row>
    <row r="3008" spans="1:25" x14ac:dyDescent="0.3">
      <c r="A3008" t="s">
        <v>4586</v>
      </c>
      <c r="B3008" s="1">
        <v>45815</v>
      </c>
      <c r="C3008" t="s">
        <v>4092</v>
      </c>
      <c r="D3008" t="s">
        <v>404</v>
      </c>
      <c r="E3008" t="s">
        <v>48</v>
      </c>
      <c r="F3008" t="s">
        <v>132</v>
      </c>
      <c r="G3008" t="s">
        <v>67</v>
      </c>
      <c r="H3008" t="s">
        <v>121</v>
      </c>
      <c r="I3008" t="s">
        <v>142</v>
      </c>
      <c r="J3008">
        <v>2</v>
      </c>
      <c r="K3008">
        <v>26630.16</v>
      </c>
      <c r="L3008">
        <v>0.05</v>
      </c>
      <c r="M3008">
        <v>35780.25</v>
      </c>
      <c r="N3008" t="s">
        <v>109</v>
      </c>
      <c r="O3008" t="s">
        <v>53</v>
      </c>
      <c r="P3008" t="s">
        <v>44</v>
      </c>
      <c r="Q3008">
        <f>Sales_Data[[#This Row],[Quantity]]*Sales_Data[[#This Row],[Unit_Price]]</f>
        <v>53260.32</v>
      </c>
      <c r="R3008">
        <f>Sales_Data[[#This Row],[Gross_Sales]]*Sales_Data[[#This Row],[Discount]]</f>
        <v>2663.0160000000001</v>
      </c>
      <c r="S3008">
        <f>Sales_Data[[#This Row],[Gross_Sales]]-Sales_Data[[#This Row],[Discount_Amount]]</f>
        <v>50597.303999999996</v>
      </c>
      <c r="T3008">
        <f>Sales_Data[[#This Row],[Net Sales]]-Sales_Data[[#This Row],[Cost]]</f>
        <v>14817.053999999996</v>
      </c>
      <c r="U3008" s="2">
        <f>Sales_Data[[#This Row],[Profit]]/Sales_Data[[#This Row],[Net Sales]]</f>
        <v>0.29284275699748741</v>
      </c>
      <c r="V3008">
        <f>YEAR(Sales_Data[[#This Row],[Order_Date]])</f>
        <v>2025</v>
      </c>
      <c r="W3008" t="str">
        <f>TEXT(Sales_Data[[#This Row],[Order_Date]],"mmm")</f>
        <v>Jun</v>
      </c>
      <c r="X3008">
        <f>MONTH(Sales_Data[[#This Row],[Order_Date]])</f>
        <v>6</v>
      </c>
      <c r="Y3008" t="str">
        <f>"Q"&amp;ROUNDUP(MONTH(Sales_Data[[#This Row],[Order_Date]])/3,0)</f>
        <v>Q2</v>
      </c>
    </row>
    <row r="3009" spans="1:25" x14ac:dyDescent="0.3">
      <c r="A3009" t="s">
        <v>4587</v>
      </c>
      <c r="B3009" s="1">
        <v>45926</v>
      </c>
      <c r="C3009" t="s">
        <v>4588</v>
      </c>
      <c r="D3009" t="s">
        <v>715</v>
      </c>
      <c r="E3009" t="s">
        <v>119</v>
      </c>
      <c r="F3009" t="s">
        <v>146</v>
      </c>
      <c r="G3009" t="s">
        <v>41</v>
      </c>
      <c r="H3009" t="s">
        <v>171</v>
      </c>
      <c r="I3009" t="s">
        <v>172</v>
      </c>
      <c r="J3009">
        <v>4</v>
      </c>
      <c r="K3009">
        <v>6076.07</v>
      </c>
      <c r="L3009">
        <v>0.1</v>
      </c>
      <c r="M3009">
        <v>15292.79</v>
      </c>
      <c r="N3009" t="s">
        <v>52</v>
      </c>
      <c r="O3009" t="s">
        <v>35</v>
      </c>
      <c r="P3009" t="s">
        <v>26</v>
      </c>
      <c r="Q3009">
        <f>Sales_Data[[#This Row],[Quantity]]*Sales_Data[[#This Row],[Unit_Price]]</f>
        <v>24304.28</v>
      </c>
      <c r="R3009">
        <f>Sales_Data[[#This Row],[Gross_Sales]]*Sales_Data[[#This Row],[Discount]]</f>
        <v>2430.4279999999999</v>
      </c>
      <c r="S3009">
        <f>Sales_Data[[#This Row],[Gross_Sales]]-Sales_Data[[#This Row],[Discount_Amount]]</f>
        <v>21873.851999999999</v>
      </c>
      <c r="T3009">
        <f>Sales_Data[[#This Row],[Net Sales]]-Sales_Data[[#This Row],[Cost]]</f>
        <v>6581.0619999999981</v>
      </c>
      <c r="U3009" s="2">
        <f>Sales_Data[[#This Row],[Profit]]/Sales_Data[[#This Row],[Net Sales]]</f>
        <v>0.30086433793188316</v>
      </c>
      <c r="V3009">
        <f>YEAR(Sales_Data[[#This Row],[Order_Date]])</f>
        <v>2025</v>
      </c>
      <c r="W3009" t="str">
        <f>TEXT(Sales_Data[[#This Row],[Order_Date]],"mmm")</f>
        <v>Sep</v>
      </c>
      <c r="X3009">
        <f>MONTH(Sales_Data[[#This Row],[Order_Date]])</f>
        <v>9</v>
      </c>
      <c r="Y3009" t="str">
        <f>"Q"&amp;ROUNDUP(MONTH(Sales_Data[[#This Row],[Order_Date]])/3,0)</f>
        <v>Q3</v>
      </c>
    </row>
    <row r="3010" spans="1:25" x14ac:dyDescent="0.3">
      <c r="A3010" t="s">
        <v>4589</v>
      </c>
      <c r="B3010" s="1">
        <v>45819</v>
      </c>
      <c r="C3010" t="s">
        <v>2531</v>
      </c>
      <c r="D3010" t="s">
        <v>662</v>
      </c>
      <c r="E3010" t="s">
        <v>119</v>
      </c>
      <c r="F3010" t="s">
        <v>146</v>
      </c>
      <c r="G3010" t="s">
        <v>21</v>
      </c>
      <c r="H3010" t="s">
        <v>127</v>
      </c>
      <c r="I3010" t="s">
        <v>342</v>
      </c>
      <c r="J3010">
        <v>5</v>
      </c>
      <c r="K3010">
        <v>7541.14</v>
      </c>
      <c r="L3010">
        <v>0.05</v>
      </c>
      <c r="M3010">
        <v>30701.41</v>
      </c>
      <c r="N3010" t="s">
        <v>24</v>
      </c>
      <c r="O3010" t="s">
        <v>35</v>
      </c>
      <c r="P3010" t="s">
        <v>26</v>
      </c>
      <c r="Q3010">
        <f>Sales_Data[[#This Row],[Quantity]]*Sales_Data[[#This Row],[Unit_Price]]</f>
        <v>37705.700000000004</v>
      </c>
      <c r="R3010">
        <f>Sales_Data[[#This Row],[Gross_Sales]]*Sales_Data[[#This Row],[Discount]]</f>
        <v>1885.2850000000003</v>
      </c>
      <c r="S3010">
        <f>Sales_Data[[#This Row],[Gross_Sales]]-Sales_Data[[#This Row],[Discount_Amount]]</f>
        <v>35820.415000000001</v>
      </c>
      <c r="T3010">
        <f>Sales_Data[[#This Row],[Net Sales]]-Sales_Data[[#This Row],[Cost]]</f>
        <v>5119.005000000001</v>
      </c>
      <c r="U3010" s="2">
        <f>Sales_Data[[#This Row],[Profit]]/Sales_Data[[#This Row],[Net Sales]]</f>
        <v>0.1429074732942095</v>
      </c>
      <c r="V3010">
        <f>YEAR(Sales_Data[[#This Row],[Order_Date]])</f>
        <v>2025</v>
      </c>
      <c r="W3010" t="str">
        <f>TEXT(Sales_Data[[#This Row],[Order_Date]],"mmm")</f>
        <v>Jun</v>
      </c>
      <c r="X3010">
        <f>MONTH(Sales_Data[[#This Row],[Order_Date]])</f>
        <v>6</v>
      </c>
      <c r="Y3010" t="str">
        <f>"Q"&amp;ROUNDUP(MONTH(Sales_Data[[#This Row],[Order_Date]])/3,0)</f>
        <v>Q2</v>
      </c>
    </row>
    <row r="3011" spans="1:25" x14ac:dyDescent="0.3">
      <c r="A3011" t="s">
        <v>4590</v>
      </c>
      <c r="B3011" s="1">
        <v>45917</v>
      </c>
      <c r="C3011" t="s">
        <v>953</v>
      </c>
      <c r="D3011" t="s">
        <v>277</v>
      </c>
      <c r="E3011" t="s">
        <v>119</v>
      </c>
      <c r="F3011" t="s">
        <v>249</v>
      </c>
      <c r="G3011" t="s">
        <v>21</v>
      </c>
      <c r="H3011" t="s">
        <v>230</v>
      </c>
      <c r="I3011" t="s">
        <v>231</v>
      </c>
      <c r="J3011">
        <v>2</v>
      </c>
      <c r="K3011">
        <v>7228.01</v>
      </c>
      <c r="L3011">
        <v>0</v>
      </c>
      <c r="M3011">
        <v>12718.55</v>
      </c>
      <c r="N3011" t="s">
        <v>52</v>
      </c>
      <c r="O3011" t="s">
        <v>35</v>
      </c>
      <c r="P3011" t="s">
        <v>44</v>
      </c>
      <c r="Q3011">
        <f>Sales_Data[[#This Row],[Quantity]]*Sales_Data[[#This Row],[Unit_Price]]</f>
        <v>14456.02</v>
      </c>
      <c r="R3011">
        <f>Sales_Data[[#This Row],[Gross_Sales]]*Sales_Data[[#This Row],[Discount]]</f>
        <v>0</v>
      </c>
      <c r="S3011">
        <f>Sales_Data[[#This Row],[Gross_Sales]]-Sales_Data[[#This Row],[Discount_Amount]]</f>
        <v>14456.02</v>
      </c>
      <c r="T3011">
        <f>Sales_Data[[#This Row],[Net Sales]]-Sales_Data[[#This Row],[Cost]]</f>
        <v>1737.4700000000012</v>
      </c>
      <c r="U3011" s="2">
        <f>Sales_Data[[#This Row],[Profit]]/Sales_Data[[#This Row],[Net Sales]]</f>
        <v>0.12019006614545366</v>
      </c>
      <c r="V3011">
        <f>YEAR(Sales_Data[[#This Row],[Order_Date]])</f>
        <v>2025</v>
      </c>
      <c r="W3011" t="str">
        <f>TEXT(Sales_Data[[#This Row],[Order_Date]],"mmm")</f>
        <v>Sep</v>
      </c>
      <c r="X3011">
        <f>MONTH(Sales_Data[[#This Row],[Order_Date]])</f>
        <v>9</v>
      </c>
      <c r="Y3011" t="str">
        <f>"Q"&amp;ROUNDUP(MONTH(Sales_Data[[#This Row],[Order_Date]])/3,0)</f>
        <v>Q3</v>
      </c>
    </row>
    <row r="3012" spans="1:25" x14ac:dyDescent="0.3">
      <c r="A3012" t="s">
        <v>4591</v>
      </c>
      <c r="B3012" s="1">
        <v>45759</v>
      </c>
      <c r="C3012" t="s">
        <v>399</v>
      </c>
      <c r="D3012" t="s">
        <v>615</v>
      </c>
      <c r="E3012" t="s">
        <v>48</v>
      </c>
      <c r="F3012" t="s">
        <v>132</v>
      </c>
      <c r="G3012" t="s">
        <v>75</v>
      </c>
      <c r="H3012" t="s">
        <v>114</v>
      </c>
      <c r="I3012" t="s">
        <v>206</v>
      </c>
      <c r="J3012">
        <v>2</v>
      </c>
      <c r="K3012">
        <v>47327.040000000001</v>
      </c>
      <c r="L3012">
        <v>0.05</v>
      </c>
      <c r="M3012">
        <v>61077.37</v>
      </c>
      <c r="N3012" t="s">
        <v>52</v>
      </c>
      <c r="O3012" t="s">
        <v>35</v>
      </c>
      <c r="P3012" t="s">
        <v>44</v>
      </c>
      <c r="Q3012">
        <f>Sales_Data[[#This Row],[Quantity]]*Sales_Data[[#This Row],[Unit_Price]]</f>
        <v>94654.080000000002</v>
      </c>
      <c r="R3012">
        <f>Sales_Data[[#This Row],[Gross_Sales]]*Sales_Data[[#This Row],[Discount]]</f>
        <v>4732.7040000000006</v>
      </c>
      <c r="S3012">
        <f>Sales_Data[[#This Row],[Gross_Sales]]-Sales_Data[[#This Row],[Discount_Amount]]</f>
        <v>89921.376000000004</v>
      </c>
      <c r="T3012">
        <f>Sales_Data[[#This Row],[Net Sales]]-Sales_Data[[#This Row],[Cost]]</f>
        <v>28844.006000000001</v>
      </c>
      <c r="U3012" s="2">
        <f>Sales_Data[[#This Row],[Profit]]/Sales_Data[[#This Row],[Net Sales]]</f>
        <v>0.32076917951077616</v>
      </c>
      <c r="V3012">
        <f>YEAR(Sales_Data[[#This Row],[Order_Date]])</f>
        <v>2025</v>
      </c>
      <c r="W3012" t="str">
        <f>TEXT(Sales_Data[[#This Row],[Order_Date]],"mmm")</f>
        <v>Apr</v>
      </c>
      <c r="X3012">
        <f>MONTH(Sales_Data[[#This Row],[Order_Date]])</f>
        <v>4</v>
      </c>
      <c r="Y3012" t="str">
        <f>"Q"&amp;ROUNDUP(MONTH(Sales_Data[[#This Row],[Order_Date]])/3,0)</f>
        <v>Q2</v>
      </c>
    </row>
    <row r="3013" spans="1:25" x14ac:dyDescent="0.3">
      <c r="A3013" t="s">
        <v>4592</v>
      </c>
      <c r="B3013" s="1">
        <v>45880</v>
      </c>
      <c r="C3013" t="s">
        <v>1460</v>
      </c>
      <c r="D3013" t="s">
        <v>857</v>
      </c>
      <c r="E3013" t="s">
        <v>48</v>
      </c>
      <c r="F3013" t="s">
        <v>49</v>
      </c>
      <c r="G3013" t="s">
        <v>21</v>
      </c>
      <c r="H3013" t="s">
        <v>230</v>
      </c>
      <c r="I3013" t="s">
        <v>328</v>
      </c>
      <c r="J3013">
        <v>3</v>
      </c>
      <c r="K3013">
        <v>24302.62</v>
      </c>
      <c r="L3013">
        <v>0.15</v>
      </c>
      <c r="M3013">
        <v>41919.68</v>
      </c>
      <c r="N3013" t="s">
        <v>70</v>
      </c>
      <c r="O3013" t="s">
        <v>35</v>
      </c>
      <c r="P3013" t="s">
        <v>71</v>
      </c>
      <c r="Q3013">
        <f>Sales_Data[[#This Row],[Quantity]]*Sales_Data[[#This Row],[Unit_Price]]</f>
        <v>72907.86</v>
      </c>
      <c r="R3013">
        <f>Sales_Data[[#This Row],[Gross_Sales]]*Sales_Data[[#This Row],[Discount]]</f>
        <v>10936.179</v>
      </c>
      <c r="S3013">
        <f>Sales_Data[[#This Row],[Gross_Sales]]-Sales_Data[[#This Row],[Discount_Amount]]</f>
        <v>61971.680999999997</v>
      </c>
      <c r="T3013">
        <f>Sales_Data[[#This Row],[Net Sales]]-Sales_Data[[#This Row],[Cost]]</f>
        <v>20052.000999999997</v>
      </c>
      <c r="U3013" s="2">
        <f>Sales_Data[[#This Row],[Profit]]/Sales_Data[[#This Row],[Net Sales]]</f>
        <v>0.32356716287879939</v>
      </c>
      <c r="V3013">
        <f>YEAR(Sales_Data[[#This Row],[Order_Date]])</f>
        <v>2025</v>
      </c>
      <c r="W3013" t="str">
        <f>TEXT(Sales_Data[[#This Row],[Order_Date]],"mmm")</f>
        <v>Aug</v>
      </c>
      <c r="X3013">
        <f>MONTH(Sales_Data[[#This Row],[Order_Date]])</f>
        <v>8</v>
      </c>
      <c r="Y3013" t="str">
        <f>"Q"&amp;ROUNDUP(MONTH(Sales_Data[[#This Row],[Order_Date]])/3,0)</f>
        <v>Q3</v>
      </c>
    </row>
    <row r="3014" spans="1:25" x14ac:dyDescent="0.3">
      <c r="A3014" t="s">
        <v>4593</v>
      </c>
      <c r="B3014" s="1">
        <v>45716</v>
      </c>
      <c r="C3014" t="s">
        <v>2276</v>
      </c>
      <c r="D3014" t="s">
        <v>215</v>
      </c>
      <c r="E3014" t="s">
        <v>39</v>
      </c>
      <c r="F3014" t="s">
        <v>202</v>
      </c>
      <c r="G3014" t="s">
        <v>21</v>
      </c>
      <c r="H3014" t="s">
        <v>22</v>
      </c>
      <c r="I3014" t="s">
        <v>62</v>
      </c>
      <c r="J3014">
        <v>1</v>
      </c>
      <c r="K3014">
        <v>1207.21</v>
      </c>
      <c r="L3014">
        <v>0.1</v>
      </c>
      <c r="M3014">
        <v>715.43</v>
      </c>
      <c r="N3014" t="s">
        <v>52</v>
      </c>
      <c r="O3014" t="s">
        <v>53</v>
      </c>
      <c r="P3014" t="s">
        <v>71</v>
      </c>
      <c r="Q3014">
        <f>Sales_Data[[#This Row],[Quantity]]*Sales_Data[[#This Row],[Unit_Price]]</f>
        <v>1207.21</v>
      </c>
      <c r="R3014">
        <f>Sales_Data[[#This Row],[Gross_Sales]]*Sales_Data[[#This Row],[Discount]]</f>
        <v>120.721</v>
      </c>
      <c r="S3014">
        <f>Sales_Data[[#This Row],[Gross_Sales]]-Sales_Data[[#This Row],[Discount_Amount]]</f>
        <v>1086.489</v>
      </c>
      <c r="T3014">
        <f>Sales_Data[[#This Row],[Net Sales]]-Sales_Data[[#This Row],[Cost]]</f>
        <v>371.05900000000008</v>
      </c>
      <c r="U3014" s="2">
        <f>Sales_Data[[#This Row],[Profit]]/Sales_Data[[#This Row],[Net Sales]]</f>
        <v>0.34152117508782887</v>
      </c>
      <c r="V3014">
        <f>YEAR(Sales_Data[[#This Row],[Order_Date]])</f>
        <v>2025</v>
      </c>
      <c r="W3014" t="str">
        <f>TEXT(Sales_Data[[#This Row],[Order_Date]],"mmm")</f>
        <v>Feb</v>
      </c>
      <c r="X3014">
        <f>MONTH(Sales_Data[[#This Row],[Order_Date]])</f>
        <v>2</v>
      </c>
      <c r="Y3014" t="str">
        <f>"Q"&amp;ROUNDUP(MONTH(Sales_Data[[#This Row],[Order_Date]])/3,0)</f>
        <v>Q1</v>
      </c>
    </row>
    <row r="3015" spans="1:25" x14ac:dyDescent="0.3">
      <c r="A3015" t="s">
        <v>4594</v>
      </c>
      <c r="B3015" s="1">
        <v>45904</v>
      </c>
      <c r="C3015" t="s">
        <v>2363</v>
      </c>
      <c r="D3015" t="s">
        <v>513</v>
      </c>
      <c r="E3015" t="s">
        <v>48</v>
      </c>
      <c r="F3015" t="s">
        <v>152</v>
      </c>
      <c r="G3015" t="s">
        <v>67</v>
      </c>
      <c r="H3015" t="s">
        <v>68</v>
      </c>
      <c r="I3015" t="s">
        <v>69</v>
      </c>
      <c r="J3015">
        <v>3</v>
      </c>
      <c r="K3015">
        <v>15268.97</v>
      </c>
      <c r="L3015">
        <v>0.1</v>
      </c>
      <c r="M3015">
        <v>28698.31</v>
      </c>
      <c r="N3015" t="s">
        <v>52</v>
      </c>
      <c r="O3015" t="s">
        <v>35</v>
      </c>
      <c r="P3015" t="s">
        <v>44</v>
      </c>
      <c r="Q3015">
        <f>Sales_Data[[#This Row],[Quantity]]*Sales_Data[[#This Row],[Unit_Price]]</f>
        <v>45806.909999999996</v>
      </c>
      <c r="R3015">
        <f>Sales_Data[[#This Row],[Gross_Sales]]*Sales_Data[[#This Row],[Discount]]</f>
        <v>4580.6909999999998</v>
      </c>
      <c r="S3015">
        <f>Sales_Data[[#This Row],[Gross_Sales]]-Sales_Data[[#This Row],[Discount_Amount]]</f>
        <v>41226.218999999997</v>
      </c>
      <c r="T3015">
        <f>Sales_Data[[#This Row],[Net Sales]]-Sales_Data[[#This Row],[Cost]]</f>
        <v>12527.908999999996</v>
      </c>
      <c r="U3015" s="2">
        <f>Sales_Data[[#This Row],[Profit]]/Sales_Data[[#This Row],[Net Sales]]</f>
        <v>0.30388207562764846</v>
      </c>
      <c r="V3015">
        <f>YEAR(Sales_Data[[#This Row],[Order_Date]])</f>
        <v>2025</v>
      </c>
      <c r="W3015" t="str">
        <f>TEXT(Sales_Data[[#This Row],[Order_Date]],"mmm")</f>
        <v>Sep</v>
      </c>
      <c r="X3015">
        <f>MONTH(Sales_Data[[#This Row],[Order_Date]])</f>
        <v>9</v>
      </c>
      <c r="Y3015" t="str">
        <f>"Q"&amp;ROUNDUP(MONTH(Sales_Data[[#This Row],[Order_Date]])/3,0)</f>
        <v>Q3</v>
      </c>
    </row>
    <row r="3016" spans="1:25" x14ac:dyDescent="0.3">
      <c r="A3016" t="s">
        <v>4595</v>
      </c>
      <c r="B3016" s="1">
        <v>45785</v>
      </c>
      <c r="C3016" t="s">
        <v>2841</v>
      </c>
      <c r="D3016" t="s">
        <v>215</v>
      </c>
      <c r="E3016" t="s">
        <v>48</v>
      </c>
      <c r="F3016" t="s">
        <v>152</v>
      </c>
      <c r="G3016" t="s">
        <v>67</v>
      </c>
      <c r="H3016" t="s">
        <v>121</v>
      </c>
      <c r="I3016" t="s">
        <v>122</v>
      </c>
      <c r="J3016">
        <v>2</v>
      </c>
      <c r="K3016">
        <v>56416.95</v>
      </c>
      <c r="L3016">
        <v>0.1</v>
      </c>
      <c r="M3016">
        <v>76066.960000000006</v>
      </c>
      <c r="N3016" t="s">
        <v>83</v>
      </c>
      <c r="O3016" t="s">
        <v>25</v>
      </c>
      <c r="P3016" t="s">
        <v>44</v>
      </c>
      <c r="Q3016">
        <f>Sales_Data[[#This Row],[Quantity]]*Sales_Data[[#This Row],[Unit_Price]]</f>
        <v>112833.9</v>
      </c>
      <c r="R3016">
        <f>Sales_Data[[#This Row],[Gross_Sales]]*Sales_Data[[#This Row],[Discount]]</f>
        <v>11283.39</v>
      </c>
      <c r="S3016">
        <f>Sales_Data[[#This Row],[Gross_Sales]]-Sales_Data[[#This Row],[Discount_Amount]]</f>
        <v>101550.51</v>
      </c>
      <c r="T3016">
        <f>Sales_Data[[#This Row],[Net Sales]]-Sales_Data[[#This Row],[Cost]]</f>
        <v>25483.549999999988</v>
      </c>
      <c r="U3016" s="2">
        <f>Sales_Data[[#This Row],[Profit]]/Sales_Data[[#This Row],[Net Sales]]</f>
        <v>0.25094457920496893</v>
      </c>
      <c r="V3016">
        <f>YEAR(Sales_Data[[#This Row],[Order_Date]])</f>
        <v>2025</v>
      </c>
      <c r="W3016" t="str">
        <f>TEXT(Sales_Data[[#This Row],[Order_Date]],"mmm")</f>
        <v>May</v>
      </c>
      <c r="X3016">
        <f>MONTH(Sales_Data[[#This Row],[Order_Date]])</f>
        <v>5</v>
      </c>
      <c r="Y3016" t="str">
        <f>"Q"&amp;ROUNDUP(MONTH(Sales_Data[[#This Row],[Order_Date]])/3,0)</f>
        <v>Q2</v>
      </c>
    </row>
    <row r="3017" spans="1:25" x14ac:dyDescent="0.3">
      <c r="A3017" t="s">
        <v>4596</v>
      </c>
      <c r="B3017" s="1">
        <v>45940</v>
      </c>
      <c r="C3017" t="s">
        <v>3001</v>
      </c>
      <c r="D3017" t="s">
        <v>160</v>
      </c>
      <c r="E3017" t="s">
        <v>48</v>
      </c>
      <c r="F3017" t="s">
        <v>164</v>
      </c>
      <c r="G3017" t="s">
        <v>41</v>
      </c>
      <c r="H3017" t="s">
        <v>147</v>
      </c>
      <c r="I3017" t="s">
        <v>369</v>
      </c>
      <c r="J3017">
        <v>2</v>
      </c>
      <c r="K3017">
        <v>55940.54</v>
      </c>
      <c r="L3017">
        <v>0</v>
      </c>
      <c r="M3017">
        <v>69507.210000000006</v>
      </c>
      <c r="N3017" t="s">
        <v>70</v>
      </c>
      <c r="O3017" t="s">
        <v>25</v>
      </c>
      <c r="P3017" t="s">
        <v>44</v>
      </c>
      <c r="Q3017">
        <f>Sales_Data[[#This Row],[Quantity]]*Sales_Data[[#This Row],[Unit_Price]]</f>
        <v>111881.08</v>
      </c>
      <c r="R3017">
        <f>Sales_Data[[#This Row],[Gross_Sales]]*Sales_Data[[#This Row],[Discount]]</f>
        <v>0</v>
      </c>
      <c r="S3017">
        <f>Sales_Data[[#This Row],[Gross_Sales]]-Sales_Data[[#This Row],[Discount_Amount]]</f>
        <v>111881.08</v>
      </c>
      <c r="T3017">
        <f>Sales_Data[[#This Row],[Net Sales]]-Sales_Data[[#This Row],[Cost]]</f>
        <v>42373.869999999995</v>
      </c>
      <c r="U3017" s="2">
        <f>Sales_Data[[#This Row],[Profit]]/Sales_Data[[#This Row],[Net Sales]]</f>
        <v>0.37874026600386762</v>
      </c>
      <c r="V3017">
        <f>YEAR(Sales_Data[[#This Row],[Order_Date]])</f>
        <v>2025</v>
      </c>
      <c r="W3017" t="str">
        <f>TEXT(Sales_Data[[#This Row],[Order_Date]],"mmm")</f>
        <v>Oct</v>
      </c>
      <c r="X3017">
        <f>MONTH(Sales_Data[[#This Row],[Order_Date]])</f>
        <v>10</v>
      </c>
      <c r="Y3017" t="str">
        <f>"Q"&amp;ROUNDUP(MONTH(Sales_Data[[#This Row],[Order_Date]])/3,0)</f>
        <v>Q4</v>
      </c>
    </row>
    <row r="3018" spans="1:25" x14ac:dyDescent="0.3">
      <c r="A3018" t="s">
        <v>4597</v>
      </c>
      <c r="B3018" s="1">
        <v>45982</v>
      </c>
      <c r="C3018" t="s">
        <v>4598</v>
      </c>
      <c r="D3018" t="s">
        <v>522</v>
      </c>
      <c r="E3018" t="s">
        <v>19</v>
      </c>
      <c r="F3018" t="s">
        <v>113</v>
      </c>
      <c r="G3018" t="s">
        <v>41</v>
      </c>
      <c r="H3018" t="s">
        <v>171</v>
      </c>
      <c r="I3018" t="s">
        <v>172</v>
      </c>
      <c r="J3018">
        <v>1</v>
      </c>
      <c r="K3018">
        <v>17162</v>
      </c>
      <c r="L3018">
        <v>0.1</v>
      </c>
      <c r="M3018">
        <v>10544.18</v>
      </c>
      <c r="N3018" t="s">
        <v>83</v>
      </c>
      <c r="O3018" t="s">
        <v>35</v>
      </c>
      <c r="P3018" t="s">
        <v>71</v>
      </c>
      <c r="Q3018">
        <f>Sales_Data[[#This Row],[Quantity]]*Sales_Data[[#This Row],[Unit_Price]]</f>
        <v>17162</v>
      </c>
      <c r="R3018">
        <f>Sales_Data[[#This Row],[Gross_Sales]]*Sales_Data[[#This Row],[Discount]]</f>
        <v>1716.2</v>
      </c>
      <c r="S3018">
        <f>Sales_Data[[#This Row],[Gross_Sales]]-Sales_Data[[#This Row],[Discount_Amount]]</f>
        <v>15445.8</v>
      </c>
      <c r="T3018">
        <f>Sales_Data[[#This Row],[Net Sales]]-Sales_Data[[#This Row],[Cost]]</f>
        <v>4901.619999999999</v>
      </c>
      <c r="U3018" s="2">
        <f>Sales_Data[[#This Row],[Profit]]/Sales_Data[[#This Row],[Net Sales]]</f>
        <v>0.31734322599023679</v>
      </c>
      <c r="V3018">
        <f>YEAR(Sales_Data[[#This Row],[Order_Date]])</f>
        <v>2025</v>
      </c>
      <c r="W3018" t="str">
        <f>TEXT(Sales_Data[[#This Row],[Order_Date]],"mmm")</f>
        <v>Nov</v>
      </c>
      <c r="X3018">
        <f>MONTH(Sales_Data[[#This Row],[Order_Date]])</f>
        <v>11</v>
      </c>
      <c r="Y3018" t="str">
        <f>"Q"&amp;ROUNDUP(MONTH(Sales_Data[[#This Row],[Order_Date]])/3,0)</f>
        <v>Q4</v>
      </c>
    </row>
    <row r="3019" spans="1:25" x14ac:dyDescent="0.3">
      <c r="A3019" t="s">
        <v>4599</v>
      </c>
      <c r="B3019" s="1">
        <v>45682</v>
      </c>
      <c r="C3019" t="s">
        <v>1925</v>
      </c>
      <c r="D3019" t="s">
        <v>447</v>
      </c>
      <c r="E3019" t="s">
        <v>39</v>
      </c>
      <c r="F3019" t="s">
        <v>202</v>
      </c>
      <c r="G3019" t="s">
        <v>75</v>
      </c>
      <c r="H3019" t="s">
        <v>185</v>
      </c>
      <c r="I3019" t="s">
        <v>261</v>
      </c>
      <c r="J3019">
        <v>3</v>
      </c>
      <c r="K3019">
        <v>901.53</v>
      </c>
      <c r="L3019">
        <v>0.05</v>
      </c>
      <c r="M3019">
        <v>2166.54</v>
      </c>
      <c r="N3019" t="s">
        <v>24</v>
      </c>
      <c r="O3019" t="s">
        <v>35</v>
      </c>
      <c r="P3019" t="s">
        <v>44</v>
      </c>
      <c r="Q3019">
        <f>Sales_Data[[#This Row],[Quantity]]*Sales_Data[[#This Row],[Unit_Price]]</f>
        <v>2704.59</v>
      </c>
      <c r="R3019">
        <f>Sales_Data[[#This Row],[Gross_Sales]]*Sales_Data[[#This Row],[Discount]]</f>
        <v>135.2295</v>
      </c>
      <c r="S3019">
        <f>Sales_Data[[#This Row],[Gross_Sales]]-Sales_Data[[#This Row],[Discount_Amount]]</f>
        <v>2569.3605000000002</v>
      </c>
      <c r="T3019">
        <f>Sales_Data[[#This Row],[Net Sales]]-Sales_Data[[#This Row],[Cost]]</f>
        <v>402.82050000000027</v>
      </c>
      <c r="U3019" s="2">
        <f>Sales_Data[[#This Row],[Profit]]/Sales_Data[[#This Row],[Net Sales]]</f>
        <v>0.15677850577994026</v>
      </c>
      <c r="V3019">
        <f>YEAR(Sales_Data[[#This Row],[Order_Date]])</f>
        <v>2025</v>
      </c>
      <c r="W3019" t="str">
        <f>TEXT(Sales_Data[[#This Row],[Order_Date]],"mmm")</f>
        <v>Jan</v>
      </c>
      <c r="X3019">
        <f>MONTH(Sales_Data[[#This Row],[Order_Date]])</f>
        <v>1</v>
      </c>
      <c r="Y3019" t="str">
        <f>"Q"&amp;ROUNDUP(MONTH(Sales_Data[[#This Row],[Order_Date]])/3,0)</f>
        <v>Q1</v>
      </c>
    </row>
    <row r="3020" spans="1:25" x14ac:dyDescent="0.3">
      <c r="A3020" t="s">
        <v>4600</v>
      </c>
      <c r="B3020" s="1">
        <v>45788</v>
      </c>
      <c r="C3020" t="s">
        <v>2836</v>
      </c>
      <c r="D3020" t="s">
        <v>511</v>
      </c>
      <c r="E3020" t="s">
        <v>48</v>
      </c>
      <c r="F3020" t="s">
        <v>164</v>
      </c>
      <c r="G3020" t="s">
        <v>67</v>
      </c>
      <c r="H3020" t="s">
        <v>68</v>
      </c>
      <c r="I3020" t="s">
        <v>69</v>
      </c>
      <c r="J3020">
        <v>1</v>
      </c>
      <c r="K3020">
        <v>35587.379999999997</v>
      </c>
      <c r="L3020">
        <v>0</v>
      </c>
      <c r="M3020">
        <v>23210.17</v>
      </c>
      <c r="N3020" t="s">
        <v>83</v>
      </c>
      <c r="O3020" t="s">
        <v>35</v>
      </c>
      <c r="P3020" t="s">
        <v>71</v>
      </c>
      <c r="Q3020">
        <f>Sales_Data[[#This Row],[Quantity]]*Sales_Data[[#This Row],[Unit_Price]]</f>
        <v>35587.379999999997</v>
      </c>
      <c r="R3020">
        <f>Sales_Data[[#This Row],[Gross_Sales]]*Sales_Data[[#This Row],[Discount]]</f>
        <v>0</v>
      </c>
      <c r="S3020">
        <f>Sales_Data[[#This Row],[Gross_Sales]]-Sales_Data[[#This Row],[Discount_Amount]]</f>
        <v>35587.379999999997</v>
      </c>
      <c r="T3020">
        <f>Sales_Data[[#This Row],[Net Sales]]-Sales_Data[[#This Row],[Cost]]</f>
        <v>12377.21</v>
      </c>
      <c r="U3020" s="2">
        <f>Sales_Data[[#This Row],[Profit]]/Sales_Data[[#This Row],[Net Sales]]</f>
        <v>0.34779773054380514</v>
      </c>
      <c r="V3020">
        <f>YEAR(Sales_Data[[#This Row],[Order_Date]])</f>
        <v>2025</v>
      </c>
      <c r="W3020" t="str">
        <f>TEXT(Sales_Data[[#This Row],[Order_Date]],"mmm")</f>
        <v>May</v>
      </c>
      <c r="X3020">
        <f>MONTH(Sales_Data[[#This Row],[Order_Date]])</f>
        <v>5</v>
      </c>
      <c r="Y3020" t="str">
        <f>"Q"&amp;ROUNDUP(MONTH(Sales_Data[[#This Row],[Order_Date]])/3,0)</f>
        <v>Q2</v>
      </c>
    </row>
    <row r="3021" spans="1:25" x14ac:dyDescent="0.3">
      <c r="A3021" t="s">
        <v>4601</v>
      </c>
      <c r="B3021" s="1">
        <v>46010</v>
      </c>
      <c r="C3021" t="s">
        <v>4602</v>
      </c>
      <c r="D3021" t="s">
        <v>430</v>
      </c>
      <c r="E3021" t="s">
        <v>48</v>
      </c>
      <c r="F3021" t="s">
        <v>164</v>
      </c>
      <c r="G3021" t="s">
        <v>67</v>
      </c>
      <c r="H3021" t="s">
        <v>121</v>
      </c>
      <c r="I3021" t="s">
        <v>142</v>
      </c>
      <c r="J3021">
        <v>3</v>
      </c>
      <c r="K3021">
        <v>42691.37</v>
      </c>
      <c r="L3021">
        <v>0</v>
      </c>
      <c r="M3021">
        <v>107309.49</v>
      </c>
      <c r="N3021" t="s">
        <v>70</v>
      </c>
      <c r="O3021" t="s">
        <v>53</v>
      </c>
      <c r="P3021" t="s">
        <v>44</v>
      </c>
      <c r="Q3021">
        <f>Sales_Data[[#This Row],[Quantity]]*Sales_Data[[#This Row],[Unit_Price]]</f>
        <v>128074.11000000002</v>
      </c>
      <c r="R3021">
        <f>Sales_Data[[#This Row],[Gross_Sales]]*Sales_Data[[#This Row],[Discount]]</f>
        <v>0</v>
      </c>
      <c r="S3021">
        <f>Sales_Data[[#This Row],[Gross_Sales]]-Sales_Data[[#This Row],[Discount_Amount]]</f>
        <v>128074.11000000002</v>
      </c>
      <c r="T3021">
        <f>Sales_Data[[#This Row],[Net Sales]]-Sales_Data[[#This Row],[Cost]]</f>
        <v>20764.62000000001</v>
      </c>
      <c r="U3021" s="2">
        <f>Sales_Data[[#This Row],[Profit]]/Sales_Data[[#This Row],[Net Sales]]</f>
        <v>0.1621297231735595</v>
      </c>
      <c r="V3021">
        <f>YEAR(Sales_Data[[#This Row],[Order_Date]])</f>
        <v>2025</v>
      </c>
      <c r="W3021" t="str">
        <f>TEXT(Sales_Data[[#This Row],[Order_Date]],"mmm")</f>
        <v>Dec</v>
      </c>
      <c r="X3021">
        <f>MONTH(Sales_Data[[#This Row],[Order_Date]])</f>
        <v>12</v>
      </c>
      <c r="Y3021" t="str">
        <f>"Q"&amp;ROUNDUP(MONTH(Sales_Data[[#This Row],[Order_Date]])/3,0)</f>
        <v>Q4</v>
      </c>
    </row>
    <row r="3022" spans="1:25" x14ac:dyDescent="0.3">
      <c r="A3022" t="s">
        <v>4603</v>
      </c>
      <c r="B3022" s="1">
        <v>45853</v>
      </c>
      <c r="C3022" t="s">
        <v>795</v>
      </c>
      <c r="D3022" t="s">
        <v>347</v>
      </c>
      <c r="E3022" t="s">
        <v>19</v>
      </c>
      <c r="F3022" t="s">
        <v>66</v>
      </c>
      <c r="G3022" t="s">
        <v>41</v>
      </c>
      <c r="H3022" t="s">
        <v>102</v>
      </c>
      <c r="I3022" t="s">
        <v>165</v>
      </c>
      <c r="J3022">
        <v>2</v>
      </c>
      <c r="K3022">
        <v>12994.37</v>
      </c>
      <c r="L3022">
        <v>0.1</v>
      </c>
      <c r="M3022">
        <v>17907.2</v>
      </c>
      <c r="N3022" t="s">
        <v>83</v>
      </c>
      <c r="O3022" t="s">
        <v>35</v>
      </c>
      <c r="P3022" t="s">
        <v>26</v>
      </c>
      <c r="Q3022">
        <f>Sales_Data[[#This Row],[Quantity]]*Sales_Data[[#This Row],[Unit_Price]]</f>
        <v>25988.74</v>
      </c>
      <c r="R3022">
        <f>Sales_Data[[#This Row],[Gross_Sales]]*Sales_Data[[#This Row],[Discount]]</f>
        <v>2598.8740000000003</v>
      </c>
      <c r="S3022">
        <f>Sales_Data[[#This Row],[Gross_Sales]]-Sales_Data[[#This Row],[Discount_Amount]]</f>
        <v>23389.866000000002</v>
      </c>
      <c r="T3022">
        <f>Sales_Data[[#This Row],[Net Sales]]-Sales_Data[[#This Row],[Cost]]</f>
        <v>5482.6660000000011</v>
      </c>
      <c r="U3022" s="2">
        <f>Sales_Data[[#This Row],[Profit]]/Sales_Data[[#This Row],[Net Sales]]</f>
        <v>0.23440348055008098</v>
      </c>
      <c r="V3022">
        <f>YEAR(Sales_Data[[#This Row],[Order_Date]])</f>
        <v>2025</v>
      </c>
      <c r="W3022" t="str">
        <f>TEXT(Sales_Data[[#This Row],[Order_Date]],"mmm")</f>
        <v>Jul</v>
      </c>
      <c r="X3022">
        <f>MONTH(Sales_Data[[#This Row],[Order_Date]])</f>
        <v>7</v>
      </c>
      <c r="Y3022" t="str">
        <f>"Q"&amp;ROUNDUP(MONTH(Sales_Data[[#This Row],[Order_Date]])/3,0)</f>
        <v>Q3</v>
      </c>
    </row>
    <row r="3023" spans="1:25" x14ac:dyDescent="0.3">
      <c r="A3023" t="s">
        <v>4604</v>
      </c>
      <c r="B3023" s="1">
        <v>45938</v>
      </c>
      <c r="C3023" t="s">
        <v>3352</v>
      </c>
      <c r="D3023" t="s">
        <v>266</v>
      </c>
      <c r="E3023" t="s">
        <v>39</v>
      </c>
      <c r="F3023" t="s">
        <v>107</v>
      </c>
      <c r="G3023" t="s">
        <v>21</v>
      </c>
      <c r="H3023" t="s">
        <v>22</v>
      </c>
      <c r="I3023" t="s">
        <v>62</v>
      </c>
      <c r="J3023">
        <v>1</v>
      </c>
      <c r="K3023">
        <v>4649.5</v>
      </c>
      <c r="L3023">
        <v>0</v>
      </c>
      <c r="M3023">
        <v>3203.34</v>
      </c>
      <c r="N3023" t="s">
        <v>70</v>
      </c>
      <c r="O3023" t="s">
        <v>35</v>
      </c>
      <c r="P3023" t="s">
        <v>44</v>
      </c>
      <c r="Q3023">
        <f>Sales_Data[[#This Row],[Quantity]]*Sales_Data[[#This Row],[Unit_Price]]</f>
        <v>4649.5</v>
      </c>
      <c r="R3023">
        <f>Sales_Data[[#This Row],[Gross_Sales]]*Sales_Data[[#This Row],[Discount]]</f>
        <v>0</v>
      </c>
      <c r="S3023">
        <f>Sales_Data[[#This Row],[Gross_Sales]]-Sales_Data[[#This Row],[Discount_Amount]]</f>
        <v>4649.5</v>
      </c>
      <c r="T3023">
        <f>Sales_Data[[#This Row],[Net Sales]]-Sales_Data[[#This Row],[Cost]]</f>
        <v>1446.1599999999999</v>
      </c>
      <c r="U3023" s="2">
        <f>Sales_Data[[#This Row],[Profit]]/Sales_Data[[#This Row],[Net Sales]]</f>
        <v>0.311035595225293</v>
      </c>
      <c r="V3023">
        <f>YEAR(Sales_Data[[#This Row],[Order_Date]])</f>
        <v>2025</v>
      </c>
      <c r="W3023" t="str">
        <f>TEXT(Sales_Data[[#This Row],[Order_Date]],"mmm")</f>
        <v>Oct</v>
      </c>
      <c r="X3023">
        <f>MONTH(Sales_Data[[#This Row],[Order_Date]])</f>
        <v>10</v>
      </c>
      <c r="Y3023" t="str">
        <f>"Q"&amp;ROUNDUP(MONTH(Sales_Data[[#This Row],[Order_Date]])/3,0)</f>
        <v>Q4</v>
      </c>
    </row>
    <row r="3024" spans="1:25" x14ac:dyDescent="0.3">
      <c r="A3024" t="s">
        <v>4605</v>
      </c>
      <c r="B3024" s="1">
        <v>45811</v>
      </c>
      <c r="C3024" t="s">
        <v>4147</v>
      </c>
      <c r="D3024" t="s">
        <v>384</v>
      </c>
      <c r="E3024" t="s">
        <v>48</v>
      </c>
      <c r="F3024" t="s">
        <v>132</v>
      </c>
      <c r="G3024" t="s">
        <v>67</v>
      </c>
      <c r="H3024" t="s">
        <v>88</v>
      </c>
      <c r="I3024" t="s">
        <v>89</v>
      </c>
      <c r="J3024">
        <v>4</v>
      </c>
      <c r="K3024">
        <v>50395.72</v>
      </c>
      <c r="L3024">
        <v>0.05</v>
      </c>
      <c r="M3024">
        <v>141439.01999999999</v>
      </c>
      <c r="N3024" t="s">
        <v>24</v>
      </c>
      <c r="O3024" t="s">
        <v>35</v>
      </c>
      <c r="P3024" t="s">
        <v>71</v>
      </c>
      <c r="Q3024">
        <f>Sales_Data[[#This Row],[Quantity]]*Sales_Data[[#This Row],[Unit_Price]]</f>
        <v>201582.88</v>
      </c>
      <c r="R3024">
        <f>Sales_Data[[#This Row],[Gross_Sales]]*Sales_Data[[#This Row],[Discount]]</f>
        <v>10079.144</v>
      </c>
      <c r="S3024">
        <f>Sales_Data[[#This Row],[Gross_Sales]]-Sales_Data[[#This Row],[Discount_Amount]]</f>
        <v>191503.736</v>
      </c>
      <c r="T3024">
        <f>Sales_Data[[#This Row],[Net Sales]]-Sales_Data[[#This Row],[Cost]]</f>
        <v>50064.716000000015</v>
      </c>
      <c r="U3024" s="2">
        <f>Sales_Data[[#This Row],[Profit]]/Sales_Data[[#This Row],[Net Sales]]</f>
        <v>0.26142944803959339</v>
      </c>
      <c r="V3024">
        <f>YEAR(Sales_Data[[#This Row],[Order_Date]])</f>
        <v>2025</v>
      </c>
      <c r="W3024" t="str">
        <f>TEXT(Sales_Data[[#This Row],[Order_Date]],"mmm")</f>
        <v>Jun</v>
      </c>
      <c r="X3024">
        <f>MONTH(Sales_Data[[#This Row],[Order_Date]])</f>
        <v>6</v>
      </c>
      <c r="Y3024" t="str">
        <f>"Q"&amp;ROUNDUP(MONTH(Sales_Data[[#This Row],[Order_Date]])/3,0)</f>
        <v>Q2</v>
      </c>
    </row>
    <row r="3025" spans="1:25" x14ac:dyDescent="0.3">
      <c r="A3025" t="s">
        <v>4606</v>
      </c>
      <c r="B3025" s="1">
        <v>45790</v>
      </c>
      <c r="C3025" t="s">
        <v>510</v>
      </c>
      <c r="D3025" t="s">
        <v>205</v>
      </c>
      <c r="E3025" t="s">
        <v>19</v>
      </c>
      <c r="F3025" t="s">
        <v>81</v>
      </c>
      <c r="G3025" t="s">
        <v>41</v>
      </c>
      <c r="H3025" t="s">
        <v>102</v>
      </c>
      <c r="I3025" t="s">
        <v>165</v>
      </c>
      <c r="J3025">
        <v>3</v>
      </c>
      <c r="K3025">
        <v>6918.86</v>
      </c>
      <c r="L3025">
        <v>0.05</v>
      </c>
      <c r="M3025">
        <v>13101.7</v>
      </c>
      <c r="N3025" t="s">
        <v>52</v>
      </c>
      <c r="O3025" t="s">
        <v>35</v>
      </c>
      <c r="P3025" t="s">
        <v>26</v>
      </c>
      <c r="Q3025">
        <f>Sales_Data[[#This Row],[Quantity]]*Sales_Data[[#This Row],[Unit_Price]]</f>
        <v>20756.579999999998</v>
      </c>
      <c r="R3025">
        <f>Sales_Data[[#This Row],[Gross_Sales]]*Sales_Data[[#This Row],[Discount]]</f>
        <v>1037.829</v>
      </c>
      <c r="S3025">
        <f>Sales_Data[[#This Row],[Gross_Sales]]-Sales_Data[[#This Row],[Discount_Amount]]</f>
        <v>19718.750999999997</v>
      </c>
      <c r="T3025">
        <f>Sales_Data[[#This Row],[Net Sales]]-Sales_Data[[#This Row],[Cost]]</f>
        <v>6617.0509999999958</v>
      </c>
      <c r="U3025" s="2">
        <f>Sales_Data[[#This Row],[Profit]]/Sales_Data[[#This Row],[Net Sales]]</f>
        <v>0.33557150754629422</v>
      </c>
      <c r="V3025">
        <f>YEAR(Sales_Data[[#This Row],[Order_Date]])</f>
        <v>2025</v>
      </c>
      <c r="W3025" t="str">
        <f>TEXT(Sales_Data[[#This Row],[Order_Date]],"mmm")</f>
        <v>May</v>
      </c>
      <c r="X3025">
        <f>MONTH(Sales_Data[[#This Row],[Order_Date]])</f>
        <v>5</v>
      </c>
      <c r="Y3025" t="str">
        <f>"Q"&amp;ROUNDUP(MONTH(Sales_Data[[#This Row],[Order_Date]])/3,0)</f>
        <v>Q2</v>
      </c>
    </row>
    <row r="3026" spans="1:25" x14ac:dyDescent="0.3">
      <c r="A3026" t="s">
        <v>4607</v>
      </c>
      <c r="B3026" s="1">
        <v>45884</v>
      </c>
      <c r="C3026" t="s">
        <v>1212</v>
      </c>
      <c r="D3026" t="s">
        <v>433</v>
      </c>
      <c r="E3026" t="s">
        <v>119</v>
      </c>
      <c r="F3026" t="s">
        <v>249</v>
      </c>
      <c r="G3026" t="s">
        <v>67</v>
      </c>
      <c r="H3026" t="s">
        <v>121</v>
      </c>
      <c r="I3026" t="s">
        <v>142</v>
      </c>
      <c r="J3026">
        <v>5</v>
      </c>
      <c r="K3026">
        <v>2025.18</v>
      </c>
      <c r="L3026">
        <v>0</v>
      </c>
      <c r="M3026">
        <v>7847.24</v>
      </c>
      <c r="N3026" t="s">
        <v>24</v>
      </c>
      <c r="O3026" t="s">
        <v>35</v>
      </c>
      <c r="P3026" t="s">
        <v>71</v>
      </c>
      <c r="Q3026">
        <f>Sales_Data[[#This Row],[Quantity]]*Sales_Data[[#This Row],[Unit_Price]]</f>
        <v>10125.9</v>
      </c>
      <c r="R3026">
        <f>Sales_Data[[#This Row],[Gross_Sales]]*Sales_Data[[#This Row],[Discount]]</f>
        <v>0</v>
      </c>
      <c r="S3026">
        <f>Sales_Data[[#This Row],[Gross_Sales]]-Sales_Data[[#This Row],[Discount_Amount]]</f>
        <v>10125.9</v>
      </c>
      <c r="T3026">
        <f>Sales_Data[[#This Row],[Net Sales]]-Sales_Data[[#This Row],[Cost]]</f>
        <v>2278.66</v>
      </c>
      <c r="U3026" s="2">
        <f>Sales_Data[[#This Row],[Profit]]/Sales_Data[[#This Row],[Net Sales]]</f>
        <v>0.22503283658736506</v>
      </c>
      <c r="V3026">
        <f>YEAR(Sales_Data[[#This Row],[Order_Date]])</f>
        <v>2025</v>
      </c>
      <c r="W3026" t="str">
        <f>TEXT(Sales_Data[[#This Row],[Order_Date]],"mmm")</f>
        <v>Aug</v>
      </c>
      <c r="X3026">
        <f>MONTH(Sales_Data[[#This Row],[Order_Date]])</f>
        <v>8</v>
      </c>
      <c r="Y3026" t="str">
        <f>"Q"&amp;ROUNDUP(MONTH(Sales_Data[[#This Row],[Order_Date]])/3,0)</f>
        <v>Q3</v>
      </c>
    </row>
    <row r="3027" spans="1:25" x14ac:dyDescent="0.3">
      <c r="A3027" t="s">
        <v>4608</v>
      </c>
      <c r="B3027" s="1">
        <v>45846</v>
      </c>
      <c r="C3027" t="s">
        <v>1561</v>
      </c>
      <c r="D3027" t="s">
        <v>504</v>
      </c>
      <c r="E3027" t="s">
        <v>119</v>
      </c>
      <c r="F3027" t="s">
        <v>249</v>
      </c>
      <c r="G3027" t="s">
        <v>75</v>
      </c>
      <c r="H3027" t="s">
        <v>114</v>
      </c>
      <c r="I3027" t="s">
        <v>206</v>
      </c>
      <c r="J3027">
        <v>1</v>
      </c>
      <c r="K3027">
        <v>2238.96</v>
      </c>
      <c r="L3027">
        <v>0.05</v>
      </c>
      <c r="M3027">
        <v>1363.95</v>
      </c>
      <c r="N3027" t="s">
        <v>24</v>
      </c>
      <c r="O3027" t="s">
        <v>35</v>
      </c>
      <c r="P3027" t="s">
        <v>26</v>
      </c>
      <c r="Q3027">
        <f>Sales_Data[[#This Row],[Quantity]]*Sales_Data[[#This Row],[Unit_Price]]</f>
        <v>2238.96</v>
      </c>
      <c r="R3027">
        <f>Sales_Data[[#This Row],[Gross_Sales]]*Sales_Data[[#This Row],[Discount]]</f>
        <v>111.94800000000001</v>
      </c>
      <c r="S3027">
        <f>Sales_Data[[#This Row],[Gross_Sales]]-Sales_Data[[#This Row],[Discount_Amount]]</f>
        <v>2127.0120000000002</v>
      </c>
      <c r="T3027">
        <f>Sales_Data[[#This Row],[Net Sales]]-Sales_Data[[#This Row],[Cost]]</f>
        <v>763.06200000000013</v>
      </c>
      <c r="U3027" s="2">
        <f>Sales_Data[[#This Row],[Profit]]/Sales_Data[[#This Row],[Net Sales]]</f>
        <v>0.35874832864130529</v>
      </c>
      <c r="V3027">
        <f>YEAR(Sales_Data[[#This Row],[Order_Date]])</f>
        <v>2025</v>
      </c>
      <c r="W3027" t="str">
        <f>TEXT(Sales_Data[[#This Row],[Order_Date]],"mmm")</f>
        <v>Jul</v>
      </c>
      <c r="X3027">
        <f>MONTH(Sales_Data[[#This Row],[Order_Date]])</f>
        <v>7</v>
      </c>
      <c r="Y3027" t="str">
        <f>"Q"&amp;ROUNDUP(MONTH(Sales_Data[[#This Row],[Order_Date]])/3,0)</f>
        <v>Q3</v>
      </c>
    </row>
    <row r="3028" spans="1:25" x14ac:dyDescent="0.3">
      <c r="A3028" t="s">
        <v>4609</v>
      </c>
      <c r="B3028" s="1">
        <v>45922</v>
      </c>
      <c r="C3028" t="s">
        <v>2130</v>
      </c>
      <c r="D3028" t="s">
        <v>274</v>
      </c>
      <c r="E3028" t="s">
        <v>119</v>
      </c>
      <c r="F3028" t="s">
        <v>146</v>
      </c>
      <c r="G3028" t="s">
        <v>21</v>
      </c>
      <c r="H3028" t="s">
        <v>230</v>
      </c>
      <c r="I3028" t="s">
        <v>231</v>
      </c>
      <c r="J3028">
        <v>2</v>
      </c>
      <c r="K3028">
        <v>601.82000000000005</v>
      </c>
      <c r="L3028">
        <v>0.1</v>
      </c>
      <c r="M3028">
        <v>843.73</v>
      </c>
      <c r="N3028" t="s">
        <v>83</v>
      </c>
      <c r="O3028" t="s">
        <v>25</v>
      </c>
      <c r="P3028" t="s">
        <v>44</v>
      </c>
      <c r="Q3028">
        <f>Sales_Data[[#This Row],[Quantity]]*Sales_Data[[#This Row],[Unit_Price]]</f>
        <v>1203.6400000000001</v>
      </c>
      <c r="R3028">
        <f>Sales_Data[[#This Row],[Gross_Sales]]*Sales_Data[[#This Row],[Discount]]</f>
        <v>120.36400000000002</v>
      </c>
      <c r="S3028">
        <f>Sales_Data[[#This Row],[Gross_Sales]]-Sales_Data[[#This Row],[Discount_Amount]]</f>
        <v>1083.2760000000001</v>
      </c>
      <c r="T3028">
        <f>Sales_Data[[#This Row],[Net Sales]]-Sales_Data[[#This Row],[Cost]]</f>
        <v>239.54600000000005</v>
      </c>
      <c r="U3028" s="2">
        <f>Sales_Data[[#This Row],[Profit]]/Sales_Data[[#This Row],[Net Sales]]</f>
        <v>0.22113108755294131</v>
      </c>
      <c r="V3028">
        <f>YEAR(Sales_Data[[#This Row],[Order_Date]])</f>
        <v>2025</v>
      </c>
      <c r="W3028" t="str">
        <f>TEXT(Sales_Data[[#This Row],[Order_Date]],"mmm")</f>
        <v>Sep</v>
      </c>
      <c r="X3028">
        <f>MONTH(Sales_Data[[#This Row],[Order_Date]])</f>
        <v>9</v>
      </c>
      <c r="Y3028" t="str">
        <f>"Q"&amp;ROUNDUP(MONTH(Sales_Data[[#This Row],[Order_Date]])/3,0)</f>
        <v>Q3</v>
      </c>
    </row>
    <row r="3029" spans="1:25" x14ac:dyDescent="0.3">
      <c r="A3029" t="s">
        <v>4610</v>
      </c>
      <c r="B3029" s="1">
        <v>45791</v>
      </c>
      <c r="C3029" t="s">
        <v>661</v>
      </c>
      <c r="D3029" t="s">
        <v>450</v>
      </c>
      <c r="E3029" t="s">
        <v>119</v>
      </c>
      <c r="F3029" t="s">
        <v>146</v>
      </c>
      <c r="G3029" t="s">
        <v>41</v>
      </c>
      <c r="H3029" t="s">
        <v>171</v>
      </c>
      <c r="I3029" t="s">
        <v>172</v>
      </c>
      <c r="J3029">
        <v>2</v>
      </c>
      <c r="K3029">
        <v>3477.74</v>
      </c>
      <c r="L3029">
        <v>0</v>
      </c>
      <c r="M3029">
        <v>5171.46</v>
      </c>
      <c r="N3029" t="s">
        <v>83</v>
      </c>
      <c r="O3029" t="s">
        <v>35</v>
      </c>
      <c r="P3029" t="s">
        <v>44</v>
      </c>
      <c r="Q3029">
        <f>Sales_Data[[#This Row],[Quantity]]*Sales_Data[[#This Row],[Unit_Price]]</f>
        <v>6955.48</v>
      </c>
      <c r="R3029">
        <f>Sales_Data[[#This Row],[Gross_Sales]]*Sales_Data[[#This Row],[Discount]]</f>
        <v>0</v>
      </c>
      <c r="S3029">
        <f>Sales_Data[[#This Row],[Gross_Sales]]-Sales_Data[[#This Row],[Discount_Amount]]</f>
        <v>6955.48</v>
      </c>
      <c r="T3029">
        <f>Sales_Data[[#This Row],[Net Sales]]-Sales_Data[[#This Row],[Cost]]</f>
        <v>1784.0199999999995</v>
      </c>
      <c r="U3029" s="2">
        <f>Sales_Data[[#This Row],[Profit]]/Sales_Data[[#This Row],[Net Sales]]</f>
        <v>0.25649128456986431</v>
      </c>
      <c r="V3029">
        <f>YEAR(Sales_Data[[#This Row],[Order_Date]])</f>
        <v>2025</v>
      </c>
      <c r="W3029" t="str">
        <f>TEXT(Sales_Data[[#This Row],[Order_Date]],"mmm")</f>
        <v>May</v>
      </c>
      <c r="X3029">
        <f>MONTH(Sales_Data[[#This Row],[Order_Date]])</f>
        <v>5</v>
      </c>
      <c r="Y3029" t="str">
        <f>"Q"&amp;ROUNDUP(MONTH(Sales_Data[[#This Row],[Order_Date]])/3,0)</f>
        <v>Q2</v>
      </c>
    </row>
    <row r="3030" spans="1:25" x14ac:dyDescent="0.3">
      <c r="A3030" t="s">
        <v>4611</v>
      </c>
      <c r="B3030" s="1">
        <v>45868</v>
      </c>
      <c r="C3030" t="s">
        <v>1996</v>
      </c>
      <c r="D3030" t="s">
        <v>669</v>
      </c>
      <c r="E3030" t="s">
        <v>19</v>
      </c>
      <c r="F3030" t="s">
        <v>81</v>
      </c>
      <c r="G3030" t="s">
        <v>21</v>
      </c>
      <c r="H3030" t="s">
        <v>22</v>
      </c>
      <c r="I3030" t="s">
        <v>62</v>
      </c>
      <c r="J3030">
        <v>2</v>
      </c>
      <c r="K3030">
        <v>2287.17</v>
      </c>
      <c r="L3030">
        <v>0</v>
      </c>
      <c r="M3030">
        <v>2837.44</v>
      </c>
      <c r="N3030" t="s">
        <v>83</v>
      </c>
      <c r="O3030" t="s">
        <v>35</v>
      </c>
      <c r="P3030" t="s">
        <v>44</v>
      </c>
      <c r="Q3030">
        <f>Sales_Data[[#This Row],[Quantity]]*Sales_Data[[#This Row],[Unit_Price]]</f>
        <v>4574.34</v>
      </c>
      <c r="R3030">
        <f>Sales_Data[[#This Row],[Gross_Sales]]*Sales_Data[[#This Row],[Discount]]</f>
        <v>0</v>
      </c>
      <c r="S3030">
        <f>Sales_Data[[#This Row],[Gross_Sales]]-Sales_Data[[#This Row],[Discount_Amount]]</f>
        <v>4574.34</v>
      </c>
      <c r="T3030">
        <f>Sales_Data[[#This Row],[Net Sales]]-Sales_Data[[#This Row],[Cost]]</f>
        <v>1736.9</v>
      </c>
      <c r="U3030" s="2">
        <f>Sales_Data[[#This Row],[Profit]]/Sales_Data[[#This Row],[Net Sales]]</f>
        <v>0.37970505034606084</v>
      </c>
      <c r="V3030">
        <f>YEAR(Sales_Data[[#This Row],[Order_Date]])</f>
        <v>2025</v>
      </c>
      <c r="W3030" t="str">
        <f>TEXT(Sales_Data[[#This Row],[Order_Date]],"mmm")</f>
        <v>Jul</v>
      </c>
      <c r="X3030">
        <f>MONTH(Sales_Data[[#This Row],[Order_Date]])</f>
        <v>7</v>
      </c>
      <c r="Y3030" t="str">
        <f>"Q"&amp;ROUNDUP(MONTH(Sales_Data[[#This Row],[Order_Date]])/3,0)</f>
        <v>Q3</v>
      </c>
    </row>
    <row r="3031" spans="1:25" x14ac:dyDescent="0.3">
      <c r="A3031" t="s">
        <v>4612</v>
      </c>
      <c r="B3031" s="1">
        <v>45717</v>
      </c>
      <c r="C3031" t="s">
        <v>4613</v>
      </c>
      <c r="D3031" t="s">
        <v>615</v>
      </c>
      <c r="E3031" t="s">
        <v>39</v>
      </c>
      <c r="F3031" t="s">
        <v>405</v>
      </c>
      <c r="G3031" t="s">
        <v>41</v>
      </c>
      <c r="H3031" t="s">
        <v>171</v>
      </c>
      <c r="I3031" t="s">
        <v>172</v>
      </c>
      <c r="J3031">
        <v>1</v>
      </c>
      <c r="K3031">
        <v>2521.83</v>
      </c>
      <c r="L3031">
        <v>0.1</v>
      </c>
      <c r="M3031">
        <v>1955.41</v>
      </c>
      <c r="N3031" t="s">
        <v>24</v>
      </c>
      <c r="O3031" t="s">
        <v>35</v>
      </c>
      <c r="P3031" t="s">
        <v>71</v>
      </c>
      <c r="Q3031">
        <f>Sales_Data[[#This Row],[Quantity]]*Sales_Data[[#This Row],[Unit_Price]]</f>
        <v>2521.83</v>
      </c>
      <c r="R3031">
        <f>Sales_Data[[#This Row],[Gross_Sales]]*Sales_Data[[#This Row],[Discount]]</f>
        <v>252.18299999999999</v>
      </c>
      <c r="S3031">
        <f>Sales_Data[[#This Row],[Gross_Sales]]-Sales_Data[[#This Row],[Discount_Amount]]</f>
        <v>2269.6469999999999</v>
      </c>
      <c r="T3031">
        <f>Sales_Data[[#This Row],[Net Sales]]-Sales_Data[[#This Row],[Cost]]</f>
        <v>314.23699999999985</v>
      </c>
      <c r="U3031" s="2">
        <f>Sales_Data[[#This Row],[Profit]]/Sales_Data[[#This Row],[Net Sales]]</f>
        <v>0.13845192666524789</v>
      </c>
      <c r="V3031">
        <f>YEAR(Sales_Data[[#This Row],[Order_Date]])</f>
        <v>2025</v>
      </c>
      <c r="W3031" t="str">
        <f>TEXT(Sales_Data[[#This Row],[Order_Date]],"mmm")</f>
        <v>Mar</v>
      </c>
      <c r="X3031">
        <f>MONTH(Sales_Data[[#This Row],[Order_Date]])</f>
        <v>3</v>
      </c>
      <c r="Y3031" t="str">
        <f>"Q"&amp;ROUNDUP(MONTH(Sales_Data[[#This Row],[Order_Date]])/3,0)</f>
        <v>Q1</v>
      </c>
    </row>
    <row r="3032" spans="1:25" x14ac:dyDescent="0.3">
      <c r="A3032" t="s">
        <v>4614</v>
      </c>
      <c r="B3032" s="1">
        <v>46021</v>
      </c>
      <c r="C3032" t="s">
        <v>2017</v>
      </c>
      <c r="D3032" t="s">
        <v>497</v>
      </c>
      <c r="E3032" t="s">
        <v>19</v>
      </c>
      <c r="F3032" t="s">
        <v>66</v>
      </c>
      <c r="G3032" t="s">
        <v>21</v>
      </c>
      <c r="H3032" t="s">
        <v>297</v>
      </c>
      <c r="I3032" t="s">
        <v>297</v>
      </c>
      <c r="J3032">
        <v>1</v>
      </c>
      <c r="K3032">
        <v>11568.03</v>
      </c>
      <c r="L3032">
        <v>0.1</v>
      </c>
      <c r="M3032">
        <v>6535.16</v>
      </c>
      <c r="N3032" t="s">
        <v>52</v>
      </c>
      <c r="O3032" t="s">
        <v>35</v>
      </c>
      <c r="P3032" t="s">
        <v>26</v>
      </c>
      <c r="Q3032">
        <f>Sales_Data[[#This Row],[Quantity]]*Sales_Data[[#This Row],[Unit_Price]]</f>
        <v>11568.03</v>
      </c>
      <c r="R3032">
        <f>Sales_Data[[#This Row],[Gross_Sales]]*Sales_Data[[#This Row],[Discount]]</f>
        <v>1156.8030000000001</v>
      </c>
      <c r="S3032">
        <f>Sales_Data[[#This Row],[Gross_Sales]]-Sales_Data[[#This Row],[Discount_Amount]]</f>
        <v>10411.227000000001</v>
      </c>
      <c r="T3032">
        <f>Sales_Data[[#This Row],[Net Sales]]-Sales_Data[[#This Row],[Cost]]</f>
        <v>3876.0670000000009</v>
      </c>
      <c r="U3032" s="2">
        <f>Sales_Data[[#This Row],[Profit]]/Sales_Data[[#This Row],[Net Sales]]</f>
        <v>0.37229684839260546</v>
      </c>
      <c r="V3032">
        <f>YEAR(Sales_Data[[#This Row],[Order_Date]])</f>
        <v>2025</v>
      </c>
      <c r="W3032" t="str">
        <f>TEXT(Sales_Data[[#This Row],[Order_Date]],"mmm")</f>
        <v>Dec</v>
      </c>
      <c r="X3032">
        <f>MONTH(Sales_Data[[#This Row],[Order_Date]])</f>
        <v>12</v>
      </c>
      <c r="Y3032" t="str">
        <f>"Q"&amp;ROUNDUP(MONTH(Sales_Data[[#This Row],[Order_Date]])/3,0)</f>
        <v>Q4</v>
      </c>
    </row>
    <row r="3033" spans="1:25" x14ac:dyDescent="0.3">
      <c r="A3033" t="s">
        <v>4615</v>
      </c>
      <c r="B3033" s="1">
        <v>46021</v>
      </c>
      <c r="C3033" t="s">
        <v>212</v>
      </c>
      <c r="D3033" t="s">
        <v>80</v>
      </c>
      <c r="E3033" t="s">
        <v>39</v>
      </c>
      <c r="F3033" t="s">
        <v>202</v>
      </c>
      <c r="G3033" t="s">
        <v>32</v>
      </c>
      <c r="H3033" t="s">
        <v>33</v>
      </c>
      <c r="I3033" t="s">
        <v>161</v>
      </c>
      <c r="J3033">
        <v>4</v>
      </c>
      <c r="K3033">
        <v>6303.56</v>
      </c>
      <c r="L3033">
        <v>0.1</v>
      </c>
      <c r="M3033">
        <v>19095.490000000002</v>
      </c>
      <c r="N3033" t="s">
        <v>109</v>
      </c>
      <c r="O3033" t="s">
        <v>35</v>
      </c>
      <c r="P3033" t="s">
        <v>44</v>
      </c>
      <c r="Q3033">
        <f>Sales_Data[[#This Row],[Quantity]]*Sales_Data[[#This Row],[Unit_Price]]</f>
        <v>25214.240000000002</v>
      </c>
      <c r="R3033">
        <f>Sales_Data[[#This Row],[Gross_Sales]]*Sales_Data[[#This Row],[Discount]]</f>
        <v>2521.4240000000004</v>
      </c>
      <c r="S3033">
        <f>Sales_Data[[#This Row],[Gross_Sales]]-Sales_Data[[#This Row],[Discount_Amount]]</f>
        <v>22692.816000000003</v>
      </c>
      <c r="T3033">
        <f>Sales_Data[[#This Row],[Net Sales]]-Sales_Data[[#This Row],[Cost]]</f>
        <v>3597.3260000000009</v>
      </c>
      <c r="U3033" s="2">
        <f>Sales_Data[[#This Row],[Profit]]/Sales_Data[[#This Row],[Net Sales]]</f>
        <v>0.15852267960045155</v>
      </c>
      <c r="V3033">
        <f>YEAR(Sales_Data[[#This Row],[Order_Date]])</f>
        <v>2025</v>
      </c>
      <c r="W3033" t="str">
        <f>TEXT(Sales_Data[[#This Row],[Order_Date]],"mmm")</f>
        <v>Dec</v>
      </c>
      <c r="X3033">
        <f>MONTH(Sales_Data[[#This Row],[Order_Date]])</f>
        <v>12</v>
      </c>
      <c r="Y3033" t="str">
        <f>"Q"&amp;ROUNDUP(MONTH(Sales_Data[[#This Row],[Order_Date]])/3,0)</f>
        <v>Q4</v>
      </c>
    </row>
    <row r="3034" spans="1:25" x14ac:dyDescent="0.3">
      <c r="A3034" t="s">
        <v>4616</v>
      </c>
      <c r="B3034" s="1">
        <v>45870</v>
      </c>
      <c r="C3034" t="s">
        <v>1360</v>
      </c>
      <c r="D3034" t="s">
        <v>430</v>
      </c>
      <c r="E3034" t="s">
        <v>19</v>
      </c>
      <c r="F3034" t="s">
        <v>81</v>
      </c>
      <c r="G3034" t="s">
        <v>67</v>
      </c>
      <c r="H3034" t="s">
        <v>68</v>
      </c>
      <c r="I3034" t="s">
        <v>97</v>
      </c>
      <c r="J3034">
        <v>1</v>
      </c>
      <c r="K3034">
        <v>15225.17</v>
      </c>
      <c r="L3034">
        <v>0</v>
      </c>
      <c r="M3034">
        <v>10449.24</v>
      </c>
      <c r="N3034" t="s">
        <v>24</v>
      </c>
      <c r="O3034" t="s">
        <v>53</v>
      </c>
      <c r="P3034" t="s">
        <v>71</v>
      </c>
      <c r="Q3034">
        <f>Sales_Data[[#This Row],[Quantity]]*Sales_Data[[#This Row],[Unit_Price]]</f>
        <v>15225.17</v>
      </c>
      <c r="R3034">
        <f>Sales_Data[[#This Row],[Gross_Sales]]*Sales_Data[[#This Row],[Discount]]</f>
        <v>0</v>
      </c>
      <c r="S3034">
        <f>Sales_Data[[#This Row],[Gross_Sales]]-Sales_Data[[#This Row],[Discount_Amount]]</f>
        <v>15225.17</v>
      </c>
      <c r="T3034">
        <f>Sales_Data[[#This Row],[Net Sales]]-Sales_Data[[#This Row],[Cost]]</f>
        <v>4775.93</v>
      </c>
      <c r="U3034" s="2">
        <f>Sales_Data[[#This Row],[Profit]]/Sales_Data[[#This Row],[Net Sales]]</f>
        <v>0.31368648100480984</v>
      </c>
      <c r="V3034">
        <f>YEAR(Sales_Data[[#This Row],[Order_Date]])</f>
        <v>2025</v>
      </c>
      <c r="W3034" t="str">
        <f>TEXT(Sales_Data[[#This Row],[Order_Date]],"mmm")</f>
        <v>Aug</v>
      </c>
      <c r="X3034">
        <f>MONTH(Sales_Data[[#This Row],[Order_Date]])</f>
        <v>8</v>
      </c>
      <c r="Y3034" t="str">
        <f>"Q"&amp;ROUNDUP(MONTH(Sales_Data[[#This Row],[Order_Date]])/3,0)</f>
        <v>Q3</v>
      </c>
    </row>
    <row r="3035" spans="1:25" x14ac:dyDescent="0.3">
      <c r="A3035" t="s">
        <v>4617</v>
      </c>
      <c r="B3035" s="1">
        <v>45873</v>
      </c>
      <c r="C3035" t="s">
        <v>1096</v>
      </c>
      <c r="D3035" t="s">
        <v>290</v>
      </c>
      <c r="E3035" t="s">
        <v>39</v>
      </c>
      <c r="F3035" t="s">
        <v>107</v>
      </c>
      <c r="G3035" t="s">
        <v>75</v>
      </c>
      <c r="H3035" t="s">
        <v>256</v>
      </c>
      <c r="I3035" t="s">
        <v>334</v>
      </c>
      <c r="J3035">
        <v>4</v>
      </c>
      <c r="K3035">
        <v>2067.65</v>
      </c>
      <c r="L3035">
        <v>0.1</v>
      </c>
      <c r="M3035">
        <v>6515.61</v>
      </c>
      <c r="N3035" t="s">
        <v>52</v>
      </c>
      <c r="O3035" t="s">
        <v>53</v>
      </c>
      <c r="P3035" t="s">
        <v>44</v>
      </c>
      <c r="Q3035">
        <f>Sales_Data[[#This Row],[Quantity]]*Sales_Data[[#This Row],[Unit_Price]]</f>
        <v>8270.6</v>
      </c>
      <c r="R3035">
        <f>Sales_Data[[#This Row],[Gross_Sales]]*Sales_Data[[#This Row],[Discount]]</f>
        <v>827.06000000000006</v>
      </c>
      <c r="S3035">
        <f>Sales_Data[[#This Row],[Gross_Sales]]-Sales_Data[[#This Row],[Discount_Amount]]</f>
        <v>7443.54</v>
      </c>
      <c r="T3035">
        <f>Sales_Data[[#This Row],[Net Sales]]-Sales_Data[[#This Row],[Cost]]</f>
        <v>927.93000000000029</v>
      </c>
      <c r="U3035" s="2">
        <f>Sales_Data[[#This Row],[Profit]]/Sales_Data[[#This Row],[Net Sales]]</f>
        <v>0.12466245899128645</v>
      </c>
      <c r="V3035">
        <f>YEAR(Sales_Data[[#This Row],[Order_Date]])</f>
        <v>2025</v>
      </c>
      <c r="W3035" t="str">
        <f>TEXT(Sales_Data[[#This Row],[Order_Date]],"mmm")</f>
        <v>Aug</v>
      </c>
      <c r="X3035">
        <f>MONTH(Sales_Data[[#This Row],[Order_Date]])</f>
        <v>8</v>
      </c>
      <c r="Y3035" t="str">
        <f>"Q"&amp;ROUNDUP(MONTH(Sales_Data[[#This Row],[Order_Date]])/3,0)</f>
        <v>Q3</v>
      </c>
    </row>
    <row r="3036" spans="1:25" x14ac:dyDescent="0.3">
      <c r="A3036" t="s">
        <v>4618</v>
      </c>
      <c r="B3036" s="1">
        <v>45883</v>
      </c>
      <c r="C3036" t="s">
        <v>1161</v>
      </c>
      <c r="D3036" t="s">
        <v>38</v>
      </c>
      <c r="E3036" t="s">
        <v>39</v>
      </c>
      <c r="F3036" t="s">
        <v>107</v>
      </c>
      <c r="G3036" t="s">
        <v>41</v>
      </c>
      <c r="H3036" t="s">
        <v>147</v>
      </c>
      <c r="I3036" t="s">
        <v>369</v>
      </c>
      <c r="J3036">
        <v>1</v>
      </c>
      <c r="K3036">
        <v>1284.95</v>
      </c>
      <c r="L3036">
        <v>0.05</v>
      </c>
      <c r="M3036">
        <v>1074.1300000000001</v>
      </c>
      <c r="N3036" t="s">
        <v>24</v>
      </c>
      <c r="O3036" t="s">
        <v>25</v>
      </c>
      <c r="P3036" t="s">
        <v>44</v>
      </c>
      <c r="Q3036">
        <f>Sales_Data[[#This Row],[Quantity]]*Sales_Data[[#This Row],[Unit_Price]]</f>
        <v>1284.95</v>
      </c>
      <c r="R3036">
        <f>Sales_Data[[#This Row],[Gross_Sales]]*Sales_Data[[#This Row],[Discount]]</f>
        <v>64.247500000000002</v>
      </c>
      <c r="S3036">
        <f>Sales_Data[[#This Row],[Gross_Sales]]-Sales_Data[[#This Row],[Discount_Amount]]</f>
        <v>1220.7025000000001</v>
      </c>
      <c r="T3036">
        <f>Sales_Data[[#This Row],[Net Sales]]-Sales_Data[[#This Row],[Cost]]</f>
        <v>146.57249999999999</v>
      </c>
      <c r="U3036" s="2">
        <f>Sales_Data[[#This Row],[Profit]]/Sales_Data[[#This Row],[Net Sales]]</f>
        <v>0.12007225347699377</v>
      </c>
      <c r="V3036">
        <f>YEAR(Sales_Data[[#This Row],[Order_Date]])</f>
        <v>2025</v>
      </c>
      <c r="W3036" t="str">
        <f>TEXT(Sales_Data[[#This Row],[Order_Date]],"mmm")</f>
        <v>Aug</v>
      </c>
      <c r="X3036">
        <f>MONTH(Sales_Data[[#This Row],[Order_Date]])</f>
        <v>8</v>
      </c>
      <c r="Y3036" t="str">
        <f>"Q"&amp;ROUNDUP(MONTH(Sales_Data[[#This Row],[Order_Date]])/3,0)</f>
        <v>Q3</v>
      </c>
    </row>
    <row r="3037" spans="1:25" x14ac:dyDescent="0.3">
      <c r="A3037" t="s">
        <v>4619</v>
      </c>
      <c r="B3037" s="1">
        <v>45788</v>
      </c>
      <c r="C3037" t="s">
        <v>4620</v>
      </c>
      <c r="D3037" t="s">
        <v>397</v>
      </c>
      <c r="E3037" t="s">
        <v>48</v>
      </c>
      <c r="F3037" t="s">
        <v>126</v>
      </c>
      <c r="G3037" t="s">
        <v>21</v>
      </c>
      <c r="H3037" t="s">
        <v>297</v>
      </c>
      <c r="I3037" t="s">
        <v>494</v>
      </c>
      <c r="J3037">
        <v>5</v>
      </c>
      <c r="K3037">
        <v>13760.09</v>
      </c>
      <c r="L3037">
        <v>0.1</v>
      </c>
      <c r="M3037">
        <v>42147.040000000001</v>
      </c>
      <c r="N3037" t="s">
        <v>70</v>
      </c>
      <c r="O3037" t="s">
        <v>25</v>
      </c>
      <c r="P3037" t="s">
        <v>44</v>
      </c>
      <c r="Q3037">
        <f>Sales_Data[[#This Row],[Quantity]]*Sales_Data[[#This Row],[Unit_Price]]</f>
        <v>68800.45</v>
      </c>
      <c r="R3037">
        <f>Sales_Data[[#This Row],[Gross_Sales]]*Sales_Data[[#This Row],[Discount]]</f>
        <v>6880.0450000000001</v>
      </c>
      <c r="S3037">
        <f>Sales_Data[[#This Row],[Gross_Sales]]-Sales_Data[[#This Row],[Discount_Amount]]</f>
        <v>61920.404999999999</v>
      </c>
      <c r="T3037">
        <f>Sales_Data[[#This Row],[Net Sales]]-Sales_Data[[#This Row],[Cost]]</f>
        <v>19773.364999999998</v>
      </c>
      <c r="U3037" s="2">
        <f>Sales_Data[[#This Row],[Profit]]/Sales_Data[[#This Row],[Net Sales]]</f>
        <v>0.31933520137667054</v>
      </c>
      <c r="V3037">
        <f>YEAR(Sales_Data[[#This Row],[Order_Date]])</f>
        <v>2025</v>
      </c>
      <c r="W3037" t="str">
        <f>TEXT(Sales_Data[[#This Row],[Order_Date]],"mmm")</f>
        <v>May</v>
      </c>
      <c r="X3037">
        <f>MONTH(Sales_Data[[#This Row],[Order_Date]])</f>
        <v>5</v>
      </c>
      <c r="Y3037" t="str">
        <f>"Q"&amp;ROUNDUP(MONTH(Sales_Data[[#This Row],[Order_Date]])/3,0)</f>
        <v>Q2</v>
      </c>
    </row>
    <row r="3038" spans="1:25" x14ac:dyDescent="0.3">
      <c r="A3038" t="s">
        <v>4621</v>
      </c>
      <c r="B3038" s="1">
        <v>45733</v>
      </c>
      <c r="C3038" t="s">
        <v>1749</v>
      </c>
      <c r="D3038" t="s">
        <v>522</v>
      </c>
      <c r="E3038" t="s">
        <v>30</v>
      </c>
      <c r="F3038" t="s">
        <v>156</v>
      </c>
      <c r="G3038" t="s">
        <v>67</v>
      </c>
      <c r="H3038" t="s">
        <v>133</v>
      </c>
      <c r="I3038" t="s">
        <v>134</v>
      </c>
      <c r="J3038">
        <v>2</v>
      </c>
      <c r="K3038">
        <v>4862.1899999999996</v>
      </c>
      <c r="L3038">
        <v>0</v>
      </c>
      <c r="M3038">
        <v>6666.57</v>
      </c>
      <c r="N3038" t="s">
        <v>70</v>
      </c>
      <c r="O3038" t="s">
        <v>35</v>
      </c>
      <c r="P3038" t="s">
        <v>71</v>
      </c>
      <c r="Q3038">
        <f>Sales_Data[[#This Row],[Quantity]]*Sales_Data[[#This Row],[Unit_Price]]</f>
        <v>9724.3799999999992</v>
      </c>
      <c r="R3038">
        <f>Sales_Data[[#This Row],[Gross_Sales]]*Sales_Data[[#This Row],[Discount]]</f>
        <v>0</v>
      </c>
      <c r="S3038">
        <f>Sales_Data[[#This Row],[Gross_Sales]]-Sales_Data[[#This Row],[Discount_Amount]]</f>
        <v>9724.3799999999992</v>
      </c>
      <c r="T3038">
        <f>Sales_Data[[#This Row],[Net Sales]]-Sales_Data[[#This Row],[Cost]]</f>
        <v>3057.8099999999995</v>
      </c>
      <c r="U3038" s="2">
        <f>Sales_Data[[#This Row],[Profit]]/Sales_Data[[#This Row],[Net Sales]]</f>
        <v>0.31444781055450322</v>
      </c>
      <c r="V3038">
        <f>YEAR(Sales_Data[[#This Row],[Order_Date]])</f>
        <v>2025</v>
      </c>
      <c r="W3038" t="str">
        <f>TEXT(Sales_Data[[#This Row],[Order_Date]],"mmm")</f>
        <v>Mar</v>
      </c>
      <c r="X3038">
        <f>MONTH(Sales_Data[[#This Row],[Order_Date]])</f>
        <v>3</v>
      </c>
      <c r="Y3038" t="str">
        <f>"Q"&amp;ROUNDUP(MONTH(Sales_Data[[#This Row],[Order_Date]])/3,0)</f>
        <v>Q1</v>
      </c>
    </row>
    <row r="3039" spans="1:25" x14ac:dyDescent="0.3">
      <c r="A3039" t="s">
        <v>4622</v>
      </c>
      <c r="B3039" s="1">
        <v>45943</v>
      </c>
      <c r="C3039" t="s">
        <v>282</v>
      </c>
      <c r="D3039" t="s">
        <v>857</v>
      </c>
      <c r="E3039" t="s">
        <v>48</v>
      </c>
      <c r="F3039" t="s">
        <v>132</v>
      </c>
      <c r="G3039" t="s">
        <v>32</v>
      </c>
      <c r="H3039" t="s">
        <v>50</v>
      </c>
      <c r="I3039" t="s">
        <v>58</v>
      </c>
      <c r="J3039">
        <v>3</v>
      </c>
      <c r="K3039">
        <v>36391.629999999997</v>
      </c>
      <c r="L3039">
        <v>0</v>
      </c>
      <c r="M3039">
        <v>91760.97</v>
      </c>
      <c r="N3039" t="s">
        <v>52</v>
      </c>
      <c r="O3039" t="s">
        <v>35</v>
      </c>
      <c r="P3039" t="s">
        <v>26</v>
      </c>
      <c r="Q3039">
        <f>Sales_Data[[#This Row],[Quantity]]*Sales_Data[[#This Row],[Unit_Price]]</f>
        <v>109174.88999999998</v>
      </c>
      <c r="R3039">
        <f>Sales_Data[[#This Row],[Gross_Sales]]*Sales_Data[[#This Row],[Discount]]</f>
        <v>0</v>
      </c>
      <c r="S3039">
        <f>Sales_Data[[#This Row],[Gross_Sales]]-Sales_Data[[#This Row],[Discount_Amount]]</f>
        <v>109174.88999999998</v>
      </c>
      <c r="T3039">
        <f>Sales_Data[[#This Row],[Net Sales]]-Sales_Data[[#This Row],[Cost]]</f>
        <v>17413.919999999984</v>
      </c>
      <c r="U3039" s="2">
        <f>Sales_Data[[#This Row],[Profit]]/Sales_Data[[#This Row],[Net Sales]]</f>
        <v>0.15950480921024959</v>
      </c>
      <c r="V3039">
        <f>YEAR(Sales_Data[[#This Row],[Order_Date]])</f>
        <v>2025</v>
      </c>
      <c r="W3039" t="str">
        <f>TEXT(Sales_Data[[#This Row],[Order_Date]],"mmm")</f>
        <v>Oct</v>
      </c>
      <c r="X3039">
        <f>MONTH(Sales_Data[[#This Row],[Order_Date]])</f>
        <v>10</v>
      </c>
      <c r="Y3039" t="str">
        <f>"Q"&amp;ROUNDUP(MONTH(Sales_Data[[#This Row],[Order_Date]])/3,0)</f>
        <v>Q4</v>
      </c>
    </row>
    <row r="3040" spans="1:25" x14ac:dyDescent="0.3">
      <c r="A3040" t="s">
        <v>4623</v>
      </c>
      <c r="B3040" s="1">
        <v>45934</v>
      </c>
      <c r="C3040" t="s">
        <v>2128</v>
      </c>
      <c r="D3040" t="s">
        <v>131</v>
      </c>
      <c r="E3040" t="s">
        <v>48</v>
      </c>
      <c r="F3040" t="s">
        <v>49</v>
      </c>
      <c r="G3040" t="s">
        <v>67</v>
      </c>
      <c r="H3040" t="s">
        <v>121</v>
      </c>
      <c r="I3040" t="s">
        <v>122</v>
      </c>
      <c r="J3040">
        <v>1</v>
      </c>
      <c r="K3040">
        <v>13088.89</v>
      </c>
      <c r="L3040">
        <v>0.1</v>
      </c>
      <c r="M3040">
        <v>7734.24</v>
      </c>
      <c r="N3040" t="s">
        <v>52</v>
      </c>
      <c r="O3040" t="s">
        <v>35</v>
      </c>
      <c r="P3040" t="s">
        <v>26</v>
      </c>
      <c r="Q3040">
        <f>Sales_Data[[#This Row],[Quantity]]*Sales_Data[[#This Row],[Unit_Price]]</f>
        <v>13088.89</v>
      </c>
      <c r="R3040">
        <f>Sales_Data[[#This Row],[Gross_Sales]]*Sales_Data[[#This Row],[Discount]]</f>
        <v>1308.8890000000001</v>
      </c>
      <c r="S3040">
        <f>Sales_Data[[#This Row],[Gross_Sales]]-Sales_Data[[#This Row],[Discount_Amount]]</f>
        <v>11780.001</v>
      </c>
      <c r="T3040">
        <f>Sales_Data[[#This Row],[Net Sales]]-Sales_Data[[#This Row],[Cost]]</f>
        <v>4045.7610000000004</v>
      </c>
      <c r="U3040" s="2">
        <f>Sales_Data[[#This Row],[Profit]]/Sales_Data[[#This Row],[Net Sales]]</f>
        <v>0.34344317967375387</v>
      </c>
      <c r="V3040">
        <f>YEAR(Sales_Data[[#This Row],[Order_Date]])</f>
        <v>2025</v>
      </c>
      <c r="W3040" t="str">
        <f>TEXT(Sales_Data[[#This Row],[Order_Date]],"mmm")</f>
        <v>Oct</v>
      </c>
      <c r="X3040">
        <f>MONTH(Sales_Data[[#This Row],[Order_Date]])</f>
        <v>10</v>
      </c>
      <c r="Y3040" t="str">
        <f>"Q"&amp;ROUNDUP(MONTH(Sales_Data[[#This Row],[Order_Date]])/3,0)</f>
        <v>Q4</v>
      </c>
    </row>
    <row r="3041" spans="1:25" x14ac:dyDescent="0.3">
      <c r="A3041" t="s">
        <v>4624</v>
      </c>
      <c r="B3041" s="1">
        <v>45813</v>
      </c>
      <c r="C3041" t="s">
        <v>3376</v>
      </c>
      <c r="D3041" t="s">
        <v>589</v>
      </c>
      <c r="E3041" t="s">
        <v>48</v>
      </c>
      <c r="F3041" t="s">
        <v>49</v>
      </c>
      <c r="G3041" t="s">
        <v>41</v>
      </c>
      <c r="H3041" t="s">
        <v>42</v>
      </c>
      <c r="I3041" t="s">
        <v>43</v>
      </c>
      <c r="J3041">
        <v>4</v>
      </c>
      <c r="K3041">
        <v>54887.38</v>
      </c>
      <c r="L3041">
        <v>0</v>
      </c>
      <c r="M3041">
        <v>136313.53</v>
      </c>
      <c r="N3041" t="s">
        <v>52</v>
      </c>
      <c r="O3041" t="s">
        <v>35</v>
      </c>
      <c r="P3041" t="s">
        <v>71</v>
      </c>
      <c r="Q3041">
        <f>Sales_Data[[#This Row],[Quantity]]*Sales_Data[[#This Row],[Unit_Price]]</f>
        <v>219549.52</v>
      </c>
      <c r="R3041">
        <f>Sales_Data[[#This Row],[Gross_Sales]]*Sales_Data[[#This Row],[Discount]]</f>
        <v>0</v>
      </c>
      <c r="S3041">
        <f>Sales_Data[[#This Row],[Gross_Sales]]-Sales_Data[[#This Row],[Discount_Amount]]</f>
        <v>219549.52</v>
      </c>
      <c r="T3041">
        <f>Sales_Data[[#This Row],[Net Sales]]-Sales_Data[[#This Row],[Cost]]</f>
        <v>83235.989999999991</v>
      </c>
      <c r="U3041" s="2">
        <f>Sales_Data[[#This Row],[Profit]]/Sales_Data[[#This Row],[Net Sales]]</f>
        <v>0.37912171249565929</v>
      </c>
      <c r="V3041">
        <f>YEAR(Sales_Data[[#This Row],[Order_Date]])</f>
        <v>2025</v>
      </c>
      <c r="W3041" t="str">
        <f>TEXT(Sales_Data[[#This Row],[Order_Date]],"mmm")</f>
        <v>Jun</v>
      </c>
      <c r="X3041">
        <f>MONTH(Sales_Data[[#This Row],[Order_Date]])</f>
        <v>6</v>
      </c>
      <c r="Y3041" t="str">
        <f>"Q"&amp;ROUNDUP(MONTH(Sales_Data[[#This Row],[Order_Date]])/3,0)</f>
        <v>Q2</v>
      </c>
    </row>
    <row r="3042" spans="1:25" x14ac:dyDescent="0.3">
      <c r="A3042" t="s">
        <v>4625</v>
      </c>
      <c r="B3042" s="1">
        <v>45905</v>
      </c>
      <c r="C3042" t="s">
        <v>4626</v>
      </c>
      <c r="D3042" t="s">
        <v>511</v>
      </c>
      <c r="E3042" t="s">
        <v>19</v>
      </c>
      <c r="F3042" t="s">
        <v>113</v>
      </c>
      <c r="G3042" t="s">
        <v>21</v>
      </c>
      <c r="H3042" t="s">
        <v>127</v>
      </c>
      <c r="I3042" t="s">
        <v>342</v>
      </c>
      <c r="J3042">
        <v>2</v>
      </c>
      <c r="K3042">
        <v>7536.81</v>
      </c>
      <c r="L3042">
        <v>0</v>
      </c>
      <c r="M3042">
        <v>11814.32</v>
      </c>
      <c r="N3042" t="s">
        <v>70</v>
      </c>
      <c r="O3042" t="s">
        <v>35</v>
      </c>
      <c r="P3042" t="s">
        <v>26</v>
      </c>
      <c r="Q3042">
        <f>Sales_Data[[#This Row],[Quantity]]*Sales_Data[[#This Row],[Unit_Price]]</f>
        <v>15073.62</v>
      </c>
      <c r="R3042">
        <f>Sales_Data[[#This Row],[Gross_Sales]]*Sales_Data[[#This Row],[Discount]]</f>
        <v>0</v>
      </c>
      <c r="S3042">
        <f>Sales_Data[[#This Row],[Gross_Sales]]-Sales_Data[[#This Row],[Discount_Amount]]</f>
        <v>15073.62</v>
      </c>
      <c r="T3042">
        <f>Sales_Data[[#This Row],[Net Sales]]-Sales_Data[[#This Row],[Cost]]</f>
        <v>3259.3000000000011</v>
      </c>
      <c r="U3042" s="2">
        <f>Sales_Data[[#This Row],[Profit]]/Sales_Data[[#This Row],[Net Sales]]</f>
        <v>0.21622543224520724</v>
      </c>
      <c r="V3042">
        <f>YEAR(Sales_Data[[#This Row],[Order_Date]])</f>
        <v>2025</v>
      </c>
      <c r="W3042" t="str">
        <f>TEXT(Sales_Data[[#This Row],[Order_Date]],"mmm")</f>
        <v>Sep</v>
      </c>
      <c r="X3042">
        <f>MONTH(Sales_Data[[#This Row],[Order_Date]])</f>
        <v>9</v>
      </c>
      <c r="Y3042" t="str">
        <f>"Q"&amp;ROUNDUP(MONTH(Sales_Data[[#This Row],[Order_Date]])/3,0)</f>
        <v>Q3</v>
      </c>
    </row>
    <row r="3043" spans="1:25" x14ac:dyDescent="0.3">
      <c r="A3043" t="s">
        <v>4627</v>
      </c>
      <c r="B3043" s="1">
        <v>45875</v>
      </c>
      <c r="C3043" t="s">
        <v>628</v>
      </c>
      <c r="D3043" t="s">
        <v>194</v>
      </c>
      <c r="E3043" t="s">
        <v>48</v>
      </c>
      <c r="F3043" t="s">
        <v>152</v>
      </c>
      <c r="G3043" t="s">
        <v>41</v>
      </c>
      <c r="H3043" t="s">
        <v>171</v>
      </c>
      <c r="I3043" t="s">
        <v>172</v>
      </c>
      <c r="J3043">
        <v>2</v>
      </c>
      <c r="K3043">
        <v>58600.61</v>
      </c>
      <c r="L3043">
        <v>0.1</v>
      </c>
      <c r="M3043">
        <v>72855.61</v>
      </c>
      <c r="N3043" t="s">
        <v>70</v>
      </c>
      <c r="O3043" t="s">
        <v>35</v>
      </c>
      <c r="P3043" t="s">
        <v>71</v>
      </c>
      <c r="Q3043">
        <f>Sales_Data[[#This Row],[Quantity]]*Sales_Data[[#This Row],[Unit_Price]]</f>
        <v>117201.22</v>
      </c>
      <c r="R3043">
        <f>Sales_Data[[#This Row],[Gross_Sales]]*Sales_Data[[#This Row],[Discount]]</f>
        <v>11720.122000000001</v>
      </c>
      <c r="S3043">
        <f>Sales_Data[[#This Row],[Gross_Sales]]-Sales_Data[[#This Row],[Discount_Amount]]</f>
        <v>105481.098</v>
      </c>
      <c r="T3043">
        <f>Sales_Data[[#This Row],[Net Sales]]-Sales_Data[[#This Row],[Cost]]</f>
        <v>32625.487999999998</v>
      </c>
      <c r="U3043" s="2">
        <f>Sales_Data[[#This Row],[Profit]]/Sales_Data[[#This Row],[Net Sales]]</f>
        <v>0.3093017480724366</v>
      </c>
      <c r="V3043">
        <f>YEAR(Sales_Data[[#This Row],[Order_Date]])</f>
        <v>2025</v>
      </c>
      <c r="W3043" t="str">
        <f>TEXT(Sales_Data[[#This Row],[Order_Date]],"mmm")</f>
        <v>Aug</v>
      </c>
      <c r="X3043">
        <f>MONTH(Sales_Data[[#This Row],[Order_Date]])</f>
        <v>8</v>
      </c>
      <c r="Y3043" t="str">
        <f>"Q"&amp;ROUNDUP(MONTH(Sales_Data[[#This Row],[Order_Date]])/3,0)</f>
        <v>Q3</v>
      </c>
    </row>
    <row r="3044" spans="1:25" x14ac:dyDescent="0.3">
      <c r="A3044" t="s">
        <v>4628</v>
      </c>
      <c r="B3044" s="1">
        <v>45847</v>
      </c>
      <c r="C3044" t="s">
        <v>2631</v>
      </c>
      <c r="D3044" t="s">
        <v>393</v>
      </c>
      <c r="E3044" t="s">
        <v>119</v>
      </c>
      <c r="F3044" t="s">
        <v>146</v>
      </c>
      <c r="G3044" t="s">
        <v>21</v>
      </c>
      <c r="H3044" t="s">
        <v>297</v>
      </c>
      <c r="I3044" t="s">
        <v>494</v>
      </c>
      <c r="J3044">
        <v>1</v>
      </c>
      <c r="K3044">
        <v>2715.76</v>
      </c>
      <c r="L3044">
        <v>0.05</v>
      </c>
      <c r="M3044">
        <v>1846.98</v>
      </c>
      <c r="N3044" t="s">
        <v>24</v>
      </c>
      <c r="O3044" t="s">
        <v>53</v>
      </c>
      <c r="P3044" t="s">
        <v>44</v>
      </c>
      <c r="Q3044">
        <f>Sales_Data[[#This Row],[Quantity]]*Sales_Data[[#This Row],[Unit_Price]]</f>
        <v>2715.76</v>
      </c>
      <c r="R3044">
        <f>Sales_Data[[#This Row],[Gross_Sales]]*Sales_Data[[#This Row],[Discount]]</f>
        <v>135.78800000000001</v>
      </c>
      <c r="S3044">
        <f>Sales_Data[[#This Row],[Gross_Sales]]-Sales_Data[[#This Row],[Discount_Amount]]</f>
        <v>2579.9720000000002</v>
      </c>
      <c r="T3044">
        <f>Sales_Data[[#This Row],[Net Sales]]-Sales_Data[[#This Row],[Cost]]</f>
        <v>732.99200000000019</v>
      </c>
      <c r="U3044" s="2">
        <f>Sales_Data[[#This Row],[Profit]]/Sales_Data[[#This Row],[Net Sales]]</f>
        <v>0.28410850970475654</v>
      </c>
      <c r="V3044">
        <f>YEAR(Sales_Data[[#This Row],[Order_Date]])</f>
        <v>2025</v>
      </c>
      <c r="W3044" t="str">
        <f>TEXT(Sales_Data[[#This Row],[Order_Date]],"mmm")</f>
        <v>Jul</v>
      </c>
      <c r="X3044">
        <f>MONTH(Sales_Data[[#This Row],[Order_Date]])</f>
        <v>7</v>
      </c>
      <c r="Y3044" t="str">
        <f>"Q"&amp;ROUNDUP(MONTH(Sales_Data[[#This Row],[Order_Date]])/3,0)</f>
        <v>Q3</v>
      </c>
    </row>
    <row r="3045" spans="1:25" x14ac:dyDescent="0.3">
      <c r="A3045" t="s">
        <v>4629</v>
      </c>
      <c r="B3045" s="1">
        <v>45820</v>
      </c>
      <c r="C3045" t="s">
        <v>3732</v>
      </c>
      <c r="D3045" t="s">
        <v>414</v>
      </c>
      <c r="E3045" t="s">
        <v>19</v>
      </c>
      <c r="F3045" t="s">
        <v>20</v>
      </c>
      <c r="G3045" t="s">
        <v>41</v>
      </c>
      <c r="H3045" t="s">
        <v>102</v>
      </c>
      <c r="I3045" t="s">
        <v>388</v>
      </c>
      <c r="J3045">
        <v>2</v>
      </c>
      <c r="K3045">
        <v>7502.74</v>
      </c>
      <c r="L3045">
        <v>0.1</v>
      </c>
      <c r="M3045">
        <v>9944.3799999999992</v>
      </c>
      <c r="N3045" t="s">
        <v>24</v>
      </c>
      <c r="O3045" t="s">
        <v>53</v>
      </c>
      <c r="P3045" t="s">
        <v>26</v>
      </c>
      <c r="Q3045">
        <f>Sales_Data[[#This Row],[Quantity]]*Sales_Data[[#This Row],[Unit_Price]]</f>
        <v>15005.48</v>
      </c>
      <c r="R3045">
        <f>Sales_Data[[#This Row],[Gross_Sales]]*Sales_Data[[#This Row],[Discount]]</f>
        <v>1500.548</v>
      </c>
      <c r="S3045">
        <f>Sales_Data[[#This Row],[Gross_Sales]]-Sales_Data[[#This Row],[Discount_Amount]]</f>
        <v>13504.931999999999</v>
      </c>
      <c r="T3045">
        <f>Sales_Data[[#This Row],[Net Sales]]-Sales_Data[[#This Row],[Cost]]</f>
        <v>3560.5519999999997</v>
      </c>
      <c r="U3045" s="2">
        <f>Sales_Data[[#This Row],[Profit]]/Sales_Data[[#This Row],[Net Sales]]</f>
        <v>0.26364827309015698</v>
      </c>
      <c r="V3045">
        <f>YEAR(Sales_Data[[#This Row],[Order_Date]])</f>
        <v>2025</v>
      </c>
      <c r="W3045" t="str">
        <f>TEXT(Sales_Data[[#This Row],[Order_Date]],"mmm")</f>
        <v>Jun</v>
      </c>
      <c r="X3045">
        <f>MONTH(Sales_Data[[#This Row],[Order_Date]])</f>
        <v>6</v>
      </c>
      <c r="Y3045" t="str">
        <f>"Q"&amp;ROUNDUP(MONTH(Sales_Data[[#This Row],[Order_Date]])/3,0)</f>
        <v>Q2</v>
      </c>
    </row>
    <row r="3046" spans="1:25" x14ac:dyDescent="0.3">
      <c r="A3046" t="s">
        <v>4630</v>
      </c>
      <c r="B3046" s="1">
        <v>45837</v>
      </c>
      <c r="C3046" t="s">
        <v>4631</v>
      </c>
      <c r="D3046" t="s">
        <v>274</v>
      </c>
      <c r="E3046" t="s">
        <v>19</v>
      </c>
      <c r="F3046" t="s">
        <v>20</v>
      </c>
      <c r="G3046" t="s">
        <v>67</v>
      </c>
      <c r="H3046" t="s">
        <v>133</v>
      </c>
      <c r="I3046" t="s">
        <v>134</v>
      </c>
      <c r="J3046">
        <v>3</v>
      </c>
      <c r="K3046">
        <v>9435.6</v>
      </c>
      <c r="L3046">
        <v>0.1</v>
      </c>
      <c r="M3046">
        <v>17556.080000000002</v>
      </c>
      <c r="N3046" t="s">
        <v>109</v>
      </c>
      <c r="O3046" t="s">
        <v>35</v>
      </c>
      <c r="P3046" t="s">
        <v>44</v>
      </c>
      <c r="Q3046">
        <f>Sales_Data[[#This Row],[Quantity]]*Sales_Data[[#This Row],[Unit_Price]]</f>
        <v>28306.800000000003</v>
      </c>
      <c r="R3046">
        <f>Sales_Data[[#This Row],[Gross_Sales]]*Sales_Data[[#This Row],[Discount]]</f>
        <v>2830.6800000000003</v>
      </c>
      <c r="S3046">
        <f>Sales_Data[[#This Row],[Gross_Sales]]-Sales_Data[[#This Row],[Discount_Amount]]</f>
        <v>25476.120000000003</v>
      </c>
      <c r="T3046">
        <f>Sales_Data[[#This Row],[Net Sales]]-Sales_Data[[#This Row],[Cost]]</f>
        <v>7920.0400000000009</v>
      </c>
      <c r="U3046" s="2">
        <f>Sales_Data[[#This Row],[Profit]]/Sales_Data[[#This Row],[Net Sales]]</f>
        <v>0.31088093477342704</v>
      </c>
      <c r="V3046">
        <f>YEAR(Sales_Data[[#This Row],[Order_Date]])</f>
        <v>2025</v>
      </c>
      <c r="W3046" t="str">
        <f>TEXT(Sales_Data[[#This Row],[Order_Date]],"mmm")</f>
        <v>Jun</v>
      </c>
      <c r="X3046">
        <f>MONTH(Sales_Data[[#This Row],[Order_Date]])</f>
        <v>6</v>
      </c>
      <c r="Y3046" t="str">
        <f>"Q"&amp;ROUNDUP(MONTH(Sales_Data[[#This Row],[Order_Date]])/3,0)</f>
        <v>Q2</v>
      </c>
    </row>
    <row r="3047" spans="1:25" x14ac:dyDescent="0.3">
      <c r="A3047" t="s">
        <v>4632</v>
      </c>
      <c r="B3047" s="1">
        <v>45691</v>
      </c>
      <c r="C3047" t="s">
        <v>879</v>
      </c>
      <c r="D3047" t="s">
        <v>244</v>
      </c>
      <c r="E3047" t="s">
        <v>19</v>
      </c>
      <c r="F3047" t="s">
        <v>113</v>
      </c>
      <c r="G3047" t="s">
        <v>67</v>
      </c>
      <c r="H3047" t="s">
        <v>133</v>
      </c>
      <c r="I3047" t="s">
        <v>134</v>
      </c>
      <c r="J3047">
        <v>1</v>
      </c>
      <c r="K3047">
        <v>16142.25</v>
      </c>
      <c r="L3047">
        <v>0.05</v>
      </c>
      <c r="M3047">
        <v>9981.06</v>
      </c>
      <c r="N3047" t="s">
        <v>83</v>
      </c>
      <c r="O3047" t="s">
        <v>53</v>
      </c>
      <c r="P3047" t="s">
        <v>26</v>
      </c>
      <c r="Q3047">
        <f>Sales_Data[[#This Row],[Quantity]]*Sales_Data[[#This Row],[Unit_Price]]</f>
        <v>16142.25</v>
      </c>
      <c r="R3047">
        <f>Sales_Data[[#This Row],[Gross_Sales]]*Sales_Data[[#This Row],[Discount]]</f>
        <v>807.11250000000007</v>
      </c>
      <c r="S3047">
        <f>Sales_Data[[#This Row],[Gross_Sales]]-Sales_Data[[#This Row],[Discount_Amount]]</f>
        <v>15335.137500000001</v>
      </c>
      <c r="T3047">
        <f>Sales_Data[[#This Row],[Net Sales]]-Sales_Data[[#This Row],[Cost]]</f>
        <v>5354.0775000000012</v>
      </c>
      <c r="U3047" s="2">
        <f>Sales_Data[[#This Row],[Profit]]/Sales_Data[[#This Row],[Net Sales]]</f>
        <v>0.34913788676495405</v>
      </c>
      <c r="V3047">
        <f>YEAR(Sales_Data[[#This Row],[Order_Date]])</f>
        <v>2025</v>
      </c>
      <c r="W3047" t="str">
        <f>TEXT(Sales_Data[[#This Row],[Order_Date]],"mmm")</f>
        <v>Feb</v>
      </c>
      <c r="X3047">
        <f>MONTH(Sales_Data[[#This Row],[Order_Date]])</f>
        <v>2</v>
      </c>
      <c r="Y3047" t="str">
        <f>"Q"&amp;ROUNDUP(MONTH(Sales_Data[[#This Row],[Order_Date]])/3,0)</f>
        <v>Q1</v>
      </c>
    </row>
    <row r="3048" spans="1:25" x14ac:dyDescent="0.3">
      <c r="A3048" t="s">
        <v>4633</v>
      </c>
      <c r="B3048" s="1">
        <v>45698</v>
      </c>
      <c r="C3048" t="s">
        <v>2135</v>
      </c>
      <c r="D3048" t="s">
        <v>541</v>
      </c>
      <c r="E3048" t="s">
        <v>39</v>
      </c>
      <c r="F3048" t="s">
        <v>202</v>
      </c>
      <c r="G3048" t="s">
        <v>21</v>
      </c>
      <c r="H3048" t="s">
        <v>22</v>
      </c>
      <c r="I3048" t="s">
        <v>23</v>
      </c>
      <c r="J3048">
        <v>2</v>
      </c>
      <c r="K3048">
        <v>6133.8</v>
      </c>
      <c r="L3048">
        <v>0.05</v>
      </c>
      <c r="M3048">
        <v>9370.34</v>
      </c>
      <c r="N3048" t="s">
        <v>70</v>
      </c>
      <c r="O3048" t="s">
        <v>35</v>
      </c>
      <c r="P3048" t="s">
        <v>26</v>
      </c>
      <c r="Q3048">
        <f>Sales_Data[[#This Row],[Quantity]]*Sales_Data[[#This Row],[Unit_Price]]</f>
        <v>12267.6</v>
      </c>
      <c r="R3048">
        <f>Sales_Data[[#This Row],[Gross_Sales]]*Sales_Data[[#This Row],[Discount]]</f>
        <v>613.38</v>
      </c>
      <c r="S3048">
        <f>Sales_Data[[#This Row],[Gross_Sales]]-Sales_Data[[#This Row],[Discount_Amount]]</f>
        <v>11654.220000000001</v>
      </c>
      <c r="T3048">
        <f>Sales_Data[[#This Row],[Net Sales]]-Sales_Data[[#This Row],[Cost]]</f>
        <v>2283.880000000001</v>
      </c>
      <c r="U3048" s="2">
        <f>Sales_Data[[#This Row],[Profit]]/Sales_Data[[#This Row],[Net Sales]]</f>
        <v>0.19597021508088922</v>
      </c>
      <c r="V3048">
        <f>YEAR(Sales_Data[[#This Row],[Order_Date]])</f>
        <v>2025</v>
      </c>
      <c r="W3048" t="str">
        <f>TEXT(Sales_Data[[#This Row],[Order_Date]],"mmm")</f>
        <v>Feb</v>
      </c>
      <c r="X3048">
        <f>MONTH(Sales_Data[[#This Row],[Order_Date]])</f>
        <v>2</v>
      </c>
      <c r="Y3048" t="str">
        <f>"Q"&amp;ROUNDUP(MONTH(Sales_Data[[#This Row],[Order_Date]])/3,0)</f>
        <v>Q1</v>
      </c>
    </row>
    <row r="3049" spans="1:25" x14ac:dyDescent="0.3">
      <c r="A3049" t="s">
        <v>4634</v>
      </c>
      <c r="B3049" s="1">
        <v>45964</v>
      </c>
      <c r="C3049" t="s">
        <v>296</v>
      </c>
      <c r="D3049" t="s">
        <v>280</v>
      </c>
      <c r="E3049" t="s">
        <v>30</v>
      </c>
      <c r="F3049" t="s">
        <v>101</v>
      </c>
      <c r="G3049" t="s">
        <v>75</v>
      </c>
      <c r="H3049" t="s">
        <v>76</v>
      </c>
      <c r="I3049" t="s">
        <v>77</v>
      </c>
      <c r="J3049">
        <v>1</v>
      </c>
      <c r="K3049">
        <v>2978.19</v>
      </c>
      <c r="L3049">
        <v>0.15</v>
      </c>
      <c r="M3049">
        <v>1893.95</v>
      </c>
      <c r="N3049" t="s">
        <v>52</v>
      </c>
      <c r="O3049" t="s">
        <v>25</v>
      </c>
      <c r="P3049" t="s">
        <v>44</v>
      </c>
      <c r="Q3049">
        <f>Sales_Data[[#This Row],[Quantity]]*Sales_Data[[#This Row],[Unit_Price]]</f>
        <v>2978.19</v>
      </c>
      <c r="R3049">
        <f>Sales_Data[[#This Row],[Gross_Sales]]*Sales_Data[[#This Row],[Discount]]</f>
        <v>446.7285</v>
      </c>
      <c r="S3049">
        <f>Sales_Data[[#This Row],[Gross_Sales]]-Sales_Data[[#This Row],[Discount_Amount]]</f>
        <v>2531.4614999999999</v>
      </c>
      <c r="T3049">
        <f>Sales_Data[[#This Row],[Net Sales]]-Sales_Data[[#This Row],[Cost]]</f>
        <v>637.51149999999984</v>
      </c>
      <c r="U3049" s="2">
        <f>Sales_Data[[#This Row],[Profit]]/Sales_Data[[#This Row],[Net Sales]]</f>
        <v>0.251835352818915</v>
      </c>
      <c r="V3049">
        <f>YEAR(Sales_Data[[#This Row],[Order_Date]])</f>
        <v>2025</v>
      </c>
      <c r="W3049" t="str">
        <f>TEXT(Sales_Data[[#This Row],[Order_Date]],"mmm")</f>
        <v>Nov</v>
      </c>
      <c r="X3049">
        <f>MONTH(Sales_Data[[#This Row],[Order_Date]])</f>
        <v>11</v>
      </c>
      <c r="Y3049" t="str">
        <f>"Q"&amp;ROUNDUP(MONTH(Sales_Data[[#This Row],[Order_Date]])/3,0)</f>
        <v>Q4</v>
      </c>
    </row>
    <row r="3050" spans="1:25" x14ac:dyDescent="0.3">
      <c r="A3050" t="s">
        <v>4635</v>
      </c>
      <c r="B3050" s="1">
        <v>45995</v>
      </c>
      <c r="C3050" t="s">
        <v>4636</v>
      </c>
      <c r="D3050" t="s">
        <v>274</v>
      </c>
      <c r="E3050" t="s">
        <v>39</v>
      </c>
      <c r="F3050" t="s">
        <v>96</v>
      </c>
      <c r="G3050" t="s">
        <v>67</v>
      </c>
      <c r="H3050" t="s">
        <v>68</v>
      </c>
      <c r="I3050" t="s">
        <v>69</v>
      </c>
      <c r="J3050">
        <v>4</v>
      </c>
      <c r="K3050">
        <v>1863.72</v>
      </c>
      <c r="L3050">
        <v>0.05</v>
      </c>
      <c r="M3050">
        <v>5806.36</v>
      </c>
      <c r="N3050" t="s">
        <v>24</v>
      </c>
      <c r="O3050" t="s">
        <v>35</v>
      </c>
      <c r="P3050" t="s">
        <v>44</v>
      </c>
      <c r="Q3050">
        <f>Sales_Data[[#This Row],[Quantity]]*Sales_Data[[#This Row],[Unit_Price]]</f>
        <v>7454.88</v>
      </c>
      <c r="R3050">
        <f>Sales_Data[[#This Row],[Gross_Sales]]*Sales_Data[[#This Row],[Discount]]</f>
        <v>372.74400000000003</v>
      </c>
      <c r="S3050">
        <f>Sales_Data[[#This Row],[Gross_Sales]]-Sales_Data[[#This Row],[Discount_Amount]]</f>
        <v>7082.1360000000004</v>
      </c>
      <c r="T3050">
        <f>Sales_Data[[#This Row],[Net Sales]]-Sales_Data[[#This Row],[Cost]]</f>
        <v>1275.7760000000007</v>
      </c>
      <c r="U3050" s="2">
        <f>Sales_Data[[#This Row],[Profit]]/Sales_Data[[#This Row],[Net Sales]]</f>
        <v>0.18014000295955918</v>
      </c>
      <c r="V3050">
        <f>YEAR(Sales_Data[[#This Row],[Order_Date]])</f>
        <v>2025</v>
      </c>
      <c r="W3050" t="str">
        <f>TEXT(Sales_Data[[#This Row],[Order_Date]],"mmm")</f>
        <v>Dec</v>
      </c>
      <c r="X3050">
        <f>MONTH(Sales_Data[[#This Row],[Order_Date]])</f>
        <v>12</v>
      </c>
      <c r="Y3050" t="str">
        <f>"Q"&amp;ROUNDUP(MONTH(Sales_Data[[#This Row],[Order_Date]])/3,0)</f>
        <v>Q4</v>
      </c>
    </row>
    <row r="3051" spans="1:25" x14ac:dyDescent="0.3">
      <c r="A3051" t="s">
        <v>4637</v>
      </c>
      <c r="B3051" s="1">
        <v>45971</v>
      </c>
      <c r="C3051" t="s">
        <v>727</v>
      </c>
      <c r="D3051" t="s">
        <v>1650</v>
      </c>
      <c r="E3051" t="s">
        <v>30</v>
      </c>
      <c r="F3051" t="s">
        <v>87</v>
      </c>
      <c r="G3051" t="s">
        <v>67</v>
      </c>
      <c r="H3051" t="s">
        <v>88</v>
      </c>
      <c r="I3051" t="s">
        <v>157</v>
      </c>
      <c r="J3051">
        <v>5</v>
      </c>
      <c r="K3051">
        <v>2165.9499999999998</v>
      </c>
      <c r="L3051">
        <v>0.1</v>
      </c>
      <c r="M3051">
        <v>8340.98</v>
      </c>
      <c r="N3051" t="s">
        <v>70</v>
      </c>
      <c r="O3051" t="s">
        <v>35</v>
      </c>
      <c r="P3051" t="s">
        <v>26</v>
      </c>
      <c r="Q3051">
        <f>Sales_Data[[#This Row],[Quantity]]*Sales_Data[[#This Row],[Unit_Price]]</f>
        <v>10829.75</v>
      </c>
      <c r="R3051">
        <f>Sales_Data[[#This Row],[Gross_Sales]]*Sales_Data[[#This Row],[Discount]]</f>
        <v>1082.9750000000001</v>
      </c>
      <c r="S3051">
        <f>Sales_Data[[#This Row],[Gross_Sales]]-Sales_Data[[#This Row],[Discount_Amount]]</f>
        <v>9746.7749999999996</v>
      </c>
      <c r="T3051">
        <f>Sales_Data[[#This Row],[Net Sales]]-Sales_Data[[#This Row],[Cost]]</f>
        <v>1405.7950000000001</v>
      </c>
      <c r="U3051" s="2">
        <f>Sales_Data[[#This Row],[Profit]]/Sales_Data[[#This Row],[Net Sales]]</f>
        <v>0.14423181000895169</v>
      </c>
      <c r="V3051">
        <f>YEAR(Sales_Data[[#This Row],[Order_Date]])</f>
        <v>2025</v>
      </c>
      <c r="W3051" t="str">
        <f>TEXT(Sales_Data[[#This Row],[Order_Date]],"mmm")</f>
        <v>Nov</v>
      </c>
      <c r="X3051">
        <f>MONTH(Sales_Data[[#This Row],[Order_Date]])</f>
        <v>11</v>
      </c>
      <c r="Y3051" t="str">
        <f>"Q"&amp;ROUNDUP(MONTH(Sales_Data[[#This Row],[Order_Date]])/3,0)</f>
        <v>Q4</v>
      </c>
    </row>
    <row r="3052" spans="1:25" x14ac:dyDescent="0.3">
      <c r="A3052" t="s">
        <v>4638</v>
      </c>
      <c r="B3052" s="1">
        <v>45732</v>
      </c>
      <c r="C3052" t="s">
        <v>1792</v>
      </c>
      <c r="D3052" t="s">
        <v>252</v>
      </c>
      <c r="E3052" t="s">
        <v>119</v>
      </c>
      <c r="F3052" t="s">
        <v>146</v>
      </c>
      <c r="G3052" t="s">
        <v>41</v>
      </c>
      <c r="H3052" t="s">
        <v>147</v>
      </c>
      <c r="I3052" t="s">
        <v>369</v>
      </c>
      <c r="J3052">
        <v>1</v>
      </c>
      <c r="K3052">
        <v>8792.8799999999992</v>
      </c>
      <c r="L3052">
        <v>0.05</v>
      </c>
      <c r="M3052">
        <v>5670.23</v>
      </c>
      <c r="N3052" t="s">
        <v>70</v>
      </c>
      <c r="O3052" t="s">
        <v>53</v>
      </c>
      <c r="P3052" t="s">
        <v>71</v>
      </c>
      <c r="Q3052">
        <f>Sales_Data[[#This Row],[Quantity]]*Sales_Data[[#This Row],[Unit_Price]]</f>
        <v>8792.8799999999992</v>
      </c>
      <c r="R3052">
        <f>Sales_Data[[#This Row],[Gross_Sales]]*Sales_Data[[#This Row],[Discount]]</f>
        <v>439.64400000000001</v>
      </c>
      <c r="S3052">
        <f>Sales_Data[[#This Row],[Gross_Sales]]-Sales_Data[[#This Row],[Discount_Amount]]</f>
        <v>8353.235999999999</v>
      </c>
      <c r="T3052">
        <f>Sales_Data[[#This Row],[Net Sales]]-Sales_Data[[#This Row],[Cost]]</f>
        <v>2683.0059999999994</v>
      </c>
      <c r="U3052" s="2">
        <f>Sales_Data[[#This Row],[Profit]]/Sales_Data[[#This Row],[Net Sales]]</f>
        <v>0.32119360688480486</v>
      </c>
      <c r="V3052">
        <f>YEAR(Sales_Data[[#This Row],[Order_Date]])</f>
        <v>2025</v>
      </c>
      <c r="W3052" t="str">
        <f>TEXT(Sales_Data[[#This Row],[Order_Date]],"mmm")</f>
        <v>Mar</v>
      </c>
      <c r="X3052">
        <f>MONTH(Sales_Data[[#This Row],[Order_Date]])</f>
        <v>3</v>
      </c>
      <c r="Y3052" t="str">
        <f>"Q"&amp;ROUNDUP(MONTH(Sales_Data[[#This Row],[Order_Date]])/3,0)</f>
        <v>Q1</v>
      </c>
    </row>
    <row r="3053" spans="1:25" x14ac:dyDescent="0.3">
      <c r="A3053" t="s">
        <v>4639</v>
      </c>
      <c r="B3053" s="1">
        <v>45936</v>
      </c>
      <c r="C3053" t="s">
        <v>4640</v>
      </c>
      <c r="D3053" t="s">
        <v>857</v>
      </c>
      <c r="E3053" t="s">
        <v>119</v>
      </c>
      <c r="F3053" t="s">
        <v>184</v>
      </c>
      <c r="G3053" t="s">
        <v>21</v>
      </c>
      <c r="H3053" t="s">
        <v>127</v>
      </c>
      <c r="I3053" t="s">
        <v>314</v>
      </c>
      <c r="J3053">
        <v>1</v>
      </c>
      <c r="K3053">
        <v>5666.07</v>
      </c>
      <c r="L3053">
        <v>0.15</v>
      </c>
      <c r="M3053">
        <v>4106.62</v>
      </c>
      <c r="N3053" t="s">
        <v>83</v>
      </c>
      <c r="O3053" t="s">
        <v>35</v>
      </c>
      <c r="P3053" t="s">
        <v>71</v>
      </c>
      <c r="Q3053">
        <f>Sales_Data[[#This Row],[Quantity]]*Sales_Data[[#This Row],[Unit_Price]]</f>
        <v>5666.07</v>
      </c>
      <c r="R3053">
        <f>Sales_Data[[#This Row],[Gross_Sales]]*Sales_Data[[#This Row],[Discount]]</f>
        <v>849.91049999999996</v>
      </c>
      <c r="S3053">
        <f>Sales_Data[[#This Row],[Gross_Sales]]-Sales_Data[[#This Row],[Discount_Amount]]</f>
        <v>4816.1594999999998</v>
      </c>
      <c r="T3053">
        <f>Sales_Data[[#This Row],[Net Sales]]-Sales_Data[[#This Row],[Cost]]</f>
        <v>709.53949999999986</v>
      </c>
      <c r="U3053" s="2">
        <f>Sales_Data[[#This Row],[Profit]]/Sales_Data[[#This Row],[Net Sales]]</f>
        <v>0.14732475118400873</v>
      </c>
      <c r="V3053">
        <f>YEAR(Sales_Data[[#This Row],[Order_Date]])</f>
        <v>2025</v>
      </c>
      <c r="W3053" t="str">
        <f>TEXT(Sales_Data[[#This Row],[Order_Date]],"mmm")</f>
        <v>Oct</v>
      </c>
      <c r="X3053">
        <f>MONTH(Sales_Data[[#This Row],[Order_Date]])</f>
        <v>10</v>
      </c>
      <c r="Y3053" t="str">
        <f>"Q"&amp;ROUNDUP(MONTH(Sales_Data[[#This Row],[Order_Date]])/3,0)</f>
        <v>Q4</v>
      </c>
    </row>
    <row r="3054" spans="1:25" x14ac:dyDescent="0.3">
      <c r="A3054" t="s">
        <v>4641</v>
      </c>
      <c r="B3054" s="1">
        <v>45833</v>
      </c>
      <c r="C3054" t="s">
        <v>2025</v>
      </c>
      <c r="D3054" t="s">
        <v>95</v>
      </c>
      <c r="E3054" t="s">
        <v>39</v>
      </c>
      <c r="F3054" t="s">
        <v>40</v>
      </c>
      <c r="G3054" t="s">
        <v>41</v>
      </c>
      <c r="H3054" t="s">
        <v>147</v>
      </c>
      <c r="I3054" t="s">
        <v>148</v>
      </c>
      <c r="J3054">
        <v>2</v>
      </c>
      <c r="K3054">
        <v>5555.25</v>
      </c>
      <c r="L3054">
        <v>0</v>
      </c>
      <c r="M3054">
        <v>9651.81</v>
      </c>
      <c r="N3054" t="s">
        <v>83</v>
      </c>
      <c r="O3054" t="s">
        <v>35</v>
      </c>
      <c r="P3054" t="s">
        <v>44</v>
      </c>
      <c r="Q3054">
        <f>Sales_Data[[#This Row],[Quantity]]*Sales_Data[[#This Row],[Unit_Price]]</f>
        <v>11110.5</v>
      </c>
      <c r="R3054">
        <f>Sales_Data[[#This Row],[Gross_Sales]]*Sales_Data[[#This Row],[Discount]]</f>
        <v>0</v>
      </c>
      <c r="S3054">
        <f>Sales_Data[[#This Row],[Gross_Sales]]-Sales_Data[[#This Row],[Discount_Amount]]</f>
        <v>11110.5</v>
      </c>
      <c r="T3054">
        <f>Sales_Data[[#This Row],[Net Sales]]-Sales_Data[[#This Row],[Cost]]</f>
        <v>1458.6900000000005</v>
      </c>
      <c r="U3054" s="2">
        <f>Sales_Data[[#This Row],[Profit]]/Sales_Data[[#This Row],[Net Sales]]</f>
        <v>0.13128932091265025</v>
      </c>
      <c r="V3054">
        <f>YEAR(Sales_Data[[#This Row],[Order_Date]])</f>
        <v>2025</v>
      </c>
      <c r="W3054" t="str">
        <f>TEXT(Sales_Data[[#This Row],[Order_Date]],"mmm")</f>
        <v>Jun</v>
      </c>
      <c r="X3054">
        <f>MONTH(Sales_Data[[#This Row],[Order_Date]])</f>
        <v>6</v>
      </c>
      <c r="Y3054" t="str">
        <f>"Q"&amp;ROUNDUP(MONTH(Sales_Data[[#This Row],[Order_Date]])/3,0)</f>
        <v>Q2</v>
      </c>
    </row>
    <row r="3055" spans="1:25" x14ac:dyDescent="0.3">
      <c r="A3055" t="s">
        <v>4642</v>
      </c>
      <c r="B3055" s="1">
        <v>45807</v>
      </c>
      <c r="C3055" t="s">
        <v>4643</v>
      </c>
      <c r="D3055" t="s">
        <v>1171</v>
      </c>
      <c r="E3055" t="s">
        <v>48</v>
      </c>
      <c r="F3055" t="s">
        <v>49</v>
      </c>
      <c r="G3055" t="s">
        <v>41</v>
      </c>
      <c r="H3055" t="s">
        <v>102</v>
      </c>
      <c r="I3055" t="s">
        <v>103</v>
      </c>
      <c r="J3055">
        <v>1</v>
      </c>
      <c r="K3055">
        <v>30066.41</v>
      </c>
      <c r="L3055">
        <v>0.1</v>
      </c>
      <c r="M3055">
        <v>18871.21</v>
      </c>
      <c r="N3055" t="s">
        <v>52</v>
      </c>
      <c r="O3055" t="s">
        <v>53</v>
      </c>
      <c r="P3055" t="s">
        <v>71</v>
      </c>
      <c r="Q3055">
        <f>Sales_Data[[#This Row],[Quantity]]*Sales_Data[[#This Row],[Unit_Price]]</f>
        <v>30066.41</v>
      </c>
      <c r="R3055">
        <f>Sales_Data[[#This Row],[Gross_Sales]]*Sales_Data[[#This Row],[Discount]]</f>
        <v>3006.6410000000001</v>
      </c>
      <c r="S3055">
        <f>Sales_Data[[#This Row],[Gross_Sales]]-Sales_Data[[#This Row],[Discount_Amount]]</f>
        <v>27059.769</v>
      </c>
      <c r="T3055">
        <f>Sales_Data[[#This Row],[Net Sales]]-Sales_Data[[#This Row],[Cost]]</f>
        <v>8188.5590000000011</v>
      </c>
      <c r="U3055" s="2">
        <f>Sales_Data[[#This Row],[Profit]]/Sales_Data[[#This Row],[Net Sales]]</f>
        <v>0.30261008510456983</v>
      </c>
      <c r="V3055">
        <f>YEAR(Sales_Data[[#This Row],[Order_Date]])</f>
        <v>2025</v>
      </c>
      <c r="W3055" t="str">
        <f>TEXT(Sales_Data[[#This Row],[Order_Date]],"mmm")</f>
        <v>May</v>
      </c>
      <c r="X3055">
        <f>MONTH(Sales_Data[[#This Row],[Order_Date]])</f>
        <v>5</v>
      </c>
      <c r="Y3055" t="str">
        <f>"Q"&amp;ROUNDUP(MONTH(Sales_Data[[#This Row],[Order_Date]])/3,0)</f>
        <v>Q2</v>
      </c>
    </row>
    <row r="3056" spans="1:25" x14ac:dyDescent="0.3">
      <c r="A3056" t="s">
        <v>4644</v>
      </c>
      <c r="B3056" s="1">
        <v>45930</v>
      </c>
      <c r="C3056" t="s">
        <v>4645</v>
      </c>
      <c r="D3056" t="s">
        <v>215</v>
      </c>
      <c r="E3056" t="s">
        <v>39</v>
      </c>
      <c r="F3056" t="s">
        <v>405</v>
      </c>
      <c r="G3056" t="s">
        <v>75</v>
      </c>
      <c r="H3056" t="s">
        <v>114</v>
      </c>
      <c r="I3056" t="s">
        <v>206</v>
      </c>
      <c r="J3056">
        <v>2</v>
      </c>
      <c r="K3056">
        <v>3911.25</v>
      </c>
      <c r="L3056">
        <v>0.05</v>
      </c>
      <c r="M3056">
        <v>6258.13</v>
      </c>
      <c r="N3056" t="s">
        <v>109</v>
      </c>
      <c r="O3056" t="s">
        <v>35</v>
      </c>
      <c r="P3056" t="s">
        <v>71</v>
      </c>
      <c r="Q3056">
        <f>Sales_Data[[#This Row],[Quantity]]*Sales_Data[[#This Row],[Unit_Price]]</f>
        <v>7822.5</v>
      </c>
      <c r="R3056">
        <f>Sales_Data[[#This Row],[Gross_Sales]]*Sales_Data[[#This Row],[Discount]]</f>
        <v>391.125</v>
      </c>
      <c r="S3056">
        <f>Sales_Data[[#This Row],[Gross_Sales]]-Sales_Data[[#This Row],[Discount_Amount]]</f>
        <v>7431.375</v>
      </c>
      <c r="T3056">
        <f>Sales_Data[[#This Row],[Net Sales]]-Sales_Data[[#This Row],[Cost]]</f>
        <v>1173.2449999999999</v>
      </c>
      <c r="U3056" s="2">
        <f>Sales_Data[[#This Row],[Profit]]/Sales_Data[[#This Row],[Net Sales]]</f>
        <v>0.15787724344418091</v>
      </c>
      <c r="V3056">
        <f>YEAR(Sales_Data[[#This Row],[Order_Date]])</f>
        <v>2025</v>
      </c>
      <c r="W3056" t="str">
        <f>TEXT(Sales_Data[[#This Row],[Order_Date]],"mmm")</f>
        <v>Sep</v>
      </c>
      <c r="X3056">
        <f>MONTH(Sales_Data[[#This Row],[Order_Date]])</f>
        <v>9</v>
      </c>
      <c r="Y3056" t="str">
        <f>"Q"&amp;ROUNDUP(MONTH(Sales_Data[[#This Row],[Order_Date]])/3,0)</f>
        <v>Q3</v>
      </c>
    </row>
    <row r="3057" spans="1:25" x14ac:dyDescent="0.3">
      <c r="A3057" t="s">
        <v>4646</v>
      </c>
      <c r="B3057" s="1">
        <v>45982</v>
      </c>
      <c r="C3057" t="s">
        <v>4647</v>
      </c>
      <c r="D3057" t="s">
        <v>221</v>
      </c>
      <c r="E3057" t="s">
        <v>19</v>
      </c>
      <c r="F3057" t="s">
        <v>20</v>
      </c>
      <c r="G3057" t="s">
        <v>21</v>
      </c>
      <c r="H3057" t="s">
        <v>297</v>
      </c>
      <c r="I3057" t="s">
        <v>297</v>
      </c>
      <c r="J3057">
        <v>1</v>
      </c>
      <c r="K3057">
        <v>8120.91</v>
      </c>
      <c r="L3057">
        <v>0.1</v>
      </c>
      <c r="M3057">
        <v>5049.67</v>
      </c>
      <c r="N3057" t="s">
        <v>52</v>
      </c>
      <c r="O3057" t="s">
        <v>35</v>
      </c>
      <c r="P3057" t="s">
        <v>44</v>
      </c>
      <c r="Q3057">
        <f>Sales_Data[[#This Row],[Quantity]]*Sales_Data[[#This Row],[Unit_Price]]</f>
        <v>8120.91</v>
      </c>
      <c r="R3057">
        <f>Sales_Data[[#This Row],[Gross_Sales]]*Sales_Data[[#This Row],[Discount]]</f>
        <v>812.09100000000001</v>
      </c>
      <c r="S3057">
        <f>Sales_Data[[#This Row],[Gross_Sales]]-Sales_Data[[#This Row],[Discount_Amount]]</f>
        <v>7308.8189999999995</v>
      </c>
      <c r="T3057">
        <f>Sales_Data[[#This Row],[Net Sales]]-Sales_Data[[#This Row],[Cost]]</f>
        <v>2259.1489999999994</v>
      </c>
      <c r="U3057" s="2">
        <f>Sales_Data[[#This Row],[Profit]]/Sales_Data[[#This Row],[Net Sales]]</f>
        <v>0.30909904869719712</v>
      </c>
      <c r="V3057">
        <f>YEAR(Sales_Data[[#This Row],[Order_Date]])</f>
        <v>2025</v>
      </c>
      <c r="W3057" t="str">
        <f>TEXT(Sales_Data[[#This Row],[Order_Date]],"mmm")</f>
        <v>Nov</v>
      </c>
      <c r="X3057">
        <f>MONTH(Sales_Data[[#This Row],[Order_Date]])</f>
        <v>11</v>
      </c>
      <c r="Y3057" t="str">
        <f>"Q"&amp;ROUNDUP(MONTH(Sales_Data[[#This Row],[Order_Date]])/3,0)</f>
        <v>Q4</v>
      </c>
    </row>
    <row r="3058" spans="1:25" x14ac:dyDescent="0.3">
      <c r="A3058" t="s">
        <v>4648</v>
      </c>
      <c r="B3058" s="1">
        <v>45765</v>
      </c>
      <c r="C3058" t="s">
        <v>675</v>
      </c>
      <c r="D3058" t="s">
        <v>397</v>
      </c>
      <c r="E3058" t="s">
        <v>39</v>
      </c>
      <c r="F3058" t="s">
        <v>202</v>
      </c>
      <c r="G3058" t="s">
        <v>41</v>
      </c>
      <c r="H3058" t="s">
        <v>42</v>
      </c>
      <c r="I3058" t="s">
        <v>82</v>
      </c>
      <c r="J3058">
        <v>2</v>
      </c>
      <c r="K3058">
        <v>5039.28</v>
      </c>
      <c r="L3058">
        <v>0.05</v>
      </c>
      <c r="M3058">
        <v>8020.05</v>
      </c>
      <c r="N3058" t="s">
        <v>109</v>
      </c>
      <c r="O3058" t="s">
        <v>25</v>
      </c>
      <c r="P3058" t="s">
        <v>44</v>
      </c>
      <c r="Q3058">
        <f>Sales_Data[[#This Row],[Quantity]]*Sales_Data[[#This Row],[Unit_Price]]</f>
        <v>10078.56</v>
      </c>
      <c r="R3058">
        <f>Sales_Data[[#This Row],[Gross_Sales]]*Sales_Data[[#This Row],[Discount]]</f>
        <v>503.928</v>
      </c>
      <c r="S3058">
        <f>Sales_Data[[#This Row],[Gross_Sales]]-Sales_Data[[#This Row],[Discount_Amount]]</f>
        <v>9574.6319999999996</v>
      </c>
      <c r="T3058">
        <f>Sales_Data[[#This Row],[Net Sales]]-Sales_Data[[#This Row],[Cost]]</f>
        <v>1554.5819999999994</v>
      </c>
      <c r="U3058" s="2">
        <f>Sales_Data[[#This Row],[Profit]]/Sales_Data[[#This Row],[Net Sales]]</f>
        <v>0.16236467365012039</v>
      </c>
      <c r="V3058">
        <f>YEAR(Sales_Data[[#This Row],[Order_Date]])</f>
        <v>2025</v>
      </c>
      <c r="W3058" t="str">
        <f>TEXT(Sales_Data[[#This Row],[Order_Date]],"mmm")</f>
        <v>Apr</v>
      </c>
      <c r="X3058">
        <f>MONTH(Sales_Data[[#This Row],[Order_Date]])</f>
        <v>4</v>
      </c>
      <c r="Y3058" t="str">
        <f>"Q"&amp;ROUNDUP(MONTH(Sales_Data[[#This Row],[Order_Date]])/3,0)</f>
        <v>Q2</v>
      </c>
    </row>
    <row r="3059" spans="1:25" x14ac:dyDescent="0.3">
      <c r="A3059" t="s">
        <v>4649</v>
      </c>
      <c r="B3059" s="1">
        <v>45796</v>
      </c>
      <c r="C3059" t="s">
        <v>1670</v>
      </c>
      <c r="D3059" t="s">
        <v>29</v>
      </c>
      <c r="E3059" t="s">
        <v>30</v>
      </c>
      <c r="F3059" t="s">
        <v>87</v>
      </c>
      <c r="G3059" t="s">
        <v>21</v>
      </c>
      <c r="H3059" t="s">
        <v>127</v>
      </c>
      <c r="I3059" t="s">
        <v>314</v>
      </c>
      <c r="J3059">
        <v>1</v>
      </c>
      <c r="K3059">
        <v>4294.49</v>
      </c>
      <c r="L3059">
        <v>0.1</v>
      </c>
      <c r="M3059">
        <v>3307.97</v>
      </c>
      <c r="N3059" t="s">
        <v>24</v>
      </c>
      <c r="O3059" t="s">
        <v>25</v>
      </c>
      <c r="P3059" t="s">
        <v>71</v>
      </c>
      <c r="Q3059">
        <f>Sales_Data[[#This Row],[Quantity]]*Sales_Data[[#This Row],[Unit_Price]]</f>
        <v>4294.49</v>
      </c>
      <c r="R3059">
        <f>Sales_Data[[#This Row],[Gross_Sales]]*Sales_Data[[#This Row],[Discount]]</f>
        <v>429.44900000000001</v>
      </c>
      <c r="S3059">
        <f>Sales_Data[[#This Row],[Gross_Sales]]-Sales_Data[[#This Row],[Discount_Amount]]</f>
        <v>3865.0409999999997</v>
      </c>
      <c r="T3059">
        <f>Sales_Data[[#This Row],[Net Sales]]-Sales_Data[[#This Row],[Cost]]</f>
        <v>557.07099999999991</v>
      </c>
      <c r="U3059" s="2">
        <f>Sales_Data[[#This Row],[Profit]]/Sales_Data[[#This Row],[Net Sales]]</f>
        <v>0.14413068321914307</v>
      </c>
      <c r="V3059">
        <f>YEAR(Sales_Data[[#This Row],[Order_Date]])</f>
        <v>2025</v>
      </c>
      <c r="W3059" t="str">
        <f>TEXT(Sales_Data[[#This Row],[Order_Date]],"mmm")</f>
        <v>May</v>
      </c>
      <c r="X3059">
        <f>MONTH(Sales_Data[[#This Row],[Order_Date]])</f>
        <v>5</v>
      </c>
      <c r="Y3059" t="str">
        <f>"Q"&amp;ROUNDUP(MONTH(Sales_Data[[#This Row],[Order_Date]])/3,0)</f>
        <v>Q2</v>
      </c>
    </row>
    <row r="3060" spans="1:25" x14ac:dyDescent="0.3">
      <c r="A3060" t="s">
        <v>4650</v>
      </c>
      <c r="B3060" s="1">
        <v>46007</v>
      </c>
      <c r="C3060" t="s">
        <v>1366</v>
      </c>
      <c r="D3060" t="s">
        <v>384</v>
      </c>
      <c r="E3060" t="s">
        <v>30</v>
      </c>
      <c r="F3060" t="s">
        <v>87</v>
      </c>
      <c r="G3060" t="s">
        <v>41</v>
      </c>
      <c r="H3060" t="s">
        <v>42</v>
      </c>
      <c r="I3060" t="s">
        <v>43</v>
      </c>
      <c r="J3060">
        <v>1</v>
      </c>
      <c r="K3060">
        <v>2659.98</v>
      </c>
      <c r="L3060">
        <v>0</v>
      </c>
      <c r="M3060">
        <v>2318.5500000000002</v>
      </c>
      <c r="N3060" t="s">
        <v>52</v>
      </c>
      <c r="O3060" t="s">
        <v>35</v>
      </c>
      <c r="P3060" t="s">
        <v>44</v>
      </c>
      <c r="Q3060">
        <f>Sales_Data[[#This Row],[Quantity]]*Sales_Data[[#This Row],[Unit_Price]]</f>
        <v>2659.98</v>
      </c>
      <c r="R3060">
        <f>Sales_Data[[#This Row],[Gross_Sales]]*Sales_Data[[#This Row],[Discount]]</f>
        <v>0</v>
      </c>
      <c r="S3060">
        <f>Sales_Data[[#This Row],[Gross_Sales]]-Sales_Data[[#This Row],[Discount_Amount]]</f>
        <v>2659.98</v>
      </c>
      <c r="T3060">
        <f>Sales_Data[[#This Row],[Net Sales]]-Sales_Data[[#This Row],[Cost]]</f>
        <v>341.42999999999984</v>
      </c>
      <c r="U3060" s="2">
        <f>Sales_Data[[#This Row],[Profit]]/Sales_Data[[#This Row],[Net Sales]]</f>
        <v>0.12835810795569885</v>
      </c>
      <c r="V3060">
        <f>YEAR(Sales_Data[[#This Row],[Order_Date]])</f>
        <v>2025</v>
      </c>
      <c r="W3060" t="str">
        <f>TEXT(Sales_Data[[#This Row],[Order_Date]],"mmm")</f>
        <v>Dec</v>
      </c>
      <c r="X3060">
        <f>MONTH(Sales_Data[[#This Row],[Order_Date]])</f>
        <v>12</v>
      </c>
      <c r="Y3060" t="str">
        <f>"Q"&amp;ROUNDUP(MONTH(Sales_Data[[#This Row],[Order_Date]])/3,0)</f>
        <v>Q4</v>
      </c>
    </row>
    <row r="3061" spans="1:25" x14ac:dyDescent="0.3">
      <c r="A3061" t="s">
        <v>4651</v>
      </c>
      <c r="B3061" s="1">
        <v>45928</v>
      </c>
      <c r="C3061" t="s">
        <v>4652</v>
      </c>
      <c r="D3061" t="s">
        <v>723</v>
      </c>
      <c r="E3061" t="s">
        <v>30</v>
      </c>
      <c r="F3061" t="s">
        <v>156</v>
      </c>
      <c r="G3061" t="s">
        <v>67</v>
      </c>
      <c r="H3061" t="s">
        <v>121</v>
      </c>
      <c r="I3061" t="s">
        <v>142</v>
      </c>
      <c r="J3061">
        <v>1</v>
      </c>
      <c r="K3061">
        <v>2534.12</v>
      </c>
      <c r="L3061">
        <v>0.05</v>
      </c>
      <c r="M3061">
        <v>1851.64</v>
      </c>
      <c r="N3061" t="s">
        <v>24</v>
      </c>
      <c r="O3061" t="s">
        <v>35</v>
      </c>
      <c r="P3061" t="s">
        <v>71</v>
      </c>
      <c r="Q3061">
        <f>Sales_Data[[#This Row],[Quantity]]*Sales_Data[[#This Row],[Unit_Price]]</f>
        <v>2534.12</v>
      </c>
      <c r="R3061">
        <f>Sales_Data[[#This Row],[Gross_Sales]]*Sales_Data[[#This Row],[Discount]]</f>
        <v>126.706</v>
      </c>
      <c r="S3061">
        <f>Sales_Data[[#This Row],[Gross_Sales]]-Sales_Data[[#This Row],[Discount_Amount]]</f>
        <v>2407.4139999999998</v>
      </c>
      <c r="T3061">
        <f>Sales_Data[[#This Row],[Net Sales]]-Sales_Data[[#This Row],[Cost]]</f>
        <v>555.77399999999966</v>
      </c>
      <c r="U3061" s="2">
        <f>Sales_Data[[#This Row],[Profit]]/Sales_Data[[#This Row],[Net Sales]]</f>
        <v>0.23085933703135386</v>
      </c>
      <c r="V3061">
        <f>YEAR(Sales_Data[[#This Row],[Order_Date]])</f>
        <v>2025</v>
      </c>
      <c r="W3061" t="str">
        <f>TEXT(Sales_Data[[#This Row],[Order_Date]],"mmm")</f>
        <v>Sep</v>
      </c>
      <c r="X3061">
        <f>MONTH(Sales_Data[[#This Row],[Order_Date]])</f>
        <v>9</v>
      </c>
      <c r="Y3061" t="str">
        <f>"Q"&amp;ROUNDUP(MONTH(Sales_Data[[#This Row],[Order_Date]])/3,0)</f>
        <v>Q3</v>
      </c>
    </row>
    <row r="3062" spans="1:25" x14ac:dyDescent="0.3">
      <c r="A3062" t="s">
        <v>4653</v>
      </c>
      <c r="B3062" s="1">
        <v>46004</v>
      </c>
      <c r="C3062" t="s">
        <v>2424</v>
      </c>
      <c r="D3062" t="s">
        <v>444</v>
      </c>
      <c r="E3062" t="s">
        <v>48</v>
      </c>
      <c r="F3062" t="s">
        <v>126</v>
      </c>
      <c r="G3062" t="s">
        <v>21</v>
      </c>
      <c r="H3062" t="s">
        <v>22</v>
      </c>
      <c r="I3062" t="s">
        <v>62</v>
      </c>
      <c r="J3062">
        <v>2</v>
      </c>
      <c r="K3062">
        <v>23108.19</v>
      </c>
      <c r="L3062">
        <v>0.15</v>
      </c>
      <c r="M3062">
        <v>29943.4</v>
      </c>
      <c r="N3062" t="s">
        <v>52</v>
      </c>
      <c r="O3062" t="s">
        <v>25</v>
      </c>
      <c r="P3062" t="s">
        <v>44</v>
      </c>
      <c r="Q3062">
        <f>Sales_Data[[#This Row],[Quantity]]*Sales_Data[[#This Row],[Unit_Price]]</f>
        <v>46216.38</v>
      </c>
      <c r="R3062">
        <f>Sales_Data[[#This Row],[Gross_Sales]]*Sales_Data[[#This Row],[Discount]]</f>
        <v>6932.4569999999994</v>
      </c>
      <c r="S3062">
        <f>Sales_Data[[#This Row],[Gross_Sales]]-Sales_Data[[#This Row],[Discount_Amount]]</f>
        <v>39283.922999999995</v>
      </c>
      <c r="T3062">
        <f>Sales_Data[[#This Row],[Net Sales]]-Sales_Data[[#This Row],[Cost]]</f>
        <v>9340.5229999999938</v>
      </c>
      <c r="U3062" s="2">
        <f>Sales_Data[[#This Row],[Profit]]/Sales_Data[[#This Row],[Net Sales]]</f>
        <v>0.23776960870226721</v>
      </c>
      <c r="V3062">
        <f>YEAR(Sales_Data[[#This Row],[Order_Date]])</f>
        <v>2025</v>
      </c>
      <c r="W3062" t="str">
        <f>TEXT(Sales_Data[[#This Row],[Order_Date]],"mmm")</f>
        <v>Dec</v>
      </c>
      <c r="X3062">
        <f>MONTH(Sales_Data[[#This Row],[Order_Date]])</f>
        <v>12</v>
      </c>
      <c r="Y3062" t="str">
        <f>"Q"&amp;ROUNDUP(MONTH(Sales_Data[[#This Row],[Order_Date]])/3,0)</f>
        <v>Q4</v>
      </c>
    </row>
    <row r="3063" spans="1:25" x14ac:dyDescent="0.3">
      <c r="A3063" t="s">
        <v>4654</v>
      </c>
      <c r="B3063" s="1">
        <v>45946</v>
      </c>
      <c r="C3063" t="s">
        <v>772</v>
      </c>
      <c r="D3063" t="s">
        <v>546</v>
      </c>
      <c r="E3063" t="s">
        <v>48</v>
      </c>
      <c r="F3063" t="s">
        <v>152</v>
      </c>
      <c r="G3063" t="s">
        <v>21</v>
      </c>
      <c r="H3063" t="s">
        <v>127</v>
      </c>
      <c r="I3063" t="s">
        <v>314</v>
      </c>
      <c r="J3063">
        <v>2</v>
      </c>
      <c r="K3063">
        <v>12745.64</v>
      </c>
      <c r="L3063">
        <v>0.05</v>
      </c>
      <c r="M3063">
        <v>15652.76</v>
      </c>
      <c r="N3063" t="s">
        <v>52</v>
      </c>
      <c r="O3063" t="s">
        <v>53</v>
      </c>
      <c r="P3063" t="s">
        <v>44</v>
      </c>
      <c r="Q3063">
        <f>Sales_Data[[#This Row],[Quantity]]*Sales_Data[[#This Row],[Unit_Price]]</f>
        <v>25491.279999999999</v>
      </c>
      <c r="R3063">
        <f>Sales_Data[[#This Row],[Gross_Sales]]*Sales_Data[[#This Row],[Discount]]</f>
        <v>1274.5640000000001</v>
      </c>
      <c r="S3063">
        <f>Sales_Data[[#This Row],[Gross_Sales]]-Sales_Data[[#This Row],[Discount_Amount]]</f>
        <v>24216.716</v>
      </c>
      <c r="T3063">
        <f>Sales_Data[[#This Row],[Net Sales]]-Sales_Data[[#This Row],[Cost]]</f>
        <v>8563.9560000000001</v>
      </c>
      <c r="U3063" s="2">
        <f>Sales_Data[[#This Row],[Profit]]/Sales_Data[[#This Row],[Net Sales]]</f>
        <v>0.35363820594006223</v>
      </c>
      <c r="V3063">
        <f>YEAR(Sales_Data[[#This Row],[Order_Date]])</f>
        <v>2025</v>
      </c>
      <c r="W3063" t="str">
        <f>TEXT(Sales_Data[[#This Row],[Order_Date]],"mmm")</f>
        <v>Oct</v>
      </c>
      <c r="X3063">
        <f>MONTH(Sales_Data[[#This Row],[Order_Date]])</f>
        <v>10</v>
      </c>
      <c r="Y3063" t="str">
        <f>"Q"&amp;ROUNDUP(MONTH(Sales_Data[[#This Row],[Order_Date]])/3,0)</f>
        <v>Q4</v>
      </c>
    </row>
    <row r="3064" spans="1:25" x14ac:dyDescent="0.3">
      <c r="A3064" t="s">
        <v>4655</v>
      </c>
      <c r="B3064" s="1">
        <v>45869</v>
      </c>
      <c r="C3064" t="s">
        <v>1613</v>
      </c>
      <c r="D3064" t="s">
        <v>596</v>
      </c>
      <c r="E3064" t="s">
        <v>48</v>
      </c>
      <c r="F3064" t="s">
        <v>49</v>
      </c>
      <c r="G3064" t="s">
        <v>32</v>
      </c>
      <c r="H3064" t="s">
        <v>33</v>
      </c>
      <c r="I3064" t="s">
        <v>34</v>
      </c>
      <c r="J3064">
        <v>1</v>
      </c>
      <c r="K3064">
        <v>61142.23</v>
      </c>
      <c r="L3064">
        <v>0</v>
      </c>
      <c r="M3064">
        <v>46483.92</v>
      </c>
      <c r="N3064" t="s">
        <v>70</v>
      </c>
      <c r="O3064" t="s">
        <v>35</v>
      </c>
      <c r="P3064" t="s">
        <v>71</v>
      </c>
      <c r="Q3064">
        <f>Sales_Data[[#This Row],[Quantity]]*Sales_Data[[#This Row],[Unit_Price]]</f>
        <v>61142.23</v>
      </c>
      <c r="R3064">
        <f>Sales_Data[[#This Row],[Gross_Sales]]*Sales_Data[[#This Row],[Discount]]</f>
        <v>0</v>
      </c>
      <c r="S3064">
        <f>Sales_Data[[#This Row],[Gross_Sales]]-Sales_Data[[#This Row],[Discount_Amount]]</f>
        <v>61142.23</v>
      </c>
      <c r="T3064">
        <f>Sales_Data[[#This Row],[Net Sales]]-Sales_Data[[#This Row],[Cost]]</f>
        <v>14658.310000000005</v>
      </c>
      <c r="U3064" s="2">
        <f>Sales_Data[[#This Row],[Profit]]/Sales_Data[[#This Row],[Net Sales]]</f>
        <v>0.23974117398073319</v>
      </c>
      <c r="V3064">
        <f>YEAR(Sales_Data[[#This Row],[Order_Date]])</f>
        <v>2025</v>
      </c>
      <c r="W3064" t="str">
        <f>TEXT(Sales_Data[[#This Row],[Order_Date]],"mmm")</f>
        <v>Jul</v>
      </c>
      <c r="X3064">
        <f>MONTH(Sales_Data[[#This Row],[Order_Date]])</f>
        <v>7</v>
      </c>
      <c r="Y3064" t="str">
        <f>"Q"&amp;ROUNDUP(MONTH(Sales_Data[[#This Row],[Order_Date]])/3,0)</f>
        <v>Q3</v>
      </c>
    </row>
    <row r="3065" spans="1:25" x14ac:dyDescent="0.3">
      <c r="A3065" t="s">
        <v>4656</v>
      </c>
      <c r="B3065" s="1">
        <v>45929</v>
      </c>
      <c r="C3065" t="s">
        <v>3732</v>
      </c>
      <c r="D3065" t="s">
        <v>685</v>
      </c>
      <c r="E3065" t="s">
        <v>119</v>
      </c>
      <c r="F3065" t="s">
        <v>146</v>
      </c>
      <c r="G3065" t="s">
        <v>41</v>
      </c>
      <c r="H3065" t="s">
        <v>147</v>
      </c>
      <c r="I3065" t="s">
        <v>148</v>
      </c>
      <c r="J3065">
        <v>2</v>
      </c>
      <c r="K3065">
        <v>3186.68</v>
      </c>
      <c r="L3065">
        <v>0.05</v>
      </c>
      <c r="M3065">
        <v>5075.04</v>
      </c>
      <c r="N3065" t="s">
        <v>70</v>
      </c>
      <c r="O3065" t="s">
        <v>35</v>
      </c>
      <c r="P3065" t="s">
        <v>26</v>
      </c>
      <c r="Q3065">
        <f>Sales_Data[[#This Row],[Quantity]]*Sales_Data[[#This Row],[Unit_Price]]</f>
        <v>6373.36</v>
      </c>
      <c r="R3065">
        <f>Sales_Data[[#This Row],[Gross_Sales]]*Sales_Data[[#This Row],[Discount]]</f>
        <v>318.66800000000001</v>
      </c>
      <c r="S3065">
        <f>Sales_Data[[#This Row],[Gross_Sales]]-Sales_Data[[#This Row],[Discount_Amount]]</f>
        <v>6054.692</v>
      </c>
      <c r="T3065">
        <f>Sales_Data[[#This Row],[Net Sales]]-Sales_Data[[#This Row],[Cost]]</f>
        <v>979.65200000000004</v>
      </c>
      <c r="U3065" s="2">
        <f>Sales_Data[[#This Row],[Profit]]/Sales_Data[[#This Row],[Net Sales]]</f>
        <v>0.16180046813281337</v>
      </c>
      <c r="V3065">
        <f>YEAR(Sales_Data[[#This Row],[Order_Date]])</f>
        <v>2025</v>
      </c>
      <c r="W3065" t="str">
        <f>TEXT(Sales_Data[[#This Row],[Order_Date]],"mmm")</f>
        <v>Sep</v>
      </c>
      <c r="X3065">
        <f>MONTH(Sales_Data[[#This Row],[Order_Date]])</f>
        <v>9</v>
      </c>
      <c r="Y3065" t="str">
        <f>"Q"&amp;ROUNDUP(MONTH(Sales_Data[[#This Row],[Order_Date]])/3,0)</f>
        <v>Q3</v>
      </c>
    </row>
    <row r="3066" spans="1:25" x14ac:dyDescent="0.3">
      <c r="A3066" t="s">
        <v>4657</v>
      </c>
      <c r="B3066" s="1">
        <v>45723</v>
      </c>
      <c r="C3066" t="s">
        <v>4658</v>
      </c>
      <c r="D3066" t="s">
        <v>497</v>
      </c>
      <c r="E3066" t="s">
        <v>30</v>
      </c>
      <c r="F3066" t="s">
        <v>87</v>
      </c>
      <c r="G3066" t="s">
        <v>67</v>
      </c>
      <c r="H3066" t="s">
        <v>68</v>
      </c>
      <c r="I3066" t="s">
        <v>97</v>
      </c>
      <c r="J3066">
        <v>3</v>
      </c>
      <c r="K3066">
        <v>4053.28</v>
      </c>
      <c r="L3066">
        <v>0.2</v>
      </c>
      <c r="M3066">
        <v>6054.4</v>
      </c>
      <c r="N3066" t="s">
        <v>52</v>
      </c>
      <c r="O3066" t="s">
        <v>25</v>
      </c>
      <c r="P3066" t="s">
        <v>44</v>
      </c>
      <c r="Q3066">
        <f>Sales_Data[[#This Row],[Quantity]]*Sales_Data[[#This Row],[Unit_Price]]</f>
        <v>12159.84</v>
      </c>
      <c r="R3066">
        <f>Sales_Data[[#This Row],[Gross_Sales]]*Sales_Data[[#This Row],[Discount]]</f>
        <v>2431.9680000000003</v>
      </c>
      <c r="S3066">
        <f>Sales_Data[[#This Row],[Gross_Sales]]-Sales_Data[[#This Row],[Discount_Amount]]</f>
        <v>9727.8719999999994</v>
      </c>
      <c r="T3066">
        <f>Sales_Data[[#This Row],[Net Sales]]-Sales_Data[[#This Row],[Cost]]</f>
        <v>3673.4719999999998</v>
      </c>
      <c r="U3066" s="2">
        <f>Sales_Data[[#This Row],[Profit]]/Sales_Data[[#This Row],[Net Sales]]</f>
        <v>0.3776233897814445</v>
      </c>
      <c r="V3066">
        <f>YEAR(Sales_Data[[#This Row],[Order_Date]])</f>
        <v>2025</v>
      </c>
      <c r="W3066" t="str">
        <f>TEXT(Sales_Data[[#This Row],[Order_Date]],"mmm")</f>
        <v>Mar</v>
      </c>
      <c r="X3066">
        <f>MONTH(Sales_Data[[#This Row],[Order_Date]])</f>
        <v>3</v>
      </c>
      <c r="Y3066" t="str">
        <f>"Q"&amp;ROUNDUP(MONTH(Sales_Data[[#This Row],[Order_Date]])/3,0)</f>
        <v>Q1</v>
      </c>
    </row>
    <row r="3067" spans="1:25" x14ac:dyDescent="0.3">
      <c r="A3067" t="s">
        <v>4659</v>
      </c>
      <c r="B3067" s="1">
        <v>45905</v>
      </c>
      <c r="C3067" t="s">
        <v>4660</v>
      </c>
      <c r="D3067" t="s">
        <v>74</v>
      </c>
      <c r="E3067" t="s">
        <v>39</v>
      </c>
      <c r="F3067" t="s">
        <v>202</v>
      </c>
      <c r="G3067" t="s">
        <v>32</v>
      </c>
      <c r="H3067" t="s">
        <v>33</v>
      </c>
      <c r="I3067" t="s">
        <v>34</v>
      </c>
      <c r="J3067">
        <v>1</v>
      </c>
      <c r="K3067">
        <v>5121.29</v>
      </c>
      <c r="L3067">
        <v>0</v>
      </c>
      <c r="M3067">
        <v>4385.21</v>
      </c>
      <c r="N3067" t="s">
        <v>70</v>
      </c>
      <c r="O3067" t="s">
        <v>53</v>
      </c>
      <c r="P3067" t="s">
        <v>71</v>
      </c>
      <c r="Q3067">
        <f>Sales_Data[[#This Row],[Quantity]]*Sales_Data[[#This Row],[Unit_Price]]</f>
        <v>5121.29</v>
      </c>
      <c r="R3067">
        <f>Sales_Data[[#This Row],[Gross_Sales]]*Sales_Data[[#This Row],[Discount]]</f>
        <v>0</v>
      </c>
      <c r="S3067">
        <f>Sales_Data[[#This Row],[Gross_Sales]]-Sales_Data[[#This Row],[Discount_Amount]]</f>
        <v>5121.29</v>
      </c>
      <c r="T3067">
        <f>Sales_Data[[#This Row],[Net Sales]]-Sales_Data[[#This Row],[Cost]]</f>
        <v>736.07999999999993</v>
      </c>
      <c r="U3067" s="2">
        <f>Sales_Data[[#This Row],[Profit]]/Sales_Data[[#This Row],[Net Sales]]</f>
        <v>0.14372941192551095</v>
      </c>
      <c r="V3067">
        <f>YEAR(Sales_Data[[#This Row],[Order_Date]])</f>
        <v>2025</v>
      </c>
      <c r="W3067" t="str">
        <f>TEXT(Sales_Data[[#This Row],[Order_Date]],"mmm")</f>
        <v>Sep</v>
      </c>
      <c r="X3067">
        <f>MONTH(Sales_Data[[#This Row],[Order_Date]])</f>
        <v>9</v>
      </c>
      <c r="Y3067" t="str">
        <f>"Q"&amp;ROUNDUP(MONTH(Sales_Data[[#This Row],[Order_Date]])/3,0)</f>
        <v>Q3</v>
      </c>
    </row>
    <row r="3068" spans="1:25" x14ac:dyDescent="0.3">
      <c r="A3068" t="s">
        <v>4661</v>
      </c>
      <c r="B3068" s="1">
        <v>45813</v>
      </c>
      <c r="C3068" t="s">
        <v>1226</v>
      </c>
      <c r="D3068" t="s">
        <v>221</v>
      </c>
      <c r="E3068" t="s">
        <v>39</v>
      </c>
      <c r="F3068" t="s">
        <v>96</v>
      </c>
      <c r="G3068" t="s">
        <v>21</v>
      </c>
      <c r="H3068" t="s">
        <v>127</v>
      </c>
      <c r="I3068" t="s">
        <v>128</v>
      </c>
      <c r="J3068">
        <v>3</v>
      </c>
      <c r="K3068">
        <v>5620.06</v>
      </c>
      <c r="L3068">
        <v>0</v>
      </c>
      <c r="M3068">
        <v>12979.13</v>
      </c>
      <c r="N3068" t="s">
        <v>52</v>
      </c>
      <c r="O3068" t="s">
        <v>35</v>
      </c>
      <c r="P3068" t="s">
        <v>71</v>
      </c>
      <c r="Q3068">
        <f>Sales_Data[[#This Row],[Quantity]]*Sales_Data[[#This Row],[Unit_Price]]</f>
        <v>16860.18</v>
      </c>
      <c r="R3068">
        <f>Sales_Data[[#This Row],[Gross_Sales]]*Sales_Data[[#This Row],[Discount]]</f>
        <v>0</v>
      </c>
      <c r="S3068">
        <f>Sales_Data[[#This Row],[Gross_Sales]]-Sales_Data[[#This Row],[Discount_Amount]]</f>
        <v>16860.18</v>
      </c>
      <c r="T3068">
        <f>Sales_Data[[#This Row],[Net Sales]]-Sales_Data[[#This Row],[Cost]]</f>
        <v>3881.0500000000011</v>
      </c>
      <c r="U3068" s="2">
        <f>Sales_Data[[#This Row],[Profit]]/Sales_Data[[#This Row],[Net Sales]]</f>
        <v>0.23019030639056054</v>
      </c>
      <c r="V3068">
        <f>YEAR(Sales_Data[[#This Row],[Order_Date]])</f>
        <v>2025</v>
      </c>
      <c r="W3068" t="str">
        <f>TEXT(Sales_Data[[#This Row],[Order_Date]],"mmm")</f>
        <v>Jun</v>
      </c>
      <c r="X3068">
        <f>MONTH(Sales_Data[[#This Row],[Order_Date]])</f>
        <v>6</v>
      </c>
      <c r="Y3068" t="str">
        <f>"Q"&amp;ROUNDUP(MONTH(Sales_Data[[#This Row],[Order_Date]])/3,0)</f>
        <v>Q2</v>
      </c>
    </row>
    <row r="3069" spans="1:25" x14ac:dyDescent="0.3">
      <c r="A3069" t="s">
        <v>4662</v>
      </c>
      <c r="B3069" s="1">
        <v>45704</v>
      </c>
      <c r="C3069" t="s">
        <v>1344</v>
      </c>
      <c r="D3069" t="s">
        <v>463</v>
      </c>
      <c r="E3069" t="s">
        <v>30</v>
      </c>
      <c r="F3069" t="s">
        <v>210</v>
      </c>
      <c r="G3069" t="s">
        <v>41</v>
      </c>
      <c r="H3069" t="s">
        <v>147</v>
      </c>
      <c r="I3069" t="s">
        <v>369</v>
      </c>
      <c r="J3069">
        <v>2</v>
      </c>
      <c r="K3069">
        <v>4699.6499999999996</v>
      </c>
      <c r="L3069">
        <v>0.1</v>
      </c>
      <c r="M3069">
        <v>6657.76</v>
      </c>
      <c r="N3069" t="s">
        <v>70</v>
      </c>
      <c r="O3069" t="s">
        <v>35</v>
      </c>
      <c r="P3069" t="s">
        <v>44</v>
      </c>
      <c r="Q3069">
        <f>Sales_Data[[#This Row],[Quantity]]*Sales_Data[[#This Row],[Unit_Price]]</f>
        <v>9399.2999999999993</v>
      </c>
      <c r="R3069">
        <f>Sales_Data[[#This Row],[Gross_Sales]]*Sales_Data[[#This Row],[Discount]]</f>
        <v>939.93</v>
      </c>
      <c r="S3069">
        <f>Sales_Data[[#This Row],[Gross_Sales]]-Sales_Data[[#This Row],[Discount_Amount]]</f>
        <v>8459.369999999999</v>
      </c>
      <c r="T3069">
        <f>Sales_Data[[#This Row],[Net Sales]]-Sales_Data[[#This Row],[Cost]]</f>
        <v>1801.6099999999988</v>
      </c>
      <c r="U3069" s="2">
        <f>Sales_Data[[#This Row],[Profit]]/Sales_Data[[#This Row],[Net Sales]]</f>
        <v>0.21297212440169883</v>
      </c>
      <c r="V3069">
        <f>YEAR(Sales_Data[[#This Row],[Order_Date]])</f>
        <v>2025</v>
      </c>
      <c r="W3069" t="str">
        <f>TEXT(Sales_Data[[#This Row],[Order_Date]],"mmm")</f>
        <v>Feb</v>
      </c>
      <c r="X3069">
        <f>MONTH(Sales_Data[[#This Row],[Order_Date]])</f>
        <v>2</v>
      </c>
      <c r="Y3069" t="str">
        <f>"Q"&amp;ROUNDUP(MONTH(Sales_Data[[#This Row],[Order_Date]])/3,0)</f>
        <v>Q1</v>
      </c>
    </row>
    <row r="3070" spans="1:25" x14ac:dyDescent="0.3">
      <c r="A3070" t="s">
        <v>4663</v>
      </c>
      <c r="B3070" s="1">
        <v>45858</v>
      </c>
      <c r="C3070" t="s">
        <v>2557</v>
      </c>
      <c r="D3070" t="s">
        <v>433</v>
      </c>
      <c r="E3070" t="s">
        <v>119</v>
      </c>
      <c r="F3070" t="s">
        <v>120</v>
      </c>
      <c r="G3070" t="s">
        <v>41</v>
      </c>
      <c r="H3070" t="s">
        <v>147</v>
      </c>
      <c r="I3070" t="s">
        <v>148</v>
      </c>
      <c r="J3070">
        <v>1</v>
      </c>
      <c r="K3070">
        <v>5798.65</v>
      </c>
      <c r="L3070">
        <v>0.05</v>
      </c>
      <c r="M3070">
        <v>4460.82</v>
      </c>
      <c r="N3070" t="s">
        <v>52</v>
      </c>
      <c r="O3070" t="s">
        <v>35</v>
      </c>
      <c r="P3070" t="s">
        <v>26</v>
      </c>
      <c r="Q3070">
        <f>Sales_Data[[#This Row],[Quantity]]*Sales_Data[[#This Row],[Unit_Price]]</f>
        <v>5798.65</v>
      </c>
      <c r="R3070">
        <f>Sales_Data[[#This Row],[Gross_Sales]]*Sales_Data[[#This Row],[Discount]]</f>
        <v>289.9325</v>
      </c>
      <c r="S3070">
        <f>Sales_Data[[#This Row],[Gross_Sales]]-Sales_Data[[#This Row],[Discount_Amount]]</f>
        <v>5508.7174999999997</v>
      </c>
      <c r="T3070">
        <f>Sales_Data[[#This Row],[Net Sales]]-Sales_Data[[#This Row],[Cost]]</f>
        <v>1047.8975</v>
      </c>
      <c r="U3070" s="2">
        <f>Sales_Data[[#This Row],[Profit]]/Sales_Data[[#This Row],[Net Sales]]</f>
        <v>0.1902253110637821</v>
      </c>
      <c r="V3070">
        <f>YEAR(Sales_Data[[#This Row],[Order_Date]])</f>
        <v>2025</v>
      </c>
      <c r="W3070" t="str">
        <f>TEXT(Sales_Data[[#This Row],[Order_Date]],"mmm")</f>
        <v>Jul</v>
      </c>
      <c r="X3070">
        <f>MONTH(Sales_Data[[#This Row],[Order_Date]])</f>
        <v>7</v>
      </c>
      <c r="Y3070" t="str">
        <f>"Q"&amp;ROUNDUP(MONTH(Sales_Data[[#This Row],[Order_Date]])/3,0)</f>
        <v>Q3</v>
      </c>
    </row>
    <row r="3071" spans="1:25" x14ac:dyDescent="0.3">
      <c r="A3071" t="s">
        <v>4664</v>
      </c>
      <c r="B3071" s="1">
        <v>45805</v>
      </c>
      <c r="C3071" t="s">
        <v>2622</v>
      </c>
      <c r="D3071" t="s">
        <v>18</v>
      </c>
      <c r="E3071" t="s">
        <v>30</v>
      </c>
      <c r="F3071" t="s">
        <v>31</v>
      </c>
      <c r="G3071" t="s">
        <v>41</v>
      </c>
      <c r="H3071" t="s">
        <v>171</v>
      </c>
      <c r="I3071" t="s">
        <v>191</v>
      </c>
      <c r="J3071">
        <v>1</v>
      </c>
      <c r="K3071">
        <v>4515.26</v>
      </c>
      <c r="L3071">
        <v>0.05</v>
      </c>
      <c r="M3071">
        <v>3694.97</v>
      </c>
      <c r="N3071" t="s">
        <v>52</v>
      </c>
      <c r="O3071" t="s">
        <v>53</v>
      </c>
      <c r="P3071" t="s">
        <v>71</v>
      </c>
      <c r="Q3071">
        <f>Sales_Data[[#This Row],[Quantity]]*Sales_Data[[#This Row],[Unit_Price]]</f>
        <v>4515.26</v>
      </c>
      <c r="R3071">
        <f>Sales_Data[[#This Row],[Gross_Sales]]*Sales_Data[[#This Row],[Discount]]</f>
        <v>225.76300000000003</v>
      </c>
      <c r="S3071">
        <f>Sales_Data[[#This Row],[Gross_Sales]]-Sales_Data[[#This Row],[Discount_Amount]]</f>
        <v>4289.4970000000003</v>
      </c>
      <c r="T3071">
        <f>Sales_Data[[#This Row],[Net Sales]]-Sales_Data[[#This Row],[Cost]]</f>
        <v>594.5270000000005</v>
      </c>
      <c r="U3071" s="2">
        <f>Sales_Data[[#This Row],[Profit]]/Sales_Data[[#This Row],[Net Sales]]</f>
        <v>0.13860063312784704</v>
      </c>
      <c r="V3071">
        <f>YEAR(Sales_Data[[#This Row],[Order_Date]])</f>
        <v>2025</v>
      </c>
      <c r="W3071" t="str">
        <f>TEXT(Sales_Data[[#This Row],[Order_Date]],"mmm")</f>
        <v>May</v>
      </c>
      <c r="X3071">
        <f>MONTH(Sales_Data[[#This Row],[Order_Date]])</f>
        <v>5</v>
      </c>
      <c r="Y3071" t="str">
        <f>"Q"&amp;ROUNDUP(MONTH(Sales_Data[[#This Row],[Order_Date]])/3,0)</f>
        <v>Q2</v>
      </c>
    </row>
    <row r="3072" spans="1:25" x14ac:dyDescent="0.3">
      <c r="A3072" t="s">
        <v>4665</v>
      </c>
      <c r="B3072" s="1">
        <v>45781</v>
      </c>
      <c r="C3072" t="s">
        <v>4666</v>
      </c>
      <c r="D3072" t="s">
        <v>170</v>
      </c>
      <c r="E3072" t="s">
        <v>39</v>
      </c>
      <c r="F3072" t="s">
        <v>107</v>
      </c>
      <c r="G3072" t="s">
        <v>67</v>
      </c>
      <c r="H3072" t="s">
        <v>133</v>
      </c>
      <c r="I3072" t="s">
        <v>134</v>
      </c>
      <c r="J3072">
        <v>2</v>
      </c>
      <c r="K3072">
        <v>1506.8</v>
      </c>
      <c r="L3072">
        <v>0.15</v>
      </c>
      <c r="M3072">
        <v>2050.61</v>
      </c>
      <c r="N3072" t="s">
        <v>24</v>
      </c>
      <c r="O3072" t="s">
        <v>25</v>
      </c>
      <c r="P3072" t="s">
        <v>44</v>
      </c>
      <c r="Q3072">
        <f>Sales_Data[[#This Row],[Quantity]]*Sales_Data[[#This Row],[Unit_Price]]</f>
        <v>3013.6</v>
      </c>
      <c r="R3072">
        <f>Sales_Data[[#This Row],[Gross_Sales]]*Sales_Data[[#This Row],[Discount]]</f>
        <v>452.03999999999996</v>
      </c>
      <c r="S3072">
        <f>Sales_Data[[#This Row],[Gross_Sales]]-Sales_Data[[#This Row],[Discount_Amount]]</f>
        <v>2561.56</v>
      </c>
      <c r="T3072">
        <f>Sales_Data[[#This Row],[Net Sales]]-Sales_Data[[#This Row],[Cost]]</f>
        <v>510.94999999999982</v>
      </c>
      <c r="U3072" s="2">
        <f>Sales_Data[[#This Row],[Profit]]/Sales_Data[[#This Row],[Net Sales]]</f>
        <v>0.19946829275909986</v>
      </c>
      <c r="V3072">
        <f>YEAR(Sales_Data[[#This Row],[Order_Date]])</f>
        <v>2025</v>
      </c>
      <c r="W3072" t="str">
        <f>TEXT(Sales_Data[[#This Row],[Order_Date]],"mmm")</f>
        <v>May</v>
      </c>
      <c r="X3072">
        <f>MONTH(Sales_Data[[#This Row],[Order_Date]])</f>
        <v>5</v>
      </c>
      <c r="Y3072" t="str">
        <f>"Q"&amp;ROUNDUP(MONTH(Sales_Data[[#This Row],[Order_Date]])/3,0)</f>
        <v>Q2</v>
      </c>
    </row>
    <row r="3073" spans="1:25" x14ac:dyDescent="0.3">
      <c r="A3073" t="s">
        <v>4667</v>
      </c>
      <c r="B3073" s="1">
        <v>45658</v>
      </c>
      <c r="C3073" t="s">
        <v>1508</v>
      </c>
      <c r="D3073" t="s">
        <v>29</v>
      </c>
      <c r="E3073" t="s">
        <v>39</v>
      </c>
      <c r="F3073" t="s">
        <v>202</v>
      </c>
      <c r="G3073" t="s">
        <v>67</v>
      </c>
      <c r="H3073" t="s">
        <v>88</v>
      </c>
      <c r="I3073" t="s">
        <v>89</v>
      </c>
      <c r="J3073">
        <v>2</v>
      </c>
      <c r="K3073">
        <v>4536.3</v>
      </c>
      <c r="L3073">
        <v>0</v>
      </c>
      <c r="M3073">
        <v>6662.71</v>
      </c>
      <c r="N3073" t="s">
        <v>70</v>
      </c>
      <c r="O3073" t="s">
        <v>35</v>
      </c>
      <c r="P3073" t="s">
        <v>44</v>
      </c>
      <c r="Q3073">
        <f>Sales_Data[[#This Row],[Quantity]]*Sales_Data[[#This Row],[Unit_Price]]</f>
        <v>9072.6</v>
      </c>
      <c r="R3073">
        <f>Sales_Data[[#This Row],[Gross_Sales]]*Sales_Data[[#This Row],[Discount]]</f>
        <v>0</v>
      </c>
      <c r="S3073">
        <f>Sales_Data[[#This Row],[Gross_Sales]]-Sales_Data[[#This Row],[Discount_Amount]]</f>
        <v>9072.6</v>
      </c>
      <c r="T3073">
        <f>Sales_Data[[#This Row],[Net Sales]]-Sales_Data[[#This Row],[Cost]]</f>
        <v>2409.8900000000003</v>
      </c>
      <c r="U3073" s="2">
        <f>Sales_Data[[#This Row],[Profit]]/Sales_Data[[#This Row],[Net Sales]]</f>
        <v>0.2656228644490003</v>
      </c>
      <c r="V3073">
        <f>YEAR(Sales_Data[[#This Row],[Order_Date]])</f>
        <v>2025</v>
      </c>
      <c r="W3073" t="str">
        <f>TEXT(Sales_Data[[#This Row],[Order_Date]],"mmm")</f>
        <v>Jan</v>
      </c>
      <c r="X3073">
        <f>MONTH(Sales_Data[[#This Row],[Order_Date]])</f>
        <v>1</v>
      </c>
      <c r="Y3073" t="str">
        <f>"Q"&amp;ROUNDUP(MONTH(Sales_Data[[#This Row],[Order_Date]])/3,0)</f>
        <v>Q1</v>
      </c>
    </row>
    <row r="3074" spans="1:25" x14ac:dyDescent="0.3">
      <c r="A3074" t="s">
        <v>4668</v>
      </c>
      <c r="B3074" s="1">
        <v>45904</v>
      </c>
      <c r="C3074" t="s">
        <v>4235</v>
      </c>
      <c r="D3074" t="s">
        <v>80</v>
      </c>
      <c r="E3074" t="s">
        <v>48</v>
      </c>
      <c r="F3074" t="s">
        <v>152</v>
      </c>
      <c r="G3074" t="s">
        <v>75</v>
      </c>
      <c r="H3074" t="s">
        <v>185</v>
      </c>
      <c r="I3074" t="s">
        <v>261</v>
      </c>
      <c r="J3074">
        <v>1</v>
      </c>
      <c r="K3074">
        <v>50539.5</v>
      </c>
      <c r="L3074">
        <v>0.1</v>
      </c>
      <c r="M3074">
        <v>38356.720000000001</v>
      </c>
      <c r="N3074" t="s">
        <v>24</v>
      </c>
      <c r="O3074" t="s">
        <v>35</v>
      </c>
      <c r="P3074" t="s">
        <v>71</v>
      </c>
      <c r="Q3074">
        <f>Sales_Data[[#This Row],[Quantity]]*Sales_Data[[#This Row],[Unit_Price]]</f>
        <v>50539.5</v>
      </c>
      <c r="R3074">
        <f>Sales_Data[[#This Row],[Gross_Sales]]*Sales_Data[[#This Row],[Discount]]</f>
        <v>5053.9500000000007</v>
      </c>
      <c r="S3074">
        <f>Sales_Data[[#This Row],[Gross_Sales]]-Sales_Data[[#This Row],[Discount_Amount]]</f>
        <v>45485.55</v>
      </c>
      <c r="T3074">
        <f>Sales_Data[[#This Row],[Net Sales]]-Sales_Data[[#This Row],[Cost]]</f>
        <v>7128.8300000000017</v>
      </c>
      <c r="U3074" s="2">
        <f>Sales_Data[[#This Row],[Profit]]/Sales_Data[[#This Row],[Net Sales]]</f>
        <v>0.15672735627028805</v>
      </c>
      <c r="V3074">
        <f>YEAR(Sales_Data[[#This Row],[Order_Date]])</f>
        <v>2025</v>
      </c>
      <c r="W3074" t="str">
        <f>TEXT(Sales_Data[[#This Row],[Order_Date]],"mmm")</f>
        <v>Sep</v>
      </c>
      <c r="X3074">
        <f>MONTH(Sales_Data[[#This Row],[Order_Date]])</f>
        <v>9</v>
      </c>
      <c r="Y3074" t="str">
        <f>"Q"&amp;ROUNDUP(MONTH(Sales_Data[[#This Row],[Order_Date]])/3,0)</f>
        <v>Q3</v>
      </c>
    </row>
    <row r="3075" spans="1:25" x14ac:dyDescent="0.3">
      <c r="A3075" t="s">
        <v>4669</v>
      </c>
      <c r="B3075" s="1">
        <v>46000</v>
      </c>
      <c r="C3075" t="s">
        <v>2780</v>
      </c>
      <c r="D3075" t="s">
        <v>252</v>
      </c>
      <c r="E3075" t="s">
        <v>39</v>
      </c>
      <c r="F3075" t="s">
        <v>202</v>
      </c>
      <c r="G3075" t="s">
        <v>67</v>
      </c>
      <c r="H3075" t="s">
        <v>121</v>
      </c>
      <c r="I3075" t="s">
        <v>122</v>
      </c>
      <c r="J3075">
        <v>5</v>
      </c>
      <c r="K3075">
        <v>2192.83</v>
      </c>
      <c r="L3075">
        <v>0.05</v>
      </c>
      <c r="M3075">
        <v>9032.9699999999993</v>
      </c>
      <c r="N3075" t="s">
        <v>52</v>
      </c>
      <c r="O3075" t="s">
        <v>35</v>
      </c>
      <c r="P3075" t="s">
        <v>26</v>
      </c>
      <c r="Q3075">
        <f>Sales_Data[[#This Row],[Quantity]]*Sales_Data[[#This Row],[Unit_Price]]</f>
        <v>10964.15</v>
      </c>
      <c r="R3075">
        <f>Sales_Data[[#This Row],[Gross_Sales]]*Sales_Data[[#This Row],[Discount]]</f>
        <v>548.20749999999998</v>
      </c>
      <c r="S3075">
        <f>Sales_Data[[#This Row],[Gross_Sales]]-Sales_Data[[#This Row],[Discount_Amount]]</f>
        <v>10415.942499999999</v>
      </c>
      <c r="T3075">
        <f>Sales_Data[[#This Row],[Net Sales]]-Sales_Data[[#This Row],[Cost]]</f>
        <v>1382.9724999999999</v>
      </c>
      <c r="U3075" s="2">
        <f>Sales_Data[[#This Row],[Profit]]/Sales_Data[[#This Row],[Net Sales]]</f>
        <v>0.13277459048953083</v>
      </c>
      <c r="V3075">
        <f>YEAR(Sales_Data[[#This Row],[Order_Date]])</f>
        <v>2025</v>
      </c>
      <c r="W3075" t="str">
        <f>TEXT(Sales_Data[[#This Row],[Order_Date]],"mmm")</f>
        <v>Dec</v>
      </c>
      <c r="X3075">
        <f>MONTH(Sales_Data[[#This Row],[Order_Date]])</f>
        <v>12</v>
      </c>
      <c r="Y3075" t="str">
        <f>"Q"&amp;ROUNDUP(MONTH(Sales_Data[[#This Row],[Order_Date]])/3,0)</f>
        <v>Q4</v>
      </c>
    </row>
    <row r="3076" spans="1:25" x14ac:dyDescent="0.3">
      <c r="A3076" t="s">
        <v>4670</v>
      </c>
      <c r="B3076" s="1">
        <v>45785</v>
      </c>
      <c r="C3076" t="s">
        <v>4671</v>
      </c>
      <c r="D3076" t="s">
        <v>460</v>
      </c>
      <c r="E3076" t="s">
        <v>19</v>
      </c>
      <c r="F3076" t="s">
        <v>20</v>
      </c>
      <c r="G3076" t="s">
        <v>21</v>
      </c>
      <c r="H3076" t="s">
        <v>22</v>
      </c>
      <c r="I3076" t="s">
        <v>62</v>
      </c>
      <c r="J3076">
        <v>2</v>
      </c>
      <c r="K3076">
        <v>13515.04</v>
      </c>
      <c r="L3076">
        <v>0.15</v>
      </c>
      <c r="M3076">
        <v>17955.73</v>
      </c>
      <c r="N3076" t="s">
        <v>70</v>
      </c>
      <c r="O3076" t="s">
        <v>35</v>
      </c>
      <c r="P3076" t="s">
        <v>71</v>
      </c>
      <c r="Q3076">
        <f>Sales_Data[[#This Row],[Quantity]]*Sales_Data[[#This Row],[Unit_Price]]</f>
        <v>27030.080000000002</v>
      </c>
      <c r="R3076">
        <f>Sales_Data[[#This Row],[Gross_Sales]]*Sales_Data[[#This Row],[Discount]]</f>
        <v>4054.5120000000002</v>
      </c>
      <c r="S3076">
        <f>Sales_Data[[#This Row],[Gross_Sales]]-Sales_Data[[#This Row],[Discount_Amount]]</f>
        <v>22975.568000000003</v>
      </c>
      <c r="T3076">
        <f>Sales_Data[[#This Row],[Net Sales]]-Sales_Data[[#This Row],[Cost]]</f>
        <v>5019.8380000000034</v>
      </c>
      <c r="U3076" s="2">
        <f>Sales_Data[[#This Row],[Profit]]/Sales_Data[[#This Row],[Net Sales]]</f>
        <v>0.21848591512514523</v>
      </c>
      <c r="V3076">
        <f>YEAR(Sales_Data[[#This Row],[Order_Date]])</f>
        <v>2025</v>
      </c>
      <c r="W3076" t="str">
        <f>TEXT(Sales_Data[[#This Row],[Order_Date]],"mmm")</f>
        <v>May</v>
      </c>
      <c r="X3076">
        <f>MONTH(Sales_Data[[#This Row],[Order_Date]])</f>
        <v>5</v>
      </c>
      <c r="Y3076" t="str">
        <f>"Q"&amp;ROUNDUP(MONTH(Sales_Data[[#This Row],[Order_Date]])/3,0)</f>
        <v>Q2</v>
      </c>
    </row>
    <row r="3077" spans="1:25" x14ac:dyDescent="0.3">
      <c r="A3077" t="s">
        <v>4672</v>
      </c>
      <c r="B3077" s="1">
        <v>45848</v>
      </c>
      <c r="C3077" t="s">
        <v>1500</v>
      </c>
      <c r="D3077" t="s">
        <v>175</v>
      </c>
      <c r="E3077" t="s">
        <v>48</v>
      </c>
      <c r="F3077" t="s">
        <v>132</v>
      </c>
      <c r="G3077" t="s">
        <v>41</v>
      </c>
      <c r="H3077" t="s">
        <v>147</v>
      </c>
      <c r="I3077" t="s">
        <v>369</v>
      </c>
      <c r="J3077">
        <v>1</v>
      </c>
      <c r="K3077">
        <v>50933.279999999999</v>
      </c>
      <c r="L3077">
        <v>0.2</v>
      </c>
      <c r="M3077">
        <v>33367.56</v>
      </c>
      <c r="N3077" t="s">
        <v>52</v>
      </c>
      <c r="O3077" t="s">
        <v>53</v>
      </c>
      <c r="P3077" t="s">
        <v>44</v>
      </c>
      <c r="Q3077">
        <f>Sales_Data[[#This Row],[Quantity]]*Sales_Data[[#This Row],[Unit_Price]]</f>
        <v>50933.279999999999</v>
      </c>
      <c r="R3077">
        <f>Sales_Data[[#This Row],[Gross_Sales]]*Sales_Data[[#This Row],[Discount]]</f>
        <v>10186.656000000001</v>
      </c>
      <c r="S3077">
        <f>Sales_Data[[#This Row],[Gross_Sales]]-Sales_Data[[#This Row],[Discount_Amount]]</f>
        <v>40746.623999999996</v>
      </c>
      <c r="T3077">
        <f>Sales_Data[[#This Row],[Net Sales]]-Sales_Data[[#This Row],[Cost]]</f>
        <v>7379.0639999999985</v>
      </c>
      <c r="U3077" s="2">
        <f>Sales_Data[[#This Row],[Profit]]/Sales_Data[[#This Row],[Net Sales]]</f>
        <v>0.1810963283731187</v>
      </c>
      <c r="V3077">
        <f>YEAR(Sales_Data[[#This Row],[Order_Date]])</f>
        <v>2025</v>
      </c>
      <c r="W3077" t="str">
        <f>TEXT(Sales_Data[[#This Row],[Order_Date]],"mmm")</f>
        <v>Jul</v>
      </c>
      <c r="X3077">
        <f>MONTH(Sales_Data[[#This Row],[Order_Date]])</f>
        <v>7</v>
      </c>
      <c r="Y3077" t="str">
        <f>"Q"&amp;ROUNDUP(MONTH(Sales_Data[[#This Row],[Order_Date]])/3,0)</f>
        <v>Q3</v>
      </c>
    </row>
    <row r="3078" spans="1:25" x14ac:dyDescent="0.3">
      <c r="A3078" t="s">
        <v>4673</v>
      </c>
      <c r="B3078" s="1">
        <v>45724</v>
      </c>
      <c r="C3078" t="s">
        <v>1728</v>
      </c>
      <c r="D3078" t="s">
        <v>280</v>
      </c>
      <c r="E3078" t="s">
        <v>30</v>
      </c>
      <c r="F3078" t="s">
        <v>87</v>
      </c>
      <c r="G3078" t="s">
        <v>75</v>
      </c>
      <c r="H3078" t="s">
        <v>256</v>
      </c>
      <c r="I3078" t="s">
        <v>334</v>
      </c>
      <c r="J3078">
        <v>1</v>
      </c>
      <c r="K3078">
        <v>4198.1400000000003</v>
      </c>
      <c r="L3078">
        <v>0.05</v>
      </c>
      <c r="M3078">
        <v>3045.55</v>
      </c>
      <c r="N3078" t="s">
        <v>24</v>
      </c>
      <c r="O3078" t="s">
        <v>35</v>
      </c>
      <c r="P3078" t="s">
        <v>44</v>
      </c>
      <c r="Q3078">
        <f>Sales_Data[[#This Row],[Quantity]]*Sales_Data[[#This Row],[Unit_Price]]</f>
        <v>4198.1400000000003</v>
      </c>
      <c r="R3078">
        <f>Sales_Data[[#This Row],[Gross_Sales]]*Sales_Data[[#This Row],[Discount]]</f>
        <v>209.90700000000004</v>
      </c>
      <c r="S3078">
        <f>Sales_Data[[#This Row],[Gross_Sales]]-Sales_Data[[#This Row],[Discount_Amount]]</f>
        <v>3988.2330000000002</v>
      </c>
      <c r="T3078">
        <f>Sales_Data[[#This Row],[Net Sales]]-Sales_Data[[#This Row],[Cost]]</f>
        <v>942.68299999999999</v>
      </c>
      <c r="U3078" s="2">
        <f>Sales_Data[[#This Row],[Profit]]/Sales_Data[[#This Row],[Net Sales]]</f>
        <v>0.23636607991559169</v>
      </c>
      <c r="V3078">
        <f>YEAR(Sales_Data[[#This Row],[Order_Date]])</f>
        <v>2025</v>
      </c>
      <c r="W3078" t="str">
        <f>TEXT(Sales_Data[[#This Row],[Order_Date]],"mmm")</f>
        <v>Mar</v>
      </c>
      <c r="X3078">
        <f>MONTH(Sales_Data[[#This Row],[Order_Date]])</f>
        <v>3</v>
      </c>
      <c r="Y3078" t="str">
        <f>"Q"&amp;ROUNDUP(MONTH(Sales_Data[[#This Row],[Order_Date]])/3,0)</f>
        <v>Q1</v>
      </c>
    </row>
    <row r="3079" spans="1:25" x14ac:dyDescent="0.3">
      <c r="A3079" t="s">
        <v>4674</v>
      </c>
      <c r="B3079" s="1">
        <v>45661</v>
      </c>
      <c r="C3079" t="s">
        <v>4675</v>
      </c>
      <c r="D3079" t="s">
        <v>615</v>
      </c>
      <c r="E3079" t="s">
        <v>19</v>
      </c>
      <c r="F3079" t="s">
        <v>66</v>
      </c>
      <c r="G3079" t="s">
        <v>67</v>
      </c>
      <c r="H3079" t="s">
        <v>88</v>
      </c>
      <c r="I3079" t="s">
        <v>89</v>
      </c>
      <c r="J3079">
        <v>1</v>
      </c>
      <c r="K3079">
        <v>6112.87</v>
      </c>
      <c r="L3079">
        <v>0.1</v>
      </c>
      <c r="M3079">
        <v>3569.83</v>
      </c>
      <c r="N3079" t="s">
        <v>70</v>
      </c>
      <c r="O3079" t="s">
        <v>35</v>
      </c>
      <c r="P3079" t="s">
        <v>26</v>
      </c>
      <c r="Q3079">
        <f>Sales_Data[[#This Row],[Quantity]]*Sales_Data[[#This Row],[Unit_Price]]</f>
        <v>6112.87</v>
      </c>
      <c r="R3079">
        <f>Sales_Data[[#This Row],[Gross_Sales]]*Sales_Data[[#This Row],[Discount]]</f>
        <v>611.28700000000003</v>
      </c>
      <c r="S3079">
        <f>Sales_Data[[#This Row],[Gross_Sales]]-Sales_Data[[#This Row],[Discount_Amount]]</f>
        <v>5501.5829999999996</v>
      </c>
      <c r="T3079">
        <f>Sales_Data[[#This Row],[Net Sales]]-Sales_Data[[#This Row],[Cost]]</f>
        <v>1931.7529999999997</v>
      </c>
      <c r="U3079" s="2">
        <f>Sales_Data[[#This Row],[Profit]]/Sales_Data[[#This Row],[Net Sales]]</f>
        <v>0.35112675751688194</v>
      </c>
      <c r="V3079">
        <f>YEAR(Sales_Data[[#This Row],[Order_Date]])</f>
        <v>2025</v>
      </c>
      <c r="W3079" t="str">
        <f>TEXT(Sales_Data[[#This Row],[Order_Date]],"mmm")</f>
        <v>Jan</v>
      </c>
      <c r="X3079">
        <f>MONTH(Sales_Data[[#This Row],[Order_Date]])</f>
        <v>1</v>
      </c>
      <c r="Y3079" t="str">
        <f>"Q"&amp;ROUNDUP(MONTH(Sales_Data[[#This Row],[Order_Date]])/3,0)</f>
        <v>Q1</v>
      </c>
    </row>
    <row r="3080" spans="1:25" x14ac:dyDescent="0.3">
      <c r="A3080" t="s">
        <v>4676</v>
      </c>
      <c r="B3080" s="1">
        <v>45960</v>
      </c>
      <c r="C3080" t="s">
        <v>4231</v>
      </c>
      <c r="D3080" t="s">
        <v>218</v>
      </c>
      <c r="E3080" t="s">
        <v>119</v>
      </c>
      <c r="F3080" t="s">
        <v>538</v>
      </c>
      <c r="G3080" t="s">
        <v>67</v>
      </c>
      <c r="H3080" t="s">
        <v>68</v>
      </c>
      <c r="I3080" t="s">
        <v>97</v>
      </c>
      <c r="J3080">
        <v>2</v>
      </c>
      <c r="K3080">
        <v>6293.66</v>
      </c>
      <c r="L3080">
        <v>0.1</v>
      </c>
      <c r="M3080">
        <v>8823.14</v>
      </c>
      <c r="N3080" t="s">
        <v>109</v>
      </c>
      <c r="O3080" t="s">
        <v>35</v>
      </c>
      <c r="P3080" t="s">
        <v>44</v>
      </c>
      <c r="Q3080">
        <f>Sales_Data[[#This Row],[Quantity]]*Sales_Data[[#This Row],[Unit_Price]]</f>
        <v>12587.32</v>
      </c>
      <c r="R3080">
        <f>Sales_Data[[#This Row],[Gross_Sales]]*Sales_Data[[#This Row],[Discount]]</f>
        <v>1258.732</v>
      </c>
      <c r="S3080">
        <f>Sales_Data[[#This Row],[Gross_Sales]]-Sales_Data[[#This Row],[Discount_Amount]]</f>
        <v>11328.588</v>
      </c>
      <c r="T3080">
        <f>Sales_Data[[#This Row],[Net Sales]]-Sales_Data[[#This Row],[Cost]]</f>
        <v>2505.4480000000003</v>
      </c>
      <c r="U3080" s="2">
        <f>Sales_Data[[#This Row],[Profit]]/Sales_Data[[#This Row],[Net Sales]]</f>
        <v>0.22116154281539768</v>
      </c>
      <c r="V3080">
        <f>YEAR(Sales_Data[[#This Row],[Order_Date]])</f>
        <v>2025</v>
      </c>
      <c r="W3080" t="str">
        <f>TEXT(Sales_Data[[#This Row],[Order_Date]],"mmm")</f>
        <v>Oct</v>
      </c>
      <c r="X3080">
        <f>MONTH(Sales_Data[[#This Row],[Order_Date]])</f>
        <v>10</v>
      </c>
      <c r="Y3080" t="str">
        <f>"Q"&amp;ROUNDUP(MONTH(Sales_Data[[#This Row],[Order_Date]])/3,0)</f>
        <v>Q4</v>
      </c>
    </row>
    <row r="3081" spans="1:25" x14ac:dyDescent="0.3">
      <c r="A3081" t="s">
        <v>4677</v>
      </c>
      <c r="B3081" s="1">
        <v>45951</v>
      </c>
      <c r="C3081" t="s">
        <v>2986</v>
      </c>
      <c r="D3081" t="s">
        <v>756</v>
      </c>
      <c r="E3081" t="s">
        <v>48</v>
      </c>
      <c r="F3081" t="s">
        <v>164</v>
      </c>
      <c r="G3081" t="s">
        <v>67</v>
      </c>
      <c r="H3081" t="s">
        <v>133</v>
      </c>
      <c r="I3081" t="s">
        <v>134</v>
      </c>
      <c r="J3081">
        <v>2</v>
      </c>
      <c r="K3081">
        <v>20820.080000000002</v>
      </c>
      <c r="L3081">
        <v>0.05</v>
      </c>
      <c r="M3081">
        <v>30386.33</v>
      </c>
      <c r="N3081" t="s">
        <v>52</v>
      </c>
      <c r="O3081" t="s">
        <v>25</v>
      </c>
      <c r="P3081" t="s">
        <v>26</v>
      </c>
      <c r="Q3081">
        <f>Sales_Data[[#This Row],[Quantity]]*Sales_Data[[#This Row],[Unit_Price]]</f>
        <v>41640.160000000003</v>
      </c>
      <c r="R3081">
        <f>Sales_Data[[#This Row],[Gross_Sales]]*Sales_Data[[#This Row],[Discount]]</f>
        <v>2082.0080000000003</v>
      </c>
      <c r="S3081">
        <f>Sales_Data[[#This Row],[Gross_Sales]]-Sales_Data[[#This Row],[Discount_Amount]]</f>
        <v>39558.152000000002</v>
      </c>
      <c r="T3081">
        <f>Sales_Data[[#This Row],[Net Sales]]-Sales_Data[[#This Row],[Cost]]</f>
        <v>9171.8220000000001</v>
      </c>
      <c r="U3081" s="2">
        <f>Sales_Data[[#This Row],[Profit]]/Sales_Data[[#This Row],[Net Sales]]</f>
        <v>0.23185668531735254</v>
      </c>
      <c r="V3081">
        <f>YEAR(Sales_Data[[#This Row],[Order_Date]])</f>
        <v>2025</v>
      </c>
      <c r="W3081" t="str">
        <f>TEXT(Sales_Data[[#This Row],[Order_Date]],"mmm")</f>
        <v>Oct</v>
      </c>
      <c r="X3081">
        <f>MONTH(Sales_Data[[#This Row],[Order_Date]])</f>
        <v>10</v>
      </c>
      <c r="Y3081" t="str">
        <f>"Q"&amp;ROUNDUP(MONTH(Sales_Data[[#This Row],[Order_Date]])/3,0)</f>
        <v>Q4</v>
      </c>
    </row>
    <row r="3082" spans="1:25" x14ac:dyDescent="0.3">
      <c r="A3082" t="s">
        <v>4678</v>
      </c>
      <c r="B3082" s="1">
        <v>45800</v>
      </c>
      <c r="C3082" t="s">
        <v>355</v>
      </c>
      <c r="D3082" t="s">
        <v>596</v>
      </c>
      <c r="E3082" t="s">
        <v>19</v>
      </c>
      <c r="F3082" t="s">
        <v>81</v>
      </c>
      <c r="G3082" t="s">
        <v>41</v>
      </c>
      <c r="H3082" t="s">
        <v>147</v>
      </c>
      <c r="I3082" t="s">
        <v>369</v>
      </c>
      <c r="J3082">
        <v>3</v>
      </c>
      <c r="K3082">
        <v>13485.4</v>
      </c>
      <c r="L3082">
        <v>0</v>
      </c>
      <c r="M3082">
        <v>30345.439999999999</v>
      </c>
      <c r="N3082" t="s">
        <v>52</v>
      </c>
      <c r="O3082" t="s">
        <v>35</v>
      </c>
      <c r="P3082" t="s">
        <v>71</v>
      </c>
      <c r="Q3082">
        <f>Sales_Data[[#This Row],[Quantity]]*Sales_Data[[#This Row],[Unit_Price]]</f>
        <v>40456.199999999997</v>
      </c>
      <c r="R3082">
        <f>Sales_Data[[#This Row],[Gross_Sales]]*Sales_Data[[#This Row],[Discount]]</f>
        <v>0</v>
      </c>
      <c r="S3082">
        <f>Sales_Data[[#This Row],[Gross_Sales]]-Sales_Data[[#This Row],[Discount_Amount]]</f>
        <v>40456.199999999997</v>
      </c>
      <c r="T3082">
        <f>Sales_Data[[#This Row],[Net Sales]]-Sales_Data[[#This Row],[Cost]]</f>
        <v>10110.759999999998</v>
      </c>
      <c r="U3082" s="2">
        <f>Sales_Data[[#This Row],[Profit]]/Sales_Data[[#This Row],[Net Sales]]</f>
        <v>0.2499186774833029</v>
      </c>
      <c r="V3082">
        <f>YEAR(Sales_Data[[#This Row],[Order_Date]])</f>
        <v>2025</v>
      </c>
      <c r="W3082" t="str">
        <f>TEXT(Sales_Data[[#This Row],[Order_Date]],"mmm")</f>
        <v>May</v>
      </c>
      <c r="X3082">
        <f>MONTH(Sales_Data[[#This Row],[Order_Date]])</f>
        <v>5</v>
      </c>
      <c r="Y3082" t="str">
        <f>"Q"&amp;ROUNDUP(MONTH(Sales_Data[[#This Row],[Order_Date]])/3,0)</f>
        <v>Q2</v>
      </c>
    </row>
    <row r="3083" spans="1:25" x14ac:dyDescent="0.3">
      <c r="A3083" t="s">
        <v>4679</v>
      </c>
      <c r="B3083" s="1">
        <v>45848</v>
      </c>
      <c r="C3083" t="s">
        <v>4680</v>
      </c>
      <c r="D3083" t="s">
        <v>1171</v>
      </c>
      <c r="E3083" t="s">
        <v>19</v>
      </c>
      <c r="F3083" t="s">
        <v>113</v>
      </c>
      <c r="G3083" t="s">
        <v>41</v>
      </c>
      <c r="H3083" t="s">
        <v>147</v>
      </c>
      <c r="I3083" t="s">
        <v>148</v>
      </c>
      <c r="J3083">
        <v>2</v>
      </c>
      <c r="K3083">
        <v>8709.44</v>
      </c>
      <c r="L3083">
        <v>0.2</v>
      </c>
      <c r="M3083">
        <v>10684.83</v>
      </c>
      <c r="N3083" t="s">
        <v>52</v>
      </c>
      <c r="O3083" t="s">
        <v>35</v>
      </c>
      <c r="P3083" t="s">
        <v>71</v>
      </c>
      <c r="Q3083">
        <f>Sales_Data[[#This Row],[Quantity]]*Sales_Data[[#This Row],[Unit_Price]]</f>
        <v>17418.88</v>
      </c>
      <c r="R3083">
        <f>Sales_Data[[#This Row],[Gross_Sales]]*Sales_Data[[#This Row],[Discount]]</f>
        <v>3483.7760000000003</v>
      </c>
      <c r="S3083">
        <f>Sales_Data[[#This Row],[Gross_Sales]]-Sales_Data[[#This Row],[Discount_Amount]]</f>
        <v>13935.104000000001</v>
      </c>
      <c r="T3083">
        <f>Sales_Data[[#This Row],[Net Sales]]-Sales_Data[[#This Row],[Cost]]</f>
        <v>3250.2740000000013</v>
      </c>
      <c r="U3083" s="2">
        <f>Sales_Data[[#This Row],[Profit]]/Sales_Data[[#This Row],[Net Sales]]</f>
        <v>0.23324361267773824</v>
      </c>
      <c r="V3083">
        <f>YEAR(Sales_Data[[#This Row],[Order_Date]])</f>
        <v>2025</v>
      </c>
      <c r="W3083" t="str">
        <f>TEXT(Sales_Data[[#This Row],[Order_Date]],"mmm")</f>
        <v>Jul</v>
      </c>
      <c r="X3083">
        <f>MONTH(Sales_Data[[#This Row],[Order_Date]])</f>
        <v>7</v>
      </c>
      <c r="Y3083" t="str">
        <f>"Q"&amp;ROUNDUP(MONTH(Sales_Data[[#This Row],[Order_Date]])/3,0)</f>
        <v>Q3</v>
      </c>
    </row>
    <row r="3084" spans="1:25" x14ac:dyDescent="0.3">
      <c r="A3084" t="s">
        <v>4681</v>
      </c>
      <c r="B3084" s="1">
        <v>45678</v>
      </c>
      <c r="C3084" t="s">
        <v>819</v>
      </c>
      <c r="D3084" t="s">
        <v>497</v>
      </c>
      <c r="E3084" t="s">
        <v>48</v>
      </c>
      <c r="F3084" t="s">
        <v>49</v>
      </c>
      <c r="G3084" t="s">
        <v>41</v>
      </c>
      <c r="H3084" t="s">
        <v>102</v>
      </c>
      <c r="I3084" t="s">
        <v>103</v>
      </c>
      <c r="J3084">
        <v>1</v>
      </c>
      <c r="K3084">
        <v>39444.07</v>
      </c>
      <c r="L3084">
        <v>0.05</v>
      </c>
      <c r="M3084">
        <v>26536.15</v>
      </c>
      <c r="N3084" t="s">
        <v>52</v>
      </c>
      <c r="O3084" t="s">
        <v>53</v>
      </c>
      <c r="P3084" t="s">
        <v>44</v>
      </c>
      <c r="Q3084">
        <f>Sales_Data[[#This Row],[Quantity]]*Sales_Data[[#This Row],[Unit_Price]]</f>
        <v>39444.07</v>
      </c>
      <c r="R3084">
        <f>Sales_Data[[#This Row],[Gross_Sales]]*Sales_Data[[#This Row],[Discount]]</f>
        <v>1972.2035000000001</v>
      </c>
      <c r="S3084">
        <f>Sales_Data[[#This Row],[Gross_Sales]]-Sales_Data[[#This Row],[Discount_Amount]]</f>
        <v>37471.866499999996</v>
      </c>
      <c r="T3084">
        <f>Sales_Data[[#This Row],[Net Sales]]-Sales_Data[[#This Row],[Cost]]</f>
        <v>10935.716499999995</v>
      </c>
      <c r="U3084" s="2">
        <f>Sales_Data[[#This Row],[Profit]]/Sales_Data[[#This Row],[Net Sales]]</f>
        <v>0.29183805135514124</v>
      </c>
      <c r="V3084">
        <f>YEAR(Sales_Data[[#This Row],[Order_Date]])</f>
        <v>2025</v>
      </c>
      <c r="W3084" t="str">
        <f>TEXT(Sales_Data[[#This Row],[Order_Date]],"mmm")</f>
        <v>Jan</v>
      </c>
      <c r="X3084">
        <f>MONTH(Sales_Data[[#This Row],[Order_Date]])</f>
        <v>1</v>
      </c>
      <c r="Y3084" t="str">
        <f>"Q"&amp;ROUNDUP(MONTH(Sales_Data[[#This Row],[Order_Date]])/3,0)</f>
        <v>Q1</v>
      </c>
    </row>
    <row r="3085" spans="1:25" x14ac:dyDescent="0.3">
      <c r="A3085" t="s">
        <v>4682</v>
      </c>
      <c r="B3085" s="1">
        <v>45884</v>
      </c>
      <c r="C3085" t="s">
        <v>540</v>
      </c>
      <c r="D3085" t="s">
        <v>450</v>
      </c>
      <c r="E3085" t="s">
        <v>19</v>
      </c>
      <c r="F3085" t="s">
        <v>57</v>
      </c>
      <c r="G3085" t="s">
        <v>41</v>
      </c>
      <c r="H3085" t="s">
        <v>102</v>
      </c>
      <c r="I3085" t="s">
        <v>388</v>
      </c>
      <c r="J3085">
        <v>2</v>
      </c>
      <c r="K3085">
        <v>7894.03</v>
      </c>
      <c r="L3085">
        <v>0</v>
      </c>
      <c r="M3085">
        <v>13078.44</v>
      </c>
      <c r="N3085" t="s">
        <v>52</v>
      </c>
      <c r="O3085" t="s">
        <v>25</v>
      </c>
      <c r="P3085" t="s">
        <v>26</v>
      </c>
      <c r="Q3085">
        <f>Sales_Data[[#This Row],[Quantity]]*Sales_Data[[#This Row],[Unit_Price]]</f>
        <v>15788.06</v>
      </c>
      <c r="R3085">
        <f>Sales_Data[[#This Row],[Gross_Sales]]*Sales_Data[[#This Row],[Discount]]</f>
        <v>0</v>
      </c>
      <c r="S3085">
        <f>Sales_Data[[#This Row],[Gross_Sales]]-Sales_Data[[#This Row],[Discount_Amount]]</f>
        <v>15788.06</v>
      </c>
      <c r="T3085">
        <f>Sales_Data[[#This Row],[Net Sales]]-Sales_Data[[#This Row],[Cost]]</f>
        <v>2709.619999999999</v>
      </c>
      <c r="U3085" s="2">
        <f>Sales_Data[[#This Row],[Profit]]/Sales_Data[[#This Row],[Net Sales]]</f>
        <v>0.17162463279212259</v>
      </c>
      <c r="V3085">
        <f>YEAR(Sales_Data[[#This Row],[Order_Date]])</f>
        <v>2025</v>
      </c>
      <c r="W3085" t="str">
        <f>TEXT(Sales_Data[[#This Row],[Order_Date]],"mmm")</f>
        <v>Aug</v>
      </c>
      <c r="X3085">
        <f>MONTH(Sales_Data[[#This Row],[Order_Date]])</f>
        <v>8</v>
      </c>
      <c r="Y3085" t="str">
        <f>"Q"&amp;ROUNDUP(MONTH(Sales_Data[[#This Row],[Order_Date]])/3,0)</f>
        <v>Q3</v>
      </c>
    </row>
    <row r="3086" spans="1:25" x14ac:dyDescent="0.3">
      <c r="A3086" t="s">
        <v>4683</v>
      </c>
      <c r="B3086" s="1">
        <v>45970</v>
      </c>
      <c r="C3086" t="s">
        <v>2481</v>
      </c>
      <c r="D3086" t="s">
        <v>168</v>
      </c>
      <c r="E3086" t="s">
        <v>48</v>
      </c>
      <c r="F3086" t="s">
        <v>126</v>
      </c>
      <c r="G3086" t="s">
        <v>41</v>
      </c>
      <c r="H3086" t="s">
        <v>171</v>
      </c>
      <c r="I3086" t="s">
        <v>172</v>
      </c>
      <c r="J3086">
        <v>1</v>
      </c>
      <c r="K3086">
        <v>11785.92</v>
      </c>
      <c r="L3086">
        <v>0.15</v>
      </c>
      <c r="M3086">
        <v>6844.41</v>
      </c>
      <c r="N3086" t="s">
        <v>70</v>
      </c>
      <c r="O3086" t="s">
        <v>35</v>
      </c>
      <c r="P3086" t="s">
        <v>44</v>
      </c>
      <c r="Q3086">
        <f>Sales_Data[[#This Row],[Quantity]]*Sales_Data[[#This Row],[Unit_Price]]</f>
        <v>11785.92</v>
      </c>
      <c r="R3086">
        <f>Sales_Data[[#This Row],[Gross_Sales]]*Sales_Data[[#This Row],[Discount]]</f>
        <v>1767.8879999999999</v>
      </c>
      <c r="S3086">
        <f>Sales_Data[[#This Row],[Gross_Sales]]-Sales_Data[[#This Row],[Discount_Amount]]</f>
        <v>10018.031999999999</v>
      </c>
      <c r="T3086">
        <f>Sales_Data[[#This Row],[Net Sales]]-Sales_Data[[#This Row],[Cost]]</f>
        <v>3173.6219999999994</v>
      </c>
      <c r="U3086" s="2">
        <f>Sales_Data[[#This Row],[Profit]]/Sales_Data[[#This Row],[Net Sales]]</f>
        <v>0.31679096253635441</v>
      </c>
      <c r="V3086">
        <f>YEAR(Sales_Data[[#This Row],[Order_Date]])</f>
        <v>2025</v>
      </c>
      <c r="W3086" t="str">
        <f>TEXT(Sales_Data[[#This Row],[Order_Date]],"mmm")</f>
        <v>Nov</v>
      </c>
      <c r="X3086">
        <f>MONTH(Sales_Data[[#This Row],[Order_Date]])</f>
        <v>11</v>
      </c>
      <c r="Y3086" t="str">
        <f>"Q"&amp;ROUNDUP(MONTH(Sales_Data[[#This Row],[Order_Date]])/3,0)</f>
        <v>Q4</v>
      </c>
    </row>
    <row r="3087" spans="1:25" x14ac:dyDescent="0.3">
      <c r="A3087" t="s">
        <v>4684</v>
      </c>
      <c r="B3087" s="1">
        <v>45774</v>
      </c>
      <c r="C3087" t="s">
        <v>4685</v>
      </c>
      <c r="D3087" t="s">
        <v>331</v>
      </c>
      <c r="E3087" t="s">
        <v>48</v>
      </c>
      <c r="F3087" t="s">
        <v>152</v>
      </c>
      <c r="G3087" t="s">
        <v>67</v>
      </c>
      <c r="H3087" t="s">
        <v>68</v>
      </c>
      <c r="I3087" t="s">
        <v>69</v>
      </c>
      <c r="J3087">
        <v>1</v>
      </c>
      <c r="K3087">
        <v>12804.88</v>
      </c>
      <c r="L3087">
        <v>0.1</v>
      </c>
      <c r="M3087">
        <v>8439.7199999999993</v>
      </c>
      <c r="N3087" t="s">
        <v>24</v>
      </c>
      <c r="O3087" t="s">
        <v>35</v>
      </c>
      <c r="P3087" t="s">
        <v>26</v>
      </c>
      <c r="Q3087">
        <f>Sales_Data[[#This Row],[Quantity]]*Sales_Data[[#This Row],[Unit_Price]]</f>
        <v>12804.88</v>
      </c>
      <c r="R3087">
        <f>Sales_Data[[#This Row],[Gross_Sales]]*Sales_Data[[#This Row],[Discount]]</f>
        <v>1280.4880000000001</v>
      </c>
      <c r="S3087">
        <f>Sales_Data[[#This Row],[Gross_Sales]]-Sales_Data[[#This Row],[Discount_Amount]]</f>
        <v>11524.392</v>
      </c>
      <c r="T3087">
        <f>Sales_Data[[#This Row],[Net Sales]]-Sales_Data[[#This Row],[Cost]]</f>
        <v>3084.6720000000005</v>
      </c>
      <c r="U3087" s="2">
        <f>Sales_Data[[#This Row],[Profit]]/Sales_Data[[#This Row],[Net Sales]]</f>
        <v>0.26766461953047072</v>
      </c>
      <c r="V3087">
        <f>YEAR(Sales_Data[[#This Row],[Order_Date]])</f>
        <v>2025</v>
      </c>
      <c r="W3087" t="str">
        <f>TEXT(Sales_Data[[#This Row],[Order_Date]],"mmm")</f>
        <v>Apr</v>
      </c>
      <c r="X3087">
        <f>MONTH(Sales_Data[[#This Row],[Order_Date]])</f>
        <v>4</v>
      </c>
      <c r="Y3087" t="str">
        <f>"Q"&amp;ROUNDUP(MONTH(Sales_Data[[#This Row],[Order_Date]])/3,0)</f>
        <v>Q2</v>
      </c>
    </row>
    <row r="3088" spans="1:25" x14ac:dyDescent="0.3">
      <c r="A3088" t="s">
        <v>4686</v>
      </c>
      <c r="B3088" s="1">
        <v>45959</v>
      </c>
      <c r="C3088" t="s">
        <v>3001</v>
      </c>
      <c r="D3088" t="s">
        <v>266</v>
      </c>
      <c r="E3088" t="s">
        <v>48</v>
      </c>
      <c r="F3088" t="s">
        <v>49</v>
      </c>
      <c r="G3088" t="s">
        <v>21</v>
      </c>
      <c r="H3088" t="s">
        <v>22</v>
      </c>
      <c r="I3088" t="s">
        <v>23</v>
      </c>
      <c r="J3088">
        <v>3</v>
      </c>
      <c r="K3088">
        <v>6425.63</v>
      </c>
      <c r="L3088">
        <v>0</v>
      </c>
      <c r="M3088">
        <v>15527.89</v>
      </c>
      <c r="N3088" t="s">
        <v>52</v>
      </c>
      <c r="O3088" t="s">
        <v>35</v>
      </c>
      <c r="P3088" t="s">
        <v>71</v>
      </c>
      <c r="Q3088">
        <f>Sales_Data[[#This Row],[Quantity]]*Sales_Data[[#This Row],[Unit_Price]]</f>
        <v>19276.89</v>
      </c>
      <c r="R3088">
        <f>Sales_Data[[#This Row],[Gross_Sales]]*Sales_Data[[#This Row],[Discount]]</f>
        <v>0</v>
      </c>
      <c r="S3088">
        <f>Sales_Data[[#This Row],[Gross_Sales]]-Sales_Data[[#This Row],[Discount_Amount]]</f>
        <v>19276.89</v>
      </c>
      <c r="T3088">
        <f>Sales_Data[[#This Row],[Net Sales]]-Sales_Data[[#This Row],[Cost]]</f>
        <v>3749</v>
      </c>
      <c r="U3088" s="2">
        <f>Sales_Data[[#This Row],[Profit]]/Sales_Data[[#This Row],[Net Sales]]</f>
        <v>0.19448157871938887</v>
      </c>
      <c r="V3088">
        <f>YEAR(Sales_Data[[#This Row],[Order_Date]])</f>
        <v>2025</v>
      </c>
      <c r="W3088" t="str">
        <f>TEXT(Sales_Data[[#This Row],[Order_Date]],"mmm")</f>
        <v>Oct</v>
      </c>
      <c r="X3088">
        <f>MONTH(Sales_Data[[#This Row],[Order_Date]])</f>
        <v>10</v>
      </c>
      <c r="Y3088" t="str">
        <f>"Q"&amp;ROUNDUP(MONTH(Sales_Data[[#This Row],[Order_Date]])/3,0)</f>
        <v>Q4</v>
      </c>
    </row>
    <row r="3089" spans="1:25" x14ac:dyDescent="0.3">
      <c r="A3089" t="s">
        <v>4687</v>
      </c>
      <c r="B3089" s="1">
        <v>45799</v>
      </c>
      <c r="C3089" t="s">
        <v>740</v>
      </c>
      <c r="D3089" t="s">
        <v>541</v>
      </c>
      <c r="E3089" t="s">
        <v>48</v>
      </c>
      <c r="F3089" t="s">
        <v>132</v>
      </c>
      <c r="G3089" t="s">
        <v>41</v>
      </c>
      <c r="H3089" t="s">
        <v>147</v>
      </c>
      <c r="I3089" t="s">
        <v>369</v>
      </c>
      <c r="J3089">
        <v>1</v>
      </c>
      <c r="K3089">
        <v>40747.620000000003</v>
      </c>
      <c r="L3089">
        <v>0</v>
      </c>
      <c r="M3089">
        <v>31220.67</v>
      </c>
      <c r="N3089" t="s">
        <v>52</v>
      </c>
      <c r="O3089" t="s">
        <v>35</v>
      </c>
      <c r="P3089" t="s">
        <v>71</v>
      </c>
      <c r="Q3089">
        <f>Sales_Data[[#This Row],[Quantity]]*Sales_Data[[#This Row],[Unit_Price]]</f>
        <v>40747.620000000003</v>
      </c>
      <c r="R3089">
        <f>Sales_Data[[#This Row],[Gross_Sales]]*Sales_Data[[#This Row],[Discount]]</f>
        <v>0</v>
      </c>
      <c r="S3089">
        <f>Sales_Data[[#This Row],[Gross_Sales]]-Sales_Data[[#This Row],[Discount_Amount]]</f>
        <v>40747.620000000003</v>
      </c>
      <c r="T3089">
        <f>Sales_Data[[#This Row],[Net Sales]]-Sales_Data[[#This Row],[Cost]]</f>
        <v>9526.9500000000044</v>
      </c>
      <c r="U3089" s="2">
        <f>Sales_Data[[#This Row],[Profit]]/Sales_Data[[#This Row],[Net Sales]]</f>
        <v>0.23380383934080085</v>
      </c>
      <c r="V3089">
        <f>YEAR(Sales_Data[[#This Row],[Order_Date]])</f>
        <v>2025</v>
      </c>
      <c r="W3089" t="str">
        <f>TEXT(Sales_Data[[#This Row],[Order_Date]],"mmm")</f>
        <v>May</v>
      </c>
      <c r="X3089">
        <f>MONTH(Sales_Data[[#This Row],[Order_Date]])</f>
        <v>5</v>
      </c>
      <c r="Y3089" t="str">
        <f>"Q"&amp;ROUNDUP(MONTH(Sales_Data[[#This Row],[Order_Date]])/3,0)</f>
        <v>Q2</v>
      </c>
    </row>
    <row r="3090" spans="1:25" x14ac:dyDescent="0.3">
      <c r="A3090" t="s">
        <v>4688</v>
      </c>
      <c r="B3090" s="1">
        <v>45696</v>
      </c>
      <c r="C3090" t="s">
        <v>591</v>
      </c>
      <c r="D3090" t="s">
        <v>274</v>
      </c>
      <c r="E3090" t="s">
        <v>30</v>
      </c>
      <c r="F3090" t="s">
        <v>101</v>
      </c>
      <c r="G3090" t="s">
        <v>21</v>
      </c>
      <c r="H3090" t="s">
        <v>22</v>
      </c>
      <c r="I3090" t="s">
        <v>23</v>
      </c>
      <c r="J3090">
        <v>3</v>
      </c>
      <c r="K3090">
        <v>4281.03</v>
      </c>
      <c r="L3090">
        <v>0.05</v>
      </c>
      <c r="M3090">
        <v>7978.57</v>
      </c>
      <c r="N3090" t="s">
        <v>24</v>
      </c>
      <c r="O3090" t="s">
        <v>35</v>
      </c>
      <c r="P3090" t="s">
        <v>44</v>
      </c>
      <c r="Q3090">
        <f>Sales_Data[[#This Row],[Quantity]]*Sales_Data[[#This Row],[Unit_Price]]</f>
        <v>12843.09</v>
      </c>
      <c r="R3090">
        <f>Sales_Data[[#This Row],[Gross_Sales]]*Sales_Data[[#This Row],[Discount]]</f>
        <v>642.1545000000001</v>
      </c>
      <c r="S3090">
        <f>Sales_Data[[#This Row],[Gross_Sales]]-Sales_Data[[#This Row],[Discount_Amount]]</f>
        <v>12200.9355</v>
      </c>
      <c r="T3090">
        <f>Sales_Data[[#This Row],[Net Sales]]-Sales_Data[[#This Row],[Cost]]</f>
        <v>4222.3654999999999</v>
      </c>
      <c r="U3090" s="2">
        <f>Sales_Data[[#This Row],[Profit]]/Sales_Data[[#This Row],[Net Sales]]</f>
        <v>0.34606899610279884</v>
      </c>
      <c r="V3090">
        <f>YEAR(Sales_Data[[#This Row],[Order_Date]])</f>
        <v>2025</v>
      </c>
      <c r="W3090" t="str">
        <f>TEXT(Sales_Data[[#This Row],[Order_Date]],"mmm")</f>
        <v>Feb</v>
      </c>
      <c r="X3090">
        <f>MONTH(Sales_Data[[#This Row],[Order_Date]])</f>
        <v>2</v>
      </c>
      <c r="Y3090" t="str">
        <f>"Q"&amp;ROUNDUP(MONTH(Sales_Data[[#This Row],[Order_Date]])/3,0)</f>
        <v>Q1</v>
      </c>
    </row>
    <row r="3091" spans="1:25" x14ac:dyDescent="0.3">
      <c r="A3091" t="s">
        <v>4689</v>
      </c>
      <c r="B3091" s="1">
        <v>46012</v>
      </c>
      <c r="C3091" t="s">
        <v>953</v>
      </c>
      <c r="D3091" t="s">
        <v>356</v>
      </c>
      <c r="E3091" t="s">
        <v>48</v>
      </c>
      <c r="F3091" t="s">
        <v>49</v>
      </c>
      <c r="G3091" t="s">
        <v>32</v>
      </c>
      <c r="H3091" t="s">
        <v>33</v>
      </c>
      <c r="I3091" t="s">
        <v>34</v>
      </c>
      <c r="J3091">
        <v>5</v>
      </c>
      <c r="K3091">
        <v>2823.14</v>
      </c>
      <c r="L3091">
        <v>0.15</v>
      </c>
      <c r="M3091">
        <v>8984.51</v>
      </c>
      <c r="N3091" t="s">
        <v>52</v>
      </c>
      <c r="O3091" t="s">
        <v>25</v>
      </c>
      <c r="P3091" t="s">
        <v>44</v>
      </c>
      <c r="Q3091">
        <f>Sales_Data[[#This Row],[Quantity]]*Sales_Data[[#This Row],[Unit_Price]]</f>
        <v>14115.699999999999</v>
      </c>
      <c r="R3091">
        <f>Sales_Data[[#This Row],[Gross_Sales]]*Sales_Data[[#This Row],[Discount]]</f>
        <v>2117.3549999999996</v>
      </c>
      <c r="S3091">
        <f>Sales_Data[[#This Row],[Gross_Sales]]-Sales_Data[[#This Row],[Discount_Amount]]</f>
        <v>11998.344999999999</v>
      </c>
      <c r="T3091">
        <f>Sales_Data[[#This Row],[Net Sales]]-Sales_Data[[#This Row],[Cost]]</f>
        <v>3013.8349999999991</v>
      </c>
      <c r="U3091" s="2">
        <f>Sales_Data[[#This Row],[Profit]]/Sales_Data[[#This Row],[Net Sales]]</f>
        <v>0.2511875596175972</v>
      </c>
      <c r="V3091">
        <f>YEAR(Sales_Data[[#This Row],[Order_Date]])</f>
        <v>2025</v>
      </c>
      <c r="W3091" t="str">
        <f>TEXT(Sales_Data[[#This Row],[Order_Date]],"mmm")</f>
        <v>Dec</v>
      </c>
      <c r="X3091">
        <f>MONTH(Sales_Data[[#This Row],[Order_Date]])</f>
        <v>12</v>
      </c>
      <c r="Y3091" t="str">
        <f>"Q"&amp;ROUNDUP(MONTH(Sales_Data[[#This Row],[Order_Date]])/3,0)</f>
        <v>Q4</v>
      </c>
    </row>
    <row r="3092" spans="1:25" x14ac:dyDescent="0.3">
      <c r="A3092" t="s">
        <v>4690</v>
      </c>
      <c r="B3092" s="1">
        <v>45909</v>
      </c>
      <c r="C3092" t="s">
        <v>2617</v>
      </c>
      <c r="D3092" t="s">
        <v>215</v>
      </c>
      <c r="E3092" t="s">
        <v>39</v>
      </c>
      <c r="F3092" t="s">
        <v>96</v>
      </c>
      <c r="G3092" t="s">
        <v>41</v>
      </c>
      <c r="H3092" t="s">
        <v>171</v>
      </c>
      <c r="I3092" t="s">
        <v>191</v>
      </c>
      <c r="J3092">
        <v>2</v>
      </c>
      <c r="K3092">
        <v>837.18</v>
      </c>
      <c r="L3092">
        <v>0.15</v>
      </c>
      <c r="M3092">
        <v>1158.77</v>
      </c>
      <c r="N3092" t="s">
        <v>83</v>
      </c>
      <c r="O3092" t="s">
        <v>53</v>
      </c>
      <c r="P3092" t="s">
        <v>71</v>
      </c>
      <c r="Q3092">
        <f>Sales_Data[[#This Row],[Quantity]]*Sales_Data[[#This Row],[Unit_Price]]</f>
        <v>1674.36</v>
      </c>
      <c r="R3092">
        <f>Sales_Data[[#This Row],[Gross_Sales]]*Sales_Data[[#This Row],[Discount]]</f>
        <v>251.15399999999997</v>
      </c>
      <c r="S3092">
        <f>Sales_Data[[#This Row],[Gross_Sales]]-Sales_Data[[#This Row],[Discount_Amount]]</f>
        <v>1423.2059999999999</v>
      </c>
      <c r="T3092">
        <f>Sales_Data[[#This Row],[Net Sales]]-Sales_Data[[#This Row],[Cost]]</f>
        <v>264.43599999999992</v>
      </c>
      <c r="U3092" s="2">
        <f>Sales_Data[[#This Row],[Profit]]/Sales_Data[[#This Row],[Net Sales]]</f>
        <v>0.18580303905407927</v>
      </c>
      <c r="V3092">
        <f>YEAR(Sales_Data[[#This Row],[Order_Date]])</f>
        <v>2025</v>
      </c>
      <c r="W3092" t="str">
        <f>TEXT(Sales_Data[[#This Row],[Order_Date]],"mmm")</f>
        <v>Sep</v>
      </c>
      <c r="X3092">
        <f>MONTH(Sales_Data[[#This Row],[Order_Date]])</f>
        <v>9</v>
      </c>
      <c r="Y3092" t="str">
        <f>"Q"&amp;ROUNDUP(MONTH(Sales_Data[[#This Row],[Order_Date]])/3,0)</f>
        <v>Q3</v>
      </c>
    </row>
    <row r="3093" spans="1:25" x14ac:dyDescent="0.3">
      <c r="A3093" t="s">
        <v>4691</v>
      </c>
      <c r="B3093" s="1">
        <v>45990</v>
      </c>
      <c r="C3093" t="s">
        <v>1702</v>
      </c>
      <c r="D3093" t="s">
        <v>1452</v>
      </c>
      <c r="E3093" t="s">
        <v>30</v>
      </c>
      <c r="F3093" t="s">
        <v>210</v>
      </c>
      <c r="G3093" t="s">
        <v>75</v>
      </c>
      <c r="H3093" t="s">
        <v>76</v>
      </c>
      <c r="I3093" t="s">
        <v>108</v>
      </c>
      <c r="J3093">
        <v>1</v>
      </c>
      <c r="K3093">
        <v>2422.9699999999998</v>
      </c>
      <c r="L3093">
        <v>0.05</v>
      </c>
      <c r="M3093">
        <v>1469.25</v>
      </c>
      <c r="N3093" t="s">
        <v>52</v>
      </c>
      <c r="O3093" t="s">
        <v>35</v>
      </c>
      <c r="P3093" t="s">
        <v>26</v>
      </c>
      <c r="Q3093">
        <f>Sales_Data[[#This Row],[Quantity]]*Sales_Data[[#This Row],[Unit_Price]]</f>
        <v>2422.9699999999998</v>
      </c>
      <c r="R3093">
        <f>Sales_Data[[#This Row],[Gross_Sales]]*Sales_Data[[#This Row],[Discount]]</f>
        <v>121.1485</v>
      </c>
      <c r="S3093">
        <f>Sales_Data[[#This Row],[Gross_Sales]]-Sales_Data[[#This Row],[Discount_Amount]]</f>
        <v>2301.8215</v>
      </c>
      <c r="T3093">
        <f>Sales_Data[[#This Row],[Net Sales]]-Sales_Data[[#This Row],[Cost]]</f>
        <v>832.57150000000001</v>
      </c>
      <c r="U3093" s="2">
        <f>Sales_Data[[#This Row],[Profit]]/Sales_Data[[#This Row],[Net Sales]]</f>
        <v>0.36170115710536199</v>
      </c>
      <c r="V3093">
        <f>YEAR(Sales_Data[[#This Row],[Order_Date]])</f>
        <v>2025</v>
      </c>
      <c r="W3093" t="str">
        <f>TEXT(Sales_Data[[#This Row],[Order_Date]],"mmm")</f>
        <v>Nov</v>
      </c>
      <c r="X3093">
        <f>MONTH(Sales_Data[[#This Row],[Order_Date]])</f>
        <v>11</v>
      </c>
      <c r="Y3093" t="str">
        <f>"Q"&amp;ROUNDUP(MONTH(Sales_Data[[#This Row],[Order_Date]])/3,0)</f>
        <v>Q4</v>
      </c>
    </row>
    <row r="3094" spans="1:25" x14ac:dyDescent="0.3">
      <c r="A3094" t="s">
        <v>4692</v>
      </c>
      <c r="B3094" s="1">
        <v>45864</v>
      </c>
      <c r="C3094" t="s">
        <v>1093</v>
      </c>
      <c r="D3094" t="s">
        <v>522</v>
      </c>
      <c r="E3094" t="s">
        <v>19</v>
      </c>
      <c r="F3094" t="s">
        <v>20</v>
      </c>
      <c r="G3094" t="s">
        <v>67</v>
      </c>
      <c r="H3094" t="s">
        <v>121</v>
      </c>
      <c r="I3094" t="s">
        <v>122</v>
      </c>
      <c r="J3094">
        <v>1</v>
      </c>
      <c r="K3094">
        <v>13462.57</v>
      </c>
      <c r="L3094">
        <v>0.15</v>
      </c>
      <c r="M3094">
        <v>9628.66</v>
      </c>
      <c r="N3094" t="s">
        <v>52</v>
      </c>
      <c r="O3094" t="s">
        <v>53</v>
      </c>
      <c r="P3094" t="s">
        <v>44</v>
      </c>
      <c r="Q3094">
        <f>Sales_Data[[#This Row],[Quantity]]*Sales_Data[[#This Row],[Unit_Price]]</f>
        <v>13462.57</v>
      </c>
      <c r="R3094">
        <f>Sales_Data[[#This Row],[Gross_Sales]]*Sales_Data[[#This Row],[Discount]]</f>
        <v>2019.3854999999999</v>
      </c>
      <c r="S3094">
        <f>Sales_Data[[#This Row],[Gross_Sales]]-Sales_Data[[#This Row],[Discount_Amount]]</f>
        <v>11443.184499999999</v>
      </c>
      <c r="T3094">
        <f>Sales_Data[[#This Row],[Net Sales]]-Sales_Data[[#This Row],[Cost]]</f>
        <v>1814.5244999999995</v>
      </c>
      <c r="U3094" s="2">
        <f>Sales_Data[[#This Row],[Profit]]/Sales_Data[[#This Row],[Net Sales]]</f>
        <v>0.15856814158681087</v>
      </c>
      <c r="V3094">
        <f>YEAR(Sales_Data[[#This Row],[Order_Date]])</f>
        <v>2025</v>
      </c>
      <c r="W3094" t="str">
        <f>TEXT(Sales_Data[[#This Row],[Order_Date]],"mmm")</f>
        <v>Jul</v>
      </c>
      <c r="X3094">
        <f>MONTH(Sales_Data[[#This Row],[Order_Date]])</f>
        <v>7</v>
      </c>
      <c r="Y3094" t="str">
        <f>"Q"&amp;ROUNDUP(MONTH(Sales_Data[[#This Row],[Order_Date]])/3,0)</f>
        <v>Q3</v>
      </c>
    </row>
    <row r="3095" spans="1:25" x14ac:dyDescent="0.3">
      <c r="A3095" t="s">
        <v>4693</v>
      </c>
      <c r="B3095" s="1">
        <v>45867</v>
      </c>
      <c r="C3095" t="s">
        <v>1517</v>
      </c>
      <c r="D3095" t="s">
        <v>38</v>
      </c>
      <c r="E3095" t="s">
        <v>119</v>
      </c>
      <c r="F3095" t="s">
        <v>249</v>
      </c>
      <c r="G3095" t="s">
        <v>75</v>
      </c>
      <c r="H3095" t="s">
        <v>185</v>
      </c>
      <c r="I3095" t="s">
        <v>186</v>
      </c>
      <c r="J3095">
        <v>1</v>
      </c>
      <c r="K3095">
        <v>1840.51</v>
      </c>
      <c r="L3095">
        <v>0.05</v>
      </c>
      <c r="M3095">
        <v>1316.47</v>
      </c>
      <c r="N3095" t="s">
        <v>70</v>
      </c>
      <c r="O3095" t="s">
        <v>35</v>
      </c>
      <c r="P3095" t="s">
        <v>26</v>
      </c>
      <c r="Q3095">
        <f>Sales_Data[[#This Row],[Quantity]]*Sales_Data[[#This Row],[Unit_Price]]</f>
        <v>1840.51</v>
      </c>
      <c r="R3095">
        <f>Sales_Data[[#This Row],[Gross_Sales]]*Sales_Data[[#This Row],[Discount]]</f>
        <v>92.025500000000008</v>
      </c>
      <c r="S3095">
        <f>Sales_Data[[#This Row],[Gross_Sales]]-Sales_Data[[#This Row],[Discount_Amount]]</f>
        <v>1748.4845</v>
      </c>
      <c r="T3095">
        <f>Sales_Data[[#This Row],[Net Sales]]-Sales_Data[[#This Row],[Cost]]</f>
        <v>432.0145</v>
      </c>
      <c r="U3095" s="2">
        <f>Sales_Data[[#This Row],[Profit]]/Sales_Data[[#This Row],[Net Sales]]</f>
        <v>0.24707939933124942</v>
      </c>
      <c r="V3095">
        <f>YEAR(Sales_Data[[#This Row],[Order_Date]])</f>
        <v>2025</v>
      </c>
      <c r="W3095" t="str">
        <f>TEXT(Sales_Data[[#This Row],[Order_Date]],"mmm")</f>
        <v>Jul</v>
      </c>
      <c r="X3095">
        <f>MONTH(Sales_Data[[#This Row],[Order_Date]])</f>
        <v>7</v>
      </c>
      <c r="Y3095" t="str">
        <f>"Q"&amp;ROUNDUP(MONTH(Sales_Data[[#This Row],[Order_Date]])/3,0)</f>
        <v>Q3</v>
      </c>
    </row>
    <row r="3096" spans="1:25" x14ac:dyDescent="0.3">
      <c r="A3096" t="s">
        <v>4694</v>
      </c>
      <c r="B3096" s="1">
        <v>45772</v>
      </c>
      <c r="C3096" t="s">
        <v>774</v>
      </c>
      <c r="D3096" t="s">
        <v>541</v>
      </c>
      <c r="E3096" t="s">
        <v>39</v>
      </c>
      <c r="F3096" t="s">
        <v>405</v>
      </c>
      <c r="G3096" t="s">
        <v>41</v>
      </c>
      <c r="H3096" t="s">
        <v>171</v>
      </c>
      <c r="I3096" t="s">
        <v>191</v>
      </c>
      <c r="J3096">
        <v>2</v>
      </c>
      <c r="K3096">
        <v>2192.9</v>
      </c>
      <c r="L3096">
        <v>0.1</v>
      </c>
      <c r="M3096">
        <v>2989.43</v>
      </c>
      <c r="N3096" t="s">
        <v>83</v>
      </c>
      <c r="O3096" t="s">
        <v>25</v>
      </c>
      <c r="P3096" t="s">
        <v>44</v>
      </c>
      <c r="Q3096">
        <f>Sales_Data[[#This Row],[Quantity]]*Sales_Data[[#This Row],[Unit_Price]]</f>
        <v>4385.8</v>
      </c>
      <c r="R3096">
        <f>Sales_Data[[#This Row],[Gross_Sales]]*Sales_Data[[#This Row],[Discount]]</f>
        <v>438.58000000000004</v>
      </c>
      <c r="S3096">
        <f>Sales_Data[[#This Row],[Gross_Sales]]-Sales_Data[[#This Row],[Discount_Amount]]</f>
        <v>3947.2200000000003</v>
      </c>
      <c r="T3096">
        <f>Sales_Data[[#This Row],[Net Sales]]-Sales_Data[[#This Row],[Cost]]</f>
        <v>957.79000000000042</v>
      </c>
      <c r="U3096" s="2">
        <f>Sales_Data[[#This Row],[Profit]]/Sales_Data[[#This Row],[Net Sales]]</f>
        <v>0.24264925694539458</v>
      </c>
      <c r="V3096">
        <f>YEAR(Sales_Data[[#This Row],[Order_Date]])</f>
        <v>2025</v>
      </c>
      <c r="W3096" t="str">
        <f>TEXT(Sales_Data[[#This Row],[Order_Date]],"mmm")</f>
        <v>Apr</v>
      </c>
      <c r="X3096">
        <f>MONTH(Sales_Data[[#This Row],[Order_Date]])</f>
        <v>4</v>
      </c>
      <c r="Y3096" t="str">
        <f>"Q"&amp;ROUNDUP(MONTH(Sales_Data[[#This Row],[Order_Date]])/3,0)</f>
        <v>Q2</v>
      </c>
    </row>
    <row r="3097" spans="1:25" x14ac:dyDescent="0.3">
      <c r="A3097" t="s">
        <v>4695</v>
      </c>
      <c r="B3097" s="1">
        <v>45882</v>
      </c>
      <c r="C3097" t="s">
        <v>3647</v>
      </c>
      <c r="D3097" t="s">
        <v>1452</v>
      </c>
      <c r="E3097" t="s">
        <v>30</v>
      </c>
      <c r="F3097" t="s">
        <v>87</v>
      </c>
      <c r="G3097" t="s">
        <v>41</v>
      </c>
      <c r="H3097" t="s">
        <v>102</v>
      </c>
      <c r="I3097" t="s">
        <v>103</v>
      </c>
      <c r="J3097">
        <v>3</v>
      </c>
      <c r="K3097">
        <v>1352.03</v>
      </c>
      <c r="L3097">
        <v>0.05</v>
      </c>
      <c r="M3097">
        <v>2954.09</v>
      </c>
      <c r="N3097" t="s">
        <v>52</v>
      </c>
      <c r="O3097" t="s">
        <v>35</v>
      </c>
      <c r="P3097" t="s">
        <v>44</v>
      </c>
      <c r="Q3097">
        <f>Sales_Data[[#This Row],[Quantity]]*Sales_Data[[#This Row],[Unit_Price]]</f>
        <v>4056.09</v>
      </c>
      <c r="R3097">
        <f>Sales_Data[[#This Row],[Gross_Sales]]*Sales_Data[[#This Row],[Discount]]</f>
        <v>202.80450000000002</v>
      </c>
      <c r="S3097">
        <f>Sales_Data[[#This Row],[Gross_Sales]]-Sales_Data[[#This Row],[Discount_Amount]]</f>
        <v>3853.2855</v>
      </c>
      <c r="T3097">
        <f>Sales_Data[[#This Row],[Net Sales]]-Sales_Data[[#This Row],[Cost]]</f>
        <v>899.19549999999981</v>
      </c>
      <c r="U3097" s="2">
        <f>Sales_Data[[#This Row],[Profit]]/Sales_Data[[#This Row],[Net Sales]]</f>
        <v>0.23335813035395375</v>
      </c>
      <c r="V3097">
        <f>YEAR(Sales_Data[[#This Row],[Order_Date]])</f>
        <v>2025</v>
      </c>
      <c r="W3097" t="str">
        <f>TEXT(Sales_Data[[#This Row],[Order_Date]],"mmm")</f>
        <v>Aug</v>
      </c>
      <c r="X3097">
        <f>MONTH(Sales_Data[[#This Row],[Order_Date]])</f>
        <v>8</v>
      </c>
      <c r="Y3097" t="str">
        <f>"Q"&amp;ROUNDUP(MONTH(Sales_Data[[#This Row],[Order_Date]])/3,0)</f>
        <v>Q3</v>
      </c>
    </row>
    <row r="3098" spans="1:25" x14ac:dyDescent="0.3">
      <c r="A3098" t="s">
        <v>4696</v>
      </c>
      <c r="B3098" s="1">
        <v>45791</v>
      </c>
      <c r="C3098" t="s">
        <v>4697</v>
      </c>
      <c r="D3098" t="s">
        <v>244</v>
      </c>
      <c r="E3098" t="s">
        <v>48</v>
      </c>
      <c r="F3098" t="s">
        <v>132</v>
      </c>
      <c r="G3098" t="s">
        <v>21</v>
      </c>
      <c r="H3098" t="s">
        <v>22</v>
      </c>
      <c r="I3098" t="s">
        <v>62</v>
      </c>
      <c r="J3098">
        <v>2</v>
      </c>
      <c r="K3098">
        <v>26839.75</v>
      </c>
      <c r="L3098">
        <v>0.05</v>
      </c>
      <c r="M3098">
        <v>34846.629999999997</v>
      </c>
      <c r="N3098" t="s">
        <v>52</v>
      </c>
      <c r="O3098" t="s">
        <v>25</v>
      </c>
      <c r="P3098" t="s">
        <v>44</v>
      </c>
      <c r="Q3098">
        <f>Sales_Data[[#This Row],[Quantity]]*Sales_Data[[#This Row],[Unit_Price]]</f>
        <v>53679.5</v>
      </c>
      <c r="R3098">
        <f>Sales_Data[[#This Row],[Gross_Sales]]*Sales_Data[[#This Row],[Discount]]</f>
        <v>2683.9750000000004</v>
      </c>
      <c r="S3098">
        <f>Sales_Data[[#This Row],[Gross_Sales]]-Sales_Data[[#This Row],[Discount_Amount]]</f>
        <v>50995.525000000001</v>
      </c>
      <c r="T3098">
        <f>Sales_Data[[#This Row],[Net Sales]]-Sales_Data[[#This Row],[Cost]]</f>
        <v>16148.895000000004</v>
      </c>
      <c r="U3098" s="2">
        <f>Sales_Data[[#This Row],[Profit]]/Sales_Data[[#This Row],[Net Sales]]</f>
        <v>0.31667278648469654</v>
      </c>
      <c r="V3098">
        <f>YEAR(Sales_Data[[#This Row],[Order_Date]])</f>
        <v>2025</v>
      </c>
      <c r="W3098" t="str">
        <f>TEXT(Sales_Data[[#This Row],[Order_Date]],"mmm")</f>
        <v>May</v>
      </c>
      <c r="X3098">
        <f>MONTH(Sales_Data[[#This Row],[Order_Date]])</f>
        <v>5</v>
      </c>
      <c r="Y3098" t="str">
        <f>"Q"&amp;ROUNDUP(MONTH(Sales_Data[[#This Row],[Order_Date]])/3,0)</f>
        <v>Q2</v>
      </c>
    </row>
    <row r="3099" spans="1:25" x14ac:dyDescent="0.3">
      <c r="A3099" t="s">
        <v>4698</v>
      </c>
      <c r="B3099" s="1">
        <v>45908</v>
      </c>
      <c r="C3099" t="s">
        <v>3092</v>
      </c>
      <c r="D3099" t="s">
        <v>155</v>
      </c>
      <c r="E3099" t="s">
        <v>30</v>
      </c>
      <c r="F3099" t="s">
        <v>156</v>
      </c>
      <c r="G3099" t="s">
        <v>41</v>
      </c>
      <c r="H3099" t="s">
        <v>102</v>
      </c>
      <c r="I3099" t="s">
        <v>165</v>
      </c>
      <c r="J3099">
        <v>3</v>
      </c>
      <c r="K3099">
        <v>1318.74</v>
      </c>
      <c r="L3099">
        <v>0.05</v>
      </c>
      <c r="M3099">
        <v>2702.29</v>
      </c>
      <c r="N3099" t="s">
        <v>83</v>
      </c>
      <c r="O3099" t="s">
        <v>35</v>
      </c>
      <c r="P3099" t="s">
        <v>44</v>
      </c>
      <c r="Q3099">
        <f>Sales_Data[[#This Row],[Quantity]]*Sales_Data[[#This Row],[Unit_Price]]</f>
        <v>3956.2200000000003</v>
      </c>
      <c r="R3099">
        <f>Sales_Data[[#This Row],[Gross_Sales]]*Sales_Data[[#This Row],[Discount]]</f>
        <v>197.81100000000004</v>
      </c>
      <c r="S3099">
        <f>Sales_Data[[#This Row],[Gross_Sales]]-Sales_Data[[#This Row],[Discount_Amount]]</f>
        <v>3758.4090000000001</v>
      </c>
      <c r="T3099">
        <f>Sales_Data[[#This Row],[Net Sales]]-Sales_Data[[#This Row],[Cost]]</f>
        <v>1056.1190000000001</v>
      </c>
      <c r="U3099" s="2">
        <f>Sales_Data[[#This Row],[Profit]]/Sales_Data[[#This Row],[Net Sales]]</f>
        <v>0.28100161531115964</v>
      </c>
      <c r="V3099">
        <f>YEAR(Sales_Data[[#This Row],[Order_Date]])</f>
        <v>2025</v>
      </c>
      <c r="W3099" t="str">
        <f>TEXT(Sales_Data[[#This Row],[Order_Date]],"mmm")</f>
        <v>Sep</v>
      </c>
      <c r="X3099">
        <f>MONTH(Sales_Data[[#This Row],[Order_Date]])</f>
        <v>9</v>
      </c>
      <c r="Y3099" t="str">
        <f>"Q"&amp;ROUNDUP(MONTH(Sales_Data[[#This Row],[Order_Date]])/3,0)</f>
        <v>Q3</v>
      </c>
    </row>
    <row r="3100" spans="1:25" x14ac:dyDescent="0.3">
      <c r="A3100" t="s">
        <v>4699</v>
      </c>
      <c r="B3100" s="1">
        <v>45876</v>
      </c>
      <c r="C3100" t="s">
        <v>4700</v>
      </c>
      <c r="D3100" t="s">
        <v>463</v>
      </c>
      <c r="E3100" t="s">
        <v>30</v>
      </c>
      <c r="F3100" t="s">
        <v>31</v>
      </c>
      <c r="G3100" t="s">
        <v>75</v>
      </c>
      <c r="H3100" t="s">
        <v>76</v>
      </c>
      <c r="I3100" t="s">
        <v>77</v>
      </c>
      <c r="J3100">
        <v>3</v>
      </c>
      <c r="K3100">
        <v>1924.84</v>
      </c>
      <c r="L3100">
        <v>0</v>
      </c>
      <c r="M3100">
        <v>4584.46</v>
      </c>
      <c r="N3100" t="s">
        <v>52</v>
      </c>
      <c r="O3100" t="s">
        <v>35</v>
      </c>
      <c r="P3100" t="s">
        <v>71</v>
      </c>
      <c r="Q3100">
        <f>Sales_Data[[#This Row],[Quantity]]*Sales_Data[[#This Row],[Unit_Price]]</f>
        <v>5774.5199999999995</v>
      </c>
      <c r="R3100">
        <f>Sales_Data[[#This Row],[Gross_Sales]]*Sales_Data[[#This Row],[Discount]]</f>
        <v>0</v>
      </c>
      <c r="S3100">
        <f>Sales_Data[[#This Row],[Gross_Sales]]-Sales_Data[[#This Row],[Discount_Amount]]</f>
        <v>5774.5199999999995</v>
      </c>
      <c r="T3100">
        <f>Sales_Data[[#This Row],[Net Sales]]-Sales_Data[[#This Row],[Cost]]</f>
        <v>1190.0599999999995</v>
      </c>
      <c r="U3100" s="2">
        <f>Sales_Data[[#This Row],[Profit]]/Sales_Data[[#This Row],[Net Sales]]</f>
        <v>0.20608812507359911</v>
      </c>
      <c r="V3100">
        <f>YEAR(Sales_Data[[#This Row],[Order_Date]])</f>
        <v>2025</v>
      </c>
      <c r="W3100" t="str">
        <f>TEXT(Sales_Data[[#This Row],[Order_Date]],"mmm")</f>
        <v>Aug</v>
      </c>
      <c r="X3100">
        <f>MONTH(Sales_Data[[#This Row],[Order_Date]])</f>
        <v>8</v>
      </c>
      <c r="Y3100" t="str">
        <f>"Q"&amp;ROUNDUP(MONTH(Sales_Data[[#This Row],[Order_Date]])/3,0)</f>
        <v>Q3</v>
      </c>
    </row>
    <row r="3101" spans="1:25" x14ac:dyDescent="0.3">
      <c r="A3101" t="s">
        <v>4701</v>
      </c>
      <c r="B3101" s="1">
        <v>45748</v>
      </c>
      <c r="C3101" t="s">
        <v>1403</v>
      </c>
      <c r="D3101" t="s">
        <v>175</v>
      </c>
      <c r="E3101" t="s">
        <v>19</v>
      </c>
      <c r="F3101" t="s">
        <v>81</v>
      </c>
      <c r="G3101" t="s">
        <v>21</v>
      </c>
      <c r="H3101" t="s">
        <v>297</v>
      </c>
      <c r="I3101" t="s">
        <v>494</v>
      </c>
      <c r="J3101">
        <v>3</v>
      </c>
      <c r="K3101">
        <v>13303.79</v>
      </c>
      <c r="L3101">
        <v>0</v>
      </c>
      <c r="M3101">
        <v>28843.88</v>
      </c>
      <c r="N3101" t="s">
        <v>109</v>
      </c>
      <c r="O3101" t="s">
        <v>35</v>
      </c>
      <c r="P3101" t="s">
        <v>71</v>
      </c>
      <c r="Q3101">
        <f>Sales_Data[[#This Row],[Quantity]]*Sales_Data[[#This Row],[Unit_Price]]</f>
        <v>39911.370000000003</v>
      </c>
      <c r="R3101">
        <f>Sales_Data[[#This Row],[Gross_Sales]]*Sales_Data[[#This Row],[Discount]]</f>
        <v>0</v>
      </c>
      <c r="S3101">
        <f>Sales_Data[[#This Row],[Gross_Sales]]-Sales_Data[[#This Row],[Discount_Amount]]</f>
        <v>39911.370000000003</v>
      </c>
      <c r="T3101">
        <f>Sales_Data[[#This Row],[Net Sales]]-Sales_Data[[#This Row],[Cost]]</f>
        <v>11067.490000000002</v>
      </c>
      <c r="U3101" s="2">
        <f>Sales_Data[[#This Row],[Profit]]/Sales_Data[[#This Row],[Net Sales]]</f>
        <v>0.27730168120011917</v>
      </c>
      <c r="V3101">
        <f>YEAR(Sales_Data[[#This Row],[Order_Date]])</f>
        <v>2025</v>
      </c>
      <c r="W3101" t="str">
        <f>TEXT(Sales_Data[[#This Row],[Order_Date]],"mmm")</f>
        <v>Apr</v>
      </c>
      <c r="X3101">
        <f>MONTH(Sales_Data[[#This Row],[Order_Date]])</f>
        <v>4</v>
      </c>
      <c r="Y3101" t="str">
        <f>"Q"&amp;ROUNDUP(MONTH(Sales_Data[[#This Row],[Order_Date]])/3,0)</f>
        <v>Q2</v>
      </c>
    </row>
    <row r="3102" spans="1:25" x14ac:dyDescent="0.3">
      <c r="A3102" t="s">
        <v>4702</v>
      </c>
      <c r="B3102" s="1">
        <v>46011</v>
      </c>
      <c r="C3102" t="s">
        <v>2847</v>
      </c>
      <c r="D3102" t="s">
        <v>546</v>
      </c>
      <c r="E3102" t="s">
        <v>48</v>
      </c>
      <c r="F3102" t="s">
        <v>164</v>
      </c>
      <c r="G3102" t="s">
        <v>67</v>
      </c>
      <c r="H3102" t="s">
        <v>133</v>
      </c>
      <c r="I3102" t="s">
        <v>134</v>
      </c>
      <c r="J3102">
        <v>1</v>
      </c>
      <c r="K3102">
        <v>40299.089999999997</v>
      </c>
      <c r="L3102">
        <v>0.05</v>
      </c>
      <c r="M3102">
        <v>33071.620000000003</v>
      </c>
      <c r="N3102" t="s">
        <v>52</v>
      </c>
      <c r="O3102" t="s">
        <v>35</v>
      </c>
      <c r="P3102" t="s">
        <v>71</v>
      </c>
      <c r="Q3102">
        <f>Sales_Data[[#This Row],[Quantity]]*Sales_Data[[#This Row],[Unit_Price]]</f>
        <v>40299.089999999997</v>
      </c>
      <c r="R3102">
        <f>Sales_Data[[#This Row],[Gross_Sales]]*Sales_Data[[#This Row],[Discount]]</f>
        <v>2014.9544999999998</v>
      </c>
      <c r="S3102">
        <f>Sales_Data[[#This Row],[Gross_Sales]]-Sales_Data[[#This Row],[Discount_Amount]]</f>
        <v>38284.135499999997</v>
      </c>
      <c r="T3102">
        <f>Sales_Data[[#This Row],[Net Sales]]-Sales_Data[[#This Row],[Cost]]</f>
        <v>5212.5154999999941</v>
      </c>
      <c r="U3102" s="2">
        <f>Sales_Data[[#This Row],[Profit]]/Sales_Data[[#This Row],[Net Sales]]</f>
        <v>0.13615340746038249</v>
      </c>
      <c r="V3102">
        <f>YEAR(Sales_Data[[#This Row],[Order_Date]])</f>
        <v>2025</v>
      </c>
      <c r="W3102" t="str">
        <f>TEXT(Sales_Data[[#This Row],[Order_Date]],"mmm")</f>
        <v>Dec</v>
      </c>
      <c r="X3102">
        <f>MONTH(Sales_Data[[#This Row],[Order_Date]])</f>
        <v>12</v>
      </c>
      <c r="Y3102" t="str">
        <f>"Q"&amp;ROUNDUP(MONTH(Sales_Data[[#This Row],[Order_Date]])/3,0)</f>
        <v>Q4</v>
      </c>
    </row>
    <row r="3103" spans="1:25" x14ac:dyDescent="0.3">
      <c r="A3103" t="s">
        <v>4703</v>
      </c>
      <c r="B3103" s="1">
        <v>45703</v>
      </c>
      <c r="C3103" t="s">
        <v>4631</v>
      </c>
      <c r="D3103" t="s">
        <v>18</v>
      </c>
      <c r="E3103" t="s">
        <v>19</v>
      </c>
      <c r="F3103" t="s">
        <v>113</v>
      </c>
      <c r="G3103" t="s">
        <v>75</v>
      </c>
      <c r="H3103" t="s">
        <v>76</v>
      </c>
      <c r="I3103" t="s">
        <v>77</v>
      </c>
      <c r="J3103">
        <v>3</v>
      </c>
      <c r="K3103">
        <v>2104.44</v>
      </c>
      <c r="L3103">
        <v>0.2</v>
      </c>
      <c r="M3103">
        <v>4321.59</v>
      </c>
      <c r="N3103" t="s">
        <v>24</v>
      </c>
      <c r="O3103" t="s">
        <v>35</v>
      </c>
      <c r="P3103" t="s">
        <v>71</v>
      </c>
      <c r="Q3103">
        <f>Sales_Data[[#This Row],[Quantity]]*Sales_Data[[#This Row],[Unit_Price]]</f>
        <v>6313.32</v>
      </c>
      <c r="R3103">
        <f>Sales_Data[[#This Row],[Gross_Sales]]*Sales_Data[[#This Row],[Discount]]</f>
        <v>1262.664</v>
      </c>
      <c r="S3103">
        <f>Sales_Data[[#This Row],[Gross_Sales]]-Sales_Data[[#This Row],[Discount_Amount]]</f>
        <v>5050.6559999999999</v>
      </c>
      <c r="T3103">
        <f>Sales_Data[[#This Row],[Net Sales]]-Sales_Data[[#This Row],[Cost]]</f>
        <v>729.0659999999998</v>
      </c>
      <c r="U3103" s="2">
        <f>Sales_Data[[#This Row],[Profit]]/Sales_Data[[#This Row],[Net Sales]]</f>
        <v>0.14435075364467503</v>
      </c>
      <c r="V3103">
        <f>YEAR(Sales_Data[[#This Row],[Order_Date]])</f>
        <v>2025</v>
      </c>
      <c r="W3103" t="str">
        <f>TEXT(Sales_Data[[#This Row],[Order_Date]],"mmm")</f>
        <v>Feb</v>
      </c>
      <c r="X3103">
        <f>MONTH(Sales_Data[[#This Row],[Order_Date]])</f>
        <v>2</v>
      </c>
      <c r="Y3103" t="str">
        <f>"Q"&amp;ROUNDUP(MONTH(Sales_Data[[#This Row],[Order_Date]])/3,0)</f>
        <v>Q1</v>
      </c>
    </row>
    <row r="3104" spans="1:25" x14ac:dyDescent="0.3">
      <c r="A3104" t="s">
        <v>4704</v>
      </c>
      <c r="B3104" s="1">
        <v>45695</v>
      </c>
      <c r="C3104" t="s">
        <v>1448</v>
      </c>
      <c r="D3104" t="s">
        <v>252</v>
      </c>
      <c r="E3104" t="s">
        <v>30</v>
      </c>
      <c r="F3104" t="s">
        <v>156</v>
      </c>
      <c r="G3104" t="s">
        <v>21</v>
      </c>
      <c r="H3104" t="s">
        <v>22</v>
      </c>
      <c r="I3104" t="s">
        <v>62</v>
      </c>
      <c r="J3104">
        <v>2</v>
      </c>
      <c r="K3104">
        <v>3279.29</v>
      </c>
      <c r="L3104">
        <v>0.2</v>
      </c>
      <c r="M3104">
        <v>3493.15</v>
      </c>
      <c r="N3104" t="s">
        <v>83</v>
      </c>
      <c r="O3104" t="s">
        <v>35</v>
      </c>
      <c r="P3104" t="s">
        <v>44</v>
      </c>
      <c r="Q3104">
        <f>Sales_Data[[#This Row],[Quantity]]*Sales_Data[[#This Row],[Unit_Price]]</f>
        <v>6558.58</v>
      </c>
      <c r="R3104">
        <f>Sales_Data[[#This Row],[Gross_Sales]]*Sales_Data[[#This Row],[Discount]]</f>
        <v>1311.7160000000001</v>
      </c>
      <c r="S3104">
        <f>Sales_Data[[#This Row],[Gross_Sales]]-Sales_Data[[#This Row],[Discount_Amount]]</f>
        <v>5246.8639999999996</v>
      </c>
      <c r="T3104">
        <f>Sales_Data[[#This Row],[Net Sales]]-Sales_Data[[#This Row],[Cost]]</f>
        <v>1753.7139999999995</v>
      </c>
      <c r="U3104" s="2">
        <f>Sales_Data[[#This Row],[Profit]]/Sales_Data[[#This Row],[Net Sales]]</f>
        <v>0.33424041484589645</v>
      </c>
      <c r="V3104">
        <f>YEAR(Sales_Data[[#This Row],[Order_Date]])</f>
        <v>2025</v>
      </c>
      <c r="W3104" t="str">
        <f>TEXT(Sales_Data[[#This Row],[Order_Date]],"mmm")</f>
        <v>Feb</v>
      </c>
      <c r="X3104">
        <f>MONTH(Sales_Data[[#This Row],[Order_Date]])</f>
        <v>2</v>
      </c>
      <c r="Y3104" t="str">
        <f>"Q"&amp;ROUNDUP(MONTH(Sales_Data[[#This Row],[Order_Date]])/3,0)</f>
        <v>Q1</v>
      </c>
    </row>
    <row r="3105" spans="1:25" x14ac:dyDescent="0.3">
      <c r="A3105" t="s">
        <v>4705</v>
      </c>
      <c r="B3105" s="1">
        <v>45799</v>
      </c>
      <c r="C3105" t="s">
        <v>2488</v>
      </c>
      <c r="D3105" t="s">
        <v>283</v>
      </c>
      <c r="E3105" t="s">
        <v>19</v>
      </c>
      <c r="F3105" t="s">
        <v>66</v>
      </c>
      <c r="G3105" t="s">
        <v>21</v>
      </c>
      <c r="H3105" t="s">
        <v>297</v>
      </c>
      <c r="I3105" t="s">
        <v>297</v>
      </c>
      <c r="J3105">
        <v>1</v>
      </c>
      <c r="K3105">
        <v>8953.44</v>
      </c>
      <c r="L3105">
        <v>0.1</v>
      </c>
      <c r="M3105">
        <v>5412.04</v>
      </c>
      <c r="N3105" t="s">
        <v>70</v>
      </c>
      <c r="O3105" t="s">
        <v>35</v>
      </c>
      <c r="P3105" t="s">
        <v>44</v>
      </c>
      <c r="Q3105">
        <f>Sales_Data[[#This Row],[Quantity]]*Sales_Data[[#This Row],[Unit_Price]]</f>
        <v>8953.44</v>
      </c>
      <c r="R3105">
        <f>Sales_Data[[#This Row],[Gross_Sales]]*Sales_Data[[#This Row],[Discount]]</f>
        <v>895.34400000000005</v>
      </c>
      <c r="S3105">
        <f>Sales_Data[[#This Row],[Gross_Sales]]-Sales_Data[[#This Row],[Discount_Amount]]</f>
        <v>8058.0960000000005</v>
      </c>
      <c r="T3105">
        <f>Sales_Data[[#This Row],[Net Sales]]-Sales_Data[[#This Row],[Cost]]</f>
        <v>2646.0560000000005</v>
      </c>
      <c r="U3105" s="2">
        <f>Sales_Data[[#This Row],[Profit]]/Sales_Data[[#This Row],[Net Sales]]</f>
        <v>0.32837235992224473</v>
      </c>
      <c r="V3105">
        <f>YEAR(Sales_Data[[#This Row],[Order_Date]])</f>
        <v>2025</v>
      </c>
      <c r="W3105" t="str">
        <f>TEXT(Sales_Data[[#This Row],[Order_Date]],"mmm")</f>
        <v>May</v>
      </c>
      <c r="X3105">
        <f>MONTH(Sales_Data[[#This Row],[Order_Date]])</f>
        <v>5</v>
      </c>
      <c r="Y3105" t="str">
        <f>"Q"&amp;ROUNDUP(MONTH(Sales_Data[[#This Row],[Order_Date]])/3,0)</f>
        <v>Q2</v>
      </c>
    </row>
    <row r="3106" spans="1:25" x14ac:dyDescent="0.3">
      <c r="A3106" t="s">
        <v>4706</v>
      </c>
      <c r="B3106" s="1">
        <v>45757</v>
      </c>
      <c r="C3106" t="s">
        <v>1296</v>
      </c>
      <c r="D3106" t="s">
        <v>699</v>
      </c>
      <c r="E3106" t="s">
        <v>30</v>
      </c>
      <c r="F3106" t="s">
        <v>31</v>
      </c>
      <c r="G3106" t="s">
        <v>21</v>
      </c>
      <c r="H3106" t="s">
        <v>127</v>
      </c>
      <c r="I3106" t="s">
        <v>314</v>
      </c>
      <c r="J3106">
        <v>5</v>
      </c>
      <c r="K3106">
        <v>4689.1899999999996</v>
      </c>
      <c r="L3106">
        <v>0</v>
      </c>
      <c r="M3106">
        <v>17042.05</v>
      </c>
      <c r="N3106" t="s">
        <v>109</v>
      </c>
      <c r="O3106" t="s">
        <v>35</v>
      </c>
      <c r="P3106" t="s">
        <v>71</v>
      </c>
      <c r="Q3106">
        <f>Sales_Data[[#This Row],[Quantity]]*Sales_Data[[#This Row],[Unit_Price]]</f>
        <v>23445.949999999997</v>
      </c>
      <c r="R3106">
        <f>Sales_Data[[#This Row],[Gross_Sales]]*Sales_Data[[#This Row],[Discount]]</f>
        <v>0</v>
      </c>
      <c r="S3106">
        <f>Sales_Data[[#This Row],[Gross_Sales]]-Sales_Data[[#This Row],[Discount_Amount]]</f>
        <v>23445.949999999997</v>
      </c>
      <c r="T3106">
        <f>Sales_Data[[#This Row],[Net Sales]]-Sales_Data[[#This Row],[Cost]]</f>
        <v>6403.8999999999978</v>
      </c>
      <c r="U3106" s="2">
        <f>Sales_Data[[#This Row],[Profit]]/Sales_Data[[#This Row],[Net Sales]]</f>
        <v>0.27313459254156897</v>
      </c>
      <c r="V3106">
        <f>YEAR(Sales_Data[[#This Row],[Order_Date]])</f>
        <v>2025</v>
      </c>
      <c r="W3106" t="str">
        <f>TEXT(Sales_Data[[#This Row],[Order_Date]],"mmm")</f>
        <v>Apr</v>
      </c>
      <c r="X3106">
        <f>MONTH(Sales_Data[[#This Row],[Order_Date]])</f>
        <v>4</v>
      </c>
      <c r="Y3106" t="str">
        <f>"Q"&amp;ROUNDUP(MONTH(Sales_Data[[#This Row],[Order_Date]])/3,0)</f>
        <v>Q2</v>
      </c>
    </row>
    <row r="3107" spans="1:25" x14ac:dyDescent="0.3">
      <c r="A3107" t="s">
        <v>4707</v>
      </c>
      <c r="B3107" s="1">
        <v>45985</v>
      </c>
      <c r="C3107" t="s">
        <v>3103</v>
      </c>
      <c r="D3107" t="s">
        <v>433</v>
      </c>
      <c r="E3107" t="s">
        <v>48</v>
      </c>
      <c r="F3107" t="s">
        <v>152</v>
      </c>
      <c r="G3107" t="s">
        <v>32</v>
      </c>
      <c r="H3107" t="s">
        <v>33</v>
      </c>
      <c r="I3107" t="s">
        <v>34</v>
      </c>
      <c r="J3107">
        <v>4</v>
      </c>
      <c r="K3107">
        <v>19870.82</v>
      </c>
      <c r="L3107">
        <v>0.05</v>
      </c>
      <c r="M3107">
        <v>58264.29</v>
      </c>
      <c r="N3107" t="s">
        <v>24</v>
      </c>
      <c r="O3107" t="s">
        <v>35</v>
      </c>
      <c r="P3107" t="s">
        <v>71</v>
      </c>
      <c r="Q3107">
        <f>Sales_Data[[#This Row],[Quantity]]*Sales_Data[[#This Row],[Unit_Price]]</f>
        <v>79483.28</v>
      </c>
      <c r="R3107">
        <f>Sales_Data[[#This Row],[Gross_Sales]]*Sales_Data[[#This Row],[Discount]]</f>
        <v>3974.1640000000002</v>
      </c>
      <c r="S3107">
        <f>Sales_Data[[#This Row],[Gross_Sales]]-Sales_Data[[#This Row],[Discount_Amount]]</f>
        <v>75509.115999999995</v>
      </c>
      <c r="T3107">
        <f>Sales_Data[[#This Row],[Net Sales]]-Sales_Data[[#This Row],[Cost]]</f>
        <v>17244.825999999994</v>
      </c>
      <c r="U3107" s="2">
        <f>Sales_Data[[#This Row],[Profit]]/Sales_Data[[#This Row],[Net Sales]]</f>
        <v>0.22838071630980283</v>
      </c>
      <c r="V3107">
        <f>YEAR(Sales_Data[[#This Row],[Order_Date]])</f>
        <v>2025</v>
      </c>
      <c r="W3107" t="str">
        <f>TEXT(Sales_Data[[#This Row],[Order_Date]],"mmm")</f>
        <v>Nov</v>
      </c>
      <c r="X3107">
        <f>MONTH(Sales_Data[[#This Row],[Order_Date]])</f>
        <v>11</v>
      </c>
      <c r="Y3107" t="str">
        <f>"Q"&amp;ROUNDUP(MONTH(Sales_Data[[#This Row],[Order_Date]])/3,0)</f>
        <v>Q4</v>
      </c>
    </row>
    <row r="3108" spans="1:25" x14ac:dyDescent="0.3">
      <c r="A3108" t="s">
        <v>4708</v>
      </c>
      <c r="B3108" s="1">
        <v>45847</v>
      </c>
      <c r="C3108" t="s">
        <v>4371</v>
      </c>
      <c r="D3108" t="s">
        <v>274</v>
      </c>
      <c r="E3108" t="s">
        <v>30</v>
      </c>
      <c r="F3108" t="s">
        <v>31</v>
      </c>
      <c r="G3108" t="s">
        <v>21</v>
      </c>
      <c r="H3108" t="s">
        <v>22</v>
      </c>
      <c r="I3108" t="s">
        <v>23</v>
      </c>
      <c r="J3108">
        <v>2</v>
      </c>
      <c r="K3108">
        <v>3699.29</v>
      </c>
      <c r="L3108">
        <v>0.05</v>
      </c>
      <c r="M3108">
        <v>5970.32</v>
      </c>
      <c r="N3108" t="s">
        <v>70</v>
      </c>
      <c r="O3108" t="s">
        <v>35</v>
      </c>
      <c r="P3108" t="s">
        <v>26</v>
      </c>
      <c r="Q3108">
        <f>Sales_Data[[#This Row],[Quantity]]*Sales_Data[[#This Row],[Unit_Price]]</f>
        <v>7398.58</v>
      </c>
      <c r="R3108">
        <f>Sales_Data[[#This Row],[Gross_Sales]]*Sales_Data[[#This Row],[Discount]]</f>
        <v>369.92900000000003</v>
      </c>
      <c r="S3108">
        <f>Sales_Data[[#This Row],[Gross_Sales]]-Sales_Data[[#This Row],[Discount_Amount]]</f>
        <v>7028.6509999999998</v>
      </c>
      <c r="T3108">
        <f>Sales_Data[[#This Row],[Net Sales]]-Sales_Data[[#This Row],[Cost]]</f>
        <v>1058.3310000000001</v>
      </c>
      <c r="U3108" s="2">
        <f>Sales_Data[[#This Row],[Profit]]/Sales_Data[[#This Row],[Net Sales]]</f>
        <v>0.15057384411318761</v>
      </c>
      <c r="V3108">
        <f>YEAR(Sales_Data[[#This Row],[Order_Date]])</f>
        <v>2025</v>
      </c>
      <c r="W3108" t="str">
        <f>TEXT(Sales_Data[[#This Row],[Order_Date]],"mmm")</f>
        <v>Jul</v>
      </c>
      <c r="X3108">
        <f>MONTH(Sales_Data[[#This Row],[Order_Date]])</f>
        <v>7</v>
      </c>
      <c r="Y3108" t="str">
        <f>"Q"&amp;ROUNDUP(MONTH(Sales_Data[[#This Row],[Order_Date]])/3,0)</f>
        <v>Q3</v>
      </c>
    </row>
    <row r="3109" spans="1:25" x14ac:dyDescent="0.3">
      <c r="A3109" t="s">
        <v>4709</v>
      </c>
      <c r="B3109" s="1">
        <v>45692</v>
      </c>
      <c r="C3109" t="s">
        <v>2523</v>
      </c>
      <c r="D3109" t="s">
        <v>393</v>
      </c>
      <c r="E3109" t="s">
        <v>48</v>
      </c>
      <c r="F3109" t="s">
        <v>49</v>
      </c>
      <c r="G3109" t="s">
        <v>67</v>
      </c>
      <c r="H3109" t="s">
        <v>133</v>
      </c>
      <c r="I3109" t="s">
        <v>138</v>
      </c>
      <c r="J3109">
        <v>3</v>
      </c>
      <c r="K3109">
        <v>47909.66</v>
      </c>
      <c r="L3109">
        <v>0.05</v>
      </c>
      <c r="M3109">
        <v>89114.97</v>
      </c>
      <c r="N3109" t="s">
        <v>70</v>
      </c>
      <c r="O3109" t="s">
        <v>35</v>
      </c>
      <c r="P3109" t="s">
        <v>71</v>
      </c>
      <c r="Q3109">
        <f>Sales_Data[[#This Row],[Quantity]]*Sales_Data[[#This Row],[Unit_Price]]</f>
        <v>143728.98000000001</v>
      </c>
      <c r="R3109">
        <f>Sales_Data[[#This Row],[Gross_Sales]]*Sales_Data[[#This Row],[Discount]]</f>
        <v>7186.4490000000005</v>
      </c>
      <c r="S3109">
        <f>Sales_Data[[#This Row],[Gross_Sales]]-Sales_Data[[#This Row],[Discount_Amount]]</f>
        <v>136542.53100000002</v>
      </c>
      <c r="T3109">
        <f>Sales_Data[[#This Row],[Net Sales]]-Sales_Data[[#This Row],[Cost]]</f>
        <v>47427.561000000016</v>
      </c>
      <c r="U3109" s="2">
        <f>Sales_Data[[#This Row],[Profit]]/Sales_Data[[#This Row],[Net Sales]]</f>
        <v>0.34734643229954487</v>
      </c>
      <c r="V3109">
        <f>YEAR(Sales_Data[[#This Row],[Order_Date]])</f>
        <v>2025</v>
      </c>
      <c r="W3109" t="str">
        <f>TEXT(Sales_Data[[#This Row],[Order_Date]],"mmm")</f>
        <v>Feb</v>
      </c>
      <c r="X3109">
        <f>MONTH(Sales_Data[[#This Row],[Order_Date]])</f>
        <v>2</v>
      </c>
      <c r="Y3109" t="str">
        <f>"Q"&amp;ROUNDUP(MONTH(Sales_Data[[#This Row],[Order_Date]])/3,0)</f>
        <v>Q1</v>
      </c>
    </row>
    <row r="3110" spans="1:25" x14ac:dyDescent="0.3">
      <c r="A3110" t="s">
        <v>4710</v>
      </c>
      <c r="B3110" s="1">
        <v>45804</v>
      </c>
      <c r="C3110" t="s">
        <v>2525</v>
      </c>
      <c r="D3110" t="s">
        <v>723</v>
      </c>
      <c r="E3110" t="s">
        <v>48</v>
      </c>
      <c r="F3110" t="s">
        <v>164</v>
      </c>
      <c r="G3110" t="s">
        <v>21</v>
      </c>
      <c r="H3110" t="s">
        <v>22</v>
      </c>
      <c r="I3110" t="s">
        <v>23</v>
      </c>
      <c r="J3110">
        <v>1</v>
      </c>
      <c r="K3110">
        <v>15565.3</v>
      </c>
      <c r="L3110">
        <v>0</v>
      </c>
      <c r="M3110">
        <v>12869.34</v>
      </c>
      <c r="N3110" t="s">
        <v>52</v>
      </c>
      <c r="O3110" t="s">
        <v>35</v>
      </c>
      <c r="P3110" t="s">
        <v>71</v>
      </c>
      <c r="Q3110">
        <f>Sales_Data[[#This Row],[Quantity]]*Sales_Data[[#This Row],[Unit_Price]]</f>
        <v>15565.3</v>
      </c>
      <c r="R3110">
        <f>Sales_Data[[#This Row],[Gross_Sales]]*Sales_Data[[#This Row],[Discount]]</f>
        <v>0</v>
      </c>
      <c r="S3110">
        <f>Sales_Data[[#This Row],[Gross_Sales]]-Sales_Data[[#This Row],[Discount_Amount]]</f>
        <v>15565.3</v>
      </c>
      <c r="T3110">
        <f>Sales_Data[[#This Row],[Net Sales]]-Sales_Data[[#This Row],[Cost]]</f>
        <v>2695.9599999999991</v>
      </c>
      <c r="U3110" s="2">
        <f>Sales_Data[[#This Row],[Profit]]/Sales_Data[[#This Row],[Net Sales]]</f>
        <v>0.17320321484327314</v>
      </c>
      <c r="V3110">
        <f>YEAR(Sales_Data[[#This Row],[Order_Date]])</f>
        <v>2025</v>
      </c>
      <c r="W3110" t="str">
        <f>TEXT(Sales_Data[[#This Row],[Order_Date]],"mmm")</f>
        <v>May</v>
      </c>
      <c r="X3110">
        <f>MONTH(Sales_Data[[#This Row],[Order_Date]])</f>
        <v>5</v>
      </c>
      <c r="Y3110" t="str">
        <f>"Q"&amp;ROUNDUP(MONTH(Sales_Data[[#This Row],[Order_Date]])/3,0)</f>
        <v>Q2</v>
      </c>
    </row>
    <row r="3111" spans="1:25" x14ac:dyDescent="0.3">
      <c r="A3111" t="s">
        <v>4711</v>
      </c>
      <c r="B3111" s="1">
        <v>45687</v>
      </c>
      <c r="C3111" t="s">
        <v>4712</v>
      </c>
      <c r="D3111" t="s">
        <v>1055</v>
      </c>
      <c r="E3111" t="s">
        <v>39</v>
      </c>
      <c r="F3111" t="s">
        <v>107</v>
      </c>
      <c r="G3111" t="s">
        <v>41</v>
      </c>
      <c r="H3111" t="s">
        <v>147</v>
      </c>
      <c r="I3111" t="s">
        <v>369</v>
      </c>
      <c r="J3111">
        <v>1</v>
      </c>
      <c r="K3111">
        <v>6361.28</v>
      </c>
      <c r="L3111">
        <v>0.05</v>
      </c>
      <c r="M3111">
        <v>3937.6</v>
      </c>
      <c r="N3111" t="s">
        <v>24</v>
      </c>
      <c r="O3111" t="s">
        <v>53</v>
      </c>
      <c r="P3111" t="s">
        <v>44</v>
      </c>
      <c r="Q3111">
        <f>Sales_Data[[#This Row],[Quantity]]*Sales_Data[[#This Row],[Unit_Price]]</f>
        <v>6361.28</v>
      </c>
      <c r="R3111">
        <f>Sales_Data[[#This Row],[Gross_Sales]]*Sales_Data[[#This Row],[Discount]]</f>
        <v>318.06400000000002</v>
      </c>
      <c r="S3111">
        <f>Sales_Data[[#This Row],[Gross_Sales]]-Sales_Data[[#This Row],[Discount_Amount]]</f>
        <v>6043.2159999999994</v>
      </c>
      <c r="T3111">
        <f>Sales_Data[[#This Row],[Net Sales]]-Sales_Data[[#This Row],[Cost]]</f>
        <v>2105.6159999999995</v>
      </c>
      <c r="U3111" s="2">
        <f>Sales_Data[[#This Row],[Profit]]/Sales_Data[[#This Row],[Net Sales]]</f>
        <v>0.34842640077733439</v>
      </c>
      <c r="V3111">
        <f>YEAR(Sales_Data[[#This Row],[Order_Date]])</f>
        <v>2025</v>
      </c>
      <c r="W3111" t="str">
        <f>TEXT(Sales_Data[[#This Row],[Order_Date]],"mmm")</f>
        <v>Jan</v>
      </c>
      <c r="X3111">
        <f>MONTH(Sales_Data[[#This Row],[Order_Date]])</f>
        <v>1</v>
      </c>
      <c r="Y3111" t="str">
        <f>"Q"&amp;ROUNDUP(MONTH(Sales_Data[[#This Row],[Order_Date]])/3,0)</f>
        <v>Q1</v>
      </c>
    </row>
    <row r="3112" spans="1:25" x14ac:dyDescent="0.3">
      <c r="A3112" t="s">
        <v>4713</v>
      </c>
      <c r="B3112" s="1">
        <v>45991</v>
      </c>
      <c r="C3112" t="s">
        <v>188</v>
      </c>
      <c r="D3112" t="s">
        <v>252</v>
      </c>
      <c r="E3112" t="s">
        <v>48</v>
      </c>
      <c r="F3112" t="s">
        <v>126</v>
      </c>
      <c r="G3112" t="s">
        <v>41</v>
      </c>
      <c r="H3112" t="s">
        <v>42</v>
      </c>
      <c r="I3112" t="s">
        <v>82</v>
      </c>
      <c r="J3112">
        <v>1</v>
      </c>
      <c r="K3112">
        <v>32690.13</v>
      </c>
      <c r="L3112">
        <v>0</v>
      </c>
      <c r="M3112">
        <v>24988.11</v>
      </c>
      <c r="N3112" t="s">
        <v>52</v>
      </c>
      <c r="O3112" t="s">
        <v>25</v>
      </c>
      <c r="P3112" t="s">
        <v>44</v>
      </c>
      <c r="Q3112">
        <f>Sales_Data[[#This Row],[Quantity]]*Sales_Data[[#This Row],[Unit_Price]]</f>
        <v>32690.13</v>
      </c>
      <c r="R3112">
        <f>Sales_Data[[#This Row],[Gross_Sales]]*Sales_Data[[#This Row],[Discount]]</f>
        <v>0</v>
      </c>
      <c r="S3112">
        <f>Sales_Data[[#This Row],[Gross_Sales]]-Sales_Data[[#This Row],[Discount_Amount]]</f>
        <v>32690.13</v>
      </c>
      <c r="T3112">
        <f>Sales_Data[[#This Row],[Net Sales]]-Sales_Data[[#This Row],[Cost]]</f>
        <v>7702.02</v>
      </c>
      <c r="U3112" s="2">
        <f>Sales_Data[[#This Row],[Profit]]/Sales_Data[[#This Row],[Net Sales]]</f>
        <v>0.23560689419099895</v>
      </c>
      <c r="V3112">
        <f>YEAR(Sales_Data[[#This Row],[Order_Date]])</f>
        <v>2025</v>
      </c>
      <c r="W3112" t="str">
        <f>TEXT(Sales_Data[[#This Row],[Order_Date]],"mmm")</f>
        <v>Nov</v>
      </c>
      <c r="X3112">
        <f>MONTH(Sales_Data[[#This Row],[Order_Date]])</f>
        <v>11</v>
      </c>
      <c r="Y3112" t="str">
        <f>"Q"&amp;ROUNDUP(MONTH(Sales_Data[[#This Row],[Order_Date]])/3,0)</f>
        <v>Q4</v>
      </c>
    </row>
    <row r="3113" spans="1:25" x14ac:dyDescent="0.3">
      <c r="A3113" t="s">
        <v>4714</v>
      </c>
      <c r="B3113" s="1">
        <v>45741</v>
      </c>
      <c r="C3113" t="s">
        <v>4715</v>
      </c>
      <c r="D3113" t="s">
        <v>427</v>
      </c>
      <c r="E3113" t="s">
        <v>48</v>
      </c>
      <c r="F3113" t="s">
        <v>164</v>
      </c>
      <c r="G3113" t="s">
        <v>41</v>
      </c>
      <c r="H3113" t="s">
        <v>42</v>
      </c>
      <c r="I3113" t="s">
        <v>43</v>
      </c>
      <c r="J3113">
        <v>2</v>
      </c>
      <c r="K3113">
        <v>44609.09</v>
      </c>
      <c r="L3113">
        <v>0.1</v>
      </c>
      <c r="M3113">
        <v>61883.12</v>
      </c>
      <c r="N3113" t="s">
        <v>70</v>
      </c>
      <c r="O3113" t="s">
        <v>53</v>
      </c>
      <c r="P3113" t="s">
        <v>44</v>
      </c>
      <c r="Q3113">
        <f>Sales_Data[[#This Row],[Quantity]]*Sales_Data[[#This Row],[Unit_Price]]</f>
        <v>89218.18</v>
      </c>
      <c r="R3113">
        <f>Sales_Data[[#This Row],[Gross_Sales]]*Sales_Data[[#This Row],[Discount]]</f>
        <v>8921.8179999999993</v>
      </c>
      <c r="S3113">
        <f>Sales_Data[[#This Row],[Gross_Sales]]-Sales_Data[[#This Row],[Discount_Amount]]</f>
        <v>80296.361999999994</v>
      </c>
      <c r="T3113">
        <f>Sales_Data[[#This Row],[Net Sales]]-Sales_Data[[#This Row],[Cost]]</f>
        <v>18413.241999999991</v>
      </c>
      <c r="U3113" s="2">
        <f>Sales_Data[[#This Row],[Profit]]/Sales_Data[[#This Row],[Net Sales]]</f>
        <v>0.22931601807812901</v>
      </c>
      <c r="V3113">
        <f>YEAR(Sales_Data[[#This Row],[Order_Date]])</f>
        <v>2025</v>
      </c>
      <c r="W3113" t="str">
        <f>TEXT(Sales_Data[[#This Row],[Order_Date]],"mmm")</f>
        <v>Mar</v>
      </c>
      <c r="X3113">
        <f>MONTH(Sales_Data[[#This Row],[Order_Date]])</f>
        <v>3</v>
      </c>
      <c r="Y3113" t="str">
        <f>"Q"&amp;ROUNDUP(MONTH(Sales_Data[[#This Row],[Order_Date]])/3,0)</f>
        <v>Q1</v>
      </c>
    </row>
    <row r="3114" spans="1:25" x14ac:dyDescent="0.3">
      <c r="A3114" t="s">
        <v>4716</v>
      </c>
      <c r="B3114" s="1">
        <v>45938</v>
      </c>
      <c r="C3114" t="s">
        <v>1954</v>
      </c>
      <c r="D3114" t="s">
        <v>170</v>
      </c>
      <c r="E3114" t="s">
        <v>48</v>
      </c>
      <c r="F3114" t="s">
        <v>132</v>
      </c>
      <c r="G3114" t="s">
        <v>75</v>
      </c>
      <c r="H3114" t="s">
        <v>185</v>
      </c>
      <c r="I3114" t="s">
        <v>261</v>
      </c>
      <c r="J3114">
        <v>2</v>
      </c>
      <c r="K3114">
        <v>10761.83</v>
      </c>
      <c r="L3114">
        <v>0.1</v>
      </c>
      <c r="M3114">
        <v>16865.490000000002</v>
      </c>
      <c r="N3114" t="s">
        <v>70</v>
      </c>
      <c r="O3114" t="s">
        <v>53</v>
      </c>
      <c r="P3114" t="s">
        <v>44</v>
      </c>
      <c r="Q3114">
        <f>Sales_Data[[#This Row],[Quantity]]*Sales_Data[[#This Row],[Unit_Price]]</f>
        <v>21523.66</v>
      </c>
      <c r="R3114">
        <f>Sales_Data[[#This Row],[Gross_Sales]]*Sales_Data[[#This Row],[Discount]]</f>
        <v>2152.366</v>
      </c>
      <c r="S3114">
        <f>Sales_Data[[#This Row],[Gross_Sales]]-Sales_Data[[#This Row],[Discount_Amount]]</f>
        <v>19371.294000000002</v>
      </c>
      <c r="T3114">
        <f>Sales_Data[[#This Row],[Net Sales]]-Sales_Data[[#This Row],[Cost]]</f>
        <v>2505.8040000000001</v>
      </c>
      <c r="U3114" s="2">
        <f>Sales_Data[[#This Row],[Profit]]/Sales_Data[[#This Row],[Net Sales]]</f>
        <v>0.12935656234426052</v>
      </c>
      <c r="V3114">
        <f>YEAR(Sales_Data[[#This Row],[Order_Date]])</f>
        <v>2025</v>
      </c>
      <c r="W3114" t="str">
        <f>TEXT(Sales_Data[[#This Row],[Order_Date]],"mmm")</f>
        <v>Oct</v>
      </c>
      <c r="X3114">
        <f>MONTH(Sales_Data[[#This Row],[Order_Date]])</f>
        <v>10</v>
      </c>
      <c r="Y3114" t="str">
        <f>"Q"&amp;ROUNDUP(MONTH(Sales_Data[[#This Row],[Order_Date]])/3,0)</f>
        <v>Q4</v>
      </c>
    </row>
    <row r="3115" spans="1:25" x14ac:dyDescent="0.3">
      <c r="A3115" t="s">
        <v>4717</v>
      </c>
      <c r="B3115" s="1">
        <v>46001</v>
      </c>
      <c r="C3115" t="s">
        <v>1076</v>
      </c>
      <c r="D3115" t="s">
        <v>685</v>
      </c>
      <c r="E3115" t="s">
        <v>39</v>
      </c>
      <c r="F3115" t="s">
        <v>40</v>
      </c>
      <c r="G3115" t="s">
        <v>75</v>
      </c>
      <c r="H3115" t="s">
        <v>114</v>
      </c>
      <c r="I3115" t="s">
        <v>206</v>
      </c>
      <c r="J3115">
        <v>1</v>
      </c>
      <c r="K3115">
        <v>2101.5100000000002</v>
      </c>
      <c r="L3115">
        <v>0.05</v>
      </c>
      <c r="M3115">
        <v>1628.05</v>
      </c>
      <c r="N3115" t="s">
        <v>24</v>
      </c>
      <c r="O3115" t="s">
        <v>35</v>
      </c>
      <c r="P3115" t="s">
        <v>71</v>
      </c>
      <c r="Q3115">
        <f>Sales_Data[[#This Row],[Quantity]]*Sales_Data[[#This Row],[Unit_Price]]</f>
        <v>2101.5100000000002</v>
      </c>
      <c r="R3115">
        <f>Sales_Data[[#This Row],[Gross_Sales]]*Sales_Data[[#This Row],[Discount]]</f>
        <v>105.07550000000002</v>
      </c>
      <c r="S3115">
        <f>Sales_Data[[#This Row],[Gross_Sales]]-Sales_Data[[#This Row],[Discount_Amount]]</f>
        <v>1996.4345000000003</v>
      </c>
      <c r="T3115">
        <f>Sales_Data[[#This Row],[Net Sales]]-Sales_Data[[#This Row],[Cost]]</f>
        <v>368.38450000000034</v>
      </c>
      <c r="U3115" s="2">
        <f>Sales_Data[[#This Row],[Profit]]/Sales_Data[[#This Row],[Net Sales]]</f>
        <v>0.18452120517853218</v>
      </c>
      <c r="V3115">
        <f>YEAR(Sales_Data[[#This Row],[Order_Date]])</f>
        <v>2025</v>
      </c>
      <c r="W3115" t="str">
        <f>TEXT(Sales_Data[[#This Row],[Order_Date]],"mmm")</f>
        <v>Dec</v>
      </c>
      <c r="X3115">
        <f>MONTH(Sales_Data[[#This Row],[Order_Date]])</f>
        <v>12</v>
      </c>
      <c r="Y3115" t="str">
        <f>"Q"&amp;ROUNDUP(MONTH(Sales_Data[[#This Row],[Order_Date]])/3,0)</f>
        <v>Q4</v>
      </c>
    </row>
    <row r="3116" spans="1:25" x14ac:dyDescent="0.3">
      <c r="A3116" t="s">
        <v>4718</v>
      </c>
      <c r="B3116" s="1">
        <v>45927</v>
      </c>
      <c r="C3116" t="s">
        <v>1061</v>
      </c>
      <c r="D3116" t="s">
        <v>283</v>
      </c>
      <c r="E3116" t="s">
        <v>119</v>
      </c>
      <c r="F3116" t="s">
        <v>184</v>
      </c>
      <c r="G3116" t="s">
        <v>67</v>
      </c>
      <c r="H3116" t="s">
        <v>121</v>
      </c>
      <c r="I3116" t="s">
        <v>142</v>
      </c>
      <c r="J3116">
        <v>2</v>
      </c>
      <c r="K3116">
        <v>5481.91</v>
      </c>
      <c r="L3116">
        <v>0.1</v>
      </c>
      <c r="M3116">
        <v>7973.6</v>
      </c>
      <c r="N3116" t="s">
        <v>52</v>
      </c>
      <c r="O3116" t="s">
        <v>35</v>
      </c>
      <c r="P3116" t="s">
        <v>44</v>
      </c>
      <c r="Q3116">
        <f>Sales_Data[[#This Row],[Quantity]]*Sales_Data[[#This Row],[Unit_Price]]</f>
        <v>10963.82</v>
      </c>
      <c r="R3116">
        <f>Sales_Data[[#This Row],[Gross_Sales]]*Sales_Data[[#This Row],[Discount]]</f>
        <v>1096.3820000000001</v>
      </c>
      <c r="S3116">
        <f>Sales_Data[[#This Row],[Gross_Sales]]-Sales_Data[[#This Row],[Discount_Amount]]</f>
        <v>9867.4380000000001</v>
      </c>
      <c r="T3116">
        <f>Sales_Data[[#This Row],[Net Sales]]-Sales_Data[[#This Row],[Cost]]</f>
        <v>1893.8379999999997</v>
      </c>
      <c r="U3116" s="2">
        <f>Sales_Data[[#This Row],[Profit]]/Sales_Data[[#This Row],[Net Sales]]</f>
        <v>0.19192803643661097</v>
      </c>
      <c r="V3116">
        <f>YEAR(Sales_Data[[#This Row],[Order_Date]])</f>
        <v>2025</v>
      </c>
      <c r="W3116" t="str">
        <f>TEXT(Sales_Data[[#This Row],[Order_Date]],"mmm")</f>
        <v>Sep</v>
      </c>
      <c r="X3116">
        <f>MONTH(Sales_Data[[#This Row],[Order_Date]])</f>
        <v>9</v>
      </c>
      <c r="Y3116" t="str">
        <f>"Q"&amp;ROUNDUP(MONTH(Sales_Data[[#This Row],[Order_Date]])/3,0)</f>
        <v>Q3</v>
      </c>
    </row>
    <row r="3117" spans="1:25" x14ac:dyDescent="0.3">
      <c r="A3117" t="s">
        <v>4719</v>
      </c>
      <c r="B3117" s="1">
        <v>45811</v>
      </c>
      <c r="C3117" t="s">
        <v>1090</v>
      </c>
      <c r="D3117" t="s">
        <v>238</v>
      </c>
      <c r="E3117" t="s">
        <v>30</v>
      </c>
      <c r="F3117" t="s">
        <v>87</v>
      </c>
      <c r="G3117" t="s">
        <v>75</v>
      </c>
      <c r="H3117" t="s">
        <v>185</v>
      </c>
      <c r="I3117" t="s">
        <v>186</v>
      </c>
      <c r="J3117">
        <v>1</v>
      </c>
      <c r="K3117">
        <v>1765.38</v>
      </c>
      <c r="L3117">
        <v>0</v>
      </c>
      <c r="M3117">
        <v>1106.02</v>
      </c>
      <c r="N3117" t="s">
        <v>52</v>
      </c>
      <c r="O3117" t="s">
        <v>25</v>
      </c>
      <c r="P3117" t="s">
        <v>44</v>
      </c>
      <c r="Q3117">
        <f>Sales_Data[[#This Row],[Quantity]]*Sales_Data[[#This Row],[Unit_Price]]</f>
        <v>1765.38</v>
      </c>
      <c r="R3117">
        <f>Sales_Data[[#This Row],[Gross_Sales]]*Sales_Data[[#This Row],[Discount]]</f>
        <v>0</v>
      </c>
      <c r="S3117">
        <f>Sales_Data[[#This Row],[Gross_Sales]]-Sales_Data[[#This Row],[Discount_Amount]]</f>
        <v>1765.38</v>
      </c>
      <c r="T3117">
        <f>Sales_Data[[#This Row],[Net Sales]]-Sales_Data[[#This Row],[Cost]]</f>
        <v>659.36000000000013</v>
      </c>
      <c r="U3117" s="2">
        <f>Sales_Data[[#This Row],[Profit]]/Sales_Data[[#This Row],[Net Sales]]</f>
        <v>0.37349465837383455</v>
      </c>
      <c r="V3117">
        <f>YEAR(Sales_Data[[#This Row],[Order_Date]])</f>
        <v>2025</v>
      </c>
      <c r="W3117" t="str">
        <f>TEXT(Sales_Data[[#This Row],[Order_Date]],"mmm")</f>
        <v>Jun</v>
      </c>
      <c r="X3117">
        <f>MONTH(Sales_Data[[#This Row],[Order_Date]])</f>
        <v>6</v>
      </c>
      <c r="Y3117" t="str">
        <f>"Q"&amp;ROUNDUP(MONTH(Sales_Data[[#This Row],[Order_Date]])/3,0)</f>
        <v>Q2</v>
      </c>
    </row>
    <row r="3118" spans="1:25" x14ac:dyDescent="0.3">
      <c r="A3118" t="s">
        <v>4720</v>
      </c>
      <c r="B3118" s="1">
        <v>45759</v>
      </c>
      <c r="C3118" t="s">
        <v>4721</v>
      </c>
      <c r="D3118" t="s">
        <v>327</v>
      </c>
      <c r="E3118" t="s">
        <v>19</v>
      </c>
      <c r="F3118" t="s">
        <v>113</v>
      </c>
      <c r="G3118" t="s">
        <v>21</v>
      </c>
      <c r="H3118" t="s">
        <v>297</v>
      </c>
      <c r="I3118" t="s">
        <v>297</v>
      </c>
      <c r="J3118">
        <v>1</v>
      </c>
      <c r="K3118">
        <v>9344.69</v>
      </c>
      <c r="L3118">
        <v>0.05</v>
      </c>
      <c r="M3118">
        <v>7249.5</v>
      </c>
      <c r="N3118" t="s">
        <v>109</v>
      </c>
      <c r="O3118" t="s">
        <v>53</v>
      </c>
      <c r="P3118" t="s">
        <v>71</v>
      </c>
      <c r="Q3118">
        <f>Sales_Data[[#This Row],[Quantity]]*Sales_Data[[#This Row],[Unit_Price]]</f>
        <v>9344.69</v>
      </c>
      <c r="R3118">
        <f>Sales_Data[[#This Row],[Gross_Sales]]*Sales_Data[[#This Row],[Discount]]</f>
        <v>467.23450000000003</v>
      </c>
      <c r="S3118">
        <f>Sales_Data[[#This Row],[Gross_Sales]]-Sales_Data[[#This Row],[Discount_Amount]]</f>
        <v>8877.4555</v>
      </c>
      <c r="T3118">
        <f>Sales_Data[[#This Row],[Net Sales]]-Sales_Data[[#This Row],[Cost]]</f>
        <v>1627.9555</v>
      </c>
      <c r="U3118" s="2">
        <f>Sales_Data[[#This Row],[Profit]]/Sales_Data[[#This Row],[Net Sales]]</f>
        <v>0.18338086853828781</v>
      </c>
      <c r="V3118">
        <f>YEAR(Sales_Data[[#This Row],[Order_Date]])</f>
        <v>2025</v>
      </c>
      <c r="W3118" t="str">
        <f>TEXT(Sales_Data[[#This Row],[Order_Date]],"mmm")</f>
        <v>Apr</v>
      </c>
      <c r="X3118">
        <f>MONTH(Sales_Data[[#This Row],[Order_Date]])</f>
        <v>4</v>
      </c>
      <c r="Y3118" t="str">
        <f>"Q"&amp;ROUNDUP(MONTH(Sales_Data[[#This Row],[Order_Date]])/3,0)</f>
        <v>Q2</v>
      </c>
    </row>
    <row r="3119" spans="1:25" x14ac:dyDescent="0.3">
      <c r="A3119" t="s">
        <v>4722</v>
      </c>
      <c r="B3119" s="1">
        <v>45872</v>
      </c>
      <c r="C3119" t="s">
        <v>4723</v>
      </c>
      <c r="D3119" t="s">
        <v>715</v>
      </c>
      <c r="E3119" t="s">
        <v>48</v>
      </c>
      <c r="F3119" t="s">
        <v>126</v>
      </c>
      <c r="G3119" t="s">
        <v>41</v>
      </c>
      <c r="H3119" t="s">
        <v>102</v>
      </c>
      <c r="I3119" t="s">
        <v>103</v>
      </c>
      <c r="J3119">
        <v>1</v>
      </c>
      <c r="K3119">
        <v>25249.33</v>
      </c>
      <c r="L3119">
        <v>0.05</v>
      </c>
      <c r="M3119">
        <v>19100.96</v>
      </c>
      <c r="N3119" t="s">
        <v>24</v>
      </c>
      <c r="O3119" t="s">
        <v>25</v>
      </c>
      <c r="P3119" t="s">
        <v>26</v>
      </c>
      <c r="Q3119">
        <f>Sales_Data[[#This Row],[Quantity]]*Sales_Data[[#This Row],[Unit_Price]]</f>
        <v>25249.33</v>
      </c>
      <c r="R3119">
        <f>Sales_Data[[#This Row],[Gross_Sales]]*Sales_Data[[#This Row],[Discount]]</f>
        <v>1262.4665000000002</v>
      </c>
      <c r="S3119">
        <f>Sales_Data[[#This Row],[Gross_Sales]]-Sales_Data[[#This Row],[Discount_Amount]]</f>
        <v>23986.863500000003</v>
      </c>
      <c r="T3119">
        <f>Sales_Data[[#This Row],[Net Sales]]-Sales_Data[[#This Row],[Cost]]</f>
        <v>4885.903500000004</v>
      </c>
      <c r="U3119" s="2">
        <f>Sales_Data[[#This Row],[Profit]]/Sales_Data[[#This Row],[Net Sales]]</f>
        <v>0.20369080351001304</v>
      </c>
      <c r="V3119">
        <f>YEAR(Sales_Data[[#This Row],[Order_Date]])</f>
        <v>2025</v>
      </c>
      <c r="W3119" t="str">
        <f>TEXT(Sales_Data[[#This Row],[Order_Date]],"mmm")</f>
        <v>Aug</v>
      </c>
      <c r="X3119">
        <f>MONTH(Sales_Data[[#This Row],[Order_Date]])</f>
        <v>8</v>
      </c>
      <c r="Y3119" t="str">
        <f>"Q"&amp;ROUNDUP(MONTH(Sales_Data[[#This Row],[Order_Date]])/3,0)</f>
        <v>Q3</v>
      </c>
    </row>
    <row r="3120" spans="1:25" x14ac:dyDescent="0.3">
      <c r="A3120" t="s">
        <v>4724</v>
      </c>
      <c r="B3120" s="1">
        <v>45807</v>
      </c>
      <c r="C3120" t="s">
        <v>3014</v>
      </c>
      <c r="D3120" t="s">
        <v>777</v>
      </c>
      <c r="E3120" t="s">
        <v>39</v>
      </c>
      <c r="F3120" t="s">
        <v>96</v>
      </c>
      <c r="G3120" t="s">
        <v>21</v>
      </c>
      <c r="H3120" t="s">
        <v>127</v>
      </c>
      <c r="I3120" t="s">
        <v>342</v>
      </c>
      <c r="J3120">
        <v>1</v>
      </c>
      <c r="K3120">
        <v>4627.66</v>
      </c>
      <c r="L3120">
        <v>0.1</v>
      </c>
      <c r="M3120">
        <v>3317.7</v>
      </c>
      <c r="N3120" t="s">
        <v>109</v>
      </c>
      <c r="O3120" t="s">
        <v>35</v>
      </c>
      <c r="P3120" t="s">
        <v>26</v>
      </c>
      <c r="Q3120">
        <f>Sales_Data[[#This Row],[Quantity]]*Sales_Data[[#This Row],[Unit_Price]]</f>
        <v>4627.66</v>
      </c>
      <c r="R3120">
        <f>Sales_Data[[#This Row],[Gross_Sales]]*Sales_Data[[#This Row],[Discount]]</f>
        <v>462.76600000000002</v>
      </c>
      <c r="S3120">
        <f>Sales_Data[[#This Row],[Gross_Sales]]-Sales_Data[[#This Row],[Discount_Amount]]</f>
        <v>4164.8940000000002</v>
      </c>
      <c r="T3120">
        <f>Sales_Data[[#This Row],[Net Sales]]-Sales_Data[[#This Row],[Cost]]</f>
        <v>847.19400000000041</v>
      </c>
      <c r="U3120" s="2">
        <f>Sales_Data[[#This Row],[Profit]]/Sales_Data[[#This Row],[Net Sales]]</f>
        <v>0.20341310006929356</v>
      </c>
      <c r="V3120">
        <f>YEAR(Sales_Data[[#This Row],[Order_Date]])</f>
        <v>2025</v>
      </c>
      <c r="W3120" t="str">
        <f>TEXT(Sales_Data[[#This Row],[Order_Date]],"mmm")</f>
        <v>May</v>
      </c>
      <c r="X3120">
        <f>MONTH(Sales_Data[[#This Row],[Order_Date]])</f>
        <v>5</v>
      </c>
      <c r="Y3120" t="str">
        <f>"Q"&amp;ROUNDUP(MONTH(Sales_Data[[#This Row],[Order_Date]])/3,0)</f>
        <v>Q2</v>
      </c>
    </row>
    <row r="3121" spans="1:25" x14ac:dyDescent="0.3">
      <c r="A3121" t="s">
        <v>4725</v>
      </c>
      <c r="B3121" s="1">
        <v>45740</v>
      </c>
      <c r="C3121" t="s">
        <v>4652</v>
      </c>
      <c r="D3121" t="s">
        <v>1452</v>
      </c>
      <c r="E3121" t="s">
        <v>39</v>
      </c>
      <c r="F3121" t="s">
        <v>202</v>
      </c>
      <c r="G3121" t="s">
        <v>41</v>
      </c>
      <c r="H3121" t="s">
        <v>102</v>
      </c>
      <c r="I3121" t="s">
        <v>103</v>
      </c>
      <c r="J3121">
        <v>1</v>
      </c>
      <c r="K3121">
        <v>3615.16</v>
      </c>
      <c r="L3121">
        <v>0</v>
      </c>
      <c r="M3121">
        <v>2289.02</v>
      </c>
      <c r="N3121" t="s">
        <v>109</v>
      </c>
      <c r="O3121" t="s">
        <v>35</v>
      </c>
      <c r="P3121" t="s">
        <v>26</v>
      </c>
      <c r="Q3121">
        <f>Sales_Data[[#This Row],[Quantity]]*Sales_Data[[#This Row],[Unit_Price]]</f>
        <v>3615.16</v>
      </c>
      <c r="R3121">
        <f>Sales_Data[[#This Row],[Gross_Sales]]*Sales_Data[[#This Row],[Discount]]</f>
        <v>0</v>
      </c>
      <c r="S3121">
        <f>Sales_Data[[#This Row],[Gross_Sales]]-Sales_Data[[#This Row],[Discount_Amount]]</f>
        <v>3615.16</v>
      </c>
      <c r="T3121">
        <f>Sales_Data[[#This Row],[Net Sales]]-Sales_Data[[#This Row],[Cost]]</f>
        <v>1326.1399999999999</v>
      </c>
      <c r="U3121" s="2">
        <f>Sales_Data[[#This Row],[Profit]]/Sales_Data[[#This Row],[Net Sales]]</f>
        <v>0.36682747098330365</v>
      </c>
      <c r="V3121">
        <f>YEAR(Sales_Data[[#This Row],[Order_Date]])</f>
        <v>2025</v>
      </c>
      <c r="W3121" t="str">
        <f>TEXT(Sales_Data[[#This Row],[Order_Date]],"mmm")</f>
        <v>Mar</v>
      </c>
      <c r="X3121">
        <f>MONTH(Sales_Data[[#This Row],[Order_Date]])</f>
        <v>3</v>
      </c>
      <c r="Y3121" t="str">
        <f>"Q"&amp;ROUNDUP(MONTH(Sales_Data[[#This Row],[Order_Date]])/3,0)</f>
        <v>Q1</v>
      </c>
    </row>
    <row r="3122" spans="1:25" x14ac:dyDescent="0.3">
      <c r="A3122" t="s">
        <v>4726</v>
      </c>
      <c r="B3122" s="1">
        <v>45767</v>
      </c>
      <c r="C3122" t="s">
        <v>411</v>
      </c>
      <c r="D3122" t="s">
        <v>433</v>
      </c>
      <c r="E3122" t="s">
        <v>19</v>
      </c>
      <c r="F3122" t="s">
        <v>20</v>
      </c>
      <c r="G3122" t="s">
        <v>75</v>
      </c>
      <c r="H3122" t="s">
        <v>256</v>
      </c>
      <c r="I3122" t="s">
        <v>334</v>
      </c>
      <c r="J3122">
        <v>1</v>
      </c>
      <c r="K3122">
        <v>779.75</v>
      </c>
      <c r="L3122">
        <v>0.1</v>
      </c>
      <c r="M3122">
        <v>506.61</v>
      </c>
      <c r="N3122" t="s">
        <v>70</v>
      </c>
      <c r="O3122" t="s">
        <v>35</v>
      </c>
      <c r="P3122" t="s">
        <v>44</v>
      </c>
      <c r="Q3122">
        <f>Sales_Data[[#This Row],[Quantity]]*Sales_Data[[#This Row],[Unit_Price]]</f>
        <v>779.75</v>
      </c>
      <c r="R3122">
        <f>Sales_Data[[#This Row],[Gross_Sales]]*Sales_Data[[#This Row],[Discount]]</f>
        <v>77.975000000000009</v>
      </c>
      <c r="S3122">
        <f>Sales_Data[[#This Row],[Gross_Sales]]-Sales_Data[[#This Row],[Discount_Amount]]</f>
        <v>701.77499999999998</v>
      </c>
      <c r="T3122">
        <f>Sales_Data[[#This Row],[Net Sales]]-Sales_Data[[#This Row],[Cost]]</f>
        <v>195.16499999999996</v>
      </c>
      <c r="U3122" s="2">
        <f>Sales_Data[[#This Row],[Profit]]/Sales_Data[[#This Row],[Net Sales]]</f>
        <v>0.27810195575504965</v>
      </c>
      <c r="V3122">
        <f>YEAR(Sales_Data[[#This Row],[Order_Date]])</f>
        <v>2025</v>
      </c>
      <c r="W3122" t="str">
        <f>TEXT(Sales_Data[[#This Row],[Order_Date]],"mmm")</f>
        <v>Apr</v>
      </c>
      <c r="X3122">
        <f>MONTH(Sales_Data[[#This Row],[Order_Date]])</f>
        <v>4</v>
      </c>
      <c r="Y3122" t="str">
        <f>"Q"&amp;ROUNDUP(MONTH(Sales_Data[[#This Row],[Order_Date]])/3,0)</f>
        <v>Q2</v>
      </c>
    </row>
    <row r="3123" spans="1:25" x14ac:dyDescent="0.3">
      <c r="A3123" t="s">
        <v>4727</v>
      </c>
      <c r="B3123" s="1">
        <v>45932</v>
      </c>
      <c r="C3123" t="s">
        <v>2279</v>
      </c>
      <c r="D3123" t="s">
        <v>229</v>
      </c>
      <c r="E3123" t="s">
        <v>48</v>
      </c>
      <c r="F3123" t="s">
        <v>126</v>
      </c>
      <c r="G3123" t="s">
        <v>75</v>
      </c>
      <c r="H3123" t="s">
        <v>114</v>
      </c>
      <c r="I3123" t="s">
        <v>206</v>
      </c>
      <c r="J3123">
        <v>1</v>
      </c>
      <c r="K3123">
        <v>42754.73</v>
      </c>
      <c r="L3123">
        <v>0</v>
      </c>
      <c r="M3123">
        <v>27784.61</v>
      </c>
      <c r="N3123" t="s">
        <v>109</v>
      </c>
      <c r="O3123" t="s">
        <v>35</v>
      </c>
      <c r="P3123" t="s">
        <v>71</v>
      </c>
      <c r="Q3123">
        <f>Sales_Data[[#This Row],[Quantity]]*Sales_Data[[#This Row],[Unit_Price]]</f>
        <v>42754.73</v>
      </c>
      <c r="R3123">
        <f>Sales_Data[[#This Row],[Gross_Sales]]*Sales_Data[[#This Row],[Discount]]</f>
        <v>0</v>
      </c>
      <c r="S3123">
        <f>Sales_Data[[#This Row],[Gross_Sales]]-Sales_Data[[#This Row],[Discount_Amount]]</f>
        <v>42754.73</v>
      </c>
      <c r="T3123">
        <f>Sales_Data[[#This Row],[Net Sales]]-Sales_Data[[#This Row],[Cost]]</f>
        <v>14970.120000000003</v>
      </c>
      <c r="U3123" s="2">
        <f>Sales_Data[[#This Row],[Profit]]/Sales_Data[[#This Row],[Net Sales]]</f>
        <v>0.35013950503254265</v>
      </c>
      <c r="V3123">
        <f>YEAR(Sales_Data[[#This Row],[Order_Date]])</f>
        <v>2025</v>
      </c>
      <c r="W3123" t="str">
        <f>TEXT(Sales_Data[[#This Row],[Order_Date]],"mmm")</f>
        <v>Oct</v>
      </c>
      <c r="X3123">
        <f>MONTH(Sales_Data[[#This Row],[Order_Date]])</f>
        <v>10</v>
      </c>
      <c r="Y3123" t="str">
        <f>"Q"&amp;ROUNDUP(MONTH(Sales_Data[[#This Row],[Order_Date]])/3,0)</f>
        <v>Q4</v>
      </c>
    </row>
    <row r="3124" spans="1:25" x14ac:dyDescent="0.3">
      <c r="A3124" t="s">
        <v>4728</v>
      </c>
      <c r="B3124" s="1">
        <v>45858</v>
      </c>
      <c r="C3124" t="s">
        <v>3187</v>
      </c>
      <c r="D3124" t="s">
        <v>95</v>
      </c>
      <c r="E3124" t="s">
        <v>48</v>
      </c>
      <c r="F3124" t="s">
        <v>132</v>
      </c>
      <c r="G3124" t="s">
        <v>75</v>
      </c>
      <c r="H3124" t="s">
        <v>185</v>
      </c>
      <c r="I3124" t="s">
        <v>186</v>
      </c>
      <c r="J3124">
        <v>1</v>
      </c>
      <c r="K3124">
        <v>28304.720000000001</v>
      </c>
      <c r="L3124">
        <v>0.05</v>
      </c>
      <c r="M3124">
        <v>23047.69</v>
      </c>
      <c r="N3124" t="s">
        <v>52</v>
      </c>
      <c r="O3124" t="s">
        <v>35</v>
      </c>
      <c r="P3124" t="s">
        <v>44</v>
      </c>
      <c r="Q3124">
        <f>Sales_Data[[#This Row],[Quantity]]*Sales_Data[[#This Row],[Unit_Price]]</f>
        <v>28304.720000000001</v>
      </c>
      <c r="R3124">
        <f>Sales_Data[[#This Row],[Gross_Sales]]*Sales_Data[[#This Row],[Discount]]</f>
        <v>1415.2360000000001</v>
      </c>
      <c r="S3124">
        <f>Sales_Data[[#This Row],[Gross_Sales]]-Sales_Data[[#This Row],[Discount_Amount]]</f>
        <v>26889.484</v>
      </c>
      <c r="T3124">
        <f>Sales_Data[[#This Row],[Net Sales]]-Sales_Data[[#This Row],[Cost]]</f>
        <v>3841.7940000000017</v>
      </c>
      <c r="U3124" s="2">
        <f>Sales_Data[[#This Row],[Profit]]/Sales_Data[[#This Row],[Net Sales]]</f>
        <v>0.14287347425484259</v>
      </c>
      <c r="V3124">
        <f>YEAR(Sales_Data[[#This Row],[Order_Date]])</f>
        <v>2025</v>
      </c>
      <c r="W3124" t="str">
        <f>TEXT(Sales_Data[[#This Row],[Order_Date]],"mmm")</f>
        <v>Jul</v>
      </c>
      <c r="X3124">
        <f>MONTH(Sales_Data[[#This Row],[Order_Date]])</f>
        <v>7</v>
      </c>
      <c r="Y3124" t="str">
        <f>"Q"&amp;ROUNDUP(MONTH(Sales_Data[[#This Row],[Order_Date]])/3,0)</f>
        <v>Q3</v>
      </c>
    </row>
    <row r="3125" spans="1:25" x14ac:dyDescent="0.3">
      <c r="A3125" t="s">
        <v>4729</v>
      </c>
      <c r="B3125" s="1">
        <v>45941</v>
      </c>
      <c r="C3125" t="s">
        <v>2426</v>
      </c>
      <c r="D3125" t="s">
        <v>112</v>
      </c>
      <c r="E3125" t="s">
        <v>30</v>
      </c>
      <c r="F3125" t="s">
        <v>101</v>
      </c>
      <c r="G3125" t="s">
        <v>41</v>
      </c>
      <c r="H3125" t="s">
        <v>102</v>
      </c>
      <c r="I3125" t="s">
        <v>165</v>
      </c>
      <c r="J3125">
        <v>1</v>
      </c>
      <c r="K3125">
        <v>1873.07</v>
      </c>
      <c r="L3125">
        <v>0</v>
      </c>
      <c r="M3125">
        <v>1339.96</v>
      </c>
      <c r="N3125" t="s">
        <v>24</v>
      </c>
      <c r="O3125" t="s">
        <v>35</v>
      </c>
      <c r="P3125" t="s">
        <v>26</v>
      </c>
      <c r="Q3125">
        <f>Sales_Data[[#This Row],[Quantity]]*Sales_Data[[#This Row],[Unit_Price]]</f>
        <v>1873.07</v>
      </c>
      <c r="R3125">
        <f>Sales_Data[[#This Row],[Gross_Sales]]*Sales_Data[[#This Row],[Discount]]</f>
        <v>0</v>
      </c>
      <c r="S3125">
        <f>Sales_Data[[#This Row],[Gross_Sales]]-Sales_Data[[#This Row],[Discount_Amount]]</f>
        <v>1873.07</v>
      </c>
      <c r="T3125">
        <f>Sales_Data[[#This Row],[Net Sales]]-Sales_Data[[#This Row],[Cost]]</f>
        <v>533.1099999999999</v>
      </c>
      <c r="U3125" s="2">
        <f>Sales_Data[[#This Row],[Profit]]/Sales_Data[[#This Row],[Net Sales]]</f>
        <v>0.28461830043725</v>
      </c>
      <c r="V3125">
        <f>YEAR(Sales_Data[[#This Row],[Order_Date]])</f>
        <v>2025</v>
      </c>
      <c r="W3125" t="str">
        <f>TEXT(Sales_Data[[#This Row],[Order_Date]],"mmm")</f>
        <v>Oct</v>
      </c>
      <c r="X3125">
        <f>MONTH(Sales_Data[[#This Row],[Order_Date]])</f>
        <v>10</v>
      </c>
      <c r="Y3125" t="str">
        <f>"Q"&amp;ROUNDUP(MONTH(Sales_Data[[#This Row],[Order_Date]])/3,0)</f>
        <v>Q4</v>
      </c>
    </row>
    <row r="3126" spans="1:25" x14ac:dyDescent="0.3">
      <c r="A3126" t="s">
        <v>4730</v>
      </c>
      <c r="B3126" s="1">
        <v>45830</v>
      </c>
      <c r="C3126" t="s">
        <v>3581</v>
      </c>
      <c r="D3126" t="s">
        <v>387</v>
      </c>
      <c r="E3126" t="s">
        <v>19</v>
      </c>
      <c r="F3126" t="s">
        <v>66</v>
      </c>
      <c r="G3126" t="s">
        <v>67</v>
      </c>
      <c r="H3126" t="s">
        <v>68</v>
      </c>
      <c r="I3126" t="s">
        <v>69</v>
      </c>
      <c r="J3126">
        <v>4</v>
      </c>
      <c r="K3126">
        <v>2328.7399999999998</v>
      </c>
      <c r="L3126">
        <v>0.1</v>
      </c>
      <c r="M3126">
        <v>7107.65</v>
      </c>
      <c r="N3126" t="s">
        <v>52</v>
      </c>
      <c r="O3126" t="s">
        <v>35</v>
      </c>
      <c r="P3126" t="s">
        <v>44</v>
      </c>
      <c r="Q3126">
        <f>Sales_Data[[#This Row],[Quantity]]*Sales_Data[[#This Row],[Unit_Price]]</f>
        <v>9314.9599999999991</v>
      </c>
      <c r="R3126">
        <f>Sales_Data[[#This Row],[Gross_Sales]]*Sales_Data[[#This Row],[Discount]]</f>
        <v>931.49599999999998</v>
      </c>
      <c r="S3126">
        <f>Sales_Data[[#This Row],[Gross_Sales]]-Sales_Data[[#This Row],[Discount_Amount]]</f>
        <v>8383.4639999999999</v>
      </c>
      <c r="T3126">
        <f>Sales_Data[[#This Row],[Net Sales]]-Sales_Data[[#This Row],[Cost]]</f>
        <v>1275.8140000000003</v>
      </c>
      <c r="U3126" s="2">
        <f>Sales_Data[[#This Row],[Profit]]/Sales_Data[[#This Row],[Net Sales]]</f>
        <v>0.15218220057961723</v>
      </c>
      <c r="V3126">
        <f>YEAR(Sales_Data[[#This Row],[Order_Date]])</f>
        <v>2025</v>
      </c>
      <c r="W3126" t="str">
        <f>TEXT(Sales_Data[[#This Row],[Order_Date]],"mmm")</f>
        <v>Jun</v>
      </c>
      <c r="X3126">
        <f>MONTH(Sales_Data[[#This Row],[Order_Date]])</f>
        <v>6</v>
      </c>
      <c r="Y3126" t="str">
        <f>"Q"&amp;ROUNDUP(MONTH(Sales_Data[[#This Row],[Order_Date]])/3,0)</f>
        <v>Q2</v>
      </c>
    </row>
    <row r="3127" spans="1:25" x14ac:dyDescent="0.3">
      <c r="A3127" t="s">
        <v>4731</v>
      </c>
      <c r="B3127" s="1">
        <v>45984</v>
      </c>
      <c r="C3127" t="s">
        <v>1364</v>
      </c>
      <c r="D3127" t="s">
        <v>255</v>
      </c>
      <c r="E3127" t="s">
        <v>30</v>
      </c>
      <c r="F3127" t="s">
        <v>31</v>
      </c>
      <c r="G3127" t="s">
        <v>67</v>
      </c>
      <c r="H3127" t="s">
        <v>68</v>
      </c>
      <c r="I3127" t="s">
        <v>69</v>
      </c>
      <c r="J3127">
        <v>1</v>
      </c>
      <c r="K3127">
        <v>1296.76</v>
      </c>
      <c r="L3127">
        <v>0.05</v>
      </c>
      <c r="M3127">
        <v>865.56</v>
      </c>
      <c r="N3127" t="s">
        <v>70</v>
      </c>
      <c r="O3127" t="s">
        <v>35</v>
      </c>
      <c r="P3127" t="s">
        <v>26</v>
      </c>
      <c r="Q3127">
        <f>Sales_Data[[#This Row],[Quantity]]*Sales_Data[[#This Row],[Unit_Price]]</f>
        <v>1296.76</v>
      </c>
      <c r="R3127">
        <f>Sales_Data[[#This Row],[Gross_Sales]]*Sales_Data[[#This Row],[Discount]]</f>
        <v>64.838000000000008</v>
      </c>
      <c r="S3127">
        <f>Sales_Data[[#This Row],[Gross_Sales]]-Sales_Data[[#This Row],[Discount_Amount]]</f>
        <v>1231.922</v>
      </c>
      <c r="T3127">
        <f>Sales_Data[[#This Row],[Net Sales]]-Sales_Data[[#This Row],[Cost]]</f>
        <v>366.36200000000008</v>
      </c>
      <c r="U3127" s="2">
        <f>Sales_Data[[#This Row],[Profit]]/Sales_Data[[#This Row],[Net Sales]]</f>
        <v>0.29739058154655901</v>
      </c>
      <c r="V3127">
        <f>YEAR(Sales_Data[[#This Row],[Order_Date]])</f>
        <v>2025</v>
      </c>
      <c r="W3127" t="str">
        <f>TEXT(Sales_Data[[#This Row],[Order_Date]],"mmm")</f>
        <v>Nov</v>
      </c>
      <c r="X3127">
        <f>MONTH(Sales_Data[[#This Row],[Order_Date]])</f>
        <v>11</v>
      </c>
      <c r="Y3127" t="str">
        <f>"Q"&amp;ROUNDUP(MONTH(Sales_Data[[#This Row],[Order_Date]])/3,0)</f>
        <v>Q4</v>
      </c>
    </row>
    <row r="3128" spans="1:25" x14ac:dyDescent="0.3">
      <c r="A3128" t="s">
        <v>4732</v>
      </c>
      <c r="B3128" s="1">
        <v>45863</v>
      </c>
      <c r="C3128" t="s">
        <v>4733</v>
      </c>
      <c r="D3128" t="s">
        <v>74</v>
      </c>
      <c r="E3128" t="s">
        <v>19</v>
      </c>
      <c r="F3128" t="s">
        <v>113</v>
      </c>
      <c r="G3128" t="s">
        <v>67</v>
      </c>
      <c r="H3128" t="s">
        <v>133</v>
      </c>
      <c r="I3128" t="s">
        <v>138</v>
      </c>
      <c r="J3128">
        <v>2</v>
      </c>
      <c r="K3128">
        <v>4571.26</v>
      </c>
      <c r="L3128">
        <v>0.1</v>
      </c>
      <c r="M3128">
        <v>6537.38</v>
      </c>
      <c r="N3128" t="s">
        <v>52</v>
      </c>
      <c r="O3128" t="s">
        <v>35</v>
      </c>
      <c r="P3128" t="s">
        <v>71</v>
      </c>
      <c r="Q3128">
        <f>Sales_Data[[#This Row],[Quantity]]*Sales_Data[[#This Row],[Unit_Price]]</f>
        <v>9142.52</v>
      </c>
      <c r="R3128">
        <f>Sales_Data[[#This Row],[Gross_Sales]]*Sales_Data[[#This Row],[Discount]]</f>
        <v>914.25200000000007</v>
      </c>
      <c r="S3128">
        <f>Sales_Data[[#This Row],[Gross_Sales]]-Sales_Data[[#This Row],[Discount_Amount]]</f>
        <v>8228.268</v>
      </c>
      <c r="T3128">
        <f>Sales_Data[[#This Row],[Net Sales]]-Sales_Data[[#This Row],[Cost]]</f>
        <v>1690.8879999999999</v>
      </c>
      <c r="U3128" s="2">
        <f>Sales_Data[[#This Row],[Profit]]/Sales_Data[[#This Row],[Net Sales]]</f>
        <v>0.20549743882916793</v>
      </c>
      <c r="V3128">
        <f>YEAR(Sales_Data[[#This Row],[Order_Date]])</f>
        <v>2025</v>
      </c>
      <c r="W3128" t="str">
        <f>TEXT(Sales_Data[[#This Row],[Order_Date]],"mmm")</f>
        <v>Jul</v>
      </c>
      <c r="X3128">
        <f>MONTH(Sales_Data[[#This Row],[Order_Date]])</f>
        <v>7</v>
      </c>
      <c r="Y3128" t="str">
        <f>"Q"&amp;ROUNDUP(MONTH(Sales_Data[[#This Row],[Order_Date]])/3,0)</f>
        <v>Q3</v>
      </c>
    </row>
    <row r="3129" spans="1:25" x14ac:dyDescent="0.3">
      <c r="A3129" t="s">
        <v>4734</v>
      </c>
      <c r="B3129" s="1">
        <v>45720</v>
      </c>
      <c r="C3129" t="s">
        <v>1321</v>
      </c>
      <c r="D3129" t="s">
        <v>662</v>
      </c>
      <c r="E3129" t="s">
        <v>48</v>
      </c>
      <c r="F3129" t="s">
        <v>152</v>
      </c>
      <c r="G3129" t="s">
        <v>21</v>
      </c>
      <c r="H3129" t="s">
        <v>230</v>
      </c>
      <c r="I3129" t="s">
        <v>231</v>
      </c>
      <c r="J3129">
        <v>1</v>
      </c>
      <c r="K3129">
        <v>60895.96</v>
      </c>
      <c r="L3129">
        <v>0</v>
      </c>
      <c r="M3129">
        <v>37905.199999999997</v>
      </c>
      <c r="N3129" t="s">
        <v>70</v>
      </c>
      <c r="O3129" t="s">
        <v>35</v>
      </c>
      <c r="P3129" t="s">
        <v>44</v>
      </c>
      <c r="Q3129">
        <f>Sales_Data[[#This Row],[Quantity]]*Sales_Data[[#This Row],[Unit_Price]]</f>
        <v>60895.96</v>
      </c>
      <c r="R3129">
        <f>Sales_Data[[#This Row],[Gross_Sales]]*Sales_Data[[#This Row],[Discount]]</f>
        <v>0</v>
      </c>
      <c r="S3129">
        <f>Sales_Data[[#This Row],[Gross_Sales]]-Sales_Data[[#This Row],[Discount_Amount]]</f>
        <v>60895.96</v>
      </c>
      <c r="T3129">
        <f>Sales_Data[[#This Row],[Net Sales]]-Sales_Data[[#This Row],[Cost]]</f>
        <v>22990.760000000002</v>
      </c>
      <c r="U3129" s="2">
        <f>Sales_Data[[#This Row],[Profit]]/Sales_Data[[#This Row],[Net Sales]]</f>
        <v>0.37754163001946273</v>
      </c>
      <c r="V3129">
        <f>YEAR(Sales_Data[[#This Row],[Order_Date]])</f>
        <v>2025</v>
      </c>
      <c r="W3129" t="str">
        <f>TEXT(Sales_Data[[#This Row],[Order_Date]],"mmm")</f>
        <v>Mar</v>
      </c>
      <c r="X3129">
        <f>MONTH(Sales_Data[[#This Row],[Order_Date]])</f>
        <v>3</v>
      </c>
      <c r="Y3129" t="str">
        <f>"Q"&amp;ROUNDUP(MONTH(Sales_Data[[#This Row],[Order_Date]])/3,0)</f>
        <v>Q1</v>
      </c>
    </row>
    <row r="3130" spans="1:25" x14ac:dyDescent="0.3">
      <c r="A3130" t="s">
        <v>4735</v>
      </c>
      <c r="B3130" s="1">
        <v>45730</v>
      </c>
      <c r="C3130" t="s">
        <v>4736</v>
      </c>
      <c r="D3130" t="s">
        <v>857</v>
      </c>
      <c r="E3130" t="s">
        <v>19</v>
      </c>
      <c r="F3130" t="s">
        <v>66</v>
      </c>
      <c r="G3130" t="s">
        <v>21</v>
      </c>
      <c r="H3130" t="s">
        <v>230</v>
      </c>
      <c r="I3130" t="s">
        <v>328</v>
      </c>
      <c r="J3130">
        <v>1</v>
      </c>
      <c r="K3130">
        <v>8182.47</v>
      </c>
      <c r="L3130">
        <v>0</v>
      </c>
      <c r="M3130">
        <v>6557.3</v>
      </c>
      <c r="N3130" t="s">
        <v>24</v>
      </c>
      <c r="O3130" t="s">
        <v>53</v>
      </c>
      <c r="P3130" t="s">
        <v>26</v>
      </c>
      <c r="Q3130">
        <f>Sales_Data[[#This Row],[Quantity]]*Sales_Data[[#This Row],[Unit_Price]]</f>
        <v>8182.47</v>
      </c>
      <c r="R3130">
        <f>Sales_Data[[#This Row],[Gross_Sales]]*Sales_Data[[#This Row],[Discount]]</f>
        <v>0</v>
      </c>
      <c r="S3130">
        <f>Sales_Data[[#This Row],[Gross_Sales]]-Sales_Data[[#This Row],[Discount_Amount]]</f>
        <v>8182.47</v>
      </c>
      <c r="T3130">
        <f>Sales_Data[[#This Row],[Net Sales]]-Sales_Data[[#This Row],[Cost]]</f>
        <v>1625.17</v>
      </c>
      <c r="U3130" s="2">
        <f>Sales_Data[[#This Row],[Profit]]/Sales_Data[[#This Row],[Net Sales]]</f>
        <v>0.19861606580897945</v>
      </c>
      <c r="V3130">
        <f>YEAR(Sales_Data[[#This Row],[Order_Date]])</f>
        <v>2025</v>
      </c>
      <c r="W3130" t="str">
        <f>TEXT(Sales_Data[[#This Row],[Order_Date]],"mmm")</f>
        <v>Mar</v>
      </c>
      <c r="X3130">
        <f>MONTH(Sales_Data[[#This Row],[Order_Date]])</f>
        <v>3</v>
      </c>
      <c r="Y3130" t="str">
        <f>"Q"&amp;ROUNDUP(MONTH(Sales_Data[[#This Row],[Order_Date]])/3,0)</f>
        <v>Q1</v>
      </c>
    </row>
    <row r="3131" spans="1:25" x14ac:dyDescent="0.3">
      <c r="A3131" t="s">
        <v>4737</v>
      </c>
      <c r="B3131" s="1">
        <v>45908</v>
      </c>
      <c r="C3131" t="s">
        <v>2293</v>
      </c>
      <c r="D3131" t="s">
        <v>387</v>
      </c>
      <c r="E3131" t="s">
        <v>19</v>
      </c>
      <c r="F3131" t="s">
        <v>20</v>
      </c>
      <c r="G3131" t="s">
        <v>21</v>
      </c>
      <c r="H3131" t="s">
        <v>127</v>
      </c>
      <c r="I3131" t="s">
        <v>342</v>
      </c>
      <c r="J3131">
        <v>1</v>
      </c>
      <c r="K3131">
        <v>1427.74</v>
      </c>
      <c r="L3131">
        <v>0.1</v>
      </c>
      <c r="M3131">
        <v>1029.6300000000001</v>
      </c>
      <c r="N3131" t="s">
        <v>24</v>
      </c>
      <c r="O3131" t="s">
        <v>25</v>
      </c>
      <c r="P3131" t="s">
        <v>26</v>
      </c>
      <c r="Q3131">
        <f>Sales_Data[[#This Row],[Quantity]]*Sales_Data[[#This Row],[Unit_Price]]</f>
        <v>1427.74</v>
      </c>
      <c r="R3131">
        <f>Sales_Data[[#This Row],[Gross_Sales]]*Sales_Data[[#This Row],[Discount]]</f>
        <v>142.774</v>
      </c>
      <c r="S3131">
        <f>Sales_Data[[#This Row],[Gross_Sales]]-Sales_Data[[#This Row],[Discount_Amount]]</f>
        <v>1284.9659999999999</v>
      </c>
      <c r="T3131">
        <f>Sales_Data[[#This Row],[Net Sales]]-Sales_Data[[#This Row],[Cost]]</f>
        <v>255.33599999999979</v>
      </c>
      <c r="U3131" s="2">
        <f>Sales_Data[[#This Row],[Profit]]/Sales_Data[[#This Row],[Net Sales]]</f>
        <v>0.19871031607061962</v>
      </c>
      <c r="V3131">
        <f>YEAR(Sales_Data[[#This Row],[Order_Date]])</f>
        <v>2025</v>
      </c>
      <c r="W3131" t="str">
        <f>TEXT(Sales_Data[[#This Row],[Order_Date]],"mmm")</f>
        <v>Sep</v>
      </c>
      <c r="X3131">
        <f>MONTH(Sales_Data[[#This Row],[Order_Date]])</f>
        <v>9</v>
      </c>
      <c r="Y3131" t="str">
        <f>"Q"&amp;ROUNDUP(MONTH(Sales_Data[[#This Row],[Order_Date]])/3,0)</f>
        <v>Q3</v>
      </c>
    </row>
    <row r="3132" spans="1:25" x14ac:dyDescent="0.3">
      <c r="A3132" t="s">
        <v>4738</v>
      </c>
      <c r="B3132" s="1">
        <v>45781</v>
      </c>
      <c r="C3132" t="s">
        <v>3122</v>
      </c>
      <c r="D3132" t="s">
        <v>255</v>
      </c>
      <c r="E3132" t="s">
        <v>48</v>
      </c>
      <c r="F3132" t="s">
        <v>126</v>
      </c>
      <c r="G3132" t="s">
        <v>41</v>
      </c>
      <c r="H3132" t="s">
        <v>171</v>
      </c>
      <c r="I3132" t="s">
        <v>172</v>
      </c>
      <c r="J3132">
        <v>4</v>
      </c>
      <c r="K3132">
        <v>10314.86</v>
      </c>
      <c r="L3132">
        <v>0</v>
      </c>
      <c r="M3132">
        <v>27059.46</v>
      </c>
      <c r="N3132" t="s">
        <v>24</v>
      </c>
      <c r="O3132" t="s">
        <v>35</v>
      </c>
      <c r="P3132" t="s">
        <v>71</v>
      </c>
      <c r="Q3132">
        <f>Sales_Data[[#This Row],[Quantity]]*Sales_Data[[#This Row],[Unit_Price]]</f>
        <v>41259.440000000002</v>
      </c>
      <c r="R3132">
        <f>Sales_Data[[#This Row],[Gross_Sales]]*Sales_Data[[#This Row],[Discount]]</f>
        <v>0</v>
      </c>
      <c r="S3132">
        <f>Sales_Data[[#This Row],[Gross_Sales]]-Sales_Data[[#This Row],[Discount_Amount]]</f>
        <v>41259.440000000002</v>
      </c>
      <c r="T3132">
        <f>Sales_Data[[#This Row],[Net Sales]]-Sales_Data[[#This Row],[Cost]]</f>
        <v>14199.980000000003</v>
      </c>
      <c r="U3132" s="2">
        <f>Sales_Data[[#This Row],[Profit]]/Sales_Data[[#This Row],[Net Sales]]</f>
        <v>0.34416317817207415</v>
      </c>
      <c r="V3132">
        <f>YEAR(Sales_Data[[#This Row],[Order_Date]])</f>
        <v>2025</v>
      </c>
      <c r="W3132" t="str">
        <f>TEXT(Sales_Data[[#This Row],[Order_Date]],"mmm")</f>
        <v>May</v>
      </c>
      <c r="X3132">
        <f>MONTH(Sales_Data[[#This Row],[Order_Date]])</f>
        <v>5</v>
      </c>
      <c r="Y3132" t="str">
        <f>"Q"&amp;ROUNDUP(MONTH(Sales_Data[[#This Row],[Order_Date]])/3,0)</f>
        <v>Q2</v>
      </c>
    </row>
    <row r="3133" spans="1:25" x14ac:dyDescent="0.3">
      <c r="A3133" t="s">
        <v>4739</v>
      </c>
      <c r="B3133" s="1">
        <v>45778</v>
      </c>
      <c r="C3133" t="s">
        <v>2321</v>
      </c>
      <c r="D3133" t="s">
        <v>313</v>
      </c>
      <c r="E3133" t="s">
        <v>48</v>
      </c>
      <c r="F3133" t="s">
        <v>164</v>
      </c>
      <c r="G3133" t="s">
        <v>41</v>
      </c>
      <c r="H3133" t="s">
        <v>102</v>
      </c>
      <c r="I3133" t="s">
        <v>165</v>
      </c>
      <c r="J3133">
        <v>1</v>
      </c>
      <c r="K3133">
        <v>6518.57</v>
      </c>
      <c r="L3133">
        <v>0</v>
      </c>
      <c r="M3133">
        <v>4799.87</v>
      </c>
      <c r="N3133" t="s">
        <v>83</v>
      </c>
      <c r="O3133" t="s">
        <v>25</v>
      </c>
      <c r="P3133" t="s">
        <v>44</v>
      </c>
      <c r="Q3133">
        <f>Sales_Data[[#This Row],[Quantity]]*Sales_Data[[#This Row],[Unit_Price]]</f>
        <v>6518.57</v>
      </c>
      <c r="R3133">
        <f>Sales_Data[[#This Row],[Gross_Sales]]*Sales_Data[[#This Row],[Discount]]</f>
        <v>0</v>
      </c>
      <c r="S3133">
        <f>Sales_Data[[#This Row],[Gross_Sales]]-Sales_Data[[#This Row],[Discount_Amount]]</f>
        <v>6518.57</v>
      </c>
      <c r="T3133">
        <f>Sales_Data[[#This Row],[Net Sales]]-Sales_Data[[#This Row],[Cost]]</f>
        <v>1718.6999999999998</v>
      </c>
      <c r="U3133" s="2">
        <f>Sales_Data[[#This Row],[Profit]]/Sales_Data[[#This Row],[Net Sales]]</f>
        <v>0.26366212221392116</v>
      </c>
      <c r="V3133">
        <f>YEAR(Sales_Data[[#This Row],[Order_Date]])</f>
        <v>2025</v>
      </c>
      <c r="W3133" t="str">
        <f>TEXT(Sales_Data[[#This Row],[Order_Date]],"mmm")</f>
        <v>May</v>
      </c>
      <c r="X3133">
        <f>MONTH(Sales_Data[[#This Row],[Order_Date]])</f>
        <v>5</v>
      </c>
      <c r="Y3133" t="str">
        <f>"Q"&amp;ROUNDUP(MONTH(Sales_Data[[#This Row],[Order_Date]])/3,0)</f>
        <v>Q2</v>
      </c>
    </row>
    <row r="3134" spans="1:25" x14ac:dyDescent="0.3">
      <c r="A3134" t="s">
        <v>4740</v>
      </c>
      <c r="B3134" s="1">
        <v>45932</v>
      </c>
      <c r="C3134" t="s">
        <v>163</v>
      </c>
      <c r="D3134" t="s">
        <v>699</v>
      </c>
      <c r="E3134" t="s">
        <v>48</v>
      </c>
      <c r="F3134" t="s">
        <v>152</v>
      </c>
      <c r="G3134" t="s">
        <v>21</v>
      </c>
      <c r="H3134" t="s">
        <v>230</v>
      </c>
      <c r="I3134" t="s">
        <v>231</v>
      </c>
      <c r="J3134">
        <v>2</v>
      </c>
      <c r="K3134">
        <v>38893.21</v>
      </c>
      <c r="L3134">
        <v>0.05</v>
      </c>
      <c r="M3134">
        <v>58942.98</v>
      </c>
      <c r="N3134" t="s">
        <v>52</v>
      </c>
      <c r="O3134" t="s">
        <v>35</v>
      </c>
      <c r="P3134" t="s">
        <v>71</v>
      </c>
      <c r="Q3134">
        <f>Sales_Data[[#This Row],[Quantity]]*Sales_Data[[#This Row],[Unit_Price]]</f>
        <v>77786.42</v>
      </c>
      <c r="R3134">
        <f>Sales_Data[[#This Row],[Gross_Sales]]*Sales_Data[[#This Row],[Discount]]</f>
        <v>3889.3209999999999</v>
      </c>
      <c r="S3134">
        <f>Sales_Data[[#This Row],[Gross_Sales]]-Sales_Data[[#This Row],[Discount_Amount]]</f>
        <v>73897.099000000002</v>
      </c>
      <c r="T3134">
        <f>Sales_Data[[#This Row],[Net Sales]]-Sales_Data[[#This Row],[Cost]]</f>
        <v>14954.118999999999</v>
      </c>
      <c r="U3134" s="2">
        <f>Sales_Data[[#This Row],[Profit]]/Sales_Data[[#This Row],[Net Sales]]</f>
        <v>0.2023640873913061</v>
      </c>
      <c r="V3134">
        <f>YEAR(Sales_Data[[#This Row],[Order_Date]])</f>
        <v>2025</v>
      </c>
      <c r="W3134" t="str">
        <f>TEXT(Sales_Data[[#This Row],[Order_Date]],"mmm")</f>
        <v>Oct</v>
      </c>
      <c r="X3134">
        <f>MONTH(Sales_Data[[#This Row],[Order_Date]])</f>
        <v>10</v>
      </c>
      <c r="Y3134" t="str">
        <f>"Q"&amp;ROUNDUP(MONTH(Sales_Data[[#This Row],[Order_Date]])/3,0)</f>
        <v>Q4</v>
      </c>
    </row>
    <row r="3135" spans="1:25" x14ac:dyDescent="0.3">
      <c r="A3135" t="s">
        <v>4741</v>
      </c>
      <c r="B3135" s="1">
        <v>45777</v>
      </c>
      <c r="C3135" t="s">
        <v>4742</v>
      </c>
      <c r="D3135" t="s">
        <v>194</v>
      </c>
      <c r="E3135" t="s">
        <v>48</v>
      </c>
      <c r="F3135" t="s">
        <v>126</v>
      </c>
      <c r="G3135" t="s">
        <v>21</v>
      </c>
      <c r="H3135" t="s">
        <v>127</v>
      </c>
      <c r="I3135" t="s">
        <v>314</v>
      </c>
      <c r="J3135">
        <v>2</v>
      </c>
      <c r="K3135">
        <v>13350.46</v>
      </c>
      <c r="L3135">
        <v>0.1</v>
      </c>
      <c r="M3135">
        <v>18215.78</v>
      </c>
      <c r="N3135" t="s">
        <v>109</v>
      </c>
      <c r="O3135" t="s">
        <v>53</v>
      </c>
      <c r="P3135" t="s">
        <v>44</v>
      </c>
      <c r="Q3135">
        <f>Sales_Data[[#This Row],[Quantity]]*Sales_Data[[#This Row],[Unit_Price]]</f>
        <v>26700.92</v>
      </c>
      <c r="R3135">
        <f>Sales_Data[[#This Row],[Gross_Sales]]*Sales_Data[[#This Row],[Discount]]</f>
        <v>2670.0920000000001</v>
      </c>
      <c r="S3135">
        <f>Sales_Data[[#This Row],[Gross_Sales]]-Sales_Data[[#This Row],[Discount_Amount]]</f>
        <v>24030.827999999998</v>
      </c>
      <c r="T3135">
        <f>Sales_Data[[#This Row],[Net Sales]]-Sales_Data[[#This Row],[Cost]]</f>
        <v>5815.0479999999989</v>
      </c>
      <c r="U3135" s="2">
        <f>Sales_Data[[#This Row],[Profit]]/Sales_Data[[#This Row],[Net Sales]]</f>
        <v>0.24198283970906034</v>
      </c>
      <c r="V3135">
        <f>YEAR(Sales_Data[[#This Row],[Order_Date]])</f>
        <v>2025</v>
      </c>
      <c r="W3135" t="str">
        <f>TEXT(Sales_Data[[#This Row],[Order_Date]],"mmm")</f>
        <v>Apr</v>
      </c>
      <c r="X3135">
        <f>MONTH(Sales_Data[[#This Row],[Order_Date]])</f>
        <v>4</v>
      </c>
      <c r="Y3135" t="str">
        <f>"Q"&amp;ROUNDUP(MONTH(Sales_Data[[#This Row],[Order_Date]])/3,0)</f>
        <v>Q2</v>
      </c>
    </row>
    <row r="3136" spans="1:25" x14ac:dyDescent="0.3">
      <c r="A3136" t="s">
        <v>4743</v>
      </c>
      <c r="B3136" s="1">
        <v>45974</v>
      </c>
      <c r="C3136" t="s">
        <v>3599</v>
      </c>
      <c r="D3136" t="s">
        <v>685</v>
      </c>
      <c r="E3136" t="s">
        <v>19</v>
      </c>
      <c r="F3136" t="s">
        <v>57</v>
      </c>
      <c r="G3136" t="s">
        <v>67</v>
      </c>
      <c r="H3136" t="s">
        <v>88</v>
      </c>
      <c r="I3136" t="s">
        <v>89</v>
      </c>
      <c r="J3136">
        <v>1</v>
      </c>
      <c r="K3136">
        <v>9325.0499999999993</v>
      </c>
      <c r="L3136">
        <v>0.1</v>
      </c>
      <c r="M3136">
        <v>7222.62</v>
      </c>
      <c r="N3136" t="s">
        <v>109</v>
      </c>
      <c r="O3136" t="s">
        <v>25</v>
      </c>
      <c r="P3136" t="s">
        <v>71</v>
      </c>
      <c r="Q3136">
        <f>Sales_Data[[#This Row],[Quantity]]*Sales_Data[[#This Row],[Unit_Price]]</f>
        <v>9325.0499999999993</v>
      </c>
      <c r="R3136">
        <f>Sales_Data[[#This Row],[Gross_Sales]]*Sales_Data[[#This Row],[Discount]]</f>
        <v>932.505</v>
      </c>
      <c r="S3136">
        <f>Sales_Data[[#This Row],[Gross_Sales]]-Sales_Data[[#This Row],[Discount_Amount]]</f>
        <v>8392.5450000000001</v>
      </c>
      <c r="T3136">
        <f>Sales_Data[[#This Row],[Net Sales]]-Sales_Data[[#This Row],[Cost]]</f>
        <v>1169.9250000000002</v>
      </c>
      <c r="U3136" s="2">
        <f>Sales_Data[[#This Row],[Profit]]/Sales_Data[[#This Row],[Net Sales]]</f>
        <v>0.13940050366128512</v>
      </c>
      <c r="V3136">
        <f>YEAR(Sales_Data[[#This Row],[Order_Date]])</f>
        <v>2025</v>
      </c>
      <c r="W3136" t="str">
        <f>TEXT(Sales_Data[[#This Row],[Order_Date]],"mmm")</f>
        <v>Nov</v>
      </c>
      <c r="X3136">
        <f>MONTH(Sales_Data[[#This Row],[Order_Date]])</f>
        <v>11</v>
      </c>
      <c r="Y3136" t="str">
        <f>"Q"&amp;ROUNDUP(MONTH(Sales_Data[[#This Row],[Order_Date]])/3,0)</f>
        <v>Q4</v>
      </c>
    </row>
    <row r="3137" spans="1:25" x14ac:dyDescent="0.3">
      <c r="A3137" t="s">
        <v>4744</v>
      </c>
      <c r="B3137" s="1">
        <v>45821</v>
      </c>
      <c r="C3137" t="s">
        <v>3751</v>
      </c>
      <c r="D3137" t="s">
        <v>175</v>
      </c>
      <c r="E3137" t="s">
        <v>119</v>
      </c>
      <c r="F3137" t="s">
        <v>184</v>
      </c>
      <c r="G3137" t="s">
        <v>67</v>
      </c>
      <c r="H3137" t="s">
        <v>68</v>
      </c>
      <c r="I3137" t="s">
        <v>97</v>
      </c>
      <c r="J3137">
        <v>4</v>
      </c>
      <c r="K3137">
        <v>3645.53</v>
      </c>
      <c r="L3137">
        <v>0</v>
      </c>
      <c r="M3137">
        <v>9840.35</v>
      </c>
      <c r="N3137" t="s">
        <v>24</v>
      </c>
      <c r="O3137" t="s">
        <v>35</v>
      </c>
      <c r="P3137" t="s">
        <v>26</v>
      </c>
      <c r="Q3137">
        <f>Sales_Data[[#This Row],[Quantity]]*Sales_Data[[#This Row],[Unit_Price]]</f>
        <v>14582.12</v>
      </c>
      <c r="R3137">
        <f>Sales_Data[[#This Row],[Gross_Sales]]*Sales_Data[[#This Row],[Discount]]</f>
        <v>0</v>
      </c>
      <c r="S3137">
        <f>Sales_Data[[#This Row],[Gross_Sales]]-Sales_Data[[#This Row],[Discount_Amount]]</f>
        <v>14582.12</v>
      </c>
      <c r="T3137">
        <f>Sales_Data[[#This Row],[Net Sales]]-Sales_Data[[#This Row],[Cost]]</f>
        <v>4741.7700000000004</v>
      </c>
      <c r="U3137" s="2">
        <f>Sales_Data[[#This Row],[Profit]]/Sales_Data[[#This Row],[Net Sales]]</f>
        <v>0.32517699758334179</v>
      </c>
      <c r="V3137">
        <f>YEAR(Sales_Data[[#This Row],[Order_Date]])</f>
        <v>2025</v>
      </c>
      <c r="W3137" t="str">
        <f>TEXT(Sales_Data[[#This Row],[Order_Date]],"mmm")</f>
        <v>Jun</v>
      </c>
      <c r="X3137">
        <f>MONTH(Sales_Data[[#This Row],[Order_Date]])</f>
        <v>6</v>
      </c>
      <c r="Y3137" t="str">
        <f>"Q"&amp;ROUNDUP(MONTH(Sales_Data[[#This Row],[Order_Date]])/3,0)</f>
        <v>Q2</v>
      </c>
    </row>
    <row r="3138" spans="1:25" x14ac:dyDescent="0.3">
      <c r="A3138" t="s">
        <v>4745</v>
      </c>
      <c r="B3138" s="1">
        <v>45943</v>
      </c>
      <c r="C3138" t="s">
        <v>4397</v>
      </c>
      <c r="D3138" t="s">
        <v>183</v>
      </c>
      <c r="E3138" t="s">
        <v>19</v>
      </c>
      <c r="F3138" t="s">
        <v>20</v>
      </c>
      <c r="G3138" t="s">
        <v>41</v>
      </c>
      <c r="H3138" t="s">
        <v>102</v>
      </c>
      <c r="I3138" t="s">
        <v>103</v>
      </c>
      <c r="J3138">
        <v>1</v>
      </c>
      <c r="K3138">
        <v>14607.06</v>
      </c>
      <c r="L3138">
        <v>0.1</v>
      </c>
      <c r="M3138">
        <v>11449.42</v>
      </c>
      <c r="N3138" t="s">
        <v>24</v>
      </c>
      <c r="O3138" t="s">
        <v>25</v>
      </c>
      <c r="P3138" t="s">
        <v>44</v>
      </c>
      <c r="Q3138">
        <f>Sales_Data[[#This Row],[Quantity]]*Sales_Data[[#This Row],[Unit_Price]]</f>
        <v>14607.06</v>
      </c>
      <c r="R3138">
        <f>Sales_Data[[#This Row],[Gross_Sales]]*Sales_Data[[#This Row],[Discount]]</f>
        <v>1460.7060000000001</v>
      </c>
      <c r="S3138">
        <f>Sales_Data[[#This Row],[Gross_Sales]]-Sales_Data[[#This Row],[Discount_Amount]]</f>
        <v>13146.353999999999</v>
      </c>
      <c r="T3138">
        <f>Sales_Data[[#This Row],[Net Sales]]-Sales_Data[[#This Row],[Cost]]</f>
        <v>1696.9339999999993</v>
      </c>
      <c r="U3138" s="2">
        <f>Sales_Data[[#This Row],[Profit]]/Sales_Data[[#This Row],[Net Sales]]</f>
        <v>0.12908019972685958</v>
      </c>
      <c r="V3138">
        <f>YEAR(Sales_Data[[#This Row],[Order_Date]])</f>
        <v>2025</v>
      </c>
      <c r="W3138" t="str">
        <f>TEXT(Sales_Data[[#This Row],[Order_Date]],"mmm")</f>
        <v>Oct</v>
      </c>
      <c r="X3138">
        <f>MONTH(Sales_Data[[#This Row],[Order_Date]])</f>
        <v>10</v>
      </c>
      <c r="Y3138" t="str">
        <f>"Q"&amp;ROUNDUP(MONTH(Sales_Data[[#This Row],[Order_Date]])/3,0)</f>
        <v>Q4</v>
      </c>
    </row>
    <row r="3139" spans="1:25" x14ac:dyDescent="0.3">
      <c r="A3139" t="s">
        <v>4746</v>
      </c>
      <c r="B3139" s="1">
        <v>45922</v>
      </c>
      <c r="C3139" t="s">
        <v>499</v>
      </c>
      <c r="D3139" t="s">
        <v>241</v>
      </c>
      <c r="E3139" t="s">
        <v>39</v>
      </c>
      <c r="F3139" t="s">
        <v>96</v>
      </c>
      <c r="G3139" t="s">
        <v>67</v>
      </c>
      <c r="H3139" t="s">
        <v>88</v>
      </c>
      <c r="I3139" t="s">
        <v>89</v>
      </c>
      <c r="J3139">
        <v>1</v>
      </c>
      <c r="K3139">
        <v>2515.23</v>
      </c>
      <c r="L3139">
        <v>0.1</v>
      </c>
      <c r="M3139">
        <v>1693.65</v>
      </c>
      <c r="N3139" t="s">
        <v>52</v>
      </c>
      <c r="O3139" t="s">
        <v>53</v>
      </c>
      <c r="P3139" t="s">
        <v>44</v>
      </c>
      <c r="Q3139">
        <f>Sales_Data[[#This Row],[Quantity]]*Sales_Data[[#This Row],[Unit_Price]]</f>
        <v>2515.23</v>
      </c>
      <c r="R3139">
        <f>Sales_Data[[#This Row],[Gross_Sales]]*Sales_Data[[#This Row],[Discount]]</f>
        <v>251.52300000000002</v>
      </c>
      <c r="S3139">
        <f>Sales_Data[[#This Row],[Gross_Sales]]-Sales_Data[[#This Row],[Discount_Amount]]</f>
        <v>2263.7069999999999</v>
      </c>
      <c r="T3139">
        <f>Sales_Data[[#This Row],[Net Sales]]-Sales_Data[[#This Row],[Cost]]</f>
        <v>570.05699999999979</v>
      </c>
      <c r="U3139" s="2">
        <f>Sales_Data[[#This Row],[Profit]]/Sales_Data[[#This Row],[Net Sales]]</f>
        <v>0.25182455149893507</v>
      </c>
      <c r="V3139">
        <f>YEAR(Sales_Data[[#This Row],[Order_Date]])</f>
        <v>2025</v>
      </c>
      <c r="W3139" t="str">
        <f>TEXT(Sales_Data[[#This Row],[Order_Date]],"mmm")</f>
        <v>Sep</v>
      </c>
      <c r="X3139">
        <f>MONTH(Sales_Data[[#This Row],[Order_Date]])</f>
        <v>9</v>
      </c>
      <c r="Y3139" t="str">
        <f>"Q"&amp;ROUNDUP(MONTH(Sales_Data[[#This Row],[Order_Date]])/3,0)</f>
        <v>Q3</v>
      </c>
    </row>
    <row r="3140" spans="1:25" x14ac:dyDescent="0.3">
      <c r="A3140" t="s">
        <v>4747</v>
      </c>
      <c r="B3140" s="1">
        <v>45977</v>
      </c>
      <c r="C3140" t="s">
        <v>4117</v>
      </c>
      <c r="D3140" t="s">
        <v>393</v>
      </c>
      <c r="E3140" t="s">
        <v>19</v>
      </c>
      <c r="F3140" t="s">
        <v>81</v>
      </c>
      <c r="G3140" t="s">
        <v>41</v>
      </c>
      <c r="H3140" t="s">
        <v>102</v>
      </c>
      <c r="I3140" t="s">
        <v>388</v>
      </c>
      <c r="J3140">
        <v>1</v>
      </c>
      <c r="K3140">
        <v>8627.99</v>
      </c>
      <c r="L3140">
        <v>0.05</v>
      </c>
      <c r="M3140">
        <v>7212.47</v>
      </c>
      <c r="N3140" t="s">
        <v>52</v>
      </c>
      <c r="O3140" t="s">
        <v>35</v>
      </c>
      <c r="P3140" t="s">
        <v>26</v>
      </c>
      <c r="Q3140">
        <f>Sales_Data[[#This Row],[Quantity]]*Sales_Data[[#This Row],[Unit_Price]]</f>
        <v>8627.99</v>
      </c>
      <c r="R3140">
        <f>Sales_Data[[#This Row],[Gross_Sales]]*Sales_Data[[#This Row],[Discount]]</f>
        <v>431.39949999999999</v>
      </c>
      <c r="S3140">
        <f>Sales_Data[[#This Row],[Gross_Sales]]-Sales_Data[[#This Row],[Discount_Amount]]</f>
        <v>8196.5905000000002</v>
      </c>
      <c r="T3140">
        <f>Sales_Data[[#This Row],[Net Sales]]-Sales_Data[[#This Row],[Cost]]</f>
        <v>984.12049999999999</v>
      </c>
      <c r="U3140" s="2">
        <f>Sales_Data[[#This Row],[Profit]]/Sales_Data[[#This Row],[Net Sales]]</f>
        <v>0.12006461711122447</v>
      </c>
      <c r="V3140">
        <f>YEAR(Sales_Data[[#This Row],[Order_Date]])</f>
        <v>2025</v>
      </c>
      <c r="W3140" t="str">
        <f>TEXT(Sales_Data[[#This Row],[Order_Date]],"mmm")</f>
        <v>Nov</v>
      </c>
      <c r="X3140">
        <f>MONTH(Sales_Data[[#This Row],[Order_Date]])</f>
        <v>11</v>
      </c>
      <c r="Y3140" t="str">
        <f>"Q"&amp;ROUNDUP(MONTH(Sales_Data[[#This Row],[Order_Date]])/3,0)</f>
        <v>Q4</v>
      </c>
    </row>
    <row r="3141" spans="1:25" x14ac:dyDescent="0.3">
      <c r="A3141" t="s">
        <v>4748</v>
      </c>
      <c r="B3141" s="1">
        <v>45818</v>
      </c>
      <c r="C3141" t="s">
        <v>4749</v>
      </c>
      <c r="D3141" t="s">
        <v>317</v>
      </c>
      <c r="E3141" t="s">
        <v>19</v>
      </c>
      <c r="F3141" t="s">
        <v>66</v>
      </c>
      <c r="G3141" t="s">
        <v>21</v>
      </c>
      <c r="H3141" t="s">
        <v>297</v>
      </c>
      <c r="I3141" t="s">
        <v>494</v>
      </c>
      <c r="J3141">
        <v>1</v>
      </c>
      <c r="K3141">
        <v>13178.24</v>
      </c>
      <c r="L3141">
        <v>0</v>
      </c>
      <c r="M3141">
        <v>9631.32</v>
      </c>
      <c r="N3141" t="s">
        <v>52</v>
      </c>
      <c r="O3141" t="s">
        <v>35</v>
      </c>
      <c r="P3141" t="s">
        <v>44</v>
      </c>
      <c r="Q3141">
        <f>Sales_Data[[#This Row],[Quantity]]*Sales_Data[[#This Row],[Unit_Price]]</f>
        <v>13178.24</v>
      </c>
      <c r="R3141">
        <f>Sales_Data[[#This Row],[Gross_Sales]]*Sales_Data[[#This Row],[Discount]]</f>
        <v>0</v>
      </c>
      <c r="S3141">
        <f>Sales_Data[[#This Row],[Gross_Sales]]-Sales_Data[[#This Row],[Discount_Amount]]</f>
        <v>13178.24</v>
      </c>
      <c r="T3141">
        <f>Sales_Data[[#This Row],[Net Sales]]-Sales_Data[[#This Row],[Cost]]</f>
        <v>3546.92</v>
      </c>
      <c r="U3141" s="2">
        <f>Sales_Data[[#This Row],[Profit]]/Sales_Data[[#This Row],[Net Sales]]</f>
        <v>0.26914974989072898</v>
      </c>
      <c r="V3141">
        <f>YEAR(Sales_Data[[#This Row],[Order_Date]])</f>
        <v>2025</v>
      </c>
      <c r="W3141" t="str">
        <f>TEXT(Sales_Data[[#This Row],[Order_Date]],"mmm")</f>
        <v>Jun</v>
      </c>
      <c r="X3141">
        <f>MONTH(Sales_Data[[#This Row],[Order_Date]])</f>
        <v>6</v>
      </c>
      <c r="Y3141" t="str">
        <f>"Q"&amp;ROUNDUP(MONTH(Sales_Data[[#This Row],[Order_Date]])/3,0)</f>
        <v>Q2</v>
      </c>
    </row>
    <row r="3142" spans="1:25" x14ac:dyDescent="0.3">
      <c r="A3142" t="s">
        <v>4750</v>
      </c>
      <c r="B3142" s="1">
        <v>45965</v>
      </c>
      <c r="C3142" t="s">
        <v>299</v>
      </c>
      <c r="D3142" t="s">
        <v>444</v>
      </c>
      <c r="E3142" t="s">
        <v>48</v>
      </c>
      <c r="F3142" t="s">
        <v>49</v>
      </c>
      <c r="G3142" t="s">
        <v>67</v>
      </c>
      <c r="H3142" t="s">
        <v>88</v>
      </c>
      <c r="I3142" t="s">
        <v>89</v>
      </c>
      <c r="J3142">
        <v>1</v>
      </c>
      <c r="K3142">
        <v>29017.8</v>
      </c>
      <c r="L3142">
        <v>0.1</v>
      </c>
      <c r="M3142">
        <v>22090.639999999999</v>
      </c>
      <c r="N3142" t="s">
        <v>52</v>
      </c>
      <c r="O3142" t="s">
        <v>35</v>
      </c>
      <c r="P3142" t="s">
        <v>44</v>
      </c>
      <c r="Q3142">
        <f>Sales_Data[[#This Row],[Quantity]]*Sales_Data[[#This Row],[Unit_Price]]</f>
        <v>29017.8</v>
      </c>
      <c r="R3142">
        <f>Sales_Data[[#This Row],[Gross_Sales]]*Sales_Data[[#This Row],[Discount]]</f>
        <v>2901.78</v>
      </c>
      <c r="S3142">
        <f>Sales_Data[[#This Row],[Gross_Sales]]-Sales_Data[[#This Row],[Discount_Amount]]</f>
        <v>26116.02</v>
      </c>
      <c r="T3142">
        <f>Sales_Data[[#This Row],[Net Sales]]-Sales_Data[[#This Row],[Cost]]</f>
        <v>4025.380000000001</v>
      </c>
      <c r="U3142" s="2">
        <f>Sales_Data[[#This Row],[Profit]]/Sales_Data[[#This Row],[Net Sales]]</f>
        <v>0.15413451207343237</v>
      </c>
      <c r="V3142">
        <f>YEAR(Sales_Data[[#This Row],[Order_Date]])</f>
        <v>2025</v>
      </c>
      <c r="W3142" t="str">
        <f>TEXT(Sales_Data[[#This Row],[Order_Date]],"mmm")</f>
        <v>Nov</v>
      </c>
      <c r="X3142">
        <f>MONTH(Sales_Data[[#This Row],[Order_Date]])</f>
        <v>11</v>
      </c>
      <c r="Y3142" t="str">
        <f>"Q"&amp;ROUNDUP(MONTH(Sales_Data[[#This Row],[Order_Date]])/3,0)</f>
        <v>Q4</v>
      </c>
    </row>
    <row r="3143" spans="1:25" x14ac:dyDescent="0.3">
      <c r="A3143" t="s">
        <v>4751</v>
      </c>
      <c r="B3143" s="1">
        <v>45746</v>
      </c>
      <c r="C3143" t="s">
        <v>933</v>
      </c>
      <c r="D3143" t="s">
        <v>1004</v>
      </c>
      <c r="E3143" t="s">
        <v>19</v>
      </c>
      <c r="F3143" t="s">
        <v>20</v>
      </c>
      <c r="G3143" t="s">
        <v>32</v>
      </c>
      <c r="H3143" t="s">
        <v>33</v>
      </c>
      <c r="I3143" t="s">
        <v>34</v>
      </c>
      <c r="J3143">
        <v>2</v>
      </c>
      <c r="K3143">
        <v>14422.63</v>
      </c>
      <c r="L3143">
        <v>0.1</v>
      </c>
      <c r="M3143">
        <v>21739.45</v>
      </c>
      <c r="N3143" t="s">
        <v>52</v>
      </c>
      <c r="O3143" t="s">
        <v>35</v>
      </c>
      <c r="P3143" t="s">
        <v>26</v>
      </c>
      <c r="Q3143">
        <f>Sales_Data[[#This Row],[Quantity]]*Sales_Data[[#This Row],[Unit_Price]]</f>
        <v>28845.26</v>
      </c>
      <c r="R3143">
        <f>Sales_Data[[#This Row],[Gross_Sales]]*Sales_Data[[#This Row],[Discount]]</f>
        <v>2884.5259999999998</v>
      </c>
      <c r="S3143">
        <f>Sales_Data[[#This Row],[Gross_Sales]]-Sales_Data[[#This Row],[Discount_Amount]]</f>
        <v>25960.733999999997</v>
      </c>
      <c r="T3143">
        <f>Sales_Data[[#This Row],[Net Sales]]-Sales_Data[[#This Row],[Cost]]</f>
        <v>4221.283999999996</v>
      </c>
      <c r="U3143" s="2">
        <f>Sales_Data[[#This Row],[Profit]]/Sales_Data[[#This Row],[Net Sales]]</f>
        <v>0.16260264443986816</v>
      </c>
      <c r="V3143">
        <f>YEAR(Sales_Data[[#This Row],[Order_Date]])</f>
        <v>2025</v>
      </c>
      <c r="W3143" t="str">
        <f>TEXT(Sales_Data[[#This Row],[Order_Date]],"mmm")</f>
        <v>Mar</v>
      </c>
      <c r="X3143">
        <f>MONTH(Sales_Data[[#This Row],[Order_Date]])</f>
        <v>3</v>
      </c>
      <c r="Y3143" t="str">
        <f>"Q"&amp;ROUNDUP(MONTH(Sales_Data[[#This Row],[Order_Date]])/3,0)</f>
        <v>Q1</v>
      </c>
    </row>
    <row r="3144" spans="1:25" x14ac:dyDescent="0.3">
      <c r="A3144" t="s">
        <v>4752</v>
      </c>
      <c r="B3144" s="1">
        <v>45799</v>
      </c>
      <c r="C3144" t="s">
        <v>2103</v>
      </c>
      <c r="D3144" t="s">
        <v>283</v>
      </c>
      <c r="E3144" t="s">
        <v>19</v>
      </c>
      <c r="F3144" t="s">
        <v>113</v>
      </c>
      <c r="G3144" t="s">
        <v>21</v>
      </c>
      <c r="H3144" t="s">
        <v>22</v>
      </c>
      <c r="I3144" t="s">
        <v>23</v>
      </c>
      <c r="J3144">
        <v>1</v>
      </c>
      <c r="K3144">
        <v>12147.14</v>
      </c>
      <c r="L3144">
        <v>0</v>
      </c>
      <c r="M3144">
        <v>9233.25</v>
      </c>
      <c r="N3144" t="s">
        <v>70</v>
      </c>
      <c r="O3144" t="s">
        <v>35</v>
      </c>
      <c r="P3144" t="s">
        <v>71</v>
      </c>
      <c r="Q3144">
        <f>Sales_Data[[#This Row],[Quantity]]*Sales_Data[[#This Row],[Unit_Price]]</f>
        <v>12147.14</v>
      </c>
      <c r="R3144">
        <f>Sales_Data[[#This Row],[Gross_Sales]]*Sales_Data[[#This Row],[Discount]]</f>
        <v>0</v>
      </c>
      <c r="S3144">
        <f>Sales_Data[[#This Row],[Gross_Sales]]-Sales_Data[[#This Row],[Discount_Amount]]</f>
        <v>12147.14</v>
      </c>
      <c r="T3144">
        <f>Sales_Data[[#This Row],[Net Sales]]-Sales_Data[[#This Row],[Cost]]</f>
        <v>2913.8899999999994</v>
      </c>
      <c r="U3144" s="2">
        <f>Sales_Data[[#This Row],[Profit]]/Sales_Data[[#This Row],[Net Sales]]</f>
        <v>0.23988280368876949</v>
      </c>
      <c r="V3144">
        <f>YEAR(Sales_Data[[#This Row],[Order_Date]])</f>
        <v>2025</v>
      </c>
      <c r="W3144" t="str">
        <f>TEXT(Sales_Data[[#This Row],[Order_Date]],"mmm")</f>
        <v>May</v>
      </c>
      <c r="X3144">
        <f>MONTH(Sales_Data[[#This Row],[Order_Date]])</f>
        <v>5</v>
      </c>
      <c r="Y3144" t="str">
        <f>"Q"&amp;ROUNDUP(MONTH(Sales_Data[[#This Row],[Order_Date]])/3,0)</f>
        <v>Q2</v>
      </c>
    </row>
    <row r="3145" spans="1:25" x14ac:dyDescent="0.3">
      <c r="A3145" t="s">
        <v>4753</v>
      </c>
      <c r="B3145" s="1">
        <v>45860</v>
      </c>
      <c r="C3145" t="s">
        <v>1233</v>
      </c>
      <c r="D3145" t="s">
        <v>596</v>
      </c>
      <c r="E3145" t="s">
        <v>48</v>
      </c>
      <c r="F3145" t="s">
        <v>152</v>
      </c>
      <c r="G3145" t="s">
        <v>67</v>
      </c>
      <c r="H3145" t="s">
        <v>88</v>
      </c>
      <c r="I3145" t="s">
        <v>157</v>
      </c>
      <c r="J3145">
        <v>2</v>
      </c>
      <c r="K3145">
        <v>27568.6</v>
      </c>
      <c r="L3145">
        <v>0.1</v>
      </c>
      <c r="M3145">
        <v>40606.730000000003</v>
      </c>
      <c r="N3145" t="s">
        <v>70</v>
      </c>
      <c r="O3145" t="s">
        <v>35</v>
      </c>
      <c r="P3145" t="s">
        <v>44</v>
      </c>
      <c r="Q3145">
        <f>Sales_Data[[#This Row],[Quantity]]*Sales_Data[[#This Row],[Unit_Price]]</f>
        <v>55137.2</v>
      </c>
      <c r="R3145">
        <f>Sales_Data[[#This Row],[Gross_Sales]]*Sales_Data[[#This Row],[Discount]]</f>
        <v>5513.72</v>
      </c>
      <c r="S3145">
        <f>Sales_Data[[#This Row],[Gross_Sales]]-Sales_Data[[#This Row],[Discount_Amount]]</f>
        <v>49623.479999999996</v>
      </c>
      <c r="T3145">
        <f>Sales_Data[[#This Row],[Net Sales]]-Sales_Data[[#This Row],[Cost]]</f>
        <v>9016.7499999999927</v>
      </c>
      <c r="U3145" s="2">
        <f>Sales_Data[[#This Row],[Profit]]/Sales_Data[[#This Row],[Net Sales]]</f>
        <v>0.18170329851916861</v>
      </c>
      <c r="V3145">
        <f>YEAR(Sales_Data[[#This Row],[Order_Date]])</f>
        <v>2025</v>
      </c>
      <c r="W3145" t="str">
        <f>TEXT(Sales_Data[[#This Row],[Order_Date]],"mmm")</f>
        <v>Jul</v>
      </c>
      <c r="X3145">
        <f>MONTH(Sales_Data[[#This Row],[Order_Date]])</f>
        <v>7</v>
      </c>
      <c r="Y3145" t="str">
        <f>"Q"&amp;ROUNDUP(MONTH(Sales_Data[[#This Row],[Order_Date]])/3,0)</f>
        <v>Q3</v>
      </c>
    </row>
    <row r="3146" spans="1:25" x14ac:dyDescent="0.3">
      <c r="A3146" t="s">
        <v>4754</v>
      </c>
      <c r="B3146" s="1">
        <v>45966</v>
      </c>
      <c r="C3146" t="s">
        <v>130</v>
      </c>
      <c r="D3146" t="s">
        <v>419</v>
      </c>
      <c r="E3146" t="s">
        <v>30</v>
      </c>
      <c r="F3146" t="s">
        <v>101</v>
      </c>
      <c r="G3146" t="s">
        <v>67</v>
      </c>
      <c r="H3146" t="s">
        <v>88</v>
      </c>
      <c r="I3146" t="s">
        <v>157</v>
      </c>
      <c r="J3146">
        <v>1</v>
      </c>
      <c r="K3146">
        <v>2643.91</v>
      </c>
      <c r="L3146">
        <v>0.05</v>
      </c>
      <c r="M3146">
        <v>2042.34</v>
      </c>
      <c r="N3146" t="s">
        <v>24</v>
      </c>
      <c r="O3146" t="s">
        <v>35</v>
      </c>
      <c r="P3146" t="s">
        <v>71</v>
      </c>
      <c r="Q3146">
        <f>Sales_Data[[#This Row],[Quantity]]*Sales_Data[[#This Row],[Unit_Price]]</f>
        <v>2643.91</v>
      </c>
      <c r="R3146">
        <f>Sales_Data[[#This Row],[Gross_Sales]]*Sales_Data[[#This Row],[Discount]]</f>
        <v>132.19550000000001</v>
      </c>
      <c r="S3146">
        <f>Sales_Data[[#This Row],[Gross_Sales]]-Sales_Data[[#This Row],[Discount_Amount]]</f>
        <v>2511.7145</v>
      </c>
      <c r="T3146">
        <f>Sales_Data[[#This Row],[Net Sales]]-Sales_Data[[#This Row],[Cost]]</f>
        <v>469.37450000000013</v>
      </c>
      <c r="U3146" s="2">
        <f>Sales_Data[[#This Row],[Profit]]/Sales_Data[[#This Row],[Net Sales]]</f>
        <v>0.18687414513074641</v>
      </c>
      <c r="V3146">
        <f>YEAR(Sales_Data[[#This Row],[Order_Date]])</f>
        <v>2025</v>
      </c>
      <c r="W3146" t="str">
        <f>TEXT(Sales_Data[[#This Row],[Order_Date]],"mmm")</f>
        <v>Nov</v>
      </c>
      <c r="X3146">
        <f>MONTH(Sales_Data[[#This Row],[Order_Date]])</f>
        <v>11</v>
      </c>
      <c r="Y3146" t="str">
        <f>"Q"&amp;ROUNDUP(MONTH(Sales_Data[[#This Row],[Order_Date]])/3,0)</f>
        <v>Q4</v>
      </c>
    </row>
    <row r="3147" spans="1:25" x14ac:dyDescent="0.3">
      <c r="A3147" t="s">
        <v>4755</v>
      </c>
      <c r="B3147" s="1">
        <v>45884</v>
      </c>
      <c r="C3147" t="s">
        <v>4235</v>
      </c>
      <c r="D3147" t="s">
        <v>160</v>
      </c>
      <c r="E3147" t="s">
        <v>19</v>
      </c>
      <c r="F3147" t="s">
        <v>81</v>
      </c>
      <c r="G3147" t="s">
        <v>75</v>
      </c>
      <c r="H3147" t="s">
        <v>114</v>
      </c>
      <c r="I3147" t="s">
        <v>206</v>
      </c>
      <c r="J3147">
        <v>5</v>
      </c>
      <c r="K3147">
        <v>17432.62</v>
      </c>
      <c r="L3147">
        <v>0.1</v>
      </c>
      <c r="M3147">
        <v>51343.92</v>
      </c>
      <c r="N3147" t="s">
        <v>52</v>
      </c>
      <c r="O3147" t="s">
        <v>35</v>
      </c>
      <c r="P3147" t="s">
        <v>71</v>
      </c>
      <c r="Q3147">
        <f>Sales_Data[[#This Row],[Quantity]]*Sales_Data[[#This Row],[Unit_Price]]</f>
        <v>87163.099999999991</v>
      </c>
      <c r="R3147">
        <f>Sales_Data[[#This Row],[Gross_Sales]]*Sales_Data[[#This Row],[Discount]]</f>
        <v>8716.31</v>
      </c>
      <c r="S3147">
        <f>Sales_Data[[#This Row],[Gross_Sales]]-Sales_Data[[#This Row],[Discount_Amount]]</f>
        <v>78446.789999999994</v>
      </c>
      <c r="T3147">
        <f>Sales_Data[[#This Row],[Net Sales]]-Sales_Data[[#This Row],[Cost]]</f>
        <v>27102.869999999995</v>
      </c>
      <c r="U3147" s="2">
        <f>Sales_Data[[#This Row],[Profit]]/Sales_Data[[#This Row],[Net Sales]]</f>
        <v>0.34549367794399233</v>
      </c>
      <c r="V3147">
        <f>YEAR(Sales_Data[[#This Row],[Order_Date]])</f>
        <v>2025</v>
      </c>
      <c r="W3147" t="str">
        <f>TEXT(Sales_Data[[#This Row],[Order_Date]],"mmm")</f>
        <v>Aug</v>
      </c>
      <c r="X3147">
        <f>MONTH(Sales_Data[[#This Row],[Order_Date]])</f>
        <v>8</v>
      </c>
      <c r="Y3147" t="str">
        <f>"Q"&amp;ROUNDUP(MONTH(Sales_Data[[#This Row],[Order_Date]])/3,0)</f>
        <v>Q3</v>
      </c>
    </row>
    <row r="3148" spans="1:25" x14ac:dyDescent="0.3">
      <c r="A3148" t="s">
        <v>4756</v>
      </c>
      <c r="B3148" s="1">
        <v>45991</v>
      </c>
      <c r="C3148" t="s">
        <v>3937</v>
      </c>
      <c r="D3148" t="s">
        <v>1171</v>
      </c>
      <c r="E3148" t="s">
        <v>19</v>
      </c>
      <c r="F3148" t="s">
        <v>66</v>
      </c>
      <c r="G3148" t="s">
        <v>67</v>
      </c>
      <c r="H3148" t="s">
        <v>121</v>
      </c>
      <c r="I3148" t="s">
        <v>122</v>
      </c>
      <c r="J3148">
        <v>1</v>
      </c>
      <c r="K3148">
        <v>12145.88</v>
      </c>
      <c r="L3148">
        <v>0</v>
      </c>
      <c r="M3148">
        <v>9849.77</v>
      </c>
      <c r="N3148" t="s">
        <v>70</v>
      </c>
      <c r="O3148" t="s">
        <v>35</v>
      </c>
      <c r="P3148" t="s">
        <v>71</v>
      </c>
      <c r="Q3148">
        <f>Sales_Data[[#This Row],[Quantity]]*Sales_Data[[#This Row],[Unit_Price]]</f>
        <v>12145.88</v>
      </c>
      <c r="R3148">
        <f>Sales_Data[[#This Row],[Gross_Sales]]*Sales_Data[[#This Row],[Discount]]</f>
        <v>0</v>
      </c>
      <c r="S3148">
        <f>Sales_Data[[#This Row],[Gross_Sales]]-Sales_Data[[#This Row],[Discount_Amount]]</f>
        <v>12145.88</v>
      </c>
      <c r="T3148">
        <f>Sales_Data[[#This Row],[Net Sales]]-Sales_Data[[#This Row],[Cost]]</f>
        <v>2296.1099999999988</v>
      </c>
      <c r="U3148" s="2">
        <f>Sales_Data[[#This Row],[Profit]]/Sales_Data[[#This Row],[Net Sales]]</f>
        <v>0.18904435084160218</v>
      </c>
      <c r="V3148">
        <f>YEAR(Sales_Data[[#This Row],[Order_Date]])</f>
        <v>2025</v>
      </c>
      <c r="W3148" t="str">
        <f>TEXT(Sales_Data[[#This Row],[Order_Date]],"mmm")</f>
        <v>Nov</v>
      </c>
      <c r="X3148">
        <f>MONTH(Sales_Data[[#This Row],[Order_Date]])</f>
        <v>11</v>
      </c>
      <c r="Y3148" t="str">
        <f>"Q"&amp;ROUNDUP(MONTH(Sales_Data[[#This Row],[Order_Date]])/3,0)</f>
        <v>Q4</v>
      </c>
    </row>
    <row r="3149" spans="1:25" x14ac:dyDescent="0.3">
      <c r="A3149" t="s">
        <v>4757</v>
      </c>
      <c r="B3149" s="1">
        <v>45879</v>
      </c>
      <c r="C3149" t="s">
        <v>1358</v>
      </c>
      <c r="D3149" t="s">
        <v>151</v>
      </c>
      <c r="E3149" t="s">
        <v>48</v>
      </c>
      <c r="F3149" t="s">
        <v>126</v>
      </c>
      <c r="G3149" t="s">
        <v>41</v>
      </c>
      <c r="H3149" t="s">
        <v>102</v>
      </c>
      <c r="I3149" t="s">
        <v>103</v>
      </c>
      <c r="J3149">
        <v>2</v>
      </c>
      <c r="K3149">
        <v>58967.199999999997</v>
      </c>
      <c r="L3149">
        <v>0.05</v>
      </c>
      <c r="M3149">
        <v>90637.09</v>
      </c>
      <c r="N3149" t="s">
        <v>24</v>
      </c>
      <c r="O3149" t="s">
        <v>53</v>
      </c>
      <c r="P3149" t="s">
        <v>44</v>
      </c>
      <c r="Q3149">
        <f>Sales_Data[[#This Row],[Quantity]]*Sales_Data[[#This Row],[Unit_Price]]</f>
        <v>117934.39999999999</v>
      </c>
      <c r="R3149">
        <f>Sales_Data[[#This Row],[Gross_Sales]]*Sales_Data[[#This Row],[Discount]]</f>
        <v>5896.72</v>
      </c>
      <c r="S3149">
        <f>Sales_Data[[#This Row],[Gross_Sales]]-Sales_Data[[#This Row],[Discount_Amount]]</f>
        <v>112037.68</v>
      </c>
      <c r="T3149">
        <f>Sales_Data[[#This Row],[Net Sales]]-Sales_Data[[#This Row],[Cost]]</f>
        <v>21400.589999999997</v>
      </c>
      <c r="U3149" s="2">
        <f>Sales_Data[[#This Row],[Profit]]/Sales_Data[[#This Row],[Net Sales]]</f>
        <v>0.19101243438814511</v>
      </c>
      <c r="V3149">
        <f>YEAR(Sales_Data[[#This Row],[Order_Date]])</f>
        <v>2025</v>
      </c>
      <c r="W3149" t="str">
        <f>TEXT(Sales_Data[[#This Row],[Order_Date]],"mmm")</f>
        <v>Aug</v>
      </c>
      <c r="X3149">
        <f>MONTH(Sales_Data[[#This Row],[Order_Date]])</f>
        <v>8</v>
      </c>
      <c r="Y3149" t="str">
        <f>"Q"&amp;ROUNDUP(MONTH(Sales_Data[[#This Row],[Order_Date]])/3,0)</f>
        <v>Q3</v>
      </c>
    </row>
    <row r="3150" spans="1:25" x14ac:dyDescent="0.3">
      <c r="A3150" t="s">
        <v>4758</v>
      </c>
      <c r="B3150" s="1">
        <v>45698</v>
      </c>
      <c r="C3150" t="s">
        <v>1673</v>
      </c>
      <c r="D3150" t="s">
        <v>414</v>
      </c>
      <c r="E3150" t="s">
        <v>39</v>
      </c>
      <c r="F3150" t="s">
        <v>40</v>
      </c>
      <c r="G3150" t="s">
        <v>32</v>
      </c>
      <c r="H3150" t="s">
        <v>50</v>
      </c>
      <c r="I3150" t="s">
        <v>51</v>
      </c>
      <c r="J3150">
        <v>2</v>
      </c>
      <c r="K3150">
        <v>1579.81</v>
      </c>
      <c r="L3150">
        <v>0.05</v>
      </c>
      <c r="M3150">
        <v>2196.92</v>
      </c>
      <c r="N3150" t="s">
        <v>70</v>
      </c>
      <c r="O3150" t="s">
        <v>35</v>
      </c>
      <c r="P3150" t="s">
        <v>44</v>
      </c>
      <c r="Q3150">
        <f>Sales_Data[[#This Row],[Quantity]]*Sales_Data[[#This Row],[Unit_Price]]</f>
        <v>3159.62</v>
      </c>
      <c r="R3150">
        <f>Sales_Data[[#This Row],[Gross_Sales]]*Sales_Data[[#This Row],[Discount]]</f>
        <v>157.98099999999999</v>
      </c>
      <c r="S3150">
        <f>Sales_Data[[#This Row],[Gross_Sales]]-Sales_Data[[#This Row],[Discount_Amount]]</f>
        <v>3001.6390000000001</v>
      </c>
      <c r="T3150">
        <f>Sales_Data[[#This Row],[Net Sales]]-Sales_Data[[#This Row],[Cost]]</f>
        <v>804.71900000000005</v>
      </c>
      <c r="U3150" s="2">
        <f>Sales_Data[[#This Row],[Profit]]/Sales_Data[[#This Row],[Net Sales]]</f>
        <v>0.2680931984159321</v>
      </c>
      <c r="V3150">
        <f>YEAR(Sales_Data[[#This Row],[Order_Date]])</f>
        <v>2025</v>
      </c>
      <c r="W3150" t="str">
        <f>TEXT(Sales_Data[[#This Row],[Order_Date]],"mmm")</f>
        <v>Feb</v>
      </c>
      <c r="X3150">
        <f>MONTH(Sales_Data[[#This Row],[Order_Date]])</f>
        <v>2</v>
      </c>
      <c r="Y3150" t="str">
        <f>"Q"&amp;ROUNDUP(MONTH(Sales_Data[[#This Row],[Order_Date]])/3,0)</f>
        <v>Q1</v>
      </c>
    </row>
    <row r="3151" spans="1:25" x14ac:dyDescent="0.3">
      <c r="A3151" t="s">
        <v>4759</v>
      </c>
      <c r="B3151" s="1">
        <v>45853</v>
      </c>
      <c r="C3151" t="s">
        <v>3438</v>
      </c>
      <c r="D3151" t="s">
        <v>280</v>
      </c>
      <c r="E3151" t="s">
        <v>30</v>
      </c>
      <c r="F3151" t="s">
        <v>31</v>
      </c>
      <c r="G3151" t="s">
        <v>41</v>
      </c>
      <c r="H3151" t="s">
        <v>147</v>
      </c>
      <c r="I3151" t="s">
        <v>369</v>
      </c>
      <c r="J3151">
        <v>1</v>
      </c>
      <c r="K3151">
        <v>2545.37</v>
      </c>
      <c r="L3151">
        <v>0.05</v>
      </c>
      <c r="M3151">
        <v>1595.87</v>
      </c>
      <c r="N3151" t="s">
        <v>24</v>
      </c>
      <c r="O3151" t="s">
        <v>53</v>
      </c>
      <c r="P3151" t="s">
        <v>26</v>
      </c>
      <c r="Q3151">
        <f>Sales_Data[[#This Row],[Quantity]]*Sales_Data[[#This Row],[Unit_Price]]</f>
        <v>2545.37</v>
      </c>
      <c r="R3151">
        <f>Sales_Data[[#This Row],[Gross_Sales]]*Sales_Data[[#This Row],[Discount]]</f>
        <v>127.2685</v>
      </c>
      <c r="S3151">
        <f>Sales_Data[[#This Row],[Gross_Sales]]-Sales_Data[[#This Row],[Discount_Amount]]</f>
        <v>2418.1014999999998</v>
      </c>
      <c r="T3151">
        <f>Sales_Data[[#This Row],[Net Sales]]-Sales_Data[[#This Row],[Cost]]</f>
        <v>822.23149999999987</v>
      </c>
      <c r="U3151" s="2">
        <f>Sales_Data[[#This Row],[Profit]]/Sales_Data[[#This Row],[Net Sales]]</f>
        <v>0.34003183902743533</v>
      </c>
      <c r="V3151">
        <f>YEAR(Sales_Data[[#This Row],[Order_Date]])</f>
        <v>2025</v>
      </c>
      <c r="W3151" t="str">
        <f>TEXT(Sales_Data[[#This Row],[Order_Date]],"mmm")</f>
        <v>Jul</v>
      </c>
      <c r="X3151">
        <f>MONTH(Sales_Data[[#This Row],[Order_Date]])</f>
        <v>7</v>
      </c>
      <c r="Y3151" t="str">
        <f>"Q"&amp;ROUNDUP(MONTH(Sales_Data[[#This Row],[Order_Date]])/3,0)</f>
        <v>Q3</v>
      </c>
    </row>
    <row r="3152" spans="1:25" x14ac:dyDescent="0.3">
      <c r="A3152" t="s">
        <v>4760</v>
      </c>
      <c r="B3152" s="1">
        <v>45725</v>
      </c>
      <c r="C3152" t="s">
        <v>3644</v>
      </c>
      <c r="D3152" t="s">
        <v>553</v>
      </c>
      <c r="E3152" t="s">
        <v>48</v>
      </c>
      <c r="F3152" t="s">
        <v>126</v>
      </c>
      <c r="G3152" t="s">
        <v>67</v>
      </c>
      <c r="H3152" t="s">
        <v>133</v>
      </c>
      <c r="I3152" t="s">
        <v>134</v>
      </c>
      <c r="J3152">
        <v>1</v>
      </c>
      <c r="K3152">
        <v>59200.02</v>
      </c>
      <c r="L3152">
        <v>0.05</v>
      </c>
      <c r="M3152">
        <v>41466.67</v>
      </c>
      <c r="N3152" t="s">
        <v>70</v>
      </c>
      <c r="O3152" t="s">
        <v>35</v>
      </c>
      <c r="P3152" t="s">
        <v>44</v>
      </c>
      <c r="Q3152">
        <f>Sales_Data[[#This Row],[Quantity]]*Sales_Data[[#This Row],[Unit_Price]]</f>
        <v>59200.02</v>
      </c>
      <c r="R3152">
        <f>Sales_Data[[#This Row],[Gross_Sales]]*Sales_Data[[#This Row],[Discount]]</f>
        <v>2960.0010000000002</v>
      </c>
      <c r="S3152">
        <f>Sales_Data[[#This Row],[Gross_Sales]]-Sales_Data[[#This Row],[Discount_Amount]]</f>
        <v>56240.019</v>
      </c>
      <c r="T3152">
        <f>Sales_Data[[#This Row],[Net Sales]]-Sales_Data[[#This Row],[Cost]]</f>
        <v>14773.349000000002</v>
      </c>
      <c r="U3152" s="2">
        <f>Sales_Data[[#This Row],[Profit]]/Sales_Data[[#This Row],[Net Sales]]</f>
        <v>0.262683926191419</v>
      </c>
      <c r="V3152">
        <f>YEAR(Sales_Data[[#This Row],[Order_Date]])</f>
        <v>2025</v>
      </c>
      <c r="W3152" t="str">
        <f>TEXT(Sales_Data[[#This Row],[Order_Date]],"mmm")</f>
        <v>Mar</v>
      </c>
      <c r="X3152">
        <f>MONTH(Sales_Data[[#This Row],[Order_Date]])</f>
        <v>3</v>
      </c>
      <c r="Y3152" t="str">
        <f>"Q"&amp;ROUNDUP(MONTH(Sales_Data[[#This Row],[Order_Date]])/3,0)</f>
        <v>Q1</v>
      </c>
    </row>
    <row r="3153" spans="1:25" x14ac:dyDescent="0.3">
      <c r="A3153" t="s">
        <v>4761</v>
      </c>
      <c r="B3153" s="1">
        <v>45921</v>
      </c>
      <c r="C3153" t="s">
        <v>2055</v>
      </c>
      <c r="D3153" t="s">
        <v>118</v>
      </c>
      <c r="E3153" t="s">
        <v>48</v>
      </c>
      <c r="F3153" t="s">
        <v>152</v>
      </c>
      <c r="G3153" t="s">
        <v>32</v>
      </c>
      <c r="H3153" t="s">
        <v>33</v>
      </c>
      <c r="I3153" t="s">
        <v>161</v>
      </c>
      <c r="J3153">
        <v>1</v>
      </c>
      <c r="K3153">
        <v>21985.87</v>
      </c>
      <c r="L3153">
        <v>0.1</v>
      </c>
      <c r="M3153">
        <v>16110.72</v>
      </c>
      <c r="N3153" t="s">
        <v>70</v>
      </c>
      <c r="O3153" t="s">
        <v>53</v>
      </c>
      <c r="P3153" t="s">
        <v>71</v>
      </c>
      <c r="Q3153">
        <f>Sales_Data[[#This Row],[Quantity]]*Sales_Data[[#This Row],[Unit_Price]]</f>
        <v>21985.87</v>
      </c>
      <c r="R3153">
        <f>Sales_Data[[#This Row],[Gross_Sales]]*Sales_Data[[#This Row],[Discount]]</f>
        <v>2198.587</v>
      </c>
      <c r="S3153">
        <f>Sales_Data[[#This Row],[Gross_Sales]]-Sales_Data[[#This Row],[Discount_Amount]]</f>
        <v>19787.282999999999</v>
      </c>
      <c r="T3153">
        <f>Sales_Data[[#This Row],[Net Sales]]-Sales_Data[[#This Row],[Cost]]</f>
        <v>3676.5630000000001</v>
      </c>
      <c r="U3153" s="2">
        <f>Sales_Data[[#This Row],[Profit]]/Sales_Data[[#This Row],[Net Sales]]</f>
        <v>0.18580433705830154</v>
      </c>
      <c r="V3153">
        <f>YEAR(Sales_Data[[#This Row],[Order_Date]])</f>
        <v>2025</v>
      </c>
      <c r="W3153" t="str">
        <f>TEXT(Sales_Data[[#This Row],[Order_Date]],"mmm")</f>
        <v>Sep</v>
      </c>
      <c r="X3153">
        <f>MONTH(Sales_Data[[#This Row],[Order_Date]])</f>
        <v>9</v>
      </c>
      <c r="Y3153" t="str">
        <f>"Q"&amp;ROUNDUP(MONTH(Sales_Data[[#This Row],[Order_Date]])/3,0)</f>
        <v>Q3</v>
      </c>
    </row>
    <row r="3154" spans="1:25" x14ac:dyDescent="0.3">
      <c r="A3154" t="s">
        <v>4762</v>
      </c>
      <c r="B3154" s="1">
        <v>45659</v>
      </c>
      <c r="C3154" t="s">
        <v>3124</v>
      </c>
      <c r="D3154" t="s">
        <v>290</v>
      </c>
      <c r="E3154" t="s">
        <v>39</v>
      </c>
      <c r="F3154" t="s">
        <v>107</v>
      </c>
      <c r="G3154" t="s">
        <v>41</v>
      </c>
      <c r="H3154" t="s">
        <v>171</v>
      </c>
      <c r="I3154" t="s">
        <v>191</v>
      </c>
      <c r="J3154">
        <v>1</v>
      </c>
      <c r="K3154">
        <v>6786.58</v>
      </c>
      <c r="L3154">
        <v>0.1</v>
      </c>
      <c r="M3154">
        <v>5183.8100000000004</v>
      </c>
      <c r="N3154" t="s">
        <v>24</v>
      </c>
      <c r="O3154" t="s">
        <v>35</v>
      </c>
      <c r="P3154" t="s">
        <v>71</v>
      </c>
      <c r="Q3154">
        <f>Sales_Data[[#This Row],[Quantity]]*Sales_Data[[#This Row],[Unit_Price]]</f>
        <v>6786.58</v>
      </c>
      <c r="R3154">
        <f>Sales_Data[[#This Row],[Gross_Sales]]*Sales_Data[[#This Row],[Discount]]</f>
        <v>678.65800000000002</v>
      </c>
      <c r="S3154">
        <f>Sales_Data[[#This Row],[Gross_Sales]]-Sales_Data[[#This Row],[Discount_Amount]]</f>
        <v>6107.9219999999996</v>
      </c>
      <c r="T3154">
        <f>Sales_Data[[#This Row],[Net Sales]]-Sales_Data[[#This Row],[Cost]]</f>
        <v>924.11199999999917</v>
      </c>
      <c r="U3154" s="2">
        <f>Sales_Data[[#This Row],[Profit]]/Sales_Data[[#This Row],[Net Sales]]</f>
        <v>0.15129728244728718</v>
      </c>
      <c r="V3154">
        <f>YEAR(Sales_Data[[#This Row],[Order_Date]])</f>
        <v>2025</v>
      </c>
      <c r="W3154" t="str">
        <f>TEXT(Sales_Data[[#This Row],[Order_Date]],"mmm")</f>
        <v>Jan</v>
      </c>
      <c r="X3154">
        <f>MONTH(Sales_Data[[#This Row],[Order_Date]])</f>
        <v>1</v>
      </c>
      <c r="Y3154" t="str">
        <f>"Q"&amp;ROUNDUP(MONTH(Sales_Data[[#This Row],[Order_Date]])/3,0)</f>
        <v>Q1</v>
      </c>
    </row>
    <row r="3155" spans="1:25" x14ac:dyDescent="0.3">
      <c r="A3155" t="s">
        <v>4763</v>
      </c>
      <c r="B3155" s="1">
        <v>46018</v>
      </c>
      <c r="C3155" t="s">
        <v>489</v>
      </c>
      <c r="D3155" t="s">
        <v>229</v>
      </c>
      <c r="E3155" t="s">
        <v>48</v>
      </c>
      <c r="F3155" t="s">
        <v>49</v>
      </c>
      <c r="G3155" t="s">
        <v>67</v>
      </c>
      <c r="H3155" t="s">
        <v>121</v>
      </c>
      <c r="I3155" t="s">
        <v>122</v>
      </c>
      <c r="J3155">
        <v>1</v>
      </c>
      <c r="K3155">
        <v>7664.42</v>
      </c>
      <c r="L3155">
        <v>0.1</v>
      </c>
      <c r="M3155">
        <v>4938.45</v>
      </c>
      <c r="N3155" t="s">
        <v>109</v>
      </c>
      <c r="O3155" t="s">
        <v>25</v>
      </c>
      <c r="P3155" t="s">
        <v>71</v>
      </c>
      <c r="Q3155">
        <f>Sales_Data[[#This Row],[Quantity]]*Sales_Data[[#This Row],[Unit_Price]]</f>
        <v>7664.42</v>
      </c>
      <c r="R3155">
        <f>Sales_Data[[#This Row],[Gross_Sales]]*Sales_Data[[#This Row],[Discount]]</f>
        <v>766.44200000000001</v>
      </c>
      <c r="S3155">
        <f>Sales_Data[[#This Row],[Gross_Sales]]-Sales_Data[[#This Row],[Discount_Amount]]</f>
        <v>6897.9780000000001</v>
      </c>
      <c r="T3155">
        <f>Sales_Data[[#This Row],[Net Sales]]-Sales_Data[[#This Row],[Cost]]</f>
        <v>1959.5280000000002</v>
      </c>
      <c r="U3155" s="2">
        <f>Sales_Data[[#This Row],[Profit]]/Sales_Data[[#This Row],[Net Sales]]</f>
        <v>0.28407281090197739</v>
      </c>
      <c r="V3155">
        <f>YEAR(Sales_Data[[#This Row],[Order_Date]])</f>
        <v>2025</v>
      </c>
      <c r="W3155" t="str">
        <f>TEXT(Sales_Data[[#This Row],[Order_Date]],"mmm")</f>
        <v>Dec</v>
      </c>
      <c r="X3155">
        <f>MONTH(Sales_Data[[#This Row],[Order_Date]])</f>
        <v>12</v>
      </c>
      <c r="Y3155" t="str">
        <f>"Q"&amp;ROUNDUP(MONTH(Sales_Data[[#This Row],[Order_Date]])/3,0)</f>
        <v>Q4</v>
      </c>
    </row>
    <row r="3156" spans="1:25" x14ac:dyDescent="0.3">
      <c r="A3156" t="s">
        <v>4764</v>
      </c>
      <c r="B3156" s="1">
        <v>45782</v>
      </c>
      <c r="C3156" t="s">
        <v>781</v>
      </c>
      <c r="D3156" t="s">
        <v>1004</v>
      </c>
      <c r="E3156" t="s">
        <v>39</v>
      </c>
      <c r="F3156" t="s">
        <v>107</v>
      </c>
      <c r="G3156" t="s">
        <v>21</v>
      </c>
      <c r="H3156" t="s">
        <v>22</v>
      </c>
      <c r="I3156" t="s">
        <v>23</v>
      </c>
      <c r="J3156">
        <v>2</v>
      </c>
      <c r="K3156">
        <v>6357.63</v>
      </c>
      <c r="L3156">
        <v>0</v>
      </c>
      <c r="M3156">
        <v>9001.2000000000007</v>
      </c>
      <c r="N3156" t="s">
        <v>109</v>
      </c>
      <c r="O3156" t="s">
        <v>35</v>
      </c>
      <c r="P3156" t="s">
        <v>26</v>
      </c>
      <c r="Q3156">
        <f>Sales_Data[[#This Row],[Quantity]]*Sales_Data[[#This Row],[Unit_Price]]</f>
        <v>12715.26</v>
      </c>
      <c r="R3156">
        <f>Sales_Data[[#This Row],[Gross_Sales]]*Sales_Data[[#This Row],[Discount]]</f>
        <v>0</v>
      </c>
      <c r="S3156">
        <f>Sales_Data[[#This Row],[Gross_Sales]]-Sales_Data[[#This Row],[Discount_Amount]]</f>
        <v>12715.26</v>
      </c>
      <c r="T3156">
        <f>Sales_Data[[#This Row],[Net Sales]]-Sales_Data[[#This Row],[Cost]]</f>
        <v>3714.0599999999995</v>
      </c>
      <c r="U3156" s="2">
        <f>Sales_Data[[#This Row],[Profit]]/Sales_Data[[#This Row],[Net Sales]]</f>
        <v>0.29209469566489393</v>
      </c>
      <c r="V3156">
        <f>YEAR(Sales_Data[[#This Row],[Order_Date]])</f>
        <v>2025</v>
      </c>
      <c r="W3156" t="str">
        <f>TEXT(Sales_Data[[#This Row],[Order_Date]],"mmm")</f>
        <v>May</v>
      </c>
      <c r="X3156">
        <f>MONTH(Sales_Data[[#This Row],[Order_Date]])</f>
        <v>5</v>
      </c>
      <c r="Y3156" t="str">
        <f>"Q"&amp;ROUNDUP(MONTH(Sales_Data[[#This Row],[Order_Date]])/3,0)</f>
        <v>Q2</v>
      </c>
    </row>
    <row r="3157" spans="1:25" x14ac:dyDescent="0.3">
      <c r="A3157" t="s">
        <v>4765</v>
      </c>
      <c r="B3157" s="1">
        <v>45767</v>
      </c>
      <c r="C3157" t="s">
        <v>4766</v>
      </c>
      <c r="D3157" t="s">
        <v>221</v>
      </c>
      <c r="E3157" t="s">
        <v>39</v>
      </c>
      <c r="F3157" t="s">
        <v>107</v>
      </c>
      <c r="G3157" t="s">
        <v>41</v>
      </c>
      <c r="H3157" t="s">
        <v>171</v>
      </c>
      <c r="I3157" t="s">
        <v>191</v>
      </c>
      <c r="J3157">
        <v>1</v>
      </c>
      <c r="K3157">
        <v>3338.4</v>
      </c>
      <c r="L3157">
        <v>0.1</v>
      </c>
      <c r="M3157">
        <v>2016.56</v>
      </c>
      <c r="N3157" t="s">
        <v>70</v>
      </c>
      <c r="O3157" t="s">
        <v>35</v>
      </c>
      <c r="P3157" t="s">
        <v>71</v>
      </c>
      <c r="Q3157">
        <f>Sales_Data[[#This Row],[Quantity]]*Sales_Data[[#This Row],[Unit_Price]]</f>
        <v>3338.4</v>
      </c>
      <c r="R3157">
        <f>Sales_Data[[#This Row],[Gross_Sales]]*Sales_Data[[#This Row],[Discount]]</f>
        <v>333.84000000000003</v>
      </c>
      <c r="S3157">
        <f>Sales_Data[[#This Row],[Gross_Sales]]-Sales_Data[[#This Row],[Discount_Amount]]</f>
        <v>3004.56</v>
      </c>
      <c r="T3157">
        <f>Sales_Data[[#This Row],[Net Sales]]-Sales_Data[[#This Row],[Cost]]</f>
        <v>988</v>
      </c>
      <c r="U3157" s="2">
        <f>Sales_Data[[#This Row],[Profit]]/Sales_Data[[#This Row],[Net Sales]]</f>
        <v>0.32883350640359987</v>
      </c>
      <c r="V3157">
        <f>YEAR(Sales_Data[[#This Row],[Order_Date]])</f>
        <v>2025</v>
      </c>
      <c r="W3157" t="str">
        <f>TEXT(Sales_Data[[#This Row],[Order_Date]],"mmm")</f>
        <v>Apr</v>
      </c>
      <c r="X3157">
        <f>MONTH(Sales_Data[[#This Row],[Order_Date]])</f>
        <v>4</v>
      </c>
      <c r="Y3157" t="str">
        <f>"Q"&amp;ROUNDUP(MONTH(Sales_Data[[#This Row],[Order_Date]])/3,0)</f>
        <v>Q2</v>
      </c>
    </row>
    <row r="3158" spans="1:25" x14ac:dyDescent="0.3">
      <c r="A3158" t="s">
        <v>4767</v>
      </c>
      <c r="B3158" s="1">
        <v>45743</v>
      </c>
      <c r="C3158" t="s">
        <v>955</v>
      </c>
      <c r="D3158" t="s">
        <v>669</v>
      </c>
      <c r="E3158" t="s">
        <v>48</v>
      </c>
      <c r="F3158" t="s">
        <v>126</v>
      </c>
      <c r="G3158" t="s">
        <v>41</v>
      </c>
      <c r="H3158" t="s">
        <v>42</v>
      </c>
      <c r="I3158" t="s">
        <v>82</v>
      </c>
      <c r="J3158">
        <v>2</v>
      </c>
      <c r="K3158">
        <v>6182.75</v>
      </c>
      <c r="L3158">
        <v>0.05</v>
      </c>
      <c r="M3158">
        <v>8403.51</v>
      </c>
      <c r="N3158" t="s">
        <v>52</v>
      </c>
      <c r="O3158" t="s">
        <v>35</v>
      </c>
      <c r="P3158" t="s">
        <v>44</v>
      </c>
      <c r="Q3158">
        <f>Sales_Data[[#This Row],[Quantity]]*Sales_Data[[#This Row],[Unit_Price]]</f>
        <v>12365.5</v>
      </c>
      <c r="R3158">
        <f>Sales_Data[[#This Row],[Gross_Sales]]*Sales_Data[[#This Row],[Discount]]</f>
        <v>618.27500000000009</v>
      </c>
      <c r="S3158">
        <f>Sales_Data[[#This Row],[Gross_Sales]]-Sales_Data[[#This Row],[Discount_Amount]]</f>
        <v>11747.225</v>
      </c>
      <c r="T3158">
        <f>Sales_Data[[#This Row],[Net Sales]]-Sales_Data[[#This Row],[Cost]]</f>
        <v>3343.7150000000001</v>
      </c>
      <c r="U3158" s="2">
        <f>Sales_Data[[#This Row],[Profit]]/Sales_Data[[#This Row],[Net Sales]]</f>
        <v>0.28463871254700579</v>
      </c>
      <c r="V3158">
        <f>YEAR(Sales_Data[[#This Row],[Order_Date]])</f>
        <v>2025</v>
      </c>
      <c r="W3158" t="str">
        <f>TEXT(Sales_Data[[#This Row],[Order_Date]],"mmm")</f>
        <v>Mar</v>
      </c>
      <c r="X3158">
        <f>MONTH(Sales_Data[[#This Row],[Order_Date]])</f>
        <v>3</v>
      </c>
      <c r="Y3158" t="str">
        <f>"Q"&amp;ROUNDUP(MONTH(Sales_Data[[#This Row],[Order_Date]])/3,0)</f>
        <v>Q1</v>
      </c>
    </row>
    <row r="3159" spans="1:25" x14ac:dyDescent="0.3">
      <c r="A3159" t="s">
        <v>4768</v>
      </c>
      <c r="B3159" s="1">
        <v>45777</v>
      </c>
      <c r="C3159" t="s">
        <v>2501</v>
      </c>
      <c r="D3159" t="s">
        <v>160</v>
      </c>
      <c r="E3159" t="s">
        <v>48</v>
      </c>
      <c r="F3159" t="s">
        <v>132</v>
      </c>
      <c r="G3159" t="s">
        <v>21</v>
      </c>
      <c r="H3159" t="s">
        <v>127</v>
      </c>
      <c r="I3159" t="s">
        <v>128</v>
      </c>
      <c r="J3159">
        <v>1</v>
      </c>
      <c r="K3159">
        <v>57349.62</v>
      </c>
      <c r="L3159">
        <v>0</v>
      </c>
      <c r="M3159">
        <v>39119.29</v>
      </c>
      <c r="N3159" t="s">
        <v>24</v>
      </c>
      <c r="O3159" t="s">
        <v>35</v>
      </c>
      <c r="P3159" t="s">
        <v>26</v>
      </c>
      <c r="Q3159">
        <f>Sales_Data[[#This Row],[Quantity]]*Sales_Data[[#This Row],[Unit_Price]]</f>
        <v>57349.62</v>
      </c>
      <c r="R3159">
        <f>Sales_Data[[#This Row],[Gross_Sales]]*Sales_Data[[#This Row],[Discount]]</f>
        <v>0</v>
      </c>
      <c r="S3159">
        <f>Sales_Data[[#This Row],[Gross_Sales]]-Sales_Data[[#This Row],[Discount_Amount]]</f>
        <v>57349.62</v>
      </c>
      <c r="T3159">
        <f>Sales_Data[[#This Row],[Net Sales]]-Sales_Data[[#This Row],[Cost]]</f>
        <v>18230.330000000002</v>
      </c>
      <c r="U3159" s="2">
        <f>Sales_Data[[#This Row],[Profit]]/Sales_Data[[#This Row],[Net Sales]]</f>
        <v>0.31788057183290841</v>
      </c>
      <c r="V3159">
        <f>YEAR(Sales_Data[[#This Row],[Order_Date]])</f>
        <v>2025</v>
      </c>
      <c r="W3159" t="str">
        <f>TEXT(Sales_Data[[#This Row],[Order_Date]],"mmm")</f>
        <v>Apr</v>
      </c>
      <c r="X3159">
        <f>MONTH(Sales_Data[[#This Row],[Order_Date]])</f>
        <v>4</v>
      </c>
      <c r="Y3159" t="str">
        <f>"Q"&amp;ROUNDUP(MONTH(Sales_Data[[#This Row],[Order_Date]])/3,0)</f>
        <v>Q2</v>
      </c>
    </row>
    <row r="3160" spans="1:25" x14ac:dyDescent="0.3">
      <c r="A3160" t="s">
        <v>4769</v>
      </c>
      <c r="B3160" s="1">
        <v>45784</v>
      </c>
      <c r="C3160" t="s">
        <v>4770</v>
      </c>
      <c r="D3160" t="s">
        <v>180</v>
      </c>
      <c r="E3160" t="s">
        <v>39</v>
      </c>
      <c r="F3160" t="s">
        <v>40</v>
      </c>
      <c r="G3160" t="s">
        <v>75</v>
      </c>
      <c r="H3160" t="s">
        <v>114</v>
      </c>
      <c r="I3160" t="s">
        <v>206</v>
      </c>
      <c r="J3160">
        <v>3</v>
      </c>
      <c r="K3160">
        <v>2062.81</v>
      </c>
      <c r="L3160">
        <v>0</v>
      </c>
      <c r="M3160">
        <v>4378.6499999999996</v>
      </c>
      <c r="N3160" t="s">
        <v>109</v>
      </c>
      <c r="O3160" t="s">
        <v>35</v>
      </c>
      <c r="P3160" t="s">
        <v>71</v>
      </c>
      <c r="Q3160">
        <f>Sales_Data[[#This Row],[Quantity]]*Sales_Data[[#This Row],[Unit_Price]]</f>
        <v>6188.43</v>
      </c>
      <c r="R3160">
        <f>Sales_Data[[#This Row],[Gross_Sales]]*Sales_Data[[#This Row],[Discount]]</f>
        <v>0</v>
      </c>
      <c r="S3160">
        <f>Sales_Data[[#This Row],[Gross_Sales]]-Sales_Data[[#This Row],[Discount_Amount]]</f>
        <v>6188.43</v>
      </c>
      <c r="T3160">
        <f>Sales_Data[[#This Row],[Net Sales]]-Sales_Data[[#This Row],[Cost]]</f>
        <v>1809.7800000000007</v>
      </c>
      <c r="U3160" s="2">
        <f>Sales_Data[[#This Row],[Profit]]/Sales_Data[[#This Row],[Net Sales]]</f>
        <v>0.29244574148855212</v>
      </c>
      <c r="V3160">
        <f>YEAR(Sales_Data[[#This Row],[Order_Date]])</f>
        <v>2025</v>
      </c>
      <c r="W3160" t="str">
        <f>TEXT(Sales_Data[[#This Row],[Order_Date]],"mmm")</f>
        <v>May</v>
      </c>
      <c r="X3160">
        <f>MONTH(Sales_Data[[#This Row],[Order_Date]])</f>
        <v>5</v>
      </c>
      <c r="Y3160" t="str">
        <f>"Q"&amp;ROUNDUP(MONTH(Sales_Data[[#This Row],[Order_Date]])/3,0)</f>
        <v>Q2</v>
      </c>
    </row>
    <row r="3161" spans="1:25" x14ac:dyDescent="0.3">
      <c r="A3161" t="s">
        <v>4771</v>
      </c>
      <c r="B3161" s="1">
        <v>45912</v>
      </c>
      <c r="C3161" t="s">
        <v>198</v>
      </c>
      <c r="D3161" t="s">
        <v>1452</v>
      </c>
      <c r="E3161" t="s">
        <v>48</v>
      </c>
      <c r="F3161" t="s">
        <v>126</v>
      </c>
      <c r="G3161" t="s">
        <v>32</v>
      </c>
      <c r="H3161" t="s">
        <v>33</v>
      </c>
      <c r="I3161" t="s">
        <v>34</v>
      </c>
      <c r="J3161">
        <v>1</v>
      </c>
      <c r="K3161">
        <v>2912.88</v>
      </c>
      <c r="L3161">
        <v>0</v>
      </c>
      <c r="M3161">
        <v>2215.37</v>
      </c>
      <c r="N3161" t="s">
        <v>24</v>
      </c>
      <c r="O3161" t="s">
        <v>25</v>
      </c>
      <c r="P3161" t="s">
        <v>44</v>
      </c>
      <c r="Q3161">
        <f>Sales_Data[[#This Row],[Quantity]]*Sales_Data[[#This Row],[Unit_Price]]</f>
        <v>2912.88</v>
      </c>
      <c r="R3161">
        <f>Sales_Data[[#This Row],[Gross_Sales]]*Sales_Data[[#This Row],[Discount]]</f>
        <v>0</v>
      </c>
      <c r="S3161">
        <f>Sales_Data[[#This Row],[Gross_Sales]]-Sales_Data[[#This Row],[Discount_Amount]]</f>
        <v>2912.88</v>
      </c>
      <c r="T3161">
        <f>Sales_Data[[#This Row],[Net Sales]]-Sales_Data[[#This Row],[Cost]]</f>
        <v>697.51000000000022</v>
      </c>
      <c r="U3161" s="2">
        <f>Sales_Data[[#This Row],[Profit]]/Sales_Data[[#This Row],[Net Sales]]</f>
        <v>0.23945716953667853</v>
      </c>
      <c r="V3161">
        <f>YEAR(Sales_Data[[#This Row],[Order_Date]])</f>
        <v>2025</v>
      </c>
      <c r="W3161" t="str">
        <f>TEXT(Sales_Data[[#This Row],[Order_Date]],"mmm")</f>
        <v>Sep</v>
      </c>
      <c r="X3161">
        <f>MONTH(Sales_Data[[#This Row],[Order_Date]])</f>
        <v>9</v>
      </c>
      <c r="Y3161" t="str">
        <f>"Q"&amp;ROUNDUP(MONTH(Sales_Data[[#This Row],[Order_Date]])/3,0)</f>
        <v>Q3</v>
      </c>
    </row>
    <row r="3162" spans="1:25" x14ac:dyDescent="0.3">
      <c r="A3162" t="s">
        <v>4772</v>
      </c>
      <c r="B3162" s="1">
        <v>45840</v>
      </c>
      <c r="C3162" t="s">
        <v>776</v>
      </c>
      <c r="D3162" t="s">
        <v>580</v>
      </c>
      <c r="E3162" t="s">
        <v>48</v>
      </c>
      <c r="F3162" t="s">
        <v>126</v>
      </c>
      <c r="G3162" t="s">
        <v>67</v>
      </c>
      <c r="H3162" t="s">
        <v>68</v>
      </c>
      <c r="I3162" t="s">
        <v>69</v>
      </c>
      <c r="J3162">
        <v>1</v>
      </c>
      <c r="K3162">
        <v>10123.75</v>
      </c>
      <c r="L3162">
        <v>0.05</v>
      </c>
      <c r="M3162">
        <v>7382.98</v>
      </c>
      <c r="N3162" t="s">
        <v>52</v>
      </c>
      <c r="O3162" t="s">
        <v>35</v>
      </c>
      <c r="P3162" t="s">
        <v>71</v>
      </c>
      <c r="Q3162">
        <f>Sales_Data[[#This Row],[Quantity]]*Sales_Data[[#This Row],[Unit_Price]]</f>
        <v>10123.75</v>
      </c>
      <c r="R3162">
        <f>Sales_Data[[#This Row],[Gross_Sales]]*Sales_Data[[#This Row],[Discount]]</f>
        <v>506.1875</v>
      </c>
      <c r="S3162">
        <f>Sales_Data[[#This Row],[Gross_Sales]]-Sales_Data[[#This Row],[Discount_Amount]]</f>
        <v>9617.5625</v>
      </c>
      <c r="T3162">
        <f>Sales_Data[[#This Row],[Net Sales]]-Sales_Data[[#This Row],[Cost]]</f>
        <v>2234.5825000000004</v>
      </c>
      <c r="U3162" s="2">
        <f>Sales_Data[[#This Row],[Profit]]/Sales_Data[[#This Row],[Net Sales]]</f>
        <v>0.23234395409439768</v>
      </c>
      <c r="V3162">
        <f>YEAR(Sales_Data[[#This Row],[Order_Date]])</f>
        <v>2025</v>
      </c>
      <c r="W3162" t="str">
        <f>TEXT(Sales_Data[[#This Row],[Order_Date]],"mmm")</f>
        <v>Jul</v>
      </c>
      <c r="X3162">
        <f>MONTH(Sales_Data[[#This Row],[Order_Date]])</f>
        <v>7</v>
      </c>
      <c r="Y3162" t="str">
        <f>"Q"&amp;ROUNDUP(MONTH(Sales_Data[[#This Row],[Order_Date]])/3,0)</f>
        <v>Q3</v>
      </c>
    </row>
    <row r="3163" spans="1:25" x14ac:dyDescent="0.3">
      <c r="A3163" t="s">
        <v>4773</v>
      </c>
      <c r="B3163" s="1">
        <v>45673</v>
      </c>
      <c r="C3163" t="s">
        <v>4715</v>
      </c>
      <c r="D3163" t="s">
        <v>553</v>
      </c>
      <c r="E3163" t="s">
        <v>30</v>
      </c>
      <c r="F3163" t="s">
        <v>156</v>
      </c>
      <c r="G3163" t="s">
        <v>67</v>
      </c>
      <c r="H3163" t="s">
        <v>88</v>
      </c>
      <c r="I3163" t="s">
        <v>157</v>
      </c>
      <c r="J3163">
        <v>1</v>
      </c>
      <c r="K3163">
        <v>3380.8</v>
      </c>
      <c r="L3163">
        <v>0.05</v>
      </c>
      <c r="M3163">
        <v>2610.5300000000002</v>
      </c>
      <c r="N3163" t="s">
        <v>52</v>
      </c>
      <c r="O3163" t="s">
        <v>25</v>
      </c>
      <c r="P3163" t="s">
        <v>44</v>
      </c>
      <c r="Q3163">
        <f>Sales_Data[[#This Row],[Quantity]]*Sales_Data[[#This Row],[Unit_Price]]</f>
        <v>3380.8</v>
      </c>
      <c r="R3163">
        <f>Sales_Data[[#This Row],[Gross_Sales]]*Sales_Data[[#This Row],[Discount]]</f>
        <v>169.04000000000002</v>
      </c>
      <c r="S3163">
        <f>Sales_Data[[#This Row],[Gross_Sales]]-Sales_Data[[#This Row],[Discount_Amount]]</f>
        <v>3211.76</v>
      </c>
      <c r="T3163">
        <f>Sales_Data[[#This Row],[Net Sales]]-Sales_Data[[#This Row],[Cost]]</f>
        <v>601.23</v>
      </c>
      <c r="U3163" s="2">
        <f>Sales_Data[[#This Row],[Profit]]/Sales_Data[[#This Row],[Net Sales]]</f>
        <v>0.18719642812663462</v>
      </c>
      <c r="V3163">
        <f>YEAR(Sales_Data[[#This Row],[Order_Date]])</f>
        <v>2025</v>
      </c>
      <c r="W3163" t="str">
        <f>TEXT(Sales_Data[[#This Row],[Order_Date]],"mmm")</f>
        <v>Jan</v>
      </c>
      <c r="X3163">
        <f>MONTH(Sales_Data[[#This Row],[Order_Date]])</f>
        <v>1</v>
      </c>
      <c r="Y3163" t="str">
        <f>"Q"&amp;ROUNDUP(MONTH(Sales_Data[[#This Row],[Order_Date]])/3,0)</f>
        <v>Q1</v>
      </c>
    </row>
    <row r="3164" spans="1:25" x14ac:dyDescent="0.3">
      <c r="A3164" t="s">
        <v>4774</v>
      </c>
      <c r="B3164" s="1">
        <v>45719</v>
      </c>
      <c r="C3164" t="s">
        <v>4775</v>
      </c>
      <c r="D3164" t="s">
        <v>546</v>
      </c>
      <c r="E3164" t="s">
        <v>19</v>
      </c>
      <c r="F3164" t="s">
        <v>20</v>
      </c>
      <c r="G3164" t="s">
        <v>32</v>
      </c>
      <c r="H3164" t="s">
        <v>50</v>
      </c>
      <c r="I3164" t="s">
        <v>51</v>
      </c>
      <c r="J3164">
        <v>1</v>
      </c>
      <c r="K3164">
        <v>17616.14</v>
      </c>
      <c r="L3164">
        <v>0.2</v>
      </c>
      <c r="M3164">
        <v>12339.53</v>
      </c>
      <c r="N3164" t="s">
        <v>24</v>
      </c>
      <c r="O3164" t="s">
        <v>35</v>
      </c>
      <c r="P3164" t="s">
        <v>71</v>
      </c>
      <c r="Q3164">
        <f>Sales_Data[[#This Row],[Quantity]]*Sales_Data[[#This Row],[Unit_Price]]</f>
        <v>17616.14</v>
      </c>
      <c r="R3164">
        <f>Sales_Data[[#This Row],[Gross_Sales]]*Sales_Data[[#This Row],[Discount]]</f>
        <v>3523.2280000000001</v>
      </c>
      <c r="S3164">
        <f>Sales_Data[[#This Row],[Gross_Sales]]-Sales_Data[[#This Row],[Discount_Amount]]</f>
        <v>14092.912</v>
      </c>
      <c r="T3164">
        <f>Sales_Data[[#This Row],[Net Sales]]-Sales_Data[[#This Row],[Cost]]</f>
        <v>1753.3819999999996</v>
      </c>
      <c r="U3164" s="2">
        <f>Sales_Data[[#This Row],[Profit]]/Sales_Data[[#This Row],[Net Sales]]</f>
        <v>0.124415876576821</v>
      </c>
      <c r="V3164">
        <f>YEAR(Sales_Data[[#This Row],[Order_Date]])</f>
        <v>2025</v>
      </c>
      <c r="W3164" t="str">
        <f>TEXT(Sales_Data[[#This Row],[Order_Date]],"mmm")</f>
        <v>Mar</v>
      </c>
      <c r="X3164">
        <f>MONTH(Sales_Data[[#This Row],[Order_Date]])</f>
        <v>3</v>
      </c>
      <c r="Y3164" t="str">
        <f>"Q"&amp;ROUNDUP(MONTH(Sales_Data[[#This Row],[Order_Date]])/3,0)</f>
        <v>Q1</v>
      </c>
    </row>
    <row r="3165" spans="1:25" x14ac:dyDescent="0.3">
      <c r="A3165" t="s">
        <v>4776</v>
      </c>
      <c r="B3165" s="1">
        <v>45815</v>
      </c>
      <c r="C3165" t="s">
        <v>1392</v>
      </c>
      <c r="D3165" t="s">
        <v>175</v>
      </c>
      <c r="E3165" t="s">
        <v>19</v>
      </c>
      <c r="F3165" t="s">
        <v>66</v>
      </c>
      <c r="G3165" t="s">
        <v>21</v>
      </c>
      <c r="H3165" t="s">
        <v>127</v>
      </c>
      <c r="I3165" t="s">
        <v>342</v>
      </c>
      <c r="J3165">
        <v>2</v>
      </c>
      <c r="K3165">
        <v>2628.3</v>
      </c>
      <c r="L3165">
        <v>0.15</v>
      </c>
      <c r="M3165">
        <v>2874.27</v>
      </c>
      <c r="N3165" t="s">
        <v>70</v>
      </c>
      <c r="O3165" t="s">
        <v>35</v>
      </c>
      <c r="P3165" t="s">
        <v>26</v>
      </c>
      <c r="Q3165">
        <f>Sales_Data[[#This Row],[Quantity]]*Sales_Data[[#This Row],[Unit_Price]]</f>
        <v>5256.6</v>
      </c>
      <c r="R3165">
        <f>Sales_Data[[#This Row],[Gross_Sales]]*Sales_Data[[#This Row],[Discount]]</f>
        <v>788.49</v>
      </c>
      <c r="S3165">
        <f>Sales_Data[[#This Row],[Gross_Sales]]-Sales_Data[[#This Row],[Discount_Amount]]</f>
        <v>4468.1100000000006</v>
      </c>
      <c r="T3165">
        <f>Sales_Data[[#This Row],[Net Sales]]-Sales_Data[[#This Row],[Cost]]</f>
        <v>1593.8400000000006</v>
      </c>
      <c r="U3165" s="2">
        <f>Sales_Data[[#This Row],[Profit]]/Sales_Data[[#This Row],[Net Sales]]</f>
        <v>0.35671458401874628</v>
      </c>
      <c r="V3165">
        <f>YEAR(Sales_Data[[#This Row],[Order_Date]])</f>
        <v>2025</v>
      </c>
      <c r="W3165" t="str">
        <f>TEXT(Sales_Data[[#This Row],[Order_Date]],"mmm")</f>
        <v>Jun</v>
      </c>
      <c r="X3165">
        <f>MONTH(Sales_Data[[#This Row],[Order_Date]])</f>
        <v>6</v>
      </c>
      <c r="Y3165" t="str">
        <f>"Q"&amp;ROUNDUP(MONTH(Sales_Data[[#This Row],[Order_Date]])/3,0)</f>
        <v>Q2</v>
      </c>
    </row>
    <row r="3166" spans="1:25" x14ac:dyDescent="0.3">
      <c r="A3166" t="s">
        <v>4777</v>
      </c>
      <c r="B3166" s="1">
        <v>45925</v>
      </c>
      <c r="C3166" t="s">
        <v>401</v>
      </c>
      <c r="D3166" t="s">
        <v>100</v>
      </c>
      <c r="E3166" t="s">
        <v>48</v>
      </c>
      <c r="F3166" t="s">
        <v>49</v>
      </c>
      <c r="G3166" t="s">
        <v>32</v>
      </c>
      <c r="H3166" t="s">
        <v>50</v>
      </c>
      <c r="I3166" t="s">
        <v>58</v>
      </c>
      <c r="J3166">
        <v>2</v>
      </c>
      <c r="K3166">
        <v>30833.7</v>
      </c>
      <c r="L3166">
        <v>0.1</v>
      </c>
      <c r="M3166">
        <v>37810.14</v>
      </c>
      <c r="N3166" t="s">
        <v>83</v>
      </c>
      <c r="O3166" t="s">
        <v>25</v>
      </c>
      <c r="P3166" t="s">
        <v>44</v>
      </c>
      <c r="Q3166">
        <f>Sales_Data[[#This Row],[Quantity]]*Sales_Data[[#This Row],[Unit_Price]]</f>
        <v>61667.4</v>
      </c>
      <c r="R3166">
        <f>Sales_Data[[#This Row],[Gross_Sales]]*Sales_Data[[#This Row],[Discount]]</f>
        <v>6166.7400000000007</v>
      </c>
      <c r="S3166">
        <f>Sales_Data[[#This Row],[Gross_Sales]]-Sales_Data[[#This Row],[Discount_Amount]]</f>
        <v>55500.66</v>
      </c>
      <c r="T3166">
        <f>Sales_Data[[#This Row],[Net Sales]]-Sales_Data[[#This Row],[Cost]]</f>
        <v>17690.520000000004</v>
      </c>
      <c r="U3166" s="2">
        <f>Sales_Data[[#This Row],[Profit]]/Sales_Data[[#This Row],[Net Sales]]</f>
        <v>0.31874431763514172</v>
      </c>
      <c r="V3166">
        <f>YEAR(Sales_Data[[#This Row],[Order_Date]])</f>
        <v>2025</v>
      </c>
      <c r="W3166" t="str">
        <f>TEXT(Sales_Data[[#This Row],[Order_Date]],"mmm")</f>
        <v>Sep</v>
      </c>
      <c r="X3166">
        <f>MONTH(Sales_Data[[#This Row],[Order_Date]])</f>
        <v>9</v>
      </c>
      <c r="Y3166" t="str">
        <f>"Q"&amp;ROUNDUP(MONTH(Sales_Data[[#This Row],[Order_Date]])/3,0)</f>
        <v>Q3</v>
      </c>
    </row>
    <row r="3167" spans="1:25" x14ac:dyDescent="0.3">
      <c r="A3167" t="s">
        <v>4778</v>
      </c>
      <c r="B3167" s="1">
        <v>45692</v>
      </c>
      <c r="C3167" t="s">
        <v>975</v>
      </c>
      <c r="D3167" t="s">
        <v>669</v>
      </c>
      <c r="E3167" t="s">
        <v>39</v>
      </c>
      <c r="F3167" t="s">
        <v>96</v>
      </c>
      <c r="G3167" t="s">
        <v>41</v>
      </c>
      <c r="H3167" t="s">
        <v>42</v>
      </c>
      <c r="I3167" t="s">
        <v>43</v>
      </c>
      <c r="J3167">
        <v>2</v>
      </c>
      <c r="K3167">
        <v>1592.2</v>
      </c>
      <c r="L3167">
        <v>0.05</v>
      </c>
      <c r="M3167">
        <v>2197.9899999999998</v>
      </c>
      <c r="N3167" t="s">
        <v>52</v>
      </c>
      <c r="O3167" t="s">
        <v>35</v>
      </c>
      <c r="P3167" t="s">
        <v>44</v>
      </c>
      <c r="Q3167">
        <f>Sales_Data[[#This Row],[Quantity]]*Sales_Data[[#This Row],[Unit_Price]]</f>
        <v>3184.4</v>
      </c>
      <c r="R3167">
        <f>Sales_Data[[#This Row],[Gross_Sales]]*Sales_Data[[#This Row],[Discount]]</f>
        <v>159.22000000000003</v>
      </c>
      <c r="S3167">
        <f>Sales_Data[[#This Row],[Gross_Sales]]-Sales_Data[[#This Row],[Discount_Amount]]</f>
        <v>3025.1800000000003</v>
      </c>
      <c r="T3167">
        <f>Sales_Data[[#This Row],[Net Sales]]-Sales_Data[[#This Row],[Cost]]</f>
        <v>827.19000000000051</v>
      </c>
      <c r="U3167" s="2">
        <f>Sales_Data[[#This Row],[Profit]]/Sales_Data[[#This Row],[Net Sales]]</f>
        <v>0.27343496915886012</v>
      </c>
      <c r="V3167">
        <f>YEAR(Sales_Data[[#This Row],[Order_Date]])</f>
        <v>2025</v>
      </c>
      <c r="W3167" t="str">
        <f>TEXT(Sales_Data[[#This Row],[Order_Date]],"mmm")</f>
        <v>Feb</v>
      </c>
      <c r="X3167">
        <f>MONTH(Sales_Data[[#This Row],[Order_Date]])</f>
        <v>2</v>
      </c>
      <c r="Y3167" t="str">
        <f>"Q"&amp;ROUNDUP(MONTH(Sales_Data[[#This Row],[Order_Date]])/3,0)</f>
        <v>Q1</v>
      </c>
    </row>
    <row r="3168" spans="1:25" x14ac:dyDescent="0.3">
      <c r="A3168" t="s">
        <v>4779</v>
      </c>
      <c r="B3168" s="1">
        <v>45924</v>
      </c>
      <c r="C3168" t="s">
        <v>1212</v>
      </c>
      <c r="D3168" t="s">
        <v>244</v>
      </c>
      <c r="E3168" t="s">
        <v>19</v>
      </c>
      <c r="F3168" t="s">
        <v>57</v>
      </c>
      <c r="G3168" t="s">
        <v>67</v>
      </c>
      <c r="H3168" t="s">
        <v>88</v>
      </c>
      <c r="I3168" t="s">
        <v>157</v>
      </c>
      <c r="J3168">
        <v>2</v>
      </c>
      <c r="K3168">
        <v>13589.13</v>
      </c>
      <c r="L3168">
        <v>0.1</v>
      </c>
      <c r="M3168">
        <v>21319.200000000001</v>
      </c>
      <c r="N3168" t="s">
        <v>52</v>
      </c>
      <c r="O3168" t="s">
        <v>35</v>
      </c>
      <c r="P3168" t="s">
        <v>71</v>
      </c>
      <c r="Q3168">
        <f>Sales_Data[[#This Row],[Quantity]]*Sales_Data[[#This Row],[Unit_Price]]</f>
        <v>27178.26</v>
      </c>
      <c r="R3168">
        <f>Sales_Data[[#This Row],[Gross_Sales]]*Sales_Data[[#This Row],[Discount]]</f>
        <v>2717.826</v>
      </c>
      <c r="S3168">
        <f>Sales_Data[[#This Row],[Gross_Sales]]-Sales_Data[[#This Row],[Discount_Amount]]</f>
        <v>24460.433999999997</v>
      </c>
      <c r="T3168">
        <f>Sales_Data[[#This Row],[Net Sales]]-Sales_Data[[#This Row],[Cost]]</f>
        <v>3141.2339999999967</v>
      </c>
      <c r="U3168" s="2">
        <f>Sales_Data[[#This Row],[Profit]]/Sales_Data[[#This Row],[Net Sales]]</f>
        <v>0.1284210247455134</v>
      </c>
      <c r="V3168">
        <f>YEAR(Sales_Data[[#This Row],[Order_Date]])</f>
        <v>2025</v>
      </c>
      <c r="W3168" t="str">
        <f>TEXT(Sales_Data[[#This Row],[Order_Date]],"mmm")</f>
        <v>Sep</v>
      </c>
      <c r="X3168">
        <f>MONTH(Sales_Data[[#This Row],[Order_Date]])</f>
        <v>9</v>
      </c>
      <c r="Y3168" t="str">
        <f>"Q"&amp;ROUNDUP(MONTH(Sales_Data[[#This Row],[Order_Date]])/3,0)</f>
        <v>Q3</v>
      </c>
    </row>
    <row r="3169" spans="1:25" x14ac:dyDescent="0.3">
      <c r="A3169" t="s">
        <v>4780</v>
      </c>
      <c r="B3169" s="1">
        <v>45721</v>
      </c>
      <c r="C3169" t="s">
        <v>955</v>
      </c>
      <c r="D3169" t="s">
        <v>393</v>
      </c>
      <c r="E3169" t="s">
        <v>119</v>
      </c>
      <c r="F3169" t="s">
        <v>120</v>
      </c>
      <c r="G3169" t="s">
        <v>21</v>
      </c>
      <c r="H3169" t="s">
        <v>230</v>
      </c>
      <c r="I3169" t="s">
        <v>328</v>
      </c>
      <c r="J3169">
        <v>4</v>
      </c>
      <c r="K3169">
        <v>1503.5</v>
      </c>
      <c r="L3169">
        <v>0.05</v>
      </c>
      <c r="M3169">
        <v>3960.06</v>
      </c>
      <c r="N3169" t="s">
        <v>52</v>
      </c>
      <c r="O3169" t="s">
        <v>35</v>
      </c>
      <c r="P3169" t="s">
        <v>44</v>
      </c>
      <c r="Q3169">
        <f>Sales_Data[[#This Row],[Quantity]]*Sales_Data[[#This Row],[Unit_Price]]</f>
        <v>6014</v>
      </c>
      <c r="R3169">
        <f>Sales_Data[[#This Row],[Gross_Sales]]*Sales_Data[[#This Row],[Discount]]</f>
        <v>300.7</v>
      </c>
      <c r="S3169">
        <f>Sales_Data[[#This Row],[Gross_Sales]]-Sales_Data[[#This Row],[Discount_Amount]]</f>
        <v>5713.3</v>
      </c>
      <c r="T3169">
        <f>Sales_Data[[#This Row],[Net Sales]]-Sales_Data[[#This Row],[Cost]]</f>
        <v>1753.2400000000002</v>
      </c>
      <c r="U3169" s="2">
        <f>Sales_Data[[#This Row],[Profit]]/Sales_Data[[#This Row],[Net Sales]]</f>
        <v>0.30686993506379856</v>
      </c>
      <c r="V3169">
        <f>YEAR(Sales_Data[[#This Row],[Order_Date]])</f>
        <v>2025</v>
      </c>
      <c r="W3169" t="str">
        <f>TEXT(Sales_Data[[#This Row],[Order_Date]],"mmm")</f>
        <v>Mar</v>
      </c>
      <c r="X3169">
        <f>MONTH(Sales_Data[[#This Row],[Order_Date]])</f>
        <v>3</v>
      </c>
      <c r="Y3169" t="str">
        <f>"Q"&amp;ROUNDUP(MONTH(Sales_Data[[#This Row],[Order_Date]])/3,0)</f>
        <v>Q1</v>
      </c>
    </row>
    <row r="3170" spans="1:25" x14ac:dyDescent="0.3">
      <c r="A3170" t="s">
        <v>4781</v>
      </c>
      <c r="B3170" s="1">
        <v>45707</v>
      </c>
      <c r="C3170" t="s">
        <v>905</v>
      </c>
      <c r="D3170" t="s">
        <v>366</v>
      </c>
      <c r="E3170" t="s">
        <v>39</v>
      </c>
      <c r="F3170" t="s">
        <v>107</v>
      </c>
      <c r="G3170" t="s">
        <v>21</v>
      </c>
      <c r="H3170" t="s">
        <v>297</v>
      </c>
      <c r="I3170" t="s">
        <v>297</v>
      </c>
      <c r="J3170">
        <v>2</v>
      </c>
      <c r="K3170">
        <v>1982.96</v>
      </c>
      <c r="L3170">
        <v>0.1</v>
      </c>
      <c r="M3170">
        <v>3027.07</v>
      </c>
      <c r="N3170" t="s">
        <v>24</v>
      </c>
      <c r="O3170" t="s">
        <v>35</v>
      </c>
      <c r="P3170" t="s">
        <v>44</v>
      </c>
      <c r="Q3170">
        <f>Sales_Data[[#This Row],[Quantity]]*Sales_Data[[#This Row],[Unit_Price]]</f>
        <v>3965.92</v>
      </c>
      <c r="R3170">
        <f>Sales_Data[[#This Row],[Gross_Sales]]*Sales_Data[[#This Row],[Discount]]</f>
        <v>396.59200000000004</v>
      </c>
      <c r="S3170">
        <f>Sales_Data[[#This Row],[Gross_Sales]]-Sales_Data[[#This Row],[Discount_Amount]]</f>
        <v>3569.328</v>
      </c>
      <c r="T3170">
        <f>Sales_Data[[#This Row],[Net Sales]]-Sales_Data[[#This Row],[Cost]]</f>
        <v>542.25799999999981</v>
      </c>
      <c r="U3170" s="2">
        <f>Sales_Data[[#This Row],[Profit]]/Sales_Data[[#This Row],[Net Sales]]</f>
        <v>0.15192159420484747</v>
      </c>
      <c r="V3170">
        <f>YEAR(Sales_Data[[#This Row],[Order_Date]])</f>
        <v>2025</v>
      </c>
      <c r="W3170" t="str">
        <f>TEXT(Sales_Data[[#This Row],[Order_Date]],"mmm")</f>
        <v>Feb</v>
      </c>
      <c r="X3170">
        <f>MONTH(Sales_Data[[#This Row],[Order_Date]])</f>
        <v>2</v>
      </c>
      <c r="Y3170" t="str">
        <f>"Q"&amp;ROUNDUP(MONTH(Sales_Data[[#This Row],[Order_Date]])/3,0)</f>
        <v>Q1</v>
      </c>
    </row>
    <row r="3171" spans="1:25" x14ac:dyDescent="0.3">
      <c r="A3171" t="s">
        <v>4782</v>
      </c>
      <c r="B3171" s="1">
        <v>45912</v>
      </c>
      <c r="C3171" t="s">
        <v>4575</v>
      </c>
      <c r="D3171" t="s">
        <v>145</v>
      </c>
      <c r="E3171" t="s">
        <v>48</v>
      </c>
      <c r="F3171" t="s">
        <v>152</v>
      </c>
      <c r="G3171" t="s">
        <v>67</v>
      </c>
      <c r="H3171" t="s">
        <v>133</v>
      </c>
      <c r="I3171" t="s">
        <v>134</v>
      </c>
      <c r="J3171">
        <v>1</v>
      </c>
      <c r="K3171">
        <v>13971.78</v>
      </c>
      <c r="L3171">
        <v>0.05</v>
      </c>
      <c r="M3171">
        <v>9630.42</v>
      </c>
      <c r="N3171" t="s">
        <v>52</v>
      </c>
      <c r="O3171" t="s">
        <v>35</v>
      </c>
      <c r="P3171" t="s">
        <v>71</v>
      </c>
      <c r="Q3171">
        <f>Sales_Data[[#This Row],[Quantity]]*Sales_Data[[#This Row],[Unit_Price]]</f>
        <v>13971.78</v>
      </c>
      <c r="R3171">
        <f>Sales_Data[[#This Row],[Gross_Sales]]*Sales_Data[[#This Row],[Discount]]</f>
        <v>698.58900000000006</v>
      </c>
      <c r="S3171">
        <f>Sales_Data[[#This Row],[Gross_Sales]]-Sales_Data[[#This Row],[Discount_Amount]]</f>
        <v>13273.191000000001</v>
      </c>
      <c r="T3171">
        <f>Sales_Data[[#This Row],[Net Sales]]-Sales_Data[[#This Row],[Cost]]</f>
        <v>3642.7710000000006</v>
      </c>
      <c r="U3171" s="2">
        <f>Sales_Data[[#This Row],[Profit]]/Sales_Data[[#This Row],[Net Sales]]</f>
        <v>0.2744457606313358</v>
      </c>
      <c r="V3171">
        <f>YEAR(Sales_Data[[#This Row],[Order_Date]])</f>
        <v>2025</v>
      </c>
      <c r="W3171" t="str">
        <f>TEXT(Sales_Data[[#This Row],[Order_Date]],"mmm")</f>
        <v>Sep</v>
      </c>
      <c r="X3171">
        <f>MONTH(Sales_Data[[#This Row],[Order_Date]])</f>
        <v>9</v>
      </c>
      <c r="Y3171" t="str">
        <f>"Q"&amp;ROUNDUP(MONTH(Sales_Data[[#This Row],[Order_Date]])/3,0)</f>
        <v>Q3</v>
      </c>
    </row>
    <row r="3172" spans="1:25" x14ac:dyDescent="0.3">
      <c r="A3172" t="s">
        <v>4783</v>
      </c>
      <c r="B3172" s="1">
        <v>45806</v>
      </c>
      <c r="C3172" t="s">
        <v>1415</v>
      </c>
      <c r="D3172" t="s">
        <v>170</v>
      </c>
      <c r="E3172" t="s">
        <v>19</v>
      </c>
      <c r="F3172" t="s">
        <v>113</v>
      </c>
      <c r="G3172" t="s">
        <v>41</v>
      </c>
      <c r="H3172" t="s">
        <v>102</v>
      </c>
      <c r="I3172" t="s">
        <v>388</v>
      </c>
      <c r="J3172">
        <v>1</v>
      </c>
      <c r="K3172">
        <v>10258.59</v>
      </c>
      <c r="L3172">
        <v>0</v>
      </c>
      <c r="M3172">
        <v>8917.4</v>
      </c>
      <c r="N3172" t="s">
        <v>109</v>
      </c>
      <c r="O3172" t="s">
        <v>35</v>
      </c>
      <c r="P3172" t="s">
        <v>26</v>
      </c>
      <c r="Q3172">
        <f>Sales_Data[[#This Row],[Quantity]]*Sales_Data[[#This Row],[Unit_Price]]</f>
        <v>10258.59</v>
      </c>
      <c r="R3172">
        <f>Sales_Data[[#This Row],[Gross_Sales]]*Sales_Data[[#This Row],[Discount]]</f>
        <v>0</v>
      </c>
      <c r="S3172">
        <f>Sales_Data[[#This Row],[Gross_Sales]]-Sales_Data[[#This Row],[Discount_Amount]]</f>
        <v>10258.59</v>
      </c>
      <c r="T3172">
        <f>Sales_Data[[#This Row],[Net Sales]]-Sales_Data[[#This Row],[Cost]]</f>
        <v>1341.1900000000005</v>
      </c>
      <c r="U3172" s="2">
        <f>Sales_Data[[#This Row],[Profit]]/Sales_Data[[#This Row],[Net Sales]]</f>
        <v>0.13073823985557473</v>
      </c>
      <c r="V3172">
        <f>YEAR(Sales_Data[[#This Row],[Order_Date]])</f>
        <v>2025</v>
      </c>
      <c r="W3172" t="str">
        <f>TEXT(Sales_Data[[#This Row],[Order_Date]],"mmm")</f>
        <v>May</v>
      </c>
      <c r="X3172">
        <f>MONTH(Sales_Data[[#This Row],[Order_Date]])</f>
        <v>5</v>
      </c>
      <c r="Y3172" t="str">
        <f>"Q"&amp;ROUNDUP(MONTH(Sales_Data[[#This Row],[Order_Date]])/3,0)</f>
        <v>Q2</v>
      </c>
    </row>
    <row r="3173" spans="1:25" x14ac:dyDescent="0.3">
      <c r="A3173" t="s">
        <v>4784</v>
      </c>
      <c r="B3173" s="1">
        <v>45982</v>
      </c>
      <c r="C3173" t="s">
        <v>2068</v>
      </c>
      <c r="D3173" t="s">
        <v>728</v>
      </c>
      <c r="E3173" t="s">
        <v>19</v>
      </c>
      <c r="F3173" t="s">
        <v>81</v>
      </c>
      <c r="G3173" t="s">
        <v>67</v>
      </c>
      <c r="H3173" t="s">
        <v>133</v>
      </c>
      <c r="I3173" t="s">
        <v>134</v>
      </c>
      <c r="J3173">
        <v>1</v>
      </c>
      <c r="K3173">
        <v>15806.08</v>
      </c>
      <c r="L3173">
        <v>0</v>
      </c>
      <c r="M3173">
        <v>9948.9</v>
      </c>
      <c r="N3173" t="s">
        <v>83</v>
      </c>
      <c r="O3173" t="s">
        <v>35</v>
      </c>
      <c r="P3173" t="s">
        <v>71</v>
      </c>
      <c r="Q3173">
        <f>Sales_Data[[#This Row],[Quantity]]*Sales_Data[[#This Row],[Unit_Price]]</f>
        <v>15806.08</v>
      </c>
      <c r="R3173">
        <f>Sales_Data[[#This Row],[Gross_Sales]]*Sales_Data[[#This Row],[Discount]]</f>
        <v>0</v>
      </c>
      <c r="S3173">
        <f>Sales_Data[[#This Row],[Gross_Sales]]-Sales_Data[[#This Row],[Discount_Amount]]</f>
        <v>15806.08</v>
      </c>
      <c r="T3173">
        <f>Sales_Data[[#This Row],[Net Sales]]-Sales_Data[[#This Row],[Cost]]</f>
        <v>5857.18</v>
      </c>
      <c r="U3173" s="2">
        <f>Sales_Data[[#This Row],[Profit]]/Sales_Data[[#This Row],[Net Sales]]</f>
        <v>0.37056499777300889</v>
      </c>
      <c r="V3173">
        <f>YEAR(Sales_Data[[#This Row],[Order_Date]])</f>
        <v>2025</v>
      </c>
      <c r="W3173" t="str">
        <f>TEXT(Sales_Data[[#This Row],[Order_Date]],"mmm")</f>
        <v>Nov</v>
      </c>
      <c r="X3173">
        <f>MONTH(Sales_Data[[#This Row],[Order_Date]])</f>
        <v>11</v>
      </c>
      <c r="Y3173" t="str">
        <f>"Q"&amp;ROUNDUP(MONTH(Sales_Data[[#This Row],[Order_Date]])/3,0)</f>
        <v>Q4</v>
      </c>
    </row>
    <row r="3174" spans="1:25" x14ac:dyDescent="0.3">
      <c r="A3174" t="s">
        <v>4785</v>
      </c>
      <c r="B3174" s="1">
        <v>45961</v>
      </c>
      <c r="C3174" t="s">
        <v>4786</v>
      </c>
      <c r="D3174" t="s">
        <v>74</v>
      </c>
      <c r="E3174" t="s">
        <v>39</v>
      </c>
      <c r="F3174" t="s">
        <v>96</v>
      </c>
      <c r="G3174" t="s">
        <v>41</v>
      </c>
      <c r="H3174" t="s">
        <v>102</v>
      </c>
      <c r="I3174" t="s">
        <v>103</v>
      </c>
      <c r="J3174">
        <v>2</v>
      </c>
      <c r="K3174">
        <v>3773.2</v>
      </c>
      <c r="L3174">
        <v>0.1</v>
      </c>
      <c r="M3174">
        <v>4638.16</v>
      </c>
      <c r="N3174" t="s">
        <v>109</v>
      </c>
      <c r="O3174" t="s">
        <v>35</v>
      </c>
      <c r="P3174" t="s">
        <v>44</v>
      </c>
      <c r="Q3174">
        <f>Sales_Data[[#This Row],[Quantity]]*Sales_Data[[#This Row],[Unit_Price]]</f>
        <v>7546.4</v>
      </c>
      <c r="R3174">
        <f>Sales_Data[[#This Row],[Gross_Sales]]*Sales_Data[[#This Row],[Discount]]</f>
        <v>754.64</v>
      </c>
      <c r="S3174">
        <f>Sales_Data[[#This Row],[Gross_Sales]]-Sales_Data[[#This Row],[Discount_Amount]]</f>
        <v>6791.7599999999993</v>
      </c>
      <c r="T3174">
        <f>Sales_Data[[#This Row],[Net Sales]]-Sales_Data[[#This Row],[Cost]]</f>
        <v>2153.5999999999995</v>
      </c>
      <c r="U3174" s="2">
        <f>Sales_Data[[#This Row],[Profit]]/Sales_Data[[#This Row],[Net Sales]]</f>
        <v>0.31709012097011668</v>
      </c>
      <c r="V3174">
        <f>YEAR(Sales_Data[[#This Row],[Order_Date]])</f>
        <v>2025</v>
      </c>
      <c r="W3174" t="str">
        <f>TEXT(Sales_Data[[#This Row],[Order_Date]],"mmm")</f>
        <v>Oct</v>
      </c>
      <c r="X3174">
        <f>MONTH(Sales_Data[[#This Row],[Order_Date]])</f>
        <v>10</v>
      </c>
      <c r="Y3174" t="str">
        <f>"Q"&amp;ROUNDUP(MONTH(Sales_Data[[#This Row],[Order_Date]])/3,0)</f>
        <v>Q4</v>
      </c>
    </row>
    <row r="3175" spans="1:25" x14ac:dyDescent="0.3">
      <c r="A3175" t="s">
        <v>4787</v>
      </c>
      <c r="B3175" s="1">
        <v>45933</v>
      </c>
      <c r="C3175" t="s">
        <v>2776</v>
      </c>
      <c r="D3175" t="s">
        <v>106</v>
      </c>
      <c r="E3175" t="s">
        <v>30</v>
      </c>
      <c r="F3175" t="s">
        <v>31</v>
      </c>
      <c r="G3175" t="s">
        <v>41</v>
      </c>
      <c r="H3175" t="s">
        <v>102</v>
      </c>
      <c r="I3175" t="s">
        <v>103</v>
      </c>
      <c r="J3175">
        <v>1</v>
      </c>
      <c r="K3175">
        <v>526.66</v>
      </c>
      <c r="L3175">
        <v>0</v>
      </c>
      <c r="M3175">
        <v>331.87</v>
      </c>
      <c r="N3175" t="s">
        <v>24</v>
      </c>
      <c r="O3175" t="s">
        <v>35</v>
      </c>
      <c r="P3175" t="s">
        <v>44</v>
      </c>
      <c r="Q3175">
        <f>Sales_Data[[#This Row],[Quantity]]*Sales_Data[[#This Row],[Unit_Price]]</f>
        <v>526.66</v>
      </c>
      <c r="R3175">
        <f>Sales_Data[[#This Row],[Gross_Sales]]*Sales_Data[[#This Row],[Discount]]</f>
        <v>0</v>
      </c>
      <c r="S3175">
        <f>Sales_Data[[#This Row],[Gross_Sales]]-Sales_Data[[#This Row],[Discount_Amount]]</f>
        <v>526.66</v>
      </c>
      <c r="T3175">
        <f>Sales_Data[[#This Row],[Net Sales]]-Sales_Data[[#This Row],[Cost]]</f>
        <v>194.78999999999996</v>
      </c>
      <c r="U3175" s="2">
        <f>Sales_Data[[#This Row],[Profit]]/Sales_Data[[#This Row],[Net Sales]]</f>
        <v>0.36985911214065997</v>
      </c>
      <c r="V3175">
        <f>YEAR(Sales_Data[[#This Row],[Order_Date]])</f>
        <v>2025</v>
      </c>
      <c r="W3175" t="str">
        <f>TEXT(Sales_Data[[#This Row],[Order_Date]],"mmm")</f>
        <v>Oct</v>
      </c>
      <c r="X3175">
        <f>MONTH(Sales_Data[[#This Row],[Order_Date]])</f>
        <v>10</v>
      </c>
      <c r="Y3175" t="str">
        <f>"Q"&amp;ROUNDUP(MONTH(Sales_Data[[#This Row],[Order_Date]])/3,0)</f>
        <v>Q4</v>
      </c>
    </row>
    <row r="3176" spans="1:25" x14ac:dyDescent="0.3">
      <c r="A3176" t="s">
        <v>4788</v>
      </c>
      <c r="B3176" s="1">
        <v>46014</v>
      </c>
      <c r="C3176" t="s">
        <v>2344</v>
      </c>
      <c r="D3176" t="s">
        <v>229</v>
      </c>
      <c r="E3176" t="s">
        <v>39</v>
      </c>
      <c r="F3176" t="s">
        <v>405</v>
      </c>
      <c r="G3176" t="s">
        <v>75</v>
      </c>
      <c r="H3176" t="s">
        <v>185</v>
      </c>
      <c r="I3176" t="s">
        <v>186</v>
      </c>
      <c r="J3176">
        <v>2</v>
      </c>
      <c r="K3176">
        <v>4118.37</v>
      </c>
      <c r="L3176">
        <v>0.1</v>
      </c>
      <c r="M3176">
        <v>6044.88</v>
      </c>
      <c r="N3176" t="s">
        <v>70</v>
      </c>
      <c r="O3176" t="s">
        <v>53</v>
      </c>
      <c r="P3176" t="s">
        <v>26</v>
      </c>
      <c r="Q3176">
        <f>Sales_Data[[#This Row],[Quantity]]*Sales_Data[[#This Row],[Unit_Price]]</f>
        <v>8236.74</v>
      </c>
      <c r="R3176">
        <f>Sales_Data[[#This Row],[Gross_Sales]]*Sales_Data[[#This Row],[Discount]]</f>
        <v>823.67399999999998</v>
      </c>
      <c r="S3176">
        <f>Sales_Data[[#This Row],[Gross_Sales]]-Sales_Data[[#This Row],[Discount_Amount]]</f>
        <v>7413.0659999999998</v>
      </c>
      <c r="T3176">
        <f>Sales_Data[[#This Row],[Net Sales]]-Sales_Data[[#This Row],[Cost]]</f>
        <v>1368.1859999999997</v>
      </c>
      <c r="U3176" s="2">
        <f>Sales_Data[[#This Row],[Profit]]/Sales_Data[[#This Row],[Net Sales]]</f>
        <v>0.18456411962337846</v>
      </c>
      <c r="V3176">
        <f>YEAR(Sales_Data[[#This Row],[Order_Date]])</f>
        <v>2025</v>
      </c>
      <c r="W3176" t="str">
        <f>TEXT(Sales_Data[[#This Row],[Order_Date]],"mmm")</f>
        <v>Dec</v>
      </c>
      <c r="X3176">
        <f>MONTH(Sales_Data[[#This Row],[Order_Date]])</f>
        <v>12</v>
      </c>
      <c r="Y3176" t="str">
        <f>"Q"&amp;ROUNDUP(MONTH(Sales_Data[[#This Row],[Order_Date]])/3,0)</f>
        <v>Q4</v>
      </c>
    </row>
    <row r="3177" spans="1:25" x14ac:dyDescent="0.3">
      <c r="A3177" t="s">
        <v>4789</v>
      </c>
      <c r="B3177" s="1">
        <v>45829</v>
      </c>
      <c r="C3177" t="s">
        <v>150</v>
      </c>
      <c r="D3177" t="s">
        <v>38</v>
      </c>
      <c r="E3177" t="s">
        <v>48</v>
      </c>
      <c r="F3177" t="s">
        <v>164</v>
      </c>
      <c r="G3177" t="s">
        <v>32</v>
      </c>
      <c r="H3177" t="s">
        <v>33</v>
      </c>
      <c r="I3177" t="s">
        <v>161</v>
      </c>
      <c r="J3177">
        <v>1</v>
      </c>
      <c r="K3177">
        <v>52142.58</v>
      </c>
      <c r="L3177">
        <v>0.15</v>
      </c>
      <c r="M3177">
        <v>34991.75</v>
      </c>
      <c r="N3177" t="s">
        <v>52</v>
      </c>
      <c r="O3177" t="s">
        <v>25</v>
      </c>
      <c r="P3177" t="s">
        <v>26</v>
      </c>
      <c r="Q3177">
        <f>Sales_Data[[#This Row],[Quantity]]*Sales_Data[[#This Row],[Unit_Price]]</f>
        <v>52142.58</v>
      </c>
      <c r="R3177">
        <f>Sales_Data[[#This Row],[Gross_Sales]]*Sales_Data[[#This Row],[Discount]]</f>
        <v>7821.3869999999997</v>
      </c>
      <c r="S3177">
        <f>Sales_Data[[#This Row],[Gross_Sales]]-Sales_Data[[#This Row],[Discount_Amount]]</f>
        <v>44321.192999999999</v>
      </c>
      <c r="T3177">
        <f>Sales_Data[[#This Row],[Net Sales]]-Sales_Data[[#This Row],[Cost]]</f>
        <v>9329.4429999999993</v>
      </c>
      <c r="U3177" s="2">
        <f>Sales_Data[[#This Row],[Profit]]/Sales_Data[[#This Row],[Net Sales]]</f>
        <v>0.21049620663414903</v>
      </c>
      <c r="V3177">
        <f>YEAR(Sales_Data[[#This Row],[Order_Date]])</f>
        <v>2025</v>
      </c>
      <c r="W3177" t="str">
        <f>TEXT(Sales_Data[[#This Row],[Order_Date]],"mmm")</f>
        <v>Jun</v>
      </c>
      <c r="X3177">
        <f>MONTH(Sales_Data[[#This Row],[Order_Date]])</f>
        <v>6</v>
      </c>
      <c r="Y3177" t="str">
        <f>"Q"&amp;ROUNDUP(MONTH(Sales_Data[[#This Row],[Order_Date]])/3,0)</f>
        <v>Q2</v>
      </c>
    </row>
    <row r="3178" spans="1:25" x14ac:dyDescent="0.3">
      <c r="A3178" t="s">
        <v>4790</v>
      </c>
      <c r="B3178" s="1">
        <v>45858</v>
      </c>
      <c r="C3178" t="s">
        <v>2991</v>
      </c>
      <c r="D3178" t="s">
        <v>266</v>
      </c>
      <c r="E3178" t="s">
        <v>39</v>
      </c>
      <c r="F3178" t="s">
        <v>405</v>
      </c>
      <c r="G3178" t="s">
        <v>41</v>
      </c>
      <c r="H3178" t="s">
        <v>42</v>
      </c>
      <c r="I3178" t="s">
        <v>82</v>
      </c>
      <c r="J3178">
        <v>3</v>
      </c>
      <c r="K3178">
        <v>1272.23</v>
      </c>
      <c r="L3178">
        <v>0</v>
      </c>
      <c r="M3178">
        <v>2596.61</v>
      </c>
      <c r="N3178" t="s">
        <v>70</v>
      </c>
      <c r="O3178" t="s">
        <v>35</v>
      </c>
      <c r="P3178" t="s">
        <v>71</v>
      </c>
      <c r="Q3178">
        <f>Sales_Data[[#This Row],[Quantity]]*Sales_Data[[#This Row],[Unit_Price]]</f>
        <v>3816.69</v>
      </c>
      <c r="R3178">
        <f>Sales_Data[[#This Row],[Gross_Sales]]*Sales_Data[[#This Row],[Discount]]</f>
        <v>0</v>
      </c>
      <c r="S3178">
        <f>Sales_Data[[#This Row],[Gross_Sales]]-Sales_Data[[#This Row],[Discount_Amount]]</f>
        <v>3816.69</v>
      </c>
      <c r="T3178">
        <f>Sales_Data[[#This Row],[Net Sales]]-Sales_Data[[#This Row],[Cost]]</f>
        <v>1220.08</v>
      </c>
      <c r="U3178" s="2">
        <f>Sales_Data[[#This Row],[Profit]]/Sales_Data[[#This Row],[Net Sales]]</f>
        <v>0.31966966140818348</v>
      </c>
      <c r="V3178">
        <f>YEAR(Sales_Data[[#This Row],[Order_Date]])</f>
        <v>2025</v>
      </c>
      <c r="W3178" t="str">
        <f>TEXT(Sales_Data[[#This Row],[Order_Date]],"mmm")</f>
        <v>Jul</v>
      </c>
      <c r="X3178">
        <f>MONTH(Sales_Data[[#This Row],[Order_Date]])</f>
        <v>7</v>
      </c>
      <c r="Y3178" t="str">
        <f>"Q"&amp;ROUNDUP(MONTH(Sales_Data[[#This Row],[Order_Date]])/3,0)</f>
        <v>Q3</v>
      </c>
    </row>
    <row r="3179" spans="1:25" x14ac:dyDescent="0.3">
      <c r="A3179" t="s">
        <v>4791</v>
      </c>
      <c r="B3179" s="1">
        <v>45981</v>
      </c>
      <c r="C3179" t="s">
        <v>4652</v>
      </c>
      <c r="D3179" t="s">
        <v>229</v>
      </c>
      <c r="E3179" t="s">
        <v>48</v>
      </c>
      <c r="F3179" t="s">
        <v>164</v>
      </c>
      <c r="G3179" t="s">
        <v>32</v>
      </c>
      <c r="H3179" t="s">
        <v>50</v>
      </c>
      <c r="I3179" t="s">
        <v>51</v>
      </c>
      <c r="J3179">
        <v>5</v>
      </c>
      <c r="K3179">
        <v>6117.16</v>
      </c>
      <c r="L3179">
        <v>0.05</v>
      </c>
      <c r="M3179">
        <v>18431.22</v>
      </c>
      <c r="N3179" t="s">
        <v>109</v>
      </c>
      <c r="O3179" t="s">
        <v>35</v>
      </c>
      <c r="P3179" t="s">
        <v>44</v>
      </c>
      <c r="Q3179">
        <f>Sales_Data[[#This Row],[Quantity]]*Sales_Data[[#This Row],[Unit_Price]]</f>
        <v>30585.8</v>
      </c>
      <c r="R3179">
        <f>Sales_Data[[#This Row],[Gross_Sales]]*Sales_Data[[#This Row],[Discount]]</f>
        <v>1529.29</v>
      </c>
      <c r="S3179">
        <f>Sales_Data[[#This Row],[Gross_Sales]]-Sales_Data[[#This Row],[Discount_Amount]]</f>
        <v>29056.51</v>
      </c>
      <c r="T3179">
        <f>Sales_Data[[#This Row],[Net Sales]]-Sales_Data[[#This Row],[Cost]]</f>
        <v>10625.289999999997</v>
      </c>
      <c r="U3179" s="2">
        <f>Sales_Data[[#This Row],[Profit]]/Sales_Data[[#This Row],[Net Sales]]</f>
        <v>0.36567674507365122</v>
      </c>
      <c r="V3179">
        <f>YEAR(Sales_Data[[#This Row],[Order_Date]])</f>
        <v>2025</v>
      </c>
      <c r="W3179" t="str">
        <f>TEXT(Sales_Data[[#This Row],[Order_Date]],"mmm")</f>
        <v>Nov</v>
      </c>
      <c r="X3179">
        <f>MONTH(Sales_Data[[#This Row],[Order_Date]])</f>
        <v>11</v>
      </c>
      <c r="Y3179" t="str">
        <f>"Q"&amp;ROUNDUP(MONTH(Sales_Data[[#This Row],[Order_Date]])/3,0)</f>
        <v>Q4</v>
      </c>
    </row>
    <row r="3180" spans="1:25" x14ac:dyDescent="0.3">
      <c r="A3180" t="s">
        <v>4792</v>
      </c>
      <c r="B3180" s="1">
        <v>45692</v>
      </c>
      <c r="C3180" t="s">
        <v>4793</v>
      </c>
      <c r="D3180" t="s">
        <v>699</v>
      </c>
      <c r="E3180" t="s">
        <v>30</v>
      </c>
      <c r="F3180" t="s">
        <v>31</v>
      </c>
      <c r="G3180" t="s">
        <v>67</v>
      </c>
      <c r="H3180" t="s">
        <v>88</v>
      </c>
      <c r="I3180" t="s">
        <v>89</v>
      </c>
      <c r="J3180">
        <v>1</v>
      </c>
      <c r="K3180">
        <v>1142.0899999999999</v>
      </c>
      <c r="L3180">
        <v>0.1</v>
      </c>
      <c r="M3180">
        <v>849.01</v>
      </c>
      <c r="N3180" t="s">
        <v>52</v>
      </c>
      <c r="O3180" t="s">
        <v>35</v>
      </c>
      <c r="P3180" t="s">
        <v>44</v>
      </c>
      <c r="Q3180">
        <f>Sales_Data[[#This Row],[Quantity]]*Sales_Data[[#This Row],[Unit_Price]]</f>
        <v>1142.0899999999999</v>
      </c>
      <c r="R3180">
        <f>Sales_Data[[#This Row],[Gross_Sales]]*Sales_Data[[#This Row],[Discount]]</f>
        <v>114.209</v>
      </c>
      <c r="S3180">
        <f>Sales_Data[[#This Row],[Gross_Sales]]-Sales_Data[[#This Row],[Discount_Amount]]</f>
        <v>1027.8809999999999</v>
      </c>
      <c r="T3180">
        <f>Sales_Data[[#This Row],[Net Sales]]-Sales_Data[[#This Row],[Cost]]</f>
        <v>178.87099999999987</v>
      </c>
      <c r="U3180" s="2">
        <f>Sales_Data[[#This Row],[Profit]]/Sales_Data[[#This Row],[Net Sales]]</f>
        <v>0.17401917147996693</v>
      </c>
      <c r="V3180">
        <f>YEAR(Sales_Data[[#This Row],[Order_Date]])</f>
        <v>2025</v>
      </c>
      <c r="W3180" t="str">
        <f>TEXT(Sales_Data[[#This Row],[Order_Date]],"mmm")</f>
        <v>Feb</v>
      </c>
      <c r="X3180">
        <f>MONTH(Sales_Data[[#This Row],[Order_Date]])</f>
        <v>2</v>
      </c>
      <c r="Y3180" t="str">
        <f>"Q"&amp;ROUNDUP(MONTH(Sales_Data[[#This Row],[Order_Date]])/3,0)</f>
        <v>Q1</v>
      </c>
    </row>
    <row r="3181" spans="1:25" x14ac:dyDescent="0.3">
      <c r="A3181" t="s">
        <v>4794</v>
      </c>
      <c r="B3181" s="1">
        <v>45873</v>
      </c>
      <c r="C3181" t="s">
        <v>4795</v>
      </c>
      <c r="D3181" t="s">
        <v>221</v>
      </c>
      <c r="E3181" t="s">
        <v>39</v>
      </c>
      <c r="F3181" t="s">
        <v>96</v>
      </c>
      <c r="G3181" t="s">
        <v>41</v>
      </c>
      <c r="H3181" t="s">
        <v>42</v>
      </c>
      <c r="I3181" t="s">
        <v>82</v>
      </c>
      <c r="J3181">
        <v>3</v>
      </c>
      <c r="K3181">
        <v>5324.17</v>
      </c>
      <c r="L3181">
        <v>0.05</v>
      </c>
      <c r="M3181">
        <v>12405.96</v>
      </c>
      <c r="N3181" t="s">
        <v>52</v>
      </c>
      <c r="O3181" t="s">
        <v>35</v>
      </c>
      <c r="P3181" t="s">
        <v>71</v>
      </c>
      <c r="Q3181">
        <f>Sales_Data[[#This Row],[Quantity]]*Sales_Data[[#This Row],[Unit_Price]]</f>
        <v>15972.51</v>
      </c>
      <c r="R3181">
        <f>Sales_Data[[#This Row],[Gross_Sales]]*Sales_Data[[#This Row],[Discount]]</f>
        <v>798.6255000000001</v>
      </c>
      <c r="S3181">
        <f>Sales_Data[[#This Row],[Gross_Sales]]-Sales_Data[[#This Row],[Discount_Amount]]</f>
        <v>15173.8845</v>
      </c>
      <c r="T3181">
        <f>Sales_Data[[#This Row],[Net Sales]]-Sales_Data[[#This Row],[Cost]]</f>
        <v>2767.924500000001</v>
      </c>
      <c r="U3181" s="2">
        <f>Sales_Data[[#This Row],[Profit]]/Sales_Data[[#This Row],[Net Sales]]</f>
        <v>0.18241370560056661</v>
      </c>
      <c r="V3181">
        <f>YEAR(Sales_Data[[#This Row],[Order_Date]])</f>
        <v>2025</v>
      </c>
      <c r="W3181" t="str">
        <f>TEXT(Sales_Data[[#This Row],[Order_Date]],"mmm")</f>
        <v>Aug</v>
      </c>
      <c r="X3181">
        <f>MONTH(Sales_Data[[#This Row],[Order_Date]])</f>
        <v>8</v>
      </c>
      <c r="Y3181" t="str">
        <f>"Q"&amp;ROUNDUP(MONTH(Sales_Data[[#This Row],[Order_Date]])/3,0)</f>
        <v>Q3</v>
      </c>
    </row>
    <row r="3182" spans="1:25" x14ac:dyDescent="0.3">
      <c r="A3182" t="s">
        <v>4796</v>
      </c>
      <c r="B3182" s="1">
        <v>45722</v>
      </c>
      <c r="C3182" t="s">
        <v>3493</v>
      </c>
      <c r="D3182" t="s">
        <v>1026</v>
      </c>
      <c r="E3182" t="s">
        <v>19</v>
      </c>
      <c r="F3182" t="s">
        <v>81</v>
      </c>
      <c r="G3182" t="s">
        <v>75</v>
      </c>
      <c r="H3182" t="s">
        <v>256</v>
      </c>
      <c r="I3182" t="s">
        <v>257</v>
      </c>
      <c r="J3182">
        <v>3</v>
      </c>
      <c r="K3182">
        <v>10936.07</v>
      </c>
      <c r="L3182">
        <v>0.15</v>
      </c>
      <c r="M3182">
        <v>23955.79</v>
      </c>
      <c r="N3182" t="s">
        <v>24</v>
      </c>
      <c r="O3182" t="s">
        <v>35</v>
      </c>
      <c r="P3182" t="s">
        <v>44</v>
      </c>
      <c r="Q3182">
        <f>Sales_Data[[#This Row],[Quantity]]*Sales_Data[[#This Row],[Unit_Price]]</f>
        <v>32808.21</v>
      </c>
      <c r="R3182">
        <f>Sales_Data[[#This Row],[Gross_Sales]]*Sales_Data[[#This Row],[Discount]]</f>
        <v>4921.2314999999999</v>
      </c>
      <c r="S3182">
        <f>Sales_Data[[#This Row],[Gross_Sales]]-Sales_Data[[#This Row],[Discount_Amount]]</f>
        <v>27886.978499999997</v>
      </c>
      <c r="T3182">
        <f>Sales_Data[[#This Row],[Net Sales]]-Sales_Data[[#This Row],[Cost]]</f>
        <v>3931.1884999999966</v>
      </c>
      <c r="U3182" s="2">
        <f>Sales_Data[[#This Row],[Profit]]/Sales_Data[[#This Row],[Net Sales]]</f>
        <v>0.14096860654875168</v>
      </c>
      <c r="V3182">
        <f>YEAR(Sales_Data[[#This Row],[Order_Date]])</f>
        <v>2025</v>
      </c>
      <c r="W3182" t="str">
        <f>TEXT(Sales_Data[[#This Row],[Order_Date]],"mmm")</f>
        <v>Mar</v>
      </c>
      <c r="X3182">
        <f>MONTH(Sales_Data[[#This Row],[Order_Date]])</f>
        <v>3</v>
      </c>
      <c r="Y3182" t="str">
        <f>"Q"&amp;ROUNDUP(MONTH(Sales_Data[[#This Row],[Order_Date]])/3,0)</f>
        <v>Q1</v>
      </c>
    </row>
    <row r="3183" spans="1:25" x14ac:dyDescent="0.3">
      <c r="A3183" t="s">
        <v>4797</v>
      </c>
      <c r="B3183" s="1">
        <v>45665</v>
      </c>
      <c r="C3183" t="s">
        <v>1543</v>
      </c>
      <c r="D3183" t="s">
        <v>662</v>
      </c>
      <c r="E3183" t="s">
        <v>48</v>
      </c>
      <c r="F3183" t="s">
        <v>49</v>
      </c>
      <c r="G3183" t="s">
        <v>32</v>
      </c>
      <c r="H3183" t="s">
        <v>50</v>
      </c>
      <c r="I3183" t="s">
        <v>51</v>
      </c>
      <c r="J3183">
        <v>5</v>
      </c>
      <c r="K3183">
        <v>35827.760000000002</v>
      </c>
      <c r="L3183">
        <v>0.15</v>
      </c>
      <c r="M3183">
        <v>101025.11</v>
      </c>
      <c r="N3183" t="s">
        <v>70</v>
      </c>
      <c r="O3183" t="s">
        <v>53</v>
      </c>
      <c r="P3183" t="s">
        <v>44</v>
      </c>
      <c r="Q3183">
        <f>Sales_Data[[#This Row],[Quantity]]*Sales_Data[[#This Row],[Unit_Price]]</f>
        <v>179138.80000000002</v>
      </c>
      <c r="R3183">
        <f>Sales_Data[[#This Row],[Gross_Sales]]*Sales_Data[[#This Row],[Discount]]</f>
        <v>26870.820000000003</v>
      </c>
      <c r="S3183">
        <f>Sales_Data[[#This Row],[Gross_Sales]]-Sales_Data[[#This Row],[Discount_Amount]]</f>
        <v>152267.98000000001</v>
      </c>
      <c r="T3183">
        <f>Sales_Data[[#This Row],[Net Sales]]-Sales_Data[[#This Row],[Cost]]</f>
        <v>51242.87000000001</v>
      </c>
      <c r="U3183" s="2">
        <f>Sales_Data[[#This Row],[Profit]]/Sales_Data[[#This Row],[Net Sales]]</f>
        <v>0.33653083202390949</v>
      </c>
      <c r="V3183">
        <f>YEAR(Sales_Data[[#This Row],[Order_Date]])</f>
        <v>2025</v>
      </c>
      <c r="W3183" t="str">
        <f>TEXT(Sales_Data[[#This Row],[Order_Date]],"mmm")</f>
        <v>Jan</v>
      </c>
      <c r="X3183">
        <f>MONTH(Sales_Data[[#This Row],[Order_Date]])</f>
        <v>1</v>
      </c>
      <c r="Y3183" t="str">
        <f>"Q"&amp;ROUNDUP(MONTH(Sales_Data[[#This Row],[Order_Date]])/3,0)</f>
        <v>Q1</v>
      </c>
    </row>
    <row r="3184" spans="1:25" x14ac:dyDescent="0.3">
      <c r="A3184" t="s">
        <v>4798</v>
      </c>
      <c r="B3184" s="1">
        <v>45958</v>
      </c>
      <c r="C3184" t="s">
        <v>91</v>
      </c>
      <c r="D3184" t="s">
        <v>260</v>
      </c>
      <c r="E3184" t="s">
        <v>30</v>
      </c>
      <c r="F3184" t="s">
        <v>31</v>
      </c>
      <c r="G3184" t="s">
        <v>75</v>
      </c>
      <c r="H3184" t="s">
        <v>256</v>
      </c>
      <c r="I3184" t="s">
        <v>334</v>
      </c>
      <c r="J3184">
        <v>1</v>
      </c>
      <c r="K3184">
        <v>1435.03</v>
      </c>
      <c r="L3184">
        <v>0</v>
      </c>
      <c r="M3184">
        <v>1103.8800000000001</v>
      </c>
      <c r="N3184" t="s">
        <v>52</v>
      </c>
      <c r="O3184" t="s">
        <v>35</v>
      </c>
      <c r="P3184" t="s">
        <v>71</v>
      </c>
      <c r="Q3184">
        <f>Sales_Data[[#This Row],[Quantity]]*Sales_Data[[#This Row],[Unit_Price]]</f>
        <v>1435.03</v>
      </c>
      <c r="R3184">
        <f>Sales_Data[[#This Row],[Gross_Sales]]*Sales_Data[[#This Row],[Discount]]</f>
        <v>0</v>
      </c>
      <c r="S3184">
        <f>Sales_Data[[#This Row],[Gross_Sales]]-Sales_Data[[#This Row],[Discount_Amount]]</f>
        <v>1435.03</v>
      </c>
      <c r="T3184">
        <f>Sales_Data[[#This Row],[Net Sales]]-Sales_Data[[#This Row],[Cost]]</f>
        <v>331.14999999999986</v>
      </c>
      <c r="U3184" s="2">
        <f>Sales_Data[[#This Row],[Profit]]/Sales_Data[[#This Row],[Net Sales]]</f>
        <v>0.23076172623568836</v>
      </c>
      <c r="V3184">
        <f>YEAR(Sales_Data[[#This Row],[Order_Date]])</f>
        <v>2025</v>
      </c>
      <c r="W3184" t="str">
        <f>TEXT(Sales_Data[[#This Row],[Order_Date]],"mmm")</f>
        <v>Oct</v>
      </c>
      <c r="X3184">
        <f>MONTH(Sales_Data[[#This Row],[Order_Date]])</f>
        <v>10</v>
      </c>
      <c r="Y3184" t="str">
        <f>"Q"&amp;ROUNDUP(MONTH(Sales_Data[[#This Row],[Order_Date]])/3,0)</f>
        <v>Q4</v>
      </c>
    </row>
    <row r="3185" spans="1:25" x14ac:dyDescent="0.3">
      <c r="A3185" t="s">
        <v>4799</v>
      </c>
      <c r="B3185" s="1">
        <v>46000</v>
      </c>
      <c r="C3185" t="s">
        <v>907</v>
      </c>
      <c r="D3185" t="s">
        <v>194</v>
      </c>
      <c r="E3185" t="s">
        <v>30</v>
      </c>
      <c r="F3185" t="s">
        <v>210</v>
      </c>
      <c r="G3185" t="s">
        <v>67</v>
      </c>
      <c r="H3185" t="s">
        <v>88</v>
      </c>
      <c r="I3185" t="s">
        <v>157</v>
      </c>
      <c r="J3185">
        <v>3</v>
      </c>
      <c r="K3185">
        <v>1828.12</v>
      </c>
      <c r="L3185">
        <v>0</v>
      </c>
      <c r="M3185">
        <v>4709.58</v>
      </c>
      <c r="N3185" t="s">
        <v>83</v>
      </c>
      <c r="O3185" t="s">
        <v>53</v>
      </c>
      <c r="P3185" t="s">
        <v>71</v>
      </c>
      <c r="Q3185">
        <f>Sales_Data[[#This Row],[Quantity]]*Sales_Data[[#This Row],[Unit_Price]]</f>
        <v>5484.36</v>
      </c>
      <c r="R3185">
        <f>Sales_Data[[#This Row],[Gross_Sales]]*Sales_Data[[#This Row],[Discount]]</f>
        <v>0</v>
      </c>
      <c r="S3185">
        <f>Sales_Data[[#This Row],[Gross_Sales]]-Sales_Data[[#This Row],[Discount_Amount]]</f>
        <v>5484.36</v>
      </c>
      <c r="T3185">
        <f>Sales_Data[[#This Row],[Net Sales]]-Sales_Data[[#This Row],[Cost]]</f>
        <v>774.77999999999975</v>
      </c>
      <c r="U3185" s="2">
        <f>Sales_Data[[#This Row],[Profit]]/Sales_Data[[#This Row],[Net Sales]]</f>
        <v>0.14127081373214009</v>
      </c>
      <c r="V3185">
        <f>YEAR(Sales_Data[[#This Row],[Order_Date]])</f>
        <v>2025</v>
      </c>
      <c r="W3185" t="str">
        <f>TEXT(Sales_Data[[#This Row],[Order_Date]],"mmm")</f>
        <v>Dec</v>
      </c>
      <c r="X3185">
        <f>MONTH(Sales_Data[[#This Row],[Order_Date]])</f>
        <v>12</v>
      </c>
      <c r="Y3185" t="str">
        <f>"Q"&amp;ROUNDUP(MONTH(Sales_Data[[#This Row],[Order_Date]])/3,0)</f>
        <v>Q4</v>
      </c>
    </row>
    <row r="3186" spans="1:25" x14ac:dyDescent="0.3">
      <c r="A3186" t="s">
        <v>4800</v>
      </c>
      <c r="B3186" s="1">
        <v>45989</v>
      </c>
      <c r="C3186" t="s">
        <v>1863</v>
      </c>
      <c r="D3186" t="s">
        <v>457</v>
      </c>
      <c r="E3186" t="s">
        <v>19</v>
      </c>
      <c r="F3186" t="s">
        <v>57</v>
      </c>
      <c r="G3186" t="s">
        <v>67</v>
      </c>
      <c r="H3186" t="s">
        <v>121</v>
      </c>
      <c r="I3186" t="s">
        <v>122</v>
      </c>
      <c r="J3186">
        <v>1</v>
      </c>
      <c r="K3186">
        <v>17409.810000000001</v>
      </c>
      <c r="L3186">
        <v>0.2</v>
      </c>
      <c r="M3186">
        <v>9379.6</v>
      </c>
      <c r="N3186" t="s">
        <v>24</v>
      </c>
      <c r="O3186" t="s">
        <v>35</v>
      </c>
      <c r="P3186" t="s">
        <v>44</v>
      </c>
      <c r="Q3186">
        <f>Sales_Data[[#This Row],[Quantity]]*Sales_Data[[#This Row],[Unit_Price]]</f>
        <v>17409.810000000001</v>
      </c>
      <c r="R3186">
        <f>Sales_Data[[#This Row],[Gross_Sales]]*Sales_Data[[#This Row],[Discount]]</f>
        <v>3481.9620000000004</v>
      </c>
      <c r="S3186">
        <f>Sales_Data[[#This Row],[Gross_Sales]]-Sales_Data[[#This Row],[Discount_Amount]]</f>
        <v>13927.848000000002</v>
      </c>
      <c r="T3186">
        <f>Sales_Data[[#This Row],[Net Sales]]-Sales_Data[[#This Row],[Cost]]</f>
        <v>4548.2480000000014</v>
      </c>
      <c r="U3186" s="2">
        <f>Sales_Data[[#This Row],[Profit]]/Sales_Data[[#This Row],[Net Sales]]</f>
        <v>0.32655784296324897</v>
      </c>
      <c r="V3186">
        <f>YEAR(Sales_Data[[#This Row],[Order_Date]])</f>
        <v>2025</v>
      </c>
      <c r="W3186" t="str">
        <f>TEXT(Sales_Data[[#This Row],[Order_Date]],"mmm")</f>
        <v>Nov</v>
      </c>
      <c r="X3186">
        <f>MONTH(Sales_Data[[#This Row],[Order_Date]])</f>
        <v>11</v>
      </c>
      <c r="Y3186" t="str">
        <f>"Q"&amp;ROUNDUP(MONTH(Sales_Data[[#This Row],[Order_Date]])/3,0)</f>
        <v>Q4</v>
      </c>
    </row>
    <row r="3187" spans="1:25" x14ac:dyDescent="0.3">
      <c r="A3187" t="s">
        <v>4801</v>
      </c>
      <c r="B3187" s="1">
        <v>45733</v>
      </c>
      <c r="C3187" t="s">
        <v>2003</v>
      </c>
      <c r="D3187" t="s">
        <v>817</v>
      </c>
      <c r="E3187" t="s">
        <v>48</v>
      </c>
      <c r="F3187" t="s">
        <v>49</v>
      </c>
      <c r="G3187" t="s">
        <v>21</v>
      </c>
      <c r="H3187" t="s">
        <v>297</v>
      </c>
      <c r="I3187" t="s">
        <v>494</v>
      </c>
      <c r="J3187">
        <v>2</v>
      </c>
      <c r="K3187">
        <v>16779.7</v>
      </c>
      <c r="L3187">
        <v>0.2</v>
      </c>
      <c r="M3187">
        <v>20884.86</v>
      </c>
      <c r="N3187" t="s">
        <v>83</v>
      </c>
      <c r="O3187" t="s">
        <v>35</v>
      </c>
      <c r="P3187" t="s">
        <v>44</v>
      </c>
      <c r="Q3187">
        <f>Sales_Data[[#This Row],[Quantity]]*Sales_Data[[#This Row],[Unit_Price]]</f>
        <v>33559.4</v>
      </c>
      <c r="R3187">
        <f>Sales_Data[[#This Row],[Gross_Sales]]*Sales_Data[[#This Row],[Discount]]</f>
        <v>6711.880000000001</v>
      </c>
      <c r="S3187">
        <f>Sales_Data[[#This Row],[Gross_Sales]]-Sales_Data[[#This Row],[Discount_Amount]]</f>
        <v>26847.52</v>
      </c>
      <c r="T3187">
        <f>Sales_Data[[#This Row],[Net Sales]]-Sales_Data[[#This Row],[Cost]]</f>
        <v>5962.66</v>
      </c>
      <c r="U3187" s="2">
        <f>Sales_Data[[#This Row],[Profit]]/Sales_Data[[#This Row],[Net Sales]]</f>
        <v>0.22209351180295236</v>
      </c>
      <c r="V3187">
        <f>YEAR(Sales_Data[[#This Row],[Order_Date]])</f>
        <v>2025</v>
      </c>
      <c r="W3187" t="str">
        <f>TEXT(Sales_Data[[#This Row],[Order_Date]],"mmm")</f>
        <v>Mar</v>
      </c>
      <c r="X3187">
        <f>MONTH(Sales_Data[[#This Row],[Order_Date]])</f>
        <v>3</v>
      </c>
      <c r="Y3187" t="str">
        <f>"Q"&amp;ROUNDUP(MONTH(Sales_Data[[#This Row],[Order_Date]])/3,0)</f>
        <v>Q1</v>
      </c>
    </row>
    <row r="3188" spans="1:25" x14ac:dyDescent="0.3">
      <c r="A3188" t="s">
        <v>4802</v>
      </c>
      <c r="B3188" s="1">
        <v>45831</v>
      </c>
      <c r="C3188" t="s">
        <v>4803</v>
      </c>
      <c r="D3188" t="s">
        <v>685</v>
      </c>
      <c r="E3188" t="s">
        <v>39</v>
      </c>
      <c r="F3188" t="s">
        <v>96</v>
      </c>
      <c r="G3188" t="s">
        <v>21</v>
      </c>
      <c r="H3188" t="s">
        <v>297</v>
      </c>
      <c r="I3188" t="s">
        <v>297</v>
      </c>
      <c r="J3188">
        <v>2</v>
      </c>
      <c r="K3188">
        <v>6350.86</v>
      </c>
      <c r="L3188">
        <v>0.05</v>
      </c>
      <c r="M3188">
        <v>9386</v>
      </c>
      <c r="N3188" t="s">
        <v>52</v>
      </c>
      <c r="O3188" t="s">
        <v>35</v>
      </c>
      <c r="P3188" t="s">
        <v>71</v>
      </c>
      <c r="Q3188">
        <f>Sales_Data[[#This Row],[Quantity]]*Sales_Data[[#This Row],[Unit_Price]]</f>
        <v>12701.72</v>
      </c>
      <c r="R3188">
        <f>Sales_Data[[#This Row],[Gross_Sales]]*Sales_Data[[#This Row],[Discount]]</f>
        <v>635.08600000000001</v>
      </c>
      <c r="S3188">
        <f>Sales_Data[[#This Row],[Gross_Sales]]-Sales_Data[[#This Row],[Discount_Amount]]</f>
        <v>12066.634</v>
      </c>
      <c r="T3188">
        <f>Sales_Data[[#This Row],[Net Sales]]-Sales_Data[[#This Row],[Cost]]</f>
        <v>2680.634</v>
      </c>
      <c r="U3188" s="2">
        <f>Sales_Data[[#This Row],[Profit]]/Sales_Data[[#This Row],[Net Sales]]</f>
        <v>0.2221525903578413</v>
      </c>
      <c r="V3188">
        <f>YEAR(Sales_Data[[#This Row],[Order_Date]])</f>
        <v>2025</v>
      </c>
      <c r="W3188" t="str">
        <f>TEXT(Sales_Data[[#This Row],[Order_Date]],"mmm")</f>
        <v>Jun</v>
      </c>
      <c r="X3188">
        <f>MONTH(Sales_Data[[#This Row],[Order_Date]])</f>
        <v>6</v>
      </c>
      <c r="Y3188" t="str">
        <f>"Q"&amp;ROUNDUP(MONTH(Sales_Data[[#This Row],[Order_Date]])/3,0)</f>
        <v>Q2</v>
      </c>
    </row>
    <row r="3189" spans="1:25" x14ac:dyDescent="0.3">
      <c r="A3189" t="s">
        <v>4804</v>
      </c>
      <c r="B3189" s="1">
        <v>45704</v>
      </c>
      <c r="C3189" t="s">
        <v>508</v>
      </c>
      <c r="D3189" t="s">
        <v>615</v>
      </c>
      <c r="E3189" t="s">
        <v>48</v>
      </c>
      <c r="F3189" t="s">
        <v>126</v>
      </c>
      <c r="G3189" t="s">
        <v>67</v>
      </c>
      <c r="H3189" t="s">
        <v>68</v>
      </c>
      <c r="I3189" t="s">
        <v>69</v>
      </c>
      <c r="J3189">
        <v>2</v>
      </c>
      <c r="K3189">
        <v>38363.75</v>
      </c>
      <c r="L3189">
        <v>0</v>
      </c>
      <c r="M3189">
        <v>48405.02</v>
      </c>
      <c r="N3189" t="s">
        <v>70</v>
      </c>
      <c r="O3189" t="s">
        <v>35</v>
      </c>
      <c r="P3189" t="s">
        <v>44</v>
      </c>
      <c r="Q3189">
        <f>Sales_Data[[#This Row],[Quantity]]*Sales_Data[[#This Row],[Unit_Price]]</f>
        <v>76727.5</v>
      </c>
      <c r="R3189">
        <f>Sales_Data[[#This Row],[Gross_Sales]]*Sales_Data[[#This Row],[Discount]]</f>
        <v>0</v>
      </c>
      <c r="S3189">
        <f>Sales_Data[[#This Row],[Gross_Sales]]-Sales_Data[[#This Row],[Discount_Amount]]</f>
        <v>76727.5</v>
      </c>
      <c r="T3189">
        <f>Sales_Data[[#This Row],[Net Sales]]-Sales_Data[[#This Row],[Cost]]</f>
        <v>28322.480000000003</v>
      </c>
      <c r="U3189" s="2">
        <f>Sales_Data[[#This Row],[Profit]]/Sales_Data[[#This Row],[Net Sales]]</f>
        <v>0.3691307549444463</v>
      </c>
      <c r="V3189">
        <f>YEAR(Sales_Data[[#This Row],[Order_Date]])</f>
        <v>2025</v>
      </c>
      <c r="W3189" t="str">
        <f>TEXT(Sales_Data[[#This Row],[Order_Date]],"mmm")</f>
        <v>Feb</v>
      </c>
      <c r="X3189">
        <f>MONTH(Sales_Data[[#This Row],[Order_Date]])</f>
        <v>2</v>
      </c>
      <c r="Y3189" t="str">
        <f>"Q"&amp;ROUNDUP(MONTH(Sales_Data[[#This Row],[Order_Date]])/3,0)</f>
        <v>Q1</v>
      </c>
    </row>
    <row r="3190" spans="1:25" x14ac:dyDescent="0.3">
      <c r="A3190" t="s">
        <v>4805</v>
      </c>
      <c r="B3190" s="1">
        <v>45672</v>
      </c>
      <c r="C3190" t="s">
        <v>1595</v>
      </c>
      <c r="D3190" t="s">
        <v>553</v>
      </c>
      <c r="E3190" t="s">
        <v>48</v>
      </c>
      <c r="F3190" t="s">
        <v>132</v>
      </c>
      <c r="G3190" t="s">
        <v>32</v>
      </c>
      <c r="H3190" t="s">
        <v>33</v>
      </c>
      <c r="I3190" t="s">
        <v>34</v>
      </c>
      <c r="J3190">
        <v>1</v>
      </c>
      <c r="K3190">
        <v>9329.33</v>
      </c>
      <c r="L3190">
        <v>0.1</v>
      </c>
      <c r="M3190">
        <v>6913.47</v>
      </c>
      <c r="N3190" t="s">
        <v>52</v>
      </c>
      <c r="O3190" t="s">
        <v>25</v>
      </c>
      <c r="P3190" t="s">
        <v>26</v>
      </c>
      <c r="Q3190">
        <f>Sales_Data[[#This Row],[Quantity]]*Sales_Data[[#This Row],[Unit_Price]]</f>
        <v>9329.33</v>
      </c>
      <c r="R3190">
        <f>Sales_Data[[#This Row],[Gross_Sales]]*Sales_Data[[#This Row],[Discount]]</f>
        <v>932.93299999999999</v>
      </c>
      <c r="S3190">
        <f>Sales_Data[[#This Row],[Gross_Sales]]-Sales_Data[[#This Row],[Discount_Amount]]</f>
        <v>8396.3970000000008</v>
      </c>
      <c r="T3190">
        <f>Sales_Data[[#This Row],[Net Sales]]-Sales_Data[[#This Row],[Cost]]</f>
        <v>1482.9270000000006</v>
      </c>
      <c r="U3190" s="2">
        <f>Sales_Data[[#This Row],[Profit]]/Sales_Data[[#This Row],[Net Sales]]</f>
        <v>0.17661468365538224</v>
      </c>
      <c r="V3190">
        <f>YEAR(Sales_Data[[#This Row],[Order_Date]])</f>
        <v>2025</v>
      </c>
      <c r="W3190" t="str">
        <f>TEXT(Sales_Data[[#This Row],[Order_Date]],"mmm")</f>
        <v>Jan</v>
      </c>
      <c r="X3190">
        <f>MONTH(Sales_Data[[#This Row],[Order_Date]])</f>
        <v>1</v>
      </c>
      <c r="Y3190" t="str">
        <f>"Q"&amp;ROUNDUP(MONTH(Sales_Data[[#This Row],[Order_Date]])/3,0)</f>
        <v>Q1</v>
      </c>
    </row>
    <row r="3191" spans="1:25" x14ac:dyDescent="0.3">
      <c r="A3191" t="s">
        <v>4806</v>
      </c>
      <c r="B3191" s="1">
        <v>46018</v>
      </c>
      <c r="C3191" t="s">
        <v>1551</v>
      </c>
      <c r="D3191" t="s">
        <v>444</v>
      </c>
      <c r="E3191" t="s">
        <v>48</v>
      </c>
      <c r="F3191" t="s">
        <v>126</v>
      </c>
      <c r="G3191" t="s">
        <v>21</v>
      </c>
      <c r="H3191" t="s">
        <v>230</v>
      </c>
      <c r="I3191" t="s">
        <v>231</v>
      </c>
      <c r="J3191">
        <v>3</v>
      </c>
      <c r="K3191">
        <v>31174.34</v>
      </c>
      <c r="L3191">
        <v>0.05</v>
      </c>
      <c r="M3191">
        <v>73322.850000000006</v>
      </c>
      <c r="N3191" t="s">
        <v>70</v>
      </c>
      <c r="O3191" t="s">
        <v>35</v>
      </c>
      <c r="P3191" t="s">
        <v>44</v>
      </c>
      <c r="Q3191">
        <f>Sales_Data[[#This Row],[Quantity]]*Sales_Data[[#This Row],[Unit_Price]]</f>
        <v>93523.02</v>
      </c>
      <c r="R3191">
        <f>Sales_Data[[#This Row],[Gross_Sales]]*Sales_Data[[#This Row],[Discount]]</f>
        <v>4676.1510000000007</v>
      </c>
      <c r="S3191">
        <f>Sales_Data[[#This Row],[Gross_Sales]]-Sales_Data[[#This Row],[Discount_Amount]]</f>
        <v>88846.869000000006</v>
      </c>
      <c r="T3191">
        <f>Sales_Data[[#This Row],[Net Sales]]-Sales_Data[[#This Row],[Cost]]</f>
        <v>15524.019</v>
      </c>
      <c r="U3191" s="2">
        <f>Sales_Data[[#This Row],[Profit]]/Sales_Data[[#This Row],[Net Sales]]</f>
        <v>0.17472781173639332</v>
      </c>
      <c r="V3191">
        <f>YEAR(Sales_Data[[#This Row],[Order_Date]])</f>
        <v>2025</v>
      </c>
      <c r="W3191" t="str">
        <f>TEXT(Sales_Data[[#This Row],[Order_Date]],"mmm")</f>
        <v>Dec</v>
      </c>
      <c r="X3191">
        <f>MONTH(Sales_Data[[#This Row],[Order_Date]])</f>
        <v>12</v>
      </c>
      <c r="Y3191" t="str">
        <f>"Q"&amp;ROUNDUP(MONTH(Sales_Data[[#This Row],[Order_Date]])/3,0)</f>
        <v>Q4</v>
      </c>
    </row>
    <row r="3192" spans="1:25" x14ac:dyDescent="0.3">
      <c r="A3192" t="s">
        <v>4807</v>
      </c>
      <c r="B3192" s="1">
        <v>45804</v>
      </c>
      <c r="C3192" t="s">
        <v>1076</v>
      </c>
      <c r="D3192" t="s">
        <v>145</v>
      </c>
      <c r="E3192" t="s">
        <v>48</v>
      </c>
      <c r="F3192" t="s">
        <v>132</v>
      </c>
      <c r="G3192" t="s">
        <v>67</v>
      </c>
      <c r="H3192" t="s">
        <v>133</v>
      </c>
      <c r="I3192" t="s">
        <v>134</v>
      </c>
      <c r="J3192">
        <v>1</v>
      </c>
      <c r="K3192">
        <v>61732.84</v>
      </c>
      <c r="L3192">
        <v>0.15</v>
      </c>
      <c r="M3192">
        <v>35148.47</v>
      </c>
      <c r="N3192" t="s">
        <v>24</v>
      </c>
      <c r="O3192" t="s">
        <v>35</v>
      </c>
      <c r="P3192" t="s">
        <v>44</v>
      </c>
      <c r="Q3192">
        <f>Sales_Data[[#This Row],[Quantity]]*Sales_Data[[#This Row],[Unit_Price]]</f>
        <v>61732.84</v>
      </c>
      <c r="R3192">
        <f>Sales_Data[[#This Row],[Gross_Sales]]*Sales_Data[[#This Row],[Discount]]</f>
        <v>9259.9259999999995</v>
      </c>
      <c r="S3192">
        <f>Sales_Data[[#This Row],[Gross_Sales]]-Sales_Data[[#This Row],[Discount_Amount]]</f>
        <v>52472.913999999997</v>
      </c>
      <c r="T3192">
        <f>Sales_Data[[#This Row],[Net Sales]]-Sales_Data[[#This Row],[Cost]]</f>
        <v>17324.443999999996</v>
      </c>
      <c r="U3192" s="2">
        <f>Sales_Data[[#This Row],[Profit]]/Sales_Data[[#This Row],[Net Sales]]</f>
        <v>0.33015974679812898</v>
      </c>
      <c r="V3192">
        <f>YEAR(Sales_Data[[#This Row],[Order_Date]])</f>
        <v>2025</v>
      </c>
      <c r="W3192" t="str">
        <f>TEXT(Sales_Data[[#This Row],[Order_Date]],"mmm")</f>
        <v>May</v>
      </c>
      <c r="X3192">
        <f>MONTH(Sales_Data[[#This Row],[Order_Date]])</f>
        <v>5</v>
      </c>
      <c r="Y3192" t="str">
        <f>"Q"&amp;ROUNDUP(MONTH(Sales_Data[[#This Row],[Order_Date]])/3,0)</f>
        <v>Q2</v>
      </c>
    </row>
    <row r="3193" spans="1:25" x14ac:dyDescent="0.3">
      <c r="A3193" t="s">
        <v>4808</v>
      </c>
      <c r="B3193" s="1">
        <v>45683</v>
      </c>
      <c r="C3193" t="s">
        <v>4786</v>
      </c>
      <c r="D3193" t="s">
        <v>252</v>
      </c>
      <c r="E3193" t="s">
        <v>19</v>
      </c>
      <c r="F3193" t="s">
        <v>20</v>
      </c>
      <c r="G3193" t="s">
        <v>41</v>
      </c>
      <c r="H3193" t="s">
        <v>147</v>
      </c>
      <c r="I3193" t="s">
        <v>148</v>
      </c>
      <c r="J3193">
        <v>1</v>
      </c>
      <c r="K3193">
        <v>7941.18</v>
      </c>
      <c r="L3193">
        <v>0.1</v>
      </c>
      <c r="M3193">
        <v>4510.2</v>
      </c>
      <c r="N3193" t="s">
        <v>109</v>
      </c>
      <c r="O3193" t="s">
        <v>35</v>
      </c>
      <c r="P3193" t="s">
        <v>26</v>
      </c>
      <c r="Q3193">
        <f>Sales_Data[[#This Row],[Quantity]]*Sales_Data[[#This Row],[Unit_Price]]</f>
        <v>7941.18</v>
      </c>
      <c r="R3193">
        <f>Sales_Data[[#This Row],[Gross_Sales]]*Sales_Data[[#This Row],[Discount]]</f>
        <v>794.11800000000005</v>
      </c>
      <c r="S3193">
        <f>Sales_Data[[#This Row],[Gross_Sales]]-Sales_Data[[#This Row],[Discount_Amount]]</f>
        <v>7147.0619999999999</v>
      </c>
      <c r="T3193">
        <f>Sales_Data[[#This Row],[Net Sales]]-Sales_Data[[#This Row],[Cost]]</f>
        <v>2636.8620000000001</v>
      </c>
      <c r="U3193" s="2">
        <f>Sales_Data[[#This Row],[Profit]]/Sales_Data[[#This Row],[Net Sales]]</f>
        <v>0.36894349034610308</v>
      </c>
      <c r="V3193">
        <f>YEAR(Sales_Data[[#This Row],[Order_Date]])</f>
        <v>2025</v>
      </c>
      <c r="W3193" t="str">
        <f>TEXT(Sales_Data[[#This Row],[Order_Date]],"mmm")</f>
        <v>Jan</v>
      </c>
      <c r="X3193">
        <f>MONTH(Sales_Data[[#This Row],[Order_Date]])</f>
        <v>1</v>
      </c>
      <c r="Y3193" t="str">
        <f>"Q"&amp;ROUNDUP(MONTH(Sales_Data[[#This Row],[Order_Date]])/3,0)</f>
        <v>Q1</v>
      </c>
    </row>
    <row r="3194" spans="1:25" x14ac:dyDescent="0.3">
      <c r="A3194" t="s">
        <v>4809</v>
      </c>
      <c r="B3194" s="1">
        <v>45965</v>
      </c>
      <c r="C3194" t="s">
        <v>1555</v>
      </c>
      <c r="D3194" t="s">
        <v>61</v>
      </c>
      <c r="E3194" t="s">
        <v>119</v>
      </c>
      <c r="F3194" t="s">
        <v>538</v>
      </c>
      <c r="G3194" t="s">
        <v>67</v>
      </c>
      <c r="H3194" t="s">
        <v>88</v>
      </c>
      <c r="I3194" t="s">
        <v>157</v>
      </c>
      <c r="J3194">
        <v>2</v>
      </c>
      <c r="K3194">
        <v>7838.79</v>
      </c>
      <c r="L3194">
        <v>0.1</v>
      </c>
      <c r="M3194">
        <v>11389.55</v>
      </c>
      <c r="N3194" t="s">
        <v>109</v>
      </c>
      <c r="O3194" t="s">
        <v>35</v>
      </c>
      <c r="P3194" t="s">
        <v>71</v>
      </c>
      <c r="Q3194">
        <f>Sales_Data[[#This Row],[Quantity]]*Sales_Data[[#This Row],[Unit_Price]]</f>
        <v>15677.58</v>
      </c>
      <c r="R3194">
        <f>Sales_Data[[#This Row],[Gross_Sales]]*Sales_Data[[#This Row],[Discount]]</f>
        <v>1567.758</v>
      </c>
      <c r="S3194">
        <f>Sales_Data[[#This Row],[Gross_Sales]]-Sales_Data[[#This Row],[Discount_Amount]]</f>
        <v>14109.822</v>
      </c>
      <c r="T3194">
        <f>Sales_Data[[#This Row],[Net Sales]]-Sales_Data[[#This Row],[Cost]]</f>
        <v>2720.2720000000008</v>
      </c>
      <c r="U3194" s="2">
        <f>Sales_Data[[#This Row],[Profit]]/Sales_Data[[#This Row],[Net Sales]]</f>
        <v>0.19279279355898329</v>
      </c>
      <c r="V3194">
        <f>YEAR(Sales_Data[[#This Row],[Order_Date]])</f>
        <v>2025</v>
      </c>
      <c r="W3194" t="str">
        <f>TEXT(Sales_Data[[#This Row],[Order_Date]],"mmm")</f>
        <v>Nov</v>
      </c>
      <c r="X3194">
        <f>MONTH(Sales_Data[[#This Row],[Order_Date]])</f>
        <v>11</v>
      </c>
      <c r="Y3194" t="str">
        <f>"Q"&amp;ROUNDUP(MONTH(Sales_Data[[#This Row],[Order_Date]])/3,0)</f>
        <v>Q4</v>
      </c>
    </row>
    <row r="3195" spans="1:25" x14ac:dyDescent="0.3">
      <c r="A3195" t="s">
        <v>4810</v>
      </c>
      <c r="B3195" s="1">
        <v>45750</v>
      </c>
      <c r="C3195" t="s">
        <v>3892</v>
      </c>
      <c r="D3195" t="s">
        <v>155</v>
      </c>
      <c r="E3195" t="s">
        <v>39</v>
      </c>
      <c r="F3195" t="s">
        <v>405</v>
      </c>
      <c r="G3195" t="s">
        <v>32</v>
      </c>
      <c r="H3195" t="s">
        <v>50</v>
      </c>
      <c r="I3195" t="s">
        <v>51</v>
      </c>
      <c r="J3195">
        <v>3</v>
      </c>
      <c r="K3195">
        <v>2092.4299999999998</v>
      </c>
      <c r="L3195">
        <v>0.05</v>
      </c>
      <c r="M3195">
        <v>3906.35</v>
      </c>
      <c r="N3195" t="s">
        <v>109</v>
      </c>
      <c r="O3195" t="s">
        <v>35</v>
      </c>
      <c r="P3195" t="s">
        <v>71</v>
      </c>
      <c r="Q3195">
        <f>Sales_Data[[#This Row],[Quantity]]*Sales_Data[[#This Row],[Unit_Price]]</f>
        <v>6277.2899999999991</v>
      </c>
      <c r="R3195">
        <f>Sales_Data[[#This Row],[Gross_Sales]]*Sales_Data[[#This Row],[Discount]]</f>
        <v>313.86449999999996</v>
      </c>
      <c r="S3195">
        <f>Sales_Data[[#This Row],[Gross_Sales]]-Sales_Data[[#This Row],[Discount_Amount]]</f>
        <v>5963.4254999999994</v>
      </c>
      <c r="T3195">
        <f>Sales_Data[[#This Row],[Net Sales]]-Sales_Data[[#This Row],[Cost]]</f>
        <v>2057.0754999999995</v>
      </c>
      <c r="U3195" s="2">
        <f>Sales_Data[[#This Row],[Profit]]/Sales_Data[[#This Row],[Net Sales]]</f>
        <v>0.34494863732262598</v>
      </c>
      <c r="V3195">
        <f>YEAR(Sales_Data[[#This Row],[Order_Date]])</f>
        <v>2025</v>
      </c>
      <c r="W3195" t="str">
        <f>TEXT(Sales_Data[[#This Row],[Order_Date]],"mmm")</f>
        <v>Apr</v>
      </c>
      <c r="X3195">
        <f>MONTH(Sales_Data[[#This Row],[Order_Date]])</f>
        <v>4</v>
      </c>
      <c r="Y3195" t="str">
        <f>"Q"&amp;ROUNDUP(MONTH(Sales_Data[[#This Row],[Order_Date]])/3,0)</f>
        <v>Q2</v>
      </c>
    </row>
    <row r="3196" spans="1:25" x14ac:dyDescent="0.3">
      <c r="A3196" t="s">
        <v>4811</v>
      </c>
      <c r="B3196" s="1">
        <v>45889</v>
      </c>
      <c r="C3196" t="s">
        <v>3273</v>
      </c>
      <c r="D3196" t="s">
        <v>283</v>
      </c>
      <c r="E3196" t="s">
        <v>48</v>
      </c>
      <c r="F3196" t="s">
        <v>152</v>
      </c>
      <c r="G3196" t="s">
        <v>67</v>
      </c>
      <c r="H3196" t="s">
        <v>133</v>
      </c>
      <c r="I3196" t="s">
        <v>138</v>
      </c>
      <c r="J3196">
        <v>4</v>
      </c>
      <c r="K3196">
        <v>37753.56</v>
      </c>
      <c r="L3196">
        <v>0.1</v>
      </c>
      <c r="M3196">
        <v>108629.47</v>
      </c>
      <c r="N3196" t="s">
        <v>52</v>
      </c>
      <c r="O3196" t="s">
        <v>35</v>
      </c>
      <c r="P3196" t="s">
        <v>44</v>
      </c>
      <c r="Q3196">
        <f>Sales_Data[[#This Row],[Quantity]]*Sales_Data[[#This Row],[Unit_Price]]</f>
        <v>151014.24</v>
      </c>
      <c r="R3196">
        <f>Sales_Data[[#This Row],[Gross_Sales]]*Sales_Data[[#This Row],[Discount]]</f>
        <v>15101.423999999999</v>
      </c>
      <c r="S3196">
        <f>Sales_Data[[#This Row],[Gross_Sales]]-Sales_Data[[#This Row],[Discount_Amount]]</f>
        <v>135912.81599999999</v>
      </c>
      <c r="T3196">
        <f>Sales_Data[[#This Row],[Net Sales]]-Sales_Data[[#This Row],[Cost]]</f>
        <v>27283.34599999999</v>
      </c>
      <c r="U3196" s="2">
        <f>Sales_Data[[#This Row],[Profit]]/Sales_Data[[#This Row],[Net Sales]]</f>
        <v>0.20074152536137571</v>
      </c>
      <c r="V3196">
        <f>YEAR(Sales_Data[[#This Row],[Order_Date]])</f>
        <v>2025</v>
      </c>
      <c r="W3196" t="str">
        <f>TEXT(Sales_Data[[#This Row],[Order_Date]],"mmm")</f>
        <v>Aug</v>
      </c>
      <c r="X3196">
        <f>MONTH(Sales_Data[[#This Row],[Order_Date]])</f>
        <v>8</v>
      </c>
      <c r="Y3196" t="str">
        <f>"Q"&amp;ROUNDUP(MONTH(Sales_Data[[#This Row],[Order_Date]])/3,0)</f>
        <v>Q3</v>
      </c>
    </row>
    <row r="3197" spans="1:25" x14ac:dyDescent="0.3">
      <c r="A3197" t="s">
        <v>4812</v>
      </c>
      <c r="B3197" s="1">
        <v>45678</v>
      </c>
      <c r="C3197" t="s">
        <v>758</v>
      </c>
      <c r="D3197" t="s">
        <v>450</v>
      </c>
      <c r="E3197" t="s">
        <v>39</v>
      </c>
      <c r="F3197" t="s">
        <v>40</v>
      </c>
      <c r="G3197" t="s">
        <v>67</v>
      </c>
      <c r="H3197" t="s">
        <v>88</v>
      </c>
      <c r="I3197" t="s">
        <v>157</v>
      </c>
      <c r="J3197">
        <v>2</v>
      </c>
      <c r="K3197">
        <v>5969.42</v>
      </c>
      <c r="L3197">
        <v>0.05</v>
      </c>
      <c r="M3197">
        <v>7475.19</v>
      </c>
      <c r="N3197" t="s">
        <v>70</v>
      </c>
      <c r="O3197" t="s">
        <v>35</v>
      </c>
      <c r="P3197" t="s">
        <v>44</v>
      </c>
      <c r="Q3197">
        <f>Sales_Data[[#This Row],[Quantity]]*Sales_Data[[#This Row],[Unit_Price]]</f>
        <v>11938.84</v>
      </c>
      <c r="R3197">
        <f>Sales_Data[[#This Row],[Gross_Sales]]*Sales_Data[[#This Row],[Discount]]</f>
        <v>596.94200000000001</v>
      </c>
      <c r="S3197">
        <f>Sales_Data[[#This Row],[Gross_Sales]]-Sales_Data[[#This Row],[Discount_Amount]]</f>
        <v>11341.898000000001</v>
      </c>
      <c r="T3197">
        <f>Sales_Data[[#This Row],[Net Sales]]-Sales_Data[[#This Row],[Cost]]</f>
        <v>3866.7080000000014</v>
      </c>
      <c r="U3197" s="2">
        <f>Sales_Data[[#This Row],[Profit]]/Sales_Data[[#This Row],[Net Sales]]</f>
        <v>0.34092248052310126</v>
      </c>
      <c r="V3197">
        <f>YEAR(Sales_Data[[#This Row],[Order_Date]])</f>
        <v>2025</v>
      </c>
      <c r="W3197" t="str">
        <f>TEXT(Sales_Data[[#This Row],[Order_Date]],"mmm")</f>
        <v>Jan</v>
      </c>
      <c r="X3197">
        <f>MONTH(Sales_Data[[#This Row],[Order_Date]])</f>
        <v>1</v>
      </c>
      <c r="Y3197" t="str">
        <f>"Q"&amp;ROUNDUP(MONTH(Sales_Data[[#This Row],[Order_Date]])/3,0)</f>
        <v>Q1</v>
      </c>
    </row>
    <row r="3198" spans="1:25" x14ac:dyDescent="0.3">
      <c r="A3198" t="s">
        <v>4813</v>
      </c>
      <c r="B3198" s="1">
        <v>45964</v>
      </c>
      <c r="C3198" t="s">
        <v>503</v>
      </c>
      <c r="D3198" t="s">
        <v>74</v>
      </c>
      <c r="E3198" t="s">
        <v>19</v>
      </c>
      <c r="F3198" t="s">
        <v>20</v>
      </c>
      <c r="G3198" t="s">
        <v>21</v>
      </c>
      <c r="H3198" t="s">
        <v>297</v>
      </c>
      <c r="I3198" t="s">
        <v>494</v>
      </c>
      <c r="J3198">
        <v>1</v>
      </c>
      <c r="K3198">
        <v>16627.91</v>
      </c>
      <c r="L3198">
        <v>0</v>
      </c>
      <c r="M3198">
        <v>14028.73</v>
      </c>
      <c r="N3198" t="s">
        <v>52</v>
      </c>
      <c r="O3198" t="s">
        <v>35</v>
      </c>
      <c r="P3198" t="s">
        <v>44</v>
      </c>
      <c r="Q3198">
        <f>Sales_Data[[#This Row],[Quantity]]*Sales_Data[[#This Row],[Unit_Price]]</f>
        <v>16627.91</v>
      </c>
      <c r="R3198">
        <f>Sales_Data[[#This Row],[Gross_Sales]]*Sales_Data[[#This Row],[Discount]]</f>
        <v>0</v>
      </c>
      <c r="S3198">
        <f>Sales_Data[[#This Row],[Gross_Sales]]-Sales_Data[[#This Row],[Discount_Amount]]</f>
        <v>16627.91</v>
      </c>
      <c r="T3198">
        <f>Sales_Data[[#This Row],[Net Sales]]-Sales_Data[[#This Row],[Cost]]</f>
        <v>2599.1800000000003</v>
      </c>
      <c r="U3198" s="2">
        <f>Sales_Data[[#This Row],[Profit]]/Sales_Data[[#This Row],[Net Sales]]</f>
        <v>0.15631429325754109</v>
      </c>
      <c r="V3198">
        <f>YEAR(Sales_Data[[#This Row],[Order_Date]])</f>
        <v>2025</v>
      </c>
      <c r="W3198" t="str">
        <f>TEXT(Sales_Data[[#This Row],[Order_Date]],"mmm")</f>
        <v>Nov</v>
      </c>
      <c r="X3198">
        <f>MONTH(Sales_Data[[#This Row],[Order_Date]])</f>
        <v>11</v>
      </c>
      <c r="Y3198" t="str">
        <f>"Q"&amp;ROUNDUP(MONTH(Sales_Data[[#This Row],[Order_Date]])/3,0)</f>
        <v>Q4</v>
      </c>
    </row>
    <row r="3199" spans="1:25" x14ac:dyDescent="0.3">
      <c r="A3199" t="s">
        <v>4814</v>
      </c>
      <c r="B3199" s="1">
        <v>45695</v>
      </c>
      <c r="C3199" t="s">
        <v>653</v>
      </c>
      <c r="D3199" t="s">
        <v>74</v>
      </c>
      <c r="E3199" t="s">
        <v>48</v>
      </c>
      <c r="F3199" t="s">
        <v>49</v>
      </c>
      <c r="G3199" t="s">
        <v>32</v>
      </c>
      <c r="H3199" t="s">
        <v>50</v>
      </c>
      <c r="I3199" t="s">
        <v>58</v>
      </c>
      <c r="J3199">
        <v>1</v>
      </c>
      <c r="K3199">
        <v>32349.78</v>
      </c>
      <c r="L3199">
        <v>0.05</v>
      </c>
      <c r="M3199">
        <v>23940.01</v>
      </c>
      <c r="N3199" t="s">
        <v>24</v>
      </c>
      <c r="O3199" t="s">
        <v>35</v>
      </c>
      <c r="P3199" t="s">
        <v>44</v>
      </c>
      <c r="Q3199">
        <f>Sales_Data[[#This Row],[Quantity]]*Sales_Data[[#This Row],[Unit_Price]]</f>
        <v>32349.78</v>
      </c>
      <c r="R3199">
        <f>Sales_Data[[#This Row],[Gross_Sales]]*Sales_Data[[#This Row],[Discount]]</f>
        <v>1617.489</v>
      </c>
      <c r="S3199">
        <f>Sales_Data[[#This Row],[Gross_Sales]]-Sales_Data[[#This Row],[Discount_Amount]]</f>
        <v>30732.290999999997</v>
      </c>
      <c r="T3199">
        <f>Sales_Data[[#This Row],[Net Sales]]-Sales_Data[[#This Row],[Cost]]</f>
        <v>6792.280999999999</v>
      </c>
      <c r="U3199" s="2">
        <f>Sales_Data[[#This Row],[Profit]]/Sales_Data[[#This Row],[Net Sales]]</f>
        <v>0.22101446976406672</v>
      </c>
      <c r="V3199">
        <f>YEAR(Sales_Data[[#This Row],[Order_Date]])</f>
        <v>2025</v>
      </c>
      <c r="W3199" t="str">
        <f>TEXT(Sales_Data[[#This Row],[Order_Date]],"mmm")</f>
        <v>Feb</v>
      </c>
      <c r="X3199">
        <f>MONTH(Sales_Data[[#This Row],[Order_Date]])</f>
        <v>2</v>
      </c>
      <c r="Y3199" t="str">
        <f>"Q"&amp;ROUNDUP(MONTH(Sales_Data[[#This Row],[Order_Date]])/3,0)</f>
        <v>Q1</v>
      </c>
    </row>
    <row r="3200" spans="1:25" x14ac:dyDescent="0.3">
      <c r="A3200" t="s">
        <v>4815</v>
      </c>
      <c r="B3200" s="1">
        <v>45933</v>
      </c>
      <c r="C3200" t="s">
        <v>1883</v>
      </c>
      <c r="D3200" t="s">
        <v>1171</v>
      </c>
      <c r="E3200" t="s">
        <v>119</v>
      </c>
      <c r="F3200" t="s">
        <v>538</v>
      </c>
      <c r="G3200" t="s">
        <v>32</v>
      </c>
      <c r="H3200" t="s">
        <v>33</v>
      </c>
      <c r="I3200" t="s">
        <v>161</v>
      </c>
      <c r="J3200">
        <v>1</v>
      </c>
      <c r="K3200">
        <v>5937.35</v>
      </c>
      <c r="L3200">
        <v>0.05</v>
      </c>
      <c r="M3200">
        <v>4342.95</v>
      </c>
      <c r="N3200" t="s">
        <v>52</v>
      </c>
      <c r="O3200" t="s">
        <v>25</v>
      </c>
      <c r="P3200" t="s">
        <v>26</v>
      </c>
      <c r="Q3200">
        <f>Sales_Data[[#This Row],[Quantity]]*Sales_Data[[#This Row],[Unit_Price]]</f>
        <v>5937.35</v>
      </c>
      <c r="R3200">
        <f>Sales_Data[[#This Row],[Gross_Sales]]*Sales_Data[[#This Row],[Discount]]</f>
        <v>296.86750000000001</v>
      </c>
      <c r="S3200">
        <f>Sales_Data[[#This Row],[Gross_Sales]]-Sales_Data[[#This Row],[Discount_Amount]]</f>
        <v>5640.4825000000001</v>
      </c>
      <c r="T3200">
        <f>Sales_Data[[#This Row],[Net Sales]]-Sales_Data[[#This Row],[Cost]]</f>
        <v>1297.5325000000003</v>
      </c>
      <c r="U3200" s="2">
        <f>Sales_Data[[#This Row],[Profit]]/Sales_Data[[#This Row],[Net Sales]]</f>
        <v>0.23003927412238231</v>
      </c>
      <c r="V3200">
        <f>YEAR(Sales_Data[[#This Row],[Order_Date]])</f>
        <v>2025</v>
      </c>
      <c r="W3200" t="str">
        <f>TEXT(Sales_Data[[#This Row],[Order_Date]],"mmm")</f>
        <v>Oct</v>
      </c>
      <c r="X3200">
        <f>MONTH(Sales_Data[[#This Row],[Order_Date]])</f>
        <v>10</v>
      </c>
      <c r="Y3200" t="str">
        <f>"Q"&amp;ROUNDUP(MONTH(Sales_Data[[#This Row],[Order_Date]])/3,0)</f>
        <v>Q4</v>
      </c>
    </row>
    <row r="3201" spans="1:25" x14ac:dyDescent="0.3">
      <c r="A3201" t="s">
        <v>4816</v>
      </c>
      <c r="B3201" s="1">
        <v>45814</v>
      </c>
      <c r="C3201" t="s">
        <v>1797</v>
      </c>
      <c r="D3201" t="s">
        <v>347</v>
      </c>
      <c r="E3201" t="s">
        <v>19</v>
      </c>
      <c r="F3201" t="s">
        <v>57</v>
      </c>
      <c r="G3201" t="s">
        <v>41</v>
      </c>
      <c r="H3201" t="s">
        <v>102</v>
      </c>
      <c r="I3201" t="s">
        <v>165</v>
      </c>
      <c r="J3201">
        <v>1</v>
      </c>
      <c r="K3201">
        <v>751.56</v>
      </c>
      <c r="L3201">
        <v>0.1</v>
      </c>
      <c r="M3201">
        <v>513.34</v>
      </c>
      <c r="N3201" t="s">
        <v>52</v>
      </c>
      <c r="O3201" t="s">
        <v>35</v>
      </c>
      <c r="P3201" t="s">
        <v>26</v>
      </c>
      <c r="Q3201">
        <f>Sales_Data[[#This Row],[Quantity]]*Sales_Data[[#This Row],[Unit_Price]]</f>
        <v>751.56</v>
      </c>
      <c r="R3201">
        <f>Sales_Data[[#This Row],[Gross_Sales]]*Sales_Data[[#This Row],[Discount]]</f>
        <v>75.155999999999992</v>
      </c>
      <c r="S3201">
        <f>Sales_Data[[#This Row],[Gross_Sales]]-Sales_Data[[#This Row],[Discount_Amount]]</f>
        <v>676.404</v>
      </c>
      <c r="T3201">
        <f>Sales_Data[[#This Row],[Net Sales]]-Sales_Data[[#This Row],[Cost]]</f>
        <v>163.06399999999996</v>
      </c>
      <c r="U3201" s="2">
        <f>Sales_Data[[#This Row],[Profit]]/Sales_Data[[#This Row],[Net Sales]]</f>
        <v>0.24107486058627678</v>
      </c>
      <c r="V3201">
        <f>YEAR(Sales_Data[[#This Row],[Order_Date]])</f>
        <v>2025</v>
      </c>
      <c r="W3201" t="str">
        <f>TEXT(Sales_Data[[#This Row],[Order_Date]],"mmm")</f>
        <v>Jun</v>
      </c>
      <c r="X3201">
        <f>MONTH(Sales_Data[[#This Row],[Order_Date]])</f>
        <v>6</v>
      </c>
      <c r="Y3201" t="str">
        <f>"Q"&amp;ROUNDUP(MONTH(Sales_Data[[#This Row],[Order_Date]])/3,0)</f>
        <v>Q2</v>
      </c>
    </row>
    <row r="3202" spans="1:25" x14ac:dyDescent="0.3">
      <c r="A3202" t="s">
        <v>4817</v>
      </c>
      <c r="B3202" s="1">
        <v>45836</v>
      </c>
      <c r="C3202" t="s">
        <v>2567</v>
      </c>
      <c r="D3202" t="s">
        <v>92</v>
      </c>
      <c r="E3202" t="s">
        <v>119</v>
      </c>
      <c r="F3202" t="s">
        <v>249</v>
      </c>
      <c r="G3202" t="s">
        <v>21</v>
      </c>
      <c r="H3202" t="s">
        <v>127</v>
      </c>
      <c r="I3202" t="s">
        <v>342</v>
      </c>
      <c r="J3202">
        <v>1</v>
      </c>
      <c r="K3202">
        <v>2652.4</v>
      </c>
      <c r="L3202">
        <v>0.15</v>
      </c>
      <c r="M3202">
        <v>1421.99</v>
      </c>
      <c r="N3202" t="s">
        <v>24</v>
      </c>
      <c r="O3202" t="s">
        <v>35</v>
      </c>
      <c r="P3202" t="s">
        <v>44</v>
      </c>
      <c r="Q3202">
        <f>Sales_Data[[#This Row],[Quantity]]*Sales_Data[[#This Row],[Unit_Price]]</f>
        <v>2652.4</v>
      </c>
      <c r="R3202">
        <f>Sales_Data[[#This Row],[Gross_Sales]]*Sales_Data[[#This Row],[Discount]]</f>
        <v>397.86</v>
      </c>
      <c r="S3202">
        <f>Sales_Data[[#This Row],[Gross_Sales]]-Sales_Data[[#This Row],[Discount_Amount]]</f>
        <v>2254.54</v>
      </c>
      <c r="T3202">
        <f>Sales_Data[[#This Row],[Net Sales]]-Sales_Data[[#This Row],[Cost]]</f>
        <v>832.55</v>
      </c>
      <c r="U3202" s="2">
        <f>Sales_Data[[#This Row],[Profit]]/Sales_Data[[#This Row],[Net Sales]]</f>
        <v>0.36927710308976552</v>
      </c>
      <c r="V3202">
        <f>YEAR(Sales_Data[[#This Row],[Order_Date]])</f>
        <v>2025</v>
      </c>
      <c r="W3202" t="str">
        <f>TEXT(Sales_Data[[#This Row],[Order_Date]],"mmm")</f>
        <v>Jun</v>
      </c>
      <c r="X3202">
        <f>MONTH(Sales_Data[[#This Row],[Order_Date]])</f>
        <v>6</v>
      </c>
      <c r="Y3202" t="str">
        <f>"Q"&amp;ROUNDUP(MONTH(Sales_Data[[#This Row],[Order_Date]])/3,0)</f>
        <v>Q2</v>
      </c>
    </row>
    <row r="3203" spans="1:25" x14ac:dyDescent="0.3">
      <c r="A3203" t="s">
        <v>4818</v>
      </c>
      <c r="B3203" s="1">
        <v>45789</v>
      </c>
      <c r="C3203" t="s">
        <v>2973</v>
      </c>
      <c r="D3203" t="s">
        <v>183</v>
      </c>
      <c r="E3203" t="s">
        <v>19</v>
      </c>
      <c r="F3203" t="s">
        <v>113</v>
      </c>
      <c r="G3203" t="s">
        <v>32</v>
      </c>
      <c r="H3203" t="s">
        <v>50</v>
      </c>
      <c r="I3203" t="s">
        <v>58</v>
      </c>
      <c r="J3203">
        <v>1</v>
      </c>
      <c r="K3203">
        <v>5521.72</v>
      </c>
      <c r="L3203">
        <v>0.05</v>
      </c>
      <c r="M3203">
        <v>4396.28</v>
      </c>
      <c r="N3203" t="s">
        <v>24</v>
      </c>
      <c r="O3203" t="s">
        <v>35</v>
      </c>
      <c r="P3203" t="s">
        <v>44</v>
      </c>
      <c r="Q3203">
        <f>Sales_Data[[#This Row],[Quantity]]*Sales_Data[[#This Row],[Unit_Price]]</f>
        <v>5521.72</v>
      </c>
      <c r="R3203">
        <f>Sales_Data[[#This Row],[Gross_Sales]]*Sales_Data[[#This Row],[Discount]]</f>
        <v>276.08600000000001</v>
      </c>
      <c r="S3203">
        <f>Sales_Data[[#This Row],[Gross_Sales]]-Sales_Data[[#This Row],[Discount_Amount]]</f>
        <v>5245.634</v>
      </c>
      <c r="T3203">
        <f>Sales_Data[[#This Row],[Net Sales]]-Sales_Data[[#This Row],[Cost]]</f>
        <v>849.35400000000027</v>
      </c>
      <c r="U3203" s="2">
        <f>Sales_Data[[#This Row],[Profit]]/Sales_Data[[#This Row],[Net Sales]]</f>
        <v>0.16191636702064999</v>
      </c>
      <c r="V3203">
        <f>YEAR(Sales_Data[[#This Row],[Order_Date]])</f>
        <v>2025</v>
      </c>
      <c r="W3203" t="str">
        <f>TEXT(Sales_Data[[#This Row],[Order_Date]],"mmm")</f>
        <v>May</v>
      </c>
      <c r="X3203">
        <f>MONTH(Sales_Data[[#This Row],[Order_Date]])</f>
        <v>5</v>
      </c>
      <c r="Y3203" t="str">
        <f>"Q"&amp;ROUNDUP(MONTH(Sales_Data[[#This Row],[Order_Date]])/3,0)</f>
        <v>Q2</v>
      </c>
    </row>
    <row r="3204" spans="1:25" x14ac:dyDescent="0.3">
      <c r="A3204" t="s">
        <v>4819</v>
      </c>
      <c r="B3204" s="1">
        <v>45968</v>
      </c>
      <c r="C3204" t="s">
        <v>289</v>
      </c>
      <c r="D3204" t="s">
        <v>244</v>
      </c>
      <c r="E3204" t="s">
        <v>39</v>
      </c>
      <c r="F3204" t="s">
        <v>405</v>
      </c>
      <c r="G3204" t="s">
        <v>32</v>
      </c>
      <c r="H3204" t="s">
        <v>33</v>
      </c>
      <c r="I3204" t="s">
        <v>161</v>
      </c>
      <c r="J3204">
        <v>1</v>
      </c>
      <c r="K3204">
        <v>1017.05</v>
      </c>
      <c r="L3204">
        <v>0.05</v>
      </c>
      <c r="M3204">
        <v>712.88</v>
      </c>
      <c r="N3204" t="s">
        <v>52</v>
      </c>
      <c r="O3204" t="s">
        <v>35</v>
      </c>
      <c r="P3204" t="s">
        <v>44</v>
      </c>
      <c r="Q3204">
        <f>Sales_Data[[#This Row],[Quantity]]*Sales_Data[[#This Row],[Unit_Price]]</f>
        <v>1017.05</v>
      </c>
      <c r="R3204">
        <f>Sales_Data[[#This Row],[Gross_Sales]]*Sales_Data[[#This Row],[Discount]]</f>
        <v>50.852499999999999</v>
      </c>
      <c r="S3204">
        <f>Sales_Data[[#This Row],[Gross_Sales]]-Sales_Data[[#This Row],[Discount_Amount]]</f>
        <v>966.19749999999999</v>
      </c>
      <c r="T3204">
        <f>Sales_Data[[#This Row],[Net Sales]]-Sales_Data[[#This Row],[Cost]]</f>
        <v>253.3175</v>
      </c>
      <c r="U3204" s="2">
        <f>Sales_Data[[#This Row],[Profit]]/Sales_Data[[#This Row],[Net Sales]]</f>
        <v>0.26217983383314486</v>
      </c>
      <c r="V3204">
        <f>YEAR(Sales_Data[[#This Row],[Order_Date]])</f>
        <v>2025</v>
      </c>
      <c r="W3204" t="str">
        <f>TEXT(Sales_Data[[#This Row],[Order_Date]],"mmm")</f>
        <v>Nov</v>
      </c>
      <c r="X3204">
        <f>MONTH(Sales_Data[[#This Row],[Order_Date]])</f>
        <v>11</v>
      </c>
      <c r="Y3204" t="str">
        <f>"Q"&amp;ROUNDUP(MONTH(Sales_Data[[#This Row],[Order_Date]])/3,0)</f>
        <v>Q4</v>
      </c>
    </row>
    <row r="3205" spans="1:25" x14ac:dyDescent="0.3">
      <c r="A3205" t="s">
        <v>4820</v>
      </c>
      <c r="B3205" s="1">
        <v>46005</v>
      </c>
      <c r="C3205" t="s">
        <v>793</v>
      </c>
      <c r="D3205" t="s">
        <v>244</v>
      </c>
      <c r="E3205" t="s">
        <v>48</v>
      </c>
      <c r="F3205" t="s">
        <v>132</v>
      </c>
      <c r="G3205" t="s">
        <v>67</v>
      </c>
      <c r="H3205" t="s">
        <v>121</v>
      </c>
      <c r="I3205" t="s">
        <v>142</v>
      </c>
      <c r="J3205">
        <v>3</v>
      </c>
      <c r="K3205">
        <v>19260.63</v>
      </c>
      <c r="L3205">
        <v>0.05</v>
      </c>
      <c r="M3205">
        <v>39315.1</v>
      </c>
      <c r="N3205" t="s">
        <v>52</v>
      </c>
      <c r="O3205" t="s">
        <v>53</v>
      </c>
      <c r="P3205" t="s">
        <v>44</v>
      </c>
      <c r="Q3205">
        <f>Sales_Data[[#This Row],[Quantity]]*Sales_Data[[#This Row],[Unit_Price]]</f>
        <v>57781.89</v>
      </c>
      <c r="R3205">
        <f>Sales_Data[[#This Row],[Gross_Sales]]*Sales_Data[[#This Row],[Discount]]</f>
        <v>2889.0945000000002</v>
      </c>
      <c r="S3205">
        <f>Sales_Data[[#This Row],[Gross_Sales]]-Sales_Data[[#This Row],[Discount_Amount]]</f>
        <v>54892.7955</v>
      </c>
      <c r="T3205">
        <f>Sales_Data[[#This Row],[Net Sales]]-Sales_Data[[#This Row],[Cost]]</f>
        <v>15577.695500000002</v>
      </c>
      <c r="U3205" s="2">
        <f>Sales_Data[[#This Row],[Profit]]/Sales_Data[[#This Row],[Net Sales]]</f>
        <v>0.28378397124992483</v>
      </c>
      <c r="V3205">
        <f>YEAR(Sales_Data[[#This Row],[Order_Date]])</f>
        <v>2025</v>
      </c>
      <c r="W3205" t="str">
        <f>TEXT(Sales_Data[[#This Row],[Order_Date]],"mmm")</f>
        <v>Dec</v>
      </c>
      <c r="X3205">
        <f>MONTH(Sales_Data[[#This Row],[Order_Date]])</f>
        <v>12</v>
      </c>
      <c r="Y3205" t="str">
        <f>"Q"&amp;ROUNDUP(MONTH(Sales_Data[[#This Row],[Order_Date]])/3,0)</f>
        <v>Q4</v>
      </c>
    </row>
    <row r="3206" spans="1:25" x14ac:dyDescent="0.3">
      <c r="A3206" t="s">
        <v>4821</v>
      </c>
      <c r="B3206" s="1">
        <v>45685</v>
      </c>
      <c r="C3206" t="s">
        <v>2792</v>
      </c>
      <c r="D3206" t="s">
        <v>155</v>
      </c>
      <c r="E3206" t="s">
        <v>19</v>
      </c>
      <c r="F3206" t="s">
        <v>113</v>
      </c>
      <c r="G3206" t="s">
        <v>41</v>
      </c>
      <c r="H3206" t="s">
        <v>102</v>
      </c>
      <c r="I3206" t="s">
        <v>103</v>
      </c>
      <c r="J3206">
        <v>2</v>
      </c>
      <c r="K3206">
        <v>6255.41</v>
      </c>
      <c r="L3206">
        <v>0.05</v>
      </c>
      <c r="M3206">
        <v>9318.7999999999993</v>
      </c>
      <c r="N3206" t="s">
        <v>52</v>
      </c>
      <c r="O3206" t="s">
        <v>25</v>
      </c>
      <c r="P3206" t="s">
        <v>44</v>
      </c>
      <c r="Q3206">
        <f>Sales_Data[[#This Row],[Quantity]]*Sales_Data[[#This Row],[Unit_Price]]</f>
        <v>12510.82</v>
      </c>
      <c r="R3206">
        <f>Sales_Data[[#This Row],[Gross_Sales]]*Sales_Data[[#This Row],[Discount]]</f>
        <v>625.54100000000005</v>
      </c>
      <c r="S3206">
        <f>Sales_Data[[#This Row],[Gross_Sales]]-Sales_Data[[#This Row],[Discount_Amount]]</f>
        <v>11885.279</v>
      </c>
      <c r="T3206">
        <f>Sales_Data[[#This Row],[Net Sales]]-Sales_Data[[#This Row],[Cost]]</f>
        <v>2566.4790000000012</v>
      </c>
      <c r="U3206" s="2">
        <f>Sales_Data[[#This Row],[Profit]]/Sales_Data[[#This Row],[Net Sales]]</f>
        <v>0.21593763175437455</v>
      </c>
      <c r="V3206">
        <f>YEAR(Sales_Data[[#This Row],[Order_Date]])</f>
        <v>2025</v>
      </c>
      <c r="W3206" t="str">
        <f>TEXT(Sales_Data[[#This Row],[Order_Date]],"mmm")</f>
        <v>Jan</v>
      </c>
      <c r="X3206">
        <f>MONTH(Sales_Data[[#This Row],[Order_Date]])</f>
        <v>1</v>
      </c>
      <c r="Y3206" t="str">
        <f>"Q"&amp;ROUNDUP(MONTH(Sales_Data[[#This Row],[Order_Date]])/3,0)</f>
        <v>Q1</v>
      </c>
    </row>
    <row r="3207" spans="1:25" x14ac:dyDescent="0.3">
      <c r="A3207" t="s">
        <v>4822</v>
      </c>
      <c r="B3207" s="1">
        <v>45917</v>
      </c>
      <c r="C3207" t="s">
        <v>2432</v>
      </c>
      <c r="D3207" t="s">
        <v>596</v>
      </c>
      <c r="E3207" t="s">
        <v>48</v>
      </c>
      <c r="F3207" t="s">
        <v>126</v>
      </c>
      <c r="G3207" t="s">
        <v>32</v>
      </c>
      <c r="H3207" t="s">
        <v>50</v>
      </c>
      <c r="I3207" t="s">
        <v>58</v>
      </c>
      <c r="J3207">
        <v>3</v>
      </c>
      <c r="K3207">
        <v>63016.639999999999</v>
      </c>
      <c r="L3207">
        <v>0.1</v>
      </c>
      <c r="M3207">
        <v>127598.17</v>
      </c>
      <c r="N3207" t="s">
        <v>83</v>
      </c>
      <c r="O3207" t="s">
        <v>35</v>
      </c>
      <c r="P3207" t="s">
        <v>44</v>
      </c>
      <c r="Q3207">
        <f>Sales_Data[[#This Row],[Quantity]]*Sales_Data[[#This Row],[Unit_Price]]</f>
        <v>189049.91999999998</v>
      </c>
      <c r="R3207">
        <f>Sales_Data[[#This Row],[Gross_Sales]]*Sales_Data[[#This Row],[Discount]]</f>
        <v>18904.991999999998</v>
      </c>
      <c r="S3207">
        <f>Sales_Data[[#This Row],[Gross_Sales]]-Sales_Data[[#This Row],[Discount_Amount]]</f>
        <v>170144.92799999999</v>
      </c>
      <c r="T3207">
        <f>Sales_Data[[#This Row],[Net Sales]]-Sales_Data[[#This Row],[Cost]]</f>
        <v>42546.757999999987</v>
      </c>
      <c r="U3207" s="2">
        <f>Sales_Data[[#This Row],[Profit]]/Sales_Data[[#This Row],[Net Sales]]</f>
        <v>0.25006186490613458</v>
      </c>
      <c r="V3207">
        <f>YEAR(Sales_Data[[#This Row],[Order_Date]])</f>
        <v>2025</v>
      </c>
      <c r="W3207" t="str">
        <f>TEXT(Sales_Data[[#This Row],[Order_Date]],"mmm")</f>
        <v>Sep</v>
      </c>
      <c r="X3207">
        <f>MONTH(Sales_Data[[#This Row],[Order_Date]])</f>
        <v>9</v>
      </c>
      <c r="Y3207" t="str">
        <f>"Q"&amp;ROUNDUP(MONTH(Sales_Data[[#This Row],[Order_Date]])/3,0)</f>
        <v>Q3</v>
      </c>
    </row>
    <row r="3208" spans="1:25" x14ac:dyDescent="0.3">
      <c r="A3208" t="s">
        <v>4823</v>
      </c>
      <c r="B3208" s="1">
        <v>45733</v>
      </c>
      <c r="C3208" t="s">
        <v>2058</v>
      </c>
      <c r="D3208" t="s">
        <v>302</v>
      </c>
      <c r="E3208" t="s">
        <v>30</v>
      </c>
      <c r="F3208" t="s">
        <v>31</v>
      </c>
      <c r="G3208" t="s">
        <v>67</v>
      </c>
      <c r="H3208" t="s">
        <v>121</v>
      </c>
      <c r="I3208" t="s">
        <v>142</v>
      </c>
      <c r="J3208">
        <v>1</v>
      </c>
      <c r="K3208">
        <v>3425.86</v>
      </c>
      <c r="L3208">
        <v>0.05</v>
      </c>
      <c r="M3208">
        <v>2261.14</v>
      </c>
      <c r="N3208" t="s">
        <v>70</v>
      </c>
      <c r="O3208" t="s">
        <v>25</v>
      </c>
      <c r="P3208" t="s">
        <v>26</v>
      </c>
      <c r="Q3208">
        <f>Sales_Data[[#This Row],[Quantity]]*Sales_Data[[#This Row],[Unit_Price]]</f>
        <v>3425.86</v>
      </c>
      <c r="R3208">
        <f>Sales_Data[[#This Row],[Gross_Sales]]*Sales_Data[[#This Row],[Discount]]</f>
        <v>171.29300000000001</v>
      </c>
      <c r="S3208">
        <f>Sales_Data[[#This Row],[Gross_Sales]]-Sales_Data[[#This Row],[Discount_Amount]]</f>
        <v>3254.567</v>
      </c>
      <c r="T3208">
        <f>Sales_Data[[#This Row],[Net Sales]]-Sales_Data[[#This Row],[Cost]]</f>
        <v>993.42700000000013</v>
      </c>
      <c r="U3208" s="2">
        <f>Sales_Data[[#This Row],[Profit]]/Sales_Data[[#This Row],[Net Sales]]</f>
        <v>0.30524091223194977</v>
      </c>
      <c r="V3208">
        <f>YEAR(Sales_Data[[#This Row],[Order_Date]])</f>
        <v>2025</v>
      </c>
      <c r="W3208" t="str">
        <f>TEXT(Sales_Data[[#This Row],[Order_Date]],"mmm")</f>
        <v>Mar</v>
      </c>
      <c r="X3208">
        <f>MONTH(Sales_Data[[#This Row],[Order_Date]])</f>
        <v>3</v>
      </c>
      <c r="Y3208" t="str">
        <f>"Q"&amp;ROUNDUP(MONTH(Sales_Data[[#This Row],[Order_Date]])/3,0)</f>
        <v>Q1</v>
      </c>
    </row>
    <row r="3209" spans="1:25" x14ac:dyDescent="0.3">
      <c r="A3209" t="s">
        <v>4824</v>
      </c>
      <c r="B3209" s="1">
        <v>45724</v>
      </c>
      <c r="C3209" t="s">
        <v>1403</v>
      </c>
      <c r="D3209" t="s">
        <v>194</v>
      </c>
      <c r="E3209" t="s">
        <v>30</v>
      </c>
      <c r="F3209" t="s">
        <v>156</v>
      </c>
      <c r="G3209" t="s">
        <v>21</v>
      </c>
      <c r="H3209" t="s">
        <v>127</v>
      </c>
      <c r="I3209" t="s">
        <v>128</v>
      </c>
      <c r="J3209">
        <v>1</v>
      </c>
      <c r="K3209">
        <v>2273.52</v>
      </c>
      <c r="L3209">
        <v>0.15</v>
      </c>
      <c r="M3209">
        <v>1272.5899999999999</v>
      </c>
      <c r="N3209" t="s">
        <v>24</v>
      </c>
      <c r="O3209" t="s">
        <v>35</v>
      </c>
      <c r="P3209" t="s">
        <v>71</v>
      </c>
      <c r="Q3209">
        <f>Sales_Data[[#This Row],[Quantity]]*Sales_Data[[#This Row],[Unit_Price]]</f>
        <v>2273.52</v>
      </c>
      <c r="R3209">
        <f>Sales_Data[[#This Row],[Gross_Sales]]*Sales_Data[[#This Row],[Discount]]</f>
        <v>341.02799999999996</v>
      </c>
      <c r="S3209">
        <f>Sales_Data[[#This Row],[Gross_Sales]]-Sales_Data[[#This Row],[Discount_Amount]]</f>
        <v>1932.492</v>
      </c>
      <c r="T3209">
        <f>Sales_Data[[#This Row],[Net Sales]]-Sales_Data[[#This Row],[Cost]]</f>
        <v>659.90200000000004</v>
      </c>
      <c r="U3209" s="2">
        <f>Sales_Data[[#This Row],[Profit]]/Sales_Data[[#This Row],[Net Sales]]</f>
        <v>0.34147722215667647</v>
      </c>
      <c r="V3209">
        <f>YEAR(Sales_Data[[#This Row],[Order_Date]])</f>
        <v>2025</v>
      </c>
      <c r="W3209" t="str">
        <f>TEXT(Sales_Data[[#This Row],[Order_Date]],"mmm")</f>
        <v>Mar</v>
      </c>
      <c r="X3209">
        <f>MONTH(Sales_Data[[#This Row],[Order_Date]])</f>
        <v>3</v>
      </c>
      <c r="Y3209" t="str">
        <f>"Q"&amp;ROUNDUP(MONTH(Sales_Data[[#This Row],[Order_Date]])/3,0)</f>
        <v>Q1</v>
      </c>
    </row>
    <row r="3210" spans="1:25" x14ac:dyDescent="0.3">
      <c r="A3210" t="s">
        <v>4825</v>
      </c>
      <c r="B3210" s="1">
        <v>45999</v>
      </c>
      <c r="C3210" t="s">
        <v>2110</v>
      </c>
      <c r="D3210" t="s">
        <v>255</v>
      </c>
      <c r="E3210" t="s">
        <v>30</v>
      </c>
      <c r="F3210" t="s">
        <v>210</v>
      </c>
      <c r="G3210" t="s">
        <v>41</v>
      </c>
      <c r="H3210" t="s">
        <v>171</v>
      </c>
      <c r="I3210" t="s">
        <v>172</v>
      </c>
      <c r="J3210">
        <v>1</v>
      </c>
      <c r="K3210">
        <v>4943.26</v>
      </c>
      <c r="L3210">
        <v>0.1</v>
      </c>
      <c r="M3210">
        <v>2875.56</v>
      </c>
      <c r="N3210" t="s">
        <v>52</v>
      </c>
      <c r="O3210" t="s">
        <v>35</v>
      </c>
      <c r="P3210" t="s">
        <v>71</v>
      </c>
      <c r="Q3210">
        <f>Sales_Data[[#This Row],[Quantity]]*Sales_Data[[#This Row],[Unit_Price]]</f>
        <v>4943.26</v>
      </c>
      <c r="R3210">
        <f>Sales_Data[[#This Row],[Gross_Sales]]*Sales_Data[[#This Row],[Discount]]</f>
        <v>494.32600000000002</v>
      </c>
      <c r="S3210">
        <f>Sales_Data[[#This Row],[Gross_Sales]]-Sales_Data[[#This Row],[Discount_Amount]]</f>
        <v>4448.9340000000002</v>
      </c>
      <c r="T3210">
        <f>Sales_Data[[#This Row],[Net Sales]]-Sales_Data[[#This Row],[Cost]]</f>
        <v>1573.3740000000003</v>
      </c>
      <c r="U3210" s="2">
        <f>Sales_Data[[#This Row],[Profit]]/Sales_Data[[#This Row],[Net Sales]]</f>
        <v>0.35365190852460393</v>
      </c>
      <c r="V3210">
        <f>YEAR(Sales_Data[[#This Row],[Order_Date]])</f>
        <v>2025</v>
      </c>
      <c r="W3210" t="str">
        <f>TEXT(Sales_Data[[#This Row],[Order_Date]],"mmm")</f>
        <v>Dec</v>
      </c>
      <c r="X3210">
        <f>MONTH(Sales_Data[[#This Row],[Order_Date]])</f>
        <v>12</v>
      </c>
      <c r="Y3210" t="str">
        <f>"Q"&amp;ROUNDUP(MONTH(Sales_Data[[#This Row],[Order_Date]])/3,0)</f>
        <v>Q4</v>
      </c>
    </row>
    <row r="3211" spans="1:25" x14ac:dyDescent="0.3">
      <c r="A3211" t="s">
        <v>4826</v>
      </c>
      <c r="B3211" s="1">
        <v>45851</v>
      </c>
      <c r="C3211" t="s">
        <v>1069</v>
      </c>
      <c r="D3211" t="s">
        <v>444</v>
      </c>
      <c r="E3211" t="s">
        <v>30</v>
      </c>
      <c r="F3211" t="s">
        <v>101</v>
      </c>
      <c r="G3211" t="s">
        <v>67</v>
      </c>
      <c r="H3211" t="s">
        <v>88</v>
      </c>
      <c r="I3211" t="s">
        <v>157</v>
      </c>
      <c r="J3211">
        <v>1</v>
      </c>
      <c r="K3211">
        <v>977.85</v>
      </c>
      <c r="L3211">
        <v>0</v>
      </c>
      <c r="M3211">
        <v>666.4</v>
      </c>
      <c r="N3211" t="s">
        <v>70</v>
      </c>
      <c r="O3211" t="s">
        <v>35</v>
      </c>
      <c r="P3211" t="s">
        <v>44</v>
      </c>
      <c r="Q3211">
        <f>Sales_Data[[#This Row],[Quantity]]*Sales_Data[[#This Row],[Unit_Price]]</f>
        <v>977.85</v>
      </c>
      <c r="R3211">
        <f>Sales_Data[[#This Row],[Gross_Sales]]*Sales_Data[[#This Row],[Discount]]</f>
        <v>0</v>
      </c>
      <c r="S3211">
        <f>Sales_Data[[#This Row],[Gross_Sales]]-Sales_Data[[#This Row],[Discount_Amount]]</f>
        <v>977.85</v>
      </c>
      <c r="T3211">
        <f>Sales_Data[[#This Row],[Net Sales]]-Sales_Data[[#This Row],[Cost]]</f>
        <v>311.45000000000005</v>
      </c>
      <c r="U3211" s="2">
        <f>Sales_Data[[#This Row],[Profit]]/Sales_Data[[#This Row],[Net Sales]]</f>
        <v>0.31850488316203923</v>
      </c>
      <c r="V3211">
        <f>YEAR(Sales_Data[[#This Row],[Order_Date]])</f>
        <v>2025</v>
      </c>
      <c r="W3211" t="str">
        <f>TEXT(Sales_Data[[#This Row],[Order_Date]],"mmm")</f>
        <v>Jul</v>
      </c>
      <c r="X3211">
        <f>MONTH(Sales_Data[[#This Row],[Order_Date]])</f>
        <v>7</v>
      </c>
      <c r="Y3211" t="str">
        <f>"Q"&amp;ROUNDUP(MONTH(Sales_Data[[#This Row],[Order_Date]])/3,0)</f>
        <v>Q3</v>
      </c>
    </row>
    <row r="3212" spans="1:25" x14ac:dyDescent="0.3">
      <c r="A3212" t="s">
        <v>4827</v>
      </c>
      <c r="B3212" s="1">
        <v>45819</v>
      </c>
      <c r="C3212" t="s">
        <v>4680</v>
      </c>
      <c r="D3212" t="s">
        <v>1171</v>
      </c>
      <c r="E3212" t="s">
        <v>30</v>
      </c>
      <c r="F3212" t="s">
        <v>156</v>
      </c>
      <c r="G3212" t="s">
        <v>32</v>
      </c>
      <c r="H3212" t="s">
        <v>33</v>
      </c>
      <c r="I3212" t="s">
        <v>34</v>
      </c>
      <c r="J3212">
        <v>2</v>
      </c>
      <c r="K3212">
        <v>2511.2399999999998</v>
      </c>
      <c r="L3212">
        <v>0</v>
      </c>
      <c r="M3212">
        <v>4250.17</v>
      </c>
      <c r="N3212" t="s">
        <v>24</v>
      </c>
      <c r="O3212" t="s">
        <v>35</v>
      </c>
      <c r="P3212" t="s">
        <v>71</v>
      </c>
      <c r="Q3212">
        <f>Sales_Data[[#This Row],[Quantity]]*Sales_Data[[#This Row],[Unit_Price]]</f>
        <v>5022.4799999999996</v>
      </c>
      <c r="R3212">
        <f>Sales_Data[[#This Row],[Gross_Sales]]*Sales_Data[[#This Row],[Discount]]</f>
        <v>0</v>
      </c>
      <c r="S3212">
        <f>Sales_Data[[#This Row],[Gross_Sales]]-Sales_Data[[#This Row],[Discount_Amount]]</f>
        <v>5022.4799999999996</v>
      </c>
      <c r="T3212">
        <f>Sales_Data[[#This Row],[Net Sales]]-Sales_Data[[#This Row],[Cost]]</f>
        <v>772.30999999999949</v>
      </c>
      <c r="U3212" s="2">
        <f>Sales_Data[[#This Row],[Profit]]/Sales_Data[[#This Row],[Net Sales]]</f>
        <v>0.15377064717032216</v>
      </c>
      <c r="V3212">
        <f>YEAR(Sales_Data[[#This Row],[Order_Date]])</f>
        <v>2025</v>
      </c>
      <c r="W3212" t="str">
        <f>TEXT(Sales_Data[[#This Row],[Order_Date]],"mmm")</f>
        <v>Jun</v>
      </c>
      <c r="X3212">
        <f>MONTH(Sales_Data[[#This Row],[Order_Date]])</f>
        <v>6</v>
      </c>
      <c r="Y3212" t="str">
        <f>"Q"&amp;ROUNDUP(MONTH(Sales_Data[[#This Row],[Order_Date]])/3,0)</f>
        <v>Q2</v>
      </c>
    </row>
    <row r="3213" spans="1:25" x14ac:dyDescent="0.3">
      <c r="A3213" t="s">
        <v>4828</v>
      </c>
      <c r="B3213" s="1">
        <v>46004</v>
      </c>
      <c r="C3213" t="s">
        <v>1288</v>
      </c>
      <c r="D3213" t="s">
        <v>694</v>
      </c>
      <c r="E3213" t="s">
        <v>48</v>
      </c>
      <c r="F3213" t="s">
        <v>152</v>
      </c>
      <c r="G3213" t="s">
        <v>75</v>
      </c>
      <c r="H3213" t="s">
        <v>256</v>
      </c>
      <c r="I3213" t="s">
        <v>257</v>
      </c>
      <c r="J3213">
        <v>2</v>
      </c>
      <c r="K3213">
        <v>42588.45</v>
      </c>
      <c r="L3213">
        <v>0.05</v>
      </c>
      <c r="M3213">
        <v>52479.83</v>
      </c>
      <c r="N3213" t="s">
        <v>24</v>
      </c>
      <c r="O3213" t="s">
        <v>35</v>
      </c>
      <c r="P3213" t="s">
        <v>71</v>
      </c>
      <c r="Q3213">
        <f>Sales_Data[[#This Row],[Quantity]]*Sales_Data[[#This Row],[Unit_Price]]</f>
        <v>85176.9</v>
      </c>
      <c r="R3213">
        <f>Sales_Data[[#This Row],[Gross_Sales]]*Sales_Data[[#This Row],[Discount]]</f>
        <v>4258.8450000000003</v>
      </c>
      <c r="S3213">
        <f>Sales_Data[[#This Row],[Gross_Sales]]-Sales_Data[[#This Row],[Discount_Amount]]</f>
        <v>80918.054999999993</v>
      </c>
      <c r="T3213">
        <f>Sales_Data[[#This Row],[Net Sales]]-Sales_Data[[#This Row],[Cost]]</f>
        <v>28438.224999999991</v>
      </c>
      <c r="U3213" s="2">
        <f>Sales_Data[[#This Row],[Profit]]/Sales_Data[[#This Row],[Net Sales]]</f>
        <v>0.35144474246198815</v>
      </c>
      <c r="V3213">
        <f>YEAR(Sales_Data[[#This Row],[Order_Date]])</f>
        <v>2025</v>
      </c>
      <c r="W3213" t="str">
        <f>TEXT(Sales_Data[[#This Row],[Order_Date]],"mmm")</f>
        <v>Dec</v>
      </c>
      <c r="X3213">
        <f>MONTH(Sales_Data[[#This Row],[Order_Date]])</f>
        <v>12</v>
      </c>
      <c r="Y3213" t="str">
        <f>"Q"&amp;ROUNDUP(MONTH(Sales_Data[[#This Row],[Order_Date]])/3,0)</f>
        <v>Q4</v>
      </c>
    </row>
    <row r="3214" spans="1:25" x14ac:dyDescent="0.3">
      <c r="A3214" t="s">
        <v>4829</v>
      </c>
      <c r="B3214" s="1">
        <v>46018</v>
      </c>
      <c r="C3214" t="s">
        <v>2070</v>
      </c>
      <c r="D3214" t="s">
        <v>527</v>
      </c>
      <c r="E3214" t="s">
        <v>19</v>
      </c>
      <c r="F3214" t="s">
        <v>57</v>
      </c>
      <c r="G3214" t="s">
        <v>21</v>
      </c>
      <c r="H3214" t="s">
        <v>230</v>
      </c>
      <c r="I3214" t="s">
        <v>328</v>
      </c>
      <c r="J3214">
        <v>3</v>
      </c>
      <c r="K3214">
        <v>1661.54</v>
      </c>
      <c r="L3214">
        <v>0.05</v>
      </c>
      <c r="M3214">
        <v>3939.65</v>
      </c>
      <c r="N3214" t="s">
        <v>52</v>
      </c>
      <c r="O3214" t="s">
        <v>35</v>
      </c>
      <c r="P3214" t="s">
        <v>26</v>
      </c>
      <c r="Q3214">
        <f>Sales_Data[[#This Row],[Quantity]]*Sales_Data[[#This Row],[Unit_Price]]</f>
        <v>4984.62</v>
      </c>
      <c r="R3214">
        <f>Sales_Data[[#This Row],[Gross_Sales]]*Sales_Data[[#This Row],[Discount]]</f>
        <v>249.23099999999999</v>
      </c>
      <c r="S3214">
        <f>Sales_Data[[#This Row],[Gross_Sales]]-Sales_Data[[#This Row],[Discount_Amount]]</f>
        <v>4735.3890000000001</v>
      </c>
      <c r="T3214">
        <f>Sales_Data[[#This Row],[Net Sales]]-Sales_Data[[#This Row],[Cost]]</f>
        <v>795.73900000000003</v>
      </c>
      <c r="U3214" s="2">
        <f>Sales_Data[[#This Row],[Profit]]/Sales_Data[[#This Row],[Net Sales]]</f>
        <v>0.16804089378929588</v>
      </c>
      <c r="V3214">
        <f>YEAR(Sales_Data[[#This Row],[Order_Date]])</f>
        <v>2025</v>
      </c>
      <c r="W3214" t="str">
        <f>TEXT(Sales_Data[[#This Row],[Order_Date]],"mmm")</f>
        <v>Dec</v>
      </c>
      <c r="X3214">
        <f>MONTH(Sales_Data[[#This Row],[Order_Date]])</f>
        <v>12</v>
      </c>
      <c r="Y3214" t="str">
        <f>"Q"&amp;ROUNDUP(MONTH(Sales_Data[[#This Row],[Order_Date]])/3,0)</f>
        <v>Q4</v>
      </c>
    </row>
    <row r="3215" spans="1:25" x14ac:dyDescent="0.3">
      <c r="A3215" t="s">
        <v>4830</v>
      </c>
      <c r="B3215" s="1">
        <v>45914</v>
      </c>
      <c r="C3215" t="s">
        <v>787</v>
      </c>
      <c r="D3215" t="s">
        <v>1122</v>
      </c>
      <c r="E3215" t="s">
        <v>39</v>
      </c>
      <c r="F3215" t="s">
        <v>405</v>
      </c>
      <c r="G3215" t="s">
        <v>67</v>
      </c>
      <c r="H3215" t="s">
        <v>88</v>
      </c>
      <c r="I3215" t="s">
        <v>157</v>
      </c>
      <c r="J3215">
        <v>4</v>
      </c>
      <c r="K3215">
        <v>5132.1899999999996</v>
      </c>
      <c r="L3215">
        <v>0.05</v>
      </c>
      <c r="M3215">
        <v>16493.740000000002</v>
      </c>
      <c r="N3215" t="s">
        <v>70</v>
      </c>
      <c r="O3215" t="s">
        <v>25</v>
      </c>
      <c r="P3215" t="s">
        <v>71</v>
      </c>
      <c r="Q3215">
        <f>Sales_Data[[#This Row],[Quantity]]*Sales_Data[[#This Row],[Unit_Price]]</f>
        <v>20528.759999999998</v>
      </c>
      <c r="R3215">
        <f>Sales_Data[[#This Row],[Gross_Sales]]*Sales_Data[[#This Row],[Discount]]</f>
        <v>1026.4379999999999</v>
      </c>
      <c r="S3215">
        <f>Sales_Data[[#This Row],[Gross_Sales]]-Sales_Data[[#This Row],[Discount_Amount]]</f>
        <v>19502.322</v>
      </c>
      <c r="T3215">
        <f>Sales_Data[[#This Row],[Net Sales]]-Sales_Data[[#This Row],[Cost]]</f>
        <v>3008.5819999999985</v>
      </c>
      <c r="U3215" s="2">
        <f>Sales_Data[[#This Row],[Profit]]/Sales_Data[[#This Row],[Net Sales]]</f>
        <v>0.1542678866649827</v>
      </c>
      <c r="V3215">
        <f>YEAR(Sales_Data[[#This Row],[Order_Date]])</f>
        <v>2025</v>
      </c>
      <c r="W3215" t="str">
        <f>TEXT(Sales_Data[[#This Row],[Order_Date]],"mmm")</f>
        <v>Sep</v>
      </c>
      <c r="X3215">
        <f>MONTH(Sales_Data[[#This Row],[Order_Date]])</f>
        <v>9</v>
      </c>
      <c r="Y3215" t="str">
        <f>"Q"&amp;ROUNDUP(MONTH(Sales_Data[[#This Row],[Order_Date]])/3,0)</f>
        <v>Q3</v>
      </c>
    </row>
    <row r="3216" spans="1:25" x14ac:dyDescent="0.3">
      <c r="A3216" t="s">
        <v>4831</v>
      </c>
      <c r="B3216" s="1">
        <v>45729</v>
      </c>
      <c r="C3216" t="s">
        <v>3376</v>
      </c>
      <c r="D3216" t="s">
        <v>916</v>
      </c>
      <c r="E3216" t="s">
        <v>39</v>
      </c>
      <c r="F3216" t="s">
        <v>107</v>
      </c>
      <c r="G3216" t="s">
        <v>41</v>
      </c>
      <c r="H3216" t="s">
        <v>171</v>
      </c>
      <c r="I3216" t="s">
        <v>172</v>
      </c>
      <c r="J3216">
        <v>2</v>
      </c>
      <c r="K3216">
        <v>1059.1199999999999</v>
      </c>
      <c r="L3216">
        <v>0</v>
      </c>
      <c r="M3216">
        <v>1767.71</v>
      </c>
      <c r="N3216" t="s">
        <v>83</v>
      </c>
      <c r="O3216" t="s">
        <v>53</v>
      </c>
      <c r="P3216" t="s">
        <v>44</v>
      </c>
      <c r="Q3216">
        <f>Sales_Data[[#This Row],[Quantity]]*Sales_Data[[#This Row],[Unit_Price]]</f>
        <v>2118.2399999999998</v>
      </c>
      <c r="R3216">
        <f>Sales_Data[[#This Row],[Gross_Sales]]*Sales_Data[[#This Row],[Discount]]</f>
        <v>0</v>
      </c>
      <c r="S3216">
        <f>Sales_Data[[#This Row],[Gross_Sales]]-Sales_Data[[#This Row],[Discount_Amount]]</f>
        <v>2118.2399999999998</v>
      </c>
      <c r="T3216">
        <f>Sales_Data[[#This Row],[Net Sales]]-Sales_Data[[#This Row],[Cost]]</f>
        <v>350.52999999999975</v>
      </c>
      <c r="U3216" s="2">
        <f>Sales_Data[[#This Row],[Profit]]/Sales_Data[[#This Row],[Net Sales]]</f>
        <v>0.16548172067376679</v>
      </c>
      <c r="V3216">
        <f>YEAR(Sales_Data[[#This Row],[Order_Date]])</f>
        <v>2025</v>
      </c>
      <c r="W3216" t="str">
        <f>TEXT(Sales_Data[[#This Row],[Order_Date]],"mmm")</f>
        <v>Mar</v>
      </c>
      <c r="X3216">
        <f>MONTH(Sales_Data[[#This Row],[Order_Date]])</f>
        <v>3</v>
      </c>
      <c r="Y3216" t="str">
        <f>"Q"&amp;ROUNDUP(MONTH(Sales_Data[[#This Row],[Order_Date]])/3,0)</f>
        <v>Q1</v>
      </c>
    </row>
    <row r="3217" spans="1:25" x14ac:dyDescent="0.3">
      <c r="A3217" t="s">
        <v>4832</v>
      </c>
      <c r="B3217" s="1">
        <v>45744</v>
      </c>
      <c r="C3217" t="s">
        <v>563</v>
      </c>
      <c r="D3217" t="s">
        <v>302</v>
      </c>
      <c r="E3217" t="s">
        <v>39</v>
      </c>
      <c r="F3217" t="s">
        <v>405</v>
      </c>
      <c r="G3217" t="s">
        <v>21</v>
      </c>
      <c r="H3217" t="s">
        <v>297</v>
      </c>
      <c r="I3217" t="s">
        <v>494</v>
      </c>
      <c r="J3217">
        <v>1</v>
      </c>
      <c r="K3217">
        <v>1325.86</v>
      </c>
      <c r="L3217">
        <v>0.2</v>
      </c>
      <c r="M3217">
        <v>895.78</v>
      </c>
      <c r="N3217" t="s">
        <v>52</v>
      </c>
      <c r="O3217" t="s">
        <v>53</v>
      </c>
      <c r="P3217" t="s">
        <v>71</v>
      </c>
      <c r="Q3217">
        <f>Sales_Data[[#This Row],[Quantity]]*Sales_Data[[#This Row],[Unit_Price]]</f>
        <v>1325.86</v>
      </c>
      <c r="R3217">
        <f>Sales_Data[[#This Row],[Gross_Sales]]*Sales_Data[[#This Row],[Discount]]</f>
        <v>265.17199999999997</v>
      </c>
      <c r="S3217">
        <f>Sales_Data[[#This Row],[Gross_Sales]]-Sales_Data[[#This Row],[Discount_Amount]]</f>
        <v>1060.6879999999999</v>
      </c>
      <c r="T3217">
        <f>Sales_Data[[#This Row],[Net Sales]]-Sales_Data[[#This Row],[Cost]]</f>
        <v>164.9079999999999</v>
      </c>
      <c r="U3217" s="2">
        <f>Sales_Data[[#This Row],[Profit]]/Sales_Data[[#This Row],[Net Sales]]</f>
        <v>0.15547267433967379</v>
      </c>
      <c r="V3217">
        <f>YEAR(Sales_Data[[#This Row],[Order_Date]])</f>
        <v>2025</v>
      </c>
      <c r="W3217" t="str">
        <f>TEXT(Sales_Data[[#This Row],[Order_Date]],"mmm")</f>
        <v>Mar</v>
      </c>
      <c r="X3217">
        <f>MONTH(Sales_Data[[#This Row],[Order_Date]])</f>
        <v>3</v>
      </c>
      <c r="Y3217" t="str">
        <f>"Q"&amp;ROUNDUP(MONTH(Sales_Data[[#This Row],[Order_Date]])/3,0)</f>
        <v>Q1</v>
      </c>
    </row>
    <row r="3218" spans="1:25" x14ac:dyDescent="0.3">
      <c r="A3218" t="s">
        <v>4833</v>
      </c>
      <c r="B3218" s="1">
        <v>45919</v>
      </c>
      <c r="C3218" t="s">
        <v>968</v>
      </c>
      <c r="D3218" t="s">
        <v>347</v>
      </c>
      <c r="E3218" t="s">
        <v>48</v>
      </c>
      <c r="F3218" t="s">
        <v>49</v>
      </c>
      <c r="G3218" t="s">
        <v>67</v>
      </c>
      <c r="H3218" t="s">
        <v>68</v>
      </c>
      <c r="I3218" t="s">
        <v>97</v>
      </c>
      <c r="J3218">
        <v>4</v>
      </c>
      <c r="K3218">
        <v>11640.28</v>
      </c>
      <c r="L3218">
        <v>0</v>
      </c>
      <c r="M3218">
        <v>31470.95</v>
      </c>
      <c r="N3218" t="s">
        <v>83</v>
      </c>
      <c r="O3218" t="s">
        <v>35</v>
      </c>
      <c r="P3218" t="s">
        <v>44</v>
      </c>
      <c r="Q3218">
        <f>Sales_Data[[#This Row],[Quantity]]*Sales_Data[[#This Row],[Unit_Price]]</f>
        <v>46561.120000000003</v>
      </c>
      <c r="R3218">
        <f>Sales_Data[[#This Row],[Gross_Sales]]*Sales_Data[[#This Row],[Discount]]</f>
        <v>0</v>
      </c>
      <c r="S3218">
        <f>Sales_Data[[#This Row],[Gross_Sales]]-Sales_Data[[#This Row],[Discount_Amount]]</f>
        <v>46561.120000000003</v>
      </c>
      <c r="T3218">
        <f>Sales_Data[[#This Row],[Net Sales]]-Sales_Data[[#This Row],[Cost]]</f>
        <v>15090.170000000002</v>
      </c>
      <c r="U3218" s="2">
        <f>Sales_Data[[#This Row],[Profit]]/Sales_Data[[#This Row],[Net Sales]]</f>
        <v>0.32409379327645044</v>
      </c>
      <c r="V3218">
        <f>YEAR(Sales_Data[[#This Row],[Order_Date]])</f>
        <v>2025</v>
      </c>
      <c r="W3218" t="str">
        <f>TEXT(Sales_Data[[#This Row],[Order_Date]],"mmm")</f>
        <v>Sep</v>
      </c>
      <c r="X3218">
        <f>MONTH(Sales_Data[[#This Row],[Order_Date]])</f>
        <v>9</v>
      </c>
      <c r="Y3218" t="str">
        <f>"Q"&amp;ROUNDUP(MONTH(Sales_Data[[#This Row],[Order_Date]])/3,0)</f>
        <v>Q3</v>
      </c>
    </row>
    <row r="3219" spans="1:25" x14ac:dyDescent="0.3">
      <c r="A3219" t="s">
        <v>4834</v>
      </c>
      <c r="B3219" s="1">
        <v>45871</v>
      </c>
      <c r="C3219" t="s">
        <v>2863</v>
      </c>
      <c r="D3219" t="s">
        <v>224</v>
      </c>
      <c r="E3219" t="s">
        <v>48</v>
      </c>
      <c r="F3219" t="s">
        <v>152</v>
      </c>
      <c r="G3219" t="s">
        <v>21</v>
      </c>
      <c r="H3219" t="s">
        <v>230</v>
      </c>
      <c r="I3219" t="s">
        <v>328</v>
      </c>
      <c r="J3219">
        <v>2</v>
      </c>
      <c r="K3219">
        <v>60484.5</v>
      </c>
      <c r="L3219">
        <v>0.1</v>
      </c>
      <c r="M3219">
        <v>95677.91</v>
      </c>
      <c r="N3219" t="s">
        <v>83</v>
      </c>
      <c r="O3219" t="s">
        <v>25</v>
      </c>
      <c r="P3219" t="s">
        <v>44</v>
      </c>
      <c r="Q3219">
        <f>Sales_Data[[#This Row],[Quantity]]*Sales_Data[[#This Row],[Unit_Price]]</f>
        <v>120969</v>
      </c>
      <c r="R3219">
        <f>Sales_Data[[#This Row],[Gross_Sales]]*Sales_Data[[#This Row],[Discount]]</f>
        <v>12096.900000000001</v>
      </c>
      <c r="S3219">
        <f>Sales_Data[[#This Row],[Gross_Sales]]-Sales_Data[[#This Row],[Discount_Amount]]</f>
        <v>108872.1</v>
      </c>
      <c r="T3219">
        <f>Sales_Data[[#This Row],[Net Sales]]-Sales_Data[[#This Row],[Cost]]</f>
        <v>13194.190000000002</v>
      </c>
      <c r="U3219" s="2">
        <f>Sales_Data[[#This Row],[Profit]]/Sales_Data[[#This Row],[Net Sales]]</f>
        <v>0.12118981814440984</v>
      </c>
      <c r="V3219">
        <f>YEAR(Sales_Data[[#This Row],[Order_Date]])</f>
        <v>2025</v>
      </c>
      <c r="W3219" t="str">
        <f>TEXT(Sales_Data[[#This Row],[Order_Date]],"mmm")</f>
        <v>Aug</v>
      </c>
      <c r="X3219">
        <f>MONTH(Sales_Data[[#This Row],[Order_Date]])</f>
        <v>8</v>
      </c>
      <c r="Y3219" t="str">
        <f>"Q"&amp;ROUNDUP(MONTH(Sales_Data[[#This Row],[Order_Date]])/3,0)</f>
        <v>Q3</v>
      </c>
    </row>
    <row r="3220" spans="1:25" x14ac:dyDescent="0.3">
      <c r="A3220" t="s">
        <v>4835</v>
      </c>
      <c r="B3220" s="1">
        <v>45810</v>
      </c>
      <c r="C3220" t="s">
        <v>1292</v>
      </c>
      <c r="D3220" t="s">
        <v>313</v>
      </c>
      <c r="E3220" t="s">
        <v>119</v>
      </c>
      <c r="F3220" t="s">
        <v>249</v>
      </c>
      <c r="G3220" t="s">
        <v>75</v>
      </c>
      <c r="H3220" t="s">
        <v>256</v>
      </c>
      <c r="I3220" t="s">
        <v>334</v>
      </c>
      <c r="J3220">
        <v>2</v>
      </c>
      <c r="K3220">
        <v>6307.5</v>
      </c>
      <c r="L3220">
        <v>0</v>
      </c>
      <c r="M3220">
        <v>9601.7000000000007</v>
      </c>
      <c r="N3220" t="s">
        <v>70</v>
      </c>
      <c r="O3220" t="s">
        <v>35</v>
      </c>
      <c r="P3220" t="s">
        <v>44</v>
      </c>
      <c r="Q3220">
        <f>Sales_Data[[#This Row],[Quantity]]*Sales_Data[[#This Row],[Unit_Price]]</f>
        <v>12615</v>
      </c>
      <c r="R3220">
        <f>Sales_Data[[#This Row],[Gross_Sales]]*Sales_Data[[#This Row],[Discount]]</f>
        <v>0</v>
      </c>
      <c r="S3220">
        <f>Sales_Data[[#This Row],[Gross_Sales]]-Sales_Data[[#This Row],[Discount_Amount]]</f>
        <v>12615</v>
      </c>
      <c r="T3220">
        <f>Sales_Data[[#This Row],[Net Sales]]-Sales_Data[[#This Row],[Cost]]</f>
        <v>3013.2999999999993</v>
      </c>
      <c r="U3220" s="2">
        <f>Sales_Data[[#This Row],[Profit]]/Sales_Data[[#This Row],[Net Sales]]</f>
        <v>0.23886642885453818</v>
      </c>
      <c r="V3220">
        <f>YEAR(Sales_Data[[#This Row],[Order_Date]])</f>
        <v>2025</v>
      </c>
      <c r="W3220" t="str">
        <f>TEXT(Sales_Data[[#This Row],[Order_Date]],"mmm")</f>
        <v>Jun</v>
      </c>
      <c r="X3220">
        <f>MONTH(Sales_Data[[#This Row],[Order_Date]])</f>
        <v>6</v>
      </c>
      <c r="Y3220" t="str">
        <f>"Q"&amp;ROUNDUP(MONTH(Sales_Data[[#This Row],[Order_Date]])/3,0)</f>
        <v>Q2</v>
      </c>
    </row>
    <row r="3221" spans="1:25" x14ac:dyDescent="0.3">
      <c r="A3221" t="s">
        <v>4836</v>
      </c>
      <c r="B3221" s="1">
        <v>45867</v>
      </c>
      <c r="C3221" t="s">
        <v>2299</v>
      </c>
      <c r="D3221" t="s">
        <v>290</v>
      </c>
      <c r="E3221" t="s">
        <v>39</v>
      </c>
      <c r="F3221" t="s">
        <v>202</v>
      </c>
      <c r="G3221" t="s">
        <v>32</v>
      </c>
      <c r="H3221" t="s">
        <v>50</v>
      </c>
      <c r="I3221" t="s">
        <v>51</v>
      </c>
      <c r="J3221">
        <v>2</v>
      </c>
      <c r="K3221">
        <v>4725.82</v>
      </c>
      <c r="L3221">
        <v>0.05</v>
      </c>
      <c r="M3221">
        <v>7459.48</v>
      </c>
      <c r="N3221" t="s">
        <v>52</v>
      </c>
      <c r="O3221" t="s">
        <v>53</v>
      </c>
      <c r="P3221" t="s">
        <v>71</v>
      </c>
      <c r="Q3221">
        <f>Sales_Data[[#This Row],[Quantity]]*Sales_Data[[#This Row],[Unit_Price]]</f>
        <v>9451.64</v>
      </c>
      <c r="R3221">
        <f>Sales_Data[[#This Row],[Gross_Sales]]*Sales_Data[[#This Row],[Discount]]</f>
        <v>472.58199999999999</v>
      </c>
      <c r="S3221">
        <f>Sales_Data[[#This Row],[Gross_Sales]]-Sales_Data[[#This Row],[Discount_Amount]]</f>
        <v>8979.0579999999991</v>
      </c>
      <c r="T3221">
        <f>Sales_Data[[#This Row],[Net Sales]]-Sales_Data[[#This Row],[Cost]]</f>
        <v>1519.5779999999995</v>
      </c>
      <c r="U3221" s="2">
        <f>Sales_Data[[#This Row],[Profit]]/Sales_Data[[#This Row],[Net Sales]]</f>
        <v>0.16923579288606885</v>
      </c>
      <c r="V3221">
        <f>YEAR(Sales_Data[[#This Row],[Order_Date]])</f>
        <v>2025</v>
      </c>
      <c r="W3221" t="str">
        <f>TEXT(Sales_Data[[#This Row],[Order_Date]],"mmm")</f>
        <v>Jul</v>
      </c>
      <c r="X3221">
        <f>MONTH(Sales_Data[[#This Row],[Order_Date]])</f>
        <v>7</v>
      </c>
      <c r="Y3221" t="str">
        <f>"Q"&amp;ROUNDUP(MONTH(Sales_Data[[#This Row],[Order_Date]])/3,0)</f>
        <v>Q3</v>
      </c>
    </row>
    <row r="3222" spans="1:25" x14ac:dyDescent="0.3">
      <c r="A3222" t="s">
        <v>4837</v>
      </c>
      <c r="B3222" s="1">
        <v>45718</v>
      </c>
      <c r="C3222" t="s">
        <v>3355</v>
      </c>
      <c r="D3222" t="s">
        <v>553</v>
      </c>
      <c r="E3222" t="s">
        <v>48</v>
      </c>
      <c r="F3222" t="s">
        <v>132</v>
      </c>
      <c r="G3222" t="s">
        <v>75</v>
      </c>
      <c r="H3222" t="s">
        <v>185</v>
      </c>
      <c r="I3222" t="s">
        <v>261</v>
      </c>
      <c r="J3222">
        <v>1</v>
      </c>
      <c r="K3222">
        <v>36773.839999999997</v>
      </c>
      <c r="L3222">
        <v>0.05</v>
      </c>
      <c r="M3222">
        <v>26067.19</v>
      </c>
      <c r="N3222" t="s">
        <v>70</v>
      </c>
      <c r="O3222" t="s">
        <v>35</v>
      </c>
      <c r="P3222" t="s">
        <v>26</v>
      </c>
      <c r="Q3222">
        <f>Sales_Data[[#This Row],[Quantity]]*Sales_Data[[#This Row],[Unit_Price]]</f>
        <v>36773.839999999997</v>
      </c>
      <c r="R3222">
        <f>Sales_Data[[#This Row],[Gross_Sales]]*Sales_Data[[#This Row],[Discount]]</f>
        <v>1838.692</v>
      </c>
      <c r="S3222">
        <f>Sales_Data[[#This Row],[Gross_Sales]]-Sales_Data[[#This Row],[Discount_Amount]]</f>
        <v>34935.147999999994</v>
      </c>
      <c r="T3222">
        <f>Sales_Data[[#This Row],[Net Sales]]-Sales_Data[[#This Row],[Cost]]</f>
        <v>8867.9579999999951</v>
      </c>
      <c r="U3222" s="2">
        <f>Sales_Data[[#This Row],[Profit]]/Sales_Data[[#This Row],[Net Sales]]</f>
        <v>0.25384057339616817</v>
      </c>
      <c r="V3222">
        <f>YEAR(Sales_Data[[#This Row],[Order_Date]])</f>
        <v>2025</v>
      </c>
      <c r="W3222" t="str">
        <f>TEXT(Sales_Data[[#This Row],[Order_Date]],"mmm")</f>
        <v>Mar</v>
      </c>
      <c r="X3222">
        <f>MONTH(Sales_Data[[#This Row],[Order_Date]])</f>
        <v>3</v>
      </c>
      <c r="Y3222" t="str">
        <f>"Q"&amp;ROUNDUP(MONTH(Sales_Data[[#This Row],[Order_Date]])/3,0)</f>
        <v>Q1</v>
      </c>
    </row>
    <row r="3223" spans="1:25" x14ac:dyDescent="0.3">
      <c r="A3223" t="s">
        <v>4838</v>
      </c>
      <c r="B3223" s="1">
        <v>45925</v>
      </c>
      <c r="C3223" t="s">
        <v>4395</v>
      </c>
      <c r="D3223" t="s">
        <v>916</v>
      </c>
      <c r="E3223" t="s">
        <v>30</v>
      </c>
      <c r="F3223" t="s">
        <v>87</v>
      </c>
      <c r="G3223" t="s">
        <v>41</v>
      </c>
      <c r="H3223" t="s">
        <v>147</v>
      </c>
      <c r="I3223" t="s">
        <v>369</v>
      </c>
      <c r="J3223">
        <v>1</v>
      </c>
      <c r="K3223">
        <v>1640.83</v>
      </c>
      <c r="L3223">
        <v>0.05</v>
      </c>
      <c r="M3223">
        <v>1043.83</v>
      </c>
      <c r="N3223" t="s">
        <v>109</v>
      </c>
      <c r="O3223" t="s">
        <v>35</v>
      </c>
      <c r="P3223" t="s">
        <v>71</v>
      </c>
      <c r="Q3223">
        <f>Sales_Data[[#This Row],[Quantity]]*Sales_Data[[#This Row],[Unit_Price]]</f>
        <v>1640.83</v>
      </c>
      <c r="R3223">
        <f>Sales_Data[[#This Row],[Gross_Sales]]*Sales_Data[[#This Row],[Discount]]</f>
        <v>82.041499999999999</v>
      </c>
      <c r="S3223">
        <f>Sales_Data[[#This Row],[Gross_Sales]]-Sales_Data[[#This Row],[Discount_Amount]]</f>
        <v>1558.7884999999999</v>
      </c>
      <c r="T3223">
        <f>Sales_Data[[#This Row],[Net Sales]]-Sales_Data[[#This Row],[Cost]]</f>
        <v>514.95849999999996</v>
      </c>
      <c r="U3223" s="2">
        <f>Sales_Data[[#This Row],[Profit]]/Sales_Data[[#This Row],[Net Sales]]</f>
        <v>0.33035815955788744</v>
      </c>
      <c r="V3223">
        <f>YEAR(Sales_Data[[#This Row],[Order_Date]])</f>
        <v>2025</v>
      </c>
      <c r="W3223" t="str">
        <f>TEXT(Sales_Data[[#This Row],[Order_Date]],"mmm")</f>
        <v>Sep</v>
      </c>
      <c r="X3223">
        <f>MONTH(Sales_Data[[#This Row],[Order_Date]])</f>
        <v>9</v>
      </c>
      <c r="Y3223" t="str">
        <f>"Q"&amp;ROUNDUP(MONTH(Sales_Data[[#This Row],[Order_Date]])/3,0)</f>
        <v>Q3</v>
      </c>
    </row>
    <row r="3224" spans="1:25" x14ac:dyDescent="0.3">
      <c r="A3224" t="s">
        <v>4839</v>
      </c>
      <c r="B3224" s="1">
        <v>45919</v>
      </c>
      <c r="C3224" t="s">
        <v>73</v>
      </c>
      <c r="D3224" t="s">
        <v>317</v>
      </c>
      <c r="E3224" t="s">
        <v>119</v>
      </c>
      <c r="F3224" t="s">
        <v>120</v>
      </c>
      <c r="G3224" t="s">
        <v>67</v>
      </c>
      <c r="H3224" t="s">
        <v>68</v>
      </c>
      <c r="I3224" t="s">
        <v>69</v>
      </c>
      <c r="J3224">
        <v>1</v>
      </c>
      <c r="K3224">
        <v>5777.56</v>
      </c>
      <c r="L3224">
        <v>0.05</v>
      </c>
      <c r="M3224">
        <v>4610.5200000000004</v>
      </c>
      <c r="N3224" t="s">
        <v>83</v>
      </c>
      <c r="O3224" t="s">
        <v>35</v>
      </c>
      <c r="P3224" t="s">
        <v>71</v>
      </c>
      <c r="Q3224">
        <f>Sales_Data[[#This Row],[Quantity]]*Sales_Data[[#This Row],[Unit_Price]]</f>
        <v>5777.56</v>
      </c>
      <c r="R3224">
        <f>Sales_Data[[#This Row],[Gross_Sales]]*Sales_Data[[#This Row],[Discount]]</f>
        <v>288.87800000000004</v>
      </c>
      <c r="S3224">
        <f>Sales_Data[[#This Row],[Gross_Sales]]-Sales_Data[[#This Row],[Discount_Amount]]</f>
        <v>5488.6820000000007</v>
      </c>
      <c r="T3224">
        <f>Sales_Data[[#This Row],[Net Sales]]-Sales_Data[[#This Row],[Cost]]</f>
        <v>878.16200000000026</v>
      </c>
      <c r="U3224" s="2">
        <f>Sales_Data[[#This Row],[Profit]]/Sales_Data[[#This Row],[Net Sales]]</f>
        <v>0.15999505892307117</v>
      </c>
      <c r="V3224">
        <f>YEAR(Sales_Data[[#This Row],[Order_Date]])</f>
        <v>2025</v>
      </c>
      <c r="W3224" t="str">
        <f>TEXT(Sales_Data[[#This Row],[Order_Date]],"mmm")</f>
        <v>Sep</v>
      </c>
      <c r="X3224">
        <f>MONTH(Sales_Data[[#This Row],[Order_Date]])</f>
        <v>9</v>
      </c>
      <c r="Y3224" t="str">
        <f>"Q"&amp;ROUNDUP(MONTH(Sales_Data[[#This Row],[Order_Date]])/3,0)</f>
        <v>Q3</v>
      </c>
    </row>
    <row r="3225" spans="1:25" x14ac:dyDescent="0.3">
      <c r="A3225" t="s">
        <v>4840</v>
      </c>
      <c r="B3225" s="1">
        <v>45875</v>
      </c>
      <c r="C3225" t="s">
        <v>1917</v>
      </c>
      <c r="D3225" t="s">
        <v>229</v>
      </c>
      <c r="E3225" t="s">
        <v>48</v>
      </c>
      <c r="F3225" t="s">
        <v>49</v>
      </c>
      <c r="G3225" t="s">
        <v>75</v>
      </c>
      <c r="H3225" t="s">
        <v>185</v>
      </c>
      <c r="I3225" t="s">
        <v>186</v>
      </c>
      <c r="J3225">
        <v>1</v>
      </c>
      <c r="K3225">
        <v>27544.51</v>
      </c>
      <c r="L3225">
        <v>0.1</v>
      </c>
      <c r="M3225">
        <v>18532.2</v>
      </c>
      <c r="N3225" t="s">
        <v>70</v>
      </c>
      <c r="O3225" t="s">
        <v>35</v>
      </c>
      <c r="P3225" t="s">
        <v>71</v>
      </c>
      <c r="Q3225">
        <f>Sales_Data[[#This Row],[Quantity]]*Sales_Data[[#This Row],[Unit_Price]]</f>
        <v>27544.51</v>
      </c>
      <c r="R3225">
        <f>Sales_Data[[#This Row],[Gross_Sales]]*Sales_Data[[#This Row],[Discount]]</f>
        <v>2754.451</v>
      </c>
      <c r="S3225">
        <f>Sales_Data[[#This Row],[Gross_Sales]]-Sales_Data[[#This Row],[Discount_Amount]]</f>
        <v>24790.058999999997</v>
      </c>
      <c r="T3225">
        <f>Sales_Data[[#This Row],[Net Sales]]-Sales_Data[[#This Row],[Cost]]</f>
        <v>6257.8589999999967</v>
      </c>
      <c r="U3225" s="2">
        <f>Sales_Data[[#This Row],[Profit]]/Sales_Data[[#This Row],[Net Sales]]</f>
        <v>0.25243421163297747</v>
      </c>
      <c r="V3225">
        <f>YEAR(Sales_Data[[#This Row],[Order_Date]])</f>
        <v>2025</v>
      </c>
      <c r="W3225" t="str">
        <f>TEXT(Sales_Data[[#This Row],[Order_Date]],"mmm")</f>
        <v>Aug</v>
      </c>
      <c r="X3225">
        <f>MONTH(Sales_Data[[#This Row],[Order_Date]])</f>
        <v>8</v>
      </c>
      <c r="Y3225" t="str">
        <f>"Q"&amp;ROUNDUP(MONTH(Sales_Data[[#This Row],[Order_Date]])/3,0)</f>
        <v>Q3</v>
      </c>
    </row>
    <row r="3226" spans="1:25" x14ac:dyDescent="0.3">
      <c r="A3226" t="s">
        <v>4841</v>
      </c>
      <c r="B3226" s="1">
        <v>45940</v>
      </c>
      <c r="C3226" t="s">
        <v>2062</v>
      </c>
      <c r="D3226" t="s">
        <v>1452</v>
      </c>
      <c r="E3226" t="s">
        <v>30</v>
      </c>
      <c r="F3226" t="s">
        <v>156</v>
      </c>
      <c r="G3226" t="s">
        <v>75</v>
      </c>
      <c r="H3226" t="s">
        <v>256</v>
      </c>
      <c r="I3226" t="s">
        <v>257</v>
      </c>
      <c r="J3226">
        <v>1</v>
      </c>
      <c r="K3226">
        <v>940.73</v>
      </c>
      <c r="L3226">
        <v>0.1</v>
      </c>
      <c r="M3226">
        <v>738.96</v>
      </c>
      <c r="N3226" t="s">
        <v>52</v>
      </c>
      <c r="O3226" t="s">
        <v>35</v>
      </c>
      <c r="P3226" t="s">
        <v>71</v>
      </c>
      <c r="Q3226">
        <f>Sales_Data[[#This Row],[Quantity]]*Sales_Data[[#This Row],[Unit_Price]]</f>
        <v>940.73</v>
      </c>
      <c r="R3226">
        <f>Sales_Data[[#This Row],[Gross_Sales]]*Sales_Data[[#This Row],[Discount]]</f>
        <v>94.073000000000008</v>
      </c>
      <c r="S3226">
        <f>Sales_Data[[#This Row],[Gross_Sales]]-Sales_Data[[#This Row],[Discount_Amount]]</f>
        <v>846.65700000000004</v>
      </c>
      <c r="T3226">
        <f>Sales_Data[[#This Row],[Net Sales]]-Sales_Data[[#This Row],[Cost]]</f>
        <v>107.697</v>
      </c>
      <c r="U3226" s="2">
        <f>Sales_Data[[#This Row],[Profit]]/Sales_Data[[#This Row],[Net Sales]]</f>
        <v>0.12720263341589333</v>
      </c>
      <c r="V3226">
        <f>YEAR(Sales_Data[[#This Row],[Order_Date]])</f>
        <v>2025</v>
      </c>
      <c r="W3226" t="str">
        <f>TEXT(Sales_Data[[#This Row],[Order_Date]],"mmm")</f>
        <v>Oct</v>
      </c>
      <c r="X3226">
        <f>MONTH(Sales_Data[[#This Row],[Order_Date]])</f>
        <v>10</v>
      </c>
      <c r="Y3226" t="str">
        <f>"Q"&amp;ROUNDUP(MONTH(Sales_Data[[#This Row],[Order_Date]])/3,0)</f>
        <v>Q4</v>
      </c>
    </row>
    <row r="3227" spans="1:25" x14ac:dyDescent="0.3">
      <c r="A3227" t="s">
        <v>4842</v>
      </c>
      <c r="B3227" s="1">
        <v>45793</v>
      </c>
      <c r="C3227" t="s">
        <v>4506</v>
      </c>
      <c r="D3227" t="s">
        <v>359</v>
      </c>
      <c r="E3227" t="s">
        <v>119</v>
      </c>
      <c r="F3227" t="s">
        <v>184</v>
      </c>
      <c r="G3227" t="s">
        <v>41</v>
      </c>
      <c r="H3227" t="s">
        <v>42</v>
      </c>
      <c r="I3227" t="s">
        <v>82</v>
      </c>
      <c r="J3227">
        <v>1</v>
      </c>
      <c r="K3227">
        <v>6361.58</v>
      </c>
      <c r="L3227">
        <v>0.1</v>
      </c>
      <c r="M3227">
        <v>4757.5</v>
      </c>
      <c r="N3227" t="s">
        <v>52</v>
      </c>
      <c r="O3227" t="s">
        <v>35</v>
      </c>
      <c r="P3227" t="s">
        <v>44</v>
      </c>
      <c r="Q3227">
        <f>Sales_Data[[#This Row],[Quantity]]*Sales_Data[[#This Row],[Unit_Price]]</f>
        <v>6361.58</v>
      </c>
      <c r="R3227">
        <f>Sales_Data[[#This Row],[Gross_Sales]]*Sales_Data[[#This Row],[Discount]]</f>
        <v>636.15800000000002</v>
      </c>
      <c r="S3227">
        <f>Sales_Data[[#This Row],[Gross_Sales]]-Sales_Data[[#This Row],[Discount_Amount]]</f>
        <v>5725.4219999999996</v>
      </c>
      <c r="T3227">
        <f>Sales_Data[[#This Row],[Net Sales]]-Sales_Data[[#This Row],[Cost]]</f>
        <v>967.92199999999957</v>
      </c>
      <c r="U3227" s="2">
        <f>Sales_Data[[#This Row],[Profit]]/Sales_Data[[#This Row],[Net Sales]]</f>
        <v>0.16905688349260536</v>
      </c>
      <c r="V3227">
        <f>YEAR(Sales_Data[[#This Row],[Order_Date]])</f>
        <v>2025</v>
      </c>
      <c r="W3227" t="str">
        <f>TEXT(Sales_Data[[#This Row],[Order_Date]],"mmm")</f>
        <v>May</v>
      </c>
      <c r="X3227">
        <f>MONTH(Sales_Data[[#This Row],[Order_Date]])</f>
        <v>5</v>
      </c>
      <c r="Y3227" t="str">
        <f>"Q"&amp;ROUNDUP(MONTH(Sales_Data[[#This Row],[Order_Date]])/3,0)</f>
        <v>Q2</v>
      </c>
    </row>
    <row r="3228" spans="1:25" x14ac:dyDescent="0.3">
      <c r="A3228" t="s">
        <v>4843</v>
      </c>
      <c r="B3228" s="1">
        <v>46019</v>
      </c>
      <c r="C3228" t="s">
        <v>740</v>
      </c>
      <c r="D3228" t="s">
        <v>80</v>
      </c>
      <c r="E3228" t="s">
        <v>119</v>
      </c>
      <c r="F3228" t="s">
        <v>249</v>
      </c>
      <c r="G3228" t="s">
        <v>41</v>
      </c>
      <c r="H3228" t="s">
        <v>147</v>
      </c>
      <c r="I3228" t="s">
        <v>369</v>
      </c>
      <c r="J3228">
        <v>3</v>
      </c>
      <c r="K3228">
        <v>1601.45</v>
      </c>
      <c r="L3228">
        <v>0.15</v>
      </c>
      <c r="M3228">
        <v>3328.74</v>
      </c>
      <c r="N3228" t="s">
        <v>24</v>
      </c>
      <c r="O3228" t="s">
        <v>53</v>
      </c>
      <c r="P3228" t="s">
        <v>44</v>
      </c>
      <c r="Q3228">
        <f>Sales_Data[[#This Row],[Quantity]]*Sales_Data[[#This Row],[Unit_Price]]</f>
        <v>4804.3500000000004</v>
      </c>
      <c r="R3228">
        <f>Sales_Data[[#This Row],[Gross_Sales]]*Sales_Data[[#This Row],[Discount]]</f>
        <v>720.65250000000003</v>
      </c>
      <c r="S3228">
        <f>Sales_Data[[#This Row],[Gross_Sales]]-Sales_Data[[#This Row],[Discount_Amount]]</f>
        <v>4083.6975000000002</v>
      </c>
      <c r="T3228">
        <f>Sales_Data[[#This Row],[Net Sales]]-Sales_Data[[#This Row],[Cost]]</f>
        <v>754.95750000000044</v>
      </c>
      <c r="U3228" s="2">
        <f>Sales_Data[[#This Row],[Profit]]/Sales_Data[[#This Row],[Net Sales]]</f>
        <v>0.18487106353984359</v>
      </c>
      <c r="V3228">
        <f>YEAR(Sales_Data[[#This Row],[Order_Date]])</f>
        <v>2025</v>
      </c>
      <c r="W3228" t="str">
        <f>TEXT(Sales_Data[[#This Row],[Order_Date]],"mmm")</f>
        <v>Dec</v>
      </c>
      <c r="X3228">
        <f>MONTH(Sales_Data[[#This Row],[Order_Date]])</f>
        <v>12</v>
      </c>
      <c r="Y3228" t="str">
        <f>"Q"&amp;ROUNDUP(MONTH(Sales_Data[[#This Row],[Order_Date]])/3,0)</f>
        <v>Q4</v>
      </c>
    </row>
    <row r="3229" spans="1:25" x14ac:dyDescent="0.3">
      <c r="A3229" t="s">
        <v>4844</v>
      </c>
      <c r="B3229" s="1">
        <v>45750</v>
      </c>
      <c r="C3229" t="s">
        <v>1466</v>
      </c>
      <c r="D3229" t="s">
        <v>384</v>
      </c>
      <c r="E3229" t="s">
        <v>119</v>
      </c>
      <c r="F3229" t="s">
        <v>120</v>
      </c>
      <c r="G3229" t="s">
        <v>41</v>
      </c>
      <c r="H3229" t="s">
        <v>42</v>
      </c>
      <c r="I3229" t="s">
        <v>82</v>
      </c>
      <c r="J3229">
        <v>2</v>
      </c>
      <c r="K3229">
        <v>2120.6799999999998</v>
      </c>
      <c r="L3229">
        <v>0.15</v>
      </c>
      <c r="M3229">
        <v>2909.27</v>
      </c>
      <c r="N3229" t="s">
        <v>24</v>
      </c>
      <c r="O3229" t="s">
        <v>35</v>
      </c>
      <c r="P3229" t="s">
        <v>44</v>
      </c>
      <c r="Q3229">
        <f>Sales_Data[[#This Row],[Quantity]]*Sales_Data[[#This Row],[Unit_Price]]</f>
        <v>4241.3599999999997</v>
      </c>
      <c r="R3229">
        <f>Sales_Data[[#This Row],[Gross_Sales]]*Sales_Data[[#This Row],[Discount]]</f>
        <v>636.20399999999995</v>
      </c>
      <c r="S3229">
        <f>Sales_Data[[#This Row],[Gross_Sales]]-Sales_Data[[#This Row],[Discount_Amount]]</f>
        <v>3605.1559999999999</v>
      </c>
      <c r="T3229">
        <f>Sales_Data[[#This Row],[Net Sales]]-Sales_Data[[#This Row],[Cost]]</f>
        <v>695.88599999999997</v>
      </c>
      <c r="U3229" s="2">
        <f>Sales_Data[[#This Row],[Profit]]/Sales_Data[[#This Row],[Net Sales]]</f>
        <v>0.19302521166906508</v>
      </c>
      <c r="V3229">
        <f>YEAR(Sales_Data[[#This Row],[Order_Date]])</f>
        <v>2025</v>
      </c>
      <c r="W3229" t="str">
        <f>TEXT(Sales_Data[[#This Row],[Order_Date]],"mmm")</f>
        <v>Apr</v>
      </c>
      <c r="X3229">
        <f>MONTH(Sales_Data[[#This Row],[Order_Date]])</f>
        <v>4</v>
      </c>
      <c r="Y3229" t="str">
        <f>"Q"&amp;ROUNDUP(MONTH(Sales_Data[[#This Row],[Order_Date]])/3,0)</f>
        <v>Q2</v>
      </c>
    </row>
    <row r="3230" spans="1:25" x14ac:dyDescent="0.3">
      <c r="A3230" t="s">
        <v>4845</v>
      </c>
      <c r="B3230" s="1">
        <v>45766</v>
      </c>
      <c r="C3230" t="s">
        <v>1468</v>
      </c>
      <c r="D3230" t="s">
        <v>283</v>
      </c>
      <c r="E3230" t="s">
        <v>39</v>
      </c>
      <c r="F3230" t="s">
        <v>96</v>
      </c>
      <c r="G3230" t="s">
        <v>32</v>
      </c>
      <c r="H3230" t="s">
        <v>33</v>
      </c>
      <c r="I3230" t="s">
        <v>161</v>
      </c>
      <c r="J3230">
        <v>1</v>
      </c>
      <c r="K3230">
        <v>5796.82</v>
      </c>
      <c r="L3230">
        <v>0.1</v>
      </c>
      <c r="M3230">
        <v>4060.91</v>
      </c>
      <c r="N3230" t="s">
        <v>52</v>
      </c>
      <c r="O3230" t="s">
        <v>25</v>
      </c>
      <c r="P3230" t="s">
        <v>44</v>
      </c>
      <c r="Q3230">
        <f>Sales_Data[[#This Row],[Quantity]]*Sales_Data[[#This Row],[Unit_Price]]</f>
        <v>5796.82</v>
      </c>
      <c r="R3230">
        <f>Sales_Data[[#This Row],[Gross_Sales]]*Sales_Data[[#This Row],[Discount]]</f>
        <v>579.68200000000002</v>
      </c>
      <c r="S3230">
        <f>Sales_Data[[#This Row],[Gross_Sales]]-Sales_Data[[#This Row],[Discount_Amount]]</f>
        <v>5217.1379999999999</v>
      </c>
      <c r="T3230">
        <f>Sales_Data[[#This Row],[Net Sales]]-Sales_Data[[#This Row],[Cost]]</f>
        <v>1156.2280000000001</v>
      </c>
      <c r="U3230" s="2">
        <f>Sales_Data[[#This Row],[Profit]]/Sales_Data[[#This Row],[Net Sales]]</f>
        <v>0.22162112637235207</v>
      </c>
      <c r="V3230">
        <f>YEAR(Sales_Data[[#This Row],[Order_Date]])</f>
        <v>2025</v>
      </c>
      <c r="W3230" t="str">
        <f>TEXT(Sales_Data[[#This Row],[Order_Date]],"mmm")</f>
        <v>Apr</v>
      </c>
      <c r="X3230">
        <f>MONTH(Sales_Data[[#This Row],[Order_Date]])</f>
        <v>4</v>
      </c>
      <c r="Y3230" t="str">
        <f>"Q"&amp;ROUNDUP(MONTH(Sales_Data[[#This Row],[Order_Date]])/3,0)</f>
        <v>Q2</v>
      </c>
    </row>
    <row r="3231" spans="1:25" x14ac:dyDescent="0.3">
      <c r="A3231" t="s">
        <v>4846</v>
      </c>
      <c r="B3231" s="1">
        <v>45898</v>
      </c>
      <c r="C3231" t="s">
        <v>2572</v>
      </c>
      <c r="D3231" t="s">
        <v>271</v>
      </c>
      <c r="E3231" t="s">
        <v>19</v>
      </c>
      <c r="F3231" t="s">
        <v>20</v>
      </c>
      <c r="G3231" t="s">
        <v>41</v>
      </c>
      <c r="H3231" t="s">
        <v>42</v>
      </c>
      <c r="I3231" t="s">
        <v>82</v>
      </c>
      <c r="J3231">
        <v>1</v>
      </c>
      <c r="K3231">
        <v>12120.03</v>
      </c>
      <c r="L3231">
        <v>0</v>
      </c>
      <c r="M3231">
        <v>10341.82</v>
      </c>
      <c r="N3231" t="s">
        <v>109</v>
      </c>
      <c r="O3231" t="s">
        <v>35</v>
      </c>
      <c r="P3231" t="s">
        <v>44</v>
      </c>
      <c r="Q3231">
        <f>Sales_Data[[#This Row],[Quantity]]*Sales_Data[[#This Row],[Unit_Price]]</f>
        <v>12120.03</v>
      </c>
      <c r="R3231">
        <f>Sales_Data[[#This Row],[Gross_Sales]]*Sales_Data[[#This Row],[Discount]]</f>
        <v>0</v>
      </c>
      <c r="S3231">
        <f>Sales_Data[[#This Row],[Gross_Sales]]-Sales_Data[[#This Row],[Discount_Amount]]</f>
        <v>12120.03</v>
      </c>
      <c r="T3231">
        <f>Sales_Data[[#This Row],[Net Sales]]-Sales_Data[[#This Row],[Cost]]</f>
        <v>1778.2100000000009</v>
      </c>
      <c r="U3231" s="2">
        <f>Sales_Data[[#This Row],[Profit]]/Sales_Data[[#This Row],[Net Sales]]</f>
        <v>0.14671663353968603</v>
      </c>
      <c r="V3231">
        <f>YEAR(Sales_Data[[#This Row],[Order_Date]])</f>
        <v>2025</v>
      </c>
      <c r="W3231" t="str">
        <f>TEXT(Sales_Data[[#This Row],[Order_Date]],"mmm")</f>
        <v>Aug</v>
      </c>
      <c r="X3231">
        <f>MONTH(Sales_Data[[#This Row],[Order_Date]])</f>
        <v>8</v>
      </c>
      <c r="Y3231" t="str">
        <f>"Q"&amp;ROUNDUP(MONTH(Sales_Data[[#This Row],[Order_Date]])/3,0)</f>
        <v>Q3</v>
      </c>
    </row>
    <row r="3232" spans="1:25" x14ac:dyDescent="0.3">
      <c r="A3232" t="s">
        <v>4847</v>
      </c>
      <c r="B3232" s="1">
        <v>46012</v>
      </c>
      <c r="C3232" t="s">
        <v>4620</v>
      </c>
      <c r="D3232" t="s">
        <v>229</v>
      </c>
      <c r="E3232" t="s">
        <v>48</v>
      </c>
      <c r="F3232" t="s">
        <v>152</v>
      </c>
      <c r="G3232" t="s">
        <v>21</v>
      </c>
      <c r="H3232" t="s">
        <v>127</v>
      </c>
      <c r="I3232" t="s">
        <v>128</v>
      </c>
      <c r="J3232">
        <v>2</v>
      </c>
      <c r="K3232">
        <v>41567.94</v>
      </c>
      <c r="L3232">
        <v>0.2</v>
      </c>
      <c r="M3232">
        <v>51975.17</v>
      </c>
      <c r="N3232" t="s">
        <v>52</v>
      </c>
      <c r="O3232" t="s">
        <v>35</v>
      </c>
      <c r="P3232" t="s">
        <v>71</v>
      </c>
      <c r="Q3232">
        <f>Sales_Data[[#This Row],[Quantity]]*Sales_Data[[#This Row],[Unit_Price]]</f>
        <v>83135.88</v>
      </c>
      <c r="R3232">
        <f>Sales_Data[[#This Row],[Gross_Sales]]*Sales_Data[[#This Row],[Discount]]</f>
        <v>16627.176000000003</v>
      </c>
      <c r="S3232">
        <f>Sales_Data[[#This Row],[Gross_Sales]]-Sales_Data[[#This Row],[Discount_Amount]]</f>
        <v>66508.703999999998</v>
      </c>
      <c r="T3232">
        <f>Sales_Data[[#This Row],[Net Sales]]-Sales_Data[[#This Row],[Cost]]</f>
        <v>14533.534</v>
      </c>
      <c r="U3232" s="2">
        <f>Sales_Data[[#This Row],[Profit]]/Sales_Data[[#This Row],[Net Sales]]</f>
        <v>0.21852078188142113</v>
      </c>
      <c r="V3232">
        <f>YEAR(Sales_Data[[#This Row],[Order_Date]])</f>
        <v>2025</v>
      </c>
      <c r="W3232" t="str">
        <f>TEXT(Sales_Data[[#This Row],[Order_Date]],"mmm")</f>
        <v>Dec</v>
      </c>
      <c r="X3232">
        <f>MONTH(Sales_Data[[#This Row],[Order_Date]])</f>
        <v>12</v>
      </c>
      <c r="Y3232" t="str">
        <f>"Q"&amp;ROUNDUP(MONTH(Sales_Data[[#This Row],[Order_Date]])/3,0)</f>
        <v>Q4</v>
      </c>
    </row>
    <row r="3233" spans="1:25" x14ac:dyDescent="0.3">
      <c r="A3233" t="s">
        <v>4848</v>
      </c>
      <c r="B3233" s="1">
        <v>45799</v>
      </c>
      <c r="C3233" t="s">
        <v>584</v>
      </c>
      <c r="D3233" t="s">
        <v>857</v>
      </c>
      <c r="E3233" t="s">
        <v>48</v>
      </c>
      <c r="F3233" t="s">
        <v>152</v>
      </c>
      <c r="G3233" t="s">
        <v>75</v>
      </c>
      <c r="H3233" t="s">
        <v>185</v>
      </c>
      <c r="I3233" t="s">
        <v>186</v>
      </c>
      <c r="J3233">
        <v>1</v>
      </c>
      <c r="K3233">
        <v>28055.88</v>
      </c>
      <c r="L3233">
        <v>0.15</v>
      </c>
      <c r="M3233">
        <v>20960.89</v>
      </c>
      <c r="N3233" t="s">
        <v>24</v>
      </c>
      <c r="O3233" t="s">
        <v>25</v>
      </c>
      <c r="P3233" t="s">
        <v>44</v>
      </c>
      <c r="Q3233">
        <f>Sales_Data[[#This Row],[Quantity]]*Sales_Data[[#This Row],[Unit_Price]]</f>
        <v>28055.88</v>
      </c>
      <c r="R3233">
        <f>Sales_Data[[#This Row],[Gross_Sales]]*Sales_Data[[#This Row],[Discount]]</f>
        <v>4208.3819999999996</v>
      </c>
      <c r="S3233">
        <f>Sales_Data[[#This Row],[Gross_Sales]]-Sales_Data[[#This Row],[Discount_Amount]]</f>
        <v>23847.498</v>
      </c>
      <c r="T3233">
        <f>Sales_Data[[#This Row],[Net Sales]]-Sales_Data[[#This Row],[Cost]]</f>
        <v>2886.6080000000002</v>
      </c>
      <c r="U3233" s="2">
        <f>Sales_Data[[#This Row],[Profit]]/Sales_Data[[#This Row],[Net Sales]]</f>
        <v>0.1210444802217826</v>
      </c>
      <c r="V3233">
        <f>YEAR(Sales_Data[[#This Row],[Order_Date]])</f>
        <v>2025</v>
      </c>
      <c r="W3233" t="str">
        <f>TEXT(Sales_Data[[#This Row],[Order_Date]],"mmm")</f>
        <v>May</v>
      </c>
      <c r="X3233">
        <f>MONTH(Sales_Data[[#This Row],[Order_Date]])</f>
        <v>5</v>
      </c>
      <c r="Y3233" t="str">
        <f>"Q"&amp;ROUNDUP(MONTH(Sales_Data[[#This Row],[Order_Date]])/3,0)</f>
        <v>Q2</v>
      </c>
    </row>
    <row r="3234" spans="1:25" x14ac:dyDescent="0.3">
      <c r="A3234" t="s">
        <v>4849</v>
      </c>
      <c r="B3234" s="1">
        <v>45948</v>
      </c>
      <c r="C3234" t="s">
        <v>4101</v>
      </c>
      <c r="D3234" t="s">
        <v>271</v>
      </c>
      <c r="E3234" t="s">
        <v>19</v>
      </c>
      <c r="F3234" t="s">
        <v>20</v>
      </c>
      <c r="G3234" t="s">
        <v>32</v>
      </c>
      <c r="H3234" t="s">
        <v>50</v>
      </c>
      <c r="I3234" t="s">
        <v>51</v>
      </c>
      <c r="J3234">
        <v>2</v>
      </c>
      <c r="K3234">
        <v>7555.65</v>
      </c>
      <c r="L3234">
        <v>0.1</v>
      </c>
      <c r="M3234">
        <v>10279.370000000001</v>
      </c>
      <c r="N3234" t="s">
        <v>52</v>
      </c>
      <c r="O3234" t="s">
        <v>35</v>
      </c>
      <c r="P3234" t="s">
        <v>71</v>
      </c>
      <c r="Q3234">
        <f>Sales_Data[[#This Row],[Quantity]]*Sales_Data[[#This Row],[Unit_Price]]</f>
        <v>15111.3</v>
      </c>
      <c r="R3234">
        <f>Sales_Data[[#This Row],[Gross_Sales]]*Sales_Data[[#This Row],[Discount]]</f>
        <v>1511.13</v>
      </c>
      <c r="S3234">
        <f>Sales_Data[[#This Row],[Gross_Sales]]-Sales_Data[[#This Row],[Discount_Amount]]</f>
        <v>13600.169999999998</v>
      </c>
      <c r="T3234">
        <f>Sales_Data[[#This Row],[Net Sales]]-Sales_Data[[#This Row],[Cost]]</f>
        <v>3320.7999999999975</v>
      </c>
      <c r="U3234" s="2">
        <f>Sales_Data[[#This Row],[Profit]]/Sales_Data[[#This Row],[Net Sales]]</f>
        <v>0.24417341842050488</v>
      </c>
      <c r="V3234">
        <f>YEAR(Sales_Data[[#This Row],[Order_Date]])</f>
        <v>2025</v>
      </c>
      <c r="W3234" t="str">
        <f>TEXT(Sales_Data[[#This Row],[Order_Date]],"mmm")</f>
        <v>Oct</v>
      </c>
      <c r="X3234">
        <f>MONTH(Sales_Data[[#This Row],[Order_Date]])</f>
        <v>10</v>
      </c>
      <c r="Y3234" t="str">
        <f>"Q"&amp;ROUNDUP(MONTH(Sales_Data[[#This Row],[Order_Date]])/3,0)</f>
        <v>Q4</v>
      </c>
    </row>
    <row r="3235" spans="1:25" x14ac:dyDescent="0.3">
      <c r="A3235" t="s">
        <v>4850</v>
      </c>
      <c r="B3235" s="1">
        <v>45894</v>
      </c>
      <c r="C3235" t="s">
        <v>875</v>
      </c>
      <c r="D3235" t="s">
        <v>56</v>
      </c>
      <c r="E3235" t="s">
        <v>19</v>
      </c>
      <c r="F3235" t="s">
        <v>81</v>
      </c>
      <c r="G3235" t="s">
        <v>32</v>
      </c>
      <c r="H3235" t="s">
        <v>33</v>
      </c>
      <c r="I3235" t="s">
        <v>161</v>
      </c>
      <c r="J3235">
        <v>3</v>
      </c>
      <c r="K3235">
        <v>12641.54</v>
      </c>
      <c r="L3235">
        <v>0.05</v>
      </c>
      <c r="M3235">
        <v>23103.49</v>
      </c>
      <c r="N3235" t="s">
        <v>52</v>
      </c>
      <c r="O3235" t="s">
        <v>35</v>
      </c>
      <c r="P3235" t="s">
        <v>44</v>
      </c>
      <c r="Q3235">
        <f>Sales_Data[[#This Row],[Quantity]]*Sales_Data[[#This Row],[Unit_Price]]</f>
        <v>37924.620000000003</v>
      </c>
      <c r="R3235">
        <f>Sales_Data[[#This Row],[Gross_Sales]]*Sales_Data[[#This Row],[Discount]]</f>
        <v>1896.2310000000002</v>
      </c>
      <c r="S3235">
        <f>Sales_Data[[#This Row],[Gross_Sales]]-Sales_Data[[#This Row],[Discount_Amount]]</f>
        <v>36028.389000000003</v>
      </c>
      <c r="T3235">
        <f>Sales_Data[[#This Row],[Net Sales]]-Sales_Data[[#This Row],[Cost]]</f>
        <v>12924.899000000001</v>
      </c>
      <c r="U3235" s="2">
        <f>Sales_Data[[#This Row],[Profit]]/Sales_Data[[#This Row],[Net Sales]]</f>
        <v>0.35874207420154147</v>
      </c>
      <c r="V3235">
        <f>YEAR(Sales_Data[[#This Row],[Order_Date]])</f>
        <v>2025</v>
      </c>
      <c r="W3235" t="str">
        <f>TEXT(Sales_Data[[#This Row],[Order_Date]],"mmm")</f>
        <v>Aug</v>
      </c>
      <c r="X3235">
        <f>MONTH(Sales_Data[[#This Row],[Order_Date]])</f>
        <v>8</v>
      </c>
      <c r="Y3235" t="str">
        <f>"Q"&amp;ROUNDUP(MONTH(Sales_Data[[#This Row],[Order_Date]])/3,0)</f>
        <v>Q3</v>
      </c>
    </row>
    <row r="3236" spans="1:25" x14ac:dyDescent="0.3">
      <c r="A3236" t="s">
        <v>4851</v>
      </c>
      <c r="B3236" s="1">
        <v>45997</v>
      </c>
      <c r="C3236" t="s">
        <v>1025</v>
      </c>
      <c r="D3236" t="s">
        <v>460</v>
      </c>
      <c r="E3236" t="s">
        <v>48</v>
      </c>
      <c r="F3236" t="s">
        <v>152</v>
      </c>
      <c r="G3236" t="s">
        <v>67</v>
      </c>
      <c r="H3236" t="s">
        <v>133</v>
      </c>
      <c r="I3236" t="s">
        <v>134</v>
      </c>
      <c r="J3236">
        <v>2</v>
      </c>
      <c r="K3236">
        <v>48490.35</v>
      </c>
      <c r="L3236">
        <v>0.05</v>
      </c>
      <c r="M3236">
        <v>75265.3</v>
      </c>
      <c r="N3236" t="s">
        <v>83</v>
      </c>
      <c r="O3236" t="s">
        <v>35</v>
      </c>
      <c r="P3236" t="s">
        <v>44</v>
      </c>
      <c r="Q3236">
        <f>Sales_Data[[#This Row],[Quantity]]*Sales_Data[[#This Row],[Unit_Price]]</f>
        <v>96980.7</v>
      </c>
      <c r="R3236">
        <f>Sales_Data[[#This Row],[Gross_Sales]]*Sales_Data[[#This Row],[Discount]]</f>
        <v>4849.0349999999999</v>
      </c>
      <c r="S3236">
        <f>Sales_Data[[#This Row],[Gross_Sales]]-Sales_Data[[#This Row],[Discount_Amount]]</f>
        <v>92131.664999999994</v>
      </c>
      <c r="T3236">
        <f>Sales_Data[[#This Row],[Net Sales]]-Sales_Data[[#This Row],[Cost]]</f>
        <v>16866.364999999991</v>
      </c>
      <c r="U3236" s="2">
        <f>Sales_Data[[#This Row],[Profit]]/Sales_Data[[#This Row],[Net Sales]]</f>
        <v>0.18306805808838897</v>
      </c>
      <c r="V3236">
        <f>YEAR(Sales_Data[[#This Row],[Order_Date]])</f>
        <v>2025</v>
      </c>
      <c r="W3236" t="str">
        <f>TEXT(Sales_Data[[#This Row],[Order_Date]],"mmm")</f>
        <v>Dec</v>
      </c>
      <c r="X3236">
        <f>MONTH(Sales_Data[[#This Row],[Order_Date]])</f>
        <v>12</v>
      </c>
      <c r="Y3236" t="str">
        <f>"Q"&amp;ROUNDUP(MONTH(Sales_Data[[#This Row],[Order_Date]])/3,0)</f>
        <v>Q4</v>
      </c>
    </row>
    <row r="3237" spans="1:25" x14ac:dyDescent="0.3">
      <c r="A3237" t="s">
        <v>4852</v>
      </c>
      <c r="B3237" s="1">
        <v>45969</v>
      </c>
      <c r="C3237" t="s">
        <v>4215</v>
      </c>
      <c r="D3237" t="s">
        <v>274</v>
      </c>
      <c r="E3237" t="s">
        <v>19</v>
      </c>
      <c r="F3237" t="s">
        <v>20</v>
      </c>
      <c r="G3237" t="s">
        <v>41</v>
      </c>
      <c r="H3237" t="s">
        <v>102</v>
      </c>
      <c r="I3237" t="s">
        <v>388</v>
      </c>
      <c r="J3237">
        <v>1</v>
      </c>
      <c r="K3237">
        <v>9526.69</v>
      </c>
      <c r="L3237">
        <v>0.1</v>
      </c>
      <c r="M3237">
        <v>5413.95</v>
      </c>
      <c r="N3237" t="s">
        <v>83</v>
      </c>
      <c r="O3237" t="s">
        <v>35</v>
      </c>
      <c r="P3237" t="s">
        <v>44</v>
      </c>
      <c r="Q3237">
        <f>Sales_Data[[#This Row],[Quantity]]*Sales_Data[[#This Row],[Unit_Price]]</f>
        <v>9526.69</v>
      </c>
      <c r="R3237">
        <f>Sales_Data[[#This Row],[Gross_Sales]]*Sales_Data[[#This Row],[Discount]]</f>
        <v>952.6690000000001</v>
      </c>
      <c r="S3237">
        <f>Sales_Data[[#This Row],[Gross_Sales]]-Sales_Data[[#This Row],[Discount_Amount]]</f>
        <v>8574.0210000000006</v>
      </c>
      <c r="T3237">
        <f>Sales_Data[[#This Row],[Net Sales]]-Sales_Data[[#This Row],[Cost]]</f>
        <v>3160.0710000000008</v>
      </c>
      <c r="U3237" s="2">
        <f>Sales_Data[[#This Row],[Profit]]/Sales_Data[[#This Row],[Net Sales]]</f>
        <v>0.36856347797608618</v>
      </c>
      <c r="V3237">
        <f>YEAR(Sales_Data[[#This Row],[Order_Date]])</f>
        <v>2025</v>
      </c>
      <c r="W3237" t="str">
        <f>TEXT(Sales_Data[[#This Row],[Order_Date]],"mmm")</f>
        <v>Nov</v>
      </c>
      <c r="X3237">
        <f>MONTH(Sales_Data[[#This Row],[Order_Date]])</f>
        <v>11</v>
      </c>
      <c r="Y3237" t="str">
        <f>"Q"&amp;ROUNDUP(MONTH(Sales_Data[[#This Row],[Order_Date]])/3,0)</f>
        <v>Q4</v>
      </c>
    </row>
    <row r="3238" spans="1:25" x14ac:dyDescent="0.3">
      <c r="A3238" t="s">
        <v>4853</v>
      </c>
      <c r="B3238" s="1">
        <v>45834</v>
      </c>
      <c r="C3238" t="s">
        <v>1749</v>
      </c>
      <c r="D3238" t="s">
        <v>1004</v>
      </c>
      <c r="E3238" t="s">
        <v>48</v>
      </c>
      <c r="F3238" t="s">
        <v>132</v>
      </c>
      <c r="G3238" t="s">
        <v>67</v>
      </c>
      <c r="H3238" t="s">
        <v>133</v>
      </c>
      <c r="I3238" t="s">
        <v>138</v>
      </c>
      <c r="J3238">
        <v>3</v>
      </c>
      <c r="K3238">
        <v>63048.6</v>
      </c>
      <c r="L3238">
        <v>0.15</v>
      </c>
      <c r="M3238">
        <v>115803.42</v>
      </c>
      <c r="N3238" t="s">
        <v>70</v>
      </c>
      <c r="O3238" t="s">
        <v>35</v>
      </c>
      <c r="P3238" t="s">
        <v>44</v>
      </c>
      <c r="Q3238">
        <f>Sales_Data[[#This Row],[Quantity]]*Sales_Data[[#This Row],[Unit_Price]]</f>
        <v>189145.8</v>
      </c>
      <c r="R3238">
        <f>Sales_Data[[#This Row],[Gross_Sales]]*Sales_Data[[#This Row],[Discount]]</f>
        <v>28371.87</v>
      </c>
      <c r="S3238">
        <f>Sales_Data[[#This Row],[Gross_Sales]]-Sales_Data[[#This Row],[Discount_Amount]]</f>
        <v>160773.93</v>
      </c>
      <c r="T3238">
        <f>Sales_Data[[#This Row],[Net Sales]]-Sales_Data[[#This Row],[Cost]]</f>
        <v>44970.509999999995</v>
      </c>
      <c r="U3238" s="2">
        <f>Sales_Data[[#This Row],[Profit]]/Sales_Data[[#This Row],[Net Sales]]</f>
        <v>0.27971269968955786</v>
      </c>
      <c r="V3238">
        <f>YEAR(Sales_Data[[#This Row],[Order_Date]])</f>
        <v>2025</v>
      </c>
      <c r="W3238" t="str">
        <f>TEXT(Sales_Data[[#This Row],[Order_Date]],"mmm")</f>
        <v>Jun</v>
      </c>
      <c r="X3238">
        <f>MONTH(Sales_Data[[#This Row],[Order_Date]])</f>
        <v>6</v>
      </c>
      <c r="Y3238" t="str">
        <f>"Q"&amp;ROUNDUP(MONTH(Sales_Data[[#This Row],[Order_Date]])/3,0)</f>
        <v>Q2</v>
      </c>
    </row>
    <row r="3239" spans="1:25" x14ac:dyDescent="0.3">
      <c r="A3239" t="s">
        <v>4854</v>
      </c>
      <c r="B3239" s="1">
        <v>45798</v>
      </c>
      <c r="C3239" t="s">
        <v>2153</v>
      </c>
      <c r="D3239" t="s">
        <v>38</v>
      </c>
      <c r="E3239" t="s">
        <v>30</v>
      </c>
      <c r="F3239" t="s">
        <v>87</v>
      </c>
      <c r="G3239" t="s">
        <v>21</v>
      </c>
      <c r="H3239" t="s">
        <v>230</v>
      </c>
      <c r="I3239" t="s">
        <v>328</v>
      </c>
      <c r="J3239">
        <v>1</v>
      </c>
      <c r="K3239">
        <v>4789.57</v>
      </c>
      <c r="L3239">
        <v>0.1</v>
      </c>
      <c r="M3239">
        <v>3176.29</v>
      </c>
      <c r="N3239" t="s">
        <v>109</v>
      </c>
      <c r="O3239" t="s">
        <v>35</v>
      </c>
      <c r="P3239" t="s">
        <v>26</v>
      </c>
      <c r="Q3239">
        <f>Sales_Data[[#This Row],[Quantity]]*Sales_Data[[#This Row],[Unit_Price]]</f>
        <v>4789.57</v>
      </c>
      <c r="R3239">
        <f>Sales_Data[[#This Row],[Gross_Sales]]*Sales_Data[[#This Row],[Discount]]</f>
        <v>478.95699999999999</v>
      </c>
      <c r="S3239">
        <f>Sales_Data[[#This Row],[Gross_Sales]]-Sales_Data[[#This Row],[Discount_Amount]]</f>
        <v>4310.6129999999994</v>
      </c>
      <c r="T3239">
        <f>Sales_Data[[#This Row],[Net Sales]]-Sales_Data[[#This Row],[Cost]]</f>
        <v>1134.3229999999994</v>
      </c>
      <c r="U3239" s="2">
        <f>Sales_Data[[#This Row],[Profit]]/Sales_Data[[#This Row],[Net Sales]]</f>
        <v>0.2631465640733695</v>
      </c>
      <c r="V3239">
        <f>YEAR(Sales_Data[[#This Row],[Order_Date]])</f>
        <v>2025</v>
      </c>
      <c r="W3239" t="str">
        <f>TEXT(Sales_Data[[#This Row],[Order_Date]],"mmm")</f>
        <v>May</v>
      </c>
      <c r="X3239">
        <f>MONTH(Sales_Data[[#This Row],[Order_Date]])</f>
        <v>5</v>
      </c>
      <c r="Y3239" t="str">
        <f>"Q"&amp;ROUNDUP(MONTH(Sales_Data[[#This Row],[Order_Date]])/3,0)</f>
        <v>Q2</v>
      </c>
    </row>
    <row r="3240" spans="1:25" x14ac:dyDescent="0.3">
      <c r="A3240" t="s">
        <v>4855</v>
      </c>
      <c r="B3240" s="1">
        <v>45846</v>
      </c>
      <c r="C3240" t="s">
        <v>2344</v>
      </c>
      <c r="D3240" t="s">
        <v>221</v>
      </c>
      <c r="E3240" t="s">
        <v>48</v>
      </c>
      <c r="F3240" t="s">
        <v>132</v>
      </c>
      <c r="G3240" t="s">
        <v>32</v>
      </c>
      <c r="H3240" t="s">
        <v>33</v>
      </c>
      <c r="I3240" t="s">
        <v>161</v>
      </c>
      <c r="J3240">
        <v>1</v>
      </c>
      <c r="K3240">
        <v>27689.27</v>
      </c>
      <c r="L3240">
        <v>0.1</v>
      </c>
      <c r="M3240">
        <v>21203.59</v>
      </c>
      <c r="N3240" t="s">
        <v>52</v>
      </c>
      <c r="O3240" t="s">
        <v>35</v>
      </c>
      <c r="P3240" t="s">
        <v>44</v>
      </c>
      <c r="Q3240">
        <f>Sales_Data[[#This Row],[Quantity]]*Sales_Data[[#This Row],[Unit_Price]]</f>
        <v>27689.27</v>
      </c>
      <c r="R3240">
        <f>Sales_Data[[#This Row],[Gross_Sales]]*Sales_Data[[#This Row],[Discount]]</f>
        <v>2768.9270000000001</v>
      </c>
      <c r="S3240">
        <f>Sales_Data[[#This Row],[Gross_Sales]]-Sales_Data[[#This Row],[Discount_Amount]]</f>
        <v>24920.343000000001</v>
      </c>
      <c r="T3240">
        <f>Sales_Data[[#This Row],[Net Sales]]-Sales_Data[[#This Row],[Cost]]</f>
        <v>3716.7530000000006</v>
      </c>
      <c r="U3240" s="2">
        <f>Sales_Data[[#This Row],[Profit]]/Sales_Data[[#This Row],[Net Sales]]</f>
        <v>0.149145338810144</v>
      </c>
      <c r="V3240">
        <f>YEAR(Sales_Data[[#This Row],[Order_Date]])</f>
        <v>2025</v>
      </c>
      <c r="W3240" t="str">
        <f>TEXT(Sales_Data[[#This Row],[Order_Date]],"mmm")</f>
        <v>Jul</v>
      </c>
      <c r="X3240">
        <f>MONTH(Sales_Data[[#This Row],[Order_Date]])</f>
        <v>7</v>
      </c>
      <c r="Y3240" t="str">
        <f>"Q"&amp;ROUNDUP(MONTH(Sales_Data[[#This Row],[Order_Date]])/3,0)</f>
        <v>Q3</v>
      </c>
    </row>
    <row r="3241" spans="1:25" x14ac:dyDescent="0.3">
      <c r="A3241" t="s">
        <v>4856</v>
      </c>
      <c r="B3241" s="1">
        <v>45706</v>
      </c>
      <c r="C3241" t="s">
        <v>4857</v>
      </c>
      <c r="D3241" t="s">
        <v>183</v>
      </c>
      <c r="E3241" t="s">
        <v>39</v>
      </c>
      <c r="F3241" t="s">
        <v>405</v>
      </c>
      <c r="G3241" t="s">
        <v>32</v>
      </c>
      <c r="H3241" t="s">
        <v>33</v>
      </c>
      <c r="I3241" t="s">
        <v>161</v>
      </c>
      <c r="J3241">
        <v>2</v>
      </c>
      <c r="K3241">
        <v>5816.11</v>
      </c>
      <c r="L3241">
        <v>0</v>
      </c>
      <c r="M3241">
        <v>8908.93</v>
      </c>
      <c r="N3241" t="s">
        <v>52</v>
      </c>
      <c r="O3241" t="s">
        <v>25</v>
      </c>
      <c r="P3241" t="s">
        <v>71</v>
      </c>
      <c r="Q3241">
        <f>Sales_Data[[#This Row],[Quantity]]*Sales_Data[[#This Row],[Unit_Price]]</f>
        <v>11632.22</v>
      </c>
      <c r="R3241">
        <f>Sales_Data[[#This Row],[Gross_Sales]]*Sales_Data[[#This Row],[Discount]]</f>
        <v>0</v>
      </c>
      <c r="S3241">
        <f>Sales_Data[[#This Row],[Gross_Sales]]-Sales_Data[[#This Row],[Discount_Amount]]</f>
        <v>11632.22</v>
      </c>
      <c r="T3241">
        <f>Sales_Data[[#This Row],[Net Sales]]-Sales_Data[[#This Row],[Cost]]</f>
        <v>2723.2899999999991</v>
      </c>
      <c r="U3241" s="2">
        <f>Sales_Data[[#This Row],[Profit]]/Sales_Data[[#This Row],[Net Sales]]</f>
        <v>0.23411610165557384</v>
      </c>
      <c r="V3241">
        <f>YEAR(Sales_Data[[#This Row],[Order_Date]])</f>
        <v>2025</v>
      </c>
      <c r="W3241" t="str">
        <f>TEXT(Sales_Data[[#This Row],[Order_Date]],"mmm")</f>
        <v>Feb</v>
      </c>
      <c r="X3241">
        <f>MONTH(Sales_Data[[#This Row],[Order_Date]])</f>
        <v>2</v>
      </c>
      <c r="Y3241" t="str">
        <f>"Q"&amp;ROUNDUP(MONTH(Sales_Data[[#This Row],[Order_Date]])/3,0)</f>
        <v>Q1</v>
      </c>
    </row>
    <row r="3242" spans="1:25" x14ac:dyDescent="0.3">
      <c r="A3242" t="s">
        <v>4858</v>
      </c>
      <c r="B3242" s="1">
        <v>45959</v>
      </c>
      <c r="C3242" t="s">
        <v>3942</v>
      </c>
      <c r="D3242" t="s">
        <v>290</v>
      </c>
      <c r="E3242" t="s">
        <v>19</v>
      </c>
      <c r="F3242" t="s">
        <v>113</v>
      </c>
      <c r="G3242" t="s">
        <v>75</v>
      </c>
      <c r="H3242" t="s">
        <v>256</v>
      </c>
      <c r="I3242" t="s">
        <v>334</v>
      </c>
      <c r="J3242">
        <v>4</v>
      </c>
      <c r="K3242">
        <v>10098.530000000001</v>
      </c>
      <c r="L3242">
        <v>0.05</v>
      </c>
      <c r="M3242">
        <v>33211.879999999997</v>
      </c>
      <c r="N3242" t="s">
        <v>83</v>
      </c>
      <c r="O3242" t="s">
        <v>35</v>
      </c>
      <c r="P3242" t="s">
        <v>71</v>
      </c>
      <c r="Q3242">
        <f>Sales_Data[[#This Row],[Quantity]]*Sales_Data[[#This Row],[Unit_Price]]</f>
        <v>40394.120000000003</v>
      </c>
      <c r="R3242">
        <f>Sales_Data[[#This Row],[Gross_Sales]]*Sales_Data[[#This Row],[Discount]]</f>
        <v>2019.7060000000001</v>
      </c>
      <c r="S3242">
        <f>Sales_Data[[#This Row],[Gross_Sales]]-Sales_Data[[#This Row],[Discount_Amount]]</f>
        <v>38374.414000000004</v>
      </c>
      <c r="T3242">
        <f>Sales_Data[[#This Row],[Net Sales]]-Sales_Data[[#This Row],[Cost]]</f>
        <v>5162.5340000000069</v>
      </c>
      <c r="U3242" s="2">
        <f>Sales_Data[[#This Row],[Profit]]/Sales_Data[[#This Row],[Net Sales]]</f>
        <v>0.13453062762078938</v>
      </c>
      <c r="V3242">
        <f>YEAR(Sales_Data[[#This Row],[Order_Date]])</f>
        <v>2025</v>
      </c>
      <c r="W3242" t="str">
        <f>TEXT(Sales_Data[[#This Row],[Order_Date]],"mmm")</f>
        <v>Oct</v>
      </c>
      <c r="X3242">
        <f>MONTH(Sales_Data[[#This Row],[Order_Date]])</f>
        <v>10</v>
      </c>
      <c r="Y3242" t="str">
        <f>"Q"&amp;ROUNDUP(MONTH(Sales_Data[[#This Row],[Order_Date]])/3,0)</f>
        <v>Q4</v>
      </c>
    </row>
    <row r="3243" spans="1:25" x14ac:dyDescent="0.3">
      <c r="A3243" t="s">
        <v>4859</v>
      </c>
      <c r="B3243" s="1">
        <v>45847</v>
      </c>
      <c r="C3243" t="s">
        <v>2968</v>
      </c>
      <c r="D3243" t="s">
        <v>430</v>
      </c>
      <c r="E3243" t="s">
        <v>48</v>
      </c>
      <c r="F3243" t="s">
        <v>49</v>
      </c>
      <c r="G3243" t="s">
        <v>21</v>
      </c>
      <c r="H3243" t="s">
        <v>230</v>
      </c>
      <c r="I3243" t="s">
        <v>328</v>
      </c>
      <c r="J3243">
        <v>1</v>
      </c>
      <c r="K3243">
        <v>33996.5</v>
      </c>
      <c r="L3243">
        <v>0.1</v>
      </c>
      <c r="M3243">
        <v>20880.48</v>
      </c>
      <c r="N3243" t="s">
        <v>52</v>
      </c>
      <c r="O3243" t="s">
        <v>35</v>
      </c>
      <c r="P3243" t="s">
        <v>26</v>
      </c>
      <c r="Q3243">
        <f>Sales_Data[[#This Row],[Quantity]]*Sales_Data[[#This Row],[Unit_Price]]</f>
        <v>33996.5</v>
      </c>
      <c r="R3243">
        <f>Sales_Data[[#This Row],[Gross_Sales]]*Sales_Data[[#This Row],[Discount]]</f>
        <v>3399.65</v>
      </c>
      <c r="S3243">
        <f>Sales_Data[[#This Row],[Gross_Sales]]-Sales_Data[[#This Row],[Discount_Amount]]</f>
        <v>30596.85</v>
      </c>
      <c r="T3243">
        <f>Sales_Data[[#This Row],[Net Sales]]-Sales_Data[[#This Row],[Cost]]</f>
        <v>9716.369999999999</v>
      </c>
      <c r="U3243" s="2">
        <f>Sales_Data[[#This Row],[Profit]]/Sales_Data[[#This Row],[Net Sales]]</f>
        <v>0.31756112148799631</v>
      </c>
      <c r="V3243">
        <f>YEAR(Sales_Data[[#This Row],[Order_Date]])</f>
        <v>2025</v>
      </c>
      <c r="W3243" t="str">
        <f>TEXT(Sales_Data[[#This Row],[Order_Date]],"mmm")</f>
        <v>Jul</v>
      </c>
      <c r="X3243">
        <f>MONTH(Sales_Data[[#This Row],[Order_Date]])</f>
        <v>7</v>
      </c>
      <c r="Y3243" t="str">
        <f>"Q"&amp;ROUNDUP(MONTH(Sales_Data[[#This Row],[Order_Date]])/3,0)</f>
        <v>Q3</v>
      </c>
    </row>
    <row r="3244" spans="1:25" x14ac:dyDescent="0.3">
      <c r="A3244" t="s">
        <v>4860</v>
      </c>
      <c r="B3244" s="1">
        <v>45793</v>
      </c>
      <c r="C3244" t="s">
        <v>1525</v>
      </c>
      <c r="D3244" t="s">
        <v>180</v>
      </c>
      <c r="E3244" t="s">
        <v>119</v>
      </c>
      <c r="F3244" t="s">
        <v>184</v>
      </c>
      <c r="G3244" t="s">
        <v>41</v>
      </c>
      <c r="H3244" t="s">
        <v>102</v>
      </c>
      <c r="I3244" t="s">
        <v>165</v>
      </c>
      <c r="J3244">
        <v>4</v>
      </c>
      <c r="K3244">
        <v>967.19</v>
      </c>
      <c r="L3244">
        <v>0</v>
      </c>
      <c r="M3244">
        <v>2680.84</v>
      </c>
      <c r="N3244" t="s">
        <v>83</v>
      </c>
      <c r="O3244" t="s">
        <v>35</v>
      </c>
      <c r="P3244" t="s">
        <v>44</v>
      </c>
      <c r="Q3244">
        <f>Sales_Data[[#This Row],[Quantity]]*Sales_Data[[#This Row],[Unit_Price]]</f>
        <v>3868.76</v>
      </c>
      <c r="R3244">
        <f>Sales_Data[[#This Row],[Gross_Sales]]*Sales_Data[[#This Row],[Discount]]</f>
        <v>0</v>
      </c>
      <c r="S3244">
        <f>Sales_Data[[#This Row],[Gross_Sales]]-Sales_Data[[#This Row],[Discount_Amount]]</f>
        <v>3868.76</v>
      </c>
      <c r="T3244">
        <f>Sales_Data[[#This Row],[Net Sales]]-Sales_Data[[#This Row],[Cost]]</f>
        <v>1187.92</v>
      </c>
      <c r="U3244" s="2">
        <f>Sales_Data[[#This Row],[Profit]]/Sales_Data[[#This Row],[Net Sales]]</f>
        <v>0.30705445672515225</v>
      </c>
      <c r="V3244">
        <f>YEAR(Sales_Data[[#This Row],[Order_Date]])</f>
        <v>2025</v>
      </c>
      <c r="W3244" t="str">
        <f>TEXT(Sales_Data[[#This Row],[Order_Date]],"mmm")</f>
        <v>May</v>
      </c>
      <c r="X3244">
        <f>MONTH(Sales_Data[[#This Row],[Order_Date]])</f>
        <v>5</v>
      </c>
      <c r="Y3244" t="str">
        <f>"Q"&amp;ROUNDUP(MONTH(Sales_Data[[#This Row],[Order_Date]])/3,0)</f>
        <v>Q2</v>
      </c>
    </row>
    <row r="3245" spans="1:25" x14ac:dyDescent="0.3">
      <c r="A3245" t="s">
        <v>4861</v>
      </c>
      <c r="B3245" s="1">
        <v>45700</v>
      </c>
      <c r="C3245" t="s">
        <v>3206</v>
      </c>
      <c r="D3245" t="s">
        <v>723</v>
      </c>
      <c r="E3245" t="s">
        <v>39</v>
      </c>
      <c r="F3245" t="s">
        <v>107</v>
      </c>
      <c r="G3245" t="s">
        <v>67</v>
      </c>
      <c r="H3245" t="s">
        <v>68</v>
      </c>
      <c r="I3245" t="s">
        <v>97</v>
      </c>
      <c r="J3245">
        <v>1</v>
      </c>
      <c r="K3245">
        <v>4188.2299999999996</v>
      </c>
      <c r="L3245">
        <v>0.1</v>
      </c>
      <c r="M3245">
        <v>2694.93</v>
      </c>
      <c r="N3245" t="s">
        <v>24</v>
      </c>
      <c r="O3245" t="s">
        <v>35</v>
      </c>
      <c r="P3245" t="s">
        <v>71</v>
      </c>
      <c r="Q3245">
        <f>Sales_Data[[#This Row],[Quantity]]*Sales_Data[[#This Row],[Unit_Price]]</f>
        <v>4188.2299999999996</v>
      </c>
      <c r="R3245">
        <f>Sales_Data[[#This Row],[Gross_Sales]]*Sales_Data[[#This Row],[Discount]]</f>
        <v>418.82299999999998</v>
      </c>
      <c r="S3245">
        <f>Sales_Data[[#This Row],[Gross_Sales]]-Sales_Data[[#This Row],[Discount_Amount]]</f>
        <v>3769.4069999999997</v>
      </c>
      <c r="T3245">
        <f>Sales_Data[[#This Row],[Net Sales]]-Sales_Data[[#This Row],[Cost]]</f>
        <v>1074.4769999999999</v>
      </c>
      <c r="U3245" s="2">
        <f>Sales_Data[[#This Row],[Profit]]/Sales_Data[[#This Row],[Net Sales]]</f>
        <v>0.28505199889531696</v>
      </c>
      <c r="V3245">
        <f>YEAR(Sales_Data[[#This Row],[Order_Date]])</f>
        <v>2025</v>
      </c>
      <c r="W3245" t="str">
        <f>TEXT(Sales_Data[[#This Row],[Order_Date]],"mmm")</f>
        <v>Feb</v>
      </c>
      <c r="X3245">
        <f>MONTH(Sales_Data[[#This Row],[Order_Date]])</f>
        <v>2</v>
      </c>
      <c r="Y3245" t="str">
        <f>"Q"&amp;ROUNDUP(MONTH(Sales_Data[[#This Row],[Order_Date]])/3,0)</f>
        <v>Q1</v>
      </c>
    </row>
    <row r="3246" spans="1:25" x14ac:dyDescent="0.3">
      <c r="A3246" t="s">
        <v>4862</v>
      </c>
      <c r="B3246" s="1">
        <v>46010</v>
      </c>
      <c r="C3246" t="s">
        <v>3103</v>
      </c>
      <c r="D3246" t="s">
        <v>277</v>
      </c>
      <c r="E3246" t="s">
        <v>19</v>
      </c>
      <c r="F3246" t="s">
        <v>57</v>
      </c>
      <c r="G3246" t="s">
        <v>21</v>
      </c>
      <c r="H3246" t="s">
        <v>230</v>
      </c>
      <c r="I3246" t="s">
        <v>231</v>
      </c>
      <c r="J3246">
        <v>1</v>
      </c>
      <c r="K3246">
        <v>16280</v>
      </c>
      <c r="L3246">
        <v>0.1</v>
      </c>
      <c r="M3246">
        <v>11864.58</v>
      </c>
      <c r="N3246" t="s">
        <v>70</v>
      </c>
      <c r="O3246" t="s">
        <v>35</v>
      </c>
      <c r="P3246" t="s">
        <v>44</v>
      </c>
      <c r="Q3246">
        <f>Sales_Data[[#This Row],[Quantity]]*Sales_Data[[#This Row],[Unit_Price]]</f>
        <v>16280</v>
      </c>
      <c r="R3246">
        <f>Sales_Data[[#This Row],[Gross_Sales]]*Sales_Data[[#This Row],[Discount]]</f>
        <v>1628</v>
      </c>
      <c r="S3246">
        <f>Sales_Data[[#This Row],[Gross_Sales]]-Sales_Data[[#This Row],[Discount_Amount]]</f>
        <v>14652</v>
      </c>
      <c r="T3246">
        <f>Sales_Data[[#This Row],[Net Sales]]-Sales_Data[[#This Row],[Cost]]</f>
        <v>2787.42</v>
      </c>
      <c r="U3246" s="2">
        <f>Sales_Data[[#This Row],[Profit]]/Sales_Data[[#This Row],[Net Sales]]</f>
        <v>0.19024160524160524</v>
      </c>
      <c r="V3246">
        <f>YEAR(Sales_Data[[#This Row],[Order_Date]])</f>
        <v>2025</v>
      </c>
      <c r="W3246" t="str">
        <f>TEXT(Sales_Data[[#This Row],[Order_Date]],"mmm")</f>
        <v>Dec</v>
      </c>
      <c r="X3246">
        <f>MONTH(Sales_Data[[#This Row],[Order_Date]])</f>
        <v>12</v>
      </c>
      <c r="Y3246" t="str">
        <f>"Q"&amp;ROUNDUP(MONTH(Sales_Data[[#This Row],[Order_Date]])/3,0)</f>
        <v>Q4</v>
      </c>
    </row>
    <row r="3247" spans="1:25" x14ac:dyDescent="0.3">
      <c r="A3247" t="s">
        <v>4863</v>
      </c>
      <c r="B3247" s="1">
        <v>45747</v>
      </c>
      <c r="C3247" t="s">
        <v>696</v>
      </c>
      <c r="D3247" t="s">
        <v>447</v>
      </c>
      <c r="E3247" t="s">
        <v>48</v>
      </c>
      <c r="F3247" t="s">
        <v>126</v>
      </c>
      <c r="G3247" t="s">
        <v>21</v>
      </c>
      <c r="H3247" t="s">
        <v>230</v>
      </c>
      <c r="I3247" t="s">
        <v>328</v>
      </c>
      <c r="J3247">
        <v>2</v>
      </c>
      <c r="K3247">
        <v>51038.5</v>
      </c>
      <c r="L3247">
        <v>0.05</v>
      </c>
      <c r="M3247">
        <v>77272.52</v>
      </c>
      <c r="N3247" t="s">
        <v>109</v>
      </c>
      <c r="O3247" t="s">
        <v>35</v>
      </c>
      <c r="P3247" t="s">
        <v>26</v>
      </c>
      <c r="Q3247">
        <f>Sales_Data[[#This Row],[Quantity]]*Sales_Data[[#This Row],[Unit_Price]]</f>
        <v>102077</v>
      </c>
      <c r="R3247">
        <f>Sales_Data[[#This Row],[Gross_Sales]]*Sales_Data[[#This Row],[Discount]]</f>
        <v>5103.8500000000004</v>
      </c>
      <c r="S3247">
        <f>Sales_Data[[#This Row],[Gross_Sales]]-Sales_Data[[#This Row],[Discount_Amount]]</f>
        <v>96973.15</v>
      </c>
      <c r="T3247">
        <f>Sales_Data[[#This Row],[Net Sales]]-Sales_Data[[#This Row],[Cost]]</f>
        <v>19700.62999999999</v>
      </c>
      <c r="U3247" s="2">
        <f>Sales_Data[[#This Row],[Profit]]/Sales_Data[[#This Row],[Net Sales]]</f>
        <v>0.2031555126341672</v>
      </c>
      <c r="V3247">
        <f>YEAR(Sales_Data[[#This Row],[Order_Date]])</f>
        <v>2025</v>
      </c>
      <c r="W3247" t="str">
        <f>TEXT(Sales_Data[[#This Row],[Order_Date]],"mmm")</f>
        <v>Mar</v>
      </c>
      <c r="X3247">
        <f>MONTH(Sales_Data[[#This Row],[Order_Date]])</f>
        <v>3</v>
      </c>
      <c r="Y3247" t="str">
        <f>"Q"&amp;ROUNDUP(MONTH(Sales_Data[[#This Row],[Order_Date]])/3,0)</f>
        <v>Q1</v>
      </c>
    </row>
    <row r="3248" spans="1:25" x14ac:dyDescent="0.3">
      <c r="A3248" t="s">
        <v>4864</v>
      </c>
      <c r="B3248" s="1">
        <v>45952</v>
      </c>
      <c r="C3248" t="s">
        <v>2735</v>
      </c>
      <c r="D3248" t="s">
        <v>18</v>
      </c>
      <c r="E3248" t="s">
        <v>19</v>
      </c>
      <c r="F3248" t="s">
        <v>113</v>
      </c>
      <c r="G3248" t="s">
        <v>21</v>
      </c>
      <c r="H3248" t="s">
        <v>22</v>
      </c>
      <c r="I3248" t="s">
        <v>23</v>
      </c>
      <c r="J3248">
        <v>1</v>
      </c>
      <c r="K3248">
        <v>14303.29</v>
      </c>
      <c r="L3248">
        <v>0</v>
      </c>
      <c r="M3248">
        <v>9633.42</v>
      </c>
      <c r="N3248" t="s">
        <v>52</v>
      </c>
      <c r="O3248" t="s">
        <v>35</v>
      </c>
      <c r="P3248" t="s">
        <v>44</v>
      </c>
      <c r="Q3248">
        <f>Sales_Data[[#This Row],[Quantity]]*Sales_Data[[#This Row],[Unit_Price]]</f>
        <v>14303.29</v>
      </c>
      <c r="R3248">
        <f>Sales_Data[[#This Row],[Gross_Sales]]*Sales_Data[[#This Row],[Discount]]</f>
        <v>0</v>
      </c>
      <c r="S3248">
        <f>Sales_Data[[#This Row],[Gross_Sales]]-Sales_Data[[#This Row],[Discount_Amount]]</f>
        <v>14303.29</v>
      </c>
      <c r="T3248">
        <f>Sales_Data[[#This Row],[Net Sales]]-Sales_Data[[#This Row],[Cost]]</f>
        <v>4669.8700000000008</v>
      </c>
      <c r="U3248" s="2">
        <f>Sales_Data[[#This Row],[Profit]]/Sales_Data[[#This Row],[Net Sales]]</f>
        <v>0.32648922031224986</v>
      </c>
      <c r="V3248">
        <f>YEAR(Sales_Data[[#This Row],[Order_Date]])</f>
        <v>2025</v>
      </c>
      <c r="W3248" t="str">
        <f>TEXT(Sales_Data[[#This Row],[Order_Date]],"mmm")</f>
        <v>Oct</v>
      </c>
      <c r="X3248">
        <f>MONTH(Sales_Data[[#This Row],[Order_Date]])</f>
        <v>10</v>
      </c>
      <c r="Y3248" t="str">
        <f>"Q"&amp;ROUNDUP(MONTH(Sales_Data[[#This Row],[Order_Date]])/3,0)</f>
        <v>Q4</v>
      </c>
    </row>
    <row r="3249" spans="1:25" x14ac:dyDescent="0.3">
      <c r="A3249" t="s">
        <v>4865</v>
      </c>
      <c r="B3249" s="1">
        <v>45998</v>
      </c>
      <c r="C3249" t="s">
        <v>3921</v>
      </c>
      <c r="D3249" t="s">
        <v>356</v>
      </c>
      <c r="E3249" t="s">
        <v>48</v>
      </c>
      <c r="F3249" t="s">
        <v>49</v>
      </c>
      <c r="G3249" t="s">
        <v>41</v>
      </c>
      <c r="H3249" t="s">
        <v>171</v>
      </c>
      <c r="I3249" t="s">
        <v>172</v>
      </c>
      <c r="J3249">
        <v>1</v>
      </c>
      <c r="K3249">
        <v>11655.49</v>
      </c>
      <c r="L3249">
        <v>0.1</v>
      </c>
      <c r="M3249">
        <v>7604.86</v>
      </c>
      <c r="N3249" t="s">
        <v>52</v>
      </c>
      <c r="O3249" t="s">
        <v>35</v>
      </c>
      <c r="P3249" t="s">
        <v>71</v>
      </c>
      <c r="Q3249">
        <f>Sales_Data[[#This Row],[Quantity]]*Sales_Data[[#This Row],[Unit_Price]]</f>
        <v>11655.49</v>
      </c>
      <c r="R3249">
        <f>Sales_Data[[#This Row],[Gross_Sales]]*Sales_Data[[#This Row],[Discount]]</f>
        <v>1165.549</v>
      </c>
      <c r="S3249">
        <f>Sales_Data[[#This Row],[Gross_Sales]]-Sales_Data[[#This Row],[Discount_Amount]]</f>
        <v>10489.940999999999</v>
      </c>
      <c r="T3249">
        <f>Sales_Data[[#This Row],[Net Sales]]-Sales_Data[[#This Row],[Cost]]</f>
        <v>2885.0809999999992</v>
      </c>
      <c r="U3249" s="2">
        <f>Sales_Data[[#This Row],[Profit]]/Sales_Data[[#This Row],[Net Sales]]</f>
        <v>0.2750331007581453</v>
      </c>
      <c r="V3249">
        <f>YEAR(Sales_Data[[#This Row],[Order_Date]])</f>
        <v>2025</v>
      </c>
      <c r="W3249" t="str">
        <f>TEXT(Sales_Data[[#This Row],[Order_Date]],"mmm")</f>
        <v>Dec</v>
      </c>
      <c r="X3249">
        <f>MONTH(Sales_Data[[#This Row],[Order_Date]])</f>
        <v>12</v>
      </c>
      <c r="Y3249" t="str">
        <f>"Q"&amp;ROUNDUP(MONTH(Sales_Data[[#This Row],[Order_Date]])/3,0)</f>
        <v>Q4</v>
      </c>
    </row>
    <row r="3250" spans="1:25" x14ac:dyDescent="0.3">
      <c r="A3250" t="s">
        <v>4866</v>
      </c>
      <c r="B3250" s="1">
        <v>45902</v>
      </c>
      <c r="C3250" t="s">
        <v>3294</v>
      </c>
      <c r="D3250" t="s">
        <v>307</v>
      </c>
      <c r="E3250" t="s">
        <v>19</v>
      </c>
      <c r="F3250" t="s">
        <v>20</v>
      </c>
      <c r="G3250" t="s">
        <v>67</v>
      </c>
      <c r="H3250" t="s">
        <v>88</v>
      </c>
      <c r="I3250" t="s">
        <v>89</v>
      </c>
      <c r="J3250">
        <v>1</v>
      </c>
      <c r="K3250">
        <v>6901.18</v>
      </c>
      <c r="L3250">
        <v>0</v>
      </c>
      <c r="M3250">
        <v>4909.96</v>
      </c>
      <c r="N3250" t="s">
        <v>109</v>
      </c>
      <c r="O3250" t="s">
        <v>35</v>
      </c>
      <c r="P3250" t="s">
        <v>71</v>
      </c>
      <c r="Q3250">
        <f>Sales_Data[[#This Row],[Quantity]]*Sales_Data[[#This Row],[Unit_Price]]</f>
        <v>6901.18</v>
      </c>
      <c r="R3250">
        <f>Sales_Data[[#This Row],[Gross_Sales]]*Sales_Data[[#This Row],[Discount]]</f>
        <v>0</v>
      </c>
      <c r="S3250">
        <f>Sales_Data[[#This Row],[Gross_Sales]]-Sales_Data[[#This Row],[Discount_Amount]]</f>
        <v>6901.18</v>
      </c>
      <c r="T3250">
        <f>Sales_Data[[#This Row],[Net Sales]]-Sales_Data[[#This Row],[Cost]]</f>
        <v>1991.2200000000003</v>
      </c>
      <c r="U3250" s="2">
        <f>Sales_Data[[#This Row],[Profit]]/Sales_Data[[#This Row],[Net Sales]]</f>
        <v>0.28853326532564</v>
      </c>
      <c r="V3250">
        <f>YEAR(Sales_Data[[#This Row],[Order_Date]])</f>
        <v>2025</v>
      </c>
      <c r="W3250" t="str">
        <f>TEXT(Sales_Data[[#This Row],[Order_Date]],"mmm")</f>
        <v>Sep</v>
      </c>
      <c r="X3250">
        <f>MONTH(Sales_Data[[#This Row],[Order_Date]])</f>
        <v>9</v>
      </c>
      <c r="Y3250" t="str">
        <f>"Q"&amp;ROUNDUP(MONTH(Sales_Data[[#This Row],[Order_Date]])/3,0)</f>
        <v>Q3</v>
      </c>
    </row>
    <row r="3251" spans="1:25" x14ac:dyDescent="0.3">
      <c r="A3251" t="s">
        <v>4867</v>
      </c>
      <c r="B3251" s="1">
        <v>45849</v>
      </c>
      <c r="C3251" t="s">
        <v>636</v>
      </c>
      <c r="D3251" t="s">
        <v>450</v>
      </c>
      <c r="E3251" t="s">
        <v>39</v>
      </c>
      <c r="F3251" t="s">
        <v>107</v>
      </c>
      <c r="G3251" t="s">
        <v>21</v>
      </c>
      <c r="H3251" t="s">
        <v>22</v>
      </c>
      <c r="I3251" t="s">
        <v>23</v>
      </c>
      <c r="J3251">
        <v>1</v>
      </c>
      <c r="K3251">
        <v>1939.15</v>
      </c>
      <c r="L3251">
        <v>0.05</v>
      </c>
      <c r="M3251">
        <v>1505.83</v>
      </c>
      <c r="N3251" t="s">
        <v>24</v>
      </c>
      <c r="O3251" t="s">
        <v>35</v>
      </c>
      <c r="P3251" t="s">
        <v>71</v>
      </c>
      <c r="Q3251">
        <f>Sales_Data[[#This Row],[Quantity]]*Sales_Data[[#This Row],[Unit_Price]]</f>
        <v>1939.15</v>
      </c>
      <c r="R3251">
        <f>Sales_Data[[#This Row],[Gross_Sales]]*Sales_Data[[#This Row],[Discount]]</f>
        <v>96.95750000000001</v>
      </c>
      <c r="S3251">
        <f>Sales_Data[[#This Row],[Gross_Sales]]-Sales_Data[[#This Row],[Discount_Amount]]</f>
        <v>1842.1925000000001</v>
      </c>
      <c r="T3251">
        <f>Sales_Data[[#This Row],[Net Sales]]-Sales_Data[[#This Row],[Cost]]</f>
        <v>336.36250000000018</v>
      </c>
      <c r="U3251" s="2">
        <f>Sales_Data[[#This Row],[Profit]]/Sales_Data[[#This Row],[Net Sales]]</f>
        <v>0.18258813886170971</v>
      </c>
      <c r="V3251">
        <f>YEAR(Sales_Data[[#This Row],[Order_Date]])</f>
        <v>2025</v>
      </c>
      <c r="W3251" t="str">
        <f>TEXT(Sales_Data[[#This Row],[Order_Date]],"mmm")</f>
        <v>Jul</v>
      </c>
      <c r="X3251">
        <f>MONTH(Sales_Data[[#This Row],[Order_Date]])</f>
        <v>7</v>
      </c>
      <c r="Y3251" t="str">
        <f>"Q"&amp;ROUNDUP(MONTH(Sales_Data[[#This Row],[Order_Date]])/3,0)</f>
        <v>Q3</v>
      </c>
    </row>
    <row r="3252" spans="1:25" x14ac:dyDescent="0.3">
      <c r="A3252" t="s">
        <v>4868</v>
      </c>
      <c r="B3252" s="1">
        <v>45975</v>
      </c>
      <c r="C3252" t="s">
        <v>2242</v>
      </c>
      <c r="D3252" t="s">
        <v>1004</v>
      </c>
      <c r="E3252" t="s">
        <v>119</v>
      </c>
      <c r="F3252" t="s">
        <v>538</v>
      </c>
      <c r="G3252" t="s">
        <v>32</v>
      </c>
      <c r="H3252" t="s">
        <v>50</v>
      </c>
      <c r="I3252" t="s">
        <v>58</v>
      </c>
      <c r="J3252">
        <v>1</v>
      </c>
      <c r="K3252">
        <v>3185.28</v>
      </c>
      <c r="L3252">
        <v>0.1</v>
      </c>
      <c r="M3252">
        <v>2051.6799999999998</v>
      </c>
      <c r="N3252" t="s">
        <v>52</v>
      </c>
      <c r="O3252" t="s">
        <v>35</v>
      </c>
      <c r="P3252" t="s">
        <v>44</v>
      </c>
      <c r="Q3252">
        <f>Sales_Data[[#This Row],[Quantity]]*Sales_Data[[#This Row],[Unit_Price]]</f>
        <v>3185.28</v>
      </c>
      <c r="R3252">
        <f>Sales_Data[[#This Row],[Gross_Sales]]*Sales_Data[[#This Row],[Discount]]</f>
        <v>318.52800000000002</v>
      </c>
      <c r="S3252">
        <f>Sales_Data[[#This Row],[Gross_Sales]]-Sales_Data[[#This Row],[Discount_Amount]]</f>
        <v>2866.7520000000004</v>
      </c>
      <c r="T3252">
        <f>Sales_Data[[#This Row],[Net Sales]]-Sales_Data[[#This Row],[Cost]]</f>
        <v>815.07200000000057</v>
      </c>
      <c r="U3252" s="2">
        <f>Sales_Data[[#This Row],[Profit]]/Sales_Data[[#This Row],[Net Sales]]</f>
        <v>0.28431897841180559</v>
      </c>
      <c r="V3252">
        <f>YEAR(Sales_Data[[#This Row],[Order_Date]])</f>
        <v>2025</v>
      </c>
      <c r="W3252" t="str">
        <f>TEXT(Sales_Data[[#This Row],[Order_Date]],"mmm")</f>
        <v>Nov</v>
      </c>
      <c r="X3252">
        <f>MONTH(Sales_Data[[#This Row],[Order_Date]])</f>
        <v>11</v>
      </c>
      <c r="Y3252" t="str">
        <f>"Q"&amp;ROUNDUP(MONTH(Sales_Data[[#This Row],[Order_Date]])/3,0)</f>
        <v>Q4</v>
      </c>
    </row>
    <row r="3253" spans="1:25" x14ac:dyDescent="0.3">
      <c r="A3253" t="s">
        <v>4869</v>
      </c>
      <c r="B3253" s="1">
        <v>45763</v>
      </c>
      <c r="C3253" t="s">
        <v>1621</v>
      </c>
      <c r="D3253" t="s">
        <v>168</v>
      </c>
      <c r="E3253" t="s">
        <v>39</v>
      </c>
      <c r="F3253" t="s">
        <v>40</v>
      </c>
      <c r="G3253" t="s">
        <v>32</v>
      </c>
      <c r="H3253" t="s">
        <v>33</v>
      </c>
      <c r="I3253" t="s">
        <v>34</v>
      </c>
      <c r="J3253">
        <v>2</v>
      </c>
      <c r="K3253">
        <v>4224.96</v>
      </c>
      <c r="L3253">
        <v>0.1</v>
      </c>
      <c r="M3253">
        <v>6209.69</v>
      </c>
      <c r="N3253" t="s">
        <v>52</v>
      </c>
      <c r="O3253" t="s">
        <v>25</v>
      </c>
      <c r="P3253" t="s">
        <v>44</v>
      </c>
      <c r="Q3253">
        <f>Sales_Data[[#This Row],[Quantity]]*Sales_Data[[#This Row],[Unit_Price]]</f>
        <v>8449.92</v>
      </c>
      <c r="R3253">
        <f>Sales_Data[[#This Row],[Gross_Sales]]*Sales_Data[[#This Row],[Discount]]</f>
        <v>844.99200000000008</v>
      </c>
      <c r="S3253">
        <f>Sales_Data[[#This Row],[Gross_Sales]]-Sales_Data[[#This Row],[Discount_Amount]]</f>
        <v>7604.9279999999999</v>
      </c>
      <c r="T3253">
        <f>Sales_Data[[#This Row],[Net Sales]]-Sales_Data[[#This Row],[Cost]]</f>
        <v>1395.2380000000003</v>
      </c>
      <c r="U3253" s="2">
        <f>Sales_Data[[#This Row],[Profit]]/Sales_Data[[#This Row],[Net Sales]]</f>
        <v>0.18346498480984966</v>
      </c>
      <c r="V3253">
        <f>YEAR(Sales_Data[[#This Row],[Order_Date]])</f>
        <v>2025</v>
      </c>
      <c r="W3253" t="str">
        <f>TEXT(Sales_Data[[#This Row],[Order_Date]],"mmm")</f>
        <v>Apr</v>
      </c>
      <c r="X3253">
        <f>MONTH(Sales_Data[[#This Row],[Order_Date]])</f>
        <v>4</v>
      </c>
      <c r="Y3253" t="str">
        <f>"Q"&amp;ROUNDUP(MONTH(Sales_Data[[#This Row],[Order_Date]])/3,0)</f>
        <v>Q2</v>
      </c>
    </row>
    <row r="3254" spans="1:25" x14ac:dyDescent="0.3">
      <c r="A3254" t="s">
        <v>4870</v>
      </c>
      <c r="B3254" s="1">
        <v>46020</v>
      </c>
      <c r="C3254" t="s">
        <v>1626</v>
      </c>
      <c r="D3254" t="s">
        <v>381</v>
      </c>
      <c r="E3254" t="s">
        <v>48</v>
      </c>
      <c r="F3254" t="s">
        <v>126</v>
      </c>
      <c r="G3254" t="s">
        <v>21</v>
      </c>
      <c r="H3254" t="s">
        <v>22</v>
      </c>
      <c r="I3254" t="s">
        <v>23</v>
      </c>
      <c r="J3254">
        <v>2</v>
      </c>
      <c r="K3254">
        <v>24663.77</v>
      </c>
      <c r="L3254">
        <v>0.15</v>
      </c>
      <c r="M3254">
        <v>31973.41</v>
      </c>
      <c r="N3254" t="s">
        <v>52</v>
      </c>
      <c r="O3254" t="s">
        <v>53</v>
      </c>
      <c r="P3254" t="s">
        <v>44</v>
      </c>
      <c r="Q3254">
        <f>Sales_Data[[#This Row],[Quantity]]*Sales_Data[[#This Row],[Unit_Price]]</f>
        <v>49327.54</v>
      </c>
      <c r="R3254">
        <f>Sales_Data[[#This Row],[Gross_Sales]]*Sales_Data[[#This Row],[Discount]]</f>
        <v>7399.1309999999994</v>
      </c>
      <c r="S3254">
        <f>Sales_Data[[#This Row],[Gross_Sales]]-Sales_Data[[#This Row],[Discount_Amount]]</f>
        <v>41928.409</v>
      </c>
      <c r="T3254">
        <f>Sales_Data[[#This Row],[Net Sales]]-Sales_Data[[#This Row],[Cost]]</f>
        <v>9954.9989999999998</v>
      </c>
      <c r="U3254" s="2">
        <f>Sales_Data[[#This Row],[Profit]]/Sales_Data[[#This Row],[Net Sales]]</f>
        <v>0.23742849388823697</v>
      </c>
      <c r="V3254">
        <f>YEAR(Sales_Data[[#This Row],[Order_Date]])</f>
        <v>2025</v>
      </c>
      <c r="W3254" t="str">
        <f>TEXT(Sales_Data[[#This Row],[Order_Date]],"mmm")</f>
        <v>Dec</v>
      </c>
      <c r="X3254">
        <f>MONTH(Sales_Data[[#This Row],[Order_Date]])</f>
        <v>12</v>
      </c>
      <c r="Y3254" t="str">
        <f>"Q"&amp;ROUNDUP(MONTH(Sales_Data[[#This Row],[Order_Date]])/3,0)</f>
        <v>Q4</v>
      </c>
    </row>
    <row r="3255" spans="1:25" x14ac:dyDescent="0.3">
      <c r="A3255" t="s">
        <v>4871</v>
      </c>
      <c r="B3255" s="1">
        <v>45967</v>
      </c>
      <c r="C3255" t="s">
        <v>3418</v>
      </c>
      <c r="D3255" t="s">
        <v>317</v>
      </c>
      <c r="E3255" t="s">
        <v>48</v>
      </c>
      <c r="F3255" t="s">
        <v>164</v>
      </c>
      <c r="G3255" t="s">
        <v>67</v>
      </c>
      <c r="H3255" t="s">
        <v>88</v>
      </c>
      <c r="I3255" t="s">
        <v>89</v>
      </c>
      <c r="J3255">
        <v>4</v>
      </c>
      <c r="K3255">
        <v>37104.31</v>
      </c>
      <c r="L3255">
        <v>0.05</v>
      </c>
      <c r="M3255">
        <v>121972.08</v>
      </c>
      <c r="N3255" t="s">
        <v>52</v>
      </c>
      <c r="O3255" t="s">
        <v>35</v>
      </c>
      <c r="P3255" t="s">
        <v>71</v>
      </c>
      <c r="Q3255">
        <f>Sales_Data[[#This Row],[Quantity]]*Sales_Data[[#This Row],[Unit_Price]]</f>
        <v>148417.24</v>
      </c>
      <c r="R3255">
        <f>Sales_Data[[#This Row],[Gross_Sales]]*Sales_Data[[#This Row],[Discount]]</f>
        <v>7420.8620000000001</v>
      </c>
      <c r="S3255">
        <f>Sales_Data[[#This Row],[Gross_Sales]]-Sales_Data[[#This Row],[Discount_Amount]]</f>
        <v>140996.378</v>
      </c>
      <c r="T3255">
        <f>Sales_Data[[#This Row],[Net Sales]]-Sales_Data[[#This Row],[Cost]]</f>
        <v>19024.297999999995</v>
      </c>
      <c r="U3255" s="2">
        <f>Sales_Data[[#This Row],[Profit]]/Sales_Data[[#This Row],[Net Sales]]</f>
        <v>0.13492756530242214</v>
      </c>
      <c r="V3255">
        <f>YEAR(Sales_Data[[#This Row],[Order_Date]])</f>
        <v>2025</v>
      </c>
      <c r="W3255" t="str">
        <f>TEXT(Sales_Data[[#This Row],[Order_Date]],"mmm")</f>
        <v>Nov</v>
      </c>
      <c r="X3255">
        <f>MONTH(Sales_Data[[#This Row],[Order_Date]])</f>
        <v>11</v>
      </c>
      <c r="Y3255" t="str">
        <f>"Q"&amp;ROUNDUP(MONTH(Sales_Data[[#This Row],[Order_Date]])/3,0)</f>
        <v>Q4</v>
      </c>
    </row>
    <row r="3256" spans="1:25" x14ac:dyDescent="0.3">
      <c r="A3256" t="s">
        <v>4872</v>
      </c>
      <c r="B3256" s="1">
        <v>45890</v>
      </c>
      <c r="C3256" t="s">
        <v>852</v>
      </c>
      <c r="D3256" t="s">
        <v>252</v>
      </c>
      <c r="E3256" t="s">
        <v>19</v>
      </c>
      <c r="F3256" t="s">
        <v>113</v>
      </c>
      <c r="G3256" t="s">
        <v>75</v>
      </c>
      <c r="H3256" t="s">
        <v>114</v>
      </c>
      <c r="I3256" t="s">
        <v>206</v>
      </c>
      <c r="J3256">
        <v>2</v>
      </c>
      <c r="K3256">
        <v>8286.07</v>
      </c>
      <c r="L3256">
        <v>0.05</v>
      </c>
      <c r="M3256">
        <v>13762.89</v>
      </c>
      <c r="N3256" t="s">
        <v>24</v>
      </c>
      <c r="O3256" t="s">
        <v>35</v>
      </c>
      <c r="P3256" t="s">
        <v>44</v>
      </c>
      <c r="Q3256">
        <f>Sales_Data[[#This Row],[Quantity]]*Sales_Data[[#This Row],[Unit_Price]]</f>
        <v>16572.14</v>
      </c>
      <c r="R3256">
        <f>Sales_Data[[#This Row],[Gross_Sales]]*Sales_Data[[#This Row],[Discount]]</f>
        <v>828.60699999999997</v>
      </c>
      <c r="S3256">
        <f>Sales_Data[[#This Row],[Gross_Sales]]-Sales_Data[[#This Row],[Discount_Amount]]</f>
        <v>15743.532999999999</v>
      </c>
      <c r="T3256">
        <f>Sales_Data[[#This Row],[Net Sales]]-Sales_Data[[#This Row],[Cost]]</f>
        <v>1980.643</v>
      </c>
      <c r="U3256" s="2">
        <f>Sales_Data[[#This Row],[Profit]]/Sales_Data[[#This Row],[Net Sales]]</f>
        <v>0.12580676776934377</v>
      </c>
      <c r="V3256">
        <f>YEAR(Sales_Data[[#This Row],[Order_Date]])</f>
        <v>2025</v>
      </c>
      <c r="W3256" t="str">
        <f>TEXT(Sales_Data[[#This Row],[Order_Date]],"mmm")</f>
        <v>Aug</v>
      </c>
      <c r="X3256">
        <f>MONTH(Sales_Data[[#This Row],[Order_Date]])</f>
        <v>8</v>
      </c>
      <c r="Y3256" t="str">
        <f>"Q"&amp;ROUNDUP(MONTH(Sales_Data[[#This Row],[Order_Date]])/3,0)</f>
        <v>Q3</v>
      </c>
    </row>
    <row r="3257" spans="1:25" x14ac:dyDescent="0.3">
      <c r="A3257" t="s">
        <v>4873</v>
      </c>
      <c r="B3257" s="1">
        <v>45922</v>
      </c>
      <c r="C3257" t="s">
        <v>2648</v>
      </c>
      <c r="D3257" t="s">
        <v>255</v>
      </c>
      <c r="E3257" t="s">
        <v>48</v>
      </c>
      <c r="F3257" t="s">
        <v>126</v>
      </c>
      <c r="G3257" t="s">
        <v>21</v>
      </c>
      <c r="H3257" t="s">
        <v>230</v>
      </c>
      <c r="I3257" t="s">
        <v>328</v>
      </c>
      <c r="J3257">
        <v>2</v>
      </c>
      <c r="K3257">
        <v>19700.09</v>
      </c>
      <c r="L3257">
        <v>0.15</v>
      </c>
      <c r="M3257">
        <v>26245.439999999999</v>
      </c>
      <c r="N3257" t="s">
        <v>70</v>
      </c>
      <c r="O3257" t="s">
        <v>35</v>
      </c>
      <c r="P3257" t="s">
        <v>71</v>
      </c>
      <c r="Q3257">
        <f>Sales_Data[[#This Row],[Quantity]]*Sales_Data[[#This Row],[Unit_Price]]</f>
        <v>39400.18</v>
      </c>
      <c r="R3257">
        <f>Sales_Data[[#This Row],[Gross_Sales]]*Sales_Data[[#This Row],[Discount]]</f>
        <v>5910.027</v>
      </c>
      <c r="S3257">
        <f>Sales_Data[[#This Row],[Gross_Sales]]-Sales_Data[[#This Row],[Discount_Amount]]</f>
        <v>33490.152999999998</v>
      </c>
      <c r="T3257">
        <f>Sales_Data[[#This Row],[Net Sales]]-Sales_Data[[#This Row],[Cost]]</f>
        <v>7244.7129999999997</v>
      </c>
      <c r="U3257" s="2">
        <f>Sales_Data[[#This Row],[Profit]]/Sales_Data[[#This Row],[Net Sales]]</f>
        <v>0.21632367579807713</v>
      </c>
      <c r="V3257">
        <f>YEAR(Sales_Data[[#This Row],[Order_Date]])</f>
        <v>2025</v>
      </c>
      <c r="W3257" t="str">
        <f>TEXT(Sales_Data[[#This Row],[Order_Date]],"mmm")</f>
        <v>Sep</v>
      </c>
      <c r="X3257">
        <f>MONTH(Sales_Data[[#This Row],[Order_Date]])</f>
        <v>9</v>
      </c>
      <c r="Y3257" t="str">
        <f>"Q"&amp;ROUNDUP(MONTH(Sales_Data[[#This Row],[Order_Date]])/3,0)</f>
        <v>Q3</v>
      </c>
    </row>
    <row r="3258" spans="1:25" x14ac:dyDescent="0.3">
      <c r="A3258" t="s">
        <v>4874</v>
      </c>
      <c r="B3258" s="1">
        <v>46001</v>
      </c>
      <c r="C3258" t="s">
        <v>732</v>
      </c>
      <c r="D3258" t="s">
        <v>137</v>
      </c>
      <c r="E3258" t="s">
        <v>48</v>
      </c>
      <c r="F3258" t="s">
        <v>152</v>
      </c>
      <c r="G3258" t="s">
        <v>21</v>
      </c>
      <c r="H3258" t="s">
        <v>127</v>
      </c>
      <c r="I3258" t="s">
        <v>314</v>
      </c>
      <c r="J3258">
        <v>2</v>
      </c>
      <c r="K3258">
        <v>7558.12</v>
      </c>
      <c r="L3258">
        <v>0.1</v>
      </c>
      <c r="M3258">
        <v>11687.85</v>
      </c>
      <c r="N3258" t="s">
        <v>24</v>
      </c>
      <c r="O3258" t="s">
        <v>35</v>
      </c>
      <c r="P3258" t="s">
        <v>44</v>
      </c>
      <c r="Q3258">
        <f>Sales_Data[[#This Row],[Quantity]]*Sales_Data[[#This Row],[Unit_Price]]</f>
        <v>15116.24</v>
      </c>
      <c r="R3258">
        <f>Sales_Data[[#This Row],[Gross_Sales]]*Sales_Data[[#This Row],[Discount]]</f>
        <v>1511.624</v>
      </c>
      <c r="S3258">
        <f>Sales_Data[[#This Row],[Gross_Sales]]-Sales_Data[[#This Row],[Discount_Amount]]</f>
        <v>13604.616</v>
      </c>
      <c r="T3258">
        <f>Sales_Data[[#This Row],[Net Sales]]-Sales_Data[[#This Row],[Cost]]</f>
        <v>1916.7659999999996</v>
      </c>
      <c r="U3258" s="2">
        <f>Sales_Data[[#This Row],[Profit]]/Sales_Data[[#This Row],[Net Sales]]</f>
        <v>0.14089085645636742</v>
      </c>
      <c r="V3258">
        <f>YEAR(Sales_Data[[#This Row],[Order_Date]])</f>
        <v>2025</v>
      </c>
      <c r="W3258" t="str">
        <f>TEXT(Sales_Data[[#This Row],[Order_Date]],"mmm")</f>
        <v>Dec</v>
      </c>
      <c r="X3258">
        <f>MONTH(Sales_Data[[#This Row],[Order_Date]])</f>
        <v>12</v>
      </c>
      <c r="Y3258" t="str">
        <f>"Q"&amp;ROUNDUP(MONTH(Sales_Data[[#This Row],[Order_Date]])/3,0)</f>
        <v>Q4</v>
      </c>
    </row>
    <row r="3259" spans="1:25" x14ac:dyDescent="0.3">
      <c r="A3259" t="s">
        <v>4875</v>
      </c>
      <c r="B3259" s="1">
        <v>45694</v>
      </c>
      <c r="C3259" t="s">
        <v>559</v>
      </c>
      <c r="D3259" t="s">
        <v>65</v>
      </c>
      <c r="E3259" t="s">
        <v>30</v>
      </c>
      <c r="F3259" t="s">
        <v>101</v>
      </c>
      <c r="G3259" t="s">
        <v>67</v>
      </c>
      <c r="H3259" t="s">
        <v>68</v>
      </c>
      <c r="I3259" t="s">
        <v>97</v>
      </c>
      <c r="J3259">
        <v>3</v>
      </c>
      <c r="K3259">
        <v>4486.2299999999996</v>
      </c>
      <c r="L3259">
        <v>0.1</v>
      </c>
      <c r="M3259">
        <v>9782.68</v>
      </c>
      <c r="N3259" t="s">
        <v>52</v>
      </c>
      <c r="O3259" t="s">
        <v>35</v>
      </c>
      <c r="P3259" t="s">
        <v>71</v>
      </c>
      <c r="Q3259">
        <f>Sales_Data[[#This Row],[Quantity]]*Sales_Data[[#This Row],[Unit_Price]]</f>
        <v>13458.689999999999</v>
      </c>
      <c r="R3259">
        <f>Sales_Data[[#This Row],[Gross_Sales]]*Sales_Data[[#This Row],[Discount]]</f>
        <v>1345.8689999999999</v>
      </c>
      <c r="S3259">
        <f>Sales_Data[[#This Row],[Gross_Sales]]-Sales_Data[[#This Row],[Discount_Amount]]</f>
        <v>12112.820999999998</v>
      </c>
      <c r="T3259">
        <f>Sales_Data[[#This Row],[Net Sales]]-Sales_Data[[#This Row],[Cost]]</f>
        <v>2330.1409999999978</v>
      </c>
      <c r="U3259" s="2">
        <f>Sales_Data[[#This Row],[Profit]]/Sales_Data[[#This Row],[Net Sales]]</f>
        <v>0.19236980386319572</v>
      </c>
      <c r="V3259">
        <f>YEAR(Sales_Data[[#This Row],[Order_Date]])</f>
        <v>2025</v>
      </c>
      <c r="W3259" t="str">
        <f>TEXT(Sales_Data[[#This Row],[Order_Date]],"mmm")</f>
        <v>Feb</v>
      </c>
      <c r="X3259">
        <f>MONTH(Sales_Data[[#This Row],[Order_Date]])</f>
        <v>2</v>
      </c>
      <c r="Y3259" t="str">
        <f>"Q"&amp;ROUNDUP(MONTH(Sales_Data[[#This Row],[Order_Date]])/3,0)</f>
        <v>Q1</v>
      </c>
    </row>
    <row r="3260" spans="1:25" x14ac:dyDescent="0.3">
      <c r="A3260" t="s">
        <v>4876</v>
      </c>
      <c r="B3260" s="1">
        <v>45962</v>
      </c>
      <c r="C3260" t="s">
        <v>1917</v>
      </c>
      <c r="D3260" t="s">
        <v>1171</v>
      </c>
      <c r="E3260" t="s">
        <v>48</v>
      </c>
      <c r="F3260" t="s">
        <v>126</v>
      </c>
      <c r="G3260" t="s">
        <v>32</v>
      </c>
      <c r="H3260" t="s">
        <v>33</v>
      </c>
      <c r="I3260" t="s">
        <v>161</v>
      </c>
      <c r="J3260">
        <v>1</v>
      </c>
      <c r="K3260">
        <v>2222.21</v>
      </c>
      <c r="L3260">
        <v>0.05</v>
      </c>
      <c r="M3260">
        <v>1680.97</v>
      </c>
      <c r="N3260" t="s">
        <v>109</v>
      </c>
      <c r="O3260" t="s">
        <v>35</v>
      </c>
      <c r="P3260" t="s">
        <v>44</v>
      </c>
      <c r="Q3260">
        <f>Sales_Data[[#This Row],[Quantity]]*Sales_Data[[#This Row],[Unit_Price]]</f>
        <v>2222.21</v>
      </c>
      <c r="R3260">
        <f>Sales_Data[[#This Row],[Gross_Sales]]*Sales_Data[[#This Row],[Discount]]</f>
        <v>111.1105</v>
      </c>
      <c r="S3260">
        <f>Sales_Data[[#This Row],[Gross_Sales]]-Sales_Data[[#This Row],[Discount_Amount]]</f>
        <v>2111.0995000000003</v>
      </c>
      <c r="T3260">
        <f>Sales_Data[[#This Row],[Net Sales]]-Sales_Data[[#This Row],[Cost]]</f>
        <v>430.12950000000023</v>
      </c>
      <c r="U3260" s="2">
        <f>Sales_Data[[#This Row],[Profit]]/Sales_Data[[#This Row],[Net Sales]]</f>
        <v>0.20374667323828186</v>
      </c>
      <c r="V3260">
        <f>YEAR(Sales_Data[[#This Row],[Order_Date]])</f>
        <v>2025</v>
      </c>
      <c r="W3260" t="str">
        <f>TEXT(Sales_Data[[#This Row],[Order_Date]],"mmm")</f>
        <v>Nov</v>
      </c>
      <c r="X3260">
        <f>MONTH(Sales_Data[[#This Row],[Order_Date]])</f>
        <v>11</v>
      </c>
      <c r="Y3260" t="str">
        <f>"Q"&amp;ROUNDUP(MONTH(Sales_Data[[#This Row],[Order_Date]])/3,0)</f>
        <v>Q4</v>
      </c>
    </row>
    <row r="3261" spans="1:25" x14ac:dyDescent="0.3">
      <c r="A3261" t="s">
        <v>4877</v>
      </c>
      <c r="B3261" s="1">
        <v>45698</v>
      </c>
      <c r="C3261" t="s">
        <v>919</v>
      </c>
      <c r="D3261" t="s">
        <v>546</v>
      </c>
      <c r="E3261" t="s">
        <v>30</v>
      </c>
      <c r="F3261" t="s">
        <v>87</v>
      </c>
      <c r="G3261" t="s">
        <v>32</v>
      </c>
      <c r="H3261" t="s">
        <v>50</v>
      </c>
      <c r="I3261" t="s">
        <v>58</v>
      </c>
      <c r="J3261">
        <v>1</v>
      </c>
      <c r="K3261">
        <v>257.85000000000002</v>
      </c>
      <c r="L3261">
        <v>0.05</v>
      </c>
      <c r="M3261">
        <v>181.52</v>
      </c>
      <c r="N3261" t="s">
        <v>52</v>
      </c>
      <c r="O3261" t="s">
        <v>53</v>
      </c>
      <c r="P3261" t="s">
        <v>71</v>
      </c>
      <c r="Q3261">
        <f>Sales_Data[[#This Row],[Quantity]]*Sales_Data[[#This Row],[Unit_Price]]</f>
        <v>257.85000000000002</v>
      </c>
      <c r="R3261">
        <f>Sales_Data[[#This Row],[Gross_Sales]]*Sales_Data[[#This Row],[Discount]]</f>
        <v>12.892500000000002</v>
      </c>
      <c r="S3261">
        <f>Sales_Data[[#This Row],[Gross_Sales]]-Sales_Data[[#This Row],[Discount_Amount]]</f>
        <v>244.95750000000001</v>
      </c>
      <c r="T3261">
        <f>Sales_Data[[#This Row],[Net Sales]]-Sales_Data[[#This Row],[Cost]]</f>
        <v>63.4375</v>
      </c>
      <c r="U3261" s="2">
        <f>Sales_Data[[#This Row],[Profit]]/Sales_Data[[#This Row],[Net Sales]]</f>
        <v>0.25897349540226366</v>
      </c>
      <c r="V3261">
        <f>YEAR(Sales_Data[[#This Row],[Order_Date]])</f>
        <v>2025</v>
      </c>
      <c r="W3261" t="str">
        <f>TEXT(Sales_Data[[#This Row],[Order_Date]],"mmm")</f>
        <v>Feb</v>
      </c>
      <c r="X3261">
        <f>MONTH(Sales_Data[[#This Row],[Order_Date]])</f>
        <v>2</v>
      </c>
      <c r="Y3261" t="str">
        <f>"Q"&amp;ROUNDUP(MONTH(Sales_Data[[#This Row],[Order_Date]])/3,0)</f>
        <v>Q1</v>
      </c>
    </row>
    <row r="3262" spans="1:25" x14ac:dyDescent="0.3">
      <c r="A3262" t="s">
        <v>4878</v>
      </c>
      <c r="B3262" s="1">
        <v>45674</v>
      </c>
      <c r="C3262" t="s">
        <v>299</v>
      </c>
      <c r="D3262" t="s">
        <v>527</v>
      </c>
      <c r="E3262" t="s">
        <v>48</v>
      </c>
      <c r="F3262" t="s">
        <v>152</v>
      </c>
      <c r="G3262" t="s">
        <v>41</v>
      </c>
      <c r="H3262" t="s">
        <v>147</v>
      </c>
      <c r="I3262" t="s">
        <v>148</v>
      </c>
      <c r="J3262">
        <v>2</v>
      </c>
      <c r="K3262">
        <v>54001.66</v>
      </c>
      <c r="L3262">
        <v>0.05</v>
      </c>
      <c r="M3262">
        <v>78559.3</v>
      </c>
      <c r="N3262" t="s">
        <v>109</v>
      </c>
      <c r="O3262" t="s">
        <v>35</v>
      </c>
      <c r="P3262" t="s">
        <v>44</v>
      </c>
      <c r="Q3262">
        <f>Sales_Data[[#This Row],[Quantity]]*Sales_Data[[#This Row],[Unit_Price]]</f>
        <v>108003.32</v>
      </c>
      <c r="R3262">
        <f>Sales_Data[[#This Row],[Gross_Sales]]*Sales_Data[[#This Row],[Discount]]</f>
        <v>5400.1660000000011</v>
      </c>
      <c r="S3262">
        <f>Sales_Data[[#This Row],[Gross_Sales]]-Sales_Data[[#This Row],[Discount_Amount]]</f>
        <v>102603.15400000001</v>
      </c>
      <c r="T3262">
        <f>Sales_Data[[#This Row],[Net Sales]]-Sales_Data[[#This Row],[Cost]]</f>
        <v>24043.854000000007</v>
      </c>
      <c r="U3262" s="2">
        <f>Sales_Data[[#This Row],[Profit]]/Sales_Data[[#This Row],[Net Sales]]</f>
        <v>0.23433835182103666</v>
      </c>
      <c r="V3262">
        <f>YEAR(Sales_Data[[#This Row],[Order_Date]])</f>
        <v>2025</v>
      </c>
      <c r="W3262" t="str">
        <f>TEXT(Sales_Data[[#This Row],[Order_Date]],"mmm")</f>
        <v>Jan</v>
      </c>
      <c r="X3262">
        <f>MONTH(Sales_Data[[#This Row],[Order_Date]])</f>
        <v>1</v>
      </c>
      <c r="Y3262" t="str">
        <f>"Q"&amp;ROUNDUP(MONTH(Sales_Data[[#This Row],[Order_Date]])/3,0)</f>
        <v>Q1</v>
      </c>
    </row>
    <row r="3263" spans="1:25" x14ac:dyDescent="0.3">
      <c r="A3263" t="s">
        <v>4879</v>
      </c>
      <c r="B3263" s="1">
        <v>46001</v>
      </c>
      <c r="C3263" t="s">
        <v>1371</v>
      </c>
      <c r="D3263" t="s">
        <v>106</v>
      </c>
      <c r="E3263" t="s">
        <v>119</v>
      </c>
      <c r="F3263" t="s">
        <v>120</v>
      </c>
      <c r="G3263" t="s">
        <v>41</v>
      </c>
      <c r="H3263" t="s">
        <v>171</v>
      </c>
      <c r="I3263" t="s">
        <v>172</v>
      </c>
      <c r="J3263">
        <v>1</v>
      </c>
      <c r="K3263">
        <v>8972.89</v>
      </c>
      <c r="L3263">
        <v>0.05</v>
      </c>
      <c r="M3263">
        <v>6148.12</v>
      </c>
      <c r="N3263" t="s">
        <v>52</v>
      </c>
      <c r="O3263" t="s">
        <v>25</v>
      </c>
      <c r="P3263" t="s">
        <v>44</v>
      </c>
      <c r="Q3263">
        <f>Sales_Data[[#This Row],[Quantity]]*Sales_Data[[#This Row],[Unit_Price]]</f>
        <v>8972.89</v>
      </c>
      <c r="R3263">
        <f>Sales_Data[[#This Row],[Gross_Sales]]*Sales_Data[[#This Row],[Discount]]</f>
        <v>448.64449999999999</v>
      </c>
      <c r="S3263">
        <f>Sales_Data[[#This Row],[Gross_Sales]]-Sales_Data[[#This Row],[Discount_Amount]]</f>
        <v>8524.2454999999991</v>
      </c>
      <c r="T3263">
        <f>Sales_Data[[#This Row],[Net Sales]]-Sales_Data[[#This Row],[Cost]]</f>
        <v>2376.1254999999992</v>
      </c>
      <c r="U3263" s="2">
        <f>Sales_Data[[#This Row],[Profit]]/Sales_Data[[#This Row],[Net Sales]]</f>
        <v>0.27874906934578542</v>
      </c>
      <c r="V3263">
        <f>YEAR(Sales_Data[[#This Row],[Order_Date]])</f>
        <v>2025</v>
      </c>
      <c r="W3263" t="str">
        <f>TEXT(Sales_Data[[#This Row],[Order_Date]],"mmm")</f>
        <v>Dec</v>
      </c>
      <c r="X3263">
        <f>MONTH(Sales_Data[[#This Row],[Order_Date]])</f>
        <v>12</v>
      </c>
      <c r="Y3263" t="str">
        <f>"Q"&amp;ROUNDUP(MONTH(Sales_Data[[#This Row],[Order_Date]])/3,0)</f>
        <v>Q4</v>
      </c>
    </row>
    <row r="3264" spans="1:25" x14ac:dyDescent="0.3">
      <c r="A3264" t="s">
        <v>4880</v>
      </c>
      <c r="B3264" s="1">
        <v>45934</v>
      </c>
      <c r="C3264" t="s">
        <v>2921</v>
      </c>
      <c r="D3264" t="s">
        <v>221</v>
      </c>
      <c r="E3264" t="s">
        <v>39</v>
      </c>
      <c r="F3264" t="s">
        <v>40</v>
      </c>
      <c r="G3264" t="s">
        <v>41</v>
      </c>
      <c r="H3264" t="s">
        <v>102</v>
      </c>
      <c r="I3264" t="s">
        <v>165</v>
      </c>
      <c r="J3264">
        <v>4</v>
      </c>
      <c r="K3264">
        <v>5198.88</v>
      </c>
      <c r="L3264">
        <v>0.05</v>
      </c>
      <c r="M3264">
        <v>13147.29</v>
      </c>
      <c r="N3264" t="s">
        <v>83</v>
      </c>
      <c r="O3264" t="s">
        <v>25</v>
      </c>
      <c r="P3264" t="s">
        <v>71</v>
      </c>
      <c r="Q3264">
        <f>Sales_Data[[#This Row],[Quantity]]*Sales_Data[[#This Row],[Unit_Price]]</f>
        <v>20795.52</v>
      </c>
      <c r="R3264">
        <f>Sales_Data[[#This Row],[Gross_Sales]]*Sales_Data[[#This Row],[Discount]]</f>
        <v>1039.7760000000001</v>
      </c>
      <c r="S3264">
        <f>Sales_Data[[#This Row],[Gross_Sales]]-Sales_Data[[#This Row],[Discount_Amount]]</f>
        <v>19755.743999999999</v>
      </c>
      <c r="T3264">
        <f>Sales_Data[[#This Row],[Net Sales]]-Sales_Data[[#This Row],[Cost]]</f>
        <v>6608.4539999999979</v>
      </c>
      <c r="U3264" s="2">
        <f>Sales_Data[[#This Row],[Profit]]/Sales_Data[[#This Row],[Net Sales]]</f>
        <v>0.33450797904649898</v>
      </c>
      <c r="V3264">
        <f>YEAR(Sales_Data[[#This Row],[Order_Date]])</f>
        <v>2025</v>
      </c>
      <c r="W3264" t="str">
        <f>TEXT(Sales_Data[[#This Row],[Order_Date]],"mmm")</f>
        <v>Oct</v>
      </c>
      <c r="X3264">
        <f>MONTH(Sales_Data[[#This Row],[Order_Date]])</f>
        <v>10</v>
      </c>
      <c r="Y3264" t="str">
        <f>"Q"&amp;ROUNDUP(MONTH(Sales_Data[[#This Row],[Order_Date]])/3,0)</f>
        <v>Q4</v>
      </c>
    </row>
    <row r="3265" spans="1:25" x14ac:dyDescent="0.3">
      <c r="A3265" t="s">
        <v>4881</v>
      </c>
      <c r="B3265" s="1">
        <v>45964</v>
      </c>
      <c r="C3265" t="s">
        <v>533</v>
      </c>
      <c r="D3265" t="s">
        <v>145</v>
      </c>
      <c r="E3265" t="s">
        <v>30</v>
      </c>
      <c r="F3265" t="s">
        <v>31</v>
      </c>
      <c r="G3265" t="s">
        <v>67</v>
      </c>
      <c r="H3265" t="s">
        <v>88</v>
      </c>
      <c r="I3265" t="s">
        <v>89</v>
      </c>
      <c r="J3265">
        <v>2</v>
      </c>
      <c r="K3265">
        <v>322.55</v>
      </c>
      <c r="L3265">
        <v>0.2</v>
      </c>
      <c r="M3265">
        <v>444.05</v>
      </c>
      <c r="N3265" t="s">
        <v>24</v>
      </c>
      <c r="O3265" t="s">
        <v>35</v>
      </c>
      <c r="P3265" t="s">
        <v>71</v>
      </c>
      <c r="Q3265">
        <f>Sales_Data[[#This Row],[Quantity]]*Sales_Data[[#This Row],[Unit_Price]]</f>
        <v>645.1</v>
      </c>
      <c r="R3265">
        <f>Sales_Data[[#This Row],[Gross_Sales]]*Sales_Data[[#This Row],[Discount]]</f>
        <v>129.02000000000001</v>
      </c>
      <c r="S3265">
        <f>Sales_Data[[#This Row],[Gross_Sales]]-Sales_Data[[#This Row],[Discount_Amount]]</f>
        <v>516.08000000000004</v>
      </c>
      <c r="T3265">
        <f>Sales_Data[[#This Row],[Net Sales]]-Sales_Data[[#This Row],[Cost]]</f>
        <v>72.03000000000003</v>
      </c>
      <c r="U3265" s="2">
        <f>Sales_Data[[#This Row],[Profit]]/Sales_Data[[#This Row],[Net Sales]]</f>
        <v>0.13957138428150678</v>
      </c>
      <c r="V3265">
        <f>YEAR(Sales_Data[[#This Row],[Order_Date]])</f>
        <v>2025</v>
      </c>
      <c r="W3265" t="str">
        <f>TEXT(Sales_Data[[#This Row],[Order_Date]],"mmm")</f>
        <v>Nov</v>
      </c>
      <c r="X3265">
        <f>MONTH(Sales_Data[[#This Row],[Order_Date]])</f>
        <v>11</v>
      </c>
      <c r="Y3265" t="str">
        <f>"Q"&amp;ROUNDUP(MONTH(Sales_Data[[#This Row],[Order_Date]])/3,0)</f>
        <v>Q4</v>
      </c>
    </row>
    <row r="3266" spans="1:25" x14ac:dyDescent="0.3">
      <c r="A3266" t="s">
        <v>4882</v>
      </c>
      <c r="B3266" s="1">
        <v>45716</v>
      </c>
      <c r="C3266" t="s">
        <v>1900</v>
      </c>
      <c r="D3266" t="s">
        <v>80</v>
      </c>
      <c r="E3266" t="s">
        <v>48</v>
      </c>
      <c r="F3266" t="s">
        <v>126</v>
      </c>
      <c r="G3266" t="s">
        <v>75</v>
      </c>
      <c r="H3266" t="s">
        <v>185</v>
      </c>
      <c r="I3266" t="s">
        <v>261</v>
      </c>
      <c r="J3266">
        <v>1</v>
      </c>
      <c r="K3266">
        <v>15894.83</v>
      </c>
      <c r="L3266">
        <v>0.05</v>
      </c>
      <c r="M3266">
        <v>10193.879999999999</v>
      </c>
      <c r="N3266" t="s">
        <v>109</v>
      </c>
      <c r="O3266" t="s">
        <v>35</v>
      </c>
      <c r="P3266" t="s">
        <v>71</v>
      </c>
      <c r="Q3266">
        <f>Sales_Data[[#This Row],[Quantity]]*Sales_Data[[#This Row],[Unit_Price]]</f>
        <v>15894.83</v>
      </c>
      <c r="R3266">
        <f>Sales_Data[[#This Row],[Gross_Sales]]*Sales_Data[[#This Row],[Discount]]</f>
        <v>794.74150000000009</v>
      </c>
      <c r="S3266">
        <f>Sales_Data[[#This Row],[Gross_Sales]]-Sales_Data[[#This Row],[Discount_Amount]]</f>
        <v>15100.0885</v>
      </c>
      <c r="T3266">
        <f>Sales_Data[[#This Row],[Net Sales]]-Sales_Data[[#This Row],[Cost]]</f>
        <v>4906.2085000000006</v>
      </c>
      <c r="U3266" s="2">
        <f>Sales_Data[[#This Row],[Profit]]/Sales_Data[[#This Row],[Net Sales]]</f>
        <v>0.32491256590979589</v>
      </c>
      <c r="V3266">
        <f>YEAR(Sales_Data[[#This Row],[Order_Date]])</f>
        <v>2025</v>
      </c>
      <c r="W3266" t="str">
        <f>TEXT(Sales_Data[[#This Row],[Order_Date]],"mmm")</f>
        <v>Feb</v>
      </c>
      <c r="X3266">
        <f>MONTH(Sales_Data[[#This Row],[Order_Date]])</f>
        <v>2</v>
      </c>
      <c r="Y3266" t="str">
        <f>"Q"&amp;ROUNDUP(MONTH(Sales_Data[[#This Row],[Order_Date]])/3,0)</f>
        <v>Q1</v>
      </c>
    </row>
    <row r="3267" spans="1:25" x14ac:dyDescent="0.3">
      <c r="A3267" t="s">
        <v>4883</v>
      </c>
      <c r="B3267" s="1">
        <v>45840</v>
      </c>
      <c r="C3267" t="s">
        <v>1429</v>
      </c>
      <c r="D3267" t="s">
        <v>317</v>
      </c>
      <c r="E3267" t="s">
        <v>119</v>
      </c>
      <c r="F3267" t="s">
        <v>538</v>
      </c>
      <c r="G3267" t="s">
        <v>75</v>
      </c>
      <c r="H3267" t="s">
        <v>185</v>
      </c>
      <c r="I3267" t="s">
        <v>261</v>
      </c>
      <c r="J3267">
        <v>3</v>
      </c>
      <c r="K3267">
        <v>8760.49</v>
      </c>
      <c r="L3267">
        <v>0.05</v>
      </c>
      <c r="M3267">
        <v>18997.71</v>
      </c>
      <c r="N3267" t="s">
        <v>70</v>
      </c>
      <c r="O3267" t="s">
        <v>35</v>
      </c>
      <c r="P3267" t="s">
        <v>71</v>
      </c>
      <c r="Q3267">
        <f>Sales_Data[[#This Row],[Quantity]]*Sales_Data[[#This Row],[Unit_Price]]</f>
        <v>26281.47</v>
      </c>
      <c r="R3267">
        <f>Sales_Data[[#This Row],[Gross_Sales]]*Sales_Data[[#This Row],[Discount]]</f>
        <v>1314.0735000000002</v>
      </c>
      <c r="S3267">
        <f>Sales_Data[[#This Row],[Gross_Sales]]-Sales_Data[[#This Row],[Discount_Amount]]</f>
        <v>24967.396500000003</v>
      </c>
      <c r="T3267">
        <f>Sales_Data[[#This Row],[Net Sales]]-Sales_Data[[#This Row],[Cost]]</f>
        <v>5969.6865000000034</v>
      </c>
      <c r="U3267" s="2">
        <f>Sales_Data[[#This Row],[Profit]]/Sales_Data[[#This Row],[Net Sales]]</f>
        <v>0.23909927893362862</v>
      </c>
      <c r="V3267">
        <f>YEAR(Sales_Data[[#This Row],[Order_Date]])</f>
        <v>2025</v>
      </c>
      <c r="W3267" t="str">
        <f>TEXT(Sales_Data[[#This Row],[Order_Date]],"mmm")</f>
        <v>Jul</v>
      </c>
      <c r="X3267">
        <f>MONTH(Sales_Data[[#This Row],[Order_Date]])</f>
        <v>7</v>
      </c>
      <c r="Y3267" t="str">
        <f>"Q"&amp;ROUNDUP(MONTH(Sales_Data[[#This Row],[Order_Date]])/3,0)</f>
        <v>Q3</v>
      </c>
    </row>
    <row r="3268" spans="1:25" x14ac:dyDescent="0.3">
      <c r="A3268" t="s">
        <v>4884</v>
      </c>
      <c r="B3268" s="1">
        <v>45698</v>
      </c>
      <c r="C3268" t="s">
        <v>3711</v>
      </c>
      <c r="D3268" t="s">
        <v>447</v>
      </c>
      <c r="E3268" t="s">
        <v>30</v>
      </c>
      <c r="F3268" t="s">
        <v>210</v>
      </c>
      <c r="G3268" t="s">
        <v>41</v>
      </c>
      <c r="H3268" t="s">
        <v>171</v>
      </c>
      <c r="I3268" t="s">
        <v>172</v>
      </c>
      <c r="J3268">
        <v>1</v>
      </c>
      <c r="K3268">
        <v>4090.87</v>
      </c>
      <c r="L3268">
        <v>0.05</v>
      </c>
      <c r="M3268">
        <v>3154.32</v>
      </c>
      <c r="N3268" t="s">
        <v>70</v>
      </c>
      <c r="O3268" t="s">
        <v>35</v>
      </c>
      <c r="P3268" t="s">
        <v>26</v>
      </c>
      <c r="Q3268">
        <f>Sales_Data[[#This Row],[Quantity]]*Sales_Data[[#This Row],[Unit_Price]]</f>
        <v>4090.87</v>
      </c>
      <c r="R3268">
        <f>Sales_Data[[#This Row],[Gross_Sales]]*Sales_Data[[#This Row],[Discount]]</f>
        <v>204.54349999999999</v>
      </c>
      <c r="S3268">
        <f>Sales_Data[[#This Row],[Gross_Sales]]-Sales_Data[[#This Row],[Discount_Amount]]</f>
        <v>3886.3265000000001</v>
      </c>
      <c r="T3268">
        <f>Sales_Data[[#This Row],[Net Sales]]-Sales_Data[[#This Row],[Cost]]</f>
        <v>732.00649999999996</v>
      </c>
      <c r="U3268" s="2">
        <f>Sales_Data[[#This Row],[Profit]]/Sales_Data[[#This Row],[Net Sales]]</f>
        <v>0.18835434953805347</v>
      </c>
      <c r="V3268">
        <f>YEAR(Sales_Data[[#This Row],[Order_Date]])</f>
        <v>2025</v>
      </c>
      <c r="W3268" t="str">
        <f>TEXT(Sales_Data[[#This Row],[Order_Date]],"mmm")</f>
        <v>Feb</v>
      </c>
      <c r="X3268">
        <f>MONTH(Sales_Data[[#This Row],[Order_Date]])</f>
        <v>2</v>
      </c>
      <c r="Y3268" t="str">
        <f>"Q"&amp;ROUNDUP(MONTH(Sales_Data[[#This Row],[Order_Date]])/3,0)</f>
        <v>Q1</v>
      </c>
    </row>
    <row r="3269" spans="1:25" x14ac:dyDescent="0.3">
      <c r="A3269" t="s">
        <v>4885</v>
      </c>
      <c r="B3269" s="1">
        <v>45696</v>
      </c>
      <c r="C3269" t="s">
        <v>3120</v>
      </c>
      <c r="D3269" t="s">
        <v>422</v>
      </c>
      <c r="E3269" t="s">
        <v>39</v>
      </c>
      <c r="F3269" t="s">
        <v>202</v>
      </c>
      <c r="G3269" t="s">
        <v>21</v>
      </c>
      <c r="H3269" t="s">
        <v>127</v>
      </c>
      <c r="I3269" t="s">
        <v>128</v>
      </c>
      <c r="J3269">
        <v>4</v>
      </c>
      <c r="K3269">
        <v>4140.88</v>
      </c>
      <c r="L3269">
        <v>0.1</v>
      </c>
      <c r="M3269">
        <v>12434.34</v>
      </c>
      <c r="N3269" t="s">
        <v>52</v>
      </c>
      <c r="O3269" t="s">
        <v>53</v>
      </c>
      <c r="P3269" t="s">
        <v>71</v>
      </c>
      <c r="Q3269">
        <f>Sales_Data[[#This Row],[Quantity]]*Sales_Data[[#This Row],[Unit_Price]]</f>
        <v>16563.52</v>
      </c>
      <c r="R3269">
        <f>Sales_Data[[#This Row],[Gross_Sales]]*Sales_Data[[#This Row],[Discount]]</f>
        <v>1656.3520000000001</v>
      </c>
      <c r="S3269">
        <f>Sales_Data[[#This Row],[Gross_Sales]]-Sales_Data[[#This Row],[Discount_Amount]]</f>
        <v>14907.168</v>
      </c>
      <c r="T3269">
        <f>Sales_Data[[#This Row],[Net Sales]]-Sales_Data[[#This Row],[Cost]]</f>
        <v>2472.8279999999995</v>
      </c>
      <c r="U3269" s="2">
        <f>Sales_Data[[#This Row],[Profit]]/Sales_Data[[#This Row],[Net Sales]]</f>
        <v>0.16588180934165359</v>
      </c>
      <c r="V3269">
        <f>YEAR(Sales_Data[[#This Row],[Order_Date]])</f>
        <v>2025</v>
      </c>
      <c r="W3269" t="str">
        <f>TEXT(Sales_Data[[#This Row],[Order_Date]],"mmm")</f>
        <v>Feb</v>
      </c>
      <c r="X3269">
        <f>MONTH(Sales_Data[[#This Row],[Order_Date]])</f>
        <v>2</v>
      </c>
      <c r="Y3269" t="str">
        <f>"Q"&amp;ROUNDUP(MONTH(Sales_Data[[#This Row],[Order_Date]])/3,0)</f>
        <v>Q1</v>
      </c>
    </row>
    <row r="3270" spans="1:25" x14ac:dyDescent="0.3">
      <c r="A3270" t="s">
        <v>4886</v>
      </c>
      <c r="B3270" s="1">
        <v>45849</v>
      </c>
      <c r="C3270" t="s">
        <v>4887</v>
      </c>
      <c r="D3270" t="s">
        <v>916</v>
      </c>
      <c r="E3270" t="s">
        <v>19</v>
      </c>
      <c r="F3270" t="s">
        <v>113</v>
      </c>
      <c r="G3270" t="s">
        <v>67</v>
      </c>
      <c r="H3270" t="s">
        <v>88</v>
      </c>
      <c r="I3270" t="s">
        <v>89</v>
      </c>
      <c r="J3270">
        <v>5</v>
      </c>
      <c r="K3270">
        <v>4797.6899999999996</v>
      </c>
      <c r="L3270">
        <v>0.15</v>
      </c>
      <c r="M3270">
        <v>14527.14</v>
      </c>
      <c r="N3270" t="s">
        <v>70</v>
      </c>
      <c r="O3270" t="s">
        <v>35</v>
      </c>
      <c r="P3270" t="s">
        <v>71</v>
      </c>
      <c r="Q3270">
        <f>Sales_Data[[#This Row],[Quantity]]*Sales_Data[[#This Row],[Unit_Price]]</f>
        <v>23988.449999999997</v>
      </c>
      <c r="R3270">
        <f>Sales_Data[[#This Row],[Gross_Sales]]*Sales_Data[[#This Row],[Discount]]</f>
        <v>3598.2674999999995</v>
      </c>
      <c r="S3270">
        <f>Sales_Data[[#This Row],[Gross_Sales]]-Sales_Data[[#This Row],[Discount_Amount]]</f>
        <v>20390.182499999999</v>
      </c>
      <c r="T3270">
        <f>Sales_Data[[#This Row],[Net Sales]]-Sales_Data[[#This Row],[Cost]]</f>
        <v>5863.0424999999996</v>
      </c>
      <c r="U3270" s="2">
        <f>Sales_Data[[#This Row],[Profit]]/Sales_Data[[#This Row],[Net Sales]]</f>
        <v>0.28754242390915336</v>
      </c>
      <c r="V3270">
        <f>YEAR(Sales_Data[[#This Row],[Order_Date]])</f>
        <v>2025</v>
      </c>
      <c r="W3270" t="str">
        <f>TEXT(Sales_Data[[#This Row],[Order_Date]],"mmm")</f>
        <v>Jul</v>
      </c>
      <c r="X3270">
        <f>MONTH(Sales_Data[[#This Row],[Order_Date]])</f>
        <v>7</v>
      </c>
      <c r="Y3270" t="str">
        <f>"Q"&amp;ROUNDUP(MONTH(Sales_Data[[#This Row],[Order_Date]])/3,0)</f>
        <v>Q3</v>
      </c>
    </row>
    <row r="3271" spans="1:25" x14ac:dyDescent="0.3">
      <c r="A3271" t="s">
        <v>4888</v>
      </c>
      <c r="B3271" s="1">
        <v>45924</v>
      </c>
      <c r="C3271" t="s">
        <v>3747</v>
      </c>
      <c r="D3271" t="s">
        <v>497</v>
      </c>
      <c r="E3271" t="s">
        <v>30</v>
      </c>
      <c r="F3271" t="s">
        <v>87</v>
      </c>
      <c r="G3271" t="s">
        <v>32</v>
      </c>
      <c r="H3271" t="s">
        <v>33</v>
      </c>
      <c r="I3271" t="s">
        <v>34</v>
      </c>
      <c r="J3271">
        <v>2</v>
      </c>
      <c r="K3271">
        <v>318.26</v>
      </c>
      <c r="L3271">
        <v>0.1</v>
      </c>
      <c r="M3271">
        <v>453.17</v>
      </c>
      <c r="N3271" t="s">
        <v>52</v>
      </c>
      <c r="O3271" t="s">
        <v>35</v>
      </c>
      <c r="P3271" t="s">
        <v>44</v>
      </c>
      <c r="Q3271">
        <f>Sales_Data[[#This Row],[Quantity]]*Sales_Data[[#This Row],[Unit_Price]]</f>
        <v>636.52</v>
      </c>
      <c r="R3271">
        <f>Sales_Data[[#This Row],[Gross_Sales]]*Sales_Data[[#This Row],[Discount]]</f>
        <v>63.652000000000001</v>
      </c>
      <c r="S3271">
        <f>Sales_Data[[#This Row],[Gross_Sales]]-Sales_Data[[#This Row],[Discount_Amount]]</f>
        <v>572.86799999999994</v>
      </c>
      <c r="T3271">
        <f>Sales_Data[[#This Row],[Net Sales]]-Sales_Data[[#This Row],[Cost]]</f>
        <v>119.69799999999992</v>
      </c>
      <c r="U3271" s="2">
        <f>Sales_Data[[#This Row],[Profit]]/Sales_Data[[#This Row],[Net Sales]]</f>
        <v>0.20894516712401448</v>
      </c>
      <c r="V3271">
        <f>YEAR(Sales_Data[[#This Row],[Order_Date]])</f>
        <v>2025</v>
      </c>
      <c r="W3271" t="str">
        <f>TEXT(Sales_Data[[#This Row],[Order_Date]],"mmm")</f>
        <v>Sep</v>
      </c>
      <c r="X3271">
        <f>MONTH(Sales_Data[[#This Row],[Order_Date]])</f>
        <v>9</v>
      </c>
      <c r="Y3271" t="str">
        <f>"Q"&amp;ROUNDUP(MONTH(Sales_Data[[#This Row],[Order_Date]])/3,0)</f>
        <v>Q3</v>
      </c>
    </row>
    <row r="3272" spans="1:25" x14ac:dyDescent="0.3">
      <c r="A3272" t="s">
        <v>4889</v>
      </c>
      <c r="B3272" s="1">
        <v>45804</v>
      </c>
      <c r="C3272" t="s">
        <v>2933</v>
      </c>
      <c r="D3272" t="s">
        <v>699</v>
      </c>
      <c r="E3272" t="s">
        <v>48</v>
      </c>
      <c r="F3272" t="s">
        <v>132</v>
      </c>
      <c r="G3272" t="s">
        <v>67</v>
      </c>
      <c r="H3272" t="s">
        <v>68</v>
      </c>
      <c r="I3272" t="s">
        <v>69</v>
      </c>
      <c r="J3272">
        <v>1</v>
      </c>
      <c r="K3272">
        <v>2824.7</v>
      </c>
      <c r="L3272">
        <v>0.15</v>
      </c>
      <c r="M3272">
        <v>1765.27</v>
      </c>
      <c r="N3272" t="s">
        <v>24</v>
      </c>
      <c r="O3272" t="s">
        <v>25</v>
      </c>
      <c r="P3272" t="s">
        <v>44</v>
      </c>
      <c r="Q3272">
        <f>Sales_Data[[#This Row],[Quantity]]*Sales_Data[[#This Row],[Unit_Price]]</f>
        <v>2824.7</v>
      </c>
      <c r="R3272">
        <f>Sales_Data[[#This Row],[Gross_Sales]]*Sales_Data[[#This Row],[Discount]]</f>
        <v>423.70499999999998</v>
      </c>
      <c r="S3272">
        <f>Sales_Data[[#This Row],[Gross_Sales]]-Sales_Data[[#This Row],[Discount_Amount]]</f>
        <v>2400.9949999999999</v>
      </c>
      <c r="T3272">
        <f>Sales_Data[[#This Row],[Net Sales]]-Sales_Data[[#This Row],[Cost]]</f>
        <v>635.72499999999991</v>
      </c>
      <c r="U3272" s="2">
        <f>Sales_Data[[#This Row],[Profit]]/Sales_Data[[#This Row],[Net Sales]]</f>
        <v>0.2647756450971368</v>
      </c>
      <c r="V3272">
        <f>YEAR(Sales_Data[[#This Row],[Order_Date]])</f>
        <v>2025</v>
      </c>
      <c r="W3272" t="str">
        <f>TEXT(Sales_Data[[#This Row],[Order_Date]],"mmm")</f>
        <v>May</v>
      </c>
      <c r="X3272">
        <f>MONTH(Sales_Data[[#This Row],[Order_Date]])</f>
        <v>5</v>
      </c>
      <c r="Y3272" t="str">
        <f>"Q"&amp;ROUNDUP(MONTH(Sales_Data[[#This Row],[Order_Date]])/3,0)</f>
        <v>Q2</v>
      </c>
    </row>
    <row r="3273" spans="1:25" x14ac:dyDescent="0.3">
      <c r="A3273" t="s">
        <v>4890</v>
      </c>
      <c r="B3273" s="1">
        <v>45990</v>
      </c>
      <c r="C3273" t="s">
        <v>1929</v>
      </c>
      <c r="D3273" t="s">
        <v>444</v>
      </c>
      <c r="E3273" t="s">
        <v>39</v>
      </c>
      <c r="F3273" t="s">
        <v>405</v>
      </c>
      <c r="G3273" t="s">
        <v>67</v>
      </c>
      <c r="H3273" t="s">
        <v>133</v>
      </c>
      <c r="I3273" t="s">
        <v>134</v>
      </c>
      <c r="J3273">
        <v>1</v>
      </c>
      <c r="K3273">
        <v>4439.07</v>
      </c>
      <c r="L3273">
        <v>0.15</v>
      </c>
      <c r="M3273">
        <v>3145.54</v>
      </c>
      <c r="N3273" t="s">
        <v>109</v>
      </c>
      <c r="O3273" t="s">
        <v>35</v>
      </c>
      <c r="P3273" t="s">
        <v>71</v>
      </c>
      <c r="Q3273">
        <f>Sales_Data[[#This Row],[Quantity]]*Sales_Data[[#This Row],[Unit_Price]]</f>
        <v>4439.07</v>
      </c>
      <c r="R3273">
        <f>Sales_Data[[#This Row],[Gross_Sales]]*Sales_Data[[#This Row],[Discount]]</f>
        <v>665.86049999999989</v>
      </c>
      <c r="S3273">
        <f>Sales_Data[[#This Row],[Gross_Sales]]-Sales_Data[[#This Row],[Discount_Amount]]</f>
        <v>3773.2094999999999</v>
      </c>
      <c r="T3273">
        <f>Sales_Data[[#This Row],[Net Sales]]-Sales_Data[[#This Row],[Cost]]</f>
        <v>627.66949999999997</v>
      </c>
      <c r="U3273" s="2">
        <f>Sales_Data[[#This Row],[Profit]]/Sales_Data[[#This Row],[Net Sales]]</f>
        <v>0.16634896631104104</v>
      </c>
      <c r="V3273">
        <f>YEAR(Sales_Data[[#This Row],[Order_Date]])</f>
        <v>2025</v>
      </c>
      <c r="W3273" t="str">
        <f>TEXT(Sales_Data[[#This Row],[Order_Date]],"mmm")</f>
        <v>Nov</v>
      </c>
      <c r="X3273">
        <f>MONTH(Sales_Data[[#This Row],[Order_Date]])</f>
        <v>11</v>
      </c>
      <c r="Y3273" t="str">
        <f>"Q"&amp;ROUNDUP(MONTH(Sales_Data[[#This Row],[Order_Date]])/3,0)</f>
        <v>Q4</v>
      </c>
    </row>
    <row r="3274" spans="1:25" x14ac:dyDescent="0.3">
      <c r="A3274" t="s">
        <v>4891</v>
      </c>
      <c r="B3274" s="1">
        <v>45784</v>
      </c>
      <c r="C3274" t="s">
        <v>2847</v>
      </c>
      <c r="D3274" t="s">
        <v>1026</v>
      </c>
      <c r="E3274" t="s">
        <v>30</v>
      </c>
      <c r="F3274" t="s">
        <v>31</v>
      </c>
      <c r="G3274" t="s">
        <v>67</v>
      </c>
      <c r="H3274" t="s">
        <v>133</v>
      </c>
      <c r="I3274" t="s">
        <v>134</v>
      </c>
      <c r="J3274">
        <v>2</v>
      </c>
      <c r="K3274">
        <v>353.7</v>
      </c>
      <c r="L3274">
        <v>0.15</v>
      </c>
      <c r="M3274">
        <v>475.54</v>
      </c>
      <c r="N3274" t="s">
        <v>52</v>
      </c>
      <c r="O3274" t="s">
        <v>35</v>
      </c>
      <c r="P3274" t="s">
        <v>44</v>
      </c>
      <c r="Q3274">
        <f>Sales_Data[[#This Row],[Quantity]]*Sales_Data[[#This Row],[Unit_Price]]</f>
        <v>707.4</v>
      </c>
      <c r="R3274">
        <f>Sales_Data[[#This Row],[Gross_Sales]]*Sales_Data[[#This Row],[Discount]]</f>
        <v>106.11</v>
      </c>
      <c r="S3274">
        <f>Sales_Data[[#This Row],[Gross_Sales]]-Sales_Data[[#This Row],[Discount_Amount]]</f>
        <v>601.29</v>
      </c>
      <c r="T3274">
        <f>Sales_Data[[#This Row],[Net Sales]]-Sales_Data[[#This Row],[Cost]]</f>
        <v>125.74999999999994</v>
      </c>
      <c r="U3274" s="2">
        <f>Sales_Data[[#This Row],[Profit]]/Sales_Data[[#This Row],[Net Sales]]</f>
        <v>0.20913369588717581</v>
      </c>
      <c r="V3274">
        <f>YEAR(Sales_Data[[#This Row],[Order_Date]])</f>
        <v>2025</v>
      </c>
      <c r="W3274" t="str">
        <f>TEXT(Sales_Data[[#This Row],[Order_Date]],"mmm")</f>
        <v>May</v>
      </c>
      <c r="X3274">
        <f>MONTH(Sales_Data[[#This Row],[Order_Date]])</f>
        <v>5</v>
      </c>
      <c r="Y3274" t="str">
        <f>"Q"&amp;ROUNDUP(MONTH(Sales_Data[[#This Row],[Order_Date]])/3,0)</f>
        <v>Q2</v>
      </c>
    </row>
    <row r="3275" spans="1:25" x14ac:dyDescent="0.3">
      <c r="A3275" t="s">
        <v>4892</v>
      </c>
      <c r="B3275" s="1">
        <v>45703</v>
      </c>
      <c r="C3275" t="s">
        <v>2232</v>
      </c>
      <c r="D3275" t="s">
        <v>397</v>
      </c>
      <c r="E3275" t="s">
        <v>19</v>
      </c>
      <c r="F3275" t="s">
        <v>57</v>
      </c>
      <c r="G3275" t="s">
        <v>67</v>
      </c>
      <c r="H3275" t="s">
        <v>68</v>
      </c>
      <c r="I3275" t="s">
        <v>97</v>
      </c>
      <c r="J3275">
        <v>3</v>
      </c>
      <c r="K3275">
        <v>17889.8</v>
      </c>
      <c r="L3275">
        <v>0</v>
      </c>
      <c r="M3275">
        <v>33927.279999999999</v>
      </c>
      <c r="N3275" t="s">
        <v>24</v>
      </c>
      <c r="O3275" t="s">
        <v>35</v>
      </c>
      <c r="P3275" t="s">
        <v>71</v>
      </c>
      <c r="Q3275">
        <f>Sales_Data[[#This Row],[Quantity]]*Sales_Data[[#This Row],[Unit_Price]]</f>
        <v>53669.399999999994</v>
      </c>
      <c r="R3275">
        <f>Sales_Data[[#This Row],[Gross_Sales]]*Sales_Data[[#This Row],[Discount]]</f>
        <v>0</v>
      </c>
      <c r="S3275">
        <f>Sales_Data[[#This Row],[Gross_Sales]]-Sales_Data[[#This Row],[Discount_Amount]]</f>
        <v>53669.399999999994</v>
      </c>
      <c r="T3275">
        <f>Sales_Data[[#This Row],[Net Sales]]-Sales_Data[[#This Row],[Cost]]</f>
        <v>19742.119999999995</v>
      </c>
      <c r="U3275" s="2">
        <f>Sales_Data[[#This Row],[Profit]]/Sales_Data[[#This Row],[Net Sales]]</f>
        <v>0.36784685500490033</v>
      </c>
      <c r="V3275">
        <f>YEAR(Sales_Data[[#This Row],[Order_Date]])</f>
        <v>2025</v>
      </c>
      <c r="W3275" t="str">
        <f>TEXT(Sales_Data[[#This Row],[Order_Date]],"mmm")</f>
        <v>Feb</v>
      </c>
      <c r="X3275">
        <f>MONTH(Sales_Data[[#This Row],[Order_Date]])</f>
        <v>2</v>
      </c>
      <c r="Y3275" t="str">
        <f>"Q"&amp;ROUNDUP(MONTH(Sales_Data[[#This Row],[Order_Date]])/3,0)</f>
        <v>Q1</v>
      </c>
    </row>
    <row r="3276" spans="1:25" x14ac:dyDescent="0.3">
      <c r="A3276" t="s">
        <v>4893</v>
      </c>
      <c r="B3276" s="1">
        <v>45702</v>
      </c>
      <c r="C3276" t="s">
        <v>4894</v>
      </c>
      <c r="D3276" t="s">
        <v>580</v>
      </c>
      <c r="E3276" t="s">
        <v>48</v>
      </c>
      <c r="F3276" t="s">
        <v>126</v>
      </c>
      <c r="G3276" t="s">
        <v>21</v>
      </c>
      <c r="H3276" t="s">
        <v>230</v>
      </c>
      <c r="I3276" t="s">
        <v>328</v>
      </c>
      <c r="J3276">
        <v>1</v>
      </c>
      <c r="K3276">
        <v>13144.87</v>
      </c>
      <c r="L3276">
        <v>0.05</v>
      </c>
      <c r="M3276">
        <v>9722.75</v>
      </c>
      <c r="N3276" t="s">
        <v>52</v>
      </c>
      <c r="O3276" t="s">
        <v>35</v>
      </c>
      <c r="P3276" t="s">
        <v>71</v>
      </c>
      <c r="Q3276">
        <f>Sales_Data[[#This Row],[Quantity]]*Sales_Data[[#This Row],[Unit_Price]]</f>
        <v>13144.87</v>
      </c>
      <c r="R3276">
        <f>Sales_Data[[#This Row],[Gross_Sales]]*Sales_Data[[#This Row],[Discount]]</f>
        <v>657.24350000000004</v>
      </c>
      <c r="S3276">
        <f>Sales_Data[[#This Row],[Gross_Sales]]-Sales_Data[[#This Row],[Discount_Amount]]</f>
        <v>12487.6265</v>
      </c>
      <c r="T3276">
        <f>Sales_Data[[#This Row],[Net Sales]]-Sales_Data[[#This Row],[Cost]]</f>
        <v>2764.8765000000003</v>
      </c>
      <c r="U3276" s="2">
        <f>Sales_Data[[#This Row],[Profit]]/Sales_Data[[#This Row],[Net Sales]]</f>
        <v>0.22140928862662573</v>
      </c>
      <c r="V3276">
        <f>YEAR(Sales_Data[[#This Row],[Order_Date]])</f>
        <v>2025</v>
      </c>
      <c r="W3276" t="str">
        <f>TEXT(Sales_Data[[#This Row],[Order_Date]],"mmm")</f>
        <v>Feb</v>
      </c>
      <c r="X3276">
        <f>MONTH(Sales_Data[[#This Row],[Order_Date]])</f>
        <v>2</v>
      </c>
      <c r="Y3276" t="str">
        <f>"Q"&amp;ROUNDUP(MONTH(Sales_Data[[#This Row],[Order_Date]])/3,0)</f>
        <v>Q1</v>
      </c>
    </row>
    <row r="3277" spans="1:25" x14ac:dyDescent="0.3">
      <c r="A3277" t="s">
        <v>4895</v>
      </c>
      <c r="B3277" s="1">
        <v>45658</v>
      </c>
      <c r="C3277" t="s">
        <v>3466</v>
      </c>
      <c r="D3277" t="s">
        <v>283</v>
      </c>
      <c r="E3277" t="s">
        <v>19</v>
      </c>
      <c r="F3277" t="s">
        <v>20</v>
      </c>
      <c r="G3277" t="s">
        <v>21</v>
      </c>
      <c r="H3277" t="s">
        <v>230</v>
      </c>
      <c r="I3277" t="s">
        <v>231</v>
      </c>
      <c r="J3277">
        <v>1</v>
      </c>
      <c r="K3277">
        <v>12995.24</v>
      </c>
      <c r="L3277">
        <v>0.05</v>
      </c>
      <c r="M3277">
        <v>9908.85</v>
      </c>
      <c r="N3277" t="s">
        <v>24</v>
      </c>
      <c r="O3277" t="s">
        <v>35</v>
      </c>
      <c r="P3277" t="s">
        <v>44</v>
      </c>
      <c r="Q3277">
        <f>Sales_Data[[#This Row],[Quantity]]*Sales_Data[[#This Row],[Unit_Price]]</f>
        <v>12995.24</v>
      </c>
      <c r="R3277">
        <f>Sales_Data[[#This Row],[Gross_Sales]]*Sales_Data[[#This Row],[Discount]]</f>
        <v>649.76200000000006</v>
      </c>
      <c r="S3277">
        <f>Sales_Data[[#This Row],[Gross_Sales]]-Sales_Data[[#This Row],[Discount_Amount]]</f>
        <v>12345.477999999999</v>
      </c>
      <c r="T3277">
        <f>Sales_Data[[#This Row],[Net Sales]]-Sales_Data[[#This Row],[Cost]]</f>
        <v>2436.6279999999988</v>
      </c>
      <c r="U3277" s="2">
        <f>Sales_Data[[#This Row],[Profit]]/Sales_Data[[#This Row],[Net Sales]]</f>
        <v>0.19737008157966821</v>
      </c>
      <c r="V3277">
        <f>YEAR(Sales_Data[[#This Row],[Order_Date]])</f>
        <v>2025</v>
      </c>
      <c r="W3277" t="str">
        <f>TEXT(Sales_Data[[#This Row],[Order_Date]],"mmm")</f>
        <v>Jan</v>
      </c>
      <c r="X3277">
        <f>MONTH(Sales_Data[[#This Row],[Order_Date]])</f>
        <v>1</v>
      </c>
      <c r="Y3277" t="str">
        <f>"Q"&amp;ROUNDUP(MONTH(Sales_Data[[#This Row],[Order_Date]])/3,0)</f>
        <v>Q1</v>
      </c>
    </row>
    <row r="3278" spans="1:25" x14ac:dyDescent="0.3">
      <c r="A3278" t="s">
        <v>4896</v>
      </c>
      <c r="B3278" s="1">
        <v>45825</v>
      </c>
      <c r="C3278" t="s">
        <v>4897</v>
      </c>
      <c r="D3278" t="s">
        <v>427</v>
      </c>
      <c r="E3278" t="s">
        <v>30</v>
      </c>
      <c r="F3278" t="s">
        <v>210</v>
      </c>
      <c r="G3278" t="s">
        <v>75</v>
      </c>
      <c r="H3278" t="s">
        <v>185</v>
      </c>
      <c r="I3278" t="s">
        <v>261</v>
      </c>
      <c r="J3278">
        <v>1</v>
      </c>
      <c r="K3278">
        <v>986.53</v>
      </c>
      <c r="L3278">
        <v>0.05</v>
      </c>
      <c r="M3278">
        <v>802.47</v>
      </c>
      <c r="N3278" t="s">
        <v>24</v>
      </c>
      <c r="O3278" t="s">
        <v>35</v>
      </c>
      <c r="P3278" t="s">
        <v>26</v>
      </c>
      <c r="Q3278">
        <f>Sales_Data[[#This Row],[Quantity]]*Sales_Data[[#This Row],[Unit_Price]]</f>
        <v>986.53</v>
      </c>
      <c r="R3278">
        <f>Sales_Data[[#This Row],[Gross_Sales]]*Sales_Data[[#This Row],[Discount]]</f>
        <v>49.326500000000003</v>
      </c>
      <c r="S3278">
        <f>Sales_Data[[#This Row],[Gross_Sales]]-Sales_Data[[#This Row],[Discount_Amount]]</f>
        <v>937.20349999999996</v>
      </c>
      <c r="T3278">
        <f>Sales_Data[[#This Row],[Net Sales]]-Sales_Data[[#This Row],[Cost]]</f>
        <v>134.73349999999994</v>
      </c>
      <c r="U3278" s="2">
        <f>Sales_Data[[#This Row],[Profit]]/Sales_Data[[#This Row],[Net Sales]]</f>
        <v>0.14376120020891933</v>
      </c>
      <c r="V3278">
        <f>YEAR(Sales_Data[[#This Row],[Order_Date]])</f>
        <v>2025</v>
      </c>
      <c r="W3278" t="str">
        <f>TEXT(Sales_Data[[#This Row],[Order_Date]],"mmm")</f>
        <v>Jun</v>
      </c>
      <c r="X3278">
        <f>MONTH(Sales_Data[[#This Row],[Order_Date]])</f>
        <v>6</v>
      </c>
      <c r="Y3278" t="str">
        <f>"Q"&amp;ROUNDUP(MONTH(Sales_Data[[#This Row],[Order_Date]])/3,0)</f>
        <v>Q2</v>
      </c>
    </row>
    <row r="3279" spans="1:25" x14ac:dyDescent="0.3">
      <c r="A3279" t="s">
        <v>4898</v>
      </c>
      <c r="B3279" s="1">
        <v>45765</v>
      </c>
      <c r="C3279" t="s">
        <v>595</v>
      </c>
      <c r="D3279" t="s">
        <v>1055</v>
      </c>
      <c r="E3279" t="s">
        <v>48</v>
      </c>
      <c r="F3279" t="s">
        <v>49</v>
      </c>
      <c r="G3279" t="s">
        <v>67</v>
      </c>
      <c r="H3279" t="s">
        <v>133</v>
      </c>
      <c r="I3279" t="s">
        <v>138</v>
      </c>
      <c r="J3279">
        <v>2</v>
      </c>
      <c r="K3279">
        <v>35795.93</v>
      </c>
      <c r="L3279">
        <v>0.1</v>
      </c>
      <c r="M3279">
        <v>40797.26</v>
      </c>
      <c r="N3279" t="s">
        <v>83</v>
      </c>
      <c r="O3279" t="s">
        <v>35</v>
      </c>
      <c r="P3279" t="s">
        <v>71</v>
      </c>
      <c r="Q3279">
        <f>Sales_Data[[#This Row],[Quantity]]*Sales_Data[[#This Row],[Unit_Price]]</f>
        <v>71591.86</v>
      </c>
      <c r="R3279">
        <f>Sales_Data[[#This Row],[Gross_Sales]]*Sales_Data[[#This Row],[Discount]]</f>
        <v>7159.1860000000006</v>
      </c>
      <c r="S3279">
        <f>Sales_Data[[#This Row],[Gross_Sales]]-Sales_Data[[#This Row],[Discount_Amount]]</f>
        <v>64432.673999999999</v>
      </c>
      <c r="T3279">
        <f>Sales_Data[[#This Row],[Net Sales]]-Sales_Data[[#This Row],[Cost]]</f>
        <v>23635.413999999997</v>
      </c>
      <c r="U3279" s="2">
        <f>Sales_Data[[#This Row],[Profit]]/Sales_Data[[#This Row],[Net Sales]]</f>
        <v>0.36682342253869515</v>
      </c>
      <c r="V3279">
        <f>YEAR(Sales_Data[[#This Row],[Order_Date]])</f>
        <v>2025</v>
      </c>
      <c r="W3279" t="str">
        <f>TEXT(Sales_Data[[#This Row],[Order_Date]],"mmm")</f>
        <v>Apr</v>
      </c>
      <c r="X3279">
        <f>MONTH(Sales_Data[[#This Row],[Order_Date]])</f>
        <v>4</v>
      </c>
      <c r="Y3279" t="str">
        <f>"Q"&amp;ROUNDUP(MONTH(Sales_Data[[#This Row],[Order_Date]])/3,0)</f>
        <v>Q2</v>
      </c>
    </row>
    <row r="3280" spans="1:25" x14ac:dyDescent="0.3">
      <c r="A3280" t="s">
        <v>4899</v>
      </c>
      <c r="B3280" s="1">
        <v>45676</v>
      </c>
      <c r="C3280" t="s">
        <v>2591</v>
      </c>
      <c r="D3280" t="s">
        <v>224</v>
      </c>
      <c r="E3280" t="s">
        <v>48</v>
      </c>
      <c r="F3280" t="s">
        <v>152</v>
      </c>
      <c r="G3280" t="s">
        <v>75</v>
      </c>
      <c r="H3280" t="s">
        <v>185</v>
      </c>
      <c r="I3280" t="s">
        <v>186</v>
      </c>
      <c r="J3280">
        <v>3</v>
      </c>
      <c r="K3280">
        <v>6618.82</v>
      </c>
      <c r="L3280">
        <v>0.05</v>
      </c>
      <c r="M3280">
        <v>14623.62</v>
      </c>
      <c r="N3280" t="s">
        <v>70</v>
      </c>
      <c r="O3280" t="s">
        <v>35</v>
      </c>
      <c r="P3280" t="s">
        <v>44</v>
      </c>
      <c r="Q3280">
        <f>Sales_Data[[#This Row],[Quantity]]*Sales_Data[[#This Row],[Unit_Price]]</f>
        <v>19856.46</v>
      </c>
      <c r="R3280">
        <f>Sales_Data[[#This Row],[Gross_Sales]]*Sales_Data[[#This Row],[Discount]]</f>
        <v>992.82299999999998</v>
      </c>
      <c r="S3280">
        <f>Sales_Data[[#This Row],[Gross_Sales]]-Sales_Data[[#This Row],[Discount_Amount]]</f>
        <v>18863.636999999999</v>
      </c>
      <c r="T3280">
        <f>Sales_Data[[#This Row],[Net Sales]]-Sales_Data[[#This Row],[Cost]]</f>
        <v>4240.016999999998</v>
      </c>
      <c r="U3280" s="2">
        <f>Sales_Data[[#This Row],[Profit]]/Sales_Data[[#This Row],[Net Sales]]</f>
        <v>0.22477197795949944</v>
      </c>
      <c r="V3280">
        <f>YEAR(Sales_Data[[#This Row],[Order_Date]])</f>
        <v>2025</v>
      </c>
      <c r="W3280" t="str">
        <f>TEXT(Sales_Data[[#This Row],[Order_Date]],"mmm")</f>
        <v>Jan</v>
      </c>
      <c r="X3280">
        <f>MONTH(Sales_Data[[#This Row],[Order_Date]])</f>
        <v>1</v>
      </c>
      <c r="Y3280" t="str">
        <f>"Q"&amp;ROUNDUP(MONTH(Sales_Data[[#This Row],[Order_Date]])/3,0)</f>
        <v>Q1</v>
      </c>
    </row>
    <row r="3281" spans="1:25" x14ac:dyDescent="0.3">
      <c r="A3281" t="s">
        <v>4900</v>
      </c>
      <c r="B3281" s="1">
        <v>45989</v>
      </c>
      <c r="C3281" t="s">
        <v>526</v>
      </c>
      <c r="D3281" t="s">
        <v>359</v>
      </c>
      <c r="E3281" t="s">
        <v>48</v>
      </c>
      <c r="F3281" t="s">
        <v>126</v>
      </c>
      <c r="G3281" t="s">
        <v>21</v>
      </c>
      <c r="H3281" t="s">
        <v>127</v>
      </c>
      <c r="I3281" t="s">
        <v>314</v>
      </c>
      <c r="J3281">
        <v>1</v>
      </c>
      <c r="K3281">
        <v>50190.43</v>
      </c>
      <c r="L3281">
        <v>0.1</v>
      </c>
      <c r="M3281">
        <v>33887.11</v>
      </c>
      <c r="N3281" t="s">
        <v>52</v>
      </c>
      <c r="O3281" t="s">
        <v>35</v>
      </c>
      <c r="P3281" t="s">
        <v>71</v>
      </c>
      <c r="Q3281">
        <f>Sales_Data[[#This Row],[Quantity]]*Sales_Data[[#This Row],[Unit_Price]]</f>
        <v>50190.43</v>
      </c>
      <c r="R3281">
        <f>Sales_Data[[#This Row],[Gross_Sales]]*Sales_Data[[#This Row],[Discount]]</f>
        <v>5019.0430000000006</v>
      </c>
      <c r="S3281">
        <f>Sales_Data[[#This Row],[Gross_Sales]]-Sales_Data[[#This Row],[Discount_Amount]]</f>
        <v>45171.387000000002</v>
      </c>
      <c r="T3281">
        <f>Sales_Data[[#This Row],[Net Sales]]-Sales_Data[[#This Row],[Cost]]</f>
        <v>11284.277000000002</v>
      </c>
      <c r="U3281" s="2">
        <f>Sales_Data[[#This Row],[Profit]]/Sales_Data[[#This Row],[Net Sales]]</f>
        <v>0.24981028366474559</v>
      </c>
      <c r="V3281">
        <f>YEAR(Sales_Data[[#This Row],[Order_Date]])</f>
        <v>2025</v>
      </c>
      <c r="W3281" t="str">
        <f>TEXT(Sales_Data[[#This Row],[Order_Date]],"mmm")</f>
        <v>Nov</v>
      </c>
      <c r="X3281">
        <f>MONTH(Sales_Data[[#This Row],[Order_Date]])</f>
        <v>11</v>
      </c>
      <c r="Y3281" t="str">
        <f>"Q"&amp;ROUNDUP(MONTH(Sales_Data[[#This Row],[Order_Date]])/3,0)</f>
        <v>Q4</v>
      </c>
    </row>
    <row r="3282" spans="1:25" x14ac:dyDescent="0.3">
      <c r="A3282" t="s">
        <v>4901</v>
      </c>
      <c r="B3282" s="1">
        <v>45729</v>
      </c>
      <c r="C3282" t="s">
        <v>4902</v>
      </c>
      <c r="D3282" t="s">
        <v>327</v>
      </c>
      <c r="E3282" t="s">
        <v>30</v>
      </c>
      <c r="F3282" t="s">
        <v>87</v>
      </c>
      <c r="G3282" t="s">
        <v>21</v>
      </c>
      <c r="H3282" t="s">
        <v>297</v>
      </c>
      <c r="I3282" t="s">
        <v>297</v>
      </c>
      <c r="J3282">
        <v>1</v>
      </c>
      <c r="K3282">
        <v>3028.38</v>
      </c>
      <c r="L3282">
        <v>0.05</v>
      </c>
      <c r="M3282">
        <v>2263.27</v>
      </c>
      <c r="N3282" t="s">
        <v>70</v>
      </c>
      <c r="O3282" t="s">
        <v>35</v>
      </c>
      <c r="P3282" t="s">
        <v>71</v>
      </c>
      <c r="Q3282">
        <f>Sales_Data[[#This Row],[Quantity]]*Sales_Data[[#This Row],[Unit_Price]]</f>
        <v>3028.38</v>
      </c>
      <c r="R3282">
        <f>Sales_Data[[#This Row],[Gross_Sales]]*Sales_Data[[#This Row],[Discount]]</f>
        <v>151.41900000000001</v>
      </c>
      <c r="S3282">
        <f>Sales_Data[[#This Row],[Gross_Sales]]-Sales_Data[[#This Row],[Discount_Amount]]</f>
        <v>2876.9610000000002</v>
      </c>
      <c r="T3282">
        <f>Sales_Data[[#This Row],[Net Sales]]-Sales_Data[[#This Row],[Cost]]</f>
        <v>613.69100000000026</v>
      </c>
      <c r="U3282" s="2">
        <f>Sales_Data[[#This Row],[Profit]]/Sales_Data[[#This Row],[Net Sales]]</f>
        <v>0.21331224163275075</v>
      </c>
      <c r="V3282">
        <f>YEAR(Sales_Data[[#This Row],[Order_Date]])</f>
        <v>2025</v>
      </c>
      <c r="W3282" t="str">
        <f>TEXT(Sales_Data[[#This Row],[Order_Date]],"mmm")</f>
        <v>Mar</v>
      </c>
      <c r="X3282">
        <f>MONTH(Sales_Data[[#This Row],[Order_Date]])</f>
        <v>3</v>
      </c>
      <c r="Y3282" t="str">
        <f>"Q"&amp;ROUNDUP(MONTH(Sales_Data[[#This Row],[Order_Date]])/3,0)</f>
        <v>Q1</v>
      </c>
    </row>
    <row r="3283" spans="1:25" x14ac:dyDescent="0.3">
      <c r="A3283" t="s">
        <v>4903</v>
      </c>
      <c r="B3283" s="1">
        <v>45766</v>
      </c>
      <c r="C3283" t="s">
        <v>1779</v>
      </c>
      <c r="D3283" t="s">
        <v>422</v>
      </c>
      <c r="E3283" t="s">
        <v>48</v>
      </c>
      <c r="F3283" t="s">
        <v>152</v>
      </c>
      <c r="G3283" t="s">
        <v>41</v>
      </c>
      <c r="H3283" t="s">
        <v>171</v>
      </c>
      <c r="I3283" t="s">
        <v>191</v>
      </c>
      <c r="J3283">
        <v>2</v>
      </c>
      <c r="K3283">
        <v>6971.59</v>
      </c>
      <c r="L3283">
        <v>0.05</v>
      </c>
      <c r="M3283">
        <v>10848.23</v>
      </c>
      <c r="N3283" t="s">
        <v>109</v>
      </c>
      <c r="O3283" t="s">
        <v>35</v>
      </c>
      <c r="P3283" t="s">
        <v>26</v>
      </c>
      <c r="Q3283">
        <f>Sales_Data[[#This Row],[Quantity]]*Sales_Data[[#This Row],[Unit_Price]]</f>
        <v>13943.18</v>
      </c>
      <c r="R3283">
        <f>Sales_Data[[#This Row],[Gross_Sales]]*Sales_Data[[#This Row],[Discount]]</f>
        <v>697.15900000000011</v>
      </c>
      <c r="S3283">
        <f>Sales_Data[[#This Row],[Gross_Sales]]-Sales_Data[[#This Row],[Discount_Amount]]</f>
        <v>13246.021000000001</v>
      </c>
      <c r="T3283">
        <f>Sales_Data[[#This Row],[Net Sales]]-Sales_Data[[#This Row],[Cost]]</f>
        <v>2397.7910000000011</v>
      </c>
      <c r="U3283" s="2">
        <f>Sales_Data[[#This Row],[Profit]]/Sales_Data[[#This Row],[Net Sales]]</f>
        <v>0.18101971905374459</v>
      </c>
      <c r="V3283">
        <f>YEAR(Sales_Data[[#This Row],[Order_Date]])</f>
        <v>2025</v>
      </c>
      <c r="W3283" t="str">
        <f>TEXT(Sales_Data[[#This Row],[Order_Date]],"mmm")</f>
        <v>Apr</v>
      </c>
      <c r="X3283">
        <f>MONTH(Sales_Data[[#This Row],[Order_Date]])</f>
        <v>4</v>
      </c>
      <c r="Y3283" t="str">
        <f>"Q"&amp;ROUNDUP(MONTH(Sales_Data[[#This Row],[Order_Date]])/3,0)</f>
        <v>Q2</v>
      </c>
    </row>
    <row r="3284" spans="1:25" x14ac:dyDescent="0.3">
      <c r="A3284" t="s">
        <v>4904</v>
      </c>
      <c r="B3284" s="1">
        <v>45925</v>
      </c>
      <c r="C3284" t="s">
        <v>3944</v>
      </c>
      <c r="D3284" t="s">
        <v>414</v>
      </c>
      <c r="E3284" t="s">
        <v>39</v>
      </c>
      <c r="F3284" t="s">
        <v>107</v>
      </c>
      <c r="G3284" t="s">
        <v>41</v>
      </c>
      <c r="H3284" t="s">
        <v>171</v>
      </c>
      <c r="I3284" t="s">
        <v>172</v>
      </c>
      <c r="J3284">
        <v>3</v>
      </c>
      <c r="K3284">
        <v>6000.67</v>
      </c>
      <c r="L3284">
        <v>0.05</v>
      </c>
      <c r="M3284">
        <v>11200.55</v>
      </c>
      <c r="N3284" t="s">
        <v>52</v>
      </c>
      <c r="O3284" t="s">
        <v>53</v>
      </c>
      <c r="P3284" t="s">
        <v>44</v>
      </c>
      <c r="Q3284">
        <f>Sales_Data[[#This Row],[Quantity]]*Sales_Data[[#This Row],[Unit_Price]]</f>
        <v>18002.010000000002</v>
      </c>
      <c r="R3284">
        <f>Sales_Data[[#This Row],[Gross_Sales]]*Sales_Data[[#This Row],[Discount]]</f>
        <v>900.10050000000012</v>
      </c>
      <c r="S3284">
        <f>Sales_Data[[#This Row],[Gross_Sales]]-Sales_Data[[#This Row],[Discount_Amount]]</f>
        <v>17101.909500000002</v>
      </c>
      <c r="T3284">
        <f>Sales_Data[[#This Row],[Net Sales]]-Sales_Data[[#This Row],[Cost]]</f>
        <v>5901.3595000000023</v>
      </c>
      <c r="U3284" s="2">
        <f>Sales_Data[[#This Row],[Profit]]/Sales_Data[[#This Row],[Net Sales]]</f>
        <v>0.34507020984995868</v>
      </c>
      <c r="V3284">
        <f>YEAR(Sales_Data[[#This Row],[Order_Date]])</f>
        <v>2025</v>
      </c>
      <c r="W3284" t="str">
        <f>TEXT(Sales_Data[[#This Row],[Order_Date]],"mmm")</f>
        <v>Sep</v>
      </c>
      <c r="X3284">
        <f>MONTH(Sales_Data[[#This Row],[Order_Date]])</f>
        <v>9</v>
      </c>
      <c r="Y3284" t="str">
        <f>"Q"&amp;ROUNDUP(MONTH(Sales_Data[[#This Row],[Order_Date]])/3,0)</f>
        <v>Q3</v>
      </c>
    </row>
    <row r="3285" spans="1:25" x14ac:dyDescent="0.3">
      <c r="A3285" t="s">
        <v>4905</v>
      </c>
      <c r="B3285" s="1">
        <v>45897</v>
      </c>
      <c r="C3285" t="s">
        <v>163</v>
      </c>
      <c r="D3285" t="s">
        <v>106</v>
      </c>
      <c r="E3285" t="s">
        <v>19</v>
      </c>
      <c r="F3285" t="s">
        <v>81</v>
      </c>
      <c r="G3285" t="s">
        <v>41</v>
      </c>
      <c r="H3285" t="s">
        <v>171</v>
      </c>
      <c r="I3285" t="s">
        <v>191</v>
      </c>
      <c r="J3285">
        <v>3</v>
      </c>
      <c r="K3285">
        <v>10163.42</v>
      </c>
      <c r="L3285">
        <v>0.1</v>
      </c>
      <c r="M3285">
        <v>20879.97</v>
      </c>
      <c r="N3285" t="s">
        <v>83</v>
      </c>
      <c r="O3285" t="s">
        <v>35</v>
      </c>
      <c r="P3285" t="s">
        <v>71</v>
      </c>
      <c r="Q3285">
        <f>Sales_Data[[#This Row],[Quantity]]*Sales_Data[[#This Row],[Unit_Price]]</f>
        <v>30490.260000000002</v>
      </c>
      <c r="R3285">
        <f>Sales_Data[[#This Row],[Gross_Sales]]*Sales_Data[[#This Row],[Discount]]</f>
        <v>3049.0260000000003</v>
      </c>
      <c r="S3285">
        <f>Sales_Data[[#This Row],[Gross_Sales]]-Sales_Data[[#This Row],[Discount_Amount]]</f>
        <v>27441.234</v>
      </c>
      <c r="T3285">
        <f>Sales_Data[[#This Row],[Net Sales]]-Sales_Data[[#This Row],[Cost]]</f>
        <v>6561.2639999999992</v>
      </c>
      <c r="U3285" s="2">
        <f>Sales_Data[[#This Row],[Profit]]/Sales_Data[[#This Row],[Net Sales]]</f>
        <v>0.23910236689793174</v>
      </c>
      <c r="V3285">
        <f>YEAR(Sales_Data[[#This Row],[Order_Date]])</f>
        <v>2025</v>
      </c>
      <c r="W3285" t="str">
        <f>TEXT(Sales_Data[[#This Row],[Order_Date]],"mmm")</f>
        <v>Aug</v>
      </c>
      <c r="X3285">
        <f>MONTH(Sales_Data[[#This Row],[Order_Date]])</f>
        <v>8</v>
      </c>
      <c r="Y3285" t="str">
        <f>"Q"&amp;ROUNDUP(MONTH(Sales_Data[[#This Row],[Order_Date]])/3,0)</f>
        <v>Q3</v>
      </c>
    </row>
    <row r="3286" spans="1:25" x14ac:dyDescent="0.3">
      <c r="A3286" t="s">
        <v>4906</v>
      </c>
      <c r="B3286" s="1">
        <v>45958</v>
      </c>
      <c r="C3286" t="s">
        <v>1063</v>
      </c>
      <c r="D3286" t="s">
        <v>218</v>
      </c>
      <c r="E3286" t="s">
        <v>30</v>
      </c>
      <c r="F3286" t="s">
        <v>87</v>
      </c>
      <c r="G3286" t="s">
        <v>21</v>
      </c>
      <c r="H3286" t="s">
        <v>127</v>
      </c>
      <c r="I3286" t="s">
        <v>342</v>
      </c>
      <c r="J3286">
        <v>3</v>
      </c>
      <c r="K3286">
        <v>4627.5600000000004</v>
      </c>
      <c r="L3286">
        <v>0.1</v>
      </c>
      <c r="M3286">
        <v>9437.76</v>
      </c>
      <c r="N3286" t="s">
        <v>109</v>
      </c>
      <c r="O3286" t="s">
        <v>25</v>
      </c>
      <c r="P3286" t="s">
        <v>26</v>
      </c>
      <c r="Q3286">
        <f>Sales_Data[[#This Row],[Quantity]]*Sales_Data[[#This Row],[Unit_Price]]</f>
        <v>13882.68</v>
      </c>
      <c r="R3286">
        <f>Sales_Data[[#This Row],[Gross_Sales]]*Sales_Data[[#This Row],[Discount]]</f>
        <v>1388.268</v>
      </c>
      <c r="S3286">
        <f>Sales_Data[[#This Row],[Gross_Sales]]-Sales_Data[[#This Row],[Discount_Amount]]</f>
        <v>12494.412</v>
      </c>
      <c r="T3286">
        <f>Sales_Data[[#This Row],[Net Sales]]-Sales_Data[[#This Row],[Cost]]</f>
        <v>3056.652</v>
      </c>
      <c r="U3286" s="2">
        <f>Sales_Data[[#This Row],[Profit]]/Sales_Data[[#This Row],[Net Sales]]</f>
        <v>0.24464152454713356</v>
      </c>
      <c r="V3286">
        <f>YEAR(Sales_Data[[#This Row],[Order_Date]])</f>
        <v>2025</v>
      </c>
      <c r="W3286" t="str">
        <f>TEXT(Sales_Data[[#This Row],[Order_Date]],"mmm")</f>
        <v>Oct</v>
      </c>
      <c r="X3286">
        <f>MONTH(Sales_Data[[#This Row],[Order_Date]])</f>
        <v>10</v>
      </c>
      <c r="Y3286" t="str">
        <f>"Q"&amp;ROUNDUP(MONTH(Sales_Data[[#This Row],[Order_Date]])/3,0)</f>
        <v>Q4</v>
      </c>
    </row>
    <row r="3287" spans="1:25" x14ac:dyDescent="0.3">
      <c r="A3287" t="s">
        <v>4907</v>
      </c>
      <c r="B3287" s="1">
        <v>45747</v>
      </c>
      <c r="C3287" t="s">
        <v>602</v>
      </c>
      <c r="D3287" t="s">
        <v>183</v>
      </c>
      <c r="E3287" t="s">
        <v>119</v>
      </c>
      <c r="F3287" t="s">
        <v>146</v>
      </c>
      <c r="G3287" t="s">
        <v>67</v>
      </c>
      <c r="H3287" t="s">
        <v>121</v>
      </c>
      <c r="I3287" t="s">
        <v>142</v>
      </c>
      <c r="J3287">
        <v>1</v>
      </c>
      <c r="K3287">
        <v>8291.2999999999993</v>
      </c>
      <c r="L3287">
        <v>0.2</v>
      </c>
      <c r="M3287">
        <v>5000.8500000000004</v>
      </c>
      <c r="N3287" t="s">
        <v>109</v>
      </c>
      <c r="O3287" t="s">
        <v>35</v>
      </c>
      <c r="P3287" t="s">
        <v>71</v>
      </c>
      <c r="Q3287">
        <f>Sales_Data[[#This Row],[Quantity]]*Sales_Data[[#This Row],[Unit_Price]]</f>
        <v>8291.2999999999993</v>
      </c>
      <c r="R3287">
        <f>Sales_Data[[#This Row],[Gross_Sales]]*Sales_Data[[#This Row],[Discount]]</f>
        <v>1658.26</v>
      </c>
      <c r="S3287">
        <f>Sales_Data[[#This Row],[Gross_Sales]]-Sales_Data[[#This Row],[Discount_Amount]]</f>
        <v>6633.0399999999991</v>
      </c>
      <c r="T3287">
        <f>Sales_Data[[#This Row],[Net Sales]]-Sales_Data[[#This Row],[Cost]]</f>
        <v>1632.1899999999987</v>
      </c>
      <c r="U3287" s="2">
        <f>Sales_Data[[#This Row],[Profit]]/Sales_Data[[#This Row],[Net Sales]]</f>
        <v>0.24606967544293401</v>
      </c>
      <c r="V3287">
        <f>YEAR(Sales_Data[[#This Row],[Order_Date]])</f>
        <v>2025</v>
      </c>
      <c r="W3287" t="str">
        <f>TEXT(Sales_Data[[#This Row],[Order_Date]],"mmm")</f>
        <v>Mar</v>
      </c>
      <c r="X3287">
        <f>MONTH(Sales_Data[[#This Row],[Order_Date]])</f>
        <v>3</v>
      </c>
      <c r="Y3287" t="str">
        <f>"Q"&amp;ROUNDUP(MONTH(Sales_Data[[#This Row],[Order_Date]])/3,0)</f>
        <v>Q1</v>
      </c>
    </row>
    <row r="3288" spans="1:25" x14ac:dyDescent="0.3">
      <c r="A3288" t="s">
        <v>4908</v>
      </c>
      <c r="B3288" s="1">
        <v>45760</v>
      </c>
      <c r="C3288" t="s">
        <v>1898</v>
      </c>
      <c r="D3288" t="s">
        <v>450</v>
      </c>
      <c r="E3288" t="s">
        <v>48</v>
      </c>
      <c r="F3288" t="s">
        <v>152</v>
      </c>
      <c r="G3288" t="s">
        <v>41</v>
      </c>
      <c r="H3288" t="s">
        <v>42</v>
      </c>
      <c r="I3288" t="s">
        <v>43</v>
      </c>
      <c r="J3288">
        <v>1</v>
      </c>
      <c r="K3288">
        <v>59952.24</v>
      </c>
      <c r="L3288">
        <v>0.15</v>
      </c>
      <c r="M3288">
        <v>37071.42</v>
      </c>
      <c r="N3288" t="s">
        <v>70</v>
      </c>
      <c r="O3288" t="s">
        <v>35</v>
      </c>
      <c r="P3288" t="s">
        <v>71</v>
      </c>
      <c r="Q3288">
        <f>Sales_Data[[#This Row],[Quantity]]*Sales_Data[[#This Row],[Unit_Price]]</f>
        <v>59952.24</v>
      </c>
      <c r="R3288">
        <f>Sales_Data[[#This Row],[Gross_Sales]]*Sales_Data[[#This Row],[Discount]]</f>
        <v>8992.8359999999993</v>
      </c>
      <c r="S3288">
        <f>Sales_Data[[#This Row],[Gross_Sales]]-Sales_Data[[#This Row],[Discount_Amount]]</f>
        <v>50959.403999999995</v>
      </c>
      <c r="T3288">
        <f>Sales_Data[[#This Row],[Net Sales]]-Sales_Data[[#This Row],[Cost]]</f>
        <v>13887.983999999997</v>
      </c>
      <c r="U3288" s="2">
        <f>Sales_Data[[#This Row],[Profit]]/Sales_Data[[#This Row],[Net Sales]]</f>
        <v>0.2725303459200582</v>
      </c>
      <c r="V3288">
        <f>YEAR(Sales_Data[[#This Row],[Order_Date]])</f>
        <v>2025</v>
      </c>
      <c r="W3288" t="str">
        <f>TEXT(Sales_Data[[#This Row],[Order_Date]],"mmm")</f>
        <v>Apr</v>
      </c>
      <c r="X3288">
        <f>MONTH(Sales_Data[[#This Row],[Order_Date]])</f>
        <v>4</v>
      </c>
      <c r="Y3288" t="str">
        <f>"Q"&amp;ROUNDUP(MONTH(Sales_Data[[#This Row],[Order_Date]])/3,0)</f>
        <v>Q2</v>
      </c>
    </row>
    <row r="3289" spans="1:25" x14ac:dyDescent="0.3">
      <c r="A3289" t="s">
        <v>4909</v>
      </c>
      <c r="B3289" s="1">
        <v>45907</v>
      </c>
      <c r="C3289" t="s">
        <v>159</v>
      </c>
      <c r="D3289" t="s">
        <v>422</v>
      </c>
      <c r="E3289" t="s">
        <v>19</v>
      </c>
      <c r="F3289" t="s">
        <v>81</v>
      </c>
      <c r="G3289" t="s">
        <v>21</v>
      </c>
      <c r="H3289" t="s">
        <v>22</v>
      </c>
      <c r="I3289" t="s">
        <v>62</v>
      </c>
      <c r="J3289">
        <v>5</v>
      </c>
      <c r="K3289">
        <v>2045.68</v>
      </c>
      <c r="L3289">
        <v>0.05</v>
      </c>
      <c r="M3289">
        <v>8170.88</v>
      </c>
      <c r="N3289" t="s">
        <v>24</v>
      </c>
      <c r="O3289" t="s">
        <v>25</v>
      </c>
      <c r="P3289" t="s">
        <v>26</v>
      </c>
      <c r="Q3289">
        <f>Sales_Data[[#This Row],[Quantity]]*Sales_Data[[#This Row],[Unit_Price]]</f>
        <v>10228.4</v>
      </c>
      <c r="R3289">
        <f>Sales_Data[[#This Row],[Gross_Sales]]*Sales_Data[[#This Row],[Discount]]</f>
        <v>511.42</v>
      </c>
      <c r="S3289">
        <f>Sales_Data[[#This Row],[Gross_Sales]]-Sales_Data[[#This Row],[Discount_Amount]]</f>
        <v>9716.98</v>
      </c>
      <c r="T3289">
        <f>Sales_Data[[#This Row],[Net Sales]]-Sales_Data[[#This Row],[Cost]]</f>
        <v>1546.0999999999995</v>
      </c>
      <c r="U3289" s="2">
        <f>Sales_Data[[#This Row],[Profit]]/Sales_Data[[#This Row],[Net Sales]]</f>
        <v>0.15911322242095791</v>
      </c>
      <c r="V3289">
        <f>YEAR(Sales_Data[[#This Row],[Order_Date]])</f>
        <v>2025</v>
      </c>
      <c r="W3289" t="str">
        <f>TEXT(Sales_Data[[#This Row],[Order_Date]],"mmm")</f>
        <v>Sep</v>
      </c>
      <c r="X3289">
        <f>MONTH(Sales_Data[[#This Row],[Order_Date]])</f>
        <v>9</v>
      </c>
      <c r="Y3289" t="str">
        <f>"Q"&amp;ROUNDUP(MONTH(Sales_Data[[#This Row],[Order_Date]])/3,0)</f>
        <v>Q3</v>
      </c>
    </row>
    <row r="3290" spans="1:25" x14ac:dyDescent="0.3">
      <c r="A3290" t="s">
        <v>4910</v>
      </c>
      <c r="B3290" s="1">
        <v>45665</v>
      </c>
      <c r="C3290" t="s">
        <v>2897</v>
      </c>
      <c r="D3290" t="s">
        <v>1122</v>
      </c>
      <c r="E3290" t="s">
        <v>30</v>
      </c>
      <c r="F3290" t="s">
        <v>31</v>
      </c>
      <c r="G3290" t="s">
        <v>41</v>
      </c>
      <c r="H3290" t="s">
        <v>102</v>
      </c>
      <c r="I3290" t="s">
        <v>103</v>
      </c>
      <c r="J3290">
        <v>5</v>
      </c>
      <c r="K3290">
        <v>824.55</v>
      </c>
      <c r="L3290">
        <v>0</v>
      </c>
      <c r="M3290">
        <v>2623.97</v>
      </c>
      <c r="N3290" t="s">
        <v>24</v>
      </c>
      <c r="O3290" t="s">
        <v>25</v>
      </c>
      <c r="P3290" t="s">
        <v>71</v>
      </c>
      <c r="Q3290">
        <f>Sales_Data[[#This Row],[Quantity]]*Sales_Data[[#This Row],[Unit_Price]]</f>
        <v>4122.75</v>
      </c>
      <c r="R3290">
        <f>Sales_Data[[#This Row],[Gross_Sales]]*Sales_Data[[#This Row],[Discount]]</f>
        <v>0</v>
      </c>
      <c r="S3290">
        <f>Sales_Data[[#This Row],[Gross_Sales]]-Sales_Data[[#This Row],[Discount_Amount]]</f>
        <v>4122.75</v>
      </c>
      <c r="T3290">
        <f>Sales_Data[[#This Row],[Net Sales]]-Sales_Data[[#This Row],[Cost]]</f>
        <v>1498.7800000000002</v>
      </c>
      <c r="U3290" s="2">
        <f>Sales_Data[[#This Row],[Profit]]/Sales_Data[[#This Row],[Net Sales]]</f>
        <v>0.36353890000606398</v>
      </c>
      <c r="V3290">
        <f>YEAR(Sales_Data[[#This Row],[Order_Date]])</f>
        <v>2025</v>
      </c>
      <c r="W3290" t="str">
        <f>TEXT(Sales_Data[[#This Row],[Order_Date]],"mmm")</f>
        <v>Jan</v>
      </c>
      <c r="X3290">
        <f>MONTH(Sales_Data[[#This Row],[Order_Date]])</f>
        <v>1</v>
      </c>
      <c r="Y3290" t="str">
        <f>"Q"&amp;ROUNDUP(MONTH(Sales_Data[[#This Row],[Order_Date]])/3,0)</f>
        <v>Q1</v>
      </c>
    </row>
    <row r="3291" spans="1:25" x14ac:dyDescent="0.3">
      <c r="A3291" t="s">
        <v>4911</v>
      </c>
      <c r="B3291" s="1">
        <v>45810</v>
      </c>
      <c r="C3291" t="s">
        <v>970</v>
      </c>
      <c r="D3291" t="s">
        <v>141</v>
      </c>
      <c r="E3291" t="s">
        <v>48</v>
      </c>
      <c r="F3291" t="s">
        <v>126</v>
      </c>
      <c r="G3291" t="s">
        <v>75</v>
      </c>
      <c r="H3291" t="s">
        <v>256</v>
      </c>
      <c r="I3291" t="s">
        <v>257</v>
      </c>
      <c r="J3291">
        <v>2</v>
      </c>
      <c r="K3291">
        <v>64219.32</v>
      </c>
      <c r="L3291">
        <v>0.1</v>
      </c>
      <c r="M3291">
        <v>83234.880000000005</v>
      </c>
      <c r="N3291" t="s">
        <v>24</v>
      </c>
      <c r="O3291" t="s">
        <v>25</v>
      </c>
      <c r="P3291" t="s">
        <v>44</v>
      </c>
      <c r="Q3291">
        <f>Sales_Data[[#This Row],[Quantity]]*Sales_Data[[#This Row],[Unit_Price]]</f>
        <v>128438.64</v>
      </c>
      <c r="R3291">
        <f>Sales_Data[[#This Row],[Gross_Sales]]*Sales_Data[[#This Row],[Discount]]</f>
        <v>12843.864000000001</v>
      </c>
      <c r="S3291">
        <f>Sales_Data[[#This Row],[Gross_Sales]]-Sales_Data[[#This Row],[Discount_Amount]]</f>
        <v>115594.776</v>
      </c>
      <c r="T3291">
        <f>Sales_Data[[#This Row],[Net Sales]]-Sales_Data[[#This Row],[Cost]]</f>
        <v>32359.895999999993</v>
      </c>
      <c r="U3291" s="2">
        <f>Sales_Data[[#This Row],[Profit]]/Sales_Data[[#This Row],[Net Sales]]</f>
        <v>0.27994254688464465</v>
      </c>
      <c r="V3291">
        <f>YEAR(Sales_Data[[#This Row],[Order_Date]])</f>
        <v>2025</v>
      </c>
      <c r="W3291" t="str">
        <f>TEXT(Sales_Data[[#This Row],[Order_Date]],"mmm")</f>
        <v>Jun</v>
      </c>
      <c r="X3291">
        <f>MONTH(Sales_Data[[#This Row],[Order_Date]])</f>
        <v>6</v>
      </c>
      <c r="Y3291" t="str">
        <f>"Q"&amp;ROUNDUP(MONTH(Sales_Data[[#This Row],[Order_Date]])/3,0)</f>
        <v>Q2</v>
      </c>
    </row>
    <row r="3292" spans="1:25" x14ac:dyDescent="0.3">
      <c r="A3292" t="s">
        <v>4912</v>
      </c>
      <c r="B3292" s="1">
        <v>46004</v>
      </c>
      <c r="C3292" t="s">
        <v>3692</v>
      </c>
      <c r="D3292" t="s">
        <v>92</v>
      </c>
      <c r="E3292" t="s">
        <v>48</v>
      </c>
      <c r="F3292" t="s">
        <v>49</v>
      </c>
      <c r="G3292" t="s">
        <v>41</v>
      </c>
      <c r="H3292" t="s">
        <v>171</v>
      </c>
      <c r="I3292" t="s">
        <v>172</v>
      </c>
      <c r="J3292">
        <v>2</v>
      </c>
      <c r="K3292">
        <v>32462.65</v>
      </c>
      <c r="L3292">
        <v>0.1</v>
      </c>
      <c r="M3292">
        <v>45218.58</v>
      </c>
      <c r="N3292" t="s">
        <v>83</v>
      </c>
      <c r="O3292" t="s">
        <v>35</v>
      </c>
      <c r="P3292" t="s">
        <v>71</v>
      </c>
      <c r="Q3292">
        <f>Sales_Data[[#This Row],[Quantity]]*Sales_Data[[#This Row],[Unit_Price]]</f>
        <v>64925.3</v>
      </c>
      <c r="R3292">
        <f>Sales_Data[[#This Row],[Gross_Sales]]*Sales_Data[[#This Row],[Discount]]</f>
        <v>6492.5300000000007</v>
      </c>
      <c r="S3292">
        <f>Sales_Data[[#This Row],[Gross_Sales]]-Sales_Data[[#This Row],[Discount_Amount]]</f>
        <v>58432.770000000004</v>
      </c>
      <c r="T3292">
        <f>Sales_Data[[#This Row],[Net Sales]]-Sales_Data[[#This Row],[Cost]]</f>
        <v>13214.190000000002</v>
      </c>
      <c r="U3292" s="2">
        <f>Sales_Data[[#This Row],[Profit]]/Sales_Data[[#This Row],[Net Sales]]</f>
        <v>0.22614348078997457</v>
      </c>
      <c r="V3292">
        <f>YEAR(Sales_Data[[#This Row],[Order_Date]])</f>
        <v>2025</v>
      </c>
      <c r="W3292" t="str">
        <f>TEXT(Sales_Data[[#This Row],[Order_Date]],"mmm")</f>
        <v>Dec</v>
      </c>
      <c r="X3292">
        <f>MONTH(Sales_Data[[#This Row],[Order_Date]])</f>
        <v>12</v>
      </c>
      <c r="Y3292" t="str">
        <f>"Q"&amp;ROUNDUP(MONTH(Sales_Data[[#This Row],[Order_Date]])/3,0)</f>
        <v>Q4</v>
      </c>
    </row>
    <row r="3293" spans="1:25" x14ac:dyDescent="0.3">
      <c r="A3293" t="s">
        <v>4913</v>
      </c>
      <c r="B3293" s="1">
        <v>45831</v>
      </c>
      <c r="C3293" t="s">
        <v>3644</v>
      </c>
      <c r="D3293" t="s">
        <v>302</v>
      </c>
      <c r="E3293" t="s">
        <v>30</v>
      </c>
      <c r="F3293" t="s">
        <v>210</v>
      </c>
      <c r="G3293" t="s">
        <v>75</v>
      </c>
      <c r="H3293" t="s">
        <v>256</v>
      </c>
      <c r="I3293" t="s">
        <v>257</v>
      </c>
      <c r="J3293">
        <v>4</v>
      </c>
      <c r="K3293">
        <v>1381.52</v>
      </c>
      <c r="L3293">
        <v>0.05</v>
      </c>
      <c r="M3293">
        <v>4495.4799999999996</v>
      </c>
      <c r="N3293" t="s">
        <v>24</v>
      </c>
      <c r="O3293" t="s">
        <v>35</v>
      </c>
      <c r="P3293" t="s">
        <v>71</v>
      </c>
      <c r="Q3293">
        <f>Sales_Data[[#This Row],[Quantity]]*Sales_Data[[#This Row],[Unit_Price]]</f>
        <v>5526.08</v>
      </c>
      <c r="R3293">
        <f>Sales_Data[[#This Row],[Gross_Sales]]*Sales_Data[[#This Row],[Discount]]</f>
        <v>276.30400000000003</v>
      </c>
      <c r="S3293">
        <f>Sales_Data[[#This Row],[Gross_Sales]]-Sales_Data[[#This Row],[Discount_Amount]]</f>
        <v>5249.7759999999998</v>
      </c>
      <c r="T3293">
        <f>Sales_Data[[#This Row],[Net Sales]]-Sales_Data[[#This Row],[Cost]]</f>
        <v>754.29600000000028</v>
      </c>
      <c r="U3293" s="2">
        <f>Sales_Data[[#This Row],[Profit]]/Sales_Data[[#This Row],[Net Sales]]</f>
        <v>0.14368155898461196</v>
      </c>
      <c r="V3293">
        <f>YEAR(Sales_Data[[#This Row],[Order_Date]])</f>
        <v>2025</v>
      </c>
      <c r="W3293" t="str">
        <f>TEXT(Sales_Data[[#This Row],[Order_Date]],"mmm")</f>
        <v>Jun</v>
      </c>
      <c r="X3293">
        <f>MONTH(Sales_Data[[#This Row],[Order_Date]])</f>
        <v>6</v>
      </c>
      <c r="Y3293" t="str">
        <f>"Q"&amp;ROUNDUP(MONTH(Sales_Data[[#This Row],[Order_Date]])/3,0)</f>
        <v>Q2</v>
      </c>
    </row>
    <row r="3294" spans="1:25" x14ac:dyDescent="0.3">
      <c r="A3294" t="s">
        <v>4914</v>
      </c>
      <c r="B3294" s="1">
        <v>46000</v>
      </c>
      <c r="C3294" t="s">
        <v>2263</v>
      </c>
      <c r="D3294" t="s">
        <v>183</v>
      </c>
      <c r="E3294" t="s">
        <v>119</v>
      </c>
      <c r="F3294" t="s">
        <v>184</v>
      </c>
      <c r="G3294" t="s">
        <v>67</v>
      </c>
      <c r="H3294" t="s">
        <v>68</v>
      </c>
      <c r="I3294" t="s">
        <v>97</v>
      </c>
      <c r="J3294">
        <v>1</v>
      </c>
      <c r="K3294">
        <v>7042.15</v>
      </c>
      <c r="L3294">
        <v>0</v>
      </c>
      <c r="M3294">
        <v>5519.89</v>
      </c>
      <c r="N3294" t="s">
        <v>70</v>
      </c>
      <c r="O3294" t="s">
        <v>35</v>
      </c>
      <c r="P3294" t="s">
        <v>71</v>
      </c>
      <c r="Q3294">
        <f>Sales_Data[[#This Row],[Quantity]]*Sales_Data[[#This Row],[Unit_Price]]</f>
        <v>7042.15</v>
      </c>
      <c r="R3294">
        <f>Sales_Data[[#This Row],[Gross_Sales]]*Sales_Data[[#This Row],[Discount]]</f>
        <v>0</v>
      </c>
      <c r="S3294">
        <f>Sales_Data[[#This Row],[Gross_Sales]]-Sales_Data[[#This Row],[Discount_Amount]]</f>
        <v>7042.15</v>
      </c>
      <c r="T3294">
        <f>Sales_Data[[#This Row],[Net Sales]]-Sales_Data[[#This Row],[Cost]]</f>
        <v>1522.2599999999993</v>
      </c>
      <c r="U3294" s="2">
        <f>Sales_Data[[#This Row],[Profit]]/Sales_Data[[#This Row],[Net Sales]]</f>
        <v>0.21616409761223482</v>
      </c>
      <c r="V3294">
        <f>YEAR(Sales_Data[[#This Row],[Order_Date]])</f>
        <v>2025</v>
      </c>
      <c r="W3294" t="str">
        <f>TEXT(Sales_Data[[#This Row],[Order_Date]],"mmm")</f>
        <v>Dec</v>
      </c>
      <c r="X3294">
        <f>MONTH(Sales_Data[[#This Row],[Order_Date]])</f>
        <v>12</v>
      </c>
      <c r="Y3294" t="str">
        <f>"Q"&amp;ROUNDUP(MONTH(Sales_Data[[#This Row],[Order_Date]])/3,0)</f>
        <v>Q4</v>
      </c>
    </row>
    <row r="3295" spans="1:25" x14ac:dyDescent="0.3">
      <c r="A3295" t="s">
        <v>4915</v>
      </c>
      <c r="B3295" s="1">
        <v>45815</v>
      </c>
      <c r="C3295" t="s">
        <v>4916</v>
      </c>
      <c r="D3295" t="s">
        <v>1004</v>
      </c>
      <c r="E3295" t="s">
        <v>39</v>
      </c>
      <c r="F3295" t="s">
        <v>107</v>
      </c>
      <c r="G3295" t="s">
        <v>67</v>
      </c>
      <c r="H3295" t="s">
        <v>121</v>
      </c>
      <c r="I3295" t="s">
        <v>122</v>
      </c>
      <c r="J3295">
        <v>1</v>
      </c>
      <c r="K3295">
        <v>2144.2800000000002</v>
      </c>
      <c r="L3295">
        <v>0.1</v>
      </c>
      <c r="M3295">
        <v>1262.31</v>
      </c>
      <c r="N3295" t="s">
        <v>83</v>
      </c>
      <c r="O3295" t="s">
        <v>35</v>
      </c>
      <c r="P3295" t="s">
        <v>44</v>
      </c>
      <c r="Q3295">
        <f>Sales_Data[[#This Row],[Quantity]]*Sales_Data[[#This Row],[Unit_Price]]</f>
        <v>2144.2800000000002</v>
      </c>
      <c r="R3295">
        <f>Sales_Data[[#This Row],[Gross_Sales]]*Sales_Data[[#This Row],[Discount]]</f>
        <v>214.42800000000003</v>
      </c>
      <c r="S3295">
        <f>Sales_Data[[#This Row],[Gross_Sales]]-Sales_Data[[#This Row],[Discount_Amount]]</f>
        <v>1929.8520000000001</v>
      </c>
      <c r="T3295">
        <f>Sales_Data[[#This Row],[Net Sales]]-Sales_Data[[#This Row],[Cost]]</f>
        <v>667.54200000000014</v>
      </c>
      <c r="U3295" s="2">
        <f>Sales_Data[[#This Row],[Profit]]/Sales_Data[[#This Row],[Net Sales]]</f>
        <v>0.34590320915800804</v>
      </c>
      <c r="V3295">
        <f>YEAR(Sales_Data[[#This Row],[Order_Date]])</f>
        <v>2025</v>
      </c>
      <c r="W3295" t="str">
        <f>TEXT(Sales_Data[[#This Row],[Order_Date]],"mmm")</f>
        <v>Jun</v>
      </c>
      <c r="X3295">
        <f>MONTH(Sales_Data[[#This Row],[Order_Date]])</f>
        <v>6</v>
      </c>
      <c r="Y3295" t="str">
        <f>"Q"&amp;ROUNDUP(MONTH(Sales_Data[[#This Row],[Order_Date]])/3,0)</f>
        <v>Q2</v>
      </c>
    </row>
    <row r="3296" spans="1:25" x14ac:dyDescent="0.3">
      <c r="A3296" t="s">
        <v>4917</v>
      </c>
      <c r="B3296" s="1">
        <v>45872</v>
      </c>
      <c r="C3296" t="s">
        <v>3020</v>
      </c>
      <c r="D3296" t="s">
        <v>433</v>
      </c>
      <c r="E3296" t="s">
        <v>48</v>
      </c>
      <c r="F3296" t="s">
        <v>132</v>
      </c>
      <c r="G3296" t="s">
        <v>41</v>
      </c>
      <c r="H3296" t="s">
        <v>102</v>
      </c>
      <c r="I3296" t="s">
        <v>388</v>
      </c>
      <c r="J3296">
        <v>2</v>
      </c>
      <c r="K3296">
        <v>47678.2</v>
      </c>
      <c r="L3296">
        <v>0.05</v>
      </c>
      <c r="M3296">
        <v>72203.839999999997</v>
      </c>
      <c r="N3296" t="s">
        <v>83</v>
      </c>
      <c r="O3296" t="s">
        <v>53</v>
      </c>
      <c r="P3296" t="s">
        <v>71</v>
      </c>
      <c r="Q3296">
        <f>Sales_Data[[#This Row],[Quantity]]*Sales_Data[[#This Row],[Unit_Price]]</f>
        <v>95356.4</v>
      </c>
      <c r="R3296">
        <f>Sales_Data[[#This Row],[Gross_Sales]]*Sales_Data[[#This Row],[Discount]]</f>
        <v>4767.82</v>
      </c>
      <c r="S3296">
        <f>Sales_Data[[#This Row],[Gross_Sales]]-Sales_Data[[#This Row],[Discount_Amount]]</f>
        <v>90588.579999999987</v>
      </c>
      <c r="T3296">
        <f>Sales_Data[[#This Row],[Net Sales]]-Sales_Data[[#This Row],[Cost]]</f>
        <v>18384.739999999991</v>
      </c>
      <c r="U3296" s="2">
        <f>Sales_Data[[#This Row],[Profit]]/Sales_Data[[#This Row],[Net Sales]]</f>
        <v>0.20294765631606096</v>
      </c>
      <c r="V3296">
        <f>YEAR(Sales_Data[[#This Row],[Order_Date]])</f>
        <v>2025</v>
      </c>
      <c r="W3296" t="str">
        <f>TEXT(Sales_Data[[#This Row],[Order_Date]],"mmm")</f>
        <v>Aug</v>
      </c>
      <c r="X3296">
        <f>MONTH(Sales_Data[[#This Row],[Order_Date]])</f>
        <v>8</v>
      </c>
      <c r="Y3296" t="str">
        <f>"Q"&amp;ROUNDUP(MONTH(Sales_Data[[#This Row],[Order_Date]])/3,0)</f>
        <v>Q3</v>
      </c>
    </row>
    <row r="3297" spans="1:25" x14ac:dyDescent="0.3">
      <c r="A3297" t="s">
        <v>4918</v>
      </c>
      <c r="B3297" s="1">
        <v>45834</v>
      </c>
      <c r="C3297" t="s">
        <v>1593</v>
      </c>
      <c r="D3297" t="s">
        <v>125</v>
      </c>
      <c r="E3297" t="s">
        <v>19</v>
      </c>
      <c r="F3297" t="s">
        <v>66</v>
      </c>
      <c r="G3297" t="s">
        <v>41</v>
      </c>
      <c r="H3297" t="s">
        <v>102</v>
      </c>
      <c r="I3297" t="s">
        <v>388</v>
      </c>
      <c r="J3297">
        <v>4</v>
      </c>
      <c r="K3297">
        <v>15185.04</v>
      </c>
      <c r="L3297">
        <v>0.15</v>
      </c>
      <c r="M3297">
        <v>36567.660000000003</v>
      </c>
      <c r="N3297" t="s">
        <v>52</v>
      </c>
      <c r="O3297" t="s">
        <v>35</v>
      </c>
      <c r="P3297" t="s">
        <v>71</v>
      </c>
      <c r="Q3297">
        <f>Sales_Data[[#This Row],[Quantity]]*Sales_Data[[#This Row],[Unit_Price]]</f>
        <v>60740.160000000003</v>
      </c>
      <c r="R3297">
        <f>Sales_Data[[#This Row],[Gross_Sales]]*Sales_Data[[#This Row],[Discount]]</f>
        <v>9111.0239999999994</v>
      </c>
      <c r="S3297">
        <f>Sales_Data[[#This Row],[Gross_Sales]]-Sales_Data[[#This Row],[Discount_Amount]]</f>
        <v>51629.136000000006</v>
      </c>
      <c r="T3297">
        <f>Sales_Data[[#This Row],[Net Sales]]-Sales_Data[[#This Row],[Cost]]</f>
        <v>15061.476000000002</v>
      </c>
      <c r="U3297" s="2">
        <f>Sales_Data[[#This Row],[Profit]]/Sales_Data[[#This Row],[Net Sales]]</f>
        <v>0.29172434727553836</v>
      </c>
      <c r="V3297">
        <f>YEAR(Sales_Data[[#This Row],[Order_Date]])</f>
        <v>2025</v>
      </c>
      <c r="W3297" t="str">
        <f>TEXT(Sales_Data[[#This Row],[Order_Date]],"mmm")</f>
        <v>Jun</v>
      </c>
      <c r="X3297">
        <f>MONTH(Sales_Data[[#This Row],[Order_Date]])</f>
        <v>6</v>
      </c>
      <c r="Y3297" t="str">
        <f>"Q"&amp;ROUNDUP(MONTH(Sales_Data[[#This Row],[Order_Date]])/3,0)</f>
        <v>Q2</v>
      </c>
    </row>
    <row r="3298" spans="1:25" x14ac:dyDescent="0.3">
      <c r="A3298" t="s">
        <v>4919</v>
      </c>
      <c r="B3298" s="1">
        <v>45832</v>
      </c>
      <c r="C3298" t="s">
        <v>3796</v>
      </c>
      <c r="D3298" t="s">
        <v>374</v>
      </c>
      <c r="E3298" t="s">
        <v>48</v>
      </c>
      <c r="F3298" t="s">
        <v>49</v>
      </c>
      <c r="G3298" t="s">
        <v>21</v>
      </c>
      <c r="H3298" t="s">
        <v>230</v>
      </c>
      <c r="I3298" t="s">
        <v>328</v>
      </c>
      <c r="J3298">
        <v>2</v>
      </c>
      <c r="K3298">
        <v>51300.72</v>
      </c>
      <c r="L3298">
        <v>0.1</v>
      </c>
      <c r="M3298">
        <v>71346.039999999994</v>
      </c>
      <c r="N3298" t="s">
        <v>70</v>
      </c>
      <c r="O3298" t="s">
        <v>53</v>
      </c>
      <c r="P3298" t="s">
        <v>71</v>
      </c>
      <c r="Q3298">
        <f>Sales_Data[[#This Row],[Quantity]]*Sales_Data[[#This Row],[Unit_Price]]</f>
        <v>102601.44</v>
      </c>
      <c r="R3298">
        <f>Sales_Data[[#This Row],[Gross_Sales]]*Sales_Data[[#This Row],[Discount]]</f>
        <v>10260.144</v>
      </c>
      <c r="S3298">
        <f>Sales_Data[[#This Row],[Gross_Sales]]-Sales_Data[[#This Row],[Discount_Amount]]</f>
        <v>92341.296000000002</v>
      </c>
      <c r="T3298">
        <f>Sales_Data[[#This Row],[Net Sales]]-Sales_Data[[#This Row],[Cost]]</f>
        <v>20995.256000000008</v>
      </c>
      <c r="U3298" s="2">
        <f>Sales_Data[[#This Row],[Profit]]/Sales_Data[[#This Row],[Net Sales]]</f>
        <v>0.22736583640758093</v>
      </c>
      <c r="V3298">
        <f>YEAR(Sales_Data[[#This Row],[Order_Date]])</f>
        <v>2025</v>
      </c>
      <c r="W3298" t="str">
        <f>TEXT(Sales_Data[[#This Row],[Order_Date]],"mmm")</f>
        <v>Jun</v>
      </c>
      <c r="X3298">
        <f>MONTH(Sales_Data[[#This Row],[Order_Date]])</f>
        <v>6</v>
      </c>
      <c r="Y3298" t="str">
        <f>"Q"&amp;ROUNDUP(MONTH(Sales_Data[[#This Row],[Order_Date]])/3,0)</f>
        <v>Q2</v>
      </c>
    </row>
    <row r="3299" spans="1:25" x14ac:dyDescent="0.3">
      <c r="A3299" t="s">
        <v>4920</v>
      </c>
      <c r="B3299" s="1">
        <v>45997</v>
      </c>
      <c r="C3299" t="s">
        <v>1253</v>
      </c>
      <c r="D3299" t="s">
        <v>74</v>
      </c>
      <c r="E3299" t="s">
        <v>30</v>
      </c>
      <c r="F3299" t="s">
        <v>101</v>
      </c>
      <c r="G3299" t="s">
        <v>67</v>
      </c>
      <c r="H3299" t="s">
        <v>121</v>
      </c>
      <c r="I3299" t="s">
        <v>142</v>
      </c>
      <c r="J3299">
        <v>3</v>
      </c>
      <c r="K3299">
        <v>1551.73</v>
      </c>
      <c r="L3299">
        <v>0.05</v>
      </c>
      <c r="M3299">
        <v>3398.55</v>
      </c>
      <c r="N3299" t="s">
        <v>70</v>
      </c>
      <c r="O3299" t="s">
        <v>53</v>
      </c>
      <c r="P3299" t="s">
        <v>71</v>
      </c>
      <c r="Q3299">
        <f>Sales_Data[[#This Row],[Quantity]]*Sales_Data[[#This Row],[Unit_Price]]</f>
        <v>4655.1900000000005</v>
      </c>
      <c r="R3299">
        <f>Sales_Data[[#This Row],[Gross_Sales]]*Sales_Data[[#This Row],[Discount]]</f>
        <v>232.75950000000003</v>
      </c>
      <c r="S3299">
        <f>Sales_Data[[#This Row],[Gross_Sales]]-Sales_Data[[#This Row],[Discount_Amount]]</f>
        <v>4422.4305000000004</v>
      </c>
      <c r="T3299">
        <f>Sales_Data[[#This Row],[Net Sales]]-Sales_Data[[#This Row],[Cost]]</f>
        <v>1023.8805000000002</v>
      </c>
      <c r="U3299" s="2">
        <f>Sales_Data[[#This Row],[Profit]]/Sales_Data[[#This Row],[Net Sales]]</f>
        <v>0.23151986221151472</v>
      </c>
      <c r="V3299">
        <f>YEAR(Sales_Data[[#This Row],[Order_Date]])</f>
        <v>2025</v>
      </c>
      <c r="W3299" t="str">
        <f>TEXT(Sales_Data[[#This Row],[Order_Date]],"mmm")</f>
        <v>Dec</v>
      </c>
      <c r="X3299">
        <f>MONTH(Sales_Data[[#This Row],[Order_Date]])</f>
        <v>12</v>
      </c>
      <c r="Y3299" t="str">
        <f>"Q"&amp;ROUNDUP(MONTH(Sales_Data[[#This Row],[Order_Date]])/3,0)</f>
        <v>Q4</v>
      </c>
    </row>
    <row r="3300" spans="1:25" x14ac:dyDescent="0.3">
      <c r="A3300" t="s">
        <v>4921</v>
      </c>
      <c r="B3300" s="1">
        <v>45995</v>
      </c>
      <c r="C3300" t="s">
        <v>4922</v>
      </c>
      <c r="D3300" t="s">
        <v>170</v>
      </c>
      <c r="E3300" t="s">
        <v>30</v>
      </c>
      <c r="F3300" t="s">
        <v>156</v>
      </c>
      <c r="G3300" t="s">
        <v>67</v>
      </c>
      <c r="H3300" t="s">
        <v>121</v>
      </c>
      <c r="I3300" t="s">
        <v>142</v>
      </c>
      <c r="J3300">
        <v>1</v>
      </c>
      <c r="K3300">
        <v>2157.69</v>
      </c>
      <c r="L3300">
        <v>0</v>
      </c>
      <c r="M3300">
        <v>1434.46</v>
      </c>
      <c r="N3300" t="s">
        <v>52</v>
      </c>
      <c r="O3300" t="s">
        <v>25</v>
      </c>
      <c r="P3300" t="s">
        <v>71</v>
      </c>
      <c r="Q3300">
        <f>Sales_Data[[#This Row],[Quantity]]*Sales_Data[[#This Row],[Unit_Price]]</f>
        <v>2157.69</v>
      </c>
      <c r="R3300">
        <f>Sales_Data[[#This Row],[Gross_Sales]]*Sales_Data[[#This Row],[Discount]]</f>
        <v>0</v>
      </c>
      <c r="S3300">
        <f>Sales_Data[[#This Row],[Gross_Sales]]-Sales_Data[[#This Row],[Discount_Amount]]</f>
        <v>2157.69</v>
      </c>
      <c r="T3300">
        <f>Sales_Data[[#This Row],[Net Sales]]-Sales_Data[[#This Row],[Cost]]</f>
        <v>723.23</v>
      </c>
      <c r="U3300" s="2">
        <f>Sales_Data[[#This Row],[Profit]]/Sales_Data[[#This Row],[Net Sales]]</f>
        <v>0.33518716775811169</v>
      </c>
      <c r="V3300">
        <f>YEAR(Sales_Data[[#This Row],[Order_Date]])</f>
        <v>2025</v>
      </c>
      <c r="W3300" t="str">
        <f>TEXT(Sales_Data[[#This Row],[Order_Date]],"mmm")</f>
        <v>Dec</v>
      </c>
      <c r="X3300">
        <f>MONTH(Sales_Data[[#This Row],[Order_Date]])</f>
        <v>12</v>
      </c>
      <c r="Y3300" t="str">
        <f>"Q"&amp;ROUNDUP(MONTH(Sales_Data[[#This Row],[Order_Date]])/3,0)</f>
        <v>Q4</v>
      </c>
    </row>
    <row r="3301" spans="1:25" x14ac:dyDescent="0.3">
      <c r="A3301" t="s">
        <v>4923</v>
      </c>
      <c r="B3301" s="1">
        <v>45803</v>
      </c>
      <c r="C3301" t="s">
        <v>2179</v>
      </c>
      <c r="D3301" t="s">
        <v>765</v>
      </c>
      <c r="E3301" t="s">
        <v>119</v>
      </c>
      <c r="F3301" t="s">
        <v>120</v>
      </c>
      <c r="G3301" t="s">
        <v>75</v>
      </c>
      <c r="H3301" t="s">
        <v>76</v>
      </c>
      <c r="I3301" t="s">
        <v>77</v>
      </c>
      <c r="J3301">
        <v>1</v>
      </c>
      <c r="K3301">
        <v>4012.63</v>
      </c>
      <c r="L3301">
        <v>0.1</v>
      </c>
      <c r="M3301">
        <v>3007.93</v>
      </c>
      <c r="N3301" t="s">
        <v>52</v>
      </c>
      <c r="O3301" t="s">
        <v>35</v>
      </c>
      <c r="P3301" t="s">
        <v>71</v>
      </c>
      <c r="Q3301">
        <f>Sales_Data[[#This Row],[Quantity]]*Sales_Data[[#This Row],[Unit_Price]]</f>
        <v>4012.63</v>
      </c>
      <c r="R3301">
        <f>Sales_Data[[#This Row],[Gross_Sales]]*Sales_Data[[#This Row],[Discount]]</f>
        <v>401.26300000000003</v>
      </c>
      <c r="S3301">
        <f>Sales_Data[[#This Row],[Gross_Sales]]-Sales_Data[[#This Row],[Discount_Amount]]</f>
        <v>3611.3670000000002</v>
      </c>
      <c r="T3301">
        <f>Sales_Data[[#This Row],[Net Sales]]-Sales_Data[[#This Row],[Cost]]</f>
        <v>603.43700000000035</v>
      </c>
      <c r="U3301" s="2">
        <f>Sales_Data[[#This Row],[Profit]]/Sales_Data[[#This Row],[Net Sales]]</f>
        <v>0.16709379024618665</v>
      </c>
      <c r="V3301">
        <f>YEAR(Sales_Data[[#This Row],[Order_Date]])</f>
        <v>2025</v>
      </c>
      <c r="W3301" t="str">
        <f>TEXT(Sales_Data[[#This Row],[Order_Date]],"mmm")</f>
        <v>May</v>
      </c>
      <c r="X3301">
        <f>MONTH(Sales_Data[[#This Row],[Order_Date]])</f>
        <v>5</v>
      </c>
      <c r="Y3301" t="str">
        <f>"Q"&amp;ROUNDUP(MONTH(Sales_Data[[#This Row],[Order_Date]])/3,0)</f>
        <v>Q2</v>
      </c>
    </row>
    <row r="3302" spans="1:25" x14ac:dyDescent="0.3">
      <c r="A3302" t="s">
        <v>4924</v>
      </c>
      <c r="B3302" s="1">
        <v>45981</v>
      </c>
      <c r="C3302" t="s">
        <v>2088</v>
      </c>
      <c r="D3302" t="s">
        <v>347</v>
      </c>
      <c r="E3302" t="s">
        <v>48</v>
      </c>
      <c r="F3302" t="s">
        <v>126</v>
      </c>
      <c r="G3302" t="s">
        <v>21</v>
      </c>
      <c r="H3302" t="s">
        <v>297</v>
      </c>
      <c r="I3302" t="s">
        <v>494</v>
      </c>
      <c r="J3302">
        <v>1</v>
      </c>
      <c r="K3302">
        <v>32695.83</v>
      </c>
      <c r="L3302">
        <v>0.1</v>
      </c>
      <c r="M3302">
        <v>22376.28</v>
      </c>
      <c r="N3302" t="s">
        <v>24</v>
      </c>
      <c r="O3302" t="s">
        <v>35</v>
      </c>
      <c r="P3302" t="s">
        <v>71</v>
      </c>
      <c r="Q3302">
        <f>Sales_Data[[#This Row],[Quantity]]*Sales_Data[[#This Row],[Unit_Price]]</f>
        <v>32695.83</v>
      </c>
      <c r="R3302">
        <f>Sales_Data[[#This Row],[Gross_Sales]]*Sales_Data[[#This Row],[Discount]]</f>
        <v>3269.5830000000005</v>
      </c>
      <c r="S3302">
        <f>Sales_Data[[#This Row],[Gross_Sales]]-Sales_Data[[#This Row],[Discount_Amount]]</f>
        <v>29426.247000000003</v>
      </c>
      <c r="T3302">
        <f>Sales_Data[[#This Row],[Net Sales]]-Sales_Data[[#This Row],[Cost]]</f>
        <v>7049.9670000000042</v>
      </c>
      <c r="U3302" s="2">
        <f>Sales_Data[[#This Row],[Profit]]/Sales_Data[[#This Row],[Net Sales]]</f>
        <v>0.2395809088396493</v>
      </c>
      <c r="V3302">
        <f>YEAR(Sales_Data[[#This Row],[Order_Date]])</f>
        <v>2025</v>
      </c>
      <c r="W3302" t="str">
        <f>TEXT(Sales_Data[[#This Row],[Order_Date]],"mmm")</f>
        <v>Nov</v>
      </c>
      <c r="X3302">
        <f>MONTH(Sales_Data[[#This Row],[Order_Date]])</f>
        <v>11</v>
      </c>
      <c r="Y3302" t="str">
        <f>"Q"&amp;ROUNDUP(MONTH(Sales_Data[[#This Row],[Order_Date]])/3,0)</f>
        <v>Q4</v>
      </c>
    </row>
    <row r="3303" spans="1:25" x14ac:dyDescent="0.3">
      <c r="A3303" t="s">
        <v>4925</v>
      </c>
      <c r="B3303" s="1">
        <v>45818</v>
      </c>
      <c r="C3303" t="s">
        <v>3969</v>
      </c>
      <c r="D3303" t="s">
        <v>504</v>
      </c>
      <c r="E3303" t="s">
        <v>39</v>
      </c>
      <c r="F3303" t="s">
        <v>107</v>
      </c>
      <c r="G3303" t="s">
        <v>32</v>
      </c>
      <c r="H3303" t="s">
        <v>33</v>
      </c>
      <c r="I3303" t="s">
        <v>34</v>
      </c>
      <c r="J3303">
        <v>5</v>
      </c>
      <c r="K3303">
        <v>1504.66</v>
      </c>
      <c r="L3303">
        <v>0.1</v>
      </c>
      <c r="M3303">
        <v>4878.2299999999996</v>
      </c>
      <c r="N3303" t="s">
        <v>70</v>
      </c>
      <c r="O3303" t="s">
        <v>35</v>
      </c>
      <c r="P3303" t="s">
        <v>44</v>
      </c>
      <c r="Q3303">
        <f>Sales_Data[[#This Row],[Quantity]]*Sales_Data[[#This Row],[Unit_Price]]</f>
        <v>7523.3</v>
      </c>
      <c r="R3303">
        <f>Sales_Data[[#This Row],[Gross_Sales]]*Sales_Data[[#This Row],[Discount]]</f>
        <v>752.33</v>
      </c>
      <c r="S3303">
        <f>Sales_Data[[#This Row],[Gross_Sales]]-Sales_Data[[#This Row],[Discount_Amount]]</f>
        <v>6770.97</v>
      </c>
      <c r="T3303">
        <f>Sales_Data[[#This Row],[Net Sales]]-Sales_Data[[#This Row],[Cost]]</f>
        <v>1892.7400000000007</v>
      </c>
      <c r="U3303" s="2">
        <f>Sales_Data[[#This Row],[Profit]]/Sales_Data[[#This Row],[Net Sales]]</f>
        <v>0.27953749610469408</v>
      </c>
      <c r="V3303">
        <f>YEAR(Sales_Data[[#This Row],[Order_Date]])</f>
        <v>2025</v>
      </c>
      <c r="W3303" t="str">
        <f>TEXT(Sales_Data[[#This Row],[Order_Date]],"mmm")</f>
        <v>Jun</v>
      </c>
      <c r="X3303">
        <f>MONTH(Sales_Data[[#This Row],[Order_Date]])</f>
        <v>6</v>
      </c>
      <c r="Y3303" t="str">
        <f>"Q"&amp;ROUNDUP(MONTH(Sales_Data[[#This Row],[Order_Date]])/3,0)</f>
        <v>Q2</v>
      </c>
    </row>
    <row r="3304" spans="1:25" x14ac:dyDescent="0.3">
      <c r="A3304" t="s">
        <v>4926</v>
      </c>
      <c r="B3304" s="1">
        <v>45784</v>
      </c>
      <c r="C3304" t="s">
        <v>2019</v>
      </c>
      <c r="D3304" t="s">
        <v>125</v>
      </c>
      <c r="E3304" t="s">
        <v>48</v>
      </c>
      <c r="F3304" t="s">
        <v>164</v>
      </c>
      <c r="G3304" t="s">
        <v>75</v>
      </c>
      <c r="H3304" t="s">
        <v>185</v>
      </c>
      <c r="I3304" t="s">
        <v>261</v>
      </c>
      <c r="J3304">
        <v>2</v>
      </c>
      <c r="K3304">
        <v>30231.85</v>
      </c>
      <c r="L3304">
        <v>0.1</v>
      </c>
      <c r="M3304">
        <v>36651.71</v>
      </c>
      <c r="N3304" t="s">
        <v>52</v>
      </c>
      <c r="O3304" t="s">
        <v>35</v>
      </c>
      <c r="P3304" t="s">
        <v>26</v>
      </c>
      <c r="Q3304">
        <f>Sales_Data[[#This Row],[Quantity]]*Sales_Data[[#This Row],[Unit_Price]]</f>
        <v>60463.7</v>
      </c>
      <c r="R3304">
        <f>Sales_Data[[#This Row],[Gross_Sales]]*Sales_Data[[#This Row],[Discount]]</f>
        <v>6046.37</v>
      </c>
      <c r="S3304">
        <f>Sales_Data[[#This Row],[Gross_Sales]]-Sales_Data[[#This Row],[Discount_Amount]]</f>
        <v>54417.329999999994</v>
      </c>
      <c r="T3304">
        <f>Sales_Data[[#This Row],[Net Sales]]-Sales_Data[[#This Row],[Cost]]</f>
        <v>17765.619999999995</v>
      </c>
      <c r="U3304" s="2">
        <f>Sales_Data[[#This Row],[Profit]]/Sales_Data[[#This Row],[Net Sales]]</f>
        <v>0.32646989479270661</v>
      </c>
      <c r="V3304">
        <f>YEAR(Sales_Data[[#This Row],[Order_Date]])</f>
        <v>2025</v>
      </c>
      <c r="W3304" t="str">
        <f>TEXT(Sales_Data[[#This Row],[Order_Date]],"mmm")</f>
        <v>May</v>
      </c>
      <c r="X3304">
        <f>MONTH(Sales_Data[[#This Row],[Order_Date]])</f>
        <v>5</v>
      </c>
      <c r="Y3304" t="str">
        <f>"Q"&amp;ROUNDUP(MONTH(Sales_Data[[#This Row],[Order_Date]])/3,0)</f>
        <v>Q2</v>
      </c>
    </row>
    <row r="3305" spans="1:25" x14ac:dyDescent="0.3">
      <c r="A3305" t="s">
        <v>4927</v>
      </c>
      <c r="B3305" s="1">
        <v>45739</v>
      </c>
      <c r="C3305" t="s">
        <v>4775</v>
      </c>
      <c r="D3305" t="s">
        <v>433</v>
      </c>
      <c r="E3305" t="s">
        <v>19</v>
      </c>
      <c r="F3305" t="s">
        <v>20</v>
      </c>
      <c r="G3305" t="s">
        <v>32</v>
      </c>
      <c r="H3305" t="s">
        <v>50</v>
      </c>
      <c r="I3305" t="s">
        <v>51</v>
      </c>
      <c r="J3305">
        <v>1</v>
      </c>
      <c r="K3305">
        <v>9536.5499999999993</v>
      </c>
      <c r="L3305">
        <v>0.1</v>
      </c>
      <c r="M3305">
        <v>7365.58</v>
      </c>
      <c r="N3305" t="s">
        <v>52</v>
      </c>
      <c r="O3305" t="s">
        <v>53</v>
      </c>
      <c r="P3305" t="s">
        <v>71</v>
      </c>
      <c r="Q3305">
        <f>Sales_Data[[#This Row],[Quantity]]*Sales_Data[[#This Row],[Unit_Price]]</f>
        <v>9536.5499999999993</v>
      </c>
      <c r="R3305">
        <f>Sales_Data[[#This Row],[Gross_Sales]]*Sales_Data[[#This Row],[Discount]]</f>
        <v>953.65499999999997</v>
      </c>
      <c r="S3305">
        <f>Sales_Data[[#This Row],[Gross_Sales]]-Sales_Data[[#This Row],[Discount_Amount]]</f>
        <v>8582.8949999999986</v>
      </c>
      <c r="T3305">
        <f>Sales_Data[[#This Row],[Net Sales]]-Sales_Data[[#This Row],[Cost]]</f>
        <v>1217.3149999999987</v>
      </c>
      <c r="U3305" s="2">
        <f>Sales_Data[[#This Row],[Profit]]/Sales_Data[[#This Row],[Net Sales]]</f>
        <v>0.14183034978291112</v>
      </c>
      <c r="V3305">
        <f>YEAR(Sales_Data[[#This Row],[Order_Date]])</f>
        <v>2025</v>
      </c>
      <c r="W3305" t="str">
        <f>TEXT(Sales_Data[[#This Row],[Order_Date]],"mmm")</f>
        <v>Mar</v>
      </c>
      <c r="X3305">
        <f>MONTH(Sales_Data[[#This Row],[Order_Date]])</f>
        <v>3</v>
      </c>
      <c r="Y3305" t="str">
        <f>"Q"&amp;ROUNDUP(MONTH(Sales_Data[[#This Row],[Order_Date]])/3,0)</f>
        <v>Q1</v>
      </c>
    </row>
    <row r="3306" spans="1:25" x14ac:dyDescent="0.3">
      <c r="A3306" t="s">
        <v>4928</v>
      </c>
      <c r="B3306" s="1">
        <v>45804</v>
      </c>
      <c r="C3306" t="s">
        <v>196</v>
      </c>
      <c r="D3306" t="s">
        <v>238</v>
      </c>
      <c r="E3306" t="s">
        <v>30</v>
      </c>
      <c r="F3306" t="s">
        <v>156</v>
      </c>
      <c r="G3306" t="s">
        <v>41</v>
      </c>
      <c r="H3306" t="s">
        <v>42</v>
      </c>
      <c r="I3306" t="s">
        <v>43</v>
      </c>
      <c r="J3306">
        <v>4</v>
      </c>
      <c r="K3306">
        <v>2775.62</v>
      </c>
      <c r="L3306">
        <v>0.05</v>
      </c>
      <c r="M3306">
        <v>7203.14</v>
      </c>
      <c r="N3306" t="s">
        <v>52</v>
      </c>
      <c r="O3306" t="s">
        <v>35</v>
      </c>
      <c r="P3306" t="s">
        <v>44</v>
      </c>
      <c r="Q3306">
        <f>Sales_Data[[#This Row],[Quantity]]*Sales_Data[[#This Row],[Unit_Price]]</f>
        <v>11102.48</v>
      </c>
      <c r="R3306">
        <f>Sales_Data[[#This Row],[Gross_Sales]]*Sales_Data[[#This Row],[Discount]]</f>
        <v>555.12400000000002</v>
      </c>
      <c r="S3306">
        <f>Sales_Data[[#This Row],[Gross_Sales]]-Sales_Data[[#This Row],[Discount_Amount]]</f>
        <v>10547.356</v>
      </c>
      <c r="T3306">
        <f>Sales_Data[[#This Row],[Net Sales]]-Sales_Data[[#This Row],[Cost]]</f>
        <v>3344.2159999999994</v>
      </c>
      <c r="U3306" s="2">
        <f>Sales_Data[[#This Row],[Profit]]/Sales_Data[[#This Row],[Net Sales]]</f>
        <v>0.31706676061754241</v>
      </c>
      <c r="V3306">
        <f>YEAR(Sales_Data[[#This Row],[Order_Date]])</f>
        <v>2025</v>
      </c>
      <c r="W3306" t="str">
        <f>TEXT(Sales_Data[[#This Row],[Order_Date]],"mmm")</f>
        <v>May</v>
      </c>
      <c r="X3306">
        <f>MONTH(Sales_Data[[#This Row],[Order_Date]])</f>
        <v>5</v>
      </c>
      <c r="Y3306" t="str">
        <f>"Q"&amp;ROUNDUP(MONTH(Sales_Data[[#This Row],[Order_Date]])/3,0)</f>
        <v>Q2</v>
      </c>
    </row>
    <row r="3307" spans="1:25" x14ac:dyDescent="0.3">
      <c r="A3307" t="s">
        <v>4929</v>
      </c>
      <c r="B3307" s="1">
        <v>45896</v>
      </c>
      <c r="C3307" t="s">
        <v>595</v>
      </c>
      <c r="D3307" t="s">
        <v>436</v>
      </c>
      <c r="E3307" t="s">
        <v>48</v>
      </c>
      <c r="F3307" t="s">
        <v>164</v>
      </c>
      <c r="G3307" t="s">
        <v>21</v>
      </c>
      <c r="H3307" t="s">
        <v>297</v>
      </c>
      <c r="I3307" t="s">
        <v>494</v>
      </c>
      <c r="J3307">
        <v>2</v>
      </c>
      <c r="K3307">
        <v>53563.68</v>
      </c>
      <c r="L3307">
        <v>0.15</v>
      </c>
      <c r="M3307">
        <v>78589.78</v>
      </c>
      <c r="N3307" t="s">
        <v>24</v>
      </c>
      <c r="O3307" t="s">
        <v>35</v>
      </c>
      <c r="P3307" t="s">
        <v>44</v>
      </c>
      <c r="Q3307">
        <f>Sales_Data[[#This Row],[Quantity]]*Sales_Data[[#This Row],[Unit_Price]]</f>
        <v>107127.36</v>
      </c>
      <c r="R3307">
        <f>Sales_Data[[#This Row],[Gross_Sales]]*Sales_Data[[#This Row],[Discount]]</f>
        <v>16069.103999999999</v>
      </c>
      <c r="S3307">
        <f>Sales_Data[[#This Row],[Gross_Sales]]-Sales_Data[[#This Row],[Discount_Amount]]</f>
        <v>91058.255999999994</v>
      </c>
      <c r="T3307">
        <f>Sales_Data[[#This Row],[Net Sales]]-Sales_Data[[#This Row],[Cost]]</f>
        <v>12468.475999999995</v>
      </c>
      <c r="U3307" s="2">
        <f>Sales_Data[[#This Row],[Profit]]/Sales_Data[[#This Row],[Net Sales]]</f>
        <v>0.13692856142555593</v>
      </c>
      <c r="V3307">
        <f>YEAR(Sales_Data[[#This Row],[Order_Date]])</f>
        <v>2025</v>
      </c>
      <c r="W3307" t="str">
        <f>TEXT(Sales_Data[[#This Row],[Order_Date]],"mmm")</f>
        <v>Aug</v>
      </c>
      <c r="X3307">
        <f>MONTH(Sales_Data[[#This Row],[Order_Date]])</f>
        <v>8</v>
      </c>
      <c r="Y3307" t="str">
        <f>"Q"&amp;ROUNDUP(MONTH(Sales_Data[[#This Row],[Order_Date]])/3,0)</f>
        <v>Q3</v>
      </c>
    </row>
    <row r="3308" spans="1:25" x14ac:dyDescent="0.3">
      <c r="A3308" t="s">
        <v>4930</v>
      </c>
      <c r="B3308" s="1">
        <v>45741</v>
      </c>
      <c r="C3308" t="s">
        <v>4712</v>
      </c>
      <c r="D3308" t="s">
        <v>341</v>
      </c>
      <c r="E3308" t="s">
        <v>39</v>
      </c>
      <c r="F3308" t="s">
        <v>96</v>
      </c>
      <c r="G3308" t="s">
        <v>21</v>
      </c>
      <c r="H3308" t="s">
        <v>230</v>
      </c>
      <c r="I3308" t="s">
        <v>328</v>
      </c>
      <c r="J3308">
        <v>3</v>
      </c>
      <c r="K3308">
        <v>3814.41</v>
      </c>
      <c r="L3308">
        <v>0.05</v>
      </c>
      <c r="M3308">
        <v>8270.39</v>
      </c>
      <c r="N3308" t="s">
        <v>109</v>
      </c>
      <c r="O3308" t="s">
        <v>25</v>
      </c>
      <c r="P3308" t="s">
        <v>44</v>
      </c>
      <c r="Q3308">
        <f>Sales_Data[[#This Row],[Quantity]]*Sales_Data[[#This Row],[Unit_Price]]</f>
        <v>11443.23</v>
      </c>
      <c r="R3308">
        <f>Sales_Data[[#This Row],[Gross_Sales]]*Sales_Data[[#This Row],[Discount]]</f>
        <v>572.16150000000005</v>
      </c>
      <c r="S3308">
        <f>Sales_Data[[#This Row],[Gross_Sales]]-Sales_Data[[#This Row],[Discount_Amount]]</f>
        <v>10871.068499999999</v>
      </c>
      <c r="T3308">
        <f>Sales_Data[[#This Row],[Net Sales]]-Sales_Data[[#This Row],[Cost]]</f>
        <v>2600.6785</v>
      </c>
      <c r="U3308" s="2">
        <f>Sales_Data[[#This Row],[Profit]]/Sales_Data[[#This Row],[Net Sales]]</f>
        <v>0.23922933610435812</v>
      </c>
      <c r="V3308">
        <f>YEAR(Sales_Data[[#This Row],[Order_Date]])</f>
        <v>2025</v>
      </c>
      <c r="W3308" t="str">
        <f>TEXT(Sales_Data[[#This Row],[Order_Date]],"mmm")</f>
        <v>Mar</v>
      </c>
      <c r="X3308">
        <f>MONTH(Sales_Data[[#This Row],[Order_Date]])</f>
        <v>3</v>
      </c>
      <c r="Y3308" t="str">
        <f>"Q"&amp;ROUNDUP(MONTH(Sales_Data[[#This Row],[Order_Date]])/3,0)</f>
        <v>Q1</v>
      </c>
    </row>
    <row r="3309" spans="1:25" x14ac:dyDescent="0.3">
      <c r="A3309" t="s">
        <v>4931</v>
      </c>
      <c r="B3309" s="1">
        <v>45770</v>
      </c>
      <c r="C3309" t="s">
        <v>2671</v>
      </c>
      <c r="D3309" t="s">
        <v>414</v>
      </c>
      <c r="E3309" t="s">
        <v>39</v>
      </c>
      <c r="F3309" t="s">
        <v>40</v>
      </c>
      <c r="G3309" t="s">
        <v>41</v>
      </c>
      <c r="H3309" t="s">
        <v>102</v>
      </c>
      <c r="I3309" t="s">
        <v>388</v>
      </c>
      <c r="J3309">
        <v>2</v>
      </c>
      <c r="K3309">
        <v>1923.17</v>
      </c>
      <c r="L3309">
        <v>0</v>
      </c>
      <c r="M3309">
        <v>2887.58</v>
      </c>
      <c r="N3309" t="s">
        <v>109</v>
      </c>
      <c r="O3309" t="s">
        <v>35</v>
      </c>
      <c r="P3309" t="s">
        <v>71</v>
      </c>
      <c r="Q3309">
        <f>Sales_Data[[#This Row],[Quantity]]*Sales_Data[[#This Row],[Unit_Price]]</f>
        <v>3846.34</v>
      </c>
      <c r="R3309">
        <f>Sales_Data[[#This Row],[Gross_Sales]]*Sales_Data[[#This Row],[Discount]]</f>
        <v>0</v>
      </c>
      <c r="S3309">
        <f>Sales_Data[[#This Row],[Gross_Sales]]-Sales_Data[[#This Row],[Discount_Amount]]</f>
        <v>3846.34</v>
      </c>
      <c r="T3309">
        <f>Sales_Data[[#This Row],[Net Sales]]-Sales_Data[[#This Row],[Cost]]</f>
        <v>958.76000000000022</v>
      </c>
      <c r="U3309" s="2">
        <f>Sales_Data[[#This Row],[Profit]]/Sales_Data[[#This Row],[Net Sales]]</f>
        <v>0.24926553554807951</v>
      </c>
      <c r="V3309">
        <f>YEAR(Sales_Data[[#This Row],[Order_Date]])</f>
        <v>2025</v>
      </c>
      <c r="W3309" t="str">
        <f>TEXT(Sales_Data[[#This Row],[Order_Date]],"mmm")</f>
        <v>Apr</v>
      </c>
      <c r="X3309">
        <f>MONTH(Sales_Data[[#This Row],[Order_Date]])</f>
        <v>4</v>
      </c>
      <c r="Y3309" t="str">
        <f>"Q"&amp;ROUNDUP(MONTH(Sales_Data[[#This Row],[Order_Date]])/3,0)</f>
        <v>Q2</v>
      </c>
    </row>
    <row r="3310" spans="1:25" x14ac:dyDescent="0.3">
      <c r="A3310" t="s">
        <v>4932</v>
      </c>
      <c r="B3310" s="1">
        <v>45882</v>
      </c>
      <c r="C3310" t="s">
        <v>2355</v>
      </c>
      <c r="D3310" t="s">
        <v>460</v>
      </c>
      <c r="E3310" t="s">
        <v>119</v>
      </c>
      <c r="F3310" t="s">
        <v>184</v>
      </c>
      <c r="G3310" t="s">
        <v>75</v>
      </c>
      <c r="H3310" t="s">
        <v>76</v>
      </c>
      <c r="I3310" t="s">
        <v>77</v>
      </c>
      <c r="J3310">
        <v>1</v>
      </c>
      <c r="K3310">
        <v>6136.59</v>
      </c>
      <c r="L3310">
        <v>0.05</v>
      </c>
      <c r="M3310">
        <v>4329.54</v>
      </c>
      <c r="N3310" t="s">
        <v>70</v>
      </c>
      <c r="O3310" t="s">
        <v>35</v>
      </c>
      <c r="P3310" t="s">
        <v>71</v>
      </c>
      <c r="Q3310">
        <f>Sales_Data[[#This Row],[Quantity]]*Sales_Data[[#This Row],[Unit_Price]]</f>
        <v>6136.59</v>
      </c>
      <c r="R3310">
        <f>Sales_Data[[#This Row],[Gross_Sales]]*Sales_Data[[#This Row],[Discount]]</f>
        <v>306.8295</v>
      </c>
      <c r="S3310">
        <f>Sales_Data[[#This Row],[Gross_Sales]]-Sales_Data[[#This Row],[Discount_Amount]]</f>
        <v>5829.7605000000003</v>
      </c>
      <c r="T3310">
        <f>Sales_Data[[#This Row],[Net Sales]]-Sales_Data[[#This Row],[Cost]]</f>
        <v>1500.2205000000004</v>
      </c>
      <c r="U3310" s="2">
        <f>Sales_Data[[#This Row],[Profit]]/Sales_Data[[#This Row],[Net Sales]]</f>
        <v>0.25733827315890595</v>
      </c>
      <c r="V3310">
        <f>YEAR(Sales_Data[[#This Row],[Order_Date]])</f>
        <v>2025</v>
      </c>
      <c r="W3310" t="str">
        <f>TEXT(Sales_Data[[#This Row],[Order_Date]],"mmm")</f>
        <v>Aug</v>
      </c>
      <c r="X3310">
        <f>MONTH(Sales_Data[[#This Row],[Order_Date]])</f>
        <v>8</v>
      </c>
      <c r="Y3310" t="str">
        <f>"Q"&amp;ROUNDUP(MONTH(Sales_Data[[#This Row],[Order_Date]])/3,0)</f>
        <v>Q3</v>
      </c>
    </row>
    <row r="3311" spans="1:25" x14ac:dyDescent="0.3">
      <c r="A3311" t="s">
        <v>4933</v>
      </c>
      <c r="B3311" s="1">
        <v>45989</v>
      </c>
      <c r="C3311" t="s">
        <v>704</v>
      </c>
      <c r="D3311" t="s">
        <v>387</v>
      </c>
      <c r="E3311" t="s">
        <v>30</v>
      </c>
      <c r="F3311" t="s">
        <v>156</v>
      </c>
      <c r="G3311" t="s">
        <v>21</v>
      </c>
      <c r="H3311" t="s">
        <v>297</v>
      </c>
      <c r="I3311" t="s">
        <v>494</v>
      </c>
      <c r="J3311">
        <v>2</v>
      </c>
      <c r="K3311">
        <v>4037.24</v>
      </c>
      <c r="L3311">
        <v>0</v>
      </c>
      <c r="M3311">
        <v>6857.1</v>
      </c>
      <c r="N3311" t="s">
        <v>83</v>
      </c>
      <c r="O3311" t="s">
        <v>35</v>
      </c>
      <c r="P3311" t="s">
        <v>44</v>
      </c>
      <c r="Q3311">
        <f>Sales_Data[[#This Row],[Quantity]]*Sales_Data[[#This Row],[Unit_Price]]</f>
        <v>8074.48</v>
      </c>
      <c r="R3311">
        <f>Sales_Data[[#This Row],[Gross_Sales]]*Sales_Data[[#This Row],[Discount]]</f>
        <v>0</v>
      </c>
      <c r="S3311">
        <f>Sales_Data[[#This Row],[Gross_Sales]]-Sales_Data[[#This Row],[Discount_Amount]]</f>
        <v>8074.48</v>
      </c>
      <c r="T3311">
        <f>Sales_Data[[#This Row],[Net Sales]]-Sales_Data[[#This Row],[Cost]]</f>
        <v>1217.3799999999992</v>
      </c>
      <c r="U3311" s="2">
        <f>Sales_Data[[#This Row],[Profit]]/Sales_Data[[#This Row],[Net Sales]]</f>
        <v>0.15076884208023295</v>
      </c>
      <c r="V3311">
        <f>YEAR(Sales_Data[[#This Row],[Order_Date]])</f>
        <v>2025</v>
      </c>
      <c r="W3311" t="str">
        <f>TEXT(Sales_Data[[#This Row],[Order_Date]],"mmm")</f>
        <v>Nov</v>
      </c>
      <c r="X3311">
        <f>MONTH(Sales_Data[[#This Row],[Order_Date]])</f>
        <v>11</v>
      </c>
      <c r="Y3311" t="str">
        <f>"Q"&amp;ROUNDUP(MONTH(Sales_Data[[#This Row],[Order_Date]])/3,0)</f>
        <v>Q4</v>
      </c>
    </row>
    <row r="3312" spans="1:25" x14ac:dyDescent="0.3">
      <c r="A3312" t="s">
        <v>4934</v>
      </c>
      <c r="B3312" s="1">
        <v>45900</v>
      </c>
      <c r="C3312" t="s">
        <v>4620</v>
      </c>
      <c r="D3312" t="s">
        <v>106</v>
      </c>
      <c r="E3312" t="s">
        <v>30</v>
      </c>
      <c r="F3312" t="s">
        <v>31</v>
      </c>
      <c r="G3312" t="s">
        <v>32</v>
      </c>
      <c r="H3312" t="s">
        <v>33</v>
      </c>
      <c r="I3312" t="s">
        <v>34</v>
      </c>
      <c r="J3312">
        <v>5</v>
      </c>
      <c r="K3312">
        <v>1767.02</v>
      </c>
      <c r="L3312">
        <v>0.05</v>
      </c>
      <c r="M3312">
        <v>6980.2</v>
      </c>
      <c r="N3312" t="s">
        <v>70</v>
      </c>
      <c r="O3312" t="s">
        <v>35</v>
      </c>
      <c r="P3312" t="s">
        <v>44</v>
      </c>
      <c r="Q3312">
        <f>Sales_Data[[#This Row],[Quantity]]*Sales_Data[[#This Row],[Unit_Price]]</f>
        <v>8835.1</v>
      </c>
      <c r="R3312">
        <f>Sales_Data[[#This Row],[Gross_Sales]]*Sales_Data[[#This Row],[Discount]]</f>
        <v>441.75500000000005</v>
      </c>
      <c r="S3312">
        <f>Sales_Data[[#This Row],[Gross_Sales]]-Sales_Data[[#This Row],[Discount_Amount]]</f>
        <v>8393.3450000000012</v>
      </c>
      <c r="T3312">
        <f>Sales_Data[[#This Row],[Net Sales]]-Sales_Data[[#This Row],[Cost]]</f>
        <v>1413.1450000000013</v>
      </c>
      <c r="U3312" s="2">
        <f>Sales_Data[[#This Row],[Profit]]/Sales_Data[[#This Row],[Net Sales]]</f>
        <v>0.1683649367445281</v>
      </c>
      <c r="V3312">
        <f>YEAR(Sales_Data[[#This Row],[Order_Date]])</f>
        <v>2025</v>
      </c>
      <c r="W3312" t="str">
        <f>TEXT(Sales_Data[[#This Row],[Order_Date]],"mmm")</f>
        <v>Aug</v>
      </c>
      <c r="X3312">
        <f>MONTH(Sales_Data[[#This Row],[Order_Date]])</f>
        <v>8</v>
      </c>
      <c r="Y3312" t="str">
        <f>"Q"&amp;ROUNDUP(MONTH(Sales_Data[[#This Row],[Order_Date]])/3,0)</f>
        <v>Q3</v>
      </c>
    </row>
    <row r="3313" spans="1:25" x14ac:dyDescent="0.3">
      <c r="A3313" t="s">
        <v>4935</v>
      </c>
      <c r="B3313" s="1">
        <v>45800</v>
      </c>
      <c r="C3313" t="s">
        <v>4936</v>
      </c>
      <c r="D3313" t="s">
        <v>457</v>
      </c>
      <c r="E3313" t="s">
        <v>39</v>
      </c>
      <c r="F3313" t="s">
        <v>96</v>
      </c>
      <c r="G3313" t="s">
        <v>67</v>
      </c>
      <c r="H3313" t="s">
        <v>68</v>
      </c>
      <c r="I3313" t="s">
        <v>97</v>
      </c>
      <c r="J3313">
        <v>1</v>
      </c>
      <c r="K3313">
        <v>4659.0200000000004</v>
      </c>
      <c r="L3313">
        <v>0.1</v>
      </c>
      <c r="M3313">
        <v>3337</v>
      </c>
      <c r="N3313" t="s">
        <v>70</v>
      </c>
      <c r="O3313" t="s">
        <v>25</v>
      </c>
      <c r="P3313" t="s">
        <v>44</v>
      </c>
      <c r="Q3313">
        <f>Sales_Data[[#This Row],[Quantity]]*Sales_Data[[#This Row],[Unit_Price]]</f>
        <v>4659.0200000000004</v>
      </c>
      <c r="R3313">
        <f>Sales_Data[[#This Row],[Gross_Sales]]*Sales_Data[[#This Row],[Discount]]</f>
        <v>465.90200000000004</v>
      </c>
      <c r="S3313">
        <f>Sales_Data[[#This Row],[Gross_Sales]]-Sales_Data[[#This Row],[Discount_Amount]]</f>
        <v>4193.1180000000004</v>
      </c>
      <c r="T3313">
        <f>Sales_Data[[#This Row],[Net Sales]]-Sales_Data[[#This Row],[Cost]]</f>
        <v>856.11800000000039</v>
      </c>
      <c r="U3313" s="2">
        <f>Sales_Data[[#This Row],[Profit]]/Sales_Data[[#This Row],[Net Sales]]</f>
        <v>0.20417216973145053</v>
      </c>
      <c r="V3313">
        <f>YEAR(Sales_Data[[#This Row],[Order_Date]])</f>
        <v>2025</v>
      </c>
      <c r="W3313" t="str">
        <f>TEXT(Sales_Data[[#This Row],[Order_Date]],"mmm")</f>
        <v>May</v>
      </c>
      <c r="X3313">
        <f>MONTH(Sales_Data[[#This Row],[Order_Date]])</f>
        <v>5</v>
      </c>
      <c r="Y3313" t="str">
        <f>"Q"&amp;ROUNDUP(MONTH(Sales_Data[[#This Row],[Order_Date]])/3,0)</f>
        <v>Q2</v>
      </c>
    </row>
    <row r="3314" spans="1:25" x14ac:dyDescent="0.3">
      <c r="A3314" t="s">
        <v>4937</v>
      </c>
      <c r="B3314" s="1">
        <v>45698</v>
      </c>
      <c r="C3314" t="s">
        <v>4938</v>
      </c>
      <c r="D3314" t="s">
        <v>497</v>
      </c>
      <c r="E3314" t="s">
        <v>48</v>
      </c>
      <c r="F3314" t="s">
        <v>126</v>
      </c>
      <c r="G3314" t="s">
        <v>67</v>
      </c>
      <c r="H3314" t="s">
        <v>133</v>
      </c>
      <c r="I3314" t="s">
        <v>134</v>
      </c>
      <c r="J3314">
        <v>3</v>
      </c>
      <c r="K3314">
        <v>10830.56</v>
      </c>
      <c r="L3314">
        <v>0</v>
      </c>
      <c r="M3314">
        <v>24570.02</v>
      </c>
      <c r="N3314" t="s">
        <v>109</v>
      </c>
      <c r="O3314" t="s">
        <v>53</v>
      </c>
      <c r="P3314" t="s">
        <v>71</v>
      </c>
      <c r="Q3314">
        <f>Sales_Data[[#This Row],[Quantity]]*Sales_Data[[#This Row],[Unit_Price]]</f>
        <v>32491.68</v>
      </c>
      <c r="R3314">
        <f>Sales_Data[[#This Row],[Gross_Sales]]*Sales_Data[[#This Row],[Discount]]</f>
        <v>0</v>
      </c>
      <c r="S3314">
        <f>Sales_Data[[#This Row],[Gross_Sales]]-Sales_Data[[#This Row],[Discount_Amount]]</f>
        <v>32491.68</v>
      </c>
      <c r="T3314">
        <f>Sales_Data[[#This Row],[Net Sales]]-Sales_Data[[#This Row],[Cost]]</f>
        <v>7921.66</v>
      </c>
      <c r="U3314" s="2">
        <f>Sales_Data[[#This Row],[Profit]]/Sales_Data[[#This Row],[Net Sales]]</f>
        <v>0.24380579889990298</v>
      </c>
      <c r="V3314">
        <f>YEAR(Sales_Data[[#This Row],[Order_Date]])</f>
        <v>2025</v>
      </c>
      <c r="W3314" t="str">
        <f>TEXT(Sales_Data[[#This Row],[Order_Date]],"mmm")</f>
        <v>Feb</v>
      </c>
      <c r="X3314">
        <f>MONTH(Sales_Data[[#This Row],[Order_Date]])</f>
        <v>2</v>
      </c>
      <c r="Y3314" t="str">
        <f>"Q"&amp;ROUNDUP(MONTH(Sales_Data[[#This Row],[Order_Date]])/3,0)</f>
        <v>Q1</v>
      </c>
    </row>
    <row r="3315" spans="1:25" x14ac:dyDescent="0.3">
      <c r="A3315" t="s">
        <v>4939</v>
      </c>
      <c r="B3315" s="1">
        <v>45915</v>
      </c>
      <c r="C3315" t="s">
        <v>1966</v>
      </c>
      <c r="D3315" t="s">
        <v>218</v>
      </c>
      <c r="E3315" t="s">
        <v>19</v>
      </c>
      <c r="F3315" t="s">
        <v>113</v>
      </c>
      <c r="G3315" t="s">
        <v>75</v>
      </c>
      <c r="H3315" t="s">
        <v>114</v>
      </c>
      <c r="I3315" t="s">
        <v>115</v>
      </c>
      <c r="J3315">
        <v>1</v>
      </c>
      <c r="K3315">
        <v>6615.33</v>
      </c>
      <c r="L3315">
        <v>0.15</v>
      </c>
      <c r="M3315">
        <v>4446.45</v>
      </c>
      <c r="N3315" t="s">
        <v>24</v>
      </c>
      <c r="O3315" t="s">
        <v>35</v>
      </c>
      <c r="P3315" t="s">
        <v>44</v>
      </c>
      <c r="Q3315">
        <f>Sales_Data[[#This Row],[Quantity]]*Sales_Data[[#This Row],[Unit_Price]]</f>
        <v>6615.33</v>
      </c>
      <c r="R3315">
        <f>Sales_Data[[#This Row],[Gross_Sales]]*Sales_Data[[#This Row],[Discount]]</f>
        <v>992.29949999999997</v>
      </c>
      <c r="S3315">
        <f>Sales_Data[[#This Row],[Gross_Sales]]-Sales_Data[[#This Row],[Discount_Amount]]</f>
        <v>5623.0304999999998</v>
      </c>
      <c r="T3315">
        <f>Sales_Data[[#This Row],[Net Sales]]-Sales_Data[[#This Row],[Cost]]</f>
        <v>1176.5805</v>
      </c>
      <c r="U3315" s="2">
        <f>Sales_Data[[#This Row],[Profit]]/Sales_Data[[#This Row],[Net Sales]]</f>
        <v>0.20924312966113204</v>
      </c>
      <c r="V3315">
        <f>YEAR(Sales_Data[[#This Row],[Order_Date]])</f>
        <v>2025</v>
      </c>
      <c r="W3315" t="str">
        <f>TEXT(Sales_Data[[#This Row],[Order_Date]],"mmm")</f>
        <v>Sep</v>
      </c>
      <c r="X3315">
        <f>MONTH(Sales_Data[[#This Row],[Order_Date]])</f>
        <v>9</v>
      </c>
      <c r="Y3315" t="str">
        <f>"Q"&amp;ROUNDUP(MONTH(Sales_Data[[#This Row],[Order_Date]])/3,0)</f>
        <v>Q3</v>
      </c>
    </row>
    <row r="3316" spans="1:25" x14ac:dyDescent="0.3">
      <c r="A3316" t="s">
        <v>4940</v>
      </c>
      <c r="B3316" s="1">
        <v>45942</v>
      </c>
      <c r="C3316" t="s">
        <v>1185</v>
      </c>
      <c r="D3316" t="s">
        <v>374</v>
      </c>
      <c r="E3316" t="s">
        <v>39</v>
      </c>
      <c r="F3316" t="s">
        <v>40</v>
      </c>
      <c r="G3316" t="s">
        <v>41</v>
      </c>
      <c r="H3316" t="s">
        <v>102</v>
      </c>
      <c r="I3316" t="s">
        <v>388</v>
      </c>
      <c r="J3316">
        <v>1</v>
      </c>
      <c r="K3316">
        <v>6400.88</v>
      </c>
      <c r="L3316">
        <v>0.1</v>
      </c>
      <c r="M3316">
        <v>3935.95</v>
      </c>
      <c r="N3316" t="s">
        <v>52</v>
      </c>
      <c r="O3316" t="s">
        <v>35</v>
      </c>
      <c r="P3316" t="s">
        <v>71</v>
      </c>
      <c r="Q3316">
        <f>Sales_Data[[#This Row],[Quantity]]*Sales_Data[[#This Row],[Unit_Price]]</f>
        <v>6400.88</v>
      </c>
      <c r="R3316">
        <f>Sales_Data[[#This Row],[Gross_Sales]]*Sales_Data[[#This Row],[Discount]]</f>
        <v>640.08800000000008</v>
      </c>
      <c r="S3316">
        <f>Sales_Data[[#This Row],[Gross_Sales]]-Sales_Data[[#This Row],[Discount_Amount]]</f>
        <v>5760.7920000000004</v>
      </c>
      <c r="T3316">
        <f>Sales_Data[[#This Row],[Net Sales]]-Sales_Data[[#This Row],[Cost]]</f>
        <v>1824.8420000000006</v>
      </c>
      <c r="U3316" s="2">
        <f>Sales_Data[[#This Row],[Profit]]/Sales_Data[[#This Row],[Net Sales]]</f>
        <v>0.31676929144464866</v>
      </c>
      <c r="V3316">
        <f>YEAR(Sales_Data[[#This Row],[Order_Date]])</f>
        <v>2025</v>
      </c>
      <c r="W3316" t="str">
        <f>TEXT(Sales_Data[[#This Row],[Order_Date]],"mmm")</f>
        <v>Oct</v>
      </c>
      <c r="X3316">
        <f>MONTH(Sales_Data[[#This Row],[Order_Date]])</f>
        <v>10</v>
      </c>
      <c r="Y3316" t="str">
        <f>"Q"&amp;ROUNDUP(MONTH(Sales_Data[[#This Row],[Order_Date]])/3,0)</f>
        <v>Q4</v>
      </c>
    </row>
    <row r="3317" spans="1:25" x14ac:dyDescent="0.3">
      <c r="A3317" t="s">
        <v>4941</v>
      </c>
      <c r="B3317" s="1">
        <v>45762</v>
      </c>
      <c r="C3317" t="s">
        <v>1342</v>
      </c>
      <c r="D3317" t="s">
        <v>457</v>
      </c>
      <c r="E3317" t="s">
        <v>39</v>
      </c>
      <c r="F3317" t="s">
        <v>107</v>
      </c>
      <c r="G3317" t="s">
        <v>21</v>
      </c>
      <c r="H3317" t="s">
        <v>230</v>
      </c>
      <c r="I3317" t="s">
        <v>328</v>
      </c>
      <c r="J3317">
        <v>1</v>
      </c>
      <c r="K3317">
        <v>6414.63</v>
      </c>
      <c r="L3317">
        <v>0.05</v>
      </c>
      <c r="M3317">
        <v>4565.4399999999996</v>
      </c>
      <c r="N3317" t="s">
        <v>70</v>
      </c>
      <c r="O3317" t="s">
        <v>35</v>
      </c>
      <c r="P3317" t="s">
        <v>44</v>
      </c>
      <c r="Q3317">
        <f>Sales_Data[[#This Row],[Quantity]]*Sales_Data[[#This Row],[Unit_Price]]</f>
        <v>6414.63</v>
      </c>
      <c r="R3317">
        <f>Sales_Data[[#This Row],[Gross_Sales]]*Sales_Data[[#This Row],[Discount]]</f>
        <v>320.73150000000004</v>
      </c>
      <c r="S3317">
        <f>Sales_Data[[#This Row],[Gross_Sales]]-Sales_Data[[#This Row],[Discount_Amount]]</f>
        <v>6093.8985000000002</v>
      </c>
      <c r="T3317">
        <f>Sales_Data[[#This Row],[Net Sales]]-Sales_Data[[#This Row],[Cost]]</f>
        <v>1528.4585000000006</v>
      </c>
      <c r="U3317" s="2">
        <f>Sales_Data[[#This Row],[Profit]]/Sales_Data[[#This Row],[Net Sales]]</f>
        <v>0.25081784673637092</v>
      </c>
      <c r="V3317">
        <f>YEAR(Sales_Data[[#This Row],[Order_Date]])</f>
        <v>2025</v>
      </c>
      <c r="W3317" t="str">
        <f>TEXT(Sales_Data[[#This Row],[Order_Date]],"mmm")</f>
        <v>Apr</v>
      </c>
      <c r="X3317">
        <f>MONTH(Sales_Data[[#This Row],[Order_Date]])</f>
        <v>4</v>
      </c>
      <c r="Y3317" t="str">
        <f>"Q"&amp;ROUNDUP(MONTH(Sales_Data[[#This Row],[Order_Date]])/3,0)</f>
        <v>Q2</v>
      </c>
    </row>
    <row r="3318" spans="1:25" x14ac:dyDescent="0.3">
      <c r="A3318" t="s">
        <v>4942</v>
      </c>
      <c r="B3318" s="1">
        <v>45859</v>
      </c>
      <c r="C3318" t="s">
        <v>555</v>
      </c>
      <c r="D3318" t="s">
        <v>1026</v>
      </c>
      <c r="E3318" t="s">
        <v>39</v>
      </c>
      <c r="F3318" t="s">
        <v>107</v>
      </c>
      <c r="G3318" t="s">
        <v>67</v>
      </c>
      <c r="H3318" t="s">
        <v>121</v>
      </c>
      <c r="I3318" t="s">
        <v>122</v>
      </c>
      <c r="J3318">
        <v>3</v>
      </c>
      <c r="K3318">
        <v>4197.1400000000003</v>
      </c>
      <c r="L3318">
        <v>0.05</v>
      </c>
      <c r="M3318">
        <v>7854.13</v>
      </c>
      <c r="N3318" t="s">
        <v>52</v>
      </c>
      <c r="O3318" t="s">
        <v>35</v>
      </c>
      <c r="P3318" t="s">
        <v>26</v>
      </c>
      <c r="Q3318">
        <f>Sales_Data[[#This Row],[Quantity]]*Sales_Data[[#This Row],[Unit_Price]]</f>
        <v>12591.420000000002</v>
      </c>
      <c r="R3318">
        <f>Sales_Data[[#This Row],[Gross_Sales]]*Sales_Data[[#This Row],[Discount]]</f>
        <v>629.57100000000014</v>
      </c>
      <c r="S3318">
        <f>Sales_Data[[#This Row],[Gross_Sales]]-Sales_Data[[#This Row],[Discount_Amount]]</f>
        <v>11961.849000000002</v>
      </c>
      <c r="T3318">
        <f>Sales_Data[[#This Row],[Net Sales]]-Sales_Data[[#This Row],[Cost]]</f>
        <v>4107.7190000000019</v>
      </c>
      <c r="U3318" s="2">
        <f>Sales_Data[[#This Row],[Profit]]/Sales_Data[[#This Row],[Net Sales]]</f>
        <v>0.34340167644650932</v>
      </c>
      <c r="V3318">
        <f>YEAR(Sales_Data[[#This Row],[Order_Date]])</f>
        <v>2025</v>
      </c>
      <c r="W3318" t="str">
        <f>TEXT(Sales_Data[[#This Row],[Order_Date]],"mmm")</f>
        <v>Jul</v>
      </c>
      <c r="X3318">
        <f>MONTH(Sales_Data[[#This Row],[Order_Date]])</f>
        <v>7</v>
      </c>
      <c r="Y3318" t="str">
        <f>"Q"&amp;ROUNDUP(MONTH(Sales_Data[[#This Row],[Order_Date]])/3,0)</f>
        <v>Q3</v>
      </c>
    </row>
    <row r="3319" spans="1:25" x14ac:dyDescent="0.3">
      <c r="A3319" t="s">
        <v>4943</v>
      </c>
      <c r="B3319" s="1">
        <v>45964</v>
      </c>
      <c r="C3319" t="s">
        <v>4944</v>
      </c>
      <c r="D3319" t="s">
        <v>327</v>
      </c>
      <c r="E3319" t="s">
        <v>19</v>
      </c>
      <c r="F3319" t="s">
        <v>20</v>
      </c>
      <c r="G3319" t="s">
        <v>67</v>
      </c>
      <c r="H3319" t="s">
        <v>88</v>
      </c>
      <c r="I3319" t="s">
        <v>157</v>
      </c>
      <c r="J3319">
        <v>2</v>
      </c>
      <c r="K3319">
        <v>12850.68</v>
      </c>
      <c r="L3319">
        <v>0.05</v>
      </c>
      <c r="M3319">
        <v>15952.54</v>
      </c>
      <c r="N3319" t="s">
        <v>24</v>
      </c>
      <c r="O3319" t="s">
        <v>35</v>
      </c>
      <c r="P3319" t="s">
        <v>71</v>
      </c>
      <c r="Q3319">
        <f>Sales_Data[[#This Row],[Quantity]]*Sales_Data[[#This Row],[Unit_Price]]</f>
        <v>25701.360000000001</v>
      </c>
      <c r="R3319">
        <f>Sales_Data[[#This Row],[Gross_Sales]]*Sales_Data[[#This Row],[Discount]]</f>
        <v>1285.0680000000002</v>
      </c>
      <c r="S3319">
        <f>Sales_Data[[#This Row],[Gross_Sales]]-Sales_Data[[#This Row],[Discount_Amount]]</f>
        <v>24416.292000000001</v>
      </c>
      <c r="T3319">
        <f>Sales_Data[[#This Row],[Net Sales]]-Sales_Data[[#This Row],[Cost]]</f>
        <v>8463.7520000000004</v>
      </c>
      <c r="U3319" s="2">
        <f>Sales_Data[[#This Row],[Profit]]/Sales_Data[[#This Row],[Net Sales]]</f>
        <v>0.34664362631311912</v>
      </c>
      <c r="V3319">
        <f>YEAR(Sales_Data[[#This Row],[Order_Date]])</f>
        <v>2025</v>
      </c>
      <c r="W3319" t="str">
        <f>TEXT(Sales_Data[[#This Row],[Order_Date]],"mmm")</f>
        <v>Nov</v>
      </c>
      <c r="X3319">
        <f>MONTH(Sales_Data[[#This Row],[Order_Date]])</f>
        <v>11</v>
      </c>
      <c r="Y3319" t="str">
        <f>"Q"&amp;ROUNDUP(MONTH(Sales_Data[[#This Row],[Order_Date]])/3,0)</f>
        <v>Q4</v>
      </c>
    </row>
    <row r="3320" spans="1:25" x14ac:dyDescent="0.3">
      <c r="A3320" t="s">
        <v>4945</v>
      </c>
      <c r="B3320" s="1">
        <v>45988</v>
      </c>
      <c r="C3320" t="s">
        <v>529</v>
      </c>
      <c r="D3320" t="s">
        <v>95</v>
      </c>
      <c r="E3320" t="s">
        <v>48</v>
      </c>
      <c r="F3320" t="s">
        <v>49</v>
      </c>
      <c r="G3320" t="s">
        <v>41</v>
      </c>
      <c r="H3320" t="s">
        <v>171</v>
      </c>
      <c r="I3320" t="s">
        <v>172</v>
      </c>
      <c r="J3320">
        <v>1</v>
      </c>
      <c r="K3320">
        <v>55729.98</v>
      </c>
      <c r="L3320">
        <v>0</v>
      </c>
      <c r="M3320">
        <v>44820.95</v>
      </c>
      <c r="N3320" t="s">
        <v>109</v>
      </c>
      <c r="O3320" t="s">
        <v>35</v>
      </c>
      <c r="P3320" t="s">
        <v>26</v>
      </c>
      <c r="Q3320">
        <f>Sales_Data[[#This Row],[Quantity]]*Sales_Data[[#This Row],[Unit_Price]]</f>
        <v>55729.98</v>
      </c>
      <c r="R3320">
        <f>Sales_Data[[#This Row],[Gross_Sales]]*Sales_Data[[#This Row],[Discount]]</f>
        <v>0</v>
      </c>
      <c r="S3320">
        <f>Sales_Data[[#This Row],[Gross_Sales]]-Sales_Data[[#This Row],[Discount_Amount]]</f>
        <v>55729.98</v>
      </c>
      <c r="T3320">
        <f>Sales_Data[[#This Row],[Net Sales]]-Sales_Data[[#This Row],[Cost]]</f>
        <v>10909.030000000006</v>
      </c>
      <c r="U3320" s="2">
        <f>Sales_Data[[#This Row],[Profit]]/Sales_Data[[#This Row],[Net Sales]]</f>
        <v>0.19574796186899771</v>
      </c>
      <c r="V3320">
        <f>YEAR(Sales_Data[[#This Row],[Order_Date]])</f>
        <v>2025</v>
      </c>
      <c r="W3320" t="str">
        <f>TEXT(Sales_Data[[#This Row],[Order_Date]],"mmm")</f>
        <v>Nov</v>
      </c>
      <c r="X3320">
        <f>MONTH(Sales_Data[[#This Row],[Order_Date]])</f>
        <v>11</v>
      </c>
      <c r="Y3320" t="str">
        <f>"Q"&amp;ROUNDUP(MONTH(Sales_Data[[#This Row],[Order_Date]])/3,0)</f>
        <v>Q4</v>
      </c>
    </row>
    <row r="3321" spans="1:25" x14ac:dyDescent="0.3">
      <c r="A3321" t="s">
        <v>4946</v>
      </c>
      <c r="B3321" s="1">
        <v>45923</v>
      </c>
      <c r="C3321" t="s">
        <v>3433</v>
      </c>
      <c r="D3321" t="s">
        <v>137</v>
      </c>
      <c r="E3321" t="s">
        <v>48</v>
      </c>
      <c r="F3321" t="s">
        <v>126</v>
      </c>
      <c r="G3321" t="s">
        <v>41</v>
      </c>
      <c r="H3321" t="s">
        <v>171</v>
      </c>
      <c r="I3321" t="s">
        <v>191</v>
      </c>
      <c r="J3321">
        <v>3</v>
      </c>
      <c r="K3321">
        <v>62368.13</v>
      </c>
      <c r="L3321">
        <v>0</v>
      </c>
      <c r="M3321">
        <v>161877.06</v>
      </c>
      <c r="N3321" t="s">
        <v>83</v>
      </c>
      <c r="O3321" t="s">
        <v>35</v>
      </c>
      <c r="P3321" t="s">
        <v>26</v>
      </c>
      <c r="Q3321">
        <f>Sales_Data[[#This Row],[Quantity]]*Sales_Data[[#This Row],[Unit_Price]]</f>
        <v>187104.38999999998</v>
      </c>
      <c r="R3321">
        <f>Sales_Data[[#This Row],[Gross_Sales]]*Sales_Data[[#This Row],[Discount]]</f>
        <v>0</v>
      </c>
      <c r="S3321">
        <f>Sales_Data[[#This Row],[Gross_Sales]]-Sales_Data[[#This Row],[Discount_Amount]]</f>
        <v>187104.38999999998</v>
      </c>
      <c r="T3321">
        <f>Sales_Data[[#This Row],[Net Sales]]-Sales_Data[[#This Row],[Cost]]</f>
        <v>25227.329999999987</v>
      </c>
      <c r="U3321" s="2">
        <f>Sales_Data[[#This Row],[Profit]]/Sales_Data[[#This Row],[Net Sales]]</f>
        <v>0.13483024102213736</v>
      </c>
      <c r="V3321">
        <f>YEAR(Sales_Data[[#This Row],[Order_Date]])</f>
        <v>2025</v>
      </c>
      <c r="W3321" t="str">
        <f>TEXT(Sales_Data[[#This Row],[Order_Date]],"mmm")</f>
        <v>Sep</v>
      </c>
      <c r="X3321">
        <f>MONTH(Sales_Data[[#This Row],[Order_Date]])</f>
        <v>9</v>
      </c>
      <c r="Y3321" t="str">
        <f>"Q"&amp;ROUNDUP(MONTH(Sales_Data[[#This Row],[Order_Date]])/3,0)</f>
        <v>Q3</v>
      </c>
    </row>
    <row r="3322" spans="1:25" x14ac:dyDescent="0.3">
      <c r="A3322" t="s">
        <v>4947</v>
      </c>
      <c r="B3322" s="1">
        <v>45867</v>
      </c>
      <c r="C3322" t="s">
        <v>3599</v>
      </c>
      <c r="D3322" t="s">
        <v>307</v>
      </c>
      <c r="E3322" t="s">
        <v>39</v>
      </c>
      <c r="F3322" t="s">
        <v>96</v>
      </c>
      <c r="G3322" t="s">
        <v>67</v>
      </c>
      <c r="H3322" t="s">
        <v>68</v>
      </c>
      <c r="I3322" t="s">
        <v>69</v>
      </c>
      <c r="J3322">
        <v>1</v>
      </c>
      <c r="K3322">
        <v>3633.25</v>
      </c>
      <c r="L3322">
        <v>0</v>
      </c>
      <c r="M3322">
        <v>3010.72</v>
      </c>
      <c r="N3322" t="s">
        <v>52</v>
      </c>
      <c r="O3322" t="s">
        <v>35</v>
      </c>
      <c r="P3322" t="s">
        <v>44</v>
      </c>
      <c r="Q3322">
        <f>Sales_Data[[#This Row],[Quantity]]*Sales_Data[[#This Row],[Unit_Price]]</f>
        <v>3633.25</v>
      </c>
      <c r="R3322">
        <f>Sales_Data[[#This Row],[Gross_Sales]]*Sales_Data[[#This Row],[Discount]]</f>
        <v>0</v>
      </c>
      <c r="S3322">
        <f>Sales_Data[[#This Row],[Gross_Sales]]-Sales_Data[[#This Row],[Discount_Amount]]</f>
        <v>3633.25</v>
      </c>
      <c r="T3322">
        <f>Sales_Data[[#This Row],[Net Sales]]-Sales_Data[[#This Row],[Cost]]</f>
        <v>622.5300000000002</v>
      </c>
      <c r="U3322" s="2">
        <f>Sales_Data[[#This Row],[Profit]]/Sales_Data[[#This Row],[Net Sales]]</f>
        <v>0.17134246198307307</v>
      </c>
      <c r="V3322">
        <f>YEAR(Sales_Data[[#This Row],[Order_Date]])</f>
        <v>2025</v>
      </c>
      <c r="W3322" t="str">
        <f>TEXT(Sales_Data[[#This Row],[Order_Date]],"mmm")</f>
        <v>Jul</v>
      </c>
      <c r="X3322">
        <f>MONTH(Sales_Data[[#This Row],[Order_Date]])</f>
        <v>7</v>
      </c>
      <c r="Y3322" t="str">
        <f>"Q"&amp;ROUNDUP(MONTH(Sales_Data[[#This Row],[Order_Date]])/3,0)</f>
        <v>Q3</v>
      </c>
    </row>
    <row r="3323" spans="1:25" x14ac:dyDescent="0.3">
      <c r="A3323" t="s">
        <v>4948</v>
      </c>
      <c r="B3323" s="1">
        <v>45708</v>
      </c>
      <c r="C3323" t="s">
        <v>2545</v>
      </c>
      <c r="D3323" t="s">
        <v>347</v>
      </c>
      <c r="E3323" t="s">
        <v>39</v>
      </c>
      <c r="F3323" t="s">
        <v>405</v>
      </c>
      <c r="G3323" t="s">
        <v>41</v>
      </c>
      <c r="H3323" t="s">
        <v>42</v>
      </c>
      <c r="I3323" t="s">
        <v>82</v>
      </c>
      <c r="J3323">
        <v>1</v>
      </c>
      <c r="K3323">
        <v>4106.3999999999996</v>
      </c>
      <c r="L3323">
        <v>0.05</v>
      </c>
      <c r="M3323">
        <v>3371.04</v>
      </c>
      <c r="N3323" t="s">
        <v>24</v>
      </c>
      <c r="O3323" t="s">
        <v>53</v>
      </c>
      <c r="P3323" t="s">
        <v>71</v>
      </c>
      <c r="Q3323">
        <f>Sales_Data[[#This Row],[Quantity]]*Sales_Data[[#This Row],[Unit_Price]]</f>
        <v>4106.3999999999996</v>
      </c>
      <c r="R3323">
        <f>Sales_Data[[#This Row],[Gross_Sales]]*Sales_Data[[#This Row],[Discount]]</f>
        <v>205.32</v>
      </c>
      <c r="S3323">
        <f>Sales_Data[[#This Row],[Gross_Sales]]-Sales_Data[[#This Row],[Discount_Amount]]</f>
        <v>3901.0799999999995</v>
      </c>
      <c r="T3323">
        <f>Sales_Data[[#This Row],[Net Sales]]-Sales_Data[[#This Row],[Cost]]</f>
        <v>530.03999999999951</v>
      </c>
      <c r="U3323" s="2">
        <f>Sales_Data[[#This Row],[Profit]]/Sales_Data[[#This Row],[Net Sales]]</f>
        <v>0.13587006675074584</v>
      </c>
      <c r="V3323">
        <f>YEAR(Sales_Data[[#This Row],[Order_Date]])</f>
        <v>2025</v>
      </c>
      <c r="W3323" t="str">
        <f>TEXT(Sales_Data[[#This Row],[Order_Date]],"mmm")</f>
        <v>Feb</v>
      </c>
      <c r="X3323">
        <f>MONTH(Sales_Data[[#This Row],[Order_Date]])</f>
        <v>2</v>
      </c>
      <c r="Y3323" t="str">
        <f>"Q"&amp;ROUNDUP(MONTH(Sales_Data[[#This Row],[Order_Date]])/3,0)</f>
        <v>Q1</v>
      </c>
    </row>
    <row r="3324" spans="1:25" x14ac:dyDescent="0.3">
      <c r="A3324" t="s">
        <v>4949</v>
      </c>
      <c r="B3324" s="1">
        <v>45775</v>
      </c>
      <c r="C3324" t="s">
        <v>344</v>
      </c>
      <c r="D3324" t="s">
        <v>624</v>
      </c>
      <c r="E3324" t="s">
        <v>39</v>
      </c>
      <c r="F3324" t="s">
        <v>40</v>
      </c>
      <c r="G3324" t="s">
        <v>67</v>
      </c>
      <c r="H3324" t="s">
        <v>133</v>
      </c>
      <c r="I3324" t="s">
        <v>134</v>
      </c>
      <c r="J3324">
        <v>1</v>
      </c>
      <c r="K3324">
        <v>3143.23</v>
      </c>
      <c r="L3324">
        <v>0</v>
      </c>
      <c r="M3324">
        <v>2130.12</v>
      </c>
      <c r="N3324" t="s">
        <v>52</v>
      </c>
      <c r="O3324" t="s">
        <v>35</v>
      </c>
      <c r="P3324" t="s">
        <v>44</v>
      </c>
      <c r="Q3324">
        <f>Sales_Data[[#This Row],[Quantity]]*Sales_Data[[#This Row],[Unit_Price]]</f>
        <v>3143.23</v>
      </c>
      <c r="R3324">
        <f>Sales_Data[[#This Row],[Gross_Sales]]*Sales_Data[[#This Row],[Discount]]</f>
        <v>0</v>
      </c>
      <c r="S3324">
        <f>Sales_Data[[#This Row],[Gross_Sales]]-Sales_Data[[#This Row],[Discount_Amount]]</f>
        <v>3143.23</v>
      </c>
      <c r="T3324">
        <f>Sales_Data[[#This Row],[Net Sales]]-Sales_Data[[#This Row],[Cost]]</f>
        <v>1013.1100000000001</v>
      </c>
      <c r="U3324" s="2">
        <f>Sales_Data[[#This Row],[Profit]]/Sales_Data[[#This Row],[Net Sales]]</f>
        <v>0.32231494354533397</v>
      </c>
      <c r="V3324">
        <f>YEAR(Sales_Data[[#This Row],[Order_Date]])</f>
        <v>2025</v>
      </c>
      <c r="W3324" t="str">
        <f>TEXT(Sales_Data[[#This Row],[Order_Date]],"mmm")</f>
        <v>Apr</v>
      </c>
      <c r="X3324">
        <f>MONTH(Sales_Data[[#This Row],[Order_Date]])</f>
        <v>4</v>
      </c>
      <c r="Y3324" t="str">
        <f>"Q"&amp;ROUNDUP(MONTH(Sales_Data[[#This Row],[Order_Date]])/3,0)</f>
        <v>Q2</v>
      </c>
    </row>
    <row r="3325" spans="1:25" x14ac:dyDescent="0.3">
      <c r="A3325" t="s">
        <v>4950</v>
      </c>
      <c r="B3325" s="1">
        <v>45858</v>
      </c>
      <c r="C3325" t="s">
        <v>285</v>
      </c>
      <c r="D3325" t="s">
        <v>175</v>
      </c>
      <c r="E3325" t="s">
        <v>19</v>
      </c>
      <c r="F3325" t="s">
        <v>57</v>
      </c>
      <c r="G3325" t="s">
        <v>75</v>
      </c>
      <c r="H3325" t="s">
        <v>76</v>
      </c>
      <c r="I3325" t="s">
        <v>108</v>
      </c>
      <c r="J3325">
        <v>2</v>
      </c>
      <c r="K3325">
        <v>1945.29</v>
      </c>
      <c r="L3325">
        <v>0</v>
      </c>
      <c r="M3325">
        <v>2676.85</v>
      </c>
      <c r="N3325" t="s">
        <v>52</v>
      </c>
      <c r="O3325" t="s">
        <v>53</v>
      </c>
      <c r="P3325" t="s">
        <v>71</v>
      </c>
      <c r="Q3325">
        <f>Sales_Data[[#This Row],[Quantity]]*Sales_Data[[#This Row],[Unit_Price]]</f>
        <v>3890.58</v>
      </c>
      <c r="R3325">
        <f>Sales_Data[[#This Row],[Gross_Sales]]*Sales_Data[[#This Row],[Discount]]</f>
        <v>0</v>
      </c>
      <c r="S3325">
        <f>Sales_Data[[#This Row],[Gross_Sales]]-Sales_Data[[#This Row],[Discount_Amount]]</f>
        <v>3890.58</v>
      </c>
      <c r="T3325">
        <f>Sales_Data[[#This Row],[Net Sales]]-Sales_Data[[#This Row],[Cost]]</f>
        <v>1213.73</v>
      </c>
      <c r="U3325" s="2">
        <f>Sales_Data[[#This Row],[Profit]]/Sales_Data[[#This Row],[Net Sales]]</f>
        <v>0.31196633920906397</v>
      </c>
      <c r="V3325">
        <f>YEAR(Sales_Data[[#This Row],[Order_Date]])</f>
        <v>2025</v>
      </c>
      <c r="W3325" t="str">
        <f>TEXT(Sales_Data[[#This Row],[Order_Date]],"mmm")</f>
        <v>Jul</v>
      </c>
      <c r="X3325">
        <f>MONTH(Sales_Data[[#This Row],[Order_Date]])</f>
        <v>7</v>
      </c>
      <c r="Y3325" t="str">
        <f>"Q"&amp;ROUNDUP(MONTH(Sales_Data[[#This Row],[Order_Date]])/3,0)</f>
        <v>Q3</v>
      </c>
    </row>
    <row r="3326" spans="1:25" x14ac:dyDescent="0.3">
      <c r="A3326" t="s">
        <v>4951</v>
      </c>
      <c r="B3326" s="1">
        <v>45696</v>
      </c>
      <c r="C3326" t="s">
        <v>344</v>
      </c>
      <c r="D3326" t="s">
        <v>255</v>
      </c>
      <c r="E3326" t="s">
        <v>48</v>
      </c>
      <c r="F3326" t="s">
        <v>126</v>
      </c>
      <c r="G3326" t="s">
        <v>32</v>
      </c>
      <c r="H3326" t="s">
        <v>50</v>
      </c>
      <c r="I3326" t="s">
        <v>58</v>
      </c>
      <c r="J3326">
        <v>2</v>
      </c>
      <c r="K3326">
        <v>28348.02</v>
      </c>
      <c r="L3326">
        <v>0.15</v>
      </c>
      <c r="M3326">
        <v>35189.980000000003</v>
      </c>
      <c r="N3326" t="s">
        <v>109</v>
      </c>
      <c r="O3326" t="s">
        <v>53</v>
      </c>
      <c r="P3326" t="s">
        <v>71</v>
      </c>
      <c r="Q3326">
        <f>Sales_Data[[#This Row],[Quantity]]*Sales_Data[[#This Row],[Unit_Price]]</f>
        <v>56696.04</v>
      </c>
      <c r="R3326">
        <f>Sales_Data[[#This Row],[Gross_Sales]]*Sales_Data[[#This Row],[Discount]]</f>
        <v>8504.405999999999</v>
      </c>
      <c r="S3326">
        <f>Sales_Data[[#This Row],[Gross_Sales]]-Sales_Data[[#This Row],[Discount_Amount]]</f>
        <v>48191.634000000005</v>
      </c>
      <c r="T3326">
        <f>Sales_Data[[#This Row],[Net Sales]]-Sales_Data[[#This Row],[Cost]]</f>
        <v>13001.654000000002</v>
      </c>
      <c r="U3326" s="2">
        <f>Sales_Data[[#This Row],[Profit]]/Sales_Data[[#This Row],[Net Sales]]</f>
        <v>0.26979068607634266</v>
      </c>
      <c r="V3326">
        <f>YEAR(Sales_Data[[#This Row],[Order_Date]])</f>
        <v>2025</v>
      </c>
      <c r="W3326" t="str">
        <f>TEXT(Sales_Data[[#This Row],[Order_Date]],"mmm")</f>
        <v>Feb</v>
      </c>
      <c r="X3326">
        <f>MONTH(Sales_Data[[#This Row],[Order_Date]])</f>
        <v>2</v>
      </c>
      <c r="Y3326" t="str">
        <f>"Q"&amp;ROUNDUP(MONTH(Sales_Data[[#This Row],[Order_Date]])/3,0)</f>
        <v>Q1</v>
      </c>
    </row>
    <row r="3327" spans="1:25" x14ac:dyDescent="0.3">
      <c r="A3327" t="s">
        <v>4952</v>
      </c>
      <c r="B3327" s="1">
        <v>45685</v>
      </c>
      <c r="C3327" t="s">
        <v>248</v>
      </c>
      <c r="D3327" t="s">
        <v>118</v>
      </c>
      <c r="E3327" t="s">
        <v>30</v>
      </c>
      <c r="F3327" t="s">
        <v>31</v>
      </c>
      <c r="G3327" t="s">
        <v>75</v>
      </c>
      <c r="H3327" t="s">
        <v>76</v>
      </c>
      <c r="I3327" t="s">
        <v>108</v>
      </c>
      <c r="J3327">
        <v>3</v>
      </c>
      <c r="K3327">
        <v>4005.48</v>
      </c>
      <c r="L3327">
        <v>0.05</v>
      </c>
      <c r="M3327">
        <v>8214.94</v>
      </c>
      <c r="N3327" t="s">
        <v>83</v>
      </c>
      <c r="O3327" t="s">
        <v>35</v>
      </c>
      <c r="P3327" t="s">
        <v>71</v>
      </c>
      <c r="Q3327">
        <f>Sales_Data[[#This Row],[Quantity]]*Sales_Data[[#This Row],[Unit_Price]]</f>
        <v>12016.44</v>
      </c>
      <c r="R3327">
        <f>Sales_Data[[#This Row],[Gross_Sales]]*Sales_Data[[#This Row],[Discount]]</f>
        <v>600.822</v>
      </c>
      <c r="S3327">
        <f>Sales_Data[[#This Row],[Gross_Sales]]-Sales_Data[[#This Row],[Discount_Amount]]</f>
        <v>11415.618</v>
      </c>
      <c r="T3327">
        <f>Sales_Data[[#This Row],[Net Sales]]-Sales_Data[[#This Row],[Cost]]</f>
        <v>3200.6779999999999</v>
      </c>
      <c r="U3327" s="2">
        <f>Sales_Data[[#This Row],[Profit]]/Sales_Data[[#This Row],[Net Sales]]</f>
        <v>0.2803771114275197</v>
      </c>
      <c r="V3327">
        <f>YEAR(Sales_Data[[#This Row],[Order_Date]])</f>
        <v>2025</v>
      </c>
      <c r="W3327" t="str">
        <f>TEXT(Sales_Data[[#This Row],[Order_Date]],"mmm")</f>
        <v>Jan</v>
      </c>
      <c r="X3327">
        <f>MONTH(Sales_Data[[#This Row],[Order_Date]])</f>
        <v>1</v>
      </c>
      <c r="Y3327" t="str">
        <f>"Q"&amp;ROUNDUP(MONTH(Sales_Data[[#This Row],[Order_Date]])/3,0)</f>
        <v>Q1</v>
      </c>
    </row>
    <row r="3328" spans="1:25" x14ac:dyDescent="0.3">
      <c r="A3328" t="s">
        <v>4953</v>
      </c>
      <c r="B3328" s="1">
        <v>45916</v>
      </c>
      <c r="C3328" t="s">
        <v>353</v>
      </c>
      <c r="D3328" t="s">
        <v>302</v>
      </c>
      <c r="E3328" t="s">
        <v>30</v>
      </c>
      <c r="F3328" t="s">
        <v>31</v>
      </c>
      <c r="G3328" t="s">
        <v>32</v>
      </c>
      <c r="H3328" t="s">
        <v>33</v>
      </c>
      <c r="I3328" t="s">
        <v>34</v>
      </c>
      <c r="J3328">
        <v>2</v>
      </c>
      <c r="K3328">
        <v>4073.21</v>
      </c>
      <c r="L3328">
        <v>0.05</v>
      </c>
      <c r="M3328">
        <v>5398.04</v>
      </c>
      <c r="N3328" t="s">
        <v>52</v>
      </c>
      <c r="O3328" t="s">
        <v>35</v>
      </c>
      <c r="P3328" t="s">
        <v>71</v>
      </c>
      <c r="Q3328">
        <f>Sales_Data[[#This Row],[Quantity]]*Sales_Data[[#This Row],[Unit_Price]]</f>
        <v>8146.42</v>
      </c>
      <c r="R3328">
        <f>Sales_Data[[#This Row],[Gross_Sales]]*Sales_Data[[#This Row],[Discount]]</f>
        <v>407.32100000000003</v>
      </c>
      <c r="S3328">
        <f>Sales_Data[[#This Row],[Gross_Sales]]-Sales_Data[[#This Row],[Discount_Amount]]</f>
        <v>7739.0990000000002</v>
      </c>
      <c r="T3328">
        <f>Sales_Data[[#This Row],[Net Sales]]-Sales_Data[[#This Row],[Cost]]</f>
        <v>2341.0590000000002</v>
      </c>
      <c r="U3328" s="2">
        <f>Sales_Data[[#This Row],[Profit]]/Sales_Data[[#This Row],[Net Sales]]</f>
        <v>0.30249761632458766</v>
      </c>
      <c r="V3328">
        <f>YEAR(Sales_Data[[#This Row],[Order_Date]])</f>
        <v>2025</v>
      </c>
      <c r="W3328" t="str">
        <f>TEXT(Sales_Data[[#This Row],[Order_Date]],"mmm")</f>
        <v>Sep</v>
      </c>
      <c r="X3328">
        <f>MONTH(Sales_Data[[#This Row],[Order_Date]])</f>
        <v>9</v>
      </c>
      <c r="Y3328" t="str">
        <f>"Q"&amp;ROUNDUP(MONTH(Sales_Data[[#This Row],[Order_Date]])/3,0)</f>
        <v>Q3</v>
      </c>
    </row>
    <row r="3329" spans="1:25" x14ac:dyDescent="0.3">
      <c r="A3329" t="s">
        <v>4954</v>
      </c>
      <c r="B3329" s="1">
        <v>45741</v>
      </c>
      <c r="C3329" t="s">
        <v>4749</v>
      </c>
      <c r="D3329" t="s">
        <v>112</v>
      </c>
      <c r="E3329" t="s">
        <v>19</v>
      </c>
      <c r="F3329" t="s">
        <v>81</v>
      </c>
      <c r="G3329" t="s">
        <v>41</v>
      </c>
      <c r="H3329" t="s">
        <v>102</v>
      </c>
      <c r="I3329" t="s">
        <v>165</v>
      </c>
      <c r="J3329">
        <v>1</v>
      </c>
      <c r="K3329">
        <v>16138.12</v>
      </c>
      <c r="L3329">
        <v>0</v>
      </c>
      <c r="M3329">
        <v>11232.46</v>
      </c>
      <c r="N3329" t="s">
        <v>52</v>
      </c>
      <c r="O3329" t="s">
        <v>53</v>
      </c>
      <c r="P3329" t="s">
        <v>44</v>
      </c>
      <c r="Q3329">
        <f>Sales_Data[[#This Row],[Quantity]]*Sales_Data[[#This Row],[Unit_Price]]</f>
        <v>16138.12</v>
      </c>
      <c r="R3329">
        <f>Sales_Data[[#This Row],[Gross_Sales]]*Sales_Data[[#This Row],[Discount]]</f>
        <v>0</v>
      </c>
      <c r="S3329">
        <f>Sales_Data[[#This Row],[Gross_Sales]]-Sales_Data[[#This Row],[Discount_Amount]]</f>
        <v>16138.12</v>
      </c>
      <c r="T3329">
        <f>Sales_Data[[#This Row],[Net Sales]]-Sales_Data[[#This Row],[Cost]]</f>
        <v>4905.6600000000017</v>
      </c>
      <c r="U3329" s="2">
        <f>Sales_Data[[#This Row],[Profit]]/Sales_Data[[#This Row],[Net Sales]]</f>
        <v>0.30397964570842212</v>
      </c>
      <c r="V3329">
        <f>YEAR(Sales_Data[[#This Row],[Order_Date]])</f>
        <v>2025</v>
      </c>
      <c r="W3329" t="str">
        <f>TEXT(Sales_Data[[#This Row],[Order_Date]],"mmm")</f>
        <v>Mar</v>
      </c>
      <c r="X3329">
        <f>MONTH(Sales_Data[[#This Row],[Order_Date]])</f>
        <v>3</v>
      </c>
      <c r="Y3329" t="str">
        <f>"Q"&amp;ROUNDUP(MONTH(Sales_Data[[#This Row],[Order_Date]])/3,0)</f>
        <v>Q1</v>
      </c>
    </row>
    <row r="3330" spans="1:25" x14ac:dyDescent="0.3">
      <c r="A3330" t="s">
        <v>4955</v>
      </c>
      <c r="B3330" s="1">
        <v>45812</v>
      </c>
      <c r="C3330" t="s">
        <v>2790</v>
      </c>
      <c r="D3330" t="s">
        <v>430</v>
      </c>
      <c r="E3330" t="s">
        <v>39</v>
      </c>
      <c r="F3330" t="s">
        <v>96</v>
      </c>
      <c r="G3330" t="s">
        <v>21</v>
      </c>
      <c r="H3330" t="s">
        <v>297</v>
      </c>
      <c r="I3330" t="s">
        <v>494</v>
      </c>
      <c r="J3330">
        <v>3</v>
      </c>
      <c r="K3330">
        <v>739.68</v>
      </c>
      <c r="L3330">
        <v>0</v>
      </c>
      <c r="M3330">
        <v>1902.6</v>
      </c>
      <c r="N3330" t="s">
        <v>24</v>
      </c>
      <c r="O3330" t="s">
        <v>35</v>
      </c>
      <c r="P3330" t="s">
        <v>26</v>
      </c>
      <c r="Q3330">
        <f>Sales_Data[[#This Row],[Quantity]]*Sales_Data[[#This Row],[Unit_Price]]</f>
        <v>2219.04</v>
      </c>
      <c r="R3330">
        <f>Sales_Data[[#This Row],[Gross_Sales]]*Sales_Data[[#This Row],[Discount]]</f>
        <v>0</v>
      </c>
      <c r="S3330">
        <f>Sales_Data[[#This Row],[Gross_Sales]]-Sales_Data[[#This Row],[Discount_Amount]]</f>
        <v>2219.04</v>
      </c>
      <c r="T3330">
        <f>Sales_Data[[#This Row],[Net Sales]]-Sales_Data[[#This Row],[Cost]]</f>
        <v>316.44000000000005</v>
      </c>
      <c r="U3330" s="2">
        <f>Sales_Data[[#This Row],[Profit]]/Sales_Data[[#This Row],[Net Sales]]</f>
        <v>0.14260220635950685</v>
      </c>
      <c r="V3330">
        <f>YEAR(Sales_Data[[#This Row],[Order_Date]])</f>
        <v>2025</v>
      </c>
      <c r="W3330" t="str">
        <f>TEXT(Sales_Data[[#This Row],[Order_Date]],"mmm")</f>
        <v>Jun</v>
      </c>
      <c r="X3330">
        <f>MONTH(Sales_Data[[#This Row],[Order_Date]])</f>
        <v>6</v>
      </c>
      <c r="Y3330" t="str">
        <f>"Q"&amp;ROUNDUP(MONTH(Sales_Data[[#This Row],[Order_Date]])/3,0)</f>
        <v>Q2</v>
      </c>
    </row>
    <row r="3331" spans="1:25" x14ac:dyDescent="0.3">
      <c r="A3331" t="s">
        <v>4956</v>
      </c>
      <c r="B3331" s="1">
        <v>45774</v>
      </c>
      <c r="C3331" t="s">
        <v>1470</v>
      </c>
      <c r="D3331" t="s">
        <v>180</v>
      </c>
      <c r="E3331" t="s">
        <v>19</v>
      </c>
      <c r="F3331" t="s">
        <v>113</v>
      </c>
      <c r="G3331" t="s">
        <v>41</v>
      </c>
      <c r="H3331" t="s">
        <v>147</v>
      </c>
      <c r="I3331" t="s">
        <v>369</v>
      </c>
      <c r="J3331">
        <v>1</v>
      </c>
      <c r="K3331">
        <v>9819.77</v>
      </c>
      <c r="L3331">
        <v>0.1</v>
      </c>
      <c r="M3331">
        <v>5895.11</v>
      </c>
      <c r="N3331" t="s">
        <v>52</v>
      </c>
      <c r="O3331" t="s">
        <v>35</v>
      </c>
      <c r="P3331" t="s">
        <v>44</v>
      </c>
      <c r="Q3331">
        <f>Sales_Data[[#This Row],[Quantity]]*Sales_Data[[#This Row],[Unit_Price]]</f>
        <v>9819.77</v>
      </c>
      <c r="R3331">
        <f>Sales_Data[[#This Row],[Gross_Sales]]*Sales_Data[[#This Row],[Discount]]</f>
        <v>981.97700000000009</v>
      </c>
      <c r="S3331">
        <f>Sales_Data[[#This Row],[Gross_Sales]]-Sales_Data[[#This Row],[Discount_Amount]]</f>
        <v>8837.7929999999997</v>
      </c>
      <c r="T3331">
        <f>Sales_Data[[#This Row],[Net Sales]]-Sales_Data[[#This Row],[Cost]]</f>
        <v>2942.683</v>
      </c>
      <c r="U3331" s="2">
        <f>Sales_Data[[#This Row],[Profit]]/Sales_Data[[#This Row],[Net Sales]]</f>
        <v>0.33296582076543318</v>
      </c>
      <c r="V3331">
        <f>YEAR(Sales_Data[[#This Row],[Order_Date]])</f>
        <v>2025</v>
      </c>
      <c r="W3331" t="str">
        <f>TEXT(Sales_Data[[#This Row],[Order_Date]],"mmm")</f>
        <v>Apr</v>
      </c>
      <c r="X3331">
        <f>MONTH(Sales_Data[[#This Row],[Order_Date]])</f>
        <v>4</v>
      </c>
      <c r="Y3331" t="str">
        <f>"Q"&amp;ROUNDUP(MONTH(Sales_Data[[#This Row],[Order_Date]])/3,0)</f>
        <v>Q2</v>
      </c>
    </row>
    <row r="3332" spans="1:25" x14ac:dyDescent="0.3">
      <c r="A3332" t="s">
        <v>4957</v>
      </c>
      <c r="B3332" s="1">
        <v>45659</v>
      </c>
      <c r="C3332" t="s">
        <v>2068</v>
      </c>
      <c r="D3332" t="s">
        <v>29</v>
      </c>
      <c r="E3332" t="s">
        <v>39</v>
      </c>
      <c r="F3332" t="s">
        <v>96</v>
      </c>
      <c r="G3332" t="s">
        <v>21</v>
      </c>
      <c r="H3332" t="s">
        <v>230</v>
      </c>
      <c r="I3332" t="s">
        <v>328</v>
      </c>
      <c r="J3332">
        <v>4</v>
      </c>
      <c r="K3332">
        <v>1109</v>
      </c>
      <c r="L3332">
        <v>0</v>
      </c>
      <c r="M3332">
        <v>3758.81</v>
      </c>
      <c r="N3332" t="s">
        <v>24</v>
      </c>
      <c r="O3332" t="s">
        <v>35</v>
      </c>
      <c r="P3332" t="s">
        <v>44</v>
      </c>
      <c r="Q3332">
        <f>Sales_Data[[#This Row],[Quantity]]*Sales_Data[[#This Row],[Unit_Price]]</f>
        <v>4436</v>
      </c>
      <c r="R3332">
        <f>Sales_Data[[#This Row],[Gross_Sales]]*Sales_Data[[#This Row],[Discount]]</f>
        <v>0</v>
      </c>
      <c r="S3332">
        <f>Sales_Data[[#This Row],[Gross_Sales]]-Sales_Data[[#This Row],[Discount_Amount]]</f>
        <v>4436</v>
      </c>
      <c r="T3332">
        <f>Sales_Data[[#This Row],[Net Sales]]-Sales_Data[[#This Row],[Cost]]</f>
        <v>677.19</v>
      </c>
      <c r="U3332" s="2">
        <f>Sales_Data[[#This Row],[Profit]]/Sales_Data[[#This Row],[Net Sales]]</f>
        <v>0.15265779981965735</v>
      </c>
      <c r="V3332">
        <f>YEAR(Sales_Data[[#This Row],[Order_Date]])</f>
        <v>2025</v>
      </c>
      <c r="W3332" t="str">
        <f>TEXT(Sales_Data[[#This Row],[Order_Date]],"mmm")</f>
        <v>Jan</v>
      </c>
      <c r="X3332">
        <f>MONTH(Sales_Data[[#This Row],[Order_Date]])</f>
        <v>1</v>
      </c>
      <c r="Y3332" t="str">
        <f>"Q"&amp;ROUNDUP(MONTH(Sales_Data[[#This Row],[Order_Date]])/3,0)</f>
        <v>Q1</v>
      </c>
    </row>
    <row r="3333" spans="1:25" x14ac:dyDescent="0.3">
      <c r="A3333" t="s">
        <v>4958</v>
      </c>
      <c r="B3333" s="1">
        <v>45750</v>
      </c>
      <c r="C3333" t="s">
        <v>2022</v>
      </c>
      <c r="D3333" t="s">
        <v>387</v>
      </c>
      <c r="E3333" t="s">
        <v>30</v>
      </c>
      <c r="F3333" t="s">
        <v>31</v>
      </c>
      <c r="G3333" t="s">
        <v>75</v>
      </c>
      <c r="H3333" t="s">
        <v>76</v>
      </c>
      <c r="I3333" t="s">
        <v>108</v>
      </c>
      <c r="J3333">
        <v>1</v>
      </c>
      <c r="K3333">
        <v>1203.53</v>
      </c>
      <c r="L3333">
        <v>0</v>
      </c>
      <c r="M3333">
        <v>905.76</v>
      </c>
      <c r="N3333" t="s">
        <v>70</v>
      </c>
      <c r="O3333" t="s">
        <v>35</v>
      </c>
      <c r="P3333" t="s">
        <v>44</v>
      </c>
      <c r="Q3333">
        <f>Sales_Data[[#This Row],[Quantity]]*Sales_Data[[#This Row],[Unit_Price]]</f>
        <v>1203.53</v>
      </c>
      <c r="R3333">
        <f>Sales_Data[[#This Row],[Gross_Sales]]*Sales_Data[[#This Row],[Discount]]</f>
        <v>0</v>
      </c>
      <c r="S3333">
        <f>Sales_Data[[#This Row],[Gross_Sales]]-Sales_Data[[#This Row],[Discount_Amount]]</f>
        <v>1203.53</v>
      </c>
      <c r="T3333">
        <f>Sales_Data[[#This Row],[Net Sales]]-Sales_Data[[#This Row],[Cost]]</f>
        <v>297.77</v>
      </c>
      <c r="U3333" s="2">
        <f>Sales_Data[[#This Row],[Profit]]/Sales_Data[[#This Row],[Net Sales]]</f>
        <v>0.24741385756898457</v>
      </c>
      <c r="V3333">
        <f>YEAR(Sales_Data[[#This Row],[Order_Date]])</f>
        <v>2025</v>
      </c>
      <c r="W3333" t="str">
        <f>TEXT(Sales_Data[[#This Row],[Order_Date]],"mmm")</f>
        <v>Apr</v>
      </c>
      <c r="X3333">
        <f>MONTH(Sales_Data[[#This Row],[Order_Date]])</f>
        <v>4</v>
      </c>
      <c r="Y3333" t="str">
        <f>"Q"&amp;ROUNDUP(MONTH(Sales_Data[[#This Row],[Order_Date]])/3,0)</f>
        <v>Q2</v>
      </c>
    </row>
    <row r="3334" spans="1:25" x14ac:dyDescent="0.3">
      <c r="A3334" t="s">
        <v>4959</v>
      </c>
      <c r="B3334" s="1">
        <v>45823</v>
      </c>
      <c r="C3334" t="s">
        <v>4960</v>
      </c>
      <c r="D3334" t="s">
        <v>1004</v>
      </c>
      <c r="E3334" t="s">
        <v>39</v>
      </c>
      <c r="F3334" t="s">
        <v>405</v>
      </c>
      <c r="G3334" t="s">
        <v>75</v>
      </c>
      <c r="H3334" t="s">
        <v>256</v>
      </c>
      <c r="I3334" t="s">
        <v>257</v>
      </c>
      <c r="J3334">
        <v>1</v>
      </c>
      <c r="K3334">
        <v>6341.43</v>
      </c>
      <c r="L3334">
        <v>0.1</v>
      </c>
      <c r="M3334">
        <v>4913.95</v>
      </c>
      <c r="N3334" t="s">
        <v>24</v>
      </c>
      <c r="O3334" t="s">
        <v>35</v>
      </c>
      <c r="P3334" t="s">
        <v>26</v>
      </c>
      <c r="Q3334">
        <f>Sales_Data[[#This Row],[Quantity]]*Sales_Data[[#This Row],[Unit_Price]]</f>
        <v>6341.43</v>
      </c>
      <c r="R3334">
        <f>Sales_Data[[#This Row],[Gross_Sales]]*Sales_Data[[#This Row],[Discount]]</f>
        <v>634.14300000000003</v>
      </c>
      <c r="S3334">
        <f>Sales_Data[[#This Row],[Gross_Sales]]-Sales_Data[[#This Row],[Discount_Amount]]</f>
        <v>5707.2870000000003</v>
      </c>
      <c r="T3334">
        <f>Sales_Data[[#This Row],[Net Sales]]-Sales_Data[[#This Row],[Cost]]</f>
        <v>793.33700000000044</v>
      </c>
      <c r="U3334" s="2">
        <f>Sales_Data[[#This Row],[Profit]]/Sales_Data[[#This Row],[Net Sales]]</f>
        <v>0.13900422389832515</v>
      </c>
      <c r="V3334">
        <f>YEAR(Sales_Data[[#This Row],[Order_Date]])</f>
        <v>2025</v>
      </c>
      <c r="W3334" t="str">
        <f>TEXT(Sales_Data[[#This Row],[Order_Date]],"mmm")</f>
        <v>Jun</v>
      </c>
      <c r="X3334">
        <f>MONTH(Sales_Data[[#This Row],[Order_Date]])</f>
        <v>6</v>
      </c>
      <c r="Y3334" t="str">
        <f>"Q"&amp;ROUNDUP(MONTH(Sales_Data[[#This Row],[Order_Date]])/3,0)</f>
        <v>Q2</v>
      </c>
    </row>
    <row r="3335" spans="1:25" x14ac:dyDescent="0.3">
      <c r="A3335" t="s">
        <v>4961</v>
      </c>
      <c r="B3335" s="1">
        <v>46007</v>
      </c>
      <c r="C3335" t="s">
        <v>981</v>
      </c>
      <c r="D3335" t="s">
        <v>817</v>
      </c>
      <c r="E3335" t="s">
        <v>19</v>
      </c>
      <c r="F3335" t="s">
        <v>81</v>
      </c>
      <c r="G3335" t="s">
        <v>32</v>
      </c>
      <c r="H3335" t="s">
        <v>50</v>
      </c>
      <c r="I3335" t="s">
        <v>58</v>
      </c>
      <c r="J3335">
        <v>2</v>
      </c>
      <c r="K3335">
        <v>9294.49</v>
      </c>
      <c r="L3335">
        <v>0</v>
      </c>
      <c r="M3335">
        <v>11611.47</v>
      </c>
      <c r="N3335" t="s">
        <v>109</v>
      </c>
      <c r="O3335" t="s">
        <v>35</v>
      </c>
      <c r="P3335" t="s">
        <v>71</v>
      </c>
      <c r="Q3335">
        <f>Sales_Data[[#This Row],[Quantity]]*Sales_Data[[#This Row],[Unit_Price]]</f>
        <v>18588.98</v>
      </c>
      <c r="R3335">
        <f>Sales_Data[[#This Row],[Gross_Sales]]*Sales_Data[[#This Row],[Discount]]</f>
        <v>0</v>
      </c>
      <c r="S3335">
        <f>Sales_Data[[#This Row],[Gross_Sales]]-Sales_Data[[#This Row],[Discount_Amount]]</f>
        <v>18588.98</v>
      </c>
      <c r="T3335">
        <f>Sales_Data[[#This Row],[Net Sales]]-Sales_Data[[#This Row],[Cost]]</f>
        <v>6977.51</v>
      </c>
      <c r="U3335" s="2">
        <f>Sales_Data[[#This Row],[Profit]]/Sales_Data[[#This Row],[Net Sales]]</f>
        <v>0.37535733536751348</v>
      </c>
      <c r="V3335">
        <f>YEAR(Sales_Data[[#This Row],[Order_Date]])</f>
        <v>2025</v>
      </c>
      <c r="W3335" t="str">
        <f>TEXT(Sales_Data[[#This Row],[Order_Date]],"mmm")</f>
        <v>Dec</v>
      </c>
      <c r="X3335">
        <f>MONTH(Sales_Data[[#This Row],[Order_Date]])</f>
        <v>12</v>
      </c>
      <c r="Y3335" t="str">
        <f>"Q"&amp;ROUNDUP(MONTH(Sales_Data[[#This Row],[Order_Date]])/3,0)</f>
        <v>Q4</v>
      </c>
    </row>
    <row r="3336" spans="1:25" x14ac:dyDescent="0.3">
      <c r="A3336" t="s">
        <v>4962</v>
      </c>
      <c r="B3336" s="1">
        <v>45953</v>
      </c>
      <c r="C3336" t="s">
        <v>4963</v>
      </c>
      <c r="D3336" t="s">
        <v>504</v>
      </c>
      <c r="E3336" t="s">
        <v>19</v>
      </c>
      <c r="F3336" t="s">
        <v>66</v>
      </c>
      <c r="G3336" t="s">
        <v>21</v>
      </c>
      <c r="H3336" t="s">
        <v>297</v>
      </c>
      <c r="I3336" t="s">
        <v>297</v>
      </c>
      <c r="J3336">
        <v>1</v>
      </c>
      <c r="K3336">
        <v>13822.83</v>
      </c>
      <c r="L3336">
        <v>0.05</v>
      </c>
      <c r="M3336">
        <v>8899.56</v>
      </c>
      <c r="N3336" t="s">
        <v>70</v>
      </c>
      <c r="O3336" t="s">
        <v>35</v>
      </c>
      <c r="P3336" t="s">
        <v>44</v>
      </c>
      <c r="Q3336">
        <f>Sales_Data[[#This Row],[Quantity]]*Sales_Data[[#This Row],[Unit_Price]]</f>
        <v>13822.83</v>
      </c>
      <c r="R3336">
        <f>Sales_Data[[#This Row],[Gross_Sales]]*Sales_Data[[#This Row],[Discount]]</f>
        <v>691.14150000000006</v>
      </c>
      <c r="S3336">
        <f>Sales_Data[[#This Row],[Gross_Sales]]-Sales_Data[[#This Row],[Discount_Amount]]</f>
        <v>13131.6885</v>
      </c>
      <c r="T3336">
        <f>Sales_Data[[#This Row],[Net Sales]]-Sales_Data[[#This Row],[Cost]]</f>
        <v>4232.1285000000007</v>
      </c>
      <c r="U3336" s="2">
        <f>Sales_Data[[#This Row],[Profit]]/Sales_Data[[#This Row],[Net Sales]]</f>
        <v>0.32228364996626296</v>
      </c>
      <c r="V3336">
        <f>YEAR(Sales_Data[[#This Row],[Order_Date]])</f>
        <v>2025</v>
      </c>
      <c r="W3336" t="str">
        <f>TEXT(Sales_Data[[#This Row],[Order_Date]],"mmm")</f>
        <v>Oct</v>
      </c>
      <c r="X3336">
        <f>MONTH(Sales_Data[[#This Row],[Order_Date]])</f>
        <v>10</v>
      </c>
      <c r="Y3336" t="str">
        <f>"Q"&amp;ROUNDUP(MONTH(Sales_Data[[#This Row],[Order_Date]])/3,0)</f>
        <v>Q4</v>
      </c>
    </row>
    <row r="3337" spans="1:25" x14ac:dyDescent="0.3">
      <c r="A3337" t="s">
        <v>4964</v>
      </c>
      <c r="B3337" s="1">
        <v>45915</v>
      </c>
      <c r="C3337" t="s">
        <v>2651</v>
      </c>
      <c r="D3337" t="s">
        <v>266</v>
      </c>
      <c r="E3337" t="s">
        <v>39</v>
      </c>
      <c r="F3337" t="s">
        <v>96</v>
      </c>
      <c r="G3337" t="s">
        <v>41</v>
      </c>
      <c r="H3337" t="s">
        <v>102</v>
      </c>
      <c r="I3337" t="s">
        <v>388</v>
      </c>
      <c r="J3337">
        <v>1</v>
      </c>
      <c r="K3337">
        <v>824.94</v>
      </c>
      <c r="L3337">
        <v>0.05</v>
      </c>
      <c r="M3337">
        <v>587.54999999999995</v>
      </c>
      <c r="N3337" t="s">
        <v>83</v>
      </c>
      <c r="O3337" t="s">
        <v>35</v>
      </c>
      <c r="P3337" t="s">
        <v>44</v>
      </c>
      <c r="Q3337">
        <f>Sales_Data[[#This Row],[Quantity]]*Sales_Data[[#This Row],[Unit_Price]]</f>
        <v>824.94</v>
      </c>
      <c r="R3337">
        <f>Sales_Data[[#This Row],[Gross_Sales]]*Sales_Data[[#This Row],[Discount]]</f>
        <v>41.247000000000007</v>
      </c>
      <c r="S3337">
        <f>Sales_Data[[#This Row],[Gross_Sales]]-Sales_Data[[#This Row],[Discount_Amount]]</f>
        <v>783.6930000000001</v>
      </c>
      <c r="T3337">
        <f>Sales_Data[[#This Row],[Net Sales]]-Sales_Data[[#This Row],[Cost]]</f>
        <v>196.14300000000014</v>
      </c>
      <c r="U3337" s="2">
        <f>Sales_Data[[#This Row],[Profit]]/Sales_Data[[#This Row],[Net Sales]]</f>
        <v>0.25028040316807743</v>
      </c>
      <c r="V3337">
        <f>YEAR(Sales_Data[[#This Row],[Order_Date]])</f>
        <v>2025</v>
      </c>
      <c r="W3337" t="str">
        <f>TEXT(Sales_Data[[#This Row],[Order_Date]],"mmm")</f>
        <v>Sep</v>
      </c>
      <c r="X3337">
        <f>MONTH(Sales_Data[[#This Row],[Order_Date]])</f>
        <v>9</v>
      </c>
      <c r="Y3337" t="str">
        <f>"Q"&amp;ROUNDUP(MONTH(Sales_Data[[#This Row],[Order_Date]])/3,0)</f>
        <v>Q3</v>
      </c>
    </row>
    <row r="3338" spans="1:25" x14ac:dyDescent="0.3">
      <c r="A3338" t="s">
        <v>4965</v>
      </c>
      <c r="B3338" s="1">
        <v>45738</v>
      </c>
      <c r="C3338" t="s">
        <v>237</v>
      </c>
      <c r="D3338" t="s">
        <v>511</v>
      </c>
      <c r="E3338" t="s">
        <v>39</v>
      </c>
      <c r="F3338" t="s">
        <v>202</v>
      </c>
      <c r="G3338" t="s">
        <v>32</v>
      </c>
      <c r="H3338" t="s">
        <v>50</v>
      </c>
      <c r="I3338" t="s">
        <v>58</v>
      </c>
      <c r="J3338">
        <v>2</v>
      </c>
      <c r="K3338">
        <v>3151.05</v>
      </c>
      <c r="L3338">
        <v>0.05</v>
      </c>
      <c r="M3338">
        <v>3932.16</v>
      </c>
      <c r="N3338" t="s">
        <v>83</v>
      </c>
      <c r="O3338" t="s">
        <v>35</v>
      </c>
      <c r="P3338" t="s">
        <v>44</v>
      </c>
      <c r="Q3338">
        <f>Sales_Data[[#This Row],[Quantity]]*Sales_Data[[#This Row],[Unit_Price]]</f>
        <v>6302.1</v>
      </c>
      <c r="R3338">
        <f>Sales_Data[[#This Row],[Gross_Sales]]*Sales_Data[[#This Row],[Discount]]</f>
        <v>315.10500000000002</v>
      </c>
      <c r="S3338">
        <f>Sales_Data[[#This Row],[Gross_Sales]]-Sales_Data[[#This Row],[Discount_Amount]]</f>
        <v>5986.9950000000008</v>
      </c>
      <c r="T3338">
        <f>Sales_Data[[#This Row],[Net Sales]]-Sales_Data[[#This Row],[Cost]]</f>
        <v>2054.8350000000009</v>
      </c>
      <c r="U3338" s="2">
        <f>Sales_Data[[#This Row],[Profit]]/Sales_Data[[#This Row],[Net Sales]]</f>
        <v>0.34321642159380467</v>
      </c>
      <c r="V3338">
        <f>YEAR(Sales_Data[[#This Row],[Order_Date]])</f>
        <v>2025</v>
      </c>
      <c r="W3338" t="str">
        <f>TEXT(Sales_Data[[#This Row],[Order_Date]],"mmm")</f>
        <v>Mar</v>
      </c>
      <c r="X3338">
        <f>MONTH(Sales_Data[[#This Row],[Order_Date]])</f>
        <v>3</v>
      </c>
      <c r="Y3338" t="str">
        <f>"Q"&amp;ROUNDUP(MONTH(Sales_Data[[#This Row],[Order_Date]])/3,0)</f>
        <v>Q1</v>
      </c>
    </row>
    <row r="3339" spans="1:25" x14ac:dyDescent="0.3">
      <c r="A3339" t="s">
        <v>4966</v>
      </c>
      <c r="B3339" s="1">
        <v>45925</v>
      </c>
      <c r="C3339" t="s">
        <v>1346</v>
      </c>
      <c r="D3339" t="s">
        <v>241</v>
      </c>
      <c r="E3339" t="s">
        <v>39</v>
      </c>
      <c r="F3339" t="s">
        <v>96</v>
      </c>
      <c r="G3339" t="s">
        <v>21</v>
      </c>
      <c r="H3339" t="s">
        <v>127</v>
      </c>
      <c r="I3339" t="s">
        <v>314</v>
      </c>
      <c r="J3339">
        <v>1</v>
      </c>
      <c r="K3339">
        <v>4849.99</v>
      </c>
      <c r="L3339">
        <v>0</v>
      </c>
      <c r="M3339">
        <v>3278.15</v>
      </c>
      <c r="N3339" t="s">
        <v>24</v>
      </c>
      <c r="O3339" t="s">
        <v>25</v>
      </c>
      <c r="P3339" t="s">
        <v>44</v>
      </c>
      <c r="Q3339">
        <f>Sales_Data[[#This Row],[Quantity]]*Sales_Data[[#This Row],[Unit_Price]]</f>
        <v>4849.99</v>
      </c>
      <c r="R3339">
        <f>Sales_Data[[#This Row],[Gross_Sales]]*Sales_Data[[#This Row],[Discount]]</f>
        <v>0</v>
      </c>
      <c r="S3339">
        <f>Sales_Data[[#This Row],[Gross_Sales]]-Sales_Data[[#This Row],[Discount_Amount]]</f>
        <v>4849.99</v>
      </c>
      <c r="T3339">
        <f>Sales_Data[[#This Row],[Net Sales]]-Sales_Data[[#This Row],[Cost]]</f>
        <v>1571.8399999999997</v>
      </c>
      <c r="U3339" s="2">
        <f>Sales_Data[[#This Row],[Profit]]/Sales_Data[[#This Row],[Net Sales]]</f>
        <v>0.32409138987915437</v>
      </c>
      <c r="V3339">
        <f>YEAR(Sales_Data[[#This Row],[Order_Date]])</f>
        <v>2025</v>
      </c>
      <c r="W3339" t="str">
        <f>TEXT(Sales_Data[[#This Row],[Order_Date]],"mmm")</f>
        <v>Sep</v>
      </c>
      <c r="X3339">
        <f>MONTH(Sales_Data[[#This Row],[Order_Date]])</f>
        <v>9</v>
      </c>
      <c r="Y3339" t="str">
        <f>"Q"&amp;ROUNDUP(MONTH(Sales_Data[[#This Row],[Order_Date]])/3,0)</f>
        <v>Q3</v>
      </c>
    </row>
    <row r="3340" spans="1:25" x14ac:dyDescent="0.3">
      <c r="A3340" t="s">
        <v>4967</v>
      </c>
      <c r="B3340" s="1">
        <v>45892</v>
      </c>
      <c r="C3340" t="s">
        <v>1947</v>
      </c>
      <c r="D3340" t="s">
        <v>404</v>
      </c>
      <c r="E3340" t="s">
        <v>39</v>
      </c>
      <c r="F3340" t="s">
        <v>40</v>
      </c>
      <c r="G3340" t="s">
        <v>32</v>
      </c>
      <c r="H3340" t="s">
        <v>50</v>
      </c>
      <c r="I3340" t="s">
        <v>51</v>
      </c>
      <c r="J3340">
        <v>1</v>
      </c>
      <c r="K3340">
        <v>1280.48</v>
      </c>
      <c r="L3340">
        <v>0.2</v>
      </c>
      <c r="M3340">
        <v>761.42</v>
      </c>
      <c r="N3340" t="s">
        <v>52</v>
      </c>
      <c r="O3340" t="s">
        <v>35</v>
      </c>
      <c r="P3340" t="s">
        <v>71</v>
      </c>
      <c r="Q3340">
        <f>Sales_Data[[#This Row],[Quantity]]*Sales_Data[[#This Row],[Unit_Price]]</f>
        <v>1280.48</v>
      </c>
      <c r="R3340">
        <f>Sales_Data[[#This Row],[Gross_Sales]]*Sales_Data[[#This Row],[Discount]]</f>
        <v>256.096</v>
      </c>
      <c r="S3340">
        <f>Sales_Data[[#This Row],[Gross_Sales]]-Sales_Data[[#This Row],[Discount_Amount]]</f>
        <v>1024.384</v>
      </c>
      <c r="T3340">
        <f>Sales_Data[[#This Row],[Net Sales]]-Sales_Data[[#This Row],[Cost]]</f>
        <v>262.96400000000006</v>
      </c>
      <c r="U3340" s="2">
        <f>Sales_Data[[#This Row],[Profit]]/Sales_Data[[#This Row],[Net Sales]]</f>
        <v>0.25670451705610403</v>
      </c>
      <c r="V3340">
        <f>YEAR(Sales_Data[[#This Row],[Order_Date]])</f>
        <v>2025</v>
      </c>
      <c r="W3340" t="str">
        <f>TEXT(Sales_Data[[#This Row],[Order_Date]],"mmm")</f>
        <v>Aug</v>
      </c>
      <c r="X3340">
        <f>MONTH(Sales_Data[[#This Row],[Order_Date]])</f>
        <v>8</v>
      </c>
      <c r="Y3340" t="str">
        <f>"Q"&amp;ROUNDUP(MONTH(Sales_Data[[#This Row],[Order_Date]])/3,0)</f>
        <v>Q3</v>
      </c>
    </row>
    <row r="3341" spans="1:25" x14ac:dyDescent="0.3">
      <c r="A3341" t="s">
        <v>4968</v>
      </c>
      <c r="B3341" s="1">
        <v>45978</v>
      </c>
      <c r="C3341" t="s">
        <v>1502</v>
      </c>
      <c r="D3341" t="s">
        <v>205</v>
      </c>
      <c r="E3341" t="s">
        <v>48</v>
      </c>
      <c r="F3341" t="s">
        <v>126</v>
      </c>
      <c r="G3341" t="s">
        <v>67</v>
      </c>
      <c r="H3341" t="s">
        <v>121</v>
      </c>
      <c r="I3341" t="s">
        <v>142</v>
      </c>
      <c r="J3341">
        <v>1</v>
      </c>
      <c r="K3341">
        <v>22189.439999999999</v>
      </c>
      <c r="L3341">
        <v>0.05</v>
      </c>
      <c r="M3341">
        <v>17277.43</v>
      </c>
      <c r="N3341" t="s">
        <v>24</v>
      </c>
      <c r="O3341" t="s">
        <v>53</v>
      </c>
      <c r="P3341" t="s">
        <v>44</v>
      </c>
      <c r="Q3341">
        <f>Sales_Data[[#This Row],[Quantity]]*Sales_Data[[#This Row],[Unit_Price]]</f>
        <v>22189.439999999999</v>
      </c>
      <c r="R3341">
        <f>Sales_Data[[#This Row],[Gross_Sales]]*Sales_Data[[#This Row],[Discount]]</f>
        <v>1109.472</v>
      </c>
      <c r="S3341">
        <f>Sales_Data[[#This Row],[Gross_Sales]]-Sales_Data[[#This Row],[Discount_Amount]]</f>
        <v>21079.967999999997</v>
      </c>
      <c r="T3341">
        <f>Sales_Data[[#This Row],[Net Sales]]-Sales_Data[[#This Row],[Cost]]</f>
        <v>3802.5379999999968</v>
      </c>
      <c r="U3341" s="2">
        <f>Sales_Data[[#This Row],[Profit]]/Sales_Data[[#This Row],[Net Sales]]</f>
        <v>0.18038632696216603</v>
      </c>
      <c r="V3341">
        <f>YEAR(Sales_Data[[#This Row],[Order_Date]])</f>
        <v>2025</v>
      </c>
      <c r="W3341" t="str">
        <f>TEXT(Sales_Data[[#This Row],[Order_Date]],"mmm")</f>
        <v>Nov</v>
      </c>
      <c r="X3341">
        <f>MONTH(Sales_Data[[#This Row],[Order_Date]])</f>
        <v>11</v>
      </c>
      <c r="Y3341" t="str">
        <f>"Q"&amp;ROUNDUP(MONTH(Sales_Data[[#This Row],[Order_Date]])/3,0)</f>
        <v>Q4</v>
      </c>
    </row>
    <row r="3342" spans="1:25" x14ac:dyDescent="0.3">
      <c r="A3342" t="s">
        <v>4969</v>
      </c>
      <c r="B3342" s="1">
        <v>45968</v>
      </c>
      <c r="C3342" t="s">
        <v>1466</v>
      </c>
      <c r="D3342" t="s">
        <v>393</v>
      </c>
      <c r="E3342" t="s">
        <v>119</v>
      </c>
      <c r="F3342" t="s">
        <v>184</v>
      </c>
      <c r="G3342" t="s">
        <v>21</v>
      </c>
      <c r="H3342" t="s">
        <v>230</v>
      </c>
      <c r="I3342" t="s">
        <v>328</v>
      </c>
      <c r="J3342">
        <v>2</v>
      </c>
      <c r="K3342">
        <v>1048.6600000000001</v>
      </c>
      <c r="L3342">
        <v>0.1</v>
      </c>
      <c r="M3342">
        <v>1555.7</v>
      </c>
      <c r="N3342" t="s">
        <v>52</v>
      </c>
      <c r="O3342" t="s">
        <v>35</v>
      </c>
      <c r="P3342" t="s">
        <v>44</v>
      </c>
      <c r="Q3342">
        <f>Sales_Data[[#This Row],[Quantity]]*Sales_Data[[#This Row],[Unit_Price]]</f>
        <v>2097.3200000000002</v>
      </c>
      <c r="R3342">
        <f>Sales_Data[[#This Row],[Gross_Sales]]*Sales_Data[[#This Row],[Discount]]</f>
        <v>209.73200000000003</v>
      </c>
      <c r="S3342">
        <f>Sales_Data[[#This Row],[Gross_Sales]]-Sales_Data[[#This Row],[Discount_Amount]]</f>
        <v>1887.5880000000002</v>
      </c>
      <c r="T3342">
        <f>Sales_Data[[#This Row],[Net Sales]]-Sales_Data[[#This Row],[Cost]]</f>
        <v>331.88800000000015</v>
      </c>
      <c r="U3342" s="2">
        <f>Sales_Data[[#This Row],[Profit]]/Sales_Data[[#This Row],[Net Sales]]</f>
        <v>0.17582650451263734</v>
      </c>
      <c r="V3342">
        <f>YEAR(Sales_Data[[#This Row],[Order_Date]])</f>
        <v>2025</v>
      </c>
      <c r="W3342" t="str">
        <f>TEXT(Sales_Data[[#This Row],[Order_Date]],"mmm")</f>
        <v>Nov</v>
      </c>
      <c r="X3342">
        <f>MONTH(Sales_Data[[#This Row],[Order_Date]])</f>
        <v>11</v>
      </c>
      <c r="Y3342" t="str">
        <f>"Q"&amp;ROUNDUP(MONTH(Sales_Data[[#This Row],[Order_Date]])/3,0)</f>
        <v>Q4</v>
      </c>
    </row>
    <row r="3343" spans="1:25" x14ac:dyDescent="0.3">
      <c r="A3343" t="s">
        <v>4970</v>
      </c>
      <c r="B3343" s="1">
        <v>45958</v>
      </c>
      <c r="C3343" t="s">
        <v>2693</v>
      </c>
      <c r="D3343" t="s">
        <v>74</v>
      </c>
      <c r="E3343" t="s">
        <v>30</v>
      </c>
      <c r="F3343" t="s">
        <v>87</v>
      </c>
      <c r="G3343" t="s">
        <v>32</v>
      </c>
      <c r="H3343" t="s">
        <v>50</v>
      </c>
      <c r="I3343" t="s">
        <v>51</v>
      </c>
      <c r="J3343">
        <v>1</v>
      </c>
      <c r="K3343">
        <v>3343.86</v>
      </c>
      <c r="L3343">
        <v>0.1</v>
      </c>
      <c r="M3343">
        <v>2347.54</v>
      </c>
      <c r="N3343" t="s">
        <v>52</v>
      </c>
      <c r="O3343" t="s">
        <v>53</v>
      </c>
      <c r="P3343" t="s">
        <v>71</v>
      </c>
      <c r="Q3343">
        <f>Sales_Data[[#This Row],[Quantity]]*Sales_Data[[#This Row],[Unit_Price]]</f>
        <v>3343.86</v>
      </c>
      <c r="R3343">
        <f>Sales_Data[[#This Row],[Gross_Sales]]*Sales_Data[[#This Row],[Discount]]</f>
        <v>334.38600000000002</v>
      </c>
      <c r="S3343">
        <f>Sales_Data[[#This Row],[Gross_Sales]]-Sales_Data[[#This Row],[Discount_Amount]]</f>
        <v>3009.4740000000002</v>
      </c>
      <c r="T3343">
        <f>Sales_Data[[#This Row],[Net Sales]]-Sales_Data[[#This Row],[Cost]]</f>
        <v>661.9340000000002</v>
      </c>
      <c r="U3343" s="2">
        <f>Sales_Data[[#This Row],[Profit]]/Sales_Data[[#This Row],[Net Sales]]</f>
        <v>0.21995006436340708</v>
      </c>
      <c r="V3343">
        <f>YEAR(Sales_Data[[#This Row],[Order_Date]])</f>
        <v>2025</v>
      </c>
      <c r="W3343" t="str">
        <f>TEXT(Sales_Data[[#This Row],[Order_Date]],"mmm")</f>
        <v>Oct</v>
      </c>
      <c r="X3343">
        <f>MONTH(Sales_Data[[#This Row],[Order_Date]])</f>
        <v>10</v>
      </c>
      <c r="Y3343" t="str">
        <f>"Q"&amp;ROUNDUP(MONTH(Sales_Data[[#This Row],[Order_Date]])/3,0)</f>
        <v>Q4</v>
      </c>
    </row>
    <row r="3344" spans="1:25" x14ac:dyDescent="0.3">
      <c r="A3344" t="s">
        <v>4971</v>
      </c>
      <c r="B3344" s="1">
        <v>46014</v>
      </c>
      <c r="C3344" t="s">
        <v>4631</v>
      </c>
      <c r="D3344" t="s">
        <v>74</v>
      </c>
      <c r="E3344" t="s">
        <v>19</v>
      </c>
      <c r="F3344" t="s">
        <v>57</v>
      </c>
      <c r="G3344" t="s">
        <v>67</v>
      </c>
      <c r="H3344" t="s">
        <v>68</v>
      </c>
      <c r="I3344" t="s">
        <v>97</v>
      </c>
      <c r="J3344">
        <v>1</v>
      </c>
      <c r="K3344">
        <v>17496.419999999998</v>
      </c>
      <c r="L3344">
        <v>0.1</v>
      </c>
      <c r="M3344">
        <v>13484.65</v>
      </c>
      <c r="N3344" t="s">
        <v>70</v>
      </c>
      <c r="O3344" t="s">
        <v>35</v>
      </c>
      <c r="P3344" t="s">
        <v>71</v>
      </c>
      <c r="Q3344">
        <f>Sales_Data[[#This Row],[Quantity]]*Sales_Data[[#This Row],[Unit_Price]]</f>
        <v>17496.419999999998</v>
      </c>
      <c r="R3344">
        <f>Sales_Data[[#This Row],[Gross_Sales]]*Sales_Data[[#This Row],[Discount]]</f>
        <v>1749.6419999999998</v>
      </c>
      <c r="S3344">
        <f>Sales_Data[[#This Row],[Gross_Sales]]-Sales_Data[[#This Row],[Discount_Amount]]</f>
        <v>15746.777999999998</v>
      </c>
      <c r="T3344">
        <f>Sales_Data[[#This Row],[Net Sales]]-Sales_Data[[#This Row],[Cost]]</f>
        <v>2262.1279999999988</v>
      </c>
      <c r="U3344" s="2">
        <f>Sales_Data[[#This Row],[Profit]]/Sales_Data[[#This Row],[Net Sales]]</f>
        <v>0.14365656263141571</v>
      </c>
      <c r="V3344">
        <f>YEAR(Sales_Data[[#This Row],[Order_Date]])</f>
        <v>2025</v>
      </c>
      <c r="W3344" t="str">
        <f>TEXT(Sales_Data[[#This Row],[Order_Date]],"mmm")</f>
        <v>Dec</v>
      </c>
      <c r="X3344">
        <f>MONTH(Sales_Data[[#This Row],[Order_Date]])</f>
        <v>12</v>
      </c>
      <c r="Y3344" t="str">
        <f>"Q"&amp;ROUNDUP(MONTH(Sales_Data[[#This Row],[Order_Date]])/3,0)</f>
        <v>Q4</v>
      </c>
    </row>
    <row r="3345" spans="1:25" x14ac:dyDescent="0.3">
      <c r="A3345" t="s">
        <v>4972</v>
      </c>
      <c r="B3345" s="1">
        <v>45870</v>
      </c>
      <c r="C3345" t="s">
        <v>3747</v>
      </c>
      <c r="D3345" t="s">
        <v>170</v>
      </c>
      <c r="E3345" t="s">
        <v>39</v>
      </c>
      <c r="F3345" t="s">
        <v>107</v>
      </c>
      <c r="G3345" t="s">
        <v>75</v>
      </c>
      <c r="H3345" t="s">
        <v>76</v>
      </c>
      <c r="I3345" t="s">
        <v>77</v>
      </c>
      <c r="J3345">
        <v>2</v>
      </c>
      <c r="K3345">
        <v>5858.5</v>
      </c>
      <c r="L3345">
        <v>0.1</v>
      </c>
      <c r="M3345">
        <v>8263.7900000000009</v>
      </c>
      <c r="N3345" t="s">
        <v>83</v>
      </c>
      <c r="O3345" t="s">
        <v>35</v>
      </c>
      <c r="P3345" t="s">
        <v>71</v>
      </c>
      <c r="Q3345">
        <f>Sales_Data[[#This Row],[Quantity]]*Sales_Data[[#This Row],[Unit_Price]]</f>
        <v>11717</v>
      </c>
      <c r="R3345">
        <f>Sales_Data[[#This Row],[Gross_Sales]]*Sales_Data[[#This Row],[Discount]]</f>
        <v>1171.7</v>
      </c>
      <c r="S3345">
        <f>Sales_Data[[#This Row],[Gross_Sales]]-Sales_Data[[#This Row],[Discount_Amount]]</f>
        <v>10545.3</v>
      </c>
      <c r="T3345">
        <f>Sales_Data[[#This Row],[Net Sales]]-Sales_Data[[#This Row],[Cost]]</f>
        <v>2281.5099999999984</v>
      </c>
      <c r="U3345" s="2">
        <f>Sales_Data[[#This Row],[Profit]]/Sales_Data[[#This Row],[Net Sales]]</f>
        <v>0.2163532569011786</v>
      </c>
      <c r="V3345">
        <f>YEAR(Sales_Data[[#This Row],[Order_Date]])</f>
        <v>2025</v>
      </c>
      <c r="W3345" t="str">
        <f>TEXT(Sales_Data[[#This Row],[Order_Date]],"mmm")</f>
        <v>Aug</v>
      </c>
      <c r="X3345">
        <f>MONTH(Sales_Data[[#This Row],[Order_Date]])</f>
        <v>8</v>
      </c>
      <c r="Y3345" t="str">
        <f>"Q"&amp;ROUNDUP(MONTH(Sales_Data[[#This Row],[Order_Date]])/3,0)</f>
        <v>Q3</v>
      </c>
    </row>
    <row r="3346" spans="1:25" x14ac:dyDescent="0.3">
      <c r="A3346" t="s">
        <v>4973</v>
      </c>
      <c r="B3346" s="1">
        <v>45719</v>
      </c>
      <c r="C3346" t="s">
        <v>3425</v>
      </c>
      <c r="D3346" t="s">
        <v>141</v>
      </c>
      <c r="E3346" t="s">
        <v>48</v>
      </c>
      <c r="F3346" t="s">
        <v>126</v>
      </c>
      <c r="G3346" t="s">
        <v>75</v>
      </c>
      <c r="H3346" t="s">
        <v>256</v>
      </c>
      <c r="I3346" t="s">
        <v>257</v>
      </c>
      <c r="J3346">
        <v>2</v>
      </c>
      <c r="K3346">
        <v>63388.57</v>
      </c>
      <c r="L3346">
        <v>0.1</v>
      </c>
      <c r="M3346">
        <v>71448.28</v>
      </c>
      <c r="N3346" t="s">
        <v>70</v>
      </c>
      <c r="O3346" t="s">
        <v>35</v>
      </c>
      <c r="P3346" t="s">
        <v>71</v>
      </c>
      <c r="Q3346">
        <f>Sales_Data[[#This Row],[Quantity]]*Sales_Data[[#This Row],[Unit_Price]]</f>
        <v>126777.14</v>
      </c>
      <c r="R3346">
        <f>Sales_Data[[#This Row],[Gross_Sales]]*Sales_Data[[#This Row],[Discount]]</f>
        <v>12677.714</v>
      </c>
      <c r="S3346">
        <f>Sales_Data[[#This Row],[Gross_Sales]]-Sales_Data[[#This Row],[Discount_Amount]]</f>
        <v>114099.42600000001</v>
      </c>
      <c r="T3346">
        <f>Sales_Data[[#This Row],[Net Sales]]-Sales_Data[[#This Row],[Cost]]</f>
        <v>42651.146000000008</v>
      </c>
      <c r="U3346" s="2">
        <f>Sales_Data[[#This Row],[Profit]]/Sales_Data[[#This Row],[Net Sales]]</f>
        <v>0.37380684106158435</v>
      </c>
      <c r="V3346">
        <f>YEAR(Sales_Data[[#This Row],[Order_Date]])</f>
        <v>2025</v>
      </c>
      <c r="W3346" t="str">
        <f>TEXT(Sales_Data[[#This Row],[Order_Date]],"mmm")</f>
        <v>Mar</v>
      </c>
      <c r="X3346">
        <f>MONTH(Sales_Data[[#This Row],[Order_Date]])</f>
        <v>3</v>
      </c>
      <c r="Y3346" t="str">
        <f>"Q"&amp;ROUNDUP(MONTH(Sales_Data[[#This Row],[Order_Date]])/3,0)</f>
        <v>Q1</v>
      </c>
    </row>
    <row r="3347" spans="1:25" x14ac:dyDescent="0.3">
      <c r="A3347" t="s">
        <v>4974</v>
      </c>
      <c r="B3347" s="1">
        <v>45706</v>
      </c>
      <c r="C3347" t="s">
        <v>1531</v>
      </c>
      <c r="D3347" t="s">
        <v>38</v>
      </c>
      <c r="E3347" t="s">
        <v>48</v>
      </c>
      <c r="F3347" t="s">
        <v>132</v>
      </c>
      <c r="G3347" t="s">
        <v>21</v>
      </c>
      <c r="H3347" t="s">
        <v>127</v>
      </c>
      <c r="I3347" t="s">
        <v>342</v>
      </c>
      <c r="J3347">
        <v>2</v>
      </c>
      <c r="K3347">
        <v>55195.9</v>
      </c>
      <c r="L3347">
        <v>0.05</v>
      </c>
      <c r="M3347">
        <v>79144.37</v>
      </c>
      <c r="N3347" t="s">
        <v>109</v>
      </c>
      <c r="O3347" t="s">
        <v>35</v>
      </c>
      <c r="P3347" t="s">
        <v>71</v>
      </c>
      <c r="Q3347">
        <f>Sales_Data[[#This Row],[Quantity]]*Sales_Data[[#This Row],[Unit_Price]]</f>
        <v>110391.8</v>
      </c>
      <c r="R3347">
        <f>Sales_Data[[#This Row],[Gross_Sales]]*Sales_Data[[#This Row],[Discount]]</f>
        <v>5519.59</v>
      </c>
      <c r="S3347">
        <f>Sales_Data[[#This Row],[Gross_Sales]]-Sales_Data[[#This Row],[Discount_Amount]]</f>
        <v>104872.21</v>
      </c>
      <c r="T3347">
        <f>Sales_Data[[#This Row],[Net Sales]]-Sales_Data[[#This Row],[Cost]]</f>
        <v>25727.840000000011</v>
      </c>
      <c r="U3347" s="2">
        <f>Sales_Data[[#This Row],[Profit]]/Sales_Data[[#This Row],[Net Sales]]</f>
        <v>0.24532562058146776</v>
      </c>
      <c r="V3347">
        <f>YEAR(Sales_Data[[#This Row],[Order_Date]])</f>
        <v>2025</v>
      </c>
      <c r="W3347" t="str">
        <f>TEXT(Sales_Data[[#This Row],[Order_Date]],"mmm")</f>
        <v>Feb</v>
      </c>
      <c r="X3347">
        <f>MONTH(Sales_Data[[#This Row],[Order_Date]])</f>
        <v>2</v>
      </c>
      <c r="Y3347" t="str">
        <f>"Q"&amp;ROUNDUP(MONTH(Sales_Data[[#This Row],[Order_Date]])/3,0)</f>
        <v>Q1</v>
      </c>
    </row>
    <row r="3348" spans="1:25" x14ac:dyDescent="0.3">
      <c r="A3348" t="s">
        <v>4975</v>
      </c>
      <c r="B3348" s="1">
        <v>45784</v>
      </c>
      <c r="C3348" t="s">
        <v>1695</v>
      </c>
      <c r="D3348" t="s">
        <v>765</v>
      </c>
      <c r="E3348" t="s">
        <v>48</v>
      </c>
      <c r="F3348" t="s">
        <v>164</v>
      </c>
      <c r="G3348" t="s">
        <v>41</v>
      </c>
      <c r="H3348" t="s">
        <v>102</v>
      </c>
      <c r="I3348" t="s">
        <v>103</v>
      </c>
      <c r="J3348">
        <v>1</v>
      </c>
      <c r="K3348">
        <v>55804.93</v>
      </c>
      <c r="L3348">
        <v>0.05</v>
      </c>
      <c r="M3348">
        <v>46206.18</v>
      </c>
      <c r="N3348" t="s">
        <v>52</v>
      </c>
      <c r="O3348" t="s">
        <v>35</v>
      </c>
      <c r="P3348" t="s">
        <v>71</v>
      </c>
      <c r="Q3348">
        <f>Sales_Data[[#This Row],[Quantity]]*Sales_Data[[#This Row],[Unit_Price]]</f>
        <v>55804.93</v>
      </c>
      <c r="R3348">
        <f>Sales_Data[[#This Row],[Gross_Sales]]*Sales_Data[[#This Row],[Discount]]</f>
        <v>2790.2465000000002</v>
      </c>
      <c r="S3348">
        <f>Sales_Data[[#This Row],[Gross_Sales]]-Sales_Data[[#This Row],[Discount_Amount]]</f>
        <v>53014.683499999999</v>
      </c>
      <c r="T3348">
        <f>Sales_Data[[#This Row],[Net Sales]]-Sales_Data[[#This Row],[Cost]]</f>
        <v>6808.5034999999989</v>
      </c>
      <c r="U3348" s="2">
        <f>Sales_Data[[#This Row],[Profit]]/Sales_Data[[#This Row],[Net Sales]]</f>
        <v>0.12842674992108552</v>
      </c>
      <c r="V3348">
        <f>YEAR(Sales_Data[[#This Row],[Order_Date]])</f>
        <v>2025</v>
      </c>
      <c r="W3348" t="str">
        <f>TEXT(Sales_Data[[#This Row],[Order_Date]],"mmm")</f>
        <v>May</v>
      </c>
      <c r="X3348">
        <f>MONTH(Sales_Data[[#This Row],[Order_Date]])</f>
        <v>5</v>
      </c>
      <c r="Y3348" t="str">
        <f>"Q"&amp;ROUNDUP(MONTH(Sales_Data[[#This Row],[Order_Date]])/3,0)</f>
        <v>Q2</v>
      </c>
    </row>
    <row r="3349" spans="1:25" x14ac:dyDescent="0.3">
      <c r="A3349" t="s">
        <v>4976</v>
      </c>
      <c r="B3349" s="1">
        <v>45880</v>
      </c>
      <c r="C3349" t="s">
        <v>913</v>
      </c>
      <c r="D3349" t="s">
        <v>61</v>
      </c>
      <c r="E3349" t="s">
        <v>39</v>
      </c>
      <c r="F3349" t="s">
        <v>202</v>
      </c>
      <c r="G3349" t="s">
        <v>21</v>
      </c>
      <c r="H3349" t="s">
        <v>230</v>
      </c>
      <c r="I3349" t="s">
        <v>231</v>
      </c>
      <c r="J3349">
        <v>1</v>
      </c>
      <c r="K3349">
        <v>4209.37</v>
      </c>
      <c r="L3349">
        <v>0.1</v>
      </c>
      <c r="M3349">
        <v>2995.12</v>
      </c>
      <c r="N3349" t="s">
        <v>24</v>
      </c>
      <c r="O3349" t="s">
        <v>35</v>
      </c>
      <c r="P3349" t="s">
        <v>26</v>
      </c>
      <c r="Q3349">
        <f>Sales_Data[[#This Row],[Quantity]]*Sales_Data[[#This Row],[Unit_Price]]</f>
        <v>4209.37</v>
      </c>
      <c r="R3349">
        <f>Sales_Data[[#This Row],[Gross_Sales]]*Sales_Data[[#This Row],[Discount]]</f>
        <v>420.93700000000001</v>
      </c>
      <c r="S3349">
        <f>Sales_Data[[#This Row],[Gross_Sales]]-Sales_Data[[#This Row],[Discount_Amount]]</f>
        <v>3788.433</v>
      </c>
      <c r="T3349">
        <f>Sales_Data[[#This Row],[Net Sales]]-Sales_Data[[#This Row],[Cost]]</f>
        <v>793.3130000000001</v>
      </c>
      <c r="U3349" s="2">
        <f>Sales_Data[[#This Row],[Profit]]/Sales_Data[[#This Row],[Net Sales]]</f>
        <v>0.20940399368287629</v>
      </c>
      <c r="V3349">
        <f>YEAR(Sales_Data[[#This Row],[Order_Date]])</f>
        <v>2025</v>
      </c>
      <c r="W3349" t="str">
        <f>TEXT(Sales_Data[[#This Row],[Order_Date]],"mmm")</f>
        <v>Aug</v>
      </c>
      <c r="X3349">
        <f>MONTH(Sales_Data[[#This Row],[Order_Date]])</f>
        <v>8</v>
      </c>
      <c r="Y3349" t="str">
        <f>"Q"&amp;ROUNDUP(MONTH(Sales_Data[[#This Row],[Order_Date]])/3,0)</f>
        <v>Q3</v>
      </c>
    </row>
    <row r="3350" spans="1:25" x14ac:dyDescent="0.3">
      <c r="A3350" t="s">
        <v>4977</v>
      </c>
      <c r="B3350" s="1">
        <v>45936</v>
      </c>
      <c r="C3350" t="s">
        <v>226</v>
      </c>
      <c r="D3350" t="s">
        <v>229</v>
      </c>
      <c r="E3350" t="s">
        <v>119</v>
      </c>
      <c r="F3350" t="s">
        <v>120</v>
      </c>
      <c r="G3350" t="s">
        <v>21</v>
      </c>
      <c r="H3350" t="s">
        <v>127</v>
      </c>
      <c r="I3350" t="s">
        <v>342</v>
      </c>
      <c r="J3350">
        <v>2</v>
      </c>
      <c r="K3350">
        <v>4905.1400000000003</v>
      </c>
      <c r="L3350">
        <v>0.15</v>
      </c>
      <c r="M3350">
        <v>6662.55</v>
      </c>
      <c r="N3350" t="s">
        <v>52</v>
      </c>
      <c r="O3350" t="s">
        <v>35</v>
      </c>
      <c r="P3350" t="s">
        <v>71</v>
      </c>
      <c r="Q3350">
        <f>Sales_Data[[#This Row],[Quantity]]*Sales_Data[[#This Row],[Unit_Price]]</f>
        <v>9810.2800000000007</v>
      </c>
      <c r="R3350">
        <f>Sales_Data[[#This Row],[Gross_Sales]]*Sales_Data[[#This Row],[Discount]]</f>
        <v>1471.5420000000001</v>
      </c>
      <c r="S3350">
        <f>Sales_Data[[#This Row],[Gross_Sales]]-Sales_Data[[#This Row],[Discount_Amount]]</f>
        <v>8338.7380000000012</v>
      </c>
      <c r="T3350">
        <f>Sales_Data[[#This Row],[Net Sales]]-Sales_Data[[#This Row],[Cost]]</f>
        <v>1676.188000000001</v>
      </c>
      <c r="U3350" s="2">
        <f>Sales_Data[[#This Row],[Profit]]/Sales_Data[[#This Row],[Net Sales]]</f>
        <v>0.20101219153305941</v>
      </c>
      <c r="V3350">
        <f>YEAR(Sales_Data[[#This Row],[Order_Date]])</f>
        <v>2025</v>
      </c>
      <c r="W3350" t="str">
        <f>TEXT(Sales_Data[[#This Row],[Order_Date]],"mmm")</f>
        <v>Oct</v>
      </c>
      <c r="X3350">
        <f>MONTH(Sales_Data[[#This Row],[Order_Date]])</f>
        <v>10</v>
      </c>
      <c r="Y3350" t="str">
        <f>"Q"&amp;ROUNDUP(MONTH(Sales_Data[[#This Row],[Order_Date]])/3,0)</f>
        <v>Q4</v>
      </c>
    </row>
    <row r="3351" spans="1:25" x14ac:dyDescent="0.3">
      <c r="A3351" t="s">
        <v>4978</v>
      </c>
      <c r="B3351" s="1">
        <v>45951</v>
      </c>
      <c r="C3351" t="s">
        <v>975</v>
      </c>
      <c r="D3351" t="s">
        <v>209</v>
      </c>
      <c r="E3351" t="s">
        <v>39</v>
      </c>
      <c r="F3351" t="s">
        <v>405</v>
      </c>
      <c r="G3351" t="s">
        <v>32</v>
      </c>
      <c r="H3351" t="s">
        <v>50</v>
      </c>
      <c r="I3351" t="s">
        <v>51</v>
      </c>
      <c r="J3351">
        <v>3</v>
      </c>
      <c r="K3351">
        <v>3081.28</v>
      </c>
      <c r="L3351">
        <v>0</v>
      </c>
      <c r="M3351">
        <v>6005.47</v>
      </c>
      <c r="N3351" t="s">
        <v>83</v>
      </c>
      <c r="O3351" t="s">
        <v>35</v>
      </c>
      <c r="P3351" t="s">
        <v>44</v>
      </c>
      <c r="Q3351">
        <f>Sales_Data[[#This Row],[Quantity]]*Sales_Data[[#This Row],[Unit_Price]]</f>
        <v>9243.84</v>
      </c>
      <c r="R3351">
        <f>Sales_Data[[#This Row],[Gross_Sales]]*Sales_Data[[#This Row],[Discount]]</f>
        <v>0</v>
      </c>
      <c r="S3351">
        <f>Sales_Data[[#This Row],[Gross_Sales]]-Sales_Data[[#This Row],[Discount_Amount]]</f>
        <v>9243.84</v>
      </c>
      <c r="T3351">
        <f>Sales_Data[[#This Row],[Net Sales]]-Sales_Data[[#This Row],[Cost]]</f>
        <v>3238.37</v>
      </c>
      <c r="U3351" s="2">
        <f>Sales_Data[[#This Row],[Profit]]/Sales_Data[[#This Row],[Net Sales]]</f>
        <v>0.35032735313462804</v>
      </c>
      <c r="V3351">
        <f>YEAR(Sales_Data[[#This Row],[Order_Date]])</f>
        <v>2025</v>
      </c>
      <c r="W3351" t="str">
        <f>TEXT(Sales_Data[[#This Row],[Order_Date]],"mmm")</f>
        <v>Oct</v>
      </c>
      <c r="X3351">
        <f>MONTH(Sales_Data[[#This Row],[Order_Date]])</f>
        <v>10</v>
      </c>
      <c r="Y3351" t="str">
        <f>"Q"&amp;ROUNDUP(MONTH(Sales_Data[[#This Row],[Order_Date]])/3,0)</f>
        <v>Q4</v>
      </c>
    </row>
    <row r="3352" spans="1:25" x14ac:dyDescent="0.3">
      <c r="A3352" t="s">
        <v>4979</v>
      </c>
      <c r="B3352" s="1">
        <v>45941</v>
      </c>
      <c r="C3352" t="s">
        <v>4980</v>
      </c>
      <c r="D3352" t="s">
        <v>422</v>
      </c>
      <c r="E3352" t="s">
        <v>39</v>
      </c>
      <c r="F3352" t="s">
        <v>40</v>
      </c>
      <c r="G3352" t="s">
        <v>32</v>
      </c>
      <c r="H3352" t="s">
        <v>33</v>
      </c>
      <c r="I3352" t="s">
        <v>34</v>
      </c>
      <c r="J3352">
        <v>2</v>
      </c>
      <c r="K3352">
        <v>5799.43</v>
      </c>
      <c r="L3352">
        <v>0.05</v>
      </c>
      <c r="M3352">
        <v>7862.22</v>
      </c>
      <c r="N3352" t="s">
        <v>24</v>
      </c>
      <c r="O3352" t="s">
        <v>35</v>
      </c>
      <c r="P3352" t="s">
        <v>26</v>
      </c>
      <c r="Q3352">
        <f>Sales_Data[[#This Row],[Quantity]]*Sales_Data[[#This Row],[Unit_Price]]</f>
        <v>11598.86</v>
      </c>
      <c r="R3352">
        <f>Sales_Data[[#This Row],[Gross_Sales]]*Sales_Data[[#This Row],[Discount]]</f>
        <v>579.9430000000001</v>
      </c>
      <c r="S3352">
        <f>Sales_Data[[#This Row],[Gross_Sales]]-Sales_Data[[#This Row],[Discount_Amount]]</f>
        <v>11018.917000000001</v>
      </c>
      <c r="T3352">
        <f>Sales_Data[[#This Row],[Net Sales]]-Sales_Data[[#This Row],[Cost]]</f>
        <v>3156.697000000001</v>
      </c>
      <c r="U3352" s="2">
        <f>Sales_Data[[#This Row],[Profit]]/Sales_Data[[#This Row],[Net Sales]]</f>
        <v>0.28647978744190566</v>
      </c>
      <c r="V3352">
        <f>YEAR(Sales_Data[[#This Row],[Order_Date]])</f>
        <v>2025</v>
      </c>
      <c r="W3352" t="str">
        <f>TEXT(Sales_Data[[#This Row],[Order_Date]],"mmm")</f>
        <v>Oct</v>
      </c>
      <c r="X3352">
        <f>MONTH(Sales_Data[[#This Row],[Order_Date]])</f>
        <v>10</v>
      </c>
      <c r="Y3352" t="str">
        <f>"Q"&amp;ROUNDUP(MONTH(Sales_Data[[#This Row],[Order_Date]])/3,0)</f>
        <v>Q4</v>
      </c>
    </row>
    <row r="3353" spans="1:25" x14ac:dyDescent="0.3">
      <c r="A3353" t="s">
        <v>4981</v>
      </c>
      <c r="B3353" s="1">
        <v>45934</v>
      </c>
      <c r="C3353" t="s">
        <v>438</v>
      </c>
      <c r="D3353" t="s">
        <v>723</v>
      </c>
      <c r="E3353" t="s">
        <v>19</v>
      </c>
      <c r="F3353" t="s">
        <v>113</v>
      </c>
      <c r="G3353" t="s">
        <v>67</v>
      </c>
      <c r="H3353" t="s">
        <v>68</v>
      </c>
      <c r="I3353" t="s">
        <v>69</v>
      </c>
      <c r="J3353">
        <v>1</v>
      </c>
      <c r="K3353">
        <v>3849.77</v>
      </c>
      <c r="L3353">
        <v>0.1</v>
      </c>
      <c r="M3353">
        <v>2910.62</v>
      </c>
      <c r="N3353" t="s">
        <v>52</v>
      </c>
      <c r="O3353" t="s">
        <v>35</v>
      </c>
      <c r="P3353" t="s">
        <v>44</v>
      </c>
      <c r="Q3353">
        <f>Sales_Data[[#This Row],[Quantity]]*Sales_Data[[#This Row],[Unit_Price]]</f>
        <v>3849.77</v>
      </c>
      <c r="R3353">
        <f>Sales_Data[[#This Row],[Gross_Sales]]*Sales_Data[[#This Row],[Discount]]</f>
        <v>384.97700000000003</v>
      </c>
      <c r="S3353">
        <f>Sales_Data[[#This Row],[Gross_Sales]]-Sales_Data[[#This Row],[Discount_Amount]]</f>
        <v>3464.7930000000001</v>
      </c>
      <c r="T3353">
        <f>Sales_Data[[#This Row],[Net Sales]]-Sales_Data[[#This Row],[Cost]]</f>
        <v>554.17300000000023</v>
      </c>
      <c r="U3353" s="2">
        <f>Sales_Data[[#This Row],[Profit]]/Sales_Data[[#This Row],[Net Sales]]</f>
        <v>0.15994404283315056</v>
      </c>
      <c r="V3353">
        <f>YEAR(Sales_Data[[#This Row],[Order_Date]])</f>
        <v>2025</v>
      </c>
      <c r="W3353" t="str">
        <f>TEXT(Sales_Data[[#This Row],[Order_Date]],"mmm")</f>
        <v>Oct</v>
      </c>
      <c r="X3353">
        <f>MONTH(Sales_Data[[#This Row],[Order_Date]])</f>
        <v>10</v>
      </c>
      <c r="Y3353" t="str">
        <f>"Q"&amp;ROUNDUP(MONTH(Sales_Data[[#This Row],[Order_Date]])/3,0)</f>
        <v>Q4</v>
      </c>
    </row>
    <row r="3354" spans="1:25" x14ac:dyDescent="0.3">
      <c r="A3354" t="s">
        <v>4982</v>
      </c>
      <c r="B3354" s="1">
        <v>45764</v>
      </c>
      <c r="C3354" t="s">
        <v>3140</v>
      </c>
      <c r="D3354" t="s">
        <v>662</v>
      </c>
      <c r="E3354" t="s">
        <v>48</v>
      </c>
      <c r="F3354" t="s">
        <v>132</v>
      </c>
      <c r="G3354" t="s">
        <v>21</v>
      </c>
      <c r="H3354" t="s">
        <v>230</v>
      </c>
      <c r="I3354" t="s">
        <v>231</v>
      </c>
      <c r="J3354">
        <v>1</v>
      </c>
      <c r="K3354">
        <v>5070.28</v>
      </c>
      <c r="L3354">
        <v>0</v>
      </c>
      <c r="M3354">
        <v>3289.01</v>
      </c>
      <c r="N3354" t="s">
        <v>24</v>
      </c>
      <c r="O3354" t="s">
        <v>25</v>
      </c>
      <c r="P3354" t="s">
        <v>26</v>
      </c>
      <c r="Q3354">
        <f>Sales_Data[[#This Row],[Quantity]]*Sales_Data[[#This Row],[Unit_Price]]</f>
        <v>5070.28</v>
      </c>
      <c r="R3354">
        <f>Sales_Data[[#This Row],[Gross_Sales]]*Sales_Data[[#This Row],[Discount]]</f>
        <v>0</v>
      </c>
      <c r="S3354">
        <f>Sales_Data[[#This Row],[Gross_Sales]]-Sales_Data[[#This Row],[Discount_Amount]]</f>
        <v>5070.28</v>
      </c>
      <c r="T3354">
        <f>Sales_Data[[#This Row],[Net Sales]]-Sales_Data[[#This Row],[Cost]]</f>
        <v>1781.2699999999995</v>
      </c>
      <c r="U3354" s="2">
        <f>Sales_Data[[#This Row],[Profit]]/Sales_Data[[#This Row],[Net Sales]]</f>
        <v>0.35131590365818055</v>
      </c>
      <c r="V3354">
        <f>YEAR(Sales_Data[[#This Row],[Order_Date]])</f>
        <v>2025</v>
      </c>
      <c r="W3354" t="str">
        <f>TEXT(Sales_Data[[#This Row],[Order_Date]],"mmm")</f>
        <v>Apr</v>
      </c>
      <c r="X3354">
        <f>MONTH(Sales_Data[[#This Row],[Order_Date]])</f>
        <v>4</v>
      </c>
      <c r="Y3354" t="str">
        <f>"Q"&amp;ROUNDUP(MONTH(Sales_Data[[#This Row],[Order_Date]])/3,0)</f>
        <v>Q2</v>
      </c>
    </row>
    <row r="3355" spans="1:25" x14ac:dyDescent="0.3">
      <c r="A3355" t="s">
        <v>4983</v>
      </c>
      <c r="B3355" s="1">
        <v>45803</v>
      </c>
      <c r="C3355" t="s">
        <v>1215</v>
      </c>
      <c r="D3355" t="s">
        <v>580</v>
      </c>
      <c r="E3355" t="s">
        <v>48</v>
      </c>
      <c r="F3355" t="s">
        <v>126</v>
      </c>
      <c r="G3355" t="s">
        <v>67</v>
      </c>
      <c r="H3355" t="s">
        <v>88</v>
      </c>
      <c r="I3355" t="s">
        <v>157</v>
      </c>
      <c r="J3355">
        <v>4</v>
      </c>
      <c r="K3355">
        <v>61691.26</v>
      </c>
      <c r="L3355">
        <v>0.15</v>
      </c>
      <c r="M3355">
        <v>175812.97</v>
      </c>
      <c r="N3355" t="s">
        <v>83</v>
      </c>
      <c r="O3355" t="s">
        <v>53</v>
      </c>
      <c r="P3355" t="s">
        <v>44</v>
      </c>
      <c r="Q3355">
        <f>Sales_Data[[#This Row],[Quantity]]*Sales_Data[[#This Row],[Unit_Price]]</f>
        <v>246765.04</v>
      </c>
      <c r="R3355">
        <f>Sales_Data[[#This Row],[Gross_Sales]]*Sales_Data[[#This Row],[Discount]]</f>
        <v>37014.756000000001</v>
      </c>
      <c r="S3355">
        <f>Sales_Data[[#This Row],[Gross_Sales]]-Sales_Data[[#This Row],[Discount_Amount]]</f>
        <v>209750.28400000001</v>
      </c>
      <c r="T3355">
        <f>Sales_Data[[#This Row],[Net Sales]]-Sales_Data[[#This Row],[Cost]]</f>
        <v>33937.314000000013</v>
      </c>
      <c r="U3355" s="2">
        <f>Sales_Data[[#This Row],[Profit]]/Sales_Data[[#This Row],[Net Sales]]</f>
        <v>0.16179865577679031</v>
      </c>
      <c r="V3355">
        <f>YEAR(Sales_Data[[#This Row],[Order_Date]])</f>
        <v>2025</v>
      </c>
      <c r="W3355" t="str">
        <f>TEXT(Sales_Data[[#This Row],[Order_Date]],"mmm")</f>
        <v>May</v>
      </c>
      <c r="X3355">
        <f>MONTH(Sales_Data[[#This Row],[Order_Date]])</f>
        <v>5</v>
      </c>
      <c r="Y3355" t="str">
        <f>"Q"&amp;ROUNDUP(MONTH(Sales_Data[[#This Row],[Order_Date]])/3,0)</f>
        <v>Q2</v>
      </c>
    </row>
    <row r="3356" spans="1:25" x14ac:dyDescent="0.3">
      <c r="A3356" t="s">
        <v>4984</v>
      </c>
      <c r="B3356" s="1">
        <v>45756</v>
      </c>
      <c r="C3356" t="s">
        <v>1168</v>
      </c>
      <c r="D3356" t="s">
        <v>215</v>
      </c>
      <c r="E3356" t="s">
        <v>30</v>
      </c>
      <c r="F3356" t="s">
        <v>101</v>
      </c>
      <c r="G3356" t="s">
        <v>41</v>
      </c>
      <c r="H3356" t="s">
        <v>42</v>
      </c>
      <c r="I3356" t="s">
        <v>82</v>
      </c>
      <c r="J3356">
        <v>2</v>
      </c>
      <c r="K3356">
        <v>267.95</v>
      </c>
      <c r="L3356">
        <v>0.05</v>
      </c>
      <c r="M3356">
        <v>391.51</v>
      </c>
      <c r="N3356" t="s">
        <v>52</v>
      </c>
      <c r="O3356" t="s">
        <v>35</v>
      </c>
      <c r="P3356" t="s">
        <v>71</v>
      </c>
      <c r="Q3356">
        <f>Sales_Data[[#This Row],[Quantity]]*Sales_Data[[#This Row],[Unit_Price]]</f>
        <v>535.9</v>
      </c>
      <c r="R3356">
        <f>Sales_Data[[#This Row],[Gross_Sales]]*Sales_Data[[#This Row],[Discount]]</f>
        <v>26.795000000000002</v>
      </c>
      <c r="S3356">
        <f>Sales_Data[[#This Row],[Gross_Sales]]-Sales_Data[[#This Row],[Discount_Amount]]</f>
        <v>509.10499999999996</v>
      </c>
      <c r="T3356">
        <f>Sales_Data[[#This Row],[Net Sales]]-Sales_Data[[#This Row],[Cost]]</f>
        <v>117.59499999999997</v>
      </c>
      <c r="U3356" s="2">
        <f>Sales_Data[[#This Row],[Profit]]/Sales_Data[[#This Row],[Net Sales]]</f>
        <v>0.23098378527022909</v>
      </c>
      <c r="V3356">
        <f>YEAR(Sales_Data[[#This Row],[Order_Date]])</f>
        <v>2025</v>
      </c>
      <c r="W3356" t="str">
        <f>TEXT(Sales_Data[[#This Row],[Order_Date]],"mmm")</f>
        <v>Apr</v>
      </c>
      <c r="X3356">
        <f>MONTH(Sales_Data[[#This Row],[Order_Date]])</f>
        <v>4</v>
      </c>
      <c r="Y3356" t="str">
        <f>"Q"&amp;ROUNDUP(MONTH(Sales_Data[[#This Row],[Order_Date]])/3,0)</f>
        <v>Q2</v>
      </c>
    </row>
    <row r="3357" spans="1:25" x14ac:dyDescent="0.3">
      <c r="A3357" t="s">
        <v>4985</v>
      </c>
      <c r="B3357" s="1">
        <v>45730</v>
      </c>
      <c r="C3357" t="s">
        <v>682</v>
      </c>
      <c r="D3357" t="s">
        <v>715</v>
      </c>
      <c r="E3357" t="s">
        <v>119</v>
      </c>
      <c r="F3357" t="s">
        <v>249</v>
      </c>
      <c r="G3357" t="s">
        <v>21</v>
      </c>
      <c r="H3357" t="s">
        <v>22</v>
      </c>
      <c r="I3357" t="s">
        <v>62</v>
      </c>
      <c r="J3357">
        <v>1</v>
      </c>
      <c r="K3357">
        <v>8803.0499999999993</v>
      </c>
      <c r="L3357">
        <v>0.1</v>
      </c>
      <c r="M3357">
        <v>5723.43</v>
      </c>
      <c r="N3357" t="s">
        <v>52</v>
      </c>
      <c r="O3357" t="s">
        <v>35</v>
      </c>
      <c r="P3357" t="s">
        <v>26</v>
      </c>
      <c r="Q3357">
        <f>Sales_Data[[#This Row],[Quantity]]*Sales_Data[[#This Row],[Unit_Price]]</f>
        <v>8803.0499999999993</v>
      </c>
      <c r="R3357">
        <f>Sales_Data[[#This Row],[Gross_Sales]]*Sales_Data[[#This Row],[Discount]]</f>
        <v>880.30499999999995</v>
      </c>
      <c r="S3357">
        <f>Sales_Data[[#This Row],[Gross_Sales]]-Sales_Data[[#This Row],[Discount_Amount]]</f>
        <v>7922.744999999999</v>
      </c>
      <c r="T3357">
        <f>Sales_Data[[#This Row],[Net Sales]]-Sales_Data[[#This Row],[Cost]]</f>
        <v>2199.3149999999987</v>
      </c>
      <c r="U3357" s="2">
        <f>Sales_Data[[#This Row],[Profit]]/Sales_Data[[#This Row],[Net Sales]]</f>
        <v>0.27759507594905541</v>
      </c>
      <c r="V3357">
        <f>YEAR(Sales_Data[[#This Row],[Order_Date]])</f>
        <v>2025</v>
      </c>
      <c r="W3357" t="str">
        <f>TEXT(Sales_Data[[#This Row],[Order_Date]],"mmm")</f>
        <v>Mar</v>
      </c>
      <c r="X3357">
        <f>MONTH(Sales_Data[[#This Row],[Order_Date]])</f>
        <v>3</v>
      </c>
      <c r="Y3357" t="str">
        <f>"Q"&amp;ROUNDUP(MONTH(Sales_Data[[#This Row],[Order_Date]])/3,0)</f>
        <v>Q1</v>
      </c>
    </row>
    <row r="3358" spans="1:25" x14ac:dyDescent="0.3">
      <c r="A3358" t="s">
        <v>4986</v>
      </c>
      <c r="B3358" s="1">
        <v>45779</v>
      </c>
      <c r="C3358" t="s">
        <v>2648</v>
      </c>
      <c r="D3358" t="s">
        <v>356</v>
      </c>
      <c r="E3358" t="s">
        <v>19</v>
      </c>
      <c r="F3358" t="s">
        <v>66</v>
      </c>
      <c r="G3358" t="s">
        <v>21</v>
      </c>
      <c r="H3358" t="s">
        <v>22</v>
      </c>
      <c r="I3358" t="s">
        <v>23</v>
      </c>
      <c r="J3358">
        <v>1</v>
      </c>
      <c r="K3358">
        <v>13309.16</v>
      </c>
      <c r="L3358">
        <v>0</v>
      </c>
      <c r="M3358">
        <v>11470.53</v>
      </c>
      <c r="N3358" t="s">
        <v>83</v>
      </c>
      <c r="O3358" t="s">
        <v>35</v>
      </c>
      <c r="P3358" t="s">
        <v>44</v>
      </c>
      <c r="Q3358">
        <f>Sales_Data[[#This Row],[Quantity]]*Sales_Data[[#This Row],[Unit_Price]]</f>
        <v>13309.16</v>
      </c>
      <c r="R3358">
        <f>Sales_Data[[#This Row],[Gross_Sales]]*Sales_Data[[#This Row],[Discount]]</f>
        <v>0</v>
      </c>
      <c r="S3358">
        <f>Sales_Data[[#This Row],[Gross_Sales]]-Sales_Data[[#This Row],[Discount_Amount]]</f>
        <v>13309.16</v>
      </c>
      <c r="T3358">
        <f>Sales_Data[[#This Row],[Net Sales]]-Sales_Data[[#This Row],[Cost]]</f>
        <v>1838.6299999999992</v>
      </c>
      <c r="U3358" s="2">
        <f>Sales_Data[[#This Row],[Profit]]/Sales_Data[[#This Row],[Net Sales]]</f>
        <v>0.13814771180149604</v>
      </c>
      <c r="V3358">
        <f>YEAR(Sales_Data[[#This Row],[Order_Date]])</f>
        <v>2025</v>
      </c>
      <c r="W3358" t="str">
        <f>TEXT(Sales_Data[[#This Row],[Order_Date]],"mmm")</f>
        <v>May</v>
      </c>
      <c r="X3358">
        <f>MONTH(Sales_Data[[#This Row],[Order_Date]])</f>
        <v>5</v>
      </c>
      <c r="Y3358" t="str">
        <f>"Q"&amp;ROUNDUP(MONTH(Sales_Data[[#This Row],[Order_Date]])/3,0)</f>
        <v>Q2</v>
      </c>
    </row>
    <row r="3359" spans="1:25" x14ac:dyDescent="0.3">
      <c r="A3359" t="s">
        <v>4987</v>
      </c>
      <c r="B3359" s="1">
        <v>45687</v>
      </c>
      <c r="C3359" t="s">
        <v>4988</v>
      </c>
      <c r="D3359" t="s">
        <v>381</v>
      </c>
      <c r="E3359" t="s">
        <v>39</v>
      </c>
      <c r="F3359" t="s">
        <v>40</v>
      </c>
      <c r="G3359" t="s">
        <v>32</v>
      </c>
      <c r="H3359" t="s">
        <v>50</v>
      </c>
      <c r="I3359" t="s">
        <v>51</v>
      </c>
      <c r="J3359">
        <v>3</v>
      </c>
      <c r="K3359">
        <v>2568.09</v>
      </c>
      <c r="L3359">
        <v>0.05</v>
      </c>
      <c r="M3359">
        <v>4593.8500000000004</v>
      </c>
      <c r="N3359" t="s">
        <v>109</v>
      </c>
      <c r="O3359" t="s">
        <v>35</v>
      </c>
      <c r="P3359" t="s">
        <v>26</v>
      </c>
      <c r="Q3359">
        <f>Sales_Data[[#This Row],[Quantity]]*Sales_Data[[#This Row],[Unit_Price]]</f>
        <v>7704.27</v>
      </c>
      <c r="R3359">
        <f>Sales_Data[[#This Row],[Gross_Sales]]*Sales_Data[[#This Row],[Discount]]</f>
        <v>385.21350000000007</v>
      </c>
      <c r="S3359">
        <f>Sales_Data[[#This Row],[Gross_Sales]]-Sales_Data[[#This Row],[Discount_Amount]]</f>
        <v>7319.0565000000006</v>
      </c>
      <c r="T3359">
        <f>Sales_Data[[#This Row],[Net Sales]]-Sales_Data[[#This Row],[Cost]]</f>
        <v>2725.2065000000002</v>
      </c>
      <c r="U3359" s="2">
        <f>Sales_Data[[#This Row],[Profit]]/Sales_Data[[#This Row],[Net Sales]]</f>
        <v>0.37234396264053982</v>
      </c>
      <c r="V3359">
        <f>YEAR(Sales_Data[[#This Row],[Order_Date]])</f>
        <v>2025</v>
      </c>
      <c r="W3359" t="str">
        <f>TEXT(Sales_Data[[#This Row],[Order_Date]],"mmm")</f>
        <v>Jan</v>
      </c>
      <c r="X3359">
        <f>MONTH(Sales_Data[[#This Row],[Order_Date]])</f>
        <v>1</v>
      </c>
      <c r="Y3359" t="str">
        <f>"Q"&amp;ROUNDUP(MONTH(Sales_Data[[#This Row],[Order_Date]])/3,0)</f>
        <v>Q1</v>
      </c>
    </row>
    <row r="3360" spans="1:25" x14ac:dyDescent="0.3">
      <c r="A3360" t="s">
        <v>4989</v>
      </c>
      <c r="B3360" s="1">
        <v>45845</v>
      </c>
      <c r="C3360" t="s">
        <v>3903</v>
      </c>
      <c r="D3360" t="s">
        <v>280</v>
      </c>
      <c r="E3360" t="s">
        <v>119</v>
      </c>
      <c r="F3360" t="s">
        <v>120</v>
      </c>
      <c r="G3360" t="s">
        <v>67</v>
      </c>
      <c r="H3360" t="s">
        <v>68</v>
      </c>
      <c r="I3360" t="s">
        <v>69</v>
      </c>
      <c r="J3360">
        <v>1</v>
      </c>
      <c r="K3360">
        <v>6431.47</v>
      </c>
      <c r="L3360">
        <v>0</v>
      </c>
      <c r="M3360">
        <v>5537.25</v>
      </c>
      <c r="N3360" t="s">
        <v>109</v>
      </c>
      <c r="O3360" t="s">
        <v>35</v>
      </c>
      <c r="P3360" t="s">
        <v>71</v>
      </c>
      <c r="Q3360">
        <f>Sales_Data[[#This Row],[Quantity]]*Sales_Data[[#This Row],[Unit_Price]]</f>
        <v>6431.47</v>
      </c>
      <c r="R3360">
        <f>Sales_Data[[#This Row],[Gross_Sales]]*Sales_Data[[#This Row],[Discount]]</f>
        <v>0</v>
      </c>
      <c r="S3360">
        <f>Sales_Data[[#This Row],[Gross_Sales]]-Sales_Data[[#This Row],[Discount_Amount]]</f>
        <v>6431.47</v>
      </c>
      <c r="T3360">
        <f>Sales_Data[[#This Row],[Net Sales]]-Sales_Data[[#This Row],[Cost]]</f>
        <v>894.22000000000025</v>
      </c>
      <c r="U3360" s="2">
        <f>Sales_Data[[#This Row],[Profit]]/Sales_Data[[#This Row],[Net Sales]]</f>
        <v>0.13903819811022988</v>
      </c>
      <c r="V3360">
        <f>YEAR(Sales_Data[[#This Row],[Order_Date]])</f>
        <v>2025</v>
      </c>
      <c r="W3360" t="str">
        <f>TEXT(Sales_Data[[#This Row],[Order_Date]],"mmm")</f>
        <v>Jul</v>
      </c>
      <c r="X3360">
        <f>MONTH(Sales_Data[[#This Row],[Order_Date]])</f>
        <v>7</v>
      </c>
      <c r="Y3360" t="str">
        <f>"Q"&amp;ROUNDUP(MONTH(Sales_Data[[#This Row],[Order_Date]])/3,0)</f>
        <v>Q3</v>
      </c>
    </row>
    <row r="3361" spans="1:25" x14ac:dyDescent="0.3">
      <c r="A3361" t="s">
        <v>4990</v>
      </c>
      <c r="B3361" s="1">
        <v>46021</v>
      </c>
      <c r="C3361" t="s">
        <v>2153</v>
      </c>
      <c r="D3361" t="s">
        <v>327</v>
      </c>
      <c r="E3361" t="s">
        <v>48</v>
      </c>
      <c r="F3361" t="s">
        <v>132</v>
      </c>
      <c r="G3361" t="s">
        <v>21</v>
      </c>
      <c r="H3361" t="s">
        <v>297</v>
      </c>
      <c r="I3361" t="s">
        <v>494</v>
      </c>
      <c r="J3361">
        <v>2</v>
      </c>
      <c r="K3361">
        <v>53435.07</v>
      </c>
      <c r="L3361">
        <v>0.05</v>
      </c>
      <c r="M3361">
        <v>86133.92</v>
      </c>
      <c r="N3361" t="s">
        <v>83</v>
      </c>
      <c r="O3361" t="s">
        <v>53</v>
      </c>
      <c r="P3361" t="s">
        <v>71</v>
      </c>
      <c r="Q3361">
        <f>Sales_Data[[#This Row],[Quantity]]*Sales_Data[[#This Row],[Unit_Price]]</f>
        <v>106870.14</v>
      </c>
      <c r="R3361">
        <f>Sales_Data[[#This Row],[Gross_Sales]]*Sales_Data[[#This Row],[Discount]]</f>
        <v>5343.5070000000005</v>
      </c>
      <c r="S3361">
        <f>Sales_Data[[#This Row],[Gross_Sales]]-Sales_Data[[#This Row],[Discount_Amount]]</f>
        <v>101526.633</v>
      </c>
      <c r="T3361">
        <f>Sales_Data[[#This Row],[Net Sales]]-Sales_Data[[#This Row],[Cost]]</f>
        <v>15392.713000000003</v>
      </c>
      <c r="U3361" s="2">
        <f>Sales_Data[[#This Row],[Profit]]/Sales_Data[[#This Row],[Net Sales]]</f>
        <v>0.15161256258739519</v>
      </c>
      <c r="V3361">
        <f>YEAR(Sales_Data[[#This Row],[Order_Date]])</f>
        <v>2025</v>
      </c>
      <c r="W3361" t="str">
        <f>TEXT(Sales_Data[[#This Row],[Order_Date]],"mmm")</f>
        <v>Dec</v>
      </c>
      <c r="X3361">
        <f>MONTH(Sales_Data[[#This Row],[Order_Date]])</f>
        <v>12</v>
      </c>
      <c r="Y3361" t="str">
        <f>"Q"&amp;ROUNDUP(MONTH(Sales_Data[[#This Row],[Order_Date]])/3,0)</f>
        <v>Q4</v>
      </c>
    </row>
    <row r="3362" spans="1:25" x14ac:dyDescent="0.3">
      <c r="A3362" t="s">
        <v>4991</v>
      </c>
      <c r="B3362" s="1">
        <v>46011</v>
      </c>
      <c r="C3362" t="s">
        <v>4770</v>
      </c>
      <c r="D3362" t="s">
        <v>662</v>
      </c>
      <c r="E3362" t="s">
        <v>30</v>
      </c>
      <c r="F3362" t="s">
        <v>87</v>
      </c>
      <c r="G3362" t="s">
        <v>21</v>
      </c>
      <c r="H3362" t="s">
        <v>230</v>
      </c>
      <c r="I3362" t="s">
        <v>231</v>
      </c>
      <c r="J3362">
        <v>2</v>
      </c>
      <c r="K3362">
        <v>1415.47</v>
      </c>
      <c r="L3362">
        <v>0.05</v>
      </c>
      <c r="M3362">
        <v>2357.4699999999998</v>
      </c>
      <c r="N3362" t="s">
        <v>109</v>
      </c>
      <c r="O3362" t="s">
        <v>35</v>
      </c>
      <c r="P3362" t="s">
        <v>44</v>
      </c>
      <c r="Q3362">
        <f>Sales_Data[[#This Row],[Quantity]]*Sales_Data[[#This Row],[Unit_Price]]</f>
        <v>2830.94</v>
      </c>
      <c r="R3362">
        <f>Sales_Data[[#This Row],[Gross_Sales]]*Sales_Data[[#This Row],[Discount]]</f>
        <v>141.547</v>
      </c>
      <c r="S3362">
        <f>Sales_Data[[#This Row],[Gross_Sales]]-Sales_Data[[#This Row],[Discount_Amount]]</f>
        <v>2689.393</v>
      </c>
      <c r="T3362">
        <f>Sales_Data[[#This Row],[Net Sales]]-Sales_Data[[#This Row],[Cost]]</f>
        <v>331.92300000000023</v>
      </c>
      <c r="U3362" s="2">
        <f>Sales_Data[[#This Row],[Profit]]/Sales_Data[[#This Row],[Net Sales]]</f>
        <v>0.12341929944786806</v>
      </c>
      <c r="V3362">
        <f>YEAR(Sales_Data[[#This Row],[Order_Date]])</f>
        <v>2025</v>
      </c>
      <c r="W3362" t="str">
        <f>TEXT(Sales_Data[[#This Row],[Order_Date]],"mmm")</f>
        <v>Dec</v>
      </c>
      <c r="X3362">
        <f>MONTH(Sales_Data[[#This Row],[Order_Date]])</f>
        <v>12</v>
      </c>
      <c r="Y3362" t="str">
        <f>"Q"&amp;ROUNDUP(MONTH(Sales_Data[[#This Row],[Order_Date]])/3,0)</f>
        <v>Q4</v>
      </c>
    </row>
    <row r="3363" spans="1:25" x14ac:dyDescent="0.3">
      <c r="A3363" t="s">
        <v>4992</v>
      </c>
      <c r="B3363" s="1">
        <v>45945</v>
      </c>
      <c r="C3363" t="s">
        <v>4993</v>
      </c>
      <c r="D3363" t="s">
        <v>397</v>
      </c>
      <c r="E3363" t="s">
        <v>39</v>
      </c>
      <c r="F3363" t="s">
        <v>96</v>
      </c>
      <c r="G3363" t="s">
        <v>32</v>
      </c>
      <c r="H3363" t="s">
        <v>50</v>
      </c>
      <c r="I3363" t="s">
        <v>51</v>
      </c>
      <c r="J3363">
        <v>1</v>
      </c>
      <c r="K3363">
        <v>5487.91</v>
      </c>
      <c r="L3363">
        <v>0.15</v>
      </c>
      <c r="M3363">
        <v>3397.55</v>
      </c>
      <c r="N3363" t="s">
        <v>83</v>
      </c>
      <c r="O3363" t="s">
        <v>53</v>
      </c>
      <c r="P3363" t="s">
        <v>44</v>
      </c>
      <c r="Q3363">
        <f>Sales_Data[[#This Row],[Quantity]]*Sales_Data[[#This Row],[Unit_Price]]</f>
        <v>5487.91</v>
      </c>
      <c r="R3363">
        <f>Sales_Data[[#This Row],[Gross_Sales]]*Sales_Data[[#This Row],[Discount]]</f>
        <v>823.18649999999991</v>
      </c>
      <c r="S3363">
        <f>Sales_Data[[#This Row],[Gross_Sales]]-Sales_Data[[#This Row],[Discount_Amount]]</f>
        <v>4664.7235000000001</v>
      </c>
      <c r="T3363">
        <f>Sales_Data[[#This Row],[Net Sales]]-Sales_Data[[#This Row],[Cost]]</f>
        <v>1267.1734999999999</v>
      </c>
      <c r="U3363" s="2">
        <f>Sales_Data[[#This Row],[Profit]]/Sales_Data[[#This Row],[Net Sales]]</f>
        <v>0.27165029181258005</v>
      </c>
      <c r="V3363">
        <f>YEAR(Sales_Data[[#This Row],[Order_Date]])</f>
        <v>2025</v>
      </c>
      <c r="W3363" t="str">
        <f>TEXT(Sales_Data[[#This Row],[Order_Date]],"mmm")</f>
        <v>Oct</v>
      </c>
      <c r="X3363">
        <f>MONTH(Sales_Data[[#This Row],[Order_Date]])</f>
        <v>10</v>
      </c>
      <c r="Y3363" t="str">
        <f>"Q"&amp;ROUNDUP(MONTH(Sales_Data[[#This Row],[Order_Date]])/3,0)</f>
        <v>Q4</v>
      </c>
    </row>
    <row r="3364" spans="1:25" x14ac:dyDescent="0.3">
      <c r="A3364" t="s">
        <v>4994</v>
      </c>
      <c r="B3364" s="1">
        <v>45852</v>
      </c>
      <c r="C3364" t="s">
        <v>1090</v>
      </c>
      <c r="D3364" t="s">
        <v>356</v>
      </c>
      <c r="E3364" t="s">
        <v>39</v>
      </c>
      <c r="F3364" t="s">
        <v>405</v>
      </c>
      <c r="G3364" t="s">
        <v>67</v>
      </c>
      <c r="H3364" t="s">
        <v>68</v>
      </c>
      <c r="I3364" t="s">
        <v>97</v>
      </c>
      <c r="J3364">
        <v>1</v>
      </c>
      <c r="K3364">
        <v>5708.84</v>
      </c>
      <c r="L3364">
        <v>0.05</v>
      </c>
      <c r="M3364">
        <v>4012.12</v>
      </c>
      <c r="N3364" t="s">
        <v>70</v>
      </c>
      <c r="O3364" t="s">
        <v>25</v>
      </c>
      <c r="P3364" t="s">
        <v>71</v>
      </c>
      <c r="Q3364">
        <f>Sales_Data[[#This Row],[Quantity]]*Sales_Data[[#This Row],[Unit_Price]]</f>
        <v>5708.84</v>
      </c>
      <c r="R3364">
        <f>Sales_Data[[#This Row],[Gross_Sales]]*Sales_Data[[#This Row],[Discount]]</f>
        <v>285.44200000000001</v>
      </c>
      <c r="S3364">
        <f>Sales_Data[[#This Row],[Gross_Sales]]-Sales_Data[[#This Row],[Discount_Amount]]</f>
        <v>5423.3980000000001</v>
      </c>
      <c r="T3364">
        <f>Sales_Data[[#This Row],[Net Sales]]-Sales_Data[[#This Row],[Cost]]</f>
        <v>1411.2780000000002</v>
      </c>
      <c r="U3364" s="2">
        <f>Sales_Data[[#This Row],[Profit]]/Sales_Data[[#This Row],[Net Sales]]</f>
        <v>0.26022025305906005</v>
      </c>
      <c r="V3364">
        <f>YEAR(Sales_Data[[#This Row],[Order_Date]])</f>
        <v>2025</v>
      </c>
      <c r="W3364" t="str">
        <f>TEXT(Sales_Data[[#This Row],[Order_Date]],"mmm")</f>
        <v>Jul</v>
      </c>
      <c r="X3364">
        <f>MONTH(Sales_Data[[#This Row],[Order_Date]])</f>
        <v>7</v>
      </c>
      <c r="Y3364" t="str">
        <f>"Q"&amp;ROUNDUP(MONTH(Sales_Data[[#This Row],[Order_Date]])/3,0)</f>
        <v>Q3</v>
      </c>
    </row>
    <row r="3365" spans="1:25" x14ac:dyDescent="0.3">
      <c r="A3365" t="s">
        <v>4995</v>
      </c>
      <c r="B3365" s="1">
        <v>45813</v>
      </c>
      <c r="C3365" t="s">
        <v>2401</v>
      </c>
      <c r="D3365" t="s">
        <v>450</v>
      </c>
      <c r="E3365" t="s">
        <v>48</v>
      </c>
      <c r="F3365" t="s">
        <v>164</v>
      </c>
      <c r="G3365" t="s">
        <v>21</v>
      </c>
      <c r="H3365" t="s">
        <v>22</v>
      </c>
      <c r="I3365" t="s">
        <v>23</v>
      </c>
      <c r="J3365">
        <v>1</v>
      </c>
      <c r="K3365">
        <v>17334.02</v>
      </c>
      <c r="L3365">
        <v>0</v>
      </c>
      <c r="M3365">
        <v>13925.8</v>
      </c>
      <c r="N3365" t="s">
        <v>24</v>
      </c>
      <c r="O3365" t="s">
        <v>25</v>
      </c>
      <c r="P3365" t="s">
        <v>44</v>
      </c>
      <c r="Q3365">
        <f>Sales_Data[[#This Row],[Quantity]]*Sales_Data[[#This Row],[Unit_Price]]</f>
        <v>17334.02</v>
      </c>
      <c r="R3365">
        <f>Sales_Data[[#This Row],[Gross_Sales]]*Sales_Data[[#This Row],[Discount]]</f>
        <v>0</v>
      </c>
      <c r="S3365">
        <f>Sales_Data[[#This Row],[Gross_Sales]]-Sales_Data[[#This Row],[Discount_Amount]]</f>
        <v>17334.02</v>
      </c>
      <c r="T3365">
        <f>Sales_Data[[#This Row],[Net Sales]]-Sales_Data[[#This Row],[Cost]]</f>
        <v>3408.2200000000012</v>
      </c>
      <c r="U3365" s="2">
        <f>Sales_Data[[#This Row],[Profit]]/Sales_Data[[#This Row],[Net Sales]]</f>
        <v>0.19662028773475518</v>
      </c>
      <c r="V3365">
        <f>YEAR(Sales_Data[[#This Row],[Order_Date]])</f>
        <v>2025</v>
      </c>
      <c r="W3365" t="str">
        <f>TEXT(Sales_Data[[#This Row],[Order_Date]],"mmm")</f>
        <v>Jun</v>
      </c>
      <c r="X3365">
        <f>MONTH(Sales_Data[[#This Row],[Order_Date]])</f>
        <v>6</v>
      </c>
      <c r="Y3365" t="str">
        <f>"Q"&amp;ROUNDUP(MONTH(Sales_Data[[#This Row],[Order_Date]])/3,0)</f>
        <v>Q2</v>
      </c>
    </row>
    <row r="3366" spans="1:25" x14ac:dyDescent="0.3">
      <c r="A3366" t="s">
        <v>4996</v>
      </c>
      <c r="B3366" s="1">
        <v>45829</v>
      </c>
      <c r="C3366" t="s">
        <v>896</v>
      </c>
      <c r="D3366" t="s">
        <v>756</v>
      </c>
      <c r="E3366" t="s">
        <v>39</v>
      </c>
      <c r="F3366" t="s">
        <v>40</v>
      </c>
      <c r="G3366" t="s">
        <v>32</v>
      </c>
      <c r="H3366" t="s">
        <v>50</v>
      </c>
      <c r="I3366" t="s">
        <v>58</v>
      </c>
      <c r="J3366">
        <v>4</v>
      </c>
      <c r="K3366">
        <v>676.71</v>
      </c>
      <c r="L3366">
        <v>0</v>
      </c>
      <c r="M3366">
        <v>1755.83</v>
      </c>
      <c r="N3366" t="s">
        <v>24</v>
      </c>
      <c r="O3366" t="s">
        <v>35</v>
      </c>
      <c r="P3366" t="s">
        <v>71</v>
      </c>
      <c r="Q3366">
        <f>Sales_Data[[#This Row],[Quantity]]*Sales_Data[[#This Row],[Unit_Price]]</f>
        <v>2706.84</v>
      </c>
      <c r="R3366">
        <f>Sales_Data[[#This Row],[Gross_Sales]]*Sales_Data[[#This Row],[Discount]]</f>
        <v>0</v>
      </c>
      <c r="S3366">
        <f>Sales_Data[[#This Row],[Gross_Sales]]-Sales_Data[[#This Row],[Discount_Amount]]</f>
        <v>2706.84</v>
      </c>
      <c r="T3366">
        <f>Sales_Data[[#This Row],[Net Sales]]-Sales_Data[[#This Row],[Cost]]</f>
        <v>951.01000000000022</v>
      </c>
      <c r="U3366" s="2">
        <f>Sales_Data[[#This Row],[Profit]]/Sales_Data[[#This Row],[Net Sales]]</f>
        <v>0.35133587504248504</v>
      </c>
      <c r="V3366">
        <f>YEAR(Sales_Data[[#This Row],[Order_Date]])</f>
        <v>2025</v>
      </c>
      <c r="W3366" t="str">
        <f>TEXT(Sales_Data[[#This Row],[Order_Date]],"mmm")</f>
        <v>Jun</v>
      </c>
      <c r="X3366">
        <f>MONTH(Sales_Data[[#This Row],[Order_Date]])</f>
        <v>6</v>
      </c>
      <c r="Y3366" t="str">
        <f>"Q"&amp;ROUNDUP(MONTH(Sales_Data[[#This Row],[Order_Date]])/3,0)</f>
        <v>Q2</v>
      </c>
    </row>
    <row r="3367" spans="1:25" x14ac:dyDescent="0.3">
      <c r="A3367" t="s">
        <v>4997</v>
      </c>
      <c r="B3367" s="1">
        <v>45992</v>
      </c>
      <c r="C3367" t="s">
        <v>1949</v>
      </c>
      <c r="D3367" t="s">
        <v>1171</v>
      </c>
      <c r="E3367" t="s">
        <v>30</v>
      </c>
      <c r="F3367" t="s">
        <v>101</v>
      </c>
      <c r="G3367" t="s">
        <v>41</v>
      </c>
      <c r="H3367" t="s">
        <v>42</v>
      </c>
      <c r="I3367" t="s">
        <v>82</v>
      </c>
      <c r="J3367">
        <v>2</v>
      </c>
      <c r="K3367">
        <v>1219.58</v>
      </c>
      <c r="L3367">
        <v>0.1</v>
      </c>
      <c r="M3367">
        <v>1500.08</v>
      </c>
      <c r="N3367" t="s">
        <v>70</v>
      </c>
      <c r="O3367" t="s">
        <v>35</v>
      </c>
      <c r="P3367" t="s">
        <v>71</v>
      </c>
      <c r="Q3367">
        <f>Sales_Data[[#This Row],[Quantity]]*Sales_Data[[#This Row],[Unit_Price]]</f>
        <v>2439.16</v>
      </c>
      <c r="R3367">
        <f>Sales_Data[[#This Row],[Gross_Sales]]*Sales_Data[[#This Row],[Discount]]</f>
        <v>243.916</v>
      </c>
      <c r="S3367">
        <f>Sales_Data[[#This Row],[Gross_Sales]]-Sales_Data[[#This Row],[Discount_Amount]]</f>
        <v>2195.2439999999997</v>
      </c>
      <c r="T3367">
        <f>Sales_Data[[#This Row],[Net Sales]]-Sales_Data[[#This Row],[Cost]]</f>
        <v>695.16399999999976</v>
      </c>
      <c r="U3367" s="2">
        <f>Sales_Data[[#This Row],[Profit]]/Sales_Data[[#This Row],[Net Sales]]</f>
        <v>0.31666821546944207</v>
      </c>
      <c r="V3367">
        <f>YEAR(Sales_Data[[#This Row],[Order_Date]])</f>
        <v>2025</v>
      </c>
      <c r="W3367" t="str">
        <f>TEXT(Sales_Data[[#This Row],[Order_Date]],"mmm")</f>
        <v>Dec</v>
      </c>
      <c r="X3367">
        <f>MONTH(Sales_Data[[#This Row],[Order_Date]])</f>
        <v>12</v>
      </c>
      <c r="Y3367" t="str">
        <f>"Q"&amp;ROUNDUP(MONTH(Sales_Data[[#This Row],[Order_Date]])/3,0)</f>
        <v>Q4</v>
      </c>
    </row>
    <row r="3368" spans="1:25" x14ac:dyDescent="0.3">
      <c r="A3368" t="s">
        <v>4998</v>
      </c>
      <c r="B3368" s="1">
        <v>45698</v>
      </c>
      <c r="C3368" t="s">
        <v>2665</v>
      </c>
      <c r="D3368" t="s">
        <v>1650</v>
      </c>
      <c r="E3368" t="s">
        <v>48</v>
      </c>
      <c r="F3368" t="s">
        <v>49</v>
      </c>
      <c r="G3368" t="s">
        <v>21</v>
      </c>
      <c r="H3368" t="s">
        <v>230</v>
      </c>
      <c r="I3368" t="s">
        <v>231</v>
      </c>
      <c r="J3368">
        <v>3</v>
      </c>
      <c r="K3368">
        <v>14241.05</v>
      </c>
      <c r="L3368">
        <v>0.05</v>
      </c>
      <c r="M3368">
        <v>29828.2</v>
      </c>
      <c r="N3368" t="s">
        <v>52</v>
      </c>
      <c r="O3368" t="s">
        <v>25</v>
      </c>
      <c r="P3368" t="s">
        <v>44</v>
      </c>
      <c r="Q3368">
        <f>Sales_Data[[#This Row],[Quantity]]*Sales_Data[[#This Row],[Unit_Price]]</f>
        <v>42723.149999999994</v>
      </c>
      <c r="R3368">
        <f>Sales_Data[[#This Row],[Gross_Sales]]*Sales_Data[[#This Row],[Discount]]</f>
        <v>2136.1574999999998</v>
      </c>
      <c r="S3368">
        <f>Sales_Data[[#This Row],[Gross_Sales]]-Sales_Data[[#This Row],[Discount_Amount]]</f>
        <v>40586.992499999993</v>
      </c>
      <c r="T3368">
        <f>Sales_Data[[#This Row],[Net Sales]]-Sales_Data[[#This Row],[Cost]]</f>
        <v>10758.792499999992</v>
      </c>
      <c r="U3368" s="2">
        <f>Sales_Data[[#This Row],[Profit]]/Sales_Data[[#This Row],[Net Sales]]</f>
        <v>0.26507981590407309</v>
      </c>
      <c r="V3368">
        <f>YEAR(Sales_Data[[#This Row],[Order_Date]])</f>
        <v>2025</v>
      </c>
      <c r="W3368" t="str">
        <f>TEXT(Sales_Data[[#This Row],[Order_Date]],"mmm")</f>
        <v>Feb</v>
      </c>
      <c r="X3368">
        <f>MONTH(Sales_Data[[#This Row],[Order_Date]])</f>
        <v>2</v>
      </c>
      <c r="Y3368" t="str">
        <f>"Q"&amp;ROUNDUP(MONTH(Sales_Data[[#This Row],[Order_Date]])/3,0)</f>
        <v>Q1</v>
      </c>
    </row>
    <row r="3369" spans="1:25" x14ac:dyDescent="0.3">
      <c r="A3369" t="s">
        <v>4999</v>
      </c>
      <c r="B3369" s="1">
        <v>45720</v>
      </c>
      <c r="C3369" t="s">
        <v>273</v>
      </c>
      <c r="D3369" t="s">
        <v>327</v>
      </c>
      <c r="E3369" t="s">
        <v>39</v>
      </c>
      <c r="F3369" t="s">
        <v>107</v>
      </c>
      <c r="G3369" t="s">
        <v>75</v>
      </c>
      <c r="H3369" t="s">
        <v>76</v>
      </c>
      <c r="I3369" t="s">
        <v>108</v>
      </c>
      <c r="J3369">
        <v>2</v>
      </c>
      <c r="K3369">
        <v>830.59</v>
      </c>
      <c r="L3369">
        <v>0.2</v>
      </c>
      <c r="M3369">
        <v>1071.93</v>
      </c>
      <c r="N3369" t="s">
        <v>24</v>
      </c>
      <c r="O3369" t="s">
        <v>25</v>
      </c>
      <c r="P3369" t="s">
        <v>71</v>
      </c>
      <c r="Q3369">
        <f>Sales_Data[[#This Row],[Quantity]]*Sales_Data[[#This Row],[Unit_Price]]</f>
        <v>1661.18</v>
      </c>
      <c r="R3369">
        <f>Sales_Data[[#This Row],[Gross_Sales]]*Sales_Data[[#This Row],[Discount]]</f>
        <v>332.23600000000005</v>
      </c>
      <c r="S3369">
        <f>Sales_Data[[#This Row],[Gross_Sales]]-Sales_Data[[#This Row],[Discount_Amount]]</f>
        <v>1328.944</v>
      </c>
      <c r="T3369">
        <f>Sales_Data[[#This Row],[Net Sales]]-Sales_Data[[#This Row],[Cost]]</f>
        <v>257.0139999999999</v>
      </c>
      <c r="U3369" s="2">
        <f>Sales_Data[[#This Row],[Profit]]/Sales_Data[[#This Row],[Net Sales]]</f>
        <v>0.19339716346211722</v>
      </c>
      <c r="V3369">
        <f>YEAR(Sales_Data[[#This Row],[Order_Date]])</f>
        <v>2025</v>
      </c>
      <c r="W3369" t="str">
        <f>TEXT(Sales_Data[[#This Row],[Order_Date]],"mmm")</f>
        <v>Mar</v>
      </c>
      <c r="X3369">
        <f>MONTH(Sales_Data[[#This Row],[Order_Date]])</f>
        <v>3</v>
      </c>
      <c r="Y3369" t="str">
        <f>"Q"&amp;ROUNDUP(MONTH(Sales_Data[[#This Row],[Order_Date]])/3,0)</f>
        <v>Q1</v>
      </c>
    </row>
    <row r="3370" spans="1:25" x14ac:dyDescent="0.3">
      <c r="A3370" t="s">
        <v>5000</v>
      </c>
      <c r="B3370" s="1">
        <v>45680</v>
      </c>
      <c r="C3370" t="s">
        <v>2100</v>
      </c>
      <c r="D3370" t="s">
        <v>18</v>
      </c>
      <c r="E3370" t="s">
        <v>48</v>
      </c>
      <c r="F3370" t="s">
        <v>49</v>
      </c>
      <c r="G3370" t="s">
        <v>67</v>
      </c>
      <c r="H3370" t="s">
        <v>68</v>
      </c>
      <c r="I3370" t="s">
        <v>97</v>
      </c>
      <c r="J3370">
        <v>4</v>
      </c>
      <c r="K3370">
        <v>47601.47</v>
      </c>
      <c r="L3370">
        <v>0.1</v>
      </c>
      <c r="M3370">
        <v>128366.15</v>
      </c>
      <c r="N3370" t="s">
        <v>109</v>
      </c>
      <c r="O3370" t="s">
        <v>35</v>
      </c>
      <c r="P3370" t="s">
        <v>71</v>
      </c>
      <c r="Q3370">
        <f>Sales_Data[[#This Row],[Quantity]]*Sales_Data[[#This Row],[Unit_Price]]</f>
        <v>190405.88</v>
      </c>
      <c r="R3370">
        <f>Sales_Data[[#This Row],[Gross_Sales]]*Sales_Data[[#This Row],[Discount]]</f>
        <v>19040.588</v>
      </c>
      <c r="S3370">
        <f>Sales_Data[[#This Row],[Gross_Sales]]-Sales_Data[[#This Row],[Discount_Amount]]</f>
        <v>171365.29200000002</v>
      </c>
      <c r="T3370">
        <f>Sales_Data[[#This Row],[Net Sales]]-Sales_Data[[#This Row],[Cost]]</f>
        <v>42999.142000000022</v>
      </c>
      <c r="U3370" s="2">
        <f>Sales_Data[[#This Row],[Profit]]/Sales_Data[[#This Row],[Net Sales]]</f>
        <v>0.25092095078389631</v>
      </c>
      <c r="V3370">
        <f>YEAR(Sales_Data[[#This Row],[Order_Date]])</f>
        <v>2025</v>
      </c>
      <c r="W3370" t="str">
        <f>TEXT(Sales_Data[[#This Row],[Order_Date]],"mmm")</f>
        <v>Jan</v>
      </c>
      <c r="X3370">
        <f>MONTH(Sales_Data[[#This Row],[Order_Date]])</f>
        <v>1</v>
      </c>
      <c r="Y3370" t="str">
        <f>"Q"&amp;ROUNDUP(MONTH(Sales_Data[[#This Row],[Order_Date]])/3,0)</f>
        <v>Q1</v>
      </c>
    </row>
    <row r="3371" spans="1:25" x14ac:dyDescent="0.3">
      <c r="A3371" t="s">
        <v>5001</v>
      </c>
      <c r="B3371" s="1">
        <v>46017</v>
      </c>
      <c r="C3371" t="s">
        <v>2971</v>
      </c>
      <c r="D3371" t="s">
        <v>61</v>
      </c>
      <c r="E3371" t="s">
        <v>119</v>
      </c>
      <c r="F3371" t="s">
        <v>538</v>
      </c>
      <c r="G3371" t="s">
        <v>75</v>
      </c>
      <c r="H3371" t="s">
        <v>256</v>
      </c>
      <c r="I3371" t="s">
        <v>257</v>
      </c>
      <c r="J3371">
        <v>4</v>
      </c>
      <c r="K3371">
        <v>3729.79</v>
      </c>
      <c r="L3371">
        <v>0.1</v>
      </c>
      <c r="M3371">
        <v>9126.33</v>
      </c>
      <c r="N3371" t="s">
        <v>52</v>
      </c>
      <c r="O3371" t="s">
        <v>25</v>
      </c>
      <c r="P3371" t="s">
        <v>44</v>
      </c>
      <c r="Q3371">
        <f>Sales_Data[[#This Row],[Quantity]]*Sales_Data[[#This Row],[Unit_Price]]</f>
        <v>14919.16</v>
      </c>
      <c r="R3371">
        <f>Sales_Data[[#This Row],[Gross_Sales]]*Sales_Data[[#This Row],[Discount]]</f>
        <v>1491.9160000000002</v>
      </c>
      <c r="S3371">
        <f>Sales_Data[[#This Row],[Gross_Sales]]-Sales_Data[[#This Row],[Discount_Amount]]</f>
        <v>13427.243999999999</v>
      </c>
      <c r="T3371">
        <f>Sales_Data[[#This Row],[Net Sales]]-Sales_Data[[#This Row],[Cost]]</f>
        <v>4300.9139999999989</v>
      </c>
      <c r="U3371" s="2">
        <f>Sales_Data[[#This Row],[Profit]]/Sales_Data[[#This Row],[Net Sales]]</f>
        <v>0.3203124930179268</v>
      </c>
      <c r="V3371">
        <f>YEAR(Sales_Data[[#This Row],[Order_Date]])</f>
        <v>2025</v>
      </c>
      <c r="W3371" t="str">
        <f>TEXT(Sales_Data[[#This Row],[Order_Date]],"mmm")</f>
        <v>Dec</v>
      </c>
      <c r="X3371">
        <f>MONTH(Sales_Data[[#This Row],[Order_Date]])</f>
        <v>12</v>
      </c>
      <c r="Y3371" t="str">
        <f>"Q"&amp;ROUNDUP(MONTH(Sales_Data[[#This Row],[Order_Date]])/3,0)</f>
        <v>Q4</v>
      </c>
    </row>
    <row r="3372" spans="1:25" x14ac:dyDescent="0.3">
      <c r="A3372" t="s">
        <v>5002</v>
      </c>
      <c r="B3372" s="1">
        <v>45732</v>
      </c>
      <c r="C3372" t="s">
        <v>2321</v>
      </c>
      <c r="D3372" t="s">
        <v>497</v>
      </c>
      <c r="E3372" t="s">
        <v>19</v>
      </c>
      <c r="F3372" t="s">
        <v>81</v>
      </c>
      <c r="G3372" t="s">
        <v>67</v>
      </c>
      <c r="H3372" t="s">
        <v>133</v>
      </c>
      <c r="I3372" t="s">
        <v>138</v>
      </c>
      <c r="J3372">
        <v>2</v>
      </c>
      <c r="K3372">
        <v>15999.88</v>
      </c>
      <c r="L3372">
        <v>0</v>
      </c>
      <c r="M3372">
        <v>22267.38</v>
      </c>
      <c r="N3372" t="s">
        <v>52</v>
      </c>
      <c r="O3372" t="s">
        <v>35</v>
      </c>
      <c r="P3372" t="s">
        <v>26</v>
      </c>
      <c r="Q3372">
        <f>Sales_Data[[#This Row],[Quantity]]*Sales_Data[[#This Row],[Unit_Price]]</f>
        <v>31999.759999999998</v>
      </c>
      <c r="R3372">
        <f>Sales_Data[[#This Row],[Gross_Sales]]*Sales_Data[[#This Row],[Discount]]</f>
        <v>0</v>
      </c>
      <c r="S3372">
        <f>Sales_Data[[#This Row],[Gross_Sales]]-Sales_Data[[#This Row],[Discount_Amount]]</f>
        <v>31999.759999999998</v>
      </c>
      <c r="T3372">
        <f>Sales_Data[[#This Row],[Net Sales]]-Sales_Data[[#This Row],[Cost]]</f>
        <v>9732.3799999999974</v>
      </c>
      <c r="U3372" s="2">
        <f>Sales_Data[[#This Row],[Profit]]/Sales_Data[[#This Row],[Net Sales]]</f>
        <v>0.30413915604367026</v>
      </c>
      <c r="V3372">
        <f>YEAR(Sales_Data[[#This Row],[Order_Date]])</f>
        <v>2025</v>
      </c>
      <c r="W3372" t="str">
        <f>TEXT(Sales_Data[[#This Row],[Order_Date]],"mmm")</f>
        <v>Mar</v>
      </c>
      <c r="X3372">
        <f>MONTH(Sales_Data[[#This Row],[Order_Date]])</f>
        <v>3</v>
      </c>
      <c r="Y3372" t="str">
        <f>"Q"&amp;ROUNDUP(MONTH(Sales_Data[[#This Row],[Order_Date]])/3,0)</f>
        <v>Q1</v>
      </c>
    </row>
    <row r="3373" spans="1:25" x14ac:dyDescent="0.3">
      <c r="A3373" t="s">
        <v>5003</v>
      </c>
      <c r="B3373" s="1">
        <v>45705</v>
      </c>
      <c r="C3373" t="s">
        <v>5004</v>
      </c>
      <c r="D3373" t="s">
        <v>168</v>
      </c>
      <c r="E3373" t="s">
        <v>30</v>
      </c>
      <c r="F3373" t="s">
        <v>101</v>
      </c>
      <c r="G3373" t="s">
        <v>67</v>
      </c>
      <c r="H3373" t="s">
        <v>88</v>
      </c>
      <c r="I3373" t="s">
        <v>89</v>
      </c>
      <c r="J3373">
        <v>1</v>
      </c>
      <c r="K3373">
        <v>1447.81</v>
      </c>
      <c r="L3373">
        <v>0.1</v>
      </c>
      <c r="M3373">
        <v>1061.8599999999999</v>
      </c>
      <c r="N3373" t="s">
        <v>70</v>
      </c>
      <c r="O3373" t="s">
        <v>53</v>
      </c>
      <c r="P3373" t="s">
        <v>71</v>
      </c>
      <c r="Q3373">
        <f>Sales_Data[[#This Row],[Quantity]]*Sales_Data[[#This Row],[Unit_Price]]</f>
        <v>1447.81</v>
      </c>
      <c r="R3373">
        <f>Sales_Data[[#This Row],[Gross_Sales]]*Sales_Data[[#This Row],[Discount]]</f>
        <v>144.78100000000001</v>
      </c>
      <c r="S3373">
        <f>Sales_Data[[#This Row],[Gross_Sales]]-Sales_Data[[#This Row],[Discount_Amount]]</f>
        <v>1303.029</v>
      </c>
      <c r="T3373">
        <f>Sales_Data[[#This Row],[Net Sales]]-Sales_Data[[#This Row],[Cost]]</f>
        <v>241.1690000000001</v>
      </c>
      <c r="U3373" s="2">
        <f>Sales_Data[[#This Row],[Profit]]/Sales_Data[[#This Row],[Net Sales]]</f>
        <v>0.18508337112988282</v>
      </c>
      <c r="V3373">
        <f>YEAR(Sales_Data[[#This Row],[Order_Date]])</f>
        <v>2025</v>
      </c>
      <c r="W3373" t="str">
        <f>TEXT(Sales_Data[[#This Row],[Order_Date]],"mmm")</f>
        <v>Feb</v>
      </c>
      <c r="X3373">
        <f>MONTH(Sales_Data[[#This Row],[Order_Date]])</f>
        <v>2</v>
      </c>
      <c r="Y3373" t="str">
        <f>"Q"&amp;ROUNDUP(MONTH(Sales_Data[[#This Row],[Order_Date]])/3,0)</f>
        <v>Q1</v>
      </c>
    </row>
    <row r="3374" spans="1:25" x14ac:dyDescent="0.3">
      <c r="A3374" t="s">
        <v>5005</v>
      </c>
      <c r="B3374" s="1">
        <v>45817</v>
      </c>
      <c r="C3374" t="s">
        <v>1403</v>
      </c>
      <c r="D3374" t="s">
        <v>497</v>
      </c>
      <c r="E3374" t="s">
        <v>19</v>
      </c>
      <c r="F3374" t="s">
        <v>81</v>
      </c>
      <c r="G3374" t="s">
        <v>75</v>
      </c>
      <c r="H3374" t="s">
        <v>76</v>
      </c>
      <c r="I3374" t="s">
        <v>108</v>
      </c>
      <c r="J3374">
        <v>2</v>
      </c>
      <c r="K3374">
        <v>8540.92</v>
      </c>
      <c r="L3374">
        <v>0</v>
      </c>
      <c r="M3374">
        <v>14169.99</v>
      </c>
      <c r="N3374" t="s">
        <v>52</v>
      </c>
      <c r="O3374" t="s">
        <v>53</v>
      </c>
      <c r="P3374" t="s">
        <v>71</v>
      </c>
      <c r="Q3374">
        <f>Sales_Data[[#This Row],[Quantity]]*Sales_Data[[#This Row],[Unit_Price]]</f>
        <v>17081.84</v>
      </c>
      <c r="R3374">
        <f>Sales_Data[[#This Row],[Gross_Sales]]*Sales_Data[[#This Row],[Discount]]</f>
        <v>0</v>
      </c>
      <c r="S3374">
        <f>Sales_Data[[#This Row],[Gross_Sales]]-Sales_Data[[#This Row],[Discount_Amount]]</f>
        <v>17081.84</v>
      </c>
      <c r="T3374">
        <f>Sales_Data[[#This Row],[Net Sales]]-Sales_Data[[#This Row],[Cost]]</f>
        <v>2911.8500000000004</v>
      </c>
      <c r="U3374" s="2">
        <f>Sales_Data[[#This Row],[Profit]]/Sales_Data[[#This Row],[Net Sales]]</f>
        <v>0.17046465720320531</v>
      </c>
      <c r="V3374">
        <f>YEAR(Sales_Data[[#This Row],[Order_Date]])</f>
        <v>2025</v>
      </c>
      <c r="W3374" t="str">
        <f>TEXT(Sales_Data[[#This Row],[Order_Date]],"mmm")</f>
        <v>Jun</v>
      </c>
      <c r="X3374">
        <f>MONTH(Sales_Data[[#This Row],[Order_Date]])</f>
        <v>6</v>
      </c>
      <c r="Y3374" t="str">
        <f>"Q"&amp;ROUNDUP(MONTH(Sales_Data[[#This Row],[Order_Date]])/3,0)</f>
        <v>Q2</v>
      </c>
    </row>
    <row r="3375" spans="1:25" x14ac:dyDescent="0.3">
      <c r="A3375" t="s">
        <v>5006</v>
      </c>
      <c r="B3375" s="1">
        <v>45970</v>
      </c>
      <c r="C3375" t="s">
        <v>1525</v>
      </c>
      <c r="D3375" t="s">
        <v>280</v>
      </c>
      <c r="E3375" t="s">
        <v>48</v>
      </c>
      <c r="F3375" t="s">
        <v>152</v>
      </c>
      <c r="G3375" t="s">
        <v>75</v>
      </c>
      <c r="H3375" t="s">
        <v>256</v>
      </c>
      <c r="I3375" t="s">
        <v>257</v>
      </c>
      <c r="J3375">
        <v>2</v>
      </c>
      <c r="K3375">
        <v>42077.61</v>
      </c>
      <c r="L3375">
        <v>0.1</v>
      </c>
      <c r="M3375">
        <v>55547.76</v>
      </c>
      <c r="N3375" t="s">
        <v>109</v>
      </c>
      <c r="O3375" t="s">
        <v>25</v>
      </c>
      <c r="P3375" t="s">
        <v>44</v>
      </c>
      <c r="Q3375">
        <f>Sales_Data[[#This Row],[Quantity]]*Sales_Data[[#This Row],[Unit_Price]]</f>
        <v>84155.22</v>
      </c>
      <c r="R3375">
        <f>Sales_Data[[#This Row],[Gross_Sales]]*Sales_Data[[#This Row],[Discount]]</f>
        <v>8415.5220000000008</v>
      </c>
      <c r="S3375">
        <f>Sales_Data[[#This Row],[Gross_Sales]]-Sales_Data[[#This Row],[Discount_Amount]]</f>
        <v>75739.698000000004</v>
      </c>
      <c r="T3375">
        <f>Sales_Data[[#This Row],[Net Sales]]-Sales_Data[[#This Row],[Cost]]</f>
        <v>20191.938000000002</v>
      </c>
      <c r="U3375" s="2">
        <f>Sales_Data[[#This Row],[Profit]]/Sales_Data[[#This Row],[Net Sales]]</f>
        <v>0.266596494747048</v>
      </c>
      <c r="V3375">
        <f>YEAR(Sales_Data[[#This Row],[Order_Date]])</f>
        <v>2025</v>
      </c>
      <c r="W3375" t="str">
        <f>TEXT(Sales_Data[[#This Row],[Order_Date]],"mmm")</f>
        <v>Nov</v>
      </c>
      <c r="X3375">
        <f>MONTH(Sales_Data[[#This Row],[Order_Date]])</f>
        <v>11</v>
      </c>
      <c r="Y3375" t="str">
        <f>"Q"&amp;ROUNDUP(MONTH(Sales_Data[[#This Row],[Order_Date]])/3,0)</f>
        <v>Q4</v>
      </c>
    </row>
    <row r="3376" spans="1:25" x14ac:dyDescent="0.3">
      <c r="A3376" t="s">
        <v>5007</v>
      </c>
      <c r="B3376" s="1">
        <v>45775</v>
      </c>
      <c r="C3376" t="s">
        <v>1082</v>
      </c>
      <c r="D3376" t="s">
        <v>430</v>
      </c>
      <c r="E3376" t="s">
        <v>48</v>
      </c>
      <c r="F3376" t="s">
        <v>126</v>
      </c>
      <c r="G3376" t="s">
        <v>67</v>
      </c>
      <c r="H3376" t="s">
        <v>133</v>
      </c>
      <c r="I3376" t="s">
        <v>138</v>
      </c>
      <c r="J3376">
        <v>2</v>
      </c>
      <c r="K3376">
        <v>57219.02</v>
      </c>
      <c r="L3376">
        <v>0.05</v>
      </c>
      <c r="M3376">
        <v>72868.73</v>
      </c>
      <c r="N3376" t="s">
        <v>83</v>
      </c>
      <c r="O3376" t="s">
        <v>35</v>
      </c>
      <c r="P3376" t="s">
        <v>71</v>
      </c>
      <c r="Q3376">
        <f>Sales_Data[[#This Row],[Quantity]]*Sales_Data[[#This Row],[Unit_Price]]</f>
        <v>114438.04</v>
      </c>
      <c r="R3376">
        <f>Sales_Data[[#This Row],[Gross_Sales]]*Sales_Data[[#This Row],[Discount]]</f>
        <v>5721.902</v>
      </c>
      <c r="S3376">
        <f>Sales_Data[[#This Row],[Gross_Sales]]-Sales_Data[[#This Row],[Discount_Amount]]</f>
        <v>108716.13799999999</v>
      </c>
      <c r="T3376">
        <f>Sales_Data[[#This Row],[Net Sales]]-Sales_Data[[#This Row],[Cost]]</f>
        <v>35847.407999999996</v>
      </c>
      <c r="U3376" s="2">
        <f>Sales_Data[[#This Row],[Profit]]/Sales_Data[[#This Row],[Net Sales]]</f>
        <v>0.32973400876326198</v>
      </c>
      <c r="V3376">
        <f>YEAR(Sales_Data[[#This Row],[Order_Date]])</f>
        <v>2025</v>
      </c>
      <c r="W3376" t="str">
        <f>TEXT(Sales_Data[[#This Row],[Order_Date]],"mmm")</f>
        <v>Apr</v>
      </c>
      <c r="X3376">
        <f>MONTH(Sales_Data[[#This Row],[Order_Date]])</f>
        <v>4</v>
      </c>
      <c r="Y3376" t="str">
        <f>"Q"&amp;ROUNDUP(MONTH(Sales_Data[[#This Row],[Order_Date]])/3,0)</f>
        <v>Q2</v>
      </c>
    </row>
    <row r="3377" spans="1:25" x14ac:dyDescent="0.3">
      <c r="A3377" t="s">
        <v>5008</v>
      </c>
      <c r="B3377" s="1">
        <v>45757</v>
      </c>
      <c r="C3377" t="s">
        <v>5009</v>
      </c>
      <c r="D3377" t="s">
        <v>160</v>
      </c>
      <c r="E3377" t="s">
        <v>48</v>
      </c>
      <c r="F3377" t="s">
        <v>49</v>
      </c>
      <c r="G3377" t="s">
        <v>21</v>
      </c>
      <c r="H3377" t="s">
        <v>297</v>
      </c>
      <c r="I3377" t="s">
        <v>494</v>
      </c>
      <c r="J3377">
        <v>3</v>
      </c>
      <c r="K3377">
        <v>34813.440000000002</v>
      </c>
      <c r="L3377">
        <v>0.1</v>
      </c>
      <c r="M3377">
        <v>72327.38</v>
      </c>
      <c r="N3377" t="s">
        <v>52</v>
      </c>
      <c r="O3377" t="s">
        <v>35</v>
      </c>
      <c r="P3377" t="s">
        <v>44</v>
      </c>
      <c r="Q3377">
        <f>Sales_Data[[#This Row],[Quantity]]*Sales_Data[[#This Row],[Unit_Price]]</f>
        <v>104440.32000000001</v>
      </c>
      <c r="R3377">
        <f>Sales_Data[[#This Row],[Gross_Sales]]*Sales_Data[[#This Row],[Discount]]</f>
        <v>10444.032000000001</v>
      </c>
      <c r="S3377">
        <f>Sales_Data[[#This Row],[Gross_Sales]]-Sales_Data[[#This Row],[Discount_Amount]]</f>
        <v>93996.288</v>
      </c>
      <c r="T3377">
        <f>Sales_Data[[#This Row],[Net Sales]]-Sales_Data[[#This Row],[Cost]]</f>
        <v>21668.907999999996</v>
      </c>
      <c r="U3377" s="2">
        <f>Sales_Data[[#This Row],[Profit]]/Sales_Data[[#This Row],[Net Sales]]</f>
        <v>0.23052940133125252</v>
      </c>
      <c r="V3377">
        <f>YEAR(Sales_Data[[#This Row],[Order_Date]])</f>
        <v>2025</v>
      </c>
      <c r="W3377" t="str">
        <f>TEXT(Sales_Data[[#This Row],[Order_Date]],"mmm")</f>
        <v>Apr</v>
      </c>
      <c r="X3377">
        <f>MONTH(Sales_Data[[#This Row],[Order_Date]])</f>
        <v>4</v>
      </c>
      <c r="Y3377" t="str">
        <f>"Q"&amp;ROUNDUP(MONTH(Sales_Data[[#This Row],[Order_Date]])/3,0)</f>
        <v>Q2</v>
      </c>
    </row>
    <row r="3378" spans="1:25" x14ac:dyDescent="0.3">
      <c r="A3378" t="s">
        <v>5010</v>
      </c>
      <c r="B3378" s="1">
        <v>45824</v>
      </c>
      <c r="C3378" t="s">
        <v>1600</v>
      </c>
      <c r="D3378" t="s">
        <v>307</v>
      </c>
      <c r="E3378" t="s">
        <v>48</v>
      </c>
      <c r="F3378" t="s">
        <v>152</v>
      </c>
      <c r="G3378" t="s">
        <v>32</v>
      </c>
      <c r="H3378" t="s">
        <v>33</v>
      </c>
      <c r="I3378" t="s">
        <v>161</v>
      </c>
      <c r="J3378">
        <v>1</v>
      </c>
      <c r="K3378">
        <v>25218.81</v>
      </c>
      <c r="L3378">
        <v>0</v>
      </c>
      <c r="M3378">
        <v>18259.16</v>
      </c>
      <c r="N3378" t="s">
        <v>24</v>
      </c>
      <c r="O3378" t="s">
        <v>53</v>
      </c>
      <c r="P3378" t="s">
        <v>71</v>
      </c>
      <c r="Q3378">
        <f>Sales_Data[[#This Row],[Quantity]]*Sales_Data[[#This Row],[Unit_Price]]</f>
        <v>25218.81</v>
      </c>
      <c r="R3378">
        <f>Sales_Data[[#This Row],[Gross_Sales]]*Sales_Data[[#This Row],[Discount]]</f>
        <v>0</v>
      </c>
      <c r="S3378">
        <f>Sales_Data[[#This Row],[Gross_Sales]]-Sales_Data[[#This Row],[Discount_Amount]]</f>
        <v>25218.81</v>
      </c>
      <c r="T3378">
        <f>Sales_Data[[#This Row],[Net Sales]]-Sales_Data[[#This Row],[Cost]]</f>
        <v>6959.6500000000015</v>
      </c>
      <c r="U3378" s="2">
        <f>Sales_Data[[#This Row],[Profit]]/Sales_Data[[#This Row],[Net Sales]]</f>
        <v>0.27597059496463161</v>
      </c>
      <c r="V3378">
        <f>YEAR(Sales_Data[[#This Row],[Order_Date]])</f>
        <v>2025</v>
      </c>
      <c r="W3378" t="str">
        <f>TEXT(Sales_Data[[#This Row],[Order_Date]],"mmm")</f>
        <v>Jun</v>
      </c>
      <c r="X3378">
        <f>MONTH(Sales_Data[[#This Row],[Order_Date]])</f>
        <v>6</v>
      </c>
      <c r="Y3378" t="str">
        <f>"Q"&amp;ROUNDUP(MONTH(Sales_Data[[#This Row],[Order_Date]])/3,0)</f>
        <v>Q2</v>
      </c>
    </row>
    <row r="3379" spans="1:25" x14ac:dyDescent="0.3">
      <c r="A3379" t="s">
        <v>5011</v>
      </c>
      <c r="B3379" s="1">
        <v>45947</v>
      </c>
      <c r="C3379" t="s">
        <v>1922</v>
      </c>
      <c r="D3379" t="s">
        <v>74</v>
      </c>
      <c r="E3379" t="s">
        <v>39</v>
      </c>
      <c r="F3379" t="s">
        <v>96</v>
      </c>
      <c r="G3379" t="s">
        <v>21</v>
      </c>
      <c r="H3379" t="s">
        <v>22</v>
      </c>
      <c r="I3379" t="s">
        <v>62</v>
      </c>
      <c r="J3379">
        <v>1</v>
      </c>
      <c r="K3379">
        <v>6122.3</v>
      </c>
      <c r="L3379">
        <v>0.05</v>
      </c>
      <c r="M3379">
        <v>4572.24</v>
      </c>
      <c r="N3379" t="s">
        <v>52</v>
      </c>
      <c r="O3379" t="s">
        <v>35</v>
      </c>
      <c r="P3379" t="s">
        <v>71</v>
      </c>
      <c r="Q3379">
        <f>Sales_Data[[#This Row],[Quantity]]*Sales_Data[[#This Row],[Unit_Price]]</f>
        <v>6122.3</v>
      </c>
      <c r="R3379">
        <f>Sales_Data[[#This Row],[Gross_Sales]]*Sales_Data[[#This Row],[Discount]]</f>
        <v>306.11500000000001</v>
      </c>
      <c r="S3379">
        <f>Sales_Data[[#This Row],[Gross_Sales]]-Sales_Data[[#This Row],[Discount_Amount]]</f>
        <v>5816.1850000000004</v>
      </c>
      <c r="T3379">
        <f>Sales_Data[[#This Row],[Net Sales]]-Sales_Data[[#This Row],[Cost]]</f>
        <v>1243.9450000000006</v>
      </c>
      <c r="U3379" s="2">
        <f>Sales_Data[[#This Row],[Profit]]/Sales_Data[[#This Row],[Net Sales]]</f>
        <v>0.21387644994098373</v>
      </c>
      <c r="V3379">
        <f>YEAR(Sales_Data[[#This Row],[Order_Date]])</f>
        <v>2025</v>
      </c>
      <c r="W3379" t="str">
        <f>TEXT(Sales_Data[[#This Row],[Order_Date]],"mmm")</f>
        <v>Oct</v>
      </c>
      <c r="X3379">
        <f>MONTH(Sales_Data[[#This Row],[Order_Date]])</f>
        <v>10</v>
      </c>
      <c r="Y3379" t="str">
        <f>"Q"&amp;ROUNDUP(MONTH(Sales_Data[[#This Row],[Order_Date]])/3,0)</f>
        <v>Q4</v>
      </c>
    </row>
    <row r="3380" spans="1:25" x14ac:dyDescent="0.3">
      <c r="A3380" t="s">
        <v>5012</v>
      </c>
      <c r="B3380" s="1">
        <v>45813</v>
      </c>
      <c r="C3380" t="s">
        <v>2735</v>
      </c>
      <c r="D3380" t="s">
        <v>723</v>
      </c>
      <c r="E3380" t="s">
        <v>48</v>
      </c>
      <c r="F3380" t="s">
        <v>132</v>
      </c>
      <c r="G3380" t="s">
        <v>75</v>
      </c>
      <c r="H3380" t="s">
        <v>114</v>
      </c>
      <c r="I3380" t="s">
        <v>115</v>
      </c>
      <c r="J3380">
        <v>2</v>
      </c>
      <c r="K3380">
        <v>21200.65</v>
      </c>
      <c r="L3380">
        <v>0</v>
      </c>
      <c r="M3380">
        <v>35382.61</v>
      </c>
      <c r="N3380" t="s">
        <v>70</v>
      </c>
      <c r="O3380" t="s">
        <v>53</v>
      </c>
      <c r="P3380" t="s">
        <v>71</v>
      </c>
      <c r="Q3380">
        <f>Sales_Data[[#This Row],[Quantity]]*Sales_Data[[#This Row],[Unit_Price]]</f>
        <v>42401.3</v>
      </c>
      <c r="R3380">
        <f>Sales_Data[[#This Row],[Gross_Sales]]*Sales_Data[[#This Row],[Discount]]</f>
        <v>0</v>
      </c>
      <c r="S3380">
        <f>Sales_Data[[#This Row],[Gross_Sales]]-Sales_Data[[#This Row],[Discount_Amount]]</f>
        <v>42401.3</v>
      </c>
      <c r="T3380">
        <f>Sales_Data[[#This Row],[Net Sales]]-Sales_Data[[#This Row],[Cost]]</f>
        <v>7018.6900000000023</v>
      </c>
      <c r="U3380" s="2">
        <f>Sales_Data[[#This Row],[Profit]]/Sales_Data[[#This Row],[Net Sales]]</f>
        <v>0.16553006629513722</v>
      </c>
      <c r="V3380">
        <f>YEAR(Sales_Data[[#This Row],[Order_Date]])</f>
        <v>2025</v>
      </c>
      <c r="W3380" t="str">
        <f>TEXT(Sales_Data[[#This Row],[Order_Date]],"mmm")</f>
        <v>Jun</v>
      </c>
      <c r="X3380">
        <f>MONTH(Sales_Data[[#This Row],[Order_Date]])</f>
        <v>6</v>
      </c>
      <c r="Y3380" t="str">
        <f>"Q"&amp;ROUNDUP(MONTH(Sales_Data[[#This Row],[Order_Date]])/3,0)</f>
        <v>Q2</v>
      </c>
    </row>
    <row r="3381" spans="1:25" x14ac:dyDescent="0.3">
      <c r="A3381" t="s">
        <v>5013</v>
      </c>
      <c r="B3381" s="1">
        <v>45664</v>
      </c>
      <c r="C3381" t="s">
        <v>1498</v>
      </c>
      <c r="D3381" t="s">
        <v>183</v>
      </c>
      <c r="E3381" t="s">
        <v>39</v>
      </c>
      <c r="F3381" t="s">
        <v>405</v>
      </c>
      <c r="G3381" t="s">
        <v>21</v>
      </c>
      <c r="H3381" t="s">
        <v>22</v>
      </c>
      <c r="I3381" t="s">
        <v>62</v>
      </c>
      <c r="J3381">
        <v>1</v>
      </c>
      <c r="K3381">
        <v>924.2</v>
      </c>
      <c r="L3381">
        <v>0</v>
      </c>
      <c r="M3381">
        <v>699.89</v>
      </c>
      <c r="N3381" t="s">
        <v>24</v>
      </c>
      <c r="O3381" t="s">
        <v>53</v>
      </c>
      <c r="P3381" t="s">
        <v>26</v>
      </c>
      <c r="Q3381">
        <f>Sales_Data[[#This Row],[Quantity]]*Sales_Data[[#This Row],[Unit_Price]]</f>
        <v>924.2</v>
      </c>
      <c r="R3381">
        <f>Sales_Data[[#This Row],[Gross_Sales]]*Sales_Data[[#This Row],[Discount]]</f>
        <v>0</v>
      </c>
      <c r="S3381">
        <f>Sales_Data[[#This Row],[Gross_Sales]]-Sales_Data[[#This Row],[Discount_Amount]]</f>
        <v>924.2</v>
      </c>
      <c r="T3381">
        <f>Sales_Data[[#This Row],[Net Sales]]-Sales_Data[[#This Row],[Cost]]</f>
        <v>224.31000000000006</v>
      </c>
      <c r="U3381" s="2">
        <f>Sales_Data[[#This Row],[Profit]]/Sales_Data[[#This Row],[Net Sales]]</f>
        <v>0.24270720623241729</v>
      </c>
      <c r="V3381">
        <f>YEAR(Sales_Data[[#This Row],[Order_Date]])</f>
        <v>2025</v>
      </c>
      <c r="W3381" t="str">
        <f>TEXT(Sales_Data[[#This Row],[Order_Date]],"mmm")</f>
        <v>Jan</v>
      </c>
      <c r="X3381">
        <f>MONTH(Sales_Data[[#This Row],[Order_Date]])</f>
        <v>1</v>
      </c>
      <c r="Y3381" t="str">
        <f>"Q"&amp;ROUNDUP(MONTH(Sales_Data[[#This Row],[Order_Date]])/3,0)</f>
        <v>Q1</v>
      </c>
    </row>
    <row r="3382" spans="1:25" x14ac:dyDescent="0.3">
      <c r="A3382" t="s">
        <v>5014</v>
      </c>
      <c r="B3382" s="1">
        <v>45853</v>
      </c>
      <c r="C3382" t="s">
        <v>1301</v>
      </c>
      <c r="D3382" t="s">
        <v>474</v>
      </c>
      <c r="E3382" t="s">
        <v>19</v>
      </c>
      <c r="F3382" t="s">
        <v>20</v>
      </c>
      <c r="G3382" t="s">
        <v>41</v>
      </c>
      <c r="H3382" t="s">
        <v>102</v>
      </c>
      <c r="I3382" t="s">
        <v>388</v>
      </c>
      <c r="J3382">
        <v>1</v>
      </c>
      <c r="K3382">
        <v>8399.23</v>
      </c>
      <c r="L3382">
        <v>0.1</v>
      </c>
      <c r="M3382">
        <v>6459.34</v>
      </c>
      <c r="N3382" t="s">
        <v>70</v>
      </c>
      <c r="O3382" t="s">
        <v>53</v>
      </c>
      <c r="P3382" t="s">
        <v>71</v>
      </c>
      <c r="Q3382">
        <f>Sales_Data[[#This Row],[Quantity]]*Sales_Data[[#This Row],[Unit_Price]]</f>
        <v>8399.23</v>
      </c>
      <c r="R3382">
        <f>Sales_Data[[#This Row],[Gross_Sales]]*Sales_Data[[#This Row],[Discount]]</f>
        <v>839.923</v>
      </c>
      <c r="S3382">
        <f>Sales_Data[[#This Row],[Gross_Sales]]-Sales_Data[[#This Row],[Discount_Amount]]</f>
        <v>7559.3069999999998</v>
      </c>
      <c r="T3382">
        <f>Sales_Data[[#This Row],[Net Sales]]-Sales_Data[[#This Row],[Cost]]</f>
        <v>1099.9669999999996</v>
      </c>
      <c r="U3382" s="2">
        <f>Sales_Data[[#This Row],[Profit]]/Sales_Data[[#This Row],[Net Sales]]</f>
        <v>0.14551161898835432</v>
      </c>
      <c r="V3382">
        <f>YEAR(Sales_Data[[#This Row],[Order_Date]])</f>
        <v>2025</v>
      </c>
      <c r="W3382" t="str">
        <f>TEXT(Sales_Data[[#This Row],[Order_Date]],"mmm")</f>
        <v>Jul</v>
      </c>
      <c r="X3382">
        <f>MONTH(Sales_Data[[#This Row],[Order_Date]])</f>
        <v>7</v>
      </c>
      <c r="Y3382" t="str">
        <f>"Q"&amp;ROUNDUP(MONTH(Sales_Data[[#This Row],[Order_Date]])/3,0)</f>
        <v>Q3</v>
      </c>
    </row>
    <row r="3383" spans="1:25" x14ac:dyDescent="0.3">
      <c r="A3383" t="s">
        <v>5015</v>
      </c>
      <c r="B3383" s="1">
        <v>45713</v>
      </c>
      <c r="C3383" t="s">
        <v>2962</v>
      </c>
      <c r="D3383" t="s">
        <v>327</v>
      </c>
      <c r="E3383" t="s">
        <v>39</v>
      </c>
      <c r="F3383" t="s">
        <v>40</v>
      </c>
      <c r="G3383" t="s">
        <v>21</v>
      </c>
      <c r="H3383" t="s">
        <v>230</v>
      </c>
      <c r="I3383" t="s">
        <v>231</v>
      </c>
      <c r="J3383">
        <v>4</v>
      </c>
      <c r="K3383">
        <v>5581.62</v>
      </c>
      <c r="L3383">
        <v>0.2</v>
      </c>
      <c r="M3383">
        <v>12786.19</v>
      </c>
      <c r="N3383" t="s">
        <v>52</v>
      </c>
      <c r="O3383" t="s">
        <v>35</v>
      </c>
      <c r="P3383" t="s">
        <v>71</v>
      </c>
      <c r="Q3383">
        <f>Sales_Data[[#This Row],[Quantity]]*Sales_Data[[#This Row],[Unit_Price]]</f>
        <v>22326.48</v>
      </c>
      <c r="R3383">
        <f>Sales_Data[[#This Row],[Gross_Sales]]*Sales_Data[[#This Row],[Discount]]</f>
        <v>4465.2960000000003</v>
      </c>
      <c r="S3383">
        <f>Sales_Data[[#This Row],[Gross_Sales]]-Sales_Data[[#This Row],[Discount_Amount]]</f>
        <v>17861.184000000001</v>
      </c>
      <c r="T3383">
        <f>Sales_Data[[#This Row],[Net Sales]]-Sales_Data[[#This Row],[Cost]]</f>
        <v>5074.9940000000006</v>
      </c>
      <c r="U3383" s="2">
        <f>Sales_Data[[#This Row],[Profit]]/Sales_Data[[#This Row],[Net Sales]]</f>
        <v>0.28413536303080467</v>
      </c>
      <c r="V3383">
        <f>YEAR(Sales_Data[[#This Row],[Order_Date]])</f>
        <v>2025</v>
      </c>
      <c r="W3383" t="str">
        <f>TEXT(Sales_Data[[#This Row],[Order_Date]],"mmm")</f>
        <v>Feb</v>
      </c>
      <c r="X3383">
        <f>MONTH(Sales_Data[[#This Row],[Order_Date]])</f>
        <v>2</v>
      </c>
      <c r="Y3383" t="str">
        <f>"Q"&amp;ROUNDUP(MONTH(Sales_Data[[#This Row],[Order_Date]])/3,0)</f>
        <v>Q1</v>
      </c>
    </row>
    <row r="3384" spans="1:25" x14ac:dyDescent="0.3">
      <c r="A3384" t="s">
        <v>5016</v>
      </c>
      <c r="B3384" s="1">
        <v>45978</v>
      </c>
      <c r="C3384" t="s">
        <v>2746</v>
      </c>
      <c r="D3384" t="s">
        <v>170</v>
      </c>
      <c r="E3384" t="s">
        <v>39</v>
      </c>
      <c r="F3384" t="s">
        <v>107</v>
      </c>
      <c r="G3384" t="s">
        <v>67</v>
      </c>
      <c r="H3384" t="s">
        <v>121</v>
      </c>
      <c r="I3384" t="s">
        <v>122</v>
      </c>
      <c r="J3384">
        <v>2</v>
      </c>
      <c r="K3384">
        <v>603.15</v>
      </c>
      <c r="L3384">
        <v>0.1</v>
      </c>
      <c r="M3384">
        <v>808.83</v>
      </c>
      <c r="N3384" t="s">
        <v>24</v>
      </c>
      <c r="O3384" t="s">
        <v>25</v>
      </c>
      <c r="P3384" t="s">
        <v>71</v>
      </c>
      <c r="Q3384">
        <f>Sales_Data[[#This Row],[Quantity]]*Sales_Data[[#This Row],[Unit_Price]]</f>
        <v>1206.3</v>
      </c>
      <c r="R3384">
        <f>Sales_Data[[#This Row],[Gross_Sales]]*Sales_Data[[#This Row],[Discount]]</f>
        <v>120.63</v>
      </c>
      <c r="S3384">
        <f>Sales_Data[[#This Row],[Gross_Sales]]-Sales_Data[[#This Row],[Discount_Amount]]</f>
        <v>1085.67</v>
      </c>
      <c r="T3384">
        <f>Sales_Data[[#This Row],[Net Sales]]-Sales_Data[[#This Row],[Cost]]</f>
        <v>276.84000000000003</v>
      </c>
      <c r="U3384" s="2">
        <f>Sales_Data[[#This Row],[Profit]]/Sales_Data[[#This Row],[Net Sales]]</f>
        <v>0.25499461162231618</v>
      </c>
      <c r="V3384">
        <f>YEAR(Sales_Data[[#This Row],[Order_Date]])</f>
        <v>2025</v>
      </c>
      <c r="W3384" t="str">
        <f>TEXT(Sales_Data[[#This Row],[Order_Date]],"mmm")</f>
        <v>Nov</v>
      </c>
      <c r="X3384">
        <f>MONTH(Sales_Data[[#This Row],[Order_Date]])</f>
        <v>11</v>
      </c>
      <c r="Y3384" t="str">
        <f>"Q"&amp;ROUNDUP(MONTH(Sales_Data[[#This Row],[Order_Date]])/3,0)</f>
        <v>Q4</v>
      </c>
    </row>
    <row r="3385" spans="1:25" x14ac:dyDescent="0.3">
      <c r="A3385" t="s">
        <v>5017</v>
      </c>
      <c r="B3385" s="1">
        <v>45850</v>
      </c>
      <c r="C3385" t="s">
        <v>4770</v>
      </c>
      <c r="D3385" t="s">
        <v>522</v>
      </c>
      <c r="E3385" t="s">
        <v>39</v>
      </c>
      <c r="F3385" t="s">
        <v>107</v>
      </c>
      <c r="G3385" t="s">
        <v>75</v>
      </c>
      <c r="H3385" t="s">
        <v>256</v>
      </c>
      <c r="I3385" t="s">
        <v>334</v>
      </c>
      <c r="J3385">
        <v>4</v>
      </c>
      <c r="K3385">
        <v>4266.82</v>
      </c>
      <c r="L3385">
        <v>0.05</v>
      </c>
      <c r="M3385">
        <v>12458.33</v>
      </c>
      <c r="N3385" t="s">
        <v>52</v>
      </c>
      <c r="O3385" t="s">
        <v>53</v>
      </c>
      <c r="P3385" t="s">
        <v>71</v>
      </c>
      <c r="Q3385">
        <f>Sales_Data[[#This Row],[Quantity]]*Sales_Data[[#This Row],[Unit_Price]]</f>
        <v>17067.28</v>
      </c>
      <c r="R3385">
        <f>Sales_Data[[#This Row],[Gross_Sales]]*Sales_Data[[#This Row],[Discount]]</f>
        <v>853.36400000000003</v>
      </c>
      <c r="S3385">
        <f>Sales_Data[[#This Row],[Gross_Sales]]-Sales_Data[[#This Row],[Discount_Amount]]</f>
        <v>16213.915999999999</v>
      </c>
      <c r="T3385">
        <f>Sales_Data[[#This Row],[Net Sales]]-Sales_Data[[#This Row],[Cost]]</f>
        <v>3755.5859999999993</v>
      </c>
      <c r="U3385" s="2">
        <f>Sales_Data[[#This Row],[Profit]]/Sales_Data[[#This Row],[Net Sales]]</f>
        <v>0.23162732556404014</v>
      </c>
      <c r="V3385">
        <f>YEAR(Sales_Data[[#This Row],[Order_Date]])</f>
        <v>2025</v>
      </c>
      <c r="W3385" t="str">
        <f>TEXT(Sales_Data[[#This Row],[Order_Date]],"mmm")</f>
        <v>Jul</v>
      </c>
      <c r="X3385">
        <f>MONTH(Sales_Data[[#This Row],[Order_Date]])</f>
        <v>7</v>
      </c>
      <c r="Y3385" t="str">
        <f>"Q"&amp;ROUNDUP(MONTH(Sales_Data[[#This Row],[Order_Date]])/3,0)</f>
        <v>Q3</v>
      </c>
    </row>
    <row r="3386" spans="1:25" x14ac:dyDescent="0.3">
      <c r="A3386" t="s">
        <v>5018</v>
      </c>
      <c r="B3386" s="1">
        <v>45704</v>
      </c>
      <c r="C3386" t="s">
        <v>1021</v>
      </c>
      <c r="D3386" t="s">
        <v>527</v>
      </c>
      <c r="E3386" t="s">
        <v>119</v>
      </c>
      <c r="F3386" t="s">
        <v>249</v>
      </c>
      <c r="G3386" t="s">
        <v>67</v>
      </c>
      <c r="H3386" t="s">
        <v>121</v>
      </c>
      <c r="I3386" t="s">
        <v>142</v>
      </c>
      <c r="J3386">
        <v>2</v>
      </c>
      <c r="K3386">
        <v>5552.94</v>
      </c>
      <c r="L3386">
        <v>0</v>
      </c>
      <c r="M3386">
        <v>8961.5400000000009</v>
      </c>
      <c r="N3386" t="s">
        <v>24</v>
      </c>
      <c r="O3386" t="s">
        <v>35</v>
      </c>
      <c r="P3386" t="s">
        <v>26</v>
      </c>
      <c r="Q3386">
        <f>Sales_Data[[#This Row],[Quantity]]*Sales_Data[[#This Row],[Unit_Price]]</f>
        <v>11105.88</v>
      </c>
      <c r="R3386">
        <f>Sales_Data[[#This Row],[Gross_Sales]]*Sales_Data[[#This Row],[Discount]]</f>
        <v>0</v>
      </c>
      <c r="S3386">
        <f>Sales_Data[[#This Row],[Gross_Sales]]-Sales_Data[[#This Row],[Discount_Amount]]</f>
        <v>11105.88</v>
      </c>
      <c r="T3386">
        <f>Sales_Data[[#This Row],[Net Sales]]-Sales_Data[[#This Row],[Cost]]</f>
        <v>2144.3399999999983</v>
      </c>
      <c r="U3386" s="2">
        <f>Sales_Data[[#This Row],[Profit]]/Sales_Data[[#This Row],[Net Sales]]</f>
        <v>0.19308150277150468</v>
      </c>
      <c r="V3386">
        <f>YEAR(Sales_Data[[#This Row],[Order_Date]])</f>
        <v>2025</v>
      </c>
      <c r="W3386" t="str">
        <f>TEXT(Sales_Data[[#This Row],[Order_Date]],"mmm")</f>
        <v>Feb</v>
      </c>
      <c r="X3386">
        <f>MONTH(Sales_Data[[#This Row],[Order_Date]])</f>
        <v>2</v>
      </c>
      <c r="Y3386" t="str">
        <f>"Q"&amp;ROUNDUP(MONTH(Sales_Data[[#This Row],[Order_Date]])/3,0)</f>
        <v>Q1</v>
      </c>
    </row>
    <row r="3387" spans="1:25" x14ac:dyDescent="0.3">
      <c r="A3387" t="s">
        <v>5019</v>
      </c>
      <c r="B3387" s="1">
        <v>45805</v>
      </c>
      <c r="C3387" t="s">
        <v>696</v>
      </c>
      <c r="D3387" t="s">
        <v>112</v>
      </c>
      <c r="E3387" t="s">
        <v>48</v>
      </c>
      <c r="F3387" t="s">
        <v>164</v>
      </c>
      <c r="G3387" t="s">
        <v>75</v>
      </c>
      <c r="H3387" t="s">
        <v>185</v>
      </c>
      <c r="I3387" t="s">
        <v>186</v>
      </c>
      <c r="J3387">
        <v>2</v>
      </c>
      <c r="K3387">
        <v>60462.400000000001</v>
      </c>
      <c r="L3387">
        <v>0</v>
      </c>
      <c r="M3387">
        <v>91597.14</v>
      </c>
      <c r="N3387" t="s">
        <v>24</v>
      </c>
      <c r="O3387" t="s">
        <v>25</v>
      </c>
      <c r="P3387" t="s">
        <v>44</v>
      </c>
      <c r="Q3387">
        <f>Sales_Data[[#This Row],[Quantity]]*Sales_Data[[#This Row],[Unit_Price]]</f>
        <v>120924.8</v>
      </c>
      <c r="R3387">
        <f>Sales_Data[[#This Row],[Gross_Sales]]*Sales_Data[[#This Row],[Discount]]</f>
        <v>0</v>
      </c>
      <c r="S3387">
        <f>Sales_Data[[#This Row],[Gross_Sales]]-Sales_Data[[#This Row],[Discount_Amount]]</f>
        <v>120924.8</v>
      </c>
      <c r="T3387">
        <f>Sales_Data[[#This Row],[Net Sales]]-Sales_Data[[#This Row],[Cost]]</f>
        <v>29327.660000000003</v>
      </c>
      <c r="U3387" s="2">
        <f>Sales_Data[[#This Row],[Profit]]/Sales_Data[[#This Row],[Net Sales]]</f>
        <v>0.24252808356929267</v>
      </c>
      <c r="V3387">
        <f>YEAR(Sales_Data[[#This Row],[Order_Date]])</f>
        <v>2025</v>
      </c>
      <c r="W3387" t="str">
        <f>TEXT(Sales_Data[[#This Row],[Order_Date]],"mmm")</f>
        <v>May</v>
      </c>
      <c r="X3387">
        <f>MONTH(Sales_Data[[#This Row],[Order_Date]])</f>
        <v>5</v>
      </c>
      <c r="Y3387" t="str">
        <f>"Q"&amp;ROUNDUP(MONTH(Sales_Data[[#This Row],[Order_Date]])/3,0)</f>
        <v>Q2</v>
      </c>
    </row>
    <row r="3388" spans="1:25" x14ac:dyDescent="0.3">
      <c r="A3388" t="s">
        <v>5020</v>
      </c>
      <c r="B3388" s="1">
        <v>45932</v>
      </c>
      <c r="C3388" t="s">
        <v>4469</v>
      </c>
      <c r="D3388" t="s">
        <v>589</v>
      </c>
      <c r="E3388" t="s">
        <v>19</v>
      </c>
      <c r="F3388" t="s">
        <v>113</v>
      </c>
      <c r="G3388" t="s">
        <v>21</v>
      </c>
      <c r="H3388" t="s">
        <v>297</v>
      </c>
      <c r="I3388" t="s">
        <v>297</v>
      </c>
      <c r="J3388">
        <v>2</v>
      </c>
      <c r="K3388">
        <v>5655.84</v>
      </c>
      <c r="L3388">
        <v>0</v>
      </c>
      <c r="M3388">
        <v>9398.74</v>
      </c>
      <c r="N3388" t="s">
        <v>83</v>
      </c>
      <c r="O3388" t="s">
        <v>35</v>
      </c>
      <c r="P3388" t="s">
        <v>71</v>
      </c>
      <c r="Q3388">
        <f>Sales_Data[[#This Row],[Quantity]]*Sales_Data[[#This Row],[Unit_Price]]</f>
        <v>11311.68</v>
      </c>
      <c r="R3388">
        <f>Sales_Data[[#This Row],[Gross_Sales]]*Sales_Data[[#This Row],[Discount]]</f>
        <v>0</v>
      </c>
      <c r="S3388">
        <f>Sales_Data[[#This Row],[Gross_Sales]]-Sales_Data[[#This Row],[Discount_Amount]]</f>
        <v>11311.68</v>
      </c>
      <c r="T3388">
        <f>Sales_Data[[#This Row],[Net Sales]]-Sales_Data[[#This Row],[Cost]]</f>
        <v>1912.9400000000005</v>
      </c>
      <c r="U3388" s="2">
        <f>Sales_Data[[#This Row],[Profit]]/Sales_Data[[#This Row],[Net Sales]]</f>
        <v>0.16911192678717932</v>
      </c>
      <c r="V3388">
        <f>YEAR(Sales_Data[[#This Row],[Order_Date]])</f>
        <v>2025</v>
      </c>
      <c r="W3388" t="str">
        <f>TEXT(Sales_Data[[#This Row],[Order_Date]],"mmm")</f>
        <v>Oct</v>
      </c>
      <c r="X3388">
        <f>MONTH(Sales_Data[[#This Row],[Order_Date]])</f>
        <v>10</v>
      </c>
      <c r="Y3388" t="str">
        <f>"Q"&amp;ROUNDUP(MONTH(Sales_Data[[#This Row],[Order_Date]])/3,0)</f>
        <v>Q4</v>
      </c>
    </row>
    <row r="3389" spans="1:25" x14ac:dyDescent="0.3">
      <c r="A3389" t="s">
        <v>5021</v>
      </c>
      <c r="B3389" s="1">
        <v>45814</v>
      </c>
      <c r="C3389" t="s">
        <v>1987</v>
      </c>
      <c r="D3389" t="s">
        <v>47</v>
      </c>
      <c r="E3389" t="s">
        <v>19</v>
      </c>
      <c r="F3389" t="s">
        <v>81</v>
      </c>
      <c r="G3389" t="s">
        <v>21</v>
      </c>
      <c r="H3389" t="s">
        <v>297</v>
      </c>
      <c r="I3389" t="s">
        <v>494</v>
      </c>
      <c r="J3389">
        <v>1</v>
      </c>
      <c r="K3389">
        <v>5523.87</v>
      </c>
      <c r="L3389">
        <v>0.2</v>
      </c>
      <c r="M3389">
        <v>3540.23</v>
      </c>
      <c r="N3389" t="s">
        <v>52</v>
      </c>
      <c r="O3389" t="s">
        <v>35</v>
      </c>
      <c r="P3389" t="s">
        <v>44</v>
      </c>
      <c r="Q3389">
        <f>Sales_Data[[#This Row],[Quantity]]*Sales_Data[[#This Row],[Unit_Price]]</f>
        <v>5523.87</v>
      </c>
      <c r="R3389">
        <f>Sales_Data[[#This Row],[Gross_Sales]]*Sales_Data[[#This Row],[Discount]]</f>
        <v>1104.7740000000001</v>
      </c>
      <c r="S3389">
        <f>Sales_Data[[#This Row],[Gross_Sales]]-Sales_Data[[#This Row],[Discount_Amount]]</f>
        <v>4419.0959999999995</v>
      </c>
      <c r="T3389">
        <f>Sales_Data[[#This Row],[Net Sales]]-Sales_Data[[#This Row],[Cost]]</f>
        <v>878.86599999999953</v>
      </c>
      <c r="U3389" s="2">
        <f>Sales_Data[[#This Row],[Profit]]/Sales_Data[[#This Row],[Net Sales]]</f>
        <v>0.19887913727151427</v>
      </c>
      <c r="V3389">
        <f>YEAR(Sales_Data[[#This Row],[Order_Date]])</f>
        <v>2025</v>
      </c>
      <c r="W3389" t="str">
        <f>TEXT(Sales_Data[[#This Row],[Order_Date]],"mmm")</f>
        <v>Jun</v>
      </c>
      <c r="X3389">
        <f>MONTH(Sales_Data[[#This Row],[Order_Date]])</f>
        <v>6</v>
      </c>
      <c r="Y3389" t="str">
        <f>"Q"&amp;ROUNDUP(MONTH(Sales_Data[[#This Row],[Order_Date]])/3,0)</f>
        <v>Q2</v>
      </c>
    </row>
    <row r="3390" spans="1:25" x14ac:dyDescent="0.3">
      <c r="A3390" t="s">
        <v>5022</v>
      </c>
      <c r="B3390" s="1">
        <v>45859</v>
      </c>
      <c r="C3390" t="s">
        <v>3528</v>
      </c>
      <c r="D3390" t="s">
        <v>596</v>
      </c>
      <c r="E3390" t="s">
        <v>19</v>
      </c>
      <c r="F3390" t="s">
        <v>20</v>
      </c>
      <c r="G3390" t="s">
        <v>41</v>
      </c>
      <c r="H3390" t="s">
        <v>171</v>
      </c>
      <c r="I3390" t="s">
        <v>172</v>
      </c>
      <c r="J3390">
        <v>2</v>
      </c>
      <c r="K3390">
        <v>8320.3700000000008</v>
      </c>
      <c r="L3390">
        <v>0.05</v>
      </c>
      <c r="M3390">
        <v>11240.14</v>
      </c>
      <c r="N3390" t="s">
        <v>52</v>
      </c>
      <c r="O3390" t="s">
        <v>25</v>
      </c>
      <c r="P3390" t="s">
        <v>71</v>
      </c>
      <c r="Q3390">
        <f>Sales_Data[[#This Row],[Quantity]]*Sales_Data[[#This Row],[Unit_Price]]</f>
        <v>16640.740000000002</v>
      </c>
      <c r="R3390">
        <f>Sales_Data[[#This Row],[Gross_Sales]]*Sales_Data[[#This Row],[Discount]]</f>
        <v>832.03700000000015</v>
      </c>
      <c r="S3390">
        <f>Sales_Data[[#This Row],[Gross_Sales]]-Sales_Data[[#This Row],[Discount_Amount]]</f>
        <v>15808.703000000001</v>
      </c>
      <c r="T3390">
        <f>Sales_Data[[#This Row],[Net Sales]]-Sales_Data[[#This Row],[Cost]]</f>
        <v>4568.5630000000019</v>
      </c>
      <c r="U3390" s="2">
        <f>Sales_Data[[#This Row],[Profit]]/Sales_Data[[#This Row],[Net Sales]]</f>
        <v>0.28899037447917147</v>
      </c>
      <c r="V3390">
        <f>YEAR(Sales_Data[[#This Row],[Order_Date]])</f>
        <v>2025</v>
      </c>
      <c r="W3390" t="str">
        <f>TEXT(Sales_Data[[#This Row],[Order_Date]],"mmm")</f>
        <v>Jul</v>
      </c>
      <c r="X3390">
        <f>MONTH(Sales_Data[[#This Row],[Order_Date]])</f>
        <v>7</v>
      </c>
      <c r="Y3390" t="str">
        <f>"Q"&amp;ROUNDUP(MONTH(Sales_Data[[#This Row],[Order_Date]])/3,0)</f>
        <v>Q3</v>
      </c>
    </row>
    <row r="3391" spans="1:25" x14ac:dyDescent="0.3">
      <c r="A3391" t="s">
        <v>5023</v>
      </c>
      <c r="B3391" s="1">
        <v>45783</v>
      </c>
      <c r="C3391" t="s">
        <v>2693</v>
      </c>
      <c r="D3391" t="s">
        <v>317</v>
      </c>
      <c r="E3391" t="s">
        <v>39</v>
      </c>
      <c r="F3391" t="s">
        <v>107</v>
      </c>
      <c r="G3391" t="s">
        <v>21</v>
      </c>
      <c r="H3391" t="s">
        <v>22</v>
      </c>
      <c r="I3391" t="s">
        <v>23</v>
      </c>
      <c r="J3391">
        <v>1</v>
      </c>
      <c r="K3391">
        <v>2755.64</v>
      </c>
      <c r="L3391">
        <v>0.15</v>
      </c>
      <c r="M3391">
        <v>1841.93</v>
      </c>
      <c r="N3391" t="s">
        <v>70</v>
      </c>
      <c r="O3391" t="s">
        <v>35</v>
      </c>
      <c r="P3391" t="s">
        <v>26</v>
      </c>
      <c r="Q3391">
        <f>Sales_Data[[#This Row],[Quantity]]*Sales_Data[[#This Row],[Unit_Price]]</f>
        <v>2755.64</v>
      </c>
      <c r="R3391">
        <f>Sales_Data[[#This Row],[Gross_Sales]]*Sales_Data[[#This Row],[Discount]]</f>
        <v>413.34599999999995</v>
      </c>
      <c r="S3391">
        <f>Sales_Data[[#This Row],[Gross_Sales]]-Sales_Data[[#This Row],[Discount_Amount]]</f>
        <v>2342.2939999999999</v>
      </c>
      <c r="T3391">
        <f>Sales_Data[[#This Row],[Net Sales]]-Sales_Data[[#This Row],[Cost]]</f>
        <v>500.36399999999981</v>
      </c>
      <c r="U3391" s="2">
        <f>Sales_Data[[#This Row],[Profit]]/Sales_Data[[#This Row],[Net Sales]]</f>
        <v>0.21362134727749796</v>
      </c>
      <c r="V3391">
        <f>YEAR(Sales_Data[[#This Row],[Order_Date]])</f>
        <v>2025</v>
      </c>
      <c r="W3391" t="str">
        <f>TEXT(Sales_Data[[#This Row],[Order_Date]],"mmm")</f>
        <v>May</v>
      </c>
      <c r="X3391">
        <f>MONTH(Sales_Data[[#This Row],[Order_Date]])</f>
        <v>5</v>
      </c>
      <c r="Y3391" t="str">
        <f>"Q"&amp;ROUNDUP(MONTH(Sales_Data[[#This Row],[Order_Date]])/3,0)</f>
        <v>Q2</v>
      </c>
    </row>
    <row r="3392" spans="1:25" x14ac:dyDescent="0.3">
      <c r="A3392" t="s">
        <v>5024</v>
      </c>
      <c r="B3392" s="1">
        <v>45962</v>
      </c>
      <c r="C3392" t="s">
        <v>593</v>
      </c>
      <c r="D3392" t="s">
        <v>137</v>
      </c>
      <c r="E3392" t="s">
        <v>19</v>
      </c>
      <c r="F3392" t="s">
        <v>81</v>
      </c>
      <c r="G3392" t="s">
        <v>21</v>
      </c>
      <c r="H3392" t="s">
        <v>297</v>
      </c>
      <c r="I3392" t="s">
        <v>494</v>
      </c>
      <c r="J3392">
        <v>5</v>
      </c>
      <c r="K3392">
        <v>13438.78</v>
      </c>
      <c r="L3392">
        <v>0.1</v>
      </c>
      <c r="M3392">
        <v>42473.84</v>
      </c>
      <c r="N3392" t="s">
        <v>70</v>
      </c>
      <c r="O3392" t="s">
        <v>35</v>
      </c>
      <c r="P3392" t="s">
        <v>71</v>
      </c>
      <c r="Q3392">
        <f>Sales_Data[[#This Row],[Quantity]]*Sales_Data[[#This Row],[Unit_Price]]</f>
        <v>67193.900000000009</v>
      </c>
      <c r="R3392">
        <f>Sales_Data[[#This Row],[Gross_Sales]]*Sales_Data[[#This Row],[Discount]]</f>
        <v>6719.3900000000012</v>
      </c>
      <c r="S3392">
        <f>Sales_Data[[#This Row],[Gross_Sales]]-Sales_Data[[#This Row],[Discount_Amount]]</f>
        <v>60474.510000000009</v>
      </c>
      <c r="T3392">
        <f>Sales_Data[[#This Row],[Net Sales]]-Sales_Data[[#This Row],[Cost]]</f>
        <v>18000.670000000013</v>
      </c>
      <c r="U3392" s="2">
        <f>Sales_Data[[#This Row],[Profit]]/Sales_Data[[#This Row],[Net Sales]]</f>
        <v>0.29765714513437164</v>
      </c>
      <c r="V3392">
        <f>YEAR(Sales_Data[[#This Row],[Order_Date]])</f>
        <v>2025</v>
      </c>
      <c r="W3392" t="str">
        <f>TEXT(Sales_Data[[#This Row],[Order_Date]],"mmm")</f>
        <v>Nov</v>
      </c>
      <c r="X3392">
        <f>MONTH(Sales_Data[[#This Row],[Order_Date]])</f>
        <v>11</v>
      </c>
      <c r="Y3392" t="str">
        <f>"Q"&amp;ROUNDUP(MONTH(Sales_Data[[#This Row],[Order_Date]])/3,0)</f>
        <v>Q4</v>
      </c>
    </row>
    <row r="3393" spans="1:25" x14ac:dyDescent="0.3">
      <c r="A3393" t="s">
        <v>5025</v>
      </c>
      <c r="B3393" s="1">
        <v>45951</v>
      </c>
      <c r="C3393" t="s">
        <v>5026</v>
      </c>
      <c r="D3393" t="s">
        <v>359</v>
      </c>
      <c r="E3393" t="s">
        <v>19</v>
      </c>
      <c r="F3393" t="s">
        <v>57</v>
      </c>
      <c r="G3393" t="s">
        <v>21</v>
      </c>
      <c r="H3393" t="s">
        <v>297</v>
      </c>
      <c r="I3393" t="s">
        <v>297</v>
      </c>
      <c r="J3393">
        <v>1</v>
      </c>
      <c r="K3393">
        <v>11802.31</v>
      </c>
      <c r="L3393">
        <v>0.1</v>
      </c>
      <c r="M3393">
        <v>8564.68</v>
      </c>
      <c r="N3393" t="s">
        <v>52</v>
      </c>
      <c r="O3393" t="s">
        <v>35</v>
      </c>
      <c r="P3393" t="s">
        <v>44</v>
      </c>
      <c r="Q3393">
        <f>Sales_Data[[#This Row],[Quantity]]*Sales_Data[[#This Row],[Unit_Price]]</f>
        <v>11802.31</v>
      </c>
      <c r="R3393">
        <f>Sales_Data[[#This Row],[Gross_Sales]]*Sales_Data[[#This Row],[Discount]]</f>
        <v>1180.231</v>
      </c>
      <c r="S3393">
        <f>Sales_Data[[#This Row],[Gross_Sales]]-Sales_Data[[#This Row],[Discount_Amount]]</f>
        <v>10622.079</v>
      </c>
      <c r="T3393">
        <f>Sales_Data[[#This Row],[Net Sales]]-Sales_Data[[#This Row],[Cost]]</f>
        <v>2057.3989999999994</v>
      </c>
      <c r="U3393" s="2">
        <f>Sales_Data[[#This Row],[Profit]]/Sales_Data[[#This Row],[Net Sales]]</f>
        <v>0.1936908019607084</v>
      </c>
      <c r="V3393">
        <f>YEAR(Sales_Data[[#This Row],[Order_Date]])</f>
        <v>2025</v>
      </c>
      <c r="W3393" t="str">
        <f>TEXT(Sales_Data[[#This Row],[Order_Date]],"mmm")</f>
        <v>Oct</v>
      </c>
      <c r="X3393">
        <f>MONTH(Sales_Data[[#This Row],[Order_Date]])</f>
        <v>10</v>
      </c>
      <c r="Y3393" t="str">
        <f>"Q"&amp;ROUNDUP(MONTH(Sales_Data[[#This Row],[Order_Date]])/3,0)</f>
        <v>Q4</v>
      </c>
    </row>
    <row r="3394" spans="1:25" x14ac:dyDescent="0.3">
      <c r="A3394" t="s">
        <v>5027</v>
      </c>
      <c r="B3394" s="1">
        <v>45721</v>
      </c>
      <c r="C3394" t="s">
        <v>2382</v>
      </c>
      <c r="D3394" t="s">
        <v>527</v>
      </c>
      <c r="E3394" t="s">
        <v>19</v>
      </c>
      <c r="F3394" t="s">
        <v>57</v>
      </c>
      <c r="G3394" t="s">
        <v>21</v>
      </c>
      <c r="H3394" t="s">
        <v>22</v>
      </c>
      <c r="I3394" t="s">
        <v>62</v>
      </c>
      <c r="J3394">
        <v>1</v>
      </c>
      <c r="K3394">
        <v>13829.33</v>
      </c>
      <c r="L3394">
        <v>0.15</v>
      </c>
      <c r="M3394">
        <v>9285.2099999999991</v>
      </c>
      <c r="N3394" t="s">
        <v>52</v>
      </c>
      <c r="O3394" t="s">
        <v>35</v>
      </c>
      <c r="P3394" t="s">
        <v>71</v>
      </c>
      <c r="Q3394">
        <f>Sales_Data[[#This Row],[Quantity]]*Sales_Data[[#This Row],[Unit_Price]]</f>
        <v>13829.33</v>
      </c>
      <c r="R3394">
        <f>Sales_Data[[#This Row],[Gross_Sales]]*Sales_Data[[#This Row],[Discount]]</f>
        <v>2074.3995</v>
      </c>
      <c r="S3394">
        <f>Sales_Data[[#This Row],[Gross_Sales]]-Sales_Data[[#This Row],[Discount_Amount]]</f>
        <v>11754.9305</v>
      </c>
      <c r="T3394">
        <f>Sales_Data[[#This Row],[Net Sales]]-Sales_Data[[#This Row],[Cost]]</f>
        <v>2469.7205000000013</v>
      </c>
      <c r="U3394" s="2">
        <f>Sales_Data[[#This Row],[Profit]]/Sales_Data[[#This Row],[Net Sales]]</f>
        <v>0.21010081684447229</v>
      </c>
      <c r="V3394">
        <f>YEAR(Sales_Data[[#This Row],[Order_Date]])</f>
        <v>2025</v>
      </c>
      <c r="W3394" t="str">
        <f>TEXT(Sales_Data[[#This Row],[Order_Date]],"mmm")</f>
        <v>Mar</v>
      </c>
      <c r="X3394">
        <f>MONTH(Sales_Data[[#This Row],[Order_Date]])</f>
        <v>3</v>
      </c>
      <c r="Y3394" t="str">
        <f>"Q"&amp;ROUNDUP(MONTH(Sales_Data[[#This Row],[Order_Date]])/3,0)</f>
        <v>Q1</v>
      </c>
    </row>
    <row r="3395" spans="1:25" x14ac:dyDescent="0.3">
      <c r="A3395" t="s">
        <v>5028</v>
      </c>
      <c r="B3395" s="1">
        <v>45982</v>
      </c>
      <c r="C3395" t="s">
        <v>1061</v>
      </c>
      <c r="D3395" t="s">
        <v>175</v>
      </c>
      <c r="E3395" t="s">
        <v>119</v>
      </c>
      <c r="F3395" t="s">
        <v>249</v>
      </c>
      <c r="G3395" t="s">
        <v>21</v>
      </c>
      <c r="H3395" t="s">
        <v>297</v>
      </c>
      <c r="I3395" t="s">
        <v>494</v>
      </c>
      <c r="J3395">
        <v>2</v>
      </c>
      <c r="K3395">
        <v>7470.36</v>
      </c>
      <c r="L3395">
        <v>0</v>
      </c>
      <c r="M3395">
        <v>9952.08</v>
      </c>
      <c r="N3395" t="s">
        <v>52</v>
      </c>
      <c r="O3395" t="s">
        <v>25</v>
      </c>
      <c r="P3395" t="s">
        <v>26</v>
      </c>
      <c r="Q3395">
        <f>Sales_Data[[#This Row],[Quantity]]*Sales_Data[[#This Row],[Unit_Price]]</f>
        <v>14940.72</v>
      </c>
      <c r="R3395">
        <f>Sales_Data[[#This Row],[Gross_Sales]]*Sales_Data[[#This Row],[Discount]]</f>
        <v>0</v>
      </c>
      <c r="S3395">
        <f>Sales_Data[[#This Row],[Gross_Sales]]-Sales_Data[[#This Row],[Discount_Amount]]</f>
        <v>14940.72</v>
      </c>
      <c r="T3395">
        <f>Sales_Data[[#This Row],[Net Sales]]-Sales_Data[[#This Row],[Cost]]</f>
        <v>4988.6399999999994</v>
      </c>
      <c r="U3395" s="2">
        <f>Sales_Data[[#This Row],[Profit]]/Sales_Data[[#This Row],[Net Sales]]</f>
        <v>0.33389555523428588</v>
      </c>
      <c r="V3395">
        <f>YEAR(Sales_Data[[#This Row],[Order_Date]])</f>
        <v>2025</v>
      </c>
      <c r="W3395" t="str">
        <f>TEXT(Sales_Data[[#This Row],[Order_Date]],"mmm")</f>
        <v>Nov</v>
      </c>
      <c r="X3395">
        <f>MONTH(Sales_Data[[#This Row],[Order_Date]])</f>
        <v>11</v>
      </c>
      <c r="Y3395" t="str">
        <f>"Q"&amp;ROUNDUP(MONTH(Sales_Data[[#This Row],[Order_Date]])/3,0)</f>
        <v>Q4</v>
      </c>
    </row>
    <row r="3396" spans="1:25" x14ac:dyDescent="0.3">
      <c r="A3396" t="s">
        <v>5029</v>
      </c>
      <c r="B3396" s="1">
        <v>45833</v>
      </c>
      <c r="C3396" t="s">
        <v>4041</v>
      </c>
      <c r="D3396" t="s">
        <v>283</v>
      </c>
      <c r="E3396" t="s">
        <v>119</v>
      </c>
      <c r="F3396" t="s">
        <v>120</v>
      </c>
      <c r="G3396" t="s">
        <v>67</v>
      </c>
      <c r="H3396" t="s">
        <v>133</v>
      </c>
      <c r="I3396" t="s">
        <v>134</v>
      </c>
      <c r="J3396">
        <v>2</v>
      </c>
      <c r="K3396">
        <v>8345.34</v>
      </c>
      <c r="L3396">
        <v>0.05</v>
      </c>
      <c r="M3396">
        <v>12718.84</v>
      </c>
      <c r="N3396" t="s">
        <v>109</v>
      </c>
      <c r="O3396" t="s">
        <v>35</v>
      </c>
      <c r="P3396" t="s">
        <v>71</v>
      </c>
      <c r="Q3396">
        <f>Sales_Data[[#This Row],[Quantity]]*Sales_Data[[#This Row],[Unit_Price]]</f>
        <v>16690.68</v>
      </c>
      <c r="R3396">
        <f>Sales_Data[[#This Row],[Gross_Sales]]*Sales_Data[[#This Row],[Discount]]</f>
        <v>834.53400000000011</v>
      </c>
      <c r="S3396">
        <f>Sales_Data[[#This Row],[Gross_Sales]]-Sales_Data[[#This Row],[Discount_Amount]]</f>
        <v>15856.146000000001</v>
      </c>
      <c r="T3396">
        <f>Sales_Data[[#This Row],[Net Sales]]-Sales_Data[[#This Row],[Cost]]</f>
        <v>3137.3060000000005</v>
      </c>
      <c r="U3396" s="2">
        <f>Sales_Data[[#This Row],[Profit]]/Sales_Data[[#This Row],[Net Sales]]</f>
        <v>0.19786056460378204</v>
      </c>
      <c r="V3396">
        <f>YEAR(Sales_Data[[#This Row],[Order_Date]])</f>
        <v>2025</v>
      </c>
      <c r="W3396" t="str">
        <f>TEXT(Sales_Data[[#This Row],[Order_Date]],"mmm")</f>
        <v>Jun</v>
      </c>
      <c r="X3396">
        <f>MONTH(Sales_Data[[#This Row],[Order_Date]])</f>
        <v>6</v>
      </c>
      <c r="Y3396" t="str">
        <f>"Q"&amp;ROUNDUP(MONTH(Sales_Data[[#This Row],[Order_Date]])/3,0)</f>
        <v>Q2</v>
      </c>
    </row>
    <row r="3397" spans="1:25" x14ac:dyDescent="0.3">
      <c r="A3397" t="s">
        <v>5030</v>
      </c>
      <c r="B3397" s="1">
        <v>45773</v>
      </c>
      <c r="C3397" t="s">
        <v>1113</v>
      </c>
      <c r="D3397" t="s">
        <v>715</v>
      </c>
      <c r="E3397" t="s">
        <v>19</v>
      </c>
      <c r="F3397" t="s">
        <v>66</v>
      </c>
      <c r="G3397" t="s">
        <v>21</v>
      </c>
      <c r="H3397" t="s">
        <v>230</v>
      </c>
      <c r="I3397" t="s">
        <v>328</v>
      </c>
      <c r="J3397">
        <v>1</v>
      </c>
      <c r="K3397">
        <v>8155.21</v>
      </c>
      <c r="L3397">
        <v>0.15</v>
      </c>
      <c r="M3397">
        <v>4533.3599999999997</v>
      </c>
      <c r="N3397" t="s">
        <v>109</v>
      </c>
      <c r="O3397" t="s">
        <v>53</v>
      </c>
      <c r="P3397" t="s">
        <v>71</v>
      </c>
      <c r="Q3397">
        <f>Sales_Data[[#This Row],[Quantity]]*Sales_Data[[#This Row],[Unit_Price]]</f>
        <v>8155.21</v>
      </c>
      <c r="R3397">
        <f>Sales_Data[[#This Row],[Gross_Sales]]*Sales_Data[[#This Row],[Discount]]</f>
        <v>1223.2815000000001</v>
      </c>
      <c r="S3397">
        <f>Sales_Data[[#This Row],[Gross_Sales]]-Sales_Data[[#This Row],[Discount_Amount]]</f>
        <v>6931.9285</v>
      </c>
      <c r="T3397">
        <f>Sales_Data[[#This Row],[Net Sales]]-Sales_Data[[#This Row],[Cost]]</f>
        <v>2398.5685000000003</v>
      </c>
      <c r="U3397" s="2">
        <f>Sales_Data[[#This Row],[Profit]]/Sales_Data[[#This Row],[Net Sales]]</f>
        <v>0.34601748993804543</v>
      </c>
      <c r="V3397">
        <f>YEAR(Sales_Data[[#This Row],[Order_Date]])</f>
        <v>2025</v>
      </c>
      <c r="W3397" t="str">
        <f>TEXT(Sales_Data[[#This Row],[Order_Date]],"mmm")</f>
        <v>Apr</v>
      </c>
      <c r="X3397">
        <f>MONTH(Sales_Data[[#This Row],[Order_Date]])</f>
        <v>4</v>
      </c>
      <c r="Y3397" t="str">
        <f>"Q"&amp;ROUNDUP(MONTH(Sales_Data[[#This Row],[Order_Date]])/3,0)</f>
        <v>Q2</v>
      </c>
    </row>
    <row r="3398" spans="1:25" x14ac:dyDescent="0.3">
      <c r="A3398" t="s">
        <v>5031</v>
      </c>
      <c r="B3398" s="1">
        <v>45861</v>
      </c>
      <c r="C3398" t="s">
        <v>4540</v>
      </c>
      <c r="D3398" t="s">
        <v>317</v>
      </c>
      <c r="E3398" t="s">
        <v>48</v>
      </c>
      <c r="F3398" t="s">
        <v>126</v>
      </c>
      <c r="G3398" t="s">
        <v>41</v>
      </c>
      <c r="H3398" t="s">
        <v>42</v>
      </c>
      <c r="I3398" t="s">
        <v>43</v>
      </c>
      <c r="J3398">
        <v>1</v>
      </c>
      <c r="K3398">
        <v>64028.28</v>
      </c>
      <c r="L3398">
        <v>0.1</v>
      </c>
      <c r="M3398">
        <v>37105.32</v>
      </c>
      <c r="N3398" t="s">
        <v>52</v>
      </c>
      <c r="O3398" t="s">
        <v>35</v>
      </c>
      <c r="P3398" t="s">
        <v>44</v>
      </c>
      <c r="Q3398">
        <f>Sales_Data[[#This Row],[Quantity]]*Sales_Data[[#This Row],[Unit_Price]]</f>
        <v>64028.28</v>
      </c>
      <c r="R3398">
        <f>Sales_Data[[#This Row],[Gross_Sales]]*Sales_Data[[#This Row],[Discount]]</f>
        <v>6402.8280000000004</v>
      </c>
      <c r="S3398">
        <f>Sales_Data[[#This Row],[Gross_Sales]]-Sales_Data[[#This Row],[Discount_Amount]]</f>
        <v>57625.451999999997</v>
      </c>
      <c r="T3398">
        <f>Sales_Data[[#This Row],[Net Sales]]-Sales_Data[[#This Row],[Cost]]</f>
        <v>20520.131999999998</v>
      </c>
      <c r="U3398" s="2">
        <f>Sales_Data[[#This Row],[Profit]]/Sales_Data[[#This Row],[Net Sales]]</f>
        <v>0.35609494221407578</v>
      </c>
      <c r="V3398">
        <f>YEAR(Sales_Data[[#This Row],[Order_Date]])</f>
        <v>2025</v>
      </c>
      <c r="W3398" t="str">
        <f>TEXT(Sales_Data[[#This Row],[Order_Date]],"mmm")</f>
        <v>Jul</v>
      </c>
      <c r="X3398">
        <f>MONTH(Sales_Data[[#This Row],[Order_Date]])</f>
        <v>7</v>
      </c>
      <c r="Y3398" t="str">
        <f>"Q"&amp;ROUNDUP(MONTH(Sales_Data[[#This Row],[Order_Date]])/3,0)</f>
        <v>Q3</v>
      </c>
    </row>
    <row r="3399" spans="1:25" x14ac:dyDescent="0.3">
      <c r="A3399" t="s">
        <v>5032</v>
      </c>
      <c r="B3399" s="1">
        <v>45978</v>
      </c>
      <c r="C3399" t="s">
        <v>2337</v>
      </c>
      <c r="D3399" t="s">
        <v>266</v>
      </c>
      <c r="E3399" t="s">
        <v>30</v>
      </c>
      <c r="F3399" t="s">
        <v>210</v>
      </c>
      <c r="G3399" t="s">
        <v>21</v>
      </c>
      <c r="H3399" t="s">
        <v>127</v>
      </c>
      <c r="I3399" t="s">
        <v>128</v>
      </c>
      <c r="J3399">
        <v>3</v>
      </c>
      <c r="K3399">
        <v>1274.3900000000001</v>
      </c>
      <c r="L3399">
        <v>0</v>
      </c>
      <c r="M3399">
        <v>3009.33</v>
      </c>
      <c r="N3399" t="s">
        <v>52</v>
      </c>
      <c r="O3399" t="s">
        <v>25</v>
      </c>
      <c r="P3399" t="s">
        <v>26</v>
      </c>
      <c r="Q3399">
        <f>Sales_Data[[#This Row],[Quantity]]*Sales_Data[[#This Row],[Unit_Price]]</f>
        <v>3823.17</v>
      </c>
      <c r="R3399">
        <f>Sales_Data[[#This Row],[Gross_Sales]]*Sales_Data[[#This Row],[Discount]]</f>
        <v>0</v>
      </c>
      <c r="S3399">
        <f>Sales_Data[[#This Row],[Gross_Sales]]-Sales_Data[[#This Row],[Discount_Amount]]</f>
        <v>3823.17</v>
      </c>
      <c r="T3399">
        <f>Sales_Data[[#This Row],[Net Sales]]-Sales_Data[[#This Row],[Cost]]</f>
        <v>813.84000000000015</v>
      </c>
      <c r="U3399" s="2">
        <f>Sales_Data[[#This Row],[Profit]]/Sales_Data[[#This Row],[Net Sales]]</f>
        <v>0.21287047136276968</v>
      </c>
      <c r="V3399">
        <f>YEAR(Sales_Data[[#This Row],[Order_Date]])</f>
        <v>2025</v>
      </c>
      <c r="W3399" t="str">
        <f>TEXT(Sales_Data[[#This Row],[Order_Date]],"mmm")</f>
        <v>Nov</v>
      </c>
      <c r="X3399">
        <f>MONTH(Sales_Data[[#This Row],[Order_Date]])</f>
        <v>11</v>
      </c>
      <c r="Y3399" t="str">
        <f>"Q"&amp;ROUNDUP(MONTH(Sales_Data[[#This Row],[Order_Date]])/3,0)</f>
        <v>Q4</v>
      </c>
    </row>
    <row r="3400" spans="1:25" x14ac:dyDescent="0.3">
      <c r="A3400" t="s">
        <v>5033</v>
      </c>
      <c r="B3400" s="1">
        <v>45688</v>
      </c>
      <c r="C3400" t="s">
        <v>834</v>
      </c>
      <c r="D3400" t="s">
        <v>86</v>
      </c>
      <c r="E3400" t="s">
        <v>119</v>
      </c>
      <c r="F3400" t="s">
        <v>120</v>
      </c>
      <c r="G3400" t="s">
        <v>41</v>
      </c>
      <c r="H3400" t="s">
        <v>42</v>
      </c>
      <c r="I3400" t="s">
        <v>43</v>
      </c>
      <c r="J3400">
        <v>2</v>
      </c>
      <c r="K3400">
        <v>6572.1</v>
      </c>
      <c r="L3400">
        <v>0</v>
      </c>
      <c r="M3400">
        <v>9288.82</v>
      </c>
      <c r="N3400" t="s">
        <v>83</v>
      </c>
      <c r="O3400" t="s">
        <v>35</v>
      </c>
      <c r="P3400" t="s">
        <v>44</v>
      </c>
      <c r="Q3400">
        <f>Sales_Data[[#This Row],[Quantity]]*Sales_Data[[#This Row],[Unit_Price]]</f>
        <v>13144.2</v>
      </c>
      <c r="R3400">
        <f>Sales_Data[[#This Row],[Gross_Sales]]*Sales_Data[[#This Row],[Discount]]</f>
        <v>0</v>
      </c>
      <c r="S3400">
        <f>Sales_Data[[#This Row],[Gross_Sales]]-Sales_Data[[#This Row],[Discount_Amount]]</f>
        <v>13144.2</v>
      </c>
      <c r="T3400">
        <f>Sales_Data[[#This Row],[Net Sales]]-Sales_Data[[#This Row],[Cost]]</f>
        <v>3855.380000000001</v>
      </c>
      <c r="U3400" s="2">
        <f>Sales_Data[[#This Row],[Profit]]/Sales_Data[[#This Row],[Net Sales]]</f>
        <v>0.2933141613791635</v>
      </c>
      <c r="V3400">
        <f>YEAR(Sales_Data[[#This Row],[Order_Date]])</f>
        <v>2025</v>
      </c>
      <c r="W3400" t="str">
        <f>TEXT(Sales_Data[[#This Row],[Order_Date]],"mmm")</f>
        <v>Jan</v>
      </c>
      <c r="X3400">
        <f>MONTH(Sales_Data[[#This Row],[Order_Date]])</f>
        <v>1</v>
      </c>
      <c r="Y3400" t="str">
        <f>"Q"&amp;ROUNDUP(MONTH(Sales_Data[[#This Row],[Order_Date]])/3,0)</f>
        <v>Q1</v>
      </c>
    </row>
    <row r="3401" spans="1:25" x14ac:dyDescent="0.3">
      <c r="A3401" t="s">
        <v>5034</v>
      </c>
      <c r="B3401" s="1">
        <v>45770</v>
      </c>
      <c r="C3401" t="s">
        <v>5035</v>
      </c>
      <c r="D3401" t="s">
        <v>422</v>
      </c>
      <c r="E3401" t="s">
        <v>48</v>
      </c>
      <c r="F3401" t="s">
        <v>49</v>
      </c>
      <c r="G3401" t="s">
        <v>41</v>
      </c>
      <c r="H3401" t="s">
        <v>147</v>
      </c>
      <c r="I3401" t="s">
        <v>148</v>
      </c>
      <c r="J3401">
        <v>1</v>
      </c>
      <c r="K3401">
        <v>35409.589999999997</v>
      </c>
      <c r="L3401">
        <v>0.1</v>
      </c>
      <c r="M3401">
        <v>21090.38</v>
      </c>
      <c r="N3401" t="s">
        <v>24</v>
      </c>
      <c r="O3401" t="s">
        <v>25</v>
      </c>
      <c r="P3401" t="s">
        <v>26</v>
      </c>
      <c r="Q3401">
        <f>Sales_Data[[#This Row],[Quantity]]*Sales_Data[[#This Row],[Unit_Price]]</f>
        <v>35409.589999999997</v>
      </c>
      <c r="R3401">
        <f>Sales_Data[[#This Row],[Gross_Sales]]*Sales_Data[[#This Row],[Discount]]</f>
        <v>3540.9589999999998</v>
      </c>
      <c r="S3401">
        <f>Sales_Data[[#This Row],[Gross_Sales]]-Sales_Data[[#This Row],[Discount_Amount]]</f>
        <v>31868.630999999998</v>
      </c>
      <c r="T3401">
        <f>Sales_Data[[#This Row],[Net Sales]]-Sales_Data[[#This Row],[Cost]]</f>
        <v>10778.250999999997</v>
      </c>
      <c r="U3401" s="2">
        <f>Sales_Data[[#This Row],[Profit]]/Sales_Data[[#This Row],[Net Sales]]</f>
        <v>0.33820878593749437</v>
      </c>
      <c r="V3401">
        <f>YEAR(Sales_Data[[#This Row],[Order_Date]])</f>
        <v>2025</v>
      </c>
      <c r="W3401" t="str">
        <f>TEXT(Sales_Data[[#This Row],[Order_Date]],"mmm")</f>
        <v>Apr</v>
      </c>
      <c r="X3401">
        <f>MONTH(Sales_Data[[#This Row],[Order_Date]])</f>
        <v>4</v>
      </c>
      <c r="Y3401" t="str">
        <f>"Q"&amp;ROUNDUP(MONTH(Sales_Data[[#This Row],[Order_Date]])/3,0)</f>
        <v>Q2</v>
      </c>
    </row>
    <row r="3402" spans="1:25" x14ac:dyDescent="0.3">
      <c r="A3402" t="s">
        <v>5036</v>
      </c>
      <c r="B3402" s="1">
        <v>46022</v>
      </c>
      <c r="C3402" t="s">
        <v>1779</v>
      </c>
      <c r="D3402" t="s">
        <v>255</v>
      </c>
      <c r="E3402" t="s">
        <v>19</v>
      </c>
      <c r="F3402" t="s">
        <v>113</v>
      </c>
      <c r="G3402" t="s">
        <v>21</v>
      </c>
      <c r="H3402" t="s">
        <v>22</v>
      </c>
      <c r="I3402" t="s">
        <v>23</v>
      </c>
      <c r="J3402">
        <v>2</v>
      </c>
      <c r="K3402">
        <v>14832.38</v>
      </c>
      <c r="L3402">
        <v>0</v>
      </c>
      <c r="M3402">
        <v>26008</v>
      </c>
      <c r="N3402" t="s">
        <v>24</v>
      </c>
      <c r="O3402" t="s">
        <v>35</v>
      </c>
      <c r="P3402" t="s">
        <v>44</v>
      </c>
      <c r="Q3402">
        <f>Sales_Data[[#This Row],[Quantity]]*Sales_Data[[#This Row],[Unit_Price]]</f>
        <v>29664.76</v>
      </c>
      <c r="R3402">
        <f>Sales_Data[[#This Row],[Gross_Sales]]*Sales_Data[[#This Row],[Discount]]</f>
        <v>0</v>
      </c>
      <c r="S3402">
        <f>Sales_Data[[#This Row],[Gross_Sales]]-Sales_Data[[#This Row],[Discount_Amount]]</f>
        <v>29664.76</v>
      </c>
      <c r="T3402">
        <f>Sales_Data[[#This Row],[Net Sales]]-Sales_Data[[#This Row],[Cost]]</f>
        <v>3656.7599999999984</v>
      </c>
      <c r="U3402" s="2">
        <f>Sales_Data[[#This Row],[Profit]]/Sales_Data[[#This Row],[Net Sales]]</f>
        <v>0.12326949552263354</v>
      </c>
      <c r="V3402">
        <f>YEAR(Sales_Data[[#This Row],[Order_Date]])</f>
        <v>2025</v>
      </c>
      <c r="W3402" t="str">
        <f>TEXT(Sales_Data[[#This Row],[Order_Date]],"mmm")</f>
        <v>Dec</v>
      </c>
      <c r="X3402">
        <f>MONTH(Sales_Data[[#This Row],[Order_Date]])</f>
        <v>12</v>
      </c>
      <c r="Y3402" t="str">
        <f>"Q"&amp;ROUNDUP(MONTH(Sales_Data[[#This Row],[Order_Date]])/3,0)</f>
        <v>Q4</v>
      </c>
    </row>
    <row r="3403" spans="1:25" x14ac:dyDescent="0.3">
      <c r="A3403" t="s">
        <v>5037</v>
      </c>
      <c r="B3403" s="1">
        <v>45982</v>
      </c>
      <c r="C3403" t="s">
        <v>1581</v>
      </c>
      <c r="D3403" t="s">
        <v>497</v>
      </c>
      <c r="E3403" t="s">
        <v>119</v>
      </c>
      <c r="F3403" t="s">
        <v>184</v>
      </c>
      <c r="G3403" t="s">
        <v>21</v>
      </c>
      <c r="H3403" t="s">
        <v>22</v>
      </c>
      <c r="I3403" t="s">
        <v>23</v>
      </c>
      <c r="J3403">
        <v>1</v>
      </c>
      <c r="K3403">
        <v>4552.55</v>
      </c>
      <c r="L3403">
        <v>0.15</v>
      </c>
      <c r="M3403">
        <v>3274.44</v>
      </c>
      <c r="N3403" t="s">
        <v>52</v>
      </c>
      <c r="O3403" t="s">
        <v>35</v>
      </c>
      <c r="P3403" t="s">
        <v>44</v>
      </c>
      <c r="Q3403">
        <f>Sales_Data[[#This Row],[Quantity]]*Sales_Data[[#This Row],[Unit_Price]]</f>
        <v>4552.55</v>
      </c>
      <c r="R3403">
        <f>Sales_Data[[#This Row],[Gross_Sales]]*Sales_Data[[#This Row],[Discount]]</f>
        <v>682.88250000000005</v>
      </c>
      <c r="S3403">
        <f>Sales_Data[[#This Row],[Gross_Sales]]-Sales_Data[[#This Row],[Discount_Amount]]</f>
        <v>3869.6675</v>
      </c>
      <c r="T3403">
        <f>Sales_Data[[#This Row],[Net Sales]]-Sales_Data[[#This Row],[Cost]]</f>
        <v>595.22749999999996</v>
      </c>
      <c r="U3403" s="2">
        <f>Sales_Data[[#This Row],[Profit]]/Sales_Data[[#This Row],[Net Sales]]</f>
        <v>0.15381877125101834</v>
      </c>
      <c r="V3403">
        <f>YEAR(Sales_Data[[#This Row],[Order_Date]])</f>
        <v>2025</v>
      </c>
      <c r="W3403" t="str">
        <f>TEXT(Sales_Data[[#This Row],[Order_Date]],"mmm")</f>
        <v>Nov</v>
      </c>
      <c r="X3403">
        <f>MONTH(Sales_Data[[#This Row],[Order_Date]])</f>
        <v>11</v>
      </c>
      <c r="Y3403" t="str">
        <f>"Q"&amp;ROUNDUP(MONTH(Sales_Data[[#This Row],[Order_Date]])/3,0)</f>
        <v>Q4</v>
      </c>
    </row>
    <row r="3404" spans="1:25" x14ac:dyDescent="0.3">
      <c r="A3404" t="s">
        <v>5038</v>
      </c>
      <c r="B3404" s="1">
        <v>46001</v>
      </c>
      <c r="C3404" t="s">
        <v>1177</v>
      </c>
      <c r="D3404" t="s">
        <v>322</v>
      </c>
      <c r="E3404" t="s">
        <v>39</v>
      </c>
      <c r="F3404" t="s">
        <v>40</v>
      </c>
      <c r="G3404" t="s">
        <v>21</v>
      </c>
      <c r="H3404" t="s">
        <v>22</v>
      </c>
      <c r="I3404" t="s">
        <v>62</v>
      </c>
      <c r="J3404">
        <v>1</v>
      </c>
      <c r="K3404">
        <v>5573.99</v>
      </c>
      <c r="L3404">
        <v>0</v>
      </c>
      <c r="M3404">
        <v>3712.21</v>
      </c>
      <c r="N3404" t="s">
        <v>24</v>
      </c>
      <c r="O3404" t="s">
        <v>25</v>
      </c>
      <c r="P3404" t="s">
        <v>71</v>
      </c>
      <c r="Q3404">
        <f>Sales_Data[[#This Row],[Quantity]]*Sales_Data[[#This Row],[Unit_Price]]</f>
        <v>5573.99</v>
      </c>
      <c r="R3404">
        <f>Sales_Data[[#This Row],[Gross_Sales]]*Sales_Data[[#This Row],[Discount]]</f>
        <v>0</v>
      </c>
      <c r="S3404">
        <f>Sales_Data[[#This Row],[Gross_Sales]]-Sales_Data[[#This Row],[Discount_Amount]]</f>
        <v>5573.99</v>
      </c>
      <c r="T3404">
        <f>Sales_Data[[#This Row],[Net Sales]]-Sales_Data[[#This Row],[Cost]]</f>
        <v>1861.7799999999997</v>
      </c>
      <c r="U3404" s="2">
        <f>Sales_Data[[#This Row],[Profit]]/Sales_Data[[#This Row],[Net Sales]]</f>
        <v>0.33401208111245262</v>
      </c>
      <c r="V3404">
        <f>YEAR(Sales_Data[[#This Row],[Order_Date]])</f>
        <v>2025</v>
      </c>
      <c r="W3404" t="str">
        <f>TEXT(Sales_Data[[#This Row],[Order_Date]],"mmm")</f>
        <v>Dec</v>
      </c>
      <c r="X3404">
        <f>MONTH(Sales_Data[[#This Row],[Order_Date]])</f>
        <v>12</v>
      </c>
      <c r="Y3404" t="str">
        <f>"Q"&amp;ROUNDUP(MONTH(Sales_Data[[#This Row],[Order_Date]])/3,0)</f>
        <v>Q4</v>
      </c>
    </row>
    <row r="3405" spans="1:25" x14ac:dyDescent="0.3">
      <c r="A3405" t="s">
        <v>5039</v>
      </c>
      <c r="B3405" s="1">
        <v>45724</v>
      </c>
      <c r="C3405" t="s">
        <v>228</v>
      </c>
      <c r="D3405" t="s">
        <v>457</v>
      </c>
      <c r="E3405" t="s">
        <v>48</v>
      </c>
      <c r="F3405" t="s">
        <v>126</v>
      </c>
      <c r="G3405" t="s">
        <v>75</v>
      </c>
      <c r="H3405" t="s">
        <v>76</v>
      </c>
      <c r="I3405" t="s">
        <v>108</v>
      </c>
      <c r="J3405">
        <v>4</v>
      </c>
      <c r="K3405">
        <v>60565.71</v>
      </c>
      <c r="L3405">
        <v>0.1</v>
      </c>
      <c r="M3405">
        <v>188675.35</v>
      </c>
      <c r="N3405" t="s">
        <v>24</v>
      </c>
      <c r="O3405" t="s">
        <v>35</v>
      </c>
      <c r="P3405" t="s">
        <v>71</v>
      </c>
      <c r="Q3405">
        <f>Sales_Data[[#This Row],[Quantity]]*Sales_Data[[#This Row],[Unit_Price]]</f>
        <v>242262.84</v>
      </c>
      <c r="R3405">
        <f>Sales_Data[[#This Row],[Gross_Sales]]*Sales_Data[[#This Row],[Discount]]</f>
        <v>24226.284</v>
      </c>
      <c r="S3405">
        <f>Sales_Data[[#This Row],[Gross_Sales]]-Sales_Data[[#This Row],[Discount_Amount]]</f>
        <v>218036.55599999998</v>
      </c>
      <c r="T3405">
        <f>Sales_Data[[#This Row],[Net Sales]]-Sales_Data[[#This Row],[Cost]]</f>
        <v>29361.205999999976</v>
      </c>
      <c r="U3405" s="2">
        <f>Sales_Data[[#This Row],[Profit]]/Sales_Data[[#This Row],[Net Sales]]</f>
        <v>0.13466185000647313</v>
      </c>
      <c r="V3405">
        <f>YEAR(Sales_Data[[#This Row],[Order_Date]])</f>
        <v>2025</v>
      </c>
      <c r="W3405" t="str">
        <f>TEXT(Sales_Data[[#This Row],[Order_Date]],"mmm")</f>
        <v>Mar</v>
      </c>
      <c r="X3405">
        <f>MONTH(Sales_Data[[#This Row],[Order_Date]])</f>
        <v>3</v>
      </c>
      <c r="Y3405" t="str">
        <f>"Q"&amp;ROUNDUP(MONTH(Sales_Data[[#This Row],[Order_Date]])/3,0)</f>
        <v>Q1</v>
      </c>
    </row>
    <row r="3406" spans="1:25" x14ac:dyDescent="0.3">
      <c r="A3406" t="s">
        <v>5040</v>
      </c>
      <c r="B3406" s="1">
        <v>45732</v>
      </c>
      <c r="C3406" t="s">
        <v>5041</v>
      </c>
      <c r="D3406" t="s">
        <v>1650</v>
      </c>
      <c r="E3406" t="s">
        <v>39</v>
      </c>
      <c r="F3406" t="s">
        <v>96</v>
      </c>
      <c r="G3406" t="s">
        <v>41</v>
      </c>
      <c r="H3406" t="s">
        <v>42</v>
      </c>
      <c r="I3406" t="s">
        <v>43</v>
      </c>
      <c r="J3406">
        <v>1</v>
      </c>
      <c r="K3406">
        <v>5233.1400000000003</v>
      </c>
      <c r="L3406">
        <v>0.1</v>
      </c>
      <c r="M3406">
        <v>3662.22</v>
      </c>
      <c r="N3406" t="s">
        <v>24</v>
      </c>
      <c r="O3406" t="s">
        <v>35</v>
      </c>
      <c r="P3406" t="s">
        <v>44</v>
      </c>
      <c r="Q3406">
        <f>Sales_Data[[#This Row],[Quantity]]*Sales_Data[[#This Row],[Unit_Price]]</f>
        <v>5233.1400000000003</v>
      </c>
      <c r="R3406">
        <f>Sales_Data[[#This Row],[Gross_Sales]]*Sales_Data[[#This Row],[Discount]]</f>
        <v>523.31400000000008</v>
      </c>
      <c r="S3406">
        <f>Sales_Data[[#This Row],[Gross_Sales]]-Sales_Data[[#This Row],[Discount_Amount]]</f>
        <v>4709.826</v>
      </c>
      <c r="T3406">
        <f>Sales_Data[[#This Row],[Net Sales]]-Sales_Data[[#This Row],[Cost]]</f>
        <v>1047.6060000000002</v>
      </c>
      <c r="U3406" s="2">
        <f>Sales_Data[[#This Row],[Profit]]/Sales_Data[[#This Row],[Net Sales]]</f>
        <v>0.222429873205507</v>
      </c>
      <c r="V3406">
        <f>YEAR(Sales_Data[[#This Row],[Order_Date]])</f>
        <v>2025</v>
      </c>
      <c r="W3406" t="str">
        <f>TEXT(Sales_Data[[#This Row],[Order_Date]],"mmm")</f>
        <v>Mar</v>
      </c>
      <c r="X3406">
        <f>MONTH(Sales_Data[[#This Row],[Order_Date]])</f>
        <v>3</v>
      </c>
      <c r="Y3406" t="str">
        <f>"Q"&amp;ROUNDUP(MONTH(Sales_Data[[#This Row],[Order_Date]])/3,0)</f>
        <v>Q1</v>
      </c>
    </row>
    <row r="3407" spans="1:25" x14ac:dyDescent="0.3">
      <c r="A3407" t="s">
        <v>5042</v>
      </c>
      <c r="B3407" s="1">
        <v>45702</v>
      </c>
      <c r="C3407" t="s">
        <v>1212</v>
      </c>
      <c r="D3407" t="s">
        <v>86</v>
      </c>
      <c r="E3407" t="s">
        <v>119</v>
      </c>
      <c r="F3407" t="s">
        <v>249</v>
      </c>
      <c r="G3407" t="s">
        <v>75</v>
      </c>
      <c r="H3407" t="s">
        <v>256</v>
      </c>
      <c r="I3407" t="s">
        <v>334</v>
      </c>
      <c r="J3407">
        <v>1</v>
      </c>
      <c r="K3407">
        <v>7096.8</v>
      </c>
      <c r="L3407">
        <v>0.1</v>
      </c>
      <c r="M3407">
        <v>4823.38</v>
      </c>
      <c r="N3407" t="s">
        <v>70</v>
      </c>
      <c r="O3407" t="s">
        <v>25</v>
      </c>
      <c r="P3407" t="s">
        <v>71</v>
      </c>
      <c r="Q3407">
        <f>Sales_Data[[#This Row],[Quantity]]*Sales_Data[[#This Row],[Unit_Price]]</f>
        <v>7096.8</v>
      </c>
      <c r="R3407">
        <f>Sales_Data[[#This Row],[Gross_Sales]]*Sales_Data[[#This Row],[Discount]]</f>
        <v>709.68000000000006</v>
      </c>
      <c r="S3407">
        <f>Sales_Data[[#This Row],[Gross_Sales]]-Sales_Data[[#This Row],[Discount_Amount]]</f>
        <v>6387.12</v>
      </c>
      <c r="T3407">
        <f>Sales_Data[[#This Row],[Net Sales]]-Sales_Data[[#This Row],[Cost]]</f>
        <v>1563.7399999999998</v>
      </c>
      <c r="U3407" s="2">
        <f>Sales_Data[[#This Row],[Profit]]/Sales_Data[[#This Row],[Net Sales]]</f>
        <v>0.24482708951765425</v>
      </c>
      <c r="V3407">
        <f>YEAR(Sales_Data[[#This Row],[Order_Date]])</f>
        <v>2025</v>
      </c>
      <c r="W3407" t="str">
        <f>TEXT(Sales_Data[[#This Row],[Order_Date]],"mmm")</f>
        <v>Feb</v>
      </c>
      <c r="X3407">
        <f>MONTH(Sales_Data[[#This Row],[Order_Date]])</f>
        <v>2</v>
      </c>
      <c r="Y3407" t="str">
        <f>"Q"&amp;ROUNDUP(MONTH(Sales_Data[[#This Row],[Order_Date]])/3,0)</f>
        <v>Q1</v>
      </c>
    </row>
    <row r="3408" spans="1:25" x14ac:dyDescent="0.3">
      <c r="A3408" t="s">
        <v>5043</v>
      </c>
      <c r="B3408" s="1">
        <v>45917</v>
      </c>
      <c r="C3408" t="s">
        <v>3975</v>
      </c>
      <c r="D3408" t="s">
        <v>546</v>
      </c>
      <c r="E3408" t="s">
        <v>30</v>
      </c>
      <c r="F3408" t="s">
        <v>156</v>
      </c>
      <c r="G3408" t="s">
        <v>75</v>
      </c>
      <c r="H3408" t="s">
        <v>256</v>
      </c>
      <c r="I3408" t="s">
        <v>334</v>
      </c>
      <c r="J3408">
        <v>5</v>
      </c>
      <c r="K3408">
        <v>569.08000000000004</v>
      </c>
      <c r="L3408">
        <v>0.05</v>
      </c>
      <c r="M3408">
        <v>1926.73</v>
      </c>
      <c r="N3408" t="s">
        <v>70</v>
      </c>
      <c r="O3408" t="s">
        <v>35</v>
      </c>
      <c r="P3408" t="s">
        <v>44</v>
      </c>
      <c r="Q3408">
        <f>Sales_Data[[#This Row],[Quantity]]*Sales_Data[[#This Row],[Unit_Price]]</f>
        <v>2845.4</v>
      </c>
      <c r="R3408">
        <f>Sales_Data[[#This Row],[Gross_Sales]]*Sales_Data[[#This Row],[Discount]]</f>
        <v>142.27000000000001</v>
      </c>
      <c r="S3408">
        <f>Sales_Data[[#This Row],[Gross_Sales]]-Sales_Data[[#This Row],[Discount_Amount]]</f>
        <v>2703.13</v>
      </c>
      <c r="T3408">
        <f>Sales_Data[[#This Row],[Net Sales]]-Sales_Data[[#This Row],[Cost]]</f>
        <v>776.40000000000009</v>
      </c>
      <c r="U3408" s="2">
        <f>Sales_Data[[#This Row],[Profit]]/Sales_Data[[#This Row],[Net Sales]]</f>
        <v>0.28722259010850387</v>
      </c>
      <c r="V3408">
        <f>YEAR(Sales_Data[[#This Row],[Order_Date]])</f>
        <v>2025</v>
      </c>
      <c r="W3408" t="str">
        <f>TEXT(Sales_Data[[#This Row],[Order_Date]],"mmm")</f>
        <v>Sep</v>
      </c>
      <c r="X3408">
        <f>MONTH(Sales_Data[[#This Row],[Order_Date]])</f>
        <v>9</v>
      </c>
      <c r="Y3408" t="str">
        <f>"Q"&amp;ROUNDUP(MONTH(Sales_Data[[#This Row],[Order_Date]])/3,0)</f>
        <v>Q3</v>
      </c>
    </row>
    <row r="3409" spans="1:25" x14ac:dyDescent="0.3">
      <c r="A3409" t="s">
        <v>5044</v>
      </c>
      <c r="B3409" s="1">
        <v>45811</v>
      </c>
      <c r="C3409" t="s">
        <v>5045</v>
      </c>
      <c r="D3409" t="s">
        <v>397</v>
      </c>
      <c r="E3409" t="s">
        <v>30</v>
      </c>
      <c r="F3409" t="s">
        <v>101</v>
      </c>
      <c r="G3409" t="s">
        <v>21</v>
      </c>
      <c r="H3409" t="s">
        <v>230</v>
      </c>
      <c r="I3409" t="s">
        <v>231</v>
      </c>
      <c r="J3409">
        <v>3</v>
      </c>
      <c r="K3409">
        <v>1223.55</v>
      </c>
      <c r="L3409">
        <v>0.15</v>
      </c>
      <c r="M3409">
        <v>2195.14</v>
      </c>
      <c r="N3409" t="s">
        <v>52</v>
      </c>
      <c r="O3409" t="s">
        <v>35</v>
      </c>
      <c r="P3409" t="s">
        <v>44</v>
      </c>
      <c r="Q3409">
        <f>Sales_Data[[#This Row],[Quantity]]*Sales_Data[[#This Row],[Unit_Price]]</f>
        <v>3670.6499999999996</v>
      </c>
      <c r="R3409">
        <f>Sales_Data[[#This Row],[Gross_Sales]]*Sales_Data[[#This Row],[Discount]]</f>
        <v>550.59749999999997</v>
      </c>
      <c r="S3409">
        <f>Sales_Data[[#This Row],[Gross_Sales]]-Sales_Data[[#This Row],[Discount_Amount]]</f>
        <v>3120.0524999999998</v>
      </c>
      <c r="T3409">
        <f>Sales_Data[[#This Row],[Net Sales]]-Sales_Data[[#This Row],[Cost]]</f>
        <v>924.91249999999991</v>
      </c>
      <c r="U3409" s="2">
        <f>Sales_Data[[#This Row],[Profit]]/Sales_Data[[#This Row],[Net Sales]]</f>
        <v>0.29644132590717626</v>
      </c>
      <c r="V3409">
        <f>YEAR(Sales_Data[[#This Row],[Order_Date]])</f>
        <v>2025</v>
      </c>
      <c r="W3409" t="str">
        <f>TEXT(Sales_Data[[#This Row],[Order_Date]],"mmm")</f>
        <v>Jun</v>
      </c>
      <c r="X3409">
        <f>MONTH(Sales_Data[[#This Row],[Order_Date]])</f>
        <v>6</v>
      </c>
      <c r="Y3409" t="str">
        <f>"Q"&amp;ROUNDUP(MONTH(Sales_Data[[#This Row],[Order_Date]])/3,0)</f>
        <v>Q2</v>
      </c>
    </row>
    <row r="3410" spans="1:25" x14ac:dyDescent="0.3">
      <c r="A3410" t="s">
        <v>5046</v>
      </c>
      <c r="B3410" s="1">
        <v>45812</v>
      </c>
      <c r="C3410" t="s">
        <v>819</v>
      </c>
      <c r="D3410" t="s">
        <v>252</v>
      </c>
      <c r="E3410" t="s">
        <v>30</v>
      </c>
      <c r="F3410" t="s">
        <v>31</v>
      </c>
      <c r="G3410" t="s">
        <v>41</v>
      </c>
      <c r="H3410" t="s">
        <v>171</v>
      </c>
      <c r="I3410" t="s">
        <v>191</v>
      </c>
      <c r="J3410">
        <v>1</v>
      </c>
      <c r="K3410">
        <v>4877.9399999999996</v>
      </c>
      <c r="L3410">
        <v>0.1</v>
      </c>
      <c r="M3410">
        <v>2839.45</v>
      </c>
      <c r="N3410" t="s">
        <v>52</v>
      </c>
      <c r="O3410" t="s">
        <v>35</v>
      </c>
      <c r="P3410" t="s">
        <v>44</v>
      </c>
      <c r="Q3410">
        <f>Sales_Data[[#This Row],[Quantity]]*Sales_Data[[#This Row],[Unit_Price]]</f>
        <v>4877.9399999999996</v>
      </c>
      <c r="R3410">
        <f>Sales_Data[[#This Row],[Gross_Sales]]*Sales_Data[[#This Row],[Discount]]</f>
        <v>487.79399999999998</v>
      </c>
      <c r="S3410">
        <f>Sales_Data[[#This Row],[Gross_Sales]]-Sales_Data[[#This Row],[Discount_Amount]]</f>
        <v>4390.1459999999997</v>
      </c>
      <c r="T3410">
        <f>Sales_Data[[#This Row],[Net Sales]]-Sales_Data[[#This Row],[Cost]]</f>
        <v>1550.6959999999999</v>
      </c>
      <c r="U3410" s="2">
        <f>Sales_Data[[#This Row],[Profit]]/Sales_Data[[#This Row],[Net Sales]]</f>
        <v>0.35322196573872489</v>
      </c>
      <c r="V3410">
        <f>YEAR(Sales_Data[[#This Row],[Order_Date]])</f>
        <v>2025</v>
      </c>
      <c r="W3410" t="str">
        <f>TEXT(Sales_Data[[#This Row],[Order_Date]],"mmm")</f>
        <v>Jun</v>
      </c>
      <c r="X3410">
        <f>MONTH(Sales_Data[[#This Row],[Order_Date]])</f>
        <v>6</v>
      </c>
      <c r="Y3410" t="str">
        <f>"Q"&amp;ROUNDUP(MONTH(Sales_Data[[#This Row],[Order_Date]])/3,0)</f>
        <v>Q2</v>
      </c>
    </row>
    <row r="3411" spans="1:25" x14ac:dyDescent="0.3">
      <c r="A3411" t="s">
        <v>5047</v>
      </c>
      <c r="B3411" s="1">
        <v>46020</v>
      </c>
      <c r="C3411" t="s">
        <v>1076</v>
      </c>
      <c r="D3411" t="s">
        <v>266</v>
      </c>
      <c r="E3411" t="s">
        <v>48</v>
      </c>
      <c r="F3411" t="s">
        <v>126</v>
      </c>
      <c r="G3411" t="s">
        <v>67</v>
      </c>
      <c r="H3411" t="s">
        <v>68</v>
      </c>
      <c r="I3411" t="s">
        <v>97</v>
      </c>
      <c r="J3411">
        <v>1</v>
      </c>
      <c r="K3411">
        <v>45517.37</v>
      </c>
      <c r="L3411">
        <v>0.1</v>
      </c>
      <c r="M3411">
        <v>27331.040000000001</v>
      </c>
      <c r="N3411" t="s">
        <v>52</v>
      </c>
      <c r="O3411" t="s">
        <v>35</v>
      </c>
      <c r="P3411" t="s">
        <v>44</v>
      </c>
      <c r="Q3411">
        <f>Sales_Data[[#This Row],[Quantity]]*Sales_Data[[#This Row],[Unit_Price]]</f>
        <v>45517.37</v>
      </c>
      <c r="R3411">
        <f>Sales_Data[[#This Row],[Gross_Sales]]*Sales_Data[[#This Row],[Discount]]</f>
        <v>4551.7370000000001</v>
      </c>
      <c r="S3411">
        <f>Sales_Data[[#This Row],[Gross_Sales]]-Sales_Data[[#This Row],[Discount_Amount]]</f>
        <v>40965.633000000002</v>
      </c>
      <c r="T3411">
        <f>Sales_Data[[#This Row],[Net Sales]]-Sales_Data[[#This Row],[Cost]]</f>
        <v>13634.593000000001</v>
      </c>
      <c r="U3411" s="2">
        <f>Sales_Data[[#This Row],[Profit]]/Sales_Data[[#This Row],[Net Sales]]</f>
        <v>0.33283003340873557</v>
      </c>
      <c r="V3411">
        <f>YEAR(Sales_Data[[#This Row],[Order_Date]])</f>
        <v>2025</v>
      </c>
      <c r="W3411" t="str">
        <f>TEXT(Sales_Data[[#This Row],[Order_Date]],"mmm")</f>
        <v>Dec</v>
      </c>
      <c r="X3411">
        <f>MONTH(Sales_Data[[#This Row],[Order_Date]])</f>
        <v>12</v>
      </c>
      <c r="Y3411" t="str">
        <f>"Q"&amp;ROUNDUP(MONTH(Sales_Data[[#This Row],[Order_Date]])/3,0)</f>
        <v>Q4</v>
      </c>
    </row>
    <row r="3412" spans="1:25" x14ac:dyDescent="0.3">
      <c r="A3412" t="s">
        <v>5048</v>
      </c>
      <c r="B3412" s="1">
        <v>45891</v>
      </c>
      <c r="C3412" t="s">
        <v>105</v>
      </c>
      <c r="D3412" t="s">
        <v>112</v>
      </c>
      <c r="E3412" t="s">
        <v>30</v>
      </c>
      <c r="F3412" t="s">
        <v>156</v>
      </c>
      <c r="G3412" t="s">
        <v>32</v>
      </c>
      <c r="H3412" t="s">
        <v>33</v>
      </c>
      <c r="I3412" t="s">
        <v>34</v>
      </c>
      <c r="J3412">
        <v>3</v>
      </c>
      <c r="K3412">
        <v>2916.88</v>
      </c>
      <c r="L3412">
        <v>0</v>
      </c>
      <c r="M3412">
        <v>6037.63</v>
      </c>
      <c r="N3412" t="s">
        <v>52</v>
      </c>
      <c r="O3412" t="s">
        <v>35</v>
      </c>
      <c r="P3412" t="s">
        <v>71</v>
      </c>
      <c r="Q3412">
        <f>Sales_Data[[#This Row],[Quantity]]*Sales_Data[[#This Row],[Unit_Price]]</f>
        <v>8750.64</v>
      </c>
      <c r="R3412">
        <f>Sales_Data[[#This Row],[Gross_Sales]]*Sales_Data[[#This Row],[Discount]]</f>
        <v>0</v>
      </c>
      <c r="S3412">
        <f>Sales_Data[[#This Row],[Gross_Sales]]-Sales_Data[[#This Row],[Discount_Amount]]</f>
        <v>8750.64</v>
      </c>
      <c r="T3412">
        <f>Sales_Data[[#This Row],[Net Sales]]-Sales_Data[[#This Row],[Cost]]</f>
        <v>2713.0099999999993</v>
      </c>
      <c r="U3412" s="2">
        <f>Sales_Data[[#This Row],[Profit]]/Sales_Data[[#This Row],[Net Sales]]</f>
        <v>0.31003560882404024</v>
      </c>
      <c r="V3412">
        <f>YEAR(Sales_Data[[#This Row],[Order_Date]])</f>
        <v>2025</v>
      </c>
      <c r="W3412" t="str">
        <f>TEXT(Sales_Data[[#This Row],[Order_Date]],"mmm")</f>
        <v>Aug</v>
      </c>
      <c r="X3412">
        <f>MONTH(Sales_Data[[#This Row],[Order_Date]])</f>
        <v>8</v>
      </c>
      <c r="Y3412" t="str">
        <f>"Q"&amp;ROUNDUP(MONTH(Sales_Data[[#This Row],[Order_Date]])/3,0)</f>
        <v>Q3</v>
      </c>
    </row>
    <row r="3413" spans="1:25" x14ac:dyDescent="0.3">
      <c r="A3413" t="s">
        <v>5049</v>
      </c>
      <c r="B3413" s="1">
        <v>45708</v>
      </c>
      <c r="C3413" t="s">
        <v>5050</v>
      </c>
      <c r="D3413" t="s">
        <v>145</v>
      </c>
      <c r="E3413" t="s">
        <v>48</v>
      </c>
      <c r="F3413" t="s">
        <v>126</v>
      </c>
      <c r="G3413" t="s">
        <v>67</v>
      </c>
      <c r="H3413" t="s">
        <v>121</v>
      </c>
      <c r="I3413" t="s">
        <v>142</v>
      </c>
      <c r="J3413">
        <v>1</v>
      </c>
      <c r="K3413">
        <v>24803</v>
      </c>
      <c r="L3413">
        <v>0</v>
      </c>
      <c r="M3413">
        <v>20125.669999999998</v>
      </c>
      <c r="N3413" t="s">
        <v>24</v>
      </c>
      <c r="O3413" t="s">
        <v>35</v>
      </c>
      <c r="P3413" t="s">
        <v>44</v>
      </c>
      <c r="Q3413">
        <f>Sales_Data[[#This Row],[Quantity]]*Sales_Data[[#This Row],[Unit_Price]]</f>
        <v>24803</v>
      </c>
      <c r="R3413">
        <f>Sales_Data[[#This Row],[Gross_Sales]]*Sales_Data[[#This Row],[Discount]]</f>
        <v>0</v>
      </c>
      <c r="S3413">
        <f>Sales_Data[[#This Row],[Gross_Sales]]-Sales_Data[[#This Row],[Discount_Amount]]</f>
        <v>24803</v>
      </c>
      <c r="T3413">
        <f>Sales_Data[[#This Row],[Net Sales]]-Sales_Data[[#This Row],[Cost]]</f>
        <v>4677.3300000000017</v>
      </c>
      <c r="U3413" s="2">
        <f>Sales_Data[[#This Row],[Profit]]/Sales_Data[[#This Row],[Net Sales]]</f>
        <v>0.18857920412853291</v>
      </c>
      <c r="V3413">
        <f>YEAR(Sales_Data[[#This Row],[Order_Date]])</f>
        <v>2025</v>
      </c>
      <c r="W3413" t="str">
        <f>TEXT(Sales_Data[[#This Row],[Order_Date]],"mmm")</f>
        <v>Feb</v>
      </c>
      <c r="X3413">
        <f>MONTH(Sales_Data[[#This Row],[Order_Date]])</f>
        <v>2</v>
      </c>
      <c r="Y3413" t="str">
        <f>"Q"&amp;ROUNDUP(MONTH(Sales_Data[[#This Row],[Order_Date]])/3,0)</f>
        <v>Q1</v>
      </c>
    </row>
    <row r="3414" spans="1:25" x14ac:dyDescent="0.3">
      <c r="A3414" t="s">
        <v>5051</v>
      </c>
      <c r="B3414" s="1">
        <v>45963</v>
      </c>
      <c r="C3414" t="s">
        <v>5052</v>
      </c>
      <c r="D3414" t="s">
        <v>685</v>
      </c>
      <c r="E3414" t="s">
        <v>119</v>
      </c>
      <c r="F3414" t="s">
        <v>538</v>
      </c>
      <c r="G3414" t="s">
        <v>67</v>
      </c>
      <c r="H3414" t="s">
        <v>68</v>
      </c>
      <c r="I3414" t="s">
        <v>97</v>
      </c>
      <c r="J3414">
        <v>2</v>
      </c>
      <c r="K3414">
        <v>877.31</v>
      </c>
      <c r="L3414">
        <v>0</v>
      </c>
      <c r="M3414">
        <v>1525.8</v>
      </c>
      <c r="N3414" t="s">
        <v>109</v>
      </c>
      <c r="O3414" t="s">
        <v>35</v>
      </c>
      <c r="P3414" t="s">
        <v>71</v>
      </c>
      <c r="Q3414">
        <f>Sales_Data[[#This Row],[Quantity]]*Sales_Data[[#This Row],[Unit_Price]]</f>
        <v>1754.62</v>
      </c>
      <c r="R3414">
        <f>Sales_Data[[#This Row],[Gross_Sales]]*Sales_Data[[#This Row],[Discount]]</f>
        <v>0</v>
      </c>
      <c r="S3414">
        <f>Sales_Data[[#This Row],[Gross_Sales]]-Sales_Data[[#This Row],[Discount_Amount]]</f>
        <v>1754.62</v>
      </c>
      <c r="T3414">
        <f>Sales_Data[[#This Row],[Net Sales]]-Sales_Data[[#This Row],[Cost]]</f>
        <v>228.81999999999994</v>
      </c>
      <c r="U3414" s="2">
        <f>Sales_Data[[#This Row],[Profit]]/Sales_Data[[#This Row],[Net Sales]]</f>
        <v>0.13041000330555902</v>
      </c>
      <c r="V3414">
        <f>YEAR(Sales_Data[[#This Row],[Order_Date]])</f>
        <v>2025</v>
      </c>
      <c r="W3414" t="str">
        <f>TEXT(Sales_Data[[#This Row],[Order_Date]],"mmm")</f>
        <v>Nov</v>
      </c>
      <c r="X3414">
        <f>MONTH(Sales_Data[[#This Row],[Order_Date]])</f>
        <v>11</v>
      </c>
      <c r="Y3414" t="str">
        <f>"Q"&amp;ROUNDUP(MONTH(Sales_Data[[#This Row],[Order_Date]])/3,0)</f>
        <v>Q4</v>
      </c>
    </row>
    <row r="3415" spans="1:25" x14ac:dyDescent="0.3">
      <c r="A3415" t="s">
        <v>5053</v>
      </c>
      <c r="B3415" s="1">
        <v>45919</v>
      </c>
      <c r="C3415" t="s">
        <v>561</v>
      </c>
      <c r="D3415" t="s">
        <v>317</v>
      </c>
      <c r="E3415" t="s">
        <v>19</v>
      </c>
      <c r="F3415" t="s">
        <v>113</v>
      </c>
      <c r="G3415" t="s">
        <v>32</v>
      </c>
      <c r="H3415" t="s">
        <v>33</v>
      </c>
      <c r="I3415" t="s">
        <v>161</v>
      </c>
      <c r="J3415">
        <v>2</v>
      </c>
      <c r="K3415">
        <v>7086.05</v>
      </c>
      <c r="L3415">
        <v>0</v>
      </c>
      <c r="M3415">
        <v>10502.06</v>
      </c>
      <c r="N3415" t="s">
        <v>52</v>
      </c>
      <c r="O3415" t="s">
        <v>35</v>
      </c>
      <c r="P3415" t="s">
        <v>26</v>
      </c>
      <c r="Q3415">
        <f>Sales_Data[[#This Row],[Quantity]]*Sales_Data[[#This Row],[Unit_Price]]</f>
        <v>14172.1</v>
      </c>
      <c r="R3415">
        <f>Sales_Data[[#This Row],[Gross_Sales]]*Sales_Data[[#This Row],[Discount]]</f>
        <v>0</v>
      </c>
      <c r="S3415">
        <f>Sales_Data[[#This Row],[Gross_Sales]]-Sales_Data[[#This Row],[Discount_Amount]]</f>
        <v>14172.1</v>
      </c>
      <c r="T3415">
        <f>Sales_Data[[#This Row],[Net Sales]]-Sales_Data[[#This Row],[Cost]]</f>
        <v>3670.0400000000009</v>
      </c>
      <c r="U3415" s="2">
        <f>Sales_Data[[#This Row],[Profit]]/Sales_Data[[#This Row],[Net Sales]]</f>
        <v>0.25896232738973057</v>
      </c>
      <c r="V3415">
        <f>YEAR(Sales_Data[[#This Row],[Order_Date]])</f>
        <v>2025</v>
      </c>
      <c r="W3415" t="str">
        <f>TEXT(Sales_Data[[#This Row],[Order_Date]],"mmm")</f>
        <v>Sep</v>
      </c>
      <c r="X3415">
        <f>MONTH(Sales_Data[[#This Row],[Order_Date]])</f>
        <v>9</v>
      </c>
      <c r="Y3415" t="str">
        <f>"Q"&amp;ROUNDUP(MONTH(Sales_Data[[#This Row],[Order_Date]])/3,0)</f>
        <v>Q3</v>
      </c>
    </row>
    <row r="3416" spans="1:25" x14ac:dyDescent="0.3">
      <c r="A3416" t="s">
        <v>5054</v>
      </c>
      <c r="B3416" s="1">
        <v>45972</v>
      </c>
      <c r="C3416" t="s">
        <v>4482</v>
      </c>
      <c r="D3416" t="s">
        <v>317</v>
      </c>
      <c r="E3416" t="s">
        <v>119</v>
      </c>
      <c r="F3416" t="s">
        <v>538</v>
      </c>
      <c r="G3416" t="s">
        <v>75</v>
      </c>
      <c r="H3416" t="s">
        <v>256</v>
      </c>
      <c r="I3416" t="s">
        <v>334</v>
      </c>
      <c r="J3416">
        <v>1</v>
      </c>
      <c r="K3416">
        <v>4740.76</v>
      </c>
      <c r="L3416">
        <v>0.1</v>
      </c>
      <c r="M3416">
        <v>3056.96</v>
      </c>
      <c r="N3416" t="s">
        <v>52</v>
      </c>
      <c r="O3416" t="s">
        <v>35</v>
      </c>
      <c r="P3416" t="s">
        <v>71</v>
      </c>
      <c r="Q3416">
        <f>Sales_Data[[#This Row],[Quantity]]*Sales_Data[[#This Row],[Unit_Price]]</f>
        <v>4740.76</v>
      </c>
      <c r="R3416">
        <f>Sales_Data[[#This Row],[Gross_Sales]]*Sales_Data[[#This Row],[Discount]]</f>
        <v>474.07600000000002</v>
      </c>
      <c r="S3416">
        <f>Sales_Data[[#This Row],[Gross_Sales]]-Sales_Data[[#This Row],[Discount_Amount]]</f>
        <v>4266.6840000000002</v>
      </c>
      <c r="T3416">
        <f>Sales_Data[[#This Row],[Net Sales]]-Sales_Data[[#This Row],[Cost]]</f>
        <v>1209.7240000000002</v>
      </c>
      <c r="U3416" s="2">
        <f>Sales_Data[[#This Row],[Profit]]/Sales_Data[[#This Row],[Net Sales]]</f>
        <v>0.28352791066786293</v>
      </c>
      <c r="V3416">
        <f>YEAR(Sales_Data[[#This Row],[Order_Date]])</f>
        <v>2025</v>
      </c>
      <c r="W3416" t="str">
        <f>TEXT(Sales_Data[[#This Row],[Order_Date]],"mmm")</f>
        <v>Nov</v>
      </c>
      <c r="X3416">
        <f>MONTH(Sales_Data[[#This Row],[Order_Date]])</f>
        <v>11</v>
      </c>
      <c r="Y3416" t="str">
        <f>"Q"&amp;ROUNDUP(MONTH(Sales_Data[[#This Row],[Order_Date]])/3,0)</f>
        <v>Q4</v>
      </c>
    </row>
    <row r="3417" spans="1:25" x14ac:dyDescent="0.3">
      <c r="A3417" t="s">
        <v>5055</v>
      </c>
      <c r="B3417" s="1">
        <v>45782</v>
      </c>
      <c r="C3417" t="s">
        <v>4041</v>
      </c>
      <c r="D3417" t="s">
        <v>447</v>
      </c>
      <c r="E3417" t="s">
        <v>48</v>
      </c>
      <c r="F3417" t="s">
        <v>126</v>
      </c>
      <c r="G3417" t="s">
        <v>41</v>
      </c>
      <c r="H3417" t="s">
        <v>171</v>
      </c>
      <c r="I3417" t="s">
        <v>172</v>
      </c>
      <c r="J3417">
        <v>2</v>
      </c>
      <c r="K3417">
        <v>14927.68</v>
      </c>
      <c r="L3417">
        <v>0.05</v>
      </c>
      <c r="M3417">
        <v>23920.05</v>
      </c>
      <c r="N3417" t="s">
        <v>70</v>
      </c>
      <c r="O3417" t="s">
        <v>25</v>
      </c>
      <c r="P3417" t="s">
        <v>44</v>
      </c>
      <c r="Q3417">
        <f>Sales_Data[[#This Row],[Quantity]]*Sales_Data[[#This Row],[Unit_Price]]</f>
        <v>29855.360000000001</v>
      </c>
      <c r="R3417">
        <f>Sales_Data[[#This Row],[Gross_Sales]]*Sales_Data[[#This Row],[Discount]]</f>
        <v>1492.768</v>
      </c>
      <c r="S3417">
        <f>Sales_Data[[#This Row],[Gross_Sales]]-Sales_Data[[#This Row],[Discount_Amount]]</f>
        <v>28362.592000000001</v>
      </c>
      <c r="T3417">
        <f>Sales_Data[[#This Row],[Net Sales]]-Sales_Data[[#This Row],[Cost]]</f>
        <v>4442.5420000000013</v>
      </c>
      <c r="U3417" s="2">
        <f>Sales_Data[[#This Row],[Profit]]/Sales_Data[[#This Row],[Net Sales]]</f>
        <v>0.15663385067204016</v>
      </c>
      <c r="V3417">
        <f>YEAR(Sales_Data[[#This Row],[Order_Date]])</f>
        <v>2025</v>
      </c>
      <c r="W3417" t="str">
        <f>TEXT(Sales_Data[[#This Row],[Order_Date]],"mmm")</f>
        <v>May</v>
      </c>
      <c r="X3417">
        <f>MONTH(Sales_Data[[#This Row],[Order_Date]])</f>
        <v>5</v>
      </c>
      <c r="Y3417" t="str">
        <f>"Q"&amp;ROUNDUP(MONTH(Sales_Data[[#This Row],[Order_Date]])/3,0)</f>
        <v>Q2</v>
      </c>
    </row>
    <row r="3418" spans="1:25" x14ac:dyDescent="0.3">
      <c r="A3418" t="s">
        <v>5056</v>
      </c>
      <c r="B3418" s="1">
        <v>45902</v>
      </c>
      <c r="C3418" t="s">
        <v>5057</v>
      </c>
      <c r="D3418" t="s">
        <v>238</v>
      </c>
      <c r="E3418" t="s">
        <v>19</v>
      </c>
      <c r="F3418" t="s">
        <v>57</v>
      </c>
      <c r="G3418" t="s">
        <v>67</v>
      </c>
      <c r="H3418" t="s">
        <v>133</v>
      </c>
      <c r="I3418" t="s">
        <v>138</v>
      </c>
      <c r="J3418">
        <v>2</v>
      </c>
      <c r="K3418">
        <v>3695.27</v>
      </c>
      <c r="L3418">
        <v>0.1</v>
      </c>
      <c r="M3418">
        <v>5301.2</v>
      </c>
      <c r="N3418" t="s">
        <v>83</v>
      </c>
      <c r="O3418" t="s">
        <v>35</v>
      </c>
      <c r="P3418" t="s">
        <v>44</v>
      </c>
      <c r="Q3418">
        <f>Sales_Data[[#This Row],[Quantity]]*Sales_Data[[#This Row],[Unit_Price]]</f>
        <v>7390.54</v>
      </c>
      <c r="R3418">
        <f>Sales_Data[[#This Row],[Gross_Sales]]*Sales_Data[[#This Row],[Discount]]</f>
        <v>739.05400000000009</v>
      </c>
      <c r="S3418">
        <f>Sales_Data[[#This Row],[Gross_Sales]]-Sales_Data[[#This Row],[Discount_Amount]]</f>
        <v>6651.4859999999999</v>
      </c>
      <c r="T3418">
        <f>Sales_Data[[#This Row],[Net Sales]]-Sales_Data[[#This Row],[Cost]]</f>
        <v>1350.2860000000001</v>
      </c>
      <c r="U3418" s="2">
        <f>Sales_Data[[#This Row],[Profit]]/Sales_Data[[#This Row],[Net Sales]]</f>
        <v>0.20300516305679664</v>
      </c>
      <c r="V3418">
        <f>YEAR(Sales_Data[[#This Row],[Order_Date]])</f>
        <v>2025</v>
      </c>
      <c r="W3418" t="str">
        <f>TEXT(Sales_Data[[#This Row],[Order_Date]],"mmm")</f>
        <v>Sep</v>
      </c>
      <c r="X3418">
        <f>MONTH(Sales_Data[[#This Row],[Order_Date]])</f>
        <v>9</v>
      </c>
      <c r="Y3418" t="str">
        <f>"Q"&amp;ROUNDUP(MONTH(Sales_Data[[#This Row],[Order_Date]])/3,0)</f>
        <v>Q3</v>
      </c>
    </row>
    <row r="3419" spans="1:25" x14ac:dyDescent="0.3">
      <c r="A3419" t="s">
        <v>5058</v>
      </c>
      <c r="B3419" s="1">
        <v>45687</v>
      </c>
      <c r="C3419" t="s">
        <v>1384</v>
      </c>
      <c r="D3419" t="s">
        <v>290</v>
      </c>
      <c r="E3419" t="s">
        <v>48</v>
      </c>
      <c r="F3419" t="s">
        <v>126</v>
      </c>
      <c r="G3419" t="s">
        <v>32</v>
      </c>
      <c r="H3419" t="s">
        <v>33</v>
      </c>
      <c r="I3419" t="s">
        <v>34</v>
      </c>
      <c r="J3419">
        <v>1</v>
      </c>
      <c r="K3419">
        <v>33784.449999999997</v>
      </c>
      <c r="L3419">
        <v>0</v>
      </c>
      <c r="M3419">
        <v>23096.67</v>
      </c>
      <c r="N3419" t="s">
        <v>24</v>
      </c>
      <c r="O3419" t="s">
        <v>35</v>
      </c>
      <c r="P3419" t="s">
        <v>71</v>
      </c>
      <c r="Q3419">
        <f>Sales_Data[[#This Row],[Quantity]]*Sales_Data[[#This Row],[Unit_Price]]</f>
        <v>33784.449999999997</v>
      </c>
      <c r="R3419">
        <f>Sales_Data[[#This Row],[Gross_Sales]]*Sales_Data[[#This Row],[Discount]]</f>
        <v>0</v>
      </c>
      <c r="S3419">
        <f>Sales_Data[[#This Row],[Gross_Sales]]-Sales_Data[[#This Row],[Discount_Amount]]</f>
        <v>33784.449999999997</v>
      </c>
      <c r="T3419">
        <f>Sales_Data[[#This Row],[Net Sales]]-Sales_Data[[#This Row],[Cost]]</f>
        <v>10687.779999999999</v>
      </c>
      <c r="U3419" s="2">
        <f>Sales_Data[[#This Row],[Profit]]/Sales_Data[[#This Row],[Net Sales]]</f>
        <v>0.31635204953758311</v>
      </c>
      <c r="V3419">
        <f>YEAR(Sales_Data[[#This Row],[Order_Date]])</f>
        <v>2025</v>
      </c>
      <c r="W3419" t="str">
        <f>TEXT(Sales_Data[[#This Row],[Order_Date]],"mmm")</f>
        <v>Jan</v>
      </c>
      <c r="X3419">
        <f>MONTH(Sales_Data[[#This Row],[Order_Date]])</f>
        <v>1</v>
      </c>
      <c r="Y3419" t="str">
        <f>"Q"&amp;ROUNDUP(MONTH(Sales_Data[[#This Row],[Order_Date]])/3,0)</f>
        <v>Q1</v>
      </c>
    </row>
    <row r="3420" spans="1:25" x14ac:dyDescent="0.3">
      <c r="A3420" t="s">
        <v>5059</v>
      </c>
      <c r="B3420" s="1">
        <v>45779</v>
      </c>
      <c r="C3420" t="s">
        <v>626</v>
      </c>
      <c r="D3420" t="s">
        <v>1026</v>
      </c>
      <c r="E3420" t="s">
        <v>39</v>
      </c>
      <c r="F3420" t="s">
        <v>202</v>
      </c>
      <c r="G3420" t="s">
        <v>32</v>
      </c>
      <c r="H3420" t="s">
        <v>50</v>
      </c>
      <c r="I3420" t="s">
        <v>58</v>
      </c>
      <c r="J3420">
        <v>3</v>
      </c>
      <c r="K3420">
        <v>4266.97</v>
      </c>
      <c r="L3420">
        <v>0.05</v>
      </c>
      <c r="M3420">
        <v>9241.34</v>
      </c>
      <c r="N3420" t="s">
        <v>52</v>
      </c>
      <c r="O3420" t="s">
        <v>35</v>
      </c>
      <c r="P3420" t="s">
        <v>44</v>
      </c>
      <c r="Q3420">
        <f>Sales_Data[[#This Row],[Quantity]]*Sales_Data[[#This Row],[Unit_Price]]</f>
        <v>12800.91</v>
      </c>
      <c r="R3420">
        <f>Sales_Data[[#This Row],[Gross_Sales]]*Sales_Data[[#This Row],[Discount]]</f>
        <v>640.04550000000006</v>
      </c>
      <c r="S3420">
        <f>Sales_Data[[#This Row],[Gross_Sales]]-Sales_Data[[#This Row],[Discount_Amount]]</f>
        <v>12160.8645</v>
      </c>
      <c r="T3420">
        <f>Sales_Data[[#This Row],[Net Sales]]-Sales_Data[[#This Row],[Cost]]</f>
        <v>2919.5244999999995</v>
      </c>
      <c r="U3420" s="2">
        <f>Sales_Data[[#This Row],[Profit]]/Sales_Data[[#This Row],[Net Sales]]</f>
        <v>0.24007540746794767</v>
      </c>
      <c r="V3420">
        <f>YEAR(Sales_Data[[#This Row],[Order_Date]])</f>
        <v>2025</v>
      </c>
      <c r="W3420" t="str">
        <f>TEXT(Sales_Data[[#This Row],[Order_Date]],"mmm")</f>
        <v>May</v>
      </c>
      <c r="X3420">
        <f>MONTH(Sales_Data[[#This Row],[Order_Date]])</f>
        <v>5</v>
      </c>
      <c r="Y3420" t="str">
        <f>"Q"&amp;ROUNDUP(MONTH(Sales_Data[[#This Row],[Order_Date]])/3,0)</f>
        <v>Q2</v>
      </c>
    </row>
    <row r="3421" spans="1:25" x14ac:dyDescent="0.3">
      <c r="A3421" t="s">
        <v>5060</v>
      </c>
      <c r="B3421" s="1">
        <v>45782</v>
      </c>
      <c r="C3421" t="s">
        <v>4365</v>
      </c>
      <c r="D3421" t="s">
        <v>916</v>
      </c>
      <c r="E3421" t="s">
        <v>30</v>
      </c>
      <c r="F3421" t="s">
        <v>210</v>
      </c>
      <c r="G3421" t="s">
        <v>67</v>
      </c>
      <c r="H3421" t="s">
        <v>121</v>
      </c>
      <c r="I3421" t="s">
        <v>122</v>
      </c>
      <c r="J3421">
        <v>1</v>
      </c>
      <c r="K3421">
        <v>1389.61</v>
      </c>
      <c r="L3421">
        <v>0.15</v>
      </c>
      <c r="M3421">
        <v>1003.64</v>
      </c>
      <c r="N3421" t="s">
        <v>52</v>
      </c>
      <c r="O3421" t="s">
        <v>35</v>
      </c>
      <c r="P3421" t="s">
        <v>26</v>
      </c>
      <c r="Q3421">
        <f>Sales_Data[[#This Row],[Quantity]]*Sales_Data[[#This Row],[Unit_Price]]</f>
        <v>1389.61</v>
      </c>
      <c r="R3421">
        <f>Sales_Data[[#This Row],[Gross_Sales]]*Sales_Data[[#This Row],[Discount]]</f>
        <v>208.44149999999999</v>
      </c>
      <c r="S3421">
        <f>Sales_Data[[#This Row],[Gross_Sales]]-Sales_Data[[#This Row],[Discount_Amount]]</f>
        <v>1181.1685</v>
      </c>
      <c r="T3421">
        <f>Sales_Data[[#This Row],[Net Sales]]-Sales_Data[[#This Row],[Cost]]</f>
        <v>177.52850000000001</v>
      </c>
      <c r="U3421" s="2">
        <f>Sales_Data[[#This Row],[Profit]]/Sales_Data[[#This Row],[Net Sales]]</f>
        <v>0.15029904708769326</v>
      </c>
      <c r="V3421">
        <f>YEAR(Sales_Data[[#This Row],[Order_Date]])</f>
        <v>2025</v>
      </c>
      <c r="W3421" t="str">
        <f>TEXT(Sales_Data[[#This Row],[Order_Date]],"mmm")</f>
        <v>May</v>
      </c>
      <c r="X3421">
        <f>MONTH(Sales_Data[[#This Row],[Order_Date]])</f>
        <v>5</v>
      </c>
      <c r="Y3421" t="str">
        <f>"Q"&amp;ROUNDUP(MONTH(Sales_Data[[#This Row],[Order_Date]])/3,0)</f>
        <v>Q2</v>
      </c>
    </row>
    <row r="3422" spans="1:25" x14ac:dyDescent="0.3">
      <c r="A3422" t="s">
        <v>5061</v>
      </c>
      <c r="B3422" s="1">
        <v>45694</v>
      </c>
      <c r="C3422" t="s">
        <v>2858</v>
      </c>
      <c r="D3422" t="s">
        <v>436</v>
      </c>
      <c r="E3422" t="s">
        <v>39</v>
      </c>
      <c r="F3422" t="s">
        <v>202</v>
      </c>
      <c r="G3422" t="s">
        <v>67</v>
      </c>
      <c r="H3422" t="s">
        <v>68</v>
      </c>
      <c r="I3422" t="s">
        <v>69</v>
      </c>
      <c r="J3422">
        <v>2</v>
      </c>
      <c r="K3422">
        <v>4276.7700000000004</v>
      </c>
      <c r="L3422">
        <v>0.15</v>
      </c>
      <c r="M3422">
        <v>5755.31</v>
      </c>
      <c r="N3422" t="s">
        <v>52</v>
      </c>
      <c r="O3422" t="s">
        <v>35</v>
      </c>
      <c r="P3422" t="s">
        <v>44</v>
      </c>
      <c r="Q3422">
        <f>Sales_Data[[#This Row],[Quantity]]*Sales_Data[[#This Row],[Unit_Price]]</f>
        <v>8553.5400000000009</v>
      </c>
      <c r="R3422">
        <f>Sales_Data[[#This Row],[Gross_Sales]]*Sales_Data[[#This Row],[Discount]]</f>
        <v>1283.0310000000002</v>
      </c>
      <c r="S3422">
        <f>Sales_Data[[#This Row],[Gross_Sales]]-Sales_Data[[#This Row],[Discount_Amount]]</f>
        <v>7270.5090000000009</v>
      </c>
      <c r="T3422">
        <f>Sales_Data[[#This Row],[Net Sales]]-Sales_Data[[#This Row],[Cost]]</f>
        <v>1515.1990000000005</v>
      </c>
      <c r="U3422" s="2">
        <f>Sales_Data[[#This Row],[Profit]]/Sales_Data[[#This Row],[Net Sales]]</f>
        <v>0.20840342815062884</v>
      </c>
      <c r="V3422">
        <f>YEAR(Sales_Data[[#This Row],[Order_Date]])</f>
        <v>2025</v>
      </c>
      <c r="W3422" t="str">
        <f>TEXT(Sales_Data[[#This Row],[Order_Date]],"mmm")</f>
        <v>Feb</v>
      </c>
      <c r="X3422">
        <f>MONTH(Sales_Data[[#This Row],[Order_Date]])</f>
        <v>2</v>
      </c>
      <c r="Y3422" t="str">
        <f>"Q"&amp;ROUNDUP(MONTH(Sales_Data[[#This Row],[Order_Date]])/3,0)</f>
        <v>Q1</v>
      </c>
    </row>
    <row r="3423" spans="1:25" x14ac:dyDescent="0.3">
      <c r="A3423" t="s">
        <v>5062</v>
      </c>
      <c r="B3423" s="1">
        <v>45827</v>
      </c>
      <c r="C3423" t="s">
        <v>5063</v>
      </c>
      <c r="D3423" t="s">
        <v>715</v>
      </c>
      <c r="E3423" t="s">
        <v>39</v>
      </c>
      <c r="F3423" t="s">
        <v>405</v>
      </c>
      <c r="G3423" t="s">
        <v>75</v>
      </c>
      <c r="H3423" t="s">
        <v>114</v>
      </c>
      <c r="I3423" t="s">
        <v>115</v>
      </c>
      <c r="J3423">
        <v>2</v>
      </c>
      <c r="K3423">
        <v>6342.24</v>
      </c>
      <c r="L3423">
        <v>0.15</v>
      </c>
      <c r="M3423">
        <v>7730.14</v>
      </c>
      <c r="N3423" t="s">
        <v>109</v>
      </c>
      <c r="O3423" t="s">
        <v>35</v>
      </c>
      <c r="P3423" t="s">
        <v>44</v>
      </c>
      <c r="Q3423">
        <f>Sales_Data[[#This Row],[Quantity]]*Sales_Data[[#This Row],[Unit_Price]]</f>
        <v>12684.48</v>
      </c>
      <c r="R3423">
        <f>Sales_Data[[#This Row],[Gross_Sales]]*Sales_Data[[#This Row],[Discount]]</f>
        <v>1902.6719999999998</v>
      </c>
      <c r="S3423">
        <f>Sales_Data[[#This Row],[Gross_Sales]]-Sales_Data[[#This Row],[Discount_Amount]]</f>
        <v>10781.807999999999</v>
      </c>
      <c r="T3423">
        <f>Sales_Data[[#This Row],[Net Sales]]-Sales_Data[[#This Row],[Cost]]</f>
        <v>3051.6679999999988</v>
      </c>
      <c r="U3423" s="2">
        <f>Sales_Data[[#This Row],[Profit]]/Sales_Data[[#This Row],[Net Sales]]</f>
        <v>0.28303861467390246</v>
      </c>
      <c r="V3423">
        <f>YEAR(Sales_Data[[#This Row],[Order_Date]])</f>
        <v>2025</v>
      </c>
      <c r="W3423" t="str">
        <f>TEXT(Sales_Data[[#This Row],[Order_Date]],"mmm")</f>
        <v>Jun</v>
      </c>
      <c r="X3423">
        <f>MONTH(Sales_Data[[#This Row],[Order_Date]])</f>
        <v>6</v>
      </c>
      <c r="Y3423" t="str">
        <f>"Q"&amp;ROUNDUP(MONTH(Sales_Data[[#This Row],[Order_Date]])/3,0)</f>
        <v>Q2</v>
      </c>
    </row>
    <row r="3424" spans="1:25" x14ac:dyDescent="0.3">
      <c r="A3424" t="s">
        <v>5064</v>
      </c>
      <c r="B3424" s="1">
        <v>45781</v>
      </c>
      <c r="C3424" t="s">
        <v>2126</v>
      </c>
      <c r="D3424" t="s">
        <v>1004</v>
      </c>
      <c r="E3424" t="s">
        <v>48</v>
      </c>
      <c r="F3424" t="s">
        <v>164</v>
      </c>
      <c r="G3424" t="s">
        <v>32</v>
      </c>
      <c r="H3424" t="s">
        <v>33</v>
      </c>
      <c r="I3424" t="s">
        <v>161</v>
      </c>
      <c r="J3424">
        <v>2</v>
      </c>
      <c r="K3424">
        <v>31546.5</v>
      </c>
      <c r="L3424">
        <v>0.1</v>
      </c>
      <c r="M3424">
        <v>41528.080000000002</v>
      </c>
      <c r="N3424" t="s">
        <v>70</v>
      </c>
      <c r="O3424" t="s">
        <v>25</v>
      </c>
      <c r="P3424" t="s">
        <v>71</v>
      </c>
      <c r="Q3424">
        <f>Sales_Data[[#This Row],[Quantity]]*Sales_Data[[#This Row],[Unit_Price]]</f>
        <v>63093</v>
      </c>
      <c r="R3424">
        <f>Sales_Data[[#This Row],[Gross_Sales]]*Sales_Data[[#This Row],[Discount]]</f>
        <v>6309.3</v>
      </c>
      <c r="S3424">
        <f>Sales_Data[[#This Row],[Gross_Sales]]-Sales_Data[[#This Row],[Discount_Amount]]</f>
        <v>56783.7</v>
      </c>
      <c r="T3424">
        <f>Sales_Data[[#This Row],[Net Sales]]-Sales_Data[[#This Row],[Cost]]</f>
        <v>15255.619999999995</v>
      </c>
      <c r="U3424" s="2">
        <f>Sales_Data[[#This Row],[Profit]]/Sales_Data[[#This Row],[Net Sales]]</f>
        <v>0.26866195756880928</v>
      </c>
      <c r="V3424">
        <f>YEAR(Sales_Data[[#This Row],[Order_Date]])</f>
        <v>2025</v>
      </c>
      <c r="W3424" t="str">
        <f>TEXT(Sales_Data[[#This Row],[Order_Date]],"mmm")</f>
        <v>May</v>
      </c>
      <c r="X3424">
        <f>MONTH(Sales_Data[[#This Row],[Order_Date]])</f>
        <v>5</v>
      </c>
      <c r="Y3424" t="str">
        <f>"Q"&amp;ROUNDUP(MONTH(Sales_Data[[#This Row],[Order_Date]])/3,0)</f>
        <v>Q2</v>
      </c>
    </row>
    <row r="3425" spans="1:25" x14ac:dyDescent="0.3">
      <c r="A3425" t="s">
        <v>5065</v>
      </c>
      <c r="B3425" s="1">
        <v>46014</v>
      </c>
      <c r="C3425" t="s">
        <v>4055</v>
      </c>
      <c r="D3425" t="s">
        <v>589</v>
      </c>
      <c r="E3425" t="s">
        <v>119</v>
      </c>
      <c r="F3425" t="s">
        <v>146</v>
      </c>
      <c r="G3425" t="s">
        <v>75</v>
      </c>
      <c r="H3425" t="s">
        <v>185</v>
      </c>
      <c r="I3425" t="s">
        <v>186</v>
      </c>
      <c r="J3425">
        <v>1</v>
      </c>
      <c r="K3425">
        <v>7787.82</v>
      </c>
      <c r="L3425">
        <v>0.1</v>
      </c>
      <c r="M3425">
        <v>5983.17</v>
      </c>
      <c r="N3425" t="s">
        <v>24</v>
      </c>
      <c r="O3425" t="s">
        <v>35</v>
      </c>
      <c r="P3425" t="s">
        <v>71</v>
      </c>
      <c r="Q3425">
        <f>Sales_Data[[#This Row],[Quantity]]*Sales_Data[[#This Row],[Unit_Price]]</f>
        <v>7787.82</v>
      </c>
      <c r="R3425">
        <f>Sales_Data[[#This Row],[Gross_Sales]]*Sales_Data[[#This Row],[Discount]]</f>
        <v>778.78200000000004</v>
      </c>
      <c r="S3425">
        <f>Sales_Data[[#This Row],[Gross_Sales]]-Sales_Data[[#This Row],[Discount_Amount]]</f>
        <v>7009.0379999999996</v>
      </c>
      <c r="T3425">
        <f>Sales_Data[[#This Row],[Net Sales]]-Sales_Data[[#This Row],[Cost]]</f>
        <v>1025.8679999999995</v>
      </c>
      <c r="U3425" s="2">
        <f>Sales_Data[[#This Row],[Profit]]/Sales_Data[[#This Row],[Net Sales]]</f>
        <v>0.14636359511818878</v>
      </c>
      <c r="V3425">
        <f>YEAR(Sales_Data[[#This Row],[Order_Date]])</f>
        <v>2025</v>
      </c>
      <c r="W3425" t="str">
        <f>TEXT(Sales_Data[[#This Row],[Order_Date]],"mmm")</f>
        <v>Dec</v>
      </c>
      <c r="X3425">
        <f>MONTH(Sales_Data[[#This Row],[Order_Date]])</f>
        <v>12</v>
      </c>
      <c r="Y3425" t="str">
        <f>"Q"&amp;ROUNDUP(MONTH(Sales_Data[[#This Row],[Order_Date]])/3,0)</f>
        <v>Q4</v>
      </c>
    </row>
    <row r="3426" spans="1:25" x14ac:dyDescent="0.3">
      <c r="A3426" t="s">
        <v>5066</v>
      </c>
      <c r="B3426" s="1">
        <v>45692</v>
      </c>
      <c r="C3426" t="s">
        <v>3780</v>
      </c>
      <c r="D3426" t="s">
        <v>313</v>
      </c>
      <c r="E3426" t="s">
        <v>39</v>
      </c>
      <c r="F3426" t="s">
        <v>405</v>
      </c>
      <c r="G3426" t="s">
        <v>32</v>
      </c>
      <c r="H3426" t="s">
        <v>33</v>
      </c>
      <c r="I3426" t="s">
        <v>34</v>
      </c>
      <c r="J3426">
        <v>2</v>
      </c>
      <c r="K3426">
        <v>6519.99</v>
      </c>
      <c r="L3426">
        <v>0.15</v>
      </c>
      <c r="M3426">
        <v>8912.58</v>
      </c>
      <c r="N3426" t="s">
        <v>70</v>
      </c>
      <c r="O3426" t="s">
        <v>35</v>
      </c>
      <c r="P3426" t="s">
        <v>26</v>
      </c>
      <c r="Q3426">
        <f>Sales_Data[[#This Row],[Quantity]]*Sales_Data[[#This Row],[Unit_Price]]</f>
        <v>13039.98</v>
      </c>
      <c r="R3426">
        <f>Sales_Data[[#This Row],[Gross_Sales]]*Sales_Data[[#This Row],[Discount]]</f>
        <v>1955.9969999999998</v>
      </c>
      <c r="S3426">
        <f>Sales_Data[[#This Row],[Gross_Sales]]-Sales_Data[[#This Row],[Discount_Amount]]</f>
        <v>11083.983</v>
      </c>
      <c r="T3426">
        <f>Sales_Data[[#This Row],[Net Sales]]-Sales_Data[[#This Row],[Cost]]</f>
        <v>2171.4030000000002</v>
      </c>
      <c r="U3426" s="2">
        <f>Sales_Data[[#This Row],[Profit]]/Sales_Data[[#This Row],[Net Sales]]</f>
        <v>0.19590457690164267</v>
      </c>
      <c r="V3426">
        <f>YEAR(Sales_Data[[#This Row],[Order_Date]])</f>
        <v>2025</v>
      </c>
      <c r="W3426" t="str">
        <f>TEXT(Sales_Data[[#This Row],[Order_Date]],"mmm")</f>
        <v>Feb</v>
      </c>
      <c r="X3426">
        <f>MONTH(Sales_Data[[#This Row],[Order_Date]])</f>
        <v>2</v>
      </c>
      <c r="Y3426" t="str">
        <f>"Q"&amp;ROUNDUP(MONTH(Sales_Data[[#This Row],[Order_Date]])/3,0)</f>
        <v>Q1</v>
      </c>
    </row>
    <row r="3427" spans="1:25" x14ac:dyDescent="0.3">
      <c r="A3427" t="s">
        <v>5067</v>
      </c>
      <c r="B3427" s="1">
        <v>45744</v>
      </c>
      <c r="C3427" t="s">
        <v>5009</v>
      </c>
      <c r="D3427" t="s">
        <v>252</v>
      </c>
      <c r="E3427" t="s">
        <v>30</v>
      </c>
      <c r="F3427" t="s">
        <v>210</v>
      </c>
      <c r="G3427" t="s">
        <v>67</v>
      </c>
      <c r="H3427" t="s">
        <v>68</v>
      </c>
      <c r="I3427" t="s">
        <v>97</v>
      </c>
      <c r="J3427">
        <v>1</v>
      </c>
      <c r="K3427">
        <v>688.87</v>
      </c>
      <c r="L3427">
        <v>0.1</v>
      </c>
      <c r="M3427">
        <v>466.61</v>
      </c>
      <c r="N3427" t="s">
        <v>24</v>
      </c>
      <c r="O3427" t="s">
        <v>35</v>
      </c>
      <c r="P3427" t="s">
        <v>26</v>
      </c>
      <c r="Q3427">
        <f>Sales_Data[[#This Row],[Quantity]]*Sales_Data[[#This Row],[Unit_Price]]</f>
        <v>688.87</v>
      </c>
      <c r="R3427">
        <f>Sales_Data[[#This Row],[Gross_Sales]]*Sales_Data[[#This Row],[Discount]]</f>
        <v>68.887</v>
      </c>
      <c r="S3427">
        <f>Sales_Data[[#This Row],[Gross_Sales]]-Sales_Data[[#This Row],[Discount_Amount]]</f>
        <v>619.98299999999995</v>
      </c>
      <c r="T3427">
        <f>Sales_Data[[#This Row],[Net Sales]]-Sales_Data[[#This Row],[Cost]]</f>
        <v>153.37299999999993</v>
      </c>
      <c r="U3427" s="2">
        <f>Sales_Data[[#This Row],[Profit]]/Sales_Data[[#This Row],[Net Sales]]</f>
        <v>0.24738258952261585</v>
      </c>
      <c r="V3427">
        <f>YEAR(Sales_Data[[#This Row],[Order_Date]])</f>
        <v>2025</v>
      </c>
      <c r="W3427" t="str">
        <f>TEXT(Sales_Data[[#This Row],[Order_Date]],"mmm")</f>
        <v>Mar</v>
      </c>
      <c r="X3427">
        <f>MONTH(Sales_Data[[#This Row],[Order_Date]])</f>
        <v>3</v>
      </c>
      <c r="Y3427" t="str">
        <f>"Q"&amp;ROUNDUP(MONTH(Sales_Data[[#This Row],[Order_Date]])/3,0)</f>
        <v>Q1</v>
      </c>
    </row>
    <row r="3428" spans="1:25" x14ac:dyDescent="0.3">
      <c r="A3428" t="s">
        <v>5068</v>
      </c>
      <c r="B3428" s="1">
        <v>45791</v>
      </c>
      <c r="C3428" t="s">
        <v>1061</v>
      </c>
      <c r="D3428" t="s">
        <v>374</v>
      </c>
      <c r="E3428" t="s">
        <v>30</v>
      </c>
      <c r="F3428" t="s">
        <v>87</v>
      </c>
      <c r="G3428" t="s">
        <v>32</v>
      </c>
      <c r="H3428" t="s">
        <v>33</v>
      </c>
      <c r="I3428" t="s">
        <v>34</v>
      </c>
      <c r="J3428">
        <v>2</v>
      </c>
      <c r="K3428">
        <v>705.11</v>
      </c>
      <c r="L3428">
        <v>0.2</v>
      </c>
      <c r="M3428">
        <v>898.38</v>
      </c>
      <c r="N3428" t="s">
        <v>24</v>
      </c>
      <c r="O3428" t="s">
        <v>35</v>
      </c>
      <c r="P3428" t="s">
        <v>44</v>
      </c>
      <c r="Q3428">
        <f>Sales_Data[[#This Row],[Quantity]]*Sales_Data[[#This Row],[Unit_Price]]</f>
        <v>1410.22</v>
      </c>
      <c r="R3428">
        <f>Sales_Data[[#This Row],[Gross_Sales]]*Sales_Data[[#This Row],[Discount]]</f>
        <v>282.04400000000004</v>
      </c>
      <c r="S3428">
        <f>Sales_Data[[#This Row],[Gross_Sales]]-Sales_Data[[#This Row],[Discount_Amount]]</f>
        <v>1128.1759999999999</v>
      </c>
      <c r="T3428">
        <f>Sales_Data[[#This Row],[Net Sales]]-Sales_Data[[#This Row],[Cost]]</f>
        <v>229.79599999999994</v>
      </c>
      <c r="U3428" s="2">
        <f>Sales_Data[[#This Row],[Profit]]/Sales_Data[[#This Row],[Net Sales]]</f>
        <v>0.20368807703762529</v>
      </c>
      <c r="V3428">
        <f>YEAR(Sales_Data[[#This Row],[Order_Date]])</f>
        <v>2025</v>
      </c>
      <c r="W3428" t="str">
        <f>TEXT(Sales_Data[[#This Row],[Order_Date]],"mmm")</f>
        <v>May</v>
      </c>
      <c r="X3428">
        <f>MONTH(Sales_Data[[#This Row],[Order_Date]])</f>
        <v>5</v>
      </c>
      <c r="Y3428" t="str">
        <f>"Q"&amp;ROUNDUP(MONTH(Sales_Data[[#This Row],[Order_Date]])/3,0)</f>
        <v>Q2</v>
      </c>
    </row>
    <row r="3429" spans="1:25" x14ac:dyDescent="0.3">
      <c r="A3429" t="s">
        <v>5069</v>
      </c>
      <c r="B3429" s="1">
        <v>45853</v>
      </c>
      <c r="C3429" t="s">
        <v>1188</v>
      </c>
      <c r="D3429" t="s">
        <v>260</v>
      </c>
      <c r="E3429" t="s">
        <v>30</v>
      </c>
      <c r="F3429" t="s">
        <v>156</v>
      </c>
      <c r="G3429" t="s">
        <v>21</v>
      </c>
      <c r="H3429" t="s">
        <v>22</v>
      </c>
      <c r="I3429" t="s">
        <v>23</v>
      </c>
      <c r="J3429">
        <v>3</v>
      </c>
      <c r="K3429">
        <v>2511.21</v>
      </c>
      <c r="L3429">
        <v>0</v>
      </c>
      <c r="M3429">
        <v>6013.42</v>
      </c>
      <c r="N3429" t="s">
        <v>52</v>
      </c>
      <c r="O3429" t="s">
        <v>25</v>
      </c>
      <c r="P3429" t="s">
        <v>71</v>
      </c>
      <c r="Q3429">
        <f>Sales_Data[[#This Row],[Quantity]]*Sales_Data[[#This Row],[Unit_Price]]</f>
        <v>7533.63</v>
      </c>
      <c r="R3429">
        <f>Sales_Data[[#This Row],[Gross_Sales]]*Sales_Data[[#This Row],[Discount]]</f>
        <v>0</v>
      </c>
      <c r="S3429">
        <f>Sales_Data[[#This Row],[Gross_Sales]]-Sales_Data[[#This Row],[Discount_Amount]]</f>
        <v>7533.63</v>
      </c>
      <c r="T3429">
        <f>Sales_Data[[#This Row],[Net Sales]]-Sales_Data[[#This Row],[Cost]]</f>
        <v>1520.21</v>
      </c>
      <c r="U3429" s="2">
        <f>Sales_Data[[#This Row],[Profit]]/Sales_Data[[#This Row],[Net Sales]]</f>
        <v>0.20178984101953507</v>
      </c>
      <c r="V3429">
        <f>YEAR(Sales_Data[[#This Row],[Order_Date]])</f>
        <v>2025</v>
      </c>
      <c r="W3429" t="str">
        <f>TEXT(Sales_Data[[#This Row],[Order_Date]],"mmm")</f>
        <v>Jul</v>
      </c>
      <c r="X3429">
        <f>MONTH(Sales_Data[[#This Row],[Order_Date]])</f>
        <v>7</v>
      </c>
      <c r="Y3429" t="str">
        <f>"Q"&amp;ROUNDUP(MONTH(Sales_Data[[#This Row],[Order_Date]])/3,0)</f>
        <v>Q3</v>
      </c>
    </row>
    <row r="3430" spans="1:25" x14ac:dyDescent="0.3">
      <c r="A3430" t="s">
        <v>5070</v>
      </c>
      <c r="B3430" s="1">
        <v>45931</v>
      </c>
      <c r="C3430" t="s">
        <v>3545</v>
      </c>
      <c r="D3430" t="s">
        <v>387</v>
      </c>
      <c r="E3430" t="s">
        <v>19</v>
      </c>
      <c r="F3430" t="s">
        <v>20</v>
      </c>
      <c r="G3430" t="s">
        <v>67</v>
      </c>
      <c r="H3430" t="s">
        <v>88</v>
      </c>
      <c r="I3430" t="s">
        <v>157</v>
      </c>
      <c r="J3430">
        <v>3</v>
      </c>
      <c r="K3430">
        <v>10874.17</v>
      </c>
      <c r="L3430">
        <v>0.15</v>
      </c>
      <c r="M3430">
        <v>21282.31</v>
      </c>
      <c r="N3430" t="s">
        <v>52</v>
      </c>
      <c r="O3430" t="s">
        <v>35</v>
      </c>
      <c r="P3430" t="s">
        <v>26</v>
      </c>
      <c r="Q3430">
        <f>Sales_Data[[#This Row],[Quantity]]*Sales_Data[[#This Row],[Unit_Price]]</f>
        <v>32622.510000000002</v>
      </c>
      <c r="R3430">
        <f>Sales_Data[[#This Row],[Gross_Sales]]*Sales_Data[[#This Row],[Discount]]</f>
        <v>4893.3765000000003</v>
      </c>
      <c r="S3430">
        <f>Sales_Data[[#This Row],[Gross_Sales]]-Sales_Data[[#This Row],[Discount_Amount]]</f>
        <v>27729.133500000004</v>
      </c>
      <c r="T3430">
        <f>Sales_Data[[#This Row],[Net Sales]]-Sales_Data[[#This Row],[Cost]]</f>
        <v>6446.8235000000022</v>
      </c>
      <c r="U3430" s="2">
        <f>Sales_Data[[#This Row],[Profit]]/Sales_Data[[#This Row],[Net Sales]]</f>
        <v>0.23249278597183723</v>
      </c>
      <c r="V3430">
        <f>YEAR(Sales_Data[[#This Row],[Order_Date]])</f>
        <v>2025</v>
      </c>
      <c r="W3430" t="str">
        <f>TEXT(Sales_Data[[#This Row],[Order_Date]],"mmm")</f>
        <v>Oct</v>
      </c>
      <c r="X3430">
        <f>MONTH(Sales_Data[[#This Row],[Order_Date]])</f>
        <v>10</v>
      </c>
      <c r="Y3430" t="str">
        <f>"Q"&amp;ROUNDUP(MONTH(Sales_Data[[#This Row],[Order_Date]])/3,0)</f>
        <v>Q4</v>
      </c>
    </row>
    <row r="3431" spans="1:25" x14ac:dyDescent="0.3">
      <c r="A3431" t="s">
        <v>5071</v>
      </c>
      <c r="B3431" s="1">
        <v>45858</v>
      </c>
      <c r="C3431" t="s">
        <v>1869</v>
      </c>
      <c r="D3431" t="s">
        <v>327</v>
      </c>
      <c r="E3431" t="s">
        <v>30</v>
      </c>
      <c r="F3431" t="s">
        <v>31</v>
      </c>
      <c r="G3431" t="s">
        <v>67</v>
      </c>
      <c r="H3431" t="s">
        <v>133</v>
      </c>
      <c r="I3431" t="s">
        <v>138</v>
      </c>
      <c r="J3431">
        <v>2</v>
      </c>
      <c r="K3431">
        <v>2272.9499999999998</v>
      </c>
      <c r="L3431">
        <v>0.1</v>
      </c>
      <c r="M3431">
        <v>3204.17</v>
      </c>
      <c r="N3431" t="s">
        <v>109</v>
      </c>
      <c r="O3431" t="s">
        <v>35</v>
      </c>
      <c r="P3431" t="s">
        <v>26</v>
      </c>
      <c r="Q3431">
        <f>Sales_Data[[#This Row],[Quantity]]*Sales_Data[[#This Row],[Unit_Price]]</f>
        <v>4545.8999999999996</v>
      </c>
      <c r="R3431">
        <f>Sales_Data[[#This Row],[Gross_Sales]]*Sales_Data[[#This Row],[Discount]]</f>
        <v>454.59</v>
      </c>
      <c r="S3431">
        <f>Sales_Data[[#This Row],[Gross_Sales]]-Sales_Data[[#This Row],[Discount_Amount]]</f>
        <v>4091.3099999999995</v>
      </c>
      <c r="T3431">
        <f>Sales_Data[[#This Row],[Net Sales]]-Sales_Data[[#This Row],[Cost]]</f>
        <v>887.13999999999942</v>
      </c>
      <c r="U3431" s="2">
        <f>Sales_Data[[#This Row],[Profit]]/Sales_Data[[#This Row],[Net Sales]]</f>
        <v>0.21683519459537398</v>
      </c>
      <c r="V3431">
        <f>YEAR(Sales_Data[[#This Row],[Order_Date]])</f>
        <v>2025</v>
      </c>
      <c r="W3431" t="str">
        <f>TEXT(Sales_Data[[#This Row],[Order_Date]],"mmm")</f>
        <v>Jul</v>
      </c>
      <c r="X3431">
        <f>MONTH(Sales_Data[[#This Row],[Order_Date]])</f>
        <v>7</v>
      </c>
      <c r="Y3431" t="str">
        <f>"Q"&amp;ROUNDUP(MONTH(Sales_Data[[#This Row],[Order_Date]])/3,0)</f>
        <v>Q3</v>
      </c>
    </row>
    <row r="3432" spans="1:25" x14ac:dyDescent="0.3">
      <c r="A3432" t="s">
        <v>5072</v>
      </c>
      <c r="B3432" s="1">
        <v>45942</v>
      </c>
      <c r="C3432" t="s">
        <v>2092</v>
      </c>
      <c r="D3432" t="s">
        <v>430</v>
      </c>
      <c r="E3432" t="s">
        <v>39</v>
      </c>
      <c r="F3432" t="s">
        <v>40</v>
      </c>
      <c r="G3432" t="s">
        <v>41</v>
      </c>
      <c r="H3432" t="s">
        <v>42</v>
      </c>
      <c r="I3432" t="s">
        <v>82</v>
      </c>
      <c r="J3432">
        <v>1</v>
      </c>
      <c r="K3432">
        <v>2554.58</v>
      </c>
      <c r="L3432">
        <v>0</v>
      </c>
      <c r="M3432">
        <v>1818.35</v>
      </c>
      <c r="N3432" t="s">
        <v>83</v>
      </c>
      <c r="O3432" t="s">
        <v>35</v>
      </c>
      <c r="P3432" t="s">
        <v>71</v>
      </c>
      <c r="Q3432">
        <f>Sales_Data[[#This Row],[Quantity]]*Sales_Data[[#This Row],[Unit_Price]]</f>
        <v>2554.58</v>
      </c>
      <c r="R3432">
        <f>Sales_Data[[#This Row],[Gross_Sales]]*Sales_Data[[#This Row],[Discount]]</f>
        <v>0</v>
      </c>
      <c r="S3432">
        <f>Sales_Data[[#This Row],[Gross_Sales]]-Sales_Data[[#This Row],[Discount_Amount]]</f>
        <v>2554.58</v>
      </c>
      <c r="T3432">
        <f>Sales_Data[[#This Row],[Net Sales]]-Sales_Data[[#This Row],[Cost]]</f>
        <v>736.23</v>
      </c>
      <c r="U3432" s="2">
        <f>Sales_Data[[#This Row],[Profit]]/Sales_Data[[#This Row],[Net Sales]]</f>
        <v>0.28820001722396638</v>
      </c>
      <c r="V3432">
        <f>YEAR(Sales_Data[[#This Row],[Order_Date]])</f>
        <v>2025</v>
      </c>
      <c r="W3432" t="str">
        <f>TEXT(Sales_Data[[#This Row],[Order_Date]],"mmm")</f>
        <v>Oct</v>
      </c>
      <c r="X3432">
        <f>MONTH(Sales_Data[[#This Row],[Order_Date]])</f>
        <v>10</v>
      </c>
      <c r="Y3432" t="str">
        <f>"Q"&amp;ROUNDUP(MONTH(Sales_Data[[#This Row],[Order_Date]])/3,0)</f>
        <v>Q4</v>
      </c>
    </row>
    <row r="3433" spans="1:25" x14ac:dyDescent="0.3">
      <c r="A3433" t="s">
        <v>5073</v>
      </c>
      <c r="B3433" s="1">
        <v>45734</v>
      </c>
      <c r="C3433" t="s">
        <v>1222</v>
      </c>
      <c r="D3433" t="s">
        <v>422</v>
      </c>
      <c r="E3433" t="s">
        <v>119</v>
      </c>
      <c r="F3433" t="s">
        <v>249</v>
      </c>
      <c r="G3433" t="s">
        <v>67</v>
      </c>
      <c r="H3433" t="s">
        <v>121</v>
      </c>
      <c r="I3433" t="s">
        <v>142</v>
      </c>
      <c r="J3433">
        <v>1</v>
      </c>
      <c r="K3433">
        <v>5948.45</v>
      </c>
      <c r="L3433">
        <v>0</v>
      </c>
      <c r="M3433">
        <v>4228.83</v>
      </c>
      <c r="N3433" t="s">
        <v>24</v>
      </c>
      <c r="O3433" t="s">
        <v>35</v>
      </c>
      <c r="P3433" t="s">
        <v>71</v>
      </c>
      <c r="Q3433">
        <f>Sales_Data[[#This Row],[Quantity]]*Sales_Data[[#This Row],[Unit_Price]]</f>
        <v>5948.45</v>
      </c>
      <c r="R3433">
        <f>Sales_Data[[#This Row],[Gross_Sales]]*Sales_Data[[#This Row],[Discount]]</f>
        <v>0</v>
      </c>
      <c r="S3433">
        <f>Sales_Data[[#This Row],[Gross_Sales]]-Sales_Data[[#This Row],[Discount_Amount]]</f>
        <v>5948.45</v>
      </c>
      <c r="T3433">
        <f>Sales_Data[[#This Row],[Net Sales]]-Sales_Data[[#This Row],[Cost]]</f>
        <v>1719.62</v>
      </c>
      <c r="U3433" s="2">
        <f>Sales_Data[[#This Row],[Profit]]/Sales_Data[[#This Row],[Net Sales]]</f>
        <v>0.28908707310307724</v>
      </c>
      <c r="V3433">
        <f>YEAR(Sales_Data[[#This Row],[Order_Date]])</f>
        <v>2025</v>
      </c>
      <c r="W3433" t="str">
        <f>TEXT(Sales_Data[[#This Row],[Order_Date]],"mmm")</f>
        <v>Mar</v>
      </c>
      <c r="X3433">
        <f>MONTH(Sales_Data[[#This Row],[Order_Date]])</f>
        <v>3</v>
      </c>
      <c r="Y3433" t="str">
        <f>"Q"&amp;ROUNDUP(MONTH(Sales_Data[[#This Row],[Order_Date]])/3,0)</f>
        <v>Q1</v>
      </c>
    </row>
    <row r="3434" spans="1:25" x14ac:dyDescent="0.3">
      <c r="A3434" t="s">
        <v>5074</v>
      </c>
      <c r="B3434" s="1">
        <v>45716</v>
      </c>
      <c r="C3434" t="s">
        <v>4501</v>
      </c>
      <c r="D3434" t="s">
        <v>317</v>
      </c>
      <c r="E3434" t="s">
        <v>30</v>
      </c>
      <c r="F3434" t="s">
        <v>101</v>
      </c>
      <c r="G3434" t="s">
        <v>32</v>
      </c>
      <c r="H3434" t="s">
        <v>50</v>
      </c>
      <c r="I3434" t="s">
        <v>51</v>
      </c>
      <c r="J3434">
        <v>1</v>
      </c>
      <c r="K3434">
        <v>259.89</v>
      </c>
      <c r="L3434">
        <v>0.15</v>
      </c>
      <c r="M3434">
        <v>156.44</v>
      </c>
      <c r="N3434" t="s">
        <v>70</v>
      </c>
      <c r="O3434" t="s">
        <v>25</v>
      </c>
      <c r="P3434" t="s">
        <v>26</v>
      </c>
      <c r="Q3434">
        <f>Sales_Data[[#This Row],[Quantity]]*Sales_Data[[#This Row],[Unit_Price]]</f>
        <v>259.89</v>
      </c>
      <c r="R3434">
        <f>Sales_Data[[#This Row],[Gross_Sales]]*Sales_Data[[#This Row],[Discount]]</f>
        <v>38.983499999999999</v>
      </c>
      <c r="S3434">
        <f>Sales_Data[[#This Row],[Gross_Sales]]-Sales_Data[[#This Row],[Discount_Amount]]</f>
        <v>220.90649999999999</v>
      </c>
      <c r="T3434">
        <f>Sales_Data[[#This Row],[Net Sales]]-Sales_Data[[#This Row],[Cost]]</f>
        <v>64.466499999999996</v>
      </c>
      <c r="U3434" s="2">
        <f>Sales_Data[[#This Row],[Profit]]/Sales_Data[[#This Row],[Net Sales]]</f>
        <v>0.29182708521478545</v>
      </c>
      <c r="V3434">
        <f>YEAR(Sales_Data[[#This Row],[Order_Date]])</f>
        <v>2025</v>
      </c>
      <c r="W3434" t="str">
        <f>TEXT(Sales_Data[[#This Row],[Order_Date]],"mmm")</f>
        <v>Feb</v>
      </c>
      <c r="X3434">
        <f>MONTH(Sales_Data[[#This Row],[Order_Date]])</f>
        <v>2</v>
      </c>
      <c r="Y3434" t="str">
        <f>"Q"&amp;ROUNDUP(MONTH(Sales_Data[[#This Row],[Order_Date]])/3,0)</f>
        <v>Q1</v>
      </c>
    </row>
    <row r="3435" spans="1:25" x14ac:dyDescent="0.3">
      <c r="A3435" t="s">
        <v>5075</v>
      </c>
      <c r="B3435" s="1">
        <v>45783</v>
      </c>
      <c r="C3435" t="s">
        <v>361</v>
      </c>
      <c r="D3435" t="s">
        <v>290</v>
      </c>
      <c r="E3435" t="s">
        <v>48</v>
      </c>
      <c r="F3435" t="s">
        <v>49</v>
      </c>
      <c r="G3435" t="s">
        <v>32</v>
      </c>
      <c r="H3435" t="s">
        <v>50</v>
      </c>
      <c r="I3435" t="s">
        <v>51</v>
      </c>
      <c r="J3435">
        <v>2</v>
      </c>
      <c r="K3435">
        <v>62972.65</v>
      </c>
      <c r="L3435">
        <v>0.05</v>
      </c>
      <c r="M3435">
        <v>75385.070000000007</v>
      </c>
      <c r="N3435" t="s">
        <v>52</v>
      </c>
      <c r="O3435" t="s">
        <v>35</v>
      </c>
      <c r="P3435" t="s">
        <v>71</v>
      </c>
      <c r="Q3435">
        <f>Sales_Data[[#This Row],[Quantity]]*Sales_Data[[#This Row],[Unit_Price]]</f>
        <v>125945.3</v>
      </c>
      <c r="R3435">
        <f>Sales_Data[[#This Row],[Gross_Sales]]*Sales_Data[[#This Row],[Discount]]</f>
        <v>6297.2650000000003</v>
      </c>
      <c r="S3435">
        <f>Sales_Data[[#This Row],[Gross_Sales]]-Sales_Data[[#This Row],[Discount_Amount]]</f>
        <v>119648.035</v>
      </c>
      <c r="T3435">
        <f>Sales_Data[[#This Row],[Net Sales]]-Sales_Data[[#This Row],[Cost]]</f>
        <v>44262.964999999997</v>
      </c>
      <c r="U3435" s="2">
        <f>Sales_Data[[#This Row],[Profit]]/Sales_Data[[#This Row],[Net Sales]]</f>
        <v>0.36994310019383098</v>
      </c>
      <c r="V3435">
        <f>YEAR(Sales_Data[[#This Row],[Order_Date]])</f>
        <v>2025</v>
      </c>
      <c r="W3435" t="str">
        <f>TEXT(Sales_Data[[#This Row],[Order_Date]],"mmm")</f>
        <v>May</v>
      </c>
      <c r="X3435">
        <f>MONTH(Sales_Data[[#This Row],[Order_Date]])</f>
        <v>5</v>
      </c>
      <c r="Y3435" t="str">
        <f>"Q"&amp;ROUNDUP(MONTH(Sales_Data[[#This Row],[Order_Date]])/3,0)</f>
        <v>Q2</v>
      </c>
    </row>
    <row r="3436" spans="1:25" x14ac:dyDescent="0.3">
      <c r="A3436" t="s">
        <v>5076</v>
      </c>
      <c r="B3436" s="1">
        <v>45766</v>
      </c>
      <c r="C3436" t="s">
        <v>4454</v>
      </c>
      <c r="D3436" t="s">
        <v>194</v>
      </c>
      <c r="E3436" t="s">
        <v>19</v>
      </c>
      <c r="F3436" t="s">
        <v>113</v>
      </c>
      <c r="G3436" t="s">
        <v>41</v>
      </c>
      <c r="H3436" t="s">
        <v>42</v>
      </c>
      <c r="I3436" t="s">
        <v>43</v>
      </c>
      <c r="J3436">
        <v>1</v>
      </c>
      <c r="K3436">
        <v>4714.97</v>
      </c>
      <c r="L3436">
        <v>0.2</v>
      </c>
      <c r="M3436">
        <v>3150.83</v>
      </c>
      <c r="N3436" t="s">
        <v>70</v>
      </c>
      <c r="O3436" t="s">
        <v>35</v>
      </c>
      <c r="P3436" t="s">
        <v>44</v>
      </c>
      <c r="Q3436">
        <f>Sales_Data[[#This Row],[Quantity]]*Sales_Data[[#This Row],[Unit_Price]]</f>
        <v>4714.97</v>
      </c>
      <c r="R3436">
        <f>Sales_Data[[#This Row],[Gross_Sales]]*Sales_Data[[#This Row],[Discount]]</f>
        <v>942.99400000000014</v>
      </c>
      <c r="S3436">
        <f>Sales_Data[[#This Row],[Gross_Sales]]-Sales_Data[[#This Row],[Discount_Amount]]</f>
        <v>3771.9760000000001</v>
      </c>
      <c r="T3436">
        <f>Sales_Data[[#This Row],[Net Sales]]-Sales_Data[[#This Row],[Cost]]</f>
        <v>621.14600000000019</v>
      </c>
      <c r="U3436" s="2">
        <f>Sales_Data[[#This Row],[Profit]]/Sales_Data[[#This Row],[Net Sales]]</f>
        <v>0.1646739003641593</v>
      </c>
      <c r="V3436">
        <f>YEAR(Sales_Data[[#This Row],[Order_Date]])</f>
        <v>2025</v>
      </c>
      <c r="W3436" t="str">
        <f>TEXT(Sales_Data[[#This Row],[Order_Date]],"mmm")</f>
        <v>Apr</v>
      </c>
      <c r="X3436">
        <f>MONTH(Sales_Data[[#This Row],[Order_Date]])</f>
        <v>4</v>
      </c>
      <c r="Y3436" t="str">
        <f>"Q"&amp;ROUNDUP(MONTH(Sales_Data[[#This Row],[Order_Date]])/3,0)</f>
        <v>Q2</v>
      </c>
    </row>
    <row r="3437" spans="1:25" x14ac:dyDescent="0.3">
      <c r="A3437" t="s">
        <v>5077</v>
      </c>
      <c r="B3437" s="1">
        <v>45881</v>
      </c>
      <c r="C3437" t="s">
        <v>4438</v>
      </c>
      <c r="D3437" t="s">
        <v>1055</v>
      </c>
      <c r="E3437" t="s">
        <v>48</v>
      </c>
      <c r="F3437" t="s">
        <v>164</v>
      </c>
      <c r="G3437" t="s">
        <v>21</v>
      </c>
      <c r="H3437" t="s">
        <v>127</v>
      </c>
      <c r="I3437" t="s">
        <v>342</v>
      </c>
      <c r="J3437">
        <v>4</v>
      </c>
      <c r="K3437">
        <v>59735.77</v>
      </c>
      <c r="L3437">
        <v>0</v>
      </c>
      <c r="M3437">
        <v>157928.20000000001</v>
      </c>
      <c r="N3437" t="s">
        <v>70</v>
      </c>
      <c r="O3437" t="s">
        <v>35</v>
      </c>
      <c r="P3437" t="s">
        <v>44</v>
      </c>
      <c r="Q3437">
        <f>Sales_Data[[#This Row],[Quantity]]*Sales_Data[[#This Row],[Unit_Price]]</f>
        <v>238943.08</v>
      </c>
      <c r="R3437">
        <f>Sales_Data[[#This Row],[Gross_Sales]]*Sales_Data[[#This Row],[Discount]]</f>
        <v>0</v>
      </c>
      <c r="S3437">
        <f>Sales_Data[[#This Row],[Gross_Sales]]-Sales_Data[[#This Row],[Discount_Amount]]</f>
        <v>238943.08</v>
      </c>
      <c r="T3437">
        <f>Sales_Data[[#This Row],[Net Sales]]-Sales_Data[[#This Row],[Cost]]</f>
        <v>81014.879999999976</v>
      </c>
      <c r="U3437" s="2">
        <f>Sales_Data[[#This Row],[Profit]]/Sales_Data[[#This Row],[Net Sales]]</f>
        <v>0.33905514233766459</v>
      </c>
      <c r="V3437">
        <f>YEAR(Sales_Data[[#This Row],[Order_Date]])</f>
        <v>2025</v>
      </c>
      <c r="W3437" t="str">
        <f>TEXT(Sales_Data[[#This Row],[Order_Date]],"mmm")</f>
        <v>Aug</v>
      </c>
      <c r="X3437">
        <f>MONTH(Sales_Data[[#This Row],[Order_Date]])</f>
        <v>8</v>
      </c>
      <c r="Y3437" t="str">
        <f>"Q"&amp;ROUNDUP(MONTH(Sales_Data[[#This Row],[Order_Date]])/3,0)</f>
        <v>Q3</v>
      </c>
    </row>
    <row r="3438" spans="1:25" x14ac:dyDescent="0.3">
      <c r="A3438" t="s">
        <v>5078</v>
      </c>
      <c r="B3438" s="1">
        <v>45935</v>
      </c>
      <c r="C3438" t="s">
        <v>2971</v>
      </c>
      <c r="D3438" t="s">
        <v>125</v>
      </c>
      <c r="E3438" t="s">
        <v>48</v>
      </c>
      <c r="F3438" t="s">
        <v>132</v>
      </c>
      <c r="G3438" t="s">
        <v>21</v>
      </c>
      <c r="H3438" t="s">
        <v>297</v>
      </c>
      <c r="I3438" t="s">
        <v>494</v>
      </c>
      <c r="J3438">
        <v>3</v>
      </c>
      <c r="K3438">
        <v>8422.44</v>
      </c>
      <c r="L3438">
        <v>0.05</v>
      </c>
      <c r="M3438">
        <v>15470.32</v>
      </c>
      <c r="N3438" t="s">
        <v>52</v>
      </c>
      <c r="O3438" t="s">
        <v>25</v>
      </c>
      <c r="P3438" t="s">
        <v>44</v>
      </c>
      <c r="Q3438">
        <f>Sales_Data[[#This Row],[Quantity]]*Sales_Data[[#This Row],[Unit_Price]]</f>
        <v>25267.32</v>
      </c>
      <c r="R3438">
        <f>Sales_Data[[#This Row],[Gross_Sales]]*Sales_Data[[#This Row],[Discount]]</f>
        <v>1263.366</v>
      </c>
      <c r="S3438">
        <f>Sales_Data[[#This Row],[Gross_Sales]]-Sales_Data[[#This Row],[Discount_Amount]]</f>
        <v>24003.953999999998</v>
      </c>
      <c r="T3438">
        <f>Sales_Data[[#This Row],[Net Sales]]-Sales_Data[[#This Row],[Cost]]</f>
        <v>8533.6339999999982</v>
      </c>
      <c r="U3438" s="2">
        <f>Sales_Data[[#This Row],[Profit]]/Sales_Data[[#This Row],[Net Sales]]</f>
        <v>0.35550951314104329</v>
      </c>
      <c r="V3438">
        <f>YEAR(Sales_Data[[#This Row],[Order_Date]])</f>
        <v>2025</v>
      </c>
      <c r="W3438" t="str">
        <f>TEXT(Sales_Data[[#This Row],[Order_Date]],"mmm")</f>
        <v>Oct</v>
      </c>
      <c r="X3438">
        <f>MONTH(Sales_Data[[#This Row],[Order_Date]])</f>
        <v>10</v>
      </c>
      <c r="Y3438" t="str">
        <f>"Q"&amp;ROUNDUP(MONTH(Sales_Data[[#This Row],[Order_Date]])/3,0)</f>
        <v>Q4</v>
      </c>
    </row>
    <row r="3439" spans="1:25" x14ac:dyDescent="0.3">
      <c r="A3439" t="s">
        <v>5079</v>
      </c>
      <c r="B3439" s="1">
        <v>45725</v>
      </c>
      <c r="C3439" t="s">
        <v>3937</v>
      </c>
      <c r="D3439" t="s">
        <v>125</v>
      </c>
      <c r="E3439" t="s">
        <v>39</v>
      </c>
      <c r="F3439" t="s">
        <v>107</v>
      </c>
      <c r="G3439" t="s">
        <v>67</v>
      </c>
      <c r="H3439" t="s">
        <v>121</v>
      </c>
      <c r="I3439" t="s">
        <v>142</v>
      </c>
      <c r="J3439">
        <v>1</v>
      </c>
      <c r="K3439">
        <v>1971.38</v>
      </c>
      <c r="L3439">
        <v>0.05</v>
      </c>
      <c r="M3439">
        <v>1367.05</v>
      </c>
      <c r="N3439" t="s">
        <v>109</v>
      </c>
      <c r="O3439" t="s">
        <v>35</v>
      </c>
      <c r="P3439" t="s">
        <v>71</v>
      </c>
      <c r="Q3439">
        <f>Sales_Data[[#This Row],[Quantity]]*Sales_Data[[#This Row],[Unit_Price]]</f>
        <v>1971.38</v>
      </c>
      <c r="R3439">
        <f>Sales_Data[[#This Row],[Gross_Sales]]*Sales_Data[[#This Row],[Discount]]</f>
        <v>98.569000000000017</v>
      </c>
      <c r="S3439">
        <f>Sales_Data[[#This Row],[Gross_Sales]]-Sales_Data[[#This Row],[Discount_Amount]]</f>
        <v>1872.8110000000001</v>
      </c>
      <c r="T3439">
        <f>Sales_Data[[#This Row],[Net Sales]]-Sales_Data[[#This Row],[Cost]]</f>
        <v>505.76100000000019</v>
      </c>
      <c r="U3439" s="2">
        <f>Sales_Data[[#This Row],[Profit]]/Sales_Data[[#This Row],[Net Sales]]</f>
        <v>0.27005447960312073</v>
      </c>
      <c r="V3439">
        <f>YEAR(Sales_Data[[#This Row],[Order_Date]])</f>
        <v>2025</v>
      </c>
      <c r="W3439" t="str">
        <f>TEXT(Sales_Data[[#This Row],[Order_Date]],"mmm")</f>
        <v>Mar</v>
      </c>
      <c r="X3439">
        <f>MONTH(Sales_Data[[#This Row],[Order_Date]])</f>
        <v>3</v>
      </c>
      <c r="Y3439" t="str">
        <f>"Q"&amp;ROUNDUP(MONTH(Sales_Data[[#This Row],[Order_Date]])/3,0)</f>
        <v>Q1</v>
      </c>
    </row>
    <row r="3440" spans="1:25" x14ac:dyDescent="0.3">
      <c r="A3440" t="s">
        <v>5080</v>
      </c>
      <c r="B3440" s="1">
        <v>45726</v>
      </c>
      <c r="C3440" t="s">
        <v>243</v>
      </c>
      <c r="D3440" t="s">
        <v>527</v>
      </c>
      <c r="E3440" t="s">
        <v>119</v>
      </c>
      <c r="F3440" t="s">
        <v>538</v>
      </c>
      <c r="G3440" t="s">
        <v>41</v>
      </c>
      <c r="H3440" t="s">
        <v>102</v>
      </c>
      <c r="I3440" t="s">
        <v>388</v>
      </c>
      <c r="J3440">
        <v>2</v>
      </c>
      <c r="K3440">
        <v>2496.4299999999998</v>
      </c>
      <c r="L3440">
        <v>0.05</v>
      </c>
      <c r="M3440">
        <v>3531.94</v>
      </c>
      <c r="N3440" t="s">
        <v>52</v>
      </c>
      <c r="O3440" t="s">
        <v>35</v>
      </c>
      <c r="P3440" t="s">
        <v>71</v>
      </c>
      <c r="Q3440">
        <f>Sales_Data[[#This Row],[Quantity]]*Sales_Data[[#This Row],[Unit_Price]]</f>
        <v>4992.8599999999997</v>
      </c>
      <c r="R3440">
        <f>Sales_Data[[#This Row],[Gross_Sales]]*Sales_Data[[#This Row],[Discount]]</f>
        <v>249.643</v>
      </c>
      <c r="S3440">
        <f>Sales_Data[[#This Row],[Gross_Sales]]-Sales_Data[[#This Row],[Discount_Amount]]</f>
        <v>4743.2169999999996</v>
      </c>
      <c r="T3440">
        <f>Sales_Data[[#This Row],[Net Sales]]-Sales_Data[[#This Row],[Cost]]</f>
        <v>1211.2769999999996</v>
      </c>
      <c r="U3440" s="2">
        <f>Sales_Data[[#This Row],[Profit]]/Sales_Data[[#This Row],[Net Sales]]</f>
        <v>0.25537035307471695</v>
      </c>
      <c r="V3440">
        <f>YEAR(Sales_Data[[#This Row],[Order_Date]])</f>
        <v>2025</v>
      </c>
      <c r="W3440" t="str">
        <f>TEXT(Sales_Data[[#This Row],[Order_Date]],"mmm")</f>
        <v>Mar</v>
      </c>
      <c r="X3440">
        <f>MONTH(Sales_Data[[#This Row],[Order_Date]])</f>
        <v>3</v>
      </c>
      <c r="Y3440" t="str">
        <f>"Q"&amp;ROUNDUP(MONTH(Sales_Data[[#This Row],[Order_Date]])/3,0)</f>
        <v>Q1</v>
      </c>
    </row>
    <row r="3441" spans="1:25" x14ac:dyDescent="0.3">
      <c r="A3441" t="s">
        <v>5081</v>
      </c>
      <c r="B3441" s="1">
        <v>45822</v>
      </c>
      <c r="C3441" t="s">
        <v>1920</v>
      </c>
      <c r="D3441" t="s">
        <v>290</v>
      </c>
      <c r="E3441" t="s">
        <v>48</v>
      </c>
      <c r="F3441" t="s">
        <v>49</v>
      </c>
      <c r="G3441" t="s">
        <v>21</v>
      </c>
      <c r="H3441" t="s">
        <v>297</v>
      </c>
      <c r="I3441" t="s">
        <v>297</v>
      </c>
      <c r="J3441">
        <v>3</v>
      </c>
      <c r="K3441">
        <v>64755.71</v>
      </c>
      <c r="L3441">
        <v>0.1</v>
      </c>
      <c r="M3441">
        <v>120364.53</v>
      </c>
      <c r="N3441" t="s">
        <v>83</v>
      </c>
      <c r="O3441" t="s">
        <v>25</v>
      </c>
      <c r="P3441" t="s">
        <v>44</v>
      </c>
      <c r="Q3441">
        <f>Sales_Data[[#This Row],[Quantity]]*Sales_Data[[#This Row],[Unit_Price]]</f>
        <v>194267.13</v>
      </c>
      <c r="R3441">
        <f>Sales_Data[[#This Row],[Gross_Sales]]*Sales_Data[[#This Row],[Discount]]</f>
        <v>19426.713</v>
      </c>
      <c r="S3441">
        <f>Sales_Data[[#This Row],[Gross_Sales]]-Sales_Data[[#This Row],[Discount_Amount]]</f>
        <v>174840.41700000002</v>
      </c>
      <c r="T3441">
        <f>Sales_Data[[#This Row],[Net Sales]]-Sales_Data[[#This Row],[Cost]]</f>
        <v>54475.887000000017</v>
      </c>
      <c r="U3441" s="2">
        <f>Sales_Data[[#This Row],[Profit]]/Sales_Data[[#This Row],[Net Sales]]</f>
        <v>0.31157490890678907</v>
      </c>
      <c r="V3441">
        <f>YEAR(Sales_Data[[#This Row],[Order_Date]])</f>
        <v>2025</v>
      </c>
      <c r="W3441" t="str">
        <f>TEXT(Sales_Data[[#This Row],[Order_Date]],"mmm")</f>
        <v>Jun</v>
      </c>
      <c r="X3441">
        <f>MONTH(Sales_Data[[#This Row],[Order_Date]])</f>
        <v>6</v>
      </c>
      <c r="Y3441" t="str">
        <f>"Q"&amp;ROUNDUP(MONTH(Sales_Data[[#This Row],[Order_Date]])/3,0)</f>
        <v>Q2</v>
      </c>
    </row>
    <row r="3442" spans="1:25" x14ac:dyDescent="0.3">
      <c r="A3442" t="s">
        <v>5082</v>
      </c>
      <c r="B3442" s="1">
        <v>45962</v>
      </c>
      <c r="C3442" t="s">
        <v>4993</v>
      </c>
      <c r="D3442" t="s">
        <v>155</v>
      </c>
      <c r="E3442" t="s">
        <v>19</v>
      </c>
      <c r="F3442" t="s">
        <v>113</v>
      </c>
      <c r="G3442" t="s">
        <v>75</v>
      </c>
      <c r="H3442" t="s">
        <v>256</v>
      </c>
      <c r="I3442" t="s">
        <v>334</v>
      </c>
      <c r="J3442">
        <v>1</v>
      </c>
      <c r="K3442">
        <v>779.59</v>
      </c>
      <c r="L3442">
        <v>0.1</v>
      </c>
      <c r="M3442">
        <v>609.51</v>
      </c>
      <c r="N3442" t="s">
        <v>52</v>
      </c>
      <c r="O3442" t="s">
        <v>35</v>
      </c>
      <c r="P3442" t="s">
        <v>44</v>
      </c>
      <c r="Q3442">
        <f>Sales_Data[[#This Row],[Quantity]]*Sales_Data[[#This Row],[Unit_Price]]</f>
        <v>779.59</v>
      </c>
      <c r="R3442">
        <f>Sales_Data[[#This Row],[Gross_Sales]]*Sales_Data[[#This Row],[Discount]]</f>
        <v>77.959000000000003</v>
      </c>
      <c r="S3442">
        <f>Sales_Data[[#This Row],[Gross_Sales]]-Sales_Data[[#This Row],[Discount_Amount]]</f>
        <v>701.63100000000009</v>
      </c>
      <c r="T3442">
        <f>Sales_Data[[#This Row],[Net Sales]]-Sales_Data[[#This Row],[Cost]]</f>
        <v>92.121000000000095</v>
      </c>
      <c r="U3442" s="2">
        <f>Sales_Data[[#This Row],[Profit]]/Sales_Data[[#This Row],[Net Sales]]</f>
        <v>0.13129551003305168</v>
      </c>
      <c r="V3442">
        <f>YEAR(Sales_Data[[#This Row],[Order_Date]])</f>
        <v>2025</v>
      </c>
      <c r="W3442" t="str">
        <f>TEXT(Sales_Data[[#This Row],[Order_Date]],"mmm")</f>
        <v>Nov</v>
      </c>
      <c r="X3442">
        <f>MONTH(Sales_Data[[#This Row],[Order_Date]])</f>
        <v>11</v>
      </c>
      <c r="Y3442" t="str">
        <f>"Q"&amp;ROUNDUP(MONTH(Sales_Data[[#This Row],[Order_Date]])/3,0)</f>
        <v>Q4</v>
      </c>
    </row>
    <row r="3443" spans="1:25" x14ac:dyDescent="0.3">
      <c r="A3443" t="s">
        <v>5083</v>
      </c>
      <c r="B3443" s="1">
        <v>45819</v>
      </c>
      <c r="C3443" t="s">
        <v>4766</v>
      </c>
      <c r="D3443" t="s">
        <v>100</v>
      </c>
      <c r="E3443" t="s">
        <v>119</v>
      </c>
      <c r="F3443" t="s">
        <v>120</v>
      </c>
      <c r="G3443" t="s">
        <v>75</v>
      </c>
      <c r="H3443" t="s">
        <v>114</v>
      </c>
      <c r="I3443" t="s">
        <v>206</v>
      </c>
      <c r="J3443">
        <v>2</v>
      </c>
      <c r="K3443">
        <v>5936.92</v>
      </c>
      <c r="L3443">
        <v>0</v>
      </c>
      <c r="M3443">
        <v>7876.19</v>
      </c>
      <c r="N3443" t="s">
        <v>52</v>
      </c>
      <c r="O3443" t="s">
        <v>53</v>
      </c>
      <c r="P3443" t="s">
        <v>44</v>
      </c>
      <c r="Q3443">
        <f>Sales_Data[[#This Row],[Quantity]]*Sales_Data[[#This Row],[Unit_Price]]</f>
        <v>11873.84</v>
      </c>
      <c r="R3443">
        <f>Sales_Data[[#This Row],[Gross_Sales]]*Sales_Data[[#This Row],[Discount]]</f>
        <v>0</v>
      </c>
      <c r="S3443">
        <f>Sales_Data[[#This Row],[Gross_Sales]]-Sales_Data[[#This Row],[Discount_Amount]]</f>
        <v>11873.84</v>
      </c>
      <c r="T3443">
        <f>Sales_Data[[#This Row],[Net Sales]]-Sales_Data[[#This Row],[Cost]]</f>
        <v>3997.6500000000005</v>
      </c>
      <c r="U3443" s="2">
        <f>Sales_Data[[#This Row],[Profit]]/Sales_Data[[#This Row],[Net Sales]]</f>
        <v>0.33667709856289124</v>
      </c>
      <c r="V3443">
        <f>YEAR(Sales_Data[[#This Row],[Order_Date]])</f>
        <v>2025</v>
      </c>
      <c r="W3443" t="str">
        <f>TEXT(Sales_Data[[#This Row],[Order_Date]],"mmm")</f>
        <v>Jun</v>
      </c>
      <c r="X3443">
        <f>MONTH(Sales_Data[[#This Row],[Order_Date]])</f>
        <v>6</v>
      </c>
      <c r="Y3443" t="str">
        <f>"Q"&amp;ROUNDUP(MONTH(Sales_Data[[#This Row],[Order_Date]])/3,0)</f>
        <v>Q2</v>
      </c>
    </row>
    <row r="3444" spans="1:25" x14ac:dyDescent="0.3">
      <c r="A3444" t="s">
        <v>5084</v>
      </c>
      <c r="B3444" s="1">
        <v>46022</v>
      </c>
      <c r="C3444" t="s">
        <v>907</v>
      </c>
      <c r="D3444" t="s">
        <v>194</v>
      </c>
      <c r="E3444" t="s">
        <v>30</v>
      </c>
      <c r="F3444" t="s">
        <v>156</v>
      </c>
      <c r="G3444" t="s">
        <v>41</v>
      </c>
      <c r="H3444" t="s">
        <v>102</v>
      </c>
      <c r="I3444" t="s">
        <v>103</v>
      </c>
      <c r="J3444">
        <v>1</v>
      </c>
      <c r="K3444">
        <v>4381.01</v>
      </c>
      <c r="L3444">
        <v>0</v>
      </c>
      <c r="M3444">
        <v>3369.76</v>
      </c>
      <c r="N3444" t="s">
        <v>109</v>
      </c>
      <c r="O3444" t="s">
        <v>35</v>
      </c>
      <c r="P3444" t="s">
        <v>44</v>
      </c>
      <c r="Q3444">
        <f>Sales_Data[[#This Row],[Quantity]]*Sales_Data[[#This Row],[Unit_Price]]</f>
        <v>4381.01</v>
      </c>
      <c r="R3444">
        <f>Sales_Data[[#This Row],[Gross_Sales]]*Sales_Data[[#This Row],[Discount]]</f>
        <v>0</v>
      </c>
      <c r="S3444">
        <f>Sales_Data[[#This Row],[Gross_Sales]]-Sales_Data[[#This Row],[Discount_Amount]]</f>
        <v>4381.01</v>
      </c>
      <c r="T3444">
        <f>Sales_Data[[#This Row],[Net Sales]]-Sales_Data[[#This Row],[Cost]]</f>
        <v>1011.25</v>
      </c>
      <c r="U3444" s="2">
        <f>Sales_Data[[#This Row],[Profit]]/Sales_Data[[#This Row],[Net Sales]]</f>
        <v>0.23082576848717531</v>
      </c>
      <c r="V3444">
        <f>YEAR(Sales_Data[[#This Row],[Order_Date]])</f>
        <v>2025</v>
      </c>
      <c r="W3444" t="str">
        <f>TEXT(Sales_Data[[#This Row],[Order_Date]],"mmm")</f>
        <v>Dec</v>
      </c>
      <c r="X3444">
        <f>MONTH(Sales_Data[[#This Row],[Order_Date]])</f>
        <v>12</v>
      </c>
      <c r="Y3444" t="str">
        <f>"Q"&amp;ROUNDUP(MONTH(Sales_Data[[#This Row],[Order_Date]])/3,0)</f>
        <v>Q4</v>
      </c>
    </row>
    <row r="3445" spans="1:25" x14ac:dyDescent="0.3">
      <c r="A3445" t="s">
        <v>5085</v>
      </c>
      <c r="B3445" s="1">
        <v>45999</v>
      </c>
      <c r="C3445" t="s">
        <v>2035</v>
      </c>
      <c r="D3445" t="s">
        <v>218</v>
      </c>
      <c r="E3445" t="s">
        <v>19</v>
      </c>
      <c r="F3445" t="s">
        <v>20</v>
      </c>
      <c r="G3445" t="s">
        <v>67</v>
      </c>
      <c r="H3445" t="s">
        <v>68</v>
      </c>
      <c r="I3445" t="s">
        <v>97</v>
      </c>
      <c r="J3445">
        <v>1</v>
      </c>
      <c r="K3445">
        <v>12330.33</v>
      </c>
      <c r="L3445">
        <v>0</v>
      </c>
      <c r="M3445">
        <v>9602.51</v>
      </c>
      <c r="N3445" t="s">
        <v>109</v>
      </c>
      <c r="O3445" t="s">
        <v>53</v>
      </c>
      <c r="P3445" t="s">
        <v>71</v>
      </c>
      <c r="Q3445">
        <f>Sales_Data[[#This Row],[Quantity]]*Sales_Data[[#This Row],[Unit_Price]]</f>
        <v>12330.33</v>
      </c>
      <c r="R3445">
        <f>Sales_Data[[#This Row],[Gross_Sales]]*Sales_Data[[#This Row],[Discount]]</f>
        <v>0</v>
      </c>
      <c r="S3445">
        <f>Sales_Data[[#This Row],[Gross_Sales]]-Sales_Data[[#This Row],[Discount_Amount]]</f>
        <v>12330.33</v>
      </c>
      <c r="T3445">
        <f>Sales_Data[[#This Row],[Net Sales]]-Sales_Data[[#This Row],[Cost]]</f>
        <v>2727.8199999999997</v>
      </c>
      <c r="U3445" s="2">
        <f>Sales_Data[[#This Row],[Profit]]/Sales_Data[[#This Row],[Net Sales]]</f>
        <v>0.22122846671581375</v>
      </c>
      <c r="V3445">
        <f>YEAR(Sales_Data[[#This Row],[Order_Date]])</f>
        <v>2025</v>
      </c>
      <c r="W3445" t="str">
        <f>TEXT(Sales_Data[[#This Row],[Order_Date]],"mmm")</f>
        <v>Dec</v>
      </c>
      <c r="X3445">
        <f>MONTH(Sales_Data[[#This Row],[Order_Date]])</f>
        <v>12</v>
      </c>
      <c r="Y3445" t="str">
        <f>"Q"&amp;ROUNDUP(MONTH(Sales_Data[[#This Row],[Order_Date]])/3,0)</f>
        <v>Q4</v>
      </c>
    </row>
    <row r="3446" spans="1:25" x14ac:dyDescent="0.3">
      <c r="A3446" t="s">
        <v>5086</v>
      </c>
      <c r="B3446" s="1">
        <v>45966</v>
      </c>
      <c r="C3446" t="s">
        <v>4126</v>
      </c>
      <c r="D3446" t="s">
        <v>95</v>
      </c>
      <c r="E3446" t="s">
        <v>30</v>
      </c>
      <c r="F3446" t="s">
        <v>31</v>
      </c>
      <c r="G3446" t="s">
        <v>41</v>
      </c>
      <c r="H3446" t="s">
        <v>42</v>
      </c>
      <c r="I3446" t="s">
        <v>43</v>
      </c>
      <c r="J3446">
        <v>2</v>
      </c>
      <c r="K3446">
        <v>1972.99</v>
      </c>
      <c r="L3446">
        <v>0.15</v>
      </c>
      <c r="M3446">
        <v>2651.13</v>
      </c>
      <c r="N3446" t="s">
        <v>83</v>
      </c>
      <c r="O3446" t="s">
        <v>25</v>
      </c>
      <c r="P3446" t="s">
        <v>71</v>
      </c>
      <c r="Q3446">
        <f>Sales_Data[[#This Row],[Quantity]]*Sales_Data[[#This Row],[Unit_Price]]</f>
        <v>3945.98</v>
      </c>
      <c r="R3446">
        <f>Sales_Data[[#This Row],[Gross_Sales]]*Sales_Data[[#This Row],[Discount]]</f>
        <v>591.89699999999993</v>
      </c>
      <c r="S3446">
        <f>Sales_Data[[#This Row],[Gross_Sales]]-Sales_Data[[#This Row],[Discount_Amount]]</f>
        <v>3354.0830000000001</v>
      </c>
      <c r="T3446">
        <f>Sales_Data[[#This Row],[Net Sales]]-Sales_Data[[#This Row],[Cost]]</f>
        <v>702.95299999999997</v>
      </c>
      <c r="U3446" s="2">
        <f>Sales_Data[[#This Row],[Profit]]/Sales_Data[[#This Row],[Net Sales]]</f>
        <v>0.20958127750565503</v>
      </c>
      <c r="V3446">
        <f>YEAR(Sales_Data[[#This Row],[Order_Date]])</f>
        <v>2025</v>
      </c>
      <c r="W3446" t="str">
        <f>TEXT(Sales_Data[[#This Row],[Order_Date]],"mmm")</f>
        <v>Nov</v>
      </c>
      <c r="X3446">
        <f>MONTH(Sales_Data[[#This Row],[Order_Date]])</f>
        <v>11</v>
      </c>
      <c r="Y3446" t="str">
        <f>"Q"&amp;ROUNDUP(MONTH(Sales_Data[[#This Row],[Order_Date]])/3,0)</f>
        <v>Q4</v>
      </c>
    </row>
    <row r="3447" spans="1:25" x14ac:dyDescent="0.3">
      <c r="A3447" t="s">
        <v>5087</v>
      </c>
      <c r="B3447" s="1">
        <v>46000</v>
      </c>
      <c r="C3447" t="s">
        <v>2155</v>
      </c>
      <c r="D3447" t="s">
        <v>170</v>
      </c>
      <c r="E3447" t="s">
        <v>39</v>
      </c>
      <c r="F3447" t="s">
        <v>40</v>
      </c>
      <c r="G3447" t="s">
        <v>21</v>
      </c>
      <c r="H3447" t="s">
        <v>127</v>
      </c>
      <c r="I3447" t="s">
        <v>314</v>
      </c>
      <c r="J3447">
        <v>5</v>
      </c>
      <c r="K3447">
        <v>6724.84</v>
      </c>
      <c r="L3447">
        <v>0.05</v>
      </c>
      <c r="M3447">
        <v>26397.919999999998</v>
      </c>
      <c r="N3447" t="s">
        <v>109</v>
      </c>
      <c r="O3447" t="s">
        <v>53</v>
      </c>
      <c r="P3447" t="s">
        <v>26</v>
      </c>
      <c r="Q3447">
        <f>Sales_Data[[#This Row],[Quantity]]*Sales_Data[[#This Row],[Unit_Price]]</f>
        <v>33624.199999999997</v>
      </c>
      <c r="R3447">
        <f>Sales_Data[[#This Row],[Gross_Sales]]*Sales_Data[[#This Row],[Discount]]</f>
        <v>1681.21</v>
      </c>
      <c r="S3447">
        <f>Sales_Data[[#This Row],[Gross_Sales]]-Sales_Data[[#This Row],[Discount_Amount]]</f>
        <v>31942.989999999998</v>
      </c>
      <c r="T3447">
        <f>Sales_Data[[#This Row],[Net Sales]]-Sales_Data[[#This Row],[Cost]]</f>
        <v>5545.07</v>
      </c>
      <c r="U3447" s="2">
        <f>Sales_Data[[#This Row],[Profit]]/Sales_Data[[#This Row],[Net Sales]]</f>
        <v>0.17359270375127689</v>
      </c>
      <c r="V3447">
        <f>YEAR(Sales_Data[[#This Row],[Order_Date]])</f>
        <v>2025</v>
      </c>
      <c r="W3447" t="str">
        <f>TEXT(Sales_Data[[#This Row],[Order_Date]],"mmm")</f>
        <v>Dec</v>
      </c>
      <c r="X3447">
        <f>MONTH(Sales_Data[[#This Row],[Order_Date]])</f>
        <v>12</v>
      </c>
      <c r="Y3447" t="str">
        <f>"Q"&amp;ROUNDUP(MONTH(Sales_Data[[#This Row],[Order_Date]])/3,0)</f>
        <v>Q4</v>
      </c>
    </row>
    <row r="3448" spans="1:25" x14ac:dyDescent="0.3">
      <c r="A3448" t="s">
        <v>5088</v>
      </c>
      <c r="B3448" s="1">
        <v>45699</v>
      </c>
      <c r="C3448" t="s">
        <v>3493</v>
      </c>
      <c r="D3448" t="s">
        <v>252</v>
      </c>
      <c r="E3448" t="s">
        <v>48</v>
      </c>
      <c r="F3448" t="s">
        <v>164</v>
      </c>
      <c r="G3448" t="s">
        <v>21</v>
      </c>
      <c r="H3448" t="s">
        <v>22</v>
      </c>
      <c r="I3448" t="s">
        <v>23</v>
      </c>
      <c r="J3448">
        <v>1</v>
      </c>
      <c r="K3448">
        <v>58238.57</v>
      </c>
      <c r="L3448">
        <v>0.05</v>
      </c>
      <c r="M3448">
        <v>46746.11</v>
      </c>
      <c r="N3448" t="s">
        <v>24</v>
      </c>
      <c r="O3448" t="s">
        <v>35</v>
      </c>
      <c r="P3448" t="s">
        <v>71</v>
      </c>
      <c r="Q3448">
        <f>Sales_Data[[#This Row],[Quantity]]*Sales_Data[[#This Row],[Unit_Price]]</f>
        <v>58238.57</v>
      </c>
      <c r="R3448">
        <f>Sales_Data[[#This Row],[Gross_Sales]]*Sales_Data[[#This Row],[Discount]]</f>
        <v>2911.9285</v>
      </c>
      <c r="S3448">
        <f>Sales_Data[[#This Row],[Gross_Sales]]-Sales_Data[[#This Row],[Discount_Amount]]</f>
        <v>55326.641499999998</v>
      </c>
      <c r="T3448">
        <f>Sales_Data[[#This Row],[Net Sales]]-Sales_Data[[#This Row],[Cost]]</f>
        <v>8580.5314999999973</v>
      </c>
      <c r="U3448" s="2">
        <f>Sales_Data[[#This Row],[Profit]]/Sales_Data[[#This Row],[Net Sales]]</f>
        <v>0.15508860229659879</v>
      </c>
      <c r="V3448">
        <f>YEAR(Sales_Data[[#This Row],[Order_Date]])</f>
        <v>2025</v>
      </c>
      <c r="W3448" t="str">
        <f>TEXT(Sales_Data[[#This Row],[Order_Date]],"mmm")</f>
        <v>Feb</v>
      </c>
      <c r="X3448">
        <f>MONTH(Sales_Data[[#This Row],[Order_Date]])</f>
        <v>2</v>
      </c>
      <c r="Y3448" t="str">
        <f>"Q"&amp;ROUNDUP(MONTH(Sales_Data[[#This Row],[Order_Date]])/3,0)</f>
        <v>Q1</v>
      </c>
    </row>
    <row r="3449" spans="1:25" x14ac:dyDescent="0.3">
      <c r="A3449" t="s">
        <v>5089</v>
      </c>
      <c r="B3449" s="1">
        <v>46011</v>
      </c>
      <c r="C3449" t="s">
        <v>593</v>
      </c>
      <c r="D3449" t="s">
        <v>155</v>
      </c>
      <c r="E3449" t="s">
        <v>48</v>
      </c>
      <c r="F3449" t="s">
        <v>164</v>
      </c>
      <c r="G3449" t="s">
        <v>32</v>
      </c>
      <c r="H3449" t="s">
        <v>33</v>
      </c>
      <c r="I3449" t="s">
        <v>34</v>
      </c>
      <c r="J3449">
        <v>2</v>
      </c>
      <c r="K3449">
        <v>29056.14</v>
      </c>
      <c r="L3449">
        <v>0.05</v>
      </c>
      <c r="M3449">
        <v>38414.74</v>
      </c>
      <c r="N3449" t="s">
        <v>109</v>
      </c>
      <c r="O3449" t="s">
        <v>35</v>
      </c>
      <c r="P3449" t="s">
        <v>44</v>
      </c>
      <c r="Q3449">
        <f>Sales_Data[[#This Row],[Quantity]]*Sales_Data[[#This Row],[Unit_Price]]</f>
        <v>58112.28</v>
      </c>
      <c r="R3449">
        <f>Sales_Data[[#This Row],[Gross_Sales]]*Sales_Data[[#This Row],[Discount]]</f>
        <v>2905.614</v>
      </c>
      <c r="S3449">
        <f>Sales_Data[[#This Row],[Gross_Sales]]-Sales_Data[[#This Row],[Discount_Amount]]</f>
        <v>55206.665999999997</v>
      </c>
      <c r="T3449">
        <f>Sales_Data[[#This Row],[Net Sales]]-Sales_Data[[#This Row],[Cost]]</f>
        <v>16791.925999999999</v>
      </c>
      <c r="U3449" s="2">
        <f>Sales_Data[[#This Row],[Profit]]/Sales_Data[[#This Row],[Net Sales]]</f>
        <v>0.30416482676204354</v>
      </c>
      <c r="V3449">
        <f>YEAR(Sales_Data[[#This Row],[Order_Date]])</f>
        <v>2025</v>
      </c>
      <c r="W3449" t="str">
        <f>TEXT(Sales_Data[[#This Row],[Order_Date]],"mmm")</f>
        <v>Dec</v>
      </c>
      <c r="X3449">
        <f>MONTH(Sales_Data[[#This Row],[Order_Date]])</f>
        <v>12</v>
      </c>
      <c r="Y3449" t="str">
        <f>"Q"&amp;ROUNDUP(MONTH(Sales_Data[[#This Row],[Order_Date]])/3,0)</f>
        <v>Q4</v>
      </c>
    </row>
    <row r="3450" spans="1:25" x14ac:dyDescent="0.3">
      <c r="A3450" t="s">
        <v>5090</v>
      </c>
      <c r="B3450" s="1">
        <v>45766</v>
      </c>
      <c r="C3450" t="s">
        <v>2671</v>
      </c>
      <c r="D3450" t="s">
        <v>56</v>
      </c>
      <c r="E3450" t="s">
        <v>48</v>
      </c>
      <c r="F3450" t="s">
        <v>164</v>
      </c>
      <c r="G3450" t="s">
        <v>67</v>
      </c>
      <c r="H3450" t="s">
        <v>121</v>
      </c>
      <c r="I3450" t="s">
        <v>122</v>
      </c>
      <c r="J3450">
        <v>1</v>
      </c>
      <c r="K3450">
        <v>37906.36</v>
      </c>
      <c r="L3450">
        <v>0.15</v>
      </c>
      <c r="M3450">
        <v>28236.9</v>
      </c>
      <c r="N3450" t="s">
        <v>52</v>
      </c>
      <c r="O3450" t="s">
        <v>35</v>
      </c>
      <c r="P3450" t="s">
        <v>71</v>
      </c>
      <c r="Q3450">
        <f>Sales_Data[[#This Row],[Quantity]]*Sales_Data[[#This Row],[Unit_Price]]</f>
        <v>37906.36</v>
      </c>
      <c r="R3450">
        <f>Sales_Data[[#This Row],[Gross_Sales]]*Sales_Data[[#This Row],[Discount]]</f>
        <v>5685.9539999999997</v>
      </c>
      <c r="S3450">
        <f>Sales_Data[[#This Row],[Gross_Sales]]-Sales_Data[[#This Row],[Discount_Amount]]</f>
        <v>32220.406000000003</v>
      </c>
      <c r="T3450">
        <f>Sales_Data[[#This Row],[Net Sales]]-Sales_Data[[#This Row],[Cost]]</f>
        <v>3983.5060000000012</v>
      </c>
      <c r="U3450" s="2">
        <f>Sales_Data[[#This Row],[Profit]]/Sales_Data[[#This Row],[Net Sales]]</f>
        <v>0.12363301691480862</v>
      </c>
      <c r="V3450">
        <f>YEAR(Sales_Data[[#This Row],[Order_Date]])</f>
        <v>2025</v>
      </c>
      <c r="W3450" t="str">
        <f>TEXT(Sales_Data[[#This Row],[Order_Date]],"mmm")</f>
        <v>Apr</v>
      </c>
      <c r="X3450">
        <f>MONTH(Sales_Data[[#This Row],[Order_Date]])</f>
        <v>4</v>
      </c>
      <c r="Y3450" t="str">
        <f>"Q"&amp;ROUNDUP(MONTH(Sales_Data[[#This Row],[Order_Date]])/3,0)</f>
        <v>Q2</v>
      </c>
    </row>
    <row r="3451" spans="1:25" x14ac:dyDescent="0.3">
      <c r="A3451" t="s">
        <v>5091</v>
      </c>
      <c r="B3451" s="1">
        <v>45708</v>
      </c>
      <c r="C3451" t="s">
        <v>582</v>
      </c>
      <c r="D3451" t="s">
        <v>430</v>
      </c>
      <c r="E3451" t="s">
        <v>19</v>
      </c>
      <c r="F3451" t="s">
        <v>81</v>
      </c>
      <c r="G3451" t="s">
        <v>32</v>
      </c>
      <c r="H3451" t="s">
        <v>50</v>
      </c>
      <c r="I3451" t="s">
        <v>58</v>
      </c>
      <c r="J3451">
        <v>3</v>
      </c>
      <c r="K3451">
        <v>17438.080000000002</v>
      </c>
      <c r="L3451">
        <v>0</v>
      </c>
      <c r="M3451">
        <v>38064.9</v>
      </c>
      <c r="N3451" t="s">
        <v>52</v>
      </c>
      <c r="O3451" t="s">
        <v>35</v>
      </c>
      <c r="P3451" t="s">
        <v>26</v>
      </c>
      <c r="Q3451">
        <f>Sales_Data[[#This Row],[Quantity]]*Sales_Data[[#This Row],[Unit_Price]]</f>
        <v>52314.240000000005</v>
      </c>
      <c r="R3451">
        <f>Sales_Data[[#This Row],[Gross_Sales]]*Sales_Data[[#This Row],[Discount]]</f>
        <v>0</v>
      </c>
      <c r="S3451">
        <f>Sales_Data[[#This Row],[Gross_Sales]]-Sales_Data[[#This Row],[Discount_Amount]]</f>
        <v>52314.240000000005</v>
      </c>
      <c r="T3451">
        <f>Sales_Data[[#This Row],[Net Sales]]-Sales_Data[[#This Row],[Cost]]</f>
        <v>14249.340000000004</v>
      </c>
      <c r="U3451" s="2">
        <f>Sales_Data[[#This Row],[Profit]]/Sales_Data[[#This Row],[Net Sales]]</f>
        <v>0.27237975740448495</v>
      </c>
      <c r="V3451">
        <f>YEAR(Sales_Data[[#This Row],[Order_Date]])</f>
        <v>2025</v>
      </c>
      <c r="W3451" t="str">
        <f>TEXT(Sales_Data[[#This Row],[Order_Date]],"mmm")</f>
        <v>Feb</v>
      </c>
      <c r="X3451">
        <f>MONTH(Sales_Data[[#This Row],[Order_Date]])</f>
        <v>2</v>
      </c>
      <c r="Y3451" t="str">
        <f>"Q"&amp;ROUNDUP(MONTH(Sales_Data[[#This Row],[Order_Date]])/3,0)</f>
        <v>Q1</v>
      </c>
    </row>
    <row r="3452" spans="1:25" x14ac:dyDescent="0.3">
      <c r="A3452" t="s">
        <v>5092</v>
      </c>
      <c r="B3452" s="1">
        <v>45907</v>
      </c>
      <c r="C3452" t="s">
        <v>1118</v>
      </c>
      <c r="D3452" t="s">
        <v>199</v>
      </c>
      <c r="E3452" t="s">
        <v>119</v>
      </c>
      <c r="F3452" t="s">
        <v>184</v>
      </c>
      <c r="G3452" t="s">
        <v>21</v>
      </c>
      <c r="H3452" t="s">
        <v>22</v>
      </c>
      <c r="I3452" t="s">
        <v>23</v>
      </c>
      <c r="J3452">
        <v>3</v>
      </c>
      <c r="K3452">
        <v>8851.76</v>
      </c>
      <c r="L3452">
        <v>0</v>
      </c>
      <c r="M3452">
        <v>21878.35</v>
      </c>
      <c r="N3452" t="s">
        <v>24</v>
      </c>
      <c r="O3452" t="s">
        <v>25</v>
      </c>
      <c r="P3452" t="s">
        <v>44</v>
      </c>
      <c r="Q3452">
        <f>Sales_Data[[#This Row],[Quantity]]*Sales_Data[[#This Row],[Unit_Price]]</f>
        <v>26555.279999999999</v>
      </c>
      <c r="R3452">
        <f>Sales_Data[[#This Row],[Gross_Sales]]*Sales_Data[[#This Row],[Discount]]</f>
        <v>0</v>
      </c>
      <c r="S3452">
        <f>Sales_Data[[#This Row],[Gross_Sales]]-Sales_Data[[#This Row],[Discount_Amount]]</f>
        <v>26555.279999999999</v>
      </c>
      <c r="T3452">
        <f>Sales_Data[[#This Row],[Net Sales]]-Sales_Data[[#This Row],[Cost]]</f>
        <v>4676.93</v>
      </c>
      <c r="U3452" s="2">
        <f>Sales_Data[[#This Row],[Profit]]/Sales_Data[[#This Row],[Net Sales]]</f>
        <v>0.17612053045571355</v>
      </c>
      <c r="V3452">
        <f>YEAR(Sales_Data[[#This Row],[Order_Date]])</f>
        <v>2025</v>
      </c>
      <c r="W3452" t="str">
        <f>TEXT(Sales_Data[[#This Row],[Order_Date]],"mmm")</f>
        <v>Sep</v>
      </c>
      <c r="X3452">
        <f>MONTH(Sales_Data[[#This Row],[Order_Date]])</f>
        <v>9</v>
      </c>
      <c r="Y3452" t="str">
        <f>"Q"&amp;ROUNDUP(MONTH(Sales_Data[[#This Row],[Order_Date]])/3,0)</f>
        <v>Q3</v>
      </c>
    </row>
    <row r="3453" spans="1:25" x14ac:dyDescent="0.3">
      <c r="A3453" t="s">
        <v>5093</v>
      </c>
      <c r="B3453" s="1">
        <v>45998</v>
      </c>
      <c r="C3453" t="s">
        <v>2761</v>
      </c>
      <c r="D3453" t="s">
        <v>118</v>
      </c>
      <c r="E3453" t="s">
        <v>30</v>
      </c>
      <c r="F3453" t="s">
        <v>101</v>
      </c>
      <c r="G3453" t="s">
        <v>67</v>
      </c>
      <c r="H3453" t="s">
        <v>68</v>
      </c>
      <c r="I3453" t="s">
        <v>97</v>
      </c>
      <c r="J3453">
        <v>1</v>
      </c>
      <c r="K3453">
        <v>2386.66</v>
      </c>
      <c r="L3453">
        <v>0.1</v>
      </c>
      <c r="M3453">
        <v>1354.62</v>
      </c>
      <c r="N3453" t="s">
        <v>70</v>
      </c>
      <c r="O3453" t="s">
        <v>35</v>
      </c>
      <c r="P3453" t="s">
        <v>71</v>
      </c>
      <c r="Q3453">
        <f>Sales_Data[[#This Row],[Quantity]]*Sales_Data[[#This Row],[Unit_Price]]</f>
        <v>2386.66</v>
      </c>
      <c r="R3453">
        <f>Sales_Data[[#This Row],[Gross_Sales]]*Sales_Data[[#This Row],[Discount]]</f>
        <v>238.666</v>
      </c>
      <c r="S3453">
        <f>Sales_Data[[#This Row],[Gross_Sales]]-Sales_Data[[#This Row],[Discount_Amount]]</f>
        <v>2147.9939999999997</v>
      </c>
      <c r="T3453">
        <f>Sales_Data[[#This Row],[Net Sales]]-Sales_Data[[#This Row],[Cost]]</f>
        <v>793.3739999999998</v>
      </c>
      <c r="U3453" s="2">
        <f>Sales_Data[[#This Row],[Profit]]/Sales_Data[[#This Row],[Net Sales]]</f>
        <v>0.36935578032340871</v>
      </c>
      <c r="V3453">
        <f>YEAR(Sales_Data[[#This Row],[Order_Date]])</f>
        <v>2025</v>
      </c>
      <c r="W3453" t="str">
        <f>TEXT(Sales_Data[[#This Row],[Order_Date]],"mmm")</f>
        <v>Dec</v>
      </c>
      <c r="X3453">
        <f>MONTH(Sales_Data[[#This Row],[Order_Date]])</f>
        <v>12</v>
      </c>
      <c r="Y3453" t="str">
        <f>"Q"&amp;ROUNDUP(MONTH(Sales_Data[[#This Row],[Order_Date]])/3,0)</f>
        <v>Q4</v>
      </c>
    </row>
    <row r="3454" spans="1:25" x14ac:dyDescent="0.3">
      <c r="A3454" t="s">
        <v>5094</v>
      </c>
      <c r="B3454" s="1">
        <v>45678</v>
      </c>
      <c r="C3454" t="s">
        <v>1294</v>
      </c>
      <c r="D3454" t="s">
        <v>255</v>
      </c>
      <c r="E3454" t="s">
        <v>19</v>
      </c>
      <c r="F3454" t="s">
        <v>66</v>
      </c>
      <c r="G3454" t="s">
        <v>67</v>
      </c>
      <c r="H3454" t="s">
        <v>68</v>
      </c>
      <c r="I3454" t="s">
        <v>69</v>
      </c>
      <c r="J3454">
        <v>3</v>
      </c>
      <c r="K3454">
        <v>15359.16</v>
      </c>
      <c r="L3454">
        <v>0.2</v>
      </c>
      <c r="M3454">
        <v>29998.33</v>
      </c>
      <c r="N3454" t="s">
        <v>109</v>
      </c>
      <c r="O3454" t="s">
        <v>35</v>
      </c>
      <c r="P3454" t="s">
        <v>26</v>
      </c>
      <c r="Q3454">
        <f>Sales_Data[[#This Row],[Quantity]]*Sales_Data[[#This Row],[Unit_Price]]</f>
        <v>46077.479999999996</v>
      </c>
      <c r="R3454">
        <f>Sales_Data[[#This Row],[Gross_Sales]]*Sales_Data[[#This Row],[Discount]]</f>
        <v>9215.4959999999992</v>
      </c>
      <c r="S3454">
        <f>Sales_Data[[#This Row],[Gross_Sales]]-Sales_Data[[#This Row],[Discount_Amount]]</f>
        <v>36861.983999999997</v>
      </c>
      <c r="T3454">
        <f>Sales_Data[[#This Row],[Net Sales]]-Sales_Data[[#This Row],[Cost]]</f>
        <v>6863.653999999995</v>
      </c>
      <c r="U3454" s="2">
        <f>Sales_Data[[#This Row],[Profit]]/Sales_Data[[#This Row],[Net Sales]]</f>
        <v>0.18619871355811982</v>
      </c>
      <c r="V3454">
        <f>YEAR(Sales_Data[[#This Row],[Order_Date]])</f>
        <v>2025</v>
      </c>
      <c r="W3454" t="str">
        <f>TEXT(Sales_Data[[#This Row],[Order_Date]],"mmm")</f>
        <v>Jan</v>
      </c>
      <c r="X3454">
        <f>MONTH(Sales_Data[[#This Row],[Order_Date]])</f>
        <v>1</v>
      </c>
      <c r="Y3454" t="str">
        <f>"Q"&amp;ROUNDUP(MONTH(Sales_Data[[#This Row],[Order_Date]])/3,0)</f>
        <v>Q1</v>
      </c>
    </row>
    <row r="3455" spans="1:25" x14ac:dyDescent="0.3">
      <c r="A3455" t="s">
        <v>5095</v>
      </c>
      <c r="B3455" s="1">
        <v>45957</v>
      </c>
      <c r="C3455" t="s">
        <v>802</v>
      </c>
      <c r="D3455" t="s">
        <v>474</v>
      </c>
      <c r="E3455" t="s">
        <v>19</v>
      </c>
      <c r="F3455" t="s">
        <v>113</v>
      </c>
      <c r="G3455" t="s">
        <v>32</v>
      </c>
      <c r="H3455" t="s">
        <v>33</v>
      </c>
      <c r="I3455" t="s">
        <v>161</v>
      </c>
      <c r="J3455">
        <v>1</v>
      </c>
      <c r="K3455">
        <v>5924.26</v>
      </c>
      <c r="L3455">
        <v>0.1</v>
      </c>
      <c r="M3455">
        <v>4456.9799999999996</v>
      </c>
      <c r="N3455" t="s">
        <v>70</v>
      </c>
      <c r="O3455" t="s">
        <v>35</v>
      </c>
      <c r="P3455" t="s">
        <v>44</v>
      </c>
      <c r="Q3455">
        <f>Sales_Data[[#This Row],[Quantity]]*Sales_Data[[#This Row],[Unit_Price]]</f>
        <v>5924.26</v>
      </c>
      <c r="R3455">
        <f>Sales_Data[[#This Row],[Gross_Sales]]*Sales_Data[[#This Row],[Discount]]</f>
        <v>592.42600000000004</v>
      </c>
      <c r="S3455">
        <f>Sales_Data[[#This Row],[Gross_Sales]]-Sales_Data[[#This Row],[Discount_Amount]]</f>
        <v>5331.8339999999998</v>
      </c>
      <c r="T3455">
        <f>Sales_Data[[#This Row],[Net Sales]]-Sales_Data[[#This Row],[Cost]]</f>
        <v>874.85400000000027</v>
      </c>
      <c r="U3455" s="2">
        <f>Sales_Data[[#This Row],[Profit]]/Sales_Data[[#This Row],[Net Sales]]</f>
        <v>0.16408125234206472</v>
      </c>
      <c r="V3455">
        <f>YEAR(Sales_Data[[#This Row],[Order_Date]])</f>
        <v>2025</v>
      </c>
      <c r="W3455" t="str">
        <f>TEXT(Sales_Data[[#This Row],[Order_Date]],"mmm")</f>
        <v>Oct</v>
      </c>
      <c r="X3455">
        <f>MONTH(Sales_Data[[#This Row],[Order_Date]])</f>
        <v>10</v>
      </c>
      <c r="Y3455" t="str">
        <f>"Q"&amp;ROUNDUP(MONTH(Sales_Data[[#This Row],[Order_Date]])/3,0)</f>
        <v>Q4</v>
      </c>
    </row>
    <row r="3456" spans="1:25" x14ac:dyDescent="0.3">
      <c r="A3456" t="s">
        <v>5096</v>
      </c>
      <c r="B3456" s="1">
        <v>45796</v>
      </c>
      <c r="C3456" t="s">
        <v>1728</v>
      </c>
      <c r="D3456" t="s">
        <v>145</v>
      </c>
      <c r="E3456" t="s">
        <v>48</v>
      </c>
      <c r="F3456" t="s">
        <v>164</v>
      </c>
      <c r="G3456" t="s">
        <v>32</v>
      </c>
      <c r="H3456" t="s">
        <v>50</v>
      </c>
      <c r="I3456" t="s">
        <v>51</v>
      </c>
      <c r="J3456">
        <v>1</v>
      </c>
      <c r="K3456">
        <v>25110.12</v>
      </c>
      <c r="L3456">
        <v>0.05</v>
      </c>
      <c r="M3456">
        <v>15461.83</v>
      </c>
      <c r="N3456" t="s">
        <v>52</v>
      </c>
      <c r="O3456" t="s">
        <v>35</v>
      </c>
      <c r="P3456" t="s">
        <v>71</v>
      </c>
      <c r="Q3456">
        <f>Sales_Data[[#This Row],[Quantity]]*Sales_Data[[#This Row],[Unit_Price]]</f>
        <v>25110.12</v>
      </c>
      <c r="R3456">
        <f>Sales_Data[[#This Row],[Gross_Sales]]*Sales_Data[[#This Row],[Discount]]</f>
        <v>1255.5060000000001</v>
      </c>
      <c r="S3456">
        <f>Sales_Data[[#This Row],[Gross_Sales]]-Sales_Data[[#This Row],[Discount_Amount]]</f>
        <v>23854.613999999998</v>
      </c>
      <c r="T3456">
        <f>Sales_Data[[#This Row],[Net Sales]]-Sales_Data[[#This Row],[Cost]]</f>
        <v>8392.7839999999978</v>
      </c>
      <c r="U3456" s="2">
        <f>Sales_Data[[#This Row],[Profit]]/Sales_Data[[#This Row],[Net Sales]]</f>
        <v>0.35183063536471387</v>
      </c>
      <c r="V3456">
        <f>YEAR(Sales_Data[[#This Row],[Order_Date]])</f>
        <v>2025</v>
      </c>
      <c r="W3456" t="str">
        <f>TEXT(Sales_Data[[#This Row],[Order_Date]],"mmm")</f>
        <v>May</v>
      </c>
      <c r="X3456">
        <f>MONTH(Sales_Data[[#This Row],[Order_Date]])</f>
        <v>5</v>
      </c>
      <c r="Y3456" t="str">
        <f>"Q"&amp;ROUNDUP(MONTH(Sales_Data[[#This Row],[Order_Date]])/3,0)</f>
        <v>Q2</v>
      </c>
    </row>
    <row r="3457" spans="1:25" x14ac:dyDescent="0.3">
      <c r="A3457" t="s">
        <v>5097</v>
      </c>
      <c r="B3457" s="1">
        <v>46016</v>
      </c>
      <c r="C3457" t="s">
        <v>5098</v>
      </c>
      <c r="D3457" t="s">
        <v>341</v>
      </c>
      <c r="E3457" t="s">
        <v>39</v>
      </c>
      <c r="F3457" t="s">
        <v>40</v>
      </c>
      <c r="G3457" t="s">
        <v>67</v>
      </c>
      <c r="H3457" t="s">
        <v>121</v>
      </c>
      <c r="I3457" t="s">
        <v>122</v>
      </c>
      <c r="J3457">
        <v>2</v>
      </c>
      <c r="K3457">
        <v>1487.82</v>
      </c>
      <c r="L3457">
        <v>0.05</v>
      </c>
      <c r="M3457">
        <v>1977.61</v>
      </c>
      <c r="N3457" t="s">
        <v>24</v>
      </c>
      <c r="O3457" t="s">
        <v>35</v>
      </c>
      <c r="P3457" t="s">
        <v>44</v>
      </c>
      <c r="Q3457">
        <f>Sales_Data[[#This Row],[Quantity]]*Sales_Data[[#This Row],[Unit_Price]]</f>
        <v>2975.64</v>
      </c>
      <c r="R3457">
        <f>Sales_Data[[#This Row],[Gross_Sales]]*Sales_Data[[#This Row],[Discount]]</f>
        <v>148.78200000000001</v>
      </c>
      <c r="S3457">
        <f>Sales_Data[[#This Row],[Gross_Sales]]-Sales_Data[[#This Row],[Discount_Amount]]</f>
        <v>2826.8579999999997</v>
      </c>
      <c r="T3457">
        <f>Sales_Data[[#This Row],[Net Sales]]-Sales_Data[[#This Row],[Cost]]</f>
        <v>849.24799999999982</v>
      </c>
      <c r="U3457" s="2">
        <f>Sales_Data[[#This Row],[Profit]]/Sales_Data[[#This Row],[Net Sales]]</f>
        <v>0.3004211743214551</v>
      </c>
      <c r="V3457">
        <f>YEAR(Sales_Data[[#This Row],[Order_Date]])</f>
        <v>2025</v>
      </c>
      <c r="W3457" t="str">
        <f>TEXT(Sales_Data[[#This Row],[Order_Date]],"mmm")</f>
        <v>Dec</v>
      </c>
      <c r="X3457">
        <f>MONTH(Sales_Data[[#This Row],[Order_Date]])</f>
        <v>12</v>
      </c>
      <c r="Y3457" t="str">
        <f>"Q"&amp;ROUNDUP(MONTH(Sales_Data[[#This Row],[Order_Date]])/3,0)</f>
        <v>Q4</v>
      </c>
    </row>
    <row r="3458" spans="1:25" x14ac:dyDescent="0.3">
      <c r="A3458" t="s">
        <v>5099</v>
      </c>
      <c r="B3458" s="1">
        <v>45981</v>
      </c>
      <c r="C3458" t="s">
        <v>1606</v>
      </c>
      <c r="D3458" t="s">
        <v>238</v>
      </c>
      <c r="E3458" t="s">
        <v>30</v>
      </c>
      <c r="F3458" t="s">
        <v>101</v>
      </c>
      <c r="G3458" t="s">
        <v>67</v>
      </c>
      <c r="H3458" t="s">
        <v>68</v>
      </c>
      <c r="I3458" t="s">
        <v>69</v>
      </c>
      <c r="J3458">
        <v>1</v>
      </c>
      <c r="K3458">
        <v>1243.6300000000001</v>
      </c>
      <c r="L3458">
        <v>0.2</v>
      </c>
      <c r="M3458">
        <v>732.66</v>
      </c>
      <c r="N3458" t="s">
        <v>70</v>
      </c>
      <c r="O3458" t="s">
        <v>35</v>
      </c>
      <c r="P3458" t="s">
        <v>44</v>
      </c>
      <c r="Q3458">
        <f>Sales_Data[[#This Row],[Quantity]]*Sales_Data[[#This Row],[Unit_Price]]</f>
        <v>1243.6300000000001</v>
      </c>
      <c r="R3458">
        <f>Sales_Data[[#This Row],[Gross_Sales]]*Sales_Data[[#This Row],[Discount]]</f>
        <v>248.72600000000003</v>
      </c>
      <c r="S3458">
        <f>Sales_Data[[#This Row],[Gross_Sales]]-Sales_Data[[#This Row],[Discount_Amount]]</f>
        <v>994.90400000000011</v>
      </c>
      <c r="T3458">
        <f>Sales_Data[[#This Row],[Net Sales]]-Sales_Data[[#This Row],[Cost]]</f>
        <v>262.24400000000014</v>
      </c>
      <c r="U3458" s="2">
        <f>Sales_Data[[#This Row],[Profit]]/Sales_Data[[#This Row],[Net Sales]]</f>
        <v>0.26358724057798555</v>
      </c>
      <c r="V3458">
        <f>YEAR(Sales_Data[[#This Row],[Order_Date]])</f>
        <v>2025</v>
      </c>
      <c r="W3458" t="str">
        <f>TEXT(Sales_Data[[#This Row],[Order_Date]],"mmm")</f>
        <v>Nov</v>
      </c>
      <c r="X3458">
        <f>MONTH(Sales_Data[[#This Row],[Order_Date]])</f>
        <v>11</v>
      </c>
      <c r="Y3458" t="str">
        <f>"Q"&amp;ROUNDUP(MONTH(Sales_Data[[#This Row],[Order_Date]])/3,0)</f>
        <v>Q4</v>
      </c>
    </row>
    <row r="3459" spans="1:25" x14ac:dyDescent="0.3">
      <c r="A3459" t="s">
        <v>5100</v>
      </c>
      <c r="B3459" s="1">
        <v>45749</v>
      </c>
      <c r="C3459" t="s">
        <v>17</v>
      </c>
      <c r="D3459" t="s">
        <v>209</v>
      </c>
      <c r="E3459" t="s">
        <v>48</v>
      </c>
      <c r="F3459" t="s">
        <v>49</v>
      </c>
      <c r="G3459" t="s">
        <v>41</v>
      </c>
      <c r="H3459" t="s">
        <v>42</v>
      </c>
      <c r="I3459" t="s">
        <v>43</v>
      </c>
      <c r="J3459">
        <v>2</v>
      </c>
      <c r="K3459">
        <v>43211.45</v>
      </c>
      <c r="L3459">
        <v>0.05</v>
      </c>
      <c r="M3459">
        <v>67210.509999999995</v>
      </c>
      <c r="N3459" t="s">
        <v>52</v>
      </c>
      <c r="O3459" t="s">
        <v>35</v>
      </c>
      <c r="P3459" t="s">
        <v>71</v>
      </c>
      <c r="Q3459">
        <f>Sales_Data[[#This Row],[Quantity]]*Sales_Data[[#This Row],[Unit_Price]]</f>
        <v>86422.9</v>
      </c>
      <c r="R3459">
        <f>Sales_Data[[#This Row],[Gross_Sales]]*Sales_Data[[#This Row],[Discount]]</f>
        <v>4321.1449999999995</v>
      </c>
      <c r="S3459">
        <f>Sales_Data[[#This Row],[Gross_Sales]]-Sales_Data[[#This Row],[Discount_Amount]]</f>
        <v>82101.75499999999</v>
      </c>
      <c r="T3459">
        <f>Sales_Data[[#This Row],[Net Sales]]-Sales_Data[[#This Row],[Cost]]</f>
        <v>14891.244999999995</v>
      </c>
      <c r="U3459" s="2">
        <f>Sales_Data[[#This Row],[Profit]]/Sales_Data[[#This Row],[Net Sales]]</f>
        <v>0.18137547729643536</v>
      </c>
      <c r="V3459">
        <f>YEAR(Sales_Data[[#This Row],[Order_Date]])</f>
        <v>2025</v>
      </c>
      <c r="W3459" t="str">
        <f>TEXT(Sales_Data[[#This Row],[Order_Date]],"mmm")</f>
        <v>Apr</v>
      </c>
      <c r="X3459">
        <f>MONTH(Sales_Data[[#This Row],[Order_Date]])</f>
        <v>4</v>
      </c>
      <c r="Y3459" t="str">
        <f>"Q"&amp;ROUNDUP(MONTH(Sales_Data[[#This Row],[Order_Date]])/3,0)</f>
        <v>Q2</v>
      </c>
    </row>
    <row r="3460" spans="1:25" x14ac:dyDescent="0.3">
      <c r="A3460" t="s">
        <v>5101</v>
      </c>
      <c r="B3460" s="1">
        <v>45937</v>
      </c>
      <c r="C3460" t="s">
        <v>1890</v>
      </c>
      <c r="D3460" t="s">
        <v>347</v>
      </c>
      <c r="E3460" t="s">
        <v>48</v>
      </c>
      <c r="F3460" t="s">
        <v>126</v>
      </c>
      <c r="G3460" t="s">
        <v>32</v>
      </c>
      <c r="H3460" t="s">
        <v>50</v>
      </c>
      <c r="I3460" t="s">
        <v>51</v>
      </c>
      <c r="J3460">
        <v>2</v>
      </c>
      <c r="K3460">
        <v>33934.629999999997</v>
      </c>
      <c r="L3460">
        <v>0.05</v>
      </c>
      <c r="M3460">
        <v>48853.85</v>
      </c>
      <c r="N3460" t="s">
        <v>52</v>
      </c>
      <c r="O3460" t="s">
        <v>53</v>
      </c>
      <c r="P3460" t="s">
        <v>26</v>
      </c>
      <c r="Q3460">
        <f>Sales_Data[[#This Row],[Quantity]]*Sales_Data[[#This Row],[Unit_Price]]</f>
        <v>67869.259999999995</v>
      </c>
      <c r="R3460">
        <f>Sales_Data[[#This Row],[Gross_Sales]]*Sales_Data[[#This Row],[Discount]]</f>
        <v>3393.4629999999997</v>
      </c>
      <c r="S3460">
        <f>Sales_Data[[#This Row],[Gross_Sales]]-Sales_Data[[#This Row],[Discount_Amount]]</f>
        <v>64475.796999999991</v>
      </c>
      <c r="T3460">
        <f>Sales_Data[[#This Row],[Net Sales]]-Sales_Data[[#This Row],[Cost]]</f>
        <v>15621.946999999993</v>
      </c>
      <c r="U3460" s="2">
        <f>Sales_Data[[#This Row],[Profit]]/Sales_Data[[#This Row],[Net Sales]]</f>
        <v>0.24229164627464775</v>
      </c>
      <c r="V3460">
        <f>YEAR(Sales_Data[[#This Row],[Order_Date]])</f>
        <v>2025</v>
      </c>
      <c r="W3460" t="str">
        <f>TEXT(Sales_Data[[#This Row],[Order_Date]],"mmm")</f>
        <v>Oct</v>
      </c>
      <c r="X3460">
        <f>MONTH(Sales_Data[[#This Row],[Order_Date]])</f>
        <v>10</v>
      </c>
      <c r="Y3460" t="str">
        <f>"Q"&amp;ROUNDUP(MONTH(Sales_Data[[#This Row],[Order_Date]])/3,0)</f>
        <v>Q4</v>
      </c>
    </row>
    <row r="3461" spans="1:25" x14ac:dyDescent="0.3">
      <c r="A3461" t="s">
        <v>5102</v>
      </c>
      <c r="B3461" s="1">
        <v>45782</v>
      </c>
      <c r="C3461" t="s">
        <v>5103</v>
      </c>
      <c r="D3461" t="s">
        <v>916</v>
      </c>
      <c r="E3461" t="s">
        <v>39</v>
      </c>
      <c r="F3461" t="s">
        <v>96</v>
      </c>
      <c r="G3461" t="s">
        <v>41</v>
      </c>
      <c r="H3461" t="s">
        <v>147</v>
      </c>
      <c r="I3461" t="s">
        <v>148</v>
      </c>
      <c r="J3461">
        <v>1</v>
      </c>
      <c r="K3461">
        <v>1925.47</v>
      </c>
      <c r="L3461">
        <v>0.05</v>
      </c>
      <c r="M3461">
        <v>1434.39</v>
      </c>
      <c r="N3461" t="s">
        <v>52</v>
      </c>
      <c r="O3461" t="s">
        <v>35</v>
      </c>
      <c r="P3461" t="s">
        <v>44</v>
      </c>
      <c r="Q3461">
        <f>Sales_Data[[#This Row],[Quantity]]*Sales_Data[[#This Row],[Unit_Price]]</f>
        <v>1925.47</v>
      </c>
      <c r="R3461">
        <f>Sales_Data[[#This Row],[Gross_Sales]]*Sales_Data[[#This Row],[Discount]]</f>
        <v>96.273500000000013</v>
      </c>
      <c r="S3461">
        <f>Sales_Data[[#This Row],[Gross_Sales]]-Sales_Data[[#This Row],[Discount_Amount]]</f>
        <v>1829.1965</v>
      </c>
      <c r="T3461">
        <f>Sales_Data[[#This Row],[Net Sales]]-Sales_Data[[#This Row],[Cost]]</f>
        <v>394.80649999999991</v>
      </c>
      <c r="U3461" s="2">
        <f>Sales_Data[[#This Row],[Profit]]/Sales_Data[[#This Row],[Net Sales]]</f>
        <v>0.21583602417782885</v>
      </c>
      <c r="V3461">
        <f>YEAR(Sales_Data[[#This Row],[Order_Date]])</f>
        <v>2025</v>
      </c>
      <c r="W3461" t="str">
        <f>TEXT(Sales_Data[[#This Row],[Order_Date]],"mmm")</f>
        <v>May</v>
      </c>
      <c r="X3461">
        <f>MONTH(Sales_Data[[#This Row],[Order_Date]])</f>
        <v>5</v>
      </c>
      <c r="Y3461" t="str">
        <f>"Q"&amp;ROUNDUP(MONTH(Sales_Data[[#This Row],[Order_Date]])/3,0)</f>
        <v>Q2</v>
      </c>
    </row>
    <row r="3462" spans="1:25" x14ac:dyDescent="0.3">
      <c r="A3462" t="s">
        <v>5104</v>
      </c>
      <c r="B3462" s="1">
        <v>45768</v>
      </c>
      <c r="C3462" t="s">
        <v>2927</v>
      </c>
      <c r="D3462" t="s">
        <v>685</v>
      </c>
      <c r="E3462" t="s">
        <v>39</v>
      </c>
      <c r="F3462" t="s">
        <v>107</v>
      </c>
      <c r="G3462" t="s">
        <v>41</v>
      </c>
      <c r="H3462" t="s">
        <v>147</v>
      </c>
      <c r="I3462" t="s">
        <v>369</v>
      </c>
      <c r="J3462">
        <v>1</v>
      </c>
      <c r="K3462">
        <v>3059.2</v>
      </c>
      <c r="L3462">
        <v>0.2</v>
      </c>
      <c r="M3462">
        <v>1751.97</v>
      </c>
      <c r="N3462" t="s">
        <v>70</v>
      </c>
      <c r="O3462" t="s">
        <v>53</v>
      </c>
      <c r="P3462" t="s">
        <v>26</v>
      </c>
      <c r="Q3462">
        <f>Sales_Data[[#This Row],[Quantity]]*Sales_Data[[#This Row],[Unit_Price]]</f>
        <v>3059.2</v>
      </c>
      <c r="R3462">
        <f>Sales_Data[[#This Row],[Gross_Sales]]*Sales_Data[[#This Row],[Discount]]</f>
        <v>611.84</v>
      </c>
      <c r="S3462">
        <f>Sales_Data[[#This Row],[Gross_Sales]]-Sales_Data[[#This Row],[Discount_Amount]]</f>
        <v>2447.3599999999997</v>
      </c>
      <c r="T3462">
        <f>Sales_Data[[#This Row],[Net Sales]]-Sales_Data[[#This Row],[Cost]]</f>
        <v>695.38999999999965</v>
      </c>
      <c r="U3462" s="2">
        <f>Sales_Data[[#This Row],[Profit]]/Sales_Data[[#This Row],[Net Sales]]</f>
        <v>0.28413882714435135</v>
      </c>
      <c r="V3462">
        <f>YEAR(Sales_Data[[#This Row],[Order_Date]])</f>
        <v>2025</v>
      </c>
      <c r="W3462" t="str">
        <f>TEXT(Sales_Data[[#This Row],[Order_Date]],"mmm")</f>
        <v>Apr</v>
      </c>
      <c r="X3462">
        <f>MONTH(Sales_Data[[#This Row],[Order_Date]])</f>
        <v>4</v>
      </c>
      <c r="Y3462" t="str">
        <f>"Q"&amp;ROUNDUP(MONTH(Sales_Data[[#This Row],[Order_Date]])/3,0)</f>
        <v>Q2</v>
      </c>
    </row>
    <row r="3463" spans="1:25" x14ac:dyDescent="0.3">
      <c r="A3463" t="s">
        <v>5105</v>
      </c>
      <c r="B3463" s="1">
        <v>46011</v>
      </c>
      <c r="C3463" t="s">
        <v>4021</v>
      </c>
      <c r="D3463" t="s">
        <v>183</v>
      </c>
      <c r="E3463" t="s">
        <v>19</v>
      </c>
      <c r="F3463" t="s">
        <v>113</v>
      </c>
      <c r="G3463" t="s">
        <v>21</v>
      </c>
      <c r="H3463" t="s">
        <v>297</v>
      </c>
      <c r="I3463" t="s">
        <v>297</v>
      </c>
      <c r="J3463">
        <v>2</v>
      </c>
      <c r="K3463">
        <v>7156.07</v>
      </c>
      <c r="L3463">
        <v>0.1</v>
      </c>
      <c r="M3463">
        <v>10899.23</v>
      </c>
      <c r="N3463" t="s">
        <v>52</v>
      </c>
      <c r="O3463" t="s">
        <v>25</v>
      </c>
      <c r="P3463" t="s">
        <v>44</v>
      </c>
      <c r="Q3463">
        <f>Sales_Data[[#This Row],[Quantity]]*Sales_Data[[#This Row],[Unit_Price]]</f>
        <v>14312.14</v>
      </c>
      <c r="R3463">
        <f>Sales_Data[[#This Row],[Gross_Sales]]*Sales_Data[[#This Row],[Discount]]</f>
        <v>1431.2139999999999</v>
      </c>
      <c r="S3463">
        <f>Sales_Data[[#This Row],[Gross_Sales]]-Sales_Data[[#This Row],[Discount_Amount]]</f>
        <v>12880.925999999999</v>
      </c>
      <c r="T3463">
        <f>Sales_Data[[#This Row],[Net Sales]]-Sales_Data[[#This Row],[Cost]]</f>
        <v>1981.6959999999999</v>
      </c>
      <c r="U3463" s="2">
        <f>Sales_Data[[#This Row],[Profit]]/Sales_Data[[#This Row],[Net Sales]]</f>
        <v>0.15384732433056444</v>
      </c>
      <c r="V3463">
        <f>YEAR(Sales_Data[[#This Row],[Order_Date]])</f>
        <v>2025</v>
      </c>
      <c r="W3463" t="str">
        <f>TEXT(Sales_Data[[#This Row],[Order_Date]],"mmm")</f>
        <v>Dec</v>
      </c>
      <c r="X3463">
        <f>MONTH(Sales_Data[[#This Row],[Order_Date]])</f>
        <v>12</v>
      </c>
      <c r="Y3463" t="str">
        <f>"Q"&amp;ROUNDUP(MONTH(Sales_Data[[#This Row],[Order_Date]])/3,0)</f>
        <v>Q4</v>
      </c>
    </row>
    <row r="3464" spans="1:25" x14ac:dyDescent="0.3">
      <c r="A3464" t="s">
        <v>5106</v>
      </c>
      <c r="B3464" s="1">
        <v>45796</v>
      </c>
      <c r="C3464" t="s">
        <v>2094</v>
      </c>
      <c r="D3464" t="s">
        <v>199</v>
      </c>
      <c r="E3464" t="s">
        <v>39</v>
      </c>
      <c r="F3464" t="s">
        <v>107</v>
      </c>
      <c r="G3464" t="s">
        <v>75</v>
      </c>
      <c r="H3464" t="s">
        <v>76</v>
      </c>
      <c r="I3464" t="s">
        <v>77</v>
      </c>
      <c r="J3464">
        <v>1</v>
      </c>
      <c r="K3464">
        <v>6916.58</v>
      </c>
      <c r="L3464">
        <v>0.1</v>
      </c>
      <c r="M3464">
        <v>4452.55</v>
      </c>
      <c r="N3464" t="s">
        <v>52</v>
      </c>
      <c r="O3464" t="s">
        <v>35</v>
      </c>
      <c r="P3464" t="s">
        <v>71</v>
      </c>
      <c r="Q3464">
        <f>Sales_Data[[#This Row],[Quantity]]*Sales_Data[[#This Row],[Unit_Price]]</f>
        <v>6916.58</v>
      </c>
      <c r="R3464">
        <f>Sales_Data[[#This Row],[Gross_Sales]]*Sales_Data[[#This Row],[Discount]]</f>
        <v>691.65800000000002</v>
      </c>
      <c r="S3464">
        <f>Sales_Data[[#This Row],[Gross_Sales]]-Sales_Data[[#This Row],[Discount_Amount]]</f>
        <v>6224.9219999999996</v>
      </c>
      <c r="T3464">
        <f>Sales_Data[[#This Row],[Net Sales]]-Sales_Data[[#This Row],[Cost]]</f>
        <v>1772.3719999999994</v>
      </c>
      <c r="U3464" s="2">
        <f>Sales_Data[[#This Row],[Profit]]/Sales_Data[[#This Row],[Net Sales]]</f>
        <v>0.2847219611747745</v>
      </c>
      <c r="V3464">
        <f>YEAR(Sales_Data[[#This Row],[Order_Date]])</f>
        <v>2025</v>
      </c>
      <c r="W3464" t="str">
        <f>TEXT(Sales_Data[[#This Row],[Order_Date]],"mmm")</f>
        <v>May</v>
      </c>
      <c r="X3464">
        <f>MONTH(Sales_Data[[#This Row],[Order_Date]])</f>
        <v>5</v>
      </c>
      <c r="Y3464" t="str">
        <f>"Q"&amp;ROUNDUP(MONTH(Sales_Data[[#This Row],[Order_Date]])/3,0)</f>
        <v>Q2</v>
      </c>
    </row>
    <row r="3465" spans="1:25" x14ac:dyDescent="0.3">
      <c r="A3465" t="s">
        <v>5107</v>
      </c>
      <c r="B3465" s="1">
        <v>45930</v>
      </c>
      <c r="C3465" t="s">
        <v>1290</v>
      </c>
      <c r="D3465" t="s">
        <v>137</v>
      </c>
      <c r="E3465" t="s">
        <v>39</v>
      </c>
      <c r="F3465" t="s">
        <v>202</v>
      </c>
      <c r="G3465" t="s">
        <v>41</v>
      </c>
      <c r="H3465" t="s">
        <v>42</v>
      </c>
      <c r="I3465" t="s">
        <v>82</v>
      </c>
      <c r="J3465">
        <v>1</v>
      </c>
      <c r="K3465">
        <v>6033.53</v>
      </c>
      <c r="L3465">
        <v>0</v>
      </c>
      <c r="M3465">
        <v>4484.84</v>
      </c>
      <c r="N3465" t="s">
        <v>52</v>
      </c>
      <c r="O3465" t="s">
        <v>53</v>
      </c>
      <c r="P3465" t="s">
        <v>44</v>
      </c>
      <c r="Q3465">
        <f>Sales_Data[[#This Row],[Quantity]]*Sales_Data[[#This Row],[Unit_Price]]</f>
        <v>6033.53</v>
      </c>
      <c r="R3465">
        <f>Sales_Data[[#This Row],[Gross_Sales]]*Sales_Data[[#This Row],[Discount]]</f>
        <v>0</v>
      </c>
      <c r="S3465">
        <f>Sales_Data[[#This Row],[Gross_Sales]]-Sales_Data[[#This Row],[Discount_Amount]]</f>
        <v>6033.53</v>
      </c>
      <c r="T3465">
        <f>Sales_Data[[#This Row],[Net Sales]]-Sales_Data[[#This Row],[Cost]]</f>
        <v>1548.6899999999996</v>
      </c>
      <c r="U3465" s="2">
        <f>Sales_Data[[#This Row],[Profit]]/Sales_Data[[#This Row],[Net Sales]]</f>
        <v>0.25668058334010102</v>
      </c>
      <c r="V3465">
        <f>YEAR(Sales_Data[[#This Row],[Order_Date]])</f>
        <v>2025</v>
      </c>
      <c r="W3465" t="str">
        <f>TEXT(Sales_Data[[#This Row],[Order_Date]],"mmm")</f>
        <v>Sep</v>
      </c>
      <c r="X3465">
        <f>MONTH(Sales_Data[[#This Row],[Order_Date]])</f>
        <v>9</v>
      </c>
      <c r="Y3465" t="str">
        <f>"Q"&amp;ROUNDUP(MONTH(Sales_Data[[#This Row],[Order_Date]])/3,0)</f>
        <v>Q3</v>
      </c>
    </row>
    <row r="3466" spans="1:25" x14ac:dyDescent="0.3">
      <c r="A3466" t="s">
        <v>5108</v>
      </c>
      <c r="B3466" s="1">
        <v>45756</v>
      </c>
      <c r="C3466" t="s">
        <v>748</v>
      </c>
      <c r="D3466" t="s">
        <v>327</v>
      </c>
      <c r="E3466" t="s">
        <v>48</v>
      </c>
      <c r="F3466" t="s">
        <v>152</v>
      </c>
      <c r="G3466" t="s">
        <v>21</v>
      </c>
      <c r="H3466" t="s">
        <v>22</v>
      </c>
      <c r="I3466" t="s">
        <v>62</v>
      </c>
      <c r="J3466">
        <v>1</v>
      </c>
      <c r="K3466">
        <v>26135.86</v>
      </c>
      <c r="L3466">
        <v>0.1</v>
      </c>
      <c r="M3466">
        <v>17287.64</v>
      </c>
      <c r="N3466" t="s">
        <v>52</v>
      </c>
      <c r="O3466" t="s">
        <v>35</v>
      </c>
      <c r="P3466" t="s">
        <v>71</v>
      </c>
      <c r="Q3466">
        <f>Sales_Data[[#This Row],[Quantity]]*Sales_Data[[#This Row],[Unit_Price]]</f>
        <v>26135.86</v>
      </c>
      <c r="R3466">
        <f>Sales_Data[[#This Row],[Gross_Sales]]*Sales_Data[[#This Row],[Discount]]</f>
        <v>2613.5860000000002</v>
      </c>
      <c r="S3466">
        <f>Sales_Data[[#This Row],[Gross_Sales]]-Sales_Data[[#This Row],[Discount_Amount]]</f>
        <v>23522.274000000001</v>
      </c>
      <c r="T3466">
        <f>Sales_Data[[#This Row],[Net Sales]]-Sales_Data[[#This Row],[Cost]]</f>
        <v>6234.6340000000018</v>
      </c>
      <c r="U3466" s="2">
        <f>Sales_Data[[#This Row],[Profit]]/Sales_Data[[#This Row],[Net Sales]]</f>
        <v>0.26505234995562083</v>
      </c>
      <c r="V3466">
        <f>YEAR(Sales_Data[[#This Row],[Order_Date]])</f>
        <v>2025</v>
      </c>
      <c r="W3466" t="str">
        <f>TEXT(Sales_Data[[#This Row],[Order_Date]],"mmm")</f>
        <v>Apr</v>
      </c>
      <c r="X3466">
        <f>MONTH(Sales_Data[[#This Row],[Order_Date]])</f>
        <v>4</v>
      </c>
      <c r="Y3466" t="str">
        <f>"Q"&amp;ROUNDUP(MONTH(Sales_Data[[#This Row],[Order_Date]])/3,0)</f>
        <v>Q2</v>
      </c>
    </row>
    <row r="3467" spans="1:25" x14ac:dyDescent="0.3">
      <c r="A3467" t="s">
        <v>5109</v>
      </c>
      <c r="B3467" s="1">
        <v>45909</v>
      </c>
      <c r="C3467" t="s">
        <v>2245</v>
      </c>
      <c r="D3467" t="s">
        <v>450</v>
      </c>
      <c r="E3467" t="s">
        <v>19</v>
      </c>
      <c r="F3467" t="s">
        <v>81</v>
      </c>
      <c r="G3467" t="s">
        <v>41</v>
      </c>
      <c r="H3467" t="s">
        <v>42</v>
      </c>
      <c r="I3467" t="s">
        <v>43</v>
      </c>
      <c r="J3467">
        <v>3</v>
      </c>
      <c r="K3467">
        <v>16510.759999999998</v>
      </c>
      <c r="L3467">
        <v>0.05</v>
      </c>
      <c r="M3467">
        <v>38785.93</v>
      </c>
      <c r="N3467" t="s">
        <v>70</v>
      </c>
      <c r="O3467" t="s">
        <v>35</v>
      </c>
      <c r="P3467" t="s">
        <v>44</v>
      </c>
      <c r="Q3467">
        <f>Sales_Data[[#This Row],[Quantity]]*Sales_Data[[#This Row],[Unit_Price]]</f>
        <v>49532.28</v>
      </c>
      <c r="R3467">
        <f>Sales_Data[[#This Row],[Gross_Sales]]*Sales_Data[[#This Row],[Discount]]</f>
        <v>2476.614</v>
      </c>
      <c r="S3467">
        <f>Sales_Data[[#This Row],[Gross_Sales]]-Sales_Data[[#This Row],[Discount_Amount]]</f>
        <v>47055.665999999997</v>
      </c>
      <c r="T3467">
        <f>Sales_Data[[#This Row],[Net Sales]]-Sales_Data[[#This Row],[Cost]]</f>
        <v>8269.7359999999971</v>
      </c>
      <c r="U3467" s="2">
        <f>Sales_Data[[#This Row],[Profit]]/Sales_Data[[#This Row],[Net Sales]]</f>
        <v>0.17574368196170037</v>
      </c>
      <c r="V3467">
        <f>YEAR(Sales_Data[[#This Row],[Order_Date]])</f>
        <v>2025</v>
      </c>
      <c r="W3467" t="str">
        <f>TEXT(Sales_Data[[#This Row],[Order_Date]],"mmm")</f>
        <v>Sep</v>
      </c>
      <c r="X3467">
        <f>MONTH(Sales_Data[[#This Row],[Order_Date]])</f>
        <v>9</v>
      </c>
      <c r="Y3467" t="str">
        <f>"Q"&amp;ROUNDUP(MONTH(Sales_Data[[#This Row],[Order_Date]])/3,0)</f>
        <v>Q3</v>
      </c>
    </row>
    <row r="3468" spans="1:25" x14ac:dyDescent="0.3">
      <c r="A3468" t="s">
        <v>5110</v>
      </c>
      <c r="B3468" s="1">
        <v>45995</v>
      </c>
      <c r="C3468" t="s">
        <v>5111</v>
      </c>
      <c r="D3468" t="s">
        <v>255</v>
      </c>
      <c r="E3468" t="s">
        <v>19</v>
      </c>
      <c r="F3468" t="s">
        <v>20</v>
      </c>
      <c r="G3468" t="s">
        <v>32</v>
      </c>
      <c r="H3468" t="s">
        <v>50</v>
      </c>
      <c r="I3468" t="s">
        <v>51</v>
      </c>
      <c r="J3468">
        <v>4</v>
      </c>
      <c r="K3468">
        <v>6627.59</v>
      </c>
      <c r="L3468">
        <v>0</v>
      </c>
      <c r="M3468">
        <v>22095.45</v>
      </c>
      <c r="N3468" t="s">
        <v>24</v>
      </c>
      <c r="O3468" t="s">
        <v>25</v>
      </c>
      <c r="P3468" t="s">
        <v>26</v>
      </c>
      <c r="Q3468">
        <f>Sales_Data[[#This Row],[Quantity]]*Sales_Data[[#This Row],[Unit_Price]]</f>
        <v>26510.36</v>
      </c>
      <c r="R3468">
        <f>Sales_Data[[#This Row],[Gross_Sales]]*Sales_Data[[#This Row],[Discount]]</f>
        <v>0</v>
      </c>
      <c r="S3468">
        <f>Sales_Data[[#This Row],[Gross_Sales]]-Sales_Data[[#This Row],[Discount_Amount]]</f>
        <v>26510.36</v>
      </c>
      <c r="T3468">
        <f>Sales_Data[[#This Row],[Net Sales]]-Sales_Data[[#This Row],[Cost]]</f>
        <v>4414.91</v>
      </c>
      <c r="U3468" s="2">
        <f>Sales_Data[[#This Row],[Profit]]/Sales_Data[[#This Row],[Net Sales]]</f>
        <v>0.16653527149386127</v>
      </c>
      <c r="V3468">
        <f>YEAR(Sales_Data[[#This Row],[Order_Date]])</f>
        <v>2025</v>
      </c>
      <c r="W3468" t="str">
        <f>TEXT(Sales_Data[[#This Row],[Order_Date]],"mmm")</f>
        <v>Dec</v>
      </c>
      <c r="X3468">
        <f>MONTH(Sales_Data[[#This Row],[Order_Date]])</f>
        <v>12</v>
      </c>
      <c r="Y3468" t="str">
        <f>"Q"&amp;ROUNDUP(MONTH(Sales_Data[[#This Row],[Order_Date]])/3,0)</f>
        <v>Q4</v>
      </c>
    </row>
    <row r="3469" spans="1:25" x14ac:dyDescent="0.3">
      <c r="A3469" t="s">
        <v>5112</v>
      </c>
      <c r="B3469" s="1">
        <v>45761</v>
      </c>
      <c r="C3469" t="s">
        <v>478</v>
      </c>
      <c r="D3469" t="s">
        <v>310</v>
      </c>
      <c r="E3469" t="s">
        <v>119</v>
      </c>
      <c r="F3469" t="s">
        <v>184</v>
      </c>
      <c r="G3469" t="s">
        <v>32</v>
      </c>
      <c r="H3469" t="s">
        <v>33</v>
      </c>
      <c r="I3469" t="s">
        <v>34</v>
      </c>
      <c r="J3469">
        <v>1</v>
      </c>
      <c r="K3469">
        <v>6177.16</v>
      </c>
      <c r="L3469">
        <v>0.15</v>
      </c>
      <c r="M3469">
        <v>4491.99</v>
      </c>
      <c r="N3469" t="s">
        <v>70</v>
      </c>
      <c r="O3469" t="s">
        <v>35</v>
      </c>
      <c r="P3469" t="s">
        <v>26</v>
      </c>
      <c r="Q3469">
        <f>Sales_Data[[#This Row],[Quantity]]*Sales_Data[[#This Row],[Unit_Price]]</f>
        <v>6177.16</v>
      </c>
      <c r="R3469">
        <f>Sales_Data[[#This Row],[Gross_Sales]]*Sales_Data[[#This Row],[Discount]]</f>
        <v>926.57399999999996</v>
      </c>
      <c r="S3469">
        <f>Sales_Data[[#This Row],[Gross_Sales]]-Sales_Data[[#This Row],[Discount_Amount]]</f>
        <v>5250.5860000000002</v>
      </c>
      <c r="T3469">
        <f>Sales_Data[[#This Row],[Net Sales]]-Sales_Data[[#This Row],[Cost]]</f>
        <v>758.59600000000046</v>
      </c>
      <c r="U3469" s="2">
        <f>Sales_Data[[#This Row],[Profit]]/Sales_Data[[#This Row],[Net Sales]]</f>
        <v>0.14447834965468626</v>
      </c>
      <c r="V3469">
        <f>YEAR(Sales_Data[[#This Row],[Order_Date]])</f>
        <v>2025</v>
      </c>
      <c r="W3469" t="str">
        <f>TEXT(Sales_Data[[#This Row],[Order_Date]],"mmm")</f>
        <v>Apr</v>
      </c>
      <c r="X3469">
        <f>MONTH(Sales_Data[[#This Row],[Order_Date]])</f>
        <v>4</v>
      </c>
      <c r="Y3469" t="str">
        <f>"Q"&amp;ROUNDUP(MONTH(Sales_Data[[#This Row],[Order_Date]])/3,0)</f>
        <v>Q2</v>
      </c>
    </row>
    <row r="3470" spans="1:25" x14ac:dyDescent="0.3">
      <c r="A3470" t="s">
        <v>5113</v>
      </c>
      <c r="B3470" s="1">
        <v>45871</v>
      </c>
      <c r="C3470" t="s">
        <v>738</v>
      </c>
      <c r="D3470" t="s">
        <v>141</v>
      </c>
      <c r="E3470" t="s">
        <v>119</v>
      </c>
      <c r="F3470" t="s">
        <v>249</v>
      </c>
      <c r="G3470" t="s">
        <v>67</v>
      </c>
      <c r="H3470" t="s">
        <v>88</v>
      </c>
      <c r="I3470" t="s">
        <v>157</v>
      </c>
      <c r="J3470">
        <v>1</v>
      </c>
      <c r="K3470">
        <v>8716.52</v>
      </c>
      <c r="L3470">
        <v>0.05</v>
      </c>
      <c r="M3470">
        <v>5629</v>
      </c>
      <c r="N3470" t="s">
        <v>52</v>
      </c>
      <c r="O3470" t="s">
        <v>35</v>
      </c>
      <c r="P3470" t="s">
        <v>44</v>
      </c>
      <c r="Q3470">
        <f>Sales_Data[[#This Row],[Quantity]]*Sales_Data[[#This Row],[Unit_Price]]</f>
        <v>8716.52</v>
      </c>
      <c r="R3470">
        <f>Sales_Data[[#This Row],[Gross_Sales]]*Sales_Data[[#This Row],[Discount]]</f>
        <v>435.82600000000002</v>
      </c>
      <c r="S3470">
        <f>Sales_Data[[#This Row],[Gross_Sales]]-Sales_Data[[#This Row],[Discount_Amount]]</f>
        <v>8280.6939999999995</v>
      </c>
      <c r="T3470">
        <f>Sales_Data[[#This Row],[Net Sales]]-Sales_Data[[#This Row],[Cost]]</f>
        <v>2651.6939999999995</v>
      </c>
      <c r="U3470" s="2">
        <f>Sales_Data[[#This Row],[Profit]]/Sales_Data[[#This Row],[Net Sales]]</f>
        <v>0.3202260583472834</v>
      </c>
      <c r="V3470">
        <f>YEAR(Sales_Data[[#This Row],[Order_Date]])</f>
        <v>2025</v>
      </c>
      <c r="W3470" t="str">
        <f>TEXT(Sales_Data[[#This Row],[Order_Date]],"mmm")</f>
        <v>Aug</v>
      </c>
      <c r="X3470">
        <f>MONTH(Sales_Data[[#This Row],[Order_Date]])</f>
        <v>8</v>
      </c>
      <c r="Y3470" t="str">
        <f>"Q"&amp;ROUNDUP(MONTH(Sales_Data[[#This Row],[Order_Date]])/3,0)</f>
        <v>Q3</v>
      </c>
    </row>
    <row r="3471" spans="1:25" x14ac:dyDescent="0.3">
      <c r="A3471" t="s">
        <v>5114</v>
      </c>
      <c r="B3471" s="1">
        <v>45906</v>
      </c>
      <c r="C3471" t="s">
        <v>1915</v>
      </c>
      <c r="D3471" t="s">
        <v>290</v>
      </c>
      <c r="E3471" t="s">
        <v>119</v>
      </c>
      <c r="F3471" t="s">
        <v>538</v>
      </c>
      <c r="G3471" t="s">
        <v>67</v>
      </c>
      <c r="H3471" t="s">
        <v>68</v>
      </c>
      <c r="I3471" t="s">
        <v>69</v>
      </c>
      <c r="J3471">
        <v>2</v>
      </c>
      <c r="K3471">
        <v>3817.37</v>
      </c>
      <c r="L3471">
        <v>0.05</v>
      </c>
      <c r="M3471">
        <v>6214.86</v>
      </c>
      <c r="N3471" t="s">
        <v>52</v>
      </c>
      <c r="O3471" t="s">
        <v>35</v>
      </c>
      <c r="P3471" t="s">
        <v>26</v>
      </c>
      <c r="Q3471">
        <f>Sales_Data[[#This Row],[Quantity]]*Sales_Data[[#This Row],[Unit_Price]]</f>
        <v>7634.74</v>
      </c>
      <c r="R3471">
        <f>Sales_Data[[#This Row],[Gross_Sales]]*Sales_Data[[#This Row],[Discount]]</f>
        <v>381.73700000000002</v>
      </c>
      <c r="S3471">
        <f>Sales_Data[[#This Row],[Gross_Sales]]-Sales_Data[[#This Row],[Discount_Amount]]</f>
        <v>7253.0029999999997</v>
      </c>
      <c r="T3471">
        <f>Sales_Data[[#This Row],[Net Sales]]-Sales_Data[[#This Row],[Cost]]</f>
        <v>1038.143</v>
      </c>
      <c r="U3471" s="2">
        <f>Sales_Data[[#This Row],[Profit]]/Sales_Data[[#This Row],[Net Sales]]</f>
        <v>0.14313285131689593</v>
      </c>
      <c r="V3471">
        <f>YEAR(Sales_Data[[#This Row],[Order_Date]])</f>
        <v>2025</v>
      </c>
      <c r="W3471" t="str">
        <f>TEXT(Sales_Data[[#This Row],[Order_Date]],"mmm")</f>
        <v>Sep</v>
      </c>
      <c r="X3471">
        <f>MONTH(Sales_Data[[#This Row],[Order_Date]])</f>
        <v>9</v>
      </c>
      <c r="Y3471" t="str">
        <f>"Q"&amp;ROUNDUP(MONTH(Sales_Data[[#This Row],[Order_Date]])/3,0)</f>
        <v>Q3</v>
      </c>
    </row>
    <row r="3472" spans="1:25" x14ac:dyDescent="0.3">
      <c r="A3472" t="s">
        <v>5115</v>
      </c>
      <c r="B3472" s="1">
        <v>45809</v>
      </c>
      <c r="C3472" t="s">
        <v>1439</v>
      </c>
      <c r="D3472" t="s">
        <v>65</v>
      </c>
      <c r="E3472" t="s">
        <v>39</v>
      </c>
      <c r="F3472" t="s">
        <v>107</v>
      </c>
      <c r="G3472" t="s">
        <v>67</v>
      </c>
      <c r="H3472" t="s">
        <v>88</v>
      </c>
      <c r="I3472" t="s">
        <v>89</v>
      </c>
      <c r="J3472">
        <v>4</v>
      </c>
      <c r="K3472">
        <v>4887.24</v>
      </c>
      <c r="L3472">
        <v>0.15</v>
      </c>
      <c r="M3472">
        <v>11554.29</v>
      </c>
      <c r="N3472" t="s">
        <v>70</v>
      </c>
      <c r="O3472" t="s">
        <v>25</v>
      </c>
      <c r="P3472" t="s">
        <v>44</v>
      </c>
      <c r="Q3472">
        <f>Sales_Data[[#This Row],[Quantity]]*Sales_Data[[#This Row],[Unit_Price]]</f>
        <v>19548.96</v>
      </c>
      <c r="R3472">
        <f>Sales_Data[[#This Row],[Gross_Sales]]*Sales_Data[[#This Row],[Discount]]</f>
        <v>2932.3439999999996</v>
      </c>
      <c r="S3472">
        <f>Sales_Data[[#This Row],[Gross_Sales]]-Sales_Data[[#This Row],[Discount_Amount]]</f>
        <v>16616.615999999998</v>
      </c>
      <c r="T3472">
        <f>Sales_Data[[#This Row],[Net Sales]]-Sales_Data[[#This Row],[Cost]]</f>
        <v>5062.3259999999973</v>
      </c>
      <c r="U3472" s="2">
        <f>Sales_Data[[#This Row],[Profit]]/Sales_Data[[#This Row],[Net Sales]]</f>
        <v>0.3046544494980204</v>
      </c>
      <c r="V3472">
        <f>YEAR(Sales_Data[[#This Row],[Order_Date]])</f>
        <v>2025</v>
      </c>
      <c r="W3472" t="str">
        <f>TEXT(Sales_Data[[#This Row],[Order_Date]],"mmm")</f>
        <v>Jun</v>
      </c>
      <c r="X3472">
        <f>MONTH(Sales_Data[[#This Row],[Order_Date]])</f>
        <v>6</v>
      </c>
      <c r="Y3472" t="str">
        <f>"Q"&amp;ROUNDUP(MONTH(Sales_Data[[#This Row],[Order_Date]])/3,0)</f>
        <v>Q2</v>
      </c>
    </row>
    <row r="3473" spans="1:25" x14ac:dyDescent="0.3">
      <c r="A3473" t="s">
        <v>5116</v>
      </c>
      <c r="B3473" s="1">
        <v>45907</v>
      </c>
      <c r="C3473" t="s">
        <v>4501</v>
      </c>
      <c r="D3473" t="s">
        <v>95</v>
      </c>
      <c r="E3473" t="s">
        <v>39</v>
      </c>
      <c r="F3473" t="s">
        <v>202</v>
      </c>
      <c r="G3473" t="s">
        <v>21</v>
      </c>
      <c r="H3473" t="s">
        <v>22</v>
      </c>
      <c r="I3473" t="s">
        <v>62</v>
      </c>
      <c r="J3473">
        <v>1</v>
      </c>
      <c r="K3473">
        <v>2353.1</v>
      </c>
      <c r="L3473">
        <v>0</v>
      </c>
      <c r="M3473">
        <v>1996.11</v>
      </c>
      <c r="N3473" t="s">
        <v>24</v>
      </c>
      <c r="O3473" t="s">
        <v>53</v>
      </c>
      <c r="P3473" t="s">
        <v>71</v>
      </c>
      <c r="Q3473">
        <f>Sales_Data[[#This Row],[Quantity]]*Sales_Data[[#This Row],[Unit_Price]]</f>
        <v>2353.1</v>
      </c>
      <c r="R3473">
        <f>Sales_Data[[#This Row],[Gross_Sales]]*Sales_Data[[#This Row],[Discount]]</f>
        <v>0</v>
      </c>
      <c r="S3473">
        <f>Sales_Data[[#This Row],[Gross_Sales]]-Sales_Data[[#This Row],[Discount_Amount]]</f>
        <v>2353.1</v>
      </c>
      <c r="T3473">
        <f>Sales_Data[[#This Row],[Net Sales]]-Sales_Data[[#This Row],[Cost]]</f>
        <v>356.99</v>
      </c>
      <c r="U3473" s="2">
        <f>Sales_Data[[#This Row],[Profit]]/Sales_Data[[#This Row],[Net Sales]]</f>
        <v>0.15171050954060603</v>
      </c>
      <c r="V3473">
        <f>YEAR(Sales_Data[[#This Row],[Order_Date]])</f>
        <v>2025</v>
      </c>
      <c r="W3473" t="str">
        <f>TEXT(Sales_Data[[#This Row],[Order_Date]],"mmm")</f>
        <v>Sep</v>
      </c>
      <c r="X3473">
        <f>MONTH(Sales_Data[[#This Row],[Order_Date]])</f>
        <v>9</v>
      </c>
      <c r="Y3473" t="str">
        <f>"Q"&amp;ROUNDUP(MONTH(Sales_Data[[#This Row],[Order_Date]])/3,0)</f>
        <v>Q3</v>
      </c>
    </row>
    <row r="3474" spans="1:25" x14ac:dyDescent="0.3">
      <c r="A3474" t="s">
        <v>5117</v>
      </c>
      <c r="B3474" s="1">
        <v>45932</v>
      </c>
      <c r="C3474" t="s">
        <v>395</v>
      </c>
      <c r="D3474" t="s">
        <v>404</v>
      </c>
      <c r="E3474" t="s">
        <v>39</v>
      </c>
      <c r="F3474" t="s">
        <v>40</v>
      </c>
      <c r="G3474" t="s">
        <v>32</v>
      </c>
      <c r="H3474" t="s">
        <v>33</v>
      </c>
      <c r="I3474" t="s">
        <v>34</v>
      </c>
      <c r="J3474">
        <v>3</v>
      </c>
      <c r="K3474">
        <v>2157.66</v>
      </c>
      <c r="L3474">
        <v>0.1</v>
      </c>
      <c r="M3474">
        <v>4910.1899999999996</v>
      </c>
      <c r="N3474" t="s">
        <v>70</v>
      </c>
      <c r="O3474" t="s">
        <v>25</v>
      </c>
      <c r="P3474" t="s">
        <v>44</v>
      </c>
      <c r="Q3474">
        <f>Sales_Data[[#This Row],[Quantity]]*Sales_Data[[#This Row],[Unit_Price]]</f>
        <v>6472.98</v>
      </c>
      <c r="R3474">
        <f>Sales_Data[[#This Row],[Gross_Sales]]*Sales_Data[[#This Row],[Discount]]</f>
        <v>647.298</v>
      </c>
      <c r="S3474">
        <f>Sales_Data[[#This Row],[Gross_Sales]]-Sales_Data[[#This Row],[Discount_Amount]]</f>
        <v>5825.6819999999998</v>
      </c>
      <c r="T3474">
        <f>Sales_Data[[#This Row],[Net Sales]]-Sales_Data[[#This Row],[Cost]]</f>
        <v>915.49200000000019</v>
      </c>
      <c r="U3474" s="2">
        <f>Sales_Data[[#This Row],[Profit]]/Sales_Data[[#This Row],[Net Sales]]</f>
        <v>0.15714760949876774</v>
      </c>
      <c r="V3474">
        <f>YEAR(Sales_Data[[#This Row],[Order_Date]])</f>
        <v>2025</v>
      </c>
      <c r="W3474" t="str">
        <f>TEXT(Sales_Data[[#This Row],[Order_Date]],"mmm")</f>
        <v>Oct</v>
      </c>
      <c r="X3474">
        <f>MONTH(Sales_Data[[#This Row],[Order_Date]])</f>
        <v>10</v>
      </c>
      <c r="Y3474" t="str">
        <f>"Q"&amp;ROUNDUP(MONTH(Sales_Data[[#This Row],[Order_Date]])/3,0)</f>
        <v>Q4</v>
      </c>
    </row>
    <row r="3475" spans="1:25" x14ac:dyDescent="0.3">
      <c r="A3475" t="s">
        <v>5118</v>
      </c>
      <c r="B3475" s="1">
        <v>45822</v>
      </c>
      <c r="C3475" t="s">
        <v>1537</v>
      </c>
      <c r="D3475" t="s">
        <v>723</v>
      </c>
      <c r="E3475" t="s">
        <v>119</v>
      </c>
      <c r="F3475" t="s">
        <v>538</v>
      </c>
      <c r="G3475" t="s">
        <v>21</v>
      </c>
      <c r="H3475" t="s">
        <v>230</v>
      </c>
      <c r="I3475" t="s">
        <v>231</v>
      </c>
      <c r="J3475">
        <v>2</v>
      </c>
      <c r="K3475">
        <v>5380.33</v>
      </c>
      <c r="L3475">
        <v>0.1</v>
      </c>
      <c r="M3475">
        <v>7149.51</v>
      </c>
      <c r="N3475" t="s">
        <v>24</v>
      </c>
      <c r="O3475" t="s">
        <v>35</v>
      </c>
      <c r="P3475" t="s">
        <v>71</v>
      </c>
      <c r="Q3475">
        <f>Sales_Data[[#This Row],[Quantity]]*Sales_Data[[#This Row],[Unit_Price]]</f>
        <v>10760.66</v>
      </c>
      <c r="R3475">
        <f>Sales_Data[[#This Row],[Gross_Sales]]*Sales_Data[[#This Row],[Discount]]</f>
        <v>1076.066</v>
      </c>
      <c r="S3475">
        <f>Sales_Data[[#This Row],[Gross_Sales]]-Sales_Data[[#This Row],[Discount_Amount]]</f>
        <v>9684.5939999999991</v>
      </c>
      <c r="T3475">
        <f>Sales_Data[[#This Row],[Net Sales]]-Sales_Data[[#This Row],[Cost]]</f>
        <v>2535.0839999999989</v>
      </c>
      <c r="U3475" s="2">
        <f>Sales_Data[[#This Row],[Profit]]/Sales_Data[[#This Row],[Net Sales]]</f>
        <v>0.26176461295125014</v>
      </c>
      <c r="V3475">
        <f>YEAR(Sales_Data[[#This Row],[Order_Date]])</f>
        <v>2025</v>
      </c>
      <c r="W3475" t="str">
        <f>TEXT(Sales_Data[[#This Row],[Order_Date]],"mmm")</f>
        <v>Jun</v>
      </c>
      <c r="X3475">
        <f>MONTH(Sales_Data[[#This Row],[Order_Date]])</f>
        <v>6</v>
      </c>
      <c r="Y3475" t="str">
        <f>"Q"&amp;ROUNDUP(MONTH(Sales_Data[[#This Row],[Order_Date]])/3,0)</f>
        <v>Q2</v>
      </c>
    </row>
    <row r="3476" spans="1:25" x14ac:dyDescent="0.3">
      <c r="A3476" t="s">
        <v>5119</v>
      </c>
      <c r="B3476" s="1">
        <v>45998</v>
      </c>
      <c r="C3476" t="s">
        <v>4894</v>
      </c>
      <c r="D3476" t="s">
        <v>106</v>
      </c>
      <c r="E3476" t="s">
        <v>48</v>
      </c>
      <c r="F3476" t="s">
        <v>152</v>
      </c>
      <c r="G3476" t="s">
        <v>41</v>
      </c>
      <c r="H3476" t="s">
        <v>147</v>
      </c>
      <c r="I3476" t="s">
        <v>369</v>
      </c>
      <c r="J3476">
        <v>4</v>
      </c>
      <c r="K3476">
        <v>63683.3</v>
      </c>
      <c r="L3476">
        <v>0.15</v>
      </c>
      <c r="M3476">
        <v>179192.93</v>
      </c>
      <c r="N3476" t="s">
        <v>70</v>
      </c>
      <c r="O3476" t="s">
        <v>25</v>
      </c>
      <c r="P3476" t="s">
        <v>26</v>
      </c>
      <c r="Q3476">
        <f>Sales_Data[[#This Row],[Quantity]]*Sales_Data[[#This Row],[Unit_Price]]</f>
        <v>254733.2</v>
      </c>
      <c r="R3476">
        <f>Sales_Data[[#This Row],[Gross_Sales]]*Sales_Data[[#This Row],[Discount]]</f>
        <v>38209.980000000003</v>
      </c>
      <c r="S3476">
        <f>Sales_Data[[#This Row],[Gross_Sales]]-Sales_Data[[#This Row],[Discount_Amount]]</f>
        <v>216523.22</v>
      </c>
      <c r="T3476">
        <f>Sales_Data[[#This Row],[Net Sales]]-Sales_Data[[#This Row],[Cost]]</f>
        <v>37330.290000000008</v>
      </c>
      <c r="U3476" s="2">
        <f>Sales_Data[[#This Row],[Profit]]/Sales_Data[[#This Row],[Net Sales]]</f>
        <v>0.1724077907210137</v>
      </c>
      <c r="V3476">
        <f>YEAR(Sales_Data[[#This Row],[Order_Date]])</f>
        <v>2025</v>
      </c>
      <c r="W3476" t="str">
        <f>TEXT(Sales_Data[[#This Row],[Order_Date]],"mmm")</f>
        <v>Dec</v>
      </c>
      <c r="X3476">
        <f>MONTH(Sales_Data[[#This Row],[Order_Date]])</f>
        <v>12</v>
      </c>
      <c r="Y3476" t="str">
        <f>"Q"&amp;ROUNDUP(MONTH(Sales_Data[[#This Row],[Order_Date]])/3,0)</f>
        <v>Q4</v>
      </c>
    </row>
    <row r="3477" spans="1:25" x14ac:dyDescent="0.3">
      <c r="A3477" t="s">
        <v>5120</v>
      </c>
      <c r="B3477" s="1">
        <v>45665</v>
      </c>
      <c r="C3477" t="s">
        <v>3496</v>
      </c>
      <c r="D3477" t="s">
        <v>1650</v>
      </c>
      <c r="E3477" t="s">
        <v>39</v>
      </c>
      <c r="F3477" t="s">
        <v>107</v>
      </c>
      <c r="G3477" t="s">
        <v>67</v>
      </c>
      <c r="H3477" t="s">
        <v>88</v>
      </c>
      <c r="I3477" t="s">
        <v>157</v>
      </c>
      <c r="J3477">
        <v>1</v>
      </c>
      <c r="K3477">
        <v>3390.68</v>
      </c>
      <c r="L3477">
        <v>0.15</v>
      </c>
      <c r="M3477">
        <v>2343.86</v>
      </c>
      <c r="N3477" t="s">
        <v>70</v>
      </c>
      <c r="O3477" t="s">
        <v>25</v>
      </c>
      <c r="P3477" t="s">
        <v>44</v>
      </c>
      <c r="Q3477">
        <f>Sales_Data[[#This Row],[Quantity]]*Sales_Data[[#This Row],[Unit_Price]]</f>
        <v>3390.68</v>
      </c>
      <c r="R3477">
        <f>Sales_Data[[#This Row],[Gross_Sales]]*Sales_Data[[#This Row],[Discount]]</f>
        <v>508.60199999999998</v>
      </c>
      <c r="S3477">
        <f>Sales_Data[[#This Row],[Gross_Sales]]-Sales_Data[[#This Row],[Discount_Amount]]</f>
        <v>2882.078</v>
      </c>
      <c r="T3477">
        <f>Sales_Data[[#This Row],[Net Sales]]-Sales_Data[[#This Row],[Cost]]</f>
        <v>538.21799999999985</v>
      </c>
      <c r="U3477" s="2">
        <f>Sales_Data[[#This Row],[Profit]]/Sales_Data[[#This Row],[Net Sales]]</f>
        <v>0.18674650720764666</v>
      </c>
      <c r="V3477">
        <f>YEAR(Sales_Data[[#This Row],[Order_Date]])</f>
        <v>2025</v>
      </c>
      <c r="W3477" t="str">
        <f>TEXT(Sales_Data[[#This Row],[Order_Date]],"mmm")</f>
        <v>Jan</v>
      </c>
      <c r="X3477">
        <f>MONTH(Sales_Data[[#This Row],[Order_Date]])</f>
        <v>1</v>
      </c>
      <c r="Y3477" t="str">
        <f>"Q"&amp;ROUNDUP(MONTH(Sales_Data[[#This Row],[Order_Date]])/3,0)</f>
        <v>Q1</v>
      </c>
    </row>
    <row r="3478" spans="1:25" x14ac:dyDescent="0.3">
      <c r="A3478" t="s">
        <v>5121</v>
      </c>
      <c r="B3478" s="1">
        <v>45941</v>
      </c>
      <c r="C3478" t="s">
        <v>5122</v>
      </c>
      <c r="D3478" t="s">
        <v>61</v>
      </c>
      <c r="E3478" t="s">
        <v>39</v>
      </c>
      <c r="F3478" t="s">
        <v>96</v>
      </c>
      <c r="G3478" t="s">
        <v>75</v>
      </c>
      <c r="H3478" t="s">
        <v>185</v>
      </c>
      <c r="I3478" t="s">
        <v>186</v>
      </c>
      <c r="J3478">
        <v>5</v>
      </c>
      <c r="K3478">
        <v>6588.4</v>
      </c>
      <c r="L3478">
        <v>0.1</v>
      </c>
      <c r="M3478">
        <v>18728.439999999999</v>
      </c>
      <c r="N3478" t="s">
        <v>70</v>
      </c>
      <c r="O3478" t="s">
        <v>25</v>
      </c>
      <c r="P3478" t="s">
        <v>44</v>
      </c>
      <c r="Q3478">
        <f>Sales_Data[[#This Row],[Quantity]]*Sales_Data[[#This Row],[Unit_Price]]</f>
        <v>32942</v>
      </c>
      <c r="R3478">
        <f>Sales_Data[[#This Row],[Gross_Sales]]*Sales_Data[[#This Row],[Discount]]</f>
        <v>3294.2000000000003</v>
      </c>
      <c r="S3478">
        <f>Sales_Data[[#This Row],[Gross_Sales]]-Sales_Data[[#This Row],[Discount_Amount]]</f>
        <v>29647.8</v>
      </c>
      <c r="T3478">
        <f>Sales_Data[[#This Row],[Net Sales]]-Sales_Data[[#This Row],[Cost]]</f>
        <v>10919.36</v>
      </c>
      <c r="U3478" s="2">
        <f>Sales_Data[[#This Row],[Profit]]/Sales_Data[[#This Row],[Net Sales]]</f>
        <v>0.36830253846828437</v>
      </c>
      <c r="V3478">
        <f>YEAR(Sales_Data[[#This Row],[Order_Date]])</f>
        <v>2025</v>
      </c>
      <c r="W3478" t="str">
        <f>TEXT(Sales_Data[[#This Row],[Order_Date]],"mmm")</f>
        <v>Oct</v>
      </c>
      <c r="X3478">
        <f>MONTH(Sales_Data[[#This Row],[Order_Date]])</f>
        <v>10</v>
      </c>
      <c r="Y3478" t="str">
        <f>"Q"&amp;ROUNDUP(MONTH(Sales_Data[[#This Row],[Order_Date]])/3,0)</f>
        <v>Q4</v>
      </c>
    </row>
    <row r="3479" spans="1:25" x14ac:dyDescent="0.3">
      <c r="A3479" t="s">
        <v>5123</v>
      </c>
      <c r="B3479" s="1">
        <v>45662</v>
      </c>
      <c r="C3479" t="s">
        <v>2285</v>
      </c>
      <c r="D3479" t="s">
        <v>857</v>
      </c>
      <c r="E3479" t="s">
        <v>39</v>
      </c>
      <c r="F3479" t="s">
        <v>96</v>
      </c>
      <c r="G3479" t="s">
        <v>21</v>
      </c>
      <c r="H3479" t="s">
        <v>230</v>
      </c>
      <c r="I3479" t="s">
        <v>231</v>
      </c>
      <c r="J3479">
        <v>1</v>
      </c>
      <c r="K3479">
        <v>6434.8</v>
      </c>
      <c r="L3479">
        <v>0.05</v>
      </c>
      <c r="M3479">
        <v>3831.74</v>
      </c>
      <c r="N3479" t="s">
        <v>70</v>
      </c>
      <c r="O3479" t="s">
        <v>35</v>
      </c>
      <c r="P3479" t="s">
        <v>44</v>
      </c>
      <c r="Q3479">
        <f>Sales_Data[[#This Row],[Quantity]]*Sales_Data[[#This Row],[Unit_Price]]</f>
        <v>6434.8</v>
      </c>
      <c r="R3479">
        <f>Sales_Data[[#This Row],[Gross_Sales]]*Sales_Data[[#This Row],[Discount]]</f>
        <v>321.74</v>
      </c>
      <c r="S3479">
        <f>Sales_Data[[#This Row],[Gross_Sales]]-Sales_Data[[#This Row],[Discount_Amount]]</f>
        <v>6113.06</v>
      </c>
      <c r="T3479">
        <f>Sales_Data[[#This Row],[Net Sales]]-Sales_Data[[#This Row],[Cost]]</f>
        <v>2281.3200000000006</v>
      </c>
      <c r="U3479" s="2">
        <f>Sales_Data[[#This Row],[Profit]]/Sales_Data[[#This Row],[Net Sales]]</f>
        <v>0.37318789607823261</v>
      </c>
      <c r="V3479">
        <f>YEAR(Sales_Data[[#This Row],[Order_Date]])</f>
        <v>2025</v>
      </c>
      <c r="W3479" t="str">
        <f>TEXT(Sales_Data[[#This Row],[Order_Date]],"mmm")</f>
        <v>Jan</v>
      </c>
      <c r="X3479">
        <f>MONTH(Sales_Data[[#This Row],[Order_Date]])</f>
        <v>1</v>
      </c>
      <c r="Y3479" t="str">
        <f>"Q"&amp;ROUNDUP(MONTH(Sales_Data[[#This Row],[Order_Date]])/3,0)</f>
        <v>Q1</v>
      </c>
    </row>
    <row r="3480" spans="1:25" x14ac:dyDescent="0.3">
      <c r="A3480" t="s">
        <v>5124</v>
      </c>
      <c r="B3480" s="1">
        <v>45802</v>
      </c>
      <c r="C3480" t="s">
        <v>3208</v>
      </c>
      <c r="D3480" t="s">
        <v>86</v>
      </c>
      <c r="E3480" t="s">
        <v>48</v>
      </c>
      <c r="F3480" t="s">
        <v>152</v>
      </c>
      <c r="G3480" t="s">
        <v>21</v>
      </c>
      <c r="H3480" t="s">
        <v>22</v>
      </c>
      <c r="I3480" t="s">
        <v>23</v>
      </c>
      <c r="J3480">
        <v>4</v>
      </c>
      <c r="K3480">
        <v>17613.93</v>
      </c>
      <c r="L3480">
        <v>0.05</v>
      </c>
      <c r="M3480">
        <v>43027.57</v>
      </c>
      <c r="N3480" t="s">
        <v>52</v>
      </c>
      <c r="O3480" t="s">
        <v>25</v>
      </c>
      <c r="P3480" t="s">
        <v>44</v>
      </c>
      <c r="Q3480">
        <f>Sales_Data[[#This Row],[Quantity]]*Sales_Data[[#This Row],[Unit_Price]]</f>
        <v>70455.72</v>
      </c>
      <c r="R3480">
        <f>Sales_Data[[#This Row],[Gross_Sales]]*Sales_Data[[#This Row],[Discount]]</f>
        <v>3522.7860000000001</v>
      </c>
      <c r="S3480">
        <f>Sales_Data[[#This Row],[Gross_Sales]]-Sales_Data[[#This Row],[Discount_Amount]]</f>
        <v>66932.934000000008</v>
      </c>
      <c r="T3480">
        <f>Sales_Data[[#This Row],[Net Sales]]-Sales_Data[[#This Row],[Cost]]</f>
        <v>23905.364000000009</v>
      </c>
      <c r="U3480" s="2">
        <f>Sales_Data[[#This Row],[Profit]]/Sales_Data[[#This Row],[Net Sales]]</f>
        <v>0.35715398341868604</v>
      </c>
      <c r="V3480">
        <f>YEAR(Sales_Data[[#This Row],[Order_Date]])</f>
        <v>2025</v>
      </c>
      <c r="W3480" t="str">
        <f>TEXT(Sales_Data[[#This Row],[Order_Date]],"mmm")</f>
        <v>May</v>
      </c>
      <c r="X3480">
        <f>MONTH(Sales_Data[[#This Row],[Order_Date]])</f>
        <v>5</v>
      </c>
      <c r="Y3480" t="str">
        <f>"Q"&amp;ROUNDUP(MONTH(Sales_Data[[#This Row],[Order_Date]])/3,0)</f>
        <v>Q2</v>
      </c>
    </row>
    <row r="3481" spans="1:25" x14ac:dyDescent="0.3">
      <c r="A3481" t="s">
        <v>5125</v>
      </c>
      <c r="B3481" s="1">
        <v>45758</v>
      </c>
      <c r="C3481" t="s">
        <v>2191</v>
      </c>
      <c r="D3481" t="s">
        <v>221</v>
      </c>
      <c r="E3481" t="s">
        <v>39</v>
      </c>
      <c r="F3481" t="s">
        <v>107</v>
      </c>
      <c r="G3481" t="s">
        <v>67</v>
      </c>
      <c r="H3481" t="s">
        <v>68</v>
      </c>
      <c r="I3481" t="s">
        <v>69</v>
      </c>
      <c r="J3481">
        <v>2</v>
      </c>
      <c r="K3481">
        <v>3052.01</v>
      </c>
      <c r="L3481">
        <v>0.15</v>
      </c>
      <c r="M3481">
        <v>4496.01</v>
      </c>
      <c r="N3481" t="s">
        <v>109</v>
      </c>
      <c r="O3481" t="s">
        <v>35</v>
      </c>
      <c r="P3481" t="s">
        <v>71</v>
      </c>
      <c r="Q3481">
        <f>Sales_Data[[#This Row],[Quantity]]*Sales_Data[[#This Row],[Unit_Price]]</f>
        <v>6104.02</v>
      </c>
      <c r="R3481">
        <f>Sales_Data[[#This Row],[Gross_Sales]]*Sales_Data[[#This Row],[Discount]]</f>
        <v>915.60300000000007</v>
      </c>
      <c r="S3481">
        <f>Sales_Data[[#This Row],[Gross_Sales]]-Sales_Data[[#This Row],[Discount_Amount]]</f>
        <v>5188.4170000000004</v>
      </c>
      <c r="T3481">
        <f>Sales_Data[[#This Row],[Net Sales]]-Sales_Data[[#This Row],[Cost]]</f>
        <v>692.40700000000015</v>
      </c>
      <c r="U3481" s="2">
        <f>Sales_Data[[#This Row],[Profit]]/Sales_Data[[#This Row],[Net Sales]]</f>
        <v>0.13345245765712357</v>
      </c>
      <c r="V3481">
        <f>YEAR(Sales_Data[[#This Row],[Order_Date]])</f>
        <v>2025</v>
      </c>
      <c r="W3481" t="str">
        <f>TEXT(Sales_Data[[#This Row],[Order_Date]],"mmm")</f>
        <v>Apr</v>
      </c>
      <c r="X3481">
        <f>MONTH(Sales_Data[[#This Row],[Order_Date]])</f>
        <v>4</v>
      </c>
      <c r="Y3481" t="str">
        <f>"Q"&amp;ROUNDUP(MONTH(Sales_Data[[#This Row],[Order_Date]])/3,0)</f>
        <v>Q2</v>
      </c>
    </row>
    <row r="3482" spans="1:25" x14ac:dyDescent="0.3">
      <c r="A3482" t="s">
        <v>5126</v>
      </c>
      <c r="B3482" s="1">
        <v>45821</v>
      </c>
      <c r="C3482" t="s">
        <v>3126</v>
      </c>
      <c r="D3482" t="s">
        <v>221</v>
      </c>
      <c r="E3482" t="s">
        <v>30</v>
      </c>
      <c r="F3482" t="s">
        <v>101</v>
      </c>
      <c r="G3482" t="s">
        <v>41</v>
      </c>
      <c r="H3482" t="s">
        <v>102</v>
      </c>
      <c r="I3482" t="s">
        <v>103</v>
      </c>
      <c r="J3482">
        <v>2</v>
      </c>
      <c r="K3482">
        <v>3305.69</v>
      </c>
      <c r="L3482">
        <v>0</v>
      </c>
      <c r="M3482">
        <v>5324.48</v>
      </c>
      <c r="N3482" t="s">
        <v>24</v>
      </c>
      <c r="O3482" t="s">
        <v>35</v>
      </c>
      <c r="P3482" t="s">
        <v>44</v>
      </c>
      <c r="Q3482">
        <f>Sales_Data[[#This Row],[Quantity]]*Sales_Data[[#This Row],[Unit_Price]]</f>
        <v>6611.38</v>
      </c>
      <c r="R3482">
        <f>Sales_Data[[#This Row],[Gross_Sales]]*Sales_Data[[#This Row],[Discount]]</f>
        <v>0</v>
      </c>
      <c r="S3482">
        <f>Sales_Data[[#This Row],[Gross_Sales]]-Sales_Data[[#This Row],[Discount_Amount]]</f>
        <v>6611.38</v>
      </c>
      <c r="T3482">
        <f>Sales_Data[[#This Row],[Net Sales]]-Sales_Data[[#This Row],[Cost]]</f>
        <v>1286.9000000000005</v>
      </c>
      <c r="U3482" s="2">
        <f>Sales_Data[[#This Row],[Profit]]/Sales_Data[[#This Row],[Net Sales]]</f>
        <v>0.19464922603147913</v>
      </c>
      <c r="V3482">
        <f>YEAR(Sales_Data[[#This Row],[Order_Date]])</f>
        <v>2025</v>
      </c>
      <c r="W3482" t="str">
        <f>TEXT(Sales_Data[[#This Row],[Order_Date]],"mmm")</f>
        <v>Jun</v>
      </c>
      <c r="X3482">
        <f>MONTH(Sales_Data[[#This Row],[Order_Date]])</f>
        <v>6</v>
      </c>
      <c r="Y3482" t="str">
        <f>"Q"&amp;ROUNDUP(MONTH(Sales_Data[[#This Row],[Order_Date]])/3,0)</f>
        <v>Q2</v>
      </c>
    </row>
    <row r="3483" spans="1:25" x14ac:dyDescent="0.3">
      <c r="A3483" t="s">
        <v>5127</v>
      </c>
      <c r="B3483" s="1">
        <v>45804</v>
      </c>
      <c r="C3483" t="s">
        <v>5128</v>
      </c>
      <c r="D3483" t="s">
        <v>546</v>
      </c>
      <c r="E3483" t="s">
        <v>19</v>
      </c>
      <c r="F3483" t="s">
        <v>66</v>
      </c>
      <c r="G3483" t="s">
        <v>41</v>
      </c>
      <c r="H3483" t="s">
        <v>171</v>
      </c>
      <c r="I3483" t="s">
        <v>172</v>
      </c>
      <c r="J3483">
        <v>3</v>
      </c>
      <c r="K3483">
        <v>9662.19</v>
      </c>
      <c r="L3483">
        <v>0.1</v>
      </c>
      <c r="M3483">
        <v>18985.7</v>
      </c>
      <c r="N3483" t="s">
        <v>52</v>
      </c>
      <c r="O3483" t="s">
        <v>35</v>
      </c>
      <c r="P3483" t="s">
        <v>44</v>
      </c>
      <c r="Q3483">
        <f>Sales_Data[[#This Row],[Quantity]]*Sales_Data[[#This Row],[Unit_Price]]</f>
        <v>28986.57</v>
      </c>
      <c r="R3483">
        <f>Sales_Data[[#This Row],[Gross_Sales]]*Sales_Data[[#This Row],[Discount]]</f>
        <v>2898.6570000000002</v>
      </c>
      <c r="S3483">
        <f>Sales_Data[[#This Row],[Gross_Sales]]-Sales_Data[[#This Row],[Discount_Amount]]</f>
        <v>26087.913</v>
      </c>
      <c r="T3483">
        <f>Sales_Data[[#This Row],[Net Sales]]-Sales_Data[[#This Row],[Cost]]</f>
        <v>7102.2129999999997</v>
      </c>
      <c r="U3483" s="2">
        <f>Sales_Data[[#This Row],[Profit]]/Sales_Data[[#This Row],[Net Sales]]</f>
        <v>0.27224151659812723</v>
      </c>
      <c r="V3483">
        <f>YEAR(Sales_Data[[#This Row],[Order_Date]])</f>
        <v>2025</v>
      </c>
      <c r="W3483" t="str">
        <f>TEXT(Sales_Data[[#This Row],[Order_Date]],"mmm")</f>
        <v>May</v>
      </c>
      <c r="X3483">
        <f>MONTH(Sales_Data[[#This Row],[Order_Date]])</f>
        <v>5</v>
      </c>
      <c r="Y3483" t="str">
        <f>"Q"&amp;ROUNDUP(MONTH(Sales_Data[[#This Row],[Order_Date]])/3,0)</f>
        <v>Q2</v>
      </c>
    </row>
    <row r="3484" spans="1:25" x14ac:dyDescent="0.3">
      <c r="A3484" t="s">
        <v>5129</v>
      </c>
      <c r="B3484" s="1">
        <v>45721</v>
      </c>
      <c r="C3484" t="s">
        <v>3817</v>
      </c>
      <c r="D3484" t="s">
        <v>180</v>
      </c>
      <c r="E3484" t="s">
        <v>30</v>
      </c>
      <c r="F3484" t="s">
        <v>101</v>
      </c>
      <c r="G3484" t="s">
        <v>21</v>
      </c>
      <c r="H3484" t="s">
        <v>297</v>
      </c>
      <c r="I3484" t="s">
        <v>297</v>
      </c>
      <c r="J3484">
        <v>2</v>
      </c>
      <c r="K3484">
        <v>705.8</v>
      </c>
      <c r="L3484">
        <v>0.05</v>
      </c>
      <c r="M3484">
        <v>908.42</v>
      </c>
      <c r="N3484" t="s">
        <v>83</v>
      </c>
      <c r="O3484" t="s">
        <v>35</v>
      </c>
      <c r="P3484" t="s">
        <v>26</v>
      </c>
      <c r="Q3484">
        <f>Sales_Data[[#This Row],[Quantity]]*Sales_Data[[#This Row],[Unit_Price]]</f>
        <v>1411.6</v>
      </c>
      <c r="R3484">
        <f>Sales_Data[[#This Row],[Gross_Sales]]*Sales_Data[[#This Row],[Discount]]</f>
        <v>70.58</v>
      </c>
      <c r="S3484">
        <f>Sales_Data[[#This Row],[Gross_Sales]]-Sales_Data[[#This Row],[Discount_Amount]]</f>
        <v>1341.02</v>
      </c>
      <c r="T3484">
        <f>Sales_Data[[#This Row],[Net Sales]]-Sales_Data[[#This Row],[Cost]]</f>
        <v>432.6</v>
      </c>
      <c r="U3484" s="2">
        <f>Sales_Data[[#This Row],[Profit]]/Sales_Data[[#This Row],[Net Sales]]</f>
        <v>0.32259026711011024</v>
      </c>
      <c r="V3484">
        <f>YEAR(Sales_Data[[#This Row],[Order_Date]])</f>
        <v>2025</v>
      </c>
      <c r="W3484" t="str">
        <f>TEXT(Sales_Data[[#This Row],[Order_Date]],"mmm")</f>
        <v>Mar</v>
      </c>
      <c r="X3484">
        <f>MONTH(Sales_Data[[#This Row],[Order_Date]])</f>
        <v>3</v>
      </c>
      <c r="Y3484" t="str">
        <f>"Q"&amp;ROUNDUP(MONTH(Sales_Data[[#This Row],[Order_Date]])/3,0)</f>
        <v>Q1</v>
      </c>
    </row>
    <row r="3485" spans="1:25" x14ac:dyDescent="0.3">
      <c r="A3485" t="s">
        <v>5130</v>
      </c>
      <c r="B3485" s="1">
        <v>45748</v>
      </c>
      <c r="C3485" t="s">
        <v>2770</v>
      </c>
      <c r="D3485" t="s">
        <v>151</v>
      </c>
      <c r="E3485" t="s">
        <v>19</v>
      </c>
      <c r="F3485" t="s">
        <v>57</v>
      </c>
      <c r="G3485" t="s">
        <v>21</v>
      </c>
      <c r="H3485" t="s">
        <v>127</v>
      </c>
      <c r="I3485" t="s">
        <v>128</v>
      </c>
      <c r="J3485">
        <v>2</v>
      </c>
      <c r="K3485">
        <v>17890.98</v>
      </c>
      <c r="L3485">
        <v>0</v>
      </c>
      <c r="M3485">
        <v>31002.47</v>
      </c>
      <c r="N3485" t="s">
        <v>109</v>
      </c>
      <c r="O3485" t="s">
        <v>35</v>
      </c>
      <c r="P3485" t="s">
        <v>71</v>
      </c>
      <c r="Q3485">
        <f>Sales_Data[[#This Row],[Quantity]]*Sales_Data[[#This Row],[Unit_Price]]</f>
        <v>35781.96</v>
      </c>
      <c r="R3485">
        <f>Sales_Data[[#This Row],[Gross_Sales]]*Sales_Data[[#This Row],[Discount]]</f>
        <v>0</v>
      </c>
      <c r="S3485">
        <f>Sales_Data[[#This Row],[Gross_Sales]]-Sales_Data[[#This Row],[Discount_Amount]]</f>
        <v>35781.96</v>
      </c>
      <c r="T3485">
        <f>Sales_Data[[#This Row],[Net Sales]]-Sales_Data[[#This Row],[Cost]]</f>
        <v>4779.489999999998</v>
      </c>
      <c r="U3485" s="2">
        <f>Sales_Data[[#This Row],[Profit]]/Sales_Data[[#This Row],[Net Sales]]</f>
        <v>0.13357261592154254</v>
      </c>
      <c r="V3485">
        <f>YEAR(Sales_Data[[#This Row],[Order_Date]])</f>
        <v>2025</v>
      </c>
      <c r="W3485" t="str">
        <f>TEXT(Sales_Data[[#This Row],[Order_Date]],"mmm")</f>
        <v>Apr</v>
      </c>
      <c r="X3485">
        <f>MONTH(Sales_Data[[#This Row],[Order_Date]])</f>
        <v>4</v>
      </c>
      <c r="Y3485" t="str">
        <f>"Q"&amp;ROUNDUP(MONTH(Sales_Data[[#This Row],[Order_Date]])/3,0)</f>
        <v>Q2</v>
      </c>
    </row>
    <row r="3486" spans="1:25" x14ac:dyDescent="0.3">
      <c r="A3486" t="s">
        <v>5131</v>
      </c>
      <c r="B3486" s="1">
        <v>45774</v>
      </c>
      <c r="C3486" t="s">
        <v>3152</v>
      </c>
      <c r="D3486" t="s">
        <v>307</v>
      </c>
      <c r="E3486" t="s">
        <v>119</v>
      </c>
      <c r="F3486" t="s">
        <v>120</v>
      </c>
      <c r="G3486" t="s">
        <v>41</v>
      </c>
      <c r="H3486" t="s">
        <v>147</v>
      </c>
      <c r="I3486" t="s">
        <v>369</v>
      </c>
      <c r="J3486">
        <v>1</v>
      </c>
      <c r="K3486">
        <v>6897.56</v>
      </c>
      <c r="L3486">
        <v>0</v>
      </c>
      <c r="M3486">
        <v>4714.6400000000003</v>
      </c>
      <c r="N3486" t="s">
        <v>70</v>
      </c>
      <c r="O3486" t="s">
        <v>25</v>
      </c>
      <c r="P3486" t="s">
        <v>71</v>
      </c>
      <c r="Q3486">
        <f>Sales_Data[[#This Row],[Quantity]]*Sales_Data[[#This Row],[Unit_Price]]</f>
        <v>6897.56</v>
      </c>
      <c r="R3486">
        <f>Sales_Data[[#This Row],[Gross_Sales]]*Sales_Data[[#This Row],[Discount]]</f>
        <v>0</v>
      </c>
      <c r="S3486">
        <f>Sales_Data[[#This Row],[Gross_Sales]]-Sales_Data[[#This Row],[Discount_Amount]]</f>
        <v>6897.56</v>
      </c>
      <c r="T3486">
        <f>Sales_Data[[#This Row],[Net Sales]]-Sales_Data[[#This Row],[Cost]]</f>
        <v>2182.92</v>
      </c>
      <c r="U3486" s="2">
        <f>Sales_Data[[#This Row],[Profit]]/Sales_Data[[#This Row],[Net Sales]]</f>
        <v>0.31647713104344144</v>
      </c>
      <c r="V3486">
        <f>YEAR(Sales_Data[[#This Row],[Order_Date]])</f>
        <v>2025</v>
      </c>
      <c r="W3486" t="str">
        <f>TEXT(Sales_Data[[#This Row],[Order_Date]],"mmm")</f>
        <v>Apr</v>
      </c>
      <c r="X3486">
        <f>MONTH(Sales_Data[[#This Row],[Order_Date]])</f>
        <v>4</v>
      </c>
      <c r="Y3486" t="str">
        <f>"Q"&amp;ROUNDUP(MONTH(Sales_Data[[#This Row],[Order_Date]])/3,0)</f>
        <v>Q2</v>
      </c>
    </row>
    <row r="3487" spans="1:25" x14ac:dyDescent="0.3">
      <c r="A3487" t="s">
        <v>5132</v>
      </c>
      <c r="B3487" s="1">
        <v>46011</v>
      </c>
      <c r="C3487" t="s">
        <v>4613</v>
      </c>
      <c r="D3487" t="s">
        <v>522</v>
      </c>
      <c r="E3487" t="s">
        <v>39</v>
      </c>
      <c r="F3487" t="s">
        <v>96</v>
      </c>
      <c r="G3487" t="s">
        <v>41</v>
      </c>
      <c r="H3487" t="s">
        <v>147</v>
      </c>
      <c r="I3487" t="s">
        <v>148</v>
      </c>
      <c r="J3487">
        <v>3</v>
      </c>
      <c r="K3487">
        <v>3288.78</v>
      </c>
      <c r="L3487">
        <v>0</v>
      </c>
      <c r="M3487">
        <v>7511.92</v>
      </c>
      <c r="N3487" t="s">
        <v>70</v>
      </c>
      <c r="O3487" t="s">
        <v>35</v>
      </c>
      <c r="P3487" t="s">
        <v>71</v>
      </c>
      <c r="Q3487">
        <f>Sales_Data[[#This Row],[Quantity]]*Sales_Data[[#This Row],[Unit_Price]]</f>
        <v>9866.34</v>
      </c>
      <c r="R3487">
        <f>Sales_Data[[#This Row],[Gross_Sales]]*Sales_Data[[#This Row],[Discount]]</f>
        <v>0</v>
      </c>
      <c r="S3487">
        <f>Sales_Data[[#This Row],[Gross_Sales]]-Sales_Data[[#This Row],[Discount_Amount]]</f>
        <v>9866.34</v>
      </c>
      <c r="T3487">
        <f>Sales_Data[[#This Row],[Net Sales]]-Sales_Data[[#This Row],[Cost]]</f>
        <v>2354.42</v>
      </c>
      <c r="U3487" s="2">
        <f>Sales_Data[[#This Row],[Profit]]/Sales_Data[[#This Row],[Net Sales]]</f>
        <v>0.23863154928778046</v>
      </c>
      <c r="V3487">
        <f>YEAR(Sales_Data[[#This Row],[Order_Date]])</f>
        <v>2025</v>
      </c>
      <c r="W3487" t="str">
        <f>TEXT(Sales_Data[[#This Row],[Order_Date]],"mmm")</f>
        <v>Dec</v>
      </c>
      <c r="X3487">
        <f>MONTH(Sales_Data[[#This Row],[Order_Date]])</f>
        <v>12</v>
      </c>
      <c r="Y3487" t="str">
        <f>"Q"&amp;ROUNDUP(MONTH(Sales_Data[[#This Row],[Order_Date]])/3,0)</f>
        <v>Q4</v>
      </c>
    </row>
    <row r="3488" spans="1:25" x14ac:dyDescent="0.3">
      <c r="A3488" t="s">
        <v>5133</v>
      </c>
      <c r="B3488" s="1">
        <v>45924</v>
      </c>
      <c r="C3488" t="s">
        <v>3944</v>
      </c>
      <c r="D3488" t="s">
        <v>404</v>
      </c>
      <c r="E3488" t="s">
        <v>39</v>
      </c>
      <c r="F3488" t="s">
        <v>107</v>
      </c>
      <c r="G3488" t="s">
        <v>67</v>
      </c>
      <c r="H3488" t="s">
        <v>121</v>
      </c>
      <c r="I3488" t="s">
        <v>122</v>
      </c>
      <c r="J3488">
        <v>4</v>
      </c>
      <c r="K3488">
        <v>4479.91</v>
      </c>
      <c r="L3488">
        <v>0.2</v>
      </c>
      <c r="M3488">
        <v>9794.52</v>
      </c>
      <c r="N3488" t="s">
        <v>24</v>
      </c>
      <c r="O3488" t="s">
        <v>35</v>
      </c>
      <c r="P3488" t="s">
        <v>44</v>
      </c>
      <c r="Q3488">
        <f>Sales_Data[[#This Row],[Quantity]]*Sales_Data[[#This Row],[Unit_Price]]</f>
        <v>17919.64</v>
      </c>
      <c r="R3488">
        <f>Sales_Data[[#This Row],[Gross_Sales]]*Sales_Data[[#This Row],[Discount]]</f>
        <v>3583.9279999999999</v>
      </c>
      <c r="S3488">
        <f>Sales_Data[[#This Row],[Gross_Sales]]-Sales_Data[[#This Row],[Discount_Amount]]</f>
        <v>14335.712</v>
      </c>
      <c r="T3488">
        <f>Sales_Data[[#This Row],[Net Sales]]-Sales_Data[[#This Row],[Cost]]</f>
        <v>4541.1919999999991</v>
      </c>
      <c r="U3488" s="2">
        <f>Sales_Data[[#This Row],[Profit]]/Sales_Data[[#This Row],[Net Sales]]</f>
        <v>0.31677477895761291</v>
      </c>
      <c r="V3488">
        <f>YEAR(Sales_Data[[#This Row],[Order_Date]])</f>
        <v>2025</v>
      </c>
      <c r="W3488" t="str">
        <f>TEXT(Sales_Data[[#This Row],[Order_Date]],"mmm")</f>
        <v>Sep</v>
      </c>
      <c r="X3488">
        <f>MONTH(Sales_Data[[#This Row],[Order_Date]])</f>
        <v>9</v>
      </c>
      <c r="Y3488" t="str">
        <f>"Q"&amp;ROUNDUP(MONTH(Sales_Data[[#This Row],[Order_Date]])/3,0)</f>
        <v>Q3</v>
      </c>
    </row>
    <row r="3489" spans="1:25" x14ac:dyDescent="0.3">
      <c r="A3489" t="s">
        <v>5134</v>
      </c>
      <c r="B3489" s="1">
        <v>45967</v>
      </c>
      <c r="C3489" t="s">
        <v>1994</v>
      </c>
      <c r="D3489" t="s">
        <v>436</v>
      </c>
      <c r="E3489" t="s">
        <v>48</v>
      </c>
      <c r="F3489" t="s">
        <v>152</v>
      </c>
      <c r="G3489" t="s">
        <v>67</v>
      </c>
      <c r="H3489" t="s">
        <v>121</v>
      </c>
      <c r="I3489" t="s">
        <v>122</v>
      </c>
      <c r="J3489">
        <v>1</v>
      </c>
      <c r="K3489">
        <v>7060.87</v>
      </c>
      <c r="L3489">
        <v>0.15</v>
      </c>
      <c r="M3489">
        <v>4855.17</v>
      </c>
      <c r="N3489" t="s">
        <v>83</v>
      </c>
      <c r="O3489" t="s">
        <v>25</v>
      </c>
      <c r="P3489" t="s">
        <v>71</v>
      </c>
      <c r="Q3489">
        <f>Sales_Data[[#This Row],[Quantity]]*Sales_Data[[#This Row],[Unit_Price]]</f>
        <v>7060.87</v>
      </c>
      <c r="R3489">
        <f>Sales_Data[[#This Row],[Gross_Sales]]*Sales_Data[[#This Row],[Discount]]</f>
        <v>1059.1305</v>
      </c>
      <c r="S3489">
        <f>Sales_Data[[#This Row],[Gross_Sales]]-Sales_Data[[#This Row],[Discount_Amount]]</f>
        <v>6001.7394999999997</v>
      </c>
      <c r="T3489">
        <f>Sales_Data[[#This Row],[Net Sales]]-Sales_Data[[#This Row],[Cost]]</f>
        <v>1146.5694999999996</v>
      </c>
      <c r="U3489" s="2">
        <f>Sales_Data[[#This Row],[Profit]]/Sales_Data[[#This Row],[Net Sales]]</f>
        <v>0.191039531122602</v>
      </c>
      <c r="V3489">
        <f>YEAR(Sales_Data[[#This Row],[Order_Date]])</f>
        <v>2025</v>
      </c>
      <c r="W3489" t="str">
        <f>TEXT(Sales_Data[[#This Row],[Order_Date]],"mmm")</f>
        <v>Nov</v>
      </c>
      <c r="X3489">
        <f>MONTH(Sales_Data[[#This Row],[Order_Date]])</f>
        <v>11</v>
      </c>
      <c r="Y3489" t="str">
        <f>"Q"&amp;ROUNDUP(MONTH(Sales_Data[[#This Row],[Order_Date]])/3,0)</f>
        <v>Q4</v>
      </c>
    </row>
    <row r="3490" spans="1:25" x14ac:dyDescent="0.3">
      <c r="A3490" t="s">
        <v>5135</v>
      </c>
      <c r="B3490" s="1">
        <v>45830</v>
      </c>
      <c r="C3490" t="s">
        <v>1138</v>
      </c>
      <c r="D3490" t="s">
        <v>685</v>
      </c>
      <c r="E3490" t="s">
        <v>48</v>
      </c>
      <c r="F3490" t="s">
        <v>152</v>
      </c>
      <c r="G3490" t="s">
        <v>21</v>
      </c>
      <c r="H3490" t="s">
        <v>22</v>
      </c>
      <c r="I3490" t="s">
        <v>23</v>
      </c>
      <c r="J3490">
        <v>2</v>
      </c>
      <c r="K3490">
        <v>32951.660000000003</v>
      </c>
      <c r="L3490">
        <v>0.05</v>
      </c>
      <c r="M3490">
        <v>41625.06</v>
      </c>
      <c r="N3490" t="s">
        <v>52</v>
      </c>
      <c r="O3490" t="s">
        <v>35</v>
      </c>
      <c r="P3490" t="s">
        <v>71</v>
      </c>
      <c r="Q3490">
        <f>Sales_Data[[#This Row],[Quantity]]*Sales_Data[[#This Row],[Unit_Price]]</f>
        <v>65903.320000000007</v>
      </c>
      <c r="R3490">
        <f>Sales_Data[[#This Row],[Gross_Sales]]*Sales_Data[[#This Row],[Discount]]</f>
        <v>3295.1660000000006</v>
      </c>
      <c r="S3490">
        <f>Sales_Data[[#This Row],[Gross_Sales]]-Sales_Data[[#This Row],[Discount_Amount]]</f>
        <v>62608.15400000001</v>
      </c>
      <c r="T3490">
        <f>Sales_Data[[#This Row],[Net Sales]]-Sales_Data[[#This Row],[Cost]]</f>
        <v>20983.094000000012</v>
      </c>
      <c r="U3490" s="2">
        <f>Sales_Data[[#This Row],[Profit]]/Sales_Data[[#This Row],[Net Sales]]</f>
        <v>0.33514953978678252</v>
      </c>
      <c r="V3490">
        <f>YEAR(Sales_Data[[#This Row],[Order_Date]])</f>
        <v>2025</v>
      </c>
      <c r="W3490" t="str">
        <f>TEXT(Sales_Data[[#This Row],[Order_Date]],"mmm")</f>
        <v>Jun</v>
      </c>
      <c r="X3490">
        <f>MONTH(Sales_Data[[#This Row],[Order_Date]])</f>
        <v>6</v>
      </c>
      <c r="Y3490" t="str">
        <f>"Q"&amp;ROUNDUP(MONTH(Sales_Data[[#This Row],[Order_Date]])/3,0)</f>
        <v>Q2</v>
      </c>
    </row>
    <row r="3491" spans="1:25" x14ac:dyDescent="0.3">
      <c r="A3491" t="s">
        <v>5136</v>
      </c>
      <c r="B3491" s="1">
        <v>45704</v>
      </c>
      <c r="C3491" t="s">
        <v>462</v>
      </c>
      <c r="D3491" t="s">
        <v>444</v>
      </c>
      <c r="E3491" t="s">
        <v>39</v>
      </c>
      <c r="F3491" t="s">
        <v>107</v>
      </c>
      <c r="G3491" t="s">
        <v>21</v>
      </c>
      <c r="H3491" t="s">
        <v>22</v>
      </c>
      <c r="I3491" t="s">
        <v>23</v>
      </c>
      <c r="J3491">
        <v>3</v>
      </c>
      <c r="K3491">
        <v>6543.49</v>
      </c>
      <c r="L3491">
        <v>0.1</v>
      </c>
      <c r="M3491">
        <v>13688.96</v>
      </c>
      <c r="N3491" t="s">
        <v>24</v>
      </c>
      <c r="O3491" t="s">
        <v>25</v>
      </c>
      <c r="P3491" t="s">
        <v>71</v>
      </c>
      <c r="Q3491">
        <f>Sales_Data[[#This Row],[Quantity]]*Sales_Data[[#This Row],[Unit_Price]]</f>
        <v>19630.47</v>
      </c>
      <c r="R3491">
        <f>Sales_Data[[#This Row],[Gross_Sales]]*Sales_Data[[#This Row],[Discount]]</f>
        <v>1963.0470000000003</v>
      </c>
      <c r="S3491">
        <f>Sales_Data[[#This Row],[Gross_Sales]]-Sales_Data[[#This Row],[Discount_Amount]]</f>
        <v>17667.423000000003</v>
      </c>
      <c r="T3491">
        <f>Sales_Data[[#This Row],[Net Sales]]-Sales_Data[[#This Row],[Cost]]</f>
        <v>3978.4630000000034</v>
      </c>
      <c r="U3491" s="2">
        <f>Sales_Data[[#This Row],[Profit]]/Sales_Data[[#This Row],[Net Sales]]</f>
        <v>0.22518637834165192</v>
      </c>
      <c r="V3491">
        <f>YEAR(Sales_Data[[#This Row],[Order_Date]])</f>
        <v>2025</v>
      </c>
      <c r="W3491" t="str">
        <f>TEXT(Sales_Data[[#This Row],[Order_Date]],"mmm")</f>
        <v>Feb</v>
      </c>
      <c r="X3491">
        <f>MONTH(Sales_Data[[#This Row],[Order_Date]])</f>
        <v>2</v>
      </c>
      <c r="Y3491" t="str">
        <f>"Q"&amp;ROUNDUP(MONTH(Sales_Data[[#This Row],[Order_Date]])/3,0)</f>
        <v>Q1</v>
      </c>
    </row>
    <row r="3492" spans="1:25" x14ac:dyDescent="0.3">
      <c r="A3492" t="s">
        <v>5137</v>
      </c>
      <c r="B3492" s="1">
        <v>45797</v>
      </c>
      <c r="C3492" t="s">
        <v>1805</v>
      </c>
      <c r="D3492" t="s">
        <v>218</v>
      </c>
      <c r="E3492" t="s">
        <v>19</v>
      </c>
      <c r="F3492" t="s">
        <v>20</v>
      </c>
      <c r="G3492" t="s">
        <v>21</v>
      </c>
      <c r="H3492" t="s">
        <v>127</v>
      </c>
      <c r="I3492" t="s">
        <v>314</v>
      </c>
      <c r="J3492">
        <v>2</v>
      </c>
      <c r="K3492">
        <v>16211.2</v>
      </c>
      <c r="L3492">
        <v>0.1</v>
      </c>
      <c r="M3492">
        <v>23020.32</v>
      </c>
      <c r="N3492" t="s">
        <v>24</v>
      </c>
      <c r="O3492" t="s">
        <v>35</v>
      </c>
      <c r="P3492" t="s">
        <v>71</v>
      </c>
      <c r="Q3492">
        <f>Sales_Data[[#This Row],[Quantity]]*Sales_Data[[#This Row],[Unit_Price]]</f>
        <v>32422.400000000001</v>
      </c>
      <c r="R3492">
        <f>Sales_Data[[#This Row],[Gross_Sales]]*Sales_Data[[#This Row],[Discount]]</f>
        <v>3242.2400000000002</v>
      </c>
      <c r="S3492">
        <f>Sales_Data[[#This Row],[Gross_Sales]]-Sales_Data[[#This Row],[Discount_Amount]]</f>
        <v>29180.16</v>
      </c>
      <c r="T3492">
        <f>Sales_Data[[#This Row],[Net Sales]]-Sales_Data[[#This Row],[Cost]]</f>
        <v>6159.84</v>
      </c>
      <c r="U3492" s="2">
        <f>Sales_Data[[#This Row],[Profit]]/Sales_Data[[#This Row],[Net Sales]]</f>
        <v>0.21109685484932228</v>
      </c>
      <c r="V3492">
        <f>YEAR(Sales_Data[[#This Row],[Order_Date]])</f>
        <v>2025</v>
      </c>
      <c r="W3492" t="str">
        <f>TEXT(Sales_Data[[#This Row],[Order_Date]],"mmm")</f>
        <v>May</v>
      </c>
      <c r="X3492">
        <f>MONTH(Sales_Data[[#This Row],[Order_Date]])</f>
        <v>5</v>
      </c>
      <c r="Y3492" t="str">
        <f>"Q"&amp;ROUNDUP(MONTH(Sales_Data[[#This Row],[Order_Date]])/3,0)</f>
        <v>Q2</v>
      </c>
    </row>
    <row r="3493" spans="1:25" x14ac:dyDescent="0.3">
      <c r="A3493" t="s">
        <v>5138</v>
      </c>
      <c r="B3493" s="1">
        <v>45903</v>
      </c>
      <c r="C3493" t="s">
        <v>628</v>
      </c>
      <c r="D3493" t="s">
        <v>522</v>
      </c>
      <c r="E3493" t="s">
        <v>19</v>
      </c>
      <c r="F3493" t="s">
        <v>81</v>
      </c>
      <c r="G3493" t="s">
        <v>75</v>
      </c>
      <c r="H3493" t="s">
        <v>185</v>
      </c>
      <c r="I3493" t="s">
        <v>186</v>
      </c>
      <c r="J3493">
        <v>3</v>
      </c>
      <c r="K3493">
        <v>6536.69</v>
      </c>
      <c r="L3493">
        <v>0.1</v>
      </c>
      <c r="M3493">
        <v>15365.78</v>
      </c>
      <c r="N3493" t="s">
        <v>52</v>
      </c>
      <c r="O3493" t="s">
        <v>25</v>
      </c>
      <c r="P3493" t="s">
        <v>44</v>
      </c>
      <c r="Q3493">
        <f>Sales_Data[[#This Row],[Quantity]]*Sales_Data[[#This Row],[Unit_Price]]</f>
        <v>19610.07</v>
      </c>
      <c r="R3493">
        <f>Sales_Data[[#This Row],[Gross_Sales]]*Sales_Data[[#This Row],[Discount]]</f>
        <v>1961.0070000000001</v>
      </c>
      <c r="S3493">
        <f>Sales_Data[[#This Row],[Gross_Sales]]-Sales_Data[[#This Row],[Discount_Amount]]</f>
        <v>17649.062999999998</v>
      </c>
      <c r="T3493">
        <f>Sales_Data[[#This Row],[Net Sales]]-Sales_Data[[#This Row],[Cost]]</f>
        <v>2283.2829999999976</v>
      </c>
      <c r="U3493" s="2">
        <f>Sales_Data[[#This Row],[Profit]]/Sales_Data[[#This Row],[Net Sales]]</f>
        <v>0.12937134396313266</v>
      </c>
      <c r="V3493">
        <f>YEAR(Sales_Data[[#This Row],[Order_Date]])</f>
        <v>2025</v>
      </c>
      <c r="W3493" t="str">
        <f>TEXT(Sales_Data[[#This Row],[Order_Date]],"mmm")</f>
        <v>Sep</v>
      </c>
      <c r="X3493">
        <f>MONTH(Sales_Data[[#This Row],[Order_Date]])</f>
        <v>9</v>
      </c>
      <c r="Y3493" t="str">
        <f>"Q"&amp;ROUNDUP(MONTH(Sales_Data[[#This Row],[Order_Date]])/3,0)</f>
        <v>Q3</v>
      </c>
    </row>
    <row r="3494" spans="1:25" x14ac:dyDescent="0.3">
      <c r="A3494" t="s">
        <v>5139</v>
      </c>
      <c r="B3494" s="1">
        <v>45806</v>
      </c>
      <c r="C3494" t="s">
        <v>1235</v>
      </c>
      <c r="D3494" t="s">
        <v>302</v>
      </c>
      <c r="E3494" t="s">
        <v>48</v>
      </c>
      <c r="F3494" t="s">
        <v>49</v>
      </c>
      <c r="G3494" t="s">
        <v>32</v>
      </c>
      <c r="H3494" t="s">
        <v>50</v>
      </c>
      <c r="I3494" t="s">
        <v>58</v>
      </c>
      <c r="J3494">
        <v>3</v>
      </c>
      <c r="K3494">
        <v>35241.86</v>
      </c>
      <c r="L3494">
        <v>0.15</v>
      </c>
      <c r="M3494">
        <v>69804.600000000006</v>
      </c>
      <c r="N3494" t="s">
        <v>70</v>
      </c>
      <c r="O3494" t="s">
        <v>35</v>
      </c>
      <c r="P3494" t="s">
        <v>71</v>
      </c>
      <c r="Q3494">
        <f>Sales_Data[[#This Row],[Quantity]]*Sales_Data[[#This Row],[Unit_Price]]</f>
        <v>105725.58</v>
      </c>
      <c r="R3494">
        <f>Sales_Data[[#This Row],[Gross_Sales]]*Sales_Data[[#This Row],[Discount]]</f>
        <v>15858.837</v>
      </c>
      <c r="S3494">
        <f>Sales_Data[[#This Row],[Gross_Sales]]-Sales_Data[[#This Row],[Discount_Amount]]</f>
        <v>89866.743000000002</v>
      </c>
      <c r="T3494">
        <f>Sales_Data[[#This Row],[Net Sales]]-Sales_Data[[#This Row],[Cost]]</f>
        <v>20062.142999999996</v>
      </c>
      <c r="U3494" s="2">
        <f>Sales_Data[[#This Row],[Profit]]/Sales_Data[[#This Row],[Net Sales]]</f>
        <v>0.22324324138463542</v>
      </c>
      <c r="V3494">
        <f>YEAR(Sales_Data[[#This Row],[Order_Date]])</f>
        <v>2025</v>
      </c>
      <c r="W3494" t="str">
        <f>TEXT(Sales_Data[[#This Row],[Order_Date]],"mmm")</f>
        <v>May</v>
      </c>
      <c r="X3494">
        <f>MONTH(Sales_Data[[#This Row],[Order_Date]])</f>
        <v>5</v>
      </c>
      <c r="Y3494" t="str">
        <f>"Q"&amp;ROUNDUP(MONTH(Sales_Data[[#This Row],[Order_Date]])/3,0)</f>
        <v>Q2</v>
      </c>
    </row>
    <row r="3495" spans="1:25" x14ac:dyDescent="0.3">
      <c r="A3495" t="s">
        <v>5140</v>
      </c>
      <c r="B3495" s="1">
        <v>45903</v>
      </c>
      <c r="C3495" t="s">
        <v>2232</v>
      </c>
      <c r="D3495" t="s">
        <v>92</v>
      </c>
      <c r="E3495" t="s">
        <v>30</v>
      </c>
      <c r="F3495" t="s">
        <v>87</v>
      </c>
      <c r="G3495" t="s">
        <v>21</v>
      </c>
      <c r="H3495" t="s">
        <v>297</v>
      </c>
      <c r="I3495" t="s">
        <v>297</v>
      </c>
      <c r="J3495">
        <v>3</v>
      </c>
      <c r="K3495">
        <v>3562.57</v>
      </c>
      <c r="L3495">
        <v>0</v>
      </c>
      <c r="M3495">
        <v>7974.23</v>
      </c>
      <c r="N3495" t="s">
        <v>52</v>
      </c>
      <c r="O3495" t="s">
        <v>25</v>
      </c>
      <c r="P3495" t="s">
        <v>44</v>
      </c>
      <c r="Q3495">
        <f>Sales_Data[[#This Row],[Quantity]]*Sales_Data[[#This Row],[Unit_Price]]</f>
        <v>10687.710000000001</v>
      </c>
      <c r="R3495">
        <f>Sales_Data[[#This Row],[Gross_Sales]]*Sales_Data[[#This Row],[Discount]]</f>
        <v>0</v>
      </c>
      <c r="S3495">
        <f>Sales_Data[[#This Row],[Gross_Sales]]-Sales_Data[[#This Row],[Discount_Amount]]</f>
        <v>10687.710000000001</v>
      </c>
      <c r="T3495">
        <f>Sales_Data[[#This Row],[Net Sales]]-Sales_Data[[#This Row],[Cost]]</f>
        <v>2713.4800000000014</v>
      </c>
      <c r="U3495" s="2">
        <f>Sales_Data[[#This Row],[Profit]]/Sales_Data[[#This Row],[Net Sales]]</f>
        <v>0.25388787682300523</v>
      </c>
      <c r="V3495">
        <f>YEAR(Sales_Data[[#This Row],[Order_Date]])</f>
        <v>2025</v>
      </c>
      <c r="W3495" t="str">
        <f>TEXT(Sales_Data[[#This Row],[Order_Date]],"mmm")</f>
        <v>Sep</v>
      </c>
      <c r="X3495">
        <f>MONTH(Sales_Data[[#This Row],[Order_Date]])</f>
        <v>9</v>
      </c>
      <c r="Y3495" t="str">
        <f>"Q"&amp;ROUNDUP(MONTH(Sales_Data[[#This Row],[Order_Date]])/3,0)</f>
        <v>Q3</v>
      </c>
    </row>
    <row r="3496" spans="1:25" x14ac:dyDescent="0.3">
      <c r="A3496" t="s">
        <v>5141</v>
      </c>
      <c r="B3496" s="1">
        <v>45662</v>
      </c>
      <c r="C3496" t="s">
        <v>829</v>
      </c>
      <c r="D3496" t="s">
        <v>61</v>
      </c>
      <c r="E3496" t="s">
        <v>30</v>
      </c>
      <c r="F3496" t="s">
        <v>101</v>
      </c>
      <c r="G3496" t="s">
        <v>41</v>
      </c>
      <c r="H3496" t="s">
        <v>147</v>
      </c>
      <c r="I3496" t="s">
        <v>369</v>
      </c>
      <c r="J3496">
        <v>2</v>
      </c>
      <c r="K3496">
        <v>1865.04</v>
      </c>
      <c r="L3496">
        <v>0.05</v>
      </c>
      <c r="M3496">
        <v>2558.86</v>
      </c>
      <c r="N3496" t="s">
        <v>109</v>
      </c>
      <c r="O3496" t="s">
        <v>25</v>
      </c>
      <c r="P3496" t="s">
        <v>26</v>
      </c>
      <c r="Q3496">
        <f>Sales_Data[[#This Row],[Quantity]]*Sales_Data[[#This Row],[Unit_Price]]</f>
        <v>3730.08</v>
      </c>
      <c r="R3496">
        <f>Sales_Data[[#This Row],[Gross_Sales]]*Sales_Data[[#This Row],[Discount]]</f>
        <v>186.50400000000002</v>
      </c>
      <c r="S3496">
        <f>Sales_Data[[#This Row],[Gross_Sales]]-Sales_Data[[#This Row],[Discount_Amount]]</f>
        <v>3543.576</v>
      </c>
      <c r="T3496">
        <f>Sales_Data[[#This Row],[Net Sales]]-Sales_Data[[#This Row],[Cost]]</f>
        <v>984.71599999999989</v>
      </c>
      <c r="U3496" s="2">
        <f>Sales_Data[[#This Row],[Profit]]/Sales_Data[[#This Row],[Net Sales]]</f>
        <v>0.27788764795788207</v>
      </c>
      <c r="V3496">
        <f>YEAR(Sales_Data[[#This Row],[Order_Date]])</f>
        <v>2025</v>
      </c>
      <c r="W3496" t="str">
        <f>TEXT(Sales_Data[[#This Row],[Order_Date]],"mmm")</f>
        <v>Jan</v>
      </c>
      <c r="X3496">
        <f>MONTH(Sales_Data[[#This Row],[Order_Date]])</f>
        <v>1</v>
      </c>
      <c r="Y3496" t="str">
        <f>"Q"&amp;ROUNDUP(MONTH(Sales_Data[[#This Row],[Order_Date]])/3,0)</f>
        <v>Q1</v>
      </c>
    </row>
    <row r="3497" spans="1:25" x14ac:dyDescent="0.3">
      <c r="A3497" t="s">
        <v>5142</v>
      </c>
      <c r="B3497" s="1">
        <v>45841</v>
      </c>
      <c r="C3497" t="s">
        <v>2899</v>
      </c>
      <c r="D3497" t="s">
        <v>168</v>
      </c>
      <c r="E3497" t="s">
        <v>48</v>
      </c>
      <c r="F3497" t="s">
        <v>49</v>
      </c>
      <c r="G3497" t="s">
        <v>75</v>
      </c>
      <c r="H3497" t="s">
        <v>114</v>
      </c>
      <c r="I3497" t="s">
        <v>115</v>
      </c>
      <c r="J3497">
        <v>4</v>
      </c>
      <c r="K3497">
        <v>5619.83</v>
      </c>
      <c r="L3497">
        <v>0.1</v>
      </c>
      <c r="M3497">
        <v>13100.07</v>
      </c>
      <c r="N3497" t="s">
        <v>24</v>
      </c>
      <c r="O3497" t="s">
        <v>35</v>
      </c>
      <c r="P3497" t="s">
        <v>26</v>
      </c>
      <c r="Q3497">
        <f>Sales_Data[[#This Row],[Quantity]]*Sales_Data[[#This Row],[Unit_Price]]</f>
        <v>22479.32</v>
      </c>
      <c r="R3497">
        <f>Sales_Data[[#This Row],[Gross_Sales]]*Sales_Data[[#This Row],[Discount]]</f>
        <v>2247.9320000000002</v>
      </c>
      <c r="S3497">
        <f>Sales_Data[[#This Row],[Gross_Sales]]-Sales_Data[[#This Row],[Discount_Amount]]</f>
        <v>20231.387999999999</v>
      </c>
      <c r="T3497">
        <f>Sales_Data[[#This Row],[Net Sales]]-Sales_Data[[#This Row],[Cost]]</f>
        <v>7131.3179999999993</v>
      </c>
      <c r="U3497" s="2">
        <f>Sales_Data[[#This Row],[Profit]]/Sales_Data[[#This Row],[Net Sales]]</f>
        <v>0.35248782733048267</v>
      </c>
      <c r="V3497">
        <f>YEAR(Sales_Data[[#This Row],[Order_Date]])</f>
        <v>2025</v>
      </c>
      <c r="W3497" t="str">
        <f>TEXT(Sales_Data[[#This Row],[Order_Date]],"mmm")</f>
        <v>Jul</v>
      </c>
      <c r="X3497">
        <f>MONTH(Sales_Data[[#This Row],[Order_Date]])</f>
        <v>7</v>
      </c>
      <c r="Y3497" t="str">
        <f>"Q"&amp;ROUNDUP(MONTH(Sales_Data[[#This Row],[Order_Date]])/3,0)</f>
        <v>Q3</v>
      </c>
    </row>
    <row r="3498" spans="1:25" x14ac:dyDescent="0.3">
      <c r="A3498" t="s">
        <v>5143</v>
      </c>
      <c r="B3498" s="1">
        <v>45677</v>
      </c>
      <c r="C3498" t="s">
        <v>3206</v>
      </c>
      <c r="D3498" t="s">
        <v>271</v>
      </c>
      <c r="E3498" t="s">
        <v>39</v>
      </c>
      <c r="F3498" t="s">
        <v>107</v>
      </c>
      <c r="G3498" t="s">
        <v>32</v>
      </c>
      <c r="H3498" t="s">
        <v>50</v>
      </c>
      <c r="I3498" t="s">
        <v>51</v>
      </c>
      <c r="J3498">
        <v>3</v>
      </c>
      <c r="K3498">
        <v>3735.91</v>
      </c>
      <c r="L3498">
        <v>0.2</v>
      </c>
      <c r="M3498">
        <v>7242.11</v>
      </c>
      <c r="N3498" t="s">
        <v>24</v>
      </c>
      <c r="O3498" t="s">
        <v>25</v>
      </c>
      <c r="P3498" t="s">
        <v>44</v>
      </c>
      <c r="Q3498">
        <f>Sales_Data[[#This Row],[Quantity]]*Sales_Data[[#This Row],[Unit_Price]]</f>
        <v>11207.73</v>
      </c>
      <c r="R3498">
        <f>Sales_Data[[#This Row],[Gross_Sales]]*Sales_Data[[#This Row],[Discount]]</f>
        <v>2241.5459999999998</v>
      </c>
      <c r="S3498">
        <f>Sales_Data[[#This Row],[Gross_Sales]]-Sales_Data[[#This Row],[Discount_Amount]]</f>
        <v>8966.1839999999993</v>
      </c>
      <c r="T3498">
        <f>Sales_Data[[#This Row],[Net Sales]]-Sales_Data[[#This Row],[Cost]]</f>
        <v>1724.0739999999996</v>
      </c>
      <c r="U3498" s="2">
        <f>Sales_Data[[#This Row],[Profit]]/Sales_Data[[#This Row],[Net Sales]]</f>
        <v>0.19228626135711688</v>
      </c>
      <c r="V3498">
        <f>YEAR(Sales_Data[[#This Row],[Order_Date]])</f>
        <v>2025</v>
      </c>
      <c r="W3498" t="str">
        <f>TEXT(Sales_Data[[#This Row],[Order_Date]],"mmm")</f>
        <v>Jan</v>
      </c>
      <c r="X3498">
        <f>MONTH(Sales_Data[[#This Row],[Order_Date]])</f>
        <v>1</v>
      </c>
      <c r="Y3498" t="str">
        <f>"Q"&amp;ROUNDUP(MONTH(Sales_Data[[#This Row],[Order_Date]])/3,0)</f>
        <v>Q1</v>
      </c>
    </row>
    <row r="3499" spans="1:25" x14ac:dyDescent="0.3">
      <c r="A3499" t="s">
        <v>5144</v>
      </c>
      <c r="B3499" s="1">
        <v>45703</v>
      </c>
      <c r="C3499" t="s">
        <v>2577</v>
      </c>
      <c r="D3499" t="s">
        <v>277</v>
      </c>
      <c r="E3499" t="s">
        <v>30</v>
      </c>
      <c r="F3499" t="s">
        <v>101</v>
      </c>
      <c r="G3499" t="s">
        <v>41</v>
      </c>
      <c r="H3499" t="s">
        <v>42</v>
      </c>
      <c r="I3499" t="s">
        <v>43</v>
      </c>
      <c r="J3499">
        <v>3</v>
      </c>
      <c r="K3499">
        <v>3107.77</v>
      </c>
      <c r="L3499">
        <v>0.1</v>
      </c>
      <c r="M3499">
        <v>5741.68</v>
      </c>
      <c r="N3499" t="s">
        <v>52</v>
      </c>
      <c r="O3499" t="s">
        <v>35</v>
      </c>
      <c r="P3499" t="s">
        <v>44</v>
      </c>
      <c r="Q3499">
        <f>Sales_Data[[#This Row],[Quantity]]*Sales_Data[[#This Row],[Unit_Price]]</f>
        <v>9323.31</v>
      </c>
      <c r="R3499">
        <f>Sales_Data[[#This Row],[Gross_Sales]]*Sales_Data[[#This Row],[Discount]]</f>
        <v>932.33100000000002</v>
      </c>
      <c r="S3499">
        <f>Sales_Data[[#This Row],[Gross_Sales]]-Sales_Data[[#This Row],[Discount_Amount]]</f>
        <v>8390.9789999999994</v>
      </c>
      <c r="T3499">
        <f>Sales_Data[[#This Row],[Net Sales]]-Sales_Data[[#This Row],[Cost]]</f>
        <v>2649.2989999999991</v>
      </c>
      <c r="U3499" s="2">
        <f>Sales_Data[[#This Row],[Profit]]/Sales_Data[[#This Row],[Net Sales]]</f>
        <v>0.31573181150852592</v>
      </c>
      <c r="V3499">
        <f>YEAR(Sales_Data[[#This Row],[Order_Date]])</f>
        <v>2025</v>
      </c>
      <c r="W3499" t="str">
        <f>TEXT(Sales_Data[[#This Row],[Order_Date]],"mmm")</f>
        <v>Feb</v>
      </c>
      <c r="X3499">
        <f>MONTH(Sales_Data[[#This Row],[Order_Date]])</f>
        <v>2</v>
      </c>
      <c r="Y3499" t="str">
        <f>"Q"&amp;ROUNDUP(MONTH(Sales_Data[[#This Row],[Order_Date]])/3,0)</f>
        <v>Q1</v>
      </c>
    </row>
    <row r="3500" spans="1:25" x14ac:dyDescent="0.3">
      <c r="A3500" t="s">
        <v>5145</v>
      </c>
      <c r="B3500" s="1">
        <v>45669</v>
      </c>
      <c r="C3500" t="s">
        <v>4988</v>
      </c>
      <c r="D3500" t="s">
        <v>215</v>
      </c>
      <c r="E3500" t="s">
        <v>39</v>
      </c>
      <c r="F3500" t="s">
        <v>107</v>
      </c>
      <c r="G3500" t="s">
        <v>41</v>
      </c>
      <c r="H3500" t="s">
        <v>171</v>
      </c>
      <c r="I3500" t="s">
        <v>191</v>
      </c>
      <c r="J3500">
        <v>1</v>
      </c>
      <c r="K3500">
        <v>438.55</v>
      </c>
      <c r="L3500">
        <v>0.15</v>
      </c>
      <c r="M3500">
        <v>261.41000000000003</v>
      </c>
      <c r="N3500" t="s">
        <v>24</v>
      </c>
      <c r="O3500" t="s">
        <v>25</v>
      </c>
      <c r="P3500" t="s">
        <v>71</v>
      </c>
      <c r="Q3500">
        <f>Sales_Data[[#This Row],[Quantity]]*Sales_Data[[#This Row],[Unit_Price]]</f>
        <v>438.55</v>
      </c>
      <c r="R3500">
        <f>Sales_Data[[#This Row],[Gross_Sales]]*Sales_Data[[#This Row],[Discount]]</f>
        <v>65.782499999999999</v>
      </c>
      <c r="S3500">
        <f>Sales_Data[[#This Row],[Gross_Sales]]-Sales_Data[[#This Row],[Discount_Amount]]</f>
        <v>372.76750000000004</v>
      </c>
      <c r="T3500">
        <f>Sales_Data[[#This Row],[Net Sales]]-Sales_Data[[#This Row],[Cost]]</f>
        <v>111.35750000000002</v>
      </c>
      <c r="U3500" s="2">
        <f>Sales_Data[[#This Row],[Profit]]/Sales_Data[[#This Row],[Net Sales]]</f>
        <v>0.29873178321607974</v>
      </c>
      <c r="V3500">
        <f>YEAR(Sales_Data[[#This Row],[Order_Date]])</f>
        <v>2025</v>
      </c>
      <c r="W3500" t="str">
        <f>TEXT(Sales_Data[[#This Row],[Order_Date]],"mmm")</f>
        <v>Jan</v>
      </c>
      <c r="X3500">
        <f>MONTH(Sales_Data[[#This Row],[Order_Date]])</f>
        <v>1</v>
      </c>
      <c r="Y3500" t="str">
        <f>"Q"&amp;ROUNDUP(MONTH(Sales_Data[[#This Row],[Order_Date]])/3,0)</f>
        <v>Q1</v>
      </c>
    </row>
    <row r="3501" spans="1:25" x14ac:dyDescent="0.3">
      <c r="A3501" t="s">
        <v>5146</v>
      </c>
      <c r="B3501" s="1">
        <v>45727</v>
      </c>
      <c r="C3501" t="s">
        <v>1586</v>
      </c>
      <c r="D3501" t="s">
        <v>180</v>
      </c>
      <c r="E3501" t="s">
        <v>19</v>
      </c>
      <c r="F3501" t="s">
        <v>81</v>
      </c>
      <c r="G3501" t="s">
        <v>75</v>
      </c>
      <c r="H3501" t="s">
        <v>114</v>
      </c>
      <c r="I3501" t="s">
        <v>206</v>
      </c>
      <c r="J3501">
        <v>1</v>
      </c>
      <c r="K3501">
        <v>2353.4499999999998</v>
      </c>
      <c r="L3501">
        <v>0.15</v>
      </c>
      <c r="M3501">
        <v>1246.43</v>
      </c>
      <c r="N3501" t="s">
        <v>109</v>
      </c>
      <c r="O3501" t="s">
        <v>35</v>
      </c>
      <c r="P3501" t="s">
        <v>44</v>
      </c>
      <c r="Q3501">
        <f>Sales_Data[[#This Row],[Quantity]]*Sales_Data[[#This Row],[Unit_Price]]</f>
        <v>2353.4499999999998</v>
      </c>
      <c r="R3501">
        <f>Sales_Data[[#This Row],[Gross_Sales]]*Sales_Data[[#This Row],[Discount]]</f>
        <v>353.01749999999998</v>
      </c>
      <c r="S3501">
        <f>Sales_Data[[#This Row],[Gross_Sales]]-Sales_Data[[#This Row],[Discount_Amount]]</f>
        <v>2000.4324999999999</v>
      </c>
      <c r="T3501">
        <f>Sales_Data[[#This Row],[Net Sales]]-Sales_Data[[#This Row],[Cost]]</f>
        <v>754.00249999999983</v>
      </c>
      <c r="U3501" s="2">
        <f>Sales_Data[[#This Row],[Profit]]/Sales_Data[[#This Row],[Net Sales]]</f>
        <v>0.37691974110598575</v>
      </c>
      <c r="V3501">
        <f>YEAR(Sales_Data[[#This Row],[Order_Date]])</f>
        <v>2025</v>
      </c>
      <c r="W3501" t="str">
        <f>TEXT(Sales_Data[[#This Row],[Order_Date]],"mmm")</f>
        <v>Mar</v>
      </c>
      <c r="X3501">
        <f>MONTH(Sales_Data[[#This Row],[Order_Date]])</f>
        <v>3</v>
      </c>
      <c r="Y3501" t="str">
        <f>"Q"&amp;ROUNDUP(MONTH(Sales_Data[[#This Row],[Order_Date]])/3,0)</f>
        <v>Q1</v>
      </c>
    </row>
    <row r="3502" spans="1:25" x14ac:dyDescent="0.3">
      <c r="A3502" t="s">
        <v>5147</v>
      </c>
      <c r="B3502" s="1">
        <v>45674</v>
      </c>
      <c r="C3502" t="s">
        <v>2168</v>
      </c>
      <c r="D3502" t="s">
        <v>546</v>
      </c>
      <c r="E3502" t="s">
        <v>39</v>
      </c>
      <c r="F3502" t="s">
        <v>202</v>
      </c>
      <c r="G3502" t="s">
        <v>41</v>
      </c>
      <c r="H3502" t="s">
        <v>147</v>
      </c>
      <c r="I3502" t="s">
        <v>369</v>
      </c>
      <c r="J3502">
        <v>2</v>
      </c>
      <c r="K3502">
        <v>1768.12</v>
      </c>
      <c r="L3502">
        <v>0.1</v>
      </c>
      <c r="M3502">
        <v>2518.54</v>
      </c>
      <c r="N3502" t="s">
        <v>24</v>
      </c>
      <c r="O3502" t="s">
        <v>53</v>
      </c>
      <c r="P3502" t="s">
        <v>26</v>
      </c>
      <c r="Q3502">
        <f>Sales_Data[[#This Row],[Quantity]]*Sales_Data[[#This Row],[Unit_Price]]</f>
        <v>3536.24</v>
      </c>
      <c r="R3502">
        <f>Sales_Data[[#This Row],[Gross_Sales]]*Sales_Data[[#This Row],[Discount]]</f>
        <v>353.62400000000002</v>
      </c>
      <c r="S3502">
        <f>Sales_Data[[#This Row],[Gross_Sales]]-Sales_Data[[#This Row],[Discount_Amount]]</f>
        <v>3182.616</v>
      </c>
      <c r="T3502">
        <f>Sales_Data[[#This Row],[Net Sales]]-Sales_Data[[#This Row],[Cost]]</f>
        <v>664.07600000000002</v>
      </c>
      <c r="U3502" s="2">
        <f>Sales_Data[[#This Row],[Profit]]/Sales_Data[[#This Row],[Net Sales]]</f>
        <v>0.20865728067727932</v>
      </c>
      <c r="V3502">
        <f>YEAR(Sales_Data[[#This Row],[Order_Date]])</f>
        <v>2025</v>
      </c>
      <c r="W3502" t="str">
        <f>TEXT(Sales_Data[[#This Row],[Order_Date]],"mmm")</f>
        <v>Jan</v>
      </c>
      <c r="X3502">
        <f>MONTH(Sales_Data[[#This Row],[Order_Date]])</f>
        <v>1</v>
      </c>
      <c r="Y3502" t="str">
        <f>"Q"&amp;ROUNDUP(MONTH(Sales_Data[[#This Row],[Order_Date]])/3,0)</f>
        <v>Q1</v>
      </c>
    </row>
    <row r="3503" spans="1:25" x14ac:dyDescent="0.3">
      <c r="A3503" t="s">
        <v>5148</v>
      </c>
      <c r="B3503" s="1">
        <v>45804</v>
      </c>
      <c r="C3503" t="s">
        <v>2143</v>
      </c>
      <c r="D3503" t="s">
        <v>47</v>
      </c>
      <c r="E3503" t="s">
        <v>48</v>
      </c>
      <c r="F3503" t="s">
        <v>132</v>
      </c>
      <c r="G3503" t="s">
        <v>67</v>
      </c>
      <c r="H3503" t="s">
        <v>121</v>
      </c>
      <c r="I3503" t="s">
        <v>122</v>
      </c>
      <c r="J3503">
        <v>2</v>
      </c>
      <c r="K3503">
        <v>23601.32</v>
      </c>
      <c r="L3503">
        <v>0.15</v>
      </c>
      <c r="M3503">
        <v>32792.07</v>
      </c>
      <c r="N3503" t="s">
        <v>52</v>
      </c>
      <c r="O3503" t="s">
        <v>35</v>
      </c>
      <c r="P3503" t="s">
        <v>26</v>
      </c>
      <c r="Q3503">
        <f>Sales_Data[[#This Row],[Quantity]]*Sales_Data[[#This Row],[Unit_Price]]</f>
        <v>47202.64</v>
      </c>
      <c r="R3503">
        <f>Sales_Data[[#This Row],[Gross_Sales]]*Sales_Data[[#This Row],[Discount]]</f>
        <v>7080.3959999999997</v>
      </c>
      <c r="S3503">
        <f>Sales_Data[[#This Row],[Gross_Sales]]-Sales_Data[[#This Row],[Discount_Amount]]</f>
        <v>40122.243999999999</v>
      </c>
      <c r="T3503">
        <f>Sales_Data[[#This Row],[Net Sales]]-Sales_Data[[#This Row],[Cost]]</f>
        <v>7330.1739999999991</v>
      </c>
      <c r="U3503" s="2">
        <f>Sales_Data[[#This Row],[Profit]]/Sales_Data[[#This Row],[Net Sales]]</f>
        <v>0.18269601271554001</v>
      </c>
      <c r="V3503">
        <f>YEAR(Sales_Data[[#This Row],[Order_Date]])</f>
        <v>2025</v>
      </c>
      <c r="W3503" t="str">
        <f>TEXT(Sales_Data[[#This Row],[Order_Date]],"mmm")</f>
        <v>May</v>
      </c>
      <c r="X3503">
        <f>MONTH(Sales_Data[[#This Row],[Order_Date]])</f>
        <v>5</v>
      </c>
      <c r="Y3503" t="str">
        <f>"Q"&amp;ROUNDUP(MONTH(Sales_Data[[#This Row],[Order_Date]])/3,0)</f>
        <v>Q2</v>
      </c>
    </row>
    <row r="3504" spans="1:25" x14ac:dyDescent="0.3">
      <c r="A3504" t="s">
        <v>5149</v>
      </c>
      <c r="B3504" s="1">
        <v>45811</v>
      </c>
      <c r="C3504" t="s">
        <v>1439</v>
      </c>
      <c r="D3504" t="s">
        <v>450</v>
      </c>
      <c r="E3504" t="s">
        <v>19</v>
      </c>
      <c r="F3504" t="s">
        <v>113</v>
      </c>
      <c r="G3504" t="s">
        <v>21</v>
      </c>
      <c r="H3504" t="s">
        <v>22</v>
      </c>
      <c r="I3504" t="s">
        <v>23</v>
      </c>
      <c r="J3504">
        <v>1</v>
      </c>
      <c r="K3504">
        <v>10060.19</v>
      </c>
      <c r="L3504">
        <v>0.05</v>
      </c>
      <c r="M3504">
        <v>6159.92</v>
      </c>
      <c r="N3504" t="s">
        <v>52</v>
      </c>
      <c r="O3504" t="s">
        <v>25</v>
      </c>
      <c r="P3504" t="s">
        <v>44</v>
      </c>
      <c r="Q3504">
        <f>Sales_Data[[#This Row],[Quantity]]*Sales_Data[[#This Row],[Unit_Price]]</f>
        <v>10060.19</v>
      </c>
      <c r="R3504">
        <f>Sales_Data[[#This Row],[Gross_Sales]]*Sales_Data[[#This Row],[Discount]]</f>
        <v>503.00950000000006</v>
      </c>
      <c r="S3504">
        <f>Sales_Data[[#This Row],[Gross_Sales]]-Sales_Data[[#This Row],[Discount_Amount]]</f>
        <v>9557.1805000000004</v>
      </c>
      <c r="T3504">
        <f>Sales_Data[[#This Row],[Net Sales]]-Sales_Data[[#This Row],[Cost]]</f>
        <v>3397.2605000000003</v>
      </c>
      <c r="U3504" s="2">
        <f>Sales_Data[[#This Row],[Profit]]/Sales_Data[[#This Row],[Net Sales]]</f>
        <v>0.3554668136695755</v>
      </c>
      <c r="V3504">
        <f>YEAR(Sales_Data[[#This Row],[Order_Date]])</f>
        <v>2025</v>
      </c>
      <c r="W3504" t="str">
        <f>TEXT(Sales_Data[[#This Row],[Order_Date]],"mmm")</f>
        <v>Jun</v>
      </c>
      <c r="X3504">
        <f>MONTH(Sales_Data[[#This Row],[Order_Date]])</f>
        <v>6</v>
      </c>
      <c r="Y3504" t="str">
        <f>"Q"&amp;ROUNDUP(MONTH(Sales_Data[[#This Row],[Order_Date]])/3,0)</f>
        <v>Q2</v>
      </c>
    </row>
    <row r="3505" spans="1:25" x14ac:dyDescent="0.3">
      <c r="A3505" t="s">
        <v>5150</v>
      </c>
      <c r="B3505" s="1">
        <v>45961</v>
      </c>
      <c r="C3505" t="s">
        <v>1566</v>
      </c>
      <c r="D3505" t="s">
        <v>241</v>
      </c>
      <c r="E3505" t="s">
        <v>48</v>
      </c>
      <c r="F3505" t="s">
        <v>126</v>
      </c>
      <c r="G3505" t="s">
        <v>32</v>
      </c>
      <c r="H3505" t="s">
        <v>50</v>
      </c>
      <c r="I3505" t="s">
        <v>51</v>
      </c>
      <c r="J3505">
        <v>1</v>
      </c>
      <c r="K3505">
        <v>20159.03</v>
      </c>
      <c r="L3505">
        <v>0.05</v>
      </c>
      <c r="M3505">
        <v>12555.99</v>
      </c>
      <c r="N3505" t="s">
        <v>24</v>
      </c>
      <c r="O3505" t="s">
        <v>35</v>
      </c>
      <c r="P3505" t="s">
        <v>26</v>
      </c>
      <c r="Q3505">
        <f>Sales_Data[[#This Row],[Quantity]]*Sales_Data[[#This Row],[Unit_Price]]</f>
        <v>20159.03</v>
      </c>
      <c r="R3505">
        <f>Sales_Data[[#This Row],[Gross_Sales]]*Sales_Data[[#This Row],[Discount]]</f>
        <v>1007.9515</v>
      </c>
      <c r="S3505">
        <f>Sales_Data[[#This Row],[Gross_Sales]]-Sales_Data[[#This Row],[Discount_Amount]]</f>
        <v>19151.0785</v>
      </c>
      <c r="T3505">
        <f>Sales_Data[[#This Row],[Net Sales]]-Sales_Data[[#This Row],[Cost]]</f>
        <v>6595.0884999999998</v>
      </c>
      <c r="U3505" s="2">
        <f>Sales_Data[[#This Row],[Profit]]/Sales_Data[[#This Row],[Net Sales]]</f>
        <v>0.34437164987862173</v>
      </c>
      <c r="V3505">
        <f>YEAR(Sales_Data[[#This Row],[Order_Date]])</f>
        <v>2025</v>
      </c>
      <c r="W3505" t="str">
        <f>TEXT(Sales_Data[[#This Row],[Order_Date]],"mmm")</f>
        <v>Oct</v>
      </c>
      <c r="X3505">
        <f>MONTH(Sales_Data[[#This Row],[Order_Date]])</f>
        <v>10</v>
      </c>
      <c r="Y3505" t="str">
        <f>"Q"&amp;ROUNDUP(MONTH(Sales_Data[[#This Row],[Order_Date]])/3,0)</f>
        <v>Q4</v>
      </c>
    </row>
    <row r="3506" spans="1:25" x14ac:dyDescent="0.3">
      <c r="A3506" t="s">
        <v>5151</v>
      </c>
      <c r="B3506" s="1">
        <v>45765</v>
      </c>
      <c r="C3506" t="s">
        <v>421</v>
      </c>
      <c r="D3506" t="s">
        <v>209</v>
      </c>
      <c r="E3506" t="s">
        <v>39</v>
      </c>
      <c r="F3506" t="s">
        <v>405</v>
      </c>
      <c r="G3506" t="s">
        <v>41</v>
      </c>
      <c r="H3506" t="s">
        <v>171</v>
      </c>
      <c r="I3506" t="s">
        <v>172</v>
      </c>
      <c r="J3506">
        <v>1</v>
      </c>
      <c r="K3506">
        <v>2222.81</v>
      </c>
      <c r="L3506">
        <v>0.1</v>
      </c>
      <c r="M3506">
        <v>1668.38</v>
      </c>
      <c r="N3506" t="s">
        <v>109</v>
      </c>
      <c r="O3506" t="s">
        <v>35</v>
      </c>
      <c r="P3506" t="s">
        <v>71</v>
      </c>
      <c r="Q3506">
        <f>Sales_Data[[#This Row],[Quantity]]*Sales_Data[[#This Row],[Unit_Price]]</f>
        <v>2222.81</v>
      </c>
      <c r="R3506">
        <f>Sales_Data[[#This Row],[Gross_Sales]]*Sales_Data[[#This Row],[Discount]]</f>
        <v>222.28100000000001</v>
      </c>
      <c r="S3506">
        <f>Sales_Data[[#This Row],[Gross_Sales]]-Sales_Data[[#This Row],[Discount_Amount]]</f>
        <v>2000.529</v>
      </c>
      <c r="T3506">
        <f>Sales_Data[[#This Row],[Net Sales]]-Sales_Data[[#This Row],[Cost]]</f>
        <v>332.14899999999989</v>
      </c>
      <c r="U3506" s="2">
        <f>Sales_Data[[#This Row],[Profit]]/Sales_Data[[#This Row],[Net Sales]]</f>
        <v>0.16603058491029118</v>
      </c>
      <c r="V3506">
        <f>YEAR(Sales_Data[[#This Row],[Order_Date]])</f>
        <v>2025</v>
      </c>
      <c r="W3506" t="str">
        <f>TEXT(Sales_Data[[#This Row],[Order_Date]],"mmm")</f>
        <v>Apr</v>
      </c>
      <c r="X3506">
        <f>MONTH(Sales_Data[[#This Row],[Order_Date]])</f>
        <v>4</v>
      </c>
      <c r="Y3506" t="str">
        <f>"Q"&amp;ROUNDUP(MONTH(Sales_Data[[#This Row],[Order_Date]])/3,0)</f>
        <v>Q2</v>
      </c>
    </row>
    <row r="3507" spans="1:25" x14ac:dyDescent="0.3">
      <c r="A3507" t="s">
        <v>5152</v>
      </c>
      <c r="B3507" s="1">
        <v>45893</v>
      </c>
      <c r="C3507" t="s">
        <v>2646</v>
      </c>
      <c r="D3507" t="s">
        <v>694</v>
      </c>
      <c r="E3507" t="s">
        <v>48</v>
      </c>
      <c r="F3507" t="s">
        <v>126</v>
      </c>
      <c r="G3507" t="s">
        <v>21</v>
      </c>
      <c r="H3507" t="s">
        <v>127</v>
      </c>
      <c r="I3507" t="s">
        <v>342</v>
      </c>
      <c r="J3507">
        <v>3</v>
      </c>
      <c r="K3507">
        <v>56703.68</v>
      </c>
      <c r="L3507">
        <v>0</v>
      </c>
      <c r="M3507">
        <v>137965.01999999999</v>
      </c>
      <c r="N3507" t="s">
        <v>70</v>
      </c>
      <c r="O3507" t="s">
        <v>35</v>
      </c>
      <c r="P3507" t="s">
        <v>71</v>
      </c>
      <c r="Q3507">
        <f>Sales_Data[[#This Row],[Quantity]]*Sales_Data[[#This Row],[Unit_Price]]</f>
        <v>170111.04</v>
      </c>
      <c r="R3507">
        <f>Sales_Data[[#This Row],[Gross_Sales]]*Sales_Data[[#This Row],[Discount]]</f>
        <v>0</v>
      </c>
      <c r="S3507">
        <f>Sales_Data[[#This Row],[Gross_Sales]]-Sales_Data[[#This Row],[Discount_Amount]]</f>
        <v>170111.04</v>
      </c>
      <c r="T3507">
        <f>Sales_Data[[#This Row],[Net Sales]]-Sales_Data[[#This Row],[Cost]]</f>
        <v>32146.020000000019</v>
      </c>
      <c r="U3507" s="2">
        <f>Sales_Data[[#This Row],[Profit]]/Sales_Data[[#This Row],[Net Sales]]</f>
        <v>0.18897080401130942</v>
      </c>
      <c r="V3507">
        <f>YEAR(Sales_Data[[#This Row],[Order_Date]])</f>
        <v>2025</v>
      </c>
      <c r="W3507" t="str">
        <f>TEXT(Sales_Data[[#This Row],[Order_Date]],"mmm")</f>
        <v>Aug</v>
      </c>
      <c r="X3507">
        <f>MONTH(Sales_Data[[#This Row],[Order_Date]])</f>
        <v>8</v>
      </c>
      <c r="Y3507" t="str">
        <f>"Q"&amp;ROUNDUP(MONTH(Sales_Data[[#This Row],[Order_Date]])/3,0)</f>
        <v>Q3</v>
      </c>
    </row>
    <row r="3508" spans="1:25" x14ac:dyDescent="0.3">
      <c r="A3508" t="s">
        <v>5153</v>
      </c>
      <c r="B3508" s="1">
        <v>45965</v>
      </c>
      <c r="C3508" t="s">
        <v>294</v>
      </c>
      <c r="D3508" t="s">
        <v>280</v>
      </c>
      <c r="E3508" t="s">
        <v>119</v>
      </c>
      <c r="F3508" t="s">
        <v>120</v>
      </c>
      <c r="G3508" t="s">
        <v>41</v>
      </c>
      <c r="H3508" t="s">
        <v>42</v>
      </c>
      <c r="I3508" t="s">
        <v>82</v>
      </c>
      <c r="J3508">
        <v>3</v>
      </c>
      <c r="K3508">
        <v>1732.93</v>
      </c>
      <c r="L3508">
        <v>0.05</v>
      </c>
      <c r="M3508">
        <v>3221.02</v>
      </c>
      <c r="N3508" t="s">
        <v>24</v>
      </c>
      <c r="O3508" t="s">
        <v>35</v>
      </c>
      <c r="P3508" t="s">
        <v>71</v>
      </c>
      <c r="Q3508">
        <f>Sales_Data[[#This Row],[Quantity]]*Sales_Data[[#This Row],[Unit_Price]]</f>
        <v>5198.79</v>
      </c>
      <c r="R3508">
        <f>Sales_Data[[#This Row],[Gross_Sales]]*Sales_Data[[#This Row],[Discount]]</f>
        <v>259.93950000000001</v>
      </c>
      <c r="S3508">
        <f>Sales_Data[[#This Row],[Gross_Sales]]-Sales_Data[[#This Row],[Discount_Amount]]</f>
        <v>4938.8504999999996</v>
      </c>
      <c r="T3508">
        <f>Sales_Data[[#This Row],[Net Sales]]-Sales_Data[[#This Row],[Cost]]</f>
        <v>1717.8304999999996</v>
      </c>
      <c r="U3508" s="2">
        <f>Sales_Data[[#This Row],[Profit]]/Sales_Data[[#This Row],[Net Sales]]</f>
        <v>0.34781990262713958</v>
      </c>
      <c r="V3508">
        <f>YEAR(Sales_Data[[#This Row],[Order_Date]])</f>
        <v>2025</v>
      </c>
      <c r="W3508" t="str">
        <f>TEXT(Sales_Data[[#This Row],[Order_Date]],"mmm")</f>
        <v>Nov</v>
      </c>
      <c r="X3508">
        <f>MONTH(Sales_Data[[#This Row],[Order_Date]])</f>
        <v>11</v>
      </c>
      <c r="Y3508" t="str">
        <f>"Q"&amp;ROUNDUP(MONTH(Sales_Data[[#This Row],[Order_Date]])/3,0)</f>
        <v>Q4</v>
      </c>
    </row>
    <row r="3509" spans="1:25" x14ac:dyDescent="0.3">
      <c r="A3509" t="s">
        <v>5154</v>
      </c>
      <c r="B3509" s="1">
        <v>46009</v>
      </c>
      <c r="C3509" t="s">
        <v>891</v>
      </c>
      <c r="D3509" t="s">
        <v>1650</v>
      </c>
      <c r="E3509" t="s">
        <v>19</v>
      </c>
      <c r="F3509" t="s">
        <v>20</v>
      </c>
      <c r="G3509" t="s">
        <v>67</v>
      </c>
      <c r="H3509" t="s">
        <v>68</v>
      </c>
      <c r="I3509" t="s">
        <v>97</v>
      </c>
      <c r="J3509">
        <v>4</v>
      </c>
      <c r="K3509">
        <v>9271.4599999999991</v>
      </c>
      <c r="L3509">
        <v>0.1</v>
      </c>
      <c r="M3509">
        <v>24362.32</v>
      </c>
      <c r="N3509" t="s">
        <v>52</v>
      </c>
      <c r="O3509" t="s">
        <v>35</v>
      </c>
      <c r="P3509" t="s">
        <v>44</v>
      </c>
      <c r="Q3509">
        <f>Sales_Data[[#This Row],[Quantity]]*Sales_Data[[#This Row],[Unit_Price]]</f>
        <v>37085.839999999997</v>
      </c>
      <c r="R3509">
        <f>Sales_Data[[#This Row],[Gross_Sales]]*Sales_Data[[#This Row],[Discount]]</f>
        <v>3708.5839999999998</v>
      </c>
      <c r="S3509">
        <f>Sales_Data[[#This Row],[Gross_Sales]]-Sales_Data[[#This Row],[Discount_Amount]]</f>
        <v>33377.255999999994</v>
      </c>
      <c r="T3509">
        <f>Sales_Data[[#This Row],[Net Sales]]-Sales_Data[[#This Row],[Cost]]</f>
        <v>9014.9359999999942</v>
      </c>
      <c r="U3509" s="2">
        <f>Sales_Data[[#This Row],[Profit]]/Sales_Data[[#This Row],[Net Sales]]</f>
        <v>0.27009218492976161</v>
      </c>
      <c r="V3509">
        <f>YEAR(Sales_Data[[#This Row],[Order_Date]])</f>
        <v>2025</v>
      </c>
      <c r="W3509" t="str">
        <f>TEXT(Sales_Data[[#This Row],[Order_Date]],"mmm")</f>
        <v>Dec</v>
      </c>
      <c r="X3509">
        <f>MONTH(Sales_Data[[#This Row],[Order_Date]])</f>
        <v>12</v>
      </c>
      <c r="Y3509" t="str">
        <f>"Q"&amp;ROUNDUP(MONTH(Sales_Data[[#This Row],[Order_Date]])/3,0)</f>
        <v>Q4</v>
      </c>
    </row>
    <row r="3510" spans="1:25" x14ac:dyDescent="0.3">
      <c r="A3510" t="s">
        <v>5155</v>
      </c>
      <c r="B3510" s="1">
        <v>45727</v>
      </c>
      <c r="C3510" t="s">
        <v>5156</v>
      </c>
      <c r="D3510" t="s">
        <v>252</v>
      </c>
      <c r="E3510" t="s">
        <v>48</v>
      </c>
      <c r="F3510" t="s">
        <v>164</v>
      </c>
      <c r="G3510" t="s">
        <v>67</v>
      </c>
      <c r="H3510" t="s">
        <v>68</v>
      </c>
      <c r="I3510" t="s">
        <v>97</v>
      </c>
      <c r="J3510">
        <v>1</v>
      </c>
      <c r="K3510">
        <v>62004.37</v>
      </c>
      <c r="L3510">
        <v>0.05</v>
      </c>
      <c r="M3510">
        <v>41295.15</v>
      </c>
      <c r="N3510" t="s">
        <v>24</v>
      </c>
      <c r="O3510" t="s">
        <v>53</v>
      </c>
      <c r="P3510" t="s">
        <v>71</v>
      </c>
      <c r="Q3510">
        <f>Sales_Data[[#This Row],[Quantity]]*Sales_Data[[#This Row],[Unit_Price]]</f>
        <v>62004.37</v>
      </c>
      <c r="R3510">
        <f>Sales_Data[[#This Row],[Gross_Sales]]*Sales_Data[[#This Row],[Discount]]</f>
        <v>3100.2185000000004</v>
      </c>
      <c r="S3510">
        <f>Sales_Data[[#This Row],[Gross_Sales]]-Sales_Data[[#This Row],[Discount_Amount]]</f>
        <v>58904.1515</v>
      </c>
      <c r="T3510">
        <f>Sales_Data[[#This Row],[Net Sales]]-Sales_Data[[#This Row],[Cost]]</f>
        <v>17609.001499999998</v>
      </c>
      <c r="U3510" s="2">
        <f>Sales_Data[[#This Row],[Profit]]/Sales_Data[[#This Row],[Net Sales]]</f>
        <v>0.29894330113557444</v>
      </c>
      <c r="V3510">
        <f>YEAR(Sales_Data[[#This Row],[Order_Date]])</f>
        <v>2025</v>
      </c>
      <c r="W3510" t="str">
        <f>TEXT(Sales_Data[[#This Row],[Order_Date]],"mmm")</f>
        <v>Mar</v>
      </c>
      <c r="X3510">
        <f>MONTH(Sales_Data[[#This Row],[Order_Date]])</f>
        <v>3</v>
      </c>
      <c r="Y3510" t="str">
        <f>"Q"&amp;ROUNDUP(MONTH(Sales_Data[[#This Row],[Order_Date]])/3,0)</f>
        <v>Q1</v>
      </c>
    </row>
    <row r="3511" spans="1:25" x14ac:dyDescent="0.3">
      <c r="A3511" t="s">
        <v>5157</v>
      </c>
      <c r="B3511" s="1">
        <v>45840</v>
      </c>
      <c r="C3511" t="s">
        <v>1736</v>
      </c>
      <c r="D3511" t="s">
        <v>74</v>
      </c>
      <c r="E3511" t="s">
        <v>19</v>
      </c>
      <c r="F3511" t="s">
        <v>57</v>
      </c>
      <c r="G3511" t="s">
        <v>75</v>
      </c>
      <c r="H3511" t="s">
        <v>114</v>
      </c>
      <c r="I3511" t="s">
        <v>115</v>
      </c>
      <c r="J3511">
        <v>1</v>
      </c>
      <c r="K3511">
        <v>11512.73</v>
      </c>
      <c r="L3511">
        <v>0.15</v>
      </c>
      <c r="M3511">
        <v>6484.17</v>
      </c>
      <c r="N3511" t="s">
        <v>70</v>
      </c>
      <c r="O3511" t="s">
        <v>35</v>
      </c>
      <c r="P3511" t="s">
        <v>71</v>
      </c>
      <c r="Q3511">
        <f>Sales_Data[[#This Row],[Quantity]]*Sales_Data[[#This Row],[Unit_Price]]</f>
        <v>11512.73</v>
      </c>
      <c r="R3511">
        <f>Sales_Data[[#This Row],[Gross_Sales]]*Sales_Data[[#This Row],[Discount]]</f>
        <v>1726.9095</v>
      </c>
      <c r="S3511">
        <f>Sales_Data[[#This Row],[Gross_Sales]]-Sales_Data[[#This Row],[Discount_Amount]]</f>
        <v>9785.8204999999998</v>
      </c>
      <c r="T3511">
        <f>Sales_Data[[#This Row],[Net Sales]]-Sales_Data[[#This Row],[Cost]]</f>
        <v>3301.6504999999997</v>
      </c>
      <c r="U3511" s="2">
        <f>Sales_Data[[#This Row],[Profit]]/Sales_Data[[#This Row],[Net Sales]]</f>
        <v>0.33739127955596565</v>
      </c>
      <c r="V3511">
        <f>YEAR(Sales_Data[[#This Row],[Order_Date]])</f>
        <v>2025</v>
      </c>
      <c r="W3511" t="str">
        <f>TEXT(Sales_Data[[#This Row],[Order_Date]],"mmm")</f>
        <v>Jul</v>
      </c>
      <c r="X3511">
        <f>MONTH(Sales_Data[[#This Row],[Order_Date]])</f>
        <v>7</v>
      </c>
      <c r="Y3511" t="str">
        <f>"Q"&amp;ROUNDUP(MONTH(Sales_Data[[#This Row],[Order_Date]])/3,0)</f>
        <v>Q3</v>
      </c>
    </row>
    <row r="3512" spans="1:25" x14ac:dyDescent="0.3">
      <c r="A3512" t="s">
        <v>5158</v>
      </c>
      <c r="B3512" s="1">
        <v>45907</v>
      </c>
      <c r="C3512" t="s">
        <v>2288</v>
      </c>
      <c r="D3512" t="s">
        <v>457</v>
      </c>
      <c r="E3512" t="s">
        <v>48</v>
      </c>
      <c r="F3512" t="s">
        <v>132</v>
      </c>
      <c r="G3512" t="s">
        <v>75</v>
      </c>
      <c r="H3512" t="s">
        <v>256</v>
      </c>
      <c r="I3512" t="s">
        <v>257</v>
      </c>
      <c r="J3512">
        <v>1</v>
      </c>
      <c r="K3512">
        <v>47042.55</v>
      </c>
      <c r="L3512">
        <v>0.2</v>
      </c>
      <c r="M3512">
        <v>27622.400000000001</v>
      </c>
      <c r="N3512" t="s">
        <v>52</v>
      </c>
      <c r="O3512" t="s">
        <v>35</v>
      </c>
      <c r="P3512" t="s">
        <v>44</v>
      </c>
      <c r="Q3512">
        <f>Sales_Data[[#This Row],[Quantity]]*Sales_Data[[#This Row],[Unit_Price]]</f>
        <v>47042.55</v>
      </c>
      <c r="R3512">
        <f>Sales_Data[[#This Row],[Gross_Sales]]*Sales_Data[[#This Row],[Discount]]</f>
        <v>9408.51</v>
      </c>
      <c r="S3512">
        <f>Sales_Data[[#This Row],[Gross_Sales]]-Sales_Data[[#This Row],[Discount_Amount]]</f>
        <v>37634.04</v>
      </c>
      <c r="T3512">
        <f>Sales_Data[[#This Row],[Net Sales]]-Sales_Data[[#This Row],[Cost]]</f>
        <v>10011.64</v>
      </c>
      <c r="U3512" s="2">
        <f>Sales_Data[[#This Row],[Profit]]/Sales_Data[[#This Row],[Net Sales]]</f>
        <v>0.26602618267929778</v>
      </c>
      <c r="V3512">
        <f>YEAR(Sales_Data[[#This Row],[Order_Date]])</f>
        <v>2025</v>
      </c>
      <c r="W3512" t="str">
        <f>TEXT(Sales_Data[[#This Row],[Order_Date]],"mmm")</f>
        <v>Sep</v>
      </c>
      <c r="X3512">
        <f>MONTH(Sales_Data[[#This Row],[Order_Date]])</f>
        <v>9</v>
      </c>
      <c r="Y3512" t="str">
        <f>"Q"&amp;ROUNDUP(MONTH(Sales_Data[[#This Row],[Order_Date]])/3,0)</f>
        <v>Q3</v>
      </c>
    </row>
    <row r="3513" spans="1:25" x14ac:dyDescent="0.3">
      <c r="A3513" t="s">
        <v>5159</v>
      </c>
      <c r="B3513" s="1">
        <v>45885</v>
      </c>
      <c r="C3513" t="s">
        <v>3206</v>
      </c>
      <c r="D3513" t="s">
        <v>183</v>
      </c>
      <c r="E3513" t="s">
        <v>39</v>
      </c>
      <c r="F3513" t="s">
        <v>405</v>
      </c>
      <c r="G3513" t="s">
        <v>75</v>
      </c>
      <c r="H3513" t="s">
        <v>114</v>
      </c>
      <c r="I3513" t="s">
        <v>206</v>
      </c>
      <c r="J3513">
        <v>1</v>
      </c>
      <c r="K3513">
        <v>3246.16</v>
      </c>
      <c r="L3513">
        <v>0.05</v>
      </c>
      <c r="M3513">
        <v>2595.09</v>
      </c>
      <c r="N3513" t="s">
        <v>109</v>
      </c>
      <c r="O3513" t="s">
        <v>25</v>
      </c>
      <c r="P3513" t="s">
        <v>71</v>
      </c>
      <c r="Q3513">
        <f>Sales_Data[[#This Row],[Quantity]]*Sales_Data[[#This Row],[Unit_Price]]</f>
        <v>3246.16</v>
      </c>
      <c r="R3513">
        <f>Sales_Data[[#This Row],[Gross_Sales]]*Sales_Data[[#This Row],[Discount]]</f>
        <v>162.30799999999999</v>
      </c>
      <c r="S3513">
        <f>Sales_Data[[#This Row],[Gross_Sales]]-Sales_Data[[#This Row],[Discount_Amount]]</f>
        <v>3083.8519999999999</v>
      </c>
      <c r="T3513">
        <f>Sales_Data[[#This Row],[Net Sales]]-Sales_Data[[#This Row],[Cost]]</f>
        <v>488.76199999999972</v>
      </c>
      <c r="U3513" s="2">
        <f>Sales_Data[[#This Row],[Profit]]/Sales_Data[[#This Row],[Net Sales]]</f>
        <v>0.15849074469202792</v>
      </c>
      <c r="V3513">
        <f>YEAR(Sales_Data[[#This Row],[Order_Date]])</f>
        <v>2025</v>
      </c>
      <c r="W3513" t="str">
        <f>TEXT(Sales_Data[[#This Row],[Order_Date]],"mmm")</f>
        <v>Aug</v>
      </c>
      <c r="X3513">
        <f>MONTH(Sales_Data[[#This Row],[Order_Date]])</f>
        <v>8</v>
      </c>
      <c r="Y3513" t="str">
        <f>"Q"&amp;ROUNDUP(MONTH(Sales_Data[[#This Row],[Order_Date]])/3,0)</f>
        <v>Q3</v>
      </c>
    </row>
    <row r="3514" spans="1:25" x14ac:dyDescent="0.3">
      <c r="A3514" t="s">
        <v>5160</v>
      </c>
      <c r="B3514" s="1">
        <v>45759</v>
      </c>
      <c r="C3514" t="s">
        <v>2996</v>
      </c>
      <c r="D3514" t="s">
        <v>241</v>
      </c>
      <c r="E3514" t="s">
        <v>19</v>
      </c>
      <c r="F3514" t="s">
        <v>113</v>
      </c>
      <c r="G3514" t="s">
        <v>67</v>
      </c>
      <c r="H3514" t="s">
        <v>88</v>
      </c>
      <c r="I3514" t="s">
        <v>157</v>
      </c>
      <c r="J3514">
        <v>2</v>
      </c>
      <c r="K3514">
        <v>1044.83</v>
      </c>
      <c r="L3514">
        <v>0.05</v>
      </c>
      <c r="M3514">
        <v>1652.12</v>
      </c>
      <c r="N3514" t="s">
        <v>70</v>
      </c>
      <c r="O3514" t="s">
        <v>25</v>
      </c>
      <c r="P3514" t="s">
        <v>44</v>
      </c>
      <c r="Q3514">
        <f>Sales_Data[[#This Row],[Quantity]]*Sales_Data[[#This Row],[Unit_Price]]</f>
        <v>2089.66</v>
      </c>
      <c r="R3514">
        <f>Sales_Data[[#This Row],[Gross_Sales]]*Sales_Data[[#This Row],[Discount]]</f>
        <v>104.483</v>
      </c>
      <c r="S3514">
        <f>Sales_Data[[#This Row],[Gross_Sales]]-Sales_Data[[#This Row],[Discount_Amount]]</f>
        <v>1985.1769999999999</v>
      </c>
      <c r="T3514">
        <f>Sales_Data[[#This Row],[Net Sales]]-Sales_Data[[#This Row],[Cost]]</f>
        <v>333.05700000000002</v>
      </c>
      <c r="U3514" s="2">
        <f>Sales_Data[[#This Row],[Profit]]/Sales_Data[[#This Row],[Net Sales]]</f>
        <v>0.16777194174625237</v>
      </c>
      <c r="V3514">
        <f>YEAR(Sales_Data[[#This Row],[Order_Date]])</f>
        <v>2025</v>
      </c>
      <c r="W3514" t="str">
        <f>TEXT(Sales_Data[[#This Row],[Order_Date]],"mmm")</f>
        <v>Apr</v>
      </c>
      <c r="X3514">
        <f>MONTH(Sales_Data[[#This Row],[Order_Date]])</f>
        <v>4</v>
      </c>
      <c r="Y3514" t="str">
        <f>"Q"&amp;ROUNDUP(MONTH(Sales_Data[[#This Row],[Order_Date]])/3,0)</f>
        <v>Q2</v>
      </c>
    </row>
    <row r="3515" spans="1:25" x14ac:dyDescent="0.3">
      <c r="A3515" t="s">
        <v>5161</v>
      </c>
      <c r="B3515" s="1">
        <v>45732</v>
      </c>
      <c r="C3515" t="s">
        <v>2633</v>
      </c>
      <c r="D3515" t="s">
        <v>302</v>
      </c>
      <c r="E3515" t="s">
        <v>48</v>
      </c>
      <c r="F3515" t="s">
        <v>49</v>
      </c>
      <c r="G3515" t="s">
        <v>32</v>
      </c>
      <c r="H3515" t="s">
        <v>50</v>
      </c>
      <c r="I3515" t="s">
        <v>51</v>
      </c>
      <c r="J3515">
        <v>1</v>
      </c>
      <c r="K3515">
        <v>42529.279999999999</v>
      </c>
      <c r="L3515">
        <v>0.1</v>
      </c>
      <c r="M3515">
        <v>29564.25</v>
      </c>
      <c r="N3515" t="s">
        <v>109</v>
      </c>
      <c r="O3515" t="s">
        <v>35</v>
      </c>
      <c r="P3515" t="s">
        <v>71</v>
      </c>
      <c r="Q3515">
        <f>Sales_Data[[#This Row],[Quantity]]*Sales_Data[[#This Row],[Unit_Price]]</f>
        <v>42529.279999999999</v>
      </c>
      <c r="R3515">
        <f>Sales_Data[[#This Row],[Gross_Sales]]*Sales_Data[[#This Row],[Discount]]</f>
        <v>4252.9279999999999</v>
      </c>
      <c r="S3515">
        <f>Sales_Data[[#This Row],[Gross_Sales]]-Sales_Data[[#This Row],[Discount_Amount]]</f>
        <v>38276.351999999999</v>
      </c>
      <c r="T3515">
        <f>Sales_Data[[#This Row],[Net Sales]]-Sales_Data[[#This Row],[Cost]]</f>
        <v>8712.101999999999</v>
      </c>
      <c r="U3515" s="2">
        <f>Sales_Data[[#This Row],[Profit]]/Sales_Data[[#This Row],[Net Sales]]</f>
        <v>0.22761056226047871</v>
      </c>
      <c r="V3515">
        <f>YEAR(Sales_Data[[#This Row],[Order_Date]])</f>
        <v>2025</v>
      </c>
      <c r="W3515" t="str">
        <f>TEXT(Sales_Data[[#This Row],[Order_Date]],"mmm")</f>
        <v>Mar</v>
      </c>
      <c r="X3515">
        <f>MONTH(Sales_Data[[#This Row],[Order_Date]])</f>
        <v>3</v>
      </c>
      <c r="Y3515" t="str">
        <f>"Q"&amp;ROUNDUP(MONTH(Sales_Data[[#This Row],[Order_Date]])/3,0)</f>
        <v>Q1</v>
      </c>
    </row>
    <row r="3516" spans="1:25" x14ac:dyDescent="0.3">
      <c r="A3516" t="s">
        <v>5162</v>
      </c>
      <c r="B3516" s="1">
        <v>45873</v>
      </c>
      <c r="C3516" t="s">
        <v>2525</v>
      </c>
      <c r="D3516" t="s">
        <v>141</v>
      </c>
      <c r="E3516" t="s">
        <v>48</v>
      </c>
      <c r="F3516" t="s">
        <v>152</v>
      </c>
      <c r="G3516" t="s">
        <v>32</v>
      </c>
      <c r="H3516" t="s">
        <v>50</v>
      </c>
      <c r="I3516" t="s">
        <v>51</v>
      </c>
      <c r="J3516">
        <v>1</v>
      </c>
      <c r="K3516">
        <v>41627.19</v>
      </c>
      <c r="L3516">
        <v>0.05</v>
      </c>
      <c r="M3516">
        <v>30272.97</v>
      </c>
      <c r="N3516" t="s">
        <v>109</v>
      </c>
      <c r="O3516" t="s">
        <v>35</v>
      </c>
      <c r="P3516" t="s">
        <v>71</v>
      </c>
      <c r="Q3516">
        <f>Sales_Data[[#This Row],[Quantity]]*Sales_Data[[#This Row],[Unit_Price]]</f>
        <v>41627.19</v>
      </c>
      <c r="R3516">
        <f>Sales_Data[[#This Row],[Gross_Sales]]*Sales_Data[[#This Row],[Discount]]</f>
        <v>2081.3595</v>
      </c>
      <c r="S3516">
        <f>Sales_Data[[#This Row],[Gross_Sales]]-Sales_Data[[#This Row],[Discount_Amount]]</f>
        <v>39545.830500000004</v>
      </c>
      <c r="T3516">
        <f>Sales_Data[[#This Row],[Net Sales]]-Sales_Data[[#This Row],[Cost]]</f>
        <v>9272.8605000000025</v>
      </c>
      <c r="U3516" s="2">
        <f>Sales_Data[[#This Row],[Profit]]/Sales_Data[[#This Row],[Net Sales]]</f>
        <v>0.23448389837204206</v>
      </c>
      <c r="V3516">
        <f>YEAR(Sales_Data[[#This Row],[Order_Date]])</f>
        <v>2025</v>
      </c>
      <c r="W3516" t="str">
        <f>TEXT(Sales_Data[[#This Row],[Order_Date]],"mmm")</f>
        <v>Aug</v>
      </c>
      <c r="X3516">
        <f>MONTH(Sales_Data[[#This Row],[Order_Date]])</f>
        <v>8</v>
      </c>
      <c r="Y3516" t="str">
        <f>"Q"&amp;ROUNDUP(MONTH(Sales_Data[[#This Row],[Order_Date]])/3,0)</f>
        <v>Q3</v>
      </c>
    </row>
    <row r="3517" spans="1:25" x14ac:dyDescent="0.3">
      <c r="A3517" t="s">
        <v>5163</v>
      </c>
      <c r="B3517" s="1">
        <v>45860</v>
      </c>
      <c r="C3517" t="s">
        <v>1940</v>
      </c>
      <c r="D3517" t="s">
        <v>756</v>
      </c>
      <c r="E3517" t="s">
        <v>19</v>
      </c>
      <c r="F3517" t="s">
        <v>81</v>
      </c>
      <c r="G3517" t="s">
        <v>21</v>
      </c>
      <c r="H3517" t="s">
        <v>127</v>
      </c>
      <c r="I3517" t="s">
        <v>342</v>
      </c>
      <c r="J3517">
        <v>1</v>
      </c>
      <c r="K3517">
        <v>2610.4</v>
      </c>
      <c r="L3517">
        <v>0</v>
      </c>
      <c r="M3517">
        <v>2062.7600000000002</v>
      </c>
      <c r="N3517" t="s">
        <v>24</v>
      </c>
      <c r="O3517" t="s">
        <v>35</v>
      </c>
      <c r="P3517" t="s">
        <v>26</v>
      </c>
      <c r="Q3517">
        <f>Sales_Data[[#This Row],[Quantity]]*Sales_Data[[#This Row],[Unit_Price]]</f>
        <v>2610.4</v>
      </c>
      <c r="R3517">
        <f>Sales_Data[[#This Row],[Gross_Sales]]*Sales_Data[[#This Row],[Discount]]</f>
        <v>0</v>
      </c>
      <c r="S3517">
        <f>Sales_Data[[#This Row],[Gross_Sales]]-Sales_Data[[#This Row],[Discount_Amount]]</f>
        <v>2610.4</v>
      </c>
      <c r="T3517">
        <f>Sales_Data[[#This Row],[Net Sales]]-Sales_Data[[#This Row],[Cost]]</f>
        <v>547.63999999999987</v>
      </c>
      <c r="U3517" s="2">
        <f>Sales_Data[[#This Row],[Profit]]/Sales_Data[[#This Row],[Net Sales]]</f>
        <v>0.20979160281949122</v>
      </c>
      <c r="V3517">
        <f>YEAR(Sales_Data[[#This Row],[Order_Date]])</f>
        <v>2025</v>
      </c>
      <c r="W3517" t="str">
        <f>TEXT(Sales_Data[[#This Row],[Order_Date]],"mmm")</f>
        <v>Jul</v>
      </c>
      <c r="X3517">
        <f>MONTH(Sales_Data[[#This Row],[Order_Date]])</f>
        <v>7</v>
      </c>
      <c r="Y3517" t="str">
        <f>"Q"&amp;ROUNDUP(MONTH(Sales_Data[[#This Row],[Order_Date]])/3,0)</f>
        <v>Q3</v>
      </c>
    </row>
    <row r="3518" spans="1:25" x14ac:dyDescent="0.3">
      <c r="A3518" t="s">
        <v>5164</v>
      </c>
      <c r="B3518" s="1">
        <v>45849</v>
      </c>
      <c r="C3518" t="s">
        <v>812</v>
      </c>
      <c r="D3518" t="s">
        <v>387</v>
      </c>
      <c r="E3518" t="s">
        <v>48</v>
      </c>
      <c r="F3518" t="s">
        <v>132</v>
      </c>
      <c r="G3518" t="s">
        <v>67</v>
      </c>
      <c r="H3518" t="s">
        <v>68</v>
      </c>
      <c r="I3518" t="s">
        <v>69</v>
      </c>
      <c r="J3518">
        <v>1</v>
      </c>
      <c r="K3518">
        <v>30847.14</v>
      </c>
      <c r="L3518">
        <v>0.1</v>
      </c>
      <c r="M3518">
        <v>24252.79</v>
      </c>
      <c r="N3518" t="s">
        <v>52</v>
      </c>
      <c r="O3518" t="s">
        <v>35</v>
      </c>
      <c r="P3518" t="s">
        <v>44</v>
      </c>
      <c r="Q3518">
        <f>Sales_Data[[#This Row],[Quantity]]*Sales_Data[[#This Row],[Unit_Price]]</f>
        <v>30847.14</v>
      </c>
      <c r="R3518">
        <f>Sales_Data[[#This Row],[Gross_Sales]]*Sales_Data[[#This Row],[Discount]]</f>
        <v>3084.7139999999999</v>
      </c>
      <c r="S3518">
        <f>Sales_Data[[#This Row],[Gross_Sales]]-Sales_Data[[#This Row],[Discount_Amount]]</f>
        <v>27762.425999999999</v>
      </c>
      <c r="T3518">
        <f>Sales_Data[[#This Row],[Net Sales]]-Sales_Data[[#This Row],[Cost]]</f>
        <v>3509.6359999999986</v>
      </c>
      <c r="U3518" s="2">
        <f>Sales_Data[[#This Row],[Profit]]/Sales_Data[[#This Row],[Net Sales]]</f>
        <v>0.12641676199335025</v>
      </c>
      <c r="V3518">
        <f>YEAR(Sales_Data[[#This Row],[Order_Date]])</f>
        <v>2025</v>
      </c>
      <c r="W3518" t="str">
        <f>TEXT(Sales_Data[[#This Row],[Order_Date]],"mmm")</f>
        <v>Jul</v>
      </c>
      <c r="X3518">
        <f>MONTH(Sales_Data[[#This Row],[Order_Date]])</f>
        <v>7</v>
      </c>
      <c r="Y3518" t="str">
        <f>"Q"&amp;ROUNDUP(MONTH(Sales_Data[[#This Row],[Order_Date]])/3,0)</f>
        <v>Q3</v>
      </c>
    </row>
    <row r="3519" spans="1:25" x14ac:dyDescent="0.3">
      <c r="A3519" t="s">
        <v>5165</v>
      </c>
      <c r="B3519" s="1">
        <v>45906</v>
      </c>
      <c r="C3519" t="s">
        <v>4517</v>
      </c>
      <c r="D3519" t="s">
        <v>436</v>
      </c>
      <c r="E3519" t="s">
        <v>30</v>
      </c>
      <c r="F3519" t="s">
        <v>210</v>
      </c>
      <c r="G3519" t="s">
        <v>21</v>
      </c>
      <c r="H3519" t="s">
        <v>230</v>
      </c>
      <c r="I3519" t="s">
        <v>231</v>
      </c>
      <c r="J3519">
        <v>1</v>
      </c>
      <c r="K3519">
        <v>4597.8100000000004</v>
      </c>
      <c r="L3519">
        <v>0.1</v>
      </c>
      <c r="M3519">
        <v>3451.36</v>
      </c>
      <c r="N3519" t="s">
        <v>24</v>
      </c>
      <c r="O3519" t="s">
        <v>53</v>
      </c>
      <c r="P3519" t="s">
        <v>71</v>
      </c>
      <c r="Q3519">
        <f>Sales_Data[[#This Row],[Quantity]]*Sales_Data[[#This Row],[Unit_Price]]</f>
        <v>4597.8100000000004</v>
      </c>
      <c r="R3519">
        <f>Sales_Data[[#This Row],[Gross_Sales]]*Sales_Data[[#This Row],[Discount]]</f>
        <v>459.78100000000006</v>
      </c>
      <c r="S3519">
        <f>Sales_Data[[#This Row],[Gross_Sales]]-Sales_Data[[#This Row],[Discount_Amount]]</f>
        <v>4138.0290000000005</v>
      </c>
      <c r="T3519">
        <f>Sales_Data[[#This Row],[Net Sales]]-Sales_Data[[#This Row],[Cost]]</f>
        <v>686.66900000000032</v>
      </c>
      <c r="U3519" s="2">
        <f>Sales_Data[[#This Row],[Profit]]/Sales_Data[[#This Row],[Net Sales]]</f>
        <v>0.16594107967827201</v>
      </c>
      <c r="V3519">
        <f>YEAR(Sales_Data[[#This Row],[Order_Date]])</f>
        <v>2025</v>
      </c>
      <c r="W3519" t="str">
        <f>TEXT(Sales_Data[[#This Row],[Order_Date]],"mmm")</f>
        <v>Sep</v>
      </c>
      <c r="X3519">
        <f>MONTH(Sales_Data[[#This Row],[Order_Date]])</f>
        <v>9</v>
      </c>
      <c r="Y3519" t="str">
        <f>"Q"&amp;ROUNDUP(MONTH(Sales_Data[[#This Row],[Order_Date]])/3,0)</f>
        <v>Q3</v>
      </c>
    </row>
    <row r="3520" spans="1:25" x14ac:dyDescent="0.3">
      <c r="A3520" t="s">
        <v>5166</v>
      </c>
      <c r="B3520" s="1">
        <v>45899</v>
      </c>
      <c r="C3520" t="s">
        <v>1434</v>
      </c>
      <c r="D3520" t="s">
        <v>463</v>
      </c>
      <c r="E3520" t="s">
        <v>39</v>
      </c>
      <c r="F3520" t="s">
        <v>40</v>
      </c>
      <c r="G3520" t="s">
        <v>41</v>
      </c>
      <c r="H3520" t="s">
        <v>42</v>
      </c>
      <c r="I3520" t="s">
        <v>82</v>
      </c>
      <c r="J3520">
        <v>2</v>
      </c>
      <c r="K3520">
        <v>1753.56</v>
      </c>
      <c r="L3520">
        <v>0</v>
      </c>
      <c r="M3520">
        <v>2368.91</v>
      </c>
      <c r="N3520" t="s">
        <v>24</v>
      </c>
      <c r="O3520" t="s">
        <v>35</v>
      </c>
      <c r="P3520" t="s">
        <v>26</v>
      </c>
      <c r="Q3520">
        <f>Sales_Data[[#This Row],[Quantity]]*Sales_Data[[#This Row],[Unit_Price]]</f>
        <v>3507.12</v>
      </c>
      <c r="R3520">
        <f>Sales_Data[[#This Row],[Gross_Sales]]*Sales_Data[[#This Row],[Discount]]</f>
        <v>0</v>
      </c>
      <c r="S3520">
        <f>Sales_Data[[#This Row],[Gross_Sales]]-Sales_Data[[#This Row],[Discount_Amount]]</f>
        <v>3507.12</v>
      </c>
      <c r="T3520">
        <f>Sales_Data[[#This Row],[Net Sales]]-Sales_Data[[#This Row],[Cost]]</f>
        <v>1138.21</v>
      </c>
      <c r="U3520" s="2">
        <f>Sales_Data[[#This Row],[Profit]]/Sales_Data[[#This Row],[Net Sales]]</f>
        <v>0.32454264467711402</v>
      </c>
      <c r="V3520">
        <f>YEAR(Sales_Data[[#This Row],[Order_Date]])</f>
        <v>2025</v>
      </c>
      <c r="W3520" t="str">
        <f>TEXT(Sales_Data[[#This Row],[Order_Date]],"mmm")</f>
        <v>Aug</v>
      </c>
      <c r="X3520">
        <f>MONTH(Sales_Data[[#This Row],[Order_Date]])</f>
        <v>8</v>
      </c>
      <c r="Y3520" t="str">
        <f>"Q"&amp;ROUNDUP(MONTH(Sales_Data[[#This Row],[Order_Date]])/3,0)</f>
        <v>Q3</v>
      </c>
    </row>
    <row r="3521" spans="1:25" x14ac:dyDescent="0.3">
      <c r="A3521" t="s">
        <v>5167</v>
      </c>
      <c r="B3521" s="1">
        <v>45836</v>
      </c>
      <c r="C3521" t="s">
        <v>3738</v>
      </c>
      <c r="D3521" t="s">
        <v>497</v>
      </c>
      <c r="E3521" t="s">
        <v>39</v>
      </c>
      <c r="F3521" t="s">
        <v>107</v>
      </c>
      <c r="G3521" t="s">
        <v>32</v>
      </c>
      <c r="H3521" t="s">
        <v>33</v>
      </c>
      <c r="I3521" t="s">
        <v>161</v>
      </c>
      <c r="J3521">
        <v>1</v>
      </c>
      <c r="K3521">
        <v>3443.25</v>
      </c>
      <c r="L3521">
        <v>0.15</v>
      </c>
      <c r="M3521">
        <v>2169.8200000000002</v>
      </c>
      <c r="N3521" t="s">
        <v>24</v>
      </c>
      <c r="O3521" t="s">
        <v>53</v>
      </c>
      <c r="P3521" t="s">
        <v>44</v>
      </c>
      <c r="Q3521">
        <f>Sales_Data[[#This Row],[Quantity]]*Sales_Data[[#This Row],[Unit_Price]]</f>
        <v>3443.25</v>
      </c>
      <c r="R3521">
        <f>Sales_Data[[#This Row],[Gross_Sales]]*Sales_Data[[#This Row],[Discount]]</f>
        <v>516.48749999999995</v>
      </c>
      <c r="S3521">
        <f>Sales_Data[[#This Row],[Gross_Sales]]-Sales_Data[[#This Row],[Discount_Amount]]</f>
        <v>2926.7624999999998</v>
      </c>
      <c r="T3521">
        <f>Sales_Data[[#This Row],[Net Sales]]-Sales_Data[[#This Row],[Cost]]</f>
        <v>756.94249999999965</v>
      </c>
      <c r="U3521" s="2">
        <f>Sales_Data[[#This Row],[Profit]]/Sales_Data[[#This Row],[Net Sales]]</f>
        <v>0.25862792078277608</v>
      </c>
      <c r="V3521">
        <f>YEAR(Sales_Data[[#This Row],[Order_Date]])</f>
        <v>2025</v>
      </c>
      <c r="W3521" t="str">
        <f>TEXT(Sales_Data[[#This Row],[Order_Date]],"mmm")</f>
        <v>Jun</v>
      </c>
      <c r="X3521">
        <f>MONTH(Sales_Data[[#This Row],[Order_Date]])</f>
        <v>6</v>
      </c>
      <c r="Y3521" t="str">
        <f>"Q"&amp;ROUNDUP(MONTH(Sales_Data[[#This Row],[Order_Date]])/3,0)</f>
        <v>Q2</v>
      </c>
    </row>
    <row r="3522" spans="1:25" x14ac:dyDescent="0.3">
      <c r="A3522" t="s">
        <v>5168</v>
      </c>
      <c r="B3522" s="1">
        <v>45876</v>
      </c>
      <c r="C3522" t="s">
        <v>2058</v>
      </c>
      <c r="D3522" t="s">
        <v>460</v>
      </c>
      <c r="E3522" t="s">
        <v>39</v>
      </c>
      <c r="F3522" t="s">
        <v>107</v>
      </c>
      <c r="G3522" t="s">
        <v>75</v>
      </c>
      <c r="H3522" t="s">
        <v>114</v>
      </c>
      <c r="I3522" t="s">
        <v>115</v>
      </c>
      <c r="J3522">
        <v>2</v>
      </c>
      <c r="K3522">
        <v>3443.28</v>
      </c>
      <c r="L3522">
        <v>0.1</v>
      </c>
      <c r="M3522">
        <v>5045.62</v>
      </c>
      <c r="N3522" t="s">
        <v>52</v>
      </c>
      <c r="O3522" t="s">
        <v>25</v>
      </c>
      <c r="P3522" t="s">
        <v>71</v>
      </c>
      <c r="Q3522">
        <f>Sales_Data[[#This Row],[Quantity]]*Sales_Data[[#This Row],[Unit_Price]]</f>
        <v>6886.56</v>
      </c>
      <c r="R3522">
        <f>Sales_Data[[#This Row],[Gross_Sales]]*Sales_Data[[#This Row],[Discount]]</f>
        <v>688.65600000000006</v>
      </c>
      <c r="S3522">
        <f>Sales_Data[[#This Row],[Gross_Sales]]-Sales_Data[[#This Row],[Discount_Amount]]</f>
        <v>6197.9040000000005</v>
      </c>
      <c r="T3522">
        <f>Sales_Data[[#This Row],[Net Sales]]-Sales_Data[[#This Row],[Cost]]</f>
        <v>1152.2840000000006</v>
      </c>
      <c r="U3522" s="2">
        <f>Sales_Data[[#This Row],[Profit]]/Sales_Data[[#This Row],[Net Sales]]</f>
        <v>0.18591510936600511</v>
      </c>
      <c r="V3522">
        <f>YEAR(Sales_Data[[#This Row],[Order_Date]])</f>
        <v>2025</v>
      </c>
      <c r="W3522" t="str">
        <f>TEXT(Sales_Data[[#This Row],[Order_Date]],"mmm")</f>
        <v>Aug</v>
      </c>
      <c r="X3522">
        <f>MONTH(Sales_Data[[#This Row],[Order_Date]])</f>
        <v>8</v>
      </c>
      <c r="Y3522" t="str">
        <f>"Q"&amp;ROUNDUP(MONTH(Sales_Data[[#This Row],[Order_Date]])/3,0)</f>
        <v>Q3</v>
      </c>
    </row>
    <row r="3523" spans="1:25" x14ac:dyDescent="0.3">
      <c r="A3523" t="s">
        <v>5169</v>
      </c>
      <c r="B3523" s="1">
        <v>45739</v>
      </c>
      <c r="C3523" t="s">
        <v>1011</v>
      </c>
      <c r="D3523" t="s">
        <v>307</v>
      </c>
      <c r="E3523" t="s">
        <v>39</v>
      </c>
      <c r="F3523" t="s">
        <v>107</v>
      </c>
      <c r="G3523" t="s">
        <v>41</v>
      </c>
      <c r="H3523" t="s">
        <v>147</v>
      </c>
      <c r="I3523" t="s">
        <v>148</v>
      </c>
      <c r="J3523">
        <v>1</v>
      </c>
      <c r="K3523">
        <v>5751.03</v>
      </c>
      <c r="L3523">
        <v>0</v>
      </c>
      <c r="M3523">
        <v>4833.8500000000004</v>
      </c>
      <c r="N3523" t="s">
        <v>109</v>
      </c>
      <c r="O3523" t="s">
        <v>35</v>
      </c>
      <c r="P3523" t="s">
        <v>44</v>
      </c>
      <c r="Q3523">
        <f>Sales_Data[[#This Row],[Quantity]]*Sales_Data[[#This Row],[Unit_Price]]</f>
        <v>5751.03</v>
      </c>
      <c r="R3523">
        <f>Sales_Data[[#This Row],[Gross_Sales]]*Sales_Data[[#This Row],[Discount]]</f>
        <v>0</v>
      </c>
      <c r="S3523">
        <f>Sales_Data[[#This Row],[Gross_Sales]]-Sales_Data[[#This Row],[Discount_Amount]]</f>
        <v>5751.03</v>
      </c>
      <c r="T3523">
        <f>Sales_Data[[#This Row],[Net Sales]]-Sales_Data[[#This Row],[Cost]]</f>
        <v>917.17999999999938</v>
      </c>
      <c r="U3523" s="2">
        <f>Sales_Data[[#This Row],[Profit]]/Sales_Data[[#This Row],[Net Sales]]</f>
        <v>0.15948099731700224</v>
      </c>
      <c r="V3523">
        <f>YEAR(Sales_Data[[#This Row],[Order_Date]])</f>
        <v>2025</v>
      </c>
      <c r="W3523" t="str">
        <f>TEXT(Sales_Data[[#This Row],[Order_Date]],"mmm")</f>
        <v>Mar</v>
      </c>
      <c r="X3523">
        <f>MONTH(Sales_Data[[#This Row],[Order_Date]])</f>
        <v>3</v>
      </c>
      <c r="Y3523" t="str">
        <f>"Q"&amp;ROUNDUP(MONTH(Sales_Data[[#This Row],[Order_Date]])/3,0)</f>
        <v>Q1</v>
      </c>
    </row>
    <row r="3524" spans="1:25" x14ac:dyDescent="0.3">
      <c r="A3524" t="s">
        <v>5170</v>
      </c>
      <c r="B3524" s="1">
        <v>45749</v>
      </c>
      <c r="C3524" t="s">
        <v>2612</v>
      </c>
      <c r="D3524" t="s">
        <v>241</v>
      </c>
      <c r="E3524" t="s">
        <v>119</v>
      </c>
      <c r="F3524" t="s">
        <v>184</v>
      </c>
      <c r="G3524" t="s">
        <v>41</v>
      </c>
      <c r="H3524" t="s">
        <v>102</v>
      </c>
      <c r="I3524" t="s">
        <v>388</v>
      </c>
      <c r="J3524">
        <v>2</v>
      </c>
      <c r="K3524">
        <v>7508.89</v>
      </c>
      <c r="L3524">
        <v>0.1</v>
      </c>
      <c r="M3524">
        <v>8677.01</v>
      </c>
      <c r="N3524" t="s">
        <v>52</v>
      </c>
      <c r="O3524" t="s">
        <v>35</v>
      </c>
      <c r="P3524" t="s">
        <v>71</v>
      </c>
      <c r="Q3524">
        <f>Sales_Data[[#This Row],[Quantity]]*Sales_Data[[#This Row],[Unit_Price]]</f>
        <v>15017.78</v>
      </c>
      <c r="R3524">
        <f>Sales_Data[[#This Row],[Gross_Sales]]*Sales_Data[[#This Row],[Discount]]</f>
        <v>1501.7780000000002</v>
      </c>
      <c r="S3524">
        <f>Sales_Data[[#This Row],[Gross_Sales]]-Sales_Data[[#This Row],[Discount_Amount]]</f>
        <v>13516.002</v>
      </c>
      <c r="T3524">
        <f>Sales_Data[[#This Row],[Net Sales]]-Sales_Data[[#This Row],[Cost]]</f>
        <v>4838.9920000000002</v>
      </c>
      <c r="U3524" s="2">
        <f>Sales_Data[[#This Row],[Profit]]/Sales_Data[[#This Row],[Net Sales]]</f>
        <v>0.35801947942890211</v>
      </c>
      <c r="V3524">
        <f>YEAR(Sales_Data[[#This Row],[Order_Date]])</f>
        <v>2025</v>
      </c>
      <c r="W3524" t="str">
        <f>TEXT(Sales_Data[[#This Row],[Order_Date]],"mmm")</f>
        <v>Apr</v>
      </c>
      <c r="X3524">
        <f>MONTH(Sales_Data[[#This Row],[Order_Date]])</f>
        <v>4</v>
      </c>
      <c r="Y3524" t="str">
        <f>"Q"&amp;ROUNDUP(MONTH(Sales_Data[[#This Row],[Order_Date]])/3,0)</f>
        <v>Q2</v>
      </c>
    </row>
    <row r="3525" spans="1:25" x14ac:dyDescent="0.3">
      <c r="A3525" t="s">
        <v>5171</v>
      </c>
      <c r="B3525" s="1">
        <v>45832</v>
      </c>
      <c r="C3525" t="s">
        <v>4733</v>
      </c>
      <c r="D3525" t="s">
        <v>384</v>
      </c>
      <c r="E3525" t="s">
        <v>48</v>
      </c>
      <c r="F3525" t="s">
        <v>49</v>
      </c>
      <c r="G3525" t="s">
        <v>67</v>
      </c>
      <c r="H3525" t="s">
        <v>121</v>
      </c>
      <c r="I3525" t="s">
        <v>142</v>
      </c>
      <c r="J3525">
        <v>5</v>
      </c>
      <c r="K3525">
        <v>49713.61</v>
      </c>
      <c r="L3525">
        <v>0</v>
      </c>
      <c r="M3525">
        <v>198955.51</v>
      </c>
      <c r="N3525" t="s">
        <v>70</v>
      </c>
      <c r="O3525" t="s">
        <v>35</v>
      </c>
      <c r="P3525" t="s">
        <v>44</v>
      </c>
      <c r="Q3525">
        <f>Sales_Data[[#This Row],[Quantity]]*Sales_Data[[#This Row],[Unit_Price]]</f>
        <v>248568.05</v>
      </c>
      <c r="R3525">
        <f>Sales_Data[[#This Row],[Gross_Sales]]*Sales_Data[[#This Row],[Discount]]</f>
        <v>0</v>
      </c>
      <c r="S3525">
        <f>Sales_Data[[#This Row],[Gross_Sales]]-Sales_Data[[#This Row],[Discount_Amount]]</f>
        <v>248568.05</v>
      </c>
      <c r="T3525">
        <f>Sales_Data[[#This Row],[Net Sales]]-Sales_Data[[#This Row],[Cost]]</f>
        <v>49612.539999999979</v>
      </c>
      <c r="U3525" s="2">
        <f>Sales_Data[[#This Row],[Profit]]/Sales_Data[[#This Row],[Net Sales]]</f>
        <v>0.19959339102511356</v>
      </c>
      <c r="V3525">
        <f>YEAR(Sales_Data[[#This Row],[Order_Date]])</f>
        <v>2025</v>
      </c>
      <c r="W3525" t="str">
        <f>TEXT(Sales_Data[[#This Row],[Order_Date]],"mmm")</f>
        <v>Jun</v>
      </c>
      <c r="X3525">
        <f>MONTH(Sales_Data[[#This Row],[Order_Date]])</f>
        <v>6</v>
      </c>
      <c r="Y3525" t="str">
        <f>"Q"&amp;ROUNDUP(MONTH(Sales_Data[[#This Row],[Order_Date]])/3,0)</f>
        <v>Q2</v>
      </c>
    </row>
    <row r="3526" spans="1:25" x14ac:dyDescent="0.3">
      <c r="A3526" t="s">
        <v>5172</v>
      </c>
      <c r="B3526" s="1">
        <v>45896</v>
      </c>
      <c r="C3526" t="s">
        <v>1381</v>
      </c>
      <c r="D3526" t="s">
        <v>183</v>
      </c>
      <c r="E3526" t="s">
        <v>48</v>
      </c>
      <c r="F3526" t="s">
        <v>126</v>
      </c>
      <c r="G3526" t="s">
        <v>67</v>
      </c>
      <c r="H3526" t="s">
        <v>68</v>
      </c>
      <c r="I3526" t="s">
        <v>69</v>
      </c>
      <c r="J3526">
        <v>2</v>
      </c>
      <c r="K3526">
        <v>24706.34</v>
      </c>
      <c r="L3526">
        <v>0.05</v>
      </c>
      <c r="M3526">
        <v>30969.919999999998</v>
      </c>
      <c r="N3526" t="s">
        <v>24</v>
      </c>
      <c r="O3526" t="s">
        <v>35</v>
      </c>
      <c r="P3526" t="s">
        <v>44</v>
      </c>
      <c r="Q3526">
        <f>Sales_Data[[#This Row],[Quantity]]*Sales_Data[[#This Row],[Unit_Price]]</f>
        <v>49412.68</v>
      </c>
      <c r="R3526">
        <f>Sales_Data[[#This Row],[Gross_Sales]]*Sales_Data[[#This Row],[Discount]]</f>
        <v>2470.634</v>
      </c>
      <c r="S3526">
        <f>Sales_Data[[#This Row],[Gross_Sales]]-Sales_Data[[#This Row],[Discount_Amount]]</f>
        <v>46942.046000000002</v>
      </c>
      <c r="T3526">
        <f>Sales_Data[[#This Row],[Net Sales]]-Sales_Data[[#This Row],[Cost]]</f>
        <v>15972.126000000004</v>
      </c>
      <c r="U3526" s="2">
        <f>Sales_Data[[#This Row],[Profit]]/Sales_Data[[#This Row],[Net Sales]]</f>
        <v>0.34025202054465209</v>
      </c>
      <c r="V3526">
        <f>YEAR(Sales_Data[[#This Row],[Order_Date]])</f>
        <v>2025</v>
      </c>
      <c r="W3526" t="str">
        <f>TEXT(Sales_Data[[#This Row],[Order_Date]],"mmm")</f>
        <v>Aug</v>
      </c>
      <c r="X3526">
        <f>MONTH(Sales_Data[[#This Row],[Order_Date]])</f>
        <v>8</v>
      </c>
      <c r="Y3526" t="str">
        <f>"Q"&amp;ROUNDUP(MONTH(Sales_Data[[#This Row],[Order_Date]])/3,0)</f>
        <v>Q3</v>
      </c>
    </row>
    <row r="3527" spans="1:25" x14ac:dyDescent="0.3">
      <c r="A3527" t="s">
        <v>5173</v>
      </c>
      <c r="B3527" s="1">
        <v>45917</v>
      </c>
      <c r="C3527" t="s">
        <v>319</v>
      </c>
      <c r="D3527" t="s">
        <v>777</v>
      </c>
      <c r="E3527" t="s">
        <v>48</v>
      </c>
      <c r="F3527" t="s">
        <v>164</v>
      </c>
      <c r="G3527" t="s">
        <v>67</v>
      </c>
      <c r="H3527" t="s">
        <v>68</v>
      </c>
      <c r="I3527" t="s">
        <v>97</v>
      </c>
      <c r="J3527">
        <v>2</v>
      </c>
      <c r="K3527">
        <v>6074.34</v>
      </c>
      <c r="L3527">
        <v>0.15</v>
      </c>
      <c r="M3527">
        <v>6686.89</v>
      </c>
      <c r="N3527" t="s">
        <v>52</v>
      </c>
      <c r="O3527" t="s">
        <v>35</v>
      </c>
      <c r="P3527" t="s">
        <v>71</v>
      </c>
      <c r="Q3527">
        <f>Sales_Data[[#This Row],[Quantity]]*Sales_Data[[#This Row],[Unit_Price]]</f>
        <v>12148.68</v>
      </c>
      <c r="R3527">
        <f>Sales_Data[[#This Row],[Gross_Sales]]*Sales_Data[[#This Row],[Discount]]</f>
        <v>1822.3019999999999</v>
      </c>
      <c r="S3527">
        <f>Sales_Data[[#This Row],[Gross_Sales]]-Sales_Data[[#This Row],[Discount_Amount]]</f>
        <v>10326.378000000001</v>
      </c>
      <c r="T3527">
        <f>Sales_Data[[#This Row],[Net Sales]]-Sales_Data[[#This Row],[Cost]]</f>
        <v>3639.4880000000003</v>
      </c>
      <c r="U3527" s="2">
        <f>Sales_Data[[#This Row],[Profit]]/Sales_Data[[#This Row],[Net Sales]]</f>
        <v>0.3524457462238938</v>
      </c>
      <c r="V3527">
        <f>YEAR(Sales_Data[[#This Row],[Order_Date]])</f>
        <v>2025</v>
      </c>
      <c r="W3527" t="str">
        <f>TEXT(Sales_Data[[#This Row],[Order_Date]],"mmm")</f>
        <v>Sep</v>
      </c>
      <c r="X3527">
        <f>MONTH(Sales_Data[[#This Row],[Order_Date]])</f>
        <v>9</v>
      </c>
      <c r="Y3527" t="str">
        <f>"Q"&amp;ROUNDUP(MONTH(Sales_Data[[#This Row],[Order_Date]])/3,0)</f>
        <v>Q3</v>
      </c>
    </row>
    <row r="3528" spans="1:25" x14ac:dyDescent="0.3">
      <c r="A3528" t="s">
        <v>5174</v>
      </c>
      <c r="B3528" s="1">
        <v>46022</v>
      </c>
      <c r="C3528" t="s">
        <v>2005</v>
      </c>
      <c r="D3528" t="s">
        <v>916</v>
      </c>
      <c r="E3528" t="s">
        <v>48</v>
      </c>
      <c r="F3528" t="s">
        <v>49</v>
      </c>
      <c r="G3528" t="s">
        <v>67</v>
      </c>
      <c r="H3528" t="s">
        <v>88</v>
      </c>
      <c r="I3528" t="s">
        <v>157</v>
      </c>
      <c r="J3528">
        <v>4</v>
      </c>
      <c r="K3528">
        <v>23692.17</v>
      </c>
      <c r="L3528">
        <v>0.15</v>
      </c>
      <c r="M3528">
        <v>67609.81</v>
      </c>
      <c r="N3528" t="s">
        <v>52</v>
      </c>
      <c r="O3528" t="s">
        <v>53</v>
      </c>
      <c r="P3528" t="s">
        <v>44</v>
      </c>
      <c r="Q3528">
        <f>Sales_Data[[#This Row],[Quantity]]*Sales_Data[[#This Row],[Unit_Price]]</f>
        <v>94768.68</v>
      </c>
      <c r="R3528">
        <f>Sales_Data[[#This Row],[Gross_Sales]]*Sales_Data[[#This Row],[Discount]]</f>
        <v>14215.301999999998</v>
      </c>
      <c r="S3528">
        <f>Sales_Data[[#This Row],[Gross_Sales]]-Sales_Data[[#This Row],[Discount_Amount]]</f>
        <v>80553.377999999997</v>
      </c>
      <c r="T3528">
        <f>Sales_Data[[#This Row],[Net Sales]]-Sales_Data[[#This Row],[Cost]]</f>
        <v>12943.567999999999</v>
      </c>
      <c r="U3528" s="2">
        <f>Sales_Data[[#This Row],[Profit]]/Sales_Data[[#This Row],[Net Sales]]</f>
        <v>0.1606831187141525</v>
      </c>
      <c r="V3528">
        <f>YEAR(Sales_Data[[#This Row],[Order_Date]])</f>
        <v>2025</v>
      </c>
      <c r="W3528" t="str">
        <f>TEXT(Sales_Data[[#This Row],[Order_Date]],"mmm")</f>
        <v>Dec</v>
      </c>
      <c r="X3528">
        <f>MONTH(Sales_Data[[#This Row],[Order_Date]])</f>
        <v>12</v>
      </c>
      <c r="Y3528" t="str">
        <f>"Q"&amp;ROUNDUP(MONTH(Sales_Data[[#This Row],[Order_Date]])/3,0)</f>
        <v>Q4</v>
      </c>
    </row>
    <row r="3529" spans="1:25" x14ac:dyDescent="0.3">
      <c r="A3529" t="s">
        <v>5175</v>
      </c>
      <c r="B3529" s="1">
        <v>45820</v>
      </c>
      <c r="C3529" t="s">
        <v>3014</v>
      </c>
      <c r="D3529" t="s">
        <v>151</v>
      </c>
      <c r="E3529" t="s">
        <v>48</v>
      </c>
      <c r="F3529" t="s">
        <v>164</v>
      </c>
      <c r="G3529" t="s">
        <v>75</v>
      </c>
      <c r="H3529" t="s">
        <v>76</v>
      </c>
      <c r="I3529" t="s">
        <v>108</v>
      </c>
      <c r="J3529">
        <v>1</v>
      </c>
      <c r="K3529">
        <v>44666.74</v>
      </c>
      <c r="L3529">
        <v>0.05</v>
      </c>
      <c r="M3529">
        <v>34987.19</v>
      </c>
      <c r="N3529" t="s">
        <v>70</v>
      </c>
      <c r="O3529" t="s">
        <v>35</v>
      </c>
      <c r="P3529" t="s">
        <v>71</v>
      </c>
      <c r="Q3529">
        <f>Sales_Data[[#This Row],[Quantity]]*Sales_Data[[#This Row],[Unit_Price]]</f>
        <v>44666.74</v>
      </c>
      <c r="R3529">
        <f>Sales_Data[[#This Row],[Gross_Sales]]*Sales_Data[[#This Row],[Discount]]</f>
        <v>2233.337</v>
      </c>
      <c r="S3529">
        <f>Sales_Data[[#This Row],[Gross_Sales]]-Sales_Data[[#This Row],[Discount_Amount]]</f>
        <v>42433.402999999998</v>
      </c>
      <c r="T3529">
        <f>Sales_Data[[#This Row],[Net Sales]]-Sales_Data[[#This Row],[Cost]]</f>
        <v>7446.2129999999961</v>
      </c>
      <c r="U3529" s="2">
        <f>Sales_Data[[#This Row],[Profit]]/Sales_Data[[#This Row],[Net Sales]]</f>
        <v>0.17547998683961305</v>
      </c>
      <c r="V3529">
        <f>YEAR(Sales_Data[[#This Row],[Order_Date]])</f>
        <v>2025</v>
      </c>
      <c r="W3529" t="str">
        <f>TEXT(Sales_Data[[#This Row],[Order_Date]],"mmm")</f>
        <v>Jun</v>
      </c>
      <c r="X3529">
        <f>MONTH(Sales_Data[[#This Row],[Order_Date]])</f>
        <v>6</v>
      </c>
      <c r="Y3529" t="str">
        <f>"Q"&amp;ROUNDUP(MONTH(Sales_Data[[#This Row],[Order_Date]])/3,0)</f>
        <v>Q2</v>
      </c>
    </row>
    <row r="3530" spans="1:25" x14ac:dyDescent="0.3">
      <c r="A3530" t="s">
        <v>5176</v>
      </c>
      <c r="B3530" s="1">
        <v>45705</v>
      </c>
      <c r="C3530" t="s">
        <v>324</v>
      </c>
      <c r="D3530" t="s">
        <v>419</v>
      </c>
      <c r="E3530" t="s">
        <v>39</v>
      </c>
      <c r="F3530" t="s">
        <v>405</v>
      </c>
      <c r="G3530" t="s">
        <v>21</v>
      </c>
      <c r="H3530" t="s">
        <v>230</v>
      </c>
      <c r="I3530" t="s">
        <v>231</v>
      </c>
      <c r="J3530">
        <v>1</v>
      </c>
      <c r="K3530">
        <v>5038.13</v>
      </c>
      <c r="L3530">
        <v>0.15</v>
      </c>
      <c r="M3530">
        <v>3486.37</v>
      </c>
      <c r="N3530" t="s">
        <v>83</v>
      </c>
      <c r="O3530" t="s">
        <v>35</v>
      </c>
      <c r="P3530" t="s">
        <v>26</v>
      </c>
      <c r="Q3530">
        <f>Sales_Data[[#This Row],[Quantity]]*Sales_Data[[#This Row],[Unit_Price]]</f>
        <v>5038.13</v>
      </c>
      <c r="R3530">
        <f>Sales_Data[[#This Row],[Gross_Sales]]*Sales_Data[[#This Row],[Discount]]</f>
        <v>755.71950000000004</v>
      </c>
      <c r="S3530">
        <f>Sales_Data[[#This Row],[Gross_Sales]]-Sales_Data[[#This Row],[Discount_Amount]]</f>
        <v>4282.4105</v>
      </c>
      <c r="T3530">
        <f>Sales_Data[[#This Row],[Net Sales]]-Sales_Data[[#This Row],[Cost]]</f>
        <v>796.04050000000007</v>
      </c>
      <c r="U3530" s="2">
        <f>Sales_Data[[#This Row],[Profit]]/Sales_Data[[#This Row],[Net Sales]]</f>
        <v>0.18588607981416075</v>
      </c>
      <c r="V3530">
        <f>YEAR(Sales_Data[[#This Row],[Order_Date]])</f>
        <v>2025</v>
      </c>
      <c r="W3530" t="str">
        <f>TEXT(Sales_Data[[#This Row],[Order_Date]],"mmm")</f>
        <v>Feb</v>
      </c>
      <c r="X3530">
        <f>MONTH(Sales_Data[[#This Row],[Order_Date]])</f>
        <v>2</v>
      </c>
      <c r="Y3530" t="str">
        <f>"Q"&amp;ROUNDUP(MONTH(Sales_Data[[#This Row],[Order_Date]])/3,0)</f>
        <v>Q1</v>
      </c>
    </row>
    <row r="3531" spans="1:25" x14ac:dyDescent="0.3">
      <c r="A3531" t="s">
        <v>5177</v>
      </c>
      <c r="B3531" s="1">
        <v>45986</v>
      </c>
      <c r="C3531" t="s">
        <v>5178</v>
      </c>
      <c r="D3531" t="s">
        <v>331</v>
      </c>
      <c r="E3531" t="s">
        <v>19</v>
      </c>
      <c r="F3531" t="s">
        <v>81</v>
      </c>
      <c r="G3531" t="s">
        <v>21</v>
      </c>
      <c r="H3531" t="s">
        <v>230</v>
      </c>
      <c r="I3531" t="s">
        <v>328</v>
      </c>
      <c r="J3531">
        <v>1</v>
      </c>
      <c r="K3531">
        <v>17394.5</v>
      </c>
      <c r="L3531">
        <v>0</v>
      </c>
      <c r="M3531">
        <v>10894.03</v>
      </c>
      <c r="N3531" t="s">
        <v>52</v>
      </c>
      <c r="O3531" t="s">
        <v>35</v>
      </c>
      <c r="P3531" t="s">
        <v>44</v>
      </c>
      <c r="Q3531">
        <f>Sales_Data[[#This Row],[Quantity]]*Sales_Data[[#This Row],[Unit_Price]]</f>
        <v>17394.5</v>
      </c>
      <c r="R3531">
        <f>Sales_Data[[#This Row],[Gross_Sales]]*Sales_Data[[#This Row],[Discount]]</f>
        <v>0</v>
      </c>
      <c r="S3531">
        <f>Sales_Data[[#This Row],[Gross_Sales]]-Sales_Data[[#This Row],[Discount_Amount]]</f>
        <v>17394.5</v>
      </c>
      <c r="T3531">
        <f>Sales_Data[[#This Row],[Net Sales]]-Sales_Data[[#This Row],[Cost]]</f>
        <v>6500.4699999999993</v>
      </c>
      <c r="U3531" s="2">
        <f>Sales_Data[[#This Row],[Profit]]/Sales_Data[[#This Row],[Net Sales]]</f>
        <v>0.37370835608956848</v>
      </c>
      <c r="V3531">
        <f>YEAR(Sales_Data[[#This Row],[Order_Date]])</f>
        <v>2025</v>
      </c>
      <c r="W3531" t="str">
        <f>TEXT(Sales_Data[[#This Row],[Order_Date]],"mmm")</f>
        <v>Nov</v>
      </c>
      <c r="X3531">
        <f>MONTH(Sales_Data[[#This Row],[Order_Date]])</f>
        <v>11</v>
      </c>
      <c r="Y3531" t="str">
        <f>"Q"&amp;ROUNDUP(MONTH(Sales_Data[[#This Row],[Order_Date]])/3,0)</f>
        <v>Q4</v>
      </c>
    </row>
    <row r="3532" spans="1:25" x14ac:dyDescent="0.3">
      <c r="A3532" t="s">
        <v>5179</v>
      </c>
      <c r="B3532" s="1">
        <v>45985</v>
      </c>
      <c r="C3532" t="s">
        <v>2135</v>
      </c>
      <c r="D3532" t="s">
        <v>504</v>
      </c>
      <c r="E3532" t="s">
        <v>119</v>
      </c>
      <c r="F3532" t="s">
        <v>120</v>
      </c>
      <c r="G3532" t="s">
        <v>21</v>
      </c>
      <c r="H3532" t="s">
        <v>230</v>
      </c>
      <c r="I3532" t="s">
        <v>231</v>
      </c>
      <c r="J3532">
        <v>1</v>
      </c>
      <c r="K3532">
        <v>4355.95</v>
      </c>
      <c r="L3532">
        <v>0</v>
      </c>
      <c r="M3532">
        <v>2991.59</v>
      </c>
      <c r="N3532" t="s">
        <v>52</v>
      </c>
      <c r="O3532" t="s">
        <v>35</v>
      </c>
      <c r="P3532" t="s">
        <v>26</v>
      </c>
      <c r="Q3532">
        <f>Sales_Data[[#This Row],[Quantity]]*Sales_Data[[#This Row],[Unit_Price]]</f>
        <v>4355.95</v>
      </c>
      <c r="R3532">
        <f>Sales_Data[[#This Row],[Gross_Sales]]*Sales_Data[[#This Row],[Discount]]</f>
        <v>0</v>
      </c>
      <c r="S3532">
        <f>Sales_Data[[#This Row],[Gross_Sales]]-Sales_Data[[#This Row],[Discount_Amount]]</f>
        <v>4355.95</v>
      </c>
      <c r="T3532">
        <f>Sales_Data[[#This Row],[Net Sales]]-Sales_Data[[#This Row],[Cost]]</f>
        <v>1364.3599999999997</v>
      </c>
      <c r="U3532" s="2">
        <f>Sales_Data[[#This Row],[Profit]]/Sales_Data[[#This Row],[Net Sales]]</f>
        <v>0.31321755300221532</v>
      </c>
      <c r="V3532">
        <f>YEAR(Sales_Data[[#This Row],[Order_Date]])</f>
        <v>2025</v>
      </c>
      <c r="W3532" t="str">
        <f>TEXT(Sales_Data[[#This Row],[Order_Date]],"mmm")</f>
        <v>Nov</v>
      </c>
      <c r="X3532">
        <f>MONTH(Sales_Data[[#This Row],[Order_Date]])</f>
        <v>11</v>
      </c>
      <c r="Y3532" t="str">
        <f>"Q"&amp;ROUNDUP(MONTH(Sales_Data[[#This Row],[Order_Date]])/3,0)</f>
        <v>Q4</v>
      </c>
    </row>
    <row r="3533" spans="1:25" x14ac:dyDescent="0.3">
      <c r="A3533" t="s">
        <v>5180</v>
      </c>
      <c r="B3533" s="1">
        <v>45773</v>
      </c>
      <c r="C3533" t="s">
        <v>5181</v>
      </c>
      <c r="D3533" t="s">
        <v>381</v>
      </c>
      <c r="E3533" t="s">
        <v>48</v>
      </c>
      <c r="F3533" t="s">
        <v>152</v>
      </c>
      <c r="G3533" t="s">
        <v>75</v>
      </c>
      <c r="H3533" t="s">
        <v>185</v>
      </c>
      <c r="I3533" t="s">
        <v>261</v>
      </c>
      <c r="J3533">
        <v>2</v>
      </c>
      <c r="K3533">
        <v>41659.660000000003</v>
      </c>
      <c r="L3533">
        <v>0</v>
      </c>
      <c r="M3533">
        <v>60997.120000000003</v>
      </c>
      <c r="N3533" t="s">
        <v>83</v>
      </c>
      <c r="O3533" t="s">
        <v>25</v>
      </c>
      <c r="P3533" t="s">
        <v>44</v>
      </c>
      <c r="Q3533">
        <f>Sales_Data[[#This Row],[Quantity]]*Sales_Data[[#This Row],[Unit_Price]]</f>
        <v>83319.320000000007</v>
      </c>
      <c r="R3533">
        <f>Sales_Data[[#This Row],[Gross_Sales]]*Sales_Data[[#This Row],[Discount]]</f>
        <v>0</v>
      </c>
      <c r="S3533">
        <f>Sales_Data[[#This Row],[Gross_Sales]]-Sales_Data[[#This Row],[Discount_Amount]]</f>
        <v>83319.320000000007</v>
      </c>
      <c r="T3533">
        <f>Sales_Data[[#This Row],[Net Sales]]-Sales_Data[[#This Row],[Cost]]</f>
        <v>22322.200000000004</v>
      </c>
      <c r="U3533" s="2">
        <f>Sales_Data[[#This Row],[Profit]]/Sales_Data[[#This Row],[Net Sales]]</f>
        <v>0.26791145198976662</v>
      </c>
      <c r="V3533">
        <f>YEAR(Sales_Data[[#This Row],[Order_Date]])</f>
        <v>2025</v>
      </c>
      <c r="W3533" t="str">
        <f>TEXT(Sales_Data[[#This Row],[Order_Date]],"mmm")</f>
        <v>Apr</v>
      </c>
      <c r="X3533">
        <f>MONTH(Sales_Data[[#This Row],[Order_Date]])</f>
        <v>4</v>
      </c>
      <c r="Y3533" t="str">
        <f>"Q"&amp;ROUNDUP(MONTH(Sales_Data[[#This Row],[Order_Date]])/3,0)</f>
        <v>Q2</v>
      </c>
    </row>
    <row r="3534" spans="1:25" x14ac:dyDescent="0.3">
      <c r="A3534" t="s">
        <v>5182</v>
      </c>
      <c r="B3534" s="1">
        <v>45994</v>
      </c>
      <c r="C3534" t="s">
        <v>2700</v>
      </c>
      <c r="D3534" t="s">
        <v>387</v>
      </c>
      <c r="E3534" t="s">
        <v>19</v>
      </c>
      <c r="F3534" t="s">
        <v>66</v>
      </c>
      <c r="G3534" t="s">
        <v>32</v>
      </c>
      <c r="H3534" t="s">
        <v>33</v>
      </c>
      <c r="I3534" t="s">
        <v>161</v>
      </c>
      <c r="J3534">
        <v>1</v>
      </c>
      <c r="K3534">
        <v>10028</v>
      </c>
      <c r="L3534">
        <v>0</v>
      </c>
      <c r="M3534">
        <v>8511.8799999999992</v>
      </c>
      <c r="N3534" t="s">
        <v>52</v>
      </c>
      <c r="O3534" t="s">
        <v>35</v>
      </c>
      <c r="P3534" t="s">
        <v>71</v>
      </c>
      <c r="Q3534">
        <f>Sales_Data[[#This Row],[Quantity]]*Sales_Data[[#This Row],[Unit_Price]]</f>
        <v>10028</v>
      </c>
      <c r="R3534">
        <f>Sales_Data[[#This Row],[Gross_Sales]]*Sales_Data[[#This Row],[Discount]]</f>
        <v>0</v>
      </c>
      <c r="S3534">
        <f>Sales_Data[[#This Row],[Gross_Sales]]-Sales_Data[[#This Row],[Discount_Amount]]</f>
        <v>10028</v>
      </c>
      <c r="T3534">
        <f>Sales_Data[[#This Row],[Net Sales]]-Sales_Data[[#This Row],[Cost]]</f>
        <v>1516.1200000000008</v>
      </c>
      <c r="U3534" s="2">
        <f>Sales_Data[[#This Row],[Profit]]/Sales_Data[[#This Row],[Net Sales]]</f>
        <v>0.15118867171918635</v>
      </c>
      <c r="V3534">
        <f>YEAR(Sales_Data[[#This Row],[Order_Date]])</f>
        <v>2025</v>
      </c>
      <c r="W3534" t="str">
        <f>TEXT(Sales_Data[[#This Row],[Order_Date]],"mmm")</f>
        <v>Dec</v>
      </c>
      <c r="X3534">
        <f>MONTH(Sales_Data[[#This Row],[Order_Date]])</f>
        <v>12</v>
      </c>
      <c r="Y3534" t="str">
        <f>"Q"&amp;ROUNDUP(MONTH(Sales_Data[[#This Row],[Order_Date]])/3,0)</f>
        <v>Q4</v>
      </c>
    </row>
    <row r="3535" spans="1:25" x14ac:dyDescent="0.3">
      <c r="A3535" t="s">
        <v>5183</v>
      </c>
      <c r="B3535" s="1">
        <v>45994</v>
      </c>
      <c r="C3535" t="s">
        <v>3774</v>
      </c>
      <c r="D3535" t="s">
        <v>331</v>
      </c>
      <c r="E3535" t="s">
        <v>119</v>
      </c>
      <c r="F3535" t="s">
        <v>120</v>
      </c>
      <c r="G3535" t="s">
        <v>32</v>
      </c>
      <c r="H3535" t="s">
        <v>50</v>
      </c>
      <c r="I3535" t="s">
        <v>58</v>
      </c>
      <c r="J3535">
        <v>3</v>
      </c>
      <c r="K3535">
        <v>1780.26</v>
      </c>
      <c r="L3535">
        <v>0.05</v>
      </c>
      <c r="M3535">
        <v>3835.87</v>
      </c>
      <c r="N3535" t="s">
        <v>52</v>
      </c>
      <c r="O3535" t="s">
        <v>53</v>
      </c>
      <c r="P3535" t="s">
        <v>71</v>
      </c>
      <c r="Q3535">
        <f>Sales_Data[[#This Row],[Quantity]]*Sales_Data[[#This Row],[Unit_Price]]</f>
        <v>5340.78</v>
      </c>
      <c r="R3535">
        <f>Sales_Data[[#This Row],[Gross_Sales]]*Sales_Data[[#This Row],[Discount]]</f>
        <v>267.03899999999999</v>
      </c>
      <c r="S3535">
        <f>Sales_Data[[#This Row],[Gross_Sales]]-Sales_Data[[#This Row],[Discount_Amount]]</f>
        <v>5073.741</v>
      </c>
      <c r="T3535">
        <f>Sales_Data[[#This Row],[Net Sales]]-Sales_Data[[#This Row],[Cost]]</f>
        <v>1237.8710000000001</v>
      </c>
      <c r="U3535" s="2">
        <f>Sales_Data[[#This Row],[Profit]]/Sales_Data[[#This Row],[Net Sales]]</f>
        <v>0.24397599325625807</v>
      </c>
      <c r="V3535">
        <f>YEAR(Sales_Data[[#This Row],[Order_Date]])</f>
        <v>2025</v>
      </c>
      <c r="W3535" t="str">
        <f>TEXT(Sales_Data[[#This Row],[Order_Date]],"mmm")</f>
        <v>Dec</v>
      </c>
      <c r="X3535">
        <f>MONTH(Sales_Data[[#This Row],[Order_Date]])</f>
        <v>12</v>
      </c>
      <c r="Y3535" t="str">
        <f>"Q"&amp;ROUNDUP(MONTH(Sales_Data[[#This Row],[Order_Date]])/3,0)</f>
        <v>Q4</v>
      </c>
    </row>
    <row r="3536" spans="1:25" x14ac:dyDescent="0.3">
      <c r="A3536" t="s">
        <v>5184</v>
      </c>
      <c r="B3536" s="1">
        <v>45882</v>
      </c>
      <c r="C3536" t="s">
        <v>473</v>
      </c>
      <c r="D3536" t="s">
        <v>433</v>
      </c>
      <c r="E3536" t="s">
        <v>30</v>
      </c>
      <c r="F3536" t="s">
        <v>210</v>
      </c>
      <c r="G3536" t="s">
        <v>41</v>
      </c>
      <c r="H3536" t="s">
        <v>102</v>
      </c>
      <c r="I3536" t="s">
        <v>388</v>
      </c>
      <c r="J3536">
        <v>1</v>
      </c>
      <c r="K3536">
        <v>2440.71</v>
      </c>
      <c r="L3536">
        <v>0.15</v>
      </c>
      <c r="M3536">
        <v>1555.22</v>
      </c>
      <c r="N3536" t="s">
        <v>70</v>
      </c>
      <c r="O3536" t="s">
        <v>35</v>
      </c>
      <c r="P3536" t="s">
        <v>71</v>
      </c>
      <c r="Q3536">
        <f>Sales_Data[[#This Row],[Quantity]]*Sales_Data[[#This Row],[Unit_Price]]</f>
        <v>2440.71</v>
      </c>
      <c r="R3536">
        <f>Sales_Data[[#This Row],[Gross_Sales]]*Sales_Data[[#This Row],[Discount]]</f>
        <v>366.10649999999998</v>
      </c>
      <c r="S3536">
        <f>Sales_Data[[#This Row],[Gross_Sales]]-Sales_Data[[#This Row],[Discount_Amount]]</f>
        <v>2074.6035000000002</v>
      </c>
      <c r="T3536">
        <f>Sales_Data[[#This Row],[Net Sales]]-Sales_Data[[#This Row],[Cost]]</f>
        <v>519.38350000000014</v>
      </c>
      <c r="U3536" s="2">
        <f>Sales_Data[[#This Row],[Profit]]/Sales_Data[[#This Row],[Net Sales]]</f>
        <v>0.25035313976863538</v>
      </c>
      <c r="V3536">
        <f>YEAR(Sales_Data[[#This Row],[Order_Date]])</f>
        <v>2025</v>
      </c>
      <c r="W3536" t="str">
        <f>TEXT(Sales_Data[[#This Row],[Order_Date]],"mmm")</f>
        <v>Aug</v>
      </c>
      <c r="X3536">
        <f>MONTH(Sales_Data[[#This Row],[Order_Date]])</f>
        <v>8</v>
      </c>
      <c r="Y3536" t="str">
        <f>"Q"&amp;ROUNDUP(MONTH(Sales_Data[[#This Row],[Order_Date]])/3,0)</f>
        <v>Q3</v>
      </c>
    </row>
    <row r="3537" spans="1:25" x14ac:dyDescent="0.3">
      <c r="A3537" t="s">
        <v>5185</v>
      </c>
      <c r="B3537" s="1">
        <v>46009</v>
      </c>
      <c r="C3537" t="s">
        <v>5186</v>
      </c>
      <c r="D3537" t="s">
        <v>580</v>
      </c>
      <c r="E3537" t="s">
        <v>19</v>
      </c>
      <c r="F3537" t="s">
        <v>20</v>
      </c>
      <c r="G3537" t="s">
        <v>41</v>
      </c>
      <c r="H3537" t="s">
        <v>171</v>
      </c>
      <c r="I3537" t="s">
        <v>172</v>
      </c>
      <c r="J3537">
        <v>4</v>
      </c>
      <c r="K3537">
        <v>10125.65</v>
      </c>
      <c r="L3537">
        <v>0</v>
      </c>
      <c r="M3537">
        <v>25160.21</v>
      </c>
      <c r="N3537" t="s">
        <v>52</v>
      </c>
      <c r="O3537" t="s">
        <v>35</v>
      </c>
      <c r="P3537" t="s">
        <v>71</v>
      </c>
      <c r="Q3537">
        <f>Sales_Data[[#This Row],[Quantity]]*Sales_Data[[#This Row],[Unit_Price]]</f>
        <v>40502.6</v>
      </c>
      <c r="R3537">
        <f>Sales_Data[[#This Row],[Gross_Sales]]*Sales_Data[[#This Row],[Discount]]</f>
        <v>0</v>
      </c>
      <c r="S3537">
        <f>Sales_Data[[#This Row],[Gross_Sales]]-Sales_Data[[#This Row],[Discount_Amount]]</f>
        <v>40502.6</v>
      </c>
      <c r="T3537">
        <f>Sales_Data[[#This Row],[Net Sales]]-Sales_Data[[#This Row],[Cost]]</f>
        <v>15342.39</v>
      </c>
      <c r="U3537" s="2">
        <f>Sales_Data[[#This Row],[Profit]]/Sales_Data[[#This Row],[Net Sales]]</f>
        <v>0.37880012641163779</v>
      </c>
      <c r="V3537">
        <f>YEAR(Sales_Data[[#This Row],[Order_Date]])</f>
        <v>2025</v>
      </c>
      <c r="W3537" t="str">
        <f>TEXT(Sales_Data[[#This Row],[Order_Date]],"mmm")</f>
        <v>Dec</v>
      </c>
      <c r="X3537">
        <f>MONTH(Sales_Data[[#This Row],[Order_Date]])</f>
        <v>12</v>
      </c>
      <c r="Y3537" t="str">
        <f>"Q"&amp;ROUNDUP(MONTH(Sales_Data[[#This Row],[Order_Date]])/3,0)</f>
        <v>Q4</v>
      </c>
    </row>
    <row r="3538" spans="1:25" x14ac:dyDescent="0.3">
      <c r="A3538" t="s">
        <v>5187</v>
      </c>
      <c r="B3538" s="1">
        <v>45985</v>
      </c>
      <c r="C3538" t="s">
        <v>1292</v>
      </c>
      <c r="D3538" t="s">
        <v>280</v>
      </c>
      <c r="E3538" t="s">
        <v>39</v>
      </c>
      <c r="F3538" t="s">
        <v>40</v>
      </c>
      <c r="G3538" t="s">
        <v>67</v>
      </c>
      <c r="H3538" t="s">
        <v>88</v>
      </c>
      <c r="I3538" t="s">
        <v>89</v>
      </c>
      <c r="J3538">
        <v>4</v>
      </c>
      <c r="K3538">
        <v>6674.95</v>
      </c>
      <c r="L3538">
        <v>0.05</v>
      </c>
      <c r="M3538">
        <v>21198.29</v>
      </c>
      <c r="N3538" t="s">
        <v>70</v>
      </c>
      <c r="O3538" t="s">
        <v>35</v>
      </c>
      <c r="P3538" t="s">
        <v>26</v>
      </c>
      <c r="Q3538">
        <f>Sales_Data[[#This Row],[Quantity]]*Sales_Data[[#This Row],[Unit_Price]]</f>
        <v>26699.8</v>
      </c>
      <c r="R3538">
        <f>Sales_Data[[#This Row],[Gross_Sales]]*Sales_Data[[#This Row],[Discount]]</f>
        <v>1334.99</v>
      </c>
      <c r="S3538">
        <f>Sales_Data[[#This Row],[Gross_Sales]]-Sales_Data[[#This Row],[Discount_Amount]]</f>
        <v>25364.809999999998</v>
      </c>
      <c r="T3538">
        <f>Sales_Data[[#This Row],[Net Sales]]-Sales_Data[[#This Row],[Cost]]</f>
        <v>4166.5199999999968</v>
      </c>
      <c r="U3538" s="2">
        <f>Sales_Data[[#This Row],[Profit]]/Sales_Data[[#This Row],[Net Sales]]</f>
        <v>0.16426379696910787</v>
      </c>
      <c r="V3538">
        <f>YEAR(Sales_Data[[#This Row],[Order_Date]])</f>
        <v>2025</v>
      </c>
      <c r="W3538" t="str">
        <f>TEXT(Sales_Data[[#This Row],[Order_Date]],"mmm")</f>
        <v>Nov</v>
      </c>
      <c r="X3538">
        <f>MONTH(Sales_Data[[#This Row],[Order_Date]])</f>
        <v>11</v>
      </c>
      <c r="Y3538" t="str">
        <f>"Q"&amp;ROUNDUP(MONTH(Sales_Data[[#This Row],[Order_Date]])/3,0)</f>
        <v>Q4</v>
      </c>
    </row>
    <row r="3539" spans="1:25" x14ac:dyDescent="0.3">
      <c r="A3539" t="s">
        <v>5188</v>
      </c>
      <c r="B3539" s="1">
        <v>45804</v>
      </c>
      <c r="C3539" t="s">
        <v>5189</v>
      </c>
      <c r="D3539" t="s">
        <v>160</v>
      </c>
      <c r="E3539" t="s">
        <v>30</v>
      </c>
      <c r="F3539" t="s">
        <v>101</v>
      </c>
      <c r="G3539" t="s">
        <v>67</v>
      </c>
      <c r="H3539" t="s">
        <v>133</v>
      </c>
      <c r="I3539" t="s">
        <v>134</v>
      </c>
      <c r="J3539">
        <v>5</v>
      </c>
      <c r="K3539">
        <v>1991.06</v>
      </c>
      <c r="L3539">
        <v>0.1</v>
      </c>
      <c r="M3539">
        <v>6918.07</v>
      </c>
      <c r="N3539" t="s">
        <v>52</v>
      </c>
      <c r="O3539" t="s">
        <v>53</v>
      </c>
      <c r="P3539" t="s">
        <v>71</v>
      </c>
      <c r="Q3539">
        <f>Sales_Data[[#This Row],[Quantity]]*Sales_Data[[#This Row],[Unit_Price]]</f>
        <v>9955.2999999999993</v>
      </c>
      <c r="R3539">
        <f>Sales_Data[[#This Row],[Gross_Sales]]*Sales_Data[[#This Row],[Discount]]</f>
        <v>995.53</v>
      </c>
      <c r="S3539">
        <f>Sales_Data[[#This Row],[Gross_Sales]]-Sales_Data[[#This Row],[Discount_Amount]]</f>
        <v>8959.7699999999986</v>
      </c>
      <c r="T3539">
        <f>Sales_Data[[#This Row],[Net Sales]]-Sales_Data[[#This Row],[Cost]]</f>
        <v>2041.6999999999989</v>
      </c>
      <c r="U3539" s="2">
        <f>Sales_Data[[#This Row],[Profit]]/Sales_Data[[#This Row],[Net Sales]]</f>
        <v>0.22787415301955288</v>
      </c>
      <c r="V3539">
        <f>YEAR(Sales_Data[[#This Row],[Order_Date]])</f>
        <v>2025</v>
      </c>
      <c r="W3539" t="str">
        <f>TEXT(Sales_Data[[#This Row],[Order_Date]],"mmm")</f>
        <v>May</v>
      </c>
      <c r="X3539">
        <f>MONTH(Sales_Data[[#This Row],[Order_Date]])</f>
        <v>5</v>
      </c>
      <c r="Y3539" t="str">
        <f>"Q"&amp;ROUNDUP(MONTH(Sales_Data[[#This Row],[Order_Date]])/3,0)</f>
        <v>Q2</v>
      </c>
    </row>
    <row r="3540" spans="1:25" x14ac:dyDescent="0.3">
      <c r="A3540" t="s">
        <v>5190</v>
      </c>
      <c r="B3540" s="1">
        <v>45720</v>
      </c>
      <c r="C3540" t="s">
        <v>3747</v>
      </c>
      <c r="D3540" t="s">
        <v>393</v>
      </c>
      <c r="E3540" t="s">
        <v>19</v>
      </c>
      <c r="F3540" t="s">
        <v>81</v>
      </c>
      <c r="G3540" t="s">
        <v>67</v>
      </c>
      <c r="H3540" t="s">
        <v>88</v>
      </c>
      <c r="I3540" t="s">
        <v>157</v>
      </c>
      <c r="J3540">
        <v>3</v>
      </c>
      <c r="K3540">
        <v>17655.71</v>
      </c>
      <c r="L3540">
        <v>0.05</v>
      </c>
      <c r="M3540">
        <v>36056.080000000002</v>
      </c>
      <c r="N3540" t="s">
        <v>70</v>
      </c>
      <c r="O3540" t="s">
        <v>35</v>
      </c>
      <c r="P3540" t="s">
        <v>44</v>
      </c>
      <c r="Q3540">
        <f>Sales_Data[[#This Row],[Quantity]]*Sales_Data[[#This Row],[Unit_Price]]</f>
        <v>52967.13</v>
      </c>
      <c r="R3540">
        <f>Sales_Data[[#This Row],[Gross_Sales]]*Sales_Data[[#This Row],[Discount]]</f>
        <v>2648.3564999999999</v>
      </c>
      <c r="S3540">
        <f>Sales_Data[[#This Row],[Gross_Sales]]-Sales_Data[[#This Row],[Discount_Amount]]</f>
        <v>50318.773499999996</v>
      </c>
      <c r="T3540">
        <f>Sales_Data[[#This Row],[Net Sales]]-Sales_Data[[#This Row],[Cost]]</f>
        <v>14262.693499999994</v>
      </c>
      <c r="U3540" s="2">
        <f>Sales_Data[[#This Row],[Profit]]/Sales_Data[[#This Row],[Net Sales]]</f>
        <v>0.28344676366167781</v>
      </c>
      <c r="V3540">
        <f>YEAR(Sales_Data[[#This Row],[Order_Date]])</f>
        <v>2025</v>
      </c>
      <c r="W3540" t="str">
        <f>TEXT(Sales_Data[[#This Row],[Order_Date]],"mmm")</f>
        <v>Mar</v>
      </c>
      <c r="X3540">
        <f>MONTH(Sales_Data[[#This Row],[Order_Date]])</f>
        <v>3</v>
      </c>
      <c r="Y3540" t="str">
        <f>"Q"&amp;ROUNDUP(MONTH(Sales_Data[[#This Row],[Order_Date]])/3,0)</f>
        <v>Q1</v>
      </c>
    </row>
    <row r="3541" spans="1:25" x14ac:dyDescent="0.3">
      <c r="A3541" t="s">
        <v>5191</v>
      </c>
      <c r="B3541" s="1">
        <v>45951</v>
      </c>
      <c r="C3541" t="s">
        <v>1931</v>
      </c>
      <c r="D3541" t="s">
        <v>347</v>
      </c>
      <c r="E3541" t="s">
        <v>48</v>
      </c>
      <c r="F3541" t="s">
        <v>164</v>
      </c>
      <c r="G3541" t="s">
        <v>21</v>
      </c>
      <c r="H3541" t="s">
        <v>127</v>
      </c>
      <c r="I3541" t="s">
        <v>314</v>
      </c>
      <c r="J3541">
        <v>1</v>
      </c>
      <c r="K3541">
        <v>35936.050000000003</v>
      </c>
      <c r="L3541">
        <v>0.1</v>
      </c>
      <c r="M3541">
        <v>21402.06</v>
      </c>
      <c r="N3541" t="s">
        <v>70</v>
      </c>
      <c r="O3541" t="s">
        <v>35</v>
      </c>
      <c r="P3541" t="s">
        <v>71</v>
      </c>
      <c r="Q3541">
        <f>Sales_Data[[#This Row],[Quantity]]*Sales_Data[[#This Row],[Unit_Price]]</f>
        <v>35936.050000000003</v>
      </c>
      <c r="R3541">
        <f>Sales_Data[[#This Row],[Gross_Sales]]*Sales_Data[[#This Row],[Discount]]</f>
        <v>3593.6050000000005</v>
      </c>
      <c r="S3541">
        <f>Sales_Data[[#This Row],[Gross_Sales]]-Sales_Data[[#This Row],[Discount_Amount]]</f>
        <v>32342.445000000003</v>
      </c>
      <c r="T3541">
        <f>Sales_Data[[#This Row],[Net Sales]]-Sales_Data[[#This Row],[Cost]]</f>
        <v>10940.385000000002</v>
      </c>
      <c r="U3541" s="2">
        <f>Sales_Data[[#This Row],[Profit]]/Sales_Data[[#This Row],[Net Sales]]</f>
        <v>0.33826709761738794</v>
      </c>
      <c r="V3541">
        <f>YEAR(Sales_Data[[#This Row],[Order_Date]])</f>
        <v>2025</v>
      </c>
      <c r="W3541" t="str">
        <f>TEXT(Sales_Data[[#This Row],[Order_Date]],"mmm")</f>
        <v>Oct</v>
      </c>
      <c r="X3541">
        <f>MONTH(Sales_Data[[#This Row],[Order_Date]])</f>
        <v>10</v>
      </c>
      <c r="Y3541" t="str">
        <f>"Q"&amp;ROUNDUP(MONTH(Sales_Data[[#This Row],[Order_Date]])/3,0)</f>
        <v>Q4</v>
      </c>
    </row>
    <row r="3542" spans="1:25" x14ac:dyDescent="0.3">
      <c r="A3542" t="s">
        <v>5192</v>
      </c>
      <c r="B3542" s="1">
        <v>45980</v>
      </c>
      <c r="C3542" t="s">
        <v>3029</v>
      </c>
      <c r="D3542" t="s">
        <v>366</v>
      </c>
      <c r="E3542" t="s">
        <v>30</v>
      </c>
      <c r="F3542" t="s">
        <v>31</v>
      </c>
      <c r="G3542" t="s">
        <v>75</v>
      </c>
      <c r="H3542" t="s">
        <v>114</v>
      </c>
      <c r="I3542" t="s">
        <v>206</v>
      </c>
      <c r="J3542">
        <v>2</v>
      </c>
      <c r="K3542">
        <v>1401.73</v>
      </c>
      <c r="L3542">
        <v>0.05</v>
      </c>
      <c r="M3542">
        <v>1941.6</v>
      </c>
      <c r="N3542" t="s">
        <v>70</v>
      </c>
      <c r="O3542" t="s">
        <v>25</v>
      </c>
      <c r="P3542" t="s">
        <v>71</v>
      </c>
      <c r="Q3542">
        <f>Sales_Data[[#This Row],[Quantity]]*Sales_Data[[#This Row],[Unit_Price]]</f>
        <v>2803.46</v>
      </c>
      <c r="R3542">
        <f>Sales_Data[[#This Row],[Gross_Sales]]*Sales_Data[[#This Row],[Discount]]</f>
        <v>140.173</v>
      </c>
      <c r="S3542">
        <f>Sales_Data[[#This Row],[Gross_Sales]]-Sales_Data[[#This Row],[Discount_Amount]]</f>
        <v>2663.2870000000003</v>
      </c>
      <c r="T3542">
        <f>Sales_Data[[#This Row],[Net Sales]]-Sales_Data[[#This Row],[Cost]]</f>
        <v>721.68700000000035</v>
      </c>
      <c r="U3542" s="2">
        <f>Sales_Data[[#This Row],[Profit]]/Sales_Data[[#This Row],[Net Sales]]</f>
        <v>0.27097605327552016</v>
      </c>
      <c r="V3542">
        <f>YEAR(Sales_Data[[#This Row],[Order_Date]])</f>
        <v>2025</v>
      </c>
      <c r="W3542" t="str">
        <f>TEXT(Sales_Data[[#This Row],[Order_Date]],"mmm")</f>
        <v>Nov</v>
      </c>
      <c r="X3542">
        <f>MONTH(Sales_Data[[#This Row],[Order_Date]])</f>
        <v>11</v>
      </c>
      <c r="Y3542" t="str">
        <f>"Q"&amp;ROUNDUP(MONTH(Sales_Data[[#This Row],[Order_Date]])/3,0)</f>
        <v>Q4</v>
      </c>
    </row>
    <row r="3543" spans="1:25" x14ac:dyDescent="0.3">
      <c r="A3543" t="s">
        <v>5193</v>
      </c>
      <c r="B3543" s="1">
        <v>45982</v>
      </c>
      <c r="C3543" t="s">
        <v>2624</v>
      </c>
      <c r="D3543" t="s">
        <v>433</v>
      </c>
      <c r="E3543" t="s">
        <v>39</v>
      </c>
      <c r="F3543" t="s">
        <v>202</v>
      </c>
      <c r="G3543" t="s">
        <v>21</v>
      </c>
      <c r="H3543" t="s">
        <v>230</v>
      </c>
      <c r="I3543" t="s">
        <v>231</v>
      </c>
      <c r="J3543">
        <v>1</v>
      </c>
      <c r="K3543">
        <v>1664.98</v>
      </c>
      <c r="L3543">
        <v>0</v>
      </c>
      <c r="M3543">
        <v>1135.6300000000001</v>
      </c>
      <c r="N3543" t="s">
        <v>24</v>
      </c>
      <c r="O3543" t="s">
        <v>25</v>
      </c>
      <c r="P3543" t="s">
        <v>26</v>
      </c>
      <c r="Q3543">
        <f>Sales_Data[[#This Row],[Quantity]]*Sales_Data[[#This Row],[Unit_Price]]</f>
        <v>1664.98</v>
      </c>
      <c r="R3543">
        <f>Sales_Data[[#This Row],[Gross_Sales]]*Sales_Data[[#This Row],[Discount]]</f>
        <v>0</v>
      </c>
      <c r="S3543">
        <f>Sales_Data[[#This Row],[Gross_Sales]]-Sales_Data[[#This Row],[Discount_Amount]]</f>
        <v>1664.98</v>
      </c>
      <c r="T3543">
        <f>Sales_Data[[#This Row],[Net Sales]]-Sales_Data[[#This Row],[Cost]]</f>
        <v>529.34999999999991</v>
      </c>
      <c r="U3543" s="2">
        <f>Sales_Data[[#This Row],[Profit]]/Sales_Data[[#This Row],[Net Sales]]</f>
        <v>0.31793174692789095</v>
      </c>
      <c r="V3543">
        <f>YEAR(Sales_Data[[#This Row],[Order_Date]])</f>
        <v>2025</v>
      </c>
      <c r="W3543" t="str">
        <f>TEXT(Sales_Data[[#This Row],[Order_Date]],"mmm")</f>
        <v>Nov</v>
      </c>
      <c r="X3543">
        <f>MONTH(Sales_Data[[#This Row],[Order_Date]])</f>
        <v>11</v>
      </c>
      <c r="Y3543" t="str">
        <f>"Q"&amp;ROUNDUP(MONTH(Sales_Data[[#This Row],[Order_Date]])/3,0)</f>
        <v>Q4</v>
      </c>
    </row>
    <row r="3544" spans="1:25" x14ac:dyDescent="0.3">
      <c r="A3544" t="s">
        <v>5194</v>
      </c>
      <c r="B3544" s="1">
        <v>45670</v>
      </c>
      <c r="C3544" t="s">
        <v>4803</v>
      </c>
      <c r="D3544" t="s">
        <v>387</v>
      </c>
      <c r="E3544" t="s">
        <v>48</v>
      </c>
      <c r="F3544" t="s">
        <v>132</v>
      </c>
      <c r="G3544" t="s">
        <v>41</v>
      </c>
      <c r="H3544" t="s">
        <v>147</v>
      </c>
      <c r="I3544" t="s">
        <v>148</v>
      </c>
      <c r="J3544">
        <v>3</v>
      </c>
      <c r="K3544">
        <v>10497.63</v>
      </c>
      <c r="L3544">
        <v>0.1</v>
      </c>
      <c r="M3544">
        <v>20890.66</v>
      </c>
      <c r="N3544" t="s">
        <v>52</v>
      </c>
      <c r="O3544" t="s">
        <v>53</v>
      </c>
      <c r="P3544" t="s">
        <v>44</v>
      </c>
      <c r="Q3544">
        <f>Sales_Data[[#This Row],[Quantity]]*Sales_Data[[#This Row],[Unit_Price]]</f>
        <v>31492.89</v>
      </c>
      <c r="R3544">
        <f>Sales_Data[[#This Row],[Gross_Sales]]*Sales_Data[[#This Row],[Discount]]</f>
        <v>3149.2890000000002</v>
      </c>
      <c r="S3544">
        <f>Sales_Data[[#This Row],[Gross_Sales]]-Sales_Data[[#This Row],[Discount_Amount]]</f>
        <v>28343.600999999999</v>
      </c>
      <c r="T3544">
        <f>Sales_Data[[#This Row],[Net Sales]]-Sales_Data[[#This Row],[Cost]]</f>
        <v>7452.9409999999989</v>
      </c>
      <c r="U3544" s="2">
        <f>Sales_Data[[#This Row],[Profit]]/Sales_Data[[#This Row],[Net Sales]]</f>
        <v>0.26294968659769091</v>
      </c>
      <c r="V3544">
        <f>YEAR(Sales_Data[[#This Row],[Order_Date]])</f>
        <v>2025</v>
      </c>
      <c r="W3544" t="str">
        <f>TEXT(Sales_Data[[#This Row],[Order_Date]],"mmm")</f>
        <v>Jan</v>
      </c>
      <c r="X3544">
        <f>MONTH(Sales_Data[[#This Row],[Order_Date]])</f>
        <v>1</v>
      </c>
      <c r="Y3544" t="str">
        <f>"Q"&amp;ROUNDUP(MONTH(Sales_Data[[#This Row],[Order_Date]])/3,0)</f>
        <v>Q1</v>
      </c>
    </row>
    <row r="3545" spans="1:25" x14ac:dyDescent="0.3">
      <c r="A3545" t="s">
        <v>5195</v>
      </c>
      <c r="B3545" s="1">
        <v>45846</v>
      </c>
      <c r="C3545" t="s">
        <v>1794</v>
      </c>
      <c r="D3545" t="s">
        <v>100</v>
      </c>
      <c r="E3545" t="s">
        <v>19</v>
      </c>
      <c r="F3545" t="s">
        <v>81</v>
      </c>
      <c r="G3545" t="s">
        <v>21</v>
      </c>
      <c r="H3545" t="s">
        <v>22</v>
      </c>
      <c r="I3545" t="s">
        <v>23</v>
      </c>
      <c r="J3545">
        <v>1</v>
      </c>
      <c r="K3545">
        <v>8535.74</v>
      </c>
      <c r="L3545">
        <v>0</v>
      </c>
      <c r="M3545">
        <v>5972.37</v>
      </c>
      <c r="N3545" t="s">
        <v>83</v>
      </c>
      <c r="O3545" t="s">
        <v>53</v>
      </c>
      <c r="P3545" t="s">
        <v>71</v>
      </c>
      <c r="Q3545">
        <f>Sales_Data[[#This Row],[Quantity]]*Sales_Data[[#This Row],[Unit_Price]]</f>
        <v>8535.74</v>
      </c>
      <c r="R3545">
        <f>Sales_Data[[#This Row],[Gross_Sales]]*Sales_Data[[#This Row],[Discount]]</f>
        <v>0</v>
      </c>
      <c r="S3545">
        <f>Sales_Data[[#This Row],[Gross_Sales]]-Sales_Data[[#This Row],[Discount_Amount]]</f>
        <v>8535.74</v>
      </c>
      <c r="T3545">
        <f>Sales_Data[[#This Row],[Net Sales]]-Sales_Data[[#This Row],[Cost]]</f>
        <v>2563.37</v>
      </c>
      <c r="U3545" s="2">
        <f>Sales_Data[[#This Row],[Profit]]/Sales_Data[[#This Row],[Net Sales]]</f>
        <v>0.3003102250068535</v>
      </c>
      <c r="V3545">
        <f>YEAR(Sales_Data[[#This Row],[Order_Date]])</f>
        <v>2025</v>
      </c>
      <c r="W3545" t="str">
        <f>TEXT(Sales_Data[[#This Row],[Order_Date]],"mmm")</f>
        <v>Jul</v>
      </c>
      <c r="X3545">
        <f>MONTH(Sales_Data[[#This Row],[Order_Date]])</f>
        <v>7</v>
      </c>
      <c r="Y3545" t="str">
        <f>"Q"&amp;ROUNDUP(MONTH(Sales_Data[[#This Row],[Order_Date]])/3,0)</f>
        <v>Q3</v>
      </c>
    </row>
    <row r="3546" spans="1:25" x14ac:dyDescent="0.3">
      <c r="A3546" t="s">
        <v>5196</v>
      </c>
      <c r="B3546" s="1">
        <v>45944</v>
      </c>
      <c r="C3546" t="s">
        <v>2439</v>
      </c>
      <c r="D3546" t="s">
        <v>80</v>
      </c>
      <c r="E3546" t="s">
        <v>19</v>
      </c>
      <c r="F3546" t="s">
        <v>57</v>
      </c>
      <c r="G3546" t="s">
        <v>67</v>
      </c>
      <c r="H3546" t="s">
        <v>121</v>
      </c>
      <c r="I3546" t="s">
        <v>142</v>
      </c>
      <c r="J3546">
        <v>1</v>
      </c>
      <c r="K3546">
        <v>1079.33</v>
      </c>
      <c r="L3546">
        <v>0.05</v>
      </c>
      <c r="M3546">
        <v>647.45000000000005</v>
      </c>
      <c r="N3546" t="s">
        <v>24</v>
      </c>
      <c r="O3546" t="s">
        <v>35</v>
      </c>
      <c r="P3546" t="s">
        <v>71</v>
      </c>
      <c r="Q3546">
        <f>Sales_Data[[#This Row],[Quantity]]*Sales_Data[[#This Row],[Unit_Price]]</f>
        <v>1079.33</v>
      </c>
      <c r="R3546">
        <f>Sales_Data[[#This Row],[Gross_Sales]]*Sales_Data[[#This Row],[Discount]]</f>
        <v>53.966499999999996</v>
      </c>
      <c r="S3546">
        <f>Sales_Data[[#This Row],[Gross_Sales]]-Sales_Data[[#This Row],[Discount_Amount]]</f>
        <v>1025.3634999999999</v>
      </c>
      <c r="T3546">
        <f>Sales_Data[[#This Row],[Net Sales]]-Sales_Data[[#This Row],[Cost]]</f>
        <v>377.91349999999989</v>
      </c>
      <c r="U3546" s="2">
        <f>Sales_Data[[#This Row],[Profit]]/Sales_Data[[#This Row],[Net Sales]]</f>
        <v>0.36856539168792329</v>
      </c>
      <c r="V3546">
        <f>YEAR(Sales_Data[[#This Row],[Order_Date]])</f>
        <v>2025</v>
      </c>
      <c r="W3546" t="str">
        <f>TEXT(Sales_Data[[#This Row],[Order_Date]],"mmm")</f>
        <v>Oct</v>
      </c>
      <c r="X3546">
        <f>MONTH(Sales_Data[[#This Row],[Order_Date]])</f>
        <v>10</v>
      </c>
      <c r="Y3546" t="str">
        <f>"Q"&amp;ROUNDUP(MONTH(Sales_Data[[#This Row],[Order_Date]])/3,0)</f>
        <v>Q4</v>
      </c>
    </row>
    <row r="3547" spans="1:25" x14ac:dyDescent="0.3">
      <c r="A3547" t="s">
        <v>5197</v>
      </c>
      <c r="B3547" s="1">
        <v>45865</v>
      </c>
      <c r="C3547" t="s">
        <v>1001</v>
      </c>
      <c r="D3547" t="s">
        <v>1171</v>
      </c>
      <c r="E3547" t="s">
        <v>119</v>
      </c>
      <c r="F3547" t="s">
        <v>184</v>
      </c>
      <c r="G3547" t="s">
        <v>32</v>
      </c>
      <c r="H3547" t="s">
        <v>50</v>
      </c>
      <c r="I3547" t="s">
        <v>58</v>
      </c>
      <c r="J3547">
        <v>4</v>
      </c>
      <c r="K3547">
        <v>4282.88</v>
      </c>
      <c r="L3547">
        <v>0.05</v>
      </c>
      <c r="M3547">
        <v>14289.98</v>
      </c>
      <c r="N3547" t="s">
        <v>70</v>
      </c>
      <c r="O3547" t="s">
        <v>35</v>
      </c>
      <c r="P3547" t="s">
        <v>44</v>
      </c>
      <c r="Q3547">
        <f>Sales_Data[[#This Row],[Quantity]]*Sales_Data[[#This Row],[Unit_Price]]</f>
        <v>17131.52</v>
      </c>
      <c r="R3547">
        <f>Sales_Data[[#This Row],[Gross_Sales]]*Sales_Data[[#This Row],[Discount]]</f>
        <v>856.57600000000002</v>
      </c>
      <c r="S3547">
        <f>Sales_Data[[#This Row],[Gross_Sales]]-Sales_Data[[#This Row],[Discount_Amount]]</f>
        <v>16274.944</v>
      </c>
      <c r="T3547">
        <f>Sales_Data[[#This Row],[Net Sales]]-Sales_Data[[#This Row],[Cost]]</f>
        <v>1984.9639999999999</v>
      </c>
      <c r="U3547" s="2">
        <f>Sales_Data[[#This Row],[Profit]]/Sales_Data[[#This Row],[Net Sales]]</f>
        <v>0.12196441351810489</v>
      </c>
      <c r="V3547">
        <f>YEAR(Sales_Data[[#This Row],[Order_Date]])</f>
        <v>2025</v>
      </c>
      <c r="W3547" t="str">
        <f>TEXT(Sales_Data[[#This Row],[Order_Date]],"mmm")</f>
        <v>Jul</v>
      </c>
      <c r="X3547">
        <f>MONTH(Sales_Data[[#This Row],[Order_Date]])</f>
        <v>7</v>
      </c>
      <c r="Y3547" t="str">
        <f>"Q"&amp;ROUNDUP(MONTH(Sales_Data[[#This Row],[Order_Date]])/3,0)</f>
        <v>Q3</v>
      </c>
    </row>
    <row r="3548" spans="1:25" x14ac:dyDescent="0.3">
      <c r="A3548" t="s">
        <v>5198</v>
      </c>
      <c r="B3548" s="1">
        <v>45771</v>
      </c>
      <c r="C3548" t="s">
        <v>3232</v>
      </c>
      <c r="D3548" t="s">
        <v>817</v>
      </c>
      <c r="E3548" t="s">
        <v>48</v>
      </c>
      <c r="F3548" t="s">
        <v>49</v>
      </c>
      <c r="G3548" t="s">
        <v>21</v>
      </c>
      <c r="H3548" t="s">
        <v>127</v>
      </c>
      <c r="I3548" t="s">
        <v>314</v>
      </c>
      <c r="J3548">
        <v>1</v>
      </c>
      <c r="K3548">
        <v>64263.7</v>
      </c>
      <c r="L3548">
        <v>0.05</v>
      </c>
      <c r="M3548">
        <v>44959.74</v>
      </c>
      <c r="N3548" t="s">
        <v>109</v>
      </c>
      <c r="O3548" t="s">
        <v>35</v>
      </c>
      <c r="P3548" t="s">
        <v>44</v>
      </c>
      <c r="Q3548">
        <f>Sales_Data[[#This Row],[Quantity]]*Sales_Data[[#This Row],[Unit_Price]]</f>
        <v>64263.7</v>
      </c>
      <c r="R3548">
        <f>Sales_Data[[#This Row],[Gross_Sales]]*Sales_Data[[#This Row],[Discount]]</f>
        <v>3213.1849999999999</v>
      </c>
      <c r="S3548">
        <f>Sales_Data[[#This Row],[Gross_Sales]]-Sales_Data[[#This Row],[Discount_Amount]]</f>
        <v>61050.514999999999</v>
      </c>
      <c r="T3548">
        <f>Sales_Data[[#This Row],[Net Sales]]-Sales_Data[[#This Row],[Cost]]</f>
        <v>16090.775000000001</v>
      </c>
      <c r="U3548" s="2">
        <f>Sales_Data[[#This Row],[Profit]]/Sales_Data[[#This Row],[Net Sales]]</f>
        <v>0.26356493471021503</v>
      </c>
      <c r="V3548">
        <f>YEAR(Sales_Data[[#This Row],[Order_Date]])</f>
        <v>2025</v>
      </c>
      <c r="W3548" t="str">
        <f>TEXT(Sales_Data[[#This Row],[Order_Date]],"mmm")</f>
        <v>Apr</v>
      </c>
      <c r="X3548">
        <f>MONTH(Sales_Data[[#This Row],[Order_Date]])</f>
        <v>4</v>
      </c>
      <c r="Y3548" t="str">
        <f>"Q"&amp;ROUNDUP(MONTH(Sales_Data[[#This Row],[Order_Date]])/3,0)</f>
        <v>Q2</v>
      </c>
    </row>
    <row r="3549" spans="1:25" x14ac:dyDescent="0.3">
      <c r="A3549" t="s">
        <v>5199</v>
      </c>
      <c r="B3549" s="1">
        <v>45679</v>
      </c>
      <c r="C3549" t="s">
        <v>689</v>
      </c>
      <c r="D3549" t="s">
        <v>546</v>
      </c>
      <c r="E3549" t="s">
        <v>119</v>
      </c>
      <c r="F3549" t="s">
        <v>538</v>
      </c>
      <c r="G3549" t="s">
        <v>67</v>
      </c>
      <c r="H3549" t="s">
        <v>88</v>
      </c>
      <c r="I3549" t="s">
        <v>157</v>
      </c>
      <c r="J3549">
        <v>1</v>
      </c>
      <c r="K3549">
        <v>6195.91</v>
      </c>
      <c r="L3549">
        <v>0.1</v>
      </c>
      <c r="M3549">
        <v>4636.84</v>
      </c>
      <c r="N3549" t="s">
        <v>70</v>
      </c>
      <c r="O3549" t="s">
        <v>53</v>
      </c>
      <c r="P3549" t="s">
        <v>44</v>
      </c>
      <c r="Q3549">
        <f>Sales_Data[[#This Row],[Quantity]]*Sales_Data[[#This Row],[Unit_Price]]</f>
        <v>6195.91</v>
      </c>
      <c r="R3549">
        <f>Sales_Data[[#This Row],[Gross_Sales]]*Sales_Data[[#This Row],[Discount]]</f>
        <v>619.59100000000001</v>
      </c>
      <c r="S3549">
        <f>Sales_Data[[#This Row],[Gross_Sales]]-Sales_Data[[#This Row],[Discount_Amount]]</f>
        <v>5576.3189999999995</v>
      </c>
      <c r="T3549">
        <f>Sales_Data[[#This Row],[Net Sales]]-Sales_Data[[#This Row],[Cost]]</f>
        <v>939.47899999999936</v>
      </c>
      <c r="U3549" s="2">
        <f>Sales_Data[[#This Row],[Profit]]/Sales_Data[[#This Row],[Net Sales]]</f>
        <v>0.16847655236366488</v>
      </c>
      <c r="V3549">
        <f>YEAR(Sales_Data[[#This Row],[Order_Date]])</f>
        <v>2025</v>
      </c>
      <c r="W3549" t="str">
        <f>TEXT(Sales_Data[[#This Row],[Order_Date]],"mmm")</f>
        <v>Jan</v>
      </c>
      <c r="X3549">
        <f>MONTH(Sales_Data[[#This Row],[Order_Date]])</f>
        <v>1</v>
      </c>
      <c r="Y3549" t="str">
        <f>"Q"&amp;ROUNDUP(MONTH(Sales_Data[[#This Row],[Order_Date]])/3,0)</f>
        <v>Q1</v>
      </c>
    </row>
    <row r="3550" spans="1:25" x14ac:dyDescent="0.3">
      <c r="A3550" t="s">
        <v>5200</v>
      </c>
      <c r="B3550" s="1">
        <v>46006</v>
      </c>
      <c r="C3550" t="s">
        <v>710</v>
      </c>
      <c r="D3550" t="s">
        <v>313</v>
      </c>
      <c r="E3550" t="s">
        <v>19</v>
      </c>
      <c r="F3550" t="s">
        <v>20</v>
      </c>
      <c r="G3550" t="s">
        <v>21</v>
      </c>
      <c r="H3550" t="s">
        <v>230</v>
      </c>
      <c r="I3550" t="s">
        <v>328</v>
      </c>
      <c r="J3550">
        <v>1</v>
      </c>
      <c r="K3550">
        <v>13844.3</v>
      </c>
      <c r="L3550">
        <v>0.05</v>
      </c>
      <c r="M3550">
        <v>8551.39</v>
      </c>
      <c r="N3550" t="s">
        <v>24</v>
      </c>
      <c r="O3550" t="s">
        <v>25</v>
      </c>
      <c r="P3550" t="s">
        <v>26</v>
      </c>
      <c r="Q3550">
        <f>Sales_Data[[#This Row],[Quantity]]*Sales_Data[[#This Row],[Unit_Price]]</f>
        <v>13844.3</v>
      </c>
      <c r="R3550">
        <f>Sales_Data[[#This Row],[Gross_Sales]]*Sales_Data[[#This Row],[Discount]]</f>
        <v>692.21500000000003</v>
      </c>
      <c r="S3550">
        <f>Sales_Data[[#This Row],[Gross_Sales]]-Sales_Data[[#This Row],[Discount_Amount]]</f>
        <v>13152.084999999999</v>
      </c>
      <c r="T3550">
        <f>Sales_Data[[#This Row],[Net Sales]]-Sales_Data[[#This Row],[Cost]]</f>
        <v>4600.6949999999997</v>
      </c>
      <c r="U3550" s="2">
        <f>Sales_Data[[#This Row],[Profit]]/Sales_Data[[#This Row],[Net Sales]]</f>
        <v>0.34980727390371946</v>
      </c>
      <c r="V3550">
        <f>YEAR(Sales_Data[[#This Row],[Order_Date]])</f>
        <v>2025</v>
      </c>
      <c r="W3550" t="str">
        <f>TEXT(Sales_Data[[#This Row],[Order_Date]],"mmm")</f>
        <v>Dec</v>
      </c>
      <c r="X3550">
        <f>MONTH(Sales_Data[[#This Row],[Order_Date]])</f>
        <v>12</v>
      </c>
      <c r="Y3550" t="str">
        <f>"Q"&amp;ROUNDUP(MONTH(Sales_Data[[#This Row],[Order_Date]])/3,0)</f>
        <v>Q4</v>
      </c>
    </row>
    <row r="3551" spans="1:25" x14ac:dyDescent="0.3">
      <c r="A3551" t="s">
        <v>5201</v>
      </c>
      <c r="B3551" s="1">
        <v>45871</v>
      </c>
      <c r="C3551" t="s">
        <v>5202</v>
      </c>
      <c r="D3551" t="s">
        <v>615</v>
      </c>
      <c r="E3551" t="s">
        <v>19</v>
      </c>
      <c r="F3551" t="s">
        <v>66</v>
      </c>
      <c r="G3551" t="s">
        <v>21</v>
      </c>
      <c r="H3551" t="s">
        <v>127</v>
      </c>
      <c r="I3551" t="s">
        <v>342</v>
      </c>
      <c r="J3551">
        <v>2</v>
      </c>
      <c r="K3551">
        <v>2758.79</v>
      </c>
      <c r="L3551">
        <v>0.1</v>
      </c>
      <c r="M3551">
        <v>3864.78</v>
      </c>
      <c r="N3551" t="s">
        <v>24</v>
      </c>
      <c r="O3551" t="s">
        <v>35</v>
      </c>
      <c r="P3551" t="s">
        <v>44</v>
      </c>
      <c r="Q3551">
        <f>Sales_Data[[#This Row],[Quantity]]*Sales_Data[[#This Row],[Unit_Price]]</f>
        <v>5517.58</v>
      </c>
      <c r="R3551">
        <f>Sales_Data[[#This Row],[Gross_Sales]]*Sales_Data[[#This Row],[Discount]]</f>
        <v>551.75800000000004</v>
      </c>
      <c r="S3551">
        <f>Sales_Data[[#This Row],[Gross_Sales]]-Sales_Data[[#This Row],[Discount_Amount]]</f>
        <v>4965.8220000000001</v>
      </c>
      <c r="T3551">
        <f>Sales_Data[[#This Row],[Net Sales]]-Sales_Data[[#This Row],[Cost]]</f>
        <v>1101.0419999999999</v>
      </c>
      <c r="U3551" s="2">
        <f>Sales_Data[[#This Row],[Profit]]/Sales_Data[[#This Row],[Net Sales]]</f>
        <v>0.22172401668847572</v>
      </c>
      <c r="V3551">
        <f>YEAR(Sales_Data[[#This Row],[Order_Date]])</f>
        <v>2025</v>
      </c>
      <c r="W3551" t="str">
        <f>TEXT(Sales_Data[[#This Row],[Order_Date]],"mmm")</f>
        <v>Aug</v>
      </c>
      <c r="X3551">
        <f>MONTH(Sales_Data[[#This Row],[Order_Date]])</f>
        <v>8</v>
      </c>
      <c r="Y3551" t="str">
        <f>"Q"&amp;ROUNDUP(MONTH(Sales_Data[[#This Row],[Order_Date]])/3,0)</f>
        <v>Q3</v>
      </c>
    </row>
    <row r="3552" spans="1:25" x14ac:dyDescent="0.3">
      <c r="A3552" t="s">
        <v>5203</v>
      </c>
      <c r="B3552" s="1">
        <v>45828</v>
      </c>
      <c r="C3552" t="s">
        <v>1296</v>
      </c>
      <c r="D3552" t="s">
        <v>522</v>
      </c>
      <c r="E3552" t="s">
        <v>48</v>
      </c>
      <c r="F3552" t="s">
        <v>152</v>
      </c>
      <c r="G3552" t="s">
        <v>75</v>
      </c>
      <c r="H3552" t="s">
        <v>114</v>
      </c>
      <c r="I3552" t="s">
        <v>115</v>
      </c>
      <c r="J3552">
        <v>2</v>
      </c>
      <c r="K3552">
        <v>31541.9</v>
      </c>
      <c r="L3552">
        <v>0.1</v>
      </c>
      <c r="M3552">
        <v>42949.58</v>
      </c>
      <c r="N3552" t="s">
        <v>52</v>
      </c>
      <c r="O3552" t="s">
        <v>35</v>
      </c>
      <c r="P3552" t="s">
        <v>44</v>
      </c>
      <c r="Q3552">
        <f>Sales_Data[[#This Row],[Quantity]]*Sales_Data[[#This Row],[Unit_Price]]</f>
        <v>63083.8</v>
      </c>
      <c r="R3552">
        <f>Sales_Data[[#This Row],[Gross_Sales]]*Sales_Data[[#This Row],[Discount]]</f>
        <v>6308.380000000001</v>
      </c>
      <c r="S3552">
        <f>Sales_Data[[#This Row],[Gross_Sales]]-Sales_Data[[#This Row],[Discount_Amount]]</f>
        <v>56775.42</v>
      </c>
      <c r="T3552">
        <f>Sales_Data[[#This Row],[Net Sales]]-Sales_Data[[#This Row],[Cost]]</f>
        <v>13825.839999999997</v>
      </c>
      <c r="U3552" s="2">
        <f>Sales_Data[[#This Row],[Profit]]/Sales_Data[[#This Row],[Net Sales]]</f>
        <v>0.24351805763832302</v>
      </c>
      <c r="V3552">
        <f>YEAR(Sales_Data[[#This Row],[Order_Date]])</f>
        <v>2025</v>
      </c>
      <c r="W3552" t="str">
        <f>TEXT(Sales_Data[[#This Row],[Order_Date]],"mmm")</f>
        <v>Jun</v>
      </c>
      <c r="X3552">
        <f>MONTH(Sales_Data[[#This Row],[Order_Date]])</f>
        <v>6</v>
      </c>
      <c r="Y3552" t="str">
        <f>"Q"&amp;ROUNDUP(MONTH(Sales_Data[[#This Row],[Order_Date]])/3,0)</f>
        <v>Q2</v>
      </c>
    </row>
    <row r="3553" spans="1:25" x14ac:dyDescent="0.3">
      <c r="A3553" t="s">
        <v>5204</v>
      </c>
      <c r="B3553" s="1">
        <v>45980</v>
      </c>
      <c r="C3553" t="s">
        <v>2735</v>
      </c>
      <c r="D3553" t="s">
        <v>1452</v>
      </c>
      <c r="E3553" t="s">
        <v>39</v>
      </c>
      <c r="F3553" t="s">
        <v>96</v>
      </c>
      <c r="G3553" t="s">
        <v>75</v>
      </c>
      <c r="H3553" t="s">
        <v>76</v>
      </c>
      <c r="I3553" t="s">
        <v>77</v>
      </c>
      <c r="J3553">
        <v>2</v>
      </c>
      <c r="K3553">
        <v>2289.0700000000002</v>
      </c>
      <c r="L3553">
        <v>0.05</v>
      </c>
      <c r="M3553">
        <v>3774.86</v>
      </c>
      <c r="N3553" t="s">
        <v>52</v>
      </c>
      <c r="O3553" t="s">
        <v>35</v>
      </c>
      <c r="P3553" t="s">
        <v>44</v>
      </c>
      <c r="Q3553">
        <f>Sales_Data[[#This Row],[Quantity]]*Sales_Data[[#This Row],[Unit_Price]]</f>
        <v>4578.1400000000003</v>
      </c>
      <c r="R3553">
        <f>Sales_Data[[#This Row],[Gross_Sales]]*Sales_Data[[#This Row],[Discount]]</f>
        <v>228.90700000000004</v>
      </c>
      <c r="S3553">
        <f>Sales_Data[[#This Row],[Gross_Sales]]-Sales_Data[[#This Row],[Discount_Amount]]</f>
        <v>4349.2330000000002</v>
      </c>
      <c r="T3553">
        <f>Sales_Data[[#This Row],[Net Sales]]-Sales_Data[[#This Row],[Cost]]</f>
        <v>574.37300000000005</v>
      </c>
      <c r="U3553" s="2">
        <f>Sales_Data[[#This Row],[Profit]]/Sales_Data[[#This Row],[Net Sales]]</f>
        <v>0.13206305571580093</v>
      </c>
      <c r="V3553">
        <f>YEAR(Sales_Data[[#This Row],[Order_Date]])</f>
        <v>2025</v>
      </c>
      <c r="W3553" t="str">
        <f>TEXT(Sales_Data[[#This Row],[Order_Date]],"mmm")</f>
        <v>Nov</v>
      </c>
      <c r="X3553">
        <f>MONTH(Sales_Data[[#This Row],[Order_Date]])</f>
        <v>11</v>
      </c>
      <c r="Y3553" t="str">
        <f>"Q"&amp;ROUNDUP(MONTH(Sales_Data[[#This Row],[Order_Date]])/3,0)</f>
        <v>Q4</v>
      </c>
    </row>
    <row r="3554" spans="1:25" x14ac:dyDescent="0.3">
      <c r="A3554" t="s">
        <v>5205</v>
      </c>
      <c r="B3554" s="1">
        <v>45711</v>
      </c>
      <c r="C3554" t="s">
        <v>3192</v>
      </c>
      <c r="D3554" t="s">
        <v>624</v>
      </c>
      <c r="E3554" t="s">
        <v>119</v>
      </c>
      <c r="F3554" t="s">
        <v>146</v>
      </c>
      <c r="G3554" t="s">
        <v>21</v>
      </c>
      <c r="H3554" t="s">
        <v>22</v>
      </c>
      <c r="I3554" t="s">
        <v>62</v>
      </c>
      <c r="J3554">
        <v>3</v>
      </c>
      <c r="K3554">
        <v>8099.83</v>
      </c>
      <c r="L3554">
        <v>0.15</v>
      </c>
      <c r="M3554">
        <v>17121.36</v>
      </c>
      <c r="N3554" t="s">
        <v>52</v>
      </c>
      <c r="O3554" t="s">
        <v>25</v>
      </c>
      <c r="P3554" t="s">
        <v>26</v>
      </c>
      <c r="Q3554">
        <f>Sales_Data[[#This Row],[Quantity]]*Sales_Data[[#This Row],[Unit_Price]]</f>
        <v>24299.489999999998</v>
      </c>
      <c r="R3554">
        <f>Sales_Data[[#This Row],[Gross_Sales]]*Sales_Data[[#This Row],[Discount]]</f>
        <v>3644.9234999999994</v>
      </c>
      <c r="S3554">
        <f>Sales_Data[[#This Row],[Gross_Sales]]-Sales_Data[[#This Row],[Discount_Amount]]</f>
        <v>20654.566499999997</v>
      </c>
      <c r="T3554">
        <f>Sales_Data[[#This Row],[Net Sales]]-Sales_Data[[#This Row],[Cost]]</f>
        <v>3533.2064999999966</v>
      </c>
      <c r="U3554" s="2">
        <f>Sales_Data[[#This Row],[Profit]]/Sales_Data[[#This Row],[Net Sales]]</f>
        <v>0.17106176011972932</v>
      </c>
      <c r="V3554">
        <f>YEAR(Sales_Data[[#This Row],[Order_Date]])</f>
        <v>2025</v>
      </c>
      <c r="W3554" t="str">
        <f>TEXT(Sales_Data[[#This Row],[Order_Date]],"mmm")</f>
        <v>Feb</v>
      </c>
      <c r="X3554">
        <f>MONTH(Sales_Data[[#This Row],[Order_Date]])</f>
        <v>2</v>
      </c>
      <c r="Y3554" t="str">
        <f>"Q"&amp;ROUNDUP(MONTH(Sales_Data[[#This Row],[Order_Date]])/3,0)</f>
        <v>Q1</v>
      </c>
    </row>
    <row r="3555" spans="1:25" x14ac:dyDescent="0.3">
      <c r="A3555" t="s">
        <v>5206</v>
      </c>
      <c r="B3555" s="1">
        <v>45955</v>
      </c>
      <c r="C3555" t="s">
        <v>2780</v>
      </c>
      <c r="D3555" t="s">
        <v>18</v>
      </c>
      <c r="E3555" t="s">
        <v>19</v>
      </c>
      <c r="F3555" t="s">
        <v>57</v>
      </c>
      <c r="G3555" t="s">
        <v>41</v>
      </c>
      <c r="H3555" t="s">
        <v>42</v>
      </c>
      <c r="I3555" t="s">
        <v>82</v>
      </c>
      <c r="J3555">
        <v>1</v>
      </c>
      <c r="K3555">
        <v>3836.36</v>
      </c>
      <c r="L3555">
        <v>0.2</v>
      </c>
      <c r="M3555">
        <v>2232.62</v>
      </c>
      <c r="N3555" t="s">
        <v>52</v>
      </c>
      <c r="O3555" t="s">
        <v>35</v>
      </c>
      <c r="P3555" t="s">
        <v>71</v>
      </c>
      <c r="Q3555">
        <f>Sales_Data[[#This Row],[Quantity]]*Sales_Data[[#This Row],[Unit_Price]]</f>
        <v>3836.36</v>
      </c>
      <c r="R3555">
        <f>Sales_Data[[#This Row],[Gross_Sales]]*Sales_Data[[#This Row],[Discount]]</f>
        <v>767.27200000000005</v>
      </c>
      <c r="S3555">
        <f>Sales_Data[[#This Row],[Gross_Sales]]-Sales_Data[[#This Row],[Discount_Amount]]</f>
        <v>3069.0880000000002</v>
      </c>
      <c r="T3555">
        <f>Sales_Data[[#This Row],[Net Sales]]-Sales_Data[[#This Row],[Cost]]</f>
        <v>836.4680000000003</v>
      </c>
      <c r="U3555" s="2">
        <f>Sales_Data[[#This Row],[Profit]]/Sales_Data[[#This Row],[Net Sales]]</f>
        <v>0.27254611141811519</v>
      </c>
      <c r="V3555">
        <f>YEAR(Sales_Data[[#This Row],[Order_Date]])</f>
        <v>2025</v>
      </c>
      <c r="W3555" t="str">
        <f>TEXT(Sales_Data[[#This Row],[Order_Date]],"mmm")</f>
        <v>Oct</v>
      </c>
      <c r="X3555">
        <f>MONTH(Sales_Data[[#This Row],[Order_Date]])</f>
        <v>10</v>
      </c>
      <c r="Y3555" t="str">
        <f>"Q"&amp;ROUNDUP(MONTH(Sales_Data[[#This Row],[Order_Date]])/3,0)</f>
        <v>Q4</v>
      </c>
    </row>
    <row r="3556" spans="1:25" x14ac:dyDescent="0.3">
      <c r="A3556" t="s">
        <v>5207</v>
      </c>
      <c r="B3556" s="1">
        <v>45977</v>
      </c>
      <c r="C3556" t="s">
        <v>5208</v>
      </c>
      <c r="D3556" t="s">
        <v>170</v>
      </c>
      <c r="E3556" t="s">
        <v>48</v>
      </c>
      <c r="F3556" t="s">
        <v>49</v>
      </c>
      <c r="G3556" t="s">
        <v>41</v>
      </c>
      <c r="H3556" t="s">
        <v>42</v>
      </c>
      <c r="I3556" t="s">
        <v>43</v>
      </c>
      <c r="J3556">
        <v>2</v>
      </c>
      <c r="K3556">
        <v>30629.57</v>
      </c>
      <c r="L3556">
        <v>0.1</v>
      </c>
      <c r="M3556">
        <v>45568.639999999999</v>
      </c>
      <c r="N3556" t="s">
        <v>109</v>
      </c>
      <c r="O3556" t="s">
        <v>35</v>
      </c>
      <c r="P3556" t="s">
        <v>44</v>
      </c>
      <c r="Q3556">
        <f>Sales_Data[[#This Row],[Quantity]]*Sales_Data[[#This Row],[Unit_Price]]</f>
        <v>61259.14</v>
      </c>
      <c r="R3556">
        <f>Sales_Data[[#This Row],[Gross_Sales]]*Sales_Data[[#This Row],[Discount]]</f>
        <v>6125.9140000000007</v>
      </c>
      <c r="S3556">
        <f>Sales_Data[[#This Row],[Gross_Sales]]-Sales_Data[[#This Row],[Discount_Amount]]</f>
        <v>55133.225999999995</v>
      </c>
      <c r="T3556">
        <f>Sales_Data[[#This Row],[Net Sales]]-Sales_Data[[#This Row],[Cost]]</f>
        <v>9564.5859999999957</v>
      </c>
      <c r="U3556" s="2">
        <f>Sales_Data[[#This Row],[Profit]]/Sales_Data[[#This Row],[Net Sales]]</f>
        <v>0.17348134136028964</v>
      </c>
      <c r="V3556">
        <f>YEAR(Sales_Data[[#This Row],[Order_Date]])</f>
        <v>2025</v>
      </c>
      <c r="W3556" t="str">
        <f>TEXT(Sales_Data[[#This Row],[Order_Date]],"mmm")</f>
        <v>Nov</v>
      </c>
      <c r="X3556">
        <f>MONTH(Sales_Data[[#This Row],[Order_Date]])</f>
        <v>11</v>
      </c>
      <c r="Y3556" t="str">
        <f>"Q"&amp;ROUNDUP(MONTH(Sales_Data[[#This Row],[Order_Date]])/3,0)</f>
        <v>Q4</v>
      </c>
    </row>
    <row r="3557" spans="1:25" x14ac:dyDescent="0.3">
      <c r="A3557" t="s">
        <v>5209</v>
      </c>
      <c r="B3557" s="1">
        <v>45783</v>
      </c>
      <c r="C3557" t="s">
        <v>159</v>
      </c>
      <c r="D3557" t="s">
        <v>669</v>
      </c>
      <c r="E3557" t="s">
        <v>39</v>
      </c>
      <c r="F3557" t="s">
        <v>107</v>
      </c>
      <c r="G3557" t="s">
        <v>67</v>
      </c>
      <c r="H3557" t="s">
        <v>121</v>
      </c>
      <c r="I3557" t="s">
        <v>142</v>
      </c>
      <c r="J3557">
        <v>2</v>
      </c>
      <c r="K3557">
        <v>4281.1099999999997</v>
      </c>
      <c r="L3557">
        <v>0</v>
      </c>
      <c r="M3557">
        <v>6216.93</v>
      </c>
      <c r="N3557" t="s">
        <v>109</v>
      </c>
      <c r="O3557" t="s">
        <v>35</v>
      </c>
      <c r="P3557" t="s">
        <v>26</v>
      </c>
      <c r="Q3557">
        <f>Sales_Data[[#This Row],[Quantity]]*Sales_Data[[#This Row],[Unit_Price]]</f>
        <v>8562.2199999999993</v>
      </c>
      <c r="R3557">
        <f>Sales_Data[[#This Row],[Gross_Sales]]*Sales_Data[[#This Row],[Discount]]</f>
        <v>0</v>
      </c>
      <c r="S3557">
        <f>Sales_Data[[#This Row],[Gross_Sales]]-Sales_Data[[#This Row],[Discount_Amount]]</f>
        <v>8562.2199999999993</v>
      </c>
      <c r="T3557">
        <f>Sales_Data[[#This Row],[Net Sales]]-Sales_Data[[#This Row],[Cost]]</f>
        <v>2345.2899999999991</v>
      </c>
      <c r="U3557" s="2">
        <f>Sales_Data[[#This Row],[Profit]]/Sales_Data[[#This Row],[Net Sales]]</f>
        <v>0.27391143885581065</v>
      </c>
      <c r="V3557">
        <f>YEAR(Sales_Data[[#This Row],[Order_Date]])</f>
        <v>2025</v>
      </c>
      <c r="W3557" t="str">
        <f>TEXT(Sales_Data[[#This Row],[Order_Date]],"mmm")</f>
        <v>May</v>
      </c>
      <c r="X3557">
        <f>MONTH(Sales_Data[[#This Row],[Order_Date]])</f>
        <v>5</v>
      </c>
      <c r="Y3557" t="str">
        <f>"Q"&amp;ROUNDUP(MONTH(Sales_Data[[#This Row],[Order_Date]])/3,0)</f>
        <v>Q2</v>
      </c>
    </row>
    <row r="3558" spans="1:25" x14ac:dyDescent="0.3">
      <c r="A3558" t="s">
        <v>5210</v>
      </c>
      <c r="B3558" s="1">
        <v>45934</v>
      </c>
      <c r="C3558" t="s">
        <v>3357</v>
      </c>
      <c r="D3558" t="s">
        <v>669</v>
      </c>
      <c r="E3558" t="s">
        <v>30</v>
      </c>
      <c r="F3558" t="s">
        <v>87</v>
      </c>
      <c r="G3558" t="s">
        <v>67</v>
      </c>
      <c r="H3558" t="s">
        <v>133</v>
      </c>
      <c r="I3558" t="s">
        <v>138</v>
      </c>
      <c r="J3558">
        <v>2</v>
      </c>
      <c r="K3558">
        <v>2691.7</v>
      </c>
      <c r="L3558">
        <v>0.05</v>
      </c>
      <c r="M3558">
        <v>4182.4799999999996</v>
      </c>
      <c r="N3558" t="s">
        <v>24</v>
      </c>
      <c r="O3558" t="s">
        <v>35</v>
      </c>
      <c r="P3558" t="s">
        <v>71</v>
      </c>
      <c r="Q3558">
        <f>Sales_Data[[#This Row],[Quantity]]*Sales_Data[[#This Row],[Unit_Price]]</f>
        <v>5383.4</v>
      </c>
      <c r="R3558">
        <f>Sales_Data[[#This Row],[Gross_Sales]]*Sales_Data[[#This Row],[Discount]]</f>
        <v>269.17</v>
      </c>
      <c r="S3558">
        <f>Sales_Data[[#This Row],[Gross_Sales]]-Sales_Data[[#This Row],[Discount_Amount]]</f>
        <v>5114.2299999999996</v>
      </c>
      <c r="T3558">
        <f>Sales_Data[[#This Row],[Net Sales]]-Sales_Data[[#This Row],[Cost]]</f>
        <v>931.75</v>
      </c>
      <c r="U3558" s="2">
        <f>Sales_Data[[#This Row],[Profit]]/Sales_Data[[#This Row],[Net Sales]]</f>
        <v>0.18218773891670889</v>
      </c>
      <c r="V3558">
        <f>YEAR(Sales_Data[[#This Row],[Order_Date]])</f>
        <v>2025</v>
      </c>
      <c r="W3558" t="str">
        <f>TEXT(Sales_Data[[#This Row],[Order_Date]],"mmm")</f>
        <v>Oct</v>
      </c>
      <c r="X3558">
        <f>MONTH(Sales_Data[[#This Row],[Order_Date]])</f>
        <v>10</v>
      </c>
      <c r="Y3558" t="str">
        <f>"Q"&amp;ROUNDUP(MONTH(Sales_Data[[#This Row],[Order_Date]])/3,0)</f>
        <v>Q4</v>
      </c>
    </row>
    <row r="3559" spans="1:25" x14ac:dyDescent="0.3">
      <c r="A3559" t="s">
        <v>5211</v>
      </c>
      <c r="B3559" s="1">
        <v>45861</v>
      </c>
      <c r="C3559" t="s">
        <v>5122</v>
      </c>
      <c r="D3559" t="s">
        <v>374</v>
      </c>
      <c r="E3559" t="s">
        <v>48</v>
      </c>
      <c r="F3559" t="s">
        <v>152</v>
      </c>
      <c r="G3559" t="s">
        <v>41</v>
      </c>
      <c r="H3559" t="s">
        <v>42</v>
      </c>
      <c r="I3559" t="s">
        <v>82</v>
      </c>
      <c r="J3559">
        <v>1</v>
      </c>
      <c r="K3559">
        <v>54220.46</v>
      </c>
      <c r="L3559">
        <v>0</v>
      </c>
      <c r="M3559">
        <v>37725.550000000003</v>
      </c>
      <c r="N3559" t="s">
        <v>109</v>
      </c>
      <c r="O3559" t="s">
        <v>35</v>
      </c>
      <c r="P3559" t="s">
        <v>26</v>
      </c>
      <c r="Q3559">
        <f>Sales_Data[[#This Row],[Quantity]]*Sales_Data[[#This Row],[Unit_Price]]</f>
        <v>54220.46</v>
      </c>
      <c r="R3559">
        <f>Sales_Data[[#This Row],[Gross_Sales]]*Sales_Data[[#This Row],[Discount]]</f>
        <v>0</v>
      </c>
      <c r="S3559">
        <f>Sales_Data[[#This Row],[Gross_Sales]]-Sales_Data[[#This Row],[Discount_Amount]]</f>
        <v>54220.46</v>
      </c>
      <c r="T3559">
        <f>Sales_Data[[#This Row],[Net Sales]]-Sales_Data[[#This Row],[Cost]]</f>
        <v>16494.909999999996</v>
      </c>
      <c r="U3559" s="2">
        <f>Sales_Data[[#This Row],[Profit]]/Sales_Data[[#This Row],[Net Sales]]</f>
        <v>0.30421929286472293</v>
      </c>
      <c r="V3559">
        <f>YEAR(Sales_Data[[#This Row],[Order_Date]])</f>
        <v>2025</v>
      </c>
      <c r="W3559" t="str">
        <f>TEXT(Sales_Data[[#This Row],[Order_Date]],"mmm")</f>
        <v>Jul</v>
      </c>
      <c r="X3559">
        <f>MONTH(Sales_Data[[#This Row],[Order_Date]])</f>
        <v>7</v>
      </c>
      <c r="Y3559" t="str">
        <f>"Q"&amp;ROUNDUP(MONTH(Sales_Data[[#This Row],[Order_Date]])/3,0)</f>
        <v>Q3</v>
      </c>
    </row>
    <row r="3560" spans="1:25" x14ac:dyDescent="0.3">
      <c r="A3560" t="s">
        <v>5212</v>
      </c>
      <c r="B3560" s="1">
        <v>45851</v>
      </c>
      <c r="C3560" t="s">
        <v>2447</v>
      </c>
      <c r="D3560" t="s">
        <v>241</v>
      </c>
      <c r="E3560" t="s">
        <v>39</v>
      </c>
      <c r="F3560" t="s">
        <v>107</v>
      </c>
      <c r="G3560" t="s">
        <v>41</v>
      </c>
      <c r="H3560" t="s">
        <v>171</v>
      </c>
      <c r="I3560" t="s">
        <v>191</v>
      </c>
      <c r="J3560">
        <v>1</v>
      </c>
      <c r="K3560">
        <v>1927.59</v>
      </c>
      <c r="L3560">
        <v>0.05</v>
      </c>
      <c r="M3560">
        <v>1312.91</v>
      </c>
      <c r="N3560" t="s">
        <v>70</v>
      </c>
      <c r="O3560" t="s">
        <v>53</v>
      </c>
      <c r="P3560" t="s">
        <v>44</v>
      </c>
      <c r="Q3560">
        <f>Sales_Data[[#This Row],[Quantity]]*Sales_Data[[#This Row],[Unit_Price]]</f>
        <v>1927.59</v>
      </c>
      <c r="R3560">
        <f>Sales_Data[[#This Row],[Gross_Sales]]*Sales_Data[[#This Row],[Discount]]</f>
        <v>96.379500000000007</v>
      </c>
      <c r="S3560">
        <f>Sales_Data[[#This Row],[Gross_Sales]]-Sales_Data[[#This Row],[Discount_Amount]]</f>
        <v>1831.2104999999999</v>
      </c>
      <c r="T3560">
        <f>Sales_Data[[#This Row],[Net Sales]]-Sales_Data[[#This Row],[Cost]]</f>
        <v>518.30049999999983</v>
      </c>
      <c r="U3560" s="2">
        <f>Sales_Data[[#This Row],[Profit]]/Sales_Data[[#This Row],[Net Sales]]</f>
        <v>0.28303709486156825</v>
      </c>
      <c r="V3560">
        <f>YEAR(Sales_Data[[#This Row],[Order_Date]])</f>
        <v>2025</v>
      </c>
      <c r="W3560" t="str">
        <f>TEXT(Sales_Data[[#This Row],[Order_Date]],"mmm")</f>
        <v>Jul</v>
      </c>
      <c r="X3560">
        <f>MONTH(Sales_Data[[#This Row],[Order_Date]])</f>
        <v>7</v>
      </c>
      <c r="Y3560" t="str">
        <f>"Q"&amp;ROUNDUP(MONTH(Sales_Data[[#This Row],[Order_Date]])/3,0)</f>
        <v>Q3</v>
      </c>
    </row>
    <row r="3561" spans="1:25" x14ac:dyDescent="0.3">
      <c r="A3561" t="s">
        <v>5213</v>
      </c>
      <c r="B3561" s="1">
        <v>45826</v>
      </c>
      <c r="C3561" t="s">
        <v>3935</v>
      </c>
      <c r="D3561" t="s">
        <v>18</v>
      </c>
      <c r="E3561" t="s">
        <v>39</v>
      </c>
      <c r="F3561" t="s">
        <v>40</v>
      </c>
      <c r="G3561" t="s">
        <v>21</v>
      </c>
      <c r="H3561" t="s">
        <v>230</v>
      </c>
      <c r="I3561" t="s">
        <v>328</v>
      </c>
      <c r="J3561">
        <v>1</v>
      </c>
      <c r="K3561">
        <v>2890.78</v>
      </c>
      <c r="L3561">
        <v>0</v>
      </c>
      <c r="M3561">
        <v>2247.5</v>
      </c>
      <c r="N3561" t="s">
        <v>52</v>
      </c>
      <c r="O3561" t="s">
        <v>35</v>
      </c>
      <c r="P3561" t="s">
        <v>26</v>
      </c>
      <c r="Q3561">
        <f>Sales_Data[[#This Row],[Quantity]]*Sales_Data[[#This Row],[Unit_Price]]</f>
        <v>2890.78</v>
      </c>
      <c r="R3561">
        <f>Sales_Data[[#This Row],[Gross_Sales]]*Sales_Data[[#This Row],[Discount]]</f>
        <v>0</v>
      </c>
      <c r="S3561">
        <f>Sales_Data[[#This Row],[Gross_Sales]]-Sales_Data[[#This Row],[Discount_Amount]]</f>
        <v>2890.78</v>
      </c>
      <c r="T3561">
        <f>Sales_Data[[#This Row],[Net Sales]]-Sales_Data[[#This Row],[Cost]]</f>
        <v>643.2800000000002</v>
      </c>
      <c r="U3561" s="2">
        <f>Sales_Data[[#This Row],[Profit]]/Sales_Data[[#This Row],[Net Sales]]</f>
        <v>0.222528175786466</v>
      </c>
      <c r="V3561">
        <f>YEAR(Sales_Data[[#This Row],[Order_Date]])</f>
        <v>2025</v>
      </c>
      <c r="W3561" t="str">
        <f>TEXT(Sales_Data[[#This Row],[Order_Date]],"mmm")</f>
        <v>Jun</v>
      </c>
      <c r="X3561">
        <f>MONTH(Sales_Data[[#This Row],[Order_Date]])</f>
        <v>6</v>
      </c>
      <c r="Y3561" t="str">
        <f>"Q"&amp;ROUNDUP(MONTH(Sales_Data[[#This Row],[Order_Date]])/3,0)</f>
        <v>Q2</v>
      </c>
    </row>
    <row r="3562" spans="1:25" x14ac:dyDescent="0.3">
      <c r="A3562" t="s">
        <v>5214</v>
      </c>
      <c r="B3562" s="1">
        <v>45809</v>
      </c>
      <c r="C3562" t="s">
        <v>2501</v>
      </c>
      <c r="D3562" t="s">
        <v>1055</v>
      </c>
      <c r="E3562" t="s">
        <v>19</v>
      </c>
      <c r="F3562" t="s">
        <v>113</v>
      </c>
      <c r="G3562" t="s">
        <v>67</v>
      </c>
      <c r="H3562" t="s">
        <v>88</v>
      </c>
      <c r="I3562" t="s">
        <v>157</v>
      </c>
      <c r="J3562">
        <v>1</v>
      </c>
      <c r="K3562">
        <v>14403.06</v>
      </c>
      <c r="L3562">
        <v>0.1</v>
      </c>
      <c r="M3562">
        <v>9859.85</v>
      </c>
      <c r="N3562" t="s">
        <v>24</v>
      </c>
      <c r="O3562" t="s">
        <v>25</v>
      </c>
      <c r="P3562" t="s">
        <v>26</v>
      </c>
      <c r="Q3562">
        <f>Sales_Data[[#This Row],[Quantity]]*Sales_Data[[#This Row],[Unit_Price]]</f>
        <v>14403.06</v>
      </c>
      <c r="R3562">
        <f>Sales_Data[[#This Row],[Gross_Sales]]*Sales_Data[[#This Row],[Discount]]</f>
        <v>1440.306</v>
      </c>
      <c r="S3562">
        <f>Sales_Data[[#This Row],[Gross_Sales]]-Sales_Data[[#This Row],[Discount_Amount]]</f>
        <v>12962.753999999999</v>
      </c>
      <c r="T3562">
        <f>Sales_Data[[#This Row],[Net Sales]]-Sales_Data[[#This Row],[Cost]]</f>
        <v>3102.9039999999986</v>
      </c>
      <c r="U3562" s="2">
        <f>Sales_Data[[#This Row],[Profit]]/Sales_Data[[#This Row],[Net Sales]]</f>
        <v>0.23937073865630706</v>
      </c>
      <c r="V3562">
        <f>YEAR(Sales_Data[[#This Row],[Order_Date]])</f>
        <v>2025</v>
      </c>
      <c r="W3562" t="str">
        <f>TEXT(Sales_Data[[#This Row],[Order_Date]],"mmm")</f>
        <v>Jun</v>
      </c>
      <c r="X3562">
        <f>MONTH(Sales_Data[[#This Row],[Order_Date]])</f>
        <v>6</v>
      </c>
      <c r="Y3562" t="str">
        <f>"Q"&amp;ROUNDUP(MONTH(Sales_Data[[#This Row],[Order_Date]])/3,0)</f>
        <v>Q2</v>
      </c>
    </row>
    <row r="3563" spans="1:25" x14ac:dyDescent="0.3">
      <c r="A3563" t="s">
        <v>5215</v>
      </c>
      <c r="B3563" s="1">
        <v>45692</v>
      </c>
      <c r="C3563" t="s">
        <v>3192</v>
      </c>
      <c r="D3563" t="s">
        <v>131</v>
      </c>
      <c r="E3563" t="s">
        <v>19</v>
      </c>
      <c r="F3563" t="s">
        <v>66</v>
      </c>
      <c r="G3563" t="s">
        <v>21</v>
      </c>
      <c r="H3563" t="s">
        <v>127</v>
      </c>
      <c r="I3563" t="s">
        <v>128</v>
      </c>
      <c r="J3563">
        <v>1</v>
      </c>
      <c r="K3563">
        <v>9835.64</v>
      </c>
      <c r="L3563">
        <v>0</v>
      </c>
      <c r="M3563">
        <v>7109.44</v>
      </c>
      <c r="N3563" t="s">
        <v>70</v>
      </c>
      <c r="O3563" t="s">
        <v>35</v>
      </c>
      <c r="P3563" t="s">
        <v>26</v>
      </c>
      <c r="Q3563">
        <f>Sales_Data[[#This Row],[Quantity]]*Sales_Data[[#This Row],[Unit_Price]]</f>
        <v>9835.64</v>
      </c>
      <c r="R3563">
        <f>Sales_Data[[#This Row],[Gross_Sales]]*Sales_Data[[#This Row],[Discount]]</f>
        <v>0</v>
      </c>
      <c r="S3563">
        <f>Sales_Data[[#This Row],[Gross_Sales]]-Sales_Data[[#This Row],[Discount_Amount]]</f>
        <v>9835.64</v>
      </c>
      <c r="T3563">
        <f>Sales_Data[[#This Row],[Net Sales]]-Sales_Data[[#This Row],[Cost]]</f>
        <v>2726.2</v>
      </c>
      <c r="U3563" s="2">
        <f>Sales_Data[[#This Row],[Profit]]/Sales_Data[[#This Row],[Net Sales]]</f>
        <v>0.27717565913351849</v>
      </c>
      <c r="V3563">
        <f>YEAR(Sales_Data[[#This Row],[Order_Date]])</f>
        <v>2025</v>
      </c>
      <c r="W3563" t="str">
        <f>TEXT(Sales_Data[[#This Row],[Order_Date]],"mmm")</f>
        <v>Feb</v>
      </c>
      <c r="X3563">
        <f>MONTH(Sales_Data[[#This Row],[Order_Date]])</f>
        <v>2</v>
      </c>
      <c r="Y3563" t="str">
        <f>"Q"&amp;ROUNDUP(MONTH(Sales_Data[[#This Row],[Order_Date]])/3,0)</f>
        <v>Q1</v>
      </c>
    </row>
    <row r="3564" spans="1:25" x14ac:dyDescent="0.3">
      <c r="A3564" t="s">
        <v>5216</v>
      </c>
      <c r="B3564" s="1">
        <v>45841</v>
      </c>
      <c r="C3564" t="s">
        <v>2591</v>
      </c>
      <c r="D3564" t="s">
        <v>384</v>
      </c>
      <c r="E3564" t="s">
        <v>48</v>
      </c>
      <c r="F3564" t="s">
        <v>164</v>
      </c>
      <c r="G3564" t="s">
        <v>67</v>
      </c>
      <c r="H3564" t="s">
        <v>133</v>
      </c>
      <c r="I3564" t="s">
        <v>138</v>
      </c>
      <c r="J3564">
        <v>1</v>
      </c>
      <c r="K3564">
        <v>27034.45</v>
      </c>
      <c r="L3564">
        <v>0.2</v>
      </c>
      <c r="M3564">
        <v>18681.54</v>
      </c>
      <c r="N3564" t="s">
        <v>52</v>
      </c>
      <c r="O3564" t="s">
        <v>35</v>
      </c>
      <c r="P3564" t="s">
        <v>44</v>
      </c>
      <c r="Q3564">
        <f>Sales_Data[[#This Row],[Quantity]]*Sales_Data[[#This Row],[Unit_Price]]</f>
        <v>27034.45</v>
      </c>
      <c r="R3564">
        <f>Sales_Data[[#This Row],[Gross_Sales]]*Sales_Data[[#This Row],[Discount]]</f>
        <v>5406.89</v>
      </c>
      <c r="S3564">
        <f>Sales_Data[[#This Row],[Gross_Sales]]-Sales_Data[[#This Row],[Discount_Amount]]</f>
        <v>21627.56</v>
      </c>
      <c r="T3564">
        <f>Sales_Data[[#This Row],[Net Sales]]-Sales_Data[[#This Row],[Cost]]</f>
        <v>2946.0200000000004</v>
      </c>
      <c r="U3564" s="2">
        <f>Sales_Data[[#This Row],[Profit]]/Sales_Data[[#This Row],[Net Sales]]</f>
        <v>0.13621601327195487</v>
      </c>
      <c r="V3564">
        <f>YEAR(Sales_Data[[#This Row],[Order_Date]])</f>
        <v>2025</v>
      </c>
      <c r="W3564" t="str">
        <f>TEXT(Sales_Data[[#This Row],[Order_Date]],"mmm")</f>
        <v>Jul</v>
      </c>
      <c r="X3564">
        <f>MONTH(Sales_Data[[#This Row],[Order_Date]])</f>
        <v>7</v>
      </c>
      <c r="Y3564" t="str">
        <f>"Q"&amp;ROUNDUP(MONTH(Sales_Data[[#This Row],[Order_Date]])/3,0)</f>
        <v>Q3</v>
      </c>
    </row>
    <row r="3565" spans="1:25" x14ac:dyDescent="0.3">
      <c r="A3565" t="s">
        <v>5217</v>
      </c>
      <c r="B3565" s="1">
        <v>45943</v>
      </c>
      <c r="C3565" t="s">
        <v>4631</v>
      </c>
      <c r="D3565" t="s">
        <v>260</v>
      </c>
      <c r="E3565" t="s">
        <v>30</v>
      </c>
      <c r="F3565" t="s">
        <v>31</v>
      </c>
      <c r="G3565" t="s">
        <v>67</v>
      </c>
      <c r="H3565" t="s">
        <v>88</v>
      </c>
      <c r="I3565" t="s">
        <v>157</v>
      </c>
      <c r="J3565">
        <v>1</v>
      </c>
      <c r="K3565">
        <v>389.85</v>
      </c>
      <c r="L3565">
        <v>0</v>
      </c>
      <c r="M3565">
        <v>292.8</v>
      </c>
      <c r="N3565" t="s">
        <v>52</v>
      </c>
      <c r="O3565" t="s">
        <v>35</v>
      </c>
      <c r="P3565" t="s">
        <v>44</v>
      </c>
      <c r="Q3565">
        <f>Sales_Data[[#This Row],[Quantity]]*Sales_Data[[#This Row],[Unit_Price]]</f>
        <v>389.85</v>
      </c>
      <c r="R3565">
        <f>Sales_Data[[#This Row],[Gross_Sales]]*Sales_Data[[#This Row],[Discount]]</f>
        <v>0</v>
      </c>
      <c r="S3565">
        <f>Sales_Data[[#This Row],[Gross_Sales]]-Sales_Data[[#This Row],[Discount_Amount]]</f>
        <v>389.85</v>
      </c>
      <c r="T3565">
        <f>Sales_Data[[#This Row],[Net Sales]]-Sales_Data[[#This Row],[Cost]]</f>
        <v>97.050000000000011</v>
      </c>
      <c r="U3565" s="2">
        <f>Sales_Data[[#This Row],[Profit]]/Sales_Data[[#This Row],[Net Sales]]</f>
        <v>0.24894190073105041</v>
      </c>
      <c r="V3565">
        <f>YEAR(Sales_Data[[#This Row],[Order_Date]])</f>
        <v>2025</v>
      </c>
      <c r="W3565" t="str">
        <f>TEXT(Sales_Data[[#This Row],[Order_Date]],"mmm")</f>
        <v>Oct</v>
      </c>
      <c r="X3565">
        <f>MONTH(Sales_Data[[#This Row],[Order_Date]])</f>
        <v>10</v>
      </c>
      <c r="Y3565" t="str">
        <f>"Q"&amp;ROUNDUP(MONTH(Sales_Data[[#This Row],[Order_Date]])/3,0)</f>
        <v>Q4</v>
      </c>
    </row>
    <row r="3566" spans="1:25" x14ac:dyDescent="0.3">
      <c r="A3566" t="s">
        <v>5218</v>
      </c>
      <c r="B3566" s="1">
        <v>45714</v>
      </c>
      <c r="C3566" t="s">
        <v>1132</v>
      </c>
      <c r="D3566" t="s">
        <v>92</v>
      </c>
      <c r="E3566" t="s">
        <v>39</v>
      </c>
      <c r="F3566" t="s">
        <v>40</v>
      </c>
      <c r="G3566" t="s">
        <v>32</v>
      </c>
      <c r="H3566" t="s">
        <v>33</v>
      </c>
      <c r="I3566" t="s">
        <v>161</v>
      </c>
      <c r="J3566">
        <v>1</v>
      </c>
      <c r="K3566">
        <v>5372.34</v>
      </c>
      <c r="L3566">
        <v>0.1</v>
      </c>
      <c r="M3566">
        <v>3904.47</v>
      </c>
      <c r="N3566" t="s">
        <v>24</v>
      </c>
      <c r="O3566" t="s">
        <v>25</v>
      </c>
      <c r="P3566" t="s">
        <v>26</v>
      </c>
      <c r="Q3566">
        <f>Sales_Data[[#This Row],[Quantity]]*Sales_Data[[#This Row],[Unit_Price]]</f>
        <v>5372.34</v>
      </c>
      <c r="R3566">
        <f>Sales_Data[[#This Row],[Gross_Sales]]*Sales_Data[[#This Row],[Discount]]</f>
        <v>537.23400000000004</v>
      </c>
      <c r="S3566">
        <f>Sales_Data[[#This Row],[Gross_Sales]]-Sales_Data[[#This Row],[Discount_Amount]]</f>
        <v>4835.1059999999998</v>
      </c>
      <c r="T3566">
        <f>Sales_Data[[#This Row],[Net Sales]]-Sales_Data[[#This Row],[Cost]]</f>
        <v>930.63599999999997</v>
      </c>
      <c r="U3566" s="2">
        <f>Sales_Data[[#This Row],[Profit]]/Sales_Data[[#This Row],[Net Sales]]</f>
        <v>0.19247478752275546</v>
      </c>
      <c r="V3566">
        <f>YEAR(Sales_Data[[#This Row],[Order_Date]])</f>
        <v>2025</v>
      </c>
      <c r="W3566" t="str">
        <f>TEXT(Sales_Data[[#This Row],[Order_Date]],"mmm")</f>
        <v>Feb</v>
      </c>
      <c r="X3566">
        <f>MONTH(Sales_Data[[#This Row],[Order_Date]])</f>
        <v>2</v>
      </c>
      <c r="Y3566" t="str">
        <f>"Q"&amp;ROUNDUP(MONTH(Sales_Data[[#This Row],[Order_Date]])/3,0)</f>
        <v>Q1</v>
      </c>
    </row>
    <row r="3567" spans="1:25" x14ac:dyDescent="0.3">
      <c r="A3567" t="s">
        <v>5219</v>
      </c>
      <c r="B3567" s="1">
        <v>45879</v>
      </c>
      <c r="C3567" t="s">
        <v>1304</v>
      </c>
      <c r="D3567" t="s">
        <v>1055</v>
      </c>
      <c r="E3567" t="s">
        <v>39</v>
      </c>
      <c r="F3567" t="s">
        <v>96</v>
      </c>
      <c r="G3567" t="s">
        <v>41</v>
      </c>
      <c r="H3567" t="s">
        <v>147</v>
      </c>
      <c r="I3567" t="s">
        <v>369</v>
      </c>
      <c r="J3567">
        <v>3</v>
      </c>
      <c r="K3567">
        <v>6816.4</v>
      </c>
      <c r="L3567">
        <v>0.15</v>
      </c>
      <c r="M3567">
        <v>12661.07</v>
      </c>
      <c r="N3567" t="s">
        <v>109</v>
      </c>
      <c r="O3567" t="s">
        <v>25</v>
      </c>
      <c r="P3567" t="s">
        <v>44</v>
      </c>
      <c r="Q3567">
        <f>Sales_Data[[#This Row],[Quantity]]*Sales_Data[[#This Row],[Unit_Price]]</f>
        <v>20449.199999999997</v>
      </c>
      <c r="R3567">
        <f>Sales_Data[[#This Row],[Gross_Sales]]*Sales_Data[[#This Row],[Discount]]</f>
        <v>3067.3799999999997</v>
      </c>
      <c r="S3567">
        <f>Sales_Data[[#This Row],[Gross_Sales]]-Sales_Data[[#This Row],[Discount_Amount]]</f>
        <v>17381.819999999996</v>
      </c>
      <c r="T3567">
        <f>Sales_Data[[#This Row],[Net Sales]]-Sales_Data[[#This Row],[Cost]]</f>
        <v>4720.7499999999964</v>
      </c>
      <c r="U3567" s="2">
        <f>Sales_Data[[#This Row],[Profit]]/Sales_Data[[#This Row],[Net Sales]]</f>
        <v>0.27159123728125117</v>
      </c>
      <c r="V3567">
        <f>YEAR(Sales_Data[[#This Row],[Order_Date]])</f>
        <v>2025</v>
      </c>
      <c r="W3567" t="str">
        <f>TEXT(Sales_Data[[#This Row],[Order_Date]],"mmm")</f>
        <v>Aug</v>
      </c>
      <c r="X3567">
        <f>MONTH(Sales_Data[[#This Row],[Order_Date]])</f>
        <v>8</v>
      </c>
      <c r="Y3567" t="str">
        <f>"Q"&amp;ROUNDUP(MONTH(Sales_Data[[#This Row],[Order_Date]])/3,0)</f>
        <v>Q3</v>
      </c>
    </row>
    <row r="3568" spans="1:25" x14ac:dyDescent="0.3">
      <c r="A3568" t="s">
        <v>5220</v>
      </c>
      <c r="B3568" s="1">
        <v>45960</v>
      </c>
      <c r="C3568" t="s">
        <v>2503</v>
      </c>
      <c r="D3568" t="s">
        <v>765</v>
      </c>
      <c r="E3568" t="s">
        <v>19</v>
      </c>
      <c r="F3568" t="s">
        <v>66</v>
      </c>
      <c r="G3568" t="s">
        <v>41</v>
      </c>
      <c r="H3568" t="s">
        <v>102</v>
      </c>
      <c r="I3568" t="s">
        <v>165</v>
      </c>
      <c r="J3568">
        <v>3</v>
      </c>
      <c r="K3568">
        <v>11430.97</v>
      </c>
      <c r="L3568">
        <v>0</v>
      </c>
      <c r="M3568">
        <v>27710.49</v>
      </c>
      <c r="N3568" t="s">
        <v>52</v>
      </c>
      <c r="O3568" t="s">
        <v>35</v>
      </c>
      <c r="P3568" t="s">
        <v>44</v>
      </c>
      <c r="Q3568">
        <f>Sales_Data[[#This Row],[Quantity]]*Sales_Data[[#This Row],[Unit_Price]]</f>
        <v>34292.909999999996</v>
      </c>
      <c r="R3568">
        <f>Sales_Data[[#This Row],[Gross_Sales]]*Sales_Data[[#This Row],[Discount]]</f>
        <v>0</v>
      </c>
      <c r="S3568">
        <f>Sales_Data[[#This Row],[Gross_Sales]]-Sales_Data[[#This Row],[Discount_Amount]]</f>
        <v>34292.909999999996</v>
      </c>
      <c r="T3568">
        <f>Sales_Data[[#This Row],[Net Sales]]-Sales_Data[[#This Row],[Cost]]</f>
        <v>6582.4199999999946</v>
      </c>
      <c r="U3568" s="2">
        <f>Sales_Data[[#This Row],[Profit]]/Sales_Data[[#This Row],[Net Sales]]</f>
        <v>0.19194696513069306</v>
      </c>
      <c r="V3568">
        <f>YEAR(Sales_Data[[#This Row],[Order_Date]])</f>
        <v>2025</v>
      </c>
      <c r="W3568" t="str">
        <f>TEXT(Sales_Data[[#This Row],[Order_Date]],"mmm")</f>
        <v>Oct</v>
      </c>
      <c r="X3568">
        <f>MONTH(Sales_Data[[#This Row],[Order_Date]])</f>
        <v>10</v>
      </c>
      <c r="Y3568" t="str">
        <f>"Q"&amp;ROUNDUP(MONTH(Sales_Data[[#This Row],[Order_Date]])/3,0)</f>
        <v>Q4</v>
      </c>
    </row>
    <row r="3569" spans="1:25" x14ac:dyDescent="0.3">
      <c r="A3569" t="s">
        <v>5221</v>
      </c>
      <c r="B3569" s="1">
        <v>45820</v>
      </c>
      <c r="C3569" t="s">
        <v>1517</v>
      </c>
      <c r="D3569" t="s">
        <v>450</v>
      </c>
      <c r="E3569" t="s">
        <v>48</v>
      </c>
      <c r="F3569" t="s">
        <v>132</v>
      </c>
      <c r="G3569" t="s">
        <v>67</v>
      </c>
      <c r="H3569" t="s">
        <v>68</v>
      </c>
      <c r="I3569" t="s">
        <v>97</v>
      </c>
      <c r="J3569">
        <v>1</v>
      </c>
      <c r="K3569">
        <v>55890.37</v>
      </c>
      <c r="L3569">
        <v>0.15</v>
      </c>
      <c r="M3569">
        <v>39241.519999999997</v>
      </c>
      <c r="N3569" t="s">
        <v>70</v>
      </c>
      <c r="O3569" t="s">
        <v>35</v>
      </c>
      <c r="P3569" t="s">
        <v>71</v>
      </c>
      <c r="Q3569">
        <f>Sales_Data[[#This Row],[Quantity]]*Sales_Data[[#This Row],[Unit_Price]]</f>
        <v>55890.37</v>
      </c>
      <c r="R3569">
        <f>Sales_Data[[#This Row],[Gross_Sales]]*Sales_Data[[#This Row],[Discount]]</f>
        <v>8383.5555000000004</v>
      </c>
      <c r="S3569">
        <f>Sales_Data[[#This Row],[Gross_Sales]]-Sales_Data[[#This Row],[Discount_Amount]]</f>
        <v>47506.8145</v>
      </c>
      <c r="T3569">
        <f>Sales_Data[[#This Row],[Net Sales]]-Sales_Data[[#This Row],[Cost]]</f>
        <v>8265.2945000000036</v>
      </c>
      <c r="U3569" s="2">
        <f>Sales_Data[[#This Row],[Profit]]/Sales_Data[[#This Row],[Net Sales]]</f>
        <v>0.17398124010188062</v>
      </c>
      <c r="V3569">
        <f>YEAR(Sales_Data[[#This Row],[Order_Date]])</f>
        <v>2025</v>
      </c>
      <c r="W3569" t="str">
        <f>TEXT(Sales_Data[[#This Row],[Order_Date]],"mmm")</f>
        <v>Jun</v>
      </c>
      <c r="X3569">
        <f>MONTH(Sales_Data[[#This Row],[Order_Date]])</f>
        <v>6</v>
      </c>
      <c r="Y3569" t="str">
        <f>"Q"&amp;ROUNDUP(MONTH(Sales_Data[[#This Row],[Order_Date]])/3,0)</f>
        <v>Q2</v>
      </c>
    </row>
    <row r="3570" spans="1:25" x14ac:dyDescent="0.3">
      <c r="A3570" t="s">
        <v>5222</v>
      </c>
      <c r="B3570" s="1">
        <v>45676</v>
      </c>
      <c r="C3570" t="s">
        <v>1429</v>
      </c>
      <c r="D3570" t="s">
        <v>95</v>
      </c>
      <c r="E3570" t="s">
        <v>30</v>
      </c>
      <c r="F3570" t="s">
        <v>87</v>
      </c>
      <c r="G3570" t="s">
        <v>21</v>
      </c>
      <c r="H3570" t="s">
        <v>127</v>
      </c>
      <c r="I3570" t="s">
        <v>314</v>
      </c>
      <c r="J3570">
        <v>2</v>
      </c>
      <c r="K3570">
        <v>2705.16</v>
      </c>
      <c r="L3570">
        <v>0.05</v>
      </c>
      <c r="M3570">
        <v>3917.79</v>
      </c>
      <c r="N3570" t="s">
        <v>52</v>
      </c>
      <c r="O3570" t="s">
        <v>25</v>
      </c>
      <c r="P3570" t="s">
        <v>44</v>
      </c>
      <c r="Q3570">
        <f>Sales_Data[[#This Row],[Quantity]]*Sales_Data[[#This Row],[Unit_Price]]</f>
        <v>5410.32</v>
      </c>
      <c r="R3570">
        <f>Sales_Data[[#This Row],[Gross_Sales]]*Sales_Data[[#This Row],[Discount]]</f>
        <v>270.51600000000002</v>
      </c>
      <c r="S3570">
        <f>Sales_Data[[#This Row],[Gross_Sales]]-Sales_Data[[#This Row],[Discount_Amount]]</f>
        <v>5139.8040000000001</v>
      </c>
      <c r="T3570">
        <f>Sales_Data[[#This Row],[Net Sales]]-Sales_Data[[#This Row],[Cost]]</f>
        <v>1222.0140000000001</v>
      </c>
      <c r="U3570" s="2">
        <f>Sales_Data[[#This Row],[Profit]]/Sales_Data[[#This Row],[Net Sales]]</f>
        <v>0.23775498054011401</v>
      </c>
      <c r="V3570">
        <f>YEAR(Sales_Data[[#This Row],[Order_Date]])</f>
        <v>2025</v>
      </c>
      <c r="W3570" t="str">
        <f>TEXT(Sales_Data[[#This Row],[Order_Date]],"mmm")</f>
        <v>Jan</v>
      </c>
      <c r="X3570">
        <f>MONTH(Sales_Data[[#This Row],[Order_Date]])</f>
        <v>1</v>
      </c>
      <c r="Y3570" t="str">
        <f>"Q"&amp;ROUNDUP(MONTH(Sales_Data[[#This Row],[Order_Date]])/3,0)</f>
        <v>Q1</v>
      </c>
    </row>
    <row r="3571" spans="1:25" x14ac:dyDescent="0.3">
      <c r="A3571" t="s">
        <v>5223</v>
      </c>
      <c r="B3571" s="1">
        <v>45921</v>
      </c>
      <c r="C3571" t="s">
        <v>907</v>
      </c>
      <c r="D3571" t="s">
        <v>112</v>
      </c>
      <c r="E3571" t="s">
        <v>19</v>
      </c>
      <c r="F3571" t="s">
        <v>66</v>
      </c>
      <c r="G3571" t="s">
        <v>21</v>
      </c>
      <c r="H3571" t="s">
        <v>297</v>
      </c>
      <c r="I3571" t="s">
        <v>494</v>
      </c>
      <c r="J3571">
        <v>4</v>
      </c>
      <c r="K3571">
        <v>4708.08</v>
      </c>
      <c r="L3571">
        <v>0.2</v>
      </c>
      <c r="M3571">
        <v>9468.91</v>
      </c>
      <c r="N3571" t="s">
        <v>83</v>
      </c>
      <c r="O3571" t="s">
        <v>53</v>
      </c>
      <c r="P3571" t="s">
        <v>71</v>
      </c>
      <c r="Q3571">
        <f>Sales_Data[[#This Row],[Quantity]]*Sales_Data[[#This Row],[Unit_Price]]</f>
        <v>18832.32</v>
      </c>
      <c r="R3571">
        <f>Sales_Data[[#This Row],[Gross_Sales]]*Sales_Data[[#This Row],[Discount]]</f>
        <v>3766.4639999999999</v>
      </c>
      <c r="S3571">
        <f>Sales_Data[[#This Row],[Gross_Sales]]-Sales_Data[[#This Row],[Discount_Amount]]</f>
        <v>15065.856</v>
      </c>
      <c r="T3571">
        <f>Sales_Data[[#This Row],[Net Sales]]-Sales_Data[[#This Row],[Cost]]</f>
        <v>5596.9459999999999</v>
      </c>
      <c r="U3571" s="2">
        <f>Sales_Data[[#This Row],[Profit]]/Sales_Data[[#This Row],[Net Sales]]</f>
        <v>0.37149870541707025</v>
      </c>
      <c r="V3571">
        <f>YEAR(Sales_Data[[#This Row],[Order_Date]])</f>
        <v>2025</v>
      </c>
      <c r="W3571" t="str">
        <f>TEXT(Sales_Data[[#This Row],[Order_Date]],"mmm")</f>
        <v>Sep</v>
      </c>
      <c r="X3571">
        <f>MONTH(Sales_Data[[#This Row],[Order_Date]])</f>
        <v>9</v>
      </c>
      <c r="Y3571" t="str">
        <f>"Q"&amp;ROUNDUP(MONTH(Sales_Data[[#This Row],[Order_Date]])/3,0)</f>
        <v>Q3</v>
      </c>
    </row>
    <row r="3572" spans="1:25" x14ac:dyDescent="0.3">
      <c r="A3572" t="s">
        <v>5224</v>
      </c>
      <c r="B3572" s="1">
        <v>45939</v>
      </c>
      <c r="C3572" t="s">
        <v>5225</v>
      </c>
      <c r="D3572" t="s">
        <v>474</v>
      </c>
      <c r="E3572" t="s">
        <v>19</v>
      </c>
      <c r="F3572" t="s">
        <v>66</v>
      </c>
      <c r="G3572" t="s">
        <v>75</v>
      </c>
      <c r="H3572" t="s">
        <v>256</v>
      </c>
      <c r="I3572" t="s">
        <v>257</v>
      </c>
      <c r="J3572">
        <v>2</v>
      </c>
      <c r="K3572">
        <v>949.85</v>
      </c>
      <c r="L3572">
        <v>0.2</v>
      </c>
      <c r="M3572">
        <v>1141.48</v>
      </c>
      <c r="N3572" t="s">
        <v>24</v>
      </c>
      <c r="O3572" t="s">
        <v>35</v>
      </c>
      <c r="P3572" t="s">
        <v>44</v>
      </c>
      <c r="Q3572">
        <f>Sales_Data[[#This Row],[Quantity]]*Sales_Data[[#This Row],[Unit_Price]]</f>
        <v>1899.7</v>
      </c>
      <c r="R3572">
        <f>Sales_Data[[#This Row],[Gross_Sales]]*Sales_Data[[#This Row],[Discount]]</f>
        <v>379.94000000000005</v>
      </c>
      <c r="S3572">
        <f>Sales_Data[[#This Row],[Gross_Sales]]-Sales_Data[[#This Row],[Discount_Amount]]</f>
        <v>1519.76</v>
      </c>
      <c r="T3572">
        <f>Sales_Data[[#This Row],[Net Sales]]-Sales_Data[[#This Row],[Cost]]</f>
        <v>378.28</v>
      </c>
      <c r="U3572" s="2">
        <f>Sales_Data[[#This Row],[Profit]]/Sales_Data[[#This Row],[Net Sales]]</f>
        <v>0.24890772227193766</v>
      </c>
      <c r="V3572">
        <f>YEAR(Sales_Data[[#This Row],[Order_Date]])</f>
        <v>2025</v>
      </c>
      <c r="W3572" t="str">
        <f>TEXT(Sales_Data[[#This Row],[Order_Date]],"mmm")</f>
        <v>Oct</v>
      </c>
      <c r="X3572">
        <f>MONTH(Sales_Data[[#This Row],[Order_Date]])</f>
        <v>10</v>
      </c>
      <c r="Y3572" t="str">
        <f>"Q"&amp;ROUNDUP(MONTH(Sales_Data[[#This Row],[Order_Date]])/3,0)</f>
        <v>Q4</v>
      </c>
    </row>
    <row r="3573" spans="1:25" x14ac:dyDescent="0.3">
      <c r="A3573" t="s">
        <v>5226</v>
      </c>
      <c r="B3573" s="1">
        <v>45770</v>
      </c>
      <c r="C3573" t="s">
        <v>1120</v>
      </c>
      <c r="D3573" t="s">
        <v>756</v>
      </c>
      <c r="E3573" t="s">
        <v>39</v>
      </c>
      <c r="F3573" t="s">
        <v>202</v>
      </c>
      <c r="G3573" t="s">
        <v>67</v>
      </c>
      <c r="H3573" t="s">
        <v>88</v>
      </c>
      <c r="I3573" t="s">
        <v>157</v>
      </c>
      <c r="J3573">
        <v>5</v>
      </c>
      <c r="K3573">
        <v>4712.43</v>
      </c>
      <c r="L3573">
        <v>0</v>
      </c>
      <c r="M3573">
        <v>20115.29</v>
      </c>
      <c r="N3573" t="s">
        <v>83</v>
      </c>
      <c r="O3573" t="s">
        <v>35</v>
      </c>
      <c r="P3573" t="s">
        <v>71</v>
      </c>
      <c r="Q3573">
        <f>Sales_Data[[#This Row],[Quantity]]*Sales_Data[[#This Row],[Unit_Price]]</f>
        <v>23562.15</v>
      </c>
      <c r="R3573">
        <f>Sales_Data[[#This Row],[Gross_Sales]]*Sales_Data[[#This Row],[Discount]]</f>
        <v>0</v>
      </c>
      <c r="S3573">
        <f>Sales_Data[[#This Row],[Gross_Sales]]-Sales_Data[[#This Row],[Discount_Amount]]</f>
        <v>23562.15</v>
      </c>
      <c r="T3573">
        <f>Sales_Data[[#This Row],[Net Sales]]-Sales_Data[[#This Row],[Cost]]</f>
        <v>3446.8600000000006</v>
      </c>
      <c r="U3573" s="2">
        <f>Sales_Data[[#This Row],[Profit]]/Sales_Data[[#This Row],[Net Sales]]</f>
        <v>0.14628800852214252</v>
      </c>
      <c r="V3573">
        <f>YEAR(Sales_Data[[#This Row],[Order_Date]])</f>
        <v>2025</v>
      </c>
      <c r="W3573" t="str">
        <f>TEXT(Sales_Data[[#This Row],[Order_Date]],"mmm")</f>
        <v>Apr</v>
      </c>
      <c r="X3573">
        <f>MONTH(Sales_Data[[#This Row],[Order_Date]])</f>
        <v>4</v>
      </c>
      <c r="Y3573" t="str">
        <f>"Q"&amp;ROUNDUP(MONTH(Sales_Data[[#This Row],[Order_Date]])/3,0)</f>
        <v>Q2</v>
      </c>
    </row>
    <row r="3574" spans="1:25" x14ac:dyDescent="0.3">
      <c r="A3574" t="s">
        <v>5227</v>
      </c>
      <c r="B3574" s="1">
        <v>45984</v>
      </c>
      <c r="C3574" t="s">
        <v>545</v>
      </c>
      <c r="D3574" t="s">
        <v>447</v>
      </c>
      <c r="E3574" t="s">
        <v>19</v>
      </c>
      <c r="F3574" t="s">
        <v>66</v>
      </c>
      <c r="G3574" t="s">
        <v>21</v>
      </c>
      <c r="H3574" t="s">
        <v>230</v>
      </c>
      <c r="I3574" t="s">
        <v>231</v>
      </c>
      <c r="J3574">
        <v>1</v>
      </c>
      <c r="K3574">
        <v>9230.7800000000007</v>
      </c>
      <c r="L3574">
        <v>0.15</v>
      </c>
      <c r="M3574">
        <v>5035.7</v>
      </c>
      <c r="N3574" t="s">
        <v>70</v>
      </c>
      <c r="O3574" t="s">
        <v>35</v>
      </c>
      <c r="P3574" t="s">
        <v>44</v>
      </c>
      <c r="Q3574">
        <f>Sales_Data[[#This Row],[Quantity]]*Sales_Data[[#This Row],[Unit_Price]]</f>
        <v>9230.7800000000007</v>
      </c>
      <c r="R3574">
        <f>Sales_Data[[#This Row],[Gross_Sales]]*Sales_Data[[#This Row],[Discount]]</f>
        <v>1384.617</v>
      </c>
      <c r="S3574">
        <f>Sales_Data[[#This Row],[Gross_Sales]]-Sales_Data[[#This Row],[Discount_Amount]]</f>
        <v>7846.1630000000005</v>
      </c>
      <c r="T3574">
        <f>Sales_Data[[#This Row],[Net Sales]]-Sales_Data[[#This Row],[Cost]]</f>
        <v>2810.4630000000006</v>
      </c>
      <c r="U3574" s="2">
        <f>Sales_Data[[#This Row],[Profit]]/Sales_Data[[#This Row],[Net Sales]]</f>
        <v>0.3581958468107278</v>
      </c>
      <c r="V3574">
        <f>YEAR(Sales_Data[[#This Row],[Order_Date]])</f>
        <v>2025</v>
      </c>
      <c r="W3574" t="str">
        <f>TEXT(Sales_Data[[#This Row],[Order_Date]],"mmm")</f>
        <v>Nov</v>
      </c>
      <c r="X3574">
        <f>MONTH(Sales_Data[[#This Row],[Order_Date]])</f>
        <v>11</v>
      </c>
      <c r="Y3574" t="str">
        <f>"Q"&amp;ROUNDUP(MONTH(Sales_Data[[#This Row],[Order_Date]])/3,0)</f>
        <v>Q4</v>
      </c>
    </row>
    <row r="3575" spans="1:25" x14ac:dyDescent="0.3">
      <c r="A3575" t="s">
        <v>5228</v>
      </c>
      <c r="B3575" s="1">
        <v>45687</v>
      </c>
      <c r="C3575" t="s">
        <v>3273</v>
      </c>
      <c r="D3575" t="s">
        <v>347</v>
      </c>
      <c r="E3575" t="s">
        <v>48</v>
      </c>
      <c r="F3575" t="s">
        <v>49</v>
      </c>
      <c r="G3575" t="s">
        <v>21</v>
      </c>
      <c r="H3575" t="s">
        <v>127</v>
      </c>
      <c r="I3575" t="s">
        <v>314</v>
      </c>
      <c r="J3575">
        <v>3</v>
      </c>
      <c r="K3575">
        <v>51163.23</v>
      </c>
      <c r="L3575">
        <v>0</v>
      </c>
      <c r="M3575">
        <v>118477.8</v>
      </c>
      <c r="N3575" t="s">
        <v>70</v>
      </c>
      <c r="O3575" t="s">
        <v>35</v>
      </c>
      <c r="P3575" t="s">
        <v>44</v>
      </c>
      <c r="Q3575">
        <f>Sales_Data[[#This Row],[Quantity]]*Sales_Data[[#This Row],[Unit_Price]]</f>
        <v>153489.69</v>
      </c>
      <c r="R3575">
        <f>Sales_Data[[#This Row],[Gross_Sales]]*Sales_Data[[#This Row],[Discount]]</f>
        <v>0</v>
      </c>
      <c r="S3575">
        <f>Sales_Data[[#This Row],[Gross_Sales]]-Sales_Data[[#This Row],[Discount_Amount]]</f>
        <v>153489.69</v>
      </c>
      <c r="T3575">
        <f>Sales_Data[[#This Row],[Net Sales]]-Sales_Data[[#This Row],[Cost]]</f>
        <v>35011.89</v>
      </c>
      <c r="U3575" s="2">
        <f>Sales_Data[[#This Row],[Profit]]/Sales_Data[[#This Row],[Net Sales]]</f>
        <v>0.22810580958238955</v>
      </c>
      <c r="V3575">
        <f>YEAR(Sales_Data[[#This Row],[Order_Date]])</f>
        <v>2025</v>
      </c>
      <c r="W3575" t="str">
        <f>TEXT(Sales_Data[[#This Row],[Order_Date]],"mmm")</f>
        <v>Jan</v>
      </c>
      <c r="X3575">
        <f>MONTH(Sales_Data[[#This Row],[Order_Date]])</f>
        <v>1</v>
      </c>
      <c r="Y3575" t="str">
        <f>"Q"&amp;ROUNDUP(MONTH(Sales_Data[[#This Row],[Order_Date]])/3,0)</f>
        <v>Q1</v>
      </c>
    </row>
    <row r="3576" spans="1:25" x14ac:dyDescent="0.3">
      <c r="A3576" t="s">
        <v>5229</v>
      </c>
      <c r="B3576" s="1">
        <v>45792</v>
      </c>
      <c r="C3576" t="s">
        <v>540</v>
      </c>
      <c r="D3576" t="s">
        <v>141</v>
      </c>
      <c r="E3576" t="s">
        <v>48</v>
      </c>
      <c r="F3576" t="s">
        <v>132</v>
      </c>
      <c r="G3576" t="s">
        <v>41</v>
      </c>
      <c r="H3576" t="s">
        <v>102</v>
      </c>
      <c r="I3576" t="s">
        <v>103</v>
      </c>
      <c r="J3576">
        <v>2</v>
      </c>
      <c r="K3576">
        <v>45612.33</v>
      </c>
      <c r="L3576">
        <v>0</v>
      </c>
      <c r="M3576">
        <v>57370.59</v>
      </c>
      <c r="N3576" t="s">
        <v>109</v>
      </c>
      <c r="O3576" t="s">
        <v>25</v>
      </c>
      <c r="P3576" t="s">
        <v>26</v>
      </c>
      <c r="Q3576">
        <f>Sales_Data[[#This Row],[Quantity]]*Sales_Data[[#This Row],[Unit_Price]]</f>
        <v>91224.66</v>
      </c>
      <c r="R3576">
        <f>Sales_Data[[#This Row],[Gross_Sales]]*Sales_Data[[#This Row],[Discount]]</f>
        <v>0</v>
      </c>
      <c r="S3576">
        <f>Sales_Data[[#This Row],[Gross_Sales]]-Sales_Data[[#This Row],[Discount_Amount]]</f>
        <v>91224.66</v>
      </c>
      <c r="T3576">
        <f>Sales_Data[[#This Row],[Net Sales]]-Sales_Data[[#This Row],[Cost]]</f>
        <v>33854.070000000007</v>
      </c>
      <c r="U3576" s="2">
        <f>Sales_Data[[#This Row],[Profit]]/Sales_Data[[#This Row],[Net Sales]]</f>
        <v>0.37110656263339326</v>
      </c>
      <c r="V3576">
        <f>YEAR(Sales_Data[[#This Row],[Order_Date]])</f>
        <v>2025</v>
      </c>
      <c r="W3576" t="str">
        <f>TEXT(Sales_Data[[#This Row],[Order_Date]],"mmm")</f>
        <v>May</v>
      </c>
      <c r="X3576">
        <f>MONTH(Sales_Data[[#This Row],[Order_Date]])</f>
        <v>5</v>
      </c>
      <c r="Y3576" t="str">
        <f>"Q"&amp;ROUNDUP(MONTH(Sales_Data[[#This Row],[Order_Date]])/3,0)</f>
        <v>Q2</v>
      </c>
    </row>
    <row r="3577" spans="1:25" x14ac:dyDescent="0.3">
      <c r="A3577" t="s">
        <v>5230</v>
      </c>
      <c r="B3577" s="1">
        <v>45724</v>
      </c>
      <c r="C3577" t="s">
        <v>5231</v>
      </c>
      <c r="D3577" t="s">
        <v>699</v>
      </c>
      <c r="E3577" t="s">
        <v>48</v>
      </c>
      <c r="F3577" t="s">
        <v>132</v>
      </c>
      <c r="G3577" t="s">
        <v>75</v>
      </c>
      <c r="H3577" t="s">
        <v>185</v>
      </c>
      <c r="I3577" t="s">
        <v>186</v>
      </c>
      <c r="J3577">
        <v>1</v>
      </c>
      <c r="K3577">
        <v>64234.98</v>
      </c>
      <c r="L3577">
        <v>0</v>
      </c>
      <c r="M3577">
        <v>47963.12</v>
      </c>
      <c r="N3577" t="s">
        <v>70</v>
      </c>
      <c r="O3577" t="s">
        <v>25</v>
      </c>
      <c r="P3577" t="s">
        <v>44</v>
      </c>
      <c r="Q3577">
        <f>Sales_Data[[#This Row],[Quantity]]*Sales_Data[[#This Row],[Unit_Price]]</f>
        <v>64234.98</v>
      </c>
      <c r="R3577">
        <f>Sales_Data[[#This Row],[Gross_Sales]]*Sales_Data[[#This Row],[Discount]]</f>
        <v>0</v>
      </c>
      <c r="S3577">
        <f>Sales_Data[[#This Row],[Gross_Sales]]-Sales_Data[[#This Row],[Discount_Amount]]</f>
        <v>64234.98</v>
      </c>
      <c r="T3577">
        <f>Sales_Data[[#This Row],[Net Sales]]-Sales_Data[[#This Row],[Cost]]</f>
        <v>16271.86</v>
      </c>
      <c r="U3577" s="2">
        <f>Sales_Data[[#This Row],[Profit]]/Sales_Data[[#This Row],[Net Sales]]</f>
        <v>0.25331774058309037</v>
      </c>
      <c r="V3577">
        <f>YEAR(Sales_Data[[#This Row],[Order_Date]])</f>
        <v>2025</v>
      </c>
      <c r="W3577" t="str">
        <f>TEXT(Sales_Data[[#This Row],[Order_Date]],"mmm")</f>
        <v>Mar</v>
      </c>
      <c r="X3577">
        <f>MONTH(Sales_Data[[#This Row],[Order_Date]])</f>
        <v>3</v>
      </c>
      <c r="Y3577" t="str">
        <f>"Q"&amp;ROUNDUP(MONTH(Sales_Data[[#This Row],[Order_Date]])/3,0)</f>
        <v>Q1</v>
      </c>
    </row>
    <row r="3578" spans="1:25" x14ac:dyDescent="0.3">
      <c r="A3578" t="s">
        <v>5232</v>
      </c>
      <c r="B3578" s="1">
        <v>45722</v>
      </c>
      <c r="C3578" t="s">
        <v>4423</v>
      </c>
      <c r="D3578" t="s">
        <v>685</v>
      </c>
      <c r="E3578" t="s">
        <v>30</v>
      </c>
      <c r="F3578" t="s">
        <v>101</v>
      </c>
      <c r="G3578" t="s">
        <v>21</v>
      </c>
      <c r="H3578" t="s">
        <v>297</v>
      </c>
      <c r="I3578" t="s">
        <v>297</v>
      </c>
      <c r="J3578">
        <v>5</v>
      </c>
      <c r="K3578">
        <v>2673.98</v>
      </c>
      <c r="L3578">
        <v>0</v>
      </c>
      <c r="M3578">
        <v>10694.5</v>
      </c>
      <c r="N3578" t="s">
        <v>24</v>
      </c>
      <c r="O3578" t="s">
        <v>35</v>
      </c>
      <c r="P3578" t="s">
        <v>71</v>
      </c>
      <c r="Q3578">
        <f>Sales_Data[[#This Row],[Quantity]]*Sales_Data[[#This Row],[Unit_Price]]</f>
        <v>13369.9</v>
      </c>
      <c r="R3578">
        <f>Sales_Data[[#This Row],[Gross_Sales]]*Sales_Data[[#This Row],[Discount]]</f>
        <v>0</v>
      </c>
      <c r="S3578">
        <f>Sales_Data[[#This Row],[Gross_Sales]]-Sales_Data[[#This Row],[Discount_Amount]]</f>
        <v>13369.9</v>
      </c>
      <c r="T3578">
        <f>Sales_Data[[#This Row],[Net Sales]]-Sales_Data[[#This Row],[Cost]]</f>
        <v>2675.3999999999996</v>
      </c>
      <c r="U3578" s="2">
        <f>Sales_Data[[#This Row],[Profit]]/Sales_Data[[#This Row],[Net Sales]]</f>
        <v>0.20010620872257831</v>
      </c>
      <c r="V3578">
        <f>YEAR(Sales_Data[[#This Row],[Order_Date]])</f>
        <v>2025</v>
      </c>
      <c r="W3578" t="str">
        <f>TEXT(Sales_Data[[#This Row],[Order_Date]],"mmm")</f>
        <v>Mar</v>
      </c>
      <c r="X3578">
        <f>MONTH(Sales_Data[[#This Row],[Order_Date]])</f>
        <v>3</v>
      </c>
      <c r="Y3578" t="str">
        <f>"Q"&amp;ROUNDUP(MONTH(Sales_Data[[#This Row],[Order_Date]])/3,0)</f>
        <v>Q1</v>
      </c>
    </row>
    <row r="3579" spans="1:25" x14ac:dyDescent="0.3">
      <c r="A3579" t="s">
        <v>5233</v>
      </c>
      <c r="B3579" s="1">
        <v>45949</v>
      </c>
      <c r="C3579" t="s">
        <v>3294</v>
      </c>
      <c r="D3579" t="s">
        <v>183</v>
      </c>
      <c r="E3579" t="s">
        <v>48</v>
      </c>
      <c r="F3579" t="s">
        <v>49</v>
      </c>
      <c r="G3579" t="s">
        <v>41</v>
      </c>
      <c r="H3579" t="s">
        <v>171</v>
      </c>
      <c r="I3579" t="s">
        <v>172</v>
      </c>
      <c r="J3579">
        <v>4</v>
      </c>
      <c r="K3579">
        <v>28625.599999999999</v>
      </c>
      <c r="L3579">
        <v>0.1</v>
      </c>
      <c r="M3579">
        <v>74087.61</v>
      </c>
      <c r="N3579" t="s">
        <v>70</v>
      </c>
      <c r="O3579" t="s">
        <v>25</v>
      </c>
      <c r="P3579" t="s">
        <v>44</v>
      </c>
      <c r="Q3579">
        <f>Sales_Data[[#This Row],[Quantity]]*Sales_Data[[#This Row],[Unit_Price]]</f>
        <v>114502.39999999999</v>
      </c>
      <c r="R3579">
        <f>Sales_Data[[#This Row],[Gross_Sales]]*Sales_Data[[#This Row],[Discount]]</f>
        <v>11450.24</v>
      </c>
      <c r="S3579">
        <f>Sales_Data[[#This Row],[Gross_Sales]]-Sales_Data[[#This Row],[Discount_Amount]]</f>
        <v>103052.15999999999</v>
      </c>
      <c r="T3579">
        <f>Sales_Data[[#This Row],[Net Sales]]-Sales_Data[[#This Row],[Cost]]</f>
        <v>28964.549999999988</v>
      </c>
      <c r="U3579" s="2">
        <f>Sales_Data[[#This Row],[Profit]]/Sales_Data[[#This Row],[Net Sales]]</f>
        <v>0.2810668888454157</v>
      </c>
      <c r="V3579">
        <f>YEAR(Sales_Data[[#This Row],[Order_Date]])</f>
        <v>2025</v>
      </c>
      <c r="W3579" t="str">
        <f>TEXT(Sales_Data[[#This Row],[Order_Date]],"mmm")</f>
        <v>Oct</v>
      </c>
      <c r="X3579">
        <f>MONTH(Sales_Data[[#This Row],[Order_Date]])</f>
        <v>10</v>
      </c>
      <c r="Y3579" t="str">
        <f>"Q"&amp;ROUNDUP(MONTH(Sales_Data[[#This Row],[Order_Date]])/3,0)</f>
        <v>Q4</v>
      </c>
    </row>
    <row r="3580" spans="1:25" x14ac:dyDescent="0.3">
      <c r="A3580" t="s">
        <v>5234</v>
      </c>
      <c r="B3580" s="1">
        <v>45682</v>
      </c>
      <c r="C3580" t="s">
        <v>1840</v>
      </c>
      <c r="D3580" t="s">
        <v>271</v>
      </c>
      <c r="E3580" t="s">
        <v>48</v>
      </c>
      <c r="F3580" t="s">
        <v>126</v>
      </c>
      <c r="G3580" t="s">
        <v>41</v>
      </c>
      <c r="H3580" t="s">
        <v>42</v>
      </c>
      <c r="I3580" t="s">
        <v>82</v>
      </c>
      <c r="J3580">
        <v>1</v>
      </c>
      <c r="K3580">
        <v>19707.97</v>
      </c>
      <c r="L3580">
        <v>0.05</v>
      </c>
      <c r="M3580">
        <v>12162.64</v>
      </c>
      <c r="N3580" t="s">
        <v>52</v>
      </c>
      <c r="O3580" t="s">
        <v>35</v>
      </c>
      <c r="P3580" t="s">
        <v>71</v>
      </c>
      <c r="Q3580">
        <f>Sales_Data[[#This Row],[Quantity]]*Sales_Data[[#This Row],[Unit_Price]]</f>
        <v>19707.97</v>
      </c>
      <c r="R3580">
        <f>Sales_Data[[#This Row],[Gross_Sales]]*Sales_Data[[#This Row],[Discount]]</f>
        <v>985.39850000000013</v>
      </c>
      <c r="S3580">
        <f>Sales_Data[[#This Row],[Gross_Sales]]-Sales_Data[[#This Row],[Discount_Amount]]</f>
        <v>18722.571500000002</v>
      </c>
      <c r="T3580">
        <f>Sales_Data[[#This Row],[Net Sales]]-Sales_Data[[#This Row],[Cost]]</f>
        <v>6559.9315000000024</v>
      </c>
      <c r="U3580" s="2">
        <f>Sales_Data[[#This Row],[Profit]]/Sales_Data[[#This Row],[Net Sales]]</f>
        <v>0.35037556139123316</v>
      </c>
      <c r="V3580">
        <f>YEAR(Sales_Data[[#This Row],[Order_Date]])</f>
        <v>2025</v>
      </c>
      <c r="W3580" t="str">
        <f>TEXT(Sales_Data[[#This Row],[Order_Date]],"mmm")</f>
        <v>Jan</v>
      </c>
      <c r="X3580">
        <f>MONTH(Sales_Data[[#This Row],[Order_Date]])</f>
        <v>1</v>
      </c>
      <c r="Y3580" t="str">
        <f>"Q"&amp;ROUNDUP(MONTH(Sales_Data[[#This Row],[Order_Date]])/3,0)</f>
        <v>Q1</v>
      </c>
    </row>
    <row r="3581" spans="1:25" x14ac:dyDescent="0.3">
      <c r="A3581" t="s">
        <v>5235</v>
      </c>
      <c r="B3581" s="1">
        <v>45694</v>
      </c>
      <c r="C3581" t="s">
        <v>1292</v>
      </c>
      <c r="D3581" t="s">
        <v>125</v>
      </c>
      <c r="E3581" t="s">
        <v>30</v>
      </c>
      <c r="F3581" t="s">
        <v>101</v>
      </c>
      <c r="G3581" t="s">
        <v>67</v>
      </c>
      <c r="H3581" t="s">
        <v>88</v>
      </c>
      <c r="I3581" t="s">
        <v>89</v>
      </c>
      <c r="J3581">
        <v>4</v>
      </c>
      <c r="K3581">
        <v>2515.09</v>
      </c>
      <c r="L3581">
        <v>0.1</v>
      </c>
      <c r="M3581">
        <v>7843.99</v>
      </c>
      <c r="N3581" t="s">
        <v>52</v>
      </c>
      <c r="O3581" t="s">
        <v>25</v>
      </c>
      <c r="P3581" t="s">
        <v>71</v>
      </c>
      <c r="Q3581">
        <f>Sales_Data[[#This Row],[Quantity]]*Sales_Data[[#This Row],[Unit_Price]]</f>
        <v>10060.36</v>
      </c>
      <c r="R3581">
        <f>Sales_Data[[#This Row],[Gross_Sales]]*Sales_Data[[#This Row],[Discount]]</f>
        <v>1006.0360000000001</v>
      </c>
      <c r="S3581">
        <f>Sales_Data[[#This Row],[Gross_Sales]]-Sales_Data[[#This Row],[Discount_Amount]]</f>
        <v>9054.3240000000005</v>
      </c>
      <c r="T3581">
        <f>Sales_Data[[#This Row],[Net Sales]]-Sales_Data[[#This Row],[Cost]]</f>
        <v>1210.3340000000007</v>
      </c>
      <c r="U3581" s="2">
        <f>Sales_Data[[#This Row],[Profit]]/Sales_Data[[#This Row],[Net Sales]]</f>
        <v>0.13367469509595645</v>
      </c>
      <c r="V3581">
        <f>YEAR(Sales_Data[[#This Row],[Order_Date]])</f>
        <v>2025</v>
      </c>
      <c r="W3581" t="str">
        <f>TEXT(Sales_Data[[#This Row],[Order_Date]],"mmm")</f>
        <v>Feb</v>
      </c>
      <c r="X3581">
        <f>MONTH(Sales_Data[[#This Row],[Order_Date]])</f>
        <v>2</v>
      </c>
      <c r="Y3581" t="str">
        <f>"Q"&amp;ROUNDUP(MONTH(Sales_Data[[#This Row],[Order_Date]])/3,0)</f>
        <v>Q1</v>
      </c>
    </row>
    <row r="3582" spans="1:25" x14ac:dyDescent="0.3">
      <c r="A3582" t="s">
        <v>5236</v>
      </c>
      <c r="B3582" s="1">
        <v>45658</v>
      </c>
      <c r="C3582" t="s">
        <v>1241</v>
      </c>
      <c r="D3582" t="s">
        <v>277</v>
      </c>
      <c r="E3582" t="s">
        <v>48</v>
      </c>
      <c r="F3582" t="s">
        <v>164</v>
      </c>
      <c r="G3582" t="s">
        <v>21</v>
      </c>
      <c r="H3582" t="s">
        <v>297</v>
      </c>
      <c r="I3582" t="s">
        <v>297</v>
      </c>
      <c r="J3582">
        <v>1</v>
      </c>
      <c r="K3582">
        <v>56927.34</v>
      </c>
      <c r="L3582">
        <v>0.05</v>
      </c>
      <c r="M3582">
        <v>46650.45</v>
      </c>
      <c r="N3582" t="s">
        <v>52</v>
      </c>
      <c r="O3582" t="s">
        <v>25</v>
      </c>
      <c r="P3582" t="s">
        <v>71</v>
      </c>
      <c r="Q3582">
        <f>Sales_Data[[#This Row],[Quantity]]*Sales_Data[[#This Row],[Unit_Price]]</f>
        <v>56927.34</v>
      </c>
      <c r="R3582">
        <f>Sales_Data[[#This Row],[Gross_Sales]]*Sales_Data[[#This Row],[Discount]]</f>
        <v>2846.3670000000002</v>
      </c>
      <c r="S3582">
        <f>Sales_Data[[#This Row],[Gross_Sales]]-Sales_Data[[#This Row],[Discount_Amount]]</f>
        <v>54080.972999999998</v>
      </c>
      <c r="T3582">
        <f>Sales_Data[[#This Row],[Net Sales]]-Sales_Data[[#This Row],[Cost]]</f>
        <v>7430.523000000001</v>
      </c>
      <c r="U3582" s="2">
        <f>Sales_Data[[#This Row],[Profit]]/Sales_Data[[#This Row],[Net Sales]]</f>
        <v>0.13739625209775722</v>
      </c>
      <c r="V3582">
        <f>YEAR(Sales_Data[[#This Row],[Order_Date]])</f>
        <v>2025</v>
      </c>
      <c r="W3582" t="str">
        <f>TEXT(Sales_Data[[#This Row],[Order_Date]],"mmm")</f>
        <v>Jan</v>
      </c>
      <c r="X3582">
        <f>MONTH(Sales_Data[[#This Row],[Order_Date]])</f>
        <v>1</v>
      </c>
      <c r="Y3582" t="str">
        <f>"Q"&amp;ROUNDUP(MONTH(Sales_Data[[#This Row],[Order_Date]])/3,0)</f>
        <v>Q1</v>
      </c>
    </row>
    <row r="3583" spans="1:25" x14ac:dyDescent="0.3">
      <c r="A3583" t="s">
        <v>5237</v>
      </c>
      <c r="B3583" s="1">
        <v>45694</v>
      </c>
      <c r="C3583" t="s">
        <v>2624</v>
      </c>
      <c r="D3583" t="s">
        <v>183</v>
      </c>
      <c r="E3583" t="s">
        <v>39</v>
      </c>
      <c r="F3583" t="s">
        <v>96</v>
      </c>
      <c r="G3583" t="s">
        <v>41</v>
      </c>
      <c r="H3583" t="s">
        <v>147</v>
      </c>
      <c r="I3583" t="s">
        <v>148</v>
      </c>
      <c r="J3583">
        <v>2</v>
      </c>
      <c r="K3583">
        <v>680.1</v>
      </c>
      <c r="L3583">
        <v>0.2</v>
      </c>
      <c r="M3583">
        <v>899.65</v>
      </c>
      <c r="N3583" t="s">
        <v>24</v>
      </c>
      <c r="O3583" t="s">
        <v>35</v>
      </c>
      <c r="P3583" t="s">
        <v>26</v>
      </c>
      <c r="Q3583">
        <f>Sales_Data[[#This Row],[Quantity]]*Sales_Data[[#This Row],[Unit_Price]]</f>
        <v>1360.2</v>
      </c>
      <c r="R3583">
        <f>Sales_Data[[#This Row],[Gross_Sales]]*Sales_Data[[#This Row],[Discount]]</f>
        <v>272.04000000000002</v>
      </c>
      <c r="S3583">
        <f>Sales_Data[[#This Row],[Gross_Sales]]-Sales_Data[[#This Row],[Discount_Amount]]</f>
        <v>1088.1600000000001</v>
      </c>
      <c r="T3583">
        <f>Sales_Data[[#This Row],[Net Sales]]-Sales_Data[[#This Row],[Cost]]</f>
        <v>188.5100000000001</v>
      </c>
      <c r="U3583" s="2">
        <f>Sales_Data[[#This Row],[Profit]]/Sales_Data[[#This Row],[Net Sales]]</f>
        <v>0.17323739156006479</v>
      </c>
      <c r="V3583">
        <f>YEAR(Sales_Data[[#This Row],[Order_Date]])</f>
        <v>2025</v>
      </c>
      <c r="W3583" t="str">
        <f>TEXT(Sales_Data[[#This Row],[Order_Date]],"mmm")</f>
        <v>Feb</v>
      </c>
      <c r="X3583">
        <f>MONTH(Sales_Data[[#This Row],[Order_Date]])</f>
        <v>2</v>
      </c>
      <c r="Y3583" t="str">
        <f>"Q"&amp;ROUNDUP(MONTH(Sales_Data[[#This Row],[Order_Date]])/3,0)</f>
        <v>Q1</v>
      </c>
    </row>
    <row r="3584" spans="1:25" x14ac:dyDescent="0.3">
      <c r="A3584" t="s">
        <v>5238</v>
      </c>
      <c r="B3584" s="1">
        <v>45798</v>
      </c>
      <c r="C3584" t="s">
        <v>704</v>
      </c>
      <c r="D3584" t="s">
        <v>224</v>
      </c>
      <c r="E3584" t="s">
        <v>19</v>
      </c>
      <c r="F3584" t="s">
        <v>57</v>
      </c>
      <c r="G3584" t="s">
        <v>67</v>
      </c>
      <c r="H3584" t="s">
        <v>68</v>
      </c>
      <c r="I3584" t="s">
        <v>69</v>
      </c>
      <c r="J3584">
        <v>1</v>
      </c>
      <c r="K3584">
        <v>17617.669999999998</v>
      </c>
      <c r="L3584">
        <v>0</v>
      </c>
      <c r="M3584">
        <v>11874.25</v>
      </c>
      <c r="N3584" t="s">
        <v>52</v>
      </c>
      <c r="O3584" t="s">
        <v>53</v>
      </c>
      <c r="P3584" t="s">
        <v>71</v>
      </c>
      <c r="Q3584">
        <f>Sales_Data[[#This Row],[Quantity]]*Sales_Data[[#This Row],[Unit_Price]]</f>
        <v>17617.669999999998</v>
      </c>
      <c r="R3584">
        <f>Sales_Data[[#This Row],[Gross_Sales]]*Sales_Data[[#This Row],[Discount]]</f>
        <v>0</v>
      </c>
      <c r="S3584">
        <f>Sales_Data[[#This Row],[Gross_Sales]]-Sales_Data[[#This Row],[Discount_Amount]]</f>
        <v>17617.669999999998</v>
      </c>
      <c r="T3584">
        <f>Sales_Data[[#This Row],[Net Sales]]-Sales_Data[[#This Row],[Cost]]</f>
        <v>5743.4199999999983</v>
      </c>
      <c r="U3584" s="2">
        <f>Sales_Data[[#This Row],[Profit]]/Sales_Data[[#This Row],[Net Sales]]</f>
        <v>0.32600338183199018</v>
      </c>
      <c r="V3584">
        <f>YEAR(Sales_Data[[#This Row],[Order_Date]])</f>
        <v>2025</v>
      </c>
      <c r="W3584" t="str">
        <f>TEXT(Sales_Data[[#This Row],[Order_Date]],"mmm")</f>
        <v>May</v>
      </c>
      <c r="X3584">
        <f>MONTH(Sales_Data[[#This Row],[Order_Date]])</f>
        <v>5</v>
      </c>
      <c r="Y3584" t="str">
        <f>"Q"&amp;ROUNDUP(MONTH(Sales_Data[[#This Row],[Order_Date]])/3,0)</f>
        <v>Q2</v>
      </c>
    </row>
    <row r="3585" spans="1:25" x14ac:dyDescent="0.3">
      <c r="A3585" t="s">
        <v>5239</v>
      </c>
      <c r="B3585" s="1">
        <v>45889</v>
      </c>
      <c r="C3585" t="s">
        <v>1872</v>
      </c>
      <c r="D3585" t="s">
        <v>359</v>
      </c>
      <c r="E3585" t="s">
        <v>48</v>
      </c>
      <c r="F3585" t="s">
        <v>132</v>
      </c>
      <c r="G3585" t="s">
        <v>41</v>
      </c>
      <c r="H3585" t="s">
        <v>102</v>
      </c>
      <c r="I3585" t="s">
        <v>103</v>
      </c>
      <c r="J3585">
        <v>1</v>
      </c>
      <c r="K3585">
        <v>64575.01</v>
      </c>
      <c r="L3585">
        <v>0</v>
      </c>
      <c r="M3585">
        <v>53012.75</v>
      </c>
      <c r="N3585" t="s">
        <v>24</v>
      </c>
      <c r="O3585" t="s">
        <v>35</v>
      </c>
      <c r="P3585" t="s">
        <v>44</v>
      </c>
      <c r="Q3585">
        <f>Sales_Data[[#This Row],[Quantity]]*Sales_Data[[#This Row],[Unit_Price]]</f>
        <v>64575.01</v>
      </c>
      <c r="R3585">
        <f>Sales_Data[[#This Row],[Gross_Sales]]*Sales_Data[[#This Row],[Discount]]</f>
        <v>0</v>
      </c>
      <c r="S3585">
        <f>Sales_Data[[#This Row],[Gross_Sales]]-Sales_Data[[#This Row],[Discount_Amount]]</f>
        <v>64575.01</v>
      </c>
      <c r="T3585">
        <f>Sales_Data[[#This Row],[Net Sales]]-Sales_Data[[#This Row],[Cost]]</f>
        <v>11562.260000000002</v>
      </c>
      <c r="U3585" s="2">
        <f>Sales_Data[[#This Row],[Profit]]/Sales_Data[[#This Row],[Net Sales]]</f>
        <v>0.17905161764589742</v>
      </c>
      <c r="V3585">
        <f>YEAR(Sales_Data[[#This Row],[Order_Date]])</f>
        <v>2025</v>
      </c>
      <c r="W3585" t="str">
        <f>TEXT(Sales_Data[[#This Row],[Order_Date]],"mmm")</f>
        <v>Aug</v>
      </c>
      <c r="X3585">
        <f>MONTH(Sales_Data[[#This Row],[Order_Date]])</f>
        <v>8</v>
      </c>
      <c r="Y3585" t="str">
        <f>"Q"&amp;ROUNDUP(MONTH(Sales_Data[[#This Row],[Order_Date]])/3,0)</f>
        <v>Q3</v>
      </c>
    </row>
    <row r="3586" spans="1:25" x14ac:dyDescent="0.3">
      <c r="A3586" t="s">
        <v>5240</v>
      </c>
      <c r="B3586" s="1">
        <v>45793</v>
      </c>
      <c r="C3586" t="s">
        <v>2836</v>
      </c>
      <c r="D3586" t="s">
        <v>777</v>
      </c>
      <c r="E3586" t="s">
        <v>19</v>
      </c>
      <c r="F3586" t="s">
        <v>57</v>
      </c>
      <c r="G3586" t="s">
        <v>21</v>
      </c>
      <c r="H3586" t="s">
        <v>230</v>
      </c>
      <c r="I3586" t="s">
        <v>231</v>
      </c>
      <c r="J3586">
        <v>3</v>
      </c>
      <c r="K3586">
        <v>11042.31</v>
      </c>
      <c r="L3586">
        <v>0.1</v>
      </c>
      <c r="M3586">
        <v>21080.97</v>
      </c>
      <c r="N3586" t="s">
        <v>24</v>
      </c>
      <c r="O3586" t="s">
        <v>35</v>
      </c>
      <c r="P3586" t="s">
        <v>71</v>
      </c>
      <c r="Q3586">
        <f>Sales_Data[[#This Row],[Quantity]]*Sales_Data[[#This Row],[Unit_Price]]</f>
        <v>33126.93</v>
      </c>
      <c r="R3586">
        <f>Sales_Data[[#This Row],[Gross_Sales]]*Sales_Data[[#This Row],[Discount]]</f>
        <v>3312.6930000000002</v>
      </c>
      <c r="S3586">
        <f>Sales_Data[[#This Row],[Gross_Sales]]-Sales_Data[[#This Row],[Discount_Amount]]</f>
        <v>29814.237000000001</v>
      </c>
      <c r="T3586">
        <f>Sales_Data[[#This Row],[Net Sales]]-Sales_Data[[#This Row],[Cost]]</f>
        <v>8733.2669999999998</v>
      </c>
      <c r="U3586" s="2">
        <f>Sales_Data[[#This Row],[Profit]]/Sales_Data[[#This Row],[Net Sales]]</f>
        <v>0.29292270669210818</v>
      </c>
      <c r="V3586">
        <f>YEAR(Sales_Data[[#This Row],[Order_Date]])</f>
        <v>2025</v>
      </c>
      <c r="W3586" t="str">
        <f>TEXT(Sales_Data[[#This Row],[Order_Date]],"mmm")</f>
        <v>May</v>
      </c>
      <c r="X3586">
        <f>MONTH(Sales_Data[[#This Row],[Order_Date]])</f>
        <v>5</v>
      </c>
      <c r="Y3586" t="str">
        <f>"Q"&amp;ROUNDUP(MONTH(Sales_Data[[#This Row],[Order_Date]])/3,0)</f>
        <v>Q2</v>
      </c>
    </row>
    <row r="3587" spans="1:25" x14ac:dyDescent="0.3">
      <c r="A3587" t="s">
        <v>5241</v>
      </c>
      <c r="B3587" s="1">
        <v>45845</v>
      </c>
      <c r="C3587" t="s">
        <v>5242</v>
      </c>
      <c r="D3587" t="s">
        <v>504</v>
      </c>
      <c r="E3587" t="s">
        <v>48</v>
      </c>
      <c r="F3587" t="s">
        <v>164</v>
      </c>
      <c r="G3587" t="s">
        <v>67</v>
      </c>
      <c r="H3587" t="s">
        <v>88</v>
      </c>
      <c r="I3587" t="s">
        <v>89</v>
      </c>
      <c r="J3587">
        <v>1</v>
      </c>
      <c r="K3587">
        <v>22553.06</v>
      </c>
      <c r="L3587">
        <v>0.15</v>
      </c>
      <c r="M3587">
        <v>14921.23</v>
      </c>
      <c r="N3587" t="s">
        <v>52</v>
      </c>
      <c r="O3587" t="s">
        <v>25</v>
      </c>
      <c r="P3587" t="s">
        <v>71</v>
      </c>
      <c r="Q3587">
        <f>Sales_Data[[#This Row],[Quantity]]*Sales_Data[[#This Row],[Unit_Price]]</f>
        <v>22553.06</v>
      </c>
      <c r="R3587">
        <f>Sales_Data[[#This Row],[Gross_Sales]]*Sales_Data[[#This Row],[Discount]]</f>
        <v>3382.9590000000003</v>
      </c>
      <c r="S3587">
        <f>Sales_Data[[#This Row],[Gross_Sales]]-Sales_Data[[#This Row],[Discount_Amount]]</f>
        <v>19170.101000000002</v>
      </c>
      <c r="T3587">
        <f>Sales_Data[[#This Row],[Net Sales]]-Sales_Data[[#This Row],[Cost]]</f>
        <v>4248.8710000000028</v>
      </c>
      <c r="U3587" s="2">
        <f>Sales_Data[[#This Row],[Profit]]/Sales_Data[[#This Row],[Net Sales]]</f>
        <v>0.22164051196183068</v>
      </c>
      <c r="V3587">
        <f>YEAR(Sales_Data[[#This Row],[Order_Date]])</f>
        <v>2025</v>
      </c>
      <c r="W3587" t="str">
        <f>TEXT(Sales_Data[[#This Row],[Order_Date]],"mmm")</f>
        <v>Jul</v>
      </c>
      <c r="X3587">
        <f>MONTH(Sales_Data[[#This Row],[Order_Date]])</f>
        <v>7</v>
      </c>
      <c r="Y3587" t="str">
        <f>"Q"&amp;ROUNDUP(MONTH(Sales_Data[[#This Row],[Order_Date]])/3,0)</f>
        <v>Q3</v>
      </c>
    </row>
    <row r="3588" spans="1:25" x14ac:dyDescent="0.3">
      <c r="A3588" t="s">
        <v>5243</v>
      </c>
      <c r="B3588" s="1">
        <v>45785</v>
      </c>
      <c r="C3588" t="s">
        <v>411</v>
      </c>
      <c r="D3588" t="s">
        <v>271</v>
      </c>
      <c r="E3588" t="s">
        <v>30</v>
      </c>
      <c r="F3588" t="s">
        <v>87</v>
      </c>
      <c r="G3588" t="s">
        <v>21</v>
      </c>
      <c r="H3588" t="s">
        <v>127</v>
      </c>
      <c r="I3588" t="s">
        <v>128</v>
      </c>
      <c r="J3588">
        <v>1</v>
      </c>
      <c r="K3588">
        <v>1309.48</v>
      </c>
      <c r="L3588">
        <v>0.1</v>
      </c>
      <c r="M3588">
        <v>867.74</v>
      </c>
      <c r="N3588" t="s">
        <v>24</v>
      </c>
      <c r="O3588" t="s">
        <v>25</v>
      </c>
      <c r="P3588" t="s">
        <v>71</v>
      </c>
      <c r="Q3588">
        <f>Sales_Data[[#This Row],[Quantity]]*Sales_Data[[#This Row],[Unit_Price]]</f>
        <v>1309.48</v>
      </c>
      <c r="R3588">
        <f>Sales_Data[[#This Row],[Gross_Sales]]*Sales_Data[[#This Row],[Discount]]</f>
        <v>130.94800000000001</v>
      </c>
      <c r="S3588">
        <f>Sales_Data[[#This Row],[Gross_Sales]]-Sales_Data[[#This Row],[Discount_Amount]]</f>
        <v>1178.5319999999999</v>
      </c>
      <c r="T3588">
        <f>Sales_Data[[#This Row],[Net Sales]]-Sales_Data[[#This Row],[Cost]]</f>
        <v>310.79199999999992</v>
      </c>
      <c r="U3588" s="2">
        <f>Sales_Data[[#This Row],[Profit]]/Sales_Data[[#This Row],[Net Sales]]</f>
        <v>0.26371112536613339</v>
      </c>
      <c r="V3588">
        <f>YEAR(Sales_Data[[#This Row],[Order_Date]])</f>
        <v>2025</v>
      </c>
      <c r="W3588" t="str">
        <f>TEXT(Sales_Data[[#This Row],[Order_Date]],"mmm")</f>
        <v>May</v>
      </c>
      <c r="X3588">
        <f>MONTH(Sales_Data[[#This Row],[Order_Date]])</f>
        <v>5</v>
      </c>
      <c r="Y3588" t="str">
        <f>"Q"&amp;ROUNDUP(MONTH(Sales_Data[[#This Row],[Order_Date]])/3,0)</f>
        <v>Q2</v>
      </c>
    </row>
    <row r="3589" spans="1:25" x14ac:dyDescent="0.3">
      <c r="A3589" t="s">
        <v>5244</v>
      </c>
      <c r="B3589" s="1">
        <v>45858</v>
      </c>
      <c r="C3589" t="s">
        <v>5245</v>
      </c>
      <c r="D3589" t="s">
        <v>194</v>
      </c>
      <c r="E3589" t="s">
        <v>19</v>
      </c>
      <c r="F3589" t="s">
        <v>57</v>
      </c>
      <c r="G3589" t="s">
        <v>41</v>
      </c>
      <c r="H3589" t="s">
        <v>102</v>
      </c>
      <c r="I3589" t="s">
        <v>165</v>
      </c>
      <c r="J3589">
        <v>1</v>
      </c>
      <c r="K3589">
        <v>5483.28</v>
      </c>
      <c r="L3589">
        <v>0.05</v>
      </c>
      <c r="M3589">
        <v>3568.81</v>
      </c>
      <c r="N3589" t="s">
        <v>70</v>
      </c>
      <c r="O3589" t="s">
        <v>35</v>
      </c>
      <c r="P3589" t="s">
        <v>44</v>
      </c>
      <c r="Q3589">
        <f>Sales_Data[[#This Row],[Quantity]]*Sales_Data[[#This Row],[Unit_Price]]</f>
        <v>5483.28</v>
      </c>
      <c r="R3589">
        <f>Sales_Data[[#This Row],[Gross_Sales]]*Sales_Data[[#This Row],[Discount]]</f>
        <v>274.16399999999999</v>
      </c>
      <c r="S3589">
        <f>Sales_Data[[#This Row],[Gross_Sales]]-Sales_Data[[#This Row],[Discount_Amount]]</f>
        <v>5209.116</v>
      </c>
      <c r="T3589">
        <f>Sales_Data[[#This Row],[Net Sales]]-Sales_Data[[#This Row],[Cost]]</f>
        <v>1640.306</v>
      </c>
      <c r="U3589" s="2">
        <f>Sales_Data[[#This Row],[Profit]]/Sales_Data[[#This Row],[Net Sales]]</f>
        <v>0.31489143263463515</v>
      </c>
      <c r="V3589">
        <f>YEAR(Sales_Data[[#This Row],[Order_Date]])</f>
        <v>2025</v>
      </c>
      <c r="W3589" t="str">
        <f>TEXT(Sales_Data[[#This Row],[Order_Date]],"mmm")</f>
        <v>Jul</v>
      </c>
      <c r="X3589">
        <f>MONTH(Sales_Data[[#This Row],[Order_Date]])</f>
        <v>7</v>
      </c>
      <c r="Y3589" t="str">
        <f>"Q"&amp;ROUNDUP(MONTH(Sales_Data[[#This Row],[Order_Date]])/3,0)</f>
        <v>Q3</v>
      </c>
    </row>
    <row r="3590" spans="1:25" x14ac:dyDescent="0.3">
      <c r="A3590" t="s">
        <v>5246</v>
      </c>
      <c r="B3590" s="1">
        <v>45784</v>
      </c>
      <c r="C3590" t="s">
        <v>5247</v>
      </c>
      <c r="D3590" t="s">
        <v>244</v>
      </c>
      <c r="E3590" t="s">
        <v>48</v>
      </c>
      <c r="F3590" t="s">
        <v>126</v>
      </c>
      <c r="G3590" t="s">
        <v>32</v>
      </c>
      <c r="H3590" t="s">
        <v>50</v>
      </c>
      <c r="I3590" t="s">
        <v>58</v>
      </c>
      <c r="J3590">
        <v>1</v>
      </c>
      <c r="K3590">
        <v>4681.6899999999996</v>
      </c>
      <c r="L3590">
        <v>0.05</v>
      </c>
      <c r="M3590">
        <v>3512.7</v>
      </c>
      <c r="N3590" t="s">
        <v>24</v>
      </c>
      <c r="O3590" t="s">
        <v>35</v>
      </c>
      <c r="P3590" t="s">
        <v>71</v>
      </c>
      <c r="Q3590">
        <f>Sales_Data[[#This Row],[Quantity]]*Sales_Data[[#This Row],[Unit_Price]]</f>
        <v>4681.6899999999996</v>
      </c>
      <c r="R3590">
        <f>Sales_Data[[#This Row],[Gross_Sales]]*Sales_Data[[#This Row],[Discount]]</f>
        <v>234.08449999999999</v>
      </c>
      <c r="S3590">
        <f>Sales_Data[[#This Row],[Gross_Sales]]-Sales_Data[[#This Row],[Discount_Amount]]</f>
        <v>4447.6054999999997</v>
      </c>
      <c r="T3590">
        <f>Sales_Data[[#This Row],[Net Sales]]-Sales_Data[[#This Row],[Cost]]</f>
        <v>934.90549999999985</v>
      </c>
      <c r="U3590" s="2">
        <f>Sales_Data[[#This Row],[Profit]]/Sales_Data[[#This Row],[Net Sales]]</f>
        <v>0.21020423236728167</v>
      </c>
      <c r="V3590">
        <f>YEAR(Sales_Data[[#This Row],[Order_Date]])</f>
        <v>2025</v>
      </c>
      <c r="W3590" t="str">
        <f>TEXT(Sales_Data[[#This Row],[Order_Date]],"mmm")</f>
        <v>May</v>
      </c>
      <c r="X3590">
        <f>MONTH(Sales_Data[[#This Row],[Order_Date]])</f>
        <v>5</v>
      </c>
      <c r="Y3590" t="str">
        <f>"Q"&amp;ROUNDUP(MONTH(Sales_Data[[#This Row],[Order_Date]])/3,0)</f>
        <v>Q2</v>
      </c>
    </row>
    <row r="3591" spans="1:25" x14ac:dyDescent="0.3">
      <c r="A3591" t="s">
        <v>5248</v>
      </c>
      <c r="B3591" s="1">
        <v>45914</v>
      </c>
      <c r="C3591" t="s">
        <v>1807</v>
      </c>
      <c r="D3591" t="s">
        <v>624</v>
      </c>
      <c r="E3591" t="s">
        <v>48</v>
      </c>
      <c r="F3591" t="s">
        <v>49</v>
      </c>
      <c r="G3591" t="s">
        <v>67</v>
      </c>
      <c r="H3591" t="s">
        <v>68</v>
      </c>
      <c r="I3591" t="s">
        <v>97</v>
      </c>
      <c r="J3591">
        <v>2</v>
      </c>
      <c r="K3591">
        <v>31669.55</v>
      </c>
      <c r="L3591">
        <v>0</v>
      </c>
      <c r="M3591">
        <v>51111.99</v>
      </c>
      <c r="N3591" t="s">
        <v>109</v>
      </c>
      <c r="O3591" t="s">
        <v>53</v>
      </c>
      <c r="P3591" t="s">
        <v>44</v>
      </c>
      <c r="Q3591">
        <f>Sales_Data[[#This Row],[Quantity]]*Sales_Data[[#This Row],[Unit_Price]]</f>
        <v>63339.1</v>
      </c>
      <c r="R3591">
        <f>Sales_Data[[#This Row],[Gross_Sales]]*Sales_Data[[#This Row],[Discount]]</f>
        <v>0</v>
      </c>
      <c r="S3591">
        <f>Sales_Data[[#This Row],[Gross_Sales]]-Sales_Data[[#This Row],[Discount_Amount]]</f>
        <v>63339.1</v>
      </c>
      <c r="T3591">
        <f>Sales_Data[[#This Row],[Net Sales]]-Sales_Data[[#This Row],[Cost]]</f>
        <v>12227.11</v>
      </c>
      <c r="U3591" s="2">
        <f>Sales_Data[[#This Row],[Profit]]/Sales_Data[[#This Row],[Net Sales]]</f>
        <v>0.19304205459187138</v>
      </c>
      <c r="V3591">
        <f>YEAR(Sales_Data[[#This Row],[Order_Date]])</f>
        <v>2025</v>
      </c>
      <c r="W3591" t="str">
        <f>TEXT(Sales_Data[[#This Row],[Order_Date]],"mmm")</f>
        <v>Sep</v>
      </c>
      <c r="X3591">
        <f>MONTH(Sales_Data[[#This Row],[Order_Date]])</f>
        <v>9</v>
      </c>
      <c r="Y3591" t="str">
        <f>"Q"&amp;ROUNDUP(MONTH(Sales_Data[[#This Row],[Order_Date]])/3,0)</f>
        <v>Q3</v>
      </c>
    </row>
    <row r="3592" spans="1:25" x14ac:dyDescent="0.3">
      <c r="A3592" t="s">
        <v>5249</v>
      </c>
      <c r="B3592" s="1">
        <v>45821</v>
      </c>
      <c r="C3592" t="s">
        <v>682</v>
      </c>
      <c r="D3592" t="s">
        <v>497</v>
      </c>
      <c r="E3592" t="s">
        <v>19</v>
      </c>
      <c r="F3592" t="s">
        <v>57</v>
      </c>
      <c r="G3592" t="s">
        <v>21</v>
      </c>
      <c r="H3592" t="s">
        <v>230</v>
      </c>
      <c r="I3592" t="s">
        <v>231</v>
      </c>
      <c r="J3592">
        <v>1</v>
      </c>
      <c r="K3592">
        <v>1691.71</v>
      </c>
      <c r="L3592">
        <v>0.05</v>
      </c>
      <c r="M3592">
        <v>1217.18</v>
      </c>
      <c r="N3592" t="s">
        <v>24</v>
      </c>
      <c r="O3592" t="s">
        <v>35</v>
      </c>
      <c r="P3592" t="s">
        <v>26</v>
      </c>
      <c r="Q3592">
        <f>Sales_Data[[#This Row],[Quantity]]*Sales_Data[[#This Row],[Unit_Price]]</f>
        <v>1691.71</v>
      </c>
      <c r="R3592">
        <f>Sales_Data[[#This Row],[Gross_Sales]]*Sales_Data[[#This Row],[Discount]]</f>
        <v>84.58550000000001</v>
      </c>
      <c r="S3592">
        <f>Sales_Data[[#This Row],[Gross_Sales]]-Sales_Data[[#This Row],[Discount_Amount]]</f>
        <v>1607.1245000000001</v>
      </c>
      <c r="T3592">
        <f>Sales_Data[[#This Row],[Net Sales]]-Sales_Data[[#This Row],[Cost]]</f>
        <v>389.94450000000006</v>
      </c>
      <c r="U3592" s="2">
        <f>Sales_Data[[#This Row],[Profit]]/Sales_Data[[#This Row],[Net Sales]]</f>
        <v>0.24263490476313443</v>
      </c>
      <c r="V3592">
        <f>YEAR(Sales_Data[[#This Row],[Order_Date]])</f>
        <v>2025</v>
      </c>
      <c r="W3592" t="str">
        <f>TEXT(Sales_Data[[#This Row],[Order_Date]],"mmm")</f>
        <v>Jun</v>
      </c>
      <c r="X3592">
        <f>MONTH(Sales_Data[[#This Row],[Order_Date]])</f>
        <v>6</v>
      </c>
      <c r="Y3592" t="str">
        <f>"Q"&amp;ROUNDUP(MONTH(Sales_Data[[#This Row],[Order_Date]])/3,0)</f>
        <v>Q2</v>
      </c>
    </row>
    <row r="3593" spans="1:25" x14ac:dyDescent="0.3">
      <c r="A3593" t="s">
        <v>5250</v>
      </c>
      <c r="B3593" s="1">
        <v>45692</v>
      </c>
      <c r="C3593" t="s">
        <v>1224</v>
      </c>
      <c r="D3593" t="s">
        <v>374</v>
      </c>
      <c r="E3593" t="s">
        <v>48</v>
      </c>
      <c r="F3593" t="s">
        <v>152</v>
      </c>
      <c r="G3593" t="s">
        <v>67</v>
      </c>
      <c r="H3593" t="s">
        <v>88</v>
      </c>
      <c r="I3593" t="s">
        <v>89</v>
      </c>
      <c r="J3593">
        <v>3</v>
      </c>
      <c r="K3593">
        <v>47123.11</v>
      </c>
      <c r="L3593">
        <v>0.05</v>
      </c>
      <c r="M3593">
        <v>88924.43</v>
      </c>
      <c r="N3593" t="s">
        <v>52</v>
      </c>
      <c r="O3593" t="s">
        <v>53</v>
      </c>
      <c r="P3593" t="s">
        <v>71</v>
      </c>
      <c r="Q3593">
        <f>Sales_Data[[#This Row],[Quantity]]*Sales_Data[[#This Row],[Unit_Price]]</f>
        <v>141369.33000000002</v>
      </c>
      <c r="R3593">
        <f>Sales_Data[[#This Row],[Gross_Sales]]*Sales_Data[[#This Row],[Discount]]</f>
        <v>7068.4665000000014</v>
      </c>
      <c r="S3593">
        <f>Sales_Data[[#This Row],[Gross_Sales]]-Sales_Data[[#This Row],[Discount_Amount]]</f>
        <v>134300.86350000001</v>
      </c>
      <c r="T3593">
        <f>Sales_Data[[#This Row],[Net Sales]]-Sales_Data[[#This Row],[Cost]]</f>
        <v>45376.433500000014</v>
      </c>
      <c r="U3593" s="2">
        <f>Sales_Data[[#This Row],[Profit]]/Sales_Data[[#This Row],[Net Sales]]</f>
        <v>0.33787149477263051</v>
      </c>
      <c r="V3593">
        <f>YEAR(Sales_Data[[#This Row],[Order_Date]])</f>
        <v>2025</v>
      </c>
      <c r="W3593" t="str">
        <f>TEXT(Sales_Data[[#This Row],[Order_Date]],"mmm")</f>
        <v>Feb</v>
      </c>
      <c r="X3593">
        <f>MONTH(Sales_Data[[#This Row],[Order_Date]])</f>
        <v>2</v>
      </c>
      <c r="Y3593" t="str">
        <f>"Q"&amp;ROUNDUP(MONTH(Sales_Data[[#This Row],[Order_Date]])/3,0)</f>
        <v>Q1</v>
      </c>
    </row>
    <row r="3594" spans="1:25" x14ac:dyDescent="0.3">
      <c r="A3594" t="s">
        <v>5251</v>
      </c>
      <c r="B3594" s="1">
        <v>45851</v>
      </c>
      <c r="C3594" t="s">
        <v>2253</v>
      </c>
      <c r="D3594" t="s">
        <v>460</v>
      </c>
      <c r="E3594" t="s">
        <v>48</v>
      </c>
      <c r="F3594" t="s">
        <v>49</v>
      </c>
      <c r="G3594" t="s">
        <v>32</v>
      </c>
      <c r="H3594" t="s">
        <v>50</v>
      </c>
      <c r="I3594" t="s">
        <v>51</v>
      </c>
      <c r="J3594">
        <v>1</v>
      </c>
      <c r="K3594">
        <v>25117.52</v>
      </c>
      <c r="L3594">
        <v>0.05</v>
      </c>
      <c r="M3594">
        <v>17862.310000000001</v>
      </c>
      <c r="N3594" t="s">
        <v>52</v>
      </c>
      <c r="O3594" t="s">
        <v>25</v>
      </c>
      <c r="P3594" t="s">
        <v>71</v>
      </c>
      <c r="Q3594">
        <f>Sales_Data[[#This Row],[Quantity]]*Sales_Data[[#This Row],[Unit_Price]]</f>
        <v>25117.52</v>
      </c>
      <c r="R3594">
        <f>Sales_Data[[#This Row],[Gross_Sales]]*Sales_Data[[#This Row],[Discount]]</f>
        <v>1255.8760000000002</v>
      </c>
      <c r="S3594">
        <f>Sales_Data[[#This Row],[Gross_Sales]]-Sales_Data[[#This Row],[Discount_Amount]]</f>
        <v>23861.644</v>
      </c>
      <c r="T3594">
        <f>Sales_Data[[#This Row],[Net Sales]]-Sales_Data[[#This Row],[Cost]]</f>
        <v>5999.3339999999989</v>
      </c>
      <c r="U3594" s="2">
        <f>Sales_Data[[#This Row],[Profit]]/Sales_Data[[#This Row],[Net Sales]]</f>
        <v>0.25142165393130494</v>
      </c>
      <c r="V3594">
        <f>YEAR(Sales_Data[[#This Row],[Order_Date]])</f>
        <v>2025</v>
      </c>
      <c r="W3594" t="str">
        <f>TEXT(Sales_Data[[#This Row],[Order_Date]],"mmm")</f>
        <v>Jul</v>
      </c>
      <c r="X3594">
        <f>MONTH(Sales_Data[[#This Row],[Order_Date]])</f>
        <v>7</v>
      </c>
      <c r="Y3594" t="str">
        <f>"Q"&amp;ROUNDUP(MONTH(Sales_Data[[#This Row],[Order_Date]])/3,0)</f>
        <v>Q3</v>
      </c>
    </row>
    <row r="3595" spans="1:25" x14ac:dyDescent="0.3">
      <c r="A3595" t="s">
        <v>5252</v>
      </c>
      <c r="B3595" s="1">
        <v>45848</v>
      </c>
      <c r="C3595" t="s">
        <v>4088</v>
      </c>
      <c r="D3595" t="s">
        <v>283</v>
      </c>
      <c r="E3595" t="s">
        <v>39</v>
      </c>
      <c r="F3595" t="s">
        <v>40</v>
      </c>
      <c r="G3595" t="s">
        <v>41</v>
      </c>
      <c r="H3595" t="s">
        <v>102</v>
      </c>
      <c r="I3595" t="s">
        <v>165</v>
      </c>
      <c r="J3595">
        <v>1</v>
      </c>
      <c r="K3595">
        <v>1715.81</v>
      </c>
      <c r="L3595">
        <v>0.1</v>
      </c>
      <c r="M3595">
        <v>1266.18</v>
      </c>
      <c r="N3595" t="s">
        <v>70</v>
      </c>
      <c r="O3595" t="s">
        <v>35</v>
      </c>
      <c r="P3595" t="s">
        <v>71</v>
      </c>
      <c r="Q3595">
        <f>Sales_Data[[#This Row],[Quantity]]*Sales_Data[[#This Row],[Unit_Price]]</f>
        <v>1715.81</v>
      </c>
      <c r="R3595">
        <f>Sales_Data[[#This Row],[Gross_Sales]]*Sales_Data[[#This Row],[Discount]]</f>
        <v>171.58100000000002</v>
      </c>
      <c r="S3595">
        <f>Sales_Data[[#This Row],[Gross_Sales]]-Sales_Data[[#This Row],[Discount_Amount]]</f>
        <v>1544.2289999999998</v>
      </c>
      <c r="T3595">
        <f>Sales_Data[[#This Row],[Net Sales]]-Sales_Data[[#This Row],[Cost]]</f>
        <v>278.04899999999975</v>
      </c>
      <c r="U3595" s="2">
        <f>Sales_Data[[#This Row],[Profit]]/Sales_Data[[#This Row],[Net Sales]]</f>
        <v>0.18005684390074256</v>
      </c>
      <c r="V3595">
        <f>YEAR(Sales_Data[[#This Row],[Order_Date]])</f>
        <v>2025</v>
      </c>
      <c r="W3595" t="str">
        <f>TEXT(Sales_Data[[#This Row],[Order_Date]],"mmm")</f>
        <v>Jul</v>
      </c>
      <c r="X3595">
        <f>MONTH(Sales_Data[[#This Row],[Order_Date]])</f>
        <v>7</v>
      </c>
      <c r="Y3595" t="str">
        <f>"Q"&amp;ROUNDUP(MONTH(Sales_Data[[#This Row],[Order_Date]])/3,0)</f>
        <v>Q3</v>
      </c>
    </row>
    <row r="3596" spans="1:25" x14ac:dyDescent="0.3">
      <c r="A3596" t="s">
        <v>5253</v>
      </c>
      <c r="B3596" s="1">
        <v>45761</v>
      </c>
      <c r="C3596" t="s">
        <v>1966</v>
      </c>
      <c r="D3596" t="s">
        <v>271</v>
      </c>
      <c r="E3596" t="s">
        <v>30</v>
      </c>
      <c r="F3596" t="s">
        <v>156</v>
      </c>
      <c r="G3596" t="s">
        <v>67</v>
      </c>
      <c r="H3596" t="s">
        <v>133</v>
      </c>
      <c r="I3596" t="s">
        <v>138</v>
      </c>
      <c r="J3596">
        <v>1</v>
      </c>
      <c r="K3596">
        <v>2838.05</v>
      </c>
      <c r="L3596">
        <v>0.1</v>
      </c>
      <c r="M3596">
        <v>2145.8000000000002</v>
      </c>
      <c r="N3596" t="s">
        <v>52</v>
      </c>
      <c r="O3596" t="s">
        <v>25</v>
      </c>
      <c r="P3596" t="s">
        <v>44</v>
      </c>
      <c r="Q3596">
        <f>Sales_Data[[#This Row],[Quantity]]*Sales_Data[[#This Row],[Unit_Price]]</f>
        <v>2838.05</v>
      </c>
      <c r="R3596">
        <f>Sales_Data[[#This Row],[Gross_Sales]]*Sales_Data[[#This Row],[Discount]]</f>
        <v>283.80500000000001</v>
      </c>
      <c r="S3596">
        <f>Sales_Data[[#This Row],[Gross_Sales]]-Sales_Data[[#This Row],[Discount_Amount]]</f>
        <v>2554.2450000000003</v>
      </c>
      <c r="T3596">
        <f>Sales_Data[[#This Row],[Net Sales]]-Sales_Data[[#This Row],[Cost]]</f>
        <v>408.44500000000016</v>
      </c>
      <c r="U3596" s="2">
        <f>Sales_Data[[#This Row],[Profit]]/Sales_Data[[#This Row],[Net Sales]]</f>
        <v>0.15990830950045909</v>
      </c>
      <c r="V3596">
        <f>YEAR(Sales_Data[[#This Row],[Order_Date]])</f>
        <v>2025</v>
      </c>
      <c r="W3596" t="str">
        <f>TEXT(Sales_Data[[#This Row],[Order_Date]],"mmm")</f>
        <v>Apr</v>
      </c>
      <c r="X3596">
        <f>MONTH(Sales_Data[[#This Row],[Order_Date]])</f>
        <v>4</v>
      </c>
      <c r="Y3596" t="str">
        <f>"Q"&amp;ROUNDUP(MONTH(Sales_Data[[#This Row],[Order_Date]])/3,0)</f>
        <v>Q2</v>
      </c>
    </row>
    <row r="3597" spans="1:25" x14ac:dyDescent="0.3">
      <c r="A3597" t="s">
        <v>5254</v>
      </c>
      <c r="B3597" s="1">
        <v>45680</v>
      </c>
      <c r="C3597" t="s">
        <v>28</v>
      </c>
      <c r="D3597" t="s">
        <v>274</v>
      </c>
      <c r="E3597" t="s">
        <v>19</v>
      </c>
      <c r="F3597" t="s">
        <v>113</v>
      </c>
      <c r="G3597" t="s">
        <v>32</v>
      </c>
      <c r="H3597" t="s">
        <v>33</v>
      </c>
      <c r="I3597" t="s">
        <v>161</v>
      </c>
      <c r="J3597">
        <v>2</v>
      </c>
      <c r="K3597">
        <v>17546.04</v>
      </c>
      <c r="L3597">
        <v>0.1</v>
      </c>
      <c r="M3597">
        <v>19802.689999999999</v>
      </c>
      <c r="N3597" t="s">
        <v>70</v>
      </c>
      <c r="O3597" t="s">
        <v>35</v>
      </c>
      <c r="P3597" t="s">
        <v>26</v>
      </c>
      <c r="Q3597">
        <f>Sales_Data[[#This Row],[Quantity]]*Sales_Data[[#This Row],[Unit_Price]]</f>
        <v>35092.080000000002</v>
      </c>
      <c r="R3597">
        <f>Sales_Data[[#This Row],[Gross_Sales]]*Sales_Data[[#This Row],[Discount]]</f>
        <v>3509.2080000000005</v>
      </c>
      <c r="S3597">
        <f>Sales_Data[[#This Row],[Gross_Sales]]-Sales_Data[[#This Row],[Discount_Amount]]</f>
        <v>31582.872000000003</v>
      </c>
      <c r="T3597">
        <f>Sales_Data[[#This Row],[Net Sales]]-Sales_Data[[#This Row],[Cost]]</f>
        <v>11780.182000000004</v>
      </c>
      <c r="U3597" s="2">
        <f>Sales_Data[[#This Row],[Profit]]/Sales_Data[[#This Row],[Net Sales]]</f>
        <v>0.37299274112879927</v>
      </c>
      <c r="V3597">
        <f>YEAR(Sales_Data[[#This Row],[Order_Date]])</f>
        <v>2025</v>
      </c>
      <c r="W3597" t="str">
        <f>TEXT(Sales_Data[[#This Row],[Order_Date]],"mmm")</f>
        <v>Jan</v>
      </c>
      <c r="X3597">
        <f>MONTH(Sales_Data[[#This Row],[Order_Date]])</f>
        <v>1</v>
      </c>
      <c r="Y3597" t="str">
        <f>"Q"&amp;ROUNDUP(MONTH(Sales_Data[[#This Row],[Order_Date]])/3,0)</f>
        <v>Q1</v>
      </c>
    </row>
    <row r="3598" spans="1:25" x14ac:dyDescent="0.3">
      <c r="A3598" t="s">
        <v>5255</v>
      </c>
      <c r="B3598" s="1">
        <v>45922</v>
      </c>
      <c r="C3598" t="s">
        <v>1945</v>
      </c>
      <c r="D3598" t="s">
        <v>511</v>
      </c>
      <c r="E3598" t="s">
        <v>39</v>
      </c>
      <c r="F3598" t="s">
        <v>405</v>
      </c>
      <c r="G3598" t="s">
        <v>75</v>
      </c>
      <c r="H3598" t="s">
        <v>76</v>
      </c>
      <c r="I3598" t="s">
        <v>108</v>
      </c>
      <c r="J3598">
        <v>1</v>
      </c>
      <c r="K3598">
        <v>4987.8599999999997</v>
      </c>
      <c r="L3598">
        <v>0.05</v>
      </c>
      <c r="M3598">
        <v>3167.75</v>
      </c>
      <c r="N3598" t="s">
        <v>70</v>
      </c>
      <c r="O3598" t="s">
        <v>35</v>
      </c>
      <c r="P3598" t="s">
        <v>71</v>
      </c>
      <c r="Q3598">
        <f>Sales_Data[[#This Row],[Quantity]]*Sales_Data[[#This Row],[Unit_Price]]</f>
        <v>4987.8599999999997</v>
      </c>
      <c r="R3598">
        <f>Sales_Data[[#This Row],[Gross_Sales]]*Sales_Data[[#This Row],[Discount]]</f>
        <v>249.393</v>
      </c>
      <c r="S3598">
        <f>Sales_Data[[#This Row],[Gross_Sales]]-Sales_Data[[#This Row],[Discount_Amount]]</f>
        <v>4738.4669999999996</v>
      </c>
      <c r="T3598">
        <f>Sales_Data[[#This Row],[Net Sales]]-Sales_Data[[#This Row],[Cost]]</f>
        <v>1570.7169999999996</v>
      </c>
      <c r="U3598" s="2">
        <f>Sales_Data[[#This Row],[Profit]]/Sales_Data[[#This Row],[Net Sales]]</f>
        <v>0.33148210170082426</v>
      </c>
      <c r="V3598">
        <f>YEAR(Sales_Data[[#This Row],[Order_Date]])</f>
        <v>2025</v>
      </c>
      <c r="W3598" t="str">
        <f>TEXT(Sales_Data[[#This Row],[Order_Date]],"mmm")</f>
        <v>Sep</v>
      </c>
      <c r="X3598">
        <f>MONTH(Sales_Data[[#This Row],[Order_Date]])</f>
        <v>9</v>
      </c>
      <c r="Y3598" t="str">
        <f>"Q"&amp;ROUNDUP(MONTH(Sales_Data[[#This Row],[Order_Date]])/3,0)</f>
        <v>Q3</v>
      </c>
    </row>
    <row r="3599" spans="1:25" x14ac:dyDescent="0.3">
      <c r="A3599" t="s">
        <v>5256</v>
      </c>
      <c r="B3599" s="1">
        <v>45947</v>
      </c>
      <c r="C3599" t="s">
        <v>3046</v>
      </c>
      <c r="D3599" t="s">
        <v>313</v>
      </c>
      <c r="E3599" t="s">
        <v>119</v>
      </c>
      <c r="F3599" t="s">
        <v>146</v>
      </c>
      <c r="G3599" t="s">
        <v>21</v>
      </c>
      <c r="H3599" t="s">
        <v>230</v>
      </c>
      <c r="I3599" t="s">
        <v>328</v>
      </c>
      <c r="J3599">
        <v>2</v>
      </c>
      <c r="K3599">
        <v>4679.8500000000004</v>
      </c>
      <c r="L3599">
        <v>0.1</v>
      </c>
      <c r="M3599">
        <v>7259.72</v>
      </c>
      <c r="N3599" t="s">
        <v>24</v>
      </c>
      <c r="O3599" t="s">
        <v>35</v>
      </c>
      <c r="P3599" t="s">
        <v>71</v>
      </c>
      <c r="Q3599">
        <f>Sales_Data[[#This Row],[Quantity]]*Sales_Data[[#This Row],[Unit_Price]]</f>
        <v>9359.7000000000007</v>
      </c>
      <c r="R3599">
        <f>Sales_Data[[#This Row],[Gross_Sales]]*Sales_Data[[#This Row],[Discount]]</f>
        <v>935.97000000000014</v>
      </c>
      <c r="S3599">
        <f>Sales_Data[[#This Row],[Gross_Sales]]-Sales_Data[[#This Row],[Discount_Amount]]</f>
        <v>8423.7300000000014</v>
      </c>
      <c r="T3599">
        <f>Sales_Data[[#This Row],[Net Sales]]-Sales_Data[[#This Row],[Cost]]</f>
        <v>1164.0100000000011</v>
      </c>
      <c r="U3599" s="2">
        <f>Sales_Data[[#This Row],[Profit]]/Sales_Data[[#This Row],[Net Sales]]</f>
        <v>0.1381822541795619</v>
      </c>
      <c r="V3599">
        <f>YEAR(Sales_Data[[#This Row],[Order_Date]])</f>
        <v>2025</v>
      </c>
      <c r="W3599" t="str">
        <f>TEXT(Sales_Data[[#This Row],[Order_Date]],"mmm")</f>
        <v>Oct</v>
      </c>
      <c r="X3599">
        <f>MONTH(Sales_Data[[#This Row],[Order_Date]])</f>
        <v>10</v>
      </c>
      <c r="Y3599" t="str">
        <f>"Q"&amp;ROUNDUP(MONTH(Sales_Data[[#This Row],[Order_Date]])/3,0)</f>
        <v>Q4</v>
      </c>
    </row>
    <row r="3600" spans="1:25" x14ac:dyDescent="0.3">
      <c r="A3600" t="s">
        <v>5257</v>
      </c>
      <c r="B3600" s="1">
        <v>45917</v>
      </c>
      <c r="C3600" t="s">
        <v>361</v>
      </c>
      <c r="D3600" t="s">
        <v>817</v>
      </c>
      <c r="E3600" t="s">
        <v>48</v>
      </c>
      <c r="F3600" t="s">
        <v>49</v>
      </c>
      <c r="G3600" t="s">
        <v>75</v>
      </c>
      <c r="H3600" t="s">
        <v>256</v>
      </c>
      <c r="I3600" t="s">
        <v>257</v>
      </c>
      <c r="J3600">
        <v>1</v>
      </c>
      <c r="K3600">
        <v>50834.06</v>
      </c>
      <c r="L3600">
        <v>0</v>
      </c>
      <c r="M3600">
        <v>41848.800000000003</v>
      </c>
      <c r="N3600" t="s">
        <v>24</v>
      </c>
      <c r="O3600" t="s">
        <v>35</v>
      </c>
      <c r="P3600" t="s">
        <v>71</v>
      </c>
      <c r="Q3600">
        <f>Sales_Data[[#This Row],[Quantity]]*Sales_Data[[#This Row],[Unit_Price]]</f>
        <v>50834.06</v>
      </c>
      <c r="R3600">
        <f>Sales_Data[[#This Row],[Gross_Sales]]*Sales_Data[[#This Row],[Discount]]</f>
        <v>0</v>
      </c>
      <c r="S3600">
        <f>Sales_Data[[#This Row],[Gross_Sales]]-Sales_Data[[#This Row],[Discount_Amount]]</f>
        <v>50834.06</v>
      </c>
      <c r="T3600">
        <f>Sales_Data[[#This Row],[Net Sales]]-Sales_Data[[#This Row],[Cost]]</f>
        <v>8985.2599999999948</v>
      </c>
      <c r="U3600" s="2">
        <f>Sales_Data[[#This Row],[Profit]]/Sales_Data[[#This Row],[Net Sales]]</f>
        <v>0.1767566863634342</v>
      </c>
      <c r="V3600">
        <f>YEAR(Sales_Data[[#This Row],[Order_Date]])</f>
        <v>2025</v>
      </c>
      <c r="W3600" t="str">
        <f>TEXT(Sales_Data[[#This Row],[Order_Date]],"mmm")</f>
        <v>Sep</v>
      </c>
      <c r="X3600">
        <f>MONTH(Sales_Data[[#This Row],[Order_Date]])</f>
        <v>9</v>
      </c>
      <c r="Y3600" t="str">
        <f>"Q"&amp;ROUNDUP(MONTH(Sales_Data[[#This Row],[Order_Date]])/3,0)</f>
        <v>Q3</v>
      </c>
    </row>
    <row r="3601" spans="1:25" x14ac:dyDescent="0.3">
      <c r="A3601" t="s">
        <v>5258</v>
      </c>
      <c r="B3601" s="1">
        <v>46015</v>
      </c>
      <c r="C3601" t="s">
        <v>1956</v>
      </c>
      <c r="D3601" t="s">
        <v>422</v>
      </c>
      <c r="E3601" t="s">
        <v>30</v>
      </c>
      <c r="F3601" t="s">
        <v>101</v>
      </c>
      <c r="G3601" t="s">
        <v>67</v>
      </c>
      <c r="H3601" t="s">
        <v>68</v>
      </c>
      <c r="I3601" t="s">
        <v>69</v>
      </c>
      <c r="J3601">
        <v>3</v>
      </c>
      <c r="K3601">
        <v>3753.01</v>
      </c>
      <c r="L3601">
        <v>0</v>
      </c>
      <c r="M3601">
        <v>9083.92</v>
      </c>
      <c r="N3601" t="s">
        <v>70</v>
      </c>
      <c r="O3601" t="s">
        <v>35</v>
      </c>
      <c r="P3601" t="s">
        <v>71</v>
      </c>
      <c r="Q3601">
        <f>Sales_Data[[#This Row],[Quantity]]*Sales_Data[[#This Row],[Unit_Price]]</f>
        <v>11259.03</v>
      </c>
      <c r="R3601">
        <f>Sales_Data[[#This Row],[Gross_Sales]]*Sales_Data[[#This Row],[Discount]]</f>
        <v>0</v>
      </c>
      <c r="S3601">
        <f>Sales_Data[[#This Row],[Gross_Sales]]-Sales_Data[[#This Row],[Discount_Amount]]</f>
        <v>11259.03</v>
      </c>
      <c r="T3601">
        <f>Sales_Data[[#This Row],[Net Sales]]-Sales_Data[[#This Row],[Cost]]</f>
        <v>2175.1100000000006</v>
      </c>
      <c r="U3601" s="2">
        <f>Sales_Data[[#This Row],[Profit]]/Sales_Data[[#This Row],[Net Sales]]</f>
        <v>0.19318804550658453</v>
      </c>
      <c r="V3601">
        <f>YEAR(Sales_Data[[#This Row],[Order_Date]])</f>
        <v>2025</v>
      </c>
      <c r="W3601" t="str">
        <f>TEXT(Sales_Data[[#This Row],[Order_Date]],"mmm")</f>
        <v>Dec</v>
      </c>
      <c r="X3601">
        <f>MONTH(Sales_Data[[#This Row],[Order_Date]])</f>
        <v>12</v>
      </c>
      <c r="Y3601" t="str">
        <f>"Q"&amp;ROUNDUP(MONTH(Sales_Data[[#This Row],[Order_Date]])/3,0)</f>
        <v>Q4</v>
      </c>
    </row>
    <row r="3602" spans="1:25" x14ac:dyDescent="0.3">
      <c r="A3602" t="s">
        <v>5259</v>
      </c>
      <c r="B3602" s="1">
        <v>45732</v>
      </c>
      <c r="C3602" t="s">
        <v>5260</v>
      </c>
      <c r="D3602" t="s">
        <v>450</v>
      </c>
      <c r="E3602" t="s">
        <v>30</v>
      </c>
      <c r="F3602" t="s">
        <v>210</v>
      </c>
      <c r="G3602" t="s">
        <v>41</v>
      </c>
      <c r="H3602" t="s">
        <v>102</v>
      </c>
      <c r="I3602" t="s">
        <v>388</v>
      </c>
      <c r="J3602">
        <v>1</v>
      </c>
      <c r="K3602">
        <v>4485.74</v>
      </c>
      <c r="L3602">
        <v>0.1</v>
      </c>
      <c r="M3602">
        <v>2647.84</v>
      </c>
      <c r="N3602" t="s">
        <v>109</v>
      </c>
      <c r="O3602" t="s">
        <v>35</v>
      </c>
      <c r="P3602" t="s">
        <v>71</v>
      </c>
      <c r="Q3602">
        <f>Sales_Data[[#This Row],[Quantity]]*Sales_Data[[#This Row],[Unit_Price]]</f>
        <v>4485.74</v>
      </c>
      <c r="R3602">
        <f>Sales_Data[[#This Row],[Gross_Sales]]*Sales_Data[[#This Row],[Discount]]</f>
        <v>448.57400000000001</v>
      </c>
      <c r="S3602">
        <f>Sales_Data[[#This Row],[Gross_Sales]]-Sales_Data[[#This Row],[Discount_Amount]]</f>
        <v>4037.1659999999997</v>
      </c>
      <c r="T3602">
        <f>Sales_Data[[#This Row],[Net Sales]]-Sales_Data[[#This Row],[Cost]]</f>
        <v>1389.3259999999996</v>
      </c>
      <c r="U3602" s="2">
        <f>Sales_Data[[#This Row],[Profit]]/Sales_Data[[#This Row],[Net Sales]]</f>
        <v>0.34413397913288668</v>
      </c>
      <c r="V3602">
        <f>YEAR(Sales_Data[[#This Row],[Order_Date]])</f>
        <v>2025</v>
      </c>
      <c r="W3602" t="str">
        <f>TEXT(Sales_Data[[#This Row],[Order_Date]],"mmm")</f>
        <v>Mar</v>
      </c>
      <c r="X3602">
        <f>MONTH(Sales_Data[[#This Row],[Order_Date]])</f>
        <v>3</v>
      </c>
      <c r="Y3602" t="str">
        <f>"Q"&amp;ROUNDUP(MONTH(Sales_Data[[#This Row],[Order_Date]])/3,0)</f>
        <v>Q1</v>
      </c>
    </row>
    <row r="3603" spans="1:25" x14ac:dyDescent="0.3">
      <c r="A3603" t="s">
        <v>5261</v>
      </c>
      <c r="B3603" s="1">
        <v>46012</v>
      </c>
      <c r="C3603" t="s">
        <v>489</v>
      </c>
      <c r="D3603" t="s">
        <v>374</v>
      </c>
      <c r="E3603" t="s">
        <v>19</v>
      </c>
      <c r="F3603" t="s">
        <v>66</v>
      </c>
      <c r="G3603" t="s">
        <v>67</v>
      </c>
      <c r="H3603" t="s">
        <v>68</v>
      </c>
      <c r="I3603" t="s">
        <v>97</v>
      </c>
      <c r="J3603">
        <v>3</v>
      </c>
      <c r="K3603">
        <v>4240.7700000000004</v>
      </c>
      <c r="L3603">
        <v>0.1</v>
      </c>
      <c r="M3603">
        <v>7112.03</v>
      </c>
      <c r="N3603" t="s">
        <v>52</v>
      </c>
      <c r="O3603" t="s">
        <v>35</v>
      </c>
      <c r="P3603" t="s">
        <v>26</v>
      </c>
      <c r="Q3603">
        <f>Sales_Data[[#This Row],[Quantity]]*Sales_Data[[#This Row],[Unit_Price]]</f>
        <v>12722.310000000001</v>
      </c>
      <c r="R3603">
        <f>Sales_Data[[#This Row],[Gross_Sales]]*Sales_Data[[#This Row],[Discount]]</f>
        <v>1272.2310000000002</v>
      </c>
      <c r="S3603">
        <f>Sales_Data[[#This Row],[Gross_Sales]]-Sales_Data[[#This Row],[Discount_Amount]]</f>
        <v>11450.079000000002</v>
      </c>
      <c r="T3603">
        <f>Sales_Data[[#This Row],[Net Sales]]-Sales_Data[[#This Row],[Cost]]</f>
        <v>4338.0490000000018</v>
      </c>
      <c r="U3603" s="2">
        <f>Sales_Data[[#This Row],[Profit]]/Sales_Data[[#This Row],[Net Sales]]</f>
        <v>0.37886629428495655</v>
      </c>
      <c r="V3603">
        <f>YEAR(Sales_Data[[#This Row],[Order_Date]])</f>
        <v>2025</v>
      </c>
      <c r="W3603" t="str">
        <f>TEXT(Sales_Data[[#This Row],[Order_Date]],"mmm")</f>
        <v>Dec</v>
      </c>
      <c r="X3603">
        <f>MONTH(Sales_Data[[#This Row],[Order_Date]])</f>
        <v>12</v>
      </c>
      <c r="Y3603" t="str">
        <f>"Q"&amp;ROUNDUP(MONTH(Sales_Data[[#This Row],[Order_Date]])/3,0)</f>
        <v>Q4</v>
      </c>
    </row>
    <row r="3604" spans="1:25" x14ac:dyDescent="0.3">
      <c r="A3604" t="s">
        <v>5262</v>
      </c>
      <c r="B3604" s="1">
        <v>45729</v>
      </c>
      <c r="C3604" t="s">
        <v>2202</v>
      </c>
      <c r="D3604" t="s">
        <v>80</v>
      </c>
      <c r="E3604" t="s">
        <v>119</v>
      </c>
      <c r="F3604" t="s">
        <v>146</v>
      </c>
      <c r="G3604" t="s">
        <v>41</v>
      </c>
      <c r="H3604" t="s">
        <v>42</v>
      </c>
      <c r="I3604" t="s">
        <v>43</v>
      </c>
      <c r="J3604">
        <v>1</v>
      </c>
      <c r="K3604">
        <v>7800.46</v>
      </c>
      <c r="L3604">
        <v>0.1</v>
      </c>
      <c r="M3604">
        <v>5427.38</v>
      </c>
      <c r="N3604" t="s">
        <v>70</v>
      </c>
      <c r="O3604" t="s">
        <v>35</v>
      </c>
      <c r="P3604" t="s">
        <v>44</v>
      </c>
      <c r="Q3604">
        <f>Sales_Data[[#This Row],[Quantity]]*Sales_Data[[#This Row],[Unit_Price]]</f>
        <v>7800.46</v>
      </c>
      <c r="R3604">
        <f>Sales_Data[[#This Row],[Gross_Sales]]*Sales_Data[[#This Row],[Discount]]</f>
        <v>780.04600000000005</v>
      </c>
      <c r="S3604">
        <f>Sales_Data[[#This Row],[Gross_Sales]]-Sales_Data[[#This Row],[Discount_Amount]]</f>
        <v>7020.4139999999998</v>
      </c>
      <c r="T3604">
        <f>Sales_Data[[#This Row],[Net Sales]]-Sales_Data[[#This Row],[Cost]]</f>
        <v>1593.0339999999997</v>
      </c>
      <c r="U3604" s="2">
        <f>Sales_Data[[#This Row],[Profit]]/Sales_Data[[#This Row],[Net Sales]]</f>
        <v>0.22691453808849446</v>
      </c>
      <c r="V3604">
        <f>YEAR(Sales_Data[[#This Row],[Order_Date]])</f>
        <v>2025</v>
      </c>
      <c r="W3604" t="str">
        <f>TEXT(Sales_Data[[#This Row],[Order_Date]],"mmm")</f>
        <v>Mar</v>
      </c>
      <c r="X3604">
        <f>MONTH(Sales_Data[[#This Row],[Order_Date]])</f>
        <v>3</v>
      </c>
      <c r="Y3604" t="str">
        <f>"Q"&amp;ROUNDUP(MONTH(Sales_Data[[#This Row],[Order_Date]])/3,0)</f>
        <v>Q1</v>
      </c>
    </row>
    <row r="3605" spans="1:25" x14ac:dyDescent="0.3">
      <c r="A3605" t="s">
        <v>5263</v>
      </c>
      <c r="B3605" s="1">
        <v>45916</v>
      </c>
      <c r="C3605" t="s">
        <v>533</v>
      </c>
      <c r="D3605" t="s">
        <v>728</v>
      </c>
      <c r="E3605" t="s">
        <v>48</v>
      </c>
      <c r="F3605" t="s">
        <v>152</v>
      </c>
      <c r="G3605" t="s">
        <v>41</v>
      </c>
      <c r="H3605" t="s">
        <v>171</v>
      </c>
      <c r="I3605" t="s">
        <v>172</v>
      </c>
      <c r="J3605">
        <v>1</v>
      </c>
      <c r="K3605">
        <v>20615.16</v>
      </c>
      <c r="L3605">
        <v>0</v>
      </c>
      <c r="M3605">
        <v>17423.330000000002</v>
      </c>
      <c r="N3605" t="s">
        <v>52</v>
      </c>
      <c r="O3605" t="s">
        <v>35</v>
      </c>
      <c r="P3605" t="s">
        <v>71</v>
      </c>
      <c r="Q3605">
        <f>Sales_Data[[#This Row],[Quantity]]*Sales_Data[[#This Row],[Unit_Price]]</f>
        <v>20615.16</v>
      </c>
      <c r="R3605">
        <f>Sales_Data[[#This Row],[Gross_Sales]]*Sales_Data[[#This Row],[Discount]]</f>
        <v>0</v>
      </c>
      <c r="S3605">
        <f>Sales_Data[[#This Row],[Gross_Sales]]-Sales_Data[[#This Row],[Discount_Amount]]</f>
        <v>20615.16</v>
      </c>
      <c r="T3605">
        <f>Sales_Data[[#This Row],[Net Sales]]-Sales_Data[[#This Row],[Cost]]</f>
        <v>3191.8299999999981</v>
      </c>
      <c r="U3605" s="2">
        <f>Sales_Data[[#This Row],[Profit]]/Sales_Data[[#This Row],[Net Sales]]</f>
        <v>0.15482926157255136</v>
      </c>
      <c r="V3605">
        <f>YEAR(Sales_Data[[#This Row],[Order_Date]])</f>
        <v>2025</v>
      </c>
      <c r="W3605" t="str">
        <f>TEXT(Sales_Data[[#This Row],[Order_Date]],"mmm")</f>
        <v>Sep</v>
      </c>
      <c r="X3605">
        <f>MONTH(Sales_Data[[#This Row],[Order_Date]])</f>
        <v>9</v>
      </c>
      <c r="Y3605" t="str">
        <f>"Q"&amp;ROUNDUP(MONTH(Sales_Data[[#This Row],[Order_Date]])/3,0)</f>
        <v>Q3</v>
      </c>
    </row>
    <row r="3606" spans="1:25" x14ac:dyDescent="0.3">
      <c r="A3606" t="s">
        <v>5264</v>
      </c>
      <c r="B3606" s="1">
        <v>45845</v>
      </c>
      <c r="C3606" t="s">
        <v>5265</v>
      </c>
      <c r="D3606" t="s">
        <v>125</v>
      </c>
      <c r="E3606" t="s">
        <v>48</v>
      </c>
      <c r="F3606" t="s">
        <v>49</v>
      </c>
      <c r="G3606" t="s">
        <v>41</v>
      </c>
      <c r="H3606" t="s">
        <v>42</v>
      </c>
      <c r="I3606" t="s">
        <v>82</v>
      </c>
      <c r="J3606">
        <v>1</v>
      </c>
      <c r="K3606">
        <v>61253.43</v>
      </c>
      <c r="L3606">
        <v>0.15</v>
      </c>
      <c r="M3606">
        <v>33245.1</v>
      </c>
      <c r="N3606" t="s">
        <v>109</v>
      </c>
      <c r="O3606" t="s">
        <v>35</v>
      </c>
      <c r="P3606" t="s">
        <v>44</v>
      </c>
      <c r="Q3606">
        <f>Sales_Data[[#This Row],[Quantity]]*Sales_Data[[#This Row],[Unit_Price]]</f>
        <v>61253.43</v>
      </c>
      <c r="R3606">
        <f>Sales_Data[[#This Row],[Gross_Sales]]*Sales_Data[[#This Row],[Discount]]</f>
        <v>9188.0144999999993</v>
      </c>
      <c r="S3606">
        <f>Sales_Data[[#This Row],[Gross_Sales]]-Sales_Data[[#This Row],[Discount_Amount]]</f>
        <v>52065.415500000003</v>
      </c>
      <c r="T3606">
        <f>Sales_Data[[#This Row],[Net Sales]]-Sales_Data[[#This Row],[Cost]]</f>
        <v>18820.315500000004</v>
      </c>
      <c r="U3606" s="2">
        <f>Sales_Data[[#This Row],[Profit]]/Sales_Data[[#This Row],[Net Sales]]</f>
        <v>0.36147441289506282</v>
      </c>
      <c r="V3606">
        <f>YEAR(Sales_Data[[#This Row],[Order_Date]])</f>
        <v>2025</v>
      </c>
      <c r="W3606" t="str">
        <f>TEXT(Sales_Data[[#This Row],[Order_Date]],"mmm")</f>
        <v>Jul</v>
      </c>
      <c r="X3606">
        <f>MONTH(Sales_Data[[#This Row],[Order_Date]])</f>
        <v>7</v>
      </c>
      <c r="Y3606" t="str">
        <f>"Q"&amp;ROUNDUP(MONTH(Sales_Data[[#This Row],[Order_Date]])/3,0)</f>
        <v>Q3</v>
      </c>
    </row>
    <row r="3607" spans="1:25" x14ac:dyDescent="0.3">
      <c r="A3607" t="s">
        <v>5266</v>
      </c>
      <c r="B3607" s="1">
        <v>45830</v>
      </c>
      <c r="C3607" t="s">
        <v>1935</v>
      </c>
      <c r="D3607" t="s">
        <v>56</v>
      </c>
      <c r="E3607" t="s">
        <v>30</v>
      </c>
      <c r="F3607" t="s">
        <v>210</v>
      </c>
      <c r="G3607" t="s">
        <v>67</v>
      </c>
      <c r="H3607" t="s">
        <v>88</v>
      </c>
      <c r="I3607" t="s">
        <v>157</v>
      </c>
      <c r="J3607">
        <v>1</v>
      </c>
      <c r="K3607">
        <v>1585.06</v>
      </c>
      <c r="L3607">
        <v>0</v>
      </c>
      <c r="M3607">
        <v>1011.33</v>
      </c>
      <c r="N3607" t="s">
        <v>70</v>
      </c>
      <c r="O3607" t="s">
        <v>35</v>
      </c>
      <c r="P3607" t="s">
        <v>44</v>
      </c>
      <c r="Q3607">
        <f>Sales_Data[[#This Row],[Quantity]]*Sales_Data[[#This Row],[Unit_Price]]</f>
        <v>1585.06</v>
      </c>
      <c r="R3607">
        <f>Sales_Data[[#This Row],[Gross_Sales]]*Sales_Data[[#This Row],[Discount]]</f>
        <v>0</v>
      </c>
      <c r="S3607">
        <f>Sales_Data[[#This Row],[Gross_Sales]]-Sales_Data[[#This Row],[Discount_Amount]]</f>
        <v>1585.06</v>
      </c>
      <c r="T3607">
        <f>Sales_Data[[#This Row],[Net Sales]]-Sales_Data[[#This Row],[Cost]]</f>
        <v>573.7299999999999</v>
      </c>
      <c r="U3607" s="2">
        <f>Sales_Data[[#This Row],[Profit]]/Sales_Data[[#This Row],[Net Sales]]</f>
        <v>0.36196106141092443</v>
      </c>
      <c r="V3607">
        <f>YEAR(Sales_Data[[#This Row],[Order_Date]])</f>
        <v>2025</v>
      </c>
      <c r="W3607" t="str">
        <f>TEXT(Sales_Data[[#This Row],[Order_Date]],"mmm")</f>
        <v>Jun</v>
      </c>
      <c r="X3607">
        <f>MONTH(Sales_Data[[#This Row],[Order_Date]])</f>
        <v>6</v>
      </c>
      <c r="Y3607" t="str">
        <f>"Q"&amp;ROUNDUP(MONTH(Sales_Data[[#This Row],[Order_Date]])/3,0)</f>
        <v>Q2</v>
      </c>
    </row>
    <row r="3608" spans="1:25" x14ac:dyDescent="0.3">
      <c r="A3608" t="s">
        <v>5267</v>
      </c>
      <c r="B3608" s="1">
        <v>45947</v>
      </c>
      <c r="C3608" t="s">
        <v>5181</v>
      </c>
      <c r="D3608" t="s">
        <v>756</v>
      </c>
      <c r="E3608" t="s">
        <v>19</v>
      </c>
      <c r="F3608" t="s">
        <v>66</v>
      </c>
      <c r="G3608" t="s">
        <v>32</v>
      </c>
      <c r="H3608" t="s">
        <v>50</v>
      </c>
      <c r="I3608" t="s">
        <v>58</v>
      </c>
      <c r="J3608">
        <v>2</v>
      </c>
      <c r="K3608">
        <v>16734.48</v>
      </c>
      <c r="L3608">
        <v>0.15</v>
      </c>
      <c r="M3608">
        <v>25024.080000000002</v>
      </c>
      <c r="N3608" t="s">
        <v>52</v>
      </c>
      <c r="O3608" t="s">
        <v>53</v>
      </c>
      <c r="P3608" t="s">
        <v>44</v>
      </c>
      <c r="Q3608">
        <f>Sales_Data[[#This Row],[Quantity]]*Sales_Data[[#This Row],[Unit_Price]]</f>
        <v>33468.959999999999</v>
      </c>
      <c r="R3608">
        <f>Sales_Data[[#This Row],[Gross_Sales]]*Sales_Data[[#This Row],[Discount]]</f>
        <v>5020.3440000000001</v>
      </c>
      <c r="S3608">
        <f>Sales_Data[[#This Row],[Gross_Sales]]-Sales_Data[[#This Row],[Discount_Amount]]</f>
        <v>28448.615999999998</v>
      </c>
      <c r="T3608">
        <f>Sales_Data[[#This Row],[Net Sales]]-Sales_Data[[#This Row],[Cost]]</f>
        <v>3424.5359999999964</v>
      </c>
      <c r="U3608" s="2">
        <f>Sales_Data[[#This Row],[Profit]]/Sales_Data[[#This Row],[Net Sales]]</f>
        <v>0.12037618982941022</v>
      </c>
      <c r="V3608">
        <f>YEAR(Sales_Data[[#This Row],[Order_Date]])</f>
        <v>2025</v>
      </c>
      <c r="W3608" t="str">
        <f>TEXT(Sales_Data[[#This Row],[Order_Date]],"mmm")</f>
        <v>Oct</v>
      </c>
      <c r="X3608">
        <f>MONTH(Sales_Data[[#This Row],[Order_Date]])</f>
        <v>10</v>
      </c>
      <c r="Y3608" t="str">
        <f>"Q"&amp;ROUNDUP(MONTH(Sales_Data[[#This Row],[Order_Date]])/3,0)</f>
        <v>Q4</v>
      </c>
    </row>
    <row r="3609" spans="1:25" x14ac:dyDescent="0.3">
      <c r="A3609" t="s">
        <v>5268</v>
      </c>
      <c r="B3609" s="1">
        <v>45702</v>
      </c>
      <c r="C3609" t="s">
        <v>3806</v>
      </c>
      <c r="D3609" t="s">
        <v>255</v>
      </c>
      <c r="E3609" t="s">
        <v>19</v>
      </c>
      <c r="F3609" t="s">
        <v>66</v>
      </c>
      <c r="G3609" t="s">
        <v>75</v>
      </c>
      <c r="H3609" t="s">
        <v>256</v>
      </c>
      <c r="I3609" t="s">
        <v>334</v>
      </c>
      <c r="J3609">
        <v>5</v>
      </c>
      <c r="K3609">
        <v>17373.580000000002</v>
      </c>
      <c r="L3609">
        <v>0.05</v>
      </c>
      <c r="M3609">
        <v>56237.120000000003</v>
      </c>
      <c r="N3609" t="s">
        <v>52</v>
      </c>
      <c r="O3609" t="s">
        <v>35</v>
      </c>
      <c r="P3609" t="s">
        <v>44</v>
      </c>
      <c r="Q3609">
        <f>Sales_Data[[#This Row],[Quantity]]*Sales_Data[[#This Row],[Unit_Price]]</f>
        <v>86867.900000000009</v>
      </c>
      <c r="R3609">
        <f>Sales_Data[[#This Row],[Gross_Sales]]*Sales_Data[[#This Row],[Discount]]</f>
        <v>4343.3950000000004</v>
      </c>
      <c r="S3609">
        <f>Sales_Data[[#This Row],[Gross_Sales]]-Sales_Data[[#This Row],[Discount_Amount]]</f>
        <v>82524.505000000005</v>
      </c>
      <c r="T3609">
        <f>Sales_Data[[#This Row],[Net Sales]]-Sales_Data[[#This Row],[Cost]]</f>
        <v>26287.385000000002</v>
      </c>
      <c r="U3609" s="2">
        <f>Sales_Data[[#This Row],[Profit]]/Sales_Data[[#This Row],[Net Sales]]</f>
        <v>0.31854035355922461</v>
      </c>
      <c r="V3609">
        <f>YEAR(Sales_Data[[#This Row],[Order_Date]])</f>
        <v>2025</v>
      </c>
      <c r="W3609" t="str">
        <f>TEXT(Sales_Data[[#This Row],[Order_Date]],"mmm")</f>
        <v>Feb</v>
      </c>
      <c r="X3609">
        <f>MONTH(Sales_Data[[#This Row],[Order_Date]])</f>
        <v>2</v>
      </c>
      <c r="Y3609" t="str">
        <f>"Q"&amp;ROUNDUP(MONTH(Sales_Data[[#This Row],[Order_Date]])/3,0)</f>
        <v>Q1</v>
      </c>
    </row>
    <row r="3610" spans="1:25" x14ac:dyDescent="0.3">
      <c r="A3610" t="s">
        <v>5269</v>
      </c>
      <c r="B3610" s="1">
        <v>45718</v>
      </c>
      <c r="C3610" t="s">
        <v>2646</v>
      </c>
      <c r="D3610" t="s">
        <v>460</v>
      </c>
      <c r="E3610" t="s">
        <v>48</v>
      </c>
      <c r="F3610" t="s">
        <v>49</v>
      </c>
      <c r="G3610" t="s">
        <v>32</v>
      </c>
      <c r="H3610" t="s">
        <v>33</v>
      </c>
      <c r="I3610" t="s">
        <v>34</v>
      </c>
      <c r="J3610">
        <v>1</v>
      </c>
      <c r="K3610">
        <v>10738.7</v>
      </c>
      <c r="L3610">
        <v>0</v>
      </c>
      <c r="M3610">
        <v>8515.5</v>
      </c>
      <c r="N3610" t="s">
        <v>52</v>
      </c>
      <c r="O3610" t="s">
        <v>35</v>
      </c>
      <c r="P3610" t="s">
        <v>44</v>
      </c>
      <c r="Q3610">
        <f>Sales_Data[[#This Row],[Quantity]]*Sales_Data[[#This Row],[Unit_Price]]</f>
        <v>10738.7</v>
      </c>
      <c r="R3610">
        <f>Sales_Data[[#This Row],[Gross_Sales]]*Sales_Data[[#This Row],[Discount]]</f>
        <v>0</v>
      </c>
      <c r="S3610">
        <f>Sales_Data[[#This Row],[Gross_Sales]]-Sales_Data[[#This Row],[Discount_Amount]]</f>
        <v>10738.7</v>
      </c>
      <c r="T3610">
        <f>Sales_Data[[#This Row],[Net Sales]]-Sales_Data[[#This Row],[Cost]]</f>
        <v>2223.2000000000007</v>
      </c>
      <c r="U3610" s="2">
        <f>Sales_Data[[#This Row],[Profit]]/Sales_Data[[#This Row],[Net Sales]]</f>
        <v>0.20702692132194778</v>
      </c>
      <c r="V3610">
        <f>YEAR(Sales_Data[[#This Row],[Order_Date]])</f>
        <v>2025</v>
      </c>
      <c r="W3610" t="str">
        <f>TEXT(Sales_Data[[#This Row],[Order_Date]],"mmm")</f>
        <v>Mar</v>
      </c>
      <c r="X3610">
        <f>MONTH(Sales_Data[[#This Row],[Order_Date]])</f>
        <v>3</v>
      </c>
      <c r="Y3610" t="str">
        <f>"Q"&amp;ROUNDUP(MONTH(Sales_Data[[#This Row],[Order_Date]])/3,0)</f>
        <v>Q1</v>
      </c>
    </row>
    <row r="3611" spans="1:25" x14ac:dyDescent="0.3">
      <c r="A3611" t="s">
        <v>5270</v>
      </c>
      <c r="B3611" s="1">
        <v>45740</v>
      </c>
      <c r="C3611" t="s">
        <v>4733</v>
      </c>
      <c r="D3611" t="s">
        <v>274</v>
      </c>
      <c r="E3611" t="s">
        <v>30</v>
      </c>
      <c r="F3611" t="s">
        <v>101</v>
      </c>
      <c r="G3611" t="s">
        <v>21</v>
      </c>
      <c r="H3611" t="s">
        <v>297</v>
      </c>
      <c r="I3611" t="s">
        <v>297</v>
      </c>
      <c r="J3611">
        <v>2</v>
      </c>
      <c r="K3611">
        <v>4878.87</v>
      </c>
      <c r="L3611">
        <v>0.05</v>
      </c>
      <c r="M3611">
        <v>7091.74</v>
      </c>
      <c r="N3611" t="s">
        <v>52</v>
      </c>
      <c r="O3611" t="s">
        <v>35</v>
      </c>
      <c r="P3611" t="s">
        <v>44</v>
      </c>
      <c r="Q3611">
        <f>Sales_Data[[#This Row],[Quantity]]*Sales_Data[[#This Row],[Unit_Price]]</f>
        <v>9757.74</v>
      </c>
      <c r="R3611">
        <f>Sales_Data[[#This Row],[Gross_Sales]]*Sales_Data[[#This Row],[Discount]]</f>
        <v>487.887</v>
      </c>
      <c r="S3611">
        <f>Sales_Data[[#This Row],[Gross_Sales]]-Sales_Data[[#This Row],[Discount_Amount]]</f>
        <v>9269.8529999999992</v>
      </c>
      <c r="T3611">
        <f>Sales_Data[[#This Row],[Net Sales]]-Sales_Data[[#This Row],[Cost]]</f>
        <v>2178.1129999999994</v>
      </c>
      <c r="U3611" s="2">
        <f>Sales_Data[[#This Row],[Profit]]/Sales_Data[[#This Row],[Net Sales]]</f>
        <v>0.23496737219026015</v>
      </c>
      <c r="V3611">
        <f>YEAR(Sales_Data[[#This Row],[Order_Date]])</f>
        <v>2025</v>
      </c>
      <c r="W3611" t="str">
        <f>TEXT(Sales_Data[[#This Row],[Order_Date]],"mmm")</f>
        <v>Mar</v>
      </c>
      <c r="X3611">
        <f>MONTH(Sales_Data[[#This Row],[Order_Date]])</f>
        <v>3</v>
      </c>
      <c r="Y3611" t="str">
        <f>"Q"&amp;ROUNDUP(MONTH(Sales_Data[[#This Row],[Order_Date]])/3,0)</f>
        <v>Q1</v>
      </c>
    </row>
    <row r="3612" spans="1:25" x14ac:dyDescent="0.3">
      <c r="A3612" t="s">
        <v>5271</v>
      </c>
      <c r="B3612" s="1">
        <v>45780</v>
      </c>
      <c r="C3612" t="s">
        <v>304</v>
      </c>
      <c r="D3612" t="s">
        <v>624</v>
      </c>
      <c r="E3612" t="s">
        <v>30</v>
      </c>
      <c r="F3612" t="s">
        <v>31</v>
      </c>
      <c r="G3612" t="s">
        <v>32</v>
      </c>
      <c r="H3612" t="s">
        <v>50</v>
      </c>
      <c r="I3612" t="s">
        <v>58</v>
      </c>
      <c r="J3612">
        <v>1</v>
      </c>
      <c r="K3612">
        <v>657.18</v>
      </c>
      <c r="L3612">
        <v>0</v>
      </c>
      <c r="M3612">
        <v>478.28</v>
      </c>
      <c r="N3612" t="s">
        <v>52</v>
      </c>
      <c r="O3612" t="s">
        <v>25</v>
      </c>
      <c r="P3612" t="s">
        <v>44</v>
      </c>
      <c r="Q3612">
        <f>Sales_Data[[#This Row],[Quantity]]*Sales_Data[[#This Row],[Unit_Price]]</f>
        <v>657.18</v>
      </c>
      <c r="R3612">
        <f>Sales_Data[[#This Row],[Gross_Sales]]*Sales_Data[[#This Row],[Discount]]</f>
        <v>0</v>
      </c>
      <c r="S3612">
        <f>Sales_Data[[#This Row],[Gross_Sales]]-Sales_Data[[#This Row],[Discount_Amount]]</f>
        <v>657.18</v>
      </c>
      <c r="T3612">
        <f>Sales_Data[[#This Row],[Net Sales]]-Sales_Data[[#This Row],[Cost]]</f>
        <v>178.89999999999998</v>
      </c>
      <c r="U3612" s="2">
        <f>Sales_Data[[#This Row],[Profit]]/Sales_Data[[#This Row],[Net Sales]]</f>
        <v>0.27222374387534615</v>
      </c>
      <c r="V3612">
        <f>YEAR(Sales_Data[[#This Row],[Order_Date]])</f>
        <v>2025</v>
      </c>
      <c r="W3612" t="str">
        <f>TEXT(Sales_Data[[#This Row],[Order_Date]],"mmm")</f>
        <v>May</v>
      </c>
      <c r="X3612">
        <f>MONTH(Sales_Data[[#This Row],[Order_Date]])</f>
        <v>5</v>
      </c>
      <c r="Y3612" t="str">
        <f>"Q"&amp;ROUNDUP(MONTH(Sales_Data[[#This Row],[Order_Date]])/3,0)</f>
        <v>Q2</v>
      </c>
    </row>
    <row r="3613" spans="1:25" x14ac:dyDescent="0.3">
      <c r="A3613" t="s">
        <v>5272</v>
      </c>
      <c r="B3613" s="1">
        <v>46015</v>
      </c>
      <c r="C3613" t="s">
        <v>233</v>
      </c>
      <c r="D3613" t="s">
        <v>447</v>
      </c>
      <c r="E3613" t="s">
        <v>39</v>
      </c>
      <c r="F3613" t="s">
        <v>202</v>
      </c>
      <c r="G3613" t="s">
        <v>41</v>
      </c>
      <c r="H3613" t="s">
        <v>147</v>
      </c>
      <c r="I3613" t="s">
        <v>369</v>
      </c>
      <c r="J3613">
        <v>1</v>
      </c>
      <c r="K3613">
        <v>1842.55</v>
      </c>
      <c r="L3613">
        <v>0.05</v>
      </c>
      <c r="M3613">
        <v>1450.68</v>
      </c>
      <c r="N3613" t="s">
        <v>24</v>
      </c>
      <c r="O3613" t="s">
        <v>53</v>
      </c>
      <c r="P3613" t="s">
        <v>71</v>
      </c>
      <c r="Q3613">
        <f>Sales_Data[[#This Row],[Quantity]]*Sales_Data[[#This Row],[Unit_Price]]</f>
        <v>1842.55</v>
      </c>
      <c r="R3613">
        <f>Sales_Data[[#This Row],[Gross_Sales]]*Sales_Data[[#This Row],[Discount]]</f>
        <v>92.127499999999998</v>
      </c>
      <c r="S3613">
        <f>Sales_Data[[#This Row],[Gross_Sales]]-Sales_Data[[#This Row],[Discount_Amount]]</f>
        <v>1750.4224999999999</v>
      </c>
      <c r="T3613">
        <f>Sales_Data[[#This Row],[Net Sales]]-Sales_Data[[#This Row],[Cost]]</f>
        <v>299.74249999999984</v>
      </c>
      <c r="U3613" s="2">
        <f>Sales_Data[[#This Row],[Profit]]/Sales_Data[[#This Row],[Net Sales]]</f>
        <v>0.17124008632201645</v>
      </c>
      <c r="V3613">
        <f>YEAR(Sales_Data[[#This Row],[Order_Date]])</f>
        <v>2025</v>
      </c>
      <c r="W3613" t="str">
        <f>TEXT(Sales_Data[[#This Row],[Order_Date]],"mmm")</f>
        <v>Dec</v>
      </c>
      <c r="X3613">
        <f>MONTH(Sales_Data[[#This Row],[Order_Date]])</f>
        <v>12</v>
      </c>
      <c r="Y3613" t="str">
        <f>"Q"&amp;ROUNDUP(MONTH(Sales_Data[[#This Row],[Order_Date]])/3,0)</f>
        <v>Q4</v>
      </c>
    </row>
    <row r="3614" spans="1:25" x14ac:dyDescent="0.3">
      <c r="A3614" t="s">
        <v>5273</v>
      </c>
      <c r="B3614" s="1">
        <v>45673</v>
      </c>
      <c r="C3614" t="s">
        <v>5274</v>
      </c>
      <c r="D3614" t="s">
        <v>160</v>
      </c>
      <c r="E3614" t="s">
        <v>119</v>
      </c>
      <c r="F3614" t="s">
        <v>146</v>
      </c>
      <c r="G3614" t="s">
        <v>32</v>
      </c>
      <c r="H3614" t="s">
        <v>50</v>
      </c>
      <c r="I3614" t="s">
        <v>58</v>
      </c>
      <c r="J3614">
        <v>1</v>
      </c>
      <c r="K3614">
        <v>4275.43</v>
      </c>
      <c r="L3614">
        <v>0.15</v>
      </c>
      <c r="M3614">
        <v>2477.9</v>
      </c>
      <c r="N3614" t="s">
        <v>24</v>
      </c>
      <c r="O3614" t="s">
        <v>35</v>
      </c>
      <c r="P3614" t="s">
        <v>44</v>
      </c>
      <c r="Q3614">
        <f>Sales_Data[[#This Row],[Quantity]]*Sales_Data[[#This Row],[Unit_Price]]</f>
        <v>4275.43</v>
      </c>
      <c r="R3614">
        <f>Sales_Data[[#This Row],[Gross_Sales]]*Sales_Data[[#This Row],[Discount]]</f>
        <v>641.31450000000007</v>
      </c>
      <c r="S3614">
        <f>Sales_Data[[#This Row],[Gross_Sales]]-Sales_Data[[#This Row],[Discount_Amount]]</f>
        <v>3634.1155000000003</v>
      </c>
      <c r="T3614">
        <f>Sales_Data[[#This Row],[Net Sales]]-Sales_Data[[#This Row],[Cost]]</f>
        <v>1156.2155000000002</v>
      </c>
      <c r="U3614" s="2">
        <f>Sales_Data[[#This Row],[Profit]]/Sales_Data[[#This Row],[Net Sales]]</f>
        <v>0.31815595844435879</v>
      </c>
      <c r="V3614">
        <f>YEAR(Sales_Data[[#This Row],[Order_Date]])</f>
        <v>2025</v>
      </c>
      <c r="W3614" t="str">
        <f>TEXT(Sales_Data[[#This Row],[Order_Date]],"mmm")</f>
        <v>Jan</v>
      </c>
      <c r="X3614">
        <f>MONTH(Sales_Data[[#This Row],[Order_Date]])</f>
        <v>1</v>
      </c>
      <c r="Y3614" t="str">
        <f>"Q"&amp;ROUNDUP(MONTH(Sales_Data[[#This Row],[Order_Date]])/3,0)</f>
        <v>Q1</v>
      </c>
    </row>
    <row r="3615" spans="1:25" x14ac:dyDescent="0.3">
      <c r="A3615" t="s">
        <v>5275</v>
      </c>
      <c r="B3615" s="1">
        <v>45723</v>
      </c>
      <c r="C3615" t="s">
        <v>5276</v>
      </c>
      <c r="D3615" t="s">
        <v>513</v>
      </c>
      <c r="E3615" t="s">
        <v>19</v>
      </c>
      <c r="F3615" t="s">
        <v>66</v>
      </c>
      <c r="G3615" t="s">
        <v>21</v>
      </c>
      <c r="H3615" t="s">
        <v>230</v>
      </c>
      <c r="I3615" t="s">
        <v>328</v>
      </c>
      <c r="J3615">
        <v>3</v>
      </c>
      <c r="K3615">
        <v>17889.23</v>
      </c>
      <c r="L3615">
        <v>0.05</v>
      </c>
      <c r="M3615">
        <v>35320.06</v>
      </c>
      <c r="N3615" t="s">
        <v>24</v>
      </c>
      <c r="O3615" t="s">
        <v>35</v>
      </c>
      <c r="P3615" t="s">
        <v>44</v>
      </c>
      <c r="Q3615">
        <f>Sales_Data[[#This Row],[Quantity]]*Sales_Data[[#This Row],[Unit_Price]]</f>
        <v>53667.69</v>
      </c>
      <c r="R3615">
        <f>Sales_Data[[#This Row],[Gross_Sales]]*Sales_Data[[#This Row],[Discount]]</f>
        <v>2683.3845000000001</v>
      </c>
      <c r="S3615">
        <f>Sales_Data[[#This Row],[Gross_Sales]]-Sales_Data[[#This Row],[Discount_Amount]]</f>
        <v>50984.305500000002</v>
      </c>
      <c r="T3615">
        <f>Sales_Data[[#This Row],[Net Sales]]-Sales_Data[[#This Row],[Cost]]</f>
        <v>15664.245500000005</v>
      </c>
      <c r="U3615" s="2">
        <f>Sales_Data[[#This Row],[Profit]]/Sales_Data[[#This Row],[Net Sales]]</f>
        <v>0.30723661617789427</v>
      </c>
      <c r="V3615">
        <f>YEAR(Sales_Data[[#This Row],[Order_Date]])</f>
        <v>2025</v>
      </c>
      <c r="W3615" t="str">
        <f>TEXT(Sales_Data[[#This Row],[Order_Date]],"mmm")</f>
        <v>Mar</v>
      </c>
      <c r="X3615">
        <f>MONTH(Sales_Data[[#This Row],[Order_Date]])</f>
        <v>3</v>
      </c>
      <c r="Y3615" t="str">
        <f>"Q"&amp;ROUNDUP(MONTH(Sales_Data[[#This Row],[Order_Date]])/3,0)</f>
        <v>Q1</v>
      </c>
    </row>
    <row r="3616" spans="1:25" x14ac:dyDescent="0.3">
      <c r="A3616" t="s">
        <v>5277</v>
      </c>
      <c r="B3616" s="1">
        <v>45802</v>
      </c>
      <c r="C3616" t="s">
        <v>3942</v>
      </c>
      <c r="D3616" t="s">
        <v>205</v>
      </c>
      <c r="E3616" t="s">
        <v>48</v>
      </c>
      <c r="F3616" t="s">
        <v>132</v>
      </c>
      <c r="G3616" t="s">
        <v>67</v>
      </c>
      <c r="H3616" t="s">
        <v>88</v>
      </c>
      <c r="I3616" t="s">
        <v>157</v>
      </c>
      <c r="J3616">
        <v>1</v>
      </c>
      <c r="K3616">
        <v>32523.75</v>
      </c>
      <c r="L3616">
        <v>0.1</v>
      </c>
      <c r="M3616">
        <v>20175.599999999999</v>
      </c>
      <c r="N3616" t="s">
        <v>83</v>
      </c>
      <c r="O3616" t="s">
        <v>35</v>
      </c>
      <c r="P3616" t="s">
        <v>44</v>
      </c>
      <c r="Q3616">
        <f>Sales_Data[[#This Row],[Quantity]]*Sales_Data[[#This Row],[Unit_Price]]</f>
        <v>32523.75</v>
      </c>
      <c r="R3616">
        <f>Sales_Data[[#This Row],[Gross_Sales]]*Sales_Data[[#This Row],[Discount]]</f>
        <v>3252.375</v>
      </c>
      <c r="S3616">
        <f>Sales_Data[[#This Row],[Gross_Sales]]-Sales_Data[[#This Row],[Discount_Amount]]</f>
        <v>29271.375</v>
      </c>
      <c r="T3616">
        <f>Sales_Data[[#This Row],[Net Sales]]-Sales_Data[[#This Row],[Cost]]</f>
        <v>9095.7750000000015</v>
      </c>
      <c r="U3616" s="2">
        <f>Sales_Data[[#This Row],[Profit]]/Sales_Data[[#This Row],[Net Sales]]</f>
        <v>0.31073958773716648</v>
      </c>
      <c r="V3616">
        <f>YEAR(Sales_Data[[#This Row],[Order_Date]])</f>
        <v>2025</v>
      </c>
      <c r="W3616" t="str">
        <f>TEXT(Sales_Data[[#This Row],[Order_Date]],"mmm")</f>
        <v>May</v>
      </c>
      <c r="X3616">
        <f>MONTH(Sales_Data[[#This Row],[Order_Date]])</f>
        <v>5</v>
      </c>
      <c r="Y3616" t="str">
        <f>"Q"&amp;ROUNDUP(MONTH(Sales_Data[[#This Row],[Order_Date]])/3,0)</f>
        <v>Q2</v>
      </c>
    </row>
    <row r="3617" spans="1:25" x14ac:dyDescent="0.3">
      <c r="A3617" t="s">
        <v>5278</v>
      </c>
      <c r="B3617" s="1">
        <v>45819</v>
      </c>
      <c r="C3617" t="s">
        <v>4423</v>
      </c>
      <c r="D3617" t="s">
        <v>422</v>
      </c>
      <c r="E3617" t="s">
        <v>39</v>
      </c>
      <c r="F3617" t="s">
        <v>202</v>
      </c>
      <c r="G3617" t="s">
        <v>21</v>
      </c>
      <c r="H3617" t="s">
        <v>230</v>
      </c>
      <c r="I3617" t="s">
        <v>328</v>
      </c>
      <c r="J3617">
        <v>3</v>
      </c>
      <c r="K3617">
        <v>4032.7</v>
      </c>
      <c r="L3617">
        <v>0.15</v>
      </c>
      <c r="M3617">
        <v>7838.63</v>
      </c>
      <c r="N3617" t="s">
        <v>52</v>
      </c>
      <c r="O3617" t="s">
        <v>25</v>
      </c>
      <c r="P3617" t="s">
        <v>71</v>
      </c>
      <c r="Q3617">
        <f>Sales_Data[[#This Row],[Quantity]]*Sales_Data[[#This Row],[Unit_Price]]</f>
        <v>12098.099999999999</v>
      </c>
      <c r="R3617">
        <f>Sales_Data[[#This Row],[Gross_Sales]]*Sales_Data[[#This Row],[Discount]]</f>
        <v>1814.7149999999997</v>
      </c>
      <c r="S3617">
        <f>Sales_Data[[#This Row],[Gross_Sales]]-Sales_Data[[#This Row],[Discount_Amount]]</f>
        <v>10283.384999999998</v>
      </c>
      <c r="T3617">
        <f>Sales_Data[[#This Row],[Net Sales]]-Sales_Data[[#This Row],[Cost]]</f>
        <v>2444.7549999999983</v>
      </c>
      <c r="U3617" s="2">
        <f>Sales_Data[[#This Row],[Profit]]/Sales_Data[[#This Row],[Net Sales]]</f>
        <v>0.23773835171978863</v>
      </c>
      <c r="V3617">
        <f>YEAR(Sales_Data[[#This Row],[Order_Date]])</f>
        <v>2025</v>
      </c>
      <c r="W3617" t="str">
        <f>TEXT(Sales_Data[[#This Row],[Order_Date]],"mmm")</f>
        <v>Jun</v>
      </c>
      <c r="X3617">
        <f>MONTH(Sales_Data[[#This Row],[Order_Date]])</f>
        <v>6</v>
      </c>
      <c r="Y3617" t="str">
        <f>"Q"&amp;ROUNDUP(MONTH(Sales_Data[[#This Row],[Order_Date]])/3,0)</f>
        <v>Q2</v>
      </c>
    </row>
    <row r="3618" spans="1:25" x14ac:dyDescent="0.3">
      <c r="A3618" t="s">
        <v>5279</v>
      </c>
      <c r="B3618" s="1">
        <v>45891</v>
      </c>
      <c r="C3618" t="s">
        <v>5280</v>
      </c>
      <c r="D3618" t="s">
        <v>474</v>
      </c>
      <c r="E3618" t="s">
        <v>30</v>
      </c>
      <c r="F3618" t="s">
        <v>31</v>
      </c>
      <c r="G3618" t="s">
        <v>21</v>
      </c>
      <c r="H3618" t="s">
        <v>230</v>
      </c>
      <c r="I3618" t="s">
        <v>231</v>
      </c>
      <c r="J3618">
        <v>1</v>
      </c>
      <c r="K3618">
        <v>3548.52</v>
      </c>
      <c r="L3618">
        <v>0.1</v>
      </c>
      <c r="M3618">
        <v>2524.83</v>
      </c>
      <c r="N3618" t="s">
        <v>52</v>
      </c>
      <c r="O3618" t="s">
        <v>35</v>
      </c>
      <c r="P3618" t="s">
        <v>44</v>
      </c>
      <c r="Q3618">
        <f>Sales_Data[[#This Row],[Quantity]]*Sales_Data[[#This Row],[Unit_Price]]</f>
        <v>3548.52</v>
      </c>
      <c r="R3618">
        <f>Sales_Data[[#This Row],[Gross_Sales]]*Sales_Data[[#This Row],[Discount]]</f>
        <v>354.85200000000003</v>
      </c>
      <c r="S3618">
        <f>Sales_Data[[#This Row],[Gross_Sales]]-Sales_Data[[#This Row],[Discount_Amount]]</f>
        <v>3193.6680000000001</v>
      </c>
      <c r="T3618">
        <f>Sales_Data[[#This Row],[Net Sales]]-Sales_Data[[#This Row],[Cost]]</f>
        <v>668.83800000000019</v>
      </c>
      <c r="U3618" s="2">
        <f>Sales_Data[[#This Row],[Profit]]/Sales_Data[[#This Row],[Net Sales]]</f>
        <v>0.20942627724610077</v>
      </c>
      <c r="V3618">
        <f>YEAR(Sales_Data[[#This Row],[Order_Date]])</f>
        <v>2025</v>
      </c>
      <c r="W3618" t="str">
        <f>TEXT(Sales_Data[[#This Row],[Order_Date]],"mmm")</f>
        <v>Aug</v>
      </c>
      <c r="X3618">
        <f>MONTH(Sales_Data[[#This Row],[Order_Date]])</f>
        <v>8</v>
      </c>
      <c r="Y3618" t="str">
        <f>"Q"&amp;ROUNDUP(MONTH(Sales_Data[[#This Row],[Order_Date]])/3,0)</f>
        <v>Q3</v>
      </c>
    </row>
    <row r="3619" spans="1:25" x14ac:dyDescent="0.3">
      <c r="A3619" t="s">
        <v>5281</v>
      </c>
      <c r="B3619" s="1">
        <v>45801</v>
      </c>
      <c r="C3619" t="s">
        <v>1613</v>
      </c>
      <c r="D3619" t="s">
        <v>131</v>
      </c>
      <c r="E3619" t="s">
        <v>48</v>
      </c>
      <c r="F3619" t="s">
        <v>132</v>
      </c>
      <c r="G3619" t="s">
        <v>67</v>
      </c>
      <c r="H3619" t="s">
        <v>68</v>
      </c>
      <c r="I3619" t="s">
        <v>69</v>
      </c>
      <c r="J3619">
        <v>1</v>
      </c>
      <c r="K3619">
        <v>62986.64</v>
      </c>
      <c r="L3619">
        <v>0.05</v>
      </c>
      <c r="M3619">
        <v>38540.61</v>
      </c>
      <c r="N3619" t="s">
        <v>52</v>
      </c>
      <c r="O3619" t="s">
        <v>35</v>
      </c>
      <c r="P3619" t="s">
        <v>71</v>
      </c>
      <c r="Q3619">
        <f>Sales_Data[[#This Row],[Quantity]]*Sales_Data[[#This Row],[Unit_Price]]</f>
        <v>62986.64</v>
      </c>
      <c r="R3619">
        <f>Sales_Data[[#This Row],[Gross_Sales]]*Sales_Data[[#This Row],[Discount]]</f>
        <v>3149.3320000000003</v>
      </c>
      <c r="S3619">
        <f>Sales_Data[[#This Row],[Gross_Sales]]-Sales_Data[[#This Row],[Discount_Amount]]</f>
        <v>59837.307999999997</v>
      </c>
      <c r="T3619">
        <f>Sales_Data[[#This Row],[Net Sales]]-Sales_Data[[#This Row],[Cost]]</f>
        <v>21296.697999999997</v>
      </c>
      <c r="U3619" s="2">
        <f>Sales_Data[[#This Row],[Profit]]/Sales_Data[[#This Row],[Net Sales]]</f>
        <v>0.3559100285728094</v>
      </c>
      <c r="V3619">
        <f>YEAR(Sales_Data[[#This Row],[Order_Date]])</f>
        <v>2025</v>
      </c>
      <c r="W3619" t="str">
        <f>TEXT(Sales_Data[[#This Row],[Order_Date]],"mmm")</f>
        <v>May</v>
      </c>
      <c r="X3619">
        <f>MONTH(Sales_Data[[#This Row],[Order_Date]])</f>
        <v>5</v>
      </c>
      <c r="Y3619" t="str">
        <f>"Q"&amp;ROUNDUP(MONTH(Sales_Data[[#This Row],[Order_Date]])/3,0)</f>
        <v>Q2</v>
      </c>
    </row>
    <row r="3620" spans="1:25" x14ac:dyDescent="0.3">
      <c r="A3620" t="s">
        <v>5282</v>
      </c>
      <c r="B3620" s="1">
        <v>46015</v>
      </c>
      <c r="C3620" t="s">
        <v>2861</v>
      </c>
      <c r="D3620" t="s">
        <v>327</v>
      </c>
      <c r="E3620" t="s">
        <v>48</v>
      </c>
      <c r="F3620" t="s">
        <v>164</v>
      </c>
      <c r="G3620" t="s">
        <v>32</v>
      </c>
      <c r="H3620" t="s">
        <v>50</v>
      </c>
      <c r="I3620" t="s">
        <v>51</v>
      </c>
      <c r="J3620">
        <v>1</v>
      </c>
      <c r="K3620">
        <v>51242.81</v>
      </c>
      <c r="L3620">
        <v>0.2</v>
      </c>
      <c r="M3620">
        <v>26979.87</v>
      </c>
      <c r="N3620" t="s">
        <v>52</v>
      </c>
      <c r="O3620" t="s">
        <v>25</v>
      </c>
      <c r="P3620" t="s">
        <v>44</v>
      </c>
      <c r="Q3620">
        <f>Sales_Data[[#This Row],[Quantity]]*Sales_Data[[#This Row],[Unit_Price]]</f>
        <v>51242.81</v>
      </c>
      <c r="R3620">
        <f>Sales_Data[[#This Row],[Gross_Sales]]*Sales_Data[[#This Row],[Discount]]</f>
        <v>10248.562</v>
      </c>
      <c r="S3620">
        <f>Sales_Data[[#This Row],[Gross_Sales]]-Sales_Data[[#This Row],[Discount_Amount]]</f>
        <v>40994.248</v>
      </c>
      <c r="T3620">
        <f>Sales_Data[[#This Row],[Net Sales]]-Sales_Data[[#This Row],[Cost]]</f>
        <v>14014.378000000001</v>
      </c>
      <c r="U3620" s="2">
        <f>Sales_Data[[#This Row],[Profit]]/Sales_Data[[#This Row],[Net Sales]]</f>
        <v>0.34186205830632632</v>
      </c>
      <c r="V3620">
        <f>YEAR(Sales_Data[[#This Row],[Order_Date]])</f>
        <v>2025</v>
      </c>
      <c r="W3620" t="str">
        <f>TEXT(Sales_Data[[#This Row],[Order_Date]],"mmm")</f>
        <v>Dec</v>
      </c>
      <c r="X3620">
        <f>MONTH(Sales_Data[[#This Row],[Order_Date]])</f>
        <v>12</v>
      </c>
      <c r="Y3620" t="str">
        <f>"Q"&amp;ROUNDUP(MONTH(Sales_Data[[#This Row],[Order_Date]])/3,0)</f>
        <v>Q4</v>
      </c>
    </row>
    <row r="3621" spans="1:25" x14ac:dyDescent="0.3">
      <c r="A3621" t="s">
        <v>5283</v>
      </c>
      <c r="B3621" s="1">
        <v>45845</v>
      </c>
      <c r="C3621" t="s">
        <v>5284</v>
      </c>
      <c r="D3621" t="s">
        <v>422</v>
      </c>
      <c r="E3621" t="s">
        <v>30</v>
      </c>
      <c r="F3621" t="s">
        <v>210</v>
      </c>
      <c r="G3621" t="s">
        <v>41</v>
      </c>
      <c r="H3621" t="s">
        <v>102</v>
      </c>
      <c r="I3621" t="s">
        <v>388</v>
      </c>
      <c r="J3621">
        <v>1</v>
      </c>
      <c r="K3621">
        <v>1314.73</v>
      </c>
      <c r="L3621">
        <v>0</v>
      </c>
      <c r="M3621">
        <v>855.54</v>
      </c>
      <c r="N3621" t="s">
        <v>24</v>
      </c>
      <c r="O3621" t="s">
        <v>35</v>
      </c>
      <c r="P3621" t="s">
        <v>26</v>
      </c>
      <c r="Q3621">
        <f>Sales_Data[[#This Row],[Quantity]]*Sales_Data[[#This Row],[Unit_Price]]</f>
        <v>1314.73</v>
      </c>
      <c r="R3621">
        <f>Sales_Data[[#This Row],[Gross_Sales]]*Sales_Data[[#This Row],[Discount]]</f>
        <v>0</v>
      </c>
      <c r="S3621">
        <f>Sales_Data[[#This Row],[Gross_Sales]]-Sales_Data[[#This Row],[Discount_Amount]]</f>
        <v>1314.73</v>
      </c>
      <c r="T3621">
        <f>Sales_Data[[#This Row],[Net Sales]]-Sales_Data[[#This Row],[Cost]]</f>
        <v>459.19000000000005</v>
      </c>
      <c r="U3621" s="2">
        <f>Sales_Data[[#This Row],[Profit]]/Sales_Data[[#This Row],[Net Sales]]</f>
        <v>0.34926562868421657</v>
      </c>
      <c r="V3621">
        <f>YEAR(Sales_Data[[#This Row],[Order_Date]])</f>
        <v>2025</v>
      </c>
      <c r="W3621" t="str">
        <f>TEXT(Sales_Data[[#This Row],[Order_Date]],"mmm")</f>
        <v>Jul</v>
      </c>
      <c r="X3621">
        <f>MONTH(Sales_Data[[#This Row],[Order_Date]])</f>
        <v>7</v>
      </c>
      <c r="Y3621" t="str">
        <f>"Q"&amp;ROUNDUP(MONTH(Sales_Data[[#This Row],[Order_Date]])/3,0)</f>
        <v>Q3</v>
      </c>
    </row>
    <row r="3622" spans="1:25" x14ac:dyDescent="0.3">
      <c r="A3622" t="s">
        <v>5285</v>
      </c>
      <c r="B3622" s="1">
        <v>45979</v>
      </c>
      <c r="C3622" t="s">
        <v>907</v>
      </c>
      <c r="D3622" t="s">
        <v>715</v>
      </c>
      <c r="E3622" t="s">
        <v>119</v>
      </c>
      <c r="F3622" t="s">
        <v>184</v>
      </c>
      <c r="G3622" t="s">
        <v>67</v>
      </c>
      <c r="H3622" t="s">
        <v>121</v>
      </c>
      <c r="I3622" t="s">
        <v>142</v>
      </c>
      <c r="J3622">
        <v>1</v>
      </c>
      <c r="K3622">
        <v>3075.42</v>
      </c>
      <c r="L3622">
        <v>0.05</v>
      </c>
      <c r="M3622">
        <v>2306.23</v>
      </c>
      <c r="N3622" t="s">
        <v>52</v>
      </c>
      <c r="O3622" t="s">
        <v>35</v>
      </c>
      <c r="P3622" t="s">
        <v>44</v>
      </c>
      <c r="Q3622">
        <f>Sales_Data[[#This Row],[Quantity]]*Sales_Data[[#This Row],[Unit_Price]]</f>
        <v>3075.42</v>
      </c>
      <c r="R3622">
        <f>Sales_Data[[#This Row],[Gross_Sales]]*Sales_Data[[#This Row],[Discount]]</f>
        <v>153.77100000000002</v>
      </c>
      <c r="S3622">
        <f>Sales_Data[[#This Row],[Gross_Sales]]-Sales_Data[[#This Row],[Discount_Amount]]</f>
        <v>2921.6489999999999</v>
      </c>
      <c r="T3622">
        <f>Sales_Data[[#This Row],[Net Sales]]-Sales_Data[[#This Row],[Cost]]</f>
        <v>615.41899999999987</v>
      </c>
      <c r="U3622" s="2">
        <f>Sales_Data[[#This Row],[Profit]]/Sales_Data[[#This Row],[Net Sales]]</f>
        <v>0.21064097706466448</v>
      </c>
      <c r="V3622">
        <f>YEAR(Sales_Data[[#This Row],[Order_Date]])</f>
        <v>2025</v>
      </c>
      <c r="W3622" t="str">
        <f>TEXT(Sales_Data[[#This Row],[Order_Date]],"mmm")</f>
        <v>Nov</v>
      </c>
      <c r="X3622">
        <f>MONTH(Sales_Data[[#This Row],[Order_Date]])</f>
        <v>11</v>
      </c>
      <c r="Y3622" t="str">
        <f>"Q"&amp;ROUNDUP(MONTH(Sales_Data[[#This Row],[Order_Date]])/3,0)</f>
        <v>Q4</v>
      </c>
    </row>
    <row r="3623" spans="1:25" x14ac:dyDescent="0.3">
      <c r="A3623" t="s">
        <v>5286</v>
      </c>
      <c r="B3623" s="1">
        <v>45670</v>
      </c>
      <c r="C3623" t="s">
        <v>877</v>
      </c>
      <c r="D3623" t="s">
        <v>180</v>
      </c>
      <c r="E3623" t="s">
        <v>39</v>
      </c>
      <c r="F3623" t="s">
        <v>405</v>
      </c>
      <c r="G3623" t="s">
        <v>32</v>
      </c>
      <c r="H3623" t="s">
        <v>50</v>
      </c>
      <c r="I3623" t="s">
        <v>51</v>
      </c>
      <c r="J3623">
        <v>1</v>
      </c>
      <c r="K3623">
        <v>1044.3499999999999</v>
      </c>
      <c r="L3623">
        <v>0.1</v>
      </c>
      <c r="M3623">
        <v>735.59</v>
      </c>
      <c r="N3623" t="s">
        <v>24</v>
      </c>
      <c r="O3623" t="s">
        <v>35</v>
      </c>
      <c r="P3623" t="s">
        <v>44</v>
      </c>
      <c r="Q3623">
        <f>Sales_Data[[#This Row],[Quantity]]*Sales_Data[[#This Row],[Unit_Price]]</f>
        <v>1044.3499999999999</v>
      </c>
      <c r="R3623">
        <f>Sales_Data[[#This Row],[Gross_Sales]]*Sales_Data[[#This Row],[Discount]]</f>
        <v>104.435</v>
      </c>
      <c r="S3623">
        <f>Sales_Data[[#This Row],[Gross_Sales]]-Sales_Data[[#This Row],[Discount_Amount]]</f>
        <v>939.91499999999996</v>
      </c>
      <c r="T3623">
        <f>Sales_Data[[#This Row],[Net Sales]]-Sales_Data[[#This Row],[Cost]]</f>
        <v>204.32499999999993</v>
      </c>
      <c r="U3623" s="2">
        <f>Sales_Data[[#This Row],[Profit]]/Sales_Data[[#This Row],[Net Sales]]</f>
        <v>0.21738667858263772</v>
      </c>
      <c r="V3623">
        <f>YEAR(Sales_Data[[#This Row],[Order_Date]])</f>
        <v>2025</v>
      </c>
      <c r="W3623" t="str">
        <f>TEXT(Sales_Data[[#This Row],[Order_Date]],"mmm")</f>
        <v>Jan</v>
      </c>
      <c r="X3623">
        <f>MONTH(Sales_Data[[#This Row],[Order_Date]])</f>
        <v>1</v>
      </c>
      <c r="Y3623" t="str">
        <f>"Q"&amp;ROUNDUP(MONTH(Sales_Data[[#This Row],[Order_Date]])/3,0)</f>
        <v>Q1</v>
      </c>
    </row>
    <row r="3624" spans="1:25" x14ac:dyDescent="0.3">
      <c r="A3624" t="s">
        <v>5287</v>
      </c>
      <c r="B3624" s="1">
        <v>45841</v>
      </c>
      <c r="C3624" t="s">
        <v>600</v>
      </c>
      <c r="D3624" t="s">
        <v>125</v>
      </c>
      <c r="E3624" t="s">
        <v>48</v>
      </c>
      <c r="F3624" t="s">
        <v>164</v>
      </c>
      <c r="G3624" t="s">
        <v>41</v>
      </c>
      <c r="H3624" t="s">
        <v>171</v>
      </c>
      <c r="I3624" t="s">
        <v>172</v>
      </c>
      <c r="J3624">
        <v>1</v>
      </c>
      <c r="K3624">
        <v>42422.73</v>
      </c>
      <c r="L3624">
        <v>0</v>
      </c>
      <c r="M3624">
        <v>35458.5</v>
      </c>
      <c r="N3624" t="s">
        <v>24</v>
      </c>
      <c r="O3624" t="s">
        <v>35</v>
      </c>
      <c r="P3624" t="s">
        <v>44</v>
      </c>
      <c r="Q3624">
        <f>Sales_Data[[#This Row],[Quantity]]*Sales_Data[[#This Row],[Unit_Price]]</f>
        <v>42422.73</v>
      </c>
      <c r="R3624">
        <f>Sales_Data[[#This Row],[Gross_Sales]]*Sales_Data[[#This Row],[Discount]]</f>
        <v>0</v>
      </c>
      <c r="S3624">
        <f>Sales_Data[[#This Row],[Gross_Sales]]-Sales_Data[[#This Row],[Discount_Amount]]</f>
        <v>42422.73</v>
      </c>
      <c r="T3624">
        <f>Sales_Data[[#This Row],[Net Sales]]-Sales_Data[[#This Row],[Cost]]</f>
        <v>6964.2300000000032</v>
      </c>
      <c r="U3624" s="2">
        <f>Sales_Data[[#This Row],[Profit]]/Sales_Data[[#This Row],[Net Sales]]</f>
        <v>0.16416270240034064</v>
      </c>
      <c r="V3624">
        <f>YEAR(Sales_Data[[#This Row],[Order_Date]])</f>
        <v>2025</v>
      </c>
      <c r="W3624" t="str">
        <f>TEXT(Sales_Data[[#This Row],[Order_Date]],"mmm")</f>
        <v>Jul</v>
      </c>
      <c r="X3624">
        <f>MONTH(Sales_Data[[#This Row],[Order_Date]])</f>
        <v>7</v>
      </c>
      <c r="Y3624" t="str">
        <f>"Q"&amp;ROUNDUP(MONTH(Sales_Data[[#This Row],[Order_Date]])/3,0)</f>
        <v>Q3</v>
      </c>
    </row>
    <row r="3625" spans="1:25" x14ac:dyDescent="0.3">
      <c r="A3625" t="s">
        <v>5288</v>
      </c>
      <c r="B3625" s="1">
        <v>45768</v>
      </c>
      <c r="C3625" t="s">
        <v>3526</v>
      </c>
      <c r="D3625" t="s">
        <v>450</v>
      </c>
      <c r="E3625" t="s">
        <v>119</v>
      </c>
      <c r="F3625" t="s">
        <v>184</v>
      </c>
      <c r="G3625" t="s">
        <v>32</v>
      </c>
      <c r="H3625" t="s">
        <v>50</v>
      </c>
      <c r="I3625" t="s">
        <v>58</v>
      </c>
      <c r="J3625">
        <v>3</v>
      </c>
      <c r="K3625">
        <v>2036.29</v>
      </c>
      <c r="L3625">
        <v>0.1</v>
      </c>
      <c r="M3625">
        <v>3818.31</v>
      </c>
      <c r="N3625" t="s">
        <v>24</v>
      </c>
      <c r="O3625" t="s">
        <v>53</v>
      </c>
      <c r="P3625" t="s">
        <v>71</v>
      </c>
      <c r="Q3625">
        <f>Sales_Data[[#This Row],[Quantity]]*Sales_Data[[#This Row],[Unit_Price]]</f>
        <v>6108.87</v>
      </c>
      <c r="R3625">
        <f>Sales_Data[[#This Row],[Gross_Sales]]*Sales_Data[[#This Row],[Discount]]</f>
        <v>610.88700000000006</v>
      </c>
      <c r="S3625">
        <f>Sales_Data[[#This Row],[Gross_Sales]]-Sales_Data[[#This Row],[Discount_Amount]]</f>
        <v>5497.9830000000002</v>
      </c>
      <c r="T3625">
        <f>Sales_Data[[#This Row],[Net Sales]]-Sales_Data[[#This Row],[Cost]]</f>
        <v>1679.6730000000002</v>
      </c>
      <c r="U3625" s="2">
        <f>Sales_Data[[#This Row],[Profit]]/Sales_Data[[#This Row],[Net Sales]]</f>
        <v>0.30550712870519975</v>
      </c>
      <c r="V3625">
        <f>YEAR(Sales_Data[[#This Row],[Order_Date]])</f>
        <v>2025</v>
      </c>
      <c r="W3625" t="str">
        <f>TEXT(Sales_Data[[#This Row],[Order_Date]],"mmm")</f>
        <v>Apr</v>
      </c>
      <c r="X3625">
        <f>MONTH(Sales_Data[[#This Row],[Order_Date]])</f>
        <v>4</v>
      </c>
      <c r="Y3625" t="str">
        <f>"Q"&amp;ROUNDUP(MONTH(Sales_Data[[#This Row],[Order_Date]])/3,0)</f>
        <v>Q2</v>
      </c>
    </row>
    <row r="3626" spans="1:25" x14ac:dyDescent="0.3">
      <c r="A3626" t="s">
        <v>5289</v>
      </c>
      <c r="B3626" s="1">
        <v>45947</v>
      </c>
      <c r="C3626" t="s">
        <v>5290</v>
      </c>
      <c r="D3626" t="s">
        <v>1122</v>
      </c>
      <c r="E3626" t="s">
        <v>119</v>
      </c>
      <c r="F3626" t="s">
        <v>538</v>
      </c>
      <c r="G3626" t="s">
        <v>32</v>
      </c>
      <c r="H3626" t="s">
        <v>33</v>
      </c>
      <c r="I3626" t="s">
        <v>34</v>
      </c>
      <c r="J3626">
        <v>1</v>
      </c>
      <c r="K3626">
        <v>2687.94</v>
      </c>
      <c r="L3626">
        <v>0.05</v>
      </c>
      <c r="M3626">
        <v>2069.58</v>
      </c>
      <c r="N3626" t="s">
        <v>109</v>
      </c>
      <c r="O3626" t="s">
        <v>35</v>
      </c>
      <c r="P3626" t="s">
        <v>26</v>
      </c>
      <c r="Q3626">
        <f>Sales_Data[[#This Row],[Quantity]]*Sales_Data[[#This Row],[Unit_Price]]</f>
        <v>2687.94</v>
      </c>
      <c r="R3626">
        <f>Sales_Data[[#This Row],[Gross_Sales]]*Sales_Data[[#This Row],[Discount]]</f>
        <v>134.39700000000002</v>
      </c>
      <c r="S3626">
        <f>Sales_Data[[#This Row],[Gross_Sales]]-Sales_Data[[#This Row],[Discount_Amount]]</f>
        <v>2553.5430000000001</v>
      </c>
      <c r="T3626">
        <f>Sales_Data[[#This Row],[Net Sales]]-Sales_Data[[#This Row],[Cost]]</f>
        <v>483.96300000000019</v>
      </c>
      <c r="U3626" s="2">
        <f>Sales_Data[[#This Row],[Profit]]/Sales_Data[[#This Row],[Net Sales]]</f>
        <v>0.18952608199666118</v>
      </c>
      <c r="V3626">
        <f>YEAR(Sales_Data[[#This Row],[Order_Date]])</f>
        <v>2025</v>
      </c>
      <c r="W3626" t="str">
        <f>TEXT(Sales_Data[[#This Row],[Order_Date]],"mmm")</f>
        <v>Oct</v>
      </c>
      <c r="X3626">
        <f>MONTH(Sales_Data[[#This Row],[Order_Date]])</f>
        <v>10</v>
      </c>
      <c r="Y3626" t="str">
        <f>"Q"&amp;ROUNDUP(MONTH(Sales_Data[[#This Row],[Order_Date]])/3,0)</f>
        <v>Q4</v>
      </c>
    </row>
    <row r="3627" spans="1:25" x14ac:dyDescent="0.3">
      <c r="A3627" t="s">
        <v>5291</v>
      </c>
      <c r="B3627" s="1">
        <v>45952</v>
      </c>
      <c r="C3627" t="s">
        <v>4793</v>
      </c>
      <c r="D3627" t="s">
        <v>589</v>
      </c>
      <c r="E3627" t="s">
        <v>19</v>
      </c>
      <c r="F3627" t="s">
        <v>57</v>
      </c>
      <c r="G3627" t="s">
        <v>41</v>
      </c>
      <c r="H3627" t="s">
        <v>42</v>
      </c>
      <c r="I3627" t="s">
        <v>43</v>
      </c>
      <c r="J3627">
        <v>2</v>
      </c>
      <c r="K3627">
        <v>16064.37</v>
      </c>
      <c r="L3627">
        <v>0</v>
      </c>
      <c r="M3627">
        <v>22302</v>
      </c>
      <c r="N3627" t="s">
        <v>24</v>
      </c>
      <c r="O3627" t="s">
        <v>53</v>
      </c>
      <c r="P3627" t="s">
        <v>71</v>
      </c>
      <c r="Q3627">
        <f>Sales_Data[[#This Row],[Quantity]]*Sales_Data[[#This Row],[Unit_Price]]</f>
        <v>32128.74</v>
      </c>
      <c r="R3627">
        <f>Sales_Data[[#This Row],[Gross_Sales]]*Sales_Data[[#This Row],[Discount]]</f>
        <v>0</v>
      </c>
      <c r="S3627">
        <f>Sales_Data[[#This Row],[Gross_Sales]]-Sales_Data[[#This Row],[Discount_Amount]]</f>
        <v>32128.74</v>
      </c>
      <c r="T3627">
        <f>Sales_Data[[#This Row],[Net Sales]]-Sales_Data[[#This Row],[Cost]]</f>
        <v>9826.7400000000016</v>
      </c>
      <c r="U3627" s="2">
        <f>Sales_Data[[#This Row],[Profit]]/Sales_Data[[#This Row],[Net Sales]]</f>
        <v>0.30585513157378724</v>
      </c>
      <c r="V3627">
        <f>YEAR(Sales_Data[[#This Row],[Order_Date]])</f>
        <v>2025</v>
      </c>
      <c r="W3627" t="str">
        <f>TEXT(Sales_Data[[#This Row],[Order_Date]],"mmm")</f>
        <v>Oct</v>
      </c>
      <c r="X3627">
        <f>MONTH(Sales_Data[[#This Row],[Order_Date]])</f>
        <v>10</v>
      </c>
      <c r="Y3627" t="str">
        <f>"Q"&amp;ROUNDUP(MONTH(Sales_Data[[#This Row],[Order_Date]])/3,0)</f>
        <v>Q4</v>
      </c>
    </row>
    <row r="3628" spans="1:25" x14ac:dyDescent="0.3">
      <c r="A3628" t="s">
        <v>5292</v>
      </c>
      <c r="B3628" s="1">
        <v>45872</v>
      </c>
      <c r="C3628" t="s">
        <v>4023</v>
      </c>
      <c r="D3628" t="s">
        <v>685</v>
      </c>
      <c r="E3628" t="s">
        <v>30</v>
      </c>
      <c r="F3628" t="s">
        <v>210</v>
      </c>
      <c r="G3628" t="s">
        <v>67</v>
      </c>
      <c r="H3628" t="s">
        <v>68</v>
      </c>
      <c r="I3628" t="s">
        <v>69</v>
      </c>
      <c r="J3628">
        <v>1</v>
      </c>
      <c r="K3628">
        <v>1802.09</v>
      </c>
      <c r="L3628">
        <v>0.05</v>
      </c>
      <c r="M3628">
        <v>1396.01</v>
      </c>
      <c r="N3628" t="s">
        <v>24</v>
      </c>
      <c r="O3628" t="s">
        <v>53</v>
      </c>
      <c r="P3628" t="s">
        <v>71</v>
      </c>
      <c r="Q3628">
        <f>Sales_Data[[#This Row],[Quantity]]*Sales_Data[[#This Row],[Unit_Price]]</f>
        <v>1802.09</v>
      </c>
      <c r="R3628">
        <f>Sales_Data[[#This Row],[Gross_Sales]]*Sales_Data[[#This Row],[Discount]]</f>
        <v>90.104500000000002</v>
      </c>
      <c r="S3628">
        <f>Sales_Data[[#This Row],[Gross_Sales]]-Sales_Data[[#This Row],[Discount_Amount]]</f>
        <v>1711.9855</v>
      </c>
      <c r="T3628">
        <f>Sales_Data[[#This Row],[Net Sales]]-Sales_Data[[#This Row],[Cost]]</f>
        <v>315.97550000000001</v>
      </c>
      <c r="U3628" s="2">
        <f>Sales_Data[[#This Row],[Profit]]/Sales_Data[[#This Row],[Net Sales]]</f>
        <v>0.18456669171555484</v>
      </c>
      <c r="V3628">
        <f>YEAR(Sales_Data[[#This Row],[Order_Date]])</f>
        <v>2025</v>
      </c>
      <c r="W3628" t="str">
        <f>TEXT(Sales_Data[[#This Row],[Order_Date]],"mmm")</f>
        <v>Aug</v>
      </c>
      <c r="X3628">
        <f>MONTH(Sales_Data[[#This Row],[Order_Date]])</f>
        <v>8</v>
      </c>
      <c r="Y3628" t="str">
        <f>"Q"&amp;ROUNDUP(MONTH(Sales_Data[[#This Row],[Order_Date]])/3,0)</f>
        <v>Q3</v>
      </c>
    </row>
    <row r="3629" spans="1:25" x14ac:dyDescent="0.3">
      <c r="A3629" t="s">
        <v>5293</v>
      </c>
      <c r="B3629" s="1">
        <v>45777</v>
      </c>
      <c r="C3629" t="s">
        <v>5294</v>
      </c>
      <c r="D3629" t="s">
        <v>513</v>
      </c>
      <c r="E3629" t="s">
        <v>30</v>
      </c>
      <c r="F3629" t="s">
        <v>101</v>
      </c>
      <c r="G3629" t="s">
        <v>32</v>
      </c>
      <c r="H3629" t="s">
        <v>50</v>
      </c>
      <c r="I3629" t="s">
        <v>51</v>
      </c>
      <c r="J3629">
        <v>3</v>
      </c>
      <c r="K3629">
        <v>2941.57</v>
      </c>
      <c r="L3629">
        <v>0.2</v>
      </c>
      <c r="M3629">
        <v>5493.03</v>
      </c>
      <c r="N3629" t="s">
        <v>24</v>
      </c>
      <c r="O3629" t="s">
        <v>53</v>
      </c>
      <c r="P3629" t="s">
        <v>26</v>
      </c>
      <c r="Q3629">
        <f>Sales_Data[[#This Row],[Quantity]]*Sales_Data[[#This Row],[Unit_Price]]</f>
        <v>8824.7100000000009</v>
      </c>
      <c r="R3629">
        <f>Sales_Data[[#This Row],[Gross_Sales]]*Sales_Data[[#This Row],[Discount]]</f>
        <v>1764.9420000000002</v>
      </c>
      <c r="S3629">
        <f>Sales_Data[[#This Row],[Gross_Sales]]-Sales_Data[[#This Row],[Discount_Amount]]</f>
        <v>7059.7680000000009</v>
      </c>
      <c r="T3629">
        <f>Sales_Data[[#This Row],[Net Sales]]-Sales_Data[[#This Row],[Cost]]</f>
        <v>1566.7380000000012</v>
      </c>
      <c r="U3629" s="2">
        <f>Sales_Data[[#This Row],[Profit]]/Sales_Data[[#This Row],[Net Sales]]</f>
        <v>0.22192485645420656</v>
      </c>
      <c r="V3629">
        <f>YEAR(Sales_Data[[#This Row],[Order_Date]])</f>
        <v>2025</v>
      </c>
      <c r="W3629" t="str">
        <f>TEXT(Sales_Data[[#This Row],[Order_Date]],"mmm")</f>
        <v>Apr</v>
      </c>
      <c r="X3629">
        <f>MONTH(Sales_Data[[#This Row],[Order_Date]])</f>
        <v>4</v>
      </c>
      <c r="Y3629" t="str">
        <f>"Q"&amp;ROUNDUP(MONTH(Sales_Data[[#This Row],[Order_Date]])/3,0)</f>
        <v>Q2</v>
      </c>
    </row>
    <row r="3630" spans="1:25" x14ac:dyDescent="0.3">
      <c r="A3630" t="s">
        <v>5295</v>
      </c>
      <c r="B3630" s="1">
        <v>45712</v>
      </c>
      <c r="C3630" t="s">
        <v>2712</v>
      </c>
      <c r="D3630" t="s">
        <v>322</v>
      </c>
      <c r="E3630" t="s">
        <v>119</v>
      </c>
      <c r="F3630" t="s">
        <v>249</v>
      </c>
      <c r="G3630" t="s">
        <v>67</v>
      </c>
      <c r="H3630" t="s">
        <v>133</v>
      </c>
      <c r="I3630" t="s">
        <v>138</v>
      </c>
      <c r="J3630">
        <v>1</v>
      </c>
      <c r="K3630">
        <v>3879.31</v>
      </c>
      <c r="L3630">
        <v>0.15</v>
      </c>
      <c r="M3630">
        <v>2399.29</v>
      </c>
      <c r="N3630" t="s">
        <v>70</v>
      </c>
      <c r="O3630" t="s">
        <v>53</v>
      </c>
      <c r="P3630" t="s">
        <v>71</v>
      </c>
      <c r="Q3630">
        <f>Sales_Data[[#This Row],[Quantity]]*Sales_Data[[#This Row],[Unit_Price]]</f>
        <v>3879.31</v>
      </c>
      <c r="R3630">
        <f>Sales_Data[[#This Row],[Gross_Sales]]*Sales_Data[[#This Row],[Discount]]</f>
        <v>581.89649999999995</v>
      </c>
      <c r="S3630">
        <f>Sales_Data[[#This Row],[Gross_Sales]]-Sales_Data[[#This Row],[Discount_Amount]]</f>
        <v>3297.4135000000001</v>
      </c>
      <c r="T3630">
        <f>Sales_Data[[#This Row],[Net Sales]]-Sales_Data[[#This Row],[Cost]]</f>
        <v>898.12350000000015</v>
      </c>
      <c r="U3630" s="2">
        <f>Sales_Data[[#This Row],[Profit]]/Sales_Data[[#This Row],[Net Sales]]</f>
        <v>0.27237211832850206</v>
      </c>
      <c r="V3630">
        <f>YEAR(Sales_Data[[#This Row],[Order_Date]])</f>
        <v>2025</v>
      </c>
      <c r="W3630" t="str">
        <f>TEXT(Sales_Data[[#This Row],[Order_Date]],"mmm")</f>
        <v>Feb</v>
      </c>
      <c r="X3630">
        <f>MONTH(Sales_Data[[#This Row],[Order_Date]])</f>
        <v>2</v>
      </c>
      <c r="Y3630" t="str">
        <f>"Q"&amp;ROUNDUP(MONTH(Sales_Data[[#This Row],[Order_Date]])/3,0)</f>
        <v>Q1</v>
      </c>
    </row>
    <row r="3631" spans="1:25" x14ac:dyDescent="0.3">
      <c r="A3631" t="s">
        <v>5296</v>
      </c>
      <c r="B3631" s="1">
        <v>45684</v>
      </c>
      <c r="C3631" t="s">
        <v>1275</v>
      </c>
      <c r="D3631" t="s">
        <v>283</v>
      </c>
      <c r="E3631" t="s">
        <v>30</v>
      </c>
      <c r="F3631" t="s">
        <v>156</v>
      </c>
      <c r="G3631" t="s">
        <v>41</v>
      </c>
      <c r="H3631" t="s">
        <v>171</v>
      </c>
      <c r="I3631" t="s">
        <v>191</v>
      </c>
      <c r="J3631">
        <v>1</v>
      </c>
      <c r="K3631">
        <v>601.65</v>
      </c>
      <c r="L3631">
        <v>0</v>
      </c>
      <c r="M3631">
        <v>472.37</v>
      </c>
      <c r="N3631" t="s">
        <v>70</v>
      </c>
      <c r="O3631" t="s">
        <v>25</v>
      </c>
      <c r="P3631" t="s">
        <v>44</v>
      </c>
      <c r="Q3631">
        <f>Sales_Data[[#This Row],[Quantity]]*Sales_Data[[#This Row],[Unit_Price]]</f>
        <v>601.65</v>
      </c>
      <c r="R3631">
        <f>Sales_Data[[#This Row],[Gross_Sales]]*Sales_Data[[#This Row],[Discount]]</f>
        <v>0</v>
      </c>
      <c r="S3631">
        <f>Sales_Data[[#This Row],[Gross_Sales]]-Sales_Data[[#This Row],[Discount_Amount]]</f>
        <v>601.65</v>
      </c>
      <c r="T3631">
        <f>Sales_Data[[#This Row],[Net Sales]]-Sales_Data[[#This Row],[Cost]]</f>
        <v>129.27999999999997</v>
      </c>
      <c r="U3631" s="2">
        <f>Sales_Data[[#This Row],[Profit]]/Sales_Data[[#This Row],[Net Sales]]</f>
        <v>0.21487575833125569</v>
      </c>
      <c r="V3631">
        <f>YEAR(Sales_Data[[#This Row],[Order_Date]])</f>
        <v>2025</v>
      </c>
      <c r="W3631" t="str">
        <f>TEXT(Sales_Data[[#This Row],[Order_Date]],"mmm")</f>
        <v>Jan</v>
      </c>
      <c r="X3631">
        <f>MONTH(Sales_Data[[#This Row],[Order_Date]])</f>
        <v>1</v>
      </c>
      <c r="Y3631" t="str">
        <f>"Q"&amp;ROUNDUP(MONTH(Sales_Data[[#This Row],[Order_Date]])/3,0)</f>
        <v>Q1</v>
      </c>
    </row>
    <row r="3632" spans="1:25" x14ac:dyDescent="0.3">
      <c r="A3632" t="s">
        <v>5297</v>
      </c>
      <c r="B3632" s="1">
        <v>45775</v>
      </c>
      <c r="C3632" t="s">
        <v>2242</v>
      </c>
      <c r="D3632" t="s">
        <v>497</v>
      </c>
      <c r="E3632" t="s">
        <v>39</v>
      </c>
      <c r="F3632" t="s">
        <v>40</v>
      </c>
      <c r="G3632" t="s">
        <v>41</v>
      </c>
      <c r="H3632" t="s">
        <v>171</v>
      </c>
      <c r="I3632" t="s">
        <v>191</v>
      </c>
      <c r="J3632">
        <v>5</v>
      </c>
      <c r="K3632">
        <v>2794.9</v>
      </c>
      <c r="L3632">
        <v>0</v>
      </c>
      <c r="M3632">
        <v>11735.54</v>
      </c>
      <c r="N3632" t="s">
        <v>52</v>
      </c>
      <c r="O3632" t="s">
        <v>25</v>
      </c>
      <c r="P3632" t="s">
        <v>44</v>
      </c>
      <c r="Q3632">
        <f>Sales_Data[[#This Row],[Quantity]]*Sales_Data[[#This Row],[Unit_Price]]</f>
        <v>13974.5</v>
      </c>
      <c r="R3632">
        <f>Sales_Data[[#This Row],[Gross_Sales]]*Sales_Data[[#This Row],[Discount]]</f>
        <v>0</v>
      </c>
      <c r="S3632">
        <f>Sales_Data[[#This Row],[Gross_Sales]]-Sales_Data[[#This Row],[Discount_Amount]]</f>
        <v>13974.5</v>
      </c>
      <c r="T3632">
        <f>Sales_Data[[#This Row],[Net Sales]]-Sales_Data[[#This Row],[Cost]]</f>
        <v>2238.9599999999991</v>
      </c>
      <c r="U3632" s="2">
        <f>Sales_Data[[#This Row],[Profit]]/Sales_Data[[#This Row],[Net Sales]]</f>
        <v>0.16021753908905501</v>
      </c>
      <c r="V3632">
        <f>YEAR(Sales_Data[[#This Row],[Order_Date]])</f>
        <v>2025</v>
      </c>
      <c r="W3632" t="str">
        <f>TEXT(Sales_Data[[#This Row],[Order_Date]],"mmm")</f>
        <v>Apr</v>
      </c>
      <c r="X3632">
        <f>MONTH(Sales_Data[[#This Row],[Order_Date]])</f>
        <v>4</v>
      </c>
      <c r="Y3632" t="str">
        <f>"Q"&amp;ROUNDUP(MONTH(Sales_Data[[#This Row],[Order_Date]])/3,0)</f>
        <v>Q2</v>
      </c>
    </row>
    <row r="3633" spans="1:25" x14ac:dyDescent="0.3">
      <c r="A3633" t="s">
        <v>5298</v>
      </c>
      <c r="B3633" s="1">
        <v>45878</v>
      </c>
      <c r="C3633" t="s">
        <v>3116</v>
      </c>
      <c r="D3633" t="s">
        <v>118</v>
      </c>
      <c r="E3633" t="s">
        <v>39</v>
      </c>
      <c r="F3633" t="s">
        <v>96</v>
      </c>
      <c r="G3633" t="s">
        <v>21</v>
      </c>
      <c r="H3633" t="s">
        <v>230</v>
      </c>
      <c r="I3633" t="s">
        <v>328</v>
      </c>
      <c r="J3633">
        <v>1</v>
      </c>
      <c r="K3633">
        <v>3093.25</v>
      </c>
      <c r="L3633">
        <v>0.05</v>
      </c>
      <c r="M3633">
        <v>1991.48</v>
      </c>
      <c r="N3633" t="s">
        <v>52</v>
      </c>
      <c r="O3633" t="s">
        <v>35</v>
      </c>
      <c r="P3633" t="s">
        <v>71</v>
      </c>
      <c r="Q3633">
        <f>Sales_Data[[#This Row],[Quantity]]*Sales_Data[[#This Row],[Unit_Price]]</f>
        <v>3093.25</v>
      </c>
      <c r="R3633">
        <f>Sales_Data[[#This Row],[Gross_Sales]]*Sales_Data[[#This Row],[Discount]]</f>
        <v>154.66250000000002</v>
      </c>
      <c r="S3633">
        <f>Sales_Data[[#This Row],[Gross_Sales]]-Sales_Data[[#This Row],[Discount_Amount]]</f>
        <v>2938.5875000000001</v>
      </c>
      <c r="T3633">
        <f>Sales_Data[[#This Row],[Net Sales]]-Sales_Data[[#This Row],[Cost]]</f>
        <v>947.10750000000007</v>
      </c>
      <c r="U3633" s="2">
        <f>Sales_Data[[#This Row],[Profit]]/Sales_Data[[#This Row],[Net Sales]]</f>
        <v>0.32230025479928709</v>
      </c>
      <c r="V3633">
        <f>YEAR(Sales_Data[[#This Row],[Order_Date]])</f>
        <v>2025</v>
      </c>
      <c r="W3633" t="str">
        <f>TEXT(Sales_Data[[#This Row],[Order_Date]],"mmm")</f>
        <v>Aug</v>
      </c>
      <c r="X3633">
        <f>MONTH(Sales_Data[[#This Row],[Order_Date]])</f>
        <v>8</v>
      </c>
      <c r="Y3633" t="str">
        <f>"Q"&amp;ROUNDUP(MONTH(Sales_Data[[#This Row],[Order_Date]])/3,0)</f>
        <v>Q3</v>
      </c>
    </row>
    <row r="3634" spans="1:25" x14ac:dyDescent="0.3">
      <c r="A3634" t="s">
        <v>5299</v>
      </c>
      <c r="B3634" s="1">
        <v>45888</v>
      </c>
      <c r="C3634" t="s">
        <v>727</v>
      </c>
      <c r="D3634" t="s">
        <v>302</v>
      </c>
      <c r="E3634" t="s">
        <v>19</v>
      </c>
      <c r="F3634" t="s">
        <v>66</v>
      </c>
      <c r="G3634" t="s">
        <v>75</v>
      </c>
      <c r="H3634" t="s">
        <v>185</v>
      </c>
      <c r="I3634" t="s">
        <v>186</v>
      </c>
      <c r="J3634">
        <v>2</v>
      </c>
      <c r="K3634">
        <v>16195.63</v>
      </c>
      <c r="L3634">
        <v>0.1</v>
      </c>
      <c r="M3634">
        <v>22735.77</v>
      </c>
      <c r="N3634" t="s">
        <v>52</v>
      </c>
      <c r="O3634" t="s">
        <v>35</v>
      </c>
      <c r="P3634" t="s">
        <v>26</v>
      </c>
      <c r="Q3634">
        <f>Sales_Data[[#This Row],[Quantity]]*Sales_Data[[#This Row],[Unit_Price]]</f>
        <v>32391.26</v>
      </c>
      <c r="R3634">
        <f>Sales_Data[[#This Row],[Gross_Sales]]*Sales_Data[[#This Row],[Discount]]</f>
        <v>3239.1260000000002</v>
      </c>
      <c r="S3634">
        <f>Sales_Data[[#This Row],[Gross_Sales]]-Sales_Data[[#This Row],[Discount_Amount]]</f>
        <v>29152.133999999998</v>
      </c>
      <c r="T3634">
        <f>Sales_Data[[#This Row],[Net Sales]]-Sales_Data[[#This Row],[Cost]]</f>
        <v>6416.3639999999978</v>
      </c>
      <c r="U3634" s="2">
        <f>Sales_Data[[#This Row],[Profit]]/Sales_Data[[#This Row],[Net Sales]]</f>
        <v>0.2200992901583122</v>
      </c>
      <c r="V3634">
        <f>YEAR(Sales_Data[[#This Row],[Order_Date]])</f>
        <v>2025</v>
      </c>
      <c r="W3634" t="str">
        <f>TEXT(Sales_Data[[#This Row],[Order_Date]],"mmm")</f>
        <v>Aug</v>
      </c>
      <c r="X3634">
        <f>MONTH(Sales_Data[[#This Row],[Order_Date]])</f>
        <v>8</v>
      </c>
      <c r="Y3634" t="str">
        <f>"Q"&amp;ROUNDUP(MONTH(Sales_Data[[#This Row],[Order_Date]])/3,0)</f>
        <v>Q3</v>
      </c>
    </row>
    <row r="3635" spans="1:25" x14ac:dyDescent="0.3">
      <c r="A3635" t="s">
        <v>5300</v>
      </c>
      <c r="B3635" s="1">
        <v>45710</v>
      </c>
      <c r="C3635" t="s">
        <v>606</v>
      </c>
      <c r="D3635" t="s">
        <v>145</v>
      </c>
      <c r="E3635" t="s">
        <v>39</v>
      </c>
      <c r="F3635" t="s">
        <v>202</v>
      </c>
      <c r="G3635" t="s">
        <v>67</v>
      </c>
      <c r="H3635" t="s">
        <v>133</v>
      </c>
      <c r="I3635" t="s">
        <v>138</v>
      </c>
      <c r="J3635">
        <v>2</v>
      </c>
      <c r="K3635">
        <v>2541.37</v>
      </c>
      <c r="L3635">
        <v>0.15</v>
      </c>
      <c r="M3635">
        <v>3794.4</v>
      </c>
      <c r="N3635" t="s">
        <v>52</v>
      </c>
      <c r="O3635" t="s">
        <v>35</v>
      </c>
      <c r="P3635" t="s">
        <v>44</v>
      </c>
      <c r="Q3635">
        <f>Sales_Data[[#This Row],[Quantity]]*Sales_Data[[#This Row],[Unit_Price]]</f>
        <v>5082.74</v>
      </c>
      <c r="R3635">
        <f>Sales_Data[[#This Row],[Gross_Sales]]*Sales_Data[[#This Row],[Discount]]</f>
        <v>762.41099999999994</v>
      </c>
      <c r="S3635">
        <f>Sales_Data[[#This Row],[Gross_Sales]]-Sales_Data[[#This Row],[Discount_Amount]]</f>
        <v>4320.3289999999997</v>
      </c>
      <c r="T3635">
        <f>Sales_Data[[#This Row],[Net Sales]]-Sales_Data[[#This Row],[Cost]]</f>
        <v>525.92899999999963</v>
      </c>
      <c r="U3635" s="2">
        <f>Sales_Data[[#This Row],[Profit]]/Sales_Data[[#This Row],[Net Sales]]</f>
        <v>0.12173355316227066</v>
      </c>
      <c r="V3635">
        <f>YEAR(Sales_Data[[#This Row],[Order_Date]])</f>
        <v>2025</v>
      </c>
      <c r="W3635" t="str">
        <f>TEXT(Sales_Data[[#This Row],[Order_Date]],"mmm")</f>
        <v>Feb</v>
      </c>
      <c r="X3635">
        <f>MONTH(Sales_Data[[#This Row],[Order_Date]])</f>
        <v>2</v>
      </c>
      <c r="Y3635" t="str">
        <f>"Q"&amp;ROUNDUP(MONTH(Sales_Data[[#This Row],[Order_Date]])/3,0)</f>
        <v>Q1</v>
      </c>
    </row>
    <row r="3636" spans="1:25" x14ac:dyDescent="0.3">
      <c r="A3636" t="s">
        <v>5301</v>
      </c>
      <c r="B3636" s="1">
        <v>45952</v>
      </c>
      <c r="C3636" t="s">
        <v>390</v>
      </c>
      <c r="D3636" t="s">
        <v>765</v>
      </c>
      <c r="E3636" t="s">
        <v>30</v>
      </c>
      <c r="F3636" t="s">
        <v>101</v>
      </c>
      <c r="G3636" t="s">
        <v>67</v>
      </c>
      <c r="H3636" t="s">
        <v>68</v>
      </c>
      <c r="I3636" t="s">
        <v>97</v>
      </c>
      <c r="J3636">
        <v>1</v>
      </c>
      <c r="K3636">
        <v>2051.4</v>
      </c>
      <c r="L3636">
        <v>0.2</v>
      </c>
      <c r="M3636">
        <v>1357.74</v>
      </c>
      <c r="N3636" t="s">
        <v>70</v>
      </c>
      <c r="O3636" t="s">
        <v>35</v>
      </c>
      <c r="P3636" t="s">
        <v>26</v>
      </c>
      <c r="Q3636">
        <f>Sales_Data[[#This Row],[Quantity]]*Sales_Data[[#This Row],[Unit_Price]]</f>
        <v>2051.4</v>
      </c>
      <c r="R3636">
        <f>Sales_Data[[#This Row],[Gross_Sales]]*Sales_Data[[#This Row],[Discount]]</f>
        <v>410.28000000000003</v>
      </c>
      <c r="S3636">
        <f>Sales_Data[[#This Row],[Gross_Sales]]-Sales_Data[[#This Row],[Discount_Amount]]</f>
        <v>1641.1200000000001</v>
      </c>
      <c r="T3636">
        <f>Sales_Data[[#This Row],[Net Sales]]-Sales_Data[[#This Row],[Cost]]</f>
        <v>283.38000000000011</v>
      </c>
      <c r="U3636" s="2">
        <f>Sales_Data[[#This Row],[Profit]]/Sales_Data[[#This Row],[Net Sales]]</f>
        <v>0.17267475870137472</v>
      </c>
      <c r="V3636">
        <f>YEAR(Sales_Data[[#This Row],[Order_Date]])</f>
        <v>2025</v>
      </c>
      <c r="W3636" t="str">
        <f>TEXT(Sales_Data[[#This Row],[Order_Date]],"mmm")</f>
        <v>Oct</v>
      </c>
      <c r="X3636">
        <f>MONTH(Sales_Data[[#This Row],[Order_Date]])</f>
        <v>10</v>
      </c>
      <c r="Y3636" t="str">
        <f>"Q"&amp;ROUNDUP(MONTH(Sales_Data[[#This Row],[Order_Date]])/3,0)</f>
        <v>Q4</v>
      </c>
    </row>
    <row r="3637" spans="1:25" x14ac:dyDescent="0.3">
      <c r="A3637" t="s">
        <v>5302</v>
      </c>
      <c r="B3637" s="1">
        <v>45978</v>
      </c>
      <c r="C3637" t="s">
        <v>5303</v>
      </c>
      <c r="D3637" t="s">
        <v>359</v>
      </c>
      <c r="E3637" t="s">
        <v>119</v>
      </c>
      <c r="F3637" t="s">
        <v>120</v>
      </c>
      <c r="G3637" t="s">
        <v>21</v>
      </c>
      <c r="H3637" t="s">
        <v>22</v>
      </c>
      <c r="I3637" t="s">
        <v>62</v>
      </c>
      <c r="J3637">
        <v>4</v>
      </c>
      <c r="K3637">
        <v>7154.62</v>
      </c>
      <c r="L3637">
        <v>0.1</v>
      </c>
      <c r="M3637">
        <v>17973.7</v>
      </c>
      <c r="N3637" t="s">
        <v>83</v>
      </c>
      <c r="O3637" t="s">
        <v>35</v>
      </c>
      <c r="P3637" t="s">
        <v>44</v>
      </c>
      <c r="Q3637">
        <f>Sales_Data[[#This Row],[Quantity]]*Sales_Data[[#This Row],[Unit_Price]]</f>
        <v>28618.48</v>
      </c>
      <c r="R3637">
        <f>Sales_Data[[#This Row],[Gross_Sales]]*Sales_Data[[#This Row],[Discount]]</f>
        <v>2861.848</v>
      </c>
      <c r="S3637">
        <f>Sales_Data[[#This Row],[Gross_Sales]]-Sales_Data[[#This Row],[Discount_Amount]]</f>
        <v>25756.631999999998</v>
      </c>
      <c r="T3637">
        <f>Sales_Data[[#This Row],[Net Sales]]-Sales_Data[[#This Row],[Cost]]</f>
        <v>7782.9319999999971</v>
      </c>
      <c r="U3637" s="2">
        <f>Sales_Data[[#This Row],[Profit]]/Sales_Data[[#This Row],[Net Sales]]</f>
        <v>0.30217196099241539</v>
      </c>
      <c r="V3637">
        <f>YEAR(Sales_Data[[#This Row],[Order_Date]])</f>
        <v>2025</v>
      </c>
      <c r="W3637" t="str">
        <f>TEXT(Sales_Data[[#This Row],[Order_Date]],"mmm")</f>
        <v>Nov</v>
      </c>
      <c r="X3637">
        <f>MONTH(Sales_Data[[#This Row],[Order_Date]])</f>
        <v>11</v>
      </c>
      <c r="Y3637" t="str">
        <f>"Q"&amp;ROUNDUP(MONTH(Sales_Data[[#This Row],[Order_Date]])/3,0)</f>
        <v>Q4</v>
      </c>
    </row>
    <row r="3638" spans="1:25" x14ac:dyDescent="0.3">
      <c r="A3638" t="s">
        <v>5304</v>
      </c>
      <c r="B3638" s="1">
        <v>45890</v>
      </c>
      <c r="C3638" t="s">
        <v>1920</v>
      </c>
      <c r="D3638" t="s">
        <v>29</v>
      </c>
      <c r="E3638" t="s">
        <v>19</v>
      </c>
      <c r="F3638" t="s">
        <v>57</v>
      </c>
      <c r="G3638" t="s">
        <v>41</v>
      </c>
      <c r="H3638" t="s">
        <v>171</v>
      </c>
      <c r="I3638" t="s">
        <v>172</v>
      </c>
      <c r="J3638">
        <v>3</v>
      </c>
      <c r="K3638">
        <v>13829.95</v>
      </c>
      <c r="L3638">
        <v>0.1</v>
      </c>
      <c r="M3638">
        <v>30768.25</v>
      </c>
      <c r="N3638" t="s">
        <v>52</v>
      </c>
      <c r="O3638" t="s">
        <v>35</v>
      </c>
      <c r="P3638" t="s">
        <v>44</v>
      </c>
      <c r="Q3638">
        <f>Sales_Data[[#This Row],[Quantity]]*Sales_Data[[#This Row],[Unit_Price]]</f>
        <v>41489.850000000006</v>
      </c>
      <c r="R3638">
        <f>Sales_Data[[#This Row],[Gross_Sales]]*Sales_Data[[#This Row],[Discount]]</f>
        <v>4148.9850000000006</v>
      </c>
      <c r="S3638">
        <f>Sales_Data[[#This Row],[Gross_Sales]]-Sales_Data[[#This Row],[Discount_Amount]]</f>
        <v>37340.865000000005</v>
      </c>
      <c r="T3638">
        <f>Sales_Data[[#This Row],[Net Sales]]-Sales_Data[[#This Row],[Cost]]</f>
        <v>6572.6150000000052</v>
      </c>
      <c r="U3638" s="2">
        <f>Sales_Data[[#This Row],[Profit]]/Sales_Data[[#This Row],[Net Sales]]</f>
        <v>0.17601667770685023</v>
      </c>
      <c r="V3638">
        <f>YEAR(Sales_Data[[#This Row],[Order_Date]])</f>
        <v>2025</v>
      </c>
      <c r="W3638" t="str">
        <f>TEXT(Sales_Data[[#This Row],[Order_Date]],"mmm")</f>
        <v>Aug</v>
      </c>
      <c r="X3638">
        <f>MONTH(Sales_Data[[#This Row],[Order_Date]])</f>
        <v>8</v>
      </c>
      <c r="Y3638" t="str">
        <f>"Q"&amp;ROUNDUP(MONTH(Sales_Data[[#This Row],[Order_Date]])/3,0)</f>
        <v>Q3</v>
      </c>
    </row>
    <row r="3639" spans="1:25" x14ac:dyDescent="0.3">
      <c r="A3639" t="s">
        <v>5305</v>
      </c>
      <c r="B3639" s="1">
        <v>45815</v>
      </c>
      <c r="C3639" t="s">
        <v>1311</v>
      </c>
      <c r="D3639" t="s">
        <v>1650</v>
      </c>
      <c r="E3639" t="s">
        <v>39</v>
      </c>
      <c r="F3639" t="s">
        <v>405</v>
      </c>
      <c r="G3639" t="s">
        <v>21</v>
      </c>
      <c r="H3639" t="s">
        <v>127</v>
      </c>
      <c r="I3639" t="s">
        <v>342</v>
      </c>
      <c r="J3639">
        <v>3</v>
      </c>
      <c r="K3639">
        <v>5668.68</v>
      </c>
      <c r="L3639">
        <v>0</v>
      </c>
      <c r="M3639">
        <v>12731.83</v>
      </c>
      <c r="N3639" t="s">
        <v>52</v>
      </c>
      <c r="O3639" t="s">
        <v>35</v>
      </c>
      <c r="P3639" t="s">
        <v>71</v>
      </c>
      <c r="Q3639">
        <f>Sales_Data[[#This Row],[Quantity]]*Sales_Data[[#This Row],[Unit_Price]]</f>
        <v>17006.04</v>
      </c>
      <c r="R3639">
        <f>Sales_Data[[#This Row],[Gross_Sales]]*Sales_Data[[#This Row],[Discount]]</f>
        <v>0</v>
      </c>
      <c r="S3639">
        <f>Sales_Data[[#This Row],[Gross_Sales]]-Sales_Data[[#This Row],[Discount_Amount]]</f>
        <v>17006.04</v>
      </c>
      <c r="T3639">
        <f>Sales_Data[[#This Row],[Net Sales]]-Sales_Data[[#This Row],[Cost]]</f>
        <v>4274.2100000000009</v>
      </c>
      <c r="U3639" s="2">
        <f>Sales_Data[[#This Row],[Profit]]/Sales_Data[[#This Row],[Net Sales]]</f>
        <v>0.2513348198640013</v>
      </c>
      <c r="V3639">
        <f>YEAR(Sales_Data[[#This Row],[Order_Date]])</f>
        <v>2025</v>
      </c>
      <c r="W3639" t="str">
        <f>TEXT(Sales_Data[[#This Row],[Order_Date]],"mmm")</f>
        <v>Jun</v>
      </c>
      <c r="X3639">
        <f>MONTH(Sales_Data[[#This Row],[Order_Date]])</f>
        <v>6</v>
      </c>
      <c r="Y3639" t="str">
        <f>"Q"&amp;ROUNDUP(MONTH(Sales_Data[[#This Row],[Order_Date]])/3,0)</f>
        <v>Q2</v>
      </c>
    </row>
    <row r="3640" spans="1:25" x14ac:dyDescent="0.3">
      <c r="A3640" t="s">
        <v>5306</v>
      </c>
      <c r="B3640" s="1">
        <v>45926</v>
      </c>
      <c r="C3640" t="s">
        <v>2186</v>
      </c>
      <c r="D3640" t="s">
        <v>106</v>
      </c>
      <c r="E3640" t="s">
        <v>19</v>
      </c>
      <c r="F3640" t="s">
        <v>66</v>
      </c>
      <c r="G3640" t="s">
        <v>41</v>
      </c>
      <c r="H3640" t="s">
        <v>147</v>
      </c>
      <c r="I3640" t="s">
        <v>148</v>
      </c>
      <c r="J3640">
        <v>5</v>
      </c>
      <c r="K3640">
        <v>17200.23</v>
      </c>
      <c r="L3640">
        <v>0</v>
      </c>
      <c r="M3640">
        <v>70779.95</v>
      </c>
      <c r="N3640" t="s">
        <v>52</v>
      </c>
      <c r="O3640" t="s">
        <v>35</v>
      </c>
      <c r="P3640" t="s">
        <v>44</v>
      </c>
      <c r="Q3640">
        <f>Sales_Data[[#This Row],[Quantity]]*Sales_Data[[#This Row],[Unit_Price]]</f>
        <v>86001.15</v>
      </c>
      <c r="R3640">
        <f>Sales_Data[[#This Row],[Gross_Sales]]*Sales_Data[[#This Row],[Discount]]</f>
        <v>0</v>
      </c>
      <c r="S3640">
        <f>Sales_Data[[#This Row],[Gross_Sales]]-Sales_Data[[#This Row],[Discount_Amount]]</f>
        <v>86001.15</v>
      </c>
      <c r="T3640">
        <f>Sales_Data[[#This Row],[Net Sales]]-Sales_Data[[#This Row],[Cost]]</f>
        <v>15221.199999999997</v>
      </c>
      <c r="U3640" s="2">
        <f>Sales_Data[[#This Row],[Profit]]/Sales_Data[[#This Row],[Net Sales]]</f>
        <v>0.17698833096999281</v>
      </c>
      <c r="V3640">
        <f>YEAR(Sales_Data[[#This Row],[Order_Date]])</f>
        <v>2025</v>
      </c>
      <c r="W3640" t="str">
        <f>TEXT(Sales_Data[[#This Row],[Order_Date]],"mmm")</f>
        <v>Sep</v>
      </c>
      <c r="X3640">
        <f>MONTH(Sales_Data[[#This Row],[Order_Date]])</f>
        <v>9</v>
      </c>
      <c r="Y3640" t="str">
        <f>"Q"&amp;ROUNDUP(MONTH(Sales_Data[[#This Row],[Order_Date]])/3,0)</f>
        <v>Q3</v>
      </c>
    </row>
    <row r="3641" spans="1:25" x14ac:dyDescent="0.3">
      <c r="A3641" t="s">
        <v>5307</v>
      </c>
      <c r="B3641" s="1">
        <v>45678</v>
      </c>
      <c r="C3641" t="s">
        <v>1355</v>
      </c>
      <c r="D3641" t="s">
        <v>1452</v>
      </c>
      <c r="E3641" t="s">
        <v>39</v>
      </c>
      <c r="F3641" t="s">
        <v>40</v>
      </c>
      <c r="G3641" t="s">
        <v>75</v>
      </c>
      <c r="H3641" t="s">
        <v>76</v>
      </c>
      <c r="I3641" t="s">
        <v>77</v>
      </c>
      <c r="J3641">
        <v>2</v>
      </c>
      <c r="K3641">
        <v>5650.68</v>
      </c>
      <c r="L3641">
        <v>0.1</v>
      </c>
      <c r="M3641">
        <v>6564.62</v>
      </c>
      <c r="N3641" t="s">
        <v>109</v>
      </c>
      <c r="O3641" t="s">
        <v>35</v>
      </c>
      <c r="P3641" t="s">
        <v>71</v>
      </c>
      <c r="Q3641">
        <f>Sales_Data[[#This Row],[Quantity]]*Sales_Data[[#This Row],[Unit_Price]]</f>
        <v>11301.36</v>
      </c>
      <c r="R3641">
        <f>Sales_Data[[#This Row],[Gross_Sales]]*Sales_Data[[#This Row],[Discount]]</f>
        <v>1130.1360000000002</v>
      </c>
      <c r="S3641">
        <f>Sales_Data[[#This Row],[Gross_Sales]]-Sales_Data[[#This Row],[Discount_Amount]]</f>
        <v>10171.224</v>
      </c>
      <c r="T3641">
        <f>Sales_Data[[#This Row],[Net Sales]]-Sales_Data[[#This Row],[Cost]]</f>
        <v>3606.6040000000003</v>
      </c>
      <c r="U3641" s="2">
        <f>Sales_Data[[#This Row],[Profit]]/Sales_Data[[#This Row],[Net Sales]]</f>
        <v>0.3545889855537544</v>
      </c>
      <c r="V3641">
        <f>YEAR(Sales_Data[[#This Row],[Order_Date]])</f>
        <v>2025</v>
      </c>
      <c r="W3641" t="str">
        <f>TEXT(Sales_Data[[#This Row],[Order_Date]],"mmm")</f>
        <v>Jan</v>
      </c>
      <c r="X3641">
        <f>MONTH(Sales_Data[[#This Row],[Order_Date]])</f>
        <v>1</v>
      </c>
      <c r="Y3641" t="str">
        <f>"Q"&amp;ROUNDUP(MONTH(Sales_Data[[#This Row],[Order_Date]])/3,0)</f>
        <v>Q1</v>
      </c>
    </row>
    <row r="3642" spans="1:25" x14ac:dyDescent="0.3">
      <c r="A3642" t="s">
        <v>5308</v>
      </c>
      <c r="B3642" s="1">
        <v>45710</v>
      </c>
      <c r="C3642" t="s">
        <v>1175</v>
      </c>
      <c r="D3642" t="s">
        <v>541</v>
      </c>
      <c r="E3642" t="s">
        <v>39</v>
      </c>
      <c r="F3642" t="s">
        <v>107</v>
      </c>
      <c r="G3642" t="s">
        <v>75</v>
      </c>
      <c r="H3642" t="s">
        <v>256</v>
      </c>
      <c r="I3642" t="s">
        <v>334</v>
      </c>
      <c r="J3642">
        <v>1</v>
      </c>
      <c r="K3642">
        <v>3090.21</v>
      </c>
      <c r="L3642">
        <v>0.05</v>
      </c>
      <c r="M3642">
        <v>2472.9899999999998</v>
      </c>
      <c r="N3642" t="s">
        <v>24</v>
      </c>
      <c r="O3642" t="s">
        <v>35</v>
      </c>
      <c r="P3642" t="s">
        <v>44</v>
      </c>
      <c r="Q3642">
        <f>Sales_Data[[#This Row],[Quantity]]*Sales_Data[[#This Row],[Unit_Price]]</f>
        <v>3090.21</v>
      </c>
      <c r="R3642">
        <f>Sales_Data[[#This Row],[Gross_Sales]]*Sales_Data[[#This Row],[Discount]]</f>
        <v>154.51050000000001</v>
      </c>
      <c r="S3642">
        <f>Sales_Data[[#This Row],[Gross_Sales]]-Sales_Data[[#This Row],[Discount_Amount]]</f>
        <v>2935.6995000000002</v>
      </c>
      <c r="T3642">
        <f>Sales_Data[[#This Row],[Net Sales]]-Sales_Data[[#This Row],[Cost]]</f>
        <v>462.70950000000039</v>
      </c>
      <c r="U3642" s="2">
        <f>Sales_Data[[#This Row],[Profit]]/Sales_Data[[#This Row],[Net Sales]]</f>
        <v>0.15761473543187932</v>
      </c>
      <c r="V3642">
        <f>YEAR(Sales_Data[[#This Row],[Order_Date]])</f>
        <v>2025</v>
      </c>
      <c r="W3642" t="str">
        <f>TEXT(Sales_Data[[#This Row],[Order_Date]],"mmm")</f>
        <v>Feb</v>
      </c>
      <c r="X3642">
        <f>MONTH(Sales_Data[[#This Row],[Order_Date]])</f>
        <v>2</v>
      </c>
      <c r="Y3642" t="str">
        <f>"Q"&amp;ROUNDUP(MONTH(Sales_Data[[#This Row],[Order_Date]])/3,0)</f>
        <v>Q1</v>
      </c>
    </row>
    <row r="3643" spans="1:25" x14ac:dyDescent="0.3">
      <c r="A3643" t="s">
        <v>5309</v>
      </c>
      <c r="B3643" s="1">
        <v>45932</v>
      </c>
      <c r="C3643" t="s">
        <v>5310</v>
      </c>
      <c r="D3643" t="s">
        <v>331</v>
      </c>
      <c r="E3643" t="s">
        <v>48</v>
      </c>
      <c r="F3643" t="s">
        <v>152</v>
      </c>
      <c r="G3643" t="s">
        <v>41</v>
      </c>
      <c r="H3643" t="s">
        <v>42</v>
      </c>
      <c r="I3643" t="s">
        <v>82</v>
      </c>
      <c r="J3643">
        <v>3</v>
      </c>
      <c r="K3643">
        <v>53665.79</v>
      </c>
      <c r="L3643">
        <v>0.15</v>
      </c>
      <c r="M3643">
        <v>120227.9</v>
      </c>
      <c r="N3643" t="s">
        <v>52</v>
      </c>
      <c r="O3643" t="s">
        <v>35</v>
      </c>
      <c r="P3643" t="s">
        <v>44</v>
      </c>
      <c r="Q3643">
        <f>Sales_Data[[#This Row],[Quantity]]*Sales_Data[[#This Row],[Unit_Price]]</f>
        <v>160997.37</v>
      </c>
      <c r="R3643">
        <f>Sales_Data[[#This Row],[Gross_Sales]]*Sales_Data[[#This Row],[Discount]]</f>
        <v>24149.605499999998</v>
      </c>
      <c r="S3643">
        <f>Sales_Data[[#This Row],[Gross_Sales]]-Sales_Data[[#This Row],[Discount_Amount]]</f>
        <v>136847.76449999999</v>
      </c>
      <c r="T3643">
        <f>Sales_Data[[#This Row],[Net Sales]]-Sales_Data[[#This Row],[Cost]]</f>
        <v>16619.864499999996</v>
      </c>
      <c r="U3643" s="2">
        <f>Sales_Data[[#This Row],[Profit]]/Sales_Data[[#This Row],[Net Sales]]</f>
        <v>0.12144783336961268</v>
      </c>
      <c r="V3643">
        <f>YEAR(Sales_Data[[#This Row],[Order_Date]])</f>
        <v>2025</v>
      </c>
      <c r="W3643" t="str">
        <f>TEXT(Sales_Data[[#This Row],[Order_Date]],"mmm")</f>
        <v>Oct</v>
      </c>
      <c r="X3643">
        <f>MONTH(Sales_Data[[#This Row],[Order_Date]])</f>
        <v>10</v>
      </c>
      <c r="Y3643" t="str">
        <f>"Q"&amp;ROUNDUP(MONTH(Sales_Data[[#This Row],[Order_Date]])/3,0)</f>
        <v>Q4</v>
      </c>
    </row>
    <row r="3644" spans="1:25" x14ac:dyDescent="0.3">
      <c r="A3644" t="s">
        <v>5311</v>
      </c>
      <c r="B3644" s="1">
        <v>45970</v>
      </c>
      <c r="C3644" t="s">
        <v>167</v>
      </c>
      <c r="D3644" t="s">
        <v>1004</v>
      </c>
      <c r="E3644" t="s">
        <v>39</v>
      </c>
      <c r="F3644" t="s">
        <v>96</v>
      </c>
      <c r="G3644" t="s">
        <v>75</v>
      </c>
      <c r="H3644" t="s">
        <v>185</v>
      </c>
      <c r="I3644" t="s">
        <v>261</v>
      </c>
      <c r="J3644">
        <v>1</v>
      </c>
      <c r="K3644">
        <v>3757.25</v>
      </c>
      <c r="L3644">
        <v>0.05</v>
      </c>
      <c r="M3644">
        <v>2623</v>
      </c>
      <c r="N3644" t="s">
        <v>70</v>
      </c>
      <c r="O3644" t="s">
        <v>35</v>
      </c>
      <c r="P3644" t="s">
        <v>71</v>
      </c>
      <c r="Q3644">
        <f>Sales_Data[[#This Row],[Quantity]]*Sales_Data[[#This Row],[Unit_Price]]</f>
        <v>3757.25</v>
      </c>
      <c r="R3644">
        <f>Sales_Data[[#This Row],[Gross_Sales]]*Sales_Data[[#This Row],[Discount]]</f>
        <v>187.86250000000001</v>
      </c>
      <c r="S3644">
        <f>Sales_Data[[#This Row],[Gross_Sales]]-Sales_Data[[#This Row],[Discount_Amount]]</f>
        <v>3569.3874999999998</v>
      </c>
      <c r="T3644">
        <f>Sales_Data[[#This Row],[Net Sales]]-Sales_Data[[#This Row],[Cost]]</f>
        <v>946.38749999999982</v>
      </c>
      <c r="U3644" s="2">
        <f>Sales_Data[[#This Row],[Profit]]/Sales_Data[[#This Row],[Net Sales]]</f>
        <v>0.2651400275257309</v>
      </c>
      <c r="V3644">
        <f>YEAR(Sales_Data[[#This Row],[Order_Date]])</f>
        <v>2025</v>
      </c>
      <c r="W3644" t="str">
        <f>TEXT(Sales_Data[[#This Row],[Order_Date]],"mmm")</f>
        <v>Nov</v>
      </c>
      <c r="X3644">
        <f>MONTH(Sales_Data[[#This Row],[Order_Date]])</f>
        <v>11</v>
      </c>
      <c r="Y3644" t="str">
        <f>"Q"&amp;ROUNDUP(MONTH(Sales_Data[[#This Row],[Order_Date]])/3,0)</f>
        <v>Q4</v>
      </c>
    </row>
    <row r="3645" spans="1:25" x14ac:dyDescent="0.3">
      <c r="A3645" t="s">
        <v>5312</v>
      </c>
      <c r="B3645" s="1">
        <v>45938</v>
      </c>
      <c r="C3645" t="s">
        <v>2418</v>
      </c>
      <c r="D3645" t="s">
        <v>817</v>
      </c>
      <c r="E3645" t="s">
        <v>48</v>
      </c>
      <c r="F3645" t="s">
        <v>126</v>
      </c>
      <c r="G3645" t="s">
        <v>67</v>
      </c>
      <c r="H3645" t="s">
        <v>133</v>
      </c>
      <c r="I3645" t="s">
        <v>134</v>
      </c>
      <c r="J3645">
        <v>1</v>
      </c>
      <c r="K3645">
        <v>19134.84</v>
      </c>
      <c r="L3645">
        <v>0</v>
      </c>
      <c r="M3645">
        <v>14413.44</v>
      </c>
      <c r="N3645" t="s">
        <v>52</v>
      </c>
      <c r="O3645" t="s">
        <v>35</v>
      </c>
      <c r="P3645" t="s">
        <v>26</v>
      </c>
      <c r="Q3645">
        <f>Sales_Data[[#This Row],[Quantity]]*Sales_Data[[#This Row],[Unit_Price]]</f>
        <v>19134.84</v>
      </c>
      <c r="R3645">
        <f>Sales_Data[[#This Row],[Gross_Sales]]*Sales_Data[[#This Row],[Discount]]</f>
        <v>0</v>
      </c>
      <c r="S3645">
        <f>Sales_Data[[#This Row],[Gross_Sales]]-Sales_Data[[#This Row],[Discount_Amount]]</f>
        <v>19134.84</v>
      </c>
      <c r="T3645">
        <f>Sales_Data[[#This Row],[Net Sales]]-Sales_Data[[#This Row],[Cost]]</f>
        <v>4721.3999999999996</v>
      </c>
      <c r="U3645" s="2">
        <f>Sales_Data[[#This Row],[Profit]]/Sales_Data[[#This Row],[Net Sales]]</f>
        <v>0.24674363621540601</v>
      </c>
      <c r="V3645">
        <f>YEAR(Sales_Data[[#This Row],[Order_Date]])</f>
        <v>2025</v>
      </c>
      <c r="W3645" t="str">
        <f>TEXT(Sales_Data[[#This Row],[Order_Date]],"mmm")</f>
        <v>Oct</v>
      </c>
      <c r="X3645">
        <f>MONTH(Sales_Data[[#This Row],[Order_Date]])</f>
        <v>10</v>
      </c>
      <c r="Y3645" t="str">
        <f>"Q"&amp;ROUNDUP(MONTH(Sales_Data[[#This Row],[Order_Date]])/3,0)</f>
        <v>Q4</v>
      </c>
    </row>
    <row r="3646" spans="1:25" x14ac:dyDescent="0.3">
      <c r="A3646" t="s">
        <v>5313</v>
      </c>
      <c r="B3646" s="1">
        <v>45871</v>
      </c>
      <c r="C3646" t="s">
        <v>2754</v>
      </c>
      <c r="D3646" t="s">
        <v>474</v>
      </c>
      <c r="E3646" t="s">
        <v>48</v>
      </c>
      <c r="F3646" t="s">
        <v>126</v>
      </c>
      <c r="G3646" t="s">
        <v>21</v>
      </c>
      <c r="H3646" t="s">
        <v>127</v>
      </c>
      <c r="I3646" t="s">
        <v>342</v>
      </c>
      <c r="J3646">
        <v>2</v>
      </c>
      <c r="K3646">
        <v>20735.23</v>
      </c>
      <c r="L3646">
        <v>0.05</v>
      </c>
      <c r="M3646">
        <v>26342.52</v>
      </c>
      <c r="N3646" t="s">
        <v>24</v>
      </c>
      <c r="O3646" t="s">
        <v>35</v>
      </c>
      <c r="P3646" t="s">
        <v>44</v>
      </c>
      <c r="Q3646">
        <f>Sales_Data[[#This Row],[Quantity]]*Sales_Data[[#This Row],[Unit_Price]]</f>
        <v>41470.46</v>
      </c>
      <c r="R3646">
        <f>Sales_Data[[#This Row],[Gross_Sales]]*Sales_Data[[#This Row],[Discount]]</f>
        <v>2073.5230000000001</v>
      </c>
      <c r="S3646">
        <f>Sales_Data[[#This Row],[Gross_Sales]]-Sales_Data[[#This Row],[Discount_Amount]]</f>
        <v>39396.936999999998</v>
      </c>
      <c r="T3646">
        <f>Sales_Data[[#This Row],[Net Sales]]-Sales_Data[[#This Row],[Cost]]</f>
        <v>13054.416999999998</v>
      </c>
      <c r="U3646" s="2">
        <f>Sales_Data[[#This Row],[Profit]]/Sales_Data[[#This Row],[Net Sales]]</f>
        <v>0.3313561407070808</v>
      </c>
      <c r="V3646">
        <f>YEAR(Sales_Data[[#This Row],[Order_Date]])</f>
        <v>2025</v>
      </c>
      <c r="W3646" t="str">
        <f>TEXT(Sales_Data[[#This Row],[Order_Date]],"mmm")</f>
        <v>Aug</v>
      </c>
      <c r="X3646">
        <f>MONTH(Sales_Data[[#This Row],[Order_Date]])</f>
        <v>8</v>
      </c>
      <c r="Y3646" t="str">
        <f>"Q"&amp;ROUNDUP(MONTH(Sales_Data[[#This Row],[Order_Date]])/3,0)</f>
        <v>Q3</v>
      </c>
    </row>
    <row r="3647" spans="1:25" x14ac:dyDescent="0.3">
      <c r="A3647" t="s">
        <v>5314</v>
      </c>
      <c r="B3647" s="1">
        <v>45688</v>
      </c>
      <c r="C3647" t="s">
        <v>409</v>
      </c>
      <c r="D3647" t="s">
        <v>1122</v>
      </c>
      <c r="E3647" t="s">
        <v>30</v>
      </c>
      <c r="F3647" t="s">
        <v>156</v>
      </c>
      <c r="G3647" t="s">
        <v>75</v>
      </c>
      <c r="H3647" t="s">
        <v>76</v>
      </c>
      <c r="I3647" t="s">
        <v>77</v>
      </c>
      <c r="J3647">
        <v>4</v>
      </c>
      <c r="K3647">
        <v>1313.25</v>
      </c>
      <c r="L3647">
        <v>0.2</v>
      </c>
      <c r="M3647">
        <v>3352.36</v>
      </c>
      <c r="N3647" t="s">
        <v>70</v>
      </c>
      <c r="O3647" t="s">
        <v>35</v>
      </c>
      <c r="P3647" t="s">
        <v>44</v>
      </c>
      <c r="Q3647">
        <f>Sales_Data[[#This Row],[Quantity]]*Sales_Data[[#This Row],[Unit_Price]]</f>
        <v>5253</v>
      </c>
      <c r="R3647">
        <f>Sales_Data[[#This Row],[Gross_Sales]]*Sales_Data[[#This Row],[Discount]]</f>
        <v>1050.6000000000001</v>
      </c>
      <c r="S3647">
        <f>Sales_Data[[#This Row],[Gross_Sales]]-Sales_Data[[#This Row],[Discount_Amount]]</f>
        <v>4202.3999999999996</v>
      </c>
      <c r="T3647">
        <f>Sales_Data[[#This Row],[Net Sales]]-Sales_Data[[#This Row],[Cost]]</f>
        <v>850.03999999999951</v>
      </c>
      <c r="U3647" s="2">
        <f>Sales_Data[[#This Row],[Profit]]/Sales_Data[[#This Row],[Net Sales]]</f>
        <v>0.20227489053873968</v>
      </c>
      <c r="V3647">
        <f>YEAR(Sales_Data[[#This Row],[Order_Date]])</f>
        <v>2025</v>
      </c>
      <c r="W3647" t="str">
        <f>TEXT(Sales_Data[[#This Row],[Order_Date]],"mmm")</f>
        <v>Jan</v>
      </c>
      <c r="X3647">
        <f>MONTH(Sales_Data[[#This Row],[Order_Date]])</f>
        <v>1</v>
      </c>
      <c r="Y3647" t="str">
        <f>"Q"&amp;ROUNDUP(MONTH(Sales_Data[[#This Row],[Order_Date]])/3,0)</f>
        <v>Q1</v>
      </c>
    </row>
    <row r="3648" spans="1:25" x14ac:dyDescent="0.3">
      <c r="A3648" t="s">
        <v>5315</v>
      </c>
      <c r="B3648" s="1">
        <v>45994</v>
      </c>
      <c r="C3648" t="s">
        <v>4980</v>
      </c>
      <c r="D3648" t="s">
        <v>723</v>
      </c>
      <c r="E3648" t="s">
        <v>48</v>
      </c>
      <c r="F3648" t="s">
        <v>164</v>
      </c>
      <c r="G3648" t="s">
        <v>75</v>
      </c>
      <c r="H3648" t="s">
        <v>114</v>
      </c>
      <c r="I3648" t="s">
        <v>115</v>
      </c>
      <c r="J3648">
        <v>1</v>
      </c>
      <c r="K3648">
        <v>10707.05</v>
      </c>
      <c r="L3648">
        <v>0.1</v>
      </c>
      <c r="M3648">
        <v>6168.8</v>
      </c>
      <c r="N3648" t="s">
        <v>52</v>
      </c>
      <c r="O3648" t="s">
        <v>25</v>
      </c>
      <c r="P3648" t="s">
        <v>71</v>
      </c>
      <c r="Q3648">
        <f>Sales_Data[[#This Row],[Quantity]]*Sales_Data[[#This Row],[Unit_Price]]</f>
        <v>10707.05</v>
      </c>
      <c r="R3648">
        <f>Sales_Data[[#This Row],[Gross_Sales]]*Sales_Data[[#This Row],[Discount]]</f>
        <v>1070.7049999999999</v>
      </c>
      <c r="S3648">
        <f>Sales_Data[[#This Row],[Gross_Sales]]-Sales_Data[[#This Row],[Discount_Amount]]</f>
        <v>9636.3449999999993</v>
      </c>
      <c r="T3648">
        <f>Sales_Data[[#This Row],[Net Sales]]-Sales_Data[[#This Row],[Cost]]</f>
        <v>3467.5449999999992</v>
      </c>
      <c r="U3648" s="2">
        <f>Sales_Data[[#This Row],[Profit]]/Sales_Data[[#This Row],[Net Sales]]</f>
        <v>0.35984027138920405</v>
      </c>
      <c r="V3648">
        <f>YEAR(Sales_Data[[#This Row],[Order_Date]])</f>
        <v>2025</v>
      </c>
      <c r="W3648" t="str">
        <f>TEXT(Sales_Data[[#This Row],[Order_Date]],"mmm")</f>
        <v>Dec</v>
      </c>
      <c r="X3648">
        <f>MONTH(Sales_Data[[#This Row],[Order_Date]])</f>
        <v>12</v>
      </c>
      <c r="Y3648" t="str">
        <f>"Q"&amp;ROUNDUP(MONTH(Sales_Data[[#This Row],[Order_Date]])/3,0)</f>
        <v>Q4</v>
      </c>
    </row>
    <row r="3649" spans="1:25" x14ac:dyDescent="0.3">
      <c r="A3649" t="s">
        <v>5316</v>
      </c>
      <c r="B3649" s="1">
        <v>45840</v>
      </c>
      <c r="C3649" t="s">
        <v>1581</v>
      </c>
      <c r="D3649" t="s">
        <v>322</v>
      </c>
      <c r="E3649" t="s">
        <v>19</v>
      </c>
      <c r="F3649" t="s">
        <v>81</v>
      </c>
      <c r="G3649" t="s">
        <v>67</v>
      </c>
      <c r="H3649" t="s">
        <v>133</v>
      </c>
      <c r="I3649" t="s">
        <v>134</v>
      </c>
      <c r="J3649">
        <v>3</v>
      </c>
      <c r="K3649">
        <v>3891.68</v>
      </c>
      <c r="L3649">
        <v>0</v>
      </c>
      <c r="M3649">
        <v>8958.5300000000007</v>
      </c>
      <c r="N3649" t="s">
        <v>70</v>
      </c>
      <c r="O3649" t="s">
        <v>35</v>
      </c>
      <c r="P3649" t="s">
        <v>26</v>
      </c>
      <c r="Q3649">
        <f>Sales_Data[[#This Row],[Quantity]]*Sales_Data[[#This Row],[Unit_Price]]</f>
        <v>11675.039999999999</v>
      </c>
      <c r="R3649">
        <f>Sales_Data[[#This Row],[Gross_Sales]]*Sales_Data[[#This Row],[Discount]]</f>
        <v>0</v>
      </c>
      <c r="S3649">
        <f>Sales_Data[[#This Row],[Gross_Sales]]-Sales_Data[[#This Row],[Discount_Amount]]</f>
        <v>11675.039999999999</v>
      </c>
      <c r="T3649">
        <f>Sales_Data[[#This Row],[Net Sales]]-Sales_Data[[#This Row],[Cost]]</f>
        <v>2716.5099999999984</v>
      </c>
      <c r="U3649" s="2">
        <f>Sales_Data[[#This Row],[Profit]]/Sales_Data[[#This Row],[Net Sales]]</f>
        <v>0.23267671888062041</v>
      </c>
      <c r="V3649">
        <f>YEAR(Sales_Data[[#This Row],[Order_Date]])</f>
        <v>2025</v>
      </c>
      <c r="W3649" t="str">
        <f>TEXT(Sales_Data[[#This Row],[Order_Date]],"mmm")</f>
        <v>Jul</v>
      </c>
      <c r="X3649">
        <f>MONTH(Sales_Data[[#This Row],[Order_Date]])</f>
        <v>7</v>
      </c>
      <c r="Y3649" t="str">
        <f>"Q"&amp;ROUNDUP(MONTH(Sales_Data[[#This Row],[Order_Date]])/3,0)</f>
        <v>Q3</v>
      </c>
    </row>
    <row r="3650" spans="1:25" x14ac:dyDescent="0.3">
      <c r="A3650" t="s">
        <v>5317</v>
      </c>
      <c r="B3650" s="1">
        <v>45680</v>
      </c>
      <c r="C3650" t="s">
        <v>326</v>
      </c>
      <c r="D3650" t="s">
        <v>252</v>
      </c>
      <c r="E3650" t="s">
        <v>48</v>
      </c>
      <c r="F3650" t="s">
        <v>152</v>
      </c>
      <c r="G3650" t="s">
        <v>75</v>
      </c>
      <c r="H3650" t="s">
        <v>185</v>
      </c>
      <c r="I3650" t="s">
        <v>186</v>
      </c>
      <c r="J3650">
        <v>1</v>
      </c>
      <c r="K3650">
        <v>5511.81</v>
      </c>
      <c r="L3650">
        <v>0.15</v>
      </c>
      <c r="M3650">
        <v>3414.44</v>
      </c>
      <c r="N3650" t="s">
        <v>83</v>
      </c>
      <c r="O3650" t="s">
        <v>35</v>
      </c>
      <c r="P3650" t="s">
        <v>44</v>
      </c>
      <c r="Q3650">
        <f>Sales_Data[[#This Row],[Quantity]]*Sales_Data[[#This Row],[Unit_Price]]</f>
        <v>5511.81</v>
      </c>
      <c r="R3650">
        <f>Sales_Data[[#This Row],[Gross_Sales]]*Sales_Data[[#This Row],[Discount]]</f>
        <v>826.77150000000006</v>
      </c>
      <c r="S3650">
        <f>Sales_Data[[#This Row],[Gross_Sales]]-Sales_Data[[#This Row],[Discount_Amount]]</f>
        <v>4685.0385000000006</v>
      </c>
      <c r="T3650">
        <f>Sales_Data[[#This Row],[Net Sales]]-Sales_Data[[#This Row],[Cost]]</f>
        <v>1270.5985000000005</v>
      </c>
      <c r="U3650" s="2">
        <f>Sales_Data[[#This Row],[Profit]]/Sales_Data[[#This Row],[Net Sales]]</f>
        <v>0.27120342767727529</v>
      </c>
      <c r="V3650">
        <f>YEAR(Sales_Data[[#This Row],[Order_Date]])</f>
        <v>2025</v>
      </c>
      <c r="W3650" t="str">
        <f>TEXT(Sales_Data[[#This Row],[Order_Date]],"mmm")</f>
        <v>Jan</v>
      </c>
      <c r="X3650">
        <f>MONTH(Sales_Data[[#This Row],[Order_Date]])</f>
        <v>1</v>
      </c>
      <c r="Y3650" t="str">
        <f>"Q"&amp;ROUNDUP(MONTH(Sales_Data[[#This Row],[Order_Date]])/3,0)</f>
        <v>Q1</v>
      </c>
    </row>
    <row r="3651" spans="1:25" x14ac:dyDescent="0.3">
      <c r="A3651" t="s">
        <v>5318</v>
      </c>
      <c r="B3651" s="1">
        <v>45689</v>
      </c>
      <c r="C3651" t="s">
        <v>1384</v>
      </c>
      <c r="D3651" t="s">
        <v>541</v>
      </c>
      <c r="E3651" t="s">
        <v>48</v>
      </c>
      <c r="F3651" t="s">
        <v>49</v>
      </c>
      <c r="G3651" t="s">
        <v>67</v>
      </c>
      <c r="H3651" t="s">
        <v>68</v>
      </c>
      <c r="I3651" t="s">
        <v>97</v>
      </c>
      <c r="J3651">
        <v>1</v>
      </c>
      <c r="K3651">
        <v>57916.63</v>
      </c>
      <c r="L3651">
        <v>0.05</v>
      </c>
      <c r="M3651">
        <v>36973.589999999997</v>
      </c>
      <c r="N3651" t="s">
        <v>52</v>
      </c>
      <c r="O3651" t="s">
        <v>25</v>
      </c>
      <c r="P3651" t="s">
        <v>71</v>
      </c>
      <c r="Q3651">
        <f>Sales_Data[[#This Row],[Quantity]]*Sales_Data[[#This Row],[Unit_Price]]</f>
        <v>57916.63</v>
      </c>
      <c r="R3651">
        <f>Sales_Data[[#This Row],[Gross_Sales]]*Sales_Data[[#This Row],[Discount]]</f>
        <v>2895.8315000000002</v>
      </c>
      <c r="S3651">
        <f>Sales_Data[[#This Row],[Gross_Sales]]-Sales_Data[[#This Row],[Discount_Amount]]</f>
        <v>55020.798499999997</v>
      </c>
      <c r="T3651">
        <f>Sales_Data[[#This Row],[Net Sales]]-Sales_Data[[#This Row],[Cost]]</f>
        <v>18047.208500000001</v>
      </c>
      <c r="U3651" s="2">
        <f>Sales_Data[[#This Row],[Profit]]/Sales_Data[[#This Row],[Net Sales]]</f>
        <v>0.32800702628843165</v>
      </c>
      <c r="V3651">
        <f>YEAR(Sales_Data[[#This Row],[Order_Date]])</f>
        <v>2025</v>
      </c>
      <c r="W3651" t="str">
        <f>TEXT(Sales_Data[[#This Row],[Order_Date]],"mmm")</f>
        <v>Feb</v>
      </c>
      <c r="X3651">
        <f>MONTH(Sales_Data[[#This Row],[Order_Date]])</f>
        <v>2</v>
      </c>
      <c r="Y3651" t="str">
        <f>"Q"&amp;ROUNDUP(MONTH(Sales_Data[[#This Row],[Order_Date]])/3,0)</f>
        <v>Q1</v>
      </c>
    </row>
    <row r="3652" spans="1:25" x14ac:dyDescent="0.3">
      <c r="A3652" t="s">
        <v>5319</v>
      </c>
      <c r="B3652" s="1">
        <v>45731</v>
      </c>
      <c r="C3652" t="s">
        <v>4494</v>
      </c>
      <c r="D3652" t="s">
        <v>1171</v>
      </c>
      <c r="E3652" t="s">
        <v>30</v>
      </c>
      <c r="F3652" t="s">
        <v>31</v>
      </c>
      <c r="G3652" t="s">
        <v>41</v>
      </c>
      <c r="H3652" t="s">
        <v>42</v>
      </c>
      <c r="I3652" t="s">
        <v>82</v>
      </c>
      <c r="J3652">
        <v>3</v>
      </c>
      <c r="K3652">
        <v>4672.29</v>
      </c>
      <c r="L3652">
        <v>0.05</v>
      </c>
      <c r="M3652">
        <v>11112.12</v>
      </c>
      <c r="N3652" t="s">
        <v>83</v>
      </c>
      <c r="O3652" t="s">
        <v>35</v>
      </c>
      <c r="P3652" t="s">
        <v>26</v>
      </c>
      <c r="Q3652">
        <f>Sales_Data[[#This Row],[Quantity]]*Sales_Data[[#This Row],[Unit_Price]]</f>
        <v>14016.869999999999</v>
      </c>
      <c r="R3652">
        <f>Sales_Data[[#This Row],[Gross_Sales]]*Sales_Data[[#This Row],[Discount]]</f>
        <v>700.84349999999995</v>
      </c>
      <c r="S3652">
        <f>Sales_Data[[#This Row],[Gross_Sales]]-Sales_Data[[#This Row],[Discount_Amount]]</f>
        <v>13316.0265</v>
      </c>
      <c r="T3652">
        <f>Sales_Data[[#This Row],[Net Sales]]-Sales_Data[[#This Row],[Cost]]</f>
        <v>2203.9064999999991</v>
      </c>
      <c r="U3652" s="2">
        <f>Sales_Data[[#This Row],[Profit]]/Sales_Data[[#This Row],[Net Sales]]</f>
        <v>0.16550781871754305</v>
      </c>
      <c r="V3652">
        <f>YEAR(Sales_Data[[#This Row],[Order_Date]])</f>
        <v>2025</v>
      </c>
      <c r="W3652" t="str">
        <f>TEXT(Sales_Data[[#This Row],[Order_Date]],"mmm")</f>
        <v>Mar</v>
      </c>
      <c r="X3652">
        <f>MONTH(Sales_Data[[#This Row],[Order_Date]])</f>
        <v>3</v>
      </c>
      <c r="Y3652" t="str">
        <f>"Q"&amp;ROUNDUP(MONTH(Sales_Data[[#This Row],[Order_Date]])/3,0)</f>
        <v>Q1</v>
      </c>
    </row>
    <row r="3653" spans="1:25" x14ac:dyDescent="0.3">
      <c r="A3653" t="s">
        <v>5320</v>
      </c>
      <c r="B3653" s="1">
        <v>45667</v>
      </c>
      <c r="C3653" t="s">
        <v>1260</v>
      </c>
      <c r="D3653" t="s">
        <v>199</v>
      </c>
      <c r="E3653" t="s">
        <v>19</v>
      </c>
      <c r="F3653" t="s">
        <v>20</v>
      </c>
      <c r="G3653" t="s">
        <v>75</v>
      </c>
      <c r="H3653" t="s">
        <v>114</v>
      </c>
      <c r="I3653" t="s">
        <v>115</v>
      </c>
      <c r="J3653">
        <v>4</v>
      </c>
      <c r="K3653">
        <v>10851.13</v>
      </c>
      <c r="L3653">
        <v>0.05</v>
      </c>
      <c r="M3653">
        <v>33617.910000000003</v>
      </c>
      <c r="N3653" t="s">
        <v>24</v>
      </c>
      <c r="O3653" t="s">
        <v>35</v>
      </c>
      <c r="P3653" t="s">
        <v>71</v>
      </c>
      <c r="Q3653">
        <f>Sales_Data[[#This Row],[Quantity]]*Sales_Data[[#This Row],[Unit_Price]]</f>
        <v>43404.52</v>
      </c>
      <c r="R3653">
        <f>Sales_Data[[#This Row],[Gross_Sales]]*Sales_Data[[#This Row],[Discount]]</f>
        <v>2170.2260000000001</v>
      </c>
      <c r="S3653">
        <f>Sales_Data[[#This Row],[Gross_Sales]]-Sales_Data[[#This Row],[Discount_Amount]]</f>
        <v>41234.293999999994</v>
      </c>
      <c r="T3653">
        <f>Sales_Data[[#This Row],[Net Sales]]-Sales_Data[[#This Row],[Cost]]</f>
        <v>7616.3839999999909</v>
      </c>
      <c r="U3653" s="2">
        <f>Sales_Data[[#This Row],[Profit]]/Sales_Data[[#This Row],[Net Sales]]</f>
        <v>0.18470994071100119</v>
      </c>
      <c r="V3653">
        <f>YEAR(Sales_Data[[#This Row],[Order_Date]])</f>
        <v>2025</v>
      </c>
      <c r="W3653" t="str">
        <f>TEXT(Sales_Data[[#This Row],[Order_Date]],"mmm")</f>
        <v>Jan</v>
      </c>
      <c r="X3653">
        <f>MONTH(Sales_Data[[#This Row],[Order_Date]])</f>
        <v>1</v>
      </c>
      <c r="Y3653" t="str">
        <f>"Q"&amp;ROUNDUP(MONTH(Sales_Data[[#This Row],[Order_Date]])/3,0)</f>
        <v>Q1</v>
      </c>
    </row>
    <row r="3654" spans="1:25" x14ac:dyDescent="0.3">
      <c r="A3654" t="s">
        <v>5321</v>
      </c>
      <c r="B3654" s="1">
        <v>45711</v>
      </c>
      <c r="C3654" t="s">
        <v>263</v>
      </c>
      <c r="D3654" t="s">
        <v>817</v>
      </c>
      <c r="E3654" t="s">
        <v>119</v>
      </c>
      <c r="F3654" t="s">
        <v>538</v>
      </c>
      <c r="G3654" t="s">
        <v>32</v>
      </c>
      <c r="H3654" t="s">
        <v>50</v>
      </c>
      <c r="I3654" t="s">
        <v>58</v>
      </c>
      <c r="J3654">
        <v>1</v>
      </c>
      <c r="K3654">
        <v>7644.16</v>
      </c>
      <c r="L3654">
        <v>0.1</v>
      </c>
      <c r="M3654">
        <v>4801.5200000000004</v>
      </c>
      <c r="N3654" t="s">
        <v>24</v>
      </c>
      <c r="O3654" t="s">
        <v>35</v>
      </c>
      <c r="P3654" t="s">
        <v>71</v>
      </c>
      <c r="Q3654">
        <f>Sales_Data[[#This Row],[Quantity]]*Sales_Data[[#This Row],[Unit_Price]]</f>
        <v>7644.16</v>
      </c>
      <c r="R3654">
        <f>Sales_Data[[#This Row],[Gross_Sales]]*Sales_Data[[#This Row],[Discount]]</f>
        <v>764.41600000000005</v>
      </c>
      <c r="S3654">
        <f>Sales_Data[[#This Row],[Gross_Sales]]-Sales_Data[[#This Row],[Discount_Amount]]</f>
        <v>6879.7439999999997</v>
      </c>
      <c r="T3654">
        <f>Sales_Data[[#This Row],[Net Sales]]-Sales_Data[[#This Row],[Cost]]</f>
        <v>2078.2239999999993</v>
      </c>
      <c r="U3654" s="2">
        <f>Sales_Data[[#This Row],[Profit]]/Sales_Data[[#This Row],[Net Sales]]</f>
        <v>0.30207868199746957</v>
      </c>
      <c r="V3654">
        <f>YEAR(Sales_Data[[#This Row],[Order_Date]])</f>
        <v>2025</v>
      </c>
      <c r="W3654" t="str">
        <f>TEXT(Sales_Data[[#This Row],[Order_Date]],"mmm")</f>
        <v>Feb</v>
      </c>
      <c r="X3654">
        <f>MONTH(Sales_Data[[#This Row],[Order_Date]])</f>
        <v>2</v>
      </c>
      <c r="Y3654" t="str">
        <f>"Q"&amp;ROUNDUP(MONTH(Sales_Data[[#This Row],[Order_Date]])/3,0)</f>
        <v>Q1</v>
      </c>
    </row>
    <row r="3655" spans="1:25" x14ac:dyDescent="0.3">
      <c r="A3655" t="s">
        <v>5322</v>
      </c>
      <c r="B3655" s="1">
        <v>45709</v>
      </c>
      <c r="C3655" t="s">
        <v>2551</v>
      </c>
      <c r="D3655" t="s">
        <v>457</v>
      </c>
      <c r="E3655" t="s">
        <v>19</v>
      </c>
      <c r="F3655" t="s">
        <v>66</v>
      </c>
      <c r="G3655" t="s">
        <v>75</v>
      </c>
      <c r="H3655" t="s">
        <v>256</v>
      </c>
      <c r="I3655" t="s">
        <v>334</v>
      </c>
      <c r="J3655">
        <v>1</v>
      </c>
      <c r="K3655">
        <v>3875.78</v>
      </c>
      <c r="L3655">
        <v>0.05</v>
      </c>
      <c r="M3655">
        <v>2652.62</v>
      </c>
      <c r="N3655" t="s">
        <v>109</v>
      </c>
      <c r="O3655" t="s">
        <v>35</v>
      </c>
      <c r="P3655" t="s">
        <v>44</v>
      </c>
      <c r="Q3655">
        <f>Sales_Data[[#This Row],[Quantity]]*Sales_Data[[#This Row],[Unit_Price]]</f>
        <v>3875.78</v>
      </c>
      <c r="R3655">
        <f>Sales_Data[[#This Row],[Gross_Sales]]*Sales_Data[[#This Row],[Discount]]</f>
        <v>193.78900000000002</v>
      </c>
      <c r="S3655">
        <f>Sales_Data[[#This Row],[Gross_Sales]]-Sales_Data[[#This Row],[Discount_Amount]]</f>
        <v>3681.991</v>
      </c>
      <c r="T3655">
        <f>Sales_Data[[#This Row],[Net Sales]]-Sales_Data[[#This Row],[Cost]]</f>
        <v>1029.3710000000001</v>
      </c>
      <c r="U3655" s="2">
        <f>Sales_Data[[#This Row],[Profit]]/Sales_Data[[#This Row],[Net Sales]]</f>
        <v>0.27956912442208581</v>
      </c>
      <c r="V3655">
        <f>YEAR(Sales_Data[[#This Row],[Order_Date]])</f>
        <v>2025</v>
      </c>
      <c r="W3655" t="str">
        <f>TEXT(Sales_Data[[#This Row],[Order_Date]],"mmm")</f>
        <v>Feb</v>
      </c>
      <c r="X3655">
        <f>MONTH(Sales_Data[[#This Row],[Order_Date]])</f>
        <v>2</v>
      </c>
      <c r="Y3655" t="str">
        <f>"Q"&amp;ROUNDUP(MONTH(Sales_Data[[#This Row],[Order_Date]])/3,0)</f>
        <v>Q1</v>
      </c>
    </row>
    <row r="3656" spans="1:25" x14ac:dyDescent="0.3">
      <c r="A3656" t="s">
        <v>5323</v>
      </c>
      <c r="B3656" s="1">
        <v>45805</v>
      </c>
      <c r="C3656" t="s">
        <v>201</v>
      </c>
      <c r="D3656" t="s">
        <v>175</v>
      </c>
      <c r="E3656" t="s">
        <v>48</v>
      </c>
      <c r="F3656" t="s">
        <v>49</v>
      </c>
      <c r="G3656" t="s">
        <v>32</v>
      </c>
      <c r="H3656" t="s">
        <v>50</v>
      </c>
      <c r="I3656" t="s">
        <v>51</v>
      </c>
      <c r="J3656">
        <v>1</v>
      </c>
      <c r="K3656">
        <v>58756.29</v>
      </c>
      <c r="L3656">
        <v>0.1</v>
      </c>
      <c r="M3656">
        <v>36258.83</v>
      </c>
      <c r="N3656" t="s">
        <v>52</v>
      </c>
      <c r="O3656" t="s">
        <v>53</v>
      </c>
      <c r="P3656" t="s">
        <v>71</v>
      </c>
      <c r="Q3656">
        <f>Sales_Data[[#This Row],[Quantity]]*Sales_Data[[#This Row],[Unit_Price]]</f>
        <v>58756.29</v>
      </c>
      <c r="R3656">
        <f>Sales_Data[[#This Row],[Gross_Sales]]*Sales_Data[[#This Row],[Discount]]</f>
        <v>5875.6290000000008</v>
      </c>
      <c r="S3656">
        <f>Sales_Data[[#This Row],[Gross_Sales]]-Sales_Data[[#This Row],[Discount_Amount]]</f>
        <v>52880.661</v>
      </c>
      <c r="T3656">
        <f>Sales_Data[[#This Row],[Net Sales]]-Sales_Data[[#This Row],[Cost]]</f>
        <v>16621.830999999998</v>
      </c>
      <c r="U3656" s="2">
        <f>Sales_Data[[#This Row],[Profit]]/Sales_Data[[#This Row],[Net Sales]]</f>
        <v>0.31432721690071153</v>
      </c>
      <c r="V3656">
        <f>YEAR(Sales_Data[[#This Row],[Order_Date]])</f>
        <v>2025</v>
      </c>
      <c r="W3656" t="str">
        <f>TEXT(Sales_Data[[#This Row],[Order_Date]],"mmm")</f>
        <v>May</v>
      </c>
      <c r="X3656">
        <f>MONTH(Sales_Data[[#This Row],[Order_Date]])</f>
        <v>5</v>
      </c>
      <c r="Y3656" t="str">
        <f>"Q"&amp;ROUNDUP(MONTH(Sales_Data[[#This Row],[Order_Date]])/3,0)</f>
        <v>Q2</v>
      </c>
    </row>
    <row r="3657" spans="1:25" x14ac:dyDescent="0.3">
      <c r="A3657" t="s">
        <v>5324</v>
      </c>
      <c r="B3657" s="1">
        <v>45817</v>
      </c>
      <c r="C3657" t="s">
        <v>130</v>
      </c>
      <c r="D3657" t="s">
        <v>218</v>
      </c>
      <c r="E3657" t="s">
        <v>19</v>
      </c>
      <c r="F3657" t="s">
        <v>57</v>
      </c>
      <c r="G3657" t="s">
        <v>75</v>
      </c>
      <c r="H3657" t="s">
        <v>114</v>
      </c>
      <c r="I3657" t="s">
        <v>115</v>
      </c>
      <c r="J3657">
        <v>3</v>
      </c>
      <c r="K3657">
        <v>9460.0499999999993</v>
      </c>
      <c r="L3657">
        <v>0.1</v>
      </c>
      <c r="M3657">
        <v>17229.400000000001</v>
      </c>
      <c r="N3657" t="s">
        <v>52</v>
      </c>
      <c r="O3657" t="s">
        <v>35</v>
      </c>
      <c r="P3657" t="s">
        <v>26</v>
      </c>
      <c r="Q3657">
        <f>Sales_Data[[#This Row],[Quantity]]*Sales_Data[[#This Row],[Unit_Price]]</f>
        <v>28380.149999999998</v>
      </c>
      <c r="R3657">
        <f>Sales_Data[[#This Row],[Gross_Sales]]*Sales_Data[[#This Row],[Discount]]</f>
        <v>2838.0149999999999</v>
      </c>
      <c r="S3657">
        <f>Sales_Data[[#This Row],[Gross_Sales]]-Sales_Data[[#This Row],[Discount_Amount]]</f>
        <v>25542.134999999998</v>
      </c>
      <c r="T3657">
        <f>Sales_Data[[#This Row],[Net Sales]]-Sales_Data[[#This Row],[Cost]]</f>
        <v>8312.7349999999969</v>
      </c>
      <c r="U3657" s="2">
        <f>Sales_Data[[#This Row],[Profit]]/Sales_Data[[#This Row],[Net Sales]]</f>
        <v>0.32545184652731646</v>
      </c>
      <c r="V3657">
        <f>YEAR(Sales_Data[[#This Row],[Order_Date]])</f>
        <v>2025</v>
      </c>
      <c r="W3657" t="str">
        <f>TEXT(Sales_Data[[#This Row],[Order_Date]],"mmm")</f>
        <v>Jun</v>
      </c>
      <c r="X3657">
        <f>MONTH(Sales_Data[[#This Row],[Order_Date]])</f>
        <v>6</v>
      </c>
      <c r="Y3657" t="str">
        <f>"Q"&amp;ROUNDUP(MONTH(Sales_Data[[#This Row],[Order_Date]])/3,0)</f>
        <v>Q2</v>
      </c>
    </row>
    <row r="3658" spans="1:25" x14ac:dyDescent="0.3">
      <c r="A3658" t="s">
        <v>5325</v>
      </c>
      <c r="B3658" s="1">
        <v>45671</v>
      </c>
      <c r="C3658" t="s">
        <v>4563</v>
      </c>
      <c r="D3658" t="s">
        <v>1026</v>
      </c>
      <c r="E3658" t="s">
        <v>39</v>
      </c>
      <c r="F3658" t="s">
        <v>107</v>
      </c>
      <c r="G3658" t="s">
        <v>75</v>
      </c>
      <c r="H3658" t="s">
        <v>256</v>
      </c>
      <c r="I3658" t="s">
        <v>257</v>
      </c>
      <c r="J3658">
        <v>1</v>
      </c>
      <c r="K3658">
        <v>843.29</v>
      </c>
      <c r="L3658">
        <v>0</v>
      </c>
      <c r="M3658">
        <v>571.38</v>
      </c>
      <c r="N3658" t="s">
        <v>24</v>
      </c>
      <c r="O3658" t="s">
        <v>35</v>
      </c>
      <c r="P3658" t="s">
        <v>71</v>
      </c>
      <c r="Q3658">
        <f>Sales_Data[[#This Row],[Quantity]]*Sales_Data[[#This Row],[Unit_Price]]</f>
        <v>843.29</v>
      </c>
      <c r="R3658">
        <f>Sales_Data[[#This Row],[Gross_Sales]]*Sales_Data[[#This Row],[Discount]]</f>
        <v>0</v>
      </c>
      <c r="S3658">
        <f>Sales_Data[[#This Row],[Gross_Sales]]-Sales_Data[[#This Row],[Discount_Amount]]</f>
        <v>843.29</v>
      </c>
      <c r="T3658">
        <f>Sales_Data[[#This Row],[Net Sales]]-Sales_Data[[#This Row],[Cost]]</f>
        <v>271.90999999999997</v>
      </c>
      <c r="U3658" s="2">
        <f>Sales_Data[[#This Row],[Profit]]/Sales_Data[[#This Row],[Net Sales]]</f>
        <v>0.32243949293837232</v>
      </c>
      <c r="V3658">
        <f>YEAR(Sales_Data[[#This Row],[Order_Date]])</f>
        <v>2025</v>
      </c>
      <c r="W3658" t="str">
        <f>TEXT(Sales_Data[[#This Row],[Order_Date]],"mmm")</f>
        <v>Jan</v>
      </c>
      <c r="X3658">
        <f>MONTH(Sales_Data[[#This Row],[Order_Date]])</f>
        <v>1</v>
      </c>
      <c r="Y3658" t="str">
        <f>"Q"&amp;ROUNDUP(MONTH(Sales_Data[[#This Row],[Order_Date]])/3,0)</f>
        <v>Q1</v>
      </c>
    </row>
    <row r="3659" spans="1:25" x14ac:dyDescent="0.3">
      <c r="A3659" t="s">
        <v>5326</v>
      </c>
      <c r="B3659" s="1">
        <v>45835</v>
      </c>
      <c r="C3659" t="s">
        <v>944</v>
      </c>
      <c r="D3659" t="s">
        <v>436</v>
      </c>
      <c r="E3659" t="s">
        <v>39</v>
      </c>
      <c r="F3659" t="s">
        <v>405</v>
      </c>
      <c r="G3659" t="s">
        <v>67</v>
      </c>
      <c r="H3659" t="s">
        <v>68</v>
      </c>
      <c r="I3659" t="s">
        <v>69</v>
      </c>
      <c r="J3659">
        <v>1</v>
      </c>
      <c r="K3659">
        <v>1332.66</v>
      </c>
      <c r="L3659">
        <v>0.05</v>
      </c>
      <c r="M3659">
        <v>828.98</v>
      </c>
      <c r="N3659" t="s">
        <v>24</v>
      </c>
      <c r="O3659" t="s">
        <v>35</v>
      </c>
      <c r="P3659" t="s">
        <v>44</v>
      </c>
      <c r="Q3659">
        <f>Sales_Data[[#This Row],[Quantity]]*Sales_Data[[#This Row],[Unit_Price]]</f>
        <v>1332.66</v>
      </c>
      <c r="R3659">
        <f>Sales_Data[[#This Row],[Gross_Sales]]*Sales_Data[[#This Row],[Discount]]</f>
        <v>66.63300000000001</v>
      </c>
      <c r="S3659">
        <f>Sales_Data[[#This Row],[Gross_Sales]]-Sales_Data[[#This Row],[Discount_Amount]]</f>
        <v>1266.027</v>
      </c>
      <c r="T3659">
        <f>Sales_Data[[#This Row],[Net Sales]]-Sales_Data[[#This Row],[Cost]]</f>
        <v>437.04700000000003</v>
      </c>
      <c r="U3659" s="2">
        <f>Sales_Data[[#This Row],[Profit]]/Sales_Data[[#This Row],[Net Sales]]</f>
        <v>0.34521143703886253</v>
      </c>
      <c r="V3659">
        <f>YEAR(Sales_Data[[#This Row],[Order_Date]])</f>
        <v>2025</v>
      </c>
      <c r="W3659" t="str">
        <f>TEXT(Sales_Data[[#This Row],[Order_Date]],"mmm")</f>
        <v>Jun</v>
      </c>
      <c r="X3659">
        <f>MONTH(Sales_Data[[#This Row],[Order_Date]])</f>
        <v>6</v>
      </c>
      <c r="Y3659" t="str">
        <f>"Q"&amp;ROUNDUP(MONTH(Sales_Data[[#This Row],[Order_Date]])/3,0)</f>
        <v>Q2</v>
      </c>
    </row>
    <row r="3660" spans="1:25" x14ac:dyDescent="0.3">
      <c r="A3660" t="s">
        <v>5327</v>
      </c>
      <c r="B3660" s="1">
        <v>45710</v>
      </c>
      <c r="C3660" t="s">
        <v>1244</v>
      </c>
      <c r="D3660" t="s">
        <v>1004</v>
      </c>
      <c r="E3660" t="s">
        <v>119</v>
      </c>
      <c r="F3660" t="s">
        <v>249</v>
      </c>
      <c r="G3660" t="s">
        <v>67</v>
      </c>
      <c r="H3660" t="s">
        <v>133</v>
      </c>
      <c r="I3660" t="s">
        <v>134</v>
      </c>
      <c r="J3660">
        <v>2</v>
      </c>
      <c r="K3660">
        <v>3126.3</v>
      </c>
      <c r="L3660">
        <v>0.15</v>
      </c>
      <c r="M3660">
        <v>3763.48</v>
      </c>
      <c r="N3660" t="s">
        <v>70</v>
      </c>
      <c r="O3660" t="s">
        <v>35</v>
      </c>
      <c r="P3660" t="s">
        <v>71</v>
      </c>
      <c r="Q3660">
        <f>Sales_Data[[#This Row],[Quantity]]*Sales_Data[[#This Row],[Unit_Price]]</f>
        <v>6252.6</v>
      </c>
      <c r="R3660">
        <f>Sales_Data[[#This Row],[Gross_Sales]]*Sales_Data[[#This Row],[Discount]]</f>
        <v>937.89</v>
      </c>
      <c r="S3660">
        <f>Sales_Data[[#This Row],[Gross_Sales]]-Sales_Data[[#This Row],[Discount_Amount]]</f>
        <v>5314.71</v>
      </c>
      <c r="T3660">
        <f>Sales_Data[[#This Row],[Net Sales]]-Sales_Data[[#This Row],[Cost]]</f>
        <v>1551.23</v>
      </c>
      <c r="U3660" s="2">
        <f>Sales_Data[[#This Row],[Profit]]/Sales_Data[[#This Row],[Net Sales]]</f>
        <v>0.29187481537092336</v>
      </c>
      <c r="V3660">
        <f>YEAR(Sales_Data[[#This Row],[Order_Date]])</f>
        <v>2025</v>
      </c>
      <c r="W3660" t="str">
        <f>TEXT(Sales_Data[[#This Row],[Order_Date]],"mmm")</f>
        <v>Feb</v>
      </c>
      <c r="X3660">
        <f>MONTH(Sales_Data[[#This Row],[Order_Date]])</f>
        <v>2</v>
      </c>
      <c r="Y3660" t="str">
        <f>"Q"&amp;ROUNDUP(MONTH(Sales_Data[[#This Row],[Order_Date]])/3,0)</f>
        <v>Q1</v>
      </c>
    </row>
    <row r="3661" spans="1:25" x14ac:dyDescent="0.3">
      <c r="A3661" t="s">
        <v>5328</v>
      </c>
      <c r="B3661" s="1">
        <v>45992</v>
      </c>
      <c r="C3661" t="s">
        <v>1366</v>
      </c>
      <c r="D3661" t="s">
        <v>347</v>
      </c>
      <c r="E3661" t="s">
        <v>39</v>
      </c>
      <c r="F3661" t="s">
        <v>40</v>
      </c>
      <c r="G3661" t="s">
        <v>32</v>
      </c>
      <c r="H3661" t="s">
        <v>50</v>
      </c>
      <c r="I3661" t="s">
        <v>51</v>
      </c>
      <c r="J3661">
        <v>1</v>
      </c>
      <c r="K3661">
        <v>687.48</v>
      </c>
      <c r="L3661">
        <v>0.1</v>
      </c>
      <c r="M3661">
        <v>495.22</v>
      </c>
      <c r="N3661" t="s">
        <v>52</v>
      </c>
      <c r="O3661" t="s">
        <v>35</v>
      </c>
      <c r="P3661" t="s">
        <v>26</v>
      </c>
      <c r="Q3661">
        <f>Sales_Data[[#This Row],[Quantity]]*Sales_Data[[#This Row],[Unit_Price]]</f>
        <v>687.48</v>
      </c>
      <c r="R3661">
        <f>Sales_Data[[#This Row],[Gross_Sales]]*Sales_Data[[#This Row],[Discount]]</f>
        <v>68.748000000000005</v>
      </c>
      <c r="S3661">
        <f>Sales_Data[[#This Row],[Gross_Sales]]-Sales_Data[[#This Row],[Discount_Amount]]</f>
        <v>618.73199999999997</v>
      </c>
      <c r="T3661">
        <f>Sales_Data[[#This Row],[Net Sales]]-Sales_Data[[#This Row],[Cost]]</f>
        <v>123.51199999999994</v>
      </c>
      <c r="U3661" s="2">
        <f>Sales_Data[[#This Row],[Profit]]/Sales_Data[[#This Row],[Net Sales]]</f>
        <v>0.19962116069639188</v>
      </c>
      <c r="V3661">
        <f>YEAR(Sales_Data[[#This Row],[Order_Date]])</f>
        <v>2025</v>
      </c>
      <c r="W3661" t="str">
        <f>TEXT(Sales_Data[[#This Row],[Order_Date]],"mmm")</f>
        <v>Dec</v>
      </c>
      <c r="X3661">
        <f>MONTH(Sales_Data[[#This Row],[Order_Date]])</f>
        <v>12</v>
      </c>
      <c r="Y3661" t="str">
        <f>"Q"&amp;ROUNDUP(MONTH(Sales_Data[[#This Row],[Order_Date]])/3,0)</f>
        <v>Q4</v>
      </c>
    </row>
    <row r="3662" spans="1:25" x14ac:dyDescent="0.3">
      <c r="A3662" t="s">
        <v>5329</v>
      </c>
      <c r="B3662" s="1">
        <v>45679</v>
      </c>
      <c r="C3662" t="s">
        <v>1113</v>
      </c>
      <c r="D3662" t="s">
        <v>777</v>
      </c>
      <c r="E3662" t="s">
        <v>19</v>
      </c>
      <c r="F3662" t="s">
        <v>57</v>
      </c>
      <c r="G3662" t="s">
        <v>67</v>
      </c>
      <c r="H3662" t="s">
        <v>68</v>
      </c>
      <c r="I3662" t="s">
        <v>69</v>
      </c>
      <c r="J3662">
        <v>1</v>
      </c>
      <c r="K3662">
        <v>6050.78</v>
      </c>
      <c r="L3662">
        <v>0.05</v>
      </c>
      <c r="M3662">
        <v>3957.13</v>
      </c>
      <c r="N3662" t="s">
        <v>70</v>
      </c>
      <c r="O3662" t="s">
        <v>35</v>
      </c>
      <c r="P3662" t="s">
        <v>44</v>
      </c>
      <c r="Q3662">
        <f>Sales_Data[[#This Row],[Quantity]]*Sales_Data[[#This Row],[Unit_Price]]</f>
        <v>6050.78</v>
      </c>
      <c r="R3662">
        <f>Sales_Data[[#This Row],[Gross_Sales]]*Sales_Data[[#This Row],[Discount]]</f>
        <v>302.53899999999999</v>
      </c>
      <c r="S3662">
        <f>Sales_Data[[#This Row],[Gross_Sales]]-Sales_Data[[#This Row],[Discount_Amount]]</f>
        <v>5748.241</v>
      </c>
      <c r="T3662">
        <f>Sales_Data[[#This Row],[Net Sales]]-Sales_Data[[#This Row],[Cost]]</f>
        <v>1791.1109999999999</v>
      </c>
      <c r="U3662" s="2">
        <f>Sales_Data[[#This Row],[Profit]]/Sales_Data[[#This Row],[Net Sales]]</f>
        <v>0.31159288554533465</v>
      </c>
      <c r="V3662">
        <f>YEAR(Sales_Data[[#This Row],[Order_Date]])</f>
        <v>2025</v>
      </c>
      <c r="W3662" t="str">
        <f>TEXT(Sales_Data[[#This Row],[Order_Date]],"mmm")</f>
        <v>Jan</v>
      </c>
      <c r="X3662">
        <f>MONTH(Sales_Data[[#This Row],[Order_Date]])</f>
        <v>1</v>
      </c>
      <c r="Y3662" t="str">
        <f>"Q"&amp;ROUNDUP(MONTH(Sales_Data[[#This Row],[Order_Date]])/3,0)</f>
        <v>Q1</v>
      </c>
    </row>
    <row r="3663" spans="1:25" x14ac:dyDescent="0.3">
      <c r="A3663" t="s">
        <v>5330</v>
      </c>
      <c r="B3663" s="1">
        <v>45687</v>
      </c>
      <c r="C3663" t="s">
        <v>2418</v>
      </c>
      <c r="D3663" t="s">
        <v>125</v>
      </c>
      <c r="E3663" t="s">
        <v>30</v>
      </c>
      <c r="F3663" t="s">
        <v>101</v>
      </c>
      <c r="G3663" t="s">
        <v>21</v>
      </c>
      <c r="H3663" t="s">
        <v>22</v>
      </c>
      <c r="I3663" t="s">
        <v>62</v>
      </c>
      <c r="J3663">
        <v>3</v>
      </c>
      <c r="K3663">
        <v>534.66999999999996</v>
      </c>
      <c r="L3663">
        <v>0</v>
      </c>
      <c r="M3663">
        <v>1287.6300000000001</v>
      </c>
      <c r="N3663" t="s">
        <v>24</v>
      </c>
      <c r="O3663" t="s">
        <v>35</v>
      </c>
      <c r="P3663" t="s">
        <v>71</v>
      </c>
      <c r="Q3663">
        <f>Sales_Data[[#This Row],[Quantity]]*Sales_Data[[#This Row],[Unit_Price]]</f>
        <v>1604.0099999999998</v>
      </c>
      <c r="R3663">
        <f>Sales_Data[[#This Row],[Gross_Sales]]*Sales_Data[[#This Row],[Discount]]</f>
        <v>0</v>
      </c>
      <c r="S3663">
        <f>Sales_Data[[#This Row],[Gross_Sales]]-Sales_Data[[#This Row],[Discount_Amount]]</f>
        <v>1604.0099999999998</v>
      </c>
      <c r="T3663">
        <f>Sales_Data[[#This Row],[Net Sales]]-Sales_Data[[#This Row],[Cost]]</f>
        <v>316.37999999999965</v>
      </c>
      <c r="U3663" s="2">
        <f>Sales_Data[[#This Row],[Profit]]/Sales_Data[[#This Row],[Net Sales]]</f>
        <v>0.19724315933192418</v>
      </c>
      <c r="V3663">
        <f>YEAR(Sales_Data[[#This Row],[Order_Date]])</f>
        <v>2025</v>
      </c>
      <c r="W3663" t="str">
        <f>TEXT(Sales_Data[[#This Row],[Order_Date]],"mmm")</f>
        <v>Jan</v>
      </c>
      <c r="X3663">
        <f>MONTH(Sales_Data[[#This Row],[Order_Date]])</f>
        <v>1</v>
      </c>
      <c r="Y3663" t="str">
        <f>"Q"&amp;ROUNDUP(MONTH(Sales_Data[[#This Row],[Order_Date]])/3,0)</f>
        <v>Q1</v>
      </c>
    </row>
    <row r="3664" spans="1:25" x14ac:dyDescent="0.3">
      <c r="A3664" t="s">
        <v>5331</v>
      </c>
      <c r="B3664" s="1">
        <v>45848</v>
      </c>
      <c r="C3664" t="s">
        <v>3545</v>
      </c>
      <c r="D3664" t="s">
        <v>29</v>
      </c>
      <c r="E3664" t="s">
        <v>119</v>
      </c>
      <c r="F3664" t="s">
        <v>538</v>
      </c>
      <c r="G3664" t="s">
        <v>41</v>
      </c>
      <c r="H3664" t="s">
        <v>102</v>
      </c>
      <c r="I3664" t="s">
        <v>388</v>
      </c>
      <c r="J3664">
        <v>4</v>
      </c>
      <c r="K3664">
        <v>2506.23</v>
      </c>
      <c r="L3664">
        <v>0</v>
      </c>
      <c r="M3664">
        <v>8210.2800000000007</v>
      </c>
      <c r="N3664" t="s">
        <v>109</v>
      </c>
      <c r="O3664" t="s">
        <v>35</v>
      </c>
      <c r="P3664" t="s">
        <v>71</v>
      </c>
      <c r="Q3664">
        <f>Sales_Data[[#This Row],[Quantity]]*Sales_Data[[#This Row],[Unit_Price]]</f>
        <v>10024.92</v>
      </c>
      <c r="R3664">
        <f>Sales_Data[[#This Row],[Gross_Sales]]*Sales_Data[[#This Row],[Discount]]</f>
        <v>0</v>
      </c>
      <c r="S3664">
        <f>Sales_Data[[#This Row],[Gross_Sales]]-Sales_Data[[#This Row],[Discount_Amount]]</f>
        <v>10024.92</v>
      </c>
      <c r="T3664">
        <f>Sales_Data[[#This Row],[Net Sales]]-Sales_Data[[#This Row],[Cost]]</f>
        <v>1814.6399999999994</v>
      </c>
      <c r="U3664" s="2">
        <f>Sales_Data[[#This Row],[Profit]]/Sales_Data[[#This Row],[Net Sales]]</f>
        <v>0.18101291581379197</v>
      </c>
      <c r="V3664">
        <f>YEAR(Sales_Data[[#This Row],[Order_Date]])</f>
        <v>2025</v>
      </c>
      <c r="W3664" t="str">
        <f>TEXT(Sales_Data[[#This Row],[Order_Date]],"mmm")</f>
        <v>Jul</v>
      </c>
      <c r="X3664">
        <f>MONTH(Sales_Data[[#This Row],[Order_Date]])</f>
        <v>7</v>
      </c>
      <c r="Y3664" t="str">
        <f>"Q"&amp;ROUNDUP(MONTH(Sales_Data[[#This Row],[Order_Date]])/3,0)</f>
        <v>Q3</v>
      </c>
    </row>
    <row r="3665" spans="1:25" x14ac:dyDescent="0.3">
      <c r="A3665" t="s">
        <v>5332</v>
      </c>
      <c r="B3665" s="1">
        <v>45917</v>
      </c>
      <c r="C3665" t="s">
        <v>3991</v>
      </c>
      <c r="D3665" t="s">
        <v>327</v>
      </c>
      <c r="E3665" t="s">
        <v>19</v>
      </c>
      <c r="F3665" t="s">
        <v>57</v>
      </c>
      <c r="G3665" t="s">
        <v>75</v>
      </c>
      <c r="H3665" t="s">
        <v>114</v>
      </c>
      <c r="I3665" t="s">
        <v>115</v>
      </c>
      <c r="J3665">
        <v>4</v>
      </c>
      <c r="K3665">
        <v>5296.09</v>
      </c>
      <c r="L3665">
        <v>0.05</v>
      </c>
      <c r="M3665">
        <v>14247.23</v>
      </c>
      <c r="N3665" t="s">
        <v>52</v>
      </c>
      <c r="O3665" t="s">
        <v>25</v>
      </c>
      <c r="P3665" t="s">
        <v>44</v>
      </c>
      <c r="Q3665">
        <f>Sales_Data[[#This Row],[Quantity]]*Sales_Data[[#This Row],[Unit_Price]]</f>
        <v>21184.36</v>
      </c>
      <c r="R3665">
        <f>Sales_Data[[#This Row],[Gross_Sales]]*Sales_Data[[#This Row],[Discount]]</f>
        <v>1059.2180000000001</v>
      </c>
      <c r="S3665">
        <f>Sales_Data[[#This Row],[Gross_Sales]]-Sales_Data[[#This Row],[Discount_Amount]]</f>
        <v>20125.142</v>
      </c>
      <c r="T3665">
        <f>Sales_Data[[#This Row],[Net Sales]]-Sales_Data[[#This Row],[Cost]]</f>
        <v>5877.9120000000003</v>
      </c>
      <c r="U3665" s="2">
        <f>Sales_Data[[#This Row],[Profit]]/Sales_Data[[#This Row],[Net Sales]]</f>
        <v>0.29206810068719019</v>
      </c>
      <c r="V3665">
        <f>YEAR(Sales_Data[[#This Row],[Order_Date]])</f>
        <v>2025</v>
      </c>
      <c r="W3665" t="str">
        <f>TEXT(Sales_Data[[#This Row],[Order_Date]],"mmm")</f>
        <v>Sep</v>
      </c>
      <c r="X3665">
        <f>MONTH(Sales_Data[[#This Row],[Order_Date]])</f>
        <v>9</v>
      </c>
      <c r="Y3665" t="str">
        <f>"Q"&amp;ROUNDUP(MONTH(Sales_Data[[#This Row],[Order_Date]])/3,0)</f>
        <v>Q3</v>
      </c>
    </row>
    <row r="3666" spans="1:25" x14ac:dyDescent="0.3">
      <c r="A3666" t="s">
        <v>5333</v>
      </c>
      <c r="B3666" s="1">
        <v>45862</v>
      </c>
      <c r="C3666" t="s">
        <v>338</v>
      </c>
      <c r="D3666" t="s">
        <v>86</v>
      </c>
      <c r="E3666" t="s">
        <v>48</v>
      </c>
      <c r="F3666" t="s">
        <v>126</v>
      </c>
      <c r="G3666" t="s">
        <v>67</v>
      </c>
      <c r="H3666" t="s">
        <v>68</v>
      </c>
      <c r="I3666" t="s">
        <v>97</v>
      </c>
      <c r="J3666">
        <v>1</v>
      </c>
      <c r="K3666">
        <v>64642.43</v>
      </c>
      <c r="L3666">
        <v>0</v>
      </c>
      <c r="M3666">
        <v>41047.83</v>
      </c>
      <c r="N3666" t="s">
        <v>52</v>
      </c>
      <c r="O3666" t="s">
        <v>25</v>
      </c>
      <c r="P3666" t="s">
        <v>71</v>
      </c>
      <c r="Q3666">
        <f>Sales_Data[[#This Row],[Quantity]]*Sales_Data[[#This Row],[Unit_Price]]</f>
        <v>64642.43</v>
      </c>
      <c r="R3666">
        <f>Sales_Data[[#This Row],[Gross_Sales]]*Sales_Data[[#This Row],[Discount]]</f>
        <v>0</v>
      </c>
      <c r="S3666">
        <f>Sales_Data[[#This Row],[Gross_Sales]]-Sales_Data[[#This Row],[Discount_Amount]]</f>
        <v>64642.43</v>
      </c>
      <c r="T3666">
        <f>Sales_Data[[#This Row],[Net Sales]]-Sales_Data[[#This Row],[Cost]]</f>
        <v>23594.6</v>
      </c>
      <c r="U3666" s="2">
        <f>Sales_Data[[#This Row],[Profit]]/Sales_Data[[#This Row],[Net Sales]]</f>
        <v>0.36500174885133491</v>
      </c>
      <c r="V3666">
        <f>YEAR(Sales_Data[[#This Row],[Order_Date]])</f>
        <v>2025</v>
      </c>
      <c r="W3666" t="str">
        <f>TEXT(Sales_Data[[#This Row],[Order_Date]],"mmm")</f>
        <v>Jul</v>
      </c>
      <c r="X3666">
        <f>MONTH(Sales_Data[[#This Row],[Order_Date]])</f>
        <v>7</v>
      </c>
      <c r="Y3666" t="str">
        <f>"Q"&amp;ROUNDUP(MONTH(Sales_Data[[#This Row],[Order_Date]])/3,0)</f>
        <v>Q3</v>
      </c>
    </row>
    <row r="3667" spans="1:25" x14ac:dyDescent="0.3">
      <c r="A3667" t="s">
        <v>5334</v>
      </c>
      <c r="B3667" s="1">
        <v>45716</v>
      </c>
      <c r="C3667" t="s">
        <v>4023</v>
      </c>
      <c r="D3667" t="s">
        <v>313</v>
      </c>
      <c r="E3667" t="s">
        <v>39</v>
      </c>
      <c r="F3667" t="s">
        <v>405</v>
      </c>
      <c r="G3667" t="s">
        <v>67</v>
      </c>
      <c r="H3667" t="s">
        <v>88</v>
      </c>
      <c r="I3667" t="s">
        <v>157</v>
      </c>
      <c r="J3667">
        <v>4</v>
      </c>
      <c r="K3667">
        <v>1954.61</v>
      </c>
      <c r="L3667">
        <v>0.05</v>
      </c>
      <c r="M3667">
        <v>5991.26</v>
      </c>
      <c r="N3667" t="s">
        <v>52</v>
      </c>
      <c r="O3667" t="s">
        <v>25</v>
      </c>
      <c r="P3667" t="s">
        <v>71</v>
      </c>
      <c r="Q3667">
        <f>Sales_Data[[#This Row],[Quantity]]*Sales_Data[[#This Row],[Unit_Price]]</f>
        <v>7818.44</v>
      </c>
      <c r="R3667">
        <f>Sales_Data[[#This Row],[Gross_Sales]]*Sales_Data[[#This Row],[Discount]]</f>
        <v>390.92200000000003</v>
      </c>
      <c r="S3667">
        <f>Sales_Data[[#This Row],[Gross_Sales]]-Sales_Data[[#This Row],[Discount_Amount]]</f>
        <v>7427.518</v>
      </c>
      <c r="T3667">
        <f>Sales_Data[[#This Row],[Net Sales]]-Sales_Data[[#This Row],[Cost]]</f>
        <v>1436.2579999999998</v>
      </c>
      <c r="U3667" s="2">
        <f>Sales_Data[[#This Row],[Profit]]/Sales_Data[[#This Row],[Net Sales]]</f>
        <v>0.1933698444083205</v>
      </c>
      <c r="V3667">
        <f>YEAR(Sales_Data[[#This Row],[Order_Date]])</f>
        <v>2025</v>
      </c>
      <c r="W3667" t="str">
        <f>TEXT(Sales_Data[[#This Row],[Order_Date]],"mmm")</f>
        <v>Feb</v>
      </c>
      <c r="X3667">
        <f>MONTH(Sales_Data[[#This Row],[Order_Date]])</f>
        <v>2</v>
      </c>
      <c r="Y3667" t="str">
        <f>"Q"&amp;ROUNDUP(MONTH(Sales_Data[[#This Row],[Order_Date]])/3,0)</f>
        <v>Q1</v>
      </c>
    </row>
    <row r="3668" spans="1:25" x14ac:dyDescent="0.3">
      <c r="A3668" t="s">
        <v>5335</v>
      </c>
      <c r="B3668" s="1">
        <v>45921</v>
      </c>
      <c r="C3668" t="s">
        <v>2665</v>
      </c>
      <c r="D3668" t="s">
        <v>238</v>
      </c>
      <c r="E3668" t="s">
        <v>19</v>
      </c>
      <c r="F3668" t="s">
        <v>66</v>
      </c>
      <c r="G3668" t="s">
        <v>75</v>
      </c>
      <c r="H3668" t="s">
        <v>256</v>
      </c>
      <c r="I3668" t="s">
        <v>334</v>
      </c>
      <c r="J3668">
        <v>2</v>
      </c>
      <c r="K3668">
        <v>4837.93</v>
      </c>
      <c r="L3668">
        <v>0.1</v>
      </c>
      <c r="M3668">
        <v>5713.58</v>
      </c>
      <c r="N3668" t="s">
        <v>109</v>
      </c>
      <c r="O3668" t="s">
        <v>35</v>
      </c>
      <c r="P3668" t="s">
        <v>44</v>
      </c>
      <c r="Q3668">
        <f>Sales_Data[[#This Row],[Quantity]]*Sales_Data[[#This Row],[Unit_Price]]</f>
        <v>9675.86</v>
      </c>
      <c r="R3668">
        <f>Sales_Data[[#This Row],[Gross_Sales]]*Sales_Data[[#This Row],[Discount]]</f>
        <v>967.58600000000013</v>
      </c>
      <c r="S3668">
        <f>Sales_Data[[#This Row],[Gross_Sales]]-Sales_Data[[#This Row],[Discount_Amount]]</f>
        <v>8708.2740000000013</v>
      </c>
      <c r="T3668">
        <f>Sales_Data[[#This Row],[Net Sales]]-Sales_Data[[#This Row],[Cost]]</f>
        <v>2994.6940000000013</v>
      </c>
      <c r="U3668" s="2">
        <f>Sales_Data[[#This Row],[Profit]]/Sales_Data[[#This Row],[Net Sales]]</f>
        <v>0.34389064928365837</v>
      </c>
      <c r="V3668">
        <f>YEAR(Sales_Data[[#This Row],[Order_Date]])</f>
        <v>2025</v>
      </c>
      <c r="W3668" t="str">
        <f>TEXT(Sales_Data[[#This Row],[Order_Date]],"mmm")</f>
        <v>Sep</v>
      </c>
      <c r="X3668">
        <f>MONTH(Sales_Data[[#This Row],[Order_Date]])</f>
        <v>9</v>
      </c>
      <c r="Y3668" t="str">
        <f>"Q"&amp;ROUNDUP(MONTH(Sales_Data[[#This Row],[Order_Date]])/3,0)</f>
        <v>Q3</v>
      </c>
    </row>
    <row r="3669" spans="1:25" x14ac:dyDescent="0.3">
      <c r="A3669" t="s">
        <v>5336</v>
      </c>
      <c r="B3669" s="1">
        <v>45669</v>
      </c>
      <c r="C3669" t="s">
        <v>1606</v>
      </c>
      <c r="D3669" t="s">
        <v>65</v>
      </c>
      <c r="E3669" t="s">
        <v>119</v>
      </c>
      <c r="F3669" t="s">
        <v>538</v>
      </c>
      <c r="G3669" t="s">
        <v>75</v>
      </c>
      <c r="H3669" t="s">
        <v>185</v>
      </c>
      <c r="I3669" t="s">
        <v>261</v>
      </c>
      <c r="J3669">
        <v>1</v>
      </c>
      <c r="K3669">
        <v>6337.71</v>
      </c>
      <c r="L3669">
        <v>0.05</v>
      </c>
      <c r="M3669">
        <v>4161.76</v>
      </c>
      <c r="N3669" t="s">
        <v>109</v>
      </c>
      <c r="O3669" t="s">
        <v>25</v>
      </c>
      <c r="P3669" t="s">
        <v>71</v>
      </c>
      <c r="Q3669">
        <f>Sales_Data[[#This Row],[Quantity]]*Sales_Data[[#This Row],[Unit_Price]]</f>
        <v>6337.71</v>
      </c>
      <c r="R3669">
        <f>Sales_Data[[#This Row],[Gross_Sales]]*Sales_Data[[#This Row],[Discount]]</f>
        <v>316.88550000000004</v>
      </c>
      <c r="S3669">
        <f>Sales_Data[[#This Row],[Gross_Sales]]-Sales_Data[[#This Row],[Discount_Amount]]</f>
        <v>6020.8244999999997</v>
      </c>
      <c r="T3669">
        <f>Sales_Data[[#This Row],[Net Sales]]-Sales_Data[[#This Row],[Cost]]</f>
        <v>1859.0644999999995</v>
      </c>
      <c r="U3669" s="2">
        <f>Sales_Data[[#This Row],[Profit]]/Sales_Data[[#This Row],[Net Sales]]</f>
        <v>0.30877241148616763</v>
      </c>
      <c r="V3669">
        <f>YEAR(Sales_Data[[#This Row],[Order_Date]])</f>
        <v>2025</v>
      </c>
      <c r="W3669" t="str">
        <f>TEXT(Sales_Data[[#This Row],[Order_Date]],"mmm")</f>
        <v>Jan</v>
      </c>
      <c r="X3669">
        <f>MONTH(Sales_Data[[#This Row],[Order_Date]])</f>
        <v>1</v>
      </c>
      <c r="Y3669" t="str">
        <f>"Q"&amp;ROUNDUP(MONTH(Sales_Data[[#This Row],[Order_Date]])/3,0)</f>
        <v>Q1</v>
      </c>
    </row>
    <row r="3670" spans="1:25" x14ac:dyDescent="0.3">
      <c r="A3670" t="s">
        <v>5337</v>
      </c>
      <c r="B3670" s="1">
        <v>45776</v>
      </c>
      <c r="C3670" t="s">
        <v>4368</v>
      </c>
      <c r="D3670" t="s">
        <v>125</v>
      </c>
      <c r="E3670" t="s">
        <v>19</v>
      </c>
      <c r="F3670" t="s">
        <v>81</v>
      </c>
      <c r="G3670" t="s">
        <v>41</v>
      </c>
      <c r="H3670" t="s">
        <v>42</v>
      </c>
      <c r="I3670" t="s">
        <v>43</v>
      </c>
      <c r="J3670">
        <v>2</v>
      </c>
      <c r="K3670">
        <v>15566.88</v>
      </c>
      <c r="L3670">
        <v>0.15</v>
      </c>
      <c r="M3670">
        <v>20477.96</v>
      </c>
      <c r="N3670" t="s">
        <v>52</v>
      </c>
      <c r="O3670" t="s">
        <v>35</v>
      </c>
      <c r="P3670" t="s">
        <v>71</v>
      </c>
      <c r="Q3670">
        <f>Sales_Data[[#This Row],[Quantity]]*Sales_Data[[#This Row],[Unit_Price]]</f>
        <v>31133.759999999998</v>
      </c>
      <c r="R3670">
        <f>Sales_Data[[#This Row],[Gross_Sales]]*Sales_Data[[#This Row],[Discount]]</f>
        <v>4670.0639999999994</v>
      </c>
      <c r="S3670">
        <f>Sales_Data[[#This Row],[Gross_Sales]]-Sales_Data[[#This Row],[Discount_Amount]]</f>
        <v>26463.696</v>
      </c>
      <c r="T3670">
        <f>Sales_Data[[#This Row],[Net Sales]]-Sales_Data[[#This Row],[Cost]]</f>
        <v>5985.7360000000008</v>
      </c>
      <c r="U3670" s="2">
        <f>Sales_Data[[#This Row],[Profit]]/Sales_Data[[#This Row],[Net Sales]]</f>
        <v>0.22618669742880967</v>
      </c>
      <c r="V3670">
        <f>YEAR(Sales_Data[[#This Row],[Order_Date]])</f>
        <v>2025</v>
      </c>
      <c r="W3670" t="str">
        <f>TEXT(Sales_Data[[#This Row],[Order_Date]],"mmm")</f>
        <v>Apr</v>
      </c>
      <c r="X3670">
        <f>MONTH(Sales_Data[[#This Row],[Order_Date]])</f>
        <v>4</v>
      </c>
      <c r="Y3670" t="str">
        <f>"Q"&amp;ROUNDUP(MONTH(Sales_Data[[#This Row],[Order_Date]])/3,0)</f>
        <v>Q2</v>
      </c>
    </row>
    <row r="3671" spans="1:25" x14ac:dyDescent="0.3">
      <c r="A3671" t="s">
        <v>5338</v>
      </c>
      <c r="B3671" s="1">
        <v>45947</v>
      </c>
      <c r="C3671" t="s">
        <v>844</v>
      </c>
      <c r="D3671" t="s">
        <v>56</v>
      </c>
      <c r="E3671" t="s">
        <v>48</v>
      </c>
      <c r="F3671" t="s">
        <v>152</v>
      </c>
      <c r="G3671" t="s">
        <v>67</v>
      </c>
      <c r="H3671" t="s">
        <v>88</v>
      </c>
      <c r="I3671" t="s">
        <v>89</v>
      </c>
      <c r="J3671">
        <v>1</v>
      </c>
      <c r="K3671">
        <v>26078.02</v>
      </c>
      <c r="L3671">
        <v>0.1</v>
      </c>
      <c r="M3671">
        <v>20162.73</v>
      </c>
      <c r="N3671" t="s">
        <v>52</v>
      </c>
      <c r="O3671" t="s">
        <v>53</v>
      </c>
      <c r="P3671" t="s">
        <v>44</v>
      </c>
      <c r="Q3671">
        <f>Sales_Data[[#This Row],[Quantity]]*Sales_Data[[#This Row],[Unit_Price]]</f>
        <v>26078.02</v>
      </c>
      <c r="R3671">
        <f>Sales_Data[[#This Row],[Gross_Sales]]*Sales_Data[[#This Row],[Discount]]</f>
        <v>2607.8020000000001</v>
      </c>
      <c r="S3671">
        <f>Sales_Data[[#This Row],[Gross_Sales]]-Sales_Data[[#This Row],[Discount_Amount]]</f>
        <v>23470.218000000001</v>
      </c>
      <c r="T3671">
        <f>Sales_Data[[#This Row],[Net Sales]]-Sales_Data[[#This Row],[Cost]]</f>
        <v>3307.4880000000012</v>
      </c>
      <c r="U3671" s="2">
        <f>Sales_Data[[#This Row],[Profit]]/Sales_Data[[#This Row],[Net Sales]]</f>
        <v>0.14092276433052309</v>
      </c>
      <c r="V3671">
        <f>YEAR(Sales_Data[[#This Row],[Order_Date]])</f>
        <v>2025</v>
      </c>
      <c r="W3671" t="str">
        <f>TEXT(Sales_Data[[#This Row],[Order_Date]],"mmm")</f>
        <v>Oct</v>
      </c>
      <c r="X3671">
        <f>MONTH(Sales_Data[[#This Row],[Order_Date]])</f>
        <v>10</v>
      </c>
      <c r="Y3671" t="str">
        <f>"Q"&amp;ROUNDUP(MONTH(Sales_Data[[#This Row],[Order_Date]])/3,0)</f>
        <v>Q4</v>
      </c>
    </row>
    <row r="3672" spans="1:25" x14ac:dyDescent="0.3">
      <c r="A3672" t="s">
        <v>5339</v>
      </c>
      <c r="B3672" s="1">
        <v>45995</v>
      </c>
      <c r="C3672" t="s">
        <v>619</v>
      </c>
      <c r="D3672" t="s">
        <v>341</v>
      </c>
      <c r="E3672" t="s">
        <v>119</v>
      </c>
      <c r="F3672" t="s">
        <v>538</v>
      </c>
      <c r="G3672" t="s">
        <v>41</v>
      </c>
      <c r="H3672" t="s">
        <v>102</v>
      </c>
      <c r="I3672" t="s">
        <v>165</v>
      </c>
      <c r="J3672">
        <v>2</v>
      </c>
      <c r="K3672">
        <v>7942.75</v>
      </c>
      <c r="L3672">
        <v>0</v>
      </c>
      <c r="M3672">
        <v>12968.12</v>
      </c>
      <c r="N3672" t="s">
        <v>109</v>
      </c>
      <c r="O3672" t="s">
        <v>25</v>
      </c>
      <c r="P3672" t="s">
        <v>71</v>
      </c>
      <c r="Q3672">
        <f>Sales_Data[[#This Row],[Quantity]]*Sales_Data[[#This Row],[Unit_Price]]</f>
        <v>15885.5</v>
      </c>
      <c r="R3672">
        <f>Sales_Data[[#This Row],[Gross_Sales]]*Sales_Data[[#This Row],[Discount]]</f>
        <v>0</v>
      </c>
      <c r="S3672">
        <f>Sales_Data[[#This Row],[Gross_Sales]]-Sales_Data[[#This Row],[Discount_Amount]]</f>
        <v>15885.5</v>
      </c>
      <c r="T3672">
        <f>Sales_Data[[#This Row],[Net Sales]]-Sales_Data[[#This Row],[Cost]]</f>
        <v>2917.3799999999992</v>
      </c>
      <c r="U3672" s="2">
        <f>Sales_Data[[#This Row],[Profit]]/Sales_Data[[#This Row],[Net Sales]]</f>
        <v>0.18365049888262877</v>
      </c>
      <c r="V3672">
        <f>YEAR(Sales_Data[[#This Row],[Order_Date]])</f>
        <v>2025</v>
      </c>
      <c r="W3672" t="str">
        <f>TEXT(Sales_Data[[#This Row],[Order_Date]],"mmm")</f>
        <v>Dec</v>
      </c>
      <c r="X3672">
        <f>MONTH(Sales_Data[[#This Row],[Order_Date]])</f>
        <v>12</v>
      </c>
      <c r="Y3672" t="str">
        <f>"Q"&amp;ROUNDUP(MONTH(Sales_Data[[#This Row],[Order_Date]])/3,0)</f>
        <v>Q4</v>
      </c>
    </row>
    <row r="3673" spans="1:25" x14ac:dyDescent="0.3">
      <c r="A3673" t="s">
        <v>5340</v>
      </c>
      <c r="B3673" s="1">
        <v>45905</v>
      </c>
      <c r="C3673" t="s">
        <v>163</v>
      </c>
      <c r="D3673" t="s">
        <v>215</v>
      </c>
      <c r="E3673" t="s">
        <v>30</v>
      </c>
      <c r="F3673" t="s">
        <v>156</v>
      </c>
      <c r="G3673" t="s">
        <v>41</v>
      </c>
      <c r="H3673" t="s">
        <v>147</v>
      </c>
      <c r="I3673" t="s">
        <v>369</v>
      </c>
      <c r="J3673">
        <v>2</v>
      </c>
      <c r="K3673">
        <v>1865.67</v>
      </c>
      <c r="L3673">
        <v>0.1</v>
      </c>
      <c r="M3673">
        <v>2317.16</v>
      </c>
      <c r="N3673" t="s">
        <v>24</v>
      </c>
      <c r="O3673" t="s">
        <v>35</v>
      </c>
      <c r="P3673" t="s">
        <v>44</v>
      </c>
      <c r="Q3673">
        <f>Sales_Data[[#This Row],[Quantity]]*Sales_Data[[#This Row],[Unit_Price]]</f>
        <v>3731.34</v>
      </c>
      <c r="R3673">
        <f>Sales_Data[[#This Row],[Gross_Sales]]*Sales_Data[[#This Row],[Discount]]</f>
        <v>373.13400000000001</v>
      </c>
      <c r="S3673">
        <f>Sales_Data[[#This Row],[Gross_Sales]]-Sales_Data[[#This Row],[Discount_Amount]]</f>
        <v>3358.2060000000001</v>
      </c>
      <c r="T3673">
        <f>Sales_Data[[#This Row],[Net Sales]]-Sales_Data[[#This Row],[Cost]]</f>
        <v>1041.0460000000003</v>
      </c>
      <c r="U3673" s="2">
        <f>Sales_Data[[#This Row],[Profit]]/Sales_Data[[#This Row],[Net Sales]]</f>
        <v>0.31000063724500532</v>
      </c>
      <c r="V3673">
        <f>YEAR(Sales_Data[[#This Row],[Order_Date]])</f>
        <v>2025</v>
      </c>
      <c r="W3673" t="str">
        <f>TEXT(Sales_Data[[#This Row],[Order_Date]],"mmm")</f>
        <v>Sep</v>
      </c>
      <c r="X3673">
        <f>MONTH(Sales_Data[[#This Row],[Order_Date]])</f>
        <v>9</v>
      </c>
      <c r="Y3673" t="str">
        <f>"Q"&amp;ROUNDUP(MONTH(Sales_Data[[#This Row],[Order_Date]])/3,0)</f>
        <v>Q3</v>
      </c>
    </row>
    <row r="3674" spans="1:25" x14ac:dyDescent="0.3">
      <c r="A3674" t="s">
        <v>5341</v>
      </c>
      <c r="B3674" s="1">
        <v>46011</v>
      </c>
      <c r="C3674" t="s">
        <v>5342</v>
      </c>
      <c r="D3674" t="s">
        <v>1004</v>
      </c>
      <c r="E3674" t="s">
        <v>48</v>
      </c>
      <c r="F3674" t="s">
        <v>49</v>
      </c>
      <c r="G3674" t="s">
        <v>41</v>
      </c>
      <c r="H3674" t="s">
        <v>102</v>
      </c>
      <c r="I3674" t="s">
        <v>165</v>
      </c>
      <c r="J3674">
        <v>3</v>
      </c>
      <c r="K3674">
        <v>14010.51</v>
      </c>
      <c r="L3674">
        <v>0</v>
      </c>
      <c r="M3674">
        <v>34941.760000000002</v>
      </c>
      <c r="N3674" t="s">
        <v>83</v>
      </c>
      <c r="O3674" t="s">
        <v>35</v>
      </c>
      <c r="P3674" t="s">
        <v>44</v>
      </c>
      <c r="Q3674">
        <f>Sales_Data[[#This Row],[Quantity]]*Sales_Data[[#This Row],[Unit_Price]]</f>
        <v>42031.53</v>
      </c>
      <c r="R3674">
        <f>Sales_Data[[#This Row],[Gross_Sales]]*Sales_Data[[#This Row],[Discount]]</f>
        <v>0</v>
      </c>
      <c r="S3674">
        <f>Sales_Data[[#This Row],[Gross_Sales]]-Sales_Data[[#This Row],[Discount_Amount]]</f>
        <v>42031.53</v>
      </c>
      <c r="T3674">
        <f>Sales_Data[[#This Row],[Net Sales]]-Sales_Data[[#This Row],[Cost]]</f>
        <v>7089.7699999999968</v>
      </c>
      <c r="U3674" s="2">
        <f>Sales_Data[[#This Row],[Profit]]/Sales_Data[[#This Row],[Net Sales]]</f>
        <v>0.16867741907087364</v>
      </c>
      <c r="V3674">
        <f>YEAR(Sales_Data[[#This Row],[Order_Date]])</f>
        <v>2025</v>
      </c>
      <c r="W3674" t="str">
        <f>TEXT(Sales_Data[[#This Row],[Order_Date]],"mmm")</f>
        <v>Dec</v>
      </c>
      <c r="X3674">
        <f>MONTH(Sales_Data[[#This Row],[Order_Date]])</f>
        <v>12</v>
      </c>
      <c r="Y3674" t="str">
        <f>"Q"&amp;ROUNDUP(MONTH(Sales_Data[[#This Row],[Order_Date]])/3,0)</f>
        <v>Q4</v>
      </c>
    </row>
    <row r="3675" spans="1:25" x14ac:dyDescent="0.3">
      <c r="A3675" t="s">
        <v>5343</v>
      </c>
      <c r="B3675" s="1">
        <v>45784</v>
      </c>
      <c r="C3675" t="s">
        <v>1947</v>
      </c>
      <c r="D3675" t="s">
        <v>1122</v>
      </c>
      <c r="E3675" t="s">
        <v>119</v>
      </c>
      <c r="F3675" t="s">
        <v>146</v>
      </c>
      <c r="G3675" t="s">
        <v>67</v>
      </c>
      <c r="H3675" t="s">
        <v>68</v>
      </c>
      <c r="I3675" t="s">
        <v>97</v>
      </c>
      <c r="J3675">
        <v>1</v>
      </c>
      <c r="K3675">
        <v>3301.93</v>
      </c>
      <c r="L3675">
        <v>0.1</v>
      </c>
      <c r="M3675">
        <v>2159.11</v>
      </c>
      <c r="N3675" t="s">
        <v>52</v>
      </c>
      <c r="O3675" t="s">
        <v>35</v>
      </c>
      <c r="P3675" t="s">
        <v>26</v>
      </c>
      <c r="Q3675">
        <f>Sales_Data[[#This Row],[Quantity]]*Sales_Data[[#This Row],[Unit_Price]]</f>
        <v>3301.93</v>
      </c>
      <c r="R3675">
        <f>Sales_Data[[#This Row],[Gross_Sales]]*Sales_Data[[#This Row],[Discount]]</f>
        <v>330.19299999999998</v>
      </c>
      <c r="S3675">
        <f>Sales_Data[[#This Row],[Gross_Sales]]-Sales_Data[[#This Row],[Discount_Amount]]</f>
        <v>2971.7370000000001</v>
      </c>
      <c r="T3675">
        <f>Sales_Data[[#This Row],[Net Sales]]-Sales_Data[[#This Row],[Cost]]</f>
        <v>812.62699999999995</v>
      </c>
      <c r="U3675" s="2">
        <f>Sales_Data[[#This Row],[Profit]]/Sales_Data[[#This Row],[Net Sales]]</f>
        <v>0.27345185660776844</v>
      </c>
      <c r="V3675">
        <f>YEAR(Sales_Data[[#This Row],[Order_Date]])</f>
        <v>2025</v>
      </c>
      <c r="W3675" t="str">
        <f>TEXT(Sales_Data[[#This Row],[Order_Date]],"mmm")</f>
        <v>May</v>
      </c>
      <c r="X3675">
        <f>MONTH(Sales_Data[[#This Row],[Order_Date]])</f>
        <v>5</v>
      </c>
      <c r="Y3675" t="str">
        <f>"Q"&amp;ROUNDUP(MONTH(Sales_Data[[#This Row],[Order_Date]])/3,0)</f>
        <v>Q2</v>
      </c>
    </row>
    <row r="3676" spans="1:25" x14ac:dyDescent="0.3">
      <c r="A3676" t="s">
        <v>5344</v>
      </c>
      <c r="B3676" s="1">
        <v>45732</v>
      </c>
      <c r="C3676" t="s">
        <v>5181</v>
      </c>
      <c r="D3676" t="s">
        <v>699</v>
      </c>
      <c r="E3676" t="s">
        <v>19</v>
      </c>
      <c r="F3676" t="s">
        <v>113</v>
      </c>
      <c r="G3676" t="s">
        <v>67</v>
      </c>
      <c r="H3676" t="s">
        <v>68</v>
      </c>
      <c r="I3676" t="s">
        <v>69</v>
      </c>
      <c r="J3676">
        <v>2</v>
      </c>
      <c r="K3676">
        <v>11241.87</v>
      </c>
      <c r="L3676">
        <v>0</v>
      </c>
      <c r="M3676">
        <v>14782.63</v>
      </c>
      <c r="N3676" t="s">
        <v>52</v>
      </c>
      <c r="O3676" t="s">
        <v>25</v>
      </c>
      <c r="P3676" t="s">
        <v>44</v>
      </c>
      <c r="Q3676">
        <f>Sales_Data[[#This Row],[Quantity]]*Sales_Data[[#This Row],[Unit_Price]]</f>
        <v>22483.74</v>
      </c>
      <c r="R3676">
        <f>Sales_Data[[#This Row],[Gross_Sales]]*Sales_Data[[#This Row],[Discount]]</f>
        <v>0</v>
      </c>
      <c r="S3676">
        <f>Sales_Data[[#This Row],[Gross_Sales]]-Sales_Data[[#This Row],[Discount_Amount]]</f>
        <v>22483.74</v>
      </c>
      <c r="T3676">
        <f>Sales_Data[[#This Row],[Net Sales]]-Sales_Data[[#This Row],[Cost]]</f>
        <v>7701.1100000000024</v>
      </c>
      <c r="U3676" s="2">
        <f>Sales_Data[[#This Row],[Profit]]/Sales_Data[[#This Row],[Net Sales]]</f>
        <v>0.3425190826793052</v>
      </c>
      <c r="V3676">
        <f>YEAR(Sales_Data[[#This Row],[Order_Date]])</f>
        <v>2025</v>
      </c>
      <c r="W3676" t="str">
        <f>TEXT(Sales_Data[[#This Row],[Order_Date]],"mmm")</f>
        <v>Mar</v>
      </c>
      <c r="X3676">
        <f>MONTH(Sales_Data[[#This Row],[Order_Date]])</f>
        <v>3</v>
      </c>
      <c r="Y3676" t="str">
        <f>"Q"&amp;ROUNDUP(MONTH(Sales_Data[[#This Row],[Order_Date]])/3,0)</f>
        <v>Q1</v>
      </c>
    </row>
    <row r="3677" spans="1:25" x14ac:dyDescent="0.3">
      <c r="A3677" t="s">
        <v>5345</v>
      </c>
      <c r="B3677" s="1">
        <v>46018</v>
      </c>
      <c r="C3677" t="s">
        <v>340</v>
      </c>
      <c r="D3677" t="s">
        <v>112</v>
      </c>
      <c r="E3677" t="s">
        <v>19</v>
      </c>
      <c r="F3677" t="s">
        <v>57</v>
      </c>
      <c r="G3677" t="s">
        <v>75</v>
      </c>
      <c r="H3677" t="s">
        <v>256</v>
      </c>
      <c r="I3677" t="s">
        <v>334</v>
      </c>
      <c r="J3677">
        <v>1</v>
      </c>
      <c r="K3677">
        <v>7051.58</v>
      </c>
      <c r="L3677">
        <v>0.05</v>
      </c>
      <c r="M3677">
        <v>4692.3100000000004</v>
      </c>
      <c r="N3677" t="s">
        <v>109</v>
      </c>
      <c r="O3677" t="s">
        <v>35</v>
      </c>
      <c r="P3677" t="s">
        <v>44</v>
      </c>
      <c r="Q3677">
        <f>Sales_Data[[#This Row],[Quantity]]*Sales_Data[[#This Row],[Unit_Price]]</f>
        <v>7051.58</v>
      </c>
      <c r="R3677">
        <f>Sales_Data[[#This Row],[Gross_Sales]]*Sales_Data[[#This Row],[Discount]]</f>
        <v>352.57900000000001</v>
      </c>
      <c r="S3677">
        <f>Sales_Data[[#This Row],[Gross_Sales]]-Sales_Data[[#This Row],[Discount_Amount]]</f>
        <v>6699.0010000000002</v>
      </c>
      <c r="T3677">
        <f>Sales_Data[[#This Row],[Net Sales]]-Sales_Data[[#This Row],[Cost]]</f>
        <v>2006.6909999999998</v>
      </c>
      <c r="U3677" s="2">
        <f>Sales_Data[[#This Row],[Profit]]/Sales_Data[[#This Row],[Net Sales]]</f>
        <v>0.29955078376611671</v>
      </c>
      <c r="V3677">
        <f>YEAR(Sales_Data[[#This Row],[Order_Date]])</f>
        <v>2025</v>
      </c>
      <c r="W3677" t="str">
        <f>TEXT(Sales_Data[[#This Row],[Order_Date]],"mmm")</f>
        <v>Dec</v>
      </c>
      <c r="X3677">
        <f>MONTH(Sales_Data[[#This Row],[Order_Date]])</f>
        <v>12</v>
      </c>
      <c r="Y3677" t="str">
        <f>"Q"&amp;ROUNDUP(MONTH(Sales_Data[[#This Row],[Order_Date]])/3,0)</f>
        <v>Q4</v>
      </c>
    </row>
    <row r="3678" spans="1:25" x14ac:dyDescent="0.3">
      <c r="A3678" t="s">
        <v>5346</v>
      </c>
      <c r="B3678" s="1">
        <v>45861</v>
      </c>
      <c r="C3678" t="s">
        <v>2501</v>
      </c>
      <c r="D3678" t="s">
        <v>463</v>
      </c>
      <c r="E3678" t="s">
        <v>119</v>
      </c>
      <c r="F3678" t="s">
        <v>249</v>
      </c>
      <c r="G3678" t="s">
        <v>32</v>
      </c>
      <c r="H3678" t="s">
        <v>50</v>
      </c>
      <c r="I3678" t="s">
        <v>58</v>
      </c>
      <c r="J3678">
        <v>4</v>
      </c>
      <c r="K3678">
        <v>6219.6</v>
      </c>
      <c r="L3678">
        <v>0.1</v>
      </c>
      <c r="M3678">
        <v>18666.34</v>
      </c>
      <c r="N3678" t="s">
        <v>109</v>
      </c>
      <c r="O3678" t="s">
        <v>25</v>
      </c>
      <c r="P3678" t="s">
        <v>26</v>
      </c>
      <c r="Q3678">
        <f>Sales_Data[[#This Row],[Quantity]]*Sales_Data[[#This Row],[Unit_Price]]</f>
        <v>24878.400000000001</v>
      </c>
      <c r="R3678">
        <f>Sales_Data[[#This Row],[Gross_Sales]]*Sales_Data[[#This Row],[Discount]]</f>
        <v>2487.84</v>
      </c>
      <c r="S3678">
        <f>Sales_Data[[#This Row],[Gross_Sales]]-Sales_Data[[#This Row],[Discount_Amount]]</f>
        <v>22390.560000000001</v>
      </c>
      <c r="T3678">
        <f>Sales_Data[[#This Row],[Net Sales]]-Sales_Data[[#This Row],[Cost]]</f>
        <v>3724.2200000000012</v>
      </c>
      <c r="U3678" s="2">
        <f>Sales_Data[[#This Row],[Profit]]/Sales_Data[[#This Row],[Net Sales]]</f>
        <v>0.1663299176081349</v>
      </c>
      <c r="V3678">
        <f>YEAR(Sales_Data[[#This Row],[Order_Date]])</f>
        <v>2025</v>
      </c>
      <c r="W3678" t="str">
        <f>TEXT(Sales_Data[[#This Row],[Order_Date]],"mmm")</f>
        <v>Jul</v>
      </c>
      <c r="X3678">
        <f>MONTH(Sales_Data[[#This Row],[Order_Date]])</f>
        <v>7</v>
      </c>
      <c r="Y3678" t="str">
        <f>"Q"&amp;ROUNDUP(MONTH(Sales_Data[[#This Row],[Order_Date]])/3,0)</f>
        <v>Q3</v>
      </c>
    </row>
    <row r="3679" spans="1:25" x14ac:dyDescent="0.3">
      <c r="A3679" t="s">
        <v>5347</v>
      </c>
      <c r="B3679" s="1">
        <v>45706</v>
      </c>
      <c r="C3679" t="s">
        <v>111</v>
      </c>
      <c r="D3679" t="s">
        <v>271</v>
      </c>
      <c r="E3679" t="s">
        <v>39</v>
      </c>
      <c r="F3679" t="s">
        <v>107</v>
      </c>
      <c r="G3679" t="s">
        <v>41</v>
      </c>
      <c r="H3679" t="s">
        <v>171</v>
      </c>
      <c r="I3679" t="s">
        <v>172</v>
      </c>
      <c r="J3679">
        <v>2</v>
      </c>
      <c r="K3679">
        <v>1963.78</v>
      </c>
      <c r="L3679">
        <v>0</v>
      </c>
      <c r="M3679">
        <v>2813.88</v>
      </c>
      <c r="N3679" t="s">
        <v>70</v>
      </c>
      <c r="O3679" t="s">
        <v>35</v>
      </c>
      <c r="P3679" t="s">
        <v>71</v>
      </c>
      <c r="Q3679">
        <f>Sales_Data[[#This Row],[Quantity]]*Sales_Data[[#This Row],[Unit_Price]]</f>
        <v>3927.56</v>
      </c>
      <c r="R3679">
        <f>Sales_Data[[#This Row],[Gross_Sales]]*Sales_Data[[#This Row],[Discount]]</f>
        <v>0</v>
      </c>
      <c r="S3679">
        <f>Sales_Data[[#This Row],[Gross_Sales]]-Sales_Data[[#This Row],[Discount_Amount]]</f>
        <v>3927.56</v>
      </c>
      <c r="T3679">
        <f>Sales_Data[[#This Row],[Net Sales]]-Sales_Data[[#This Row],[Cost]]</f>
        <v>1113.6799999999998</v>
      </c>
      <c r="U3679" s="2">
        <f>Sales_Data[[#This Row],[Profit]]/Sales_Data[[#This Row],[Net Sales]]</f>
        <v>0.28355518438929</v>
      </c>
      <c r="V3679">
        <f>YEAR(Sales_Data[[#This Row],[Order_Date]])</f>
        <v>2025</v>
      </c>
      <c r="W3679" t="str">
        <f>TEXT(Sales_Data[[#This Row],[Order_Date]],"mmm")</f>
        <v>Feb</v>
      </c>
      <c r="X3679">
        <f>MONTH(Sales_Data[[#This Row],[Order_Date]])</f>
        <v>2</v>
      </c>
      <c r="Y3679" t="str">
        <f>"Q"&amp;ROUNDUP(MONTH(Sales_Data[[#This Row],[Order_Date]])/3,0)</f>
        <v>Q1</v>
      </c>
    </row>
    <row r="3680" spans="1:25" x14ac:dyDescent="0.3">
      <c r="A3680" t="s">
        <v>5348</v>
      </c>
      <c r="B3680" s="1">
        <v>45736</v>
      </c>
      <c r="C3680" t="s">
        <v>5349</v>
      </c>
      <c r="D3680" t="s">
        <v>29</v>
      </c>
      <c r="E3680" t="s">
        <v>48</v>
      </c>
      <c r="F3680" t="s">
        <v>164</v>
      </c>
      <c r="G3680" t="s">
        <v>75</v>
      </c>
      <c r="H3680" t="s">
        <v>185</v>
      </c>
      <c r="I3680" t="s">
        <v>261</v>
      </c>
      <c r="J3680">
        <v>1</v>
      </c>
      <c r="K3680">
        <v>46013.05</v>
      </c>
      <c r="L3680">
        <v>0</v>
      </c>
      <c r="M3680">
        <v>33073.61</v>
      </c>
      <c r="N3680" t="s">
        <v>24</v>
      </c>
      <c r="O3680" t="s">
        <v>35</v>
      </c>
      <c r="P3680" t="s">
        <v>71</v>
      </c>
      <c r="Q3680">
        <f>Sales_Data[[#This Row],[Quantity]]*Sales_Data[[#This Row],[Unit_Price]]</f>
        <v>46013.05</v>
      </c>
      <c r="R3680">
        <f>Sales_Data[[#This Row],[Gross_Sales]]*Sales_Data[[#This Row],[Discount]]</f>
        <v>0</v>
      </c>
      <c r="S3680">
        <f>Sales_Data[[#This Row],[Gross_Sales]]-Sales_Data[[#This Row],[Discount_Amount]]</f>
        <v>46013.05</v>
      </c>
      <c r="T3680">
        <f>Sales_Data[[#This Row],[Net Sales]]-Sales_Data[[#This Row],[Cost]]</f>
        <v>12939.440000000002</v>
      </c>
      <c r="U3680" s="2">
        <f>Sales_Data[[#This Row],[Profit]]/Sales_Data[[#This Row],[Net Sales]]</f>
        <v>0.28121239517919377</v>
      </c>
      <c r="V3680">
        <f>YEAR(Sales_Data[[#This Row],[Order_Date]])</f>
        <v>2025</v>
      </c>
      <c r="W3680" t="str">
        <f>TEXT(Sales_Data[[#This Row],[Order_Date]],"mmm")</f>
        <v>Mar</v>
      </c>
      <c r="X3680">
        <f>MONTH(Sales_Data[[#This Row],[Order_Date]])</f>
        <v>3</v>
      </c>
      <c r="Y3680" t="str">
        <f>"Q"&amp;ROUNDUP(MONTH(Sales_Data[[#This Row],[Order_Date]])/3,0)</f>
        <v>Q1</v>
      </c>
    </row>
    <row r="3681" spans="1:25" x14ac:dyDescent="0.3">
      <c r="A3681" t="s">
        <v>5350</v>
      </c>
      <c r="B3681" s="1">
        <v>45898</v>
      </c>
      <c r="C3681" t="s">
        <v>4563</v>
      </c>
      <c r="D3681" t="s">
        <v>317</v>
      </c>
      <c r="E3681" t="s">
        <v>19</v>
      </c>
      <c r="F3681" t="s">
        <v>66</v>
      </c>
      <c r="G3681" t="s">
        <v>32</v>
      </c>
      <c r="H3681" t="s">
        <v>33</v>
      </c>
      <c r="I3681" t="s">
        <v>161</v>
      </c>
      <c r="J3681">
        <v>1</v>
      </c>
      <c r="K3681">
        <v>6710.68</v>
      </c>
      <c r="L3681">
        <v>0.05</v>
      </c>
      <c r="M3681">
        <v>5571.03</v>
      </c>
      <c r="N3681" t="s">
        <v>24</v>
      </c>
      <c r="O3681" t="s">
        <v>35</v>
      </c>
      <c r="P3681" t="s">
        <v>26</v>
      </c>
      <c r="Q3681">
        <f>Sales_Data[[#This Row],[Quantity]]*Sales_Data[[#This Row],[Unit_Price]]</f>
        <v>6710.68</v>
      </c>
      <c r="R3681">
        <f>Sales_Data[[#This Row],[Gross_Sales]]*Sales_Data[[#This Row],[Discount]]</f>
        <v>335.53400000000005</v>
      </c>
      <c r="S3681">
        <f>Sales_Data[[#This Row],[Gross_Sales]]-Sales_Data[[#This Row],[Discount_Amount]]</f>
        <v>6375.1460000000006</v>
      </c>
      <c r="T3681">
        <f>Sales_Data[[#This Row],[Net Sales]]-Sales_Data[[#This Row],[Cost]]</f>
        <v>804.11600000000089</v>
      </c>
      <c r="U3681" s="2">
        <f>Sales_Data[[#This Row],[Profit]]/Sales_Data[[#This Row],[Net Sales]]</f>
        <v>0.12613295444527872</v>
      </c>
      <c r="V3681">
        <f>YEAR(Sales_Data[[#This Row],[Order_Date]])</f>
        <v>2025</v>
      </c>
      <c r="W3681" t="str">
        <f>TEXT(Sales_Data[[#This Row],[Order_Date]],"mmm")</f>
        <v>Aug</v>
      </c>
      <c r="X3681">
        <f>MONTH(Sales_Data[[#This Row],[Order_Date]])</f>
        <v>8</v>
      </c>
      <c r="Y3681" t="str">
        <f>"Q"&amp;ROUNDUP(MONTH(Sales_Data[[#This Row],[Order_Date]])/3,0)</f>
        <v>Q3</v>
      </c>
    </row>
    <row r="3682" spans="1:25" x14ac:dyDescent="0.3">
      <c r="A3682" t="s">
        <v>5351</v>
      </c>
      <c r="B3682" s="1">
        <v>46006</v>
      </c>
      <c r="C3682" t="s">
        <v>1190</v>
      </c>
      <c r="D3682" t="s">
        <v>580</v>
      </c>
      <c r="E3682" t="s">
        <v>30</v>
      </c>
      <c r="F3682" t="s">
        <v>156</v>
      </c>
      <c r="G3682" t="s">
        <v>67</v>
      </c>
      <c r="H3682" t="s">
        <v>88</v>
      </c>
      <c r="I3682" t="s">
        <v>157</v>
      </c>
      <c r="J3682">
        <v>2</v>
      </c>
      <c r="K3682">
        <v>2415.37</v>
      </c>
      <c r="L3682">
        <v>0.05</v>
      </c>
      <c r="M3682">
        <v>3461.3</v>
      </c>
      <c r="N3682" t="s">
        <v>70</v>
      </c>
      <c r="O3682" t="s">
        <v>53</v>
      </c>
      <c r="P3682" t="s">
        <v>44</v>
      </c>
      <c r="Q3682">
        <f>Sales_Data[[#This Row],[Quantity]]*Sales_Data[[#This Row],[Unit_Price]]</f>
        <v>4830.74</v>
      </c>
      <c r="R3682">
        <f>Sales_Data[[#This Row],[Gross_Sales]]*Sales_Data[[#This Row],[Discount]]</f>
        <v>241.53700000000001</v>
      </c>
      <c r="S3682">
        <f>Sales_Data[[#This Row],[Gross_Sales]]-Sales_Data[[#This Row],[Discount_Amount]]</f>
        <v>4589.2029999999995</v>
      </c>
      <c r="T3682">
        <f>Sales_Data[[#This Row],[Net Sales]]-Sales_Data[[#This Row],[Cost]]</f>
        <v>1127.9029999999993</v>
      </c>
      <c r="U3682" s="2">
        <f>Sales_Data[[#This Row],[Profit]]/Sales_Data[[#This Row],[Net Sales]]</f>
        <v>0.24577317673678839</v>
      </c>
      <c r="V3682">
        <f>YEAR(Sales_Data[[#This Row],[Order_Date]])</f>
        <v>2025</v>
      </c>
      <c r="W3682" t="str">
        <f>TEXT(Sales_Data[[#This Row],[Order_Date]],"mmm")</f>
        <v>Dec</v>
      </c>
      <c r="X3682">
        <f>MONTH(Sales_Data[[#This Row],[Order_Date]])</f>
        <v>12</v>
      </c>
      <c r="Y3682" t="str">
        <f>"Q"&amp;ROUNDUP(MONTH(Sales_Data[[#This Row],[Order_Date]])/3,0)</f>
        <v>Q4</v>
      </c>
    </row>
    <row r="3683" spans="1:25" x14ac:dyDescent="0.3">
      <c r="A3683" t="s">
        <v>5352</v>
      </c>
      <c r="B3683" s="1">
        <v>45811</v>
      </c>
      <c r="C3683" t="s">
        <v>4103</v>
      </c>
      <c r="D3683" t="s">
        <v>387</v>
      </c>
      <c r="E3683" t="s">
        <v>48</v>
      </c>
      <c r="F3683" t="s">
        <v>49</v>
      </c>
      <c r="G3683" t="s">
        <v>41</v>
      </c>
      <c r="H3683" t="s">
        <v>171</v>
      </c>
      <c r="I3683" t="s">
        <v>191</v>
      </c>
      <c r="J3683">
        <v>2</v>
      </c>
      <c r="K3683">
        <v>36916.82</v>
      </c>
      <c r="L3683">
        <v>0.15</v>
      </c>
      <c r="M3683">
        <v>47016.800000000003</v>
      </c>
      <c r="N3683" t="s">
        <v>109</v>
      </c>
      <c r="O3683" t="s">
        <v>35</v>
      </c>
      <c r="P3683" t="s">
        <v>26</v>
      </c>
      <c r="Q3683">
        <f>Sales_Data[[#This Row],[Quantity]]*Sales_Data[[#This Row],[Unit_Price]]</f>
        <v>73833.64</v>
      </c>
      <c r="R3683">
        <f>Sales_Data[[#This Row],[Gross_Sales]]*Sales_Data[[#This Row],[Discount]]</f>
        <v>11075.046</v>
      </c>
      <c r="S3683">
        <f>Sales_Data[[#This Row],[Gross_Sales]]-Sales_Data[[#This Row],[Discount_Amount]]</f>
        <v>62758.593999999997</v>
      </c>
      <c r="T3683">
        <f>Sales_Data[[#This Row],[Net Sales]]-Sales_Data[[#This Row],[Cost]]</f>
        <v>15741.793999999994</v>
      </c>
      <c r="U3683" s="2">
        <f>Sales_Data[[#This Row],[Profit]]/Sales_Data[[#This Row],[Net Sales]]</f>
        <v>0.25083089018852134</v>
      </c>
      <c r="V3683">
        <f>YEAR(Sales_Data[[#This Row],[Order_Date]])</f>
        <v>2025</v>
      </c>
      <c r="W3683" t="str">
        <f>TEXT(Sales_Data[[#This Row],[Order_Date]],"mmm")</f>
        <v>Jun</v>
      </c>
      <c r="X3683">
        <f>MONTH(Sales_Data[[#This Row],[Order_Date]])</f>
        <v>6</v>
      </c>
      <c r="Y3683" t="str">
        <f>"Q"&amp;ROUNDUP(MONTH(Sales_Data[[#This Row],[Order_Date]])/3,0)</f>
        <v>Q2</v>
      </c>
    </row>
    <row r="3684" spans="1:25" x14ac:dyDescent="0.3">
      <c r="A3684" t="s">
        <v>5353</v>
      </c>
      <c r="B3684" s="1">
        <v>45931</v>
      </c>
      <c r="C3684" t="s">
        <v>5354</v>
      </c>
      <c r="D3684" t="s">
        <v>1055</v>
      </c>
      <c r="E3684" t="s">
        <v>39</v>
      </c>
      <c r="F3684" t="s">
        <v>107</v>
      </c>
      <c r="G3684" t="s">
        <v>41</v>
      </c>
      <c r="H3684" t="s">
        <v>42</v>
      </c>
      <c r="I3684" t="s">
        <v>43</v>
      </c>
      <c r="J3684">
        <v>2</v>
      </c>
      <c r="K3684">
        <v>4929.09</v>
      </c>
      <c r="L3684">
        <v>0</v>
      </c>
      <c r="M3684">
        <v>7982.9</v>
      </c>
      <c r="N3684" t="s">
        <v>24</v>
      </c>
      <c r="O3684" t="s">
        <v>35</v>
      </c>
      <c r="P3684" t="s">
        <v>44</v>
      </c>
      <c r="Q3684">
        <f>Sales_Data[[#This Row],[Quantity]]*Sales_Data[[#This Row],[Unit_Price]]</f>
        <v>9858.18</v>
      </c>
      <c r="R3684">
        <f>Sales_Data[[#This Row],[Gross_Sales]]*Sales_Data[[#This Row],[Discount]]</f>
        <v>0</v>
      </c>
      <c r="S3684">
        <f>Sales_Data[[#This Row],[Gross_Sales]]-Sales_Data[[#This Row],[Discount_Amount]]</f>
        <v>9858.18</v>
      </c>
      <c r="T3684">
        <f>Sales_Data[[#This Row],[Net Sales]]-Sales_Data[[#This Row],[Cost]]</f>
        <v>1875.2800000000007</v>
      </c>
      <c r="U3684" s="2">
        <f>Sales_Data[[#This Row],[Profit]]/Sales_Data[[#This Row],[Net Sales]]</f>
        <v>0.19022578204090415</v>
      </c>
      <c r="V3684">
        <f>YEAR(Sales_Data[[#This Row],[Order_Date]])</f>
        <v>2025</v>
      </c>
      <c r="W3684" t="str">
        <f>TEXT(Sales_Data[[#This Row],[Order_Date]],"mmm")</f>
        <v>Oct</v>
      </c>
      <c r="X3684">
        <f>MONTH(Sales_Data[[#This Row],[Order_Date]])</f>
        <v>10</v>
      </c>
      <c r="Y3684" t="str">
        <f>"Q"&amp;ROUNDUP(MONTH(Sales_Data[[#This Row],[Order_Date]])/3,0)</f>
        <v>Q4</v>
      </c>
    </row>
    <row r="3685" spans="1:25" x14ac:dyDescent="0.3">
      <c r="A3685" t="s">
        <v>5355</v>
      </c>
      <c r="B3685" s="1">
        <v>45753</v>
      </c>
      <c r="C3685" t="s">
        <v>1011</v>
      </c>
      <c r="D3685" t="s">
        <v>427</v>
      </c>
      <c r="E3685" t="s">
        <v>39</v>
      </c>
      <c r="F3685" t="s">
        <v>202</v>
      </c>
      <c r="G3685" t="s">
        <v>32</v>
      </c>
      <c r="H3685" t="s">
        <v>33</v>
      </c>
      <c r="I3685" t="s">
        <v>161</v>
      </c>
      <c r="J3685">
        <v>1</v>
      </c>
      <c r="K3685">
        <v>1975.51</v>
      </c>
      <c r="L3685">
        <v>0.05</v>
      </c>
      <c r="M3685">
        <v>1632.84</v>
      </c>
      <c r="N3685" t="s">
        <v>83</v>
      </c>
      <c r="O3685" t="s">
        <v>25</v>
      </c>
      <c r="P3685" t="s">
        <v>44</v>
      </c>
      <c r="Q3685">
        <f>Sales_Data[[#This Row],[Quantity]]*Sales_Data[[#This Row],[Unit_Price]]</f>
        <v>1975.51</v>
      </c>
      <c r="R3685">
        <f>Sales_Data[[#This Row],[Gross_Sales]]*Sales_Data[[#This Row],[Discount]]</f>
        <v>98.775500000000008</v>
      </c>
      <c r="S3685">
        <f>Sales_Data[[#This Row],[Gross_Sales]]-Sales_Data[[#This Row],[Discount_Amount]]</f>
        <v>1876.7345</v>
      </c>
      <c r="T3685">
        <f>Sales_Data[[#This Row],[Net Sales]]-Sales_Data[[#This Row],[Cost]]</f>
        <v>243.89450000000011</v>
      </c>
      <c r="U3685" s="2">
        <f>Sales_Data[[#This Row],[Profit]]/Sales_Data[[#This Row],[Net Sales]]</f>
        <v>0.12995684791855219</v>
      </c>
      <c r="V3685">
        <f>YEAR(Sales_Data[[#This Row],[Order_Date]])</f>
        <v>2025</v>
      </c>
      <c r="W3685" t="str">
        <f>TEXT(Sales_Data[[#This Row],[Order_Date]],"mmm")</f>
        <v>Apr</v>
      </c>
      <c r="X3685">
        <f>MONTH(Sales_Data[[#This Row],[Order_Date]])</f>
        <v>4</v>
      </c>
      <c r="Y3685" t="str">
        <f>"Q"&amp;ROUNDUP(MONTH(Sales_Data[[#This Row],[Order_Date]])/3,0)</f>
        <v>Q2</v>
      </c>
    </row>
    <row r="3686" spans="1:25" x14ac:dyDescent="0.3">
      <c r="A3686" t="s">
        <v>5356</v>
      </c>
      <c r="B3686" s="1">
        <v>45871</v>
      </c>
      <c r="C3686" t="s">
        <v>3363</v>
      </c>
      <c r="D3686" t="s">
        <v>194</v>
      </c>
      <c r="E3686" t="s">
        <v>19</v>
      </c>
      <c r="F3686" t="s">
        <v>66</v>
      </c>
      <c r="G3686" t="s">
        <v>32</v>
      </c>
      <c r="H3686" t="s">
        <v>50</v>
      </c>
      <c r="I3686" t="s">
        <v>58</v>
      </c>
      <c r="J3686">
        <v>2</v>
      </c>
      <c r="K3686">
        <v>15161.86</v>
      </c>
      <c r="L3686">
        <v>0.05</v>
      </c>
      <c r="M3686">
        <v>25270.560000000001</v>
      </c>
      <c r="N3686" t="s">
        <v>70</v>
      </c>
      <c r="O3686" t="s">
        <v>35</v>
      </c>
      <c r="P3686" t="s">
        <v>26</v>
      </c>
      <c r="Q3686">
        <f>Sales_Data[[#This Row],[Quantity]]*Sales_Data[[#This Row],[Unit_Price]]</f>
        <v>30323.72</v>
      </c>
      <c r="R3686">
        <f>Sales_Data[[#This Row],[Gross_Sales]]*Sales_Data[[#This Row],[Discount]]</f>
        <v>1516.1860000000001</v>
      </c>
      <c r="S3686">
        <f>Sales_Data[[#This Row],[Gross_Sales]]-Sales_Data[[#This Row],[Discount_Amount]]</f>
        <v>28807.534</v>
      </c>
      <c r="T3686">
        <f>Sales_Data[[#This Row],[Net Sales]]-Sales_Data[[#This Row],[Cost]]</f>
        <v>3536.9739999999983</v>
      </c>
      <c r="U3686" s="2">
        <f>Sales_Data[[#This Row],[Profit]]/Sales_Data[[#This Row],[Net Sales]]</f>
        <v>0.1227794784517133</v>
      </c>
      <c r="V3686">
        <f>YEAR(Sales_Data[[#This Row],[Order_Date]])</f>
        <v>2025</v>
      </c>
      <c r="W3686" t="str">
        <f>TEXT(Sales_Data[[#This Row],[Order_Date]],"mmm")</f>
        <v>Aug</v>
      </c>
      <c r="X3686">
        <f>MONTH(Sales_Data[[#This Row],[Order_Date]])</f>
        <v>8</v>
      </c>
      <c r="Y3686" t="str">
        <f>"Q"&amp;ROUNDUP(MONTH(Sales_Data[[#This Row],[Order_Date]])/3,0)</f>
        <v>Q3</v>
      </c>
    </row>
    <row r="3687" spans="1:25" x14ac:dyDescent="0.3">
      <c r="A3687" t="s">
        <v>5357</v>
      </c>
      <c r="B3687" s="1">
        <v>45951</v>
      </c>
      <c r="C3687" t="s">
        <v>5358</v>
      </c>
      <c r="D3687" t="s">
        <v>817</v>
      </c>
      <c r="E3687" t="s">
        <v>39</v>
      </c>
      <c r="F3687" t="s">
        <v>107</v>
      </c>
      <c r="G3687" t="s">
        <v>67</v>
      </c>
      <c r="H3687" t="s">
        <v>121</v>
      </c>
      <c r="I3687" t="s">
        <v>122</v>
      </c>
      <c r="J3687">
        <v>1</v>
      </c>
      <c r="K3687">
        <v>5164.16</v>
      </c>
      <c r="L3687">
        <v>0.05</v>
      </c>
      <c r="M3687">
        <v>4036.92</v>
      </c>
      <c r="N3687" t="s">
        <v>109</v>
      </c>
      <c r="O3687" t="s">
        <v>35</v>
      </c>
      <c r="P3687" t="s">
        <v>44</v>
      </c>
      <c r="Q3687">
        <f>Sales_Data[[#This Row],[Quantity]]*Sales_Data[[#This Row],[Unit_Price]]</f>
        <v>5164.16</v>
      </c>
      <c r="R3687">
        <f>Sales_Data[[#This Row],[Gross_Sales]]*Sales_Data[[#This Row],[Discount]]</f>
        <v>258.20800000000003</v>
      </c>
      <c r="S3687">
        <f>Sales_Data[[#This Row],[Gross_Sales]]-Sales_Data[[#This Row],[Discount_Amount]]</f>
        <v>4905.9520000000002</v>
      </c>
      <c r="T3687">
        <f>Sales_Data[[#This Row],[Net Sales]]-Sales_Data[[#This Row],[Cost]]</f>
        <v>869.03200000000015</v>
      </c>
      <c r="U3687" s="2">
        <f>Sales_Data[[#This Row],[Profit]]/Sales_Data[[#This Row],[Net Sales]]</f>
        <v>0.17713830057856256</v>
      </c>
      <c r="V3687">
        <f>YEAR(Sales_Data[[#This Row],[Order_Date]])</f>
        <v>2025</v>
      </c>
      <c r="W3687" t="str">
        <f>TEXT(Sales_Data[[#This Row],[Order_Date]],"mmm")</f>
        <v>Oct</v>
      </c>
      <c r="X3687">
        <f>MONTH(Sales_Data[[#This Row],[Order_Date]])</f>
        <v>10</v>
      </c>
      <c r="Y3687" t="str">
        <f>"Q"&amp;ROUNDUP(MONTH(Sales_Data[[#This Row],[Order_Date]])/3,0)</f>
        <v>Q4</v>
      </c>
    </row>
    <row r="3688" spans="1:25" x14ac:dyDescent="0.3">
      <c r="A3688" t="s">
        <v>5359</v>
      </c>
      <c r="B3688" s="1">
        <v>45866</v>
      </c>
      <c r="C3688" t="s">
        <v>306</v>
      </c>
      <c r="D3688" t="s">
        <v>374</v>
      </c>
      <c r="E3688" t="s">
        <v>119</v>
      </c>
      <c r="F3688" t="s">
        <v>249</v>
      </c>
      <c r="G3688" t="s">
        <v>21</v>
      </c>
      <c r="H3688" t="s">
        <v>230</v>
      </c>
      <c r="I3688" t="s">
        <v>231</v>
      </c>
      <c r="J3688">
        <v>2</v>
      </c>
      <c r="K3688">
        <v>2489.83</v>
      </c>
      <c r="L3688">
        <v>0.1</v>
      </c>
      <c r="M3688">
        <v>3794.14</v>
      </c>
      <c r="N3688" t="s">
        <v>109</v>
      </c>
      <c r="O3688" t="s">
        <v>35</v>
      </c>
      <c r="P3688" t="s">
        <v>44</v>
      </c>
      <c r="Q3688">
        <f>Sales_Data[[#This Row],[Quantity]]*Sales_Data[[#This Row],[Unit_Price]]</f>
        <v>4979.66</v>
      </c>
      <c r="R3688">
        <f>Sales_Data[[#This Row],[Gross_Sales]]*Sales_Data[[#This Row],[Discount]]</f>
        <v>497.96600000000001</v>
      </c>
      <c r="S3688">
        <f>Sales_Data[[#This Row],[Gross_Sales]]-Sales_Data[[#This Row],[Discount_Amount]]</f>
        <v>4481.6939999999995</v>
      </c>
      <c r="T3688">
        <f>Sales_Data[[#This Row],[Net Sales]]-Sales_Data[[#This Row],[Cost]]</f>
        <v>687.55399999999963</v>
      </c>
      <c r="U3688" s="2">
        <f>Sales_Data[[#This Row],[Profit]]/Sales_Data[[#This Row],[Net Sales]]</f>
        <v>0.15341386538215232</v>
      </c>
      <c r="V3688">
        <f>YEAR(Sales_Data[[#This Row],[Order_Date]])</f>
        <v>2025</v>
      </c>
      <c r="W3688" t="str">
        <f>TEXT(Sales_Data[[#This Row],[Order_Date]],"mmm")</f>
        <v>Jul</v>
      </c>
      <c r="X3688">
        <f>MONTH(Sales_Data[[#This Row],[Order_Date]])</f>
        <v>7</v>
      </c>
      <c r="Y3688" t="str">
        <f>"Q"&amp;ROUNDUP(MONTH(Sales_Data[[#This Row],[Order_Date]])/3,0)</f>
        <v>Q3</v>
      </c>
    </row>
    <row r="3689" spans="1:25" x14ac:dyDescent="0.3">
      <c r="A3689" t="s">
        <v>5360</v>
      </c>
      <c r="B3689" s="1">
        <v>46000</v>
      </c>
      <c r="C3689" t="s">
        <v>5361</v>
      </c>
      <c r="D3689" t="s">
        <v>125</v>
      </c>
      <c r="E3689" t="s">
        <v>19</v>
      </c>
      <c r="F3689" t="s">
        <v>113</v>
      </c>
      <c r="G3689" t="s">
        <v>67</v>
      </c>
      <c r="H3689" t="s">
        <v>88</v>
      </c>
      <c r="I3689" t="s">
        <v>89</v>
      </c>
      <c r="J3689">
        <v>4</v>
      </c>
      <c r="K3689">
        <v>17567.060000000001</v>
      </c>
      <c r="L3689">
        <v>0.05</v>
      </c>
      <c r="M3689">
        <v>57135.58</v>
      </c>
      <c r="N3689" t="s">
        <v>24</v>
      </c>
      <c r="O3689" t="s">
        <v>53</v>
      </c>
      <c r="P3689" t="s">
        <v>71</v>
      </c>
      <c r="Q3689">
        <f>Sales_Data[[#This Row],[Quantity]]*Sales_Data[[#This Row],[Unit_Price]]</f>
        <v>70268.240000000005</v>
      </c>
      <c r="R3689">
        <f>Sales_Data[[#This Row],[Gross_Sales]]*Sales_Data[[#This Row],[Discount]]</f>
        <v>3513.4120000000003</v>
      </c>
      <c r="S3689">
        <f>Sales_Data[[#This Row],[Gross_Sales]]-Sales_Data[[#This Row],[Discount_Amount]]</f>
        <v>66754.828000000009</v>
      </c>
      <c r="T3689">
        <f>Sales_Data[[#This Row],[Net Sales]]-Sales_Data[[#This Row],[Cost]]</f>
        <v>9619.2480000000069</v>
      </c>
      <c r="U3689" s="2">
        <f>Sales_Data[[#This Row],[Profit]]/Sales_Data[[#This Row],[Net Sales]]</f>
        <v>0.14409816170899287</v>
      </c>
      <c r="V3689">
        <f>YEAR(Sales_Data[[#This Row],[Order_Date]])</f>
        <v>2025</v>
      </c>
      <c r="W3689" t="str">
        <f>TEXT(Sales_Data[[#This Row],[Order_Date]],"mmm")</f>
        <v>Dec</v>
      </c>
      <c r="X3689">
        <f>MONTH(Sales_Data[[#This Row],[Order_Date]])</f>
        <v>12</v>
      </c>
      <c r="Y3689" t="str">
        <f>"Q"&amp;ROUNDUP(MONTH(Sales_Data[[#This Row],[Order_Date]])/3,0)</f>
        <v>Q4</v>
      </c>
    </row>
    <row r="3690" spans="1:25" x14ac:dyDescent="0.3">
      <c r="A3690" t="s">
        <v>5362</v>
      </c>
      <c r="B3690" s="1">
        <v>45745</v>
      </c>
      <c r="C3690" t="s">
        <v>3389</v>
      </c>
      <c r="D3690" t="s">
        <v>1055</v>
      </c>
      <c r="E3690" t="s">
        <v>19</v>
      </c>
      <c r="F3690" t="s">
        <v>66</v>
      </c>
      <c r="G3690" t="s">
        <v>41</v>
      </c>
      <c r="H3690" t="s">
        <v>147</v>
      </c>
      <c r="I3690" t="s">
        <v>369</v>
      </c>
      <c r="J3690">
        <v>2</v>
      </c>
      <c r="K3690">
        <v>12200.99</v>
      </c>
      <c r="L3690">
        <v>0.1</v>
      </c>
      <c r="M3690">
        <v>17870.27</v>
      </c>
      <c r="N3690" t="s">
        <v>52</v>
      </c>
      <c r="O3690" t="s">
        <v>35</v>
      </c>
      <c r="P3690" t="s">
        <v>44</v>
      </c>
      <c r="Q3690">
        <f>Sales_Data[[#This Row],[Quantity]]*Sales_Data[[#This Row],[Unit_Price]]</f>
        <v>24401.98</v>
      </c>
      <c r="R3690">
        <f>Sales_Data[[#This Row],[Gross_Sales]]*Sales_Data[[#This Row],[Discount]]</f>
        <v>2440.1979999999999</v>
      </c>
      <c r="S3690">
        <f>Sales_Data[[#This Row],[Gross_Sales]]-Sales_Data[[#This Row],[Discount_Amount]]</f>
        <v>21961.781999999999</v>
      </c>
      <c r="T3690">
        <f>Sales_Data[[#This Row],[Net Sales]]-Sales_Data[[#This Row],[Cost]]</f>
        <v>4091.5119999999988</v>
      </c>
      <c r="U3690" s="2">
        <f>Sales_Data[[#This Row],[Profit]]/Sales_Data[[#This Row],[Net Sales]]</f>
        <v>0.18630145768681244</v>
      </c>
      <c r="V3690">
        <f>YEAR(Sales_Data[[#This Row],[Order_Date]])</f>
        <v>2025</v>
      </c>
      <c r="W3690" t="str">
        <f>TEXT(Sales_Data[[#This Row],[Order_Date]],"mmm")</f>
        <v>Mar</v>
      </c>
      <c r="X3690">
        <f>MONTH(Sales_Data[[#This Row],[Order_Date]])</f>
        <v>3</v>
      </c>
      <c r="Y3690" t="str">
        <f>"Q"&amp;ROUNDUP(MONTH(Sales_Data[[#This Row],[Order_Date]])/3,0)</f>
        <v>Q1</v>
      </c>
    </row>
    <row r="3691" spans="1:25" x14ac:dyDescent="0.3">
      <c r="A3691" t="s">
        <v>5363</v>
      </c>
      <c r="B3691" s="1">
        <v>45963</v>
      </c>
      <c r="C3691" t="s">
        <v>2646</v>
      </c>
      <c r="D3691" t="s">
        <v>141</v>
      </c>
      <c r="E3691" t="s">
        <v>48</v>
      </c>
      <c r="F3691" t="s">
        <v>126</v>
      </c>
      <c r="G3691" t="s">
        <v>41</v>
      </c>
      <c r="H3691" t="s">
        <v>147</v>
      </c>
      <c r="I3691" t="s">
        <v>148</v>
      </c>
      <c r="J3691">
        <v>1</v>
      </c>
      <c r="K3691">
        <v>30229.11</v>
      </c>
      <c r="L3691">
        <v>0.05</v>
      </c>
      <c r="M3691">
        <v>22019.38</v>
      </c>
      <c r="N3691" t="s">
        <v>52</v>
      </c>
      <c r="O3691" t="s">
        <v>35</v>
      </c>
      <c r="P3691" t="s">
        <v>44</v>
      </c>
      <c r="Q3691">
        <f>Sales_Data[[#This Row],[Quantity]]*Sales_Data[[#This Row],[Unit_Price]]</f>
        <v>30229.11</v>
      </c>
      <c r="R3691">
        <f>Sales_Data[[#This Row],[Gross_Sales]]*Sales_Data[[#This Row],[Discount]]</f>
        <v>1511.4555</v>
      </c>
      <c r="S3691">
        <f>Sales_Data[[#This Row],[Gross_Sales]]-Sales_Data[[#This Row],[Discount_Amount]]</f>
        <v>28717.654500000001</v>
      </c>
      <c r="T3691">
        <f>Sales_Data[[#This Row],[Net Sales]]-Sales_Data[[#This Row],[Cost]]</f>
        <v>6698.2744999999995</v>
      </c>
      <c r="U3691" s="2">
        <f>Sales_Data[[#This Row],[Profit]]/Sales_Data[[#This Row],[Net Sales]]</f>
        <v>0.23324587667840349</v>
      </c>
      <c r="V3691">
        <f>YEAR(Sales_Data[[#This Row],[Order_Date]])</f>
        <v>2025</v>
      </c>
      <c r="W3691" t="str">
        <f>TEXT(Sales_Data[[#This Row],[Order_Date]],"mmm")</f>
        <v>Nov</v>
      </c>
      <c r="X3691">
        <f>MONTH(Sales_Data[[#This Row],[Order_Date]])</f>
        <v>11</v>
      </c>
      <c r="Y3691" t="str">
        <f>"Q"&amp;ROUNDUP(MONTH(Sales_Data[[#This Row],[Order_Date]])/3,0)</f>
        <v>Q4</v>
      </c>
    </row>
    <row r="3692" spans="1:25" x14ac:dyDescent="0.3">
      <c r="A3692" t="s">
        <v>5364</v>
      </c>
      <c r="B3692" s="1">
        <v>45921</v>
      </c>
      <c r="C3692" t="s">
        <v>1173</v>
      </c>
      <c r="D3692" t="s">
        <v>86</v>
      </c>
      <c r="E3692" t="s">
        <v>39</v>
      </c>
      <c r="F3692" t="s">
        <v>202</v>
      </c>
      <c r="G3692" t="s">
        <v>67</v>
      </c>
      <c r="H3692" t="s">
        <v>121</v>
      </c>
      <c r="I3692" t="s">
        <v>122</v>
      </c>
      <c r="J3692">
        <v>5</v>
      </c>
      <c r="K3692">
        <v>1439.68</v>
      </c>
      <c r="L3692">
        <v>0</v>
      </c>
      <c r="M3692">
        <v>4931.08</v>
      </c>
      <c r="N3692" t="s">
        <v>52</v>
      </c>
      <c r="O3692" t="s">
        <v>53</v>
      </c>
      <c r="P3692" t="s">
        <v>26</v>
      </c>
      <c r="Q3692">
        <f>Sales_Data[[#This Row],[Quantity]]*Sales_Data[[#This Row],[Unit_Price]]</f>
        <v>7198.4000000000005</v>
      </c>
      <c r="R3692">
        <f>Sales_Data[[#This Row],[Gross_Sales]]*Sales_Data[[#This Row],[Discount]]</f>
        <v>0</v>
      </c>
      <c r="S3692">
        <f>Sales_Data[[#This Row],[Gross_Sales]]-Sales_Data[[#This Row],[Discount_Amount]]</f>
        <v>7198.4000000000005</v>
      </c>
      <c r="T3692">
        <f>Sales_Data[[#This Row],[Net Sales]]-Sales_Data[[#This Row],[Cost]]</f>
        <v>2267.3200000000006</v>
      </c>
      <c r="U3692" s="2">
        <f>Sales_Data[[#This Row],[Profit]]/Sales_Data[[#This Row],[Net Sales]]</f>
        <v>0.31497555012224943</v>
      </c>
      <c r="V3692">
        <f>YEAR(Sales_Data[[#This Row],[Order_Date]])</f>
        <v>2025</v>
      </c>
      <c r="W3692" t="str">
        <f>TEXT(Sales_Data[[#This Row],[Order_Date]],"mmm")</f>
        <v>Sep</v>
      </c>
      <c r="X3692">
        <f>MONTH(Sales_Data[[#This Row],[Order_Date]])</f>
        <v>9</v>
      </c>
      <c r="Y3692" t="str">
        <f>"Q"&amp;ROUNDUP(MONTH(Sales_Data[[#This Row],[Order_Date]])/3,0)</f>
        <v>Q3</v>
      </c>
    </row>
    <row r="3693" spans="1:25" x14ac:dyDescent="0.3">
      <c r="A3693" t="s">
        <v>5365</v>
      </c>
      <c r="B3693" s="1">
        <v>45982</v>
      </c>
      <c r="C3693" t="s">
        <v>1883</v>
      </c>
      <c r="D3693" t="s">
        <v>419</v>
      </c>
      <c r="E3693" t="s">
        <v>119</v>
      </c>
      <c r="F3693" t="s">
        <v>146</v>
      </c>
      <c r="G3693" t="s">
        <v>21</v>
      </c>
      <c r="H3693" t="s">
        <v>230</v>
      </c>
      <c r="I3693" t="s">
        <v>231</v>
      </c>
      <c r="J3693">
        <v>1</v>
      </c>
      <c r="K3693">
        <v>5032.38</v>
      </c>
      <c r="L3693">
        <v>0.1</v>
      </c>
      <c r="M3693">
        <v>3666.2</v>
      </c>
      <c r="N3693" t="s">
        <v>70</v>
      </c>
      <c r="O3693" t="s">
        <v>35</v>
      </c>
      <c r="P3693" t="s">
        <v>44</v>
      </c>
      <c r="Q3693">
        <f>Sales_Data[[#This Row],[Quantity]]*Sales_Data[[#This Row],[Unit_Price]]</f>
        <v>5032.38</v>
      </c>
      <c r="R3693">
        <f>Sales_Data[[#This Row],[Gross_Sales]]*Sales_Data[[#This Row],[Discount]]</f>
        <v>503.23800000000006</v>
      </c>
      <c r="S3693">
        <f>Sales_Data[[#This Row],[Gross_Sales]]-Sales_Data[[#This Row],[Discount_Amount]]</f>
        <v>4529.1419999999998</v>
      </c>
      <c r="T3693">
        <f>Sales_Data[[#This Row],[Net Sales]]-Sales_Data[[#This Row],[Cost]]</f>
        <v>862.94200000000001</v>
      </c>
      <c r="U3693" s="2">
        <f>Sales_Data[[#This Row],[Profit]]/Sales_Data[[#This Row],[Net Sales]]</f>
        <v>0.19053101006769052</v>
      </c>
      <c r="V3693">
        <f>YEAR(Sales_Data[[#This Row],[Order_Date]])</f>
        <v>2025</v>
      </c>
      <c r="W3693" t="str">
        <f>TEXT(Sales_Data[[#This Row],[Order_Date]],"mmm")</f>
        <v>Nov</v>
      </c>
      <c r="X3693">
        <f>MONTH(Sales_Data[[#This Row],[Order_Date]])</f>
        <v>11</v>
      </c>
      <c r="Y3693" t="str">
        <f>"Q"&amp;ROUNDUP(MONTH(Sales_Data[[#This Row],[Order_Date]])/3,0)</f>
        <v>Q4</v>
      </c>
    </row>
    <row r="3694" spans="1:25" x14ac:dyDescent="0.3">
      <c r="A3694" t="s">
        <v>5366</v>
      </c>
      <c r="B3694" s="1">
        <v>45977</v>
      </c>
      <c r="C3694" t="s">
        <v>1253</v>
      </c>
      <c r="D3694" t="s">
        <v>95</v>
      </c>
      <c r="E3694" t="s">
        <v>19</v>
      </c>
      <c r="F3694" t="s">
        <v>81</v>
      </c>
      <c r="G3694" t="s">
        <v>75</v>
      </c>
      <c r="H3694" t="s">
        <v>185</v>
      </c>
      <c r="I3694" t="s">
        <v>261</v>
      </c>
      <c r="J3694">
        <v>2</v>
      </c>
      <c r="K3694">
        <v>3550.62</v>
      </c>
      <c r="L3694">
        <v>0.1</v>
      </c>
      <c r="M3694">
        <v>4796.37</v>
      </c>
      <c r="N3694" t="s">
        <v>52</v>
      </c>
      <c r="O3694" t="s">
        <v>35</v>
      </c>
      <c r="P3694" t="s">
        <v>26</v>
      </c>
      <c r="Q3694">
        <f>Sales_Data[[#This Row],[Quantity]]*Sales_Data[[#This Row],[Unit_Price]]</f>
        <v>7101.24</v>
      </c>
      <c r="R3694">
        <f>Sales_Data[[#This Row],[Gross_Sales]]*Sales_Data[[#This Row],[Discount]]</f>
        <v>710.12400000000002</v>
      </c>
      <c r="S3694">
        <f>Sales_Data[[#This Row],[Gross_Sales]]-Sales_Data[[#This Row],[Discount_Amount]]</f>
        <v>6391.116</v>
      </c>
      <c r="T3694">
        <f>Sales_Data[[#This Row],[Net Sales]]-Sales_Data[[#This Row],[Cost]]</f>
        <v>1594.7460000000001</v>
      </c>
      <c r="U3694" s="2">
        <f>Sales_Data[[#This Row],[Profit]]/Sales_Data[[#This Row],[Net Sales]]</f>
        <v>0.24952543499445168</v>
      </c>
      <c r="V3694">
        <f>YEAR(Sales_Data[[#This Row],[Order_Date]])</f>
        <v>2025</v>
      </c>
      <c r="W3694" t="str">
        <f>TEXT(Sales_Data[[#This Row],[Order_Date]],"mmm")</f>
        <v>Nov</v>
      </c>
      <c r="X3694">
        <f>MONTH(Sales_Data[[#This Row],[Order_Date]])</f>
        <v>11</v>
      </c>
      <c r="Y3694" t="str">
        <f>"Q"&amp;ROUNDUP(MONTH(Sales_Data[[#This Row],[Order_Date]])/3,0)</f>
        <v>Q4</v>
      </c>
    </row>
    <row r="3695" spans="1:25" x14ac:dyDescent="0.3">
      <c r="A3695" t="s">
        <v>5367</v>
      </c>
      <c r="B3695" s="1">
        <v>45814</v>
      </c>
      <c r="C3695" t="s">
        <v>3071</v>
      </c>
      <c r="D3695" t="s">
        <v>857</v>
      </c>
      <c r="E3695" t="s">
        <v>19</v>
      </c>
      <c r="F3695" t="s">
        <v>81</v>
      </c>
      <c r="G3695" t="s">
        <v>67</v>
      </c>
      <c r="H3695" t="s">
        <v>88</v>
      </c>
      <c r="I3695" t="s">
        <v>157</v>
      </c>
      <c r="J3695">
        <v>2</v>
      </c>
      <c r="K3695">
        <v>8130.21</v>
      </c>
      <c r="L3695">
        <v>0.05</v>
      </c>
      <c r="M3695">
        <v>13261.07</v>
      </c>
      <c r="N3695" t="s">
        <v>83</v>
      </c>
      <c r="O3695" t="s">
        <v>25</v>
      </c>
      <c r="P3695" t="s">
        <v>71</v>
      </c>
      <c r="Q3695">
        <f>Sales_Data[[#This Row],[Quantity]]*Sales_Data[[#This Row],[Unit_Price]]</f>
        <v>16260.42</v>
      </c>
      <c r="R3695">
        <f>Sales_Data[[#This Row],[Gross_Sales]]*Sales_Data[[#This Row],[Discount]]</f>
        <v>813.02100000000007</v>
      </c>
      <c r="S3695">
        <f>Sales_Data[[#This Row],[Gross_Sales]]-Sales_Data[[#This Row],[Discount_Amount]]</f>
        <v>15447.398999999999</v>
      </c>
      <c r="T3695">
        <f>Sales_Data[[#This Row],[Net Sales]]-Sales_Data[[#This Row],[Cost]]</f>
        <v>2186.3289999999997</v>
      </c>
      <c r="U3695" s="2">
        <f>Sales_Data[[#This Row],[Profit]]/Sales_Data[[#This Row],[Net Sales]]</f>
        <v>0.14153379478318645</v>
      </c>
      <c r="V3695">
        <f>YEAR(Sales_Data[[#This Row],[Order_Date]])</f>
        <v>2025</v>
      </c>
      <c r="W3695" t="str">
        <f>TEXT(Sales_Data[[#This Row],[Order_Date]],"mmm")</f>
        <v>Jun</v>
      </c>
      <c r="X3695">
        <f>MONTH(Sales_Data[[#This Row],[Order_Date]])</f>
        <v>6</v>
      </c>
      <c r="Y3695" t="str">
        <f>"Q"&amp;ROUNDUP(MONTH(Sales_Data[[#This Row],[Order_Date]])/3,0)</f>
        <v>Q2</v>
      </c>
    </row>
    <row r="3696" spans="1:25" x14ac:dyDescent="0.3">
      <c r="A3696" t="s">
        <v>5368</v>
      </c>
      <c r="B3696" s="1">
        <v>45813</v>
      </c>
      <c r="C3696" t="s">
        <v>1847</v>
      </c>
      <c r="D3696" t="s">
        <v>160</v>
      </c>
      <c r="E3696" t="s">
        <v>19</v>
      </c>
      <c r="F3696" t="s">
        <v>81</v>
      </c>
      <c r="G3696" t="s">
        <v>21</v>
      </c>
      <c r="H3696" t="s">
        <v>297</v>
      </c>
      <c r="I3696" t="s">
        <v>494</v>
      </c>
      <c r="J3696">
        <v>1</v>
      </c>
      <c r="K3696">
        <v>7770.73</v>
      </c>
      <c r="L3696">
        <v>0</v>
      </c>
      <c r="M3696">
        <v>4820.62</v>
      </c>
      <c r="N3696" t="s">
        <v>24</v>
      </c>
      <c r="O3696" t="s">
        <v>25</v>
      </c>
      <c r="P3696" t="s">
        <v>71</v>
      </c>
      <c r="Q3696">
        <f>Sales_Data[[#This Row],[Quantity]]*Sales_Data[[#This Row],[Unit_Price]]</f>
        <v>7770.73</v>
      </c>
      <c r="R3696">
        <f>Sales_Data[[#This Row],[Gross_Sales]]*Sales_Data[[#This Row],[Discount]]</f>
        <v>0</v>
      </c>
      <c r="S3696">
        <f>Sales_Data[[#This Row],[Gross_Sales]]-Sales_Data[[#This Row],[Discount_Amount]]</f>
        <v>7770.73</v>
      </c>
      <c r="T3696">
        <f>Sales_Data[[#This Row],[Net Sales]]-Sales_Data[[#This Row],[Cost]]</f>
        <v>2950.1099999999997</v>
      </c>
      <c r="U3696" s="2">
        <f>Sales_Data[[#This Row],[Profit]]/Sales_Data[[#This Row],[Net Sales]]</f>
        <v>0.37964386872275835</v>
      </c>
      <c r="V3696">
        <f>YEAR(Sales_Data[[#This Row],[Order_Date]])</f>
        <v>2025</v>
      </c>
      <c r="W3696" t="str">
        <f>TEXT(Sales_Data[[#This Row],[Order_Date]],"mmm")</f>
        <v>Jun</v>
      </c>
      <c r="X3696">
        <f>MONTH(Sales_Data[[#This Row],[Order_Date]])</f>
        <v>6</v>
      </c>
      <c r="Y3696" t="str">
        <f>"Q"&amp;ROUNDUP(MONTH(Sales_Data[[#This Row],[Order_Date]])/3,0)</f>
        <v>Q2</v>
      </c>
    </row>
    <row r="3697" spans="1:25" x14ac:dyDescent="0.3">
      <c r="A3697" t="s">
        <v>5369</v>
      </c>
      <c r="B3697" s="1">
        <v>45796</v>
      </c>
      <c r="C3697" t="s">
        <v>526</v>
      </c>
      <c r="D3697" t="s">
        <v>322</v>
      </c>
      <c r="E3697" t="s">
        <v>39</v>
      </c>
      <c r="F3697" t="s">
        <v>40</v>
      </c>
      <c r="G3697" t="s">
        <v>41</v>
      </c>
      <c r="H3697" t="s">
        <v>42</v>
      </c>
      <c r="I3697" t="s">
        <v>43</v>
      </c>
      <c r="J3697">
        <v>1</v>
      </c>
      <c r="K3697">
        <v>5151.6000000000004</v>
      </c>
      <c r="L3697">
        <v>0</v>
      </c>
      <c r="M3697">
        <v>4426.55</v>
      </c>
      <c r="N3697" t="s">
        <v>52</v>
      </c>
      <c r="O3697" t="s">
        <v>35</v>
      </c>
      <c r="P3697" t="s">
        <v>71</v>
      </c>
      <c r="Q3697">
        <f>Sales_Data[[#This Row],[Quantity]]*Sales_Data[[#This Row],[Unit_Price]]</f>
        <v>5151.6000000000004</v>
      </c>
      <c r="R3697">
        <f>Sales_Data[[#This Row],[Gross_Sales]]*Sales_Data[[#This Row],[Discount]]</f>
        <v>0</v>
      </c>
      <c r="S3697">
        <f>Sales_Data[[#This Row],[Gross_Sales]]-Sales_Data[[#This Row],[Discount_Amount]]</f>
        <v>5151.6000000000004</v>
      </c>
      <c r="T3697">
        <f>Sales_Data[[#This Row],[Net Sales]]-Sales_Data[[#This Row],[Cost]]</f>
        <v>725.05000000000018</v>
      </c>
      <c r="U3697" s="2">
        <f>Sales_Data[[#This Row],[Profit]]/Sales_Data[[#This Row],[Net Sales]]</f>
        <v>0.14074268188523956</v>
      </c>
      <c r="V3697">
        <f>YEAR(Sales_Data[[#This Row],[Order_Date]])</f>
        <v>2025</v>
      </c>
      <c r="W3697" t="str">
        <f>TEXT(Sales_Data[[#This Row],[Order_Date]],"mmm")</f>
        <v>May</v>
      </c>
      <c r="X3697">
        <f>MONTH(Sales_Data[[#This Row],[Order_Date]])</f>
        <v>5</v>
      </c>
      <c r="Y3697" t="str">
        <f>"Q"&amp;ROUNDUP(MONTH(Sales_Data[[#This Row],[Order_Date]])/3,0)</f>
        <v>Q2</v>
      </c>
    </row>
    <row r="3698" spans="1:25" x14ac:dyDescent="0.3">
      <c r="A3698" t="s">
        <v>5370</v>
      </c>
      <c r="B3698" s="1">
        <v>45778</v>
      </c>
      <c r="C3698" t="s">
        <v>1816</v>
      </c>
      <c r="D3698" t="s">
        <v>280</v>
      </c>
      <c r="E3698" t="s">
        <v>48</v>
      </c>
      <c r="F3698" t="s">
        <v>132</v>
      </c>
      <c r="G3698" t="s">
        <v>67</v>
      </c>
      <c r="H3698" t="s">
        <v>133</v>
      </c>
      <c r="I3698" t="s">
        <v>138</v>
      </c>
      <c r="J3698">
        <v>1</v>
      </c>
      <c r="K3698">
        <v>13716.33</v>
      </c>
      <c r="L3698">
        <v>0.05</v>
      </c>
      <c r="M3698">
        <v>11297.31</v>
      </c>
      <c r="N3698" t="s">
        <v>83</v>
      </c>
      <c r="O3698" t="s">
        <v>53</v>
      </c>
      <c r="P3698" t="s">
        <v>44</v>
      </c>
      <c r="Q3698">
        <f>Sales_Data[[#This Row],[Quantity]]*Sales_Data[[#This Row],[Unit_Price]]</f>
        <v>13716.33</v>
      </c>
      <c r="R3698">
        <f>Sales_Data[[#This Row],[Gross_Sales]]*Sales_Data[[#This Row],[Discount]]</f>
        <v>685.81650000000002</v>
      </c>
      <c r="S3698">
        <f>Sales_Data[[#This Row],[Gross_Sales]]-Sales_Data[[#This Row],[Discount_Amount]]</f>
        <v>13030.513499999999</v>
      </c>
      <c r="T3698">
        <f>Sales_Data[[#This Row],[Net Sales]]-Sales_Data[[#This Row],[Cost]]</f>
        <v>1733.2034999999996</v>
      </c>
      <c r="U3698" s="2">
        <f>Sales_Data[[#This Row],[Profit]]/Sales_Data[[#This Row],[Net Sales]]</f>
        <v>0.1330111434211706</v>
      </c>
      <c r="V3698">
        <f>YEAR(Sales_Data[[#This Row],[Order_Date]])</f>
        <v>2025</v>
      </c>
      <c r="W3698" t="str">
        <f>TEXT(Sales_Data[[#This Row],[Order_Date]],"mmm")</f>
        <v>May</v>
      </c>
      <c r="X3698">
        <f>MONTH(Sales_Data[[#This Row],[Order_Date]])</f>
        <v>5</v>
      </c>
      <c r="Y3698" t="str">
        <f>"Q"&amp;ROUNDUP(MONTH(Sales_Data[[#This Row],[Order_Date]])/3,0)</f>
        <v>Q2</v>
      </c>
    </row>
    <row r="3699" spans="1:25" x14ac:dyDescent="0.3">
      <c r="A3699" t="s">
        <v>5371</v>
      </c>
      <c r="B3699" s="1">
        <v>45722</v>
      </c>
      <c r="C3699" t="s">
        <v>2787</v>
      </c>
      <c r="D3699" t="s">
        <v>92</v>
      </c>
      <c r="E3699" t="s">
        <v>30</v>
      </c>
      <c r="F3699" t="s">
        <v>156</v>
      </c>
      <c r="G3699" t="s">
        <v>75</v>
      </c>
      <c r="H3699" t="s">
        <v>256</v>
      </c>
      <c r="I3699" t="s">
        <v>257</v>
      </c>
      <c r="J3699">
        <v>3</v>
      </c>
      <c r="K3699">
        <v>4153.8900000000003</v>
      </c>
      <c r="L3699">
        <v>0</v>
      </c>
      <c r="M3699">
        <v>8437.32</v>
      </c>
      <c r="N3699" t="s">
        <v>24</v>
      </c>
      <c r="O3699" t="s">
        <v>35</v>
      </c>
      <c r="P3699" t="s">
        <v>44</v>
      </c>
      <c r="Q3699">
        <f>Sales_Data[[#This Row],[Quantity]]*Sales_Data[[#This Row],[Unit_Price]]</f>
        <v>12461.670000000002</v>
      </c>
      <c r="R3699">
        <f>Sales_Data[[#This Row],[Gross_Sales]]*Sales_Data[[#This Row],[Discount]]</f>
        <v>0</v>
      </c>
      <c r="S3699">
        <f>Sales_Data[[#This Row],[Gross_Sales]]-Sales_Data[[#This Row],[Discount_Amount]]</f>
        <v>12461.670000000002</v>
      </c>
      <c r="T3699">
        <f>Sales_Data[[#This Row],[Net Sales]]-Sales_Data[[#This Row],[Cost]]</f>
        <v>4024.3500000000022</v>
      </c>
      <c r="U3699" s="2">
        <f>Sales_Data[[#This Row],[Profit]]/Sales_Data[[#This Row],[Net Sales]]</f>
        <v>0.32293825787394481</v>
      </c>
      <c r="V3699">
        <f>YEAR(Sales_Data[[#This Row],[Order_Date]])</f>
        <v>2025</v>
      </c>
      <c r="W3699" t="str">
        <f>TEXT(Sales_Data[[#This Row],[Order_Date]],"mmm")</f>
        <v>Mar</v>
      </c>
      <c r="X3699">
        <f>MONTH(Sales_Data[[#This Row],[Order_Date]])</f>
        <v>3</v>
      </c>
      <c r="Y3699" t="str">
        <f>"Q"&amp;ROUNDUP(MONTH(Sales_Data[[#This Row],[Order_Date]])/3,0)</f>
        <v>Q1</v>
      </c>
    </row>
    <row r="3700" spans="1:25" x14ac:dyDescent="0.3">
      <c r="A3700" t="s">
        <v>5372</v>
      </c>
      <c r="B3700" s="1">
        <v>45764</v>
      </c>
      <c r="C3700" t="s">
        <v>3319</v>
      </c>
      <c r="D3700" t="s">
        <v>1122</v>
      </c>
      <c r="E3700" t="s">
        <v>48</v>
      </c>
      <c r="F3700" t="s">
        <v>132</v>
      </c>
      <c r="G3700" t="s">
        <v>21</v>
      </c>
      <c r="H3700" t="s">
        <v>230</v>
      </c>
      <c r="I3700" t="s">
        <v>328</v>
      </c>
      <c r="J3700">
        <v>3</v>
      </c>
      <c r="K3700">
        <v>22209.4</v>
      </c>
      <c r="L3700">
        <v>0.1</v>
      </c>
      <c r="M3700">
        <v>50883.57</v>
      </c>
      <c r="N3700" t="s">
        <v>52</v>
      </c>
      <c r="O3700" t="s">
        <v>53</v>
      </c>
      <c r="P3700" t="s">
        <v>26</v>
      </c>
      <c r="Q3700">
        <f>Sales_Data[[#This Row],[Quantity]]*Sales_Data[[#This Row],[Unit_Price]]</f>
        <v>66628.200000000012</v>
      </c>
      <c r="R3700">
        <f>Sales_Data[[#This Row],[Gross_Sales]]*Sales_Data[[#This Row],[Discount]]</f>
        <v>6662.8200000000015</v>
      </c>
      <c r="S3700">
        <f>Sales_Data[[#This Row],[Gross_Sales]]-Sales_Data[[#This Row],[Discount_Amount]]</f>
        <v>59965.380000000012</v>
      </c>
      <c r="T3700">
        <f>Sales_Data[[#This Row],[Net Sales]]-Sales_Data[[#This Row],[Cost]]</f>
        <v>9081.8100000000122</v>
      </c>
      <c r="U3700" s="2">
        <f>Sales_Data[[#This Row],[Profit]]/Sales_Data[[#This Row],[Net Sales]]</f>
        <v>0.15145088716189259</v>
      </c>
      <c r="V3700">
        <f>YEAR(Sales_Data[[#This Row],[Order_Date]])</f>
        <v>2025</v>
      </c>
      <c r="W3700" t="str">
        <f>TEXT(Sales_Data[[#This Row],[Order_Date]],"mmm")</f>
        <v>Apr</v>
      </c>
      <c r="X3700">
        <f>MONTH(Sales_Data[[#This Row],[Order_Date]])</f>
        <v>4</v>
      </c>
      <c r="Y3700" t="str">
        <f>"Q"&amp;ROUNDUP(MONTH(Sales_Data[[#This Row],[Order_Date]])/3,0)</f>
        <v>Q2</v>
      </c>
    </row>
    <row r="3701" spans="1:25" x14ac:dyDescent="0.3">
      <c r="A3701" t="s">
        <v>5373</v>
      </c>
      <c r="B3701" s="1">
        <v>45804</v>
      </c>
      <c r="C3701" t="s">
        <v>5290</v>
      </c>
      <c r="D3701" t="s">
        <v>95</v>
      </c>
      <c r="E3701" t="s">
        <v>39</v>
      </c>
      <c r="F3701" t="s">
        <v>40</v>
      </c>
      <c r="G3701" t="s">
        <v>41</v>
      </c>
      <c r="H3701" t="s">
        <v>102</v>
      </c>
      <c r="I3701" t="s">
        <v>165</v>
      </c>
      <c r="J3701">
        <v>2</v>
      </c>
      <c r="K3701">
        <v>3330.32</v>
      </c>
      <c r="L3701">
        <v>0.1</v>
      </c>
      <c r="M3701">
        <v>4636.45</v>
      </c>
      <c r="N3701" t="s">
        <v>24</v>
      </c>
      <c r="O3701" t="s">
        <v>35</v>
      </c>
      <c r="P3701" t="s">
        <v>44</v>
      </c>
      <c r="Q3701">
        <f>Sales_Data[[#This Row],[Quantity]]*Sales_Data[[#This Row],[Unit_Price]]</f>
        <v>6660.64</v>
      </c>
      <c r="R3701">
        <f>Sales_Data[[#This Row],[Gross_Sales]]*Sales_Data[[#This Row],[Discount]]</f>
        <v>666.06400000000008</v>
      </c>
      <c r="S3701">
        <f>Sales_Data[[#This Row],[Gross_Sales]]-Sales_Data[[#This Row],[Discount_Amount]]</f>
        <v>5994.576</v>
      </c>
      <c r="T3701">
        <f>Sales_Data[[#This Row],[Net Sales]]-Sales_Data[[#This Row],[Cost]]</f>
        <v>1358.1260000000002</v>
      </c>
      <c r="U3701" s="2">
        <f>Sales_Data[[#This Row],[Profit]]/Sales_Data[[#This Row],[Net Sales]]</f>
        <v>0.22655914279842315</v>
      </c>
      <c r="V3701">
        <f>YEAR(Sales_Data[[#This Row],[Order_Date]])</f>
        <v>2025</v>
      </c>
      <c r="W3701" t="str">
        <f>TEXT(Sales_Data[[#This Row],[Order_Date]],"mmm")</f>
        <v>May</v>
      </c>
      <c r="X3701">
        <f>MONTH(Sales_Data[[#This Row],[Order_Date]])</f>
        <v>5</v>
      </c>
      <c r="Y3701" t="str">
        <f>"Q"&amp;ROUNDUP(MONTH(Sales_Data[[#This Row],[Order_Date]])/3,0)</f>
        <v>Q2</v>
      </c>
    </row>
    <row r="3702" spans="1:25" x14ac:dyDescent="0.3">
      <c r="A3702" t="s">
        <v>5374</v>
      </c>
      <c r="B3702" s="1">
        <v>45794</v>
      </c>
      <c r="C3702" t="s">
        <v>3780</v>
      </c>
      <c r="D3702" t="s">
        <v>266</v>
      </c>
      <c r="E3702" t="s">
        <v>19</v>
      </c>
      <c r="F3702" t="s">
        <v>57</v>
      </c>
      <c r="G3702" t="s">
        <v>41</v>
      </c>
      <c r="H3702" t="s">
        <v>102</v>
      </c>
      <c r="I3702" t="s">
        <v>165</v>
      </c>
      <c r="J3702">
        <v>1</v>
      </c>
      <c r="K3702">
        <v>14061.5</v>
      </c>
      <c r="L3702">
        <v>0.15</v>
      </c>
      <c r="M3702">
        <v>8322.1200000000008</v>
      </c>
      <c r="N3702" t="s">
        <v>83</v>
      </c>
      <c r="O3702" t="s">
        <v>35</v>
      </c>
      <c r="P3702" t="s">
        <v>44</v>
      </c>
      <c r="Q3702">
        <f>Sales_Data[[#This Row],[Quantity]]*Sales_Data[[#This Row],[Unit_Price]]</f>
        <v>14061.5</v>
      </c>
      <c r="R3702">
        <f>Sales_Data[[#This Row],[Gross_Sales]]*Sales_Data[[#This Row],[Discount]]</f>
        <v>2109.2249999999999</v>
      </c>
      <c r="S3702">
        <f>Sales_Data[[#This Row],[Gross_Sales]]-Sales_Data[[#This Row],[Discount_Amount]]</f>
        <v>11952.275</v>
      </c>
      <c r="T3702">
        <f>Sales_Data[[#This Row],[Net Sales]]-Sales_Data[[#This Row],[Cost]]</f>
        <v>3630.1549999999988</v>
      </c>
      <c r="U3702" s="2">
        <f>Sales_Data[[#This Row],[Profit]]/Sales_Data[[#This Row],[Net Sales]]</f>
        <v>0.30372083975644792</v>
      </c>
      <c r="V3702">
        <f>YEAR(Sales_Data[[#This Row],[Order_Date]])</f>
        <v>2025</v>
      </c>
      <c r="W3702" t="str">
        <f>TEXT(Sales_Data[[#This Row],[Order_Date]],"mmm")</f>
        <v>May</v>
      </c>
      <c r="X3702">
        <f>MONTH(Sales_Data[[#This Row],[Order_Date]])</f>
        <v>5</v>
      </c>
      <c r="Y3702" t="str">
        <f>"Q"&amp;ROUNDUP(MONTH(Sales_Data[[#This Row],[Order_Date]])/3,0)</f>
        <v>Q2</v>
      </c>
    </row>
    <row r="3703" spans="1:25" x14ac:dyDescent="0.3">
      <c r="A3703" t="s">
        <v>5375</v>
      </c>
      <c r="B3703" s="1">
        <v>45819</v>
      </c>
      <c r="C3703" t="s">
        <v>5349</v>
      </c>
      <c r="D3703" t="s">
        <v>916</v>
      </c>
      <c r="E3703" t="s">
        <v>39</v>
      </c>
      <c r="F3703" t="s">
        <v>40</v>
      </c>
      <c r="G3703" t="s">
        <v>67</v>
      </c>
      <c r="H3703" t="s">
        <v>88</v>
      </c>
      <c r="I3703" t="s">
        <v>89</v>
      </c>
      <c r="J3703">
        <v>3</v>
      </c>
      <c r="K3703">
        <v>4527.59</v>
      </c>
      <c r="L3703">
        <v>0.1</v>
      </c>
      <c r="M3703">
        <v>9726.14</v>
      </c>
      <c r="N3703" t="s">
        <v>70</v>
      </c>
      <c r="O3703" t="s">
        <v>53</v>
      </c>
      <c r="P3703" t="s">
        <v>26</v>
      </c>
      <c r="Q3703">
        <f>Sales_Data[[#This Row],[Quantity]]*Sales_Data[[#This Row],[Unit_Price]]</f>
        <v>13582.77</v>
      </c>
      <c r="R3703">
        <f>Sales_Data[[#This Row],[Gross_Sales]]*Sales_Data[[#This Row],[Discount]]</f>
        <v>1358.277</v>
      </c>
      <c r="S3703">
        <f>Sales_Data[[#This Row],[Gross_Sales]]-Sales_Data[[#This Row],[Discount_Amount]]</f>
        <v>12224.493</v>
      </c>
      <c r="T3703">
        <f>Sales_Data[[#This Row],[Net Sales]]-Sales_Data[[#This Row],[Cost]]</f>
        <v>2498.353000000001</v>
      </c>
      <c r="U3703" s="2">
        <f>Sales_Data[[#This Row],[Profit]]/Sales_Data[[#This Row],[Net Sales]]</f>
        <v>0.20437272940481058</v>
      </c>
      <c r="V3703">
        <f>YEAR(Sales_Data[[#This Row],[Order_Date]])</f>
        <v>2025</v>
      </c>
      <c r="W3703" t="str">
        <f>TEXT(Sales_Data[[#This Row],[Order_Date]],"mmm")</f>
        <v>Jun</v>
      </c>
      <c r="X3703">
        <f>MONTH(Sales_Data[[#This Row],[Order_Date]])</f>
        <v>6</v>
      </c>
      <c r="Y3703" t="str">
        <f>"Q"&amp;ROUNDUP(MONTH(Sales_Data[[#This Row],[Order_Date]])/3,0)</f>
        <v>Q2</v>
      </c>
    </row>
    <row r="3704" spans="1:25" x14ac:dyDescent="0.3">
      <c r="A3704" t="s">
        <v>5376</v>
      </c>
      <c r="B3704" s="1">
        <v>45757</v>
      </c>
      <c r="C3704" t="s">
        <v>1994</v>
      </c>
      <c r="D3704" t="s">
        <v>422</v>
      </c>
      <c r="E3704" t="s">
        <v>48</v>
      </c>
      <c r="F3704" t="s">
        <v>49</v>
      </c>
      <c r="G3704" t="s">
        <v>75</v>
      </c>
      <c r="H3704" t="s">
        <v>256</v>
      </c>
      <c r="I3704" t="s">
        <v>257</v>
      </c>
      <c r="J3704">
        <v>2</v>
      </c>
      <c r="K3704">
        <v>21059.61</v>
      </c>
      <c r="L3704">
        <v>0.1</v>
      </c>
      <c r="M3704">
        <v>31362.71</v>
      </c>
      <c r="N3704" t="s">
        <v>52</v>
      </c>
      <c r="O3704" t="s">
        <v>35</v>
      </c>
      <c r="P3704" t="s">
        <v>71</v>
      </c>
      <c r="Q3704">
        <f>Sales_Data[[#This Row],[Quantity]]*Sales_Data[[#This Row],[Unit_Price]]</f>
        <v>42119.22</v>
      </c>
      <c r="R3704">
        <f>Sales_Data[[#This Row],[Gross_Sales]]*Sales_Data[[#This Row],[Discount]]</f>
        <v>4211.9220000000005</v>
      </c>
      <c r="S3704">
        <f>Sales_Data[[#This Row],[Gross_Sales]]-Sales_Data[[#This Row],[Discount_Amount]]</f>
        <v>37907.298000000003</v>
      </c>
      <c r="T3704">
        <f>Sales_Data[[#This Row],[Net Sales]]-Sales_Data[[#This Row],[Cost]]</f>
        <v>6544.5880000000034</v>
      </c>
      <c r="U3704" s="2">
        <f>Sales_Data[[#This Row],[Profit]]/Sales_Data[[#This Row],[Net Sales]]</f>
        <v>0.17264717733244936</v>
      </c>
      <c r="V3704">
        <f>YEAR(Sales_Data[[#This Row],[Order_Date]])</f>
        <v>2025</v>
      </c>
      <c r="W3704" t="str">
        <f>TEXT(Sales_Data[[#This Row],[Order_Date]],"mmm")</f>
        <v>Apr</v>
      </c>
      <c r="X3704">
        <f>MONTH(Sales_Data[[#This Row],[Order_Date]])</f>
        <v>4</v>
      </c>
      <c r="Y3704" t="str">
        <f>"Q"&amp;ROUNDUP(MONTH(Sales_Data[[#This Row],[Order_Date]])/3,0)</f>
        <v>Q2</v>
      </c>
    </row>
    <row r="3705" spans="1:25" x14ac:dyDescent="0.3">
      <c r="A3705" t="s">
        <v>5377</v>
      </c>
      <c r="B3705" s="1">
        <v>45995</v>
      </c>
      <c r="C3705" t="s">
        <v>111</v>
      </c>
      <c r="D3705" t="s">
        <v>92</v>
      </c>
      <c r="E3705" t="s">
        <v>30</v>
      </c>
      <c r="F3705" t="s">
        <v>87</v>
      </c>
      <c r="G3705" t="s">
        <v>21</v>
      </c>
      <c r="H3705" t="s">
        <v>230</v>
      </c>
      <c r="I3705" t="s">
        <v>328</v>
      </c>
      <c r="J3705">
        <v>1</v>
      </c>
      <c r="K3705">
        <v>2084.46</v>
      </c>
      <c r="L3705">
        <v>0.1</v>
      </c>
      <c r="M3705">
        <v>1368.73</v>
      </c>
      <c r="N3705" t="s">
        <v>83</v>
      </c>
      <c r="O3705" t="s">
        <v>53</v>
      </c>
      <c r="P3705" t="s">
        <v>26</v>
      </c>
      <c r="Q3705">
        <f>Sales_Data[[#This Row],[Quantity]]*Sales_Data[[#This Row],[Unit_Price]]</f>
        <v>2084.46</v>
      </c>
      <c r="R3705">
        <f>Sales_Data[[#This Row],[Gross_Sales]]*Sales_Data[[#This Row],[Discount]]</f>
        <v>208.44600000000003</v>
      </c>
      <c r="S3705">
        <f>Sales_Data[[#This Row],[Gross_Sales]]-Sales_Data[[#This Row],[Discount_Amount]]</f>
        <v>1876.0140000000001</v>
      </c>
      <c r="T3705">
        <f>Sales_Data[[#This Row],[Net Sales]]-Sales_Data[[#This Row],[Cost]]</f>
        <v>507.28400000000011</v>
      </c>
      <c r="U3705" s="2">
        <f>Sales_Data[[#This Row],[Profit]]/Sales_Data[[#This Row],[Net Sales]]</f>
        <v>0.27040523151746204</v>
      </c>
      <c r="V3705">
        <f>YEAR(Sales_Data[[#This Row],[Order_Date]])</f>
        <v>2025</v>
      </c>
      <c r="W3705" t="str">
        <f>TEXT(Sales_Data[[#This Row],[Order_Date]],"mmm")</f>
        <v>Dec</v>
      </c>
      <c r="X3705">
        <f>MONTH(Sales_Data[[#This Row],[Order_Date]])</f>
        <v>12</v>
      </c>
      <c r="Y3705" t="str">
        <f>"Q"&amp;ROUNDUP(MONTH(Sales_Data[[#This Row],[Order_Date]])/3,0)</f>
        <v>Q4</v>
      </c>
    </row>
    <row r="3706" spans="1:25" x14ac:dyDescent="0.3">
      <c r="A3706" t="s">
        <v>5378</v>
      </c>
      <c r="B3706" s="1">
        <v>45964</v>
      </c>
      <c r="C3706" t="s">
        <v>429</v>
      </c>
      <c r="D3706" t="s">
        <v>65</v>
      </c>
      <c r="E3706" t="s">
        <v>48</v>
      </c>
      <c r="F3706" t="s">
        <v>49</v>
      </c>
      <c r="G3706" t="s">
        <v>32</v>
      </c>
      <c r="H3706" t="s">
        <v>33</v>
      </c>
      <c r="I3706" t="s">
        <v>34</v>
      </c>
      <c r="J3706">
        <v>1</v>
      </c>
      <c r="K3706">
        <v>20917.46</v>
      </c>
      <c r="L3706">
        <v>0.2</v>
      </c>
      <c r="M3706">
        <v>13077.8</v>
      </c>
      <c r="N3706" t="s">
        <v>24</v>
      </c>
      <c r="O3706" t="s">
        <v>35</v>
      </c>
      <c r="P3706" t="s">
        <v>26</v>
      </c>
      <c r="Q3706">
        <f>Sales_Data[[#This Row],[Quantity]]*Sales_Data[[#This Row],[Unit_Price]]</f>
        <v>20917.46</v>
      </c>
      <c r="R3706">
        <f>Sales_Data[[#This Row],[Gross_Sales]]*Sales_Data[[#This Row],[Discount]]</f>
        <v>4183.4920000000002</v>
      </c>
      <c r="S3706">
        <f>Sales_Data[[#This Row],[Gross_Sales]]-Sales_Data[[#This Row],[Discount_Amount]]</f>
        <v>16733.968000000001</v>
      </c>
      <c r="T3706">
        <f>Sales_Data[[#This Row],[Net Sales]]-Sales_Data[[#This Row],[Cost]]</f>
        <v>3656.1680000000015</v>
      </c>
      <c r="U3706" s="2">
        <f>Sales_Data[[#This Row],[Profit]]/Sales_Data[[#This Row],[Net Sales]]</f>
        <v>0.21848780874924592</v>
      </c>
      <c r="V3706">
        <f>YEAR(Sales_Data[[#This Row],[Order_Date]])</f>
        <v>2025</v>
      </c>
      <c r="W3706" t="str">
        <f>TEXT(Sales_Data[[#This Row],[Order_Date]],"mmm")</f>
        <v>Nov</v>
      </c>
      <c r="X3706">
        <f>MONTH(Sales_Data[[#This Row],[Order_Date]])</f>
        <v>11</v>
      </c>
      <c r="Y3706" t="str">
        <f>"Q"&amp;ROUNDUP(MONTH(Sales_Data[[#This Row],[Order_Date]])/3,0)</f>
        <v>Q4</v>
      </c>
    </row>
    <row r="3707" spans="1:25" x14ac:dyDescent="0.3">
      <c r="A3707" t="s">
        <v>5379</v>
      </c>
      <c r="B3707" s="1">
        <v>45798</v>
      </c>
      <c r="C3707" t="s">
        <v>276</v>
      </c>
      <c r="D3707" t="s">
        <v>302</v>
      </c>
      <c r="E3707" t="s">
        <v>48</v>
      </c>
      <c r="F3707" t="s">
        <v>126</v>
      </c>
      <c r="G3707" t="s">
        <v>41</v>
      </c>
      <c r="H3707" t="s">
        <v>171</v>
      </c>
      <c r="I3707" t="s">
        <v>172</v>
      </c>
      <c r="J3707">
        <v>1</v>
      </c>
      <c r="K3707">
        <v>39267.910000000003</v>
      </c>
      <c r="L3707">
        <v>0.05</v>
      </c>
      <c r="M3707">
        <v>25083.27</v>
      </c>
      <c r="N3707" t="s">
        <v>52</v>
      </c>
      <c r="O3707" t="s">
        <v>25</v>
      </c>
      <c r="P3707" t="s">
        <v>71</v>
      </c>
      <c r="Q3707">
        <f>Sales_Data[[#This Row],[Quantity]]*Sales_Data[[#This Row],[Unit_Price]]</f>
        <v>39267.910000000003</v>
      </c>
      <c r="R3707">
        <f>Sales_Data[[#This Row],[Gross_Sales]]*Sales_Data[[#This Row],[Discount]]</f>
        <v>1963.3955000000003</v>
      </c>
      <c r="S3707">
        <f>Sales_Data[[#This Row],[Gross_Sales]]-Sales_Data[[#This Row],[Discount_Amount]]</f>
        <v>37304.514500000005</v>
      </c>
      <c r="T3707">
        <f>Sales_Data[[#This Row],[Net Sales]]-Sales_Data[[#This Row],[Cost]]</f>
        <v>12221.244500000004</v>
      </c>
      <c r="U3707" s="2">
        <f>Sales_Data[[#This Row],[Profit]]/Sales_Data[[#This Row],[Net Sales]]</f>
        <v>0.32760765456416818</v>
      </c>
      <c r="V3707">
        <f>YEAR(Sales_Data[[#This Row],[Order_Date]])</f>
        <v>2025</v>
      </c>
      <c r="W3707" t="str">
        <f>TEXT(Sales_Data[[#This Row],[Order_Date]],"mmm")</f>
        <v>May</v>
      </c>
      <c r="X3707">
        <f>MONTH(Sales_Data[[#This Row],[Order_Date]])</f>
        <v>5</v>
      </c>
      <c r="Y3707" t="str">
        <f>"Q"&amp;ROUNDUP(MONTH(Sales_Data[[#This Row],[Order_Date]])/3,0)</f>
        <v>Q2</v>
      </c>
    </row>
    <row r="3708" spans="1:25" x14ac:dyDescent="0.3">
      <c r="A3708" t="s">
        <v>5380</v>
      </c>
      <c r="B3708" s="1">
        <v>45740</v>
      </c>
      <c r="C3708" t="s">
        <v>3152</v>
      </c>
      <c r="D3708" t="s">
        <v>699</v>
      </c>
      <c r="E3708" t="s">
        <v>39</v>
      </c>
      <c r="F3708" t="s">
        <v>107</v>
      </c>
      <c r="G3708" t="s">
        <v>41</v>
      </c>
      <c r="H3708" t="s">
        <v>42</v>
      </c>
      <c r="I3708" t="s">
        <v>82</v>
      </c>
      <c r="J3708">
        <v>2</v>
      </c>
      <c r="K3708">
        <v>2595.3200000000002</v>
      </c>
      <c r="L3708">
        <v>0.05</v>
      </c>
      <c r="M3708">
        <v>3099.09</v>
      </c>
      <c r="N3708" t="s">
        <v>70</v>
      </c>
      <c r="O3708" t="s">
        <v>53</v>
      </c>
      <c r="P3708" t="s">
        <v>71</v>
      </c>
      <c r="Q3708">
        <f>Sales_Data[[#This Row],[Quantity]]*Sales_Data[[#This Row],[Unit_Price]]</f>
        <v>5190.6400000000003</v>
      </c>
      <c r="R3708">
        <f>Sales_Data[[#This Row],[Gross_Sales]]*Sales_Data[[#This Row],[Discount]]</f>
        <v>259.53200000000004</v>
      </c>
      <c r="S3708">
        <f>Sales_Data[[#This Row],[Gross_Sales]]-Sales_Data[[#This Row],[Discount_Amount]]</f>
        <v>4931.1080000000002</v>
      </c>
      <c r="T3708">
        <f>Sales_Data[[#This Row],[Net Sales]]-Sales_Data[[#This Row],[Cost]]</f>
        <v>1832.018</v>
      </c>
      <c r="U3708" s="2">
        <f>Sales_Data[[#This Row],[Profit]]/Sales_Data[[#This Row],[Net Sales]]</f>
        <v>0.37152258681010436</v>
      </c>
      <c r="V3708">
        <f>YEAR(Sales_Data[[#This Row],[Order_Date]])</f>
        <v>2025</v>
      </c>
      <c r="W3708" t="str">
        <f>TEXT(Sales_Data[[#This Row],[Order_Date]],"mmm")</f>
        <v>Mar</v>
      </c>
      <c r="X3708">
        <f>MONTH(Sales_Data[[#This Row],[Order_Date]])</f>
        <v>3</v>
      </c>
      <c r="Y3708" t="str">
        <f>"Q"&amp;ROUNDUP(MONTH(Sales_Data[[#This Row],[Order_Date]])/3,0)</f>
        <v>Q1</v>
      </c>
    </row>
    <row r="3709" spans="1:25" x14ac:dyDescent="0.3">
      <c r="A3709" t="s">
        <v>5381</v>
      </c>
      <c r="B3709" s="1">
        <v>45834</v>
      </c>
      <c r="C3709" t="s">
        <v>1431</v>
      </c>
      <c r="D3709" t="s">
        <v>131</v>
      </c>
      <c r="E3709" t="s">
        <v>39</v>
      </c>
      <c r="F3709" t="s">
        <v>202</v>
      </c>
      <c r="G3709" t="s">
        <v>21</v>
      </c>
      <c r="H3709" t="s">
        <v>297</v>
      </c>
      <c r="I3709" t="s">
        <v>297</v>
      </c>
      <c r="J3709">
        <v>2</v>
      </c>
      <c r="K3709">
        <v>5189.6000000000004</v>
      </c>
      <c r="L3709">
        <v>0</v>
      </c>
      <c r="M3709">
        <v>8959.64</v>
      </c>
      <c r="N3709" t="s">
        <v>52</v>
      </c>
      <c r="O3709" t="s">
        <v>35</v>
      </c>
      <c r="P3709" t="s">
        <v>44</v>
      </c>
      <c r="Q3709">
        <f>Sales_Data[[#This Row],[Quantity]]*Sales_Data[[#This Row],[Unit_Price]]</f>
        <v>10379.200000000001</v>
      </c>
      <c r="R3709">
        <f>Sales_Data[[#This Row],[Gross_Sales]]*Sales_Data[[#This Row],[Discount]]</f>
        <v>0</v>
      </c>
      <c r="S3709">
        <f>Sales_Data[[#This Row],[Gross_Sales]]-Sales_Data[[#This Row],[Discount_Amount]]</f>
        <v>10379.200000000001</v>
      </c>
      <c r="T3709">
        <f>Sales_Data[[#This Row],[Net Sales]]-Sales_Data[[#This Row],[Cost]]</f>
        <v>1419.5600000000013</v>
      </c>
      <c r="U3709" s="2">
        <f>Sales_Data[[#This Row],[Profit]]/Sales_Data[[#This Row],[Net Sales]]</f>
        <v>0.1367696932326192</v>
      </c>
      <c r="V3709">
        <f>YEAR(Sales_Data[[#This Row],[Order_Date]])</f>
        <v>2025</v>
      </c>
      <c r="W3709" t="str">
        <f>TEXT(Sales_Data[[#This Row],[Order_Date]],"mmm")</f>
        <v>Jun</v>
      </c>
      <c r="X3709">
        <f>MONTH(Sales_Data[[#This Row],[Order_Date]])</f>
        <v>6</v>
      </c>
      <c r="Y3709" t="str">
        <f>"Q"&amp;ROUNDUP(MONTH(Sales_Data[[#This Row],[Order_Date]])/3,0)</f>
        <v>Q2</v>
      </c>
    </row>
    <row r="3710" spans="1:25" x14ac:dyDescent="0.3">
      <c r="A3710" t="s">
        <v>5382</v>
      </c>
      <c r="B3710" s="1">
        <v>45855</v>
      </c>
      <c r="C3710" t="s">
        <v>4626</v>
      </c>
      <c r="D3710" t="s">
        <v>427</v>
      </c>
      <c r="E3710" t="s">
        <v>48</v>
      </c>
      <c r="F3710" t="s">
        <v>126</v>
      </c>
      <c r="G3710" t="s">
        <v>21</v>
      </c>
      <c r="H3710" t="s">
        <v>127</v>
      </c>
      <c r="I3710" t="s">
        <v>342</v>
      </c>
      <c r="J3710">
        <v>2</v>
      </c>
      <c r="K3710">
        <v>38316.480000000003</v>
      </c>
      <c r="L3710">
        <v>0.05</v>
      </c>
      <c r="M3710">
        <v>48056.34</v>
      </c>
      <c r="N3710" t="s">
        <v>109</v>
      </c>
      <c r="O3710" t="s">
        <v>35</v>
      </c>
      <c r="P3710" t="s">
        <v>44</v>
      </c>
      <c r="Q3710">
        <f>Sales_Data[[#This Row],[Quantity]]*Sales_Data[[#This Row],[Unit_Price]]</f>
        <v>76632.960000000006</v>
      </c>
      <c r="R3710">
        <f>Sales_Data[[#This Row],[Gross_Sales]]*Sales_Data[[#This Row],[Discount]]</f>
        <v>3831.6480000000006</v>
      </c>
      <c r="S3710">
        <f>Sales_Data[[#This Row],[Gross_Sales]]-Sales_Data[[#This Row],[Discount_Amount]]</f>
        <v>72801.312000000005</v>
      </c>
      <c r="T3710">
        <f>Sales_Data[[#This Row],[Net Sales]]-Sales_Data[[#This Row],[Cost]]</f>
        <v>24744.972000000009</v>
      </c>
      <c r="U3710" s="2">
        <f>Sales_Data[[#This Row],[Profit]]/Sales_Data[[#This Row],[Net Sales]]</f>
        <v>0.33989733591614402</v>
      </c>
      <c r="V3710">
        <f>YEAR(Sales_Data[[#This Row],[Order_Date]])</f>
        <v>2025</v>
      </c>
      <c r="W3710" t="str">
        <f>TEXT(Sales_Data[[#This Row],[Order_Date]],"mmm")</f>
        <v>Jul</v>
      </c>
      <c r="X3710">
        <f>MONTH(Sales_Data[[#This Row],[Order_Date]])</f>
        <v>7</v>
      </c>
      <c r="Y3710" t="str">
        <f>"Q"&amp;ROUNDUP(MONTH(Sales_Data[[#This Row],[Order_Date]])/3,0)</f>
        <v>Q3</v>
      </c>
    </row>
    <row r="3711" spans="1:25" x14ac:dyDescent="0.3">
      <c r="A3711" t="s">
        <v>5383</v>
      </c>
      <c r="B3711" s="1">
        <v>45769</v>
      </c>
      <c r="C3711" t="s">
        <v>3466</v>
      </c>
      <c r="D3711" t="s">
        <v>596</v>
      </c>
      <c r="E3711" t="s">
        <v>48</v>
      </c>
      <c r="F3711" t="s">
        <v>164</v>
      </c>
      <c r="G3711" t="s">
        <v>75</v>
      </c>
      <c r="H3711" t="s">
        <v>76</v>
      </c>
      <c r="I3711" t="s">
        <v>77</v>
      </c>
      <c r="J3711">
        <v>3</v>
      </c>
      <c r="K3711">
        <v>10752.37</v>
      </c>
      <c r="L3711">
        <v>0</v>
      </c>
      <c r="M3711">
        <v>24308.31</v>
      </c>
      <c r="N3711" t="s">
        <v>70</v>
      </c>
      <c r="O3711" t="s">
        <v>35</v>
      </c>
      <c r="P3711" t="s">
        <v>71</v>
      </c>
      <c r="Q3711">
        <f>Sales_Data[[#This Row],[Quantity]]*Sales_Data[[#This Row],[Unit_Price]]</f>
        <v>32257.11</v>
      </c>
      <c r="R3711">
        <f>Sales_Data[[#This Row],[Gross_Sales]]*Sales_Data[[#This Row],[Discount]]</f>
        <v>0</v>
      </c>
      <c r="S3711">
        <f>Sales_Data[[#This Row],[Gross_Sales]]-Sales_Data[[#This Row],[Discount_Amount]]</f>
        <v>32257.11</v>
      </c>
      <c r="T3711">
        <f>Sales_Data[[#This Row],[Net Sales]]-Sales_Data[[#This Row],[Cost]]</f>
        <v>7948.7999999999993</v>
      </c>
      <c r="U3711" s="2">
        <f>Sales_Data[[#This Row],[Profit]]/Sales_Data[[#This Row],[Net Sales]]</f>
        <v>0.24642009157050954</v>
      </c>
      <c r="V3711">
        <f>YEAR(Sales_Data[[#This Row],[Order_Date]])</f>
        <v>2025</v>
      </c>
      <c r="W3711" t="str">
        <f>TEXT(Sales_Data[[#This Row],[Order_Date]],"mmm")</f>
        <v>Apr</v>
      </c>
      <c r="X3711">
        <f>MONTH(Sales_Data[[#This Row],[Order_Date]])</f>
        <v>4</v>
      </c>
      <c r="Y3711" t="str">
        <f>"Q"&amp;ROUNDUP(MONTH(Sales_Data[[#This Row],[Order_Date]])/3,0)</f>
        <v>Q2</v>
      </c>
    </row>
    <row r="3712" spans="1:25" x14ac:dyDescent="0.3">
      <c r="A3712" t="s">
        <v>5384</v>
      </c>
      <c r="B3712" s="1">
        <v>45713</v>
      </c>
      <c r="C3712" t="s">
        <v>634</v>
      </c>
      <c r="D3712" t="s">
        <v>511</v>
      </c>
      <c r="E3712" t="s">
        <v>30</v>
      </c>
      <c r="F3712" t="s">
        <v>101</v>
      </c>
      <c r="G3712" t="s">
        <v>21</v>
      </c>
      <c r="H3712" t="s">
        <v>22</v>
      </c>
      <c r="I3712" t="s">
        <v>62</v>
      </c>
      <c r="J3712">
        <v>1</v>
      </c>
      <c r="K3712">
        <v>1723.78</v>
      </c>
      <c r="L3712">
        <v>0.05</v>
      </c>
      <c r="M3712">
        <v>1051.58</v>
      </c>
      <c r="N3712" t="s">
        <v>52</v>
      </c>
      <c r="O3712" t="s">
        <v>25</v>
      </c>
      <c r="P3712" t="s">
        <v>44</v>
      </c>
      <c r="Q3712">
        <f>Sales_Data[[#This Row],[Quantity]]*Sales_Data[[#This Row],[Unit_Price]]</f>
        <v>1723.78</v>
      </c>
      <c r="R3712">
        <f>Sales_Data[[#This Row],[Gross_Sales]]*Sales_Data[[#This Row],[Discount]]</f>
        <v>86.189000000000007</v>
      </c>
      <c r="S3712">
        <f>Sales_Data[[#This Row],[Gross_Sales]]-Sales_Data[[#This Row],[Discount_Amount]]</f>
        <v>1637.5909999999999</v>
      </c>
      <c r="T3712">
        <f>Sales_Data[[#This Row],[Net Sales]]-Sales_Data[[#This Row],[Cost]]</f>
        <v>586.01099999999997</v>
      </c>
      <c r="U3712" s="2">
        <f>Sales_Data[[#This Row],[Profit]]/Sales_Data[[#This Row],[Net Sales]]</f>
        <v>0.35784942638302236</v>
      </c>
      <c r="V3712">
        <f>YEAR(Sales_Data[[#This Row],[Order_Date]])</f>
        <v>2025</v>
      </c>
      <c r="W3712" t="str">
        <f>TEXT(Sales_Data[[#This Row],[Order_Date]],"mmm")</f>
        <v>Feb</v>
      </c>
      <c r="X3712">
        <f>MONTH(Sales_Data[[#This Row],[Order_Date]])</f>
        <v>2</v>
      </c>
      <c r="Y3712" t="str">
        <f>"Q"&amp;ROUNDUP(MONTH(Sales_Data[[#This Row],[Order_Date]])/3,0)</f>
        <v>Q1</v>
      </c>
    </row>
    <row r="3713" spans="1:25" x14ac:dyDescent="0.3">
      <c r="A3713" t="s">
        <v>5385</v>
      </c>
      <c r="B3713" s="1">
        <v>45836</v>
      </c>
      <c r="C3713" t="s">
        <v>4583</v>
      </c>
      <c r="D3713" t="s">
        <v>615</v>
      </c>
      <c r="E3713" t="s">
        <v>30</v>
      </c>
      <c r="F3713" t="s">
        <v>101</v>
      </c>
      <c r="G3713" t="s">
        <v>41</v>
      </c>
      <c r="H3713" t="s">
        <v>171</v>
      </c>
      <c r="I3713" t="s">
        <v>191</v>
      </c>
      <c r="J3713">
        <v>2</v>
      </c>
      <c r="K3713">
        <v>1301.8800000000001</v>
      </c>
      <c r="L3713">
        <v>0.05</v>
      </c>
      <c r="M3713">
        <v>2084</v>
      </c>
      <c r="N3713" t="s">
        <v>52</v>
      </c>
      <c r="O3713" t="s">
        <v>35</v>
      </c>
      <c r="P3713" t="s">
        <v>71</v>
      </c>
      <c r="Q3713">
        <f>Sales_Data[[#This Row],[Quantity]]*Sales_Data[[#This Row],[Unit_Price]]</f>
        <v>2603.7600000000002</v>
      </c>
      <c r="R3713">
        <f>Sales_Data[[#This Row],[Gross_Sales]]*Sales_Data[[#This Row],[Discount]]</f>
        <v>130.18800000000002</v>
      </c>
      <c r="S3713">
        <f>Sales_Data[[#This Row],[Gross_Sales]]-Sales_Data[[#This Row],[Discount_Amount]]</f>
        <v>2473.5720000000001</v>
      </c>
      <c r="T3713">
        <f>Sales_Data[[#This Row],[Net Sales]]-Sales_Data[[#This Row],[Cost]]</f>
        <v>389.57200000000012</v>
      </c>
      <c r="U3713" s="2">
        <f>Sales_Data[[#This Row],[Profit]]/Sales_Data[[#This Row],[Net Sales]]</f>
        <v>0.15749369737367666</v>
      </c>
      <c r="V3713">
        <f>YEAR(Sales_Data[[#This Row],[Order_Date]])</f>
        <v>2025</v>
      </c>
      <c r="W3713" t="str">
        <f>TEXT(Sales_Data[[#This Row],[Order_Date]],"mmm")</f>
        <v>Jun</v>
      </c>
      <c r="X3713">
        <f>MONTH(Sales_Data[[#This Row],[Order_Date]])</f>
        <v>6</v>
      </c>
      <c r="Y3713" t="str">
        <f>"Q"&amp;ROUNDUP(MONTH(Sales_Data[[#This Row],[Order_Date]])/3,0)</f>
        <v>Q2</v>
      </c>
    </row>
    <row r="3714" spans="1:25" x14ac:dyDescent="0.3">
      <c r="A3714" t="s">
        <v>5386</v>
      </c>
      <c r="B3714" s="1">
        <v>45843</v>
      </c>
      <c r="C3714" t="s">
        <v>5387</v>
      </c>
      <c r="D3714" t="s">
        <v>302</v>
      </c>
      <c r="E3714" t="s">
        <v>48</v>
      </c>
      <c r="F3714" t="s">
        <v>152</v>
      </c>
      <c r="G3714" t="s">
        <v>67</v>
      </c>
      <c r="H3714" t="s">
        <v>88</v>
      </c>
      <c r="I3714" t="s">
        <v>89</v>
      </c>
      <c r="J3714">
        <v>1</v>
      </c>
      <c r="K3714">
        <v>26284.89</v>
      </c>
      <c r="L3714">
        <v>0.2</v>
      </c>
      <c r="M3714">
        <v>17255.189999999999</v>
      </c>
      <c r="N3714" t="s">
        <v>52</v>
      </c>
      <c r="O3714" t="s">
        <v>25</v>
      </c>
      <c r="P3714" t="s">
        <v>71</v>
      </c>
      <c r="Q3714">
        <f>Sales_Data[[#This Row],[Quantity]]*Sales_Data[[#This Row],[Unit_Price]]</f>
        <v>26284.89</v>
      </c>
      <c r="R3714">
        <f>Sales_Data[[#This Row],[Gross_Sales]]*Sales_Data[[#This Row],[Discount]]</f>
        <v>5256.9780000000001</v>
      </c>
      <c r="S3714">
        <f>Sales_Data[[#This Row],[Gross_Sales]]-Sales_Data[[#This Row],[Discount_Amount]]</f>
        <v>21027.912</v>
      </c>
      <c r="T3714">
        <f>Sales_Data[[#This Row],[Net Sales]]-Sales_Data[[#This Row],[Cost]]</f>
        <v>3772.7220000000016</v>
      </c>
      <c r="U3714" s="2">
        <f>Sales_Data[[#This Row],[Profit]]/Sales_Data[[#This Row],[Net Sales]]</f>
        <v>0.17941496045827096</v>
      </c>
      <c r="V3714">
        <f>YEAR(Sales_Data[[#This Row],[Order_Date]])</f>
        <v>2025</v>
      </c>
      <c r="W3714" t="str">
        <f>TEXT(Sales_Data[[#This Row],[Order_Date]],"mmm")</f>
        <v>Jul</v>
      </c>
      <c r="X3714">
        <f>MONTH(Sales_Data[[#This Row],[Order_Date]])</f>
        <v>7</v>
      </c>
      <c r="Y3714" t="str">
        <f>"Q"&amp;ROUNDUP(MONTH(Sales_Data[[#This Row],[Order_Date]])/3,0)</f>
        <v>Q3</v>
      </c>
    </row>
    <row r="3715" spans="1:25" x14ac:dyDescent="0.3">
      <c r="A3715" t="s">
        <v>5388</v>
      </c>
      <c r="B3715" s="1">
        <v>45875</v>
      </c>
      <c r="C3715" t="s">
        <v>1880</v>
      </c>
      <c r="D3715" t="s">
        <v>327</v>
      </c>
      <c r="E3715" t="s">
        <v>39</v>
      </c>
      <c r="F3715" t="s">
        <v>96</v>
      </c>
      <c r="G3715" t="s">
        <v>67</v>
      </c>
      <c r="H3715" t="s">
        <v>121</v>
      </c>
      <c r="I3715" t="s">
        <v>122</v>
      </c>
      <c r="J3715">
        <v>3</v>
      </c>
      <c r="K3715">
        <v>3805.49</v>
      </c>
      <c r="L3715">
        <v>0.2</v>
      </c>
      <c r="M3715">
        <v>6121.84</v>
      </c>
      <c r="N3715" t="s">
        <v>24</v>
      </c>
      <c r="O3715" t="s">
        <v>35</v>
      </c>
      <c r="P3715" t="s">
        <v>26</v>
      </c>
      <c r="Q3715">
        <f>Sales_Data[[#This Row],[Quantity]]*Sales_Data[[#This Row],[Unit_Price]]</f>
        <v>11416.47</v>
      </c>
      <c r="R3715">
        <f>Sales_Data[[#This Row],[Gross_Sales]]*Sales_Data[[#This Row],[Discount]]</f>
        <v>2283.2939999999999</v>
      </c>
      <c r="S3715">
        <f>Sales_Data[[#This Row],[Gross_Sales]]-Sales_Data[[#This Row],[Discount_Amount]]</f>
        <v>9133.1759999999995</v>
      </c>
      <c r="T3715">
        <f>Sales_Data[[#This Row],[Net Sales]]-Sales_Data[[#This Row],[Cost]]</f>
        <v>3011.3359999999993</v>
      </c>
      <c r="U3715" s="2">
        <f>Sales_Data[[#This Row],[Profit]]/Sales_Data[[#This Row],[Net Sales]]</f>
        <v>0.32971400091271641</v>
      </c>
      <c r="V3715">
        <f>YEAR(Sales_Data[[#This Row],[Order_Date]])</f>
        <v>2025</v>
      </c>
      <c r="W3715" t="str">
        <f>TEXT(Sales_Data[[#This Row],[Order_Date]],"mmm")</f>
        <v>Aug</v>
      </c>
      <c r="X3715">
        <f>MONTH(Sales_Data[[#This Row],[Order_Date]])</f>
        <v>8</v>
      </c>
      <c r="Y3715" t="str">
        <f>"Q"&amp;ROUNDUP(MONTH(Sales_Data[[#This Row],[Order_Date]])/3,0)</f>
        <v>Q3</v>
      </c>
    </row>
    <row r="3716" spans="1:25" x14ac:dyDescent="0.3">
      <c r="A3716" t="s">
        <v>5389</v>
      </c>
      <c r="B3716" s="1">
        <v>45973</v>
      </c>
      <c r="C3716" t="s">
        <v>5390</v>
      </c>
      <c r="D3716" t="s">
        <v>307</v>
      </c>
      <c r="E3716" t="s">
        <v>19</v>
      </c>
      <c r="F3716" t="s">
        <v>113</v>
      </c>
      <c r="G3716" t="s">
        <v>21</v>
      </c>
      <c r="H3716" t="s">
        <v>230</v>
      </c>
      <c r="I3716" t="s">
        <v>231</v>
      </c>
      <c r="J3716">
        <v>1</v>
      </c>
      <c r="K3716">
        <v>9467</v>
      </c>
      <c r="L3716">
        <v>0.1</v>
      </c>
      <c r="M3716">
        <v>7085.33</v>
      </c>
      <c r="N3716" t="s">
        <v>52</v>
      </c>
      <c r="O3716" t="s">
        <v>53</v>
      </c>
      <c r="P3716" t="s">
        <v>71</v>
      </c>
      <c r="Q3716">
        <f>Sales_Data[[#This Row],[Quantity]]*Sales_Data[[#This Row],[Unit_Price]]</f>
        <v>9467</v>
      </c>
      <c r="R3716">
        <f>Sales_Data[[#This Row],[Gross_Sales]]*Sales_Data[[#This Row],[Discount]]</f>
        <v>946.7</v>
      </c>
      <c r="S3716">
        <f>Sales_Data[[#This Row],[Gross_Sales]]-Sales_Data[[#This Row],[Discount_Amount]]</f>
        <v>8520.2999999999993</v>
      </c>
      <c r="T3716">
        <f>Sales_Data[[#This Row],[Net Sales]]-Sales_Data[[#This Row],[Cost]]</f>
        <v>1434.9699999999993</v>
      </c>
      <c r="U3716" s="2">
        <f>Sales_Data[[#This Row],[Profit]]/Sales_Data[[#This Row],[Net Sales]]</f>
        <v>0.16841777871671179</v>
      </c>
      <c r="V3716">
        <f>YEAR(Sales_Data[[#This Row],[Order_Date]])</f>
        <v>2025</v>
      </c>
      <c r="W3716" t="str">
        <f>TEXT(Sales_Data[[#This Row],[Order_Date]],"mmm")</f>
        <v>Nov</v>
      </c>
      <c r="X3716">
        <f>MONTH(Sales_Data[[#This Row],[Order_Date]])</f>
        <v>11</v>
      </c>
      <c r="Y3716" t="str">
        <f>"Q"&amp;ROUNDUP(MONTH(Sales_Data[[#This Row],[Order_Date]])/3,0)</f>
        <v>Q4</v>
      </c>
    </row>
    <row r="3717" spans="1:25" x14ac:dyDescent="0.3">
      <c r="A3717" t="s">
        <v>5391</v>
      </c>
      <c r="B3717" s="1">
        <v>45874</v>
      </c>
      <c r="C3717" t="s">
        <v>839</v>
      </c>
      <c r="D3717" t="s">
        <v>47</v>
      </c>
      <c r="E3717" t="s">
        <v>39</v>
      </c>
      <c r="F3717" t="s">
        <v>96</v>
      </c>
      <c r="G3717" t="s">
        <v>32</v>
      </c>
      <c r="H3717" t="s">
        <v>33</v>
      </c>
      <c r="I3717" t="s">
        <v>34</v>
      </c>
      <c r="J3717">
        <v>1</v>
      </c>
      <c r="K3717">
        <v>5379.86</v>
      </c>
      <c r="L3717">
        <v>0.05</v>
      </c>
      <c r="M3717">
        <v>3622.25</v>
      </c>
      <c r="N3717" t="s">
        <v>109</v>
      </c>
      <c r="O3717" t="s">
        <v>35</v>
      </c>
      <c r="P3717" t="s">
        <v>26</v>
      </c>
      <c r="Q3717">
        <f>Sales_Data[[#This Row],[Quantity]]*Sales_Data[[#This Row],[Unit_Price]]</f>
        <v>5379.86</v>
      </c>
      <c r="R3717">
        <f>Sales_Data[[#This Row],[Gross_Sales]]*Sales_Data[[#This Row],[Discount]]</f>
        <v>268.99299999999999</v>
      </c>
      <c r="S3717">
        <f>Sales_Data[[#This Row],[Gross_Sales]]-Sales_Data[[#This Row],[Discount_Amount]]</f>
        <v>5110.8669999999993</v>
      </c>
      <c r="T3717">
        <f>Sales_Data[[#This Row],[Net Sales]]-Sales_Data[[#This Row],[Cost]]</f>
        <v>1488.6169999999993</v>
      </c>
      <c r="U3717" s="2">
        <f>Sales_Data[[#This Row],[Profit]]/Sales_Data[[#This Row],[Net Sales]]</f>
        <v>0.29126506324660756</v>
      </c>
      <c r="V3717">
        <f>YEAR(Sales_Data[[#This Row],[Order_Date]])</f>
        <v>2025</v>
      </c>
      <c r="W3717" t="str">
        <f>TEXT(Sales_Data[[#This Row],[Order_Date]],"mmm")</f>
        <v>Aug</v>
      </c>
      <c r="X3717">
        <f>MONTH(Sales_Data[[#This Row],[Order_Date]])</f>
        <v>8</v>
      </c>
      <c r="Y3717" t="str">
        <f>"Q"&amp;ROUNDUP(MONTH(Sales_Data[[#This Row],[Order_Date]])/3,0)</f>
        <v>Q3</v>
      </c>
    </row>
    <row r="3718" spans="1:25" x14ac:dyDescent="0.3">
      <c r="A3718" t="s">
        <v>5392</v>
      </c>
      <c r="B3718" s="1">
        <v>45777</v>
      </c>
      <c r="C3718" t="s">
        <v>5393</v>
      </c>
      <c r="D3718" t="s">
        <v>290</v>
      </c>
      <c r="E3718" t="s">
        <v>119</v>
      </c>
      <c r="F3718" t="s">
        <v>184</v>
      </c>
      <c r="G3718" t="s">
        <v>32</v>
      </c>
      <c r="H3718" t="s">
        <v>50</v>
      </c>
      <c r="I3718" t="s">
        <v>51</v>
      </c>
      <c r="J3718">
        <v>3</v>
      </c>
      <c r="K3718">
        <v>2107.96</v>
      </c>
      <c r="L3718">
        <v>0.15</v>
      </c>
      <c r="M3718">
        <v>4505.5</v>
      </c>
      <c r="N3718" t="s">
        <v>52</v>
      </c>
      <c r="O3718" t="s">
        <v>35</v>
      </c>
      <c r="P3718" t="s">
        <v>44</v>
      </c>
      <c r="Q3718">
        <f>Sales_Data[[#This Row],[Quantity]]*Sales_Data[[#This Row],[Unit_Price]]</f>
        <v>6323.88</v>
      </c>
      <c r="R3718">
        <f>Sales_Data[[#This Row],[Gross_Sales]]*Sales_Data[[#This Row],[Discount]]</f>
        <v>948.58199999999999</v>
      </c>
      <c r="S3718">
        <f>Sales_Data[[#This Row],[Gross_Sales]]-Sales_Data[[#This Row],[Discount_Amount]]</f>
        <v>5375.2979999999998</v>
      </c>
      <c r="T3718">
        <f>Sales_Data[[#This Row],[Net Sales]]-Sales_Data[[#This Row],[Cost]]</f>
        <v>869.79799999999977</v>
      </c>
      <c r="U3718" s="2">
        <f>Sales_Data[[#This Row],[Profit]]/Sales_Data[[#This Row],[Net Sales]]</f>
        <v>0.16181391245657448</v>
      </c>
      <c r="V3718">
        <f>YEAR(Sales_Data[[#This Row],[Order_Date]])</f>
        <v>2025</v>
      </c>
      <c r="W3718" t="str">
        <f>TEXT(Sales_Data[[#This Row],[Order_Date]],"mmm")</f>
        <v>Apr</v>
      </c>
      <c r="X3718">
        <f>MONTH(Sales_Data[[#This Row],[Order_Date]])</f>
        <v>4</v>
      </c>
      <c r="Y3718" t="str">
        <f>"Q"&amp;ROUNDUP(MONTH(Sales_Data[[#This Row],[Order_Date]])/3,0)</f>
        <v>Q2</v>
      </c>
    </row>
    <row r="3719" spans="1:25" x14ac:dyDescent="0.3">
      <c r="A3719" t="s">
        <v>5394</v>
      </c>
      <c r="B3719" s="1">
        <v>45832</v>
      </c>
      <c r="C3719" t="s">
        <v>5395</v>
      </c>
      <c r="D3719" t="s">
        <v>723</v>
      </c>
      <c r="E3719" t="s">
        <v>48</v>
      </c>
      <c r="F3719" t="s">
        <v>152</v>
      </c>
      <c r="G3719" t="s">
        <v>21</v>
      </c>
      <c r="H3719" t="s">
        <v>127</v>
      </c>
      <c r="I3719" t="s">
        <v>128</v>
      </c>
      <c r="J3719">
        <v>1</v>
      </c>
      <c r="K3719">
        <v>61601.02</v>
      </c>
      <c r="L3719">
        <v>0.15</v>
      </c>
      <c r="M3719">
        <v>35876.550000000003</v>
      </c>
      <c r="N3719" t="s">
        <v>109</v>
      </c>
      <c r="O3719" t="s">
        <v>25</v>
      </c>
      <c r="P3719" t="s">
        <v>44</v>
      </c>
      <c r="Q3719">
        <f>Sales_Data[[#This Row],[Quantity]]*Sales_Data[[#This Row],[Unit_Price]]</f>
        <v>61601.02</v>
      </c>
      <c r="R3719">
        <f>Sales_Data[[#This Row],[Gross_Sales]]*Sales_Data[[#This Row],[Discount]]</f>
        <v>9240.1529999999984</v>
      </c>
      <c r="S3719">
        <f>Sales_Data[[#This Row],[Gross_Sales]]-Sales_Data[[#This Row],[Discount_Amount]]</f>
        <v>52360.866999999998</v>
      </c>
      <c r="T3719">
        <f>Sales_Data[[#This Row],[Net Sales]]-Sales_Data[[#This Row],[Cost]]</f>
        <v>16484.316999999995</v>
      </c>
      <c r="U3719" s="2">
        <f>Sales_Data[[#This Row],[Profit]]/Sales_Data[[#This Row],[Net Sales]]</f>
        <v>0.31482131493353605</v>
      </c>
      <c r="V3719">
        <f>YEAR(Sales_Data[[#This Row],[Order_Date]])</f>
        <v>2025</v>
      </c>
      <c r="W3719" t="str">
        <f>TEXT(Sales_Data[[#This Row],[Order_Date]],"mmm")</f>
        <v>Jun</v>
      </c>
      <c r="X3719">
        <f>MONTH(Sales_Data[[#This Row],[Order_Date]])</f>
        <v>6</v>
      </c>
      <c r="Y3719" t="str">
        <f>"Q"&amp;ROUNDUP(MONTH(Sales_Data[[#This Row],[Order_Date]])/3,0)</f>
        <v>Q2</v>
      </c>
    </row>
    <row r="3720" spans="1:25" x14ac:dyDescent="0.3">
      <c r="A3720" t="s">
        <v>5396</v>
      </c>
      <c r="B3720" s="1">
        <v>45680</v>
      </c>
      <c r="C3720" t="s">
        <v>1375</v>
      </c>
      <c r="D3720" t="s">
        <v>447</v>
      </c>
      <c r="E3720" t="s">
        <v>30</v>
      </c>
      <c r="F3720" t="s">
        <v>87</v>
      </c>
      <c r="G3720" t="s">
        <v>67</v>
      </c>
      <c r="H3720" t="s">
        <v>88</v>
      </c>
      <c r="I3720" t="s">
        <v>157</v>
      </c>
      <c r="J3720">
        <v>2</v>
      </c>
      <c r="K3720">
        <v>1878.51</v>
      </c>
      <c r="L3720">
        <v>0.15</v>
      </c>
      <c r="M3720">
        <v>2371.5100000000002</v>
      </c>
      <c r="N3720" t="s">
        <v>109</v>
      </c>
      <c r="O3720" t="s">
        <v>53</v>
      </c>
      <c r="P3720" t="s">
        <v>71</v>
      </c>
      <c r="Q3720">
        <f>Sales_Data[[#This Row],[Quantity]]*Sales_Data[[#This Row],[Unit_Price]]</f>
        <v>3757.02</v>
      </c>
      <c r="R3720">
        <f>Sales_Data[[#This Row],[Gross_Sales]]*Sales_Data[[#This Row],[Discount]]</f>
        <v>563.553</v>
      </c>
      <c r="S3720">
        <f>Sales_Data[[#This Row],[Gross_Sales]]-Sales_Data[[#This Row],[Discount_Amount]]</f>
        <v>3193.4670000000001</v>
      </c>
      <c r="T3720">
        <f>Sales_Data[[#This Row],[Net Sales]]-Sales_Data[[#This Row],[Cost]]</f>
        <v>821.95699999999988</v>
      </c>
      <c r="U3720" s="2">
        <f>Sales_Data[[#This Row],[Profit]]/Sales_Data[[#This Row],[Net Sales]]</f>
        <v>0.25738703421704368</v>
      </c>
      <c r="V3720">
        <f>YEAR(Sales_Data[[#This Row],[Order_Date]])</f>
        <v>2025</v>
      </c>
      <c r="W3720" t="str">
        <f>TEXT(Sales_Data[[#This Row],[Order_Date]],"mmm")</f>
        <v>Jan</v>
      </c>
      <c r="X3720">
        <f>MONTH(Sales_Data[[#This Row],[Order_Date]])</f>
        <v>1</v>
      </c>
      <c r="Y3720" t="str">
        <f>"Q"&amp;ROUNDUP(MONTH(Sales_Data[[#This Row],[Order_Date]])/3,0)</f>
        <v>Q1</v>
      </c>
    </row>
    <row r="3721" spans="1:25" x14ac:dyDescent="0.3">
      <c r="A3721" t="s">
        <v>5397</v>
      </c>
      <c r="B3721" s="1">
        <v>45870</v>
      </c>
      <c r="C3721" t="s">
        <v>2841</v>
      </c>
      <c r="D3721" t="s">
        <v>160</v>
      </c>
      <c r="E3721" t="s">
        <v>19</v>
      </c>
      <c r="F3721" t="s">
        <v>57</v>
      </c>
      <c r="G3721" t="s">
        <v>67</v>
      </c>
      <c r="H3721" t="s">
        <v>68</v>
      </c>
      <c r="I3721" t="s">
        <v>97</v>
      </c>
      <c r="J3721">
        <v>5</v>
      </c>
      <c r="K3721">
        <v>5894.31</v>
      </c>
      <c r="L3721">
        <v>0.1</v>
      </c>
      <c r="M3721">
        <v>18248.68</v>
      </c>
      <c r="N3721" t="s">
        <v>83</v>
      </c>
      <c r="O3721" t="s">
        <v>25</v>
      </c>
      <c r="P3721" t="s">
        <v>44</v>
      </c>
      <c r="Q3721">
        <f>Sales_Data[[#This Row],[Quantity]]*Sales_Data[[#This Row],[Unit_Price]]</f>
        <v>29471.550000000003</v>
      </c>
      <c r="R3721">
        <f>Sales_Data[[#This Row],[Gross_Sales]]*Sales_Data[[#This Row],[Discount]]</f>
        <v>2947.1550000000007</v>
      </c>
      <c r="S3721">
        <f>Sales_Data[[#This Row],[Gross_Sales]]-Sales_Data[[#This Row],[Discount_Amount]]</f>
        <v>26524.395000000004</v>
      </c>
      <c r="T3721">
        <f>Sales_Data[[#This Row],[Net Sales]]-Sales_Data[[#This Row],[Cost]]</f>
        <v>8275.7150000000038</v>
      </c>
      <c r="U3721" s="2">
        <f>Sales_Data[[#This Row],[Profit]]/Sales_Data[[#This Row],[Net Sales]]</f>
        <v>0.31200391187056303</v>
      </c>
      <c r="V3721">
        <f>YEAR(Sales_Data[[#This Row],[Order_Date]])</f>
        <v>2025</v>
      </c>
      <c r="W3721" t="str">
        <f>TEXT(Sales_Data[[#This Row],[Order_Date]],"mmm")</f>
        <v>Aug</v>
      </c>
      <c r="X3721">
        <f>MONTH(Sales_Data[[#This Row],[Order_Date]])</f>
        <v>8</v>
      </c>
      <c r="Y3721" t="str">
        <f>"Q"&amp;ROUNDUP(MONTH(Sales_Data[[#This Row],[Order_Date]])/3,0)</f>
        <v>Q3</v>
      </c>
    </row>
    <row r="3722" spans="1:25" x14ac:dyDescent="0.3">
      <c r="A3722" t="s">
        <v>5398</v>
      </c>
      <c r="B3722" s="1">
        <v>45892</v>
      </c>
      <c r="C3722" t="s">
        <v>1038</v>
      </c>
      <c r="D3722" t="s">
        <v>414</v>
      </c>
      <c r="E3722" t="s">
        <v>39</v>
      </c>
      <c r="F3722" t="s">
        <v>96</v>
      </c>
      <c r="G3722" t="s">
        <v>67</v>
      </c>
      <c r="H3722" t="s">
        <v>68</v>
      </c>
      <c r="I3722" t="s">
        <v>69</v>
      </c>
      <c r="J3722">
        <v>2</v>
      </c>
      <c r="K3722">
        <v>4922.18</v>
      </c>
      <c r="L3722">
        <v>0</v>
      </c>
      <c r="M3722">
        <v>7818.18</v>
      </c>
      <c r="N3722" t="s">
        <v>70</v>
      </c>
      <c r="O3722" t="s">
        <v>25</v>
      </c>
      <c r="P3722" t="s">
        <v>71</v>
      </c>
      <c r="Q3722">
        <f>Sales_Data[[#This Row],[Quantity]]*Sales_Data[[#This Row],[Unit_Price]]</f>
        <v>9844.36</v>
      </c>
      <c r="R3722">
        <f>Sales_Data[[#This Row],[Gross_Sales]]*Sales_Data[[#This Row],[Discount]]</f>
        <v>0</v>
      </c>
      <c r="S3722">
        <f>Sales_Data[[#This Row],[Gross_Sales]]-Sales_Data[[#This Row],[Discount_Amount]]</f>
        <v>9844.36</v>
      </c>
      <c r="T3722">
        <f>Sales_Data[[#This Row],[Net Sales]]-Sales_Data[[#This Row],[Cost]]</f>
        <v>2026.1800000000003</v>
      </c>
      <c r="U3722" s="2">
        <f>Sales_Data[[#This Row],[Profit]]/Sales_Data[[#This Row],[Net Sales]]</f>
        <v>0.20582140433710269</v>
      </c>
      <c r="V3722">
        <f>YEAR(Sales_Data[[#This Row],[Order_Date]])</f>
        <v>2025</v>
      </c>
      <c r="W3722" t="str">
        <f>TEXT(Sales_Data[[#This Row],[Order_Date]],"mmm")</f>
        <v>Aug</v>
      </c>
      <c r="X3722">
        <f>MONTH(Sales_Data[[#This Row],[Order_Date]])</f>
        <v>8</v>
      </c>
      <c r="Y3722" t="str">
        <f>"Q"&amp;ROUNDUP(MONTH(Sales_Data[[#This Row],[Order_Date]])/3,0)</f>
        <v>Q3</v>
      </c>
    </row>
    <row r="3723" spans="1:25" x14ac:dyDescent="0.3">
      <c r="A3723" t="s">
        <v>5399</v>
      </c>
      <c r="B3723" s="1">
        <v>45670</v>
      </c>
      <c r="C3723" t="s">
        <v>2996</v>
      </c>
      <c r="D3723" t="s">
        <v>457</v>
      </c>
      <c r="E3723" t="s">
        <v>39</v>
      </c>
      <c r="F3723" t="s">
        <v>96</v>
      </c>
      <c r="G3723" t="s">
        <v>32</v>
      </c>
      <c r="H3723" t="s">
        <v>50</v>
      </c>
      <c r="I3723" t="s">
        <v>51</v>
      </c>
      <c r="J3723">
        <v>1</v>
      </c>
      <c r="K3723">
        <v>5716.41</v>
      </c>
      <c r="L3723">
        <v>0</v>
      </c>
      <c r="M3723">
        <v>3625.04</v>
      </c>
      <c r="N3723" t="s">
        <v>24</v>
      </c>
      <c r="O3723" t="s">
        <v>53</v>
      </c>
      <c r="P3723" t="s">
        <v>71</v>
      </c>
      <c r="Q3723">
        <f>Sales_Data[[#This Row],[Quantity]]*Sales_Data[[#This Row],[Unit_Price]]</f>
        <v>5716.41</v>
      </c>
      <c r="R3723">
        <f>Sales_Data[[#This Row],[Gross_Sales]]*Sales_Data[[#This Row],[Discount]]</f>
        <v>0</v>
      </c>
      <c r="S3723">
        <f>Sales_Data[[#This Row],[Gross_Sales]]-Sales_Data[[#This Row],[Discount_Amount]]</f>
        <v>5716.41</v>
      </c>
      <c r="T3723">
        <f>Sales_Data[[#This Row],[Net Sales]]-Sales_Data[[#This Row],[Cost]]</f>
        <v>2091.37</v>
      </c>
      <c r="U3723" s="2">
        <f>Sales_Data[[#This Row],[Profit]]/Sales_Data[[#This Row],[Net Sales]]</f>
        <v>0.36585374387071606</v>
      </c>
      <c r="V3723">
        <f>YEAR(Sales_Data[[#This Row],[Order_Date]])</f>
        <v>2025</v>
      </c>
      <c r="W3723" t="str">
        <f>TEXT(Sales_Data[[#This Row],[Order_Date]],"mmm")</f>
        <v>Jan</v>
      </c>
      <c r="X3723">
        <f>MONTH(Sales_Data[[#This Row],[Order_Date]])</f>
        <v>1</v>
      </c>
      <c r="Y3723" t="str">
        <f>"Q"&amp;ROUNDUP(MONTH(Sales_Data[[#This Row],[Order_Date]])/3,0)</f>
        <v>Q1</v>
      </c>
    </row>
    <row r="3724" spans="1:25" x14ac:dyDescent="0.3">
      <c r="A3724" t="s">
        <v>5400</v>
      </c>
      <c r="B3724" s="1">
        <v>45758</v>
      </c>
      <c r="C3724" t="s">
        <v>640</v>
      </c>
      <c r="D3724" t="s">
        <v>430</v>
      </c>
      <c r="E3724" t="s">
        <v>119</v>
      </c>
      <c r="F3724" t="s">
        <v>120</v>
      </c>
      <c r="G3724" t="s">
        <v>41</v>
      </c>
      <c r="H3724" t="s">
        <v>171</v>
      </c>
      <c r="I3724" t="s">
        <v>172</v>
      </c>
      <c r="J3724">
        <v>1</v>
      </c>
      <c r="K3724">
        <v>3717.01</v>
      </c>
      <c r="L3724">
        <v>0.15</v>
      </c>
      <c r="M3724">
        <v>2434.5300000000002</v>
      </c>
      <c r="N3724" t="s">
        <v>52</v>
      </c>
      <c r="O3724" t="s">
        <v>35</v>
      </c>
      <c r="P3724" t="s">
        <v>71</v>
      </c>
      <c r="Q3724">
        <f>Sales_Data[[#This Row],[Quantity]]*Sales_Data[[#This Row],[Unit_Price]]</f>
        <v>3717.01</v>
      </c>
      <c r="R3724">
        <f>Sales_Data[[#This Row],[Gross_Sales]]*Sales_Data[[#This Row],[Discount]]</f>
        <v>557.55150000000003</v>
      </c>
      <c r="S3724">
        <f>Sales_Data[[#This Row],[Gross_Sales]]-Sales_Data[[#This Row],[Discount_Amount]]</f>
        <v>3159.4585000000002</v>
      </c>
      <c r="T3724">
        <f>Sales_Data[[#This Row],[Net Sales]]-Sales_Data[[#This Row],[Cost]]</f>
        <v>724.92849999999999</v>
      </c>
      <c r="U3724" s="2">
        <f>Sales_Data[[#This Row],[Profit]]/Sales_Data[[#This Row],[Net Sales]]</f>
        <v>0.22944707138897374</v>
      </c>
      <c r="V3724">
        <f>YEAR(Sales_Data[[#This Row],[Order_Date]])</f>
        <v>2025</v>
      </c>
      <c r="W3724" t="str">
        <f>TEXT(Sales_Data[[#This Row],[Order_Date]],"mmm")</f>
        <v>Apr</v>
      </c>
      <c r="X3724">
        <f>MONTH(Sales_Data[[#This Row],[Order_Date]])</f>
        <v>4</v>
      </c>
      <c r="Y3724" t="str">
        <f>"Q"&amp;ROUNDUP(MONTH(Sales_Data[[#This Row],[Order_Date]])/3,0)</f>
        <v>Q2</v>
      </c>
    </row>
    <row r="3725" spans="1:25" x14ac:dyDescent="0.3">
      <c r="A3725" t="s">
        <v>5401</v>
      </c>
      <c r="B3725" s="1">
        <v>45681</v>
      </c>
      <c r="C3725" t="s">
        <v>5358</v>
      </c>
      <c r="D3725" t="s">
        <v>255</v>
      </c>
      <c r="E3725" t="s">
        <v>48</v>
      </c>
      <c r="F3725" t="s">
        <v>164</v>
      </c>
      <c r="G3725" t="s">
        <v>32</v>
      </c>
      <c r="H3725" t="s">
        <v>33</v>
      </c>
      <c r="I3725" t="s">
        <v>161</v>
      </c>
      <c r="J3725">
        <v>3</v>
      </c>
      <c r="K3725">
        <v>48924.78</v>
      </c>
      <c r="L3725">
        <v>0</v>
      </c>
      <c r="M3725">
        <v>119141.63</v>
      </c>
      <c r="N3725" t="s">
        <v>52</v>
      </c>
      <c r="O3725" t="s">
        <v>53</v>
      </c>
      <c r="P3725" t="s">
        <v>71</v>
      </c>
      <c r="Q3725">
        <f>Sales_Data[[#This Row],[Quantity]]*Sales_Data[[#This Row],[Unit_Price]]</f>
        <v>146774.34</v>
      </c>
      <c r="R3725">
        <f>Sales_Data[[#This Row],[Gross_Sales]]*Sales_Data[[#This Row],[Discount]]</f>
        <v>0</v>
      </c>
      <c r="S3725">
        <f>Sales_Data[[#This Row],[Gross_Sales]]-Sales_Data[[#This Row],[Discount_Amount]]</f>
        <v>146774.34</v>
      </c>
      <c r="T3725">
        <f>Sales_Data[[#This Row],[Net Sales]]-Sales_Data[[#This Row],[Cost]]</f>
        <v>27632.709999999992</v>
      </c>
      <c r="U3725" s="2">
        <f>Sales_Data[[#This Row],[Profit]]/Sales_Data[[#This Row],[Net Sales]]</f>
        <v>0.1882666275317606</v>
      </c>
      <c r="V3725">
        <f>YEAR(Sales_Data[[#This Row],[Order_Date]])</f>
        <v>2025</v>
      </c>
      <c r="W3725" t="str">
        <f>TEXT(Sales_Data[[#This Row],[Order_Date]],"mmm")</f>
        <v>Jan</v>
      </c>
      <c r="X3725">
        <f>MONTH(Sales_Data[[#This Row],[Order_Date]])</f>
        <v>1</v>
      </c>
      <c r="Y3725" t="str">
        <f>"Q"&amp;ROUNDUP(MONTH(Sales_Data[[#This Row],[Order_Date]])/3,0)</f>
        <v>Q1</v>
      </c>
    </row>
    <row r="3726" spans="1:25" x14ac:dyDescent="0.3">
      <c r="A3726" t="s">
        <v>5402</v>
      </c>
      <c r="B3726" s="1">
        <v>46021</v>
      </c>
      <c r="C3726" t="s">
        <v>1233</v>
      </c>
      <c r="D3726" t="s">
        <v>199</v>
      </c>
      <c r="E3726" t="s">
        <v>48</v>
      </c>
      <c r="F3726" t="s">
        <v>152</v>
      </c>
      <c r="G3726" t="s">
        <v>41</v>
      </c>
      <c r="H3726" t="s">
        <v>102</v>
      </c>
      <c r="I3726" t="s">
        <v>103</v>
      </c>
      <c r="J3726">
        <v>1</v>
      </c>
      <c r="K3726">
        <v>57617.23</v>
      </c>
      <c r="L3726">
        <v>0.05</v>
      </c>
      <c r="M3726">
        <v>36717.300000000003</v>
      </c>
      <c r="N3726" t="s">
        <v>83</v>
      </c>
      <c r="O3726" t="s">
        <v>35</v>
      </c>
      <c r="P3726" t="s">
        <v>26</v>
      </c>
      <c r="Q3726">
        <f>Sales_Data[[#This Row],[Quantity]]*Sales_Data[[#This Row],[Unit_Price]]</f>
        <v>57617.23</v>
      </c>
      <c r="R3726">
        <f>Sales_Data[[#This Row],[Gross_Sales]]*Sales_Data[[#This Row],[Discount]]</f>
        <v>2880.8615000000004</v>
      </c>
      <c r="S3726">
        <f>Sales_Data[[#This Row],[Gross_Sales]]-Sales_Data[[#This Row],[Discount_Amount]]</f>
        <v>54736.368500000004</v>
      </c>
      <c r="T3726">
        <f>Sales_Data[[#This Row],[Net Sales]]-Sales_Data[[#This Row],[Cost]]</f>
        <v>18019.068500000001</v>
      </c>
      <c r="U3726" s="2">
        <f>Sales_Data[[#This Row],[Profit]]/Sales_Data[[#This Row],[Net Sales]]</f>
        <v>0.3291973690216588</v>
      </c>
      <c r="V3726">
        <f>YEAR(Sales_Data[[#This Row],[Order_Date]])</f>
        <v>2025</v>
      </c>
      <c r="W3726" t="str">
        <f>TEXT(Sales_Data[[#This Row],[Order_Date]],"mmm")</f>
        <v>Dec</v>
      </c>
      <c r="X3726">
        <f>MONTH(Sales_Data[[#This Row],[Order_Date]])</f>
        <v>12</v>
      </c>
      <c r="Y3726" t="str">
        <f>"Q"&amp;ROUNDUP(MONTH(Sales_Data[[#This Row],[Order_Date]])/3,0)</f>
        <v>Q4</v>
      </c>
    </row>
    <row r="3727" spans="1:25" x14ac:dyDescent="0.3">
      <c r="A3727" t="s">
        <v>5403</v>
      </c>
      <c r="B3727" s="1">
        <v>45668</v>
      </c>
      <c r="C3727" t="s">
        <v>1047</v>
      </c>
      <c r="D3727" t="s">
        <v>1026</v>
      </c>
      <c r="E3727" t="s">
        <v>48</v>
      </c>
      <c r="F3727" t="s">
        <v>126</v>
      </c>
      <c r="G3727" t="s">
        <v>41</v>
      </c>
      <c r="H3727" t="s">
        <v>102</v>
      </c>
      <c r="I3727" t="s">
        <v>103</v>
      </c>
      <c r="J3727">
        <v>2</v>
      </c>
      <c r="K3727">
        <v>50192.03</v>
      </c>
      <c r="L3727">
        <v>0.05</v>
      </c>
      <c r="M3727">
        <v>65001.51</v>
      </c>
      <c r="N3727" t="s">
        <v>70</v>
      </c>
      <c r="O3727" t="s">
        <v>35</v>
      </c>
      <c r="P3727" t="s">
        <v>44</v>
      </c>
      <c r="Q3727">
        <f>Sales_Data[[#This Row],[Quantity]]*Sales_Data[[#This Row],[Unit_Price]]</f>
        <v>100384.06</v>
      </c>
      <c r="R3727">
        <f>Sales_Data[[#This Row],[Gross_Sales]]*Sales_Data[[#This Row],[Discount]]</f>
        <v>5019.2030000000004</v>
      </c>
      <c r="S3727">
        <f>Sales_Data[[#This Row],[Gross_Sales]]-Sales_Data[[#This Row],[Discount_Amount]]</f>
        <v>95364.857000000004</v>
      </c>
      <c r="T3727">
        <f>Sales_Data[[#This Row],[Net Sales]]-Sales_Data[[#This Row],[Cost]]</f>
        <v>30363.347000000002</v>
      </c>
      <c r="U3727" s="2">
        <f>Sales_Data[[#This Row],[Profit]]/Sales_Data[[#This Row],[Net Sales]]</f>
        <v>0.318391365070678</v>
      </c>
      <c r="V3727">
        <f>YEAR(Sales_Data[[#This Row],[Order_Date]])</f>
        <v>2025</v>
      </c>
      <c r="W3727" t="str">
        <f>TEXT(Sales_Data[[#This Row],[Order_Date]],"mmm")</f>
        <v>Jan</v>
      </c>
      <c r="X3727">
        <f>MONTH(Sales_Data[[#This Row],[Order_Date]])</f>
        <v>1</v>
      </c>
      <c r="Y3727" t="str">
        <f>"Q"&amp;ROUNDUP(MONTH(Sales_Data[[#This Row],[Order_Date]])/3,0)</f>
        <v>Q1</v>
      </c>
    </row>
    <row r="3728" spans="1:25" x14ac:dyDescent="0.3">
      <c r="A3728" t="s">
        <v>5404</v>
      </c>
      <c r="B3728" s="1">
        <v>45930</v>
      </c>
      <c r="C3728" t="s">
        <v>650</v>
      </c>
      <c r="D3728" t="s">
        <v>199</v>
      </c>
      <c r="E3728" t="s">
        <v>119</v>
      </c>
      <c r="F3728" t="s">
        <v>120</v>
      </c>
      <c r="G3728" t="s">
        <v>41</v>
      </c>
      <c r="H3728" t="s">
        <v>171</v>
      </c>
      <c r="I3728" t="s">
        <v>191</v>
      </c>
      <c r="J3728">
        <v>3</v>
      </c>
      <c r="K3728">
        <v>790.67</v>
      </c>
      <c r="L3728">
        <v>0</v>
      </c>
      <c r="M3728">
        <v>1918.18</v>
      </c>
      <c r="N3728" t="s">
        <v>109</v>
      </c>
      <c r="O3728" t="s">
        <v>35</v>
      </c>
      <c r="P3728" t="s">
        <v>44</v>
      </c>
      <c r="Q3728">
        <f>Sales_Data[[#This Row],[Quantity]]*Sales_Data[[#This Row],[Unit_Price]]</f>
        <v>2372.0099999999998</v>
      </c>
      <c r="R3728">
        <f>Sales_Data[[#This Row],[Gross_Sales]]*Sales_Data[[#This Row],[Discount]]</f>
        <v>0</v>
      </c>
      <c r="S3728">
        <f>Sales_Data[[#This Row],[Gross_Sales]]-Sales_Data[[#This Row],[Discount_Amount]]</f>
        <v>2372.0099999999998</v>
      </c>
      <c r="T3728">
        <f>Sales_Data[[#This Row],[Net Sales]]-Sales_Data[[#This Row],[Cost]]</f>
        <v>453.8299999999997</v>
      </c>
      <c r="U3728" s="2">
        <f>Sales_Data[[#This Row],[Profit]]/Sales_Data[[#This Row],[Net Sales]]</f>
        <v>0.191327186647611</v>
      </c>
      <c r="V3728">
        <f>YEAR(Sales_Data[[#This Row],[Order_Date]])</f>
        <v>2025</v>
      </c>
      <c r="W3728" t="str">
        <f>TEXT(Sales_Data[[#This Row],[Order_Date]],"mmm")</f>
        <v>Sep</v>
      </c>
      <c r="X3728">
        <f>MONTH(Sales_Data[[#This Row],[Order_Date]])</f>
        <v>9</v>
      </c>
      <c r="Y3728" t="str">
        <f>"Q"&amp;ROUNDUP(MONTH(Sales_Data[[#This Row],[Order_Date]])/3,0)</f>
        <v>Q3</v>
      </c>
    </row>
    <row r="3729" spans="1:25" x14ac:dyDescent="0.3">
      <c r="A3729" t="s">
        <v>5405</v>
      </c>
      <c r="B3729" s="1">
        <v>45938</v>
      </c>
      <c r="C3729" t="s">
        <v>903</v>
      </c>
      <c r="D3729" t="s">
        <v>366</v>
      </c>
      <c r="E3729" t="s">
        <v>39</v>
      </c>
      <c r="F3729" t="s">
        <v>405</v>
      </c>
      <c r="G3729" t="s">
        <v>41</v>
      </c>
      <c r="H3729" t="s">
        <v>171</v>
      </c>
      <c r="I3729" t="s">
        <v>191</v>
      </c>
      <c r="J3729">
        <v>2</v>
      </c>
      <c r="K3729">
        <v>5860.63</v>
      </c>
      <c r="L3729">
        <v>0.15</v>
      </c>
      <c r="M3729">
        <v>7253.91</v>
      </c>
      <c r="N3729" t="s">
        <v>52</v>
      </c>
      <c r="O3729" t="s">
        <v>35</v>
      </c>
      <c r="P3729" t="s">
        <v>26</v>
      </c>
      <c r="Q3729">
        <f>Sales_Data[[#This Row],[Quantity]]*Sales_Data[[#This Row],[Unit_Price]]</f>
        <v>11721.26</v>
      </c>
      <c r="R3729">
        <f>Sales_Data[[#This Row],[Gross_Sales]]*Sales_Data[[#This Row],[Discount]]</f>
        <v>1758.1890000000001</v>
      </c>
      <c r="S3729">
        <f>Sales_Data[[#This Row],[Gross_Sales]]-Sales_Data[[#This Row],[Discount_Amount]]</f>
        <v>9963.0709999999999</v>
      </c>
      <c r="T3729">
        <f>Sales_Data[[#This Row],[Net Sales]]-Sales_Data[[#This Row],[Cost]]</f>
        <v>2709.1610000000001</v>
      </c>
      <c r="U3729" s="2">
        <f>Sales_Data[[#This Row],[Profit]]/Sales_Data[[#This Row],[Net Sales]]</f>
        <v>0.27192027438126259</v>
      </c>
      <c r="V3729">
        <f>YEAR(Sales_Data[[#This Row],[Order_Date]])</f>
        <v>2025</v>
      </c>
      <c r="W3729" t="str">
        <f>TEXT(Sales_Data[[#This Row],[Order_Date]],"mmm")</f>
        <v>Oct</v>
      </c>
      <c r="X3729">
        <f>MONTH(Sales_Data[[#This Row],[Order_Date]])</f>
        <v>10</v>
      </c>
      <c r="Y3729" t="str">
        <f>"Q"&amp;ROUNDUP(MONTH(Sales_Data[[#This Row],[Order_Date]])/3,0)</f>
        <v>Q4</v>
      </c>
    </row>
    <row r="3730" spans="1:25" x14ac:dyDescent="0.3">
      <c r="A3730" t="s">
        <v>5406</v>
      </c>
      <c r="B3730" s="1">
        <v>45751</v>
      </c>
      <c r="C3730" t="s">
        <v>3815</v>
      </c>
      <c r="D3730" t="s">
        <v>546</v>
      </c>
      <c r="E3730" t="s">
        <v>39</v>
      </c>
      <c r="F3730" t="s">
        <v>107</v>
      </c>
      <c r="G3730" t="s">
        <v>41</v>
      </c>
      <c r="H3730" t="s">
        <v>171</v>
      </c>
      <c r="I3730" t="s">
        <v>172</v>
      </c>
      <c r="J3730">
        <v>3</v>
      </c>
      <c r="K3730">
        <v>5511.57</v>
      </c>
      <c r="L3730">
        <v>0.05</v>
      </c>
      <c r="M3730">
        <v>12282.9</v>
      </c>
      <c r="N3730" t="s">
        <v>83</v>
      </c>
      <c r="O3730" t="s">
        <v>35</v>
      </c>
      <c r="P3730" t="s">
        <v>44</v>
      </c>
      <c r="Q3730">
        <f>Sales_Data[[#This Row],[Quantity]]*Sales_Data[[#This Row],[Unit_Price]]</f>
        <v>16534.71</v>
      </c>
      <c r="R3730">
        <f>Sales_Data[[#This Row],[Gross_Sales]]*Sales_Data[[#This Row],[Discount]]</f>
        <v>826.7355</v>
      </c>
      <c r="S3730">
        <f>Sales_Data[[#This Row],[Gross_Sales]]-Sales_Data[[#This Row],[Discount_Amount]]</f>
        <v>15707.974499999998</v>
      </c>
      <c r="T3730">
        <f>Sales_Data[[#This Row],[Net Sales]]-Sales_Data[[#This Row],[Cost]]</f>
        <v>3425.0744999999988</v>
      </c>
      <c r="U3730" s="2">
        <f>Sales_Data[[#This Row],[Profit]]/Sales_Data[[#This Row],[Net Sales]]</f>
        <v>0.21804685893779616</v>
      </c>
      <c r="V3730">
        <f>YEAR(Sales_Data[[#This Row],[Order_Date]])</f>
        <v>2025</v>
      </c>
      <c r="W3730" t="str">
        <f>TEXT(Sales_Data[[#This Row],[Order_Date]],"mmm")</f>
        <v>Apr</v>
      </c>
      <c r="X3730">
        <f>MONTH(Sales_Data[[#This Row],[Order_Date]])</f>
        <v>4</v>
      </c>
      <c r="Y3730" t="str">
        <f>"Q"&amp;ROUNDUP(MONTH(Sales_Data[[#This Row],[Order_Date]])/3,0)</f>
        <v>Q2</v>
      </c>
    </row>
    <row r="3731" spans="1:25" x14ac:dyDescent="0.3">
      <c r="A3731" t="s">
        <v>5407</v>
      </c>
      <c r="B3731" s="1">
        <v>45858</v>
      </c>
      <c r="C3731" t="s">
        <v>1728</v>
      </c>
      <c r="D3731" t="s">
        <v>497</v>
      </c>
      <c r="E3731" t="s">
        <v>48</v>
      </c>
      <c r="F3731" t="s">
        <v>152</v>
      </c>
      <c r="G3731" t="s">
        <v>21</v>
      </c>
      <c r="H3731" t="s">
        <v>22</v>
      </c>
      <c r="I3731" t="s">
        <v>23</v>
      </c>
      <c r="J3731">
        <v>1</v>
      </c>
      <c r="K3731">
        <v>43999.93</v>
      </c>
      <c r="L3731">
        <v>0</v>
      </c>
      <c r="M3731">
        <v>32161.03</v>
      </c>
      <c r="N3731" t="s">
        <v>24</v>
      </c>
      <c r="O3731" t="s">
        <v>25</v>
      </c>
      <c r="P3731" t="s">
        <v>26</v>
      </c>
      <c r="Q3731">
        <f>Sales_Data[[#This Row],[Quantity]]*Sales_Data[[#This Row],[Unit_Price]]</f>
        <v>43999.93</v>
      </c>
      <c r="R3731">
        <f>Sales_Data[[#This Row],[Gross_Sales]]*Sales_Data[[#This Row],[Discount]]</f>
        <v>0</v>
      </c>
      <c r="S3731">
        <f>Sales_Data[[#This Row],[Gross_Sales]]-Sales_Data[[#This Row],[Discount_Amount]]</f>
        <v>43999.93</v>
      </c>
      <c r="T3731">
        <f>Sales_Data[[#This Row],[Net Sales]]-Sales_Data[[#This Row],[Cost]]</f>
        <v>11838.900000000001</v>
      </c>
      <c r="U3731" s="2">
        <f>Sales_Data[[#This Row],[Profit]]/Sales_Data[[#This Row],[Net Sales]]</f>
        <v>0.26906633715099093</v>
      </c>
      <c r="V3731">
        <f>YEAR(Sales_Data[[#This Row],[Order_Date]])</f>
        <v>2025</v>
      </c>
      <c r="W3731" t="str">
        <f>TEXT(Sales_Data[[#This Row],[Order_Date]],"mmm")</f>
        <v>Jul</v>
      </c>
      <c r="X3731">
        <f>MONTH(Sales_Data[[#This Row],[Order_Date]])</f>
        <v>7</v>
      </c>
      <c r="Y3731" t="str">
        <f>"Q"&amp;ROUNDUP(MONTH(Sales_Data[[#This Row],[Order_Date]])/3,0)</f>
        <v>Q3</v>
      </c>
    </row>
    <row r="3732" spans="1:25" x14ac:dyDescent="0.3">
      <c r="A3732" t="s">
        <v>5408</v>
      </c>
      <c r="B3732" s="1">
        <v>45678</v>
      </c>
      <c r="C3732" t="s">
        <v>1531</v>
      </c>
      <c r="D3732" t="s">
        <v>277</v>
      </c>
      <c r="E3732" t="s">
        <v>119</v>
      </c>
      <c r="F3732" t="s">
        <v>120</v>
      </c>
      <c r="G3732" t="s">
        <v>75</v>
      </c>
      <c r="H3732" t="s">
        <v>114</v>
      </c>
      <c r="I3732" t="s">
        <v>115</v>
      </c>
      <c r="J3732">
        <v>2</v>
      </c>
      <c r="K3732">
        <v>6960.19</v>
      </c>
      <c r="L3732">
        <v>0.2</v>
      </c>
      <c r="M3732">
        <v>8117.11</v>
      </c>
      <c r="N3732" t="s">
        <v>52</v>
      </c>
      <c r="O3732" t="s">
        <v>25</v>
      </c>
      <c r="P3732" t="s">
        <v>71</v>
      </c>
      <c r="Q3732">
        <f>Sales_Data[[#This Row],[Quantity]]*Sales_Data[[#This Row],[Unit_Price]]</f>
        <v>13920.38</v>
      </c>
      <c r="R3732">
        <f>Sales_Data[[#This Row],[Gross_Sales]]*Sales_Data[[#This Row],[Discount]]</f>
        <v>2784.076</v>
      </c>
      <c r="S3732">
        <f>Sales_Data[[#This Row],[Gross_Sales]]-Sales_Data[[#This Row],[Discount_Amount]]</f>
        <v>11136.304</v>
      </c>
      <c r="T3732">
        <f>Sales_Data[[#This Row],[Net Sales]]-Sales_Data[[#This Row],[Cost]]</f>
        <v>3019.1940000000004</v>
      </c>
      <c r="U3732" s="2">
        <f>Sales_Data[[#This Row],[Profit]]/Sales_Data[[#This Row],[Net Sales]]</f>
        <v>0.27111274979562344</v>
      </c>
      <c r="V3732">
        <f>YEAR(Sales_Data[[#This Row],[Order_Date]])</f>
        <v>2025</v>
      </c>
      <c r="W3732" t="str">
        <f>TEXT(Sales_Data[[#This Row],[Order_Date]],"mmm")</f>
        <v>Jan</v>
      </c>
      <c r="X3732">
        <f>MONTH(Sales_Data[[#This Row],[Order_Date]])</f>
        <v>1</v>
      </c>
      <c r="Y3732" t="str">
        <f>"Q"&amp;ROUNDUP(MONTH(Sales_Data[[#This Row],[Order_Date]])/3,0)</f>
        <v>Q1</v>
      </c>
    </row>
    <row r="3733" spans="1:25" x14ac:dyDescent="0.3">
      <c r="A3733" t="s">
        <v>5409</v>
      </c>
      <c r="B3733" s="1">
        <v>45997</v>
      </c>
      <c r="C3733" t="s">
        <v>825</v>
      </c>
      <c r="D3733" t="s">
        <v>160</v>
      </c>
      <c r="E3733" t="s">
        <v>30</v>
      </c>
      <c r="F3733" t="s">
        <v>87</v>
      </c>
      <c r="G3733" t="s">
        <v>75</v>
      </c>
      <c r="H3733" t="s">
        <v>185</v>
      </c>
      <c r="I3733" t="s">
        <v>186</v>
      </c>
      <c r="J3733">
        <v>2</v>
      </c>
      <c r="K3733">
        <v>4902.2700000000004</v>
      </c>
      <c r="L3733">
        <v>0.05</v>
      </c>
      <c r="M3733">
        <v>6502.71</v>
      </c>
      <c r="N3733" t="s">
        <v>52</v>
      </c>
      <c r="O3733" t="s">
        <v>35</v>
      </c>
      <c r="P3733" t="s">
        <v>71</v>
      </c>
      <c r="Q3733">
        <f>Sales_Data[[#This Row],[Quantity]]*Sales_Data[[#This Row],[Unit_Price]]</f>
        <v>9804.5400000000009</v>
      </c>
      <c r="R3733">
        <f>Sales_Data[[#This Row],[Gross_Sales]]*Sales_Data[[#This Row],[Discount]]</f>
        <v>490.22700000000009</v>
      </c>
      <c r="S3733">
        <f>Sales_Data[[#This Row],[Gross_Sales]]-Sales_Data[[#This Row],[Discount_Amount]]</f>
        <v>9314.3130000000001</v>
      </c>
      <c r="T3733">
        <f>Sales_Data[[#This Row],[Net Sales]]-Sales_Data[[#This Row],[Cost]]</f>
        <v>2811.6030000000001</v>
      </c>
      <c r="U3733" s="2">
        <f>Sales_Data[[#This Row],[Profit]]/Sales_Data[[#This Row],[Net Sales]]</f>
        <v>0.3018583335131641</v>
      </c>
      <c r="V3733">
        <f>YEAR(Sales_Data[[#This Row],[Order_Date]])</f>
        <v>2025</v>
      </c>
      <c r="W3733" t="str">
        <f>TEXT(Sales_Data[[#This Row],[Order_Date]],"mmm")</f>
        <v>Dec</v>
      </c>
      <c r="X3733">
        <f>MONTH(Sales_Data[[#This Row],[Order_Date]])</f>
        <v>12</v>
      </c>
      <c r="Y3733" t="str">
        <f>"Q"&amp;ROUNDUP(MONTH(Sales_Data[[#This Row],[Order_Date]])/3,0)</f>
        <v>Q4</v>
      </c>
    </row>
    <row r="3734" spans="1:25" x14ac:dyDescent="0.3">
      <c r="A3734" t="s">
        <v>5410</v>
      </c>
      <c r="B3734" s="1">
        <v>45868</v>
      </c>
      <c r="C3734" t="s">
        <v>4988</v>
      </c>
      <c r="D3734" t="s">
        <v>615</v>
      </c>
      <c r="E3734" t="s">
        <v>39</v>
      </c>
      <c r="F3734" t="s">
        <v>96</v>
      </c>
      <c r="G3734" t="s">
        <v>32</v>
      </c>
      <c r="H3734" t="s">
        <v>33</v>
      </c>
      <c r="I3734" t="s">
        <v>161</v>
      </c>
      <c r="J3734">
        <v>1</v>
      </c>
      <c r="K3734">
        <v>3245.35</v>
      </c>
      <c r="L3734">
        <v>0.15</v>
      </c>
      <c r="M3734">
        <v>2129.91</v>
      </c>
      <c r="N3734" t="s">
        <v>52</v>
      </c>
      <c r="O3734" t="s">
        <v>53</v>
      </c>
      <c r="P3734" t="s">
        <v>71</v>
      </c>
      <c r="Q3734">
        <f>Sales_Data[[#This Row],[Quantity]]*Sales_Data[[#This Row],[Unit_Price]]</f>
        <v>3245.35</v>
      </c>
      <c r="R3734">
        <f>Sales_Data[[#This Row],[Gross_Sales]]*Sales_Data[[#This Row],[Discount]]</f>
        <v>486.80249999999995</v>
      </c>
      <c r="S3734">
        <f>Sales_Data[[#This Row],[Gross_Sales]]-Sales_Data[[#This Row],[Discount_Amount]]</f>
        <v>2758.5475000000001</v>
      </c>
      <c r="T3734">
        <f>Sales_Data[[#This Row],[Net Sales]]-Sales_Data[[#This Row],[Cost]]</f>
        <v>628.63750000000027</v>
      </c>
      <c r="U3734" s="2">
        <f>Sales_Data[[#This Row],[Profit]]/Sales_Data[[#This Row],[Net Sales]]</f>
        <v>0.22788713988068005</v>
      </c>
      <c r="V3734">
        <f>YEAR(Sales_Data[[#This Row],[Order_Date]])</f>
        <v>2025</v>
      </c>
      <c r="W3734" t="str">
        <f>TEXT(Sales_Data[[#This Row],[Order_Date]],"mmm")</f>
        <v>Jul</v>
      </c>
      <c r="X3734">
        <f>MONTH(Sales_Data[[#This Row],[Order_Date]])</f>
        <v>7</v>
      </c>
      <c r="Y3734" t="str">
        <f>"Q"&amp;ROUNDUP(MONTH(Sales_Data[[#This Row],[Order_Date]])/3,0)</f>
        <v>Q3</v>
      </c>
    </row>
    <row r="3735" spans="1:25" x14ac:dyDescent="0.3">
      <c r="A3735" t="s">
        <v>5411</v>
      </c>
      <c r="B3735" s="1">
        <v>45797</v>
      </c>
      <c r="C3735" t="s">
        <v>3799</v>
      </c>
      <c r="D3735" t="s">
        <v>728</v>
      </c>
      <c r="E3735" t="s">
        <v>19</v>
      </c>
      <c r="F3735" t="s">
        <v>66</v>
      </c>
      <c r="G3735" t="s">
        <v>75</v>
      </c>
      <c r="H3735" t="s">
        <v>256</v>
      </c>
      <c r="I3735" t="s">
        <v>257</v>
      </c>
      <c r="J3735">
        <v>1</v>
      </c>
      <c r="K3735">
        <v>1862.96</v>
      </c>
      <c r="L3735">
        <v>0.05</v>
      </c>
      <c r="M3735">
        <v>1373.07</v>
      </c>
      <c r="N3735" t="s">
        <v>70</v>
      </c>
      <c r="O3735" t="s">
        <v>53</v>
      </c>
      <c r="P3735" t="s">
        <v>26</v>
      </c>
      <c r="Q3735">
        <f>Sales_Data[[#This Row],[Quantity]]*Sales_Data[[#This Row],[Unit_Price]]</f>
        <v>1862.96</v>
      </c>
      <c r="R3735">
        <f>Sales_Data[[#This Row],[Gross_Sales]]*Sales_Data[[#This Row],[Discount]]</f>
        <v>93.14800000000001</v>
      </c>
      <c r="S3735">
        <f>Sales_Data[[#This Row],[Gross_Sales]]-Sales_Data[[#This Row],[Discount_Amount]]</f>
        <v>1769.8120000000001</v>
      </c>
      <c r="T3735">
        <f>Sales_Data[[#This Row],[Net Sales]]-Sales_Data[[#This Row],[Cost]]</f>
        <v>396.74200000000019</v>
      </c>
      <c r="U3735" s="2">
        <f>Sales_Data[[#This Row],[Profit]]/Sales_Data[[#This Row],[Net Sales]]</f>
        <v>0.22417183294044801</v>
      </c>
      <c r="V3735">
        <f>YEAR(Sales_Data[[#This Row],[Order_Date]])</f>
        <v>2025</v>
      </c>
      <c r="W3735" t="str">
        <f>TEXT(Sales_Data[[#This Row],[Order_Date]],"mmm")</f>
        <v>May</v>
      </c>
      <c r="X3735">
        <f>MONTH(Sales_Data[[#This Row],[Order_Date]])</f>
        <v>5</v>
      </c>
      <c r="Y3735" t="str">
        <f>"Q"&amp;ROUNDUP(MONTH(Sales_Data[[#This Row],[Order_Date]])/3,0)</f>
        <v>Q2</v>
      </c>
    </row>
    <row r="3736" spans="1:25" x14ac:dyDescent="0.3">
      <c r="A3736" t="s">
        <v>5412</v>
      </c>
      <c r="B3736" s="1">
        <v>45950</v>
      </c>
      <c r="C3736" t="s">
        <v>4423</v>
      </c>
      <c r="D3736" t="s">
        <v>310</v>
      </c>
      <c r="E3736" t="s">
        <v>48</v>
      </c>
      <c r="F3736" t="s">
        <v>164</v>
      </c>
      <c r="G3736" t="s">
        <v>21</v>
      </c>
      <c r="H3736" t="s">
        <v>297</v>
      </c>
      <c r="I3736" t="s">
        <v>494</v>
      </c>
      <c r="J3736">
        <v>2</v>
      </c>
      <c r="K3736">
        <v>30766.51</v>
      </c>
      <c r="L3736">
        <v>0.1</v>
      </c>
      <c r="M3736">
        <v>45165.91</v>
      </c>
      <c r="N3736" t="s">
        <v>70</v>
      </c>
      <c r="O3736" t="s">
        <v>35</v>
      </c>
      <c r="P3736" t="s">
        <v>71</v>
      </c>
      <c r="Q3736">
        <f>Sales_Data[[#This Row],[Quantity]]*Sales_Data[[#This Row],[Unit_Price]]</f>
        <v>61533.02</v>
      </c>
      <c r="R3736">
        <f>Sales_Data[[#This Row],[Gross_Sales]]*Sales_Data[[#This Row],[Discount]]</f>
        <v>6153.3019999999997</v>
      </c>
      <c r="S3736">
        <f>Sales_Data[[#This Row],[Gross_Sales]]-Sales_Data[[#This Row],[Discount_Amount]]</f>
        <v>55379.717999999993</v>
      </c>
      <c r="T3736">
        <f>Sales_Data[[#This Row],[Net Sales]]-Sales_Data[[#This Row],[Cost]]</f>
        <v>10213.80799999999</v>
      </c>
      <c r="U3736" s="2">
        <f>Sales_Data[[#This Row],[Profit]]/Sales_Data[[#This Row],[Net Sales]]</f>
        <v>0.18443228620268509</v>
      </c>
      <c r="V3736">
        <f>YEAR(Sales_Data[[#This Row],[Order_Date]])</f>
        <v>2025</v>
      </c>
      <c r="W3736" t="str">
        <f>TEXT(Sales_Data[[#This Row],[Order_Date]],"mmm")</f>
        <v>Oct</v>
      </c>
      <c r="X3736">
        <f>MONTH(Sales_Data[[#This Row],[Order_Date]])</f>
        <v>10</v>
      </c>
      <c r="Y3736" t="str">
        <f>"Q"&amp;ROUNDUP(MONTH(Sales_Data[[#This Row],[Order_Date]])/3,0)</f>
        <v>Q4</v>
      </c>
    </row>
    <row r="3737" spans="1:25" x14ac:dyDescent="0.3">
      <c r="A3737" t="s">
        <v>5413</v>
      </c>
      <c r="B3737" s="1">
        <v>45955</v>
      </c>
      <c r="C3737" t="s">
        <v>1220</v>
      </c>
      <c r="D3737" t="s">
        <v>118</v>
      </c>
      <c r="E3737" t="s">
        <v>39</v>
      </c>
      <c r="F3737" t="s">
        <v>202</v>
      </c>
      <c r="G3737" t="s">
        <v>67</v>
      </c>
      <c r="H3737" t="s">
        <v>121</v>
      </c>
      <c r="I3737" t="s">
        <v>122</v>
      </c>
      <c r="J3737">
        <v>2</v>
      </c>
      <c r="K3737">
        <v>706.46</v>
      </c>
      <c r="L3737">
        <v>0</v>
      </c>
      <c r="M3737">
        <v>1060.3</v>
      </c>
      <c r="N3737" t="s">
        <v>24</v>
      </c>
      <c r="O3737" t="s">
        <v>25</v>
      </c>
      <c r="P3737" t="s">
        <v>71</v>
      </c>
      <c r="Q3737">
        <f>Sales_Data[[#This Row],[Quantity]]*Sales_Data[[#This Row],[Unit_Price]]</f>
        <v>1412.92</v>
      </c>
      <c r="R3737">
        <f>Sales_Data[[#This Row],[Gross_Sales]]*Sales_Data[[#This Row],[Discount]]</f>
        <v>0</v>
      </c>
      <c r="S3737">
        <f>Sales_Data[[#This Row],[Gross_Sales]]-Sales_Data[[#This Row],[Discount_Amount]]</f>
        <v>1412.92</v>
      </c>
      <c r="T3737">
        <f>Sales_Data[[#This Row],[Net Sales]]-Sales_Data[[#This Row],[Cost]]</f>
        <v>352.62000000000012</v>
      </c>
      <c r="U3737" s="2">
        <f>Sales_Data[[#This Row],[Profit]]/Sales_Data[[#This Row],[Net Sales]]</f>
        <v>0.24956826996574477</v>
      </c>
      <c r="V3737">
        <f>YEAR(Sales_Data[[#This Row],[Order_Date]])</f>
        <v>2025</v>
      </c>
      <c r="W3737" t="str">
        <f>TEXT(Sales_Data[[#This Row],[Order_Date]],"mmm")</f>
        <v>Oct</v>
      </c>
      <c r="X3737">
        <f>MONTH(Sales_Data[[#This Row],[Order_Date]])</f>
        <v>10</v>
      </c>
      <c r="Y3737" t="str">
        <f>"Q"&amp;ROUNDUP(MONTH(Sales_Data[[#This Row],[Order_Date]])/3,0)</f>
        <v>Q4</v>
      </c>
    </row>
    <row r="3738" spans="1:25" x14ac:dyDescent="0.3">
      <c r="A3738" t="s">
        <v>5414</v>
      </c>
      <c r="B3738" s="1">
        <v>45758</v>
      </c>
      <c r="C3738" t="s">
        <v>3310</v>
      </c>
      <c r="D3738" t="s">
        <v>433</v>
      </c>
      <c r="E3738" t="s">
        <v>39</v>
      </c>
      <c r="F3738" t="s">
        <v>107</v>
      </c>
      <c r="G3738" t="s">
        <v>32</v>
      </c>
      <c r="H3738" t="s">
        <v>33</v>
      </c>
      <c r="I3738" t="s">
        <v>34</v>
      </c>
      <c r="J3738">
        <v>2</v>
      </c>
      <c r="K3738">
        <v>2342.0500000000002</v>
      </c>
      <c r="L3738">
        <v>0.05</v>
      </c>
      <c r="M3738">
        <v>3409.06</v>
      </c>
      <c r="N3738" t="s">
        <v>70</v>
      </c>
      <c r="O3738" t="s">
        <v>35</v>
      </c>
      <c r="P3738" t="s">
        <v>26</v>
      </c>
      <c r="Q3738">
        <f>Sales_Data[[#This Row],[Quantity]]*Sales_Data[[#This Row],[Unit_Price]]</f>
        <v>4684.1000000000004</v>
      </c>
      <c r="R3738">
        <f>Sales_Data[[#This Row],[Gross_Sales]]*Sales_Data[[#This Row],[Discount]]</f>
        <v>234.20500000000004</v>
      </c>
      <c r="S3738">
        <f>Sales_Data[[#This Row],[Gross_Sales]]-Sales_Data[[#This Row],[Discount_Amount]]</f>
        <v>4449.8950000000004</v>
      </c>
      <c r="T3738">
        <f>Sales_Data[[#This Row],[Net Sales]]-Sales_Data[[#This Row],[Cost]]</f>
        <v>1040.8350000000005</v>
      </c>
      <c r="U3738" s="2">
        <f>Sales_Data[[#This Row],[Profit]]/Sales_Data[[#This Row],[Net Sales]]</f>
        <v>0.23390102463091836</v>
      </c>
      <c r="V3738">
        <f>YEAR(Sales_Data[[#This Row],[Order_Date]])</f>
        <v>2025</v>
      </c>
      <c r="W3738" t="str">
        <f>TEXT(Sales_Data[[#This Row],[Order_Date]],"mmm")</f>
        <v>Apr</v>
      </c>
      <c r="X3738">
        <f>MONTH(Sales_Data[[#This Row],[Order_Date]])</f>
        <v>4</v>
      </c>
      <c r="Y3738" t="str">
        <f>"Q"&amp;ROUNDUP(MONTH(Sales_Data[[#This Row],[Order_Date]])/3,0)</f>
        <v>Q2</v>
      </c>
    </row>
    <row r="3739" spans="1:25" x14ac:dyDescent="0.3">
      <c r="A3739" t="s">
        <v>5415</v>
      </c>
      <c r="B3739" s="1">
        <v>45961</v>
      </c>
      <c r="C3739" t="s">
        <v>2166</v>
      </c>
      <c r="D3739" t="s">
        <v>359</v>
      </c>
      <c r="E3739" t="s">
        <v>48</v>
      </c>
      <c r="F3739" t="s">
        <v>49</v>
      </c>
      <c r="G3739" t="s">
        <v>32</v>
      </c>
      <c r="H3739" t="s">
        <v>50</v>
      </c>
      <c r="I3739" t="s">
        <v>51</v>
      </c>
      <c r="J3739">
        <v>3</v>
      </c>
      <c r="K3739">
        <v>38766.870000000003</v>
      </c>
      <c r="L3739">
        <v>0.05</v>
      </c>
      <c r="M3739">
        <v>92848.29</v>
      </c>
      <c r="N3739" t="s">
        <v>52</v>
      </c>
      <c r="O3739" t="s">
        <v>35</v>
      </c>
      <c r="P3739" t="s">
        <v>71</v>
      </c>
      <c r="Q3739">
        <f>Sales_Data[[#This Row],[Quantity]]*Sales_Data[[#This Row],[Unit_Price]]</f>
        <v>116300.61000000002</v>
      </c>
      <c r="R3739">
        <f>Sales_Data[[#This Row],[Gross_Sales]]*Sales_Data[[#This Row],[Discount]]</f>
        <v>5815.0305000000008</v>
      </c>
      <c r="S3739">
        <f>Sales_Data[[#This Row],[Gross_Sales]]-Sales_Data[[#This Row],[Discount_Amount]]</f>
        <v>110485.57950000002</v>
      </c>
      <c r="T3739">
        <f>Sales_Data[[#This Row],[Net Sales]]-Sales_Data[[#This Row],[Cost]]</f>
        <v>17637.289500000028</v>
      </c>
      <c r="U3739" s="2">
        <f>Sales_Data[[#This Row],[Profit]]/Sales_Data[[#This Row],[Net Sales]]</f>
        <v>0.15963431227692501</v>
      </c>
      <c r="V3739">
        <f>YEAR(Sales_Data[[#This Row],[Order_Date]])</f>
        <v>2025</v>
      </c>
      <c r="W3739" t="str">
        <f>TEXT(Sales_Data[[#This Row],[Order_Date]],"mmm")</f>
        <v>Oct</v>
      </c>
      <c r="X3739">
        <f>MONTH(Sales_Data[[#This Row],[Order_Date]])</f>
        <v>10</v>
      </c>
      <c r="Y3739" t="str">
        <f>"Q"&amp;ROUNDUP(MONTH(Sales_Data[[#This Row],[Order_Date]])/3,0)</f>
        <v>Q4</v>
      </c>
    </row>
    <row r="3740" spans="1:25" x14ac:dyDescent="0.3">
      <c r="A3740" t="s">
        <v>5416</v>
      </c>
      <c r="B3740" s="1">
        <v>46016</v>
      </c>
      <c r="C3740" t="s">
        <v>5417</v>
      </c>
      <c r="D3740" t="s">
        <v>1055</v>
      </c>
      <c r="E3740" t="s">
        <v>39</v>
      </c>
      <c r="F3740" t="s">
        <v>107</v>
      </c>
      <c r="G3740" t="s">
        <v>41</v>
      </c>
      <c r="H3740" t="s">
        <v>171</v>
      </c>
      <c r="I3740" t="s">
        <v>191</v>
      </c>
      <c r="J3740">
        <v>2</v>
      </c>
      <c r="K3740">
        <v>2443.5100000000002</v>
      </c>
      <c r="L3740">
        <v>0.2</v>
      </c>
      <c r="M3740">
        <v>2465</v>
      </c>
      <c r="N3740" t="s">
        <v>52</v>
      </c>
      <c r="O3740" t="s">
        <v>25</v>
      </c>
      <c r="P3740" t="s">
        <v>71</v>
      </c>
      <c r="Q3740">
        <f>Sales_Data[[#This Row],[Quantity]]*Sales_Data[[#This Row],[Unit_Price]]</f>
        <v>4887.0200000000004</v>
      </c>
      <c r="R3740">
        <f>Sales_Data[[#This Row],[Gross_Sales]]*Sales_Data[[#This Row],[Discount]]</f>
        <v>977.40400000000011</v>
      </c>
      <c r="S3740">
        <f>Sales_Data[[#This Row],[Gross_Sales]]-Sales_Data[[#This Row],[Discount_Amount]]</f>
        <v>3909.6160000000004</v>
      </c>
      <c r="T3740">
        <f>Sales_Data[[#This Row],[Net Sales]]-Sales_Data[[#This Row],[Cost]]</f>
        <v>1444.6160000000004</v>
      </c>
      <c r="U3740" s="2">
        <f>Sales_Data[[#This Row],[Profit]]/Sales_Data[[#This Row],[Net Sales]]</f>
        <v>0.36950329648743002</v>
      </c>
      <c r="V3740">
        <f>YEAR(Sales_Data[[#This Row],[Order_Date]])</f>
        <v>2025</v>
      </c>
      <c r="W3740" t="str">
        <f>TEXT(Sales_Data[[#This Row],[Order_Date]],"mmm")</f>
        <v>Dec</v>
      </c>
      <c r="X3740">
        <f>MONTH(Sales_Data[[#This Row],[Order_Date]])</f>
        <v>12</v>
      </c>
      <c r="Y3740" t="str">
        <f>"Q"&amp;ROUNDUP(MONTH(Sales_Data[[#This Row],[Order_Date]])/3,0)</f>
        <v>Q4</v>
      </c>
    </row>
    <row r="3741" spans="1:25" x14ac:dyDescent="0.3">
      <c r="A3741" t="s">
        <v>5418</v>
      </c>
      <c r="B3741" s="1">
        <v>45685</v>
      </c>
      <c r="C3741" t="s">
        <v>2543</v>
      </c>
      <c r="D3741" t="s">
        <v>422</v>
      </c>
      <c r="E3741" t="s">
        <v>48</v>
      </c>
      <c r="F3741" t="s">
        <v>126</v>
      </c>
      <c r="G3741" t="s">
        <v>21</v>
      </c>
      <c r="H3741" t="s">
        <v>297</v>
      </c>
      <c r="I3741" t="s">
        <v>297</v>
      </c>
      <c r="J3741">
        <v>3</v>
      </c>
      <c r="K3741">
        <v>45022.6</v>
      </c>
      <c r="L3741">
        <v>0</v>
      </c>
      <c r="M3741">
        <v>101985.27</v>
      </c>
      <c r="N3741" t="s">
        <v>52</v>
      </c>
      <c r="O3741" t="s">
        <v>35</v>
      </c>
      <c r="P3741" t="s">
        <v>71</v>
      </c>
      <c r="Q3741">
        <f>Sales_Data[[#This Row],[Quantity]]*Sales_Data[[#This Row],[Unit_Price]]</f>
        <v>135067.79999999999</v>
      </c>
      <c r="R3741">
        <f>Sales_Data[[#This Row],[Gross_Sales]]*Sales_Data[[#This Row],[Discount]]</f>
        <v>0</v>
      </c>
      <c r="S3741">
        <f>Sales_Data[[#This Row],[Gross_Sales]]-Sales_Data[[#This Row],[Discount_Amount]]</f>
        <v>135067.79999999999</v>
      </c>
      <c r="T3741">
        <f>Sales_Data[[#This Row],[Net Sales]]-Sales_Data[[#This Row],[Cost]]</f>
        <v>33082.529999999984</v>
      </c>
      <c r="U3741" s="2">
        <f>Sales_Data[[#This Row],[Profit]]/Sales_Data[[#This Row],[Net Sales]]</f>
        <v>0.2449327670991901</v>
      </c>
      <c r="V3741">
        <f>YEAR(Sales_Data[[#This Row],[Order_Date]])</f>
        <v>2025</v>
      </c>
      <c r="W3741" t="str">
        <f>TEXT(Sales_Data[[#This Row],[Order_Date]],"mmm")</f>
        <v>Jan</v>
      </c>
      <c r="X3741">
        <f>MONTH(Sales_Data[[#This Row],[Order_Date]])</f>
        <v>1</v>
      </c>
      <c r="Y3741" t="str">
        <f>"Q"&amp;ROUNDUP(MONTH(Sales_Data[[#This Row],[Order_Date]])/3,0)</f>
        <v>Q1</v>
      </c>
    </row>
    <row r="3742" spans="1:25" x14ac:dyDescent="0.3">
      <c r="A3742" t="s">
        <v>5419</v>
      </c>
      <c r="B3742" s="1">
        <v>45698</v>
      </c>
      <c r="C3742" t="s">
        <v>1229</v>
      </c>
      <c r="D3742" t="s">
        <v>271</v>
      </c>
      <c r="E3742" t="s">
        <v>30</v>
      </c>
      <c r="F3742" t="s">
        <v>210</v>
      </c>
      <c r="G3742" t="s">
        <v>21</v>
      </c>
      <c r="H3742" t="s">
        <v>127</v>
      </c>
      <c r="I3742" t="s">
        <v>128</v>
      </c>
      <c r="J3742">
        <v>2</v>
      </c>
      <c r="K3742">
        <v>4154.4399999999996</v>
      </c>
      <c r="L3742">
        <v>0.05</v>
      </c>
      <c r="M3742">
        <v>5153.04</v>
      </c>
      <c r="N3742" t="s">
        <v>70</v>
      </c>
      <c r="O3742" t="s">
        <v>25</v>
      </c>
      <c r="P3742" t="s">
        <v>26</v>
      </c>
      <c r="Q3742">
        <f>Sales_Data[[#This Row],[Quantity]]*Sales_Data[[#This Row],[Unit_Price]]</f>
        <v>8308.8799999999992</v>
      </c>
      <c r="R3742">
        <f>Sales_Data[[#This Row],[Gross_Sales]]*Sales_Data[[#This Row],[Discount]]</f>
        <v>415.44399999999996</v>
      </c>
      <c r="S3742">
        <f>Sales_Data[[#This Row],[Gross_Sales]]-Sales_Data[[#This Row],[Discount_Amount]]</f>
        <v>7893.4359999999997</v>
      </c>
      <c r="T3742">
        <f>Sales_Data[[#This Row],[Net Sales]]-Sales_Data[[#This Row],[Cost]]</f>
        <v>2740.3959999999997</v>
      </c>
      <c r="U3742" s="2">
        <f>Sales_Data[[#This Row],[Profit]]/Sales_Data[[#This Row],[Net Sales]]</f>
        <v>0.34717403168911481</v>
      </c>
      <c r="V3742">
        <f>YEAR(Sales_Data[[#This Row],[Order_Date]])</f>
        <v>2025</v>
      </c>
      <c r="W3742" t="str">
        <f>TEXT(Sales_Data[[#This Row],[Order_Date]],"mmm")</f>
        <v>Feb</v>
      </c>
      <c r="X3742">
        <f>MONTH(Sales_Data[[#This Row],[Order_Date]])</f>
        <v>2</v>
      </c>
      <c r="Y3742" t="str">
        <f>"Q"&amp;ROUNDUP(MONTH(Sales_Data[[#This Row],[Order_Date]])/3,0)</f>
        <v>Q1</v>
      </c>
    </row>
    <row r="3743" spans="1:25" x14ac:dyDescent="0.3">
      <c r="A3743" t="s">
        <v>5420</v>
      </c>
      <c r="B3743" s="1">
        <v>46012</v>
      </c>
      <c r="C3743" t="s">
        <v>687</v>
      </c>
      <c r="D3743" t="s">
        <v>444</v>
      </c>
      <c r="E3743" t="s">
        <v>39</v>
      </c>
      <c r="F3743" t="s">
        <v>40</v>
      </c>
      <c r="G3743" t="s">
        <v>67</v>
      </c>
      <c r="H3743" t="s">
        <v>121</v>
      </c>
      <c r="I3743" t="s">
        <v>142</v>
      </c>
      <c r="J3743">
        <v>1</v>
      </c>
      <c r="K3743">
        <v>3174.9</v>
      </c>
      <c r="L3743">
        <v>0.15</v>
      </c>
      <c r="M3743">
        <v>2154.16</v>
      </c>
      <c r="N3743" t="s">
        <v>70</v>
      </c>
      <c r="O3743" t="s">
        <v>25</v>
      </c>
      <c r="P3743" t="s">
        <v>44</v>
      </c>
      <c r="Q3743">
        <f>Sales_Data[[#This Row],[Quantity]]*Sales_Data[[#This Row],[Unit_Price]]</f>
        <v>3174.9</v>
      </c>
      <c r="R3743">
        <f>Sales_Data[[#This Row],[Gross_Sales]]*Sales_Data[[#This Row],[Discount]]</f>
        <v>476.23500000000001</v>
      </c>
      <c r="S3743">
        <f>Sales_Data[[#This Row],[Gross_Sales]]-Sales_Data[[#This Row],[Discount_Amount]]</f>
        <v>2698.665</v>
      </c>
      <c r="T3743">
        <f>Sales_Data[[#This Row],[Net Sales]]-Sales_Data[[#This Row],[Cost]]</f>
        <v>544.50500000000011</v>
      </c>
      <c r="U3743" s="2">
        <f>Sales_Data[[#This Row],[Profit]]/Sales_Data[[#This Row],[Net Sales]]</f>
        <v>0.20176828172448233</v>
      </c>
      <c r="V3743">
        <f>YEAR(Sales_Data[[#This Row],[Order_Date]])</f>
        <v>2025</v>
      </c>
      <c r="W3743" t="str">
        <f>TEXT(Sales_Data[[#This Row],[Order_Date]],"mmm")</f>
        <v>Dec</v>
      </c>
      <c r="X3743">
        <f>MONTH(Sales_Data[[#This Row],[Order_Date]])</f>
        <v>12</v>
      </c>
      <c r="Y3743" t="str">
        <f>"Q"&amp;ROUNDUP(MONTH(Sales_Data[[#This Row],[Order_Date]])/3,0)</f>
        <v>Q4</v>
      </c>
    </row>
    <row r="3744" spans="1:25" x14ac:dyDescent="0.3">
      <c r="A3744" t="s">
        <v>5421</v>
      </c>
      <c r="B3744" s="1">
        <v>45960</v>
      </c>
      <c r="C3744" t="s">
        <v>2714</v>
      </c>
      <c r="D3744" t="s">
        <v>404</v>
      </c>
      <c r="E3744" t="s">
        <v>48</v>
      </c>
      <c r="F3744" t="s">
        <v>152</v>
      </c>
      <c r="G3744" t="s">
        <v>32</v>
      </c>
      <c r="H3744" t="s">
        <v>50</v>
      </c>
      <c r="I3744" t="s">
        <v>51</v>
      </c>
      <c r="J3744">
        <v>1</v>
      </c>
      <c r="K3744">
        <v>58658.76</v>
      </c>
      <c r="L3744">
        <v>0.05</v>
      </c>
      <c r="M3744">
        <v>47507.87</v>
      </c>
      <c r="N3744" t="s">
        <v>52</v>
      </c>
      <c r="O3744" t="s">
        <v>35</v>
      </c>
      <c r="P3744" t="s">
        <v>44</v>
      </c>
      <c r="Q3744">
        <f>Sales_Data[[#This Row],[Quantity]]*Sales_Data[[#This Row],[Unit_Price]]</f>
        <v>58658.76</v>
      </c>
      <c r="R3744">
        <f>Sales_Data[[#This Row],[Gross_Sales]]*Sales_Data[[#This Row],[Discount]]</f>
        <v>2932.9380000000001</v>
      </c>
      <c r="S3744">
        <f>Sales_Data[[#This Row],[Gross_Sales]]-Sales_Data[[#This Row],[Discount_Amount]]</f>
        <v>55725.822</v>
      </c>
      <c r="T3744">
        <f>Sales_Data[[#This Row],[Net Sales]]-Sales_Data[[#This Row],[Cost]]</f>
        <v>8217.9519999999975</v>
      </c>
      <c r="U3744" s="2">
        <f>Sales_Data[[#This Row],[Profit]]/Sales_Data[[#This Row],[Net Sales]]</f>
        <v>0.1474711669573936</v>
      </c>
      <c r="V3744">
        <f>YEAR(Sales_Data[[#This Row],[Order_Date]])</f>
        <v>2025</v>
      </c>
      <c r="W3744" t="str">
        <f>TEXT(Sales_Data[[#This Row],[Order_Date]],"mmm")</f>
        <v>Oct</v>
      </c>
      <c r="X3744">
        <f>MONTH(Sales_Data[[#This Row],[Order_Date]])</f>
        <v>10</v>
      </c>
      <c r="Y3744" t="str">
        <f>"Q"&amp;ROUNDUP(MONTH(Sales_Data[[#This Row],[Order_Date]])/3,0)</f>
        <v>Q4</v>
      </c>
    </row>
    <row r="3745" spans="1:25" x14ac:dyDescent="0.3">
      <c r="A3745" t="s">
        <v>5422</v>
      </c>
      <c r="B3745" s="1">
        <v>45803</v>
      </c>
      <c r="C3745" t="s">
        <v>5423</v>
      </c>
      <c r="D3745" t="s">
        <v>241</v>
      </c>
      <c r="E3745" t="s">
        <v>39</v>
      </c>
      <c r="F3745" t="s">
        <v>202</v>
      </c>
      <c r="G3745" t="s">
        <v>41</v>
      </c>
      <c r="H3745" t="s">
        <v>147</v>
      </c>
      <c r="I3745" t="s">
        <v>148</v>
      </c>
      <c r="J3745">
        <v>2</v>
      </c>
      <c r="K3745">
        <v>926.94</v>
      </c>
      <c r="L3745">
        <v>0.1</v>
      </c>
      <c r="M3745">
        <v>1218.68</v>
      </c>
      <c r="N3745" t="s">
        <v>109</v>
      </c>
      <c r="O3745" t="s">
        <v>35</v>
      </c>
      <c r="P3745" t="s">
        <v>71</v>
      </c>
      <c r="Q3745">
        <f>Sales_Data[[#This Row],[Quantity]]*Sales_Data[[#This Row],[Unit_Price]]</f>
        <v>1853.88</v>
      </c>
      <c r="R3745">
        <f>Sales_Data[[#This Row],[Gross_Sales]]*Sales_Data[[#This Row],[Discount]]</f>
        <v>185.38800000000003</v>
      </c>
      <c r="S3745">
        <f>Sales_Data[[#This Row],[Gross_Sales]]-Sales_Data[[#This Row],[Discount_Amount]]</f>
        <v>1668.4920000000002</v>
      </c>
      <c r="T3745">
        <f>Sales_Data[[#This Row],[Net Sales]]-Sales_Data[[#This Row],[Cost]]</f>
        <v>449.81200000000013</v>
      </c>
      <c r="U3745" s="2">
        <f>Sales_Data[[#This Row],[Profit]]/Sales_Data[[#This Row],[Net Sales]]</f>
        <v>0.26959194290413147</v>
      </c>
      <c r="V3745">
        <f>YEAR(Sales_Data[[#This Row],[Order_Date]])</f>
        <v>2025</v>
      </c>
      <c r="W3745" t="str">
        <f>TEXT(Sales_Data[[#This Row],[Order_Date]],"mmm")</f>
        <v>May</v>
      </c>
      <c r="X3745">
        <f>MONTH(Sales_Data[[#This Row],[Order_Date]])</f>
        <v>5</v>
      </c>
      <c r="Y3745" t="str">
        <f>"Q"&amp;ROUNDUP(MONTH(Sales_Data[[#This Row],[Order_Date]])/3,0)</f>
        <v>Q2</v>
      </c>
    </row>
    <row r="3746" spans="1:25" x14ac:dyDescent="0.3">
      <c r="A3746" t="s">
        <v>5424</v>
      </c>
      <c r="B3746" s="1">
        <v>45913</v>
      </c>
      <c r="C3746" t="s">
        <v>506</v>
      </c>
      <c r="D3746" t="s">
        <v>397</v>
      </c>
      <c r="E3746" t="s">
        <v>19</v>
      </c>
      <c r="F3746" t="s">
        <v>81</v>
      </c>
      <c r="G3746" t="s">
        <v>32</v>
      </c>
      <c r="H3746" t="s">
        <v>33</v>
      </c>
      <c r="I3746" t="s">
        <v>34</v>
      </c>
      <c r="J3746">
        <v>3</v>
      </c>
      <c r="K3746">
        <v>15233.96</v>
      </c>
      <c r="L3746">
        <v>0.1</v>
      </c>
      <c r="M3746">
        <v>32301.16</v>
      </c>
      <c r="N3746" t="s">
        <v>24</v>
      </c>
      <c r="O3746" t="s">
        <v>35</v>
      </c>
      <c r="P3746" t="s">
        <v>44</v>
      </c>
      <c r="Q3746">
        <f>Sales_Data[[#This Row],[Quantity]]*Sales_Data[[#This Row],[Unit_Price]]</f>
        <v>45701.88</v>
      </c>
      <c r="R3746">
        <f>Sales_Data[[#This Row],[Gross_Sales]]*Sales_Data[[#This Row],[Discount]]</f>
        <v>4570.1880000000001</v>
      </c>
      <c r="S3746">
        <f>Sales_Data[[#This Row],[Gross_Sales]]-Sales_Data[[#This Row],[Discount_Amount]]</f>
        <v>41131.691999999995</v>
      </c>
      <c r="T3746">
        <f>Sales_Data[[#This Row],[Net Sales]]-Sales_Data[[#This Row],[Cost]]</f>
        <v>8830.5319999999956</v>
      </c>
      <c r="U3746" s="2">
        <f>Sales_Data[[#This Row],[Profit]]/Sales_Data[[#This Row],[Net Sales]]</f>
        <v>0.21468924740562573</v>
      </c>
      <c r="V3746">
        <f>YEAR(Sales_Data[[#This Row],[Order_Date]])</f>
        <v>2025</v>
      </c>
      <c r="W3746" t="str">
        <f>TEXT(Sales_Data[[#This Row],[Order_Date]],"mmm")</f>
        <v>Sep</v>
      </c>
      <c r="X3746">
        <f>MONTH(Sales_Data[[#This Row],[Order_Date]])</f>
        <v>9</v>
      </c>
      <c r="Y3746" t="str">
        <f>"Q"&amp;ROUNDUP(MONTH(Sales_Data[[#This Row],[Order_Date]])/3,0)</f>
        <v>Q3</v>
      </c>
    </row>
    <row r="3747" spans="1:25" x14ac:dyDescent="0.3">
      <c r="A3747" t="s">
        <v>5425</v>
      </c>
      <c r="B3747" s="1">
        <v>45884</v>
      </c>
      <c r="C3747" t="s">
        <v>2639</v>
      </c>
      <c r="D3747" t="s">
        <v>313</v>
      </c>
      <c r="E3747" t="s">
        <v>48</v>
      </c>
      <c r="F3747" t="s">
        <v>152</v>
      </c>
      <c r="G3747" t="s">
        <v>75</v>
      </c>
      <c r="H3747" t="s">
        <v>185</v>
      </c>
      <c r="I3747" t="s">
        <v>261</v>
      </c>
      <c r="J3747">
        <v>1</v>
      </c>
      <c r="K3747">
        <v>54114.39</v>
      </c>
      <c r="L3747">
        <v>0</v>
      </c>
      <c r="M3747">
        <v>38748.85</v>
      </c>
      <c r="N3747" t="s">
        <v>24</v>
      </c>
      <c r="O3747" t="s">
        <v>25</v>
      </c>
      <c r="P3747" t="s">
        <v>44</v>
      </c>
      <c r="Q3747">
        <f>Sales_Data[[#This Row],[Quantity]]*Sales_Data[[#This Row],[Unit_Price]]</f>
        <v>54114.39</v>
      </c>
      <c r="R3747">
        <f>Sales_Data[[#This Row],[Gross_Sales]]*Sales_Data[[#This Row],[Discount]]</f>
        <v>0</v>
      </c>
      <c r="S3747">
        <f>Sales_Data[[#This Row],[Gross_Sales]]-Sales_Data[[#This Row],[Discount_Amount]]</f>
        <v>54114.39</v>
      </c>
      <c r="T3747">
        <f>Sales_Data[[#This Row],[Net Sales]]-Sales_Data[[#This Row],[Cost]]</f>
        <v>15365.54</v>
      </c>
      <c r="U3747" s="2">
        <f>Sales_Data[[#This Row],[Profit]]/Sales_Data[[#This Row],[Net Sales]]</f>
        <v>0.28394554572268116</v>
      </c>
      <c r="V3747">
        <f>YEAR(Sales_Data[[#This Row],[Order_Date]])</f>
        <v>2025</v>
      </c>
      <c r="W3747" t="str">
        <f>TEXT(Sales_Data[[#This Row],[Order_Date]],"mmm")</f>
        <v>Aug</v>
      </c>
      <c r="X3747">
        <f>MONTH(Sales_Data[[#This Row],[Order_Date]])</f>
        <v>8</v>
      </c>
      <c r="Y3747" t="str">
        <f>"Q"&amp;ROUNDUP(MONTH(Sales_Data[[#This Row],[Order_Date]])/3,0)</f>
        <v>Q3</v>
      </c>
    </row>
    <row r="3748" spans="1:25" x14ac:dyDescent="0.3">
      <c r="A3748" t="s">
        <v>5426</v>
      </c>
      <c r="B3748" s="1">
        <v>45893</v>
      </c>
      <c r="C3748" t="s">
        <v>2557</v>
      </c>
      <c r="D3748" t="s">
        <v>290</v>
      </c>
      <c r="E3748" t="s">
        <v>30</v>
      </c>
      <c r="F3748" t="s">
        <v>156</v>
      </c>
      <c r="G3748" t="s">
        <v>41</v>
      </c>
      <c r="H3748" t="s">
        <v>102</v>
      </c>
      <c r="I3748" t="s">
        <v>103</v>
      </c>
      <c r="J3748">
        <v>2</v>
      </c>
      <c r="K3748">
        <v>1779.47</v>
      </c>
      <c r="L3748">
        <v>0</v>
      </c>
      <c r="M3748">
        <v>2905.99</v>
      </c>
      <c r="N3748" t="s">
        <v>52</v>
      </c>
      <c r="O3748" t="s">
        <v>25</v>
      </c>
      <c r="P3748" t="s">
        <v>26</v>
      </c>
      <c r="Q3748">
        <f>Sales_Data[[#This Row],[Quantity]]*Sales_Data[[#This Row],[Unit_Price]]</f>
        <v>3558.94</v>
      </c>
      <c r="R3748">
        <f>Sales_Data[[#This Row],[Gross_Sales]]*Sales_Data[[#This Row],[Discount]]</f>
        <v>0</v>
      </c>
      <c r="S3748">
        <f>Sales_Data[[#This Row],[Gross_Sales]]-Sales_Data[[#This Row],[Discount_Amount]]</f>
        <v>3558.94</v>
      </c>
      <c r="T3748">
        <f>Sales_Data[[#This Row],[Net Sales]]-Sales_Data[[#This Row],[Cost]]</f>
        <v>652.95000000000027</v>
      </c>
      <c r="U3748" s="2">
        <f>Sales_Data[[#This Row],[Profit]]/Sales_Data[[#This Row],[Net Sales]]</f>
        <v>0.18346754932648493</v>
      </c>
      <c r="V3748">
        <f>YEAR(Sales_Data[[#This Row],[Order_Date]])</f>
        <v>2025</v>
      </c>
      <c r="W3748" t="str">
        <f>TEXT(Sales_Data[[#This Row],[Order_Date]],"mmm")</f>
        <v>Aug</v>
      </c>
      <c r="X3748">
        <f>MONTH(Sales_Data[[#This Row],[Order_Date]])</f>
        <v>8</v>
      </c>
      <c r="Y3748" t="str">
        <f>"Q"&amp;ROUNDUP(MONTH(Sales_Data[[#This Row],[Order_Date]])/3,0)</f>
        <v>Q3</v>
      </c>
    </row>
    <row r="3749" spans="1:25" x14ac:dyDescent="0.3">
      <c r="A3749" t="s">
        <v>5427</v>
      </c>
      <c r="B3749" s="1">
        <v>46018</v>
      </c>
      <c r="C3749" t="s">
        <v>653</v>
      </c>
      <c r="D3749" t="s">
        <v>596</v>
      </c>
      <c r="E3749" t="s">
        <v>48</v>
      </c>
      <c r="F3749" t="s">
        <v>49</v>
      </c>
      <c r="G3749" t="s">
        <v>67</v>
      </c>
      <c r="H3749" t="s">
        <v>88</v>
      </c>
      <c r="I3749" t="s">
        <v>157</v>
      </c>
      <c r="J3749">
        <v>1</v>
      </c>
      <c r="K3749">
        <v>20468.41</v>
      </c>
      <c r="L3749">
        <v>0.15</v>
      </c>
      <c r="M3749">
        <v>13452.7</v>
      </c>
      <c r="N3749" t="s">
        <v>24</v>
      </c>
      <c r="O3749" t="s">
        <v>35</v>
      </c>
      <c r="P3749" t="s">
        <v>71</v>
      </c>
      <c r="Q3749">
        <f>Sales_Data[[#This Row],[Quantity]]*Sales_Data[[#This Row],[Unit_Price]]</f>
        <v>20468.41</v>
      </c>
      <c r="R3749">
        <f>Sales_Data[[#This Row],[Gross_Sales]]*Sales_Data[[#This Row],[Discount]]</f>
        <v>3070.2615000000001</v>
      </c>
      <c r="S3749">
        <f>Sales_Data[[#This Row],[Gross_Sales]]-Sales_Data[[#This Row],[Discount_Amount]]</f>
        <v>17398.148499999999</v>
      </c>
      <c r="T3749">
        <f>Sales_Data[[#This Row],[Net Sales]]-Sales_Data[[#This Row],[Cost]]</f>
        <v>3945.4484999999986</v>
      </c>
      <c r="U3749" s="2">
        <f>Sales_Data[[#This Row],[Profit]]/Sales_Data[[#This Row],[Net Sales]]</f>
        <v>0.22677404437604373</v>
      </c>
      <c r="V3749">
        <f>YEAR(Sales_Data[[#This Row],[Order_Date]])</f>
        <v>2025</v>
      </c>
      <c r="W3749" t="str">
        <f>TEXT(Sales_Data[[#This Row],[Order_Date]],"mmm")</f>
        <v>Dec</v>
      </c>
      <c r="X3749">
        <f>MONTH(Sales_Data[[#This Row],[Order_Date]])</f>
        <v>12</v>
      </c>
      <c r="Y3749" t="str">
        <f>"Q"&amp;ROUNDUP(MONTH(Sales_Data[[#This Row],[Order_Date]])/3,0)</f>
        <v>Q4</v>
      </c>
    </row>
    <row r="3750" spans="1:25" x14ac:dyDescent="0.3">
      <c r="A3750" t="s">
        <v>5428</v>
      </c>
      <c r="B3750" s="1">
        <v>45670</v>
      </c>
      <c r="C3750" t="s">
        <v>5202</v>
      </c>
      <c r="D3750" t="s">
        <v>317</v>
      </c>
      <c r="E3750" t="s">
        <v>19</v>
      </c>
      <c r="F3750" t="s">
        <v>113</v>
      </c>
      <c r="G3750" t="s">
        <v>21</v>
      </c>
      <c r="H3750" t="s">
        <v>127</v>
      </c>
      <c r="I3750" t="s">
        <v>128</v>
      </c>
      <c r="J3750">
        <v>1</v>
      </c>
      <c r="K3750">
        <v>5978.14</v>
      </c>
      <c r="L3750">
        <v>0.05</v>
      </c>
      <c r="M3750">
        <v>4417.55</v>
      </c>
      <c r="N3750" t="s">
        <v>83</v>
      </c>
      <c r="O3750" t="s">
        <v>25</v>
      </c>
      <c r="P3750" t="s">
        <v>71</v>
      </c>
      <c r="Q3750">
        <f>Sales_Data[[#This Row],[Quantity]]*Sales_Data[[#This Row],[Unit_Price]]</f>
        <v>5978.14</v>
      </c>
      <c r="R3750">
        <f>Sales_Data[[#This Row],[Gross_Sales]]*Sales_Data[[#This Row],[Discount]]</f>
        <v>298.90700000000004</v>
      </c>
      <c r="S3750">
        <f>Sales_Data[[#This Row],[Gross_Sales]]-Sales_Data[[#This Row],[Discount_Amount]]</f>
        <v>5679.2330000000002</v>
      </c>
      <c r="T3750">
        <f>Sales_Data[[#This Row],[Net Sales]]-Sales_Data[[#This Row],[Cost]]</f>
        <v>1261.683</v>
      </c>
      <c r="U3750" s="2">
        <f>Sales_Data[[#This Row],[Profit]]/Sales_Data[[#This Row],[Net Sales]]</f>
        <v>0.22215728778868554</v>
      </c>
      <c r="V3750">
        <f>YEAR(Sales_Data[[#This Row],[Order_Date]])</f>
        <v>2025</v>
      </c>
      <c r="W3750" t="str">
        <f>TEXT(Sales_Data[[#This Row],[Order_Date]],"mmm")</f>
        <v>Jan</v>
      </c>
      <c r="X3750">
        <f>MONTH(Sales_Data[[#This Row],[Order_Date]])</f>
        <v>1</v>
      </c>
      <c r="Y3750" t="str">
        <f>"Q"&amp;ROUNDUP(MONTH(Sales_Data[[#This Row],[Order_Date]])/3,0)</f>
        <v>Q1</v>
      </c>
    </row>
    <row r="3751" spans="1:25" x14ac:dyDescent="0.3">
      <c r="A3751" t="s">
        <v>5429</v>
      </c>
      <c r="B3751" s="1">
        <v>45867</v>
      </c>
      <c r="C3751" t="s">
        <v>2342</v>
      </c>
      <c r="D3751" t="s">
        <v>180</v>
      </c>
      <c r="E3751" t="s">
        <v>48</v>
      </c>
      <c r="F3751" t="s">
        <v>164</v>
      </c>
      <c r="G3751" t="s">
        <v>32</v>
      </c>
      <c r="H3751" t="s">
        <v>33</v>
      </c>
      <c r="I3751" t="s">
        <v>34</v>
      </c>
      <c r="J3751">
        <v>2</v>
      </c>
      <c r="K3751">
        <v>53023.5</v>
      </c>
      <c r="L3751">
        <v>0.05</v>
      </c>
      <c r="M3751">
        <v>67003.53</v>
      </c>
      <c r="N3751" t="s">
        <v>83</v>
      </c>
      <c r="O3751" t="s">
        <v>35</v>
      </c>
      <c r="P3751" t="s">
        <v>71</v>
      </c>
      <c r="Q3751">
        <f>Sales_Data[[#This Row],[Quantity]]*Sales_Data[[#This Row],[Unit_Price]]</f>
        <v>106047</v>
      </c>
      <c r="R3751">
        <f>Sales_Data[[#This Row],[Gross_Sales]]*Sales_Data[[#This Row],[Discount]]</f>
        <v>5302.35</v>
      </c>
      <c r="S3751">
        <f>Sales_Data[[#This Row],[Gross_Sales]]-Sales_Data[[#This Row],[Discount_Amount]]</f>
        <v>100744.65</v>
      </c>
      <c r="T3751">
        <f>Sales_Data[[#This Row],[Net Sales]]-Sales_Data[[#This Row],[Cost]]</f>
        <v>33741.119999999995</v>
      </c>
      <c r="U3751" s="2">
        <f>Sales_Data[[#This Row],[Profit]]/Sales_Data[[#This Row],[Net Sales]]</f>
        <v>0.33491723878141416</v>
      </c>
      <c r="V3751">
        <f>YEAR(Sales_Data[[#This Row],[Order_Date]])</f>
        <v>2025</v>
      </c>
      <c r="W3751" t="str">
        <f>TEXT(Sales_Data[[#This Row],[Order_Date]],"mmm")</f>
        <v>Jul</v>
      </c>
      <c r="X3751">
        <f>MONTH(Sales_Data[[#This Row],[Order_Date]])</f>
        <v>7</v>
      </c>
      <c r="Y3751" t="str">
        <f>"Q"&amp;ROUNDUP(MONTH(Sales_Data[[#This Row],[Order_Date]])/3,0)</f>
        <v>Q3</v>
      </c>
    </row>
    <row r="3752" spans="1:25" x14ac:dyDescent="0.3">
      <c r="A3752" t="s">
        <v>5430</v>
      </c>
      <c r="B3752" s="1">
        <v>45886</v>
      </c>
      <c r="C3752" t="s">
        <v>4658</v>
      </c>
      <c r="D3752" t="s">
        <v>221</v>
      </c>
      <c r="E3752" t="s">
        <v>48</v>
      </c>
      <c r="F3752" t="s">
        <v>49</v>
      </c>
      <c r="G3752" t="s">
        <v>21</v>
      </c>
      <c r="H3752" t="s">
        <v>297</v>
      </c>
      <c r="I3752" t="s">
        <v>494</v>
      </c>
      <c r="J3752">
        <v>1</v>
      </c>
      <c r="K3752">
        <v>54310</v>
      </c>
      <c r="L3752">
        <v>0.1</v>
      </c>
      <c r="M3752">
        <v>30391.87</v>
      </c>
      <c r="N3752" t="s">
        <v>24</v>
      </c>
      <c r="O3752" t="s">
        <v>53</v>
      </c>
      <c r="P3752" t="s">
        <v>44</v>
      </c>
      <c r="Q3752">
        <f>Sales_Data[[#This Row],[Quantity]]*Sales_Data[[#This Row],[Unit_Price]]</f>
        <v>54310</v>
      </c>
      <c r="R3752">
        <f>Sales_Data[[#This Row],[Gross_Sales]]*Sales_Data[[#This Row],[Discount]]</f>
        <v>5431</v>
      </c>
      <c r="S3752">
        <f>Sales_Data[[#This Row],[Gross_Sales]]-Sales_Data[[#This Row],[Discount_Amount]]</f>
        <v>48879</v>
      </c>
      <c r="T3752">
        <f>Sales_Data[[#This Row],[Net Sales]]-Sales_Data[[#This Row],[Cost]]</f>
        <v>18487.13</v>
      </c>
      <c r="U3752" s="2">
        <f>Sales_Data[[#This Row],[Profit]]/Sales_Data[[#This Row],[Net Sales]]</f>
        <v>0.37822234497432439</v>
      </c>
      <c r="V3752">
        <f>YEAR(Sales_Data[[#This Row],[Order_Date]])</f>
        <v>2025</v>
      </c>
      <c r="W3752" t="str">
        <f>TEXT(Sales_Data[[#This Row],[Order_Date]],"mmm")</f>
        <v>Aug</v>
      </c>
      <c r="X3752">
        <f>MONTH(Sales_Data[[#This Row],[Order_Date]])</f>
        <v>8</v>
      </c>
      <c r="Y3752" t="str">
        <f>"Q"&amp;ROUNDUP(MONTH(Sales_Data[[#This Row],[Order_Date]])/3,0)</f>
        <v>Q3</v>
      </c>
    </row>
    <row r="3753" spans="1:25" x14ac:dyDescent="0.3">
      <c r="A3753" t="s">
        <v>5431</v>
      </c>
      <c r="B3753" s="1">
        <v>45757</v>
      </c>
      <c r="C3753" t="s">
        <v>3727</v>
      </c>
      <c r="D3753" t="s">
        <v>341</v>
      </c>
      <c r="E3753" t="s">
        <v>48</v>
      </c>
      <c r="F3753" t="s">
        <v>164</v>
      </c>
      <c r="G3753" t="s">
        <v>41</v>
      </c>
      <c r="H3753" t="s">
        <v>171</v>
      </c>
      <c r="I3753" t="s">
        <v>191</v>
      </c>
      <c r="J3753">
        <v>2</v>
      </c>
      <c r="K3753">
        <v>22437.38</v>
      </c>
      <c r="L3753">
        <v>0</v>
      </c>
      <c r="M3753">
        <v>35123.57</v>
      </c>
      <c r="N3753" t="s">
        <v>52</v>
      </c>
      <c r="O3753" t="s">
        <v>25</v>
      </c>
      <c r="P3753" t="s">
        <v>44</v>
      </c>
      <c r="Q3753">
        <f>Sales_Data[[#This Row],[Quantity]]*Sales_Data[[#This Row],[Unit_Price]]</f>
        <v>44874.76</v>
      </c>
      <c r="R3753">
        <f>Sales_Data[[#This Row],[Gross_Sales]]*Sales_Data[[#This Row],[Discount]]</f>
        <v>0</v>
      </c>
      <c r="S3753">
        <f>Sales_Data[[#This Row],[Gross_Sales]]-Sales_Data[[#This Row],[Discount_Amount]]</f>
        <v>44874.76</v>
      </c>
      <c r="T3753">
        <f>Sales_Data[[#This Row],[Net Sales]]-Sales_Data[[#This Row],[Cost]]</f>
        <v>9751.1900000000023</v>
      </c>
      <c r="U3753" s="2">
        <f>Sales_Data[[#This Row],[Profit]]/Sales_Data[[#This Row],[Net Sales]]</f>
        <v>0.21729787524211833</v>
      </c>
      <c r="V3753">
        <f>YEAR(Sales_Data[[#This Row],[Order_Date]])</f>
        <v>2025</v>
      </c>
      <c r="W3753" t="str">
        <f>TEXT(Sales_Data[[#This Row],[Order_Date]],"mmm")</f>
        <v>Apr</v>
      </c>
      <c r="X3753">
        <f>MONTH(Sales_Data[[#This Row],[Order_Date]])</f>
        <v>4</v>
      </c>
      <c r="Y3753" t="str">
        <f>"Q"&amp;ROUNDUP(MONTH(Sales_Data[[#This Row],[Order_Date]])/3,0)</f>
        <v>Q2</v>
      </c>
    </row>
    <row r="3754" spans="1:25" x14ac:dyDescent="0.3">
      <c r="A3754" t="s">
        <v>5432</v>
      </c>
      <c r="B3754" s="1">
        <v>45688</v>
      </c>
      <c r="C3754" t="s">
        <v>2639</v>
      </c>
      <c r="D3754" t="s">
        <v>1026</v>
      </c>
      <c r="E3754" t="s">
        <v>48</v>
      </c>
      <c r="F3754" t="s">
        <v>152</v>
      </c>
      <c r="G3754" t="s">
        <v>41</v>
      </c>
      <c r="H3754" t="s">
        <v>42</v>
      </c>
      <c r="I3754" t="s">
        <v>82</v>
      </c>
      <c r="J3754">
        <v>4</v>
      </c>
      <c r="K3754">
        <v>39129.49</v>
      </c>
      <c r="L3754">
        <v>0.1</v>
      </c>
      <c r="M3754">
        <v>91448.3</v>
      </c>
      <c r="N3754" t="s">
        <v>83</v>
      </c>
      <c r="O3754" t="s">
        <v>35</v>
      </c>
      <c r="P3754" t="s">
        <v>26</v>
      </c>
      <c r="Q3754">
        <f>Sales_Data[[#This Row],[Quantity]]*Sales_Data[[#This Row],[Unit_Price]]</f>
        <v>156517.96</v>
      </c>
      <c r="R3754">
        <f>Sales_Data[[#This Row],[Gross_Sales]]*Sales_Data[[#This Row],[Discount]]</f>
        <v>15651.796</v>
      </c>
      <c r="S3754">
        <f>Sales_Data[[#This Row],[Gross_Sales]]-Sales_Data[[#This Row],[Discount_Amount]]</f>
        <v>140866.16399999999</v>
      </c>
      <c r="T3754">
        <f>Sales_Data[[#This Row],[Net Sales]]-Sales_Data[[#This Row],[Cost]]</f>
        <v>49417.863999999987</v>
      </c>
      <c r="U3754" s="2">
        <f>Sales_Data[[#This Row],[Profit]]/Sales_Data[[#This Row],[Net Sales]]</f>
        <v>0.35081429490761168</v>
      </c>
      <c r="V3754">
        <f>YEAR(Sales_Data[[#This Row],[Order_Date]])</f>
        <v>2025</v>
      </c>
      <c r="W3754" t="str">
        <f>TEXT(Sales_Data[[#This Row],[Order_Date]],"mmm")</f>
        <v>Jan</v>
      </c>
      <c r="X3754">
        <f>MONTH(Sales_Data[[#This Row],[Order_Date]])</f>
        <v>1</v>
      </c>
      <c r="Y3754" t="str">
        <f>"Q"&amp;ROUNDUP(MONTH(Sales_Data[[#This Row],[Order_Date]])/3,0)</f>
        <v>Q1</v>
      </c>
    </row>
    <row r="3755" spans="1:25" x14ac:dyDescent="0.3">
      <c r="A3755" t="s">
        <v>5433</v>
      </c>
      <c r="B3755" s="1">
        <v>45673</v>
      </c>
      <c r="C3755" t="s">
        <v>1195</v>
      </c>
      <c r="D3755" t="s">
        <v>65</v>
      </c>
      <c r="E3755" t="s">
        <v>39</v>
      </c>
      <c r="F3755" t="s">
        <v>202</v>
      </c>
      <c r="G3755" t="s">
        <v>21</v>
      </c>
      <c r="H3755" t="s">
        <v>127</v>
      </c>
      <c r="I3755" t="s">
        <v>128</v>
      </c>
      <c r="J3755">
        <v>4</v>
      </c>
      <c r="K3755">
        <v>1316.96</v>
      </c>
      <c r="L3755">
        <v>0.05</v>
      </c>
      <c r="M3755">
        <v>3276.44</v>
      </c>
      <c r="N3755" t="s">
        <v>24</v>
      </c>
      <c r="O3755" t="s">
        <v>25</v>
      </c>
      <c r="P3755" t="s">
        <v>71</v>
      </c>
      <c r="Q3755">
        <f>Sales_Data[[#This Row],[Quantity]]*Sales_Data[[#This Row],[Unit_Price]]</f>
        <v>5267.84</v>
      </c>
      <c r="R3755">
        <f>Sales_Data[[#This Row],[Gross_Sales]]*Sales_Data[[#This Row],[Discount]]</f>
        <v>263.392</v>
      </c>
      <c r="S3755">
        <f>Sales_Data[[#This Row],[Gross_Sales]]-Sales_Data[[#This Row],[Discount_Amount]]</f>
        <v>5004.4480000000003</v>
      </c>
      <c r="T3755">
        <f>Sales_Data[[#This Row],[Net Sales]]-Sales_Data[[#This Row],[Cost]]</f>
        <v>1728.0080000000003</v>
      </c>
      <c r="U3755" s="2">
        <f>Sales_Data[[#This Row],[Profit]]/Sales_Data[[#This Row],[Net Sales]]</f>
        <v>0.34529442607856053</v>
      </c>
      <c r="V3755">
        <f>YEAR(Sales_Data[[#This Row],[Order_Date]])</f>
        <v>2025</v>
      </c>
      <c r="W3755" t="str">
        <f>TEXT(Sales_Data[[#This Row],[Order_Date]],"mmm")</f>
        <v>Jan</v>
      </c>
      <c r="X3755">
        <f>MONTH(Sales_Data[[#This Row],[Order_Date]])</f>
        <v>1</v>
      </c>
      <c r="Y3755" t="str">
        <f>"Q"&amp;ROUNDUP(MONTH(Sales_Data[[#This Row],[Order_Date]])/3,0)</f>
        <v>Q1</v>
      </c>
    </row>
    <row r="3756" spans="1:25" x14ac:dyDescent="0.3">
      <c r="A3756" t="s">
        <v>5434</v>
      </c>
      <c r="B3756" s="1">
        <v>45794</v>
      </c>
      <c r="C3756" t="s">
        <v>2468</v>
      </c>
      <c r="D3756" t="s">
        <v>194</v>
      </c>
      <c r="E3756" t="s">
        <v>48</v>
      </c>
      <c r="F3756" t="s">
        <v>126</v>
      </c>
      <c r="G3756" t="s">
        <v>21</v>
      </c>
      <c r="H3756" t="s">
        <v>230</v>
      </c>
      <c r="I3756" t="s">
        <v>231</v>
      </c>
      <c r="J3756">
        <v>1</v>
      </c>
      <c r="K3756">
        <v>31267.45</v>
      </c>
      <c r="L3756">
        <v>0.15</v>
      </c>
      <c r="M3756">
        <v>17608.95</v>
      </c>
      <c r="N3756" t="s">
        <v>24</v>
      </c>
      <c r="O3756" t="s">
        <v>35</v>
      </c>
      <c r="P3756" t="s">
        <v>44</v>
      </c>
      <c r="Q3756">
        <f>Sales_Data[[#This Row],[Quantity]]*Sales_Data[[#This Row],[Unit_Price]]</f>
        <v>31267.45</v>
      </c>
      <c r="R3756">
        <f>Sales_Data[[#This Row],[Gross_Sales]]*Sales_Data[[#This Row],[Discount]]</f>
        <v>4690.1175000000003</v>
      </c>
      <c r="S3756">
        <f>Sales_Data[[#This Row],[Gross_Sales]]-Sales_Data[[#This Row],[Discount_Amount]]</f>
        <v>26577.3325</v>
      </c>
      <c r="T3756">
        <f>Sales_Data[[#This Row],[Net Sales]]-Sales_Data[[#This Row],[Cost]]</f>
        <v>8968.3824999999997</v>
      </c>
      <c r="U3756" s="2">
        <f>Sales_Data[[#This Row],[Profit]]/Sales_Data[[#This Row],[Net Sales]]</f>
        <v>0.33744479435624325</v>
      </c>
      <c r="V3756">
        <f>YEAR(Sales_Data[[#This Row],[Order_Date]])</f>
        <v>2025</v>
      </c>
      <c r="W3756" t="str">
        <f>TEXT(Sales_Data[[#This Row],[Order_Date]],"mmm")</f>
        <v>May</v>
      </c>
      <c r="X3756">
        <f>MONTH(Sales_Data[[#This Row],[Order_Date]])</f>
        <v>5</v>
      </c>
      <c r="Y3756" t="str">
        <f>"Q"&amp;ROUNDUP(MONTH(Sales_Data[[#This Row],[Order_Date]])/3,0)</f>
        <v>Q2</v>
      </c>
    </row>
    <row r="3757" spans="1:25" x14ac:dyDescent="0.3">
      <c r="A3757" t="s">
        <v>5435</v>
      </c>
      <c r="B3757" s="1">
        <v>45986</v>
      </c>
      <c r="C3757" t="s">
        <v>3283</v>
      </c>
      <c r="D3757" t="s">
        <v>1452</v>
      </c>
      <c r="E3757" t="s">
        <v>39</v>
      </c>
      <c r="F3757" t="s">
        <v>96</v>
      </c>
      <c r="G3757" t="s">
        <v>67</v>
      </c>
      <c r="H3757" t="s">
        <v>133</v>
      </c>
      <c r="I3757" t="s">
        <v>134</v>
      </c>
      <c r="J3757">
        <v>2</v>
      </c>
      <c r="K3757">
        <v>6992.03</v>
      </c>
      <c r="L3757">
        <v>0.05</v>
      </c>
      <c r="M3757">
        <v>9618.0499999999993</v>
      </c>
      <c r="N3757" t="s">
        <v>109</v>
      </c>
      <c r="O3757" t="s">
        <v>35</v>
      </c>
      <c r="P3757" t="s">
        <v>71</v>
      </c>
      <c r="Q3757">
        <f>Sales_Data[[#This Row],[Quantity]]*Sales_Data[[#This Row],[Unit_Price]]</f>
        <v>13984.06</v>
      </c>
      <c r="R3757">
        <f>Sales_Data[[#This Row],[Gross_Sales]]*Sales_Data[[#This Row],[Discount]]</f>
        <v>699.20299999999997</v>
      </c>
      <c r="S3757">
        <f>Sales_Data[[#This Row],[Gross_Sales]]-Sales_Data[[#This Row],[Discount_Amount]]</f>
        <v>13284.857</v>
      </c>
      <c r="T3757">
        <f>Sales_Data[[#This Row],[Net Sales]]-Sales_Data[[#This Row],[Cost]]</f>
        <v>3666.8070000000007</v>
      </c>
      <c r="U3757" s="2">
        <f>Sales_Data[[#This Row],[Profit]]/Sales_Data[[#This Row],[Net Sales]]</f>
        <v>0.27601403613151432</v>
      </c>
      <c r="V3757">
        <f>YEAR(Sales_Data[[#This Row],[Order_Date]])</f>
        <v>2025</v>
      </c>
      <c r="W3757" t="str">
        <f>TEXT(Sales_Data[[#This Row],[Order_Date]],"mmm")</f>
        <v>Nov</v>
      </c>
      <c r="X3757">
        <f>MONTH(Sales_Data[[#This Row],[Order_Date]])</f>
        <v>11</v>
      </c>
      <c r="Y3757" t="str">
        <f>"Q"&amp;ROUNDUP(MONTH(Sales_Data[[#This Row],[Order_Date]])/3,0)</f>
        <v>Q4</v>
      </c>
    </row>
    <row r="3758" spans="1:25" x14ac:dyDescent="0.3">
      <c r="A3758" t="s">
        <v>5436</v>
      </c>
      <c r="B3758" s="1">
        <v>45823</v>
      </c>
      <c r="C3758" t="s">
        <v>698</v>
      </c>
      <c r="D3758" t="s">
        <v>86</v>
      </c>
      <c r="E3758" t="s">
        <v>48</v>
      </c>
      <c r="F3758" t="s">
        <v>126</v>
      </c>
      <c r="G3758" t="s">
        <v>41</v>
      </c>
      <c r="H3758" t="s">
        <v>102</v>
      </c>
      <c r="I3758" t="s">
        <v>388</v>
      </c>
      <c r="J3758">
        <v>4</v>
      </c>
      <c r="K3758">
        <v>11586.29</v>
      </c>
      <c r="L3758">
        <v>0</v>
      </c>
      <c r="M3758">
        <v>31682.85</v>
      </c>
      <c r="N3758" t="s">
        <v>52</v>
      </c>
      <c r="O3758" t="s">
        <v>35</v>
      </c>
      <c r="P3758" t="s">
        <v>26</v>
      </c>
      <c r="Q3758">
        <f>Sales_Data[[#This Row],[Quantity]]*Sales_Data[[#This Row],[Unit_Price]]</f>
        <v>46345.16</v>
      </c>
      <c r="R3758">
        <f>Sales_Data[[#This Row],[Gross_Sales]]*Sales_Data[[#This Row],[Discount]]</f>
        <v>0</v>
      </c>
      <c r="S3758">
        <f>Sales_Data[[#This Row],[Gross_Sales]]-Sales_Data[[#This Row],[Discount_Amount]]</f>
        <v>46345.16</v>
      </c>
      <c r="T3758">
        <f>Sales_Data[[#This Row],[Net Sales]]-Sales_Data[[#This Row],[Cost]]</f>
        <v>14662.310000000005</v>
      </c>
      <c r="U3758" s="2">
        <f>Sales_Data[[#This Row],[Profit]]/Sales_Data[[#This Row],[Net Sales]]</f>
        <v>0.31637197929622002</v>
      </c>
      <c r="V3758">
        <f>YEAR(Sales_Data[[#This Row],[Order_Date]])</f>
        <v>2025</v>
      </c>
      <c r="W3758" t="str">
        <f>TEXT(Sales_Data[[#This Row],[Order_Date]],"mmm")</f>
        <v>Jun</v>
      </c>
      <c r="X3758">
        <f>MONTH(Sales_Data[[#This Row],[Order_Date]])</f>
        <v>6</v>
      </c>
      <c r="Y3758" t="str">
        <f>"Q"&amp;ROUNDUP(MONTH(Sales_Data[[#This Row],[Order_Date]])/3,0)</f>
        <v>Q2</v>
      </c>
    </row>
    <row r="3759" spans="1:25" x14ac:dyDescent="0.3">
      <c r="A3759" t="s">
        <v>5437</v>
      </c>
      <c r="B3759" s="1">
        <v>45967</v>
      </c>
      <c r="C3759" t="s">
        <v>2014</v>
      </c>
      <c r="D3759" t="s">
        <v>615</v>
      </c>
      <c r="E3759" t="s">
        <v>48</v>
      </c>
      <c r="F3759" t="s">
        <v>132</v>
      </c>
      <c r="G3759" t="s">
        <v>21</v>
      </c>
      <c r="H3759" t="s">
        <v>230</v>
      </c>
      <c r="I3759" t="s">
        <v>231</v>
      </c>
      <c r="J3759">
        <v>1</v>
      </c>
      <c r="K3759">
        <v>61670.23</v>
      </c>
      <c r="L3759">
        <v>0.15</v>
      </c>
      <c r="M3759">
        <v>45496.05</v>
      </c>
      <c r="N3759" t="s">
        <v>70</v>
      </c>
      <c r="O3759" t="s">
        <v>25</v>
      </c>
      <c r="P3759" t="s">
        <v>44</v>
      </c>
      <c r="Q3759">
        <f>Sales_Data[[#This Row],[Quantity]]*Sales_Data[[#This Row],[Unit_Price]]</f>
        <v>61670.23</v>
      </c>
      <c r="R3759">
        <f>Sales_Data[[#This Row],[Gross_Sales]]*Sales_Data[[#This Row],[Discount]]</f>
        <v>9250.5344999999998</v>
      </c>
      <c r="S3759">
        <f>Sales_Data[[#This Row],[Gross_Sales]]-Sales_Data[[#This Row],[Discount_Amount]]</f>
        <v>52419.695500000002</v>
      </c>
      <c r="T3759">
        <f>Sales_Data[[#This Row],[Net Sales]]-Sales_Data[[#This Row],[Cost]]</f>
        <v>6923.6454999999987</v>
      </c>
      <c r="U3759" s="2">
        <f>Sales_Data[[#This Row],[Profit]]/Sales_Data[[#This Row],[Net Sales]]</f>
        <v>0.13208099425148317</v>
      </c>
      <c r="V3759">
        <f>YEAR(Sales_Data[[#This Row],[Order_Date]])</f>
        <v>2025</v>
      </c>
      <c r="W3759" t="str">
        <f>TEXT(Sales_Data[[#This Row],[Order_Date]],"mmm")</f>
        <v>Nov</v>
      </c>
      <c r="X3759">
        <f>MONTH(Sales_Data[[#This Row],[Order_Date]])</f>
        <v>11</v>
      </c>
      <c r="Y3759" t="str">
        <f>"Q"&amp;ROUNDUP(MONTH(Sales_Data[[#This Row],[Order_Date]])/3,0)</f>
        <v>Q4</v>
      </c>
    </row>
    <row r="3760" spans="1:25" x14ac:dyDescent="0.3">
      <c r="A3760" t="s">
        <v>5438</v>
      </c>
      <c r="B3760" s="1">
        <v>45757</v>
      </c>
      <c r="C3760" t="s">
        <v>1138</v>
      </c>
      <c r="D3760" t="s">
        <v>331</v>
      </c>
      <c r="E3760" t="s">
        <v>19</v>
      </c>
      <c r="F3760" t="s">
        <v>66</v>
      </c>
      <c r="G3760" t="s">
        <v>67</v>
      </c>
      <c r="H3760" t="s">
        <v>68</v>
      </c>
      <c r="I3760" t="s">
        <v>69</v>
      </c>
      <c r="J3760">
        <v>1</v>
      </c>
      <c r="K3760">
        <v>14959.61</v>
      </c>
      <c r="L3760">
        <v>0.05</v>
      </c>
      <c r="M3760">
        <v>11312.18</v>
      </c>
      <c r="N3760" t="s">
        <v>70</v>
      </c>
      <c r="O3760" t="s">
        <v>35</v>
      </c>
      <c r="P3760" t="s">
        <v>44</v>
      </c>
      <c r="Q3760">
        <f>Sales_Data[[#This Row],[Quantity]]*Sales_Data[[#This Row],[Unit_Price]]</f>
        <v>14959.61</v>
      </c>
      <c r="R3760">
        <f>Sales_Data[[#This Row],[Gross_Sales]]*Sales_Data[[#This Row],[Discount]]</f>
        <v>747.98050000000012</v>
      </c>
      <c r="S3760">
        <f>Sales_Data[[#This Row],[Gross_Sales]]-Sales_Data[[#This Row],[Discount_Amount]]</f>
        <v>14211.629500000001</v>
      </c>
      <c r="T3760">
        <f>Sales_Data[[#This Row],[Net Sales]]-Sales_Data[[#This Row],[Cost]]</f>
        <v>2899.4495000000006</v>
      </c>
      <c r="U3760" s="2">
        <f>Sales_Data[[#This Row],[Profit]]/Sales_Data[[#This Row],[Net Sales]]</f>
        <v>0.20401949684939369</v>
      </c>
      <c r="V3760">
        <f>YEAR(Sales_Data[[#This Row],[Order_Date]])</f>
        <v>2025</v>
      </c>
      <c r="W3760" t="str">
        <f>TEXT(Sales_Data[[#This Row],[Order_Date]],"mmm")</f>
        <v>Apr</v>
      </c>
      <c r="X3760">
        <f>MONTH(Sales_Data[[#This Row],[Order_Date]])</f>
        <v>4</v>
      </c>
      <c r="Y3760" t="str">
        <f>"Q"&amp;ROUNDUP(MONTH(Sales_Data[[#This Row],[Order_Date]])/3,0)</f>
        <v>Q2</v>
      </c>
    </row>
    <row r="3761" spans="1:25" x14ac:dyDescent="0.3">
      <c r="A3761" t="s">
        <v>5439</v>
      </c>
      <c r="B3761" s="1">
        <v>45766</v>
      </c>
      <c r="C3761" t="s">
        <v>1011</v>
      </c>
      <c r="D3761" t="s">
        <v>95</v>
      </c>
      <c r="E3761" t="s">
        <v>119</v>
      </c>
      <c r="F3761" t="s">
        <v>538</v>
      </c>
      <c r="G3761" t="s">
        <v>41</v>
      </c>
      <c r="H3761" t="s">
        <v>147</v>
      </c>
      <c r="I3761" t="s">
        <v>148</v>
      </c>
      <c r="J3761">
        <v>4</v>
      </c>
      <c r="K3761">
        <v>8763.82</v>
      </c>
      <c r="L3761">
        <v>0.05</v>
      </c>
      <c r="M3761">
        <v>22329.13</v>
      </c>
      <c r="N3761" t="s">
        <v>70</v>
      </c>
      <c r="O3761" t="s">
        <v>35</v>
      </c>
      <c r="P3761" t="s">
        <v>26</v>
      </c>
      <c r="Q3761">
        <f>Sales_Data[[#This Row],[Quantity]]*Sales_Data[[#This Row],[Unit_Price]]</f>
        <v>35055.279999999999</v>
      </c>
      <c r="R3761">
        <f>Sales_Data[[#This Row],[Gross_Sales]]*Sales_Data[[#This Row],[Discount]]</f>
        <v>1752.7640000000001</v>
      </c>
      <c r="S3761">
        <f>Sales_Data[[#This Row],[Gross_Sales]]-Sales_Data[[#This Row],[Discount_Amount]]</f>
        <v>33302.515999999996</v>
      </c>
      <c r="T3761">
        <f>Sales_Data[[#This Row],[Net Sales]]-Sales_Data[[#This Row],[Cost]]</f>
        <v>10973.385999999995</v>
      </c>
      <c r="U3761" s="2">
        <f>Sales_Data[[#This Row],[Profit]]/Sales_Data[[#This Row],[Net Sales]]</f>
        <v>0.32950621508597117</v>
      </c>
      <c r="V3761">
        <f>YEAR(Sales_Data[[#This Row],[Order_Date]])</f>
        <v>2025</v>
      </c>
      <c r="W3761" t="str">
        <f>TEXT(Sales_Data[[#This Row],[Order_Date]],"mmm")</f>
        <v>Apr</v>
      </c>
      <c r="X3761">
        <f>MONTH(Sales_Data[[#This Row],[Order_Date]])</f>
        <v>4</v>
      </c>
      <c r="Y3761" t="str">
        <f>"Q"&amp;ROUNDUP(MONTH(Sales_Data[[#This Row],[Order_Date]])/3,0)</f>
        <v>Q2</v>
      </c>
    </row>
    <row r="3762" spans="1:25" x14ac:dyDescent="0.3">
      <c r="A3762" t="s">
        <v>5440</v>
      </c>
      <c r="B3762" s="1">
        <v>46000</v>
      </c>
      <c r="C3762" t="s">
        <v>276</v>
      </c>
      <c r="D3762" t="s">
        <v>522</v>
      </c>
      <c r="E3762" t="s">
        <v>39</v>
      </c>
      <c r="F3762" t="s">
        <v>107</v>
      </c>
      <c r="G3762" t="s">
        <v>21</v>
      </c>
      <c r="H3762" t="s">
        <v>127</v>
      </c>
      <c r="I3762" t="s">
        <v>128</v>
      </c>
      <c r="J3762">
        <v>1</v>
      </c>
      <c r="K3762">
        <v>1585.22</v>
      </c>
      <c r="L3762">
        <v>0.1</v>
      </c>
      <c r="M3762">
        <v>1182.75</v>
      </c>
      <c r="N3762" t="s">
        <v>24</v>
      </c>
      <c r="O3762" t="s">
        <v>35</v>
      </c>
      <c r="P3762" t="s">
        <v>71</v>
      </c>
      <c r="Q3762">
        <f>Sales_Data[[#This Row],[Quantity]]*Sales_Data[[#This Row],[Unit_Price]]</f>
        <v>1585.22</v>
      </c>
      <c r="R3762">
        <f>Sales_Data[[#This Row],[Gross_Sales]]*Sales_Data[[#This Row],[Discount]]</f>
        <v>158.52200000000002</v>
      </c>
      <c r="S3762">
        <f>Sales_Data[[#This Row],[Gross_Sales]]-Sales_Data[[#This Row],[Discount_Amount]]</f>
        <v>1426.6980000000001</v>
      </c>
      <c r="T3762">
        <f>Sales_Data[[#This Row],[Net Sales]]-Sales_Data[[#This Row],[Cost]]</f>
        <v>243.94800000000009</v>
      </c>
      <c r="U3762" s="2">
        <f>Sales_Data[[#This Row],[Profit]]/Sales_Data[[#This Row],[Net Sales]]</f>
        <v>0.17098783344477952</v>
      </c>
      <c r="V3762">
        <f>YEAR(Sales_Data[[#This Row],[Order_Date]])</f>
        <v>2025</v>
      </c>
      <c r="W3762" t="str">
        <f>TEXT(Sales_Data[[#This Row],[Order_Date]],"mmm")</f>
        <v>Dec</v>
      </c>
      <c r="X3762">
        <f>MONTH(Sales_Data[[#This Row],[Order_Date]])</f>
        <v>12</v>
      </c>
      <c r="Y3762" t="str">
        <f>"Q"&amp;ROUNDUP(MONTH(Sales_Data[[#This Row],[Order_Date]])/3,0)</f>
        <v>Q4</v>
      </c>
    </row>
    <row r="3763" spans="1:25" x14ac:dyDescent="0.3">
      <c r="A3763" t="s">
        <v>5441</v>
      </c>
      <c r="B3763" s="1">
        <v>45830</v>
      </c>
      <c r="C3763" t="s">
        <v>1061</v>
      </c>
      <c r="D3763" t="s">
        <v>56</v>
      </c>
      <c r="E3763" t="s">
        <v>30</v>
      </c>
      <c r="F3763" t="s">
        <v>156</v>
      </c>
      <c r="G3763" t="s">
        <v>21</v>
      </c>
      <c r="H3763" t="s">
        <v>297</v>
      </c>
      <c r="I3763" t="s">
        <v>297</v>
      </c>
      <c r="J3763">
        <v>4</v>
      </c>
      <c r="K3763">
        <v>1264.21</v>
      </c>
      <c r="L3763">
        <v>0.1</v>
      </c>
      <c r="M3763">
        <v>3153.39</v>
      </c>
      <c r="N3763" t="s">
        <v>52</v>
      </c>
      <c r="O3763" t="s">
        <v>35</v>
      </c>
      <c r="P3763" t="s">
        <v>26</v>
      </c>
      <c r="Q3763">
        <f>Sales_Data[[#This Row],[Quantity]]*Sales_Data[[#This Row],[Unit_Price]]</f>
        <v>5056.84</v>
      </c>
      <c r="R3763">
        <f>Sales_Data[[#This Row],[Gross_Sales]]*Sales_Data[[#This Row],[Discount]]</f>
        <v>505.68400000000003</v>
      </c>
      <c r="S3763">
        <f>Sales_Data[[#This Row],[Gross_Sales]]-Sales_Data[[#This Row],[Discount_Amount]]</f>
        <v>4551.1559999999999</v>
      </c>
      <c r="T3763">
        <f>Sales_Data[[#This Row],[Net Sales]]-Sales_Data[[#This Row],[Cost]]</f>
        <v>1397.7660000000001</v>
      </c>
      <c r="U3763" s="2">
        <f>Sales_Data[[#This Row],[Profit]]/Sales_Data[[#This Row],[Net Sales]]</f>
        <v>0.30712328911599607</v>
      </c>
      <c r="V3763">
        <f>YEAR(Sales_Data[[#This Row],[Order_Date]])</f>
        <v>2025</v>
      </c>
      <c r="W3763" t="str">
        <f>TEXT(Sales_Data[[#This Row],[Order_Date]],"mmm")</f>
        <v>Jun</v>
      </c>
      <c r="X3763">
        <f>MONTH(Sales_Data[[#This Row],[Order_Date]])</f>
        <v>6</v>
      </c>
      <c r="Y3763" t="str">
        <f>"Q"&amp;ROUNDUP(MONTH(Sales_Data[[#This Row],[Order_Date]])/3,0)</f>
        <v>Q2</v>
      </c>
    </row>
    <row r="3764" spans="1:25" x14ac:dyDescent="0.3">
      <c r="A3764" t="s">
        <v>5442</v>
      </c>
      <c r="B3764" s="1">
        <v>45894</v>
      </c>
      <c r="C3764" t="s">
        <v>2561</v>
      </c>
      <c r="D3764" t="s">
        <v>341</v>
      </c>
      <c r="E3764" t="s">
        <v>48</v>
      </c>
      <c r="F3764" t="s">
        <v>152</v>
      </c>
      <c r="G3764" t="s">
        <v>67</v>
      </c>
      <c r="H3764" t="s">
        <v>133</v>
      </c>
      <c r="I3764" t="s">
        <v>134</v>
      </c>
      <c r="J3764">
        <v>2</v>
      </c>
      <c r="K3764">
        <v>2571.0700000000002</v>
      </c>
      <c r="L3764">
        <v>0.05</v>
      </c>
      <c r="M3764">
        <v>4044.57</v>
      </c>
      <c r="N3764" t="s">
        <v>70</v>
      </c>
      <c r="O3764" t="s">
        <v>35</v>
      </c>
      <c r="P3764" t="s">
        <v>71</v>
      </c>
      <c r="Q3764">
        <f>Sales_Data[[#This Row],[Quantity]]*Sales_Data[[#This Row],[Unit_Price]]</f>
        <v>5142.1400000000003</v>
      </c>
      <c r="R3764">
        <f>Sales_Data[[#This Row],[Gross_Sales]]*Sales_Data[[#This Row],[Discount]]</f>
        <v>257.10700000000003</v>
      </c>
      <c r="S3764">
        <f>Sales_Data[[#This Row],[Gross_Sales]]-Sales_Data[[#This Row],[Discount_Amount]]</f>
        <v>4885.0330000000004</v>
      </c>
      <c r="T3764">
        <f>Sales_Data[[#This Row],[Net Sales]]-Sales_Data[[#This Row],[Cost]]</f>
        <v>840.46300000000019</v>
      </c>
      <c r="U3764" s="2">
        <f>Sales_Data[[#This Row],[Profit]]/Sales_Data[[#This Row],[Net Sales]]</f>
        <v>0.1720485818621901</v>
      </c>
      <c r="V3764">
        <f>YEAR(Sales_Data[[#This Row],[Order_Date]])</f>
        <v>2025</v>
      </c>
      <c r="W3764" t="str">
        <f>TEXT(Sales_Data[[#This Row],[Order_Date]],"mmm")</f>
        <v>Aug</v>
      </c>
      <c r="X3764">
        <f>MONTH(Sales_Data[[#This Row],[Order_Date]])</f>
        <v>8</v>
      </c>
      <c r="Y3764" t="str">
        <f>"Q"&amp;ROUNDUP(MONTH(Sales_Data[[#This Row],[Order_Date]])/3,0)</f>
        <v>Q3</v>
      </c>
    </row>
    <row r="3765" spans="1:25" x14ac:dyDescent="0.3">
      <c r="A3765" t="s">
        <v>5443</v>
      </c>
      <c r="B3765" s="1">
        <v>45819</v>
      </c>
      <c r="C3765" t="s">
        <v>940</v>
      </c>
      <c r="D3765" t="s">
        <v>460</v>
      </c>
      <c r="E3765" t="s">
        <v>30</v>
      </c>
      <c r="F3765" t="s">
        <v>210</v>
      </c>
      <c r="G3765" t="s">
        <v>67</v>
      </c>
      <c r="H3765" t="s">
        <v>133</v>
      </c>
      <c r="I3765" t="s">
        <v>138</v>
      </c>
      <c r="J3765">
        <v>1</v>
      </c>
      <c r="K3765">
        <v>3692.33</v>
      </c>
      <c r="L3765">
        <v>0</v>
      </c>
      <c r="M3765">
        <v>2739.52</v>
      </c>
      <c r="N3765" t="s">
        <v>52</v>
      </c>
      <c r="O3765" t="s">
        <v>35</v>
      </c>
      <c r="P3765" t="s">
        <v>71</v>
      </c>
      <c r="Q3765">
        <f>Sales_Data[[#This Row],[Quantity]]*Sales_Data[[#This Row],[Unit_Price]]</f>
        <v>3692.33</v>
      </c>
      <c r="R3765">
        <f>Sales_Data[[#This Row],[Gross_Sales]]*Sales_Data[[#This Row],[Discount]]</f>
        <v>0</v>
      </c>
      <c r="S3765">
        <f>Sales_Data[[#This Row],[Gross_Sales]]-Sales_Data[[#This Row],[Discount_Amount]]</f>
        <v>3692.33</v>
      </c>
      <c r="T3765">
        <f>Sales_Data[[#This Row],[Net Sales]]-Sales_Data[[#This Row],[Cost]]</f>
        <v>952.81</v>
      </c>
      <c r="U3765" s="2">
        <f>Sales_Data[[#This Row],[Profit]]/Sales_Data[[#This Row],[Net Sales]]</f>
        <v>0.25805114927430645</v>
      </c>
      <c r="V3765">
        <f>YEAR(Sales_Data[[#This Row],[Order_Date]])</f>
        <v>2025</v>
      </c>
      <c r="W3765" t="str">
        <f>TEXT(Sales_Data[[#This Row],[Order_Date]],"mmm")</f>
        <v>Jun</v>
      </c>
      <c r="X3765">
        <f>MONTH(Sales_Data[[#This Row],[Order_Date]])</f>
        <v>6</v>
      </c>
      <c r="Y3765" t="str">
        <f>"Q"&amp;ROUNDUP(MONTH(Sales_Data[[#This Row],[Order_Date]])/3,0)</f>
        <v>Q2</v>
      </c>
    </row>
    <row r="3766" spans="1:25" x14ac:dyDescent="0.3">
      <c r="A3766" t="s">
        <v>5444</v>
      </c>
      <c r="B3766" s="1">
        <v>45873</v>
      </c>
      <c r="C3766" t="s">
        <v>1021</v>
      </c>
      <c r="D3766" t="s">
        <v>125</v>
      </c>
      <c r="E3766" t="s">
        <v>48</v>
      </c>
      <c r="F3766" t="s">
        <v>126</v>
      </c>
      <c r="G3766" t="s">
        <v>75</v>
      </c>
      <c r="H3766" t="s">
        <v>76</v>
      </c>
      <c r="I3766" t="s">
        <v>77</v>
      </c>
      <c r="J3766">
        <v>1</v>
      </c>
      <c r="K3766">
        <v>42400.01</v>
      </c>
      <c r="L3766">
        <v>0.1</v>
      </c>
      <c r="M3766">
        <v>28421.3</v>
      </c>
      <c r="N3766" t="s">
        <v>83</v>
      </c>
      <c r="O3766" t="s">
        <v>35</v>
      </c>
      <c r="P3766" t="s">
        <v>44</v>
      </c>
      <c r="Q3766">
        <f>Sales_Data[[#This Row],[Quantity]]*Sales_Data[[#This Row],[Unit_Price]]</f>
        <v>42400.01</v>
      </c>
      <c r="R3766">
        <f>Sales_Data[[#This Row],[Gross_Sales]]*Sales_Data[[#This Row],[Discount]]</f>
        <v>4240.0010000000002</v>
      </c>
      <c r="S3766">
        <f>Sales_Data[[#This Row],[Gross_Sales]]-Sales_Data[[#This Row],[Discount_Amount]]</f>
        <v>38160.009000000005</v>
      </c>
      <c r="T3766">
        <f>Sales_Data[[#This Row],[Net Sales]]-Sales_Data[[#This Row],[Cost]]</f>
        <v>9738.7090000000062</v>
      </c>
      <c r="U3766" s="2">
        <f>Sales_Data[[#This Row],[Profit]]/Sales_Data[[#This Row],[Net Sales]]</f>
        <v>0.25520719871947634</v>
      </c>
      <c r="V3766">
        <f>YEAR(Sales_Data[[#This Row],[Order_Date]])</f>
        <v>2025</v>
      </c>
      <c r="W3766" t="str">
        <f>TEXT(Sales_Data[[#This Row],[Order_Date]],"mmm")</f>
        <v>Aug</v>
      </c>
      <c r="X3766">
        <f>MONTH(Sales_Data[[#This Row],[Order_Date]])</f>
        <v>8</v>
      </c>
      <c r="Y3766" t="str">
        <f>"Q"&amp;ROUNDUP(MONTH(Sales_Data[[#This Row],[Order_Date]])/3,0)</f>
        <v>Q3</v>
      </c>
    </row>
    <row r="3767" spans="1:25" x14ac:dyDescent="0.3">
      <c r="A3767" t="s">
        <v>5445</v>
      </c>
      <c r="B3767" s="1">
        <v>45921</v>
      </c>
      <c r="C3767" t="s">
        <v>4053</v>
      </c>
      <c r="D3767" t="s">
        <v>310</v>
      </c>
      <c r="E3767" t="s">
        <v>48</v>
      </c>
      <c r="F3767" t="s">
        <v>152</v>
      </c>
      <c r="G3767" t="s">
        <v>32</v>
      </c>
      <c r="H3767" t="s">
        <v>50</v>
      </c>
      <c r="I3767" t="s">
        <v>51</v>
      </c>
      <c r="J3767">
        <v>1</v>
      </c>
      <c r="K3767">
        <v>12807.16</v>
      </c>
      <c r="L3767">
        <v>0</v>
      </c>
      <c r="M3767">
        <v>9213.91</v>
      </c>
      <c r="N3767" t="s">
        <v>24</v>
      </c>
      <c r="O3767" t="s">
        <v>25</v>
      </c>
      <c r="P3767" t="s">
        <v>71</v>
      </c>
      <c r="Q3767">
        <f>Sales_Data[[#This Row],[Quantity]]*Sales_Data[[#This Row],[Unit_Price]]</f>
        <v>12807.16</v>
      </c>
      <c r="R3767">
        <f>Sales_Data[[#This Row],[Gross_Sales]]*Sales_Data[[#This Row],[Discount]]</f>
        <v>0</v>
      </c>
      <c r="S3767">
        <f>Sales_Data[[#This Row],[Gross_Sales]]-Sales_Data[[#This Row],[Discount_Amount]]</f>
        <v>12807.16</v>
      </c>
      <c r="T3767">
        <f>Sales_Data[[#This Row],[Net Sales]]-Sales_Data[[#This Row],[Cost]]</f>
        <v>3593.25</v>
      </c>
      <c r="U3767" s="2">
        <f>Sales_Data[[#This Row],[Profit]]/Sales_Data[[#This Row],[Net Sales]]</f>
        <v>0.28056571480328191</v>
      </c>
      <c r="V3767">
        <f>YEAR(Sales_Data[[#This Row],[Order_Date]])</f>
        <v>2025</v>
      </c>
      <c r="W3767" t="str">
        <f>TEXT(Sales_Data[[#This Row],[Order_Date]],"mmm")</f>
        <v>Sep</v>
      </c>
      <c r="X3767">
        <f>MONTH(Sales_Data[[#This Row],[Order_Date]])</f>
        <v>9</v>
      </c>
      <c r="Y3767" t="str">
        <f>"Q"&amp;ROUNDUP(MONTH(Sales_Data[[#This Row],[Order_Date]])/3,0)</f>
        <v>Q3</v>
      </c>
    </row>
    <row r="3768" spans="1:25" x14ac:dyDescent="0.3">
      <c r="A3768" t="s">
        <v>5446</v>
      </c>
      <c r="B3768" s="1">
        <v>45920</v>
      </c>
      <c r="C3768" t="s">
        <v>1849</v>
      </c>
      <c r="D3768" t="s">
        <v>546</v>
      </c>
      <c r="E3768" t="s">
        <v>39</v>
      </c>
      <c r="F3768" t="s">
        <v>405</v>
      </c>
      <c r="G3768" t="s">
        <v>21</v>
      </c>
      <c r="H3768" t="s">
        <v>230</v>
      </c>
      <c r="I3768" t="s">
        <v>231</v>
      </c>
      <c r="J3768">
        <v>1</v>
      </c>
      <c r="K3768">
        <v>5621.56</v>
      </c>
      <c r="L3768">
        <v>0.15</v>
      </c>
      <c r="M3768">
        <v>3269.26</v>
      </c>
      <c r="N3768" t="s">
        <v>24</v>
      </c>
      <c r="O3768" t="s">
        <v>35</v>
      </c>
      <c r="P3768" t="s">
        <v>44</v>
      </c>
      <c r="Q3768">
        <f>Sales_Data[[#This Row],[Quantity]]*Sales_Data[[#This Row],[Unit_Price]]</f>
        <v>5621.56</v>
      </c>
      <c r="R3768">
        <f>Sales_Data[[#This Row],[Gross_Sales]]*Sales_Data[[#This Row],[Discount]]</f>
        <v>843.23400000000004</v>
      </c>
      <c r="S3768">
        <f>Sales_Data[[#This Row],[Gross_Sales]]-Sales_Data[[#This Row],[Discount_Amount]]</f>
        <v>4778.326</v>
      </c>
      <c r="T3768">
        <f>Sales_Data[[#This Row],[Net Sales]]-Sales_Data[[#This Row],[Cost]]</f>
        <v>1509.0659999999998</v>
      </c>
      <c r="U3768" s="2">
        <f>Sales_Data[[#This Row],[Profit]]/Sales_Data[[#This Row],[Net Sales]]</f>
        <v>0.31581478534532803</v>
      </c>
      <c r="V3768">
        <f>YEAR(Sales_Data[[#This Row],[Order_Date]])</f>
        <v>2025</v>
      </c>
      <c r="W3768" t="str">
        <f>TEXT(Sales_Data[[#This Row],[Order_Date]],"mmm")</f>
        <v>Sep</v>
      </c>
      <c r="X3768">
        <f>MONTH(Sales_Data[[#This Row],[Order_Date]])</f>
        <v>9</v>
      </c>
      <c r="Y3768" t="str">
        <f>"Q"&amp;ROUNDUP(MONTH(Sales_Data[[#This Row],[Order_Date]])/3,0)</f>
        <v>Q3</v>
      </c>
    </row>
    <row r="3769" spans="1:25" x14ac:dyDescent="0.3">
      <c r="A3769" t="s">
        <v>5447</v>
      </c>
      <c r="B3769" s="1">
        <v>45949</v>
      </c>
      <c r="C3769" t="s">
        <v>4021</v>
      </c>
      <c r="D3769" t="s">
        <v>419</v>
      </c>
      <c r="E3769" t="s">
        <v>19</v>
      </c>
      <c r="F3769" t="s">
        <v>113</v>
      </c>
      <c r="G3769" t="s">
        <v>32</v>
      </c>
      <c r="H3769" t="s">
        <v>33</v>
      </c>
      <c r="I3769" t="s">
        <v>34</v>
      </c>
      <c r="J3769">
        <v>2</v>
      </c>
      <c r="K3769">
        <v>5876.08</v>
      </c>
      <c r="L3769">
        <v>0</v>
      </c>
      <c r="M3769">
        <v>9385.59</v>
      </c>
      <c r="N3769" t="s">
        <v>24</v>
      </c>
      <c r="O3769" t="s">
        <v>25</v>
      </c>
      <c r="P3769" t="s">
        <v>44</v>
      </c>
      <c r="Q3769">
        <f>Sales_Data[[#This Row],[Quantity]]*Sales_Data[[#This Row],[Unit_Price]]</f>
        <v>11752.16</v>
      </c>
      <c r="R3769">
        <f>Sales_Data[[#This Row],[Gross_Sales]]*Sales_Data[[#This Row],[Discount]]</f>
        <v>0</v>
      </c>
      <c r="S3769">
        <f>Sales_Data[[#This Row],[Gross_Sales]]-Sales_Data[[#This Row],[Discount_Amount]]</f>
        <v>11752.16</v>
      </c>
      <c r="T3769">
        <f>Sales_Data[[#This Row],[Net Sales]]-Sales_Data[[#This Row],[Cost]]</f>
        <v>2366.5699999999997</v>
      </c>
      <c r="U3769" s="2">
        <f>Sales_Data[[#This Row],[Profit]]/Sales_Data[[#This Row],[Net Sales]]</f>
        <v>0.20137319437448092</v>
      </c>
      <c r="V3769">
        <f>YEAR(Sales_Data[[#This Row],[Order_Date]])</f>
        <v>2025</v>
      </c>
      <c r="W3769" t="str">
        <f>TEXT(Sales_Data[[#This Row],[Order_Date]],"mmm")</f>
        <v>Oct</v>
      </c>
      <c r="X3769">
        <f>MONTH(Sales_Data[[#This Row],[Order_Date]])</f>
        <v>10</v>
      </c>
      <c r="Y3769" t="str">
        <f>"Q"&amp;ROUNDUP(MONTH(Sales_Data[[#This Row],[Order_Date]])/3,0)</f>
        <v>Q4</v>
      </c>
    </row>
    <row r="3770" spans="1:25" x14ac:dyDescent="0.3">
      <c r="A3770" t="s">
        <v>5448</v>
      </c>
      <c r="B3770" s="1">
        <v>45931</v>
      </c>
      <c r="C3770" t="s">
        <v>4318</v>
      </c>
      <c r="D3770" t="s">
        <v>474</v>
      </c>
      <c r="E3770" t="s">
        <v>119</v>
      </c>
      <c r="F3770" t="s">
        <v>538</v>
      </c>
      <c r="G3770" t="s">
        <v>67</v>
      </c>
      <c r="H3770" t="s">
        <v>121</v>
      </c>
      <c r="I3770" t="s">
        <v>122</v>
      </c>
      <c r="J3770">
        <v>2</v>
      </c>
      <c r="K3770">
        <v>1647.46</v>
      </c>
      <c r="L3770">
        <v>0.1</v>
      </c>
      <c r="M3770">
        <v>2226.67</v>
      </c>
      <c r="N3770" t="s">
        <v>83</v>
      </c>
      <c r="O3770" t="s">
        <v>25</v>
      </c>
      <c r="P3770" t="s">
        <v>44</v>
      </c>
      <c r="Q3770">
        <f>Sales_Data[[#This Row],[Quantity]]*Sales_Data[[#This Row],[Unit_Price]]</f>
        <v>3294.92</v>
      </c>
      <c r="R3770">
        <f>Sales_Data[[#This Row],[Gross_Sales]]*Sales_Data[[#This Row],[Discount]]</f>
        <v>329.49200000000002</v>
      </c>
      <c r="S3770">
        <f>Sales_Data[[#This Row],[Gross_Sales]]-Sales_Data[[#This Row],[Discount_Amount]]</f>
        <v>2965.4279999999999</v>
      </c>
      <c r="T3770">
        <f>Sales_Data[[#This Row],[Net Sales]]-Sales_Data[[#This Row],[Cost]]</f>
        <v>738.75799999999981</v>
      </c>
      <c r="U3770" s="2">
        <f>Sales_Data[[#This Row],[Profit]]/Sales_Data[[#This Row],[Net Sales]]</f>
        <v>0.24912356664872654</v>
      </c>
      <c r="V3770">
        <f>YEAR(Sales_Data[[#This Row],[Order_Date]])</f>
        <v>2025</v>
      </c>
      <c r="W3770" t="str">
        <f>TEXT(Sales_Data[[#This Row],[Order_Date]],"mmm")</f>
        <v>Oct</v>
      </c>
      <c r="X3770">
        <f>MONTH(Sales_Data[[#This Row],[Order_Date]])</f>
        <v>10</v>
      </c>
      <c r="Y3770" t="str">
        <f>"Q"&amp;ROUNDUP(MONTH(Sales_Data[[#This Row],[Order_Date]])/3,0)</f>
        <v>Q4</v>
      </c>
    </row>
    <row r="3771" spans="1:25" x14ac:dyDescent="0.3">
      <c r="A3771" t="s">
        <v>5449</v>
      </c>
      <c r="B3771" s="1">
        <v>45660</v>
      </c>
      <c r="C3771" t="s">
        <v>2847</v>
      </c>
      <c r="D3771" t="s">
        <v>302</v>
      </c>
      <c r="E3771" t="s">
        <v>48</v>
      </c>
      <c r="F3771" t="s">
        <v>49</v>
      </c>
      <c r="G3771" t="s">
        <v>41</v>
      </c>
      <c r="H3771" t="s">
        <v>102</v>
      </c>
      <c r="I3771" t="s">
        <v>103</v>
      </c>
      <c r="J3771">
        <v>2</v>
      </c>
      <c r="K3771">
        <v>28332.73</v>
      </c>
      <c r="L3771">
        <v>0.05</v>
      </c>
      <c r="M3771">
        <v>33500.160000000003</v>
      </c>
      <c r="N3771" t="s">
        <v>24</v>
      </c>
      <c r="O3771" t="s">
        <v>53</v>
      </c>
      <c r="P3771" t="s">
        <v>71</v>
      </c>
      <c r="Q3771">
        <f>Sales_Data[[#This Row],[Quantity]]*Sales_Data[[#This Row],[Unit_Price]]</f>
        <v>56665.46</v>
      </c>
      <c r="R3771">
        <f>Sales_Data[[#This Row],[Gross_Sales]]*Sales_Data[[#This Row],[Discount]]</f>
        <v>2833.2730000000001</v>
      </c>
      <c r="S3771">
        <f>Sales_Data[[#This Row],[Gross_Sales]]-Sales_Data[[#This Row],[Discount_Amount]]</f>
        <v>53832.186999999998</v>
      </c>
      <c r="T3771">
        <f>Sales_Data[[#This Row],[Net Sales]]-Sales_Data[[#This Row],[Cost]]</f>
        <v>20332.026999999995</v>
      </c>
      <c r="U3771" s="2">
        <f>Sales_Data[[#This Row],[Profit]]/Sales_Data[[#This Row],[Net Sales]]</f>
        <v>0.37769275470825653</v>
      </c>
      <c r="V3771">
        <f>YEAR(Sales_Data[[#This Row],[Order_Date]])</f>
        <v>2025</v>
      </c>
      <c r="W3771" t="str">
        <f>TEXT(Sales_Data[[#This Row],[Order_Date]],"mmm")</f>
        <v>Jan</v>
      </c>
      <c r="X3771">
        <f>MONTH(Sales_Data[[#This Row],[Order_Date]])</f>
        <v>1</v>
      </c>
      <c r="Y3771" t="str">
        <f>"Q"&amp;ROUNDUP(MONTH(Sales_Data[[#This Row],[Order_Date]])/3,0)</f>
        <v>Q1</v>
      </c>
    </row>
    <row r="3772" spans="1:25" x14ac:dyDescent="0.3">
      <c r="A3772" t="s">
        <v>5450</v>
      </c>
      <c r="B3772" s="1">
        <v>45685</v>
      </c>
      <c r="C3772" t="s">
        <v>862</v>
      </c>
      <c r="D3772" t="s">
        <v>511</v>
      </c>
      <c r="E3772" t="s">
        <v>119</v>
      </c>
      <c r="F3772" t="s">
        <v>120</v>
      </c>
      <c r="G3772" t="s">
        <v>41</v>
      </c>
      <c r="H3772" t="s">
        <v>42</v>
      </c>
      <c r="I3772" t="s">
        <v>82</v>
      </c>
      <c r="J3772">
        <v>1</v>
      </c>
      <c r="K3772">
        <v>1273.24</v>
      </c>
      <c r="L3772">
        <v>0</v>
      </c>
      <c r="M3772">
        <v>895.86</v>
      </c>
      <c r="N3772" t="s">
        <v>70</v>
      </c>
      <c r="O3772" t="s">
        <v>35</v>
      </c>
      <c r="P3772" t="s">
        <v>44</v>
      </c>
      <c r="Q3772">
        <f>Sales_Data[[#This Row],[Quantity]]*Sales_Data[[#This Row],[Unit_Price]]</f>
        <v>1273.24</v>
      </c>
      <c r="R3772">
        <f>Sales_Data[[#This Row],[Gross_Sales]]*Sales_Data[[#This Row],[Discount]]</f>
        <v>0</v>
      </c>
      <c r="S3772">
        <f>Sales_Data[[#This Row],[Gross_Sales]]-Sales_Data[[#This Row],[Discount_Amount]]</f>
        <v>1273.24</v>
      </c>
      <c r="T3772">
        <f>Sales_Data[[#This Row],[Net Sales]]-Sales_Data[[#This Row],[Cost]]</f>
        <v>377.38</v>
      </c>
      <c r="U3772" s="2">
        <f>Sales_Data[[#This Row],[Profit]]/Sales_Data[[#This Row],[Net Sales]]</f>
        <v>0.29639345292325092</v>
      </c>
      <c r="V3772">
        <f>YEAR(Sales_Data[[#This Row],[Order_Date]])</f>
        <v>2025</v>
      </c>
      <c r="W3772" t="str">
        <f>TEXT(Sales_Data[[#This Row],[Order_Date]],"mmm")</f>
        <v>Jan</v>
      </c>
      <c r="X3772">
        <f>MONTH(Sales_Data[[#This Row],[Order_Date]])</f>
        <v>1</v>
      </c>
      <c r="Y3772" t="str">
        <f>"Q"&amp;ROUNDUP(MONTH(Sales_Data[[#This Row],[Order_Date]])/3,0)</f>
        <v>Q1</v>
      </c>
    </row>
    <row r="3773" spans="1:25" x14ac:dyDescent="0.3">
      <c r="A3773" t="s">
        <v>5451</v>
      </c>
      <c r="B3773" s="1">
        <v>45983</v>
      </c>
      <c r="C3773" t="s">
        <v>1525</v>
      </c>
      <c r="D3773" t="s">
        <v>280</v>
      </c>
      <c r="E3773" t="s">
        <v>39</v>
      </c>
      <c r="F3773" t="s">
        <v>40</v>
      </c>
      <c r="G3773" t="s">
        <v>75</v>
      </c>
      <c r="H3773" t="s">
        <v>114</v>
      </c>
      <c r="I3773" t="s">
        <v>206</v>
      </c>
      <c r="J3773">
        <v>3</v>
      </c>
      <c r="K3773">
        <v>2137.41</v>
      </c>
      <c r="L3773">
        <v>0.05</v>
      </c>
      <c r="M3773">
        <v>4990.41</v>
      </c>
      <c r="N3773" t="s">
        <v>24</v>
      </c>
      <c r="O3773" t="s">
        <v>35</v>
      </c>
      <c r="P3773" t="s">
        <v>44</v>
      </c>
      <c r="Q3773">
        <f>Sales_Data[[#This Row],[Quantity]]*Sales_Data[[#This Row],[Unit_Price]]</f>
        <v>6412.23</v>
      </c>
      <c r="R3773">
        <f>Sales_Data[[#This Row],[Gross_Sales]]*Sales_Data[[#This Row],[Discount]]</f>
        <v>320.61149999999998</v>
      </c>
      <c r="S3773">
        <f>Sales_Data[[#This Row],[Gross_Sales]]-Sales_Data[[#This Row],[Discount_Amount]]</f>
        <v>6091.6184999999996</v>
      </c>
      <c r="T3773">
        <f>Sales_Data[[#This Row],[Net Sales]]-Sales_Data[[#This Row],[Cost]]</f>
        <v>1101.2084999999997</v>
      </c>
      <c r="U3773" s="2">
        <f>Sales_Data[[#This Row],[Profit]]/Sales_Data[[#This Row],[Net Sales]]</f>
        <v>0.18077437055521448</v>
      </c>
      <c r="V3773">
        <f>YEAR(Sales_Data[[#This Row],[Order_Date]])</f>
        <v>2025</v>
      </c>
      <c r="W3773" t="str">
        <f>TEXT(Sales_Data[[#This Row],[Order_Date]],"mmm")</f>
        <v>Nov</v>
      </c>
      <c r="X3773">
        <f>MONTH(Sales_Data[[#This Row],[Order_Date]])</f>
        <v>11</v>
      </c>
      <c r="Y3773" t="str">
        <f>"Q"&amp;ROUNDUP(MONTH(Sales_Data[[#This Row],[Order_Date]])/3,0)</f>
        <v>Q4</v>
      </c>
    </row>
    <row r="3774" spans="1:25" x14ac:dyDescent="0.3">
      <c r="A3774" t="s">
        <v>5452</v>
      </c>
      <c r="B3774" s="1">
        <v>45806</v>
      </c>
      <c r="C3774" t="s">
        <v>3647</v>
      </c>
      <c r="D3774" t="s">
        <v>215</v>
      </c>
      <c r="E3774" t="s">
        <v>39</v>
      </c>
      <c r="F3774" t="s">
        <v>202</v>
      </c>
      <c r="G3774" t="s">
        <v>21</v>
      </c>
      <c r="H3774" t="s">
        <v>22</v>
      </c>
      <c r="I3774" t="s">
        <v>23</v>
      </c>
      <c r="J3774">
        <v>2</v>
      </c>
      <c r="K3774">
        <v>2850.8</v>
      </c>
      <c r="L3774">
        <v>0</v>
      </c>
      <c r="M3774">
        <v>3972.97</v>
      </c>
      <c r="N3774" t="s">
        <v>24</v>
      </c>
      <c r="O3774" t="s">
        <v>35</v>
      </c>
      <c r="P3774" t="s">
        <v>44</v>
      </c>
      <c r="Q3774">
        <f>Sales_Data[[#This Row],[Quantity]]*Sales_Data[[#This Row],[Unit_Price]]</f>
        <v>5701.6</v>
      </c>
      <c r="R3774">
        <f>Sales_Data[[#This Row],[Gross_Sales]]*Sales_Data[[#This Row],[Discount]]</f>
        <v>0</v>
      </c>
      <c r="S3774">
        <f>Sales_Data[[#This Row],[Gross_Sales]]-Sales_Data[[#This Row],[Discount_Amount]]</f>
        <v>5701.6</v>
      </c>
      <c r="T3774">
        <f>Sales_Data[[#This Row],[Net Sales]]-Sales_Data[[#This Row],[Cost]]</f>
        <v>1728.6300000000006</v>
      </c>
      <c r="U3774" s="2">
        <f>Sales_Data[[#This Row],[Profit]]/Sales_Data[[#This Row],[Net Sales]]</f>
        <v>0.30318331696365941</v>
      </c>
      <c r="V3774">
        <f>YEAR(Sales_Data[[#This Row],[Order_Date]])</f>
        <v>2025</v>
      </c>
      <c r="W3774" t="str">
        <f>TEXT(Sales_Data[[#This Row],[Order_Date]],"mmm")</f>
        <v>May</v>
      </c>
      <c r="X3774">
        <f>MONTH(Sales_Data[[#This Row],[Order_Date]])</f>
        <v>5</v>
      </c>
      <c r="Y3774" t="str">
        <f>"Q"&amp;ROUNDUP(MONTH(Sales_Data[[#This Row],[Order_Date]])/3,0)</f>
        <v>Q2</v>
      </c>
    </row>
    <row r="3775" spans="1:25" x14ac:dyDescent="0.3">
      <c r="A3775" t="s">
        <v>5453</v>
      </c>
      <c r="B3775" s="1">
        <v>45685</v>
      </c>
      <c r="C3775" t="s">
        <v>117</v>
      </c>
      <c r="D3775" t="s">
        <v>756</v>
      </c>
      <c r="E3775" t="s">
        <v>48</v>
      </c>
      <c r="F3775" t="s">
        <v>164</v>
      </c>
      <c r="G3775" t="s">
        <v>21</v>
      </c>
      <c r="H3775" t="s">
        <v>22</v>
      </c>
      <c r="I3775" t="s">
        <v>62</v>
      </c>
      <c r="J3775">
        <v>3</v>
      </c>
      <c r="K3775">
        <v>55593.38</v>
      </c>
      <c r="L3775">
        <v>0</v>
      </c>
      <c r="M3775">
        <v>133116.14000000001</v>
      </c>
      <c r="N3775" t="s">
        <v>24</v>
      </c>
      <c r="O3775" t="s">
        <v>25</v>
      </c>
      <c r="P3775" t="s">
        <v>44</v>
      </c>
      <c r="Q3775">
        <f>Sales_Data[[#This Row],[Quantity]]*Sales_Data[[#This Row],[Unit_Price]]</f>
        <v>166780.13999999998</v>
      </c>
      <c r="R3775">
        <f>Sales_Data[[#This Row],[Gross_Sales]]*Sales_Data[[#This Row],[Discount]]</f>
        <v>0</v>
      </c>
      <c r="S3775">
        <f>Sales_Data[[#This Row],[Gross_Sales]]-Sales_Data[[#This Row],[Discount_Amount]]</f>
        <v>166780.13999999998</v>
      </c>
      <c r="T3775">
        <f>Sales_Data[[#This Row],[Net Sales]]-Sales_Data[[#This Row],[Cost]]</f>
        <v>33663.999999999971</v>
      </c>
      <c r="U3775" s="2">
        <f>Sales_Data[[#This Row],[Profit]]/Sales_Data[[#This Row],[Net Sales]]</f>
        <v>0.20184657477802798</v>
      </c>
      <c r="V3775">
        <f>YEAR(Sales_Data[[#This Row],[Order_Date]])</f>
        <v>2025</v>
      </c>
      <c r="W3775" t="str">
        <f>TEXT(Sales_Data[[#This Row],[Order_Date]],"mmm")</f>
        <v>Jan</v>
      </c>
      <c r="X3775">
        <f>MONTH(Sales_Data[[#This Row],[Order_Date]])</f>
        <v>1</v>
      </c>
      <c r="Y3775" t="str">
        <f>"Q"&amp;ROUNDUP(MONTH(Sales_Data[[#This Row],[Order_Date]])/3,0)</f>
        <v>Q1</v>
      </c>
    </row>
    <row r="3776" spans="1:25" x14ac:dyDescent="0.3">
      <c r="A3776" t="s">
        <v>5454</v>
      </c>
      <c r="B3776" s="1">
        <v>45967</v>
      </c>
      <c r="C3776" t="s">
        <v>1315</v>
      </c>
      <c r="D3776" t="s">
        <v>255</v>
      </c>
      <c r="E3776" t="s">
        <v>48</v>
      </c>
      <c r="F3776" t="s">
        <v>49</v>
      </c>
      <c r="G3776" t="s">
        <v>41</v>
      </c>
      <c r="H3776" t="s">
        <v>102</v>
      </c>
      <c r="I3776" t="s">
        <v>103</v>
      </c>
      <c r="J3776">
        <v>3</v>
      </c>
      <c r="K3776">
        <v>51826.85</v>
      </c>
      <c r="L3776">
        <v>0</v>
      </c>
      <c r="M3776">
        <v>104602.09</v>
      </c>
      <c r="N3776" t="s">
        <v>52</v>
      </c>
      <c r="O3776" t="s">
        <v>35</v>
      </c>
      <c r="P3776" t="s">
        <v>26</v>
      </c>
      <c r="Q3776">
        <f>Sales_Data[[#This Row],[Quantity]]*Sales_Data[[#This Row],[Unit_Price]]</f>
        <v>155480.54999999999</v>
      </c>
      <c r="R3776">
        <f>Sales_Data[[#This Row],[Gross_Sales]]*Sales_Data[[#This Row],[Discount]]</f>
        <v>0</v>
      </c>
      <c r="S3776">
        <f>Sales_Data[[#This Row],[Gross_Sales]]-Sales_Data[[#This Row],[Discount_Amount]]</f>
        <v>155480.54999999999</v>
      </c>
      <c r="T3776">
        <f>Sales_Data[[#This Row],[Net Sales]]-Sales_Data[[#This Row],[Cost]]</f>
        <v>50878.459999999992</v>
      </c>
      <c r="U3776" s="2">
        <f>Sales_Data[[#This Row],[Profit]]/Sales_Data[[#This Row],[Net Sales]]</f>
        <v>0.32723359931515544</v>
      </c>
      <c r="V3776">
        <f>YEAR(Sales_Data[[#This Row],[Order_Date]])</f>
        <v>2025</v>
      </c>
      <c r="W3776" t="str">
        <f>TEXT(Sales_Data[[#This Row],[Order_Date]],"mmm")</f>
        <v>Nov</v>
      </c>
      <c r="X3776">
        <f>MONTH(Sales_Data[[#This Row],[Order_Date]])</f>
        <v>11</v>
      </c>
      <c r="Y3776" t="str">
        <f>"Q"&amp;ROUNDUP(MONTH(Sales_Data[[#This Row],[Order_Date]])/3,0)</f>
        <v>Q4</v>
      </c>
    </row>
    <row r="3777" spans="1:25" x14ac:dyDescent="0.3">
      <c r="A3777" t="s">
        <v>5455</v>
      </c>
      <c r="B3777" s="1">
        <v>45722</v>
      </c>
      <c r="C3777" t="s">
        <v>2631</v>
      </c>
      <c r="D3777" t="s">
        <v>307</v>
      </c>
      <c r="E3777" t="s">
        <v>119</v>
      </c>
      <c r="F3777" t="s">
        <v>538</v>
      </c>
      <c r="G3777" t="s">
        <v>67</v>
      </c>
      <c r="H3777" t="s">
        <v>133</v>
      </c>
      <c r="I3777" t="s">
        <v>138</v>
      </c>
      <c r="J3777">
        <v>1</v>
      </c>
      <c r="K3777">
        <v>4263.41</v>
      </c>
      <c r="L3777">
        <v>0.15</v>
      </c>
      <c r="M3777">
        <v>2959.79</v>
      </c>
      <c r="N3777" t="s">
        <v>52</v>
      </c>
      <c r="O3777" t="s">
        <v>35</v>
      </c>
      <c r="P3777" t="s">
        <v>44</v>
      </c>
      <c r="Q3777">
        <f>Sales_Data[[#This Row],[Quantity]]*Sales_Data[[#This Row],[Unit_Price]]</f>
        <v>4263.41</v>
      </c>
      <c r="R3777">
        <f>Sales_Data[[#This Row],[Gross_Sales]]*Sales_Data[[#This Row],[Discount]]</f>
        <v>639.51149999999996</v>
      </c>
      <c r="S3777">
        <f>Sales_Data[[#This Row],[Gross_Sales]]-Sales_Data[[#This Row],[Discount_Amount]]</f>
        <v>3623.8984999999998</v>
      </c>
      <c r="T3777">
        <f>Sales_Data[[#This Row],[Net Sales]]-Sales_Data[[#This Row],[Cost]]</f>
        <v>664.10849999999982</v>
      </c>
      <c r="U3777" s="2">
        <f>Sales_Data[[#This Row],[Profit]]/Sales_Data[[#This Row],[Net Sales]]</f>
        <v>0.18325802999173399</v>
      </c>
      <c r="V3777">
        <f>YEAR(Sales_Data[[#This Row],[Order_Date]])</f>
        <v>2025</v>
      </c>
      <c r="W3777" t="str">
        <f>TEXT(Sales_Data[[#This Row],[Order_Date]],"mmm")</f>
        <v>Mar</v>
      </c>
      <c r="X3777">
        <f>MONTH(Sales_Data[[#This Row],[Order_Date]])</f>
        <v>3</v>
      </c>
      <c r="Y3777" t="str">
        <f>"Q"&amp;ROUNDUP(MONTH(Sales_Data[[#This Row],[Order_Date]])/3,0)</f>
        <v>Q1</v>
      </c>
    </row>
    <row r="3778" spans="1:25" x14ac:dyDescent="0.3">
      <c r="A3778" t="s">
        <v>5456</v>
      </c>
      <c r="B3778" s="1">
        <v>46013</v>
      </c>
      <c r="C3778" t="s">
        <v>2455</v>
      </c>
      <c r="D3778" t="s">
        <v>580</v>
      </c>
      <c r="E3778" t="s">
        <v>19</v>
      </c>
      <c r="F3778" t="s">
        <v>57</v>
      </c>
      <c r="G3778" t="s">
        <v>75</v>
      </c>
      <c r="H3778" t="s">
        <v>76</v>
      </c>
      <c r="I3778" t="s">
        <v>77</v>
      </c>
      <c r="J3778">
        <v>1</v>
      </c>
      <c r="K3778">
        <v>13235.15</v>
      </c>
      <c r="L3778">
        <v>0</v>
      </c>
      <c r="M3778">
        <v>9677.6299999999992</v>
      </c>
      <c r="N3778" t="s">
        <v>24</v>
      </c>
      <c r="O3778" t="s">
        <v>35</v>
      </c>
      <c r="P3778" t="s">
        <v>26</v>
      </c>
      <c r="Q3778">
        <f>Sales_Data[[#This Row],[Quantity]]*Sales_Data[[#This Row],[Unit_Price]]</f>
        <v>13235.15</v>
      </c>
      <c r="R3778">
        <f>Sales_Data[[#This Row],[Gross_Sales]]*Sales_Data[[#This Row],[Discount]]</f>
        <v>0</v>
      </c>
      <c r="S3778">
        <f>Sales_Data[[#This Row],[Gross_Sales]]-Sales_Data[[#This Row],[Discount_Amount]]</f>
        <v>13235.15</v>
      </c>
      <c r="T3778">
        <f>Sales_Data[[#This Row],[Net Sales]]-Sales_Data[[#This Row],[Cost]]</f>
        <v>3557.5200000000004</v>
      </c>
      <c r="U3778" s="2">
        <f>Sales_Data[[#This Row],[Profit]]/Sales_Data[[#This Row],[Net Sales]]</f>
        <v>0.26879332686067031</v>
      </c>
      <c r="V3778">
        <f>YEAR(Sales_Data[[#This Row],[Order_Date]])</f>
        <v>2025</v>
      </c>
      <c r="W3778" t="str">
        <f>TEXT(Sales_Data[[#This Row],[Order_Date]],"mmm")</f>
        <v>Dec</v>
      </c>
      <c r="X3778">
        <f>MONTH(Sales_Data[[#This Row],[Order_Date]])</f>
        <v>12</v>
      </c>
      <c r="Y3778" t="str">
        <f>"Q"&amp;ROUNDUP(MONTH(Sales_Data[[#This Row],[Order_Date]])/3,0)</f>
        <v>Q4</v>
      </c>
    </row>
    <row r="3779" spans="1:25" x14ac:dyDescent="0.3">
      <c r="A3779" t="s">
        <v>5457</v>
      </c>
      <c r="B3779" s="1">
        <v>45678</v>
      </c>
      <c r="C3779" t="s">
        <v>1968</v>
      </c>
      <c r="D3779" t="s">
        <v>327</v>
      </c>
      <c r="E3779" t="s">
        <v>39</v>
      </c>
      <c r="F3779" t="s">
        <v>405</v>
      </c>
      <c r="G3779" t="s">
        <v>67</v>
      </c>
      <c r="H3779" t="s">
        <v>121</v>
      </c>
      <c r="I3779" t="s">
        <v>122</v>
      </c>
      <c r="J3779">
        <v>4</v>
      </c>
      <c r="K3779">
        <v>4153.09</v>
      </c>
      <c r="L3779">
        <v>0.2</v>
      </c>
      <c r="M3779">
        <v>8267.26</v>
      </c>
      <c r="N3779" t="s">
        <v>70</v>
      </c>
      <c r="O3779" t="s">
        <v>35</v>
      </c>
      <c r="P3779" t="s">
        <v>71</v>
      </c>
      <c r="Q3779">
        <f>Sales_Data[[#This Row],[Quantity]]*Sales_Data[[#This Row],[Unit_Price]]</f>
        <v>16612.36</v>
      </c>
      <c r="R3779">
        <f>Sales_Data[[#This Row],[Gross_Sales]]*Sales_Data[[#This Row],[Discount]]</f>
        <v>3322.4720000000002</v>
      </c>
      <c r="S3779">
        <f>Sales_Data[[#This Row],[Gross_Sales]]-Sales_Data[[#This Row],[Discount_Amount]]</f>
        <v>13289.888000000001</v>
      </c>
      <c r="T3779">
        <f>Sales_Data[[#This Row],[Net Sales]]-Sales_Data[[#This Row],[Cost]]</f>
        <v>5022.6280000000006</v>
      </c>
      <c r="U3779" s="2">
        <f>Sales_Data[[#This Row],[Profit]]/Sales_Data[[#This Row],[Net Sales]]</f>
        <v>0.37792854236243378</v>
      </c>
      <c r="V3779">
        <f>YEAR(Sales_Data[[#This Row],[Order_Date]])</f>
        <v>2025</v>
      </c>
      <c r="W3779" t="str">
        <f>TEXT(Sales_Data[[#This Row],[Order_Date]],"mmm")</f>
        <v>Jan</v>
      </c>
      <c r="X3779">
        <f>MONTH(Sales_Data[[#This Row],[Order_Date]])</f>
        <v>1</v>
      </c>
      <c r="Y3779" t="str">
        <f>"Q"&amp;ROUNDUP(MONTH(Sales_Data[[#This Row],[Order_Date]])/3,0)</f>
        <v>Q1</v>
      </c>
    </row>
    <row r="3780" spans="1:25" x14ac:dyDescent="0.3">
      <c r="A3780" t="s">
        <v>5458</v>
      </c>
      <c r="B3780" s="1">
        <v>45909</v>
      </c>
      <c r="C3780" t="s">
        <v>136</v>
      </c>
      <c r="D3780" t="s">
        <v>522</v>
      </c>
      <c r="E3780" t="s">
        <v>119</v>
      </c>
      <c r="F3780" t="s">
        <v>120</v>
      </c>
      <c r="G3780" t="s">
        <v>67</v>
      </c>
      <c r="H3780" t="s">
        <v>121</v>
      </c>
      <c r="I3780" t="s">
        <v>142</v>
      </c>
      <c r="J3780">
        <v>3</v>
      </c>
      <c r="K3780">
        <v>3397.16</v>
      </c>
      <c r="L3780">
        <v>0</v>
      </c>
      <c r="M3780">
        <v>8040.12</v>
      </c>
      <c r="N3780" t="s">
        <v>70</v>
      </c>
      <c r="O3780" t="s">
        <v>35</v>
      </c>
      <c r="P3780" t="s">
        <v>71</v>
      </c>
      <c r="Q3780">
        <f>Sales_Data[[#This Row],[Quantity]]*Sales_Data[[#This Row],[Unit_Price]]</f>
        <v>10191.48</v>
      </c>
      <c r="R3780">
        <f>Sales_Data[[#This Row],[Gross_Sales]]*Sales_Data[[#This Row],[Discount]]</f>
        <v>0</v>
      </c>
      <c r="S3780">
        <f>Sales_Data[[#This Row],[Gross_Sales]]-Sales_Data[[#This Row],[Discount_Amount]]</f>
        <v>10191.48</v>
      </c>
      <c r="T3780">
        <f>Sales_Data[[#This Row],[Net Sales]]-Sales_Data[[#This Row],[Cost]]</f>
        <v>2151.3599999999997</v>
      </c>
      <c r="U3780" s="2">
        <f>Sales_Data[[#This Row],[Profit]]/Sales_Data[[#This Row],[Net Sales]]</f>
        <v>0.21109397261241741</v>
      </c>
      <c r="V3780">
        <f>YEAR(Sales_Data[[#This Row],[Order_Date]])</f>
        <v>2025</v>
      </c>
      <c r="W3780" t="str">
        <f>TEXT(Sales_Data[[#This Row],[Order_Date]],"mmm")</f>
        <v>Sep</v>
      </c>
      <c r="X3780">
        <f>MONTH(Sales_Data[[#This Row],[Order_Date]])</f>
        <v>9</v>
      </c>
      <c r="Y3780" t="str">
        <f>"Q"&amp;ROUNDUP(MONTH(Sales_Data[[#This Row],[Order_Date]])/3,0)</f>
        <v>Q3</v>
      </c>
    </row>
    <row r="3781" spans="1:25" x14ac:dyDescent="0.3">
      <c r="A3781" t="s">
        <v>5459</v>
      </c>
      <c r="B3781" s="1">
        <v>45892</v>
      </c>
      <c r="C3781" t="s">
        <v>4263</v>
      </c>
      <c r="D3781" t="s">
        <v>290</v>
      </c>
      <c r="E3781" t="s">
        <v>48</v>
      </c>
      <c r="F3781" t="s">
        <v>152</v>
      </c>
      <c r="G3781" t="s">
        <v>41</v>
      </c>
      <c r="H3781" t="s">
        <v>147</v>
      </c>
      <c r="I3781" t="s">
        <v>148</v>
      </c>
      <c r="J3781">
        <v>1</v>
      </c>
      <c r="K3781">
        <v>47593.02</v>
      </c>
      <c r="L3781">
        <v>0.1</v>
      </c>
      <c r="M3781">
        <v>32974.730000000003</v>
      </c>
      <c r="N3781" t="s">
        <v>52</v>
      </c>
      <c r="O3781" t="s">
        <v>35</v>
      </c>
      <c r="P3781" t="s">
        <v>71</v>
      </c>
      <c r="Q3781">
        <f>Sales_Data[[#This Row],[Quantity]]*Sales_Data[[#This Row],[Unit_Price]]</f>
        <v>47593.02</v>
      </c>
      <c r="R3781">
        <f>Sales_Data[[#This Row],[Gross_Sales]]*Sales_Data[[#This Row],[Discount]]</f>
        <v>4759.3019999999997</v>
      </c>
      <c r="S3781">
        <f>Sales_Data[[#This Row],[Gross_Sales]]-Sales_Data[[#This Row],[Discount_Amount]]</f>
        <v>42833.717999999993</v>
      </c>
      <c r="T3781">
        <f>Sales_Data[[#This Row],[Net Sales]]-Sales_Data[[#This Row],[Cost]]</f>
        <v>9858.9879999999903</v>
      </c>
      <c r="U3781" s="2">
        <f>Sales_Data[[#This Row],[Profit]]/Sales_Data[[#This Row],[Net Sales]]</f>
        <v>0.23016885902830084</v>
      </c>
      <c r="V3781">
        <f>YEAR(Sales_Data[[#This Row],[Order_Date]])</f>
        <v>2025</v>
      </c>
      <c r="W3781" t="str">
        <f>TEXT(Sales_Data[[#This Row],[Order_Date]],"mmm")</f>
        <v>Aug</v>
      </c>
      <c r="X3781">
        <f>MONTH(Sales_Data[[#This Row],[Order_Date]])</f>
        <v>8</v>
      </c>
      <c r="Y3781" t="str">
        <f>"Q"&amp;ROUNDUP(MONTH(Sales_Data[[#This Row],[Order_Date]])/3,0)</f>
        <v>Q3</v>
      </c>
    </row>
    <row r="3782" spans="1:25" x14ac:dyDescent="0.3">
      <c r="A3782" t="s">
        <v>5460</v>
      </c>
      <c r="B3782" s="1">
        <v>45884</v>
      </c>
      <c r="C3782" t="s">
        <v>1979</v>
      </c>
      <c r="D3782" t="s">
        <v>118</v>
      </c>
      <c r="E3782" t="s">
        <v>39</v>
      </c>
      <c r="F3782" t="s">
        <v>107</v>
      </c>
      <c r="G3782" t="s">
        <v>41</v>
      </c>
      <c r="H3782" t="s">
        <v>102</v>
      </c>
      <c r="I3782" t="s">
        <v>165</v>
      </c>
      <c r="J3782">
        <v>2</v>
      </c>
      <c r="K3782">
        <v>4911.09</v>
      </c>
      <c r="L3782">
        <v>0.15</v>
      </c>
      <c r="M3782">
        <v>6413.63</v>
      </c>
      <c r="N3782" t="s">
        <v>52</v>
      </c>
      <c r="O3782" t="s">
        <v>35</v>
      </c>
      <c r="P3782" t="s">
        <v>71</v>
      </c>
      <c r="Q3782">
        <f>Sales_Data[[#This Row],[Quantity]]*Sales_Data[[#This Row],[Unit_Price]]</f>
        <v>9822.18</v>
      </c>
      <c r="R3782">
        <f>Sales_Data[[#This Row],[Gross_Sales]]*Sales_Data[[#This Row],[Discount]]</f>
        <v>1473.327</v>
      </c>
      <c r="S3782">
        <f>Sales_Data[[#This Row],[Gross_Sales]]-Sales_Data[[#This Row],[Discount_Amount]]</f>
        <v>8348.853000000001</v>
      </c>
      <c r="T3782">
        <f>Sales_Data[[#This Row],[Net Sales]]-Sales_Data[[#This Row],[Cost]]</f>
        <v>1935.2230000000009</v>
      </c>
      <c r="U3782" s="2">
        <f>Sales_Data[[#This Row],[Profit]]/Sales_Data[[#This Row],[Net Sales]]</f>
        <v>0.23179507412575123</v>
      </c>
      <c r="V3782">
        <f>YEAR(Sales_Data[[#This Row],[Order_Date]])</f>
        <v>2025</v>
      </c>
      <c r="W3782" t="str">
        <f>TEXT(Sales_Data[[#This Row],[Order_Date]],"mmm")</f>
        <v>Aug</v>
      </c>
      <c r="X3782">
        <f>MONTH(Sales_Data[[#This Row],[Order_Date]])</f>
        <v>8</v>
      </c>
      <c r="Y3782" t="str">
        <f>"Q"&amp;ROUNDUP(MONTH(Sales_Data[[#This Row],[Order_Date]])/3,0)</f>
        <v>Q3</v>
      </c>
    </row>
    <row r="3783" spans="1:25" x14ac:dyDescent="0.3">
      <c r="A3783" t="s">
        <v>5461</v>
      </c>
      <c r="B3783" s="1">
        <v>45670</v>
      </c>
      <c r="C3783" t="s">
        <v>3455</v>
      </c>
      <c r="D3783" t="s">
        <v>106</v>
      </c>
      <c r="E3783" t="s">
        <v>39</v>
      </c>
      <c r="F3783" t="s">
        <v>202</v>
      </c>
      <c r="G3783" t="s">
        <v>75</v>
      </c>
      <c r="H3783" t="s">
        <v>256</v>
      </c>
      <c r="I3783" t="s">
        <v>334</v>
      </c>
      <c r="J3783">
        <v>1</v>
      </c>
      <c r="K3783">
        <v>4486.0200000000004</v>
      </c>
      <c r="L3783">
        <v>0.15</v>
      </c>
      <c r="M3783">
        <v>3307.85</v>
      </c>
      <c r="N3783" t="s">
        <v>24</v>
      </c>
      <c r="O3783" t="s">
        <v>35</v>
      </c>
      <c r="P3783" t="s">
        <v>44</v>
      </c>
      <c r="Q3783">
        <f>Sales_Data[[#This Row],[Quantity]]*Sales_Data[[#This Row],[Unit_Price]]</f>
        <v>4486.0200000000004</v>
      </c>
      <c r="R3783">
        <f>Sales_Data[[#This Row],[Gross_Sales]]*Sales_Data[[#This Row],[Discount]]</f>
        <v>672.90300000000002</v>
      </c>
      <c r="S3783">
        <f>Sales_Data[[#This Row],[Gross_Sales]]-Sales_Data[[#This Row],[Discount_Amount]]</f>
        <v>3813.1170000000002</v>
      </c>
      <c r="T3783">
        <f>Sales_Data[[#This Row],[Net Sales]]-Sales_Data[[#This Row],[Cost]]</f>
        <v>505.26700000000028</v>
      </c>
      <c r="U3783" s="2">
        <f>Sales_Data[[#This Row],[Profit]]/Sales_Data[[#This Row],[Net Sales]]</f>
        <v>0.1325076046709294</v>
      </c>
      <c r="V3783">
        <f>YEAR(Sales_Data[[#This Row],[Order_Date]])</f>
        <v>2025</v>
      </c>
      <c r="W3783" t="str">
        <f>TEXT(Sales_Data[[#This Row],[Order_Date]],"mmm")</f>
        <v>Jan</v>
      </c>
      <c r="X3783">
        <f>MONTH(Sales_Data[[#This Row],[Order_Date]])</f>
        <v>1</v>
      </c>
      <c r="Y3783" t="str">
        <f>"Q"&amp;ROUNDUP(MONTH(Sales_Data[[#This Row],[Order_Date]])/3,0)</f>
        <v>Q1</v>
      </c>
    </row>
    <row r="3784" spans="1:25" x14ac:dyDescent="0.3">
      <c r="A3784" t="s">
        <v>5462</v>
      </c>
      <c r="B3784" s="1">
        <v>45970</v>
      </c>
      <c r="C3784" t="s">
        <v>5041</v>
      </c>
      <c r="D3784" t="s">
        <v>194</v>
      </c>
      <c r="E3784" t="s">
        <v>48</v>
      </c>
      <c r="F3784" t="s">
        <v>126</v>
      </c>
      <c r="G3784" t="s">
        <v>67</v>
      </c>
      <c r="H3784" t="s">
        <v>88</v>
      </c>
      <c r="I3784" t="s">
        <v>157</v>
      </c>
      <c r="J3784">
        <v>1</v>
      </c>
      <c r="K3784">
        <v>40740.18</v>
      </c>
      <c r="L3784">
        <v>0</v>
      </c>
      <c r="M3784">
        <v>29219.35</v>
      </c>
      <c r="N3784" t="s">
        <v>24</v>
      </c>
      <c r="O3784" t="s">
        <v>53</v>
      </c>
      <c r="P3784" t="s">
        <v>44</v>
      </c>
      <c r="Q3784">
        <f>Sales_Data[[#This Row],[Quantity]]*Sales_Data[[#This Row],[Unit_Price]]</f>
        <v>40740.18</v>
      </c>
      <c r="R3784">
        <f>Sales_Data[[#This Row],[Gross_Sales]]*Sales_Data[[#This Row],[Discount]]</f>
        <v>0</v>
      </c>
      <c r="S3784">
        <f>Sales_Data[[#This Row],[Gross_Sales]]-Sales_Data[[#This Row],[Discount_Amount]]</f>
        <v>40740.18</v>
      </c>
      <c r="T3784">
        <f>Sales_Data[[#This Row],[Net Sales]]-Sales_Data[[#This Row],[Cost]]</f>
        <v>11520.830000000002</v>
      </c>
      <c r="U3784" s="2">
        <f>Sales_Data[[#This Row],[Profit]]/Sales_Data[[#This Row],[Net Sales]]</f>
        <v>0.28278790128075038</v>
      </c>
      <c r="V3784">
        <f>YEAR(Sales_Data[[#This Row],[Order_Date]])</f>
        <v>2025</v>
      </c>
      <c r="W3784" t="str">
        <f>TEXT(Sales_Data[[#This Row],[Order_Date]],"mmm")</f>
        <v>Nov</v>
      </c>
      <c r="X3784">
        <f>MONTH(Sales_Data[[#This Row],[Order_Date]])</f>
        <v>11</v>
      </c>
      <c r="Y3784" t="str">
        <f>"Q"&amp;ROUNDUP(MONTH(Sales_Data[[#This Row],[Order_Date]])/3,0)</f>
        <v>Q4</v>
      </c>
    </row>
    <row r="3785" spans="1:25" x14ac:dyDescent="0.3">
      <c r="A3785" t="s">
        <v>5463</v>
      </c>
      <c r="B3785" s="1">
        <v>45706</v>
      </c>
      <c r="C3785" t="s">
        <v>5464</v>
      </c>
      <c r="D3785" t="s">
        <v>430</v>
      </c>
      <c r="E3785" t="s">
        <v>48</v>
      </c>
      <c r="F3785" t="s">
        <v>152</v>
      </c>
      <c r="G3785" t="s">
        <v>67</v>
      </c>
      <c r="H3785" t="s">
        <v>121</v>
      </c>
      <c r="I3785" t="s">
        <v>122</v>
      </c>
      <c r="J3785">
        <v>2</v>
      </c>
      <c r="K3785">
        <v>44869.36</v>
      </c>
      <c r="L3785">
        <v>0.1</v>
      </c>
      <c r="M3785">
        <v>68984.149999999994</v>
      </c>
      <c r="N3785" t="s">
        <v>70</v>
      </c>
      <c r="O3785" t="s">
        <v>35</v>
      </c>
      <c r="P3785" t="s">
        <v>71</v>
      </c>
      <c r="Q3785">
        <f>Sales_Data[[#This Row],[Quantity]]*Sales_Data[[#This Row],[Unit_Price]]</f>
        <v>89738.72</v>
      </c>
      <c r="R3785">
        <f>Sales_Data[[#This Row],[Gross_Sales]]*Sales_Data[[#This Row],[Discount]]</f>
        <v>8973.8720000000012</v>
      </c>
      <c r="S3785">
        <f>Sales_Data[[#This Row],[Gross_Sales]]-Sales_Data[[#This Row],[Discount_Amount]]</f>
        <v>80764.847999999998</v>
      </c>
      <c r="T3785">
        <f>Sales_Data[[#This Row],[Net Sales]]-Sales_Data[[#This Row],[Cost]]</f>
        <v>11780.698000000004</v>
      </c>
      <c r="U3785" s="2">
        <f>Sales_Data[[#This Row],[Profit]]/Sales_Data[[#This Row],[Net Sales]]</f>
        <v>0.14586417595932336</v>
      </c>
      <c r="V3785">
        <f>YEAR(Sales_Data[[#This Row],[Order_Date]])</f>
        <v>2025</v>
      </c>
      <c r="W3785" t="str">
        <f>TEXT(Sales_Data[[#This Row],[Order_Date]],"mmm")</f>
        <v>Feb</v>
      </c>
      <c r="X3785">
        <f>MONTH(Sales_Data[[#This Row],[Order_Date]])</f>
        <v>2</v>
      </c>
      <c r="Y3785" t="str">
        <f>"Q"&amp;ROUNDUP(MONTH(Sales_Data[[#This Row],[Order_Date]])/3,0)</f>
        <v>Q1</v>
      </c>
    </row>
    <row r="3786" spans="1:25" x14ac:dyDescent="0.3">
      <c r="A3786" t="s">
        <v>5465</v>
      </c>
      <c r="B3786" s="1">
        <v>45775</v>
      </c>
      <c r="C3786" t="s">
        <v>3841</v>
      </c>
      <c r="D3786" t="s">
        <v>857</v>
      </c>
      <c r="E3786" t="s">
        <v>19</v>
      </c>
      <c r="F3786" t="s">
        <v>81</v>
      </c>
      <c r="G3786" t="s">
        <v>75</v>
      </c>
      <c r="H3786" t="s">
        <v>114</v>
      </c>
      <c r="I3786" t="s">
        <v>115</v>
      </c>
      <c r="J3786">
        <v>1</v>
      </c>
      <c r="K3786">
        <v>7352.64</v>
      </c>
      <c r="L3786">
        <v>0</v>
      </c>
      <c r="M3786">
        <v>4562.99</v>
      </c>
      <c r="N3786" t="s">
        <v>70</v>
      </c>
      <c r="O3786" t="s">
        <v>35</v>
      </c>
      <c r="P3786" t="s">
        <v>44</v>
      </c>
      <c r="Q3786">
        <f>Sales_Data[[#This Row],[Quantity]]*Sales_Data[[#This Row],[Unit_Price]]</f>
        <v>7352.64</v>
      </c>
      <c r="R3786">
        <f>Sales_Data[[#This Row],[Gross_Sales]]*Sales_Data[[#This Row],[Discount]]</f>
        <v>0</v>
      </c>
      <c r="S3786">
        <f>Sales_Data[[#This Row],[Gross_Sales]]-Sales_Data[[#This Row],[Discount_Amount]]</f>
        <v>7352.64</v>
      </c>
      <c r="T3786">
        <f>Sales_Data[[#This Row],[Net Sales]]-Sales_Data[[#This Row],[Cost]]</f>
        <v>2789.6500000000005</v>
      </c>
      <c r="U3786" s="2">
        <f>Sales_Data[[#This Row],[Profit]]/Sales_Data[[#This Row],[Net Sales]]</f>
        <v>0.37940794054924498</v>
      </c>
      <c r="V3786">
        <f>YEAR(Sales_Data[[#This Row],[Order_Date]])</f>
        <v>2025</v>
      </c>
      <c r="W3786" t="str">
        <f>TEXT(Sales_Data[[#This Row],[Order_Date]],"mmm")</f>
        <v>Apr</v>
      </c>
      <c r="X3786">
        <f>MONTH(Sales_Data[[#This Row],[Order_Date]])</f>
        <v>4</v>
      </c>
      <c r="Y3786" t="str">
        <f>"Q"&amp;ROUNDUP(MONTH(Sales_Data[[#This Row],[Order_Date]])/3,0)</f>
        <v>Q2</v>
      </c>
    </row>
    <row r="3787" spans="1:25" x14ac:dyDescent="0.3">
      <c r="A3787" t="s">
        <v>5466</v>
      </c>
      <c r="B3787" s="1">
        <v>45711</v>
      </c>
      <c r="C3787" t="s">
        <v>5467</v>
      </c>
      <c r="D3787" t="s">
        <v>260</v>
      </c>
      <c r="E3787" t="s">
        <v>19</v>
      </c>
      <c r="F3787" t="s">
        <v>113</v>
      </c>
      <c r="G3787" t="s">
        <v>41</v>
      </c>
      <c r="H3787" t="s">
        <v>147</v>
      </c>
      <c r="I3787" t="s">
        <v>148</v>
      </c>
      <c r="J3787">
        <v>4</v>
      </c>
      <c r="K3787">
        <v>15735.01</v>
      </c>
      <c r="L3787">
        <v>0.05</v>
      </c>
      <c r="M3787">
        <v>52037.96</v>
      </c>
      <c r="N3787" t="s">
        <v>83</v>
      </c>
      <c r="O3787" t="s">
        <v>53</v>
      </c>
      <c r="P3787" t="s">
        <v>71</v>
      </c>
      <c r="Q3787">
        <f>Sales_Data[[#This Row],[Quantity]]*Sales_Data[[#This Row],[Unit_Price]]</f>
        <v>62940.04</v>
      </c>
      <c r="R3787">
        <f>Sales_Data[[#This Row],[Gross_Sales]]*Sales_Data[[#This Row],[Discount]]</f>
        <v>3147.0020000000004</v>
      </c>
      <c r="S3787">
        <f>Sales_Data[[#This Row],[Gross_Sales]]-Sales_Data[[#This Row],[Discount_Amount]]</f>
        <v>59793.038</v>
      </c>
      <c r="T3787">
        <f>Sales_Data[[#This Row],[Net Sales]]-Sales_Data[[#This Row],[Cost]]</f>
        <v>7755.0780000000013</v>
      </c>
      <c r="U3787" s="2">
        <f>Sales_Data[[#This Row],[Profit]]/Sales_Data[[#This Row],[Net Sales]]</f>
        <v>0.1296986782976306</v>
      </c>
      <c r="V3787">
        <f>YEAR(Sales_Data[[#This Row],[Order_Date]])</f>
        <v>2025</v>
      </c>
      <c r="W3787" t="str">
        <f>TEXT(Sales_Data[[#This Row],[Order_Date]],"mmm")</f>
        <v>Feb</v>
      </c>
      <c r="X3787">
        <f>MONTH(Sales_Data[[#This Row],[Order_Date]])</f>
        <v>2</v>
      </c>
      <c r="Y3787" t="str">
        <f>"Q"&amp;ROUNDUP(MONTH(Sales_Data[[#This Row],[Order_Date]])/3,0)</f>
        <v>Q1</v>
      </c>
    </row>
    <row r="3788" spans="1:25" x14ac:dyDescent="0.3">
      <c r="A3788" t="s">
        <v>5468</v>
      </c>
      <c r="B3788" s="1">
        <v>45795</v>
      </c>
      <c r="C3788" t="s">
        <v>3185</v>
      </c>
      <c r="D3788" t="s">
        <v>194</v>
      </c>
      <c r="E3788" t="s">
        <v>39</v>
      </c>
      <c r="F3788" t="s">
        <v>96</v>
      </c>
      <c r="G3788" t="s">
        <v>75</v>
      </c>
      <c r="H3788" t="s">
        <v>114</v>
      </c>
      <c r="I3788" t="s">
        <v>115</v>
      </c>
      <c r="J3788">
        <v>3</v>
      </c>
      <c r="K3788">
        <v>1471.23</v>
      </c>
      <c r="L3788">
        <v>0.1</v>
      </c>
      <c r="M3788">
        <v>3032.76</v>
      </c>
      <c r="N3788" t="s">
        <v>109</v>
      </c>
      <c r="O3788" t="s">
        <v>25</v>
      </c>
      <c r="P3788" t="s">
        <v>44</v>
      </c>
      <c r="Q3788">
        <f>Sales_Data[[#This Row],[Quantity]]*Sales_Data[[#This Row],[Unit_Price]]</f>
        <v>4413.6900000000005</v>
      </c>
      <c r="R3788">
        <f>Sales_Data[[#This Row],[Gross_Sales]]*Sales_Data[[#This Row],[Discount]]</f>
        <v>441.36900000000009</v>
      </c>
      <c r="S3788">
        <f>Sales_Data[[#This Row],[Gross_Sales]]-Sales_Data[[#This Row],[Discount_Amount]]</f>
        <v>3972.3210000000004</v>
      </c>
      <c r="T3788">
        <f>Sales_Data[[#This Row],[Net Sales]]-Sales_Data[[#This Row],[Cost]]</f>
        <v>939.56100000000015</v>
      </c>
      <c r="U3788" s="2">
        <f>Sales_Data[[#This Row],[Profit]]/Sales_Data[[#This Row],[Net Sales]]</f>
        <v>0.23652695741356253</v>
      </c>
      <c r="V3788">
        <f>YEAR(Sales_Data[[#This Row],[Order_Date]])</f>
        <v>2025</v>
      </c>
      <c r="W3788" t="str">
        <f>TEXT(Sales_Data[[#This Row],[Order_Date]],"mmm")</f>
        <v>May</v>
      </c>
      <c r="X3788">
        <f>MONTH(Sales_Data[[#This Row],[Order_Date]])</f>
        <v>5</v>
      </c>
      <c r="Y3788" t="str">
        <f>"Q"&amp;ROUNDUP(MONTH(Sales_Data[[#This Row],[Order_Date]])/3,0)</f>
        <v>Q2</v>
      </c>
    </row>
    <row r="3789" spans="1:25" x14ac:dyDescent="0.3">
      <c r="A3789" t="s">
        <v>5469</v>
      </c>
      <c r="B3789" s="1">
        <v>45710</v>
      </c>
      <c r="C3789" t="s">
        <v>4795</v>
      </c>
      <c r="D3789" t="s">
        <v>404</v>
      </c>
      <c r="E3789" t="s">
        <v>48</v>
      </c>
      <c r="F3789" t="s">
        <v>132</v>
      </c>
      <c r="G3789" t="s">
        <v>32</v>
      </c>
      <c r="H3789" t="s">
        <v>50</v>
      </c>
      <c r="I3789" t="s">
        <v>51</v>
      </c>
      <c r="J3789">
        <v>2</v>
      </c>
      <c r="K3789">
        <v>57626.73</v>
      </c>
      <c r="L3789">
        <v>0.05</v>
      </c>
      <c r="M3789">
        <v>82391.95</v>
      </c>
      <c r="N3789" t="s">
        <v>52</v>
      </c>
      <c r="O3789" t="s">
        <v>35</v>
      </c>
      <c r="P3789" t="s">
        <v>44</v>
      </c>
      <c r="Q3789">
        <f>Sales_Data[[#This Row],[Quantity]]*Sales_Data[[#This Row],[Unit_Price]]</f>
        <v>115253.46</v>
      </c>
      <c r="R3789">
        <f>Sales_Data[[#This Row],[Gross_Sales]]*Sales_Data[[#This Row],[Discount]]</f>
        <v>5762.6730000000007</v>
      </c>
      <c r="S3789">
        <f>Sales_Data[[#This Row],[Gross_Sales]]-Sales_Data[[#This Row],[Discount_Amount]]</f>
        <v>109490.78700000001</v>
      </c>
      <c r="T3789">
        <f>Sales_Data[[#This Row],[Net Sales]]-Sales_Data[[#This Row],[Cost]]</f>
        <v>27098.837000000014</v>
      </c>
      <c r="U3789" s="2">
        <f>Sales_Data[[#This Row],[Profit]]/Sales_Data[[#This Row],[Net Sales]]</f>
        <v>0.24749878727239408</v>
      </c>
      <c r="V3789">
        <f>YEAR(Sales_Data[[#This Row],[Order_Date]])</f>
        <v>2025</v>
      </c>
      <c r="W3789" t="str">
        <f>TEXT(Sales_Data[[#This Row],[Order_Date]],"mmm")</f>
        <v>Feb</v>
      </c>
      <c r="X3789">
        <f>MONTH(Sales_Data[[#This Row],[Order_Date]])</f>
        <v>2</v>
      </c>
      <c r="Y3789" t="str">
        <f>"Q"&amp;ROUNDUP(MONTH(Sales_Data[[#This Row],[Order_Date]])/3,0)</f>
        <v>Q1</v>
      </c>
    </row>
    <row r="3790" spans="1:25" x14ac:dyDescent="0.3">
      <c r="A3790" t="s">
        <v>5470</v>
      </c>
      <c r="B3790" s="1">
        <v>45701</v>
      </c>
      <c r="C3790" t="s">
        <v>854</v>
      </c>
      <c r="D3790" t="s">
        <v>347</v>
      </c>
      <c r="E3790" t="s">
        <v>119</v>
      </c>
      <c r="F3790" t="s">
        <v>538</v>
      </c>
      <c r="G3790" t="s">
        <v>21</v>
      </c>
      <c r="H3790" t="s">
        <v>297</v>
      </c>
      <c r="I3790" t="s">
        <v>297</v>
      </c>
      <c r="J3790">
        <v>1</v>
      </c>
      <c r="K3790">
        <v>3409.4</v>
      </c>
      <c r="L3790">
        <v>0.05</v>
      </c>
      <c r="M3790">
        <v>2758.76</v>
      </c>
      <c r="N3790" t="s">
        <v>24</v>
      </c>
      <c r="O3790" t="s">
        <v>35</v>
      </c>
      <c r="P3790" t="s">
        <v>44</v>
      </c>
      <c r="Q3790">
        <f>Sales_Data[[#This Row],[Quantity]]*Sales_Data[[#This Row],[Unit_Price]]</f>
        <v>3409.4</v>
      </c>
      <c r="R3790">
        <f>Sales_Data[[#This Row],[Gross_Sales]]*Sales_Data[[#This Row],[Discount]]</f>
        <v>170.47000000000003</v>
      </c>
      <c r="S3790">
        <f>Sales_Data[[#This Row],[Gross_Sales]]-Sales_Data[[#This Row],[Discount_Amount]]</f>
        <v>3238.9300000000003</v>
      </c>
      <c r="T3790">
        <f>Sales_Data[[#This Row],[Net Sales]]-Sales_Data[[#This Row],[Cost]]</f>
        <v>480.17000000000007</v>
      </c>
      <c r="U3790" s="2">
        <f>Sales_Data[[#This Row],[Profit]]/Sales_Data[[#This Row],[Net Sales]]</f>
        <v>0.14824957624894641</v>
      </c>
      <c r="V3790">
        <f>YEAR(Sales_Data[[#This Row],[Order_Date]])</f>
        <v>2025</v>
      </c>
      <c r="W3790" t="str">
        <f>TEXT(Sales_Data[[#This Row],[Order_Date]],"mmm")</f>
        <v>Feb</v>
      </c>
      <c r="X3790">
        <f>MONTH(Sales_Data[[#This Row],[Order_Date]])</f>
        <v>2</v>
      </c>
      <c r="Y3790" t="str">
        <f>"Q"&amp;ROUNDUP(MONTH(Sales_Data[[#This Row],[Order_Date]])/3,0)</f>
        <v>Q1</v>
      </c>
    </row>
    <row r="3791" spans="1:25" x14ac:dyDescent="0.3">
      <c r="A3791" t="s">
        <v>5471</v>
      </c>
      <c r="B3791" s="1">
        <v>45960</v>
      </c>
      <c r="C3791" t="s">
        <v>4793</v>
      </c>
      <c r="D3791" t="s">
        <v>341</v>
      </c>
      <c r="E3791" t="s">
        <v>48</v>
      </c>
      <c r="F3791" t="s">
        <v>132</v>
      </c>
      <c r="G3791" t="s">
        <v>32</v>
      </c>
      <c r="H3791" t="s">
        <v>50</v>
      </c>
      <c r="I3791" t="s">
        <v>58</v>
      </c>
      <c r="J3791">
        <v>1</v>
      </c>
      <c r="K3791">
        <v>9439.51</v>
      </c>
      <c r="L3791">
        <v>0</v>
      </c>
      <c r="M3791">
        <v>7413.82</v>
      </c>
      <c r="N3791" t="s">
        <v>52</v>
      </c>
      <c r="O3791" t="s">
        <v>35</v>
      </c>
      <c r="P3791" t="s">
        <v>26</v>
      </c>
      <c r="Q3791">
        <f>Sales_Data[[#This Row],[Quantity]]*Sales_Data[[#This Row],[Unit_Price]]</f>
        <v>9439.51</v>
      </c>
      <c r="R3791">
        <f>Sales_Data[[#This Row],[Gross_Sales]]*Sales_Data[[#This Row],[Discount]]</f>
        <v>0</v>
      </c>
      <c r="S3791">
        <f>Sales_Data[[#This Row],[Gross_Sales]]-Sales_Data[[#This Row],[Discount_Amount]]</f>
        <v>9439.51</v>
      </c>
      <c r="T3791">
        <f>Sales_Data[[#This Row],[Net Sales]]-Sales_Data[[#This Row],[Cost]]</f>
        <v>2025.6900000000005</v>
      </c>
      <c r="U3791" s="2">
        <f>Sales_Data[[#This Row],[Profit]]/Sales_Data[[#This Row],[Net Sales]]</f>
        <v>0.21459694412104022</v>
      </c>
      <c r="V3791">
        <f>YEAR(Sales_Data[[#This Row],[Order_Date]])</f>
        <v>2025</v>
      </c>
      <c r="W3791" t="str">
        <f>TEXT(Sales_Data[[#This Row],[Order_Date]],"mmm")</f>
        <v>Oct</v>
      </c>
      <c r="X3791">
        <f>MONTH(Sales_Data[[#This Row],[Order_Date]])</f>
        <v>10</v>
      </c>
      <c r="Y3791" t="str">
        <f>"Q"&amp;ROUNDUP(MONTH(Sales_Data[[#This Row],[Order_Date]])/3,0)</f>
        <v>Q4</v>
      </c>
    </row>
    <row r="3792" spans="1:25" x14ac:dyDescent="0.3">
      <c r="A3792" t="s">
        <v>5472</v>
      </c>
      <c r="B3792" s="1">
        <v>45710</v>
      </c>
      <c r="C3792" t="s">
        <v>37</v>
      </c>
      <c r="D3792" t="s">
        <v>460</v>
      </c>
      <c r="E3792" t="s">
        <v>39</v>
      </c>
      <c r="F3792" t="s">
        <v>40</v>
      </c>
      <c r="G3792" t="s">
        <v>41</v>
      </c>
      <c r="H3792" t="s">
        <v>102</v>
      </c>
      <c r="I3792" t="s">
        <v>165</v>
      </c>
      <c r="J3792">
        <v>1</v>
      </c>
      <c r="K3792">
        <v>4360.18</v>
      </c>
      <c r="L3792">
        <v>0</v>
      </c>
      <c r="M3792">
        <v>3294.56</v>
      </c>
      <c r="N3792" t="s">
        <v>52</v>
      </c>
      <c r="O3792" t="s">
        <v>35</v>
      </c>
      <c r="P3792" t="s">
        <v>71</v>
      </c>
      <c r="Q3792">
        <f>Sales_Data[[#This Row],[Quantity]]*Sales_Data[[#This Row],[Unit_Price]]</f>
        <v>4360.18</v>
      </c>
      <c r="R3792">
        <f>Sales_Data[[#This Row],[Gross_Sales]]*Sales_Data[[#This Row],[Discount]]</f>
        <v>0</v>
      </c>
      <c r="S3792">
        <f>Sales_Data[[#This Row],[Gross_Sales]]-Sales_Data[[#This Row],[Discount_Amount]]</f>
        <v>4360.18</v>
      </c>
      <c r="T3792">
        <f>Sales_Data[[#This Row],[Net Sales]]-Sales_Data[[#This Row],[Cost]]</f>
        <v>1065.6200000000003</v>
      </c>
      <c r="U3792" s="2">
        <f>Sales_Data[[#This Row],[Profit]]/Sales_Data[[#This Row],[Net Sales]]</f>
        <v>0.24439816704814946</v>
      </c>
      <c r="V3792">
        <f>YEAR(Sales_Data[[#This Row],[Order_Date]])</f>
        <v>2025</v>
      </c>
      <c r="W3792" t="str">
        <f>TEXT(Sales_Data[[#This Row],[Order_Date]],"mmm")</f>
        <v>Feb</v>
      </c>
      <c r="X3792">
        <f>MONTH(Sales_Data[[#This Row],[Order_Date]])</f>
        <v>2</v>
      </c>
      <c r="Y3792" t="str">
        <f>"Q"&amp;ROUNDUP(MONTH(Sales_Data[[#This Row],[Order_Date]])/3,0)</f>
        <v>Q1</v>
      </c>
    </row>
    <row r="3793" spans="1:25" x14ac:dyDescent="0.3">
      <c r="A3793" t="s">
        <v>5473</v>
      </c>
      <c r="B3793" s="1">
        <v>45731</v>
      </c>
      <c r="C3793" t="s">
        <v>246</v>
      </c>
      <c r="D3793" t="s">
        <v>504</v>
      </c>
      <c r="E3793" t="s">
        <v>39</v>
      </c>
      <c r="F3793" t="s">
        <v>405</v>
      </c>
      <c r="G3793" t="s">
        <v>41</v>
      </c>
      <c r="H3793" t="s">
        <v>102</v>
      </c>
      <c r="I3793" t="s">
        <v>165</v>
      </c>
      <c r="J3793">
        <v>2</v>
      </c>
      <c r="K3793">
        <v>2881.51</v>
      </c>
      <c r="L3793">
        <v>0</v>
      </c>
      <c r="M3793">
        <v>4148.9399999999996</v>
      </c>
      <c r="N3793" t="s">
        <v>52</v>
      </c>
      <c r="O3793" t="s">
        <v>35</v>
      </c>
      <c r="P3793" t="s">
        <v>44</v>
      </c>
      <c r="Q3793">
        <f>Sales_Data[[#This Row],[Quantity]]*Sales_Data[[#This Row],[Unit_Price]]</f>
        <v>5763.02</v>
      </c>
      <c r="R3793">
        <f>Sales_Data[[#This Row],[Gross_Sales]]*Sales_Data[[#This Row],[Discount]]</f>
        <v>0</v>
      </c>
      <c r="S3793">
        <f>Sales_Data[[#This Row],[Gross_Sales]]-Sales_Data[[#This Row],[Discount_Amount]]</f>
        <v>5763.02</v>
      </c>
      <c r="T3793">
        <f>Sales_Data[[#This Row],[Net Sales]]-Sales_Data[[#This Row],[Cost]]</f>
        <v>1614.0800000000008</v>
      </c>
      <c r="U3793" s="2">
        <f>Sales_Data[[#This Row],[Profit]]/Sales_Data[[#This Row],[Net Sales]]</f>
        <v>0.28007537714601038</v>
      </c>
      <c r="V3793">
        <f>YEAR(Sales_Data[[#This Row],[Order_Date]])</f>
        <v>2025</v>
      </c>
      <c r="W3793" t="str">
        <f>TEXT(Sales_Data[[#This Row],[Order_Date]],"mmm")</f>
        <v>Mar</v>
      </c>
      <c r="X3793">
        <f>MONTH(Sales_Data[[#This Row],[Order_Date]])</f>
        <v>3</v>
      </c>
      <c r="Y3793" t="str">
        <f>"Q"&amp;ROUNDUP(MONTH(Sales_Data[[#This Row],[Order_Date]])/3,0)</f>
        <v>Q1</v>
      </c>
    </row>
    <row r="3794" spans="1:25" x14ac:dyDescent="0.3">
      <c r="A3794" t="s">
        <v>5474</v>
      </c>
      <c r="B3794" s="1">
        <v>45703</v>
      </c>
      <c r="C3794" t="s">
        <v>1180</v>
      </c>
      <c r="D3794" t="s">
        <v>92</v>
      </c>
      <c r="E3794" t="s">
        <v>48</v>
      </c>
      <c r="F3794" t="s">
        <v>164</v>
      </c>
      <c r="G3794" t="s">
        <v>67</v>
      </c>
      <c r="H3794" t="s">
        <v>121</v>
      </c>
      <c r="I3794" t="s">
        <v>142</v>
      </c>
      <c r="J3794">
        <v>1</v>
      </c>
      <c r="K3794">
        <v>53284.23</v>
      </c>
      <c r="L3794">
        <v>0.15</v>
      </c>
      <c r="M3794">
        <v>35843.22</v>
      </c>
      <c r="N3794" t="s">
        <v>24</v>
      </c>
      <c r="O3794" t="s">
        <v>35</v>
      </c>
      <c r="P3794" t="s">
        <v>44</v>
      </c>
      <c r="Q3794">
        <f>Sales_Data[[#This Row],[Quantity]]*Sales_Data[[#This Row],[Unit_Price]]</f>
        <v>53284.23</v>
      </c>
      <c r="R3794">
        <f>Sales_Data[[#This Row],[Gross_Sales]]*Sales_Data[[#This Row],[Discount]]</f>
        <v>7992.6345000000001</v>
      </c>
      <c r="S3794">
        <f>Sales_Data[[#This Row],[Gross_Sales]]-Sales_Data[[#This Row],[Discount_Amount]]</f>
        <v>45291.595500000003</v>
      </c>
      <c r="T3794">
        <f>Sales_Data[[#This Row],[Net Sales]]-Sales_Data[[#This Row],[Cost]]</f>
        <v>9448.3755000000019</v>
      </c>
      <c r="U3794" s="2">
        <f>Sales_Data[[#This Row],[Profit]]/Sales_Data[[#This Row],[Net Sales]]</f>
        <v>0.20861211436015764</v>
      </c>
      <c r="V3794">
        <f>YEAR(Sales_Data[[#This Row],[Order_Date]])</f>
        <v>2025</v>
      </c>
      <c r="W3794" t="str">
        <f>TEXT(Sales_Data[[#This Row],[Order_Date]],"mmm")</f>
        <v>Feb</v>
      </c>
      <c r="X3794">
        <f>MONTH(Sales_Data[[#This Row],[Order_Date]])</f>
        <v>2</v>
      </c>
      <c r="Y3794" t="str">
        <f>"Q"&amp;ROUNDUP(MONTH(Sales_Data[[#This Row],[Order_Date]])/3,0)</f>
        <v>Q1</v>
      </c>
    </row>
    <row r="3795" spans="1:25" x14ac:dyDescent="0.3">
      <c r="A3795" t="s">
        <v>5475</v>
      </c>
      <c r="B3795" s="1">
        <v>45670</v>
      </c>
      <c r="C3795" t="s">
        <v>1358</v>
      </c>
      <c r="D3795" t="s">
        <v>168</v>
      </c>
      <c r="E3795" t="s">
        <v>48</v>
      </c>
      <c r="F3795" t="s">
        <v>49</v>
      </c>
      <c r="G3795" t="s">
        <v>75</v>
      </c>
      <c r="H3795" t="s">
        <v>114</v>
      </c>
      <c r="I3795" t="s">
        <v>206</v>
      </c>
      <c r="J3795">
        <v>2</v>
      </c>
      <c r="K3795">
        <v>28854.880000000001</v>
      </c>
      <c r="L3795">
        <v>0</v>
      </c>
      <c r="M3795">
        <v>36577.29</v>
      </c>
      <c r="N3795" t="s">
        <v>52</v>
      </c>
      <c r="O3795" t="s">
        <v>35</v>
      </c>
      <c r="P3795" t="s">
        <v>71</v>
      </c>
      <c r="Q3795">
        <f>Sales_Data[[#This Row],[Quantity]]*Sales_Data[[#This Row],[Unit_Price]]</f>
        <v>57709.760000000002</v>
      </c>
      <c r="R3795">
        <f>Sales_Data[[#This Row],[Gross_Sales]]*Sales_Data[[#This Row],[Discount]]</f>
        <v>0</v>
      </c>
      <c r="S3795">
        <f>Sales_Data[[#This Row],[Gross_Sales]]-Sales_Data[[#This Row],[Discount_Amount]]</f>
        <v>57709.760000000002</v>
      </c>
      <c r="T3795">
        <f>Sales_Data[[#This Row],[Net Sales]]-Sales_Data[[#This Row],[Cost]]</f>
        <v>21132.47</v>
      </c>
      <c r="U3795" s="2">
        <f>Sales_Data[[#This Row],[Profit]]/Sales_Data[[#This Row],[Net Sales]]</f>
        <v>0.36618537315005295</v>
      </c>
      <c r="V3795">
        <f>YEAR(Sales_Data[[#This Row],[Order_Date]])</f>
        <v>2025</v>
      </c>
      <c r="W3795" t="str">
        <f>TEXT(Sales_Data[[#This Row],[Order_Date]],"mmm")</f>
        <v>Jan</v>
      </c>
      <c r="X3795">
        <f>MONTH(Sales_Data[[#This Row],[Order_Date]])</f>
        <v>1</v>
      </c>
      <c r="Y3795" t="str">
        <f>"Q"&amp;ROUNDUP(MONTH(Sales_Data[[#This Row],[Order_Date]])/3,0)</f>
        <v>Q1</v>
      </c>
    </row>
    <row r="3796" spans="1:25" x14ac:dyDescent="0.3">
      <c r="A3796" t="s">
        <v>5476</v>
      </c>
      <c r="B3796" s="1">
        <v>45822</v>
      </c>
      <c r="C3796" t="s">
        <v>5098</v>
      </c>
      <c r="D3796" t="s">
        <v>241</v>
      </c>
      <c r="E3796" t="s">
        <v>30</v>
      </c>
      <c r="F3796" t="s">
        <v>31</v>
      </c>
      <c r="G3796" t="s">
        <v>41</v>
      </c>
      <c r="H3796" t="s">
        <v>42</v>
      </c>
      <c r="I3796" t="s">
        <v>43</v>
      </c>
      <c r="J3796">
        <v>1</v>
      </c>
      <c r="K3796">
        <v>3425.67</v>
      </c>
      <c r="L3796">
        <v>0.1</v>
      </c>
      <c r="M3796">
        <v>2110.1799999999998</v>
      </c>
      <c r="N3796" t="s">
        <v>24</v>
      </c>
      <c r="O3796" t="s">
        <v>35</v>
      </c>
      <c r="P3796" t="s">
        <v>26</v>
      </c>
      <c r="Q3796">
        <f>Sales_Data[[#This Row],[Quantity]]*Sales_Data[[#This Row],[Unit_Price]]</f>
        <v>3425.67</v>
      </c>
      <c r="R3796">
        <f>Sales_Data[[#This Row],[Gross_Sales]]*Sales_Data[[#This Row],[Discount]]</f>
        <v>342.56700000000001</v>
      </c>
      <c r="S3796">
        <f>Sales_Data[[#This Row],[Gross_Sales]]-Sales_Data[[#This Row],[Discount_Amount]]</f>
        <v>3083.1030000000001</v>
      </c>
      <c r="T3796">
        <f>Sales_Data[[#This Row],[Net Sales]]-Sales_Data[[#This Row],[Cost]]</f>
        <v>972.92300000000023</v>
      </c>
      <c r="U3796" s="2">
        <f>Sales_Data[[#This Row],[Profit]]/Sales_Data[[#This Row],[Net Sales]]</f>
        <v>0.31556616824024375</v>
      </c>
      <c r="V3796">
        <f>YEAR(Sales_Data[[#This Row],[Order_Date]])</f>
        <v>2025</v>
      </c>
      <c r="W3796" t="str">
        <f>TEXT(Sales_Data[[#This Row],[Order_Date]],"mmm")</f>
        <v>Jun</v>
      </c>
      <c r="X3796">
        <f>MONTH(Sales_Data[[#This Row],[Order_Date]])</f>
        <v>6</v>
      </c>
      <c r="Y3796" t="str">
        <f>"Q"&amp;ROUNDUP(MONTH(Sales_Data[[#This Row],[Order_Date]])/3,0)</f>
        <v>Q2</v>
      </c>
    </row>
    <row r="3797" spans="1:25" x14ac:dyDescent="0.3">
      <c r="A3797" t="s">
        <v>5477</v>
      </c>
      <c r="B3797" s="1">
        <v>45759</v>
      </c>
      <c r="C3797" t="s">
        <v>1700</v>
      </c>
      <c r="D3797" t="s">
        <v>553</v>
      </c>
      <c r="E3797" t="s">
        <v>119</v>
      </c>
      <c r="F3797" t="s">
        <v>146</v>
      </c>
      <c r="G3797" t="s">
        <v>41</v>
      </c>
      <c r="H3797" t="s">
        <v>147</v>
      </c>
      <c r="I3797" t="s">
        <v>369</v>
      </c>
      <c r="J3797">
        <v>4</v>
      </c>
      <c r="K3797">
        <v>3120.19</v>
      </c>
      <c r="L3797">
        <v>0.1</v>
      </c>
      <c r="M3797">
        <v>7258.78</v>
      </c>
      <c r="N3797" t="s">
        <v>52</v>
      </c>
      <c r="O3797" t="s">
        <v>35</v>
      </c>
      <c r="P3797" t="s">
        <v>71</v>
      </c>
      <c r="Q3797">
        <f>Sales_Data[[#This Row],[Quantity]]*Sales_Data[[#This Row],[Unit_Price]]</f>
        <v>12480.76</v>
      </c>
      <c r="R3797">
        <f>Sales_Data[[#This Row],[Gross_Sales]]*Sales_Data[[#This Row],[Discount]]</f>
        <v>1248.076</v>
      </c>
      <c r="S3797">
        <f>Sales_Data[[#This Row],[Gross_Sales]]-Sales_Data[[#This Row],[Discount_Amount]]</f>
        <v>11232.684000000001</v>
      </c>
      <c r="T3797">
        <f>Sales_Data[[#This Row],[Net Sales]]-Sales_Data[[#This Row],[Cost]]</f>
        <v>3973.9040000000014</v>
      </c>
      <c r="U3797" s="2">
        <f>Sales_Data[[#This Row],[Profit]]/Sales_Data[[#This Row],[Net Sales]]</f>
        <v>0.35378044997971997</v>
      </c>
      <c r="V3797">
        <f>YEAR(Sales_Data[[#This Row],[Order_Date]])</f>
        <v>2025</v>
      </c>
      <c r="W3797" t="str">
        <f>TEXT(Sales_Data[[#This Row],[Order_Date]],"mmm")</f>
        <v>Apr</v>
      </c>
      <c r="X3797">
        <f>MONTH(Sales_Data[[#This Row],[Order_Date]])</f>
        <v>4</v>
      </c>
      <c r="Y3797" t="str">
        <f>"Q"&amp;ROUNDUP(MONTH(Sales_Data[[#This Row],[Order_Date]])/3,0)</f>
        <v>Q2</v>
      </c>
    </row>
    <row r="3798" spans="1:25" x14ac:dyDescent="0.3">
      <c r="A3798" t="s">
        <v>5478</v>
      </c>
      <c r="B3798" s="1">
        <v>45937</v>
      </c>
      <c r="C3798" t="s">
        <v>2665</v>
      </c>
      <c r="D3798" t="s">
        <v>916</v>
      </c>
      <c r="E3798" t="s">
        <v>48</v>
      </c>
      <c r="F3798" t="s">
        <v>164</v>
      </c>
      <c r="G3798" t="s">
        <v>67</v>
      </c>
      <c r="H3798" t="s">
        <v>88</v>
      </c>
      <c r="I3798" t="s">
        <v>157</v>
      </c>
      <c r="J3798">
        <v>4</v>
      </c>
      <c r="K3798">
        <v>14800.23</v>
      </c>
      <c r="L3798">
        <v>0.1</v>
      </c>
      <c r="M3798">
        <v>40037.85</v>
      </c>
      <c r="N3798" t="s">
        <v>83</v>
      </c>
      <c r="O3798" t="s">
        <v>35</v>
      </c>
      <c r="P3798" t="s">
        <v>26</v>
      </c>
      <c r="Q3798">
        <f>Sales_Data[[#This Row],[Quantity]]*Sales_Data[[#This Row],[Unit_Price]]</f>
        <v>59200.92</v>
      </c>
      <c r="R3798">
        <f>Sales_Data[[#This Row],[Gross_Sales]]*Sales_Data[[#This Row],[Discount]]</f>
        <v>5920.0920000000006</v>
      </c>
      <c r="S3798">
        <f>Sales_Data[[#This Row],[Gross_Sales]]-Sales_Data[[#This Row],[Discount_Amount]]</f>
        <v>53280.827999999994</v>
      </c>
      <c r="T3798">
        <f>Sales_Data[[#This Row],[Net Sales]]-Sales_Data[[#This Row],[Cost]]</f>
        <v>13242.977999999996</v>
      </c>
      <c r="U3798" s="2">
        <f>Sales_Data[[#This Row],[Profit]]/Sales_Data[[#This Row],[Net Sales]]</f>
        <v>0.24855052928231516</v>
      </c>
      <c r="V3798">
        <f>YEAR(Sales_Data[[#This Row],[Order_Date]])</f>
        <v>2025</v>
      </c>
      <c r="W3798" t="str">
        <f>TEXT(Sales_Data[[#This Row],[Order_Date]],"mmm")</f>
        <v>Oct</v>
      </c>
      <c r="X3798">
        <f>MONTH(Sales_Data[[#This Row],[Order_Date]])</f>
        <v>10</v>
      </c>
      <c r="Y3798" t="str">
        <f>"Q"&amp;ROUNDUP(MONTH(Sales_Data[[#This Row],[Order_Date]])/3,0)</f>
        <v>Q4</v>
      </c>
    </row>
    <row r="3799" spans="1:25" x14ac:dyDescent="0.3">
      <c r="A3799" t="s">
        <v>5479</v>
      </c>
      <c r="B3799" s="1">
        <v>45915</v>
      </c>
      <c r="C3799" t="s">
        <v>543</v>
      </c>
      <c r="D3799" t="s">
        <v>170</v>
      </c>
      <c r="E3799" t="s">
        <v>19</v>
      </c>
      <c r="F3799" t="s">
        <v>81</v>
      </c>
      <c r="G3799" t="s">
        <v>67</v>
      </c>
      <c r="H3799" t="s">
        <v>133</v>
      </c>
      <c r="I3799" t="s">
        <v>138</v>
      </c>
      <c r="J3799">
        <v>2</v>
      </c>
      <c r="K3799">
        <v>7413.25</v>
      </c>
      <c r="L3799">
        <v>0.1</v>
      </c>
      <c r="M3799">
        <v>8607.73</v>
      </c>
      <c r="N3799" t="s">
        <v>24</v>
      </c>
      <c r="O3799" t="s">
        <v>35</v>
      </c>
      <c r="P3799" t="s">
        <v>71</v>
      </c>
      <c r="Q3799">
        <f>Sales_Data[[#This Row],[Quantity]]*Sales_Data[[#This Row],[Unit_Price]]</f>
        <v>14826.5</v>
      </c>
      <c r="R3799">
        <f>Sales_Data[[#This Row],[Gross_Sales]]*Sales_Data[[#This Row],[Discount]]</f>
        <v>1482.65</v>
      </c>
      <c r="S3799">
        <f>Sales_Data[[#This Row],[Gross_Sales]]-Sales_Data[[#This Row],[Discount_Amount]]</f>
        <v>13343.85</v>
      </c>
      <c r="T3799">
        <f>Sales_Data[[#This Row],[Net Sales]]-Sales_Data[[#This Row],[Cost]]</f>
        <v>4736.1200000000008</v>
      </c>
      <c r="U3799" s="2">
        <f>Sales_Data[[#This Row],[Profit]]/Sales_Data[[#This Row],[Net Sales]]</f>
        <v>0.3549290497120397</v>
      </c>
      <c r="V3799">
        <f>YEAR(Sales_Data[[#This Row],[Order_Date]])</f>
        <v>2025</v>
      </c>
      <c r="W3799" t="str">
        <f>TEXT(Sales_Data[[#This Row],[Order_Date]],"mmm")</f>
        <v>Sep</v>
      </c>
      <c r="X3799">
        <f>MONTH(Sales_Data[[#This Row],[Order_Date]])</f>
        <v>9</v>
      </c>
      <c r="Y3799" t="str">
        <f>"Q"&amp;ROUNDUP(MONTH(Sales_Data[[#This Row],[Order_Date]])/3,0)</f>
        <v>Q3</v>
      </c>
    </row>
    <row r="3800" spans="1:25" x14ac:dyDescent="0.3">
      <c r="A3800" t="s">
        <v>5480</v>
      </c>
      <c r="B3800" s="1">
        <v>45994</v>
      </c>
      <c r="C3800" t="s">
        <v>1009</v>
      </c>
      <c r="D3800" t="s">
        <v>141</v>
      </c>
      <c r="E3800" t="s">
        <v>19</v>
      </c>
      <c r="F3800" t="s">
        <v>20</v>
      </c>
      <c r="G3800" t="s">
        <v>41</v>
      </c>
      <c r="H3800" t="s">
        <v>102</v>
      </c>
      <c r="I3800" t="s">
        <v>165</v>
      </c>
      <c r="J3800">
        <v>2</v>
      </c>
      <c r="K3800">
        <v>11197.78</v>
      </c>
      <c r="L3800">
        <v>0.1</v>
      </c>
      <c r="M3800">
        <v>16748.650000000001</v>
      </c>
      <c r="N3800" t="s">
        <v>109</v>
      </c>
      <c r="O3800" t="s">
        <v>53</v>
      </c>
      <c r="P3800" t="s">
        <v>44</v>
      </c>
      <c r="Q3800">
        <f>Sales_Data[[#This Row],[Quantity]]*Sales_Data[[#This Row],[Unit_Price]]</f>
        <v>22395.56</v>
      </c>
      <c r="R3800">
        <f>Sales_Data[[#This Row],[Gross_Sales]]*Sales_Data[[#This Row],[Discount]]</f>
        <v>2239.556</v>
      </c>
      <c r="S3800">
        <f>Sales_Data[[#This Row],[Gross_Sales]]-Sales_Data[[#This Row],[Discount_Amount]]</f>
        <v>20156.004000000001</v>
      </c>
      <c r="T3800">
        <f>Sales_Data[[#This Row],[Net Sales]]-Sales_Data[[#This Row],[Cost]]</f>
        <v>3407.3539999999994</v>
      </c>
      <c r="U3800" s="2">
        <f>Sales_Data[[#This Row],[Profit]]/Sales_Data[[#This Row],[Net Sales]]</f>
        <v>0.16904908334013027</v>
      </c>
      <c r="V3800">
        <f>YEAR(Sales_Data[[#This Row],[Order_Date]])</f>
        <v>2025</v>
      </c>
      <c r="W3800" t="str">
        <f>TEXT(Sales_Data[[#This Row],[Order_Date]],"mmm")</f>
        <v>Dec</v>
      </c>
      <c r="X3800">
        <f>MONTH(Sales_Data[[#This Row],[Order_Date]])</f>
        <v>12</v>
      </c>
      <c r="Y3800" t="str">
        <f>"Q"&amp;ROUNDUP(MONTH(Sales_Data[[#This Row],[Order_Date]])/3,0)</f>
        <v>Q4</v>
      </c>
    </row>
    <row r="3801" spans="1:25" x14ac:dyDescent="0.3">
      <c r="A3801" t="s">
        <v>5481</v>
      </c>
      <c r="B3801" s="1">
        <v>46013</v>
      </c>
      <c r="C3801" t="s">
        <v>489</v>
      </c>
      <c r="D3801" t="s">
        <v>669</v>
      </c>
      <c r="E3801" t="s">
        <v>48</v>
      </c>
      <c r="F3801" t="s">
        <v>164</v>
      </c>
      <c r="G3801" t="s">
        <v>32</v>
      </c>
      <c r="H3801" t="s">
        <v>50</v>
      </c>
      <c r="I3801" t="s">
        <v>51</v>
      </c>
      <c r="J3801">
        <v>1</v>
      </c>
      <c r="K3801">
        <v>43216.12</v>
      </c>
      <c r="L3801">
        <v>0.05</v>
      </c>
      <c r="M3801">
        <v>28563.95</v>
      </c>
      <c r="N3801" t="s">
        <v>52</v>
      </c>
      <c r="O3801" t="s">
        <v>35</v>
      </c>
      <c r="P3801" t="s">
        <v>71</v>
      </c>
      <c r="Q3801">
        <f>Sales_Data[[#This Row],[Quantity]]*Sales_Data[[#This Row],[Unit_Price]]</f>
        <v>43216.12</v>
      </c>
      <c r="R3801">
        <f>Sales_Data[[#This Row],[Gross_Sales]]*Sales_Data[[#This Row],[Discount]]</f>
        <v>2160.806</v>
      </c>
      <c r="S3801">
        <f>Sales_Data[[#This Row],[Gross_Sales]]-Sales_Data[[#This Row],[Discount_Amount]]</f>
        <v>41055.314000000006</v>
      </c>
      <c r="T3801">
        <f>Sales_Data[[#This Row],[Net Sales]]-Sales_Data[[#This Row],[Cost]]</f>
        <v>12491.364000000005</v>
      </c>
      <c r="U3801" s="2">
        <f>Sales_Data[[#This Row],[Profit]]/Sales_Data[[#This Row],[Net Sales]]</f>
        <v>0.30425693492442912</v>
      </c>
      <c r="V3801">
        <f>YEAR(Sales_Data[[#This Row],[Order_Date]])</f>
        <v>2025</v>
      </c>
      <c r="W3801" t="str">
        <f>TEXT(Sales_Data[[#This Row],[Order_Date]],"mmm")</f>
        <v>Dec</v>
      </c>
      <c r="X3801">
        <f>MONTH(Sales_Data[[#This Row],[Order_Date]])</f>
        <v>12</v>
      </c>
      <c r="Y3801" t="str">
        <f>"Q"&amp;ROUNDUP(MONTH(Sales_Data[[#This Row],[Order_Date]])/3,0)</f>
        <v>Q4</v>
      </c>
    </row>
    <row r="3802" spans="1:25" x14ac:dyDescent="0.3">
      <c r="A3802" t="s">
        <v>5482</v>
      </c>
      <c r="B3802" s="1">
        <v>45795</v>
      </c>
      <c r="C3802" t="s">
        <v>4544</v>
      </c>
      <c r="D3802" t="s">
        <v>241</v>
      </c>
      <c r="E3802" t="s">
        <v>39</v>
      </c>
      <c r="F3802" t="s">
        <v>40</v>
      </c>
      <c r="G3802" t="s">
        <v>67</v>
      </c>
      <c r="H3802" t="s">
        <v>88</v>
      </c>
      <c r="I3802" t="s">
        <v>89</v>
      </c>
      <c r="J3802">
        <v>1</v>
      </c>
      <c r="K3802">
        <v>4216.16</v>
      </c>
      <c r="L3802">
        <v>0.05</v>
      </c>
      <c r="M3802">
        <v>3131.53</v>
      </c>
      <c r="N3802" t="s">
        <v>70</v>
      </c>
      <c r="O3802" t="s">
        <v>25</v>
      </c>
      <c r="P3802" t="s">
        <v>71</v>
      </c>
      <c r="Q3802">
        <f>Sales_Data[[#This Row],[Quantity]]*Sales_Data[[#This Row],[Unit_Price]]</f>
        <v>4216.16</v>
      </c>
      <c r="R3802">
        <f>Sales_Data[[#This Row],[Gross_Sales]]*Sales_Data[[#This Row],[Discount]]</f>
        <v>210.80799999999999</v>
      </c>
      <c r="S3802">
        <f>Sales_Data[[#This Row],[Gross_Sales]]-Sales_Data[[#This Row],[Discount_Amount]]</f>
        <v>4005.3519999999999</v>
      </c>
      <c r="T3802">
        <f>Sales_Data[[#This Row],[Net Sales]]-Sales_Data[[#This Row],[Cost]]</f>
        <v>873.82199999999966</v>
      </c>
      <c r="U3802" s="2">
        <f>Sales_Data[[#This Row],[Profit]]/Sales_Data[[#This Row],[Net Sales]]</f>
        <v>0.21816359710707067</v>
      </c>
      <c r="V3802">
        <f>YEAR(Sales_Data[[#This Row],[Order_Date]])</f>
        <v>2025</v>
      </c>
      <c r="W3802" t="str">
        <f>TEXT(Sales_Data[[#This Row],[Order_Date]],"mmm")</f>
        <v>May</v>
      </c>
      <c r="X3802">
        <f>MONTH(Sales_Data[[#This Row],[Order_Date]])</f>
        <v>5</v>
      </c>
      <c r="Y3802" t="str">
        <f>"Q"&amp;ROUNDUP(MONTH(Sales_Data[[#This Row],[Order_Date]])/3,0)</f>
        <v>Q2</v>
      </c>
    </row>
    <row r="3803" spans="1:25" x14ac:dyDescent="0.3">
      <c r="A3803" t="s">
        <v>5483</v>
      </c>
      <c r="B3803" s="1">
        <v>45820</v>
      </c>
      <c r="C3803" t="s">
        <v>770</v>
      </c>
      <c r="D3803" t="s">
        <v>175</v>
      </c>
      <c r="E3803" t="s">
        <v>30</v>
      </c>
      <c r="F3803" t="s">
        <v>210</v>
      </c>
      <c r="G3803" t="s">
        <v>67</v>
      </c>
      <c r="H3803" t="s">
        <v>133</v>
      </c>
      <c r="I3803" t="s">
        <v>134</v>
      </c>
      <c r="J3803">
        <v>4</v>
      </c>
      <c r="K3803">
        <v>4943.26</v>
      </c>
      <c r="L3803">
        <v>0.15</v>
      </c>
      <c r="M3803">
        <v>11878.98</v>
      </c>
      <c r="N3803" t="s">
        <v>70</v>
      </c>
      <c r="O3803" t="s">
        <v>25</v>
      </c>
      <c r="P3803" t="s">
        <v>44</v>
      </c>
      <c r="Q3803">
        <f>Sales_Data[[#This Row],[Quantity]]*Sales_Data[[#This Row],[Unit_Price]]</f>
        <v>19773.04</v>
      </c>
      <c r="R3803">
        <f>Sales_Data[[#This Row],[Gross_Sales]]*Sales_Data[[#This Row],[Discount]]</f>
        <v>2965.9560000000001</v>
      </c>
      <c r="S3803">
        <f>Sales_Data[[#This Row],[Gross_Sales]]-Sales_Data[[#This Row],[Discount_Amount]]</f>
        <v>16807.084000000003</v>
      </c>
      <c r="T3803">
        <f>Sales_Data[[#This Row],[Net Sales]]-Sales_Data[[#This Row],[Cost]]</f>
        <v>4928.104000000003</v>
      </c>
      <c r="U3803" s="2">
        <f>Sales_Data[[#This Row],[Profit]]/Sales_Data[[#This Row],[Net Sales]]</f>
        <v>0.29321588444491636</v>
      </c>
      <c r="V3803">
        <f>YEAR(Sales_Data[[#This Row],[Order_Date]])</f>
        <v>2025</v>
      </c>
      <c r="W3803" t="str">
        <f>TEXT(Sales_Data[[#This Row],[Order_Date]],"mmm")</f>
        <v>Jun</v>
      </c>
      <c r="X3803">
        <f>MONTH(Sales_Data[[#This Row],[Order_Date]])</f>
        <v>6</v>
      </c>
      <c r="Y3803" t="str">
        <f>"Q"&amp;ROUNDUP(MONTH(Sales_Data[[#This Row],[Order_Date]])/3,0)</f>
        <v>Q2</v>
      </c>
    </row>
    <row r="3804" spans="1:25" x14ac:dyDescent="0.3">
      <c r="A3804" t="s">
        <v>5484</v>
      </c>
      <c r="B3804" s="1">
        <v>45768</v>
      </c>
      <c r="C3804" t="s">
        <v>2155</v>
      </c>
      <c r="D3804" t="s">
        <v>596</v>
      </c>
      <c r="E3804" t="s">
        <v>19</v>
      </c>
      <c r="F3804" t="s">
        <v>57</v>
      </c>
      <c r="G3804" t="s">
        <v>32</v>
      </c>
      <c r="H3804" t="s">
        <v>33</v>
      </c>
      <c r="I3804" t="s">
        <v>34</v>
      </c>
      <c r="J3804">
        <v>2</v>
      </c>
      <c r="K3804">
        <v>12655.86</v>
      </c>
      <c r="L3804">
        <v>0.2</v>
      </c>
      <c r="M3804">
        <v>16236.95</v>
      </c>
      <c r="N3804" t="s">
        <v>24</v>
      </c>
      <c r="O3804" t="s">
        <v>35</v>
      </c>
      <c r="P3804" t="s">
        <v>26</v>
      </c>
      <c r="Q3804">
        <f>Sales_Data[[#This Row],[Quantity]]*Sales_Data[[#This Row],[Unit_Price]]</f>
        <v>25311.72</v>
      </c>
      <c r="R3804">
        <f>Sales_Data[[#This Row],[Gross_Sales]]*Sales_Data[[#This Row],[Discount]]</f>
        <v>5062.344000000001</v>
      </c>
      <c r="S3804">
        <f>Sales_Data[[#This Row],[Gross_Sales]]-Sales_Data[[#This Row],[Discount_Amount]]</f>
        <v>20249.376</v>
      </c>
      <c r="T3804">
        <f>Sales_Data[[#This Row],[Net Sales]]-Sales_Data[[#This Row],[Cost]]</f>
        <v>4012.4259999999995</v>
      </c>
      <c r="U3804" s="2">
        <f>Sales_Data[[#This Row],[Profit]]/Sales_Data[[#This Row],[Net Sales]]</f>
        <v>0.19815059980119878</v>
      </c>
      <c r="V3804">
        <f>YEAR(Sales_Data[[#This Row],[Order_Date]])</f>
        <v>2025</v>
      </c>
      <c r="W3804" t="str">
        <f>TEXT(Sales_Data[[#This Row],[Order_Date]],"mmm")</f>
        <v>Apr</v>
      </c>
      <c r="X3804">
        <f>MONTH(Sales_Data[[#This Row],[Order_Date]])</f>
        <v>4</v>
      </c>
      <c r="Y3804" t="str">
        <f>"Q"&amp;ROUNDUP(MONTH(Sales_Data[[#This Row],[Order_Date]])/3,0)</f>
        <v>Q2</v>
      </c>
    </row>
    <row r="3805" spans="1:25" x14ac:dyDescent="0.3">
      <c r="A3805" t="s">
        <v>5485</v>
      </c>
      <c r="B3805" s="1">
        <v>45759</v>
      </c>
      <c r="C3805" t="s">
        <v>1328</v>
      </c>
      <c r="D3805" t="s">
        <v>29</v>
      </c>
      <c r="E3805" t="s">
        <v>119</v>
      </c>
      <c r="F3805" t="s">
        <v>146</v>
      </c>
      <c r="G3805" t="s">
        <v>41</v>
      </c>
      <c r="H3805" t="s">
        <v>171</v>
      </c>
      <c r="I3805" t="s">
        <v>172</v>
      </c>
      <c r="J3805">
        <v>1</v>
      </c>
      <c r="K3805">
        <v>8417.92</v>
      </c>
      <c r="L3805">
        <v>0.1</v>
      </c>
      <c r="M3805">
        <v>5393.89</v>
      </c>
      <c r="N3805" t="s">
        <v>52</v>
      </c>
      <c r="O3805" t="s">
        <v>25</v>
      </c>
      <c r="P3805" t="s">
        <v>44</v>
      </c>
      <c r="Q3805">
        <f>Sales_Data[[#This Row],[Quantity]]*Sales_Data[[#This Row],[Unit_Price]]</f>
        <v>8417.92</v>
      </c>
      <c r="R3805">
        <f>Sales_Data[[#This Row],[Gross_Sales]]*Sales_Data[[#This Row],[Discount]]</f>
        <v>841.79200000000003</v>
      </c>
      <c r="S3805">
        <f>Sales_Data[[#This Row],[Gross_Sales]]-Sales_Data[[#This Row],[Discount_Amount]]</f>
        <v>7576.1279999999997</v>
      </c>
      <c r="T3805">
        <f>Sales_Data[[#This Row],[Net Sales]]-Sales_Data[[#This Row],[Cost]]</f>
        <v>2182.2379999999994</v>
      </c>
      <c r="U3805" s="2">
        <f>Sales_Data[[#This Row],[Profit]]/Sales_Data[[#This Row],[Net Sales]]</f>
        <v>0.28804133193103382</v>
      </c>
      <c r="V3805">
        <f>YEAR(Sales_Data[[#This Row],[Order_Date]])</f>
        <v>2025</v>
      </c>
      <c r="W3805" t="str">
        <f>TEXT(Sales_Data[[#This Row],[Order_Date]],"mmm")</f>
        <v>Apr</v>
      </c>
      <c r="X3805">
        <f>MONTH(Sales_Data[[#This Row],[Order_Date]])</f>
        <v>4</v>
      </c>
      <c r="Y3805" t="str">
        <f>"Q"&amp;ROUNDUP(MONTH(Sales_Data[[#This Row],[Order_Date]])/3,0)</f>
        <v>Q2</v>
      </c>
    </row>
    <row r="3806" spans="1:25" x14ac:dyDescent="0.3">
      <c r="A3806" t="s">
        <v>5486</v>
      </c>
      <c r="B3806" s="1">
        <v>45674</v>
      </c>
      <c r="C3806" t="s">
        <v>1071</v>
      </c>
      <c r="D3806" t="s">
        <v>145</v>
      </c>
      <c r="E3806" t="s">
        <v>48</v>
      </c>
      <c r="F3806" t="s">
        <v>132</v>
      </c>
      <c r="G3806" t="s">
        <v>67</v>
      </c>
      <c r="H3806" t="s">
        <v>88</v>
      </c>
      <c r="I3806" t="s">
        <v>89</v>
      </c>
      <c r="J3806">
        <v>2</v>
      </c>
      <c r="K3806">
        <v>8988.76</v>
      </c>
      <c r="L3806">
        <v>0</v>
      </c>
      <c r="M3806">
        <v>12919.06</v>
      </c>
      <c r="N3806" t="s">
        <v>52</v>
      </c>
      <c r="O3806" t="s">
        <v>35</v>
      </c>
      <c r="P3806" t="s">
        <v>44</v>
      </c>
      <c r="Q3806">
        <f>Sales_Data[[#This Row],[Quantity]]*Sales_Data[[#This Row],[Unit_Price]]</f>
        <v>17977.52</v>
      </c>
      <c r="R3806">
        <f>Sales_Data[[#This Row],[Gross_Sales]]*Sales_Data[[#This Row],[Discount]]</f>
        <v>0</v>
      </c>
      <c r="S3806">
        <f>Sales_Data[[#This Row],[Gross_Sales]]-Sales_Data[[#This Row],[Discount_Amount]]</f>
        <v>17977.52</v>
      </c>
      <c r="T3806">
        <f>Sales_Data[[#This Row],[Net Sales]]-Sales_Data[[#This Row],[Cost]]</f>
        <v>5058.4600000000009</v>
      </c>
      <c r="U3806" s="2">
        <f>Sales_Data[[#This Row],[Profit]]/Sales_Data[[#This Row],[Net Sales]]</f>
        <v>0.28137696411963392</v>
      </c>
      <c r="V3806">
        <f>YEAR(Sales_Data[[#This Row],[Order_Date]])</f>
        <v>2025</v>
      </c>
      <c r="W3806" t="str">
        <f>TEXT(Sales_Data[[#This Row],[Order_Date]],"mmm")</f>
        <v>Jan</v>
      </c>
      <c r="X3806">
        <f>MONTH(Sales_Data[[#This Row],[Order_Date]])</f>
        <v>1</v>
      </c>
      <c r="Y3806" t="str">
        <f>"Q"&amp;ROUNDUP(MONTH(Sales_Data[[#This Row],[Order_Date]])/3,0)</f>
        <v>Q1</v>
      </c>
    </row>
    <row r="3807" spans="1:25" x14ac:dyDescent="0.3">
      <c r="A3807" t="s">
        <v>5487</v>
      </c>
      <c r="B3807" s="1">
        <v>45925</v>
      </c>
      <c r="C3807" t="s">
        <v>5488</v>
      </c>
      <c r="D3807" t="s">
        <v>463</v>
      </c>
      <c r="E3807" t="s">
        <v>39</v>
      </c>
      <c r="F3807" t="s">
        <v>107</v>
      </c>
      <c r="G3807" t="s">
        <v>21</v>
      </c>
      <c r="H3807" t="s">
        <v>22</v>
      </c>
      <c r="I3807" t="s">
        <v>62</v>
      </c>
      <c r="J3807">
        <v>4</v>
      </c>
      <c r="K3807">
        <v>805.06</v>
      </c>
      <c r="L3807">
        <v>0.05</v>
      </c>
      <c r="M3807">
        <v>2278.5700000000002</v>
      </c>
      <c r="N3807" t="s">
        <v>83</v>
      </c>
      <c r="O3807" t="s">
        <v>53</v>
      </c>
      <c r="P3807" t="s">
        <v>44</v>
      </c>
      <c r="Q3807">
        <f>Sales_Data[[#This Row],[Quantity]]*Sales_Data[[#This Row],[Unit_Price]]</f>
        <v>3220.24</v>
      </c>
      <c r="R3807">
        <f>Sales_Data[[#This Row],[Gross_Sales]]*Sales_Data[[#This Row],[Discount]]</f>
        <v>161.012</v>
      </c>
      <c r="S3807">
        <f>Sales_Data[[#This Row],[Gross_Sales]]-Sales_Data[[#This Row],[Discount_Amount]]</f>
        <v>3059.2279999999996</v>
      </c>
      <c r="T3807">
        <f>Sales_Data[[#This Row],[Net Sales]]-Sales_Data[[#This Row],[Cost]]</f>
        <v>780.65799999999945</v>
      </c>
      <c r="U3807" s="2">
        <f>Sales_Data[[#This Row],[Profit]]/Sales_Data[[#This Row],[Net Sales]]</f>
        <v>0.25518137255542889</v>
      </c>
      <c r="V3807">
        <f>YEAR(Sales_Data[[#This Row],[Order_Date]])</f>
        <v>2025</v>
      </c>
      <c r="W3807" t="str">
        <f>TEXT(Sales_Data[[#This Row],[Order_Date]],"mmm")</f>
        <v>Sep</v>
      </c>
      <c r="X3807">
        <f>MONTH(Sales_Data[[#This Row],[Order_Date]])</f>
        <v>9</v>
      </c>
      <c r="Y3807" t="str">
        <f>"Q"&amp;ROUNDUP(MONTH(Sales_Data[[#This Row],[Order_Date]])/3,0)</f>
        <v>Q3</v>
      </c>
    </row>
    <row r="3808" spans="1:25" x14ac:dyDescent="0.3">
      <c r="A3808" t="s">
        <v>5489</v>
      </c>
      <c r="B3808" s="1">
        <v>45839</v>
      </c>
      <c r="C3808" t="s">
        <v>1525</v>
      </c>
      <c r="D3808" t="s">
        <v>290</v>
      </c>
      <c r="E3808" t="s">
        <v>19</v>
      </c>
      <c r="F3808" t="s">
        <v>20</v>
      </c>
      <c r="G3808" t="s">
        <v>41</v>
      </c>
      <c r="H3808" t="s">
        <v>171</v>
      </c>
      <c r="I3808" t="s">
        <v>191</v>
      </c>
      <c r="J3808">
        <v>1</v>
      </c>
      <c r="K3808">
        <v>6080.21</v>
      </c>
      <c r="L3808">
        <v>0.05</v>
      </c>
      <c r="M3808">
        <v>4067.19</v>
      </c>
      <c r="N3808" t="s">
        <v>24</v>
      </c>
      <c r="O3808" t="s">
        <v>25</v>
      </c>
      <c r="P3808" t="s">
        <v>71</v>
      </c>
      <c r="Q3808">
        <f>Sales_Data[[#This Row],[Quantity]]*Sales_Data[[#This Row],[Unit_Price]]</f>
        <v>6080.21</v>
      </c>
      <c r="R3808">
        <f>Sales_Data[[#This Row],[Gross_Sales]]*Sales_Data[[#This Row],[Discount]]</f>
        <v>304.01050000000004</v>
      </c>
      <c r="S3808">
        <f>Sales_Data[[#This Row],[Gross_Sales]]-Sales_Data[[#This Row],[Discount_Amount]]</f>
        <v>5776.1994999999997</v>
      </c>
      <c r="T3808">
        <f>Sales_Data[[#This Row],[Net Sales]]-Sales_Data[[#This Row],[Cost]]</f>
        <v>1709.0094999999997</v>
      </c>
      <c r="U3808" s="2">
        <f>Sales_Data[[#This Row],[Profit]]/Sales_Data[[#This Row],[Net Sales]]</f>
        <v>0.2958709268957902</v>
      </c>
      <c r="V3808">
        <f>YEAR(Sales_Data[[#This Row],[Order_Date]])</f>
        <v>2025</v>
      </c>
      <c r="W3808" t="str">
        <f>TEXT(Sales_Data[[#This Row],[Order_Date]],"mmm")</f>
        <v>Jul</v>
      </c>
      <c r="X3808">
        <f>MONTH(Sales_Data[[#This Row],[Order_Date]])</f>
        <v>7</v>
      </c>
      <c r="Y3808" t="str">
        <f>"Q"&amp;ROUNDUP(MONTH(Sales_Data[[#This Row],[Order_Date]])/3,0)</f>
        <v>Q3</v>
      </c>
    </row>
    <row r="3809" spans="1:25" x14ac:dyDescent="0.3">
      <c r="A3809" t="s">
        <v>5490</v>
      </c>
      <c r="B3809" s="1">
        <v>45681</v>
      </c>
      <c r="C3809" t="s">
        <v>5491</v>
      </c>
      <c r="D3809" t="s">
        <v>541</v>
      </c>
      <c r="E3809" t="s">
        <v>19</v>
      </c>
      <c r="F3809" t="s">
        <v>20</v>
      </c>
      <c r="G3809" t="s">
        <v>67</v>
      </c>
      <c r="H3809" t="s">
        <v>88</v>
      </c>
      <c r="I3809" t="s">
        <v>157</v>
      </c>
      <c r="J3809">
        <v>1</v>
      </c>
      <c r="K3809">
        <v>3062.99</v>
      </c>
      <c r="L3809">
        <v>0.1</v>
      </c>
      <c r="M3809">
        <v>1831.37</v>
      </c>
      <c r="N3809" t="s">
        <v>52</v>
      </c>
      <c r="O3809" t="s">
        <v>25</v>
      </c>
      <c r="P3809" t="s">
        <v>26</v>
      </c>
      <c r="Q3809">
        <f>Sales_Data[[#This Row],[Quantity]]*Sales_Data[[#This Row],[Unit_Price]]</f>
        <v>3062.99</v>
      </c>
      <c r="R3809">
        <f>Sales_Data[[#This Row],[Gross_Sales]]*Sales_Data[[#This Row],[Discount]]</f>
        <v>306.29899999999998</v>
      </c>
      <c r="S3809">
        <f>Sales_Data[[#This Row],[Gross_Sales]]-Sales_Data[[#This Row],[Discount_Amount]]</f>
        <v>2756.6909999999998</v>
      </c>
      <c r="T3809">
        <f>Sales_Data[[#This Row],[Net Sales]]-Sales_Data[[#This Row],[Cost]]</f>
        <v>925.32099999999991</v>
      </c>
      <c r="U3809" s="2">
        <f>Sales_Data[[#This Row],[Profit]]/Sales_Data[[#This Row],[Net Sales]]</f>
        <v>0.3356636634283639</v>
      </c>
      <c r="V3809">
        <f>YEAR(Sales_Data[[#This Row],[Order_Date]])</f>
        <v>2025</v>
      </c>
      <c r="W3809" t="str">
        <f>TEXT(Sales_Data[[#This Row],[Order_Date]],"mmm")</f>
        <v>Jan</v>
      </c>
      <c r="X3809">
        <f>MONTH(Sales_Data[[#This Row],[Order_Date]])</f>
        <v>1</v>
      </c>
      <c r="Y3809" t="str">
        <f>"Q"&amp;ROUNDUP(MONTH(Sales_Data[[#This Row],[Order_Date]])/3,0)</f>
        <v>Q1</v>
      </c>
    </row>
    <row r="3810" spans="1:25" x14ac:dyDescent="0.3">
      <c r="A3810" t="s">
        <v>5492</v>
      </c>
      <c r="B3810" s="1">
        <v>45686</v>
      </c>
      <c r="C3810" t="s">
        <v>193</v>
      </c>
      <c r="D3810" t="s">
        <v>125</v>
      </c>
      <c r="E3810" t="s">
        <v>19</v>
      </c>
      <c r="F3810" t="s">
        <v>20</v>
      </c>
      <c r="G3810" t="s">
        <v>21</v>
      </c>
      <c r="H3810" t="s">
        <v>230</v>
      </c>
      <c r="I3810" t="s">
        <v>328</v>
      </c>
      <c r="J3810">
        <v>4</v>
      </c>
      <c r="K3810">
        <v>9797.5300000000007</v>
      </c>
      <c r="L3810">
        <v>0.1</v>
      </c>
      <c r="M3810">
        <v>25875.11</v>
      </c>
      <c r="N3810" t="s">
        <v>83</v>
      </c>
      <c r="O3810" t="s">
        <v>35</v>
      </c>
      <c r="P3810" t="s">
        <v>44</v>
      </c>
      <c r="Q3810">
        <f>Sales_Data[[#This Row],[Quantity]]*Sales_Data[[#This Row],[Unit_Price]]</f>
        <v>39190.120000000003</v>
      </c>
      <c r="R3810">
        <f>Sales_Data[[#This Row],[Gross_Sales]]*Sales_Data[[#This Row],[Discount]]</f>
        <v>3919.0120000000006</v>
      </c>
      <c r="S3810">
        <f>Sales_Data[[#This Row],[Gross_Sales]]-Sales_Data[[#This Row],[Discount_Amount]]</f>
        <v>35271.108</v>
      </c>
      <c r="T3810">
        <f>Sales_Data[[#This Row],[Net Sales]]-Sales_Data[[#This Row],[Cost]]</f>
        <v>9395.9979999999996</v>
      </c>
      <c r="U3810" s="2">
        <f>Sales_Data[[#This Row],[Profit]]/Sales_Data[[#This Row],[Net Sales]]</f>
        <v>0.26639361598734013</v>
      </c>
      <c r="V3810">
        <f>YEAR(Sales_Data[[#This Row],[Order_Date]])</f>
        <v>2025</v>
      </c>
      <c r="W3810" t="str">
        <f>TEXT(Sales_Data[[#This Row],[Order_Date]],"mmm")</f>
        <v>Jan</v>
      </c>
      <c r="X3810">
        <f>MONTH(Sales_Data[[#This Row],[Order_Date]])</f>
        <v>1</v>
      </c>
      <c r="Y3810" t="str">
        <f>"Q"&amp;ROUNDUP(MONTH(Sales_Data[[#This Row],[Order_Date]])/3,0)</f>
        <v>Q1</v>
      </c>
    </row>
    <row r="3811" spans="1:25" x14ac:dyDescent="0.3">
      <c r="A3811" t="s">
        <v>5493</v>
      </c>
      <c r="B3811" s="1">
        <v>45828</v>
      </c>
      <c r="C3811" t="s">
        <v>1996</v>
      </c>
      <c r="D3811" t="s">
        <v>366</v>
      </c>
      <c r="E3811" t="s">
        <v>48</v>
      </c>
      <c r="F3811" t="s">
        <v>49</v>
      </c>
      <c r="G3811" t="s">
        <v>75</v>
      </c>
      <c r="H3811" t="s">
        <v>256</v>
      </c>
      <c r="I3811" t="s">
        <v>257</v>
      </c>
      <c r="J3811">
        <v>2</v>
      </c>
      <c r="K3811">
        <v>34455.31</v>
      </c>
      <c r="L3811">
        <v>0.05</v>
      </c>
      <c r="M3811">
        <v>51882.86</v>
      </c>
      <c r="N3811" t="s">
        <v>109</v>
      </c>
      <c r="O3811" t="s">
        <v>35</v>
      </c>
      <c r="P3811" t="s">
        <v>71</v>
      </c>
      <c r="Q3811">
        <f>Sales_Data[[#This Row],[Quantity]]*Sales_Data[[#This Row],[Unit_Price]]</f>
        <v>68910.62</v>
      </c>
      <c r="R3811">
        <f>Sales_Data[[#This Row],[Gross_Sales]]*Sales_Data[[#This Row],[Discount]]</f>
        <v>3445.5309999999999</v>
      </c>
      <c r="S3811">
        <f>Sales_Data[[#This Row],[Gross_Sales]]-Sales_Data[[#This Row],[Discount_Amount]]</f>
        <v>65465.088999999993</v>
      </c>
      <c r="T3811">
        <f>Sales_Data[[#This Row],[Net Sales]]-Sales_Data[[#This Row],[Cost]]</f>
        <v>13582.228999999992</v>
      </c>
      <c r="U3811" s="2">
        <f>Sales_Data[[#This Row],[Profit]]/Sales_Data[[#This Row],[Net Sales]]</f>
        <v>0.20747285625778333</v>
      </c>
      <c r="V3811">
        <f>YEAR(Sales_Data[[#This Row],[Order_Date]])</f>
        <v>2025</v>
      </c>
      <c r="W3811" t="str">
        <f>TEXT(Sales_Data[[#This Row],[Order_Date]],"mmm")</f>
        <v>Jun</v>
      </c>
      <c r="X3811">
        <f>MONTH(Sales_Data[[#This Row],[Order_Date]])</f>
        <v>6</v>
      </c>
      <c r="Y3811" t="str">
        <f>"Q"&amp;ROUNDUP(MONTH(Sales_Data[[#This Row],[Order_Date]])/3,0)</f>
        <v>Q2</v>
      </c>
    </row>
    <row r="3812" spans="1:25" x14ac:dyDescent="0.3">
      <c r="A3812" t="s">
        <v>5494</v>
      </c>
      <c r="B3812" s="1">
        <v>45885</v>
      </c>
      <c r="C3812" t="s">
        <v>2567</v>
      </c>
      <c r="D3812" t="s">
        <v>80</v>
      </c>
      <c r="E3812" t="s">
        <v>39</v>
      </c>
      <c r="F3812" t="s">
        <v>96</v>
      </c>
      <c r="G3812" t="s">
        <v>67</v>
      </c>
      <c r="H3812" t="s">
        <v>68</v>
      </c>
      <c r="I3812" t="s">
        <v>97</v>
      </c>
      <c r="J3812">
        <v>1</v>
      </c>
      <c r="K3812">
        <v>4195.3100000000004</v>
      </c>
      <c r="L3812">
        <v>0.1</v>
      </c>
      <c r="M3812">
        <v>2661.17</v>
      </c>
      <c r="N3812" t="s">
        <v>52</v>
      </c>
      <c r="O3812" t="s">
        <v>25</v>
      </c>
      <c r="P3812" t="s">
        <v>44</v>
      </c>
      <c r="Q3812">
        <f>Sales_Data[[#This Row],[Quantity]]*Sales_Data[[#This Row],[Unit_Price]]</f>
        <v>4195.3100000000004</v>
      </c>
      <c r="R3812">
        <f>Sales_Data[[#This Row],[Gross_Sales]]*Sales_Data[[#This Row],[Discount]]</f>
        <v>419.53100000000006</v>
      </c>
      <c r="S3812">
        <f>Sales_Data[[#This Row],[Gross_Sales]]-Sales_Data[[#This Row],[Discount_Amount]]</f>
        <v>3775.7790000000005</v>
      </c>
      <c r="T3812">
        <f>Sales_Data[[#This Row],[Net Sales]]-Sales_Data[[#This Row],[Cost]]</f>
        <v>1114.6090000000004</v>
      </c>
      <c r="U3812" s="2">
        <f>Sales_Data[[#This Row],[Profit]]/Sales_Data[[#This Row],[Net Sales]]</f>
        <v>0.29519974553595435</v>
      </c>
      <c r="V3812">
        <f>YEAR(Sales_Data[[#This Row],[Order_Date]])</f>
        <v>2025</v>
      </c>
      <c r="W3812" t="str">
        <f>TEXT(Sales_Data[[#This Row],[Order_Date]],"mmm")</f>
        <v>Aug</v>
      </c>
      <c r="X3812">
        <f>MONTH(Sales_Data[[#This Row],[Order_Date]])</f>
        <v>8</v>
      </c>
      <c r="Y3812" t="str">
        <f>"Q"&amp;ROUNDUP(MONTH(Sales_Data[[#This Row],[Order_Date]])/3,0)</f>
        <v>Q3</v>
      </c>
    </row>
    <row r="3813" spans="1:25" x14ac:dyDescent="0.3">
      <c r="A3813" t="s">
        <v>5495</v>
      </c>
      <c r="B3813" s="1">
        <v>45845</v>
      </c>
      <c r="C3813" t="s">
        <v>2253</v>
      </c>
      <c r="D3813" t="s">
        <v>694</v>
      </c>
      <c r="E3813" t="s">
        <v>30</v>
      </c>
      <c r="F3813" t="s">
        <v>87</v>
      </c>
      <c r="G3813" t="s">
        <v>67</v>
      </c>
      <c r="H3813" t="s">
        <v>68</v>
      </c>
      <c r="I3813" t="s">
        <v>97</v>
      </c>
      <c r="J3813">
        <v>1</v>
      </c>
      <c r="K3813">
        <v>3789.83</v>
      </c>
      <c r="L3813">
        <v>0</v>
      </c>
      <c r="M3813">
        <v>3147.47</v>
      </c>
      <c r="N3813" t="s">
        <v>24</v>
      </c>
      <c r="O3813" t="s">
        <v>35</v>
      </c>
      <c r="P3813" t="s">
        <v>71</v>
      </c>
      <c r="Q3813">
        <f>Sales_Data[[#This Row],[Quantity]]*Sales_Data[[#This Row],[Unit_Price]]</f>
        <v>3789.83</v>
      </c>
      <c r="R3813">
        <f>Sales_Data[[#This Row],[Gross_Sales]]*Sales_Data[[#This Row],[Discount]]</f>
        <v>0</v>
      </c>
      <c r="S3813">
        <f>Sales_Data[[#This Row],[Gross_Sales]]-Sales_Data[[#This Row],[Discount_Amount]]</f>
        <v>3789.83</v>
      </c>
      <c r="T3813">
        <f>Sales_Data[[#This Row],[Net Sales]]-Sales_Data[[#This Row],[Cost]]</f>
        <v>642.36000000000013</v>
      </c>
      <c r="U3813" s="2">
        <f>Sales_Data[[#This Row],[Profit]]/Sales_Data[[#This Row],[Net Sales]]</f>
        <v>0.16949572935989216</v>
      </c>
      <c r="V3813">
        <f>YEAR(Sales_Data[[#This Row],[Order_Date]])</f>
        <v>2025</v>
      </c>
      <c r="W3813" t="str">
        <f>TEXT(Sales_Data[[#This Row],[Order_Date]],"mmm")</f>
        <v>Jul</v>
      </c>
      <c r="X3813">
        <f>MONTH(Sales_Data[[#This Row],[Order_Date]])</f>
        <v>7</v>
      </c>
      <c r="Y3813" t="str">
        <f>"Q"&amp;ROUNDUP(MONTH(Sales_Data[[#This Row],[Order_Date]])/3,0)</f>
        <v>Q3</v>
      </c>
    </row>
    <row r="3814" spans="1:25" x14ac:dyDescent="0.3">
      <c r="A3814" t="s">
        <v>5496</v>
      </c>
      <c r="B3814" s="1">
        <v>46003</v>
      </c>
      <c r="C3814" t="s">
        <v>1740</v>
      </c>
      <c r="D3814" t="s">
        <v>699</v>
      </c>
      <c r="E3814" t="s">
        <v>48</v>
      </c>
      <c r="F3814" t="s">
        <v>49</v>
      </c>
      <c r="G3814" t="s">
        <v>67</v>
      </c>
      <c r="H3814" t="s">
        <v>88</v>
      </c>
      <c r="I3814" t="s">
        <v>89</v>
      </c>
      <c r="J3814">
        <v>3</v>
      </c>
      <c r="K3814">
        <v>63179.44</v>
      </c>
      <c r="L3814">
        <v>0.1</v>
      </c>
      <c r="M3814">
        <v>142164.23000000001</v>
      </c>
      <c r="N3814" t="s">
        <v>52</v>
      </c>
      <c r="O3814" t="s">
        <v>35</v>
      </c>
      <c r="P3814" t="s">
        <v>44</v>
      </c>
      <c r="Q3814">
        <f>Sales_Data[[#This Row],[Quantity]]*Sales_Data[[#This Row],[Unit_Price]]</f>
        <v>189538.32</v>
      </c>
      <c r="R3814">
        <f>Sales_Data[[#This Row],[Gross_Sales]]*Sales_Data[[#This Row],[Discount]]</f>
        <v>18953.832000000002</v>
      </c>
      <c r="S3814">
        <f>Sales_Data[[#This Row],[Gross_Sales]]-Sales_Data[[#This Row],[Discount_Amount]]</f>
        <v>170584.48800000001</v>
      </c>
      <c r="T3814">
        <f>Sales_Data[[#This Row],[Net Sales]]-Sales_Data[[#This Row],[Cost]]</f>
        <v>28420.258000000002</v>
      </c>
      <c r="U3814" s="2">
        <f>Sales_Data[[#This Row],[Profit]]/Sales_Data[[#This Row],[Net Sales]]</f>
        <v>0.16660517221237608</v>
      </c>
      <c r="V3814">
        <f>YEAR(Sales_Data[[#This Row],[Order_Date]])</f>
        <v>2025</v>
      </c>
      <c r="W3814" t="str">
        <f>TEXT(Sales_Data[[#This Row],[Order_Date]],"mmm")</f>
        <v>Dec</v>
      </c>
      <c r="X3814">
        <f>MONTH(Sales_Data[[#This Row],[Order_Date]])</f>
        <v>12</v>
      </c>
      <c r="Y3814" t="str">
        <f>"Q"&amp;ROUNDUP(MONTH(Sales_Data[[#This Row],[Order_Date]])/3,0)</f>
        <v>Q4</v>
      </c>
    </row>
    <row r="3815" spans="1:25" x14ac:dyDescent="0.3">
      <c r="A3815" t="s">
        <v>5497</v>
      </c>
      <c r="B3815" s="1">
        <v>45887</v>
      </c>
      <c r="C3815" t="s">
        <v>829</v>
      </c>
      <c r="D3815" t="s">
        <v>817</v>
      </c>
      <c r="E3815" t="s">
        <v>30</v>
      </c>
      <c r="F3815" t="s">
        <v>101</v>
      </c>
      <c r="G3815" t="s">
        <v>41</v>
      </c>
      <c r="H3815" t="s">
        <v>171</v>
      </c>
      <c r="I3815" t="s">
        <v>172</v>
      </c>
      <c r="J3815">
        <v>3</v>
      </c>
      <c r="K3815">
        <v>4421.7299999999996</v>
      </c>
      <c r="L3815">
        <v>0</v>
      </c>
      <c r="M3815">
        <v>8943.99</v>
      </c>
      <c r="N3815" t="s">
        <v>52</v>
      </c>
      <c r="O3815" t="s">
        <v>35</v>
      </c>
      <c r="P3815" t="s">
        <v>44</v>
      </c>
      <c r="Q3815">
        <f>Sales_Data[[#This Row],[Quantity]]*Sales_Data[[#This Row],[Unit_Price]]</f>
        <v>13265.189999999999</v>
      </c>
      <c r="R3815">
        <f>Sales_Data[[#This Row],[Gross_Sales]]*Sales_Data[[#This Row],[Discount]]</f>
        <v>0</v>
      </c>
      <c r="S3815">
        <f>Sales_Data[[#This Row],[Gross_Sales]]-Sales_Data[[#This Row],[Discount_Amount]]</f>
        <v>13265.189999999999</v>
      </c>
      <c r="T3815">
        <f>Sales_Data[[#This Row],[Net Sales]]-Sales_Data[[#This Row],[Cost]]</f>
        <v>4321.1999999999989</v>
      </c>
      <c r="U3815" s="2">
        <f>Sales_Data[[#This Row],[Profit]]/Sales_Data[[#This Row],[Net Sales]]</f>
        <v>0.32575485160785478</v>
      </c>
      <c r="V3815">
        <f>YEAR(Sales_Data[[#This Row],[Order_Date]])</f>
        <v>2025</v>
      </c>
      <c r="W3815" t="str">
        <f>TEXT(Sales_Data[[#This Row],[Order_Date]],"mmm")</f>
        <v>Aug</v>
      </c>
      <c r="X3815">
        <f>MONTH(Sales_Data[[#This Row],[Order_Date]])</f>
        <v>8</v>
      </c>
      <c r="Y3815" t="str">
        <f>"Q"&amp;ROUNDUP(MONTH(Sales_Data[[#This Row],[Order_Date]])/3,0)</f>
        <v>Q3</v>
      </c>
    </row>
    <row r="3816" spans="1:25" x14ac:dyDescent="0.3">
      <c r="A3816" t="s">
        <v>5498</v>
      </c>
      <c r="B3816" s="1">
        <v>45978</v>
      </c>
      <c r="C3816" t="s">
        <v>2537</v>
      </c>
      <c r="D3816" t="s">
        <v>112</v>
      </c>
      <c r="E3816" t="s">
        <v>19</v>
      </c>
      <c r="F3816" t="s">
        <v>20</v>
      </c>
      <c r="G3816" t="s">
        <v>67</v>
      </c>
      <c r="H3816" t="s">
        <v>88</v>
      </c>
      <c r="I3816" t="s">
        <v>157</v>
      </c>
      <c r="J3816">
        <v>1</v>
      </c>
      <c r="K3816">
        <v>2747.75</v>
      </c>
      <c r="L3816">
        <v>0.1</v>
      </c>
      <c r="M3816">
        <v>1706.8</v>
      </c>
      <c r="N3816" t="s">
        <v>52</v>
      </c>
      <c r="O3816" t="s">
        <v>35</v>
      </c>
      <c r="P3816" t="s">
        <v>71</v>
      </c>
      <c r="Q3816">
        <f>Sales_Data[[#This Row],[Quantity]]*Sales_Data[[#This Row],[Unit_Price]]</f>
        <v>2747.75</v>
      </c>
      <c r="R3816">
        <f>Sales_Data[[#This Row],[Gross_Sales]]*Sales_Data[[#This Row],[Discount]]</f>
        <v>274.77500000000003</v>
      </c>
      <c r="S3816">
        <f>Sales_Data[[#This Row],[Gross_Sales]]-Sales_Data[[#This Row],[Discount_Amount]]</f>
        <v>2472.9749999999999</v>
      </c>
      <c r="T3816">
        <f>Sales_Data[[#This Row],[Net Sales]]-Sales_Data[[#This Row],[Cost]]</f>
        <v>766.17499999999995</v>
      </c>
      <c r="U3816" s="2">
        <f>Sales_Data[[#This Row],[Profit]]/Sales_Data[[#This Row],[Net Sales]]</f>
        <v>0.30981914495698498</v>
      </c>
      <c r="V3816">
        <f>YEAR(Sales_Data[[#This Row],[Order_Date]])</f>
        <v>2025</v>
      </c>
      <c r="W3816" t="str">
        <f>TEXT(Sales_Data[[#This Row],[Order_Date]],"mmm")</f>
        <v>Nov</v>
      </c>
      <c r="X3816">
        <f>MONTH(Sales_Data[[#This Row],[Order_Date]])</f>
        <v>11</v>
      </c>
      <c r="Y3816" t="str">
        <f>"Q"&amp;ROUNDUP(MONTH(Sales_Data[[#This Row],[Order_Date]])/3,0)</f>
        <v>Q4</v>
      </c>
    </row>
    <row r="3817" spans="1:25" x14ac:dyDescent="0.3">
      <c r="A3817" t="s">
        <v>5499</v>
      </c>
      <c r="B3817" s="1">
        <v>45997</v>
      </c>
      <c r="C3817" t="s">
        <v>1964</v>
      </c>
      <c r="D3817" t="s">
        <v>624</v>
      </c>
      <c r="E3817" t="s">
        <v>30</v>
      </c>
      <c r="F3817" t="s">
        <v>101</v>
      </c>
      <c r="G3817" t="s">
        <v>21</v>
      </c>
      <c r="H3817" t="s">
        <v>230</v>
      </c>
      <c r="I3817" t="s">
        <v>231</v>
      </c>
      <c r="J3817">
        <v>1</v>
      </c>
      <c r="K3817">
        <v>1857.94</v>
      </c>
      <c r="L3817">
        <v>0</v>
      </c>
      <c r="M3817">
        <v>1153.04</v>
      </c>
      <c r="N3817" t="s">
        <v>70</v>
      </c>
      <c r="O3817" t="s">
        <v>25</v>
      </c>
      <c r="P3817" t="s">
        <v>44</v>
      </c>
      <c r="Q3817">
        <f>Sales_Data[[#This Row],[Quantity]]*Sales_Data[[#This Row],[Unit_Price]]</f>
        <v>1857.94</v>
      </c>
      <c r="R3817">
        <f>Sales_Data[[#This Row],[Gross_Sales]]*Sales_Data[[#This Row],[Discount]]</f>
        <v>0</v>
      </c>
      <c r="S3817">
        <f>Sales_Data[[#This Row],[Gross_Sales]]-Sales_Data[[#This Row],[Discount_Amount]]</f>
        <v>1857.94</v>
      </c>
      <c r="T3817">
        <f>Sales_Data[[#This Row],[Net Sales]]-Sales_Data[[#This Row],[Cost]]</f>
        <v>704.90000000000009</v>
      </c>
      <c r="U3817" s="2">
        <f>Sales_Data[[#This Row],[Profit]]/Sales_Data[[#This Row],[Net Sales]]</f>
        <v>0.37939868887046946</v>
      </c>
      <c r="V3817">
        <f>YEAR(Sales_Data[[#This Row],[Order_Date]])</f>
        <v>2025</v>
      </c>
      <c r="W3817" t="str">
        <f>TEXT(Sales_Data[[#This Row],[Order_Date]],"mmm")</f>
        <v>Dec</v>
      </c>
      <c r="X3817">
        <f>MONTH(Sales_Data[[#This Row],[Order_Date]])</f>
        <v>12</v>
      </c>
      <c r="Y3817" t="str">
        <f>"Q"&amp;ROUNDUP(MONTH(Sales_Data[[#This Row],[Order_Date]])/3,0)</f>
        <v>Q4</v>
      </c>
    </row>
    <row r="3818" spans="1:25" x14ac:dyDescent="0.3">
      <c r="A3818" t="s">
        <v>5500</v>
      </c>
      <c r="B3818" s="1">
        <v>45776</v>
      </c>
      <c r="C3818" t="s">
        <v>3801</v>
      </c>
      <c r="D3818" t="s">
        <v>180</v>
      </c>
      <c r="E3818" t="s">
        <v>48</v>
      </c>
      <c r="F3818" t="s">
        <v>164</v>
      </c>
      <c r="G3818" t="s">
        <v>67</v>
      </c>
      <c r="H3818" t="s">
        <v>88</v>
      </c>
      <c r="I3818" t="s">
        <v>89</v>
      </c>
      <c r="J3818">
        <v>1</v>
      </c>
      <c r="K3818">
        <v>17744.759999999998</v>
      </c>
      <c r="L3818">
        <v>0</v>
      </c>
      <c r="M3818">
        <v>12629.05</v>
      </c>
      <c r="N3818" t="s">
        <v>52</v>
      </c>
      <c r="O3818" t="s">
        <v>35</v>
      </c>
      <c r="P3818" t="s">
        <v>44</v>
      </c>
      <c r="Q3818">
        <f>Sales_Data[[#This Row],[Quantity]]*Sales_Data[[#This Row],[Unit_Price]]</f>
        <v>17744.759999999998</v>
      </c>
      <c r="R3818">
        <f>Sales_Data[[#This Row],[Gross_Sales]]*Sales_Data[[#This Row],[Discount]]</f>
        <v>0</v>
      </c>
      <c r="S3818">
        <f>Sales_Data[[#This Row],[Gross_Sales]]-Sales_Data[[#This Row],[Discount_Amount]]</f>
        <v>17744.759999999998</v>
      </c>
      <c r="T3818">
        <f>Sales_Data[[#This Row],[Net Sales]]-Sales_Data[[#This Row],[Cost]]</f>
        <v>5115.7099999999991</v>
      </c>
      <c r="U3818" s="2">
        <f>Sales_Data[[#This Row],[Profit]]/Sales_Data[[#This Row],[Net Sales]]</f>
        <v>0.28829412175763436</v>
      </c>
      <c r="V3818">
        <f>YEAR(Sales_Data[[#This Row],[Order_Date]])</f>
        <v>2025</v>
      </c>
      <c r="W3818" t="str">
        <f>TEXT(Sales_Data[[#This Row],[Order_Date]],"mmm")</f>
        <v>Apr</v>
      </c>
      <c r="X3818">
        <f>MONTH(Sales_Data[[#This Row],[Order_Date]])</f>
        <v>4</v>
      </c>
      <c r="Y3818" t="str">
        <f>"Q"&amp;ROUNDUP(MONTH(Sales_Data[[#This Row],[Order_Date]])/3,0)</f>
        <v>Q2</v>
      </c>
    </row>
    <row r="3819" spans="1:25" x14ac:dyDescent="0.3">
      <c r="A3819" t="s">
        <v>5501</v>
      </c>
      <c r="B3819" s="1">
        <v>45813</v>
      </c>
      <c r="C3819" t="s">
        <v>1283</v>
      </c>
      <c r="D3819" t="s">
        <v>183</v>
      </c>
      <c r="E3819" t="s">
        <v>48</v>
      </c>
      <c r="F3819" t="s">
        <v>126</v>
      </c>
      <c r="G3819" t="s">
        <v>21</v>
      </c>
      <c r="H3819" t="s">
        <v>297</v>
      </c>
      <c r="I3819" t="s">
        <v>494</v>
      </c>
      <c r="J3819">
        <v>1</v>
      </c>
      <c r="K3819">
        <v>12727.9</v>
      </c>
      <c r="L3819">
        <v>0</v>
      </c>
      <c r="M3819">
        <v>10911.98</v>
      </c>
      <c r="N3819" t="s">
        <v>52</v>
      </c>
      <c r="O3819" t="s">
        <v>35</v>
      </c>
      <c r="P3819" t="s">
        <v>44</v>
      </c>
      <c r="Q3819">
        <f>Sales_Data[[#This Row],[Quantity]]*Sales_Data[[#This Row],[Unit_Price]]</f>
        <v>12727.9</v>
      </c>
      <c r="R3819">
        <f>Sales_Data[[#This Row],[Gross_Sales]]*Sales_Data[[#This Row],[Discount]]</f>
        <v>0</v>
      </c>
      <c r="S3819">
        <f>Sales_Data[[#This Row],[Gross_Sales]]-Sales_Data[[#This Row],[Discount_Amount]]</f>
        <v>12727.9</v>
      </c>
      <c r="T3819">
        <f>Sales_Data[[#This Row],[Net Sales]]-Sales_Data[[#This Row],[Cost]]</f>
        <v>1815.92</v>
      </c>
      <c r="U3819" s="2">
        <f>Sales_Data[[#This Row],[Profit]]/Sales_Data[[#This Row],[Net Sales]]</f>
        <v>0.14267239686044045</v>
      </c>
      <c r="V3819">
        <f>YEAR(Sales_Data[[#This Row],[Order_Date]])</f>
        <v>2025</v>
      </c>
      <c r="W3819" t="str">
        <f>TEXT(Sales_Data[[#This Row],[Order_Date]],"mmm")</f>
        <v>Jun</v>
      </c>
      <c r="X3819">
        <f>MONTH(Sales_Data[[#This Row],[Order_Date]])</f>
        <v>6</v>
      </c>
      <c r="Y3819" t="str">
        <f>"Q"&amp;ROUNDUP(MONTH(Sales_Data[[#This Row],[Order_Date]])/3,0)</f>
        <v>Q2</v>
      </c>
    </row>
    <row r="3820" spans="1:25" x14ac:dyDescent="0.3">
      <c r="A3820" t="s">
        <v>5502</v>
      </c>
      <c r="B3820" s="1">
        <v>45929</v>
      </c>
      <c r="C3820" t="s">
        <v>1877</v>
      </c>
      <c r="D3820" t="s">
        <v>302</v>
      </c>
      <c r="E3820" t="s">
        <v>19</v>
      </c>
      <c r="F3820" t="s">
        <v>57</v>
      </c>
      <c r="G3820" t="s">
        <v>41</v>
      </c>
      <c r="H3820" t="s">
        <v>42</v>
      </c>
      <c r="I3820" t="s">
        <v>82</v>
      </c>
      <c r="J3820">
        <v>1</v>
      </c>
      <c r="K3820">
        <v>10123.74</v>
      </c>
      <c r="L3820">
        <v>0.15</v>
      </c>
      <c r="M3820">
        <v>7085.57</v>
      </c>
      <c r="N3820" t="s">
        <v>52</v>
      </c>
      <c r="O3820" t="s">
        <v>25</v>
      </c>
      <c r="P3820" t="s">
        <v>44</v>
      </c>
      <c r="Q3820">
        <f>Sales_Data[[#This Row],[Quantity]]*Sales_Data[[#This Row],[Unit_Price]]</f>
        <v>10123.74</v>
      </c>
      <c r="R3820">
        <f>Sales_Data[[#This Row],[Gross_Sales]]*Sales_Data[[#This Row],[Discount]]</f>
        <v>1518.5609999999999</v>
      </c>
      <c r="S3820">
        <f>Sales_Data[[#This Row],[Gross_Sales]]-Sales_Data[[#This Row],[Discount_Amount]]</f>
        <v>8605.1790000000001</v>
      </c>
      <c r="T3820">
        <f>Sales_Data[[#This Row],[Net Sales]]-Sales_Data[[#This Row],[Cost]]</f>
        <v>1519.6090000000004</v>
      </c>
      <c r="U3820" s="2">
        <f>Sales_Data[[#This Row],[Profit]]/Sales_Data[[#This Row],[Net Sales]]</f>
        <v>0.1765923753590716</v>
      </c>
      <c r="V3820">
        <f>YEAR(Sales_Data[[#This Row],[Order_Date]])</f>
        <v>2025</v>
      </c>
      <c r="W3820" t="str">
        <f>TEXT(Sales_Data[[#This Row],[Order_Date]],"mmm")</f>
        <v>Sep</v>
      </c>
      <c r="X3820">
        <f>MONTH(Sales_Data[[#This Row],[Order_Date]])</f>
        <v>9</v>
      </c>
      <c r="Y3820" t="str">
        <f>"Q"&amp;ROUNDUP(MONTH(Sales_Data[[#This Row],[Order_Date]])/3,0)</f>
        <v>Q3</v>
      </c>
    </row>
    <row r="3821" spans="1:25" x14ac:dyDescent="0.3">
      <c r="A3821" t="s">
        <v>5503</v>
      </c>
      <c r="B3821" s="1">
        <v>45832</v>
      </c>
      <c r="C3821" t="s">
        <v>2784</v>
      </c>
      <c r="D3821" t="s">
        <v>194</v>
      </c>
      <c r="E3821" t="s">
        <v>39</v>
      </c>
      <c r="F3821" t="s">
        <v>96</v>
      </c>
      <c r="G3821" t="s">
        <v>32</v>
      </c>
      <c r="H3821" t="s">
        <v>33</v>
      </c>
      <c r="I3821" t="s">
        <v>161</v>
      </c>
      <c r="J3821">
        <v>1</v>
      </c>
      <c r="K3821">
        <v>4051.55</v>
      </c>
      <c r="L3821">
        <v>0.1</v>
      </c>
      <c r="M3821">
        <v>3171.34</v>
      </c>
      <c r="N3821" t="s">
        <v>52</v>
      </c>
      <c r="O3821" t="s">
        <v>35</v>
      </c>
      <c r="P3821" t="s">
        <v>44</v>
      </c>
      <c r="Q3821">
        <f>Sales_Data[[#This Row],[Quantity]]*Sales_Data[[#This Row],[Unit_Price]]</f>
        <v>4051.55</v>
      </c>
      <c r="R3821">
        <f>Sales_Data[[#This Row],[Gross_Sales]]*Sales_Data[[#This Row],[Discount]]</f>
        <v>405.15500000000003</v>
      </c>
      <c r="S3821">
        <f>Sales_Data[[#This Row],[Gross_Sales]]-Sales_Data[[#This Row],[Discount_Amount]]</f>
        <v>3646.395</v>
      </c>
      <c r="T3821">
        <f>Sales_Data[[#This Row],[Net Sales]]-Sales_Data[[#This Row],[Cost]]</f>
        <v>475.05499999999984</v>
      </c>
      <c r="U3821" s="2">
        <f>Sales_Data[[#This Row],[Profit]]/Sales_Data[[#This Row],[Net Sales]]</f>
        <v>0.13028072932307111</v>
      </c>
      <c r="V3821">
        <f>YEAR(Sales_Data[[#This Row],[Order_Date]])</f>
        <v>2025</v>
      </c>
      <c r="W3821" t="str">
        <f>TEXT(Sales_Data[[#This Row],[Order_Date]],"mmm")</f>
        <v>Jun</v>
      </c>
      <c r="X3821">
        <f>MONTH(Sales_Data[[#This Row],[Order_Date]])</f>
        <v>6</v>
      </c>
      <c r="Y3821" t="str">
        <f>"Q"&amp;ROUNDUP(MONTH(Sales_Data[[#This Row],[Order_Date]])/3,0)</f>
        <v>Q2</v>
      </c>
    </row>
    <row r="3822" spans="1:25" x14ac:dyDescent="0.3">
      <c r="A3822" t="s">
        <v>5504</v>
      </c>
      <c r="B3822" s="1">
        <v>45761</v>
      </c>
      <c r="C3822" t="s">
        <v>179</v>
      </c>
      <c r="D3822" t="s">
        <v>393</v>
      </c>
      <c r="E3822" t="s">
        <v>39</v>
      </c>
      <c r="F3822" t="s">
        <v>96</v>
      </c>
      <c r="G3822" t="s">
        <v>41</v>
      </c>
      <c r="H3822" t="s">
        <v>102</v>
      </c>
      <c r="I3822" t="s">
        <v>103</v>
      </c>
      <c r="J3822">
        <v>1</v>
      </c>
      <c r="K3822">
        <v>1899.82</v>
      </c>
      <c r="L3822">
        <v>0.05</v>
      </c>
      <c r="M3822">
        <v>1219.52</v>
      </c>
      <c r="N3822" t="s">
        <v>109</v>
      </c>
      <c r="O3822" t="s">
        <v>25</v>
      </c>
      <c r="P3822" t="s">
        <v>71</v>
      </c>
      <c r="Q3822">
        <f>Sales_Data[[#This Row],[Quantity]]*Sales_Data[[#This Row],[Unit_Price]]</f>
        <v>1899.82</v>
      </c>
      <c r="R3822">
        <f>Sales_Data[[#This Row],[Gross_Sales]]*Sales_Data[[#This Row],[Discount]]</f>
        <v>94.991</v>
      </c>
      <c r="S3822">
        <f>Sales_Data[[#This Row],[Gross_Sales]]-Sales_Data[[#This Row],[Discount_Amount]]</f>
        <v>1804.829</v>
      </c>
      <c r="T3822">
        <f>Sales_Data[[#This Row],[Net Sales]]-Sales_Data[[#This Row],[Cost]]</f>
        <v>585.30899999999997</v>
      </c>
      <c r="U3822" s="2">
        <f>Sales_Data[[#This Row],[Profit]]/Sales_Data[[#This Row],[Net Sales]]</f>
        <v>0.32430163744044449</v>
      </c>
      <c r="V3822">
        <f>YEAR(Sales_Data[[#This Row],[Order_Date]])</f>
        <v>2025</v>
      </c>
      <c r="W3822" t="str">
        <f>TEXT(Sales_Data[[#This Row],[Order_Date]],"mmm")</f>
        <v>Apr</v>
      </c>
      <c r="X3822">
        <f>MONTH(Sales_Data[[#This Row],[Order_Date]])</f>
        <v>4</v>
      </c>
      <c r="Y3822" t="str">
        <f>"Q"&amp;ROUNDUP(MONTH(Sales_Data[[#This Row],[Order_Date]])/3,0)</f>
        <v>Q2</v>
      </c>
    </row>
    <row r="3823" spans="1:25" x14ac:dyDescent="0.3">
      <c r="A3823" t="s">
        <v>5505</v>
      </c>
      <c r="B3823" s="1">
        <v>45749</v>
      </c>
      <c r="C3823" t="s">
        <v>1028</v>
      </c>
      <c r="D3823" t="s">
        <v>624</v>
      </c>
      <c r="E3823" t="s">
        <v>19</v>
      </c>
      <c r="F3823" t="s">
        <v>81</v>
      </c>
      <c r="G3823" t="s">
        <v>67</v>
      </c>
      <c r="H3823" t="s">
        <v>68</v>
      </c>
      <c r="I3823" t="s">
        <v>97</v>
      </c>
      <c r="J3823">
        <v>4</v>
      </c>
      <c r="K3823">
        <v>13015.82</v>
      </c>
      <c r="L3823">
        <v>0.1</v>
      </c>
      <c r="M3823">
        <v>36023.56</v>
      </c>
      <c r="N3823" t="s">
        <v>52</v>
      </c>
      <c r="O3823" t="s">
        <v>35</v>
      </c>
      <c r="P3823" t="s">
        <v>44</v>
      </c>
      <c r="Q3823">
        <f>Sales_Data[[#This Row],[Quantity]]*Sales_Data[[#This Row],[Unit_Price]]</f>
        <v>52063.28</v>
      </c>
      <c r="R3823">
        <f>Sales_Data[[#This Row],[Gross_Sales]]*Sales_Data[[#This Row],[Discount]]</f>
        <v>5206.3280000000004</v>
      </c>
      <c r="S3823">
        <f>Sales_Data[[#This Row],[Gross_Sales]]-Sales_Data[[#This Row],[Discount_Amount]]</f>
        <v>46856.951999999997</v>
      </c>
      <c r="T3823">
        <f>Sales_Data[[#This Row],[Net Sales]]-Sales_Data[[#This Row],[Cost]]</f>
        <v>10833.392</v>
      </c>
      <c r="U3823" s="2">
        <f>Sales_Data[[#This Row],[Profit]]/Sales_Data[[#This Row],[Net Sales]]</f>
        <v>0.23120138074708743</v>
      </c>
      <c r="V3823">
        <f>YEAR(Sales_Data[[#This Row],[Order_Date]])</f>
        <v>2025</v>
      </c>
      <c r="W3823" t="str">
        <f>TEXT(Sales_Data[[#This Row],[Order_Date]],"mmm")</f>
        <v>Apr</v>
      </c>
      <c r="X3823">
        <f>MONTH(Sales_Data[[#This Row],[Order_Date]])</f>
        <v>4</v>
      </c>
      <c r="Y3823" t="str">
        <f>"Q"&amp;ROUNDUP(MONTH(Sales_Data[[#This Row],[Order_Date]])/3,0)</f>
        <v>Q2</v>
      </c>
    </row>
    <row r="3824" spans="1:25" x14ac:dyDescent="0.3">
      <c r="A3824" t="s">
        <v>5506</v>
      </c>
      <c r="B3824" s="1">
        <v>45843</v>
      </c>
      <c r="C3824" t="s">
        <v>574</v>
      </c>
      <c r="D3824" t="s">
        <v>381</v>
      </c>
      <c r="E3824" t="s">
        <v>48</v>
      </c>
      <c r="F3824" t="s">
        <v>132</v>
      </c>
      <c r="G3824" t="s">
        <v>21</v>
      </c>
      <c r="H3824" t="s">
        <v>230</v>
      </c>
      <c r="I3824" t="s">
        <v>231</v>
      </c>
      <c r="J3824">
        <v>1</v>
      </c>
      <c r="K3824">
        <v>48040.06</v>
      </c>
      <c r="L3824">
        <v>0.1</v>
      </c>
      <c r="M3824">
        <v>30906.29</v>
      </c>
      <c r="N3824" t="s">
        <v>52</v>
      </c>
      <c r="O3824" t="s">
        <v>25</v>
      </c>
      <c r="P3824" t="s">
        <v>71</v>
      </c>
      <c r="Q3824">
        <f>Sales_Data[[#This Row],[Quantity]]*Sales_Data[[#This Row],[Unit_Price]]</f>
        <v>48040.06</v>
      </c>
      <c r="R3824">
        <f>Sales_Data[[#This Row],[Gross_Sales]]*Sales_Data[[#This Row],[Discount]]</f>
        <v>4804.0060000000003</v>
      </c>
      <c r="S3824">
        <f>Sales_Data[[#This Row],[Gross_Sales]]-Sales_Data[[#This Row],[Discount_Amount]]</f>
        <v>43236.053999999996</v>
      </c>
      <c r="T3824">
        <f>Sales_Data[[#This Row],[Net Sales]]-Sales_Data[[#This Row],[Cost]]</f>
        <v>12329.763999999996</v>
      </c>
      <c r="U3824" s="2">
        <f>Sales_Data[[#This Row],[Profit]]/Sales_Data[[#This Row],[Net Sales]]</f>
        <v>0.28517320290144876</v>
      </c>
      <c r="V3824">
        <f>YEAR(Sales_Data[[#This Row],[Order_Date]])</f>
        <v>2025</v>
      </c>
      <c r="W3824" t="str">
        <f>TEXT(Sales_Data[[#This Row],[Order_Date]],"mmm")</f>
        <v>Jul</v>
      </c>
      <c r="X3824">
        <f>MONTH(Sales_Data[[#This Row],[Order_Date]])</f>
        <v>7</v>
      </c>
      <c r="Y3824" t="str">
        <f>"Q"&amp;ROUNDUP(MONTH(Sales_Data[[#This Row],[Order_Date]])/3,0)</f>
        <v>Q3</v>
      </c>
    </row>
    <row r="3825" spans="1:25" x14ac:dyDescent="0.3">
      <c r="A3825" t="s">
        <v>5507</v>
      </c>
      <c r="B3825" s="1">
        <v>45940</v>
      </c>
      <c r="C3825" t="s">
        <v>2255</v>
      </c>
      <c r="D3825" t="s">
        <v>331</v>
      </c>
      <c r="E3825" t="s">
        <v>19</v>
      </c>
      <c r="F3825" t="s">
        <v>66</v>
      </c>
      <c r="G3825" t="s">
        <v>67</v>
      </c>
      <c r="H3825" t="s">
        <v>88</v>
      </c>
      <c r="I3825" t="s">
        <v>157</v>
      </c>
      <c r="J3825">
        <v>1</v>
      </c>
      <c r="K3825">
        <v>1062.95</v>
      </c>
      <c r="L3825">
        <v>0.1</v>
      </c>
      <c r="M3825">
        <v>746.31</v>
      </c>
      <c r="N3825" t="s">
        <v>109</v>
      </c>
      <c r="O3825" t="s">
        <v>35</v>
      </c>
      <c r="P3825" t="s">
        <v>26</v>
      </c>
      <c r="Q3825">
        <f>Sales_Data[[#This Row],[Quantity]]*Sales_Data[[#This Row],[Unit_Price]]</f>
        <v>1062.95</v>
      </c>
      <c r="R3825">
        <f>Sales_Data[[#This Row],[Gross_Sales]]*Sales_Data[[#This Row],[Discount]]</f>
        <v>106.29500000000002</v>
      </c>
      <c r="S3825">
        <f>Sales_Data[[#This Row],[Gross_Sales]]-Sales_Data[[#This Row],[Discount_Amount]]</f>
        <v>956.65499999999997</v>
      </c>
      <c r="T3825">
        <f>Sales_Data[[#This Row],[Net Sales]]-Sales_Data[[#This Row],[Cost]]</f>
        <v>210.34500000000003</v>
      </c>
      <c r="U3825" s="2">
        <f>Sales_Data[[#This Row],[Profit]]/Sales_Data[[#This Row],[Net Sales]]</f>
        <v>0.21987550370823342</v>
      </c>
      <c r="V3825">
        <f>YEAR(Sales_Data[[#This Row],[Order_Date]])</f>
        <v>2025</v>
      </c>
      <c r="W3825" t="str">
        <f>TEXT(Sales_Data[[#This Row],[Order_Date]],"mmm")</f>
        <v>Oct</v>
      </c>
      <c r="X3825">
        <f>MONTH(Sales_Data[[#This Row],[Order_Date]])</f>
        <v>10</v>
      </c>
      <c r="Y3825" t="str">
        <f>"Q"&amp;ROUNDUP(MONTH(Sales_Data[[#This Row],[Order_Date]])/3,0)</f>
        <v>Q4</v>
      </c>
    </row>
    <row r="3826" spans="1:25" x14ac:dyDescent="0.3">
      <c r="A3826" t="s">
        <v>5508</v>
      </c>
      <c r="B3826" s="1">
        <v>45838</v>
      </c>
      <c r="C3826" t="s">
        <v>1279</v>
      </c>
      <c r="D3826" t="s">
        <v>522</v>
      </c>
      <c r="E3826" t="s">
        <v>39</v>
      </c>
      <c r="F3826" t="s">
        <v>202</v>
      </c>
      <c r="G3826" t="s">
        <v>67</v>
      </c>
      <c r="H3826" t="s">
        <v>88</v>
      </c>
      <c r="I3826" t="s">
        <v>89</v>
      </c>
      <c r="J3826">
        <v>1</v>
      </c>
      <c r="K3826">
        <v>3012</v>
      </c>
      <c r="L3826">
        <v>0.05</v>
      </c>
      <c r="M3826">
        <v>2327.64</v>
      </c>
      <c r="N3826" t="s">
        <v>24</v>
      </c>
      <c r="O3826" t="s">
        <v>35</v>
      </c>
      <c r="P3826" t="s">
        <v>44</v>
      </c>
      <c r="Q3826">
        <f>Sales_Data[[#This Row],[Quantity]]*Sales_Data[[#This Row],[Unit_Price]]</f>
        <v>3012</v>
      </c>
      <c r="R3826">
        <f>Sales_Data[[#This Row],[Gross_Sales]]*Sales_Data[[#This Row],[Discount]]</f>
        <v>150.6</v>
      </c>
      <c r="S3826">
        <f>Sales_Data[[#This Row],[Gross_Sales]]-Sales_Data[[#This Row],[Discount_Amount]]</f>
        <v>2861.4</v>
      </c>
      <c r="T3826">
        <f>Sales_Data[[#This Row],[Net Sales]]-Sales_Data[[#This Row],[Cost]]</f>
        <v>533.76000000000022</v>
      </c>
      <c r="U3826" s="2">
        <f>Sales_Data[[#This Row],[Profit]]/Sales_Data[[#This Row],[Net Sales]]</f>
        <v>0.18653805829314329</v>
      </c>
      <c r="V3826">
        <f>YEAR(Sales_Data[[#This Row],[Order_Date]])</f>
        <v>2025</v>
      </c>
      <c r="W3826" t="str">
        <f>TEXT(Sales_Data[[#This Row],[Order_Date]],"mmm")</f>
        <v>Jun</v>
      </c>
      <c r="X3826">
        <f>MONTH(Sales_Data[[#This Row],[Order_Date]])</f>
        <v>6</v>
      </c>
      <c r="Y3826" t="str">
        <f>"Q"&amp;ROUNDUP(MONTH(Sales_Data[[#This Row],[Order_Date]])/3,0)</f>
        <v>Q2</v>
      </c>
    </row>
    <row r="3827" spans="1:25" x14ac:dyDescent="0.3">
      <c r="A3827" t="s">
        <v>5509</v>
      </c>
      <c r="B3827" s="1">
        <v>45827</v>
      </c>
      <c r="C3827" t="s">
        <v>1141</v>
      </c>
      <c r="D3827" t="s">
        <v>916</v>
      </c>
      <c r="E3827" t="s">
        <v>39</v>
      </c>
      <c r="F3827" t="s">
        <v>40</v>
      </c>
      <c r="G3827" t="s">
        <v>67</v>
      </c>
      <c r="H3827" t="s">
        <v>88</v>
      </c>
      <c r="I3827" t="s">
        <v>89</v>
      </c>
      <c r="J3827">
        <v>2</v>
      </c>
      <c r="K3827">
        <v>6274.93</v>
      </c>
      <c r="L3827">
        <v>0</v>
      </c>
      <c r="M3827">
        <v>8090.71</v>
      </c>
      <c r="N3827" t="s">
        <v>83</v>
      </c>
      <c r="O3827" t="s">
        <v>35</v>
      </c>
      <c r="P3827" t="s">
        <v>26</v>
      </c>
      <c r="Q3827">
        <f>Sales_Data[[#This Row],[Quantity]]*Sales_Data[[#This Row],[Unit_Price]]</f>
        <v>12549.86</v>
      </c>
      <c r="R3827">
        <f>Sales_Data[[#This Row],[Gross_Sales]]*Sales_Data[[#This Row],[Discount]]</f>
        <v>0</v>
      </c>
      <c r="S3827">
        <f>Sales_Data[[#This Row],[Gross_Sales]]-Sales_Data[[#This Row],[Discount_Amount]]</f>
        <v>12549.86</v>
      </c>
      <c r="T3827">
        <f>Sales_Data[[#This Row],[Net Sales]]-Sales_Data[[#This Row],[Cost]]</f>
        <v>4459.1500000000005</v>
      </c>
      <c r="U3827" s="2">
        <f>Sales_Data[[#This Row],[Profit]]/Sales_Data[[#This Row],[Net Sales]]</f>
        <v>0.35531472064230202</v>
      </c>
      <c r="V3827">
        <f>YEAR(Sales_Data[[#This Row],[Order_Date]])</f>
        <v>2025</v>
      </c>
      <c r="W3827" t="str">
        <f>TEXT(Sales_Data[[#This Row],[Order_Date]],"mmm")</f>
        <v>Jun</v>
      </c>
      <c r="X3827">
        <f>MONTH(Sales_Data[[#This Row],[Order_Date]])</f>
        <v>6</v>
      </c>
      <c r="Y3827" t="str">
        <f>"Q"&amp;ROUNDUP(MONTH(Sales_Data[[#This Row],[Order_Date]])/3,0)</f>
        <v>Q2</v>
      </c>
    </row>
    <row r="3828" spans="1:25" x14ac:dyDescent="0.3">
      <c r="A3828" t="s">
        <v>5510</v>
      </c>
      <c r="B3828" s="1">
        <v>45844</v>
      </c>
      <c r="C3828" t="s">
        <v>4894</v>
      </c>
      <c r="D3828" t="s">
        <v>100</v>
      </c>
      <c r="E3828" t="s">
        <v>48</v>
      </c>
      <c r="F3828" t="s">
        <v>132</v>
      </c>
      <c r="G3828" t="s">
        <v>21</v>
      </c>
      <c r="H3828" t="s">
        <v>230</v>
      </c>
      <c r="I3828" t="s">
        <v>231</v>
      </c>
      <c r="J3828">
        <v>1</v>
      </c>
      <c r="K3828">
        <v>34540.230000000003</v>
      </c>
      <c r="L3828">
        <v>0.05</v>
      </c>
      <c r="M3828">
        <v>21093.4</v>
      </c>
      <c r="N3828" t="s">
        <v>109</v>
      </c>
      <c r="O3828" t="s">
        <v>35</v>
      </c>
      <c r="P3828" t="s">
        <v>44</v>
      </c>
      <c r="Q3828">
        <f>Sales_Data[[#This Row],[Quantity]]*Sales_Data[[#This Row],[Unit_Price]]</f>
        <v>34540.230000000003</v>
      </c>
      <c r="R3828">
        <f>Sales_Data[[#This Row],[Gross_Sales]]*Sales_Data[[#This Row],[Discount]]</f>
        <v>1727.0115000000003</v>
      </c>
      <c r="S3828">
        <f>Sales_Data[[#This Row],[Gross_Sales]]-Sales_Data[[#This Row],[Discount_Amount]]</f>
        <v>32813.218500000003</v>
      </c>
      <c r="T3828">
        <f>Sales_Data[[#This Row],[Net Sales]]-Sales_Data[[#This Row],[Cost]]</f>
        <v>11719.818500000001</v>
      </c>
      <c r="U3828" s="2">
        <f>Sales_Data[[#This Row],[Profit]]/Sales_Data[[#This Row],[Net Sales]]</f>
        <v>0.35716760000241976</v>
      </c>
      <c r="V3828">
        <f>YEAR(Sales_Data[[#This Row],[Order_Date]])</f>
        <v>2025</v>
      </c>
      <c r="W3828" t="str">
        <f>TEXT(Sales_Data[[#This Row],[Order_Date]],"mmm")</f>
        <v>Jul</v>
      </c>
      <c r="X3828">
        <f>MONTH(Sales_Data[[#This Row],[Order_Date]])</f>
        <v>7</v>
      </c>
      <c r="Y3828" t="str">
        <f>"Q"&amp;ROUNDUP(MONTH(Sales_Data[[#This Row],[Order_Date]])/3,0)</f>
        <v>Q3</v>
      </c>
    </row>
    <row r="3829" spans="1:25" x14ac:dyDescent="0.3">
      <c r="A3829" t="s">
        <v>5511</v>
      </c>
      <c r="B3829" s="1">
        <v>45832</v>
      </c>
      <c r="C3829" t="s">
        <v>1460</v>
      </c>
      <c r="D3829" t="s">
        <v>317</v>
      </c>
      <c r="E3829" t="s">
        <v>48</v>
      </c>
      <c r="F3829" t="s">
        <v>152</v>
      </c>
      <c r="G3829" t="s">
        <v>32</v>
      </c>
      <c r="H3829" t="s">
        <v>50</v>
      </c>
      <c r="I3829" t="s">
        <v>58</v>
      </c>
      <c r="J3829">
        <v>2</v>
      </c>
      <c r="K3829">
        <v>23574.37</v>
      </c>
      <c r="L3829">
        <v>0</v>
      </c>
      <c r="M3829">
        <v>30566</v>
      </c>
      <c r="N3829" t="s">
        <v>70</v>
      </c>
      <c r="O3829" t="s">
        <v>53</v>
      </c>
      <c r="P3829" t="s">
        <v>44</v>
      </c>
      <c r="Q3829">
        <f>Sales_Data[[#This Row],[Quantity]]*Sales_Data[[#This Row],[Unit_Price]]</f>
        <v>47148.74</v>
      </c>
      <c r="R3829">
        <f>Sales_Data[[#This Row],[Gross_Sales]]*Sales_Data[[#This Row],[Discount]]</f>
        <v>0</v>
      </c>
      <c r="S3829">
        <f>Sales_Data[[#This Row],[Gross_Sales]]-Sales_Data[[#This Row],[Discount_Amount]]</f>
        <v>47148.74</v>
      </c>
      <c r="T3829">
        <f>Sales_Data[[#This Row],[Net Sales]]-Sales_Data[[#This Row],[Cost]]</f>
        <v>16582.739999999998</v>
      </c>
      <c r="U3829" s="2">
        <f>Sales_Data[[#This Row],[Profit]]/Sales_Data[[#This Row],[Net Sales]]</f>
        <v>0.35171120161429548</v>
      </c>
      <c r="V3829">
        <f>YEAR(Sales_Data[[#This Row],[Order_Date]])</f>
        <v>2025</v>
      </c>
      <c r="W3829" t="str">
        <f>TEXT(Sales_Data[[#This Row],[Order_Date]],"mmm")</f>
        <v>Jun</v>
      </c>
      <c r="X3829">
        <f>MONTH(Sales_Data[[#This Row],[Order_Date]])</f>
        <v>6</v>
      </c>
      <c r="Y3829" t="str">
        <f>"Q"&amp;ROUNDUP(MONTH(Sales_Data[[#This Row],[Order_Date]])/3,0)</f>
        <v>Q2</v>
      </c>
    </row>
    <row r="3830" spans="1:25" x14ac:dyDescent="0.3">
      <c r="A3830" t="s">
        <v>5512</v>
      </c>
      <c r="B3830" s="1">
        <v>45879</v>
      </c>
      <c r="C3830" t="s">
        <v>5513</v>
      </c>
      <c r="D3830" t="s">
        <v>669</v>
      </c>
      <c r="E3830" t="s">
        <v>30</v>
      </c>
      <c r="F3830" t="s">
        <v>101</v>
      </c>
      <c r="G3830" t="s">
        <v>32</v>
      </c>
      <c r="H3830" t="s">
        <v>50</v>
      </c>
      <c r="I3830" t="s">
        <v>58</v>
      </c>
      <c r="J3830">
        <v>3</v>
      </c>
      <c r="K3830">
        <v>1454.96</v>
      </c>
      <c r="L3830">
        <v>0.1</v>
      </c>
      <c r="M3830">
        <v>2722.41</v>
      </c>
      <c r="N3830" t="s">
        <v>52</v>
      </c>
      <c r="O3830" t="s">
        <v>35</v>
      </c>
      <c r="P3830" t="s">
        <v>71</v>
      </c>
      <c r="Q3830">
        <f>Sales_Data[[#This Row],[Quantity]]*Sales_Data[[#This Row],[Unit_Price]]</f>
        <v>4364.88</v>
      </c>
      <c r="R3830">
        <f>Sales_Data[[#This Row],[Gross_Sales]]*Sales_Data[[#This Row],[Discount]]</f>
        <v>436.48800000000006</v>
      </c>
      <c r="S3830">
        <f>Sales_Data[[#This Row],[Gross_Sales]]-Sales_Data[[#This Row],[Discount_Amount]]</f>
        <v>3928.3919999999998</v>
      </c>
      <c r="T3830">
        <f>Sales_Data[[#This Row],[Net Sales]]-Sales_Data[[#This Row],[Cost]]</f>
        <v>1205.982</v>
      </c>
      <c r="U3830" s="2">
        <f>Sales_Data[[#This Row],[Profit]]/Sales_Data[[#This Row],[Net Sales]]</f>
        <v>0.30699125749161488</v>
      </c>
      <c r="V3830">
        <f>YEAR(Sales_Data[[#This Row],[Order_Date]])</f>
        <v>2025</v>
      </c>
      <c r="W3830" t="str">
        <f>TEXT(Sales_Data[[#This Row],[Order_Date]],"mmm")</f>
        <v>Aug</v>
      </c>
      <c r="X3830">
        <f>MONTH(Sales_Data[[#This Row],[Order_Date]])</f>
        <v>8</v>
      </c>
      <c r="Y3830" t="str">
        <f>"Q"&amp;ROUNDUP(MONTH(Sales_Data[[#This Row],[Order_Date]])/3,0)</f>
        <v>Q3</v>
      </c>
    </row>
    <row r="3831" spans="1:25" x14ac:dyDescent="0.3">
      <c r="A3831" t="s">
        <v>5514</v>
      </c>
      <c r="B3831" s="1">
        <v>45890</v>
      </c>
      <c r="C3831" t="s">
        <v>2466</v>
      </c>
      <c r="D3831" t="s">
        <v>241</v>
      </c>
      <c r="E3831" t="s">
        <v>48</v>
      </c>
      <c r="F3831" t="s">
        <v>152</v>
      </c>
      <c r="G3831" t="s">
        <v>75</v>
      </c>
      <c r="H3831" t="s">
        <v>76</v>
      </c>
      <c r="I3831" t="s">
        <v>77</v>
      </c>
      <c r="J3831">
        <v>4</v>
      </c>
      <c r="K3831">
        <v>16953.009999999998</v>
      </c>
      <c r="L3831">
        <v>0</v>
      </c>
      <c r="M3831">
        <v>55174.12</v>
      </c>
      <c r="N3831" t="s">
        <v>109</v>
      </c>
      <c r="O3831" t="s">
        <v>35</v>
      </c>
      <c r="P3831" t="s">
        <v>44</v>
      </c>
      <c r="Q3831">
        <f>Sales_Data[[#This Row],[Quantity]]*Sales_Data[[#This Row],[Unit_Price]]</f>
        <v>67812.039999999994</v>
      </c>
      <c r="R3831">
        <f>Sales_Data[[#This Row],[Gross_Sales]]*Sales_Data[[#This Row],[Discount]]</f>
        <v>0</v>
      </c>
      <c r="S3831">
        <f>Sales_Data[[#This Row],[Gross_Sales]]-Sales_Data[[#This Row],[Discount_Amount]]</f>
        <v>67812.039999999994</v>
      </c>
      <c r="T3831">
        <f>Sales_Data[[#This Row],[Net Sales]]-Sales_Data[[#This Row],[Cost]]</f>
        <v>12637.919999999991</v>
      </c>
      <c r="U3831" s="2">
        <f>Sales_Data[[#This Row],[Profit]]/Sales_Data[[#This Row],[Net Sales]]</f>
        <v>0.18636690475614642</v>
      </c>
      <c r="V3831">
        <f>YEAR(Sales_Data[[#This Row],[Order_Date]])</f>
        <v>2025</v>
      </c>
      <c r="W3831" t="str">
        <f>TEXT(Sales_Data[[#This Row],[Order_Date]],"mmm")</f>
        <v>Aug</v>
      </c>
      <c r="X3831">
        <f>MONTH(Sales_Data[[#This Row],[Order_Date]])</f>
        <v>8</v>
      </c>
      <c r="Y3831" t="str">
        <f>"Q"&amp;ROUNDUP(MONTH(Sales_Data[[#This Row],[Order_Date]])/3,0)</f>
        <v>Q3</v>
      </c>
    </row>
    <row r="3832" spans="1:25" x14ac:dyDescent="0.3">
      <c r="A3832" t="s">
        <v>5515</v>
      </c>
      <c r="B3832" s="1">
        <v>45819</v>
      </c>
      <c r="C3832" t="s">
        <v>1349</v>
      </c>
      <c r="D3832" t="s">
        <v>255</v>
      </c>
      <c r="E3832" t="s">
        <v>48</v>
      </c>
      <c r="F3832" t="s">
        <v>152</v>
      </c>
      <c r="G3832" t="s">
        <v>21</v>
      </c>
      <c r="H3832" t="s">
        <v>127</v>
      </c>
      <c r="I3832" t="s">
        <v>128</v>
      </c>
      <c r="J3832">
        <v>2</v>
      </c>
      <c r="K3832">
        <v>7835.27</v>
      </c>
      <c r="L3832">
        <v>0.05</v>
      </c>
      <c r="M3832">
        <v>11701.68</v>
      </c>
      <c r="N3832" t="s">
        <v>109</v>
      </c>
      <c r="O3832" t="s">
        <v>35</v>
      </c>
      <c r="P3832" t="s">
        <v>71</v>
      </c>
      <c r="Q3832">
        <f>Sales_Data[[#This Row],[Quantity]]*Sales_Data[[#This Row],[Unit_Price]]</f>
        <v>15670.54</v>
      </c>
      <c r="R3832">
        <f>Sales_Data[[#This Row],[Gross_Sales]]*Sales_Data[[#This Row],[Discount]]</f>
        <v>783.52700000000004</v>
      </c>
      <c r="S3832">
        <f>Sales_Data[[#This Row],[Gross_Sales]]-Sales_Data[[#This Row],[Discount_Amount]]</f>
        <v>14887.013000000001</v>
      </c>
      <c r="T3832">
        <f>Sales_Data[[#This Row],[Net Sales]]-Sales_Data[[#This Row],[Cost]]</f>
        <v>3185.3330000000005</v>
      </c>
      <c r="U3832" s="2">
        <f>Sales_Data[[#This Row],[Profit]]/Sales_Data[[#This Row],[Net Sales]]</f>
        <v>0.21396723439416626</v>
      </c>
      <c r="V3832">
        <f>YEAR(Sales_Data[[#This Row],[Order_Date]])</f>
        <v>2025</v>
      </c>
      <c r="W3832" t="str">
        <f>TEXT(Sales_Data[[#This Row],[Order_Date]],"mmm")</f>
        <v>Jun</v>
      </c>
      <c r="X3832">
        <f>MONTH(Sales_Data[[#This Row],[Order_Date]])</f>
        <v>6</v>
      </c>
      <c r="Y3832" t="str">
        <f>"Q"&amp;ROUNDUP(MONTH(Sales_Data[[#This Row],[Order_Date]])/3,0)</f>
        <v>Q2</v>
      </c>
    </row>
    <row r="3833" spans="1:25" x14ac:dyDescent="0.3">
      <c r="A3833" t="s">
        <v>5516</v>
      </c>
      <c r="B3833" s="1">
        <v>45791</v>
      </c>
      <c r="C3833" t="s">
        <v>2253</v>
      </c>
      <c r="D3833" t="s">
        <v>241</v>
      </c>
      <c r="E3833" t="s">
        <v>48</v>
      </c>
      <c r="F3833" t="s">
        <v>49</v>
      </c>
      <c r="G3833" t="s">
        <v>41</v>
      </c>
      <c r="H3833" t="s">
        <v>102</v>
      </c>
      <c r="I3833" t="s">
        <v>388</v>
      </c>
      <c r="J3833">
        <v>1</v>
      </c>
      <c r="K3833">
        <v>53393.88</v>
      </c>
      <c r="L3833">
        <v>0.05</v>
      </c>
      <c r="M3833">
        <v>35409.56</v>
      </c>
      <c r="N3833" t="s">
        <v>109</v>
      </c>
      <c r="O3833" t="s">
        <v>53</v>
      </c>
      <c r="P3833" t="s">
        <v>44</v>
      </c>
      <c r="Q3833">
        <f>Sales_Data[[#This Row],[Quantity]]*Sales_Data[[#This Row],[Unit_Price]]</f>
        <v>53393.88</v>
      </c>
      <c r="R3833">
        <f>Sales_Data[[#This Row],[Gross_Sales]]*Sales_Data[[#This Row],[Discount]]</f>
        <v>2669.694</v>
      </c>
      <c r="S3833">
        <f>Sales_Data[[#This Row],[Gross_Sales]]-Sales_Data[[#This Row],[Discount_Amount]]</f>
        <v>50724.185999999994</v>
      </c>
      <c r="T3833">
        <f>Sales_Data[[#This Row],[Net Sales]]-Sales_Data[[#This Row],[Cost]]</f>
        <v>15314.625999999997</v>
      </c>
      <c r="U3833" s="2">
        <f>Sales_Data[[#This Row],[Profit]]/Sales_Data[[#This Row],[Net Sales]]</f>
        <v>0.30191960103608168</v>
      </c>
      <c r="V3833">
        <f>YEAR(Sales_Data[[#This Row],[Order_Date]])</f>
        <v>2025</v>
      </c>
      <c r="W3833" t="str">
        <f>TEXT(Sales_Data[[#This Row],[Order_Date]],"mmm")</f>
        <v>May</v>
      </c>
      <c r="X3833">
        <f>MONTH(Sales_Data[[#This Row],[Order_Date]])</f>
        <v>5</v>
      </c>
      <c r="Y3833" t="str">
        <f>"Q"&amp;ROUNDUP(MONTH(Sales_Data[[#This Row],[Order_Date]])/3,0)</f>
        <v>Q2</v>
      </c>
    </row>
    <row r="3834" spans="1:25" x14ac:dyDescent="0.3">
      <c r="A3834" t="s">
        <v>5517</v>
      </c>
      <c r="B3834" s="1">
        <v>45881</v>
      </c>
      <c r="C3834" t="s">
        <v>881</v>
      </c>
      <c r="D3834" t="s">
        <v>65</v>
      </c>
      <c r="E3834" t="s">
        <v>19</v>
      </c>
      <c r="F3834" t="s">
        <v>20</v>
      </c>
      <c r="G3834" t="s">
        <v>21</v>
      </c>
      <c r="H3834" t="s">
        <v>127</v>
      </c>
      <c r="I3834" t="s">
        <v>314</v>
      </c>
      <c r="J3834">
        <v>1</v>
      </c>
      <c r="K3834">
        <v>2199.17</v>
      </c>
      <c r="L3834">
        <v>0</v>
      </c>
      <c r="M3834">
        <v>1852.96</v>
      </c>
      <c r="N3834" t="s">
        <v>24</v>
      </c>
      <c r="O3834" t="s">
        <v>35</v>
      </c>
      <c r="P3834" t="s">
        <v>71</v>
      </c>
      <c r="Q3834">
        <f>Sales_Data[[#This Row],[Quantity]]*Sales_Data[[#This Row],[Unit_Price]]</f>
        <v>2199.17</v>
      </c>
      <c r="R3834">
        <f>Sales_Data[[#This Row],[Gross_Sales]]*Sales_Data[[#This Row],[Discount]]</f>
        <v>0</v>
      </c>
      <c r="S3834">
        <f>Sales_Data[[#This Row],[Gross_Sales]]-Sales_Data[[#This Row],[Discount_Amount]]</f>
        <v>2199.17</v>
      </c>
      <c r="T3834">
        <f>Sales_Data[[#This Row],[Net Sales]]-Sales_Data[[#This Row],[Cost]]</f>
        <v>346.21000000000004</v>
      </c>
      <c r="U3834" s="2">
        <f>Sales_Data[[#This Row],[Profit]]/Sales_Data[[#This Row],[Net Sales]]</f>
        <v>0.15742757494873066</v>
      </c>
      <c r="V3834">
        <f>YEAR(Sales_Data[[#This Row],[Order_Date]])</f>
        <v>2025</v>
      </c>
      <c r="W3834" t="str">
        <f>TEXT(Sales_Data[[#This Row],[Order_Date]],"mmm")</f>
        <v>Aug</v>
      </c>
      <c r="X3834">
        <f>MONTH(Sales_Data[[#This Row],[Order_Date]])</f>
        <v>8</v>
      </c>
      <c r="Y3834" t="str">
        <f>"Q"&amp;ROUNDUP(MONTH(Sales_Data[[#This Row],[Order_Date]])/3,0)</f>
        <v>Q3</v>
      </c>
    </row>
    <row r="3835" spans="1:25" x14ac:dyDescent="0.3">
      <c r="A3835" t="s">
        <v>5518</v>
      </c>
      <c r="B3835" s="1">
        <v>45810</v>
      </c>
      <c r="C3835" t="s">
        <v>2594</v>
      </c>
      <c r="D3835" t="s">
        <v>205</v>
      </c>
      <c r="E3835" t="s">
        <v>19</v>
      </c>
      <c r="F3835" t="s">
        <v>20</v>
      </c>
      <c r="G3835" t="s">
        <v>21</v>
      </c>
      <c r="H3835" t="s">
        <v>297</v>
      </c>
      <c r="I3835" t="s">
        <v>297</v>
      </c>
      <c r="J3835">
        <v>2</v>
      </c>
      <c r="K3835">
        <v>5756.7</v>
      </c>
      <c r="L3835">
        <v>0.2</v>
      </c>
      <c r="M3835">
        <v>7455.54</v>
      </c>
      <c r="N3835" t="s">
        <v>70</v>
      </c>
      <c r="O3835" t="s">
        <v>53</v>
      </c>
      <c r="P3835" t="s">
        <v>44</v>
      </c>
      <c r="Q3835">
        <f>Sales_Data[[#This Row],[Quantity]]*Sales_Data[[#This Row],[Unit_Price]]</f>
        <v>11513.4</v>
      </c>
      <c r="R3835">
        <f>Sales_Data[[#This Row],[Gross_Sales]]*Sales_Data[[#This Row],[Discount]]</f>
        <v>2302.6799999999998</v>
      </c>
      <c r="S3835">
        <f>Sales_Data[[#This Row],[Gross_Sales]]-Sales_Data[[#This Row],[Discount_Amount]]</f>
        <v>9210.7199999999993</v>
      </c>
      <c r="T3835">
        <f>Sales_Data[[#This Row],[Net Sales]]-Sales_Data[[#This Row],[Cost]]</f>
        <v>1755.1799999999994</v>
      </c>
      <c r="U3835" s="2">
        <f>Sales_Data[[#This Row],[Profit]]/Sales_Data[[#This Row],[Net Sales]]</f>
        <v>0.19055839282922502</v>
      </c>
      <c r="V3835">
        <f>YEAR(Sales_Data[[#This Row],[Order_Date]])</f>
        <v>2025</v>
      </c>
      <c r="W3835" t="str">
        <f>TEXT(Sales_Data[[#This Row],[Order_Date]],"mmm")</f>
        <v>Jun</v>
      </c>
      <c r="X3835">
        <f>MONTH(Sales_Data[[#This Row],[Order_Date]])</f>
        <v>6</v>
      </c>
      <c r="Y3835" t="str">
        <f>"Q"&amp;ROUNDUP(MONTH(Sales_Data[[#This Row],[Order_Date]])/3,0)</f>
        <v>Q2</v>
      </c>
    </row>
    <row r="3836" spans="1:25" x14ac:dyDescent="0.3">
      <c r="A3836" t="s">
        <v>5519</v>
      </c>
      <c r="B3836" s="1">
        <v>45690</v>
      </c>
      <c r="C3836" t="s">
        <v>2255</v>
      </c>
      <c r="D3836" t="s">
        <v>241</v>
      </c>
      <c r="E3836" t="s">
        <v>39</v>
      </c>
      <c r="F3836" t="s">
        <v>96</v>
      </c>
      <c r="G3836" t="s">
        <v>67</v>
      </c>
      <c r="H3836" t="s">
        <v>68</v>
      </c>
      <c r="I3836" t="s">
        <v>69</v>
      </c>
      <c r="J3836">
        <v>1</v>
      </c>
      <c r="K3836">
        <v>701.46</v>
      </c>
      <c r="L3836">
        <v>0.15</v>
      </c>
      <c r="M3836">
        <v>520.48</v>
      </c>
      <c r="N3836" t="s">
        <v>109</v>
      </c>
      <c r="O3836" t="s">
        <v>35</v>
      </c>
      <c r="P3836" t="s">
        <v>26</v>
      </c>
      <c r="Q3836">
        <f>Sales_Data[[#This Row],[Quantity]]*Sales_Data[[#This Row],[Unit_Price]]</f>
        <v>701.46</v>
      </c>
      <c r="R3836">
        <f>Sales_Data[[#This Row],[Gross_Sales]]*Sales_Data[[#This Row],[Discount]]</f>
        <v>105.21900000000001</v>
      </c>
      <c r="S3836">
        <f>Sales_Data[[#This Row],[Gross_Sales]]-Sales_Data[[#This Row],[Discount_Amount]]</f>
        <v>596.24099999999999</v>
      </c>
      <c r="T3836">
        <f>Sales_Data[[#This Row],[Net Sales]]-Sales_Data[[#This Row],[Cost]]</f>
        <v>75.760999999999967</v>
      </c>
      <c r="U3836" s="2">
        <f>Sales_Data[[#This Row],[Profit]]/Sales_Data[[#This Row],[Net Sales]]</f>
        <v>0.1270643917476322</v>
      </c>
      <c r="V3836">
        <f>YEAR(Sales_Data[[#This Row],[Order_Date]])</f>
        <v>2025</v>
      </c>
      <c r="W3836" t="str">
        <f>TEXT(Sales_Data[[#This Row],[Order_Date]],"mmm")</f>
        <v>Feb</v>
      </c>
      <c r="X3836">
        <f>MONTH(Sales_Data[[#This Row],[Order_Date]])</f>
        <v>2</v>
      </c>
      <c r="Y3836" t="str">
        <f>"Q"&amp;ROUNDUP(MONTH(Sales_Data[[#This Row],[Order_Date]])/3,0)</f>
        <v>Q1</v>
      </c>
    </row>
    <row r="3837" spans="1:25" x14ac:dyDescent="0.3">
      <c r="A3837" t="s">
        <v>5520</v>
      </c>
      <c r="B3837" s="1">
        <v>45712</v>
      </c>
      <c r="C3837" t="s">
        <v>2240</v>
      </c>
      <c r="D3837" t="s">
        <v>215</v>
      </c>
      <c r="E3837" t="s">
        <v>48</v>
      </c>
      <c r="F3837" t="s">
        <v>132</v>
      </c>
      <c r="G3837" t="s">
        <v>67</v>
      </c>
      <c r="H3837" t="s">
        <v>133</v>
      </c>
      <c r="I3837" t="s">
        <v>138</v>
      </c>
      <c r="J3837">
        <v>1</v>
      </c>
      <c r="K3837">
        <v>51118.05</v>
      </c>
      <c r="L3837">
        <v>0</v>
      </c>
      <c r="M3837">
        <v>40805.760000000002</v>
      </c>
      <c r="N3837" t="s">
        <v>52</v>
      </c>
      <c r="O3837" t="s">
        <v>25</v>
      </c>
      <c r="P3837" t="s">
        <v>44</v>
      </c>
      <c r="Q3837">
        <f>Sales_Data[[#This Row],[Quantity]]*Sales_Data[[#This Row],[Unit_Price]]</f>
        <v>51118.05</v>
      </c>
      <c r="R3837">
        <f>Sales_Data[[#This Row],[Gross_Sales]]*Sales_Data[[#This Row],[Discount]]</f>
        <v>0</v>
      </c>
      <c r="S3837">
        <f>Sales_Data[[#This Row],[Gross_Sales]]-Sales_Data[[#This Row],[Discount_Amount]]</f>
        <v>51118.05</v>
      </c>
      <c r="T3837">
        <f>Sales_Data[[#This Row],[Net Sales]]-Sales_Data[[#This Row],[Cost]]</f>
        <v>10312.290000000001</v>
      </c>
      <c r="U3837" s="2">
        <f>Sales_Data[[#This Row],[Profit]]/Sales_Data[[#This Row],[Net Sales]]</f>
        <v>0.2017348079592238</v>
      </c>
      <c r="V3837">
        <f>YEAR(Sales_Data[[#This Row],[Order_Date]])</f>
        <v>2025</v>
      </c>
      <c r="W3837" t="str">
        <f>TEXT(Sales_Data[[#This Row],[Order_Date]],"mmm")</f>
        <v>Feb</v>
      </c>
      <c r="X3837">
        <f>MONTH(Sales_Data[[#This Row],[Order_Date]])</f>
        <v>2</v>
      </c>
      <c r="Y3837" t="str">
        <f>"Q"&amp;ROUNDUP(MONTH(Sales_Data[[#This Row],[Order_Date]])/3,0)</f>
        <v>Q1</v>
      </c>
    </row>
    <row r="3838" spans="1:25" x14ac:dyDescent="0.3">
      <c r="A3838" t="s">
        <v>5521</v>
      </c>
      <c r="B3838" s="1">
        <v>45664</v>
      </c>
      <c r="C3838" t="s">
        <v>496</v>
      </c>
      <c r="D3838" t="s">
        <v>38</v>
      </c>
      <c r="E3838" t="s">
        <v>39</v>
      </c>
      <c r="F3838" t="s">
        <v>202</v>
      </c>
      <c r="G3838" t="s">
        <v>67</v>
      </c>
      <c r="H3838" t="s">
        <v>121</v>
      </c>
      <c r="I3838" t="s">
        <v>122</v>
      </c>
      <c r="J3838">
        <v>5</v>
      </c>
      <c r="K3838">
        <v>659.27</v>
      </c>
      <c r="L3838">
        <v>0.1</v>
      </c>
      <c r="M3838">
        <v>2392.5700000000002</v>
      </c>
      <c r="N3838" t="s">
        <v>52</v>
      </c>
      <c r="O3838" t="s">
        <v>35</v>
      </c>
      <c r="P3838" t="s">
        <v>71</v>
      </c>
      <c r="Q3838">
        <f>Sales_Data[[#This Row],[Quantity]]*Sales_Data[[#This Row],[Unit_Price]]</f>
        <v>3296.35</v>
      </c>
      <c r="R3838">
        <f>Sales_Data[[#This Row],[Gross_Sales]]*Sales_Data[[#This Row],[Discount]]</f>
        <v>329.63499999999999</v>
      </c>
      <c r="S3838">
        <f>Sales_Data[[#This Row],[Gross_Sales]]-Sales_Data[[#This Row],[Discount_Amount]]</f>
        <v>2966.7150000000001</v>
      </c>
      <c r="T3838">
        <f>Sales_Data[[#This Row],[Net Sales]]-Sales_Data[[#This Row],[Cost]]</f>
        <v>574.14499999999998</v>
      </c>
      <c r="U3838" s="2">
        <f>Sales_Data[[#This Row],[Profit]]/Sales_Data[[#This Row],[Net Sales]]</f>
        <v>0.19352886947347486</v>
      </c>
      <c r="V3838">
        <f>YEAR(Sales_Data[[#This Row],[Order_Date]])</f>
        <v>2025</v>
      </c>
      <c r="W3838" t="str">
        <f>TEXT(Sales_Data[[#This Row],[Order_Date]],"mmm")</f>
        <v>Jan</v>
      </c>
      <c r="X3838">
        <f>MONTH(Sales_Data[[#This Row],[Order_Date]])</f>
        <v>1</v>
      </c>
      <c r="Y3838" t="str">
        <f>"Q"&amp;ROUNDUP(MONTH(Sales_Data[[#This Row],[Order_Date]])/3,0)</f>
        <v>Q1</v>
      </c>
    </row>
    <row r="3839" spans="1:25" x14ac:dyDescent="0.3">
      <c r="A3839" t="s">
        <v>5522</v>
      </c>
      <c r="B3839" s="1">
        <v>45901</v>
      </c>
      <c r="C3839" t="s">
        <v>3110</v>
      </c>
      <c r="D3839" t="s">
        <v>430</v>
      </c>
      <c r="E3839" t="s">
        <v>48</v>
      </c>
      <c r="F3839" t="s">
        <v>126</v>
      </c>
      <c r="G3839" t="s">
        <v>21</v>
      </c>
      <c r="H3839" t="s">
        <v>297</v>
      </c>
      <c r="I3839" t="s">
        <v>494</v>
      </c>
      <c r="J3839">
        <v>3</v>
      </c>
      <c r="K3839">
        <v>21077.119999999999</v>
      </c>
      <c r="L3839">
        <v>0.05</v>
      </c>
      <c r="M3839">
        <v>50102.86</v>
      </c>
      <c r="N3839" t="s">
        <v>52</v>
      </c>
      <c r="O3839" t="s">
        <v>35</v>
      </c>
      <c r="P3839" t="s">
        <v>71</v>
      </c>
      <c r="Q3839">
        <f>Sales_Data[[#This Row],[Quantity]]*Sales_Data[[#This Row],[Unit_Price]]</f>
        <v>63231.360000000001</v>
      </c>
      <c r="R3839">
        <f>Sales_Data[[#This Row],[Gross_Sales]]*Sales_Data[[#This Row],[Discount]]</f>
        <v>3161.5680000000002</v>
      </c>
      <c r="S3839">
        <f>Sales_Data[[#This Row],[Gross_Sales]]-Sales_Data[[#This Row],[Discount_Amount]]</f>
        <v>60069.792000000001</v>
      </c>
      <c r="T3839">
        <f>Sales_Data[[#This Row],[Net Sales]]-Sales_Data[[#This Row],[Cost]]</f>
        <v>9966.9320000000007</v>
      </c>
      <c r="U3839" s="2">
        <f>Sales_Data[[#This Row],[Profit]]/Sales_Data[[#This Row],[Net Sales]]</f>
        <v>0.16592253224382733</v>
      </c>
      <c r="V3839">
        <f>YEAR(Sales_Data[[#This Row],[Order_Date]])</f>
        <v>2025</v>
      </c>
      <c r="W3839" t="str">
        <f>TEXT(Sales_Data[[#This Row],[Order_Date]],"mmm")</f>
        <v>Sep</v>
      </c>
      <c r="X3839">
        <f>MONTH(Sales_Data[[#This Row],[Order_Date]])</f>
        <v>9</v>
      </c>
      <c r="Y3839" t="str">
        <f>"Q"&amp;ROUNDUP(MONTH(Sales_Data[[#This Row],[Order_Date]])/3,0)</f>
        <v>Q3</v>
      </c>
    </row>
    <row r="3840" spans="1:25" x14ac:dyDescent="0.3">
      <c r="A3840" t="s">
        <v>5523</v>
      </c>
      <c r="B3840" s="1">
        <v>45970</v>
      </c>
      <c r="C3840" t="s">
        <v>4795</v>
      </c>
      <c r="D3840" t="s">
        <v>29</v>
      </c>
      <c r="E3840" t="s">
        <v>30</v>
      </c>
      <c r="F3840" t="s">
        <v>210</v>
      </c>
      <c r="G3840" t="s">
        <v>21</v>
      </c>
      <c r="H3840" t="s">
        <v>127</v>
      </c>
      <c r="I3840" t="s">
        <v>342</v>
      </c>
      <c r="J3840">
        <v>3</v>
      </c>
      <c r="K3840">
        <v>2973.16</v>
      </c>
      <c r="L3840">
        <v>0.1</v>
      </c>
      <c r="M3840">
        <v>6908.65</v>
      </c>
      <c r="N3840" t="s">
        <v>70</v>
      </c>
      <c r="O3840" t="s">
        <v>35</v>
      </c>
      <c r="P3840" t="s">
        <v>44</v>
      </c>
      <c r="Q3840">
        <f>Sales_Data[[#This Row],[Quantity]]*Sales_Data[[#This Row],[Unit_Price]]</f>
        <v>8919.48</v>
      </c>
      <c r="R3840">
        <f>Sales_Data[[#This Row],[Gross_Sales]]*Sales_Data[[#This Row],[Discount]]</f>
        <v>891.94799999999998</v>
      </c>
      <c r="S3840">
        <f>Sales_Data[[#This Row],[Gross_Sales]]-Sales_Data[[#This Row],[Discount_Amount]]</f>
        <v>8027.5319999999992</v>
      </c>
      <c r="T3840">
        <f>Sales_Data[[#This Row],[Net Sales]]-Sales_Data[[#This Row],[Cost]]</f>
        <v>1118.8819999999996</v>
      </c>
      <c r="U3840" s="2">
        <f>Sales_Data[[#This Row],[Profit]]/Sales_Data[[#This Row],[Net Sales]]</f>
        <v>0.13938057176228008</v>
      </c>
      <c r="V3840">
        <f>YEAR(Sales_Data[[#This Row],[Order_Date]])</f>
        <v>2025</v>
      </c>
      <c r="W3840" t="str">
        <f>TEXT(Sales_Data[[#This Row],[Order_Date]],"mmm")</f>
        <v>Nov</v>
      </c>
      <c r="X3840">
        <f>MONTH(Sales_Data[[#This Row],[Order_Date]])</f>
        <v>11</v>
      </c>
      <c r="Y3840" t="str">
        <f>"Q"&amp;ROUNDUP(MONTH(Sales_Data[[#This Row],[Order_Date]])/3,0)</f>
        <v>Q4</v>
      </c>
    </row>
    <row r="3841" spans="1:25" x14ac:dyDescent="0.3">
      <c r="A3841" t="s">
        <v>5524</v>
      </c>
      <c r="B3841" s="1">
        <v>45783</v>
      </c>
      <c r="C3841" t="s">
        <v>5303</v>
      </c>
      <c r="D3841" t="s">
        <v>580</v>
      </c>
      <c r="E3841" t="s">
        <v>39</v>
      </c>
      <c r="F3841" t="s">
        <v>405</v>
      </c>
      <c r="G3841" t="s">
        <v>41</v>
      </c>
      <c r="H3841" t="s">
        <v>102</v>
      </c>
      <c r="I3841" t="s">
        <v>388</v>
      </c>
      <c r="J3841">
        <v>3</v>
      </c>
      <c r="K3841">
        <v>3103.1</v>
      </c>
      <c r="L3841">
        <v>0</v>
      </c>
      <c r="M3841">
        <v>6443.07</v>
      </c>
      <c r="N3841" t="s">
        <v>109</v>
      </c>
      <c r="O3841" t="s">
        <v>35</v>
      </c>
      <c r="P3841" t="s">
        <v>44</v>
      </c>
      <c r="Q3841">
        <f>Sales_Data[[#This Row],[Quantity]]*Sales_Data[[#This Row],[Unit_Price]]</f>
        <v>9309.2999999999993</v>
      </c>
      <c r="R3841">
        <f>Sales_Data[[#This Row],[Gross_Sales]]*Sales_Data[[#This Row],[Discount]]</f>
        <v>0</v>
      </c>
      <c r="S3841">
        <f>Sales_Data[[#This Row],[Gross_Sales]]-Sales_Data[[#This Row],[Discount_Amount]]</f>
        <v>9309.2999999999993</v>
      </c>
      <c r="T3841">
        <f>Sales_Data[[#This Row],[Net Sales]]-Sales_Data[[#This Row],[Cost]]</f>
        <v>2866.2299999999996</v>
      </c>
      <c r="U3841" s="2">
        <f>Sales_Data[[#This Row],[Profit]]/Sales_Data[[#This Row],[Net Sales]]</f>
        <v>0.3078888853082401</v>
      </c>
      <c r="V3841">
        <f>YEAR(Sales_Data[[#This Row],[Order_Date]])</f>
        <v>2025</v>
      </c>
      <c r="W3841" t="str">
        <f>TEXT(Sales_Data[[#This Row],[Order_Date]],"mmm")</f>
        <v>May</v>
      </c>
      <c r="X3841">
        <f>MONTH(Sales_Data[[#This Row],[Order_Date]])</f>
        <v>5</v>
      </c>
      <c r="Y3841" t="str">
        <f>"Q"&amp;ROUNDUP(MONTH(Sales_Data[[#This Row],[Order_Date]])/3,0)</f>
        <v>Q2</v>
      </c>
    </row>
    <row r="3842" spans="1:25" x14ac:dyDescent="0.3">
      <c r="A3842" t="s">
        <v>5525</v>
      </c>
      <c r="B3842" s="1">
        <v>45669</v>
      </c>
      <c r="C3842" t="s">
        <v>5423</v>
      </c>
      <c r="D3842" t="s">
        <v>209</v>
      </c>
      <c r="E3842" t="s">
        <v>39</v>
      </c>
      <c r="F3842" t="s">
        <v>405</v>
      </c>
      <c r="G3842" t="s">
        <v>67</v>
      </c>
      <c r="H3842" t="s">
        <v>68</v>
      </c>
      <c r="I3842" t="s">
        <v>69</v>
      </c>
      <c r="J3842">
        <v>2</v>
      </c>
      <c r="K3842">
        <v>2262.9899999999998</v>
      </c>
      <c r="L3842">
        <v>0</v>
      </c>
      <c r="M3842">
        <v>3566.21</v>
      </c>
      <c r="N3842" t="s">
        <v>52</v>
      </c>
      <c r="O3842" t="s">
        <v>35</v>
      </c>
      <c r="P3842" t="s">
        <v>44</v>
      </c>
      <c r="Q3842">
        <f>Sales_Data[[#This Row],[Quantity]]*Sales_Data[[#This Row],[Unit_Price]]</f>
        <v>4525.9799999999996</v>
      </c>
      <c r="R3842">
        <f>Sales_Data[[#This Row],[Gross_Sales]]*Sales_Data[[#This Row],[Discount]]</f>
        <v>0</v>
      </c>
      <c r="S3842">
        <f>Sales_Data[[#This Row],[Gross_Sales]]-Sales_Data[[#This Row],[Discount_Amount]]</f>
        <v>4525.9799999999996</v>
      </c>
      <c r="T3842">
        <f>Sales_Data[[#This Row],[Net Sales]]-Sales_Data[[#This Row],[Cost]]</f>
        <v>959.76999999999953</v>
      </c>
      <c r="U3842" s="2">
        <f>Sales_Data[[#This Row],[Profit]]/Sales_Data[[#This Row],[Net Sales]]</f>
        <v>0.21205794104260284</v>
      </c>
      <c r="V3842">
        <f>YEAR(Sales_Data[[#This Row],[Order_Date]])</f>
        <v>2025</v>
      </c>
      <c r="W3842" t="str">
        <f>TEXT(Sales_Data[[#This Row],[Order_Date]],"mmm")</f>
        <v>Jan</v>
      </c>
      <c r="X3842">
        <f>MONTH(Sales_Data[[#This Row],[Order_Date]])</f>
        <v>1</v>
      </c>
      <c r="Y3842" t="str">
        <f>"Q"&amp;ROUNDUP(MONTH(Sales_Data[[#This Row],[Order_Date]])/3,0)</f>
        <v>Q1</v>
      </c>
    </row>
    <row r="3843" spans="1:25" x14ac:dyDescent="0.3">
      <c r="A3843" t="s">
        <v>5526</v>
      </c>
      <c r="B3843" s="1">
        <v>45673</v>
      </c>
      <c r="C3843" t="s">
        <v>1994</v>
      </c>
      <c r="D3843" t="s">
        <v>65</v>
      </c>
      <c r="E3843" t="s">
        <v>48</v>
      </c>
      <c r="F3843" t="s">
        <v>49</v>
      </c>
      <c r="G3843" t="s">
        <v>21</v>
      </c>
      <c r="H3843" t="s">
        <v>230</v>
      </c>
      <c r="I3843" t="s">
        <v>328</v>
      </c>
      <c r="J3843">
        <v>2</v>
      </c>
      <c r="K3843">
        <v>18974.509999999998</v>
      </c>
      <c r="L3843">
        <v>0.15</v>
      </c>
      <c r="M3843">
        <v>23457.040000000001</v>
      </c>
      <c r="N3843" t="s">
        <v>83</v>
      </c>
      <c r="O3843" t="s">
        <v>35</v>
      </c>
      <c r="P3843" t="s">
        <v>71</v>
      </c>
      <c r="Q3843">
        <f>Sales_Data[[#This Row],[Quantity]]*Sales_Data[[#This Row],[Unit_Price]]</f>
        <v>37949.019999999997</v>
      </c>
      <c r="R3843">
        <f>Sales_Data[[#This Row],[Gross_Sales]]*Sales_Data[[#This Row],[Discount]]</f>
        <v>5692.3529999999992</v>
      </c>
      <c r="S3843">
        <f>Sales_Data[[#This Row],[Gross_Sales]]-Sales_Data[[#This Row],[Discount_Amount]]</f>
        <v>32256.666999999998</v>
      </c>
      <c r="T3843">
        <f>Sales_Data[[#This Row],[Net Sales]]-Sales_Data[[#This Row],[Cost]]</f>
        <v>8799.6269999999968</v>
      </c>
      <c r="U3843" s="2">
        <f>Sales_Data[[#This Row],[Profit]]/Sales_Data[[#This Row],[Net Sales]]</f>
        <v>0.27280025552547005</v>
      </c>
      <c r="V3843">
        <f>YEAR(Sales_Data[[#This Row],[Order_Date]])</f>
        <v>2025</v>
      </c>
      <c r="W3843" t="str">
        <f>TEXT(Sales_Data[[#This Row],[Order_Date]],"mmm")</f>
        <v>Jan</v>
      </c>
      <c r="X3843">
        <f>MONTH(Sales_Data[[#This Row],[Order_Date]])</f>
        <v>1</v>
      </c>
      <c r="Y3843" t="str">
        <f>"Q"&amp;ROUNDUP(MONTH(Sales_Data[[#This Row],[Order_Date]])/3,0)</f>
        <v>Q1</v>
      </c>
    </row>
    <row r="3844" spans="1:25" x14ac:dyDescent="0.3">
      <c r="A3844" t="s">
        <v>5527</v>
      </c>
      <c r="B3844" s="1">
        <v>45865</v>
      </c>
      <c r="C3844" t="s">
        <v>496</v>
      </c>
      <c r="D3844" t="s">
        <v>422</v>
      </c>
      <c r="E3844" t="s">
        <v>48</v>
      </c>
      <c r="F3844" t="s">
        <v>164</v>
      </c>
      <c r="G3844" t="s">
        <v>67</v>
      </c>
      <c r="H3844" t="s">
        <v>133</v>
      </c>
      <c r="I3844" t="s">
        <v>138</v>
      </c>
      <c r="J3844">
        <v>1</v>
      </c>
      <c r="K3844">
        <v>52159.68</v>
      </c>
      <c r="L3844">
        <v>0.15</v>
      </c>
      <c r="M3844">
        <v>30133.26</v>
      </c>
      <c r="N3844" t="s">
        <v>52</v>
      </c>
      <c r="O3844" t="s">
        <v>35</v>
      </c>
      <c r="P3844" t="s">
        <v>71</v>
      </c>
      <c r="Q3844">
        <f>Sales_Data[[#This Row],[Quantity]]*Sales_Data[[#This Row],[Unit_Price]]</f>
        <v>52159.68</v>
      </c>
      <c r="R3844">
        <f>Sales_Data[[#This Row],[Gross_Sales]]*Sales_Data[[#This Row],[Discount]]</f>
        <v>7823.9519999999993</v>
      </c>
      <c r="S3844">
        <f>Sales_Data[[#This Row],[Gross_Sales]]-Sales_Data[[#This Row],[Discount_Amount]]</f>
        <v>44335.728000000003</v>
      </c>
      <c r="T3844">
        <f>Sales_Data[[#This Row],[Net Sales]]-Sales_Data[[#This Row],[Cost]]</f>
        <v>14202.468000000004</v>
      </c>
      <c r="U3844" s="2">
        <f>Sales_Data[[#This Row],[Profit]]/Sales_Data[[#This Row],[Net Sales]]</f>
        <v>0.32033911792313424</v>
      </c>
      <c r="V3844">
        <f>YEAR(Sales_Data[[#This Row],[Order_Date]])</f>
        <v>2025</v>
      </c>
      <c r="W3844" t="str">
        <f>TEXT(Sales_Data[[#This Row],[Order_Date]],"mmm")</f>
        <v>Jul</v>
      </c>
      <c r="X3844">
        <f>MONTH(Sales_Data[[#This Row],[Order_Date]])</f>
        <v>7</v>
      </c>
      <c r="Y3844" t="str">
        <f>"Q"&amp;ROUNDUP(MONTH(Sales_Data[[#This Row],[Order_Date]])/3,0)</f>
        <v>Q3</v>
      </c>
    </row>
    <row r="3845" spans="1:25" x14ac:dyDescent="0.3">
      <c r="A3845" t="s">
        <v>5528</v>
      </c>
      <c r="B3845" s="1">
        <v>45700</v>
      </c>
      <c r="C3845" t="s">
        <v>309</v>
      </c>
      <c r="D3845" t="s">
        <v>397</v>
      </c>
      <c r="E3845" t="s">
        <v>19</v>
      </c>
      <c r="F3845" t="s">
        <v>20</v>
      </c>
      <c r="G3845" t="s">
        <v>21</v>
      </c>
      <c r="H3845" t="s">
        <v>297</v>
      </c>
      <c r="I3845" t="s">
        <v>297</v>
      </c>
      <c r="J3845">
        <v>5</v>
      </c>
      <c r="K3845">
        <v>17549.82</v>
      </c>
      <c r="L3845">
        <v>0.05</v>
      </c>
      <c r="M3845">
        <v>55848.28</v>
      </c>
      <c r="N3845" t="s">
        <v>24</v>
      </c>
      <c r="O3845" t="s">
        <v>35</v>
      </c>
      <c r="P3845" t="s">
        <v>44</v>
      </c>
      <c r="Q3845">
        <f>Sales_Data[[#This Row],[Quantity]]*Sales_Data[[#This Row],[Unit_Price]]</f>
        <v>87749.1</v>
      </c>
      <c r="R3845">
        <f>Sales_Data[[#This Row],[Gross_Sales]]*Sales_Data[[#This Row],[Discount]]</f>
        <v>4387.4550000000008</v>
      </c>
      <c r="S3845">
        <f>Sales_Data[[#This Row],[Gross_Sales]]-Sales_Data[[#This Row],[Discount_Amount]]</f>
        <v>83361.645000000004</v>
      </c>
      <c r="T3845">
        <f>Sales_Data[[#This Row],[Net Sales]]-Sales_Data[[#This Row],[Cost]]</f>
        <v>27513.365000000005</v>
      </c>
      <c r="U3845" s="2">
        <f>Sales_Data[[#This Row],[Profit]]/Sales_Data[[#This Row],[Net Sales]]</f>
        <v>0.33004824940774624</v>
      </c>
      <c r="V3845">
        <f>YEAR(Sales_Data[[#This Row],[Order_Date]])</f>
        <v>2025</v>
      </c>
      <c r="W3845" t="str">
        <f>TEXT(Sales_Data[[#This Row],[Order_Date]],"mmm")</f>
        <v>Feb</v>
      </c>
      <c r="X3845">
        <f>MONTH(Sales_Data[[#This Row],[Order_Date]])</f>
        <v>2</v>
      </c>
      <c r="Y3845" t="str">
        <f>"Q"&amp;ROUNDUP(MONTH(Sales_Data[[#This Row],[Order_Date]])/3,0)</f>
        <v>Q1</v>
      </c>
    </row>
    <row r="3846" spans="1:25" x14ac:dyDescent="0.3">
      <c r="A3846" t="s">
        <v>5529</v>
      </c>
      <c r="B3846" s="1">
        <v>45792</v>
      </c>
      <c r="C3846" t="s">
        <v>3099</v>
      </c>
      <c r="D3846" t="s">
        <v>546</v>
      </c>
      <c r="E3846" t="s">
        <v>39</v>
      </c>
      <c r="F3846" t="s">
        <v>96</v>
      </c>
      <c r="G3846" t="s">
        <v>75</v>
      </c>
      <c r="H3846" t="s">
        <v>185</v>
      </c>
      <c r="I3846" t="s">
        <v>186</v>
      </c>
      <c r="J3846">
        <v>1</v>
      </c>
      <c r="K3846">
        <v>2697.07</v>
      </c>
      <c r="L3846">
        <v>0.15</v>
      </c>
      <c r="M3846">
        <v>1479.79</v>
      </c>
      <c r="N3846" t="s">
        <v>24</v>
      </c>
      <c r="O3846" t="s">
        <v>35</v>
      </c>
      <c r="P3846" t="s">
        <v>71</v>
      </c>
      <c r="Q3846">
        <f>Sales_Data[[#This Row],[Quantity]]*Sales_Data[[#This Row],[Unit_Price]]</f>
        <v>2697.07</v>
      </c>
      <c r="R3846">
        <f>Sales_Data[[#This Row],[Gross_Sales]]*Sales_Data[[#This Row],[Discount]]</f>
        <v>404.56049999999999</v>
      </c>
      <c r="S3846">
        <f>Sales_Data[[#This Row],[Gross_Sales]]-Sales_Data[[#This Row],[Discount_Amount]]</f>
        <v>2292.5095000000001</v>
      </c>
      <c r="T3846">
        <f>Sales_Data[[#This Row],[Net Sales]]-Sales_Data[[#This Row],[Cost]]</f>
        <v>812.71950000000015</v>
      </c>
      <c r="U3846" s="2">
        <f>Sales_Data[[#This Row],[Profit]]/Sales_Data[[#This Row],[Net Sales]]</f>
        <v>0.35451085371729107</v>
      </c>
      <c r="V3846">
        <f>YEAR(Sales_Data[[#This Row],[Order_Date]])</f>
        <v>2025</v>
      </c>
      <c r="W3846" t="str">
        <f>TEXT(Sales_Data[[#This Row],[Order_Date]],"mmm")</f>
        <v>May</v>
      </c>
      <c r="X3846">
        <f>MONTH(Sales_Data[[#This Row],[Order_Date]])</f>
        <v>5</v>
      </c>
      <c r="Y3846" t="str">
        <f>"Q"&amp;ROUNDUP(MONTH(Sales_Data[[#This Row],[Order_Date]])/3,0)</f>
        <v>Q2</v>
      </c>
    </row>
    <row r="3847" spans="1:25" x14ac:dyDescent="0.3">
      <c r="A3847" t="s">
        <v>5530</v>
      </c>
      <c r="B3847" s="1">
        <v>45885</v>
      </c>
      <c r="C3847" t="s">
        <v>1954</v>
      </c>
      <c r="D3847" t="s">
        <v>215</v>
      </c>
      <c r="E3847" t="s">
        <v>48</v>
      </c>
      <c r="F3847" t="s">
        <v>49</v>
      </c>
      <c r="G3847" t="s">
        <v>67</v>
      </c>
      <c r="H3847" t="s">
        <v>121</v>
      </c>
      <c r="I3847" t="s">
        <v>142</v>
      </c>
      <c r="J3847">
        <v>2</v>
      </c>
      <c r="K3847">
        <v>3985.74</v>
      </c>
      <c r="L3847">
        <v>0.1</v>
      </c>
      <c r="M3847">
        <v>6030.68</v>
      </c>
      <c r="N3847" t="s">
        <v>52</v>
      </c>
      <c r="O3847" t="s">
        <v>53</v>
      </c>
      <c r="P3847" t="s">
        <v>44</v>
      </c>
      <c r="Q3847">
        <f>Sales_Data[[#This Row],[Quantity]]*Sales_Data[[#This Row],[Unit_Price]]</f>
        <v>7971.48</v>
      </c>
      <c r="R3847">
        <f>Sales_Data[[#This Row],[Gross_Sales]]*Sales_Data[[#This Row],[Discount]]</f>
        <v>797.14800000000002</v>
      </c>
      <c r="S3847">
        <f>Sales_Data[[#This Row],[Gross_Sales]]-Sales_Data[[#This Row],[Discount_Amount]]</f>
        <v>7174.3319999999994</v>
      </c>
      <c r="T3847">
        <f>Sales_Data[[#This Row],[Net Sales]]-Sales_Data[[#This Row],[Cost]]</f>
        <v>1143.6519999999991</v>
      </c>
      <c r="U3847" s="2">
        <f>Sales_Data[[#This Row],[Profit]]/Sales_Data[[#This Row],[Net Sales]]</f>
        <v>0.15940884809902847</v>
      </c>
      <c r="V3847">
        <f>YEAR(Sales_Data[[#This Row],[Order_Date]])</f>
        <v>2025</v>
      </c>
      <c r="W3847" t="str">
        <f>TEXT(Sales_Data[[#This Row],[Order_Date]],"mmm")</f>
        <v>Aug</v>
      </c>
      <c r="X3847">
        <f>MONTH(Sales_Data[[#This Row],[Order_Date]])</f>
        <v>8</v>
      </c>
      <c r="Y3847" t="str">
        <f>"Q"&amp;ROUNDUP(MONTH(Sales_Data[[#This Row],[Order_Date]])/3,0)</f>
        <v>Q3</v>
      </c>
    </row>
    <row r="3848" spans="1:25" x14ac:dyDescent="0.3">
      <c r="A3848" t="s">
        <v>5531</v>
      </c>
      <c r="B3848" s="1">
        <v>45768</v>
      </c>
      <c r="C3848" t="s">
        <v>3185</v>
      </c>
      <c r="D3848" t="s">
        <v>463</v>
      </c>
      <c r="E3848" t="s">
        <v>119</v>
      </c>
      <c r="F3848" t="s">
        <v>146</v>
      </c>
      <c r="G3848" t="s">
        <v>75</v>
      </c>
      <c r="H3848" t="s">
        <v>256</v>
      </c>
      <c r="I3848" t="s">
        <v>334</v>
      </c>
      <c r="J3848">
        <v>1</v>
      </c>
      <c r="K3848">
        <v>810.81</v>
      </c>
      <c r="L3848">
        <v>0</v>
      </c>
      <c r="M3848">
        <v>505.11</v>
      </c>
      <c r="N3848" t="s">
        <v>109</v>
      </c>
      <c r="O3848" t="s">
        <v>35</v>
      </c>
      <c r="P3848" t="s">
        <v>71</v>
      </c>
      <c r="Q3848">
        <f>Sales_Data[[#This Row],[Quantity]]*Sales_Data[[#This Row],[Unit_Price]]</f>
        <v>810.81</v>
      </c>
      <c r="R3848">
        <f>Sales_Data[[#This Row],[Gross_Sales]]*Sales_Data[[#This Row],[Discount]]</f>
        <v>0</v>
      </c>
      <c r="S3848">
        <f>Sales_Data[[#This Row],[Gross_Sales]]-Sales_Data[[#This Row],[Discount_Amount]]</f>
        <v>810.81</v>
      </c>
      <c r="T3848">
        <f>Sales_Data[[#This Row],[Net Sales]]-Sales_Data[[#This Row],[Cost]]</f>
        <v>305.69999999999993</v>
      </c>
      <c r="U3848" s="2">
        <f>Sales_Data[[#This Row],[Profit]]/Sales_Data[[#This Row],[Net Sales]]</f>
        <v>0.37703037703037695</v>
      </c>
      <c r="V3848">
        <f>YEAR(Sales_Data[[#This Row],[Order_Date]])</f>
        <v>2025</v>
      </c>
      <c r="W3848" t="str">
        <f>TEXT(Sales_Data[[#This Row],[Order_Date]],"mmm")</f>
        <v>Apr</v>
      </c>
      <c r="X3848">
        <f>MONTH(Sales_Data[[#This Row],[Order_Date]])</f>
        <v>4</v>
      </c>
      <c r="Y3848" t="str">
        <f>"Q"&amp;ROUNDUP(MONTH(Sales_Data[[#This Row],[Order_Date]])/3,0)</f>
        <v>Q2</v>
      </c>
    </row>
    <row r="3849" spans="1:25" x14ac:dyDescent="0.3">
      <c r="A3849" t="s">
        <v>5532</v>
      </c>
      <c r="B3849" s="1">
        <v>45964</v>
      </c>
      <c r="C3849" t="s">
        <v>485</v>
      </c>
      <c r="D3849" t="s">
        <v>277</v>
      </c>
      <c r="E3849" t="s">
        <v>119</v>
      </c>
      <c r="F3849" t="s">
        <v>249</v>
      </c>
      <c r="G3849" t="s">
        <v>75</v>
      </c>
      <c r="H3849" t="s">
        <v>114</v>
      </c>
      <c r="I3849" t="s">
        <v>206</v>
      </c>
      <c r="J3849">
        <v>1</v>
      </c>
      <c r="K3849">
        <v>6953.31</v>
      </c>
      <c r="L3849">
        <v>0.05</v>
      </c>
      <c r="M3849">
        <v>5803.88</v>
      </c>
      <c r="N3849" t="s">
        <v>109</v>
      </c>
      <c r="O3849" t="s">
        <v>35</v>
      </c>
      <c r="P3849" t="s">
        <v>71</v>
      </c>
      <c r="Q3849">
        <f>Sales_Data[[#This Row],[Quantity]]*Sales_Data[[#This Row],[Unit_Price]]</f>
        <v>6953.31</v>
      </c>
      <c r="R3849">
        <f>Sales_Data[[#This Row],[Gross_Sales]]*Sales_Data[[#This Row],[Discount]]</f>
        <v>347.66550000000007</v>
      </c>
      <c r="S3849">
        <f>Sales_Data[[#This Row],[Gross_Sales]]-Sales_Data[[#This Row],[Discount_Amount]]</f>
        <v>6605.6445000000003</v>
      </c>
      <c r="T3849">
        <f>Sales_Data[[#This Row],[Net Sales]]-Sales_Data[[#This Row],[Cost]]</f>
        <v>801.76450000000023</v>
      </c>
      <c r="U3849" s="2">
        <f>Sales_Data[[#This Row],[Profit]]/Sales_Data[[#This Row],[Net Sales]]</f>
        <v>0.12137566591723187</v>
      </c>
      <c r="V3849">
        <f>YEAR(Sales_Data[[#This Row],[Order_Date]])</f>
        <v>2025</v>
      </c>
      <c r="W3849" t="str">
        <f>TEXT(Sales_Data[[#This Row],[Order_Date]],"mmm")</f>
        <v>Nov</v>
      </c>
      <c r="X3849">
        <f>MONTH(Sales_Data[[#This Row],[Order_Date]])</f>
        <v>11</v>
      </c>
      <c r="Y3849" t="str">
        <f>"Q"&amp;ROUNDUP(MONTH(Sales_Data[[#This Row],[Order_Date]])/3,0)</f>
        <v>Q4</v>
      </c>
    </row>
    <row r="3850" spans="1:25" x14ac:dyDescent="0.3">
      <c r="A3850" t="s">
        <v>5533</v>
      </c>
      <c r="B3850" s="1">
        <v>45817</v>
      </c>
      <c r="C3850" t="s">
        <v>1760</v>
      </c>
      <c r="D3850" t="s">
        <v>61</v>
      </c>
      <c r="E3850" t="s">
        <v>39</v>
      </c>
      <c r="F3850" t="s">
        <v>96</v>
      </c>
      <c r="G3850" t="s">
        <v>41</v>
      </c>
      <c r="H3850" t="s">
        <v>147</v>
      </c>
      <c r="I3850" t="s">
        <v>369</v>
      </c>
      <c r="J3850">
        <v>2</v>
      </c>
      <c r="K3850">
        <v>4045.64</v>
      </c>
      <c r="L3850">
        <v>0</v>
      </c>
      <c r="M3850">
        <v>7046.03</v>
      </c>
      <c r="N3850" t="s">
        <v>83</v>
      </c>
      <c r="O3850" t="s">
        <v>53</v>
      </c>
      <c r="P3850" t="s">
        <v>44</v>
      </c>
      <c r="Q3850">
        <f>Sales_Data[[#This Row],[Quantity]]*Sales_Data[[#This Row],[Unit_Price]]</f>
        <v>8091.28</v>
      </c>
      <c r="R3850">
        <f>Sales_Data[[#This Row],[Gross_Sales]]*Sales_Data[[#This Row],[Discount]]</f>
        <v>0</v>
      </c>
      <c r="S3850">
        <f>Sales_Data[[#This Row],[Gross_Sales]]-Sales_Data[[#This Row],[Discount_Amount]]</f>
        <v>8091.28</v>
      </c>
      <c r="T3850">
        <f>Sales_Data[[#This Row],[Net Sales]]-Sales_Data[[#This Row],[Cost]]</f>
        <v>1045.25</v>
      </c>
      <c r="U3850" s="2">
        <f>Sales_Data[[#This Row],[Profit]]/Sales_Data[[#This Row],[Net Sales]]</f>
        <v>0.1291822801831107</v>
      </c>
      <c r="V3850">
        <f>YEAR(Sales_Data[[#This Row],[Order_Date]])</f>
        <v>2025</v>
      </c>
      <c r="W3850" t="str">
        <f>TEXT(Sales_Data[[#This Row],[Order_Date]],"mmm")</f>
        <v>Jun</v>
      </c>
      <c r="X3850">
        <f>MONTH(Sales_Data[[#This Row],[Order_Date]])</f>
        <v>6</v>
      </c>
      <c r="Y3850" t="str">
        <f>"Q"&amp;ROUNDUP(MONTH(Sales_Data[[#This Row],[Order_Date]])/3,0)</f>
        <v>Q2</v>
      </c>
    </row>
    <row r="3851" spans="1:25" x14ac:dyDescent="0.3">
      <c r="A3851" t="s">
        <v>5534</v>
      </c>
      <c r="B3851" s="1">
        <v>45988</v>
      </c>
      <c r="C3851" t="s">
        <v>3395</v>
      </c>
      <c r="D3851" t="s">
        <v>589</v>
      </c>
      <c r="E3851" t="s">
        <v>119</v>
      </c>
      <c r="F3851" t="s">
        <v>184</v>
      </c>
      <c r="G3851" t="s">
        <v>67</v>
      </c>
      <c r="H3851" t="s">
        <v>88</v>
      </c>
      <c r="I3851" t="s">
        <v>89</v>
      </c>
      <c r="J3851">
        <v>1</v>
      </c>
      <c r="K3851">
        <v>7160.54</v>
      </c>
      <c r="L3851">
        <v>0.1</v>
      </c>
      <c r="M3851">
        <v>4884.92</v>
      </c>
      <c r="N3851" t="s">
        <v>52</v>
      </c>
      <c r="O3851" t="s">
        <v>25</v>
      </c>
      <c r="P3851" t="s">
        <v>44</v>
      </c>
      <c r="Q3851">
        <f>Sales_Data[[#This Row],[Quantity]]*Sales_Data[[#This Row],[Unit_Price]]</f>
        <v>7160.54</v>
      </c>
      <c r="R3851">
        <f>Sales_Data[[#This Row],[Gross_Sales]]*Sales_Data[[#This Row],[Discount]]</f>
        <v>716.05400000000009</v>
      </c>
      <c r="S3851">
        <f>Sales_Data[[#This Row],[Gross_Sales]]-Sales_Data[[#This Row],[Discount_Amount]]</f>
        <v>6444.4859999999999</v>
      </c>
      <c r="T3851">
        <f>Sales_Data[[#This Row],[Net Sales]]-Sales_Data[[#This Row],[Cost]]</f>
        <v>1559.5659999999998</v>
      </c>
      <c r="U3851" s="2">
        <f>Sales_Data[[#This Row],[Profit]]/Sales_Data[[#This Row],[Net Sales]]</f>
        <v>0.2420000602065083</v>
      </c>
      <c r="V3851">
        <f>YEAR(Sales_Data[[#This Row],[Order_Date]])</f>
        <v>2025</v>
      </c>
      <c r="W3851" t="str">
        <f>TEXT(Sales_Data[[#This Row],[Order_Date]],"mmm")</f>
        <v>Nov</v>
      </c>
      <c r="X3851">
        <f>MONTH(Sales_Data[[#This Row],[Order_Date]])</f>
        <v>11</v>
      </c>
      <c r="Y3851" t="str">
        <f>"Q"&amp;ROUNDUP(MONTH(Sales_Data[[#This Row],[Order_Date]])/3,0)</f>
        <v>Q4</v>
      </c>
    </row>
    <row r="3852" spans="1:25" x14ac:dyDescent="0.3">
      <c r="A3852" t="s">
        <v>5535</v>
      </c>
      <c r="B3852" s="1">
        <v>45921</v>
      </c>
      <c r="C3852" t="s">
        <v>839</v>
      </c>
      <c r="D3852" t="s">
        <v>118</v>
      </c>
      <c r="E3852" t="s">
        <v>48</v>
      </c>
      <c r="F3852" t="s">
        <v>49</v>
      </c>
      <c r="G3852" t="s">
        <v>67</v>
      </c>
      <c r="H3852" t="s">
        <v>121</v>
      </c>
      <c r="I3852" t="s">
        <v>142</v>
      </c>
      <c r="J3852">
        <v>2</v>
      </c>
      <c r="K3852">
        <v>45791.06</v>
      </c>
      <c r="L3852">
        <v>0.2</v>
      </c>
      <c r="M3852">
        <v>59574.05</v>
      </c>
      <c r="N3852" t="s">
        <v>24</v>
      </c>
      <c r="O3852" t="s">
        <v>35</v>
      </c>
      <c r="P3852" t="s">
        <v>71</v>
      </c>
      <c r="Q3852">
        <f>Sales_Data[[#This Row],[Quantity]]*Sales_Data[[#This Row],[Unit_Price]]</f>
        <v>91582.12</v>
      </c>
      <c r="R3852">
        <f>Sales_Data[[#This Row],[Gross_Sales]]*Sales_Data[[#This Row],[Discount]]</f>
        <v>18316.423999999999</v>
      </c>
      <c r="S3852">
        <f>Sales_Data[[#This Row],[Gross_Sales]]-Sales_Data[[#This Row],[Discount_Amount]]</f>
        <v>73265.695999999996</v>
      </c>
      <c r="T3852">
        <f>Sales_Data[[#This Row],[Net Sales]]-Sales_Data[[#This Row],[Cost]]</f>
        <v>13691.645999999993</v>
      </c>
      <c r="U3852" s="2">
        <f>Sales_Data[[#This Row],[Profit]]/Sales_Data[[#This Row],[Net Sales]]</f>
        <v>0.18687662504427713</v>
      </c>
      <c r="V3852">
        <f>YEAR(Sales_Data[[#This Row],[Order_Date]])</f>
        <v>2025</v>
      </c>
      <c r="W3852" t="str">
        <f>TEXT(Sales_Data[[#This Row],[Order_Date]],"mmm")</f>
        <v>Sep</v>
      </c>
      <c r="X3852">
        <f>MONTH(Sales_Data[[#This Row],[Order_Date]])</f>
        <v>9</v>
      </c>
      <c r="Y3852" t="str">
        <f>"Q"&amp;ROUNDUP(MONTH(Sales_Data[[#This Row],[Order_Date]])/3,0)</f>
        <v>Q3</v>
      </c>
    </row>
    <row r="3853" spans="1:25" x14ac:dyDescent="0.3">
      <c r="A3853" t="s">
        <v>5536</v>
      </c>
      <c r="B3853" s="1">
        <v>45882</v>
      </c>
      <c r="C3853" t="s">
        <v>1807</v>
      </c>
      <c r="D3853" t="s">
        <v>387</v>
      </c>
      <c r="E3853" t="s">
        <v>48</v>
      </c>
      <c r="F3853" t="s">
        <v>152</v>
      </c>
      <c r="G3853" t="s">
        <v>32</v>
      </c>
      <c r="H3853" t="s">
        <v>33</v>
      </c>
      <c r="I3853" t="s">
        <v>34</v>
      </c>
      <c r="J3853">
        <v>2</v>
      </c>
      <c r="K3853">
        <v>59126.65</v>
      </c>
      <c r="L3853">
        <v>0.05</v>
      </c>
      <c r="M3853">
        <v>83037.850000000006</v>
      </c>
      <c r="N3853" t="s">
        <v>70</v>
      </c>
      <c r="O3853" t="s">
        <v>35</v>
      </c>
      <c r="P3853" t="s">
        <v>26</v>
      </c>
      <c r="Q3853">
        <f>Sales_Data[[#This Row],[Quantity]]*Sales_Data[[#This Row],[Unit_Price]]</f>
        <v>118253.3</v>
      </c>
      <c r="R3853">
        <f>Sales_Data[[#This Row],[Gross_Sales]]*Sales_Data[[#This Row],[Discount]]</f>
        <v>5912.6650000000009</v>
      </c>
      <c r="S3853">
        <f>Sales_Data[[#This Row],[Gross_Sales]]-Sales_Data[[#This Row],[Discount_Amount]]</f>
        <v>112340.63500000001</v>
      </c>
      <c r="T3853">
        <f>Sales_Data[[#This Row],[Net Sales]]-Sales_Data[[#This Row],[Cost]]</f>
        <v>29302.785000000003</v>
      </c>
      <c r="U3853" s="2">
        <f>Sales_Data[[#This Row],[Profit]]/Sales_Data[[#This Row],[Net Sales]]</f>
        <v>0.26083869830360135</v>
      </c>
      <c r="V3853">
        <f>YEAR(Sales_Data[[#This Row],[Order_Date]])</f>
        <v>2025</v>
      </c>
      <c r="W3853" t="str">
        <f>TEXT(Sales_Data[[#This Row],[Order_Date]],"mmm")</f>
        <v>Aug</v>
      </c>
      <c r="X3853">
        <f>MONTH(Sales_Data[[#This Row],[Order_Date]])</f>
        <v>8</v>
      </c>
      <c r="Y3853" t="str">
        <f>"Q"&amp;ROUNDUP(MONTH(Sales_Data[[#This Row],[Order_Date]])/3,0)</f>
        <v>Q3</v>
      </c>
    </row>
    <row r="3854" spans="1:25" x14ac:dyDescent="0.3">
      <c r="A3854" t="s">
        <v>5537</v>
      </c>
      <c r="B3854" s="1">
        <v>45874</v>
      </c>
      <c r="C3854" t="s">
        <v>608</v>
      </c>
      <c r="D3854" t="s">
        <v>155</v>
      </c>
      <c r="E3854" t="s">
        <v>48</v>
      </c>
      <c r="F3854" t="s">
        <v>164</v>
      </c>
      <c r="G3854" t="s">
        <v>41</v>
      </c>
      <c r="H3854" t="s">
        <v>171</v>
      </c>
      <c r="I3854" t="s">
        <v>191</v>
      </c>
      <c r="J3854">
        <v>2</v>
      </c>
      <c r="K3854">
        <v>57749.84</v>
      </c>
      <c r="L3854">
        <v>0.1</v>
      </c>
      <c r="M3854">
        <v>70382.559999999998</v>
      </c>
      <c r="N3854" t="s">
        <v>109</v>
      </c>
      <c r="O3854" t="s">
        <v>35</v>
      </c>
      <c r="P3854" t="s">
        <v>26</v>
      </c>
      <c r="Q3854">
        <f>Sales_Data[[#This Row],[Quantity]]*Sales_Data[[#This Row],[Unit_Price]]</f>
        <v>115499.68</v>
      </c>
      <c r="R3854">
        <f>Sales_Data[[#This Row],[Gross_Sales]]*Sales_Data[[#This Row],[Discount]]</f>
        <v>11549.968000000001</v>
      </c>
      <c r="S3854">
        <f>Sales_Data[[#This Row],[Gross_Sales]]-Sales_Data[[#This Row],[Discount_Amount]]</f>
        <v>103949.712</v>
      </c>
      <c r="T3854">
        <f>Sales_Data[[#This Row],[Net Sales]]-Sales_Data[[#This Row],[Cost]]</f>
        <v>33567.152000000002</v>
      </c>
      <c r="U3854" s="2">
        <f>Sales_Data[[#This Row],[Profit]]/Sales_Data[[#This Row],[Net Sales]]</f>
        <v>0.32291721981875238</v>
      </c>
      <c r="V3854">
        <f>YEAR(Sales_Data[[#This Row],[Order_Date]])</f>
        <v>2025</v>
      </c>
      <c r="W3854" t="str">
        <f>TEXT(Sales_Data[[#This Row],[Order_Date]],"mmm")</f>
        <v>Aug</v>
      </c>
      <c r="X3854">
        <f>MONTH(Sales_Data[[#This Row],[Order_Date]])</f>
        <v>8</v>
      </c>
      <c r="Y3854" t="str">
        <f>"Q"&amp;ROUNDUP(MONTH(Sales_Data[[#This Row],[Order_Date]])/3,0)</f>
        <v>Q3</v>
      </c>
    </row>
    <row r="3855" spans="1:25" x14ac:dyDescent="0.3">
      <c r="A3855" t="s">
        <v>5538</v>
      </c>
      <c r="B3855" s="1">
        <v>45702</v>
      </c>
      <c r="C3855" t="s">
        <v>1687</v>
      </c>
      <c r="D3855" t="s">
        <v>457</v>
      </c>
      <c r="E3855" t="s">
        <v>39</v>
      </c>
      <c r="F3855" t="s">
        <v>202</v>
      </c>
      <c r="G3855" t="s">
        <v>32</v>
      </c>
      <c r="H3855" t="s">
        <v>33</v>
      </c>
      <c r="I3855" t="s">
        <v>34</v>
      </c>
      <c r="J3855">
        <v>1</v>
      </c>
      <c r="K3855">
        <v>5602.96</v>
      </c>
      <c r="L3855">
        <v>0.1</v>
      </c>
      <c r="M3855">
        <v>4095.43</v>
      </c>
      <c r="N3855" t="s">
        <v>24</v>
      </c>
      <c r="O3855" t="s">
        <v>53</v>
      </c>
      <c r="P3855" t="s">
        <v>44</v>
      </c>
      <c r="Q3855">
        <f>Sales_Data[[#This Row],[Quantity]]*Sales_Data[[#This Row],[Unit_Price]]</f>
        <v>5602.96</v>
      </c>
      <c r="R3855">
        <f>Sales_Data[[#This Row],[Gross_Sales]]*Sales_Data[[#This Row],[Discount]]</f>
        <v>560.29600000000005</v>
      </c>
      <c r="S3855">
        <f>Sales_Data[[#This Row],[Gross_Sales]]-Sales_Data[[#This Row],[Discount_Amount]]</f>
        <v>5042.6639999999998</v>
      </c>
      <c r="T3855">
        <f>Sales_Data[[#This Row],[Net Sales]]-Sales_Data[[#This Row],[Cost]]</f>
        <v>947.23399999999992</v>
      </c>
      <c r="U3855" s="2">
        <f>Sales_Data[[#This Row],[Profit]]/Sales_Data[[#This Row],[Net Sales]]</f>
        <v>0.1878439650153173</v>
      </c>
      <c r="V3855">
        <f>YEAR(Sales_Data[[#This Row],[Order_Date]])</f>
        <v>2025</v>
      </c>
      <c r="W3855" t="str">
        <f>TEXT(Sales_Data[[#This Row],[Order_Date]],"mmm")</f>
        <v>Feb</v>
      </c>
      <c r="X3855">
        <f>MONTH(Sales_Data[[#This Row],[Order_Date]])</f>
        <v>2</v>
      </c>
      <c r="Y3855" t="str">
        <f>"Q"&amp;ROUNDUP(MONTH(Sales_Data[[#This Row],[Order_Date]])/3,0)</f>
        <v>Q1</v>
      </c>
    </row>
    <row r="3856" spans="1:25" x14ac:dyDescent="0.3">
      <c r="A3856" t="s">
        <v>5539</v>
      </c>
      <c r="B3856" s="1">
        <v>45871</v>
      </c>
      <c r="C3856" t="s">
        <v>1639</v>
      </c>
      <c r="D3856" t="s">
        <v>381</v>
      </c>
      <c r="E3856" t="s">
        <v>48</v>
      </c>
      <c r="F3856" t="s">
        <v>152</v>
      </c>
      <c r="G3856" t="s">
        <v>32</v>
      </c>
      <c r="H3856" t="s">
        <v>50</v>
      </c>
      <c r="I3856" t="s">
        <v>51</v>
      </c>
      <c r="J3856">
        <v>1</v>
      </c>
      <c r="K3856">
        <v>31674.51</v>
      </c>
      <c r="L3856">
        <v>0</v>
      </c>
      <c r="M3856">
        <v>23330.9</v>
      </c>
      <c r="N3856" t="s">
        <v>52</v>
      </c>
      <c r="O3856" t="s">
        <v>35</v>
      </c>
      <c r="P3856" t="s">
        <v>26</v>
      </c>
      <c r="Q3856">
        <f>Sales_Data[[#This Row],[Quantity]]*Sales_Data[[#This Row],[Unit_Price]]</f>
        <v>31674.51</v>
      </c>
      <c r="R3856">
        <f>Sales_Data[[#This Row],[Gross_Sales]]*Sales_Data[[#This Row],[Discount]]</f>
        <v>0</v>
      </c>
      <c r="S3856">
        <f>Sales_Data[[#This Row],[Gross_Sales]]-Sales_Data[[#This Row],[Discount_Amount]]</f>
        <v>31674.51</v>
      </c>
      <c r="T3856">
        <f>Sales_Data[[#This Row],[Net Sales]]-Sales_Data[[#This Row],[Cost]]</f>
        <v>8343.6099999999969</v>
      </c>
      <c r="U3856" s="2">
        <f>Sales_Data[[#This Row],[Profit]]/Sales_Data[[#This Row],[Net Sales]]</f>
        <v>0.26341717677716237</v>
      </c>
      <c r="V3856">
        <f>YEAR(Sales_Data[[#This Row],[Order_Date]])</f>
        <v>2025</v>
      </c>
      <c r="W3856" t="str">
        <f>TEXT(Sales_Data[[#This Row],[Order_Date]],"mmm")</f>
        <v>Aug</v>
      </c>
      <c r="X3856">
        <f>MONTH(Sales_Data[[#This Row],[Order_Date]])</f>
        <v>8</v>
      </c>
      <c r="Y3856" t="str">
        <f>"Q"&amp;ROUNDUP(MONTH(Sales_Data[[#This Row],[Order_Date]])/3,0)</f>
        <v>Q3</v>
      </c>
    </row>
    <row r="3857" spans="1:25" x14ac:dyDescent="0.3">
      <c r="A3857" t="s">
        <v>5540</v>
      </c>
      <c r="B3857" s="1">
        <v>45716</v>
      </c>
      <c r="C3857" t="s">
        <v>2582</v>
      </c>
      <c r="D3857" t="s">
        <v>194</v>
      </c>
      <c r="E3857" t="s">
        <v>119</v>
      </c>
      <c r="F3857" t="s">
        <v>146</v>
      </c>
      <c r="G3857" t="s">
        <v>75</v>
      </c>
      <c r="H3857" t="s">
        <v>114</v>
      </c>
      <c r="I3857" t="s">
        <v>206</v>
      </c>
      <c r="J3857">
        <v>3</v>
      </c>
      <c r="K3857">
        <v>3119.07</v>
      </c>
      <c r="L3857">
        <v>0.05</v>
      </c>
      <c r="M3857">
        <v>7513.24</v>
      </c>
      <c r="N3857" t="s">
        <v>109</v>
      </c>
      <c r="O3857" t="s">
        <v>35</v>
      </c>
      <c r="P3857" t="s">
        <v>44</v>
      </c>
      <c r="Q3857">
        <f>Sales_Data[[#This Row],[Quantity]]*Sales_Data[[#This Row],[Unit_Price]]</f>
        <v>9357.2100000000009</v>
      </c>
      <c r="R3857">
        <f>Sales_Data[[#This Row],[Gross_Sales]]*Sales_Data[[#This Row],[Discount]]</f>
        <v>467.86050000000006</v>
      </c>
      <c r="S3857">
        <f>Sales_Data[[#This Row],[Gross_Sales]]-Sales_Data[[#This Row],[Discount_Amount]]</f>
        <v>8889.3495000000003</v>
      </c>
      <c r="T3857">
        <f>Sales_Data[[#This Row],[Net Sales]]-Sales_Data[[#This Row],[Cost]]</f>
        <v>1376.1095000000005</v>
      </c>
      <c r="U3857" s="2">
        <f>Sales_Data[[#This Row],[Profit]]/Sales_Data[[#This Row],[Net Sales]]</f>
        <v>0.15480429698483567</v>
      </c>
      <c r="V3857">
        <f>YEAR(Sales_Data[[#This Row],[Order_Date]])</f>
        <v>2025</v>
      </c>
      <c r="W3857" t="str">
        <f>TEXT(Sales_Data[[#This Row],[Order_Date]],"mmm")</f>
        <v>Feb</v>
      </c>
      <c r="X3857">
        <f>MONTH(Sales_Data[[#This Row],[Order_Date]])</f>
        <v>2</v>
      </c>
      <c r="Y3857" t="str">
        <f>"Q"&amp;ROUNDUP(MONTH(Sales_Data[[#This Row],[Order_Date]])/3,0)</f>
        <v>Q1</v>
      </c>
    </row>
    <row r="3858" spans="1:25" x14ac:dyDescent="0.3">
      <c r="A3858" t="s">
        <v>5541</v>
      </c>
      <c r="B3858" s="1">
        <v>45789</v>
      </c>
      <c r="C3858" t="s">
        <v>2889</v>
      </c>
      <c r="D3858" t="s">
        <v>224</v>
      </c>
      <c r="E3858" t="s">
        <v>48</v>
      </c>
      <c r="F3858" t="s">
        <v>49</v>
      </c>
      <c r="G3858" t="s">
        <v>67</v>
      </c>
      <c r="H3858" t="s">
        <v>68</v>
      </c>
      <c r="I3858" t="s">
        <v>97</v>
      </c>
      <c r="J3858">
        <v>1</v>
      </c>
      <c r="K3858">
        <v>33696.199999999997</v>
      </c>
      <c r="L3858">
        <v>0.05</v>
      </c>
      <c r="M3858">
        <v>27008.69</v>
      </c>
      <c r="N3858" t="s">
        <v>24</v>
      </c>
      <c r="O3858" t="s">
        <v>25</v>
      </c>
      <c r="P3858" t="s">
        <v>71</v>
      </c>
      <c r="Q3858">
        <f>Sales_Data[[#This Row],[Quantity]]*Sales_Data[[#This Row],[Unit_Price]]</f>
        <v>33696.199999999997</v>
      </c>
      <c r="R3858">
        <f>Sales_Data[[#This Row],[Gross_Sales]]*Sales_Data[[#This Row],[Discount]]</f>
        <v>1684.81</v>
      </c>
      <c r="S3858">
        <f>Sales_Data[[#This Row],[Gross_Sales]]-Sales_Data[[#This Row],[Discount_Amount]]</f>
        <v>32011.389999999996</v>
      </c>
      <c r="T3858">
        <f>Sales_Data[[#This Row],[Net Sales]]-Sales_Data[[#This Row],[Cost]]</f>
        <v>5002.6999999999971</v>
      </c>
      <c r="U3858" s="2">
        <f>Sales_Data[[#This Row],[Profit]]/Sales_Data[[#This Row],[Net Sales]]</f>
        <v>0.15627874953258816</v>
      </c>
      <c r="V3858">
        <f>YEAR(Sales_Data[[#This Row],[Order_Date]])</f>
        <v>2025</v>
      </c>
      <c r="W3858" t="str">
        <f>TEXT(Sales_Data[[#This Row],[Order_Date]],"mmm")</f>
        <v>May</v>
      </c>
      <c r="X3858">
        <f>MONTH(Sales_Data[[#This Row],[Order_Date]])</f>
        <v>5</v>
      </c>
      <c r="Y3858" t="str">
        <f>"Q"&amp;ROUNDUP(MONTH(Sales_Data[[#This Row],[Order_Date]])/3,0)</f>
        <v>Q2</v>
      </c>
    </row>
    <row r="3859" spans="1:25" x14ac:dyDescent="0.3">
      <c r="A3859" t="s">
        <v>5542</v>
      </c>
      <c r="B3859" s="1">
        <v>45761</v>
      </c>
      <c r="C3859" t="s">
        <v>2644</v>
      </c>
      <c r="D3859" t="s">
        <v>274</v>
      </c>
      <c r="E3859" t="s">
        <v>19</v>
      </c>
      <c r="F3859" t="s">
        <v>81</v>
      </c>
      <c r="G3859" t="s">
        <v>41</v>
      </c>
      <c r="H3859" t="s">
        <v>147</v>
      </c>
      <c r="I3859" t="s">
        <v>369</v>
      </c>
      <c r="J3859">
        <v>1</v>
      </c>
      <c r="K3859">
        <v>9385.84</v>
      </c>
      <c r="L3859">
        <v>0.1</v>
      </c>
      <c r="M3859">
        <v>7342</v>
      </c>
      <c r="N3859" t="s">
        <v>109</v>
      </c>
      <c r="O3859" t="s">
        <v>35</v>
      </c>
      <c r="P3859" t="s">
        <v>44</v>
      </c>
      <c r="Q3859">
        <f>Sales_Data[[#This Row],[Quantity]]*Sales_Data[[#This Row],[Unit_Price]]</f>
        <v>9385.84</v>
      </c>
      <c r="R3859">
        <f>Sales_Data[[#This Row],[Gross_Sales]]*Sales_Data[[#This Row],[Discount]]</f>
        <v>938.58400000000006</v>
      </c>
      <c r="S3859">
        <f>Sales_Data[[#This Row],[Gross_Sales]]-Sales_Data[[#This Row],[Discount_Amount]]</f>
        <v>8447.2559999999994</v>
      </c>
      <c r="T3859">
        <f>Sales_Data[[#This Row],[Net Sales]]-Sales_Data[[#This Row],[Cost]]</f>
        <v>1105.2559999999994</v>
      </c>
      <c r="U3859" s="2">
        <f>Sales_Data[[#This Row],[Profit]]/Sales_Data[[#This Row],[Net Sales]]</f>
        <v>0.13084201544264781</v>
      </c>
      <c r="V3859">
        <f>YEAR(Sales_Data[[#This Row],[Order_Date]])</f>
        <v>2025</v>
      </c>
      <c r="W3859" t="str">
        <f>TEXT(Sales_Data[[#This Row],[Order_Date]],"mmm")</f>
        <v>Apr</v>
      </c>
      <c r="X3859">
        <f>MONTH(Sales_Data[[#This Row],[Order_Date]])</f>
        <v>4</v>
      </c>
      <c r="Y3859" t="str">
        <f>"Q"&amp;ROUNDUP(MONTH(Sales_Data[[#This Row],[Order_Date]])/3,0)</f>
        <v>Q2</v>
      </c>
    </row>
    <row r="3860" spans="1:25" x14ac:dyDescent="0.3">
      <c r="A3860" t="s">
        <v>5543</v>
      </c>
      <c r="B3860" s="1">
        <v>45852</v>
      </c>
      <c r="C3860" t="s">
        <v>1306</v>
      </c>
      <c r="D3860" t="s">
        <v>155</v>
      </c>
      <c r="E3860" t="s">
        <v>30</v>
      </c>
      <c r="F3860" t="s">
        <v>87</v>
      </c>
      <c r="G3860" t="s">
        <v>41</v>
      </c>
      <c r="H3860" t="s">
        <v>102</v>
      </c>
      <c r="I3860" t="s">
        <v>103</v>
      </c>
      <c r="J3860">
        <v>2</v>
      </c>
      <c r="K3860">
        <v>3148.81</v>
      </c>
      <c r="L3860">
        <v>0.15</v>
      </c>
      <c r="M3860">
        <v>4290.93</v>
      </c>
      <c r="N3860" t="s">
        <v>109</v>
      </c>
      <c r="O3860" t="s">
        <v>35</v>
      </c>
      <c r="P3860" t="s">
        <v>26</v>
      </c>
      <c r="Q3860">
        <f>Sales_Data[[#This Row],[Quantity]]*Sales_Data[[#This Row],[Unit_Price]]</f>
        <v>6297.62</v>
      </c>
      <c r="R3860">
        <f>Sales_Data[[#This Row],[Gross_Sales]]*Sales_Data[[#This Row],[Discount]]</f>
        <v>944.64299999999992</v>
      </c>
      <c r="S3860">
        <f>Sales_Data[[#This Row],[Gross_Sales]]-Sales_Data[[#This Row],[Discount_Amount]]</f>
        <v>5352.9769999999999</v>
      </c>
      <c r="T3860">
        <f>Sales_Data[[#This Row],[Net Sales]]-Sales_Data[[#This Row],[Cost]]</f>
        <v>1062.0469999999996</v>
      </c>
      <c r="U3860" s="2">
        <f>Sales_Data[[#This Row],[Profit]]/Sales_Data[[#This Row],[Net Sales]]</f>
        <v>0.19840305684108106</v>
      </c>
      <c r="V3860">
        <f>YEAR(Sales_Data[[#This Row],[Order_Date]])</f>
        <v>2025</v>
      </c>
      <c r="W3860" t="str">
        <f>TEXT(Sales_Data[[#This Row],[Order_Date]],"mmm")</f>
        <v>Jul</v>
      </c>
      <c r="X3860">
        <f>MONTH(Sales_Data[[#This Row],[Order_Date]])</f>
        <v>7</v>
      </c>
      <c r="Y3860" t="str">
        <f>"Q"&amp;ROUNDUP(MONTH(Sales_Data[[#This Row],[Order_Date]])/3,0)</f>
        <v>Q3</v>
      </c>
    </row>
    <row r="3861" spans="1:25" x14ac:dyDescent="0.3">
      <c r="A3861" t="s">
        <v>5544</v>
      </c>
      <c r="B3861" s="1">
        <v>45814</v>
      </c>
      <c r="C3861" t="s">
        <v>1935</v>
      </c>
      <c r="D3861" t="s">
        <v>1122</v>
      </c>
      <c r="E3861" t="s">
        <v>48</v>
      </c>
      <c r="F3861" t="s">
        <v>152</v>
      </c>
      <c r="G3861" t="s">
        <v>75</v>
      </c>
      <c r="H3861" t="s">
        <v>256</v>
      </c>
      <c r="I3861" t="s">
        <v>334</v>
      </c>
      <c r="J3861">
        <v>3</v>
      </c>
      <c r="K3861">
        <v>13317.2</v>
      </c>
      <c r="L3861">
        <v>0.05</v>
      </c>
      <c r="M3861">
        <v>28390.42</v>
      </c>
      <c r="N3861" t="s">
        <v>52</v>
      </c>
      <c r="O3861" t="s">
        <v>25</v>
      </c>
      <c r="P3861" t="s">
        <v>71</v>
      </c>
      <c r="Q3861">
        <f>Sales_Data[[#This Row],[Quantity]]*Sales_Data[[#This Row],[Unit_Price]]</f>
        <v>39951.600000000006</v>
      </c>
      <c r="R3861">
        <f>Sales_Data[[#This Row],[Gross_Sales]]*Sales_Data[[#This Row],[Discount]]</f>
        <v>1997.5800000000004</v>
      </c>
      <c r="S3861">
        <f>Sales_Data[[#This Row],[Gross_Sales]]-Sales_Data[[#This Row],[Discount_Amount]]</f>
        <v>37954.020000000004</v>
      </c>
      <c r="T3861">
        <f>Sales_Data[[#This Row],[Net Sales]]-Sales_Data[[#This Row],[Cost]]</f>
        <v>9563.6000000000058</v>
      </c>
      <c r="U3861" s="2">
        <f>Sales_Data[[#This Row],[Profit]]/Sales_Data[[#This Row],[Net Sales]]</f>
        <v>0.25197857829025766</v>
      </c>
      <c r="V3861">
        <f>YEAR(Sales_Data[[#This Row],[Order_Date]])</f>
        <v>2025</v>
      </c>
      <c r="W3861" t="str">
        <f>TEXT(Sales_Data[[#This Row],[Order_Date]],"mmm")</f>
        <v>Jun</v>
      </c>
      <c r="X3861">
        <f>MONTH(Sales_Data[[#This Row],[Order_Date]])</f>
        <v>6</v>
      </c>
      <c r="Y3861" t="str">
        <f>"Q"&amp;ROUNDUP(MONTH(Sales_Data[[#This Row],[Order_Date]])/3,0)</f>
        <v>Q2</v>
      </c>
    </row>
    <row r="3862" spans="1:25" x14ac:dyDescent="0.3">
      <c r="A3862" t="s">
        <v>5545</v>
      </c>
      <c r="B3862" s="1">
        <v>45755</v>
      </c>
      <c r="C3862" t="s">
        <v>4280</v>
      </c>
      <c r="D3862" t="s">
        <v>723</v>
      </c>
      <c r="E3862" t="s">
        <v>48</v>
      </c>
      <c r="F3862" t="s">
        <v>152</v>
      </c>
      <c r="G3862" t="s">
        <v>41</v>
      </c>
      <c r="H3862" t="s">
        <v>42</v>
      </c>
      <c r="I3862" t="s">
        <v>43</v>
      </c>
      <c r="J3862">
        <v>2</v>
      </c>
      <c r="K3862">
        <v>43131.86</v>
      </c>
      <c r="L3862">
        <v>0.05</v>
      </c>
      <c r="M3862">
        <v>62760.78</v>
      </c>
      <c r="N3862" t="s">
        <v>83</v>
      </c>
      <c r="O3862" t="s">
        <v>35</v>
      </c>
      <c r="P3862" t="s">
        <v>26</v>
      </c>
      <c r="Q3862">
        <f>Sales_Data[[#This Row],[Quantity]]*Sales_Data[[#This Row],[Unit_Price]]</f>
        <v>86263.72</v>
      </c>
      <c r="R3862">
        <f>Sales_Data[[#This Row],[Gross_Sales]]*Sales_Data[[#This Row],[Discount]]</f>
        <v>4313.1860000000006</v>
      </c>
      <c r="S3862">
        <f>Sales_Data[[#This Row],[Gross_Sales]]-Sales_Data[[#This Row],[Discount_Amount]]</f>
        <v>81950.534</v>
      </c>
      <c r="T3862">
        <f>Sales_Data[[#This Row],[Net Sales]]-Sales_Data[[#This Row],[Cost]]</f>
        <v>19189.754000000001</v>
      </c>
      <c r="U3862" s="2">
        <f>Sales_Data[[#This Row],[Profit]]/Sales_Data[[#This Row],[Net Sales]]</f>
        <v>0.23416264743314547</v>
      </c>
      <c r="V3862">
        <f>YEAR(Sales_Data[[#This Row],[Order_Date]])</f>
        <v>2025</v>
      </c>
      <c r="W3862" t="str">
        <f>TEXT(Sales_Data[[#This Row],[Order_Date]],"mmm")</f>
        <v>Apr</v>
      </c>
      <c r="X3862">
        <f>MONTH(Sales_Data[[#This Row],[Order_Date]])</f>
        <v>4</v>
      </c>
      <c r="Y3862" t="str">
        <f>"Q"&amp;ROUNDUP(MONTH(Sales_Data[[#This Row],[Order_Date]])/3,0)</f>
        <v>Q2</v>
      </c>
    </row>
    <row r="3863" spans="1:25" x14ac:dyDescent="0.3">
      <c r="A3863" t="s">
        <v>5546</v>
      </c>
      <c r="B3863" s="1">
        <v>45883</v>
      </c>
      <c r="C3863" t="s">
        <v>4556</v>
      </c>
      <c r="D3863" t="s">
        <v>118</v>
      </c>
      <c r="E3863" t="s">
        <v>39</v>
      </c>
      <c r="F3863" t="s">
        <v>96</v>
      </c>
      <c r="G3863" t="s">
        <v>75</v>
      </c>
      <c r="H3863" t="s">
        <v>256</v>
      </c>
      <c r="I3863" t="s">
        <v>334</v>
      </c>
      <c r="J3863">
        <v>1</v>
      </c>
      <c r="K3863">
        <v>3413.57</v>
      </c>
      <c r="L3863">
        <v>0.1</v>
      </c>
      <c r="M3863">
        <v>2191.39</v>
      </c>
      <c r="N3863" t="s">
        <v>52</v>
      </c>
      <c r="O3863" t="s">
        <v>35</v>
      </c>
      <c r="P3863" t="s">
        <v>71</v>
      </c>
      <c r="Q3863">
        <f>Sales_Data[[#This Row],[Quantity]]*Sales_Data[[#This Row],[Unit_Price]]</f>
        <v>3413.57</v>
      </c>
      <c r="R3863">
        <f>Sales_Data[[#This Row],[Gross_Sales]]*Sales_Data[[#This Row],[Discount]]</f>
        <v>341.35700000000003</v>
      </c>
      <c r="S3863">
        <f>Sales_Data[[#This Row],[Gross_Sales]]-Sales_Data[[#This Row],[Discount_Amount]]</f>
        <v>3072.2130000000002</v>
      </c>
      <c r="T3863">
        <f>Sales_Data[[#This Row],[Net Sales]]-Sales_Data[[#This Row],[Cost]]</f>
        <v>880.82300000000032</v>
      </c>
      <c r="U3863" s="2">
        <f>Sales_Data[[#This Row],[Profit]]/Sales_Data[[#This Row],[Net Sales]]</f>
        <v>0.28670635792505283</v>
      </c>
      <c r="V3863">
        <f>YEAR(Sales_Data[[#This Row],[Order_Date]])</f>
        <v>2025</v>
      </c>
      <c r="W3863" t="str">
        <f>TEXT(Sales_Data[[#This Row],[Order_Date]],"mmm")</f>
        <v>Aug</v>
      </c>
      <c r="X3863">
        <f>MONTH(Sales_Data[[#This Row],[Order_Date]])</f>
        <v>8</v>
      </c>
      <c r="Y3863" t="str">
        <f>"Q"&amp;ROUNDUP(MONTH(Sales_Data[[#This Row],[Order_Date]])/3,0)</f>
        <v>Q3</v>
      </c>
    </row>
    <row r="3864" spans="1:25" x14ac:dyDescent="0.3">
      <c r="A3864" t="s">
        <v>5547</v>
      </c>
      <c r="B3864" s="1">
        <v>45862</v>
      </c>
      <c r="C3864" t="s">
        <v>2488</v>
      </c>
      <c r="D3864" t="s">
        <v>1122</v>
      </c>
      <c r="E3864" t="s">
        <v>48</v>
      </c>
      <c r="F3864" t="s">
        <v>164</v>
      </c>
      <c r="G3864" t="s">
        <v>75</v>
      </c>
      <c r="H3864" t="s">
        <v>114</v>
      </c>
      <c r="I3864" t="s">
        <v>115</v>
      </c>
      <c r="J3864">
        <v>3</v>
      </c>
      <c r="K3864">
        <v>40883.01</v>
      </c>
      <c r="L3864">
        <v>0</v>
      </c>
      <c r="M3864">
        <v>97070.46</v>
      </c>
      <c r="N3864" t="s">
        <v>83</v>
      </c>
      <c r="O3864" t="s">
        <v>35</v>
      </c>
      <c r="P3864" t="s">
        <v>44</v>
      </c>
      <c r="Q3864">
        <f>Sales_Data[[#This Row],[Quantity]]*Sales_Data[[#This Row],[Unit_Price]]</f>
        <v>122649.03</v>
      </c>
      <c r="R3864">
        <f>Sales_Data[[#This Row],[Gross_Sales]]*Sales_Data[[#This Row],[Discount]]</f>
        <v>0</v>
      </c>
      <c r="S3864">
        <f>Sales_Data[[#This Row],[Gross_Sales]]-Sales_Data[[#This Row],[Discount_Amount]]</f>
        <v>122649.03</v>
      </c>
      <c r="T3864">
        <f>Sales_Data[[#This Row],[Net Sales]]-Sales_Data[[#This Row],[Cost]]</f>
        <v>25578.569999999992</v>
      </c>
      <c r="U3864" s="2">
        <f>Sales_Data[[#This Row],[Profit]]/Sales_Data[[#This Row],[Net Sales]]</f>
        <v>0.20855093595114443</v>
      </c>
      <c r="V3864">
        <f>YEAR(Sales_Data[[#This Row],[Order_Date]])</f>
        <v>2025</v>
      </c>
      <c r="W3864" t="str">
        <f>TEXT(Sales_Data[[#This Row],[Order_Date]],"mmm")</f>
        <v>Jul</v>
      </c>
      <c r="X3864">
        <f>MONTH(Sales_Data[[#This Row],[Order_Date]])</f>
        <v>7</v>
      </c>
      <c r="Y3864" t="str">
        <f>"Q"&amp;ROUNDUP(MONTH(Sales_Data[[#This Row],[Order_Date]])/3,0)</f>
        <v>Q3</v>
      </c>
    </row>
    <row r="3865" spans="1:25" x14ac:dyDescent="0.3">
      <c r="A3865" t="s">
        <v>5548</v>
      </c>
      <c r="B3865" s="1">
        <v>45736</v>
      </c>
      <c r="C3865" t="s">
        <v>5549</v>
      </c>
      <c r="D3865" t="s">
        <v>685</v>
      </c>
      <c r="E3865" t="s">
        <v>48</v>
      </c>
      <c r="F3865" t="s">
        <v>164</v>
      </c>
      <c r="G3865" t="s">
        <v>67</v>
      </c>
      <c r="H3865" t="s">
        <v>68</v>
      </c>
      <c r="I3865" t="s">
        <v>69</v>
      </c>
      <c r="J3865">
        <v>3</v>
      </c>
      <c r="K3865">
        <v>16714.91</v>
      </c>
      <c r="L3865">
        <v>0.05</v>
      </c>
      <c r="M3865">
        <v>30677.54</v>
      </c>
      <c r="N3865" t="s">
        <v>52</v>
      </c>
      <c r="O3865" t="s">
        <v>53</v>
      </c>
      <c r="P3865" t="s">
        <v>71</v>
      </c>
      <c r="Q3865">
        <f>Sales_Data[[#This Row],[Quantity]]*Sales_Data[[#This Row],[Unit_Price]]</f>
        <v>50144.729999999996</v>
      </c>
      <c r="R3865">
        <f>Sales_Data[[#This Row],[Gross_Sales]]*Sales_Data[[#This Row],[Discount]]</f>
        <v>2507.2365</v>
      </c>
      <c r="S3865">
        <f>Sales_Data[[#This Row],[Gross_Sales]]-Sales_Data[[#This Row],[Discount_Amount]]</f>
        <v>47637.493499999997</v>
      </c>
      <c r="T3865">
        <f>Sales_Data[[#This Row],[Net Sales]]-Sales_Data[[#This Row],[Cost]]</f>
        <v>16959.953499999996</v>
      </c>
      <c r="U3865" s="2">
        <f>Sales_Data[[#This Row],[Profit]]/Sales_Data[[#This Row],[Net Sales]]</f>
        <v>0.35602111391523983</v>
      </c>
      <c r="V3865">
        <f>YEAR(Sales_Data[[#This Row],[Order_Date]])</f>
        <v>2025</v>
      </c>
      <c r="W3865" t="str">
        <f>TEXT(Sales_Data[[#This Row],[Order_Date]],"mmm")</f>
        <v>Mar</v>
      </c>
      <c r="X3865">
        <f>MONTH(Sales_Data[[#This Row],[Order_Date]])</f>
        <v>3</v>
      </c>
      <c r="Y3865" t="str">
        <f>"Q"&amp;ROUNDUP(MONTH(Sales_Data[[#This Row],[Order_Date]])/3,0)</f>
        <v>Q1</v>
      </c>
    </row>
    <row r="3866" spans="1:25" x14ac:dyDescent="0.3">
      <c r="A3866" t="s">
        <v>5550</v>
      </c>
      <c r="B3866" s="1">
        <v>45781</v>
      </c>
      <c r="C3866" t="s">
        <v>5004</v>
      </c>
      <c r="D3866" t="s">
        <v>100</v>
      </c>
      <c r="E3866" t="s">
        <v>48</v>
      </c>
      <c r="F3866" t="s">
        <v>126</v>
      </c>
      <c r="G3866" t="s">
        <v>21</v>
      </c>
      <c r="H3866" t="s">
        <v>297</v>
      </c>
      <c r="I3866" t="s">
        <v>494</v>
      </c>
      <c r="J3866">
        <v>3</v>
      </c>
      <c r="K3866">
        <v>29084.080000000002</v>
      </c>
      <c r="L3866">
        <v>0</v>
      </c>
      <c r="M3866">
        <v>76592.44</v>
      </c>
      <c r="N3866" t="s">
        <v>70</v>
      </c>
      <c r="O3866" t="s">
        <v>25</v>
      </c>
      <c r="P3866" t="s">
        <v>44</v>
      </c>
      <c r="Q3866">
        <f>Sales_Data[[#This Row],[Quantity]]*Sales_Data[[#This Row],[Unit_Price]]</f>
        <v>87252.24</v>
      </c>
      <c r="R3866">
        <f>Sales_Data[[#This Row],[Gross_Sales]]*Sales_Data[[#This Row],[Discount]]</f>
        <v>0</v>
      </c>
      <c r="S3866">
        <f>Sales_Data[[#This Row],[Gross_Sales]]-Sales_Data[[#This Row],[Discount_Amount]]</f>
        <v>87252.24</v>
      </c>
      <c r="T3866">
        <f>Sales_Data[[#This Row],[Net Sales]]-Sales_Data[[#This Row],[Cost]]</f>
        <v>10659.800000000003</v>
      </c>
      <c r="U3866" s="2">
        <f>Sales_Data[[#This Row],[Profit]]/Sales_Data[[#This Row],[Net Sales]]</f>
        <v>0.12217222159568628</v>
      </c>
      <c r="V3866">
        <f>YEAR(Sales_Data[[#This Row],[Order_Date]])</f>
        <v>2025</v>
      </c>
      <c r="W3866" t="str">
        <f>TEXT(Sales_Data[[#This Row],[Order_Date]],"mmm")</f>
        <v>May</v>
      </c>
      <c r="X3866">
        <f>MONTH(Sales_Data[[#This Row],[Order_Date]])</f>
        <v>5</v>
      </c>
      <c r="Y3866" t="str">
        <f>"Q"&amp;ROUNDUP(MONTH(Sales_Data[[#This Row],[Order_Date]])/3,0)</f>
        <v>Q2</v>
      </c>
    </row>
    <row r="3867" spans="1:25" x14ac:dyDescent="0.3">
      <c r="A3867" t="s">
        <v>5551</v>
      </c>
      <c r="B3867" s="1">
        <v>45875</v>
      </c>
      <c r="C3867" t="s">
        <v>1920</v>
      </c>
      <c r="D3867" t="s">
        <v>765</v>
      </c>
      <c r="E3867" t="s">
        <v>19</v>
      </c>
      <c r="F3867" t="s">
        <v>57</v>
      </c>
      <c r="G3867" t="s">
        <v>41</v>
      </c>
      <c r="H3867" t="s">
        <v>147</v>
      </c>
      <c r="I3867" t="s">
        <v>148</v>
      </c>
      <c r="J3867">
        <v>2</v>
      </c>
      <c r="K3867">
        <v>4336.4799999999996</v>
      </c>
      <c r="L3867">
        <v>0.05</v>
      </c>
      <c r="M3867">
        <v>5243.68</v>
      </c>
      <c r="N3867" t="s">
        <v>70</v>
      </c>
      <c r="O3867" t="s">
        <v>35</v>
      </c>
      <c r="P3867" t="s">
        <v>71</v>
      </c>
      <c r="Q3867">
        <f>Sales_Data[[#This Row],[Quantity]]*Sales_Data[[#This Row],[Unit_Price]]</f>
        <v>8672.9599999999991</v>
      </c>
      <c r="R3867">
        <f>Sales_Data[[#This Row],[Gross_Sales]]*Sales_Data[[#This Row],[Discount]]</f>
        <v>433.64799999999997</v>
      </c>
      <c r="S3867">
        <f>Sales_Data[[#This Row],[Gross_Sales]]-Sales_Data[[#This Row],[Discount_Amount]]</f>
        <v>8239.3119999999999</v>
      </c>
      <c r="T3867">
        <f>Sales_Data[[#This Row],[Net Sales]]-Sales_Data[[#This Row],[Cost]]</f>
        <v>2995.6319999999996</v>
      </c>
      <c r="U3867" s="2">
        <f>Sales_Data[[#This Row],[Profit]]/Sales_Data[[#This Row],[Net Sales]]</f>
        <v>0.36357792980773146</v>
      </c>
      <c r="V3867">
        <f>YEAR(Sales_Data[[#This Row],[Order_Date]])</f>
        <v>2025</v>
      </c>
      <c r="W3867" t="str">
        <f>TEXT(Sales_Data[[#This Row],[Order_Date]],"mmm")</f>
        <v>Aug</v>
      </c>
      <c r="X3867">
        <f>MONTH(Sales_Data[[#This Row],[Order_Date]])</f>
        <v>8</v>
      </c>
      <c r="Y3867" t="str">
        <f>"Q"&amp;ROUNDUP(MONTH(Sales_Data[[#This Row],[Order_Date]])/3,0)</f>
        <v>Q3</v>
      </c>
    </row>
    <row r="3868" spans="1:25" x14ac:dyDescent="0.3">
      <c r="A3868" t="s">
        <v>5552</v>
      </c>
      <c r="B3868" s="1">
        <v>45661</v>
      </c>
      <c r="C3868" t="s">
        <v>1344</v>
      </c>
      <c r="D3868" t="s">
        <v>685</v>
      </c>
      <c r="E3868" t="s">
        <v>119</v>
      </c>
      <c r="F3868" t="s">
        <v>184</v>
      </c>
      <c r="G3868" t="s">
        <v>41</v>
      </c>
      <c r="H3868" t="s">
        <v>102</v>
      </c>
      <c r="I3868" t="s">
        <v>165</v>
      </c>
      <c r="J3868">
        <v>3</v>
      </c>
      <c r="K3868">
        <v>7940.09</v>
      </c>
      <c r="L3868">
        <v>0.1</v>
      </c>
      <c r="M3868">
        <v>16650.72</v>
      </c>
      <c r="N3868" t="s">
        <v>70</v>
      </c>
      <c r="O3868" t="s">
        <v>53</v>
      </c>
      <c r="P3868" t="s">
        <v>44</v>
      </c>
      <c r="Q3868">
        <f>Sales_Data[[#This Row],[Quantity]]*Sales_Data[[#This Row],[Unit_Price]]</f>
        <v>23820.27</v>
      </c>
      <c r="R3868">
        <f>Sales_Data[[#This Row],[Gross_Sales]]*Sales_Data[[#This Row],[Discount]]</f>
        <v>2382.027</v>
      </c>
      <c r="S3868">
        <f>Sales_Data[[#This Row],[Gross_Sales]]-Sales_Data[[#This Row],[Discount_Amount]]</f>
        <v>21438.243000000002</v>
      </c>
      <c r="T3868">
        <f>Sales_Data[[#This Row],[Net Sales]]-Sales_Data[[#This Row],[Cost]]</f>
        <v>4787.523000000001</v>
      </c>
      <c r="U3868" s="2">
        <f>Sales_Data[[#This Row],[Profit]]/Sales_Data[[#This Row],[Net Sales]]</f>
        <v>0.22331694812863165</v>
      </c>
      <c r="V3868">
        <f>YEAR(Sales_Data[[#This Row],[Order_Date]])</f>
        <v>2025</v>
      </c>
      <c r="W3868" t="str">
        <f>TEXT(Sales_Data[[#This Row],[Order_Date]],"mmm")</f>
        <v>Jan</v>
      </c>
      <c r="X3868">
        <f>MONTH(Sales_Data[[#This Row],[Order_Date]])</f>
        <v>1</v>
      </c>
      <c r="Y3868" t="str">
        <f>"Q"&amp;ROUNDUP(MONTH(Sales_Data[[#This Row],[Order_Date]])/3,0)</f>
        <v>Q1</v>
      </c>
    </row>
    <row r="3869" spans="1:25" x14ac:dyDescent="0.3">
      <c r="A3869" t="s">
        <v>5553</v>
      </c>
      <c r="B3869" s="1">
        <v>45747</v>
      </c>
      <c r="C3869" t="s">
        <v>4266</v>
      </c>
      <c r="D3869" t="s">
        <v>266</v>
      </c>
      <c r="E3869" t="s">
        <v>30</v>
      </c>
      <c r="F3869" t="s">
        <v>156</v>
      </c>
      <c r="G3869" t="s">
        <v>75</v>
      </c>
      <c r="H3869" t="s">
        <v>256</v>
      </c>
      <c r="I3869" t="s">
        <v>334</v>
      </c>
      <c r="J3869">
        <v>2</v>
      </c>
      <c r="K3869">
        <v>2567.81</v>
      </c>
      <c r="L3869">
        <v>0</v>
      </c>
      <c r="M3869">
        <v>3572.17</v>
      </c>
      <c r="N3869" t="s">
        <v>52</v>
      </c>
      <c r="O3869" t="s">
        <v>35</v>
      </c>
      <c r="P3869" t="s">
        <v>71</v>
      </c>
      <c r="Q3869">
        <f>Sales_Data[[#This Row],[Quantity]]*Sales_Data[[#This Row],[Unit_Price]]</f>
        <v>5135.62</v>
      </c>
      <c r="R3869">
        <f>Sales_Data[[#This Row],[Gross_Sales]]*Sales_Data[[#This Row],[Discount]]</f>
        <v>0</v>
      </c>
      <c r="S3869">
        <f>Sales_Data[[#This Row],[Gross_Sales]]-Sales_Data[[#This Row],[Discount_Amount]]</f>
        <v>5135.62</v>
      </c>
      <c r="T3869">
        <f>Sales_Data[[#This Row],[Net Sales]]-Sales_Data[[#This Row],[Cost]]</f>
        <v>1563.4499999999998</v>
      </c>
      <c r="U3869" s="2">
        <f>Sales_Data[[#This Row],[Profit]]/Sales_Data[[#This Row],[Net Sales]]</f>
        <v>0.30443257094566961</v>
      </c>
      <c r="V3869">
        <f>YEAR(Sales_Data[[#This Row],[Order_Date]])</f>
        <v>2025</v>
      </c>
      <c r="W3869" t="str">
        <f>TEXT(Sales_Data[[#This Row],[Order_Date]],"mmm")</f>
        <v>Mar</v>
      </c>
      <c r="X3869">
        <f>MONTH(Sales_Data[[#This Row],[Order_Date]])</f>
        <v>3</v>
      </c>
      <c r="Y3869" t="str">
        <f>"Q"&amp;ROUNDUP(MONTH(Sales_Data[[#This Row],[Order_Date]])/3,0)</f>
        <v>Q1</v>
      </c>
    </row>
    <row r="3870" spans="1:25" x14ac:dyDescent="0.3">
      <c r="A3870" t="s">
        <v>5554</v>
      </c>
      <c r="B3870" s="1">
        <v>45761</v>
      </c>
      <c r="C3870" t="s">
        <v>1269</v>
      </c>
      <c r="D3870" t="s">
        <v>74</v>
      </c>
      <c r="E3870" t="s">
        <v>48</v>
      </c>
      <c r="F3870" t="s">
        <v>49</v>
      </c>
      <c r="G3870" t="s">
        <v>67</v>
      </c>
      <c r="H3870" t="s">
        <v>68</v>
      </c>
      <c r="I3870" t="s">
        <v>69</v>
      </c>
      <c r="J3870">
        <v>2</v>
      </c>
      <c r="K3870">
        <v>15786.32</v>
      </c>
      <c r="L3870">
        <v>0.15</v>
      </c>
      <c r="M3870">
        <v>22375.54</v>
      </c>
      <c r="N3870" t="s">
        <v>70</v>
      </c>
      <c r="O3870" t="s">
        <v>35</v>
      </c>
      <c r="P3870" t="s">
        <v>44</v>
      </c>
      <c r="Q3870">
        <f>Sales_Data[[#This Row],[Quantity]]*Sales_Data[[#This Row],[Unit_Price]]</f>
        <v>31572.639999999999</v>
      </c>
      <c r="R3870">
        <f>Sales_Data[[#This Row],[Gross_Sales]]*Sales_Data[[#This Row],[Discount]]</f>
        <v>4735.8959999999997</v>
      </c>
      <c r="S3870">
        <f>Sales_Data[[#This Row],[Gross_Sales]]-Sales_Data[[#This Row],[Discount_Amount]]</f>
        <v>26836.743999999999</v>
      </c>
      <c r="T3870">
        <f>Sales_Data[[#This Row],[Net Sales]]-Sales_Data[[#This Row],[Cost]]</f>
        <v>4461.2039999999979</v>
      </c>
      <c r="U3870" s="2">
        <f>Sales_Data[[#This Row],[Profit]]/Sales_Data[[#This Row],[Net Sales]]</f>
        <v>0.16623492030180703</v>
      </c>
      <c r="V3870">
        <f>YEAR(Sales_Data[[#This Row],[Order_Date]])</f>
        <v>2025</v>
      </c>
      <c r="W3870" t="str">
        <f>TEXT(Sales_Data[[#This Row],[Order_Date]],"mmm")</f>
        <v>Apr</v>
      </c>
      <c r="X3870">
        <f>MONTH(Sales_Data[[#This Row],[Order_Date]])</f>
        <v>4</v>
      </c>
      <c r="Y3870" t="str">
        <f>"Q"&amp;ROUNDUP(MONTH(Sales_Data[[#This Row],[Order_Date]])/3,0)</f>
        <v>Q2</v>
      </c>
    </row>
    <row r="3871" spans="1:25" x14ac:dyDescent="0.3">
      <c r="A3871" t="s">
        <v>5555</v>
      </c>
      <c r="B3871" s="1">
        <v>45776</v>
      </c>
      <c r="C3871" t="s">
        <v>2537</v>
      </c>
      <c r="D3871" t="s">
        <v>589</v>
      </c>
      <c r="E3871" t="s">
        <v>19</v>
      </c>
      <c r="F3871" t="s">
        <v>57</v>
      </c>
      <c r="G3871" t="s">
        <v>21</v>
      </c>
      <c r="H3871" t="s">
        <v>297</v>
      </c>
      <c r="I3871" t="s">
        <v>297</v>
      </c>
      <c r="J3871">
        <v>3</v>
      </c>
      <c r="K3871">
        <v>1412.91</v>
      </c>
      <c r="L3871">
        <v>0.05</v>
      </c>
      <c r="M3871">
        <v>3156.11</v>
      </c>
      <c r="N3871" t="s">
        <v>24</v>
      </c>
      <c r="O3871" t="s">
        <v>35</v>
      </c>
      <c r="P3871" t="s">
        <v>44</v>
      </c>
      <c r="Q3871">
        <f>Sales_Data[[#This Row],[Quantity]]*Sales_Data[[#This Row],[Unit_Price]]</f>
        <v>4238.7300000000005</v>
      </c>
      <c r="R3871">
        <f>Sales_Data[[#This Row],[Gross_Sales]]*Sales_Data[[#This Row],[Discount]]</f>
        <v>211.93650000000002</v>
      </c>
      <c r="S3871">
        <f>Sales_Data[[#This Row],[Gross_Sales]]-Sales_Data[[#This Row],[Discount_Amount]]</f>
        <v>4026.7935000000007</v>
      </c>
      <c r="T3871">
        <f>Sales_Data[[#This Row],[Net Sales]]-Sales_Data[[#This Row],[Cost]]</f>
        <v>870.68350000000055</v>
      </c>
      <c r="U3871" s="2">
        <f>Sales_Data[[#This Row],[Profit]]/Sales_Data[[#This Row],[Net Sales]]</f>
        <v>0.2162225353746102</v>
      </c>
      <c r="V3871">
        <f>YEAR(Sales_Data[[#This Row],[Order_Date]])</f>
        <v>2025</v>
      </c>
      <c r="W3871" t="str">
        <f>TEXT(Sales_Data[[#This Row],[Order_Date]],"mmm")</f>
        <v>Apr</v>
      </c>
      <c r="X3871">
        <f>MONTH(Sales_Data[[#This Row],[Order_Date]])</f>
        <v>4</v>
      </c>
      <c r="Y3871" t="str">
        <f>"Q"&amp;ROUNDUP(MONTH(Sales_Data[[#This Row],[Order_Date]])/3,0)</f>
        <v>Q2</v>
      </c>
    </row>
    <row r="3872" spans="1:25" x14ac:dyDescent="0.3">
      <c r="A3872" t="s">
        <v>5556</v>
      </c>
      <c r="B3872" s="1">
        <v>45790</v>
      </c>
      <c r="C3872" t="s">
        <v>661</v>
      </c>
      <c r="D3872" t="s">
        <v>18</v>
      </c>
      <c r="E3872" t="s">
        <v>19</v>
      </c>
      <c r="F3872" t="s">
        <v>113</v>
      </c>
      <c r="G3872" t="s">
        <v>21</v>
      </c>
      <c r="H3872" t="s">
        <v>297</v>
      </c>
      <c r="I3872" t="s">
        <v>297</v>
      </c>
      <c r="J3872">
        <v>3</v>
      </c>
      <c r="K3872">
        <v>12390.28</v>
      </c>
      <c r="L3872">
        <v>0</v>
      </c>
      <c r="M3872">
        <v>28915.9</v>
      </c>
      <c r="N3872" t="s">
        <v>109</v>
      </c>
      <c r="O3872" t="s">
        <v>35</v>
      </c>
      <c r="P3872" t="s">
        <v>26</v>
      </c>
      <c r="Q3872">
        <f>Sales_Data[[#This Row],[Quantity]]*Sales_Data[[#This Row],[Unit_Price]]</f>
        <v>37170.840000000004</v>
      </c>
      <c r="R3872">
        <f>Sales_Data[[#This Row],[Gross_Sales]]*Sales_Data[[#This Row],[Discount]]</f>
        <v>0</v>
      </c>
      <c r="S3872">
        <f>Sales_Data[[#This Row],[Gross_Sales]]-Sales_Data[[#This Row],[Discount_Amount]]</f>
        <v>37170.840000000004</v>
      </c>
      <c r="T3872">
        <f>Sales_Data[[#This Row],[Net Sales]]-Sales_Data[[#This Row],[Cost]]</f>
        <v>8254.9400000000023</v>
      </c>
      <c r="U3872" s="2">
        <f>Sales_Data[[#This Row],[Profit]]/Sales_Data[[#This Row],[Net Sales]]</f>
        <v>0.22208107215225703</v>
      </c>
      <c r="V3872">
        <f>YEAR(Sales_Data[[#This Row],[Order_Date]])</f>
        <v>2025</v>
      </c>
      <c r="W3872" t="str">
        <f>TEXT(Sales_Data[[#This Row],[Order_Date]],"mmm")</f>
        <v>May</v>
      </c>
      <c r="X3872">
        <f>MONTH(Sales_Data[[#This Row],[Order_Date]])</f>
        <v>5</v>
      </c>
      <c r="Y3872" t="str">
        <f>"Q"&amp;ROUNDUP(MONTH(Sales_Data[[#This Row],[Order_Date]])/3,0)</f>
        <v>Q2</v>
      </c>
    </row>
    <row r="3873" spans="1:25" x14ac:dyDescent="0.3">
      <c r="A3873" t="s">
        <v>5557</v>
      </c>
      <c r="B3873" s="1">
        <v>45969</v>
      </c>
      <c r="C3873" t="s">
        <v>5558</v>
      </c>
      <c r="D3873" t="s">
        <v>504</v>
      </c>
      <c r="E3873" t="s">
        <v>119</v>
      </c>
      <c r="F3873" t="s">
        <v>538</v>
      </c>
      <c r="G3873" t="s">
        <v>21</v>
      </c>
      <c r="H3873" t="s">
        <v>230</v>
      </c>
      <c r="I3873" t="s">
        <v>231</v>
      </c>
      <c r="J3873">
        <v>2</v>
      </c>
      <c r="K3873">
        <v>2324.48</v>
      </c>
      <c r="L3873">
        <v>0.05</v>
      </c>
      <c r="M3873">
        <v>3597.8</v>
      </c>
      <c r="N3873" t="s">
        <v>52</v>
      </c>
      <c r="O3873" t="s">
        <v>35</v>
      </c>
      <c r="P3873" t="s">
        <v>44</v>
      </c>
      <c r="Q3873">
        <f>Sales_Data[[#This Row],[Quantity]]*Sales_Data[[#This Row],[Unit_Price]]</f>
        <v>4648.96</v>
      </c>
      <c r="R3873">
        <f>Sales_Data[[#This Row],[Gross_Sales]]*Sales_Data[[#This Row],[Discount]]</f>
        <v>232.44800000000001</v>
      </c>
      <c r="S3873">
        <f>Sales_Data[[#This Row],[Gross_Sales]]-Sales_Data[[#This Row],[Discount_Amount]]</f>
        <v>4416.5119999999997</v>
      </c>
      <c r="T3873">
        <f>Sales_Data[[#This Row],[Net Sales]]-Sales_Data[[#This Row],[Cost]]</f>
        <v>818.71199999999953</v>
      </c>
      <c r="U3873" s="2">
        <f>Sales_Data[[#This Row],[Profit]]/Sales_Data[[#This Row],[Net Sales]]</f>
        <v>0.1853752463482494</v>
      </c>
      <c r="V3873">
        <f>YEAR(Sales_Data[[#This Row],[Order_Date]])</f>
        <v>2025</v>
      </c>
      <c r="W3873" t="str">
        <f>TEXT(Sales_Data[[#This Row],[Order_Date]],"mmm")</f>
        <v>Nov</v>
      </c>
      <c r="X3873">
        <f>MONTH(Sales_Data[[#This Row],[Order_Date]])</f>
        <v>11</v>
      </c>
      <c r="Y3873" t="str">
        <f>"Q"&amp;ROUNDUP(MONTH(Sales_Data[[#This Row],[Order_Date]])/3,0)</f>
        <v>Q4</v>
      </c>
    </row>
    <row r="3874" spans="1:25" x14ac:dyDescent="0.3">
      <c r="A3874" t="s">
        <v>5559</v>
      </c>
      <c r="B3874" s="1">
        <v>45753</v>
      </c>
      <c r="C3874" t="s">
        <v>1779</v>
      </c>
      <c r="D3874" t="s">
        <v>241</v>
      </c>
      <c r="E3874" t="s">
        <v>48</v>
      </c>
      <c r="F3874" t="s">
        <v>132</v>
      </c>
      <c r="G3874" t="s">
        <v>67</v>
      </c>
      <c r="H3874" t="s">
        <v>88</v>
      </c>
      <c r="I3874" t="s">
        <v>89</v>
      </c>
      <c r="J3874">
        <v>3</v>
      </c>
      <c r="K3874">
        <v>64338.47</v>
      </c>
      <c r="L3874">
        <v>0.15</v>
      </c>
      <c r="M3874">
        <v>106756.21</v>
      </c>
      <c r="N3874" t="s">
        <v>52</v>
      </c>
      <c r="O3874" t="s">
        <v>35</v>
      </c>
      <c r="P3874" t="s">
        <v>71</v>
      </c>
      <c r="Q3874">
        <f>Sales_Data[[#This Row],[Quantity]]*Sales_Data[[#This Row],[Unit_Price]]</f>
        <v>193015.41</v>
      </c>
      <c r="R3874">
        <f>Sales_Data[[#This Row],[Gross_Sales]]*Sales_Data[[#This Row],[Discount]]</f>
        <v>28952.3115</v>
      </c>
      <c r="S3874">
        <f>Sales_Data[[#This Row],[Gross_Sales]]-Sales_Data[[#This Row],[Discount_Amount]]</f>
        <v>164063.09849999999</v>
      </c>
      <c r="T3874">
        <f>Sales_Data[[#This Row],[Net Sales]]-Sales_Data[[#This Row],[Cost]]</f>
        <v>57306.888499999986</v>
      </c>
      <c r="U3874" s="2">
        <f>Sales_Data[[#This Row],[Profit]]/Sales_Data[[#This Row],[Net Sales]]</f>
        <v>0.34929785566618438</v>
      </c>
      <c r="V3874">
        <f>YEAR(Sales_Data[[#This Row],[Order_Date]])</f>
        <v>2025</v>
      </c>
      <c r="W3874" t="str">
        <f>TEXT(Sales_Data[[#This Row],[Order_Date]],"mmm")</f>
        <v>Apr</v>
      </c>
      <c r="X3874">
        <f>MONTH(Sales_Data[[#This Row],[Order_Date]])</f>
        <v>4</v>
      </c>
      <c r="Y3874" t="str">
        <f>"Q"&amp;ROUNDUP(MONTH(Sales_Data[[#This Row],[Order_Date]])/3,0)</f>
        <v>Q2</v>
      </c>
    </row>
    <row r="3875" spans="1:25" x14ac:dyDescent="0.3">
      <c r="A3875" t="s">
        <v>5560</v>
      </c>
      <c r="B3875" s="1">
        <v>45988</v>
      </c>
      <c r="C3875" t="s">
        <v>289</v>
      </c>
      <c r="D3875" t="s">
        <v>347</v>
      </c>
      <c r="E3875" t="s">
        <v>19</v>
      </c>
      <c r="F3875" t="s">
        <v>66</v>
      </c>
      <c r="G3875" t="s">
        <v>21</v>
      </c>
      <c r="H3875" t="s">
        <v>127</v>
      </c>
      <c r="I3875" t="s">
        <v>128</v>
      </c>
      <c r="J3875">
        <v>1</v>
      </c>
      <c r="K3875">
        <v>9933.02</v>
      </c>
      <c r="L3875">
        <v>0</v>
      </c>
      <c r="M3875">
        <v>6963.53</v>
      </c>
      <c r="N3875" t="s">
        <v>52</v>
      </c>
      <c r="O3875" t="s">
        <v>35</v>
      </c>
      <c r="P3875" t="s">
        <v>44</v>
      </c>
      <c r="Q3875">
        <f>Sales_Data[[#This Row],[Quantity]]*Sales_Data[[#This Row],[Unit_Price]]</f>
        <v>9933.02</v>
      </c>
      <c r="R3875">
        <f>Sales_Data[[#This Row],[Gross_Sales]]*Sales_Data[[#This Row],[Discount]]</f>
        <v>0</v>
      </c>
      <c r="S3875">
        <f>Sales_Data[[#This Row],[Gross_Sales]]-Sales_Data[[#This Row],[Discount_Amount]]</f>
        <v>9933.02</v>
      </c>
      <c r="T3875">
        <f>Sales_Data[[#This Row],[Net Sales]]-Sales_Data[[#This Row],[Cost]]</f>
        <v>2969.4900000000007</v>
      </c>
      <c r="U3875" s="2">
        <f>Sales_Data[[#This Row],[Profit]]/Sales_Data[[#This Row],[Net Sales]]</f>
        <v>0.29895137631858193</v>
      </c>
      <c r="V3875">
        <f>YEAR(Sales_Data[[#This Row],[Order_Date]])</f>
        <v>2025</v>
      </c>
      <c r="W3875" t="str">
        <f>TEXT(Sales_Data[[#This Row],[Order_Date]],"mmm")</f>
        <v>Nov</v>
      </c>
      <c r="X3875">
        <f>MONTH(Sales_Data[[#This Row],[Order_Date]])</f>
        <v>11</v>
      </c>
      <c r="Y3875" t="str">
        <f>"Q"&amp;ROUNDUP(MONTH(Sales_Data[[#This Row],[Order_Date]])/3,0)</f>
        <v>Q4</v>
      </c>
    </row>
    <row r="3876" spans="1:25" x14ac:dyDescent="0.3">
      <c r="A3876" t="s">
        <v>5561</v>
      </c>
      <c r="B3876" s="1">
        <v>45800</v>
      </c>
      <c r="C3876" t="s">
        <v>4666</v>
      </c>
      <c r="D3876" t="s">
        <v>1004</v>
      </c>
      <c r="E3876" t="s">
        <v>30</v>
      </c>
      <c r="F3876" t="s">
        <v>101</v>
      </c>
      <c r="G3876" t="s">
        <v>67</v>
      </c>
      <c r="H3876" t="s">
        <v>133</v>
      </c>
      <c r="I3876" t="s">
        <v>138</v>
      </c>
      <c r="J3876">
        <v>1</v>
      </c>
      <c r="K3876">
        <v>1622.64</v>
      </c>
      <c r="L3876">
        <v>0.05</v>
      </c>
      <c r="M3876">
        <v>1158.49</v>
      </c>
      <c r="N3876" t="s">
        <v>52</v>
      </c>
      <c r="O3876" t="s">
        <v>35</v>
      </c>
      <c r="P3876" t="s">
        <v>71</v>
      </c>
      <c r="Q3876">
        <f>Sales_Data[[#This Row],[Quantity]]*Sales_Data[[#This Row],[Unit_Price]]</f>
        <v>1622.64</v>
      </c>
      <c r="R3876">
        <f>Sales_Data[[#This Row],[Gross_Sales]]*Sales_Data[[#This Row],[Discount]]</f>
        <v>81.132000000000005</v>
      </c>
      <c r="S3876">
        <f>Sales_Data[[#This Row],[Gross_Sales]]-Sales_Data[[#This Row],[Discount_Amount]]</f>
        <v>1541.508</v>
      </c>
      <c r="T3876">
        <f>Sales_Data[[#This Row],[Net Sales]]-Sales_Data[[#This Row],[Cost]]</f>
        <v>383.01800000000003</v>
      </c>
      <c r="U3876" s="2">
        <f>Sales_Data[[#This Row],[Profit]]/Sales_Data[[#This Row],[Net Sales]]</f>
        <v>0.24846968033899275</v>
      </c>
      <c r="V3876">
        <f>YEAR(Sales_Data[[#This Row],[Order_Date]])</f>
        <v>2025</v>
      </c>
      <c r="W3876" t="str">
        <f>TEXT(Sales_Data[[#This Row],[Order_Date]],"mmm")</f>
        <v>May</v>
      </c>
      <c r="X3876">
        <f>MONTH(Sales_Data[[#This Row],[Order_Date]])</f>
        <v>5</v>
      </c>
      <c r="Y3876" t="str">
        <f>"Q"&amp;ROUNDUP(MONTH(Sales_Data[[#This Row],[Order_Date]])/3,0)</f>
        <v>Q2</v>
      </c>
    </row>
    <row r="3877" spans="1:25" x14ac:dyDescent="0.3">
      <c r="A3877" t="s">
        <v>5562</v>
      </c>
      <c r="B3877" s="1">
        <v>45945</v>
      </c>
      <c r="C3877" t="s">
        <v>4583</v>
      </c>
      <c r="D3877" t="s">
        <v>238</v>
      </c>
      <c r="E3877" t="s">
        <v>119</v>
      </c>
      <c r="F3877" t="s">
        <v>146</v>
      </c>
      <c r="G3877" t="s">
        <v>41</v>
      </c>
      <c r="H3877" t="s">
        <v>171</v>
      </c>
      <c r="I3877" t="s">
        <v>172</v>
      </c>
      <c r="J3877">
        <v>2</v>
      </c>
      <c r="K3877">
        <v>6090.26</v>
      </c>
      <c r="L3877">
        <v>0.1</v>
      </c>
      <c r="M3877">
        <v>7708.72</v>
      </c>
      <c r="N3877" t="s">
        <v>70</v>
      </c>
      <c r="O3877" t="s">
        <v>35</v>
      </c>
      <c r="P3877" t="s">
        <v>44</v>
      </c>
      <c r="Q3877">
        <f>Sales_Data[[#This Row],[Quantity]]*Sales_Data[[#This Row],[Unit_Price]]</f>
        <v>12180.52</v>
      </c>
      <c r="R3877">
        <f>Sales_Data[[#This Row],[Gross_Sales]]*Sales_Data[[#This Row],[Discount]]</f>
        <v>1218.0520000000001</v>
      </c>
      <c r="S3877">
        <f>Sales_Data[[#This Row],[Gross_Sales]]-Sales_Data[[#This Row],[Discount_Amount]]</f>
        <v>10962.468000000001</v>
      </c>
      <c r="T3877">
        <f>Sales_Data[[#This Row],[Net Sales]]-Sales_Data[[#This Row],[Cost]]</f>
        <v>3253.7480000000005</v>
      </c>
      <c r="U3877" s="2">
        <f>Sales_Data[[#This Row],[Profit]]/Sales_Data[[#This Row],[Net Sales]]</f>
        <v>0.2968079815603567</v>
      </c>
      <c r="V3877">
        <f>YEAR(Sales_Data[[#This Row],[Order_Date]])</f>
        <v>2025</v>
      </c>
      <c r="W3877" t="str">
        <f>TEXT(Sales_Data[[#This Row],[Order_Date]],"mmm")</f>
        <v>Oct</v>
      </c>
      <c r="X3877">
        <f>MONTH(Sales_Data[[#This Row],[Order_Date]])</f>
        <v>10</v>
      </c>
      <c r="Y3877" t="str">
        <f>"Q"&amp;ROUNDUP(MONTH(Sales_Data[[#This Row],[Order_Date]])/3,0)</f>
        <v>Q4</v>
      </c>
    </row>
    <row r="3878" spans="1:25" x14ac:dyDescent="0.3">
      <c r="A3878" t="s">
        <v>5563</v>
      </c>
      <c r="B3878" s="1">
        <v>45685</v>
      </c>
      <c r="C3878" t="s">
        <v>3723</v>
      </c>
      <c r="D3878" t="s">
        <v>669</v>
      </c>
      <c r="E3878" t="s">
        <v>48</v>
      </c>
      <c r="F3878" t="s">
        <v>164</v>
      </c>
      <c r="G3878" t="s">
        <v>32</v>
      </c>
      <c r="H3878" t="s">
        <v>50</v>
      </c>
      <c r="I3878" t="s">
        <v>58</v>
      </c>
      <c r="J3878">
        <v>2</v>
      </c>
      <c r="K3878">
        <v>18976.47</v>
      </c>
      <c r="L3878">
        <v>0.05</v>
      </c>
      <c r="M3878">
        <v>23386.93</v>
      </c>
      <c r="N3878" t="s">
        <v>24</v>
      </c>
      <c r="O3878" t="s">
        <v>25</v>
      </c>
      <c r="P3878" t="s">
        <v>26</v>
      </c>
      <c r="Q3878">
        <f>Sales_Data[[#This Row],[Quantity]]*Sales_Data[[#This Row],[Unit_Price]]</f>
        <v>37952.94</v>
      </c>
      <c r="R3878">
        <f>Sales_Data[[#This Row],[Gross_Sales]]*Sales_Data[[#This Row],[Discount]]</f>
        <v>1897.6470000000002</v>
      </c>
      <c r="S3878">
        <f>Sales_Data[[#This Row],[Gross_Sales]]-Sales_Data[[#This Row],[Discount_Amount]]</f>
        <v>36055.293000000005</v>
      </c>
      <c r="T3878">
        <f>Sales_Data[[#This Row],[Net Sales]]-Sales_Data[[#This Row],[Cost]]</f>
        <v>12668.363000000005</v>
      </c>
      <c r="U3878" s="2">
        <f>Sales_Data[[#This Row],[Profit]]/Sales_Data[[#This Row],[Net Sales]]</f>
        <v>0.35135931359648093</v>
      </c>
      <c r="V3878">
        <f>YEAR(Sales_Data[[#This Row],[Order_Date]])</f>
        <v>2025</v>
      </c>
      <c r="W3878" t="str">
        <f>TEXT(Sales_Data[[#This Row],[Order_Date]],"mmm")</f>
        <v>Jan</v>
      </c>
      <c r="X3878">
        <f>MONTH(Sales_Data[[#This Row],[Order_Date]])</f>
        <v>1</v>
      </c>
      <c r="Y3878" t="str">
        <f>"Q"&amp;ROUNDUP(MONTH(Sales_Data[[#This Row],[Order_Date]])/3,0)</f>
        <v>Q1</v>
      </c>
    </row>
    <row r="3879" spans="1:25" x14ac:dyDescent="0.3">
      <c r="A3879" t="s">
        <v>5564</v>
      </c>
      <c r="B3879" s="1">
        <v>45935</v>
      </c>
      <c r="C3879" t="s">
        <v>3694</v>
      </c>
      <c r="D3879" t="s">
        <v>106</v>
      </c>
      <c r="E3879" t="s">
        <v>48</v>
      </c>
      <c r="F3879" t="s">
        <v>164</v>
      </c>
      <c r="G3879" t="s">
        <v>21</v>
      </c>
      <c r="H3879" t="s">
        <v>127</v>
      </c>
      <c r="I3879" t="s">
        <v>128</v>
      </c>
      <c r="J3879">
        <v>1</v>
      </c>
      <c r="K3879">
        <v>53587.42</v>
      </c>
      <c r="L3879">
        <v>0</v>
      </c>
      <c r="M3879">
        <v>37537.269999999997</v>
      </c>
      <c r="N3879" t="s">
        <v>83</v>
      </c>
      <c r="O3879" t="s">
        <v>35</v>
      </c>
      <c r="P3879" t="s">
        <v>71</v>
      </c>
      <c r="Q3879">
        <f>Sales_Data[[#This Row],[Quantity]]*Sales_Data[[#This Row],[Unit_Price]]</f>
        <v>53587.42</v>
      </c>
      <c r="R3879">
        <f>Sales_Data[[#This Row],[Gross_Sales]]*Sales_Data[[#This Row],[Discount]]</f>
        <v>0</v>
      </c>
      <c r="S3879">
        <f>Sales_Data[[#This Row],[Gross_Sales]]-Sales_Data[[#This Row],[Discount_Amount]]</f>
        <v>53587.42</v>
      </c>
      <c r="T3879">
        <f>Sales_Data[[#This Row],[Net Sales]]-Sales_Data[[#This Row],[Cost]]</f>
        <v>16050.150000000001</v>
      </c>
      <c r="U3879" s="2">
        <f>Sales_Data[[#This Row],[Profit]]/Sales_Data[[#This Row],[Net Sales]]</f>
        <v>0.29951339325535736</v>
      </c>
      <c r="V3879">
        <f>YEAR(Sales_Data[[#This Row],[Order_Date]])</f>
        <v>2025</v>
      </c>
      <c r="W3879" t="str">
        <f>TEXT(Sales_Data[[#This Row],[Order_Date]],"mmm")</f>
        <v>Oct</v>
      </c>
      <c r="X3879">
        <f>MONTH(Sales_Data[[#This Row],[Order_Date]])</f>
        <v>10</v>
      </c>
      <c r="Y3879" t="str">
        <f>"Q"&amp;ROUNDUP(MONTH(Sales_Data[[#This Row],[Order_Date]])/3,0)</f>
        <v>Q4</v>
      </c>
    </row>
    <row r="3880" spans="1:25" x14ac:dyDescent="0.3">
      <c r="A3880" t="s">
        <v>5565</v>
      </c>
      <c r="B3880" s="1">
        <v>45890</v>
      </c>
      <c r="C3880" t="s">
        <v>5566</v>
      </c>
      <c r="D3880" t="s">
        <v>92</v>
      </c>
      <c r="E3880" t="s">
        <v>48</v>
      </c>
      <c r="F3880" t="s">
        <v>164</v>
      </c>
      <c r="G3880" t="s">
        <v>67</v>
      </c>
      <c r="H3880" t="s">
        <v>133</v>
      </c>
      <c r="I3880" t="s">
        <v>134</v>
      </c>
      <c r="J3880">
        <v>2</v>
      </c>
      <c r="K3880">
        <v>21072.99</v>
      </c>
      <c r="L3880">
        <v>0.05</v>
      </c>
      <c r="M3880">
        <v>29595.96</v>
      </c>
      <c r="N3880" t="s">
        <v>83</v>
      </c>
      <c r="O3880" t="s">
        <v>35</v>
      </c>
      <c r="P3880" t="s">
        <v>44</v>
      </c>
      <c r="Q3880">
        <f>Sales_Data[[#This Row],[Quantity]]*Sales_Data[[#This Row],[Unit_Price]]</f>
        <v>42145.98</v>
      </c>
      <c r="R3880">
        <f>Sales_Data[[#This Row],[Gross_Sales]]*Sales_Data[[#This Row],[Discount]]</f>
        <v>2107.2990000000004</v>
      </c>
      <c r="S3880">
        <f>Sales_Data[[#This Row],[Gross_Sales]]-Sales_Data[[#This Row],[Discount_Amount]]</f>
        <v>40038.681000000004</v>
      </c>
      <c r="T3880">
        <f>Sales_Data[[#This Row],[Net Sales]]-Sales_Data[[#This Row],[Cost]]</f>
        <v>10442.721000000005</v>
      </c>
      <c r="U3880" s="2">
        <f>Sales_Data[[#This Row],[Profit]]/Sales_Data[[#This Row],[Net Sales]]</f>
        <v>0.26081580959172967</v>
      </c>
      <c r="V3880">
        <f>YEAR(Sales_Data[[#This Row],[Order_Date]])</f>
        <v>2025</v>
      </c>
      <c r="W3880" t="str">
        <f>TEXT(Sales_Data[[#This Row],[Order_Date]],"mmm")</f>
        <v>Aug</v>
      </c>
      <c r="X3880">
        <f>MONTH(Sales_Data[[#This Row],[Order_Date]])</f>
        <v>8</v>
      </c>
      <c r="Y3880" t="str">
        <f>"Q"&amp;ROUNDUP(MONTH(Sales_Data[[#This Row],[Order_Date]])/3,0)</f>
        <v>Q3</v>
      </c>
    </row>
    <row r="3881" spans="1:25" x14ac:dyDescent="0.3">
      <c r="A3881" t="s">
        <v>5567</v>
      </c>
      <c r="B3881" s="1">
        <v>45674</v>
      </c>
      <c r="C3881" t="s">
        <v>159</v>
      </c>
      <c r="D3881" t="s">
        <v>685</v>
      </c>
      <c r="E3881" t="s">
        <v>48</v>
      </c>
      <c r="F3881" t="s">
        <v>164</v>
      </c>
      <c r="G3881" t="s">
        <v>32</v>
      </c>
      <c r="H3881" t="s">
        <v>50</v>
      </c>
      <c r="I3881" t="s">
        <v>58</v>
      </c>
      <c r="J3881">
        <v>1</v>
      </c>
      <c r="K3881">
        <v>64253.73</v>
      </c>
      <c r="L3881">
        <v>0.1</v>
      </c>
      <c r="M3881">
        <v>38075.68</v>
      </c>
      <c r="N3881" t="s">
        <v>24</v>
      </c>
      <c r="O3881" t="s">
        <v>35</v>
      </c>
      <c r="P3881" t="s">
        <v>26</v>
      </c>
      <c r="Q3881">
        <f>Sales_Data[[#This Row],[Quantity]]*Sales_Data[[#This Row],[Unit_Price]]</f>
        <v>64253.73</v>
      </c>
      <c r="R3881">
        <f>Sales_Data[[#This Row],[Gross_Sales]]*Sales_Data[[#This Row],[Discount]]</f>
        <v>6425.3730000000005</v>
      </c>
      <c r="S3881">
        <f>Sales_Data[[#This Row],[Gross_Sales]]-Sales_Data[[#This Row],[Discount_Amount]]</f>
        <v>57828.357000000004</v>
      </c>
      <c r="T3881">
        <f>Sales_Data[[#This Row],[Net Sales]]-Sales_Data[[#This Row],[Cost]]</f>
        <v>19752.677000000003</v>
      </c>
      <c r="U3881" s="2">
        <f>Sales_Data[[#This Row],[Profit]]/Sales_Data[[#This Row],[Net Sales]]</f>
        <v>0.34157423839657075</v>
      </c>
      <c r="V3881">
        <f>YEAR(Sales_Data[[#This Row],[Order_Date]])</f>
        <v>2025</v>
      </c>
      <c r="W3881" t="str">
        <f>TEXT(Sales_Data[[#This Row],[Order_Date]],"mmm")</f>
        <v>Jan</v>
      </c>
      <c r="X3881">
        <f>MONTH(Sales_Data[[#This Row],[Order_Date]])</f>
        <v>1</v>
      </c>
      <c r="Y3881" t="str">
        <f>"Q"&amp;ROUNDUP(MONTH(Sales_Data[[#This Row],[Order_Date]])/3,0)</f>
        <v>Q1</v>
      </c>
    </row>
    <row r="3882" spans="1:25" x14ac:dyDescent="0.3">
      <c r="A3882" t="s">
        <v>5568</v>
      </c>
      <c r="B3882" s="1">
        <v>45716</v>
      </c>
      <c r="C3882" t="s">
        <v>3981</v>
      </c>
      <c r="D3882" t="s">
        <v>313</v>
      </c>
      <c r="E3882" t="s">
        <v>39</v>
      </c>
      <c r="F3882" t="s">
        <v>40</v>
      </c>
      <c r="G3882" t="s">
        <v>32</v>
      </c>
      <c r="H3882" t="s">
        <v>33</v>
      </c>
      <c r="I3882" t="s">
        <v>34</v>
      </c>
      <c r="J3882">
        <v>2</v>
      </c>
      <c r="K3882">
        <v>4393.96</v>
      </c>
      <c r="L3882">
        <v>0.2</v>
      </c>
      <c r="M3882">
        <v>5568.56</v>
      </c>
      <c r="N3882" t="s">
        <v>52</v>
      </c>
      <c r="O3882" t="s">
        <v>35</v>
      </c>
      <c r="P3882" t="s">
        <v>71</v>
      </c>
      <c r="Q3882">
        <f>Sales_Data[[#This Row],[Quantity]]*Sales_Data[[#This Row],[Unit_Price]]</f>
        <v>8787.92</v>
      </c>
      <c r="R3882">
        <f>Sales_Data[[#This Row],[Gross_Sales]]*Sales_Data[[#This Row],[Discount]]</f>
        <v>1757.5840000000001</v>
      </c>
      <c r="S3882">
        <f>Sales_Data[[#This Row],[Gross_Sales]]-Sales_Data[[#This Row],[Discount_Amount]]</f>
        <v>7030.3360000000002</v>
      </c>
      <c r="T3882">
        <f>Sales_Data[[#This Row],[Net Sales]]-Sales_Data[[#This Row],[Cost]]</f>
        <v>1461.7759999999998</v>
      </c>
      <c r="U3882" s="2">
        <f>Sales_Data[[#This Row],[Profit]]/Sales_Data[[#This Row],[Net Sales]]</f>
        <v>0.207924059390618</v>
      </c>
      <c r="V3882">
        <f>YEAR(Sales_Data[[#This Row],[Order_Date]])</f>
        <v>2025</v>
      </c>
      <c r="W3882" t="str">
        <f>TEXT(Sales_Data[[#This Row],[Order_Date]],"mmm")</f>
        <v>Feb</v>
      </c>
      <c r="X3882">
        <f>MONTH(Sales_Data[[#This Row],[Order_Date]])</f>
        <v>2</v>
      </c>
      <c r="Y3882" t="str">
        <f>"Q"&amp;ROUNDUP(MONTH(Sales_Data[[#This Row],[Order_Date]])/3,0)</f>
        <v>Q1</v>
      </c>
    </row>
    <row r="3883" spans="1:25" x14ac:dyDescent="0.3">
      <c r="A3883" t="s">
        <v>5569</v>
      </c>
      <c r="B3883" s="1">
        <v>45747</v>
      </c>
      <c r="C3883" t="s">
        <v>4742</v>
      </c>
      <c r="D3883" t="s">
        <v>460</v>
      </c>
      <c r="E3883" t="s">
        <v>39</v>
      </c>
      <c r="F3883" t="s">
        <v>96</v>
      </c>
      <c r="G3883" t="s">
        <v>67</v>
      </c>
      <c r="H3883" t="s">
        <v>88</v>
      </c>
      <c r="I3883" t="s">
        <v>89</v>
      </c>
      <c r="J3883">
        <v>3</v>
      </c>
      <c r="K3883">
        <v>5973.11</v>
      </c>
      <c r="L3883">
        <v>0</v>
      </c>
      <c r="M3883">
        <v>11448.4</v>
      </c>
      <c r="N3883" t="s">
        <v>70</v>
      </c>
      <c r="O3883" t="s">
        <v>35</v>
      </c>
      <c r="P3883" t="s">
        <v>44</v>
      </c>
      <c r="Q3883">
        <f>Sales_Data[[#This Row],[Quantity]]*Sales_Data[[#This Row],[Unit_Price]]</f>
        <v>17919.329999999998</v>
      </c>
      <c r="R3883">
        <f>Sales_Data[[#This Row],[Gross_Sales]]*Sales_Data[[#This Row],[Discount]]</f>
        <v>0</v>
      </c>
      <c r="S3883">
        <f>Sales_Data[[#This Row],[Gross_Sales]]-Sales_Data[[#This Row],[Discount_Amount]]</f>
        <v>17919.329999999998</v>
      </c>
      <c r="T3883">
        <f>Sales_Data[[#This Row],[Net Sales]]-Sales_Data[[#This Row],[Cost]]</f>
        <v>6470.9299999999985</v>
      </c>
      <c r="U3883" s="2">
        <f>Sales_Data[[#This Row],[Profit]]/Sales_Data[[#This Row],[Net Sales]]</f>
        <v>0.36111450595530076</v>
      </c>
      <c r="V3883">
        <f>YEAR(Sales_Data[[#This Row],[Order_Date]])</f>
        <v>2025</v>
      </c>
      <c r="W3883" t="str">
        <f>TEXT(Sales_Data[[#This Row],[Order_Date]],"mmm")</f>
        <v>Mar</v>
      </c>
      <c r="X3883">
        <f>MONTH(Sales_Data[[#This Row],[Order_Date]])</f>
        <v>3</v>
      </c>
      <c r="Y3883" t="str">
        <f>"Q"&amp;ROUNDUP(MONTH(Sales_Data[[#This Row],[Order_Date]])/3,0)</f>
        <v>Q1</v>
      </c>
    </row>
    <row r="3884" spans="1:25" x14ac:dyDescent="0.3">
      <c r="A3884" t="s">
        <v>5570</v>
      </c>
      <c r="B3884" s="1">
        <v>45856</v>
      </c>
      <c r="C3884" t="s">
        <v>2776</v>
      </c>
      <c r="D3884" t="s">
        <v>433</v>
      </c>
      <c r="E3884" t="s">
        <v>39</v>
      </c>
      <c r="F3884" t="s">
        <v>96</v>
      </c>
      <c r="G3884" t="s">
        <v>67</v>
      </c>
      <c r="H3884" t="s">
        <v>121</v>
      </c>
      <c r="I3884" t="s">
        <v>122</v>
      </c>
      <c r="J3884">
        <v>2</v>
      </c>
      <c r="K3884">
        <v>880.58</v>
      </c>
      <c r="L3884">
        <v>0.1</v>
      </c>
      <c r="M3884">
        <v>1350.17</v>
      </c>
      <c r="N3884" t="s">
        <v>52</v>
      </c>
      <c r="O3884" t="s">
        <v>25</v>
      </c>
      <c r="P3884" t="s">
        <v>26</v>
      </c>
      <c r="Q3884">
        <f>Sales_Data[[#This Row],[Quantity]]*Sales_Data[[#This Row],[Unit_Price]]</f>
        <v>1761.16</v>
      </c>
      <c r="R3884">
        <f>Sales_Data[[#This Row],[Gross_Sales]]*Sales_Data[[#This Row],[Discount]]</f>
        <v>176.11600000000001</v>
      </c>
      <c r="S3884">
        <f>Sales_Data[[#This Row],[Gross_Sales]]-Sales_Data[[#This Row],[Discount_Amount]]</f>
        <v>1585.0440000000001</v>
      </c>
      <c r="T3884">
        <f>Sales_Data[[#This Row],[Net Sales]]-Sales_Data[[#This Row],[Cost]]</f>
        <v>234.87400000000002</v>
      </c>
      <c r="U3884" s="2">
        <f>Sales_Data[[#This Row],[Profit]]/Sales_Data[[#This Row],[Net Sales]]</f>
        <v>0.14818137540661333</v>
      </c>
      <c r="V3884">
        <f>YEAR(Sales_Data[[#This Row],[Order_Date]])</f>
        <v>2025</v>
      </c>
      <c r="W3884" t="str">
        <f>TEXT(Sales_Data[[#This Row],[Order_Date]],"mmm")</f>
        <v>Jul</v>
      </c>
      <c r="X3884">
        <f>MONTH(Sales_Data[[#This Row],[Order_Date]])</f>
        <v>7</v>
      </c>
      <c r="Y3884" t="str">
        <f>"Q"&amp;ROUNDUP(MONTH(Sales_Data[[#This Row],[Order_Date]])/3,0)</f>
        <v>Q3</v>
      </c>
    </row>
    <row r="3885" spans="1:25" x14ac:dyDescent="0.3">
      <c r="A3885" t="s">
        <v>5571</v>
      </c>
      <c r="B3885" s="1">
        <v>46019</v>
      </c>
      <c r="C3885" t="s">
        <v>1734</v>
      </c>
      <c r="D3885" t="s">
        <v>527</v>
      </c>
      <c r="E3885" t="s">
        <v>48</v>
      </c>
      <c r="F3885" t="s">
        <v>132</v>
      </c>
      <c r="G3885" t="s">
        <v>67</v>
      </c>
      <c r="H3885" t="s">
        <v>133</v>
      </c>
      <c r="I3885" t="s">
        <v>134</v>
      </c>
      <c r="J3885">
        <v>1</v>
      </c>
      <c r="K3885">
        <v>23617.01</v>
      </c>
      <c r="L3885">
        <v>0</v>
      </c>
      <c r="M3885">
        <v>16870.78</v>
      </c>
      <c r="N3885" t="s">
        <v>70</v>
      </c>
      <c r="O3885" t="s">
        <v>25</v>
      </c>
      <c r="P3885" t="s">
        <v>44</v>
      </c>
      <c r="Q3885">
        <f>Sales_Data[[#This Row],[Quantity]]*Sales_Data[[#This Row],[Unit_Price]]</f>
        <v>23617.01</v>
      </c>
      <c r="R3885">
        <f>Sales_Data[[#This Row],[Gross_Sales]]*Sales_Data[[#This Row],[Discount]]</f>
        <v>0</v>
      </c>
      <c r="S3885">
        <f>Sales_Data[[#This Row],[Gross_Sales]]-Sales_Data[[#This Row],[Discount_Amount]]</f>
        <v>23617.01</v>
      </c>
      <c r="T3885">
        <f>Sales_Data[[#This Row],[Net Sales]]-Sales_Data[[#This Row],[Cost]]</f>
        <v>6746.23</v>
      </c>
      <c r="U3885" s="2">
        <f>Sales_Data[[#This Row],[Profit]]/Sales_Data[[#This Row],[Net Sales]]</f>
        <v>0.28565131657225024</v>
      </c>
      <c r="V3885">
        <f>YEAR(Sales_Data[[#This Row],[Order_Date]])</f>
        <v>2025</v>
      </c>
      <c r="W3885" t="str">
        <f>TEXT(Sales_Data[[#This Row],[Order_Date]],"mmm")</f>
        <v>Dec</v>
      </c>
      <c r="X3885">
        <f>MONTH(Sales_Data[[#This Row],[Order_Date]])</f>
        <v>12</v>
      </c>
      <c r="Y3885" t="str">
        <f>"Q"&amp;ROUNDUP(MONTH(Sales_Data[[#This Row],[Order_Date]])/3,0)</f>
        <v>Q4</v>
      </c>
    </row>
    <row r="3886" spans="1:25" x14ac:dyDescent="0.3">
      <c r="A3886" t="s">
        <v>5572</v>
      </c>
      <c r="B3886" s="1">
        <v>45683</v>
      </c>
      <c r="C3886" t="s">
        <v>1275</v>
      </c>
      <c r="D3886" t="s">
        <v>504</v>
      </c>
      <c r="E3886" t="s">
        <v>48</v>
      </c>
      <c r="F3886" t="s">
        <v>49</v>
      </c>
      <c r="G3886" t="s">
        <v>21</v>
      </c>
      <c r="H3886" t="s">
        <v>22</v>
      </c>
      <c r="I3886" t="s">
        <v>23</v>
      </c>
      <c r="J3886">
        <v>5</v>
      </c>
      <c r="K3886">
        <v>48330.43</v>
      </c>
      <c r="L3886">
        <v>0.1</v>
      </c>
      <c r="M3886">
        <v>155137.43</v>
      </c>
      <c r="N3886" t="s">
        <v>70</v>
      </c>
      <c r="O3886" t="s">
        <v>35</v>
      </c>
      <c r="P3886" t="s">
        <v>71</v>
      </c>
      <c r="Q3886">
        <f>Sales_Data[[#This Row],[Quantity]]*Sales_Data[[#This Row],[Unit_Price]]</f>
        <v>241652.15</v>
      </c>
      <c r="R3886">
        <f>Sales_Data[[#This Row],[Gross_Sales]]*Sales_Data[[#This Row],[Discount]]</f>
        <v>24165.215</v>
      </c>
      <c r="S3886">
        <f>Sales_Data[[#This Row],[Gross_Sales]]-Sales_Data[[#This Row],[Discount_Amount]]</f>
        <v>217486.935</v>
      </c>
      <c r="T3886">
        <f>Sales_Data[[#This Row],[Net Sales]]-Sales_Data[[#This Row],[Cost]]</f>
        <v>62349.505000000005</v>
      </c>
      <c r="U3886" s="2">
        <f>Sales_Data[[#This Row],[Profit]]/Sales_Data[[#This Row],[Net Sales]]</f>
        <v>0.28668161147243171</v>
      </c>
      <c r="V3886">
        <f>YEAR(Sales_Data[[#This Row],[Order_Date]])</f>
        <v>2025</v>
      </c>
      <c r="W3886" t="str">
        <f>TEXT(Sales_Data[[#This Row],[Order_Date]],"mmm")</f>
        <v>Jan</v>
      </c>
      <c r="X3886">
        <f>MONTH(Sales_Data[[#This Row],[Order_Date]])</f>
        <v>1</v>
      </c>
      <c r="Y3886" t="str">
        <f>"Q"&amp;ROUNDUP(MONTH(Sales_Data[[#This Row],[Order_Date]])/3,0)</f>
        <v>Q1</v>
      </c>
    </row>
    <row r="3887" spans="1:25" x14ac:dyDescent="0.3">
      <c r="A3887" t="s">
        <v>5573</v>
      </c>
      <c r="B3887" s="1">
        <v>45682</v>
      </c>
      <c r="C3887" t="s">
        <v>5574</v>
      </c>
      <c r="D3887" t="s">
        <v>255</v>
      </c>
      <c r="E3887" t="s">
        <v>48</v>
      </c>
      <c r="F3887" t="s">
        <v>164</v>
      </c>
      <c r="G3887" t="s">
        <v>67</v>
      </c>
      <c r="H3887" t="s">
        <v>121</v>
      </c>
      <c r="I3887" t="s">
        <v>122</v>
      </c>
      <c r="J3887">
        <v>2</v>
      </c>
      <c r="K3887">
        <v>43096.25</v>
      </c>
      <c r="L3887">
        <v>0</v>
      </c>
      <c r="M3887">
        <v>58141.7</v>
      </c>
      <c r="N3887" t="s">
        <v>24</v>
      </c>
      <c r="O3887" t="s">
        <v>35</v>
      </c>
      <c r="P3887" t="s">
        <v>26</v>
      </c>
      <c r="Q3887">
        <f>Sales_Data[[#This Row],[Quantity]]*Sales_Data[[#This Row],[Unit_Price]]</f>
        <v>86192.5</v>
      </c>
      <c r="R3887">
        <f>Sales_Data[[#This Row],[Gross_Sales]]*Sales_Data[[#This Row],[Discount]]</f>
        <v>0</v>
      </c>
      <c r="S3887">
        <f>Sales_Data[[#This Row],[Gross_Sales]]-Sales_Data[[#This Row],[Discount_Amount]]</f>
        <v>86192.5</v>
      </c>
      <c r="T3887">
        <f>Sales_Data[[#This Row],[Net Sales]]-Sales_Data[[#This Row],[Cost]]</f>
        <v>28050.800000000003</v>
      </c>
      <c r="U3887" s="2">
        <f>Sales_Data[[#This Row],[Profit]]/Sales_Data[[#This Row],[Net Sales]]</f>
        <v>0.3254436290860574</v>
      </c>
      <c r="V3887">
        <f>YEAR(Sales_Data[[#This Row],[Order_Date]])</f>
        <v>2025</v>
      </c>
      <c r="W3887" t="str">
        <f>TEXT(Sales_Data[[#This Row],[Order_Date]],"mmm")</f>
        <v>Jan</v>
      </c>
      <c r="X3887">
        <f>MONTH(Sales_Data[[#This Row],[Order_Date]])</f>
        <v>1</v>
      </c>
      <c r="Y3887" t="str">
        <f>"Q"&amp;ROUNDUP(MONTH(Sales_Data[[#This Row],[Order_Date]])/3,0)</f>
        <v>Q1</v>
      </c>
    </row>
    <row r="3888" spans="1:25" x14ac:dyDescent="0.3">
      <c r="A3888" t="s">
        <v>5575</v>
      </c>
      <c r="B3888" s="1">
        <v>45958</v>
      </c>
      <c r="C3888" t="s">
        <v>421</v>
      </c>
      <c r="D3888" t="s">
        <v>290</v>
      </c>
      <c r="E3888" t="s">
        <v>48</v>
      </c>
      <c r="F3888" t="s">
        <v>49</v>
      </c>
      <c r="G3888" t="s">
        <v>67</v>
      </c>
      <c r="H3888" t="s">
        <v>121</v>
      </c>
      <c r="I3888" t="s">
        <v>122</v>
      </c>
      <c r="J3888">
        <v>3</v>
      </c>
      <c r="K3888">
        <v>13834.44</v>
      </c>
      <c r="L3888">
        <v>0</v>
      </c>
      <c r="M3888">
        <v>30932.44</v>
      </c>
      <c r="N3888" t="s">
        <v>24</v>
      </c>
      <c r="O3888" t="s">
        <v>35</v>
      </c>
      <c r="P3888" t="s">
        <v>44</v>
      </c>
      <c r="Q3888">
        <f>Sales_Data[[#This Row],[Quantity]]*Sales_Data[[#This Row],[Unit_Price]]</f>
        <v>41503.32</v>
      </c>
      <c r="R3888">
        <f>Sales_Data[[#This Row],[Gross_Sales]]*Sales_Data[[#This Row],[Discount]]</f>
        <v>0</v>
      </c>
      <c r="S3888">
        <f>Sales_Data[[#This Row],[Gross_Sales]]-Sales_Data[[#This Row],[Discount_Amount]]</f>
        <v>41503.32</v>
      </c>
      <c r="T3888">
        <f>Sales_Data[[#This Row],[Net Sales]]-Sales_Data[[#This Row],[Cost]]</f>
        <v>10570.880000000001</v>
      </c>
      <c r="U3888" s="2">
        <f>Sales_Data[[#This Row],[Profit]]/Sales_Data[[#This Row],[Net Sales]]</f>
        <v>0.25469962403007762</v>
      </c>
      <c r="V3888">
        <f>YEAR(Sales_Data[[#This Row],[Order_Date]])</f>
        <v>2025</v>
      </c>
      <c r="W3888" t="str">
        <f>TEXT(Sales_Data[[#This Row],[Order_Date]],"mmm")</f>
        <v>Oct</v>
      </c>
      <c r="X3888">
        <f>MONTH(Sales_Data[[#This Row],[Order_Date]])</f>
        <v>10</v>
      </c>
      <c r="Y3888" t="str">
        <f>"Q"&amp;ROUNDUP(MONTH(Sales_Data[[#This Row],[Order_Date]])/3,0)</f>
        <v>Q4</v>
      </c>
    </row>
    <row r="3889" spans="1:25" x14ac:dyDescent="0.3">
      <c r="A3889" t="s">
        <v>5576</v>
      </c>
      <c r="B3889" s="1">
        <v>45996</v>
      </c>
      <c r="C3889" t="s">
        <v>5577</v>
      </c>
      <c r="D3889" t="s">
        <v>397</v>
      </c>
      <c r="E3889" t="s">
        <v>30</v>
      </c>
      <c r="F3889" t="s">
        <v>156</v>
      </c>
      <c r="G3889" t="s">
        <v>41</v>
      </c>
      <c r="H3889" t="s">
        <v>42</v>
      </c>
      <c r="I3889" t="s">
        <v>43</v>
      </c>
      <c r="J3889">
        <v>2</v>
      </c>
      <c r="K3889">
        <v>1941.96</v>
      </c>
      <c r="L3889">
        <v>0.1</v>
      </c>
      <c r="M3889">
        <v>2923.54</v>
      </c>
      <c r="N3889" t="s">
        <v>70</v>
      </c>
      <c r="O3889" t="s">
        <v>35</v>
      </c>
      <c r="P3889" t="s">
        <v>44</v>
      </c>
      <c r="Q3889">
        <f>Sales_Data[[#This Row],[Quantity]]*Sales_Data[[#This Row],[Unit_Price]]</f>
        <v>3883.92</v>
      </c>
      <c r="R3889">
        <f>Sales_Data[[#This Row],[Gross_Sales]]*Sales_Data[[#This Row],[Discount]]</f>
        <v>388.39200000000005</v>
      </c>
      <c r="S3889">
        <f>Sales_Data[[#This Row],[Gross_Sales]]-Sales_Data[[#This Row],[Discount_Amount]]</f>
        <v>3495.5280000000002</v>
      </c>
      <c r="T3889">
        <f>Sales_Data[[#This Row],[Net Sales]]-Sales_Data[[#This Row],[Cost]]</f>
        <v>571.98800000000028</v>
      </c>
      <c r="U3889" s="2">
        <f>Sales_Data[[#This Row],[Profit]]/Sales_Data[[#This Row],[Net Sales]]</f>
        <v>0.16363422063848443</v>
      </c>
      <c r="V3889">
        <f>YEAR(Sales_Data[[#This Row],[Order_Date]])</f>
        <v>2025</v>
      </c>
      <c r="W3889" t="str">
        <f>TEXT(Sales_Data[[#This Row],[Order_Date]],"mmm")</f>
        <v>Dec</v>
      </c>
      <c r="X3889">
        <f>MONTH(Sales_Data[[#This Row],[Order_Date]])</f>
        <v>12</v>
      </c>
      <c r="Y3889" t="str">
        <f>"Q"&amp;ROUNDUP(MONTH(Sales_Data[[#This Row],[Order_Date]])/3,0)</f>
        <v>Q4</v>
      </c>
    </row>
    <row r="3890" spans="1:25" x14ac:dyDescent="0.3">
      <c r="A3890" t="s">
        <v>5578</v>
      </c>
      <c r="B3890" s="1">
        <v>45924</v>
      </c>
      <c r="C3890" t="s">
        <v>501</v>
      </c>
      <c r="D3890" t="s">
        <v>74</v>
      </c>
      <c r="E3890" t="s">
        <v>48</v>
      </c>
      <c r="F3890" t="s">
        <v>49</v>
      </c>
      <c r="G3890" t="s">
        <v>67</v>
      </c>
      <c r="H3890" t="s">
        <v>68</v>
      </c>
      <c r="I3890" t="s">
        <v>69</v>
      </c>
      <c r="J3890">
        <v>5</v>
      </c>
      <c r="K3890">
        <v>18228.66</v>
      </c>
      <c r="L3890">
        <v>0</v>
      </c>
      <c r="M3890">
        <v>70413.119999999995</v>
      </c>
      <c r="N3890" t="s">
        <v>70</v>
      </c>
      <c r="O3890" t="s">
        <v>25</v>
      </c>
      <c r="P3890" t="s">
        <v>26</v>
      </c>
      <c r="Q3890">
        <f>Sales_Data[[#This Row],[Quantity]]*Sales_Data[[#This Row],[Unit_Price]]</f>
        <v>91143.3</v>
      </c>
      <c r="R3890">
        <f>Sales_Data[[#This Row],[Gross_Sales]]*Sales_Data[[#This Row],[Discount]]</f>
        <v>0</v>
      </c>
      <c r="S3890">
        <f>Sales_Data[[#This Row],[Gross_Sales]]-Sales_Data[[#This Row],[Discount_Amount]]</f>
        <v>91143.3</v>
      </c>
      <c r="T3890">
        <f>Sales_Data[[#This Row],[Net Sales]]-Sales_Data[[#This Row],[Cost]]</f>
        <v>20730.180000000008</v>
      </c>
      <c r="U3890" s="2">
        <f>Sales_Data[[#This Row],[Profit]]/Sales_Data[[#This Row],[Net Sales]]</f>
        <v>0.22744601084226715</v>
      </c>
      <c r="V3890">
        <f>YEAR(Sales_Data[[#This Row],[Order_Date]])</f>
        <v>2025</v>
      </c>
      <c r="W3890" t="str">
        <f>TEXT(Sales_Data[[#This Row],[Order_Date]],"mmm")</f>
        <v>Sep</v>
      </c>
      <c r="X3890">
        <f>MONTH(Sales_Data[[#This Row],[Order_Date]])</f>
        <v>9</v>
      </c>
      <c r="Y3890" t="str">
        <f>"Q"&amp;ROUNDUP(MONTH(Sales_Data[[#This Row],[Order_Date]])/3,0)</f>
        <v>Q3</v>
      </c>
    </row>
    <row r="3891" spans="1:25" x14ac:dyDescent="0.3">
      <c r="A3891" t="s">
        <v>5579</v>
      </c>
      <c r="B3891" s="1">
        <v>45838</v>
      </c>
      <c r="C3891" t="s">
        <v>5294</v>
      </c>
      <c r="D3891" t="s">
        <v>765</v>
      </c>
      <c r="E3891" t="s">
        <v>48</v>
      </c>
      <c r="F3891" t="s">
        <v>126</v>
      </c>
      <c r="G3891" t="s">
        <v>41</v>
      </c>
      <c r="H3891" t="s">
        <v>171</v>
      </c>
      <c r="I3891" t="s">
        <v>191</v>
      </c>
      <c r="J3891">
        <v>3</v>
      </c>
      <c r="K3891">
        <v>40449.01</v>
      </c>
      <c r="L3891">
        <v>0.05</v>
      </c>
      <c r="M3891">
        <v>95756.1</v>
      </c>
      <c r="N3891" t="s">
        <v>109</v>
      </c>
      <c r="O3891" t="s">
        <v>35</v>
      </c>
      <c r="P3891" t="s">
        <v>71</v>
      </c>
      <c r="Q3891">
        <f>Sales_Data[[#This Row],[Quantity]]*Sales_Data[[#This Row],[Unit_Price]]</f>
        <v>121347.03</v>
      </c>
      <c r="R3891">
        <f>Sales_Data[[#This Row],[Gross_Sales]]*Sales_Data[[#This Row],[Discount]]</f>
        <v>6067.3515000000007</v>
      </c>
      <c r="S3891">
        <f>Sales_Data[[#This Row],[Gross_Sales]]-Sales_Data[[#This Row],[Discount_Amount]]</f>
        <v>115279.67849999999</v>
      </c>
      <c r="T3891">
        <f>Sales_Data[[#This Row],[Net Sales]]-Sales_Data[[#This Row],[Cost]]</f>
        <v>19523.578499999989</v>
      </c>
      <c r="U3891" s="2">
        <f>Sales_Data[[#This Row],[Profit]]/Sales_Data[[#This Row],[Net Sales]]</f>
        <v>0.16935837047810634</v>
      </c>
      <c r="V3891">
        <f>YEAR(Sales_Data[[#This Row],[Order_Date]])</f>
        <v>2025</v>
      </c>
      <c r="W3891" t="str">
        <f>TEXT(Sales_Data[[#This Row],[Order_Date]],"mmm")</f>
        <v>Jun</v>
      </c>
      <c r="X3891">
        <f>MONTH(Sales_Data[[#This Row],[Order_Date]])</f>
        <v>6</v>
      </c>
      <c r="Y3891" t="str">
        <f>"Q"&amp;ROUNDUP(MONTH(Sales_Data[[#This Row],[Order_Date]])/3,0)</f>
        <v>Q2</v>
      </c>
    </row>
    <row r="3892" spans="1:25" x14ac:dyDescent="0.3">
      <c r="A3892" t="s">
        <v>5580</v>
      </c>
      <c r="B3892" s="1">
        <v>46017</v>
      </c>
      <c r="C3892" t="s">
        <v>1519</v>
      </c>
      <c r="D3892" t="s">
        <v>433</v>
      </c>
      <c r="E3892" t="s">
        <v>19</v>
      </c>
      <c r="F3892" t="s">
        <v>57</v>
      </c>
      <c r="G3892" t="s">
        <v>67</v>
      </c>
      <c r="H3892" t="s">
        <v>133</v>
      </c>
      <c r="I3892" t="s">
        <v>138</v>
      </c>
      <c r="J3892">
        <v>2</v>
      </c>
      <c r="K3892">
        <v>6661.03</v>
      </c>
      <c r="L3892">
        <v>0.2</v>
      </c>
      <c r="M3892">
        <v>9292.24</v>
      </c>
      <c r="N3892" t="s">
        <v>109</v>
      </c>
      <c r="O3892" t="s">
        <v>35</v>
      </c>
      <c r="P3892" t="s">
        <v>71</v>
      </c>
      <c r="Q3892">
        <f>Sales_Data[[#This Row],[Quantity]]*Sales_Data[[#This Row],[Unit_Price]]</f>
        <v>13322.06</v>
      </c>
      <c r="R3892">
        <f>Sales_Data[[#This Row],[Gross_Sales]]*Sales_Data[[#This Row],[Discount]]</f>
        <v>2664.4120000000003</v>
      </c>
      <c r="S3892">
        <f>Sales_Data[[#This Row],[Gross_Sales]]-Sales_Data[[#This Row],[Discount_Amount]]</f>
        <v>10657.647999999999</v>
      </c>
      <c r="T3892">
        <f>Sales_Data[[#This Row],[Net Sales]]-Sales_Data[[#This Row],[Cost]]</f>
        <v>1365.4079999999994</v>
      </c>
      <c r="U3892" s="2">
        <f>Sales_Data[[#This Row],[Profit]]/Sales_Data[[#This Row],[Net Sales]]</f>
        <v>0.12811532150433186</v>
      </c>
      <c r="V3892">
        <f>YEAR(Sales_Data[[#This Row],[Order_Date]])</f>
        <v>2025</v>
      </c>
      <c r="W3892" t="str">
        <f>TEXT(Sales_Data[[#This Row],[Order_Date]],"mmm")</f>
        <v>Dec</v>
      </c>
      <c r="X3892">
        <f>MONTH(Sales_Data[[#This Row],[Order_Date]])</f>
        <v>12</v>
      </c>
      <c r="Y3892" t="str">
        <f>"Q"&amp;ROUNDUP(MONTH(Sales_Data[[#This Row],[Order_Date]])/3,0)</f>
        <v>Q4</v>
      </c>
    </row>
    <row r="3893" spans="1:25" x14ac:dyDescent="0.3">
      <c r="A3893" t="s">
        <v>5581</v>
      </c>
      <c r="B3893" s="1">
        <v>45725</v>
      </c>
      <c r="C3893" t="s">
        <v>321</v>
      </c>
      <c r="D3893" t="s">
        <v>393</v>
      </c>
      <c r="E3893" t="s">
        <v>19</v>
      </c>
      <c r="F3893" t="s">
        <v>66</v>
      </c>
      <c r="G3893" t="s">
        <v>75</v>
      </c>
      <c r="H3893" t="s">
        <v>76</v>
      </c>
      <c r="I3893" t="s">
        <v>77</v>
      </c>
      <c r="J3893">
        <v>1</v>
      </c>
      <c r="K3893">
        <v>6046.64</v>
      </c>
      <c r="L3893">
        <v>0.2</v>
      </c>
      <c r="M3893">
        <v>3785.54</v>
      </c>
      <c r="N3893" t="s">
        <v>24</v>
      </c>
      <c r="O3893" t="s">
        <v>53</v>
      </c>
      <c r="P3893" t="s">
        <v>44</v>
      </c>
      <c r="Q3893">
        <f>Sales_Data[[#This Row],[Quantity]]*Sales_Data[[#This Row],[Unit_Price]]</f>
        <v>6046.64</v>
      </c>
      <c r="R3893">
        <f>Sales_Data[[#This Row],[Gross_Sales]]*Sales_Data[[#This Row],[Discount]]</f>
        <v>1209.3280000000002</v>
      </c>
      <c r="S3893">
        <f>Sales_Data[[#This Row],[Gross_Sales]]-Sales_Data[[#This Row],[Discount_Amount]]</f>
        <v>4837.3119999999999</v>
      </c>
      <c r="T3893">
        <f>Sales_Data[[#This Row],[Net Sales]]-Sales_Data[[#This Row],[Cost]]</f>
        <v>1051.7719999999999</v>
      </c>
      <c r="U3893" s="2">
        <f>Sales_Data[[#This Row],[Profit]]/Sales_Data[[#This Row],[Net Sales]]</f>
        <v>0.21742901843007023</v>
      </c>
      <c r="V3893">
        <f>YEAR(Sales_Data[[#This Row],[Order_Date]])</f>
        <v>2025</v>
      </c>
      <c r="W3893" t="str">
        <f>TEXT(Sales_Data[[#This Row],[Order_Date]],"mmm")</f>
        <v>Mar</v>
      </c>
      <c r="X3893">
        <f>MONTH(Sales_Data[[#This Row],[Order_Date]])</f>
        <v>3</v>
      </c>
      <c r="Y3893" t="str">
        <f>"Q"&amp;ROUNDUP(MONTH(Sales_Data[[#This Row],[Order_Date]])/3,0)</f>
        <v>Q1</v>
      </c>
    </row>
    <row r="3894" spans="1:25" x14ac:dyDescent="0.3">
      <c r="A3894" t="s">
        <v>5582</v>
      </c>
      <c r="B3894" s="1">
        <v>46008</v>
      </c>
      <c r="C3894" t="s">
        <v>887</v>
      </c>
      <c r="D3894" t="s">
        <v>381</v>
      </c>
      <c r="E3894" t="s">
        <v>19</v>
      </c>
      <c r="F3894" t="s">
        <v>66</v>
      </c>
      <c r="G3894" t="s">
        <v>75</v>
      </c>
      <c r="H3894" t="s">
        <v>256</v>
      </c>
      <c r="I3894" t="s">
        <v>257</v>
      </c>
      <c r="J3894">
        <v>2</v>
      </c>
      <c r="K3894">
        <v>4287.6400000000003</v>
      </c>
      <c r="L3894">
        <v>0</v>
      </c>
      <c r="M3894">
        <v>5692.7</v>
      </c>
      <c r="N3894" t="s">
        <v>109</v>
      </c>
      <c r="O3894" t="s">
        <v>35</v>
      </c>
      <c r="P3894" t="s">
        <v>71</v>
      </c>
      <c r="Q3894">
        <f>Sales_Data[[#This Row],[Quantity]]*Sales_Data[[#This Row],[Unit_Price]]</f>
        <v>8575.2800000000007</v>
      </c>
      <c r="R3894">
        <f>Sales_Data[[#This Row],[Gross_Sales]]*Sales_Data[[#This Row],[Discount]]</f>
        <v>0</v>
      </c>
      <c r="S3894">
        <f>Sales_Data[[#This Row],[Gross_Sales]]-Sales_Data[[#This Row],[Discount_Amount]]</f>
        <v>8575.2800000000007</v>
      </c>
      <c r="T3894">
        <f>Sales_Data[[#This Row],[Net Sales]]-Sales_Data[[#This Row],[Cost]]</f>
        <v>2882.5800000000008</v>
      </c>
      <c r="U3894" s="2">
        <f>Sales_Data[[#This Row],[Profit]]/Sales_Data[[#This Row],[Net Sales]]</f>
        <v>0.33614995661949237</v>
      </c>
      <c r="V3894">
        <f>YEAR(Sales_Data[[#This Row],[Order_Date]])</f>
        <v>2025</v>
      </c>
      <c r="W3894" t="str">
        <f>TEXT(Sales_Data[[#This Row],[Order_Date]],"mmm")</f>
        <v>Dec</v>
      </c>
      <c r="X3894">
        <f>MONTH(Sales_Data[[#This Row],[Order_Date]])</f>
        <v>12</v>
      </c>
      <c r="Y3894" t="str">
        <f>"Q"&amp;ROUNDUP(MONTH(Sales_Data[[#This Row],[Order_Date]])/3,0)</f>
        <v>Q4</v>
      </c>
    </row>
    <row r="3895" spans="1:25" x14ac:dyDescent="0.3">
      <c r="A3895" t="s">
        <v>5583</v>
      </c>
      <c r="B3895" s="1">
        <v>45978</v>
      </c>
      <c r="C3895" t="s">
        <v>3097</v>
      </c>
      <c r="D3895" t="s">
        <v>47</v>
      </c>
      <c r="E3895" t="s">
        <v>30</v>
      </c>
      <c r="F3895" t="s">
        <v>31</v>
      </c>
      <c r="G3895" t="s">
        <v>41</v>
      </c>
      <c r="H3895" t="s">
        <v>171</v>
      </c>
      <c r="I3895" t="s">
        <v>172</v>
      </c>
      <c r="J3895">
        <v>2</v>
      </c>
      <c r="K3895">
        <v>2192.88</v>
      </c>
      <c r="L3895">
        <v>0.1</v>
      </c>
      <c r="M3895">
        <v>2757.96</v>
      </c>
      <c r="N3895" t="s">
        <v>70</v>
      </c>
      <c r="O3895" t="s">
        <v>35</v>
      </c>
      <c r="P3895" t="s">
        <v>71</v>
      </c>
      <c r="Q3895">
        <f>Sales_Data[[#This Row],[Quantity]]*Sales_Data[[#This Row],[Unit_Price]]</f>
        <v>4385.76</v>
      </c>
      <c r="R3895">
        <f>Sales_Data[[#This Row],[Gross_Sales]]*Sales_Data[[#This Row],[Discount]]</f>
        <v>438.57600000000002</v>
      </c>
      <c r="S3895">
        <f>Sales_Data[[#This Row],[Gross_Sales]]-Sales_Data[[#This Row],[Discount_Amount]]</f>
        <v>3947.1840000000002</v>
      </c>
      <c r="T3895">
        <f>Sales_Data[[#This Row],[Net Sales]]-Sales_Data[[#This Row],[Cost]]</f>
        <v>1189.2240000000002</v>
      </c>
      <c r="U3895" s="2">
        <f>Sales_Data[[#This Row],[Profit]]/Sales_Data[[#This Row],[Net Sales]]</f>
        <v>0.30128415599576813</v>
      </c>
      <c r="V3895">
        <f>YEAR(Sales_Data[[#This Row],[Order_Date]])</f>
        <v>2025</v>
      </c>
      <c r="W3895" t="str">
        <f>TEXT(Sales_Data[[#This Row],[Order_Date]],"mmm")</f>
        <v>Nov</v>
      </c>
      <c r="X3895">
        <f>MONTH(Sales_Data[[#This Row],[Order_Date]])</f>
        <v>11</v>
      </c>
      <c r="Y3895" t="str">
        <f>"Q"&amp;ROUNDUP(MONTH(Sales_Data[[#This Row],[Order_Date]])/3,0)</f>
        <v>Q4</v>
      </c>
    </row>
    <row r="3896" spans="1:25" x14ac:dyDescent="0.3">
      <c r="A3896" t="s">
        <v>5584</v>
      </c>
      <c r="B3896" s="1">
        <v>45706</v>
      </c>
      <c r="C3896" t="s">
        <v>3325</v>
      </c>
      <c r="D3896" t="s">
        <v>74</v>
      </c>
      <c r="E3896" t="s">
        <v>48</v>
      </c>
      <c r="F3896" t="s">
        <v>164</v>
      </c>
      <c r="G3896" t="s">
        <v>21</v>
      </c>
      <c r="H3896" t="s">
        <v>297</v>
      </c>
      <c r="I3896" t="s">
        <v>494</v>
      </c>
      <c r="J3896">
        <v>2</v>
      </c>
      <c r="K3896">
        <v>13914.41</v>
      </c>
      <c r="L3896">
        <v>0.1</v>
      </c>
      <c r="M3896">
        <v>19835.46</v>
      </c>
      <c r="N3896" t="s">
        <v>70</v>
      </c>
      <c r="O3896" t="s">
        <v>53</v>
      </c>
      <c r="P3896" t="s">
        <v>44</v>
      </c>
      <c r="Q3896">
        <f>Sales_Data[[#This Row],[Quantity]]*Sales_Data[[#This Row],[Unit_Price]]</f>
        <v>27828.82</v>
      </c>
      <c r="R3896">
        <f>Sales_Data[[#This Row],[Gross_Sales]]*Sales_Data[[#This Row],[Discount]]</f>
        <v>2782.8820000000001</v>
      </c>
      <c r="S3896">
        <f>Sales_Data[[#This Row],[Gross_Sales]]-Sales_Data[[#This Row],[Discount_Amount]]</f>
        <v>25045.937999999998</v>
      </c>
      <c r="T3896">
        <f>Sales_Data[[#This Row],[Net Sales]]-Sales_Data[[#This Row],[Cost]]</f>
        <v>5210.4779999999992</v>
      </c>
      <c r="U3896" s="2">
        <f>Sales_Data[[#This Row],[Profit]]/Sales_Data[[#This Row],[Net Sales]]</f>
        <v>0.20803684813082263</v>
      </c>
      <c r="V3896">
        <f>YEAR(Sales_Data[[#This Row],[Order_Date]])</f>
        <v>2025</v>
      </c>
      <c r="W3896" t="str">
        <f>TEXT(Sales_Data[[#This Row],[Order_Date]],"mmm")</f>
        <v>Feb</v>
      </c>
      <c r="X3896">
        <f>MONTH(Sales_Data[[#This Row],[Order_Date]])</f>
        <v>2</v>
      </c>
      <c r="Y3896" t="str">
        <f>"Q"&amp;ROUNDUP(MONTH(Sales_Data[[#This Row],[Order_Date]])/3,0)</f>
        <v>Q1</v>
      </c>
    </row>
    <row r="3897" spans="1:25" x14ac:dyDescent="0.3">
      <c r="A3897" t="s">
        <v>5585</v>
      </c>
      <c r="B3897" s="1">
        <v>45832</v>
      </c>
      <c r="C3897" t="s">
        <v>2010</v>
      </c>
      <c r="D3897" t="s">
        <v>221</v>
      </c>
      <c r="E3897" t="s">
        <v>39</v>
      </c>
      <c r="F3897" t="s">
        <v>107</v>
      </c>
      <c r="G3897" t="s">
        <v>67</v>
      </c>
      <c r="H3897" t="s">
        <v>68</v>
      </c>
      <c r="I3897" t="s">
        <v>97</v>
      </c>
      <c r="J3897">
        <v>1</v>
      </c>
      <c r="K3897">
        <v>6752.96</v>
      </c>
      <c r="L3897">
        <v>0.05</v>
      </c>
      <c r="M3897">
        <v>5281.88</v>
      </c>
      <c r="N3897" t="s">
        <v>52</v>
      </c>
      <c r="O3897" t="s">
        <v>35</v>
      </c>
      <c r="P3897" t="s">
        <v>26</v>
      </c>
      <c r="Q3897">
        <f>Sales_Data[[#This Row],[Quantity]]*Sales_Data[[#This Row],[Unit_Price]]</f>
        <v>6752.96</v>
      </c>
      <c r="R3897">
        <f>Sales_Data[[#This Row],[Gross_Sales]]*Sales_Data[[#This Row],[Discount]]</f>
        <v>337.64800000000002</v>
      </c>
      <c r="S3897">
        <f>Sales_Data[[#This Row],[Gross_Sales]]-Sales_Data[[#This Row],[Discount_Amount]]</f>
        <v>6415.3119999999999</v>
      </c>
      <c r="T3897">
        <f>Sales_Data[[#This Row],[Net Sales]]-Sales_Data[[#This Row],[Cost]]</f>
        <v>1133.4319999999998</v>
      </c>
      <c r="U3897" s="2">
        <f>Sales_Data[[#This Row],[Profit]]/Sales_Data[[#This Row],[Net Sales]]</f>
        <v>0.17667605254428775</v>
      </c>
      <c r="V3897">
        <f>YEAR(Sales_Data[[#This Row],[Order_Date]])</f>
        <v>2025</v>
      </c>
      <c r="W3897" t="str">
        <f>TEXT(Sales_Data[[#This Row],[Order_Date]],"mmm")</f>
        <v>Jun</v>
      </c>
      <c r="X3897">
        <f>MONTH(Sales_Data[[#This Row],[Order_Date]])</f>
        <v>6</v>
      </c>
      <c r="Y3897" t="str">
        <f>"Q"&amp;ROUNDUP(MONTH(Sales_Data[[#This Row],[Order_Date]])/3,0)</f>
        <v>Q2</v>
      </c>
    </row>
    <row r="3898" spans="1:25" x14ac:dyDescent="0.3">
      <c r="A3898" t="s">
        <v>5586</v>
      </c>
      <c r="B3898" s="1">
        <v>45709</v>
      </c>
      <c r="C3898" t="s">
        <v>2191</v>
      </c>
      <c r="D3898" t="s">
        <v>141</v>
      </c>
      <c r="E3898" t="s">
        <v>19</v>
      </c>
      <c r="F3898" t="s">
        <v>66</v>
      </c>
      <c r="G3898" t="s">
        <v>67</v>
      </c>
      <c r="H3898" t="s">
        <v>121</v>
      </c>
      <c r="I3898" t="s">
        <v>142</v>
      </c>
      <c r="J3898">
        <v>1</v>
      </c>
      <c r="K3898">
        <v>3372.88</v>
      </c>
      <c r="L3898">
        <v>0.15</v>
      </c>
      <c r="M3898">
        <v>2265.42</v>
      </c>
      <c r="N3898" t="s">
        <v>109</v>
      </c>
      <c r="O3898" t="s">
        <v>35</v>
      </c>
      <c r="P3898" t="s">
        <v>71</v>
      </c>
      <c r="Q3898">
        <f>Sales_Data[[#This Row],[Quantity]]*Sales_Data[[#This Row],[Unit_Price]]</f>
        <v>3372.88</v>
      </c>
      <c r="R3898">
        <f>Sales_Data[[#This Row],[Gross_Sales]]*Sales_Data[[#This Row],[Discount]]</f>
        <v>505.93200000000002</v>
      </c>
      <c r="S3898">
        <f>Sales_Data[[#This Row],[Gross_Sales]]-Sales_Data[[#This Row],[Discount_Amount]]</f>
        <v>2866.9480000000003</v>
      </c>
      <c r="T3898">
        <f>Sales_Data[[#This Row],[Net Sales]]-Sales_Data[[#This Row],[Cost]]</f>
        <v>601.52800000000025</v>
      </c>
      <c r="U3898" s="2">
        <f>Sales_Data[[#This Row],[Profit]]/Sales_Data[[#This Row],[Net Sales]]</f>
        <v>0.20981475771447552</v>
      </c>
      <c r="V3898">
        <f>YEAR(Sales_Data[[#This Row],[Order_Date]])</f>
        <v>2025</v>
      </c>
      <c r="W3898" t="str">
        <f>TEXT(Sales_Data[[#This Row],[Order_Date]],"mmm")</f>
        <v>Feb</v>
      </c>
      <c r="X3898">
        <f>MONTH(Sales_Data[[#This Row],[Order_Date]])</f>
        <v>2</v>
      </c>
      <c r="Y3898" t="str">
        <f>"Q"&amp;ROUNDUP(MONTH(Sales_Data[[#This Row],[Order_Date]])/3,0)</f>
        <v>Q1</v>
      </c>
    </row>
    <row r="3899" spans="1:25" x14ac:dyDescent="0.3">
      <c r="A3899" t="s">
        <v>5587</v>
      </c>
      <c r="B3899" s="1">
        <v>45759</v>
      </c>
      <c r="C3899" t="s">
        <v>1994</v>
      </c>
      <c r="D3899" t="s">
        <v>100</v>
      </c>
      <c r="E3899" t="s">
        <v>19</v>
      </c>
      <c r="F3899" t="s">
        <v>20</v>
      </c>
      <c r="G3899" t="s">
        <v>75</v>
      </c>
      <c r="H3899" t="s">
        <v>76</v>
      </c>
      <c r="I3899" t="s">
        <v>77</v>
      </c>
      <c r="J3899">
        <v>2</v>
      </c>
      <c r="K3899">
        <v>16500.169999999998</v>
      </c>
      <c r="L3899">
        <v>0.1</v>
      </c>
      <c r="M3899">
        <v>22884.92</v>
      </c>
      <c r="N3899" t="s">
        <v>83</v>
      </c>
      <c r="O3899" t="s">
        <v>35</v>
      </c>
      <c r="P3899" t="s">
        <v>44</v>
      </c>
      <c r="Q3899">
        <f>Sales_Data[[#This Row],[Quantity]]*Sales_Data[[#This Row],[Unit_Price]]</f>
        <v>33000.339999999997</v>
      </c>
      <c r="R3899">
        <f>Sales_Data[[#This Row],[Gross_Sales]]*Sales_Data[[#This Row],[Discount]]</f>
        <v>3300.0339999999997</v>
      </c>
      <c r="S3899">
        <f>Sales_Data[[#This Row],[Gross_Sales]]-Sales_Data[[#This Row],[Discount_Amount]]</f>
        <v>29700.305999999997</v>
      </c>
      <c r="T3899">
        <f>Sales_Data[[#This Row],[Net Sales]]-Sales_Data[[#This Row],[Cost]]</f>
        <v>6815.3859999999986</v>
      </c>
      <c r="U3899" s="2">
        <f>Sales_Data[[#This Row],[Profit]]/Sales_Data[[#This Row],[Net Sales]]</f>
        <v>0.22947191183821472</v>
      </c>
      <c r="V3899">
        <f>YEAR(Sales_Data[[#This Row],[Order_Date]])</f>
        <v>2025</v>
      </c>
      <c r="W3899" t="str">
        <f>TEXT(Sales_Data[[#This Row],[Order_Date]],"mmm")</f>
        <v>Apr</v>
      </c>
      <c r="X3899">
        <f>MONTH(Sales_Data[[#This Row],[Order_Date]])</f>
        <v>4</v>
      </c>
      <c r="Y3899" t="str">
        <f>"Q"&amp;ROUNDUP(MONTH(Sales_Data[[#This Row],[Order_Date]])/3,0)</f>
        <v>Q2</v>
      </c>
    </row>
    <row r="3900" spans="1:25" x14ac:dyDescent="0.3">
      <c r="A3900" t="s">
        <v>5588</v>
      </c>
      <c r="B3900" s="1">
        <v>45873</v>
      </c>
      <c r="C3900" t="s">
        <v>2130</v>
      </c>
      <c r="D3900" t="s">
        <v>244</v>
      </c>
      <c r="E3900" t="s">
        <v>119</v>
      </c>
      <c r="F3900" t="s">
        <v>538</v>
      </c>
      <c r="G3900" t="s">
        <v>21</v>
      </c>
      <c r="H3900" t="s">
        <v>297</v>
      </c>
      <c r="I3900" t="s">
        <v>494</v>
      </c>
      <c r="J3900">
        <v>3</v>
      </c>
      <c r="K3900">
        <v>4142.0200000000004</v>
      </c>
      <c r="L3900">
        <v>0.1</v>
      </c>
      <c r="M3900">
        <v>9629.0499999999993</v>
      </c>
      <c r="N3900" t="s">
        <v>24</v>
      </c>
      <c r="O3900" t="s">
        <v>35</v>
      </c>
      <c r="P3900" t="s">
        <v>44</v>
      </c>
      <c r="Q3900">
        <f>Sales_Data[[#This Row],[Quantity]]*Sales_Data[[#This Row],[Unit_Price]]</f>
        <v>12426.060000000001</v>
      </c>
      <c r="R3900">
        <f>Sales_Data[[#This Row],[Gross_Sales]]*Sales_Data[[#This Row],[Discount]]</f>
        <v>1242.6060000000002</v>
      </c>
      <c r="S3900">
        <f>Sales_Data[[#This Row],[Gross_Sales]]-Sales_Data[[#This Row],[Discount_Amount]]</f>
        <v>11183.454000000002</v>
      </c>
      <c r="T3900">
        <f>Sales_Data[[#This Row],[Net Sales]]-Sales_Data[[#This Row],[Cost]]</f>
        <v>1554.4040000000023</v>
      </c>
      <c r="U3900" s="2">
        <f>Sales_Data[[#This Row],[Profit]]/Sales_Data[[#This Row],[Net Sales]]</f>
        <v>0.13899140641165084</v>
      </c>
      <c r="V3900">
        <f>YEAR(Sales_Data[[#This Row],[Order_Date]])</f>
        <v>2025</v>
      </c>
      <c r="W3900" t="str">
        <f>TEXT(Sales_Data[[#This Row],[Order_Date]],"mmm")</f>
        <v>Aug</v>
      </c>
      <c r="X3900">
        <f>MONTH(Sales_Data[[#This Row],[Order_Date]])</f>
        <v>8</v>
      </c>
      <c r="Y3900" t="str">
        <f>"Q"&amp;ROUNDUP(MONTH(Sales_Data[[#This Row],[Order_Date]])/3,0)</f>
        <v>Q3</v>
      </c>
    </row>
    <row r="3901" spans="1:25" x14ac:dyDescent="0.3">
      <c r="A3901" t="s">
        <v>5589</v>
      </c>
      <c r="B3901" s="1">
        <v>45845</v>
      </c>
      <c r="C3901" t="s">
        <v>1537</v>
      </c>
      <c r="D3901" t="s">
        <v>224</v>
      </c>
      <c r="E3901" t="s">
        <v>48</v>
      </c>
      <c r="F3901" t="s">
        <v>164</v>
      </c>
      <c r="G3901" t="s">
        <v>75</v>
      </c>
      <c r="H3901" t="s">
        <v>256</v>
      </c>
      <c r="I3901" t="s">
        <v>257</v>
      </c>
      <c r="J3901">
        <v>3</v>
      </c>
      <c r="K3901">
        <v>25494.49</v>
      </c>
      <c r="L3901">
        <v>0.05</v>
      </c>
      <c r="M3901">
        <v>54429.19</v>
      </c>
      <c r="N3901" t="s">
        <v>70</v>
      </c>
      <c r="O3901" t="s">
        <v>25</v>
      </c>
      <c r="P3901" t="s">
        <v>44</v>
      </c>
      <c r="Q3901">
        <f>Sales_Data[[#This Row],[Quantity]]*Sales_Data[[#This Row],[Unit_Price]]</f>
        <v>76483.47</v>
      </c>
      <c r="R3901">
        <f>Sales_Data[[#This Row],[Gross_Sales]]*Sales_Data[[#This Row],[Discount]]</f>
        <v>3824.1735000000003</v>
      </c>
      <c r="S3901">
        <f>Sales_Data[[#This Row],[Gross_Sales]]-Sales_Data[[#This Row],[Discount_Amount]]</f>
        <v>72659.296499999997</v>
      </c>
      <c r="T3901">
        <f>Sales_Data[[#This Row],[Net Sales]]-Sales_Data[[#This Row],[Cost]]</f>
        <v>18230.106499999994</v>
      </c>
      <c r="U3901" s="2">
        <f>Sales_Data[[#This Row],[Profit]]/Sales_Data[[#This Row],[Net Sales]]</f>
        <v>0.25089847243428781</v>
      </c>
      <c r="V3901">
        <f>YEAR(Sales_Data[[#This Row],[Order_Date]])</f>
        <v>2025</v>
      </c>
      <c r="W3901" t="str">
        <f>TEXT(Sales_Data[[#This Row],[Order_Date]],"mmm")</f>
        <v>Jul</v>
      </c>
      <c r="X3901">
        <f>MONTH(Sales_Data[[#This Row],[Order_Date]])</f>
        <v>7</v>
      </c>
      <c r="Y3901" t="str">
        <f>"Q"&amp;ROUNDUP(MONTH(Sales_Data[[#This Row],[Order_Date]])/3,0)</f>
        <v>Q3</v>
      </c>
    </row>
    <row r="3902" spans="1:25" x14ac:dyDescent="0.3">
      <c r="A3902" t="s">
        <v>5590</v>
      </c>
      <c r="B3902" s="1">
        <v>45714</v>
      </c>
      <c r="C3902" t="s">
        <v>3581</v>
      </c>
      <c r="D3902" t="s">
        <v>310</v>
      </c>
      <c r="E3902" t="s">
        <v>39</v>
      </c>
      <c r="F3902" t="s">
        <v>405</v>
      </c>
      <c r="G3902" t="s">
        <v>21</v>
      </c>
      <c r="H3902" t="s">
        <v>230</v>
      </c>
      <c r="I3902" t="s">
        <v>231</v>
      </c>
      <c r="J3902">
        <v>1</v>
      </c>
      <c r="K3902">
        <v>1926.71</v>
      </c>
      <c r="L3902">
        <v>0.05</v>
      </c>
      <c r="M3902">
        <v>1452.09</v>
      </c>
      <c r="N3902" t="s">
        <v>52</v>
      </c>
      <c r="O3902" t="s">
        <v>35</v>
      </c>
      <c r="P3902" t="s">
        <v>44</v>
      </c>
      <c r="Q3902">
        <f>Sales_Data[[#This Row],[Quantity]]*Sales_Data[[#This Row],[Unit_Price]]</f>
        <v>1926.71</v>
      </c>
      <c r="R3902">
        <f>Sales_Data[[#This Row],[Gross_Sales]]*Sales_Data[[#This Row],[Discount]]</f>
        <v>96.33550000000001</v>
      </c>
      <c r="S3902">
        <f>Sales_Data[[#This Row],[Gross_Sales]]-Sales_Data[[#This Row],[Discount_Amount]]</f>
        <v>1830.3745000000001</v>
      </c>
      <c r="T3902">
        <f>Sales_Data[[#This Row],[Net Sales]]-Sales_Data[[#This Row],[Cost]]</f>
        <v>378.28450000000021</v>
      </c>
      <c r="U3902" s="2">
        <f>Sales_Data[[#This Row],[Profit]]/Sales_Data[[#This Row],[Net Sales]]</f>
        <v>0.20667054747539379</v>
      </c>
      <c r="V3902">
        <f>YEAR(Sales_Data[[#This Row],[Order_Date]])</f>
        <v>2025</v>
      </c>
      <c r="W3902" t="str">
        <f>TEXT(Sales_Data[[#This Row],[Order_Date]],"mmm")</f>
        <v>Feb</v>
      </c>
      <c r="X3902">
        <f>MONTH(Sales_Data[[#This Row],[Order_Date]])</f>
        <v>2</v>
      </c>
      <c r="Y3902" t="str">
        <f>"Q"&amp;ROUNDUP(MONTH(Sales_Data[[#This Row],[Order_Date]])/3,0)</f>
        <v>Q1</v>
      </c>
    </row>
    <row r="3903" spans="1:25" x14ac:dyDescent="0.3">
      <c r="A3903" t="s">
        <v>5591</v>
      </c>
      <c r="B3903" s="1">
        <v>45704</v>
      </c>
      <c r="C3903" t="s">
        <v>1642</v>
      </c>
      <c r="D3903" t="s">
        <v>131</v>
      </c>
      <c r="E3903" t="s">
        <v>48</v>
      </c>
      <c r="F3903" t="s">
        <v>152</v>
      </c>
      <c r="G3903" t="s">
        <v>67</v>
      </c>
      <c r="H3903" t="s">
        <v>133</v>
      </c>
      <c r="I3903" t="s">
        <v>138</v>
      </c>
      <c r="J3903">
        <v>1</v>
      </c>
      <c r="K3903">
        <v>41870.53</v>
      </c>
      <c r="L3903">
        <v>0.05</v>
      </c>
      <c r="M3903">
        <v>27891.97</v>
      </c>
      <c r="N3903" t="s">
        <v>24</v>
      </c>
      <c r="O3903" t="s">
        <v>35</v>
      </c>
      <c r="P3903" t="s">
        <v>44</v>
      </c>
      <c r="Q3903">
        <f>Sales_Data[[#This Row],[Quantity]]*Sales_Data[[#This Row],[Unit_Price]]</f>
        <v>41870.53</v>
      </c>
      <c r="R3903">
        <f>Sales_Data[[#This Row],[Gross_Sales]]*Sales_Data[[#This Row],[Discount]]</f>
        <v>2093.5264999999999</v>
      </c>
      <c r="S3903">
        <f>Sales_Data[[#This Row],[Gross_Sales]]-Sales_Data[[#This Row],[Discount_Amount]]</f>
        <v>39777.003499999999</v>
      </c>
      <c r="T3903">
        <f>Sales_Data[[#This Row],[Net Sales]]-Sales_Data[[#This Row],[Cost]]</f>
        <v>11885.033499999998</v>
      </c>
      <c r="U3903" s="2">
        <f>Sales_Data[[#This Row],[Profit]]/Sales_Data[[#This Row],[Net Sales]]</f>
        <v>0.29879157438292198</v>
      </c>
      <c r="V3903">
        <f>YEAR(Sales_Data[[#This Row],[Order_Date]])</f>
        <v>2025</v>
      </c>
      <c r="W3903" t="str">
        <f>TEXT(Sales_Data[[#This Row],[Order_Date]],"mmm")</f>
        <v>Feb</v>
      </c>
      <c r="X3903">
        <f>MONTH(Sales_Data[[#This Row],[Order_Date]])</f>
        <v>2</v>
      </c>
      <c r="Y3903" t="str">
        <f>"Q"&amp;ROUNDUP(MONTH(Sales_Data[[#This Row],[Order_Date]])/3,0)</f>
        <v>Q1</v>
      </c>
    </row>
    <row r="3904" spans="1:25" x14ac:dyDescent="0.3">
      <c r="A3904" t="s">
        <v>5592</v>
      </c>
      <c r="B3904" s="1">
        <v>45816</v>
      </c>
      <c r="C3904" t="s">
        <v>2155</v>
      </c>
      <c r="D3904" t="s">
        <v>374</v>
      </c>
      <c r="E3904" t="s">
        <v>19</v>
      </c>
      <c r="F3904" t="s">
        <v>57</v>
      </c>
      <c r="G3904" t="s">
        <v>41</v>
      </c>
      <c r="H3904" t="s">
        <v>147</v>
      </c>
      <c r="I3904" t="s">
        <v>369</v>
      </c>
      <c r="J3904">
        <v>1</v>
      </c>
      <c r="K3904">
        <v>12559.63</v>
      </c>
      <c r="L3904">
        <v>0.05</v>
      </c>
      <c r="M3904">
        <v>8603.91</v>
      </c>
      <c r="N3904" t="s">
        <v>24</v>
      </c>
      <c r="O3904" t="s">
        <v>35</v>
      </c>
      <c r="P3904" t="s">
        <v>71</v>
      </c>
      <c r="Q3904">
        <f>Sales_Data[[#This Row],[Quantity]]*Sales_Data[[#This Row],[Unit_Price]]</f>
        <v>12559.63</v>
      </c>
      <c r="R3904">
        <f>Sales_Data[[#This Row],[Gross_Sales]]*Sales_Data[[#This Row],[Discount]]</f>
        <v>627.98149999999998</v>
      </c>
      <c r="S3904">
        <f>Sales_Data[[#This Row],[Gross_Sales]]-Sales_Data[[#This Row],[Discount_Amount]]</f>
        <v>11931.648499999999</v>
      </c>
      <c r="T3904">
        <f>Sales_Data[[#This Row],[Net Sales]]-Sales_Data[[#This Row],[Cost]]</f>
        <v>3327.7384999999995</v>
      </c>
      <c r="U3904" s="2">
        <f>Sales_Data[[#This Row],[Profit]]/Sales_Data[[#This Row],[Net Sales]]</f>
        <v>0.27890014527330398</v>
      </c>
      <c r="V3904">
        <f>YEAR(Sales_Data[[#This Row],[Order_Date]])</f>
        <v>2025</v>
      </c>
      <c r="W3904" t="str">
        <f>TEXT(Sales_Data[[#This Row],[Order_Date]],"mmm")</f>
        <v>Jun</v>
      </c>
      <c r="X3904">
        <f>MONTH(Sales_Data[[#This Row],[Order_Date]])</f>
        <v>6</v>
      </c>
      <c r="Y3904" t="str">
        <f>"Q"&amp;ROUNDUP(MONTH(Sales_Data[[#This Row],[Order_Date]])/3,0)</f>
        <v>Q2</v>
      </c>
    </row>
    <row r="3905" spans="1:25" x14ac:dyDescent="0.3">
      <c r="A3905" t="s">
        <v>5593</v>
      </c>
      <c r="B3905" s="1">
        <v>45831</v>
      </c>
      <c r="C3905" t="s">
        <v>1896</v>
      </c>
      <c r="D3905" t="s">
        <v>290</v>
      </c>
      <c r="E3905" t="s">
        <v>30</v>
      </c>
      <c r="F3905" t="s">
        <v>87</v>
      </c>
      <c r="G3905" t="s">
        <v>67</v>
      </c>
      <c r="H3905" t="s">
        <v>88</v>
      </c>
      <c r="I3905" t="s">
        <v>157</v>
      </c>
      <c r="J3905">
        <v>1</v>
      </c>
      <c r="K3905">
        <v>2470.96</v>
      </c>
      <c r="L3905">
        <v>0</v>
      </c>
      <c r="M3905">
        <v>1682.61</v>
      </c>
      <c r="N3905" t="s">
        <v>24</v>
      </c>
      <c r="O3905" t="s">
        <v>35</v>
      </c>
      <c r="P3905" t="s">
        <v>26</v>
      </c>
      <c r="Q3905">
        <f>Sales_Data[[#This Row],[Quantity]]*Sales_Data[[#This Row],[Unit_Price]]</f>
        <v>2470.96</v>
      </c>
      <c r="R3905">
        <f>Sales_Data[[#This Row],[Gross_Sales]]*Sales_Data[[#This Row],[Discount]]</f>
        <v>0</v>
      </c>
      <c r="S3905">
        <f>Sales_Data[[#This Row],[Gross_Sales]]-Sales_Data[[#This Row],[Discount_Amount]]</f>
        <v>2470.96</v>
      </c>
      <c r="T3905">
        <f>Sales_Data[[#This Row],[Net Sales]]-Sales_Data[[#This Row],[Cost]]</f>
        <v>788.35000000000014</v>
      </c>
      <c r="U3905" s="2">
        <f>Sales_Data[[#This Row],[Profit]]/Sales_Data[[#This Row],[Net Sales]]</f>
        <v>0.31904603878654453</v>
      </c>
      <c r="V3905">
        <f>YEAR(Sales_Data[[#This Row],[Order_Date]])</f>
        <v>2025</v>
      </c>
      <c r="W3905" t="str">
        <f>TEXT(Sales_Data[[#This Row],[Order_Date]],"mmm")</f>
        <v>Jun</v>
      </c>
      <c r="X3905">
        <f>MONTH(Sales_Data[[#This Row],[Order_Date]])</f>
        <v>6</v>
      </c>
      <c r="Y3905" t="str">
        <f>"Q"&amp;ROUNDUP(MONTH(Sales_Data[[#This Row],[Order_Date]])/3,0)</f>
        <v>Q2</v>
      </c>
    </row>
    <row r="3906" spans="1:25" x14ac:dyDescent="0.3">
      <c r="A3906" t="s">
        <v>5594</v>
      </c>
      <c r="B3906" s="1">
        <v>45899</v>
      </c>
      <c r="C3906" t="s">
        <v>1113</v>
      </c>
      <c r="D3906" t="s">
        <v>221</v>
      </c>
      <c r="E3906" t="s">
        <v>119</v>
      </c>
      <c r="F3906" t="s">
        <v>184</v>
      </c>
      <c r="G3906" t="s">
        <v>67</v>
      </c>
      <c r="H3906" t="s">
        <v>121</v>
      </c>
      <c r="I3906" t="s">
        <v>122</v>
      </c>
      <c r="J3906">
        <v>1</v>
      </c>
      <c r="K3906">
        <v>973.51</v>
      </c>
      <c r="L3906">
        <v>0</v>
      </c>
      <c r="M3906">
        <v>806.13</v>
      </c>
      <c r="N3906" t="s">
        <v>109</v>
      </c>
      <c r="O3906" t="s">
        <v>35</v>
      </c>
      <c r="P3906" t="s">
        <v>71</v>
      </c>
      <c r="Q3906">
        <f>Sales_Data[[#This Row],[Quantity]]*Sales_Data[[#This Row],[Unit_Price]]</f>
        <v>973.51</v>
      </c>
      <c r="R3906">
        <f>Sales_Data[[#This Row],[Gross_Sales]]*Sales_Data[[#This Row],[Discount]]</f>
        <v>0</v>
      </c>
      <c r="S3906">
        <f>Sales_Data[[#This Row],[Gross_Sales]]-Sales_Data[[#This Row],[Discount_Amount]]</f>
        <v>973.51</v>
      </c>
      <c r="T3906">
        <f>Sales_Data[[#This Row],[Net Sales]]-Sales_Data[[#This Row],[Cost]]</f>
        <v>167.38</v>
      </c>
      <c r="U3906" s="2">
        <f>Sales_Data[[#This Row],[Profit]]/Sales_Data[[#This Row],[Net Sales]]</f>
        <v>0.17193454612690162</v>
      </c>
      <c r="V3906">
        <f>YEAR(Sales_Data[[#This Row],[Order_Date]])</f>
        <v>2025</v>
      </c>
      <c r="W3906" t="str">
        <f>TEXT(Sales_Data[[#This Row],[Order_Date]],"mmm")</f>
        <v>Aug</v>
      </c>
      <c r="X3906">
        <f>MONTH(Sales_Data[[#This Row],[Order_Date]])</f>
        <v>8</v>
      </c>
      <c r="Y3906" t="str">
        <f>"Q"&amp;ROUNDUP(MONTH(Sales_Data[[#This Row],[Order_Date]])/3,0)</f>
        <v>Q3</v>
      </c>
    </row>
    <row r="3907" spans="1:25" x14ac:dyDescent="0.3">
      <c r="A3907" t="s">
        <v>5595</v>
      </c>
      <c r="B3907" s="1">
        <v>45939</v>
      </c>
      <c r="C3907" t="s">
        <v>5050</v>
      </c>
      <c r="D3907" t="s">
        <v>404</v>
      </c>
      <c r="E3907" t="s">
        <v>30</v>
      </c>
      <c r="F3907" t="s">
        <v>31</v>
      </c>
      <c r="G3907" t="s">
        <v>75</v>
      </c>
      <c r="H3907" t="s">
        <v>256</v>
      </c>
      <c r="I3907" t="s">
        <v>334</v>
      </c>
      <c r="J3907">
        <v>3</v>
      </c>
      <c r="K3907">
        <v>4612.92</v>
      </c>
      <c r="L3907">
        <v>0</v>
      </c>
      <c r="M3907">
        <v>9296.57</v>
      </c>
      <c r="N3907" t="s">
        <v>52</v>
      </c>
      <c r="O3907" t="s">
        <v>35</v>
      </c>
      <c r="P3907" t="s">
        <v>71</v>
      </c>
      <c r="Q3907">
        <f>Sales_Data[[#This Row],[Quantity]]*Sales_Data[[#This Row],[Unit_Price]]</f>
        <v>13838.76</v>
      </c>
      <c r="R3907">
        <f>Sales_Data[[#This Row],[Gross_Sales]]*Sales_Data[[#This Row],[Discount]]</f>
        <v>0</v>
      </c>
      <c r="S3907">
        <f>Sales_Data[[#This Row],[Gross_Sales]]-Sales_Data[[#This Row],[Discount_Amount]]</f>
        <v>13838.76</v>
      </c>
      <c r="T3907">
        <f>Sales_Data[[#This Row],[Net Sales]]-Sales_Data[[#This Row],[Cost]]</f>
        <v>4542.1900000000005</v>
      </c>
      <c r="U3907" s="2">
        <f>Sales_Data[[#This Row],[Profit]]/Sales_Data[[#This Row],[Net Sales]]</f>
        <v>0.32822232627778791</v>
      </c>
      <c r="V3907">
        <f>YEAR(Sales_Data[[#This Row],[Order_Date]])</f>
        <v>2025</v>
      </c>
      <c r="W3907" t="str">
        <f>TEXT(Sales_Data[[#This Row],[Order_Date]],"mmm")</f>
        <v>Oct</v>
      </c>
      <c r="X3907">
        <f>MONTH(Sales_Data[[#This Row],[Order_Date]])</f>
        <v>10</v>
      </c>
      <c r="Y3907" t="str">
        <f>"Q"&amp;ROUNDUP(MONTH(Sales_Data[[#This Row],[Order_Date]])/3,0)</f>
        <v>Q4</v>
      </c>
    </row>
    <row r="3908" spans="1:25" x14ac:dyDescent="0.3">
      <c r="A3908" t="s">
        <v>5596</v>
      </c>
      <c r="B3908" s="1">
        <v>45898</v>
      </c>
      <c r="C3908" t="s">
        <v>2665</v>
      </c>
      <c r="D3908" t="s">
        <v>145</v>
      </c>
      <c r="E3908" t="s">
        <v>39</v>
      </c>
      <c r="F3908" t="s">
        <v>40</v>
      </c>
      <c r="G3908" t="s">
        <v>41</v>
      </c>
      <c r="H3908" t="s">
        <v>147</v>
      </c>
      <c r="I3908" t="s">
        <v>369</v>
      </c>
      <c r="J3908">
        <v>4</v>
      </c>
      <c r="K3908">
        <v>6870.17</v>
      </c>
      <c r="L3908">
        <v>0</v>
      </c>
      <c r="M3908">
        <v>18698.23</v>
      </c>
      <c r="N3908" t="s">
        <v>109</v>
      </c>
      <c r="O3908" t="s">
        <v>35</v>
      </c>
      <c r="P3908" t="s">
        <v>71</v>
      </c>
      <c r="Q3908">
        <f>Sales_Data[[#This Row],[Quantity]]*Sales_Data[[#This Row],[Unit_Price]]</f>
        <v>27480.68</v>
      </c>
      <c r="R3908">
        <f>Sales_Data[[#This Row],[Gross_Sales]]*Sales_Data[[#This Row],[Discount]]</f>
        <v>0</v>
      </c>
      <c r="S3908">
        <f>Sales_Data[[#This Row],[Gross_Sales]]-Sales_Data[[#This Row],[Discount_Amount]]</f>
        <v>27480.68</v>
      </c>
      <c r="T3908">
        <f>Sales_Data[[#This Row],[Net Sales]]-Sales_Data[[#This Row],[Cost]]</f>
        <v>8782.4500000000007</v>
      </c>
      <c r="U3908" s="2">
        <f>Sales_Data[[#This Row],[Profit]]/Sales_Data[[#This Row],[Net Sales]]</f>
        <v>0.31958634211380504</v>
      </c>
      <c r="V3908">
        <f>YEAR(Sales_Data[[#This Row],[Order_Date]])</f>
        <v>2025</v>
      </c>
      <c r="W3908" t="str">
        <f>TEXT(Sales_Data[[#This Row],[Order_Date]],"mmm")</f>
        <v>Aug</v>
      </c>
      <c r="X3908">
        <f>MONTH(Sales_Data[[#This Row],[Order_Date]])</f>
        <v>8</v>
      </c>
      <c r="Y3908" t="str">
        <f>"Q"&amp;ROUNDUP(MONTH(Sales_Data[[#This Row],[Order_Date]])/3,0)</f>
        <v>Q3</v>
      </c>
    </row>
    <row r="3909" spans="1:25" x14ac:dyDescent="0.3">
      <c r="A3909" t="s">
        <v>5597</v>
      </c>
      <c r="B3909" s="1">
        <v>45662</v>
      </c>
      <c r="C3909" t="s">
        <v>881</v>
      </c>
      <c r="D3909" t="s">
        <v>694</v>
      </c>
      <c r="E3909" t="s">
        <v>48</v>
      </c>
      <c r="F3909" t="s">
        <v>49</v>
      </c>
      <c r="G3909" t="s">
        <v>67</v>
      </c>
      <c r="H3909" t="s">
        <v>121</v>
      </c>
      <c r="I3909" t="s">
        <v>142</v>
      </c>
      <c r="J3909">
        <v>1</v>
      </c>
      <c r="K3909">
        <v>28871.26</v>
      </c>
      <c r="L3909">
        <v>0</v>
      </c>
      <c r="M3909">
        <v>18704.75</v>
      </c>
      <c r="N3909" t="s">
        <v>83</v>
      </c>
      <c r="O3909" t="s">
        <v>35</v>
      </c>
      <c r="P3909" t="s">
        <v>71</v>
      </c>
      <c r="Q3909">
        <f>Sales_Data[[#This Row],[Quantity]]*Sales_Data[[#This Row],[Unit_Price]]</f>
        <v>28871.26</v>
      </c>
      <c r="R3909">
        <f>Sales_Data[[#This Row],[Gross_Sales]]*Sales_Data[[#This Row],[Discount]]</f>
        <v>0</v>
      </c>
      <c r="S3909">
        <f>Sales_Data[[#This Row],[Gross_Sales]]-Sales_Data[[#This Row],[Discount_Amount]]</f>
        <v>28871.26</v>
      </c>
      <c r="T3909">
        <f>Sales_Data[[#This Row],[Net Sales]]-Sales_Data[[#This Row],[Cost]]</f>
        <v>10166.509999999998</v>
      </c>
      <c r="U3909" s="2">
        <f>Sales_Data[[#This Row],[Profit]]/Sales_Data[[#This Row],[Net Sales]]</f>
        <v>0.3521325359544405</v>
      </c>
      <c r="V3909">
        <f>YEAR(Sales_Data[[#This Row],[Order_Date]])</f>
        <v>2025</v>
      </c>
      <c r="W3909" t="str">
        <f>TEXT(Sales_Data[[#This Row],[Order_Date]],"mmm")</f>
        <v>Jan</v>
      </c>
      <c r="X3909">
        <f>MONTH(Sales_Data[[#This Row],[Order_Date]])</f>
        <v>1</v>
      </c>
      <c r="Y3909" t="str">
        <f>"Q"&amp;ROUNDUP(MONTH(Sales_Data[[#This Row],[Order_Date]])/3,0)</f>
        <v>Q1</v>
      </c>
    </row>
    <row r="3910" spans="1:25" x14ac:dyDescent="0.3">
      <c r="A3910" t="s">
        <v>5598</v>
      </c>
      <c r="B3910" s="1">
        <v>45741</v>
      </c>
      <c r="C3910" t="s">
        <v>2426</v>
      </c>
      <c r="D3910" t="s">
        <v>92</v>
      </c>
      <c r="E3910" t="s">
        <v>39</v>
      </c>
      <c r="F3910" t="s">
        <v>40</v>
      </c>
      <c r="G3910" t="s">
        <v>67</v>
      </c>
      <c r="H3910" t="s">
        <v>121</v>
      </c>
      <c r="I3910" t="s">
        <v>142</v>
      </c>
      <c r="J3910">
        <v>2</v>
      </c>
      <c r="K3910">
        <v>4450.16</v>
      </c>
      <c r="L3910">
        <v>0.05</v>
      </c>
      <c r="M3910">
        <v>6857.2</v>
      </c>
      <c r="N3910" t="s">
        <v>24</v>
      </c>
      <c r="O3910" t="s">
        <v>35</v>
      </c>
      <c r="P3910" t="s">
        <v>26</v>
      </c>
      <c r="Q3910">
        <f>Sales_Data[[#This Row],[Quantity]]*Sales_Data[[#This Row],[Unit_Price]]</f>
        <v>8900.32</v>
      </c>
      <c r="R3910">
        <f>Sales_Data[[#This Row],[Gross_Sales]]*Sales_Data[[#This Row],[Discount]]</f>
        <v>445.01600000000002</v>
      </c>
      <c r="S3910">
        <f>Sales_Data[[#This Row],[Gross_Sales]]-Sales_Data[[#This Row],[Discount_Amount]]</f>
        <v>8455.3040000000001</v>
      </c>
      <c r="T3910">
        <f>Sales_Data[[#This Row],[Net Sales]]-Sales_Data[[#This Row],[Cost]]</f>
        <v>1598.1040000000003</v>
      </c>
      <c r="U3910" s="2">
        <f>Sales_Data[[#This Row],[Profit]]/Sales_Data[[#This Row],[Net Sales]]</f>
        <v>0.18900609605520988</v>
      </c>
      <c r="V3910">
        <f>YEAR(Sales_Data[[#This Row],[Order_Date]])</f>
        <v>2025</v>
      </c>
      <c r="W3910" t="str">
        <f>TEXT(Sales_Data[[#This Row],[Order_Date]],"mmm")</f>
        <v>Mar</v>
      </c>
      <c r="X3910">
        <f>MONTH(Sales_Data[[#This Row],[Order_Date]])</f>
        <v>3</v>
      </c>
      <c r="Y3910" t="str">
        <f>"Q"&amp;ROUNDUP(MONTH(Sales_Data[[#This Row],[Order_Date]])/3,0)</f>
        <v>Q1</v>
      </c>
    </row>
    <row r="3911" spans="1:25" x14ac:dyDescent="0.3">
      <c r="A3911" t="s">
        <v>5599</v>
      </c>
      <c r="B3911" s="1">
        <v>45965</v>
      </c>
      <c r="C3911" t="s">
        <v>462</v>
      </c>
      <c r="D3911" t="s">
        <v>168</v>
      </c>
      <c r="E3911" t="s">
        <v>39</v>
      </c>
      <c r="F3911" t="s">
        <v>40</v>
      </c>
      <c r="G3911" t="s">
        <v>75</v>
      </c>
      <c r="H3911" t="s">
        <v>256</v>
      </c>
      <c r="I3911" t="s">
        <v>257</v>
      </c>
      <c r="J3911">
        <v>2</v>
      </c>
      <c r="K3911">
        <v>3371.97</v>
      </c>
      <c r="L3911">
        <v>0.05</v>
      </c>
      <c r="M3911">
        <v>4098.66</v>
      </c>
      <c r="N3911" t="s">
        <v>70</v>
      </c>
      <c r="O3911" t="s">
        <v>35</v>
      </c>
      <c r="P3911" t="s">
        <v>26</v>
      </c>
      <c r="Q3911">
        <f>Sales_Data[[#This Row],[Quantity]]*Sales_Data[[#This Row],[Unit_Price]]</f>
        <v>6743.94</v>
      </c>
      <c r="R3911">
        <f>Sales_Data[[#This Row],[Gross_Sales]]*Sales_Data[[#This Row],[Discount]]</f>
        <v>337.197</v>
      </c>
      <c r="S3911">
        <f>Sales_Data[[#This Row],[Gross_Sales]]-Sales_Data[[#This Row],[Discount_Amount]]</f>
        <v>6406.7429999999995</v>
      </c>
      <c r="T3911">
        <f>Sales_Data[[#This Row],[Net Sales]]-Sales_Data[[#This Row],[Cost]]</f>
        <v>2308.0829999999996</v>
      </c>
      <c r="U3911" s="2">
        <f>Sales_Data[[#This Row],[Profit]]/Sales_Data[[#This Row],[Net Sales]]</f>
        <v>0.3602584027484792</v>
      </c>
      <c r="V3911">
        <f>YEAR(Sales_Data[[#This Row],[Order_Date]])</f>
        <v>2025</v>
      </c>
      <c r="W3911" t="str">
        <f>TEXT(Sales_Data[[#This Row],[Order_Date]],"mmm")</f>
        <v>Nov</v>
      </c>
      <c r="X3911">
        <f>MONTH(Sales_Data[[#This Row],[Order_Date]])</f>
        <v>11</v>
      </c>
      <c r="Y3911" t="str">
        <f>"Q"&amp;ROUNDUP(MONTH(Sales_Data[[#This Row],[Order_Date]])/3,0)</f>
        <v>Q4</v>
      </c>
    </row>
    <row r="3912" spans="1:25" x14ac:dyDescent="0.3">
      <c r="A3912" t="s">
        <v>5600</v>
      </c>
      <c r="B3912" s="1">
        <v>46018</v>
      </c>
      <c r="C3912" t="s">
        <v>4795</v>
      </c>
      <c r="D3912" t="s">
        <v>414</v>
      </c>
      <c r="E3912" t="s">
        <v>48</v>
      </c>
      <c r="F3912" t="s">
        <v>164</v>
      </c>
      <c r="G3912" t="s">
        <v>32</v>
      </c>
      <c r="H3912" t="s">
        <v>33</v>
      </c>
      <c r="I3912" t="s">
        <v>34</v>
      </c>
      <c r="J3912">
        <v>4</v>
      </c>
      <c r="K3912">
        <v>21939.360000000001</v>
      </c>
      <c r="L3912">
        <v>0.05</v>
      </c>
      <c r="M3912">
        <v>52981.62</v>
      </c>
      <c r="N3912" t="s">
        <v>24</v>
      </c>
      <c r="O3912" t="s">
        <v>35</v>
      </c>
      <c r="P3912" t="s">
        <v>26</v>
      </c>
      <c r="Q3912">
        <f>Sales_Data[[#This Row],[Quantity]]*Sales_Data[[#This Row],[Unit_Price]]</f>
        <v>87757.440000000002</v>
      </c>
      <c r="R3912">
        <f>Sales_Data[[#This Row],[Gross_Sales]]*Sales_Data[[#This Row],[Discount]]</f>
        <v>4387.8720000000003</v>
      </c>
      <c r="S3912">
        <f>Sales_Data[[#This Row],[Gross_Sales]]-Sales_Data[[#This Row],[Discount_Amount]]</f>
        <v>83369.567999999999</v>
      </c>
      <c r="T3912">
        <f>Sales_Data[[#This Row],[Net Sales]]-Sales_Data[[#This Row],[Cost]]</f>
        <v>30387.947999999997</v>
      </c>
      <c r="U3912" s="2">
        <f>Sales_Data[[#This Row],[Profit]]/Sales_Data[[#This Row],[Net Sales]]</f>
        <v>0.36449688692161625</v>
      </c>
      <c r="V3912">
        <f>YEAR(Sales_Data[[#This Row],[Order_Date]])</f>
        <v>2025</v>
      </c>
      <c r="W3912" t="str">
        <f>TEXT(Sales_Data[[#This Row],[Order_Date]],"mmm")</f>
        <v>Dec</v>
      </c>
      <c r="X3912">
        <f>MONTH(Sales_Data[[#This Row],[Order_Date]])</f>
        <v>12</v>
      </c>
      <c r="Y3912" t="str">
        <f>"Q"&amp;ROUNDUP(MONTH(Sales_Data[[#This Row],[Order_Date]])/3,0)</f>
        <v>Q4</v>
      </c>
    </row>
    <row r="3913" spans="1:25" x14ac:dyDescent="0.3">
      <c r="A3913" t="s">
        <v>5601</v>
      </c>
      <c r="B3913" s="1">
        <v>45905</v>
      </c>
      <c r="C3913" t="s">
        <v>3060</v>
      </c>
      <c r="D3913" t="s">
        <v>310</v>
      </c>
      <c r="E3913" t="s">
        <v>19</v>
      </c>
      <c r="F3913" t="s">
        <v>66</v>
      </c>
      <c r="G3913" t="s">
        <v>21</v>
      </c>
      <c r="H3913" t="s">
        <v>127</v>
      </c>
      <c r="I3913" t="s">
        <v>128</v>
      </c>
      <c r="J3913">
        <v>4</v>
      </c>
      <c r="K3913">
        <v>2037.62</v>
      </c>
      <c r="L3913">
        <v>0.05</v>
      </c>
      <c r="M3913">
        <v>6059.39</v>
      </c>
      <c r="N3913" t="s">
        <v>52</v>
      </c>
      <c r="O3913" t="s">
        <v>53</v>
      </c>
      <c r="P3913" t="s">
        <v>44</v>
      </c>
      <c r="Q3913">
        <f>Sales_Data[[#This Row],[Quantity]]*Sales_Data[[#This Row],[Unit_Price]]</f>
        <v>8150.48</v>
      </c>
      <c r="R3913">
        <f>Sales_Data[[#This Row],[Gross_Sales]]*Sales_Data[[#This Row],[Discount]]</f>
        <v>407.524</v>
      </c>
      <c r="S3913">
        <f>Sales_Data[[#This Row],[Gross_Sales]]-Sales_Data[[#This Row],[Discount_Amount]]</f>
        <v>7742.9559999999992</v>
      </c>
      <c r="T3913">
        <f>Sales_Data[[#This Row],[Net Sales]]-Sales_Data[[#This Row],[Cost]]</f>
        <v>1683.5659999999989</v>
      </c>
      <c r="U3913" s="2">
        <f>Sales_Data[[#This Row],[Profit]]/Sales_Data[[#This Row],[Net Sales]]</f>
        <v>0.21743194717882924</v>
      </c>
      <c r="V3913">
        <f>YEAR(Sales_Data[[#This Row],[Order_Date]])</f>
        <v>2025</v>
      </c>
      <c r="W3913" t="str">
        <f>TEXT(Sales_Data[[#This Row],[Order_Date]],"mmm")</f>
        <v>Sep</v>
      </c>
      <c r="X3913">
        <f>MONTH(Sales_Data[[#This Row],[Order_Date]])</f>
        <v>9</v>
      </c>
      <c r="Y3913" t="str">
        <f>"Q"&amp;ROUNDUP(MONTH(Sales_Data[[#This Row],[Order_Date]])/3,0)</f>
        <v>Q3</v>
      </c>
    </row>
    <row r="3914" spans="1:25" x14ac:dyDescent="0.3">
      <c r="A3914" t="s">
        <v>5602</v>
      </c>
      <c r="B3914" s="1">
        <v>45711</v>
      </c>
      <c r="C3914" t="s">
        <v>832</v>
      </c>
      <c r="D3914" t="s">
        <v>137</v>
      </c>
      <c r="E3914" t="s">
        <v>30</v>
      </c>
      <c r="F3914" t="s">
        <v>156</v>
      </c>
      <c r="G3914" t="s">
        <v>41</v>
      </c>
      <c r="H3914" t="s">
        <v>102</v>
      </c>
      <c r="I3914" t="s">
        <v>103</v>
      </c>
      <c r="J3914">
        <v>1</v>
      </c>
      <c r="K3914">
        <v>2416.3200000000002</v>
      </c>
      <c r="L3914">
        <v>0.15</v>
      </c>
      <c r="M3914">
        <v>1473.92</v>
      </c>
      <c r="N3914" t="s">
        <v>24</v>
      </c>
      <c r="O3914" t="s">
        <v>53</v>
      </c>
      <c r="P3914" t="s">
        <v>44</v>
      </c>
      <c r="Q3914">
        <f>Sales_Data[[#This Row],[Quantity]]*Sales_Data[[#This Row],[Unit_Price]]</f>
        <v>2416.3200000000002</v>
      </c>
      <c r="R3914">
        <f>Sales_Data[[#This Row],[Gross_Sales]]*Sales_Data[[#This Row],[Discount]]</f>
        <v>362.44800000000004</v>
      </c>
      <c r="S3914">
        <f>Sales_Data[[#This Row],[Gross_Sales]]-Sales_Data[[#This Row],[Discount_Amount]]</f>
        <v>2053.8720000000003</v>
      </c>
      <c r="T3914">
        <f>Sales_Data[[#This Row],[Net Sales]]-Sales_Data[[#This Row],[Cost]]</f>
        <v>579.95200000000023</v>
      </c>
      <c r="U3914" s="2">
        <f>Sales_Data[[#This Row],[Profit]]/Sales_Data[[#This Row],[Net Sales]]</f>
        <v>0.28237007953757592</v>
      </c>
      <c r="V3914">
        <f>YEAR(Sales_Data[[#This Row],[Order_Date]])</f>
        <v>2025</v>
      </c>
      <c r="W3914" t="str">
        <f>TEXT(Sales_Data[[#This Row],[Order_Date]],"mmm")</f>
        <v>Feb</v>
      </c>
      <c r="X3914">
        <f>MONTH(Sales_Data[[#This Row],[Order_Date]])</f>
        <v>2</v>
      </c>
      <c r="Y3914" t="str">
        <f>"Q"&amp;ROUNDUP(MONTH(Sales_Data[[#This Row],[Order_Date]])/3,0)</f>
        <v>Q1</v>
      </c>
    </row>
    <row r="3915" spans="1:25" x14ac:dyDescent="0.3">
      <c r="A3915" t="s">
        <v>5603</v>
      </c>
      <c r="B3915" s="1">
        <v>45818</v>
      </c>
      <c r="C3915" t="s">
        <v>3410</v>
      </c>
      <c r="D3915" t="s">
        <v>1122</v>
      </c>
      <c r="E3915" t="s">
        <v>19</v>
      </c>
      <c r="F3915" t="s">
        <v>66</v>
      </c>
      <c r="G3915" t="s">
        <v>32</v>
      </c>
      <c r="H3915" t="s">
        <v>50</v>
      </c>
      <c r="I3915" t="s">
        <v>58</v>
      </c>
      <c r="J3915">
        <v>1</v>
      </c>
      <c r="K3915">
        <v>14858.05</v>
      </c>
      <c r="L3915">
        <v>0.1</v>
      </c>
      <c r="M3915">
        <v>11514.03</v>
      </c>
      <c r="N3915" t="s">
        <v>109</v>
      </c>
      <c r="O3915" t="s">
        <v>35</v>
      </c>
      <c r="P3915" t="s">
        <v>44</v>
      </c>
      <c r="Q3915">
        <f>Sales_Data[[#This Row],[Quantity]]*Sales_Data[[#This Row],[Unit_Price]]</f>
        <v>14858.05</v>
      </c>
      <c r="R3915">
        <f>Sales_Data[[#This Row],[Gross_Sales]]*Sales_Data[[#This Row],[Discount]]</f>
        <v>1485.8050000000001</v>
      </c>
      <c r="S3915">
        <f>Sales_Data[[#This Row],[Gross_Sales]]-Sales_Data[[#This Row],[Discount_Amount]]</f>
        <v>13372.244999999999</v>
      </c>
      <c r="T3915">
        <f>Sales_Data[[#This Row],[Net Sales]]-Sales_Data[[#This Row],[Cost]]</f>
        <v>1858.2149999999983</v>
      </c>
      <c r="U3915" s="2">
        <f>Sales_Data[[#This Row],[Profit]]/Sales_Data[[#This Row],[Net Sales]]</f>
        <v>0.13896058590012361</v>
      </c>
      <c r="V3915">
        <f>YEAR(Sales_Data[[#This Row],[Order_Date]])</f>
        <v>2025</v>
      </c>
      <c r="W3915" t="str">
        <f>TEXT(Sales_Data[[#This Row],[Order_Date]],"mmm")</f>
        <v>Jun</v>
      </c>
      <c r="X3915">
        <f>MONTH(Sales_Data[[#This Row],[Order_Date]])</f>
        <v>6</v>
      </c>
      <c r="Y3915" t="str">
        <f>"Q"&amp;ROUNDUP(MONTH(Sales_Data[[#This Row],[Order_Date]])/3,0)</f>
        <v>Q2</v>
      </c>
    </row>
    <row r="3916" spans="1:25" x14ac:dyDescent="0.3">
      <c r="A3916" t="s">
        <v>5604</v>
      </c>
      <c r="B3916" s="1">
        <v>45883</v>
      </c>
      <c r="C3916" t="s">
        <v>2899</v>
      </c>
      <c r="D3916" t="s">
        <v>387</v>
      </c>
      <c r="E3916" t="s">
        <v>19</v>
      </c>
      <c r="F3916" t="s">
        <v>57</v>
      </c>
      <c r="G3916" t="s">
        <v>67</v>
      </c>
      <c r="H3916" t="s">
        <v>68</v>
      </c>
      <c r="I3916" t="s">
        <v>69</v>
      </c>
      <c r="J3916">
        <v>1</v>
      </c>
      <c r="K3916">
        <v>994.64</v>
      </c>
      <c r="L3916">
        <v>0.1</v>
      </c>
      <c r="M3916">
        <v>759.16</v>
      </c>
      <c r="N3916" t="s">
        <v>52</v>
      </c>
      <c r="O3916" t="s">
        <v>35</v>
      </c>
      <c r="P3916" t="s">
        <v>26</v>
      </c>
      <c r="Q3916">
        <f>Sales_Data[[#This Row],[Quantity]]*Sales_Data[[#This Row],[Unit_Price]]</f>
        <v>994.64</v>
      </c>
      <c r="R3916">
        <f>Sales_Data[[#This Row],[Gross_Sales]]*Sales_Data[[#This Row],[Discount]]</f>
        <v>99.463999999999999</v>
      </c>
      <c r="S3916">
        <f>Sales_Data[[#This Row],[Gross_Sales]]-Sales_Data[[#This Row],[Discount_Amount]]</f>
        <v>895.17599999999993</v>
      </c>
      <c r="T3916">
        <f>Sales_Data[[#This Row],[Net Sales]]-Sales_Data[[#This Row],[Cost]]</f>
        <v>136.01599999999996</v>
      </c>
      <c r="U3916" s="2">
        <f>Sales_Data[[#This Row],[Profit]]/Sales_Data[[#This Row],[Net Sales]]</f>
        <v>0.15194330500370873</v>
      </c>
      <c r="V3916">
        <f>YEAR(Sales_Data[[#This Row],[Order_Date]])</f>
        <v>2025</v>
      </c>
      <c r="W3916" t="str">
        <f>TEXT(Sales_Data[[#This Row],[Order_Date]],"mmm")</f>
        <v>Aug</v>
      </c>
      <c r="X3916">
        <f>MONTH(Sales_Data[[#This Row],[Order_Date]])</f>
        <v>8</v>
      </c>
      <c r="Y3916" t="str">
        <f>"Q"&amp;ROUNDUP(MONTH(Sales_Data[[#This Row],[Order_Date]])/3,0)</f>
        <v>Q3</v>
      </c>
    </row>
    <row r="3917" spans="1:25" x14ac:dyDescent="0.3">
      <c r="A3917" t="s">
        <v>5605</v>
      </c>
      <c r="B3917" s="1">
        <v>45672</v>
      </c>
      <c r="C3917" t="s">
        <v>3709</v>
      </c>
      <c r="D3917" t="s">
        <v>327</v>
      </c>
      <c r="E3917" t="s">
        <v>119</v>
      </c>
      <c r="F3917" t="s">
        <v>146</v>
      </c>
      <c r="G3917" t="s">
        <v>67</v>
      </c>
      <c r="H3917" t="s">
        <v>121</v>
      </c>
      <c r="I3917" t="s">
        <v>122</v>
      </c>
      <c r="J3917">
        <v>2</v>
      </c>
      <c r="K3917">
        <v>5447.92</v>
      </c>
      <c r="L3917">
        <v>0.15</v>
      </c>
      <c r="M3917">
        <v>6938.31</v>
      </c>
      <c r="N3917" t="s">
        <v>83</v>
      </c>
      <c r="O3917" t="s">
        <v>35</v>
      </c>
      <c r="P3917" t="s">
        <v>71</v>
      </c>
      <c r="Q3917">
        <f>Sales_Data[[#This Row],[Quantity]]*Sales_Data[[#This Row],[Unit_Price]]</f>
        <v>10895.84</v>
      </c>
      <c r="R3917">
        <f>Sales_Data[[#This Row],[Gross_Sales]]*Sales_Data[[#This Row],[Discount]]</f>
        <v>1634.376</v>
      </c>
      <c r="S3917">
        <f>Sales_Data[[#This Row],[Gross_Sales]]-Sales_Data[[#This Row],[Discount_Amount]]</f>
        <v>9261.4639999999999</v>
      </c>
      <c r="T3917">
        <f>Sales_Data[[#This Row],[Net Sales]]-Sales_Data[[#This Row],[Cost]]</f>
        <v>2323.1539999999995</v>
      </c>
      <c r="U3917" s="2">
        <f>Sales_Data[[#This Row],[Profit]]/Sales_Data[[#This Row],[Net Sales]]</f>
        <v>0.25084090377072132</v>
      </c>
      <c r="V3917">
        <f>YEAR(Sales_Data[[#This Row],[Order_Date]])</f>
        <v>2025</v>
      </c>
      <c r="W3917" t="str">
        <f>TEXT(Sales_Data[[#This Row],[Order_Date]],"mmm")</f>
        <v>Jan</v>
      </c>
      <c r="X3917">
        <f>MONTH(Sales_Data[[#This Row],[Order_Date]])</f>
        <v>1</v>
      </c>
      <c r="Y3917" t="str">
        <f>"Q"&amp;ROUNDUP(MONTH(Sales_Data[[#This Row],[Order_Date]])/3,0)</f>
        <v>Q1</v>
      </c>
    </row>
    <row r="3918" spans="1:25" x14ac:dyDescent="0.3">
      <c r="A3918" t="s">
        <v>5606</v>
      </c>
      <c r="B3918" s="1">
        <v>45881</v>
      </c>
      <c r="C3918" t="s">
        <v>4563</v>
      </c>
      <c r="D3918" t="s">
        <v>38</v>
      </c>
      <c r="E3918" t="s">
        <v>48</v>
      </c>
      <c r="F3918" t="s">
        <v>164</v>
      </c>
      <c r="G3918" t="s">
        <v>41</v>
      </c>
      <c r="H3918" t="s">
        <v>147</v>
      </c>
      <c r="I3918" t="s">
        <v>148</v>
      </c>
      <c r="J3918">
        <v>2</v>
      </c>
      <c r="K3918">
        <v>57429.03</v>
      </c>
      <c r="L3918">
        <v>0</v>
      </c>
      <c r="M3918">
        <v>73662.53</v>
      </c>
      <c r="N3918" t="s">
        <v>24</v>
      </c>
      <c r="O3918" t="s">
        <v>35</v>
      </c>
      <c r="P3918" t="s">
        <v>71</v>
      </c>
      <c r="Q3918">
        <f>Sales_Data[[#This Row],[Quantity]]*Sales_Data[[#This Row],[Unit_Price]]</f>
        <v>114858.06</v>
      </c>
      <c r="R3918">
        <f>Sales_Data[[#This Row],[Gross_Sales]]*Sales_Data[[#This Row],[Discount]]</f>
        <v>0</v>
      </c>
      <c r="S3918">
        <f>Sales_Data[[#This Row],[Gross_Sales]]-Sales_Data[[#This Row],[Discount_Amount]]</f>
        <v>114858.06</v>
      </c>
      <c r="T3918">
        <f>Sales_Data[[#This Row],[Net Sales]]-Sales_Data[[#This Row],[Cost]]</f>
        <v>41195.53</v>
      </c>
      <c r="U3918" s="2">
        <f>Sales_Data[[#This Row],[Profit]]/Sales_Data[[#This Row],[Net Sales]]</f>
        <v>0.35866468578696176</v>
      </c>
      <c r="V3918">
        <f>YEAR(Sales_Data[[#This Row],[Order_Date]])</f>
        <v>2025</v>
      </c>
      <c r="W3918" t="str">
        <f>TEXT(Sales_Data[[#This Row],[Order_Date]],"mmm")</f>
        <v>Aug</v>
      </c>
      <c r="X3918">
        <f>MONTH(Sales_Data[[#This Row],[Order_Date]])</f>
        <v>8</v>
      </c>
      <c r="Y3918" t="str">
        <f>"Q"&amp;ROUNDUP(MONTH(Sales_Data[[#This Row],[Order_Date]])/3,0)</f>
        <v>Q3</v>
      </c>
    </row>
    <row r="3919" spans="1:25" x14ac:dyDescent="0.3">
      <c r="A3919" t="s">
        <v>5607</v>
      </c>
      <c r="B3919" s="1">
        <v>45718</v>
      </c>
      <c r="C3919" t="s">
        <v>368</v>
      </c>
      <c r="D3919" t="s">
        <v>624</v>
      </c>
      <c r="E3919" t="s">
        <v>48</v>
      </c>
      <c r="F3919" t="s">
        <v>152</v>
      </c>
      <c r="G3919" t="s">
        <v>21</v>
      </c>
      <c r="H3919" t="s">
        <v>297</v>
      </c>
      <c r="I3919" t="s">
        <v>297</v>
      </c>
      <c r="J3919">
        <v>1</v>
      </c>
      <c r="K3919">
        <v>15314.39</v>
      </c>
      <c r="L3919">
        <v>0.05</v>
      </c>
      <c r="M3919">
        <v>11101.97</v>
      </c>
      <c r="N3919" t="s">
        <v>24</v>
      </c>
      <c r="O3919" t="s">
        <v>35</v>
      </c>
      <c r="P3919" t="s">
        <v>44</v>
      </c>
      <c r="Q3919">
        <f>Sales_Data[[#This Row],[Quantity]]*Sales_Data[[#This Row],[Unit_Price]]</f>
        <v>15314.39</v>
      </c>
      <c r="R3919">
        <f>Sales_Data[[#This Row],[Gross_Sales]]*Sales_Data[[#This Row],[Discount]]</f>
        <v>765.71950000000004</v>
      </c>
      <c r="S3919">
        <f>Sales_Data[[#This Row],[Gross_Sales]]-Sales_Data[[#This Row],[Discount_Amount]]</f>
        <v>14548.6705</v>
      </c>
      <c r="T3919">
        <f>Sales_Data[[#This Row],[Net Sales]]-Sales_Data[[#This Row],[Cost]]</f>
        <v>3446.7005000000008</v>
      </c>
      <c r="U3919" s="2">
        <f>Sales_Data[[#This Row],[Profit]]/Sales_Data[[#This Row],[Net Sales]]</f>
        <v>0.23690827969469794</v>
      </c>
      <c r="V3919">
        <f>YEAR(Sales_Data[[#This Row],[Order_Date]])</f>
        <v>2025</v>
      </c>
      <c r="W3919" t="str">
        <f>TEXT(Sales_Data[[#This Row],[Order_Date]],"mmm")</f>
        <v>Mar</v>
      </c>
      <c r="X3919">
        <f>MONTH(Sales_Data[[#This Row],[Order_Date]])</f>
        <v>3</v>
      </c>
      <c r="Y3919" t="str">
        <f>"Q"&amp;ROUNDUP(MONTH(Sales_Data[[#This Row],[Order_Date]])/3,0)</f>
        <v>Q1</v>
      </c>
    </row>
    <row r="3920" spans="1:25" x14ac:dyDescent="0.3">
      <c r="A3920" t="s">
        <v>5608</v>
      </c>
      <c r="B3920" s="1">
        <v>45779</v>
      </c>
      <c r="C3920" t="s">
        <v>1872</v>
      </c>
      <c r="D3920" t="s">
        <v>241</v>
      </c>
      <c r="E3920" t="s">
        <v>39</v>
      </c>
      <c r="F3920" t="s">
        <v>405</v>
      </c>
      <c r="G3920" t="s">
        <v>67</v>
      </c>
      <c r="H3920" t="s">
        <v>133</v>
      </c>
      <c r="I3920" t="s">
        <v>134</v>
      </c>
      <c r="J3920">
        <v>3</v>
      </c>
      <c r="K3920">
        <v>1609.49</v>
      </c>
      <c r="L3920">
        <v>0.05</v>
      </c>
      <c r="M3920">
        <v>4029.86</v>
      </c>
      <c r="N3920" t="s">
        <v>70</v>
      </c>
      <c r="O3920" t="s">
        <v>35</v>
      </c>
      <c r="P3920" t="s">
        <v>26</v>
      </c>
      <c r="Q3920">
        <f>Sales_Data[[#This Row],[Quantity]]*Sales_Data[[#This Row],[Unit_Price]]</f>
        <v>4828.47</v>
      </c>
      <c r="R3920">
        <f>Sales_Data[[#This Row],[Gross_Sales]]*Sales_Data[[#This Row],[Discount]]</f>
        <v>241.42350000000002</v>
      </c>
      <c r="S3920">
        <f>Sales_Data[[#This Row],[Gross_Sales]]-Sales_Data[[#This Row],[Discount_Amount]]</f>
        <v>4587.0465000000004</v>
      </c>
      <c r="T3920">
        <f>Sales_Data[[#This Row],[Net Sales]]-Sales_Data[[#This Row],[Cost]]</f>
        <v>557.18650000000025</v>
      </c>
      <c r="U3920" s="2">
        <f>Sales_Data[[#This Row],[Profit]]/Sales_Data[[#This Row],[Net Sales]]</f>
        <v>0.121469555628006</v>
      </c>
      <c r="V3920">
        <f>YEAR(Sales_Data[[#This Row],[Order_Date]])</f>
        <v>2025</v>
      </c>
      <c r="W3920" t="str">
        <f>TEXT(Sales_Data[[#This Row],[Order_Date]],"mmm")</f>
        <v>May</v>
      </c>
      <c r="X3920">
        <f>MONTH(Sales_Data[[#This Row],[Order_Date]])</f>
        <v>5</v>
      </c>
      <c r="Y3920" t="str">
        <f>"Q"&amp;ROUNDUP(MONTH(Sales_Data[[#This Row],[Order_Date]])/3,0)</f>
        <v>Q2</v>
      </c>
    </row>
    <row r="3921" spans="1:25" x14ac:dyDescent="0.3">
      <c r="A3921" t="s">
        <v>5609</v>
      </c>
      <c r="B3921" s="1">
        <v>45934</v>
      </c>
      <c r="C3921" t="s">
        <v>5610</v>
      </c>
      <c r="D3921" t="s">
        <v>47</v>
      </c>
      <c r="E3921" t="s">
        <v>19</v>
      </c>
      <c r="F3921" t="s">
        <v>20</v>
      </c>
      <c r="G3921" t="s">
        <v>67</v>
      </c>
      <c r="H3921" t="s">
        <v>121</v>
      </c>
      <c r="I3921" t="s">
        <v>142</v>
      </c>
      <c r="J3921">
        <v>2</v>
      </c>
      <c r="K3921">
        <v>14060.39</v>
      </c>
      <c r="L3921">
        <v>0.05</v>
      </c>
      <c r="M3921">
        <v>21149.98</v>
      </c>
      <c r="N3921" t="s">
        <v>83</v>
      </c>
      <c r="O3921" t="s">
        <v>35</v>
      </c>
      <c r="P3921" t="s">
        <v>26</v>
      </c>
      <c r="Q3921">
        <f>Sales_Data[[#This Row],[Quantity]]*Sales_Data[[#This Row],[Unit_Price]]</f>
        <v>28120.78</v>
      </c>
      <c r="R3921">
        <f>Sales_Data[[#This Row],[Gross_Sales]]*Sales_Data[[#This Row],[Discount]]</f>
        <v>1406.039</v>
      </c>
      <c r="S3921">
        <f>Sales_Data[[#This Row],[Gross_Sales]]-Sales_Data[[#This Row],[Discount_Amount]]</f>
        <v>26714.740999999998</v>
      </c>
      <c r="T3921">
        <f>Sales_Data[[#This Row],[Net Sales]]-Sales_Data[[#This Row],[Cost]]</f>
        <v>5564.7609999999986</v>
      </c>
      <c r="U3921" s="2">
        <f>Sales_Data[[#This Row],[Profit]]/Sales_Data[[#This Row],[Net Sales]]</f>
        <v>0.20830301143477301</v>
      </c>
      <c r="V3921">
        <f>YEAR(Sales_Data[[#This Row],[Order_Date]])</f>
        <v>2025</v>
      </c>
      <c r="W3921" t="str">
        <f>TEXT(Sales_Data[[#This Row],[Order_Date]],"mmm")</f>
        <v>Oct</v>
      </c>
      <c r="X3921">
        <f>MONTH(Sales_Data[[#This Row],[Order_Date]])</f>
        <v>10</v>
      </c>
      <c r="Y3921" t="str">
        <f>"Q"&amp;ROUNDUP(MONTH(Sales_Data[[#This Row],[Order_Date]])/3,0)</f>
        <v>Q4</v>
      </c>
    </row>
    <row r="3922" spans="1:25" x14ac:dyDescent="0.3">
      <c r="A3922" t="s">
        <v>5611</v>
      </c>
      <c r="B3922" s="1">
        <v>45703</v>
      </c>
      <c r="C3922" t="s">
        <v>5612</v>
      </c>
      <c r="D3922" t="s">
        <v>271</v>
      </c>
      <c r="E3922" t="s">
        <v>39</v>
      </c>
      <c r="F3922" t="s">
        <v>107</v>
      </c>
      <c r="G3922" t="s">
        <v>67</v>
      </c>
      <c r="H3922" t="s">
        <v>121</v>
      </c>
      <c r="I3922" t="s">
        <v>142</v>
      </c>
      <c r="J3922">
        <v>5</v>
      </c>
      <c r="K3922">
        <v>2083.5700000000002</v>
      </c>
      <c r="L3922">
        <v>0</v>
      </c>
      <c r="M3922">
        <v>8610.11</v>
      </c>
      <c r="N3922" t="s">
        <v>70</v>
      </c>
      <c r="O3922" t="s">
        <v>35</v>
      </c>
      <c r="P3922" t="s">
        <v>26</v>
      </c>
      <c r="Q3922">
        <f>Sales_Data[[#This Row],[Quantity]]*Sales_Data[[#This Row],[Unit_Price]]</f>
        <v>10417.85</v>
      </c>
      <c r="R3922">
        <f>Sales_Data[[#This Row],[Gross_Sales]]*Sales_Data[[#This Row],[Discount]]</f>
        <v>0</v>
      </c>
      <c r="S3922">
        <f>Sales_Data[[#This Row],[Gross_Sales]]-Sales_Data[[#This Row],[Discount_Amount]]</f>
        <v>10417.85</v>
      </c>
      <c r="T3922">
        <f>Sales_Data[[#This Row],[Net Sales]]-Sales_Data[[#This Row],[Cost]]</f>
        <v>1807.7399999999998</v>
      </c>
      <c r="U3922" s="2">
        <f>Sales_Data[[#This Row],[Profit]]/Sales_Data[[#This Row],[Net Sales]]</f>
        <v>0.17352332774996757</v>
      </c>
      <c r="V3922">
        <f>YEAR(Sales_Data[[#This Row],[Order_Date]])</f>
        <v>2025</v>
      </c>
      <c r="W3922" t="str">
        <f>TEXT(Sales_Data[[#This Row],[Order_Date]],"mmm")</f>
        <v>Feb</v>
      </c>
      <c r="X3922">
        <f>MONTH(Sales_Data[[#This Row],[Order_Date]])</f>
        <v>2</v>
      </c>
      <c r="Y3922" t="str">
        <f>"Q"&amp;ROUNDUP(MONTH(Sales_Data[[#This Row],[Order_Date]])/3,0)</f>
        <v>Q1</v>
      </c>
    </row>
    <row r="3923" spans="1:25" x14ac:dyDescent="0.3">
      <c r="A3923" t="s">
        <v>5613</v>
      </c>
      <c r="B3923" s="1">
        <v>45951</v>
      </c>
      <c r="C3923" t="s">
        <v>4150</v>
      </c>
      <c r="D3923" t="s">
        <v>141</v>
      </c>
      <c r="E3923" t="s">
        <v>48</v>
      </c>
      <c r="F3923" t="s">
        <v>164</v>
      </c>
      <c r="G3923" t="s">
        <v>21</v>
      </c>
      <c r="H3923" t="s">
        <v>230</v>
      </c>
      <c r="I3923" t="s">
        <v>328</v>
      </c>
      <c r="J3923">
        <v>1</v>
      </c>
      <c r="K3923">
        <v>13691</v>
      </c>
      <c r="L3923">
        <v>0.1</v>
      </c>
      <c r="M3923">
        <v>8932.4699999999993</v>
      </c>
      <c r="N3923" t="s">
        <v>24</v>
      </c>
      <c r="O3923" t="s">
        <v>35</v>
      </c>
      <c r="P3923" t="s">
        <v>71</v>
      </c>
      <c r="Q3923">
        <f>Sales_Data[[#This Row],[Quantity]]*Sales_Data[[#This Row],[Unit_Price]]</f>
        <v>13691</v>
      </c>
      <c r="R3923">
        <f>Sales_Data[[#This Row],[Gross_Sales]]*Sales_Data[[#This Row],[Discount]]</f>
        <v>1369.1000000000001</v>
      </c>
      <c r="S3923">
        <f>Sales_Data[[#This Row],[Gross_Sales]]-Sales_Data[[#This Row],[Discount_Amount]]</f>
        <v>12321.9</v>
      </c>
      <c r="T3923">
        <f>Sales_Data[[#This Row],[Net Sales]]-Sales_Data[[#This Row],[Cost]]</f>
        <v>3389.4300000000003</v>
      </c>
      <c r="U3923" s="2">
        <f>Sales_Data[[#This Row],[Profit]]/Sales_Data[[#This Row],[Net Sales]]</f>
        <v>0.27507364935602469</v>
      </c>
      <c r="V3923">
        <f>YEAR(Sales_Data[[#This Row],[Order_Date]])</f>
        <v>2025</v>
      </c>
      <c r="W3923" t="str">
        <f>TEXT(Sales_Data[[#This Row],[Order_Date]],"mmm")</f>
        <v>Oct</v>
      </c>
      <c r="X3923">
        <f>MONTH(Sales_Data[[#This Row],[Order_Date]])</f>
        <v>10</v>
      </c>
      <c r="Y3923" t="str">
        <f>"Q"&amp;ROUNDUP(MONTH(Sales_Data[[#This Row],[Order_Date]])/3,0)</f>
        <v>Q4</v>
      </c>
    </row>
    <row r="3924" spans="1:25" x14ac:dyDescent="0.3">
      <c r="A3924" t="s">
        <v>5614</v>
      </c>
      <c r="B3924" s="1">
        <v>45719</v>
      </c>
      <c r="C3924" t="s">
        <v>5615</v>
      </c>
      <c r="D3924" t="s">
        <v>238</v>
      </c>
      <c r="E3924" t="s">
        <v>48</v>
      </c>
      <c r="F3924" t="s">
        <v>49</v>
      </c>
      <c r="G3924" t="s">
        <v>41</v>
      </c>
      <c r="H3924" t="s">
        <v>102</v>
      </c>
      <c r="I3924" t="s">
        <v>388</v>
      </c>
      <c r="J3924">
        <v>1</v>
      </c>
      <c r="K3924">
        <v>25502.32</v>
      </c>
      <c r="L3924">
        <v>0</v>
      </c>
      <c r="M3924">
        <v>16305</v>
      </c>
      <c r="N3924" t="s">
        <v>52</v>
      </c>
      <c r="O3924" t="s">
        <v>35</v>
      </c>
      <c r="P3924" t="s">
        <v>44</v>
      </c>
      <c r="Q3924">
        <f>Sales_Data[[#This Row],[Quantity]]*Sales_Data[[#This Row],[Unit_Price]]</f>
        <v>25502.32</v>
      </c>
      <c r="R3924">
        <f>Sales_Data[[#This Row],[Gross_Sales]]*Sales_Data[[#This Row],[Discount]]</f>
        <v>0</v>
      </c>
      <c r="S3924">
        <f>Sales_Data[[#This Row],[Gross_Sales]]-Sales_Data[[#This Row],[Discount_Amount]]</f>
        <v>25502.32</v>
      </c>
      <c r="T3924">
        <f>Sales_Data[[#This Row],[Net Sales]]-Sales_Data[[#This Row],[Cost]]</f>
        <v>9197.32</v>
      </c>
      <c r="U3924" s="2">
        <f>Sales_Data[[#This Row],[Profit]]/Sales_Data[[#This Row],[Net Sales]]</f>
        <v>0.36064640393501451</v>
      </c>
      <c r="V3924">
        <f>YEAR(Sales_Data[[#This Row],[Order_Date]])</f>
        <v>2025</v>
      </c>
      <c r="W3924" t="str">
        <f>TEXT(Sales_Data[[#This Row],[Order_Date]],"mmm")</f>
        <v>Mar</v>
      </c>
      <c r="X3924">
        <f>MONTH(Sales_Data[[#This Row],[Order_Date]])</f>
        <v>3</v>
      </c>
      <c r="Y3924" t="str">
        <f>"Q"&amp;ROUNDUP(MONTH(Sales_Data[[#This Row],[Order_Date]])/3,0)</f>
        <v>Q1</v>
      </c>
    </row>
    <row r="3925" spans="1:25" x14ac:dyDescent="0.3">
      <c r="A3925" t="s">
        <v>5616</v>
      </c>
      <c r="B3925" s="1">
        <v>45743</v>
      </c>
      <c r="C3925" t="s">
        <v>452</v>
      </c>
      <c r="D3925" t="s">
        <v>397</v>
      </c>
      <c r="E3925" t="s">
        <v>48</v>
      </c>
      <c r="F3925" t="s">
        <v>164</v>
      </c>
      <c r="G3925" t="s">
        <v>32</v>
      </c>
      <c r="H3925" t="s">
        <v>50</v>
      </c>
      <c r="I3925" t="s">
        <v>58</v>
      </c>
      <c r="J3925">
        <v>1</v>
      </c>
      <c r="K3925">
        <v>26423.88</v>
      </c>
      <c r="L3925">
        <v>0.2</v>
      </c>
      <c r="M3925">
        <v>18271.61</v>
      </c>
      <c r="N3925" t="s">
        <v>83</v>
      </c>
      <c r="O3925" t="s">
        <v>53</v>
      </c>
      <c r="P3925" t="s">
        <v>71</v>
      </c>
      <c r="Q3925">
        <f>Sales_Data[[#This Row],[Quantity]]*Sales_Data[[#This Row],[Unit_Price]]</f>
        <v>26423.88</v>
      </c>
      <c r="R3925">
        <f>Sales_Data[[#This Row],[Gross_Sales]]*Sales_Data[[#This Row],[Discount]]</f>
        <v>5284.7760000000007</v>
      </c>
      <c r="S3925">
        <f>Sales_Data[[#This Row],[Gross_Sales]]-Sales_Data[[#This Row],[Discount_Amount]]</f>
        <v>21139.103999999999</v>
      </c>
      <c r="T3925">
        <f>Sales_Data[[#This Row],[Net Sales]]-Sales_Data[[#This Row],[Cost]]</f>
        <v>2867.4939999999988</v>
      </c>
      <c r="U3925" s="2">
        <f>Sales_Data[[#This Row],[Profit]]/Sales_Data[[#This Row],[Net Sales]]</f>
        <v>0.13564879571054661</v>
      </c>
      <c r="V3925">
        <f>YEAR(Sales_Data[[#This Row],[Order_Date]])</f>
        <v>2025</v>
      </c>
      <c r="W3925" t="str">
        <f>TEXT(Sales_Data[[#This Row],[Order_Date]],"mmm")</f>
        <v>Mar</v>
      </c>
      <c r="X3925">
        <f>MONTH(Sales_Data[[#This Row],[Order_Date]])</f>
        <v>3</v>
      </c>
      <c r="Y3925" t="str">
        <f>"Q"&amp;ROUNDUP(MONTH(Sales_Data[[#This Row],[Order_Date]])/3,0)</f>
        <v>Q1</v>
      </c>
    </row>
    <row r="3926" spans="1:25" x14ac:dyDescent="0.3">
      <c r="A3926" t="s">
        <v>5617</v>
      </c>
      <c r="B3926" s="1">
        <v>45867</v>
      </c>
      <c r="C3926" t="s">
        <v>2039</v>
      </c>
      <c r="D3926" t="s">
        <v>151</v>
      </c>
      <c r="E3926" t="s">
        <v>119</v>
      </c>
      <c r="F3926" t="s">
        <v>249</v>
      </c>
      <c r="G3926" t="s">
        <v>67</v>
      </c>
      <c r="H3926" t="s">
        <v>88</v>
      </c>
      <c r="I3926" t="s">
        <v>89</v>
      </c>
      <c r="J3926">
        <v>1</v>
      </c>
      <c r="K3926">
        <v>7929.86</v>
      </c>
      <c r="L3926">
        <v>0.1</v>
      </c>
      <c r="M3926">
        <v>5036.58</v>
      </c>
      <c r="N3926" t="s">
        <v>24</v>
      </c>
      <c r="O3926" t="s">
        <v>53</v>
      </c>
      <c r="P3926" t="s">
        <v>71</v>
      </c>
      <c r="Q3926">
        <f>Sales_Data[[#This Row],[Quantity]]*Sales_Data[[#This Row],[Unit_Price]]</f>
        <v>7929.86</v>
      </c>
      <c r="R3926">
        <f>Sales_Data[[#This Row],[Gross_Sales]]*Sales_Data[[#This Row],[Discount]]</f>
        <v>792.98599999999999</v>
      </c>
      <c r="S3926">
        <f>Sales_Data[[#This Row],[Gross_Sales]]-Sales_Data[[#This Row],[Discount_Amount]]</f>
        <v>7136.8739999999998</v>
      </c>
      <c r="T3926">
        <f>Sales_Data[[#This Row],[Net Sales]]-Sales_Data[[#This Row],[Cost]]</f>
        <v>2100.2939999999999</v>
      </c>
      <c r="U3926" s="2">
        <f>Sales_Data[[#This Row],[Profit]]/Sales_Data[[#This Row],[Net Sales]]</f>
        <v>0.29428766712148763</v>
      </c>
      <c r="V3926">
        <f>YEAR(Sales_Data[[#This Row],[Order_Date]])</f>
        <v>2025</v>
      </c>
      <c r="W3926" t="str">
        <f>TEXT(Sales_Data[[#This Row],[Order_Date]],"mmm")</f>
        <v>Jul</v>
      </c>
      <c r="X3926">
        <f>MONTH(Sales_Data[[#This Row],[Order_Date]])</f>
        <v>7</v>
      </c>
      <c r="Y3926" t="str">
        <f>"Q"&amp;ROUNDUP(MONTH(Sales_Data[[#This Row],[Order_Date]])/3,0)</f>
        <v>Q3</v>
      </c>
    </row>
    <row r="3927" spans="1:25" x14ac:dyDescent="0.3">
      <c r="A3927" t="s">
        <v>5618</v>
      </c>
      <c r="B3927" s="1">
        <v>45735</v>
      </c>
      <c r="C3927" t="s">
        <v>346</v>
      </c>
      <c r="D3927" t="s">
        <v>497</v>
      </c>
      <c r="E3927" t="s">
        <v>19</v>
      </c>
      <c r="F3927" t="s">
        <v>81</v>
      </c>
      <c r="G3927" t="s">
        <v>21</v>
      </c>
      <c r="H3927" t="s">
        <v>127</v>
      </c>
      <c r="I3927" t="s">
        <v>128</v>
      </c>
      <c r="J3927">
        <v>3</v>
      </c>
      <c r="K3927">
        <v>11399.07</v>
      </c>
      <c r="L3927">
        <v>0.1</v>
      </c>
      <c r="M3927">
        <v>20292.5</v>
      </c>
      <c r="N3927" t="s">
        <v>52</v>
      </c>
      <c r="O3927" t="s">
        <v>25</v>
      </c>
      <c r="P3927" t="s">
        <v>26</v>
      </c>
      <c r="Q3927">
        <f>Sales_Data[[#This Row],[Quantity]]*Sales_Data[[#This Row],[Unit_Price]]</f>
        <v>34197.21</v>
      </c>
      <c r="R3927">
        <f>Sales_Data[[#This Row],[Gross_Sales]]*Sales_Data[[#This Row],[Discount]]</f>
        <v>3419.721</v>
      </c>
      <c r="S3927">
        <f>Sales_Data[[#This Row],[Gross_Sales]]-Sales_Data[[#This Row],[Discount_Amount]]</f>
        <v>30777.488999999998</v>
      </c>
      <c r="T3927">
        <f>Sales_Data[[#This Row],[Net Sales]]-Sales_Data[[#This Row],[Cost]]</f>
        <v>10484.988999999998</v>
      </c>
      <c r="U3927" s="2">
        <f>Sales_Data[[#This Row],[Profit]]/Sales_Data[[#This Row],[Net Sales]]</f>
        <v>0.34067070903672481</v>
      </c>
      <c r="V3927">
        <f>YEAR(Sales_Data[[#This Row],[Order_Date]])</f>
        <v>2025</v>
      </c>
      <c r="W3927" t="str">
        <f>TEXT(Sales_Data[[#This Row],[Order_Date]],"mmm")</f>
        <v>Mar</v>
      </c>
      <c r="X3927">
        <f>MONTH(Sales_Data[[#This Row],[Order_Date]])</f>
        <v>3</v>
      </c>
      <c r="Y3927" t="str">
        <f>"Q"&amp;ROUNDUP(MONTH(Sales_Data[[#This Row],[Order_Date]])/3,0)</f>
        <v>Q1</v>
      </c>
    </row>
    <row r="3928" spans="1:25" x14ac:dyDescent="0.3">
      <c r="A3928" t="s">
        <v>5619</v>
      </c>
      <c r="B3928" s="1">
        <v>45859</v>
      </c>
      <c r="C3928" t="s">
        <v>3711</v>
      </c>
      <c r="D3928" t="s">
        <v>18</v>
      </c>
      <c r="E3928" t="s">
        <v>19</v>
      </c>
      <c r="F3928" t="s">
        <v>113</v>
      </c>
      <c r="G3928" t="s">
        <v>41</v>
      </c>
      <c r="H3928" t="s">
        <v>171</v>
      </c>
      <c r="I3928" t="s">
        <v>191</v>
      </c>
      <c r="J3928">
        <v>1</v>
      </c>
      <c r="K3928">
        <v>7723.13</v>
      </c>
      <c r="L3928">
        <v>0</v>
      </c>
      <c r="M3928">
        <v>5100.3</v>
      </c>
      <c r="N3928" t="s">
        <v>24</v>
      </c>
      <c r="O3928" t="s">
        <v>35</v>
      </c>
      <c r="P3928" t="s">
        <v>71</v>
      </c>
      <c r="Q3928">
        <f>Sales_Data[[#This Row],[Quantity]]*Sales_Data[[#This Row],[Unit_Price]]</f>
        <v>7723.13</v>
      </c>
      <c r="R3928">
        <f>Sales_Data[[#This Row],[Gross_Sales]]*Sales_Data[[#This Row],[Discount]]</f>
        <v>0</v>
      </c>
      <c r="S3928">
        <f>Sales_Data[[#This Row],[Gross_Sales]]-Sales_Data[[#This Row],[Discount_Amount]]</f>
        <v>7723.13</v>
      </c>
      <c r="T3928">
        <f>Sales_Data[[#This Row],[Net Sales]]-Sales_Data[[#This Row],[Cost]]</f>
        <v>2622.83</v>
      </c>
      <c r="U3928" s="2">
        <f>Sales_Data[[#This Row],[Profit]]/Sales_Data[[#This Row],[Net Sales]]</f>
        <v>0.3396071281980233</v>
      </c>
      <c r="V3928">
        <f>YEAR(Sales_Data[[#This Row],[Order_Date]])</f>
        <v>2025</v>
      </c>
      <c r="W3928" t="str">
        <f>TEXT(Sales_Data[[#This Row],[Order_Date]],"mmm")</f>
        <v>Jul</v>
      </c>
      <c r="X3928">
        <f>MONTH(Sales_Data[[#This Row],[Order_Date]])</f>
        <v>7</v>
      </c>
      <c r="Y3928" t="str">
        <f>"Q"&amp;ROUNDUP(MONTH(Sales_Data[[#This Row],[Order_Date]])/3,0)</f>
        <v>Q3</v>
      </c>
    </row>
    <row r="3929" spans="1:25" x14ac:dyDescent="0.3">
      <c r="A3929" t="s">
        <v>5620</v>
      </c>
      <c r="B3929" s="1">
        <v>45959</v>
      </c>
      <c r="C3929" t="s">
        <v>3327</v>
      </c>
      <c r="D3929" t="s">
        <v>260</v>
      </c>
      <c r="E3929" t="s">
        <v>48</v>
      </c>
      <c r="F3929" t="s">
        <v>164</v>
      </c>
      <c r="G3929" t="s">
        <v>75</v>
      </c>
      <c r="H3929" t="s">
        <v>114</v>
      </c>
      <c r="I3929" t="s">
        <v>206</v>
      </c>
      <c r="J3929">
        <v>2</v>
      </c>
      <c r="K3929">
        <v>35433.64</v>
      </c>
      <c r="L3929">
        <v>0.05</v>
      </c>
      <c r="M3929">
        <v>44123.4</v>
      </c>
      <c r="N3929" t="s">
        <v>109</v>
      </c>
      <c r="O3929" t="s">
        <v>53</v>
      </c>
      <c r="P3929" t="s">
        <v>26</v>
      </c>
      <c r="Q3929">
        <f>Sales_Data[[#This Row],[Quantity]]*Sales_Data[[#This Row],[Unit_Price]]</f>
        <v>70867.28</v>
      </c>
      <c r="R3929">
        <f>Sales_Data[[#This Row],[Gross_Sales]]*Sales_Data[[#This Row],[Discount]]</f>
        <v>3543.364</v>
      </c>
      <c r="S3929">
        <f>Sales_Data[[#This Row],[Gross_Sales]]-Sales_Data[[#This Row],[Discount_Amount]]</f>
        <v>67323.915999999997</v>
      </c>
      <c r="T3929">
        <f>Sales_Data[[#This Row],[Net Sales]]-Sales_Data[[#This Row],[Cost]]</f>
        <v>23200.515999999996</v>
      </c>
      <c r="U3929" s="2">
        <f>Sales_Data[[#This Row],[Profit]]/Sales_Data[[#This Row],[Net Sales]]</f>
        <v>0.34461031648842289</v>
      </c>
      <c r="V3929">
        <f>YEAR(Sales_Data[[#This Row],[Order_Date]])</f>
        <v>2025</v>
      </c>
      <c r="W3929" t="str">
        <f>TEXT(Sales_Data[[#This Row],[Order_Date]],"mmm")</f>
        <v>Oct</v>
      </c>
      <c r="X3929">
        <f>MONTH(Sales_Data[[#This Row],[Order_Date]])</f>
        <v>10</v>
      </c>
      <c r="Y3929" t="str">
        <f>"Q"&amp;ROUNDUP(MONTH(Sales_Data[[#This Row],[Order_Date]])/3,0)</f>
        <v>Q4</v>
      </c>
    </row>
    <row r="3930" spans="1:25" x14ac:dyDescent="0.3">
      <c r="A3930" t="s">
        <v>5621</v>
      </c>
      <c r="B3930" s="1">
        <v>45880</v>
      </c>
      <c r="C3930" t="s">
        <v>5513</v>
      </c>
      <c r="D3930" t="s">
        <v>183</v>
      </c>
      <c r="E3930" t="s">
        <v>48</v>
      </c>
      <c r="F3930" t="s">
        <v>164</v>
      </c>
      <c r="G3930" t="s">
        <v>41</v>
      </c>
      <c r="H3930" t="s">
        <v>147</v>
      </c>
      <c r="I3930" t="s">
        <v>369</v>
      </c>
      <c r="J3930">
        <v>1</v>
      </c>
      <c r="K3930">
        <v>62076.79</v>
      </c>
      <c r="L3930">
        <v>0.05</v>
      </c>
      <c r="M3930">
        <v>43150.03</v>
      </c>
      <c r="N3930" t="s">
        <v>109</v>
      </c>
      <c r="O3930" t="s">
        <v>35</v>
      </c>
      <c r="P3930" t="s">
        <v>44</v>
      </c>
      <c r="Q3930">
        <f>Sales_Data[[#This Row],[Quantity]]*Sales_Data[[#This Row],[Unit_Price]]</f>
        <v>62076.79</v>
      </c>
      <c r="R3930">
        <f>Sales_Data[[#This Row],[Gross_Sales]]*Sales_Data[[#This Row],[Discount]]</f>
        <v>3103.8395</v>
      </c>
      <c r="S3930">
        <f>Sales_Data[[#This Row],[Gross_Sales]]-Sales_Data[[#This Row],[Discount_Amount]]</f>
        <v>58972.950499999999</v>
      </c>
      <c r="T3930">
        <f>Sales_Data[[#This Row],[Net Sales]]-Sales_Data[[#This Row],[Cost]]</f>
        <v>15822.9205</v>
      </c>
      <c r="U3930" s="2">
        <f>Sales_Data[[#This Row],[Profit]]/Sales_Data[[#This Row],[Net Sales]]</f>
        <v>0.26830810339055361</v>
      </c>
      <c r="V3930">
        <f>YEAR(Sales_Data[[#This Row],[Order_Date]])</f>
        <v>2025</v>
      </c>
      <c r="W3930" t="str">
        <f>TEXT(Sales_Data[[#This Row],[Order_Date]],"mmm")</f>
        <v>Aug</v>
      </c>
      <c r="X3930">
        <f>MONTH(Sales_Data[[#This Row],[Order_Date]])</f>
        <v>8</v>
      </c>
      <c r="Y3930" t="str">
        <f>"Q"&amp;ROUNDUP(MONTH(Sales_Data[[#This Row],[Order_Date]])/3,0)</f>
        <v>Q3</v>
      </c>
    </row>
    <row r="3931" spans="1:25" x14ac:dyDescent="0.3">
      <c r="A3931" t="s">
        <v>5622</v>
      </c>
      <c r="B3931" s="1">
        <v>45879</v>
      </c>
      <c r="C3931" t="s">
        <v>812</v>
      </c>
      <c r="D3931" t="s">
        <v>74</v>
      </c>
      <c r="E3931" t="s">
        <v>19</v>
      </c>
      <c r="F3931" t="s">
        <v>113</v>
      </c>
      <c r="G3931" t="s">
        <v>75</v>
      </c>
      <c r="H3931" t="s">
        <v>76</v>
      </c>
      <c r="I3931" t="s">
        <v>77</v>
      </c>
      <c r="J3931">
        <v>1</v>
      </c>
      <c r="K3931">
        <v>2658.61</v>
      </c>
      <c r="L3931">
        <v>0.05</v>
      </c>
      <c r="M3931">
        <v>2130.69</v>
      </c>
      <c r="N3931" t="s">
        <v>52</v>
      </c>
      <c r="O3931" t="s">
        <v>35</v>
      </c>
      <c r="P3931" t="s">
        <v>44</v>
      </c>
      <c r="Q3931">
        <f>Sales_Data[[#This Row],[Quantity]]*Sales_Data[[#This Row],[Unit_Price]]</f>
        <v>2658.61</v>
      </c>
      <c r="R3931">
        <f>Sales_Data[[#This Row],[Gross_Sales]]*Sales_Data[[#This Row],[Discount]]</f>
        <v>132.93050000000002</v>
      </c>
      <c r="S3931">
        <f>Sales_Data[[#This Row],[Gross_Sales]]-Sales_Data[[#This Row],[Discount_Amount]]</f>
        <v>2525.6795000000002</v>
      </c>
      <c r="T3931">
        <f>Sales_Data[[#This Row],[Net Sales]]-Sales_Data[[#This Row],[Cost]]</f>
        <v>394.98950000000013</v>
      </c>
      <c r="U3931" s="2">
        <f>Sales_Data[[#This Row],[Profit]]/Sales_Data[[#This Row],[Net Sales]]</f>
        <v>0.15638939936757618</v>
      </c>
      <c r="V3931">
        <f>YEAR(Sales_Data[[#This Row],[Order_Date]])</f>
        <v>2025</v>
      </c>
      <c r="W3931" t="str">
        <f>TEXT(Sales_Data[[#This Row],[Order_Date]],"mmm")</f>
        <v>Aug</v>
      </c>
      <c r="X3931">
        <f>MONTH(Sales_Data[[#This Row],[Order_Date]])</f>
        <v>8</v>
      </c>
      <c r="Y3931" t="str">
        <f>"Q"&amp;ROUNDUP(MONTH(Sales_Data[[#This Row],[Order_Date]])/3,0)</f>
        <v>Q3</v>
      </c>
    </row>
    <row r="3932" spans="1:25" x14ac:dyDescent="0.3">
      <c r="A3932" t="s">
        <v>5623</v>
      </c>
      <c r="B3932" s="1">
        <v>45660</v>
      </c>
      <c r="C3932" t="s">
        <v>1201</v>
      </c>
      <c r="D3932" t="s">
        <v>756</v>
      </c>
      <c r="E3932" t="s">
        <v>48</v>
      </c>
      <c r="F3932" t="s">
        <v>164</v>
      </c>
      <c r="G3932" t="s">
        <v>32</v>
      </c>
      <c r="H3932" t="s">
        <v>33</v>
      </c>
      <c r="I3932" t="s">
        <v>161</v>
      </c>
      <c r="J3932">
        <v>3</v>
      </c>
      <c r="K3932">
        <v>14689.94</v>
      </c>
      <c r="L3932">
        <v>0.1</v>
      </c>
      <c r="M3932">
        <v>26109.41</v>
      </c>
      <c r="N3932" t="s">
        <v>52</v>
      </c>
      <c r="O3932" t="s">
        <v>35</v>
      </c>
      <c r="P3932" t="s">
        <v>71</v>
      </c>
      <c r="Q3932">
        <f>Sales_Data[[#This Row],[Quantity]]*Sales_Data[[#This Row],[Unit_Price]]</f>
        <v>44069.82</v>
      </c>
      <c r="R3932">
        <f>Sales_Data[[#This Row],[Gross_Sales]]*Sales_Data[[#This Row],[Discount]]</f>
        <v>4406.982</v>
      </c>
      <c r="S3932">
        <f>Sales_Data[[#This Row],[Gross_Sales]]-Sales_Data[[#This Row],[Discount_Amount]]</f>
        <v>39662.838000000003</v>
      </c>
      <c r="T3932">
        <f>Sales_Data[[#This Row],[Net Sales]]-Sales_Data[[#This Row],[Cost]]</f>
        <v>13553.428000000004</v>
      </c>
      <c r="U3932" s="2">
        <f>Sales_Data[[#This Row],[Profit]]/Sales_Data[[#This Row],[Net Sales]]</f>
        <v>0.34171604160045232</v>
      </c>
      <c r="V3932">
        <f>YEAR(Sales_Data[[#This Row],[Order_Date]])</f>
        <v>2025</v>
      </c>
      <c r="W3932" t="str">
        <f>TEXT(Sales_Data[[#This Row],[Order_Date]],"mmm")</f>
        <v>Jan</v>
      </c>
      <c r="X3932">
        <f>MONTH(Sales_Data[[#This Row],[Order_Date]])</f>
        <v>1</v>
      </c>
      <c r="Y3932" t="str">
        <f>"Q"&amp;ROUNDUP(MONTH(Sales_Data[[#This Row],[Order_Date]])/3,0)</f>
        <v>Q1</v>
      </c>
    </row>
    <row r="3933" spans="1:25" x14ac:dyDescent="0.3">
      <c r="A3933" t="s">
        <v>5624</v>
      </c>
      <c r="B3933" s="1">
        <v>45663</v>
      </c>
      <c r="C3933" t="s">
        <v>413</v>
      </c>
      <c r="D3933" t="s">
        <v>450</v>
      </c>
      <c r="E3933" t="s">
        <v>19</v>
      </c>
      <c r="F3933" t="s">
        <v>57</v>
      </c>
      <c r="G3933" t="s">
        <v>21</v>
      </c>
      <c r="H3933" t="s">
        <v>127</v>
      </c>
      <c r="I3933" t="s">
        <v>342</v>
      </c>
      <c r="J3933">
        <v>4</v>
      </c>
      <c r="K3933">
        <v>17351.75</v>
      </c>
      <c r="L3933">
        <v>0.05</v>
      </c>
      <c r="M3933">
        <v>53830.46</v>
      </c>
      <c r="N3933" t="s">
        <v>109</v>
      </c>
      <c r="O3933" t="s">
        <v>53</v>
      </c>
      <c r="P3933" t="s">
        <v>44</v>
      </c>
      <c r="Q3933">
        <f>Sales_Data[[#This Row],[Quantity]]*Sales_Data[[#This Row],[Unit_Price]]</f>
        <v>69407</v>
      </c>
      <c r="R3933">
        <f>Sales_Data[[#This Row],[Gross_Sales]]*Sales_Data[[#This Row],[Discount]]</f>
        <v>3470.3500000000004</v>
      </c>
      <c r="S3933">
        <f>Sales_Data[[#This Row],[Gross_Sales]]-Sales_Data[[#This Row],[Discount_Amount]]</f>
        <v>65936.649999999994</v>
      </c>
      <c r="T3933">
        <f>Sales_Data[[#This Row],[Net Sales]]-Sales_Data[[#This Row],[Cost]]</f>
        <v>12106.189999999995</v>
      </c>
      <c r="U3933" s="2">
        <f>Sales_Data[[#This Row],[Profit]]/Sales_Data[[#This Row],[Net Sales]]</f>
        <v>0.18360335261193883</v>
      </c>
      <c r="V3933">
        <f>YEAR(Sales_Data[[#This Row],[Order_Date]])</f>
        <v>2025</v>
      </c>
      <c r="W3933" t="str">
        <f>TEXT(Sales_Data[[#This Row],[Order_Date]],"mmm")</f>
        <v>Jan</v>
      </c>
      <c r="X3933">
        <f>MONTH(Sales_Data[[#This Row],[Order_Date]])</f>
        <v>1</v>
      </c>
      <c r="Y3933" t="str">
        <f>"Q"&amp;ROUNDUP(MONTH(Sales_Data[[#This Row],[Order_Date]])/3,0)</f>
        <v>Q1</v>
      </c>
    </row>
    <row r="3934" spans="1:25" x14ac:dyDescent="0.3">
      <c r="A3934" t="s">
        <v>5625</v>
      </c>
      <c r="B3934" s="1">
        <v>45750</v>
      </c>
      <c r="C3934" t="s">
        <v>2563</v>
      </c>
      <c r="D3934" t="s">
        <v>715</v>
      </c>
      <c r="E3934" t="s">
        <v>19</v>
      </c>
      <c r="F3934" t="s">
        <v>81</v>
      </c>
      <c r="G3934" t="s">
        <v>21</v>
      </c>
      <c r="H3934" t="s">
        <v>230</v>
      </c>
      <c r="I3934" t="s">
        <v>328</v>
      </c>
      <c r="J3934">
        <v>1</v>
      </c>
      <c r="K3934">
        <v>17261.72</v>
      </c>
      <c r="L3934">
        <v>0.05</v>
      </c>
      <c r="M3934">
        <v>10476.14</v>
      </c>
      <c r="N3934" t="s">
        <v>24</v>
      </c>
      <c r="O3934" t="s">
        <v>35</v>
      </c>
      <c r="P3934" t="s">
        <v>71</v>
      </c>
      <c r="Q3934">
        <f>Sales_Data[[#This Row],[Quantity]]*Sales_Data[[#This Row],[Unit_Price]]</f>
        <v>17261.72</v>
      </c>
      <c r="R3934">
        <f>Sales_Data[[#This Row],[Gross_Sales]]*Sales_Data[[#This Row],[Discount]]</f>
        <v>863.08600000000013</v>
      </c>
      <c r="S3934">
        <f>Sales_Data[[#This Row],[Gross_Sales]]-Sales_Data[[#This Row],[Discount_Amount]]</f>
        <v>16398.634000000002</v>
      </c>
      <c r="T3934">
        <f>Sales_Data[[#This Row],[Net Sales]]-Sales_Data[[#This Row],[Cost]]</f>
        <v>5922.4940000000024</v>
      </c>
      <c r="U3934" s="2">
        <f>Sales_Data[[#This Row],[Profit]]/Sales_Data[[#This Row],[Net Sales]]</f>
        <v>0.36115776472601324</v>
      </c>
      <c r="V3934">
        <f>YEAR(Sales_Data[[#This Row],[Order_Date]])</f>
        <v>2025</v>
      </c>
      <c r="W3934" t="str">
        <f>TEXT(Sales_Data[[#This Row],[Order_Date]],"mmm")</f>
        <v>Apr</v>
      </c>
      <c r="X3934">
        <f>MONTH(Sales_Data[[#This Row],[Order_Date]])</f>
        <v>4</v>
      </c>
      <c r="Y3934" t="str">
        <f>"Q"&amp;ROUNDUP(MONTH(Sales_Data[[#This Row],[Order_Date]])/3,0)</f>
        <v>Q2</v>
      </c>
    </row>
    <row r="3935" spans="1:25" x14ac:dyDescent="0.3">
      <c r="A3935" t="s">
        <v>5626</v>
      </c>
      <c r="B3935" s="1">
        <v>45665</v>
      </c>
      <c r="C3935" t="s">
        <v>3855</v>
      </c>
      <c r="D3935" t="s">
        <v>118</v>
      </c>
      <c r="E3935" t="s">
        <v>30</v>
      </c>
      <c r="F3935" t="s">
        <v>156</v>
      </c>
      <c r="G3935" t="s">
        <v>67</v>
      </c>
      <c r="H3935" t="s">
        <v>68</v>
      </c>
      <c r="I3935" t="s">
        <v>97</v>
      </c>
      <c r="J3935">
        <v>4</v>
      </c>
      <c r="K3935">
        <v>1091.54</v>
      </c>
      <c r="L3935">
        <v>0.15</v>
      </c>
      <c r="M3935">
        <v>2417.2399999999998</v>
      </c>
      <c r="N3935" t="s">
        <v>109</v>
      </c>
      <c r="O3935" t="s">
        <v>25</v>
      </c>
      <c r="P3935" t="s">
        <v>26</v>
      </c>
      <c r="Q3935">
        <f>Sales_Data[[#This Row],[Quantity]]*Sales_Data[[#This Row],[Unit_Price]]</f>
        <v>4366.16</v>
      </c>
      <c r="R3935">
        <f>Sales_Data[[#This Row],[Gross_Sales]]*Sales_Data[[#This Row],[Discount]]</f>
        <v>654.92399999999998</v>
      </c>
      <c r="S3935">
        <f>Sales_Data[[#This Row],[Gross_Sales]]-Sales_Data[[#This Row],[Discount_Amount]]</f>
        <v>3711.2359999999999</v>
      </c>
      <c r="T3935">
        <f>Sales_Data[[#This Row],[Net Sales]]-Sales_Data[[#This Row],[Cost]]</f>
        <v>1293.9960000000001</v>
      </c>
      <c r="U3935" s="2">
        <f>Sales_Data[[#This Row],[Profit]]/Sales_Data[[#This Row],[Net Sales]]</f>
        <v>0.34866982320714718</v>
      </c>
      <c r="V3935">
        <f>YEAR(Sales_Data[[#This Row],[Order_Date]])</f>
        <v>2025</v>
      </c>
      <c r="W3935" t="str">
        <f>TEXT(Sales_Data[[#This Row],[Order_Date]],"mmm")</f>
        <v>Jan</v>
      </c>
      <c r="X3935">
        <f>MONTH(Sales_Data[[#This Row],[Order_Date]])</f>
        <v>1</v>
      </c>
      <c r="Y3935" t="str">
        <f>"Q"&amp;ROUNDUP(MONTH(Sales_Data[[#This Row],[Order_Date]])/3,0)</f>
        <v>Q1</v>
      </c>
    </row>
    <row r="3936" spans="1:25" x14ac:dyDescent="0.3">
      <c r="A3936" t="s">
        <v>5627</v>
      </c>
      <c r="B3936" s="1">
        <v>45892</v>
      </c>
      <c r="C3936" t="s">
        <v>4636</v>
      </c>
      <c r="D3936" t="s">
        <v>527</v>
      </c>
      <c r="E3936" t="s">
        <v>39</v>
      </c>
      <c r="F3936" t="s">
        <v>405</v>
      </c>
      <c r="G3936" t="s">
        <v>67</v>
      </c>
      <c r="H3936" t="s">
        <v>121</v>
      </c>
      <c r="I3936" t="s">
        <v>142</v>
      </c>
      <c r="J3936">
        <v>2</v>
      </c>
      <c r="K3936">
        <v>1357.72</v>
      </c>
      <c r="L3936">
        <v>0</v>
      </c>
      <c r="M3936">
        <v>1765.64</v>
      </c>
      <c r="N3936" t="s">
        <v>24</v>
      </c>
      <c r="O3936" t="s">
        <v>35</v>
      </c>
      <c r="P3936" t="s">
        <v>71</v>
      </c>
      <c r="Q3936">
        <f>Sales_Data[[#This Row],[Quantity]]*Sales_Data[[#This Row],[Unit_Price]]</f>
        <v>2715.44</v>
      </c>
      <c r="R3936">
        <f>Sales_Data[[#This Row],[Gross_Sales]]*Sales_Data[[#This Row],[Discount]]</f>
        <v>0</v>
      </c>
      <c r="S3936">
        <f>Sales_Data[[#This Row],[Gross_Sales]]-Sales_Data[[#This Row],[Discount_Amount]]</f>
        <v>2715.44</v>
      </c>
      <c r="T3936">
        <f>Sales_Data[[#This Row],[Net Sales]]-Sales_Data[[#This Row],[Cost]]</f>
        <v>949.8</v>
      </c>
      <c r="U3936" s="2">
        <f>Sales_Data[[#This Row],[Profit]]/Sales_Data[[#This Row],[Net Sales]]</f>
        <v>0.34977756827622775</v>
      </c>
      <c r="V3936">
        <f>YEAR(Sales_Data[[#This Row],[Order_Date]])</f>
        <v>2025</v>
      </c>
      <c r="W3936" t="str">
        <f>TEXT(Sales_Data[[#This Row],[Order_Date]],"mmm")</f>
        <v>Aug</v>
      </c>
      <c r="X3936">
        <f>MONTH(Sales_Data[[#This Row],[Order_Date]])</f>
        <v>8</v>
      </c>
      <c r="Y3936" t="str">
        <f>"Q"&amp;ROUNDUP(MONTH(Sales_Data[[#This Row],[Order_Date]])/3,0)</f>
        <v>Q3</v>
      </c>
    </row>
    <row r="3937" spans="1:25" x14ac:dyDescent="0.3">
      <c r="A3937" t="s">
        <v>5628</v>
      </c>
      <c r="B3937" s="1">
        <v>45765</v>
      </c>
      <c r="C3937" t="s">
        <v>3124</v>
      </c>
      <c r="D3937" t="s">
        <v>283</v>
      </c>
      <c r="E3937" t="s">
        <v>19</v>
      </c>
      <c r="F3937" t="s">
        <v>57</v>
      </c>
      <c r="G3937" t="s">
        <v>32</v>
      </c>
      <c r="H3937" t="s">
        <v>50</v>
      </c>
      <c r="I3937" t="s">
        <v>51</v>
      </c>
      <c r="J3937">
        <v>1</v>
      </c>
      <c r="K3937">
        <v>7984.77</v>
      </c>
      <c r="L3937">
        <v>0.1</v>
      </c>
      <c r="M3937">
        <v>5420.39</v>
      </c>
      <c r="N3937" t="s">
        <v>52</v>
      </c>
      <c r="O3937" t="s">
        <v>35</v>
      </c>
      <c r="P3937" t="s">
        <v>71</v>
      </c>
      <c r="Q3937">
        <f>Sales_Data[[#This Row],[Quantity]]*Sales_Data[[#This Row],[Unit_Price]]</f>
        <v>7984.77</v>
      </c>
      <c r="R3937">
        <f>Sales_Data[[#This Row],[Gross_Sales]]*Sales_Data[[#This Row],[Discount]]</f>
        <v>798.47700000000009</v>
      </c>
      <c r="S3937">
        <f>Sales_Data[[#This Row],[Gross_Sales]]-Sales_Data[[#This Row],[Discount_Amount]]</f>
        <v>7186.2930000000006</v>
      </c>
      <c r="T3937">
        <f>Sales_Data[[#This Row],[Net Sales]]-Sales_Data[[#This Row],[Cost]]</f>
        <v>1765.9030000000002</v>
      </c>
      <c r="U3937" s="2">
        <f>Sales_Data[[#This Row],[Profit]]/Sales_Data[[#This Row],[Net Sales]]</f>
        <v>0.24573211807534151</v>
      </c>
      <c r="V3937">
        <f>YEAR(Sales_Data[[#This Row],[Order_Date]])</f>
        <v>2025</v>
      </c>
      <c r="W3937" t="str">
        <f>TEXT(Sales_Data[[#This Row],[Order_Date]],"mmm")</f>
        <v>Apr</v>
      </c>
      <c r="X3937">
        <f>MONTH(Sales_Data[[#This Row],[Order_Date]])</f>
        <v>4</v>
      </c>
      <c r="Y3937" t="str">
        <f>"Q"&amp;ROUNDUP(MONTH(Sales_Data[[#This Row],[Order_Date]])/3,0)</f>
        <v>Q2</v>
      </c>
    </row>
    <row r="3938" spans="1:25" x14ac:dyDescent="0.3">
      <c r="A3938" t="s">
        <v>5629</v>
      </c>
      <c r="B3938" s="1">
        <v>45818</v>
      </c>
      <c r="C3938" t="s">
        <v>710</v>
      </c>
      <c r="D3938" t="s">
        <v>18</v>
      </c>
      <c r="E3938" t="s">
        <v>48</v>
      </c>
      <c r="F3938" t="s">
        <v>164</v>
      </c>
      <c r="G3938" t="s">
        <v>32</v>
      </c>
      <c r="H3938" t="s">
        <v>33</v>
      </c>
      <c r="I3938" t="s">
        <v>161</v>
      </c>
      <c r="J3938">
        <v>3</v>
      </c>
      <c r="K3938">
        <v>4657.1099999999997</v>
      </c>
      <c r="L3938">
        <v>0.1</v>
      </c>
      <c r="M3938">
        <v>10671.82</v>
      </c>
      <c r="N3938" t="s">
        <v>52</v>
      </c>
      <c r="O3938" t="s">
        <v>25</v>
      </c>
      <c r="P3938" t="s">
        <v>26</v>
      </c>
      <c r="Q3938">
        <f>Sales_Data[[#This Row],[Quantity]]*Sales_Data[[#This Row],[Unit_Price]]</f>
        <v>13971.329999999998</v>
      </c>
      <c r="R3938">
        <f>Sales_Data[[#This Row],[Gross_Sales]]*Sales_Data[[#This Row],[Discount]]</f>
        <v>1397.1329999999998</v>
      </c>
      <c r="S3938">
        <f>Sales_Data[[#This Row],[Gross_Sales]]-Sales_Data[[#This Row],[Discount_Amount]]</f>
        <v>12574.196999999998</v>
      </c>
      <c r="T3938">
        <f>Sales_Data[[#This Row],[Net Sales]]-Sales_Data[[#This Row],[Cost]]</f>
        <v>1902.3769999999986</v>
      </c>
      <c r="U3938" s="2">
        <f>Sales_Data[[#This Row],[Profit]]/Sales_Data[[#This Row],[Net Sales]]</f>
        <v>0.15129212624869795</v>
      </c>
      <c r="V3938">
        <f>YEAR(Sales_Data[[#This Row],[Order_Date]])</f>
        <v>2025</v>
      </c>
      <c r="W3938" t="str">
        <f>TEXT(Sales_Data[[#This Row],[Order_Date]],"mmm")</f>
        <v>Jun</v>
      </c>
      <c r="X3938">
        <f>MONTH(Sales_Data[[#This Row],[Order_Date]])</f>
        <v>6</v>
      </c>
      <c r="Y3938" t="str">
        <f>"Q"&amp;ROUNDUP(MONTH(Sales_Data[[#This Row],[Order_Date]])/3,0)</f>
        <v>Q2</v>
      </c>
    </row>
    <row r="3939" spans="1:25" x14ac:dyDescent="0.3">
      <c r="A3939" t="s">
        <v>5630</v>
      </c>
      <c r="B3939" s="1">
        <v>45866</v>
      </c>
      <c r="C3939" t="s">
        <v>4936</v>
      </c>
      <c r="D3939" t="s">
        <v>238</v>
      </c>
      <c r="E3939" t="s">
        <v>30</v>
      </c>
      <c r="F3939" t="s">
        <v>210</v>
      </c>
      <c r="G3939" t="s">
        <v>41</v>
      </c>
      <c r="H3939" t="s">
        <v>147</v>
      </c>
      <c r="I3939" t="s">
        <v>148</v>
      </c>
      <c r="J3939">
        <v>1</v>
      </c>
      <c r="K3939">
        <v>3360.79</v>
      </c>
      <c r="L3939">
        <v>0.05</v>
      </c>
      <c r="M3939">
        <v>2597.23</v>
      </c>
      <c r="N3939" t="s">
        <v>24</v>
      </c>
      <c r="O3939" t="s">
        <v>35</v>
      </c>
      <c r="P3939" t="s">
        <v>71</v>
      </c>
      <c r="Q3939">
        <f>Sales_Data[[#This Row],[Quantity]]*Sales_Data[[#This Row],[Unit_Price]]</f>
        <v>3360.79</v>
      </c>
      <c r="R3939">
        <f>Sales_Data[[#This Row],[Gross_Sales]]*Sales_Data[[#This Row],[Discount]]</f>
        <v>168.0395</v>
      </c>
      <c r="S3939">
        <f>Sales_Data[[#This Row],[Gross_Sales]]-Sales_Data[[#This Row],[Discount_Amount]]</f>
        <v>3192.7505000000001</v>
      </c>
      <c r="T3939">
        <f>Sales_Data[[#This Row],[Net Sales]]-Sales_Data[[#This Row],[Cost]]</f>
        <v>595.52050000000008</v>
      </c>
      <c r="U3939" s="2">
        <f>Sales_Data[[#This Row],[Profit]]/Sales_Data[[#This Row],[Net Sales]]</f>
        <v>0.18652271763797393</v>
      </c>
      <c r="V3939">
        <f>YEAR(Sales_Data[[#This Row],[Order_Date]])</f>
        <v>2025</v>
      </c>
      <c r="W3939" t="str">
        <f>TEXT(Sales_Data[[#This Row],[Order_Date]],"mmm")</f>
        <v>Jul</v>
      </c>
      <c r="X3939">
        <f>MONTH(Sales_Data[[#This Row],[Order_Date]])</f>
        <v>7</v>
      </c>
      <c r="Y3939" t="str">
        <f>"Q"&amp;ROUNDUP(MONTH(Sales_Data[[#This Row],[Order_Date]])/3,0)</f>
        <v>Q3</v>
      </c>
    </row>
    <row r="3940" spans="1:25" x14ac:dyDescent="0.3">
      <c r="A3940" t="s">
        <v>5631</v>
      </c>
      <c r="B3940" s="1">
        <v>45897</v>
      </c>
      <c r="C3940" t="s">
        <v>3269</v>
      </c>
      <c r="D3940" t="s">
        <v>183</v>
      </c>
      <c r="E3940" t="s">
        <v>39</v>
      </c>
      <c r="F3940" t="s">
        <v>107</v>
      </c>
      <c r="G3940" t="s">
        <v>67</v>
      </c>
      <c r="H3940" t="s">
        <v>133</v>
      </c>
      <c r="I3940" t="s">
        <v>138</v>
      </c>
      <c r="J3940">
        <v>1</v>
      </c>
      <c r="K3940">
        <v>911.47</v>
      </c>
      <c r="L3940">
        <v>0.1</v>
      </c>
      <c r="M3940">
        <v>692.87</v>
      </c>
      <c r="N3940" t="s">
        <v>24</v>
      </c>
      <c r="O3940" t="s">
        <v>35</v>
      </c>
      <c r="P3940" t="s">
        <v>71</v>
      </c>
      <c r="Q3940">
        <f>Sales_Data[[#This Row],[Quantity]]*Sales_Data[[#This Row],[Unit_Price]]</f>
        <v>911.47</v>
      </c>
      <c r="R3940">
        <f>Sales_Data[[#This Row],[Gross_Sales]]*Sales_Data[[#This Row],[Discount]]</f>
        <v>91.147000000000006</v>
      </c>
      <c r="S3940">
        <f>Sales_Data[[#This Row],[Gross_Sales]]-Sales_Data[[#This Row],[Discount_Amount]]</f>
        <v>820.32299999999998</v>
      </c>
      <c r="T3940">
        <f>Sales_Data[[#This Row],[Net Sales]]-Sales_Data[[#This Row],[Cost]]</f>
        <v>127.45299999999997</v>
      </c>
      <c r="U3940" s="2">
        <f>Sales_Data[[#This Row],[Profit]]/Sales_Data[[#This Row],[Net Sales]]</f>
        <v>0.15536928746359663</v>
      </c>
      <c r="V3940">
        <f>YEAR(Sales_Data[[#This Row],[Order_Date]])</f>
        <v>2025</v>
      </c>
      <c r="W3940" t="str">
        <f>TEXT(Sales_Data[[#This Row],[Order_Date]],"mmm")</f>
        <v>Aug</v>
      </c>
      <c r="X3940">
        <f>MONTH(Sales_Data[[#This Row],[Order_Date]])</f>
        <v>8</v>
      </c>
      <c r="Y3940" t="str">
        <f>"Q"&amp;ROUNDUP(MONTH(Sales_Data[[#This Row],[Order_Date]])/3,0)</f>
        <v>Q3</v>
      </c>
    </row>
    <row r="3941" spans="1:25" x14ac:dyDescent="0.3">
      <c r="A3941" t="s">
        <v>5632</v>
      </c>
      <c r="B3941" s="1">
        <v>45988</v>
      </c>
      <c r="C3941" t="s">
        <v>1818</v>
      </c>
      <c r="D3941" t="s">
        <v>271</v>
      </c>
      <c r="E3941" t="s">
        <v>48</v>
      </c>
      <c r="F3941" t="s">
        <v>126</v>
      </c>
      <c r="G3941" t="s">
        <v>41</v>
      </c>
      <c r="H3941" t="s">
        <v>102</v>
      </c>
      <c r="I3941" t="s">
        <v>165</v>
      </c>
      <c r="J3941">
        <v>2</v>
      </c>
      <c r="K3941">
        <v>5184.88</v>
      </c>
      <c r="L3941">
        <v>0.15</v>
      </c>
      <c r="M3941">
        <v>7445.19</v>
      </c>
      <c r="N3941" t="s">
        <v>52</v>
      </c>
      <c r="O3941" t="s">
        <v>25</v>
      </c>
      <c r="P3941" t="s">
        <v>44</v>
      </c>
      <c r="Q3941">
        <f>Sales_Data[[#This Row],[Quantity]]*Sales_Data[[#This Row],[Unit_Price]]</f>
        <v>10369.76</v>
      </c>
      <c r="R3941">
        <f>Sales_Data[[#This Row],[Gross_Sales]]*Sales_Data[[#This Row],[Discount]]</f>
        <v>1555.4639999999999</v>
      </c>
      <c r="S3941">
        <f>Sales_Data[[#This Row],[Gross_Sales]]-Sales_Data[[#This Row],[Discount_Amount]]</f>
        <v>8814.2960000000003</v>
      </c>
      <c r="T3941">
        <f>Sales_Data[[#This Row],[Net Sales]]-Sales_Data[[#This Row],[Cost]]</f>
        <v>1369.1060000000007</v>
      </c>
      <c r="U3941" s="2">
        <f>Sales_Data[[#This Row],[Profit]]/Sales_Data[[#This Row],[Net Sales]]</f>
        <v>0.15532789005497441</v>
      </c>
      <c r="V3941">
        <f>YEAR(Sales_Data[[#This Row],[Order_Date]])</f>
        <v>2025</v>
      </c>
      <c r="W3941" t="str">
        <f>TEXT(Sales_Data[[#This Row],[Order_Date]],"mmm")</f>
        <v>Nov</v>
      </c>
      <c r="X3941">
        <f>MONTH(Sales_Data[[#This Row],[Order_Date]])</f>
        <v>11</v>
      </c>
      <c r="Y3941" t="str">
        <f>"Q"&amp;ROUNDUP(MONTH(Sales_Data[[#This Row],[Order_Date]])/3,0)</f>
        <v>Q4</v>
      </c>
    </row>
    <row r="3942" spans="1:25" x14ac:dyDescent="0.3">
      <c r="A3942" t="s">
        <v>5633</v>
      </c>
      <c r="B3942" s="1">
        <v>45990</v>
      </c>
      <c r="C3942" t="s">
        <v>889</v>
      </c>
      <c r="D3942" t="s">
        <v>317</v>
      </c>
      <c r="E3942" t="s">
        <v>119</v>
      </c>
      <c r="F3942" t="s">
        <v>120</v>
      </c>
      <c r="G3942" t="s">
        <v>67</v>
      </c>
      <c r="H3942" t="s">
        <v>133</v>
      </c>
      <c r="I3942" t="s">
        <v>138</v>
      </c>
      <c r="J3942">
        <v>1</v>
      </c>
      <c r="K3942">
        <v>4624.09</v>
      </c>
      <c r="L3942">
        <v>0.05</v>
      </c>
      <c r="M3942">
        <v>2854.1</v>
      </c>
      <c r="N3942" t="s">
        <v>52</v>
      </c>
      <c r="O3942" t="s">
        <v>35</v>
      </c>
      <c r="P3942" t="s">
        <v>44</v>
      </c>
      <c r="Q3942">
        <f>Sales_Data[[#This Row],[Quantity]]*Sales_Data[[#This Row],[Unit_Price]]</f>
        <v>4624.09</v>
      </c>
      <c r="R3942">
        <f>Sales_Data[[#This Row],[Gross_Sales]]*Sales_Data[[#This Row],[Discount]]</f>
        <v>231.20450000000002</v>
      </c>
      <c r="S3942">
        <f>Sales_Data[[#This Row],[Gross_Sales]]-Sales_Data[[#This Row],[Discount_Amount]]</f>
        <v>4392.8855000000003</v>
      </c>
      <c r="T3942">
        <f>Sales_Data[[#This Row],[Net Sales]]-Sales_Data[[#This Row],[Cost]]</f>
        <v>1538.7855000000004</v>
      </c>
      <c r="U3942" s="2">
        <f>Sales_Data[[#This Row],[Profit]]/Sales_Data[[#This Row],[Net Sales]]</f>
        <v>0.35029037292230819</v>
      </c>
      <c r="V3942">
        <f>YEAR(Sales_Data[[#This Row],[Order_Date]])</f>
        <v>2025</v>
      </c>
      <c r="W3942" t="str">
        <f>TEXT(Sales_Data[[#This Row],[Order_Date]],"mmm")</f>
        <v>Nov</v>
      </c>
      <c r="X3942">
        <f>MONTH(Sales_Data[[#This Row],[Order_Date]])</f>
        <v>11</v>
      </c>
      <c r="Y3942" t="str">
        <f>"Q"&amp;ROUNDUP(MONTH(Sales_Data[[#This Row],[Order_Date]])/3,0)</f>
        <v>Q4</v>
      </c>
    </row>
    <row r="3943" spans="1:25" x14ac:dyDescent="0.3">
      <c r="A3943" t="s">
        <v>5634</v>
      </c>
      <c r="B3943" s="1">
        <v>45707</v>
      </c>
      <c r="C3943" t="s">
        <v>604</v>
      </c>
      <c r="D3943" t="s">
        <v>313</v>
      </c>
      <c r="E3943" t="s">
        <v>48</v>
      </c>
      <c r="F3943" t="s">
        <v>152</v>
      </c>
      <c r="G3943" t="s">
        <v>32</v>
      </c>
      <c r="H3943" t="s">
        <v>33</v>
      </c>
      <c r="I3943" t="s">
        <v>34</v>
      </c>
      <c r="J3943">
        <v>1</v>
      </c>
      <c r="K3943">
        <v>62319.45</v>
      </c>
      <c r="L3943">
        <v>0.05</v>
      </c>
      <c r="M3943">
        <v>45189.41</v>
      </c>
      <c r="N3943" t="s">
        <v>109</v>
      </c>
      <c r="O3943" t="s">
        <v>35</v>
      </c>
      <c r="P3943" t="s">
        <v>71</v>
      </c>
      <c r="Q3943">
        <f>Sales_Data[[#This Row],[Quantity]]*Sales_Data[[#This Row],[Unit_Price]]</f>
        <v>62319.45</v>
      </c>
      <c r="R3943">
        <f>Sales_Data[[#This Row],[Gross_Sales]]*Sales_Data[[#This Row],[Discount]]</f>
        <v>3115.9724999999999</v>
      </c>
      <c r="S3943">
        <f>Sales_Data[[#This Row],[Gross_Sales]]-Sales_Data[[#This Row],[Discount_Amount]]</f>
        <v>59203.477499999994</v>
      </c>
      <c r="T3943">
        <f>Sales_Data[[#This Row],[Net Sales]]-Sales_Data[[#This Row],[Cost]]</f>
        <v>14014.06749999999</v>
      </c>
      <c r="U3943" s="2">
        <f>Sales_Data[[#This Row],[Profit]]/Sales_Data[[#This Row],[Net Sales]]</f>
        <v>0.23671020845017071</v>
      </c>
      <c r="V3943">
        <f>YEAR(Sales_Data[[#This Row],[Order_Date]])</f>
        <v>2025</v>
      </c>
      <c r="W3943" t="str">
        <f>TEXT(Sales_Data[[#This Row],[Order_Date]],"mmm")</f>
        <v>Feb</v>
      </c>
      <c r="X3943">
        <f>MONTH(Sales_Data[[#This Row],[Order_Date]])</f>
        <v>2</v>
      </c>
      <c r="Y3943" t="str">
        <f>"Q"&amp;ROUNDUP(MONTH(Sales_Data[[#This Row],[Order_Date]])/3,0)</f>
        <v>Q1</v>
      </c>
    </row>
    <row r="3944" spans="1:25" x14ac:dyDescent="0.3">
      <c r="A3944" t="s">
        <v>5635</v>
      </c>
      <c r="B3944" s="1">
        <v>45668</v>
      </c>
      <c r="C3944" t="s">
        <v>4113</v>
      </c>
      <c r="D3944" t="s">
        <v>419</v>
      </c>
      <c r="E3944" t="s">
        <v>48</v>
      </c>
      <c r="F3944" t="s">
        <v>49</v>
      </c>
      <c r="G3944" t="s">
        <v>21</v>
      </c>
      <c r="H3944" t="s">
        <v>127</v>
      </c>
      <c r="I3944" t="s">
        <v>342</v>
      </c>
      <c r="J3944">
        <v>1</v>
      </c>
      <c r="K3944">
        <v>28601.54</v>
      </c>
      <c r="L3944">
        <v>0.05</v>
      </c>
      <c r="M3944">
        <v>22419.7</v>
      </c>
      <c r="N3944" t="s">
        <v>70</v>
      </c>
      <c r="O3944" t="s">
        <v>25</v>
      </c>
      <c r="P3944" t="s">
        <v>71</v>
      </c>
      <c r="Q3944">
        <f>Sales_Data[[#This Row],[Quantity]]*Sales_Data[[#This Row],[Unit_Price]]</f>
        <v>28601.54</v>
      </c>
      <c r="R3944">
        <f>Sales_Data[[#This Row],[Gross_Sales]]*Sales_Data[[#This Row],[Discount]]</f>
        <v>1430.0770000000002</v>
      </c>
      <c r="S3944">
        <f>Sales_Data[[#This Row],[Gross_Sales]]-Sales_Data[[#This Row],[Discount_Amount]]</f>
        <v>27171.463</v>
      </c>
      <c r="T3944">
        <f>Sales_Data[[#This Row],[Net Sales]]-Sales_Data[[#This Row],[Cost]]</f>
        <v>4751.762999999999</v>
      </c>
      <c r="U3944" s="2">
        <f>Sales_Data[[#This Row],[Profit]]/Sales_Data[[#This Row],[Net Sales]]</f>
        <v>0.17488064591884503</v>
      </c>
      <c r="V3944">
        <f>YEAR(Sales_Data[[#This Row],[Order_Date]])</f>
        <v>2025</v>
      </c>
      <c r="W3944" t="str">
        <f>TEXT(Sales_Data[[#This Row],[Order_Date]],"mmm")</f>
        <v>Jan</v>
      </c>
      <c r="X3944">
        <f>MONTH(Sales_Data[[#This Row],[Order_Date]])</f>
        <v>1</v>
      </c>
      <c r="Y3944" t="str">
        <f>"Q"&amp;ROUNDUP(MONTH(Sales_Data[[#This Row],[Order_Date]])/3,0)</f>
        <v>Q1</v>
      </c>
    </row>
    <row r="3945" spans="1:25" x14ac:dyDescent="0.3">
      <c r="A3945" t="s">
        <v>5636</v>
      </c>
      <c r="B3945" s="1">
        <v>46008</v>
      </c>
      <c r="C3945" t="s">
        <v>73</v>
      </c>
      <c r="D3945" t="s">
        <v>589</v>
      </c>
      <c r="E3945" t="s">
        <v>48</v>
      </c>
      <c r="F3945" t="s">
        <v>132</v>
      </c>
      <c r="G3945" t="s">
        <v>21</v>
      </c>
      <c r="H3945" t="s">
        <v>127</v>
      </c>
      <c r="I3945" t="s">
        <v>342</v>
      </c>
      <c r="J3945">
        <v>3</v>
      </c>
      <c r="K3945">
        <v>24136.55</v>
      </c>
      <c r="L3945">
        <v>0.1</v>
      </c>
      <c r="M3945">
        <v>56494.61</v>
      </c>
      <c r="N3945" t="s">
        <v>52</v>
      </c>
      <c r="O3945" t="s">
        <v>35</v>
      </c>
      <c r="P3945" t="s">
        <v>26</v>
      </c>
      <c r="Q3945">
        <f>Sales_Data[[#This Row],[Quantity]]*Sales_Data[[#This Row],[Unit_Price]]</f>
        <v>72409.649999999994</v>
      </c>
      <c r="R3945">
        <f>Sales_Data[[#This Row],[Gross_Sales]]*Sales_Data[[#This Row],[Discount]]</f>
        <v>7240.9650000000001</v>
      </c>
      <c r="S3945">
        <f>Sales_Data[[#This Row],[Gross_Sales]]-Sales_Data[[#This Row],[Discount_Amount]]</f>
        <v>65168.684999999998</v>
      </c>
      <c r="T3945">
        <f>Sales_Data[[#This Row],[Net Sales]]-Sales_Data[[#This Row],[Cost]]</f>
        <v>8674.0749999999971</v>
      </c>
      <c r="U3945" s="2">
        <f>Sales_Data[[#This Row],[Profit]]/Sales_Data[[#This Row],[Net Sales]]</f>
        <v>0.13310188781621107</v>
      </c>
      <c r="V3945">
        <f>YEAR(Sales_Data[[#This Row],[Order_Date]])</f>
        <v>2025</v>
      </c>
      <c r="W3945" t="str">
        <f>TEXT(Sales_Data[[#This Row],[Order_Date]],"mmm")</f>
        <v>Dec</v>
      </c>
      <c r="X3945">
        <f>MONTH(Sales_Data[[#This Row],[Order_Date]])</f>
        <v>12</v>
      </c>
      <c r="Y3945" t="str">
        <f>"Q"&amp;ROUNDUP(MONTH(Sales_Data[[#This Row],[Order_Date]])/3,0)</f>
        <v>Q4</v>
      </c>
    </row>
    <row r="3946" spans="1:25" x14ac:dyDescent="0.3">
      <c r="A3946" t="s">
        <v>5637</v>
      </c>
      <c r="B3946" s="1">
        <v>45813</v>
      </c>
      <c r="C3946" t="s">
        <v>3043</v>
      </c>
      <c r="D3946" t="s">
        <v>194</v>
      </c>
      <c r="E3946" t="s">
        <v>119</v>
      </c>
      <c r="F3946" t="s">
        <v>538</v>
      </c>
      <c r="G3946" t="s">
        <v>41</v>
      </c>
      <c r="H3946" t="s">
        <v>42</v>
      </c>
      <c r="I3946" t="s">
        <v>82</v>
      </c>
      <c r="J3946">
        <v>2</v>
      </c>
      <c r="K3946">
        <v>8982.6299999999992</v>
      </c>
      <c r="L3946">
        <v>0.1</v>
      </c>
      <c r="M3946">
        <v>12900.64</v>
      </c>
      <c r="N3946" t="s">
        <v>70</v>
      </c>
      <c r="O3946" t="s">
        <v>35</v>
      </c>
      <c r="P3946" t="s">
        <v>26</v>
      </c>
      <c r="Q3946">
        <f>Sales_Data[[#This Row],[Quantity]]*Sales_Data[[#This Row],[Unit_Price]]</f>
        <v>17965.259999999998</v>
      </c>
      <c r="R3946">
        <f>Sales_Data[[#This Row],[Gross_Sales]]*Sales_Data[[#This Row],[Discount]]</f>
        <v>1796.5259999999998</v>
      </c>
      <c r="S3946">
        <f>Sales_Data[[#This Row],[Gross_Sales]]-Sales_Data[[#This Row],[Discount_Amount]]</f>
        <v>16168.733999999999</v>
      </c>
      <c r="T3946">
        <f>Sales_Data[[#This Row],[Net Sales]]-Sales_Data[[#This Row],[Cost]]</f>
        <v>3268.0939999999991</v>
      </c>
      <c r="U3946" s="2">
        <f>Sales_Data[[#This Row],[Profit]]/Sales_Data[[#This Row],[Net Sales]]</f>
        <v>0.20212429742489421</v>
      </c>
      <c r="V3946">
        <f>YEAR(Sales_Data[[#This Row],[Order_Date]])</f>
        <v>2025</v>
      </c>
      <c r="W3946" t="str">
        <f>TEXT(Sales_Data[[#This Row],[Order_Date]],"mmm")</f>
        <v>Jun</v>
      </c>
      <c r="X3946">
        <f>MONTH(Sales_Data[[#This Row],[Order_Date]])</f>
        <v>6</v>
      </c>
      <c r="Y3946" t="str">
        <f>"Q"&amp;ROUNDUP(MONTH(Sales_Data[[#This Row],[Order_Date]])/3,0)</f>
        <v>Q2</v>
      </c>
    </row>
    <row r="3947" spans="1:25" x14ac:dyDescent="0.3">
      <c r="A3947" t="s">
        <v>5638</v>
      </c>
      <c r="B3947" s="1">
        <v>45727</v>
      </c>
      <c r="C3947" t="s">
        <v>3310</v>
      </c>
      <c r="D3947" t="s">
        <v>255</v>
      </c>
      <c r="E3947" t="s">
        <v>19</v>
      </c>
      <c r="F3947" t="s">
        <v>20</v>
      </c>
      <c r="G3947" t="s">
        <v>41</v>
      </c>
      <c r="H3947" t="s">
        <v>102</v>
      </c>
      <c r="I3947" t="s">
        <v>103</v>
      </c>
      <c r="J3947">
        <v>1</v>
      </c>
      <c r="K3947">
        <v>9903.06</v>
      </c>
      <c r="L3947">
        <v>0</v>
      </c>
      <c r="M3947">
        <v>8345.2800000000007</v>
      </c>
      <c r="N3947" t="s">
        <v>52</v>
      </c>
      <c r="O3947" t="s">
        <v>35</v>
      </c>
      <c r="P3947" t="s">
        <v>71</v>
      </c>
      <c r="Q3947">
        <f>Sales_Data[[#This Row],[Quantity]]*Sales_Data[[#This Row],[Unit_Price]]</f>
        <v>9903.06</v>
      </c>
      <c r="R3947">
        <f>Sales_Data[[#This Row],[Gross_Sales]]*Sales_Data[[#This Row],[Discount]]</f>
        <v>0</v>
      </c>
      <c r="S3947">
        <f>Sales_Data[[#This Row],[Gross_Sales]]-Sales_Data[[#This Row],[Discount_Amount]]</f>
        <v>9903.06</v>
      </c>
      <c r="T3947">
        <f>Sales_Data[[#This Row],[Net Sales]]-Sales_Data[[#This Row],[Cost]]</f>
        <v>1557.7799999999988</v>
      </c>
      <c r="U3947" s="2">
        <f>Sales_Data[[#This Row],[Profit]]/Sales_Data[[#This Row],[Net Sales]]</f>
        <v>0.15730289425692653</v>
      </c>
      <c r="V3947">
        <f>YEAR(Sales_Data[[#This Row],[Order_Date]])</f>
        <v>2025</v>
      </c>
      <c r="W3947" t="str">
        <f>TEXT(Sales_Data[[#This Row],[Order_Date]],"mmm")</f>
        <v>Mar</v>
      </c>
      <c r="X3947">
        <f>MONTH(Sales_Data[[#This Row],[Order_Date]])</f>
        <v>3</v>
      </c>
      <c r="Y3947" t="str">
        <f>"Q"&amp;ROUNDUP(MONTH(Sales_Data[[#This Row],[Order_Date]])/3,0)</f>
        <v>Q1</v>
      </c>
    </row>
    <row r="3948" spans="1:25" x14ac:dyDescent="0.3">
      <c r="A3948" t="s">
        <v>5639</v>
      </c>
      <c r="B3948" s="1">
        <v>45826</v>
      </c>
      <c r="C3948" t="s">
        <v>5265</v>
      </c>
      <c r="D3948" t="s">
        <v>302</v>
      </c>
      <c r="E3948" t="s">
        <v>30</v>
      </c>
      <c r="F3948" t="s">
        <v>87</v>
      </c>
      <c r="G3948" t="s">
        <v>41</v>
      </c>
      <c r="H3948" t="s">
        <v>147</v>
      </c>
      <c r="I3948" t="s">
        <v>369</v>
      </c>
      <c r="J3948">
        <v>3</v>
      </c>
      <c r="K3948">
        <v>2032.4</v>
      </c>
      <c r="L3948">
        <v>0</v>
      </c>
      <c r="M3948">
        <v>4369.6400000000003</v>
      </c>
      <c r="N3948" t="s">
        <v>52</v>
      </c>
      <c r="O3948" t="s">
        <v>25</v>
      </c>
      <c r="P3948" t="s">
        <v>71</v>
      </c>
      <c r="Q3948">
        <f>Sales_Data[[#This Row],[Quantity]]*Sales_Data[[#This Row],[Unit_Price]]</f>
        <v>6097.2000000000007</v>
      </c>
      <c r="R3948">
        <f>Sales_Data[[#This Row],[Gross_Sales]]*Sales_Data[[#This Row],[Discount]]</f>
        <v>0</v>
      </c>
      <c r="S3948">
        <f>Sales_Data[[#This Row],[Gross_Sales]]-Sales_Data[[#This Row],[Discount_Amount]]</f>
        <v>6097.2000000000007</v>
      </c>
      <c r="T3948">
        <f>Sales_Data[[#This Row],[Net Sales]]-Sales_Data[[#This Row],[Cost]]</f>
        <v>1727.5600000000004</v>
      </c>
      <c r="U3948" s="2">
        <f>Sales_Data[[#This Row],[Profit]]/Sales_Data[[#This Row],[Net Sales]]</f>
        <v>0.28333661352752088</v>
      </c>
      <c r="V3948">
        <f>YEAR(Sales_Data[[#This Row],[Order_Date]])</f>
        <v>2025</v>
      </c>
      <c r="W3948" t="str">
        <f>TEXT(Sales_Data[[#This Row],[Order_Date]],"mmm")</f>
        <v>Jun</v>
      </c>
      <c r="X3948">
        <f>MONTH(Sales_Data[[#This Row],[Order_Date]])</f>
        <v>6</v>
      </c>
      <c r="Y3948" t="str">
        <f>"Q"&amp;ROUNDUP(MONTH(Sales_Data[[#This Row],[Order_Date]])/3,0)</f>
        <v>Q2</v>
      </c>
    </row>
    <row r="3949" spans="1:25" x14ac:dyDescent="0.3">
      <c r="A3949" t="s">
        <v>5640</v>
      </c>
      <c r="B3949" s="1">
        <v>45929</v>
      </c>
      <c r="C3949" t="s">
        <v>3306</v>
      </c>
      <c r="D3949" t="s">
        <v>215</v>
      </c>
      <c r="E3949" t="s">
        <v>48</v>
      </c>
      <c r="F3949" t="s">
        <v>164</v>
      </c>
      <c r="G3949" t="s">
        <v>21</v>
      </c>
      <c r="H3949" t="s">
        <v>22</v>
      </c>
      <c r="I3949" t="s">
        <v>62</v>
      </c>
      <c r="J3949">
        <v>1</v>
      </c>
      <c r="K3949">
        <v>26002.16</v>
      </c>
      <c r="L3949">
        <v>0.15</v>
      </c>
      <c r="M3949">
        <v>17759.59</v>
      </c>
      <c r="N3949" t="s">
        <v>24</v>
      </c>
      <c r="O3949" t="s">
        <v>35</v>
      </c>
      <c r="P3949" t="s">
        <v>71</v>
      </c>
      <c r="Q3949">
        <f>Sales_Data[[#This Row],[Quantity]]*Sales_Data[[#This Row],[Unit_Price]]</f>
        <v>26002.16</v>
      </c>
      <c r="R3949">
        <f>Sales_Data[[#This Row],[Gross_Sales]]*Sales_Data[[#This Row],[Discount]]</f>
        <v>3900.3239999999996</v>
      </c>
      <c r="S3949">
        <f>Sales_Data[[#This Row],[Gross_Sales]]-Sales_Data[[#This Row],[Discount_Amount]]</f>
        <v>22101.835999999999</v>
      </c>
      <c r="T3949">
        <f>Sales_Data[[#This Row],[Net Sales]]-Sales_Data[[#This Row],[Cost]]</f>
        <v>4342.2459999999992</v>
      </c>
      <c r="U3949" s="2">
        <f>Sales_Data[[#This Row],[Profit]]/Sales_Data[[#This Row],[Net Sales]]</f>
        <v>0.19646539771628019</v>
      </c>
      <c r="V3949">
        <f>YEAR(Sales_Data[[#This Row],[Order_Date]])</f>
        <v>2025</v>
      </c>
      <c r="W3949" t="str">
        <f>TEXT(Sales_Data[[#This Row],[Order_Date]],"mmm")</f>
        <v>Sep</v>
      </c>
      <c r="X3949">
        <f>MONTH(Sales_Data[[#This Row],[Order_Date]])</f>
        <v>9</v>
      </c>
      <c r="Y3949" t="str">
        <f>"Q"&amp;ROUNDUP(MONTH(Sales_Data[[#This Row],[Order_Date]])/3,0)</f>
        <v>Q3</v>
      </c>
    </row>
    <row r="3950" spans="1:25" x14ac:dyDescent="0.3">
      <c r="A3950" t="s">
        <v>5641</v>
      </c>
      <c r="B3950" s="1">
        <v>45725</v>
      </c>
      <c r="C3950" t="s">
        <v>5050</v>
      </c>
      <c r="D3950" t="s">
        <v>1026</v>
      </c>
      <c r="E3950" t="s">
        <v>19</v>
      </c>
      <c r="F3950" t="s">
        <v>20</v>
      </c>
      <c r="G3950" t="s">
        <v>32</v>
      </c>
      <c r="H3950" t="s">
        <v>50</v>
      </c>
      <c r="I3950" t="s">
        <v>58</v>
      </c>
      <c r="J3950">
        <v>2</v>
      </c>
      <c r="K3950">
        <v>4072.8</v>
      </c>
      <c r="L3950">
        <v>0.05</v>
      </c>
      <c r="M3950">
        <v>5543</v>
      </c>
      <c r="N3950" t="s">
        <v>52</v>
      </c>
      <c r="O3950" t="s">
        <v>35</v>
      </c>
      <c r="P3950" t="s">
        <v>71</v>
      </c>
      <c r="Q3950">
        <f>Sales_Data[[#This Row],[Quantity]]*Sales_Data[[#This Row],[Unit_Price]]</f>
        <v>8145.6</v>
      </c>
      <c r="R3950">
        <f>Sales_Data[[#This Row],[Gross_Sales]]*Sales_Data[[#This Row],[Discount]]</f>
        <v>407.28000000000003</v>
      </c>
      <c r="S3950">
        <f>Sales_Data[[#This Row],[Gross_Sales]]-Sales_Data[[#This Row],[Discount_Amount]]</f>
        <v>7738.3200000000006</v>
      </c>
      <c r="T3950">
        <f>Sales_Data[[#This Row],[Net Sales]]-Sales_Data[[#This Row],[Cost]]</f>
        <v>2195.3200000000006</v>
      </c>
      <c r="U3950" s="2">
        <f>Sales_Data[[#This Row],[Profit]]/Sales_Data[[#This Row],[Net Sales]]</f>
        <v>0.28369465206918304</v>
      </c>
      <c r="V3950">
        <f>YEAR(Sales_Data[[#This Row],[Order_Date]])</f>
        <v>2025</v>
      </c>
      <c r="W3950" t="str">
        <f>TEXT(Sales_Data[[#This Row],[Order_Date]],"mmm")</f>
        <v>Mar</v>
      </c>
      <c r="X3950">
        <f>MONTH(Sales_Data[[#This Row],[Order_Date]])</f>
        <v>3</v>
      </c>
      <c r="Y3950" t="str">
        <f>"Q"&amp;ROUNDUP(MONTH(Sales_Data[[#This Row],[Order_Date]])/3,0)</f>
        <v>Q1</v>
      </c>
    </row>
    <row r="3951" spans="1:25" x14ac:dyDescent="0.3">
      <c r="A3951" t="s">
        <v>5642</v>
      </c>
      <c r="B3951" s="1">
        <v>46012</v>
      </c>
      <c r="C3951" t="s">
        <v>2991</v>
      </c>
      <c r="D3951" t="s">
        <v>589</v>
      </c>
      <c r="E3951" t="s">
        <v>19</v>
      </c>
      <c r="F3951" t="s">
        <v>66</v>
      </c>
      <c r="G3951" t="s">
        <v>41</v>
      </c>
      <c r="H3951" t="s">
        <v>42</v>
      </c>
      <c r="I3951" t="s">
        <v>82</v>
      </c>
      <c r="J3951">
        <v>4</v>
      </c>
      <c r="K3951">
        <v>9561.4599999999991</v>
      </c>
      <c r="L3951">
        <v>0.1</v>
      </c>
      <c r="M3951">
        <v>23084.52</v>
      </c>
      <c r="N3951" t="s">
        <v>52</v>
      </c>
      <c r="O3951" t="s">
        <v>53</v>
      </c>
      <c r="P3951" t="s">
        <v>71</v>
      </c>
      <c r="Q3951">
        <f>Sales_Data[[#This Row],[Quantity]]*Sales_Data[[#This Row],[Unit_Price]]</f>
        <v>38245.839999999997</v>
      </c>
      <c r="R3951">
        <f>Sales_Data[[#This Row],[Gross_Sales]]*Sales_Data[[#This Row],[Discount]]</f>
        <v>3824.5839999999998</v>
      </c>
      <c r="S3951">
        <f>Sales_Data[[#This Row],[Gross_Sales]]-Sales_Data[[#This Row],[Discount_Amount]]</f>
        <v>34421.255999999994</v>
      </c>
      <c r="T3951">
        <f>Sales_Data[[#This Row],[Net Sales]]-Sales_Data[[#This Row],[Cost]]</f>
        <v>11336.735999999994</v>
      </c>
      <c r="U3951" s="2">
        <f>Sales_Data[[#This Row],[Profit]]/Sales_Data[[#This Row],[Net Sales]]</f>
        <v>0.32935276969556238</v>
      </c>
      <c r="V3951">
        <f>YEAR(Sales_Data[[#This Row],[Order_Date]])</f>
        <v>2025</v>
      </c>
      <c r="W3951" t="str">
        <f>TEXT(Sales_Data[[#This Row],[Order_Date]],"mmm")</f>
        <v>Dec</v>
      </c>
      <c r="X3951">
        <f>MONTH(Sales_Data[[#This Row],[Order_Date]])</f>
        <v>12</v>
      </c>
      <c r="Y3951" t="str">
        <f>"Q"&amp;ROUNDUP(MONTH(Sales_Data[[#This Row],[Order_Date]])/3,0)</f>
        <v>Q4</v>
      </c>
    </row>
    <row r="3952" spans="1:25" x14ac:dyDescent="0.3">
      <c r="A3952" t="s">
        <v>5643</v>
      </c>
      <c r="B3952" s="1">
        <v>45909</v>
      </c>
      <c r="C3952" t="s">
        <v>574</v>
      </c>
      <c r="D3952" t="s">
        <v>307</v>
      </c>
      <c r="E3952" t="s">
        <v>30</v>
      </c>
      <c r="F3952" t="s">
        <v>156</v>
      </c>
      <c r="G3952" t="s">
        <v>41</v>
      </c>
      <c r="H3952" t="s">
        <v>147</v>
      </c>
      <c r="I3952" t="s">
        <v>148</v>
      </c>
      <c r="J3952">
        <v>3</v>
      </c>
      <c r="K3952">
        <v>2334.56</v>
      </c>
      <c r="L3952">
        <v>0.1</v>
      </c>
      <c r="M3952">
        <v>4014.99</v>
      </c>
      <c r="N3952" t="s">
        <v>52</v>
      </c>
      <c r="O3952" t="s">
        <v>35</v>
      </c>
      <c r="P3952" t="s">
        <v>44</v>
      </c>
      <c r="Q3952">
        <f>Sales_Data[[#This Row],[Quantity]]*Sales_Data[[#This Row],[Unit_Price]]</f>
        <v>7003.68</v>
      </c>
      <c r="R3952">
        <f>Sales_Data[[#This Row],[Gross_Sales]]*Sales_Data[[#This Row],[Discount]]</f>
        <v>700.36800000000005</v>
      </c>
      <c r="S3952">
        <f>Sales_Data[[#This Row],[Gross_Sales]]-Sales_Data[[#This Row],[Discount_Amount]]</f>
        <v>6303.3119999999999</v>
      </c>
      <c r="T3952">
        <f>Sales_Data[[#This Row],[Net Sales]]-Sales_Data[[#This Row],[Cost]]</f>
        <v>2288.3220000000001</v>
      </c>
      <c r="U3952" s="2">
        <f>Sales_Data[[#This Row],[Profit]]/Sales_Data[[#This Row],[Net Sales]]</f>
        <v>0.36303486167272064</v>
      </c>
      <c r="V3952">
        <f>YEAR(Sales_Data[[#This Row],[Order_Date]])</f>
        <v>2025</v>
      </c>
      <c r="W3952" t="str">
        <f>TEXT(Sales_Data[[#This Row],[Order_Date]],"mmm")</f>
        <v>Sep</v>
      </c>
      <c r="X3952">
        <f>MONTH(Sales_Data[[#This Row],[Order_Date]])</f>
        <v>9</v>
      </c>
      <c r="Y3952" t="str">
        <f>"Q"&amp;ROUNDUP(MONTH(Sales_Data[[#This Row],[Order_Date]])/3,0)</f>
        <v>Q3</v>
      </c>
    </row>
    <row r="3953" spans="1:25" x14ac:dyDescent="0.3">
      <c r="A3953" t="s">
        <v>5644</v>
      </c>
      <c r="B3953" s="1">
        <v>45705</v>
      </c>
      <c r="C3953" t="s">
        <v>4501</v>
      </c>
      <c r="D3953" t="s">
        <v>241</v>
      </c>
      <c r="E3953" t="s">
        <v>48</v>
      </c>
      <c r="F3953" t="s">
        <v>152</v>
      </c>
      <c r="G3953" t="s">
        <v>75</v>
      </c>
      <c r="H3953" t="s">
        <v>185</v>
      </c>
      <c r="I3953" t="s">
        <v>261</v>
      </c>
      <c r="J3953">
        <v>2</v>
      </c>
      <c r="K3953">
        <v>18695.5</v>
      </c>
      <c r="L3953">
        <v>0.05</v>
      </c>
      <c r="M3953">
        <v>30192.41</v>
      </c>
      <c r="N3953" t="s">
        <v>52</v>
      </c>
      <c r="O3953" t="s">
        <v>35</v>
      </c>
      <c r="P3953" t="s">
        <v>71</v>
      </c>
      <c r="Q3953">
        <f>Sales_Data[[#This Row],[Quantity]]*Sales_Data[[#This Row],[Unit_Price]]</f>
        <v>37391</v>
      </c>
      <c r="R3953">
        <f>Sales_Data[[#This Row],[Gross_Sales]]*Sales_Data[[#This Row],[Discount]]</f>
        <v>1869.5500000000002</v>
      </c>
      <c r="S3953">
        <f>Sales_Data[[#This Row],[Gross_Sales]]-Sales_Data[[#This Row],[Discount_Amount]]</f>
        <v>35521.449999999997</v>
      </c>
      <c r="T3953">
        <f>Sales_Data[[#This Row],[Net Sales]]-Sales_Data[[#This Row],[Cost]]</f>
        <v>5329.0399999999972</v>
      </c>
      <c r="U3953" s="2">
        <f>Sales_Data[[#This Row],[Profit]]/Sales_Data[[#This Row],[Net Sales]]</f>
        <v>0.15002315502323238</v>
      </c>
      <c r="V3953">
        <f>YEAR(Sales_Data[[#This Row],[Order_Date]])</f>
        <v>2025</v>
      </c>
      <c r="W3953" t="str">
        <f>TEXT(Sales_Data[[#This Row],[Order_Date]],"mmm")</f>
        <v>Feb</v>
      </c>
      <c r="X3953">
        <f>MONTH(Sales_Data[[#This Row],[Order_Date]])</f>
        <v>2</v>
      </c>
      <c r="Y3953" t="str">
        <f>"Q"&amp;ROUNDUP(MONTH(Sales_Data[[#This Row],[Order_Date]])/3,0)</f>
        <v>Q1</v>
      </c>
    </row>
    <row r="3954" spans="1:25" x14ac:dyDescent="0.3">
      <c r="A3954" t="s">
        <v>5645</v>
      </c>
      <c r="B3954" s="1">
        <v>45841</v>
      </c>
      <c r="C3954" t="s">
        <v>2877</v>
      </c>
      <c r="D3954" t="s">
        <v>125</v>
      </c>
      <c r="E3954" t="s">
        <v>48</v>
      </c>
      <c r="F3954" t="s">
        <v>126</v>
      </c>
      <c r="G3954" t="s">
        <v>41</v>
      </c>
      <c r="H3954" t="s">
        <v>171</v>
      </c>
      <c r="I3954" t="s">
        <v>191</v>
      </c>
      <c r="J3954">
        <v>2</v>
      </c>
      <c r="K3954">
        <v>11694.3</v>
      </c>
      <c r="L3954">
        <v>0.1</v>
      </c>
      <c r="M3954">
        <v>13403.9</v>
      </c>
      <c r="N3954" t="s">
        <v>70</v>
      </c>
      <c r="O3954" t="s">
        <v>35</v>
      </c>
      <c r="P3954" t="s">
        <v>71</v>
      </c>
      <c r="Q3954">
        <f>Sales_Data[[#This Row],[Quantity]]*Sales_Data[[#This Row],[Unit_Price]]</f>
        <v>23388.6</v>
      </c>
      <c r="R3954">
        <f>Sales_Data[[#This Row],[Gross_Sales]]*Sales_Data[[#This Row],[Discount]]</f>
        <v>2338.86</v>
      </c>
      <c r="S3954">
        <f>Sales_Data[[#This Row],[Gross_Sales]]-Sales_Data[[#This Row],[Discount_Amount]]</f>
        <v>21049.739999999998</v>
      </c>
      <c r="T3954">
        <f>Sales_Data[[#This Row],[Net Sales]]-Sales_Data[[#This Row],[Cost]]</f>
        <v>7645.8399999999983</v>
      </c>
      <c r="U3954" s="2">
        <f>Sales_Data[[#This Row],[Profit]]/Sales_Data[[#This Row],[Net Sales]]</f>
        <v>0.36322728926818093</v>
      </c>
      <c r="V3954">
        <f>YEAR(Sales_Data[[#This Row],[Order_Date]])</f>
        <v>2025</v>
      </c>
      <c r="W3954" t="str">
        <f>TEXT(Sales_Data[[#This Row],[Order_Date]],"mmm")</f>
        <v>Jul</v>
      </c>
      <c r="X3954">
        <f>MONTH(Sales_Data[[#This Row],[Order_Date]])</f>
        <v>7</v>
      </c>
      <c r="Y3954" t="str">
        <f>"Q"&amp;ROUNDUP(MONTH(Sales_Data[[#This Row],[Order_Date]])/3,0)</f>
        <v>Q3</v>
      </c>
    </row>
    <row r="3955" spans="1:25" x14ac:dyDescent="0.3">
      <c r="A3955" t="s">
        <v>5646</v>
      </c>
      <c r="B3955" s="1">
        <v>45977</v>
      </c>
      <c r="C3955" t="s">
        <v>1425</v>
      </c>
      <c r="D3955" t="s">
        <v>260</v>
      </c>
      <c r="E3955" t="s">
        <v>48</v>
      </c>
      <c r="F3955" t="s">
        <v>126</v>
      </c>
      <c r="G3955" t="s">
        <v>67</v>
      </c>
      <c r="H3955" t="s">
        <v>88</v>
      </c>
      <c r="I3955" t="s">
        <v>89</v>
      </c>
      <c r="J3955">
        <v>1</v>
      </c>
      <c r="K3955">
        <v>21263.67</v>
      </c>
      <c r="L3955">
        <v>0</v>
      </c>
      <c r="M3955">
        <v>18710.38</v>
      </c>
      <c r="N3955" t="s">
        <v>52</v>
      </c>
      <c r="O3955" t="s">
        <v>25</v>
      </c>
      <c r="P3955" t="s">
        <v>44</v>
      </c>
      <c r="Q3955">
        <f>Sales_Data[[#This Row],[Quantity]]*Sales_Data[[#This Row],[Unit_Price]]</f>
        <v>21263.67</v>
      </c>
      <c r="R3955">
        <f>Sales_Data[[#This Row],[Gross_Sales]]*Sales_Data[[#This Row],[Discount]]</f>
        <v>0</v>
      </c>
      <c r="S3955">
        <f>Sales_Data[[#This Row],[Gross_Sales]]-Sales_Data[[#This Row],[Discount_Amount]]</f>
        <v>21263.67</v>
      </c>
      <c r="T3955">
        <f>Sales_Data[[#This Row],[Net Sales]]-Sales_Data[[#This Row],[Cost]]</f>
        <v>2553.2899999999972</v>
      </c>
      <c r="U3955" s="2">
        <f>Sales_Data[[#This Row],[Profit]]/Sales_Data[[#This Row],[Net Sales]]</f>
        <v>0.1200775783296109</v>
      </c>
      <c r="V3955">
        <f>YEAR(Sales_Data[[#This Row],[Order_Date]])</f>
        <v>2025</v>
      </c>
      <c r="W3955" t="str">
        <f>TEXT(Sales_Data[[#This Row],[Order_Date]],"mmm")</f>
        <v>Nov</v>
      </c>
      <c r="X3955">
        <f>MONTH(Sales_Data[[#This Row],[Order_Date]])</f>
        <v>11</v>
      </c>
      <c r="Y3955" t="str">
        <f>"Q"&amp;ROUNDUP(MONTH(Sales_Data[[#This Row],[Order_Date]])/3,0)</f>
        <v>Q4</v>
      </c>
    </row>
    <row r="3956" spans="1:25" x14ac:dyDescent="0.3">
      <c r="A3956" t="s">
        <v>5647</v>
      </c>
      <c r="B3956" s="1">
        <v>45844</v>
      </c>
      <c r="C3956" t="s">
        <v>808</v>
      </c>
      <c r="D3956" t="s">
        <v>1452</v>
      </c>
      <c r="E3956" t="s">
        <v>119</v>
      </c>
      <c r="F3956" t="s">
        <v>120</v>
      </c>
      <c r="G3956" t="s">
        <v>21</v>
      </c>
      <c r="H3956" t="s">
        <v>127</v>
      </c>
      <c r="I3956" t="s">
        <v>342</v>
      </c>
      <c r="J3956">
        <v>2</v>
      </c>
      <c r="K3956">
        <v>4823.8100000000004</v>
      </c>
      <c r="L3956">
        <v>0.2</v>
      </c>
      <c r="M3956">
        <v>5810.05</v>
      </c>
      <c r="N3956" t="s">
        <v>24</v>
      </c>
      <c r="O3956" t="s">
        <v>35</v>
      </c>
      <c r="P3956" t="s">
        <v>71</v>
      </c>
      <c r="Q3956">
        <f>Sales_Data[[#This Row],[Quantity]]*Sales_Data[[#This Row],[Unit_Price]]</f>
        <v>9647.6200000000008</v>
      </c>
      <c r="R3956">
        <f>Sales_Data[[#This Row],[Gross_Sales]]*Sales_Data[[#This Row],[Discount]]</f>
        <v>1929.5240000000003</v>
      </c>
      <c r="S3956">
        <f>Sales_Data[[#This Row],[Gross_Sales]]-Sales_Data[[#This Row],[Discount_Amount]]</f>
        <v>7718.0960000000005</v>
      </c>
      <c r="T3956">
        <f>Sales_Data[[#This Row],[Net Sales]]-Sales_Data[[#This Row],[Cost]]</f>
        <v>1908.0460000000003</v>
      </c>
      <c r="U3956" s="2">
        <f>Sales_Data[[#This Row],[Profit]]/Sales_Data[[#This Row],[Net Sales]]</f>
        <v>0.24721718931715803</v>
      </c>
      <c r="V3956">
        <f>YEAR(Sales_Data[[#This Row],[Order_Date]])</f>
        <v>2025</v>
      </c>
      <c r="W3956" t="str">
        <f>TEXT(Sales_Data[[#This Row],[Order_Date]],"mmm")</f>
        <v>Jul</v>
      </c>
      <c r="X3956">
        <f>MONTH(Sales_Data[[#This Row],[Order_Date]])</f>
        <v>7</v>
      </c>
      <c r="Y3956" t="str">
        <f>"Q"&amp;ROUNDUP(MONTH(Sales_Data[[#This Row],[Order_Date]])/3,0)</f>
        <v>Q3</v>
      </c>
    </row>
    <row r="3957" spans="1:25" x14ac:dyDescent="0.3">
      <c r="A3957" t="s">
        <v>5648</v>
      </c>
      <c r="B3957" s="1">
        <v>45747</v>
      </c>
      <c r="C3957" t="s">
        <v>4602</v>
      </c>
      <c r="D3957" t="s">
        <v>381</v>
      </c>
      <c r="E3957" t="s">
        <v>19</v>
      </c>
      <c r="F3957" t="s">
        <v>66</v>
      </c>
      <c r="G3957" t="s">
        <v>75</v>
      </c>
      <c r="H3957" t="s">
        <v>114</v>
      </c>
      <c r="I3957" t="s">
        <v>115</v>
      </c>
      <c r="J3957">
        <v>1</v>
      </c>
      <c r="K3957">
        <v>1709.17</v>
      </c>
      <c r="L3957">
        <v>0</v>
      </c>
      <c r="M3957">
        <v>1283.58</v>
      </c>
      <c r="N3957" t="s">
        <v>24</v>
      </c>
      <c r="O3957" t="s">
        <v>53</v>
      </c>
      <c r="P3957" t="s">
        <v>71</v>
      </c>
      <c r="Q3957">
        <f>Sales_Data[[#This Row],[Quantity]]*Sales_Data[[#This Row],[Unit_Price]]</f>
        <v>1709.17</v>
      </c>
      <c r="R3957">
        <f>Sales_Data[[#This Row],[Gross_Sales]]*Sales_Data[[#This Row],[Discount]]</f>
        <v>0</v>
      </c>
      <c r="S3957">
        <f>Sales_Data[[#This Row],[Gross_Sales]]-Sales_Data[[#This Row],[Discount_Amount]]</f>
        <v>1709.17</v>
      </c>
      <c r="T3957">
        <f>Sales_Data[[#This Row],[Net Sales]]-Sales_Data[[#This Row],[Cost]]</f>
        <v>425.59000000000015</v>
      </c>
      <c r="U3957" s="2">
        <f>Sales_Data[[#This Row],[Profit]]/Sales_Data[[#This Row],[Net Sales]]</f>
        <v>0.2490039024789811</v>
      </c>
      <c r="V3957">
        <f>YEAR(Sales_Data[[#This Row],[Order_Date]])</f>
        <v>2025</v>
      </c>
      <c r="W3957" t="str">
        <f>TEXT(Sales_Data[[#This Row],[Order_Date]],"mmm")</f>
        <v>Mar</v>
      </c>
      <c r="X3957">
        <f>MONTH(Sales_Data[[#This Row],[Order_Date]])</f>
        <v>3</v>
      </c>
      <c r="Y3957" t="str">
        <f>"Q"&amp;ROUNDUP(MONTH(Sales_Data[[#This Row],[Order_Date]])/3,0)</f>
        <v>Q1</v>
      </c>
    </row>
    <row r="3958" spans="1:25" x14ac:dyDescent="0.3">
      <c r="A3958" t="s">
        <v>5649</v>
      </c>
      <c r="B3958" s="1">
        <v>45989</v>
      </c>
      <c r="C3958" t="s">
        <v>2159</v>
      </c>
      <c r="D3958" t="s">
        <v>180</v>
      </c>
      <c r="E3958" t="s">
        <v>19</v>
      </c>
      <c r="F3958" t="s">
        <v>66</v>
      </c>
      <c r="G3958" t="s">
        <v>41</v>
      </c>
      <c r="H3958" t="s">
        <v>171</v>
      </c>
      <c r="I3958" t="s">
        <v>172</v>
      </c>
      <c r="J3958">
        <v>1</v>
      </c>
      <c r="K3958">
        <v>3359.77</v>
      </c>
      <c r="L3958">
        <v>0.05</v>
      </c>
      <c r="M3958">
        <v>2039.89</v>
      </c>
      <c r="N3958" t="s">
        <v>52</v>
      </c>
      <c r="O3958" t="s">
        <v>35</v>
      </c>
      <c r="P3958" t="s">
        <v>44</v>
      </c>
      <c r="Q3958">
        <f>Sales_Data[[#This Row],[Quantity]]*Sales_Data[[#This Row],[Unit_Price]]</f>
        <v>3359.77</v>
      </c>
      <c r="R3958">
        <f>Sales_Data[[#This Row],[Gross_Sales]]*Sales_Data[[#This Row],[Discount]]</f>
        <v>167.98850000000002</v>
      </c>
      <c r="S3958">
        <f>Sales_Data[[#This Row],[Gross_Sales]]-Sales_Data[[#This Row],[Discount_Amount]]</f>
        <v>3191.7815000000001</v>
      </c>
      <c r="T3958">
        <f>Sales_Data[[#This Row],[Net Sales]]-Sales_Data[[#This Row],[Cost]]</f>
        <v>1151.8915</v>
      </c>
      <c r="U3958" s="2">
        <f>Sales_Data[[#This Row],[Profit]]/Sales_Data[[#This Row],[Net Sales]]</f>
        <v>0.3608929683939831</v>
      </c>
      <c r="V3958">
        <f>YEAR(Sales_Data[[#This Row],[Order_Date]])</f>
        <v>2025</v>
      </c>
      <c r="W3958" t="str">
        <f>TEXT(Sales_Data[[#This Row],[Order_Date]],"mmm")</f>
        <v>Nov</v>
      </c>
      <c r="X3958">
        <f>MONTH(Sales_Data[[#This Row],[Order_Date]])</f>
        <v>11</v>
      </c>
      <c r="Y3958" t="str">
        <f>"Q"&amp;ROUNDUP(MONTH(Sales_Data[[#This Row],[Order_Date]])/3,0)</f>
        <v>Q4</v>
      </c>
    </row>
    <row r="3959" spans="1:25" x14ac:dyDescent="0.3">
      <c r="A3959" t="s">
        <v>5650</v>
      </c>
      <c r="B3959" s="1">
        <v>45796</v>
      </c>
      <c r="C3959" t="s">
        <v>1063</v>
      </c>
      <c r="D3959" t="s">
        <v>1171</v>
      </c>
      <c r="E3959" t="s">
        <v>19</v>
      </c>
      <c r="F3959" t="s">
        <v>113</v>
      </c>
      <c r="G3959" t="s">
        <v>21</v>
      </c>
      <c r="H3959" t="s">
        <v>22</v>
      </c>
      <c r="I3959" t="s">
        <v>62</v>
      </c>
      <c r="J3959">
        <v>1</v>
      </c>
      <c r="K3959">
        <v>17094.47</v>
      </c>
      <c r="L3959">
        <v>0.05</v>
      </c>
      <c r="M3959">
        <v>10383.65</v>
      </c>
      <c r="N3959" t="s">
        <v>52</v>
      </c>
      <c r="O3959" t="s">
        <v>35</v>
      </c>
      <c r="P3959" t="s">
        <v>71</v>
      </c>
      <c r="Q3959">
        <f>Sales_Data[[#This Row],[Quantity]]*Sales_Data[[#This Row],[Unit_Price]]</f>
        <v>17094.47</v>
      </c>
      <c r="R3959">
        <f>Sales_Data[[#This Row],[Gross_Sales]]*Sales_Data[[#This Row],[Discount]]</f>
        <v>854.72350000000006</v>
      </c>
      <c r="S3959">
        <f>Sales_Data[[#This Row],[Gross_Sales]]-Sales_Data[[#This Row],[Discount_Amount]]</f>
        <v>16239.746500000001</v>
      </c>
      <c r="T3959">
        <f>Sales_Data[[#This Row],[Net Sales]]-Sales_Data[[#This Row],[Cost]]</f>
        <v>5856.0965000000015</v>
      </c>
      <c r="U3959" s="2">
        <f>Sales_Data[[#This Row],[Profit]]/Sales_Data[[#This Row],[Net Sales]]</f>
        <v>0.36060270398925259</v>
      </c>
      <c r="V3959">
        <f>YEAR(Sales_Data[[#This Row],[Order_Date]])</f>
        <v>2025</v>
      </c>
      <c r="W3959" t="str">
        <f>TEXT(Sales_Data[[#This Row],[Order_Date]],"mmm")</f>
        <v>May</v>
      </c>
      <c r="X3959">
        <f>MONTH(Sales_Data[[#This Row],[Order_Date]])</f>
        <v>5</v>
      </c>
      <c r="Y3959" t="str">
        <f>"Q"&amp;ROUNDUP(MONTH(Sales_Data[[#This Row],[Order_Date]])/3,0)</f>
        <v>Q2</v>
      </c>
    </row>
    <row r="3960" spans="1:25" x14ac:dyDescent="0.3">
      <c r="A3960" t="s">
        <v>5651</v>
      </c>
      <c r="B3960" s="1">
        <v>46014</v>
      </c>
      <c r="C3960" t="s">
        <v>2899</v>
      </c>
      <c r="D3960" t="s">
        <v>685</v>
      </c>
      <c r="E3960" t="s">
        <v>119</v>
      </c>
      <c r="F3960" t="s">
        <v>146</v>
      </c>
      <c r="G3960" t="s">
        <v>67</v>
      </c>
      <c r="H3960" t="s">
        <v>88</v>
      </c>
      <c r="I3960" t="s">
        <v>157</v>
      </c>
      <c r="J3960">
        <v>1</v>
      </c>
      <c r="K3960">
        <v>5114.2700000000004</v>
      </c>
      <c r="L3960">
        <v>0.1</v>
      </c>
      <c r="M3960">
        <v>3713.18</v>
      </c>
      <c r="N3960" t="s">
        <v>24</v>
      </c>
      <c r="O3960" t="s">
        <v>35</v>
      </c>
      <c r="P3960" t="s">
        <v>71</v>
      </c>
      <c r="Q3960">
        <f>Sales_Data[[#This Row],[Quantity]]*Sales_Data[[#This Row],[Unit_Price]]</f>
        <v>5114.2700000000004</v>
      </c>
      <c r="R3960">
        <f>Sales_Data[[#This Row],[Gross_Sales]]*Sales_Data[[#This Row],[Discount]]</f>
        <v>511.42700000000008</v>
      </c>
      <c r="S3960">
        <f>Sales_Data[[#This Row],[Gross_Sales]]-Sales_Data[[#This Row],[Discount_Amount]]</f>
        <v>4602.8430000000008</v>
      </c>
      <c r="T3960">
        <f>Sales_Data[[#This Row],[Net Sales]]-Sales_Data[[#This Row],[Cost]]</f>
        <v>889.66300000000092</v>
      </c>
      <c r="U3960" s="2">
        <f>Sales_Data[[#This Row],[Profit]]/Sales_Data[[#This Row],[Net Sales]]</f>
        <v>0.1932855411318615</v>
      </c>
      <c r="V3960">
        <f>YEAR(Sales_Data[[#This Row],[Order_Date]])</f>
        <v>2025</v>
      </c>
      <c r="W3960" t="str">
        <f>TEXT(Sales_Data[[#This Row],[Order_Date]],"mmm")</f>
        <v>Dec</v>
      </c>
      <c r="X3960">
        <f>MONTH(Sales_Data[[#This Row],[Order_Date]])</f>
        <v>12</v>
      </c>
      <c r="Y3960" t="str">
        <f>"Q"&amp;ROUNDUP(MONTH(Sales_Data[[#This Row],[Order_Date]])/3,0)</f>
        <v>Q4</v>
      </c>
    </row>
    <row r="3961" spans="1:25" x14ac:dyDescent="0.3">
      <c r="A3961" t="s">
        <v>5652</v>
      </c>
      <c r="B3961" s="1">
        <v>45746</v>
      </c>
      <c r="C3961" t="s">
        <v>28</v>
      </c>
      <c r="D3961" t="s">
        <v>241</v>
      </c>
      <c r="E3961" t="s">
        <v>119</v>
      </c>
      <c r="F3961" t="s">
        <v>146</v>
      </c>
      <c r="G3961" t="s">
        <v>41</v>
      </c>
      <c r="H3961" t="s">
        <v>171</v>
      </c>
      <c r="I3961" t="s">
        <v>172</v>
      </c>
      <c r="J3961">
        <v>2</v>
      </c>
      <c r="K3961">
        <v>1039.32</v>
      </c>
      <c r="L3961">
        <v>0</v>
      </c>
      <c r="M3961">
        <v>1528.09</v>
      </c>
      <c r="N3961" t="s">
        <v>24</v>
      </c>
      <c r="O3961" t="s">
        <v>35</v>
      </c>
      <c r="P3961" t="s">
        <v>44</v>
      </c>
      <c r="Q3961">
        <f>Sales_Data[[#This Row],[Quantity]]*Sales_Data[[#This Row],[Unit_Price]]</f>
        <v>2078.64</v>
      </c>
      <c r="R3961">
        <f>Sales_Data[[#This Row],[Gross_Sales]]*Sales_Data[[#This Row],[Discount]]</f>
        <v>0</v>
      </c>
      <c r="S3961">
        <f>Sales_Data[[#This Row],[Gross_Sales]]-Sales_Data[[#This Row],[Discount_Amount]]</f>
        <v>2078.64</v>
      </c>
      <c r="T3961">
        <f>Sales_Data[[#This Row],[Net Sales]]-Sales_Data[[#This Row],[Cost]]</f>
        <v>550.54999999999995</v>
      </c>
      <c r="U3961" s="2">
        <f>Sales_Data[[#This Row],[Profit]]/Sales_Data[[#This Row],[Net Sales]]</f>
        <v>0.26486067813570413</v>
      </c>
      <c r="V3961">
        <f>YEAR(Sales_Data[[#This Row],[Order_Date]])</f>
        <v>2025</v>
      </c>
      <c r="W3961" t="str">
        <f>TEXT(Sales_Data[[#This Row],[Order_Date]],"mmm")</f>
        <v>Mar</v>
      </c>
      <c r="X3961">
        <f>MONTH(Sales_Data[[#This Row],[Order_Date]])</f>
        <v>3</v>
      </c>
      <c r="Y3961" t="str">
        <f>"Q"&amp;ROUNDUP(MONTH(Sales_Data[[#This Row],[Order_Date]])/3,0)</f>
        <v>Q1</v>
      </c>
    </row>
    <row r="3962" spans="1:25" x14ac:dyDescent="0.3">
      <c r="A3962" t="s">
        <v>5653</v>
      </c>
      <c r="B3962" s="1">
        <v>45931</v>
      </c>
      <c r="C3962" t="s">
        <v>1829</v>
      </c>
      <c r="D3962" t="s">
        <v>29</v>
      </c>
      <c r="E3962" t="s">
        <v>39</v>
      </c>
      <c r="F3962" t="s">
        <v>202</v>
      </c>
      <c r="G3962" t="s">
        <v>67</v>
      </c>
      <c r="H3962" t="s">
        <v>88</v>
      </c>
      <c r="I3962" t="s">
        <v>157</v>
      </c>
      <c r="J3962">
        <v>3</v>
      </c>
      <c r="K3962">
        <v>4974.38</v>
      </c>
      <c r="L3962">
        <v>0.05</v>
      </c>
      <c r="M3962">
        <v>9444.3700000000008</v>
      </c>
      <c r="N3962" t="s">
        <v>52</v>
      </c>
      <c r="O3962" t="s">
        <v>35</v>
      </c>
      <c r="P3962" t="s">
        <v>26</v>
      </c>
      <c r="Q3962">
        <f>Sales_Data[[#This Row],[Quantity]]*Sales_Data[[#This Row],[Unit_Price]]</f>
        <v>14923.14</v>
      </c>
      <c r="R3962">
        <f>Sales_Data[[#This Row],[Gross_Sales]]*Sales_Data[[#This Row],[Discount]]</f>
        <v>746.15700000000004</v>
      </c>
      <c r="S3962">
        <f>Sales_Data[[#This Row],[Gross_Sales]]-Sales_Data[[#This Row],[Discount_Amount]]</f>
        <v>14176.983</v>
      </c>
      <c r="T3962">
        <f>Sales_Data[[#This Row],[Net Sales]]-Sales_Data[[#This Row],[Cost]]</f>
        <v>4732.6129999999994</v>
      </c>
      <c r="U3962" s="2">
        <f>Sales_Data[[#This Row],[Profit]]/Sales_Data[[#This Row],[Net Sales]]</f>
        <v>0.33382370565020775</v>
      </c>
      <c r="V3962">
        <f>YEAR(Sales_Data[[#This Row],[Order_Date]])</f>
        <v>2025</v>
      </c>
      <c r="W3962" t="str">
        <f>TEXT(Sales_Data[[#This Row],[Order_Date]],"mmm")</f>
        <v>Oct</v>
      </c>
      <c r="X3962">
        <f>MONTH(Sales_Data[[#This Row],[Order_Date]])</f>
        <v>10</v>
      </c>
      <c r="Y3962" t="str">
        <f>"Q"&amp;ROUNDUP(MONTH(Sales_Data[[#This Row],[Order_Date]])/3,0)</f>
        <v>Q4</v>
      </c>
    </row>
    <row r="3963" spans="1:25" x14ac:dyDescent="0.3">
      <c r="A3963" t="s">
        <v>5654</v>
      </c>
      <c r="B3963" s="1">
        <v>45676</v>
      </c>
      <c r="C3963" t="s">
        <v>5655</v>
      </c>
      <c r="D3963" t="s">
        <v>215</v>
      </c>
      <c r="E3963" t="s">
        <v>48</v>
      </c>
      <c r="F3963" t="s">
        <v>126</v>
      </c>
      <c r="G3963" t="s">
        <v>21</v>
      </c>
      <c r="H3963" t="s">
        <v>22</v>
      </c>
      <c r="I3963" t="s">
        <v>62</v>
      </c>
      <c r="J3963">
        <v>1</v>
      </c>
      <c r="K3963">
        <v>5424.48</v>
      </c>
      <c r="L3963">
        <v>0.05</v>
      </c>
      <c r="M3963">
        <v>3466.36</v>
      </c>
      <c r="N3963" t="s">
        <v>24</v>
      </c>
      <c r="O3963" t="s">
        <v>25</v>
      </c>
      <c r="P3963" t="s">
        <v>71</v>
      </c>
      <c r="Q3963">
        <f>Sales_Data[[#This Row],[Quantity]]*Sales_Data[[#This Row],[Unit_Price]]</f>
        <v>5424.48</v>
      </c>
      <c r="R3963">
        <f>Sales_Data[[#This Row],[Gross_Sales]]*Sales_Data[[#This Row],[Discount]]</f>
        <v>271.22399999999999</v>
      </c>
      <c r="S3963">
        <f>Sales_Data[[#This Row],[Gross_Sales]]-Sales_Data[[#This Row],[Discount_Amount]]</f>
        <v>5153.2559999999994</v>
      </c>
      <c r="T3963">
        <f>Sales_Data[[#This Row],[Net Sales]]-Sales_Data[[#This Row],[Cost]]</f>
        <v>1686.8959999999993</v>
      </c>
      <c r="U3963" s="2">
        <f>Sales_Data[[#This Row],[Profit]]/Sales_Data[[#This Row],[Net Sales]]</f>
        <v>0.32734566262572623</v>
      </c>
      <c r="V3963">
        <f>YEAR(Sales_Data[[#This Row],[Order_Date]])</f>
        <v>2025</v>
      </c>
      <c r="W3963" t="str">
        <f>TEXT(Sales_Data[[#This Row],[Order_Date]],"mmm")</f>
        <v>Jan</v>
      </c>
      <c r="X3963">
        <f>MONTH(Sales_Data[[#This Row],[Order_Date]])</f>
        <v>1</v>
      </c>
      <c r="Y3963" t="str">
        <f>"Q"&amp;ROUNDUP(MONTH(Sales_Data[[#This Row],[Order_Date]])/3,0)</f>
        <v>Q1</v>
      </c>
    </row>
    <row r="3964" spans="1:25" x14ac:dyDescent="0.3">
      <c r="A3964" t="s">
        <v>5656</v>
      </c>
      <c r="B3964" s="1">
        <v>45968</v>
      </c>
      <c r="C3964" t="s">
        <v>416</v>
      </c>
      <c r="D3964" t="s">
        <v>699</v>
      </c>
      <c r="E3964" t="s">
        <v>48</v>
      </c>
      <c r="F3964" t="s">
        <v>126</v>
      </c>
      <c r="G3964" t="s">
        <v>32</v>
      </c>
      <c r="H3964" t="s">
        <v>50</v>
      </c>
      <c r="I3964" t="s">
        <v>51</v>
      </c>
      <c r="J3964">
        <v>1</v>
      </c>
      <c r="K3964">
        <v>48418.51</v>
      </c>
      <c r="L3964">
        <v>0.05</v>
      </c>
      <c r="M3964">
        <v>31289.78</v>
      </c>
      <c r="N3964" t="s">
        <v>24</v>
      </c>
      <c r="O3964" t="s">
        <v>35</v>
      </c>
      <c r="P3964" t="s">
        <v>26</v>
      </c>
      <c r="Q3964">
        <f>Sales_Data[[#This Row],[Quantity]]*Sales_Data[[#This Row],[Unit_Price]]</f>
        <v>48418.51</v>
      </c>
      <c r="R3964">
        <f>Sales_Data[[#This Row],[Gross_Sales]]*Sales_Data[[#This Row],[Discount]]</f>
        <v>2420.9255000000003</v>
      </c>
      <c r="S3964">
        <f>Sales_Data[[#This Row],[Gross_Sales]]-Sales_Data[[#This Row],[Discount_Amount]]</f>
        <v>45997.584500000004</v>
      </c>
      <c r="T3964">
        <f>Sales_Data[[#This Row],[Net Sales]]-Sales_Data[[#This Row],[Cost]]</f>
        <v>14707.804500000006</v>
      </c>
      <c r="U3964" s="2">
        <f>Sales_Data[[#This Row],[Profit]]/Sales_Data[[#This Row],[Net Sales]]</f>
        <v>0.31975167087306516</v>
      </c>
      <c r="V3964">
        <f>YEAR(Sales_Data[[#This Row],[Order_Date]])</f>
        <v>2025</v>
      </c>
      <c r="W3964" t="str">
        <f>TEXT(Sales_Data[[#This Row],[Order_Date]],"mmm")</f>
        <v>Nov</v>
      </c>
      <c r="X3964">
        <f>MONTH(Sales_Data[[#This Row],[Order_Date]])</f>
        <v>11</v>
      </c>
      <c r="Y3964" t="str">
        <f>"Q"&amp;ROUNDUP(MONTH(Sales_Data[[#This Row],[Order_Date]])/3,0)</f>
        <v>Q4</v>
      </c>
    </row>
    <row r="3965" spans="1:25" x14ac:dyDescent="0.3">
      <c r="A3965" t="s">
        <v>5657</v>
      </c>
      <c r="B3965" s="1">
        <v>46015</v>
      </c>
      <c r="C3965" t="s">
        <v>1880</v>
      </c>
      <c r="D3965" t="s">
        <v>387</v>
      </c>
      <c r="E3965" t="s">
        <v>119</v>
      </c>
      <c r="F3965" t="s">
        <v>184</v>
      </c>
      <c r="G3965" t="s">
        <v>21</v>
      </c>
      <c r="H3965" t="s">
        <v>297</v>
      </c>
      <c r="I3965" t="s">
        <v>494</v>
      </c>
      <c r="J3965">
        <v>2</v>
      </c>
      <c r="K3965">
        <v>6874.68</v>
      </c>
      <c r="L3965">
        <v>0.1</v>
      </c>
      <c r="M3965">
        <v>10279.450000000001</v>
      </c>
      <c r="N3965" t="s">
        <v>24</v>
      </c>
      <c r="O3965" t="s">
        <v>35</v>
      </c>
      <c r="P3965" t="s">
        <v>71</v>
      </c>
      <c r="Q3965">
        <f>Sales_Data[[#This Row],[Quantity]]*Sales_Data[[#This Row],[Unit_Price]]</f>
        <v>13749.36</v>
      </c>
      <c r="R3965">
        <f>Sales_Data[[#This Row],[Gross_Sales]]*Sales_Data[[#This Row],[Discount]]</f>
        <v>1374.9360000000001</v>
      </c>
      <c r="S3965">
        <f>Sales_Data[[#This Row],[Gross_Sales]]-Sales_Data[[#This Row],[Discount_Amount]]</f>
        <v>12374.424000000001</v>
      </c>
      <c r="T3965">
        <f>Sales_Data[[#This Row],[Net Sales]]-Sales_Data[[#This Row],[Cost]]</f>
        <v>2094.9740000000002</v>
      </c>
      <c r="U3965" s="2">
        <f>Sales_Data[[#This Row],[Profit]]/Sales_Data[[#This Row],[Net Sales]]</f>
        <v>0.16929870836816324</v>
      </c>
      <c r="V3965">
        <f>YEAR(Sales_Data[[#This Row],[Order_Date]])</f>
        <v>2025</v>
      </c>
      <c r="W3965" t="str">
        <f>TEXT(Sales_Data[[#This Row],[Order_Date]],"mmm")</f>
        <v>Dec</v>
      </c>
      <c r="X3965">
        <f>MONTH(Sales_Data[[#This Row],[Order_Date]])</f>
        <v>12</v>
      </c>
      <c r="Y3965" t="str">
        <f>"Q"&amp;ROUNDUP(MONTH(Sales_Data[[#This Row],[Order_Date]])/3,0)</f>
        <v>Q4</v>
      </c>
    </row>
    <row r="3966" spans="1:25" x14ac:dyDescent="0.3">
      <c r="A3966" t="s">
        <v>5658</v>
      </c>
      <c r="B3966" s="1">
        <v>45811</v>
      </c>
      <c r="C3966" t="s">
        <v>1025</v>
      </c>
      <c r="D3966" t="s">
        <v>669</v>
      </c>
      <c r="E3966" t="s">
        <v>19</v>
      </c>
      <c r="F3966" t="s">
        <v>113</v>
      </c>
      <c r="G3966" t="s">
        <v>67</v>
      </c>
      <c r="H3966" t="s">
        <v>133</v>
      </c>
      <c r="I3966" t="s">
        <v>134</v>
      </c>
      <c r="J3966">
        <v>2</v>
      </c>
      <c r="K3966">
        <v>11963.67</v>
      </c>
      <c r="L3966">
        <v>0</v>
      </c>
      <c r="M3966">
        <v>18639.95</v>
      </c>
      <c r="N3966" t="s">
        <v>109</v>
      </c>
      <c r="O3966" t="s">
        <v>35</v>
      </c>
      <c r="P3966" t="s">
        <v>44</v>
      </c>
      <c r="Q3966">
        <f>Sales_Data[[#This Row],[Quantity]]*Sales_Data[[#This Row],[Unit_Price]]</f>
        <v>23927.34</v>
      </c>
      <c r="R3966">
        <f>Sales_Data[[#This Row],[Gross_Sales]]*Sales_Data[[#This Row],[Discount]]</f>
        <v>0</v>
      </c>
      <c r="S3966">
        <f>Sales_Data[[#This Row],[Gross_Sales]]-Sales_Data[[#This Row],[Discount_Amount]]</f>
        <v>23927.34</v>
      </c>
      <c r="T3966">
        <f>Sales_Data[[#This Row],[Net Sales]]-Sales_Data[[#This Row],[Cost]]</f>
        <v>5287.3899999999994</v>
      </c>
      <c r="U3966" s="2">
        <f>Sales_Data[[#This Row],[Profit]]/Sales_Data[[#This Row],[Net Sales]]</f>
        <v>0.22097692430500002</v>
      </c>
      <c r="V3966">
        <f>YEAR(Sales_Data[[#This Row],[Order_Date]])</f>
        <v>2025</v>
      </c>
      <c r="W3966" t="str">
        <f>TEXT(Sales_Data[[#This Row],[Order_Date]],"mmm")</f>
        <v>Jun</v>
      </c>
      <c r="X3966">
        <f>MONTH(Sales_Data[[#This Row],[Order_Date]])</f>
        <v>6</v>
      </c>
      <c r="Y3966" t="str">
        <f>"Q"&amp;ROUNDUP(MONTH(Sales_Data[[#This Row],[Order_Date]])/3,0)</f>
        <v>Q2</v>
      </c>
    </row>
    <row r="3967" spans="1:25" x14ac:dyDescent="0.3">
      <c r="A3967" t="s">
        <v>5659</v>
      </c>
      <c r="B3967" s="1">
        <v>45917</v>
      </c>
      <c r="C3967" t="s">
        <v>1695</v>
      </c>
      <c r="D3967" t="s">
        <v>427</v>
      </c>
      <c r="E3967" t="s">
        <v>48</v>
      </c>
      <c r="F3967" t="s">
        <v>126</v>
      </c>
      <c r="G3967" t="s">
        <v>67</v>
      </c>
      <c r="H3967" t="s">
        <v>133</v>
      </c>
      <c r="I3967" t="s">
        <v>134</v>
      </c>
      <c r="J3967">
        <v>1</v>
      </c>
      <c r="K3967">
        <v>47994.99</v>
      </c>
      <c r="L3967">
        <v>0.1</v>
      </c>
      <c r="M3967">
        <v>27592.73</v>
      </c>
      <c r="N3967" t="s">
        <v>70</v>
      </c>
      <c r="O3967" t="s">
        <v>35</v>
      </c>
      <c r="P3967" t="s">
        <v>44</v>
      </c>
      <c r="Q3967">
        <f>Sales_Data[[#This Row],[Quantity]]*Sales_Data[[#This Row],[Unit_Price]]</f>
        <v>47994.99</v>
      </c>
      <c r="R3967">
        <f>Sales_Data[[#This Row],[Gross_Sales]]*Sales_Data[[#This Row],[Discount]]</f>
        <v>4799.4989999999998</v>
      </c>
      <c r="S3967">
        <f>Sales_Data[[#This Row],[Gross_Sales]]-Sales_Data[[#This Row],[Discount_Amount]]</f>
        <v>43195.490999999995</v>
      </c>
      <c r="T3967">
        <f>Sales_Data[[#This Row],[Net Sales]]-Sales_Data[[#This Row],[Cost]]</f>
        <v>15602.760999999995</v>
      </c>
      <c r="U3967" s="2">
        <f>Sales_Data[[#This Row],[Profit]]/Sales_Data[[#This Row],[Net Sales]]</f>
        <v>0.3612127247262914</v>
      </c>
      <c r="V3967">
        <f>YEAR(Sales_Data[[#This Row],[Order_Date]])</f>
        <v>2025</v>
      </c>
      <c r="W3967" t="str">
        <f>TEXT(Sales_Data[[#This Row],[Order_Date]],"mmm")</f>
        <v>Sep</v>
      </c>
      <c r="X3967">
        <f>MONTH(Sales_Data[[#This Row],[Order_Date]])</f>
        <v>9</v>
      </c>
      <c r="Y3967" t="str">
        <f>"Q"&amp;ROUNDUP(MONTH(Sales_Data[[#This Row],[Order_Date]])/3,0)</f>
        <v>Q3</v>
      </c>
    </row>
    <row r="3968" spans="1:25" x14ac:dyDescent="0.3">
      <c r="A3968" t="s">
        <v>5660</v>
      </c>
      <c r="B3968" s="1">
        <v>45765</v>
      </c>
      <c r="C3968" t="s">
        <v>188</v>
      </c>
      <c r="D3968" t="s">
        <v>106</v>
      </c>
      <c r="E3968" t="s">
        <v>19</v>
      </c>
      <c r="F3968" t="s">
        <v>20</v>
      </c>
      <c r="G3968" t="s">
        <v>67</v>
      </c>
      <c r="H3968" t="s">
        <v>68</v>
      </c>
      <c r="I3968" t="s">
        <v>97</v>
      </c>
      <c r="J3968">
        <v>1</v>
      </c>
      <c r="K3968">
        <v>2221.81</v>
      </c>
      <c r="L3968">
        <v>0.1</v>
      </c>
      <c r="M3968">
        <v>1598.83</v>
      </c>
      <c r="N3968" t="s">
        <v>52</v>
      </c>
      <c r="O3968" t="s">
        <v>35</v>
      </c>
      <c r="P3968" t="s">
        <v>71</v>
      </c>
      <c r="Q3968">
        <f>Sales_Data[[#This Row],[Quantity]]*Sales_Data[[#This Row],[Unit_Price]]</f>
        <v>2221.81</v>
      </c>
      <c r="R3968">
        <f>Sales_Data[[#This Row],[Gross_Sales]]*Sales_Data[[#This Row],[Discount]]</f>
        <v>222.18100000000001</v>
      </c>
      <c r="S3968">
        <f>Sales_Data[[#This Row],[Gross_Sales]]-Sales_Data[[#This Row],[Discount_Amount]]</f>
        <v>1999.6289999999999</v>
      </c>
      <c r="T3968">
        <f>Sales_Data[[#This Row],[Net Sales]]-Sales_Data[[#This Row],[Cost]]</f>
        <v>400.79899999999998</v>
      </c>
      <c r="U3968" s="2">
        <f>Sales_Data[[#This Row],[Profit]]/Sales_Data[[#This Row],[Net Sales]]</f>
        <v>0.20043668100432629</v>
      </c>
      <c r="V3968">
        <f>YEAR(Sales_Data[[#This Row],[Order_Date]])</f>
        <v>2025</v>
      </c>
      <c r="W3968" t="str">
        <f>TEXT(Sales_Data[[#This Row],[Order_Date]],"mmm")</f>
        <v>Apr</v>
      </c>
      <c r="X3968">
        <f>MONTH(Sales_Data[[#This Row],[Order_Date]])</f>
        <v>4</v>
      </c>
      <c r="Y3968" t="str">
        <f>"Q"&amp;ROUNDUP(MONTH(Sales_Data[[#This Row],[Order_Date]])/3,0)</f>
        <v>Q2</v>
      </c>
    </row>
    <row r="3969" spans="1:25" x14ac:dyDescent="0.3">
      <c r="A3969" t="s">
        <v>5661</v>
      </c>
      <c r="B3969" s="1">
        <v>45942</v>
      </c>
      <c r="C3969" t="s">
        <v>28</v>
      </c>
      <c r="D3969" t="s">
        <v>414</v>
      </c>
      <c r="E3969" t="s">
        <v>119</v>
      </c>
      <c r="F3969" t="s">
        <v>120</v>
      </c>
      <c r="G3969" t="s">
        <v>67</v>
      </c>
      <c r="H3969" t="s">
        <v>121</v>
      </c>
      <c r="I3969" t="s">
        <v>122</v>
      </c>
      <c r="J3969">
        <v>2</v>
      </c>
      <c r="K3969">
        <v>6677.63</v>
      </c>
      <c r="L3969">
        <v>0.15</v>
      </c>
      <c r="M3969">
        <v>8572.44</v>
      </c>
      <c r="N3969" t="s">
        <v>52</v>
      </c>
      <c r="O3969" t="s">
        <v>35</v>
      </c>
      <c r="P3969" t="s">
        <v>44</v>
      </c>
      <c r="Q3969">
        <f>Sales_Data[[#This Row],[Quantity]]*Sales_Data[[#This Row],[Unit_Price]]</f>
        <v>13355.26</v>
      </c>
      <c r="R3969">
        <f>Sales_Data[[#This Row],[Gross_Sales]]*Sales_Data[[#This Row],[Discount]]</f>
        <v>2003.289</v>
      </c>
      <c r="S3969">
        <f>Sales_Data[[#This Row],[Gross_Sales]]-Sales_Data[[#This Row],[Discount_Amount]]</f>
        <v>11351.971</v>
      </c>
      <c r="T3969">
        <f>Sales_Data[[#This Row],[Net Sales]]-Sales_Data[[#This Row],[Cost]]</f>
        <v>2779.530999999999</v>
      </c>
      <c r="U3969" s="2">
        <f>Sales_Data[[#This Row],[Profit]]/Sales_Data[[#This Row],[Net Sales]]</f>
        <v>0.24485007933864517</v>
      </c>
      <c r="V3969">
        <f>YEAR(Sales_Data[[#This Row],[Order_Date]])</f>
        <v>2025</v>
      </c>
      <c r="W3969" t="str">
        <f>TEXT(Sales_Data[[#This Row],[Order_Date]],"mmm")</f>
        <v>Oct</v>
      </c>
      <c r="X3969">
        <f>MONTH(Sales_Data[[#This Row],[Order_Date]])</f>
        <v>10</v>
      </c>
      <c r="Y3969" t="str">
        <f>"Q"&amp;ROUNDUP(MONTH(Sales_Data[[#This Row],[Order_Date]])/3,0)</f>
        <v>Q4</v>
      </c>
    </row>
    <row r="3970" spans="1:25" x14ac:dyDescent="0.3">
      <c r="A3970" t="s">
        <v>5662</v>
      </c>
      <c r="B3970" s="1">
        <v>45716</v>
      </c>
      <c r="C3970" t="s">
        <v>708</v>
      </c>
      <c r="D3970" t="s">
        <v>47</v>
      </c>
      <c r="E3970" t="s">
        <v>19</v>
      </c>
      <c r="F3970" t="s">
        <v>113</v>
      </c>
      <c r="G3970" t="s">
        <v>32</v>
      </c>
      <c r="H3970" t="s">
        <v>50</v>
      </c>
      <c r="I3970" t="s">
        <v>51</v>
      </c>
      <c r="J3970">
        <v>3</v>
      </c>
      <c r="K3970">
        <v>3064.71</v>
      </c>
      <c r="L3970">
        <v>0.1</v>
      </c>
      <c r="M3970">
        <v>6377.66</v>
      </c>
      <c r="N3970" t="s">
        <v>52</v>
      </c>
      <c r="O3970" t="s">
        <v>35</v>
      </c>
      <c r="P3970" t="s">
        <v>71</v>
      </c>
      <c r="Q3970">
        <f>Sales_Data[[#This Row],[Quantity]]*Sales_Data[[#This Row],[Unit_Price]]</f>
        <v>9194.130000000001</v>
      </c>
      <c r="R3970">
        <f>Sales_Data[[#This Row],[Gross_Sales]]*Sales_Data[[#This Row],[Discount]]</f>
        <v>919.41300000000012</v>
      </c>
      <c r="S3970">
        <f>Sales_Data[[#This Row],[Gross_Sales]]-Sales_Data[[#This Row],[Discount_Amount]]</f>
        <v>8274.7170000000006</v>
      </c>
      <c r="T3970">
        <f>Sales_Data[[#This Row],[Net Sales]]-Sales_Data[[#This Row],[Cost]]</f>
        <v>1897.0570000000007</v>
      </c>
      <c r="U3970" s="2">
        <f>Sales_Data[[#This Row],[Profit]]/Sales_Data[[#This Row],[Net Sales]]</f>
        <v>0.22925944174284155</v>
      </c>
      <c r="V3970">
        <f>YEAR(Sales_Data[[#This Row],[Order_Date]])</f>
        <v>2025</v>
      </c>
      <c r="W3970" t="str">
        <f>TEXT(Sales_Data[[#This Row],[Order_Date]],"mmm")</f>
        <v>Feb</v>
      </c>
      <c r="X3970">
        <f>MONTH(Sales_Data[[#This Row],[Order_Date]])</f>
        <v>2</v>
      </c>
      <c r="Y3970" t="str">
        <f>"Q"&amp;ROUNDUP(MONTH(Sales_Data[[#This Row],[Order_Date]])/3,0)</f>
        <v>Q1</v>
      </c>
    </row>
    <row r="3971" spans="1:25" x14ac:dyDescent="0.3">
      <c r="A3971" t="s">
        <v>5663</v>
      </c>
      <c r="B3971" s="1">
        <v>45782</v>
      </c>
      <c r="C3971" t="s">
        <v>2279</v>
      </c>
      <c r="D3971" t="s">
        <v>422</v>
      </c>
      <c r="E3971" t="s">
        <v>39</v>
      </c>
      <c r="F3971" t="s">
        <v>405</v>
      </c>
      <c r="G3971" t="s">
        <v>41</v>
      </c>
      <c r="H3971" t="s">
        <v>42</v>
      </c>
      <c r="I3971" t="s">
        <v>43</v>
      </c>
      <c r="J3971">
        <v>1</v>
      </c>
      <c r="K3971">
        <v>2640.74</v>
      </c>
      <c r="L3971">
        <v>0.05</v>
      </c>
      <c r="M3971">
        <v>1752.51</v>
      </c>
      <c r="N3971" t="s">
        <v>24</v>
      </c>
      <c r="O3971" t="s">
        <v>35</v>
      </c>
      <c r="P3971" t="s">
        <v>71</v>
      </c>
      <c r="Q3971">
        <f>Sales_Data[[#This Row],[Quantity]]*Sales_Data[[#This Row],[Unit_Price]]</f>
        <v>2640.74</v>
      </c>
      <c r="R3971">
        <f>Sales_Data[[#This Row],[Gross_Sales]]*Sales_Data[[#This Row],[Discount]]</f>
        <v>132.03700000000001</v>
      </c>
      <c r="S3971">
        <f>Sales_Data[[#This Row],[Gross_Sales]]-Sales_Data[[#This Row],[Discount_Amount]]</f>
        <v>2508.703</v>
      </c>
      <c r="T3971">
        <f>Sales_Data[[#This Row],[Net Sales]]-Sales_Data[[#This Row],[Cost]]</f>
        <v>756.19299999999998</v>
      </c>
      <c r="U3971" s="2">
        <f>Sales_Data[[#This Row],[Profit]]/Sales_Data[[#This Row],[Net Sales]]</f>
        <v>0.30142786930138799</v>
      </c>
      <c r="V3971">
        <f>YEAR(Sales_Data[[#This Row],[Order_Date]])</f>
        <v>2025</v>
      </c>
      <c r="W3971" t="str">
        <f>TEXT(Sales_Data[[#This Row],[Order_Date]],"mmm")</f>
        <v>May</v>
      </c>
      <c r="X3971">
        <f>MONTH(Sales_Data[[#This Row],[Order_Date]])</f>
        <v>5</v>
      </c>
      <c r="Y3971" t="str">
        <f>"Q"&amp;ROUNDUP(MONTH(Sales_Data[[#This Row],[Order_Date]])/3,0)</f>
        <v>Q2</v>
      </c>
    </row>
    <row r="3972" spans="1:25" x14ac:dyDescent="0.3">
      <c r="A3972" t="s">
        <v>5664</v>
      </c>
      <c r="B3972" s="1">
        <v>46011</v>
      </c>
      <c r="C3972" t="s">
        <v>3423</v>
      </c>
      <c r="D3972" t="s">
        <v>331</v>
      </c>
      <c r="E3972" t="s">
        <v>30</v>
      </c>
      <c r="F3972" t="s">
        <v>101</v>
      </c>
      <c r="G3972" t="s">
        <v>67</v>
      </c>
      <c r="H3972" t="s">
        <v>133</v>
      </c>
      <c r="I3972" t="s">
        <v>134</v>
      </c>
      <c r="J3972">
        <v>1</v>
      </c>
      <c r="K3972">
        <v>4728.04</v>
      </c>
      <c r="L3972">
        <v>0.05</v>
      </c>
      <c r="M3972">
        <v>2805.67</v>
      </c>
      <c r="N3972" t="s">
        <v>109</v>
      </c>
      <c r="O3972" t="s">
        <v>35</v>
      </c>
      <c r="P3972" t="s">
        <v>44</v>
      </c>
      <c r="Q3972">
        <f>Sales_Data[[#This Row],[Quantity]]*Sales_Data[[#This Row],[Unit_Price]]</f>
        <v>4728.04</v>
      </c>
      <c r="R3972">
        <f>Sales_Data[[#This Row],[Gross_Sales]]*Sales_Data[[#This Row],[Discount]]</f>
        <v>236.40200000000002</v>
      </c>
      <c r="S3972">
        <f>Sales_Data[[#This Row],[Gross_Sales]]-Sales_Data[[#This Row],[Discount_Amount]]</f>
        <v>4491.6379999999999</v>
      </c>
      <c r="T3972">
        <f>Sales_Data[[#This Row],[Net Sales]]-Sales_Data[[#This Row],[Cost]]</f>
        <v>1685.9679999999998</v>
      </c>
      <c r="U3972" s="2">
        <f>Sales_Data[[#This Row],[Profit]]/Sales_Data[[#This Row],[Net Sales]]</f>
        <v>0.37535705237154016</v>
      </c>
      <c r="V3972">
        <f>YEAR(Sales_Data[[#This Row],[Order_Date]])</f>
        <v>2025</v>
      </c>
      <c r="W3972" t="str">
        <f>TEXT(Sales_Data[[#This Row],[Order_Date]],"mmm")</f>
        <v>Dec</v>
      </c>
      <c r="X3972">
        <f>MONTH(Sales_Data[[#This Row],[Order_Date]])</f>
        <v>12</v>
      </c>
      <c r="Y3972" t="str">
        <f>"Q"&amp;ROUNDUP(MONTH(Sales_Data[[#This Row],[Order_Date]])/3,0)</f>
        <v>Q4</v>
      </c>
    </row>
    <row r="3973" spans="1:25" x14ac:dyDescent="0.3">
      <c r="A3973" t="s">
        <v>5665</v>
      </c>
      <c r="B3973" s="1">
        <v>45930</v>
      </c>
      <c r="C3973" t="s">
        <v>762</v>
      </c>
      <c r="D3973" t="s">
        <v>244</v>
      </c>
      <c r="E3973" t="s">
        <v>19</v>
      </c>
      <c r="F3973" t="s">
        <v>113</v>
      </c>
      <c r="G3973" t="s">
        <v>67</v>
      </c>
      <c r="H3973" t="s">
        <v>88</v>
      </c>
      <c r="I3973" t="s">
        <v>157</v>
      </c>
      <c r="J3973">
        <v>2</v>
      </c>
      <c r="K3973">
        <v>9399.75</v>
      </c>
      <c r="L3973">
        <v>0.2</v>
      </c>
      <c r="M3973">
        <v>11313.85</v>
      </c>
      <c r="N3973" t="s">
        <v>24</v>
      </c>
      <c r="O3973" t="s">
        <v>53</v>
      </c>
      <c r="P3973" t="s">
        <v>71</v>
      </c>
      <c r="Q3973">
        <f>Sales_Data[[#This Row],[Quantity]]*Sales_Data[[#This Row],[Unit_Price]]</f>
        <v>18799.5</v>
      </c>
      <c r="R3973">
        <f>Sales_Data[[#This Row],[Gross_Sales]]*Sales_Data[[#This Row],[Discount]]</f>
        <v>3759.9</v>
      </c>
      <c r="S3973">
        <f>Sales_Data[[#This Row],[Gross_Sales]]-Sales_Data[[#This Row],[Discount_Amount]]</f>
        <v>15039.6</v>
      </c>
      <c r="T3973">
        <f>Sales_Data[[#This Row],[Net Sales]]-Sales_Data[[#This Row],[Cost]]</f>
        <v>3725.75</v>
      </c>
      <c r="U3973" s="2">
        <f>Sales_Data[[#This Row],[Profit]]/Sales_Data[[#This Row],[Net Sales]]</f>
        <v>0.24772932790765712</v>
      </c>
      <c r="V3973">
        <f>YEAR(Sales_Data[[#This Row],[Order_Date]])</f>
        <v>2025</v>
      </c>
      <c r="W3973" t="str">
        <f>TEXT(Sales_Data[[#This Row],[Order_Date]],"mmm")</f>
        <v>Sep</v>
      </c>
      <c r="X3973">
        <f>MONTH(Sales_Data[[#This Row],[Order_Date]])</f>
        <v>9</v>
      </c>
      <c r="Y3973" t="str">
        <f>"Q"&amp;ROUNDUP(MONTH(Sales_Data[[#This Row],[Order_Date]])/3,0)</f>
        <v>Q3</v>
      </c>
    </row>
    <row r="3974" spans="1:25" x14ac:dyDescent="0.3">
      <c r="A3974" t="s">
        <v>5666</v>
      </c>
      <c r="B3974" s="1">
        <v>45764</v>
      </c>
      <c r="C3974" t="s">
        <v>2035</v>
      </c>
      <c r="D3974" t="s">
        <v>615</v>
      </c>
      <c r="E3974" t="s">
        <v>48</v>
      </c>
      <c r="F3974" t="s">
        <v>152</v>
      </c>
      <c r="G3974" t="s">
        <v>75</v>
      </c>
      <c r="H3974" t="s">
        <v>256</v>
      </c>
      <c r="I3974" t="s">
        <v>257</v>
      </c>
      <c r="J3974">
        <v>1</v>
      </c>
      <c r="K3974">
        <v>62931.58</v>
      </c>
      <c r="L3974">
        <v>0.15</v>
      </c>
      <c r="M3974">
        <v>41441.919999999998</v>
      </c>
      <c r="N3974" t="s">
        <v>70</v>
      </c>
      <c r="O3974" t="s">
        <v>35</v>
      </c>
      <c r="P3974" t="s">
        <v>71</v>
      </c>
      <c r="Q3974">
        <f>Sales_Data[[#This Row],[Quantity]]*Sales_Data[[#This Row],[Unit_Price]]</f>
        <v>62931.58</v>
      </c>
      <c r="R3974">
        <f>Sales_Data[[#This Row],[Gross_Sales]]*Sales_Data[[#This Row],[Discount]]</f>
        <v>9439.7369999999992</v>
      </c>
      <c r="S3974">
        <f>Sales_Data[[#This Row],[Gross_Sales]]-Sales_Data[[#This Row],[Discount_Amount]]</f>
        <v>53491.843000000001</v>
      </c>
      <c r="T3974">
        <f>Sales_Data[[#This Row],[Net Sales]]-Sales_Data[[#This Row],[Cost]]</f>
        <v>12049.923000000003</v>
      </c>
      <c r="U3974" s="2">
        <f>Sales_Data[[#This Row],[Profit]]/Sales_Data[[#This Row],[Net Sales]]</f>
        <v>0.22526655138803131</v>
      </c>
      <c r="V3974">
        <f>YEAR(Sales_Data[[#This Row],[Order_Date]])</f>
        <v>2025</v>
      </c>
      <c r="W3974" t="str">
        <f>TEXT(Sales_Data[[#This Row],[Order_Date]],"mmm")</f>
        <v>Apr</v>
      </c>
      <c r="X3974">
        <f>MONTH(Sales_Data[[#This Row],[Order_Date]])</f>
        <v>4</v>
      </c>
      <c r="Y3974" t="str">
        <f>"Q"&amp;ROUNDUP(MONTH(Sales_Data[[#This Row],[Order_Date]])/3,0)</f>
        <v>Q2</v>
      </c>
    </row>
    <row r="3975" spans="1:25" x14ac:dyDescent="0.3">
      <c r="A3975" t="s">
        <v>5667</v>
      </c>
      <c r="B3975" s="1">
        <v>45956</v>
      </c>
      <c r="C3975" t="s">
        <v>1772</v>
      </c>
      <c r="D3975" t="s">
        <v>447</v>
      </c>
      <c r="E3975" t="s">
        <v>119</v>
      </c>
      <c r="F3975" t="s">
        <v>249</v>
      </c>
      <c r="G3975" t="s">
        <v>21</v>
      </c>
      <c r="H3975" t="s">
        <v>22</v>
      </c>
      <c r="I3975" t="s">
        <v>62</v>
      </c>
      <c r="J3975">
        <v>1</v>
      </c>
      <c r="K3975">
        <v>1255.8399999999999</v>
      </c>
      <c r="L3975">
        <v>0.05</v>
      </c>
      <c r="M3975">
        <v>939.84</v>
      </c>
      <c r="N3975" t="s">
        <v>24</v>
      </c>
      <c r="O3975" t="s">
        <v>35</v>
      </c>
      <c r="P3975" t="s">
        <v>26</v>
      </c>
      <c r="Q3975">
        <f>Sales_Data[[#This Row],[Quantity]]*Sales_Data[[#This Row],[Unit_Price]]</f>
        <v>1255.8399999999999</v>
      </c>
      <c r="R3975">
        <f>Sales_Data[[#This Row],[Gross_Sales]]*Sales_Data[[#This Row],[Discount]]</f>
        <v>62.792000000000002</v>
      </c>
      <c r="S3975">
        <f>Sales_Data[[#This Row],[Gross_Sales]]-Sales_Data[[#This Row],[Discount_Amount]]</f>
        <v>1193.048</v>
      </c>
      <c r="T3975">
        <f>Sales_Data[[#This Row],[Net Sales]]-Sales_Data[[#This Row],[Cost]]</f>
        <v>253.20799999999997</v>
      </c>
      <c r="U3975" s="2">
        <f>Sales_Data[[#This Row],[Profit]]/Sales_Data[[#This Row],[Net Sales]]</f>
        <v>0.21223622184522331</v>
      </c>
      <c r="V3975">
        <f>YEAR(Sales_Data[[#This Row],[Order_Date]])</f>
        <v>2025</v>
      </c>
      <c r="W3975" t="str">
        <f>TEXT(Sales_Data[[#This Row],[Order_Date]],"mmm")</f>
        <v>Oct</v>
      </c>
      <c r="X3975">
        <f>MONTH(Sales_Data[[#This Row],[Order_Date]])</f>
        <v>10</v>
      </c>
      <c r="Y3975" t="str">
        <f>"Q"&amp;ROUNDUP(MONTH(Sales_Data[[#This Row],[Order_Date]])/3,0)</f>
        <v>Q4</v>
      </c>
    </row>
    <row r="3976" spans="1:25" x14ac:dyDescent="0.3">
      <c r="A3976" t="s">
        <v>5668</v>
      </c>
      <c r="B3976" s="1">
        <v>45902</v>
      </c>
      <c r="C3976" t="s">
        <v>3144</v>
      </c>
      <c r="D3976" t="s">
        <v>756</v>
      </c>
      <c r="E3976" t="s">
        <v>119</v>
      </c>
      <c r="F3976" t="s">
        <v>184</v>
      </c>
      <c r="G3976" t="s">
        <v>32</v>
      </c>
      <c r="H3976" t="s">
        <v>50</v>
      </c>
      <c r="I3976" t="s">
        <v>58</v>
      </c>
      <c r="J3976">
        <v>2</v>
      </c>
      <c r="K3976">
        <v>4559.2299999999996</v>
      </c>
      <c r="L3976">
        <v>0.15</v>
      </c>
      <c r="M3976">
        <v>5696.43</v>
      </c>
      <c r="N3976" t="s">
        <v>70</v>
      </c>
      <c r="O3976" t="s">
        <v>35</v>
      </c>
      <c r="P3976" t="s">
        <v>26</v>
      </c>
      <c r="Q3976">
        <f>Sales_Data[[#This Row],[Quantity]]*Sales_Data[[#This Row],[Unit_Price]]</f>
        <v>9118.4599999999991</v>
      </c>
      <c r="R3976">
        <f>Sales_Data[[#This Row],[Gross_Sales]]*Sales_Data[[#This Row],[Discount]]</f>
        <v>1367.7689999999998</v>
      </c>
      <c r="S3976">
        <f>Sales_Data[[#This Row],[Gross_Sales]]-Sales_Data[[#This Row],[Discount_Amount]]</f>
        <v>7750.6909999999989</v>
      </c>
      <c r="T3976">
        <f>Sales_Data[[#This Row],[Net Sales]]-Sales_Data[[#This Row],[Cost]]</f>
        <v>2054.2609999999986</v>
      </c>
      <c r="U3976" s="2">
        <f>Sales_Data[[#This Row],[Profit]]/Sales_Data[[#This Row],[Net Sales]]</f>
        <v>0.26504230397005879</v>
      </c>
      <c r="V3976">
        <f>YEAR(Sales_Data[[#This Row],[Order_Date]])</f>
        <v>2025</v>
      </c>
      <c r="W3976" t="str">
        <f>TEXT(Sales_Data[[#This Row],[Order_Date]],"mmm")</f>
        <v>Sep</v>
      </c>
      <c r="X3976">
        <f>MONTH(Sales_Data[[#This Row],[Order_Date]])</f>
        <v>9</v>
      </c>
      <c r="Y3976" t="str">
        <f>"Q"&amp;ROUNDUP(MONTH(Sales_Data[[#This Row],[Order_Date]])/3,0)</f>
        <v>Q3</v>
      </c>
    </row>
    <row r="3977" spans="1:25" x14ac:dyDescent="0.3">
      <c r="A3977" t="s">
        <v>5669</v>
      </c>
      <c r="B3977" s="1">
        <v>45993</v>
      </c>
      <c r="C3977" t="s">
        <v>3376</v>
      </c>
      <c r="D3977" t="s">
        <v>274</v>
      </c>
      <c r="E3977" t="s">
        <v>30</v>
      </c>
      <c r="F3977" t="s">
        <v>31</v>
      </c>
      <c r="G3977" t="s">
        <v>67</v>
      </c>
      <c r="H3977" t="s">
        <v>121</v>
      </c>
      <c r="I3977" t="s">
        <v>142</v>
      </c>
      <c r="J3977">
        <v>4</v>
      </c>
      <c r="K3977">
        <v>546.41</v>
      </c>
      <c r="L3977">
        <v>0.1</v>
      </c>
      <c r="M3977">
        <v>1506.36</v>
      </c>
      <c r="N3977" t="s">
        <v>52</v>
      </c>
      <c r="O3977" t="s">
        <v>35</v>
      </c>
      <c r="P3977" t="s">
        <v>71</v>
      </c>
      <c r="Q3977">
        <f>Sales_Data[[#This Row],[Quantity]]*Sales_Data[[#This Row],[Unit_Price]]</f>
        <v>2185.64</v>
      </c>
      <c r="R3977">
        <f>Sales_Data[[#This Row],[Gross_Sales]]*Sales_Data[[#This Row],[Discount]]</f>
        <v>218.56399999999999</v>
      </c>
      <c r="S3977">
        <f>Sales_Data[[#This Row],[Gross_Sales]]-Sales_Data[[#This Row],[Discount_Amount]]</f>
        <v>1967.0759999999998</v>
      </c>
      <c r="T3977">
        <f>Sales_Data[[#This Row],[Net Sales]]-Sales_Data[[#This Row],[Cost]]</f>
        <v>460.71599999999989</v>
      </c>
      <c r="U3977" s="2">
        <f>Sales_Data[[#This Row],[Profit]]/Sales_Data[[#This Row],[Net Sales]]</f>
        <v>0.23421362468964083</v>
      </c>
      <c r="V3977">
        <f>YEAR(Sales_Data[[#This Row],[Order_Date]])</f>
        <v>2025</v>
      </c>
      <c r="W3977" t="str">
        <f>TEXT(Sales_Data[[#This Row],[Order_Date]],"mmm")</f>
        <v>Dec</v>
      </c>
      <c r="X3977">
        <f>MONTH(Sales_Data[[#This Row],[Order_Date]])</f>
        <v>12</v>
      </c>
      <c r="Y3977" t="str">
        <f>"Q"&amp;ROUNDUP(MONTH(Sales_Data[[#This Row],[Order_Date]])/3,0)</f>
        <v>Q4</v>
      </c>
    </row>
    <row r="3978" spans="1:25" x14ac:dyDescent="0.3">
      <c r="A3978" t="s">
        <v>5670</v>
      </c>
      <c r="B3978" s="1">
        <v>45904</v>
      </c>
      <c r="C3978" t="s">
        <v>5671</v>
      </c>
      <c r="D3978" t="s">
        <v>92</v>
      </c>
      <c r="E3978" t="s">
        <v>39</v>
      </c>
      <c r="F3978" t="s">
        <v>202</v>
      </c>
      <c r="G3978" t="s">
        <v>41</v>
      </c>
      <c r="H3978" t="s">
        <v>171</v>
      </c>
      <c r="I3978" t="s">
        <v>172</v>
      </c>
      <c r="J3978">
        <v>1</v>
      </c>
      <c r="K3978">
        <v>4559.3900000000003</v>
      </c>
      <c r="L3978">
        <v>0.15</v>
      </c>
      <c r="M3978">
        <v>2950.92</v>
      </c>
      <c r="N3978" t="s">
        <v>83</v>
      </c>
      <c r="O3978" t="s">
        <v>25</v>
      </c>
      <c r="P3978" t="s">
        <v>71</v>
      </c>
      <c r="Q3978">
        <f>Sales_Data[[#This Row],[Quantity]]*Sales_Data[[#This Row],[Unit_Price]]</f>
        <v>4559.3900000000003</v>
      </c>
      <c r="R3978">
        <f>Sales_Data[[#This Row],[Gross_Sales]]*Sales_Data[[#This Row],[Discount]]</f>
        <v>683.9085</v>
      </c>
      <c r="S3978">
        <f>Sales_Data[[#This Row],[Gross_Sales]]-Sales_Data[[#This Row],[Discount_Amount]]</f>
        <v>3875.4815000000003</v>
      </c>
      <c r="T3978">
        <f>Sales_Data[[#This Row],[Net Sales]]-Sales_Data[[#This Row],[Cost]]</f>
        <v>924.56150000000025</v>
      </c>
      <c r="U3978" s="2">
        <f>Sales_Data[[#This Row],[Profit]]/Sales_Data[[#This Row],[Net Sales]]</f>
        <v>0.23856687227122622</v>
      </c>
      <c r="V3978">
        <f>YEAR(Sales_Data[[#This Row],[Order_Date]])</f>
        <v>2025</v>
      </c>
      <c r="W3978" t="str">
        <f>TEXT(Sales_Data[[#This Row],[Order_Date]],"mmm")</f>
        <v>Sep</v>
      </c>
      <c r="X3978">
        <f>MONTH(Sales_Data[[#This Row],[Order_Date]])</f>
        <v>9</v>
      </c>
      <c r="Y3978" t="str">
        <f>"Q"&amp;ROUNDUP(MONTH(Sales_Data[[#This Row],[Order_Date]])/3,0)</f>
        <v>Q3</v>
      </c>
    </row>
    <row r="3979" spans="1:25" x14ac:dyDescent="0.3">
      <c r="A3979" t="s">
        <v>5672</v>
      </c>
      <c r="B3979" s="1">
        <v>45665</v>
      </c>
      <c r="C3979" t="s">
        <v>2693</v>
      </c>
      <c r="D3979" t="s">
        <v>271</v>
      </c>
      <c r="E3979" t="s">
        <v>48</v>
      </c>
      <c r="F3979" t="s">
        <v>49</v>
      </c>
      <c r="G3979" t="s">
        <v>41</v>
      </c>
      <c r="H3979" t="s">
        <v>147</v>
      </c>
      <c r="I3979" t="s">
        <v>369</v>
      </c>
      <c r="J3979">
        <v>2</v>
      </c>
      <c r="K3979">
        <v>6497.89</v>
      </c>
      <c r="L3979">
        <v>0.1</v>
      </c>
      <c r="M3979">
        <v>8375.59</v>
      </c>
      <c r="N3979" t="s">
        <v>83</v>
      </c>
      <c r="O3979" t="s">
        <v>35</v>
      </c>
      <c r="P3979" t="s">
        <v>71</v>
      </c>
      <c r="Q3979">
        <f>Sales_Data[[#This Row],[Quantity]]*Sales_Data[[#This Row],[Unit_Price]]</f>
        <v>12995.78</v>
      </c>
      <c r="R3979">
        <f>Sales_Data[[#This Row],[Gross_Sales]]*Sales_Data[[#This Row],[Discount]]</f>
        <v>1299.5780000000002</v>
      </c>
      <c r="S3979">
        <f>Sales_Data[[#This Row],[Gross_Sales]]-Sales_Data[[#This Row],[Discount_Amount]]</f>
        <v>11696.202000000001</v>
      </c>
      <c r="T3979">
        <f>Sales_Data[[#This Row],[Net Sales]]-Sales_Data[[#This Row],[Cost]]</f>
        <v>3320.612000000001</v>
      </c>
      <c r="U3979" s="2">
        <f>Sales_Data[[#This Row],[Profit]]/Sales_Data[[#This Row],[Net Sales]]</f>
        <v>0.28390515143291817</v>
      </c>
      <c r="V3979">
        <f>YEAR(Sales_Data[[#This Row],[Order_Date]])</f>
        <v>2025</v>
      </c>
      <c r="W3979" t="str">
        <f>TEXT(Sales_Data[[#This Row],[Order_Date]],"mmm")</f>
        <v>Jan</v>
      </c>
      <c r="X3979">
        <f>MONTH(Sales_Data[[#This Row],[Order_Date]])</f>
        <v>1</v>
      </c>
      <c r="Y3979" t="str">
        <f>"Q"&amp;ROUNDUP(MONTH(Sales_Data[[#This Row],[Order_Date]])/3,0)</f>
        <v>Q1</v>
      </c>
    </row>
    <row r="3980" spans="1:25" x14ac:dyDescent="0.3">
      <c r="A3980" t="s">
        <v>5673</v>
      </c>
      <c r="B3980" s="1">
        <v>45798</v>
      </c>
      <c r="C3980" t="s">
        <v>2351</v>
      </c>
      <c r="D3980" t="s">
        <v>497</v>
      </c>
      <c r="E3980" t="s">
        <v>119</v>
      </c>
      <c r="F3980" t="s">
        <v>184</v>
      </c>
      <c r="G3980" t="s">
        <v>41</v>
      </c>
      <c r="H3980" t="s">
        <v>42</v>
      </c>
      <c r="I3980" t="s">
        <v>43</v>
      </c>
      <c r="J3980">
        <v>1</v>
      </c>
      <c r="K3980">
        <v>1990.63</v>
      </c>
      <c r="L3980">
        <v>0.15</v>
      </c>
      <c r="M3980">
        <v>1404.49</v>
      </c>
      <c r="N3980" t="s">
        <v>109</v>
      </c>
      <c r="O3980" t="s">
        <v>53</v>
      </c>
      <c r="P3980" t="s">
        <v>44</v>
      </c>
      <c r="Q3980">
        <f>Sales_Data[[#This Row],[Quantity]]*Sales_Data[[#This Row],[Unit_Price]]</f>
        <v>1990.63</v>
      </c>
      <c r="R3980">
        <f>Sales_Data[[#This Row],[Gross_Sales]]*Sales_Data[[#This Row],[Discount]]</f>
        <v>298.59449999999998</v>
      </c>
      <c r="S3980">
        <f>Sales_Data[[#This Row],[Gross_Sales]]-Sales_Data[[#This Row],[Discount_Amount]]</f>
        <v>1692.0355000000002</v>
      </c>
      <c r="T3980">
        <f>Sales_Data[[#This Row],[Net Sales]]-Sales_Data[[#This Row],[Cost]]</f>
        <v>287.54550000000017</v>
      </c>
      <c r="U3980" s="2">
        <f>Sales_Data[[#This Row],[Profit]]/Sales_Data[[#This Row],[Net Sales]]</f>
        <v>0.16994058339792525</v>
      </c>
      <c r="V3980">
        <f>YEAR(Sales_Data[[#This Row],[Order_Date]])</f>
        <v>2025</v>
      </c>
      <c r="W3980" t="str">
        <f>TEXT(Sales_Data[[#This Row],[Order_Date]],"mmm")</f>
        <v>May</v>
      </c>
      <c r="X3980">
        <f>MONTH(Sales_Data[[#This Row],[Order_Date]])</f>
        <v>5</v>
      </c>
      <c r="Y3980" t="str">
        <f>"Q"&amp;ROUNDUP(MONTH(Sales_Data[[#This Row],[Order_Date]])/3,0)</f>
        <v>Q2</v>
      </c>
    </row>
    <row r="3981" spans="1:25" x14ac:dyDescent="0.3">
      <c r="A3981" t="s">
        <v>5674</v>
      </c>
      <c r="B3981" s="1">
        <v>46019</v>
      </c>
      <c r="C3981" t="s">
        <v>1523</v>
      </c>
      <c r="D3981" t="s">
        <v>118</v>
      </c>
      <c r="E3981" t="s">
        <v>48</v>
      </c>
      <c r="F3981" t="s">
        <v>152</v>
      </c>
      <c r="G3981" t="s">
        <v>21</v>
      </c>
      <c r="H3981" t="s">
        <v>22</v>
      </c>
      <c r="I3981" t="s">
        <v>62</v>
      </c>
      <c r="J3981">
        <v>3</v>
      </c>
      <c r="K3981">
        <v>17935.72</v>
      </c>
      <c r="L3981">
        <v>0.15</v>
      </c>
      <c r="M3981">
        <v>33507.72</v>
      </c>
      <c r="N3981" t="s">
        <v>24</v>
      </c>
      <c r="O3981" t="s">
        <v>25</v>
      </c>
      <c r="P3981" t="s">
        <v>26</v>
      </c>
      <c r="Q3981">
        <f>Sales_Data[[#This Row],[Quantity]]*Sales_Data[[#This Row],[Unit_Price]]</f>
        <v>53807.16</v>
      </c>
      <c r="R3981">
        <f>Sales_Data[[#This Row],[Gross_Sales]]*Sales_Data[[#This Row],[Discount]]</f>
        <v>8071.0740000000005</v>
      </c>
      <c r="S3981">
        <f>Sales_Data[[#This Row],[Gross_Sales]]-Sales_Data[[#This Row],[Discount_Amount]]</f>
        <v>45736.086000000003</v>
      </c>
      <c r="T3981">
        <f>Sales_Data[[#This Row],[Net Sales]]-Sales_Data[[#This Row],[Cost]]</f>
        <v>12228.366000000002</v>
      </c>
      <c r="U3981" s="2">
        <f>Sales_Data[[#This Row],[Profit]]/Sales_Data[[#This Row],[Net Sales]]</f>
        <v>0.26736800346229894</v>
      </c>
      <c r="V3981">
        <f>YEAR(Sales_Data[[#This Row],[Order_Date]])</f>
        <v>2025</v>
      </c>
      <c r="W3981" t="str">
        <f>TEXT(Sales_Data[[#This Row],[Order_Date]],"mmm")</f>
        <v>Dec</v>
      </c>
      <c r="X3981">
        <f>MONTH(Sales_Data[[#This Row],[Order_Date]])</f>
        <v>12</v>
      </c>
      <c r="Y3981" t="str">
        <f>"Q"&amp;ROUNDUP(MONTH(Sales_Data[[#This Row],[Order_Date]])/3,0)</f>
        <v>Q4</v>
      </c>
    </row>
    <row r="3982" spans="1:25" x14ac:dyDescent="0.3">
      <c r="A3982" t="s">
        <v>5675</v>
      </c>
      <c r="B3982" s="1">
        <v>45665</v>
      </c>
      <c r="C3982" t="s">
        <v>2519</v>
      </c>
      <c r="D3982" t="s">
        <v>1026</v>
      </c>
      <c r="E3982" t="s">
        <v>30</v>
      </c>
      <c r="F3982" t="s">
        <v>31</v>
      </c>
      <c r="G3982" t="s">
        <v>75</v>
      </c>
      <c r="H3982" t="s">
        <v>185</v>
      </c>
      <c r="I3982" t="s">
        <v>261</v>
      </c>
      <c r="J3982">
        <v>1</v>
      </c>
      <c r="K3982">
        <v>3806.53</v>
      </c>
      <c r="L3982">
        <v>0</v>
      </c>
      <c r="M3982">
        <v>2594.89</v>
      </c>
      <c r="N3982" t="s">
        <v>24</v>
      </c>
      <c r="O3982" t="s">
        <v>25</v>
      </c>
      <c r="P3982" t="s">
        <v>71</v>
      </c>
      <c r="Q3982">
        <f>Sales_Data[[#This Row],[Quantity]]*Sales_Data[[#This Row],[Unit_Price]]</f>
        <v>3806.53</v>
      </c>
      <c r="R3982">
        <f>Sales_Data[[#This Row],[Gross_Sales]]*Sales_Data[[#This Row],[Discount]]</f>
        <v>0</v>
      </c>
      <c r="S3982">
        <f>Sales_Data[[#This Row],[Gross_Sales]]-Sales_Data[[#This Row],[Discount_Amount]]</f>
        <v>3806.53</v>
      </c>
      <c r="T3982">
        <f>Sales_Data[[#This Row],[Net Sales]]-Sales_Data[[#This Row],[Cost]]</f>
        <v>1211.6400000000003</v>
      </c>
      <c r="U3982" s="2">
        <f>Sales_Data[[#This Row],[Profit]]/Sales_Data[[#This Row],[Net Sales]]</f>
        <v>0.31830564845147685</v>
      </c>
      <c r="V3982">
        <f>YEAR(Sales_Data[[#This Row],[Order_Date]])</f>
        <v>2025</v>
      </c>
      <c r="W3982" t="str">
        <f>TEXT(Sales_Data[[#This Row],[Order_Date]],"mmm")</f>
        <v>Jan</v>
      </c>
      <c r="X3982">
        <f>MONTH(Sales_Data[[#This Row],[Order_Date]])</f>
        <v>1</v>
      </c>
      <c r="Y3982" t="str">
        <f>"Q"&amp;ROUNDUP(MONTH(Sales_Data[[#This Row],[Order_Date]])/3,0)</f>
        <v>Q1</v>
      </c>
    </row>
    <row r="3983" spans="1:25" x14ac:dyDescent="0.3">
      <c r="A3983" t="s">
        <v>5676</v>
      </c>
      <c r="B3983" s="1">
        <v>46009</v>
      </c>
      <c r="C3983" t="s">
        <v>764</v>
      </c>
      <c r="D3983" t="s">
        <v>433</v>
      </c>
      <c r="E3983" t="s">
        <v>119</v>
      </c>
      <c r="F3983" t="s">
        <v>538</v>
      </c>
      <c r="G3983" t="s">
        <v>21</v>
      </c>
      <c r="H3983" t="s">
        <v>22</v>
      </c>
      <c r="I3983" t="s">
        <v>23</v>
      </c>
      <c r="J3983">
        <v>2</v>
      </c>
      <c r="K3983">
        <v>1893.68</v>
      </c>
      <c r="L3983">
        <v>0.2</v>
      </c>
      <c r="M3983">
        <v>1885.58</v>
      </c>
      <c r="N3983" t="s">
        <v>83</v>
      </c>
      <c r="O3983" t="s">
        <v>53</v>
      </c>
      <c r="P3983" t="s">
        <v>44</v>
      </c>
      <c r="Q3983">
        <f>Sales_Data[[#This Row],[Quantity]]*Sales_Data[[#This Row],[Unit_Price]]</f>
        <v>3787.36</v>
      </c>
      <c r="R3983">
        <f>Sales_Data[[#This Row],[Gross_Sales]]*Sales_Data[[#This Row],[Discount]]</f>
        <v>757.47200000000009</v>
      </c>
      <c r="S3983">
        <f>Sales_Data[[#This Row],[Gross_Sales]]-Sales_Data[[#This Row],[Discount_Amount]]</f>
        <v>3029.8879999999999</v>
      </c>
      <c r="T3983">
        <f>Sales_Data[[#This Row],[Net Sales]]-Sales_Data[[#This Row],[Cost]]</f>
        <v>1144.308</v>
      </c>
      <c r="U3983" s="2">
        <f>Sales_Data[[#This Row],[Profit]]/Sales_Data[[#This Row],[Net Sales]]</f>
        <v>0.37767336614422714</v>
      </c>
      <c r="V3983">
        <f>YEAR(Sales_Data[[#This Row],[Order_Date]])</f>
        <v>2025</v>
      </c>
      <c r="W3983" t="str">
        <f>TEXT(Sales_Data[[#This Row],[Order_Date]],"mmm")</f>
        <v>Dec</v>
      </c>
      <c r="X3983">
        <f>MONTH(Sales_Data[[#This Row],[Order_Date]])</f>
        <v>12</v>
      </c>
      <c r="Y3983" t="str">
        <f>"Q"&amp;ROUNDUP(MONTH(Sales_Data[[#This Row],[Order_Date]])/3,0)</f>
        <v>Q4</v>
      </c>
    </row>
    <row r="3984" spans="1:25" x14ac:dyDescent="0.3">
      <c r="A3984" t="s">
        <v>5677</v>
      </c>
      <c r="B3984" s="1">
        <v>45751</v>
      </c>
      <c r="C3984" t="s">
        <v>3496</v>
      </c>
      <c r="D3984" t="s">
        <v>427</v>
      </c>
      <c r="E3984" t="s">
        <v>39</v>
      </c>
      <c r="F3984" t="s">
        <v>405</v>
      </c>
      <c r="G3984" t="s">
        <v>41</v>
      </c>
      <c r="H3984" t="s">
        <v>42</v>
      </c>
      <c r="I3984" t="s">
        <v>43</v>
      </c>
      <c r="J3984">
        <v>3</v>
      </c>
      <c r="K3984">
        <v>5987.77</v>
      </c>
      <c r="L3984">
        <v>0.05</v>
      </c>
      <c r="M3984">
        <v>11854.82</v>
      </c>
      <c r="N3984" t="s">
        <v>52</v>
      </c>
      <c r="O3984" t="s">
        <v>53</v>
      </c>
      <c r="P3984" t="s">
        <v>26</v>
      </c>
      <c r="Q3984">
        <f>Sales_Data[[#This Row],[Quantity]]*Sales_Data[[#This Row],[Unit_Price]]</f>
        <v>17963.310000000001</v>
      </c>
      <c r="R3984">
        <f>Sales_Data[[#This Row],[Gross_Sales]]*Sales_Data[[#This Row],[Discount]]</f>
        <v>898.16550000000007</v>
      </c>
      <c r="S3984">
        <f>Sales_Data[[#This Row],[Gross_Sales]]-Sales_Data[[#This Row],[Discount_Amount]]</f>
        <v>17065.144500000002</v>
      </c>
      <c r="T3984">
        <f>Sales_Data[[#This Row],[Net Sales]]-Sales_Data[[#This Row],[Cost]]</f>
        <v>5210.3245000000024</v>
      </c>
      <c r="U3984" s="2">
        <f>Sales_Data[[#This Row],[Profit]]/Sales_Data[[#This Row],[Net Sales]]</f>
        <v>0.30531968246738267</v>
      </c>
      <c r="V3984">
        <f>YEAR(Sales_Data[[#This Row],[Order_Date]])</f>
        <v>2025</v>
      </c>
      <c r="W3984" t="str">
        <f>TEXT(Sales_Data[[#This Row],[Order_Date]],"mmm")</f>
        <v>Apr</v>
      </c>
      <c r="X3984">
        <f>MONTH(Sales_Data[[#This Row],[Order_Date]])</f>
        <v>4</v>
      </c>
      <c r="Y3984" t="str">
        <f>"Q"&amp;ROUNDUP(MONTH(Sales_Data[[#This Row],[Order_Date]])/3,0)</f>
        <v>Q2</v>
      </c>
    </row>
    <row r="3985" spans="1:25" x14ac:dyDescent="0.3">
      <c r="A3985" t="s">
        <v>5678</v>
      </c>
      <c r="B3985" s="1">
        <v>45978</v>
      </c>
      <c r="C3985" t="s">
        <v>3559</v>
      </c>
      <c r="D3985" t="s">
        <v>366</v>
      </c>
      <c r="E3985" t="s">
        <v>30</v>
      </c>
      <c r="F3985" t="s">
        <v>87</v>
      </c>
      <c r="G3985" t="s">
        <v>67</v>
      </c>
      <c r="H3985" t="s">
        <v>88</v>
      </c>
      <c r="I3985" t="s">
        <v>89</v>
      </c>
      <c r="J3985">
        <v>5</v>
      </c>
      <c r="K3985">
        <v>876.54</v>
      </c>
      <c r="L3985">
        <v>0.05</v>
      </c>
      <c r="M3985">
        <v>2693.39</v>
      </c>
      <c r="N3985" t="s">
        <v>109</v>
      </c>
      <c r="O3985" t="s">
        <v>35</v>
      </c>
      <c r="P3985" t="s">
        <v>44</v>
      </c>
      <c r="Q3985">
        <f>Sales_Data[[#This Row],[Quantity]]*Sales_Data[[#This Row],[Unit_Price]]</f>
        <v>4382.7</v>
      </c>
      <c r="R3985">
        <f>Sales_Data[[#This Row],[Gross_Sales]]*Sales_Data[[#This Row],[Discount]]</f>
        <v>219.13499999999999</v>
      </c>
      <c r="S3985">
        <f>Sales_Data[[#This Row],[Gross_Sales]]-Sales_Data[[#This Row],[Discount_Amount]]</f>
        <v>4163.5649999999996</v>
      </c>
      <c r="T3985">
        <f>Sales_Data[[#This Row],[Net Sales]]-Sales_Data[[#This Row],[Cost]]</f>
        <v>1470.1749999999997</v>
      </c>
      <c r="U3985" s="2">
        <f>Sales_Data[[#This Row],[Profit]]/Sales_Data[[#This Row],[Net Sales]]</f>
        <v>0.35310485125127139</v>
      </c>
      <c r="V3985">
        <f>YEAR(Sales_Data[[#This Row],[Order_Date]])</f>
        <v>2025</v>
      </c>
      <c r="W3985" t="str">
        <f>TEXT(Sales_Data[[#This Row],[Order_Date]],"mmm")</f>
        <v>Nov</v>
      </c>
      <c r="X3985">
        <f>MONTH(Sales_Data[[#This Row],[Order_Date]])</f>
        <v>11</v>
      </c>
      <c r="Y3985" t="str">
        <f>"Q"&amp;ROUNDUP(MONTH(Sales_Data[[#This Row],[Order_Date]])/3,0)</f>
        <v>Q4</v>
      </c>
    </row>
    <row r="3986" spans="1:25" x14ac:dyDescent="0.3">
      <c r="A3986" t="s">
        <v>5679</v>
      </c>
      <c r="B3986" s="1">
        <v>45696</v>
      </c>
      <c r="C3986" t="s">
        <v>5393</v>
      </c>
      <c r="D3986" t="s">
        <v>137</v>
      </c>
      <c r="E3986" t="s">
        <v>30</v>
      </c>
      <c r="F3986" t="s">
        <v>156</v>
      </c>
      <c r="G3986" t="s">
        <v>21</v>
      </c>
      <c r="H3986" t="s">
        <v>22</v>
      </c>
      <c r="I3986" t="s">
        <v>62</v>
      </c>
      <c r="J3986">
        <v>2</v>
      </c>
      <c r="K3986">
        <v>417.41</v>
      </c>
      <c r="L3986">
        <v>0.1</v>
      </c>
      <c r="M3986">
        <v>563.73</v>
      </c>
      <c r="N3986" t="s">
        <v>52</v>
      </c>
      <c r="O3986" t="s">
        <v>35</v>
      </c>
      <c r="P3986" t="s">
        <v>71</v>
      </c>
      <c r="Q3986">
        <f>Sales_Data[[#This Row],[Quantity]]*Sales_Data[[#This Row],[Unit_Price]]</f>
        <v>834.82</v>
      </c>
      <c r="R3986">
        <f>Sales_Data[[#This Row],[Gross_Sales]]*Sales_Data[[#This Row],[Discount]]</f>
        <v>83.482000000000014</v>
      </c>
      <c r="S3986">
        <f>Sales_Data[[#This Row],[Gross_Sales]]-Sales_Data[[#This Row],[Discount_Amount]]</f>
        <v>751.33800000000008</v>
      </c>
      <c r="T3986">
        <f>Sales_Data[[#This Row],[Net Sales]]-Sales_Data[[#This Row],[Cost]]</f>
        <v>187.60800000000006</v>
      </c>
      <c r="U3986" s="2">
        <f>Sales_Data[[#This Row],[Profit]]/Sales_Data[[#This Row],[Net Sales]]</f>
        <v>0.24969853780854961</v>
      </c>
      <c r="V3986">
        <f>YEAR(Sales_Data[[#This Row],[Order_Date]])</f>
        <v>2025</v>
      </c>
      <c r="W3986" t="str">
        <f>TEXT(Sales_Data[[#This Row],[Order_Date]],"mmm")</f>
        <v>Feb</v>
      </c>
      <c r="X3986">
        <f>MONTH(Sales_Data[[#This Row],[Order_Date]])</f>
        <v>2</v>
      </c>
      <c r="Y3986" t="str">
        <f>"Q"&amp;ROUNDUP(MONTH(Sales_Data[[#This Row],[Order_Date]])/3,0)</f>
        <v>Q1</v>
      </c>
    </row>
    <row r="3987" spans="1:25" x14ac:dyDescent="0.3">
      <c r="A3987" t="s">
        <v>5680</v>
      </c>
      <c r="B3987" s="1">
        <v>45738</v>
      </c>
      <c r="C3987" t="s">
        <v>5681</v>
      </c>
      <c r="D3987" t="s">
        <v>356</v>
      </c>
      <c r="E3987" t="s">
        <v>48</v>
      </c>
      <c r="F3987" t="s">
        <v>164</v>
      </c>
      <c r="G3987" t="s">
        <v>41</v>
      </c>
      <c r="H3987" t="s">
        <v>102</v>
      </c>
      <c r="I3987" t="s">
        <v>388</v>
      </c>
      <c r="J3987">
        <v>1</v>
      </c>
      <c r="K3987">
        <v>26585.38</v>
      </c>
      <c r="L3987">
        <v>0.1</v>
      </c>
      <c r="M3987">
        <v>17207.650000000001</v>
      </c>
      <c r="N3987" t="s">
        <v>70</v>
      </c>
      <c r="O3987" t="s">
        <v>25</v>
      </c>
      <c r="P3987" t="s">
        <v>26</v>
      </c>
      <c r="Q3987">
        <f>Sales_Data[[#This Row],[Quantity]]*Sales_Data[[#This Row],[Unit_Price]]</f>
        <v>26585.38</v>
      </c>
      <c r="R3987">
        <f>Sales_Data[[#This Row],[Gross_Sales]]*Sales_Data[[#This Row],[Discount]]</f>
        <v>2658.5380000000005</v>
      </c>
      <c r="S3987">
        <f>Sales_Data[[#This Row],[Gross_Sales]]-Sales_Data[[#This Row],[Discount_Amount]]</f>
        <v>23926.842000000001</v>
      </c>
      <c r="T3987">
        <f>Sales_Data[[#This Row],[Net Sales]]-Sales_Data[[#This Row],[Cost]]</f>
        <v>6719.1919999999991</v>
      </c>
      <c r="U3987" s="2">
        <f>Sales_Data[[#This Row],[Profit]]/Sales_Data[[#This Row],[Net Sales]]</f>
        <v>0.28082235006190953</v>
      </c>
      <c r="V3987">
        <f>YEAR(Sales_Data[[#This Row],[Order_Date]])</f>
        <v>2025</v>
      </c>
      <c r="W3987" t="str">
        <f>TEXT(Sales_Data[[#This Row],[Order_Date]],"mmm")</f>
        <v>Mar</v>
      </c>
      <c r="X3987">
        <f>MONTH(Sales_Data[[#This Row],[Order_Date]])</f>
        <v>3</v>
      </c>
      <c r="Y3987" t="str">
        <f>"Q"&amp;ROUNDUP(MONTH(Sales_Data[[#This Row],[Order_Date]])/3,0)</f>
        <v>Q1</v>
      </c>
    </row>
    <row r="3988" spans="1:25" x14ac:dyDescent="0.3">
      <c r="A3988" t="s">
        <v>5682</v>
      </c>
      <c r="B3988" s="1">
        <v>45844</v>
      </c>
      <c r="C3988" t="s">
        <v>816</v>
      </c>
      <c r="D3988" t="s">
        <v>624</v>
      </c>
      <c r="E3988" t="s">
        <v>39</v>
      </c>
      <c r="F3988" t="s">
        <v>202</v>
      </c>
      <c r="G3988" t="s">
        <v>67</v>
      </c>
      <c r="H3988" t="s">
        <v>88</v>
      </c>
      <c r="I3988" t="s">
        <v>157</v>
      </c>
      <c r="J3988">
        <v>1</v>
      </c>
      <c r="K3988">
        <v>6864.31</v>
      </c>
      <c r="L3988">
        <v>0.15</v>
      </c>
      <c r="M3988">
        <v>3998.33</v>
      </c>
      <c r="N3988" t="s">
        <v>70</v>
      </c>
      <c r="O3988" t="s">
        <v>35</v>
      </c>
      <c r="P3988" t="s">
        <v>71</v>
      </c>
      <c r="Q3988">
        <f>Sales_Data[[#This Row],[Quantity]]*Sales_Data[[#This Row],[Unit_Price]]</f>
        <v>6864.31</v>
      </c>
      <c r="R3988">
        <f>Sales_Data[[#This Row],[Gross_Sales]]*Sales_Data[[#This Row],[Discount]]</f>
        <v>1029.6465000000001</v>
      </c>
      <c r="S3988">
        <f>Sales_Data[[#This Row],[Gross_Sales]]-Sales_Data[[#This Row],[Discount_Amount]]</f>
        <v>5834.6635000000006</v>
      </c>
      <c r="T3988">
        <f>Sales_Data[[#This Row],[Net Sales]]-Sales_Data[[#This Row],[Cost]]</f>
        <v>1836.3335000000006</v>
      </c>
      <c r="U3988" s="2">
        <f>Sales_Data[[#This Row],[Profit]]/Sales_Data[[#This Row],[Net Sales]]</f>
        <v>0.31472826153556249</v>
      </c>
      <c r="V3988">
        <f>YEAR(Sales_Data[[#This Row],[Order_Date]])</f>
        <v>2025</v>
      </c>
      <c r="W3988" t="str">
        <f>TEXT(Sales_Data[[#This Row],[Order_Date]],"mmm")</f>
        <v>Jul</v>
      </c>
      <c r="X3988">
        <f>MONTH(Sales_Data[[#This Row],[Order_Date]])</f>
        <v>7</v>
      </c>
      <c r="Y3988" t="str">
        <f>"Q"&amp;ROUNDUP(MONTH(Sales_Data[[#This Row],[Order_Date]])/3,0)</f>
        <v>Q3</v>
      </c>
    </row>
    <row r="3989" spans="1:25" x14ac:dyDescent="0.3">
      <c r="A3989" t="s">
        <v>5683</v>
      </c>
      <c r="B3989" s="1">
        <v>45741</v>
      </c>
      <c r="C3989" t="s">
        <v>5684</v>
      </c>
      <c r="D3989" t="s">
        <v>47</v>
      </c>
      <c r="E3989" t="s">
        <v>48</v>
      </c>
      <c r="F3989" t="s">
        <v>164</v>
      </c>
      <c r="G3989" t="s">
        <v>21</v>
      </c>
      <c r="H3989" t="s">
        <v>22</v>
      </c>
      <c r="I3989" t="s">
        <v>23</v>
      </c>
      <c r="J3989">
        <v>1</v>
      </c>
      <c r="K3989">
        <v>8506.73</v>
      </c>
      <c r="L3989">
        <v>0.05</v>
      </c>
      <c r="M3989">
        <v>5282.05</v>
      </c>
      <c r="N3989" t="s">
        <v>52</v>
      </c>
      <c r="O3989" t="s">
        <v>35</v>
      </c>
      <c r="P3989" t="s">
        <v>71</v>
      </c>
      <c r="Q3989">
        <f>Sales_Data[[#This Row],[Quantity]]*Sales_Data[[#This Row],[Unit_Price]]</f>
        <v>8506.73</v>
      </c>
      <c r="R3989">
        <f>Sales_Data[[#This Row],[Gross_Sales]]*Sales_Data[[#This Row],[Discount]]</f>
        <v>425.3365</v>
      </c>
      <c r="S3989">
        <f>Sales_Data[[#This Row],[Gross_Sales]]-Sales_Data[[#This Row],[Discount_Amount]]</f>
        <v>8081.3934999999992</v>
      </c>
      <c r="T3989">
        <f>Sales_Data[[#This Row],[Net Sales]]-Sales_Data[[#This Row],[Cost]]</f>
        <v>2799.343499999999</v>
      </c>
      <c r="U3989" s="2">
        <f>Sales_Data[[#This Row],[Profit]]/Sales_Data[[#This Row],[Net Sales]]</f>
        <v>0.34639366341955746</v>
      </c>
      <c r="V3989">
        <f>YEAR(Sales_Data[[#This Row],[Order_Date]])</f>
        <v>2025</v>
      </c>
      <c r="W3989" t="str">
        <f>TEXT(Sales_Data[[#This Row],[Order_Date]],"mmm")</f>
        <v>Mar</v>
      </c>
      <c r="X3989">
        <f>MONTH(Sales_Data[[#This Row],[Order_Date]])</f>
        <v>3</v>
      </c>
      <c r="Y3989" t="str">
        <f>"Q"&amp;ROUNDUP(MONTH(Sales_Data[[#This Row],[Order_Date]])/3,0)</f>
        <v>Q1</v>
      </c>
    </row>
    <row r="3990" spans="1:25" x14ac:dyDescent="0.3">
      <c r="A3990" t="s">
        <v>5685</v>
      </c>
      <c r="B3990" s="1">
        <v>45745</v>
      </c>
      <c r="C3990" t="s">
        <v>657</v>
      </c>
      <c r="D3990" t="s">
        <v>341</v>
      </c>
      <c r="E3990" t="s">
        <v>19</v>
      </c>
      <c r="F3990" t="s">
        <v>20</v>
      </c>
      <c r="G3990" t="s">
        <v>67</v>
      </c>
      <c r="H3990" t="s">
        <v>121</v>
      </c>
      <c r="I3990" t="s">
        <v>122</v>
      </c>
      <c r="J3990">
        <v>2</v>
      </c>
      <c r="K3990">
        <v>2459.73</v>
      </c>
      <c r="L3990">
        <v>0.05</v>
      </c>
      <c r="M3990">
        <v>3876.53</v>
      </c>
      <c r="N3990" t="s">
        <v>83</v>
      </c>
      <c r="O3990" t="s">
        <v>35</v>
      </c>
      <c r="P3990" t="s">
        <v>44</v>
      </c>
      <c r="Q3990">
        <f>Sales_Data[[#This Row],[Quantity]]*Sales_Data[[#This Row],[Unit_Price]]</f>
        <v>4919.46</v>
      </c>
      <c r="R3990">
        <f>Sales_Data[[#This Row],[Gross_Sales]]*Sales_Data[[#This Row],[Discount]]</f>
        <v>245.97300000000001</v>
      </c>
      <c r="S3990">
        <f>Sales_Data[[#This Row],[Gross_Sales]]-Sales_Data[[#This Row],[Discount_Amount]]</f>
        <v>4673.4870000000001</v>
      </c>
      <c r="T3990">
        <f>Sales_Data[[#This Row],[Net Sales]]-Sales_Data[[#This Row],[Cost]]</f>
        <v>796.95699999999988</v>
      </c>
      <c r="U3990" s="2">
        <f>Sales_Data[[#This Row],[Profit]]/Sales_Data[[#This Row],[Net Sales]]</f>
        <v>0.1705272743884812</v>
      </c>
      <c r="V3990">
        <f>YEAR(Sales_Data[[#This Row],[Order_Date]])</f>
        <v>2025</v>
      </c>
      <c r="W3990" t="str">
        <f>TEXT(Sales_Data[[#This Row],[Order_Date]],"mmm")</f>
        <v>Mar</v>
      </c>
      <c r="X3990">
        <f>MONTH(Sales_Data[[#This Row],[Order_Date]])</f>
        <v>3</v>
      </c>
      <c r="Y3990" t="str">
        <f>"Q"&amp;ROUNDUP(MONTH(Sales_Data[[#This Row],[Order_Date]])/3,0)</f>
        <v>Q1</v>
      </c>
    </row>
    <row r="3991" spans="1:25" x14ac:dyDescent="0.3">
      <c r="A3991" t="s">
        <v>5686</v>
      </c>
      <c r="B3991" s="1">
        <v>45899</v>
      </c>
      <c r="C3991" t="s">
        <v>850</v>
      </c>
      <c r="D3991" t="s">
        <v>756</v>
      </c>
      <c r="E3991" t="s">
        <v>48</v>
      </c>
      <c r="F3991" t="s">
        <v>152</v>
      </c>
      <c r="G3991" t="s">
        <v>67</v>
      </c>
      <c r="H3991" t="s">
        <v>133</v>
      </c>
      <c r="I3991" t="s">
        <v>134</v>
      </c>
      <c r="J3991">
        <v>2</v>
      </c>
      <c r="K3991">
        <v>49199.07</v>
      </c>
      <c r="L3991">
        <v>0</v>
      </c>
      <c r="M3991">
        <v>86201.93</v>
      </c>
      <c r="N3991" t="s">
        <v>24</v>
      </c>
      <c r="O3991" t="s">
        <v>35</v>
      </c>
      <c r="P3991" t="s">
        <v>71</v>
      </c>
      <c r="Q3991">
        <f>Sales_Data[[#This Row],[Quantity]]*Sales_Data[[#This Row],[Unit_Price]]</f>
        <v>98398.14</v>
      </c>
      <c r="R3991">
        <f>Sales_Data[[#This Row],[Gross_Sales]]*Sales_Data[[#This Row],[Discount]]</f>
        <v>0</v>
      </c>
      <c r="S3991">
        <f>Sales_Data[[#This Row],[Gross_Sales]]-Sales_Data[[#This Row],[Discount_Amount]]</f>
        <v>98398.14</v>
      </c>
      <c r="T3991">
        <f>Sales_Data[[#This Row],[Net Sales]]-Sales_Data[[#This Row],[Cost]]</f>
        <v>12196.210000000006</v>
      </c>
      <c r="U3991" s="2">
        <f>Sales_Data[[#This Row],[Profit]]/Sales_Data[[#This Row],[Net Sales]]</f>
        <v>0.12394756648855361</v>
      </c>
      <c r="V3991">
        <f>YEAR(Sales_Data[[#This Row],[Order_Date]])</f>
        <v>2025</v>
      </c>
      <c r="W3991" t="str">
        <f>TEXT(Sales_Data[[#This Row],[Order_Date]],"mmm")</f>
        <v>Aug</v>
      </c>
      <c r="X3991">
        <f>MONTH(Sales_Data[[#This Row],[Order_Date]])</f>
        <v>8</v>
      </c>
      <c r="Y3991" t="str">
        <f>"Q"&amp;ROUNDUP(MONTH(Sales_Data[[#This Row],[Order_Date]])/3,0)</f>
        <v>Q3</v>
      </c>
    </row>
    <row r="3992" spans="1:25" x14ac:dyDescent="0.3">
      <c r="A3992" t="s">
        <v>5687</v>
      </c>
      <c r="B3992" s="1">
        <v>45999</v>
      </c>
      <c r="C3992" t="s">
        <v>5688</v>
      </c>
      <c r="D3992" t="s">
        <v>497</v>
      </c>
      <c r="E3992" t="s">
        <v>19</v>
      </c>
      <c r="F3992" t="s">
        <v>66</v>
      </c>
      <c r="G3992" t="s">
        <v>32</v>
      </c>
      <c r="H3992" t="s">
        <v>33</v>
      </c>
      <c r="I3992" t="s">
        <v>34</v>
      </c>
      <c r="J3992">
        <v>3</v>
      </c>
      <c r="K3992">
        <v>6100.4</v>
      </c>
      <c r="L3992">
        <v>0.05</v>
      </c>
      <c r="M3992">
        <v>14673.69</v>
      </c>
      <c r="N3992" t="s">
        <v>109</v>
      </c>
      <c r="O3992" t="s">
        <v>53</v>
      </c>
      <c r="P3992" t="s">
        <v>71</v>
      </c>
      <c r="Q3992">
        <f>Sales_Data[[#This Row],[Quantity]]*Sales_Data[[#This Row],[Unit_Price]]</f>
        <v>18301.199999999997</v>
      </c>
      <c r="R3992">
        <f>Sales_Data[[#This Row],[Gross_Sales]]*Sales_Data[[#This Row],[Discount]]</f>
        <v>915.06</v>
      </c>
      <c r="S3992">
        <f>Sales_Data[[#This Row],[Gross_Sales]]-Sales_Data[[#This Row],[Discount_Amount]]</f>
        <v>17386.139999999996</v>
      </c>
      <c r="T3992">
        <f>Sales_Data[[#This Row],[Net Sales]]-Sales_Data[[#This Row],[Cost]]</f>
        <v>2712.4499999999953</v>
      </c>
      <c r="U3992" s="2">
        <f>Sales_Data[[#This Row],[Profit]]/Sales_Data[[#This Row],[Net Sales]]</f>
        <v>0.15601220282362824</v>
      </c>
      <c r="V3992">
        <f>YEAR(Sales_Data[[#This Row],[Order_Date]])</f>
        <v>2025</v>
      </c>
      <c r="W3992" t="str">
        <f>TEXT(Sales_Data[[#This Row],[Order_Date]],"mmm")</f>
        <v>Dec</v>
      </c>
      <c r="X3992">
        <f>MONTH(Sales_Data[[#This Row],[Order_Date]])</f>
        <v>12</v>
      </c>
      <c r="Y3992" t="str">
        <f>"Q"&amp;ROUNDUP(MONTH(Sales_Data[[#This Row],[Order_Date]])/3,0)</f>
        <v>Q4</v>
      </c>
    </row>
    <row r="3993" spans="1:25" x14ac:dyDescent="0.3">
      <c r="A3993" t="s">
        <v>5689</v>
      </c>
      <c r="B3993" s="1">
        <v>45750</v>
      </c>
      <c r="C3993" t="s">
        <v>1951</v>
      </c>
      <c r="D3993" t="s">
        <v>387</v>
      </c>
      <c r="E3993" t="s">
        <v>30</v>
      </c>
      <c r="F3993" t="s">
        <v>101</v>
      </c>
      <c r="G3993" t="s">
        <v>67</v>
      </c>
      <c r="H3993" t="s">
        <v>121</v>
      </c>
      <c r="I3993" t="s">
        <v>122</v>
      </c>
      <c r="J3993">
        <v>1</v>
      </c>
      <c r="K3993">
        <v>3657.09</v>
      </c>
      <c r="L3993">
        <v>0.1</v>
      </c>
      <c r="M3993">
        <v>2713.95</v>
      </c>
      <c r="N3993" t="s">
        <v>70</v>
      </c>
      <c r="O3993" t="s">
        <v>25</v>
      </c>
      <c r="P3993" t="s">
        <v>71</v>
      </c>
      <c r="Q3993">
        <f>Sales_Data[[#This Row],[Quantity]]*Sales_Data[[#This Row],[Unit_Price]]</f>
        <v>3657.09</v>
      </c>
      <c r="R3993">
        <f>Sales_Data[[#This Row],[Gross_Sales]]*Sales_Data[[#This Row],[Discount]]</f>
        <v>365.70900000000006</v>
      </c>
      <c r="S3993">
        <f>Sales_Data[[#This Row],[Gross_Sales]]-Sales_Data[[#This Row],[Discount_Amount]]</f>
        <v>3291.3810000000003</v>
      </c>
      <c r="T3993">
        <f>Sales_Data[[#This Row],[Net Sales]]-Sales_Data[[#This Row],[Cost]]</f>
        <v>577.43100000000049</v>
      </c>
      <c r="U3993" s="2">
        <f>Sales_Data[[#This Row],[Profit]]/Sales_Data[[#This Row],[Net Sales]]</f>
        <v>0.17543730124224466</v>
      </c>
      <c r="V3993">
        <f>YEAR(Sales_Data[[#This Row],[Order_Date]])</f>
        <v>2025</v>
      </c>
      <c r="W3993" t="str">
        <f>TEXT(Sales_Data[[#This Row],[Order_Date]],"mmm")</f>
        <v>Apr</v>
      </c>
      <c r="X3993">
        <f>MONTH(Sales_Data[[#This Row],[Order_Date]])</f>
        <v>4</v>
      </c>
      <c r="Y3993" t="str">
        <f>"Q"&amp;ROUNDUP(MONTH(Sales_Data[[#This Row],[Order_Date]])/3,0)</f>
        <v>Q2</v>
      </c>
    </row>
    <row r="3994" spans="1:25" x14ac:dyDescent="0.3">
      <c r="A3994" t="s">
        <v>5690</v>
      </c>
      <c r="B3994" s="1">
        <v>45743</v>
      </c>
      <c r="C3994" t="s">
        <v>5691</v>
      </c>
      <c r="D3994" t="s">
        <v>112</v>
      </c>
      <c r="E3994" t="s">
        <v>119</v>
      </c>
      <c r="F3994" t="s">
        <v>249</v>
      </c>
      <c r="G3994" t="s">
        <v>75</v>
      </c>
      <c r="H3994" t="s">
        <v>185</v>
      </c>
      <c r="I3994" t="s">
        <v>261</v>
      </c>
      <c r="J3994">
        <v>2</v>
      </c>
      <c r="K3994">
        <v>2200.09</v>
      </c>
      <c r="L3994">
        <v>0.05</v>
      </c>
      <c r="M3994">
        <v>3169.04</v>
      </c>
      <c r="N3994" t="s">
        <v>52</v>
      </c>
      <c r="O3994" t="s">
        <v>25</v>
      </c>
      <c r="P3994" t="s">
        <v>44</v>
      </c>
      <c r="Q3994">
        <f>Sales_Data[[#This Row],[Quantity]]*Sales_Data[[#This Row],[Unit_Price]]</f>
        <v>4400.18</v>
      </c>
      <c r="R3994">
        <f>Sales_Data[[#This Row],[Gross_Sales]]*Sales_Data[[#This Row],[Discount]]</f>
        <v>220.00900000000001</v>
      </c>
      <c r="S3994">
        <f>Sales_Data[[#This Row],[Gross_Sales]]-Sales_Data[[#This Row],[Discount_Amount]]</f>
        <v>4180.1710000000003</v>
      </c>
      <c r="T3994">
        <f>Sales_Data[[#This Row],[Net Sales]]-Sales_Data[[#This Row],[Cost]]</f>
        <v>1011.1310000000003</v>
      </c>
      <c r="U3994" s="2">
        <f>Sales_Data[[#This Row],[Profit]]/Sales_Data[[#This Row],[Net Sales]]</f>
        <v>0.24188747302442895</v>
      </c>
      <c r="V3994">
        <f>YEAR(Sales_Data[[#This Row],[Order_Date]])</f>
        <v>2025</v>
      </c>
      <c r="W3994" t="str">
        <f>TEXT(Sales_Data[[#This Row],[Order_Date]],"mmm")</f>
        <v>Mar</v>
      </c>
      <c r="X3994">
        <f>MONTH(Sales_Data[[#This Row],[Order_Date]])</f>
        <v>3</v>
      </c>
      <c r="Y3994" t="str">
        <f>"Q"&amp;ROUNDUP(MONTH(Sales_Data[[#This Row],[Order_Date]])/3,0)</f>
        <v>Q1</v>
      </c>
    </row>
    <row r="3995" spans="1:25" x14ac:dyDescent="0.3">
      <c r="A3995" t="s">
        <v>5692</v>
      </c>
      <c r="B3995" s="1">
        <v>45701</v>
      </c>
      <c r="C3995" t="s">
        <v>588</v>
      </c>
      <c r="D3995" t="s">
        <v>397</v>
      </c>
      <c r="E3995" t="s">
        <v>19</v>
      </c>
      <c r="F3995" t="s">
        <v>81</v>
      </c>
      <c r="G3995" t="s">
        <v>32</v>
      </c>
      <c r="H3995" t="s">
        <v>50</v>
      </c>
      <c r="I3995" t="s">
        <v>51</v>
      </c>
      <c r="J3995">
        <v>4</v>
      </c>
      <c r="K3995">
        <v>8659.25</v>
      </c>
      <c r="L3995">
        <v>0.05</v>
      </c>
      <c r="M3995">
        <v>27549.65</v>
      </c>
      <c r="N3995" t="s">
        <v>52</v>
      </c>
      <c r="O3995" t="s">
        <v>35</v>
      </c>
      <c r="P3995" t="s">
        <v>71</v>
      </c>
      <c r="Q3995">
        <f>Sales_Data[[#This Row],[Quantity]]*Sales_Data[[#This Row],[Unit_Price]]</f>
        <v>34637</v>
      </c>
      <c r="R3995">
        <f>Sales_Data[[#This Row],[Gross_Sales]]*Sales_Data[[#This Row],[Discount]]</f>
        <v>1731.8500000000001</v>
      </c>
      <c r="S3995">
        <f>Sales_Data[[#This Row],[Gross_Sales]]-Sales_Data[[#This Row],[Discount_Amount]]</f>
        <v>32905.15</v>
      </c>
      <c r="T3995">
        <f>Sales_Data[[#This Row],[Net Sales]]-Sales_Data[[#This Row],[Cost]]</f>
        <v>5355.5</v>
      </c>
      <c r="U3995" s="2">
        <f>Sales_Data[[#This Row],[Profit]]/Sales_Data[[#This Row],[Net Sales]]</f>
        <v>0.16275567806255251</v>
      </c>
      <c r="V3995">
        <f>YEAR(Sales_Data[[#This Row],[Order_Date]])</f>
        <v>2025</v>
      </c>
      <c r="W3995" t="str">
        <f>TEXT(Sales_Data[[#This Row],[Order_Date]],"mmm")</f>
        <v>Feb</v>
      </c>
      <c r="X3995">
        <f>MONTH(Sales_Data[[#This Row],[Order_Date]])</f>
        <v>2</v>
      </c>
      <c r="Y3995" t="str">
        <f>"Q"&amp;ROUNDUP(MONTH(Sales_Data[[#This Row],[Order_Date]])/3,0)</f>
        <v>Q1</v>
      </c>
    </row>
    <row r="3996" spans="1:25" x14ac:dyDescent="0.3">
      <c r="A3996" t="s">
        <v>5693</v>
      </c>
      <c r="B3996" s="1">
        <v>45794</v>
      </c>
      <c r="C3996" t="s">
        <v>1790</v>
      </c>
      <c r="D3996" t="s">
        <v>118</v>
      </c>
      <c r="E3996" t="s">
        <v>39</v>
      </c>
      <c r="F3996" t="s">
        <v>96</v>
      </c>
      <c r="G3996" t="s">
        <v>67</v>
      </c>
      <c r="H3996" t="s">
        <v>68</v>
      </c>
      <c r="I3996" t="s">
        <v>69</v>
      </c>
      <c r="J3996">
        <v>4</v>
      </c>
      <c r="K3996">
        <v>2150.91</v>
      </c>
      <c r="L3996">
        <v>0</v>
      </c>
      <c r="M3996">
        <v>6529.07</v>
      </c>
      <c r="N3996" t="s">
        <v>52</v>
      </c>
      <c r="O3996" t="s">
        <v>35</v>
      </c>
      <c r="P3996" t="s">
        <v>26</v>
      </c>
      <c r="Q3996">
        <f>Sales_Data[[#This Row],[Quantity]]*Sales_Data[[#This Row],[Unit_Price]]</f>
        <v>8603.64</v>
      </c>
      <c r="R3996">
        <f>Sales_Data[[#This Row],[Gross_Sales]]*Sales_Data[[#This Row],[Discount]]</f>
        <v>0</v>
      </c>
      <c r="S3996">
        <f>Sales_Data[[#This Row],[Gross_Sales]]-Sales_Data[[#This Row],[Discount_Amount]]</f>
        <v>8603.64</v>
      </c>
      <c r="T3996">
        <f>Sales_Data[[#This Row],[Net Sales]]-Sales_Data[[#This Row],[Cost]]</f>
        <v>2074.5699999999997</v>
      </c>
      <c r="U3996" s="2">
        <f>Sales_Data[[#This Row],[Profit]]/Sales_Data[[#This Row],[Net Sales]]</f>
        <v>0.24112701135798334</v>
      </c>
      <c r="V3996">
        <f>YEAR(Sales_Data[[#This Row],[Order_Date]])</f>
        <v>2025</v>
      </c>
      <c r="W3996" t="str">
        <f>TEXT(Sales_Data[[#This Row],[Order_Date]],"mmm")</f>
        <v>May</v>
      </c>
      <c r="X3996">
        <f>MONTH(Sales_Data[[#This Row],[Order_Date]])</f>
        <v>5</v>
      </c>
      <c r="Y3996" t="str">
        <f>"Q"&amp;ROUNDUP(MONTH(Sales_Data[[#This Row],[Order_Date]])/3,0)</f>
        <v>Q2</v>
      </c>
    </row>
    <row r="3997" spans="1:25" x14ac:dyDescent="0.3">
      <c r="A3997" t="s">
        <v>5694</v>
      </c>
      <c r="B3997" s="1">
        <v>45731</v>
      </c>
      <c r="C3997" t="s">
        <v>989</v>
      </c>
      <c r="D3997" t="s">
        <v>252</v>
      </c>
      <c r="E3997" t="s">
        <v>19</v>
      </c>
      <c r="F3997" t="s">
        <v>113</v>
      </c>
      <c r="G3997" t="s">
        <v>67</v>
      </c>
      <c r="H3997" t="s">
        <v>88</v>
      </c>
      <c r="I3997" t="s">
        <v>157</v>
      </c>
      <c r="J3997">
        <v>2</v>
      </c>
      <c r="K3997">
        <v>8511.44</v>
      </c>
      <c r="L3997">
        <v>0.1</v>
      </c>
      <c r="M3997">
        <v>10781.5</v>
      </c>
      <c r="N3997" t="s">
        <v>24</v>
      </c>
      <c r="O3997" t="s">
        <v>53</v>
      </c>
      <c r="P3997" t="s">
        <v>44</v>
      </c>
      <c r="Q3997">
        <f>Sales_Data[[#This Row],[Quantity]]*Sales_Data[[#This Row],[Unit_Price]]</f>
        <v>17022.88</v>
      </c>
      <c r="R3997">
        <f>Sales_Data[[#This Row],[Gross_Sales]]*Sales_Data[[#This Row],[Discount]]</f>
        <v>1702.2880000000002</v>
      </c>
      <c r="S3997">
        <f>Sales_Data[[#This Row],[Gross_Sales]]-Sales_Data[[#This Row],[Discount_Amount]]</f>
        <v>15320.592000000001</v>
      </c>
      <c r="T3997">
        <f>Sales_Data[[#This Row],[Net Sales]]-Sales_Data[[#This Row],[Cost]]</f>
        <v>4539.0920000000006</v>
      </c>
      <c r="U3997" s="2">
        <f>Sales_Data[[#This Row],[Profit]]/Sales_Data[[#This Row],[Net Sales]]</f>
        <v>0.29627392988469375</v>
      </c>
      <c r="V3997">
        <f>YEAR(Sales_Data[[#This Row],[Order_Date]])</f>
        <v>2025</v>
      </c>
      <c r="W3997" t="str">
        <f>TEXT(Sales_Data[[#This Row],[Order_Date]],"mmm")</f>
        <v>Mar</v>
      </c>
      <c r="X3997">
        <f>MONTH(Sales_Data[[#This Row],[Order_Date]])</f>
        <v>3</v>
      </c>
      <c r="Y3997" t="str">
        <f>"Q"&amp;ROUNDUP(MONTH(Sales_Data[[#This Row],[Order_Date]])/3,0)</f>
        <v>Q1</v>
      </c>
    </row>
    <row r="3998" spans="1:25" x14ac:dyDescent="0.3">
      <c r="A3998" t="s">
        <v>5695</v>
      </c>
      <c r="B3998" s="1">
        <v>45693</v>
      </c>
      <c r="C3998" t="s">
        <v>4944</v>
      </c>
      <c r="D3998" t="s">
        <v>244</v>
      </c>
      <c r="E3998" t="s">
        <v>119</v>
      </c>
      <c r="F3998" t="s">
        <v>120</v>
      </c>
      <c r="G3998" t="s">
        <v>21</v>
      </c>
      <c r="H3998" t="s">
        <v>22</v>
      </c>
      <c r="I3998" t="s">
        <v>23</v>
      </c>
      <c r="J3998">
        <v>2</v>
      </c>
      <c r="K3998">
        <v>7037.33</v>
      </c>
      <c r="L3998">
        <v>0</v>
      </c>
      <c r="M3998">
        <v>9553.93</v>
      </c>
      <c r="N3998" t="s">
        <v>52</v>
      </c>
      <c r="O3998" t="s">
        <v>35</v>
      </c>
      <c r="P3998" t="s">
        <v>44</v>
      </c>
      <c r="Q3998">
        <f>Sales_Data[[#This Row],[Quantity]]*Sales_Data[[#This Row],[Unit_Price]]</f>
        <v>14074.66</v>
      </c>
      <c r="R3998">
        <f>Sales_Data[[#This Row],[Gross_Sales]]*Sales_Data[[#This Row],[Discount]]</f>
        <v>0</v>
      </c>
      <c r="S3998">
        <f>Sales_Data[[#This Row],[Gross_Sales]]-Sales_Data[[#This Row],[Discount_Amount]]</f>
        <v>14074.66</v>
      </c>
      <c r="T3998">
        <f>Sales_Data[[#This Row],[Net Sales]]-Sales_Data[[#This Row],[Cost]]</f>
        <v>4520.7299999999996</v>
      </c>
      <c r="U3998" s="2">
        <f>Sales_Data[[#This Row],[Profit]]/Sales_Data[[#This Row],[Net Sales]]</f>
        <v>0.32119639124497501</v>
      </c>
      <c r="V3998">
        <f>YEAR(Sales_Data[[#This Row],[Order_Date]])</f>
        <v>2025</v>
      </c>
      <c r="W3998" t="str">
        <f>TEXT(Sales_Data[[#This Row],[Order_Date]],"mmm")</f>
        <v>Feb</v>
      </c>
      <c r="X3998">
        <f>MONTH(Sales_Data[[#This Row],[Order_Date]])</f>
        <v>2</v>
      </c>
      <c r="Y3998" t="str">
        <f>"Q"&amp;ROUNDUP(MONTH(Sales_Data[[#This Row],[Order_Date]])/3,0)</f>
        <v>Q1</v>
      </c>
    </row>
    <row r="3999" spans="1:25" x14ac:dyDescent="0.3">
      <c r="A3999" t="s">
        <v>5696</v>
      </c>
      <c r="B3999" s="1">
        <v>45758</v>
      </c>
      <c r="C3999" t="s">
        <v>491</v>
      </c>
      <c r="D3999" t="s">
        <v>307</v>
      </c>
      <c r="E3999" t="s">
        <v>19</v>
      </c>
      <c r="F3999" t="s">
        <v>81</v>
      </c>
      <c r="G3999" t="s">
        <v>32</v>
      </c>
      <c r="H3999" t="s">
        <v>50</v>
      </c>
      <c r="I3999" t="s">
        <v>58</v>
      </c>
      <c r="J3999">
        <v>2</v>
      </c>
      <c r="K3999">
        <v>13882.77</v>
      </c>
      <c r="L3999">
        <v>0.1</v>
      </c>
      <c r="M3999">
        <v>16895.97</v>
      </c>
      <c r="N3999" t="s">
        <v>24</v>
      </c>
      <c r="O3999" t="s">
        <v>35</v>
      </c>
      <c r="P3999" t="s">
        <v>71</v>
      </c>
      <c r="Q3999">
        <f>Sales_Data[[#This Row],[Quantity]]*Sales_Data[[#This Row],[Unit_Price]]</f>
        <v>27765.54</v>
      </c>
      <c r="R3999">
        <f>Sales_Data[[#This Row],[Gross_Sales]]*Sales_Data[[#This Row],[Discount]]</f>
        <v>2776.5540000000001</v>
      </c>
      <c r="S3999">
        <f>Sales_Data[[#This Row],[Gross_Sales]]-Sales_Data[[#This Row],[Discount_Amount]]</f>
        <v>24988.986000000001</v>
      </c>
      <c r="T3999">
        <f>Sales_Data[[#This Row],[Net Sales]]-Sales_Data[[#This Row],[Cost]]</f>
        <v>8093.0159999999996</v>
      </c>
      <c r="U3999" s="2">
        <f>Sales_Data[[#This Row],[Profit]]/Sales_Data[[#This Row],[Net Sales]]</f>
        <v>0.32386332122479877</v>
      </c>
      <c r="V3999">
        <f>YEAR(Sales_Data[[#This Row],[Order_Date]])</f>
        <v>2025</v>
      </c>
      <c r="W3999" t="str">
        <f>TEXT(Sales_Data[[#This Row],[Order_Date]],"mmm")</f>
        <v>Apr</v>
      </c>
      <c r="X3999">
        <f>MONTH(Sales_Data[[#This Row],[Order_Date]])</f>
        <v>4</v>
      </c>
      <c r="Y3999" t="str">
        <f>"Q"&amp;ROUNDUP(MONTH(Sales_Data[[#This Row],[Order_Date]])/3,0)</f>
        <v>Q2</v>
      </c>
    </row>
    <row r="4000" spans="1:25" x14ac:dyDescent="0.3">
      <c r="A4000" t="s">
        <v>5697</v>
      </c>
      <c r="B4000" s="1">
        <v>45813</v>
      </c>
      <c r="C4000" t="s">
        <v>309</v>
      </c>
      <c r="D4000" t="s">
        <v>916</v>
      </c>
      <c r="E4000" t="s">
        <v>39</v>
      </c>
      <c r="F4000" t="s">
        <v>96</v>
      </c>
      <c r="G4000" t="s">
        <v>41</v>
      </c>
      <c r="H4000" t="s">
        <v>147</v>
      </c>
      <c r="I4000" t="s">
        <v>369</v>
      </c>
      <c r="J4000">
        <v>1</v>
      </c>
      <c r="K4000">
        <v>3804.1</v>
      </c>
      <c r="L4000">
        <v>0.05</v>
      </c>
      <c r="M4000">
        <v>2669.22</v>
      </c>
      <c r="N4000" t="s">
        <v>52</v>
      </c>
      <c r="O4000" t="s">
        <v>35</v>
      </c>
      <c r="P4000" t="s">
        <v>71</v>
      </c>
      <c r="Q4000">
        <f>Sales_Data[[#This Row],[Quantity]]*Sales_Data[[#This Row],[Unit_Price]]</f>
        <v>3804.1</v>
      </c>
      <c r="R4000">
        <f>Sales_Data[[#This Row],[Gross_Sales]]*Sales_Data[[#This Row],[Discount]]</f>
        <v>190.20500000000001</v>
      </c>
      <c r="S4000">
        <f>Sales_Data[[#This Row],[Gross_Sales]]-Sales_Data[[#This Row],[Discount_Amount]]</f>
        <v>3613.895</v>
      </c>
      <c r="T4000">
        <f>Sales_Data[[#This Row],[Net Sales]]-Sales_Data[[#This Row],[Cost]]</f>
        <v>944.67500000000018</v>
      </c>
      <c r="U4000" s="2">
        <f>Sales_Data[[#This Row],[Profit]]/Sales_Data[[#This Row],[Net Sales]]</f>
        <v>0.26140078779267251</v>
      </c>
      <c r="V4000">
        <f>YEAR(Sales_Data[[#This Row],[Order_Date]])</f>
        <v>2025</v>
      </c>
      <c r="W4000" t="str">
        <f>TEXT(Sales_Data[[#This Row],[Order_Date]],"mmm")</f>
        <v>Jun</v>
      </c>
      <c r="X4000">
        <f>MONTH(Sales_Data[[#This Row],[Order_Date]])</f>
        <v>6</v>
      </c>
      <c r="Y4000" t="str">
        <f>"Q"&amp;ROUNDUP(MONTH(Sales_Data[[#This Row],[Order_Date]])/3,0)</f>
        <v>Q2</v>
      </c>
    </row>
    <row r="4001" spans="1:25" x14ac:dyDescent="0.3">
      <c r="A4001" t="s">
        <v>5698</v>
      </c>
      <c r="B4001" s="1">
        <v>45912</v>
      </c>
      <c r="C4001" t="s">
        <v>1792</v>
      </c>
      <c r="D4001" t="s">
        <v>765</v>
      </c>
      <c r="E4001" t="s">
        <v>119</v>
      </c>
      <c r="F4001" t="s">
        <v>249</v>
      </c>
      <c r="G4001" t="s">
        <v>67</v>
      </c>
      <c r="H4001" t="s">
        <v>68</v>
      </c>
      <c r="I4001" t="s">
        <v>97</v>
      </c>
      <c r="J4001">
        <v>1</v>
      </c>
      <c r="K4001">
        <v>8391.16</v>
      </c>
      <c r="L4001">
        <v>0</v>
      </c>
      <c r="M4001">
        <v>6595.23</v>
      </c>
      <c r="N4001" t="s">
        <v>24</v>
      </c>
      <c r="O4001" t="s">
        <v>25</v>
      </c>
      <c r="P4001" t="s">
        <v>71</v>
      </c>
      <c r="Q4001">
        <f>Sales_Data[[#This Row],[Quantity]]*Sales_Data[[#This Row],[Unit_Price]]</f>
        <v>8391.16</v>
      </c>
      <c r="R4001">
        <f>Sales_Data[[#This Row],[Gross_Sales]]*Sales_Data[[#This Row],[Discount]]</f>
        <v>0</v>
      </c>
      <c r="S4001">
        <f>Sales_Data[[#This Row],[Gross_Sales]]-Sales_Data[[#This Row],[Discount_Amount]]</f>
        <v>8391.16</v>
      </c>
      <c r="T4001">
        <f>Sales_Data[[#This Row],[Net Sales]]-Sales_Data[[#This Row],[Cost]]</f>
        <v>1795.9300000000003</v>
      </c>
      <c r="U4001" s="2">
        <f>Sales_Data[[#This Row],[Profit]]/Sales_Data[[#This Row],[Net Sales]]</f>
        <v>0.21402642781212614</v>
      </c>
      <c r="V4001">
        <f>YEAR(Sales_Data[[#This Row],[Order_Date]])</f>
        <v>2025</v>
      </c>
      <c r="W4001" t="str">
        <f>TEXT(Sales_Data[[#This Row],[Order_Date]],"mmm")</f>
        <v>Sep</v>
      </c>
      <c r="X4001">
        <f>MONTH(Sales_Data[[#This Row],[Order_Date]])</f>
        <v>9</v>
      </c>
      <c r="Y4001" t="str">
        <f>"Q"&amp;ROUNDUP(MONTH(Sales_Data[[#This Row],[Order_Date]])/3,0)</f>
        <v>Q3</v>
      </c>
    </row>
    <row r="4002" spans="1:25" x14ac:dyDescent="0.3">
      <c r="A4002" t="s">
        <v>5699</v>
      </c>
      <c r="B4002" s="1">
        <v>45828</v>
      </c>
      <c r="C4002" t="s">
        <v>1146</v>
      </c>
      <c r="D4002" t="s">
        <v>283</v>
      </c>
      <c r="E4002" t="s">
        <v>19</v>
      </c>
      <c r="F4002" t="s">
        <v>81</v>
      </c>
      <c r="G4002" t="s">
        <v>67</v>
      </c>
      <c r="H4002" t="s">
        <v>88</v>
      </c>
      <c r="I4002" t="s">
        <v>89</v>
      </c>
      <c r="J4002">
        <v>2</v>
      </c>
      <c r="K4002">
        <v>5263.46</v>
      </c>
      <c r="L4002">
        <v>0.15</v>
      </c>
      <c r="M4002">
        <v>5901.4</v>
      </c>
      <c r="N4002" t="s">
        <v>109</v>
      </c>
      <c r="O4002" t="s">
        <v>35</v>
      </c>
      <c r="P4002" t="s">
        <v>44</v>
      </c>
      <c r="Q4002">
        <f>Sales_Data[[#This Row],[Quantity]]*Sales_Data[[#This Row],[Unit_Price]]</f>
        <v>10526.92</v>
      </c>
      <c r="R4002">
        <f>Sales_Data[[#This Row],[Gross_Sales]]*Sales_Data[[#This Row],[Discount]]</f>
        <v>1579.038</v>
      </c>
      <c r="S4002">
        <f>Sales_Data[[#This Row],[Gross_Sales]]-Sales_Data[[#This Row],[Discount_Amount]]</f>
        <v>8947.8819999999996</v>
      </c>
      <c r="T4002">
        <f>Sales_Data[[#This Row],[Net Sales]]-Sales_Data[[#This Row],[Cost]]</f>
        <v>3046.482</v>
      </c>
      <c r="U4002" s="2">
        <f>Sales_Data[[#This Row],[Profit]]/Sales_Data[[#This Row],[Net Sales]]</f>
        <v>0.34046962174959394</v>
      </c>
      <c r="V4002">
        <f>YEAR(Sales_Data[[#This Row],[Order_Date]])</f>
        <v>2025</v>
      </c>
      <c r="W4002" t="str">
        <f>TEXT(Sales_Data[[#This Row],[Order_Date]],"mmm")</f>
        <v>Jun</v>
      </c>
      <c r="X4002">
        <f>MONTH(Sales_Data[[#This Row],[Order_Date]])</f>
        <v>6</v>
      </c>
      <c r="Y4002" t="str">
        <f>"Q"&amp;ROUNDUP(MONTH(Sales_Data[[#This Row],[Order_Date]])/3,0)</f>
        <v>Q2</v>
      </c>
    </row>
    <row r="4003" spans="1:25" x14ac:dyDescent="0.3">
      <c r="A4003" t="s">
        <v>5700</v>
      </c>
      <c r="B4003" s="1">
        <v>45873</v>
      </c>
      <c r="C4003" t="s">
        <v>1502</v>
      </c>
      <c r="D4003" t="s">
        <v>175</v>
      </c>
      <c r="E4003" t="s">
        <v>119</v>
      </c>
      <c r="F4003" t="s">
        <v>120</v>
      </c>
      <c r="G4003" t="s">
        <v>32</v>
      </c>
      <c r="H4003" t="s">
        <v>33</v>
      </c>
      <c r="I4003" t="s">
        <v>161</v>
      </c>
      <c r="J4003">
        <v>1</v>
      </c>
      <c r="K4003">
        <v>2542.65</v>
      </c>
      <c r="L4003">
        <v>0.05</v>
      </c>
      <c r="M4003">
        <v>1505.26</v>
      </c>
      <c r="N4003" t="s">
        <v>24</v>
      </c>
      <c r="O4003" t="s">
        <v>35</v>
      </c>
      <c r="P4003" t="s">
        <v>26</v>
      </c>
      <c r="Q4003">
        <f>Sales_Data[[#This Row],[Quantity]]*Sales_Data[[#This Row],[Unit_Price]]</f>
        <v>2542.65</v>
      </c>
      <c r="R4003">
        <f>Sales_Data[[#This Row],[Gross_Sales]]*Sales_Data[[#This Row],[Discount]]</f>
        <v>127.13250000000001</v>
      </c>
      <c r="S4003">
        <f>Sales_Data[[#This Row],[Gross_Sales]]-Sales_Data[[#This Row],[Discount_Amount]]</f>
        <v>2415.5174999999999</v>
      </c>
      <c r="T4003">
        <f>Sales_Data[[#This Row],[Net Sales]]-Sales_Data[[#This Row],[Cost]]</f>
        <v>910.25749999999994</v>
      </c>
      <c r="U4003" s="2">
        <f>Sales_Data[[#This Row],[Profit]]/Sales_Data[[#This Row],[Net Sales]]</f>
        <v>0.37683746857557437</v>
      </c>
      <c r="V4003">
        <f>YEAR(Sales_Data[[#This Row],[Order_Date]])</f>
        <v>2025</v>
      </c>
      <c r="W4003" t="str">
        <f>TEXT(Sales_Data[[#This Row],[Order_Date]],"mmm")</f>
        <v>Aug</v>
      </c>
      <c r="X4003">
        <f>MONTH(Sales_Data[[#This Row],[Order_Date]])</f>
        <v>8</v>
      </c>
      <c r="Y4003" t="str">
        <f>"Q"&amp;ROUNDUP(MONTH(Sales_Data[[#This Row],[Order_Date]])/3,0)</f>
        <v>Q3</v>
      </c>
    </row>
    <row r="4004" spans="1:25" x14ac:dyDescent="0.3">
      <c r="A4004" t="s">
        <v>5701</v>
      </c>
      <c r="B4004" s="1">
        <v>45827</v>
      </c>
      <c r="C4004" t="s">
        <v>5202</v>
      </c>
      <c r="D4004" t="s">
        <v>283</v>
      </c>
      <c r="E4004" t="s">
        <v>119</v>
      </c>
      <c r="F4004" t="s">
        <v>146</v>
      </c>
      <c r="G4004" t="s">
        <v>75</v>
      </c>
      <c r="H4004" t="s">
        <v>114</v>
      </c>
      <c r="I4004" t="s">
        <v>206</v>
      </c>
      <c r="J4004">
        <v>2</v>
      </c>
      <c r="K4004">
        <v>5717.35</v>
      </c>
      <c r="L4004">
        <v>0.1</v>
      </c>
      <c r="M4004">
        <v>6441.54</v>
      </c>
      <c r="N4004" t="s">
        <v>52</v>
      </c>
      <c r="O4004" t="s">
        <v>35</v>
      </c>
      <c r="P4004" t="s">
        <v>71</v>
      </c>
      <c r="Q4004">
        <f>Sales_Data[[#This Row],[Quantity]]*Sales_Data[[#This Row],[Unit_Price]]</f>
        <v>11434.7</v>
      </c>
      <c r="R4004">
        <f>Sales_Data[[#This Row],[Gross_Sales]]*Sales_Data[[#This Row],[Discount]]</f>
        <v>1143.47</v>
      </c>
      <c r="S4004">
        <f>Sales_Data[[#This Row],[Gross_Sales]]-Sales_Data[[#This Row],[Discount_Amount]]</f>
        <v>10291.230000000001</v>
      </c>
      <c r="T4004">
        <f>Sales_Data[[#This Row],[Net Sales]]-Sales_Data[[#This Row],[Cost]]</f>
        <v>3849.6900000000014</v>
      </c>
      <c r="U4004" s="2">
        <f>Sales_Data[[#This Row],[Profit]]/Sales_Data[[#This Row],[Net Sales]]</f>
        <v>0.37407481904495388</v>
      </c>
      <c r="V4004">
        <f>YEAR(Sales_Data[[#This Row],[Order_Date]])</f>
        <v>2025</v>
      </c>
      <c r="W4004" t="str">
        <f>TEXT(Sales_Data[[#This Row],[Order_Date]],"mmm")</f>
        <v>Jun</v>
      </c>
      <c r="X4004">
        <f>MONTH(Sales_Data[[#This Row],[Order_Date]])</f>
        <v>6</v>
      </c>
      <c r="Y4004" t="str">
        <f>"Q"&amp;ROUNDUP(MONTH(Sales_Data[[#This Row],[Order_Date]])/3,0)</f>
        <v>Q2</v>
      </c>
    </row>
    <row r="4005" spans="1:25" x14ac:dyDescent="0.3">
      <c r="A4005" t="s">
        <v>5702</v>
      </c>
      <c r="B4005" s="1">
        <v>45909</v>
      </c>
      <c r="C4005" t="s">
        <v>2421</v>
      </c>
      <c r="D4005" t="s">
        <v>241</v>
      </c>
      <c r="E4005" t="s">
        <v>119</v>
      </c>
      <c r="F4005" t="s">
        <v>538</v>
      </c>
      <c r="G4005" t="s">
        <v>75</v>
      </c>
      <c r="H4005" t="s">
        <v>185</v>
      </c>
      <c r="I4005" t="s">
        <v>186</v>
      </c>
      <c r="J4005">
        <v>2</v>
      </c>
      <c r="K4005">
        <v>5781.02</v>
      </c>
      <c r="L4005">
        <v>0.1</v>
      </c>
      <c r="M4005">
        <v>7285.62</v>
      </c>
      <c r="N4005" t="s">
        <v>52</v>
      </c>
      <c r="O4005" t="s">
        <v>25</v>
      </c>
      <c r="P4005" t="s">
        <v>71</v>
      </c>
      <c r="Q4005">
        <f>Sales_Data[[#This Row],[Quantity]]*Sales_Data[[#This Row],[Unit_Price]]</f>
        <v>11562.04</v>
      </c>
      <c r="R4005">
        <f>Sales_Data[[#This Row],[Gross_Sales]]*Sales_Data[[#This Row],[Discount]]</f>
        <v>1156.2040000000002</v>
      </c>
      <c r="S4005">
        <f>Sales_Data[[#This Row],[Gross_Sales]]-Sales_Data[[#This Row],[Discount_Amount]]</f>
        <v>10405.836000000001</v>
      </c>
      <c r="T4005">
        <f>Sales_Data[[#This Row],[Net Sales]]-Sales_Data[[#This Row],[Cost]]</f>
        <v>3120.2160000000013</v>
      </c>
      <c r="U4005" s="2">
        <f>Sales_Data[[#This Row],[Profit]]/Sales_Data[[#This Row],[Net Sales]]</f>
        <v>0.29985250584383616</v>
      </c>
      <c r="V4005">
        <f>YEAR(Sales_Data[[#This Row],[Order_Date]])</f>
        <v>2025</v>
      </c>
      <c r="W4005" t="str">
        <f>TEXT(Sales_Data[[#This Row],[Order_Date]],"mmm")</f>
        <v>Sep</v>
      </c>
      <c r="X4005">
        <f>MONTH(Sales_Data[[#This Row],[Order_Date]])</f>
        <v>9</v>
      </c>
      <c r="Y4005" t="str">
        <f>"Q"&amp;ROUNDUP(MONTH(Sales_Data[[#This Row],[Order_Date]])/3,0)</f>
        <v>Q3</v>
      </c>
    </row>
    <row r="4006" spans="1:25" x14ac:dyDescent="0.3">
      <c r="A4006" t="s">
        <v>5703</v>
      </c>
      <c r="B4006" s="1">
        <v>46017</v>
      </c>
      <c r="C4006" t="s">
        <v>306</v>
      </c>
      <c r="D4006" t="s">
        <v>580</v>
      </c>
      <c r="E4006" t="s">
        <v>48</v>
      </c>
      <c r="F4006" t="s">
        <v>164</v>
      </c>
      <c r="G4006" t="s">
        <v>75</v>
      </c>
      <c r="H4006" t="s">
        <v>76</v>
      </c>
      <c r="I4006" t="s">
        <v>77</v>
      </c>
      <c r="J4006">
        <v>2</v>
      </c>
      <c r="K4006">
        <v>4455.29</v>
      </c>
      <c r="L4006">
        <v>0.1</v>
      </c>
      <c r="M4006">
        <v>6474.82</v>
      </c>
      <c r="N4006" t="s">
        <v>70</v>
      </c>
      <c r="O4006" t="s">
        <v>35</v>
      </c>
      <c r="P4006" t="s">
        <v>44</v>
      </c>
      <c r="Q4006">
        <f>Sales_Data[[#This Row],[Quantity]]*Sales_Data[[#This Row],[Unit_Price]]</f>
        <v>8910.58</v>
      </c>
      <c r="R4006">
        <f>Sales_Data[[#This Row],[Gross_Sales]]*Sales_Data[[#This Row],[Discount]]</f>
        <v>891.05799999999999</v>
      </c>
      <c r="S4006">
        <f>Sales_Data[[#This Row],[Gross_Sales]]-Sales_Data[[#This Row],[Discount_Amount]]</f>
        <v>8019.5219999999999</v>
      </c>
      <c r="T4006">
        <f>Sales_Data[[#This Row],[Net Sales]]-Sales_Data[[#This Row],[Cost]]</f>
        <v>1544.7020000000002</v>
      </c>
      <c r="U4006" s="2">
        <f>Sales_Data[[#This Row],[Profit]]/Sales_Data[[#This Row],[Net Sales]]</f>
        <v>0.19261771462189395</v>
      </c>
      <c r="V4006">
        <f>YEAR(Sales_Data[[#This Row],[Order_Date]])</f>
        <v>2025</v>
      </c>
      <c r="W4006" t="str">
        <f>TEXT(Sales_Data[[#This Row],[Order_Date]],"mmm")</f>
        <v>Dec</v>
      </c>
      <c r="X4006">
        <f>MONTH(Sales_Data[[#This Row],[Order_Date]])</f>
        <v>12</v>
      </c>
      <c r="Y4006" t="str">
        <f>"Q"&amp;ROUNDUP(MONTH(Sales_Data[[#This Row],[Order_Date]])/3,0)</f>
        <v>Q4</v>
      </c>
    </row>
    <row r="4007" spans="1:25" x14ac:dyDescent="0.3">
      <c r="A4007" t="s">
        <v>5704</v>
      </c>
      <c r="B4007" s="1">
        <v>45979</v>
      </c>
      <c r="C4007" t="s">
        <v>5050</v>
      </c>
      <c r="D4007" t="s">
        <v>356</v>
      </c>
      <c r="E4007" t="s">
        <v>19</v>
      </c>
      <c r="F4007" t="s">
        <v>57</v>
      </c>
      <c r="G4007" t="s">
        <v>41</v>
      </c>
      <c r="H4007" t="s">
        <v>102</v>
      </c>
      <c r="I4007" t="s">
        <v>388</v>
      </c>
      <c r="J4007">
        <v>1</v>
      </c>
      <c r="K4007">
        <v>11214.55</v>
      </c>
      <c r="L4007">
        <v>0.1</v>
      </c>
      <c r="M4007">
        <v>6267.68</v>
      </c>
      <c r="N4007" t="s">
        <v>83</v>
      </c>
      <c r="O4007" t="s">
        <v>35</v>
      </c>
      <c r="P4007" t="s">
        <v>71</v>
      </c>
      <c r="Q4007">
        <f>Sales_Data[[#This Row],[Quantity]]*Sales_Data[[#This Row],[Unit_Price]]</f>
        <v>11214.55</v>
      </c>
      <c r="R4007">
        <f>Sales_Data[[#This Row],[Gross_Sales]]*Sales_Data[[#This Row],[Discount]]</f>
        <v>1121.4549999999999</v>
      </c>
      <c r="S4007">
        <f>Sales_Data[[#This Row],[Gross_Sales]]-Sales_Data[[#This Row],[Discount_Amount]]</f>
        <v>10093.094999999999</v>
      </c>
      <c r="T4007">
        <f>Sales_Data[[#This Row],[Net Sales]]-Sales_Data[[#This Row],[Cost]]</f>
        <v>3825.4149999999991</v>
      </c>
      <c r="U4007" s="2">
        <f>Sales_Data[[#This Row],[Profit]]/Sales_Data[[#This Row],[Net Sales]]</f>
        <v>0.37901307775266152</v>
      </c>
      <c r="V4007">
        <f>YEAR(Sales_Data[[#This Row],[Order_Date]])</f>
        <v>2025</v>
      </c>
      <c r="W4007" t="str">
        <f>TEXT(Sales_Data[[#This Row],[Order_Date]],"mmm")</f>
        <v>Nov</v>
      </c>
      <c r="X4007">
        <f>MONTH(Sales_Data[[#This Row],[Order_Date]])</f>
        <v>11</v>
      </c>
      <c r="Y4007" t="str">
        <f>"Q"&amp;ROUNDUP(MONTH(Sales_Data[[#This Row],[Order_Date]])/3,0)</f>
        <v>Q4</v>
      </c>
    </row>
    <row r="4008" spans="1:25" x14ac:dyDescent="0.3">
      <c r="A4008" t="s">
        <v>5705</v>
      </c>
      <c r="B4008" s="1">
        <v>45712</v>
      </c>
      <c r="C4008" t="s">
        <v>2025</v>
      </c>
      <c r="D4008" t="s">
        <v>580</v>
      </c>
      <c r="E4008" t="s">
        <v>119</v>
      </c>
      <c r="F4008" t="s">
        <v>120</v>
      </c>
      <c r="G4008" t="s">
        <v>32</v>
      </c>
      <c r="H4008" t="s">
        <v>50</v>
      </c>
      <c r="I4008" t="s">
        <v>58</v>
      </c>
      <c r="J4008">
        <v>1</v>
      </c>
      <c r="K4008">
        <v>3682.71</v>
      </c>
      <c r="L4008">
        <v>0.1</v>
      </c>
      <c r="M4008">
        <v>2457.6799999999998</v>
      </c>
      <c r="N4008" t="s">
        <v>24</v>
      </c>
      <c r="O4008" t="s">
        <v>35</v>
      </c>
      <c r="P4008" t="s">
        <v>71</v>
      </c>
      <c r="Q4008">
        <f>Sales_Data[[#This Row],[Quantity]]*Sales_Data[[#This Row],[Unit_Price]]</f>
        <v>3682.71</v>
      </c>
      <c r="R4008">
        <f>Sales_Data[[#This Row],[Gross_Sales]]*Sales_Data[[#This Row],[Discount]]</f>
        <v>368.27100000000002</v>
      </c>
      <c r="S4008">
        <f>Sales_Data[[#This Row],[Gross_Sales]]-Sales_Data[[#This Row],[Discount_Amount]]</f>
        <v>3314.4389999999999</v>
      </c>
      <c r="T4008">
        <f>Sales_Data[[#This Row],[Net Sales]]-Sales_Data[[#This Row],[Cost]]</f>
        <v>856.75900000000001</v>
      </c>
      <c r="U4008" s="2">
        <f>Sales_Data[[#This Row],[Profit]]/Sales_Data[[#This Row],[Net Sales]]</f>
        <v>0.25849291539231828</v>
      </c>
      <c r="V4008">
        <f>YEAR(Sales_Data[[#This Row],[Order_Date]])</f>
        <v>2025</v>
      </c>
      <c r="W4008" t="str">
        <f>TEXT(Sales_Data[[#This Row],[Order_Date]],"mmm")</f>
        <v>Feb</v>
      </c>
      <c r="X4008">
        <f>MONTH(Sales_Data[[#This Row],[Order_Date]])</f>
        <v>2</v>
      </c>
      <c r="Y4008" t="str">
        <f>"Q"&amp;ROUNDUP(MONTH(Sales_Data[[#This Row],[Order_Date]])/3,0)</f>
        <v>Q1</v>
      </c>
    </row>
    <row r="4009" spans="1:25" x14ac:dyDescent="0.3">
      <c r="A4009" t="s">
        <v>5706</v>
      </c>
      <c r="B4009" s="1">
        <v>45748</v>
      </c>
      <c r="C4009" t="s">
        <v>1377</v>
      </c>
      <c r="D4009" t="s">
        <v>447</v>
      </c>
      <c r="E4009" t="s">
        <v>19</v>
      </c>
      <c r="F4009" t="s">
        <v>66</v>
      </c>
      <c r="G4009" t="s">
        <v>41</v>
      </c>
      <c r="H4009" t="s">
        <v>102</v>
      </c>
      <c r="I4009" t="s">
        <v>165</v>
      </c>
      <c r="J4009">
        <v>1</v>
      </c>
      <c r="K4009">
        <v>13630.76</v>
      </c>
      <c r="L4009">
        <v>0.1</v>
      </c>
      <c r="M4009">
        <v>8554.52</v>
      </c>
      <c r="N4009" t="s">
        <v>52</v>
      </c>
      <c r="O4009" t="s">
        <v>35</v>
      </c>
      <c r="P4009" t="s">
        <v>26</v>
      </c>
      <c r="Q4009">
        <f>Sales_Data[[#This Row],[Quantity]]*Sales_Data[[#This Row],[Unit_Price]]</f>
        <v>13630.76</v>
      </c>
      <c r="R4009">
        <f>Sales_Data[[#This Row],[Gross_Sales]]*Sales_Data[[#This Row],[Discount]]</f>
        <v>1363.076</v>
      </c>
      <c r="S4009">
        <f>Sales_Data[[#This Row],[Gross_Sales]]-Sales_Data[[#This Row],[Discount_Amount]]</f>
        <v>12267.684000000001</v>
      </c>
      <c r="T4009">
        <f>Sales_Data[[#This Row],[Net Sales]]-Sales_Data[[#This Row],[Cost]]</f>
        <v>3713.1640000000007</v>
      </c>
      <c r="U4009" s="2">
        <f>Sales_Data[[#This Row],[Profit]]/Sales_Data[[#This Row],[Net Sales]]</f>
        <v>0.30267848438221917</v>
      </c>
      <c r="V4009">
        <f>YEAR(Sales_Data[[#This Row],[Order_Date]])</f>
        <v>2025</v>
      </c>
      <c r="W4009" t="str">
        <f>TEXT(Sales_Data[[#This Row],[Order_Date]],"mmm")</f>
        <v>Apr</v>
      </c>
      <c r="X4009">
        <f>MONTH(Sales_Data[[#This Row],[Order_Date]])</f>
        <v>4</v>
      </c>
      <c r="Y4009" t="str">
        <f>"Q"&amp;ROUNDUP(MONTH(Sales_Data[[#This Row],[Order_Date]])/3,0)</f>
        <v>Q2</v>
      </c>
    </row>
    <row r="4010" spans="1:25" x14ac:dyDescent="0.3">
      <c r="A4010" t="s">
        <v>5707</v>
      </c>
      <c r="B4010" s="1">
        <v>45935</v>
      </c>
      <c r="C4010" t="s">
        <v>3692</v>
      </c>
      <c r="D4010" t="s">
        <v>131</v>
      </c>
      <c r="E4010" t="s">
        <v>39</v>
      </c>
      <c r="F4010" t="s">
        <v>40</v>
      </c>
      <c r="G4010" t="s">
        <v>32</v>
      </c>
      <c r="H4010" t="s">
        <v>50</v>
      </c>
      <c r="I4010" t="s">
        <v>58</v>
      </c>
      <c r="J4010">
        <v>1</v>
      </c>
      <c r="K4010">
        <v>5733.5</v>
      </c>
      <c r="L4010">
        <v>0.05</v>
      </c>
      <c r="M4010">
        <v>4671.34</v>
      </c>
      <c r="N4010" t="s">
        <v>70</v>
      </c>
      <c r="O4010" t="s">
        <v>35</v>
      </c>
      <c r="P4010" t="s">
        <v>71</v>
      </c>
      <c r="Q4010">
        <f>Sales_Data[[#This Row],[Quantity]]*Sales_Data[[#This Row],[Unit_Price]]</f>
        <v>5733.5</v>
      </c>
      <c r="R4010">
        <f>Sales_Data[[#This Row],[Gross_Sales]]*Sales_Data[[#This Row],[Discount]]</f>
        <v>286.67500000000001</v>
      </c>
      <c r="S4010">
        <f>Sales_Data[[#This Row],[Gross_Sales]]-Sales_Data[[#This Row],[Discount_Amount]]</f>
        <v>5446.8249999999998</v>
      </c>
      <c r="T4010">
        <f>Sales_Data[[#This Row],[Net Sales]]-Sales_Data[[#This Row],[Cost]]</f>
        <v>775.48499999999967</v>
      </c>
      <c r="U4010" s="2">
        <f>Sales_Data[[#This Row],[Profit]]/Sales_Data[[#This Row],[Net Sales]]</f>
        <v>0.14237376820441261</v>
      </c>
      <c r="V4010">
        <f>YEAR(Sales_Data[[#This Row],[Order_Date]])</f>
        <v>2025</v>
      </c>
      <c r="W4010" t="str">
        <f>TEXT(Sales_Data[[#This Row],[Order_Date]],"mmm")</f>
        <v>Oct</v>
      </c>
      <c r="X4010">
        <f>MONTH(Sales_Data[[#This Row],[Order_Date]])</f>
        <v>10</v>
      </c>
      <c r="Y4010" t="str">
        <f>"Q"&amp;ROUNDUP(MONTH(Sales_Data[[#This Row],[Order_Date]])/3,0)</f>
        <v>Q4</v>
      </c>
    </row>
    <row r="4011" spans="1:25" x14ac:dyDescent="0.3">
      <c r="A4011" t="s">
        <v>5708</v>
      </c>
      <c r="B4011" s="1">
        <v>45758</v>
      </c>
      <c r="C4011" t="s">
        <v>5709</v>
      </c>
      <c r="D4011" t="s">
        <v>145</v>
      </c>
      <c r="E4011" t="s">
        <v>48</v>
      </c>
      <c r="F4011" t="s">
        <v>164</v>
      </c>
      <c r="G4011" t="s">
        <v>41</v>
      </c>
      <c r="H4011" t="s">
        <v>42</v>
      </c>
      <c r="I4011" t="s">
        <v>82</v>
      </c>
      <c r="J4011">
        <v>5</v>
      </c>
      <c r="K4011">
        <v>36561.769999999997</v>
      </c>
      <c r="L4011">
        <v>0</v>
      </c>
      <c r="M4011">
        <v>158910.25</v>
      </c>
      <c r="N4011" t="s">
        <v>52</v>
      </c>
      <c r="O4011" t="s">
        <v>35</v>
      </c>
      <c r="P4011" t="s">
        <v>26</v>
      </c>
      <c r="Q4011">
        <f>Sales_Data[[#This Row],[Quantity]]*Sales_Data[[#This Row],[Unit_Price]]</f>
        <v>182808.84999999998</v>
      </c>
      <c r="R4011">
        <f>Sales_Data[[#This Row],[Gross_Sales]]*Sales_Data[[#This Row],[Discount]]</f>
        <v>0</v>
      </c>
      <c r="S4011">
        <f>Sales_Data[[#This Row],[Gross_Sales]]-Sales_Data[[#This Row],[Discount_Amount]]</f>
        <v>182808.84999999998</v>
      </c>
      <c r="T4011">
        <f>Sales_Data[[#This Row],[Net Sales]]-Sales_Data[[#This Row],[Cost]]</f>
        <v>23898.599999999977</v>
      </c>
      <c r="U4011" s="2">
        <f>Sales_Data[[#This Row],[Profit]]/Sales_Data[[#This Row],[Net Sales]]</f>
        <v>0.1307299947458779</v>
      </c>
      <c r="V4011">
        <f>YEAR(Sales_Data[[#This Row],[Order_Date]])</f>
        <v>2025</v>
      </c>
      <c r="W4011" t="str">
        <f>TEXT(Sales_Data[[#This Row],[Order_Date]],"mmm")</f>
        <v>Apr</v>
      </c>
      <c r="X4011">
        <f>MONTH(Sales_Data[[#This Row],[Order_Date]])</f>
        <v>4</v>
      </c>
      <c r="Y4011" t="str">
        <f>"Q"&amp;ROUNDUP(MONTH(Sales_Data[[#This Row],[Order_Date]])/3,0)</f>
        <v>Q2</v>
      </c>
    </row>
    <row r="4012" spans="1:25" x14ac:dyDescent="0.3">
      <c r="A4012" t="s">
        <v>5710</v>
      </c>
      <c r="B4012" s="1">
        <v>45812</v>
      </c>
      <c r="C4012" t="s">
        <v>2743</v>
      </c>
      <c r="D4012" t="s">
        <v>280</v>
      </c>
      <c r="E4012" t="s">
        <v>48</v>
      </c>
      <c r="F4012" t="s">
        <v>132</v>
      </c>
      <c r="G4012" t="s">
        <v>21</v>
      </c>
      <c r="H4012" t="s">
        <v>127</v>
      </c>
      <c r="I4012" t="s">
        <v>314</v>
      </c>
      <c r="J4012">
        <v>1</v>
      </c>
      <c r="K4012">
        <v>1608.27</v>
      </c>
      <c r="L4012">
        <v>0.15</v>
      </c>
      <c r="M4012">
        <v>989.28</v>
      </c>
      <c r="N4012" t="s">
        <v>24</v>
      </c>
      <c r="O4012" t="s">
        <v>35</v>
      </c>
      <c r="P4012" t="s">
        <v>71</v>
      </c>
      <c r="Q4012">
        <f>Sales_Data[[#This Row],[Quantity]]*Sales_Data[[#This Row],[Unit_Price]]</f>
        <v>1608.27</v>
      </c>
      <c r="R4012">
        <f>Sales_Data[[#This Row],[Gross_Sales]]*Sales_Data[[#This Row],[Discount]]</f>
        <v>241.2405</v>
      </c>
      <c r="S4012">
        <f>Sales_Data[[#This Row],[Gross_Sales]]-Sales_Data[[#This Row],[Discount_Amount]]</f>
        <v>1367.0295000000001</v>
      </c>
      <c r="T4012">
        <f>Sales_Data[[#This Row],[Net Sales]]-Sales_Data[[#This Row],[Cost]]</f>
        <v>377.74950000000013</v>
      </c>
      <c r="U4012" s="2">
        <f>Sales_Data[[#This Row],[Profit]]/Sales_Data[[#This Row],[Net Sales]]</f>
        <v>0.27632871126775255</v>
      </c>
      <c r="V4012">
        <f>YEAR(Sales_Data[[#This Row],[Order_Date]])</f>
        <v>2025</v>
      </c>
      <c r="W4012" t="str">
        <f>TEXT(Sales_Data[[#This Row],[Order_Date]],"mmm")</f>
        <v>Jun</v>
      </c>
      <c r="X4012">
        <f>MONTH(Sales_Data[[#This Row],[Order_Date]])</f>
        <v>6</v>
      </c>
      <c r="Y4012" t="str">
        <f>"Q"&amp;ROUNDUP(MONTH(Sales_Data[[#This Row],[Order_Date]])/3,0)</f>
        <v>Q2</v>
      </c>
    </row>
    <row r="4013" spans="1:25" x14ac:dyDescent="0.3">
      <c r="A4013" t="s">
        <v>5711</v>
      </c>
      <c r="B4013" s="1">
        <v>46006</v>
      </c>
      <c r="C4013" t="s">
        <v>2159</v>
      </c>
      <c r="D4013" t="s">
        <v>307</v>
      </c>
      <c r="E4013" t="s">
        <v>19</v>
      </c>
      <c r="F4013" t="s">
        <v>20</v>
      </c>
      <c r="G4013" t="s">
        <v>21</v>
      </c>
      <c r="H4013" t="s">
        <v>297</v>
      </c>
      <c r="I4013" t="s">
        <v>494</v>
      </c>
      <c r="J4013">
        <v>1</v>
      </c>
      <c r="K4013">
        <v>11709.13</v>
      </c>
      <c r="L4013">
        <v>0.2</v>
      </c>
      <c r="M4013">
        <v>8187.9</v>
      </c>
      <c r="N4013" t="s">
        <v>109</v>
      </c>
      <c r="O4013" t="s">
        <v>35</v>
      </c>
      <c r="P4013" t="s">
        <v>44</v>
      </c>
      <c r="Q4013">
        <f>Sales_Data[[#This Row],[Quantity]]*Sales_Data[[#This Row],[Unit_Price]]</f>
        <v>11709.13</v>
      </c>
      <c r="R4013">
        <f>Sales_Data[[#This Row],[Gross_Sales]]*Sales_Data[[#This Row],[Discount]]</f>
        <v>2341.826</v>
      </c>
      <c r="S4013">
        <f>Sales_Data[[#This Row],[Gross_Sales]]-Sales_Data[[#This Row],[Discount_Amount]]</f>
        <v>9367.3040000000001</v>
      </c>
      <c r="T4013">
        <f>Sales_Data[[#This Row],[Net Sales]]-Sales_Data[[#This Row],[Cost]]</f>
        <v>1179.4040000000005</v>
      </c>
      <c r="U4013" s="2">
        <f>Sales_Data[[#This Row],[Profit]]/Sales_Data[[#This Row],[Net Sales]]</f>
        <v>0.12590645077815352</v>
      </c>
      <c r="V4013">
        <f>YEAR(Sales_Data[[#This Row],[Order_Date]])</f>
        <v>2025</v>
      </c>
      <c r="W4013" t="str">
        <f>TEXT(Sales_Data[[#This Row],[Order_Date]],"mmm")</f>
        <v>Dec</v>
      </c>
      <c r="X4013">
        <f>MONTH(Sales_Data[[#This Row],[Order_Date]])</f>
        <v>12</v>
      </c>
      <c r="Y4013" t="str">
        <f>"Q"&amp;ROUNDUP(MONTH(Sales_Data[[#This Row],[Order_Date]])/3,0)</f>
        <v>Q4</v>
      </c>
    </row>
    <row r="4014" spans="1:25" x14ac:dyDescent="0.3">
      <c r="A4014" t="s">
        <v>5712</v>
      </c>
      <c r="B4014" s="1">
        <v>46021</v>
      </c>
      <c r="C4014" t="s">
        <v>948</v>
      </c>
      <c r="D4014" t="s">
        <v>615</v>
      </c>
      <c r="E4014" t="s">
        <v>39</v>
      </c>
      <c r="F4014" t="s">
        <v>40</v>
      </c>
      <c r="G4014" t="s">
        <v>32</v>
      </c>
      <c r="H4014" t="s">
        <v>33</v>
      </c>
      <c r="I4014" t="s">
        <v>161</v>
      </c>
      <c r="J4014">
        <v>1</v>
      </c>
      <c r="K4014">
        <v>5342.62</v>
      </c>
      <c r="L4014">
        <v>0.05</v>
      </c>
      <c r="M4014">
        <v>4428.2299999999996</v>
      </c>
      <c r="N4014" t="s">
        <v>24</v>
      </c>
      <c r="O4014" t="s">
        <v>35</v>
      </c>
      <c r="P4014" t="s">
        <v>44</v>
      </c>
      <c r="Q4014">
        <f>Sales_Data[[#This Row],[Quantity]]*Sales_Data[[#This Row],[Unit_Price]]</f>
        <v>5342.62</v>
      </c>
      <c r="R4014">
        <f>Sales_Data[[#This Row],[Gross_Sales]]*Sales_Data[[#This Row],[Discount]]</f>
        <v>267.13100000000003</v>
      </c>
      <c r="S4014">
        <f>Sales_Data[[#This Row],[Gross_Sales]]-Sales_Data[[#This Row],[Discount_Amount]]</f>
        <v>5075.4889999999996</v>
      </c>
      <c r="T4014">
        <f>Sales_Data[[#This Row],[Net Sales]]-Sales_Data[[#This Row],[Cost]]</f>
        <v>647.25900000000001</v>
      </c>
      <c r="U4014" s="2">
        <f>Sales_Data[[#This Row],[Profit]]/Sales_Data[[#This Row],[Net Sales]]</f>
        <v>0.12752643144335454</v>
      </c>
      <c r="V4014">
        <f>YEAR(Sales_Data[[#This Row],[Order_Date]])</f>
        <v>2025</v>
      </c>
      <c r="W4014" t="str">
        <f>TEXT(Sales_Data[[#This Row],[Order_Date]],"mmm")</f>
        <v>Dec</v>
      </c>
      <c r="X4014">
        <f>MONTH(Sales_Data[[#This Row],[Order_Date]])</f>
        <v>12</v>
      </c>
      <c r="Y4014" t="str">
        <f>"Q"&amp;ROUNDUP(MONTH(Sales_Data[[#This Row],[Order_Date]])/3,0)</f>
        <v>Q4</v>
      </c>
    </row>
    <row r="4015" spans="1:25" x14ac:dyDescent="0.3">
      <c r="A4015" t="s">
        <v>5713</v>
      </c>
      <c r="B4015" s="1">
        <v>45798</v>
      </c>
      <c r="C4015" t="s">
        <v>2561</v>
      </c>
      <c r="D4015" t="s">
        <v>728</v>
      </c>
      <c r="E4015" t="s">
        <v>19</v>
      </c>
      <c r="F4015" t="s">
        <v>57</v>
      </c>
      <c r="G4015" t="s">
        <v>21</v>
      </c>
      <c r="H4015" t="s">
        <v>22</v>
      </c>
      <c r="I4015" t="s">
        <v>23</v>
      </c>
      <c r="J4015">
        <v>2</v>
      </c>
      <c r="K4015">
        <v>5007.41</v>
      </c>
      <c r="L4015">
        <v>0</v>
      </c>
      <c r="M4015">
        <v>7709.23</v>
      </c>
      <c r="N4015" t="s">
        <v>52</v>
      </c>
      <c r="O4015" t="s">
        <v>35</v>
      </c>
      <c r="P4015" t="s">
        <v>71</v>
      </c>
      <c r="Q4015">
        <f>Sales_Data[[#This Row],[Quantity]]*Sales_Data[[#This Row],[Unit_Price]]</f>
        <v>10014.82</v>
      </c>
      <c r="R4015">
        <f>Sales_Data[[#This Row],[Gross_Sales]]*Sales_Data[[#This Row],[Discount]]</f>
        <v>0</v>
      </c>
      <c r="S4015">
        <f>Sales_Data[[#This Row],[Gross_Sales]]-Sales_Data[[#This Row],[Discount_Amount]]</f>
        <v>10014.82</v>
      </c>
      <c r="T4015">
        <f>Sales_Data[[#This Row],[Net Sales]]-Sales_Data[[#This Row],[Cost]]</f>
        <v>2305.59</v>
      </c>
      <c r="U4015" s="2">
        <f>Sales_Data[[#This Row],[Profit]]/Sales_Data[[#This Row],[Net Sales]]</f>
        <v>0.23021781719491716</v>
      </c>
      <c r="V4015">
        <f>YEAR(Sales_Data[[#This Row],[Order_Date]])</f>
        <v>2025</v>
      </c>
      <c r="W4015" t="str">
        <f>TEXT(Sales_Data[[#This Row],[Order_Date]],"mmm")</f>
        <v>May</v>
      </c>
      <c r="X4015">
        <f>MONTH(Sales_Data[[#This Row],[Order_Date]])</f>
        <v>5</v>
      </c>
      <c r="Y4015" t="str">
        <f>"Q"&amp;ROUNDUP(MONTH(Sales_Data[[#This Row],[Order_Date]])/3,0)</f>
        <v>Q2</v>
      </c>
    </row>
    <row r="4016" spans="1:25" x14ac:dyDescent="0.3">
      <c r="A4016" t="s">
        <v>5714</v>
      </c>
      <c r="B4016" s="1">
        <v>45830</v>
      </c>
      <c r="C4016" t="s">
        <v>1725</v>
      </c>
      <c r="D4016" t="s">
        <v>447</v>
      </c>
      <c r="E4016" t="s">
        <v>39</v>
      </c>
      <c r="F4016" t="s">
        <v>40</v>
      </c>
      <c r="G4016" t="s">
        <v>41</v>
      </c>
      <c r="H4016" t="s">
        <v>147</v>
      </c>
      <c r="I4016" t="s">
        <v>369</v>
      </c>
      <c r="J4016">
        <v>2</v>
      </c>
      <c r="K4016">
        <v>3466.66</v>
      </c>
      <c r="L4016">
        <v>0</v>
      </c>
      <c r="M4016">
        <v>4993.47</v>
      </c>
      <c r="N4016" t="s">
        <v>24</v>
      </c>
      <c r="O4016" t="s">
        <v>35</v>
      </c>
      <c r="P4016" t="s">
        <v>26</v>
      </c>
      <c r="Q4016">
        <f>Sales_Data[[#This Row],[Quantity]]*Sales_Data[[#This Row],[Unit_Price]]</f>
        <v>6933.32</v>
      </c>
      <c r="R4016">
        <f>Sales_Data[[#This Row],[Gross_Sales]]*Sales_Data[[#This Row],[Discount]]</f>
        <v>0</v>
      </c>
      <c r="S4016">
        <f>Sales_Data[[#This Row],[Gross_Sales]]-Sales_Data[[#This Row],[Discount_Amount]]</f>
        <v>6933.32</v>
      </c>
      <c r="T4016">
        <f>Sales_Data[[#This Row],[Net Sales]]-Sales_Data[[#This Row],[Cost]]</f>
        <v>1939.8499999999995</v>
      </c>
      <c r="U4016" s="2">
        <f>Sales_Data[[#This Row],[Profit]]/Sales_Data[[#This Row],[Net Sales]]</f>
        <v>0.27978659574345327</v>
      </c>
      <c r="V4016">
        <f>YEAR(Sales_Data[[#This Row],[Order_Date]])</f>
        <v>2025</v>
      </c>
      <c r="W4016" t="str">
        <f>TEXT(Sales_Data[[#This Row],[Order_Date]],"mmm")</f>
        <v>Jun</v>
      </c>
      <c r="X4016">
        <f>MONTH(Sales_Data[[#This Row],[Order_Date]])</f>
        <v>6</v>
      </c>
      <c r="Y4016" t="str">
        <f>"Q"&amp;ROUNDUP(MONTH(Sales_Data[[#This Row],[Order_Date]])/3,0)</f>
        <v>Q2</v>
      </c>
    </row>
    <row r="4017" spans="1:25" x14ac:dyDescent="0.3">
      <c r="A4017" t="s">
        <v>5715</v>
      </c>
      <c r="B4017" s="1">
        <v>45667</v>
      </c>
      <c r="C4017" t="s">
        <v>5716</v>
      </c>
      <c r="D4017" t="s">
        <v>141</v>
      </c>
      <c r="E4017" t="s">
        <v>19</v>
      </c>
      <c r="F4017" t="s">
        <v>113</v>
      </c>
      <c r="G4017" t="s">
        <v>41</v>
      </c>
      <c r="H4017" t="s">
        <v>42</v>
      </c>
      <c r="I4017" t="s">
        <v>82</v>
      </c>
      <c r="J4017">
        <v>1</v>
      </c>
      <c r="K4017">
        <v>17407.07</v>
      </c>
      <c r="L4017">
        <v>0.1</v>
      </c>
      <c r="M4017">
        <v>10143.24</v>
      </c>
      <c r="N4017" t="s">
        <v>83</v>
      </c>
      <c r="O4017" t="s">
        <v>53</v>
      </c>
      <c r="P4017" t="s">
        <v>44</v>
      </c>
      <c r="Q4017">
        <f>Sales_Data[[#This Row],[Quantity]]*Sales_Data[[#This Row],[Unit_Price]]</f>
        <v>17407.07</v>
      </c>
      <c r="R4017">
        <f>Sales_Data[[#This Row],[Gross_Sales]]*Sales_Data[[#This Row],[Discount]]</f>
        <v>1740.7070000000001</v>
      </c>
      <c r="S4017">
        <f>Sales_Data[[#This Row],[Gross_Sales]]-Sales_Data[[#This Row],[Discount_Amount]]</f>
        <v>15666.362999999999</v>
      </c>
      <c r="T4017">
        <f>Sales_Data[[#This Row],[Net Sales]]-Sales_Data[[#This Row],[Cost]]</f>
        <v>5523.1229999999996</v>
      </c>
      <c r="U4017" s="2">
        <f>Sales_Data[[#This Row],[Profit]]/Sales_Data[[#This Row],[Net Sales]]</f>
        <v>0.35254659936068122</v>
      </c>
      <c r="V4017">
        <f>YEAR(Sales_Data[[#This Row],[Order_Date]])</f>
        <v>2025</v>
      </c>
      <c r="W4017" t="str">
        <f>TEXT(Sales_Data[[#This Row],[Order_Date]],"mmm")</f>
        <v>Jan</v>
      </c>
      <c r="X4017">
        <f>MONTH(Sales_Data[[#This Row],[Order_Date]])</f>
        <v>1</v>
      </c>
      <c r="Y4017" t="str">
        <f>"Q"&amp;ROUNDUP(MONTH(Sales_Data[[#This Row],[Order_Date]])/3,0)</f>
        <v>Q1</v>
      </c>
    </row>
    <row r="4018" spans="1:25" x14ac:dyDescent="0.3">
      <c r="A4018" t="s">
        <v>5717</v>
      </c>
      <c r="B4018" s="1">
        <v>45885</v>
      </c>
      <c r="C4018" t="s">
        <v>1715</v>
      </c>
      <c r="D4018" t="s">
        <v>168</v>
      </c>
      <c r="E4018" t="s">
        <v>39</v>
      </c>
      <c r="F4018" t="s">
        <v>96</v>
      </c>
      <c r="G4018" t="s">
        <v>67</v>
      </c>
      <c r="H4018" t="s">
        <v>121</v>
      </c>
      <c r="I4018" t="s">
        <v>122</v>
      </c>
      <c r="J4018">
        <v>4</v>
      </c>
      <c r="K4018">
        <v>2367.56</v>
      </c>
      <c r="L4018">
        <v>0</v>
      </c>
      <c r="M4018">
        <v>7234.62</v>
      </c>
      <c r="N4018" t="s">
        <v>109</v>
      </c>
      <c r="O4018" t="s">
        <v>35</v>
      </c>
      <c r="P4018" t="s">
        <v>26</v>
      </c>
      <c r="Q4018">
        <f>Sales_Data[[#This Row],[Quantity]]*Sales_Data[[#This Row],[Unit_Price]]</f>
        <v>9470.24</v>
      </c>
      <c r="R4018">
        <f>Sales_Data[[#This Row],[Gross_Sales]]*Sales_Data[[#This Row],[Discount]]</f>
        <v>0</v>
      </c>
      <c r="S4018">
        <f>Sales_Data[[#This Row],[Gross_Sales]]-Sales_Data[[#This Row],[Discount_Amount]]</f>
        <v>9470.24</v>
      </c>
      <c r="T4018">
        <f>Sales_Data[[#This Row],[Net Sales]]-Sales_Data[[#This Row],[Cost]]</f>
        <v>2235.62</v>
      </c>
      <c r="U4018" s="2">
        <f>Sales_Data[[#This Row],[Profit]]/Sales_Data[[#This Row],[Net Sales]]</f>
        <v>0.23606793492033992</v>
      </c>
      <c r="V4018">
        <f>YEAR(Sales_Data[[#This Row],[Order_Date]])</f>
        <v>2025</v>
      </c>
      <c r="W4018" t="str">
        <f>TEXT(Sales_Data[[#This Row],[Order_Date]],"mmm")</f>
        <v>Aug</v>
      </c>
      <c r="X4018">
        <f>MONTH(Sales_Data[[#This Row],[Order_Date]])</f>
        <v>8</v>
      </c>
      <c r="Y4018" t="str">
        <f>"Q"&amp;ROUNDUP(MONTH(Sales_Data[[#This Row],[Order_Date]])/3,0)</f>
        <v>Q3</v>
      </c>
    </row>
    <row r="4019" spans="1:25" x14ac:dyDescent="0.3">
      <c r="A4019" t="s">
        <v>5718</v>
      </c>
      <c r="B4019" s="1">
        <v>45922</v>
      </c>
      <c r="C4019" t="s">
        <v>4378</v>
      </c>
      <c r="D4019" t="s">
        <v>817</v>
      </c>
      <c r="E4019" t="s">
        <v>39</v>
      </c>
      <c r="F4019" t="s">
        <v>405</v>
      </c>
      <c r="G4019" t="s">
        <v>67</v>
      </c>
      <c r="H4019" t="s">
        <v>121</v>
      </c>
      <c r="I4019" t="s">
        <v>122</v>
      </c>
      <c r="J4019">
        <v>3</v>
      </c>
      <c r="K4019">
        <v>1872.81</v>
      </c>
      <c r="L4019">
        <v>0.1</v>
      </c>
      <c r="M4019">
        <v>4232.7</v>
      </c>
      <c r="N4019" t="s">
        <v>52</v>
      </c>
      <c r="O4019" t="s">
        <v>35</v>
      </c>
      <c r="P4019" t="s">
        <v>44</v>
      </c>
      <c r="Q4019">
        <f>Sales_Data[[#This Row],[Quantity]]*Sales_Data[[#This Row],[Unit_Price]]</f>
        <v>5618.43</v>
      </c>
      <c r="R4019">
        <f>Sales_Data[[#This Row],[Gross_Sales]]*Sales_Data[[#This Row],[Discount]]</f>
        <v>561.84300000000007</v>
      </c>
      <c r="S4019">
        <f>Sales_Data[[#This Row],[Gross_Sales]]-Sales_Data[[#This Row],[Discount_Amount]]</f>
        <v>5056.5870000000004</v>
      </c>
      <c r="T4019">
        <f>Sales_Data[[#This Row],[Net Sales]]-Sales_Data[[#This Row],[Cost]]</f>
        <v>823.88700000000063</v>
      </c>
      <c r="U4019" s="2">
        <f>Sales_Data[[#This Row],[Profit]]/Sales_Data[[#This Row],[Net Sales]]</f>
        <v>0.16293341734256733</v>
      </c>
      <c r="V4019">
        <f>YEAR(Sales_Data[[#This Row],[Order_Date]])</f>
        <v>2025</v>
      </c>
      <c r="W4019" t="str">
        <f>TEXT(Sales_Data[[#This Row],[Order_Date]],"mmm")</f>
        <v>Sep</v>
      </c>
      <c r="X4019">
        <f>MONTH(Sales_Data[[#This Row],[Order_Date]])</f>
        <v>9</v>
      </c>
      <c r="Y4019" t="str">
        <f>"Q"&amp;ROUNDUP(MONTH(Sales_Data[[#This Row],[Order_Date]])/3,0)</f>
        <v>Q3</v>
      </c>
    </row>
    <row r="4020" spans="1:25" x14ac:dyDescent="0.3">
      <c r="A4020" t="s">
        <v>5719</v>
      </c>
      <c r="B4020" s="1">
        <v>45905</v>
      </c>
      <c r="C4020" t="s">
        <v>2702</v>
      </c>
      <c r="D4020" t="s">
        <v>277</v>
      </c>
      <c r="E4020" t="s">
        <v>19</v>
      </c>
      <c r="F4020" t="s">
        <v>66</v>
      </c>
      <c r="G4020" t="s">
        <v>21</v>
      </c>
      <c r="H4020" t="s">
        <v>230</v>
      </c>
      <c r="I4020" t="s">
        <v>328</v>
      </c>
      <c r="J4020">
        <v>1</v>
      </c>
      <c r="K4020">
        <v>4347.79</v>
      </c>
      <c r="L4020">
        <v>0.15</v>
      </c>
      <c r="M4020">
        <v>2671.66</v>
      </c>
      <c r="N4020" t="s">
        <v>109</v>
      </c>
      <c r="O4020" t="s">
        <v>35</v>
      </c>
      <c r="P4020" t="s">
        <v>71</v>
      </c>
      <c r="Q4020">
        <f>Sales_Data[[#This Row],[Quantity]]*Sales_Data[[#This Row],[Unit_Price]]</f>
        <v>4347.79</v>
      </c>
      <c r="R4020">
        <f>Sales_Data[[#This Row],[Gross_Sales]]*Sales_Data[[#This Row],[Discount]]</f>
        <v>652.16849999999999</v>
      </c>
      <c r="S4020">
        <f>Sales_Data[[#This Row],[Gross_Sales]]-Sales_Data[[#This Row],[Discount_Amount]]</f>
        <v>3695.6215000000002</v>
      </c>
      <c r="T4020">
        <f>Sales_Data[[#This Row],[Net Sales]]-Sales_Data[[#This Row],[Cost]]</f>
        <v>1023.9615000000003</v>
      </c>
      <c r="U4020" s="2">
        <f>Sales_Data[[#This Row],[Profit]]/Sales_Data[[#This Row],[Net Sales]]</f>
        <v>0.27707423501026829</v>
      </c>
      <c r="V4020">
        <f>YEAR(Sales_Data[[#This Row],[Order_Date]])</f>
        <v>2025</v>
      </c>
      <c r="W4020" t="str">
        <f>TEXT(Sales_Data[[#This Row],[Order_Date]],"mmm")</f>
        <v>Sep</v>
      </c>
      <c r="X4020">
        <f>MONTH(Sales_Data[[#This Row],[Order_Date]])</f>
        <v>9</v>
      </c>
      <c r="Y4020" t="str">
        <f>"Q"&amp;ROUNDUP(MONTH(Sales_Data[[#This Row],[Order_Date]])/3,0)</f>
        <v>Q3</v>
      </c>
    </row>
    <row r="4021" spans="1:25" x14ac:dyDescent="0.3">
      <c r="A4021" t="s">
        <v>5720</v>
      </c>
      <c r="B4021" s="1">
        <v>45904</v>
      </c>
      <c r="C4021" t="s">
        <v>1869</v>
      </c>
      <c r="D4021" t="s">
        <v>29</v>
      </c>
      <c r="E4021" t="s">
        <v>19</v>
      </c>
      <c r="F4021" t="s">
        <v>20</v>
      </c>
      <c r="G4021" t="s">
        <v>21</v>
      </c>
      <c r="H4021" t="s">
        <v>127</v>
      </c>
      <c r="I4021" t="s">
        <v>128</v>
      </c>
      <c r="J4021">
        <v>2</v>
      </c>
      <c r="K4021">
        <v>10367.25</v>
      </c>
      <c r="L4021">
        <v>0.2</v>
      </c>
      <c r="M4021">
        <v>12463.59</v>
      </c>
      <c r="N4021" t="s">
        <v>70</v>
      </c>
      <c r="O4021" t="s">
        <v>35</v>
      </c>
      <c r="P4021" t="s">
        <v>44</v>
      </c>
      <c r="Q4021">
        <f>Sales_Data[[#This Row],[Quantity]]*Sales_Data[[#This Row],[Unit_Price]]</f>
        <v>20734.5</v>
      </c>
      <c r="R4021">
        <f>Sales_Data[[#This Row],[Gross_Sales]]*Sales_Data[[#This Row],[Discount]]</f>
        <v>4146.9000000000005</v>
      </c>
      <c r="S4021">
        <f>Sales_Data[[#This Row],[Gross_Sales]]-Sales_Data[[#This Row],[Discount_Amount]]</f>
        <v>16587.599999999999</v>
      </c>
      <c r="T4021">
        <f>Sales_Data[[#This Row],[Net Sales]]-Sales_Data[[#This Row],[Cost]]</f>
        <v>4124.0099999999984</v>
      </c>
      <c r="U4021" s="2">
        <f>Sales_Data[[#This Row],[Profit]]/Sales_Data[[#This Row],[Net Sales]]</f>
        <v>0.24862005353396505</v>
      </c>
      <c r="V4021">
        <f>YEAR(Sales_Data[[#This Row],[Order_Date]])</f>
        <v>2025</v>
      </c>
      <c r="W4021" t="str">
        <f>TEXT(Sales_Data[[#This Row],[Order_Date]],"mmm")</f>
        <v>Sep</v>
      </c>
      <c r="X4021">
        <f>MONTH(Sales_Data[[#This Row],[Order_Date]])</f>
        <v>9</v>
      </c>
      <c r="Y4021" t="str">
        <f>"Q"&amp;ROUNDUP(MONTH(Sales_Data[[#This Row],[Order_Date]])/3,0)</f>
        <v>Q3</v>
      </c>
    </row>
    <row r="4022" spans="1:25" x14ac:dyDescent="0.3">
      <c r="A4022" t="s">
        <v>5721</v>
      </c>
      <c r="B4022" s="1">
        <v>45812</v>
      </c>
      <c r="C4022" t="s">
        <v>1929</v>
      </c>
      <c r="D4022" t="s">
        <v>327</v>
      </c>
      <c r="E4022" t="s">
        <v>48</v>
      </c>
      <c r="F4022" t="s">
        <v>132</v>
      </c>
      <c r="G4022" t="s">
        <v>41</v>
      </c>
      <c r="H4022" t="s">
        <v>147</v>
      </c>
      <c r="I4022" t="s">
        <v>148</v>
      </c>
      <c r="J4022">
        <v>2</v>
      </c>
      <c r="K4022">
        <v>61811.48</v>
      </c>
      <c r="L4022">
        <v>0</v>
      </c>
      <c r="M4022">
        <v>89449.69</v>
      </c>
      <c r="N4022" t="s">
        <v>52</v>
      </c>
      <c r="O4022" t="s">
        <v>53</v>
      </c>
      <c r="P4022" t="s">
        <v>44</v>
      </c>
      <c r="Q4022">
        <f>Sales_Data[[#This Row],[Quantity]]*Sales_Data[[#This Row],[Unit_Price]]</f>
        <v>123622.96</v>
      </c>
      <c r="R4022">
        <f>Sales_Data[[#This Row],[Gross_Sales]]*Sales_Data[[#This Row],[Discount]]</f>
        <v>0</v>
      </c>
      <c r="S4022">
        <f>Sales_Data[[#This Row],[Gross_Sales]]-Sales_Data[[#This Row],[Discount_Amount]]</f>
        <v>123622.96</v>
      </c>
      <c r="T4022">
        <f>Sales_Data[[#This Row],[Net Sales]]-Sales_Data[[#This Row],[Cost]]</f>
        <v>34173.270000000004</v>
      </c>
      <c r="U4022" s="2">
        <f>Sales_Data[[#This Row],[Profit]]/Sales_Data[[#This Row],[Net Sales]]</f>
        <v>0.27643141694714318</v>
      </c>
      <c r="V4022">
        <f>YEAR(Sales_Data[[#This Row],[Order_Date]])</f>
        <v>2025</v>
      </c>
      <c r="W4022" t="str">
        <f>TEXT(Sales_Data[[#This Row],[Order_Date]],"mmm")</f>
        <v>Jun</v>
      </c>
      <c r="X4022">
        <f>MONTH(Sales_Data[[#This Row],[Order_Date]])</f>
        <v>6</v>
      </c>
      <c r="Y4022" t="str">
        <f>"Q"&amp;ROUNDUP(MONTH(Sales_Data[[#This Row],[Order_Date]])/3,0)</f>
        <v>Q2</v>
      </c>
    </row>
    <row r="4023" spans="1:25" x14ac:dyDescent="0.3">
      <c r="A4023" t="s">
        <v>5722</v>
      </c>
      <c r="B4023" s="1">
        <v>45691</v>
      </c>
      <c r="C4023" t="s">
        <v>4286</v>
      </c>
      <c r="D4023" t="s">
        <v>100</v>
      </c>
      <c r="E4023" t="s">
        <v>19</v>
      </c>
      <c r="F4023" t="s">
        <v>57</v>
      </c>
      <c r="G4023" t="s">
        <v>21</v>
      </c>
      <c r="H4023" t="s">
        <v>127</v>
      </c>
      <c r="I4023" t="s">
        <v>128</v>
      </c>
      <c r="J4023">
        <v>1</v>
      </c>
      <c r="K4023">
        <v>11230.34</v>
      </c>
      <c r="L4023">
        <v>0.2</v>
      </c>
      <c r="M4023">
        <v>7213.83</v>
      </c>
      <c r="N4023" t="s">
        <v>24</v>
      </c>
      <c r="O4023" t="s">
        <v>35</v>
      </c>
      <c r="P4023" t="s">
        <v>44</v>
      </c>
      <c r="Q4023">
        <f>Sales_Data[[#This Row],[Quantity]]*Sales_Data[[#This Row],[Unit_Price]]</f>
        <v>11230.34</v>
      </c>
      <c r="R4023">
        <f>Sales_Data[[#This Row],[Gross_Sales]]*Sales_Data[[#This Row],[Discount]]</f>
        <v>2246.0680000000002</v>
      </c>
      <c r="S4023">
        <f>Sales_Data[[#This Row],[Gross_Sales]]-Sales_Data[[#This Row],[Discount_Amount]]</f>
        <v>8984.2720000000008</v>
      </c>
      <c r="T4023">
        <f>Sales_Data[[#This Row],[Net Sales]]-Sales_Data[[#This Row],[Cost]]</f>
        <v>1770.4420000000009</v>
      </c>
      <c r="U4023" s="2">
        <f>Sales_Data[[#This Row],[Profit]]/Sales_Data[[#This Row],[Net Sales]]</f>
        <v>0.19706015134003074</v>
      </c>
      <c r="V4023">
        <f>YEAR(Sales_Data[[#This Row],[Order_Date]])</f>
        <v>2025</v>
      </c>
      <c r="W4023" t="str">
        <f>TEXT(Sales_Data[[#This Row],[Order_Date]],"mmm")</f>
        <v>Feb</v>
      </c>
      <c r="X4023">
        <f>MONTH(Sales_Data[[#This Row],[Order_Date]])</f>
        <v>2</v>
      </c>
      <c r="Y4023" t="str">
        <f>"Q"&amp;ROUNDUP(MONTH(Sales_Data[[#This Row],[Order_Date]])/3,0)</f>
        <v>Q1</v>
      </c>
    </row>
    <row r="4024" spans="1:25" x14ac:dyDescent="0.3">
      <c r="A4024" t="s">
        <v>5723</v>
      </c>
      <c r="B4024" s="1">
        <v>45786</v>
      </c>
      <c r="C4024" t="s">
        <v>3035</v>
      </c>
      <c r="D4024" t="s">
        <v>596</v>
      </c>
      <c r="E4024" t="s">
        <v>39</v>
      </c>
      <c r="F4024" t="s">
        <v>40</v>
      </c>
      <c r="G4024" t="s">
        <v>32</v>
      </c>
      <c r="H4024" t="s">
        <v>33</v>
      </c>
      <c r="I4024" t="s">
        <v>34</v>
      </c>
      <c r="J4024">
        <v>3</v>
      </c>
      <c r="K4024">
        <v>2401.9299999999998</v>
      </c>
      <c r="L4024">
        <v>0.1</v>
      </c>
      <c r="M4024">
        <v>4949.6499999999996</v>
      </c>
      <c r="N4024" t="s">
        <v>52</v>
      </c>
      <c r="O4024" t="s">
        <v>35</v>
      </c>
      <c r="P4024" t="s">
        <v>44</v>
      </c>
      <c r="Q4024">
        <f>Sales_Data[[#This Row],[Quantity]]*Sales_Data[[#This Row],[Unit_Price]]</f>
        <v>7205.7899999999991</v>
      </c>
      <c r="R4024">
        <f>Sales_Data[[#This Row],[Gross_Sales]]*Sales_Data[[#This Row],[Discount]]</f>
        <v>720.57899999999995</v>
      </c>
      <c r="S4024">
        <f>Sales_Data[[#This Row],[Gross_Sales]]-Sales_Data[[#This Row],[Discount_Amount]]</f>
        <v>6485.2109999999993</v>
      </c>
      <c r="T4024">
        <f>Sales_Data[[#This Row],[Net Sales]]-Sales_Data[[#This Row],[Cost]]</f>
        <v>1535.5609999999997</v>
      </c>
      <c r="U4024" s="2">
        <f>Sales_Data[[#This Row],[Profit]]/Sales_Data[[#This Row],[Net Sales]]</f>
        <v>0.23677888044043591</v>
      </c>
      <c r="V4024">
        <f>YEAR(Sales_Data[[#This Row],[Order_Date]])</f>
        <v>2025</v>
      </c>
      <c r="W4024" t="str">
        <f>TEXT(Sales_Data[[#This Row],[Order_Date]],"mmm")</f>
        <v>May</v>
      </c>
      <c r="X4024">
        <f>MONTH(Sales_Data[[#This Row],[Order_Date]])</f>
        <v>5</v>
      </c>
      <c r="Y4024" t="str">
        <f>"Q"&amp;ROUNDUP(MONTH(Sales_Data[[#This Row],[Order_Date]])/3,0)</f>
        <v>Q2</v>
      </c>
    </row>
    <row r="4025" spans="1:25" x14ac:dyDescent="0.3">
      <c r="A4025" t="s">
        <v>5724</v>
      </c>
      <c r="B4025" s="1">
        <v>45817</v>
      </c>
      <c r="C4025" t="s">
        <v>1141</v>
      </c>
      <c r="D4025" t="s">
        <v>427</v>
      </c>
      <c r="E4025" t="s">
        <v>19</v>
      </c>
      <c r="F4025" t="s">
        <v>20</v>
      </c>
      <c r="G4025" t="s">
        <v>67</v>
      </c>
      <c r="H4025" t="s">
        <v>68</v>
      </c>
      <c r="I4025" t="s">
        <v>97</v>
      </c>
      <c r="J4025">
        <v>1</v>
      </c>
      <c r="K4025">
        <v>11747.26</v>
      </c>
      <c r="L4025">
        <v>0</v>
      </c>
      <c r="M4025">
        <v>8853.17</v>
      </c>
      <c r="N4025" t="s">
        <v>52</v>
      </c>
      <c r="O4025" t="s">
        <v>35</v>
      </c>
      <c r="P4025" t="s">
        <v>71</v>
      </c>
      <c r="Q4025">
        <f>Sales_Data[[#This Row],[Quantity]]*Sales_Data[[#This Row],[Unit_Price]]</f>
        <v>11747.26</v>
      </c>
      <c r="R4025">
        <f>Sales_Data[[#This Row],[Gross_Sales]]*Sales_Data[[#This Row],[Discount]]</f>
        <v>0</v>
      </c>
      <c r="S4025">
        <f>Sales_Data[[#This Row],[Gross_Sales]]-Sales_Data[[#This Row],[Discount_Amount]]</f>
        <v>11747.26</v>
      </c>
      <c r="T4025">
        <f>Sales_Data[[#This Row],[Net Sales]]-Sales_Data[[#This Row],[Cost]]</f>
        <v>2894.09</v>
      </c>
      <c r="U4025" s="2">
        <f>Sales_Data[[#This Row],[Profit]]/Sales_Data[[#This Row],[Net Sales]]</f>
        <v>0.24636298166551179</v>
      </c>
      <c r="V4025">
        <f>YEAR(Sales_Data[[#This Row],[Order_Date]])</f>
        <v>2025</v>
      </c>
      <c r="W4025" t="str">
        <f>TEXT(Sales_Data[[#This Row],[Order_Date]],"mmm")</f>
        <v>Jun</v>
      </c>
      <c r="X4025">
        <f>MONTH(Sales_Data[[#This Row],[Order_Date]])</f>
        <v>6</v>
      </c>
      <c r="Y4025" t="str">
        <f>"Q"&amp;ROUNDUP(MONTH(Sales_Data[[#This Row],[Order_Date]])/3,0)</f>
        <v>Q2</v>
      </c>
    </row>
    <row r="4026" spans="1:25" x14ac:dyDescent="0.3">
      <c r="A4026" t="s">
        <v>5725</v>
      </c>
      <c r="B4026" s="1">
        <v>45746</v>
      </c>
      <c r="C4026" t="s">
        <v>5726</v>
      </c>
      <c r="D4026" t="s">
        <v>450</v>
      </c>
      <c r="E4026" t="s">
        <v>19</v>
      </c>
      <c r="F4026" t="s">
        <v>20</v>
      </c>
      <c r="G4026" t="s">
        <v>41</v>
      </c>
      <c r="H4026" t="s">
        <v>42</v>
      </c>
      <c r="I4026" t="s">
        <v>82</v>
      </c>
      <c r="J4026">
        <v>1</v>
      </c>
      <c r="K4026">
        <v>11509.77</v>
      </c>
      <c r="L4026">
        <v>0.05</v>
      </c>
      <c r="M4026">
        <v>7398.22</v>
      </c>
      <c r="N4026" t="s">
        <v>24</v>
      </c>
      <c r="O4026" t="s">
        <v>25</v>
      </c>
      <c r="P4026" t="s">
        <v>44</v>
      </c>
      <c r="Q4026">
        <f>Sales_Data[[#This Row],[Quantity]]*Sales_Data[[#This Row],[Unit_Price]]</f>
        <v>11509.77</v>
      </c>
      <c r="R4026">
        <f>Sales_Data[[#This Row],[Gross_Sales]]*Sales_Data[[#This Row],[Discount]]</f>
        <v>575.48850000000004</v>
      </c>
      <c r="S4026">
        <f>Sales_Data[[#This Row],[Gross_Sales]]-Sales_Data[[#This Row],[Discount_Amount]]</f>
        <v>10934.281500000001</v>
      </c>
      <c r="T4026">
        <f>Sales_Data[[#This Row],[Net Sales]]-Sales_Data[[#This Row],[Cost]]</f>
        <v>3536.0615000000007</v>
      </c>
      <c r="U4026" s="2">
        <f>Sales_Data[[#This Row],[Profit]]/Sales_Data[[#This Row],[Net Sales]]</f>
        <v>0.32339221374536592</v>
      </c>
      <c r="V4026">
        <f>YEAR(Sales_Data[[#This Row],[Order_Date]])</f>
        <v>2025</v>
      </c>
      <c r="W4026" t="str">
        <f>TEXT(Sales_Data[[#This Row],[Order_Date]],"mmm")</f>
        <v>Mar</v>
      </c>
      <c r="X4026">
        <f>MONTH(Sales_Data[[#This Row],[Order_Date]])</f>
        <v>3</v>
      </c>
      <c r="Y4026" t="str">
        <f>"Q"&amp;ROUNDUP(MONTH(Sales_Data[[#This Row],[Order_Date]])/3,0)</f>
        <v>Q1</v>
      </c>
    </row>
    <row r="4027" spans="1:25" x14ac:dyDescent="0.3">
      <c r="A4027" t="s">
        <v>5727</v>
      </c>
      <c r="B4027" s="1">
        <v>45750</v>
      </c>
      <c r="C4027" t="s">
        <v>1275</v>
      </c>
      <c r="D4027" t="s">
        <v>1452</v>
      </c>
      <c r="E4027" t="s">
        <v>30</v>
      </c>
      <c r="F4027" t="s">
        <v>31</v>
      </c>
      <c r="G4027" t="s">
        <v>21</v>
      </c>
      <c r="H4027" t="s">
        <v>127</v>
      </c>
      <c r="I4027" t="s">
        <v>314</v>
      </c>
      <c r="J4027">
        <v>1</v>
      </c>
      <c r="K4027">
        <v>3085.39</v>
      </c>
      <c r="L4027">
        <v>0.1</v>
      </c>
      <c r="M4027">
        <v>2149.84</v>
      </c>
      <c r="N4027" t="s">
        <v>52</v>
      </c>
      <c r="O4027" t="s">
        <v>53</v>
      </c>
      <c r="P4027" t="s">
        <v>71</v>
      </c>
      <c r="Q4027">
        <f>Sales_Data[[#This Row],[Quantity]]*Sales_Data[[#This Row],[Unit_Price]]</f>
        <v>3085.39</v>
      </c>
      <c r="R4027">
        <f>Sales_Data[[#This Row],[Gross_Sales]]*Sales_Data[[#This Row],[Discount]]</f>
        <v>308.53899999999999</v>
      </c>
      <c r="S4027">
        <f>Sales_Data[[#This Row],[Gross_Sales]]-Sales_Data[[#This Row],[Discount_Amount]]</f>
        <v>2776.8509999999997</v>
      </c>
      <c r="T4027">
        <f>Sales_Data[[#This Row],[Net Sales]]-Sales_Data[[#This Row],[Cost]]</f>
        <v>627.01099999999951</v>
      </c>
      <c r="U4027" s="2">
        <f>Sales_Data[[#This Row],[Profit]]/Sales_Data[[#This Row],[Net Sales]]</f>
        <v>0.22579929567700954</v>
      </c>
      <c r="V4027">
        <f>YEAR(Sales_Data[[#This Row],[Order_Date]])</f>
        <v>2025</v>
      </c>
      <c r="W4027" t="str">
        <f>TEXT(Sales_Data[[#This Row],[Order_Date]],"mmm")</f>
        <v>Apr</v>
      </c>
      <c r="X4027">
        <f>MONTH(Sales_Data[[#This Row],[Order_Date]])</f>
        <v>4</v>
      </c>
      <c r="Y4027" t="str">
        <f>"Q"&amp;ROUNDUP(MONTH(Sales_Data[[#This Row],[Order_Date]])/3,0)</f>
        <v>Q2</v>
      </c>
    </row>
    <row r="4028" spans="1:25" x14ac:dyDescent="0.3">
      <c r="A4028" t="s">
        <v>5728</v>
      </c>
      <c r="B4028" s="1">
        <v>45984</v>
      </c>
      <c r="C4028" t="s">
        <v>1844</v>
      </c>
      <c r="D4028" t="s">
        <v>497</v>
      </c>
      <c r="E4028" t="s">
        <v>48</v>
      </c>
      <c r="F4028" t="s">
        <v>164</v>
      </c>
      <c r="G4028" t="s">
        <v>75</v>
      </c>
      <c r="H4028" t="s">
        <v>256</v>
      </c>
      <c r="I4028" t="s">
        <v>334</v>
      </c>
      <c r="J4028">
        <v>2</v>
      </c>
      <c r="K4028">
        <v>11623.56</v>
      </c>
      <c r="L4028">
        <v>0.2</v>
      </c>
      <c r="M4028">
        <v>13922.66</v>
      </c>
      <c r="N4028" t="s">
        <v>70</v>
      </c>
      <c r="O4028" t="s">
        <v>35</v>
      </c>
      <c r="P4028" t="s">
        <v>26</v>
      </c>
      <c r="Q4028">
        <f>Sales_Data[[#This Row],[Quantity]]*Sales_Data[[#This Row],[Unit_Price]]</f>
        <v>23247.119999999999</v>
      </c>
      <c r="R4028">
        <f>Sales_Data[[#This Row],[Gross_Sales]]*Sales_Data[[#This Row],[Discount]]</f>
        <v>4649.424</v>
      </c>
      <c r="S4028">
        <f>Sales_Data[[#This Row],[Gross_Sales]]-Sales_Data[[#This Row],[Discount_Amount]]</f>
        <v>18597.696</v>
      </c>
      <c r="T4028">
        <f>Sales_Data[[#This Row],[Net Sales]]-Sales_Data[[#This Row],[Cost]]</f>
        <v>4675.0360000000001</v>
      </c>
      <c r="U4028" s="2">
        <f>Sales_Data[[#This Row],[Profit]]/Sales_Data[[#This Row],[Net Sales]]</f>
        <v>0.25137715983743364</v>
      </c>
      <c r="V4028">
        <f>YEAR(Sales_Data[[#This Row],[Order_Date]])</f>
        <v>2025</v>
      </c>
      <c r="W4028" t="str">
        <f>TEXT(Sales_Data[[#This Row],[Order_Date]],"mmm")</f>
        <v>Nov</v>
      </c>
      <c r="X4028">
        <f>MONTH(Sales_Data[[#This Row],[Order_Date]])</f>
        <v>11</v>
      </c>
      <c r="Y4028" t="str">
        <f>"Q"&amp;ROUNDUP(MONTH(Sales_Data[[#This Row],[Order_Date]])/3,0)</f>
        <v>Q4</v>
      </c>
    </row>
    <row r="4029" spans="1:25" x14ac:dyDescent="0.3">
      <c r="A4029" t="s">
        <v>5729</v>
      </c>
      <c r="B4029" s="1">
        <v>45898</v>
      </c>
      <c r="C4029" t="s">
        <v>3911</v>
      </c>
      <c r="D4029" t="s">
        <v>271</v>
      </c>
      <c r="E4029" t="s">
        <v>119</v>
      </c>
      <c r="F4029" t="s">
        <v>184</v>
      </c>
      <c r="G4029" t="s">
        <v>67</v>
      </c>
      <c r="H4029" t="s">
        <v>88</v>
      </c>
      <c r="I4029" t="s">
        <v>157</v>
      </c>
      <c r="J4029">
        <v>3</v>
      </c>
      <c r="K4029">
        <v>5893.82</v>
      </c>
      <c r="L4029">
        <v>0</v>
      </c>
      <c r="M4029">
        <v>14190.46</v>
      </c>
      <c r="N4029" t="s">
        <v>70</v>
      </c>
      <c r="O4029" t="s">
        <v>35</v>
      </c>
      <c r="P4029" t="s">
        <v>71</v>
      </c>
      <c r="Q4029">
        <f>Sales_Data[[#This Row],[Quantity]]*Sales_Data[[#This Row],[Unit_Price]]</f>
        <v>17681.46</v>
      </c>
      <c r="R4029">
        <f>Sales_Data[[#This Row],[Gross_Sales]]*Sales_Data[[#This Row],[Discount]]</f>
        <v>0</v>
      </c>
      <c r="S4029">
        <f>Sales_Data[[#This Row],[Gross_Sales]]-Sales_Data[[#This Row],[Discount_Amount]]</f>
        <v>17681.46</v>
      </c>
      <c r="T4029">
        <f>Sales_Data[[#This Row],[Net Sales]]-Sales_Data[[#This Row],[Cost]]</f>
        <v>3491</v>
      </c>
      <c r="U4029" s="2">
        <f>Sales_Data[[#This Row],[Profit]]/Sales_Data[[#This Row],[Net Sales]]</f>
        <v>0.19743844682509251</v>
      </c>
      <c r="V4029">
        <f>YEAR(Sales_Data[[#This Row],[Order_Date]])</f>
        <v>2025</v>
      </c>
      <c r="W4029" t="str">
        <f>TEXT(Sales_Data[[#This Row],[Order_Date]],"mmm")</f>
        <v>Aug</v>
      </c>
      <c r="X4029">
        <f>MONTH(Sales_Data[[#This Row],[Order_Date]])</f>
        <v>8</v>
      </c>
      <c r="Y4029" t="str">
        <f>"Q"&amp;ROUNDUP(MONTH(Sales_Data[[#This Row],[Order_Date]])/3,0)</f>
        <v>Q3</v>
      </c>
    </row>
    <row r="4030" spans="1:25" x14ac:dyDescent="0.3">
      <c r="A4030" t="s">
        <v>5730</v>
      </c>
      <c r="B4030" s="1">
        <v>45980</v>
      </c>
      <c r="C4030" t="s">
        <v>3735</v>
      </c>
      <c r="D4030" t="s">
        <v>125</v>
      </c>
      <c r="E4030" t="s">
        <v>48</v>
      </c>
      <c r="F4030" t="s">
        <v>152</v>
      </c>
      <c r="G4030" t="s">
        <v>21</v>
      </c>
      <c r="H4030" t="s">
        <v>127</v>
      </c>
      <c r="I4030" t="s">
        <v>128</v>
      </c>
      <c r="J4030">
        <v>1</v>
      </c>
      <c r="K4030">
        <v>28815.439999999999</v>
      </c>
      <c r="L4030">
        <v>0</v>
      </c>
      <c r="M4030">
        <v>22602.76</v>
      </c>
      <c r="N4030" t="s">
        <v>52</v>
      </c>
      <c r="O4030" t="s">
        <v>35</v>
      </c>
      <c r="P4030" t="s">
        <v>71</v>
      </c>
      <c r="Q4030">
        <f>Sales_Data[[#This Row],[Quantity]]*Sales_Data[[#This Row],[Unit_Price]]</f>
        <v>28815.439999999999</v>
      </c>
      <c r="R4030">
        <f>Sales_Data[[#This Row],[Gross_Sales]]*Sales_Data[[#This Row],[Discount]]</f>
        <v>0</v>
      </c>
      <c r="S4030">
        <f>Sales_Data[[#This Row],[Gross_Sales]]-Sales_Data[[#This Row],[Discount_Amount]]</f>
        <v>28815.439999999999</v>
      </c>
      <c r="T4030">
        <f>Sales_Data[[#This Row],[Net Sales]]-Sales_Data[[#This Row],[Cost]]</f>
        <v>6212.68</v>
      </c>
      <c r="U4030" s="2">
        <f>Sales_Data[[#This Row],[Profit]]/Sales_Data[[#This Row],[Net Sales]]</f>
        <v>0.21560246867651511</v>
      </c>
      <c r="V4030">
        <f>YEAR(Sales_Data[[#This Row],[Order_Date]])</f>
        <v>2025</v>
      </c>
      <c r="W4030" t="str">
        <f>TEXT(Sales_Data[[#This Row],[Order_Date]],"mmm")</f>
        <v>Nov</v>
      </c>
      <c r="X4030">
        <f>MONTH(Sales_Data[[#This Row],[Order_Date]])</f>
        <v>11</v>
      </c>
      <c r="Y4030" t="str">
        <f>"Q"&amp;ROUNDUP(MONTH(Sales_Data[[#This Row],[Order_Date]])/3,0)</f>
        <v>Q4</v>
      </c>
    </row>
    <row r="4031" spans="1:25" x14ac:dyDescent="0.3">
      <c r="A4031" t="s">
        <v>5731</v>
      </c>
      <c r="B4031" s="1">
        <v>45774</v>
      </c>
      <c r="C4031" t="s">
        <v>1593</v>
      </c>
      <c r="D4031" t="s">
        <v>244</v>
      </c>
      <c r="E4031" t="s">
        <v>119</v>
      </c>
      <c r="F4031" t="s">
        <v>120</v>
      </c>
      <c r="G4031" t="s">
        <v>41</v>
      </c>
      <c r="H4031" t="s">
        <v>171</v>
      </c>
      <c r="I4031" t="s">
        <v>191</v>
      </c>
      <c r="J4031">
        <v>1</v>
      </c>
      <c r="K4031">
        <v>658.03</v>
      </c>
      <c r="L4031">
        <v>0.05</v>
      </c>
      <c r="M4031">
        <v>435.34</v>
      </c>
      <c r="N4031" t="s">
        <v>83</v>
      </c>
      <c r="O4031" t="s">
        <v>35</v>
      </c>
      <c r="P4031" t="s">
        <v>44</v>
      </c>
      <c r="Q4031">
        <f>Sales_Data[[#This Row],[Quantity]]*Sales_Data[[#This Row],[Unit_Price]]</f>
        <v>658.03</v>
      </c>
      <c r="R4031">
        <f>Sales_Data[[#This Row],[Gross_Sales]]*Sales_Data[[#This Row],[Discount]]</f>
        <v>32.901499999999999</v>
      </c>
      <c r="S4031">
        <f>Sales_Data[[#This Row],[Gross_Sales]]-Sales_Data[[#This Row],[Discount_Amount]]</f>
        <v>625.12850000000003</v>
      </c>
      <c r="T4031">
        <f>Sales_Data[[#This Row],[Net Sales]]-Sales_Data[[#This Row],[Cost]]</f>
        <v>189.78850000000006</v>
      </c>
      <c r="U4031" s="2">
        <f>Sales_Data[[#This Row],[Profit]]/Sales_Data[[#This Row],[Net Sales]]</f>
        <v>0.30359918000859032</v>
      </c>
      <c r="V4031">
        <f>YEAR(Sales_Data[[#This Row],[Order_Date]])</f>
        <v>2025</v>
      </c>
      <c r="W4031" t="str">
        <f>TEXT(Sales_Data[[#This Row],[Order_Date]],"mmm")</f>
        <v>Apr</v>
      </c>
      <c r="X4031">
        <f>MONTH(Sales_Data[[#This Row],[Order_Date]])</f>
        <v>4</v>
      </c>
      <c r="Y4031" t="str">
        <f>"Q"&amp;ROUNDUP(MONTH(Sales_Data[[#This Row],[Order_Date]])/3,0)</f>
        <v>Q2</v>
      </c>
    </row>
    <row r="4032" spans="1:25" x14ac:dyDescent="0.3">
      <c r="A4032" t="s">
        <v>5732</v>
      </c>
      <c r="B4032" s="1">
        <v>45751</v>
      </c>
      <c r="C4032" t="s">
        <v>3502</v>
      </c>
      <c r="D4032" t="s">
        <v>194</v>
      </c>
      <c r="E4032" t="s">
        <v>19</v>
      </c>
      <c r="F4032" t="s">
        <v>57</v>
      </c>
      <c r="G4032" t="s">
        <v>32</v>
      </c>
      <c r="H4032" t="s">
        <v>50</v>
      </c>
      <c r="I4032" t="s">
        <v>58</v>
      </c>
      <c r="J4032">
        <v>2</v>
      </c>
      <c r="K4032">
        <v>10037.93</v>
      </c>
      <c r="L4032">
        <v>0.2</v>
      </c>
      <c r="M4032">
        <v>12587.88</v>
      </c>
      <c r="N4032" t="s">
        <v>52</v>
      </c>
      <c r="O4032" t="s">
        <v>35</v>
      </c>
      <c r="P4032" t="s">
        <v>26</v>
      </c>
      <c r="Q4032">
        <f>Sales_Data[[#This Row],[Quantity]]*Sales_Data[[#This Row],[Unit_Price]]</f>
        <v>20075.86</v>
      </c>
      <c r="R4032">
        <f>Sales_Data[[#This Row],[Gross_Sales]]*Sales_Data[[#This Row],[Discount]]</f>
        <v>4015.1720000000005</v>
      </c>
      <c r="S4032">
        <f>Sales_Data[[#This Row],[Gross_Sales]]-Sales_Data[[#This Row],[Discount_Amount]]</f>
        <v>16060.688</v>
      </c>
      <c r="T4032">
        <f>Sales_Data[[#This Row],[Net Sales]]-Sales_Data[[#This Row],[Cost]]</f>
        <v>3472.8080000000009</v>
      </c>
      <c r="U4032" s="2">
        <f>Sales_Data[[#This Row],[Profit]]/Sales_Data[[#This Row],[Net Sales]]</f>
        <v>0.21623033832672678</v>
      </c>
      <c r="V4032">
        <f>YEAR(Sales_Data[[#This Row],[Order_Date]])</f>
        <v>2025</v>
      </c>
      <c r="W4032" t="str">
        <f>TEXT(Sales_Data[[#This Row],[Order_Date]],"mmm")</f>
        <v>Apr</v>
      </c>
      <c r="X4032">
        <f>MONTH(Sales_Data[[#This Row],[Order_Date]])</f>
        <v>4</v>
      </c>
      <c r="Y4032" t="str">
        <f>"Q"&amp;ROUNDUP(MONTH(Sales_Data[[#This Row],[Order_Date]])/3,0)</f>
        <v>Q2</v>
      </c>
    </row>
    <row r="4033" spans="1:25" x14ac:dyDescent="0.3">
      <c r="A4033" t="s">
        <v>5733</v>
      </c>
      <c r="B4033" s="1">
        <v>45820</v>
      </c>
      <c r="C4033" t="s">
        <v>1088</v>
      </c>
      <c r="D4033" t="s">
        <v>317</v>
      </c>
      <c r="E4033" t="s">
        <v>19</v>
      </c>
      <c r="F4033" t="s">
        <v>113</v>
      </c>
      <c r="G4033" t="s">
        <v>21</v>
      </c>
      <c r="H4033" t="s">
        <v>297</v>
      </c>
      <c r="I4033" t="s">
        <v>297</v>
      </c>
      <c r="J4033">
        <v>1</v>
      </c>
      <c r="K4033">
        <v>17814.310000000001</v>
      </c>
      <c r="L4033">
        <v>0.2</v>
      </c>
      <c r="M4033">
        <v>11666.82</v>
      </c>
      <c r="N4033" t="s">
        <v>83</v>
      </c>
      <c r="O4033" t="s">
        <v>35</v>
      </c>
      <c r="P4033" t="s">
        <v>44</v>
      </c>
      <c r="Q4033">
        <f>Sales_Data[[#This Row],[Quantity]]*Sales_Data[[#This Row],[Unit_Price]]</f>
        <v>17814.310000000001</v>
      </c>
      <c r="R4033">
        <f>Sales_Data[[#This Row],[Gross_Sales]]*Sales_Data[[#This Row],[Discount]]</f>
        <v>3562.8620000000005</v>
      </c>
      <c r="S4033">
        <f>Sales_Data[[#This Row],[Gross_Sales]]-Sales_Data[[#This Row],[Discount_Amount]]</f>
        <v>14251.448</v>
      </c>
      <c r="T4033">
        <f>Sales_Data[[#This Row],[Net Sales]]-Sales_Data[[#This Row],[Cost]]</f>
        <v>2584.6280000000006</v>
      </c>
      <c r="U4033" s="2">
        <f>Sales_Data[[#This Row],[Profit]]/Sales_Data[[#This Row],[Net Sales]]</f>
        <v>0.18135897489153388</v>
      </c>
      <c r="V4033">
        <f>YEAR(Sales_Data[[#This Row],[Order_Date]])</f>
        <v>2025</v>
      </c>
      <c r="W4033" t="str">
        <f>TEXT(Sales_Data[[#This Row],[Order_Date]],"mmm")</f>
        <v>Jun</v>
      </c>
      <c r="X4033">
        <f>MONTH(Sales_Data[[#This Row],[Order_Date]])</f>
        <v>6</v>
      </c>
      <c r="Y4033" t="str">
        <f>"Q"&amp;ROUNDUP(MONTH(Sales_Data[[#This Row],[Order_Date]])/3,0)</f>
        <v>Q2</v>
      </c>
    </row>
    <row r="4034" spans="1:25" x14ac:dyDescent="0.3">
      <c r="A4034" t="s">
        <v>5734</v>
      </c>
      <c r="B4034" s="1">
        <v>45756</v>
      </c>
      <c r="C4034" t="s">
        <v>1065</v>
      </c>
      <c r="D4034" t="s">
        <v>221</v>
      </c>
      <c r="E4034" t="s">
        <v>48</v>
      </c>
      <c r="F4034" t="s">
        <v>132</v>
      </c>
      <c r="G4034" t="s">
        <v>67</v>
      </c>
      <c r="H4034" t="s">
        <v>88</v>
      </c>
      <c r="I4034" t="s">
        <v>89</v>
      </c>
      <c r="J4034">
        <v>1</v>
      </c>
      <c r="K4034">
        <v>23708.46</v>
      </c>
      <c r="L4034">
        <v>0</v>
      </c>
      <c r="M4034">
        <v>18712.66</v>
      </c>
      <c r="N4034" t="s">
        <v>52</v>
      </c>
      <c r="O4034" t="s">
        <v>35</v>
      </c>
      <c r="P4034" t="s">
        <v>26</v>
      </c>
      <c r="Q4034">
        <f>Sales_Data[[#This Row],[Quantity]]*Sales_Data[[#This Row],[Unit_Price]]</f>
        <v>23708.46</v>
      </c>
      <c r="R4034">
        <f>Sales_Data[[#This Row],[Gross_Sales]]*Sales_Data[[#This Row],[Discount]]</f>
        <v>0</v>
      </c>
      <c r="S4034">
        <f>Sales_Data[[#This Row],[Gross_Sales]]-Sales_Data[[#This Row],[Discount_Amount]]</f>
        <v>23708.46</v>
      </c>
      <c r="T4034">
        <f>Sales_Data[[#This Row],[Net Sales]]-Sales_Data[[#This Row],[Cost]]</f>
        <v>4995.7999999999993</v>
      </c>
      <c r="U4034" s="2">
        <f>Sales_Data[[#This Row],[Profit]]/Sales_Data[[#This Row],[Net Sales]]</f>
        <v>0.21071803061017036</v>
      </c>
      <c r="V4034">
        <f>YEAR(Sales_Data[[#This Row],[Order_Date]])</f>
        <v>2025</v>
      </c>
      <c r="W4034" t="str">
        <f>TEXT(Sales_Data[[#This Row],[Order_Date]],"mmm")</f>
        <v>Apr</v>
      </c>
      <c r="X4034">
        <f>MONTH(Sales_Data[[#This Row],[Order_Date]])</f>
        <v>4</v>
      </c>
      <c r="Y4034" t="str">
        <f>"Q"&amp;ROUNDUP(MONTH(Sales_Data[[#This Row],[Order_Date]])/3,0)</f>
        <v>Q2</v>
      </c>
    </row>
    <row r="4035" spans="1:25" x14ac:dyDescent="0.3">
      <c r="A4035" t="s">
        <v>5735</v>
      </c>
      <c r="B4035" s="1">
        <v>45770</v>
      </c>
      <c r="C4035" t="s">
        <v>3881</v>
      </c>
      <c r="D4035" t="s">
        <v>221</v>
      </c>
      <c r="E4035" t="s">
        <v>48</v>
      </c>
      <c r="F4035" t="s">
        <v>152</v>
      </c>
      <c r="G4035" t="s">
        <v>41</v>
      </c>
      <c r="H4035" t="s">
        <v>147</v>
      </c>
      <c r="I4035" t="s">
        <v>369</v>
      </c>
      <c r="J4035">
        <v>1</v>
      </c>
      <c r="K4035">
        <v>62813.01</v>
      </c>
      <c r="L4035">
        <v>0.05</v>
      </c>
      <c r="M4035">
        <v>44749.51</v>
      </c>
      <c r="N4035" t="s">
        <v>70</v>
      </c>
      <c r="O4035" t="s">
        <v>35</v>
      </c>
      <c r="P4035" t="s">
        <v>44</v>
      </c>
      <c r="Q4035">
        <f>Sales_Data[[#This Row],[Quantity]]*Sales_Data[[#This Row],[Unit_Price]]</f>
        <v>62813.01</v>
      </c>
      <c r="R4035">
        <f>Sales_Data[[#This Row],[Gross_Sales]]*Sales_Data[[#This Row],[Discount]]</f>
        <v>3140.6505000000002</v>
      </c>
      <c r="S4035">
        <f>Sales_Data[[#This Row],[Gross_Sales]]-Sales_Data[[#This Row],[Discount_Amount]]</f>
        <v>59672.359499999999</v>
      </c>
      <c r="T4035">
        <f>Sales_Data[[#This Row],[Net Sales]]-Sales_Data[[#This Row],[Cost]]</f>
        <v>14922.849499999997</v>
      </c>
      <c r="U4035" s="2">
        <f>Sales_Data[[#This Row],[Profit]]/Sales_Data[[#This Row],[Net Sales]]</f>
        <v>0.25007976264119397</v>
      </c>
      <c r="V4035">
        <f>YEAR(Sales_Data[[#This Row],[Order_Date]])</f>
        <v>2025</v>
      </c>
      <c r="W4035" t="str">
        <f>TEXT(Sales_Data[[#This Row],[Order_Date]],"mmm")</f>
        <v>Apr</v>
      </c>
      <c r="X4035">
        <f>MONTH(Sales_Data[[#This Row],[Order_Date]])</f>
        <v>4</v>
      </c>
      <c r="Y4035" t="str">
        <f>"Q"&amp;ROUNDUP(MONTH(Sales_Data[[#This Row],[Order_Date]])/3,0)</f>
        <v>Q2</v>
      </c>
    </row>
    <row r="4036" spans="1:25" x14ac:dyDescent="0.3">
      <c r="A4036" t="s">
        <v>5736</v>
      </c>
      <c r="B4036" s="1">
        <v>46016</v>
      </c>
      <c r="C4036" t="s">
        <v>5737</v>
      </c>
      <c r="D4036" t="s">
        <v>546</v>
      </c>
      <c r="E4036" t="s">
        <v>48</v>
      </c>
      <c r="F4036" t="s">
        <v>152</v>
      </c>
      <c r="G4036" t="s">
        <v>41</v>
      </c>
      <c r="H4036" t="s">
        <v>171</v>
      </c>
      <c r="I4036" t="s">
        <v>172</v>
      </c>
      <c r="J4036">
        <v>1</v>
      </c>
      <c r="K4036">
        <v>7609.06</v>
      </c>
      <c r="L4036">
        <v>0.15</v>
      </c>
      <c r="M4036">
        <v>5121.47</v>
      </c>
      <c r="N4036" t="s">
        <v>83</v>
      </c>
      <c r="O4036" t="s">
        <v>53</v>
      </c>
      <c r="P4036" t="s">
        <v>71</v>
      </c>
      <c r="Q4036">
        <f>Sales_Data[[#This Row],[Quantity]]*Sales_Data[[#This Row],[Unit_Price]]</f>
        <v>7609.06</v>
      </c>
      <c r="R4036">
        <f>Sales_Data[[#This Row],[Gross_Sales]]*Sales_Data[[#This Row],[Discount]]</f>
        <v>1141.3589999999999</v>
      </c>
      <c r="S4036">
        <f>Sales_Data[[#This Row],[Gross_Sales]]-Sales_Data[[#This Row],[Discount_Amount]]</f>
        <v>6467.7010000000009</v>
      </c>
      <c r="T4036">
        <f>Sales_Data[[#This Row],[Net Sales]]-Sales_Data[[#This Row],[Cost]]</f>
        <v>1346.2310000000007</v>
      </c>
      <c r="U4036" s="2">
        <f>Sales_Data[[#This Row],[Profit]]/Sales_Data[[#This Row],[Net Sales]]</f>
        <v>0.20814675879419914</v>
      </c>
      <c r="V4036">
        <f>YEAR(Sales_Data[[#This Row],[Order_Date]])</f>
        <v>2025</v>
      </c>
      <c r="W4036" t="str">
        <f>TEXT(Sales_Data[[#This Row],[Order_Date]],"mmm")</f>
        <v>Dec</v>
      </c>
      <c r="X4036">
        <f>MONTH(Sales_Data[[#This Row],[Order_Date]])</f>
        <v>12</v>
      </c>
      <c r="Y4036" t="str">
        <f>"Q"&amp;ROUNDUP(MONTH(Sales_Data[[#This Row],[Order_Date]])/3,0)</f>
        <v>Q4</v>
      </c>
    </row>
    <row r="4037" spans="1:25" x14ac:dyDescent="0.3">
      <c r="A4037" t="s">
        <v>5738</v>
      </c>
      <c r="B4037" s="1">
        <v>45748</v>
      </c>
      <c r="C4037" t="s">
        <v>3995</v>
      </c>
      <c r="D4037" t="s">
        <v>145</v>
      </c>
      <c r="E4037" t="s">
        <v>48</v>
      </c>
      <c r="F4037" t="s">
        <v>152</v>
      </c>
      <c r="G4037" t="s">
        <v>21</v>
      </c>
      <c r="H4037" t="s">
        <v>127</v>
      </c>
      <c r="I4037" t="s">
        <v>342</v>
      </c>
      <c r="J4037">
        <v>1</v>
      </c>
      <c r="K4037">
        <v>48010.58</v>
      </c>
      <c r="L4037">
        <v>0.1</v>
      </c>
      <c r="M4037">
        <v>32105.82</v>
      </c>
      <c r="N4037" t="s">
        <v>109</v>
      </c>
      <c r="O4037" t="s">
        <v>35</v>
      </c>
      <c r="P4037" t="s">
        <v>44</v>
      </c>
      <c r="Q4037">
        <f>Sales_Data[[#This Row],[Quantity]]*Sales_Data[[#This Row],[Unit_Price]]</f>
        <v>48010.58</v>
      </c>
      <c r="R4037">
        <f>Sales_Data[[#This Row],[Gross_Sales]]*Sales_Data[[#This Row],[Discount]]</f>
        <v>4801.058</v>
      </c>
      <c r="S4037">
        <f>Sales_Data[[#This Row],[Gross_Sales]]-Sales_Data[[#This Row],[Discount_Amount]]</f>
        <v>43209.522000000004</v>
      </c>
      <c r="T4037">
        <f>Sales_Data[[#This Row],[Net Sales]]-Sales_Data[[#This Row],[Cost]]</f>
        <v>11103.702000000005</v>
      </c>
      <c r="U4037" s="2">
        <f>Sales_Data[[#This Row],[Profit]]/Sales_Data[[#This Row],[Net Sales]]</f>
        <v>0.25697349764711591</v>
      </c>
      <c r="V4037">
        <f>YEAR(Sales_Data[[#This Row],[Order_Date]])</f>
        <v>2025</v>
      </c>
      <c r="W4037" t="str">
        <f>TEXT(Sales_Data[[#This Row],[Order_Date]],"mmm")</f>
        <v>Apr</v>
      </c>
      <c r="X4037">
        <f>MONTH(Sales_Data[[#This Row],[Order_Date]])</f>
        <v>4</v>
      </c>
      <c r="Y4037" t="str">
        <f>"Q"&amp;ROUNDUP(MONTH(Sales_Data[[#This Row],[Order_Date]])/3,0)</f>
        <v>Q2</v>
      </c>
    </row>
    <row r="4038" spans="1:25" x14ac:dyDescent="0.3">
      <c r="A4038" t="s">
        <v>5739</v>
      </c>
      <c r="B4038" s="1">
        <v>46003</v>
      </c>
      <c r="C4038" t="s">
        <v>1146</v>
      </c>
      <c r="D4038" t="s">
        <v>18</v>
      </c>
      <c r="E4038" t="s">
        <v>39</v>
      </c>
      <c r="F4038" t="s">
        <v>96</v>
      </c>
      <c r="G4038" t="s">
        <v>21</v>
      </c>
      <c r="H4038" t="s">
        <v>127</v>
      </c>
      <c r="I4038" t="s">
        <v>342</v>
      </c>
      <c r="J4038">
        <v>1</v>
      </c>
      <c r="K4038">
        <v>1154.58</v>
      </c>
      <c r="L4038">
        <v>0.2</v>
      </c>
      <c r="M4038">
        <v>654.15</v>
      </c>
      <c r="N4038" t="s">
        <v>52</v>
      </c>
      <c r="O4038" t="s">
        <v>35</v>
      </c>
      <c r="P4038" t="s">
        <v>71</v>
      </c>
      <c r="Q4038">
        <f>Sales_Data[[#This Row],[Quantity]]*Sales_Data[[#This Row],[Unit_Price]]</f>
        <v>1154.58</v>
      </c>
      <c r="R4038">
        <f>Sales_Data[[#This Row],[Gross_Sales]]*Sales_Data[[#This Row],[Discount]]</f>
        <v>230.916</v>
      </c>
      <c r="S4038">
        <f>Sales_Data[[#This Row],[Gross_Sales]]-Sales_Data[[#This Row],[Discount_Amount]]</f>
        <v>923.66399999999999</v>
      </c>
      <c r="T4038">
        <f>Sales_Data[[#This Row],[Net Sales]]-Sales_Data[[#This Row],[Cost]]</f>
        <v>269.51400000000001</v>
      </c>
      <c r="U4038" s="2">
        <f>Sales_Data[[#This Row],[Profit]]/Sales_Data[[#This Row],[Net Sales]]</f>
        <v>0.29178792288104766</v>
      </c>
      <c r="V4038">
        <f>YEAR(Sales_Data[[#This Row],[Order_Date]])</f>
        <v>2025</v>
      </c>
      <c r="W4038" t="str">
        <f>TEXT(Sales_Data[[#This Row],[Order_Date]],"mmm")</f>
        <v>Dec</v>
      </c>
      <c r="X4038">
        <f>MONTH(Sales_Data[[#This Row],[Order_Date]])</f>
        <v>12</v>
      </c>
      <c r="Y4038" t="str">
        <f>"Q"&amp;ROUNDUP(MONTH(Sales_Data[[#This Row],[Order_Date]])/3,0)</f>
        <v>Q4</v>
      </c>
    </row>
    <row r="4039" spans="1:25" x14ac:dyDescent="0.3">
      <c r="A4039" t="s">
        <v>5740</v>
      </c>
      <c r="B4039" s="1">
        <v>45863</v>
      </c>
      <c r="C4039" t="s">
        <v>4238</v>
      </c>
      <c r="D4039" t="s">
        <v>817</v>
      </c>
      <c r="E4039" t="s">
        <v>19</v>
      </c>
      <c r="F4039" t="s">
        <v>113</v>
      </c>
      <c r="G4039" t="s">
        <v>21</v>
      </c>
      <c r="H4039" t="s">
        <v>22</v>
      </c>
      <c r="I4039" t="s">
        <v>62</v>
      </c>
      <c r="J4039">
        <v>1</v>
      </c>
      <c r="K4039">
        <v>5432.79</v>
      </c>
      <c r="L4039">
        <v>0.15</v>
      </c>
      <c r="M4039">
        <v>3609.48</v>
      </c>
      <c r="N4039" t="s">
        <v>24</v>
      </c>
      <c r="O4039" t="s">
        <v>35</v>
      </c>
      <c r="P4039" t="s">
        <v>44</v>
      </c>
      <c r="Q4039">
        <f>Sales_Data[[#This Row],[Quantity]]*Sales_Data[[#This Row],[Unit_Price]]</f>
        <v>5432.79</v>
      </c>
      <c r="R4039">
        <f>Sales_Data[[#This Row],[Gross_Sales]]*Sales_Data[[#This Row],[Discount]]</f>
        <v>814.91849999999999</v>
      </c>
      <c r="S4039">
        <f>Sales_Data[[#This Row],[Gross_Sales]]-Sales_Data[[#This Row],[Discount_Amount]]</f>
        <v>4617.8715000000002</v>
      </c>
      <c r="T4039">
        <f>Sales_Data[[#This Row],[Net Sales]]-Sales_Data[[#This Row],[Cost]]</f>
        <v>1008.3915000000002</v>
      </c>
      <c r="U4039" s="2">
        <f>Sales_Data[[#This Row],[Profit]]/Sales_Data[[#This Row],[Net Sales]]</f>
        <v>0.21836716331322778</v>
      </c>
      <c r="V4039">
        <f>YEAR(Sales_Data[[#This Row],[Order_Date]])</f>
        <v>2025</v>
      </c>
      <c r="W4039" t="str">
        <f>TEXT(Sales_Data[[#This Row],[Order_Date]],"mmm")</f>
        <v>Jul</v>
      </c>
      <c r="X4039">
        <f>MONTH(Sales_Data[[#This Row],[Order_Date]])</f>
        <v>7</v>
      </c>
      <c r="Y4039" t="str">
        <f>"Q"&amp;ROUNDUP(MONTH(Sales_Data[[#This Row],[Order_Date]])/3,0)</f>
        <v>Q3</v>
      </c>
    </row>
    <row r="4040" spans="1:25" x14ac:dyDescent="0.3">
      <c r="A4040" t="s">
        <v>5741</v>
      </c>
      <c r="B4040" s="1">
        <v>45674</v>
      </c>
      <c r="C4040" t="s">
        <v>540</v>
      </c>
      <c r="D4040" t="s">
        <v>436</v>
      </c>
      <c r="E4040" t="s">
        <v>30</v>
      </c>
      <c r="F4040" t="s">
        <v>156</v>
      </c>
      <c r="G4040" t="s">
        <v>21</v>
      </c>
      <c r="H4040" t="s">
        <v>22</v>
      </c>
      <c r="I4040" t="s">
        <v>23</v>
      </c>
      <c r="J4040">
        <v>2</v>
      </c>
      <c r="K4040">
        <v>2961.49</v>
      </c>
      <c r="L4040">
        <v>0</v>
      </c>
      <c r="M4040">
        <v>3701.55</v>
      </c>
      <c r="N4040" t="s">
        <v>83</v>
      </c>
      <c r="O4040" t="s">
        <v>35</v>
      </c>
      <c r="P4040" t="s">
        <v>26</v>
      </c>
      <c r="Q4040">
        <f>Sales_Data[[#This Row],[Quantity]]*Sales_Data[[#This Row],[Unit_Price]]</f>
        <v>5922.98</v>
      </c>
      <c r="R4040">
        <f>Sales_Data[[#This Row],[Gross_Sales]]*Sales_Data[[#This Row],[Discount]]</f>
        <v>0</v>
      </c>
      <c r="S4040">
        <f>Sales_Data[[#This Row],[Gross_Sales]]-Sales_Data[[#This Row],[Discount_Amount]]</f>
        <v>5922.98</v>
      </c>
      <c r="T4040">
        <f>Sales_Data[[#This Row],[Net Sales]]-Sales_Data[[#This Row],[Cost]]</f>
        <v>2221.4299999999994</v>
      </c>
      <c r="U4040" s="2">
        <f>Sales_Data[[#This Row],[Profit]]/Sales_Data[[#This Row],[Net Sales]]</f>
        <v>0.37505276060361498</v>
      </c>
      <c r="V4040">
        <f>YEAR(Sales_Data[[#This Row],[Order_Date]])</f>
        <v>2025</v>
      </c>
      <c r="W4040" t="str">
        <f>TEXT(Sales_Data[[#This Row],[Order_Date]],"mmm")</f>
        <v>Jan</v>
      </c>
      <c r="X4040">
        <f>MONTH(Sales_Data[[#This Row],[Order_Date]])</f>
        <v>1</v>
      </c>
      <c r="Y4040" t="str">
        <f>"Q"&amp;ROUNDUP(MONTH(Sales_Data[[#This Row],[Order_Date]])/3,0)</f>
        <v>Q1</v>
      </c>
    </row>
    <row r="4041" spans="1:25" x14ac:dyDescent="0.3">
      <c r="A4041" t="s">
        <v>5742</v>
      </c>
      <c r="B4041" s="1">
        <v>45931</v>
      </c>
      <c r="C4041" t="s">
        <v>834</v>
      </c>
      <c r="D4041" t="s">
        <v>86</v>
      </c>
      <c r="E4041" t="s">
        <v>48</v>
      </c>
      <c r="F4041" t="s">
        <v>49</v>
      </c>
      <c r="G4041" t="s">
        <v>21</v>
      </c>
      <c r="H4041" t="s">
        <v>230</v>
      </c>
      <c r="I4041" t="s">
        <v>231</v>
      </c>
      <c r="J4041">
        <v>1</v>
      </c>
      <c r="K4041">
        <v>39141.51</v>
      </c>
      <c r="L4041">
        <v>0.1</v>
      </c>
      <c r="M4041">
        <v>22691.5</v>
      </c>
      <c r="N4041" t="s">
        <v>70</v>
      </c>
      <c r="O4041" t="s">
        <v>35</v>
      </c>
      <c r="P4041" t="s">
        <v>44</v>
      </c>
      <c r="Q4041">
        <f>Sales_Data[[#This Row],[Quantity]]*Sales_Data[[#This Row],[Unit_Price]]</f>
        <v>39141.51</v>
      </c>
      <c r="R4041">
        <f>Sales_Data[[#This Row],[Gross_Sales]]*Sales_Data[[#This Row],[Discount]]</f>
        <v>3914.1510000000003</v>
      </c>
      <c r="S4041">
        <f>Sales_Data[[#This Row],[Gross_Sales]]-Sales_Data[[#This Row],[Discount_Amount]]</f>
        <v>35227.359000000004</v>
      </c>
      <c r="T4041">
        <f>Sales_Data[[#This Row],[Net Sales]]-Sales_Data[[#This Row],[Cost]]</f>
        <v>12535.859000000004</v>
      </c>
      <c r="U4041" s="2">
        <f>Sales_Data[[#This Row],[Profit]]/Sales_Data[[#This Row],[Net Sales]]</f>
        <v>0.35585577107838262</v>
      </c>
      <c r="V4041">
        <f>YEAR(Sales_Data[[#This Row],[Order_Date]])</f>
        <v>2025</v>
      </c>
      <c r="W4041" t="str">
        <f>TEXT(Sales_Data[[#This Row],[Order_Date]],"mmm")</f>
        <v>Oct</v>
      </c>
      <c r="X4041">
        <f>MONTH(Sales_Data[[#This Row],[Order_Date]])</f>
        <v>10</v>
      </c>
      <c r="Y4041" t="str">
        <f>"Q"&amp;ROUNDUP(MONTH(Sales_Data[[#This Row],[Order_Date]])/3,0)</f>
        <v>Q4</v>
      </c>
    </row>
    <row r="4042" spans="1:25" x14ac:dyDescent="0.3">
      <c r="A4042" t="s">
        <v>5743</v>
      </c>
      <c r="B4042" s="1">
        <v>45830</v>
      </c>
      <c r="C4042" t="s">
        <v>1829</v>
      </c>
      <c r="D4042" t="s">
        <v>290</v>
      </c>
      <c r="E4042" t="s">
        <v>119</v>
      </c>
      <c r="F4042" t="s">
        <v>120</v>
      </c>
      <c r="G4042" t="s">
        <v>67</v>
      </c>
      <c r="H4042" t="s">
        <v>121</v>
      </c>
      <c r="I4042" t="s">
        <v>142</v>
      </c>
      <c r="J4042">
        <v>4</v>
      </c>
      <c r="K4042">
        <v>7089.3</v>
      </c>
      <c r="L4042">
        <v>0</v>
      </c>
      <c r="M4042">
        <v>18931.86</v>
      </c>
      <c r="N4042" t="s">
        <v>109</v>
      </c>
      <c r="O4042" t="s">
        <v>35</v>
      </c>
      <c r="P4042" t="s">
        <v>71</v>
      </c>
      <c r="Q4042">
        <f>Sales_Data[[#This Row],[Quantity]]*Sales_Data[[#This Row],[Unit_Price]]</f>
        <v>28357.200000000001</v>
      </c>
      <c r="R4042">
        <f>Sales_Data[[#This Row],[Gross_Sales]]*Sales_Data[[#This Row],[Discount]]</f>
        <v>0</v>
      </c>
      <c r="S4042">
        <f>Sales_Data[[#This Row],[Gross_Sales]]-Sales_Data[[#This Row],[Discount_Amount]]</f>
        <v>28357.200000000001</v>
      </c>
      <c r="T4042">
        <f>Sales_Data[[#This Row],[Net Sales]]-Sales_Data[[#This Row],[Cost]]</f>
        <v>9425.34</v>
      </c>
      <c r="U4042" s="2">
        <f>Sales_Data[[#This Row],[Profit]]/Sales_Data[[#This Row],[Net Sales]]</f>
        <v>0.33237907832931318</v>
      </c>
      <c r="V4042">
        <f>YEAR(Sales_Data[[#This Row],[Order_Date]])</f>
        <v>2025</v>
      </c>
      <c r="W4042" t="str">
        <f>TEXT(Sales_Data[[#This Row],[Order_Date]],"mmm")</f>
        <v>Jun</v>
      </c>
      <c r="X4042">
        <f>MONTH(Sales_Data[[#This Row],[Order_Date]])</f>
        <v>6</v>
      </c>
      <c r="Y4042" t="str">
        <f>"Q"&amp;ROUNDUP(MONTH(Sales_Data[[#This Row],[Order_Date]])/3,0)</f>
        <v>Q2</v>
      </c>
    </row>
    <row r="4043" spans="1:25" x14ac:dyDescent="0.3">
      <c r="A4043" t="s">
        <v>5744</v>
      </c>
      <c r="B4043" s="1">
        <v>45773</v>
      </c>
      <c r="C4043" t="s">
        <v>5745</v>
      </c>
      <c r="D4043" t="s">
        <v>430</v>
      </c>
      <c r="E4043" t="s">
        <v>39</v>
      </c>
      <c r="F4043" t="s">
        <v>107</v>
      </c>
      <c r="G4043" t="s">
        <v>67</v>
      </c>
      <c r="H4043" t="s">
        <v>121</v>
      </c>
      <c r="I4043" t="s">
        <v>122</v>
      </c>
      <c r="J4043">
        <v>1</v>
      </c>
      <c r="K4043">
        <v>4461.0600000000004</v>
      </c>
      <c r="L4043">
        <v>0.1</v>
      </c>
      <c r="M4043">
        <v>3511.27</v>
      </c>
      <c r="N4043" t="s">
        <v>52</v>
      </c>
      <c r="O4043" t="s">
        <v>35</v>
      </c>
      <c r="P4043" t="s">
        <v>71</v>
      </c>
      <c r="Q4043">
        <f>Sales_Data[[#This Row],[Quantity]]*Sales_Data[[#This Row],[Unit_Price]]</f>
        <v>4461.0600000000004</v>
      </c>
      <c r="R4043">
        <f>Sales_Data[[#This Row],[Gross_Sales]]*Sales_Data[[#This Row],[Discount]]</f>
        <v>446.10600000000005</v>
      </c>
      <c r="S4043">
        <f>Sales_Data[[#This Row],[Gross_Sales]]-Sales_Data[[#This Row],[Discount_Amount]]</f>
        <v>4014.9540000000002</v>
      </c>
      <c r="T4043">
        <f>Sales_Data[[#This Row],[Net Sales]]-Sales_Data[[#This Row],[Cost]]</f>
        <v>503.6840000000002</v>
      </c>
      <c r="U4043" s="2">
        <f>Sales_Data[[#This Row],[Profit]]/Sales_Data[[#This Row],[Net Sales]]</f>
        <v>0.125451997706574</v>
      </c>
      <c r="V4043">
        <f>YEAR(Sales_Data[[#This Row],[Order_Date]])</f>
        <v>2025</v>
      </c>
      <c r="W4043" t="str">
        <f>TEXT(Sales_Data[[#This Row],[Order_Date]],"mmm")</f>
        <v>Apr</v>
      </c>
      <c r="X4043">
        <f>MONTH(Sales_Data[[#This Row],[Order_Date]])</f>
        <v>4</v>
      </c>
      <c r="Y4043" t="str">
        <f>"Q"&amp;ROUNDUP(MONTH(Sales_Data[[#This Row],[Order_Date]])/3,0)</f>
        <v>Q2</v>
      </c>
    </row>
    <row r="4044" spans="1:25" x14ac:dyDescent="0.3">
      <c r="A4044" t="s">
        <v>5746</v>
      </c>
      <c r="B4044" s="1">
        <v>46006</v>
      </c>
      <c r="C4044" t="s">
        <v>3094</v>
      </c>
      <c r="D4044" t="s">
        <v>283</v>
      </c>
      <c r="E4044" t="s">
        <v>48</v>
      </c>
      <c r="F4044" t="s">
        <v>152</v>
      </c>
      <c r="G4044" t="s">
        <v>67</v>
      </c>
      <c r="H4044" t="s">
        <v>121</v>
      </c>
      <c r="I4044" t="s">
        <v>122</v>
      </c>
      <c r="J4044">
        <v>2</v>
      </c>
      <c r="K4044">
        <v>39194.53</v>
      </c>
      <c r="L4044">
        <v>0.1</v>
      </c>
      <c r="M4044">
        <v>48997.5</v>
      </c>
      <c r="N4044" t="s">
        <v>52</v>
      </c>
      <c r="O4044" t="s">
        <v>35</v>
      </c>
      <c r="P4044" t="s">
        <v>44</v>
      </c>
      <c r="Q4044">
        <f>Sales_Data[[#This Row],[Quantity]]*Sales_Data[[#This Row],[Unit_Price]]</f>
        <v>78389.06</v>
      </c>
      <c r="R4044">
        <f>Sales_Data[[#This Row],[Gross_Sales]]*Sales_Data[[#This Row],[Discount]]</f>
        <v>7838.9059999999999</v>
      </c>
      <c r="S4044">
        <f>Sales_Data[[#This Row],[Gross_Sales]]-Sales_Data[[#This Row],[Discount_Amount]]</f>
        <v>70550.153999999995</v>
      </c>
      <c r="T4044">
        <f>Sales_Data[[#This Row],[Net Sales]]-Sales_Data[[#This Row],[Cost]]</f>
        <v>21552.653999999995</v>
      </c>
      <c r="U4044" s="2">
        <f>Sales_Data[[#This Row],[Profit]]/Sales_Data[[#This Row],[Net Sales]]</f>
        <v>0.30549407447076582</v>
      </c>
      <c r="V4044">
        <f>YEAR(Sales_Data[[#This Row],[Order_Date]])</f>
        <v>2025</v>
      </c>
      <c r="W4044" t="str">
        <f>TEXT(Sales_Data[[#This Row],[Order_Date]],"mmm")</f>
        <v>Dec</v>
      </c>
      <c r="X4044">
        <f>MONTH(Sales_Data[[#This Row],[Order_Date]])</f>
        <v>12</v>
      </c>
      <c r="Y4044" t="str">
        <f>"Q"&amp;ROUNDUP(MONTH(Sales_Data[[#This Row],[Order_Date]])/3,0)</f>
        <v>Q4</v>
      </c>
    </row>
    <row r="4045" spans="1:25" x14ac:dyDescent="0.3">
      <c r="A4045" t="s">
        <v>5747</v>
      </c>
      <c r="B4045" s="1">
        <v>45838</v>
      </c>
      <c r="C4045" t="s">
        <v>977</v>
      </c>
      <c r="D4045" t="s">
        <v>1055</v>
      </c>
      <c r="E4045" t="s">
        <v>19</v>
      </c>
      <c r="F4045" t="s">
        <v>113</v>
      </c>
      <c r="G4045" t="s">
        <v>21</v>
      </c>
      <c r="H4045" t="s">
        <v>297</v>
      </c>
      <c r="I4045" t="s">
        <v>297</v>
      </c>
      <c r="J4045">
        <v>3</v>
      </c>
      <c r="K4045">
        <v>16483.71</v>
      </c>
      <c r="L4045">
        <v>0.2</v>
      </c>
      <c r="M4045">
        <v>29672.06</v>
      </c>
      <c r="N4045" t="s">
        <v>24</v>
      </c>
      <c r="O4045" t="s">
        <v>25</v>
      </c>
      <c r="P4045" t="s">
        <v>71</v>
      </c>
      <c r="Q4045">
        <f>Sales_Data[[#This Row],[Quantity]]*Sales_Data[[#This Row],[Unit_Price]]</f>
        <v>49451.13</v>
      </c>
      <c r="R4045">
        <f>Sales_Data[[#This Row],[Gross_Sales]]*Sales_Data[[#This Row],[Discount]]</f>
        <v>9890.2260000000006</v>
      </c>
      <c r="S4045">
        <f>Sales_Data[[#This Row],[Gross_Sales]]-Sales_Data[[#This Row],[Discount_Amount]]</f>
        <v>39560.903999999995</v>
      </c>
      <c r="T4045">
        <f>Sales_Data[[#This Row],[Net Sales]]-Sales_Data[[#This Row],[Cost]]</f>
        <v>9888.8439999999937</v>
      </c>
      <c r="U4045" s="2">
        <f>Sales_Data[[#This Row],[Profit]]/Sales_Data[[#This Row],[Net Sales]]</f>
        <v>0.24996506652123002</v>
      </c>
      <c r="V4045">
        <f>YEAR(Sales_Data[[#This Row],[Order_Date]])</f>
        <v>2025</v>
      </c>
      <c r="W4045" t="str">
        <f>TEXT(Sales_Data[[#This Row],[Order_Date]],"mmm")</f>
        <v>Jun</v>
      </c>
      <c r="X4045">
        <f>MONTH(Sales_Data[[#This Row],[Order_Date]])</f>
        <v>6</v>
      </c>
      <c r="Y4045" t="str">
        <f>"Q"&amp;ROUNDUP(MONTH(Sales_Data[[#This Row],[Order_Date]])/3,0)</f>
        <v>Q2</v>
      </c>
    </row>
    <row r="4046" spans="1:25" x14ac:dyDescent="0.3">
      <c r="A4046" t="s">
        <v>5748</v>
      </c>
      <c r="B4046" s="1">
        <v>45748</v>
      </c>
      <c r="C4046" t="s">
        <v>2060</v>
      </c>
      <c r="D4046" t="s">
        <v>756</v>
      </c>
      <c r="E4046" t="s">
        <v>48</v>
      </c>
      <c r="F4046" t="s">
        <v>152</v>
      </c>
      <c r="G4046" t="s">
        <v>67</v>
      </c>
      <c r="H4046" t="s">
        <v>133</v>
      </c>
      <c r="I4046" t="s">
        <v>138</v>
      </c>
      <c r="J4046">
        <v>1</v>
      </c>
      <c r="K4046">
        <v>30212.21</v>
      </c>
      <c r="L4046">
        <v>0.2</v>
      </c>
      <c r="M4046">
        <v>18565.96</v>
      </c>
      <c r="N4046" t="s">
        <v>24</v>
      </c>
      <c r="O4046" t="s">
        <v>35</v>
      </c>
      <c r="P4046" t="s">
        <v>44</v>
      </c>
      <c r="Q4046">
        <f>Sales_Data[[#This Row],[Quantity]]*Sales_Data[[#This Row],[Unit_Price]]</f>
        <v>30212.21</v>
      </c>
      <c r="R4046">
        <f>Sales_Data[[#This Row],[Gross_Sales]]*Sales_Data[[#This Row],[Discount]]</f>
        <v>6042.442</v>
      </c>
      <c r="S4046">
        <f>Sales_Data[[#This Row],[Gross_Sales]]-Sales_Data[[#This Row],[Discount_Amount]]</f>
        <v>24169.768</v>
      </c>
      <c r="T4046">
        <f>Sales_Data[[#This Row],[Net Sales]]-Sales_Data[[#This Row],[Cost]]</f>
        <v>5603.8080000000009</v>
      </c>
      <c r="U4046" s="2">
        <f>Sales_Data[[#This Row],[Profit]]/Sales_Data[[#This Row],[Net Sales]]</f>
        <v>0.23185195654339755</v>
      </c>
      <c r="V4046">
        <f>YEAR(Sales_Data[[#This Row],[Order_Date]])</f>
        <v>2025</v>
      </c>
      <c r="W4046" t="str">
        <f>TEXT(Sales_Data[[#This Row],[Order_Date]],"mmm")</f>
        <v>Apr</v>
      </c>
      <c r="X4046">
        <f>MONTH(Sales_Data[[#This Row],[Order_Date]])</f>
        <v>4</v>
      </c>
      <c r="Y4046" t="str">
        <f>"Q"&amp;ROUNDUP(MONTH(Sales_Data[[#This Row],[Order_Date]])/3,0)</f>
        <v>Q2</v>
      </c>
    </row>
    <row r="4047" spans="1:25" x14ac:dyDescent="0.3">
      <c r="A4047" t="s">
        <v>5749</v>
      </c>
      <c r="B4047" s="1">
        <v>45739</v>
      </c>
      <c r="C4047" t="s">
        <v>73</v>
      </c>
      <c r="D4047" t="s">
        <v>765</v>
      </c>
      <c r="E4047" t="s">
        <v>48</v>
      </c>
      <c r="F4047" t="s">
        <v>152</v>
      </c>
      <c r="G4047" t="s">
        <v>21</v>
      </c>
      <c r="H4047" t="s">
        <v>230</v>
      </c>
      <c r="I4047" t="s">
        <v>328</v>
      </c>
      <c r="J4047">
        <v>2</v>
      </c>
      <c r="K4047">
        <v>15804.38</v>
      </c>
      <c r="L4047">
        <v>0</v>
      </c>
      <c r="M4047">
        <v>19703.580000000002</v>
      </c>
      <c r="N4047" t="s">
        <v>52</v>
      </c>
      <c r="O4047" t="s">
        <v>25</v>
      </c>
      <c r="P4047" t="s">
        <v>71</v>
      </c>
      <c r="Q4047">
        <f>Sales_Data[[#This Row],[Quantity]]*Sales_Data[[#This Row],[Unit_Price]]</f>
        <v>31608.76</v>
      </c>
      <c r="R4047">
        <f>Sales_Data[[#This Row],[Gross_Sales]]*Sales_Data[[#This Row],[Discount]]</f>
        <v>0</v>
      </c>
      <c r="S4047">
        <f>Sales_Data[[#This Row],[Gross_Sales]]-Sales_Data[[#This Row],[Discount_Amount]]</f>
        <v>31608.76</v>
      </c>
      <c r="T4047">
        <f>Sales_Data[[#This Row],[Net Sales]]-Sales_Data[[#This Row],[Cost]]</f>
        <v>11905.179999999997</v>
      </c>
      <c r="U4047" s="2">
        <f>Sales_Data[[#This Row],[Profit]]/Sales_Data[[#This Row],[Net Sales]]</f>
        <v>0.3766417917058435</v>
      </c>
      <c r="V4047">
        <f>YEAR(Sales_Data[[#This Row],[Order_Date]])</f>
        <v>2025</v>
      </c>
      <c r="W4047" t="str">
        <f>TEXT(Sales_Data[[#This Row],[Order_Date]],"mmm")</f>
        <v>Mar</v>
      </c>
      <c r="X4047">
        <f>MONTH(Sales_Data[[#This Row],[Order_Date]])</f>
        <v>3</v>
      </c>
      <c r="Y4047" t="str">
        <f>"Q"&amp;ROUNDUP(MONTH(Sales_Data[[#This Row],[Order_Date]])/3,0)</f>
        <v>Q1</v>
      </c>
    </row>
    <row r="4048" spans="1:25" x14ac:dyDescent="0.3">
      <c r="A4048" t="s">
        <v>5750</v>
      </c>
      <c r="B4048" s="1">
        <v>45981</v>
      </c>
      <c r="C4048" t="s">
        <v>1071</v>
      </c>
      <c r="D4048" t="s">
        <v>112</v>
      </c>
      <c r="E4048" t="s">
        <v>19</v>
      </c>
      <c r="F4048" t="s">
        <v>81</v>
      </c>
      <c r="G4048" t="s">
        <v>67</v>
      </c>
      <c r="H4048" t="s">
        <v>68</v>
      </c>
      <c r="I4048" t="s">
        <v>97</v>
      </c>
      <c r="J4048">
        <v>3</v>
      </c>
      <c r="K4048">
        <v>3498.94</v>
      </c>
      <c r="L4048">
        <v>0</v>
      </c>
      <c r="M4048">
        <v>6717.23</v>
      </c>
      <c r="N4048" t="s">
        <v>24</v>
      </c>
      <c r="O4048" t="s">
        <v>25</v>
      </c>
      <c r="P4048" t="s">
        <v>71</v>
      </c>
      <c r="Q4048">
        <f>Sales_Data[[#This Row],[Quantity]]*Sales_Data[[#This Row],[Unit_Price]]</f>
        <v>10496.82</v>
      </c>
      <c r="R4048">
        <f>Sales_Data[[#This Row],[Gross_Sales]]*Sales_Data[[#This Row],[Discount]]</f>
        <v>0</v>
      </c>
      <c r="S4048">
        <f>Sales_Data[[#This Row],[Gross_Sales]]-Sales_Data[[#This Row],[Discount_Amount]]</f>
        <v>10496.82</v>
      </c>
      <c r="T4048">
        <f>Sales_Data[[#This Row],[Net Sales]]-Sales_Data[[#This Row],[Cost]]</f>
        <v>3779.59</v>
      </c>
      <c r="U4048" s="2">
        <f>Sales_Data[[#This Row],[Profit]]/Sales_Data[[#This Row],[Net Sales]]</f>
        <v>0.36007000215303303</v>
      </c>
      <c r="V4048">
        <f>YEAR(Sales_Data[[#This Row],[Order_Date]])</f>
        <v>2025</v>
      </c>
      <c r="W4048" t="str">
        <f>TEXT(Sales_Data[[#This Row],[Order_Date]],"mmm")</f>
        <v>Nov</v>
      </c>
      <c r="X4048">
        <f>MONTH(Sales_Data[[#This Row],[Order_Date]])</f>
        <v>11</v>
      </c>
      <c r="Y4048" t="str">
        <f>"Q"&amp;ROUNDUP(MONTH(Sales_Data[[#This Row],[Order_Date]])/3,0)</f>
        <v>Q4</v>
      </c>
    </row>
    <row r="4049" spans="1:25" x14ac:dyDescent="0.3">
      <c r="A4049" t="s">
        <v>5751</v>
      </c>
      <c r="B4049" s="1">
        <v>45771</v>
      </c>
      <c r="C4049" t="s">
        <v>701</v>
      </c>
      <c r="D4049" t="s">
        <v>194</v>
      </c>
      <c r="E4049" t="s">
        <v>39</v>
      </c>
      <c r="F4049" t="s">
        <v>202</v>
      </c>
      <c r="G4049" t="s">
        <v>67</v>
      </c>
      <c r="H4049" t="s">
        <v>68</v>
      </c>
      <c r="I4049" t="s">
        <v>69</v>
      </c>
      <c r="J4049">
        <v>1</v>
      </c>
      <c r="K4049">
        <v>3039.96</v>
      </c>
      <c r="L4049">
        <v>0.05</v>
      </c>
      <c r="M4049">
        <v>1907.63</v>
      </c>
      <c r="N4049" t="s">
        <v>70</v>
      </c>
      <c r="O4049" t="s">
        <v>35</v>
      </c>
      <c r="P4049" t="s">
        <v>71</v>
      </c>
      <c r="Q4049">
        <f>Sales_Data[[#This Row],[Quantity]]*Sales_Data[[#This Row],[Unit_Price]]</f>
        <v>3039.96</v>
      </c>
      <c r="R4049">
        <f>Sales_Data[[#This Row],[Gross_Sales]]*Sales_Data[[#This Row],[Discount]]</f>
        <v>151.99800000000002</v>
      </c>
      <c r="S4049">
        <f>Sales_Data[[#This Row],[Gross_Sales]]-Sales_Data[[#This Row],[Discount_Amount]]</f>
        <v>2887.962</v>
      </c>
      <c r="T4049">
        <f>Sales_Data[[#This Row],[Net Sales]]-Sales_Data[[#This Row],[Cost]]</f>
        <v>980.33199999999988</v>
      </c>
      <c r="U4049" s="2">
        <f>Sales_Data[[#This Row],[Profit]]/Sales_Data[[#This Row],[Net Sales]]</f>
        <v>0.33945460501211577</v>
      </c>
      <c r="V4049">
        <f>YEAR(Sales_Data[[#This Row],[Order_Date]])</f>
        <v>2025</v>
      </c>
      <c r="W4049" t="str">
        <f>TEXT(Sales_Data[[#This Row],[Order_Date]],"mmm")</f>
        <v>Apr</v>
      </c>
      <c r="X4049">
        <f>MONTH(Sales_Data[[#This Row],[Order_Date]])</f>
        <v>4</v>
      </c>
      <c r="Y4049" t="str">
        <f>"Q"&amp;ROUNDUP(MONTH(Sales_Data[[#This Row],[Order_Date]])/3,0)</f>
        <v>Q2</v>
      </c>
    </row>
    <row r="4050" spans="1:25" x14ac:dyDescent="0.3">
      <c r="A4050" t="s">
        <v>5752</v>
      </c>
      <c r="B4050" s="1">
        <v>45914</v>
      </c>
      <c r="C4050" t="s">
        <v>4387</v>
      </c>
      <c r="D4050" t="s">
        <v>205</v>
      </c>
      <c r="E4050" t="s">
        <v>119</v>
      </c>
      <c r="F4050" t="s">
        <v>120</v>
      </c>
      <c r="G4050" t="s">
        <v>21</v>
      </c>
      <c r="H4050" t="s">
        <v>230</v>
      </c>
      <c r="I4050" t="s">
        <v>328</v>
      </c>
      <c r="J4050">
        <v>5</v>
      </c>
      <c r="K4050">
        <v>6558.4</v>
      </c>
      <c r="L4050">
        <v>0.15</v>
      </c>
      <c r="M4050">
        <v>18860.3</v>
      </c>
      <c r="N4050" t="s">
        <v>83</v>
      </c>
      <c r="O4050" t="s">
        <v>35</v>
      </c>
      <c r="P4050" t="s">
        <v>71</v>
      </c>
      <c r="Q4050">
        <f>Sales_Data[[#This Row],[Quantity]]*Sales_Data[[#This Row],[Unit_Price]]</f>
        <v>32792</v>
      </c>
      <c r="R4050">
        <f>Sales_Data[[#This Row],[Gross_Sales]]*Sales_Data[[#This Row],[Discount]]</f>
        <v>4918.8</v>
      </c>
      <c r="S4050">
        <f>Sales_Data[[#This Row],[Gross_Sales]]-Sales_Data[[#This Row],[Discount_Amount]]</f>
        <v>27873.200000000001</v>
      </c>
      <c r="T4050">
        <f>Sales_Data[[#This Row],[Net Sales]]-Sales_Data[[#This Row],[Cost]]</f>
        <v>9012.9000000000015</v>
      </c>
      <c r="U4050" s="2">
        <f>Sales_Data[[#This Row],[Profit]]/Sales_Data[[#This Row],[Net Sales]]</f>
        <v>0.32335361565948656</v>
      </c>
      <c r="V4050">
        <f>YEAR(Sales_Data[[#This Row],[Order_Date]])</f>
        <v>2025</v>
      </c>
      <c r="W4050" t="str">
        <f>TEXT(Sales_Data[[#This Row],[Order_Date]],"mmm")</f>
        <v>Sep</v>
      </c>
      <c r="X4050">
        <f>MONTH(Sales_Data[[#This Row],[Order_Date]])</f>
        <v>9</v>
      </c>
      <c r="Y4050" t="str">
        <f>"Q"&amp;ROUNDUP(MONTH(Sales_Data[[#This Row],[Order_Date]])/3,0)</f>
        <v>Q3</v>
      </c>
    </row>
    <row r="4051" spans="1:25" x14ac:dyDescent="0.3">
      <c r="A4051" t="s">
        <v>5753</v>
      </c>
      <c r="B4051" s="1">
        <v>45715</v>
      </c>
      <c r="C4051" t="s">
        <v>2872</v>
      </c>
      <c r="D4051" t="s">
        <v>546</v>
      </c>
      <c r="E4051" t="s">
        <v>19</v>
      </c>
      <c r="F4051" t="s">
        <v>57</v>
      </c>
      <c r="G4051" t="s">
        <v>41</v>
      </c>
      <c r="H4051" t="s">
        <v>147</v>
      </c>
      <c r="I4051" t="s">
        <v>369</v>
      </c>
      <c r="J4051">
        <v>1</v>
      </c>
      <c r="K4051">
        <v>1436</v>
      </c>
      <c r="L4051">
        <v>0.1</v>
      </c>
      <c r="M4051">
        <v>825.72</v>
      </c>
      <c r="N4051" t="s">
        <v>52</v>
      </c>
      <c r="O4051" t="s">
        <v>35</v>
      </c>
      <c r="P4051" t="s">
        <v>71</v>
      </c>
      <c r="Q4051">
        <f>Sales_Data[[#This Row],[Quantity]]*Sales_Data[[#This Row],[Unit_Price]]</f>
        <v>1436</v>
      </c>
      <c r="R4051">
        <f>Sales_Data[[#This Row],[Gross_Sales]]*Sales_Data[[#This Row],[Discount]]</f>
        <v>143.6</v>
      </c>
      <c r="S4051">
        <f>Sales_Data[[#This Row],[Gross_Sales]]-Sales_Data[[#This Row],[Discount_Amount]]</f>
        <v>1292.4000000000001</v>
      </c>
      <c r="T4051">
        <f>Sales_Data[[#This Row],[Net Sales]]-Sales_Data[[#This Row],[Cost]]</f>
        <v>466.68000000000006</v>
      </c>
      <c r="U4051" s="2">
        <f>Sales_Data[[#This Row],[Profit]]/Sales_Data[[#This Row],[Net Sales]]</f>
        <v>0.36109563602599815</v>
      </c>
      <c r="V4051">
        <f>YEAR(Sales_Data[[#This Row],[Order_Date]])</f>
        <v>2025</v>
      </c>
      <c r="W4051" t="str">
        <f>TEXT(Sales_Data[[#This Row],[Order_Date]],"mmm")</f>
        <v>Feb</v>
      </c>
      <c r="X4051">
        <f>MONTH(Sales_Data[[#This Row],[Order_Date]])</f>
        <v>2</v>
      </c>
      <c r="Y4051" t="str">
        <f>"Q"&amp;ROUNDUP(MONTH(Sales_Data[[#This Row],[Order_Date]])/3,0)</f>
        <v>Q1</v>
      </c>
    </row>
    <row r="4052" spans="1:25" x14ac:dyDescent="0.3">
      <c r="A4052" t="s">
        <v>5754</v>
      </c>
      <c r="B4052" s="1">
        <v>45811</v>
      </c>
      <c r="C4052" t="s">
        <v>816</v>
      </c>
      <c r="D4052" t="s">
        <v>229</v>
      </c>
      <c r="E4052" t="s">
        <v>119</v>
      </c>
      <c r="F4052" t="s">
        <v>146</v>
      </c>
      <c r="G4052" t="s">
        <v>21</v>
      </c>
      <c r="H4052" t="s">
        <v>127</v>
      </c>
      <c r="I4052" t="s">
        <v>314</v>
      </c>
      <c r="J4052">
        <v>1</v>
      </c>
      <c r="K4052">
        <v>1596.95</v>
      </c>
      <c r="L4052">
        <v>0.2</v>
      </c>
      <c r="M4052">
        <v>1008.16</v>
      </c>
      <c r="N4052" t="s">
        <v>70</v>
      </c>
      <c r="O4052" t="s">
        <v>53</v>
      </c>
      <c r="P4052" t="s">
        <v>44</v>
      </c>
      <c r="Q4052">
        <f>Sales_Data[[#This Row],[Quantity]]*Sales_Data[[#This Row],[Unit_Price]]</f>
        <v>1596.95</v>
      </c>
      <c r="R4052">
        <f>Sales_Data[[#This Row],[Gross_Sales]]*Sales_Data[[#This Row],[Discount]]</f>
        <v>319.39000000000004</v>
      </c>
      <c r="S4052">
        <f>Sales_Data[[#This Row],[Gross_Sales]]-Sales_Data[[#This Row],[Discount_Amount]]</f>
        <v>1277.56</v>
      </c>
      <c r="T4052">
        <f>Sales_Data[[#This Row],[Net Sales]]-Sales_Data[[#This Row],[Cost]]</f>
        <v>269.39999999999998</v>
      </c>
      <c r="U4052" s="2">
        <f>Sales_Data[[#This Row],[Profit]]/Sales_Data[[#This Row],[Net Sales]]</f>
        <v>0.21087072231441184</v>
      </c>
      <c r="V4052">
        <f>YEAR(Sales_Data[[#This Row],[Order_Date]])</f>
        <v>2025</v>
      </c>
      <c r="W4052" t="str">
        <f>TEXT(Sales_Data[[#This Row],[Order_Date]],"mmm")</f>
        <v>Jun</v>
      </c>
      <c r="X4052">
        <f>MONTH(Sales_Data[[#This Row],[Order_Date]])</f>
        <v>6</v>
      </c>
      <c r="Y4052" t="str">
        <f>"Q"&amp;ROUNDUP(MONTH(Sales_Data[[#This Row],[Order_Date]])/3,0)</f>
        <v>Q2</v>
      </c>
    </row>
    <row r="4053" spans="1:25" x14ac:dyDescent="0.3">
      <c r="A4053" t="s">
        <v>5755</v>
      </c>
      <c r="B4053" s="1">
        <v>46022</v>
      </c>
      <c r="C4053" t="s">
        <v>1065</v>
      </c>
      <c r="D4053" t="s">
        <v>474</v>
      </c>
      <c r="E4053" t="s">
        <v>119</v>
      </c>
      <c r="F4053" t="s">
        <v>146</v>
      </c>
      <c r="G4053" t="s">
        <v>41</v>
      </c>
      <c r="H4053" t="s">
        <v>147</v>
      </c>
      <c r="I4053" t="s">
        <v>369</v>
      </c>
      <c r="J4053">
        <v>3</v>
      </c>
      <c r="K4053">
        <v>1401.96</v>
      </c>
      <c r="L4053">
        <v>0.1</v>
      </c>
      <c r="M4053">
        <v>2464.59</v>
      </c>
      <c r="N4053" t="s">
        <v>83</v>
      </c>
      <c r="O4053" t="s">
        <v>35</v>
      </c>
      <c r="P4053" t="s">
        <v>26</v>
      </c>
      <c r="Q4053">
        <f>Sales_Data[[#This Row],[Quantity]]*Sales_Data[[#This Row],[Unit_Price]]</f>
        <v>4205.88</v>
      </c>
      <c r="R4053">
        <f>Sales_Data[[#This Row],[Gross_Sales]]*Sales_Data[[#This Row],[Discount]]</f>
        <v>420.58800000000002</v>
      </c>
      <c r="S4053">
        <f>Sales_Data[[#This Row],[Gross_Sales]]-Sales_Data[[#This Row],[Discount_Amount]]</f>
        <v>3785.2919999999999</v>
      </c>
      <c r="T4053">
        <f>Sales_Data[[#This Row],[Net Sales]]-Sales_Data[[#This Row],[Cost]]</f>
        <v>1320.7019999999998</v>
      </c>
      <c r="U4053" s="2">
        <f>Sales_Data[[#This Row],[Profit]]/Sales_Data[[#This Row],[Net Sales]]</f>
        <v>0.34890359845422753</v>
      </c>
      <c r="V4053">
        <f>YEAR(Sales_Data[[#This Row],[Order_Date]])</f>
        <v>2025</v>
      </c>
      <c r="W4053" t="str">
        <f>TEXT(Sales_Data[[#This Row],[Order_Date]],"mmm")</f>
        <v>Dec</v>
      </c>
      <c r="X4053">
        <f>MONTH(Sales_Data[[#This Row],[Order_Date]])</f>
        <v>12</v>
      </c>
      <c r="Y4053" t="str">
        <f>"Q"&amp;ROUNDUP(MONTH(Sales_Data[[#This Row],[Order_Date]])/3,0)</f>
        <v>Q4</v>
      </c>
    </row>
    <row r="4054" spans="1:25" x14ac:dyDescent="0.3">
      <c r="A4054" t="s">
        <v>5756</v>
      </c>
      <c r="B4054" s="1">
        <v>45773</v>
      </c>
      <c r="C4054" t="s">
        <v>5757</v>
      </c>
      <c r="D4054" t="s">
        <v>422</v>
      </c>
      <c r="E4054" t="s">
        <v>119</v>
      </c>
      <c r="F4054" t="s">
        <v>538</v>
      </c>
      <c r="G4054" t="s">
        <v>67</v>
      </c>
      <c r="H4054" t="s">
        <v>133</v>
      </c>
      <c r="I4054" t="s">
        <v>138</v>
      </c>
      <c r="J4054">
        <v>1</v>
      </c>
      <c r="K4054">
        <v>5474.63</v>
      </c>
      <c r="L4054">
        <v>0.05</v>
      </c>
      <c r="M4054">
        <v>4434.84</v>
      </c>
      <c r="N4054" t="s">
        <v>109</v>
      </c>
      <c r="O4054" t="s">
        <v>53</v>
      </c>
      <c r="P4054" t="s">
        <v>26</v>
      </c>
      <c r="Q4054">
        <f>Sales_Data[[#This Row],[Quantity]]*Sales_Data[[#This Row],[Unit_Price]]</f>
        <v>5474.63</v>
      </c>
      <c r="R4054">
        <f>Sales_Data[[#This Row],[Gross_Sales]]*Sales_Data[[#This Row],[Discount]]</f>
        <v>273.73150000000004</v>
      </c>
      <c r="S4054">
        <f>Sales_Data[[#This Row],[Gross_Sales]]-Sales_Data[[#This Row],[Discount_Amount]]</f>
        <v>5200.8985000000002</v>
      </c>
      <c r="T4054">
        <f>Sales_Data[[#This Row],[Net Sales]]-Sales_Data[[#This Row],[Cost]]</f>
        <v>766.05850000000009</v>
      </c>
      <c r="U4054" s="2">
        <f>Sales_Data[[#This Row],[Profit]]/Sales_Data[[#This Row],[Net Sales]]</f>
        <v>0.14729349169186826</v>
      </c>
      <c r="V4054">
        <f>YEAR(Sales_Data[[#This Row],[Order_Date]])</f>
        <v>2025</v>
      </c>
      <c r="W4054" t="str">
        <f>TEXT(Sales_Data[[#This Row],[Order_Date]],"mmm")</f>
        <v>Apr</v>
      </c>
      <c r="X4054">
        <f>MONTH(Sales_Data[[#This Row],[Order_Date]])</f>
        <v>4</v>
      </c>
      <c r="Y4054" t="str">
        <f>"Q"&amp;ROUNDUP(MONTH(Sales_Data[[#This Row],[Order_Date]])/3,0)</f>
        <v>Q2</v>
      </c>
    </row>
    <row r="4055" spans="1:25" x14ac:dyDescent="0.3">
      <c r="A4055" t="s">
        <v>5758</v>
      </c>
      <c r="B4055" s="1">
        <v>46000</v>
      </c>
      <c r="C4055" t="s">
        <v>3881</v>
      </c>
      <c r="D4055" t="s">
        <v>125</v>
      </c>
      <c r="E4055" t="s">
        <v>19</v>
      </c>
      <c r="F4055" t="s">
        <v>113</v>
      </c>
      <c r="G4055" t="s">
        <v>67</v>
      </c>
      <c r="H4055" t="s">
        <v>88</v>
      </c>
      <c r="I4055" t="s">
        <v>89</v>
      </c>
      <c r="J4055">
        <v>2</v>
      </c>
      <c r="K4055">
        <v>4901.5600000000004</v>
      </c>
      <c r="L4055">
        <v>0</v>
      </c>
      <c r="M4055">
        <v>7360.45</v>
      </c>
      <c r="N4055" t="s">
        <v>24</v>
      </c>
      <c r="O4055" t="s">
        <v>53</v>
      </c>
      <c r="P4055" t="s">
        <v>44</v>
      </c>
      <c r="Q4055">
        <f>Sales_Data[[#This Row],[Quantity]]*Sales_Data[[#This Row],[Unit_Price]]</f>
        <v>9803.1200000000008</v>
      </c>
      <c r="R4055">
        <f>Sales_Data[[#This Row],[Gross_Sales]]*Sales_Data[[#This Row],[Discount]]</f>
        <v>0</v>
      </c>
      <c r="S4055">
        <f>Sales_Data[[#This Row],[Gross_Sales]]-Sales_Data[[#This Row],[Discount_Amount]]</f>
        <v>9803.1200000000008</v>
      </c>
      <c r="T4055">
        <f>Sales_Data[[#This Row],[Net Sales]]-Sales_Data[[#This Row],[Cost]]</f>
        <v>2442.670000000001</v>
      </c>
      <c r="U4055" s="2">
        <f>Sales_Data[[#This Row],[Profit]]/Sales_Data[[#This Row],[Net Sales]]</f>
        <v>0.24917271236096272</v>
      </c>
      <c r="V4055">
        <f>YEAR(Sales_Data[[#This Row],[Order_Date]])</f>
        <v>2025</v>
      </c>
      <c r="W4055" t="str">
        <f>TEXT(Sales_Data[[#This Row],[Order_Date]],"mmm")</f>
        <v>Dec</v>
      </c>
      <c r="X4055">
        <f>MONTH(Sales_Data[[#This Row],[Order_Date]])</f>
        <v>12</v>
      </c>
      <c r="Y4055" t="str">
        <f>"Q"&amp;ROUNDUP(MONTH(Sales_Data[[#This Row],[Order_Date]])/3,0)</f>
        <v>Q4</v>
      </c>
    </row>
    <row r="4056" spans="1:25" x14ac:dyDescent="0.3">
      <c r="A4056" t="s">
        <v>5759</v>
      </c>
      <c r="B4056" s="1">
        <v>45923</v>
      </c>
      <c r="C4056" t="s">
        <v>2066</v>
      </c>
      <c r="D4056" t="s">
        <v>215</v>
      </c>
      <c r="E4056" t="s">
        <v>48</v>
      </c>
      <c r="F4056" t="s">
        <v>164</v>
      </c>
      <c r="G4056" t="s">
        <v>75</v>
      </c>
      <c r="H4056" t="s">
        <v>185</v>
      </c>
      <c r="I4056" t="s">
        <v>186</v>
      </c>
      <c r="J4056">
        <v>3</v>
      </c>
      <c r="K4056">
        <v>12057.47</v>
      </c>
      <c r="L4056">
        <v>0</v>
      </c>
      <c r="M4056">
        <v>24185.26</v>
      </c>
      <c r="N4056" t="s">
        <v>70</v>
      </c>
      <c r="O4056" t="s">
        <v>35</v>
      </c>
      <c r="P4056" t="s">
        <v>26</v>
      </c>
      <c r="Q4056">
        <f>Sales_Data[[#This Row],[Quantity]]*Sales_Data[[#This Row],[Unit_Price]]</f>
        <v>36172.409999999996</v>
      </c>
      <c r="R4056">
        <f>Sales_Data[[#This Row],[Gross_Sales]]*Sales_Data[[#This Row],[Discount]]</f>
        <v>0</v>
      </c>
      <c r="S4056">
        <f>Sales_Data[[#This Row],[Gross_Sales]]-Sales_Data[[#This Row],[Discount_Amount]]</f>
        <v>36172.409999999996</v>
      </c>
      <c r="T4056">
        <f>Sales_Data[[#This Row],[Net Sales]]-Sales_Data[[#This Row],[Cost]]</f>
        <v>11987.149999999998</v>
      </c>
      <c r="U4056" s="2">
        <f>Sales_Data[[#This Row],[Profit]]/Sales_Data[[#This Row],[Net Sales]]</f>
        <v>0.3313893102505473</v>
      </c>
      <c r="V4056">
        <f>YEAR(Sales_Data[[#This Row],[Order_Date]])</f>
        <v>2025</v>
      </c>
      <c r="W4056" t="str">
        <f>TEXT(Sales_Data[[#This Row],[Order_Date]],"mmm")</f>
        <v>Sep</v>
      </c>
      <c r="X4056">
        <f>MONTH(Sales_Data[[#This Row],[Order_Date]])</f>
        <v>9</v>
      </c>
      <c r="Y4056" t="str">
        <f>"Q"&amp;ROUNDUP(MONTH(Sales_Data[[#This Row],[Order_Date]])/3,0)</f>
        <v>Q3</v>
      </c>
    </row>
    <row r="4057" spans="1:25" x14ac:dyDescent="0.3">
      <c r="A4057" t="s">
        <v>5760</v>
      </c>
      <c r="B4057" s="1">
        <v>45972</v>
      </c>
      <c r="C4057" t="s">
        <v>2005</v>
      </c>
      <c r="D4057" t="s">
        <v>419</v>
      </c>
      <c r="E4057" t="s">
        <v>48</v>
      </c>
      <c r="F4057" t="s">
        <v>126</v>
      </c>
      <c r="G4057" t="s">
        <v>21</v>
      </c>
      <c r="H4057" t="s">
        <v>297</v>
      </c>
      <c r="I4057" t="s">
        <v>494</v>
      </c>
      <c r="J4057">
        <v>4</v>
      </c>
      <c r="K4057">
        <v>39140.94</v>
      </c>
      <c r="L4057">
        <v>0.1</v>
      </c>
      <c r="M4057">
        <v>95839.59</v>
      </c>
      <c r="N4057" t="s">
        <v>52</v>
      </c>
      <c r="O4057" t="s">
        <v>25</v>
      </c>
      <c r="P4057" t="s">
        <v>26</v>
      </c>
      <c r="Q4057">
        <f>Sales_Data[[#This Row],[Quantity]]*Sales_Data[[#This Row],[Unit_Price]]</f>
        <v>156563.76</v>
      </c>
      <c r="R4057">
        <f>Sales_Data[[#This Row],[Gross_Sales]]*Sales_Data[[#This Row],[Discount]]</f>
        <v>15656.376000000002</v>
      </c>
      <c r="S4057">
        <f>Sales_Data[[#This Row],[Gross_Sales]]-Sales_Data[[#This Row],[Discount_Amount]]</f>
        <v>140907.38400000002</v>
      </c>
      <c r="T4057">
        <f>Sales_Data[[#This Row],[Net Sales]]-Sales_Data[[#This Row],[Cost]]</f>
        <v>45067.794000000024</v>
      </c>
      <c r="U4057" s="2">
        <f>Sales_Data[[#This Row],[Profit]]/Sales_Data[[#This Row],[Net Sales]]</f>
        <v>0.31983983181463377</v>
      </c>
      <c r="V4057">
        <f>YEAR(Sales_Data[[#This Row],[Order_Date]])</f>
        <v>2025</v>
      </c>
      <c r="W4057" t="str">
        <f>TEXT(Sales_Data[[#This Row],[Order_Date]],"mmm")</f>
        <v>Nov</v>
      </c>
      <c r="X4057">
        <f>MONTH(Sales_Data[[#This Row],[Order_Date]])</f>
        <v>11</v>
      </c>
      <c r="Y4057" t="str">
        <f>"Q"&amp;ROUNDUP(MONTH(Sales_Data[[#This Row],[Order_Date]])/3,0)</f>
        <v>Q4</v>
      </c>
    </row>
    <row r="4058" spans="1:25" x14ac:dyDescent="0.3">
      <c r="A4058" t="s">
        <v>5761</v>
      </c>
      <c r="B4058" s="1">
        <v>45860</v>
      </c>
      <c r="C4058" t="s">
        <v>4260</v>
      </c>
      <c r="D4058" t="s">
        <v>1055</v>
      </c>
      <c r="E4058" t="s">
        <v>39</v>
      </c>
      <c r="F4058" t="s">
        <v>96</v>
      </c>
      <c r="G4058" t="s">
        <v>21</v>
      </c>
      <c r="H4058" t="s">
        <v>230</v>
      </c>
      <c r="I4058" t="s">
        <v>328</v>
      </c>
      <c r="J4058">
        <v>2</v>
      </c>
      <c r="K4058">
        <v>5424.65</v>
      </c>
      <c r="L4058">
        <v>0.15</v>
      </c>
      <c r="M4058">
        <v>7268.33</v>
      </c>
      <c r="N4058" t="s">
        <v>83</v>
      </c>
      <c r="O4058" t="s">
        <v>35</v>
      </c>
      <c r="P4058" t="s">
        <v>44</v>
      </c>
      <c r="Q4058">
        <f>Sales_Data[[#This Row],[Quantity]]*Sales_Data[[#This Row],[Unit_Price]]</f>
        <v>10849.3</v>
      </c>
      <c r="R4058">
        <f>Sales_Data[[#This Row],[Gross_Sales]]*Sales_Data[[#This Row],[Discount]]</f>
        <v>1627.3949999999998</v>
      </c>
      <c r="S4058">
        <f>Sales_Data[[#This Row],[Gross_Sales]]-Sales_Data[[#This Row],[Discount_Amount]]</f>
        <v>9221.9049999999988</v>
      </c>
      <c r="T4058">
        <f>Sales_Data[[#This Row],[Net Sales]]-Sales_Data[[#This Row],[Cost]]</f>
        <v>1953.5749999999989</v>
      </c>
      <c r="U4058" s="2">
        <f>Sales_Data[[#This Row],[Profit]]/Sales_Data[[#This Row],[Net Sales]]</f>
        <v>0.21184072054526687</v>
      </c>
      <c r="V4058">
        <f>YEAR(Sales_Data[[#This Row],[Order_Date]])</f>
        <v>2025</v>
      </c>
      <c r="W4058" t="str">
        <f>TEXT(Sales_Data[[#This Row],[Order_Date]],"mmm")</f>
        <v>Jul</v>
      </c>
      <c r="X4058">
        <f>MONTH(Sales_Data[[#This Row],[Order_Date]])</f>
        <v>7</v>
      </c>
      <c r="Y4058" t="str">
        <f>"Q"&amp;ROUNDUP(MONTH(Sales_Data[[#This Row],[Order_Date]])/3,0)</f>
        <v>Q3</v>
      </c>
    </row>
    <row r="4059" spans="1:25" x14ac:dyDescent="0.3">
      <c r="A4059" t="s">
        <v>5762</v>
      </c>
      <c r="B4059" s="1">
        <v>45698</v>
      </c>
      <c r="C4059" t="s">
        <v>3528</v>
      </c>
      <c r="D4059" t="s">
        <v>331</v>
      </c>
      <c r="E4059" t="s">
        <v>19</v>
      </c>
      <c r="F4059" t="s">
        <v>57</v>
      </c>
      <c r="G4059" t="s">
        <v>67</v>
      </c>
      <c r="H4059" t="s">
        <v>88</v>
      </c>
      <c r="I4059" t="s">
        <v>89</v>
      </c>
      <c r="J4059">
        <v>5</v>
      </c>
      <c r="K4059">
        <v>6446.28</v>
      </c>
      <c r="L4059">
        <v>0.05</v>
      </c>
      <c r="M4059">
        <v>19883.05</v>
      </c>
      <c r="N4059" t="s">
        <v>24</v>
      </c>
      <c r="O4059" t="s">
        <v>35</v>
      </c>
      <c r="P4059" t="s">
        <v>71</v>
      </c>
      <c r="Q4059">
        <f>Sales_Data[[#This Row],[Quantity]]*Sales_Data[[#This Row],[Unit_Price]]</f>
        <v>32231.399999999998</v>
      </c>
      <c r="R4059">
        <f>Sales_Data[[#This Row],[Gross_Sales]]*Sales_Data[[#This Row],[Discount]]</f>
        <v>1611.57</v>
      </c>
      <c r="S4059">
        <f>Sales_Data[[#This Row],[Gross_Sales]]-Sales_Data[[#This Row],[Discount_Amount]]</f>
        <v>30619.829999999998</v>
      </c>
      <c r="T4059">
        <f>Sales_Data[[#This Row],[Net Sales]]-Sales_Data[[#This Row],[Cost]]</f>
        <v>10736.779999999999</v>
      </c>
      <c r="U4059" s="2">
        <f>Sales_Data[[#This Row],[Profit]]/Sales_Data[[#This Row],[Net Sales]]</f>
        <v>0.3506479297892901</v>
      </c>
      <c r="V4059">
        <f>YEAR(Sales_Data[[#This Row],[Order_Date]])</f>
        <v>2025</v>
      </c>
      <c r="W4059" t="str">
        <f>TEXT(Sales_Data[[#This Row],[Order_Date]],"mmm")</f>
        <v>Feb</v>
      </c>
      <c r="X4059">
        <f>MONTH(Sales_Data[[#This Row],[Order_Date]])</f>
        <v>2</v>
      </c>
      <c r="Y4059" t="str">
        <f>"Q"&amp;ROUNDUP(MONTH(Sales_Data[[#This Row],[Order_Date]])/3,0)</f>
        <v>Q1</v>
      </c>
    </row>
    <row r="4060" spans="1:25" x14ac:dyDescent="0.3">
      <c r="A4060" t="s">
        <v>5763</v>
      </c>
      <c r="B4060" s="1">
        <v>45762</v>
      </c>
      <c r="C4060" t="s">
        <v>2048</v>
      </c>
      <c r="D4060" t="s">
        <v>447</v>
      </c>
      <c r="E4060" t="s">
        <v>48</v>
      </c>
      <c r="F4060" t="s">
        <v>49</v>
      </c>
      <c r="G4060" t="s">
        <v>67</v>
      </c>
      <c r="H4060" t="s">
        <v>121</v>
      </c>
      <c r="I4060" t="s">
        <v>122</v>
      </c>
      <c r="J4060">
        <v>1</v>
      </c>
      <c r="K4060">
        <v>38215.99</v>
      </c>
      <c r="L4060">
        <v>0.15</v>
      </c>
      <c r="M4060">
        <v>20518.060000000001</v>
      </c>
      <c r="N4060" t="s">
        <v>24</v>
      </c>
      <c r="O4060" t="s">
        <v>25</v>
      </c>
      <c r="P4060" t="s">
        <v>26</v>
      </c>
      <c r="Q4060">
        <f>Sales_Data[[#This Row],[Quantity]]*Sales_Data[[#This Row],[Unit_Price]]</f>
        <v>38215.99</v>
      </c>
      <c r="R4060">
        <f>Sales_Data[[#This Row],[Gross_Sales]]*Sales_Data[[#This Row],[Discount]]</f>
        <v>5732.3984999999993</v>
      </c>
      <c r="S4060">
        <f>Sales_Data[[#This Row],[Gross_Sales]]-Sales_Data[[#This Row],[Discount_Amount]]</f>
        <v>32483.591499999999</v>
      </c>
      <c r="T4060">
        <f>Sales_Data[[#This Row],[Net Sales]]-Sales_Data[[#This Row],[Cost]]</f>
        <v>11965.531499999997</v>
      </c>
      <c r="U4060" s="2">
        <f>Sales_Data[[#This Row],[Profit]]/Sales_Data[[#This Row],[Net Sales]]</f>
        <v>0.36835617453199404</v>
      </c>
      <c r="V4060">
        <f>YEAR(Sales_Data[[#This Row],[Order_Date]])</f>
        <v>2025</v>
      </c>
      <c r="W4060" t="str">
        <f>TEXT(Sales_Data[[#This Row],[Order_Date]],"mmm")</f>
        <v>Apr</v>
      </c>
      <c r="X4060">
        <f>MONTH(Sales_Data[[#This Row],[Order_Date]])</f>
        <v>4</v>
      </c>
      <c r="Y4060" t="str">
        <f>"Q"&amp;ROUNDUP(MONTH(Sales_Data[[#This Row],[Order_Date]])/3,0)</f>
        <v>Q2</v>
      </c>
    </row>
    <row r="4061" spans="1:25" x14ac:dyDescent="0.3">
      <c r="A4061" t="s">
        <v>5764</v>
      </c>
      <c r="B4061" s="1">
        <v>45850</v>
      </c>
      <c r="C4061" t="s">
        <v>3069</v>
      </c>
      <c r="D4061" t="s">
        <v>347</v>
      </c>
      <c r="E4061" t="s">
        <v>19</v>
      </c>
      <c r="F4061" t="s">
        <v>20</v>
      </c>
      <c r="G4061" t="s">
        <v>67</v>
      </c>
      <c r="H4061" t="s">
        <v>121</v>
      </c>
      <c r="I4061" t="s">
        <v>122</v>
      </c>
      <c r="J4061">
        <v>1</v>
      </c>
      <c r="K4061">
        <v>2397.5500000000002</v>
      </c>
      <c r="L4061">
        <v>0.05</v>
      </c>
      <c r="M4061">
        <v>1885.62</v>
      </c>
      <c r="N4061" t="s">
        <v>52</v>
      </c>
      <c r="O4061" t="s">
        <v>25</v>
      </c>
      <c r="P4061" t="s">
        <v>44</v>
      </c>
      <c r="Q4061">
        <f>Sales_Data[[#This Row],[Quantity]]*Sales_Data[[#This Row],[Unit_Price]]</f>
        <v>2397.5500000000002</v>
      </c>
      <c r="R4061">
        <f>Sales_Data[[#This Row],[Gross_Sales]]*Sales_Data[[#This Row],[Discount]]</f>
        <v>119.87750000000001</v>
      </c>
      <c r="S4061">
        <f>Sales_Data[[#This Row],[Gross_Sales]]-Sales_Data[[#This Row],[Discount_Amount]]</f>
        <v>2277.6725000000001</v>
      </c>
      <c r="T4061">
        <f>Sales_Data[[#This Row],[Net Sales]]-Sales_Data[[#This Row],[Cost]]</f>
        <v>392.05250000000024</v>
      </c>
      <c r="U4061" s="2">
        <f>Sales_Data[[#This Row],[Profit]]/Sales_Data[[#This Row],[Net Sales]]</f>
        <v>0.17212856545442781</v>
      </c>
      <c r="V4061">
        <f>YEAR(Sales_Data[[#This Row],[Order_Date]])</f>
        <v>2025</v>
      </c>
      <c r="W4061" t="str">
        <f>TEXT(Sales_Data[[#This Row],[Order_Date]],"mmm")</f>
        <v>Jul</v>
      </c>
      <c r="X4061">
        <f>MONTH(Sales_Data[[#This Row],[Order_Date]])</f>
        <v>7</v>
      </c>
      <c r="Y4061" t="str">
        <f>"Q"&amp;ROUNDUP(MONTH(Sales_Data[[#This Row],[Order_Date]])/3,0)</f>
        <v>Q3</v>
      </c>
    </row>
    <row r="4062" spans="1:25" x14ac:dyDescent="0.3">
      <c r="A4062" t="s">
        <v>5765</v>
      </c>
      <c r="B4062" s="1">
        <v>45935</v>
      </c>
      <c r="C4062" t="s">
        <v>2584</v>
      </c>
      <c r="D4062" t="s">
        <v>1004</v>
      </c>
      <c r="E4062" t="s">
        <v>48</v>
      </c>
      <c r="F4062" t="s">
        <v>49</v>
      </c>
      <c r="G4062" t="s">
        <v>41</v>
      </c>
      <c r="H4062" t="s">
        <v>42</v>
      </c>
      <c r="I4062" t="s">
        <v>82</v>
      </c>
      <c r="J4062">
        <v>2</v>
      </c>
      <c r="K4062">
        <v>60884.63</v>
      </c>
      <c r="L4062">
        <v>0.05</v>
      </c>
      <c r="M4062">
        <v>86521.76</v>
      </c>
      <c r="N4062" t="s">
        <v>52</v>
      </c>
      <c r="O4062" t="s">
        <v>35</v>
      </c>
      <c r="P4062" t="s">
        <v>44</v>
      </c>
      <c r="Q4062">
        <f>Sales_Data[[#This Row],[Quantity]]*Sales_Data[[#This Row],[Unit_Price]]</f>
        <v>121769.26</v>
      </c>
      <c r="R4062">
        <f>Sales_Data[[#This Row],[Gross_Sales]]*Sales_Data[[#This Row],[Discount]]</f>
        <v>6088.4629999999997</v>
      </c>
      <c r="S4062">
        <f>Sales_Data[[#This Row],[Gross_Sales]]-Sales_Data[[#This Row],[Discount_Amount]]</f>
        <v>115680.79699999999</v>
      </c>
      <c r="T4062">
        <f>Sales_Data[[#This Row],[Net Sales]]-Sales_Data[[#This Row],[Cost]]</f>
        <v>29159.036999999997</v>
      </c>
      <c r="U4062" s="2">
        <f>Sales_Data[[#This Row],[Profit]]/Sales_Data[[#This Row],[Net Sales]]</f>
        <v>0.25206462745930075</v>
      </c>
      <c r="V4062">
        <f>YEAR(Sales_Data[[#This Row],[Order_Date]])</f>
        <v>2025</v>
      </c>
      <c r="W4062" t="str">
        <f>TEXT(Sales_Data[[#This Row],[Order_Date]],"mmm")</f>
        <v>Oct</v>
      </c>
      <c r="X4062">
        <f>MONTH(Sales_Data[[#This Row],[Order_Date]])</f>
        <v>10</v>
      </c>
      <c r="Y4062" t="str">
        <f>"Q"&amp;ROUNDUP(MONTH(Sales_Data[[#This Row],[Order_Date]])/3,0)</f>
        <v>Q4</v>
      </c>
    </row>
    <row r="4063" spans="1:25" x14ac:dyDescent="0.3">
      <c r="A4063" t="s">
        <v>5766</v>
      </c>
      <c r="B4063" s="1">
        <v>46011</v>
      </c>
      <c r="C4063" t="s">
        <v>1415</v>
      </c>
      <c r="D4063" t="s">
        <v>699</v>
      </c>
      <c r="E4063" t="s">
        <v>30</v>
      </c>
      <c r="F4063" t="s">
        <v>101</v>
      </c>
      <c r="G4063" t="s">
        <v>21</v>
      </c>
      <c r="H4063" t="s">
        <v>22</v>
      </c>
      <c r="I4063" t="s">
        <v>62</v>
      </c>
      <c r="J4063">
        <v>2</v>
      </c>
      <c r="K4063">
        <v>1850.26</v>
      </c>
      <c r="L4063">
        <v>0.05</v>
      </c>
      <c r="M4063">
        <v>2956.48</v>
      </c>
      <c r="N4063" t="s">
        <v>52</v>
      </c>
      <c r="O4063" t="s">
        <v>35</v>
      </c>
      <c r="P4063" t="s">
        <v>71</v>
      </c>
      <c r="Q4063">
        <f>Sales_Data[[#This Row],[Quantity]]*Sales_Data[[#This Row],[Unit_Price]]</f>
        <v>3700.52</v>
      </c>
      <c r="R4063">
        <f>Sales_Data[[#This Row],[Gross_Sales]]*Sales_Data[[#This Row],[Discount]]</f>
        <v>185.02600000000001</v>
      </c>
      <c r="S4063">
        <f>Sales_Data[[#This Row],[Gross_Sales]]-Sales_Data[[#This Row],[Discount_Amount]]</f>
        <v>3515.4940000000001</v>
      </c>
      <c r="T4063">
        <f>Sales_Data[[#This Row],[Net Sales]]-Sales_Data[[#This Row],[Cost]]</f>
        <v>559.01400000000012</v>
      </c>
      <c r="U4063" s="2">
        <f>Sales_Data[[#This Row],[Profit]]/Sales_Data[[#This Row],[Net Sales]]</f>
        <v>0.15901435189478352</v>
      </c>
      <c r="V4063">
        <f>YEAR(Sales_Data[[#This Row],[Order_Date]])</f>
        <v>2025</v>
      </c>
      <c r="W4063" t="str">
        <f>TEXT(Sales_Data[[#This Row],[Order_Date]],"mmm")</f>
        <v>Dec</v>
      </c>
      <c r="X4063">
        <f>MONTH(Sales_Data[[#This Row],[Order_Date]])</f>
        <v>12</v>
      </c>
      <c r="Y4063" t="str">
        <f>"Q"&amp;ROUNDUP(MONTH(Sales_Data[[#This Row],[Order_Date]])/3,0)</f>
        <v>Q4</v>
      </c>
    </row>
    <row r="4064" spans="1:25" x14ac:dyDescent="0.3">
      <c r="A4064" t="s">
        <v>5767</v>
      </c>
      <c r="B4064" s="1">
        <v>45894</v>
      </c>
      <c r="C4064" t="s">
        <v>5768</v>
      </c>
      <c r="D4064" t="s">
        <v>168</v>
      </c>
      <c r="E4064" t="s">
        <v>48</v>
      </c>
      <c r="F4064" t="s">
        <v>132</v>
      </c>
      <c r="G4064" t="s">
        <v>32</v>
      </c>
      <c r="H4064" t="s">
        <v>33</v>
      </c>
      <c r="I4064" t="s">
        <v>161</v>
      </c>
      <c r="J4064">
        <v>2</v>
      </c>
      <c r="K4064">
        <v>64841.61</v>
      </c>
      <c r="L4064">
        <v>0.05</v>
      </c>
      <c r="M4064">
        <v>106827.7</v>
      </c>
      <c r="N4064" t="s">
        <v>52</v>
      </c>
      <c r="O4064" t="s">
        <v>35</v>
      </c>
      <c r="P4064" t="s">
        <v>44</v>
      </c>
      <c r="Q4064">
        <f>Sales_Data[[#This Row],[Quantity]]*Sales_Data[[#This Row],[Unit_Price]]</f>
        <v>129683.22</v>
      </c>
      <c r="R4064">
        <f>Sales_Data[[#This Row],[Gross_Sales]]*Sales_Data[[#This Row],[Discount]]</f>
        <v>6484.1610000000001</v>
      </c>
      <c r="S4064">
        <f>Sales_Data[[#This Row],[Gross_Sales]]-Sales_Data[[#This Row],[Discount_Amount]]</f>
        <v>123199.05900000001</v>
      </c>
      <c r="T4064">
        <f>Sales_Data[[#This Row],[Net Sales]]-Sales_Data[[#This Row],[Cost]]</f>
        <v>16371.359000000011</v>
      </c>
      <c r="U4064" s="2">
        <f>Sales_Data[[#This Row],[Profit]]/Sales_Data[[#This Row],[Net Sales]]</f>
        <v>0.13288542244466339</v>
      </c>
      <c r="V4064">
        <f>YEAR(Sales_Data[[#This Row],[Order_Date]])</f>
        <v>2025</v>
      </c>
      <c r="W4064" t="str">
        <f>TEXT(Sales_Data[[#This Row],[Order_Date]],"mmm")</f>
        <v>Aug</v>
      </c>
      <c r="X4064">
        <f>MONTH(Sales_Data[[#This Row],[Order_Date]])</f>
        <v>8</v>
      </c>
      <c r="Y4064" t="str">
        <f>"Q"&amp;ROUNDUP(MONTH(Sales_Data[[#This Row],[Order_Date]])/3,0)</f>
        <v>Q3</v>
      </c>
    </row>
    <row r="4065" spans="1:25" x14ac:dyDescent="0.3">
      <c r="A4065" t="s">
        <v>5769</v>
      </c>
      <c r="B4065" s="1">
        <v>45878</v>
      </c>
      <c r="C4065" t="s">
        <v>3363</v>
      </c>
      <c r="D4065" t="s">
        <v>317</v>
      </c>
      <c r="E4065" t="s">
        <v>39</v>
      </c>
      <c r="F4065" t="s">
        <v>107</v>
      </c>
      <c r="G4065" t="s">
        <v>21</v>
      </c>
      <c r="H4065" t="s">
        <v>297</v>
      </c>
      <c r="I4065" t="s">
        <v>494</v>
      </c>
      <c r="J4065">
        <v>2</v>
      </c>
      <c r="K4065">
        <v>6858.68</v>
      </c>
      <c r="L4065">
        <v>0.15</v>
      </c>
      <c r="M4065">
        <v>8606.18</v>
      </c>
      <c r="N4065" t="s">
        <v>24</v>
      </c>
      <c r="O4065" t="s">
        <v>35</v>
      </c>
      <c r="P4065" t="s">
        <v>44</v>
      </c>
      <c r="Q4065">
        <f>Sales_Data[[#This Row],[Quantity]]*Sales_Data[[#This Row],[Unit_Price]]</f>
        <v>13717.36</v>
      </c>
      <c r="R4065">
        <f>Sales_Data[[#This Row],[Gross_Sales]]*Sales_Data[[#This Row],[Discount]]</f>
        <v>2057.6039999999998</v>
      </c>
      <c r="S4065">
        <f>Sales_Data[[#This Row],[Gross_Sales]]-Sales_Data[[#This Row],[Discount_Amount]]</f>
        <v>11659.756000000001</v>
      </c>
      <c r="T4065">
        <f>Sales_Data[[#This Row],[Net Sales]]-Sales_Data[[#This Row],[Cost]]</f>
        <v>3053.5760000000009</v>
      </c>
      <c r="U4065" s="2">
        <f>Sales_Data[[#This Row],[Profit]]/Sales_Data[[#This Row],[Net Sales]]</f>
        <v>0.26189021451220768</v>
      </c>
      <c r="V4065">
        <f>YEAR(Sales_Data[[#This Row],[Order_Date]])</f>
        <v>2025</v>
      </c>
      <c r="W4065" t="str">
        <f>TEXT(Sales_Data[[#This Row],[Order_Date]],"mmm")</f>
        <v>Aug</v>
      </c>
      <c r="X4065">
        <f>MONTH(Sales_Data[[#This Row],[Order_Date]])</f>
        <v>8</v>
      </c>
      <c r="Y4065" t="str">
        <f>"Q"&amp;ROUNDUP(MONTH(Sales_Data[[#This Row],[Order_Date]])/3,0)</f>
        <v>Q3</v>
      </c>
    </row>
    <row r="4066" spans="1:25" x14ac:dyDescent="0.3">
      <c r="A4066" t="s">
        <v>5770</v>
      </c>
      <c r="B4066" s="1">
        <v>45725</v>
      </c>
      <c r="C4066" t="s">
        <v>905</v>
      </c>
      <c r="D4066" t="s">
        <v>260</v>
      </c>
      <c r="E4066" t="s">
        <v>30</v>
      </c>
      <c r="F4066" t="s">
        <v>87</v>
      </c>
      <c r="G4066" t="s">
        <v>67</v>
      </c>
      <c r="H4066" t="s">
        <v>121</v>
      </c>
      <c r="I4066" t="s">
        <v>142</v>
      </c>
      <c r="J4066">
        <v>1</v>
      </c>
      <c r="K4066">
        <v>3949.41</v>
      </c>
      <c r="L4066">
        <v>0.05</v>
      </c>
      <c r="M4066">
        <v>2622.21</v>
      </c>
      <c r="N4066" t="s">
        <v>24</v>
      </c>
      <c r="O4066" t="s">
        <v>35</v>
      </c>
      <c r="P4066" t="s">
        <v>71</v>
      </c>
      <c r="Q4066">
        <f>Sales_Data[[#This Row],[Quantity]]*Sales_Data[[#This Row],[Unit_Price]]</f>
        <v>3949.41</v>
      </c>
      <c r="R4066">
        <f>Sales_Data[[#This Row],[Gross_Sales]]*Sales_Data[[#This Row],[Discount]]</f>
        <v>197.47050000000002</v>
      </c>
      <c r="S4066">
        <f>Sales_Data[[#This Row],[Gross_Sales]]-Sales_Data[[#This Row],[Discount_Amount]]</f>
        <v>3751.9395</v>
      </c>
      <c r="T4066">
        <f>Sales_Data[[#This Row],[Net Sales]]-Sales_Data[[#This Row],[Cost]]</f>
        <v>1129.7294999999999</v>
      </c>
      <c r="U4066" s="2">
        <f>Sales_Data[[#This Row],[Profit]]/Sales_Data[[#This Row],[Net Sales]]</f>
        <v>0.30110546825182016</v>
      </c>
      <c r="V4066">
        <f>YEAR(Sales_Data[[#This Row],[Order_Date]])</f>
        <v>2025</v>
      </c>
      <c r="W4066" t="str">
        <f>TEXT(Sales_Data[[#This Row],[Order_Date]],"mmm")</f>
        <v>Mar</v>
      </c>
      <c r="X4066">
        <f>MONTH(Sales_Data[[#This Row],[Order_Date]])</f>
        <v>3</v>
      </c>
      <c r="Y4066" t="str">
        <f>"Q"&amp;ROUNDUP(MONTH(Sales_Data[[#This Row],[Order_Date]])/3,0)</f>
        <v>Q1</v>
      </c>
    </row>
    <row r="4067" spans="1:25" x14ac:dyDescent="0.3">
      <c r="A4067" t="s">
        <v>5771</v>
      </c>
      <c r="B4067" s="1">
        <v>45854</v>
      </c>
      <c r="C4067" t="s">
        <v>2787</v>
      </c>
      <c r="D4067" t="s">
        <v>95</v>
      </c>
      <c r="E4067" t="s">
        <v>48</v>
      </c>
      <c r="F4067" t="s">
        <v>164</v>
      </c>
      <c r="G4067" t="s">
        <v>32</v>
      </c>
      <c r="H4067" t="s">
        <v>33</v>
      </c>
      <c r="I4067" t="s">
        <v>34</v>
      </c>
      <c r="J4067">
        <v>2</v>
      </c>
      <c r="K4067">
        <v>2774.26</v>
      </c>
      <c r="L4067">
        <v>0.05</v>
      </c>
      <c r="M4067">
        <v>3775.49</v>
      </c>
      <c r="N4067" t="s">
        <v>24</v>
      </c>
      <c r="O4067" t="s">
        <v>35</v>
      </c>
      <c r="P4067" t="s">
        <v>71</v>
      </c>
      <c r="Q4067">
        <f>Sales_Data[[#This Row],[Quantity]]*Sales_Data[[#This Row],[Unit_Price]]</f>
        <v>5548.52</v>
      </c>
      <c r="R4067">
        <f>Sales_Data[[#This Row],[Gross_Sales]]*Sales_Data[[#This Row],[Discount]]</f>
        <v>277.42600000000004</v>
      </c>
      <c r="S4067">
        <f>Sales_Data[[#This Row],[Gross_Sales]]-Sales_Data[[#This Row],[Discount_Amount]]</f>
        <v>5271.0940000000001</v>
      </c>
      <c r="T4067">
        <f>Sales_Data[[#This Row],[Net Sales]]-Sales_Data[[#This Row],[Cost]]</f>
        <v>1495.6040000000003</v>
      </c>
      <c r="U4067" s="2">
        <f>Sales_Data[[#This Row],[Profit]]/Sales_Data[[#This Row],[Net Sales]]</f>
        <v>0.28373692444111226</v>
      </c>
      <c r="V4067">
        <f>YEAR(Sales_Data[[#This Row],[Order_Date]])</f>
        <v>2025</v>
      </c>
      <c r="W4067" t="str">
        <f>TEXT(Sales_Data[[#This Row],[Order_Date]],"mmm")</f>
        <v>Jul</v>
      </c>
      <c r="X4067">
        <f>MONTH(Sales_Data[[#This Row],[Order_Date]])</f>
        <v>7</v>
      </c>
      <c r="Y4067" t="str">
        <f>"Q"&amp;ROUNDUP(MONTH(Sales_Data[[#This Row],[Order_Date]])/3,0)</f>
        <v>Q3</v>
      </c>
    </row>
    <row r="4068" spans="1:25" x14ac:dyDescent="0.3">
      <c r="A4068" t="s">
        <v>5772</v>
      </c>
      <c r="B4068" s="1">
        <v>45913</v>
      </c>
      <c r="C4068" t="s">
        <v>4231</v>
      </c>
      <c r="D4068" t="s">
        <v>322</v>
      </c>
      <c r="E4068" t="s">
        <v>19</v>
      </c>
      <c r="F4068" t="s">
        <v>113</v>
      </c>
      <c r="G4068" t="s">
        <v>21</v>
      </c>
      <c r="H4068" t="s">
        <v>230</v>
      </c>
      <c r="I4068" t="s">
        <v>328</v>
      </c>
      <c r="J4068">
        <v>4</v>
      </c>
      <c r="K4068">
        <v>10102.120000000001</v>
      </c>
      <c r="L4068">
        <v>0.15</v>
      </c>
      <c r="M4068">
        <v>29272.04</v>
      </c>
      <c r="N4068" t="s">
        <v>52</v>
      </c>
      <c r="O4068" t="s">
        <v>25</v>
      </c>
      <c r="P4068" t="s">
        <v>44</v>
      </c>
      <c r="Q4068">
        <f>Sales_Data[[#This Row],[Quantity]]*Sales_Data[[#This Row],[Unit_Price]]</f>
        <v>40408.480000000003</v>
      </c>
      <c r="R4068">
        <f>Sales_Data[[#This Row],[Gross_Sales]]*Sales_Data[[#This Row],[Discount]]</f>
        <v>6061.2719999999999</v>
      </c>
      <c r="S4068">
        <f>Sales_Data[[#This Row],[Gross_Sales]]-Sales_Data[[#This Row],[Discount_Amount]]</f>
        <v>34347.208000000006</v>
      </c>
      <c r="T4068">
        <f>Sales_Data[[#This Row],[Net Sales]]-Sales_Data[[#This Row],[Cost]]</f>
        <v>5075.1680000000051</v>
      </c>
      <c r="U4068" s="2">
        <f>Sales_Data[[#This Row],[Profit]]/Sales_Data[[#This Row],[Net Sales]]</f>
        <v>0.14776071464091067</v>
      </c>
      <c r="V4068">
        <f>YEAR(Sales_Data[[#This Row],[Order_Date]])</f>
        <v>2025</v>
      </c>
      <c r="W4068" t="str">
        <f>TEXT(Sales_Data[[#This Row],[Order_Date]],"mmm")</f>
        <v>Sep</v>
      </c>
      <c r="X4068">
        <f>MONTH(Sales_Data[[#This Row],[Order_Date]])</f>
        <v>9</v>
      </c>
      <c r="Y4068" t="str">
        <f>"Q"&amp;ROUNDUP(MONTH(Sales_Data[[#This Row],[Order_Date]])/3,0)</f>
        <v>Q3</v>
      </c>
    </row>
    <row r="4069" spans="1:25" x14ac:dyDescent="0.3">
      <c r="A4069" t="s">
        <v>5773</v>
      </c>
      <c r="B4069" s="1">
        <v>45796</v>
      </c>
      <c r="C4069" t="s">
        <v>1210</v>
      </c>
      <c r="D4069" t="s">
        <v>341</v>
      </c>
      <c r="E4069" t="s">
        <v>30</v>
      </c>
      <c r="F4069" t="s">
        <v>156</v>
      </c>
      <c r="G4069" t="s">
        <v>32</v>
      </c>
      <c r="H4069" t="s">
        <v>50</v>
      </c>
      <c r="I4069" t="s">
        <v>51</v>
      </c>
      <c r="J4069">
        <v>2</v>
      </c>
      <c r="K4069">
        <v>662.47</v>
      </c>
      <c r="L4069">
        <v>0.2</v>
      </c>
      <c r="M4069">
        <v>932.34</v>
      </c>
      <c r="N4069" t="s">
        <v>52</v>
      </c>
      <c r="O4069" t="s">
        <v>35</v>
      </c>
      <c r="P4069" t="s">
        <v>71</v>
      </c>
      <c r="Q4069">
        <f>Sales_Data[[#This Row],[Quantity]]*Sales_Data[[#This Row],[Unit_Price]]</f>
        <v>1324.94</v>
      </c>
      <c r="R4069">
        <f>Sales_Data[[#This Row],[Gross_Sales]]*Sales_Data[[#This Row],[Discount]]</f>
        <v>264.988</v>
      </c>
      <c r="S4069">
        <f>Sales_Data[[#This Row],[Gross_Sales]]-Sales_Data[[#This Row],[Discount_Amount]]</f>
        <v>1059.952</v>
      </c>
      <c r="T4069">
        <f>Sales_Data[[#This Row],[Net Sales]]-Sales_Data[[#This Row],[Cost]]</f>
        <v>127.61199999999997</v>
      </c>
      <c r="U4069" s="2">
        <f>Sales_Data[[#This Row],[Profit]]/Sales_Data[[#This Row],[Net Sales]]</f>
        <v>0.12039413105499114</v>
      </c>
      <c r="V4069">
        <f>YEAR(Sales_Data[[#This Row],[Order_Date]])</f>
        <v>2025</v>
      </c>
      <c r="W4069" t="str">
        <f>TEXT(Sales_Data[[#This Row],[Order_Date]],"mmm")</f>
        <v>May</v>
      </c>
      <c r="X4069">
        <f>MONTH(Sales_Data[[#This Row],[Order_Date]])</f>
        <v>5</v>
      </c>
      <c r="Y4069" t="str">
        <f>"Q"&amp;ROUNDUP(MONTH(Sales_Data[[#This Row],[Order_Date]])/3,0)</f>
        <v>Q2</v>
      </c>
    </row>
    <row r="4070" spans="1:25" x14ac:dyDescent="0.3">
      <c r="A4070" t="s">
        <v>5774</v>
      </c>
      <c r="B4070" s="1">
        <v>45969</v>
      </c>
      <c r="C4070" t="s">
        <v>946</v>
      </c>
      <c r="D4070" t="s">
        <v>699</v>
      </c>
      <c r="E4070" t="s">
        <v>48</v>
      </c>
      <c r="F4070" t="s">
        <v>126</v>
      </c>
      <c r="G4070" t="s">
        <v>21</v>
      </c>
      <c r="H4070" t="s">
        <v>127</v>
      </c>
      <c r="I4070" t="s">
        <v>342</v>
      </c>
      <c r="J4070">
        <v>1</v>
      </c>
      <c r="K4070">
        <v>58341.26</v>
      </c>
      <c r="L4070">
        <v>0.1</v>
      </c>
      <c r="M4070">
        <v>37759.54</v>
      </c>
      <c r="N4070" t="s">
        <v>70</v>
      </c>
      <c r="O4070" t="s">
        <v>35</v>
      </c>
      <c r="P4070" t="s">
        <v>26</v>
      </c>
      <c r="Q4070">
        <f>Sales_Data[[#This Row],[Quantity]]*Sales_Data[[#This Row],[Unit_Price]]</f>
        <v>58341.26</v>
      </c>
      <c r="R4070">
        <f>Sales_Data[[#This Row],[Gross_Sales]]*Sales_Data[[#This Row],[Discount]]</f>
        <v>5834.1260000000002</v>
      </c>
      <c r="S4070">
        <f>Sales_Data[[#This Row],[Gross_Sales]]-Sales_Data[[#This Row],[Discount_Amount]]</f>
        <v>52507.134000000005</v>
      </c>
      <c r="T4070">
        <f>Sales_Data[[#This Row],[Net Sales]]-Sales_Data[[#This Row],[Cost]]</f>
        <v>14747.594000000005</v>
      </c>
      <c r="U4070" s="2">
        <f>Sales_Data[[#This Row],[Profit]]/Sales_Data[[#This Row],[Net Sales]]</f>
        <v>0.28086838637964895</v>
      </c>
      <c r="V4070">
        <f>YEAR(Sales_Data[[#This Row],[Order_Date]])</f>
        <v>2025</v>
      </c>
      <c r="W4070" t="str">
        <f>TEXT(Sales_Data[[#This Row],[Order_Date]],"mmm")</f>
        <v>Nov</v>
      </c>
      <c r="X4070">
        <f>MONTH(Sales_Data[[#This Row],[Order_Date]])</f>
        <v>11</v>
      </c>
      <c r="Y4070" t="str">
        <f>"Q"&amp;ROUNDUP(MONTH(Sales_Data[[#This Row],[Order_Date]])/3,0)</f>
        <v>Q4</v>
      </c>
    </row>
    <row r="4071" spans="1:25" x14ac:dyDescent="0.3">
      <c r="A4071" t="s">
        <v>5775</v>
      </c>
      <c r="B4071" s="1">
        <v>45806</v>
      </c>
      <c r="C4071" t="s">
        <v>1061</v>
      </c>
      <c r="D4071" t="s">
        <v>504</v>
      </c>
      <c r="E4071" t="s">
        <v>48</v>
      </c>
      <c r="F4071" t="s">
        <v>152</v>
      </c>
      <c r="G4071" t="s">
        <v>21</v>
      </c>
      <c r="H4071" t="s">
        <v>22</v>
      </c>
      <c r="I4071" t="s">
        <v>62</v>
      </c>
      <c r="J4071">
        <v>3</v>
      </c>
      <c r="K4071">
        <v>51641.9</v>
      </c>
      <c r="L4071">
        <v>0.05</v>
      </c>
      <c r="M4071">
        <v>128161.16</v>
      </c>
      <c r="N4071" t="s">
        <v>70</v>
      </c>
      <c r="O4071" t="s">
        <v>25</v>
      </c>
      <c r="P4071" t="s">
        <v>44</v>
      </c>
      <c r="Q4071">
        <f>Sales_Data[[#This Row],[Quantity]]*Sales_Data[[#This Row],[Unit_Price]]</f>
        <v>154925.70000000001</v>
      </c>
      <c r="R4071">
        <f>Sales_Data[[#This Row],[Gross_Sales]]*Sales_Data[[#This Row],[Discount]]</f>
        <v>7746.2850000000008</v>
      </c>
      <c r="S4071">
        <f>Sales_Data[[#This Row],[Gross_Sales]]-Sales_Data[[#This Row],[Discount_Amount]]</f>
        <v>147179.41500000001</v>
      </c>
      <c r="T4071">
        <f>Sales_Data[[#This Row],[Net Sales]]-Sales_Data[[#This Row],[Cost]]</f>
        <v>19018.255000000005</v>
      </c>
      <c r="U4071" s="2">
        <f>Sales_Data[[#This Row],[Profit]]/Sales_Data[[#This Row],[Net Sales]]</f>
        <v>0.12921817225595036</v>
      </c>
      <c r="V4071">
        <f>YEAR(Sales_Data[[#This Row],[Order_Date]])</f>
        <v>2025</v>
      </c>
      <c r="W4071" t="str">
        <f>TEXT(Sales_Data[[#This Row],[Order_Date]],"mmm")</f>
        <v>May</v>
      </c>
      <c r="X4071">
        <f>MONTH(Sales_Data[[#This Row],[Order_Date]])</f>
        <v>5</v>
      </c>
      <c r="Y4071" t="str">
        <f>"Q"&amp;ROUNDUP(MONTH(Sales_Data[[#This Row],[Order_Date]])/3,0)</f>
        <v>Q2</v>
      </c>
    </row>
    <row r="4072" spans="1:25" x14ac:dyDescent="0.3">
      <c r="A4072" t="s">
        <v>5776</v>
      </c>
      <c r="B4072" s="1">
        <v>45756</v>
      </c>
      <c r="C4072" t="s">
        <v>344</v>
      </c>
      <c r="D4072" t="s">
        <v>662</v>
      </c>
      <c r="E4072" t="s">
        <v>19</v>
      </c>
      <c r="F4072" t="s">
        <v>66</v>
      </c>
      <c r="G4072" t="s">
        <v>67</v>
      </c>
      <c r="H4072" t="s">
        <v>88</v>
      </c>
      <c r="I4072" t="s">
        <v>89</v>
      </c>
      <c r="J4072">
        <v>1</v>
      </c>
      <c r="K4072">
        <v>17521.490000000002</v>
      </c>
      <c r="L4072">
        <v>0</v>
      </c>
      <c r="M4072">
        <v>13165.72</v>
      </c>
      <c r="N4072" t="s">
        <v>70</v>
      </c>
      <c r="O4072" t="s">
        <v>35</v>
      </c>
      <c r="P4072" t="s">
        <v>44</v>
      </c>
      <c r="Q4072">
        <f>Sales_Data[[#This Row],[Quantity]]*Sales_Data[[#This Row],[Unit_Price]]</f>
        <v>17521.490000000002</v>
      </c>
      <c r="R4072">
        <f>Sales_Data[[#This Row],[Gross_Sales]]*Sales_Data[[#This Row],[Discount]]</f>
        <v>0</v>
      </c>
      <c r="S4072">
        <f>Sales_Data[[#This Row],[Gross_Sales]]-Sales_Data[[#This Row],[Discount_Amount]]</f>
        <v>17521.490000000002</v>
      </c>
      <c r="T4072">
        <f>Sales_Data[[#This Row],[Net Sales]]-Sales_Data[[#This Row],[Cost]]</f>
        <v>4355.7700000000023</v>
      </c>
      <c r="U4072" s="2">
        <f>Sales_Data[[#This Row],[Profit]]/Sales_Data[[#This Row],[Net Sales]]</f>
        <v>0.2485958671323045</v>
      </c>
      <c r="V4072">
        <f>YEAR(Sales_Data[[#This Row],[Order_Date]])</f>
        <v>2025</v>
      </c>
      <c r="W4072" t="str">
        <f>TEXT(Sales_Data[[#This Row],[Order_Date]],"mmm")</f>
        <v>Apr</v>
      </c>
      <c r="X4072">
        <f>MONTH(Sales_Data[[#This Row],[Order_Date]])</f>
        <v>4</v>
      </c>
      <c r="Y4072" t="str">
        <f>"Q"&amp;ROUNDUP(MONTH(Sales_Data[[#This Row],[Order_Date]])/3,0)</f>
        <v>Q2</v>
      </c>
    </row>
    <row r="4073" spans="1:25" x14ac:dyDescent="0.3">
      <c r="A4073" t="s">
        <v>5777</v>
      </c>
      <c r="B4073" s="1">
        <v>45733</v>
      </c>
      <c r="C4073" t="s">
        <v>1982</v>
      </c>
      <c r="D4073" t="s">
        <v>662</v>
      </c>
      <c r="E4073" t="s">
        <v>39</v>
      </c>
      <c r="F4073" t="s">
        <v>40</v>
      </c>
      <c r="G4073" t="s">
        <v>67</v>
      </c>
      <c r="H4073" t="s">
        <v>133</v>
      </c>
      <c r="I4073" t="s">
        <v>138</v>
      </c>
      <c r="J4073">
        <v>3</v>
      </c>
      <c r="K4073">
        <v>4415.33</v>
      </c>
      <c r="L4073">
        <v>0</v>
      </c>
      <c r="M4073">
        <v>8338.73</v>
      </c>
      <c r="N4073" t="s">
        <v>24</v>
      </c>
      <c r="O4073" t="s">
        <v>35</v>
      </c>
      <c r="P4073" t="s">
        <v>71</v>
      </c>
      <c r="Q4073">
        <f>Sales_Data[[#This Row],[Quantity]]*Sales_Data[[#This Row],[Unit_Price]]</f>
        <v>13245.99</v>
      </c>
      <c r="R4073">
        <f>Sales_Data[[#This Row],[Gross_Sales]]*Sales_Data[[#This Row],[Discount]]</f>
        <v>0</v>
      </c>
      <c r="S4073">
        <f>Sales_Data[[#This Row],[Gross_Sales]]-Sales_Data[[#This Row],[Discount_Amount]]</f>
        <v>13245.99</v>
      </c>
      <c r="T4073">
        <f>Sales_Data[[#This Row],[Net Sales]]-Sales_Data[[#This Row],[Cost]]</f>
        <v>4907.26</v>
      </c>
      <c r="U4073" s="2">
        <f>Sales_Data[[#This Row],[Profit]]/Sales_Data[[#This Row],[Net Sales]]</f>
        <v>0.37047136529621422</v>
      </c>
      <c r="V4073">
        <f>YEAR(Sales_Data[[#This Row],[Order_Date]])</f>
        <v>2025</v>
      </c>
      <c r="W4073" t="str">
        <f>TEXT(Sales_Data[[#This Row],[Order_Date]],"mmm")</f>
        <v>Mar</v>
      </c>
      <c r="X4073">
        <f>MONTH(Sales_Data[[#This Row],[Order_Date]])</f>
        <v>3</v>
      </c>
      <c r="Y4073" t="str">
        <f>"Q"&amp;ROUNDUP(MONTH(Sales_Data[[#This Row],[Order_Date]])/3,0)</f>
        <v>Q1</v>
      </c>
    </row>
    <row r="4074" spans="1:25" x14ac:dyDescent="0.3">
      <c r="A4074" t="s">
        <v>5778</v>
      </c>
      <c r="B4074" s="1">
        <v>45939</v>
      </c>
      <c r="C4074" t="s">
        <v>4025</v>
      </c>
      <c r="D4074" t="s">
        <v>589</v>
      </c>
      <c r="E4074" t="s">
        <v>39</v>
      </c>
      <c r="F4074" t="s">
        <v>40</v>
      </c>
      <c r="G4074" t="s">
        <v>75</v>
      </c>
      <c r="H4074" t="s">
        <v>76</v>
      </c>
      <c r="I4074" t="s">
        <v>77</v>
      </c>
      <c r="J4074">
        <v>1</v>
      </c>
      <c r="K4074">
        <v>3846.34</v>
      </c>
      <c r="L4074">
        <v>0</v>
      </c>
      <c r="M4074">
        <v>2587.31</v>
      </c>
      <c r="N4074" t="s">
        <v>70</v>
      </c>
      <c r="O4074" t="s">
        <v>35</v>
      </c>
      <c r="P4074" t="s">
        <v>44</v>
      </c>
      <c r="Q4074">
        <f>Sales_Data[[#This Row],[Quantity]]*Sales_Data[[#This Row],[Unit_Price]]</f>
        <v>3846.34</v>
      </c>
      <c r="R4074">
        <f>Sales_Data[[#This Row],[Gross_Sales]]*Sales_Data[[#This Row],[Discount]]</f>
        <v>0</v>
      </c>
      <c r="S4074">
        <f>Sales_Data[[#This Row],[Gross_Sales]]-Sales_Data[[#This Row],[Discount_Amount]]</f>
        <v>3846.34</v>
      </c>
      <c r="T4074">
        <f>Sales_Data[[#This Row],[Net Sales]]-Sales_Data[[#This Row],[Cost]]</f>
        <v>1259.0300000000002</v>
      </c>
      <c r="U4074" s="2">
        <f>Sales_Data[[#This Row],[Profit]]/Sales_Data[[#This Row],[Net Sales]]</f>
        <v>0.32733195713327479</v>
      </c>
      <c r="V4074">
        <f>YEAR(Sales_Data[[#This Row],[Order_Date]])</f>
        <v>2025</v>
      </c>
      <c r="W4074" t="str">
        <f>TEXT(Sales_Data[[#This Row],[Order_Date]],"mmm")</f>
        <v>Oct</v>
      </c>
      <c r="X4074">
        <f>MONTH(Sales_Data[[#This Row],[Order_Date]])</f>
        <v>10</v>
      </c>
      <c r="Y4074" t="str">
        <f>"Q"&amp;ROUNDUP(MONTH(Sales_Data[[#This Row],[Order_Date]])/3,0)</f>
        <v>Q4</v>
      </c>
    </row>
    <row r="4075" spans="1:25" x14ac:dyDescent="0.3">
      <c r="A4075" t="s">
        <v>5779</v>
      </c>
      <c r="B4075" s="1">
        <v>45766</v>
      </c>
      <c r="C4075" t="s">
        <v>1338</v>
      </c>
      <c r="D4075" t="s">
        <v>393</v>
      </c>
      <c r="E4075" t="s">
        <v>48</v>
      </c>
      <c r="F4075" t="s">
        <v>49</v>
      </c>
      <c r="G4075" t="s">
        <v>21</v>
      </c>
      <c r="H4075" t="s">
        <v>297</v>
      </c>
      <c r="I4075" t="s">
        <v>297</v>
      </c>
      <c r="J4075">
        <v>1</v>
      </c>
      <c r="K4075">
        <v>34454.839999999997</v>
      </c>
      <c r="L4075">
        <v>0.15</v>
      </c>
      <c r="M4075">
        <v>21106.39</v>
      </c>
      <c r="N4075" t="s">
        <v>52</v>
      </c>
      <c r="O4075" t="s">
        <v>35</v>
      </c>
      <c r="P4075" t="s">
        <v>71</v>
      </c>
      <c r="Q4075">
        <f>Sales_Data[[#This Row],[Quantity]]*Sales_Data[[#This Row],[Unit_Price]]</f>
        <v>34454.839999999997</v>
      </c>
      <c r="R4075">
        <f>Sales_Data[[#This Row],[Gross_Sales]]*Sales_Data[[#This Row],[Discount]]</f>
        <v>5168.2259999999997</v>
      </c>
      <c r="S4075">
        <f>Sales_Data[[#This Row],[Gross_Sales]]-Sales_Data[[#This Row],[Discount_Amount]]</f>
        <v>29286.613999999998</v>
      </c>
      <c r="T4075">
        <f>Sales_Data[[#This Row],[Net Sales]]-Sales_Data[[#This Row],[Cost]]</f>
        <v>8180.2239999999983</v>
      </c>
      <c r="U4075" s="2">
        <f>Sales_Data[[#This Row],[Profit]]/Sales_Data[[#This Row],[Net Sales]]</f>
        <v>0.27931614081436656</v>
      </c>
      <c r="V4075">
        <f>YEAR(Sales_Data[[#This Row],[Order_Date]])</f>
        <v>2025</v>
      </c>
      <c r="W4075" t="str">
        <f>TEXT(Sales_Data[[#This Row],[Order_Date]],"mmm")</f>
        <v>Apr</v>
      </c>
      <c r="X4075">
        <f>MONTH(Sales_Data[[#This Row],[Order_Date]])</f>
        <v>4</v>
      </c>
      <c r="Y4075" t="str">
        <f>"Q"&amp;ROUNDUP(MONTH(Sales_Data[[#This Row],[Order_Date]])/3,0)</f>
        <v>Q2</v>
      </c>
    </row>
    <row r="4076" spans="1:25" x14ac:dyDescent="0.3">
      <c r="A4076" t="s">
        <v>5780</v>
      </c>
      <c r="B4076" s="1">
        <v>45845</v>
      </c>
      <c r="C4076" t="s">
        <v>5781</v>
      </c>
      <c r="D4076" t="s">
        <v>307</v>
      </c>
      <c r="E4076" t="s">
        <v>19</v>
      </c>
      <c r="F4076" t="s">
        <v>81</v>
      </c>
      <c r="G4076" t="s">
        <v>21</v>
      </c>
      <c r="H4076" t="s">
        <v>297</v>
      </c>
      <c r="I4076" t="s">
        <v>494</v>
      </c>
      <c r="J4076">
        <v>1</v>
      </c>
      <c r="K4076">
        <v>7385.56</v>
      </c>
      <c r="L4076">
        <v>0</v>
      </c>
      <c r="M4076">
        <v>5259.06</v>
      </c>
      <c r="N4076" t="s">
        <v>70</v>
      </c>
      <c r="O4076" t="s">
        <v>35</v>
      </c>
      <c r="P4076" t="s">
        <v>44</v>
      </c>
      <c r="Q4076">
        <f>Sales_Data[[#This Row],[Quantity]]*Sales_Data[[#This Row],[Unit_Price]]</f>
        <v>7385.56</v>
      </c>
      <c r="R4076">
        <f>Sales_Data[[#This Row],[Gross_Sales]]*Sales_Data[[#This Row],[Discount]]</f>
        <v>0</v>
      </c>
      <c r="S4076">
        <f>Sales_Data[[#This Row],[Gross_Sales]]-Sales_Data[[#This Row],[Discount_Amount]]</f>
        <v>7385.56</v>
      </c>
      <c r="T4076">
        <f>Sales_Data[[#This Row],[Net Sales]]-Sales_Data[[#This Row],[Cost]]</f>
        <v>2126.5</v>
      </c>
      <c r="U4076" s="2">
        <f>Sales_Data[[#This Row],[Profit]]/Sales_Data[[#This Row],[Net Sales]]</f>
        <v>0.28792671104154594</v>
      </c>
      <c r="V4076">
        <f>YEAR(Sales_Data[[#This Row],[Order_Date]])</f>
        <v>2025</v>
      </c>
      <c r="W4076" t="str">
        <f>TEXT(Sales_Data[[#This Row],[Order_Date]],"mmm")</f>
        <v>Jul</v>
      </c>
      <c r="X4076">
        <f>MONTH(Sales_Data[[#This Row],[Order_Date]])</f>
        <v>7</v>
      </c>
      <c r="Y4076" t="str">
        <f>"Q"&amp;ROUNDUP(MONTH(Sales_Data[[#This Row],[Order_Date]])/3,0)</f>
        <v>Q3</v>
      </c>
    </row>
    <row r="4077" spans="1:25" x14ac:dyDescent="0.3">
      <c r="A4077" t="s">
        <v>5782</v>
      </c>
      <c r="B4077" s="1">
        <v>45856</v>
      </c>
      <c r="C4077" t="s">
        <v>4143</v>
      </c>
      <c r="D4077" t="s">
        <v>215</v>
      </c>
      <c r="E4077" t="s">
        <v>48</v>
      </c>
      <c r="F4077" t="s">
        <v>132</v>
      </c>
      <c r="G4077" t="s">
        <v>21</v>
      </c>
      <c r="H4077" t="s">
        <v>230</v>
      </c>
      <c r="I4077" t="s">
        <v>328</v>
      </c>
      <c r="J4077">
        <v>1</v>
      </c>
      <c r="K4077">
        <v>31261.82</v>
      </c>
      <c r="L4077">
        <v>0.05</v>
      </c>
      <c r="M4077">
        <v>24691.67</v>
      </c>
      <c r="N4077" t="s">
        <v>24</v>
      </c>
      <c r="O4077" t="s">
        <v>35</v>
      </c>
      <c r="P4077" t="s">
        <v>71</v>
      </c>
      <c r="Q4077">
        <f>Sales_Data[[#This Row],[Quantity]]*Sales_Data[[#This Row],[Unit_Price]]</f>
        <v>31261.82</v>
      </c>
      <c r="R4077">
        <f>Sales_Data[[#This Row],[Gross_Sales]]*Sales_Data[[#This Row],[Discount]]</f>
        <v>1563.0910000000001</v>
      </c>
      <c r="S4077">
        <f>Sales_Data[[#This Row],[Gross_Sales]]-Sales_Data[[#This Row],[Discount_Amount]]</f>
        <v>29698.728999999999</v>
      </c>
      <c r="T4077">
        <f>Sales_Data[[#This Row],[Net Sales]]-Sales_Data[[#This Row],[Cost]]</f>
        <v>5007.0590000000011</v>
      </c>
      <c r="U4077" s="2">
        <f>Sales_Data[[#This Row],[Profit]]/Sales_Data[[#This Row],[Net Sales]]</f>
        <v>0.16859506007816027</v>
      </c>
      <c r="V4077">
        <f>YEAR(Sales_Data[[#This Row],[Order_Date]])</f>
        <v>2025</v>
      </c>
      <c r="W4077" t="str">
        <f>TEXT(Sales_Data[[#This Row],[Order_Date]],"mmm")</f>
        <v>Jul</v>
      </c>
      <c r="X4077">
        <f>MONTH(Sales_Data[[#This Row],[Order_Date]])</f>
        <v>7</v>
      </c>
      <c r="Y4077" t="str">
        <f>"Q"&amp;ROUNDUP(MONTH(Sales_Data[[#This Row],[Order_Date]])/3,0)</f>
        <v>Q3</v>
      </c>
    </row>
    <row r="4078" spans="1:25" x14ac:dyDescent="0.3">
      <c r="A4078" t="s">
        <v>5783</v>
      </c>
      <c r="B4078" s="1">
        <v>45960</v>
      </c>
      <c r="C4078" t="s">
        <v>196</v>
      </c>
      <c r="D4078" t="s">
        <v>685</v>
      </c>
      <c r="E4078" t="s">
        <v>30</v>
      </c>
      <c r="F4078" t="s">
        <v>87</v>
      </c>
      <c r="G4078" t="s">
        <v>67</v>
      </c>
      <c r="H4078" t="s">
        <v>121</v>
      </c>
      <c r="I4078" t="s">
        <v>142</v>
      </c>
      <c r="J4078">
        <v>2</v>
      </c>
      <c r="K4078">
        <v>3268.21</v>
      </c>
      <c r="L4078">
        <v>0.1</v>
      </c>
      <c r="M4078">
        <v>4851.7</v>
      </c>
      <c r="N4078" t="s">
        <v>83</v>
      </c>
      <c r="O4078" t="s">
        <v>53</v>
      </c>
      <c r="P4078" t="s">
        <v>71</v>
      </c>
      <c r="Q4078">
        <f>Sales_Data[[#This Row],[Quantity]]*Sales_Data[[#This Row],[Unit_Price]]</f>
        <v>6536.42</v>
      </c>
      <c r="R4078">
        <f>Sales_Data[[#This Row],[Gross_Sales]]*Sales_Data[[#This Row],[Discount]]</f>
        <v>653.64200000000005</v>
      </c>
      <c r="S4078">
        <f>Sales_Data[[#This Row],[Gross_Sales]]-Sales_Data[[#This Row],[Discount_Amount]]</f>
        <v>5882.7780000000002</v>
      </c>
      <c r="T4078">
        <f>Sales_Data[[#This Row],[Net Sales]]-Sales_Data[[#This Row],[Cost]]</f>
        <v>1031.0780000000004</v>
      </c>
      <c r="U4078" s="2">
        <f>Sales_Data[[#This Row],[Profit]]/Sales_Data[[#This Row],[Net Sales]]</f>
        <v>0.17527059494680922</v>
      </c>
      <c r="V4078">
        <f>YEAR(Sales_Data[[#This Row],[Order_Date]])</f>
        <v>2025</v>
      </c>
      <c r="W4078" t="str">
        <f>TEXT(Sales_Data[[#This Row],[Order_Date]],"mmm")</f>
        <v>Oct</v>
      </c>
      <c r="X4078">
        <f>MONTH(Sales_Data[[#This Row],[Order_Date]])</f>
        <v>10</v>
      </c>
      <c r="Y4078" t="str">
        <f>"Q"&amp;ROUNDUP(MONTH(Sales_Data[[#This Row],[Order_Date]])/3,0)</f>
        <v>Q4</v>
      </c>
    </row>
    <row r="4079" spans="1:25" x14ac:dyDescent="0.3">
      <c r="A4079" t="s">
        <v>5784</v>
      </c>
      <c r="B4079" s="1">
        <v>45984</v>
      </c>
      <c r="C4079" t="s">
        <v>5488</v>
      </c>
      <c r="D4079" t="s">
        <v>283</v>
      </c>
      <c r="E4079" t="s">
        <v>19</v>
      </c>
      <c r="F4079" t="s">
        <v>81</v>
      </c>
      <c r="G4079" t="s">
        <v>32</v>
      </c>
      <c r="H4079" t="s">
        <v>33</v>
      </c>
      <c r="I4079" t="s">
        <v>161</v>
      </c>
      <c r="J4079">
        <v>1</v>
      </c>
      <c r="K4079">
        <v>16839.990000000002</v>
      </c>
      <c r="L4079">
        <v>0.15</v>
      </c>
      <c r="M4079">
        <v>9344.59</v>
      </c>
      <c r="N4079" t="s">
        <v>83</v>
      </c>
      <c r="O4079" t="s">
        <v>35</v>
      </c>
      <c r="P4079" t="s">
        <v>71</v>
      </c>
      <c r="Q4079">
        <f>Sales_Data[[#This Row],[Quantity]]*Sales_Data[[#This Row],[Unit_Price]]</f>
        <v>16839.990000000002</v>
      </c>
      <c r="R4079">
        <f>Sales_Data[[#This Row],[Gross_Sales]]*Sales_Data[[#This Row],[Discount]]</f>
        <v>2525.9985000000001</v>
      </c>
      <c r="S4079">
        <f>Sales_Data[[#This Row],[Gross_Sales]]-Sales_Data[[#This Row],[Discount_Amount]]</f>
        <v>14313.991500000002</v>
      </c>
      <c r="T4079">
        <f>Sales_Data[[#This Row],[Net Sales]]-Sales_Data[[#This Row],[Cost]]</f>
        <v>4969.4015000000018</v>
      </c>
      <c r="U4079" s="2">
        <f>Sales_Data[[#This Row],[Profit]]/Sales_Data[[#This Row],[Net Sales]]</f>
        <v>0.34717091315863929</v>
      </c>
      <c r="V4079">
        <f>YEAR(Sales_Data[[#This Row],[Order_Date]])</f>
        <v>2025</v>
      </c>
      <c r="W4079" t="str">
        <f>TEXT(Sales_Data[[#This Row],[Order_Date]],"mmm")</f>
        <v>Nov</v>
      </c>
      <c r="X4079">
        <f>MONTH(Sales_Data[[#This Row],[Order_Date]])</f>
        <v>11</v>
      </c>
      <c r="Y4079" t="str">
        <f>"Q"&amp;ROUNDUP(MONTH(Sales_Data[[#This Row],[Order_Date]])/3,0)</f>
        <v>Q4</v>
      </c>
    </row>
    <row r="4080" spans="1:25" x14ac:dyDescent="0.3">
      <c r="A4080" t="s">
        <v>5785</v>
      </c>
      <c r="B4080" s="1">
        <v>45811</v>
      </c>
      <c r="C4080" t="s">
        <v>4081</v>
      </c>
      <c r="D4080" t="s">
        <v>56</v>
      </c>
      <c r="E4080" t="s">
        <v>30</v>
      </c>
      <c r="F4080" t="s">
        <v>156</v>
      </c>
      <c r="G4080" t="s">
        <v>67</v>
      </c>
      <c r="H4080" t="s">
        <v>121</v>
      </c>
      <c r="I4080" t="s">
        <v>122</v>
      </c>
      <c r="J4080">
        <v>3</v>
      </c>
      <c r="K4080">
        <v>3080.45</v>
      </c>
      <c r="L4080">
        <v>0</v>
      </c>
      <c r="M4080">
        <v>5866.32</v>
      </c>
      <c r="N4080" t="s">
        <v>109</v>
      </c>
      <c r="O4080" t="s">
        <v>35</v>
      </c>
      <c r="P4080" t="s">
        <v>26</v>
      </c>
      <c r="Q4080">
        <f>Sales_Data[[#This Row],[Quantity]]*Sales_Data[[#This Row],[Unit_Price]]</f>
        <v>9241.3499999999985</v>
      </c>
      <c r="R4080">
        <f>Sales_Data[[#This Row],[Gross_Sales]]*Sales_Data[[#This Row],[Discount]]</f>
        <v>0</v>
      </c>
      <c r="S4080">
        <f>Sales_Data[[#This Row],[Gross_Sales]]-Sales_Data[[#This Row],[Discount_Amount]]</f>
        <v>9241.3499999999985</v>
      </c>
      <c r="T4080">
        <f>Sales_Data[[#This Row],[Net Sales]]-Sales_Data[[#This Row],[Cost]]</f>
        <v>3375.0299999999988</v>
      </c>
      <c r="U4080" s="2">
        <f>Sales_Data[[#This Row],[Profit]]/Sales_Data[[#This Row],[Net Sales]]</f>
        <v>0.36520962846337379</v>
      </c>
      <c r="V4080">
        <f>YEAR(Sales_Data[[#This Row],[Order_Date]])</f>
        <v>2025</v>
      </c>
      <c r="W4080" t="str">
        <f>TEXT(Sales_Data[[#This Row],[Order_Date]],"mmm")</f>
        <v>Jun</v>
      </c>
      <c r="X4080">
        <f>MONTH(Sales_Data[[#This Row],[Order_Date]])</f>
        <v>6</v>
      </c>
      <c r="Y4080" t="str">
        <f>"Q"&amp;ROUNDUP(MONTH(Sales_Data[[#This Row],[Order_Date]])/3,0)</f>
        <v>Q2</v>
      </c>
    </row>
    <row r="4081" spans="1:25" x14ac:dyDescent="0.3">
      <c r="A4081" t="s">
        <v>5786</v>
      </c>
      <c r="B4081" s="1">
        <v>45697</v>
      </c>
      <c r="C4081" t="s">
        <v>693</v>
      </c>
      <c r="D4081" t="s">
        <v>331</v>
      </c>
      <c r="E4081" t="s">
        <v>19</v>
      </c>
      <c r="F4081" t="s">
        <v>113</v>
      </c>
      <c r="G4081" t="s">
        <v>41</v>
      </c>
      <c r="H4081" t="s">
        <v>147</v>
      </c>
      <c r="I4081" t="s">
        <v>369</v>
      </c>
      <c r="J4081">
        <v>2</v>
      </c>
      <c r="K4081">
        <v>15528.11</v>
      </c>
      <c r="L4081">
        <v>0.05</v>
      </c>
      <c r="M4081">
        <v>23737.279999999999</v>
      </c>
      <c r="N4081" t="s">
        <v>24</v>
      </c>
      <c r="O4081" t="s">
        <v>35</v>
      </c>
      <c r="P4081" t="s">
        <v>71</v>
      </c>
      <c r="Q4081">
        <f>Sales_Data[[#This Row],[Quantity]]*Sales_Data[[#This Row],[Unit_Price]]</f>
        <v>31056.22</v>
      </c>
      <c r="R4081">
        <f>Sales_Data[[#This Row],[Gross_Sales]]*Sales_Data[[#This Row],[Discount]]</f>
        <v>1552.8110000000001</v>
      </c>
      <c r="S4081">
        <f>Sales_Data[[#This Row],[Gross_Sales]]-Sales_Data[[#This Row],[Discount_Amount]]</f>
        <v>29503.409</v>
      </c>
      <c r="T4081">
        <f>Sales_Data[[#This Row],[Net Sales]]-Sales_Data[[#This Row],[Cost]]</f>
        <v>5766.1290000000008</v>
      </c>
      <c r="U4081" s="2">
        <f>Sales_Data[[#This Row],[Profit]]/Sales_Data[[#This Row],[Net Sales]]</f>
        <v>0.19543941515368618</v>
      </c>
      <c r="V4081">
        <f>YEAR(Sales_Data[[#This Row],[Order_Date]])</f>
        <v>2025</v>
      </c>
      <c r="W4081" t="str">
        <f>TEXT(Sales_Data[[#This Row],[Order_Date]],"mmm")</f>
        <v>Feb</v>
      </c>
      <c r="X4081">
        <f>MONTH(Sales_Data[[#This Row],[Order_Date]])</f>
        <v>2</v>
      </c>
      <c r="Y4081" t="str">
        <f>"Q"&amp;ROUNDUP(MONTH(Sales_Data[[#This Row],[Order_Date]])/3,0)</f>
        <v>Q1</v>
      </c>
    </row>
    <row r="4082" spans="1:25" x14ac:dyDescent="0.3">
      <c r="A4082" t="s">
        <v>5787</v>
      </c>
      <c r="B4082" s="1">
        <v>45790</v>
      </c>
      <c r="C4082" t="s">
        <v>834</v>
      </c>
      <c r="D4082" t="s">
        <v>313</v>
      </c>
      <c r="E4082" t="s">
        <v>30</v>
      </c>
      <c r="F4082" t="s">
        <v>31</v>
      </c>
      <c r="G4082" t="s">
        <v>21</v>
      </c>
      <c r="H4082" t="s">
        <v>127</v>
      </c>
      <c r="I4082" t="s">
        <v>342</v>
      </c>
      <c r="J4082">
        <v>1</v>
      </c>
      <c r="K4082">
        <v>4348.2</v>
      </c>
      <c r="L4082">
        <v>0.05</v>
      </c>
      <c r="M4082">
        <v>3018.2</v>
      </c>
      <c r="N4082" t="s">
        <v>70</v>
      </c>
      <c r="O4082" t="s">
        <v>35</v>
      </c>
      <c r="P4082" t="s">
        <v>44</v>
      </c>
      <c r="Q4082">
        <f>Sales_Data[[#This Row],[Quantity]]*Sales_Data[[#This Row],[Unit_Price]]</f>
        <v>4348.2</v>
      </c>
      <c r="R4082">
        <f>Sales_Data[[#This Row],[Gross_Sales]]*Sales_Data[[#This Row],[Discount]]</f>
        <v>217.41</v>
      </c>
      <c r="S4082">
        <f>Sales_Data[[#This Row],[Gross_Sales]]-Sales_Data[[#This Row],[Discount_Amount]]</f>
        <v>4130.79</v>
      </c>
      <c r="T4082">
        <f>Sales_Data[[#This Row],[Net Sales]]-Sales_Data[[#This Row],[Cost]]</f>
        <v>1112.5900000000001</v>
      </c>
      <c r="U4082" s="2">
        <f>Sales_Data[[#This Row],[Profit]]/Sales_Data[[#This Row],[Net Sales]]</f>
        <v>0.26934073143393883</v>
      </c>
      <c r="V4082">
        <f>YEAR(Sales_Data[[#This Row],[Order_Date]])</f>
        <v>2025</v>
      </c>
      <c r="W4082" t="str">
        <f>TEXT(Sales_Data[[#This Row],[Order_Date]],"mmm")</f>
        <v>May</v>
      </c>
      <c r="X4082">
        <f>MONTH(Sales_Data[[#This Row],[Order_Date]])</f>
        <v>5</v>
      </c>
      <c r="Y4082" t="str">
        <f>"Q"&amp;ROUNDUP(MONTH(Sales_Data[[#This Row],[Order_Date]])/3,0)</f>
        <v>Q2</v>
      </c>
    </row>
    <row r="4083" spans="1:25" x14ac:dyDescent="0.3">
      <c r="A4083" t="s">
        <v>5788</v>
      </c>
      <c r="B4083" s="1">
        <v>45789</v>
      </c>
      <c r="C4083" t="s">
        <v>111</v>
      </c>
      <c r="D4083" t="s">
        <v>302</v>
      </c>
      <c r="E4083" t="s">
        <v>19</v>
      </c>
      <c r="F4083" t="s">
        <v>57</v>
      </c>
      <c r="G4083" t="s">
        <v>21</v>
      </c>
      <c r="H4083" t="s">
        <v>22</v>
      </c>
      <c r="I4083" t="s">
        <v>23</v>
      </c>
      <c r="J4083">
        <v>2</v>
      </c>
      <c r="K4083">
        <v>9675.81</v>
      </c>
      <c r="L4083">
        <v>0.05</v>
      </c>
      <c r="M4083">
        <v>12218.73</v>
      </c>
      <c r="N4083" t="s">
        <v>24</v>
      </c>
      <c r="O4083" t="s">
        <v>25</v>
      </c>
      <c r="P4083" t="s">
        <v>71</v>
      </c>
      <c r="Q4083">
        <f>Sales_Data[[#This Row],[Quantity]]*Sales_Data[[#This Row],[Unit_Price]]</f>
        <v>19351.62</v>
      </c>
      <c r="R4083">
        <f>Sales_Data[[#This Row],[Gross_Sales]]*Sales_Data[[#This Row],[Discount]]</f>
        <v>967.58100000000002</v>
      </c>
      <c r="S4083">
        <f>Sales_Data[[#This Row],[Gross_Sales]]-Sales_Data[[#This Row],[Discount_Amount]]</f>
        <v>18384.039000000001</v>
      </c>
      <c r="T4083">
        <f>Sales_Data[[#This Row],[Net Sales]]-Sales_Data[[#This Row],[Cost]]</f>
        <v>6165.3090000000011</v>
      </c>
      <c r="U4083" s="2">
        <f>Sales_Data[[#This Row],[Profit]]/Sales_Data[[#This Row],[Net Sales]]</f>
        <v>0.33536204965622629</v>
      </c>
      <c r="V4083">
        <f>YEAR(Sales_Data[[#This Row],[Order_Date]])</f>
        <v>2025</v>
      </c>
      <c r="W4083" t="str">
        <f>TEXT(Sales_Data[[#This Row],[Order_Date]],"mmm")</f>
        <v>May</v>
      </c>
      <c r="X4083">
        <f>MONTH(Sales_Data[[#This Row],[Order_Date]])</f>
        <v>5</v>
      </c>
      <c r="Y4083" t="str">
        <f>"Q"&amp;ROUNDUP(MONTH(Sales_Data[[#This Row],[Order_Date]])/3,0)</f>
        <v>Q2</v>
      </c>
    </row>
    <row r="4084" spans="1:25" x14ac:dyDescent="0.3">
      <c r="A4084" t="s">
        <v>5789</v>
      </c>
      <c r="B4084" s="1">
        <v>45936</v>
      </c>
      <c r="C4084" t="s">
        <v>5790</v>
      </c>
      <c r="D4084" t="s">
        <v>241</v>
      </c>
      <c r="E4084" t="s">
        <v>39</v>
      </c>
      <c r="F4084" t="s">
        <v>202</v>
      </c>
      <c r="G4084" t="s">
        <v>75</v>
      </c>
      <c r="H4084" t="s">
        <v>76</v>
      </c>
      <c r="I4084" t="s">
        <v>77</v>
      </c>
      <c r="J4084">
        <v>2</v>
      </c>
      <c r="K4084">
        <v>2693.3</v>
      </c>
      <c r="L4084">
        <v>0.05</v>
      </c>
      <c r="M4084">
        <v>3287.66</v>
      </c>
      <c r="N4084" t="s">
        <v>83</v>
      </c>
      <c r="O4084" t="s">
        <v>35</v>
      </c>
      <c r="P4084" t="s">
        <v>26</v>
      </c>
      <c r="Q4084">
        <f>Sales_Data[[#This Row],[Quantity]]*Sales_Data[[#This Row],[Unit_Price]]</f>
        <v>5386.6</v>
      </c>
      <c r="R4084">
        <f>Sales_Data[[#This Row],[Gross_Sales]]*Sales_Data[[#This Row],[Discount]]</f>
        <v>269.33000000000004</v>
      </c>
      <c r="S4084">
        <f>Sales_Data[[#This Row],[Gross_Sales]]-Sales_Data[[#This Row],[Discount_Amount]]</f>
        <v>5117.2700000000004</v>
      </c>
      <c r="T4084">
        <f>Sales_Data[[#This Row],[Net Sales]]-Sales_Data[[#This Row],[Cost]]</f>
        <v>1829.6100000000006</v>
      </c>
      <c r="U4084" s="2">
        <f>Sales_Data[[#This Row],[Profit]]/Sales_Data[[#This Row],[Net Sales]]</f>
        <v>0.35753634262018624</v>
      </c>
      <c r="V4084">
        <f>YEAR(Sales_Data[[#This Row],[Order_Date]])</f>
        <v>2025</v>
      </c>
      <c r="W4084" t="str">
        <f>TEXT(Sales_Data[[#This Row],[Order_Date]],"mmm")</f>
        <v>Oct</v>
      </c>
      <c r="X4084">
        <f>MONTH(Sales_Data[[#This Row],[Order_Date]])</f>
        <v>10</v>
      </c>
      <c r="Y4084" t="str">
        <f>"Q"&amp;ROUNDUP(MONTH(Sales_Data[[#This Row],[Order_Date]])/3,0)</f>
        <v>Q4</v>
      </c>
    </row>
    <row r="4085" spans="1:25" x14ac:dyDescent="0.3">
      <c r="A4085" t="s">
        <v>5791</v>
      </c>
      <c r="B4085" s="1">
        <v>46019</v>
      </c>
      <c r="C4085" t="s">
        <v>496</v>
      </c>
      <c r="D4085" t="s">
        <v>47</v>
      </c>
      <c r="E4085" t="s">
        <v>19</v>
      </c>
      <c r="F4085" t="s">
        <v>20</v>
      </c>
      <c r="G4085" t="s">
        <v>41</v>
      </c>
      <c r="H4085" t="s">
        <v>171</v>
      </c>
      <c r="I4085" t="s">
        <v>191</v>
      </c>
      <c r="J4085">
        <v>3</v>
      </c>
      <c r="K4085">
        <v>11764.63</v>
      </c>
      <c r="L4085">
        <v>0.1</v>
      </c>
      <c r="M4085">
        <v>21462.36</v>
      </c>
      <c r="N4085" t="s">
        <v>24</v>
      </c>
      <c r="O4085" t="s">
        <v>35</v>
      </c>
      <c r="P4085" t="s">
        <v>44</v>
      </c>
      <c r="Q4085">
        <f>Sales_Data[[#This Row],[Quantity]]*Sales_Data[[#This Row],[Unit_Price]]</f>
        <v>35293.89</v>
      </c>
      <c r="R4085">
        <f>Sales_Data[[#This Row],[Gross_Sales]]*Sales_Data[[#This Row],[Discount]]</f>
        <v>3529.3890000000001</v>
      </c>
      <c r="S4085">
        <f>Sales_Data[[#This Row],[Gross_Sales]]-Sales_Data[[#This Row],[Discount_Amount]]</f>
        <v>31764.501</v>
      </c>
      <c r="T4085">
        <f>Sales_Data[[#This Row],[Net Sales]]-Sales_Data[[#This Row],[Cost]]</f>
        <v>10302.141</v>
      </c>
      <c r="U4085" s="2">
        <f>Sales_Data[[#This Row],[Profit]]/Sales_Data[[#This Row],[Net Sales]]</f>
        <v>0.32432875303156816</v>
      </c>
      <c r="V4085">
        <f>YEAR(Sales_Data[[#This Row],[Order_Date]])</f>
        <v>2025</v>
      </c>
      <c r="W4085" t="str">
        <f>TEXT(Sales_Data[[#This Row],[Order_Date]],"mmm")</f>
        <v>Dec</v>
      </c>
      <c r="X4085">
        <f>MONTH(Sales_Data[[#This Row],[Order_Date]])</f>
        <v>12</v>
      </c>
      <c r="Y4085" t="str">
        <f>"Q"&amp;ROUNDUP(MONTH(Sales_Data[[#This Row],[Order_Date]])/3,0)</f>
        <v>Q4</v>
      </c>
    </row>
    <row r="4086" spans="1:25" x14ac:dyDescent="0.3">
      <c r="A4086" t="s">
        <v>5792</v>
      </c>
      <c r="B4086" s="1">
        <v>45741</v>
      </c>
      <c r="C4086" t="s">
        <v>2586</v>
      </c>
      <c r="D4086" t="s">
        <v>436</v>
      </c>
      <c r="E4086" t="s">
        <v>30</v>
      </c>
      <c r="F4086" t="s">
        <v>31</v>
      </c>
      <c r="G4086" t="s">
        <v>32</v>
      </c>
      <c r="H4086" t="s">
        <v>50</v>
      </c>
      <c r="I4086" t="s">
        <v>58</v>
      </c>
      <c r="J4086">
        <v>2</v>
      </c>
      <c r="K4086">
        <v>2367.92</v>
      </c>
      <c r="L4086">
        <v>0</v>
      </c>
      <c r="M4086">
        <v>4116.17</v>
      </c>
      <c r="N4086" t="s">
        <v>52</v>
      </c>
      <c r="O4086" t="s">
        <v>35</v>
      </c>
      <c r="P4086" t="s">
        <v>44</v>
      </c>
      <c r="Q4086">
        <f>Sales_Data[[#This Row],[Quantity]]*Sales_Data[[#This Row],[Unit_Price]]</f>
        <v>4735.84</v>
      </c>
      <c r="R4086">
        <f>Sales_Data[[#This Row],[Gross_Sales]]*Sales_Data[[#This Row],[Discount]]</f>
        <v>0</v>
      </c>
      <c r="S4086">
        <f>Sales_Data[[#This Row],[Gross_Sales]]-Sales_Data[[#This Row],[Discount_Amount]]</f>
        <v>4735.84</v>
      </c>
      <c r="T4086">
        <f>Sales_Data[[#This Row],[Net Sales]]-Sales_Data[[#This Row],[Cost]]</f>
        <v>619.67000000000007</v>
      </c>
      <c r="U4086" s="2">
        <f>Sales_Data[[#This Row],[Profit]]/Sales_Data[[#This Row],[Net Sales]]</f>
        <v>0.1308469036116085</v>
      </c>
      <c r="V4086">
        <f>YEAR(Sales_Data[[#This Row],[Order_Date]])</f>
        <v>2025</v>
      </c>
      <c r="W4086" t="str">
        <f>TEXT(Sales_Data[[#This Row],[Order_Date]],"mmm")</f>
        <v>Mar</v>
      </c>
      <c r="X4086">
        <f>MONTH(Sales_Data[[#This Row],[Order_Date]])</f>
        <v>3</v>
      </c>
      <c r="Y4086" t="str">
        <f>"Q"&amp;ROUNDUP(MONTH(Sales_Data[[#This Row],[Order_Date]])/3,0)</f>
        <v>Q1</v>
      </c>
    </row>
    <row r="4087" spans="1:25" x14ac:dyDescent="0.3">
      <c r="A4087" t="s">
        <v>5793</v>
      </c>
      <c r="B4087" s="1">
        <v>45899</v>
      </c>
      <c r="C4087" t="s">
        <v>4636</v>
      </c>
      <c r="D4087" t="s">
        <v>310</v>
      </c>
      <c r="E4087" t="s">
        <v>19</v>
      </c>
      <c r="F4087" t="s">
        <v>57</v>
      </c>
      <c r="G4087" t="s">
        <v>75</v>
      </c>
      <c r="H4087" t="s">
        <v>76</v>
      </c>
      <c r="I4087" t="s">
        <v>108</v>
      </c>
      <c r="J4087">
        <v>1</v>
      </c>
      <c r="K4087">
        <v>2108.9299999999998</v>
      </c>
      <c r="L4087">
        <v>0.05</v>
      </c>
      <c r="M4087">
        <v>1287.5</v>
      </c>
      <c r="N4087" t="s">
        <v>70</v>
      </c>
      <c r="O4087" t="s">
        <v>53</v>
      </c>
      <c r="P4087" t="s">
        <v>26</v>
      </c>
      <c r="Q4087">
        <f>Sales_Data[[#This Row],[Quantity]]*Sales_Data[[#This Row],[Unit_Price]]</f>
        <v>2108.9299999999998</v>
      </c>
      <c r="R4087">
        <f>Sales_Data[[#This Row],[Gross_Sales]]*Sales_Data[[#This Row],[Discount]]</f>
        <v>105.4465</v>
      </c>
      <c r="S4087">
        <f>Sales_Data[[#This Row],[Gross_Sales]]-Sales_Data[[#This Row],[Discount_Amount]]</f>
        <v>2003.4834999999998</v>
      </c>
      <c r="T4087">
        <f>Sales_Data[[#This Row],[Net Sales]]-Sales_Data[[#This Row],[Cost]]</f>
        <v>715.98349999999982</v>
      </c>
      <c r="U4087" s="2">
        <f>Sales_Data[[#This Row],[Profit]]/Sales_Data[[#This Row],[Net Sales]]</f>
        <v>0.35736930201820971</v>
      </c>
      <c r="V4087">
        <f>YEAR(Sales_Data[[#This Row],[Order_Date]])</f>
        <v>2025</v>
      </c>
      <c r="W4087" t="str">
        <f>TEXT(Sales_Data[[#This Row],[Order_Date]],"mmm")</f>
        <v>Aug</v>
      </c>
      <c r="X4087">
        <f>MONTH(Sales_Data[[#This Row],[Order_Date]])</f>
        <v>8</v>
      </c>
      <c r="Y4087" t="str">
        <f>"Q"&amp;ROUNDUP(MONTH(Sales_Data[[#This Row],[Order_Date]])/3,0)</f>
        <v>Q3</v>
      </c>
    </row>
    <row r="4088" spans="1:25" x14ac:dyDescent="0.3">
      <c r="A4088" t="s">
        <v>5794</v>
      </c>
      <c r="B4088" s="1">
        <v>45773</v>
      </c>
      <c r="C4088" t="s">
        <v>3911</v>
      </c>
      <c r="D4088" t="s">
        <v>151</v>
      </c>
      <c r="E4088" t="s">
        <v>19</v>
      </c>
      <c r="F4088" t="s">
        <v>20</v>
      </c>
      <c r="G4088" t="s">
        <v>67</v>
      </c>
      <c r="H4088" t="s">
        <v>68</v>
      </c>
      <c r="I4088" t="s">
        <v>69</v>
      </c>
      <c r="J4088">
        <v>2</v>
      </c>
      <c r="K4088">
        <v>7236.1</v>
      </c>
      <c r="L4088">
        <v>0</v>
      </c>
      <c r="M4088">
        <v>11045.14</v>
      </c>
      <c r="N4088" t="s">
        <v>52</v>
      </c>
      <c r="O4088" t="s">
        <v>25</v>
      </c>
      <c r="P4088" t="s">
        <v>44</v>
      </c>
      <c r="Q4088">
        <f>Sales_Data[[#This Row],[Quantity]]*Sales_Data[[#This Row],[Unit_Price]]</f>
        <v>14472.2</v>
      </c>
      <c r="R4088">
        <f>Sales_Data[[#This Row],[Gross_Sales]]*Sales_Data[[#This Row],[Discount]]</f>
        <v>0</v>
      </c>
      <c r="S4088">
        <f>Sales_Data[[#This Row],[Gross_Sales]]-Sales_Data[[#This Row],[Discount_Amount]]</f>
        <v>14472.2</v>
      </c>
      <c r="T4088">
        <f>Sales_Data[[#This Row],[Net Sales]]-Sales_Data[[#This Row],[Cost]]</f>
        <v>3427.0600000000013</v>
      </c>
      <c r="U4088" s="2">
        <f>Sales_Data[[#This Row],[Profit]]/Sales_Data[[#This Row],[Net Sales]]</f>
        <v>0.23680297397769526</v>
      </c>
      <c r="V4088">
        <f>YEAR(Sales_Data[[#This Row],[Order_Date]])</f>
        <v>2025</v>
      </c>
      <c r="W4088" t="str">
        <f>TEXT(Sales_Data[[#This Row],[Order_Date]],"mmm")</f>
        <v>Apr</v>
      </c>
      <c r="X4088">
        <f>MONTH(Sales_Data[[#This Row],[Order_Date]])</f>
        <v>4</v>
      </c>
      <c r="Y4088" t="str">
        <f>"Q"&amp;ROUNDUP(MONTH(Sales_Data[[#This Row],[Order_Date]])/3,0)</f>
        <v>Q2</v>
      </c>
    </row>
    <row r="4089" spans="1:25" x14ac:dyDescent="0.3">
      <c r="A4089" t="s">
        <v>5795</v>
      </c>
      <c r="B4089" s="1">
        <v>45766</v>
      </c>
      <c r="C4089" t="s">
        <v>1439</v>
      </c>
      <c r="D4089" t="s">
        <v>255</v>
      </c>
      <c r="E4089" t="s">
        <v>19</v>
      </c>
      <c r="F4089" t="s">
        <v>113</v>
      </c>
      <c r="G4089" t="s">
        <v>21</v>
      </c>
      <c r="H4089" t="s">
        <v>22</v>
      </c>
      <c r="I4089" t="s">
        <v>62</v>
      </c>
      <c r="J4089">
        <v>1</v>
      </c>
      <c r="K4089">
        <v>17897.45</v>
      </c>
      <c r="L4089">
        <v>0.2</v>
      </c>
      <c r="M4089">
        <v>8974.6200000000008</v>
      </c>
      <c r="N4089" t="s">
        <v>24</v>
      </c>
      <c r="O4089" t="s">
        <v>35</v>
      </c>
      <c r="P4089" t="s">
        <v>71</v>
      </c>
      <c r="Q4089">
        <f>Sales_Data[[#This Row],[Quantity]]*Sales_Data[[#This Row],[Unit_Price]]</f>
        <v>17897.45</v>
      </c>
      <c r="R4089">
        <f>Sales_Data[[#This Row],[Gross_Sales]]*Sales_Data[[#This Row],[Discount]]</f>
        <v>3579.4900000000002</v>
      </c>
      <c r="S4089">
        <f>Sales_Data[[#This Row],[Gross_Sales]]-Sales_Data[[#This Row],[Discount_Amount]]</f>
        <v>14317.960000000001</v>
      </c>
      <c r="T4089">
        <f>Sales_Data[[#This Row],[Net Sales]]-Sales_Data[[#This Row],[Cost]]</f>
        <v>5343.34</v>
      </c>
      <c r="U4089" s="2">
        <f>Sales_Data[[#This Row],[Profit]]/Sales_Data[[#This Row],[Net Sales]]</f>
        <v>0.37319143229901464</v>
      </c>
      <c r="V4089">
        <f>YEAR(Sales_Data[[#This Row],[Order_Date]])</f>
        <v>2025</v>
      </c>
      <c r="W4089" t="str">
        <f>TEXT(Sales_Data[[#This Row],[Order_Date]],"mmm")</f>
        <v>Apr</v>
      </c>
      <c r="X4089">
        <f>MONTH(Sales_Data[[#This Row],[Order_Date]])</f>
        <v>4</v>
      </c>
      <c r="Y4089" t="str">
        <f>"Q"&amp;ROUNDUP(MONTH(Sales_Data[[#This Row],[Order_Date]])/3,0)</f>
        <v>Q2</v>
      </c>
    </row>
    <row r="4090" spans="1:25" x14ac:dyDescent="0.3">
      <c r="A4090" t="s">
        <v>5796</v>
      </c>
      <c r="B4090" s="1">
        <v>45878</v>
      </c>
      <c r="C4090" t="s">
        <v>2971</v>
      </c>
      <c r="D4090" t="s">
        <v>175</v>
      </c>
      <c r="E4090" t="s">
        <v>30</v>
      </c>
      <c r="F4090" t="s">
        <v>87</v>
      </c>
      <c r="G4090" t="s">
        <v>41</v>
      </c>
      <c r="H4090" t="s">
        <v>42</v>
      </c>
      <c r="I4090" t="s">
        <v>82</v>
      </c>
      <c r="J4090">
        <v>2</v>
      </c>
      <c r="K4090">
        <v>480.43</v>
      </c>
      <c r="L4090">
        <v>0.1</v>
      </c>
      <c r="M4090">
        <v>739.28</v>
      </c>
      <c r="N4090" t="s">
        <v>109</v>
      </c>
      <c r="O4090" t="s">
        <v>35</v>
      </c>
      <c r="P4090" t="s">
        <v>44</v>
      </c>
      <c r="Q4090">
        <f>Sales_Data[[#This Row],[Quantity]]*Sales_Data[[#This Row],[Unit_Price]]</f>
        <v>960.86</v>
      </c>
      <c r="R4090">
        <f>Sales_Data[[#This Row],[Gross_Sales]]*Sales_Data[[#This Row],[Discount]]</f>
        <v>96.086000000000013</v>
      </c>
      <c r="S4090">
        <f>Sales_Data[[#This Row],[Gross_Sales]]-Sales_Data[[#This Row],[Discount_Amount]]</f>
        <v>864.774</v>
      </c>
      <c r="T4090">
        <f>Sales_Data[[#This Row],[Net Sales]]-Sales_Data[[#This Row],[Cost]]</f>
        <v>125.49400000000003</v>
      </c>
      <c r="U4090" s="2">
        <f>Sales_Data[[#This Row],[Profit]]/Sales_Data[[#This Row],[Net Sales]]</f>
        <v>0.14511768392666757</v>
      </c>
      <c r="V4090">
        <f>YEAR(Sales_Data[[#This Row],[Order_Date]])</f>
        <v>2025</v>
      </c>
      <c r="W4090" t="str">
        <f>TEXT(Sales_Data[[#This Row],[Order_Date]],"mmm")</f>
        <v>Aug</v>
      </c>
      <c r="X4090">
        <f>MONTH(Sales_Data[[#This Row],[Order_Date]])</f>
        <v>8</v>
      </c>
      <c r="Y4090" t="str">
        <f>"Q"&amp;ROUNDUP(MONTH(Sales_Data[[#This Row],[Order_Date]])/3,0)</f>
        <v>Q3</v>
      </c>
    </row>
    <row r="4091" spans="1:25" x14ac:dyDescent="0.3">
      <c r="A4091" t="s">
        <v>5797</v>
      </c>
      <c r="B4091" s="1">
        <v>45698</v>
      </c>
      <c r="C4091" t="s">
        <v>1790</v>
      </c>
      <c r="D4091" t="s">
        <v>497</v>
      </c>
      <c r="E4091" t="s">
        <v>39</v>
      </c>
      <c r="F4091" t="s">
        <v>107</v>
      </c>
      <c r="G4091" t="s">
        <v>67</v>
      </c>
      <c r="H4091" t="s">
        <v>88</v>
      </c>
      <c r="I4091" t="s">
        <v>157</v>
      </c>
      <c r="J4091">
        <v>4</v>
      </c>
      <c r="K4091">
        <v>4998</v>
      </c>
      <c r="L4091">
        <v>0.15</v>
      </c>
      <c r="M4091">
        <v>12797.8</v>
      </c>
      <c r="N4091" t="s">
        <v>109</v>
      </c>
      <c r="O4091" t="s">
        <v>53</v>
      </c>
      <c r="P4091" t="s">
        <v>44</v>
      </c>
      <c r="Q4091">
        <f>Sales_Data[[#This Row],[Quantity]]*Sales_Data[[#This Row],[Unit_Price]]</f>
        <v>19992</v>
      </c>
      <c r="R4091">
        <f>Sales_Data[[#This Row],[Gross_Sales]]*Sales_Data[[#This Row],[Discount]]</f>
        <v>2998.7999999999997</v>
      </c>
      <c r="S4091">
        <f>Sales_Data[[#This Row],[Gross_Sales]]-Sales_Data[[#This Row],[Discount_Amount]]</f>
        <v>16993.2</v>
      </c>
      <c r="T4091">
        <f>Sales_Data[[#This Row],[Net Sales]]-Sales_Data[[#This Row],[Cost]]</f>
        <v>4195.4000000000015</v>
      </c>
      <c r="U4091" s="2">
        <f>Sales_Data[[#This Row],[Profit]]/Sales_Data[[#This Row],[Net Sales]]</f>
        <v>0.24688699009015377</v>
      </c>
      <c r="V4091">
        <f>YEAR(Sales_Data[[#This Row],[Order_Date]])</f>
        <v>2025</v>
      </c>
      <c r="W4091" t="str">
        <f>TEXT(Sales_Data[[#This Row],[Order_Date]],"mmm")</f>
        <v>Feb</v>
      </c>
      <c r="X4091">
        <f>MONTH(Sales_Data[[#This Row],[Order_Date]])</f>
        <v>2</v>
      </c>
      <c r="Y4091" t="str">
        <f>"Q"&amp;ROUNDUP(MONTH(Sales_Data[[#This Row],[Order_Date]])/3,0)</f>
        <v>Q1</v>
      </c>
    </row>
    <row r="4092" spans="1:25" x14ac:dyDescent="0.3">
      <c r="A4092" t="s">
        <v>5798</v>
      </c>
      <c r="B4092" s="1">
        <v>45804</v>
      </c>
      <c r="C4092" t="s">
        <v>124</v>
      </c>
      <c r="D4092" t="s">
        <v>183</v>
      </c>
      <c r="E4092" t="s">
        <v>19</v>
      </c>
      <c r="F4092" t="s">
        <v>81</v>
      </c>
      <c r="G4092" t="s">
        <v>41</v>
      </c>
      <c r="H4092" t="s">
        <v>147</v>
      </c>
      <c r="I4092" t="s">
        <v>369</v>
      </c>
      <c r="J4092">
        <v>1</v>
      </c>
      <c r="K4092">
        <v>15252.56</v>
      </c>
      <c r="L4092">
        <v>0</v>
      </c>
      <c r="M4092">
        <v>13174.05</v>
      </c>
      <c r="N4092" t="s">
        <v>52</v>
      </c>
      <c r="O4092" t="s">
        <v>35</v>
      </c>
      <c r="P4092" t="s">
        <v>44</v>
      </c>
      <c r="Q4092">
        <f>Sales_Data[[#This Row],[Quantity]]*Sales_Data[[#This Row],[Unit_Price]]</f>
        <v>15252.56</v>
      </c>
      <c r="R4092">
        <f>Sales_Data[[#This Row],[Gross_Sales]]*Sales_Data[[#This Row],[Discount]]</f>
        <v>0</v>
      </c>
      <c r="S4092">
        <f>Sales_Data[[#This Row],[Gross_Sales]]-Sales_Data[[#This Row],[Discount_Amount]]</f>
        <v>15252.56</v>
      </c>
      <c r="T4092">
        <f>Sales_Data[[#This Row],[Net Sales]]-Sales_Data[[#This Row],[Cost]]</f>
        <v>2078.5100000000002</v>
      </c>
      <c r="U4092" s="2">
        <f>Sales_Data[[#This Row],[Profit]]/Sales_Data[[#This Row],[Net Sales]]</f>
        <v>0.13627286173599712</v>
      </c>
      <c r="V4092">
        <f>YEAR(Sales_Data[[#This Row],[Order_Date]])</f>
        <v>2025</v>
      </c>
      <c r="W4092" t="str">
        <f>TEXT(Sales_Data[[#This Row],[Order_Date]],"mmm")</f>
        <v>May</v>
      </c>
      <c r="X4092">
        <f>MONTH(Sales_Data[[#This Row],[Order_Date]])</f>
        <v>5</v>
      </c>
      <c r="Y4092" t="str">
        <f>"Q"&amp;ROUNDUP(MONTH(Sales_Data[[#This Row],[Order_Date]])/3,0)</f>
        <v>Q2</v>
      </c>
    </row>
    <row r="4093" spans="1:25" x14ac:dyDescent="0.3">
      <c r="A4093" t="s">
        <v>5799</v>
      </c>
      <c r="B4093" s="1">
        <v>45769</v>
      </c>
      <c r="C4093" t="s">
        <v>1126</v>
      </c>
      <c r="D4093" t="s">
        <v>86</v>
      </c>
      <c r="E4093" t="s">
        <v>39</v>
      </c>
      <c r="F4093" t="s">
        <v>107</v>
      </c>
      <c r="G4093" t="s">
        <v>75</v>
      </c>
      <c r="H4093" t="s">
        <v>185</v>
      </c>
      <c r="I4093" t="s">
        <v>261</v>
      </c>
      <c r="J4093">
        <v>2</v>
      </c>
      <c r="K4093">
        <v>4681.59</v>
      </c>
      <c r="L4093">
        <v>0.1</v>
      </c>
      <c r="M4093">
        <v>5935.99</v>
      </c>
      <c r="N4093" t="s">
        <v>52</v>
      </c>
      <c r="O4093" t="s">
        <v>35</v>
      </c>
      <c r="P4093" t="s">
        <v>26</v>
      </c>
      <c r="Q4093">
        <f>Sales_Data[[#This Row],[Quantity]]*Sales_Data[[#This Row],[Unit_Price]]</f>
        <v>9363.18</v>
      </c>
      <c r="R4093">
        <f>Sales_Data[[#This Row],[Gross_Sales]]*Sales_Data[[#This Row],[Discount]]</f>
        <v>936.3180000000001</v>
      </c>
      <c r="S4093">
        <f>Sales_Data[[#This Row],[Gross_Sales]]-Sales_Data[[#This Row],[Discount_Amount]]</f>
        <v>8426.862000000001</v>
      </c>
      <c r="T4093">
        <f>Sales_Data[[#This Row],[Net Sales]]-Sales_Data[[#This Row],[Cost]]</f>
        <v>2490.8720000000012</v>
      </c>
      <c r="U4093" s="2">
        <f>Sales_Data[[#This Row],[Profit]]/Sales_Data[[#This Row],[Net Sales]]</f>
        <v>0.29558713551972265</v>
      </c>
      <c r="V4093">
        <f>YEAR(Sales_Data[[#This Row],[Order_Date]])</f>
        <v>2025</v>
      </c>
      <c r="W4093" t="str">
        <f>TEXT(Sales_Data[[#This Row],[Order_Date]],"mmm")</f>
        <v>Apr</v>
      </c>
      <c r="X4093">
        <f>MONTH(Sales_Data[[#This Row],[Order_Date]])</f>
        <v>4</v>
      </c>
      <c r="Y4093" t="str">
        <f>"Q"&amp;ROUNDUP(MONTH(Sales_Data[[#This Row],[Order_Date]])/3,0)</f>
        <v>Q2</v>
      </c>
    </row>
    <row r="4094" spans="1:25" x14ac:dyDescent="0.3">
      <c r="A4094" t="s">
        <v>5800</v>
      </c>
      <c r="B4094" s="1">
        <v>45760</v>
      </c>
      <c r="C4094" t="s">
        <v>5801</v>
      </c>
      <c r="D4094" t="s">
        <v>419</v>
      </c>
      <c r="E4094" t="s">
        <v>39</v>
      </c>
      <c r="F4094" t="s">
        <v>107</v>
      </c>
      <c r="G4094" t="s">
        <v>41</v>
      </c>
      <c r="H4094" t="s">
        <v>147</v>
      </c>
      <c r="I4094" t="s">
        <v>148</v>
      </c>
      <c r="J4094">
        <v>1</v>
      </c>
      <c r="K4094">
        <v>4160.34</v>
      </c>
      <c r="L4094">
        <v>0.05</v>
      </c>
      <c r="M4094">
        <v>2866.85</v>
      </c>
      <c r="N4094" t="s">
        <v>70</v>
      </c>
      <c r="O4094" t="s">
        <v>35</v>
      </c>
      <c r="P4094" t="s">
        <v>44</v>
      </c>
      <c r="Q4094">
        <f>Sales_Data[[#This Row],[Quantity]]*Sales_Data[[#This Row],[Unit_Price]]</f>
        <v>4160.34</v>
      </c>
      <c r="R4094">
        <f>Sales_Data[[#This Row],[Gross_Sales]]*Sales_Data[[#This Row],[Discount]]</f>
        <v>208.01700000000002</v>
      </c>
      <c r="S4094">
        <f>Sales_Data[[#This Row],[Gross_Sales]]-Sales_Data[[#This Row],[Discount_Amount]]</f>
        <v>3952.3230000000003</v>
      </c>
      <c r="T4094">
        <f>Sales_Data[[#This Row],[Net Sales]]-Sales_Data[[#This Row],[Cost]]</f>
        <v>1085.4730000000004</v>
      </c>
      <c r="U4094" s="2">
        <f>Sales_Data[[#This Row],[Profit]]/Sales_Data[[#This Row],[Net Sales]]</f>
        <v>0.27464177396432438</v>
      </c>
      <c r="V4094">
        <f>YEAR(Sales_Data[[#This Row],[Order_Date]])</f>
        <v>2025</v>
      </c>
      <c r="W4094" t="str">
        <f>TEXT(Sales_Data[[#This Row],[Order_Date]],"mmm")</f>
        <v>Apr</v>
      </c>
      <c r="X4094">
        <f>MONTH(Sales_Data[[#This Row],[Order_Date]])</f>
        <v>4</v>
      </c>
      <c r="Y4094" t="str">
        <f>"Q"&amp;ROUNDUP(MONTH(Sales_Data[[#This Row],[Order_Date]])/3,0)</f>
        <v>Q2</v>
      </c>
    </row>
    <row r="4095" spans="1:25" x14ac:dyDescent="0.3">
      <c r="A4095" t="s">
        <v>5802</v>
      </c>
      <c r="B4095" s="1">
        <v>45703</v>
      </c>
      <c r="C4095" t="s">
        <v>2614</v>
      </c>
      <c r="D4095" t="s">
        <v>160</v>
      </c>
      <c r="E4095" t="s">
        <v>119</v>
      </c>
      <c r="F4095" t="s">
        <v>184</v>
      </c>
      <c r="G4095" t="s">
        <v>75</v>
      </c>
      <c r="H4095" t="s">
        <v>256</v>
      </c>
      <c r="I4095" t="s">
        <v>257</v>
      </c>
      <c r="J4095">
        <v>1</v>
      </c>
      <c r="K4095">
        <v>6514.21</v>
      </c>
      <c r="L4095">
        <v>0</v>
      </c>
      <c r="M4095">
        <v>5308.34</v>
      </c>
      <c r="N4095" t="s">
        <v>83</v>
      </c>
      <c r="O4095" t="s">
        <v>25</v>
      </c>
      <c r="P4095" t="s">
        <v>44</v>
      </c>
      <c r="Q4095">
        <f>Sales_Data[[#This Row],[Quantity]]*Sales_Data[[#This Row],[Unit_Price]]</f>
        <v>6514.21</v>
      </c>
      <c r="R4095">
        <f>Sales_Data[[#This Row],[Gross_Sales]]*Sales_Data[[#This Row],[Discount]]</f>
        <v>0</v>
      </c>
      <c r="S4095">
        <f>Sales_Data[[#This Row],[Gross_Sales]]-Sales_Data[[#This Row],[Discount_Amount]]</f>
        <v>6514.21</v>
      </c>
      <c r="T4095">
        <f>Sales_Data[[#This Row],[Net Sales]]-Sales_Data[[#This Row],[Cost]]</f>
        <v>1205.8699999999999</v>
      </c>
      <c r="U4095" s="2">
        <f>Sales_Data[[#This Row],[Profit]]/Sales_Data[[#This Row],[Net Sales]]</f>
        <v>0.18511377434869308</v>
      </c>
      <c r="V4095">
        <f>YEAR(Sales_Data[[#This Row],[Order_Date]])</f>
        <v>2025</v>
      </c>
      <c r="W4095" t="str">
        <f>TEXT(Sales_Data[[#This Row],[Order_Date]],"mmm")</f>
        <v>Feb</v>
      </c>
      <c r="X4095">
        <f>MONTH(Sales_Data[[#This Row],[Order_Date]])</f>
        <v>2</v>
      </c>
      <c r="Y4095" t="str">
        <f>"Q"&amp;ROUNDUP(MONTH(Sales_Data[[#This Row],[Order_Date]])/3,0)</f>
        <v>Q1</v>
      </c>
    </row>
    <row r="4096" spans="1:25" x14ac:dyDescent="0.3">
      <c r="A4096" t="s">
        <v>5803</v>
      </c>
      <c r="B4096" s="1">
        <v>45981</v>
      </c>
      <c r="C4096" t="s">
        <v>3926</v>
      </c>
      <c r="D4096" t="s">
        <v>546</v>
      </c>
      <c r="E4096" t="s">
        <v>30</v>
      </c>
      <c r="F4096" t="s">
        <v>101</v>
      </c>
      <c r="G4096" t="s">
        <v>41</v>
      </c>
      <c r="H4096" t="s">
        <v>102</v>
      </c>
      <c r="I4096" t="s">
        <v>103</v>
      </c>
      <c r="J4096">
        <v>2</v>
      </c>
      <c r="K4096">
        <v>2289.38</v>
      </c>
      <c r="L4096">
        <v>0.1</v>
      </c>
      <c r="M4096">
        <v>3564.17</v>
      </c>
      <c r="N4096" t="s">
        <v>109</v>
      </c>
      <c r="O4096" t="s">
        <v>35</v>
      </c>
      <c r="P4096" t="s">
        <v>44</v>
      </c>
      <c r="Q4096">
        <f>Sales_Data[[#This Row],[Quantity]]*Sales_Data[[#This Row],[Unit_Price]]</f>
        <v>4578.76</v>
      </c>
      <c r="R4096">
        <f>Sales_Data[[#This Row],[Gross_Sales]]*Sales_Data[[#This Row],[Discount]]</f>
        <v>457.87600000000003</v>
      </c>
      <c r="S4096">
        <f>Sales_Data[[#This Row],[Gross_Sales]]-Sales_Data[[#This Row],[Discount_Amount]]</f>
        <v>4120.884</v>
      </c>
      <c r="T4096">
        <f>Sales_Data[[#This Row],[Net Sales]]-Sales_Data[[#This Row],[Cost]]</f>
        <v>556.71399999999994</v>
      </c>
      <c r="U4096" s="2">
        <f>Sales_Data[[#This Row],[Profit]]/Sales_Data[[#This Row],[Net Sales]]</f>
        <v>0.13509577071327414</v>
      </c>
      <c r="V4096">
        <f>YEAR(Sales_Data[[#This Row],[Order_Date]])</f>
        <v>2025</v>
      </c>
      <c r="W4096" t="str">
        <f>TEXT(Sales_Data[[#This Row],[Order_Date]],"mmm")</f>
        <v>Nov</v>
      </c>
      <c r="X4096">
        <f>MONTH(Sales_Data[[#This Row],[Order_Date]])</f>
        <v>11</v>
      </c>
      <c r="Y4096" t="str">
        <f>"Q"&amp;ROUNDUP(MONTH(Sales_Data[[#This Row],[Order_Date]])/3,0)</f>
        <v>Q4</v>
      </c>
    </row>
    <row r="4097" spans="1:25" x14ac:dyDescent="0.3">
      <c r="A4097" t="s">
        <v>5804</v>
      </c>
      <c r="B4097" s="1">
        <v>45928</v>
      </c>
      <c r="C4097" t="s">
        <v>3335</v>
      </c>
      <c r="D4097" t="s">
        <v>366</v>
      </c>
      <c r="E4097" t="s">
        <v>39</v>
      </c>
      <c r="F4097" t="s">
        <v>40</v>
      </c>
      <c r="G4097" t="s">
        <v>67</v>
      </c>
      <c r="H4097" t="s">
        <v>121</v>
      </c>
      <c r="I4097" t="s">
        <v>142</v>
      </c>
      <c r="J4097">
        <v>2</v>
      </c>
      <c r="K4097">
        <v>1002.99</v>
      </c>
      <c r="L4097">
        <v>0.1</v>
      </c>
      <c r="M4097">
        <v>1185.07</v>
      </c>
      <c r="N4097" t="s">
        <v>52</v>
      </c>
      <c r="O4097" t="s">
        <v>35</v>
      </c>
      <c r="P4097" t="s">
        <v>71</v>
      </c>
      <c r="Q4097">
        <f>Sales_Data[[#This Row],[Quantity]]*Sales_Data[[#This Row],[Unit_Price]]</f>
        <v>2005.98</v>
      </c>
      <c r="R4097">
        <f>Sales_Data[[#This Row],[Gross_Sales]]*Sales_Data[[#This Row],[Discount]]</f>
        <v>200.59800000000001</v>
      </c>
      <c r="S4097">
        <f>Sales_Data[[#This Row],[Gross_Sales]]-Sales_Data[[#This Row],[Discount_Amount]]</f>
        <v>1805.3820000000001</v>
      </c>
      <c r="T4097">
        <f>Sales_Data[[#This Row],[Net Sales]]-Sales_Data[[#This Row],[Cost]]</f>
        <v>620.31200000000013</v>
      </c>
      <c r="U4097" s="2">
        <f>Sales_Data[[#This Row],[Profit]]/Sales_Data[[#This Row],[Net Sales]]</f>
        <v>0.34359044235513597</v>
      </c>
      <c r="V4097">
        <f>YEAR(Sales_Data[[#This Row],[Order_Date]])</f>
        <v>2025</v>
      </c>
      <c r="W4097" t="str">
        <f>TEXT(Sales_Data[[#This Row],[Order_Date]],"mmm")</f>
        <v>Sep</v>
      </c>
      <c r="X4097">
        <f>MONTH(Sales_Data[[#This Row],[Order_Date]])</f>
        <v>9</v>
      </c>
      <c r="Y4097" t="str">
        <f>"Q"&amp;ROUNDUP(MONTH(Sales_Data[[#This Row],[Order_Date]])/3,0)</f>
        <v>Q3</v>
      </c>
    </row>
    <row r="4098" spans="1:25" x14ac:dyDescent="0.3">
      <c r="A4098" t="s">
        <v>5805</v>
      </c>
      <c r="B4098" s="1">
        <v>45852</v>
      </c>
      <c r="C4098" t="s">
        <v>3126</v>
      </c>
      <c r="D4098" t="s">
        <v>723</v>
      </c>
      <c r="E4098" t="s">
        <v>19</v>
      </c>
      <c r="F4098" t="s">
        <v>57</v>
      </c>
      <c r="G4098" t="s">
        <v>75</v>
      </c>
      <c r="H4098" t="s">
        <v>76</v>
      </c>
      <c r="I4098" t="s">
        <v>108</v>
      </c>
      <c r="J4098">
        <v>1</v>
      </c>
      <c r="K4098">
        <v>17349.03</v>
      </c>
      <c r="L4098">
        <v>0.2</v>
      </c>
      <c r="M4098">
        <v>10040.530000000001</v>
      </c>
      <c r="N4098" t="s">
        <v>24</v>
      </c>
      <c r="O4098" t="s">
        <v>35</v>
      </c>
      <c r="P4098" t="s">
        <v>26</v>
      </c>
      <c r="Q4098">
        <f>Sales_Data[[#This Row],[Quantity]]*Sales_Data[[#This Row],[Unit_Price]]</f>
        <v>17349.03</v>
      </c>
      <c r="R4098">
        <f>Sales_Data[[#This Row],[Gross_Sales]]*Sales_Data[[#This Row],[Discount]]</f>
        <v>3469.806</v>
      </c>
      <c r="S4098">
        <f>Sales_Data[[#This Row],[Gross_Sales]]-Sales_Data[[#This Row],[Discount_Amount]]</f>
        <v>13879.223999999998</v>
      </c>
      <c r="T4098">
        <f>Sales_Data[[#This Row],[Net Sales]]-Sales_Data[[#This Row],[Cost]]</f>
        <v>3838.6939999999977</v>
      </c>
      <c r="U4098" s="2">
        <f>Sales_Data[[#This Row],[Profit]]/Sales_Data[[#This Row],[Net Sales]]</f>
        <v>0.27657843118606618</v>
      </c>
      <c r="V4098">
        <f>YEAR(Sales_Data[[#This Row],[Order_Date]])</f>
        <v>2025</v>
      </c>
      <c r="W4098" t="str">
        <f>TEXT(Sales_Data[[#This Row],[Order_Date]],"mmm")</f>
        <v>Jul</v>
      </c>
      <c r="X4098">
        <f>MONTH(Sales_Data[[#This Row],[Order_Date]])</f>
        <v>7</v>
      </c>
      <c r="Y4098" t="str">
        <f>"Q"&amp;ROUNDUP(MONTH(Sales_Data[[#This Row],[Order_Date]])/3,0)</f>
        <v>Q3</v>
      </c>
    </row>
    <row r="4099" spans="1:25" x14ac:dyDescent="0.3">
      <c r="A4099" t="s">
        <v>5806</v>
      </c>
      <c r="B4099" s="1">
        <v>45937</v>
      </c>
      <c r="C4099" t="s">
        <v>1629</v>
      </c>
      <c r="D4099" t="s">
        <v>215</v>
      </c>
      <c r="E4099" t="s">
        <v>30</v>
      </c>
      <c r="F4099" t="s">
        <v>87</v>
      </c>
      <c r="G4099" t="s">
        <v>21</v>
      </c>
      <c r="H4099" t="s">
        <v>22</v>
      </c>
      <c r="I4099" t="s">
        <v>23</v>
      </c>
      <c r="J4099">
        <v>1</v>
      </c>
      <c r="K4099">
        <v>2303.4299999999998</v>
      </c>
      <c r="L4099">
        <v>0.1</v>
      </c>
      <c r="M4099">
        <v>1808.46</v>
      </c>
      <c r="N4099" t="s">
        <v>83</v>
      </c>
      <c r="O4099" t="s">
        <v>35</v>
      </c>
      <c r="P4099" t="s">
        <v>44</v>
      </c>
      <c r="Q4099">
        <f>Sales_Data[[#This Row],[Quantity]]*Sales_Data[[#This Row],[Unit_Price]]</f>
        <v>2303.4299999999998</v>
      </c>
      <c r="R4099">
        <f>Sales_Data[[#This Row],[Gross_Sales]]*Sales_Data[[#This Row],[Discount]]</f>
        <v>230.34299999999999</v>
      </c>
      <c r="S4099">
        <f>Sales_Data[[#This Row],[Gross_Sales]]-Sales_Data[[#This Row],[Discount_Amount]]</f>
        <v>2073.087</v>
      </c>
      <c r="T4099">
        <f>Sales_Data[[#This Row],[Net Sales]]-Sales_Data[[#This Row],[Cost]]</f>
        <v>264.62699999999995</v>
      </c>
      <c r="U4099" s="2">
        <f>Sales_Data[[#This Row],[Profit]]/Sales_Data[[#This Row],[Net Sales]]</f>
        <v>0.1276487672731535</v>
      </c>
      <c r="V4099">
        <f>YEAR(Sales_Data[[#This Row],[Order_Date]])</f>
        <v>2025</v>
      </c>
      <c r="W4099" t="str">
        <f>TEXT(Sales_Data[[#This Row],[Order_Date]],"mmm")</f>
        <v>Oct</v>
      </c>
      <c r="X4099">
        <f>MONTH(Sales_Data[[#This Row],[Order_Date]])</f>
        <v>10</v>
      </c>
      <c r="Y4099" t="str">
        <f>"Q"&amp;ROUNDUP(MONTH(Sales_Data[[#This Row],[Order_Date]])/3,0)</f>
        <v>Q4</v>
      </c>
    </row>
    <row r="4100" spans="1:25" x14ac:dyDescent="0.3">
      <c r="A4100" t="s">
        <v>5807</v>
      </c>
      <c r="B4100" s="1">
        <v>45940</v>
      </c>
      <c r="C4100" t="s">
        <v>5057</v>
      </c>
      <c r="D4100" t="s">
        <v>183</v>
      </c>
      <c r="E4100" t="s">
        <v>39</v>
      </c>
      <c r="F4100" t="s">
        <v>40</v>
      </c>
      <c r="G4100" t="s">
        <v>75</v>
      </c>
      <c r="H4100" t="s">
        <v>256</v>
      </c>
      <c r="I4100" t="s">
        <v>257</v>
      </c>
      <c r="J4100">
        <v>3</v>
      </c>
      <c r="K4100">
        <v>4791.57</v>
      </c>
      <c r="L4100">
        <v>0</v>
      </c>
      <c r="M4100">
        <v>10130.17</v>
      </c>
      <c r="N4100" t="s">
        <v>83</v>
      </c>
      <c r="O4100" t="s">
        <v>25</v>
      </c>
      <c r="P4100" t="s">
        <v>71</v>
      </c>
      <c r="Q4100">
        <f>Sales_Data[[#This Row],[Quantity]]*Sales_Data[[#This Row],[Unit_Price]]</f>
        <v>14374.71</v>
      </c>
      <c r="R4100">
        <f>Sales_Data[[#This Row],[Gross_Sales]]*Sales_Data[[#This Row],[Discount]]</f>
        <v>0</v>
      </c>
      <c r="S4100">
        <f>Sales_Data[[#This Row],[Gross_Sales]]-Sales_Data[[#This Row],[Discount_Amount]]</f>
        <v>14374.71</v>
      </c>
      <c r="T4100">
        <f>Sales_Data[[#This Row],[Net Sales]]-Sales_Data[[#This Row],[Cost]]</f>
        <v>4244.5399999999991</v>
      </c>
      <c r="U4100" s="2">
        <f>Sales_Data[[#This Row],[Profit]]/Sales_Data[[#This Row],[Net Sales]]</f>
        <v>0.29527830474493044</v>
      </c>
      <c r="V4100">
        <f>YEAR(Sales_Data[[#This Row],[Order_Date]])</f>
        <v>2025</v>
      </c>
      <c r="W4100" t="str">
        <f>TEXT(Sales_Data[[#This Row],[Order_Date]],"mmm")</f>
        <v>Oct</v>
      </c>
      <c r="X4100">
        <f>MONTH(Sales_Data[[#This Row],[Order_Date]])</f>
        <v>10</v>
      </c>
      <c r="Y4100" t="str">
        <f>"Q"&amp;ROUNDUP(MONTH(Sales_Data[[#This Row],[Order_Date]])/3,0)</f>
        <v>Q4</v>
      </c>
    </row>
    <row r="4101" spans="1:25" x14ac:dyDescent="0.3">
      <c r="A4101" t="s">
        <v>5808</v>
      </c>
      <c r="B4101" s="1">
        <v>45697</v>
      </c>
      <c r="C4101" t="s">
        <v>3438</v>
      </c>
      <c r="D4101" t="s">
        <v>341</v>
      </c>
      <c r="E4101" t="s">
        <v>119</v>
      </c>
      <c r="F4101" t="s">
        <v>184</v>
      </c>
      <c r="G4101" t="s">
        <v>75</v>
      </c>
      <c r="H4101" t="s">
        <v>256</v>
      </c>
      <c r="I4101" t="s">
        <v>257</v>
      </c>
      <c r="J4101">
        <v>1</v>
      </c>
      <c r="K4101">
        <v>5016.1400000000003</v>
      </c>
      <c r="L4101">
        <v>0.05</v>
      </c>
      <c r="M4101">
        <v>4115.3599999999997</v>
      </c>
      <c r="N4101" t="s">
        <v>52</v>
      </c>
      <c r="O4101" t="s">
        <v>35</v>
      </c>
      <c r="P4101" t="s">
        <v>44</v>
      </c>
      <c r="Q4101">
        <f>Sales_Data[[#This Row],[Quantity]]*Sales_Data[[#This Row],[Unit_Price]]</f>
        <v>5016.1400000000003</v>
      </c>
      <c r="R4101">
        <f>Sales_Data[[#This Row],[Gross_Sales]]*Sales_Data[[#This Row],[Discount]]</f>
        <v>250.80700000000002</v>
      </c>
      <c r="S4101">
        <f>Sales_Data[[#This Row],[Gross_Sales]]-Sales_Data[[#This Row],[Discount_Amount]]</f>
        <v>4765.3330000000005</v>
      </c>
      <c r="T4101">
        <f>Sales_Data[[#This Row],[Net Sales]]-Sales_Data[[#This Row],[Cost]]</f>
        <v>649.97300000000087</v>
      </c>
      <c r="U4101" s="2">
        <f>Sales_Data[[#This Row],[Profit]]/Sales_Data[[#This Row],[Net Sales]]</f>
        <v>0.13639613433101125</v>
      </c>
      <c r="V4101">
        <f>YEAR(Sales_Data[[#This Row],[Order_Date]])</f>
        <v>2025</v>
      </c>
      <c r="W4101" t="str">
        <f>TEXT(Sales_Data[[#This Row],[Order_Date]],"mmm")</f>
        <v>Feb</v>
      </c>
      <c r="X4101">
        <f>MONTH(Sales_Data[[#This Row],[Order_Date]])</f>
        <v>2</v>
      </c>
      <c r="Y4101" t="str">
        <f>"Q"&amp;ROUNDUP(MONTH(Sales_Data[[#This Row],[Order_Date]])/3,0)</f>
        <v>Q1</v>
      </c>
    </row>
    <row r="4102" spans="1:25" x14ac:dyDescent="0.3">
      <c r="A4102" t="s">
        <v>5809</v>
      </c>
      <c r="B4102" s="1">
        <v>45846</v>
      </c>
      <c r="C4102" t="s">
        <v>5810</v>
      </c>
      <c r="D4102" t="s">
        <v>175</v>
      </c>
      <c r="E4102" t="s">
        <v>48</v>
      </c>
      <c r="F4102" t="s">
        <v>164</v>
      </c>
      <c r="G4102" t="s">
        <v>41</v>
      </c>
      <c r="H4102" t="s">
        <v>147</v>
      </c>
      <c r="I4102" t="s">
        <v>369</v>
      </c>
      <c r="J4102">
        <v>1</v>
      </c>
      <c r="K4102">
        <v>4971.74</v>
      </c>
      <c r="L4102">
        <v>0.05</v>
      </c>
      <c r="M4102">
        <v>3689.92</v>
      </c>
      <c r="N4102" t="s">
        <v>70</v>
      </c>
      <c r="O4102" t="s">
        <v>35</v>
      </c>
      <c r="P4102" t="s">
        <v>44</v>
      </c>
      <c r="Q4102">
        <f>Sales_Data[[#This Row],[Quantity]]*Sales_Data[[#This Row],[Unit_Price]]</f>
        <v>4971.74</v>
      </c>
      <c r="R4102">
        <f>Sales_Data[[#This Row],[Gross_Sales]]*Sales_Data[[#This Row],[Discount]]</f>
        <v>248.58699999999999</v>
      </c>
      <c r="S4102">
        <f>Sales_Data[[#This Row],[Gross_Sales]]-Sales_Data[[#This Row],[Discount_Amount]]</f>
        <v>4723.1530000000002</v>
      </c>
      <c r="T4102">
        <f>Sales_Data[[#This Row],[Net Sales]]-Sales_Data[[#This Row],[Cost]]</f>
        <v>1033.2330000000002</v>
      </c>
      <c r="U4102" s="2">
        <f>Sales_Data[[#This Row],[Profit]]/Sales_Data[[#This Row],[Net Sales]]</f>
        <v>0.21875916363497014</v>
      </c>
      <c r="V4102">
        <f>YEAR(Sales_Data[[#This Row],[Order_Date]])</f>
        <v>2025</v>
      </c>
      <c r="W4102" t="str">
        <f>TEXT(Sales_Data[[#This Row],[Order_Date]],"mmm")</f>
        <v>Jul</v>
      </c>
      <c r="X4102">
        <f>MONTH(Sales_Data[[#This Row],[Order_Date]])</f>
        <v>7</v>
      </c>
      <c r="Y4102" t="str">
        <f>"Q"&amp;ROUNDUP(MONTH(Sales_Data[[#This Row],[Order_Date]])/3,0)</f>
        <v>Q3</v>
      </c>
    </row>
    <row r="4103" spans="1:25" x14ac:dyDescent="0.3">
      <c r="A4103" t="s">
        <v>5811</v>
      </c>
      <c r="B4103" s="1">
        <v>45821</v>
      </c>
      <c r="C4103" t="s">
        <v>1267</v>
      </c>
      <c r="D4103" t="s">
        <v>777</v>
      </c>
      <c r="E4103" t="s">
        <v>48</v>
      </c>
      <c r="F4103" t="s">
        <v>152</v>
      </c>
      <c r="G4103" t="s">
        <v>41</v>
      </c>
      <c r="H4103" t="s">
        <v>147</v>
      </c>
      <c r="I4103" t="s">
        <v>148</v>
      </c>
      <c r="J4103">
        <v>3</v>
      </c>
      <c r="K4103">
        <v>61999.41</v>
      </c>
      <c r="L4103">
        <v>0</v>
      </c>
      <c r="M4103">
        <v>138567.07999999999</v>
      </c>
      <c r="N4103" t="s">
        <v>52</v>
      </c>
      <c r="O4103" t="s">
        <v>35</v>
      </c>
      <c r="P4103" t="s">
        <v>71</v>
      </c>
      <c r="Q4103">
        <f>Sales_Data[[#This Row],[Quantity]]*Sales_Data[[#This Row],[Unit_Price]]</f>
        <v>185998.23</v>
      </c>
      <c r="R4103">
        <f>Sales_Data[[#This Row],[Gross_Sales]]*Sales_Data[[#This Row],[Discount]]</f>
        <v>0</v>
      </c>
      <c r="S4103">
        <f>Sales_Data[[#This Row],[Gross_Sales]]-Sales_Data[[#This Row],[Discount_Amount]]</f>
        <v>185998.23</v>
      </c>
      <c r="T4103">
        <f>Sales_Data[[#This Row],[Net Sales]]-Sales_Data[[#This Row],[Cost]]</f>
        <v>47431.150000000023</v>
      </c>
      <c r="U4103" s="2">
        <f>Sales_Data[[#This Row],[Profit]]/Sales_Data[[#This Row],[Net Sales]]</f>
        <v>0.25500860949053128</v>
      </c>
      <c r="V4103">
        <f>YEAR(Sales_Data[[#This Row],[Order_Date]])</f>
        <v>2025</v>
      </c>
      <c r="W4103" t="str">
        <f>TEXT(Sales_Data[[#This Row],[Order_Date]],"mmm")</f>
        <v>Jun</v>
      </c>
      <c r="X4103">
        <f>MONTH(Sales_Data[[#This Row],[Order_Date]])</f>
        <v>6</v>
      </c>
      <c r="Y4103" t="str">
        <f>"Q"&amp;ROUNDUP(MONTH(Sales_Data[[#This Row],[Order_Date]])/3,0)</f>
        <v>Q2</v>
      </c>
    </row>
    <row r="4104" spans="1:25" x14ac:dyDescent="0.3">
      <c r="A4104" t="s">
        <v>5812</v>
      </c>
      <c r="B4104" s="1">
        <v>45681</v>
      </c>
      <c r="C4104" t="s">
        <v>321</v>
      </c>
      <c r="D4104" t="s">
        <v>118</v>
      </c>
      <c r="E4104" t="s">
        <v>48</v>
      </c>
      <c r="F4104" t="s">
        <v>126</v>
      </c>
      <c r="G4104" t="s">
        <v>75</v>
      </c>
      <c r="H4104" t="s">
        <v>185</v>
      </c>
      <c r="I4104" t="s">
        <v>261</v>
      </c>
      <c r="J4104">
        <v>4</v>
      </c>
      <c r="K4104">
        <v>51826.11</v>
      </c>
      <c r="L4104">
        <v>0.1</v>
      </c>
      <c r="M4104">
        <v>131780.37</v>
      </c>
      <c r="N4104" t="s">
        <v>24</v>
      </c>
      <c r="O4104" t="s">
        <v>35</v>
      </c>
      <c r="P4104" t="s">
        <v>26</v>
      </c>
      <c r="Q4104">
        <f>Sales_Data[[#This Row],[Quantity]]*Sales_Data[[#This Row],[Unit_Price]]</f>
        <v>207304.44</v>
      </c>
      <c r="R4104">
        <f>Sales_Data[[#This Row],[Gross_Sales]]*Sales_Data[[#This Row],[Discount]]</f>
        <v>20730.444000000003</v>
      </c>
      <c r="S4104">
        <f>Sales_Data[[#This Row],[Gross_Sales]]-Sales_Data[[#This Row],[Discount_Amount]]</f>
        <v>186573.99599999998</v>
      </c>
      <c r="T4104">
        <f>Sales_Data[[#This Row],[Net Sales]]-Sales_Data[[#This Row],[Cost]]</f>
        <v>54793.625999999989</v>
      </c>
      <c r="U4104" s="2">
        <f>Sales_Data[[#This Row],[Profit]]/Sales_Data[[#This Row],[Net Sales]]</f>
        <v>0.29368308110847341</v>
      </c>
      <c r="V4104">
        <f>YEAR(Sales_Data[[#This Row],[Order_Date]])</f>
        <v>2025</v>
      </c>
      <c r="W4104" t="str">
        <f>TEXT(Sales_Data[[#This Row],[Order_Date]],"mmm")</f>
        <v>Jan</v>
      </c>
      <c r="X4104">
        <f>MONTH(Sales_Data[[#This Row],[Order_Date]])</f>
        <v>1</v>
      </c>
      <c r="Y4104" t="str">
        <f>"Q"&amp;ROUNDUP(MONTH(Sales_Data[[#This Row],[Order_Date]])/3,0)</f>
        <v>Q1</v>
      </c>
    </row>
    <row r="4105" spans="1:25" x14ac:dyDescent="0.3">
      <c r="A4105" t="s">
        <v>5813</v>
      </c>
      <c r="B4105" s="1">
        <v>45681</v>
      </c>
      <c r="C4105" t="s">
        <v>4857</v>
      </c>
      <c r="D4105" t="s">
        <v>86</v>
      </c>
      <c r="E4105" t="s">
        <v>39</v>
      </c>
      <c r="F4105" t="s">
        <v>40</v>
      </c>
      <c r="G4105" t="s">
        <v>21</v>
      </c>
      <c r="H4105" t="s">
        <v>230</v>
      </c>
      <c r="I4105" t="s">
        <v>231</v>
      </c>
      <c r="J4105">
        <v>1</v>
      </c>
      <c r="K4105">
        <v>1384.05</v>
      </c>
      <c r="L4105">
        <v>0.05</v>
      </c>
      <c r="M4105">
        <v>989.25</v>
      </c>
      <c r="N4105" t="s">
        <v>24</v>
      </c>
      <c r="O4105" t="s">
        <v>35</v>
      </c>
      <c r="P4105" t="s">
        <v>71</v>
      </c>
      <c r="Q4105">
        <f>Sales_Data[[#This Row],[Quantity]]*Sales_Data[[#This Row],[Unit_Price]]</f>
        <v>1384.05</v>
      </c>
      <c r="R4105">
        <f>Sales_Data[[#This Row],[Gross_Sales]]*Sales_Data[[#This Row],[Discount]]</f>
        <v>69.202500000000001</v>
      </c>
      <c r="S4105">
        <f>Sales_Data[[#This Row],[Gross_Sales]]-Sales_Data[[#This Row],[Discount_Amount]]</f>
        <v>1314.8474999999999</v>
      </c>
      <c r="T4105">
        <f>Sales_Data[[#This Row],[Net Sales]]-Sales_Data[[#This Row],[Cost]]</f>
        <v>325.59749999999985</v>
      </c>
      <c r="U4105" s="2">
        <f>Sales_Data[[#This Row],[Profit]]/Sales_Data[[#This Row],[Net Sales]]</f>
        <v>0.24763137930444395</v>
      </c>
      <c r="V4105">
        <f>YEAR(Sales_Data[[#This Row],[Order_Date]])</f>
        <v>2025</v>
      </c>
      <c r="W4105" t="str">
        <f>TEXT(Sales_Data[[#This Row],[Order_Date]],"mmm")</f>
        <v>Jan</v>
      </c>
      <c r="X4105">
        <f>MONTH(Sales_Data[[#This Row],[Order_Date]])</f>
        <v>1</v>
      </c>
      <c r="Y4105" t="str">
        <f>"Q"&amp;ROUNDUP(MONTH(Sales_Data[[#This Row],[Order_Date]])/3,0)</f>
        <v>Q1</v>
      </c>
    </row>
    <row r="4106" spans="1:25" x14ac:dyDescent="0.3">
      <c r="A4106" t="s">
        <v>5814</v>
      </c>
      <c r="B4106" s="1">
        <v>45661</v>
      </c>
      <c r="C4106" t="s">
        <v>994</v>
      </c>
      <c r="D4106" t="s">
        <v>229</v>
      </c>
      <c r="E4106" t="s">
        <v>119</v>
      </c>
      <c r="F4106" t="s">
        <v>184</v>
      </c>
      <c r="G4106" t="s">
        <v>32</v>
      </c>
      <c r="H4106" t="s">
        <v>50</v>
      </c>
      <c r="I4106" t="s">
        <v>51</v>
      </c>
      <c r="J4106">
        <v>3</v>
      </c>
      <c r="K4106">
        <v>8844.02</v>
      </c>
      <c r="L4106">
        <v>0.15</v>
      </c>
      <c r="M4106">
        <v>17815.98</v>
      </c>
      <c r="N4106" t="s">
        <v>52</v>
      </c>
      <c r="O4106" t="s">
        <v>35</v>
      </c>
      <c r="P4106" t="s">
        <v>71</v>
      </c>
      <c r="Q4106">
        <f>Sales_Data[[#This Row],[Quantity]]*Sales_Data[[#This Row],[Unit_Price]]</f>
        <v>26532.06</v>
      </c>
      <c r="R4106">
        <f>Sales_Data[[#This Row],[Gross_Sales]]*Sales_Data[[#This Row],[Discount]]</f>
        <v>3979.8090000000002</v>
      </c>
      <c r="S4106">
        <f>Sales_Data[[#This Row],[Gross_Sales]]-Sales_Data[[#This Row],[Discount_Amount]]</f>
        <v>22552.251</v>
      </c>
      <c r="T4106">
        <f>Sales_Data[[#This Row],[Net Sales]]-Sales_Data[[#This Row],[Cost]]</f>
        <v>4736.2710000000006</v>
      </c>
      <c r="U4106" s="2">
        <f>Sales_Data[[#This Row],[Profit]]/Sales_Data[[#This Row],[Net Sales]]</f>
        <v>0.21001322661760019</v>
      </c>
      <c r="V4106">
        <f>YEAR(Sales_Data[[#This Row],[Order_Date]])</f>
        <v>2025</v>
      </c>
      <c r="W4106" t="str">
        <f>TEXT(Sales_Data[[#This Row],[Order_Date]],"mmm")</f>
        <v>Jan</v>
      </c>
      <c r="X4106">
        <f>MONTH(Sales_Data[[#This Row],[Order_Date]])</f>
        <v>1</v>
      </c>
      <c r="Y4106" t="str">
        <f>"Q"&amp;ROUNDUP(MONTH(Sales_Data[[#This Row],[Order_Date]])/3,0)</f>
        <v>Q1</v>
      </c>
    </row>
    <row r="4107" spans="1:25" x14ac:dyDescent="0.3">
      <c r="A4107" t="s">
        <v>5815</v>
      </c>
      <c r="B4107" s="1">
        <v>45980</v>
      </c>
      <c r="C4107" t="s">
        <v>246</v>
      </c>
      <c r="D4107" t="s">
        <v>260</v>
      </c>
      <c r="E4107" t="s">
        <v>48</v>
      </c>
      <c r="F4107" t="s">
        <v>152</v>
      </c>
      <c r="G4107" t="s">
        <v>21</v>
      </c>
      <c r="H4107" t="s">
        <v>127</v>
      </c>
      <c r="I4107" t="s">
        <v>342</v>
      </c>
      <c r="J4107">
        <v>1</v>
      </c>
      <c r="K4107">
        <v>48293.24</v>
      </c>
      <c r="L4107">
        <v>0.1</v>
      </c>
      <c r="M4107">
        <v>34978.22</v>
      </c>
      <c r="N4107" t="s">
        <v>24</v>
      </c>
      <c r="O4107" t="s">
        <v>35</v>
      </c>
      <c r="P4107" t="s">
        <v>44</v>
      </c>
      <c r="Q4107">
        <f>Sales_Data[[#This Row],[Quantity]]*Sales_Data[[#This Row],[Unit_Price]]</f>
        <v>48293.24</v>
      </c>
      <c r="R4107">
        <f>Sales_Data[[#This Row],[Gross_Sales]]*Sales_Data[[#This Row],[Discount]]</f>
        <v>4829.3239999999996</v>
      </c>
      <c r="S4107">
        <f>Sales_Data[[#This Row],[Gross_Sales]]-Sales_Data[[#This Row],[Discount_Amount]]</f>
        <v>43463.915999999997</v>
      </c>
      <c r="T4107">
        <f>Sales_Data[[#This Row],[Net Sales]]-Sales_Data[[#This Row],[Cost]]</f>
        <v>8485.6959999999963</v>
      </c>
      <c r="U4107" s="2">
        <f>Sales_Data[[#This Row],[Profit]]/Sales_Data[[#This Row],[Net Sales]]</f>
        <v>0.19523542241338762</v>
      </c>
      <c r="V4107">
        <f>YEAR(Sales_Data[[#This Row],[Order_Date]])</f>
        <v>2025</v>
      </c>
      <c r="W4107" t="str">
        <f>TEXT(Sales_Data[[#This Row],[Order_Date]],"mmm")</f>
        <v>Nov</v>
      </c>
      <c r="X4107">
        <f>MONTH(Sales_Data[[#This Row],[Order_Date]])</f>
        <v>11</v>
      </c>
      <c r="Y4107" t="str">
        <f>"Q"&amp;ROUNDUP(MONTH(Sales_Data[[#This Row],[Order_Date]])/3,0)</f>
        <v>Q4</v>
      </c>
    </row>
    <row r="4108" spans="1:25" x14ac:dyDescent="0.3">
      <c r="A4108" t="s">
        <v>5816</v>
      </c>
      <c r="B4108" s="1">
        <v>45947</v>
      </c>
      <c r="C4108" t="s">
        <v>1086</v>
      </c>
      <c r="D4108" t="s">
        <v>112</v>
      </c>
      <c r="E4108" t="s">
        <v>30</v>
      </c>
      <c r="F4108" t="s">
        <v>87</v>
      </c>
      <c r="G4108" t="s">
        <v>41</v>
      </c>
      <c r="H4108" t="s">
        <v>42</v>
      </c>
      <c r="I4108" t="s">
        <v>43</v>
      </c>
      <c r="J4108">
        <v>1</v>
      </c>
      <c r="K4108">
        <v>2493.5300000000002</v>
      </c>
      <c r="L4108">
        <v>0.05</v>
      </c>
      <c r="M4108">
        <v>1515.69</v>
      </c>
      <c r="N4108" t="s">
        <v>24</v>
      </c>
      <c r="O4108" t="s">
        <v>35</v>
      </c>
      <c r="P4108" t="s">
        <v>71</v>
      </c>
      <c r="Q4108">
        <f>Sales_Data[[#This Row],[Quantity]]*Sales_Data[[#This Row],[Unit_Price]]</f>
        <v>2493.5300000000002</v>
      </c>
      <c r="R4108">
        <f>Sales_Data[[#This Row],[Gross_Sales]]*Sales_Data[[#This Row],[Discount]]</f>
        <v>124.67650000000002</v>
      </c>
      <c r="S4108">
        <f>Sales_Data[[#This Row],[Gross_Sales]]-Sales_Data[[#This Row],[Discount_Amount]]</f>
        <v>2368.8535000000002</v>
      </c>
      <c r="T4108">
        <f>Sales_Data[[#This Row],[Net Sales]]-Sales_Data[[#This Row],[Cost]]</f>
        <v>853.16350000000011</v>
      </c>
      <c r="U4108" s="2">
        <f>Sales_Data[[#This Row],[Profit]]/Sales_Data[[#This Row],[Net Sales]]</f>
        <v>0.3601588278886812</v>
      </c>
      <c r="V4108">
        <f>YEAR(Sales_Data[[#This Row],[Order_Date]])</f>
        <v>2025</v>
      </c>
      <c r="W4108" t="str">
        <f>TEXT(Sales_Data[[#This Row],[Order_Date]],"mmm")</f>
        <v>Oct</v>
      </c>
      <c r="X4108">
        <f>MONTH(Sales_Data[[#This Row],[Order_Date]])</f>
        <v>10</v>
      </c>
      <c r="Y4108" t="str">
        <f>"Q"&amp;ROUNDUP(MONTH(Sales_Data[[#This Row],[Order_Date]])/3,0)</f>
        <v>Q4</v>
      </c>
    </row>
    <row r="4109" spans="1:25" x14ac:dyDescent="0.3">
      <c r="A4109" t="s">
        <v>5817</v>
      </c>
      <c r="B4109" s="1">
        <v>45838</v>
      </c>
      <c r="C4109" t="s">
        <v>3292</v>
      </c>
      <c r="D4109" t="s">
        <v>145</v>
      </c>
      <c r="E4109" t="s">
        <v>39</v>
      </c>
      <c r="F4109" t="s">
        <v>107</v>
      </c>
      <c r="G4109" t="s">
        <v>67</v>
      </c>
      <c r="H4109" t="s">
        <v>133</v>
      </c>
      <c r="I4109" t="s">
        <v>134</v>
      </c>
      <c r="J4109">
        <v>3</v>
      </c>
      <c r="K4109">
        <v>4435.04</v>
      </c>
      <c r="L4109">
        <v>0</v>
      </c>
      <c r="M4109">
        <v>10464.299999999999</v>
      </c>
      <c r="N4109" t="s">
        <v>52</v>
      </c>
      <c r="O4109" t="s">
        <v>35</v>
      </c>
      <c r="P4109" t="s">
        <v>71</v>
      </c>
      <c r="Q4109">
        <f>Sales_Data[[#This Row],[Quantity]]*Sales_Data[[#This Row],[Unit_Price]]</f>
        <v>13305.119999999999</v>
      </c>
      <c r="R4109">
        <f>Sales_Data[[#This Row],[Gross_Sales]]*Sales_Data[[#This Row],[Discount]]</f>
        <v>0</v>
      </c>
      <c r="S4109">
        <f>Sales_Data[[#This Row],[Gross_Sales]]-Sales_Data[[#This Row],[Discount_Amount]]</f>
        <v>13305.119999999999</v>
      </c>
      <c r="T4109">
        <f>Sales_Data[[#This Row],[Net Sales]]-Sales_Data[[#This Row],[Cost]]</f>
        <v>2840.8199999999997</v>
      </c>
      <c r="U4109" s="2">
        <f>Sales_Data[[#This Row],[Profit]]/Sales_Data[[#This Row],[Net Sales]]</f>
        <v>0.21351329413037987</v>
      </c>
      <c r="V4109">
        <f>YEAR(Sales_Data[[#This Row],[Order_Date]])</f>
        <v>2025</v>
      </c>
      <c r="W4109" t="str">
        <f>TEXT(Sales_Data[[#This Row],[Order_Date]],"mmm")</f>
        <v>Jun</v>
      </c>
      <c r="X4109">
        <f>MONTH(Sales_Data[[#This Row],[Order_Date]])</f>
        <v>6</v>
      </c>
      <c r="Y4109" t="str">
        <f>"Q"&amp;ROUNDUP(MONTH(Sales_Data[[#This Row],[Order_Date]])/3,0)</f>
        <v>Q2</v>
      </c>
    </row>
    <row r="4110" spans="1:25" x14ac:dyDescent="0.3">
      <c r="A4110" t="s">
        <v>5818</v>
      </c>
      <c r="B4110" s="1">
        <v>45905</v>
      </c>
      <c r="C4110" t="s">
        <v>5819</v>
      </c>
      <c r="D4110" t="s">
        <v>160</v>
      </c>
      <c r="E4110" t="s">
        <v>30</v>
      </c>
      <c r="F4110" t="s">
        <v>31</v>
      </c>
      <c r="G4110" t="s">
        <v>41</v>
      </c>
      <c r="H4110" t="s">
        <v>147</v>
      </c>
      <c r="I4110" t="s">
        <v>148</v>
      </c>
      <c r="J4110">
        <v>4</v>
      </c>
      <c r="K4110">
        <v>757</v>
      </c>
      <c r="L4110">
        <v>0</v>
      </c>
      <c r="M4110">
        <v>2579.9499999999998</v>
      </c>
      <c r="N4110" t="s">
        <v>24</v>
      </c>
      <c r="O4110" t="s">
        <v>53</v>
      </c>
      <c r="P4110" t="s">
        <v>44</v>
      </c>
      <c r="Q4110">
        <f>Sales_Data[[#This Row],[Quantity]]*Sales_Data[[#This Row],[Unit_Price]]</f>
        <v>3028</v>
      </c>
      <c r="R4110">
        <f>Sales_Data[[#This Row],[Gross_Sales]]*Sales_Data[[#This Row],[Discount]]</f>
        <v>0</v>
      </c>
      <c r="S4110">
        <f>Sales_Data[[#This Row],[Gross_Sales]]-Sales_Data[[#This Row],[Discount_Amount]]</f>
        <v>3028</v>
      </c>
      <c r="T4110">
        <f>Sales_Data[[#This Row],[Net Sales]]-Sales_Data[[#This Row],[Cost]]</f>
        <v>448.05000000000018</v>
      </c>
      <c r="U4110" s="2">
        <f>Sales_Data[[#This Row],[Profit]]/Sales_Data[[#This Row],[Net Sales]]</f>
        <v>0.14796895640686927</v>
      </c>
      <c r="V4110">
        <f>YEAR(Sales_Data[[#This Row],[Order_Date]])</f>
        <v>2025</v>
      </c>
      <c r="W4110" t="str">
        <f>TEXT(Sales_Data[[#This Row],[Order_Date]],"mmm")</f>
        <v>Sep</v>
      </c>
      <c r="X4110">
        <f>MONTH(Sales_Data[[#This Row],[Order_Date]])</f>
        <v>9</v>
      </c>
      <c r="Y4110" t="str">
        <f>"Q"&amp;ROUNDUP(MONTH(Sales_Data[[#This Row],[Order_Date]])/3,0)</f>
        <v>Q3</v>
      </c>
    </row>
    <row r="4111" spans="1:25" x14ac:dyDescent="0.3">
      <c r="A4111" t="s">
        <v>5820</v>
      </c>
      <c r="B4111" s="1">
        <v>45773</v>
      </c>
      <c r="C4111" t="s">
        <v>2639</v>
      </c>
      <c r="D4111" t="s">
        <v>777</v>
      </c>
      <c r="E4111" t="s">
        <v>19</v>
      </c>
      <c r="F4111" t="s">
        <v>113</v>
      </c>
      <c r="G4111" t="s">
        <v>67</v>
      </c>
      <c r="H4111" t="s">
        <v>121</v>
      </c>
      <c r="I4111" t="s">
        <v>142</v>
      </c>
      <c r="J4111">
        <v>1</v>
      </c>
      <c r="K4111">
        <v>10395.120000000001</v>
      </c>
      <c r="L4111">
        <v>0.15</v>
      </c>
      <c r="M4111">
        <v>6458.94</v>
      </c>
      <c r="N4111" t="s">
        <v>52</v>
      </c>
      <c r="O4111" t="s">
        <v>35</v>
      </c>
      <c r="P4111" t="s">
        <v>71</v>
      </c>
      <c r="Q4111">
        <f>Sales_Data[[#This Row],[Quantity]]*Sales_Data[[#This Row],[Unit_Price]]</f>
        <v>10395.120000000001</v>
      </c>
      <c r="R4111">
        <f>Sales_Data[[#This Row],[Gross_Sales]]*Sales_Data[[#This Row],[Discount]]</f>
        <v>1559.268</v>
      </c>
      <c r="S4111">
        <f>Sales_Data[[#This Row],[Gross_Sales]]-Sales_Data[[#This Row],[Discount_Amount]]</f>
        <v>8835.8520000000008</v>
      </c>
      <c r="T4111">
        <f>Sales_Data[[#This Row],[Net Sales]]-Sales_Data[[#This Row],[Cost]]</f>
        <v>2376.9120000000012</v>
      </c>
      <c r="U4111" s="2">
        <f>Sales_Data[[#This Row],[Profit]]/Sales_Data[[#This Row],[Net Sales]]</f>
        <v>0.26900767464190223</v>
      </c>
      <c r="V4111">
        <f>YEAR(Sales_Data[[#This Row],[Order_Date]])</f>
        <v>2025</v>
      </c>
      <c r="W4111" t="str">
        <f>TEXT(Sales_Data[[#This Row],[Order_Date]],"mmm")</f>
        <v>Apr</v>
      </c>
      <c r="X4111">
        <f>MONTH(Sales_Data[[#This Row],[Order_Date]])</f>
        <v>4</v>
      </c>
      <c r="Y4111" t="str">
        <f>"Q"&amp;ROUNDUP(MONTH(Sales_Data[[#This Row],[Order_Date]])/3,0)</f>
        <v>Q2</v>
      </c>
    </row>
    <row r="4112" spans="1:25" x14ac:dyDescent="0.3">
      <c r="A4112" t="s">
        <v>5821</v>
      </c>
      <c r="B4112" s="1">
        <v>45936</v>
      </c>
      <c r="C4112" t="s">
        <v>1132</v>
      </c>
      <c r="D4112" t="s">
        <v>546</v>
      </c>
      <c r="E4112" t="s">
        <v>30</v>
      </c>
      <c r="F4112" t="s">
        <v>87</v>
      </c>
      <c r="G4112" t="s">
        <v>75</v>
      </c>
      <c r="H4112" t="s">
        <v>114</v>
      </c>
      <c r="I4112" t="s">
        <v>206</v>
      </c>
      <c r="J4112">
        <v>1</v>
      </c>
      <c r="K4112">
        <v>599.89</v>
      </c>
      <c r="L4112">
        <v>0.2</v>
      </c>
      <c r="M4112">
        <v>328.8</v>
      </c>
      <c r="N4112" t="s">
        <v>52</v>
      </c>
      <c r="O4112" t="s">
        <v>25</v>
      </c>
      <c r="P4112" t="s">
        <v>44</v>
      </c>
      <c r="Q4112">
        <f>Sales_Data[[#This Row],[Quantity]]*Sales_Data[[#This Row],[Unit_Price]]</f>
        <v>599.89</v>
      </c>
      <c r="R4112">
        <f>Sales_Data[[#This Row],[Gross_Sales]]*Sales_Data[[#This Row],[Discount]]</f>
        <v>119.97800000000001</v>
      </c>
      <c r="S4112">
        <f>Sales_Data[[#This Row],[Gross_Sales]]-Sales_Data[[#This Row],[Discount_Amount]]</f>
        <v>479.91199999999998</v>
      </c>
      <c r="T4112">
        <f>Sales_Data[[#This Row],[Net Sales]]-Sales_Data[[#This Row],[Cost]]</f>
        <v>151.11199999999997</v>
      </c>
      <c r="U4112" s="2">
        <f>Sales_Data[[#This Row],[Profit]]/Sales_Data[[#This Row],[Net Sales]]</f>
        <v>0.31487439363883374</v>
      </c>
      <c r="V4112">
        <f>YEAR(Sales_Data[[#This Row],[Order_Date]])</f>
        <v>2025</v>
      </c>
      <c r="W4112" t="str">
        <f>TEXT(Sales_Data[[#This Row],[Order_Date]],"mmm")</f>
        <v>Oct</v>
      </c>
      <c r="X4112">
        <f>MONTH(Sales_Data[[#This Row],[Order_Date]])</f>
        <v>10</v>
      </c>
      <c r="Y4112" t="str">
        <f>"Q"&amp;ROUNDUP(MONTH(Sales_Data[[#This Row],[Order_Date]])/3,0)</f>
        <v>Q4</v>
      </c>
    </row>
    <row r="4113" spans="1:25" x14ac:dyDescent="0.3">
      <c r="A4113" t="s">
        <v>5822</v>
      </c>
      <c r="B4113" s="1">
        <v>46022</v>
      </c>
      <c r="C4113" t="s">
        <v>994</v>
      </c>
      <c r="D4113" t="s">
        <v>125</v>
      </c>
      <c r="E4113" t="s">
        <v>48</v>
      </c>
      <c r="F4113" t="s">
        <v>126</v>
      </c>
      <c r="G4113" t="s">
        <v>67</v>
      </c>
      <c r="H4113" t="s">
        <v>133</v>
      </c>
      <c r="I4113" t="s">
        <v>138</v>
      </c>
      <c r="J4113">
        <v>1</v>
      </c>
      <c r="K4113">
        <v>36098.31</v>
      </c>
      <c r="L4113">
        <v>0.05</v>
      </c>
      <c r="M4113">
        <v>27496.85</v>
      </c>
      <c r="N4113" t="s">
        <v>52</v>
      </c>
      <c r="O4113" t="s">
        <v>35</v>
      </c>
      <c r="P4113" t="s">
        <v>26</v>
      </c>
      <c r="Q4113">
        <f>Sales_Data[[#This Row],[Quantity]]*Sales_Data[[#This Row],[Unit_Price]]</f>
        <v>36098.31</v>
      </c>
      <c r="R4113">
        <f>Sales_Data[[#This Row],[Gross_Sales]]*Sales_Data[[#This Row],[Discount]]</f>
        <v>1804.9155000000001</v>
      </c>
      <c r="S4113">
        <f>Sales_Data[[#This Row],[Gross_Sales]]-Sales_Data[[#This Row],[Discount_Amount]]</f>
        <v>34293.394499999995</v>
      </c>
      <c r="T4113">
        <f>Sales_Data[[#This Row],[Net Sales]]-Sales_Data[[#This Row],[Cost]]</f>
        <v>6796.5444999999963</v>
      </c>
      <c r="U4113" s="2">
        <f>Sales_Data[[#This Row],[Profit]]/Sales_Data[[#This Row],[Net Sales]]</f>
        <v>0.19818815253182351</v>
      </c>
      <c r="V4113">
        <f>YEAR(Sales_Data[[#This Row],[Order_Date]])</f>
        <v>2025</v>
      </c>
      <c r="W4113" t="str">
        <f>TEXT(Sales_Data[[#This Row],[Order_Date]],"mmm")</f>
        <v>Dec</v>
      </c>
      <c r="X4113">
        <f>MONTH(Sales_Data[[#This Row],[Order_Date]])</f>
        <v>12</v>
      </c>
      <c r="Y4113" t="str">
        <f>"Q"&amp;ROUNDUP(MONTH(Sales_Data[[#This Row],[Order_Date]])/3,0)</f>
        <v>Q4</v>
      </c>
    </row>
    <row r="4114" spans="1:25" x14ac:dyDescent="0.3">
      <c r="A4114" t="s">
        <v>5823</v>
      </c>
      <c r="B4114" s="1">
        <v>45726</v>
      </c>
      <c r="C4114" t="s">
        <v>5178</v>
      </c>
      <c r="D4114" t="s">
        <v>277</v>
      </c>
      <c r="E4114" t="s">
        <v>30</v>
      </c>
      <c r="F4114" t="s">
        <v>210</v>
      </c>
      <c r="G4114" t="s">
        <v>41</v>
      </c>
      <c r="H4114" t="s">
        <v>171</v>
      </c>
      <c r="I4114" t="s">
        <v>191</v>
      </c>
      <c r="J4114">
        <v>1</v>
      </c>
      <c r="K4114">
        <v>2875.3</v>
      </c>
      <c r="L4114">
        <v>0.1</v>
      </c>
      <c r="M4114">
        <v>1680.97</v>
      </c>
      <c r="N4114" t="s">
        <v>52</v>
      </c>
      <c r="O4114" t="s">
        <v>53</v>
      </c>
      <c r="P4114" t="s">
        <v>26</v>
      </c>
      <c r="Q4114">
        <f>Sales_Data[[#This Row],[Quantity]]*Sales_Data[[#This Row],[Unit_Price]]</f>
        <v>2875.3</v>
      </c>
      <c r="R4114">
        <f>Sales_Data[[#This Row],[Gross_Sales]]*Sales_Data[[#This Row],[Discount]]</f>
        <v>287.53000000000003</v>
      </c>
      <c r="S4114">
        <f>Sales_Data[[#This Row],[Gross_Sales]]-Sales_Data[[#This Row],[Discount_Amount]]</f>
        <v>2587.77</v>
      </c>
      <c r="T4114">
        <f>Sales_Data[[#This Row],[Net Sales]]-Sales_Data[[#This Row],[Cost]]</f>
        <v>906.8</v>
      </c>
      <c r="U4114" s="2">
        <f>Sales_Data[[#This Row],[Profit]]/Sales_Data[[#This Row],[Net Sales]]</f>
        <v>0.35041754097157007</v>
      </c>
      <c r="V4114">
        <f>YEAR(Sales_Data[[#This Row],[Order_Date]])</f>
        <v>2025</v>
      </c>
      <c r="W4114" t="str">
        <f>TEXT(Sales_Data[[#This Row],[Order_Date]],"mmm")</f>
        <v>Mar</v>
      </c>
      <c r="X4114">
        <f>MONTH(Sales_Data[[#This Row],[Order_Date]])</f>
        <v>3</v>
      </c>
      <c r="Y4114" t="str">
        <f>"Q"&amp;ROUNDUP(MONTH(Sales_Data[[#This Row],[Order_Date]])/3,0)</f>
        <v>Q1</v>
      </c>
    </row>
    <row r="4115" spans="1:25" x14ac:dyDescent="0.3">
      <c r="A4115" t="s">
        <v>5824</v>
      </c>
      <c r="B4115" s="1">
        <v>46008</v>
      </c>
      <c r="C4115" t="s">
        <v>499</v>
      </c>
      <c r="D4115" t="s">
        <v>271</v>
      </c>
      <c r="E4115" t="s">
        <v>48</v>
      </c>
      <c r="F4115" t="s">
        <v>164</v>
      </c>
      <c r="G4115" t="s">
        <v>67</v>
      </c>
      <c r="H4115" t="s">
        <v>68</v>
      </c>
      <c r="I4115" t="s">
        <v>69</v>
      </c>
      <c r="J4115">
        <v>3</v>
      </c>
      <c r="K4115">
        <v>57026.86</v>
      </c>
      <c r="L4115">
        <v>0.1</v>
      </c>
      <c r="M4115">
        <v>132803.85999999999</v>
      </c>
      <c r="N4115" t="s">
        <v>52</v>
      </c>
      <c r="O4115" t="s">
        <v>35</v>
      </c>
      <c r="P4115" t="s">
        <v>71</v>
      </c>
      <c r="Q4115">
        <f>Sales_Data[[#This Row],[Quantity]]*Sales_Data[[#This Row],[Unit_Price]]</f>
        <v>171080.58000000002</v>
      </c>
      <c r="R4115">
        <f>Sales_Data[[#This Row],[Gross_Sales]]*Sales_Data[[#This Row],[Discount]]</f>
        <v>17108.058000000001</v>
      </c>
      <c r="S4115">
        <f>Sales_Data[[#This Row],[Gross_Sales]]-Sales_Data[[#This Row],[Discount_Amount]]</f>
        <v>153972.52200000003</v>
      </c>
      <c r="T4115">
        <f>Sales_Data[[#This Row],[Net Sales]]-Sales_Data[[#This Row],[Cost]]</f>
        <v>21168.66200000004</v>
      </c>
      <c r="U4115" s="2">
        <f>Sales_Data[[#This Row],[Profit]]/Sales_Data[[#This Row],[Net Sales]]</f>
        <v>0.13748337511806188</v>
      </c>
      <c r="V4115">
        <f>YEAR(Sales_Data[[#This Row],[Order_Date]])</f>
        <v>2025</v>
      </c>
      <c r="W4115" t="str">
        <f>TEXT(Sales_Data[[#This Row],[Order_Date]],"mmm")</f>
        <v>Dec</v>
      </c>
      <c r="X4115">
        <f>MONTH(Sales_Data[[#This Row],[Order_Date]])</f>
        <v>12</v>
      </c>
      <c r="Y4115" t="str">
        <f>"Q"&amp;ROUNDUP(MONTH(Sales_Data[[#This Row],[Order_Date]])/3,0)</f>
        <v>Q4</v>
      </c>
    </row>
    <row r="4116" spans="1:25" x14ac:dyDescent="0.3">
      <c r="A4116" t="s">
        <v>5825</v>
      </c>
      <c r="B4116" s="1">
        <v>45911</v>
      </c>
      <c r="C4116" t="s">
        <v>124</v>
      </c>
      <c r="D4116" t="s">
        <v>430</v>
      </c>
      <c r="E4116" t="s">
        <v>19</v>
      </c>
      <c r="F4116" t="s">
        <v>113</v>
      </c>
      <c r="G4116" t="s">
        <v>41</v>
      </c>
      <c r="H4116" t="s">
        <v>147</v>
      </c>
      <c r="I4116" t="s">
        <v>148</v>
      </c>
      <c r="J4116">
        <v>2</v>
      </c>
      <c r="K4116">
        <v>13243.49</v>
      </c>
      <c r="L4116">
        <v>0.2</v>
      </c>
      <c r="M4116">
        <v>15963.99</v>
      </c>
      <c r="N4116" t="s">
        <v>109</v>
      </c>
      <c r="O4116" t="s">
        <v>35</v>
      </c>
      <c r="P4116" t="s">
        <v>26</v>
      </c>
      <c r="Q4116">
        <f>Sales_Data[[#This Row],[Quantity]]*Sales_Data[[#This Row],[Unit_Price]]</f>
        <v>26486.98</v>
      </c>
      <c r="R4116">
        <f>Sales_Data[[#This Row],[Gross_Sales]]*Sales_Data[[#This Row],[Discount]]</f>
        <v>5297.3960000000006</v>
      </c>
      <c r="S4116">
        <f>Sales_Data[[#This Row],[Gross_Sales]]-Sales_Data[[#This Row],[Discount_Amount]]</f>
        <v>21189.583999999999</v>
      </c>
      <c r="T4116">
        <f>Sales_Data[[#This Row],[Net Sales]]-Sales_Data[[#This Row],[Cost]]</f>
        <v>5225.5939999999991</v>
      </c>
      <c r="U4116" s="2">
        <f>Sales_Data[[#This Row],[Profit]]/Sales_Data[[#This Row],[Net Sales]]</f>
        <v>0.24661144834178902</v>
      </c>
      <c r="V4116">
        <f>YEAR(Sales_Data[[#This Row],[Order_Date]])</f>
        <v>2025</v>
      </c>
      <c r="W4116" t="str">
        <f>TEXT(Sales_Data[[#This Row],[Order_Date]],"mmm")</f>
        <v>Sep</v>
      </c>
      <c r="X4116">
        <f>MONTH(Sales_Data[[#This Row],[Order_Date]])</f>
        <v>9</v>
      </c>
      <c r="Y4116" t="str">
        <f>"Q"&amp;ROUNDUP(MONTH(Sales_Data[[#This Row],[Order_Date]])/3,0)</f>
        <v>Q3</v>
      </c>
    </row>
    <row r="4117" spans="1:25" x14ac:dyDescent="0.3">
      <c r="A4117" t="s">
        <v>5826</v>
      </c>
      <c r="B4117" s="1">
        <v>45838</v>
      </c>
      <c r="C4117" t="s">
        <v>1286</v>
      </c>
      <c r="D4117" t="s">
        <v>765</v>
      </c>
      <c r="E4117" t="s">
        <v>30</v>
      </c>
      <c r="F4117" t="s">
        <v>87</v>
      </c>
      <c r="G4117" t="s">
        <v>21</v>
      </c>
      <c r="H4117" t="s">
        <v>297</v>
      </c>
      <c r="I4117" t="s">
        <v>494</v>
      </c>
      <c r="J4117">
        <v>2</v>
      </c>
      <c r="K4117">
        <v>1435.37</v>
      </c>
      <c r="L4117">
        <v>0</v>
      </c>
      <c r="M4117">
        <v>2273.7199999999998</v>
      </c>
      <c r="N4117" t="s">
        <v>70</v>
      </c>
      <c r="O4117" t="s">
        <v>53</v>
      </c>
      <c r="P4117" t="s">
        <v>26</v>
      </c>
      <c r="Q4117">
        <f>Sales_Data[[#This Row],[Quantity]]*Sales_Data[[#This Row],[Unit_Price]]</f>
        <v>2870.74</v>
      </c>
      <c r="R4117">
        <f>Sales_Data[[#This Row],[Gross_Sales]]*Sales_Data[[#This Row],[Discount]]</f>
        <v>0</v>
      </c>
      <c r="S4117">
        <f>Sales_Data[[#This Row],[Gross_Sales]]-Sales_Data[[#This Row],[Discount_Amount]]</f>
        <v>2870.74</v>
      </c>
      <c r="T4117">
        <f>Sales_Data[[#This Row],[Net Sales]]-Sales_Data[[#This Row],[Cost]]</f>
        <v>597.02</v>
      </c>
      <c r="U4117" s="2">
        <f>Sales_Data[[#This Row],[Profit]]/Sales_Data[[#This Row],[Net Sales]]</f>
        <v>0.20796728369688652</v>
      </c>
      <c r="V4117">
        <f>YEAR(Sales_Data[[#This Row],[Order_Date]])</f>
        <v>2025</v>
      </c>
      <c r="W4117" t="str">
        <f>TEXT(Sales_Data[[#This Row],[Order_Date]],"mmm")</f>
        <v>Jun</v>
      </c>
      <c r="X4117">
        <f>MONTH(Sales_Data[[#This Row],[Order_Date]])</f>
        <v>6</v>
      </c>
      <c r="Y4117" t="str">
        <f>"Q"&amp;ROUNDUP(MONTH(Sales_Data[[#This Row],[Order_Date]])/3,0)</f>
        <v>Q2</v>
      </c>
    </row>
    <row r="4118" spans="1:25" x14ac:dyDescent="0.3">
      <c r="A4118" t="s">
        <v>5827</v>
      </c>
      <c r="B4118" s="1">
        <v>45975</v>
      </c>
      <c r="C4118" t="s">
        <v>91</v>
      </c>
      <c r="D4118" t="s">
        <v>430</v>
      </c>
      <c r="E4118" t="s">
        <v>48</v>
      </c>
      <c r="F4118" t="s">
        <v>132</v>
      </c>
      <c r="G4118" t="s">
        <v>41</v>
      </c>
      <c r="H4118" t="s">
        <v>102</v>
      </c>
      <c r="I4118" t="s">
        <v>165</v>
      </c>
      <c r="J4118">
        <v>2</v>
      </c>
      <c r="K4118">
        <v>57915.06</v>
      </c>
      <c r="L4118">
        <v>0.05</v>
      </c>
      <c r="M4118">
        <v>78308.67</v>
      </c>
      <c r="N4118" t="s">
        <v>24</v>
      </c>
      <c r="O4118" t="s">
        <v>35</v>
      </c>
      <c r="P4118" t="s">
        <v>44</v>
      </c>
      <c r="Q4118">
        <f>Sales_Data[[#This Row],[Quantity]]*Sales_Data[[#This Row],[Unit_Price]]</f>
        <v>115830.12</v>
      </c>
      <c r="R4118">
        <f>Sales_Data[[#This Row],[Gross_Sales]]*Sales_Data[[#This Row],[Discount]]</f>
        <v>5791.5060000000003</v>
      </c>
      <c r="S4118">
        <f>Sales_Data[[#This Row],[Gross_Sales]]-Sales_Data[[#This Row],[Discount_Amount]]</f>
        <v>110038.614</v>
      </c>
      <c r="T4118">
        <f>Sales_Data[[#This Row],[Net Sales]]-Sales_Data[[#This Row],[Cost]]</f>
        <v>31729.944000000003</v>
      </c>
      <c r="U4118" s="2">
        <f>Sales_Data[[#This Row],[Profit]]/Sales_Data[[#This Row],[Net Sales]]</f>
        <v>0.28835281404035135</v>
      </c>
      <c r="V4118">
        <f>YEAR(Sales_Data[[#This Row],[Order_Date]])</f>
        <v>2025</v>
      </c>
      <c r="W4118" t="str">
        <f>TEXT(Sales_Data[[#This Row],[Order_Date]],"mmm")</f>
        <v>Nov</v>
      </c>
      <c r="X4118">
        <f>MONTH(Sales_Data[[#This Row],[Order_Date]])</f>
        <v>11</v>
      </c>
      <c r="Y4118" t="str">
        <f>"Q"&amp;ROUNDUP(MONTH(Sales_Data[[#This Row],[Order_Date]])/3,0)</f>
        <v>Q4</v>
      </c>
    </row>
    <row r="4119" spans="1:25" x14ac:dyDescent="0.3">
      <c r="A4119" t="s">
        <v>5828</v>
      </c>
      <c r="B4119" s="1">
        <v>45826</v>
      </c>
      <c r="C4119" t="s">
        <v>561</v>
      </c>
      <c r="D4119" t="s">
        <v>723</v>
      </c>
      <c r="E4119" t="s">
        <v>48</v>
      </c>
      <c r="F4119" t="s">
        <v>49</v>
      </c>
      <c r="G4119" t="s">
        <v>67</v>
      </c>
      <c r="H4119" t="s">
        <v>68</v>
      </c>
      <c r="I4119" t="s">
        <v>69</v>
      </c>
      <c r="J4119">
        <v>3</v>
      </c>
      <c r="K4119">
        <v>37900.910000000003</v>
      </c>
      <c r="L4119">
        <v>0.05</v>
      </c>
      <c r="M4119">
        <v>79050.3</v>
      </c>
      <c r="N4119" t="s">
        <v>52</v>
      </c>
      <c r="O4119" t="s">
        <v>53</v>
      </c>
      <c r="P4119" t="s">
        <v>26</v>
      </c>
      <c r="Q4119">
        <f>Sales_Data[[#This Row],[Quantity]]*Sales_Data[[#This Row],[Unit_Price]]</f>
        <v>113702.73000000001</v>
      </c>
      <c r="R4119">
        <f>Sales_Data[[#This Row],[Gross_Sales]]*Sales_Data[[#This Row],[Discount]]</f>
        <v>5685.1365000000005</v>
      </c>
      <c r="S4119">
        <f>Sales_Data[[#This Row],[Gross_Sales]]-Sales_Data[[#This Row],[Discount_Amount]]</f>
        <v>108017.59350000002</v>
      </c>
      <c r="T4119">
        <f>Sales_Data[[#This Row],[Net Sales]]-Sales_Data[[#This Row],[Cost]]</f>
        <v>28967.293500000014</v>
      </c>
      <c r="U4119" s="2">
        <f>Sales_Data[[#This Row],[Profit]]/Sales_Data[[#This Row],[Net Sales]]</f>
        <v>0.26817199459271429</v>
      </c>
      <c r="V4119">
        <f>YEAR(Sales_Data[[#This Row],[Order_Date]])</f>
        <v>2025</v>
      </c>
      <c r="W4119" t="str">
        <f>TEXT(Sales_Data[[#This Row],[Order_Date]],"mmm")</f>
        <v>Jun</v>
      </c>
      <c r="X4119">
        <f>MONTH(Sales_Data[[#This Row],[Order_Date]])</f>
        <v>6</v>
      </c>
      <c r="Y4119" t="str">
        <f>"Q"&amp;ROUNDUP(MONTH(Sales_Data[[#This Row],[Order_Date]])/3,0)</f>
        <v>Q2</v>
      </c>
    </row>
    <row r="4120" spans="1:25" x14ac:dyDescent="0.3">
      <c r="A4120" t="s">
        <v>5829</v>
      </c>
      <c r="B4120" s="1">
        <v>45970</v>
      </c>
      <c r="C4120" t="s">
        <v>1304</v>
      </c>
      <c r="D4120" t="s">
        <v>419</v>
      </c>
      <c r="E4120" t="s">
        <v>39</v>
      </c>
      <c r="F4120" t="s">
        <v>405</v>
      </c>
      <c r="G4120" t="s">
        <v>67</v>
      </c>
      <c r="H4120" t="s">
        <v>68</v>
      </c>
      <c r="I4120" t="s">
        <v>97</v>
      </c>
      <c r="J4120">
        <v>1</v>
      </c>
      <c r="K4120">
        <v>4402.1000000000004</v>
      </c>
      <c r="L4120">
        <v>0.05</v>
      </c>
      <c r="M4120">
        <v>3220.19</v>
      </c>
      <c r="N4120" t="s">
        <v>70</v>
      </c>
      <c r="O4120" t="s">
        <v>35</v>
      </c>
      <c r="P4120" t="s">
        <v>44</v>
      </c>
      <c r="Q4120">
        <f>Sales_Data[[#This Row],[Quantity]]*Sales_Data[[#This Row],[Unit_Price]]</f>
        <v>4402.1000000000004</v>
      </c>
      <c r="R4120">
        <f>Sales_Data[[#This Row],[Gross_Sales]]*Sales_Data[[#This Row],[Discount]]</f>
        <v>220.10500000000002</v>
      </c>
      <c r="S4120">
        <f>Sales_Data[[#This Row],[Gross_Sales]]-Sales_Data[[#This Row],[Discount_Amount]]</f>
        <v>4181.9950000000008</v>
      </c>
      <c r="T4120">
        <f>Sales_Data[[#This Row],[Net Sales]]-Sales_Data[[#This Row],[Cost]]</f>
        <v>961.80500000000075</v>
      </c>
      <c r="U4120" s="2">
        <f>Sales_Data[[#This Row],[Profit]]/Sales_Data[[#This Row],[Net Sales]]</f>
        <v>0.22998712337054458</v>
      </c>
      <c r="V4120">
        <f>YEAR(Sales_Data[[#This Row],[Order_Date]])</f>
        <v>2025</v>
      </c>
      <c r="W4120" t="str">
        <f>TEXT(Sales_Data[[#This Row],[Order_Date]],"mmm")</f>
        <v>Nov</v>
      </c>
      <c r="X4120">
        <f>MONTH(Sales_Data[[#This Row],[Order_Date]])</f>
        <v>11</v>
      </c>
      <c r="Y4120" t="str">
        <f>"Q"&amp;ROUNDUP(MONTH(Sales_Data[[#This Row],[Order_Date]])/3,0)</f>
        <v>Q4</v>
      </c>
    </row>
    <row r="4121" spans="1:25" x14ac:dyDescent="0.3">
      <c r="A4121" t="s">
        <v>5830</v>
      </c>
      <c r="B4121" s="1">
        <v>45906</v>
      </c>
      <c r="C4121" t="s">
        <v>3606</v>
      </c>
      <c r="D4121" t="s">
        <v>756</v>
      </c>
      <c r="E4121" t="s">
        <v>39</v>
      </c>
      <c r="F4121" t="s">
        <v>40</v>
      </c>
      <c r="G4121" t="s">
        <v>41</v>
      </c>
      <c r="H4121" t="s">
        <v>147</v>
      </c>
      <c r="I4121" t="s">
        <v>148</v>
      </c>
      <c r="J4121">
        <v>2</v>
      </c>
      <c r="K4121">
        <v>1515.28</v>
      </c>
      <c r="L4121">
        <v>0.05</v>
      </c>
      <c r="M4121">
        <v>2523.96</v>
      </c>
      <c r="N4121" t="s">
        <v>52</v>
      </c>
      <c r="O4121" t="s">
        <v>53</v>
      </c>
      <c r="P4121" t="s">
        <v>26</v>
      </c>
      <c r="Q4121">
        <f>Sales_Data[[#This Row],[Quantity]]*Sales_Data[[#This Row],[Unit_Price]]</f>
        <v>3030.56</v>
      </c>
      <c r="R4121">
        <f>Sales_Data[[#This Row],[Gross_Sales]]*Sales_Data[[#This Row],[Discount]]</f>
        <v>151.52799999999999</v>
      </c>
      <c r="S4121">
        <f>Sales_Data[[#This Row],[Gross_Sales]]-Sales_Data[[#This Row],[Discount_Amount]]</f>
        <v>2879.0320000000002</v>
      </c>
      <c r="T4121">
        <f>Sales_Data[[#This Row],[Net Sales]]-Sales_Data[[#This Row],[Cost]]</f>
        <v>355.07200000000012</v>
      </c>
      <c r="U4121" s="2">
        <f>Sales_Data[[#This Row],[Profit]]/Sales_Data[[#This Row],[Net Sales]]</f>
        <v>0.12333034158703346</v>
      </c>
      <c r="V4121">
        <f>YEAR(Sales_Data[[#This Row],[Order_Date]])</f>
        <v>2025</v>
      </c>
      <c r="W4121" t="str">
        <f>TEXT(Sales_Data[[#This Row],[Order_Date]],"mmm")</f>
        <v>Sep</v>
      </c>
      <c r="X4121">
        <f>MONTH(Sales_Data[[#This Row],[Order_Date]])</f>
        <v>9</v>
      </c>
      <c r="Y4121" t="str">
        <f>"Q"&amp;ROUNDUP(MONTH(Sales_Data[[#This Row],[Order_Date]])/3,0)</f>
        <v>Q3</v>
      </c>
    </row>
    <row r="4122" spans="1:25" x14ac:dyDescent="0.3">
      <c r="A4122" t="s">
        <v>5831</v>
      </c>
      <c r="B4122" s="1">
        <v>45845</v>
      </c>
      <c r="C4122" t="s">
        <v>1810</v>
      </c>
      <c r="D4122" t="s">
        <v>669</v>
      </c>
      <c r="E4122" t="s">
        <v>19</v>
      </c>
      <c r="F4122" t="s">
        <v>66</v>
      </c>
      <c r="G4122" t="s">
        <v>41</v>
      </c>
      <c r="H4122" t="s">
        <v>42</v>
      </c>
      <c r="I4122" t="s">
        <v>43</v>
      </c>
      <c r="J4122">
        <v>4</v>
      </c>
      <c r="K4122">
        <v>15539.48</v>
      </c>
      <c r="L4122">
        <v>0.05</v>
      </c>
      <c r="M4122">
        <v>47394.44</v>
      </c>
      <c r="N4122" t="s">
        <v>70</v>
      </c>
      <c r="O4122" t="s">
        <v>25</v>
      </c>
      <c r="P4122" t="s">
        <v>44</v>
      </c>
      <c r="Q4122">
        <f>Sales_Data[[#This Row],[Quantity]]*Sales_Data[[#This Row],[Unit_Price]]</f>
        <v>62157.919999999998</v>
      </c>
      <c r="R4122">
        <f>Sales_Data[[#This Row],[Gross_Sales]]*Sales_Data[[#This Row],[Discount]]</f>
        <v>3107.8960000000002</v>
      </c>
      <c r="S4122">
        <f>Sales_Data[[#This Row],[Gross_Sales]]-Sales_Data[[#This Row],[Discount_Amount]]</f>
        <v>59050.023999999998</v>
      </c>
      <c r="T4122">
        <f>Sales_Data[[#This Row],[Net Sales]]-Sales_Data[[#This Row],[Cost]]</f>
        <v>11655.583999999995</v>
      </c>
      <c r="U4122" s="2">
        <f>Sales_Data[[#This Row],[Profit]]/Sales_Data[[#This Row],[Net Sales]]</f>
        <v>0.19738491554211723</v>
      </c>
      <c r="V4122">
        <f>YEAR(Sales_Data[[#This Row],[Order_Date]])</f>
        <v>2025</v>
      </c>
      <c r="W4122" t="str">
        <f>TEXT(Sales_Data[[#This Row],[Order_Date]],"mmm")</f>
        <v>Jul</v>
      </c>
      <c r="X4122">
        <f>MONTH(Sales_Data[[#This Row],[Order_Date]])</f>
        <v>7</v>
      </c>
      <c r="Y4122" t="str">
        <f>"Q"&amp;ROUNDUP(MONTH(Sales_Data[[#This Row],[Order_Date]])/3,0)</f>
        <v>Q3</v>
      </c>
    </row>
    <row r="4123" spans="1:25" x14ac:dyDescent="0.3">
      <c r="A4123" t="s">
        <v>5832</v>
      </c>
      <c r="B4123" s="1">
        <v>45711</v>
      </c>
      <c r="C4123" t="s">
        <v>2754</v>
      </c>
      <c r="D4123" t="s">
        <v>384</v>
      </c>
      <c r="E4123" t="s">
        <v>48</v>
      </c>
      <c r="F4123" t="s">
        <v>152</v>
      </c>
      <c r="G4123" t="s">
        <v>41</v>
      </c>
      <c r="H4123" t="s">
        <v>42</v>
      </c>
      <c r="I4123" t="s">
        <v>43</v>
      </c>
      <c r="J4123">
        <v>1</v>
      </c>
      <c r="K4123">
        <v>60616.28</v>
      </c>
      <c r="L4123">
        <v>0.1</v>
      </c>
      <c r="M4123">
        <v>47083.82</v>
      </c>
      <c r="N4123" t="s">
        <v>24</v>
      </c>
      <c r="O4123" t="s">
        <v>35</v>
      </c>
      <c r="P4123" t="s">
        <v>26</v>
      </c>
      <c r="Q4123">
        <f>Sales_Data[[#This Row],[Quantity]]*Sales_Data[[#This Row],[Unit_Price]]</f>
        <v>60616.28</v>
      </c>
      <c r="R4123">
        <f>Sales_Data[[#This Row],[Gross_Sales]]*Sales_Data[[#This Row],[Discount]]</f>
        <v>6061.6280000000006</v>
      </c>
      <c r="S4123">
        <f>Sales_Data[[#This Row],[Gross_Sales]]-Sales_Data[[#This Row],[Discount_Amount]]</f>
        <v>54554.652000000002</v>
      </c>
      <c r="T4123">
        <f>Sales_Data[[#This Row],[Net Sales]]-Sales_Data[[#This Row],[Cost]]</f>
        <v>7470.8320000000022</v>
      </c>
      <c r="U4123" s="2">
        <f>Sales_Data[[#This Row],[Profit]]/Sales_Data[[#This Row],[Net Sales]]</f>
        <v>0.13694216214595231</v>
      </c>
      <c r="V4123">
        <f>YEAR(Sales_Data[[#This Row],[Order_Date]])</f>
        <v>2025</v>
      </c>
      <c r="W4123" t="str">
        <f>TEXT(Sales_Data[[#This Row],[Order_Date]],"mmm")</f>
        <v>Feb</v>
      </c>
      <c r="X4123">
        <f>MONTH(Sales_Data[[#This Row],[Order_Date]])</f>
        <v>2</v>
      </c>
      <c r="Y4123" t="str">
        <f>"Q"&amp;ROUNDUP(MONTH(Sales_Data[[#This Row],[Order_Date]])/3,0)</f>
        <v>Q1</v>
      </c>
    </row>
    <row r="4124" spans="1:25" x14ac:dyDescent="0.3">
      <c r="A4124" t="s">
        <v>5833</v>
      </c>
      <c r="B4124" s="1">
        <v>45983</v>
      </c>
      <c r="C4124" t="s">
        <v>5834</v>
      </c>
      <c r="D4124" t="s">
        <v>1452</v>
      </c>
      <c r="E4124" t="s">
        <v>48</v>
      </c>
      <c r="F4124" t="s">
        <v>164</v>
      </c>
      <c r="G4124" t="s">
        <v>32</v>
      </c>
      <c r="H4124" t="s">
        <v>50</v>
      </c>
      <c r="I4124" t="s">
        <v>51</v>
      </c>
      <c r="J4124">
        <v>3</v>
      </c>
      <c r="K4124">
        <v>50711.91</v>
      </c>
      <c r="L4124">
        <v>0</v>
      </c>
      <c r="M4124">
        <v>132112.14000000001</v>
      </c>
      <c r="N4124" t="s">
        <v>83</v>
      </c>
      <c r="O4124" t="s">
        <v>35</v>
      </c>
      <c r="P4124" t="s">
        <v>44</v>
      </c>
      <c r="Q4124">
        <f>Sales_Data[[#This Row],[Quantity]]*Sales_Data[[#This Row],[Unit_Price]]</f>
        <v>152135.73000000001</v>
      </c>
      <c r="R4124">
        <f>Sales_Data[[#This Row],[Gross_Sales]]*Sales_Data[[#This Row],[Discount]]</f>
        <v>0</v>
      </c>
      <c r="S4124">
        <f>Sales_Data[[#This Row],[Gross_Sales]]-Sales_Data[[#This Row],[Discount_Amount]]</f>
        <v>152135.73000000001</v>
      </c>
      <c r="T4124">
        <f>Sales_Data[[#This Row],[Net Sales]]-Sales_Data[[#This Row],[Cost]]</f>
        <v>20023.589999999997</v>
      </c>
      <c r="U4124" s="2">
        <f>Sales_Data[[#This Row],[Profit]]/Sales_Data[[#This Row],[Net Sales]]</f>
        <v>0.13161661629388438</v>
      </c>
      <c r="V4124">
        <f>YEAR(Sales_Data[[#This Row],[Order_Date]])</f>
        <v>2025</v>
      </c>
      <c r="W4124" t="str">
        <f>TEXT(Sales_Data[[#This Row],[Order_Date]],"mmm")</f>
        <v>Nov</v>
      </c>
      <c r="X4124">
        <f>MONTH(Sales_Data[[#This Row],[Order_Date]])</f>
        <v>11</v>
      </c>
      <c r="Y4124" t="str">
        <f>"Q"&amp;ROUNDUP(MONTH(Sales_Data[[#This Row],[Order_Date]])/3,0)</f>
        <v>Q4</v>
      </c>
    </row>
    <row r="4125" spans="1:25" x14ac:dyDescent="0.3">
      <c r="A4125" t="s">
        <v>5835</v>
      </c>
      <c r="B4125" s="1">
        <v>46014</v>
      </c>
      <c r="C4125" t="s">
        <v>698</v>
      </c>
      <c r="D4125" t="s">
        <v>65</v>
      </c>
      <c r="E4125" t="s">
        <v>19</v>
      </c>
      <c r="F4125" t="s">
        <v>113</v>
      </c>
      <c r="G4125" t="s">
        <v>21</v>
      </c>
      <c r="H4125" t="s">
        <v>230</v>
      </c>
      <c r="I4125" t="s">
        <v>231</v>
      </c>
      <c r="J4125">
        <v>2</v>
      </c>
      <c r="K4125">
        <v>16975.02</v>
      </c>
      <c r="L4125">
        <v>0.1</v>
      </c>
      <c r="M4125">
        <v>25148.06</v>
      </c>
      <c r="N4125" t="s">
        <v>52</v>
      </c>
      <c r="O4125" t="s">
        <v>35</v>
      </c>
      <c r="P4125" t="s">
        <v>26</v>
      </c>
      <c r="Q4125">
        <f>Sales_Data[[#This Row],[Quantity]]*Sales_Data[[#This Row],[Unit_Price]]</f>
        <v>33950.04</v>
      </c>
      <c r="R4125">
        <f>Sales_Data[[#This Row],[Gross_Sales]]*Sales_Data[[#This Row],[Discount]]</f>
        <v>3395.0040000000004</v>
      </c>
      <c r="S4125">
        <f>Sales_Data[[#This Row],[Gross_Sales]]-Sales_Data[[#This Row],[Discount_Amount]]</f>
        <v>30555.036</v>
      </c>
      <c r="T4125">
        <f>Sales_Data[[#This Row],[Net Sales]]-Sales_Data[[#This Row],[Cost]]</f>
        <v>5406.9759999999987</v>
      </c>
      <c r="U4125" s="2">
        <f>Sales_Data[[#This Row],[Profit]]/Sales_Data[[#This Row],[Net Sales]]</f>
        <v>0.17695858712128498</v>
      </c>
      <c r="V4125">
        <f>YEAR(Sales_Data[[#This Row],[Order_Date]])</f>
        <v>2025</v>
      </c>
      <c r="W4125" t="str">
        <f>TEXT(Sales_Data[[#This Row],[Order_Date]],"mmm")</f>
        <v>Dec</v>
      </c>
      <c r="X4125">
        <f>MONTH(Sales_Data[[#This Row],[Order_Date]])</f>
        <v>12</v>
      </c>
      <c r="Y4125" t="str">
        <f>"Q"&amp;ROUNDUP(MONTH(Sales_Data[[#This Row],[Order_Date]])/3,0)</f>
        <v>Q4</v>
      </c>
    </row>
    <row r="4126" spans="1:25" x14ac:dyDescent="0.3">
      <c r="A4126" t="s">
        <v>5836</v>
      </c>
      <c r="B4126" s="1">
        <v>45970</v>
      </c>
      <c r="C4126" t="s">
        <v>3043</v>
      </c>
      <c r="D4126" t="s">
        <v>170</v>
      </c>
      <c r="E4126" t="s">
        <v>48</v>
      </c>
      <c r="F4126" t="s">
        <v>132</v>
      </c>
      <c r="G4126" t="s">
        <v>67</v>
      </c>
      <c r="H4126" t="s">
        <v>133</v>
      </c>
      <c r="I4126" t="s">
        <v>134</v>
      </c>
      <c r="J4126">
        <v>1</v>
      </c>
      <c r="K4126">
        <v>20696.04</v>
      </c>
      <c r="L4126">
        <v>0.1</v>
      </c>
      <c r="M4126">
        <v>11747.75</v>
      </c>
      <c r="N4126" t="s">
        <v>83</v>
      </c>
      <c r="O4126" t="s">
        <v>35</v>
      </c>
      <c r="P4126" t="s">
        <v>71</v>
      </c>
      <c r="Q4126">
        <f>Sales_Data[[#This Row],[Quantity]]*Sales_Data[[#This Row],[Unit_Price]]</f>
        <v>20696.04</v>
      </c>
      <c r="R4126">
        <f>Sales_Data[[#This Row],[Gross_Sales]]*Sales_Data[[#This Row],[Discount]]</f>
        <v>2069.6040000000003</v>
      </c>
      <c r="S4126">
        <f>Sales_Data[[#This Row],[Gross_Sales]]-Sales_Data[[#This Row],[Discount_Amount]]</f>
        <v>18626.436000000002</v>
      </c>
      <c r="T4126">
        <f>Sales_Data[[#This Row],[Net Sales]]-Sales_Data[[#This Row],[Cost]]</f>
        <v>6878.6860000000015</v>
      </c>
      <c r="U4126" s="2">
        <f>Sales_Data[[#This Row],[Profit]]/Sales_Data[[#This Row],[Net Sales]]</f>
        <v>0.36929694977611394</v>
      </c>
      <c r="V4126">
        <f>YEAR(Sales_Data[[#This Row],[Order_Date]])</f>
        <v>2025</v>
      </c>
      <c r="W4126" t="str">
        <f>TEXT(Sales_Data[[#This Row],[Order_Date]],"mmm")</f>
        <v>Nov</v>
      </c>
      <c r="X4126">
        <f>MONTH(Sales_Data[[#This Row],[Order_Date]])</f>
        <v>11</v>
      </c>
      <c r="Y4126" t="str">
        <f>"Q"&amp;ROUNDUP(MONTH(Sales_Data[[#This Row],[Order_Date]])/3,0)</f>
        <v>Q4</v>
      </c>
    </row>
    <row r="4127" spans="1:25" x14ac:dyDescent="0.3">
      <c r="A4127" t="s">
        <v>5837</v>
      </c>
      <c r="B4127" s="1">
        <v>45795</v>
      </c>
      <c r="C4127" t="s">
        <v>1392</v>
      </c>
      <c r="D4127" t="s">
        <v>241</v>
      </c>
      <c r="E4127" t="s">
        <v>119</v>
      </c>
      <c r="F4127" t="s">
        <v>146</v>
      </c>
      <c r="G4127" t="s">
        <v>67</v>
      </c>
      <c r="H4127" t="s">
        <v>68</v>
      </c>
      <c r="I4127" t="s">
        <v>69</v>
      </c>
      <c r="J4127">
        <v>1</v>
      </c>
      <c r="K4127">
        <v>7819.51</v>
      </c>
      <c r="L4127">
        <v>0.15</v>
      </c>
      <c r="M4127">
        <v>4588.03</v>
      </c>
      <c r="N4127" t="s">
        <v>24</v>
      </c>
      <c r="O4127" t="s">
        <v>35</v>
      </c>
      <c r="P4127" t="s">
        <v>44</v>
      </c>
      <c r="Q4127">
        <f>Sales_Data[[#This Row],[Quantity]]*Sales_Data[[#This Row],[Unit_Price]]</f>
        <v>7819.51</v>
      </c>
      <c r="R4127">
        <f>Sales_Data[[#This Row],[Gross_Sales]]*Sales_Data[[#This Row],[Discount]]</f>
        <v>1172.9265</v>
      </c>
      <c r="S4127">
        <f>Sales_Data[[#This Row],[Gross_Sales]]-Sales_Data[[#This Row],[Discount_Amount]]</f>
        <v>6646.5835000000006</v>
      </c>
      <c r="T4127">
        <f>Sales_Data[[#This Row],[Net Sales]]-Sales_Data[[#This Row],[Cost]]</f>
        <v>2058.5535000000009</v>
      </c>
      <c r="U4127" s="2">
        <f>Sales_Data[[#This Row],[Profit]]/Sales_Data[[#This Row],[Net Sales]]</f>
        <v>0.30971603681801346</v>
      </c>
      <c r="V4127">
        <f>YEAR(Sales_Data[[#This Row],[Order_Date]])</f>
        <v>2025</v>
      </c>
      <c r="W4127" t="str">
        <f>TEXT(Sales_Data[[#This Row],[Order_Date]],"mmm")</f>
        <v>May</v>
      </c>
      <c r="X4127">
        <f>MONTH(Sales_Data[[#This Row],[Order_Date]])</f>
        <v>5</v>
      </c>
      <c r="Y4127" t="str">
        <f>"Q"&amp;ROUNDUP(MONTH(Sales_Data[[#This Row],[Order_Date]])/3,0)</f>
        <v>Q2</v>
      </c>
    </row>
    <row r="4128" spans="1:25" x14ac:dyDescent="0.3">
      <c r="A4128" t="s">
        <v>5838</v>
      </c>
      <c r="B4128" s="1">
        <v>45825</v>
      </c>
      <c r="C4128" t="s">
        <v>5839</v>
      </c>
      <c r="D4128" t="s">
        <v>513</v>
      </c>
      <c r="E4128" t="s">
        <v>48</v>
      </c>
      <c r="F4128" t="s">
        <v>164</v>
      </c>
      <c r="G4128" t="s">
        <v>67</v>
      </c>
      <c r="H4128" t="s">
        <v>88</v>
      </c>
      <c r="I4128" t="s">
        <v>89</v>
      </c>
      <c r="J4128">
        <v>2</v>
      </c>
      <c r="K4128">
        <v>32544.71</v>
      </c>
      <c r="L4128">
        <v>0.05</v>
      </c>
      <c r="M4128">
        <v>51308.29</v>
      </c>
      <c r="N4128" t="s">
        <v>109</v>
      </c>
      <c r="O4128" t="s">
        <v>35</v>
      </c>
      <c r="P4128" t="s">
        <v>71</v>
      </c>
      <c r="Q4128">
        <f>Sales_Data[[#This Row],[Quantity]]*Sales_Data[[#This Row],[Unit_Price]]</f>
        <v>65089.42</v>
      </c>
      <c r="R4128">
        <f>Sales_Data[[#This Row],[Gross_Sales]]*Sales_Data[[#This Row],[Discount]]</f>
        <v>3254.471</v>
      </c>
      <c r="S4128">
        <f>Sales_Data[[#This Row],[Gross_Sales]]-Sales_Data[[#This Row],[Discount_Amount]]</f>
        <v>61834.949000000001</v>
      </c>
      <c r="T4128">
        <f>Sales_Data[[#This Row],[Net Sales]]-Sales_Data[[#This Row],[Cost]]</f>
        <v>10526.659</v>
      </c>
      <c r="U4128" s="2">
        <f>Sales_Data[[#This Row],[Profit]]/Sales_Data[[#This Row],[Net Sales]]</f>
        <v>0.17023801539805586</v>
      </c>
      <c r="V4128">
        <f>YEAR(Sales_Data[[#This Row],[Order_Date]])</f>
        <v>2025</v>
      </c>
      <c r="W4128" t="str">
        <f>TEXT(Sales_Data[[#This Row],[Order_Date]],"mmm")</f>
        <v>Jun</v>
      </c>
      <c r="X4128">
        <f>MONTH(Sales_Data[[#This Row],[Order_Date]])</f>
        <v>6</v>
      </c>
      <c r="Y4128" t="str">
        <f>"Q"&amp;ROUNDUP(MONTH(Sales_Data[[#This Row],[Order_Date]])/3,0)</f>
        <v>Q2</v>
      </c>
    </row>
    <row r="4129" spans="1:25" x14ac:dyDescent="0.3">
      <c r="A4129" t="s">
        <v>5840</v>
      </c>
      <c r="B4129" s="1">
        <v>45760</v>
      </c>
      <c r="C4129" t="s">
        <v>2488</v>
      </c>
      <c r="D4129" t="s">
        <v>266</v>
      </c>
      <c r="E4129" t="s">
        <v>19</v>
      </c>
      <c r="F4129" t="s">
        <v>81</v>
      </c>
      <c r="G4129" t="s">
        <v>67</v>
      </c>
      <c r="H4129" t="s">
        <v>133</v>
      </c>
      <c r="I4129" t="s">
        <v>134</v>
      </c>
      <c r="J4129">
        <v>2</v>
      </c>
      <c r="K4129">
        <v>3535.77</v>
      </c>
      <c r="L4129">
        <v>0</v>
      </c>
      <c r="M4129">
        <v>4409.47</v>
      </c>
      <c r="N4129" t="s">
        <v>52</v>
      </c>
      <c r="O4129" t="s">
        <v>35</v>
      </c>
      <c r="P4129" t="s">
        <v>71</v>
      </c>
      <c r="Q4129">
        <f>Sales_Data[[#This Row],[Quantity]]*Sales_Data[[#This Row],[Unit_Price]]</f>
        <v>7071.54</v>
      </c>
      <c r="R4129">
        <f>Sales_Data[[#This Row],[Gross_Sales]]*Sales_Data[[#This Row],[Discount]]</f>
        <v>0</v>
      </c>
      <c r="S4129">
        <f>Sales_Data[[#This Row],[Gross_Sales]]-Sales_Data[[#This Row],[Discount_Amount]]</f>
        <v>7071.54</v>
      </c>
      <c r="T4129">
        <f>Sales_Data[[#This Row],[Net Sales]]-Sales_Data[[#This Row],[Cost]]</f>
        <v>2662.0699999999997</v>
      </c>
      <c r="U4129" s="2">
        <f>Sales_Data[[#This Row],[Profit]]/Sales_Data[[#This Row],[Net Sales]]</f>
        <v>0.37644841151998004</v>
      </c>
      <c r="V4129">
        <f>YEAR(Sales_Data[[#This Row],[Order_Date]])</f>
        <v>2025</v>
      </c>
      <c r="W4129" t="str">
        <f>TEXT(Sales_Data[[#This Row],[Order_Date]],"mmm")</f>
        <v>Apr</v>
      </c>
      <c r="X4129">
        <f>MONTH(Sales_Data[[#This Row],[Order_Date]])</f>
        <v>4</v>
      </c>
      <c r="Y4129" t="str">
        <f>"Q"&amp;ROUNDUP(MONTH(Sales_Data[[#This Row],[Order_Date]])/3,0)</f>
        <v>Q2</v>
      </c>
    </row>
    <row r="4130" spans="1:25" x14ac:dyDescent="0.3">
      <c r="A4130" t="s">
        <v>5841</v>
      </c>
      <c r="B4130" s="1">
        <v>45742</v>
      </c>
      <c r="C4130" t="s">
        <v>1011</v>
      </c>
      <c r="D4130" t="s">
        <v>359</v>
      </c>
      <c r="E4130" t="s">
        <v>48</v>
      </c>
      <c r="F4130" t="s">
        <v>49</v>
      </c>
      <c r="G4130" t="s">
        <v>41</v>
      </c>
      <c r="H4130" t="s">
        <v>102</v>
      </c>
      <c r="I4130" t="s">
        <v>165</v>
      </c>
      <c r="J4130">
        <v>2</v>
      </c>
      <c r="K4130">
        <v>43968.84</v>
      </c>
      <c r="L4130">
        <v>0.05</v>
      </c>
      <c r="M4130">
        <v>62340.44</v>
      </c>
      <c r="N4130" t="s">
        <v>24</v>
      </c>
      <c r="O4130" t="s">
        <v>35</v>
      </c>
      <c r="P4130" t="s">
        <v>26</v>
      </c>
      <c r="Q4130">
        <f>Sales_Data[[#This Row],[Quantity]]*Sales_Data[[#This Row],[Unit_Price]]</f>
        <v>87937.68</v>
      </c>
      <c r="R4130">
        <f>Sales_Data[[#This Row],[Gross_Sales]]*Sales_Data[[#This Row],[Discount]]</f>
        <v>4396.884</v>
      </c>
      <c r="S4130">
        <f>Sales_Data[[#This Row],[Gross_Sales]]-Sales_Data[[#This Row],[Discount_Amount]]</f>
        <v>83540.795999999988</v>
      </c>
      <c r="T4130">
        <f>Sales_Data[[#This Row],[Net Sales]]-Sales_Data[[#This Row],[Cost]]</f>
        <v>21200.355999999985</v>
      </c>
      <c r="U4130" s="2">
        <f>Sales_Data[[#This Row],[Profit]]/Sales_Data[[#This Row],[Net Sales]]</f>
        <v>0.25377249218453685</v>
      </c>
      <c r="V4130">
        <f>YEAR(Sales_Data[[#This Row],[Order_Date]])</f>
        <v>2025</v>
      </c>
      <c r="W4130" t="str">
        <f>TEXT(Sales_Data[[#This Row],[Order_Date]],"mmm")</f>
        <v>Mar</v>
      </c>
      <c r="X4130">
        <f>MONTH(Sales_Data[[#This Row],[Order_Date]])</f>
        <v>3</v>
      </c>
      <c r="Y4130" t="str">
        <f>"Q"&amp;ROUNDUP(MONTH(Sales_Data[[#This Row],[Order_Date]])/3,0)</f>
        <v>Q1</v>
      </c>
    </row>
    <row r="4131" spans="1:25" x14ac:dyDescent="0.3">
      <c r="A4131" t="s">
        <v>5842</v>
      </c>
      <c r="B4131" s="1">
        <v>45974</v>
      </c>
      <c r="C4131" t="s">
        <v>2376</v>
      </c>
      <c r="D4131" t="s">
        <v>359</v>
      </c>
      <c r="E4131" t="s">
        <v>48</v>
      </c>
      <c r="F4131" t="s">
        <v>164</v>
      </c>
      <c r="G4131" t="s">
        <v>67</v>
      </c>
      <c r="H4131" t="s">
        <v>68</v>
      </c>
      <c r="I4131" t="s">
        <v>69</v>
      </c>
      <c r="J4131">
        <v>1</v>
      </c>
      <c r="K4131">
        <v>44941.64</v>
      </c>
      <c r="L4131">
        <v>0</v>
      </c>
      <c r="M4131">
        <v>36817.410000000003</v>
      </c>
      <c r="N4131" t="s">
        <v>52</v>
      </c>
      <c r="O4131" t="s">
        <v>25</v>
      </c>
      <c r="P4131" t="s">
        <v>44</v>
      </c>
      <c r="Q4131">
        <f>Sales_Data[[#This Row],[Quantity]]*Sales_Data[[#This Row],[Unit_Price]]</f>
        <v>44941.64</v>
      </c>
      <c r="R4131">
        <f>Sales_Data[[#This Row],[Gross_Sales]]*Sales_Data[[#This Row],[Discount]]</f>
        <v>0</v>
      </c>
      <c r="S4131">
        <f>Sales_Data[[#This Row],[Gross_Sales]]-Sales_Data[[#This Row],[Discount_Amount]]</f>
        <v>44941.64</v>
      </c>
      <c r="T4131">
        <f>Sales_Data[[#This Row],[Net Sales]]-Sales_Data[[#This Row],[Cost]]</f>
        <v>8124.2299999999959</v>
      </c>
      <c r="U4131" s="2">
        <f>Sales_Data[[#This Row],[Profit]]/Sales_Data[[#This Row],[Net Sales]]</f>
        <v>0.18077288679273823</v>
      </c>
      <c r="V4131">
        <f>YEAR(Sales_Data[[#This Row],[Order_Date]])</f>
        <v>2025</v>
      </c>
      <c r="W4131" t="str">
        <f>TEXT(Sales_Data[[#This Row],[Order_Date]],"mmm")</f>
        <v>Nov</v>
      </c>
      <c r="X4131">
        <f>MONTH(Sales_Data[[#This Row],[Order_Date]])</f>
        <v>11</v>
      </c>
      <c r="Y4131" t="str">
        <f>"Q"&amp;ROUNDUP(MONTH(Sales_Data[[#This Row],[Order_Date]])/3,0)</f>
        <v>Q4</v>
      </c>
    </row>
    <row r="4132" spans="1:25" x14ac:dyDescent="0.3">
      <c r="A4132" t="s">
        <v>5843</v>
      </c>
      <c r="B4132" s="1">
        <v>45869</v>
      </c>
      <c r="C4132" t="s">
        <v>3294</v>
      </c>
      <c r="D4132" t="s">
        <v>271</v>
      </c>
      <c r="E4132" t="s">
        <v>39</v>
      </c>
      <c r="F4132" t="s">
        <v>96</v>
      </c>
      <c r="G4132" t="s">
        <v>67</v>
      </c>
      <c r="H4132" t="s">
        <v>133</v>
      </c>
      <c r="I4132" t="s">
        <v>138</v>
      </c>
      <c r="J4132">
        <v>2</v>
      </c>
      <c r="K4132">
        <v>2293.6999999999998</v>
      </c>
      <c r="L4132">
        <v>0.1</v>
      </c>
      <c r="M4132">
        <v>3559.08</v>
      </c>
      <c r="N4132" t="s">
        <v>109</v>
      </c>
      <c r="O4132" t="s">
        <v>35</v>
      </c>
      <c r="P4132" t="s">
        <v>71</v>
      </c>
      <c r="Q4132">
        <f>Sales_Data[[#This Row],[Quantity]]*Sales_Data[[#This Row],[Unit_Price]]</f>
        <v>4587.3999999999996</v>
      </c>
      <c r="R4132">
        <f>Sales_Data[[#This Row],[Gross_Sales]]*Sales_Data[[#This Row],[Discount]]</f>
        <v>458.74</v>
      </c>
      <c r="S4132">
        <f>Sales_Data[[#This Row],[Gross_Sales]]-Sales_Data[[#This Row],[Discount_Amount]]</f>
        <v>4128.66</v>
      </c>
      <c r="T4132">
        <f>Sales_Data[[#This Row],[Net Sales]]-Sales_Data[[#This Row],[Cost]]</f>
        <v>569.57999999999993</v>
      </c>
      <c r="U4132" s="2">
        <f>Sales_Data[[#This Row],[Profit]]/Sales_Data[[#This Row],[Net Sales]]</f>
        <v>0.13795759398933308</v>
      </c>
      <c r="V4132">
        <f>YEAR(Sales_Data[[#This Row],[Order_Date]])</f>
        <v>2025</v>
      </c>
      <c r="W4132" t="str">
        <f>TEXT(Sales_Data[[#This Row],[Order_Date]],"mmm")</f>
        <v>Jul</v>
      </c>
      <c r="X4132">
        <f>MONTH(Sales_Data[[#This Row],[Order_Date]])</f>
        <v>7</v>
      </c>
      <c r="Y4132" t="str">
        <f>"Q"&amp;ROUNDUP(MONTH(Sales_Data[[#This Row],[Order_Date]])/3,0)</f>
        <v>Q3</v>
      </c>
    </row>
    <row r="4133" spans="1:25" x14ac:dyDescent="0.3">
      <c r="A4133" t="s">
        <v>5844</v>
      </c>
      <c r="B4133" s="1">
        <v>45660</v>
      </c>
      <c r="C4133" t="s">
        <v>1996</v>
      </c>
      <c r="D4133" t="s">
        <v>669</v>
      </c>
      <c r="E4133" t="s">
        <v>39</v>
      </c>
      <c r="F4133" t="s">
        <v>202</v>
      </c>
      <c r="G4133" t="s">
        <v>75</v>
      </c>
      <c r="H4133" t="s">
        <v>256</v>
      </c>
      <c r="I4133" t="s">
        <v>257</v>
      </c>
      <c r="J4133">
        <v>1</v>
      </c>
      <c r="K4133">
        <v>581.46</v>
      </c>
      <c r="L4133">
        <v>0</v>
      </c>
      <c r="M4133">
        <v>427.18</v>
      </c>
      <c r="N4133" t="s">
        <v>83</v>
      </c>
      <c r="O4133" t="s">
        <v>35</v>
      </c>
      <c r="P4133" t="s">
        <v>71</v>
      </c>
      <c r="Q4133">
        <f>Sales_Data[[#This Row],[Quantity]]*Sales_Data[[#This Row],[Unit_Price]]</f>
        <v>581.46</v>
      </c>
      <c r="R4133">
        <f>Sales_Data[[#This Row],[Gross_Sales]]*Sales_Data[[#This Row],[Discount]]</f>
        <v>0</v>
      </c>
      <c r="S4133">
        <f>Sales_Data[[#This Row],[Gross_Sales]]-Sales_Data[[#This Row],[Discount_Amount]]</f>
        <v>581.46</v>
      </c>
      <c r="T4133">
        <f>Sales_Data[[#This Row],[Net Sales]]-Sales_Data[[#This Row],[Cost]]</f>
        <v>154.28000000000003</v>
      </c>
      <c r="U4133" s="2">
        <f>Sales_Data[[#This Row],[Profit]]/Sales_Data[[#This Row],[Net Sales]]</f>
        <v>0.26533209507102812</v>
      </c>
      <c r="V4133">
        <f>YEAR(Sales_Data[[#This Row],[Order_Date]])</f>
        <v>2025</v>
      </c>
      <c r="W4133" t="str">
        <f>TEXT(Sales_Data[[#This Row],[Order_Date]],"mmm")</f>
        <v>Jan</v>
      </c>
      <c r="X4133">
        <f>MONTH(Sales_Data[[#This Row],[Order_Date]])</f>
        <v>1</v>
      </c>
      <c r="Y4133" t="str">
        <f>"Q"&amp;ROUNDUP(MONTH(Sales_Data[[#This Row],[Order_Date]])/3,0)</f>
        <v>Q1</v>
      </c>
    </row>
    <row r="4134" spans="1:25" x14ac:dyDescent="0.3">
      <c r="A4134" t="s">
        <v>5845</v>
      </c>
      <c r="B4134" s="1">
        <v>45836</v>
      </c>
      <c r="C4134" t="s">
        <v>4544</v>
      </c>
      <c r="D4134" t="s">
        <v>1026</v>
      </c>
      <c r="E4134" t="s">
        <v>48</v>
      </c>
      <c r="F4134" t="s">
        <v>49</v>
      </c>
      <c r="G4134" t="s">
        <v>21</v>
      </c>
      <c r="H4134" t="s">
        <v>230</v>
      </c>
      <c r="I4134" t="s">
        <v>328</v>
      </c>
      <c r="J4134">
        <v>1</v>
      </c>
      <c r="K4134">
        <v>14190.3</v>
      </c>
      <c r="L4134">
        <v>0.05</v>
      </c>
      <c r="M4134">
        <v>11264.53</v>
      </c>
      <c r="N4134" t="s">
        <v>109</v>
      </c>
      <c r="O4134" t="s">
        <v>35</v>
      </c>
      <c r="P4134" t="s">
        <v>44</v>
      </c>
      <c r="Q4134">
        <f>Sales_Data[[#This Row],[Quantity]]*Sales_Data[[#This Row],[Unit_Price]]</f>
        <v>14190.3</v>
      </c>
      <c r="R4134">
        <f>Sales_Data[[#This Row],[Gross_Sales]]*Sales_Data[[#This Row],[Discount]]</f>
        <v>709.51499999999999</v>
      </c>
      <c r="S4134">
        <f>Sales_Data[[#This Row],[Gross_Sales]]-Sales_Data[[#This Row],[Discount_Amount]]</f>
        <v>13480.785</v>
      </c>
      <c r="T4134">
        <f>Sales_Data[[#This Row],[Net Sales]]-Sales_Data[[#This Row],[Cost]]</f>
        <v>2216.2549999999992</v>
      </c>
      <c r="U4134" s="2">
        <f>Sales_Data[[#This Row],[Profit]]/Sales_Data[[#This Row],[Net Sales]]</f>
        <v>0.16440103450948881</v>
      </c>
      <c r="V4134">
        <f>YEAR(Sales_Data[[#This Row],[Order_Date]])</f>
        <v>2025</v>
      </c>
      <c r="W4134" t="str">
        <f>TEXT(Sales_Data[[#This Row],[Order_Date]],"mmm")</f>
        <v>Jun</v>
      </c>
      <c r="X4134">
        <f>MONTH(Sales_Data[[#This Row],[Order_Date]])</f>
        <v>6</v>
      </c>
      <c r="Y4134" t="str">
        <f>"Q"&amp;ROUNDUP(MONTH(Sales_Data[[#This Row],[Order_Date]])/3,0)</f>
        <v>Q2</v>
      </c>
    </row>
    <row r="4135" spans="1:25" x14ac:dyDescent="0.3">
      <c r="A4135" t="s">
        <v>5846</v>
      </c>
      <c r="B4135" s="1">
        <v>45999</v>
      </c>
      <c r="C4135" t="s">
        <v>1286</v>
      </c>
      <c r="D4135" t="s">
        <v>205</v>
      </c>
      <c r="E4135" t="s">
        <v>48</v>
      </c>
      <c r="F4135" t="s">
        <v>126</v>
      </c>
      <c r="G4135" t="s">
        <v>67</v>
      </c>
      <c r="H4135" t="s">
        <v>68</v>
      </c>
      <c r="I4135" t="s">
        <v>97</v>
      </c>
      <c r="J4135">
        <v>1</v>
      </c>
      <c r="K4135">
        <v>26885.87</v>
      </c>
      <c r="L4135">
        <v>0</v>
      </c>
      <c r="M4135">
        <v>19860.52</v>
      </c>
      <c r="N4135" t="s">
        <v>109</v>
      </c>
      <c r="O4135" t="s">
        <v>35</v>
      </c>
      <c r="P4135" t="s">
        <v>71</v>
      </c>
      <c r="Q4135">
        <f>Sales_Data[[#This Row],[Quantity]]*Sales_Data[[#This Row],[Unit_Price]]</f>
        <v>26885.87</v>
      </c>
      <c r="R4135">
        <f>Sales_Data[[#This Row],[Gross_Sales]]*Sales_Data[[#This Row],[Discount]]</f>
        <v>0</v>
      </c>
      <c r="S4135">
        <f>Sales_Data[[#This Row],[Gross_Sales]]-Sales_Data[[#This Row],[Discount_Amount]]</f>
        <v>26885.87</v>
      </c>
      <c r="T4135">
        <f>Sales_Data[[#This Row],[Net Sales]]-Sales_Data[[#This Row],[Cost]]</f>
        <v>7025.3499999999985</v>
      </c>
      <c r="U4135" s="2">
        <f>Sales_Data[[#This Row],[Profit]]/Sales_Data[[#This Row],[Net Sales]]</f>
        <v>0.26130268427244491</v>
      </c>
      <c r="V4135">
        <f>YEAR(Sales_Data[[#This Row],[Order_Date]])</f>
        <v>2025</v>
      </c>
      <c r="W4135" t="str">
        <f>TEXT(Sales_Data[[#This Row],[Order_Date]],"mmm")</f>
        <v>Dec</v>
      </c>
      <c r="X4135">
        <f>MONTH(Sales_Data[[#This Row],[Order_Date]])</f>
        <v>12</v>
      </c>
      <c r="Y4135" t="str">
        <f>"Q"&amp;ROUNDUP(MONTH(Sales_Data[[#This Row],[Order_Date]])/3,0)</f>
        <v>Q4</v>
      </c>
    </row>
    <row r="4136" spans="1:25" x14ac:dyDescent="0.3">
      <c r="A4136" t="s">
        <v>5847</v>
      </c>
      <c r="B4136" s="1">
        <v>45960</v>
      </c>
      <c r="C4136" t="s">
        <v>1021</v>
      </c>
      <c r="D4136" t="s">
        <v>419</v>
      </c>
      <c r="E4136" t="s">
        <v>48</v>
      </c>
      <c r="F4136" t="s">
        <v>164</v>
      </c>
      <c r="G4136" t="s">
        <v>21</v>
      </c>
      <c r="H4136" t="s">
        <v>230</v>
      </c>
      <c r="I4136" t="s">
        <v>328</v>
      </c>
      <c r="J4136">
        <v>2</v>
      </c>
      <c r="K4136">
        <v>12140.24</v>
      </c>
      <c r="L4136">
        <v>0</v>
      </c>
      <c r="M4136">
        <v>15953.99</v>
      </c>
      <c r="N4136" t="s">
        <v>24</v>
      </c>
      <c r="O4136" t="s">
        <v>25</v>
      </c>
      <c r="P4136" t="s">
        <v>44</v>
      </c>
      <c r="Q4136">
        <f>Sales_Data[[#This Row],[Quantity]]*Sales_Data[[#This Row],[Unit_Price]]</f>
        <v>24280.48</v>
      </c>
      <c r="R4136">
        <f>Sales_Data[[#This Row],[Gross_Sales]]*Sales_Data[[#This Row],[Discount]]</f>
        <v>0</v>
      </c>
      <c r="S4136">
        <f>Sales_Data[[#This Row],[Gross_Sales]]-Sales_Data[[#This Row],[Discount_Amount]]</f>
        <v>24280.48</v>
      </c>
      <c r="T4136">
        <f>Sales_Data[[#This Row],[Net Sales]]-Sales_Data[[#This Row],[Cost]]</f>
        <v>8326.49</v>
      </c>
      <c r="U4136" s="2">
        <f>Sales_Data[[#This Row],[Profit]]/Sales_Data[[#This Row],[Net Sales]]</f>
        <v>0.34292938195620515</v>
      </c>
      <c r="V4136">
        <f>YEAR(Sales_Data[[#This Row],[Order_Date]])</f>
        <v>2025</v>
      </c>
      <c r="W4136" t="str">
        <f>TEXT(Sales_Data[[#This Row],[Order_Date]],"mmm")</f>
        <v>Oct</v>
      </c>
      <c r="X4136">
        <f>MONTH(Sales_Data[[#This Row],[Order_Date]])</f>
        <v>10</v>
      </c>
      <c r="Y4136" t="str">
        <f>"Q"&amp;ROUNDUP(MONTH(Sales_Data[[#This Row],[Order_Date]])/3,0)</f>
        <v>Q4</v>
      </c>
    </row>
    <row r="4137" spans="1:25" x14ac:dyDescent="0.3">
      <c r="A4137" t="s">
        <v>5848</v>
      </c>
      <c r="B4137" s="1">
        <v>45989</v>
      </c>
      <c r="C4137" t="s">
        <v>5849</v>
      </c>
      <c r="D4137" t="s">
        <v>221</v>
      </c>
      <c r="E4137" t="s">
        <v>30</v>
      </c>
      <c r="F4137" t="s">
        <v>31</v>
      </c>
      <c r="G4137" t="s">
        <v>32</v>
      </c>
      <c r="H4137" t="s">
        <v>50</v>
      </c>
      <c r="I4137" t="s">
        <v>58</v>
      </c>
      <c r="J4137">
        <v>1</v>
      </c>
      <c r="K4137">
        <v>1171.6400000000001</v>
      </c>
      <c r="L4137">
        <v>0.2</v>
      </c>
      <c r="M4137">
        <v>692.49</v>
      </c>
      <c r="N4137" t="s">
        <v>52</v>
      </c>
      <c r="O4137" t="s">
        <v>35</v>
      </c>
      <c r="P4137" t="s">
        <v>44</v>
      </c>
      <c r="Q4137">
        <f>Sales_Data[[#This Row],[Quantity]]*Sales_Data[[#This Row],[Unit_Price]]</f>
        <v>1171.6400000000001</v>
      </c>
      <c r="R4137">
        <f>Sales_Data[[#This Row],[Gross_Sales]]*Sales_Data[[#This Row],[Discount]]</f>
        <v>234.32800000000003</v>
      </c>
      <c r="S4137">
        <f>Sales_Data[[#This Row],[Gross_Sales]]-Sales_Data[[#This Row],[Discount_Amount]]</f>
        <v>937.31200000000013</v>
      </c>
      <c r="T4137">
        <f>Sales_Data[[#This Row],[Net Sales]]-Sales_Data[[#This Row],[Cost]]</f>
        <v>244.82200000000012</v>
      </c>
      <c r="U4137" s="2">
        <f>Sales_Data[[#This Row],[Profit]]/Sales_Data[[#This Row],[Net Sales]]</f>
        <v>0.26119584514014554</v>
      </c>
      <c r="V4137">
        <f>YEAR(Sales_Data[[#This Row],[Order_Date]])</f>
        <v>2025</v>
      </c>
      <c r="W4137" t="str">
        <f>TEXT(Sales_Data[[#This Row],[Order_Date]],"mmm")</f>
        <v>Nov</v>
      </c>
      <c r="X4137">
        <f>MONTH(Sales_Data[[#This Row],[Order_Date]])</f>
        <v>11</v>
      </c>
      <c r="Y4137" t="str">
        <f>"Q"&amp;ROUNDUP(MONTH(Sales_Data[[#This Row],[Order_Date]])/3,0)</f>
        <v>Q4</v>
      </c>
    </row>
    <row r="4138" spans="1:25" x14ac:dyDescent="0.3">
      <c r="A4138" t="s">
        <v>5850</v>
      </c>
      <c r="B4138" s="1">
        <v>45695</v>
      </c>
      <c r="C4138" t="s">
        <v>373</v>
      </c>
      <c r="D4138" t="s">
        <v>347</v>
      </c>
      <c r="E4138" t="s">
        <v>39</v>
      </c>
      <c r="F4138" t="s">
        <v>107</v>
      </c>
      <c r="G4138" t="s">
        <v>67</v>
      </c>
      <c r="H4138" t="s">
        <v>68</v>
      </c>
      <c r="I4138" t="s">
        <v>69</v>
      </c>
      <c r="J4138">
        <v>1</v>
      </c>
      <c r="K4138">
        <v>2983.18</v>
      </c>
      <c r="L4138">
        <v>0.2</v>
      </c>
      <c r="M4138">
        <v>1753.82</v>
      </c>
      <c r="N4138" t="s">
        <v>109</v>
      </c>
      <c r="O4138" t="s">
        <v>35</v>
      </c>
      <c r="P4138" t="s">
        <v>26</v>
      </c>
      <c r="Q4138">
        <f>Sales_Data[[#This Row],[Quantity]]*Sales_Data[[#This Row],[Unit_Price]]</f>
        <v>2983.18</v>
      </c>
      <c r="R4138">
        <f>Sales_Data[[#This Row],[Gross_Sales]]*Sales_Data[[#This Row],[Discount]]</f>
        <v>596.63599999999997</v>
      </c>
      <c r="S4138">
        <f>Sales_Data[[#This Row],[Gross_Sales]]-Sales_Data[[#This Row],[Discount_Amount]]</f>
        <v>2386.5439999999999</v>
      </c>
      <c r="T4138">
        <f>Sales_Data[[#This Row],[Net Sales]]-Sales_Data[[#This Row],[Cost]]</f>
        <v>632.72399999999993</v>
      </c>
      <c r="U4138" s="2">
        <f>Sales_Data[[#This Row],[Profit]]/Sales_Data[[#This Row],[Net Sales]]</f>
        <v>0.26512144758278078</v>
      </c>
      <c r="V4138">
        <f>YEAR(Sales_Data[[#This Row],[Order_Date]])</f>
        <v>2025</v>
      </c>
      <c r="W4138" t="str">
        <f>TEXT(Sales_Data[[#This Row],[Order_Date]],"mmm")</f>
        <v>Feb</v>
      </c>
      <c r="X4138">
        <f>MONTH(Sales_Data[[#This Row],[Order_Date]])</f>
        <v>2</v>
      </c>
      <c r="Y4138" t="str">
        <f>"Q"&amp;ROUNDUP(MONTH(Sales_Data[[#This Row],[Order_Date]])/3,0)</f>
        <v>Q1</v>
      </c>
    </row>
    <row r="4139" spans="1:25" x14ac:dyDescent="0.3">
      <c r="A4139" t="s">
        <v>5851</v>
      </c>
      <c r="B4139" s="1">
        <v>45896</v>
      </c>
      <c r="C4139" t="s">
        <v>869</v>
      </c>
      <c r="D4139" t="s">
        <v>1171</v>
      </c>
      <c r="E4139" t="s">
        <v>48</v>
      </c>
      <c r="F4139" t="s">
        <v>49</v>
      </c>
      <c r="G4139" t="s">
        <v>41</v>
      </c>
      <c r="H4139" t="s">
        <v>42</v>
      </c>
      <c r="I4139" t="s">
        <v>43</v>
      </c>
      <c r="J4139">
        <v>1</v>
      </c>
      <c r="K4139">
        <v>62573.45</v>
      </c>
      <c r="L4139">
        <v>0.1</v>
      </c>
      <c r="M4139">
        <v>42598.239999999998</v>
      </c>
      <c r="N4139" t="s">
        <v>24</v>
      </c>
      <c r="O4139" t="s">
        <v>53</v>
      </c>
      <c r="P4139" t="s">
        <v>44</v>
      </c>
      <c r="Q4139">
        <f>Sales_Data[[#This Row],[Quantity]]*Sales_Data[[#This Row],[Unit_Price]]</f>
        <v>62573.45</v>
      </c>
      <c r="R4139">
        <f>Sales_Data[[#This Row],[Gross_Sales]]*Sales_Data[[#This Row],[Discount]]</f>
        <v>6257.3450000000003</v>
      </c>
      <c r="S4139">
        <f>Sales_Data[[#This Row],[Gross_Sales]]-Sales_Data[[#This Row],[Discount_Amount]]</f>
        <v>56316.104999999996</v>
      </c>
      <c r="T4139">
        <f>Sales_Data[[#This Row],[Net Sales]]-Sales_Data[[#This Row],[Cost]]</f>
        <v>13717.864999999998</v>
      </c>
      <c r="U4139" s="2">
        <f>Sales_Data[[#This Row],[Profit]]/Sales_Data[[#This Row],[Net Sales]]</f>
        <v>0.24358689223979532</v>
      </c>
      <c r="V4139">
        <f>YEAR(Sales_Data[[#This Row],[Order_Date]])</f>
        <v>2025</v>
      </c>
      <c r="W4139" t="str">
        <f>TEXT(Sales_Data[[#This Row],[Order_Date]],"mmm")</f>
        <v>Aug</v>
      </c>
      <c r="X4139">
        <f>MONTH(Sales_Data[[#This Row],[Order_Date]])</f>
        <v>8</v>
      </c>
      <c r="Y4139" t="str">
        <f>"Q"&amp;ROUNDUP(MONTH(Sales_Data[[#This Row],[Order_Date]])/3,0)</f>
        <v>Q3</v>
      </c>
    </row>
    <row r="4140" spans="1:25" x14ac:dyDescent="0.3">
      <c r="A4140" t="s">
        <v>5852</v>
      </c>
      <c r="B4140" s="1">
        <v>45826</v>
      </c>
      <c r="C4140" t="s">
        <v>650</v>
      </c>
      <c r="D4140" t="s">
        <v>527</v>
      </c>
      <c r="E4140" t="s">
        <v>19</v>
      </c>
      <c r="F4140" t="s">
        <v>20</v>
      </c>
      <c r="G4140" t="s">
        <v>75</v>
      </c>
      <c r="H4140" t="s">
        <v>185</v>
      </c>
      <c r="I4140" t="s">
        <v>261</v>
      </c>
      <c r="J4140">
        <v>1</v>
      </c>
      <c r="K4140">
        <v>13921.41</v>
      </c>
      <c r="L4140">
        <v>0</v>
      </c>
      <c r="M4140">
        <v>11999.26</v>
      </c>
      <c r="N4140" t="s">
        <v>70</v>
      </c>
      <c r="O4140" t="s">
        <v>53</v>
      </c>
      <c r="P4140" t="s">
        <v>26</v>
      </c>
      <c r="Q4140">
        <f>Sales_Data[[#This Row],[Quantity]]*Sales_Data[[#This Row],[Unit_Price]]</f>
        <v>13921.41</v>
      </c>
      <c r="R4140">
        <f>Sales_Data[[#This Row],[Gross_Sales]]*Sales_Data[[#This Row],[Discount]]</f>
        <v>0</v>
      </c>
      <c r="S4140">
        <f>Sales_Data[[#This Row],[Gross_Sales]]-Sales_Data[[#This Row],[Discount_Amount]]</f>
        <v>13921.41</v>
      </c>
      <c r="T4140">
        <f>Sales_Data[[#This Row],[Net Sales]]-Sales_Data[[#This Row],[Cost]]</f>
        <v>1922.1499999999996</v>
      </c>
      <c r="U4140" s="2">
        <f>Sales_Data[[#This Row],[Profit]]/Sales_Data[[#This Row],[Net Sales]]</f>
        <v>0.13807150281472924</v>
      </c>
      <c r="V4140">
        <f>YEAR(Sales_Data[[#This Row],[Order_Date]])</f>
        <v>2025</v>
      </c>
      <c r="W4140" t="str">
        <f>TEXT(Sales_Data[[#This Row],[Order_Date]],"mmm")</f>
        <v>Jun</v>
      </c>
      <c r="X4140">
        <f>MONTH(Sales_Data[[#This Row],[Order_Date]])</f>
        <v>6</v>
      </c>
      <c r="Y4140" t="str">
        <f>"Q"&amp;ROUNDUP(MONTH(Sales_Data[[#This Row],[Order_Date]])/3,0)</f>
        <v>Q2</v>
      </c>
    </row>
    <row r="4141" spans="1:25" x14ac:dyDescent="0.3">
      <c r="A4141" t="s">
        <v>5853</v>
      </c>
      <c r="B4141" s="1">
        <v>46000</v>
      </c>
      <c r="C4141" t="s">
        <v>2113</v>
      </c>
      <c r="D4141" t="s">
        <v>80</v>
      </c>
      <c r="E4141" t="s">
        <v>39</v>
      </c>
      <c r="F4141" t="s">
        <v>96</v>
      </c>
      <c r="G4141" t="s">
        <v>67</v>
      </c>
      <c r="H4141" t="s">
        <v>121</v>
      </c>
      <c r="I4141" t="s">
        <v>122</v>
      </c>
      <c r="J4141">
        <v>1</v>
      </c>
      <c r="K4141">
        <v>2510.34</v>
      </c>
      <c r="L4141">
        <v>0.15</v>
      </c>
      <c r="M4141">
        <v>1665.91</v>
      </c>
      <c r="N4141" t="s">
        <v>52</v>
      </c>
      <c r="O4141" t="s">
        <v>25</v>
      </c>
      <c r="P4141" t="s">
        <v>71</v>
      </c>
      <c r="Q4141">
        <f>Sales_Data[[#This Row],[Quantity]]*Sales_Data[[#This Row],[Unit_Price]]</f>
        <v>2510.34</v>
      </c>
      <c r="R4141">
        <f>Sales_Data[[#This Row],[Gross_Sales]]*Sales_Data[[#This Row],[Discount]]</f>
        <v>376.55099999999999</v>
      </c>
      <c r="S4141">
        <f>Sales_Data[[#This Row],[Gross_Sales]]-Sales_Data[[#This Row],[Discount_Amount]]</f>
        <v>2133.7890000000002</v>
      </c>
      <c r="T4141">
        <f>Sales_Data[[#This Row],[Net Sales]]-Sales_Data[[#This Row],[Cost]]</f>
        <v>467.87900000000013</v>
      </c>
      <c r="U4141" s="2">
        <f>Sales_Data[[#This Row],[Profit]]/Sales_Data[[#This Row],[Net Sales]]</f>
        <v>0.21927144623952982</v>
      </c>
      <c r="V4141">
        <f>YEAR(Sales_Data[[#This Row],[Order_Date]])</f>
        <v>2025</v>
      </c>
      <c r="W4141" t="str">
        <f>TEXT(Sales_Data[[#This Row],[Order_Date]],"mmm")</f>
        <v>Dec</v>
      </c>
      <c r="X4141">
        <f>MONTH(Sales_Data[[#This Row],[Order_Date]])</f>
        <v>12</v>
      </c>
      <c r="Y4141" t="str">
        <f>"Q"&amp;ROUNDUP(MONTH(Sales_Data[[#This Row],[Order_Date]])/3,0)</f>
        <v>Q4</v>
      </c>
    </row>
    <row r="4142" spans="1:25" x14ac:dyDescent="0.3">
      <c r="A4142" t="s">
        <v>5854</v>
      </c>
      <c r="B4142" s="1">
        <v>45971</v>
      </c>
      <c r="C4142" t="s">
        <v>675</v>
      </c>
      <c r="D4142" t="s">
        <v>80</v>
      </c>
      <c r="E4142" t="s">
        <v>119</v>
      </c>
      <c r="F4142" t="s">
        <v>146</v>
      </c>
      <c r="G4142" t="s">
        <v>21</v>
      </c>
      <c r="H4142" t="s">
        <v>127</v>
      </c>
      <c r="I4142" t="s">
        <v>314</v>
      </c>
      <c r="J4142">
        <v>2</v>
      </c>
      <c r="K4142">
        <v>8588.6299999999992</v>
      </c>
      <c r="L4142">
        <v>0.15</v>
      </c>
      <c r="M4142">
        <v>9394.0400000000009</v>
      </c>
      <c r="N4142" t="s">
        <v>109</v>
      </c>
      <c r="O4142" t="s">
        <v>25</v>
      </c>
      <c r="P4142" t="s">
        <v>71</v>
      </c>
      <c r="Q4142">
        <f>Sales_Data[[#This Row],[Quantity]]*Sales_Data[[#This Row],[Unit_Price]]</f>
        <v>17177.259999999998</v>
      </c>
      <c r="R4142">
        <f>Sales_Data[[#This Row],[Gross_Sales]]*Sales_Data[[#This Row],[Discount]]</f>
        <v>2576.5889999999995</v>
      </c>
      <c r="S4142">
        <f>Sales_Data[[#This Row],[Gross_Sales]]-Sales_Data[[#This Row],[Discount_Amount]]</f>
        <v>14600.670999999998</v>
      </c>
      <c r="T4142">
        <f>Sales_Data[[#This Row],[Net Sales]]-Sales_Data[[#This Row],[Cost]]</f>
        <v>5206.6309999999976</v>
      </c>
      <c r="U4142" s="2">
        <f>Sales_Data[[#This Row],[Profit]]/Sales_Data[[#This Row],[Net Sales]]</f>
        <v>0.35660217259877974</v>
      </c>
      <c r="V4142">
        <f>YEAR(Sales_Data[[#This Row],[Order_Date]])</f>
        <v>2025</v>
      </c>
      <c r="W4142" t="str">
        <f>TEXT(Sales_Data[[#This Row],[Order_Date]],"mmm")</f>
        <v>Nov</v>
      </c>
      <c r="X4142">
        <f>MONTH(Sales_Data[[#This Row],[Order_Date]])</f>
        <v>11</v>
      </c>
      <c r="Y4142" t="str">
        <f>"Q"&amp;ROUNDUP(MONTH(Sales_Data[[#This Row],[Order_Date]])/3,0)</f>
        <v>Q4</v>
      </c>
    </row>
    <row r="4143" spans="1:25" x14ac:dyDescent="0.3">
      <c r="A4143" t="s">
        <v>5855</v>
      </c>
      <c r="B4143" s="1">
        <v>45963</v>
      </c>
      <c r="C4143" t="s">
        <v>1985</v>
      </c>
      <c r="D4143" t="s">
        <v>183</v>
      </c>
      <c r="E4143" t="s">
        <v>119</v>
      </c>
      <c r="F4143" t="s">
        <v>120</v>
      </c>
      <c r="G4143" t="s">
        <v>41</v>
      </c>
      <c r="H4143" t="s">
        <v>42</v>
      </c>
      <c r="I4143" t="s">
        <v>43</v>
      </c>
      <c r="J4143">
        <v>2</v>
      </c>
      <c r="K4143">
        <v>5988</v>
      </c>
      <c r="L4143">
        <v>0.15</v>
      </c>
      <c r="M4143">
        <v>7451.36</v>
      </c>
      <c r="N4143" t="s">
        <v>52</v>
      </c>
      <c r="O4143" t="s">
        <v>25</v>
      </c>
      <c r="P4143" t="s">
        <v>44</v>
      </c>
      <c r="Q4143">
        <f>Sales_Data[[#This Row],[Quantity]]*Sales_Data[[#This Row],[Unit_Price]]</f>
        <v>11976</v>
      </c>
      <c r="R4143">
        <f>Sales_Data[[#This Row],[Gross_Sales]]*Sales_Data[[#This Row],[Discount]]</f>
        <v>1796.3999999999999</v>
      </c>
      <c r="S4143">
        <f>Sales_Data[[#This Row],[Gross_Sales]]-Sales_Data[[#This Row],[Discount_Amount]]</f>
        <v>10179.6</v>
      </c>
      <c r="T4143">
        <f>Sales_Data[[#This Row],[Net Sales]]-Sales_Data[[#This Row],[Cost]]</f>
        <v>2728.2400000000007</v>
      </c>
      <c r="U4143" s="2">
        <f>Sales_Data[[#This Row],[Profit]]/Sales_Data[[#This Row],[Net Sales]]</f>
        <v>0.26801053086565291</v>
      </c>
      <c r="V4143">
        <f>YEAR(Sales_Data[[#This Row],[Order_Date]])</f>
        <v>2025</v>
      </c>
      <c r="W4143" t="str">
        <f>TEXT(Sales_Data[[#This Row],[Order_Date]],"mmm")</f>
        <v>Nov</v>
      </c>
      <c r="X4143">
        <f>MONTH(Sales_Data[[#This Row],[Order_Date]])</f>
        <v>11</v>
      </c>
      <c r="Y4143" t="str">
        <f>"Q"&amp;ROUNDUP(MONTH(Sales_Data[[#This Row],[Order_Date]])/3,0)</f>
        <v>Q4</v>
      </c>
    </row>
    <row r="4144" spans="1:25" x14ac:dyDescent="0.3">
      <c r="A4144" t="s">
        <v>5856</v>
      </c>
      <c r="B4144" s="1">
        <v>45687</v>
      </c>
      <c r="C4144" t="s">
        <v>3413</v>
      </c>
      <c r="D4144" t="s">
        <v>18</v>
      </c>
      <c r="E4144" t="s">
        <v>19</v>
      </c>
      <c r="F4144" t="s">
        <v>81</v>
      </c>
      <c r="G4144" t="s">
        <v>32</v>
      </c>
      <c r="H4144" t="s">
        <v>33</v>
      </c>
      <c r="I4144" t="s">
        <v>34</v>
      </c>
      <c r="J4144">
        <v>2</v>
      </c>
      <c r="K4144">
        <v>8579.2800000000007</v>
      </c>
      <c r="L4144">
        <v>0.05</v>
      </c>
      <c r="M4144">
        <v>12037.91</v>
      </c>
      <c r="N4144" t="s">
        <v>109</v>
      </c>
      <c r="O4144" t="s">
        <v>25</v>
      </c>
      <c r="P4144" t="s">
        <v>44</v>
      </c>
      <c r="Q4144">
        <f>Sales_Data[[#This Row],[Quantity]]*Sales_Data[[#This Row],[Unit_Price]]</f>
        <v>17158.560000000001</v>
      </c>
      <c r="R4144">
        <f>Sales_Data[[#This Row],[Gross_Sales]]*Sales_Data[[#This Row],[Discount]]</f>
        <v>857.92800000000011</v>
      </c>
      <c r="S4144">
        <f>Sales_Data[[#This Row],[Gross_Sales]]-Sales_Data[[#This Row],[Discount_Amount]]</f>
        <v>16300.632000000001</v>
      </c>
      <c r="T4144">
        <f>Sales_Data[[#This Row],[Net Sales]]-Sales_Data[[#This Row],[Cost]]</f>
        <v>4262.7220000000016</v>
      </c>
      <c r="U4144" s="2">
        <f>Sales_Data[[#This Row],[Profit]]/Sales_Data[[#This Row],[Net Sales]]</f>
        <v>0.26150654772158533</v>
      </c>
      <c r="V4144">
        <f>YEAR(Sales_Data[[#This Row],[Order_Date]])</f>
        <v>2025</v>
      </c>
      <c r="W4144" t="str">
        <f>TEXT(Sales_Data[[#This Row],[Order_Date]],"mmm")</f>
        <v>Jan</v>
      </c>
      <c r="X4144">
        <f>MONTH(Sales_Data[[#This Row],[Order_Date]])</f>
        <v>1</v>
      </c>
      <c r="Y4144" t="str">
        <f>"Q"&amp;ROUNDUP(MONTH(Sales_Data[[#This Row],[Order_Date]])/3,0)</f>
        <v>Q1</v>
      </c>
    </row>
    <row r="4145" spans="1:25" x14ac:dyDescent="0.3">
      <c r="A4145" t="s">
        <v>5857</v>
      </c>
      <c r="B4145" s="1">
        <v>45847</v>
      </c>
      <c r="C4145" t="s">
        <v>2055</v>
      </c>
      <c r="D4145" t="s">
        <v>624</v>
      </c>
      <c r="E4145" t="s">
        <v>48</v>
      </c>
      <c r="F4145" t="s">
        <v>152</v>
      </c>
      <c r="G4145" t="s">
        <v>21</v>
      </c>
      <c r="H4145" t="s">
        <v>230</v>
      </c>
      <c r="I4145" t="s">
        <v>231</v>
      </c>
      <c r="J4145">
        <v>2</v>
      </c>
      <c r="K4145">
        <v>31237.06</v>
      </c>
      <c r="L4145">
        <v>0</v>
      </c>
      <c r="M4145">
        <v>52151.32</v>
      </c>
      <c r="N4145" t="s">
        <v>52</v>
      </c>
      <c r="O4145" t="s">
        <v>35</v>
      </c>
      <c r="P4145" t="s">
        <v>44</v>
      </c>
      <c r="Q4145">
        <f>Sales_Data[[#This Row],[Quantity]]*Sales_Data[[#This Row],[Unit_Price]]</f>
        <v>62474.12</v>
      </c>
      <c r="R4145">
        <f>Sales_Data[[#This Row],[Gross_Sales]]*Sales_Data[[#This Row],[Discount]]</f>
        <v>0</v>
      </c>
      <c r="S4145">
        <f>Sales_Data[[#This Row],[Gross_Sales]]-Sales_Data[[#This Row],[Discount_Amount]]</f>
        <v>62474.12</v>
      </c>
      <c r="T4145">
        <f>Sales_Data[[#This Row],[Net Sales]]-Sales_Data[[#This Row],[Cost]]</f>
        <v>10322.800000000003</v>
      </c>
      <c r="U4145" s="2">
        <f>Sales_Data[[#This Row],[Profit]]/Sales_Data[[#This Row],[Net Sales]]</f>
        <v>0.16523321977164307</v>
      </c>
      <c r="V4145">
        <f>YEAR(Sales_Data[[#This Row],[Order_Date]])</f>
        <v>2025</v>
      </c>
      <c r="W4145" t="str">
        <f>TEXT(Sales_Data[[#This Row],[Order_Date]],"mmm")</f>
        <v>Jul</v>
      </c>
      <c r="X4145">
        <f>MONTH(Sales_Data[[#This Row],[Order_Date]])</f>
        <v>7</v>
      </c>
      <c r="Y4145" t="str">
        <f>"Q"&amp;ROUNDUP(MONTH(Sales_Data[[#This Row],[Order_Date]])/3,0)</f>
        <v>Q3</v>
      </c>
    </row>
    <row r="4146" spans="1:25" x14ac:dyDescent="0.3">
      <c r="A4146" t="s">
        <v>5858</v>
      </c>
      <c r="B4146" s="1">
        <v>46014</v>
      </c>
      <c r="C4146" t="s">
        <v>237</v>
      </c>
      <c r="D4146" t="s">
        <v>356</v>
      </c>
      <c r="E4146" t="s">
        <v>48</v>
      </c>
      <c r="F4146" t="s">
        <v>126</v>
      </c>
      <c r="G4146" t="s">
        <v>21</v>
      </c>
      <c r="H4146" t="s">
        <v>22</v>
      </c>
      <c r="I4146" t="s">
        <v>62</v>
      </c>
      <c r="J4146">
        <v>1</v>
      </c>
      <c r="K4146">
        <v>27582.27</v>
      </c>
      <c r="L4146">
        <v>0</v>
      </c>
      <c r="M4146">
        <v>20809.259999999998</v>
      </c>
      <c r="N4146" t="s">
        <v>83</v>
      </c>
      <c r="O4146" t="s">
        <v>53</v>
      </c>
      <c r="P4146" t="s">
        <v>44</v>
      </c>
      <c r="Q4146">
        <f>Sales_Data[[#This Row],[Quantity]]*Sales_Data[[#This Row],[Unit_Price]]</f>
        <v>27582.27</v>
      </c>
      <c r="R4146">
        <f>Sales_Data[[#This Row],[Gross_Sales]]*Sales_Data[[#This Row],[Discount]]</f>
        <v>0</v>
      </c>
      <c r="S4146">
        <f>Sales_Data[[#This Row],[Gross_Sales]]-Sales_Data[[#This Row],[Discount_Amount]]</f>
        <v>27582.27</v>
      </c>
      <c r="T4146">
        <f>Sales_Data[[#This Row],[Net Sales]]-Sales_Data[[#This Row],[Cost]]</f>
        <v>6773.010000000002</v>
      </c>
      <c r="U4146" s="2">
        <f>Sales_Data[[#This Row],[Profit]]/Sales_Data[[#This Row],[Net Sales]]</f>
        <v>0.24555665650434144</v>
      </c>
      <c r="V4146">
        <f>YEAR(Sales_Data[[#This Row],[Order_Date]])</f>
        <v>2025</v>
      </c>
      <c r="W4146" t="str">
        <f>TEXT(Sales_Data[[#This Row],[Order_Date]],"mmm")</f>
        <v>Dec</v>
      </c>
      <c r="X4146">
        <f>MONTH(Sales_Data[[#This Row],[Order_Date]])</f>
        <v>12</v>
      </c>
      <c r="Y4146" t="str">
        <f>"Q"&amp;ROUNDUP(MONTH(Sales_Data[[#This Row],[Order_Date]])/3,0)</f>
        <v>Q4</v>
      </c>
    </row>
    <row r="4147" spans="1:25" x14ac:dyDescent="0.3">
      <c r="A4147" t="s">
        <v>5859</v>
      </c>
      <c r="B4147" s="1">
        <v>45682</v>
      </c>
      <c r="C4147" t="s">
        <v>2363</v>
      </c>
      <c r="D4147" t="s">
        <v>393</v>
      </c>
      <c r="E4147" t="s">
        <v>30</v>
      </c>
      <c r="F4147" t="s">
        <v>101</v>
      </c>
      <c r="G4147" t="s">
        <v>67</v>
      </c>
      <c r="H4147" t="s">
        <v>133</v>
      </c>
      <c r="I4147" t="s">
        <v>138</v>
      </c>
      <c r="J4147">
        <v>4</v>
      </c>
      <c r="K4147">
        <v>1356.71</v>
      </c>
      <c r="L4147">
        <v>0.15</v>
      </c>
      <c r="M4147">
        <v>3378.45</v>
      </c>
      <c r="N4147" t="s">
        <v>70</v>
      </c>
      <c r="O4147" t="s">
        <v>35</v>
      </c>
      <c r="P4147" t="s">
        <v>71</v>
      </c>
      <c r="Q4147">
        <f>Sales_Data[[#This Row],[Quantity]]*Sales_Data[[#This Row],[Unit_Price]]</f>
        <v>5426.84</v>
      </c>
      <c r="R4147">
        <f>Sales_Data[[#This Row],[Gross_Sales]]*Sales_Data[[#This Row],[Discount]]</f>
        <v>814.02599999999995</v>
      </c>
      <c r="S4147">
        <f>Sales_Data[[#This Row],[Gross_Sales]]-Sales_Data[[#This Row],[Discount_Amount]]</f>
        <v>4612.8140000000003</v>
      </c>
      <c r="T4147">
        <f>Sales_Data[[#This Row],[Net Sales]]-Sales_Data[[#This Row],[Cost]]</f>
        <v>1234.3640000000005</v>
      </c>
      <c r="U4147" s="2">
        <f>Sales_Data[[#This Row],[Profit]]/Sales_Data[[#This Row],[Net Sales]]</f>
        <v>0.26759457459156177</v>
      </c>
      <c r="V4147">
        <f>YEAR(Sales_Data[[#This Row],[Order_Date]])</f>
        <v>2025</v>
      </c>
      <c r="W4147" t="str">
        <f>TEXT(Sales_Data[[#This Row],[Order_Date]],"mmm")</f>
        <v>Jan</v>
      </c>
      <c r="X4147">
        <f>MONTH(Sales_Data[[#This Row],[Order_Date]])</f>
        <v>1</v>
      </c>
      <c r="Y4147" t="str">
        <f>"Q"&amp;ROUNDUP(MONTH(Sales_Data[[#This Row],[Order_Date]])/3,0)</f>
        <v>Q1</v>
      </c>
    </row>
    <row r="4148" spans="1:25" x14ac:dyDescent="0.3">
      <c r="A4148" t="s">
        <v>5860</v>
      </c>
      <c r="B4148" s="1">
        <v>45769</v>
      </c>
      <c r="C4148" t="s">
        <v>1332</v>
      </c>
      <c r="D4148" t="s">
        <v>527</v>
      </c>
      <c r="E4148" t="s">
        <v>119</v>
      </c>
      <c r="F4148" t="s">
        <v>146</v>
      </c>
      <c r="G4148" t="s">
        <v>67</v>
      </c>
      <c r="H4148" t="s">
        <v>68</v>
      </c>
      <c r="I4148" t="s">
        <v>69</v>
      </c>
      <c r="J4148">
        <v>1</v>
      </c>
      <c r="K4148">
        <v>3786.37</v>
      </c>
      <c r="L4148">
        <v>0.15</v>
      </c>
      <c r="M4148">
        <v>2107.9</v>
      </c>
      <c r="N4148" t="s">
        <v>24</v>
      </c>
      <c r="O4148" t="s">
        <v>25</v>
      </c>
      <c r="P4148" t="s">
        <v>71</v>
      </c>
      <c r="Q4148">
        <f>Sales_Data[[#This Row],[Quantity]]*Sales_Data[[#This Row],[Unit_Price]]</f>
        <v>3786.37</v>
      </c>
      <c r="R4148">
        <f>Sales_Data[[#This Row],[Gross_Sales]]*Sales_Data[[#This Row],[Discount]]</f>
        <v>567.95549999999992</v>
      </c>
      <c r="S4148">
        <f>Sales_Data[[#This Row],[Gross_Sales]]-Sales_Data[[#This Row],[Discount_Amount]]</f>
        <v>3218.4144999999999</v>
      </c>
      <c r="T4148">
        <f>Sales_Data[[#This Row],[Net Sales]]-Sales_Data[[#This Row],[Cost]]</f>
        <v>1110.5144999999998</v>
      </c>
      <c r="U4148" s="2">
        <f>Sales_Data[[#This Row],[Profit]]/Sales_Data[[#This Row],[Net Sales]]</f>
        <v>0.34505017921091263</v>
      </c>
      <c r="V4148">
        <f>YEAR(Sales_Data[[#This Row],[Order_Date]])</f>
        <v>2025</v>
      </c>
      <c r="W4148" t="str">
        <f>TEXT(Sales_Data[[#This Row],[Order_Date]],"mmm")</f>
        <v>Apr</v>
      </c>
      <c r="X4148">
        <f>MONTH(Sales_Data[[#This Row],[Order_Date]])</f>
        <v>4</v>
      </c>
      <c r="Y4148" t="str">
        <f>"Q"&amp;ROUNDUP(MONTH(Sales_Data[[#This Row],[Order_Date]])/3,0)</f>
        <v>Q2</v>
      </c>
    </row>
    <row r="4149" spans="1:25" x14ac:dyDescent="0.3">
      <c r="A4149" t="s">
        <v>5861</v>
      </c>
      <c r="B4149" s="1">
        <v>45863</v>
      </c>
      <c r="C4149" t="s">
        <v>5862</v>
      </c>
      <c r="D4149" t="s">
        <v>463</v>
      </c>
      <c r="E4149" t="s">
        <v>19</v>
      </c>
      <c r="F4149" t="s">
        <v>66</v>
      </c>
      <c r="G4149" t="s">
        <v>41</v>
      </c>
      <c r="H4149" t="s">
        <v>147</v>
      </c>
      <c r="I4149" t="s">
        <v>148</v>
      </c>
      <c r="J4149">
        <v>2</v>
      </c>
      <c r="K4149">
        <v>9832.61</v>
      </c>
      <c r="L4149">
        <v>0.05</v>
      </c>
      <c r="M4149">
        <v>15370.84</v>
      </c>
      <c r="N4149" t="s">
        <v>70</v>
      </c>
      <c r="O4149" t="s">
        <v>35</v>
      </c>
      <c r="P4149" t="s">
        <v>44</v>
      </c>
      <c r="Q4149">
        <f>Sales_Data[[#This Row],[Quantity]]*Sales_Data[[#This Row],[Unit_Price]]</f>
        <v>19665.22</v>
      </c>
      <c r="R4149">
        <f>Sales_Data[[#This Row],[Gross_Sales]]*Sales_Data[[#This Row],[Discount]]</f>
        <v>983.26100000000008</v>
      </c>
      <c r="S4149">
        <f>Sales_Data[[#This Row],[Gross_Sales]]-Sales_Data[[#This Row],[Discount_Amount]]</f>
        <v>18681.959000000003</v>
      </c>
      <c r="T4149">
        <f>Sales_Data[[#This Row],[Net Sales]]-Sales_Data[[#This Row],[Cost]]</f>
        <v>3311.1190000000024</v>
      </c>
      <c r="U4149" s="2">
        <f>Sales_Data[[#This Row],[Profit]]/Sales_Data[[#This Row],[Net Sales]]</f>
        <v>0.17723617742657513</v>
      </c>
      <c r="V4149">
        <f>YEAR(Sales_Data[[#This Row],[Order_Date]])</f>
        <v>2025</v>
      </c>
      <c r="W4149" t="str">
        <f>TEXT(Sales_Data[[#This Row],[Order_Date]],"mmm")</f>
        <v>Jul</v>
      </c>
      <c r="X4149">
        <f>MONTH(Sales_Data[[#This Row],[Order_Date]])</f>
        <v>7</v>
      </c>
      <c r="Y4149" t="str">
        <f>"Q"&amp;ROUNDUP(MONTH(Sales_Data[[#This Row],[Order_Date]])/3,0)</f>
        <v>Q3</v>
      </c>
    </row>
    <row r="4150" spans="1:25" x14ac:dyDescent="0.3">
      <c r="A4150" t="s">
        <v>5863</v>
      </c>
      <c r="B4150" s="1">
        <v>45842</v>
      </c>
      <c r="C4150" t="s">
        <v>117</v>
      </c>
      <c r="D4150" t="s">
        <v>513</v>
      </c>
      <c r="E4150" t="s">
        <v>19</v>
      </c>
      <c r="F4150" t="s">
        <v>81</v>
      </c>
      <c r="G4150" t="s">
        <v>67</v>
      </c>
      <c r="H4150" t="s">
        <v>121</v>
      </c>
      <c r="I4150" t="s">
        <v>142</v>
      </c>
      <c r="J4150">
        <v>4</v>
      </c>
      <c r="K4150">
        <v>9834.8700000000008</v>
      </c>
      <c r="L4150">
        <v>0.05</v>
      </c>
      <c r="M4150">
        <v>30667.65</v>
      </c>
      <c r="N4150" t="s">
        <v>52</v>
      </c>
      <c r="O4150" t="s">
        <v>25</v>
      </c>
      <c r="P4150" t="s">
        <v>71</v>
      </c>
      <c r="Q4150">
        <f>Sales_Data[[#This Row],[Quantity]]*Sales_Data[[#This Row],[Unit_Price]]</f>
        <v>39339.480000000003</v>
      </c>
      <c r="R4150">
        <f>Sales_Data[[#This Row],[Gross_Sales]]*Sales_Data[[#This Row],[Discount]]</f>
        <v>1966.9740000000002</v>
      </c>
      <c r="S4150">
        <f>Sales_Data[[#This Row],[Gross_Sales]]-Sales_Data[[#This Row],[Discount_Amount]]</f>
        <v>37372.506000000001</v>
      </c>
      <c r="T4150">
        <f>Sales_Data[[#This Row],[Net Sales]]-Sales_Data[[#This Row],[Cost]]</f>
        <v>6704.8559999999998</v>
      </c>
      <c r="U4150" s="2">
        <f>Sales_Data[[#This Row],[Profit]]/Sales_Data[[#This Row],[Net Sales]]</f>
        <v>0.17940611207608073</v>
      </c>
      <c r="V4150">
        <f>YEAR(Sales_Data[[#This Row],[Order_Date]])</f>
        <v>2025</v>
      </c>
      <c r="W4150" t="str">
        <f>TEXT(Sales_Data[[#This Row],[Order_Date]],"mmm")</f>
        <v>Jul</v>
      </c>
      <c r="X4150">
        <f>MONTH(Sales_Data[[#This Row],[Order_Date]])</f>
        <v>7</v>
      </c>
      <c r="Y4150" t="str">
        <f>"Q"&amp;ROUNDUP(MONTH(Sales_Data[[#This Row],[Order_Date]])/3,0)</f>
        <v>Q3</v>
      </c>
    </row>
    <row r="4151" spans="1:25" x14ac:dyDescent="0.3">
      <c r="A4151" t="s">
        <v>5864</v>
      </c>
      <c r="B4151" s="1">
        <v>45704</v>
      </c>
      <c r="C4151" t="s">
        <v>1161</v>
      </c>
      <c r="D4151" t="s">
        <v>1004</v>
      </c>
      <c r="E4151" t="s">
        <v>19</v>
      </c>
      <c r="F4151" t="s">
        <v>113</v>
      </c>
      <c r="G4151" t="s">
        <v>21</v>
      </c>
      <c r="H4151" t="s">
        <v>127</v>
      </c>
      <c r="I4151" t="s">
        <v>128</v>
      </c>
      <c r="J4151">
        <v>2</v>
      </c>
      <c r="K4151">
        <v>13878.05</v>
      </c>
      <c r="L4151">
        <v>0.1</v>
      </c>
      <c r="M4151">
        <v>16789.2</v>
      </c>
      <c r="N4151" t="s">
        <v>52</v>
      </c>
      <c r="O4151" t="s">
        <v>25</v>
      </c>
      <c r="P4151" t="s">
        <v>44</v>
      </c>
      <c r="Q4151">
        <f>Sales_Data[[#This Row],[Quantity]]*Sales_Data[[#This Row],[Unit_Price]]</f>
        <v>27756.1</v>
      </c>
      <c r="R4151">
        <f>Sales_Data[[#This Row],[Gross_Sales]]*Sales_Data[[#This Row],[Discount]]</f>
        <v>2775.61</v>
      </c>
      <c r="S4151">
        <f>Sales_Data[[#This Row],[Gross_Sales]]-Sales_Data[[#This Row],[Discount_Amount]]</f>
        <v>24980.489999999998</v>
      </c>
      <c r="T4151">
        <f>Sales_Data[[#This Row],[Net Sales]]-Sales_Data[[#This Row],[Cost]]</f>
        <v>8191.2899999999972</v>
      </c>
      <c r="U4151" s="2">
        <f>Sales_Data[[#This Row],[Profit]]/Sales_Data[[#This Row],[Net Sales]]</f>
        <v>0.32790749901222904</v>
      </c>
      <c r="V4151">
        <f>YEAR(Sales_Data[[#This Row],[Order_Date]])</f>
        <v>2025</v>
      </c>
      <c r="W4151" t="str">
        <f>TEXT(Sales_Data[[#This Row],[Order_Date]],"mmm")</f>
        <v>Feb</v>
      </c>
      <c r="X4151">
        <f>MONTH(Sales_Data[[#This Row],[Order_Date]])</f>
        <v>2</v>
      </c>
      <c r="Y4151" t="str">
        <f>"Q"&amp;ROUNDUP(MONTH(Sales_Data[[#This Row],[Order_Date]])/3,0)</f>
        <v>Q1</v>
      </c>
    </row>
    <row r="4152" spans="1:25" x14ac:dyDescent="0.3">
      <c r="A4152" t="s">
        <v>5865</v>
      </c>
      <c r="B4152" s="1">
        <v>45885</v>
      </c>
      <c r="C4152" t="s">
        <v>3528</v>
      </c>
      <c r="D4152" t="s">
        <v>460</v>
      </c>
      <c r="E4152" t="s">
        <v>19</v>
      </c>
      <c r="F4152" t="s">
        <v>81</v>
      </c>
      <c r="G4152" t="s">
        <v>32</v>
      </c>
      <c r="H4152" t="s">
        <v>33</v>
      </c>
      <c r="I4152" t="s">
        <v>161</v>
      </c>
      <c r="J4152">
        <v>1</v>
      </c>
      <c r="K4152">
        <v>6907.2</v>
      </c>
      <c r="L4152">
        <v>0.1</v>
      </c>
      <c r="M4152">
        <v>4922.1499999999996</v>
      </c>
      <c r="N4152" t="s">
        <v>52</v>
      </c>
      <c r="O4152" t="s">
        <v>25</v>
      </c>
      <c r="P4152" t="s">
        <v>26</v>
      </c>
      <c r="Q4152">
        <f>Sales_Data[[#This Row],[Quantity]]*Sales_Data[[#This Row],[Unit_Price]]</f>
        <v>6907.2</v>
      </c>
      <c r="R4152">
        <f>Sales_Data[[#This Row],[Gross_Sales]]*Sales_Data[[#This Row],[Discount]]</f>
        <v>690.72</v>
      </c>
      <c r="S4152">
        <f>Sales_Data[[#This Row],[Gross_Sales]]-Sales_Data[[#This Row],[Discount_Amount]]</f>
        <v>6216.48</v>
      </c>
      <c r="T4152">
        <f>Sales_Data[[#This Row],[Net Sales]]-Sales_Data[[#This Row],[Cost]]</f>
        <v>1294.33</v>
      </c>
      <c r="U4152" s="2">
        <f>Sales_Data[[#This Row],[Profit]]/Sales_Data[[#This Row],[Net Sales]]</f>
        <v>0.20820946902427098</v>
      </c>
      <c r="V4152">
        <f>YEAR(Sales_Data[[#This Row],[Order_Date]])</f>
        <v>2025</v>
      </c>
      <c r="W4152" t="str">
        <f>TEXT(Sales_Data[[#This Row],[Order_Date]],"mmm")</f>
        <v>Aug</v>
      </c>
      <c r="X4152">
        <f>MONTH(Sales_Data[[#This Row],[Order_Date]])</f>
        <v>8</v>
      </c>
      <c r="Y4152" t="str">
        <f>"Q"&amp;ROUNDUP(MONTH(Sales_Data[[#This Row],[Order_Date]])/3,0)</f>
        <v>Q3</v>
      </c>
    </row>
    <row r="4153" spans="1:25" x14ac:dyDescent="0.3">
      <c r="A4153" t="s">
        <v>5866</v>
      </c>
      <c r="B4153" s="1">
        <v>45696</v>
      </c>
      <c r="C4153" t="s">
        <v>1844</v>
      </c>
      <c r="D4153" t="s">
        <v>460</v>
      </c>
      <c r="E4153" t="s">
        <v>48</v>
      </c>
      <c r="F4153" t="s">
        <v>164</v>
      </c>
      <c r="G4153" t="s">
        <v>67</v>
      </c>
      <c r="H4153" t="s">
        <v>68</v>
      </c>
      <c r="I4153" t="s">
        <v>97</v>
      </c>
      <c r="J4153">
        <v>1</v>
      </c>
      <c r="K4153">
        <v>47016.67</v>
      </c>
      <c r="L4153">
        <v>0.1</v>
      </c>
      <c r="M4153">
        <v>27157.74</v>
      </c>
      <c r="N4153" t="s">
        <v>52</v>
      </c>
      <c r="O4153" t="s">
        <v>25</v>
      </c>
      <c r="P4153" t="s">
        <v>71</v>
      </c>
      <c r="Q4153">
        <f>Sales_Data[[#This Row],[Quantity]]*Sales_Data[[#This Row],[Unit_Price]]</f>
        <v>47016.67</v>
      </c>
      <c r="R4153">
        <f>Sales_Data[[#This Row],[Gross_Sales]]*Sales_Data[[#This Row],[Discount]]</f>
        <v>4701.6670000000004</v>
      </c>
      <c r="S4153">
        <f>Sales_Data[[#This Row],[Gross_Sales]]-Sales_Data[[#This Row],[Discount_Amount]]</f>
        <v>42315.002999999997</v>
      </c>
      <c r="T4153">
        <f>Sales_Data[[#This Row],[Net Sales]]-Sales_Data[[#This Row],[Cost]]</f>
        <v>15157.262999999995</v>
      </c>
      <c r="U4153" s="2">
        <f>Sales_Data[[#This Row],[Profit]]/Sales_Data[[#This Row],[Net Sales]]</f>
        <v>0.35820068357315243</v>
      </c>
      <c r="V4153">
        <f>YEAR(Sales_Data[[#This Row],[Order_Date]])</f>
        <v>2025</v>
      </c>
      <c r="W4153" t="str">
        <f>TEXT(Sales_Data[[#This Row],[Order_Date]],"mmm")</f>
        <v>Feb</v>
      </c>
      <c r="X4153">
        <f>MONTH(Sales_Data[[#This Row],[Order_Date]])</f>
        <v>2</v>
      </c>
      <c r="Y4153" t="str">
        <f>"Q"&amp;ROUNDUP(MONTH(Sales_Data[[#This Row],[Order_Date]])/3,0)</f>
        <v>Q1</v>
      </c>
    </row>
    <row r="4154" spans="1:25" x14ac:dyDescent="0.3">
      <c r="A4154" t="s">
        <v>5867</v>
      </c>
      <c r="B4154" s="1">
        <v>45673</v>
      </c>
      <c r="C4154" t="s">
        <v>2584</v>
      </c>
      <c r="D4154" t="s">
        <v>433</v>
      </c>
      <c r="E4154" t="s">
        <v>39</v>
      </c>
      <c r="F4154" t="s">
        <v>107</v>
      </c>
      <c r="G4154" t="s">
        <v>41</v>
      </c>
      <c r="H4154" t="s">
        <v>102</v>
      </c>
      <c r="I4154" t="s">
        <v>103</v>
      </c>
      <c r="J4154">
        <v>1</v>
      </c>
      <c r="K4154">
        <v>4215.41</v>
      </c>
      <c r="L4154">
        <v>0.1</v>
      </c>
      <c r="M4154">
        <v>2922.25</v>
      </c>
      <c r="N4154" t="s">
        <v>70</v>
      </c>
      <c r="O4154" t="s">
        <v>35</v>
      </c>
      <c r="P4154" t="s">
        <v>44</v>
      </c>
      <c r="Q4154">
        <f>Sales_Data[[#This Row],[Quantity]]*Sales_Data[[#This Row],[Unit_Price]]</f>
        <v>4215.41</v>
      </c>
      <c r="R4154">
        <f>Sales_Data[[#This Row],[Gross_Sales]]*Sales_Data[[#This Row],[Discount]]</f>
        <v>421.541</v>
      </c>
      <c r="S4154">
        <f>Sales_Data[[#This Row],[Gross_Sales]]-Sales_Data[[#This Row],[Discount_Amount]]</f>
        <v>3793.8689999999997</v>
      </c>
      <c r="T4154">
        <f>Sales_Data[[#This Row],[Net Sales]]-Sales_Data[[#This Row],[Cost]]</f>
        <v>871.61899999999969</v>
      </c>
      <c r="U4154" s="2">
        <f>Sales_Data[[#This Row],[Profit]]/Sales_Data[[#This Row],[Net Sales]]</f>
        <v>0.22974409501224205</v>
      </c>
      <c r="V4154">
        <f>YEAR(Sales_Data[[#This Row],[Order_Date]])</f>
        <v>2025</v>
      </c>
      <c r="W4154" t="str">
        <f>TEXT(Sales_Data[[#This Row],[Order_Date]],"mmm")</f>
        <v>Jan</v>
      </c>
      <c r="X4154">
        <f>MONTH(Sales_Data[[#This Row],[Order_Date]])</f>
        <v>1</v>
      </c>
      <c r="Y4154" t="str">
        <f>"Q"&amp;ROUNDUP(MONTH(Sales_Data[[#This Row],[Order_Date]])/3,0)</f>
        <v>Q1</v>
      </c>
    </row>
    <row r="4155" spans="1:25" x14ac:dyDescent="0.3">
      <c r="A4155" t="s">
        <v>5868</v>
      </c>
      <c r="B4155" s="1">
        <v>45679</v>
      </c>
      <c r="C4155" t="s">
        <v>2551</v>
      </c>
      <c r="D4155" t="s">
        <v>215</v>
      </c>
      <c r="E4155" t="s">
        <v>48</v>
      </c>
      <c r="F4155" t="s">
        <v>152</v>
      </c>
      <c r="G4155" t="s">
        <v>41</v>
      </c>
      <c r="H4155" t="s">
        <v>102</v>
      </c>
      <c r="I4155" t="s">
        <v>165</v>
      </c>
      <c r="J4155">
        <v>2</v>
      </c>
      <c r="K4155">
        <v>62577.18</v>
      </c>
      <c r="L4155">
        <v>0</v>
      </c>
      <c r="M4155">
        <v>95262.34</v>
      </c>
      <c r="N4155" t="s">
        <v>52</v>
      </c>
      <c r="O4155" t="s">
        <v>53</v>
      </c>
      <c r="P4155" t="s">
        <v>44</v>
      </c>
      <c r="Q4155">
        <f>Sales_Data[[#This Row],[Quantity]]*Sales_Data[[#This Row],[Unit_Price]]</f>
        <v>125154.36</v>
      </c>
      <c r="R4155">
        <f>Sales_Data[[#This Row],[Gross_Sales]]*Sales_Data[[#This Row],[Discount]]</f>
        <v>0</v>
      </c>
      <c r="S4155">
        <f>Sales_Data[[#This Row],[Gross_Sales]]-Sales_Data[[#This Row],[Discount_Amount]]</f>
        <v>125154.36</v>
      </c>
      <c r="T4155">
        <f>Sales_Data[[#This Row],[Net Sales]]-Sales_Data[[#This Row],[Cost]]</f>
        <v>29892.020000000004</v>
      </c>
      <c r="U4155" s="2">
        <f>Sales_Data[[#This Row],[Profit]]/Sales_Data[[#This Row],[Net Sales]]</f>
        <v>0.23884121975454953</v>
      </c>
      <c r="V4155">
        <f>YEAR(Sales_Data[[#This Row],[Order_Date]])</f>
        <v>2025</v>
      </c>
      <c r="W4155" t="str">
        <f>TEXT(Sales_Data[[#This Row],[Order_Date]],"mmm")</f>
        <v>Jan</v>
      </c>
      <c r="X4155">
        <f>MONTH(Sales_Data[[#This Row],[Order_Date]])</f>
        <v>1</v>
      </c>
      <c r="Y4155" t="str">
        <f>"Q"&amp;ROUNDUP(MONTH(Sales_Data[[#This Row],[Order_Date]])/3,0)</f>
        <v>Q1</v>
      </c>
    </row>
    <row r="4156" spans="1:25" x14ac:dyDescent="0.3">
      <c r="A4156" t="s">
        <v>5869</v>
      </c>
      <c r="B4156" s="1">
        <v>45870</v>
      </c>
      <c r="C4156" t="s">
        <v>4438</v>
      </c>
      <c r="D4156" t="s">
        <v>274</v>
      </c>
      <c r="E4156" t="s">
        <v>48</v>
      </c>
      <c r="F4156" t="s">
        <v>126</v>
      </c>
      <c r="G4156" t="s">
        <v>21</v>
      </c>
      <c r="H4156" t="s">
        <v>127</v>
      </c>
      <c r="I4156" t="s">
        <v>128</v>
      </c>
      <c r="J4156">
        <v>2</v>
      </c>
      <c r="K4156">
        <v>25965.59</v>
      </c>
      <c r="L4156">
        <v>0.05</v>
      </c>
      <c r="M4156">
        <v>32190.67</v>
      </c>
      <c r="N4156" t="s">
        <v>52</v>
      </c>
      <c r="O4156" t="s">
        <v>35</v>
      </c>
      <c r="P4156" t="s">
        <v>71</v>
      </c>
      <c r="Q4156">
        <f>Sales_Data[[#This Row],[Quantity]]*Sales_Data[[#This Row],[Unit_Price]]</f>
        <v>51931.18</v>
      </c>
      <c r="R4156">
        <f>Sales_Data[[#This Row],[Gross_Sales]]*Sales_Data[[#This Row],[Discount]]</f>
        <v>2596.5590000000002</v>
      </c>
      <c r="S4156">
        <f>Sales_Data[[#This Row],[Gross_Sales]]-Sales_Data[[#This Row],[Discount_Amount]]</f>
        <v>49334.620999999999</v>
      </c>
      <c r="T4156">
        <f>Sales_Data[[#This Row],[Net Sales]]-Sales_Data[[#This Row],[Cost]]</f>
        <v>17143.951000000001</v>
      </c>
      <c r="U4156" s="2">
        <f>Sales_Data[[#This Row],[Profit]]/Sales_Data[[#This Row],[Net Sales]]</f>
        <v>0.34750344996062704</v>
      </c>
      <c r="V4156">
        <f>YEAR(Sales_Data[[#This Row],[Order_Date]])</f>
        <v>2025</v>
      </c>
      <c r="W4156" t="str">
        <f>TEXT(Sales_Data[[#This Row],[Order_Date]],"mmm")</f>
        <v>Aug</v>
      </c>
      <c r="X4156">
        <f>MONTH(Sales_Data[[#This Row],[Order_Date]])</f>
        <v>8</v>
      </c>
      <c r="Y4156" t="str">
        <f>"Q"&amp;ROUNDUP(MONTH(Sales_Data[[#This Row],[Order_Date]])/3,0)</f>
        <v>Q3</v>
      </c>
    </row>
    <row r="4157" spans="1:25" x14ac:dyDescent="0.3">
      <c r="A4157" t="s">
        <v>5870</v>
      </c>
      <c r="B4157" s="1">
        <v>45967</v>
      </c>
      <c r="C4157" t="s">
        <v>5871</v>
      </c>
      <c r="D4157" t="s">
        <v>229</v>
      </c>
      <c r="E4157" t="s">
        <v>39</v>
      </c>
      <c r="F4157" t="s">
        <v>40</v>
      </c>
      <c r="G4157" t="s">
        <v>21</v>
      </c>
      <c r="H4157" t="s">
        <v>127</v>
      </c>
      <c r="I4157" t="s">
        <v>342</v>
      </c>
      <c r="J4157">
        <v>2</v>
      </c>
      <c r="K4157">
        <v>6348.03</v>
      </c>
      <c r="L4157">
        <v>0.1</v>
      </c>
      <c r="M4157">
        <v>9053.01</v>
      </c>
      <c r="N4157" t="s">
        <v>70</v>
      </c>
      <c r="O4157" t="s">
        <v>53</v>
      </c>
      <c r="P4157" t="s">
        <v>44</v>
      </c>
      <c r="Q4157">
        <f>Sales_Data[[#This Row],[Quantity]]*Sales_Data[[#This Row],[Unit_Price]]</f>
        <v>12696.06</v>
      </c>
      <c r="R4157">
        <f>Sales_Data[[#This Row],[Gross_Sales]]*Sales_Data[[#This Row],[Discount]]</f>
        <v>1269.606</v>
      </c>
      <c r="S4157">
        <f>Sales_Data[[#This Row],[Gross_Sales]]-Sales_Data[[#This Row],[Discount_Amount]]</f>
        <v>11426.454</v>
      </c>
      <c r="T4157">
        <f>Sales_Data[[#This Row],[Net Sales]]-Sales_Data[[#This Row],[Cost]]</f>
        <v>2373.4439999999995</v>
      </c>
      <c r="U4157" s="2">
        <f>Sales_Data[[#This Row],[Profit]]/Sales_Data[[#This Row],[Net Sales]]</f>
        <v>0.2077148343659371</v>
      </c>
      <c r="V4157">
        <f>YEAR(Sales_Data[[#This Row],[Order_Date]])</f>
        <v>2025</v>
      </c>
      <c r="W4157" t="str">
        <f>TEXT(Sales_Data[[#This Row],[Order_Date]],"mmm")</f>
        <v>Nov</v>
      </c>
      <c r="X4157">
        <f>MONTH(Sales_Data[[#This Row],[Order_Date]])</f>
        <v>11</v>
      </c>
      <c r="Y4157" t="str">
        <f>"Q"&amp;ROUNDUP(MONTH(Sales_Data[[#This Row],[Order_Date]])/3,0)</f>
        <v>Q4</v>
      </c>
    </row>
    <row r="4158" spans="1:25" x14ac:dyDescent="0.3">
      <c r="A4158" t="s">
        <v>5872</v>
      </c>
      <c r="B4158" s="1">
        <v>45806</v>
      </c>
      <c r="C4158" t="s">
        <v>3784</v>
      </c>
      <c r="D4158" t="s">
        <v>669</v>
      </c>
      <c r="E4158" t="s">
        <v>48</v>
      </c>
      <c r="F4158" t="s">
        <v>49</v>
      </c>
      <c r="G4158" t="s">
        <v>21</v>
      </c>
      <c r="H4158" t="s">
        <v>22</v>
      </c>
      <c r="I4158" t="s">
        <v>23</v>
      </c>
      <c r="J4158">
        <v>1</v>
      </c>
      <c r="K4158">
        <v>53610.8</v>
      </c>
      <c r="L4158">
        <v>0.1</v>
      </c>
      <c r="M4158">
        <v>31004.720000000001</v>
      </c>
      <c r="N4158" t="s">
        <v>24</v>
      </c>
      <c r="O4158" t="s">
        <v>35</v>
      </c>
      <c r="P4158" t="s">
        <v>44</v>
      </c>
      <c r="Q4158">
        <f>Sales_Data[[#This Row],[Quantity]]*Sales_Data[[#This Row],[Unit_Price]]</f>
        <v>53610.8</v>
      </c>
      <c r="R4158">
        <f>Sales_Data[[#This Row],[Gross_Sales]]*Sales_Data[[#This Row],[Discount]]</f>
        <v>5361.0800000000008</v>
      </c>
      <c r="S4158">
        <f>Sales_Data[[#This Row],[Gross_Sales]]-Sales_Data[[#This Row],[Discount_Amount]]</f>
        <v>48249.72</v>
      </c>
      <c r="T4158">
        <f>Sales_Data[[#This Row],[Net Sales]]-Sales_Data[[#This Row],[Cost]]</f>
        <v>17245</v>
      </c>
      <c r="U4158" s="2">
        <f>Sales_Data[[#This Row],[Profit]]/Sales_Data[[#This Row],[Net Sales]]</f>
        <v>0.35741140052211701</v>
      </c>
      <c r="V4158">
        <f>YEAR(Sales_Data[[#This Row],[Order_Date]])</f>
        <v>2025</v>
      </c>
      <c r="W4158" t="str">
        <f>TEXT(Sales_Data[[#This Row],[Order_Date]],"mmm")</f>
        <v>May</v>
      </c>
      <c r="X4158">
        <f>MONTH(Sales_Data[[#This Row],[Order_Date]])</f>
        <v>5</v>
      </c>
      <c r="Y4158" t="str">
        <f>"Q"&amp;ROUNDUP(MONTH(Sales_Data[[#This Row],[Order_Date]])/3,0)</f>
        <v>Q2</v>
      </c>
    </row>
    <row r="4159" spans="1:25" x14ac:dyDescent="0.3">
      <c r="A4159" t="s">
        <v>5873</v>
      </c>
      <c r="B4159" s="1">
        <v>45898</v>
      </c>
      <c r="C4159" t="s">
        <v>2397</v>
      </c>
      <c r="D4159" t="s">
        <v>397</v>
      </c>
      <c r="E4159" t="s">
        <v>48</v>
      </c>
      <c r="F4159" t="s">
        <v>164</v>
      </c>
      <c r="G4159" t="s">
        <v>32</v>
      </c>
      <c r="H4159" t="s">
        <v>50</v>
      </c>
      <c r="I4159" t="s">
        <v>51</v>
      </c>
      <c r="J4159">
        <v>3</v>
      </c>
      <c r="K4159">
        <v>41991.68</v>
      </c>
      <c r="L4159">
        <v>0</v>
      </c>
      <c r="M4159">
        <v>104735.71</v>
      </c>
      <c r="N4159" t="s">
        <v>52</v>
      </c>
      <c r="O4159" t="s">
        <v>35</v>
      </c>
      <c r="P4159" t="s">
        <v>71</v>
      </c>
      <c r="Q4159">
        <f>Sales_Data[[#This Row],[Quantity]]*Sales_Data[[#This Row],[Unit_Price]]</f>
        <v>125975.04000000001</v>
      </c>
      <c r="R4159">
        <f>Sales_Data[[#This Row],[Gross_Sales]]*Sales_Data[[#This Row],[Discount]]</f>
        <v>0</v>
      </c>
      <c r="S4159">
        <f>Sales_Data[[#This Row],[Gross_Sales]]-Sales_Data[[#This Row],[Discount_Amount]]</f>
        <v>125975.04000000001</v>
      </c>
      <c r="T4159">
        <f>Sales_Data[[#This Row],[Net Sales]]-Sales_Data[[#This Row],[Cost]]</f>
        <v>21239.33</v>
      </c>
      <c r="U4159" s="2">
        <f>Sales_Data[[#This Row],[Profit]]/Sales_Data[[#This Row],[Net Sales]]</f>
        <v>0.16859950987116179</v>
      </c>
      <c r="V4159">
        <f>YEAR(Sales_Data[[#This Row],[Order_Date]])</f>
        <v>2025</v>
      </c>
      <c r="W4159" t="str">
        <f>TEXT(Sales_Data[[#This Row],[Order_Date]],"mmm")</f>
        <v>Aug</v>
      </c>
      <c r="X4159">
        <f>MONTH(Sales_Data[[#This Row],[Order_Date]])</f>
        <v>8</v>
      </c>
      <c r="Y4159" t="str">
        <f>"Q"&amp;ROUNDUP(MONTH(Sales_Data[[#This Row],[Order_Date]])/3,0)</f>
        <v>Q3</v>
      </c>
    </row>
    <row r="4160" spans="1:25" x14ac:dyDescent="0.3">
      <c r="A4160" t="s">
        <v>5874</v>
      </c>
      <c r="B4160" s="1">
        <v>45929</v>
      </c>
      <c r="C4160" t="s">
        <v>1015</v>
      </c>
      <c r="D4160" t="s">
        <v>180</v>
      </c>
      <c r="E4160" t="s">
        <v>48</v>
      </c>
      <c r="F4160" t="s">
        <v>126</v>
      </c>
      <c r="G4160" t="s">
        <v>41</v>
      </c>
      <c r="H4160" t="s">
        <v>147</v>
      </c>
      <c r="I4160" t="s">
        <v>148</v>
      </c>
      <c r="J4160">
        <v>2</v>
      </c>
      <c r="K4160">
        <v>43061.67</v>
      </c>
      <c r="L4160">
        <v>0</v>
      </c>
      <c r="M4160">
        <v>56798.93</v>
      </c>
      <c r="N4160" t="s">
        <v>24</v>
      </c>
      <c r="O4160" t="s">
        <v>35</v>
      </c>
      <c r="P4160" t="s">
        <v>71</v>
      </c>
      <c r="Q4160">
        <f>Sales_Data[[#This Row],[Quantity]]*Sales_Data[[#This Row],[Unit_Price]]</f>
        <v>86123.34</v>
      </c>
      <c r="R4160">
        <f>Sales_Data[[#This Row],[Gross_Sales]]*Sales_Data[[#This Row],[Discount]]</f>
        <v>0</v>
      </c>
      <c r="S4160">
        <f>Sales_Data[[#This Row],[Gross_Sales]]-Sales_Data[[#This Row],[Discount_Amount]]</f>
        <v>86123.34</v>
      </c>
      <c r="T4160">
        <f>Sales_Data[[#This Row],[Net Sales]]-Sales_Data[[#This Row],[Cost]]</f>
        <v>29324.409999999996</v>
      </c>
      <c r="U4160" s="2">
        <f>Sales_Data[[#This Row],[Profit]]/Sales_Data[[#This Row],[Net Sales]]</f>
        <v>0.34049318105870019</v>
      </c>
      <c r="V4160">
        <f>YEAR(Sales_Data[[#This Row],[Order_Date]])</f>
        <v>2025</v>
      </c>
      <c r="W4160" t="str">
        <f>TEXT(Sales_Data[[#This Row],[Order_Date]],"mmm")</f>
        <v>Sep</v>
      </c>
      <c r="X4160">
        <f>MONTH(Sales_Data[[#This Row],[Order_Date]])</f>
        <v>9</v>
      </c>
      <c r="Y4160" t="str">
        <f>"Q"&amp;ROUNDUP(MONTH(Sales_Data[[#This Row],[Order_Date]])/3,0)</f>
        <v>Q3</v>
      </c>
    </row>
    <row r="4161" spans="1:25" x14ac:dyDescent="0.3">
      <c r="A4161" t="s">
        <v>5875</v>
      </c>
      <c r="B4161" s="1">
        <v>45716</v>
      </c>
      <c r="C4161" t="s">
        <v>1564</v>
      </c>
      <c r="D4161" t="s">
        <v>317</v>
      </c>
      <c r="E4161" t="s">
        <v>119</v>
      </c>
      <c r="F4161" t="s">
        <v>120</v>
      </c>
      <c r="G4161" t="s">
        <v>21</v>
      </c>
      <c r="H4161" t="s">
        <v>127</v>
      </c>
      <c r="I4161" t="s">
        <v>342</v>
      </c>
      <c r="J4161">
        <v>1</v>
      </c>
      <c r="K4161">
        <v>1219.52</v>
      </c>
      <c r="L4161">
        <v>0.1</v>
      </c>
      <c r="M4161">
        <v>802.22</v>
      </c>
      <c r="N4161" t="s">
        <v>52</v>
      </c>
      <c r="O4161" t="s">
        <v>35</v>
      </c>
      <c r="P4161" t="s">
        <v>44</v>
      </c>
      <c r="Q4161">
        <f>Sales_Data[[#This Row],[Quantity]]*Sales_Data[[#This Row],[Unit_Price]]</f>
        <v>1219.52</v>
      </c>
      <c r="R4161">
        <f>Sales_Data[[#This Row],[Gross_Sales]]*Sales_Data[[#This Row],[Discount]]</f>
        <v>121.952</v>
      </c>
      <c r="S4161">
        <f>Sales_Data[[#This Row],[Gross_Sales]]-Sales_Data[[#This Row],[Discount_Amount]]</f>
        <v>1097.568</v>
      </c>
      <c r="T4161">
        <f>Sales_Data[[#This Row],[Net Sales]]-Sales_Data[[#This Row],[Cost]]</f>
        <v>295.34799999999996</v>
      </c>
      <c r="U4161" s="2">
        <f>Sales_Data[[#This Row],[Profit]]/Sales_Data[[#This Row],[Net Sales]]</f>
        <v>0.26909312224846199</v>
      </c>
      <c r="V4161">
        <f>YEAR(Sales_Data[[#This Row],[Order_Date]])</f>
        <v>2025</v>
      </c>
      <c r="W4161" t="str">
        <f>TEXT(Sales_Data[[#This Row],[Order_Date]],"mmm")</f>
        <v>Feb</v>
      </c>
      <c r="X4161">
        <f>MONTH(Sales_Data[[#This Row],[Order_Date]])</f>
        <v>2</v>
      </c>
      <c r="Y4161" t="str">
        <f>"Q"&amp;ROUNDUP(MONTH(Sales_Data[[#This Row],[Order_Date]])/3,0)</f>
        <v>Q1</v>
      </c>
    </row>
    <row r="4162" spans="1:25" x14ac:dyDescent="0.3">
      <c r="A4162" t="s">
        <v>5876</v>
      </c>
      <c r="B4162" s="1">
        <v>45944</v>
      </c>
      <c r="C4162" t="s">
        <v>829</v>
      </c>
      <c r="D4162" t="s">
        <v>168</v>
      </c>
      <c r="E4162" t="s">
        <v>30</v>
      </c>
      <c r="F4162" t="s">
        <v>210</v>
      </c>
      <c r="G4162" t="s">
        <v>75</v>
      </c>
      <c r="H4162" t="s">
        <v>185</v>
      </c>
      <c r="I4162" t="s">
        <v>261</v>
      </c>
      <c r="J4162">
        <v>1</v>
      </c>
      <c r="K4162">
        <v>4763.57</v>
      </c>
      <c r="L4162">
        <v>0.05</v>
      </c>
      <c r="M4162">
        <v>3806.89</v>
      </c>
      <c r="N4162" t="s">
        <v>52</v>
      </c>
      <c r="O4162" t="s">
        <v>25</v>
      </c>
      <c r="P4162" t="s">
        <v>26</v>
      </c>
      <c r="Q4162">
        <f>Sales_Data[[#This Row],[Quantity]]*Sales_Data[[#This Row],[Unit_Price]]</f>
        <v>4763.57</v>
      </c>
      <c r="R4162">
        <f>Sales_Data[[#This Row],[Gross_Sales]]*Sales_Data[[#This Row],[Discount]]</f>
        <v>238.17849999999999</v>
      </c>
      <c r="S4162">
        <f>Sales_Data[[#This Row],[Gross_Sales]]-Sales_Data[[#This Row],[Discount_Amount]]</f>
        <v>4525.3914999999997</v>
      </c>
      <c r="T4162">
        <f>Sales_Data[[#This Row],[Net Sales]]-Sales_Data[[#This Row],[Cost]]</f>
        <v>718.50149999999985</v>
      </c>
      <c r="U4162" s="2">
        <f>Sales_Data[[#This Row],[Profit]]/Sales_Data[[#This Row],[Net Sales]]</f>
        <v>0.15877112510597147</v>
      </c>
      <c r="V4162">
        <f>YEAR(Sales_Data[[#This Row],[Order_Date]])</f>
        <v>2025</v>
      </c>
      <c r="W4162" t="str">
        <f>TEXT(Sales_Data[[#This Row],[Order_Date]],"mmm")</f>
        <v>Oct</v>
      </c>
      <c r="X4162">
        <f>MONTH(Sales_Data[[#This Row],[Order_Date]])</f>
        <v>10</v>
      </c>
      <c r="Y4162" t="str">
        <f>"Q"&amp;ROUNDUP(MONTH(Sales_Data[[#This Row],[Order_Date]])/3,0)</f>
        <v>Q4</v>
      </c>
    </row>
    <row r="4163" spans="1:25" x14ac:dyDescent="0.3">
      <c r="A4163" t="s">
        <v>5877</v>
      </c>
      <c r="B4163" s="1">
        <v>45859</v>
      </c>
      <c r="C4163" t="s">
        <v>2073</v>
      </c>
      <c r="D4163" t="s">
        <v>280</v>
      </c>
      <c r="E4163" t="s">
        <v>48</v>
      </c>
      <c r="F4163" t="s">
        <v>132</v>
      </c>
      <c r="G4163" t="s">
        <v>75</v>
      </c>
      <c r="H4163" t="s">
        <v>185</v>
      </c>
      <c r="I4163" t="s">
        <v>261</v>
      </c>
      <c r="J4163">
        <v>2</v>
      </c>
      <c r="K4163">
        <v>8290.44</v>
      </c>
      <c r="L4163">
        <v>0.1</v>
      </c>
      <c r="M4163">
        <v>9503.26</v>
      </c>
      <c r="N4163" t="s">
        <v>52</v>
      </c>
      <c r="O4163" t="s">
        <v>35</v>
      </c>
      <c r="P4163" t="s">
        <v>44</v>
      </c>
      <c r="Q4163">
        <f>Sales_Data[[#This Row],[Quantity]]*Sales_Data[[#This Row],[Unit_Price]]</f>
        <v>16580.88</v>
      </c>
      <c r="R4163">
        <f>Sales_Data[[#This Row],[Gross_Sales]]*Sales_Data[[#This Row],[Discount]]</f>
        <v>1658.0880000000002</v>
      </c>
      <c r="S4163">
        <f>Sales_Data[[#This Row],[Gross_Sales]]-Sales_Data[[#This Row],[Discount_Amount]]</f>
        <v>14922.792000000001</v>
      </c>
      <c r="T4163">
        <f>Sales_Data[[#This Row],[Net Sales]]-Sales_Data[[#This Row],[Cost]]</f>
        <v>5419.5320000000011</v>
      </c>
      <c r="U4163" s="2">
        <f>Sales_Data[[#This Row],[Profit]]/Sales_Data[[#This Row],[Net Sales]]</f>
        <v>0.36317144941777657</v>
      </c>
      <c r="V4163">
        <f>YEAR(Sales_Data[[#This Row],[Order_Date]])</f>
        <v>2025</v>
      </c>
      <c r="W4163" t="str">
        <f>TEXT(Sales_Data[[#This Row],[Order_Date]],"mmm")</f>
        <v>Jul</v>
      </c>
      <c r="X4163">
        <f>MONTH(Sales_Data[[#This Row],[Order_Date]])</f>
        <v>7</v>
      </c>
      <c r="Y4163" t="str">
        <f>"Q"&amp;ROUNDUP(MONTH(Sales_Data[[#This Row],[Order_Date]])/3,0)</f>
        <v>Q3</v>
      </c>
    </row>
    <row r="4164" spans="1:25" x14ac:dyDescent="0.3">
      <c r="A4164" t="s">
        <v>5878</v>
      </c>
      <c r="B4164" s="1">
        <v>45689</v>
      </c>
      <c r="C4164" t="s">
        <v>1328</v>
      </c>
      <c r="D4164" t="s">
        <v>374</v>
      </c>
      <c r="E4164" t="s">
        <v>19</v>
      </c>
      <c r="F4164" t="s">
        <v>81</v>
      </c>
      <c r="G4164" t="s">
        <v>21</v>
      </c>
      <c r="H4164" t="s">
        <v>230</v>
      </c>
      <c r="I4164" t="s">
        <v>231</v>
      </c>
      <c r="J4164">
        <v>2</v>
      </c>
      <c r="K4164">
        <v>10443.94</v>
      </c>
      <c r="L4164">
        <v>0.1</v>
      </c>
      <c r="M4164">
        <v>15570.84</v>
      </c>
      <c r="N4164" t="s">
        <v>52</v>
      </c>
      <c r="O4164" t="s">
        <v>35</v>
      </c>
      <c r="P4164" t="s">
        <v>44</v>
      </c>
      <c r="Q4164">
        <f>Sales_Data[[#This Row],[Quantity]]*Sales_Data[[#This Row],[Unit_Price]]</f>
        <v>20887.88</v>
      </c>
      <c r="R4164">
        <f>Sales_Data[[#This Row],[Gross_Sales]]*Sales_Data[[#This Row],[Discount]]</f>
        <v>2088.788</v>
      </c>
      <c r="S4164">
        <f>Sales_Data[[#This Row],[Gross_Sales]]-Sales_Data[[#This Row],[Discount_Amount]]</f>
        <v>18799.092000000001</v>
      </c>
      <c r="T4164">
        <f>Sales_Data[[#This Row],[Net Sales]]-Sales_Data[[#This Row],[Cost]]</f>
        <v>3228.2520000000004</v>
      </c>
      <c r="U4164" s="2">
        <f>Sales_Data[[#This Row],[Profit]]/Sales_Data[[#This Row],[Net Sales]]</f>
        <v>0.17172382581031043</v>
      </c>
      <c r="V4164">
        <f>YEAR(Sales_Data[[#This Row],[Order_Date]])</f>
        <v>2025</v>
      </c>
      <c r="W4164" t="str">
        <f>TEXT(Sales_Data[[#This Row],[Order_Date]],"mmm")</f>
        <v>Feb</v>
      </c>
      <c r="X4164">
        <f>MONTH(Sales_Data[[#This Row],[Order_Date]])</f>
        <v>2</v>
      </c>
      <c r="Y4164" t="str">
        <f>"Q"&amp;ROUNDUP(MONTH(Sales_Data[[#This Row],[Order_Date]])/3,0)</f>
        <v>Q1</v>
      </c>
    </row>
    <row r="4165" spans="1:25" x14ac:dyDescent="0.3">
      <c r="A4165" t="s">
        <v>5879</v>
      </c>
      <c r="B4165" s="1">
        <v>45819</v>
      </c>
      <c r="C4165" t="s">
        <v>1141</v>
      </c>
      <c r="D4165" t="s">
        <v>141</v>
      </c>
      <c r="E4165" t="s">
        <v>48</v>
      </c>
      <c r="F4165" t="s">
        <v>132</v>
      </c>
      <c r="G4165" t="s">
        <v>67</v>
      </c>
      <c r="H4165" t="s">
        <v>68</v>
      </c>
      <c r="I4165" t="s">
        <v>97</v>
      </c>
      <c r="J4165">
        <v>1</v>
      </c>
      <c r="K4165">
        <v>22459.5</v>
      </c>
      <c r="L4165">
        <v>0.1</v>
      </c>
      <c r="M4165">
        <v>16460.060000000001</v>
      </c>
      <c r="N4165" t="s">
        <v>52</v>
      </c>
      <c r="O4165" t="s">
        <v>53</v>
      </c>
      <c r="P4165" t="s">
        <v>44</v>
      </c>
      <c r="Q4165">
        <f>Sales_Data[[#This Row],[Quantity]]*Sales_Data[[#This Row],[Unit_Price]]</f>
        <v>22459.5</v>
      </c>
      <c r="R4165">
        <f>Sales_Data[[#This Row],[Gross_Sales]]*Sales_Data[[#This Row],[Discount]]</f>
        <v>2245.9500000000003</v>
      </c>
      <c r="S4165">
        <f>Sales_Data[[#This Row],[Gross_Sales]]-Sales_Data[[#This Row],[Discount_Amount]]</f>
        <v>20213.55</v>
      </c>
      <c r="T4165">
        <f>Sales_Data[[#This Row],[Net Sales]]-Sales_Data[[#This Row],[Cost]]</f>
        <v>3753.489999999998</v>
      </c>
      <c r="U4165" s="2">
        <f>Sales_Data[[#This Row],[Profit]]/Sales_Data[[#This Row],[Net Sales]]</f>
        <v>0.18569177606110743</v>
      </c>
      <c r="V4165">
        <f>YEAR(Sales_Data[[#This Row],[Order_Date]])</f>
        <v>2025</v>
      </c>
      <c r="W4165" t="str">
        <f>TEXT(Sales_Data[[#This Row],[Order_Date]],"mmm")</f>
        <v>Jun</v>
      </c>
      <c r="X4165">
        <f>MONTH(Sales_Data[[#This Row],[Order_Date]])</f>
        <v>6</v>
      </c>
      <c r="Y4165" t="str">
        <f>"Q"&amp;ROUNDUP(MONTH(Sales_Data[[#This Row],[Order_Date]])/3,0)</f>
        <v>Q2</v>
      </c>
    </row>
    <row r="4166" spans="1:25" x14ac:dyDescent="0.3">
      <c r="A4166" t="s">
        <v>5880</v>
      </c>
      <c r="B4166" s="1">
        <v>45912</v>
      </c>
      <c r="C4166" t="s">
        <v>2764</v>
      </c>
      <c r="D4166" t="s">
        <v>433</v>
      </c>
      <c r="E4166" t="s">
        <v>39</v>
      </c>
      <c r="F4166" t="s">
        <v>40</v>
      </c>
      <c r="G4166" t="s">
        <v>41</v>
      </c>
      <c r="H4166" t="s">
        <v>171</v>
      </c>
      <c r="I4166" t="s">
        <v>172</v>
      </c>
      <c r="J4166">
        <v>1</v>
      </c>
      <c r="K4166">
        <v>3237.02</v>
      </c>
      <c r="L4166">
        <v>0.1</v>
      </c>
      <c r="M4166">
        <v>2027.25</v>
      </c>
      <c r="N4166" t="s">
        <v>52</v>
      </c>
      <c r="O4166" t="s">
        <v>35</v>
      </c>
      <c r="P4166" t="s">
        <v>26</v>
      </c>
      <c r="Q4166">
        <f>Sales_Data[[#This Row],[Quantity]]*Sales_Data[[#This Row],[Unit_Price]]</f>
        <v>3237.02</v>
      </c>
      <c r="R4166">
        <f>Sales_Data[[#This Row],[Gross_Sales]]*Sales_Data[[#This Row],[Discount]]</f>
        <v>323.702</v>
      </c>
      <c r="S4166">
        <f>Sales_Data[[#This Row],[Gross_Sales]]-Sales_Data[[#This Row],[Discount_Amount]]</f>
        <v>2913.3180000000002</v>
      </c>
      <c r="T4166">
        <f>Sales_Data[[#This Row],[Net Sales]]-Sales_Data[[#This Row],[Cost]]</f>
        <v>886.06800000000021</v>
      </c>
      <c r="U4166" s="2">
        <f>Sales_Data[[#This Row],[Profit]]/Sales_Data[[#This Row],[Net Sales]]</f>
        <v>0.30414393485366176</v>
      </c>
      <c r="V4166">
        <f>YEAR(Sales_Data[[#This Row],[Order_Date]])</f>
        <v>2025</v>
      </c>
      <c r="W4166" t="str">
        <f>TEXT(Sales_Data[[#This Row],[Order_Date]],"mmm")</f>
        <v>Sep</v>
      </c>
      <c r="X4166">
        <f>MONTH(Sales_Data[[#This Row],[Order_Date]])</f>
        <v>9</v>
      </c>
      <c r="Y4166" t="str">
        <f>"Q"&amp;ROUNDUP(MONTH(Sales_Data[[#This Row],[Order_Date]])/3,0)</f>
        <v>Q3</v>
      </c>
    </row>
    <row r="4167" spans="1:25" x14ac:dyDescent="0.3">
      <c r="A4167" t="s">
        <v>5881</v>
      </c>
      <c r="B4167" s="1">
        <v>45911</v>
      </c>
      <c r="C4167" t="s">
        <v>2889</v>
      </c>
      <c r="D4167" t="s">
        <v>433</v>
      </c>
      <c r="E4167" t="s">
        <v>30</v>
      </c>
      <c r="F4167" t="s">
        <v>87</v>
      </c>
      <c r="G4167" t="s">
        <v>21</v>
      </c>
      <c r="H4167" t="s">
        <v>230</v>
      </c>
      <c r="I4167" t="s">
        <v>231</v>
      </c>
      <c r="J4167">
        <v>3</v>
      </c>
      <c r="K4167">
        <v>3148.37</v>
      </c>
      <c r="L4167">
        <v>0.05</v>
      </c>
      <c r="M4167">
        <v>7652.72</v>
      </c>
      <c r="N4167" t="s">
        <v>70</v>
      </c>
      <c r="O4167" t="s">
        <v>25</v>
      </c>
      <c r="P4167" t="s">
        <v>71</v>
      </c>
      <c r="Q4167">
        <f>Sales_Data[[#This Row],[Quantity]]*Sales_Data[[#This Row],[Unit_Price]]</f>
        <v>9445.11</v>
      </c>
      <c r="R4167">
        <f>Sales_Data[[#This Row],[Gross_Sales]]*Sales_Data[[#This Row],[Discount]]</f>
        <v>472.25550000000004</v>
      </c>
      <c r="S4167">
        <f>Sales_Data[[#This Row],[Gross_Sales]]-Sales_Data[[#This Row],[Discount_Amount]]</f>
        <v>8972.8545000000013</v>
      </c>
      <c r="T4167">
        <f>Sales_Data[[#This Row],[Net Sales]]-Sales_Data[[#This Row],[Cost]]</f>
        <v>1320.134500000001</v>
      </c>
      <c r="U4167" s="2">
        <f>Sales_Data[[#This Row],[Profit]]/Sales_Data[[#This Row],[Net Sales]]</f>
        <v>0.14712536573506244</v>
      </c>
      <c r="V4167">
        <f>YEAR(Sales_Data[[#This Row],[Order_Date]])</f>
        <v>2025</v>
      </c>
      <c r="W4167" t="str">
        <f>TEXT(Sales_Data[[#This Row],[Order_Date]],"mmm")</f>
        <v>Sep</v>
      </c>
      <c r="X4167">
        <f>MONTH(Sales_Data[[#This Row],[Order_Date]])</f>
        <v>9</v>
      </c>
      <c r="Y4167" t="str">
        <f>"Q"&amp;ROUNDUP(MONTH(Sales_Data[[#This Row],[Order_Date]])/3,0)</f>
        <v>Q3</v>
      </c>
    </row>
    <row r="4168" spans="1:25" x14ac:dyDescent="0.3">
      <c r="A4168" t="s">
        <v>5882</v>
      </c>
      <c r="B4168" s="1">
        <v>45666</v>
      </c>
      <c r="C4168" t="s">
        <v>220</v>
      </c>
      <c r="D4168" t="s">
        <v>541</v>
      </c>
      <c r="E4168" t="s">
        <v>119</v>
      </c>
      <c r="F4168" t="s">
        <v>120</v>
      </c>
      <c r="G4168" t="s">
        <v>41</v>
      </c>
      <c r="H4168" t="s">
        <v>102</v>
      </c>
      <c r="I4168" t="s">
        <v>388</v>
      </c>
      <c r="J4168">
        <v>1</v>
      </c>
      <c r="K4168">
        <v>8225.24</v>
      </c>
      <c r="L4168">
        <v>0.05</v>
      </c>
      <c r="M4168">
        <v>6703.43</v>
      </c>
      <c r="N4168" t="s">
        <v>70</v>
      </c>
      <c r="O4168" t="s">
        <v>35</v>
      </c>
      <c r="P4168" t="s">
        <v>71</v>
      </c>
      <c r="Q4168">
        <f>Sales_Data[[#This Row],[Quantity]]*Sales_Data[[#This Row],[Unit_Price]]</f>
        <v>8225.24</v>
      </c>
      <c r="R4168">
        <f>Sales_Data[[#This Row],[Gross_Sales]]*Sales_Data[[#This Row],[Discount]]</f>
        <v>411.262</v>
      </c>
      <c r="S4168">
        <f>Sales_Data[[#This Row],[Gross_Sales]]-Sales_Data[[#This Row],[Discount_Amount]]</f>
        <v>7813.9780000000001</v>
      </c>
      <c r="T4168">
        <f>Sales_Data[[#This Row],[Net Sales]]-Sales_Data[[#This Row],[Cost]]</f>
        <v>1110.5479999999998</v>
      </c>
      <c r="U4168" s="2">
        <f>Sales_Data[[#This Row],[Profit]]/Sales_Data[[#This Row],[Net Sales]]</f>
        <v>0.14212325655383209</v>
      </c>
      <c r="V4168">
        <f>YEAR(Sales_Data[[#This Row],[Order_Date]])</f>
        <v>2025</v>
      </c>
      <c r="W4168" t="str">
        <f>TEXT(Sales_Data[[#This Row],[Order_Date]],"mmm")</f>
        <v>Jan</v>
      </c>
      <c r="X4168">
        <f>MONTH(Sales_Data[[#This Row],[Order_Date]])</f>
        <v>1</v>
      </c>
      <c r="Y4168" t="str">
        <f>"Q"&amp;ROUNDUP(MONTH(Sales_Data[[#This Row],[Order_Date]])/3,0)</f>
        <v>Q1</v>
      </c>
    </row>
    <row r="4169" spans="1:25" x14ac:dyDescent="0.3">
      <c r="A4169" t="s">
        <v>5883</v>
      </c>
      <c r="B4169" s="1">
        <v>45796</v>
      </c>
      <c r="C4169" t="s">
        <v>3504</v>
      </c>
      <c r="D4169" t="s">
        <v>160</v>
      </c>
      <c r="E4169" t="s">
        <v>19</v>
      </c>
      <c r="F4169" t="s">
        <v>81</v>
      </c>
      <c r="G4169" t="s">
        <v>41</v>
      </c>
      <c r="H4169" t="s">
        <v>102</v>
      </c>
      <c r="I4169" t="s">
        <v>388</v>
      </c>
      <c r="J4169">
        <v>1</v>
      </c>
      <c r="K4169">
        <v>8615.91</v>
      </c>
      <c r="L4169">
        <v>0</v>
      </c>
      <c r="M4169">
        <v>6980.7</v>
      </c>
      <c r="N4169" t="s">
        <v>24</v>
      </c>
      <c r="O4169" t="s">
        <v>35</v>
      </c>
      <c r="P4169" t="s">
        <v>44</v>
      </c>
      <c r="Q4169">
        <f>Sales_Data[[#This Row],[Quantity]]*Sales_Data[[#This Row],[Unit_Price]]</f>
        <v>8615.91</v>
      </c>
      <c r="R4169">
        <f>Sales_Data[[#This Row],[Gross_Sales]]*Sales_Data[[#This Row],[Discount]]</f>
        <v>0</v>
      </c>
      <c r="S4169">
        <f>Sales_Data[[#This Row],[Gross_Sales]]-Sales_Data[[#This Row],[Discount_Amount]]</f>
        <v>8615.91</v>
      </c>
      <c r="T4169">
        <f>Sales_Data[[#This Row],[Net Sales]]-Sales_Data[[#This Row],[Cost]]</f>
        <v>1635.21</v>
      </c>
      <c r="U4169" s="2">
        <f>Sales_Data[[#This Row],[Profit]]/Sales_Data[[#This Row],[Net Sales]]</f>
        <v>0.18978958693858222</v>
      </c>
      <c r="V4169">
        <f>YEAR(Sales_Data[[#This Row],[Order_Date]])</f>
        <v>2025</v>
      </c>
      <c r="W4169" t="str">
        <f>TEXT(Sales_Data[[#This Row],[Order_Date]],"mmm")</f>
        <v>May</v>
      </c>
      <c r="X4169">
        <f>MONTH(Sales_Data[[#This Row],[Order_Date]])</f>
        <v>5</v>
      </c>
      <c r="Y4169" t="str">
        <f>"Q"&amp;ROUNDUP(MONTH(Sales_Data[[#This Row],[Order_Date]])/3,0)</f>
        <v>Q2</v>
      </c>
    </row>
    <row r="4170" spans="1:25" x14ac:dyDescent="0.3">
      <c r="A4170" t="s">
        <v>5884</v>
      </c>
      <c r="B4170" s="1">
        <v>45667</v>
      </c>
      <c r="C4170" t="s">
        <v>4487</v>
      </c>
      <c r="D4170" t="s">
        <v>18</v>
      </c>
      <c r="E4170" t="s">
        <v>119</v>
      </c>
      <c r="F4170" t="s">
        <v>146</v>
      </c>
      <c r="G4170" t="s">
        <v>21</v>
      </c>
      <c r="H4170" t="s">
        <v>127</v>
      </c>
      <c r="I4170" t="s">
        <v>314</v>
      </c>
      <c r="J4170">
        <v>3</v>
      </c>
      <c r="K4170">
        <v>8895.7000000000007</v>
      </c>
      <c r="L4170">
        <v>0.15</v>
      </c>
      <c r="M4170">
        <v>18941.37</v>
      </c>
      <c r="N4170" t="s">
        <v>70</v>
      </c>
      <c r="O4170" t="s">
        <v>35</v>
      </c>
      <c r="P4170" t="s">
        <v>71</v>
      </c>
      <c r="Q4170">
        <f>Sales_Data[[#This Row],[Quantity]]*Sales_Data[[#This Row],[Unit_Price]]</f>
        <v>26687.100000000002</v>
      </c>
      <c r="R4170">
        <f>Sales_Data[[#This Row],[Gross_Sales]]*Sales_Data[[#This Row],[Discount]]</f>
        <v>4003.0650000000001</v>
      </c>
      <c r="S4170">
        <f>Sales_Data[[#This Row],[Gross_Sales]]-Sales_Data[[#This Row],[Discount_Amount]]</f>
        <v>22684.035000000003</v>
      </c>
      <c r="T4170">
        <f>Sales_Data[[#This Row],[Net Sales]]-Sales_Data[[#This Row],[Cost]]</f>
        <v>3742.6650000000045</v>
      </c>
      <c r="U4170" s="2">
        <f>Sales_Data[[#This Row],[Profit]]/Sales_Data[[#This Row],[Net Sales]]</f>
        <v>0.1649911490614436</v>
      </c>
      <c r="V4170">
        <f>YEAR(Sales_Data[[#This Row],[Order_Date]])</f>
        <v>2025</v>
      </c>
      <c r="W4170" t="str">
        <f>TEXT(Sales_Data[[#This Row],[Order_Date]],"mmm")</f>
        <v>Jan</v>
      </c>
      <c r="X4170">
        <f>MONTH(Sales_Data[[#This Row],[Order_Date]])</f>
        <v>1</v>
      </c>
      <c r="Y4170" t="str">
        <f>"Q"&amp;ROUNDUP(MONTH(Sales_Data[[#This Row],[Order_Date]])/3,0)</f>
        <v>Q1</v>
      </c>
    </row>
    <row r="4171" spans="1:25" x14ac:dyDescent="0.3">
      <c r="A4171" t="s">
        <v>5885</v>
      </c>
      <c r="B4171" s="1">
        <v>45871</v>
      </c>
      <c r="C4171" t="s">
        <v>223</v>
      </c>
      <c r="D4171" t="s">
        <v>527</v>
      </c>
      <c r="E4171" t="s">
        <v>119</v>
      </c>
      <c r="F4171" t="s">
        <v>538</v>
      </c>
      <c r="G4171" t="s">
        <v>41</v>
      </c>
      <c r="H4171" t="s">
        <v>42</v>
      </c>
      <c r="I4171" t="s">
        <v>43</v>
      </c>
      <c r="J4171">
        <v>2</v>
      </c>
      <c r="K4171">
        <v>5538.9</v>
      </c>
      <c r="L4171">
        <v>0.15</v>
      </c>
      <c r="M4171">
        <v>6193.01</v>
      </c>
      <c r="N4171" t="s">
        <v>24</v>
      </c>
      <c r="O4171" t="s">
        <v>35</v>
      </c>
      <c r="P4171" t="s">
        <v>44</v>
      </c>
      <c r="Q4171">
        <f>Sales_Data[[#This Row],[Quantity]]*Sales_Data[[#This Row],[Unit_Price]]</f>
        <v>11077.8</v>
      </c>
      <c r="R4171">
        <f>Sales_Data[[#This Row],[Gross_Sales]]*Sales_Data[[#This Row],[Discount]]</f>
        <v>1661.6699999999998</v>
      </c>
      <c r="S4171">
        <f>Sales_Data[[#This Row],[Gross_Sales]]-Sales_Data[[#This Row],[Discount_Amount]]</f>
        <v>9416.1299999999992</v>
      </c>
      <c r="T4171">
        <f>Sales_Data[[#This Row],[Net Sales]]-Sales_Data[[#This Row],[Cost]]</f>
        <v>3223.119999999999</v>
      </c>
      <c r="U4171" s="2">
        <f>Sales_Data[[#This Row],[Profit]]/Sales_Data[[#This Row],[Net Sales]]</f>
        <v>0.34229773803037972</v>
      </c>
      <c r="V4171">
        <f>YEAR(Sales_Data[[#This Row],[Order_Date]])</f>
        <v>2025</v>
      </c>
      <c r="W4171" t="str">
        <f>TEXT(Sales_Data[[#This Row],[Order_Date]],"mmm")</f>
        <v>Aug</v>
      </c>
      <c r="X4171">
        <f>MONTH(Sales_Data[[#This Row],[Order_Date]])</f>
        <v>8</v>
      </c>
      <c r="Y4171" t="str">
        <f>"Q"&amp;ROUNDUP(MONTH(Sales_Data[[#This Row],[Order_Date]])/3,0)</f>
        <v>Q3</v>
      </c>
    </row>
    <row r="4172" spans="1:25" x14ac:dyDescent="0.3">
      <c r="A4172" t="s">
        <v>5886</v>
      </c>
      <c r="B4172" s="1">
        <v>45930</v>
      </c>
      <c r="C4172" t="s">
        <v>2976</v>
      </c>
      <c r="D4172" t="s">
        <v>155</v>
      </c>
      <c r="E4172" t="s">
        <v>119</v>
      </c>
      <c r="F4172" t="s">
        <v>184</v>
      </c>
      <c r="G4172" t="s">
        <v>21</v>
      </c>
      <c r="H4172" t="s">
        <v>230</v>
      </c>
      <c r="I4172" t="s">
        <v>328</v>
      </c>
      <c r="J4172">
        <v>2</v>
      </c>
      <c r="K4172">
        <v>1864.71</v>
      </c>
      <c r="L4172">
        <v>0.05</v>
      </c>
      <c r="M4172">
        <v>2604.0100000000002</v>
      </c>
      <c r="N4172" t="s">
        <v>52</v>
      </c>
      <c r="O4172" t="s">
        <v>53</v>
      </c>
      <c r="P4172" t="s">
        <v>26</v>
      </c>
      <c r="Q4172">
        <f>Sales_Data[[#This Row],[Quantity]]*Sales_Data[[#This Row],[Unit_Price]]</f>
        <v>3729.42</v>
      </c>
      <c r="R4172">
        <f>Sales_Data[[#This Row],[Gross_Sales]]*Sales_Data[[#This Row],[Discount]]</f>
        <v>186.471</v>
      </c>
      <c r="S4172">
        <f>Sales_Data[[#This Row],[Gross_Sales]]-Sales_Data[[#This Row],[Discount_Amount]]</f>
        <v>3542.9490000000001</v>
      </c>
      <c r="T4172">
        <f>Sales_Data[[#This Row],[Net Sales]]-Sales_Data[[#This Row],[Cost]]</f>
        <v>938.93899999999985</v>
      </c>
      <c r="U4172" s="2">
        <f>Sales_Data[[#This Row],[Profit]]/Sales_Data[[#This Row],[Net Sales]]</f>
        <v>0.26501623365168392</v>
      </c>
      <c r="V4172">
        <f>YEAR(Sales_Data[[#This Row],[Order_Date]])</f>
        <v>2025</v>
      </c>
      <c r="W4172" t="str">
        <f>TEXT(Sales_Data[[#This Row],[Order_Date]],"mmm")</f>
        <v>Sep</v>
      </c>
      <c r="X4172">
        <f>MONTH(Sales_Data[[#This Row],[Order_Date]])</f>
        <v>9</v>
      </c>
      <c r="Y4172" t="str">
        <f>"Q"&amp;ROUNDUP(MONTH(Sales_Data[[#This Row],[Order_Date]])/3,0)</f>
        <v>Q3</v>
      </c>
    </row>
    <row r="4173" spans="1:25" x14ac:dyDescent="0.3">
      <c r="A4173" t="s">
        <v>5887</v>
      </c>
      <c r="B4173" s="1">
        <v>45981</v>
      </c>
      <c r="C4173" t="s">
        <v>1753</v>
      </c>
      <c r="D4173" t="s">
        <v>260</v>
      </c>
      <c r="E4173" t="s">
        <v>39</v>
      </c>
      <c r="F4173" t="s">
        <v>40</v>
      </c>
      <c r="G4173" t="s">
        <v>32</v>
      </c>
      <c r="H4173" t="s">
        <v>33</v>
      </c>
      <c r="I4173" t="s">
        <v>34</v>
      </c>
      <c r="J4173">
        <v>2</v>
      </c>
      <c r="K4173">
        <v>1654.06</v>
      </c>
      <c r="L4173">
        <v>0</v>
      </c>
      <c r="M4173">
        <v>2885.24</v>
      </c>
      <c r="N4173" t="s">
        <v>24</v>
      </c>
      <c r="O4173" t="s">
        <v>35</v>
      </c>
      <c r="P4173" t="s">
        <v>71</v>
      </c>
      <c r="Q4173">
        <f>Sales_Data[[#This Row],[Quantity]]*Sales_Data[[#This Row],[Unit_Price]]</f>
        <v>3308.12</v>
      </c>
      <c r="R4173">
        <f>Sales_Data[[#This Row],[Gross_Sales]]*Sales_Data[[#This Row],[Discount]]</f>
        <v>0</v>
      </c>
      <c r="S4173">
        <f>Sales_Data[[#This Row],[Gross_Sales]]-Sales_Data[[#This Row],[Discount_Amount]]</f>
        <v>3308.12</v>
      </c>
      <c r="T4173">
        <f>Sales_Data[[#This Row],[Net Sales]]-Sales_Data[[#This Row],[Cost]]</f>
        <v>422.88000000000011</v>
      </c>
      <c r="U4173" s="2">
        <f>Sales_Data[[#This Row],[Profit]]/Sales_Data[[#This Row],[Net Sales]]</f>
        <v>0.12783091302612967</v>
      </c>
      <c r="V4173">
        <f>YEAR(Sales_Data[[#This Row],[Order_Date]])</f>
        <v>2025</v>
      </c>
      <c r="W4173" t="str">
        <f>TEXT(Sales_Data[[#This Row],[Order_Date]],"mmm")</f>
        <v>Nov</v>
      </c>
      <c r="X4173">
        <f>MONTH(Sales_Data[[#This Row],[Order_Date]])</f>
        <v>11</v>
      </c>
      <c r="Y4173" t="str">
        <f>"Q"&amp;ROUNDUP(MONTH(Sales_Data[[#This Row],[Order_Date]])/3,0)</f>
        <v>Q4</v>
      </c>
    </row>
    <row r="4174" spans="1:25" x14ac:dyDescent="0.3">
      <c r="A4174" t="s">
        <v>5888</v>
      </c>
      <c r="B4174" s="1">
        <v>45705</v>
      </c>
      <c r="C4174" t="s">
        <v>4517</v>
      </c>
      <c r="D4174" t="s">
        <v>271</v>
      </c>
      <c r="E4174" t="s">
        <v>19</v>
      </c>
      <c r="F4174" t="s">
        <v>66</v>
      </c>
      <c r="G4174" t="s">
        <v>67</v>
      </c>
      <c r="H4174" t="s">
        <v>88</v>
      </c>
      <c r="I4174" t="s">
        <v>89</v>
      </c>
      <c r="J4174">
        <v>2</v>
      </c>
      <c r="K4174">
        <v>13088.72</v>
      </c>
      <c r="L4174">
        <v>0</v>
      </c>
      <c r="M4174">
        <v>16881.57</v>
      </c>
      <c r="N4174" t="s">
        <v>24</v>
      </c>
      <c r="O4174" t="s">
        <v>35</v>
      </c>
      <c r="P4174" t="s">
        <v>71</v>
      </c>
      <c r="Q4174">
        <f>Sales_Data[[#This Row],[Quantity]]*Sales_Data[[#This Row],[Unit_Price]]</f>
        <v>26177.439999999999</v>
      </c>
      <c r="R4174">
        <f>Sales_Data[[#This Row],[Gross_Sales]]*Sales_Data[[#This Row],[Discount]]</f>
        <v>0</v>
      </c>
      <c r="S4174">
        <f>Sales_Data[[#This Row],[Gross_Sales]]-Sales_Data[[#This Row],[Discount_Amount]]</f>
        <v>26177.439999999999</v>
      </c>
      <c r="T4174">
        <f>Sales_Data[[#This Row],[Net Sales]]-Sales_Data[[#This Row],[Cost]]</f>
        <v>9295.869999999999</v>
      </c>
      <c r="U4174" s="2">
        <f>Sales_Data[[#This Row],[Profit]]/Sales_Data[[#This Row],[Net Sales]]</f>
        <v>0.35510997255652194</v>
      </c>
      <c r="V4174">
        <f>YEAR(Sales_Data[[#This Row],[Order_Date]])</f>
        <v>2025</v>
      </c>
      <c r="W4174" t="str">
        <f>TEXT(Sales_Data[[#This Row],[Order_Date]],"mmm")</f>
        <v>Feb</v>
      </c>
      <c r="X4174">
        <f>MONTH(Sales_Data[[#This Row],[Order_Date]])</f>
        <v>2</v>
      </c>
      <c r="Y4174" t="str">
        <f>"Q"&amp;ROUNDUP(MONTH(Sales_Data[[#This Row],[Order_Date]])/3,0)</f>
        <v>Q1</v>
      </c>
    </row>
    <row r="4175" spans="1:25" x14ac:dyDescent="0.3">
      <c r="A4175" t="s">
        <v>5889</v>
      </c>
      <c r="B4175" s="1">
        <v>45768</v>
      </c>
      <c r="C4175" t="s">
        <v>3144</v>
      </c>
      <c r="D4175" t="s">
        <v>527</v>
      </c>
      <c r="E4175" t="s">
        <v>19</v>
      </c>
      <c r="F4175" t="s">
        <v>113</v>
      </c>
      <c r="G4175" t="s">
        <v>41</v>
      </c>
      <c r="H4175" t="s">
        <v>42</v>
      </c>
      <c r="I4175" t="s">
        <v>43</v>
      </c>
      <c r="J4175">
        <v>2</v>
      </c>
      <c r="K4175">
        <v>1571.88</v>
      </c>
      <c r="L4175">
        <v>0.1</v>
      </c>
      <c r="M4175">
        <v>2060.29</v>
      </c>
      <c r="N4175" t="s">
        <v>52</v>
      </c>
      <c r="O4175" t="s">
        <v>35</v>
      </c>
      <c r="P4175" t="s">
        <v>26</v>
      </c>
      <c r="Q4175">
        <f>Sales_Data[[#This Row],[Quantity]]*Sales_Data[[#This Row],[Unit_Price]]</f>
        <v>3143.76</v>
      </c>
      <c r="R4175">
        <f>Sales_Data[[#This Row],[Gross_Sales]]*Sales_Data[[#This Row],[Discount]]</f>
        <v>314.37600000000003</v>
      </c>
      <c r="S4175">
        <f>Sales_Data[[#This Row],[Gross_Sales]]-Sales_Data[[#This Row],[Discount_Amount]]</f>
        <v>2829.384</v>
      </c>
      <c r="T4175">
        <f>Sales_Data[[#This Row],[Net Sales]]-Sales_Data[[#This Row],[Cost]]</f>
        <v>769.09400000000005</v>
      </c>
      <c r="U4175" s="2">
        <f>Sales_Data[[#This Row],[Profit]]/Sales_Data[[#This Row],[Net Sales]]</f>
        <v>0.27182383161847246</v>
      </c>
      <c r="V4175">
        <f>YEAR(Sales_Data[[#This Row],[Order_Date]])</f>
        <v>2025</v>
      </c>
      <c r="W4175" t="str">
        <f>TEXT(Sales_Data[[#This Row],[Order_Date]],"mmm")</f>
        <v>Apr</v>
      </c>
      <c r="X4175">
        <f>MONTH(Sales_Data[[#This Row],[Order_Date]])</f>
        <v>4</v>
      </c>
      <c r="Y4175" t="str">
        <f>"Q"&amp;ROUNDUP(MONTH(Sales_Data[[#This Row],[Order_Date]])/3,0)</f>
        <v>Q2</v>
      </c>
    </row>
    <row r="4176" spans="1:25" x14ac:dyDescent="0.3">
      <c r="A4176" t="s">
        <v>5890</v>
      </c>
      <c r="B4176" s="1">
        <v>45810</v>
      </c>
      <c r="C4176" t="s">
        <v>5891</v>
      </c>
      <c r="D4176" t="s">
        <v>277</v>
      </c>
      <c r="E4176" t="s">
        <v>48</v>
      </c>
      <c r="F4176" t="s">
        <v>152</v>
      </c>
      <c r="G4176" t="s">
        <v>41</v>
      </c>
      <c r="H4176" t="s">
        <v>147</v>
      </c>
      <c r="I4176" t="s">
        <v>148</v>
      </c>
      <c r="J4176">
        <v>4</v>
      </c>
      <c r="K4176">
        <v>32001.69</v>
      </c>
      <c r="L4176">
        <v>0</v>
      </c>
      <c r="M4176">
        <v>111382.29</v>
      </c>
      <c r="N4176" t="s">
        <v>83</v>
      </c>
      <c r="O4176" t="s">
        <v>35</v>
      </c>
      <c r="P4176" t="s">
        <v>71</v>
      </c>
      <c r="Q4176">
        <f>Sales_Data[[#This Row],[Quantity]]*Sales_Data[[#This Row],[Unit_Price]]</f>
        <v>128006.76</v>
      </c>
      <c r="R4176">
        <f>Sales_Data[[#This Row],[Gross_Sales]]*Sales_Data[[#This Row],[Discount]]</f>
        <v>0</v>
      </c>
      <c r="S4176">
        <f>Sales_Data[[#This Row],[Gross_Sales]]-Sales_Data[[#This Row],[Discount_Amount]]</f>
        <v>128006.76</v>
      </c>
      <c r="T4176">
        <f>Sales_Data[[#This Row],[Net Sales]]-Sales_Data[[#This Row],[Cost]]</f>
        <v>16624.47</v>
      </c>
      <c r="U4176" s="2">
        <f>Sales_Data[[#This Row],[Profit]]/Sales_Data[[#This Row],[Net Sales]]</f>
        <v>0.12987181301987491</v>
      </c>
      <c r="V4176">
        <f>YEAR(Sales_Data[[#This Row],[Order_Date]])</f>
        <v>2025</v>
      </c>
      <c r="W4176" t="str">
        <f>TEXT(Sales_Data[[#This Row],[Order_Date]],"mmm")</f>
        <v>Jun</v>
      </c>
      <c r="X4176">
        <f>MONTH(Sales_Data[[#This Row],[Order_Date]])</f>
        <v>6</v>
      </c>
      <c r="Y4176" t="str">
        <f>"Q"&amp;ROUNDUP(MONTH(Sales_Data[[#This Row],[Order_Date]])/3,0)</f>
        <v>Q2</v>
      </c>
    </row>
    <row r="4177" spans="1:25" x14ac:dyDescent="0.3">
      <c r="A4177" t="s">
        <v>5892</v>
      </c>
      <c r="B4177" s="1">
        <v>45780</v>
      </c>
      <c r="C4177" t="s">
        <v>1670</v>
      </c>
      <c r="D4177" t="s">
        <v>317</v>
      </c>
      <c r="E4177" t="s">
        <v>48</v>
      </c>
      <c r="F4177" t="s">
        <v>152</v>
      </c>
      <c r="G4177" t="s">
        <v>67</v>
      </c>
      <c r="H4177" t="s">
        <v>68</v>
      </c>
      <c r="I4177" t="s">
        <v>69</v>
      </c>
      <c r="J4177">
        <v>1</v>
      </c>
      <c r="K4177">
        <v>10911.91</v>
      </c>
      <c r="L4177">
        <v>0.1</v>
      </c>
      <c r="M4177">
        <v>7585.24</v>
      </c>
      <c r="N4177" t="s">
        <v>52</v>
      </c>
      <c r="O4177" t="s">
        <v>35</v>
      </c>
      <c r="P4177" t="s">
        <v>44</v>
      </c>
      <c r="Q4177">
        <f>Sales_Data[[#This Row],[Quantity]]*Sales_Data[[#This Row],[Unit_Price]]</f>
        <v>10911.91</v>
      </c>
      <c r="R4177">
        <f>Sales_Data[[#This Row],[Gross_Sales]]*Sales_Data[[#This Row],[Discount]]</f>
        <v>1091.191</v>
      </c>
      <c r="S4177">
        <f>Sales_Data[[#This Row],[Gross_Sales]]-Sales_Data[[#This Row],[Discount_Amount]]</f>
        <v>9820.7189999999991</v>
      </c>
      <c r="T4177">
        <f>Sales_Data[[#This Row],[Net Sales]]-Sales_Data[[#This Row],[Cost]]</f>
        <v>2235.4789999999994</v>
      </c>
      <c r="U4177" s="2">
        <f>Sales_Data[[#This Row],[Profit]]/Sales_Data[[#This Row],[Net Sales]]</f>
        <v>0.22762885283653869</v>
      </c>
      <c r="V4177">
        <f>YEAR(Sales_Data[[#This Row],[Order_Date]])</f>
        <v>2025</v>
      </c>
      <c r="W4177" t="str">
        <f>TEXT(Sales_Data[[#This Row],[Order_Date]],"mmm")</f>
        <v>May</v>
      </c>
      <c r="X4177">
        <f>MONTH(Sales_Data[[#This Row],[Order_Date]])</f>
        <v>5</v>
      </c>
      <c r="Y4177" t="str">
        <f>"Q"&amp;ROUNDUP(MONTH(Sales_Data[[#This Row],[Order_Date]])/3,0)</f>
        <v>Q2</v>
      </c>
    </row>
    <row r="4178" spans="1:25" x14ac:dyDescent="0.3">
      <c r="A4178" t="s">
        <v>5893</v>
      </c>
      <c r="B4178" s="1">
        <v>46014</v>
      </c>
      <c r="C4178" t="s">
        <v>4041</v>
      </c>
      <c r="D4178" t="s">
        <v>218</v>
      </c>
      <c r="E4178" t="s">
        <v>39</v>
      </c>
      <c r="F4178" t="s">
        <v>40</v>
      </c>
      <c r="G4178" t="s">
        <v>67</v>
      </c>
      <c r="H4178" t="s">
        <v>121</v>
      </c>
      <c r="I4178" t="s">
        <v>122</v>
      </c>
      <c r="J4178">
        <v>1</v>
      </c>
      <c r="K4178">
        <v>3259.24</v>
      </c>
      <c r="L4178">
        <v>0.1</v>
      </c>
      <c r="M4178">
        <v>1840.67</v>
      </c>
      <c r="N4178" t="s">
        <v>70</v>
      </c>
      <c r="O4178" t="s">
        <v>25</v>
      </c>
      <c r="P4178" t="s">
        <v>44</v>
      </c>
      <c r="Q4178">
        <f>Sales_Data[[#This Row],[Quantity]]*Sales_Data[[#This Row],[Unit_Price]]</f>
        <v>3259.24</v>
      </c>
      <c r="R4178">
        <f>Sales_Data[[#This Row],[Gross_Sales]]*Sales_Data[[#This Row],[Discount]]</f>
        <v>325.92399999999998</v>
      </c>
      <c r="S4178">
        <f>Sales_Data[[#This Row],[Gross_Sales]]-Sales_Data[[#This Row],[Discount_Amount]]</f>
        <v>2933.3159999999998</v>
      </c>
      <c r="T4178">
        <f>Sales_Data[[#This Row],[Net Sales]]-Sales_Data[[#This Row],[Cost]]</f>
        <v>1092.6459999999997</v>
      </c>
      <c r="U4178" s="2">
        <f>Sales_Data[[#This Row],[Profit]]/Sales_Data[[#This Row],[Net Sales]]</f>
        <v>0.37249515565319241</v>
      </c>
      <c r="V4178">
        <f>YEAR(Sales_Data[[#This Row],[Order_Date]])</f>
        <v>2025</v>
      </c>
      <c r="W4178" t="str">
        <f>TEXT(Sales_Data[[#This Row],[Order_Date]],"mmm")</f>
        <v>Dec</v>
      </c>
      <c r="X4178">
        <f>MONTH(Sales_Data[[#This Row],[Order_Date]])</f>
        <v>12</v>
      </c>
      <c r="Y4178" t="str">
        <f>"Q"&amp;ROUNDUP(MONTH(Sales_Data[[#This Row],[Order_Date]])/3,0)</f>
        <v>Q4</v>
      </c>
    </row>
    <row r="4179" spans="1:25" x14ac:dyDescent="0.3">
      <c r="A4179" t="s">
        <v>5894</v>
      </c>
      <c r="B4179" s="1">
        <v>45759</v>
      </c>
      <c r="C4179" t="s">
        <v>4113</v>
      </c>
      <c r="D4179" t="s">
        <v>723</v>
      </c>
      <c r="E4179" t="s">
        <v>39</v>
      </c>
      <c r="F4179" t="s">
        <v>96</v>
      </c>
      <c r="G4179" t="s">
        <v>75</v>
      </c>
      <c r="H4179" t="s">
        <v>76</v>
      </c>
      <c r="I4179" t="s">
        <v>108</v>
      </c>
      <c r="J4179">
        <v>1</v>
      </c>
      <c r="K4179">
        <v>5349.45</v>
      </c>
      <c r="L4179">
        <v>0.1</v>
      </c>
      <c r="M4179">
        <v>4051.76</v>
      </c>
      <c r="N4179" t="s">
        <v>52</v>
      </c>
      <c r="O4179" t="s">
        <v>35</v>
      </c>
      <c r="P4179" t="s">
        <v>44</v>
      </c>
      <c r="Q4179">
        <f>Sales_Data[[#This Row],[Quantity]]*Sales_Data[[#This Row],[Unit_Price]]</f>
        <v>5349.45</v>
      </c>
      <c r="R4179">
        <f>Sales_Data[[#This Row],[Gross_Sales]]*Sales_Data[[#This Row],[Discount]]</f>
        <v>534.94500000000005</v>
      </c>
      <c r="S4179">
        <f>Sales_Data[[#This Row],[Gross_Sales]]-Sales_Data[[#This Row],[Discount_Amount]]</f>
        <v>4814.5050000000001</v>
      </c>
      <c r="T4179">
        <f>Sales_Data[[#This Row],[Net Sales]]-Sales_Data[[#This Row],[Cost]]</f>
        <v>762.74499999999989</v>
      </c>
      <c r="U4179" s="2">
        <f>Sales_Data[[#This Row],[Profit]]/Sales_Data[[#This Row],[Net Sales]]</f>
        <v>0.15842646336435415</v>
      </c>
      <c r="V4179">
        <f>YEAR(Sales_Data[[#This Row],[Order_Date]])</f>
        <v>2025</v>
      </c>
      <c r="W4179" t="str">
        <f>TEXT(Sales_Data[[#This Row],[Order_Date]],"mmm")</f>
        <v>Apr</v>
      </c>
      <c r="X4179">
        <f>MONTH(Sales_Data[[#This Row],[Order_Date]])</f>
        <v>4</v>
      </c>
      <c r="Y4179" t="str">
        <f>"Q"&amp;ROUNDUP(MONTH(Sales_Data[[#This Row],[Order_Date]])/3,0)</f>
        <v>Q2</v>
      </c>
    </row>
    <row r="4180" spans="1:25" x14ac:dyDescent="0.3">
      <c r="A4180" t="s">
        <v>5895</v>
      </c>
      <c r="B4180" s="1">
        <v>45898</v>
      </c>
      <c r="C4180" t="s">
        <v>2811</v>
      </c>
      <c r="D4180" t="s">
        <v>274</v>
      </c>
      <c r="E4180" t="s">
        <v>119</v>
      </c>
      <c r="F4180" t="s">
        <v>146</v>
      </c>
      <c r="G4180" t="s">
        <v>75</v>
      </c>
      <c r="H4180" t="s">
        <v>256</v>
      </c>
      <c r="I4180" t="s">
        <v>334</v>
      </c>
      <c r="J4180">
        <v>2</v>
      </c>
      <c r="K4180">
        <v>4399.91</v>
      </c>
      <c r="L4180">
        <v>0.15</v>
      </c>
      <c r="M4180">
        <v>5265.41</v>
      </c>
      <c r="N4180" t="s">
        <v>24</v>
      </c>
      <c r="O4180" t="s">
        <v>35</v>
      </c>
      <c r="P4180" t="s">
        <v>26</v>
      </c>
      <c r="Q4180">
        <f>Sales_Data[[#This Row],[Quantity]]*Sales_Data[[#This Row],[Unit_Price]]</f>
        <v>8799.82</v>
      </c>
      <c r="R4180">
        <f>Sales_Data[[#This Row],[Gross_Sales]]*Sales_Data[[#This Row],[Discount]]</f>
        <v>1319.973</v>
      </c>
      <c r="S4180">
        <f>Sales_Data[[#This Row],[Gross_Sales]]-Sales_Data[[#This Row],[Discount_Amount]]</f>
        <v>7479.8469999999998</v>
      </c>
      <c r="T4180">
        <f>Sales_Data[[#This Row],[Net Sales]]-Sales_Data[[#This Row],[Cost]]</f>
        <v>2214.4369999999999</v>
      </c>
      <c r="U4180" s="2">
        <f>Sales_Data[[#This Row],[Profit]]/Sales_Data[[#This Row],[Net Sales]]</f>
        <v>0.29605378291828693</v>
      </c>
      <c r="V4180">
        <f>YEAR(Sales_Data[[#This Row],[Order_Date]])</f>
        <v>2025</v>
      </c>
      <c r="W4180" t="str">
        <f>TEXT(Sales_Data[[#This Row],[Order_Date]],"mmm")</f>
        <v>Aug</v>
      </c>
      <c r="X4180">
        <f>MONTH(Sales_Data[[#This Row],[Order_Date]])</f>
        <v>8</v>
      </c>
      <c r="Y4180" t="str">
        <f>"Q"&amp;ROUNDUP(MONTH(Sales_Data[[#This Row],[Order_Date]])/3,0)</f>
        <v>Q3</v>
      </c>
    </row>
    <row r="4181" spans="1:25" x14ac:dyDescent="0.3">
      <c r="A4181" t="s">
        <v>5896</v>
      </c>
      <c r="B4181" s="1">
        <v>45978</v>
      </c>
      <c r="C4181" t="s">
        <v>2035</v>
      </c>
      <c r="D4181" t="s">
        <v>817</v>
      </c>
      <c r="E4181" t="s">
        <v>48</v>
      </c>
      <c r="F4181" t="s">
        <v>49</v>
      </c>
      <c r="G4181" t="s">
        <v>67</v>
      </c>
      <c r="H4181" t="s">
        <v>133</v>
      </c>
      <c r="I4181" t="s">
        <v>138</v>
      </c>
      <c r="J4181">
        <v>2</v>
      </c>
      <c r="K4181">
        <v>11879.15</v>
      </c>
      <c r="L4181">
        <v>0.05</v>
      </c>
      <c r="M4181">
        <v>14204.56</v>
      </c>
      <c r="N4181" t="s">
        <v>83</v>
      </c>
      <c r="O4181" t="s">
        <v>35</v>
      </c>
      <c r="P4181" t="s">
        <v>44</v>
      </c>
      <c r="Q4181">
        <f>Sales_Data[[#This Row],[Quantity]]*Sales_Data[[#This Row],[Unit_Price]]</f>
        <v>23758.3</v>
      </c>
      <c r="R4181">
        <f>Sales_Data[[#This Row],[Gross_Sales]]*Sales_Data[[#This Row],[Discount]]</f>
        <v>1187.915</v>
      </c>
      <c r="S4181">
        <f>Sales_Data[[#This Row],[Gross_Sales]]-Sales_Data[[#This Row],[Discount_Amount]]</f>
        <v>22570.384999999998</v>
      </c>
      <c r="T4181">
        <f>Sales_Data[[#This Row],[Net Sales]]-Sales_Data[[#This Row],[Cost]]</f>
        <v>8365.8249999999989</v>
      </c>
      <c r="U4181" s="2">
        <f>Sales_Data[[#This Row],[Profit]]/Sales_Data[[#This Row],[Net Sales]]</f>
        <v>0.37065495338249654</v>
      </c>
      <c r="V4181">
        <f>YEAR(Sales_Data[[#This Row],[Order_Date]])</f>
        <v>2025</v>
      </c>
      <c r="W4181" t="str">
        <f>TEXT(Sales_Data[[#This Row],[Order_Date]],"mmm")</f>
        <v>Nov</v>
      </c>
      <c r="X4181">
        <f>MONTH(Sales_Data[[#This Row],[Order_Date]])</f>
        <v>11</v>
      </c>
      <c r="Y4181" t="str">
        <f>"Q"&amp;ROUNDUP(MONTH(Sales_Data[[#This Row],[Order_Date]])/3,0)</f>
        <v>Q4</v>
      </c>
    </row>
    <row r="4182" spans="1:25" x14ac:dyDescent="0.3">
      <c r="A4182" t="s">
        <v>5897</v>
      </c>
      <c r="B4182" s="1">
        <v>45848</v>
      </c>
      <c r="C4182" t="s">
        <v>1715</v>
      </c>
      <c r="D4182" t="s">
        <v>541</v>
      </c>
      <c r="E4182" t="s">
        <v>48</v>
      </c>
      <c r="F4182" t="s">
        <v>132</v>
      </c>
      <c r="G4182" t="s">
        <v>32</v>
      </c>
      <c r="H4182" t="s">
        <v>33</v>
      </c>
      <c r="I4182" t="s">
        <v>34</v>
      </c>
      <c r="J4182">
        <v>1</v>
      </c>
      <c r="K4182">
        <v>17497.259999999998</v>
      </c>
      <c r="L4182">
        <v>0.15</v>
      </c>
      <c r="M4182">
        <v>12434.2</v>
      </c>
      <c r="N4182" t="s">
        <v>52</v>
      </c>
      <c r="O4182" t="s">
        <v>25</v>
      </c>
      <c r="P4182" t="s">
        <v>44</v>
      </c>
      <c r="Q4182">
        <f>Sales_Data[[#This Row],[Quantity]]*Sales_Data[[#This Row],[Unit_Price]]</f>
        <v>17497.259999999998</v>
      </c>
      <c r="R4182">
        <f>Sales_Data[[#This Row],[Gross_Sales]]*Sales_Data[[#This Row],[Discount]]</f>
        <v>2624.5889999999995</v>
      </c>
      <c r="S4182">
        <f>Sales_Data[[#This Row],[Gross_Sales]]-Sales_Data[[#This Row],[Discount_Amount]]</f>
        <v>14872.670999999998</v>
      </c>
      <c r="T4182">
        <f>Sales_Data[[#This Row],[Net Sales]]-Sales_Data[[#This Row],[Cost]]</f>
        <v>2438.4709999999977</v>
      </c>
      <c r="U4182" s="2">
        <f>Sales_Data[[#This Row],[Profit]]/Sales_Data[[#This Row],[Net Sales]]</f>
        <v>0.16395649443196841</v>
      </c>
      <c r="V4182">
        <f>YEAR(Sales_Data[[#This Row],[Order_Date]])</f>
        <v>2025</v>
      </c>
      <c r="W4182" t="str">
        <f>TEXT(Sales_Data[[#This Row],[Order_Date]],"mmm")</f>
        <v>Jul</v>
      </c>
      <c r="X4182">
        <f>MONTH(Sales_Data[[#This Row],[Order_Date]])</f>
        <v>7</v>
      </c>
      <c r="Y4182" t="str">
        <f>"Q"&amp;ROUNDUP(MONTH(Sales_Data[[#This Row],[Order_Date]])/3,0)</f>
        <v>Q3</v>
      </c>
    </row>
    <row r="4183" spans="1:25" x14ac:dyDescent="0.3">
      <c r="A4183" t="s">
        <v>5898</v>
      </c>
      <c r="B4183" s="1">
        <v>45874</v>
      </c>
      <c r="C4183" t="s">
        <v>1034</v>
      </c>
      <c r="D4183" t="s">
        <v>274</v>
      </c>
      <c r="E4183" t="s">
        <v>30</v>
      </c>
      <c r="F4183" t="s">
        <v>101</v>
      </c>
      <c r="G4183" t="s">
        <v>41</v>
      </c>
      <c r="H4183" t="s">
        <v>171</v>
      </c>
      <c r="I4183" t="s">
        <v>172</v>
      </c>
      <c r="J4183">
        <v>1</v>
      </c>
      <c r="K4183">
        <v>1995.81</v>
      </c>
      <c r="L4183">
        <v>0</v>
      </c>
      <c r="M4183">
        <v>1624.32</v>
      </c>
      <c r="N4183" t="s">
        <v>24</v>
      </c>
      <c r="O4183" t="s">
        <v>25</v>
      </c>
      <c r="P4183" t="s">
        <v>44</v>
      </c>
      <c r="Q4183">
        <f>Sales_Data[[#This Row],[Quantity]]*Sales_Data[[#This Row],[Unit_Price]]</f>
        <v>1995.81</v>
      </c>
      <c r="R4183">
        <f>Sales_Data[[#This Row],[Gross_Sales]]*Sales_Data[[#This Row],[Discount]]</f>
        <v>0</v>
      </c>
      <c r="S4183">
        <f>Sales_Data[[#This Row],[Gross_Sales]]-Sales_Data[[#This Row],[Discount_Amount]]</f>
        <v>1995.81</v>
      </c>
      <c r="T4183">
        <f>Sales_Data[[#This Row],[Net Sales]]-Sales_Data[[#This Row],[Cost]]</f>
        <v>371.49</v>
      </c>
      <c r="U4183" s="2">
        <f>Sales_Data[[#This Row],[Profit]]/Sales_Data[[#This Row],[Net Sales]]</f>
        <v>0.18613495272596089</v>
      </c>
      <c r="V4183">
        <f>YEAR(Sales_Data[[#This Row],[Order_Date]])</f>
        <v>2025</v>
      </c>
      <c r="W4183" t="str">
        <f>TEXT(Sales_Data[[#This Row],[Order_Date]],"mmm")</f>
        <v>Aug</v>
      </c>
      <c r="X4183">
        <f>MONTH(Sales_Data[[#This Row],[Order_Date]])</f>
        <v>8</v>
      </c>
      <c r="Y4183" t="str">
        <f>"Q"&amp;ROUNDUP(MONTH(Sales_Data[[#This Row],[Order_Date]])/3,0)</f>
        <v>Q3</v>
      </c>
    </row>
    <row r="4184" spans="1:25" x14ac:dyDescent="0.3">
      <c r="A4184" t="s">
        <v>5899</v>
      </c>
      <c r="B4184" s="1">
        <v>45708</v>
      </c>
      <c r="C4184" t="s">
        <v>852</v>
      </c>
      <c r="D4184" t="s">
        <v>397</v>
      </c>
      <c r="E4184" t="s">
        <v>19</v>
      </c>
      <c r="F4184" t="s">
        <v>20</v>
      </c>
      <c r="G4184" t="s">
        <v>67</v>
      </c>
      <c r="H4184" t="s">
        <v>121</v>
      </c>
      <c r="I4184" t="s">
        <v>122</v>
      </c>
      <c r="J4184">
        <v>1</v>
      </c>
      <c r="K4184">
        <v>1903.41</v>
      </c>
      <c r="L4184">
        <v>0</v>
      </c>
      <c r="M4184">
        <v>1442.91</v>
      </c>
      <c r="N4184" t="s">
        <v>52</v>
      </c>
      <c r="O4184" t="s">
        <v>25</v>
      </c>
      <c r="P4184" t="s">
        <v>44</v>
      </c>
      <c r="Q4184">
        <f>Sales_Data[[#This Row],[Quantity]]*Sales_Data[[#This Row],[Unit_Price]]</f>
        <v>1903.41</v>
      </c>
      <c r="R4184">
        <f>Sales_Data[[#This Row],[Gross_Sales]]*Sales_Data[[#This Row],[Discount]]</f>
        <v>0</v>
      </c>
      <c r="S4184">
        <f>Sales_Data[[#This Row],[Gross_Sales]]-Sales_Data[[#This Row],[Discount_Amount]]</f>
        <v>1903.41</v>
      </c>
      <c r="T4184">
        <f>Sales_Data[[#This Row],[Net Sales]]-Sales_Data[[#This Row],[Cost]]</f>
        <v>460.5</v>
      </c>
      <c r="U4184" s="2">
        <f>Sales_Data[[#This Row],[Profit]]/Sales_Data[[#This Row],[Net Sales]]</f>
        <v>0.24193421280754013</v>
      </c>
      <c r="V4184">
        <f>YEAR(Sales_Data[[#This Row],[Order_Date]])</f>
        <v>2025</v>
      </c>
      <c r="W4184" t="str">
        <f>TEXT(Sales_Data[[#This Row],[Order_Date]],"mmm")</f>
        <v>Feb</v>
      </c>
      <c r="X4184">
        <f>MONTH(Sales_Data[[#This Row],[Order_Date]])</f>
        <v>2</v>
      </c>
      <c r="Y4184" t="str">
        <f>"Q"&amp;ROUNDUP(MONTH(Sales_Data[[#This Row],[Order_Date]])/3,0)</f>
        <v>Q1</v>
      </c>
    </row>
    <row r="4185" spans="1:25" x14ac:dyDescent="0.3">
      <c r="A4185" t="s">
        <v>5900</v>
      </c>
      <c r="B4185" s="1">
        <v>45949</v>
      </c>
      <c r="C4185" t="s">
        <v>1816</v>
      </c>
      <c r="D4185" t="s">
        <v>61</v>
      </c>
      <c r="E4185" t="s">
        <v>48</v>
      </c>
      <c r="F4185" t="s">
        <v>164</v>
      </c>
      <c r="G4185" t="s">
        <v>75</v>
      </c>
      <c r="H4185" t="s">
        <v>256</v>
      </c>
      <c r="I4185" t="s">
        <v>257</v>
      </c>
      <c r="J4185">
        <v>1</v>
      </c>
      <c r="K4185">
        <v>38605.440000000002</v>
      </c>
      <c r="L4185">
        <v>0.05</v>
      </c>
      <c r="M4185">
        <v>26201</v>
      </c>
      <c r="N4185" t="s">
        <v>24</v>
      </c>
      <c r="O4185" t="s">
        <v>35</v>
      </c>
      <c r="P4185" t="s">
        <v>71</v>
      </c>
      <c r="Q4185">
        <f>Sales_Data[[#This Row],[Quantity]]*Sales_Data[[#This Row],[Unit_Price]]</f>
        <v>38605.440000000002</v>
      </c>
      <c r="R4185">
        <f>Sales_Data[[#This Row],[Gross_Sales]]*Sales_Data[[#This Row],[Discount]]</f>
        <v>1930.2720000000002</v>
      </c>
      <c r="S4185">
        <f>Sales_Data[[#This Row],[Gross_Sales]]-Sales_Data[[#This Row],[Discount_Amount]]</f>
        <v>36675.168000000005</v>
      </c>
      <c r="T4185">
        <f>Sales_Data[[#This Row],[Net Sales]]-Sales_Data[[#This Row],[Cost]]</f>
        <v>10474.168000000005</v>
      </c>
      <c r="U4185" s="2">
        <f>Sales_Data[[#This Row],[Profit]]/Sales_Data[[#This Row],[Net Sales]]</f>
        <v>0.2855929112581026</v>
      </c>
      <c r="V4185">
        <f>YEAR(Sales_Data[[#This Row],[Order_Date]])</f>
        <v>2025</v>
      </c>
      <c r="W4185" t="str">
        <f>TEXT(Sales_Data[[#This Row],[Order_Date]],"mmm")</f>
        <v>Oct</v>
      </c>
      <c r="X4185">
        <f>MONTH(Sales_Data[[#This Row],[Order_Date]])</f>
        <v>10</v>
      </c>
      <c r="Y4185" t="str">
        <f>"Q"&amp;ROUNDUP(MONTH(Sales_Data[[#This Row],[Order_Date]])/3,0)</f>
        <v>Q4</v>
      </c>
    </row>
    <row r="4186" spans="1:25" x14ac:dyDescent="0.3">
      <c r="A4186" t="s">
        <v>5901</v>
      </c>
      <c r="B4186" s="1">
        <v>45738</v>
      </c>
      <c r="C4186" t="s">
        <v>353</v>
      </c>
      <c r="D4186" t="s">
        <v>92</v>
      </c>
      <c r="E4186" t="s">
        <v>119</v>
      </c>
      <c r="F4186" t="s">
        <v>184</v>
      </c>
      <c r="G4186" t="s">
        <v>67</v>
      </c>
      <c r="H4186" t="s">
        <v>68</v>
      </c>
      <c r="I4186" t="s">
        <v>69</v>
      </c>
      <c r="J4186">
        <v>4</v>
      </c>
      <c r="K4186">
        <v>5664.04</v>
      </c>
      <c r="L4186">
        <v>0.1</v>
      </c>
      <c r="M4186">
        <v>16663.310000000001</v>
      </c>
      <c r="N4186" t="s">
        <v>109</v>
      </c>
      <c r="O4186" t="s">
        <v>35</v>
      </c>
      <c r="P4186" t="s">
        <v>44</v>
      </c>
      <c r="Q4186">
        <f>Sales_Data[[#This Row],[Quantity]]*Sales_Data[[#This Row],[Unit_Price]]</f>
        <v>22656.16</v>
      </c>
      <c r="R4186">
        <f>Sales_Data[[#This Row],[Gross_Sales]]*Sales_Data[[#This Row],[Discount]]</f>
        <v>2265.616</v>
      </c>
      <c r="S4186">
        <f>Sales_Data[[#This Row],[Gross_Sales]]-Sales_Data[[#This Row],[Discount_Amount]]</f>
        <v>20390.544000000002</v>
      </c>
      <c r="T4186">
        <f>Sales_Data[[#This Row],[Net Sales]]-Sales_Data[[#This Row],[Cost]]</f>
        <v>3727.2340000000004</v>
      </c>
      <c r="U4186" s="2">
        <f>Sales_Data[[#This Row],[Profit]]/Sales_Data[[#This Row],[Net Sales]]</f>
        <v>0.18279227861699032</v>
      </c>
      <c r="V4186">
        <f>YEAR(Sales_Data[[#This Row],[Order_Date]])</f>
        <v>2025</v>
      </c>
      <c r="W4186" t="str">
        <f>TEXT(Sales_Data[[#This Row],[Order_Date]],"mmm")</f>
        <v>Mar</v>
      </c>
      <c r="X4186">
        <f>MONTH(Sales_Data[[#This Row],[Order_Date]])</f>
        <v>3</v>
      </c>
      <c r="Y4186" t="str">
        <f>"Q"&amp;ROUNDUP(MONTH(Sales_Data[[#This Row],[Order_Date]])/3,0)</f>
        <v>Q1</v>
      </c>
    </row>
    <row r="4187" spans="1:25" x14ac:dyDescent="0.3">
      <c r="A4187" t="s">
        <v>5902</v>
      </c>
      <c r="B4187" s="1">
        <v>45745</v>
      </c>
      <c r="C4187" t="s">
        <v>5903</v>
      </c>
      <c r="D4187" t="s">
        <v>366</v>
      </c>
      <c r="E4187" t="s">
        <v>30</v>
      </c>
      <c r="F4187" t="s">
        <v>210</v>
      </c>
      <c r="G4187" t="s">
        <v>41</v>
      </c>
      <c r="H4187" t="s">
        <v>102</v>
      </c>
      <c r="I4187" t="s">
        <v>103</v>
      </c>
      <c r="J4187">
        <v>2</v>
      </c>
      <c r="K4187">
        <v>545.22</v>
      </c>
      <c r="L4187">
        <v>0</v>
      </c>
      <c r="M4187">
        <v>845.62</v>
      </c>
      <c r="N4187" t="s">
        <v>52</v>
      </c>
      <c r="O4187" t="s">
        <v>35</v>
      </c>
      <c r="P4187" t="s">
        <v>26</v>
      </c>
      <c r="Q4187">
        <f>Sales_Data[[#This Row],[Quantity]]*Sales_Data[[#This Row],[Unit_Price]]</f>
        <v>1090.44</v>
      </c>
      <c r="R4187">
        <f>Sales_Data[[#This Row],[Gross_Sales]]*Sales_Data[[#This Row],[Discount]]</f>
        <v>0</v>
      </c>
      <c r="S4187">
        <f>Sales_Data[[#This Row],[Gross_Sales]]-Sales_Data[[#This Row],[Discount_Amount]]</f>
        <v>1090.44</v>
      </c>
      <c r="T4187">
        <f>Sales_Data[[#This Row],[Net Sales]]-Sales_Data[[#This Row],[Cost]]</f>
        <v>244.82000000000005</v>
      </c>
      <c r="U4187" s="2">
        <f>Sales_Data[[#This Row],[Profit]]/Sales_Data[[#This Row],[Net Sales]]</f>
        <v>0.22451487472946705</v>
      </c>
      <c r="V4187">
        <f>YEAR(Sales_Data[[#This Row],[Order_Date]])</f>
        <v>2025</v>
      </c>
      <c r="W4187" t="str">
        <f>TEXT(Sales_Data[[#This Row],[Order_Date]],"mmm")</f>
        <v>Mar</v>
      </c>
      <c r="X4187">
        <f>MONTH(Sales_Data[[#This Row],[Order_Date]])</f>
        <v>3</v>
      </c>
      <c r="Y4187" t="str">
        <f>"Q"&amp;ROUNDUP(MONTH(Sales_Data[[#This Row],[Order_Date]])/3,0)</f>
        <v>Q1</v>
      </c>
    </row>
    <row r="4188" spans="1:25" x14ac:dyDescent="0.3">
      <c r="A4188" t="s">
        <v>5904</v>
      </c>
      <c r="B4188" s="1">
        <v>45851</v>
      </c>
      <c r="C4188" t="s">
        <v>5574</v>
      </c>
      <c r="D4188" t="s">
        <v>322</v>
      </c>
      <c r="E4188" t="s">
        <v>19</v>
      </c>
      <c r="F4188" t="s">
        <v>66</v>
      </c>
      <c r="G4188" t="s">
        <v>67</v>
      </c>
      <c r="H4188" t="s">
        <v>88</v>
      </c>
      <c r="I4188" t="s">
        <v>157</v>
      </c>
      <c r="J4188">
        <v>1</v>
      </c>
      <c r="K4188">
        <v>7659.99</v>
      </c>
      <c r="L4188">
        <v>0.1</v>
      </c>
      <c r="M4188">
        <v>4696.3599999999997</v>
      </c>
      <c r="N4188" t="s">
        <v>70</v>
      </c>
      <c r="O4188" t="s">
        <v>35</v>
      </c>
      <c r="P4188" t="s">
        <v>44</v>
      </c>
      <c r="Q4188">
        <f>Sales_Data[[#This Row],[Quantity]]*Sales_Data[[#This Row],[Unit_Price]]</f>
        <v>7659.99</v>
      </c>
      <c r="R4188">
        <f>Sales_Data[[#This Row],[Gross_Sales]]*Sales_Data[[#This Row],[Discount]]</f>
        <v>765.99900000000002</v>
      </c>
      <c r="S4188">
        <f>Sales_Data[[#This Row],[Gross_Sales]]-Sales_Data[[#This Row],[Discount_Amount]]</f>
        <v>6893.991</v>
      </c>
      <c r="T4188">
        <f>Sales_Data[[#This Row],[Net Sales]]-Sales_Data[[#This Row],[Cost]]</f>
        <v>2197.6310000000003</v>
      </c>
      <c r="U4188" s="2">
        <f>Sales_Data[[#This Row],[Profit]]/Sales_Data[[#This Row],[Net Sales]]</f>
        <v>0.31877485769853781</v>
      </c>
      <c r="V4188">
        <f>YEAR(Sales_Data[[#This Row],[Order_Date]])</f>
        <v>2025</v>
      </c>
      <c r="W4188" t="str">
        <f>TEXT(Sales_Data[[#This Row],[Order_Date]],"mmm")</f>
        <v>Jul</v>
      </c>
      <c r="X4188">
        <f>MONTH(Sales_Data[[#This Row],[Order_Date]])</f>
        <v>7</v>
      </c>
      <c r="Y4188" t="str">
        <f>"Q"&amp;ROUNDUP(MONTH(Sales_Data[[#This Row],[Order_Date]])/3,0)</f>
        <v>Q3</v>
      </c>
    </row>
    <row r="4189" spans="1:25" x14ac:dyDescent="0.3">
      <c r="A4189" t="s">
        <v>5905</v>
      </c>
      <c r="B4189" s="1">
        <v>45761</v>
      </c>
      <c r="C4189" t="s">
        <v>1515</v>
      </c>
      <c r="D4189" t="s">
        <v>302</v>
      </c>
      <c r="E4189" t="s">
        <v>30</v>
      </c>
      <c r="F4189" t="s">
        <v>156</v>
      </c>
      <c r="G4189" t="s">
        <v>21</v>
      </c>
      <c r="H4189" t="s">
        <v>127</v>
      </c>
      <c r="I4189" t="s">
        <v>314</v>
      </c>
      <c r="J4189">
        <v>1</v>
      </c>
      <c r="K4189">
        <v>2216.5</v>
      </c>
      <c r="L4189">
        <v>0.05</v>
      </c>
      <c r="M4189">
        <v>1787.12</v>
      </c>
      <c r="N4189" t="s">
        <v>70</v>
      </c>
      <c r="O4189" t="s">
        <v>35</v>
      </c>
      <c r="P4189" t="s">
        <v>44</v>
      </c>
      <c r="Q4189">
        <f>Sales_Data[[#This Row],[Quantity]]*Sales_Data[[#This Row],[Unit_Price]]</f>
        <v>2216.5</v>
      </c>
      <c r="R4189">
        <f>Sales_Data[[#This Row],[Gross_Sales]]*Sales_Data[[#This Row],[Discount]]</f>
        <v>110.825</v>
      </c>
      <c r="S4189">
        <f>Sales_Data[[#This Row],[Gross_Sales]]-Sales_Data[[#This Row],[Discount_Amount]]</f>
        <v>2105.6750000000002</v>
      </c>
      <c r="T4189">
        <f>Sales_Data[[#This Row],[Net Sales]]-Sales_Data[[#This Row],[Cost]]</f>
        <v>318.55500000000029</v>
      </c>
      <c r="U4189" s="2">
        <f>Sales_Data[[#This Row],[Profit]]/Sales_Data[[#This Row],[Net Sales]]</f>
        <v>0.15128403006161933</v>
      </c>
      <c r="V4189">
        <f>YEAR(Sales_Data[[#This Row],[Order_Date]])</f>
        <v>2025</v>
      </c>
      <c r="W4189" t="str">
        <f>TEXT(Sales_Data[[#This Row],[Order_Date]],"mmm")</f>
        <v>Apr</v>
      </c>
      <c r="X4189">
        <f>MONTH(Sales_Data[[#This Row],[Order_Date]])</f>
        <v>4</v>
      </c>
      <c r="Y4189" t="str">
        <f>"Q"&amp;ROUNDUP(MONTH(Sales_Data[[#This Row],[Order_Date]])/3,0)</f>
        <v>Q2</v>
      </c>
    </row>
    <row r="4190" spans="1:25" x14ac:dyDescent="0.3">
      <c r="A4190" t="s">
        <v>5906</v>
      </c>
      <c r="B4190" s="1">
        <v>45928</v>
      </c>
      <c r="C4190" t="s">
        <v>1961</v>
      </c>
      <c r="D4190" t="s">
        <v>347</v>
      </c>
      <c r="E4190" t="s">
        <v>39</v>
      </c>
      <c r="F4190" t="s">
        <v>405</v>
      </c>
      <c r="G4190" t="s">
        <v>21</v>
      </c>
      <c r="H4190" t="s">
        <v>297</v>
      </c>
      <c r="I4190" t="s">
        <v>297</v>
      </c>
      <c r="J4190">
        <v>1</v>
      </c>
      <c r="K4190">
        <v>2603.21</v>
      </c>
      <c r="L4190">
        <v>0.15</v>
      </c>
      <c r="M4190">
        <v>1679.13</v>
      </c>
      <c r="N4190" t="s">
        <v>24</v>
      </c>
      <c r="O4190" t="s">
        <v>35</v>
      </c>
      <c r="P4190" t="s">
        <v>71</v>
      </c>
      <c r="Q4190">
        <f>Sales_Data[[#This Row],[Quantity]]*Sales_Data[[#This Row],[Unit_Price]]</f>
        <v>2603.21</v>
      </c>
      <c r="R4190">
        <f>Sales_Data[[#This Row],[Gross_Sales]]*Sales_Data[[#This Row],[Discount]]</f>
        <v>390.48149999999998</v>
      </c>
      <c r="S4190">
        <f>Sales_Data[[#This Row],[Gross_Sales]]-Sales_Data[[#This Row],[Discount_Amount]]</f>
        <v>2212.7285000000002</v>
      </c>
      <c r="T4190">
        <f>Sales_Data[[#This Row],[Net Sales]]-Sales_Data[[#This Row],[Cost]]</f>
        <v>533.59850000000006</v>
      </c>
      <c r="U4190" s="2">
        <f>Sales_Data[[#This Row],[Profit]]/Sales_Data[[#This Row],[Net Sales]]</f>
        <v>0.24114955811343328</v>
      </c>
      <c r="V4190">
        <f>YEAR(Sales_Data[[#This Row],[Order_Date]])</f>
        <v>2025</v>
      </c>
      <c r="W4190" t="str">
        <f>TEXT(Sales_Data[[#This Row],[Order_Date]],"mmm")</f>
        <v>Sep</v>
      </c>
      <c r="X4190">
        <f>MONTH(Sales_Data[[#This Row],[Order_Date]])</f>
        <v>9</v>
      </c>
      <c r="Y4190" t="str">
        <f>"Q"&amp;ROUNDUP(MONTH(Sales_Data[[#This Row],[Order_Date]])/3,0)</f>
        <v>Q3</v>
      </c>
    </row>
    <row r="4191" spans="1:25" x14ac:dyDescent="0.3">
      <c r="A4191" t="s">
        <v>5907</v>
      </c>
      <c r="B4191" s="1">
        <v>45753</v>
      </c>
      <c r="C4191" t="s">
        <v>1045</v>
      </c>
      <c r="D4191" t="s">
        <v>580</v>
      </c>
      <c r="E4191" t="s">
        <v>30</v>
      </c>
      <c r="F4191" t="s">
        <v>31</v>
      </c>
      <c r="G4191" t="s">
        <v>32</v>
      </c>
      <c r="H4191" t="s">
        <v>50</v>
      </c>
      <c r="I4191" t="s">
        <v>51</v>
      </c>
      <c r="J4191">
        <v>2</v>
      </c>
      <c r="K4191">
        <v>2899.26</v>
      </c>
      <c r="L4191">
        <v>0.05</v>
      </c>
      <c r="M4191">
        <v>4644.2700000000004</v>
      </c>
      <c r="N4191" t="s">
        <v>52</v>
      </c>
      <c r="O4191" t="s">
        <v>53</v>
      </c>
      <c r="P4191" t="s">
        <v>44</v>
      </c>
      <c r="Q4191">
        <f>Sales_Data[[#This Row],[Quantity]]*Sales_Data[[#This Row],[Unit_Price]]</f>
        <v>5798.52</v>
      </c>
      <c r="R4191">
        <f>Sales_Data[[#This Row],[Gross_Sales]]*Sales_Data[[#This Row],[Discount]]</f>
        <v>289.92600000000004</v>
      </c>
      <c r="S4191">
        <f>Sales_Data[[#This Row],[Gross_Sales]]-Sales_Data[[#This Row],[Discount_Amount]]</f>
        <v>5508.5940000000001</v>
      </c>
      <c r="T4191">
        <f>Sales_Data[[#This Row],[Net Sales]]-Sales_Data[[#This Row],[Cost]]</f>
        <v>864.32399999999961</v>
      </c>
      <c r="U4191" s="2">
        <f>Sales_Data[[#This Row],[Profit]]/Sales_Data[[#This Row],[Net Sales]]</f>
        <v>0.15690464753801053</v>
      </c>
      <c r="V4191">
        <f>YEAR(Sales_Data[[#This Row],[Order_Date]])</f>
        <v>2025</v>
      </c>
      <c r="W4191" t="str">
        <f>TEXT(Sales_Data[[#This Row],[Order_Date]],"mmm")</f>
        <v>Apr</v>
      </c>
      <c r="X4191">
        <f>MONTH(Sales_Data[[#This Row],[Order_Date]])</f>
        <v>4</v>
      </c>
      <c r="Y4191" t="str">
        <f>"Q"&amp;ROUNDUP(MONTH(Sales_Data[[#This Row],[Order_Date]])/3,0)</f>
        <v>Q2</v>
      </c>
    </row>
    <row r="4192" spans="1:25" x14ac:dyDescent="0.3">
      <c r="A4192" t="s">
        <v>5908</v>
      </c>
      <c r="B4192" s="1">
        <v>45855</v>
      </c>
      <c r="C4192" t="s">
        <v>3020</v>
      </c>
      <c r="D4192" t="s">
        <v>685</v>
      </c>
      <c r="E4192" t="s">
        <v>30</v>
      </c>
      <c r="F4192" t="s">
        <v>87</v>
      </c>
      <c r="G4192" t="s">
        <v>67</v>
      </c>
      <c r="H4192" t="s">
        <v>121</v>
      </c>
      <c r="I4192" t="s">
        <v>142</v>
      </c>
      <c r="J4192">
        <v>2</v>
      </c>
      <c r="K4192">
        <v>1893.3</v>
      </c>
      <c r="L4192">
        <v>0.1</v>
      </c>
      <c r="M4192">
        <v>2186.2399999999998</v>
      </c>
      <c r="N4192" t="s">
        <v>70</v>
      </c>
      <c r="O4192" t="s">
        <v>35</v>
      </c>
      <c r="P4192" t="s">
        <v>44</v>
      </c>
      <c r="Q4192">
        <f>Sales_Data[[#This Row],[Quantity]]*Sales_Data[[#This Row],[Unit_Price]]</f>
        <v>3786.6</v>
      </c>
      <c r="R4192">
        <f>Sales_Data[[#This Row],[Gross_Sales]]*Sales_Data[[#This Row],[Discount]]</f>
        <v>378.66</v>
      </c>
      <c r="S4192">
        <f>Sales_Data[[#This Row],[Gross_Sales]]-Sales_Data[[#This Row],[Discount_Amount]]</f>
        <v>3407.94</v>
      </c>
      <c r="T4192">
        <f>Sales_Data[[#This Row],[Net Sales]]-Sales_Data[[#This Row],[Cost]]</f>
        <v>1221.7000000000003</v>
      </c>
      <c r="U4192" s="2">
        <f>Sales_Data[[#This Row],[Profit]]/Sales_Data[[#This Row],[Net Sales]]</f>
        <v>0.35848635832790493</v>
      </c>
      <c r="V4192">
        <f>YEAR(Sales_Data[[#This Row],[Order_Date]])</f>
        <v>2025</v>
      </c>
      <c r="W4192" t="str">
        <f>TEXT(Sales_Data[[#This Row],[Order_Date]],"mmm")</f>
        <v>Jul</v>
      </c>
      <c r="X4192">
        <f>MONTH(Sales_Data[[#This Row],[Order_Date]])</f>
        <v>7</v>
      </c>
      <c r="Y4192" t="str">
        <f>"Q"&amp;ROUNDUP(MONTH(Sales_Data[[#This Row],[Order_Date]])/3,0)</f>
        <v>Q3</v>
      </c>
    </row>
    <row r="4193" spans="1:25" x14ac:dyDescent="0.3">
      <c r="A4193" t="s">
        <v>5909</v>
      </c>
      <c r="B4193" s="1">
        <v>45658</v>
      </c>
      <c r="C4193" t="s">
        <v>1344</v>
      </c>
      <c r="D4193" t="s">
        <v>151</v>
      </c>
      <c r="E4193" t="s">
        <v>48</v>
      </c>
      <c r="F4193" t="s">
        <v>126</v>
      </c>
      <c r="G4193" t="s">
        <v>67</v>
      </c>
      <c r="H4193" t="s">
        <v>121</v>
      </c>
      <c r="I4193" t="s">
        <v>122</v>
      </c>
      <c r="J4193">
        <v>5</v>
      </c>
      <c r="K4193">
        <v>27941.99</v>
      </c>
      <c r="L4193">
        <v>0.15</v>
      </c>
      <c r="M4193">
        <v>80707.210000000006</v>
      </c>
      <c r="N4193" t="s">
        <v>52</v>
      </c>
      <c r="O4193" t="s">
        <v>53</v>
      </c>
      <c r="P4193" t="s">
        <v>44</v>
      </c>
      <c r="Q4193">
        <f>Sales_Data[[#This Row],[Quantity]]*Sales_Data[[#This Row],[Unit_Price]]</f>
        <v>139709.95000000001</v>
      </c>
      <c r="R4193">
        <f>Sales_Data[[#This Row],[Gross_Sales]]*Sales_Data[[#This Row],[Discount]]</f>
        <v>20956.4925</v>
      </c>
      <c r="S4193">
        <f>Sales_Data[[#This Row],[Gross_Sales]]-Sales_Data[[#This Row],[Discount_Amount]]</f>
        <v>118753.45750000002</v>
      </c>
      <c r="T4193">
        <f>Sales_Data[[#This Row],[Net Sales]]-Sales_Data[[#This Row],[Cost]]</f>
        <v>38046.247500000012</v>
      </c>
      <c r="U4193" s="2">
        <f>Sales_Data[[#This Row],[Profit]]/Sales_Data[[#This Row],[Net Sales]]</f>
        <v>0.3203801245113222</v>
      </c>
      <c r="V4193">
        <f>YEAR(Sales_Data[[#This Row],[Order_Date]])</f>
        <v>2025</v>
      </c>
      <c r="W4193" t="str">
        <f>TEXT(Sales_Data[[#This Row],[Order_Date]],"mmm")</f>
        <v>Jan</v>
      </c>
      <c r="X4193">
        <f>MONTH(Sales_Data[[#This Row],[Order_Date]])</f>
        <v>1</v>
      </c>
      <c r="Y4193" t="str">
        <f>"Q"&amp;ROUNDUP(MONTH(Sales_Data[[#This Row],[Order_Date]])/3,0)</f>
        <v>Q1</v>
      </c>
    </row>
    <row r="4194" spans="1:25" x14ac:dyDescent="0.3">
      <c r="A4194" t="s">
        <v>5910</v>
      </c>
      <c r="B4194" s="1">
        <v>45824</v>
      </c>
      <c r="C4194" t="s">
        <v>2761</v>
      </c>
      <c r="D4194" t="s">
        <v>118</v>
      </c>
      <c r="E4194" t="s">
        <v>39</v>
      </c>
      <c r="F4194" t="s">
        <v>107</v>
      </c>
      <c r="G4194" t="s">
        <v>67</v>
      </c>
      <c r="H4194" t="s">
        <v>68</v>
      </c>
      <c r="I4194" t="s">
        <v>97</v>
      </c>
      <c r="J4194">
        <v>2</v>
      </c>
      <c r="K4194">
        <v>5663.66</v>
      </c>
      <c r="L4194">
        <v>0.1</v>
      </c>
      <c r="M4194">
        <v>7152.65</v>
      </c>
      <c r="N4194" t="s">
        <v>52</v>
      </c>
      <c r="O4194" t="s">
        <v>35</v>
      </c>
      <c r="P4194" t="s">
        <v>71</v>
      </c>
      <c r="Q4194">
        <f>Sales_Data[[#This Row],[Quantity]]*Sales_Data[[#This Row],[Unit_Price]]</f>
        <v>11327.32</v>
      </c>
      <c r="R4194">
        <f>Sales_Data[[#This Row],[Gross_Sales]]*Sales_Data[[#This Row],[Discount]]</f>
        <v>1132.732</v>
      </c>
      <c r="S4194">
        <f>Sales_Data[[#This Row],[Gross_Sales]]-Sales_Data[[#This Row],[Discount_Amount]]</f>
        <v>10194.588</v>
      </c>
      <c r="T4194">
        <f>Sales_Data[[#This Row],[Net Sales]]-Sales_Data[[#This Row],[Cost]]</f>
        <v>3041.9380000000001</v>
      </c>
      <c r="U4194" s="2">
        <f>Sales_Data[[#This Row],[Profit]]/Sales_Data[[#This Row],[Net Sales]]</f>
        <v>0.29838753660275436</v>
      </c>
      <c r="V4194">
        <f>YEAR(Sales_Data[[#This Row],[Order_Date]])</f>
        <v>2025</v>
      </c>
      <c r="W4194" t="str">
        <f>TEXT(Sales_Data[[#This Row],[Order_Date]],"mmm")</f>
        <v>Jun</v>
      </c>
      <c r="X4194">
        <f>MONTH(Sales_Data[[#This Row],[Order_Date]])</f>
        <v>6</v>
      </c>
      <c r="Y4194" t="str">
        <f>"Q"&amp;ROUNDUP(MONTH(Sales_Data[[#This Row],[Order_Date]])/3,0)</f>
        <v>Q2</v>
      </c>
    </row>
    <row r="4195" spans="1:25" x14ac:dyDescent="0.3">
      <c r="A4195" t="s">
        <v>5911</v>
      </c>
      <c r="B4195" s="1">
        <v>45783</v>
      </c>
      <c r="C4195" t="s">
        <v>403</v>
      </c>
      <c r="D4195" t="s">
        <v>444</v>
      </c>
      <c r="E4195" t="s">
        <v>48</v>
      </c>
      <c r="F4195" t="s">
        <v>126</v>
      </c>
      <c r="G4195" t="s">
        <v>67</v>
      </c>
      <c r="H4195" t="s">
        <v>88</v>
      </c>
      <c r="I4195" t="s">
        <v>89</v>
      </c>
      <c r="J4195">
        <v>2</v>
      </c>
      <c r="K4195">
        <v>11793.94</v>
      </c>
      <c r="L4195">
        <v>0.05</v>
      </c>
      <c r="M4195">
        <v>18819.23</v>
      </c>
      <c r="N4195" t="s">
        <v>52</v>
      </c>
      <c r="O4195" t="s">
        <v>25</v>
      </c>
      <c r="P4195" t="s">
        <v>71</v>
      </c>
      <c r="Q4195">
        <f>Sales_Data[[#This Row],[Quantity]]*Sales_Data[[#This Row],[Unit_Price]]</f>
        <v>23587.88</v>
      </c>
      <c r="R4195">
        <f>Sales_Data[[#This Row],[Gross_Sales]]*Sales_Data[[#This Row],[Discount]]</f>
        <v>1179.394</v>
      </c>
      <c r="S4195">
        <f>Sales_Data[[#This Row],[Gross_Sales]]-Sales_Data[[#This Row],[Discount_Amount]]</f>
        <v>22408.486000000001</v>
      </c>
      <c r="T4195">
        <f>Sales_Data[[#This Row],[Net Sales]]-Sales_Data[[#This Row],[Cost]]</f>
        <v>3589.2560000000012</v>
      </c>
      <c r="U4195" s="2">
        <f>Sales_Data[[#This Row],[Profit]]/Sales_Data[[#This Row],[Net Sales]]</f>
        <v>0.16017396266753592</v>
      </c>
      <c r="V4195">
        <f>YEAR(Sales_Data[[#This Row],[Order_Date]])</f>
        <v>2025</v>
      </c>
      <c r="W4195" t="str">
        <f>TEXT(Sales_Data[[#This Row],[Order_Date]],"mmm")</f>
        <v>May</v>
      </c>
      <c r="X4195">
        <f>MONTH(Sales_Data[[#This Row],[Order_Date]])</f>
        <v>5</v>
      </c>
      <c r="Y4195" t="str">
        <f>"Q"&amp;ROUNDUP(MONTH(Sales_Data[[#This Row],[Order_Date]])/3,0)</f>
        <v>Q2</v>
      </c>
    </row>
    <row r="4196" spans="1:25" x14ac:dyDescent="0.3">
      <c r="A4196" t="s">
        <v>5912</v>
      </c>
      <c r="B4196" s="1">
        <v>45970</v>
      </c>
      <c r="C4196" t="s">
        <v>1745</v>
      </c>
      <c r="D4196" t="s">
        <v>1650</v>
      </c>
      <c r="E4196" t="s">
        <v>48</v>
      </c>
      <c r="F4196" t="s">
        <v>164</v>
      </c>
      <c r="G4196" t="s">
        <v>67</v>
      </c>
      <c r="H4196" t="s">
        <v>133</v>
      </c>
      <c r="I4196" t="s">
        <v>134</v>
      </c>
      <c r="J4196">
        <v>3</v>
      </c>
      <c r="K4196">
        <v>40813.78</v>
      </c>
      <c r="L4196">
        <v>0.05</v>
      </c>
      <c r="M4196">
        <v>98489.73</v>
      </c>
      <c r="N4196" t="s">
        <v>52</v>
      </c>
      <c r="O4196" t="s">
        <v>25</v>
      </c>
      <c r="P4196" t="s">
        <v>44</v>
      </c>
      <c r="Q4196">
        <f>Sales_Data[[#This Row],[Quantity]]*Sales_Data[[#This Row],[Unit_Price]]</f>
        <v>122441.34</v>
      </c>
      <c r="R4196">
        <f>Sales_Data[[#This Row],[Gross_Sales]]*Sales_Data[[#This Row],[Discount]]</f>
        <v>6122.067</v>
      </c>
      <c r="S4196">
        <f>Sales_Data[[#This Row],[Gross_Sales]]-Sales_Data[[#This Row],[Discount_Amount]]</f>
        <v>116319.273</v>
      </c>
      <c r="T4196">
        <f>Sales_Data[[#This Row],[Net Sales]]-Sales_Data[[#This Row],[Cost]]</f>
        <v>17829.543000000005</v>
      </c>
      <c r="U4196" s="2">
        <f>Sales_Data[[#This Row],[Profit]]/Sales_Data[[#This Row],[Net Sales]]</f>
        <v>0.15328107320615739</v>
      </c>
      <c r="V4196">
        <f>YEAR(Sales_Data[[#This Row],[Order_Date]])</f>
        <v>2025</v>
      </c>
      <c r="W4196" t="str">
        <f>TEXT(Sales_Data[[#This Row],[Order_Date]],"mmm")</f>
        <v>Nov</v>
      </c>
      <c r="X4196">
        <f>MONTH(Sales_Data[[#This Row],[Order_Date]])</f>
        <v>11</v>
      </c>
      <c r="Y4196" t="str">
        <f>"Q"&amp;ROUNDUP(MONTH(Sales_Data[[#This Row],[Order_Date]])/3,0)</f>
        <v>Q4</v>
      </c>
    </row>
    <row r="4197" spans="1:25" x14ac:dyDescent="0.3">
      <c r="A4197" t="s">
        <v>5913</v>
      </c>
      <c r="B4197" s="1">
        <v>45738</v>
      </c>
      <c r="C4197" t="s">
        <v>5491</v>
      </c>
      <c r="D4197" t="s">
        <v>857</v>
      </c>
      <c r="E4197" t="s">
        <v>119</v>
      </c>
      <c r="F4197" t="s">
        <v>146</v>
      </c>
      <c r="G4197" t="s">
        <v>75</v>
      </c>
      <c r="H4197" t="s">
        <v>185</v>
      </c>
      <c r="I4197" t="s">
        <v>261</v>
      </c>
      <c r="J4197">
        <v>2</v>
      </c>
      <c r="K4197">
        <v>4797.55</v>
      </c>
      <c r="L4197">
        <v>0.1</v>
      </c>
      <c r="M4197">
        <v>7085.45</v>
      </c>
      <c r="N4197" t="s">
        <v>70</v>
      </c>
      <c r="O4197" t="s">
        <v>35</v>
      </c>
      <c r="P4197" t="s">
        <v>71</v>
      </c>
      <c r="Q4197">
        <f>Sales_Data[[#This Row],[Quantity]]*Sales_Data[[#This Row],[Unit_Price]]</f>
        <v>9595.1</v>
      </c>
      <c r="R4197">
        <f>Sales_Data[[#This Row],[Gross_Sales]]*Sales_Data[[#This Row],[Discount]]</f>
        <v>959.5100000000001</v>
      </c>
      <c r="S4197">
        <f>Sales_Data[[#This Row],[Gross_Sales]]-Sales_Data[[#This Row],[Discount_Amount]]</f>
        <v>8635.59</v>
      </c>
      <c r="T4197">
        <f>Sales_Data[[#This Row],[Net Sales]]-Sales_Data[[#This Row],[Cost]]</f>
        <v>1550.1400000000003</v>
      </c>
      <c r="U4197" s="2">
        <f>Sales_Data[[#This Row],[Profit]]/Sales_Data[[#This Row],[Net Sales]]</f>
        <v>0.17950597469310148</v>
      </c>
      <c r="V4197">
        <f>YEAR(Sales_Data[[#This Row],[Order_Date]])</f>
        <v>2025</v>
      </c>
      <c r="W4197" t="str">
        <f>TEXT(Sales_Data[[#This Row],[Order_Date]],"mmm")</f>
        <v>Mar</v>
      </c>
      <c r="X4197">
        <f>MONTH(Sales_Data[[#This Row],[Order_Date]])</f>
        <v>3</v>
      </c>
      <c r="Y4197" t="str">
        <f>"Q"&amp;ROUNDUP(MONTH(Sales_Data[[#This Row],[Order_Date]])/3,0)</f>
        <v>Q1</v>
      </c>
    </row>
    <row r="4198" spans="1:25" x14ac:dyDescent="0.3">
      <c r="A4198" t="s">
        <v>5914</v>
      </c>
      <c r="B4198" s="1">
        <v>45908</v>
      </c>
      <c r="C4198" t="s">
        <v>1593</v>
      </c>
      <c r="D4198" t="s">
        <v>374</v>
      </c>
      <c r="E4198" t="s">
        <v>39</v>
      </c>
      <c r="F4198" t="s">
        <v>96</v>
      </c>
      <c r="G4198" t="s">
        <v>21</v>
      </c>
      <c r="H4198" t="s">
        <v>230</v>
      </c>
      <c r="I4198" t="s">
        <v>231</v>
      </c>
      <c r="J4198">
        <v>1</v>
      </c>
      <c r="K4198">
        <v>2413.4699999999998</v>
      </c>
      <c r="L4198">
        <v>0</v>
      </c>
      <c r="M4198">
        <v>1861.89</v>
      </c>
      <c r="N4198" t="s">
        <v>52</v>
      </c>
      <c r="O4198" t="s">
        <v>35</v>
      </c>
      <c r="P4198" t="s">
        <v>71</v>
      </c>
      <c r="Q4198">
        <f>Sales_Data[[#This Row],[Quantity]]*Sales_Data[[#This Row],[Unit_Price]]</f>
        <v>2413.4699999999998</v>
      </c>
      <c r="R4198">
        <f>Sales_Data[[#This Row],[Gross_Sales]]*Sales_Data[[#This Row],[Discount]]</f>
        <v>0</v>
      </c>
      <c r="S4198">
        <f>Sales_Data[[#This Row],[Gross_Sales]]-Sales_Data[[#This Row],[Discount_Amount]]</f>
        <v>2413.4699999999998</v>
      </c>
      <c r="T4198">
        <f>Sales_Data[[#This Row],[Net Sales]]-Sales_Data[[#This Row],[Cost]]</f>
        <v>551.5799999999997</v>
      </c>
      <c r="U4198" s="2">
        <f>Sales_Data[[#This Row],[Profit]]/Sales_Data[[#This Row],[Net Sales]]</f>
        <v>0.22854230630585826</v>
      </c>
      <c r="V4198">
        <f>YEAR(Sales_Data[[#This Row],[Order_Date]])</f>
        <v>2025</v>
      </c>
      <c r="W4198" t="str">
        <f>TEXT(Sales_Data[[#This Row],[Order_Date]],"mmm")</f>
        <v>Sep</v>
      </c>
      <c r="X4198">
        <f>MONTH(Sales_Data[[#This Row],[Order_Date]])</f>
        <v>9</v>
      </c>
      <c r="Y4198" t="str">
        <f>"Q"&amp;ROUNDUP(MONTH(Sales_Data[[#This Row],[Order_Date]])/3,0)</f>
        <v>Q3</v>
      </c>
    </row>
    <row r="4199" spans="1:25" x14ac:dyDescent="0.3">
      <c r="A4199" t="s">
        <v>5915</v>
      </c>
      <c r="B4199" s="1">
        <v>45826</v>
      </c>
      <c r="C4199" t="s">
        <v>2661</v>
      </c>
      <c r="D4199" t="s">
        <v>86</v>
      </c>
      <c r="E4199" t="s">
        <v>30</v>
      </c>
      <c r="F4199" t="s">
        <v>210</v>
      </c>
      <c r="G4199" t="s">
        <v>75</v>
      </c>
      <c r="H4199" t="s">
        <v>76</v>
      </c>
      <c r="I4199" t="s">
        <v>77</v>
      </c>
      <c r="J4199">
        <v>2</v>
      </c>
      <c r="K4199">
        <v>3705.79</v>
      </c>
      <c r="L4199">
        <v>0</v>
      </c>
      <c r="M4199">
        <v>5472.72</v>
      </c>
      <c r="N4199" t="s">
        <v>24</v>
      </c>
      <c r="O4199" t="s">
        <v>53</v>
      </c>
      <c r="P4199" t="s">
        <v>71</v>
      </c>
      <c r="Q4199">
        <f>Sales_Data[[#This Row],[Quantity]]*Sales_Data[[#This Row],[Unit_Price]]</f>
        <v>7411.58</v>
      </c>
      <c r="R4199">
        <f>Sales_Data[[#This Row],[Gross_Sales]]*Sales_Data[[#This Row],[Discount]]</f>
        <v>0</v>
      </c>
      <c r="S4199">
        <f>Sales_Data[[#This Row],[Gross_Sales]]-Sales_Data[[#This Row],[Discount_Amount]]</f>
        <v>7411.58</v>
      </c>
      <c r="T4199">
        <f>Sales_Data[[#This Row],[Net Sales]]-Sales_Data[[#This Row],[Cost]]</f>
        <v>1938.8599999999997</v>
      </c>
      <c r="U4199" s="2">
        <f>Sales_Data[[#This Row],[Profit]]/Sales_Data[[#This Row],[Net Sales]]</f>
        <v>0.26159874142895301</v>
      </c>
      <c r="V4199">
        <f>YEAR(Sales_Data[[#This Row],[Order_Date]])</f>
        <v>2025</v>
      </c>
      <c r="W4199" t="str">
        <f>TEXT(Sales_Data[[#This Row],[Order_Date]],"mmm")</f>
        <v>Jun</v>
      </c>
      <c r="X4199">
        <f>MONTH(Sales_Data[[#This Row],[Order_Date]])</f>
        <v>6</v>
      </c>
      <c r="Y4199" t="str">
        <f>"Q"&amp;ROUNDUP(MONTH(Sales_Data[[#This Row],[Order_Date]])/3,0)</f>
        <v>Q2</v>
      </c>
    </row>
    <row r="4200" spans="1:25" x14ac:dyDescent="0.3">
      <c r="A4200" t="s">
        <v>5916</v>
      </c>
      <c r="B4200" s="1">
        <v>45730</v>
      </c>
      <c r="C4200" t="s">
        <v>1115</v>
      </c>
      <c r="D4200" t="s">
        <v>137</v>
      </c>
      <c r="E4200" t="s">
        <v>30</v>
      </c>
      <c r="F4200" t="s">
        <v>156</v>
      </c>
      <c r="G4200" t="s">
        <v>67</v>
      </c>
      <c r="H4200" t="s">
        <v>88</v>
      </c>
      <c r="I4200" t="s">
        <v>157</v>
      </c>
      <c r="J4200">
        <v>2</v>
      </c>
      <c r="K4200">
        <v>2868.14</v>
      </c>
      <c r="L4200">
        <v>0.05</v>
      </c>
      <c r="M4200">
        <v>3512.81</v>
      </c>
      <c r="N4200" t="s">
        <v>24</v>
      </c>
      <c r="O4200" t="s">
        <v>35</v>
      </c>
      <c r="P4200" t="s">
        <v>44</v>
      </c>
      <c r="Q4200">
        <f>Sales_Data[[#This Row],[Quantity]]*Sales_Data[[#This Row],[Unit_Price]]</f>
        <v>5736.28</v>
      </c>
      <c r="R4200">
        <f>Sales_Data[[#This Row],[Gross_Sales]]*Sales_Data[[#This Row],[Discount]]</f>
        <v>286.81400000000002</v>
      </c>
      <c r="S4200">
        <f>Sales_Data[[#This Row],[Gross_Sales]]-Sales_Data[[#This Row],[Discount_Amount]]</f>
        <v>5449.4659999999994</v>
      </c>
      <c r="T4200">
        <f>Sales_Data[[#This Row],[Net Sales]]-Sales_Data[[#This Row],[Cost]]</f>
        <v>1936.6559999999995</v>
      </c>
      <c r="U4200" s="2">
        <f>Sales_Data[[#This Row],[Profit]]/Sales_Data[[#This Row],[Net Sales]]</f>
        <v>0.35538454593532642</v>
      </c>
      <c r="V4200">
        <f>YEAR(Sales_Data[[#This Row],[Order_Date]])</f>
        <v>2025</v>
      </c>
      <c r="W4200" t="str">
        <f>TEXT(Sales_Data[[#This Row],[Order_Date]],"mmm")</f>
        <v>Mar</v>
      </c>
      <c r="X4200">
        <f>MONTH(Sales_Data[[#This Row],[Order_Date]])</f>
        <v>3</v>
      </c>
      <c r="Y4200" t="str">
        <f>"Q"&amp;ROUNDUP(MONTH(Sales_Data[[#This Row],[Order_Date]])/3,0)</f>
        <v>Q1</v>
      </c>
    </row>
    <row r="4201" spans="1:25" x14ac:dyDescent="0.3">
      <c r="A4201" t="s">
        <v>5917</v>
      </c>
      <c r="B4201" s="1">
        <v>45798</v>
      </c>
      <c r="C4201" t="s">
        <v>1840</v>
      </c>
      <c r="D4201" t="s">
        <v>374</v>
      </c>
      <c r="E4201" t="s">
        <v>119</v>
      </c>
      <c r="F4201" t="s">
        <v>249</v>
      </c>
      <c r="G4201" t="s">
        <v>75</v>
      </c>
      <c r="H4201" t="s">
        <v>185</v>
      </c>
      <c r="I4201" t="s">
        <v>261</v>
      </c>
      <c r="J4201">
        <v>2</v>
      </c>
      <c r="K4201">
        <v>4557.57</v>
      </c>
      <c r="L4201">
        <v>0.1</v>
      </c>
      <c r="M4201">
        <v>6484.43</v>
      </c>
      <c r="N4201" t="s">
        <v>24</v>
      </c>
      <c r="O4201" t="s">
        <v>35</v>
      </c>
      <c r="P4201" t="s">
        <v>44</v>
      </c>
      <c r="Q4201">
        <f>Sales_Data[[#This Row],[Quantity]]*Sales_Data[[#This Row],[Unit_Price]]</f>
        <v>9115.14</v>
      </c>
      <c r="R4201">
        <f>Sales_Data[[#This Row],[Gross_Sales]]*Sales_Data[[#This Row],[Discount]]</f>
        <v>911.51400000000001</v>
      </c>
      <c r="S4201">
        <f>Sales_Data[[#This Row],[Gross_Sales]]-Sales_Data[[#This Row],[Discount_Amount]]</f>
        <v>8203.6260000000002</v>
      </c>
      <c r="T4201">
        <f>Sales_Data[[#This Row],[Net Sales]]-Sales_Data[[#This Row],[Cost]]</f>
        <v>1719.1959999999999</v>
      </c>
      <c r="U4201" s="2">
        <f>Sales_Data[[#This Row],[Profit]]/Sales_Data[[#This Row],[Net Sales]]</f>
        <v>0.20956537999172559</v>
      </c>
      <c r="V4201">
        <f>YEAR(Sales_Data[[#This Row],[Order_Date]])</f>
        <v>2025</v>
      </c>
      <c r="W4201" t="str">
        <f>TEXT(Sales_Data[[#This Row],[Order_Date]],"mmm")</f>
        <v>May</v>
      </c>
      <c r="X4201">
        <f>MONTH(Sales_Data[[#This Row],[Order_Date]])</f>
        <v>5</v>
      </c>
      <c r="Y4201" t="str">
        <f>"Q"&amp;ROUNDUP(MONTH(Sales_Data[[#This Row],[Order_Date]])/3,0)</f>
        <v>Q2</v>
      </c>
    </row>
    <row r="4202" spans="1:25" x14ac:dyDescent="0.3">
      <c r="A4202" t="s">
        <v>5918</v>
      </c>
      <c r="B4202" s="1">
        <v>45727</v>
      </c>
      <c r="C4202" t="s">
        <v>4187</v>
      </c>
      <c r="D4202" t="s">
        <v>160</v>
      </c>
      <c r="E4202" t="s">
        <v>119</v>
      </c>
      <c r="F4202" t="s">
        <v>146</v>
      </c>
      <c r="G4202" t="s">
        <v>67</v>
      </c>
      <c r="H4202" t="s">
        <v>121</v>
      </c>
      <c r="I4202" t="s">
        <v>142</v>
      </c>
      <c r="J4202">
        <v>1</v>
      </c>
      <c r="K4202">
        <v>6175.19</v>
      </c>
      <c r="L4202">
        <v>0.05</v>
      </c>
      <c r="M4202">
        <v>4911.3</v>
      </c>
      <c r="N4202" t="s">
        <v>24</v>
      </c>
      <c r="O4202" t="s">
        <v>35</v>
      </c>
      <c r="P4202" t="s">
        <v>44</v>
      </c>
      <c r="Q4202">
        <f>Sales_Data[[#This Row],[Quantity]]*Sales_Data[[#This Row],[Unit_Price]]</f>
        <v>6175.19</v>
      </c>
      <c r="R4202">
        <f>Sales_Data[[#This Row],[Gross_Sales]]*Sales_Data[[#This Row],[Discount]]</f>
        <v>308.7595</v>
      </c>
      <c r="S4202">
        <f>Sales_Data[[#This Row],[Gross_Sales]]-Sales_Data[[#This Row],[Discount_Amount]]</f>
        <v>5866.4304999999995</v>
      </c>
      <c r="T4202">
        <f>Sales_Data[[#This Row],[Net Sales]]-Sales_Data[[#This Row],[Cost]]</f>
        <v>955.1304999999993</v>
      </c>
      <c r="U4202" s="2">
        <f>Sales_Data[[#This Row],[Profit]]/Sales_Data[[#This Row],[Net Sales]]</f>
        <v>0.16281288937114305</v>
      </c>
      <c r="V4202">
        <f>YEAR(Sales_Data[[#This Row],[Order_Date]])</f>
        <v>2025</v>
      </c>
      <c r="W4202" t="str">
        <f>TEXT(Sales_Data[[#This Row],[Order_Date]],"mmm")</f>
        <v>Mar</v>
      </c>
      <c r="X4202">
        <f>MONTH(Sales_Data[[#This Row],[Order_Date]])</f>
        <v>3</v>
      </c>
      <c r="Y4202" t="str">
        <f>"Q"&amp;ROUNDUP(MONTH(Sales_Data[[#This Row],[Order_Date]])/3,0)</f>
        <v>Q1</v>
      </c>
    </row>
    <row r="4203" spans="1:25" x14ac:dyDescent="0.3">
      <c r="A4203" t="s">
        <v>5919</v>
      </c>
      <c r="B4203" s="1">
        <v>45919</v>
      </c>
      <c r="C4203" t="s">
        <v>2764</v>
      </c>
      <c r="D4203" t="s">
        <v>100</v>
      </c>
      <c r="E4203" t="s">
        <v>19</v>
      </c>
      <c r="F4203" t="s">
        <v>113</v>
      </c>
      <c r="G4203" t="s">
        <v>75</v>
      </c>
      <c r="H4203" t="s">
        <v>185</v>
      </c>
      <c r="I4203" t="s">
        <v>186</v>
      </c>
      <c r="J4203">
        <v>1</v>
      </c>
      <c r="K4203">
        <v>14579.62</v>
      </c>
      <c r="L4203">
        <v>0</v>
      </c>
      <c r="M4203">
        <v>12295.96</v>
      </c>
      <c r="N4203" t="s">
        <v>52</v>
      </c>
      <c r="O4203" t="s">
        <v>25</v>
      </c>
      <c r="P4203" t="s">
        <v>71</v>
      </c>
      <c r="Q4203">
        <f>Sales_Data[[#This Row],[Quantity]]*Sales_Data[[#This Row],[Unit_Price]]</f>
        <v>14579.62</v>
      </c>
      <c r="R4203">
        <f>Sales_Data[[#This Row],[Gross_Sales]]*Sales_Data[[#This Row],[Discount]]</f>
        <v>0</v>
      </c>
      <c r="S4203">
        <f>Sales_Data[[#This Row],[Gross_Sales]]-Sales_Data[[#This Row],[Discount_Amount]]</f>
        <v>14579.62</v>
      </c>
      <c r="T4203">
        <f>Sales_Data[[#This Row],[Net Sales]]-Sales_Data[[#This Row],[Cost]]</f>
        <v>2283.6600000000017</v>
      </c>
      <c r="U4203" s="2">
        <f>Sales_Data[[#This Row],[Profit]]/Sales_Data[[#This Row],[Net Sales]]</f>
        <v>0.15663371198975018</v>
      </c>
      <c r="V4203">
        <f>YEAR(Sales_Data[[#This Row],[Order_Date]])</f>
        <v>2025</v>
      </c>
      <c r="W4203" t="str">
        <f>TEXT(Sales_Data[[#This Row],[Order_Date]],"mmm")</f>
        <v>Sep</v>
      </c>
      <c r="X4203">
        <f>MONTH(Sales_Data[[#This Row],[Order_Date]])</f>
        <v>9</v>
      </c>
      <c r="Y4203" t="str">
        <f>"Q"&amp;ROUNDUP(MONTH(Sales_Data[[#This Row],[Order_Date]])/3,0)</f>
        <v>Q3</v>
      </c>
    </row>
    <row r="4204" spans="1:25" x14ac:dyDescent="0.3">
      <c r="A4204" t="s">
        <v>5920</v>
      </c>
      <c r="B4204" s="1">
        <v>45997</v>
      </c>
      <c r="C4204" t="s">
        <v>2213</v>
      </c>
      <c r="D4204" t="s">
        <v>86</v>
      </c>
      <c r="E4204" t="s">
        <v>19</v>
      </c>
      <c r="F4204" t="s">
        <v>20</v>
      </c>
      <c r="G4204" t="s">
        <v>21</v>
      </c>
      <c r="H4204" t="s">
        <v>127</v>
      </c>
      <c r="I4204" t="s">
        <v>314</v>
      </c>
      <c r="J4204">
        <v>1</v>
      </c>
      <c r="K4204">
        <v>17527.169999999998</v>
      </c>
      <c r="L4204">
        <v>0</v>
      </c>
      <c r="M4204">
        <v>11965.23</v>
      </c>
      <c r="N4204" t="s">
        <v>24</v>
      </c>
      <c r="O4204" t="s">
        <v>35</v>
      </c>
      <c r="P4204" t="s">
        <v>26</v>
      </c>
      <c r="Q4204">
        <f>Sales_Data[[#This Row],[Quantity]]*Sales_Data[[#This Row],[Unit_Price]]</f>
        <v>17527.169999999998</v>
      </c>
      <c r="R4204">
        <f>Sales_Data[[#This Row],[Gross_Sales]]*Sales_Data[[#This Row],[Discount]]</f>
        <v>0</v>
      </c>
      <c r="S4204">
        <f>Sales_Data[[#This Row],[Gross_Sales]]-Sales_Data[[#This Row],[Discount_Amount]]</f>
        <v>17527.169999999998</v>
      </c>
      <c r="T4204">
        <f>Sales_Data[[#This Row],[Net Sales]]-Sales_Data[[#This Row],[Cost]]</f>
        <v>5561.9399999999987</v>
      </c>
      <c r="U4204" s="2">
        <f>Sales_Data[[#This Row],[Profit]]/Sales_Data[[#This Row],[Net Sales]]</f>
        <v>0.31733246154399136</v>
      </c>
      <c r="V4204">
        <f>YEAR(Sales_Data[[#This Row],[Order_Date]])</f>
        <v>2025</v>
      </c>
      <c r="W4204" t="str">
        <f>TEXT(Sales_Data[[#This Row],[Order_Date]],"mmm")</f>
        <v>Dec</v>
      </c>
      <c r="X4204">
        <f>MONTH(Sales_Data[[#This Row],[Order_Date]])</f>
        <v>12</v>
      </c>
      <c r="Y4204" t="str">
        <f>"Q"&amp;ROUNDUP(MONTH(Sales_Data[[#This Row],[Order_Date]])/3,0)</f>
        <v>Q4</v>
      </c>
    </row>
    <row r="4205" spans="1:25" x14ac:dyDescent="0.3">
      <c r="A4205" t="s">
        <v>5921</v>
      </c>
      <c r="B4205" s="1">
        <v>45965</v>
      </c>
      <c r="C4205" t="s">
        <v>1915</v>
      </c>
      <c r="D4205" t="s">
        <v>205</v>
      </c>
      <c r="E4205" t="s">
        <v>48</v>
      </c>
      <c r="F4205" t="s">
        <v>164</v>
      </c>
      <c r="G4205" t="s">
        <v>67</v>
      </c>
      <c r="H4205" t="s">
        <v>133</v>
      </c>
      <c r="I4205" t="s">
        <v>134</v>
      </c>
      <c r="J4205">
        <v>1</v>
      </c>
      <c r="K4205">
        <v>41463.75</v>
      </c>
      <c r="L4205">
        <v>0.1</v>
      </c>
      <c r="M4205">
        <v>28831.71</v>
      </c>
      <c r="N4205" t="s">
        <v>70</v>
      </c>
      <c r="O4205" t="s">
        <v>25</v>
      </c>
      <c r="P4205" t="s">
        <v>71</v>
      </c>
      <c r="Q4205">
        <f>Sales_Data[[#This Row],[Quantity]]*Sales_Data[[#This Row],[Unit_Price]]</f>
        <v>41463.75</v>
      </c>
      <c r="R4205">
        <f>Sales_Data[[#This Row],[Gross_Sales]]*Sales_Data[[#This Row],[Discount]]</f>
        <v>4146.375</v>
      </c>
      <c r="S4205">
        <f>Sales_Data[[#This Row],[Gross_Sales]]-Sales_Data[[#This Row],[Discount_Amount]]</f>
        <v>37317.375</v>
      </c>
      <c r="T4205">
        <f>Sales_Data[[#This Row],[Net Sales]]-Sales_Data[[#This Row],[Cost]]</f>
        <v>8485.6650000000009</v>
      </c>
      <c r="U4205" s="2">
        <f>Sales_Data[[#This Row],[Profit]]/Sales_Data[[#This Row],[Net Sales]]</f>
        <v>0.22739179805653534</v>
      </c>
      <c r="V4205">
        <f>YEAR(Sales_Data[[#This Row],[Order_Date]])</f>
        <v>2025</v>
      </c>
      <c r="W4205" t="str">
        <f>TEXT(Sales_Data[[#This Row],[Order_Date]],"mmm")</f>
        <v>Nov</v>
      </c>
      <c r="X4205">
        <f>MONTH(Sales_Data[[#This Row],[Order_Date]])</f>
        <v>11</v>
      </c>
      <c r="Y4205" t="str">
        <f>"Q"&amp;ROUNDUP(MONTH(Sales_Data[[#This Row],[Order_Date]])/3,0)</f>
        <v>Q4</v>
      </c>
    </row>
    <row r="4206" spans="1:25" x14ac:dyDescent="0.3">
      <c r="A4206" t="s">
        <v>5922</v>
      </c>
      <c r="B4206" s="1">
        <v>45902</v>
      </c>
      <c r="C4206" t="s">
        <v>844</v>
      </c>
      <c r="D4206" t="s">
        <v>1026</v>
      </c>
      <c r="E4206" t="s">
        <v>19</v>
      </c>
      <c r="F4206" t="s">
        <v>66</v>
      </c>
      <c r="G4206" t="s">
        <v>67</v>
      </c>
      <c r="H4206" t="s">
        <v>121</v>
      </c>
      <c r="I4206" t="s">
        <v>122</v>
      </c>
      <c r="J4206">
        <v>4</v>
      </c>
      <c r="K4206">
        <v>15827.81</v>
      </c>
      <c r="L4206">
        <v>0.1</v>
      </c>
      <c r="M4206">
        <v>49305.64</v>
      </c>
      <c r="N4206" t="s">
        <v>52</v>
      </c>
      <c r="O4206" t="s">
        <v>35</v>
      </c>
      <c r="P4206" t="s">
        <v>26</v>
      </c>
      <c r="Q4206">
        <f>Sales_Data[[#This Row],[Quantity]]*Sales_Data[[#This Row],[Unit_Price]]</f>
        <v>63311.24</v>
      </c>
      <c r="R4206">
        <f>Sales_Data[[#This Row],[Gross_Sales]]*Sales_Data[[#This Row],[Discount]]</f>
        <v>6331.1239999999998</v>
      </c>
      <c r="S4206">
        <f>Sales_Data[[#This Row],[Gross_Sales]]-Sales_Data[[#This Row],[Discount_Amount]]</f>
        <v>56980.115999999995</v>
      </c>
      <c r="T4206">
        <f>Sales_Data[[#This Row],[Net Sales]]-Sales_Data[[#This Row],[Cost]]</f>
        <v>7674.4759999999951</v>
      </c>
      <c r="U4206" s="2">
        <f>Sales_Data[[#This Row],[Profit]]/Sales_Data[[#This Row],[Net Sales]]</f>
        <v>0.13468691429129409</v>
      </c>
      <c r="V4206">
        <f>YEAR(Sales_Data[[#This Row],[Order_Date]])</f>
        <v>2025</v>
      </c>
      <c r="W4206" t="str">
        <f>TEXT(Sales_Data[[#This Row],[Order_Date]],"mmm")</f>
        <v>Sep</v>
      </c>
      <c r="X4206">
        <f>MONTH(Sales_Data[[#This Row],[Order_Date]])</f>
        <v>9</v>
      </c>
      <c r="Y4206" t="str">
        <f>"Q"&amp;ROUNDUP(MONTH(Sales_Data[[#This Row],[Order_Date]])/3,0)</f>
        <v>Q3</v>
      </c>
    </row>
    <row r="4207" spans="1:25" x14ac:dyDescent="0.3">
      <c r="A4207" t="s">
        <v>5923</v>
      </c>
      <c r="B4207" s="1">
        <v>45660</v>
      </c>
      <c r="C4207" t="s">
        <v>2311</v>
      </c>
      <c r="D4207" t="s">
        <v>1452</v>
      </c>
      <c r="E4207" t="s">
        <v>19</v>
      </c>
      <c r="F4207" t="s">
        <v>66</v>
      </c>
      <c r="G4207" t="s">
        <v>67</v>
      </c>
      <c r="H4207" t="s">
        <v>133</v>
      </c>
      <c r="I4207" t="s">
        <v>138</v>
      </c>
      <c r="J4207">
        <v>2</v>
      </c>
      <c r="K4207">
        <v>718.88</v>
      </c>
      <c r="L4207">
        <v>0.1</v>
      </c>
      <c r="M4207">
        <v>1089.47</v>
      </c>
      <c r="N4207" t="s">
        <v>52</v>
      </c>
      <c r="O4207" t="s">
        <v>25</v>
      </c>
      <c r="P4207" t="s">
        <v>44</v>
      </c>
      <c r="Q4207">
        <f>Sales_Data[[#This Row],[Quantity]]*Sales_Data[[#This Row],[Unit_Price]]</f>
        <v>1437.76</v>
      </c>
      <c r="R4207">
        <f>Sales_Data[[#This Row],[Gross_Sales]]*Sales_Data[[#This Row],[Discount]]</f>
        <v>143.77600000000001</v>
      </c>
      <c r="S4207">
        <f>Sales_Data[[#This Row],[Gross_Sales]]-Sales_Data[[#This Row],[Discount_Amount]]</f>
        <v>1293.9839999999999</v>
      </c>
      <c r="T4207">
        <f>Sales_Data[[#This Row],[Net Sales]]-Sales_Data[[#This Row],[Cost]]</f>
        <v>204.5139999999999</v>
      </c>
      <c r="U4207" s="2">
        <f>Sales_Data[[#This Row],[Profit]]/Sales_Data[[#This Row],[Net Sales]]</f>
        <v>0.15804986769542739</v>
      </c>
      <c r="V4207">
        <f>YEAR(Sales_Data[[#This Row],[Order_Date]])</f>
        <v>2025</v>
      </c>
      <c r="W4207" t="str">
        <f>TEXT(Sales_Data[[#This Row],[Order_Date]],"mmm")</f>
        <v>Jan</v>
      </c>
      <c r="X4207">
        <f>MONTH(Sales_Data[[#This Row],[Order_Date]])</f>
        <v>1</v>
      </c>
      <c r="Y4207" t="str">
        <f>"Q"&amp;ROUNDUP(MONTH(Sales_Data[[#This Row],[Order_Date]])/3,0)</f>
        <v>Q1</v>
      </c>
    </row>
    <row r="4208" spans="1:25" x14ac:dyDescent="0.3">
      <c r="A4208" t="s">
        <v>5924</v>
      </c>
      <c r="B4208" s="1">
        <v>45994</v>
      </c>
      <c r="C4208" t="s">
        <v>3756</v>
      </c>
      <c r="D4208" t="s">
        <v>450</v>
      </c>
      <c r="E4208" t="s">
        <v>39</v>
      </c>
      <c r="F4208" t="s">
        <v>107</v>
      </c>
      <c r="G4208" t="s">
        <v>67</v>
      </c>
      <c r="H4208" t="s">
        <v>68</v>
      </c>
      <c r="I4208" t="s">
        <v>97</v>
      </c>
      <c r="J4208">
        <v>2</v>
      </c>
      <c r="K4208">
        <v>3899.56</v>
      </c>
      <c r="L4208">
        <v>0.05</v>
      </c>
      <c r="M4208">
        <v>4896.7</v>
      </c>
      <c r="N4208" t="s">
        <v>24</v>
      </c>
      <c r="O4208" t="s">
        <v>35</v>
      </c>
      <c r="P4208" t="s">
        <v>71</v>
      </c>
      <c r="Q4208">
        <f>Sales_Data[[#This Row],[Quantity]]*Sales_Data[[#This Row],[Unit_Price]]</f>
        <v>7799.12</v>
      </c>
      <c r="R4208">
        <f>Sales_Data[[#This Row],[Gross_Sales]]*Sales_Data[[#This Row],[Discount]]</f>
        <v>389.95600000000002</v>
      </c>
      <c r="S4208">
        <f>Sales_Data[[#This Row],[Gross_Sales]]-Sales_Data[[#This Row],[Discount_Amount]]</f>
        <v>7409.1639999999998</v>
      </c>
      <c r="T4208">
        <f>Sales_Data[[#This Row],[Net Sales]]-Sales_Data[[#This Row],[Cost]]</f>
        <v>2512.4639999999999</v>
      </c>
      <c r="U4208" s="2">
        <f>Sales_Data[[#This Row],[Profit]]/Sales_Data[[#This Row],[Net Sales]]</f>
        <v>0.33910222529829276</v>
      </c>
      <c r="V4208">
        <f>YEAR(Sales_Data[[#This Row],[Order_Date]])</f>
        <v>2025</v>
      </c>
      <c r="W4208" t="str">
        <f>TEXT(Sales_Data[[#This Row],[Order_Date]],"mmm")</f>
        <v>Dec</v>
      </c>
      <c r="X4208">
        <f>MONTH(Sales_Data[[#This Row],[Order_Date]])</f>
        <v>12</v>
      </c>
      <c r="Y4208" t="str">
        <f>"Q"&amp;ROUNDUP(MONTH(Sales_Data[[#This Row],[Order_Date]])/3,0)</f>
        <v>Q4</v>
      </c>
    </row>
    <row r="4209" spans="1:25" x14ac:dyDescent="0.3">
      <c r="A4209" t="s">
        <v>5925</v>
      </c>
      <c r="B4209" s="1">
        <v>45720</v>
      </c>
      <c r="C4209" t="s">
        <v>804</v>
      </c>
      <c r="D4209" t="s">
        <v>331</v>
      </c>
      <c r="E4209" t="s">
        <v>39</v>
      </c>
      <c r="F4209" t="s">
        <v>96</v>
      </c>
      <c r="G4209" t="s">
        <v>75</v>
      </c>
      <c r="H4209" t="s">
        <v>185</v>
      </c>
      <c r="I4209" t="s">
        <v>186</v>
      </c>
      <c r="J4209">
        <v>2</v>
      </c>
      <c r="K4209">
        <v>1816.67</v>
      </c>
      <c r="L4209">
        <v>0.15</v>
      </c>
      <c r="M4209">
        <v>2229.6799999999998</v>
      </c>
      <c r="N4209" t="s">
        <v>24</v>
      </c>
      <c r="O4209" t="s">
        <v>35</v>
      </c>
      <c r="P4209" t="s">
        <v>71</v>
      </c>
      <c r="Q4209">
        <f>Sales_Data[[#This Row],[Quantity]]*Sales_Data[[#This Row],[Unit_Price]]</f>
        <v>3633.34</v>
      </c>
      <c r="R4209">
        <f>Sales_Data[[#This Row],[Gross_Sales]]*Sales_Data[[#This Row],[Discount]]</f>
        <v>545.00099999999998</v>
      </c>
      <c r="S4209">
        <f>Sales_Data[[#This Row],[Gross_Sales]]-Sales_Data[[#This Row],[Discount_Amount]]</f>
        <v>3088.3389999999999</v>
      </c>
      <c r="T4209">
        <f>Sales_Data[[#This Row],[Net Sales]]-Sales_Data[[#This Row],[Cost]]</f>
        <v>858.65900000000011</v>
      </c>
      <c r="U4209" s="2">
        <f>Sales_Data[[#This Row],[Profit]]/Sales_Data[[#This Row],[Net Sales]]</f>
        <v>0.27803262530441125</v>
      </c>
      <c r="V4209">
        <f>YEAR(Sales_Data[[#This Row],[Order_Date]])</f>
        <v>2025</v>
      </c>
      <c r="W4209" t="str">
        <f>TEXT(Sales_Data[[#This Row],[Order_Date]],"mmm")</f>
        <v>Mar</v>
      </c>
      <c r="X4209">
        <f>MONTH(Sales_Data[[#This Row],[Order_Date]])</f>
        <v>3</v>
      </c>
      <c r="Y4209" t="str">
        <f>"Q"&amp;ROUNDUP(MONTH(Sales_Data[[#This Row],[Order_Date]])/3,0)</f>
        <v>Q1</v>
      </c>
    </row>
    <row r="4210" spans="1:25" x14ac:dyDescent="0.3">
      <c r="A4210" t="s">
        <v>5926</v>
      </c>
      <c r="B4210" s="1">
        <v>45706</v>
      </c>
      <c r="C4210" t="s">
        <v>2604</v>
      </c>
      <c r="D4210" t="s">
        <v>546</v>
      </c>
      <c r="E4210" t="s">
        <v>119</v>
      </c>
      <c r="F4210" t="s">
        <v>184</v>
      </c>
      <c r="G4210" t="s">
        <v>75</v>
      </c>
      <c r="H4210" t="s">
        <v>76</v>
      </c>
      <c r="I4210" t="s">
        <v>108</v>
      </c>
      <c r="J4210">
        <v>2</v>
      </c>
      <c r="K4210">
        <v>1300.6400000000001</v>
      </c>
      <c r="L4210">
        <v>0.05</v>
      </c>
      <c r="M4210">
        <v>1595.1</v>
      </c>
      <c r="N4210" t="s">
        <v>70</v>
      </c>
      <c r="O4210" t="s">
        <v>35</v>
      </c>
      <c r="P4210" t="s">
        <v>44</v>
      </c>
      <c r="Q4210">
        <f>Sales_Data[[#This Row],[Quantity]]*Sales_Data[[#This Row],[Unit_Price]]</f>
        <v>2601.2800000000002</v>
      </c>
      <c r="R4210">
        <f>Sales_Data[[#This Row],[Gross_Sales]]*Sales_Data[[#This Row],[Discount]]</f>
        <v>130.06400000000002</v>
      </c>
      <c r="S4210">
        <f>Sales_Data[[#This Row],[Gross_Sales]]-Sales_Data[[#This Row],[Discount_Amount]]</f>
        <v>2471.2160000000003</v>
      </c>
      <c r="T4210">
        <f>Sales_Data[[#This Row],[Net Sales]]-Sales_Data[[#This Row],[Cost]]</f>
        <v>876.11600000000044</v>
      </c>
      <c r="U4210" s="2">
        <f>Sales_Data[[#This Row],[Profit]]/Sales_Data[[#This Row],[Net Sales]]</f>
        <v>0.35452829700034327</v>
      </c>
      <c r="V4210">
        <f>YEAR(Sales_Data[[#This Row],[Order_Date]])</f>
        <v>2025</v>
      </c>
      <c r="W4210" t="str">
        <f>TEXT(Sales_Data[[#This Row],[Order_Date]],"mmm")</f>
        <v>Feb</v>
      </c>
      <c r="X4210">
        <f>MONTH(Sales_Data[[#This Row],[Order_Date]])</f>
        <v>2</v>
      </c>
      <c r="Y4210" t="str">
        <f>"Q"&amp;ROUNDUP(MONTH(Sales_Data[[#This Row],[Order_Date]])/3,0)</f>
        <v>Q1</v>
      </c>
    </row>
    <row r="4211" spans="1:25" x14ac:dyDescent="0.3">
      <c r="A4211" t="s">
        <v>5927</v>
      </c>
      <c r="B4211" s="1">
        <v>45733</v>
      </c>
      <c r="C4211" t="s">
        <v>3144</v>
      </c>
      <c r="D4211" t="s">
        <v>384</v>
      </c>
      <c r="E4211" t="s">
        <v>30</v>
      </c>
      <c r="F4211" t="s">
        <v>156</v>
      </c>
      <c r="G4211" t="s">
        <v>67</v>
      </c>
      <c r="H4211" t="s">
        <v>88</v>
      </c>
      <c r="I4211" t="s">
        <v>89</v>
      </c>
      <c r="J4211">
        <v>5</v>
      </c>
      <c r="K4211">
        <v>2776.86</v>
      </c>
      <c r="L4211">
        <v>0.05</v>
      </c>
      <c r="M4211">
        <v>11034.97</v>
      </c>
      <c r="N4211" t="s">
        <v>24</v>
      </c>
      <c r="O4211" t="s">
        <v>25</v>
      </c>
      <c r="P4211" t="s">
        <v>71</v>
      </c>
      <c r="Q4211">
        <f>Sales_Data[[#This Row],[Quantity]]*Sales_Data[[#This Row],[Unit_Price]]</f>
        <v>13884.300000000001</v>
      </c>
      <c r="R4211">
        <f>Sales_Data[[#This Row],[Gross_Sales]]*Sales_Data[[#This Row],[Discount]]</f>
        <v>694.21500000000015</v>
      </c>
      <c r="S4211">
        <f>Sales_Data[[#This Row],[Gross_Sales]]-Sales_Data[[#This Row],[Discount_Amount]]</f>
        <v>13190.085000000001</v>
      </c>
      <c r="T4211">
        <f>Sales_Data[[#This Row],[Net Sales]]-Sales_Data[[#This Row],[Cost]]</f>
        <v>2155.1150000000016</v>
      </c>
      <c r="U4211" s="2">
        <f>Sales_Data[[#This Row],[Profit]]/Sales_Data[[#This Row],[Net Sales]]</f>
        <v>0.16338901530960578</v>
      </c>
      <c r="V4211">
        <f>YEAR(Sales_Data[[#This Row],[Order_Date]])</f>
        <v>2025</v>
      </c>
      <c r="W4211" t="str">
        <f>TEXT(Sales_Data[[#This Row],[Order_Date]],"mmm")</f>
        <v>Mar</v>
      </c>
      <c r="X4211">
        <f>MONTH(Sales_Data[[#This Row],[Order_Date]])</f>
        <v>3</v>
      </c>
      <c r="Y4211" t="str">
        <f>"Q"&amp;ROUNDUP(MONTH(Sales_Data[[#This Row],[Order_Date]])/3,0)</f>
        <v>Q1</v>
      </c>
    </row>
    <row r="4212" spans="1:25" x14ac:dyDescent="0.3">
      <c r="A4212" t="s">
        <v>5928</v>
      </c>
      <c r="B4212" s="1">
        <v>45832</v>
      </c>
      <c r="C4212" t="s">
        <v>722</v>
      </c>
      <c r="D4212" t="s">
        <v>433</v>
      </c>
      <c r="E4212" t="s">
        <v>39</v>
      </c>
      <c r="F4212" t="s">
        <v>107</v>
      </c>
      <c r="G4212" t="s">
        <v>21</v>
      </c>
      <c r="H4212" t="s">
        <v>297</v>
      </c>
      <c r="I4212" t="s">
        <v>494</v>
      </c>
      <c r="J4212">
        <v>1</v>
      </c>
      <c r="K4212">
        <v>5329.05</v>
      </c>
      <c r="L4212">
        <v>0.15</v>
      </c>
      <c r="M4212">
        <v>3523.03</v>
      </c>
      <c r="N4212" t="s">
        <v>52</v>
      </c>
      <c r="O4212" t="s">
        <v>35</v>
      </c>
      <c r="P4212" t="s">
        <v>44</v>
      </c>
      <c r="Q4212">
        <f>Sales_Data[[#This Row],[Quantity]]*Sales_Data[[#This Row],[Unit_Price]]</f>
        <v>5329.05</v>
      </c>
      <c r="R4212">
        <f>Sales_Data[[#This Row],[Gross_Sales]]*Sales_Data[[#This Row],[Discount]]</f>
        <v>799.35749999999996</v>
      </c>
      <c r="S4212">
        <f>Sales_Data[[#This Row],[Gross_Sales]]-Sales_Data[[#This Row],[Discount_Amount]]</f>
        <v>4529.6925000000001</v>
      </c>
      <c r="T4212">
        <f>Sales_Data[[#This Row],[Net Sales]]-Sales_Data[[#This Row],[Cost]]</f>
        <v>1006.6624999999999</v>
      </c>
      <c r="U4212" s="2">
        <f>Sales_Data[[#This Row],[Profit]]/Sales_Data[[#This Row],[Net Sales]]</f>
        <v>0.22223638801088591</v>
      </c>
      <c r="V4212">
        <f>YEAR(Sales_Data[[#This Row],[Order_Date]])</f>
        <v>2025</v>
      </c>
      <c r="W4212" t="str">
        <f>TEXT(Sales_Data[[#This Row],[Order_Date]],"mmm")</f>
        <v>Jun</v>
      </c>
      <c r="X4212">
        <f>MONTH(Sales_Data[[#This Row],[Order_Date]])</f>
        <v>6</v>
      </c>
      <c r="Y4212" t="str">
        <f>"Q"&amp;ROUNDUP(MONTH(Sales_Data[[#This Row],[Order_Date]])/3,0)</f>
        <v>Q2</v>
      </c>
    </row>
    <row r="4213" spans="1:25" x14ac:dyDescent="0.3">
      <c r="A4213" t="s">
        <v>5929</v>
      </c>
      <c r="B4213" s="1">
        <v>45766</v>
      </c>
      <c r="C4213" t="s">
        <v>2240</v>
      </c>
      <c r="D4213" t="s">
        <v>252</v>
      </c>
      <c r="E4213" t="s">
        <v>19</v>
      </c>
      <c r="F4213" t="s">
        <v>57</v>
      </c>
      <c r="G4213" t="s">
        <v>75</v>
      </c>
      <c r="H4213" t="s">
        <v>256</v>
      </c>
      <c r="I4213" t="s">
        <v>257</v>
      </c>
      <c r="J4213">
        <v>2</v>
      </c>
      <c r="K4213">
        <v>7832.31</v>
      </c>
      <c r="L4213">
        <v>0.2</v>
      </c>
      <c r="M4213">
        <v>10051.9</v>
      </c>
      <c r="N4213" t="s">
        <v>24</v>
      </c>
      <c r="O4213" t="s">
        <v>35</v>
      </c>
      <c r="P4213" t="s">
        <v>71</v>
      </c>
      <c r="Q4213">
        <f>Sales_Data[[#This Row],[Quantity]]*Sales_Data[[#This Row],[Unit_Price]]</f>
        <v>15664.62</v>
      </c>
      <c r="R4213">
        <f>Sales_Data[[#This Row],[Gross_Sales]]*Sales_Data[[#This Row],[Discount]]</f>
        <v>3132.9240000000004</v>
      </c>
      <c r="S4213">
        <f>Sales_Data[[#This Row],[Gross_Sales]]-Sales_Data[[#This Row],[Discount_Amount]]</f>
        <v>12531.696</v>
      </c>
      <c r="T4213">
        <f>Sales_Data[[#This Row],[Net Sales]]-Sales_Data[[#This Row],[Cost]]</f>
        <v>2479.7960000000003</v>
      </c>
      <c r="U4213" s="2">
        <f>Sales_Data[[#This Row],[Profit]]/Sales_Data[[#This Row],[Net Sales]]</f>
        <v>0.19788191478631467</v>
      </c>
      <c r="V4213">
        <f>YEAR(Sales_Data[[#This Row],[Order_Date]])</f>
        <v>2025</v>
      </c>
      <c r="W4213" t="str">
        <f>TEXT(Sales_Data[[#This Row],[Order_Date]],"mmm")</f>
        <v>Apr</v>
      </c>
      <c r="X4213">
        <f>MONTH(Sales_Data[[#This Row],[Order_Date]])</f>
        <v>4</v>
      </c>
      <c r="Y4213" t="str">
        <f>"Q"&amp;ROUNDUP(MONTH(Sales_Data[[#This Row],[Order_Date]])/3,0)</f>
        <v>Q2</v>
      </c>
    </row>
    <row r="4214" spans="1:25" x14ac:dyDescent="0.3">
      <c r="A4214" t="s">
        <v>5930</v>
      </c>
      <c r="B4214" s="1">
        <v>45840</v>
      </c>
      <c r="C4214" t="s">
        <v>5202</v>
      </c>
      <c r="D4214" t="s">
        <v>290</v>
      </c>
      <c r="E4214" t="s">
        <v>48</v>
      </c>
      <c r="F4214" t="s">
        <v>126</v>
      </c>
      <c r="G4214" t="s">
        <v>32</v>
      </c>
      <c r="H4214" t="s">
        <v>50</v>
      </c>
      <c r="I4214" t="s">
        <v>58</v>
      </c>
      <c r="J4214">
        <v>1</v>
      </c>
      <c r="K4214">
        <v>44051.82</v>
      </c>
      <c r="L4214">
        <v>0.1</v>
      </c>
      <c r="M4214">
        <v>26278.13</v>
      </c>
      <c r="N4214" t="s">
        <v>52</v>
      </c>
      <c r="O4214" t="s">
        <v>53</v>
      </c>
      <c r="P4214" t="s">
        <v>44</v>
      </c>
      <c r="Q4214">
        <f>Sales_Data[[#This Row],[Quantity]]*Sales_Data[[#This Row],[Unit_Price]]</f>
        <v>44051.82</v>
      </c>
      <c r="R4214">
        <f>Sales_Data[[#This Row],[Gross_Sales]]*Sales_Data[[#This Row],[Discount]]</f>
        <v>4405.1819999999998</v>
      </c>
      <c r="S4214">
        <f>Sales_Data[[#This Row],[Gross_Sales]]-Sales_Data[[#This Row],[Discount_Amount]]</f>
        <v>39646.637999999999</v>
      </c>
      <c r="T4214">
        <f>Sales_Data[[#This Row],[Net Sales]]-Sales_Data[[#This Row],[Cost]]</f>
        <v>13368.507999999998</v>
      </c>
      <c r="U4214" s="2">
        <f>Sales_Data[[#This Row],[Profit]]/Sales_Data[[#This Row],[Net Sales]]</f>
        <v>0.33719146627262564</v>
      </c>
      <c r="V4214">
        <f>YEAR(Sales_Data[[#This Row],[Order_Date]])</f>
        <v>2025</v>
      </c>
      <c r="W4214" t="str">
        <f>TEXT(Sales_Data[[#This Row],[Order_Date]],"mmm")</f>
        <v>Jul</v>
      </c>
      <c r="X4214">
        <f>MONTH(Sales_Data[[#This Row],[Order_Date]])</f>
        <v>7</v>
      </c>
      <c r="Y4214" t="str">
        <f>"Q"&amp;ROUNDUP(MONTH(Sales_Data[[#This Row],[Order_Date]])/3,0)</f>
        <v>Q3</v>
      </c>
    </row>
    <row r="4215" spans="1:25" x14ac:dyDescent="0.3">
      <c r="A4215" t="s">
        <v>5931</v>
      </c>
      <c r="B4215" s="1">
        <v>45849</v>
      </c>
      <c r="C4215" t="s">
        <v>725</v>
      </c>
      <c r="D4215" t="s">
        <v>457</v>
      </c>
      <c r="E4215" t="s">
        <v>48</v>
      </c>
      <c r="F4215" t="s">
        <v>132</v>
      </c>
      <c r="G4215" t="s">
        <v>21</v>
      </c>
      <c r="H4215" t="s">
        <v>230</v>
      </c>
      <c r="I4215" t="s">
        <v>328</v>
      </c>
      <c r="J4215">
        <v>3</v>
      </c>
      <c r="K4215">
        <v>32597.17</v>
      </c>
      <c r="L4215">
        <v>0.15</v>
      </c>
      <c r="M4215">
        <v>67223.360000000001</v>
      </c>
      <c r="N4215" t="s">
        <v>109</v>
      </c>
      <c r="O4215" t="s">
        <v>25</v>
      </c>
      <c r="P4215" t="s">
        <v>44</v>
      </c>
      <c r="Q4215">
        <f>Sales_Data[[#This Row],[Quantity]]*Sales_Data[[#This Row],[Unit_Price]]</f>
        <v>97791.51</v>
      </c>
      <c r="R4215">
        <f>Sales_Data[[#This Row],[Gross_Sales]]*Sales_Data[[#This Row],[Discount]]</f>
        <v>14668.726499999999</v>
      </c>
      <c r="S4215">
        <f>Sales_Data[[#This Row],[Gross_Sales]]-Sales_Data[[#This Row],[Discount_Amount]]</f>
        <v>83122.78349999999</v>
      </c>
      <c r="T4215">
        <f>Sales_Data[[#This Row],[Net Sales]]-Sales_Data[[#This Row],[Cost]]</f>
        <v>15899.42349999999</v>
      </c>
      <c r="U4215" s="2">
        <f>Sales_Data[[#This Row],[Profit]]/Sales_Data[[#This Row],[Net Sales]]</f>
        <v>0.1912763604698102</v>
      </c>
      <c r="V4215">
        <f>YEAR(Sales_Data[[#This Row],[Order_Date]])</f>
        <v>2025</v>
      </c>
      <c r="W4215" t="str">
        <f>TEXT(Sales_Data[[#This Row],[Order_Date]],"mmm")</f>
        <v>Jul</v>
      </c>
      <c r="X4215">
        <f>MONTH(Sales_Data[[#This Row],[Order_Date]])</f>
        <v>7</v>
      </c>
      <c r="Y4215" t="str">
        <f>"Q"&amp;ROUNDUP(MONTH(Sales_Data[[#This Row],[Order_Date]])/3,0)</f>
        <v>Q3</v>
      </c>
    </row>
    <row r="4216" spans="1:25" x14ac:dyDescent="0.3">
      <c r="A4216" t="s">
        <v>5932</v>
      </c>
      <c r="B4216" s="1">
        <v>45722</v>
      </c>
      <c r="C4216" t="s">
        <v>891</v>
      </c>
      <c r="D4216" t="s">
        <v>457</v>
      </c>
      <c r="E4216" t="s">
        <v>30</v>
      </c>
      <c r="F4216" t="s">
        <v>31</v>
      </c>
      <c r="G4216" t="s">
        <v>21</v>
      </c>
      <c r="H4216" t="s">
        <v>127</v>
      </c>
      <c r="I4216" t="s">
        <v>128</v>
      </c>
      <c r="J4216">
        <v>3</v>
      </c>
      <c r="K4216">
        <v>2326.16</v>
      </c>
      <c r="L4216">
        <v>0.05</v>
      </c>
      <c r="M4216">
        <v>4498.78</v>
      </c>
      <c r="N4216" t="s">
        <v>52</v>
      </c>
      <c r="O4216" t="s">
        <v>25</v>
      </c>
      <c r="P4216" t="s">
        <v>26</v>
      </c>
      <c r="Q4216">
        <f>Sales_Data[[#This Row],[Quantity]]*Sales_Data[[#This Row],[Unit_Price]]</f>
        <v>6978.48</v>
      </c>
      <c r="R4216">
        <f>Sales_Data[[#This Row],[Gross_Sales]]*Sales_Data[[#This Row],[Discount]]</f>
        <v>348.92399999999998</v>
      </c>
      <c r="S4216">
        <f>Sales_Data[[#This Row],[Gross_Sales]]-Sales_Data[[#This Row],[Discount_Amount]]</f>
        <v>6629.5559999999996</v>
      </c>
      <c r="T4216">
        <f>Sales_Data[[#This Row],[Net Sales]]-Sales_Data[[#This Row],[Cost]]</f>
        <v>2130.7759999999998</v>
      </c>
      <c r="U4216" s="2">
        <f>Sales_Data[[#This Row],[Profit]]/Sales_Data[[#This Row],[Net Sales]]</f>
        <v>0.321405536057015</v>
      </c>
      <c r="V4216">
        <f>YEAR(Sales_Data[[#This Row],[Order_Date]])</f>
        <v>2025</v>
      </c>
      <c r="W4216" t="str">
        <f>TEXT(Sales_Data[[#This Row],[Order_Date]],"mmm")</f>
        <v>Mar</v>
      </c>
      <c r="X4216">
        <f>MONTH(Sales_Data[[#This Row],[Order_Date]])</f>
        <v>3</v>
      </c>
      <c r="Y4216" t="str">
        <f>"Q"&amp;ROUNDUP(MONTH(Sales_Data[[#This Row],[Order_Date]])/3,0)</f>
        <v>Q1</v>
      </c>
    </row>
    <row r="4217" spans="1:25" x14ac:dyDescent="0.3">
      <c r="A4217" t="s">
        <v>5933</v>
      </c>
      <c r="B4217" s="1">
        <v>45994</v>
      </c>
      <c r="C4217" t="s">
        <v>3071</v>
      </c>
      <c r="D4217" t="s">
        <v>553</v>
      </c>
      <c r="E4217" t="s">
        <v>48</v>
      </c>
      <c r="F4217" t="s">
        <v>132</v>
      </c>
      <c r="G4217" t="s">
        <v>67</v>
      </c>
      <c r="H4217" t="s">
        <v>121</v>
      </c>
      <c r="I4217" t="s">
        <v>122</v>
      </c>
      <c r="J4217">
        <v>4</v>
      </c>
      <c r="K4217">
        <v>19931.3</v>
      </c>
      <c r="L4217">
        <v>0.05</v>
      </c>
      <c r="M4217">
        <v>66117.289999999994</v>
      </c>
      <c r="N4217" t="s">
        <v>24</v>
      </c>
      <c r="O4217" t="s">
        <v>35</v>
      </c>
      <c r="P4217" t="s">
        <v>71</v>
      </c>
      <c r="Q4217">
        <f>Sales_Data[[#This Row],[Quantity]]*Sales_Data[[#This Row],[Unit_Price]]</f>
        <v>79725.2</v>
      </c>
      <c r="R4217">
        <f>Sales_Data[[#This Row],[Gross_Sales]]*Sales_Data[[#This Row],[Discount]]</f>
        <v>3986.26</v>
      </c>
      <c r="S4217">
        <f>Sales_Data[[#This Row],[Gross_Sales]]-Sales_Data[[#This Row],[Discount_Amount]]</f>
        <v>75738.94</v>
      </c>
      <c r="T4217">
        <f>Sales_Data[[#This Row],[Net Sales]]-Sales_Data[[#This Row],[Cost]]</f>
        <v>9621.6500000000087</v>
      </c>
      <c r="U4217" s="2">
        <f>Sales_Data[[#This Row],[Profit]]/Sales_Data[[#This Row],[Net Sales]]</f>
        <v>0.12703703009310677</v>
      </c>
      <c r="V4217">
        <f>YEAR(Sales_Data[[#This Row],[Order_Date]])</f>
        <v>2025</v>
      </c>
      <c r="W4217" t="str">
        <f>TEXT(Sales_Data[[#This Row],[Order_Date]],"mmm")</f>
        <v>Dec</v>
      </c>
      <c r="X4217">
        <f>MONTH(Sales_Data[[#This Row],[Order_Date]])</f>
        <v>12</v>
      </c>
      <c r="Y4217" t="str">
        <f>"Q"&amp;ROUNDUP(MONTH(Sales_Data[[#This Row],[Order_Date]])/3,0)</f>
        <v>Q4</v>
      </c>
    </row>
    <row r="4218" spans="1:25" x14ac:dyDescent="0.3">
      <c r="A4218" t="s">
        <v>5934</v>
      </c>
      <c r="B4218" s="1">
        <v>45928</v>
      </c>
      <c r="C4218" t="s">
        <v>604</v>
      </c>
      <c r="D4218" t="s">
        <v>765</v>
      </c>
      <c r="E4218" t="s">
        <v>39</v>
      </c>
      <c r="F4218" t="s">
        <v>96</v>
      </c>
      <c r="G4218" t="s">
        <v>67</v>
      </c>
      <c r="H4218" t="s">
        <v>133</v>
      </c>
      <c r="I4218" t="s">
        <v>138</v>
      </c>
      <c r="J4218">
        <v>1</v>
      </c>
      <c r="K4218">
        <v>2925.12</v>
      </c>
      <c r="L4218">
        <v>0.05</v>
      </c>
      <c r="M4218">
        <v>2355.14</v>
      </c>
      <c r="N4218" t="s">
        <v>83</v>
      </c>
      <c r="O4218" t="s">
        <v>35</v>
      </c>
      <c r="P4218" t="s">
        <v>44</v>
      </c>
      <c r="Q4218">
        <f>Sales_Data[[#This Row],[Quantity]]*Sales_Data[[#This Row],[Unit_Price]]</f>
        <v>2925.12</v>
      </c>
      <c r="R4218">
        <f>Sales_Data[[#This Row],[Gross_Sales]]*Sales_Data[[#This Row],[Discount]]</f>
        <v>146.256</v>
      </c>
      <c r="S4218">
        <f>Sales_Data[[#This Row],[Gross_Sales]]-Sales_Data[[#This Row],[Discount_Amount]]</f>
        <v>2778.864</v>
      </c>
      <c r="T4218">
        <f>Sales_Data[[#This Row],[Net Sales]]-Sales_Data[[#This Row],[Cost]]</f>
        <v>423.72400000000016</v>
      </c>
      <c r="U4218" s="2">
        <f>Sales_Data[[#This Row],[Profit]]/Sales_Data[[#This Row],[Net Sales]]</f>
        <v>0.15248101382435417</v>
      </c>
      <c r="V4218">
        <f>YEAR(Sales_Data[[#This Row],[Order_Date]])</f>
        <v>2025</v>
      </c>
      <c r="W4218" t="str">
        <f>TEXT(Sales_Data[[#This Row],[Order_Date]],"mmm")</f>
        <v>Sep</v>
      </c>
      <c r="X4218">
        <f>MONTH(Sales_Data[[#This Row],[Order_Date]])</f>
        <v>9</v>
      </c>
      <c r="Y4218" t="str">
        <f>"Q"&amp;ROUNDUP(MONTH(Sales_Data[[#This Row],[Order_Date]])/3,0)</f>
        <v>Q3</v>
      </c>
    </row>
    <row r="4219" spans="1:25" x14ac:dyDescent="0.3">
      <c r="A4219" t="s">
        <v>5935</v>
      </c>
      <c r="B4219" s="1">
        <v>45757</v>
      </c>
      <c r="C4219" t="s">
        <v>5063</v>
      </c>
      <c r="D4219" t="s">
        <v>252</v>
      </c>
      <c r="E4219" t="s">
        <v>39</v>
      </c>
      <c r="F4219" t="s">
        <v>202</v>
      </c>
      <c r="G4219" t="s">
        <v>67</v>
      </c>
      <c r="H4219" t="s">
        <v>121</v>
      </c>
      <c r="I4219" t="s">
        <v>142</v>
      </c>
      <c r="J4219">
        <v>1</v>
      </c>
      <c r="K4219">
        <v>2708.65</v>
      </c>
      <c r="L4219">
        <v>0.1</v>
      </c>
      <c r="M4219">
        <v>1521.58</v>
      </c>
      <c r="N4219" t="s">
        <v>52</v>
      </c>
      <c r="O4219" t="s">
        <v>25</v>
      </c>
      <c r="P4219" t="s">
        <v>44</v>
      </c>
      <c r="Q4219">
        <f>Sales_Data[[#This Row],[Quantity]]*Sales_Data[[#This Row],[Unit_Price]]</f>
        <v>2708.65</v>
      </c>
      <c r="R4219">
        <f>Sales_Data[[#This Row],[Gross_Sales]]*Sales_Data[[#This Row],[Discount]]</f>
        <v>270.86500000000001</v>
      </c>
      <c r="S4219">
        <f>Sales_Data[[#This Row],[Gross_Sales]]-Sales_Data[[#This Row],[Discount_Amount]]</f>
        <v>2437.7849999999999</v>
      </c>
      <c r="T4219">
        <f>Sales_Data[[#This Row],[Net Sales]]-Sales_Data[[#This Row],[Cost]]</f>
        <v>916.20499999999993</v>
      </c>
      <c r="U4219" s="2">
        <f>Sales_Data[[#This Row],[Profit]]/Sales_Data[[#This Row],[Net Sales]]</f>
        <v>0.37583503057078455</v>
      </c>
      <c r="V4219">
        <f>YEAR(Sales_Data[[#This Row],[Order_Date]])</f>
        <v>2025</v>
      </c>
      <c r="W4219" t="str">
        <f>TEXT(Sales_Data[[#This Row],[Order_Date]],"mmm")</f>
        <v>Apr</v>
      </c>
      <c r="X4219">
        <f>MONTH(Sales_Data[[#This Row],[Order_Date]])</f>
        <v>4</v>
      </c>
      <c r="Y4219" t="str">
        <f>"Q"&amp;ROUNDUP(MONTH(Sales_Data[[#This Row],[Order_Date]])/3,0)</f>
        <v>Q2</v>
      </c>
    </row>
    <row r="4220" spans="1:25" x14ac:dyDescent="0.3">
      <c r="A4220" t="s">
        <v>5936</v>
      </c>
      <c r="B4220" s="1">
        <v>45689</v>
      </c>
      <c r="C4220" t="s">
        <v>4749</v>
      </c>
      <c r="D4220" t="s">
        <v>155</v>
      </c>
      <c r="E4220" t="s">
        <v>48</v>
      </c>
      <c r="F4220" t="s">
        <v>164</v>
      </c>
      <c r="G4220" t="s">
        <v>41</v>
      </c>
      <c r="H4220" t="s">
        <v>171</v>
      </c>
      <c r="I4220" t="s">
        <v>172</v>
      </c>
      <c r="J4220">
        <v>1</v>
      </c>
      <c r="K4220">
        <v>42532.89</v>
      </c>
      <c r="L4220">
        <v>0.1</v>
      </c>
      <c r="M4220">
        <v>30436.9</v>
      </c>
      <c r="N4220" t="s">
        <v>24</v>
      </c>
      <c r="O4220" t="s">
        <v>35</v>
      </c>
      <c r="P4220" t="s">
        <v>44</v>
      </c>
      <c r="Q4220">
        <f>Sales_Data[[#This Row],[Quantity]]*Sales_Data[[#This Row],[Unit_Price]]</f>
        <v>42532.89</v>
      </c>
      <c r="R4220">
        <f>Sales_Data[[#This Row],[Gross_Sales]]*Sales_Data[[#This Row],[Discount]]</f>
        <v>4253.2889999999998</v>
      </c>
      <c r="S4220">
        <f>Sales_Data[[#This Row],[Gross_Sales]]-Sales_Data[[#This Row],[Discount_Amount]]</f>
        <v>38279.601000000002</v>
      </c>
      <c r="T4220">
        <f>Sales_Data[[#This Row],[Net Sales]]-Sales_Data[[#This Row],[Cost]]</f>
        <v>7842.7010000000009</v>
      </c>
      <c r="U4220" s="2">
        <f>Sales_Data[[#This Row],[Profit]]/Sales_Data[[#This Row],[Net Sales]]</f>
        <v>0.20487938210223247</v>
      </c>
      <c r="V4220">
        <f>YEAR(Sales_Data[[#This Row],[Order_Date]])</f>
        <v>2025</v>
      </c>
      <c r="W4220" t="str">
        <f>TEXT(Sales_Data[[#This Row],[Order_Date]],"mmm")</f>
        <v>Feb</v>
      </c>
      <c r="X4220">
        <f>MONTH(Sales_Data[[#This Row],[Order_Date]])</f>
        <v>2</v>
      </c>
      <c r="Y4220" t="str">
        <f>"Q"&amp;ROUNDUP(MONTH(Sales_Data[[#This Row],[Order_Date]])/3,0)</f>
        <v>Q1</v>
      </c>
    </row>
    <row r="4221" spans="1:25" x14ac:dyDescent="0.3">
      <c r="A4221" t="s">
        <v>5937</v>
      </c>
      <c r="B4221" s="1">
        <v>46009</v>
      </c>
      <c r="C4221" t="s">
        <v>779</v>
      </c>
      <c r="D4221" t="s">
        <v>624</v>
      </c>
      <c r="E4221" t="s">
        <v>48</v>
      </c>
      <c r="F4221" t="s">
        <v>126</v>
      </c>
      <c r="G4221" t="s">
        <v>67</v>
      </c>
      <c r="H4221" t="s">
        <v>121</v>
      </c>
      <c r="I4221" t="s">
        <v>142</v>
      </c>
      <c r="J4221">
        <v>2</v>
      </c>
      <c r="K4221">
        <v>8867.18</v>
      </c>
      <c r="L4221">
        <v>0.05</v>
      </c>
      <c r="M4221">
        <v>11921.74</v>
      </c>
      <c r="N4221" t="s">
        <v>52</v>
      </c>
      <c r="O4221" t="s">
        <v>35</v>
      </c>
      <c r="P4221" t="s">
        <v>71</v>
      </c>
      <c r="Q4221">
        <f>Sales_Data[[#This Row],[Quantity]]*Sales_Data[[#This Row],[Unit_Price]]</f>
        <v>17734.36</v>
      </c>
      <c r="R4221">
        <f>Sales_Data[[#This Row],[Gross_Sales]]*Sales_Data[[#This Row],[Discount]]</f>
        <v>886.71800000000007</v>
      </c>
      <c r="S4221">
        <f>Sales_Data[[#This Row],[Gross_Sales]]-Sales_Data[[#This Row],[Discount_Amount]]</f>
        <v>16847.642</v>
      </c>
      <c r="T4221">
        <f>Sales_Data[[#This Row],[Net Sales]]-Sales_Data[[#This Row],[Cost]]</f>
        <v>4925.902</v>
      </c>
      <c r="U4221" s="2">
        <f>Sales_Data[[#This Row],[Profit]]/Sales_Data[[#This Row],[Net Sales]]</f>
        <v>0.29237931337809764</v>
      </c>
      <c r="V4221">
        <f>YEAR(Sales_Data[[#This Row],[Order_Date]])</f>
        <v>2025</v>
      </c>
      <c r="W4221" t="str">
        <f>TEXT(Sales_Data[[#This Row],[Order_Date]],"mmm")</f>
        <v>Dec</v>
      </c>
      <c r="X4221">
        <f>MONTH(Sales_Data[[#This Row],[Order_Date]])</f>
        <v>12</v>
      </c>
      <c r="Y4221" t="str">
        <f>"Q"&amp;ROUNDUP(MONTH(Sales_Data[[#This Row],[Order_Date]])/3,0)</f>
        <v>Q4</v>
      </c>
    </row>
    <row r="4222" spans="1:25" x14ac:dyDescent="0.3">
      <c r="A4222" t="s">
        <v>5938</v>
      </c>
      <c r="B4222" s="1">
        <v>45785</v>
      </c>
      <c r="C4222" t="s">
        <v>2025</v>
      </c>
      <c r="D4222" t="s">
        <v>151</v>
      </c>
      <c r="E4222" t="s">
        <v>19</v>
      </c>
      <c r="F4222" t="s">
        <v>66</v>
      </c>
      <c r="G4222" t="s">
        <v>67</v>
      </c>
      <c r="H4222" t="s">
        <v>121</v>
      </c>
      <c r="I4222" t="s">
        <v>142</v>
      </c>
      <c r="J4222">
        <v>2</v>
      </c>
      <c r="K4222">
        <v>2302.61</v>
      </c>
      <c r="L4222">
        <v>0.15</v>
      </c>
      <c r="M4222">
        <v>3123.75</v>
      </c>
      <c r="N4222" t="s">
        <v>24</v>
      </c>
      <c r="O4222" t="s">
        <v>35</v>
      </c>
      <c r="P4222" t="s">
        <v>71</v>
      </c>
      <c r="Q4222">
        <f>Sales_Data[[#This Row],[Quantity]]*Sales_Data[[#This Row],[Unit_Price]]</f>
        <v>4605.22</v>
      </c>
      <c r="R4222">
        <f>Sales_Data[[#This Row],[Gross_Sales]]*Sales_Data[[#This Row],[Discount]]</f>
        <v>690.78300000000002</v>
      </c>
      <c r="S4222">
        <f>Sales_Data[[#This Row],[Gross_Sales]]-Sales_Data[[#This Row],[Discount_Amount]]</f>
        <v>3914.4370000000004</v>
      </c>
      <c r="T4222">
        <f>Sales_Data[[#This Row],[Net Sales]]-Sales_Data[[#This Row],[Cost]]</f>
        <v>790.68700000000035</v>
      </c>
      <c r="U4222" s="2">
        <f>Sales_Data[[#This Row],[Profit]]/Sales_Data[[#This Row],[Net Sales]]</f>
        <v>0.20199252152991612</v>
      </c>
      <c r="V4222">
        <f>YEAR(Sales_Data[[#This Row],[Order_Date]])</f>
        <v>2025</v>
      </c>
      <c r="W4222" t="str">
        <f>TEXT(Sales_Data[[#This Row],[Order_Date]],"mmm")</f>
        <v>May</v>
      </c>
      <c r="X4222">
        <f>MONTH(Sales_Data[[#This Row],[Order_Date]])</f>
        <v>5</v>
      </c>
      <c r="Y4222" t="str">
        <f>"Q"&amp;ROUNDUP(MONTH(Sales_Data[[#This Row],[Order_Date]])/3,0)</f>
        <v>Q2</v>
      </c>
    </row>
    <row r="4223" spans="1:25" x14ac:dyDescent="0.3">
      <c r="A4223" t="s">
        <v>5939</v>
      </c>
      <c r="B4223" s="1">
        <v>45996</v>
      </c>
      <c r="C4223" t="s">
        <v>3735</v>
      </c>
      <c r="D4223" t="s">
        <v>427</v>
      </c>
      <c r="E4223" t="s">
        <v>19</v>
      </c>
      <c r="F4223" t="s">
        <v>57</v>
      </c>
      <c r="G4223" t="s">
        <v>32</v>
      </c>
      <c r="H4223" t="s">
        <v>33</v>
      </c>
      <c r="I4223" t="s">
        <v>161</v>
      </c>
      <c r="J4223">
        <v>1</v>
      </c>
      <c r="K4223">
        <v>12118.22</v>
      </c>
      <c r="L4223">
        <v>0.05</v>
      </c>
      <c r="M4223">
        <v>7666.42</v>
      </c>
      <c r="N4223" t="s">
        <v>24</v>
      </c>
      <c r="O4223" t="s">
        <v>53</v>
      </c>
      <c r="P4223" t="s">
        <v>44</v>
      </c>
      <c r="Q4223">
        <f>Sales_Data[[#This Row],[Quantity]]*Sales_Data[[#This Row],[Unit_Price]]</f>
        <v>12118.22</v>
      </c>
      <c r="R4223">
        <f>Sales_Data[[#This Row],[Gross_Sales]]*Sales_Data[[#This Row],[Discount]]</f>
        <v>605.91099999999994</v>
      </c>
      <c r="S4223">
        <f>Sales_Data[[#This Row],[Gross_Sales]]-Sales_Data[[#This Row],[Discount_Amount]]</f>
        <v>11512.308999999999</v>
      </c>
      <c r="T4223">
        <f>Sales_Data[[#This Row],[Net Sales]]-Sales_Data[[#This Row],[Cost]]</f>
        <v>3845.8889999999992</v>
      </c>
      <c r="U4223" s="2">
        <f>Sales_Data[[#This Row],[Profit]]/Sales_Data[[#This Row],[Net Sales]]</f>
        <v>0.33406756194608739</v>
      </c>
      <c r="V4223">
        <f>YEAR(Sales_Data[[#This Row],[Order_Date]])</f>
        <v>2025</v>
      </c>
      <c r="W4223" t="str">
        <f>TEXT(Sales_Data[[#This Row],[Order_Date]],"mmm")</f>
        <v>Dec</v>
      </c>
      <c r="X4223">
        <f>MONTH(Sales_Data[[#This Row],[Order_Date]])</f>
        <v>12</v>
      </c>
      <c r="Y4223" t="str">
        <f>"Q"&amp;ROUNDUP(MONTH(Sales_Data[[#This Row],[Order_Date]])/3,0)</f>
        <v>Q4</v>
      </c>
    </row>
    <row r="4224" spans="1:25" x14ac:dyDescent="0.3">
      <c r="A4224" t="s">
        <v>5940</v>
      </c>
      <c r="B4224" s="1">
        <v>45700</v>
      </c>
      <c r="C4224" t="s">
        <v>5688</v>
      </c>
      <c r="D4224" t="s">
        <v>419</v>
      </c>
      <c r="E4224" t="s">
        <v>30</v>
      </c>
      <c r="F4224" t="s">
        <v>210</v>
      </c>
      <c r="G4224" t="s">
        <v>21</v>
      </c>
      <c r="H4224" t="s">
        <v>230</v>
      </c>
      <c r="I4224" t="s">
        <v>328</v>
      </c>
      <c r="J4224">
        <v>2</v>
      </c>
      <c r="K4224">
        <v>2844.92</v>
      </c>
      <c r="L4224">
        <v>0.05</v>
      </c>
      <c r="M4224">
        <v>3735.06</v>
      </c>
      <c r="N4224" t="s">
        <v>52</v>
      </c>
      <c r="O4224" t="s">
        <v>35</v>
      </c>
      <c r="P4224" t="s">
        <v>26</v>
      </c>
      <c r="Q4224">
        <f>Sales_Data[[#This Row],[Quantity]]*Sales_Data[[#This Row],[Unit_Price]]</f>
        <v>5689.84</v>
      </c>
      <c r="R4224">
        <f>Sales_Data[[#This Row],[Gross_Sales]]*Sales_Data[[#This Row],[Discount]]</f>
        <v>284.49200000000002</v>
      </c>
      <c r="S4224">
        <f>Sales_Data[[#This Row],[Gross_Sales]]-Sales_Data[[#This Row],[Discount_Amount]]</f>
        <v>5405.348</v>
      </c>
      <c r="T4224">
        <f>Sales_Data[[#This Row],[Net Sales]]-Sales_Data[[#This Row],[Cost]]</f>
        <v>1670.288</v>
      </c>
      <c r="U4224" s="2">
        <f>Sales_Data[[#This Row],[Profit]]/Sales_Data[[#This Row],[Net Sales]]</f>
        <v>0.30900656164968471</v>
      </c>
      <c r="V4224">
        <f>YEAR(Sales_Data[[#This Row],[Order_Date]])</f>
        <v>2025</v>
      </c>
      <c r="W4224" t="str">
        <f>TEXT(Sales_Data[[#This Row],[Order_Date]],"mmm")</f>
        <v>Feb</v>
      </c>
      <c r="X4224">
        <f>MONTH(Sales_Data[[#This Row],[Order_Date]])</f>
        <v>2</v>
      </c>
      <c r="Y4224" t="str">
        <f>"Q"&amp;ROUNDUP(MONTH(Sales_Data[[#This Row],[Order_Date]])/3,0)</f>
        <v>Q1</v>
      </c>
    </row>
    <row r="4225" spans="1:25" x14ac:dyDescent="0.3">
      <c r="A4225" t="s">
        <v>5941</v>
      </c>
      <c r="B4225" s="1">
        <v>45735</v>
      </c>
      <c r="C4225" t="s">
        <v>4288</v>
      </c>
      <c r="D4225" t="s">
        <v>183</v>
      </c>
      <c r="E4225" t="s">
        <v>30</v>
      </c>
      <c r="F4225" t="s">
        <v>210</v>
      </c>
      <c r="G4225" t="s">
        <v>21</v>
      </c>
      <c r="H4225" t="s">
        <v>127</v>
      </c>
      <c r="I4225" t="s">
        <v>342</v>
      </c>
      <c r="J4225">
        <v>1</v>
      </c>
      <c r="K4225">
        <v>2293.4499999999998</v>
      </c>
      <c r="L4225">
        <v>0</v>
      </c>
      <c r="M4225">
        <v>1449.54</v>
      </c>
      <c r="N4225" t="s">
        <v>70</v>
      </c>
      <c r="O4225" t="s">
        <v>25</v>
      </c>
      <c r="P4225" t="s">
        <v>71</v>
      </c>
      <c r="Q4225">
        <f>Sales_Data[[#This Row],[Quantity]]*Sales_Data[[#This Row],[Unit_Price]]</f>
        <v>2293.4499999999998</v>
      </c>
      <c r="R4225">
        <f>Sales_Data[[#This Row],[Gross_Sales]]*Sales_Data[[#This Row],[Discount]]</f>
        <v>0</v>
      </c>
      <c r="S4225">
        <f>Sales_Data[[#This Row],[Gross_Sales]]-Sales_Data[[#This Row],[Discount_Amount]]</f>
        <v>2293.4499999999998</v>
      </c>
      <c r="T4225">
        <f>Sales_Data[[#This Row],[Net Sales]]-Sales_Data[[#This Row],[Cost]]</f>
        <v>843.90999999999985</v>
      </c>
      <c r="U4225" s="2">
        <f>Sales_Data[[#This Row],[Profit]]/Sales_Data[[#This Row],[Net Sales]]</f>
        <v>0.36796529246331944</v>
      </c>
      <c r="V4225">
        <f>YEAR(Sales_Data[[#This Row],[Order_Date]])</f>
        <v>2025</v>
      </c>
      <c r="W4225" t="str">
        <f>TEXT(Sales_Data[[#This Row],[Order_Date]],"mmm")</f>
        <v>Mar</v>
      </c>
      <c r="X4225">
        <f>MONTH(Sales_Data[[#This Row],[Order_Date]])</f>
        <v>3</v>
      </c>
      <c r="Y4225" t="str">
        <f>"Q"&amp;ROUNDUP(MONTH(Sales_Data[[#This Row],[Order_Date]])/3,0)</f>
        <v>Q1</v>
      </c>
    </row>
    <row r="4226" spans="1:25" x14ac:dyDescent="0.3">
      <c r="A4226" t="s">
        <v>5942</v>
      </c>
      <c r="B4226" s="1">
        <v>45971</v>
      </c>
      <c r="C4226" t="s">
        <v>3756</v>
      </c>
      <c r="D4226" t="s">
        <v>541</v>
      </c>
      <c r="E4226" t="s">
        <v>39</v>
      </c>
      <c r="F4226" t="s">
        <v>107</v>
      </c>
      <c r="G4226" t="s">
        <v>67</v>
      </c>
      <c r="H4226" t="s">
        <v>88</v>
      </c>
      <c r="I4226" t="s">
        <v>157</v>
      </c>
      <c r="J4226">
        <v>3</v>
      </c>
      <c r="K4226">
        <v>1406.12</v>
      </c>
      <c r="L4226">
        <v>0.2</v>
      </c>
      <c r="M4226">
        <v>2415.6999999999998</v>
      </c>
      <c r="N4226" t="s">
        <v>70</v>
      </c>
      <c r="O4226" t="s">
        <v>35</v>
      </c>
      <c r="P4226" t="s">
        <v>26</v>
      </c>
      <c r="Q4226">
        <f>Sales_Data[[#This Row],[Quantity]]*Sales_Data[[#This Row],[Unit_Price]]</f>
        <v>4218.3599999999997</v>
      </c>
      <c r="R4226">
        <f>Sales_Data[[#This Row],[Gross_Sales]]*Sales_Data[[#This Row],[Discount]]</f>
        <v>843.67200000000003</v>
      </c>
      <c r="S4226">
        <f>Sales_Data[[#This Row],[Gross_Sales]]-Sales_Data[[#This Row],[Discount_Amount]]</f>
        <v>3374.6879999999996</v>
      </c>
      <c r="T4226">
        <f>Sales_Data[[#This Row],[Net Sales]]-Sales_Data[[#This Row],[Cost]]</f>
        <v>958.98799999999983</v>
      </c>
      <c r="U4226" s="2">
        <f>Sales_Data[[#This Row],[Profit]]/Sales_Data[[#This Row],[Net Sales]]</f>
        <v>0.28417086261011387</v>
      </c>
      <c r="V4226">
        <f>YEAR(Sales_Data[[#This Row],[Order_Date]])</f>
        <v>2025</v>
      </c>
      <c r="W4226" t="str">
        <f>TEXT(Sales_Data[[#This Row],[Order_Date]],"mmm")</f>
        <v>Nov</v>
      </c>
      <c r="X4226">
        <f>MONTH(Sales_Data[[#This Row],[Order_Date]])</f>
        <v>11</v>
      </c>
      <c r="Y4226" t="str">
        <f>"Q"&amp;ROUNDUP(MONTH(Sales_Data[[#This Row],[Order_Date]])/3,0)</f>
        <v>Q4</v>
      </c>
    </row>
    <row r="4227" spans="1:25" x14ac:dyDescent="0.3">
      <c r="A4227" t="s">
        <v>5943</v>
      </c>
      <c r="B4227" s="1">
        <v>45946</v>
      </c>
      <c r="C4227" t="s">
        <v>1548</v>
      </c>
      <c r="D4227" t="s">
        <v>463</v>
      </c>
      <c r="E4227" t="s">
        <v>30</v>
      </c>
      <c r="F4227" t="s">
        <v>31</v>
      </c>
      <c r="G4227" t="s">
        <v>21</v>
      </c>
      <c r="H4227" t="s">
        <v>297</v>
      </c>
      <c r="I4227" t="s">
        <v>494</v>
      </c>
      <c r="J4227">
        <v>1</v>
      </c>
      <c r="K4227">
        <v>2202.38</v>
      </c>
      <c r="L4227">
        <v>0.1</v>
      </c>
      <c r="M4227">
        <v>1539.84</v>
      </c>
      <c r="N4227" t="s">
        <v>83</v>
      </c>
      <c r="O4227" t="s">
        <v>35</v>
      </c>
      <c r="P4227" t="s">
        <v>71</v>
      </c>
      <c r="Q4227">
        <f>Sales_Data[[#This Row],[Quantity]]*Sales_Data[[#This Row],[Unit_Price]]</f>
        <v>2202.38</v>
      </c>
      <c r="R4227">
        <f>Sales_Data[[#This Row],[Gross_Sales]]*Sales_Data[[#This Row],[Discount]]</f>
        <v>220.23800000000003</v>
      </c>
      <c r="S4227">
        <f>Sales_Data[[#This Row],[Gross_Sales]]-Sales_Data[[#This Row],[Discount_Amount]]</f>
        <v>1982.1420000000001</v>
      </c>
      <c r="T4227">
        <f>Sales_Data[[#This Row],[Net Sales]]-Sales_Data[[#This Row],[Cost]]</f>
        <v>442.30200000000013</v>
      </c>
      <c r="U4227" s="2">
        <f>Sales_Data[[#This Row],[Profit]]/Sales_Data[[#This Row],[Net Sales]]</f>
        <v>0.22314344784581536</v>
      </c>
      <c r="V4227">
        <f>YEAR(Sales_Data[[#This Row],[Order_Date]])</f>
        <v>2025</v>
      </c>
      <c r="W4227" t="str">
        <f>TEXT(Sales_Data[[#This Row],[Order_Date]],"mmm")</f>
        <v>Oct</v>
      </c>
      <c r="X4227">
        <f>MONTH(Sales_Data[[#This Row],[Order_Date]])</f>
        <v>10</v>
      </c>
      <c r="Y4227" t="str">
        <f>"Q"&amp;ROUNDUP(MONTH(Sales_Data[[#This Row],[Order_Date]])/3,0)</f>
        <v>Q4</v>
      </c>
    </row>
    <row r="4228" spans="1:25" x14ac:dyDescent="0.3">
      <c r="A4228" t="s">
        <v>5944</v>
      </c>
      <c r="B4228" s="1">
        <v>45927</v>
      </c>
      <c r="C4228" t="s">
        <v>1038</v>
      </c>
      <c r="D4228" t="s">
        <v>205</v>
      </c>
      <c r="E4228" t="s">
        <v>39</v>
      </c>
      <c r="F4228" t="s">
        <v>40</v>
      </c>
      <c r="G4228" t="s">
        <v>41</v>
      </c>
      <c r="H4228" t="s">
        <v>171</v>
      </c>
      <c r="I4228" t="s">
        <v>191</v>
      </c>
      <c r="J4228">
        <v>1</v>
      </c>
      <c r="K4228">
        <v>5612.23</v>
      </c>
      <c r="L4228">
        <v>0.1</v>
      </c>
      <c r="M4228">
        <v>4271.08</v>
      </c>
      <c r="N4228" t="s">
        <v>24</v>
      </c>
      <c r="O4228" t="s">
        <v>35</v>
      </c>
      <c r="P4228" t="s">
        <v>44</v>
      </c>
      <c r="Q4228">
        <f>Sales_Data[[#This Row],[Quantity]]*Sales_Data[[#This Row],[Unit_Price]]</f>
        <v>5612.23</v>
      </c>
      <c r="R4228">
        <f>Sales_Data[[#This Row],[Gross_Sales]]*Sales_Data[[#This Row],[Discount]]</f>
        <v>561.22299999999996</v>
      </c>
      <c r="S4228">
        <f>Sales_Data[[#This Row],[Gross_Sales]]-Sales_Data[[#This Row],[Discount_Amount]]</f>
        <v>5051.0069999999996</v>
      </c>
      <c r="T4228">
        <f>Sales_Data[[#This Row],[Net Sales]]-Sales_Data[[#This Row],[Cost]]</f>
        <v>779.92699999999968</v>
      </c>
      <c r="U4228" s="2">
        <f>Sales_Data[[#This Row],[Profit]]/Sales_Data[[#This Row],[Net Sales]]</f>
        <v>0.15441019978788384</v>
      </c>
      <c r="V4228">
        <f>YEAR(Sales_Data[[#This Row],[Order_Date]])</f>
        <v>2025</v>
      </c>
      <c r="W4228" t="str">
        <f>TEXT(Sales_Data[[#This Row],[Order_Date]],"mmm")</f>
        <v>Sep</v>
      </c>
      <c r="X4228">
        <f>MONTH(Sales_Data[[#This Row],[Order_Date]])</f>
        <v>9</v>
      </c>
      <c r="Y4228" t="str">
        <f>"Q"&amp;ROUNDUP(MONTH(Sales_Data[[#This Row],[Order_Date]])/3,0)</f>
        <v>Q3</v>
      </c>
    </row>
    <row r="4229" spans="1:25" x14ac:dyDescent="0.3">
      <c r="A4229" t="s">
        <v>5945</v>
      </c>
      <c r="B4229" s="1">
        <v>45819</v>
      </c>
      <c r="C4229" t="s">
        <v>182</v>
      </c>
      <c r="D4229" t="s">
        <v>422</v>
      </c>
      <c r="E4229" t="s">
        <v>119</v>
      </c>
      <c r="F4229" t="s">
        <v>538</v>
      </c>
      <c r="G4229" t="s">
        <v>67</v>
      </c>
      <c r="H4229" t="s">
        <v>121</v>
      </c>
      <c r="I4229" t="s">
        <v>122</v>
      </c>
      <c r="J4229">
        <v>2</v>
      </c>
      <c r="K4229">
        <v>8061.78</v>
      </c>
      <c r="L4229">
        <v>0.15</v>
      </c>
      <c r="M4229">
        <v>9248.89</v>
      </c>
      <c r="N4229" t="s">
        <v>52</v>
      </c>
      <c r="O4229" t="s">
        <v>25</v>
      </c>
      <c r="P4229" t="s">
        <v>44</v>
      </c>
      <c r="Q4229">
        <f>Sales_Data[[#This Row],[Quantity]]*Sales_Data[[#This Row],[Unit_Price]]</f>
        <v>16123.56</v>
      </c>
      <c r="R4229">
        <f>Sales_Data[[#This Row],[Gross_Sales]]*Sales_Data[[#This Row],[Discount]]</f>
        <v>2418.5339999999997</v>
      </c>
      <c r="S4229">
        <f>Sales_Data[[#This Row],[Gross_Sales]]-Sales_Data[[#This Row],[Discount_Amount]]</f>
        <v>13705.026</v>
      </c>
      <c r="T4229">
        <f>Sales_Data[[#This Row],[Net Sales]]-Sales_Data[[#This Row],[Cost]]</f>
        <v>4456.1360000000004</v>
      </c>
      <c r="U4229" s="2">
        <f>Sales_Data[[#This Row],[Profit]]/Sales_Data[[#This Row],[Net Sales]]</f>
        <v>0.32514611792783177</v>
      </c>
      <c r="V4229">
        <f>YEAR(Sales_Data[[#This Row],[Order_Date]])</f>
        <v>2025</v>
      </c>
      <c r="W4229" t="str">
        <f>TEXT(Sales_Data[[#This Row],[Order_Date]],"mmm")</f>
        <v>Jun</v>
      </c>
      <c r="X4229">
        <f>MONTH(Sales_Data[[#This Row],[Order_Date]])</f>
        <v>6</v>
      </c>
      <c r="Y4229" t="str">
        <f>"Q"&amp;ROUNDUP(MONTH(Sales_Data[[#This Row],[Order_Date]])/3,0)</f>
        <v>Q2</v>
      </c>
    </row>
    <row r="4230" spans="1:25" x14ac:dyDescent="0.3">
      <c r="A4230" t="s">
        <v>5946</v>
      </c>
      <c r="B4230" s="1">
        <v>45846</v>
      </c>
      <c r="C4230" t="s">
        <v>722</v>
      </c>
      <c r="D4230" t="s">
        <v>728</v>
      </c>
      <c r="E4230" t="s">
        <v>48</v>
      </c>
      <c r="F4230" t="s">
        <v>132</v>
      </c>
      <c r="G4230" t="s">
        <v>41</v>
      </c>
      <c r="H4230" t="s">
        <v>171</v>
      </c>
      <c r="I4230" t="s">
        <v>172</v>
      </c>
      <c r="J4230">
        <v>2</v>
      </c>
      <c r="K4230">
        <v>46113.61</v>
      </c>
      <c r="L4230">
        <v>0.1</v>
      </c>
      <c r="M4230">
        <v>70418.02</v>
      </c>
      <c r="N4230" t="s">
        <v>52</v>
      </c>
      <c r="O4230" t="s">
        <v>35</v>
      </c>
      <c r="P4230" t="s">
        <v>44</v>
      </c>
      <c r="Q4230">
        <f>Sales_Data[[#This Row],[Quantity]]*Sales_Data[[#This Row],[Unit_Price]]</f>
        <v>92227.22</v>
      </c>
      <c r="R4230">
        <f>Sales_Data[[#This Row],[Gross_Sales]]*Sales_Data[[#This Row],[Discount]]</f>
        <v>9222.7219999999998</v>
      </c>
      <c r="S4230">
        <f>Sales_Data[[#This Row],[Gross_Sales]]-Sales_Data[[#This Row],[Discount_Amount]]</f>
        <v>83004.498000000007</v>
      </c>
      <c r="T4230">
        <f>Sales_Data[[#This Row],[Net Sales]]-Sales_Data[[#This Row],[Cost]]</f>
        <v>12586.478000000003</v>
      </c>
      <c r="U4230" s="2">
        <f>Sales_Data[[#This Row],[Profit]]/Sales_Data[[#This Row],[Net Sales]]</f>
        <v>0.15163609567279115</v>
      </c>
      <c r="V4230">
        <f>YEAR(Sales_Data[[#This Row],[Order_Date]])</f>
        <v>2025</v>
      </c>
      <c r="W4230" t="str">
        <f>TEXT(Sales_Data[[#This Row],[Order_Date]],"mmm")</f>
        <v>Jul</v>
      </c>
      <c r="X4230">
        <f>MONTH(Sales_Data[[#This Row],[Order_Date]])</f>
        <v>7</v>
      </c>
      <c r="Y4230" t="str">
        <f>"Q"&amp;ROUNDUP(MONTH(Sales_Data[[#This Row],[Order_Date]])/3,0)</f>
        <v>Q3</v>
      </c>
    </row>
    <row r="4231" spans="1:25" x14ac:dyDescent="0.3">
      <c r="A4231" t="s">
        <v>5947</v>
      </c>
      <c r="B4231" s="1">
        <v>45904</v>
      </c>
      <c r="C4231" t="s">
        <v>704</v>
      </c>
      <c r="D4231" t="s">
        <v>252</v>
      </c>
      <c r="E4231" t="s">
        <v>39</v>
      </c>
      <c r="F4231" t="s">
        <v>202</v>
      </c>
      <c r="G4231" t="s">
        <v>41</v>
      </c>
      <c r="H4231" t="s">
        <v>171</v>
      </c>
      <c r="I4231" t="s">
        <v>191</v>
      </c>
      <c r="J4231">
        <v>1</v>
      </c>
      <c r="K4231">
        <v>795.42</v>
      </c>
      <c r="L4231">
        <v>0.15</v>
      </c>
      <c r="M4231">
        <v>560.37</v>
      </c>
      <c r="N4231" t="s">
        <v>52</v>
      </c>
      <c r="O4231" t="s">
        <v>35</v>
      </c>
      <c r="P4231" t="s">
        <v>71</v>
      </c>
      <c r="Q4231">
        <f>Sales_Data[[#This Row],[Quantity]]*Sales_Data[[#This Row],[Unit_Price]]</f>
        <v>795.42</v>
      </c>
      <c r="R4231">
        <f>Sales_Data[[#This Row],[Gross_Sales]]*Sales_Data[[#This Row],[Discount]]</f>
        <v>119.31299999999999</v>
      </c>
      <c r="S4231">
        <f>Sales_Data[[#This Row],[Gross_Sales]]-Sales_Data[[#This Row],[Discount_Amount]]</f>
        <v>676.10699999999997</v>
      </c>
      <c r="T4231">
        <f>Sales_Data[[#This Row],[Net Sales]]-Sales_Data[[#This Row],[Cost]]</f>
        <v>115.73699999999997</v>
      </c>
      <c r="U4231" s="2">
        <f>Sales_Data[[#This Row],[Profit]]/Sales_Data[[#This Row],[Net Sales]]</f>
        <v>0.17118148458749868</v>
      </c>
      <c r="V4231">
        <f>YEAR(Sales_Data[[#This Row],[Order_Date]])</f>
        <v>2025</v>
      </c>
      <c r="W4231" t="str">
        <f>TEXT(Sales_Data[[#This Row],[Order_Date]],"mmm")</f>
        <v>Sep</v>
      </c>
      <c r="X4231">
        <f>MONTH(Sales_Data[[#This Row],[Order_Date]])</f>
        <v>9</v>
      </c>
      <c r="Y4231" t="str">
        <f>"Q"&amp;ROUNDUP(MONTH(Sales_Data[[#This Row],[Order_Date]])/3,0)</f>
        <v>Q3</v>
      </c>
    </row>
    <row r="4232" spans="1:25" x14ac:dyDescent="0.3">
      <c r="A4232" t="s">
        <v>5948</v>
      </c>
      <c r="B4232" s="1">
        <v>45873</v>
      </c>
      <c r="C4232" t="s">
        <v>1730</v>
      </c>
      <c r="D4232" t="s">
        <v>145</v>
      </c>
      <c r="E4232" t="s">
        <v>19</v>
      </c>
      <c r="F4232" t="s">
        <v>81</v>
      </c>
      <c r="G4232" t="s">
        <v>67</v>
      </c>
      <c r="H4232" t="s">
        <v>121</v>
      </c>
      <c r="I4232" t="s">
        <v>142</v>
      </c>
      <c r="J4232">
        <v>3</v>
      </c>
      <c r="K4232">
        <v>12298.09</v>
      </c>
      <c r="L4232">
        <v>0.05</v>
      </c>
      <c r="M4232">
        <v>27636.31</v>
      </c>
      <c r="N4232" t="s">
        <v>109</v>
      </c>
      <c r="O4232" t="s">
        <v>35</v>
      </c>
      <c r="P4232" t="s">
        <v>26</v>
      </c>
      <c r="Q4232">
        <f>Sales_Data[[#This Row],[Quantity]]*Sales_Data[[#This Row],[Unit_Price]]</f>
        <v>36894.270000000004</v>
      </c>
      <c r="R4232">
        <f>Sales_Data[[#This Row],[Gross_Sales]]*Sales_Data[[#This Row],[Discount]]</f>
        <v>1844.7135000000003</v>
      </c>
      <c r="S4232">
        <f>Sales_Data[[#This Row],[Gross_Sales]]-Sales_Data[[#This Row],[Discount_Amount]]</f>
        <v>35049.556500000006</v>
      </c>
      <c r="T4232">
        <f>Sales_Data[[#This Row],[Net Sales]]-Sales_Data[[#This Row],[Cost]]</f>
        <v>7413.2465000000047</v>
      </c>
      <c r="U4232" s="2">
        <f>Sales_Data[[#This Row],[Profit]]/Sales_Data[[#This Row],[Net Sales]]</f>
        <v>0.21150756928978554</v>
      </c>
      <c r="V4232">
        <f>YEAR(Sales_Data[[#This Row],[Order_Date]])</f>
        <v>2025</v>
      </c>
      <c r="W4232" t="str">
        <f>TEXT(Sales_Data[[#This Row],[Order_Date]],"mmm")</f>
        <v>Aug</v>
      </c>
      <c r="X4232">
        <f>MONTH(Sales_Data[[#This Row],[Order_Date]])</f>
        <v>8</v>
      </c>
      <c r="Y4232" t="str">
        <f>"Q"&amp;ROUNDUP(MONTH(Sales_Data[[#This Row],[Order_Date]])/3,0)</f>
        <v>Q3</v>
      </c>
    </row>
    <row r="4233" spans="1:25" x14ac:dyDescent="0.3">
      <c r="A4233" t="s">
        <v>5949</v>
      </c>
      <c r="B4233" s="1">
        <v>45972</v>
      </c>
      <c r="C4233" t="s">
        <v>1448</v>
      </c>
      <c r="D4233" t="s">
        <v>145</v>
      </c>
      <c r="E4233" t="s">
        <v>48</v>
      </c>
      <c r="F4233" t="s">
        <v>132</v>
      </c>
      <c r="G4233" t="s">
        <v>75</v>
      </c>
      <c r="H4233" t="s">
        <v>76</v>
      </c>
      <c r="I4233" t="s">
        <v>77</v>
      </c>
      <c r="J4233">
        <v>2</v>
      </c>
      <c r="K4233">
        <v>16802.580000000002</v>
      </c>
      <c r="L4233">
        <v>0.1</v>
      </c>
      <c r="M4233">
        <v>25521.98</v>
      </c>
      <c r="N4233" t="s">
        <v>109</v>
      </c>
      <c r="O4233" t="s">
        <v>53</v>
      </c>
      <c r="P4233" t="s">
        <v>71</v>
      </c>
      <c r="Q4233">
        <f>Sales_Data[[#This Row],[Quantity]]*Sales_Data[[#This Row],[Unit_Price]]</f>
        <v>33605.160000000003</v>
      </c>
      <c r="R4233">
        <f>Sales_Data[[#This Row],[Gross_Sales]]*Sales_Data[[#This Row],[Discount]]</f>
        <v>3360.5160000000005</v>
      </c>
      <c r="S4233">
        <f>Sales_Data[[#This Row],[Gross_Sales]]-Sales_Data[[#This Row],[Discount_Amount]]</f>
        <v>30244.644000000004</v>
      </c>
      <c r="T4233">
        <f>Sales_Data[[#This Row],[Net Sales]]-Sales_Data[[#This Row],[Cost]]</f>
        <v>4722.6640000000043</v>
      </c>
      <c r="U4233" s="2">
        <f>Sales_Data[[#This Row],[Profit]]/Sales_Data[[#This Row],[Net Sales]]</f>
        <v>0.1561487713328682</v>
      </c>
      <c r="V4233">
        <f>YEAR(Sales_Data[[#This Row],[Order_Date]])</f>
        <v>2025</v>
      </c>
      <c r="W4233" t="str">
        <f>TEXT(Sales_Data[[#This Row],[Order_Date]],"mmm")</f>
        <v>Nov</v>
      </c>
      <c r="X4233">
        <f>MONTH(Sales_Data[[#This Row],[Order_Date]])</f>
        <v>11</v>
      </c>
      <c r="Y4233" t="str">
        <f>"Q"&amp;ROUNDUP(MONTH(Sales_Data[[#This Row],[Order_Date]])/3,0)</f>
        <v>Q4</v>
      </c>
    </row>
    <row r="4234" spans="1:25" x14ac:dyDescent="0.3">
      <c r="A4234" t="s">
        <v>5950</v>
      </c>
      <c r="B4234" s="1">
        <v>45996</v>
      </c>
      <c r="C4234" t="s">
        <v>2075</v>
      </c>
      <c r="D4234" t="s">
        <v>756</v>
      </c>
      <c r="E4234" t="s">
        <v>48</v>
      </c>
      <c r="F4234" t="s">
        <v>164</v>
      </c>
      <c r="G4234" t="s">
        <v>75</v>
      </c>
      <c r="H4234" t="s">
        <v>185</v>
      </c>
      <c r="I4234" t="s">
        <v>186</v>
      </c>
      <c r="J4234">
        <v>3</v>
      </c>
      <c r="K4234">
        <v>21518.45</v>
      </c>
      <c r="L4234">
        <v>0</v>
      </c>
      <c r="M4234">
        <v>45496.34</v>
      </c>
      <c r="N4234" t="s">
        <v>52</v>
      </c>
      <c r="O4234" t="s">
        <v>35</v>
      </c>
      <c r="P4234" t="s">
        <v>26</v>
      </c>
      <c r="Q4234">
        <f>Sales_Data[[#This Row],[Quantity]]*Sales_Data[[#This Row],[Unit_Price]]</f>
        <v>64555.350000000006</v>
      </c>
      <c r="R4234">
        <f>Sales_Data[[#This Row],[Gross_Sales]]*Sales_Data[[#This Row],[Discount]]</f>
        <v>0</v>
      </c>
      <c r="S4234">
        <f>Sales_Data[[#This Row],[Gross_Sales]]-Sales_Data[[#This Row],[Discount_Amount]]</f>
        <v>64555.350000000006</v>
      </c>
      <c r="T4234">
        <f>Sales_Data[[#This Row],[Net Sales]]-Sales_Data[[#This Row],[Cost]]</f>
        <v>19059.010000000009</v>
      </c>
      <c r="U4234" s="2">
        <f>Sales_Data[[#This Row],[Profit]]/Sales_Data[[#This Row],[Net Sales]]</f>
        <v>0.29523517415675088</v>
      </c>
      <c r="V4234">
        <f>YEAR(Sales_Data[[#This Row],[Order_Date]])</f>
        <v>2025</v>
      </c>
      <c r="W4234" t="str">
        <f>TEXT(Sales_Data[[#This Row],[Order_Date]],"mmm")</f>
        <v>Dec</v>
      </c>
      <c r="X4234">
        <f>MONTH(Sales_Data[[#This Row],[Order_Date]])</f>
        <v>12</v>
      </c>
      <c r="Y4234" t="str">
        <f>"Q"&amp;ROUNDUP(MONTH(Sales_Data[[#This Row],[Order_Date]])/3,0)</f>
        <v>Q4</v>
      </c>
    </row>
    <row r="4235" spans="1:25" x14ac:dyDescent="0.3">
      <c r="A4235" t="s">
        <v>5951</v>
      </c>
      <c r="B4235" s="1">
        <v>45825</v>
      </c>
      <c r="C4235" t="s">
        <v>2748</v>
      </c>
      <c r="D4235" t="s">
        <v>224</v>
      </c>
      <c r="E4235" t="s">
        <v>39</v>
      </c>
      <c r="F4235" t="s">
        <v>405</v>
      </c>
      <c r="G4235" t="s">
        <v>41</v>
      </c>
      <c r="H4235" t="s">
        <v>102</v>
      </c>
      <c r="I4235" t="s">
        <v>388</v>
      </c>
      <c r="J4235">
        <v>3</v>
      </c>
      <c r="K4235">
        <v>1692.76</v>
      </c>
      <c r="L4235">
        <v>0.2</v>
      </c>
      <c r="M4235">
        <v>3513.62</v>
      </c>
      <c r="N4235" t="s">
        <v>70</v>
      </c>
      <c r="O4235" t="s">
        <v>25</v>
      </c>
      <c r="P4235" t="s">
        <v>44</v>
      </c>
      <c r="Q4235">
        <f>Sales_Data[[#This Row],[Quantity]]*Sales_Data[[#This Row],[Unit_Price]]</f>
        <v>5078.28</v>
      </c>
      <c r="R4235">
        <f>Sales_Data[[#This Row],[Gross_Sales]]*Sales_Data[[#This Row],[Discount]]</f>
        <v>1015.6559999999999</v>
      </c>
      <c r="S4235">
        <f>Sales_Data[[#This Row],[Gross_Sales]]-Sales_Data[[#This Row],[Discount_Amount]]</f>
        <v>4062.6239999999998</v>
      </c>
      <c r="T4235">
        <f>Sales_Data[[#This Row],[Net Sales]]-Sales_Data[[#This Row],[Cost]]</f>
        <v>549.00399999999991</v>
      </c>
      <c r="U4235" s="2">
        <f>Sales_Data[[#This Row],[Profit]]/Sales_Data[[#This Row],[Net Sales]]</f>
        <v>0.13513532140803577</v>
      </c>
      <c r="V4235">
        <f>YEAR(Sales_Data[[#This Row],[Order_Date]])</f>
        <v>2025</v>
      </c>
      <c r="W4235" t="str">
        <f>TEXT(Sales_Data[[#This Row],[Order_Date]],"mmm")</f>
        <v>Jun</v>
      </c>
      <c r="X4235">
        <f>MONTH(Sales_Data[[#This Row],[Order_Date]])</f>
        <v>6</v>
      </c>
      <c r="Y4235" t="str">
        <f>"Q"&amp;ROUNDUP(MONTH(Sales_Data[[#This Row],[Order_Date]])/3,0)</f>
        <v>Q2</v>
      </c>
    </row>
    <row r="4236" spans="1:25" x14ac:dyDescent="0.3">
      <c r="A4236" t="s">
        <v>5952</v>
      </c>
      <c r="B4236" s="1">
        <v>45996</v>
      </c>
      <c r="C4236" t="s">
        <v>2168</v>
      </c>
      <c r="D4236" t="s">
        <v>218</v>
      </c>
      <c r="E4236" t="s">
        <v>48</v>
      </c>
      <c r="F4236" t="s">
        <v>126</v>
      </c>
      <c r="G4236" t="s">
        <v>21</v>
      </c>
      <c r="H4236" t="s">
        <v>230</v>
      </c>
      <c r="I4236" t="s">
        <v>231</v>
      </c>
      <c r="J4236">
        <v>2</v>
      </c>
      <c r="K4236">
        <v>50760.49</v>
      </c>
      <c r="L4236">
        <v>0.2</v>
      </c>
      <c r="M4236">
        <v>54140.19</v>
      </c>
      <c r="N4236" t="s">
        <v>24</v>
      </c>
      <c r="O4236" t="s">
        <v>35</v>
      </c>
      <c r="P4236" t="s">
        <v>44</v>
      </c>
      <c r="Q4236">
        <f>Sales_Data[[#This Row],[Quantity]]*Sales_Data[[#This Row],[Unit_Price]]</f>
        <v>101520.98</v>
      </c>
      <c r="R4236">
        <f>Sales_Data[[#This Row],[Gross_Sales]]*Sales_Data[[#This Row],[Discount]]</f>
        <v>20304.196</v>
      </c>
      <c r="S4236">
        <f>Sales_Data[[#This Row],[Gross_Sales]]-Sales_Data[[#This Row],[Discount_Amount]]</f>
        <v>81216.784</v>
      </c>
      <c r="T4236">
        <f>Sales_Data[[#This Row],[Net Sales]]-Sales_Data[[#This Row],[Cost]]</f>
        <v>27076.593999999997</v>
      </c>
      <c r="U4236" s="2">
        <f>Sales_Data[[#This Row],[Profit]]/Sales_Data[[#This Row],[Net Sales]]</f>
        <v>0.3333866802704229</v>
      </c>
      <c r="V4236">
        <f>YEAR(Sales_Data[[#This Row],[Order_Date]])</f>
        <v>2025</v>
      </c>
      <c r="W4236" t="str">
        <f>TEXT(Sales_Data[[#This Row],[Order_Date]],"mmm")</f>
        <v>Dec</v>
      </c>
      <c r="X4236">
        <f>MONTH(Sales_Data[[#This Row],[Order_Date]])</f>
        <v>12</v>
      </c>
      <c r="Y4236" t="str">
        <f>"Q"&amp;ROUNDUP(MONTH(Sales_Data[[#This Row],[Order_Date]])/3,0)</f>
        <v>Q4</v>
      </c>
    </row>
    <row r="4237" spans="1:25" x14ac:dyDescent="0.3">
      <c r="A4237" t="s">
        <v>5953</v>
      </c>
      <c r="B4237" s="1">
        <v>45850</v>
      </c>
      <c r="C4237" t="s">
        <v>2629</v>
      </c>
      <c r="D4237" t="s">
        <v>457</v>
      </c>
      <c r="E4237" t="s">
        <v>48</v>
      </c>
      <c r="F4237" t="s">
        <v>49</v>
      </c>
      <c r="G4237" t="s">
        <v>67</v>
      </c>
      <c r="H4237" t="s">
        <v>88</v>
      </c>
      <c r="I4237" t="s">
        <v>89</v>
      </c>
      <c r="J4237">
        <v>4</v>
      </c>
      <c r="K4237">
        <v>42686.23</v>
      </c>
      <c r="L4237">
        <v>0.1</v>
      </c>
      <c r="M4237">
        <v>118389.08</v>
      </c>
      <c r="N4237" t="s">
        <v>52</v>
      </c>
      <c r="O4237" t="s">
        <v>25</v>
      </c>
      <c r="P4237" t="s">
        <v>44</v>
      </c>
      <c r="Q4237">
        <f>Sales_Data[[#This Row],[Quantity]]*Sales_Data[[#This Row],[Unit_Price]]</f>
        <v>170744.92</v>
      </c>
      <c r="R4237">
        <f>Sales_Data[[#This Row],[Gross_Sales]]*Sales_Data[[#This Row],[Discount]]</f>
        <v>17074.492000000002</v>
      </c>
      <c r="S4237">
        <f>Sales_Data[[#This Row],[Gross_Sales]]-Sales_Data[[#This Row],[Discount_Amount]]</f>
        <v>153670.42800000001</v>
      </c>
      <c r="T4237">
        <f>Sales_Data[[#This Row],[Net Sales]]-Sales_Data[[#This Row],[Cost]]</f>
        <v>35281.348000000013</v>
      </c>
      <c r="U4237" s="2">
        <f>Sales_Data[[#This Row],[Profit]]/Sales_Data[[#This Row],[Net Sales]]</f>
        <v>0.22959100497852461</v>
      </c>
      <c r="V4237">
        <f>YEAR(Sales_Data[[#This Row],[Order_Date]])</f>
        <v>2025</v>
      </c>
      <c r="W4237" t="str">
        <f>TEXT(Sales_Data[[#This Row],[Order_Date]],"mmm")</f>
        <v>Jul</v>
      </c>
      <c r="X4237">
        <f>MONTH(Sales_Data[[#This Row],[Order_Date]])</f>
        <v>7</v>
      </c>
      <c r="Y4237" t="str">
        <f>"Q"&amp;ROUNDUP(MONTH(Sales_Data[[#This Row],[Order_Date]])/3,0)</f>
        <v>Q3</v>
      </c>
    </row>
    <row r="4238" spans="1:25" x14ac:dyDescent="0.3">
      <c r="A4238" t="s">
        <v>5954</v>
      </c>
      <c r="B4238" s="1">
        <v>45940</v>
      </c>
      <c r="C4238" t="s">
        <v>4235</v>
      </c>
      <c r="D4238" t="s">
        <v>511</v>
      </c>
      <c r="E4238" t="s">
        <v>119</v>
      </c>
      <c r="F4238" t="s">
        <v>249</v>
      </c>
      <c r="G4238" t="s">
        <v>32</v>
      </c>
      <c r="H4238" t="s">
        <v>33</v>
      </c>
      <c r="I4238" t="s">
        <v>34</v>
      </c>
      <c r="J4238">
        <v>3</v>
      </c>
      <c r="K4238">
        <v>5700.6</v>
      </c>
      <c r="L4238">
        <v>0.05</v>
      </c>
      <c r="M4238">
        <v>12045.67</v>
      </c>
      <c r="N4238" t="s">
        <v>24</v>
      </c>
      <c r="O4238" t="s">
        <v>53</v>
      </c>
      <c r="P4238" t="s">
        <v>44</v>
      </c>
      <c r="Q4238">
        <f>Sales_Data[[#This Row],[Quantity]]*Sales_Data[[#This Row],[Unit_Price]]</f>
        <v>17101.800000000003</v>
      </c>
      <c r="R4238">
        <f>Sales_Data[[#This Row],[Gross_Sales]]*Sales_Data[[#This Row],[Discount]]</f>
        <v>855.09000000000015</v>
      </c>
      <c r="S4238">
        <f>Sales_Data[[#This Row],[Gross_Sales]]-Sales_Data[[#This Row],[Discount_Amount]]</f>
        <v>16246.710000000003</v>
      </c>
      <c r="T4238">
        <f>Sales_Data[[#This Row],[Net Sales]]-Sales_Data[[#This Row],[Cost]]</f>
        <v>4201.0400000000027</v>
      </c>
      <c r="U4238" s="2">
        <f>Sales_Data[[#This Row],[Profit]]/Sales_Data[[#This Row],[Net Sales]]</f>
        <v>0.25857789053906927</v>
      </c>
      <c r="V4238">
        <f>YEAR(Sales_Data[[#This Row],[Order_Date]])</f>
        <v>2025</v>
      </c>
      <c r="W4238" t="str">
        <f>TEXT(Sales_Data[[#This Row],[Order_Date]],"mmm")</f>
        <v>Oct</v>
      </c>
      <c r="X4238">
        <f>MONTH(Sales_Data[[#This Row],[Order_Date]])</f>
        <v>10</v>
      </c>
      <c r="Y4238" t="str">
        <f>"Q"&amp;ROUNDUP(MONTH(Sales_Data[[#This Row],[Order_Date]])/3,0)</f>
        <v>Q4</v>
      </c>
    </row>
    <row r="4239" spans="1:25" x14ac:dyDescent="0.3">
      <c r="A4239" t="s">
        <v>5955</v>
      </c>
      <c r="B4239" s="1">
        <v>45993</v>
      </c>
      <c r="C4239" t="s">
        <v>5956</v>
      </c>
      <c r="D4239" t="s">
        <v>463</v>
      </c>
      <c r="E4239" t="s">
        <v>30</v>
      </c>
      <c r="F4239" t="s">
        <v>87</v>
      </c>
      <c r="G4239" t="s">
        <v>67</v>
      </c>
      <c r="H4239" t="s">
        <v>133</v>
      </c>
      <c r="I4239" t="s">
        <v>134</v>
      </c>
      <c r="J4239">
        <v>4</v>
      </c>
      <c r="K4239">
        <v>3422.87</v>
      </c>
      <c r="L4239">
        <v>0.05</v>
      </c>
      <c r="M4239">
        <v>10601.89</v>
      </c>
      <c r="N4239" t="s">
        <v>109</v>
      </c>
      <c r="O4239" t="s">
        <v>35</v>
      </c>
      <c r="P4239" t="s">
        <v>26</v>
      </c>
      <c r="Q4239">
        <f>Sales_Data[[#This Row],[Quantity]]*Sales_Data[[#This Row],[Unit_Price]]</f>
        <v>13691.48</v>
      </c>
      <c r="R4239">
        <f>Sales_Data[[#This Row],[Gross_Sales]]*Sales_Data[[#This Row],[Discount]]</f>
        <v>684.57400000000007</v>
      </c>
      <c r="S4239">
        <f>Sales_Data[[#This Row],[Gross_Sales]]-Sales_Data[[#This Row],[Discount_Amount]]</f>
        <v>13006.905999999999</v>
      </c>
      <c r="T4239">
        <f>Sales_Data[[#This Row],[Net Sales]]-Sales_Data[[#This Row],[Cost]]</f>
        <v>2405.0159999999996</v>
      </c>
      <c r="U4239" s="2">
        <f>Sales_Data[[#This Row],[Profit]]/Sales_Data[[#This Row],[Net Sales]]</f>
        <v>0.18490300460386197</v>
      </c>
      <c r="V4239">
        <f>YEAR(Sales_Data[[#This Row],[Order_Date]])</f>
        <v>2025</v>
      </c>
      <c r="W4239" t="str">
        <f>TEXT(Sales_Data[[#This Row],[Order_Date]],"mmm")</f>
        <v>Dec</v>
      </c>
      <c r="X4239">
        <f>MONTH(Sales_Data[[#This Row],[Order_Date]])</f>
        <v>12</v>
      </c>
      <c r="Y4239" t="str">
        <f>"Q"&amp;ROUNDUP(MONTH(Sales_Data[[#This Row],[Order_Date]])/3,0)</f>
        <v>Q4</v>
      </c>
    </row>
    <row r="4240" spans="1:25" x14ac:dyDescent="0.3">
      <c r="A4240" t="s">
        <v>5957</v>
      </c>
      <c r="B4240" s="1">
        <v>45670</v>
      </c>
      <c r="C4240" t="s">
        <v>2222</v>
      </c>
      <c r="D4240" t="s">
        <v>141</v>
      </c>
      <c r="E4240" t="s">
        <v>30</v>
      </c>
      <c r="F4240" t="s">
        <v>210</v>
      </c>
      <c r="G4240" t="s">
        <v>21</v>
      </c>
      <c r="H4240" t="s">
        <v>22</v>
      </c>
      <c r="I4240" t="s">
        <v>62</v>
      </c>
      <c r="J4240">
        <v>3</v>
      </c>
      <c r="K4240">
        <v>1374.67</v>
      </c>
      <c r="L4240">
        <v>0.05</v>
      </c>
      <c r="M4240">
        <v>2784.3</v>
      </c>
      <c r="N4240" t="s">
        <v>52</v>
      </c>
      <c r="O4240" t="s">
        <v>35</v>
      </c>
      <c r="P4240" t="s">
        <v>44</v>
      </c>
      <c r="Q4240">
        <f>Sales_Data[[#This Row],[Quantity]]*Sales_Data[[#This Row],[Unit_Price]]</f>
        <v>4124.01</v>
      </c>
      <c r="R4240">
        <f>Sales_Data[[#This Row],[Gross_Sales]]*Sales_Data[[#This Row],[Discount]]</f>
        <v>206.20050000000003</v>
      </c>
      <c r="S4240">
        <f>Sales_Data[[#This Row],[Gross_Sales]]-Sales_Data[[#This Row],[Discount_Amount]]</f>
        <v>3917.8095000000003</v>
      </c>
      <c r="T4240">
        <f>Sales_Data[[#This Row],[Net Sales]]-Sales_Data[[#This Row],[Cost]]</f>
        <v>1133.5095000000001</v>
      </c>
      <c r="U4240" s="2">
        <f>Sales_Data[[#This Row],[Profit]]/Sales_Data[[#This Row],[Net Sales]]</f>
        <v>0.28932226030898134</v>
      </c>
      <c r="V4240">
        <f>YEAR(Sales_Data[[#This Row],[Order_Date]])</f>
        <v>2025</v>
      </c>
      <c r="W4240" t="str">
        <f>TEXT(Sales_Data[[#This Row],[Order_Date]],"mmm")</f>
        <v>Jan</v>
      </c>
      <c r="X4240">
        <f>MONTH(Sales_Data[[#This Row],[Order_Date]])</f>
        <v>1</v>
      </c>
      <c r="Y4240" t="str">
        <f>"Q"&amp;ROUNDUP(MONTH(Sales_Data[[#This Row],[Order_Date]])/3,0)</f>
        <v>Q1</v>
      </c>
    </row>
    <row r="4241" spans="1:25" x14ac:dyDescent="0.3">
      <c r="A4241" t="s">
        <v>5958</v>
      </c>
      <c r="B4241" s="1">
        <v>45897</v>
      </c>
      <c r="C4241" t="s">
        <v>411</v>
      </c>
      <c r="D4241" t="s">
        <v>728</v>
      </c>
      <c r="E4241" t="s">
        <v>30</v>
      </c>
      <c r="F4241" t="s">
        <v>31</v>
      </c>
      <c r="G4241" t="s">
        <v>75</v>
      </c>
      <c r="H4241" t="s">
        <v>185</v>
      </c>
      <c r="I4241" t="s">
        <v>261</v>
      </c>
      <c r="J4241">
        <v>3</v>
      </c>
      <c r="K4241">
        <v>2362.06</v>
      </c>
      <c r="L4241">
        <v>0.05</v>
      </c>
      <c r="M4241">
        <v>5782.54</v>
      </c>
      <c r="N4241" t="s">
        <v>24</v>
      </c>
      <c r="O4241" t="s">
        <v>25</v>
      </c>
      <c r="P4241" t="s">
        <v>71</v>
      </c>
      <c r="Q4241">
        <f>Sales_Data[[#This Row],[Quantity]]*Sales_Data[[#This Row],[Unit_Price]]</f>
        <v>7086.18</v>
      </c>
      <c r="R4241">
        <f>Sales_Data[[#This Row],[Gross_Sales]]*Sales_Data[[#This Row],[Discount]]</f>
        <v>354.30900000000003</v>
      </c>
      <c r="S4241">
        <f>Sales_Data[[#This Row],[Gross_Sales]]-Sales_Data[[#This Row],[Discount_Amount]]</f>
        <v>6731.8710000000001</v>
      </c>
      <c r="T4241">
        <f>Sales_Data[[#This Row],[Net Sales]]-Sales_Data[[#This Row],[Cost]]</f>
        <v>949.33100000000013</v>
      </c>
      <c r="U4241" s="2">
        <f>Sales_Data[[#This Row],[Profit]]/Sales_Data[[#This Row],[Net Sales]]</f>
        <v>0.1410203790298418</v>
      </c>
      <c r="V4241">
        <f>YEAR(Sales_Data[[#This Row],[Order_Date]])</f>
        <v>2025</v>
      </c>
      <c r="W4241" t="str">
        <f>TEXT(Sales_Data[[#This Row],[Order_Date]],"mmm")</f>
        <v>Aug</v>
      </c>
      <c r="X4241">
        <f>MONTH(Sales_Data[[#This Row],[Order_Date]])</f>
        <v>8</v>
      </c>
      <c r="Y4241" t="str">
        <f>"Q"&amp;ROUNDUP(MONTH(Sales_Data[[#This Row],[Order_Date]])/3,0)</f>
        <v>Q3</v>
      </c>
    </row>
    <row r="4242" spans="1:25" x14ac:dyDescent="0.3">
      <c r="A4242" t="s">
        <v>5959</v>
      </c>
      <c r="B4242" s="1">
        <v>45977</v>
      </c>
      <c r="C4242" t="s">
        <v>1665</v>
      </c>
      <c r="D4242" t="s">
        <v>280</v>
      </c>
      <c r="E4242" t="s">
        <v>119</v>
      </c>
      <c r="F4242" t="s">
        <v>249</v>
      </c>
      <c r="G4242" t="s">
        <v>67</v>
      </c>
      <c r="H4242" t="s">
        <v>88</v>
      </c>
      <c r="I4242" t="s">
        <v>157</v>
      </c>
      <c r="J4242">
        <v>2</v>
      </c>
      <c r="K4242">
        <v>5882.66</v>
      </c>
      <c r="L4242">
        <v>0.05</v>
      </c>
      <c r="M4242">
        <v>7209.41</v>
      </c>
      <c r="N4242" t="s">
        <v>52</v>
      </c>
      <c r="O4242" t="s">
        <v>53</v>
      </c>
      <c r="P4242" t="s">
        <v>44</v>
      </c>
      <c r="Q4242">
        <f>Sales_Data[[#This Row],[Quantity]]*Sales_Data[[#This Row],[Unit_Price]]</f>
        <v>11765.32</v>
      </c>
      <c r="R4242">
        <f>Sales_Data[[#This Row],[Gross_Sales]]*Sales_Data[[#This Row],[Discount]]</f>
        <v>588.26599999999996</v>
      </c>
      <c r="S4242">
        <f>Sales_Data[[#This Row],[Gross_Sales]]-Sales_Data[[#This Row],[Discount_Amount]]</f>
        <v>11177.054</v>
      </c>
      <c r="T4242">
        <f>Sales_Data[[#This Row],[Net Sales]]-Sales_Data[[#This Row],[Cost]]</f>
        <v>3967.6440000000002</v>
      </c>
      <c r="U4242" s="2">
        <f>Sales_Data[[#This Row],[Profit]]/Sales_Data[[#This Row],[Net Sales]]</f>
        <v>0.35498119629734276</v>
      </c>
      <c r="V4242">
        <f>YEAR(Sales_Data[[#This Row],[Order_Date]])</f>
        <v>2025</v>
      </c>
      <c r="W4242" t="str">
        <f>TEXT(Sales_Data[[#This Row],[Order_Date]],"mmm")</f>
        <v>Nov</v>
      </c>
      <c r="X4242">
        <f>MONTH(Sales_Data[[#This Row],[Order_Date]])</f>
        <v>11</v>
      </c>
      <c r="Y4242" t="str">
        <f>"Q"&amp;ROUNDUP(MONTH(Sales_Data[[#This Row],[Order_Date]])/3,0)</f>
        <v>Q4</v>
      </c>
    </row>
    <row r="4243" spans="1:25" x14ac:dyDescent="0.3">
      <c r="A4243" t="s">
        <v>5960</v>
      </c>
      <c r="B4243" s="1">
        <v>45804</v>
      </c>
      <c r="C4243" t="s">
        <v>3672</v>
      </c>
      <c r="D4243" t="s">
        <v>141</v>
      </c>
      <c r="E4243" t="s">
        <v>39</v>
      </c>
      <c r="F4243" t="s">
        <v>405</v>
      </c>
      <c r="G4243" t="s">
        <v>67</v>
      </c>
      <c r="H4243" t="s">
        <v>121</v>
      </c>
      <c r="I4243" t="s">
        <v>142</v>
      </c>
      <c r="J4243">
        <v>1</v>
      </c>
      <c r="K4243">
        <v>4601.5200000000004</v>
      </c>
      <c r="L4243">
        <v>0</v>
      </c>
      <c r="M4243">
        <v>3586.68</v>
      </c>
      <c r="N4243" t="s">
        <v>70</v>
      </c>
      <c r="O4243" t="s">
        <v>35</v>
      </c>
      <c r="P4243" t="s">
        <v>71</v>
      </c>
      <c r="Q4243">
        <f>Sales_Data[[#This Row],[Quantity]]*Sales_Data[[#This Row],[Unit_Price]]</f>
        <v>4601.5200000000004</v>
      </c>
      <c r="R4243">
        <f>Sales_Data[[#This Row],[Gross_Sales]]*Sales_Data[[#This Row],[Discount]]</f>
        <v>0</v>
      </c>
      <c r="S4243">
        <f>Sales_Data[[#This Row],[Gross_Sales]]-Sales_Data[[#This Row],[Discount_Amount]]</f>
        <v>4601.5200000000004</v>
      </c>
      <c r="T4243">
        <f>Sales_Data[[#This Row],[Net Sales]]-Sales_Data[[#This Row],[Cost]]</f>
        <v>1014.8400000000006</v>
      </c>
      <c r="U4243" s="2">
        <f>Sales_Data[[#This Row],[Profit]]/Sales_Data[[#This Row],[Net Sales]]</f>
        <v>0.22054451572523873</v>
      </c>
      <c r="V4243">
        <f>YEAR(Sales_Data[[#This Row],[Order_Date]])</f>
        <v>2025</v>
      </c>
      <c r="W4243" t="str">
        <f>TEXT(Sales_Data[[#This Row],[Order_Date]],"mmm")</f>
        <v>May</v>
      </c>
      <c r="X4243">
        <f>MONTH(Sales_Data[[#This Row],[Order_Date]])</f>
        <v>5</v>
      </c>
      <c r="Y4243" t="str">
        <f>"Q"&amp;ROUNDUP(MONTH(Sales_Data[[#This Row],[Order_Date]])/3,0)</f>
        <v>Q2</v>
      </c>
    </row>
    <row r="4244" spans="1:25" x14ac:dyDescent="0.3">
      <c r="A4244" t="s">
        <v>5961</v>
      </c>
      <c r="B4244" s="1">
        <v>45861</v>
      </c>
      <c r="C4244" t="s">
        <v>1603</v>
      </c>
      <c r="D4244" t="s">
        <v>255</v>
      </c>
      <c r="E4244" t="s">
        <v>48</v>
      </c>
      <c r="F4244" t="s">
        <v>164</v>
      </c>
      <c r="G4244" t="s">
        <v>41</v>
      </c>
      <c r="H4244" t="s">
        <v>42</v>
      </c>
      <c r="I4244" t="s">
        <v>43</v>
      </c>
      <c r="J4244">
        <v>4</v>
      </c>
      <c r="K4244">
        <v>51782.59</v>
      </c>
      <c r="L4244">
        <v>0.2</v>
      </c>
      <c r="M4244">
        <v>105928.2</v>
      </c>
      <c r="N4244" t="s">
        <v>24</v>
      </c>
      <c r="O4244" t="s">
        <v>35</v>
      </c>
      <c r="P4244" t="s">
        <v>44</v>
      </c>
      <c r="Q4244">
        <f>Sales_Data[[#This Row],[Quantity]]*Sales_Data[[#This Row],[Unit_Price]]</f>
        <v>207130.36</v>
      </c>
      <c r="R4244">
        <f>Sales_Data[[#This Row],[Gross_Sales]]*Sales_Data[[#This Row],[Discount]]</f>
        <v>41426.072</v>
      </c>
      <c r="S4244">
        <f>Sales_Data[[#This Row],[Gross_Sales]]-Sales_Data[[#This Row],[Discount_Amount]]</f>
        <v>165704.288</v>
      </c>
      <c r="T4244">
        <f>Sales_Data[[#This Row],[Net Sales]]-Sales_Data[[#This Row],[Cost]]</f>
        <v>59776.088000000003</v>
      </c>
      <c r="U4244" s="2">
        <f>Sales_Data[[#This Row],[Profit]]/Sales_Data[[#This Row],[Net Sales]]</f>
        <v>0.3607395362031911</v>
      </c>
      <c r="V4244">
        <f>YEAR(Sales_Data[[#This Row],[Order_Date]])</f>
        <v>2025</v>
      </c>
      <c r="W4244" t="str">
        <f>TEXT(Sales_Data[[#This Row],[Order_Date]],"mmm")</f>
        <v>Jul</v>
      </c>
      <c r="X4244">
        <f>MONTH(Sales_Data[[#This Row],[Order_Date]])</f>
        <v>7</v>
      </c>
      <c r="Y4244" t="str">
        <f>"Q"&amp;ROUNDUP(MONTH(Sales_Data[[#This Row],[Order_Date]])/3,0)</f>
        <v>Q3</v>
      </c>
    </row>
    <row r="4245" spans="1:25" x14ac:dyDescent="0.3">
      <c r="A4245" t="s">
        <v>5962</v>
      </c>
      <c r="B4245" s="1">
        <v>45737</v>
      </c>
      <c r="C4245" t="s">
        <v>190</v>
      </c>
      <c r="D4245" t="s">
        <v>422</v>
      </c>
      <c r="E4245" t="s">
        <v>119</v>
      </c>
      <c r="F4245" t="s">
        <v>146</v>
      </c>
      <c r="G4245" t="s">
        <v>75</v>
      </c>
      <c r="H4245" t="s">
        <v>114</v>
      </c>
      <c r="I4245" t="s">
        <v>206</v>
      </c>
      <c r="J4245">
        <v>2</v>
      </c>
      <c r="K4245">
        <v>2940.38</v>
      </c>
      <c r="L4245">
        <v>0.05</v>
      </c>
      <c r="M4245">
        <v>4875.32</v>
      </c>
      <c r="N4245" t="s">
        <v>52</v>
      </c>
      <c r="O4245" t="s">
        <v>35</v>
      </c>
      <c r="P4245" t="s">
        <v>26</v>
      </c>
      <c r="Q4245">
        <f>Sales_Data[[#This Row],[Quantity]]*Sales_Data[[#This Row],[Unit_Price]]</f>
        <v>5880.76</v>
      </c>
      <c r="R4245">
        <f>Sales_Data[[#This Row],[Gross_Sales]]*Sales_Data[[#This Row],[Discount]]</f>
        <v>294.03800000000001</v>
      </c>
      <c r="S4245">
        <f>Sales_Data[[#This Row],[Gross_Sales]]-Sales_Data[[#This Row],[Discount_Amount]]</f>
        <v>5586.7219999999998</v>
      </c>
      <c r="T4245">
        <f>Sales_Data[[#This Row],[Net Sales]]-Sales_Data[[#This Row],[Cost]]</f>
        <v>711.40200000000004</v>
      </c>
      <c r="U4245" s="2">
        <f>Sales_Data[[#This Row],[Profit]]/Sales_Data[[#This Row],[Net Sales]]</f>
        <v>0.12733799891958111</v>
      </c>
      <c r="V4245">
        <f>YEAR(Sales_Data[[#This Row],[Order_Date]])</f>
        <v>2025</v>
      </c>
      <c r="W4245" t="str">
        <f>TEXT(Sales_Data[[#This Row],[Order_Date]],"mmm")</f>
        <v>Mar</v>
      </c>
      <c r="X4245">
        <f>MONTH(Sales_Data[[#This Row],[Order_Date]])</f>
        <v>3</v>
      </c>
      <c r="Y4245" t="str">
        <f>"Q"&amp;ROUNDUP(MONTH(Sales_Data[[#This Row],[Order_Date]])/3,0)</f>
        <v>Q1</v>
      </c>
    </row>
    <row r="4246" spans="1:25" x14ac:dyDescent="0.3">
      <c r="A4246" t="s">
        <v>5963</v>
      </c>
      <c r="B4246" s="1">
        <v>45700</v>
      </c>
      <c r="C4246" t="s">
        <v>5964</v>
      </c>
      <c r="D4246" t="s">
        <v>615</v>
      </c>
      <c r="E4246" t="s">
        <v>30</v>
      </c>
      <c r="F4246" t="s">
        <v>31</v>
      </c>
      <c r="G4246" t="s">
        <v>75</v>
      </c>
      <c r="H4246" t="s">
        <v>256</v>
      </c>
      <c r="I4246" t="s">
        <v>257</v>
      </c>
      <c r="J4246">
        <v>1</v>
      </c>
      <c r="K4246">
        <v>3909.1</v>
      </c>
      <c r="L4246">
        <v>0.15</v>
      </c>
      <c r="M4246">
        <v>2234.86</v>
      </c>
      <c r="N4246" t="s">
        <v>52</v>
      </c>
      <c r="O4246" t="s">
        <v>35</v>
      </c>
      <c r="P4246" t="s">
        <v>71</v>
      </c>
      <c r="Q4246">
        <f>Sales_Data[[#This Row],[Quantity]]*Sales_Data[[#This Row],[Unit_Price]]</f>
        <v>3909.1</v>
      </c>
      <c r="R4246">
        <f>Sales_Data[[#This Row],[Gross_Sales]]*Sales_Data[[#This Row],[Discount]]</f>
        <v>586.36500000000001</v>
      </c>
      <c r="S4246">
        <f>Sales_Data[[#This Row],[Gross_Sales]]-Sales_Data[[#This Row],[Discount_Amount]]</f>
        <v>3322.7349999999997</v>
      </c>
      <c r="T4246">
        <f>Sales_Data[[#This Row],[Net Sales]]-Sales_Data[[#This Row],[Cost]]</f>
        <v>1087.8749999999995</v>
      </c>
      <c r="U4246" s="2">
        <f>Sales_Data[[#This Row],[Profit]]/Sales_Data[[#This Row],[Net Sales]]</f>
        <v>0.32740347936263337</v>
      </c>
      <c r="V4246">
        <f>YEAR(Sales_Data[[#This Row],[Order_Date]])</f>
        <v>2025</v>
      </c>
      <c r="W4246" t="str">
        <f>TEXT(Sales_Data[[#This Row],[Order_Date]],"mmm")</f>
        <v>Feb</v>
      </c>
      <c r="X4246">
        <f>MONTH(Sales_Data[[#This Row],[Order_Date]])</f>
        <v>2</v>
      </c>
      <c r="Y4246" t="str">
        <f>"Q"&amp;ROUNDUP(MONTH(Sales_Data[[#This Row],[Order_Date]])/3,0)</f>
        <v>Q1</v>
      </c>
    </row>
    <row r="4247" spans="1:25" x14ac:dyDescent="0.3">
      <c r="A4247" t="s">
        <v>5965</v>
      </c>
      <c r="B4247" s="1">
        <v>45746</v>
      </c>
      <c r="C4247" t="s">
        <v>1403</v>
      </c>
      <c r="D4247" t="s">
        <v>131</v>
      </c>
      <c r="E4247" t="s">
        <v>19</v>
      </c>
      <c r="F4247" t="s">
        <v>20</v>
      </c>
      <c r="G4247" t="s">
        <v>67</v>
      </c>
      <c r="H4247" t="s">
        <v>133</v>
      </c>
      <c r="I4247" t="s">
        <v>138</v>
      </c>
      <c r="J4247">
        <v>1</v>
      </c>
      <c r="K4247">
        <v>8315.19</v>
      </c>
      <c r="L4247">
        <v>0.1</v>
      </c>
      <c r="M4247">
        <v>6143.53</v>
      </c>
      <c r="N4247" t="s">
        <v>52</v>
      </c>
      <c r="O4247" t="s">
        <v>35</v>
      </c>
      <c r="P4247" t="s">
        <v>71</v>
      </c>
      <c r="Q4247">
        <f>Sales_Data[[#This Row],[Quantity]]*Sales_Data[[#This Row],[Unit_Price]]</f>
        <v>8315.19</v>
      </c>
      <c r="R4247">
        <f>Sales_Data[[#This Row],[Gross_Sales]]*Sales_Data[[#This Row],[Discount]]</f>
        <v>831.51900000000012</v>
      </c>
      <c r="S4247">
        <f>Sales_Data[[#This Row],[Gross_Sales]]-Sales_Data[[#This Row],[Discount_Amount]]</f>
        <v>7483.6710000000003</v>
      </c>
      <c r="T4247">
        <f>Sales_Data[[#This Row],[Net Sales]]-Sales_Data[[#This Row],[Cost]]</f>
        <v>1340.1410000000005</v>
      </c>
      <c r="U4247" s="2">
        <f>Sales_Data[[#This Row],[Profit]]/Sales_Data[[#This Row],[Net Sales]]</f>
        <v>0.17907534951763654</v>
      </c>
      <c r="V4247">
        <f>YEAR(Sales_Data[[#This Row],[Order_Date]])</f>
        <v>2025</v>
      </c>
      <c r="W4247" t="str">
        <f>TEXT(Sales_Data[[#This Row],[Order_Date]],"mmm")</f>
        <v>Mar</v>
      </c>
      <c r="X4247">
        <f>MONTH(Sales_Data[[#This Row],[Order_Date]])</f>
        <v>3</v>
      </c>
      <c r="Y4247" t="str">
        <f>"Q"&amp;ROUNDUP(MONTH(Sales_Data[[#This Row],[Order_Date]])/3,0)</f>
        <v>Q1</v>
      </c>
    </row>
    <row r="4248" spans="1:25" x14ac:dyDescent="0.3">
      <c r="A4248" t="s">
        <v>5966</v>
      </c>
      <c r="B4248" s="1">
        <v>45805</v>
      </c>
      <c r="C4248" t="s">
        <v>383</v>
      </c>
      <c r="D4248" t="s">
        <v>145</v>
      </c>
      <c r="E4248" t="s">
        <v>19</v>
      </c>
      <c r="F4248" t="s">
        <v>20</v>
      </c>
      <c r="G4248" t="s">
        <v>41</v>
      </c>
      <c r="H4248" t="s">
        <v>171</v>
      </c>
      <c r="I4248" t="s">
        <v>191</v>
      </c>
      <c r="J4248">
        <v>2</v>
      </c>
      <c r="K4248">
        <v>12293.99</v>
      </c>
      <c r="L4248">
        <v>0.05</v>
      </c>
      <c r="M4248">
        <v>18909.740000000002</v>
      </c>
      <c r="N4248" t="s">
        <v>52</v>
      </c>
      <c r="O4248" t="s">
        <v>53</v>
      </c>
      <c r="P4248" t="s">
        <v>71</v>
      </c>
      <c r="Q4248">
        <f>Sales_Data[[#This Row],[Quantity]]*Sales_Data[[#This Row],[Unit_Price]]</f>
        <v>24587.98</v>
      </c>
      <c r="R4248">
        <f>Sales_Data[[#This Row],[Gross_Sales]]*Sales_Data[[#This Row],[Discount]]</f>
        <v>1229.3990000000001</v>
      </c>
      <c r="S4248">
        <f>Sales_Data[[#This Row],[Gross_Sales]]-Sales_Data[[#This Row],[Discount_Amount]]</f>
        <v>23358.580999999998</v>
      </c>
      <c r="T4248">
        <f>Sales_Data[[#This Row],[Net Sales]]-Sales_Data[[#This Row],[Cost]]</f>
        <v>4448.8409999999967</v>
      </c>
      <c r="U4248" s="2">
        <f>Sales_Data[[#This Row],[Profit]]/Sales_Data[[#This Row],[Net Sales]]</f>
        <v>0.19045852999375248</v>
      </c>
      <c r="V4248">
        <f>YEAR(Sales_Data[[#This Row],[Order_Date]])</f>
        <v>2025</v>
      </c>
      <c r="W4248" t="str">
        <f>TEXT(Sales_Data[[#This Row],[Order_Date]],"mmm")</f>
        <v>May</v>
      </c>
      <c r="X4248">
        <f>MONTH(Sales_Data[[#This Row],[Order_Date]])</f>
        <v>5</v>
      </c>
      <c r="Y4248" t="str">
        <f>"Q"&amp;ROUNDUP(MONTH(Sales_Data[[#This Row],[Order_Date]])/3,0)</f>
        <v>Q2</v>
      </c>
    </row>
    <row r="4249" spans="1:25" x14ac:dyDescent="0.3">
      <c r="A4249" t="s">
        <v>5967</v>
      </c>
      <c r="B4249" s="1">
        <v>45752</v>
      </c>
      <c r="C4249" t="s">
        <v>5349</v>
      </c>
      <c r="D4249" t="s">
        <v>1055</v>
      </c>
      <c r="E4249" t="s">
        <v>19</v>
      </c>
      <c r="F4249" t="s">
        <v>66</v>
      </c>
      <c r="G4249" t="s">
        <v>41</v>
      </c>
      <c r="H4249" t="s">
        <v>102</v>
      </c>
      <c r="I4249" t="s">
        <v>103</v>
      </c>
      <c r="J4249">
        <v>2</v>
      </c>
      <c r="K4249">
        <v>8583.9500000000007</v>
      </c>
      <c r="L4249">
        <v>0</v>
      </c>
      <c r="M4249">
        <v>15000.67</v>
      </c>
      <c r="N4249" t="s">
        <v>24</v>
      </c>
      <c r="O4249" t="s">
        <v>53</v>
      </c>
      <c r="P4249" t="s">
        <v>44</v>
      </c>
      <c r="Q4249">
        <f>Sales_Data[[#This Row],[Quantity]]*Sales_Data[[#This Row],[Unit_Price]]</f>
        <v>17167.900000000001</v>
      </c>
      <c r="R4249">
        <f>Sales_Data[[#This Row],[Gross_Sales]]*Sales_Data[[#This Row],[Discount]]</f>
        <v>0</v>
      </c>
      <c r="S4249">
        <f>Sales_Data[[#This Row],[Gross_Sales]]-Sales_Data[[#This Row],[Discount_Amount]]</f>
        <v>17167.900000000001</v>
      </c>
      <c r="T4249">
        <f>Sales_Data[[#This Row],[Net Sales]]-Sales_Data[[#This Row],[Cost]]</f>
        <v>2167.2300000000014</v>
      </c>
      <c r="U4249" s="2">
        <f>Sales_Data[[#This Row],[Profit]]/Sales_Data[[#This Row],[Net Sales]]</f>
        <v>0.12623733828831721</v>
      </c>
      <c r="V4249">
        <f>YEAR(Sales_Data[[#This Row],[Order_Date]])</f>
        <v>2025</v>
      </c>
      <c r="W4249" t="str">
        <f>TEXT(Sales_Data[[#This Row],[Order_Date]],"mmm")</f>
        <v>Apr</v>
      </c>
      <c r="X4249">
        <f>MONTH(Sales_Data[[#This Row],[Order_Date]])</f>
        <v>4</v>
      </c>
      <c r="Y4249" t="str">
        <f>"Q"&amp;ROUNDUP(MONTH(Sales_Data[[#This Row],[Order_Date]])/3,0)</f>
        <v>Q2</v>
      </c>
    </row>
    <row r="4250" spans="1:25" x14ac:dyDescent="0.3">
      <c r="A4250" t="s">
        <v>5968</v>
      </c>
      <c r="B4250" s="1">
        <v>45808</v>
      </c>
      <c r="C4250" t="s">
        <v>5757</v>
      </c>
      <c r="D4250" t="s">
        <v>313</v>
      </c>
      <c r="E4250" t="s">
        <v>119</v>
      </c>
      <c r="F4250" t="s">
        <v>184</v>
      </c>
      <c r="G4250" t="s">
        <v>67</v>
      </c>
      <c r="H4250" t="s">
        <v>121</v>
      </c>
      <c r="I4250" t="s">
        <v>122</v>
      </c>
      <c r="J4250">
        <v>1</v>
      </c>
      <c r="K4250">
        <v>8563.19</v>
      </c>
      <c r="L4250">
        <v>0.2</v>
      </c>
      <c r="M4250">
        <v>5910.74</v>
      </c>
      <c r="N4250" t="s">
        <v>70</v>
      </c>
      <c r="O4250" t="s">
        <v>35</v>
      </c>
      <c r="P4250" t="s">
        <v>71</v>
      </c>
      <c r="Q4250">
        <f>Sales_Data[[#This Row],[Quantity]]*Sales_Data[[#This Row],[Unit_Price]]</f>
        <v>8563.19</v>
      </c>
      <c r="R4250">
        <f>Sales_Data[[#This Row],[Gross_Sales]]*Sales_Data[[#This Row],[Discount]]</f>
        <v>1712.6380000000001</v>
      </c>
      <c r="S4250">
        <f>Sales_Data[[#This Row],[Gross_Sales]]-Sales_Data[[#This Row],[Discount_Amount]]</f>
        <v>6850.5520000000006</v>
      </c>
      <c r="T4250">
        <f>Sales_Data[[#This Row],[Net Sales]]-Sales_Data[[#This Row],[Cost]]</f>
        <v>939.81200000000081</v>
      </c>
      <c r="U4250" s="2">
        <f>Sales_Data[[#This Row],[Profit]]/Sales_Data[[#This Row],[Net Sales]]</f>
        <v>0.13718777698497883</v>
      </c>
      <c r="V4250">
        <f>YEAR(Sales_Data[[#This Row],[Order_Date]])</f>
        <v>2025</v>
      </c>
      <c r="W4250" t="str">
        <f>TEXT(Sales_Data[[#This Row],[Order_Date]],"mmm")</f>
        <v>May</v>
      </c>
      <c r="X4250">
        <f>MONTH(Sales_Data[[#This Row],[Order_Date]])</f>
        <v>5</v>
      </c>
      <c r="Y4250" t="str">
        <f>"Q"&amp;ROUNDUP(MONTH(Sales_Data[[#This Row],[Order_Date]])/3,0)</f>
        <v>Q2</v>
      </c>
    </row>
    <row r="4251" spans="1:25" x14ac:dyDescent="0.3">
      <c r="A4251" t="s">
        <v>5969</v>
      </c>
      <c r="B4251" s="1">
        <v>45659</v>
      </c>
      <c r="C4251" t="s">
        <v>2228</v>
      </c>
      <c r="D4251" t="s">
        <v>183</v>
      </c>
      <c r="E4251" t="s">
        <v>19</v>
      </c>
      <c r="F4251" t="s">
        <v>20</v>
      </c>
      <c r="G4251" t="s">
        <v>67</v>
      </c>
      <c r="H4251" t="s">
        <v>121</v>
      </c>
      <c r="I4251" t="s">
        <v>142</v>
      </c>
      <c r="J4251">
        <v>1</v>
      </c>
      <c r="K4251">
        <v>3801.93</v>
      </c>
      <c r="L4251">
        <v>0.1</v>
      </c>
      <c r="M4251">
        <v>2896.63</v>
      </c>
      <c r="N4251" t="s">
        <v>52</v>
      </c>
      <c r="O4251" t="s">
        <v>35</v>
      </c>
      <c r="P4251" t="s">
        <v>26</v>
      </c>
      <c r="Q4251">
        <f>Sales_Data[[#This Row],[Quantity]]*Sales_Data[[#This Row],[Unit_Price]]</f>
        <v>3801.93</v>
      </c>
      <c r="R4251">
        <f>Sales_Data[[#This Row],[Gross_Sales]]*Sales_Data[[#This Row],[Discount]]</f>
        <v>380.19299999999998</v>
      </c>
      <c r="S4251">
        <f>Sales_Data[[#This Row],[Gross_Sales]]-Sales_Data[[#This Row],[Discount_Amount]]</f>
        <v>3421.7370000000001</v>
      </c>
      <c r="T4251">
        <f>Sales_Data[[#This Row],[Net Sales]]-Sales_Data[[#This Row],[Cost]]</f>
        <v>525.10699999999997</v>
      </c>
      <c r="U4251" s="2">
        <f>Sales_Data[[#This Row],[Profit]]/Sales_Data[[#This Row],[Net Sales]]</f>
        <v>0.15346211587857278</v>
      </c>
      <c r="V4251">
        <f>YEAR(Sales_Data[[#This Row],[Order_Date]])</f>
        <v>2025</v>
      </c>
      <c r="W4251" t="str">
        <f>TEXT(Sales_Data[[#This Row],[Order_Date]],"mmm")</f>
        <v>Jan</v>
      </c>
      <c r="X4251">
        <f>MONTH(Sales_Data[[#This Row],[Order_Date]])</f>
        <v>1</v>
      </c>
      <c r="Y4251" t="str">
        <f>"Q"&amp;ROUNDUP(MONTH(Sales_Data[[#This Row],[Order_Date]])/3,0)</f>
        <v>Q1</v>
      </c>
    </row>
    <row r="4252" spans="1:25" x14ac:dyDescent="0.3">
      <c r="A4252" t="s">
        <v>5970</v>
      </c>
      <c r="B4252" s="1">
        <v>45679</v>
      </c>
      <c r="C4252" t="s">
        <v>5971</v>
      </c>
      <c r="D4252" t="s">
        <v>422</v>
      </c>
      <c r="E4252" t="s">
        <v>119</v>
      </c>
      <c r="F4252" t="s">
        <v>184</v>
      </c>
      <c r="G4252" t="s">
        <v>41</v>
      </c>
      <c r="H4252" t="s">
        <v>42</v>
      </c>
      <c r="I4252" t="s">
        <v>43</v>
      </c>
      <c r="J4252">
        <v>2</v>
      </c>
      <c r="K4252">
        <v>6237.54</v>
      </c>
      <c r="L4252">
        <v>0</v>
      </c>
      <c r="M4252">
        <v>9821.2999999999993</v>
      </c>
      <c r="N4252" t="s">
        <v>70</v>
      </c>
      <c r="O4252" t="s">
        <v>35</v>
      </c>
      <c r="P4252" t="s">
        <v>44</v>
      </c>
      <c r="Q4252">
        <f>Sales_Data[[#This Row],[Quantity]]*Sales_Data[[#This Row],[Unit_Price]]</f>
        <v>12475.08</v>
      </c>
      <c r="R4252">
        <f>Sales_Data[[#This Row],[Gross_Sales]]*Sales_Data[[#This Row],[Discount]]</f>
        <v>0</v>
      </c>
      <c r="S4252">
        <f>Sales_Data[[#This Row],[Gross_Sales]]-Sales_Data[[#This Row],[Discount_Amount]]</f>
        <v>12475.08</v>
      </c>
      <c r="T4252">
        <f>Sales_Data[[#This Row],[Net Sales]]-Sales_Data[[#This Row],[Cost]]</f>
        <v>2653.7800000000007</v>
      </c>
      <c r="U4252" s="2">
        <f>Sales_Data[[#This Row],[Profit]]/Sales_Data[[#This Row],[Net Sales]]</f>
        <v>0.21272649153352127</v>
      </c>
      <c r="V4252">
        <f>YEAR(Sales_Data[[#This Row],[Order_Date]])</f>
        <v>2025</v>
      </c>
      <c r="W4252" t="str">
        <f>TEXT(Sales_Data[[#This Row],[Order_Date]],"mmm")</f>
        <v>Jan</v>
      </c>
      <c r="X4252">
        <f>MONTH(Sales_Data[[#This Row],[Order_Date]])</f>
        <v>1</v>
      </c>
      <c r="Y4252" t="str">
        <f>"Q"&amp;ROUNDUP(MONTH(Sales_Data[[#This Row],[Order_Date]])/3,0)</f>
        <v>Q1</v>
      </c>
    </row>
    <row r="4253" spans="1:25" x14ac:dyDescent="0.3">
      <c r="A4253" t="s">
        <v>5972</v>
      </c>
      <c r="B4253" s="1">
        <v>45970</v>
      </c>
      <c r="C4253" t="s">
        <v>3299</v>
      </c>
      <c r="D4253" t="s">
        <v>38</v>
      </c>
      <c r="E4253" t="s">
        <v>119</v>
      </c>
      <c r="F4253" t="s">
        <v>538</v>
      </c>
      <c r="G4253" t="s">
        <v>67</v>
      </c>
      <c r="H4253" t="s">
        <v>88</v>
      </c>
      <c r="I4253" t="s">
        <v>89</v>
      </c>
      <c r="J4253">
        <v>1</v>
      </c>
      <c r="K4253">
        <v>5400.55</v>
      </c>
      <c r="L4253">
        <v>0</v>
      </c>
      <c r="M4253">
        <v>4080.68</v>
      </c>
      <c r="N4253" t="s">
        <v>109</v>
      </c>
      <c r="O4253" t="s">
        <v>35</v>
      </c>
      <c r="P4253" t="s">
        <v>71</v>
      </c>
      <c r="Q4253">
        <f>Sales_Data[[#This Row],[Quantity]]*Sales_Data[[#This Row],[Unit_Price]]</f>
        <v>5400.55</v>
      </c>
      <c r="R4253">
        <f>Sales_Data[[#This Row],[Gross_Sales]]*Sales_Data[[#This Row],[Discount]]</f>
        <v>0</v>
      </c>
      <c r="S4253">
        <f>Sales_Data[[#This Row],[Gross_Sales]]-Sales_Data[[#This Row],[Discount_Amount]]</f>
        <v>5400.55</v>
      </c>
      <c r="T4253">
        <f>Sales_Data[[#This Row],[Net Sales]]-Sales_Data[[#This Row],[Cost]]</f>
        <v>1319.8700000000003</v>
      </c>
      <c r="U4253" s="2">
        <f>Sales_Data[[#This Row],[Profit]]/Sales_Data[[#This Row],[Net Sales]]</f>
        <v>0.24439547823832763</v>
      </c>
      <c r="V4253">
        <f>YEAR(Sales_Data[[#This Row],[Order_Date]])</f>
        <v>2025</v>
      </c>
      <c r="W4253" t="str">
        <f>TEXT(Sales_Data[[#This Row],[Order_Date]],"mmm")</f>
        <v>Nov</v>
      </c>
      <c r="X4253">
        <f>MONTH(Sales_Data[[#This Row],[Order_Date]])</f>
        <v>11</v>
      </c>
      <c r="Y4253" t="str">
        <f>"Q"&amp;ROUNDUP(MONTH(Sales_Data[[#This Row],[Order_Date]])/3,0)</f>
        <v>Q4</v>
      </c>
    </row>
    <row r="4254" spans="1:25" x14ac:dyDescent="0.3">
      <c r="A4254" t="s">
        <v>5973</v>
      </c>
      <c r="B4254" s="1">
        <v>45985</v>
      </c>
      <c r="C4254" t="s">
        <v>1420</v>
      </c>
      <c r="D4254" t="s">
        <v>310</v>
      </c>
      <c r="E4254" t="s">
        <v>39</v>
      </c>
      <c r="F4254" t="s">
        <v>202</v>
      </c>
      <c r="G4254" t="s">
        <v>67</v>
      </c>
      <c r="H4254" t="s">
        <v>121</v>
      </c>
      <c r="I4254" t="s">
        <v>142</v>
      </c>
      <c r="J4254">
        <v>2</v>
      </c>
      <c r="K4254">
        <v>1540.02</v>
      </c>
      <c r="L4254">
        <v>0.1</v>
      </c>
      <c r="M4254">
        <v>1864.51</v>
      </c>
      <c r="N4254" t="s">
        <v>70</v>
      </c>
      <c r="O4254" t="s">
        <v>35</v>
      </c>
      <c r="P4254" t="s">
        <v>44</v>
      </c>
      <c r="Q4254">
        <f>Sales_Data[[#This Row],[Quantity]]*Sales_Data[[#This Row],[Unit_Price]]</f>
        <v>3080.04</v>
      </c>
      <c r="R4254">
        <f>Sales_Data[[#This Row],[Gross_Sales]]*Sales_Data[[#This Row],[Discount]]</f>
        <v>308.00400000000002</v>
      </c>
      <c r="S4254">
        <f>Sales_Data[[#This Row],[Gross_Sales]]-Sales_Data[[#This Row],[Discount_Amount]]</f>
        <v>2772.0360000000001</v>
      </c>
      <c r="T4254">
        <f>Sales_Data[[#This Row],[Net Sales]]-Sales_Data[[#This Row],[Cost]]</f>
        <v>907.52600000000007</v>
      </c>
      <c r="U4254" s="2">
        <f>Sales_Data[[#This Row],[Profit]]/Sales_Data[[#This Row],[Net Sales]]</f>
        <v>0.32738608012305759</v>
      </c>
      <c r="V4254">
        <f>YEAR(Sales_Data[[#This Row],[Order_Date]])</f>
        <v>2025</v>
      </c>
      <c r="W4254" t="str">
        <f>TEXT(Sales_Data[[#This Row],[Order_Date]],"mmm")</f>
        <v>Nov</v>
      </c>
      <c r="X4254">
        <f>MONTH(Sales_Data[[#This Row],[Order_Date]])</f>
        <v>11</v>
      </c>
      <c r="Y4254" t="str">
        <f>"Q"&amp;ROUNDUP(MONTH(Sales_Data[[#This Row],[Order_Date]])/3,0)</f>
        <v>Q4</v>
      </c>
    </row>
    <row r="4255" spans="1:25" x14ac:dyDescent="0.3">
      <c r="A4255" t="s">
        <v>5974</v>
      </c>
      <c r="B4255" s="1">
        <v>45664</v>
      </c>
      <c r="C4255" t="s">
        <v>294</v>
      </c>
      <c r="D4255" t="s">
        <v>145</v>
      </c>
      <c r="E4255" t="s">
        <v>39</v>
      </c>
      <c r="F4255" t="s">
        <v>405</v>
      </c>
      <c r="G4255" t="s">
        <v>67</v>
      </c>
      <c r="H4255" t="s">
        <v>68</v>
      </c>
      <c r="I4255" t="s">
        <v>97</v>
      </c>
      <c r="J4255">
        <v>3</v>
      </c>
      <c r="K4255">
        <v>835.64</v>
      </c>
      <c r="L4255">
        <v>0.05</v>
      </c>
      <c r="M4255">
        <v>1868.96</v>
      </c>
      <c r="N4255" t="s">
        <v>70</v>
      </c>
      <c r="O4255" t="s">
        <v>35</v>
      </c>
      <c r="P4255" t="s">
        <v>71</v>
      </c>
      <c r="Q4255">
        <f>Sales_Data[[#This Row],[Quantity]]*Sales_Data[[#This Row],[Unit_Price]]</f>
        <v>2506.92</v>
      </c>
      <c r="R4255">
        <f>Sales_Data[[#This Row],[Gross_Sales]]*Sales_Data[[#This Row],[Discount]]</f>
        <v>125.346</v>
      </c>
      <c r="S4255">
        <f>Sales_Data[[#This Row],[Gross_Sales]]-Sales_Data[[#This Row],[Discount_Amount]]</f>
        <v>2381.5740000000001</v>
      </c>
      <c r="T4255">
        <f>Sales_Data[[#This Row],[Net Sales]]-Sales_Data[[#This Row],[Cost]]</f>
        <v>512.61400000000003</v>
      </c>
      <c r="U4255" s="2">
        <f>Sales_Data[[#This Row],[Profit]]/Sales_Data[[#This Row],[Net Sales]]</f>
        <v>0.21524168470095828</v>
      </c>
      <c r="V4255">
        <f>YEAR(Sales_Data[[#This Row],[Order_Date]])</f>
        <v>2025</v>
      </c>
      <c r="W4255" t="str">
        <f>TEXT(Sales_Data[[#This Row],[Order_Date]],"mmm")</f>
        <v>Jan</v>
      </c>
      <c r="X4255">
        <f>MONTH(Sales_Data[[#This Row],[Order_Date]])</f>
        <v>1</v>
      </c>
      <c r="Y4255" t="str">
        <f>"Q"&amp;ROUNDUP(MONTH(Sales_Data[[#This Row],[Order_Date]])/3,0)</f>
        <v>Q1</v>
      </c>
    </row>
    <row r="4256" spans="1:25" x14ac:dyDescent="0.3">
      <c r="A4256" t="s">
        <v>5975</v>
      </c>
      <c r="B4256" s="1">
        <v>45863</v>
      </c>
      <c r="C4256" t="s">
        <v>2766</v>
      </c>
      <c r="D4256" t="s">
        <v>151</v>
      </c>
      <c r="E4256" t="s">
        <v>19</v>
      </c>
      <c r="F4256" t="s">
        <v>113</v>
      </c>
      <c r="G4256" t="s">
        <v>21</v>
      </c>
      <c r="H4256" t="s">
        <v>127</v>
      </c>
      <c r="I4256" t="s">
        <v>342</v>
      </c>
      <c r="J4256">
        <v>3</v>
      </c>
      <c r="K4256">
        <v>14525.2</v>
      </c>
      <c r="L4256">
        <v>0</v>
      </c>
      <c r="M4256">
        <v>35135.78</v>
      </c>
      <c r="N4256" t="s">
        <v>52</v>
      </c>
      <c r="O4256" t="s">
        <v>35</v>
      </c>
      <c r="P4256" t="s">
        <v>71</v>
      </c>
      <c r="Q4256">
        <f>Sales_Data[[#This Row],[Quantity]]*Sales_Data[[#This Row],[Unit_Price]]</f>
        <v>43575.600000000006</v>
      </c>
      <c r="R4256">
        <f>Sales_Data[[#This Row],[Gross_Sales]]*Sales_Data[[#This Row],[Discount]]</f>
        <v>0</v>
      </c>
      <c r="S4256">
        <f>Sales_Data[[#This Row],[Gross_Sales]]-Sales_Data[[#This Row],[Discount_Amount]]</f>
        <v>43575.600000000006</v>
      </c>
      <c r="T4256">
        <f>Sales_Data[[#This Row],[Net Sales]]-Sales_Data[[#This Row],[Cost]]</f>
        <v>8439.820000000007</v>
      </c>
      <c r="U4256" s="2">
        <f>Sales_Data[[#This Row],[Profit]]/Sales_Data[[#This Row],[Net Sales]]</f>
        <v>0.19368224419170374</v>
      </c>
      <c r="V4256">
        <f>YEAR(Sales_Data[[#This Row],[Order_Date]])</f>
        <v>2025</v>
      </c>
      <c r="W4256" t="str">
        <f>TEXT(Sales_Data[[#This Row],[Order_Date]],"mmm")</f>
        <v>Jul</v>
      </c>
      <c r="X4256">
        <f>MONTH(Sales_Data[[#This Row],[Order_Date]])</f>
        <v>7</v>
      </c>
      <c r="Y4256" t="str">
        <f>"Q"&amp;ROUNDUP(MONTH(Sales_Data[[#This Row],[Order_Date]])/3,0)</f>
        <v>Q3</v>
      </c>
    </row>
    <row r="4257" spans="1:25" x14ac:dyDescent="0.3">
      <c r="A4257" t="s">
        <v>5976</v>
      </c>
      <c r="B4257" s="1">
        <v>45771</v>
      </c>
      <c r="C4257" t="s">
        <v>1061</v>
      </c>
      <c r="D4257" t="s">
        <v>180</v>
      </c>
      <c r="E4257" t="s">
        <v>48</v>
      </c>
      <c r="F4257" t="s">
        <v>49</v>
      </c>
      <c r="G4257" t="s">
        <v>67</v>
      </c>
      <c r="H4257" t="s">
        <v>68</v>
      </c>
      <c r="I4257" t="s">
        <v>69</v>
      </c>
      <c r="J4257">
        <v>1</v>
      </c>
      <c r="K4257">
        <v>11498.16</v>
      </c>
      <c r="L4257">
        <v>0.1</v>
      </c>
      <c r="M4257">
        <v>8953.68</v>
      </c>
      <c r="N4257" t="s">
        <v>24</v>
      </c>
      <c r="O4257" t="s">
        <v>35</v>
      </c>
      <c r="P4257" t="s">
        <v>44</v>
      </c>
      <c r="Q4257">
        <f>Sales_Data[[#This Row],[Quantity]]*Sales_Data[[#This Row],[Unit_Price]]</f>
        <v>11498.16</v>
      </c>
      <c r="R4257">
        <f>Sales_Data[[#This Row],[Gross_Sales]]*Sales_Data[[#This Row],[Discount]]</f>
        <v>1149.816</v>
      </c>
      <c r="S4257">
        <f>Sales_Data[[#This Row],[Gross_Sales]]-Sales_Data[[#This Row],[Discount_Amount]]</f>
        <v>10348.343999999999</v>
      </c>
      <c r="T4257">
        <f>Sales_Data[[#This Row],[Net Sales]]-Sales_Data[[#This Row],[Cost]]</f>
        <v>1394.6639999999989</v>
      </c>
      <c r="U4257" s="2">
        <f>Sales_Data[[#This Row],[Profit]]/Sales_Data[[#This Row],[Net Sales]]</f>
        <v>0.13477170840088026</v>
      </c>
      <c r="V4257">
        <f>YEAR(Sales_Data[[#This Row],[Order_Date]])</f>
        <v>2025</v>
      </c>
      <c r="W4257" t="str">
        <f>TEXT(Sales_Data[[#This Row],[Order_Date]],"mmm")</f>
        <v>Apr</v>
      </c>
      <c r="X4257">
        <f>MONTH(Sales_Data[[#This Row],[Order_Date]])</f>
        <v>4</v>
      </c>
      <c r="Y4257" t="str">
        <f>"Q"&amp;ROUNDUP(MONTH(Sales_Data[[#This Row],[Order_Date]])/3,0)</f>
        <v>Q2</v>
      </c>
    </row>
    <row r="4258" spans="1:25" x14ac:dyDescent="0.3">
      <c r="A4258" t="s">
        <v>5977</v>
      </c>
      <c r="B4258" s="1">
        <v>45929</v>
      </c>
      <c r="C4258" t="s">
        <v>124</v>
      </c>
      <c r="D4258" t="s">
        <v>723</v>
      </c>
      <c r="E4258" t="s">
        <v>48</v>
      </c>
      <c r="F4258" t="s">
        <v>126</v>
      </c>
      <c r="G4258" t="s">
        <v>41</v>
      </c>
      <c r="H4258" t="s">
        <v>42</v>
      </c>
      <c r="I4258" t="s">
        <v>82</v>
      </c>
      <c r="J4258">
        <v>1</v>
      </c>
      <c r="K4258">
        <v>13343.17</v>
      </c>
      <c r="L4258">
        <v>0.1</v>
      </c>
      <c r="M4258">
        <v>8326.75</v>
      </c>
      <c r="N4258" t="s">
        <v>83</v>
      </c>
      <c r="O4258" t="s">
        <v>35</v>
      </c>
      <c r="P4258" t="s">
        <v>71</v>
      </c>
      <c r="Q4258">
        <f>Sales_Data[[#This Row],[Quantity]]*Sales_Data[[#This Row],[Unit_Price]]</f>
        <v>13343.17</v>
      </c>
      <c r="R4258">
        <f>Sales_Data[[#This Row],[Gross_Sales]]*Sales_Data[[#This Row],[Discount]]</f>
        <v>1334.317</v>
      </c>
      <c r="S4258">
        <f>Sales_Data[[#This Row],[Gross_Sales]]-Sales_Data[[#This Row],[Discount_Amount]]</f>
        <v>12008.852999999999</v>
      </c>
      <c r="T4258">
        <f>Sales_Data[[#This Row],[Net Sales]]-Sales_Data[[#This Row],[Cost]]</f>
        <v>3682.1029999999992</v>
      </c>
      <c r="U4258" s="2">
        <f>Sales_Data[[#This Row],[Profit]]/Sales_Data[[#This Row],[Net Sales]]</f>
        <v>0.30661571092593104</v>
      </c>
      <c r="V4258">
        <f>YEAR(Sales_Data[[#This Row],[Order_Date]])</f>
        <v>2025</v>
      </c>
      <c r="W4258" t="str">
        <f>TEXT(Sales_Data[[#This Row],[Order_Date]],"mmm")</f>
        <v>Sep</v>
      </c>
      <c r="X4258">
        <f>MONTH(Sales_Data[[#This Row],[Order_Date]])</f>
        <v>9</v>
      </c>
      <c r="Y4258" t="str">
        <f>"Q"&amp;ROUNDUP(MONTH(Sales_Data[[#This Row],[Order_Date]])/3,0)</f>
        <v>Q3</v>
      </c>
    </row>
    <row r="4259" spans="1:25" x14ac:dyDescent="0.3">
      <c r="A4259" t="s">
        <v>5978</v>
      </c>
      <c r="B4259" s="1">
        <v>45740</v>
      </c>
      <c r="C4259" t="s">
        <v>1103</v>
      </c>
      <c r="D4259" t="s">
        <v>92</v>
      </c>
      <c r="E4259" t="s">
        <v>30</v>
      </c>
      <c r="F4259" t="s">
        <v>87</v>
      </c>
      <c r="G4259" t="s">
        <v>67</v>
      </c>
      <c r="H4259" t="s">
        <v>133</v>
      </c>
      <c r="I4259" t="s">
        <v>138</v>
      </c>
      <c r="J4259">
        <v>2</v>
      </c>
      <c r="K4259">
        <v>4897.5600000000004</v>
      </c>
      <c r="L4259">
        <v>0.05</v>
      </c>
      <c r="M4259">
        <v>6635.65</v>
      </c>
      <c r="N4259" t="s">
        <v>109</v>
      </c>
      <c r="O4259" t="s">
        <v>35</v>
      </c>
      <c r="P4259" t="s">
        <v>44</v>
      </c>
      <c r="Q4259">
        <f>Sales_Data[[#This Row],[Quantity]]*Sales_Data[[#This Row],[Unit_Price]]</f>
        <v>9795.1200000000008</v>
      </c>
      <c r="R4259">
        <f>Sales_Data[[#This Row],[Gross_Sales]]*Sales_Data[[#This Row],[Discount]]</f>
        <v>489.75600000000009</v>
      </c>
      <c r="S4259">
        <f>Sales_Data[[#This Row],[Gross_Sales]]-Sales_Data[[#This Row],[Discount_Amount]]</f>
        <v>9305.3640000000014</v>
      </c>
      <c r="T4259">
        <f>Sales_Data[[#This Row],[Net Sales]]-Sales_Data[[#This Row],[Cost]]</f>
        <v>2669.7140000000018</v>
      </c>
      <c r="U4259" s="2">
        <f>Sales_Data[[#This Row],[Profit]]/Sales_Data[[#This Row],[Net Sales]]</f>
        <v>0.28690054467509291</v>
      </c>
      <c r="V4259">
        <f>YEAR(Sales_Data[[#This Row],[Order_Date]])</f>
        <v>2025</v>
      </c>
      <c r="W4259" t="str">
        <f>TEXT(Sales_Data[[#This Row],[Order_Date]],"mmm")</f>
        <v>Mar</v>
      </c>
      <c r="X4259">
        <f>MONTH(Sales_Data[[#This Row],[Order_Date]])</f>
        <v>3</v>
      </c>
      <c r="Y4259" t="str">
        <f>"Q"&amp;ROUNDUP(MONTH(Sales_Data[[#This Row],[Order_Date]])/3,0)</f>
        <v>Q1</v>
      </c>
    </row>
    <row r="4260" spans="1:25" x14ac:dyDescent="0.3">
      <c r="A4260" t="s">
        <v>5979</v>
      </c>
      <c r="B4260" s="1">
        <v>45836</v>
      </c>
      <c r="C4260" t="s">
        <v>793</v>
      </c>
      <c r="D4260" t="s">
        <v>433</v>
      </c>
      <c r="E4260" t="s">
        <v>19</v>
      </c>
      <c r="F4260" t="s">
        <v>66</v>
      </c>
      <c r="G4260" t="s">
        <v>67</v>
      </c>
      <c r="H4260" t="s">
        <v>121</v>
      </c>
      <c r="I4260" t="s">
        <v>122</v>
      </c>
      <c r="J4260">
        <v>2</v>
      </c>
      <c r="K4260">
        <v>13108.61</v>
      </c>
      <c r="L4260">
        <v>0.15</v>
      </c>
      <c r="M4260">
        <v>16419.16</v>
      </c>
      <c r="N4260" t="s">
        <v>24</v>
      </c>
      <c r="O4260" t="s">
        <v>35</v>
      </c>
      <c r="P4260" t="s">
        <v>71</v>
      </c>
      <c r="Q4260">
        <f>Sales_Data[[#This Row],[Quantity]]*Sales_Data[[#This Row],[Unit_Price]]</f>
        <v>26217.22</v>
      </c>
      <c r="R4260">
        <f>Sales_Data[[#This Row],[Gross_Sales]]*Sales_Data[[#This Row],[Discount]]</f>
        <v>3932.5830000000001</v>
      </c>
      <c r="S4260">
        <f>Sales_Data[[#This Row],[Gross_Sales]]-Sales_Data[[#This Row],[Discount_Amount]]</f>
        <v>22284.637000000002</v>
      </c>
      <c r="T4260">
        <f>Sales_Data[[#This Row],[Net Sales]]-Sales_Data[[#This Row],[Cost]]</f>
        <v>5865.4770000000026</v>
      </c>
      <c r="U4260" s="2">
        <f>Sales_Data[[#This Row],[Profit]]/Sales_Data[[#This Row],[Net Sales]]</f>
        <v>0.26320720413798987</v>
      </c>
      <c r="V4260">
        <f>YEAR(Sales_Data[[#This Row],[Order_Date]])</f>
        <v>2025</v>
      </c>
      <c r="W4260" t="str">
        <f>TEXT(Sales_Data[[#This Row],[Order_Date]],"mmm")</f>
        <v>Jun</v>
      </c>
      <c r="X4260">
        <f>MONTH(Sales_Data[[#This Row],[Order_Date]])</f>
        <v>6</v>
      </c>
      <c r="Y4260" t="str">
        <f>"Q"&amp;ROUNDUP(MONTH(Sales_Data[[#This Row],[Order_Date]])/3,0)</f>
        <v>Q2</v>
      </c>
    </row>
    <row r="4261" spans="1:25" x14ac:dyDescent="0.3">
      <c r="A4261" t="s">
        <v>5980</v>
      </c>
      <c r="B4261" s="1">
        <v>45867</v>
      </c>
      <c r="C4261" t="s">
        <v>1649</v>
      </c>
      <c r="D4261" t="s">
        <v>125</v>
      </c>
      <c r="E4261" t="s">
        <v>48</v>
      </c>
      <c r="F4261" t="s">
        <v>132</v>
      </c>
      <c r="G4261" t="s">
        <v>21</v>
      </c>
      <c r="H4261" t="s">
        <v>127</v>
      </c>
      <c r="I4261" t="s">
        <v>342</v>
      </c>
      <c r="J4261">
        <v>1</v>
      </c>
      <c r="K4261">
        <v>17405.91</v>
      </c>
      <c r="L4261">
        <v>0.1</v>
      </c>
      <c r="M4261">
        <v>12528.75</v>
      </c>
      <c r="N4261" t="s">
        <v>24</v>
      </c>
      <c r="O4261" t="s">
        <v>35</v>
      </c>
      <c r="P4261" t="s">
        <v>71</v>
      </c>
      <c r="Q4261">
        <f>Sales_Data[[#This Row],[Quantity]]*Sales_Data[[#This Row],[Unit_Price]]</f>
        <v>17405.91</v>
      </c>
      <c r="R4261">
        <f>Sales_Data[[#This Row],[Gross_Sales]]*Sales_Data[[#This Row],[Discount]]</f>
        <v>1740.5910000000001</v>
      </c>
      <c r="S4261">
        <f>Sales_Data[[#This Row],[Gross_Sales]]-Sales_Data[[#This Row],[Discount_Amount]]</f>
        <v>15665.319</v>
      </c>
      <c r="T4261">
        <f>Sales_Data[[#This Row],[Net Sales]]-Sales_Data[[#This Row],[Cost]]</f>
        <v>3136.5689999999995</v>
      </c>
      <c r="U4261" s="2">
        <f>Sales_Data[[#This Row],[Profit]]/Sales_Data[[#This Row],[Net Sales]]</f>
        <v>0.20022375541793944</v>
      </c>
      <c r="V4261">
        <f>YEAR(Sales_Data[[#This Row],[Order_Date]])</f>
        <v>2025</v>
      </c>
      <c r="W4261" t="str">
        <f>TEXT(Sales_Data[[#This Row],[Order_Date]],"mmm")</f>
        <v>Jul</v>
      </c>
      <c r="X4261">
        <f>MONTH(Sales_Data[[#This Row],[Order_Date]])</f>
        <v>7</v>
      </c>
      <c r="Y4261" t="str">
        <f>"Q"&amp;ROUNDUP(MONTH(Sales_Data[[#This Row],[Order_Date]])/3,0)</f>
        <v>Q3</v>
      </c>
    </row>
    <row r="4262" spans="1:25" x14ac:dyDescent="0.3">
      <c r="A4262" t="s">
        <v>5981</v>
      </c>
      <c r="B4262" s="1">
        <v>45985</v>
      </c>
      <c r="C4262" t="s">
        <v>2586</v>
      </c>
      <c r="D4262" t="s">
        <v>387</v>
      </c>
      <c r="E4262" t="s">
        <v>48</v>
      </c>
      <c r="F4262" t="s">
        <v>152</v>
      </c>
      <c r="G4262" t="s">
        <v>21</v>
      </c>
      <c r="H4262" t="s">
        <v>127</v>
      </c>
      <c r="I4262" t="s">
        <v>342</v>
      </c>
      <c r="J4262">
        <v>1</v>
      </c>
      <c r="K4262">
        <v>39025.26</v>
      </c>
      <c r="L4262">
        <v>0.15</v>
      </c>
      <c r="M4262">
        <v>27827.5</v>
      </c>
      <c r="N4262" t="s">
        <v>24</v>
      </c>
      <c r="O4262" t="s">
        <v>53</v>
      </c>
      <c r="P4262" t="s">
        <v>26</v>
      </c>
      <c r="Q4262">
        <f>Sales_Data[[#This Row],[Quantity]]*Sales_Data[[#This Row],[Unit_Price]]</f>
        <v>39025.26</v>
      </c>
      <c r="R4262">
        <f>Sales_Data[[#This Row],[Gross_Sales]]*Sales_Data[[#This Row],[Discount]]</f>
        <v>5853.7889999999998</v>
      </c>
      <c r="S4262">
        <f>Sales_Data[[#This Row],[Gross_Sales]]-Sales_Data[[#This Row],[Discount_Amount]]</f>
        <v>33171.471000000005</v>
      </c>
      <c r="T4262">
        <f>Sales_Data[[#This Row],[Net Sales]]-Sales_Data[[#This Row],[Cost]]</f>
        <v>5343.971000000005</v>
      </c>
      <c r="U4262" s="2">
        <f>Sales_Data[[#This Row],[Profit]]/Sales_Data[[#This Row],[Net Sales]]</f>
        <v>0.16110141754039198</v>
      </c>
      <c r="V4262">
        <f>YEAR(Sales_Data[[#This Row],[Order_Date]])</f>
        <v>2025</v>
      </c>
      <c r="W4262" t="str">
        <f>TEXT(Sales_Data[[#This Row],[Order_Date]],"mmm")</f>
        <v>Nov</v>
      </c>
      <c r="X4262">
        <f>MONTH(Sales_Data[[#This Row],[Order_Date]])</f>
        <v>11</v>
      </c>
      <c r="Y4262" t="str">
        <f>"Q"&amp;ROUNDUP(MONTH(Sales_Data[[#This Row],[Order_Date]])/3,0)</f>
        <v>Q4</v>
      </c>
    </row>
    <row r="4263" spans="1:25" x14ac:dyDescent="0.3">
      <c r="A4263" t="s">
        <v>5982</v>
      </c>
      <c r="B4263" s="1">
        <v>45781</v>
      </c>
      <c r="C4263" t="s">
        <v>1807</v>
      </c>
      <c r="D4263" t="s">
        <v>427</v>
      </c>
      <c r="E4263" t="s">
        <v>119</v>
      </c>
      <c r="F4263" t="s">
        <v>120</v>
      </c>
      <c r="G4263" t="s">
        <v>21</v>
      </c>
      <c r="H4263" t="s">
        <v>127</v>
      </c>
      <c r="I4263" t="s">
        <v>342</v>
      </c>
      <c r="J4263">
        <v>3</v>
      </c>
      <c r="K4263">
        <v>5039.95</v>
      </c>
      <c r="L4263">
        <v>0</v>
      </c>
      <c r="M4263">
        <v>10387.85</v>
      </c>
      <c r="N4263" t="s">
        <v>52</v>
      </c>
      <c r="O4263" t="s">
        <v>35</v>
      </c>
      <c r="P4263" t="s">
        <v>26</v>
      </c>
      <c r="Q4263">
        <f>Sales_Data[[#This Row],[Quantity]]*Sales_Data[[#This Row],[Unit_Price]]</f>
        <v>15119.849999999999</v>
      </c>
      <c r="R4263">
        <f>Sales_Data[[#This Row],[Gross_Sales]]*Sales_Data[[#This Row],[Discount]]</f>
        <v>0</v>
      </c>
      <c r="S4263">
        <f>Sales_Data[[#This Row],[Gross_Sales]]-Sales_Data[[#This Row],[Discount_Amount]]</f>
        <v>15119.849999999999</v>
      </c>
      <c r="T4263">
        <f>Sales_Data[[#This Row],[Net Sales]]-Sales_Data[[#This Row],[Cost]]</f>
        <v>4731.9999999999982</v>
      </c>
      <c r="U4263" s="2">
        <f>Sales_Data[[#This Row],[Profit]]/Sales_Data[[#This Row],[Net Sales]]</f>
        <v>0.31296606778506392</v>
      </c>
      <c r="V4263">
        <f>YEAR(Sales_Data[[#This Row],[Order_Date]])</f>
        <v>2025</v>
      </c>
      <c r="W4263" t="str">
        <f>TEXT(Sales_Data[[#This Row],[Order_Date]],"mmm")</f>
        <v>May</v>
      </c>
      <c r="X4263">
        <f>MONTH(Sales_Data[[#This Row],[Order_Date]])</f>
        <v>5</v>
      </c>
      <c r="Y4263" t="str">
        <f>"Q"&amp;ROUNDUP(MONTH(Sales_Data[[#This Row],[Order_Date]])/3,0)</f>
        <v>Q2</v>
      </c>
    </row>
    <row r="4264" spans="1:25" x14ac:dyDescent="0.3">
      <c r="A4264" t="s">
        <v>5983</v>
      </c>
      <c r="B4264" s="1">
        <v>45770</v>
      </c>
      <c r="C4264" t="s">
        <v>2885</v>
      </c>
      <c r="D4264" t="s">
        <v>56</v>
      </c>
      <c r="E4264" t="s">
        <v>19</v>
      </c>
      <c r="F4264" t="s">
        <v>20</v>
      </c>
      <c r="G4264" t="s">
        <v>21</v>
      </c>
      <c r="H4264" t="s">
        <v>230</v>
      </c>
      <c r="I4264" t="s">
        <v>328</v>
      </c>
      <c r="J4264">
        <v>4</v>
      </c>
      <c r="K4264">
        <v>15309.39</v>
      </c>
      <c r="L4264">
        <v>0.05</v>
      </c>
      <c r="M4264">
        <v>44239.55</v>
      </c>
      <c r="N4264" t="s">
        <v>83</v>
      </c>
      <c r="O4264" t="s">
        <v>35</v>
      </c>
      <c r="P4264" t="s">
        <v>71</v>
      </c>
      <c r="Q4264">
        <f>Sales_Data[[#This Row],[Quantity]]*Sales_Data[[#This Row],[Unit_Price]]</f>
        <v>61237.56</v>
      </c>
      <c r="R4264">
        <f>Sales_Data[[#This Row],[Gross_Sales]]*Sales_Data[[#This Row],[Discount]]</f>
        <v>3061.8780000000002</v>
      </c>
      <c r="S4264">
        <f>Sales_Data[[#This Row],[Gross_Sales]]-Sales_Data[[#This Row],[Discount_Amount]]</f>
        <v>58175.682000000001</v>
      </c>
      <c r="T4264">
        <f>Sales_Data[[#This Row],[Net Sales]]-Sales_Data[[#This Row],[Cost]]</f>
        <v>13936.131999999998</v>
      </c>
      <c r="U4264" s="2">
        <f>Sales_Data[[#This Row],[Profit]]/Sales_Data[[#This Row],[Net Sales]]</f>
        <v>0.23955253330764559</v>
      </c>
      <c r="V4264">
        <f>YEAR(Sales_Data[[#This Row],[Order_Date]])</f>
        <v>2025</v>
      </c>
      <c r="W4264" t="str">
        <f>TEXT(Sales_Data[[#This Row],[Order_Date]],"mmm")</f>
        <v>Apr</v>
      </c>
      <c r="X4264">
        <f>MONTH(Sales_Data[[#This Row],[Order_Date]])</f>
        <v>4</v>
      </c>
      <c r="Y4264" t="str">
        <f>"Q"&amp;ROUNDUP(MONTH(Sales_Data[[#This Row],[Order_Date]])/3,0)</f>
        <v>Q2</v>
      </c>
    </row>
    <row r="4265" spans="1:25" x14ac:dyDescent="0.3">
      <c r="A4265" t="s">
        <v>5984</v>
      </c>
      <c r="B4265" s="1">
        <v>45669</v>
      </c>
      <c r="C4265" t="s">
        <v>1466</v>
      </c>
      <c r="D4265" t="s">
        <v>131</v>
      </c>
      <c r="E4265" t="s">
        <v>119</v>
      </c>
      <c r="F4265" t="s">
        <v>120</v>
      </c>
      <c r="G4265" t="s">
        <v>67</v>
      </c>
      <c r="H4265" t="s">
        <v>88</v>
      </c>
      <c r="I4265" t="s">
        <v>157</v>
      </c>
      <c r="J4265">
        <v>2</v>
      </c>
      <c r="K4265">
        <v>6699.23</v>
      </c>
      <c r="L4265">
        <v>0</v>
      </c>
      <c r="M4265">
        <v>9184.42</v>
      </c>
      <c r="N4265" t="s">
        <v>24</v>
      </c>
      <c r="O4265" t="s">
        <v>25</v>
      </c>
      <c r="P4265" t="s">
        <v>71</v>
      </c>
      <c r="Q4265">
        <f>Sales_Data[[#This Row],[Quantity]]*Sales_Data[[#This Row],[Unit_Price]]</f>
        <v>13398.46</v>
      </c>
      <c r="R4265">
        <f>Sales_Data[[#This Row],[Gross_Sales]]*Sales_Data[[#This Row],[Discount]]</f>
        <v>0</v>
      </c>
      <c r="S4265">
        <f>Sales_Data[[#This Row],[Gross_Sales]]-Sales_Data[[#This Row],[Discount_Amount]]</f>
        <v>13398.46</v>
      </c>
      <c r="T4265">
        <f>Sales_Data[[#This Row],[Net Sales]]-Sales_Data[[#This Row],[Cost]]</f>
        <v>4214.0399999999991</v>
      </c>
      <c r="U4265" s="2">
        <f>Sales_Data[[#This Row],[Profit]]/Sales_Data[[#This Row],[Net Sales]]</f>
        <v>0.31451674296896803</v>
      </c>
      <c r="V4265">
        <f>YEAR(Sales_Data[[#This Row],[Order_Date]])</f>
        <v>2025</v>
      </c>
      <c r="W4265" t="str">
        <f>TEXT(Sales_Data[[#This Row],[Order_Date]],"mmm")</f>
        <v>Jan</v>
      </c>
      <c r="X4265">
        <f>MONTH(Sales_Data[[#This Row],[Order_Date]])</f>
        <v>1</v>
      </c>
      <c r="Y4265" t="str">
        <f>"Q"&amp;ROUNDUP(MONTH(Sales_Data[[#This Row],[Order_Date]])/3,0)</f>
        <v>Q1</v>
      </c>
    </row>
    <row r="4266" spans="1:25" x14ac:dyDescent="0.3">
      <c r="A4266" t="s">
        <v>5985</v>
      </c>
      <c r="B4266" s="1">
        <v>45783</v>
      </c>
      <c r="C4266" t="s">
        <v>1938</v>
      </c>
      <c r="D4266" t="s">
        <v>255</v>
      </c>
      <c r="E4266" t="s">
        <v>19</v>
      </c>
      <c r="F4266" t="s">
        <v>81</v>
      </c>
      <c r="G4266" t="s">
        <v>67</v>
      </c>
      <c r="H4266" t="s">
        <v>121</v>
      </c>
      <c r="I4266" t="s">
        <v>122</v>
      </c>
      <c r="J4266">
        <v>1</v>
      </c>
      <c r="K4266">
        <v>15088.78</v>
      </c>
      <c r="L4266">
        <v>0.05</v>
      </c>
      <c r="M4266">
        <v>10618.23</v>
      </c>
      <c r="N4266" t="s">
        <v>52</v>
      </c>
      <c r="O4266" t="s">
        <v>53</v>
      </c>
      <c r="P4266" t="s">
        <v>44</v>
      </c>
      <c r="Q4266">
        <f>Sales_Data[[#This Row],[Quantity]]*Sales_Data[[#This Row],[Unit_Price]]</f>
        <v>15088.78</v>
      </c>
      <c r="R4266">
        <f>Sales_Data[[#This Row],[Gross_Sales]]*Sales_Data[[#This Row],[Discount]]</f>
        <v>754.43900000000008</v>
      </c>
      <c r="S4266">
        <f>Sales_Data[[#This Row],[Gross_Sales]]-Sales_Data[[#This Row],[Discount_Amount]]</f>
        <v>14334.341</v>
      </c>
      <c r="T4266">
        <f>Sales_Data[[#This Row],[Net Sales]]-Sales_Data[[#This Row],[Cost]]</f>
        <v>3716.1110000000008</v>
      </c>
      <c r="U4266" s="2">
        <f>Sales_Data[[#This Row],[Profit]]/Sales_Data[[#This Row],[Net Sales]]</f>
        <v>0.25924533258975774</v>
      </c>
      <c r="V4266">
        <f>YEAR(Sales_Data[[#This Row],[Order_Date]])</f>
        <v>2025</v>
      </c>
      <c r="W4266" t="str">
        <f>TEXT(Sales_Data[[#This Row],[Order_Date]],"mmm")</f>
        <v>May</v>
      </c>
      <c r="X4266">
        <f>MONTH(Sales_Data[[#This Row],[Order_Date]])</f>
        <v>5</v>
      </c>
      <c r="Y4266" t="str">
        <f>"Q"&amp;ROUNDUP(MONTH(Sales_Data[[#This Row],[Order_Date]])/3,0)</f>
        <v>Q2</v>
      </c>
    </row>
    <row r="4267" spans="1:25" x14ac:dyDescent="0.3">
      <c r="A4267" t="s">
        <v>5986</v>
      </c>
      <c r="B4267" s="1">
        <v>45710</v>
      </c>
      <c r="C4267" t="s">
        <v>1985</v>
      </c>
      <c r="D4267" t="s">
        <v>241</v>
      </c>
      <c r="E4267" t="s">
        <v>39</v>
      </c>
      <c r="F4267" t="s">
        <v>405</v>
      </c>
      <c r="G4267" t="s">
        <v>67</v>
      </c>
      <c r="H4267" t="s">
        <v>133</v>
      </c>
      <c r="I4267" t="s">
        <v>138</v>
      </c>
      <c r="J4267">
        <v>1</v>
      </c>
      <c r="K4267">
        <v>1795.94</v>
      </c>
      <c r="L4267">
        <v>0.2</v>
      </c>
      <c r="M4267">
        <v>1239.8399999999999</v>
      </c>
      <c r="N4267" t="s">
        <v>52</v>
      </c>
      <c r="O4267" t="s">
        <v>35</v>
      </c>
      <c r="P4267" t="s">
        <v>71</v>
      </c>
      <c r="Q4267">
        <f>Sales_Data[[#This Row],[Quantity]]*Sales_Data[[#This Row],[Unit_Price]]</f>
        <v>1795.94</v>
      </c>
      <c r="R4267">
        <f>Sales_Data[[#This Row],[Gross_Sales]]*Sales_Data[[#This Row],[Discount]]</f>
        <v>359.18800000000005</v>
      </c>
      <c r="S4267">
        <f>Sales_Data[[#This Row],[Gross_Sales]]-Sales_Data[[#This Row],[Discount_Amount]]</f>
        <v>1436.752</v>
      </c>
      <c r="T4267">
        <f>Sales_Data[[#This Row],[Net Sales]]-Sales_Data[[#This Row],[Cost]]</f>
        <v>196.91200000000003</v>
      </c>
      <c r="U4267" s="2">
        <f>Sales_Data[[#This Row],[Profit]]/Sales_Data[[#This Row],[Net Sales]]</f>
        <v>0.13705357640010249</v>
      </c>
      <c r="V4267">
        <f>YEAR(Sales_Data[[#This Row],[Order_Date]])</f>
        <v>2025</v>
      </c>
      <c r="W4267" t="str">
        <f>TEXT(Sales_Data[[#This Row],[Order_Date]],"mmm")</f>
        <v>Feb</v>
      </c>
      <c r="X4267">
        <f>MONTH(Sales_Data[[#This Row],[Order_Date]])</f>
        <v>2</v>
      </c>
      <c r="Y4267" t="str">
        <f>"Q"&amp;ROUNDUP(MONTH(Sales_Data[[#This Row],[Order_Date]])/3,0)</f>
        <v>Q1</v>
      </c>
    </row>
    <row r="4268" spans="1:25" x14ac:dyDescent="0.3">
      <c r="A4268" t="s">
        <v>5987</v>
      </c>
      <c r="B4268" s="1">
        <v>45988</v>
      </c>
      <c r="C4268" t="s">
        <v>2418</v>
      </c>
      <c r="D4268" t="s">
        <v>513</v>
      </c>
      <c r="E4268" t="s">
        <v>48</v>
      </c>
      <c r="F4268" t="s">
        <v>126</v>
      </c>
      <c r="G4268" t="s">
        <v>32</v>
      </c>
      <c r="H4268" t="s">
        <v>33</v>
      </c>
      <c r="I4268" t="s">
        <v>34</v>
      </c>
      <c r="J4268">
        <v>1</v>
      </c>
      <c r="K4268">
        <v>42153.919999999998</v>
      </c>
      <c r="L4268">
        <v>0.2</v>
      </c>
      <c r="M4268">
        <v>28646.46</v>
      </c>
      <c r="N4268" t="s">
        <v>109</v>
      </c>
      <c r="O4268" t="s">
        <v>25</v>
      </c>
      <c r="P4268" t="s">
        <v>71</v>
      </c>
      <c r="Q4268">
        <f>Sales_Data[[#This Row],[Quantity]]*Sales_Data[[#This Row],[Unit_Price]]</f>
        <v>42153.919999999998</v>
      </c>
      <c r="R4268">
        <f>Sales_Data[[#This Row],[Gross_Sales]]*Sales_Data[[#This Row],[Discount]]</f>
        <v>8430.7839999999997</v>
      </c>
      <c r="S4268">
        <f>Sales_Data[[#This Row],[Gross_Sales]]-Sales_Data[[#This Row],[Discount_Amount]]</f>
        <v>33723.135999999999</v>
      </c>
      <c r="T4268">
        <f>Sales_Data[[#This Row],[Net Sales]]-Sales_Data[[#This Row],[Cost]]</f>
        <v>5076.6759999999995</v>
      </c>
      <c r="U4268" s="2">
        <f>Sales_Data[[#This Row],[Profit]]/Sales_Data[[#This Row],[Net Sales]]</f>
        <v>0.15053985489368485</v>
      </c>
      <c r="V4268">
        <f>YEAR(Sales_Data[[#This Row],[Order_Date]])</f>
        <v>2025</v>
      </c>
      <c r="W4268" t="str">
        <f>TEXT(Sales_Data[[#This Row],[Order_Date]],"mmm")</f>
        <v>Nov</v>
      </c>
      <c r="X4268">
        <f>MONTH(Sales_Data[[#This Row],[Order_Date]])</f>
        <v>11</v>
      </c>
      <c r="Y4268" t="str">
        <f>"Q"&amp;ROUNDUP(MONTH(Sales_Data[[#This Row],[Order_Date]])/3,0)</f>
        <v>Q4</v>
      </c>
    </row>
    <row r="4269" spans="1:25" x14ac:dyDescent="0.3">
      <c r="A4269" t="s">
        <v>5988</v>
      </c>
      <c r="B4269" s="1">
        <v>45940</v>
      </c>
      <c r="C4269" t="s">
        <v>5989</v>
      </c>
      <c r="D4269" t="s">
        <v>283</v>
      </c>
      <c r="E4269" t="s">
        <v>39</v>
      </c>
      <c r="F4269" t="s">
        <v>40</v>
      </c>
      <c r="G4269" t="s">
        <v>67</v>
      </c>
      <c r="H4269" t="s">
        <v>88</v>
      </c>
      <c r="I4269" t="s">
        <v>157</v>
      </c>
      <c r="J4269">
        <v>1</v>
      </c>
      <c r="K4269">
        <v>665.59</v>
      </c>
      <c r="L4269">
        <v>0.1</v>
      </c>
      <c r="M4269">
        <v>443.23</v>
      </c>
      <c r="N4269" t="s">
        <v>52</v>
      </c>
      <c r="O4269" t="s">
        <v>35</v>
      </c>
      <c r="P4269" t="s">
        <v>44</v>
      </c>
      <c r="Q4269">
        <f>Sales_Data[[#This Row],[Quantity]]*Sales_Data[[#This Row],[Unit_Price]]</f>
        <v>665.59</v>
      </c>
      <c r="R4269">
        <f>Sales_Data[[#This Row],[Gross_Sales]]*Sales_Data[[#This Row],[Discount]]</f>
        <v>66.559000000000012</v>
      </c>
      <c r="S4269">
        <f>Sales_Data[[#This Row],[Gross_Sales]]-Sales_Data[[#This Row],[Discount_Amount]]</f>
        <v>599.03100000000006</v>
      </c>
      <c r="T4269">
        <f>Sales_Data[[#This Row],[Net Sales]]-Sales_Data[[#This Row],[Cost]]</f>
        <v>155.80100000000004</v>
      </c>
      <c r="U4269" s="2">
        <f>Sales_Data[[#This Row],[Profit]]/Sales_Data[[#This Row],[Net Sales]]</f>
        <v>0.26008837606067137</v>
      </c>
      <c r="V4269">
        <f>YEAR(Sales_Data[[#This Row],[Order_Date]])</f>
        <v>2025</v>
      </c>
      <c r="W4269" t="str">
        <f>TEXT(Sales_Data[[#This Row],[Order_Date]],"mmm")</f>
        <v>Oct</v>
      </c>
      <c r="X4269">
        <f>MONTH(Sales_Data[[#This Row],[Order_Date]])</f>
        <v>10</v>
      </c>
      <c r="Y4269" t="str">
        <f>"Q"&amp;ROUNDUP(MONTH(Sales_Data[[#This Row],[Order_Date]])/3,0)</f>
        <v>Q4</v>
      </c>
    </row>
    <row r="4270" spans="1:25" x14ac:dyDescent="0.3">
      <c r="A4270" t="s">
        <v>5990</v>
      </c>
      <c r="B4270" s="1">
        <v>45797</v>
      </c>
      <c r="C4270" t="s">
        <v>1454</v>
      </c>
      <c r="D4270" t="s">
        <v>218</v>
      </c>
      <c r="E4270" t="s">
        <v>39</v>
      </c>
      <c r="F4270" t="s">
        <v>107</v>
      </c>
      <c r="G4270" t="s">
        <v>41</v>
      </c>
      <c r="H4270" t="s">
        <v>102</v>
      </c>
      <c r="I4270" t="s">
        <v>388</v>
      </c>
      <c r="J4270">
        <v>2</v>
      </c>
      <c r="K4270">
        <v>855.01</v>
      </c>
      <c r="L4270">
        <v>0.05</v>
      </c>
      <c r="M4270">
        <v>1162.08</v>
      </c>
      <c r="N4270" t="s">
        <v>109</v>
      </c>
      <c r="O4270" t="s">
        <v>25</v>
      </c>
      <c r="P4270" t="s">
        <v>71</v>
      </c>
      <c r="Q4270">
        <f>Sales_Data[[#This Row],[Quantity]]*Sales_Data[[#This Row],[Unit_Price]]</f>
        <v>1710.02</v>
      </c>
      <c r="R4270">
        <f>Sales_Data[[#This Row],[Gross_Sales]]*Sales_Data[[#This Row],[Discount]]</f>
        <v>85.501000000000005</v>
      </c>
      <c r="S4270">
        <f>Sales_Data[[#This Row],[Gross_Sales]]-Sales_Data[[#This Row],[Discount_Amount]]</f>
        <v>1624.519</v>
      </c>
      <c r="T4270">
        <f>Sales_Data[[#This Row],[Net Sales]]-Sales_Data[[#This Row],[Cost]]</f>
        <v>462.43900000000008</v>
      </c>
      <c r="U4270" s="2">
        <f>Sales_Data[[#This Row],[Profit]]/Sales_Data[[#This Row],[Net Sales]]</f>
        <v>0.28466210613726284</v>
      </c>
      <c r="V4270">
        <f>YEAR(Sales_Data[[#This Row],[Order_Date]])</f>
        <v>2025</v>
      </c>
      <c r="W4270" t="str">
        <f>TEXT(Sales_Data[[#This Row],[Order_Date]],"mmm")</f>
        <v>May</v>
      </c>
      <c r="X4270">
        <f>MONTH(Sales_Data[[#This Row],[Order_Date]])</f>
        <v>5</v>
      </c>
      <c r="Y4270" t="str">
        <f>"Q"&amp;ROUNDUP(MONTH(Sales_Data[[#This Row],[Order_Date]])/3,0)</f>
        <v>Q2</v>
      </c>
    </row>
    <row r="4271" spans="1:25" x14ac:dyDescent="0.3">
      <c r="A4271" t="s">
        <v>5991</v>
      </c>
      <c r="B4271" s="1">
        <v>45754</v>
      </c>
      <c r="C4271" t="s">
        <v>2414</v>
      </c>
      <c r="D4271" t="s">
        <v>80</v>
      </c>
      <c r="E4271" t="s">
        <v>48</v>
      </c>
      <c r="F4271" t="s">
        <v>152</v>
      </c>
      <c r="G4271" t="s">
        <v>21</v>
      </c>
      <c r="H4271" t="s">
        <v>22</v>
      </c>
      <c r="I4271" t="s">
        <v>23</v>
      </c>
      <c r="J4271">
        <v>2</v>
      </c>
      <c r="K4271">
        <v>46808.97</v>
      </c>
      <c r="L4271">
        <v>0.1</v>
      </c>
      <c r="M4271">
        <v>64175.1</v>
      </c>
      <c r="N4271" t="s">
        <v>83</v>
      </c>
      <c r="O4271" t="s">
        <v>25</v>
      </c>
      <c r="P4271" t="s">
        <v>44</v>
      </c>
      <c r="Q4271">
        <f>Sales_Data[[#This Row],[Quantity]]*Sales_Data[[#This Row],[Unit_Price]]</f>
        <v>93617.94</v>
      </c>
      <c r="R4271">
        <f>Sales_Data[[#This Row],[Gross_Sales]]*Sales_Data[[#This Row],[Discount]]</f>
        <v>9361.7939999999999</v>
      </c>
      <c r="S4271">
        <f>Sales_Data[[#This Row],[Gross_Sales]]-Sales_Data[[#This Row],[Discount_Amount]]</f>
        <v>84256.146000000008</v>
      </c>
      <c r="T4271">
        <f>Sales_Data[[#This Row],[Net Sales]]-Sales_Data[[#This Row],[Cost]]</f>
        <v>20081.046000000009</v>
      </c>
      <c r="U4271" s="2">
        <f>Sales_Data[[#This Row],[Profit]]/Sales_Data[[#This Row],[Net Sales]]</f>
        <v>0.23833330805327849</v>
      </c>
      <c r="V4271">
        <f>YEAR(Sales_Data[[#This Row],[Order_Date]])</f>
        <v>2025</v>
      </c>
      <c r="W4271" t="str">
        <f>TEXT(Sales_Data[[#This Row],[Order_Date]],"mmm")</f>
        <v>Apr</v>
      </c>
      <c r="X4271">
        <f>MONTH(Sales_Data[[#This Row],[Order_Date]])</f>
        <v>4</v>
      </c>
      <c r="Y4271" t="str">
        <f>"Q"&amp;ROUNDUP(MONTH(Sales_Data[[#This Row],[Order_Date]])/3,0)</f>
        <v>Q2</v>
      </c>
    </row>
    <row r="4272" spans="1:25" x14ac:dyDescent="0.3">
      <c r="A4272" t="s">
        <v>5992</v>
      </c>
      <c r="B4272" s="1">
        <v>45662</v>
      </c>
      <c r="C4272" t="s">
        <v>1086</v>
      </c>
      <c r="D4272" t="s">
        <v>151</v>
      </c>
      <c r="E4272" t="s">
        <v>39</v>
      </c>
      <c r="F4272" t="s">
        <v>107</v>
      </c>
      <c r="G4272" t="s">
        <v>67</v>
      </c>
      <c r="H4272" t="s">
        <v>121</v>
      </c>
      <c r="I4272" t="s">
        <v>122</v>
      </c>
      <c r="J4272">
        <v>1</v>
      </c>
      <c r="K4272">
        <v>561.16999999999996</v>
      </c>
      <c r="L4272">
        <v>0.1</v>
      </c>
      <c r="M4272">
        <v>409.43</v>
      </c>
      <c r="N4272" t="s">
        <v>70</v>
      </c>
      <c r="O4272" t="s">
        <v>35</v>
      </c>
      <c r="P4272" t="s">
        <v>44</v>
      </c>
      <c r="Q4272">
        <f>Sales_Data[[#This Row],[Quantity]]*Sales_Data[[#This Row],[Unit_Price]]</f>
        <v>561.16999999999996</v>
      </c>
      <c r="R4272">
        <f>Sales_Data[[#This Row],[Gross_Sales]]*Sales_Data[[#This Row],[Discount]]</f>
        <v>56.116999999999997</v>
      </c>
      <c r="S4272">
        <f>Sales_Data[[#This Row],[Gross_Sales]]-Sales_Data[[#This Row],[Discount_Amount]]</f>
        <v>505.05299999999994</v>
      </c>
      <c r="T4272">
        <f>Sales_Data[[#This Row],[Net Sales]]-Sales_Data[[#This Row],[Cost]]</f>
        <v>95.622999999999934</v>
      </c>
      <c r="U4272" s="2">
        <f>Sales_Data[[#This Row],[Profit]]/Sales_Data[[#This Row],[Net Sales]]</f>
        <v>0.18933260469693269</v>
      </c>
      <c r="V4272">
        <f>YEAR(Sales_Data[[#This Row],[Order_Date]])</f>
        <v>2025</v>
      </c>
      <c r="W4272" t="str">
        <f>TEXT(Sales_Data[[#This Row],[Order_Date]],"mmm")</f>
        <v>Jan</v>
      </c>
      <c r="X4272">
        <f>MONTH(Sales_Data[[#This Row],[Order_Date]])</f>
        <v>1</v>
      </c>
      <c r="Y4272" t="str">
        <f>"Q"&amp;ROUNDUP(MONTH(Sales_Data[[#This Row],[Order_Date]])/3,0)</f>
        <v>Q1</v>
      </c>
    </row>
    <row r="4273" spans="1:25" x14ac:dyDescent="0.3">
      <c r="A4273" t="s">
        <v>5993</v>
      </c>
      <c r="B4273" s="1">
        <v>45714</v>
      </c>
      <c r="C4273" t="s">
        <v>4640</v>
      </c>
      <c r="D4273" t="s">
        <v>414</v>
      </c>
      <c r="E4273" t="s">
        <v>39</v>
      </c>
      <c r="F4273" t="s">
        <v>107</v>
      </c>
      <c r="G4273" t="s">
        <v>75</v>
      </c>
      <c r="H4273" t="s">
        <v>185</v>
      </c>
      <c r="I4273" t="s">
        <v>261</v>
      </c>
      <c r="J4273">
        <v>3</v>
      </c>
      <c r="K4273">
        <v>4226.45</v>
      </c>
      <c r="L4273">
        <v>0</v>
      </c>
      <c r="M4273">
        <v>8246.82</v>
      </c>
      <c r="N4273" t="s">
        <v>52</v>
      </c>
      <c r="O4273" t="s">
        <v>53</v>
      </c>
      <c r="P4273" t="s">
        <v>44</v>
      </c>
      <c r="Q4273">
        <f>Sales_Data[[#This Row],[Quantity]]*Sales_Data[[#This Row],[Unit_Price]]</f>
        <v>12679.349999999999</v>
      </c>
      <c r="R4273">
        <f>Sales_Data[[#This Row],[Gross_Sales]]*Sales_Data[[#This Row],[Discount]]</f>
        <v>0</v>
      </c>
      <c r="S4273">
        <f>Sales_Data[[#This Row],[Gross_Sales]]-Sales_Data[[#This Row],[Discount_Amount]]</f>
        <v>12679.349999999999</v>
      </c>
      <c r="T4273">
        <f>Sales_Data[[#This Row],[Net Sales]]-Sales_Data[[#This Row],[Cost]]</f>
        <v>4432.5299999999988</v>
      </c>
      <c r="U4273" s="2">
        <f>Sales_Data[[#This Row],[Profit]]/Sales_Data[[#This Row],[Net Sales]]</f>
        <v>0.34958653243265619</v>
      </c>
      <c r="V4273">
        <f>YEAR(Sales_Data[[#This Row],[Order_Date]])</f>
        <v>2025</v>
      </c>
      <c r="W4273" t="str">
        <f>TEXT(Sales_Data[[#This Row],[Order_Date]],"mmm")</f>
        <v>Feb</v>
      </c>
      <c r="X4273">
        <f>MONTH(Sales_Data[[#This Row],[Order_Date]])</f>
        <v>2</v>
      </c>
      <c r="Y4273" t="str">
        <f>"Q"&amp;ROUNDUP(MONTH(Sales_Data[[#This Row],[Order_Date]])/3,0)</f>
        <v>Q1</v>
      </c>
    </row>
    <row r="4274" spans="1:25" x14ac:dyDescent="0.3">
      <c r="A4274" t="s">
        <v>5994</v>
      </c>
      <c r="B4274" s="1">
        <v>45991</v>
      </c>
      <c r="C4274" t="s">
        <v>848</v>
      </c>
      <c r="D4274" t="s">
        <v>266</v>
      </c>
      <c r="E4274" t="s">
        <v>39</v>
      </c>
      <c r="F4274" t="s">
        <v>202</v>
      </c>
      <c r="G4274" t="s">
        <v>21</v>
      </c>
      <c r="H4274" t="s">
        <v>297</v>
      </c>
      <c r="I4274" t="s">
        <v>297</v>
      </c>
      <c r="J4274">
        <v>2</v>
      </c>
      <c r="K4274">
        <v>5946.67</v>
      </c>
      <c r="L4274">
        <v>0.05</v>
      </c>
      <c r="M4274">
        <v>7671.16</v>
      </c>
      <c r="N4274" t="s">
        <v>52</v>
      </c>
      <c r="O4274" t="s">
        <v>35</v>
      </c>
      <c r="P4274" t="s">
        <v>44</v>
      </c>
      <c r="Q4274">
        <f>Sales_Data[[#This Row],[Quantity]]*Sales_Data[[#This Row],[Unit_Price]]</f>
        <v>11893.34</v>
      </c>
      <c r="R4274">
        <f>Sales_Data[[#This Row],[Gross_Sales]]*Sales_Data[[#This Row],[Discount]]</f>
        <v>594.66700000000003</v>
      </c>
      <c r="S4274">
        <f>Sales_Data[[#This Row],[Gross_Sales]]-Sales_Data[[#This Row],[Discount_Amount]]</f>
        <v>11298.673000000001</v>
      </c>
      <c r="T4274">
        <f>Sales_Data[[#This Row],[Net Sales]]-Sales_Data[[#This Row],[Cost]]</f>
        <v>3627.5130000000008</v>
      </c>
      <c r="U4274" s="2">
        <f>Sales_Data[[#This Row],[Profit]]/Sales_Data[[#This Row],[Net Sales]]</f>
        <v>0.32105655239336517</v>
      </c>
      <c r="V4274">
        <f>YEAR(Sales_Data[[#This Row],[Order_Date]])</f>
        <v>2025</v>
      </c>
      <c r="W4274" t="str">
        <f>TEXT(Sales_Data[[#This Row],[Order_Date]],"mmm")</f>
        <v>Nov</v>
      </c>
      <c r="X4274">
        <f>MONTH(Sales_Data[[#This Row],[Order_Date]])</f>
        <v>11</v>
      </c>
      <c r="Y4274" t="str">
        <f>"Q"&amp;ROUNDUP(MONTH(Sales_Data[[#This Row],[Order_Date]])/3,0)</f>
        <v>Q4</v>
      </c>
    </row>
    <row r="4275" spans="1:25" x14ac:dyDescent="0.3">
      <c r="A4275" t="s">
        <v>5995</v>
      </c>
      <c r="B4275" s="1">
        <v>45726</v>
      </c>
      <c r="C4275" t="s">
        <v>251</v>
      </c>
      <c r="D4275" t="s">
        <v>728</v>
      </c>
      <c r="E4275" t="s">
        <v>30</v>
      </c>
      <c r="F4275" t="s">
        <v>101</v>
      </c>
      <c r="G4275" t="s">
        <v>21</v>
      </c>
      <c r="H4275" t="s">
        <v>22</v>
      </c>
      <c r="I4275" t="s">
        <v>62</v>
      </c>
      <c r="J4275">
        <v>2</v>
      </c>
      <c r="K4275">
        <v>2054.7199999999998</v>
      </c>
      <c r="L4275">
        <v>0.1</v>
      </c>
      <c r="M4275">
        <v>2408.6999999999998</v>
      </c>
      <c r="N4275" t="s">
        <v>70</v>
      </c>
      <c r="O4275" t="s">
        <v>35</v>
      </c>
      <c r="P4275" t="s">
        <v>44</v>
      </c>
      <c r="Q4275">
        <f>Sales_Data[[#This Row],[Quantity]]*Sales_Data[[#This Row],[Unit_Price]]</f>
        <v>4109.4399999999996</v>
      </c>
      <c r="R4275">
        <f>Sales_Data[[#This Row],[Gross_Sales]]*Sales_Data[[#This Row],[Discount]]</f>
        <v>410.94399999999996</v>
      </c>
      <c r="S4275">
        <f>Sales_Data[[#This Row],[Gross_Sales]]-Sales_Data[[#This Row],[Discount_Amount]]</f>
        <v>3698.4959999999996</v>
      </c>
      <c r="T4275">
        <f>Sales_Data[[#This Row],[Net Sales]]-Sales_Data[[#This Row],[Cost]]</f>
        <v>1289.7959999999998</v>
      </c>
      <c r="U4275" s="2">
        <f>Sales_Data[[#This Row],[Profit]]/Sales_Data[[#This Row],[Net Sales]]</f>
        <v>0.34873526968800289</v>
      </c>
      <c r="V4275">
        <f>YEAR(Sales_Data[[#This Row],[Order_Date]])</f>
        <v>2025</v>
      </c>
      <c r="W4275" t="str">
        <f>TEXT(Sales_Data[[#This Row],[Order_Date]],"mmm")</f>
        <v>Mar</v>
      </c>
      <c r="X4275">
        <f>MONTH(Sales_Data[[#This Row],[Order_Date]])</f>
        <v>3</v>
      </c>
      <c r="Y4275" t="str">
        <f>"Q"&amp;ROUNDUP(MONTH(Sales_Data[[#This Row],[Order_Date]])/3,0)</f>
        <v>Q1</v>
      </c>
    </row>
    <row r="4276" spans="1:25" x14ac:dyDescent="0.3">
      <c r="A4276" t="s">
        <v>5996</v>
      </c>
      <c r="B4276" s="1">
        <v>45775</v>
      </c>
      <c r="C4276" t="s">
        <v>4494</v>
      </c>
      <c r="D4276" t="s">
        <v>414</v>
      </c>
      <c r="E4276" t="s">
        <v>19</v>
      </c>
      <c r="F4276" t="s">
        <v>81</v>
      </c>
      <c r="G4276" t="s">
        <v>21</v>
      </c>
      <c r="H4276" t="s">
        <v>22</v>
      </c>
      <c r="I4276" t="s">
        <v>23</v>
      </c>
      <c r="J4276">
        <v>5</v>
      </c>
      <c r="K4276">
        <v>1475.74</v>
      </c>
      <c r="L4276">
        <v>0.05</v>
      </c>
      <c r="M4276">
        <v>4380</v>
      </c>
      <c r="N4276" t="s">
        <v>70</v>
      </c>
      <c r="O4276" t="s">
        <v>35</v>
      </c>
      <c r="P4276" t="s">
        <v>71</v>
      </c>
      <c r="Q4276">
        <f>Sales_Data[[#This Row],[Quantity]]*Sales_Data[[#This Row],[Unit_Price]]</f>
        <v>7378.7</v>
      </c>
      <c r="R4276">
        <f>Sales_Data[[#This Row],[Gross_Sales]]*Sales_Data[[#This Row],[Discount]]</f>
        <v>368.935</v>
      </c>
      <c r="S4276">
        <f>Sales_Data[[#This Row],[Gross_Sales]]-Sales_Data[[#This Row],[Discount_Amount]]</f>
        <v>7009.7649999999994</v>
      </c>
      <c r="T4276">
        <f>Sales_Data[[#This Row],[Net Sales]]-Sales_Data[[#This Row],[Cost]]</f>
        <v>2629.7649999999994</v>
      </c>
      <c r="U4276" s="2">
        <f>Sales_Data[[#This Row],[Profit]]/Sales_Data[[#This Row],[Net Sales]]</f>
        <v>0.37515736975490616</v>
      </c>
      <c r="V4276">
        <f>YEAR(Sales_Data[[#This Row],[Order_Date]])</f>
        <v>2025</v>
      </c>
      <c r="W4276" t="str">
        <f>TEXT(Sales_Data[[#This Row],[Order_Date]],"mmm")</f>
        <v>Apr</v>
      </c>
      <c r="X4276">
        <f>MONTH(Sales_Data[[#This Row],[Order_Date]])</f>
        <v>4</v>
      </c>
      <c r="Y4276" t="str">
        <f>"Q"&amp;ROUNDUP(MONTH(Sales_Data[[#This Row],[Order_Date]])/3,0)</f>
        <v>Q2</v>
      </c>
    </row>
    <row r="4277" spans="1:25" x14ac:dyDescent="0.3">
      <c r="A4277" t="s">
        <v>5997</v>
      </c>
      <c r="B4277" s="1">
        <v>45716</v>
      </c>
      <c r="C4277" t="s">
        <v>208</v>
      </c>
      <c r="D4277" t="s">
        <v>221</v>
      </c>
      <c r="E4277" t="s">
        <v>39</v>
      </c>
      <c r="F4277" t="s">
        <v>96</v>
      </c>
      <c r="G4277" t="s">
        <v>67</v>
      </c>
      <c r="H4277" t="s">
        <v>133</v>
      </c>
      <c r="I4277" t="s">
        <v>134</v>
      </c>
      <c r="J4277">
        <v>2</v>
      </c>
      <c r="K4277">
        <v>5111.3900000000003</v>
      </c>
      <c r="L4277">
        <v>0</v>
      </c>
      <c r="M4277">
        <v>8421.77</v>
      </c>
      <c r="N4277" t="s">
        <v>24</v>
      </c>
      <c r="O4277" t="s">
        <v>25</v>
      </c>
      <c r="P4277" t="s">
        <v>71</v>
      </c>
      <c r="Q4277">
        <f>Sales_Data[[#This Row],[Quantity]]*Sales_Data[[#This Row],[Unit_Price]]</f>
        <v>10222.780000000001</v>
      </c>
      <c r="R4277">
        <f>Sales_Data[[#This Row],[Gross_Sales]]*Sales_Data[[#This Row],[Discount]]</f>
        <v>0</v>
      </c>
      <c r="S4277">
        <f>Sales_Data[[#This Row],[Gross_Sales]]-Sales_Data[[#This Row],[Discount_Amount]]</f>
        <v>10222.780000000001</v>
      </c>
      <c r="T4277">
        <f>Sales_Data[[#This Row],[Net Sales]]-Sales_Data[[#This Row],[Cost]]</f>
        <v>1801.0100000000002</v>
      </c>
      <c r="U4277" s="2">
        <f>Sales_Data[[#This Row],[Profit]]/Sales_Data[[#This Row],[Net Sales]]</f>
        <v>0.17617614777976245</v>
      </c>
      <c r="V4277">
        <f>YEAR(Sales_Data[[#This Row],[Order_Date]])</f>
        <v>2025</v>
      </c>
      <c r="W4277" t="str">
        <f>TEXT(Sales_Data[[#This Row],[Order_Date]],"mmm")</f>
        <v>Feb</v>
      </c>
      <c r="X4277">
        <f>MONTH(Sales_Data[[#This Row],[Order_Date]])</f>
        <v>2</v>
      </c>
      <c r="Y4277" t="str">
        <f>"Q"&amp;ROUNDUP(MONTH(Sales_Data[[#This Row],[Order_Date]])/3,0)</f>
        <v>Q1</v>
      </c>
    </row>
    <row r="4278" spans="1:25" x14ac:dyDescent="0.3">
      <c r="A4278" t="s">
        <v>5998</v>
      </c>
      <c r="B4278" s="1">
        <v>45690</v>
      </c>
      <c r="C4278" t="s">
        <v>664</v>
      </c>
      <c r="D4278" t="s">
        <v>131</v>
      </c>
      <c r="E4278" t="s">
        <v>119</v>
      </c>
      <c r="F4278" t="s">
        <v>120</v>
      </c>
      <c r="G4278" t="s">
        <v>75</v>
      </c>
      <c r="H4278" t="s">
        <v>185</v>
      </c>
      <c r="I4278" t="s">
        <v>186</v>
      </c>
      <c r="J4278">
        <v>4</v>
      </c>
      <c r="K4278">
        <v>8402.33</v>
      </c>
      <c r="L4278">
        <v>0.05</v>
      </c>
      <c r="M4278">
        <v>22907.61</v>
      </c>
      <c r="N4278" t="s">
        <v>52</v>
      </c>
      <c r="O4278" t="s">
        <v>35</v>
      </c>
      <c r="P4278" t="s">
        <v>71</v>
      </c>
      <c r="Q4278">
        <f>Sales_Data[[#This Row],[Quantity]]*Sales_Data[[#This Row],[Unit_Price]]</f>
        <v>33609.32</v>
      </c>
      <c r="R4278">
        <f>Sales_Data[[#This Row],[Gross_Sales]]*Sales_Data[[#This Row],[Discount]]</f>
        <v>1680.4660000000001</v>
      </c>
      <c r="S4278">
        <f>Sales_Data[[#This Row],[Gross_Sales]]-Sales_Data[[#This Row],[Discount_Amount]]</f>
        <v>31928.853999999999</v>
      </c>
      <c r="T4278">
        <f>Sales_Data[[#This Row],[Net Sales]]-Sales_Data[[#This Row],[Cost]]</f>
        <v>9021.2439999999988</v>
      </c>
      <c r="U4278" s="2">
        <f>Sales_Data[[#This Row],[Profit]]/Sales_Data[[#This Row],[Net Sales]]</f>
        <v>0.28254205428105872</v>
      </c>
      <c r="V4278">
        <f>YEAR(Sales_Data[[#This Row],[Order_Date]])</f>
        <v>2025</v>
      </c>
      <c r="W4278" t="str">
        <f>TEXT(Sales_Data[[#This Row],[Order_Date]],"mmm")</f>
        <v>Feb</v>
      </c>
      <c r="X4278">
        <f>MONTH(Sales_Data[[#This Row],[Order_Date]])</f>
        <v>2</v>
      </c>
      <c r="Y4278" t="str">
        <f>"Q"&amp;ROUNDUP(MONTH(Sales_Data[[#This Row],[Order_Date]])/3,0)</f>
        <v>Q1</v>
      </c>
    </row>
    <row r="4279" spans="1:25" x14ac:dyDescent="0.3">
      <c r="A4279" t="s">
        <v>5999</v>
      </c>
      <c r="B4279" s="1">
        <v>45975</v>
      </c>
      <c r="C4279" t="s">
        <v>3264</v>
      </c>
      <c r="D4279" t="s">
        <v>80</v>
      </c>
      <c r="E4279" t="s">
        <v>119</v>
      </c>
      <c r="F4279" t="s">
        <v>538</v>
      </c>
      <c r="G4279" t="s">
        <v>41</v>
      </c>
      <c r="H4279" t="s">
        <v>147</v>
      </c>
      <c r="I4279" t="s">
        <v>148</v>
      </c>
      <c r="J4279">
        <v>1</v>
      </c>
      <c r="K4279">
        <v>6595.96</v>
      </c>
      <c r="L4279">
        <v>0.1</v>
      </c>
      <c r="M4279">
        <v>4860.1000000000004</v>
      </c>
      <c r="N4279" t="s">
        <v>52</v>
      </c>
      <c r="O4279" t="s">
        <v>35</v>
      </c>
      <c r="P4279" t="s">
        <v>44</v>
      </c>
      <c r="Q4279">
        <f>Sales_Data[[#This Row],[Quantity]]*Sales_Data[[#This Row],[Unit_Price]]</f>
        <v>6595.96</v>
      </c>
      <c r="R4279">
        <f>Sales_Data[[#This Row],[Gross_Sales]]*Sales_Data[[#This Row],[Discount]]</f>
        <v>659.596</v>
      </c>
      <c r="S4279">
        <f>Sales_Data[[#This Row],[Gross_Sales]]-Sales_Data[[#This Row],[Discount_Amount]]</f>
        <v>5936.3639999999996</v>
      </c>
      <c r="T4279">
        <f>Sales_Data[[#This Row],[Net Sales]]-Sales_Data[[#This Row],[Cost]]</f>
        <v>1076.2639999999992</v>
      </c>
      <c r="U4279" s="2">
        <f>Sales_Data[[#This Row],[Profit]]/Sales_Data[[#This Row],[Net Sales]]</f>
        <v>0.18130020328942081</v>
      </c>
      <c r="V4279">
        <f>YEAR(Sales_Data[[#This Row],[Order_Date]])</f>
        <v>2025</v>
      </c>
      <c r="W4279" t="str">
        <f>TEXT(Sales_Data[[#This Row],[Order_Date]],"mmm")</f>
        <v>Nov</v>
      </c>
      <c r="X4279">
        <f>MONTH(Sales_Data[[#This Row],[Order_Date]])</f>
        <v>11</v>
      </c>
      <c r="Y4279" t="str">
        <f>"Q"&amp;ROUNDUP(MONTH(Sales_Data[[#This Row],[Order_Date]])/3,0)</f>
        <v>Q4</v>
      </c>
    </row>
    <row r="4280" spans="1:25" x14ac:dyDescent="0.3">
      <c r="A4280" t="s">
        <v>6000</v>
      </c>
      <c r="B4280" s="1">
        <v>45707</v>
      </c>
      <c r="C4280" t="s">
        <v>6001</v>
      </c>
      <c r="D4280" t="s">
        <v>277</v>
      </c>
      <c r="E4280" t="s">
        <v>119</v>
      </c>
      <c r="F4280" t="s">
        <v>120</v>
      </c>
      <c r="G4280" t="s">
        <v>67</v>
      </c>
      <c r="H4280" t="s">
        <v>133</v>
      </c>
      <c r="I4280" t="s">
        <v>134</v>
      </c>
      <c r="J4280">
        <v>1</v>
      </c>
      <c r="K4280">
        <v>5416.8</v>
      </c>
      <c r="L4280">
        <v>0</v>
      </c>
      <c r="M4280">
        <v>4057.37</v>
      </c>
      <c r="N4280" t="s">
        <v>52</v>
      </c>
      <c r="O4280" t="s">
        <v>35</v>
      </c>
      <c r="P4280" t="s">
        <v>44</v>
      </c>
      <c r="Q4280">
        <f>Sales_Data[[#This Row],[Quantity]]*Sales_Data[[#This Row],[Unit_Price]]</f>
        <v>5416.8</v>
      </c>
      <c r="R4280">
        <f>Sales_Data[[#This Row],[Gross_Sales]]*Sales_Data[[#This Row],[Discount]]</f>
        <v>0</v>
      </c>
      <c r="S4280">
        <f>Sales_Data[[#This Row],[Gross_Sales]]-Sales_Data[[#This Row],[Discount_Amount]]</f>
        <v>5416.8</v>
      </c>
      <c r="T4280">
        <f>Sales_Data[[#This Row],[Net Sales]]-Sales_Data[[#This Row],[Cost]]</f>
        <v>1359.4300000000003</v>
      </c>
      <c r="U4280" s="2">
        <f>Sales_Data[[#This Row],[Profit]]/Sales_Data[[#This Row],[Net Sales]]</f>
        <v>0.25096551469502293</v>
      </c>
      <c r="V4280">
        <f>YEAR(Sales_Data[[#This Row],[Order_Date]])</f>
        <v>2025</v>
      </c>
      <c r="W4280" t="str">
        <f>TEXT(Sales_Data[[#This Row],[Order_Date]],"mmm")</f>
        <v>Feb</v>
      </c>
      <c r="X4280">
        <f>MONTH(Sales_Data[[#This Row],[Order_Date]])</f>
        <v>2</v>
      </c>
      <c r="Y4280" t="str">
        <f>"Q"&amp;ROUNDUP(MONTH(Sales_Data[[#This Row],[Order_Date]])/3,0)</f>
        <v>Q1</v>
      </c>
    </row>
    <row r="4281" spans="1:25" x14ac:dyDescent="0.3">
      <c r="A4281" t="s">
        <v>6002</v>
      </c>
      <c r="B4281" s="1">
        <v>45676</v>
      </c>
      <c r="C4281" t="s">
        <v>691</v>
      </c>
      <c r="D4281" t="s">
        <v>205</v>
      </c>
      <c r="E4281" t="s">
        <v>19</v>
      </c>
      <c r="F4281" t="s">
        <v>57</v>
      </c>
      <c r="G4281" t="s">
        <v>67</v>
      </c>
      <c r="H4281" t="s">
        <v>121</v>
      </c>
      <c r="I4281" t="s">
        <v>142</v>
      </c>
      <c r="J4281">
        <v>2</v>
      </c>
      <c r="K4281">
        <v>4679.5</v>
      </c>
      <c r="L4281">
        <v>0.1</v>
      </c>
      <c r="M4281">
        <v>6723.73</v>
      </c>
      <c r="N4281" t="s">
        <v>52</v>
      </c>
      <c r="O4281" t="s">
        <v>35</v>
      </c>
      <c r="P4281" t="s">
        <v>44</v>
      </c>
      <c r="Q4281">
        <f>Sales_Data[[#This Row],[Quantity]]*Sales_Data[[#This Row],[Unit_Price]]</f>
        <v>9359</v>
      </c>
      <c r="R4281">
        <f>Sales_Data[[#This Row],[Gross_Sales]]*Sales_Data[[#This Row],[Discount]]</f>
        <v>935.90000000000009</v>
      </c>
      <c r="S4281">
        <f>Sales_Data[[#This Row],[Gross_Sales]]-Sales_Data[[#This Row],[Discount_Amount]]</f>
        <v>8423.1</v>
      </c>
      <c r="T4281">
        <f>Sales_Data[[#This Row],[Net Sales]]-Sales_Data[[#This Row],[Cost]]</f>
        <v>1699.3700000000008</v>
      </c>
      <c r="U4281" s="2">
        <f>Sales_Data[[#This Row],[Profit]]/Sales_Data[[#This Row],[Net Sales]]</f>
        <v>0.20175113675487655</v>
      </c>
      <c r="V4281">
        <f>YEAR(Sales_Data[[#This Row],[Order_Date]])</f>
        <v>2025</v>
      </c>
      <c r="W4281" t="str">
        <f>TEXT(Sales_Data[[#This Row],[Order_Date]],"mmm")</f>
        <v>Jan</v>
      </c>
      <c r="X4281">
        <f>MONTH(Sales_Data[[#This Row],[Order_Date]])</f>
        <v>1</v>
      </c>
      <c r="Y4281" t="str">
        <f>"Q"&amp;ROUNDUP(MONTH(Sales_Data[[#This Row],[Order_Date]])/3,0)</f>
        <v>Q1</v>
      </c>
    </row>
    <row r="4282" spans="1:25" x14ac:dyDescent="0.3">
      <c r="A4282" t="s">
        <v>6003</v>
      </c>
      <c r="B4282" s="1">
        <v>45871</v>
      </c>
      <c r="C4282" t="s">
        <v>5231</v>
      </c>
      <c r="D4282" t="s">
        <v>366</v>
      </c>
      <c r="E4282" t="s">
        <v>30</v>
      </c>
      <c r="F4282" t="s">
        <v>101</v>
      </c>
      <c r="G4282" t="s">
        <v>41</v>
      </c>
      <c r="H4282" t="s">
        <v>102</v>
      </c>
      <c r="I4282" t="s">
        <v>165</v>
      </c>
      <c r="J4282">
        <v>2</v>
      </c>
      <c r="K4282">
        <v>323.02999999999997</v>
      </c>
      <c r="L4282">
        <v>0.05</v>
      </c>
      <c r="M4282">
        <v>459.99</v>
      </c>
      <c r="N4282" t="s">
        <v>24</v>
      </c>
      <c r="O4282" t="s">
        <v>35</v>
      </c>
      <c r="P4282" t="s">
        <v>44</v>
      </c>
      <c r="Q4282">
        <f>Sales_Data[[#This Row],[Quantity]]*Sales_Data[[#This Row],[Unit_Price]]</f>
        <v>646.05999999999995</v>
      </c>
      <c r="R4282">
        <f>Sales_Data[[#This Row],[Gross_Sales]]*Sales_Data[[#This Row],[Discount]]</f>
        <v>32.302999999999997</v>
      </c>
      <c r="S4282">
        <f>Sales_Data[[#This Row],[Gross_Sales]]-Sales_Data[[#This Row],[Discount_Amount]]</f>
        <v>613.75699999999995</v>
      </c>
      <c r="T4282">
        <f>Sales_Data[[#This Row],[Net Sales]]-Sales_Data[[#This Row],[Cost]]</f>
        <v>153.76699999999994</v>
      </c>
      <c r="U4282" s="2">
        <f>Sales_Data[[#This Row],[Profit]]/Sales_Data[[#This Row],[Net Sales]]</f>
        <v>0.25053400612946158</v>
      </c>
      <c r="V4282">
        <f>YEAR(Sales_Data[[#This Row],[Order_Date]])</f>
        <v>2025</v>
      </c>
      <c r="W4282" t="str">
        <f>TEXT(Sales_Data[[#This Row],[Order_Date]],"mmm")</f>
        <v>Aug</v>
      </c>
      <c r="X4282">
        <f>MONTH(Sales_Data[[#This Row],[Order_Date]])</f>
        <v>8</v>
      </c>
      <c r="Y4282" t="str">
        <f>"Q"&amp;ROUNDUP(MONTH(Sales_Data[[#This Row],[Order_Date]])/3,0)</f>
        <v>Q3</v>
      </c>
    </row>
    <row r="4283" spans="1:25" x14ac:dyDescent="0.3">
      <c r="A4283" t="s">
        <v>6004</v>
      </c>
      <c r="B4283" s="1">
        <v>45854</v>
      </c>
      <c r="C4283" t="s">
        <v>6005</v>
      </c>
      <c r="D4283" t="s">
        <v>131</v>
      </c>
      <c r="E4283" t="s">
        <v>39</v>
      </c>
      <c r="F4283" t="s">
        <v>96</v>
      </c>
      <c r="G4283" t="s">
        <v>21</v>
      </c>
      <c r="H4283" t="s">
        <v>127</v>
      </c>
      <c r="I4283" t="s">
        <v>342</v>
      </c>
      <c r="J4283">
        <v>1</v>
      </c>
      <c r="K4283">
        <v>4984.84</v>
      </c>
      <c r="L4283">
        <v>0.05</v>
      </c>
      <c r="M4283">
        <v>3535.79</v>
      </c>
      <c r="N4283" t="s">
        <v>24</v>
      </c>
      <c r="O4283" t="s">
        <v>53</v>
      </c>
      <c r="P4283" t="s">
        <v>44</v>
      </c>
      <c r="Q4283">
        <f>Sales_Data[[#This Row],[Quantity]]*Sales_Data[[#This Row],[Unit_Price]]</f>
        <v>4984.84</v>
      </c>
      <c r="R4283">
        <f>Sales_Data[[#This Row],[Gross_Sales]]*Sales_Data[[#This Row],[Discount]]</f>
        <v>249.24200000000002</v>
      </c>
      <c r="S4283">
        <f>Sales_Data[[#This Row],[Gross_Sales]]-Sales_Data[[#This Row],[Discount_Amount]]</f>
        <v>4735.598</v>
      </c>
      <c r="T4283">
        <f>Sales_Data[[#This Row],[Net Sales]]-Sales_Data[[#This Row],[Cost]]</f>
        <v>1199.808</v>
      </c>
      <c r="U4283" s="2">
        <f>Sales_Data[[#This Row],[Profit]]/Sales_Data[[#This Row],[Net Sales]]</f>
        <v>0.25335934342399841</v>
      </c>
      <c r="V4283">
        <f>YEAR(Sales_Data[[#This Row],[Order_Date]])</f>
        <v>2025</v>
      </c>
      <c r="W4283" t="str">
        <f>TEXT(Sales_Data[[#This Row],[Order_Date]],"mmm")</f>
        <v>Jul</v>
      </c>
      <c r="X4283">
        <f>MONTH(Sales_Data[[#This Row],[Order_Date]])</f>
        <v>7</v>
      </c>
      <c r="Y4283" t="str">
        <f>"Q"&amp;ROUNDUP(MONTH(Sales_Data[[#This Row],[Order_Date]])/3,0)</f>
        <v>Q3</v>
      </c>
    </row>
    <row r="4284" spans="1:25" x14ac:dyDescent="0.3">
      <c r="A4284" t="s">
        <v>6006</v>
      </c>
      <c r="B4284" s="1">
        <v>45704</v>
      </c>
      <c r="C4284" t="s">
        <v>987</v>
      </c>
      <c r="D4284" t="s">
        <v>527</v>
      </c>
      <c r="E4284" t="s">
        <v>48</v>
      </c>
      <c r="F4284" t="s">
        <v>152</v>
      </c>
      <c r="G4284" t="s">
        <v>41</v>
      </c>
      <c r="H4284" t="s">
        <v>102</v>
      </c>
      <c r="I4284" t="s">
        <v>388</v>
      </c>
      <c r="J4284">
        <v>2</v>
      </c>
      <c r="K4284">
        <v>16170.16</v>
      </c>
      <c r="L4284">
        <v>0.1</v>
      </c>
      <c r="M4284">
        <v>24755.42</v>
      </c>
      <c r="N4284" t="s">
        <v>52</v>
      </c>
      <c r="O4284" t="s">
        <v>35</v>
      </c>
      <c r="P4284" t="s">
        <v>71</v>
      </c>
      <c r="Q4284">
        <f>Sales_Data[[#This Row],[Quantity]]*Sales_Data[[#This Row],[Unit_Price]]</f>
        <v>32340.32</v>
      </c>
      <c r="R4284">
        <f>Sales_Data[[#This Row],[Gross_Sales]]*Sales_Data[[#This Row],[Discount]]</f>
        <v>3234.0320000000002</v>
      </c>
      <c r="S4284">
        <f>Sales_Data[[#This Row],[Gross_Sales]]-Sales_Data[[#This Row],[Discount_Amount]]</f>
        <v>29106.288</v>
      </c>
      <c r="T4284">
        <f>Sales_Data[[#This Row],[Net Sales]]-Sales_Data[[#This Row],[Cost]]</f>
        <v>4350.8680000000022</v>
      </c>
      <c r="U4284" s="2">
        <f>Sales_Data[[#This Row],[Profit]]/Sales_Data[[#This Row],[Net Sales]]</f>
        <v>0.14948206380696852</v>
      </c>
      <c r="V4284">
        <f>YEAR(Sales_Data[[#This Row],[Order_Date]])</f>
        <v>2025</v>
      </c>
      <c r="W4284" t="str">
        <f>TEXT(Sales_Data[[#This Row],[Order_Date]],"mmm")</f>
        <v>Feb</v>
      </c>
      <c r="X4284">
        <f>MONTH(Sales_Data[[#This Row],[Order_Date]])</f>
        <v>2</v>
      </c>
      <c r="Y4284" t="str">
        <f>"Q"&amp;ROUNDUP(MONTH(Sales_Data[[#This Row],[Order_Date]])/3,0)</f>
        <v>Q1</v>
      </c>
    </row>
    <row r="4285" spans="1:25" x14ac:dyDescent="0.3">
      <c r="A4285" t="s">
        <v>6007</v>
      </c>
      <c r="B4285" s="1">
        <v>45824</v>
      </c>
      <c r="C4285" t="s">
        <v>4147</v>
      </c>
      <c r="D4285" t="s">
        <v>238</v>
      </c>
      <c r="E4285" t="s">
        <v>30</v>
      </c>
      <c r="F4285" t="s">
        <v>156</v>
      </c>
      <c r="G4285" t="s">
        <v>32</v>
      </c>
      <c r="H4285" t="s">
        <v>50</v>
      </c>
      <c r="I4285" t="s">
        <v>51</v>
      </c>
      <c r="J4285">
        <v>1</v>
      </c>
      <c r="K4285">
        <v>4326.2700000000004</v>
      </c>
      <c r="L4285">
        <v>0.05</v>
      </c>
      <c r="M4285">
        <v>3229.98</v>
      </c>
      <c r="N4285" t="s">
        <v>52</v>
      </c>
      <c r="O4285" t="s">
        <v>25</v>
      </c>
      <c r="P4285" t="s">
        <v>71</v>
      </c>
      <c r="Q4285">
        <f>Sales_Data[[#This Row],[Quantity]]*Sales_Data[[#This Row],[Unit_Price]]</f>
        <v>4326.2700000000004</v>
      </c>
      <c r="R4285">
        <f>Sales_Data[[#This Row],[Gross_Sales]]*Sales_Data[[#This Row],[Discount]]</f>
        <v>216.31350000000003</v>
      </c>
      <c r="S4285">
        <f>Sales_Data[[#This Row],[Gross_Sales]]-Sales_Data[[#This Row],[Discount_Amount]]</f>
        <v>4109.9565000000002</v>
      </c>
      <c r="T4285">
        <f>Sales_Data[[#This Row],[Net Sales]]-Sales_Data[[#This Row],[Cost]]</f>
        <v>879.97650000000021</v>
      </c>
      <c r="U4285" s="2">
        <f>Sales_Data[[#This Row],[Profit]]/Sales_Data[[#This Row],[Net Sales]]</f>
        <v>0.21410847049111106</v>
      </c>
      <c r="V4285">
        <f>YEAR(Sales_Data[[#This Row],[Order_Date]])</f>
        <v>2025</v>
      </c>
      <c r="W4285" t="str">
        <f>TEXT(Sales_Data[[#This Row],[Order_Date]],"mmm")</f>
        <v>Jun</v>
      </c>
      <c r="X4285">
        <f>MONTH(Sales_Data[[#This Row],[Order_Date]])</f>
        <v>6</v>
      </c>
      <c r="Y4285" t="str">
        <f>"Q"&amp;ROUNDUP(MONTH(Sales_Data[[#This Row],[Order_Date]])/3,0)</f>
        <v>Q2</v>
      </c>
    </row>
    <row r="4286" spans="1:25" x14ac:dyDescent="0.3">
      <c r="A4286" t="s">
        <v>6008</v>
      </c>
      <c r="B4286" s="1">
        <v>45946</v>
      </c>
      <c r="C4286" t="s">
        <v>5208</v>
      </c>
      <c r="D4286" t="s">
        <v>450</v>
      </c>
      <c r="E4286" t="s">
        <v>39</v>
      </c>
      <c r="F4286" t="s">
        <v>202</v>
      </c>
      <c r="G4286" t="s">
        <v>67</v>
      </c>
      <c r="H4286" t="s">
        <v>68</v>
      </c>
      <c r="I4286" t="s">
        <v>97</v>
      </c>
      <c r="J4286">
        <v>2</v>
      </c>
      <c r="K4286">
        <v>3478</v>
      </c>
      <c r="L4286">
        <v>0.05</v>
      </c>
      <c r="M4286">
        <v>4286.3900000000003</v>
      </c>
      <c r="N4286" t="s">
        <v>24</v>
      </c>
      <c r="O4286" t="s">
        <v>35</v>
      </c>
      <c r="P4286" t="s">
        <v>71</v>
      </c>
      <c r="Q4286">
        <f>Sales_Data[[#This Row],[Quantity]]*Sales_Data[[#This Row],[Unit_Price]]</f>
        <v>6956</v>
      </c>
      <c r="R4286">
        <f>Sales_Data[[#This Row],[Gross_Sales]]*Sales_Data[[#This Row],[Discount]]</f>
        <v>347.8</v>
      </c>
      <c r="S4286">
        <f>Sales_Data[[#This Row],[Gross_Sales]]-Sales_Data[[#This Row],[Discount_Amount]]</f>
        <v>6608.2</v>
      </c>
      <c r="T4286">
        <f>Sales_Data[[#This Row],[Net Sales]]-Sales_Data[[#This Row],[Cost]]</f>
        <v>2321.8099999999995</v>
      </c>
      <c r="U4286" s="2">
        <f>Sales_Data[[#This Row],[Profit]]/Sales_Data[[#This Row],[Net Sales]]</f>
        <v>0.3513528646227414</v>
      </c>
      <c r="V4286">
        <f>YEAR(Sales_Data[[#This Row],[Order_Date]])</f>
        <v>2025</v>
      </c>
      <c r="W4286" t="str">
        <f>TEXT(Sales_Data[[#This Row],[Order_Date]],"mmm")</f>
        <v>Oct</v>
      </c>
      <c r="X4286">
        <f>MONTH(Sales_Data[[#This Row],[Order_Date]])</f>
        <v>10</v>
      </c>
      <c r="Y4286" t="str">
        <f>"Q"&amp;ROUNDUP(MONTH(Sales_Data[[#This Row],[Order_Date]])/3,0)</f>
        <v>Q4</v>
      </c>
    </row>
    <row r="4287" spans="1:25" x14ac:dyDescent="0.3">
      <c r="A4287" t="s">
        <v>6009</v>
      </c>
      <c r="B4287" s="1">
        <v>45798</v>
      </c>
      <c r="C4287" t="s">
        <v>1437</v>
      </c>
      <c r="D4287" t="s">
        <v>74</v>
      </c>
      <c r="E4287" t="s">
        <v>48</v>
      </c>
      <c r="F4287" t="s">
        <v>164</v>
      </c>
      <c r="G4287" t="s">
        <v>21</v>
      </c>
      <c r="H4287" t="s">
        <v>22</v>
      </c>
      <c r="I4287" t="s">
        <v>62</v>
      </c>
      <c r="J4287">
        <v>2</v>
      </c>
      <c r="K4287">
        <v>35195.360000000001</v>
      </c>
      <c r="L4287">
        <v>0.15</v>
      </c>
      <c r="M4287">
        <v>45937.54</v>
      </c>
      <c r="N4287" t="s">
        <v>70</v>
      </c>
      <c r="O4287" t="s">
        <v>35</v>
      </c>
      <c r="P4287" t="s">
        <v>71</v>
      </c>
      <c r="Q4287">
        <f>Sales_Data[[#This Row],[Quantity]]*Sales_Data[[#This Row],[Unit_Price]]</f>
        <v>70390.720000000001</v>
      </c>
      <c r="R4287">
        <f>Sales_Data[[#This Row],[Gross_Sales]]*Sales_Data[[#This Row],[Discount]]</f>
        <v>10558.608</v>
      </c>
      <c r="S4287">
        <f>Sales_Data[[#This Row],[Gross_Sales]]-Sales_Data[[#This Row],[Discount_Amount]]</f>
        <v>59832.112000000001</v>
      </c>
      <c r="T4287">
        <f>Sales_Data[[#This Row],[Net Sales]]-Sales_Data[[#This Row],[Cost]]</f>
        <v>13894.572</v>
      </c>
      <c r="U4287" s="2">
        <f>Sales_Data[[#This Row],[Profit]]/Sales_Data[[#This Row],[Net Sales]]</f>
        <v>0.23222599930953466</v>
      </c>
      <c r="V4287">
        <f>YEAR(Sales_Data[[#This Row],[Order_Date]])</f>
        <v>2025</v>
      </c>
      <c r="W4287" t="str">
        <f>TEXT(Sales_Data[[#This Row],[Order_Date]],"mmm")</f>
        <v>May</v>
      </c>
      <c r="X4287">
        <f>MONTH(Sales_Data[[#This Row],[Order_Date]])</f>
        <v>5</v>
      </c>
      <c r="Y4287" t="str">
        <f>"Q"&amp;ROUNDUP(MONTH(Sales_Data[[#This Row],[Order_Date]])/3,0)</f>
        <v>Q2</v>
      </c>
    </row>
    <row r="4288" spans="1:25" x14ac:dyDescent="0.3">
      <c r="A4288" t="s">
        <v>6010</v>
      </c>
      <c r="B4288" s="1">
        <v>45741</v>
      </c>
      <c r="C4288" t="s">
        <v>1384</v>
      </c>
      <c r="D4288" t="s">
        <v>374</v>
      </c>
      <c r="E4288" t="s">
        <v>48</v>
      </c>
      <c r="F4288" t="s">
        <v>132</v>
      </c>
      <c r="G4288" t="s">
        <v>32</v>
      </c>
      <c r="H4288" t="s">
        <v>33</v>
      </c>
      <c r="I4288" t="s">
        <v>34</v>
      </c>
      <c r="J4288">
        <v>2</v>
      </c>
      <c r="K4288">
        <v>49374.97</v>
      </c>
      <c r="L4288">
        <v>0.05</v>
      </c>
      <c r="M4288">
        <v>61581.45</v>
      </c>
      <c r="N4288" t="s">
        <v>52</v>
      </c>
      <c r="O4288" t="s">
        <v>53</v>
      </c>
      <c r="P4288" t="s">
        <v>71</v>
      </c>
      <c r="Q4288">
        <f>Sales_Data[[#This Row],[Quantity]]*Sales_Data[[#This Row],[Unit_Price]]</f>
        <v>98749.94</v>
      </c>
      <c r="R4288">
        <f>Sales_Data[[#This Row],[Gross_Sales]]*Sales_Data[[#This Row],[Discount]]</f>
        <v>4937.4970000000003</v>
      </c>
      <c r="S4288">
        <f>Sales_Data[[#This Row],[Gross_Sales]]-Sales_Data[[#This Row],[Discount_Amount]]</f>
        <v>93812.442999999999</v>
      </c>
      <c r="T4288">
        <f>Sales_Data[[#This Row],[Net Sales]]-Sales_Data[[#This Row],[Cost]]</f>
        <v>32230.993000000002</v>
      </c>
      <c r="U4288" s="2">
        <f>Sales_Data[[#This Row],[Profit]]/Sales_Data[[#This Row],[Net Sales]]</f>
        <v>0.3435684219416395</v>
      </c>
      <c r="V4288">
        <f>YEAR(Sales_Data[[#This Row],[Order_Date]])</f>
        <v>2025</v>
      </c>
      <c r="W4288" t="str">
        <f>TEXT(Sales_Data[[#This Row],[Order_Date]],"mmm")</f>
        <v>Mar</v>
      </c>
      <c r="X4288">
        <f>MONTH(Sales_Data[[#This Row],[Order_Date]])</f>
        <v>3</v>
      </c>
      <c r="Y4288" t="str">
        <f>"Q"&amp;ROUNDUP(MONTH(Sales_Data[[#This Row],[Order_Date]])/3,0)</f>
        <v>Q1</v>
      </c>
    </row>
    <row r="4289" spans="1:25" x14ac:dyDescent="0.3">
      <c r="A4289" t="s">
        <v>6011</v>
      </c>
      <c r="B4289" s="1">
        <v>45839</v>
      </c>
      <c r="C4289" t="s">
        <v>6012</v>
      </c>
      <c r="D4289" t="s">
        <v>414</v>
      </c>
      <c r="E4289" t="s">
        <v>30</v>
      </c>
      <c r="F4289" t="s">
        <v>87</v>
      </c>
      <c r="G4289" t="s">
        <v>67</v>
      </c>
      <c r="H4289" t="s">
        <v>121</v>
      </c>
      <c r="I4289" t="s">
        <v>122</v>
      </c>
      <c r="J4289">
        <v>2</v>
      </c>
      <c r="K4289">
        <v>3952.3</v>
      </c>
      <c r="L4289">
        <v>0.15</v>
      </c>
      <c r="M4289">
        <v>5181.6400000000003</v>
      </c>
      <c r="N4289" t="s">
        <v>83</v>
      </c>
      <c r="O4289" t="s">
        <v>35</v>
      </c>
      <c r="P4289" t="s">
        <v>26</v>
      </c>
      <c r="Q4289">
        <f>Sales_Data[[#This Row],[Quantity]]*Sales_Data[[#This Row],[Unit_Price]]</f>
        <v>7904.6</v>
      </c>
      <c r="R4289">
        <f>Sales_Data[[#This Row],[Gross_Sales]]*Sales_Data[[#This Row],[Discount]]</f>
        <v>1185.69</v>
      </c>
      <c r="S4289">
        <f>Sales_Data[[#This Row],[Gross_Sales]]-Sales_Data[[#This Row],[Discount_Amount]]</f>
        <v>6718.91</v>
      </c>
      <c r="T4289">
        <f>Sales_Data[[#This Row],[Net Sales]]-Sales_Data[[#This Row],[Cost]]</f>
        <v>1537.2699999999995</v>
      </c>
      <c r="U4289" s="2">
        <f>Sales_Data[[#This Row],[Profit]]/Sales_Data[[#This Row],[Net Sales]]</f>
        <v>0.22879752817049187</v>
      </c>
      <c r="V4289">
        <f>YEAR(Sales_Data[[#This Row],[Order_Date]])</f>
        <v>2025</v>
      </c>
      <c r="W4289" t="str">
        <f>TEXT(Sales_Data[[#This Row],[Order_Date]],"mmm")</f>
        <v>Jul</v>
      </c>
      <c r="X4289">
        <f>MONTH(Sales_Data[[#This Row],[Order_Date]])</f>
        <v>7</v>
      </c>
      <c r="Y4289" t="str">
        <f>"Q"&amp;ROUNDUP(MONTH(Sales_Data[[#This Row],[Order_Date]])/3,0)</f>
        <v>Q3</v>
      </c>
    </row>
    <row r="4290" spans="1:25" x14ac:dyDescent="0.3">
      <c r="A4290" t="s">
        <v>6013</v>
      </c>
      <c r="B4290" s="1">
        <v>45736</v>
      </c>
      <c r="C4290" t="s">
        <v>1654</v>
      </c>
      <c r="D4290" t="s">
        <v>317</v>
      </c>
      <c r="E4290" t="s">
        <v>48</v>
      </c>
      <c r="F4290" t="s">
        <v>49</v>
      </c>
      <c r="G4290" t="s">
        <v>67</v>
      </c>
      <c r="H4290" t="s">
        <v>133</v>
      </c>
      <c r="I4290" t="s">
        <v>134</v>
      </c>
      <c r="J4290">
        <v>5</v>
      </c>
      <c r="K4290">
        <v>42308.33</v>
      </c>
      <c r="L4290">
        <v>0.05</v>
      </c>
      <c r="M4290">
        <v>159121.25</v>
      </c>
      <c r="N4290" t="s">
        <v>109</v>
      </c>
      <c r="O4290" t="s">
        <v>25</v>
      </c>
      <c r="P4290" t="s">
        <v>26</v>
      </c>
      <c r="Q4290">
        <f>Sales_Data[[#This Row],[Quantity]]*Sales_Data[[#This Row],[Unit_Price]]</f>
        <v>211541.65000000002</v>
      </c>
      <c r="R4290">
        <f>Sales_Data[[#This Row],[Gross_Sales]]*Sales_Data[[#This Row],[Discount]]</f>
        <v>10577.082500000002</v>
      </c>
      <c r="S4290">
        <f>Sales_Data[[#This Row],[Gross_Sales]]-Sales_Data[[#This Row],[Discount_Amount]]</f>
        <v>200964.56750000003</v>
      </c>
      <c r="T4290">
        <f>Sales_Data[[#This Row],[Net Sales]]-Sales_Data[[#This Row],[Cost]]</f>
        <v>41843.317500000034</v>
      </c>
      <c r="U4290" s="2">
        <f>Sales_Data[[#This Row],[Profit]]/Sales_Data[[#This Row],[Net Sales]]</f>
        <v>0.20821241286725845</v>
      </c>
      <c r="V4290">
        <f>YEAR(Sales_Data[[#This Row],[Order_Date]])</f>
        <v>2025</v>
      </c>
      <c r="W4290" t="str">
        <f>TEXT(Sales_Data[[#This Row],[Order_Date]],"mmm")</f>
        <v>Mar</v>
      </c>
      <c r="X4290">
        <f>MONTH(Sales_Data[[#This Row],[Order_Date]])</f>
        <v>3</v>
      </c>
      <c r="Y4290" t="str">
        <f>"Q"&amp;ROUNDUP(MONTH(Sales_Data[[#This Row],[Order_Date]])/3,0)</f>
        <v>Q1</v>
      </c>
    </row>
    <row r="4291" spans="1:25" x14ac:dyDescent="0.3">
      <c r="A4291" t="s">
        <v>6014</v>
      </c>
      <c r="B4291" s="1">
        <v>45872</v>
      </c>
      <c r="C4291" t="s">
        <v>1409</v>
      </c>
      <c r="D4291" t="s">
        <v>170</v>
      </c>
      <c r="E4291" t="s">
        <v>48</v>
      </c>
      <c r="F4291" t="s">
        <v>152</v>
      </c>
      <c r="G4291" t="s">
        <v>67</v>
      </c>
      <c r="H4291" t="s">
        <v>88</v>
      </c>
      <c r="I4291" t="s">
        <v>89</v>
      </c>
      <c r="J4291">
        <v>1</v>
      </c>
      <c r="K4291">
        <v>61090.42</v>
      </c>
      <c r="L4291">
        <v>0</v>
      </c>
      <c r="M4291">
        <v>40949.120000000003</v>
      </c>
      <c r="N4291" t="s">
        <v>52</v>
      </c>
      <c r="O4291" t="s">
        <v>35</v>
      </c>
      <c r="P4291" t="s">
        <v>44</v>
      </c>
      <c r="Q4291">
        <f>Sales_Data[[#This Row],[Quantity]]*Sales_Data[[#This Row],[Unit_Price]]</f>
        <v>61090.42</v>
      </c>
      <c r="R4291">
        <f>Sales_Data[[#This Row],[Gross_Sales]]*Sales_Data[[#This Row],[Discount]]</f>
        <v>0</v>
      </c>
      <c r="S4291">
        <f>Sales_Data[[#This Row],[Gross_Sales]]-Sales_Data[[#This Row],[Discount_Amount]]</f>
        <v>61090.42</v>
      </c>
      <c r="T4291">
        <f>Sales_Data[[#This Row],[Net Sales]]-Sales_Data[[#This Row],[Cost]]</f>
        <v>20141.299999999996</v>
      </c>
      <c r="U4291" s="2">
        <f>Sales_Data[[#This Row],[Profit]]/Sales_Data[[#This Row],[Net Sales]]</f>
        <v>0.3296965383443099</v>
      </c>
      <c r="V4291">
        <f>YEAR(Sales_Data[[#This Row],[Order_Date]])</f>
        <v>2025</v>
      </c>
      <c r="W4291" t="str">
        <f>TEXT(Sales_Data[[#This Row],[Order_Date]],"mmm")</f>
        <v>Aug</v>
      </c>
      <c r="X4291">
        <f>MONTH(Sales_Data[[#This Row],[Order_Date]])</f>
        <v>8</v>
      </c>
      <c r="Y4291" t="str">
        <f>"Q"&amp;ROUNDUP(MONTH(Sales_Data[[#This Row],[Order_Date]])/3,0)</f>
        <v>Q3</v>
      </c>
    </row>
    <row r="4292" spans="1:25" x14ac:dyDescent="0.3">
      <c r="A4292" t="s">
        <v>6015</v>
      </c>
      <c r="B4292" s="1">
        <v>45671</v>
      </c>
      <c r="C4292" t="s">
        <v>1670</v>
      </c>
      <c r="D4292" t="s">
        <v>137</v>
      </c>
      <c r="E4292" t="s">
        <v>19</v>
      </c>
      <c r="F4292" t="s">
        <v>57</v>
      </c>
      <c r="G4292" t="s">
        <v>67</v>
      </c>
      <c r="H4292" t="s">
        <v>121</v>
      </c>
      <c r="I4292" t="s">
        <v>142</v>
      </c>
      <c r="J4292">
        <v>5</v>
      </c>
      <c r="K4292">
        <v>17693.759999999998</v>
      </c>
      <c r="L4292">
        <v>0.1</v>
      </c>
      <c r="M4292">
        <v>52686.99</v>
      </c>
      <c r="N4292" t="s">
        <v>83</v>
      </c>
      <c r="O4292" t="s">
        <v>35</v>
      </c>
      <c r="P4292" t="s">
        <v>44</v>
      </c>
      <c r="Q4292">
        <f>Sales_Data[[#This Row],[Quantity]]*Sales_Data[[#This Row],[Unit_Price]]</f>
        <v>88468.799999999988</v>
      </c>
      <c r="R4292">
        <f>Sales_Data[[#This Row],[Gross_Sales]]*Sales_Data[[#This Row],[Discount]]</f>
        <v>8846.8799999999992</v>
      </c>
      <c r="S4292">
        <f>Sales_Data[[#This Row],[Gross_Sales]]-Sales_Data[[#This Row],[Discount_Amount]]</f>
        <v>79621.919999999984</v>
      </c>
      <c r="T4292">
        <f>Sales_Data[[#This Row],[Net Sales]]-Sales_Data[[#This Row],[Cost]]</f>
        <v>26934.929999999986</v>
      </c>
      <c r="U4292" s="2">
        <f>Sales_Data[[#This Row],[Profit]]/Sales_Data[[#This Row],[Net Sales]]</f>
        <v>0.33828536161901135</v>
      </c>
      <c r="V4292">
        <f>YEAR(Sales_Data[[#This Row],[Order_Date]])</f>
        <v>2025</v>
      </c>
      <c r="W4292" t="str">
        <f>TEXT(Sales_Data[[#This Row],[Order_Date]],"mmm")</f>
        <v>Jan</v>
      </c>
      <c r="X4292">
        <f>MONTH(Sales_Data[[#This Row],[Order_Date]])</f>
        <v>1</v>
      </c>
      <c r="Y4292" t="str">
        <f>"Q"&amp;ROUNDUP(MONTH(Sales_Data[[#This Row],[Order_Date]])/3,0)</f>
        <v>Q1</v>
      </c>
    </row>
    <row r="4293" spans="1:25" x14ac:dyDescent="0.3">
      <c r="A4293" t="s">
        <v>6016</v>
      </c>
      <c r="B4293" s="1">
        <v>45872</v>
      </c>
      <c r="C4293" t="s">
        <v>6017</v>
      </c>
      <c r="D4293" t="s">
        <v>229</v>
      </c>
      <c r="E4293" t="s">
        <v>48</v>
      </c>
      <c r="F4293" t="s">
        <v>132</v>
      </c>
      <c r="G4293" t="s">
        <v>32</v>
      </c>
      <c r="H4293" t="s">
        <v>33</v>
      </c>
      <c r="I4293" t="s">
        <v>161</v>
      </c>
      <c r="J4293">
        <v>1</v>
      </c>
      <c r="K4293">
        <v>61627.23</v>
      </c>
      <c r="L4293">
        <v>0.05</v>
      </c>
      <c r="M4293">
        <v>39088.01</v>
      </c>
      <c r="N4293" t="s">
        <v>52</v>
      </c>
      <c r="O4293" t="s">
        <v>35</v>
      </c>
      <c r="P4293" t="s">
        <v>26</v>
      </c>
      <c r="Q4293">
        <f>Sales_Data[[#This Row],[Quantity]]*Sales_Data[[#This Row],[Unit_Price]]</f>
        <v>61627.23</v>
      </c>
      <c r="R4293">
        <f>Sales_Data[[#This Row],[Gross_Sales]]*Sales_Data[[#This Row],[Discount]]</f>
        <v>3081.3615000000004</v>
      </c>
      <c r="S4293">
        <f>Sales_Data[[#This Row],[Gross_Sales]]-Sales_Data[[#This Row],[Discount_Amount]]</f>
        <v>58545.868500000004</v>
      </c>
      <c r="T4293">
        <f>Sales_Data[[#This Row],[Net Sales]]-Sales_Data[[#This Row],[Cost]]</f>
        <v>19457.858500000002</v>
      </c>
      <c r="U4293" s="2">
        <f>Sales_Data[[#This Row],[Profit]]/Sales_Data[[#This Row],[Net Sales]]</f>
        <v>0.33235237598362727</v>
      </c>
      <c r="V4293">
        <f>YEAR(Sales_Data[[#This Row],[Order_Date]])</f>
        <v>2025</v>
      </c>
      <c r="W4293" t="str">
        <f>TEXT(Sales_Data[[#This Row],[Order_Date]],"mmm")</f>
        <v>Aug</v>
      </c>
      <c r="X4293">
        <f>MONTH(Sales_Data[[#This Row],[Order_Date]])</f>
        <v>8</v>
      </c>
      <c r="Y4293" t="str">
        <f>"Q"&amp;ROUNDUP(MONTH(Sales_Data[[#This Row],[Order_Date]])/3,0)</f>
        <v>Q3</v>
      </c>
    </row>
    <row r="4294" spans="1:25" x14ac:dyDescent="0.3">
      <c r="A4294" t="s">
        <v>6018</v>
      </c>
      <c r="B4294" s="1">
        <v>45785</v>
      </c>
      <c r="C4294" t="s">
        <v>752</v>
      </c>
      <c r="D4294" t="s">
        <v>624</v>
      </c>
      <c r="E4294" t="s">
        <v>119</v>
      </c>
      <c r="F4294" t="s">
        <v>249</v>
      </c>
      <c r="G4294" t="s">
        <v>21</v>
      </c>
      <c r="H4294" t="s">
        <v>22</v>
      </c>
      <c r="I4294" t="s">
        <v>62</v>
      </c>
      <c r="J4294">
        <v>2</v>
      </c>
      <c r="K4294">
        <v>7505.52</v>
      </c>
      <c r="L4294">
        <v>0</v>
      </c>
      <c r="M4294">
        <v>12519.92</v>
      </c>
      <c r="N4294" t="s">
        <v>24</v>
      </c>
      <c r="O4294" t="s">
        <v>25</v>
      </c>
      <c r="P4294" t="s">
        <v>44</v>
      </c>
      <c r="Q4294">
        <f>Sales_Data[[#This Row],[Quantity]]*Sales_Data[[#This Row],[Unit_Price]]</f>
        <v>15011.04</v>
      </c>
      <c r="R4294">
        <f>Sales_Data[[#This Row],[Gross_Sales]]*Sales_Data[[#This Row],[Discount]]</f>
        <v>0</v>
      </c>
      <c r="S4294">
        <f>Sales_Data[[#This Row],[Gross_Sales]]-Sales_Data[[#This Row],[Discount_Amount]]</f>
        <v>15011.04</v>
      </c>
      <c r="T4294">
        <f>Sales_Data[[#This Row],[Net Sales]]-Sales_Data[[#This Row],[Cost]]</f>
        <v>2491.1200000000008</v>
      </c>
      <c r="U4294" s="2">
        <f>Sales_Data[[#This Row],[Profit]]/Sales_Data[[#This Row],[Net Sales]]</f>
        <v>0.16595252560781937</v>
      </c>
      <c r="V4294">
        <f>YEAR(Sales_Data[[#This Row],[Order_Date]])</f>
        <v>2025</v>
      </c>
      <c r="W4294" t="str">
        <f>TEXT(Sales_Data[[#This Row],[Order_Date]],"mmm")</f>
        <v>May</v>
      </c>
      <c r="X4294">
        <f>MONTH(Sales_Data[[#This Row],[Order_Date]])</f>
        <v>5</v>
      </c>
      <c r="Y4294" t="str">
        <f>"Q"&amp;ROUNDUP(MONTH(Sales_Data[[#This Row],[Order_Date]])/3,0)</f>
        <v>Q2</v>
      </c>
    </row>
    <row r="4295" spans="1:25" x14ac:dyDescent="0.3">
      <c r="A4295" t="s">
        <v>6019</v>
      </c>
      <c r="B4295" s="1">
        <v>45967</v>
      </c>
      <c r="C4295" t="s">
        <v>905</v>
      </c>
      <c r="D4295" t="s">
        <v>723</v>
      </c>
      <c r="E4295" t="s">
        <v>19</v>
      </c>
      <c r="F4295" t="s">
        <v>81</v>
      </c>
      <c r="G4295" t="s">
        <v>67</v>
      </c>
      <c r="H4295" t="s">
        <v>68</v>
      </c>
      <c r="I4295" t="s">
        <v>69</v>
      </c>
      <c r="J4295">
        <v>2</v>
      </c>
      <c r="K4295">
        <v>12907.32</v>
      </c>
      <c r="L4295">
        <v>0</v>
      </c>
      <c r="M4295">
        <v>17066.310000000001</v>
      </c>
      <c r="N4295" t="s">
        <v>24</v>
      </c>
      <c r="O4295" t="s">
        <v>35</v>
      </c>
      <c r="P4295" t="s">
        <v>26</v>
      </c>
      <c r="Q4295">
        <f>Sales_Data[[#This Row],[Quantity]]*Sales_Data[[#This Row],[Unit_Price]]</f>
        <v>25814.639999999999</v>
      </c>
      <c r="R4295">
        <f>Sales_Data[[#This Row],[Gross_Sales]]*Sales_Data[[#This Row],[Discount]]</f>
        <v>0</v>
      </c>
      <c r="S4295">
        <f>Sales_Data[[#This Row],[Gross_Sales]]-Sales_Data[[#This Row],[Discount_Amount]]</f>
        <v>25814.639999999999</v>
      </c>
      <c r="T4295">
        <f>Sales_Data[[#This Row],[Net Sales]]-Sales_Data[[#This Row],[Cost]]</f>
        <v>8748.3299999999981</v>
      </c>
      <c r="U4295" s="2">
        <f>Sales_Data[[#This Row],[Profit]]/Sales_Data[[#This Row],[Net Sales]]</f>
        <v>0.33889025762125669</v>
      </c>
      <c r="V4295">
        <f>YEAR(Sales_Data[[#This Row],[Order_Date]])</f>
        <v>2025</v>
      </c>
      <c r="W4295" t="str">
        <f>TEXT(Sales_Data[[#This Row],[Order_Date]],"mmm")</f>
        <v>Nov</v>
      </c>
      <c r="X4295">
        <f>MONTH(Sales_Data[[#This Row],[Order_Date]])</f>
        <v>11</v>
      </c>
      <c r="Y4295" t="str">
        <f>"Q"&amp;ROUNDUP(MONTH(Sales_Data[[#This Row],[Order_Date]])/3,0)</f>
        <v>Q4</v>
      </c>
    </row>
    <row r="4296" spans="1:25" x14ac:dyDescent="0.3">
      <c r="A4296" t="s">
        <v>6020</v>
      </c>
      <c r="B4296" s="1">
        <v>45905</v>
      </c>
      <c r="C4296" t="s">
        <v>1831</v>
      </c>
      <c r="D4296" t="s">
        <v>504</v>
      </c>
      <c r="E4296" t="s">
        <v>39</v>
      </c>
      <c r="F4296" t="s">
        <v>405</v>
      </c>
      <c r="G4296" t="s">
        <v>75</v>
      </c>
      <c r="H4296" t="s">
        <v>256</v>
      </c>
      <c r="I4296" t="s">
        <v>257</v>
      </c>
      <c r="J4296">
        <v>3</v>
      </c>
      <c r="K4296">
        <v>4777.95</v>
      </c>
      <c r="L4296">
        <v>0</v>
      </c>
      <c r="M4296">
        <v>11795.57</v>
      </c>
      <c r="N4296" t="s">
        <v>109</v>
      </c>
      <c r="O4296" t="s">
        <v>35</v>
      </c>
      <c r="P4296" t="s">
        <v>26</v>
      </c>
      <c r="Q4296">
        <f>Sales_Data[[#This Row],[Quantity]]*Sales_Data[[#This Row],[Unit_Price]]</f>
        <v>14333.849999999999</v>
      </c>
      <c r="R4296">
        <f>Sales_Data[[#This Row],[Gross_Sales]]*Sales_Data[[#This Row],[Discount]]</f>
        <v>0</v>
      </c>
      <c r="S4296">
        <f>Sales_Data[[#This Row],[Gross_Sales]]-Sales_Data[[#This Row],[Discount_Amount]]</f>
        <v>14333.849999999999</v>
      </c>
      <c r="T4296">
        <f>Sales_Data[[#This Row],[Net Sales]]-Sales_Data[[#This Row],[Cost]]</f>
        <v>2538.2799999999988</v>
      </c>
      <c r="U4296" s="2">
        <f>Sales_Data[[#This Row],[Profit]]/Sales_Data[[#This Row],[Net Sales]]</f>
        <v>0.17708291910407875</v>
      </c>
      <c r="V4296">
        <f>YEAR(Sales_Data[[#This Row],[Order_Date]])</f>
        <v>2025</v>
      </c>
      <c r="W4296" t="str">
        <f>TEXT(Sales_Data[[#This Row],[Order_Date]],"mmm")</f>
        <v>Sep</v>
      </c>
      <c r="X4296">
        <f>MONTH(Sales_Data[[#This Row],[Order_Date]])</f>
        <v>9</v>
      </c>
      <c r="Y4296" t="str">
        <f>"Q"&amp;ROUNDUP(MONTH(Sales_Data[[#This Row],[Order_Date]])/3,0)</f>
        <v>Q3</v>
      </c>
    </row>
    <row r="4297" spans="1:25" x14ac:dyDescent="0.3">
      <c r="A4297" t="s">
        <v>6021</v>
      </c>
      <c r="B4297" s="1">
        <v>45686</v>
      </c>
      <c r="C4297" t="s">
        <v>2434</v>
      </c>
      <c r="D4297" t="s">
        <v>356</v>
      </c>
      <c r="E4297" t="s">
        <v>119</v>
      </c>
      <c r="F4297" t="s">
        <v>538</v>
      </c>
      <c r="G4297" t="s">
        <v>67</v>
      </c>
      <c r="H4297" t="s">
        <v>121</v>
      </c>
      <c r="I4297" t="s">
        <v>122</v>
      </c>
      <c r="J4297">
        <v>3</v>
      </c>
      <c r="K4297">
        <v>1381.88</v>
      </c>
      <c r="L4297">
        <v>0.1</v>
      </c>
      <c r="M4297">
        <v>2332.69</v>
      </c>
      <c r="N4297" t="s">
        <v>52</v>
      </c>
      <c r="O4297" t="s">
        <v>35</v>
      </c>
      <c r="P4297" t="s">
        <v>71</v>
      </c>
      <c r="Q4297">
        <f>Sales_Data[[#This Row],[Quantity]]*Sales_Data[[#This Row],[Unit_Price]]</f>
        <v>4145.6400000000003</v>
      </c>
      <c r="R4297">
        <f>Sales_Data[[#This Row],[Gross_Sales]]*Sales_Data[[#This Row],[Discount]]</f>
        <v>414.56400000000008</v>
      </c>
      <c r="S4297">
        <f>Sales_Data[[#This Row],[Gross_Sales]]-Sales_Data[[#This Row],[Discount_Amount]]</f>
        <v>3731.076</v>
      </c>
      <c r="T4297">
        <f>Sales_Data[[#This Row],[Net Sales]]-Sales_Data[[#This Row],[Cost]]</f>
        <v>1398.386</v>
      </c>
      <c r="U4297" s="2">
        <f>Sales_Data[[#This Row],[Profit]]/Sales_Data[[#This Row],[Net Sales]]</f>
        <v>0.37479429526495839</v>
      </c>
      <c r="V4297">
        <f>YEAR(Sales_Data[[#This Row],[Order_Date]])</f>
        <v>2025</v>
      </c>
      <c r="W4297" t="str">
        <f>TEXT(Sales_Data[[#This Row],[Order_Date]],"mmm")</f>
        <v>Jan</v>
      </c>
      <c r="X4297">
        <f>MONTH(Sales_Data[[#This Row],[Order_Date]])</f>
        <v>1</v>
      </c>
      <c r="Y4297" t="str">
        <f>"Q"&amp;ROUNDUP(MONTH(Sales_Data[[#This Row],[Order_Date]])/3,0)</f>
        <v>Q1</v>
      </c>
    </row>
    <row r="4298" spans="1:25" x14ac:dyDescent="0.3">
      <c r="A4298" t="s">
        <v>6022</v>
      </c>
      <c r="B4298" s="1">
        <v>45937</v>
      </c>
      <c r="C4298" t="s">
        <v>1466</v>
      </c>
      <c r="D4298" t="s">
        <v>313</v>
      </c>
      <c r="E4298" t="s">
        <v>39</v>
      </c>
      <c r="F4298" t="s">
        <v>96</v>
      </c>
      <c r="G4298" t="s">
        <v>75</v>
      </c>
      <c r="H4298" t="s">
        <v>114</v>
      </c>
      <c r="I4298" t="s">
        <v>206</v>
      </c>
      <c r="J4298">
        <v>3</v>
      </c>
      <c r="K4298">
        <v>2191.8000000000002</v>
      </c>
      <c r="L4298">
        <v>0.15</v>
      </c>
      <c r="M4298">
        <v>4663.4799999999996</v>
      </c>
      <c r="N4298" t="s">
        <v>83</v>
      </c>
      <c r="O4298" t="s">
        <v>25</v>
      </c>
      <c r="P4298" t="s">
        <v>71</v>
      </c>
      <c r="Q4298">
        <f>Sales_Data[[#This Row],[Quantity]]*Sales_Data[[#This Row],[Unit_Price]]</f>
        <v>6575.4000000000005</v>
      </c>
      <c r="R4298">
        <f>Sales_Data[[#This Row],[Gross_Sales]]*Sales_Data[[#This Row],[Discount]]</f>
        <v>986.31000000000006</v>
      </c>
      <c r="S4298">
        <f>Sales_Data[[#This Row],[Gross_Sales]]-Sales_Data[[#This Row],[Discount_Amount]]</f>
        <v>5589.09</v>
      </c>
      <c r="T4298">
        <f>Sales_Data[[#This Row],[Net Sales]]-Sales_Data[[#This Row],[Cost]]</f>
        <v>925.61000000000058</v>
      </c>
      <c r="U4298" s="2">
        <f>Sales_Data[[#This Row],[Profit]]/Sales_Data[[#This Row],[Net Sales]]</f>
        <v>0.16561014404849458</v>
      </c>
      <c r="V4298">
        <f>YEAR(Sales_Data[[#This Row],[Order_Date]])</f>
        <v>2025</v>
      </c>
      <c r="W4298" t="str">
        <f>TEXT(Sales_Data[[#This Row],[Order_Date]],"mmm")</f>
        <v>Oct</v>
      </c>
      <c r="X4298">
        <f>MONTH(Sales_Data[[#This Row],[Order_Date]])</f>
        <v>10</v>
      </c>
      <c r="Y4298" t="str">
        <f>"Q"&amp;ROUNDUP(MONTH(Sales_Data[[#This Row],[Order_Date]])/3,0)</f>
        <v>Q4</v>
      </c>
    </row>
    <row r="4299" spans="1:25" x14ac:dyDescent="0.3">
      <c r="A4299" t="s">
        <v>6023</v>
      </c>
      <c r="B4299" s="1">
        <v>45995</v>
      </c>
      <c r="C4299" t="s">
        <v>691</v>
      </c>
      <c r="D4299" t="s">
        <v>56</v>
      </c>
      <c r="E4299" t="s">
        <v>19</v>
      </c>
      <c r="F4299" t="s">
        <v>57</v>
      </c>
      <c r="G4299" t="s">
        <v>32</v>
      </c>
      <c r="H4299" t="s">
        <v>33</v>
      </c>
      <c r="I4299" t="s">
        <v>161</v>
      </c>
      <c r="J4299">
        <v>1</v>
      </c>
      <c r="K4299">
        <v>798.41</v>
      </c>
      <c r="L4299">
        <v>0.15</v>
      </c>
      <c r="M4299">
        <v>463.68</v>
      </c>
      <c r="N4299" t="s">
        <v>70</v>
      </c>
      <c r="O4299" t="s">
        <v>35</v>
      </c>
      <c r="P4299" t="s">
        <v>71</v>
      </c>
      <c r="Q4299">
        <f>Sales_Data[[#This Row],[Quantity]]*Sales_Data[[#This Row],[Unit_Price]]</f>
        <v>798.41</v>
      </c>
      <c r="R4299">
        <f>Sales_Data[[#This Row],[Gross_Sales]]*Sales_Data[[#This Row],[Discount]]</f>
        <v>119.76149999999998</v>
      </c>
      <c r="S4299">
        <f>Sales_Data[[#This Row],[Gross_Sales]]-Sales_Data[[#This Row],[Discount_Amount]]</f>
        <v>678.64850000000001</v>
      </c>
      <c r="T4299">
        <f>Sales_Data[[#This Row],[Net Sales]]-Sales_Data[[#This Row],[Cost]]</f>
        <v>214.96850000000001</v>
      </c>
      <c r="U4299" s="2">
        <f>Sales_Data[[#This Row],[Profit]]/Sales_Data[[#This Row],[Net Sales]]</f>
        <v>0.31675970697643918</v>
      </c>
      <c r="V4299">
        <f>YEAR(Sales_Data[[#This Row],[Order_Date]])</f>
        <v>2025</v>
      </c>
      <c r="W4299" t="str">
        <f>TEXT(Sales_Data[[#This Row],[Order_Date]],"mmm")</f>
        <v>Dec</v>
      </c>
      <c r="X4299">
        <f>MONTH(Sales_Data[[#This Row],[Order_Date]])</f>
        <v>12</v>
      </c>
      <c r="Y4299" t="str">
        <f>"Q"&amp;ROUNDUP(MONTH(Sales_Data[[#This Row],[Order_Date]])/3,0)</f>
        <v>Q4</v>
      </c>
    </row>
    <row r="4300" spans="1:25" x14ac:dyDescent="0.3">
      <c r="A4300" t="s">
        <v>6024</v>
      </c>
      <c r="B4300" s="1">
        <v>45976</v>
      </c>
      <c r="C4300" t="s">
        <v>1141</v>
      </c>
      <c r="D4300" t="s">
        <v>463</v>
      </c>
      <c r="E4300" t="s">
        <v>30</v>
      </c>
      <c r="F4300" t="s">
        <v>31</v>
      </c>
      <c r="G4300" t="s">
        <v>41</v>
      </c>
      <c r="H4300" t="s">
        <v>171</v>
      </c>
      <c r="I4300" t="s">
        <v>191</v>
      </c>
      <c r="J4300">
        <v>3</v>
      </c>
      <c r="K4300">
        <v>902.7</v>
      </c>
      <c r="L4300">
        <v>0.05</v>
      </c>
      <c r="M4300">
        <v>1721.09</v>
      </c>
      <c r="N4300" t="s">
        <v>24</v>
      </c>
      <c r="O4300" t="s">
        <v>35</v>
      </c>
      <c r="P4300" t="s">
        <v>44</v>
      </c>
      <c r="Q4300">
        <f>Sales_Data[[#This Row],[Quantity]]*Sales_Data[[#This Row],[Unit_Price]]</f>
        <v>2708.1000000000004</v>
      </c>
      <c r="R4300">
        <f>Sales_Data[[#This Row],[Gross_Sales]]*Sales_Data[[#This Row],[Discount]]</f>
        <v>135.40500000000003</v>
      </c>
      <c r="S4300">
        <f>Sales_Data[[#This Row],[Gross_Sales]]-Sales_Data[[#This Row],[Discount_Amount]]</f>
        <v>2572.6950000000002</v>
      </c>
      <c r="T4300">
        <f>Sales_Data[[#This Row],[Net Sales]]-Sales_Data[[#This Row],[Cost]]</f>
        <v>851.60500000000025</v>
      </c>
      <c r="U4300" s="2">
        <f>Sales_Data[[#This Row],[Profit]]/Sales_Data[[#This Row],[Net Sales]]</f>
        <v>0.33101669649919646</v>
      </c>
      <c r="V4300">
        <f>YEAR(Sales_Data[[#This Row],[Order_Date]])</f>
        <v>2025</v>
      </c>
      <c r="W4300" t="str">
        <f>TEXT(Sales_Data[[#This Row],[Order_Date]],"mmm")</f>
        <v>Nov</v>
      </c>
      <c r="X4300">
        <f>MONTH(Sales_Data[[#This Row],[Order_Date]])</f>
        <v>11</v>
      </c>
      <c r="Y4300" t="str">
        <f>"Q"&amp;ROUNDUP(MONTH(Sales_Data[[#This Row],[Order_Date]])/3,0)</f>
        <v>Q4</v>
      </c>
    </row>
    <row r="4301" spans="1:25" x14ac:dyDescent="0.3">
      <c r="A4301" t="s">
        <v>6025</v>
      </c>
      <c r="B4301" s="1">
        <v>45859</v>
      </c>
      <c r="C4301" t="s">
        <v>3732</v>
      </c>
      <c r="D4301" t="s">
        <v>160</v>
      </c>
      <c r="E4301" t="s">
        <v>19</v>
      </c>
      <c r="F4301" t="s">
        <v>57</v>
      </c>
      <c r="G4301" t="s">
        <v>67</v>
      </c>
      <c r="H4301" t="s">
        <v>133</v>
      </c>
      <c r="I4301" t="s">
        <v>134</v>
      </c>
      <c r="J4301">
        <v>1</v>
      </c>
      <c r="K4301">
        <v>8298.67</v>
      </c>
      <c r="L4301">
        <v>0.1</v>
      </c>
      <c r="M4301">
        <v>5855.66</v>
      </c>
      <c r="N4301" t="s">
        <v>52</v>
      </c>
      <c r="O4301" t="s">
        <v>35</v>
      </c>
      <c r="P4301" t="s">
        <v>44</v>
      </c>
      <c r="Q4301">
        <f>Sales_Data[[#This Row],[Quantity]]*Sales_Data[[#This Row],[Unit_Price]]</f>
        <v>8298.67</v>
      </c>
      <c r="R4301">
        <f>Sales_Data[[#This Row],[Gross_Sales]]*Sales_Data[[#This Row],[Discount]]</f>
        <v>829.86700000000008</v>
      </c>
      <c r="S4301">
        <f>Sales_Data[[#This Row],[Gross_Sales]]-Sales_Data[[#This Row],[Discount_Amount]]</f>
        <v>7468.8029999999999</v>
      </c>
      <c r="T4301">
        <f>Sales_Data[[#This Row],[Net Sales]]-Sales_Data[[#This Row],[Cost]]</f>
        <v>1613.143</v>
      </c>
      <c r="U4301" s="2">
        <f>Sales_Data[[#This Row],[Profit]]/Sales_Data[[#This Row],[Net Sales]]</f>
        <v>0.21598414096609592</v>
      </c>
      <c r="V4301">
        <f>YEAR(Sales_Data[[#This Row],[Order_Date]])</f>
        <v>2025</v>
      </c>
      <c r="W4301" t="str">
        <f>TEXT(Sales_Data[[#This Row],[Order_Date]],"mmm")</f>
        <v>Jul</v>
      </c>
      <c r="X4301">
        <f>MONTH(Sales_Data[[#This Row],[Order_Date]])</f>
        <v>7</v>
      </c>
      <c r="Y4301" t="str">
        <f>"Q"&amp;ROUNDUP(MONTH(Sales_Data[[#This Row],[Order_Date]])/3,0)</f>
        <v>Q3</v>
      </c>
    </row>
    <row r="4302" spans="1:25" x14ac:dyDescent="0.3">
      <c r="A4302" t="s">
        <v>6026</v>
      </c>
      <c r="B4302" s="1">
        <v>46018</v>
      </c>
      <c r="C4302" t="s">
        <v>2797</v>
      </c>
      <c r="D4302" t="s">
        <v>580</v>
      </c>
      <c r="E4302" t="s">
        <v>19</v>
      </c>
      <c r="F4302" t="s">
        <v>57</v>
      </c>
      <c r="G4302" t="s">
        <v>75</v>
      </c>
      <c r="H4302" t="s">
        <v>185</v>
      </c>
      <c r="I4302" t="s">
        <v>186</v>
      </c>
      <c r="J4302">
        <v>1</v>
      </c>
      <c r="K4302">
        <v>3235.08</v>
      </c>
      <c r="L4302">
        <v>0</v>
      </c>
      <c r="M4302">
        <v>2739.53</v>
      </c>
      <c r="N4302" t="s">
        <v>52</v>
      </c>
      <c r="O4302" t="s">
        <v>35</v>
      </c>
      <c r="P4302" t="s">
        <v>44</v>
      </c>
      <c r="Q4302">
        <f>Sales_Data[[#This Row],[Quantity]]*Sales_Data[[#This Row],[Unit_Price]]</f>
        <v>3235.08</v>
      </c>
      <c r="R4302">
        <f>Sales_Data[[#This Row],[Gross_Sales]]*Sales_Data[[#This Row],[Discount]]</f>
        <v>0</v>
      </c>
      <c r="S4302">
        <f>Sales_Data[[#This Row],[Gross_Sales]]-Sales_Data[[#This Row],[Discount_Amount]]</f>
        <v>3235.08</v>
      </c>
      <c r="T4302">
        <f>Sales_Data[[#This Row],[Net Sales]]-Sales_Data[[#This Row],[Cost]]</f>
        <v>495.54999999999973</v>
      </c>
      <c r="U4302" s="2">
        <f>Sales_Data[[#This Row],[Profit]]/Sales_Data[[#This Row],[Net Sales]]</f>
        <v>0.1531801377400249</v>
      </c>
      <c r="V4302">
        <f>YEAR(Sales_Data[[#This Row],[Order_Date]])</f>
        <v>2025</v>
      </c>
      <c r="W4302" t="str">
        <f>TEXT(Sales_Data[[#This Row],[Order_Date]],"mmm")</f>
        <v>Dec</v>
      </c>
      <c r="X4302">
        <f>MONTH(Sales_Data[[#This Row],[Order_Date]])</f>
        <v>12</v>
      </c>
      <c r="Y4302" t="str">
        <f>"Q"&amp;ROUNDUP(MONTH(Sales_Data[[#This Row],[Order_Date]])/3,0)</f>
        <v>Q4</v>
      </c>
    </row>
    <row r="4303" spans="1:25" x14ac:dyDescent="0.3">
      <c r="A4303" t="s">
        <v>6027</v>
      </c>
      <c r="B4303" s="1">
        <v>45714</v>
      </c>
      <c r="C4303" t="s">
        <v>1229</v>
      </c>
      <c r="D4303" t="s">
        <v>347</v>
      </c>
      <c r="E4303" t="s">
        <v>30</v>
      </c>
      <c r="F4303" t="s">
        <v>31</v>
      </c>
      <c r="G4303" t="s">
        <v>21</v>
      </c>
      <c r="H4303" t="s">
        <v>22</v>
      </c>
      <c r="I4303" t="s">
        <v>62</v>
      </c>
      <c r="J4303">
        <v>1</v>
      </c>
      <c r="K4303">
        <v>4532.8999999999996</v>
      </c>
      <c r="L4303">
        <v>0.1</v>
      </c>
      <c r="M4303">
        <v>3289.23</v>
      </c>
      <c r="N4303" t="s">
        <v>70</v>
      </c>
      <c r="O4303" t="s">
        <v>35</v>
      </c>
      <c r="P4303" t="s">
        <v>44</v>
      </c>
      <c r="Q4303">
        <f>Sales_Data[[#This Row],[Quantity]]*Sales_Data[[#This Row],[Unit_Price]]</f>
        <v>4532.8999999999996</v>
      </c>
      <c r="R4303">
        <f>Sales_Data[[#This Row],[Gross_Sales]]*Sales_Data[[#This Row],[Discount]]</f>
        <v>453.28999999999996</v>
      </c>
      <c r="S4303">
        <f>Sales_Data[[#This Row],[Gross_Sales]]-Sales_Data[[#This Row],[Discount_Amount]]</f>
        <v>4079.6099999999997</v>
      </c>
      <c r="T4303">
        <f>Sales_Data[[#This Row],[Net Sales]]-Sales_Data[[#This Row],[Cost]]</f>
        <v>790.37999999999965</v>
      </c>
      <c r="U4303" s="2">
        <f>Sales_Data[[#This Row],[Profit]]/Sales_Data[[#This Row],[Net Sales]]</f>
        <v>0.19373910741467928</v>
      </c>
      <c r="V4303">
        <f>YEAR(Sales_Data[[#This Row],[Order_Date]])</f>
        <v>2025</v>
      </c>
      <c r="W4303" t="str">
        <f>TEXT(Sales_Data[[#This Row],[Order_Date]],"mmm")</f>
        <v>Feb</v>
      </c>
      <c r="X4303">
        <f>MONTH(Sales_Data[[#This Row],[Order_Date]])</f>
        <v>2</v>
      </c>
      <c r="Y4303" t="str">
        <f>"Q"&amp;ROUNDUP(MONTH(Sales_Data[[#This Row],[Order_Date]])/3,0)</f>
        <v>Q1</v>
      </c>
    </row>
    <row r="4304" spans="1:25" x14ac:dyDescent="0.3">
      <c r="A4304" t="s">
        <v>6028</v>
      </c>
      <c r="B4304" s="1">
        <v>45875</v>
      </c>
      <c r="C4304" t="s">
        <v>4304</v>
      </c>
      <c r="D4304" t="s">
        <v>175</v>
      </c>
      <c r="E4304" t="s">
        <v>30</v>
      </c>
      <c r="F4304" t="s">
        <v>31</v>
      </c>
      <c r="G4304" t="s">
        <v>67</v>
      </c>
      <c r="H4304" t="s">
        <v>68</v>
      </c>
      <c r="I4304" t="s">
        <v>97</v>
      </c>
      <c r="J4304">
        <v>2</v>
      </c>
      <c r="K4304">
        <v>4077.07</v>
      </c>
      <c r="L4304">
        <v>0.15</v>
      </c>
      <c r="M4304">
        <v>5307.46</v>
      </c>
      <c r="N4304" t="s">
        <v>52</v>
      </c>
      <c r="O4304" t="s">
        <v>35</v>
      </c>
      <c r="P4304" t="s">
        <v>26</v>
      </c>
      <c r="Q4304">
        <f>Sales_Data[[#This Row],[Quantity]]*Sales_Data[[#This Row],[Unit_Price]]</f>
        <v>8154.14</v>
      </c>
      <c r="R4304">
        <f>Sales_Data[[#This Row],[Gross_Sales]]*Sales_Data[[#This Row],[Discount]]</f>
        <v>1223.1210000000001</v>
      </c>
      <c r="S4304">
        <f>Sales_Data[[#This Row],[Gross_Sales]]-Sales_Data[[#This Row],[Discount_Amount]]</f>
        <v>6931.0190000000002</v>
      </c>
      <c r="T4304">
        <f>Sales_Data[[#This Row],[Net Sales]]-Sales_Data[[#This Row],[Cost]]</f>
        <v>1623.5590000000002</v>
      </c>
      <c r="U4304" s="2">
        <f>Sales_Data[[#This Row],[Profit]]/Sales_Data[[#This Row],[Net Sales]]</f>
        <v>0.23424535411026864</v>
      </c>
      <c r="V4304">
        <f>YEAR(Sales_Data[[#This Row],[Order_Date]])</f>
        <v>2025</v>
      </c>
      <c r="W4304" t="str">
        <f>TEXT(Sales_Data[[#This Row],[Order_Date]],"mmm")</f>
        <v>Aug</v>
      </c>
      <c r="X4304">
        <f>MONTH(Sales_Data[[#This Row],[Order_Date]])</f>
        <v>8</v>
      </c>
      <c r="Y4304" t="str">
        <f>"Q"&amp;ROUNDUP(MONTH(Sales_Data[[#This Row],[Order_Date]])/3,0)</f>
        <v>Q3</v>
      </c>
    </row>
    <row r="4305" spans="1:25" x14ac:dyDescent="0.3">
      <c r="A4305" t="s">
        <v>6029</v>
      </c>
      <c r="B4305" s="1">
        <v>45719</v>
      </c>
      <c r="C4305" t="s">
        <v>338</v>
      </c>
      <c r="D4305" t="s">
        <v>95</v>
      </c>
      <c r="E4305" t="s">
        <v>30</v>
      </c>
      <c r="F4305" t="s">
        <v>210</v>
      </c>
      <c r="G4305" t="s">
        <v>21</v>
      </c>
      <c r="H4305" t="s">
        <v>22</v>
      </c>
      <c r="I4305" t="s">
        <v>62</v>
      </c>
      <c r="J4305">
        <v>2</v>
      </c>
      <c r="K4305">
        <v>590.16</v>
      </c>
      <c r="L4305">
        <v>0</v>
      </c>
      <c r="M4305">
        <v>805.34</v>
      </c>
      <c r="N4305" t="s">
        <v>52</v>
      </c>
      <c r="O4305" t="s">
        <v>53</v>
      </c>
      <c r="P4305" t="s">
        <v>44</v>
      </c>
      <c r="Q4305">
        <f>Sales_Data[[#This Row],[Quantity]]*Sales_Data[[#This Row],[Unit_Price]]</f>
        <v>1180.32</v>
      </c>
      <c r="R4305">
        <f>Sales_Data[[#This Row],[Gross_Sales]]*Sales_Data[[#This Row],[Discount]]</f>
        <v>0</v>
      </c>
      <c r="S4305">
        <f>Sales_Data[[#This Row],[Gross_Sales]]-Sales_Data[[#This Row],[Discount_Amount]]</f>
        <v>1180.32</v>
      </c>
      <c r="T4305">
        <f>Sales_Data[[#This Row],[Net Sales]]-Sales_Data[[#This Row],[Cost]]</f>
        <v>374.9799999999999</v>
      </c>
      <c r="U4305" s="2">
        <f>Sales_Data[[#This Row],[Profit]]/Sales_Data[[#This Row],[Net Sales]]</f>
        <v>0.3176935068456011</v>
      </c>
      <c r="V4305">
        <f>YEAR(Sales_Data[[#This Row],[Order_Date]])</f>
        <v>2025</v>
      </c>
      <c r="W4305" t="str">
        <f>TEXT(Sales_Data[[#This Row],[Order_Date]],"mmm")</f>
        <v>Mar</v>
      </c>
      <c r="X4305">
        <f>MONTH(Sales_Data[[#This Row],[Order_Date]])</f>
        <v>3</v>
      </c>
      <c r="Y4305" t="str">
        <f>"Q"&amp;ROUNDUP(MONTH(Sales_Data[[#This Row],[Order_Date]])/3,0)</f>
        <v>Q1</v>
      </c>
    </row>
    <row r="4306" spans="1:25" x14ac:dyDescent="0.3">
      <c r="A4306" t="s">
        <v>6030</v>
      </c>
      <c r="B4306" s="1">
        <v>45814</v>
      </c>
      <c r="C4306" t="s">
        <v>2784</v>
      </c>
      <c r="D4306" t="s">
        <v>513</v>
      </c>
      <c r="E4306" t="s">
        <v>119</v>
      </c>
      <c r="F4306" t="s">
        <v>146</v>
      </c>
      <c r="G4306" t="s">
        <v>41</v>
      </c>
      <c r="H4306" t="s">
        <v>42</v>
      </c>
      <c r="I4306" t="s">
        <v>82</v>
      </c>
      <c r="J4306">
        <v>1</v>
      </c>
      <c r="K4306">
        <v>2615.77</v>
      </c>
      <c r="L4306">
        <v>0.2</v>
      </c>
      <c r="M4306">
        <v>1519.78</v>
      </c>
      <c r="N4306" t="s">
        <v>52</v>
      </c>
      <c r="O4306" t="s">
        <v>25</v>
      </c>
      <c r="P4306" t="s">
        <v>71</v>
      </c>
      <c r="Q4306">
        <f>Sales_Data[[#This Row],[Quantity]]*Sales_Data[[#This Row],[Unit_Price]]</f>
        <v>2615.77</v>
      </c>
      <c r="R4306">
        <f>Sales_Data[[#This Row],[Gross_Sales]]*Sales_Data[[#This Row],[Discount]]</f>
        <v>523.154</v>
      </c>
      <c r="S4306">
        <f>Sales_Data[[#This Row],[Gross_Sales]]-Sales_Data[[#This Row],[Discount_Amount]]</f>
        <v>2092.616</v>
      </c>
      <c r="T4306">
        <f>Sales_Data[[#This Row],[Net Sales]]-Sales_Data[[#This Row],[Cost]]</f>
        <v>572.83600000000001</v>
      </c>
      <c r="U4306" s="2">
        <f>Sales_Data[[#This Row],[Profit]]/Sales_Data[[#This Row],[Net Sales]]</f>
        <v>0.27374157513848696</v>
      </c>
      <c r="V4306">
        <f>YEAR(Sales_Data[[#This Row],[Order_Date]])</f>
        <v>2025</v>
      </c>
      <c r="W4306" t="str">
        <f>TEXT(Sales_Data[[#This Row],[Order_Date]],"mmm")</f>
        <v>Jun</v>
      </c>
      <c r="X4306">
        <f>MONTH(Sales_Data[[#This Row],[Order_Date]])</f>
        <v>6</v>
      </c>
      <c r="Y4306" t="str">
        <f>"Q"&amp;ROUNDUP(MONTH(Sales_Data[[#This Row],[Order_Date]])/3,0)</f>
        <v>Q2</v>
      </c>
    </row>
    <row r="4307" spans="1:25" x14ac:dyDescent="0.3">
      <c r="A4307" t="s">
        <v>6031</v>
      </c>
      <c r="B4307" s="1">
        <v>45859</v>
      </c>
      <c r="C4307" t="s">
        <v>909</v>
      </c>
      <c r="D4307" t="s">
        <v>756</v>
      </c>
      <c r="E4307" t="s">
        <v>30</v>
      </c>
      <c r="F4307" t="s">
        <v>210</v>
      </c>
      <c r="G4307" t="s">
        <v>67</v>
      </c>
      <c r="H4307" t="s">
        <v>133</v>
      </c>
      <c r="I4307" t="s">
        <v>138</v>
      </c>
      <c r="J4307">
        <v>1</v>
      </c>
      <c r="K4307">
        <v>4140.59</v>
      </c>
      <c r="L4307">
        <v>0.1</v>
      </c>
      <c r="M4307">
        <v>3141.45</v>
      </c>
      <c r="N4307" t="s">
        <v>24</v>
      </c>
      <c r="O4307" t="s">
        <v>53</v>
      </c>
      <c r="P4307" t="s">
        <v>44</v>
      </c>
      <c r="Q4307">
        <f>Sales_Data[[#This Row],[Quantity]]*Sales_Data[[#This Row],[Unit_Price]]</f>
        <v>4140.59</v>
      </c>
      <c r="R4307">
        <f>Sales_Data[[#This Row],[Gross_Sales]]*Sales_Data[[#This Row],[Discount]]</f>
        <v>414.05900000000003</v>
      </c>
      <c r="S4307">
        <f>Sales_Data[[#This Row],[Gross_Sales]]-Sales_Data[[#This Row],[Discount_Amount]]</f>
        <v>3726.5309999999999</v>
      </c>
      <c r="T4307">
        <f>Sales_Data[[#This Row],[Net Sales]]-Sales_Data[[#This Row],[Cost]]</f>
        <v>585.08100000000013</v>
      </c>
      <c r="U4307" s="2">
        <f>Sales_Data[[#This Row],[Profit]]/Sales_Data[[#This Row],[Net Sales]]</f>
        <v>0.15700419505432806</v>
      </c>
      <c r="V4307">
        <f>YEAR(Sales_Data[[#This Row],[Order_Date]])</f>
        <v>2025</v>
      </c>
      <c r="W4307" t="str">
        <f>TEXT(Sales_Data[[#This Row],[Order_Date]],"mmm")</f>
        <v>Jul</v>
      </c>
      <c r="X4307">
        <f>MONTH(Sales_Data[[#This Row],[Order_Date]])</f>
        <v>7</v>
      </c>
      <c r="Y4307" t="str">
        <f>"Q"&amp;ROUNDUP(MONTH(Sales_Data[[#This Row],[Order_Date]])/3,0)</f>
        <v>Q3</v>
      </c>
    </row>
    <row r="4308" spans="1:25" x14ac:dyDescent="0.3">
      <c r="A4308" t="s">
        <v>6032</v>
      </c>
      <c r="B4308" s="1">
        <v>45674</v>
      </c>
      <c r="C4308" t="s">
        <v>3003</v>
      </c>
      <c r="D4308" t="s">
        <v>422</v>
      </c>
      <c r="E4308" t="s">
        <v>30</v>
      </c>
      <c r="F4308" t="s">
        <v>156</v>
      </c>
      <c r="G4308" t="s">
        <v>41</v>
      </c>
      <c r="H4308" t="s">
        <v>42</v>
      </c>
      <c r="I4308" t="s">
        <v>43</v>
      </c>
      <c r="J4308">
        <v>2</v>
      </c>
      <c r="K4308">
        <v>4064.47</v>
      </c>
      <c r="L4308">
        <v>0.1</v>
      </c>
      <c r="M4308">
        <v>6054.34</v>
      </c>
      <c r="N4308" t="s">
        <v>52</v>
      </c>
      <c r="O4308" t="s">
        <v>25</v>
      </c>
      <c r="P4308" t="s">
        <v>44</v>
      </c>
      <c r="Q4308">
        <f>Sales_Data[[#This Row],[Quantity]]*Sales_Data[[#This Row],[Unit_Price]]</f>
        <v>8128.94</v>
      </c>
      <c r="R4308">
        <f>Sales_Data[[#This Row],[Gross_Sales]]*Sales_Data[[#This Row],[Discount]]</f>
        <v>812.89400000000001</v>
      </c>
      <c r="S4308">
        <f>Sales_Data[[#This Row],[Gross_Sales]]-Sales_Data[[#This Row],[Discount_Amount]]</f>
        <v>7316.0459999999994</v>
      </c>
      <c r="T4308">
        <f>Sales_Data[[#This Row],[Net Sales]]-Sales_Data[[#This Row],[Cost]]</f>
        <v>1261.7059999999992</v>
      </c>
      <c r="U4308" s="2">
        <f>Sales_Data[[#This Row],[Profit]]/Sales_Data[[#This Row],[Net Sales]]</f>
        <v>0.17245736289793687</v>
      </c>
      <c r="V4308">
        <f>YEAR(Sales_Data[[#This Row],[Order_Date]])</f>
        <v>2025</v>
      </c>
      <c r="W4308" t="str">
        <f>TEXT(Sales_Data[[#This Row],[Order_Date]],"mmm")</f>
        <v>Jan</v>
      </c>
      <c r="X4308">
        <f>MONTH(Sales_Data[[#This Row],[Order_Date]])</f>
        <v>1</v>
      </c>
      <c r="Y4308" t="str">
        <f>"Q"&amp;ROUNDUP(MONTH(Sales_Data[[#This Row],[Order_Date]])/3,0)</f>
        <v>Q1</v>
      </c>
    </row>
    <row r="4309" spans="1:25" x14ac:dyDescent="0.3">
      <c r="A4309" t="s">
        <v>6033</v>
      </c>
      <c r="B4309" s="1">
        <v>45979</v>
      </c>
      <c r="C4309" t="s">
        <v>6034</v>
      </c>
      <c r="D4309" t="s">
        <v>215</v>
      </c>
      <c r="E4309" t="s">
        <v>119</v>
      </c>
      <c r="F4309" t="s">
        <v>538</v>
      </c>
      <c r="G4309" t="s">
        <v>67</v>
      </c>
      <c r="H4309" t="s">
        <v>88</v>
      </c>
      <c r="I4309" t="s">
        <v>89</v>
      </c>
      <c r="J4309">
        <v>5</v>
      </c>
      <c r="K4309">
        <v>8536.33</v>
      </c>
      <c r="L4309">
        <v>0.1</v>
      </c>
      <c r="M4309">
        <v>26032.02</v>
      </c>
      <c r="N4309" t="s">
        <v>52</v>
      </c>
      <c r="O4309" t="s">
        <v>53</v>
      </c>
      <c r="P4309" t="s">
        <v>71</v>
      </c>
      <c r="Q4309">
        <f>Sales_Data[[#This Row],[Quantity]]*Sales_Data[[#This Row],[Unit_Price]]</f>
        <v>42681.65</v>
      </c>
      <c r="R4309">
        <f>Sales_Data[[#This Row],[Gross_Sales]]*Sales_Data[[#This Row],[Discount]]</f>
        <v>4268.165</v>
      </c>
      <c r="S4309">
        <f>Sales_Data[[#This Row],[Gross_Sales]]-Sales_Data[[#This Row],[Discount_Amount]]</f>
        <v>38413.485000000001</v>
      </c>
      <c r="T4309">
        <f>Sales_Data[[#This Row],[Net Sales]]-Sales_Data[[#This Row],[Cost]]</f>
        <v>12381.465</v>
      </c>
      <c r="U4309" s="2">
        <f>Sales_Data[[#This Row],[Profit]]/Sales_Data[[#This Row],[Net Sales]]</f>
        <v>0.32232079437728706</v>
      </c>
      <c r="V4309">
        <f>YEAR(Sales_Data[[#This Row],[Order_Date]])</f>
        <v>2025</v>
      </c>
      <c r="W4309" t="str">
        <f>TEXT(Sales_Data[[#This Row],[Order_Date]],"mmm")</f>
        <v>Nov</v>
      </c>
      <c r="X4309">
        <f>MONTH(Sales_Data[[#This Row],[Order_Date]])</f>
        <v>11</v>
      </c>
      <c r="Y4309" t="str">
        <f>"Q"&amp;ROUNDUP(MONTH(Sales_Data[[#This Row],[Order_Date]])/3,0)</f>
        <v>Q4</v>
      </c>
    </row>
    <row r="4310" spans="1:25" x14ac:dyDescent="0.3">
      <c r="A4310" t="s">
        <v>6035</v>
      </c>
      <c r="B4310" s="1">
        <v>45663</v>
      </c>
      <c r="C4310" t="s">
        <v>1379</v>
      </c>
      <c r="D4310" t="s">
        <v>100</v>
      </c>
      <c r="E4310" t="s">
        <v>48</v>
      </c>
      <c r="F4310" t="s">
        <v>126</v>
      </c>
      <c r="G4310" t="s">
        <v>32</v>
      </c>
      <c r="H4310" t="s">
        <v>33</v>
      </c>
      <c r="I4310" t="s">
        <v>34</v>
      </c>
      <c r="J4310">
        <v>2</v>
      </c>
      <c r="K4310">
        <v>64844.28</v>
      </c>
      <c r="L4310">
        <v>0.1</v>
      </c>
      <c r="M4310">
        <v>98980.25</v>
      </c>
      <c r="N4310" t="s">
        <v>109</v>
      </c>
      <c r="O4310" t="s">
        <v>35</v>
      </c>
      <c r="P4310" t="s">
        <v>71</v>
      </c>
      <c r="Q4310">
        <f>Sales_Data[[#This Row],[Quantity]]*Sales_Data[[#This Row],[Unit_Price]]</f>
        <v>129688.56</v>
      </c>
      <c r="R4310">
        <f>Sales_Data[[#This Row],[Gross_Sales]]*Sales_Data[[#This Row],[Discount]]</f>
        <v>12968.856</v>
      </c>
      <c r="S4310">
        <f>Sales_Data[[#This Row],[Gross_Sales]]-Sales_Data[[#This Row],[Discount_Amount]]</f>
        <v>116719.704</v>
      </c>
      <c r="T4310">
        <f>Sales_Data[[#This Row],[Net Sales]]-Sales_Data[[#This Row],[Cost]]</f>
        <v>17739.453999999998</v>
      </c>
      <c r="U4310" s="2">
        <f>Sales_Data[[#This Row],[Profit]]/Sales_Data[[#This Row],[Net Sales]]</f>
        <v>0.15198337034850601</v>
      </c>
      <c r="V4310">
        <f>YEAR(Sales_Data[[#This Row],[Order_Date]])</f>
        <v>2025</v>
      </c>
      <c r="W4310" t="str">
        <f>TEXT(Sales_Data[[#This Row],[Order_Date]],"mmm")</f>
        <v>Jan</v>
      </c>
      <c r="X4310">
        <f>MONTH(Sales_Data[[#This Row],[Order_Date]])</f>
        <v>1</v>
      </c>
      <c r="Y4310" t="str">
        <f>"Q"&amp;ROUNDUP(MONTH(Sales_Data[[#This Row],[Order_Date]])/3,0)</f>
        <v>Q1</v>
      </c>
    </row>
    <row r="4311" spans="1:25" x14ac:dyDescent="0.3">
      <c r="A4311" t="s">
        <v>6036</v>
      </c>
      <c r="B4311" s="1">
        <v>45715</v>
      </c>
      <c r="C4311" t="s">
        <v>1527</v>
      </c>
      <c r="D4311" t="s">
        <v>209</v>
      </c>
      <c r="E4311" t="s">
        <v>19</v>
      </c>
      <c r="F4311" t="s">
        <v>113</v>
      </c>
      <c r="G4311" t="s">
        <v>67</v>
      </c>
      <c r="H4311" t="s">
        <v>68</v>
      </c>
      <c r="I4311" t="s">
        <v>69</v>
      </c>
      <c r="J4311">
        <v>2</v>
      </c>
      <c r="K4311">
        <v>17589.47</v>
      </c>
      <c r="L4311">
        <v>0.2</v>
      </c>
      <c r="M4311">
        <v>19203.23</v>
      </c>
      <c r="N4311" t="s">
        <v>109</v>
      </c>
      <c r="O4311" t="s">
        <v>35</v>
      </c>
      <c r="P4311" t="s">
        <v>71</v>
      </c>
      <c r="Q4311">
        <f>Sales_Data[[#This Row],[Quantity]]*Sales_Data[[#This Row],[Unit_Price]]</f>
        <v>35178.94</v>
      </c>
      <c r="R4311">
        <f>Sales_Data[[#This Row],[Gross_Sales]]*Sales_Data[[#This Row],[Discount]]</f>
        <v>7035.7880000000005</v>
      </c>
      <c r="S4311">
        <f>Sales_Data[[#This Row],[Gross_Sales]]-Sales_Data[[#This Row],[Discount_Amount]]</f>
        <v>28143.152000000002</v>
      </c>
      <c r="T4311">
        <f>Sales_Data[[#This Row],[Net Sales]]-Sales_Data[[#This Row],[Cost]]</f>
        <v>8939.9220000000023</v>
      </c>
      <c r="U4311" s="2">
        <f>Sales_Data[[#This Row],[Profit]]/Sales_Data[[#This Row],[Net Sales]]</f>
        <v>0.31765887488366623</v>
      </c>
      <c r="V4311">
        <f>YEAR(Sales_Data[[#This Row],[Order_Date]])</f>
        <v>2025</v>
      </c>
      <c r="W4311" t="str">
        <f>TEXT(Sales_Data[[#This Row],[Order_Date]],"mmm")</f>
        <v>Feb</v>
      </c>
      <c r="X4311">
        <f>MONTH(Sales_Data[[#This Row],[Order_Date]])</f>
        <v>2</v>
      </c>
      <c r="Y4311" t="str">
        <f>"Q"&amp;ROUNDUP(MONTH(Sales_Data[[#This Row],[Order_Date]])/3,0)</f>
        <v>Q1</v>
      </c>
    </row>
    <row r="4312" spans="1:25" x14ac:dyDescent="0.3">
      <c r="A4312" t="s">
        <v>6037</v>
      </c>
      <c r="B4312" s="1">
        <v>45982</v>
      </c>
      <c r="C4312" t="s">
        <v>854</v>
      </c>
      <c r="D4312" t="s">
        <v>74</v>
      </c>
      <c r="E4312" t="s">
        <v>30</v>
      </c>
      <c r="F4312" t="s">
        <v>210</v>
      </c>
      <c r="G4312" t="s">
        <v>41</v>
      </c>
      <c r="H4312" t="s">
        <v>42</v>
      </c>
      <c r="I4312" t="s">
        <v>82</v>
      </c>
      <c r="J4312">
        <v>2</v>
      </c>
      <c r="K4312">
        <v>2198.16</v>
      </c>
      <c r="L4312">
        <v>0.1</v>
      </c>
      <c r="M4312">
        <v>3464.25</v>
      </c>
      <c r="N4312" t="s">
        <v>52</v>
      </c>
      <c r="O4312" t="s">
        <v>53</v>
      </c>
      <c r="P4312" t="s">
        <v>71</v>
      </c>
      <c r="Q4312">
        <f>Sales_Data[[#This Row],[Quantity]]*Sales_Data[[#This Row],[Unit_Price]]</f>
        <v>4396.32</v>
      </c>
      <c r="R4312">
        <f>Sales_Data[[#This Row],[Gross_Sales]]*Sales_Data[[#This Row],[Discount]]</f>
        <v>439.63200000000001</v>
      </c>
      <c r="S4312">
        <f>Sales_Data[[#This Row],[Gross_Sales]]-Sales_Data[[#This Row],[Discount_Amount]]</f>
        <v>3956.6879999999996</v>
      </c>
      <c r="T4312">
        <f>Sales_Data[[#This Row],[Net Sales]]-Sales_Data[[#This Row],[Cost]]</f>
        <v>492.43799999999965</v>
      </c>
      <c r="U4312" s="2">
        <f>Sales_Data[[#This Row],[Profit]]/Sales_Data[[#This Row],[Net Sales]]</f>
        <v>0.12445712171391823</v>
      </c>
      <c r="V4312">
        <f>YEAR(Sales_Data[[#This Row],[Order_Date]])</f>
        <v>2025</v>
      </c>
      <c r="W4312" t="str">
        <f>TEXT(Sales_Data[[#This Row],[Order_Date]],"mmm")</f>
        <v>Nov</v>
      </c>
      <c r="X4312">
        <f>MONTH(Sales_Data[[#This Row],[Order_Date]])</f>
        <v>11</v>
      </c>
      <c r="Y4312" t="str">
        <f>"Q"&amp;ROUNDUP(MONTH(Sales_Data[[#This Row],[Order_Date]])/3,0)</f>
        <v>Q4</v>
      </c>
    </row>
    <row r="4313" spans="1:25" x14ac:dyDescent="0.3">
      <c r="A4313" t="s">
        <v>6038</v>
      </c>
      <c r="B4313" s="1">
        <v>45975</v>
      </c>
      <c r="C4313" t="s">
        <v>4563</v>
      </c>
      <c r="D4313" t="s">
        <v>322</v>
      </c>
      <c r="E4313" t="s">
        <v>39</v>
      </c>
      <c r="F4313" t="s">
        <v>40</v>
      </c>
      <c r="G4313" t="s">
        <v>75</v>
      </c>
      <c r="H4313" t="s">
        <v>114</v>
      </c>
      <c r="I4313" t="s">
        <v>115</v>
      </c>
      <c r="J4313">
        <v>3</v>
      </c>
      <c r="K4313">
        <v>2052.17</v>
      </c>
      <c r="L4313">
        <v>0.05</v>
      </c>
      <c r="M4313">
        <v>4756.8599999999997</v>
      </c>
      <c r="N4313" t="s">
        <v>24</v>
      </c>
      <c r="O4313" t="s">
        <v>35</v>
      </c>
      <c r="P4313" t="s">
        <v>26</v>
      </c>
      <c r="Q4313">
        <f>Sales_Data[[#This Row],[Quantity]]*Sales_Data[[#This Row],[Unit_Price]]</f>
        <v>6156.51</v>
      </c>
      <c r="R4313">
        <f>Sales_Data[[#This Row],[Gross_Sales]]*Sales_Data[[#This Row],[Discount]]</f>
        <v>307.82550000000003</v>
      </c>
      <c r="S4313">
        <f>Sales_Data[[#This Row],[Gross_Sales]]-Sales_Data[[#This Row],[Discount_Amount]]</f>
        <v>5848.6845000000003</v>
      </c>
      <c r="T4313">
        <f>Sales_Data[[#This Row],[Net Sales]]-Sales_Data[[#This Row],[Cost]]</f>
        <v>1091.8245000000006</v>
      </c>
      <c r="U4313" s="2">
        <f>Sales_Data[[#This Row],[Profit]]/Sales_Data[[#This Row],[Net Sales]]</f>
        <v>0.18667864542872856</v>
      </c>
      <c r="V4313">
        <f>YEAR(Sales_Data[[#This Row],[Order_Date]])</f>
        <v>2025</v>
      </c>
      <c r="W4313" t="str">
        <f>TEXT(Sales_Data[[#This Row],[Order_Date]],"mmm")</f>
        <v>Nov</v>
      </c>
      <c r="X4313">
        <f>MONTH(Sales_Data[[#This Row],[Order_Date]])</f>
        <v>11</v>
      </c>
      <c r="Y4313" t="str">
        <f>"Q"&amp;ROUNDUP(MONTH(Sales_Data[[#This Row],[Order_Date]])/3,0)</f>
        <v>Q4</v>
      </c>
    </row>
    <row r="4314" spans="1:25" x14ac:dyDescent="0.3">
      <c r="A4314" t="s">
        <v>6039</v>
      </c>
      <c r="B4314" s="1">
        <v>45826</v>
      </c>
      <c r="C4314" t="s">
        <v>1009</v>
      </c>
      <c r="D4314" t="s">
        <v>580</v>
      </c>
      <c r="E4314" t="s">
        <v>48</v>
      </c>
      <c r="F4314" t="s">
        <v>132</v>
      </c>
      <c r="G4314" t="s">
        <v>32</v>
      </c>
      <c r="H4314" t="s">
        <v>50</v>
      </c>
      <c r="I4314" t="s">
        <v>51</v>
      </c>
      <c r="J4314">
        <v>5</v>
      </c>
      <c r="K4314">
        <v>49659.05</v>
      </c>
      <c r="L4314">
        <v>0.1</v>
      </c>
      <c r="M4314">
        <v>179715.79</v>
      </c>
      <c r="N4314" t="s">
        <v>52</v>
      </c>
      <c r="O4314" t="s">
        <v>35</v>
      </c>
      <c r="P4314" t="s">
        <v>71</v>
      </c>
      <c r="Q4314">
        <f>Sales_Data[[#This Row],[Quantity]]*Sales_Data[[#This Row],[Unit_Price]]</f>
        <v>248295.25</v>
      </c>
      <c r="R4314">
        <f>Sales_Data[[#This Row],[Gross_Sales]]*Sales_Data[[#This Row],[Discount]]</f>
        <v>24829.525000000001</v>
      </c>
      <c r="S4314">
        <f>Sales_Data[[#This Row],[Gross_Sales]]-Sales_Data[[#This Row],[Discount_Amount]]</f>
        <v>223465.72500000001</v>
      </c>
      <c r="T4314">
        <f>Sales_Data[[#This Row],[Net Sales]]-Sales_Data[[#This Row],[Cost]]</f>
        <v>43749.934999999998</v>
      </c>
      <c r="U4314" s="2">
        <f>Sales_Data[[#This Row],[Profit]]/Sales_Data[[#This Row],[Net Sales]]</f>
        <v>0.19577917374129744</v>
      </c>
      <c r="V4314">
        <f>YEAR(Sales_Data[[#This Row],[Order_Date]])</f>
        <v>2025</v>
      </c>
      <c r="W4314" t="str">
        <f>TEXT(Sales_Data[[#This Row],[Order_Date]],"mmm")</f>
        <v>Jun</v>
      </c>
      <c r="X4314">
        <f>MONTH(Sales_Data[[#This Row],[Order_Date]])</f>
        <v>6</v>
      </c>
      <c r="Y4314" t="str">
        <f>"Q"&amp;ROUNDUP(MONTH(Sales_Data[[#This Row],[Order_Date]])/3,0)</f>
        <v>Q2</v>
      </c>
    </row>
    <row r="4315" spans="1:25" x14ac:dyDescent="0.3">
      <c r="A4315" t="s">
        <v>6040</v>
      </c>
      <c r="B4315" s="1">
        <v>45739</v>
      </c>
      <c r="C4315" t="s">
        <v>3281</v>
      </c>
      <c r="D4315" t="s">
        <v>624</v>
      </c>
      <c r="E4315" t="s">
        <v>19</v>
      </c>
      <c r="F4315" t="s">
        <v>57</v>
      </c>
      <c r="G4315" t="s">
        <v>41</v>
      </c>
      <c r="H4315" t="s">
        <v>147</v>
      </c>
      <c r="I4315" t="s">
        <v>148</v>
      </c>
      <c r="J4315">
        <v>2</v>
      </c>
      <c r="K4315">
        <v>5877.42</v>
      </c>
      <c r="L4315">
        <v>0.05</v>
      </c>
      <c r="M4315">
        <v>8618.11</v>
      </c>
      <c r="N4315" t="s">
        <v>52</v>
      </c>
      <c r="O4315" t="s">
        <v>25</v>
      </c>
      <c r="P4315" t="s">
        <v>44</v>
      </c>
      <c r="Q4315">
        <f>Sales_Data[[#This Row],[Quantity]]*Sales_Data[[#This Row],[Unit_Price]]</f>
        <v>11754.84</v>
      </c>
      <c r="R4315">
        <f>Sales_Data[[#This Row],[Gross_Sales]]*Sales_Data[[#This Row],[Discount]]</f>
        <v>587.74200000000008</v>
      </c>
      <c r="S4315">
        <f>Sales_Data[[#This Row],[Gross_Sales]]-Sales_Data[[#This Row],[Discount_Amount]]</f>
        <v>11167.098</v>
      </c>
      <c r="T4315">
        <f>Sales_Data[[#This Row],[Net Sales]]-Sales_Data[[#This Row],[Cost]]</f>
        <v>2548.9879999999994</v>
      </c>
      <c r="U4315" s="2">
        <f>Sales_Data[[#This Row],[Profit]]/Sales_Data[[#This Row],[Net Sales]]</f>
        <v>0.22825876516889163</v>
      </c>
      <c r="V4315">
        <f>YEAR(Sales_Data[[#This Row],[Order_Date]])</f>
        <v>2025</v>
      </c>
      <c r="W4315" t="str">
        <f>TEXT(Sales_Data[[#This Row],[Order_Date]],"mmm")</f>
        <v>Mar</v>
      </c>
      <c r="X4315">
        <f>MONTH(Sales_Data[[#This Row],[Order_Date]])</f>
        <v>3</v>
      </c>
      <c r="Y4315" t="str">
        <f>"Q"&amp;ROUNDUP(MONTH(Sales_Data[[#This Row],[Order_Date]])/3,0)</f>
        <v>Q1</v>
      </c>
    </row>
    <row r="4316" spans="1:25" x14ac:dyDescent="0.3">
      <c r="A4316" t="s">
        <v>6041</v>
      </c>
      <c r="B4316" s="1">
        <v>45876</v>
      </c>
      <c r="C4316" t="s">
        <v>496</v>
      </c>
      <c r="D4316" t="s">
        <v>313</v>
      </c>
      <c r="E4316" t="s">
        <v>19</v>
      </c>
      <c r="F4316" t="s">
        <v>57</v>
      </c>
      <c r="G4316" t="s">
        <v>41</v>
      </c>
      <c r="H4316" t="s">
        <v>147</v>
      </c>
      <c r="I4316" t="s">
        <v>148</v>
      </c>
      <c r="J4316">
        <v>1</v>
      </c>
      <c r="K4316">
        <v>14650.73</v>
      </c>
      <c r="L4316">
        <v>0.2</v>
      </c>
      <c r="M4316">
        <v>9874.64</v>
      </c>
      <c r="N4316" t="s">
        <v>24</v>
      </c>
      <c r="O4316" t="s">
        <v>35</v>
      </c>
      <c r="P4316" t="s">
        <v>71</v>
      </c>
      <c r="Q4316">
        <f>Sales_Data[[#This Row],[Quantity]]*Sales_Data[[#This Row],[Unit_Price]]</f>
        <v>14650.73</v>
      </c>
      <c r="R4316">
        <f>Sales_Data[[#This Row],[Gross_Sales]]*Sales_Data[[#This Row],[Discount]]</f>
        <v>2930.1460000000002</v>
      </c>
      <c r="S4316">
        <f>Sales_Data[[#This Row],[Gross_Sales]]-Sales_Data[[#This Row],[Discount_Amount]]</f>
        <v>11720.583999999999</v>
      </c>
      <c r="T4316">
        <f>Sales_Data[[#This Row],[Net Sales]]-Sales_Data[[#This Row],[Cost]]</f>
        <v>1845.9439999999995</v>
      </c>
      <c r="U4316" s="2">
        <f>Sales_Data[[#This Row],[Profit]]/Sales_Data[[#This Row],[Net Sales]]</f>
        <v>0.15749590634732874</v>
      </c>
      <c r="V4316">
        <f>YEAR(Sales_Data[[#This Row],[Order_Date]])</f>
        <v>2025</v>
      </c>
      <c r="W4316" t="str">
        <f>TEXT(Sales_Data[[#This Row],[Order_Date]],"mmm")</f>
        <v>Aug</v>
      </c>
      <c r="X4316">
        <f>MONTH(Sales_Data[[#This Row],[Order_Date]])</f>
        <v>8</v>
      </c>
      <c r="Y4316" t="str">
        <f>"Q"&amp;ROUNDUP(MONTH(Sales_Data[[#This Row],[Order_Date]])/3,0)</f>
        <v>Q3</v>
      </c>
    </row>
    <row r="4317" spans="1:25" x14ac:dyDescent="0.3">
      <c r="A4317" t="s">
        <v>6042</v>
      </c>
      <c r="B4317" s="1">
        <v>45834</v>
      </c>
      <c r="C4317" t="s">
        <v>3306</v>
      </c>
      <c r="D4317" t="s">
        <v>209</v>
      </c>
      <c r="E4317" t="s">
        <v>39</v>
      </c>
      <c r="F4317" t="s">
        <v>107</v>
      </c>
      <c r="G4317" t="s">
        <v>67</v>
      </c>
      <c r="H4317" t="s">
        <v>88</v>
      </c>
      <c r="I4317" t="s">
        <v>89</v>
      </c>
      <c r="J4317">
        <v>3</v>
      </c>
      <c r="K4317">
        <v>3924.1</v>
      </c>
      <c r="L4317">
        <v>0.15</v>
      </c>
      <c r="M4317">
        <v>8502.51</v>
      </c>
      <c r="N4317" t="s">
        <v>70</v>
      </c>
      <c r="O4317" t="s">
        <v>35</v>
      </c>
      <c r="P4317" t="s">
        <v>71</v>
      </c>
      <c r="Q4317">
        <f>Sales_Data[[#This Row],[Quantity]]*Sales_Data[[#This Row],[Unit_Price]]</f>
        <v>11772.3</v>
      </c>
      <c r="R4317">
        <f>Sales_Data[[#This Row],[Gross_Sales]]*Sales_Data[[#This Row],[Discount]]</f>
        <v>1765.8449999999998</v>
      </c>
      <c r="S4317">
        <f>Sales_Data[[#This Row],[Gross_Sales]]-Sales_Data[[#This Row],[Discount_Amount]]</f>
        <v>10006.455</v>
      </c>
      <c r="T4317">
        <f>Sales_Data[[#This Row],[Net Sales]]-Sales_Data[[#This Row],[Cost]]</f>
        <v>1503.9449999999997</v>
      </c>
      <c r="U4317" s="2">
        <f>Sales_Data[[#This Row],[Profit]]/Sales_Data[[#This Row],[Net Sales]]</f>
        <v>0.15029748297473977</v>
      </c>
      <c r="V4317">
        <f>YEAR(Sales_Data[[#This Row],[Order_Date]])</f>
        <v>2025</v>
      </c>
      <c r="W4317" t="str">
        <f>TEXT(Sales_Data[[#This Row],[Order_Date]],"mmm")</f>
        <v>Jun</v>
      </c>
      <c r="X4317">
        <f>MONTH(Sales_Data[[#This Row],[Order_Date]])</f>
        <v>6</v>
      </c>
      <c r="Y4317" t="str">
        <f>"Q"&amp;ROUNDUP(MONTH(Sales_Data[[#This Row],[Order_Date]])/3,0)</f>
        <v>Q2</v>
      </c>
    </row>
    <row r="4318" spans="1:25" x14ac:dyDescent="0.3">
      <c r="A4318" t="s">
        <v>6043</v>
      </c>
      <c r="B4318" s="1">
        <v>45861</v>
      </c>
      <c r="C4318" t="s">
        <v>1389</v>
      </c>
      <c r="D4318" t="s">
        <v>474</v>
      </c>
      <c r="E4318" t="s">
        <v>30</v>
      </c>
      <c r="F4318" t="s">
        <v>31</v>
      </c>
      <c r="G4318" t="s">
        <v>75</v>
      </c>
      <c r="H4318" t="s">
        <v>185</v>
      </c>
      <c r="I4318" t="s">
        <v>261</v>
      </c>
      <c r="J4318">
        <v>4</v>
      </c>
      <c r="K4318">
        <v>4021.15</v>
      </c>
      <c r="L4318">
        <v>0.1</v>
      </c>
      <c r="M4318">
        <v>9933.2999999999993</v>
      </c>
      <c r="N4318" t="s">
        <v>52</v>
      </c>
      <c r="O4318" t="s">
        <v>53</v>
      </c>
      <c r="P4318" t="s">
        <v>71</v>
      </c>
      <c r="Q4318">
        <f>Sales_Data[[#This Row],[Quantity]]*Sales_Data[[#This Row],[Unit_Price]]</f>
        <v>16084.6</v>
      </c>
      <c r="R4318">
        <f>Sales_Data[[#This Row],[Gross_Sales]]*Sales_Data[[#This Row],[Discount]]</f>
        <v>1608.46</v>
      </c>
      <c r="S4318">
        <f>Sales_Data[[#This Row],[Gross_Sales]]-Sales_Data[[#This Row],[Discount_Amount]]</f>
        <v>14476.14</v>
      </c>
      <c r="T4318">
        <f>Sales_Data[[#This Row],[Net Sales]]-Sales_Data[[#This Row],[Cost]]</f>
        <v>4542.84</v>
      </c>
      <c r="U4318" s="2">
        <f>Sales_Data[[#This Row],[Profit]]/Sales_Data[[#This Row],[Net Sales]]</f>
        <v>0.31381569948895222</v>
      </c>
      <c r="V4318">
        <f>YEAR(Sales_Data[[#This Row],[Order_Date]])</f>
        <v>2025</v>
      </c>
      <c r="W4318" t="str">
        <f>TEXT(Sales_Data[[#This Row],[Order_Date]],"mmm")</f>
        <v>Jul</v>
      </c>
      <c r="X4318">
        <f>MONTH(Sales_Data[[#This Row],[Order_Date]])</f>
        <v>7</v>
      </c>
      <c r="Y4318" t="str">
        <f>"Q"&amp;ROUNDUP(MONTH(Sales_Data[[#This Row],[Order_Date]])/3,0)</f>
        <v>Q3</v>
      </c>
    </row>
    <row r="4319" spans="1:25" x14ac:dyDescent="0.3">
      <c r="A4319" t="s">
        <v>6044</v>
      </c>
      <c r="B4319" s="1">
        <v>45728</v>
      </c>
      <c r="C4319" t="s">
        <v>664</v>
      </c>
      <c r="D4319" t="s">
        <v>218</v>
      </c>
      <c r="E4319" t="s">
        <v>119</v>
      </c>
      <c r="F4319" t="s">
        <v>184</v>
      </c>
      <c r="G4319" t="s">
        <v>67</v>
      </c>
      <c r="H4319" t="s">
        <v>88</v>
      </c>
      <c r="I4319" t="s">
        <v>157</v>
      </c>
      <c r="J4319">
        <v>1</v>
      </c>
      <c r="K4319">
        <v>2844.98</v>
      </c>
      <c r="L4319">
        <v>0.1</v>
      </c>
      <c r="M4319">
        <v>2114.7399999999998</v>
      </c>
      <c r="N4319" t="s">
        <v>24</v>
      </c>
      <c r="O4319" t="s">
        <v>35</v>
      </c>
      <c r="P4319" t="s">
        <v>71</v>
      </c>
      <c r="Q4319">
        <f>Sales_Data[[#This Row],[Quantity]]*Sales_Data[[#This Row],[Unit_Price]]</f>
        <v>2844.98</v>
      </c>
      <c r="R4319">
        <f>Sales_Data[[#This Row],[Gross_Sales]]*Sales_Data[[#This Row],[Discount]]</f>
        <v>284.49799999999999</v>
      </c>
      <c r="S4319">
        <f>Sales_Data[[#This Row],[Gross_Sales]]-Sales_Data[[#This Row],[Discount_Amount]]</f>
        <v>2560.482</v>
      </c>
      <c r="T4319">
        <f>Sales_Data[[#This Row],[Net Sales]]-Sales_Data[[#This Row],[Cost]]</f>
        <v>445.74200000000019</v>
      </c>
      <c r="U4319" s="2">
        <f>Sales_Data[[#This Row],[Profit]]/Sales_Data[[#This Row],[Net Sales]]</f>
        <v>0.17408519177248666</v>
      </c>
      <c r="V4319">
        <f>YEAR(Sales_Data[[#This Row],[Order_Date]])</f>
        <v>2025</v>
      </c>
      <c r="W4319" t="str">
        <f>TEXT(Sales_Data[[#This Row],[Order_Date]],"mmm")</f>
        <v>Mar</v>
      </c>
      <c r="X4319">
        <f>MONTH(Sales_Data[[#This Row],[Order_Date]])</f>
        <v>3</v>
      </c>
      <c r="Y4319" t="str">
        <f>"Q"&amp;ROUNDUP(MONTH(Sales_Data[[#This Row],[Order_Date]])/3,0)</f>
        <v>Q1</v>
      </c>
    </row>
    <row r="4320" spans="1:25" x14ac:dyDescent="0.3">
      <c r="A4320" t="s">
        <v>6045</v>
      </c>
      <c r="B4320" s="1">
        <v>45923</v>
      </c>
      <c r="C4320" t="s">
        <v>2867</v>
      </c>
      <c r="D4320" t="s">
        <v>61</v>
      </c>
      <c r="E4320" t="s">
        <v>30</v>
      </c>
      <c r="F4320" t="s">
        <v>210</v>
      </c>
      <c r="G4320" t="s">
        <v>21</v>
      </c>
      <c r="H4320" t="s">
        <v>230</v>
      </c>
      <c r="I4320" t="s">
        <v>328</v>
      </c>
      <c r="J4320">
        <v>2</v>
      </c>
      <c r="K4320">
        <v>2663.13</v>
      </c>
      <c r="L4320">
        <v>0.15</v>
      </c>
      <c r="M4320">
        <v>3001.58</v>
      </c>
      <c r="N4320" t="s">
        <v>70</v>
      </c>
      <c r="O4320" t="s">
        <v>35</v>
      </c>
      <c r="P4320" t="s">
        <v>44</v>
      </c>
      <c r="Q4320">
        <f>Sales_Data[[#This Row],[Quantity]]*Sales_Data[[#This Row],[Unit_Price]]</f>
        <v>5326.26</v>
      </c>
      <c r="R4320">
        <f>Sales_Data[[#This Row],[Gross_Sales]]*Sales_Data[[#This Row],[Discount]]</f>
        <v>798.93899999999996</v>
      </c>
      <c r="S4320">
        <f>Sales_Data[[#This Row],[Gross_Sales]]-Sales_Data[[#This Row],[Discount_Amount]]</f>
        <v>4527.3209999999999</v>
      </c>
      <c r="T4320">
        <f>Sales_Data[[#This Row],[Net Sales]]-Sales_Data[[#This Row],[Cost]]</f>
        <v>1525.741</v>
      </c>
      <c r="U4320" s="2">
        <f>Sales_Data[[#This Row],[Profit]]/Sales_Data[[#This Row],[Net Sales]]</f>
        <v>0.33700747086411587</v>
      </c>
      <c r="V4320">
        <f>YEAR(Sales_Data[[#This Row],[Order_Date]])</f>
        <v>2025</v>
      </c>
      <c r="W4320" t="str">
        <f>TEXT(Sales_Data[[#This Row],[Order_Date]],"mmm")</f>
        <v>Sep</v>
      </c>
      <c r="X4320">
        <f>MONTH(Sales_Data[[#This Row],[Order_Date]])</f>
        <v>9</v>
      </c>
      <c r="Y4320" t="str">
        <f>"Q"&amp;ROUNDUP(MONTH(Sales_Data[[#This Row],[Order_Date]])/3,0)</f>
        <v>Q3</v>
      </c>
    </row>
    <row r="4321" spans="1:25" x14ac:dyDescent="0.3">
      <c r="A4321" t="s">
        <v>6046</v>
      </c>
      <c r="B4321" s="1">
        <v>45755</v>
      </c>
      <c r="C4321" t="s">
        <v>154</v>
      </c>
      <c r="D4321" t="s">
        <v>374</v>
      </c>
      <c r="E4321" t="s">
        <v>30</v>
      </c>
      <c r="F4321" t="s">
        <v>101</v>
      </c>
      <c r="G4321" t="s">
        <v>41</v>
      </c>
      <c r="H4321" t="s">
        <v>147</v>
      </c>
      <c r="I4321" t="s">
        <v>369</v>
      </c>
      <c r="J4321">
        <v>3</v>
      </c>
      <c r="K4321">
        <v>2929.11</v>
      </c>
      <c r="L4321">
        <v>0</v>
      </c>
      <c r="M4321">
        <v>6350.02</v>
      </c>
      <c r="N4321" t="s">
        <v>109</v>
      </c>
      <c r="O4321" t="s">
        <v>25</v>
      </c>
      <c r="P4321" t="s">
        <v>44</v>
      </c>
      <c r="Q4321">
        <f>Sales_Data[[#This Row],[Quantity]]*Sales_Data[[#This Row],[Unit_Price]]</f>
        <v>8787.33</v>
      </c>
      <c r="R4321">
        <f>Sales_Data[[#This Row],[Gross_Sales]]*Sales_Data[[#This Row],[Discount]]</f>
        <v>0</v>
      </c>
      <c r="S4321">
        <f>Sales_Data[[#This Row],[Gross_Sales]]-Sales_Data[[#This Row],[Discount_Amount]]</f>
        <v>8787.33</v>
      </c>
      <c r="T4321">
        <f>Sales_Data[[#This Row],[Net Sales]]-Sales_Data[[#This Row],[Cost]]</f>
        <v>2437.3099999999995</v>
      </c>
      <c r="U4321" s="2">
        <f>Sales_Data[[#This Row],[Profit]]/Sales_Data[[#This Row],[Net Sales]]</f>
        <v>0.27736639001835589</v>
      </c>
      <c r="V4321">
        <f>YEAR(Sales_Data[[#This Row],[Order_Date]])</f>
        <v>2025</v>
      </c>
      <c r="W4321" t="str">
        <f>TEXT(Sales_Data[[#This Row],[Order_Date]],"mmm")</f>
        <v>Apr</v>
      </c>
      <c r="X4321">
        <f>MONTH(Sales_Data[[#This Row],[Order_Date]])</f>
        <v>4</v>
      </c>
      <c r="Y4321" t="str">
        <f>"Q"&amp;ROUNDUP(MONTH(Sales_Data[[#This Row],[Order_Date]])/3,0)</f>
        <v>Q2</v>
      </c>
    </row>
    <row r="4322" spans="1:25" x14ac:dyDescent="0.3">
      <c r="A4322" t="s">
        <v>6047</v>
      </c>
      <c r="B4322" s="1">
        <v>46002</v>
      </c>
      <c r="C4322" t="s">
        <v>3711</v>
      </c>
      <c r="D4322" t="s">
        <v>283</v>
      </c>
      <c r="E4322" t="s">
        <v>19</v>
      </c>
      <c r="F4322" t="s">
        <v>66</v>
      </c>
      <c r="G4322" t="s">
        <v>67</v>
      </c>
      <c r="H4322" t="s">
        <v>121</v>
      </c>
      <c r="I4322" t="s">
        <v>142</v>
      </c>
      <c r="J4322">
        <v>2</v>
      </c>
      <c r="K4322">
        <v>17015.77</v>
      </c>
      <c r="L4322">
        <v>0.1</v>
      </c>
      <c r="M4322">
        <v>26275.24</v>
      </c>
      <c r="N4322" t="s">
        <v>52</v>
      </c>
      <c r="O4322" t="s">
        <v>35</v>
      </c>
      <c r="P4322" t="s">
        <v>44</v>
      </c>
      <c r="Q4322">
        <f>Sales_Data[[#This Row],[Quantity]]*Sales_Data[[#This Row],[Unit_Price]]</f>
        <v>34031.54</v>
      </c>
      <c r="R4322">
        <f>Sales_Data[[#This Row],[Gross_Sales]]*Sales_Data[[#This Row],[Discount]]</f>
        <v>3403.1540000000005</v>
      </c>
      <c r="S4322">
        <f>Sales_Data[[#This Row],[Gross_Sales]]-Sales_Data[[#This Row],[Discount_Amount]]</f>
        <v>30628.385999999999</v>
      </c>
      <c r="T4322">
        <f>Sales_Data[[#This Row],[Net Sales]]-Sales_Data[[#This Row],[Cost]]</f>
        <v>4353.145999999997</v>
      </c>
      <c r="U4322" s="2">
        <f>Sales_Data[[#This Row],[Profit]]/Sales_Data[[#This Row],[Net Sales]]</f>
        <v>0.14212782874030636</v>
      </c>
      <c r="V4322">
        <f>YEAR(Sales_Data[[#This Row],[Order_Date]])</f>
        <v>2025</v>
      </c>
      <c r="W4322" t="str">
        <f>TEXT(Sales_Data[[#This Row],[Order_Date]],"mmm")</f>
        <v>Dec</v>
      </c>
      <c r="X4322">
        <f>MONTH(Sales_Data[[#This Row],[Order_Date]])</f>
        <v>12</v>
      </c>
      <c r="Y4322" t="str">
        <f>"Q"&amp;ROUNDUP(MONTH(Sales_Data[[#This Row],[Order_Date]])/3,0)</f>
        <v>Q4</v>
      </c>
    </row>
    <row r="4323" spans="1:25" x14ac:dyDescent="0.3">
      <c r="A4323" t="s">
        <v>6048</v>
      </c>
      <c r="B4323" s="1">
        <v>45948</v>
      </c>
      <c r="C4323" t="s">
        <v>1290</v>
      </c>
      <c r="D4323" t="s">
        <v>74</v>
      </c>
      <c r="E4323" t="s">
        <v>19</v>
      </c>
      <c r="F4323" t="s">
        <v>20</v>
      </c>
      <c r="G4323" t="s">
        <v>67</v>
      </c>
      <c r="H4323" t="s">
        <v>121</v>
      </c>
      <c r="I4323" t="s">
        <v>142</v>
      </c>
      <c r="J4323">
        <v>1</v>
      </c>
      <c r="K4323">
        <v>5312.14</v>
      </c>
      <c r="L4323">
        <v>0.05</v>
      </c>
      <c r="M4323">
        <v>3528.65</v>
      </c>
      <c r="N4323" t="s">
        <v>70</v>
      </c>
      <c r="O4323" t="s">
        <v>35</v>
      </c>
      <c r="P4323" t="s">
        <v>71</v>
      </c>
      <c r="Q4323">
        <f>Sales_Data[[#This Row],[Quantity]]*Sales_Data[[#This Row],[Unit_Price]]</f>
        <v>5312.14</v>
      </c>
      <c r="R4323">
        <f>Sales_Data[[#This Row],[Gross_Sales]]*Sales_Data[[#This Row],[Discount]]</f>
        <v>265.60700000000003</v>
      </c>
      <c r="S4323">
        <f>Sales_Data[[#This Row],[Gross_Sales]]-Sales_Data[[#This Row],[Discount_Amount]]</f>
        <v>5046.5330000000004</v>
      </c>
      <c r="T4323">
        <f>Sales_Data[[#This Row],[Net Sales]]-Sales_Data[[#This Row],[Cost]]</f>
        <v>1517.8830000000003</v>
      </c>
      <c r="U4323" s="2">
        <f>Sales_Data[[#This Row],[Profit]]/Sales_Data[[#This Row],[Net Sales]]</f>
        <v>0.30077738518701852</v>
      </c>
      <c r="V4323">
        <f>YEAR(Sales_Data[[#This Row],[Order_Date]])</f>
        <v>2025</v>
      </c>
      <c r="W4323" t="str">
        <f>TEXT(Sales_Data[[#This Row],[Order_Date]],"mmm")</f>
        <v>Oct</v>
      </c>
      <c r="X4323">
        <f>MONTH(Sales_Data[[#This Row],[Order_Date]])</f>
        <v>10</v>
      </c>
      <c r="Y4323" t="str">
        <f>"Q"&amp;ROUNDUP(MONTH(Sales_Data[[#This Row],[Order_Date]])/3,0)</f>
        <v>Q4</v>
      </c>
    </row>
    <row r="4324" spans="1:25" x14ac:dyDescent="0.3">
      <c r="A4324" t="s">
        <v>6049</v>
      </c>
      <c r="B4324" s="1">
        <v>45865</v>
      </c>
      <c r="C4324" t="s">
        <v>4378</v>
      </c>
      <c r="D4324" t="s">
        <v>553</v>
      </c>
      <c r="E4324" t="s">
        <v>19</v>
      </c>
      <c r="F4324" t="s">
        <v>57</v>
      </c>
      <c r="G4324" t="s">
        <v>67</v>
      </c>
      <c r="H4324" t="s">
        <v>121</v>
      </c>
      <c r="I4324" t="s">
        <v>142</v>
      </c>
      <c r="J4324">
        <v>2</v>
      </c>
      <c r="K4324">
        <v>16904.71</v>
      </c>
      <c r="L4324">
        <v>0.1</v>
      </c>
      <c r="M4324">
        <v>22281.52</v>
      </c>
      <c r="N4324" t="s">
        <v>109</v>
      </c>
      <c r="O4324" t="s">
        <v>25</v>
      </c>
      <c r="P4324" t="s">
        <v>71</v>
      </c>
      <c r="Q4324">
        <f>Sales_Data[[#This Row],[Quantity]]*Sales_Data[[#This Row],[Unit_Price]]</f>
        <v>33809.42</v>
      </c>
      <c r="R4324">
        <f>Sales_Data[[#This Row],[Gross_Sales]]*Sales_Data[[#This Row],[Discount]]</f>
        <v>3380.942</v>
      </c>
      <c r="S4324">
        <f>Sales_Data[[#This Row],[Gross_Sales]]-Sales_Data[[#This Row],[Discount_Amount]]</f>
        <v>30428.477999999999</v>
      </c>
      <c r="T4324">
        <f>Sales_Data[[#This Row],[Net Sales]]-Sales_Data[[#This Row],[Cost]]</f>
        <v>8146.9579999999987</v>
      </c>
      <c r="U4324" s="2">
        <f>Sales_Data[[#This Row],[Profit]]/Sales_Data[[#This Row],[Net Sales]]</f>
        <v>0.26774122583456189</v>
      </c>
      <c r="V4324">
        <f>YEAR(Sales_Data[[#This Row],[Order_Date]])</f>
        <v>2025</v>
      </c>
      <c r="W4324" t="str">
        <f>TEXT(Sales_Data[[#This Row],[Order_Date]],"mmm")</f>
        <v>Jul</v>
      </c>
      <c r="X4324">
        <f>MONTH(Sales_Data[[#This Row],[Order_Date]])</f>
        <v>7</v>
      </c>
      <c r="Y4324" t="str">
        <f>"Q"&amp;ROUNDUP(MONTH(Sales_Data[[#This Row],[Order_Date]])/3,0)</f>
        <v>Q3</v>
      </c>
    </row>
    <row r="4325" spans="1:25" x14ac:dyDescent="0.3">
      <c r="A4325" t="s">
        <v>6050</v>
      </c>
      <c r="B4325" s="1">
        <v>45659</v>
      </c>
      <c r="C4325" t="s">
        <v>1373</v>
      </c>
      <c r="D4325" t="s">
        <v>662</v>
      </c>
      <c r="E4325" t="s">
        <v>39</v>
      </c>
      <c r="F4325" t="s">
        <v>107</v>
      </c>
      <c r="G4325" t="s">
        <v>21</v>
      </c>
      <c r="H4325" t="s">
        <v>297</v>
      </c>
      <c r="I4325" t="s">
        <v>494</v>
      </c>
      <c r="J4325">
        <v>1</v>
      </c>
      <c r="K4325">
        <v>5712.07</v>
      </c>
      <c r="L4325">
        <v>0.05</v>
      </c>
      <c r="M4325">
        <v>3958.26</v>
      </c>
      <c r="N4325" t="s">
        <v>24</v>
      </c>
      <c r="O4325" t="s">
        <v>53</v>
      </c>
      <c r="P4325" t="s">
        <v>26</v>
      </c>
      <c r="Q4325">
        <f>Sales_Data[[#This Row],[Quantity]]*Sales_Data[[#This Row],[Unit_Price]]</f>
        <v>5712.07</v>
      </c>
      <c r="R4325">
        <f>Sales_Data[[#This Row],[Gross_Sales]]*Sales_Data[[#This Row],[Discount]]</f>
        <v>285.6035</v>
      </c>
      <c r="S4325">
        <f>Sales_Data[[#This Row],[Gross_Sales]]-Sales_Data[[#This Row],[Discount_Amount]]</f>
        <v>5426.4664999999995</v>
      </c>
      <c r="T4325">
        <f>Sales_Data[[#This Row],[Net Sales]]-Sales_Data[[#This Row],[Cost]]</f>
        <v>1468.2064999999993</v>
      </c>
      <c r="U4325" s="2">
        <f>Sales_Data[[#This Row],[Profit]]/Sales_Data[[#This Row],[Net Sales]]</f>
        <v>0.27056400329754166</v>
      </c>
      <c r="V4325">
        <f>YEAR(Sales_Data[[#This Row],[Order_Date]])</f>
        <v>2025</v>
      </c>
      <c r="W4325" t="str">
        <f>TEXT(Sales_Data[[#This Row],[Order_Date]],"mmm")</f>
        <v>Jan</v>
      </c>
      <c r="X4325">
        <f>MONTH(Sales_Data[[#This Row],[Order_Date]])</f>
        <v>1</v>
      </c>
      <c r="Y4325" t="str">
        <f>"Q"&amp;ROUNDUP(MONTH(Sales_Data[[#This Row],[Order_Date]])/3,0)</f>
        <v>Q1</v>
      </c>
    </row>
    <row r="4326" spans="1:25" x14ac:dyDescent="0.3">
      <c r="A4326" t="s">
        <v>6051</v>
      </c>
      <c r="B4326" s="1">
        <v>45781</v>
      </c>
      <c r="C4326" t="s">
        <v>1875</v>
      </c>
      <c r="D4326" t="s">
        <v>183</v>
      </c>
      <c r="E4326" t="s">
        <v>48</v>
      </c>
      <c r="F4326" t="s">
        <v>152</v>
      </c>
      <c r="G4326" t="s">
        <v>21</v>
      </c>
      <c r="H4326" t="s">
        <v>297</v>
      </c>
      <c r="I4326" t="s">
        <v>297</v>
      </c>
      <c r="J4326">
        <v>1</v>
      </c>
      <c r="K4326">
        <v>47911.77</v>
      </c>
      <c r="L4326">
        <v>0.1</v>
      </c>
      <c r="M4326">
        <v>33132.15</v>
      </c>
      <c r="N4326" t="s">
        <v>83</v>
      </c>
      <c r="O4326" t="s">
        <v>35</v>
      </c>
      <c r="P4326" t="s">
        <v>71</v>
      </c>
      <c r="Q4326">
        <f>Sales_Data[[#This Row],[Quantity]]*Sales_Data[[#This Row],[Unit_Price]]</f>
        <v>47911.77</v>
      </c>
      <c r="R4326">
        <f>Sales_Data[[#This Row],[Gross_Sales]]*Sales_Data[[#This Row],[Discount]]</f>
        <v>4791.1769999999997</v>
      </c>
      <c r="S4326">
        <f>Sales_Data[[#This Row],[Gross_Sales]]-Sales_Data[[#This Row],[Discount_Amount]]</f>
        <v>43120.592999999993</v>
      </c>
      <c r="T4326">
        <f>Sales_Data[[#This Row],[Net Sales]]-Sales_Data[[#This Row],[Cost]]</f>
        <v>9988.442999999992</v>
      </c>
      <c r="U4326" s="2">
        <f>Sales_Data[[#This Row],[Profit]]/Sales_Data[[#This Row],[Net Sales]]</f>
        <v>0.23163974113250235</v>
      </c>
      <c r="V4326">
        <f>YEAR(Sales_Data[[#This Row],[Order_Date]])</f>
        <v>2025</v>
      </c>
      <c r="W4326" t="str">
        <f>TEXT(Sales_Data[[#This Row],[Order_Date]],"mmm")</f>
        <v>May</v>
      </c>
      <c r="X4326">
        <f>MONTH(Sales_Data[[#This Row],[Order_Date]])</f>
        <v>5</v>
      </c>
      <c r="Y4326" t="str">
        <f>"Q"&amp;ROUNDUP(MONTH(Sales_Data[[#This Row],[Order_Date]])/3,0)</f>
        <v>Q2</v>
      </c>
    </row>
    <row r="4327" spans="1:25" x14ac:dyDescent="0.3">
      <c r="A4327" t="s">
        <v>6052</v>
      </c>
      <c r="B4327" s="1">
        <v>45937</v>
      </c>
      <c r="C4327" t="s">
        <v>316</v>
      </c>
      <c r="D4327" t="s">
        <v>100</v>
      </c>
      <c r="E4327" t="s">
        <v>39</v>
      </c>
      <c r="F4327" t="s">
        <v>96</v>
      </c>
      <c r="G4327" t="s">
        <v>67</v>
      </c>
      <c r="H4327" t="s">
        <v>68</v>
      </c>
      <c r="I4327" t="s">
        <v>97</v>
      </c>
      <c r="J4327">
        <v>5</v>
      </c>
      <c r="K4327">
        <v>5593.34</v>
      </c>
      <c r="L4327">
        <v>0.05</v>
      </c>
      <c r="M4327">
        <v>22234.51</v>
      </c>
      <c r="N4327" t="s">
        <v>52</v>
      </c>
      <c r="O4327" t="s">
        <v>35</v>
      </c>
      <c r="P4327" t="s">
        <v>44</v>
      </c>
      <c r="Q4327">
        <f>Sales_Data[[#This Row],[Quantity]]*Sales_Data[[#This Row],[Unit_Price]]</f>
        <v>27966.7</v>
      </c>
      <c r="R4327">
        <f>Sales_Data[[#This Row],[Gross_Sales]]*Sales_Data[[#This Row],[Discount]]</f>
        <v>1398.335</v>
      </c>
      <c r="S4327">
        <f>Sales_Data[[#This Row],[Gross_Sales]]-Sales_Data[[#This Row],[Discount_Amount]]</f>
        <v>26568.365000000002</v>
      </c>
      <c r="T4327">
        <f>Sales_Data[[#This Row],[Net Sales]]-Sales_Data[[#This Row],[Cost]]</f>
        <v>4333.8550000000032</v>
      </c>
      <c r="U4327" s="2">
        <f>Sales_Data[[#This Row],[Profit]]/Sales_Data[[#This Row],[Net Sales]]</f>
        <v>0.16312087702799938</v>
      </c>
      <c r="V4327">
        <f>YEAR(Sales_Data[[#This Row],[Order_Date]])</f>
        <v>2025</v>
      </c>
      <c r="W4327" t="str">
        <f>TEXT(Sales_Data[[#This Row],[Order_Date]],"mmm")</f>
        <v>Oct</v>
      </c>
      <c r="X4327">
        <f>MONTH(Sales_Data[[#This Row],[Order_Date]])</f>
        <v>10</v>
      </c>
      <c r="Y4327" t="str">
        <f>"Q"&amp;ROUNDUP(MONTH(Sales_Data[[#This Row],[Order_Date]])/3,0)</f>
        <v>Q4</v>
      </c>
    </row>
    <row r="4328" spans="1:25" x14ac:dyDescent="0.3">
      <c r="A4328" t="s">
        <v>6053</v>
      </c>
      <c r="B4328" s="1">
        <v>45731</v>
      </c>
      <c r="C4328" t="s">
        <v>4092</v>
      </c>
      <c r="D4328" t="s">
        <v>404</v>
      </c>
      <c r="E4328" t="s">
        <v>39</v>
      </c>
      <c r="F4328" t="s">
        <v>202</v>
      </c>
      <c r="G4328" t="s">
        <v>21</v>
      </c>
      <c r="H4328" t="s">
        <v>297</v>
      </c>
      <c r="I4328" t="s">
        <v>494</v>
      </c>
      <c r="J4328">
        <v>2</v>
      </c>
      <c r="K4328">
        <v>4395.8100000000004</v>
      </c>
      <c r="L4328">
        <v>0</v>
      </c>
      <c r="M4328">
        <v>6701.33</v>
      </c>
      <c r="N4328" t="s">
        <v>24</v>
      </c>
      <c r="O4328" t="s">
        <v>35</v>
      </c>
      <c r="P4328" t="s">
        <v>44</v>
      </c>
      <c r="Q4328">
        <f>Sales_Data[[#This Row],[Quantity]]*Sales_Data[[#This Row],[Unit_Price]]</f>
        <v>8791.6200000000008</v>
      </c>
      <c r="R4328">
        <f>Sales_Data[[#This Row],[Gross_Sales]]*Sales_Data[[#This Row],[Discount]]</f>
        <v>0</v>
      </c>
      <c r="S4328">
        <f>Sales_Data[[#This Row],[Gross_Sales]]-Sales_Data[[#This Row],[Discount_Amount]]</f>
        <v>8791.6200000000008</v>
      </c>
      <c r="T4328">
        <f>Sales_Data[[#This Row],[Net Sales]]-Sales_Data[[#This Row],[Cost]]</f>
        <v>2090.2900000000009</v>
      </c>
      <c r="U4328" s="2">
        <f>Sales_Data[[#This Row],[Profit]]/Sales_Data[[#This Row],[Net Sales]]</f>
        <v>0.23775936630564112</v>
      </c>
      <c r="V4328">
        <f>YEAR(Sales_Data[[#This Row],[Order_Date]])</f>
        <v>2025</v>
      </c>
      <c r="W4328" t="str">
        <f>TEXT(Sales_Data[[#This Row],[Order_Date]],"mmm")</f>
        <v>Mar</v>
      </c>
      <c r="X4328">
        <f>MONTH(Sales_Data[[#This Row],[Order_Date]])</f>
        <v>3</v>
      </c>
      <c r="Y4328" t="str">
        <f>"Q"&amp;ROUNDUP(MONTH(Sales_Data[[#This Row],[Order_Date]])/3,0)</f>
        <v>Q1</v>
      </c>
    </row>
    <row r="4329" spans="1:25" x14ac:dyDescent="0.3">
      <c r="A4329" t="s">
        <v>6054</v>
      </c>
      <c r="B4329" s="1">
        <v>45823</v>
      </c>
      <c r="C4329" t="s">
        <v>4101</v>
      </c>
      <c r="D4329" t="s">
        <v>137</v>
      </c>
      <c r="E4329" t="s">
        <v>19</v>
      </c>
      <c r="F4329" t="s">
        <v>20</v>
      </c>
      <c r="G4329" t="s">
        <v>75</v>
      </c>
      <c r="H4329" t="s">
        <v>256</v>
      </c>
      <c r="I4329" t="s">
        <v>334</v>
      </c>
      <c r="J4329">
        <v>3</v>
      </c>
      <c r="K4329">
        <v>4922.58</v>
      </c>
      <c r="L4329">
        <v>0</v>
      </c>
      <c r="M4329">
        <v>12762.46</v>
      </c>
      <c r="N4329" t="s">
        <v>52</v>
      </c>
      <c r="O4329" t="s">
        <v>25</v>
      </c>
      <c r="P4329" t="s">
        <v>26</v>
      </c>
      <c r="Q4329">
        <f>Sales_Data[[#This Row],[Quantity]]*Sales_Data[[#This Row],[Unit_Price]]</f>
        <v>14767.74</v>
      </c>
      <c r="R4329">
        <f>Sales_Data[[#This Row],[Gross_Sales]]*Sales_Data[[#This Row],[Discount]]</f>
        <v>0</v>
      </c>
      <c r="S4329">
        <f>Sales_Data[[#This Row],[Gross_Sales]]-Sales_Data[[#This Row],[Discount_Amount]]</f>
        <v>14767.74</v>
      </c>
      <c r="T4329">
        <f>Sales_Data[[#This Row],[Net Sales]]-Sales_Data[[#This Row],[Cost]]</f>
        <v>2005.2800000000007</v>
      </c>
      <c r="U4329" s="2">
        <f>Sales_Data[[#This Row],[Profit]]/Sales_Data[[#This Row],[Net Sales]]</f>
        <v>0.13578787275507292</v>
      </c>
      <c r="V4329">
        <f>YEAR(Sales_Data[[#This Row],[Order_Date]])</f>
        <v>2025</v>
      </c>
      <c r="W4329" t="str">
        <f>TEXT(Sales_Data[[#This Row],[Order_Date]],"mmm")</f>
        <v>Jun</v>
      </c>
      <c r="X4329">
        <f>MONTH(Sales_Data[[#This Row],[Order_Date]])</f>
        <v>6</v>
      </c>
      <c r="Y4329" t="str">
        <f>"Q"&amp;ROUNDUP(MONTH(Sales_Data[[#This Row],[Order_Date]])/3,0)</f>
        <v>Q2</v>
      </c>
    </row>
    <row r="4330" spans="1:25" x14ac:dyDescent="0.3">
      <c r="A4330" t="s">
        <v>6055</v>
      </c>
      <c r="B4330" s="1">
        <v>45679</v>
      </c>
      <c r="C4330" t="s">
        <v>3120</v>
      </c>
      <c r="D4330" t="s">
        <v>209</v>
      </c>
      <c r="E4330" t="s">
        <v>119</v>
      </c>
      <c r="F4330" t="s">
        <v>184</v>
      </c>
      <c r="G4330" t="s">
        <v>21</v>
      </c>
      <c r="H4330" t="s">
        <v>230</v>
      </c>
      <c r="I4330" t="s">
        <v>231</v>
      </c>
      <c r="J4330">
        <v>3</v>
      </c>
      <c r="K4330">
        <v>2110.71</v>
      </c>
      <c r="L4330">
        <v>0</v>
      </c>
      <c r="M4330">
        <v>5366.04</v>
      </c>
      <c r="N4330" t="s">
        <v>24</v>
      </c>
      <c r="O4330" t="s">
        <v>35</v>
      </c>
      <c r="P4330" t="s">
        <v>26</v>
      </c>
      <c r="Q4330">
        <f>Sales_Data[[#This Row],[Quantity]]*Sales_Data[[#This Row],[Unit_Price]]</f>
        <v>6332.13</v>
      </c>
      <c r="R4330">
        <f>Sales_Data[[#This Row],[Gross_Sales]]*Sales_Data[[#This Row],[Discount]]</f>
        <v>0</v>
      </c>
      <c r="S4330">
        <f>Sales_Data[[#This Row],[Gross_Sales]]-Sales_Data[[#This Row],[Discount_Amount]]</f>
        <v>6332.13</v>
      </c>
      <c r="T4330">
        <f>Sales_Data[[#This Row],[Net Sales]]-Sales_Data[[#This Row],[Cost]]</f>
        <v>966.09000000000015</v>
      </c>
      <c r="U4330" s="2">
        <f>Sales_Data[[#This Row],[Profit]]/Sales_Data[[#This Row],[Net Sales]]</f>
        <v>0.15256951452354897</v>
      </c>
      <c r="V4330">
        <f>YEAR(Sales_Data[[#This Row],[Order_Date]])</f>
        <v>2025</v>
      </c>
      <c r="W4330" t="str">
        <f>TEXT(Sales_Data[[#This Row],[Order_Date]],"mmm")</f>
        <v>Jan</v>
      </c>
      <c r="X4330">
        <f>MONTH(Sales_Data[[#This Row],[Order_Date]])</f>
        <v>1</v>
      </c>
      <c r="Y4330" t="str">
        <f>"Q"&amp;ROUNDUP(MONTH(Sales_Data[[#This Row],[Order_Date]])/3,0)</f>
        <v>Q1</v>
      </c>
    </row>
    <row r="4331" spans="1:25" x14ac:dyDescent="0.3">
      <c r="A4331" t="s">
        <v>6056</v>
      </c>
      <c r="B4331" s="1">
        <v>45811</v>
      </c>
      <c r="C4331" t="s">
        <v>3599</v>
      </c>
      <c r="D4331" t="s">
        <v>414</v>
      </c>
      <c r="E4331" t="s">
        <v>39</v>
      </c>
      <c r="F4331" t="s">
        <v>107</v>
      </c>
      <c r="G4331" t="s">
        <v>32</v>
      </c>
      <c r="H4331" t="s">
        <v>50</v>
      </c>
      <c r="I4331" t="s">
        <v>51</v>
      </c>
      <c r="J4331">
        <v>2</v>
      </c>
      <c r="K4331">
        <v>6117.85</v>
      </c>
      <c r="L4331">
        <v>0</v>
      </c>
      <c r="M4331">
        <v>9537.68</v>
      </c>
      <c r="N4331" t="s">
        <v>52</v>
      </c>
      <c r="O4331" t="s">
        <v>35</v>
      </c>
      <c r="P4331" t="s">
        <v>44</v>
      </c>
      <c r="Q4331">
        <f>Sales_Data[[#This Row],[Quantity]]*Sales_Data[[#This Row],[Unit_Price]]</f>
        <v>12235.7</v>
      </c>
      <c r="R4331">
        <f>Sales_Data[[#This Row],[Gross_Sales]]*Sales_Data[[#This Row],[Discount]]</f>
        <v>0</v>
      </c>
      <c r="S4331">
        <f>Sales_Data[[#This Row],[Gross_Sales]]-Sales_Data[[#This Row],[Discount_Amount]]</f>
        <v>12235.7</v>
      </c>
      <c r="T4331">
        <f>Sales_Data[[#This Row],[Net Sales]]-Sales_Data[[#This Row],[Cost]]</f>
        <v>2698.0200000000004</v>
      </c>
      <c r="U4331" s="2">
        <f>Sales_Data[[#This Row],[Profit]]/Sales_Data[[#This Row],[Net Sales]]</f>
        <v>0.22050393520599559</v>
      </c>
      <c r="V4331">
        <f>YEAR(Sales_Data[[#This Row],[Order_Date]])</f>
        <v>2025</v>
      </c>
      <c r="W4331" t="str">
        <f>TEXT(Sales_Data[[#This Row],[Order_Date]],"mmm")</f>
        <v>Jun</v>
      </c>
      <c r="X4331">
        <f>MONTH(Sales_Data[[#This Row],[Order_Date]])</f>
        <v>6</v>
      </c>
      <c r="Y4331" t="str">
        <f>"Q"&amp;ROUNDUP(MONTH(Sales_Data[[#This Row],[Order_Date]])/3,0)</f>
        <v>Q2</v>
      </c>
    </row>
    <row r="4332" spans="1:25" x14ac:dyDescent="0.3">
      <c r="A4332" t="s">
        <v>6057</v>
      </c>
      <c r="B4332" s="1">
        <v>45952</v>
      </c>
      <c r="C4332" t="s">
        <v>565</v>
      </c>
      <c r="D4332" t="s">
        <v>252</v>
      </c>
      <c r="E4332" t="s">
        <v>48</v>
      </c>
      <c r="F4332" t="s">
        <v>126</v>
      </c>
      <c r="G4332" t="s">
        <v>32</v>
      </c>
      <c r="H4332" t="s">
        <v>50</v>
      </c>
      <c r="I4332" t="s">
        <v>58</v>
      </c>
      <c r="J4332">
        <v>3</v>
      </c>
      <c r="K4332">
        <v>47546.35</v>
      </c>
      <c r="L4332">
        <v>0.05</v>
      </c>
      <c r="M4332">
        <v>99232.99</v>
      </c>
      <c r="N4332" t="s">
        <v>52</v>
      </c>
      <c r="O4332" t="s">
        <v>35</v>
      </c>
      <c r="P4332" t="s">
        <v>71</v>
      </c>
      <c r="Q4332">
        <f>Sales_Data[[#This Row],[Quantity]]*Sales_Data[[#This Row],[Unit_Price]]</f>
        <v>142639.04999999999</v>
      </c>
      <c r="R4332">
        <f>Sales_Data[[#This Row],[Gross_Sales]]*Sales_Data[[#This Row],[Discount]]</f>
        <v>7131.9524999999994</v>
      </c>
      <c r="S4332">
        <f>Sales_Data[[#This Row],[Gross_Sales]]-Sales_Data[[#This Row],[Discount_Amount]]</f>
        <v>135507.09749999997</v>
      </c>
      <c r="T4332">
        <f>Sales_Data[[#This Row],[Net Sales]]-Sales_Data[[#This Row],[Cost]]</f>
        <v>36274.107499999969</v>
      </c>
      <c r="U4332" s="2">
        <f>Sales_Data[[#This Row],[Profit]]/Sales_Data[[#This Row],[Net Sales]]</f>
        <v>0.26769156870177946</v>
      </c>
      <c r="V4332">
        <f>YEAR(Sales_Data[[#This Row],[Order_Date]])</f>
        <v>2025</v>
      </c>
      <c r="W4332" t="str">
        <f>TEXT(Sales_Data[[#This Row],[Order_Date]],"mmm")</f>
        <v>Oct</v>
      </c>
      <c r="X4332">
        <f>MONTH(Sales_Data[[#This Row],[Order_Date]])</f>
        <v>10</v>
      </c>
      <c r="Y4332" t="str">
        <f>"Q"&amp;ROUNDUP(MONTH(Sales_Data[[#This Row],[Order_Date]])/3,0)</f>
        <v>Q4</v>
      </c>
    </row>
    <row r="4333" spans="1:25" x14ac:dyDescent="0.3">
      <c r="A4333" t="s">
        <v>6058</v>
      </c>
      <c r="B4333" s="1">
        <v>45876</v>
      </c>
      <c r="C4333" t="s">
        <v>1336</v>
      </c>
      <c r="D4333" t="s">
        <v>290</v>
      </c>
      <c r="E4333" t="s">
        <v>19</v>
      </c>
      <c r="F4333" t="s">
        <v>113</v>
      </c>
      <c r="G4333" t="s">
        <v>67</v>
      </c>
      <c r="H4333" t="s">
        <v>133</v>
      </c>
      <c r="I4333" t="s">
        <v>134</v>
      </c>
      <c r="J4333">
        <v>1</v>
      </c>
      <c r="K4333">
        <v>4388.43</v>
      </c>
      <c r="L4333">
        <v>0.1</v>
      </c>
      <c r="M4333">
        <v>2782.23</v>
      </c>
      <c r="N4333" t="s">
        <v>70</v>
      </c>
      <c r="O4333" t="s">
        <v>53</v>
      </c>
      <c r="P4333" t="s">
        <v>44</v>
      </c>
      <c r="Q4333">
        <f>Sales_Data[[#This Row],[Quantity]]*Sales_Data[[#This Row],[Unit_Price]]</f>
        <v>4388.43</v>
      </c>
      <c r="R4333">
        <f>Sales_Data[[#This Row],[Gross_Sales]]*Sales_Data[[#This Row],[Discount]]</f>
        <v>438.84300000000007</v>
      </c>
      <c r="S4333">
        <f>Sales_Data[[#This Row],[Gross_Sales]]-Sales_Data[[#This Row],[Discount_Amount]]</f>
        <v>3949.5870000000004</v>
      </c>
      <c r="T4333">
        <f>Sales_Data[[#This Row],[Net Sales]]-Sales_Data[[#This Row],[Cost]]</f>
        <v>1167.3570000000004</v>
      </c>
      <c r="U4333" s="2">
        <f>Sales_Data[[#This Row],[Profit]]/Sales_Data[[#This Row],[Net Sales]]</f>
        <v>0.29556432102900893</v>
      </c>
      <c r="V4333">
        <f>YEAR(Sales_Data[[#This Row],[Order_Date]])</f>
        <v>2025</v>
      </c>
      <c r="W4333" t="str">
        <f>TEXT(Sales_Data[[#This Row],[Order_Date]],"mmm")</f>
        <v>Aug</v>
      </c>
      <c r="X4333">
        <f>MONTH(Sales_Data[[#This Row],[Order_Date]])</f>
        <v>8</v>
      </c>
      <c r="Y4333" t="str">
        <f>"Q"&amp;ROUNDUP(MONTH(Sales_Data[[#This Row],[Order_Date]])/3,0)</f>
        <v>Q3</v>
      </c>
    </row>
    <row r="4334" spans="1:25" x14ac:dyDescent="0.3">
      <c r="A4334" t="s">
        <v>6059</v>
      </c>
      <c r="B4334" s="1">
        <v>45814</v>
      </c>
      <c r="C4334" t="s">
        <v>4019</v>
      </c>
      <c r="D4334" t="s">
        <v>589</v>
      </c>
      <c r="E4334" t="s">
        <v>39</v>
      </c>
      <c r="F4334" t="s">
        <v>40</v>
      </c>
      <c r="G4334" t="s">
        <v>67</v>
      </c>
      <c r="H4334" t="s">
        <v>121</v>
      </c>
      <c r="I4334" t="s">
        <v>142</v>
      </c>
      <c r="J4334">
        <v>2</v>
      </c>
      <c r="K4334">
        <v>4459.62</v>
      </c>
      <c r="L4334">
        <v>0</v>
      </c>
      <c r="M4334">
        <v>6949.81</v>
      </c>
      <c r="N4334" t="s">
        <v>70</v>
      </c>
      <c r="O4334" t="s">
        <v>35</v>
      </c>
      <c r="P4334" t="s">
        <v>44</v>
      </c>
      <c r="Q4334">
        <f>Sales_Data[[#This Row],[Quantity]]*Sales_Data[[#This Row],[Unit_Price]]</f>
        <v>8919.24</v>
      </c>
      <c r="R4334">
        <f>Sales_Data[[#This Row],[Gross_Sales]]*Sales_Data[[#This Row],[Discount]]</f>
        <v>0</v>
      </c>
      <c r="S4334">
        <f>Sales_Data[[#This Row],[Gross_Sales]]-Sales_Data[[#This Row],[Discount_Amount]]</f>
        <v>8919.24</v>
      </c>
      <c r="T4334">
        <f>Sales_Data[[#This Row],[Net Sales]]-Sales_Data[[#This Row],[Cost]]</f>
        <v>1969.4299999999994</v>
      </c>
      <c r="U4334" s="2">
        <f>Sales_Data[[#This Row],[Profit]]/Sales_Data[[#This Row],[Net Sales]]</f>
        <v>0.22080692973840815</v>
      </c>
      <c r="V4334">
        <f>YEAR(Sales_Data[[#This Row],[Order_Date]])</f>
        <v>2025</v>
      </c>
      <c r="W4334" t="str">
        <f>TEXT(Sales_Data[[#This Row],[Order_Date]],"mmm")</f>
        <v>Jun</v>
      </c>
      <c r="X4334">
        <f>MONTH(Sales_Data[[#This Row],[Order_Date]])</f>
        <v>6</v>
      </c>
      <c r="Y4334" t="str">
        <f>"Q"&amp;ROUNDUP(MONTH(Sales_Data[[#This Row],[Order_Date]])/3,0)</f>
        <v>Q2</v>
      </c>
    </row>
    <row r="4335" spans="1:25" x14ac:dyDescent="0.3">
      <c r="A4335" t="s">
        <v>6060</v>
      </c>
      <c r="B4335" s="1">
        <v>45887</v>
      </c>
      <c r="C4335" t="s">
        <v>846</v>
      </c>
      <c r="D4335" t="s">
        <v>756</v>
      </c>
      <c r="E4335" t="s">
        <v>19</v>
      </c>
      <c r="F4335" t="s">
        <v>81</v>
      </c>
      <c r="G4335" t="s">
        <v>21</v>
      </c>
      <c r="H4335" t="s">
        <v>22</v>
      </c>
      <c r="I4335" t="s">
        <v>23</v>
      </c>
      <c r="J4335">
        <v>2</v>
      </c>
      <c r="K4335">
        <v>8442.5499999999993</v>
      </c>
      <c r="L4335">
        <v>0.1</v>
      </c>
      <c r="M4335">
        <v>12616.23</v>
      </c>
      <c r="N4335" t="s">
        <v>24</v>
      </c>
      <c r="O4335" t="s">
        <v>53</v>
      </c>
      <c r="P4335" t="s">
        <v>44</v>
      </c>
      <c r="Q4335">
        <f>Sales_Data[[#This Row],[Quantity]]*Sales_Data[[#This Row],[Unit_Price]]</f>
        <v>16885.099999999999</v>
      </c>
      <c r="R4335">
        <f>Sales_Data[[#This Row],[Gross_Sales]]*Sales_Data[[#This Row],[Discount]]</f>
        <v>1688.51</v>
      </c>
      <c r="S4335">
        <f>Sales_Data[[#This Row],[Gross_Sales]]-Sales_Data[[#This Row],[Discount_Amount]]</f>
        <v>15196.589999999998</v>
      </c>
      <c r="T4335">
        <f>Sales_Data[[#This Row],[Net Sales]]-Sales_Data[[#This Row],[Cost]]</f>
        <v>2580.3599999999988</v>
      </c>
      <c r="U4335" s="2">
        <f>Sales_Data[[#This Row],[Profit]]/Sales_Data[[#This Row],[Net Sales]]</f>
        <v>0.16979861929551293</v>
      </c>
      <c r="V4335">
        <f>YEAR(Sales_Data[[#This Row],[Order_Date]])</f>
        <v>2025</v>
      </c>
      <c r="W4335" t="str">
        <f>TEXT(Sales_Data[[#This Row],[Order_Date]],"mmm")</f>
        <v>Aug</v>
      </c>
      <c r="X4335">
        <f>MONTH(Sales_Data[[#This Row],[Order_Date]])</f>
        <v>8</v>
      </c>
      <c r="Y4335" t="str">
        <f>"Q"&amp;ROUNDUP(MONTH(Sales_Data[[#This Row],[Order_Date]])/3,0)</f>
        <v>Q3</v>
      </c>
    </row>
    <row r="4336" spans="1:25" x14ac:dyDescent="0.3">
      <c r="A4336" t="s">
        <v>6061</v>
      </c>
      <c r="B4336" s="1">
        <v>45677</v>
      </c>
      <c r="C4336" t="s">
        <v>2098</v>
      </c>
      <c r="D4336" t="s">
        <v>397</v>
      </c>
      <c r="E4336" t="s">
        <v>48</v>
      </c>
      <c r="F4336" t="s">
        <v>49</v>
      </c>
      <c r="G4336" t="s">
        <v>32</v>
      </c>
      <c r="H4336" t="s">
        <v>33</v>
      </c>
      <c r="I4336" t="s">
        <v>161</v>
      </c>
      <c r="J4336">
        <v>2</v>
      </c>
      <c r="K4336">
        <v>11574.6</v>
      </c>
      <c r="L4336">
        <v>0.1</v>
      </c>
      <c r="M4336">
        <v>15655.87</v>
      </c>
      <c r="N4336" t="s">
        <v>24</v>
      </c>
      <c r="O4336" t="s">
        <v>35</v>
      </c>
      <c r="P4336" t="s">
        <v>71</v>
      </c>
      <c r="Q4336">
        <f>Sales_Data[[#This Row],[Quantity]]*Sales_Data[[#This Row],[Unit_Price]]</f>
        <v>23149.200000000001</v>
      </c>
      <c r="R4336">
        <f>Sales_Data[[#This Row],[Gross_Sales]]*Sales_Data[[#This Row],[Discount]]</f>
        <v>2314.92</v>
      </c>
      <c r="S4336">
        <f>Sales_Data[[#This Row],[Gross_Sales]]-Sales_Data[[#This Row],[Discount_Amount]]</f>
        <v>20834.28</v>
      </c>
      <c r="T4336">
        <f>Sales_Data[[#This Row],[Net Sales]]-Sales_Data[[#This Row],[Cost]]</f>
        <v>5178.409999999998</v>
      </c>
      <c r="U4336" s="2">
        <f>Sales_Data[[#This Row],[Profit]]/Sales_Data[[#This Row],[Net Sales]]</f>
        <v>0.2485523857795901</v>
      </c>
      <c r="V4336">
        <f>YEAR(Sales_Data[[#This Row],[Order_Date]])</f>
        <v>2025</v>
      </c>
      <c r="W4336" t="str">
        <f>TEXT(Sales_Data[[#This Row],[Order_Date]],"mmm")</f>
        <v>Jan</v>
      </c>
      <c r="X4336">
        <f>MONTH(Sales_Data[[#This Row],[Order_Date]])</f>
        <v>1</v>
      </c>
      <c r="Y4336" t="str">
        <f>"Q"&amp;ROUNDUP(MONTH(Sales_Data[[#This Row],[Order_Date]])/3,0)</f>
        <v>Q1</v>
      </c>
    </row>
    <row r="4337" spans="1:25" x14ac:dyDescent="0.3">
      <c r="A4337" t="s">
        <v>6062</v>
      </c>
      <c r="B4337" s="1">
        <v>45698</v>
      </c>
      <c r="C4337" t="s">
        <v>1203</v>
      </c>
      <c r="D4337" t="s">
        <v>522</v>
      </c>
      <c r="E4337" t="s">
        <v>39</v>
      </c>
      <c r="F4337" t="s">
        <v>202</v>
      </c>
      <c r="G4337" t="s">
        <v>75</v>
      </c>
      <c r="H4337" t="s">
        <v>185</v>
      </c>
      <c r="I4337" t="s">
        <v>186</v>
      </c>
      <c r="J4337">
        <v>1</v>
      </c>
      <c r="K4337">
        <v>3910.26</v>
      </c>
      <c r="L4337">
        <v>0</v>
      </c>
      <c r="M4337">
        <v>3320.17</v>
      </c>
      <c r="N4337" t="s">
        <v>109</v>
      </c>
      <c r="O4337" t="s">
        <v>35</v>
      </c>
      <c r="P4337" t="s">
        <v>71</v>
      </c>
      <c r="Q4337">
        <f>Sales_Data[[#This Row],[Quantity]]*Sales_Data[[#This Row],[Unit_Price]]</f>
        <v>3910.26</v>
      </c>
      <c r="R4337">
        <f>Sales_Data[[#This Row],[Gross_Sales]]*Sales_Data[[#This Row],[Discount]]</f>
        <v>0</v>
      </c>
      <c r="S4337">
        <f>Sales_Data[[#This Row],[Gross_Sales]]-Sales_Data[[#This Row],[Discount_Amount]]</f>
        <v>3910.26</v>
      </c>
      <c r="T4337">
        <f>Sales_Data[[#This Row],[Net Sales]]-Sales_Data[[#This Row],[Cost]]</f>
        <v>590.09000000000015</v>
      </c>
      <c r="U4337" s="2">
        <f>Sales_Data[[#This Row],[Profit]]/Sales_Data[[#This Row],[Net Sales]]</f>
        <v>0.15090812375647658</v>
      </c>
      <c r="V4337">
        <f>YEAR(Sales_Data[[#This Row],[Order_Date]])</f>
        <v>2025</v>
      </c>
      <c r="W4337" t="str">
        <f>TEXT(Sales_Data[[#This Row],[Order_Date]],"mmm")</f>
        <v>Feb</v>
      </c>
      <c r="X4337">
        <f>MONTH(Sales_Data[[#This Row],[Order_Date]])</f>
        <v>2</v>
      </c>
      <c r="Y4337" t="str">
        <f>"Q"&amp;ROUNDUP(MONTH(Sales_Data[[#This Row],[Order_Date]])/3,0)</f>
        <v>Q1</v>
      </c>
    </row>
    <row r="4338" spans="1:25" x14ac:dyDescent="0.3">
      <c r="A4338" t="s">
        <v>6063</v>
      </c>
      <c r="B4338" s="1">
        <v>45805</v>
      </c>
      <c r="C4338" t="s">
        <v>2933</v>
      </c>
      <c r="D4338" t="s">
        <v>112</v>
      </c>
      <c r="E4338" t="s">
        <v>119</v>
      </c>
      <c r="F4338" t="s">
        <v>120</v>
      </c>
      <c r="G4338" t="s">
        <v>75</v>
      </c>
      <c r="H4338" t="s">
        <v>256</v>
      </c>
      <c r="I4338" t="s">
        <v>257</v>
      </c>
      <c r="J4338">
        <v>1</v>
      </c>
      <c r="K4338">
        <v>2892.91</v>
      </c>
      <c r="L4338">
        <v>0.05</v>
      </c>
      <c r="M4338">
        <v>1909.38</v>
      </c>
      <c r="N4338" t="s">
        <v>24</v>
      </c>
      <c r="O4338" t="s">
        <v>25</v>
      </c>
      <c r="P4338" t="s">
        <v>71</v>
      </c>
      <c r="Q4338">
        <f>Sales_Data[[#This Row],[Quantity]]*Sales_Data[[#This Row],[Unit_Price]]</f>
        <v>2892.91</v>
      </c>
      <c r="R4338">
        <f>Sales_Data[[#This Row],[Gross_Sales]]*Sales_Data[[#This Row],[Discount]]</f>
        <v>144.6455</v>
      </c>
      <c r="S4338">
        <f>Sales_Data[[#This Row],[Gross_Sales]]-Sales_Data[[#This Row],[Discount_Amount]]</f>
        <v>2748.2644999999998</v>
      </c>
      <c r="T4338">
        <f>Sales_Data[[#This Row],[Net Sales]]-Sales_Data[[#This Row],[Cost]]</f>
        <v>838.88449999999966</v>
      </c>
      <c r="U4338" s="2">
        <f>Sales_Data[[#This Row],[Profit]]/Sales_Data[[#This Row],[Net Sales]]</f>
        <v>0.3052415442545649</v>
      </c>
      <c r="V4338">
        <f>YEAR(Sales_Data[[#This Row],[Order_Date]])</f>
        <v>2025</v>
      </c>
      <c r="W4338" t="str">
        <f>TEXT(Sales_Data[[#This Row],[Order_Date]],"mmm")</f>
        <v>May</v>
      </c>
      <c r="X4338">
        <f>MONTH(Sales_Data[[#This Row],[Order_Date]])</f>
        <v>5</v>
      </c>
      <c r="Y4338" t="str">
        <f>"Q"&amp;ROUNDUP(MONTH(Sales_Data[[#This Row],[Order_Date]])/3,0)</f>
        <v>Q2</v>
      </c>
    </row>
    <row r="4339" spans="1:25" x14ac:dyDescent="0.3">
      <c r="A4339" t="s">
        <v>6064</v>
      </c>
      <c r="B4339" s="1">
        <v>45765</v>
      </c>
      <c r="C4339" t="s">
        <v>4315</v>
      </c>
      <c r="D4339" t="s">
        <v>427</v>
      </c>
      <c r="E4339" t="s">
        <v>19</v>
      </c>
      <c r="F4339" t="s">
        <v>66</v>
      </c>
      <c r="G4339" t="s">
        <v>32</v>
      </c>
      <c r="H4339" t="s">
        <v>33</v>
      </c>
      <c r="I4339" t="s">
        <v>161</v>
      </c>
      <c r="J4339">
        <v>1</v>
      </c>
      <c r="K4339">
        <v>2365.02</v>
      </c>
      <c r="L4339">
        <v>0.1</v>
      </c>
      <c r="M4339">
        <v>1795.48</v>
      </c>
      <c r="N4339" t="s">
        <v>70</v>
      </c>
      <c r="O4339" t="s">
        <v>35</v>
      </c>
      <c r="P4339" t="s">
        <v>26</v>
      </c>
      <c r="Q4339">
        <f>Sales_Data[[#This Row],[Quantity]]*Sales_Data[[#This Row],[Unit_Price]]</f>
        <v>2365.02</v>
      </c>
      <c r="R4339">
        <f>Sales_Data[[#This Row],[Gross_Sales]]*Sales_Data[[#This Row],[Discount]]</f>
        <v>236.50200000000001</v>
      </c>
      <c r="S4339">
        <f>Sales_Data[[#This Row],[Gross_Sales]]-Sales_Data[[#This Row],[Discount_Amount]]</f>
        <v>2128.518</v>
      </c>
      <c r="T4339">
        <f>Sales_Data[[#This Row],[Net Sales]]-Sales_Data[[#This Row],[Cost]]</f>
        <v>333.03800000000001</v>
      </c>
      <c r="U4339" s="2">
        <f>Sales_Data[[#This Row],[Profit]]/Sales_Data[[#This Row],[Net Sales]]</f>
        <v>0.15646473273892916</v>
      </c>
      <c r="V4339">
        <f>YEAR(Sales_Data[[#This Row],[Order_Date]])</f>
        <v>2025</v>
      </c>
      <c r="W4339" t="str">
        <f>TEXT(Sales_Data[[#This Row],[Order_Date]],"mmm")</f>
        <v>Apr</v>
      </c>
      <c r="X4339">
        <f>MONTH(Sales_Data[[#This Row],[Order_Date]])</f>
        <v>4</v>
      </c>
      <c r="Y4339" t="str">
        <f>"Q"&amp;ROUNDUP(MONTH(Sales_Data[[#This Row],[Order_Date]])/3,0)</f>
        <v>Q2</v>
      </c>
    </row>
    <row r="4340" spans="1:25" x14ac:dyDescent="0.3">
      <c r="A4340" t="s">
        <v>6065</v>
      </c>
      <c r="B4340" s="1">
        <v>45741</v>
      </c>
      <c r="C4340" t="s">
        <v>2519</v>
      </c>
      <c r="D4340" t="s">
        <v>280</v>
      </c>
      <c r="E4340" t="s">
        <v>119</v>
      </c>
      <c r="F4340" t="s">
        <v>120</v>
      </c>
      <c r="G4340" t="s">
        <v>32</v>
      </c>
      <c r="H4340" t="s">
        <v>50</v>
      </c>
      <c r="I4340" t="s">
        <v>58</v>
      </c>
      <c r="J4340">
        <v>2</v>
      </c>
      <c r="K4340">
        <v>4469.1499999999996</v>
      </c>
      <c r="L4340">
        <v>0</v>
      </c>
      <c r="M4340">
        <v>7084.46</v>
      </c>
      <c r="N4340" t="s">
        <v>70</v>
      </c>
      <c r="O4340" t="s">
        <v>53</v>
      </c>
      <c r="P4340" t="s">
        <v>26</v>
      </c>
      <c r="Q4340">
        <f>Sales_Data[[#This Row],[Quantity]]*Sales_Data[[#This Row],[Unit_Price]]</f>
        <v>8938.2999999999993</v>
      </c>
      <c r="R4340">
        <f>Sales_Data[[#This Row],[Gross_Sales]]*Sales_Data[[#This Row],[Discount]]</f>
        <v>0</v>
      </c>
      <c r="S4340">
        <f>Sales_Data[[#This Row],[Gross_Sales]]-Sales_Data[[#This Row],[Discount_Amount]]</f>
        <v>8938.2999999999993</v>
      </c>
      <c r="T4340">
        <f>Sales_Data[[#This Row],[Net Sales]]-Sales_Data[[#This Row],[Cost]]</f>
        <v>1853.8399999999992</v>
      </c>
      <c r="U4340" s="2">
        <f>Sales_Data[[#This Row],[Profit]]/Sales_Data[[#This Row],[Net Sales]]</f>
        <v>0.20740409250081104</v>
      </c>
      <c r="V4340">
        <f>YEAR(Sales_Data[[#This Row],[Order_Date]])</f>
        <v>2025</v>
      </c>
      <c r="W4340" t="str">
        <f>TEXT(Sales_Data[[#This Row],[Order_Date]],"mmm")</f>
        <v>Mar</v>
      </c>
      <c r="X4340">
        <f>MONTH(Sales_Data[[#This Row],[Order_Date]])</f>
        <v>3</v>
      </c>
      <c r="Y4340" t="str">
        <f>"Q"&amp;ROUNDUP(MONTH(Sales_Data[[#This Row],[Order_Date]])/3,0)</f>
        <v>Q1</v>
      </c>
    </row>
    <row r="4341" spans="1:25" x14ac:dyDescent="0.3">
      <c r="A4341" t="s">
        <v>6066</v>
      </c>
      <c r="B4341" s="1">
        <v>45979</v>
      </c>
      <c r="C4341" t="s">
        <v>2211</v>
      </c>
      <c r="D4341" t="s">
        <v>513</v>
      </c>
      <c r="E4341" t="s">
        <v>30</v>
      </c>
      <c r="F4341" t="s">
        <v>87</v>
      </c>
      <c r="G4341" t="s">
        <v>41</v>
      </c>
      <c r="H4341" t="s">
        <v>42</v>
      </c>
      <c r="I4341" t="s">
        <v>43</v>
      </c>
      <c r="J4341">
        <v>5</v>
      </c>
      <c r="K4341">
        <v>3053.02</v>
      </c>
      <c r="L4341">
        <v>0</v>
      </c>
      <c r="M4341">
        <v>10621.81</v>
      </c>
      <c r="N4341" t="s">
        <v>70</v>
      </c>
      <c r="O4341" t="s">
        <v>35</v>
      </c>
      <c r="P4341" t="s">
        <v>44</v>
      </c>
      <c r="Q4341">
        <f>Sales_Data[[#This Row],[Quantity]]*Sales_Data[[#This Row],[Unit_Price]]</f>
        <v>15265.1</v>
      </c>
      <c r="R4341">
        <f>Sales_Data[[#This Row],[Gross_Sales]]*Sales_Data[[#This Row],[Discount]]</f>
        <v>0</v>
      </c>
      <c r="S4341">
        <f>Sales_Data[[#This Row],[Gross_Sales]]-Sales_Data[[#This Row],[Discount_Amount]]</f>
        <v>15265.1</v>
      </c>
      <c r="T4341">
        <f>Sales_Data[[#This Row],[Net Sales]]-Sales_Data[[#This Row],[Cost]]</f>
        <v>4643.2900000000009</v>
      </c>
      <c r="U4341" s="2">
        <f>Sales_Data[[#This Row],[Profit]]/Sales_Data[[#This Row],[Net Sales]]</f>
        <v>0.30417684784246424</v>
      </c>
      <c r="V4341">
        <f>YEAR(Sales_Data[[#This Row],[Order_Date]])</f>
        <v>2025</v>
      </c>
      <c r="W4341" t="str">
        <f>TEXT(Sales_Data[[#This Row],[Order_Date]],"mmm")</f>
        <v>Nov</v>
      </c>
      <c r="X4341">
        <f>MONTH(Sales_Data[[#This Row],[Order_Date]])</f>
        <v>11</v>
      </c>
      <c r="Y4341" t="str">
        <f>"Q"&amp;ROUNDUP(MONTH(Sales_Data[[#This Row],[Order_Date]])/3,0)</f>
        <v>Q4</v>
      </c>
    </row>
    <row r="4342" spans="1:25" x14ac:dyDescent="0.3">
      <c r="A4342" t="s">
        <v>6067</v>
      </c>
      <c r="B4342" s="1">
        <v>45966</v>
      </c>
      <c r="C4342" t="s">
        <v>915</v>
      </c>
      <c r="D4342" t="s">
        <v>1122</v>
      </c>
      <c r="E4342" t="s">
        <v>48</v>
      </c>
      <c r="F4342" t="s">
        <v>152</v>
      </c>
      <c r="G4342" t="s">
        <v>41</v>
      </c>
      <c r="H4342" t="s">
        <v>42</v>
      </c>
      <c r="I4342" t="s">
        <v>43</v>
      </c>
      <c r="J4342">
        <v>4</v>
      </c>
      <c r="K4342">
        <v>4478.5600000000004</v>
      </c>
      <c r="L4342">
        <v>0.2</v>
      </c>
      <c r="M4342">
        <v>10429.18</v>
      </c>
      <c r="N4342" t="s">
        <v>24</v>
      </c>
      <c r="O4342" t="s">
        <v>35</v>
      </c>
      <c r="P4342" t="s">
        <v>71</v>
      </c>
      <c r="Q4342">
        <f>Sales_Data[[#This Row],[Quantity]]*Sales_Data[[#This Row],[Unit_Price]]</f>
        <v>17914.240000000002</v>
      </c>
      <c r="R4342">
        <f>Sales_Data[[#This Row],[Gross_Sales]]*Sales_Data[[#This Row],[Discount]]</f>
        <v>3582.8480000000004</v>
      </c>
      <c r="S4342">
        <f>Sales_Data[[#This Row],[Gross_Sales]]-Sales_Data[[#This Row],[Discount_Amount]]</f>
        <v>14331.392000000002</v>
      </c>
      <c r="T4342">
        <f>Sales_Data[[#This Row],[Net Sales]]-Sales_Data[[#This Row],[Cost]]</f>
        <v>3902.2120000000014</v>
      </c>
      <c r="U4342" s="2">
        <f>Sales_Data[[#This Row],[Profit]]/Sales_Data[[#This Row],[Net Sales]]</f>
        <v>0.27228422751955994</v>
      </c>
      <c r="V4342">
        <f>YEAR(Sales_Data[[#This Row],[Order_Date]])</f>
        <v>2025</v>
      </c>
      <c r="W4342" t="str">
        <f>TEXT(Sales_Data[[#This Row],[Order_Date]],"mmm")</f>
        <v>Nov</v>
      </c>
      <c r="X4342">
        <f>MONTH(Sales_Data[[#This Row],[Order_Date]])</f>
        <v>11</v>
      </c>
      <c r="Y4342" t="str">
        <f>"Q"&amp;ROUNDUP(MONTH(Sales_Data[[#This Row],[Order_Date]])/3,0)</f>
        <v>Q4</v>
      </c>
    </row>
    <row r="4343" spans="1:25" x14ac:dyDescent="0.3">
      <c r="A4343" t="s">
        <v>6068</v>
      </c>
      <c r="B4343" s="1">
        <v>45947</v>
      </c>
      <c r="C4343" t="s">
        <v>2545</v>
      </c>
      <c r="D4343" t="s">
        <v>313</v>
      </c>
      <c r="E4343" t="s">
        <v>39</v>
      </c>
      <c r="F4343" t="s">
        <v>202</v>
      </c>
      <c r="G4343" t="s">
        <v>41</v>
      </c>
      <c r="H4343" t="s">
        <v>171</v>
      </c>
      <c r="I4343" t="s">
        <v>172</v>
      </c>
      <c r="J4343">
        <v>1</v>
      </c>
      <c r="K4343">
        <v>3053.81</v>
      </c>
      <c r="L4343">
        <v>0.1</v>
      </c>
      <c r="M4343">
        <v>1731.43</v>
      </c>
      <c r="N4343" t="s">
        <v>24</v>
      </c>
      <c r="O4343" t="s">
        <v>35</v>
      </c>
      <c r="P4343" t="s">
        <v>71</v>
      </c>
      <c r="Q4343">
        <f>Sales_Data[[#This Row],[Quantity]]*Sales_Data[[#This Row],[Unit_Price]]</f>
        <v>3053.81</v>
      </c>
      <c r="R4343">
        <f>Sales_Data[[#This Row],[Gross_Sales]]*Sales_Data[[#This Row],[Discount]]</f>
        <v>305.38100000000003</v>
      </c>
      <c r="S4343">
        <f>Sales_Data[[#This Row],[Gross_Sales]]-Sales_Data[[#This Row],[Discount_Amount]]</f>
        <v>2748.4290000000001</v>
      </c>
      <c r="T4343">
        <f>Sales_Data[[#This Row],[Net Sales]]-Sales_Data[[#This Row],[Cost]]</f>
        <v>1016.999</v>
      </c>
      <c r="U4343" s="2">
        <f>Sales_Data[[#This Row],[Profit]]/Sales_Data[[#This Row],[Net Sales]]</f>
        <v>0.37002920577537202</v>
      </c>
      <c r="V4343">
        <f>YEAR(Sales_Data[[#This Row],[Order_Date]])</f>
        <v>2025</v>
      </c>
      <c r="W4343" t="str">
        <f>TEXT(Sales_Data[[#This Row],[Order_Date]],"mmm")</f>
        <v>Oct</v>
      </c>
      <c r="X4343">
        <f>MONTH(Sales_Data[[#This Row],[Order_Date]])</f>
        <v>10</v>
      </c>
      <c r="Y4343" t="str">
        <f>"Q"&amp;ROUNDUP(MONTH(Sales_Data[[#This Row],[Order_Date]])/3,0)</f>
        <v>Q4</v>
      </c>
    </row>
    <row r="4344" spans="1:25" x14ac:dyDescent="0.3">
      <c r="A4344" t="s">
        <v>6069</v>
      </c>
      <c r="B4344" s="1">
        <v>45980</v>
      </c>
      <c r="C4344" t="s">
        <v>2839</v>
      </c>
      <c r="D4344" t="s">
        <v>244</v>
      </c>
      <c r="E4344" t="s">
        <v>19</v>
      </c>
      <c r="F4344" t="s">
        <v>20</v>
      </c>
      <c r="G4344" t="s">
        <v>41</v>
      </c>
      <c r="H4344" t="s">
        <v>147</v>
      </c>
      <c r="I4344" t="s">
        <v>369</v>
      </c>
      <c r="J4344">
        <v>1</v>
      </c>
      <c r="K4344">
        <v>5157.55</v>
      </c>
      <c r="L4344">
        <v>0.05</v>
      </c>
      <c r="M4344">
        <v>4203.53</v>
      </c>
      <c r="N4344" t="s">
        <v>52</v>
      </c>
      <c r="O4344" t="s">
        <v>35</v>
      </c>
      <c r="P4344" t="s">
        <v>26</v>
      </c>
      <c r="Q4344">
        <f>Sales_Data[[#This Row],[Quantity]]*Sales_Data[[#This Row],[Unit_Price]]</f>
        <v>5157.55</v>
      </c>
      <c r="R4344">
        <f>Sales_Data[[#This Row],[Gross_Sales]]*Sales_Data[[#This Row],[Discount]]</f>
        <v>257.8775</v>
      </c>
      <c r="S4344">
        <f>Sales_Data[[#This Row],[Gross_Sales]]-Sales_Data[[#This Row],[Discount_Amount]]</f>
        <v>4899.6725000000006</v>
      </c>
      <c r="T4344">
        <f>Sales_Data[[#This Row],[Net Sales]]-Sales_Data[[#This Row],[Cost]]</f>
        <v>696.14250000000084</v>
      </c>
      <c r="U4344" s="2">
        <f>Sales_Data[[#This Row],[Profit]]/Sales_Data[[#This Row],[Net Sales]]</f>
        <v>0.14207939408195155</v>
      </c>
      <c r="V4344">
        <f>YEAR(Sales_Data[[#This Row],[Order_Date]])</f>
        <v>2025</v>
      </c>
      <c r="W4344" t="str">
        <f>TEXT(Sales_Data[[#This Row],[Order_Date]],"mmm")</f>
        <v>Nov</v>
      </c>
      <c r="X4344">
        <f>MONTH(Sales_Data[[#This Row],[Order_Date]])</f>
        <v>11</v>
      </c>
      <c r="Y4344" t="str">
        <f>"Q"&amp;ROUNDUP(MONTH(Sales_Data[[#This Row],[Order_Date]])/3,0)</f>
        <v>Q4</v>
      </c>
    </row>
    <row r="4345" spans="1:25" x14ac:dyDescent="0.3">
      <c r="A4345" t="s">
        <v>6070</v>
      </c>
      <c r="B4345" s="1">
        <v>45791</v>
      </c>
      <c r="C4345" t="s">
        <v>6071</v>
      </c>
      <c r="D4345" t="s">
        <v>497</v>
      </c>
      <c r="E4345" t="s">
        <v>48</v>
      </c>
      <c r="F4345" t="s">
        <v>152</v>
      </c>
      <c r="G4345" t="s">
        <v>67</v>
      </c>
      <c r="H4345" t="s">
        <v>68</v>
      </c>
      <c r="I4345" t="s">
        <v>69</v>
      </c>
      <c r="J4345">
        <v>1</v>
      </c>
      <c r="K4345">
        <v>3446.31</v>
      </c>
      <c r="L4345">
        <v>0.1</v>
      </c>
      <c r="M4345">
        <v>2542.6799999999998</v>
      </c>
      <c r="N4345" t="s">
        <v>24</v>
      </c>
      <c r="O4345" t="s">
        <v>25</v>
      </c>
      <c r="P4345" t="s">
        <v>44</v>
      </c>
      <c r="Q4345">
        <f>Sales_Data[[#This Row],[Quantity]]*Sales_Data[[#This Row],[Unit_Price]]</f>
        <v>3446.31</v>
      </c>
      <c r="R4345">
        <f>Sales_Data[[#This Row],[Gross_Sales]]*Sales_Data[[#This Row],[Discount]]</f>
        <v>344.63100000000003</v>
      </c>
      <c r="S4345">
        <f>Sales_Data[[#This Row],[Gross_Sales]]-Sales_Data[[#This Row],[Discount_Amount]]</f>
        <v>3101.6790000000001</v>
      </c>
      <c r="T4345">
        <f>Sales_Data[[#This Row],[Net Sales]]-Sales_Data[[#This Row],[Cost]]</f>
        <v>558.99900000000025</v>
      </c>
      <c r="U4345" s="2">
        <f>Sales_Data[[#This Row],[Profit]]/Sales_Data[[#This Row],[Net Sales]]</f>
        <v>0.180224646070725</v>
      </c>
      <c r="V4345">
        <f>YEAR(Sales_Data[[#This Row],[Order_Date]])</f>
        <v>2025</v>
      </c>
      <c r="W4345" t="str">
        <f>TEXT(Sales_Data[[#This Row],[Order_Date]],"mmm")</f>
        <v>May</v>
      </c>
      <c r="X4345">
        <f>MONTH(Sales_Data[[#This Row],[Order_Date]])</f>
        <v>5</v>
      </c>
      <c r="Y4345" t="str">
        <f>"Q"&amp;ROUNDUP(MONTH(Sales_Data[[#This Row],[Order_Date]])/3,0)</f>
        <v>Q2</v>
      </c>
    </row>
    <row r="4346" spans="1:25" x14ac:dyDescent="0.3">
      <c r="A4346" t="s">
        <v>6072</v>
      </c>
      <c r="B4346" s="1">
        <v>45864</v>
      </c>
      <c r="C4346" t="s">
        <v>2484</v>
      </c>
      <c r="D4346" t="s">
        <v>131</v>
      </c>
      <c r="E4346" t="s">
        <v>39</v>
      </c>
      <c r="F4346" t="s">
        <v>96</v>
      </c>
      <c r="G4346" t="s">
        <v>32</v>
      </c>
      <c r="H4346" t="s">
        <v>33</v>
      </c>
      <c r="I4346" t="s">
        <v>161</v>
      </c>
      <c r="J4346">
        <v>1</v>
      </c>
      <c r="K4346">
        <v>1229.3699999999999</v>
      </c>
      <c r="L4346">
        <v>0.15</v>
      </c>
      <c r="M4346">
        <v>813.53</v>
      </c>
      <c r="N4346" t="s">
        <v>109</v>
      </c>
      <c r="O4346" t="s">
        <v>25</v>
      </c>
      <c r="P4346" t="s">
        <v>71</v>
      </c>
      <c r="Q4346">
        <f>Sales_Data[[#This Row],[Quantity]]*Sales_Data[[#This Row],[Unit_Price]]</f>
        <v>1229.3699999999999</v>
      </c>
      <c r="R4346">
        <f>Sales_Data[[#This Row],[Gross_Sales]]*Sales_Data[[#This Row],[Discount]]</f>
        <v>184.40549999999999</v>
      </c>
      <c r="S4346">
        <f>Sales_Data[[#This Row],[Gross_Sales]]-Sales_Data[[#This Row],[Discount_Amount]]</f>
        <v>1044.9644999999998</v>
      </c>
      <c r="T4346">
        <f>Sales_Data[[#This Row],[Net Sales]]-Sales_Data[[#This Row],[Cost]]</f>
        <v>231.43449999999984</v>
      </c>
      <c r="U4346" s="2">
        <f>Sales_Data[[#This Row],[Profit]]/Sales_Data[[#This Row],[Net Sales]]</f>
        <v>0.22147594487659616</v>
      </c>
      <c r="V4346">
        <f>YEAR(Sales_Data[[#This Row],[Order_Date]])</f>
        <v>2025</v>
      </c>
      <c r="W4346" t="str">
        <f>TEXT(Sales_Data[[#This Row],[Order_Date]],"mmm")</f>
        <v>Jul</v>
      </c>
      <c r="X4346">
        <f>MONTH(Sales_Data[[#This Row],[Order_Date]])</f>
        <v>7</v>
      </c>
      <c r="Y4346" t="str">
        <f>"Q"&amp;ROUNDUP(MONTH(Sales_Data[[#This Row],[Order_Date]])/3,0)</f>
        <v>Q3</v>
      </c>
    </row>
    <row r="4347" spans="1:25" x14ac:dyDescent="0.3">
      <c r="A4347" t="s">
        <v>6073</v>
      </c>
      <c r="B4347" s="1">
        <v>45940</v>
      </c>
      <c r="C4347" t="s">
        <v>4286</v>
      </c>
      <c r="D4347" t="s">
        <v>47</v>
      </c>
      <c r="E4347" t="s">
        <v>30</v>
      </c>
      <c r="F4347" t="s">
        <v>156</v>
      </c>
      <c r="G4347" t="s">
        <v>41</v>
      </c>
      <c r="H4347" t="s">
        <v>102</v>
      </c>
      <c r="I4347" t="s">
        <v>103</v>
      </c>
      <c r="J4347">
        <v>3</v>
      </c>
      <c r="K4347">
        <v>910.41</v>
      </c>
      <c r="L4347">
        <v>0.15</v>
      </c>
      <c r="M4347">
        <v>2025.57</v>
      </c>
      <c r="N4347" t="s">
        <v>70</v>
      </c>
      <c r="O4347" t="s">
        <v>25</v>
      </c>
      <c r="P4347" t="s">
        <v>26</v>
      </c>
      <c r="Q4347">
        <f>Sales_Data[[#This Row],[Quantity]]*Sales_Data[[#This Row],[Unit_Price]]</f>
        <v>2731.23</v>
      </c>
      <c r="R4347">
        <f>Sales_Data[[#This Row],[Gross_Sales]]*Sales_Data[[#This Row],[Discount]]</f>
        <v>409.68450000000001</v>
      </c>
      <c r="S4347">
        <f>Sales_Data[[#This Row],[Gross_Sales]]-Sales_Data[[#This Row],[Discount_Amount]]</f>
        <v>2321.5455000000002</v>
      </c>
      <c r="T4347">
        <f>Sales_Data[[#This Row],[Net Sales]]-Sales_Data[[#This Row],[Cost]]</f>
        <v>295.97550000000024</v>
      </c>
      <c r="U4347" s="2">
        <f>Sales_Data[[#This Row],[Profit]]/Sales_Data[[#This Row],[Net Sales]]</f>
        <v>0.12749071685220048</v>
      </c>
      <c r="V4347">
        <f>YEAR(Sales_Data[[#This Row],[Order_Date]])</f>
        <v>2025</v>
      </c>
      <c r="W4347" t="str">
        <f>TEXT(Sales_Data[[#This Row],[Order_Date]],"mmm")</f>
        <v>Oct</v>
      </c>
      <c r="X4347">
        <f>MONTH(Sales_Data[[#This Row],[Order_Date]])</f>
        <v>10</v>
      </c>
      <c r="Y4347" t="str">
        <f>"Q"&amp;ROUNDUP(MONTH(Sales_Data[[#This Row],[Order_Date]])/3,0)</f>
        <v>Q4</v>
      </c>
    </row>
    <row r="4348" spans="1:25" x14ac:dyDescent="0.3">
      <c r="A4348" t="s">
        <v>6074</v>
      </c>
      <c r="B4348" s="1">
        <v>45923</v>
      </c>
      <c r="C4348" t="s">
        <v>3672</v>
      </c>
      <c r="D4348" t="s">
        <v>1452</v>
      </c>
      <c r="E4348" t="s">
        <v>48</v>
      </c>
      <c r="F4348" t="s">
        <v>152</v>
      </c>
      <c r="G4348" t="s">
        <v>67</v>
      </c>
      <c r="H4348" t="s">
        <v>121</v>
      </c>
      <c r="I4348" t="s">
        <v>142</v>
      </c>
      <c r="J4348">
        <v>4</v>
      </c>
      <c r="K4348">
        <v>13112.51</v>
      </c>
      <c r="L4348">
        <v>0.05</v>
      </c>
      <c r="M4348">
        <v>42836.33</v>
      </c>
      <c r="N4348" t="s">
        <v>109</v>
      </c>
      <c r="O4348" t="s">
        <v>35</v>
      </c>
      <c r="P4348" t="s">
        <v>71</v>
      </c>
      <c r="Q4348">
        <f>Sales_Data[[#This Row],[Quantity]]*Sales_Data[[#This Row],[Unit_Price]]</f>
        <v>52450.04</v>
      </c>
      <c r="R4348">
        <f>Sales_Data[[#This Row],[Gross_Sales]]*Sales_Data[[#This Row],[Discount]]</f>
        <v>2622.5020000000004</v>
      </c>
      <c r="S4348">
        <f>Sales_Data[[#This Row],[Gross_Sales]]-Sales_Data[[#This Row],[Discount_Amount]]</f>
        <v>49827.538</v>
      </c>
      <c r="T4348">
        <f>Sales_Data[[#This Row],[Net Sales]]-Sales_Data[[#This Row],[Cost]]</f>
        <v>6991.2079999999987</v>
      </c>
      <c r="U4348" s="2">
        <f>Sales_Data[[#This Row],[Profit]]/Sales_Data[[#This Row],[Net Sales]]</f>
        <v>0.1403081163672987</v>
      </c>
      <c r="V4348">
        <f>YEAR(Sales_Data[[#This Row],[Order_Date]])</f>
        <v>2025</v>
      </c>
      <c r="W4348" t="str">
        <f>TEXT(Sales_Data[[#This Row],[Order_Date]],"mmm")</f>
        <v>Sep</v>
      </c>
      <c r="X4348">
        <f>MONTH(Sales_Data[[#This Row],[Order_Date]])</f>
        <v>9</v>
      </c>
      <c r="Y4348" t="str">
        <f>"Q"&amp;ROUNDUP(MONTH(Sales_Data[[#This Row],[Order_Date]])/3,0)</f>
        <v>Q3</v>
      </c>
    </row>
    <row r="4349" spans="1:25" x14ac:dyDescent="0.3">
      <c r="A4349" t="s">
        <v>6075</v>
      </c>
      <c r="B4349" s="1">
        <v>45730</v>
      </c>
      <c r="C4349" t="s">
        <v>5574</v>
      </c>
      <c r="D4349" t="s">
        <v>662</v>
      </c>
      <c r="E4349" t="s">
        <v>119</v>
      </c>
      <c r="F4349" t="s">
        <v>249</v>
      </c>
      <c r="G4349" t="s">
        <v>67</v>
      </c>
      <c r="H4349" t="s">
        <v>133</v>
      </c>
      <c r="I4349" t="s">
        <v>138</v>
      </c>
      <c r="J4349">
        <v>1</v>
      </c>
      <c r="K4349">
        <v>7328.71</v>
      </c>
      <c r="L4349">
        <v>0.05</v>
      </c>
      <c r="M4349">
        <v>5975.92</v>
      </c>
      <c r="N4349" t="s">
        <v>24</v>
      </c>
      <c r="O4349" t="s">
        <v>53</v>
      </c>
      <c r="P4349" t="s">
        <v>71</v>
      </c>
      <c r="Q4349">
        <f>Sales_Data[[#This Row],[Quantity]]*Sales_Data[[#This Row],[Unit_Price]]</f>
        <v>7328.71</v>
      </c>
      <c r="R4349">
        <f>Sales_Data[[#This Row],[Gross_Sales]]*Sales_Data[[#This Row],[Discount]]</f>
        <v>366.43550000000005</v>
      </c>
      <c r="S4349">
        <f>Sales_Data[[#This Row],[Gross_Sales]]-Sales_Data[[#This Row],[Discount_Amount]]</f>
        <v>6962.2744999999995</v>
      </c>
      <c r="T4349">
        <f>Sales_Data[[#This Row],[Net Sales]]-Sales_Data[[#This Row],[Cost]]</f>
        <v>986.35449999999946</v>
      </c>
      <c r="U4349" s="2">
        <f>Sales_Data[[#This Row],[Profit]]/Sales_Data[[#This Row],[Net Sales]]</f>
        <v>0.14167130296284633</v>
      </c>
      <c r="V4349">
        <f>YEAR(Sales_Data[[#This Row],[Order_Date]])</f>
        <v>2025</v>
      </c>
      <c r="W4349" t="str">
        <f>TEXT(Sales_Data[[#This Row],[Order_Date]],"mmm")</f>
        <v>Mar</v>
      </c>
      <c r="X4349">
        <f>MONTH(Sales_Data[[#This Row],[Order_Date]])</f>
        <v>3</v>
      </c>
      <c r="Y4349" t="str">
        <f>"Q"&amp;ROUNDUP(MONTH(Sales_Data[[#This Row],[Order_Date]])/3,0)</f>
        <v>Q1</v>
      </c>
    </row>
    <row r="4350" spans="1:25" x14ac:dyDescent="0.3">
      <c r="A4350" t="s">
        <v>6076</v>
      </c>
      <c r="B4350" s="1">
        <v>46009</v>
      </c>
      <c r="C4350" t="s">
        <v>167</v>
      </c>
      <c r="D4350" t="s">
        <v>131</v>
      </c>
      <c r="E4350" t="s">
        <v>30</v>
      </c>
      <c r="F4350" t="s">
        <v>210</v>
      </c>
      <c r="G4350" t="s">
        <v>41</v>
      </c>
      <c r="H4350" t="s">
        <v>42</v>
      </c>
      <c r="I4350" t="s">
        <v>82</v>
      </c>
      <c r="J4350">
        <v>1</v>
      </c>
      <c r="K4350">
        <v>2337.59</v>
      </c>
      <c r="L4350">
        <v>0.1</v>
      </c>
      <c r="M4350">
        <v>1470.58</v>
      </c>
      <c r="N4350" t="s">
        <v>83</v>
      </c>
      <c r="O4350" t="s">
        <v>25</v>
      </c>
      <c r="P4350" t="s">
        <v>26</v>
      </c>
      <c r="Q4350">
        <f>Sales_Data[[#This Row],[Quantity]]*Sales_Data[[#This Row],[Unit_Price]]</f>
        <v>2337.59</v>
      </c>
      <c r="R4350">
        <f>Sales_Data[[#This Row],[Gross_Sales]]*Sales_Data[[#This Row],[Discount]]</f>
        <v>233.75900000000001</v>
      </c>
      <c r="S4350">
        <f>Sales_Data[[#This Row],[Gross_Sales]]-Sales_Data[[#This Row],[Discount_Amount]]</f>
        <v>2103.8310000000001</v>
      </c>
      <c r="T4350">
        <f>Sales_Data[[#This Row],[Net Sales]]-Sales_Data[[#This Row],[Cost]]</f>
        <v>633.2510000000002</v>
      </c>
      <c r="U4350" s="2">
        <f>Sales_Data[[#This Row],[Profit]]/Sales_Data[[#This Row],[Net Sales]]</f>
        <v>0.30099898708593997</v>
      </c>
      <c r="V4350">
        <f>YEAR(Sales_Data[[#This Row],[Order_Date]])</f>
        <v>2025</v>
      </c>
      <c r="W4350" t="str">
        <f>TEXT(Sales_Data[[#This Row],[Order_Date]],"mmm")</f>
        <v>Dec</v>
      </c>
      <c r="X4350">
        <f>MONTH(Sales_Data[[#This Row],[Order_Date]])</f>
        <v>12</v>
      </c>
      <c r="Y4350" t="str">
        <f>"Q"&amp;ROUNDUP(MONTH(Sales_Data[[#This Row],[Order_Date]])/3,0)</f>
        <v>Q4</v>
      </c>
    </row>
    <row r="4351" spans="1:25" x14ac:dyDescent="0.3">
      <c r="A4351" t="s">
        <v>6077</v>
      </c>
      <c r="B4351" s="1">
        <v>45705</v>
      </c>
      <c r="C4351" t="s">
        <v>2319</v>
      </c>
      <c r="D4351" t="s">
        <v>817</v>
      </c>
      <c r="E4351" t="s">
        <v>119</v>
      </c>
      <c r="F4351" t="s">
        <v>120</v>
      </c>
      <c r="G4351" t="s">
        <v>67</v>
      </c>
      <c r="H4351" t="s">
        <v>133</v>
      </c>
      <c r="I4351" t="s">
        <v>134</v>
      </c>
      <c r="J4351">
        <v>1</v>
      </c>
      <c r="K4351">
        <v>1750.23</v>
      </c>
      <c r="L4351">
        <v>0</v>
      </c>
      <c r="M4351">
        <v>1188.33</v>
      </c>
      <c r="N4351" t="s">
        <v>70</v>
      </c>
      <c r="O4351" t="s">
        <v>35</v>
      </c>
      <c r="P4351" t="s">
        <v>71</v>
      </c>
      <c r="Q4351">
        <f>Sales_Data[[#This Row],[Quantity]]*Sales_Data[[#This Row],[Unit_Price]]</f>
        <v>1750.23</v>
      </c>
      <c r="R4351">
        <f>Sales_Data[[#This Row],[Gross_Sales]]*Sales_Data[[#This Row],[Discount]]</f>
        <v>0</v>
      </c>
      <c r="S4351">
        <f>Sales_Data[[#This Row],[Gross_Sales]]-Sales_Data[[#This Row],[Discount_Amount]]</f>
        <v>1750.23</v>
      </c>
      <c r="T4351">
        <f>Sales_Data[[#This Row],[Net Sales]]-Sales_Data[[#This Row],[Cost]]</f>
        <v>561.90000000000009</v>
      </c>
      <c r="U4351" s="2">
        <f>Sales_Data[[#This Row],[Profit]]/Sales_Data[[#This Row],[Net Sales]]</f>
        <v>0.32104351999451508</v>
      </c>
      <c r="V4351">
        <f>YEAR(Sales_Data[[#This Row],[Order_Date]])</f>
        <v>2025</v>
      </c>
      <c r="W4351" t="str">
        <f>TEXT(Sales_Data[[#This Row],[Order_Date]],"mmm")</f>
        <v>Feb</v>
      </c>
      <c r="X4351">
        <f>MONTH(Sales_Data[[#This Row],[Order_Date]])</f>
        <v>2</v>
      </c>
      <c r="Y4351" t="str">
        <f>"Q"&amp;ROUNDUP(MONTH(Sales_Data[[#This Row],[Order_Date]])/3,0)</f>
        <v>Q1</v>
      </c>
    </row>
    <row r="4352" spans="1:25" x14ac:dyDescent="0.3">
      <c r="A4352" t="s">
        <v>6078</v>
      </c>
      <c r="B4352" s="1">
        <v>45983</v>
      </c>
      <c r="C4352" t="s">
        <v>4660</v>
      </c>
      <c r="D4352" t="s">
        <v>255</v>
      </c>
      <c r="E4352" t="s">
        <v>19</v>
      </c>
      <c r="F4352" t="s">
        <v>57</v>
      </c>
      <c r="G4352" t="s">
        <v>41</v>
      </c>
      <c r="H4352" t="s">
        <v>171</v>
      </c>
      <c r="I4352" t="s">
        <v>172</v>
      </c>
      <c r="J4352">
        <v>1</v>
      </c>
      <c r="K4352">
        <v>2435.14</v>
      </c>
      <c r="L4352">
        <v>0.15</v>
      </c>
      <c r="M4352">
        <v>1683.55</v>
      </c>
      <c r="N4352" t="s">
        <v>24</v>
      </c>
      <c r="O4352" t="s">
        <v>35</v>
      </c>
      <c r="P4352" t="s">
        <v>71</v>
      </c>
      <c r="Q4352">
        <f>Sales_Data[[#This Row],[Quantity]]*Sales_Data[[#This Row],[Unit_Price]]</f>
        <v>2435.14</v>
      </c>
      <c r="R4352">
        <f>Sales_Data[[#This Row],[Gross_Sales]]*Sales_Data[[#This Row],[Discount]]</f>
        <v>365.27099999999996</v>
      </c>
      <c r="S4352">
        <f>Sales_Data[[#This Row],[Gross_Sales]]-Sales_Data[[#This Row],[Discount_Amount]]</f>
        <v>2069.8689999999997</v>
      </c>
      <c r="T4352">
        <f>Sales_Data[[#This Row],[Net Sales]]-Sales_Data[[#This Row],[Cost]]</f>
        <v>386.31899999999973</v>
      </c>
      <c r="U4352" s="2">
        <f>Sales_Data[[#This Row],[Profit]]/Sales_Data[[#This Row],[Net Sales]]</f>
        <v>0.18663934770751181</v>
      </c>
      <c r="V4352">
        <f>YEAR(Sales_Data[[#This Row],[Order_Date]])</f>
        <v>2025</v>
      </c>
      <c r="W4352" t="str">
        <f>TEXT(Sales_Data[[#This Row],[Order_Date]],"mmm")</f>
        <v>Nov</v>
      </c>
      <c r="X4352">
        <f>MONTH(Sales_Data[[#This Row],[Order_Date]])</f>
        <v>11</v>
      </c>
      <c r="Y4352" t="str">
        <f>"Q"&amp;ROUNDUP(MONTH(Sales_Data[[#This Row],[Order_Date]])/3,0)</f>
        <v>Q4</v>
      </c>
    </row>
    <row r="4353" spans="1:25" x14ac:dyDescent="0.3">
      <c r="A4353" t="s">
        <v>6079</v>
      </c>
      <c r="B4353" s="1">
        <v>45890</v>
      </c>
      <c r="C4353" t="s">
        <v>896</v>
      </c>
      <c r="D4353" t="s">
        <v>266</v>
      </c>
      <c r="E4353" t="s">
        <v>119</v>
      </c>
      <c r="F4353" t="s">
        <v>184</v>
      </c>
      <c r="G4353" t="s">
        <v>21</v>
      </c>
      <c r="H4353" t="s">
        <v>297</v>
      </c>
      <c r="I4353" t="s">
        <v>494</v>
      </c>
      <c r="J4353">
        <v>3</v>
      </c>
      <c r="K4353">
        <v>3032.49</v>
      </c>
      <c r="L4353">
        <v>0.05</v>
      </c>
      <c r="M4353">
        <v>6092.1</v>
      </c>
      <c r="N4353" t="s">
        <v>24</v>
      </c>
      <c r="O4353" t="s">
        <v>35</v>
      </c>
      <c r="P4353" t="s">
        <v>26</v>
      </c>
      <c r="Q4353">
        <f>Sales_Data[[#This Row],[Quantity]]*Sales_Data[[#This Row],[Unit_Price]]</f>
        <v>9097.4699999999993</v>
      </c>
      <c r="R4353">
        <f>Sales_Data[[#This Row],[Gross_Sales]]*Sales_Data[[#This Row],[Discount]]</f>
        <v>454.87349999999998</v>
      </c>
      <c r="S4353">
        <f>Sales_Data[[#This Row],[Gross_Sales]]-Sales_Data[[#This Row],[Discount_Amount]]</f>
        <v>8642.5964999999997</v>
      </c>
      <c r="T4353">
        <f>Sales_Data[[#This Row],[Net Sales]]-Sales_Data[[#This Row],[Cost]]</f>
        <v>2550.4964999999993</v>
      </c>
      <c r="U4353" s="2">
        <f>Sales_Data[[#This Row],[Profit]]/Sales_Data[[#This Row],[Net Sales]]</f>
        <v>0.29510766816430678</v>
      </c>
      <c r="V4353">
        <f>YEAR(Sales_Data[[#This Row],[Order_Date]])</f>
        <v>2025</v>
      </c>
      <c r="W4353" t="str">
        <f>TEXT(Sales_Data[[#This Row],[Order_Date]],"mmm")</f>
        <v>Aug</v>
      </c>
      <c r="X4353">
        <f>MONTH(Sales_Data[[#This Row],[Order_Date]])</f>
        <v>8</v>
      </c>
      <c r="Y4353" t="str">
        <f>"Q"&amp;ROUNDUP(MONTH(Sales_Data[[#This Row],[Order_Date]])/3,0)</f>
        <v>Q3</v>
      </c>
    </row>
    <row r="4354" spans="1:25" x14ac:dyDescent="0.3">
      <c r="A4354" t="s">
        <v>6080</v>
      </c>
      <c r="B4354" s="1">
        <v>45757</v>
      </c>
      <c r="C4354" t="s">
        <v>1543</v>
      </c>
      <c r="D4354" t="s">
        <v>271</v>
      </c>
      <c r="E4354" t="s">
        <v>19</v>
      </c>
      <c r="F4354" t="s">
        <v>20</v>
      </c>
      <c r="G4354" t="s">
        <v>32</v>
      </c>
      <c r="H4354" t="s">
        <v>50</v>
      </c>
      <c r="I4354" t="s">
        <v>58</v>
      </c>
      <c r="J4354">
        <v>2</v>
      </c>
      <c r="K4354">
        <v>14505.67</v>
      </c>
      <c r="L4354">
        <v>0.05</v>
      </c>
      <c r="M4354">
        <v>19036.740000000002</v>
      </c>
      <c r="N4354" t="s">
        <v>109</v>
      </c>
      <c r="O4354" t="s">
        <v>25</v>
      </c>
      <c r="P4354" t="s">
        <v>71</v>
      </c>
      <c r="Q4354">
        <f>Sales_Data[[#This Row],[Quantity]]*Sales_Data[[#This Row],[Unit_Price]]</f>
        <v>29011.34</v>
      </c>
      <c r="R4354">
        <f>Sales_Data[[#This Row],[Gross_Sales]]*Sales_Data[[#This Row],[Discount]]</f>
        <v>1450.567</v>
      </c>
      <c r="S4354">
        <f>Sales_Data[[#This Row],[Gross_Sales]]-Sales_Data[[#This Row],[Discount_Amount]]</f>
        <v>27560.773000000001</v>
      </c>
      <c r="T4354">
        <f>Sales_Data[[#This Row],[Net Sales]]-Sales_Data[[#This Row],[Cost]]</f>
        <v>8524.0329999999994</v>
      </c>
      <c r="U4354" s="2">
        <f>Sales_Data[[#This Row],[Profit]]/Sales_Data[[#This Row],[Net Sales]]</f>
        <v>0.30928134707977889</v>
      </c>
      <c r="V4354">
        <f>YEAR(Sales_Data[[#This Row],[Order_Date]])</f>
        <v>2025</v>
      </c>
      <c r="W4354" t="str">
        <f>TEXT(Sales_Data[[#This Row],[Order_Date]],"mmm")</f>
        <v>Apr</v>
      </c>
      <c r="X4354">
        <f>MONTH(Sales_Data[[#This Row],[Order_Date]])</f>
        <v>4</v>
      </c>
      <c r="Y4354" t="str">
        <f>"Q"&amp;ROUNDUP(MONTH(Sales_Data[[#This Row],[Order_Date]])/3,0)</f>
        <v>Q2</v>
      </c>
    </row>
    <row r="4355" spans="1:25" x14ac:dyDescent="0.3">
      <c r="A4355" t="s">
        <v>6081</v>
      </c>
      <c r="B4355" s="1">
        <v>45716</v>
      </c>
      <c r="C4355" t="s">
        <v>1283</v>
      </c>
      <c r="D4355" t="s">
        <v>280</v>
      </c>
      <c r="E4355" t="s">
        <v>48</v>
      </c>
      <c r="F4355" t="s">
        <v>152</v>
      </c>
      <c r="G4355" t="s">
        <v>67</v>
      </c>
      <c r="H4355" t="s">
        <v>88</v>
      </c>
      <c r="I4355" t="s">
        <v>89</v>
      </c>
      <c r="J4355">
        <v>3</v>
      </c>
      <c r="K4355">
        <v>24643.200000000001</v>
      </c>
      <c r="L4355">
        <v>0.15</v>
      </c>
      <c r="M4355">
        <v>43086.85</v>
      </c>
      <c r="N4355" t="s">
        <v>52</v>
      </c>
      <c r="O4355" t="s">
        <v>53</v>
      </c>
      <c r="P4355" t="s">
        <v>71</v>
      </c>
      <c r="Q4355">
        <f>Sales_Data[[#This Row],[Quantity]]*Sales_Data[[#This Row],[Unit_Price]]</f>
        <v>73929.600000000006</v>
      </c>
      <c r="R4355">
        <f>Sales_Data[[#This Row],[Gross_Sales]]*Sales_Data[[#This Row],[Discount]]</f>
        <v>11089.44</v>
      </c>
      <c r="S4355">
        <f>Sales_Data[[#This Row],[Gross_Sales]]-Sales_Data[[#This Row],[Discount_Amount]]</f>
        <v>62840.160000000003</v>
      </c>
      <c r="T4355">
        <f>Sales_Data[[#This Row],[Net Sales]]-Sales_Data[[#This Row],[Cost]]</f>
        <v>19753.310000000005</v>
      </c>
      <c r="U4355" s="2">
        <f>Sales_Data[[#This Row],[Profit]]/Sales_Data[[#This Row],[Net Sales]]</f>
        <v>0.31434213407477007</v>
      </c>
      <c r="V4355">
        <f>YEAR(Sales_Data[[#This Row],[Order_Date]])</f>
        <v>2025</v>
      </c>
      <c r="W4355" t="str">
        <f>TEXT(Sales_Data[[#This Row],[Order_Date]],"mmm")</f>
        <v>Feb</v>
      </c>
      <c r="X4355">
        <f>MONTH(Sales_Data[[#This Row],[Order_Date]])</f>
        <v>2</v>
      </c>
      <c r="Y4355" t="str">
        <f>"Q"&amp;ROUNDUP(MONTH(Sales_Data[[#This Row],[Order_Date]])/3,0)</f>
        <v>Q1</v>
      </c>
    </row>
    <row r="4356" spans="1:25" x14ac:dyDescent="0.3">
      <c r="A4356" t="s">
        <v>6082</v>
      </c>
      <c r="B4356" s="1">
        <v>45915</v>
      </c>
      <c r="C4356" t="s">
        <v>3641</v>
      </c>
      <c r="D4356" t="s">
        <v>151</v>
      </c>
      <c r="E4356" t="s">
        <v>30</v>
      </c>
      <c r="F4356" t="s">
        <v>87</v>
      </c>
      <c r="G4356" t="s">
        <v>21</v>
      </c>
      <c r="H4356" t="s">
        <v>297</v>
      </c>
      <c r="I4356" t="s">
        <v>494</v>
      </c>
      <c r="J4356">
        <v>2</v>
      </c>
      <c r="K4356">
        <v>1009.51</v>
      </c>
      <c r="L4356">
        <v>0</v>
      </c>
      <c r="M4356">
        <v>1288.1199999999999</v>
      </c>
      <c r="N4356" t="s">
        <v>83</v>
      </c>
      <c r="O4356" t="s">
        <v>25</v>
      </c>
      <c r="P4356" t="s">
        <v>71</v>
      </c>
      <c r="Q4356">
        <f>Sales_Data[[#This Row],[Quantity]]*Sales_Data[[#This Row],[Unit_Price]]</f>
        <v>2019.02</v>
      </c>
      <c r="R4356">
        <f>Sales_Data[[#This Row],[Gross_Sales]]*Sales_Data[[#This Row],[Discount]]</f>
        <v>0</v>
      </c>
      <c r="S4356">
        <f>Sales_Data[[#This Row],[Gross_Sales]]-Sales_Data[[#This Row],[Discount_Amount]]</f>
        <v>2019.02</v>
      </c>
      <c r="T4356">
        <f>Sales_Data[[#This Row],[Net Sales]]-Sales_Data[[#This Row],[Cost]]</f>
        <v>730.90000000000009</v>
      </c>
      <c r="U4356" s="2">
        <f>Sales_Data[[#This Row],[Profit]]/Sales_Data[[#This Row],[Net Sales]]</f>
        <v>0.36200731047736034</v>
      </c>
      <c r="V4356">
        <f>YEAR(Sales_Data[[#This Row],[Order_Date]])</f>
        <v>2025</v>
      </c>
      <c r="W4356" t="str">
        <f>TEXT(Sales_Data[[#This Row],[Order_Date]],"mmm")</f>
        <v>Sep</v>
      </c>
      <c r="X4356">
        <f>MONTH(Sales_Data[[#This Row],[Order_Date]])</f>
        <v>9</v>
      </c>
      <c r="Y4356" t="str">
        <f>"Q"&amp;ROUNDUP(MONTH(Sales_Data[[#This Row],[Order_Date]])/3,0)</f>
        <v>Q3</v>
      </c>
    </row>
    <row r="4357" spans="1:25" x14ac:dyDescent="0.3">
      <c r="A4357" t="s">
        <v>6083</v>
      </c>
      <c r="B4357" s="1">
        <v>45722</v>
      </c>
      <c r="C4357" t="s">
        <v>1880</v>
      </c>
      <c r="D4357" t="s">
        <v>137</v>
      </c>
      <c r="E4357" t="s">
        <v>39</v>
      </c>
      <c r="F4357" t="s">
        <v>405</v>
      </c>
      <c r="G4357" t="s">
        <v>41</v>
      </c>
      <c r="H4357" t="s">
        <v>102</v>
      </c>
      <c r="I4357" t="s">
        <v>165</v>
      </c>
      <c r="J4357">
        <v>1</v>
      </c>
      <c r="K4357">
        <v>3067.17</v>
      </c>
      <c r="L4357">
        <v>0</v>
      </c>
      <c r="M4357">
        <v>2479.5</v>
      </c>
      <c r="N4357" t="s">
        <v>70</v>
      </c>
      <c r="O4357" t="s">
        <v>35</v>
      </c>
      <c r="P4357" t="s">
        <v>71</v>
      </c>
      <c r="Q4357">
        <f>Sales_Data[[#This Row],[Quantity]]*Sales_Data[[#This Row],[Unit_Price]]</f>
        <v>3067.17</v>
      </c>
      <c r="R4357">
        <f>Sales_Data[[#This Row],[Gross_Sales]]*Sales_Data[[#This Row],[Discount]]</f>
        <v>0</v>
      </c>
      <c r="S4357">
        <f>Sales_Data[[#This Row],[Gross_Sales]]-Sales_Data[[#This Row],[Discount_Amount]]</f>
        <v>3067.17</v>
      </c>
      <c r="T4357">
        <f>Sales_Data[[#This Row],[Net Sales]]-Sales_Data[[#This Row],[Cost]]</f>
        <v>587.67000000000007</v>
      </c>
      <c r="U4357" s="2">
        <f>Sales_Data[[#This Row],[Profit]]/Sales_Data[[#This Row],[Net Sales]]</f>
        <v>0.19160007433562537</v>
      </c>
      <c r="V4357">
        <f>YEAR(Sales_Data[[#This Row],[Order_Date]])</f>
        <v>2025</v>
      </c>
      <c r="W4357" t="str">
        <f>TEXT(Sales_Data[[#This Row],[Order_Date]],"mmm")</f>
        <v>Mar</v>
      </c>
      <c r="X4357">
        <f>MONTH(Sales_Data[[#This Row],[Order_Date]])</f>
        <v>3</v>
      </c>
      <c r="Y4357" t="str">
        <f>"Q"&amp;ROUNDUP(MONTH(Sales_Data[[#This Row],[Order_Date]])/3,0)</f>
        <v>Q1</v>
      </c>
    </row>
    <row r="4358" spans="1:25" x14ac:dyDescent="0.3">
      <c r="A4358" t="s">
        <v>6084</v>
      </c>
      <c r="B4358" s="1">
        <v>45740</v>
      </c>
      <c r="C4358" t="s">
        <v>3006</v>
      </c>
      <c r="D4358" t="s">
        <v>255</v>
      </c>
      <c r="E4358" t="s">
        <v>39</v>
      </c>
      <c r="F4358" t="s">
        <v>96</v>
      </c>
      <c r="G4358" t="s">
        <v>67</v>
      </c>
      <c r="H4358" t="s">
        <v>121</v>
      </c>
      <c r="I4358" t="s">
        <v>122</v>
      </c>
      <c r="J4358">
        <v>1</v>
      </c>
      <c r="K4358">
        <v>4065.06</v>
      </c>
      <c r="L4358">
        <v>0.1</v>
      </c>
      <c r="M4358">
        <v>2276.2199999999998</v>
      </c>
      <c r="N4358" t="s">
        <v>70</v>
      </c>
      <c r="O4358" t="s">
        <v>35</v>
      </c>
      <c r="P4358" t="s">
        <v>71</v>
      </c>
      <c r="Q4358">
        <f>Sales_Data[[#This Row],[Quantity]]*Sales_Data[[#This Row],[Unit_Price]]</f>
        <v>4065.06</v>
      </c>
      <c r="R4358">
        <f>Sales_Data[[#This Row],[Gross_Sales]]*Sales_Data[[#This Row],[Discount]]</f>
        <v>406.50600000000003</v>
      </c>
      <c r="S4358">
        <f>Sales_Data[[#This Row],[Gross_Sales]]-Sales_Data[[#This Row],[Discount_Amount]]</f>
        <v>3658.5540000000001</v>
      </c>
      <c r="T4358">
        <f>Sales_Data[[#This Row],[Net Sales]]-Sales_Data[[#This Row],[Cost]]</f>
        <v>1382.3340000000003</v>
      </c>
      <c r="U4358" s="2">
        <f>Sales_Data[[#This Row],[Profit]]/Sales_Data[[#This Row],[Net Sales]]</f>
        <v>0.37783616149987131</v>
      </c>
      <c r="V4358">
        <f>YEAR(Sales_Data[[#This Row],[Order_Date]])</f>
        <v>2025</v>
      </c>
      <c r="W4358" t="str">
        <f>TEXT(Sales_Data[[#This Row],[Order_Date]],"mmm")</f>
        <v>Mar</v>
      </c>
      <c r="X4358">
        <f>MONTH(Sales_Data[[#This Row],[Order_Date]])</f>
        <v>3</v>
      </c>
      <c r="Y4358" t="str">
        <f>"Q"&amp;ROUNDUP(MONTH(Sales_Data[[#This Row],[Order_Date]])/3,0)</f>
        <v>Q1</v>
      </c>
    </row>
    <row r="4359" spans="1:25" x14ac:dyDescent="0.3">
      <c r="A4359" t="s">
        <v>6085</v>
      </c>
      <c r="B4359" s="1">
        <v>45811</v>
      </c>
      <c r="C4359" t="s">
        <v>517</v>
      </c>
      <c r="D4359" t="s">
        <v>255</v>
      </c>
      <c r="E4359" t="s">
        <v>19</v>
      </c>
      <c r="F4359" t="s">
        <v>57</v>
      </c>
      <c r="G4359" t="s">
        <v>41</v>
      </c>
      <c r="H4359" t="s">
        <v>102</v>
      </c>
      <c r="I4359" t="s">
        <v>388</v>
      </c>
      <c r="J4359">
        <v>1</v>
      </c>
      <c r="K4359">
        <v>1211.81</v>
      </c>
      <c r="L4359">
        <v>0.05</v>
      </c>
      <c r="M4359">
        <v>882.77</v>
      </c>
      <c r="N4359" t="s">
        <v>52</v>
      </c>
      <c r="O4359" t="s">
        <v>35</v>
      </c>
      <c r="P4359" t="s">
        <v>71</v>
      </c>
      <c r="Q4359">
        <f>Sales_Data[[#This Row],[Quantity]]*Sales_Data[[#This Row],[Unit_Price]]</f>
        <v>1211.81</v>
      </c>
      <c r="R4359">
        <f>Sales_Data[[#This Row],[Gross_Sales]]*Sales_Data[[#This Row],[Discount]]</f>
        <v>60.590499999999999</v>
      </c>
      <c r="S4359">
        <f>Sales_Data[[#This Row],[Gross_Sales]]-Sales_Data[[#This Row],[Discount_Amount]]</f>
        <v>1151.2194999999999</v>
      </c>
      <c r="T4359">
        <f>Sales_Data[[#This Row],[Net Sales]]-Sales_Data[[#This Row],[Cost]]</f>
        <v>268.44949999999994</v>
      </c>
      <c r="U4359" s="2">
        <f>Sales_Data[[#This Row],[Profit]]/Sales_Data[[#This Row],[Net Sales]]</f>
        <v>0.23318706814816806</v>
      </c>
      <c r="V4359">
        <f>YEAR(Sales_Data[[#This Row],[Order_Date]])</f>
        <v>2025</v>
      </c>
      <c r="W4359" t="str">
        <f>TEXT(Sales_Data[[#This Row],[Order_Date]],"mmm")</f>
        <v>Jun</v>
      </c>
      <c r="X4359">
        <f>MONTH(Sales_Data[[#This Row],[Order_Date]])</f>
        <v>6</v>
      </c>
      <c r="Y4359" t="str">
        <f>"Q"&amp;ROUNDUP(MONTH(Sales_Data[[#This Row],[Order_Date]])/3,0)</f>
        <v>Q2</v>
      </c>
    </row>
    <row r="4360" spans="1:25" x14ac:dyDescent="0.3">
      <c r="A4360" t="s">
        <v>6086</v>
      </c>
      <c r="B4360" s="1">
        <v>45923</v>
      </c>
      <c r="C4360" t="s">
        <v>1695</v>
      </c>
      <c r="D4360" t="s">
        <v>141</v>
      </c>
      <c r="E4360" t="s">
        <v>48</v>
      </c>
      <c r="F4360" t="s">
        <v>49</v>
      </c>
      <c r="G4360" t="s">
        <v>67</v>
      </c>
      <c r="H4360" t="s">
        <v>68</v>
      </c>
      <c r="I4360" t="s">
        <v>69</v>
      </c>
      <c r="J4360">
        <v>3</v>
      </c>
      <c r="K4360">
        <v>41355.25</v>
      </c>
      <c r="L4360">
        <v>0.1</v>
      </c>
      <c r="M4360">
        <v>76970.73</v>
      </c>
      <c r="N4360" t="s">
        <v>52</v>
      </c>
      <c r="O4360" t="s">
        <v>35</v>
      </c>
      <c r="P4360" t="s">
        <v>71</v>
      </c>
      <c r="Q4360">
        <f>Sales_Data[[#This Row],[Quantity]]*Sales_Data[[#This Row],[Unit_Price]]</f>
        <v>124065.75</v>
      </c>
      <c r="R4360">
        <f>Sales_Data[[#This Row],[Gross_Sales]]*Sales_Data[[#This Row],[Discount]]</f>
        <v>12406.575000000001</v>
      </c>
      <c r="S4360">
        <f>Sales_Data[[#This Row],[Gross_Sales]]-Sales_Data[[#This Row],[Discount_Amount]]</f>
        <v>111659.175</v>
      </c>
      <c r="T4360">
        <f>Sales_Data[[#This Row],[Net Sales]]-Sales_Data[[#This Row],[Cost]]</f>
        <v>34688.445000000007</v>
      </c>
      <c r="U4360" s="2">
        <f>Sales_Data[[#This Row],[Profit]]/Sales_Data[[#This Row],[Net Sales]]</f>
        <v>0.31066363332883307</v>
      </c>
      <c r="V4360">
        <f>YEAR(Sales_Data[[#This Row],[Order_Date]])</f>
        <v>2025</v>
      </c>
      <c r="W4360" t="str">
        <f>TEXT(Sales_Data[[#This Row],[Order_Date]],"mmm")</f>
        <v>Sep</v>
      </c>
      <c r="X4360">
        <f>MONTH(Sales_Data[[#This Row],[Order_Date]])</f>
        <v>9</v>
      </c>
      <c r="Y4360" t="str">
        <f>"Q"&amp;ROUNDUP(MONTH(Sales_Data[[#This Row],[Order_Date]])/3,0)</f>
        <v>Q3</v>
      </c>
    </row>
    <row r="4361" spans="1:25" x14ac:dyDescent="0.3">
      <c r="A4361" t="s">
        <v>6087</v>
      </c>
      <c r="B4361" s="1">
        <v>45966</v>
      </c>
      <c r="C4361" t="s">
        <v>991</v>
      </c>
      <c r="D4361" t="s">
        <v>381</v>
      </c>
      <c r="E4361" t="s">
        <v>39</v>
      </c>
      <c r="F4361" t="s">
        <v>107</v>
      </c>
      <c r="G4361" t="s">
        <v>32</v>
      </c>
      <c r="H4361" t="s">
        <v>50</v>
      </c>
      <c r="I4361" t="s">
        <v>51</v>
      </c>
      <c r="J4361">
        <v>3</v>
      </c>
      <c r="K4361">
        <v>3007.66</v>
      </c>
      <c r="L4361">
        <v>0</v>
      </c>
      <c r="M4361">
        <v>7160.97</v>
      </c>
      <c r="N4361" t="s">
        <v>109</v>
      </c>
      <c r="O4361" t="s">
        <v>25</v>
      </c>
      <c r="P4361" t="s">
        <v>26</v>
      </c>
      <c r="Q4361">
        <f>Sales_Data[[#This Row],[Quantity]]*Sales_Data[[#This Row],[Unit_Price]]</f>
        <v>9022.98</v>
      </c>
      <c r="R4361">
        <f>Sales_Data[[#This Row],[Gross_Sales]]*Sales_Data[[#This Row],[Discount]]</f>
        <v>0</v>
      </c>
      <c r="S4361">
        <f>Sales_Data[[#This Row],[Gross_Sales]]-Sales_Data[[#This Row],[Discount_Amount]]</f>
        <v>9022.98</v>
      </c>
      <c r="T4361">
        <f>Sales_Data[[#This Row],[Net Sales]]-Sales_Data[[#This Row],[Cost]]</f>
        <v>1862.0099999999993</v>
      </c>
      <c r="U4361" s="2">
        <f>Sales_Data[[#This Row],[Profit]]/Sales_Data[[#This Row],[Net Sales]]</f>
        <v>0.20636308625310035</v>
      </c>
      <c r="V4361">
        <f>YEAR(Sales_Data[[#This Row],[Order_Date]])</f>
        <v>2025</v>
      </c>
      <c r="W4361" t="str">
        <f>TEXT(Sales_Data[[#This Row],[Order_Date]],"mmm")</f>
        <v>Nov</v>
      </c>
      <c r="X4361">
        <f>MONTH(Sales_Data[[#This Row],[Order_Date]])</f>
        <v>11</v>
      </c>
      <c r="Y4361" t="str">
        <f>"Q"&amp;ROUNDUP(MONTH(Sales_Data[[#This Row],[Order_Date]])/3,0)</f>
        <v>Q4</v>
      </c>
    </row>
    <row r="4362" spans="1:25" x14ac:dyDescent="0.3">
      <c r="A4362" t="s">
        <v>6088</v>
      </c>
      <c r="B4362" s="1">
        <v>45736</v>
      </c>
      <c r="C4362" t="s">
        <v>1084</v>
      </c>
      <c r="D4362" t="s">
        <v>393</v>
      </c>
      <c r="E4362" t="s">
        <v>19</v>
      </c>
      <c r="F4362" t="s">
        <v>81</v>
      </c>
      <c r="G4362" t="s">
        <v>21</v>
      </c>
      <c r="H4362" t="s">
        <v>127</v>
      </c>
      <c r="I4362" t="s">
        <v>342</v>
      </c>
      <c r="J4362">
        <v>3</v>
      </c>
      <c r="K4362">
        <v>868.26</v>
      </c>
      <c r="L4362">
        <v>0.05</v>
      </c>
      <c r="M4362">
        <v>2142.3200000000002</v>
      </c>
      <c r="N4362" t="s">
        <v>52</v>
      </c>
      <c r="O4362" t="s">
        <v>35</v>
      </c>
      <c r="P4362" t="s">
        <v>71</v>
      </c>
      <c r="Q4362">
        <f>Sales_Data[[#This Row],[Quantity]]*Sales_Data[[#This Row],[Unit_Price]]</f>
        <v>2604.7799999999997</v>
      </c>
      <c r="R4362">
        <f>Sales_Data[[#This Row],[Gross_Sales]]*Sales_Data[[#This Row],[Discount]]</f>
        <v>130.239</v>
      </c>
      <c r="S4362">
        <f>Sales_Data[[#This Row],[Gross_Sales]]-Sales_Data[[#This Row],[Discount_Amount]]</f>
        <v>2474.5409999999997</v>
      </c>
      <c r="T4362">
        <f>Sales_Data[[#This Row],[Net Sales]]-Sales_Data[[#This Row],[Cost]]</f>
        <v>332.22099999999955</v>
      </c>
      <c r="U4362" s="2">
        <f>Sales_Data[[#This Row],[Profit]]/Sales_Data[[#This Row],[Net Sales]]</f>
        <v>0.13425560538297793</v>
      </c>
      <c r="V4362">
        <f>YEAR(Sales_Data[[#This Row],[Order_Date]])</f>
        <v>2025</v>
      </c>
      <c r="W4362" t="str">
        <f>TEXT(Sales_Data[[#This Row],[Order_Date]],"mmm")</f>
        <v>Mar</v>
      </c>
      <c r="X4362">
        <f>MONTH(Sales_Data[[#This Row],[Order_Date]])</f>
        <v>3</v>
      </c>
      <c r="Y4362" t="str">
        <f>"Q"&amp;ROUNDUP(MONTH(Sales_Data[[#This Row],[Order_Date]])/3,0)</f>
        <v>Q1</v>
      </c>
    </row>
    <row r="4363" spans="1:25" x14ac:dyDescent="0.3">
      <c r="A4363" t="s">
        <v>6089</v>
      </c>
      <c r="B4363" s="1">
        <v>45972</v>
      </c>
      <c r="C4363" t="s">
        <v>3883</v>
      </c>
      <c r="D4363" t="s">
        <v>457</v>
      </c>
      <c r="E4363" t="s">
        <v>39</v>
      </c>
      <c r="F4363" t="s">
        <v>202</v>
      </c>
      <c r="G4363" t="s">
        <v>21</v>
      </c>
      <c r="H4363" t="s">
        <v>230</v>
      </c>
      <c r="I4363" t="s">
        <v>231</v>
      </c>
      <c r="J4363">
        <v>1</v>
      </c>
      <c r="K4363">
        <v>4847.67</v>
      </c>
      <c r="L4363">
        <v>0</v>
      </c>
      <c r="M4363">
        <v>3876.61</v>
      </c>
      <c r="N4363" t="s">
        <v>52</v>
      </c>
      <c r="O4363" t="s">
        <v>35</v>
      </c>
      <c r="P4363" t="s">
        <v>71</v>
      </c>
      <c r="Q4363">
        <f>Sales_Data[[#This Row],[Quantity]]*Sales_Data[[#This Row],[Unit_Price]]</f>
        <v>4847.67</v>
      </c>
      <c r="R4363">
        <f>Sales_Data[[#This Row],[Gross_Sales]]*Sales_Data[[#This Row],[Discount]]</f>
        <v>0</v>
      </c>
      <c r="S4363">
        <f>Sales_Data[[#This Row],[Gross_Sales]]-Sales_Data[[#This Row],[Discount_Amount]]</f>
        <v>4847.67</v>
      </c>
      <c r="T4363">
        <f>Sales_Data[[#This Row],[Net Sales]]-Sales_Data[[#This Row],[Cost]]</f>
        <v>971.06</v>
      </c>
      <c r="U4363" s="2">
        <f>Sales_Data[[#This Row],[Profit]]/Sales_Data[[#This Row],[Net Sales]]</f>
        <v>0.20031479040446235</v>
      </c>
      <c r="V4363">
        <f>YEAR(Sales_Data[[#This Row],[Order_Date]])</f>
        <v>2025</v>
      </c>
      <c r="W4363" t="str">
        <f>TEXT(Sales_Data[[#This Row],[Order_Date]],"mmm")</f>
        <v>Nov</v>
      </c>
      <c r="X4363">
        <f>MONTH(Sales_Data[[#This Row],[Order_Date]])</f>
        <v>11</v>
      </c>
      <c r="Y4363" t="str">
        <f>"Q"&amp;ROUNDUP(MONTH(Sales_Data[[#This Row],[Order_Date]])/3,0)</f>
        <v>Q4</v>
      </c>
    </row>
    <row r="4364" spans="1:25" x14ac:dyDescent="0.3">
      <c r="A4364" t="s">
        <v>6090</v>
      </c>
      <c r="B4364" s="1">
        <v>45807</v>
      </c>
      <c r="C4364" t="s">
        <v>4280</v>
      </c>
      <c r="D4364" t="s">
        <v>1171</v>
      </c>
      <c r="E4364" t="s">
        <v>19</v>
      </c>
      <c r="F4364" t="s">
        <v>57</v>
      </c>
      <c r="G4364" t="s">
        <v>32</v>
      </c>
      <c r="H4364" t="s">
        <v>50</v>
      </c>
      <c r="I4364" t="s">
        <v>58</v>
      </c>
      <c r="J4364">
        <v>3</v>
      </c>
      <c r="K4364">
        <v>13024.31</v>
      </c>
      <c r="L4364">
        <v>0.1</v>
      </c>
      <c r="M4364">
        <v>25262.02</v>
      </c>
      <c r="N4364" t="s">
        <v>52</v>
      </c>
      <c r="O4364" t="s">
        <v>35</v>
      </c>
      <c r="P4364" t="s">
        <v>71</v>
      </c>
      <c r="Q4364">
        <f>Sales_Data[[#This Row],[Quantity]]*Sales_Data[[#This Row],[Unit_Price]]</f>
        <v>39072.93</v>
      </c>
      <c r="R4364">
        <f>Sales_Data[[#This Row],[Gross_Sales]]*Sales_Data[[#This Row],[Discount]]</f>
        <v>3907.2930000000001</v>
      </c>
      <c r="S4364">
        <f>Sales_Data[[#This Row],[Gross_Sales]]-Sales_Data[[#This Row],[Discount_Amount]]</f>
        <v>35165.637000000002</v>
      </c>
      <c r="T4364">
        <f>Sales_Data[[#This Row],[Net Sales]]-Sales_Data[[#This Row],[Cost]]</f>
        <v>9903.617000000002</v>
      </c>
      <c r="U4364" s="2">
        <f>Sales_Data[[#This Row],[Profit]]/Sales_Data[[#This Row],[Net Sales]]</f>
        <v>0.28162768671018246</v>
      </c>
      <c r="V4364">
        <f>YEAR(Sales_Data[[#This Row],[Order_Date]])</f>
        <v>2025</v>
      </c>
      <c r="W4364" t="str">
        <f>TEXT(Sales_Data[[#This Row],[Order_Date]],"mmm")</f>
        <v>May</v>
      </c>
      <c r="X4364">
        <f>MONTH(Sales_Data[[#This Row],[Order_Date]])</f>
        <v>5</v>
      </c>
      <c r="Y4364" t="str">
        <f>"Q"&amp;ROUNDUP(MONTH(Sales_Data[[#This Row],[Order_Date]])/3,0)</f>
        <v>Q2</v>
      </c>
    </row>
    <row r="4365" spans="1:25" x14ac:dyDescent="0.3">
      <c r="A4365" t="s">
        <v>6091</v>
      </c>
      <c r="B4365" s="1">
        <v>45705</v>
      </c>
      <c r="C4365" t="s">
        <v>1635</v>
      </c>
      <c r="D4365" t="s">
        <v>728</v>
      </c>
      <c r="E4365" t="s">
        <v>119</v>
      </c>
      <c r="F4365" t="s">
        <v>146</v>
      </c>
      <c r="G4365" t="s">
        <v>21</v>
      </c>
      <c r="H4365" t="s">
        <v>22</v>
      </c>
      <c r="I4365" t="s">
        <v>23</v>
      </c>
      <c r="J4365">
        <v>1</v>
      </c>
      <c r="K4365">
        <v>5845.14</v>
      </c>
      <c r="L4365">
        <v>0</v>
      </c>
      <c r="M4365">
        <v>3894.76</v>
      </c>
      <c r="N4365" t="s">
        <v>24</v>
      </c>
      <c r="O4365" t="s">
        <v>25</v>
      </c>
      <c r="P4365" t="s">
        <v>44</v>
      </c>
      <c r="Q4365">
        <f>Sales_Data[[#This Row],[Quantity]]*Sales_Data[[#This Row],[Unit_Price]]</f>
        <v>5845.14</v>
      </c>
      <c r="R4365">
        <f>Sales_Data[[#This Row],[Gross_Sales]]*Sales_Data[[#This Row],[Discount]]</f>
        <v>0</v>
      </c>
      <c r="S4365">
        <f>Sales_Data[[#This Row],[Gross_Sales]]-Sales_Data[[#This Row],[Discount_Amount]]</f>
        <v>5845.14</v>
      </c>
      <c r="T4365">
        <f>Sales_Data[[#This Row],[Net Sales]]-Sales_Data[[#This Row],[Cost]]</f>
        <v>1950.38</v>
      </c>
      <c r="U4365" s="2">
        <f>Sales_Data[[#This Row],[Profit]]/Sales_Data[[#This Row],[Net Sales]]</f>
        <v>0.33367549793503665</v>
      </c>
      <c r="V4365">
        <f>YEAR(Sales_Data[[#This Row],[Order_Date]])</f>
        <v>2025</v>
      </c>
      <c r="W4365" t="str">
        <f>TEXT(Sales_Data[[#This Row],[Order_Date]],"mmm")</f>
        <v>Feb</v>
      </c>
      <c r="X4365">
        <f>MONTH(Sales_Data[[#This Row],[Order_Date]])</f>
        <v>2</v>
      </c>
      <c r="Y4365" t="str">
        <f>"Q"&amp;ROUNDUP(MONTH(Sales_Data[[#This Row],[Order_Date]])/3,0)</f>
        <v>Q1</v>
      </c>
    </row>
    <row r="4366" spans="1:25" x14ac:dyDescent="0.3">
      <c r="A4366" t="s">
        <v>6092</v>
      </c>
      <c r="B4366" s="1">
        <v>45905</v>
      </c>
      <c r="C4366" t="s">
        <v>6093</v>
      </c>
      <c r="D4366" t="s">
        <v>457</v>
      </c>
      <c r="E4366" t="s">
        <v>39</v>
      </c>
      <c r="F4366" t="s">
        <v>96</v>
      </c>
      <c r="G4366" t="s">
        <v>32</v>
      </c>
      <c r="H4366" t="s">
        <v>33</v>
      </c>
      <c r="I4366" t="s">
        <v>161</v>
      </c>
      <c r="J4366">
        <v>1</v>
      </c>
      <c r="K4366">
        <v>2656.74</v>
      </c>
      <c r="L4366">
        <v>0.05</v>
      </c>
      <c r="M4366">
        <v>1787.28</v>
      </c>
      <c r="N4366" t="s">
        <v>109</v>
      </c>
      <c r="O4366" t="s">
        <v>25</v>
      </c>
      <c r="P4366" t="s">
        <v>26</v>
      </c>
      <c r="Q4366">
        <f>Sales_Data[[#This Row],[Quantity]]*Sales_Data[[#This Row],[Unit_Price]]</f>
        <v>2656.74</v>
      </c>
      <c r="R4366">
        <f>Sales_Data[[#This Row],[Gross_Sales]]*Sales_Data[[#This Row],[Discount]]</f>
        <v>132.83699999999999</v>
      </c>
      <c r="S4366">
        <f>Sales_Data[[#This Row],[Gross_Sales]]-Sales_Data[[#This Row],[Discount_Amount]]</f>
        <v>2523.9029999999998</v>
      </c>
      <c r="T4366">
        <f>Sales_Data[[#This Row],[Net Sales]]-Sales_Data[[#This Row],[Cost]]</f>
        <v>736.62299999999982</v>
      </c>
      <c r="U4366" s="2">
        <f>Sales_Data[[#This Row],[Profit]]/Sales_Data[[#This Row],[Net Sales]]</f>
        <v>0.29185868078131366</v>
      </c>
      <c r="V4366">
        <f>YEAR(Sales_Data[[#This Row],[Order_Date]])</f>
        <v>2025</v>
      </c>
      <c r="W4366" t="str">
        <f>TEXT(Sales_Data[[#This Row],[Order_Date]],"mmm")</f>
        <v>Sep</v>
      </c>
      <c r="X4366">
        <f>MONTH(Sales_Data[[#This Row],[Order_Date]])</f>
        <v>9</v>
      </c>
      <c r="Y4366" t="str">
        <f>"Q"&amp;ROUNDUP(MONTH(Sales_Data[[#This Row],[Order_Date]])/3,0)</f>
        <v>Q3</v>
      </c>
    </row>
    <row r="4367" spans="1:25" x14ac:dyDescent="0.3">
      <c r="A4367" t="s">
        <v>6094</v>
      </c>
      <c r="B4367" s="1">
        <v>45935</v>
      </c>
      <c r="C4367" t="s">
        <v>2251</v>
      </c>
      <c r="D4367" t="s">
        <v>137</v>
      </c>
      <c r="E4367" t="s">
        <v>30</v>
      </c>
      <c r="F4367" t="s">
        <v>156</v>
      </c>
      <c r="G4367" t="s">
        <v>41</v>
      </c>
      <c r="H4367" t="s">
        <v>42</v>
      </c>
      <c r="I4367" t="s">
        <v>43</v>
      </c>
      <c r="J4367">
        <v>1</v>
      </c>
      <c r="K4367">
        <v>2765.62</v>
      </c>
      <c r="L4367">
        <v>0.1</v>
      </c>
      <c r="M4367">
        <v>1840.14</v>
      </c>
      <c r="N4367" t="s">
        <v>24</v>
      </c>
      <c r="O4367" t="s">
        <v>35</v>
      </c>
      <c r="P4367" t="s">
        <v>71</v>
      </c>
      <c r="Q4367">
        <f>Sales_Data[[#This Row],[Quantity]]*Sales_Data[[#This Row],[Unit_Price]]</f>
        <v>2765.62</v>
      </c>
      <c r="R4367">
        <f>Sales_Data[[#This Row],[Gross_Sales]]*Sales_Data[[#This Row],[Discount]]</f>
        <v>276.56200000000001</v>
      </c>
      <c r="S4367">
        <f>Sales_Data[[#This Row],[Gross_Sales]]-Sales_Data[[#This Row],[Discount_Amount]]</f>
        <v>2489.058</v>
      </c>
      <c r="T4367">
        <f>Sales_Data[[#This Row],[Net Sales]]-Sales_Data[[#This Row],[Cost]]</f>
        <v>648.91799999999989</v>
      </c>
      <c r="U4367" s="2">
        <f>Sales_Data[[#This Row],[Profit]]/Sales_Data[[#This Row],[Net Sales]]</f>
        <v>0.26070826794715107</v>
      </c>
      <c r="V4367">
        <f>YEAR(Sales_Data[[#This Row],[Order_Date]])</f>
        <v>2025</v>
      </c>
      <c r="W4367" t="str">
        <f>TEXT(Sales_Data[[#This Row],[Order_Date]],"mmm")</f>
        <v>Oct</v>
      </c>
      <c r="X4367">
        <f>MONTH(Sales_Data[[#This Row],[Order_Date]])</f>
        <v>10</v>
      </c>
      <c r="Y4367" t="str">
        <f>"Q"&amp;ROUNDUP(MONTH(Sales_Data[[#This Row],[Order_Date]])/3,0)</f>
        <v>Q4</v>
      </c>
    </row>
    <row r="4368" spans="1:25" x14ac:dyDescent="0.3">
      <c r="A4368" t="s">
        <v>6095</v>
      </c>
      <c r="B4368" s="1">
        <v>46013</v>
      </c>
      <c r="C4368" t="s">
        <v>1511</v>
      </c>
      <c r="D4368" t="s">
        <v>1122</v>
      </c>
      <c r="E4368" t="s">
        <v>119</v>
      </c>
      <c r="F4368" t="s">
        <v>184</v>
      </c>
      <c r="G4368" t="s">
        <v>21</v>
      </c>
      <c r="H4368" t="s">
        <v>127</v>
      </c>
      <c r="I4368" t="s">
        <v>342</v>
      </c>
      <c r="J4368">
        <v>2</v>
      </c>
      <c r="K4368">
        <v>3790.84</v>
      </c>
      <c r="L4368">
        <v>0.15</v>
      </c>
      <c r="M4368">
        <v>5471.58</v>
      </c>
      <c r="N4368" t="s">
        <v>52</v>
      </c>
      <c r="O4368" t="s">
        <v>35</v>
      </c>
      <c r="P4368" t="s">
        <v>71</v>
      </c>
      <c r="Q4368">
        <f>Sales_Data[[#This Row],[Quantity]]*Sales_Data[[#This Row],[Unit_Price]]</f>
        <v>7581.68</v>
      </c>
      <c r="R4368">
        <f>Sales_Data[[#This Row],[Gross_Sales]]*Sales_Data[[#This Row],[Discount]]</f>
        <v>1137.252</v>
      </c>
      <c r="S4368">
        <f>Sales_Data[[#This Row],[Gross_Sales]]-Sales_Data[[#This Row],[Discount_Amount]]</f>
        <v>6444.4279999999999</v>
      </c>
      <c r="T4368">
        <f>Sales_Data[[#This Row],[Net Sales]]-Sales_Data[[#This Row],[Cost]]</f>
        <v>972.84799999999996</v>
      </c>
      <c r="U4368" s="2">
        <f>Sales_Data[[#This Row],[Profit]]/Sales_Data[[#This Row],[Net Sales]]</f>
        <v>0.15095955762094013</v>
      </c>
      <c r="V4368">
        <f>YEAR(Sales_Data[[#This Row],[Order_Date]])</f>
        <v>2025</v>
      </c>
      <c r="W4368" t="str">
        <f>TEXT(Sales_Data[[#This Row],[Order_Date]],"mmm")</f>
        <v>Dec</v>
      </c>
      <c r="X4368">
        <f>MONTH(Sales_Data[[#This Row],[Order_Date]])</f>
        <v>12</v>
      </c>
      <c r="Y4368" t="str">
        <f>"Q"&amp;ROUNDUP(MONTH(Sales_Data[[#This Row],[Order_Date]])/3,0)</f>
        <v>Q4</v>
      </c>
    </row>
    <row r="4369" spans="1:25" x14ac:dyDescent="0.3">
      <c r="A4369" t="s">
        <v>6096</v>
      </c>
      <c r="B4369" s="1">
        <v>45755</v>
      </c>
      <c r="C4369" t="s">
        <v>2661</v>
      </c>
      <c r="D4369" t="s">
        <v>662</v>
      </c>
      <c r="E4369" t="s">
        <v>39</v>
      </c>
      <c r="F4369" t="s">
        <v>202</v>
      </c>
      <c r="G4369" t="s">
        <v>67</v>
      </c>
      <c r="H4369" t="s">
        <v>88</v>
      </c>
      <c r="I4369" t="s">
        <v>89</v>
      </c>
      <c r="J4369">
        <v>3</v>
      </c>
      <c r="K4369">
        <v>5024.1000000000004</v>
      </c>
      <c r="L4369">
        <v>0.1</v>
      </c>
      <c r="M4369">
        <v>11856.37</v>
      </c>
      <c r="N4369" t="s">
        <v>52</v>
      </c>
      <c r="O4369" t="s">
        <v>35</v>
      </c>
      <c r="P4369" t="s">
        <v>44</v>
      </c>
      <c r="Q4369">
        <f>Sales_Data[[#This Row],[Quantity]]*Sales_Data[[#This Row],[Unit_Price]]</f>
        <v>15072.300000000001</v>
      </c>
      <c r="R4369">
        <f>Sales_Data[[#This Row],[Gross_Sales]]*Sales_Data[[#This Row],[Discount]]</f>
        <v>1507.2300000000002</v>
      </c>
      <c r="S4369">
        <f>Sales_Data[[#This Row],[Gross_Sales]]-Sales_Data[[#This Row],[Discount_Amount]]</f>
        <v>13565.070000000002</v>
      </c>
      <c r="T4369">
        <f>Sales_Data[[#This Row],[Net Sales]]-Sales_Data[[#This Row],[Cost]]</f>
        <v>1708.7000000000007</v>
      </c>
      <c r="U4369" s="2">
        <f>Sales_Data[[#This Row],[Profit]]/Sales_Data[[#This Row],[Net Sales]]</f>
        <v>0.12596322761327441</v>
      </c>
      <c r="V4369">
        <f>YEAR(Sales_Data[[#This Row],[Order_Date]])</f>
        <v>2025</v>
      </c>
      <c r="W4369" t="str">
        <f>TEXT(Sales_Data[[#This Row],[Order_Date]],"mmm")</f>
        <v>Apr</v>
      </c>
      <c r="X4369">
        <f>MONTH(Sales_Data[[#This Row],[Order_Date]])</f>
        <v>4</v>
      </c>
      <c r="Y4369" t="str">
        <f>"Q"&amp;ROUNDUP(MONTH(Sales_Data[[#This Row],[Order_Date]])/3,0)</f>
        <v>Q2</v>
      </c>
    </row>
    <row r="4370" spans="1:25" x14ac:dyDescent="0.3">
      <c r="A4370" t="s">
        <v>6097</v>
      </c>
      <c r="B4370" s="1">
        <v>45682</v>
      </c>
      <c r="C4370" t="s">
        <v>3591</v>
      </c>
      <c r="D4370" t="s">
        <v>100</v>
      </c>
      <c r="E4370" t="s">
        <v>48</v>
      </c>
      <c r="F4370" t="s">
        <v>132</v>
      </c>
      <c r="G4370" t="s">
        <v>21</v>
      </c>
      <c r="H4370" t="s">
        <v>297</v>
      </c>
      <c r="I4370" t="s">
        <v>494</v>
      </c>
      <c r="J4370">
        <v>2</v>
      </c>
      <c r="K4370">
        <v>38557.339999999997</v>
      </c>
      <c r="L4370">
        <v>0.05</v>
      </c>
      <c r="M4370">
        <v>63084.959999999999</v>
      </c>
      <c r="N4370" t="s">
        <v>52</v>
      </c>
      <c r="O4370" t="s">
        <v>35</v>
      </c>
      <c r="P4370" t="s">
        <v>44</v>
      </c>
      <c r="Q4370">
        <f>Sales_Data[[#This Row],[Quantity]]*Sales_Data[[#This Row],[Unit_Price]]</f>
        <v>77114.679999999993</v>
      </c>
      <c r="R4370">
        <f>Sales_Data[[#This Row],[Gross_Sales]]*Sales_Data[[#This Row],[Discount]]</f>
        <v>3855.7339999999999</v>
      </c>
      <c r="S4370">
        <f>Sales_Data[[#This Row],[Gross_Sales]]-Sales_Data[[#This Row],[Discount_Amount]]</f>
        <v>73258.945999999996</v>
      </c>
      <c r="T4370">
        <f>Sales_Data[[#This Row],[Net Sales]]-Sales_Data[[#This Row],[Cost]]</f>
        <v>10173.985999999997</v>
      </c>
      <c r="U4370" s="2">
        <f>Sales_Data[[#This Row],[Profit]]/Sales_Data[[#This Row],[Net Sales]]</f>
        <v>0.13887704581499163</v>
      </c>
      <c r="V4370">
        <f>YEAR(Sales_Data[[#This Row],[Order_Date]])</f>
        <v>2025</v>
      </c>
      <c r="W4370" t="str">
        <f>TEXT(Sales_Data[[#This Row],[Order_Date]],"mmm")</f>
        <v>Jan</v>
      </c>
      <c r="X4370">
        <f>MONTH(Sales_Data[[#This Row],[Order_Date]])</f>
        <v>1</v>
      </c>
      <c r="Y4370" t="str">
        <f>"Q"&amp;ROUNDUP(MONTH(Sales_Data[[#This Row],[Order_Date]])/3,0)</f>
        <v>Q1</v>
      </c>
    </row>
    <row r="4371" spans="1:25" x14ac:dyDescent="0.3">
      <c r="A4371" t="s">
        <v>6098</v>
      </c>
      <c r="B4371" s="1">
        <v>45941</v>
      </c>
      <c r="C4371" t="s">
        <v>4775</v>
      </c>
      <c r="D4371" t="s">
        <v>662</v>
      </c>
      <c r="E4371" t="s">
        <v>48</v>
      </c>
      <c r="F4371" t="s">
        <v>126</v>
      </c>
      <c r="G4371" t="s">
        <v>67</v>
      </c>
      <c r="H4371" t="s">
        <v>121</v>
      </c>
      <c r="I4371" t="s">
        <v>142</v>
      </c>
      <c r="J4371">
        <v>1</v>
      </c>
      <c r="K4371">
        <v>6694.24</v>
      </c>
      <c r="L4371">
        <v>0.1</v>
      </c>
      <c r="M4371">
        <v>4519.62</v>
      </c>
      <c r="N4371" t="s">
        <v>52</v>
      </c>
      <c r="O4371" t="s">
        <v>25</v>
      </c>
      <c r="P4371" t="s">
        <v>26</v>
      </c>
      <c r="Q4371">
        <f>Sales_Data[[#This Row],[Quantity]]*Sales_Data[[#This Row],[Unit_Price]]</f>
        <v>6694.24</v>
      </c>
      <c r="R4371">
        <f>Sales_Data[[#This Row],[Gross_Sales]]*Sales_Data[[#This Row],[Discount]]</f>
        <v>669.42399999999998</v>
      </c>
      <c r="S4371">
        <f>Sales_Data[[#This Row],[Gross_Sales]]-Sales_Data[[#This Row],[Discount_Amount]]</f>
        <v>6024.8159999999998</v>
      </c>
      <c r="T4371">
        <f>Sales_Data[[#This Row],[Net Sales]]-Sales_Data[[#This Row],[Cost]]</f>
        <v>1505.1959999999999</v>
      </c>
      <c r="U4371" s="2">
        <f>Sales_Data[[#This Row],[Profit]]/Sales_Data[[#This Row],[Net Sales]]</f>
        <v>0.24983269198594613</v>
      </c>
      <c r="V4371">
        <f>YEAR(Sales_Data[[#This Row],[Order_Date]])</f>
        <v>2025</v>
      </c>
      <c r="W4371" t="str">
        <f>TEXT(Sales_Data[[#This Row],[Order_Date]],"mmm")</f>
        <v>Oct</v>
      </c>
      <c r="X4371">
        <f>MONTH(Sales_Data[[#This Row],[Order_Date]])</f>
        <v>10</v>
      </c>
      <c r="Y4371" t="str">
        <f>"Q"&amp;ROUNDUP(MONTH(Sales_Data[[#This Row],[Order_Date]])/3,0)</f>
        <v>Q4</v>
      </c>
    </row>
    <row r="4372" spans="1:25" x14ac:dyDescent="0.3">
      <c r="A4372" t="s">
        <v>6099</v>
      </c>
      <c r="B4372" s="1">
        <v>45958</v>
      </c>
      <c r="C4372" t="s">
        <v>376</v>
      </c>
      <c r="D4372" t="s">
        <v>277</v>
      </c>
      <c r="E4372" t="s">
        <v>39</v>
      </c>
      <c r="F4372" t="s">
        <v>202</v>
      </c>
      <c r="G4372" t="s">
        <v>67</v>
      </c>
      <c r="H4372" t="s">
        <v>121</v>
      </c>
      <c r="I4372" t="s">
        <v>122</v>
      </c>
      <c r="J4372">
        <v>1</v>
      </c>
      <c r="K4372">
        <v>4644.42</v>
      </c>
      <c r="L4372">
        <v>0.1</v>
      </c>
      <c r="M4372">
        <v>3104.21</v>
      </c>
      <c r="N4372" t="s">
        <v>24</v>
      </c>
      <c r="O4372" t="s">
        <v>35</v>
      </c>
      <c r="P4372" t="s">
        <v>26</v>
      </c>
      <c r="Q4372">
        <f>Sales_Data[[#This Row],[Quantity]]*Sales_Data[[#This Row],[Unit_Price]]</f>
        <v>4644.42</v>
      </c>
      <c r="R4372">
        <f>Sales_Data[[#This Row],[Gross_Sales]]*Sales_Data[[#This Row],[Discount]]</f>
        <v>464.44200000000001</v>
      </c>
      <c r="S4372">
        <f>Sales_Data[[#This Row],[Gross_Sales]]-Sales_Data[[#This Row],[Discount_Amount]]</f>
        <v>4179.9780000000001</v>
      </c>
      <c r="T4372">
        <f>Sales_Data[[#This Row],[Net Sales]]-Sales_Data[[#This Row],[Cost]]</f>
        <v>1075.768</v>
      </c>
      <c r="U4372" s="2">
        <f>Sales_Data[[#This Row],[Profit]]/Sales_Data[[#This Row],[Net Sales]]</f>
        <v>0.25736212008771336</v>
      </c>
      <c r="V4372">
        <f>YEAR(Sales_Data[[#This Row],[Order_Date]])</f>
        <v>2025</v>
      </c>
      <c r="W4372" t="str">
        <f>TEXT(Sales_Data[[#This Row],[Order_Date]],"mmm")</f>
        <v>Oct</v>
      </c>
      <c r="X4372">
        <f>MONTH(Sales_Data[[#This Row],[Order_Date]])</f>
        <v>10</v>
      </c>
      <c r="Y4372" t="str">
        <f>"Q"&amp;ROUNDUP(MONTH(Sales_Data[[#This Row],[Order_Date]])/3,0)</f>
        <v>Q4</v>
      </c>
    </row>
    <row r="4373" spans="1:25" x14ac:dyDescent="0.3">
      <c r="A4373" t="s">
        <v>6100</v>
      </c>
      <c r="B4373" s="1">
        <v>45725</v>
      </c>
      <c r="C4373" t="s">
        <v>4988</v>
      </c>
      <c r="D4373" t="s">
        <v>241</v>
      </c>
      <c r="E4373" t="s">
        <v>48</v>
      </c>
      <c r="F4373" t="s">
        <v>164</v>
      </c>
      <c r="G4373" t="s">
        <v>75</v>
      </c>
      <c r="H4373" t="s">
        <v>185</v>
      </c>
      <c r="I4373" t="s">
        <v>261</v>
      </c>
      <c r="J4373">
        <v>1</v>
      </c>
      <c r="K4373">
        <v>45139.64</v>
      </c>
      <c r="L4373">
        <v>0.15</v>
      </c>
      <c r="M4373">
        <v>26499.93</v>
      </c>
      <c r="N4373" t="s">
        <v>109</v>
      </c>
      <c r="O4373" t="s">
        <v>25</v>
      </c>
      <c r="P4373" t="s">
        <v>26</v>
      </c>
      <c r="Q4373">
        <f>Sales_Data[[#This Row],[Quantity]]*Sales_Data[[#This Row],[Unit_Price]]</f>
        <v>45139.64</v>
      </c>
      <c r="R4373">
        <f>Sales_Data[[#This Row],[Gross_Sales]]*Sales_Data[[#This Row],[Discount]]</f>
        <v>6770.9459999999999</v>
      </c>
      <c r="S4373">
        <f>Sales_Data[[#This Row],[Gross_Sales]]-Sales_Data[[#This Row],[Discount_Amount]]</f>
        <v>38368.694000000003</v>
      </c>
      <c r="T4373">
        <f>Sales_Data[[#This Row],[Net Sales]]-Sales_Data[[#This Row],[Cost]]</f>
        <v>11868.764000000003</v>
      </c>
      <c r="U4373" s="2">
        <f>Sales_Data[[#This Row],[Profit]]/Sales_Data[[#This Row],[Net Sales]]</f>
        <v>0.30933458407523595</v>
      </c>
      <c r="V4373">
        <f>YEAR(Sales_Data[[#This Row],[Order_Date]])</f>
        <v>2025</v>
      </c>
      <c r="W4373" t="str">
        <f>TEXT(Sales_Data[[#This Row],[Order_Date]],"mmm")</f>
        <v>Mar</v>
      </c>
      <c r="X4373">
        <f>MONTH(Sales_Data[[#This Row],[Order_Date]])</f>
        <v>3</v>
      </c>
      <c r="Y4373" t="str">
        <f>"Q"&amp;ROUNDUP(MONTH(Sales_Data[[#This Row],[Order_Date]])/3,0)</f>
        <v>Q1</v>
      </c>
    </row>
    <row r="4374" spans="1:25" x14ac:dyDescent="0.3">
      <c r="A4374" t="s">
        <v>6101</v>
      </c>
      <c r="B4374" s="1">
        <v>45664</v>
      </c>
      <c r="C4374" t="s">
        <v>336</v>
      </c>
      <c r="D4374" t="s">
        <v>404</v>
      </c>
      <c r="E4374" t="s">
        <v>39</v>
      </c>
      <c r="F4374" t="s">
        <v>40</v>
      </c>
      <c r="G4374" t="s">
        <v>32</v>
      </c>
      <c r="H4374" t="s">
        <v>50</v>
      </c>
      <c r="I4374" t="s">
        <v>51</v>
      </c>
      <c r="J4374">
        <v>1</v>
      </c>
      <c r="K4374">
        <v>2846.63</v>
      </c>
      <c r="L4374">
        <v>0.15</v>
      </c>
      <c r="M4374">
        <v>1739.29</v>
      </c>
      <c r="N4374" t="s">
        <v>52</v>
      </c>
      <c r="O4374" t="s">
        <v>25</v>
      </c>
      <c r="P4374" t="s">
        <v>44</v>
      </c>
      <c r="Q4374">
        <f>Sales_Data[[#This Row],[Quantity]]*Sales_Data[[#This Row],[Unit_Price]]</f>
        <v>2846.63</v>
      </c>
      <c r="R4374">
        <f>Sales_Data[[#This Row],[Gross_Sales]]*Sales_Data[[#This Row],[Discount]]</f>
        <v>426.99450000000002</v>
      </c>
      <c r="S4374">
        <f>Sales_Data[[#This Row],[Gross_Sales]]-Sales_Data[[#This Row],[Discount_Amount]]</f>
        <v>2419.6355000000003</v>
      </c>
      <c r="T4374">
        <f>Sales_Data[[#This Row],[Net Sales]]-Sales_Data[[#This Row],[Cost]]</f>
        <v>680.34550000000036</v>
      </c>
      <c r="U4374" s="2">
        <f>Sales_Data[[#This Row],[Profit]]/Sales_Data[[#This Row],[Net Sales]]</f>
        <v>0.28117685494364764</v>
      </c>
      <c r="V4374">
        <f>YEAR(Sales_Data[[#This Row],[Order_Date]])</f>
        <v>2025</v>
      </c>
      <c r="W4374" t="str">
        <f>TEXT(Sales_Data[[#This Row],[Order_Date]],"mmm")</f>
        <v>Jan</v>
      </c>
      <c r="X4374">
        <f>MONTH(Sales_Data[[#This Row],[Order_Date]])</f>
        <v>1</v>
      </c>
      <c r="Y4374" t="str">
        <f>"Q"&amp;ROUNDUP(MONTH(Sales_Data[[#This Row],[Order_Date]])/3,0)</f>
        <v>Q1</v>
      </c>
    </row>
    <row r="4375" spans="1:25" x14ac:dyDescent="0.3">
      <c r="A4375" t="s">
        <v>6102</v>
      </c>
      <c r="B4375" s="1">
        <v>45962</v>
      </c>
      <c r="C4375" t="s">
        <v>4675</v>
      </c>
      <c r="D4375" t="s">
        <v>447</v>
      </c>
      <c r="E4375" t="s">
        <v>48</v>
      </c>
      <c r="F4375" t="s">
        <v>49</v>
      </c>
      <c r="G4375" t="s">
        <v>21</v>
      </c>
      <c r="H4375" t="s">
        <v>297</v>
      </c>
      <c r="I4375" t="s">
        <v>494</v>
      </c>
      <c r="J4375">
        <v>1</v>
      </c>
      <c r="K4375">
        <v>57112.4</v>
      </c>
      <c r="L4375">
        <v>0.15</v>
      </c>
      <c r="M4375">
        <v>41677</v>
      </c>
      <c r="N4375" t="s">
        <v>24</v>
      </c>
      <c r="O4375" t="s">
        <v>25</v>
      </c>
      <c r="P4375" t="s">
        <v>71</v>
      </c>
      <c r="Q4375">
        <f>Sales_Data[[#This Row],[Quantity]]*Sales_Data[[#This Row],[Unit_Price]]</f>
        <v>57112.4</v>
      </c>
      <c r="R4375">
        <f>Sales_Data[[#This Row],[Gross_Sales]]*Sales_Data[[#This Row],[Discount]]</f>
        <v>8566.86</v>
      </c>
      <c r="S4375">
        <f>Sales_Data[[#This Row],[Gross_Sales]]-Sales_Data[[#This Row],[Discount_Amount]]</f>
        <v>48545.54</v>
      </c>
      <c r="T4375">
        <f>Sales_Data[[#This Row],[Net Sales]]-Sales_Data[[#This Row],[Cost]]</f>
        <v>6868.5400000000009</v>
      </c>
      <c r="U4375" s="2">
        <f>Sales_Data[[#This Row],[Profit]]/Sales_Data[[#This Row],[Net Sales]]</f>
        <v>0.14148652996753153</v>
      </c>
      <c r="V4375">
        <f>YEAR(Sales_Data[[#This Row],[Order_Date]])</f>
        <v>2025</v>
      </c>
      <c r="W4375" t="str">
        <f>TEXT(Sales_Data[[#This Row],[Order_Date]],"mmm")</f>
        <v>Nov</v>
      </c>
      <c r="X4375">
        <f>MONTH(Sales_Data[[#This Row],[Order_Date]])</f>
        <v>11</v>
      </c>
      <c r="Y4375" t="str">
        <f>"Q"&amp;ROUNDUP(MONTH(Sales_Data[[#This Row],[Order_Date]])/3,0)</f>
        <v>Q4</v>
      </c>
    </row>
    <row r="4376" spans="1:25" x14ac:dyDescent="0.3">
      <c r="A4376" t="s">
        <v>6103</v>
      </c>
      <c r="B4376" s="1">
        <v>45794</v>
      </c>
      <c r="C4376" t="s">
        <v>1415</v>
      </c>
      <c r="D4376" t="s">
        <v>18</v>
      </c>
      <c r="E4376" t="s">
        <v>48</v>
      </c>
      <c r="F4376" t="s">
        <v>132</v>
      </c>
      <c r="G4376" t="s">
        <v>67</v>
      </c>
      <c r="H4376" t="s">
        <v>121</v>
      </c>
      <c r="I4376" t="s">
        <v>142</v>
      </c>
      <c r="J4376">
        <v>2</v>
      </c>
      <c r="K4376">
        <v>55031.41</v>
      </c>
      <c r="L4376">
        <v>0.1</v>
      </c>
      <c r="M4376">
        <v>83604.100000000006</v>
      </c>
      <c r="N4376" t="s">
        <v>70</v>
      </c>
      <c r="O4376" t="s">
        <v>25</v>
      </c>
      <c r="P4376" t="s">
        <v>44</v>
      </c>
      <c r="Q4376">
        <f>Sales_Data[[#This Row],[Quantity]]*Sales_Data[[#This Row],[Unit_Price]]</f>
        <v>110062.82</v>
      </c>
      <c r="R4376">
        <f>Sales_Data[[#This Row],[Gross_Sales]]*Sales_Data[[#This Row],[Discount]]</f>
        <v>11006.282000000001</v>
      </c>
      <c r="S4376">
        <f>Sales_Data[[#This Row],[Gross_Sales]]-Sales_Data[[#This Row],[Discount_Amount]]</f>
        <v>99056.538</v>
      </c>
      <c r="T4376">
        <f>Sales_Data[[#This Row],[Net Sales]]-Sales_Data[[#This Row],[Cost]]</f>
        <v>15452.437999999995</v>
      </c>
      <c r="U4376" s="2">
        <f>Sales_Data[[#This Row],[Profit]]/Sales_Data[[#This Row],[Net Sales]]</f>
        <v>0.15599614434334455</v>
      </c>
      <c r="V4376">
        <f>YEAR(Sales_Data[[#This Row],[Order_Date]])</f>
        <v>2025</v>
      </c>
      <c r="W4376" t="str">
        <f>TEXT(Sales_Data[[#This Row],[Order_Date]],"mmm")</f>
        <v>May</v>
      </c>
      <c r="X4376">
        <f>MONTH(Sales_Data[[#This Row],[Order_Date]])</f>
        <v>5</v>
      </c>
      <c r="Y4376" t="str">
        <f>"Q"&amp;ROUNDUP(MONTH(Sales_Data[[#This Row],[Order_Date]])/3,0)</f>
        <v>Q2</v>
      </c>
    </row>
    <row r="4377" spans="1:25" x14ac:dyDescent="0.3">
      <c r="A4377" t="s">
        <v>6104</v>
      </c>
      <c r="B4377" s="1">
        <v>45821</v>
      </c>
      <c r="C4377" t="s">
        <v>5390</v>
      </c>
      <c r="D4377" t="s">
        <v>387</v>
      </c>
      <c r="E4377" t="s">
        <v>19</v>
      </c>
      <c r="F4377" t="s">
        <v>113</v>
      </c>
      <c r="G4377" t="s">
        <v>75</v>
      </c>
      <c r="H4377" t="s">
        <v>114</v>
      </c>
      <c r="I4377" t="s">
        <v>206</v>
      </c>
      <c r="J4377">
        <v>1</v>
      </c>
      <c r="K4377">
        <v>3730.38</v>
      </c>
      <c r="L4377">
        <v>0</v>
      </c>
      <c r="M4377">
        <v>2455.46</v>
      </c>
      <c r="N4377" t="s">
        <v>70</v>
      </c>
      <c r="O4377" t="s">
        <v>35</v>
      </c>
      <c r="P4377" t="s">
        <v>71</v>
      </c>
      <c r="Q4377">
        <f>Sales_Data[[#This Row],[Quantity]]*Sales_Data[[#This Row],[Unit_Price]]</f>
        <v>3730.38</v>
      </c>
      <c r="R4377">
        <f>Sales_Data[[#This Row],[Gross_Sales]]*Sales_Data[[#This Row],[Discount]]</f>
        <v>0</v>
      </c>
      <c r="S4377">
        <f>Sales_Data[[#This Row],[Gross_Sales]]-Sales_Data[[#This Row],[Discount_Amount]]</f>
        <v>3730.38</v>
      </c>
      <c r="T4377">
        <f>Sales_Data[[#This Row],[Net Sales]]-Sales_Data[[#This Row],[Cost]]</f>
        <v>1274.92</v>
      </c>
      <c r="U4377" s="2">
        <f>Sales_Data[[#This Row],[Profit]]/Sales_Data[[#This Row],[Net Sales]]</f>
        <v>0.34176679051463926</v>
      </c>
      <c r="V4377">
        <f>YEAR(Sales_Data[[#This Row],[Order_Date]])</f>
        <v>2025</v>
      </c>
      <c r="W4377" t="str">
        <f>TEXT(Sales_Data[[#This Row],[Order_Date]],"mmm")</f>
        <v>Jun</v>
      </c>
      <c r="X4377">
        <f>MONTH(Sales_Data[[#This Row],[Order_Date]])</f>
        <v>6</v>
      </c>
      <c r="Y4377" t="str">
        <f>"Q"&amp;ROUNDUP(MONTH(Sales_Data[[#This Row],[Order_Date]])/3,0)</f>
        <v>Q2</v>
      </c>
    </row>
    <row r="4378" spans="1:25" x14ac:dyDescent="0.3">
      <c r="A4378" t="s">
        <v>6105</v>
      </c>
      <c r="B4378" s="1">
        <v>45740</v>
      </c>
      <c r="C4378" t="s">
        <v>1929</v>
      </c>
      <c r="D4378" t="s">
        <v>317</v>
      </c>
      <c r="E4378" t="s">
        <v>119</v>
      </c>
      <c r="F4378" t="s">
        <v>538</v>
      </c>
      <c r="G4378" t="s">
        <v>21</v>
      </c>
      <c r="H4378" t="s">
        <v>230</v>
      </c>
      <c r="I4378" t="s">
        <v>231</v>
      </c>
      <c r="J4378">
        <v>3</v>
      </c>
      <c r="K4378">
        <v>8186.26</v>
      </c>
      <c r="L4378">
        <v>0.1</v>
      </c>
      <c r="M4378">
        <v>15741.91</v>
      </c>
      <c r="N4378" t="s">
        <v>52</v>
      </c>
      <c r="O4378" t="s">
        <v>35</v>
      </c>
      <c r="P4378" t="s">
        <v>44</v>
      </c>
      <c r="Q4378">
        <f>Sales_Data[[#This Row],[Quantity]]*Sales_Data[[#This Row],[Unit_Price]]</f>
        <v>24558.78</v>
      </c>
      <c r="R4378">
        <f>Sales_Data[[#This Row],[Gross_Sales]]*Sales_Data[[#This Row],[Discount]]</f>
        <v>2455.8780000000002</v>
      </c>
      <c r="S4378">
        <f>Sales_Data[[#This Row],[Gross_Sales]]-Sales_Data[[#This Row],[Discount_Amount]]</f>
        <v>22102.901999999998</v>
      </c>
      <c r="T4378">
        <f>Sales_Data[[#This Row],[Net Sales]]-Sales_Data[[#This Row],[Cost]]</f>
        <v>6360.9919999999984</v>
      </c>
      <c r="U4378" s="2">
        <f>Sales_Data[[#This Row],[Profit]]/Sales_Data[[#This Row],[Net Sales]]</f>
        <v>0.28778990197757737</v>
      </c>
      <c r="V4378">
        <f>YEAR(Sales_Data[[#This Row],[Order_Date]])</f>
        <v>2025</v>
      </c>
      <c r="W4378" t="str">
        <f>TEXT(Sales_Data[[#This Row],[Order_Date]],"mmm")</f>
        <v>Mar</v>
      </c>
      <c r="X4378">
        <f>MONTH(Sales_Data[[#This Row],[Order_Date]])</f>
        <v>3</v>
      </c>
      <c r="Y4378" t="str">
        <f>"Q"&amp;ROUNDUP(MONTH(Sales_Data[[#This Row],[Order_Date]])/3,0)</f>
        <v>Q1</v>
      </c>
    </row>
    <row r="4379" spans="1:25" x14ac:dyDescent="0.3">
      <c r="A4379" t="s">
        <v>6106</v>
      </c>
      <c r="B4379" s="1">
        <v>45795</v>
      </c>
      <c r="C4379" t="s">
        <v>1373</v>
      </c>
      <c r="D4379" t="s">
        <v>317</v>
      </c>
      <c r="E4379" t="s">
        <v>39</v>
      </c>
      <c r="F4379" t="s">
        <v>96</v>
      </c>
      <c r="G4379" t="s">
        <v>41</v>
      </c>
      <c r="H4379" t="s">
        <v>171</v>
      </c>
      <c r="I4379" t="s">
        <v>172</v>
      </c>
      <c r="J4379">
        <v>2</v>
      </c>
      <c r="K4379">
        <v>3309.76</v>
      </c>
      <c r="L4379">
        <v>0.1</v>
      </c>
      <c r="M4379">
        <v>4593.21</v>
      </c>
      <c r="N4379" t="s">
        <v>52</v>
      </c>
      <c r="O4379" t="s">
        <v>35</v>
      </c>
      <c r="P4379" t="s">
        <v>71</v>
      </c>
      <c r="Q4379">
        <f>Sales_Data[[#This Row],[Quantity]]*Sales_Data[[#This Row],[Unit_Price]]</f>
        <v>6619.52</v>
      </c>
      <c r="R4379">
        <f>Sales_Data[[#This Row],[Gross_Sales]]*Sales_Data[[#This Row],[Discount]]</f>
        <v>661.95200000000011</v>
      </c>
      <c r="S4379">
        <f>Sales_Data[[#This Row],[Gross_Sales]]-Sales_Data[[#This Row],[Discount_Amount]]</f>
        <v>5957.5680000000002</v>
      </c>
      <c r="T4379">
        <f>Sales_Data[[#This Row],[Net Sales]]-Sales_Data[[#This Row],[Cost]]</f>
        <v>1364.3580000000002</v>
      </c>
      <c r="U4379" s="2">
        <f>Sales_Data[[#This Row],[Profit]]/Sales_Data[[#This Row],[Net Sales]]</f>
        <v>0.22901257694414903</v>
      </c>
      <c r="V4379">
        <f>YEAR(Sales_Data[[#This Row],[Order_Date]])</f>
        <v>2025</v>
      </c>
      <c r="W4379" t="str">
        <f>TEXT(Sales_Data[[#This Row],[Order_Date]],"mmm")</f>
        <v>May</v>
      </c>
      <c r="X4379">
        <f>MONTH(Sales_Data[[#This Row],[Order_Date]])</f>
        <v>5</v>
      </c>
      <c r="Y4379" t="str">
        <f>"Q"&amp;ROUNDUP(MONTH(Sales_Data[[#This Row],[Order_Date]])/3,0)</f>
        <v>Q2</v>
      </c>
    </row>
    <row r="4380" spans="1:25" x14ac:dyDescent="0.3">
      <c r="A4380" t="s">
        <v>6107</v>
      </c>
      <c r="B4380" s="1">
        <v>45730</v>
      </c>
      <c r="C4380" t="s">
        <v>3029</v>
      </c>
      <c r="D4380" t="s">
        <v>327</v>
      </c>
      <c r="E4380" t="s">
        <v>119</v>
      </c>
      <c r="F4380" t="s">
        <v>146</v>
      </c>
      <c r="G4380" t="s">
        <v>67</v>
      </c>
      <c r="H4380" t="s">
        <v>121</v>
      </c>
      <c r="I4380" t="s">
        <v>122</v>
      </c>
      <c r="J4380">
        <v>1</v>
      </c>
      <c r="K4380">
        <v>6651.87</v>
      </c>
      <c r="L4380">
        <v>0.15</v>
      </c>
      <c r="M4380">
        <v>3669.65</v>
      </c>
      <c r="N4380" t="s">
        <v>70</v>
      </c>
      <c r="O4380" t="s">
        <v>35</v>
      </c>
      <c r="P4380" t="s">
        <v>71</v>
      </c>
      <c r="Q4380">
        <f>Sales_Data[[#This Row],[Quantity]]*Sales_Data[[#This Row],[Unit_Price]]</f>
        <v>6651.87</v>
      </c>
      <c r="R4380">
        <f>Sales_Data[[#This Row],[Gross_Sales]]*Sales_Data[[#This Row],[Discount]]</f>
        <v>997.78049999999996</v>
      </c>
      <c r="S4380">
        <f>Sales_Data[[#This Row],[Gross_Sales]]-Sales_Data[[#This Row],[Discount_Amount]]</f>
        <v>5654.0895</v>
      </c>
      <c r="T4380">
        <f>Sales_Data[[#This Row],[Net Sales]]-Sales_Data[[#This Row],[Cost]]</f>
        <v>1984.4395</v>
      </c>
      <c r="U4380" s="2">
        <f>Sales_Data[[#This Row],[Profit]]/Sales_Data[[#This Row],[Net Sales]]</f>
        <v>0.35097419310394712</v>
      </c>
      <c r="V4380">
        <f>YEAR(Sales_Data[[#This Row],[Order_Date]])</f>
        <v>2025</v>
      </c>
      <c r="W4380" t="str">
        <f>TEXT(Sales_Data[[#This Row],[Order_Date]],"mmm")</f>
        <v>Mar</v>
      </c>
      <c r="X4380">
        <f>MONTH(Sales_Data[[#This Row],[Order_Date]])</f>
        <v>3</v>
      </c>
      <c r="Y4380" t="str">
        <f>"Q"&amp;ROUNDUP(MONTH(Sales_Data[[#This Row],[Order_Date]])/3,0)</f>
        <v>Q1</v>
      </c>
    </row>
    <row r="4381" spans="1:25" x14ac:dyDescent="0.3">
      <c r="A4381" t="s">
        <v>6108</v>
      </c>
      <c r="B4381" s="1">
        <v>45894</v>
      </c>
      <c r="C4381" t="s">
        <v>1697</v>
      </c>
      <c r="D4381" t="s">
        <v>218</v>
      </c>
      <c r="E4381" t="s">
        <v>119</v>
      </c>
      <c r="F4381" t="s">
        <v>120</v>
      </c>
      <c r="G4381" t="s">
        <v>32</v>
      </c>
      <c r="H4381" t="s">
        <v>50</v>
      </c>
      <c r="I4381" t="s">
        <v>51</v>
      </c>
      <c r="J4381">
        <v>1</v>
      </c>
      <c r="K4381">
        <v>7419.82</v>
      </c>
      <c r="L4381">
        <v>0.15</v>
      </c>
      <c r="M4381">
        <v>4487.2299999999996</v>
      </c>
      <c r="N4381" t="s">
        <v>24</v>
      </c>
      <c r="O4381" t="s">
        <v>35</v>
      </c>
      <c r="P4381" t="s">
        <v>26</v>
      </c>
      <c r="Q4381">
        <f>Sales_Data[[#This Row],[Quantity]]*Sales_Data[[#This Row],[Unit_Price]]</f>
        <v>7419.82</v>
      </c>
      <c r="R4381">
        <f>Sales_Data[[#This Row],[Gross_Sales]]*Sales_Data[[#This Row],[Discount]]</f>
        <v>1112.973</v>
      </c>
      <c r="S4381">
        <f>Sales_Data[[#This Row],[Gross_Sales]]-Sales_Data[[#This Row],[Discount_Amount]]</f>
        <v>6306.8469999999998</v>
      </c>
      <c r="T4381">
        <f>Sales_Data[[#This Row],[Net Sales]]-Sales_Data[[#This Row],[Cost]]</f>
        <v>1819.6170000000002</v>
      </c>
      <c r="U4381" s="2">
        <f>Sales_Data[[#This Row],[Profit]]/Sales_Data[[#This Row],[Net Sales]]</f>
        <v>0.28851453031919122</v>
      </c>
      <c r="V4381">
        <f>YEAR(Sales_Data[[#This Row],[Order_Date]])</f>
        <v>2025</v>
      </c>
      <c r="W4381" t="str">
        <f>TEXT(Sales_Data[[#This Row],[Order_Date]],"mmm")</f>
        <v>Aug</v>
      </c>
      <c r="X4381">
        <f>MONTH(Sales_Data[[#This Row],[Order_Date]])</f>
        <v>8</v>
      </c>
      <c r="Y4381" t="str">
        <f>"Q"&amp;ROUNDUP(MONTH(Sales_Data[[#This Row],[Order_Date]])/3,0)</f>
        <v>Q3</v>
      </c>
    </row>
    <row r="4382" spans="1:25" x14ac:dyDescent="0.3">
      <c r="A4382" t="s">
        <v>6109</v>
      </c>
      <c r="B4382" s="1">
        <v>45703</v>
      </c>
      <c r="C4382" t="s">
        <v>1144</v>
      </c>
      <c r="D4382" t="s">
        <v>777</v>
      </c>
      <c r="E4382" t="s">
        <v>48</v>
      </c>
      <c r="F4382" t="s">
        <v>49</v>
      </c>
      <c r="G4382" t="s">
        <v>75</v>
      </c>
      <c r="H4382" t="s">
        <v>76</v>
      </c>
      <c r="I4382" t="s">
        <v>108</v>
      </c>
      <c r="J4382">
        <v>2</v>
      </c>
      <c r="K4382">
        <v>33574.639999999999</v>
      </c>
      <c r="L4382">
        <v>0.05</v>
      </c>
      <c r="M4382">
        <v>49250.57</v>
      </c>
      <c r="N4382" t="s">
        <v>52</v>
      </c>
      <c r="O4382" t="s">
        <v>25</v>
      </c>
      <c r="P4382" t="s">
        <v>71</v>
      </c>
      <c r="Q4382">
        <f>Sales_Data[[#This Row],[Quantity]]*Sales_Data[[#This Row],[Unit_Price]]</f>
        <v>67149.279999999999</v>
      </c>
      <c r="R4382">
        <f>Sales_Data[[#This Row],[Gross_Sales]]*Sales_Data[[#This Row],[Discount]]</f>
        <v>3357.4639999999999</v>
      </c>
      <c r="S4382">
        <f>Sales_Data[[#This Row],[Gross_Sales]]-Sales_Data[[#This Row],[Discount_Amount]]</f>
        <v>63791.815999999999</v>
      </c>
      <c r="T4382">
        <f>Sales_Data[[#This Row],[Net Sales]]-Sales_Data[[#This Row],[Cost]]</f>
        <v>14541.245999999999</v>
      </c>
      <c r="U4382" s="2">
        <f>Sales_Data[[#This Row],[Profit]]/Sales_Data[[#This Row],[Net Sales]]</f>
        <v>0.22794845658571625</v>
      </c>
      <c r="V4382">
        <f>YEAR(Sales_Data[[#This Row],[Order_Date]])</f>
        <v>2025</v>
      </c>
      <c r="W4382" t="str">
        <f>TEXT(Sales_Data[[#This Row],[Order_Date]],"mmm")</f>
        <v>Feb</v>
      </c>
      <c r="X4382">
        <f>MONTH(Sales_Data[[#This Row],[Order_Date]])</f>
        <v>2</v>
      </c>
      <c r="Y4382" t="str">
        <f>"Q"&amp;ROUNDUP(MONTH(Sales_Data[[#This Row],[Order_Date]])/3,0)</f>
        <v>Q1</v>
      </c>
    </row>
    <row r="4383" spans="1:25" x14ac:dyDescent="0.3">
      <c r="A4383" t="s">
        <v>6110</v>
      </c>
      <c r="B4383" s="1">
        <v>45763</v>
      </c>
      <c r="C4383" t="s">
        <v>985</v>
      </c>
      <c r="D4383" t="s">
        <v>450</v>
      </c>
      <c r="E4383" t="s">
        <v>19</v>
      </c>
      <c r="F4383" t="s">
        <v>20</v>
      </c>
      <c r="G4383" t="s">
        <v>67</v>
      </c>
      <c r="H4383" t="s">
        <v>121</v>
      </c>
      <c r="I4383" t="s">
        <v>122</v>
      </c>
      <c r="J4383">
        <v>2</v>
      </c>
      <c r="K4383">
        <v>7604.46</v>
      </c>
      <c r="L4383">
        <v>0.1</v>
      </c>
      <c r="M4383">
        <v>10093.959999999999</v>
      </c>
      <c r="N4383" t="s">
        <v>52</v>
      </c>
      <c r="O4383" t="s">
        <v>35</v>
      </c>
      <c r="P4383" t="s">
        <v>71</v>
      </c>
      <c r="Q4383">
        <f>Sales_Data[[#This Row],[Quantity]]*Sales_Data[[#This Row],[Unit_Price]]</f>
        <v>15208.92</v>
      </c>
      <c r="R4383">
        <f>Sales_Data[[#This Row],[Gross_Sales]]*Sales_Data[[#This Row],[Discount]]</f>
        <v>1520.8920000000001</v>
      </c>
      <c r="S4383">
        <f>Sales_Data[[#This Row],[Gross_Sales]]-Sales_Data[[#This Row],[Discount_Amount]]</f>
        <v>13688.028</v>
      </c>
      <c r="T4383">
        <f>Sales_Data[[#This Row],[Net Sales]]-Sales_Data[[#This Row],[Cost]]</f>
        <v>3594.0680000000011</v>
      </c>
      <c r="U4383" s="2">
        <f>Sales_Data[[#This Row],[Profit]]/Sales_Data[[#This Row],[Net Sales]]</f>
        <v>0.26257018176760022</v>
      </c>
      <c r="V4383">
        <f>YEAR(Sales_Data[[#This Row],[Order_Date]])</f>
        <v>2025</v>
      </c>
      <c r="W4383" t="str">
        <f>TEXT(Sales_Data[[#This Row],[Order_Date]],"mmm")</f>
        <v>Apr</v>
      </c>
      <c r="X4383">
        <f>MONTH(Sales_Data[[#This Row],[Order_Date]])</f>
        <v>4</v>
      </c>
      <c r="Y4383" t="str">
        <f>"Q"&amp;ROUNDUP(MONTH(Sales_Data[[#This Row],[Order_Date]])/3,0)</f>
        <v>Q2</v>
      </c>
    </row>
    <row r="4384" spans="1:25" x14ac:dyDescent="0.3">
      <c r="A4384" t="s">
        <v>6111</v>
      </c>
      <c r="B4384" s="1">
        <v>45945</v>
      </c>
      <c r="C4384" t="s">
        <v>6112</v>
      </c>
      <c r="D4384" t="s">
        <v>504</v>
      </c>
      <c r="E4384" t="s">
        <v>30</v>
      </c>
      <c r="F4384" t="s">
        <v>31</v>
      </c>
      <c r="G4384" t="s">
        <v>41</v>
      </c>
      <c r="H4384" t="s">
        <v>42</v>
      </c>
      <c r="I4384" t="s">
        <v>43</v>
      </c>
      <c r="J4384">
        <v>1</v>
      </c>
      <c r="K4384">
        <v>4598.3900000000003</v>
      </c>
      <c r="L4384">
        <v>0</v>
      </c>
      <c r="M4384">
        <v>3884.09</v>
      </c>
      <c r="N4384" t="s">
        <v>70</v>
      </c>
      <c r="O4384" t="s">
        <v>35</v>
      </c>
      <c r="P4384" t="s">
        <v>71</v>
      </c>
      <c r="Q4384">
        <f>Sales_Data[[#This Row],[Quantity]]*Sales_Data[[#This Row],[Unit_Price]]</f>
        <v>4598.3900000000003</v>
      </c>
      <c r="R4384">
        <f>Sales_Data[[#This Row],[Gross_Sales]]*Sales_Data[[#This Row],[Discount]]</f>
        <v>0</v>
      </c>
      <c r="S4384">
        <f>Sales_Data[[#This Row],[Gross_Sales]]-Sales_Data[[#This Row],[Discount_Amount]]</f>
        <v>4598.3900000000003</v>
      </c>
      <c r="T4384">
        <f>Sales_Data[[#This Row],[Net Sales]]-Sales_Data[[#This Row],[Cost]]</f>
        <v>714.30000000000018</v>
      </c>
      <c r="U4384" s="2">
        <f>Sales_Data[[#This Row],[Profit]]/Sales_Data[[#This Row],[Net Sales]]</f>
        <v>0.15533697663747531</v>
      </c>
      <c r="V4384">
        <f>YEAR(Sales_Data[[#This Row],[Order_Date]])</f>
        <v>2025</v>
      </c>
      <c r="W4384" t="str">
        <f>TEXT(Sales_Data[[#This Row],[Order_Date]],"mmm")</f>
        <v>Oct</v>
      </c>
      <c r="X4384">
        <f>MONTH(Sales_Data[[#This Row],[Order_Date]])</f>
        <v>10</v>
      </c>
      <c r="Y4384" t="str">
        <f>"Q"&amp;ROUNDUP(MONTH(Sales_Data[[#This Row],[Order_Date]])/3,0)</f>
        <v>Q4</v>
      </c>
    </row>
    <row r="4385" spans="1:25" x14ac:dyDescent="0.3">
      <c r="A4385" t="s">
        <v>6113</v>
      </c>
      <c r="B4385" s="1">
        <v>45919</v>
      </c>
      <c r="C4385" t="s">
        <v>1776</v>
      </c>
      <c r="D4385" t="s">
        <v>155</v>
      </c>
      <c r="E4385" t="s">
        <v>119</v>
      </c>
      <c r="F4385" t="s">
        <v>120</v>
      </c>
      <c r="G4385" t="s">
        <v>41</v>
      </c>
      <c r="H4385" t="s">
        <v>171</v>
      </c>
      <c r="I4385" t="s">
        <v>191</v>
      </c>
      <c r="J4385">
        <v>4</v>
      </c>
      <c r="K4385">
        <v>2462.2600000000002</v>
      </c>
      <c r="L4385">
        <v>0.1</v>
      </c>
      <c r="M4385">
        <v>6865.51</v>
      </c>
      <c r="N4385" t="s">
        <v>52</v>
      </c>
      <c r="O4385" t="s">
        <v>35</v>
      </c>
      <c r="P4385" t="s">
        <v>44</v>
      </c>
      <c r="Q4385">
        <f>Sales_Data[[#This Row],[Quantity]]*Sales_Data[[#This Row],[Unit_Price]]</f>
        <v>9849.0400000000009</v>
      </c>
      <c r="R4385">
        <f>Sales_Data[[#This Row],[Gross_Sales]]*Sales_Data[[#This Row],[Discount]]</f>
        <v>984.90400000000011</v>
      </c>
      <c r="S4385">
        <f>Sales_Data[[#This Row],[Gross_Sales]]-Sales_Data[[#This Row],[Discount_Amount]]</f>
        <v>8864.1360000000004</v>
      </c>
      <c r="T4385">
        <f>Sales_Data[[#This Row],[Net Sales]]-Sales_Data[[#This Row],[Cost]]</f>
        <v>1998.6260000000002</v>
      </c>
      <c r="U4385" s="2">
        <f>Sales_Data[[#This Row],[Profit]]/Sales_Data[[#This Row],[Net Sales]]</f>
        <v>0.22547330049990208</v>
      </c>
      <c r="V4385">
        <f>YEAR(Sales_Data[[#This Row],[Order_Date]])</f>
        <v>2025</v>
      </c>
      <c r="W4385" t="str">
        <f>TEXT(Sales_Data[[#This Row],[Order_Date]],"mmm")</f>
        <v>Sep</v>
      </c>
      <c r="X4385">
        <f>MONTH(Sales_Data[[#This Row],[Order_Date]])</f>
        <v>9</v>
      </c>
      <c r="Y4385" t="str">
        <f>"Q"&amp;ROUNDUP(MONTH(Sales_Data[[#This Row],[Order_Date]])/3,0)</f>
        <v>Q3</v>
      </c>
    </row>
    <row r="4386" spans="1:25" x14ac:dyDescent="0.3">
      <c r="A4386" t="s">
        <v>6114</v>
      </c>
      <c r="B4386" s="1">
        <v>45833</v>
      </c>
      <c r="C4386" t="s">
        <v>2681</v>
      </c>
      <c r="D4386" t="s">
        <v>310</v>
      </c>
      <c r="E4386" t="s">
        <v>19</v>
      </c>
      <c r="F4386" t="s">
        <v>66</v>
      </c>
      <c r="G4386" t="s">
        <v>41</v>
      </c>
      <c r="H4386" t="s">
        <v>147</v>
      </c>
      <c r="I4386" t="s">
        <v>148</v>
      </c>
      <c r="J4386">
        <v>1</v>
      </c>
      <c r="K4386">
        <v>5145.58</v>
      </c>
      <c r="L4386">
        <v>0.05</v>
      </c>
      <c r="M4386">
        <v>3883.77</v>
      </c>
      <c r="N4386" t="s">
        <v>24</v>
      </c>
      <c r="O4386" t="s">
        <v>53</v>
      </c>
      <c r="P4386" t="s">
        <v>26</v>
      </c>
      <c r="Q4386">
        <f>Sales_Data[[#This Row],[Quantity]]*Sales_Data[[#This Row],[Unit_Price]]</f>
        <v>5145.58</v>
      </c>
      <c r="R4386">
        <f>Sales_Data[[#This Row],[Gross_Sales]]*Sales_Data[[#This Row],[Discount]]</f>
        <v>257.279</v>
      </c>
      <c r="S4386">
        <f>Sales_Data[[#This Row],[Gross_Sales]]-Sales_Data[[#This Row],[Discount_Amount]]</f>
        <v>4888.3009999999995</v>
      </c>
      <c r="T4386">
        <f>Sales_Data[[#This Row],[Net Sales]]-Sales_Data[[#This Row],[Cost]]</f>
        <v>1004.5309999999995</v>
      </c>
      <c r="U4386" s="2">
        <f>Sales_Data[[#This Row],[Profit]]/Sales_Data[[#This Row],[Net Sales]]</f>
        <v>0.20549696100956133</v>
      </c>
      <c r="V4386">
        <f>YEAR(Sales_Data[[#This Row],[Order_Date]])</f>
        <v>2025</v>
      </c>
      <c r="W4386" t="str">
        <f>TEXT(Sales_Data[[#This Row],[Order_Date]],"mmm")</f>
        <v>Jun</v>
      </c>
      <c r="X4386">
        <f>MONTH(Sales_Data[[#This Row],[Order_Date]])</f>
        <v>6</v>
      </c>
      <c r="Y4386" t="str">
        <f>"Q"&amp;ROUNDUP(MONTH(Sales_Data[[#This Row],[Order_Date]])/3,0)</f>
        <v>Q2</v>
      </c>
    </row>
    <row r="4387" spans="1:25" x14ac:dyDescent="0.3">
      <c r="A4387" t="s">
        <v>6115</v>
      </c>
      <c r="B4387" s="1">
        <v>45823</v>
      </c>
      <c r="C4387" t="s">
        <v>2776</v>
      </c>
      <c r="D4387" t="s">
        <v>100</v>
      </c>
      <c r="E4387" t="s">
        <v>119</v>
      </c>
      <c r="F4387" t="s">
        <v>249</v>
      </c>
      <c r="G4387" t="s">
        <v>67</v>
      </c>
      <c r="H4387" t="s">
        <v>121</v>
      </c>
      <c r="I4387" t="s">
        <v>122</v>
      </c>
      <c r="J4387">
        <v>4</v>
      </c>
      <c r="K4387">
        <v>3573.77</v>
      </c>
      <c r="L4387">
        <v>0.2</v>
      </c>
      <c r="M4387">
        <v>8658.68</v>
      </c>
      <c r="N4387" t="s">
        <v>24</v>
      </c>
      <c r="O4387" t="s">
        <v>53</v>
      </c>
      <c r="P4387" t="s">
        <v>44</v>
      </c>
      <c r="Q4387">
        <f>Sales_Data[[#This Row],[Quantity]]*Sales_Data[[#This Row],[Unit_Price]]</f>
        <v>14295.08</v>
      </c>
      <c r="R4387">
        <f>Sales_Data[[#This Row],[Gross_Sales]]*Sales_Data[[#This Row],[Discount]]</f>
        <v>2859.0160000000001</v>
      </c>
      <c r="S4387">
        <f>Sales_Data[[#This Row],[Gross_Sales]]-Sales_Data[[#This Row],[Discount_Amount]]</f>
        <v>11436.064</v>
      </c>
      <c r="T4387">
        <f>Sales_Data[[#This Row],[Net Sales]]-Sales_Data[[#This Row],[Cost]]</f>
        <v>2777.384</v>
      </c>
      <c r="U4387" s="2">
        <f>Sales_Data[[#This Row],[Profit]]/Sales_Data[[#This Row],[Net Sales]]</f>
        <v>0.24286187975163481</v>
      </c>
      <c r="V4387">
        <f>YEAR(Sales_Data[[#This Row],[Order_Date]])</f>
        <v>2025</v>
      </c>
      <c r="W4387" t="str">
        <f>TEXT(Sales_Data[[#This Row],[Order_Date]],"mmm")</f>
        <v>Jun</v>
      </c>
      <c r="X4387">
        <f>MONTH(Sales_Data[[#This Row],[Order_Date]])</f>
        <v>6</v>
      </c>
      <c r="Y4387" t="str">
        <f>"Q"&amp;ROUNDUP(MONTH(Sales_Data[[#This Row],[Order_Date]])/3,0)</f>
        <v>Q2</v>
      </c>
    </row>
    <row r="4388" spans="1:25" x14ac:dyDescent="0.3">
      <c r="A4388" t="s">
        <v>6116</v>
      </c>
      <c r="B4388" s="1">
        <v>45802</v>
      </c>
      <c r="C4388" t="s">
        <v>789</v>
      </c>
      <c r="D4388" t="s">
        <v>92</v>
      </c>
      <c r="E4388" t="s">
        <v>48</v>
      </c>
      <c r="F4388" t="s">
        <v>164</v>
      </c>
      <c r="G4388" t="s">
        <v>67</v>
      </c>
      <c r="H4388" t="s">
        <v>133</v>
      </c>
      <c r="I4388" t="s">
        <v>138</v>
      </c>
      <c r="J4388">
        <v>1</v>
      </c>
      <c r="K4388">
        <v>56076.08</v>
      </c>
      <c r="L4388">
        <v>0.15</v>
      </c>
      <c r="M4388">
        <v>33378</v>
      </c>
      <c r="N4388" t="s">
        <v>109</v>
      </c>
      <c r="O4388" t="s">
        <v>25</v>
      </c>
      <c r="P4388" t="s">
        <v>44</v>
      </c>
      <c r="Q4388">
        <f>Sales_Data[[#This Row],[Quantity]]*Sales_Data[[#This Row],[Unit_Price]]</f>
        <v>56076.08</v>
      </c>
      <c r="R4388">
        <f>Sales_Data[[#This Row],[Gross_Sales]]*Sales_Data[[#This Row],[Discount]]</f>
        <v>8411.4120000000003</v>
      </c>
      <c r="S4388">
        <f>Sales_Data[[#This Row],[Gross_Sales]]-Sales_Data[[#This Row],[Discount_Amount]]</f>
        <v>47664.668000000005</v>
      </c>
      <c r="T4388">
        <f>Sales_Data[[#This Row],[Net Sales]]-Sales_Data[[#This Row],[Cost]]</f>
        <v>14286.668000000005</v>
      </c>
      <c r="U4388" s="2">
        <f>Sales_Data[[#This Row],[Profit]]/Sales_Data[[#This Row],[Net Sales]]</f>
        <v>0.29973287551273836</v>
      </c>
      <c r="V4388">
        <f>YEAR(Sales_Data[[#This Row],[Order_Date]])</f>
        <v>2025</v>
      </c>
      <c r="W4388" t="str">
        <f>TEXT(Sales_Data[[#This Row],[Order_Date]],"mmm")</f>
        <v>May</v>
      </c>
      <c r="X4388">
        <f>MONTH(Sales_Data[[#This Row],[Order_Date]])</f>
        <v>5</v>
      </c>
      <c r="Y4388" t="str">
        <f>"Q"&amp;ROUNDUP(MONTH(Sales_Data[[#This Row],[Order_Date]])/3,0)</f>
        <v>Q2</v>
      </c>
    </row>
    <row r="4389" spans="1:25" x14ac:dyDescent="0.3">
      <c r="A4389" t="s">
        <v>6117</v>
      </c>
      <c r="B4389" s="1">
        <v>45987</v>
      </c>
      <c r="C4389" t="s">
        <v>296</v>
      </c>
      <c r="D4389" t="s">
        <v>497</v>
      </c>
      <c r="E4389" t="s">
        <v>48</v>
      </c>
      <c r="F4389" t="s">
        <v>164</v>
      </c>
      <c r="G4389" t="s">
        <v>67</v>
      </c>
      <c r="H4389" t="s">
        <v>68</v>
      </c>
      <c r="I4389" t="s">
        <v>97</v>
      </c>
      <c r="J4389">
        <v>3</v>
      </c>
      <c r="K4389">
        <v>61113.05</v>
      </c>
      <c r="L4389">
        <v>0.1</v>
      </c>
      <c r="M4389">
        <v>127765.8</v>
      </c>
      <c r="N4389" t="s">
        <v>52</v>
      </c>
      <c r="O4389" t="s">
        <v>25</v>
      </c>
      <c r="P4389" t="s">
        <v>44</v>
      </c>
      <c r="Q4389">
        <f>Sales_Data[[#This Row],[Quantity]]*Sales_Data[[#This Row],[Unit_Price]]</f>
        <v>183339.15000000002</v>
      </c>
      <c r="R4389">
        <f>Sales_Data[[#This Row],[Gross_Sales]]*Sales_Data[[#This Row],[Discount]]</f>
        <v>18333.915000000005</v>
      </c>
      <c r="S4389">
        <f>Sales_Data[[#This Row],[Gross_Sales]]-Sales_Data[[#This Row],[Discount_Amount]]</f>
        <v>165005.23500000002</v>
      </c>
      <c r="T4389">
        <f>Sales_Data[[#This Row],[Net Sales]]-Sales_Data[[#This Row],[Cost]]</f>
        <v>37239.435000000012</v>
      </c>
      <c r="U4389" s="2">
        <f>Sales_Data[[#This Row],[Profit]]/Sales_Data[[#This Row],[Net Sales]]</f>
        <v>0.22568638504105648</v>
      </c>
      <c r="V4389">
        <f>YEAR(Sales_Data[[#This Row],[Order_Date]])</f>
        <v>2025</v>
      </c>
      <c r="W4389" t="str">
        <f>TEXT(Sales_Data[[#This Row],[Order_Date]],"mmm")</f>
        <v>Nov</v>
      </c>
      <c r="X4389">
        <f>MONTH(Sales_Data[[#This Row],[Order_Date]])</f>
        <v>11</v>
      </c>
      <c r="Y4389" t="str">
        <f>"Q"&amp;ROUNDUP(MONTH(Sales_Data[[#This Row],[Order_Date]])/3,0)</f>
        <v>Q4</v>
      </c>
    </row>
    <row r="4390" spans="1:25" x14ac:dyDescent="0.3">
      <c r="A4390" t="s">
        <v>6118</v>
      </c>
      <c r="B4390" s="1">
        <v>45940</v>
      </c>
      <c r="C4390" t="s">
        <v>459</v>
      </c>
      <c r="D4390" t="s">
        <v>359</v>
      </c>
      <c r="E4390" t="s">
        <v>39</v>
      </c>
      <c r="F4390" t="s">
        <v>202</v>
      </c>
      <c r="G4390" t="s">
        <v>67</v>
      </c>
      <c r="H4390" t="s">
        <v>68</v>
      </c>
      <c r="I4390" t="s">
        <v>97</v>
      </c>
      <c r="J4390">
        <v>2</v>
      </c>
      <c r="K4390">
        <v>1852.45</v>
      </c>
      <c r="L4390">
        <v>0</v>
      </c>
      <c r="M4390">
        <v>3258.35</v>
      </c>
      <c r="N4390" t="s">
        <v>24</v>
      </c>
      <c r="O4390" t="s">
        <v>25</v>
      </c>
      <c r="P4390" t="s">
        <v>44</v>
      </c>
      <c r="Q4390">
        <f>Sales_Data[[#This Row],[Quantity]]*Sales_Data[[#This Row],[Unit_Price]]</f>
        <v>3704.9</v>
      </c>
      <c r="R4390">
        <f>Sales_Data[[#This Row],[Gross_Sales]]*Sales_Data[[#This Row],[Discount]]</f>
        <v>0</v>
      </c>
      <c r="S4390">
        <f>Sales_Data[[#This Row],[Gross_Sales]]-Sales_Data[[#This Row],[Discount_Amount]]</f>
        <v>3704.9</v>
      </c>
      <c r="T4390">
        <f>Sales_Data[[#This Row],[Net Sales]]-Sales_Data[[#This Row],[Cost]]</f>
        <v>446.55000000000018</v>
      </c>
      <c r="U4390" s="2">
        <f>Sales_Data[[#This Row],[Profit]]/Sales_Data[[#This Row],[Net Sales]]</f>
        <v>0.12052956894922945</v>
      </c>
      <c r="V4390">
        <f>YEAR(Sales_Data[[#This Row],[Order_Date]])</f>
        <v>2025</v>
      </c>
      <c r="W4390" t="str">
        <f>TEXT(Sales_Data[[#This Row],[Order_Date]],"mmm")</f>
        <v>Oct</v>
      </c>
      <c r="X4390">
        <f>MONTH(Sales_Data[[#This Row],[Order_Date]])</f>
        <v>10</v>
      </c>
      <c r="Y4390" t="str">
        <f>"Q"&amp;ROUNDUP(MONTH(Sales_Data[[#This Row],[Order_Date]])/3,0)</f>
        <v>Q4</v>
      </c>
    </row>
    <row r="4391" spans="1:25" x14ac:dyDescent="0.3">
      <c r="A4391" t="s">
        <v>6119</v>
      </c>
      <c r="B4391" s="1">
        <v>45711</v>
      </c>
      <c r="C4391" t="s">
        <v>73</v>
      </c>
      <c r="D4391" t="s">
        <v>252</v>
      </c>
      <c r="E4391" t="s">
        <v>19</v>
      </c>
      <c r="F4391" t="s">
        <v>66</v>
      </c>
      <c r="G4391" t="s">
        <v>67</v>
      </c>
      <c r="H4391" t="s">
        <v>68</v>
      </c>
      <c r="I4391" t="s">
        <v>69</v>
      </c>
      <c r="J4391">
        <v>2</v>
      </c>
      <c r="K4391">
        <v>15644.95</v>
      </c>
      <c r="L4391">
        <v>0.05</v>
      </c>
      <c r="M4391">
        <v>19980.509999999998</v>
      </c>
      <c r="N4391" t="s">
        <v>109</v>
      </c>
      <c r="O4391" t="s">
        <v>25</v>
      </c>
      <c r="P4391" t="s">
        <v>71</v>
      </c>
      <c r="Q4391">
        <f>Sales_Data[[#This Row],[Quantity]]*Sales_Data[[#This Row],[Unit_Price]]</f>
        <v>31289.9</v>
      </c>
      <c r="R4391">
        <f>Sales_Data[[#This Row],[Gross_Sales]]*Sales_Data[[#This Row],[Discount]]</f>
        <v>1564.4950000000001</v>
      </c>
      <c r="S4391">
        <f>Sales_Data[[#This Row],[Gross_Sales]]-Sales_Data[[#This Row],[Discount_Amount]]</f>
        <v>29725.405000000002</v>
      </c>
      <c r="T4391">
        <f>Sales_Data[[#This Row],[Net Sales]]-Sales_Data[[#This Row],[Cost]]</f>
        <v>9744.8950000000041</v>
      </c>
      <c r="U4391" s="2">
        <f>Sales_Data[[#This Row],[Profit]]/Sales_Data[[#This Row],[Net Sales]]</f>
        <v>0.32783052072797675</v>
      </c>
      <c r="V4391">
        <f>YEAR(Sales_Data[[#This Row],[Order_Date]])</f>
        <v>2025</v>
      </c>
      <c r="W4391" t="str">
        <f>TEXT(Sales_Data[[#This Row],[Order_Date]],"mmm")</f>
        <v>Feb</v>
      </c>
      <c r="X4391">
        <f>MONTH(Sales_Data[[#This Row],[Order_Date]])</f>
        <v>2</v>
      </c>
      <c r="Y4391" t="str">
        <f>"Q"&amp;ROUNDUP(MONTH(Sales_Data[[#This Row],[Order_Date]])/3,0)</f>
        <v>Q1</v>
      </c>
    </row>
    <row r="4392" spans="1:25" x14ac:dyDescent="0.3">
      <c r="A4392" t="s">
        <v>6120</v>
      </c>
      <c r="B4392" s="1">
        <v>45835</v>
      </c>
      <c r="C4392" t="s">
        <v>2000</v>
      </c>
      <c r="D4392" t="s">
        <v>327</v>
      </c>
      <c r="E4392" t="s">
        <v>48</v>
      </c>
      <c r="F4392" t="s">
        <v>132</v>
      </c>
      <c r="G4392" t="s">
        <v>41</v>
      </c>
      <c r="H4392" t="s">
        <v>42</v>
      </c>
      <c r="I4392" t="s">
        <v>43</v>
      </c>
      <c r="J4392">
        <v>1</v>
      </c>
      <c r="K4392">
        <v>17895.89</v>
      </c>
      <c r="L4392">
        <v>0.1</v>
      </c>
      <c r="M4392">
        <v>13016.67</v>
      </c>
      <c r="N4392" t="s">
        <v>109</v>
      </c>
      <c r="O4392" t="s">
        <v>53</v>
      </c>
      <c r="P4392" t="s">
        <v>26</v>
      </c>
      <c r="Q4392">
        <f>Sales_Data[[#This Row],[Quantity]]*Sales_Data[[#This Row],[Unit_Price]]</f>
        <v>17895.89</v>
      </c>
      <c r="R4392">
        <f>Sales_Data[[#This Row],[Gross_Sales]]*Sales_Data[[#This Row],[Discount]]</f>
        <v>1789.5889999999999</v>
      </c>
      <c r="S4392">
        <f>Sales_Data[[#This Row],[Gross_Sales]]-Sales_Data[[#This Row],[Discount_Amount]]</f>
        <v>16106.300999999999</v>
      </c>
      <c r="T4392">
        <f>Sales_Data[[#This Row],[Net Sales]]-Sales_Data[[#This Row],[Cost]]</f>
        <v>3089.6309999999994</v>
      </c>
      <c r="U4392" s="2">
        <f>Sales_Data[[#This Row],[Profit]]/Sales_Data[[#This Row],[Net Sales]]</f>
        <v>0.19182747174537465</v>
      </c>
      <c r="V4392">
        <f>YEAR(Sales_Data[[#This Row],[Order_Date]])</f>
        <v>2025</v>
      </c>
      <c r="W4392" t="str">
        <f>TEXT(Sales_Data[[#This Row],[Order_Date]],"mmm")</f>
        <v>Jun</v>
      </c>
      <c r="X4392">
        <f>MONTH(Sales_Data[[#This Row],[Order_Date]])</f>
        <v>6</v>
      </c>
      <c r="Y4392" t="str">
        <f>"Q"&amp;ROUNDUP(MONTH(Sales_Data[[#This Row],[Order_Date]])/3,0)</f>
        <v>Q2</v>
      </c>
    </row>
    <row r="4393" spans="1:25" x14ac:dyDescent="0.3">
      <c r="A4393" t="s">
        <v>6121</v>
      </c>
      <c r="B4393" s="1">
        <v>45901</v>
      </c>
      <c r="C4393" t="s">
        <v>3493</v>
      </c>
      <c r="D4393" t="s">
        <v>125</v>
      </c>
      <c r="E4393" t="s">
        <v>19</v>
      </c>
      <c r="F4393" t="s">
        <v>20</v>
      </c>
      <c r="G4393" t="s">
        <v>21</v>
      </c>
      <c r="H4393" t="s">
        <v>297</v>
      </c>
      <c r="I4393" t="s">
        <v>494</v>
      </c>
      <c r="J4393">
        <v>1</v>
      </c>
      <c r="K4393">
        <v>17492.09</v>
      </c>
      <c r="L4393">
        <v>0</v>
      </c>
      <c r="M4393">
        <v>14083.41</v>
      </c>
      <c r="N4393" t="s">
        <v>70</v>
      </c>
      <c r="O4393" t="s">
        <v>53</v>
      </c>
      <c r="P4393" t="s">
        <v>26</v>
      </c>
      <c r="Q4393">
        <f>Sales_Data[[#This Row],[Quantity]]*Sales_Data[[#This Row],[Unit_Price]]</f>
        <v>17492.09</v>
      </c>
      <c r="R4393">
        <f>Sales_Data[[#This Row],[Gross_Sales]]*Sales_Data[[#This Row],[Discount]]</f>
        <v>0</v>
      </c>
      <c r="S4393">
        <f>Sales_Data[[#This Row],[Gross_Sales]]-Sales_Data[[#This Row],[Discount_Amount]]</f>
        <v>17492.09</v>
      </c>
      <c r="T4393">
        <f>Sales_Data[[#This Row],[Net Sales]]-Sales_Data[[#This Row],[Cost]]</f>
        <v>3408.6800000000003</v>
      </c>
      <c r="U4393" s="2">
        <f>Sales_Data[[#This Row],[Profit]]/Sales_Data[[#This Row],[Net Sales]]</f>
        <v>0.19486979543325014</v>
      </c>
      <c r="V4393">
        <f>YEAR(Sales_Data[[#This Row],[Order_Date]])</f>
        <v>2025</v>
      </c>
      <c r="W4393" t="str">
        <f>TEXT(Sales_Data[[#This Row],[Order_Date]],"mmm")</f>
        <v>Sep</v>
      </c>
      <c r="X4393">
        <f>MONTH(Sales_Data[[#This Row],[Order_Date]])</f>
        <v>9</v>
      </c>
      <c r="Y4393" t="str">
        <f>"Q"&amp;ROUNDUP(MONTH(Sales_Data[[#This Row],[Order_Date]])/3,0)</f>
        <v>Q3</v>
      </c>
    </row>
    <row r="4394" spans="1:25" x14ac:dyDescent="0.3">
      <c r="A4394" t="s">
        <v>6122</v>
      </c>
      <c r="B4394" s="1">
        <v>45998</v>
      </c>
      <c r="C4394" t="s">
        <v>4019</v>
      </c>
      <c r="D4394" t="s">
        <v>422</v>
      </c>
      <c r="E4394" t="s">
        <v>48</v>
      </c>
      <c r="F4394" t="s">
        <v>126</v>
      </c>
      <c r="G4394" t="s">
        <v>67</v>
      </c>
      <c r="H4394" t="s">
        <v>68</v>
      </c>
      <c r="I4394" t="s">
        <v>69</v>
      </c>
      <c r="J4394">
        <v>3</v>
      </c>
      <c r="K4394">
        <v>39435.4</v>
      </c>
      <c r="L4394">
        <v>0</v>
      </c>
      <c r="M4394">
        <v>97351.82</v>
      </c>
      <c r="N4394" t="s">
        <v>24</v>
      </c>
      <c r="O4394" t="s">
        <v>35</v>
      </c>
      <c r="P4394" t="s">
        <v>44</v>
      </c>
      <c r="Q4394">
        <f>Sales_Data[[#This Row],[Quantity]]*Sales_Data[[#This Row],[Unit_Price]]</f>
        <v>118306.20000000001</v>
      </c>
      <c r="R4394">
        <f>Sales_Data[[#This Row],[Gross_Sales]]*Sales_Data[[#This Row],[Discount]]</f>
        <v>0</v>
      </c>
      <c r="S4394">
        <f>Sales_Data[[#This Row],[Gross_Sales]]-Sales_Data[[#This Row],[Discount_Amount]]</f>
        <v>118306.20000000001</v>
      </c>
      <c r="T4394">
        <f>Sales_Data[[#This Row],[Net Sales]]-Sales_Data[[#This Row],[Cost]]</f>
        <v>20954.380000000005</v>
      </c>
      <c r="U4394" s="2">
        <f>Sales_Data[[#This Row],[Profit]]/Sales_Data[[#This Row],[Net Sales]]</f>
        <v>0.17711988044582619</v>
      </c>
      <c r="V4394">
        <f>YEAR(Sales_Data[[#This Row],[Order_Date]])</f>
        <v>2025</v>
      </c>
      <c r="W4394" t="str">
        <f>TEXT(Sales_Data[[#This Row],[Order_Date]],"mmm")</f>
        <v>Dec</v>
      </c>
      <c r="X4394">
        <f>MONTH(Sales_Data[[#This Row],[Order_Date]])</f>
        <v>12</v>
      </c>
      <c r="Y4394" t="str">
        <f>"Q"&amp;ROUNDUP(MONTH(Sales_Data[[#This Row],[Order_Date]])/3,0)</f>
        <v>Q4</v>
      </c>
    </row>
    <row r="4395" spans="1:25" x14ac:dyDescent="0.3">
      <c r="A4395" t="s">
        <v>6123</v>
      </c>
      <c r="B4395" s="1">
        <v>45784</v>
      </c>
      <c r="C4395" t="s">
        <v>1794</v>
      </c>
      <c r="D4395" t="s">
        <v>241</v>
      </c>
      <c r="E4395" t="s">
        <v>39</v>
      </c>
      <c r="F4395" t="s">
        <v>107</v>
      </c>
      <c r="G4395" t="s">
        <v>21</v>
      </c>
      <c r="H4395" t="s">
        <v>22</v>
      </c>
      <c r="I4395" t="s">
        <v>23</v>
      </c>
      <c r="J4395">
        <v>3</v>
      </c>
      <c r="K4395">
        <v>446.77</v>
      </c>
      <c r="L4395">
        <v>0.15</v>
      </c>
      <c r="M4395">
        <v>835.95</v>
      </c>
      <c r="N4395" t="s">
        <v>52</v>
      </c>
      <c r="O4395" t="s">
        <v>53</v>
      </c>
      <c r="P4395" t="s">
        <v>26</v>
      </c>
      <c r="Q4395">
        <f>Sales_Data[[#This Row],[Quantity]]*Sales_Data[[#This Row],[Unit_Price]]</f>
        <v>1340.31</v>
      </c>
      <c r="R4395">
        <f>Sales_Data[[#This Row],[Gross_Sales]]*Sales_Data[[#This Row],[Discount]]</f>
        <v>201.04649999999998</v>
      </c>
      <c r="S4395">
        <f>Sales_Data[[#This Row],[Gross_Sales]]-Sales_Data[[#This Row],[Discount_Amount]]</f>
        <v>1139.2635</v>
      </c>
      <c r="T4395">
        <f>Sales_Data[[#This Row],[Net Sales]]-Sales_Data[[#This Row],[Cost]]</f>
        <v>303.31349999999998</v>
      </c>
      <c r="U4395" s="2">
        <f>Sales_Data[[#This Row],[Profit]]/Sales_Data[[#This Row],[Net Sales]]</f>
        <v>0.26623647646045007</v>
      </c>
      <c r="V4395">
        <f>YEAR(Sales_Data[[#This Row],[Order_Date]])</f>
        <v>2025</v>
      </c>
      <c r="W4395" t="str">
        <f>TEXT(Sales_Data[[#This Row],[Order_Date]],"mmm")</f>
        <v>May</v>
      </c>
      <c r="X4395">
        <f>MONTH(Sales_Data[[#This Row],[Order_Date]])</f>
        <v>5</v>
      </c>
      <c r="Y4395" t="str">
        <f>"Q"&amp;ROUNDUP(MONTH(Sales_Data[[#This Row],[Order_Date]])/3,0)</f>
        <v>Q2</v>
      </c>
    </row>
    <row r="4396" spans="1:25" x14ac:dyDescent="0.3">
      <c r="A4396" t="s">
        <v>6124</v>
      </c>
      <c r="B4396" s="1">
        <v>45928</v>
      </c>
      <c r="C4396" t="s">
        <v>1059</v>
      </c>
      <c r="D4396" t="s">
        <v>463</v>
      </c>
      <c r="E4396" t="s">
        <v>119</v>
      </c>
      <c r="F4396" t="s">
        <v>120</v>
      </c>
      <c r="G4396" t="s">
        <v>21</v>
      </c>
      <c r="H4396" t="s">
        <v>127</v>
      </c>
      <c r="I4396" t="s">
        <v>314</v>
      </c>
      <c r="J4396">
        <v>2</v>
      </c>
      <c r="K4396">
        <v>790.1</v>
      </c>
      <c r="L4396">
        <v>0</v>
      </c>
      <c r="M4396">
        <v>984.13</v>
      </c>
      <c r="N4396" t="s">
        <v>109</v>
      </c>
      <c r="O4396" t="s">
        <v>35</v>
      </c>
      <c r="P4396" t="s">
        <v>26</v>
      </c>
      <c r="Q4396">
        <f>Sales_Data[[#This Row],[Quantity]]*Sales_Data[[#This Row],[Unit_Price]]</f>
        <v>1580.2</v>
      </c>
      <c r="R4396">
        <f>Sales_Data[[#This Row],[Gross_Sales]]*Sales_Data[[#This Row],[Discount]]</f>
        <v>0</v>
      </c>
      <c r="S4396">
        <f>Sales_Data[[#This Row],[Gross_Sales]]-Sales_Data[[#This Row],[Discount_Amount]]</f>
        <v>1580.2</v>
      </c>
      <c r="T4396">
        <f>Sales_Data[[#This Row],[Net Sales]]-Sales_Data[[#This Row],[Cost]]</f>
        <v>596.07000000000005</v>
      </c>
      <c r="U4396" s="2">
        <f>Sales_Data[[#This Row],[Profit]]/Sales_Data[[#This Row],[Net Sales]]</f>
        <v>0.37721174534869006</v>
      </c>
      <c r="V4396">
        <f>YEAR(Sales_Data[[#This Row],[Order_Date]])</f>
        <v>2025</v>
      </c>
      <c r="W4396" t="str">
        <f>TEXT(Sales_Data[[#This Row],[Order_Date]],"mmm")</f>
        <v>Sep</v>
      </c>
      <c r="X4396">
        <f>MONTH(Sales_Data[[#This Row],[Order_Date]])</f>
        <v>9</v>
      </c>
      <c r="Y4396" t="str">
        <f>"Q"&amp;ROUNDUP(MONTH(Sales_Data[[#This Row],[Order_Date]])/3,0)</f>
        <v>Q3</v>
      </c>
    </row>
    <row r="4397" spans="1:25" x14ac:dyDescent="0.3">
      <c r="A4397" t="s">
        <v>6125</v>
      </c>
      <c r="B4397" s="1">
        <v>45789</v>
      </c>
      <c r="C4397" t="s">
        <v>4988</v>
      </c>
      <c r="D4397" t="s">
        <v>183</v>
      </c>
      <c r="E4397" t="s">
        <v>119</v>
      </c>
      <c r="F4397" t="s">
        <v>146</v>
      </c>
      <c r="G4397" t="s">
        <v>67</v>
      </c>
      <c r="H4397" t="s">
        <v>121</v>
      </c>
      <c r="I4397" t="s">
        <v>142</v>
      </c>
      <c r="J4397">
        <v>1</v>
      </c>
      <c r="K4397">
        <v>1753.62</v>
      </c>
      <c r="L4397">
        <v>0</v>
      </c>
      <c r="M4397">
        <v>1499.47</v>
      </c>
      <c r="N4397" t="s">
        <v>24</v>
      </c>
      <c r="O4397" t="s">
        <v>35</v>
      </c>
      <c r="P4397" t="s">
        <v>71</v>
      </c>
      <c r="Q4397">
        <f>Sales_Data[[#This Row],[Quantity]]*Sales_Data[[#This Row],[Unit_Price]]</f>
        <v>1753.62</v>
      </c>
      <c r="R4397">
        <f>Sales_Data[[#This Row],[Gross_Sales]]*Sales_Data[[#This Row],[Discount]]</f>
        <v>0</v>
      </c>
      <c r="S4397">
        <f>Sales_Data[[#This Row],[Gross_Sales]]-Sales_Data[[#This Row],[Discount_Amount]]</f>
        <v>1753.62</v>
      </c>
      <c r="T4397">
        <f>Sales_Data[[#This Row],[Net Sales]]-Sales_Data[[#This Row],[Cost]]</f>
        <v>254.14999999999986</v>
      </c>
      <c r="U4397" s="2">
        <f>Sales_Data[[#This Row],[Profit]]/Sales_Data[[#This Row],[Net Sales]]</f>
        <v>0.14492877590355943</v>
      </c>
      <c r="V4397">
        <f>YEAR(Sales_Data[[#This Row],[Order_Date]])</f>
        <v>2025</v>
      </c>
      <c r="W4397" t="str">
        <f>TEXT(Sales_Data[[#This Row],[Order_Date]],"mmm")</f>
        <v>May</v>
      </c>
      <c r="X4397">
        <f>MONTH(Sales_Data[[#This Row],[Order_Date]])</f>
        <v>5</v>
      </c>
      <c r="Y4397" t="str">
        <f>"Q"&amp;ROUNDUP(MONTH(Sales_Data[[#This Row],[Order_Date]])/3,0)</f>
        <v>Q2</v>
      </c>
    </row>
    <row r="4398" spans="1:25" x14ac:dyDescent="0.3">
      <c r="A4398" t="s">
        <v>6126</v>
      </c>
      <c r="B4398" s="1">
        <v>45750</v>
      </c>
      <c r="C4398" t="s">
        <v>574</v>
      </c>
      <c r="D4398" t="s">
        <v>433</v>
      </c>
      <c r="E4398" t="s">
        <v>39</v>
      </c>
      <c r="F4398" t="s">
        <v>40</v>
      </c>
      <c r="G4398" t="s">
        <v>41</v>
      </c>
      <c r="H4398" t="s">
        <v>147</v>
      </c>
      <c r="I4398" t="s">
        <v>148</v>
      </c>
      <c r="J4398">
        <v>1</v>
      </c>
      <c r="K4398">
        <v>1637.98</v>
      </c>
      <c r="L4398">
        <v>0.1</v>
      </c>
      <c r="M4398">
        <v>1012.85</v>
      </c>
      <c r="N4398" t="s">
        <v>70</v>
      </c>
      <c r="O4398" t="s">
        <v>35</v>
      </c>
      <c r="P4398" t="s">
        <v>71</v>
      </c>
      <c r="Q4398">
        <f>Sales_Data[[#This Row],[Quantity]]*Sales_Data[[#This Row],[Unit_Price]]</f>
        <v>1637.98</v>
      </c>
      <c r="R4398">
        <f>Sales_Data[[#This Row],[Gross_Sales]]*Sales_Data[[#This Row],[Discount]]</f>
        <v>163.798</v>
      </c>
      <c r="S4398">
        <f>Sales_Data[[#This Row],[Gross_Sales]]-Sales_Data[[#This Row],[Discount_Amount]]</f>
        <v>1474.182</v>
      </c>
      <c r="T4398">
        <f>Sales_Data[[#This Row],[Net Sales]]-Sales_Data[[#This Row],[Cost]]</f>
        <v>461.33199999999999</v>
      </c>
      <c r="U4398" s="2">
        <f>Sales_Data[[#This Row],[Profit]]/Sales_Data[[#This Row],[Net Sales]]</f>
        <v>0.31294100728403956</v>
      </c>
      <c r="V4398">
        <f>YEAR(Sales_Data[[#This Row],[Order_Date]])</f>
        <v>2025</v>
      </c>
      <c r="W4398" t="str">
        <f>TEXT(Sales_Data[[#This Row],[Order_Date]],"mmm")</f>
        <v>Apr</v>
      </c>
      <c r="X4398">
        <f>MONTH(Sales_Data[[#This Row],[Order_Date]])</f>
        <v>4</v>
      </c>
      <c r="Y4398" t="str">
        <f>"Q"&amp;ROUNDUP(MONTH(Sales_Data[[#This Row],[Order_Date]])/3,0)</f>
        <v>Q2</v>
      </c>
    </row>
    <row r="4399" spans="1:25" x14ac:dyDescent="0.3">
      <c r="A4399" t="s">
        <v>6127</v>
      </c>
      <c r="B4399" s="1">
        <v>45730</v>
      </c>
      <c r="C4399" t="s">
        <v>4658</v>
      </c>
      <c r="D4399" t="s">
        <v>145</v>
      </c>
      <c r="E4399" t="s">
        <v>19</v>
      </c>
      <c r="F4399" t="s">
        <v>66</v>
      </c>
      <c r="G4399" t="s">
        <v>32</v>
      </c>
      <c r="H4399" t="s">
        <v>50</v>
      </c>
      <c r="I4399" t="s">
        <v>51</v>
      </c>
      <c r="J4399">
        <v>2</v>
      </c>
      <c r="K4399">
        <v>13979.81</v>
      </c>
      <c r="L4399">
        <v>0.15</v>
      </c>
      <c r="M4399">
        <v>17212.509999999998</v>
      </c>
      <c r="N4399" t="s">
        <v>52</v>
      </c>
      <c r="O4399" t="s">
        <v>35</v>
      </c>
      <c r="P4399" t="s">
        <v>44</v>
      </c>
      <c r="Q4399">
        <f>Sales_Data[[#This Row],[Quantity]]*Sales_Data[[#This Row],[Unit_Price]]</f>
        <v>27959.62</v>
      </c>
      <c r="R4399">
        <f>Sales_Data[[#This Row],[Gross_Sales]]*Sales_Data[[#This Row],[Discount]]</f>
        <v>4193.9429999999993</v>
      </c>
      <c r="S4399">
        <f>Sales_Data[[#This Row],[Gross_Sales]]-Sales_Data[[#This Row],[Discount_Amount]]</f>
        <v>23765.677</v>
      </c>
      <c r="T4399">
        <f>Sales_Data[[#This Row],[Net Sales]]-Sales_Data[[#This Row],[Cost]]</f>
        <v>6553.1670000000013</v>
      </c>
      <c r="U4399" s="2">
        <f>Sales_Data[[#This Row],[Profit]]/Sales_Data[[#This Row],[Net Sales]]</f>
        <v>0.27574080889848002</v>
      </c>
      <c r="V4399">
        <f>YEAR(Sales_Data[[#This Row],[Order_Date]])</f>
        <v>2025</v>
      </c>
      <c r="W4399" t="str">
        <f>TEXT(Sales_Data[[#This Row],[Order_Date]],"mmm")</f>
        <v>Mar</v>
      </c>
      <c r="X4399">
        <f>MONTH(Sales_Data[[#This Row],[Order_Date]])</f>
        <v>3</v>
      </c>
      <c r="Y4399" t="str">
        <f>"Q"&amp;ROUNDUP(MONTH(Sales_Data[[#This Row],[Order_Date]])/3,0)</f>
        <v>Q1</v>
      </c>
    </row>
    <row r="4400" spans="1:25" x14ac:dyDescent="0.3">
      <c r="A4400" t="s">
        <v>6128</v>
      </c>
      <c r="B4400" s="1">
        <v>45905</v>
      </c>
      <c r="C4400" t="s">
        <v>440</v>
      </c>
      <c r="D4400" t="s">
        <v>715</v>
      </c>
      <c r="E4400" t="s">
        <v>19</v>
      </c>
      <c r="F4400" t="s">
        <v>81</v>
      </c>
      <c r="G4400" t="s">
        <v>75</v>
      </c>
      <c r="H4400" t="s">
        <v>114</v>
      </c>
      <c r="I4400" t="s">
        <v>206</v>
      </c>
      <c r="J4400">
        <v>1</v>
      </c>
      <c r="K4400">
        <v>4553.8500000000004</v>
      </c>
      <c r="L4400">
        <v>0.15</v>
      </c>
      <c r="M4400">
        <v>3235.73</v>
      </c>
      <c r="N4400" t="s">
        <v>24</v>
      </c>
      <c r="O4400" t="s">
        <v>35</v>
      </c>
      <c r="P4400" t="s">
        <v>44</v>
      </c>
      <c r="Q4400">
        <f>Sales_Data[[#This Row],[Quantity]]*Sales_Data[[#This Row],[Unit_Price]]</f>
        <v>4553.8500000000004</v>
      </c>
      <c r="R4400">
        <f>Sales_Data[[#This Row],[Gross_Sales]]*Sales_Data[[#This Row],[Discount]]</f>
        <v>683.07749999999999</v>
      </c>
      <c r="S4400">
        <f>Sales_Data[[#This Row],[Gross_Sales]]-Sales_Data[[#This Row],[Discount_Amount]]</f>
        <v>3870.7725000000005</v>
      </c>
      <c r="T4400">
        <f>Sales_Data[[#This Row],[Net Sales]]-Sales_Data[[#This Row],[Cost]]</f>
        <v>635.04250000000047</v>
      </c>
      <c r="U4400" s="2">
        <f>Sales_Data[[#This Row],[Profit]]/Sales_Data[[#This Row],[Net Sales]]</f>
        <v>0.16406092065601902</v>
      </c>
      <c r="V4400">
        <f>YEAR(Sales_Data[[#This Row],[Order_Date]])</f>
        <v>2025</v>
      </c>
      <c r="W4400" t="str">
        <f>TEXT(Sales_Data[[#This Row],[Order_Date]],"mmm")</f>
        <v>Sep</v>
      </c>
      <c r="X4400">
        <f>MONTH(Sales_Data[[#This Row],[Order_Date]])</f>
        <v>9</v>
      </c>
      <c r="Y4400" t="str">
        <f>"Q"&amp;ROUNDUP(MONTH(Sales_Data[[#This Row],[Order_Date]])/3,0)</f>
        <v>Q3</v>
      </c>
    </row>
    <row r="4401" spans="1:25" x14ac:dyDescent="0.3">
      <c r="A4401" t="s">
        <v>6129</v>
      </c>
      <c r="B4401" s="1">
        <v>46005</v>
      </c>
      <c r="C4401" t="s">
        <v>1691</v>
      </c>
      <c r="D4401" t="s">
        <v>341</v>
      </c>
      <c r="E4401" t="s">
        <v>48</v>
      </c>
      <c r="F4401" t="s">
        <v>152</v>
      </c>
      <c r="G4401" t="s">
        <v>67</v>
      </c>
      <c r="H4401" t="s">
        <v>88</v>
      </c>
      <c r="I4401" t="s">
        <v>89</v>
      </c>
      <c r="J4401">
        <v>1</v>
      </c>
      <c r="K4401">
        <v>63040.49</v>
      </c>
      <c r="L4401">
        <v>0.2</v>
      </c>
      <c r="M4401">
        <v>42701.4</v>
      </c>
      <c r="N4401" t="s">
        <v>70</v>
      </c>
      <c r="O4401" t="s">
        <v>35</v>
      </c>
      <c r="P4401" t="s">
        <v>44</v>
      </c>
      <c r="Q4401">
        <f>Sales_Data[[#This Row],[Quantity]]*Sales_Data[[#This Row],[Unit_Price]]</f>
        <v>63040.49</v>
      </c>
      <c r="R4401">
        <f>Sales_Data[[#This Row],[Gross_Sales]]*Sales_Data[[#This Row],[Discount]]</f>
        <v>12608.098</v>
      </c>
      <c r="S4401">
        <f>Sales_Data[[#This Row],[Gross_Sales]]-Sales_Data[[#This Row],[Discount_Amount]]</f>
        <v>50432.392</v>
      </c>
      <c r="T4401">
        <f>Sales_Data[[#This Row],[Net Sales]]-Sales_Data[[#This Row],[Cost]]</f>
        <v>7730.9919999999984</v>
      </c>
      <c r="U4401" s="2">
        <f>Sales_Data[[#This Row],[Profit]]/Sales_Data[[#This Row],[Net Sales]]</f>
        <v>0.15329417648879312</v>
      </c>
      <c r="V4401">
        <f>YEAR(Sales_Data[[#This Row],[Order_Date]])</f>
        <v>2025</v>
      </c>
      <c r="W4401" t="str">
        <f>TEXT(Sales_Data[[#This Row],[Order_Date]],"mmm")</f>
        <v>Dec</v>
      </c>
      <c r="X4401">
        <f>MONTH(Sales_Data[[#This Row],[Order_Date]])</f>
        <v>12</v>
      </c>
      <c r="Y4401" t="str">
        <f>"Q"&amp;ROUNDUP(MONTH(Sales_Data[[#This Row],[Order_Date]])/3,0)</f>
        <v>Q4</v>
      </c>
    </row>
    <row r="4402" spans="1:25" x14ac:dyDescent="0.3">
      <c r="A4402" t="s">
        <v>6130</v>
      </c>
      <c r="B4402" s="1">
        <v>45930</v>
      </c>
      <c r="C4402" t="s">
        <v>1515</v>
      </c>
      <c r="D4402" t="s">
        <v>29</v>
      </c>
      <c r="E4402" t="s">
        <v>19</v>
      </c>
      <c r="F4402" t="s">
        <v>57</v>
      </c>
      <c r="G4402" t="s">
        <v>41</v>
      </c>
      <c r="H4402" t="s">
        <v>147</v>
      </c>
      <c r="I4402" t="s">
        <v>148</v>
      </c>
      <c r="J4402">
        <v>2</v>
      </c>
      <c r="K4402">
        <v>11704.74</v>
      </c>
      <c r="L4402">
        <v>0.1</v>
      </c>
      <c r="M4402">
        <v>16830.46</v>
      </c>
      <c r="N4402" t="s">
        <v>52</v>
      </c>
      <c r="O4402" t="s">
        <v>35</v>
      </c>
      <c r="P4402" t="s">
        <v>71</v>
      </c>
      <c r="Q4402">
        <f>Sales_Data[[#This Row],[Quantity]]*Sales_Data[[#This Row],[Unit_Price]]</f>
        <v>23409.48</v>
      </c>
      <c r="R4402">
        <f>Sales_Data[[#This Row],[Gross_Sales]]*Sales_Data[[#This Row],[Discount]]</f>
        <v>2340.9479999999999</v>
      </c>
      <c r="S4402">
        <f>Sales_Data[[#This Row],[Gross_Sales]]-Sales_Data[[#This Row],[Discount_Amount]]</f>
        <v>21068.531999999999</v>
      </c>
      <c r="T4402">
        <f>Sales_Data[[#This Row],[Net Sales]]-Sales_Data[[#This Row],[Cost]]</f>
        <v>4238.0720000000001</v>
      </c>
      <c r="U4402" s="2">
        <f>Sales_Data[[#This Row],[Profit]]/Sales_Data[[#This Row],[Net Sales]]</f>
        <v>0.20115649253588244</v>
      </c>
      <c r="V4402">
        <f>YEAR(Sales_Data[[#This Row],[Order_Date]])</f>
        <v>2025</v>
      </c>
      <c r="W4402" t="str">
        <f>TEXT(Sales_Data[[#This Row],[Order_Date]],"mmm")</f>
        <v>Sep</v>
      </c>
      <c r="X4402">
        <f>MONTH(Sales_Data[[#This Row],[Order_Date]])</f>
        <v>9</v>
      </c>
      <c r="Y4402" t="str">
        <f>"Q"&amp;ROUNDUP(MONTH(Sales_Data[[#This Row],[Order_Date]])/3,0)</f>
        <v>Q3</v>
      </c>
    </row>
    <row r="4403" spans="1:25" x14ac:dyDescent="0.3">
      <c r="A4403" t="s">
        <v>6131</v>
      </c>
      <c r="B4403" s="1">
        <v>45700</v>
      </c>
      <c r="C4403" t="s">
        <v>2360</v>
      </c>
      <c r="D4403" t="s">
        <v>457</v>
      </c>
      <c r="E4403" t="s">
        <v>48</v>
      </c>
      <c r="F4403" t="s">
        <v>49</v>
      </c>
      <c r="G4403" t="s">
        <v>21</v>
      </c>
      <c r="H4403" t="s">
        <v>230</v>
      </c>
      <c r="I4403" t="s">
        <v>328</v>
      </c>
      <c r="J4403">
        <v>2</v>
      </c>
      <c r="K4403">
        <v>45474.86</v>
      </c>
      <c r="L4403">
        <v>0.05</v>
      </c>
      <c r="M4403">
        <v>63447.56</v>
      </c>
      <c r="N4403" t="s">
        <v>70</v>
      </c>
      <c r="O4403" t="s">
        <v>35</v>
      </c>
      <c r="P4403" t="s">
        <v>71</v>
      </c>
      <c r="Q4403">
        <f>Sales_Data[[#This Row],[Quantity]]*Sales_Data[[#This Row],[Unit_Price]]</f>
        <v>90949.72</v>
      </c>
      <c r="R4403">
        <f>Sales_Data[[#This Row],[Gross_Sales]]*Sales_Data[[#This Row],[Discount]]</f>
        <v>4547.4859999999999</v>
      </c>
      <c r="S4403">
        <f>Sales_Data[[#This Row],[Gross_Sales]]-Sales_Data[[#This Row],[Discount_Amount]]</f>
        <v>86402.233999999997</v>
      </c>
      <c r="T4403">
        <f>Sales_Data[[#This Row],[Net Sales]]-Sales_Data[[#This Row],[Cost]]</f>
        <v>22954.673999999999</v>
      </c>
      <c r="U4403" s="2">
        <f>Sales_Data[[#This Row],[Profit]]/Sales_Data[[#This Row],[Net Sales]]</f>
        <v>0.26567222787318207</v>
      </c>
      <c r="V4403">
        <f>YEAR(Sales_Data[[#This Row],[Order_Date]])</f>
        <v>2025</v>
      </c>
      <c r="W4403" t="str">
        <f>TEXT(Sales_Data[[#This Row],[Order_Date]],"mmm")</f>
        <v>Feb</v>
      </c>
      <c r="X4403">
        <f>MONTH(Sales_Data[[#This Row],[Order_Date]])</f>
        <v>2</v>
      </c>
      <c r="Y4403" t="str">
        <f>"Q"&amp;ROUNDUP(MONTH(Sales_Data[[#This Row],[Order_Date]])/3,0)</f>
        <v>Q1</v>
      </c>
    </row>
    <row r="4404" spans="1:25" x14ac:dyDescent="0.3">
      <c r="A4404" t="s">
        <v>6132</v>
      </c>
      <c r="B4404" s="1">
        <v>45698</v>
      </c>
      <c r="C4404" t="s">
        <v>5971</v>
      </c>
      <c r="D4404" t="s">
        <v>170</v>
      </c>
      <c r="E4404" t="s">
        <v>30</v>
      </c>
      <c r="F4404" t="s">
        <v>87</v>
      </c>
      <c r="G4404" t="s">
        <v>21</v>
      </c>
      <c r="H4404" t="s">
        <v>22</v>
      </c>
      <c r="I4404" t="s">
        <v>23</v>
      </c>
      <c r="J4404">
        <v>1</v>
      </c>
      <c r="K4404">
        <v>1284.6300000000001</v>
      </c>
      <c r="L4404">
        <v>0.15</v>
      </c>
      <c r="M4404">
        <v>860.02</v>
      </c>
      <c r="N4404" t="s">
        <v>52</v>
      </c>
      <c r="O4404" t="s">
        <v>53</v>
      </c>
      <c r="P4404" t="s">
        <v>44</v>
      </c>
      <c r="Q4404">
        <f>Sales_Data[[#This Row],[Quantity]]*Sales_Data[[#This Row],[Unit_Price]]</f>
        <v>1284.6300000000001</v>
      </c>
      <c r="R4404">
        <f>Sales_Data[[#This Row],[Gross_Sales]]*Sales_Data[[#This Row],[Discount]]</f>
        <v>192.69450000000001</v>
      </c>
      <c r="S4404">
        <f>Sales_Data[[#This Row],[Gross_Sales]]-Sales_Data[[#This Row],[Discount_Amount]]</f>
        <v>1091.9355</v>
      </c>
      <c r="T4404">
        <f>Sales_Data[[#This Row],[Net Sales]]-Sales_Data[[#This Row],[Cost]]</f>
        <v>231.91550000000007</v>
      </c>
      <c r="U4404" s="2">
        <f>Sales_Data[[#This Row],[Profit]]/Sales_Data[[#This Row],[Net Sales]]</f>
        <v>0.21238937647873896</v>
      </c>
      <c r="V4404">
        <f>YEAR(Sales_Data[[#This Row],[Order_Date]])</f>
        <v>2025</v>
      </c>
      <c r="W4404" t="str">
        <f>TEXT(Sales_Data[[#This Row],[Order_Date]],"mmm")</f>
        <v>Feb</v>
      </c>
      <c r="X4404">
        <f>MONTH(Sales_Data[[#This Row],[Order_Date]])</f>
        <v>2</v>
      </c>
      <c r="Y4404" t="str">
        <f>"Q"&amp;ROUNDUP(MONTH(Sales_Data[[#This Row],[Order_Date]])/3,0)</f>
        <v>Q1</v>
      </c>
    </row>
    <row r="4405" spans="1:25" x14ac:dyDescent="0.3">
      <c r="A4405" t="s">
        <v>6133</v>
      </c>
      <c r="B4405" s="1">
        <v>45827</v>
      </c>
      <c r="C4405" t="s">
        <v>2523</v>
      </c>
      <c r="D4405" t="s">
        <v>447</v>
      </c>
      <c r="E4405" t="s">
        <v>119</v>
      </c>
      <c r="F4405" t="s">
        <v>538</v>
      </c>
      <c r="G4405" t="s">
        <v>67</v>
      </c>
      <c r="H4405" t="s">
        <v>88</v>
      </c>
      <c r="I4405" t="s">
        <v>157</v>
      </c>
      <c r="J4405">
        <v>1</v>
      </c>
      <c r="K4405">
        <v>8088</v>
      </c>
      <c r="L4405">
        <v>0.05</v>
      </c>
      <c r="M4405">
        <v>5626.11</v>
      </c>
      <c r="N4405" t="s">
        <v>24</v>
      </c>
      <c r="O4405" t="s">
        <v>35</v>
      </c>
      <c r="P4405" t="s">
        <v>44</v>
      </c>
      <c r="Q4405">
        <f>Sales_Data[[#This Row],[Quantity]]*Sales_Data[[#This Row],[Unit_Price]]</f>
        <v>8088</v>
      </c>
      <c r="R4405">
        <f>Sales_Data[[#This Row],[Gross_Sales]]*Sales_Data[[#This Row],[Discount]]</f>
        <v>404.40000000000003</v>
      </c>
      <c r="S4405">
        <f>Sales_Data[[#This Row],[Gross_Sales]]-Sales_Data[[#This Row],[Discount_Amount]]</f>
        <v>7683.6</v>
      </c>
      <c r="T4405">
        <f>Sales_Data[[#This Row],[Net Sales]]-Sales_Data[[#This Row],[Cost]]</f>
        <v>2057.4900000000007</v>
      </c>
      <c r="U4405" s="2">
        <f>Sales_Data[[#This Row],[Profit]]/Sales_Data[[#This Row],[Net Sales]]</f>
        <v>0.26777682336404818</v>
      </c>
      <c r="V4405">
        <f>YEAR(Sales_Data[[#This Row],[Order_Date]])</f>
        <v>2025</v>
      </c>
      <c r="W4405" t="str">
        <f>TEXT(Sales_Data[[#This Row],[Order_Date]],"mmm")</f>
        <v>Jun</v>
      </c>
      <c r="X4405">
        <f>MONTH(Sales_Data[[#This Row],[Order_Date]])</f>
        <v>6</v>
      </c>
      <c r="Y4405" t="str">
        <f>"Q"&amp;ROUNDUP(MONTH(Sales_Data[[#This Row],[Order_Date]])/3,0)</f>
        <v>Q2</v>
      </c>
    </row>
    <row r="4406" spans="1:25" x14ac:dyDescent="0.3">
      <c r="A4406" t="s">
        <v>6134</v>
      </c>
      <c r="B4406" s="1">
        <v>45869</v>
      </c>
      <c r="C4406" t="s">
        <v>1201</v>
      </c>
      <c r="D4406" t="s">
        <v>419</v>
      </c>
      <c r="E4406" t="s">
        <v>39</v>
      </c>
      <c r="F4406" t="s">
        <v>96</v>
      </c>
      <c r="G4406" t="s">
        <v>67</v>
      </c>
      <c r="H4406" t="s">
        <v>68</v>
      </c>
      <c r="I4406" t="s">
        <v>97</v>
      </c>
      <c r="J4406">
        <v>2</v>
      </c>
      <c r="K4406">
        <v>4807.58</v>
      </c>
      <c r="L4406">
        <v>0.05</v>
      </c>
      <c r="M4406">
        <v>6150.7</v>
      </c>
      <c r="N4406" t="s">
        <v>83</v>
      </c>
      <c r="O4406" t="s">
        <v>25</v>
      </c>
      <c r="P4406" t="s">
        <v>44</v>
      </c>
      <c r="Q4406">
        <f>Sales_Data[[#This Row],[Quantity]]*Sales_Data[[#This Row],[Unit_Price]]</f>
        <v>9615.16</v>
      </c>
      <c r="R4406">
        <f>Sales_Data[[#This Row],[Gross_Sales]]*Sales_Data[[#This Row],[Discount]]</f>
        <v>480.75800000000004</v>
      </c>
      <c r="S4406">
        <f>Sales_Data[[#This Row],[Gross_Sales]]-Sales_Data[[#This Row],[Discount_Amount]]</f>
        <v>9134.402</v>
      </c>
      <c r="T4406">
        <f>Sales_Data[[#This Row],[Net Sales]]-Sales_Data[[#This Row],[Cost]]</f>
        <v>2983.7020000000002</v>
      </c>
      <c r="U4406" s="2">
        <f>Sales_Data[[#This Row],[Profit]]/Sales_Data[[#This Row],[Net Sales]]</f>
        <v>0.32664448094139059</v>
      </c>
      <c r="V4406">
        <f>YEAR(Sales_Data[[#This Row],[Order_Date]])</f>
        <v>2025</v>
      </c>
      <c r="W4406" t="str">
        <f>TEXT(Sales_Data[[#This Row],[Order_Date]],"mmm")</f>
        <v>Jul</v>
      </c>
      <c r="X4406">
        <f>MONTH(Sales_Data[[#This Row],[Order_Date]])</f>
        <v>7</v>
      </c>
      <c r="Y4406" t="str">
        <f>"Q"&amp;ROUNDUP(MONTH(Sales_Data[[#This Row],[Order_Date]])/3,0)</f>
        <v>Q3</v>
      </c>
    </row>
    <row r="4407" spans="1:25" x14ac:dyDescent="0.3">
      <c r="A4407" t="s">
        <v>6135</v>
      </c>
      <c r="B4407" s="1">
        <v>45825</v>
      </c>
      <c r="C4407" t="s">
        <v>4540</v>
      </c>
      <c r="D4407" t="s">
        <v>504</v>
      </c>
      <c r="E4407" t="s">
        <v>30</v>
      </c>
      <c r="F4407" t="s">
        <v>101</v>
      </c>
      <c r="G4407" t="s">
        <v>41</v>
      </c>
      <c r="H4407" t="s">
        <v>171</v>
      </c>
      <c r="I4407" t="s">
        <v>191</v>
      </c>
      <c r="J4407">
        <v>1</v>
      </c>
      <c r="K4407">
        <v>4355.93</v>
      </c>
      <c r="L4407">
        <v>0.05</v>
      </c>
      <c r="M4407">
        <v>2929.29</v>
      </c>
      <c r="N4407" t="s">
        <v>52</v>
      </c>
      <c r="O4407" t="s">
        <v>25</v>
      </c>
      <c r="P4407" t="s">
        <v>26</v>
      </c>
      <c r="Q4407">
        <f>Sales_Data[[#This Row],[Quantity]]*Sales_Data[[#This Row],[Unit_Price]]</f>
        <v>4355.93</v>
      </c>
      <c r="R4407">
        <f>Sales_Data[[#This Row],[Gross_Sales]]*Sales_Data[[#This Row],[Discount]]</f>
        <v>217.79650000000004</v>
      </c>
      <c r="S4407">
        <f>Sales_Data[[#This Row],[Gross_Sales]]-Sales_Data[[#This Row],[Discount_Amount]]</f>
        <v>4138.1334999999999</v>
      </c>
      <c r="T4407">
        <f>Sales_Data[[#This Row],[Net Sales]]-Sales_Data[[#This Row],[Cost]]</f>
        <v>1208.8434999999999</v>
      </c>
      <c r="U4407" s="2">
        <f>Sales_Data[[#This Row],[Profit]]/Sales_Data[[#This Row],[Net Sales]]</f>
        <v>0.2921228858372984</v>
      </c>
      <c r="V4407">
        <f>YEAR(Sales_Data[[#This Row],[Order_Date]])</f>
        <v>2025</v>
      </c>
      <c r="W4407" t="str">
        <f>TEXT(Sales_Data[[#This Row],[Order_Date]],"mmm")</f>
        <v>Jun</v>
      </c>
      <c r="X4407">
        <f>MONTH(Sales_Data[[#This Row],[Order_Date]])</f>
        <v>6</v>
      </c>
      <c r="Y4407" t="str">
        <f>"Q"&amp;ROUNDUP(MONTH(Sales_Data[[#This Row],[Order_Date]])/3,0)</f>
        <v>Q2</v>
      </c>
    </row>
    <row r="4408" spans="1:25" x14ac:dyDescent="0.3">
      <c r="A4408" t="s">
        <v>6136</v>
      </c>
      <c r="B4408" s="1">
        <v>45696</v>
      </c>
      <c r="C4408" t="s">
        <v>1183</v>
      </c>
      <c r="D4408" t="s">
        <v>38</v>
      </c>
      <c r="E4408" t="s">
        <v>48</v>
      </c>
      <c r="F4408" t="s">
        <v>164</v>
      </c>
      <c r="G4408" t="s">
        <v>32</v>
      </c>
      <c r="H4408" t="s">
        <v>50</v>
      </c>
      <c r="I4408" t="s">
        <v>51</v>
      </c>
      <c r="J4408">
        <v>3</v>
      </c>
      <c r="K4408">
        <v>62236.55</v>
      </c>
      <c r="L4408">
        <v>0.1</v>
      </c>
      <c r="M4408">
        <v>130581.17</v>
      </c>
      <c r="N4408" t="s">
        <v>83</v>
      </c>
      <c r="O4408" t="s">
        <v>35</v>
      </c>
      <c r="P4408" t="s">
        <v>71</v>
      </c>
      <c r="Q4408">
        <f>Sales_Data[[#This Row],[Quantity]]*Sales_Data[[#This Row],[Unit_Price]]</f>
        <v>186709.65000000002</v>
      </c>
      <c r="R4408">
        <f>Sales_Data[[#This Row],[Gross_Sales]]*Sales_Data[[#This Row],[Discount]]</f>
        <v>18670.965000000004</v>
      </c>
      <c r="S4408">
        <f>Sales_Data[[#This Row],[Gross_Sales]]-Sales_Data[[#This Row],[Discount_Amount]]</f>
        <v>168038.68500000003</v>
      </c>
      <c r="T4408">
        <f>Sales_Data[[#This Row],[Net Sales]]-Sales_Data[[#This Row],[Cost]]</f>
        <v>37457.515000000029</v>
      </c>
      <c r="U4408" s="2">
        <f>Sales_Data[[#This Row],[Profit]]/Sales_Data[[#This Row],[Net Sales]]</f>
        <v>0.22291006978541889</v>
      </c>
      <c r="V4408">
        <f>YEAR(Sales_Data[[#This Row],[Order_Date]])</f>
        <v>2025</v>
      </c>
      <c r="W4408" t="str">
        <f>TEXT(Sales_Data[[#This Row],[Order_Date]],"mmm")</f>
        <v>Feb</v>
      </c>
      <c r="X4408">
        <f>MONTH(Sales_Data[[#This Row],[Order_Date]])</f>
        <v>2</v>
      </c>
      <c r="Y4408" t="str">
        <f>"Q"&amp;ROUNDUP(MONTH(Sales_Data[[#This Row],[Order_Date]])/3,0)</f>
        <v>Q1</v>
      </c>
    </row>
    <row r="4409" spans="1:25" x14ac:dyDescent="0.3">
      <c r="A4409" t="s">
        <v>6137</v>
      </c>
      <c r="B4409" s="1">
        <v>45902</v>
      </c>
      <c r="C4409" t="s">
        <v>2770</v>
      </c>
      <c r="D4409" t="s">
        <v>322</v>
      </c>
      <c r="E4409" t="s">
        <v>39</v>
      </c>
      <c r="F4409" t="s">
        <v>107</v>
      </c>
      <c r="G4409" t="s">
        <v>75</v>
      </c>
      <c r="H4409" t="s">
        <v>114</v>
      </c>
      <c r="I4409" t="s">
        <v>206</v>
      </c>
      <c r="J4409">
        <v>1</v>
      </c>
      <c r="K4409">
        <v>1229.23</v>
      </c>
      <c r="L4409">
        <v>0.15</v>
      </c>
      <c r="M4409">
        <v>671.1</v>
      </c>
      <c r="N4409" t="s">
        <v>83</v>
      </c>
      <c r="O4409" t="s">
        <v>35</v>
      </c>
      <c r="P4409" t="s">
        <v>71</v>
      </c>
      <c r="Q4409">
        <f>Sales_Data[[#This Row],[Quantity]]*Sales_Data[[#This Row],[Unit_Price]]</f>
        <v>1229.23</v>
      </c>
      <c r="R4409">
        <f>Sales_Data[[#This Row],[Gross_Sales]]*Sales_Data[[#This Row],[Discount]]</f>
        <v>184.3845</v>
      </c>
      <c r="S4409">
        <f>Sales_Data[[#This Row],[Gross_Sales]]-Sales_Data[[#This Row],[Discount_Amount]]</f>
        <v>1044.8454999999999</v>
      </c>
      <c r="T4409">
        <f>Sales_Data[[#This Row],[Net Sales]]-Sales_Data[[#This Row],[Cost]]</f>
        <v>373.74549999999988</v>
      </c>
      <c r="U4409" s="2">
        <f>Sales_Data[[#This Row],[Profit]]/Sales_Data[[#This Row],[Net Sales]]</f>
        <v>0.35770408160823769</v>
      </c>
      <c r="V4409">
        <f>YEAR(Sales_Data[[#This Row],[Order_Date]])</f>
        <v>2025</v>
      </c>
      <c r="W4409" t="str">
        <f>TEXT(Sales_Data[[#This Row],[Order_Date]],"mmm")</f>
        <v>Sep</v>
      </c>
      <c r="X4409">
        <f>MONTH(Sales_Data[[#This Row],[Order_Date]])</f>
        <v>9</v>
      </c>
      <c r="Y4409" t="str">
        <f>"Q"&amp;ROUNDUP(MONTH(Sales_Data[[#This Row],[Order_Date]])/3,0)</f>
        <v>Q3</v>
      </c>
    </row>
    <row r="4410" spans="1:25" x14ac:dyDescent="0.3">
      <c r="A4410" t="s">
        <v>6138</v>
      </c>
      <c r="B4410" s="1">
        <v>45808</v>
      </c>
      <c r="C4410" t="s">
        <v>324</v>
      </c>
      <c r="D4410" t="s">
        <v>280</v>
      </c>
      <c r="E4410" t="s">
        <v>39</v>
      </c>
      <c r="F4410" t="s">
        <v>107</v>
      </c>
      <c r="G4410" t="s">
        <v>67</v>
      </c>
      <c r="H4410" t="s">
        <v>121</v>
      </c>
      <c r="I4410" t="s">
        <v>142</v>
      </c>
      <c r="J4410">
        <v>1</v>
      </c>
      <c r="K4410">
        <v>1037.48</v>
      </c>
      <c r="L4410">
        <v>0.05</v>
      </c>
      <c r="M4410">
        <v>616.52</v>
      </c>
      <c r="N4410" t="s">
        <v>52</v>
      </c>
      <c r="O4410" t="s">
        <v>35</v>
      </c>
      <c r="P4410" t="s">
        <v>71</v>
      </c>
      <c r="Q4410">
        <f>Sales_Data[[#This Row],[Quantity]]*Sales_Data[[#This Row],[Unit_Price]]</f>
        <v>1037.48</v>
      </c>
      <c r="R4410">
        <f>Sales_Data[[#This Row],[Gross_Sales]]*Sales_Data[[#This Row],[Discount]]</f>
        <v>51.874000000000002</v>
      </c>
      <c r="S4410">
        <f>Sales_Data[[#This Row],[Gross_Sales]]-Sales_Data[[#This Row],[Discount_Amount]]</f>
        <v>985.60599999999999</v>
      </c>
      <c r="T4410">
        <f>Sales_Data[[#This Row],[Net Sales]]-Sales_Data[[#This Row],[Cost]]</f>
        <v>369.08600000000001</v>
      </c>
      <c r="U4410" s="2">
        <f>Sales_Data[[#This Row],[Profit]]/Sales_Data[[#This Row],[Net Sales]]</f>
        <v>0.37447621057501679</v>
      </c>
      <c r="V4410">
        <f>YEAR(Sales_Data[[#This Row],[Order_Date]])</f>
        <v>2025</v>
      </c>
      <c r="W4410" t="str">
        <f>TEXT(Sales_Data[[#This Row],[Order_Date]],"mmm")</f>
        <v>May</v>
      </c>
      <c r="X4410">
        <f>MONTH(Sales_Data[[#This Row],[Order_Date]])</f>
        <v>5</v>
      </c>
      <c r="Y4410" t="str">
        <f>"Q"&amp;ROUNDUP(MONTH(Sales_Data[[#This Row],[Order_Date]])/3,0)</f>
        <v>Q2</v>
      </c>
    </row>
    <row r="4411" spans="1:25" x14ac:dyDescent="0.3">
      <c r="A4411" t="s">
        <v>6139</v>
      </c>
      <c r="B4411" s="1">
        <v>45768</v>
      </c>
      <c r="C4411" t="s">
        <v>455</v>
      </c>
      <c r="D4411" t="s">
        <v>447</v>
      </c>
      <c r="E4411" t="s">
        <v>19</v>
      </c>
      <c r="F4411" t="s">
        <v>66</v>
      </c>
      <c r="G4411" t="s">
        <v>21</v>
      </c>
      <c r="H4411" t="s">
        <v>297</v>
      </c>
      <c r="I4411" t="s">
        <v>494</v>
      </c>
      <c r="J4411">
        <v>3</v>
      </c>
      <c r="K4411">
        <v>14598.96</v>
      </c>
      <c r="L4411">
        <v>0.05</v>
      </c>
      <c r="M4411">
        <v>25847.38</v>
      </c>
      <c r="N4411" t="s">
        <v>70</v>
      </c>
      <c r="O4411" t="s">
        <v>53</v>
      </c>
      <c r="P4411" t="s">
        <v>44</v>
      </c>
      <c r="Q4411">
        <f>Sales_Data[[#This Row],[Quantity]]*Sales_Data[[#This Row],[Unit_Price]]</f>
        <v>43796.88</v>
      </c>
      <c r="R4411">
        <f>Sales_Data[[#This Row],[Gross_Sales]]*Sales_Data[[#This Row],[Discount]]</f>
        <v>2189.8440000000001</v>
      </c>
      <c r="S4411">
        <f>Sales_Data[[#This Row],[Gross_Sales]]-Sales_Data[[#This Row],[Discount_Amount]]</f>
        <v>41607.036</v>
      </c>
      <c r="T4411">
        <f>Sales_Data[[#This Row],[Net Sales]]-Sales_Data[[#This Row],[Cost]]</f>
        <v>15759.655999999999</v>
      </c>
      <c r="U4411" s="2">
        <f>Sales_Data[[#This Row],[Profit]]/Sales_Data[[#This Row],[Net Sales]]</f>
        <v>0.37877382085087724</v>
      </c>
      <c r="V4411">
        <f>YEAR(Sales_Data[[#This Row],[Order_Date]])</f>
        <v>2025</v>
      </c>
      <c r="W4411" t="str">
        <f>TEXT(Sales_Data[[#This Row],[Order_Date]],"mmm")</f>
        <v>Apr</v>
      </c>
      <c r="X4411">
        <f>MONTH(Sales_Data[[#This Row],[Order_Date]])</f>
        <v>4</v>
      </c>
      <c r="Y4411" t="str">
        <f>"Q"&amp;ROUNDUP(MONTH(Sales_Data[[#This Row],[Order_Date]])/3,0)</f>
        <v>Q2</v>
      </c>
    </row>
    <row r="4412" spans="1:25" x14ac:dyDescent="0.3">
      <c r="A4412" t="s">
        <v>6140</v>
      </c>
      <c r="B4412" s="1">
        <v>45704</v>
      </c>
      <c r="C4412" t="s">
        <v>1730</v>
      </c>
      <c r="D4412" t="s">
        <v>374</v>
      </c>
      <c r="E4412" t="s">
        <v>48</v>
      </c>
      <c r="F4412" t="s">
        <v>49</v>
      </c>
      <c r="G4412" t="s">
        <v>67</v>
      </c>
      <c r="H4412" t="s">
        <v>121</v>
      </c>
      <c r="I4412" t="s">
        <v>142</v>
      </c>
      <c r="J4412">
        <v>2</v>
      </c>
      <c r="K4412">
        <v>56499</v>
      </c>
      <c r="L4412">
        <v>0.15</v>
      </c>
      <c r="M4412">
        <v>62350.82</v>
      </c>
      <c r="N4412" t="s">
        <v>52</v>
      </c>
      <c r="O4412" t="s">
        <v>35</v>
      </c>
      <c r="P4412" t="s">
        <v>26</v>
      </c>
      <c r="Q4412">
        <f>Sales_Data[[#This Row],[Quantity]]*Sales_Data[[#This Row],[Unit_Price]]</f>
        <v>112998</v>
      </c>
      <c r="R4412">
        <f>Sales_Data[[#This Row],[Gross_Sales]]*Sales_Data[[#This Row],[Discount]]</f>
        <v>16949.7</v>
      </c>
      <c r="S4412">
        <f>Sales_Data[[#This Row],[Gross_Sales]]-Sales_Data[[#This Row],[Discount_Amount]]</f>
        <v>96048.3</v>
      </c>
      <c r="T4412">
        <f>Sales_Data[[#This Row],[Net Sales]]-Sales_Data[[#This Row],[Cost]]</f>
        <v>33697.480000000003</v>
      </c>
      <c r="U4412" s="2">
        <f>Sales_Data[[#This Row],[Profit]]/Sales_Data[[#This Row],[Net Sales]]</f>
        <v>0.35083890084467922</v>
      </c>
      <c r="V4412">
        <f>YEAR(Sales_Data[[#This Row],[Order_Date]])</f>
        <v>2025</v>
      </c>
      <c r="W4412" t="str">
        <f>TEXT(Sales_Data[[#This Row],[Order_Date]],"mmm")</f>
        <v>Feb</v>
      </c>
      <c r="X4412">
        <f>MONTH(Sales_Data[[#This Row],[Order_Date]])</f>
        <v>2</v>
      </c>
      <c r="Y4412" t="str">
        <f>"Q"&amp;ROUNDUP(MONTH(Sales_Data[[#This Row],[Order_Date]])/3,0)</f>
        <v>Q1</v>
      </c>
    </row>
    <row r="4413" spans="1:25" x14ac:dyDescent="0.3">
      <c r="A4413" t="s">
        <v>6141</v>
      </c>
      <c r="B4413" s="1">
        <v>45720</v>
      </c>
      <c r="C4413" t="s">
        <v>1593</v>
      </c>
      <c r="D4413" t="s">
        <v>541</v>
      </c>
      <c r="E4413" t="s">
        <v>119</v>
      </c>
      <c r="F4413" t="s">
        <v>249</v>
      </c>
      <c r="G4413" t="s">
        <v>32</v>
      </c>
      <c r="H4413" t="s">
        <v>33</v>
      </c>
      <c r="I4413" t="s">
        <v>34</v>
      </c>
      <c r="J4413">
        <v>1</v>
      </c>
      <c r="K4413">
        <v>5461.97</v>
      </c>
      <c r="L4413">
        <v>0</v>
      </c>
      <c r="M4413">
        <v>3581.15</v>
      </c>
      <c r="N4413" t="s">
        <v>70</v>
      </c>
      <c r="O4413" t="s">
        <v>35</v>
      </c>
      <c r="P4413" t="s">
        <v>26</v>
      </c>
      <c r="Q4413">
        <f>Sales_Data[[#This Row],[Quantity]]*Sales_Data[[#This Row],[Unit_Price]]</f>
        <v>5461.97</v>
      </c>
      <c r="R4413">
        <f>Sales_Data[[#This Row],[Gross_Sales]]*Sales_Data[[#This Row],[Discount]]</f>
        <v>0</v>
      </c>
      <c r="S4413">
        <f>Sales_Data[[#This Row],[Gross_Sales]]-Sales_Data[[#This Row],[Discount_Amount]]</f>
        <v>5461.97</v>
      </c>
      <c r="T4413">
        <f>Sales_Data[[#This Row],[Net Sales]]-Sales_Data[[#This Row],[Cost]]</f>
        <v>1880.8200000000002</v>
      </c>
      <c r="U4413" s="2">
        <f>Sales_Data[[#This Row],[Profit]]/Sales_Data[[#This Row],[Net Sales]]</f>
        <v>0.34434828459328776</v>
      </c>
      <c r="V4413">
        <f>YEAR(Sales_Data[[#This Row],[Order_Date]])</f>
        <v>2025</v>
      </c>
      <c r="W4413" t="str">
        <f>TEXT(Sales_Data[[#This Row],[Order_Date]],"mmm")</f>
        <v>Mar</v>
      </c>
      <c r="X4413">
        <f>MONTH(Sales_Data[[#This Row],[Order_Date]])</f>
        <v>3</v>
      </c>
      <c r="Y4413" t="str">
        <f>"Q"&amp;ROUNDUP(MONTH(Sales_Data[[#This Row],[Order_Date]])/3,0)</f>
        <v>Q1</v>
      </c>
    </row>
    <row r="4414" spans="1:25" x14ac:dyDescent="0.3">
      <c r="A4414" t="s">
        <v>6142</v>
      </c>
      <c r="B4414" s="1">
        <v>45882</v>
      </c>
      <c r="C4414" t="s">
        <v>2088</v>
      </c>
      <c r="D4414" t="s">
        <v>274</v>
      </c>
      <c r="E4414" t="s">
        <v>30</v>
      </c>
      <c r="F4414" t="s">
        <v>101</v>
      </c>
      <c r="G4414" t="s">
        <v>67</v>
      </c>
      <c r="H4414" t="s">
        <v>133</v>
      </c>
      <c r="I4414" t="s">
        <v>134</v>
      </c>
      <c r="J4414">
        <v>1</v>
      </c>
      <c r="K4414">
        <v>1988.5</v>
      </c>
      <c r="L4414">
        <v>0.1</v>
      </c>
      <c r="M4414">
        <v>1424.13</v>
      </c>
      <c r="N4414" t="s">
        <v>70</v>
      </c>
      <c r="O4414" t="s">
        <v>53</v>
      </c>
      <c r="P4414" t="s">
        <v>44</v>
      </c>
      <c r="Q4414">
        <f>Sales_Data[[#This Row],[Quantity]]*Sales_Data[[#This Row],[Unit_Price]]</f>
        <v>1988.5</v>
      </c>
      <c r="R4414">
        <f>Sales_Data[[#This Row],[Gross_Sales]]*Sales_Data[[#This Row],[Discount]]</f>
        <v>198.85000000000002</v>
      </c>
      <c r="S4414">
        <f>Sales_Data[[#This Row],[Gross_Sales]]-Sales_Data[[#This Row],[Discount_Amount]]</f>
        <v>1789.65</v>
      </c>
      <c r="T4414">
        <f>Sales_Data[[#This Row],[Net Sales]]-Sales_Data[[#This Row],[Cost]]</f>
        <v>365.52</v>
      </c>
      <c r="U4414" s="2">
        <f>Sales_Data[[#This Row],[Profit]]/Sales_Data[[#This Row],[Net Sales]]</f>
        <v>0.20424105271980553</v>
      </c>
      <c r="V4414">
        <f>YEAR(Sales_Data[[#This Row],[Order_Date]])</f>
        <v>2025</v>
      </c>
      <c r="W4414" t="str">
        <f>TEXT(Sales_Data[[#This Row],[Order_Date]],"mmm")</f>
        <v>Aug</v>
      </c>
      <c r="X4414">
        <f>MONTH(Sales_Data[[#This Row],[Order_Date]])</f>
        <v>8</v>
      </c>
      <c r="Y4414" t="str">
        <f>"Q"&amp;ROUNDUP(MONTH(Sales_Data[[#This Row],[Order_Date]])/3,0)</f>
        <v>Q3</v>
      </c>
    </row>
    <row r="4415" spans="1:25" x14ac:dyDescent="0.3">
      <c r="A4415" t="s">
        <v>6143</v>
      </c>
      <c r="B4415" s="1">
        <v>45726</v>
      </c>
      <c r="C4415" t="s">
        <v>1702</v>
      </c>
      <c r="D4415" t="s">
        <v>215</v>
      </c>
      <c r="E4415" t="s">
        <v>119</v>
      </c>
      <c r="F4415" t="s">
        <v>120</v>
      </c>
      <c r="G4415" t="s">
        <v>21</v>
      </c>
      <c r="H4415" t="s">
        <v>297</v>
      </c>
      <c r="I4415" t="s">
        <v>494</v>
      </c>
      <c r="J4415">
        <v>1</v>
      </c>
      <c r="K4415">
        <v>6047.35</v>
      </c>
      <c r="L4415">
        <v>0.05</v>
      </c>
      <c r="M4415">
        <v>4166.3500000000004</v>
      </c>
      <c r="N4415" t="s">
        <v>70</v>
      </c>
      <c r="O4415" t="s">
        <v>35</v>
      </c>
      <c r="P4415" t="s">
        <v>26</v>
      </c>
      <c r="Q4415">
        <f>Sales_Data[[#This Row],[Quantity]]*Sales_Data[[#This Row],[Unit_Price]]</f>
        <v>6047.35</v>
      </c>
      <c r="R4415">
        <f>Sales_Data[[#This Row],[Gross_Sales]]*Sales_Data[[#This Row],[Discount]]</f>
        <v>302.36750000000001</v>
      </c>
      <c r="S4415">
        <f>Sales_Data[[#This Row],[Gross_Sales]]-Sales_Data[[#This Row],[Discount_Amount]]</f>
        <v>5744.9825000000001</v>
      </c>
      <c r="T4415">
        <f>Sales_Data[[#This Row],[Net Sales]]-Sales_Data[[#This Row],[Cost]]</f>
        <v>1578.6324999999997</v>
      </c>
      <c r="U4415" s="2">
        <f>Sales_Data[[#This Row],[Profit]]/Sales_Data[[#This Row],[Net Sales]]</f>
        <v>0.2747845620069338</v>
      </c>
      <c r="V4415">
        <f>YEAR(Sales_Data[[#This Row],[Order_Date]])</f>
        <v>2025</v>
      </c>
      <c r="W4415" t="str">
        <f>TEXT(Sales_Data[[#This Row],[Order_Date]],"mmm")</f>
        <v>Mar</v>
      </c>
      <c r="X4415">
        <f>MONTH(Sales_Data[[#This Row],[Order_Date]])</f>
        <v>3</v>
      </c>
      <c r="Y4415" t="str">
        <f>"Q"&amp;ROUNDUP(MONTH(Sales_Data[[#This Row],[Order_Date]])/3,0)</f>
        <v>Q1</v>
      </c>
    </row>
    <row r="4416" spans="1:25" x14ac:dyDescent="0.3">
      <c r="A4416" t="s">
        <v>6144</v>
      </c>
      <c r="B4416" s="1">
        <v>45956</v>
      </c>
      <c r="C4416" t="s">
        <v>6145</v>
      </c>
      <c r="D4416" t="s">
        <v>756</v>
      </c>
      <c r="E4416" t="s">
        <v>30</v>
      </c>
      <c r="F4416" t="s">
        <v>101</v>
      </c>
      <c r="G4416" t="s">
        <v>67</v>
      </c>
      <c r="H4416" t="s">
        <v>121</v>
      </c>
      <c r="I4416" t="s">
        <v>122</v>
      </c>
      <c r="J4416">
        <v>2</v>
      </c>
      <c r="K4416">
        <v>1701.9</v>
      </c>
      <c r="L4416">
        <v>0.05</v>
      </c>
      <c r="M4416">
        <v>2042.4</v>
      </c>
      <c r="N4416" t="s">
        <v>52</v>
      </c>
      <c r="O4416" t="s">
        <v>25</v>
      </c>
      <c r="P4416" t="s">
        <v>44</v>
      </c>
      <c r="Q4416">
        <f>Sales_Data[[#This Row],[Quantity]]*Sales_Data[[#This Row],[Unit_Price]]</f>
        <v>3403.8</v>
      </c>
      <c r="R4416">
        <f>Sales_Data[[#This Row],[Gross_Sales]]*Sales_Data[[#This Row],[Discount]]</f>
        <v>170.19000000000003</v>
      </c>
      <c r="S4416">
        <f>Sales_Data[[#This Row],[Gross_Sales]]-Sales_Data[[#This Row],[Discount_Amount]]</f>
        <v>3233.61</v>
      </c>
      <c r="T4416">
        <f>Sales_Data[[#This Row],[Net Sales]]-Sales_Data[[#This Row],[Cost]]</f>
        <v>1191.21</v>
      </c>
      <c r="U4416" s="2">
        <f>Sales_Data[[#This Row],[Profit]]/Sales_Data[[#This Row],[Net Sales]]</f>
        <v>0.36838394240492822</v>
      </c>
      <c r="V4416">
        <f>YEAR(Sales_Data[[#This Row],[Order_Date]])</f>
        <v>2025</v>
      </c>
      <c r="W4416" t="str">
        <f>TEXT(Sales_Data[[#This Row],[Order_Date]],"mmm")</f>
        <v>Oct</v>
      </c>
      <c r="X4416">
        <f>MONTH(Sales_Data[[#This Row],[Order_Date]])</f>
        <v>10</v>
      </c>
      <c r="Y4416" t="str">
        <f>"Q"&amp;ROUNDUP(MONTH(Sales_Data[[#This Row],[Order_Date]])/3,0)</f>
        <v>Q4</v>
      </c>
    </row>
    <row r="4417" spans="1:25" x14ac:dyDescent="0.3">
      <c r="A4417" t="s">
        <v>6146</v>
      </c>
      <c r="B4417" s="1">
        <v>45947</v>
      </c>
      <c r="C4417" t="s">
        <v>3306</v>
      </c>
      <c r="D4417" t="s">
        <v>916</v>
      </c>
      <c r="E4417" t="s">
        <v>119</v>
      </c>
      <c r="F4417" t="s">
        <v>120</v>
      </c>
      <c r="G4417" t="s">
        <v>75</v>
      </c>
      <c r="H4417" t="s">
        <v>114</v>
      </c>
      <c r="I4417" t="s">
        <v>115</v>
      </c>
      <c r="J4417">
        <v>1</v>
      </c>
      <c r="K4417">
        <v>2526.2800000000002</v>
      </c>
      <c r="L4417">
        <v>0.05</v>
      </c>
      <c r="M4417">
        <v>1605.75</v>
      </c>
      <c r="N4417" t="s">
        <v>52</v>
      </c>
      <c r="O4417" t="s">
        <v>25</v>
      </c>
      <c r="P4417" t="s">
        <v>44</v>
      </c>
      <c r="Q4417">
        <f>Sales_Data[[#This Row],[Quantity]]*Sales_Data[[#This Row],[Unit_Price]]</f>
        <v>2526.2800000000002</v>
      </c>
      <c r="R4417">
        <f>Sales_Data[[#This Row],[Gross_Sales]]*Sales_Data[[#This Row],[Discount]]</f>
        <v>126.31400000000002</v>
      </c>
      <c r="S4417">
        <f>Sales_Data[[#This Row],[Gross_Sales]]-Sales_Data[[#This Row],[Discount_Amount]]</f>
        <v>2399.9660000000003</v>
      </c>
      <c r="T4417">
        <f>Sales_Data[[#This Row],[Net Sales]]-Sales_Data[[#This Row],[Cost]]</f>
        <v>794.21600000000035</v>
      </c>
      <c r="U4417" s="2">
        <f>Sales_Data[[#This Row],[Profit]]/Sales_Data[[#This Row],[Net Sales]]</f>
        <v>0.33092802148030442</v>
      </c>
      <c r="V4417">
        <f>YEAR(Sales_Data[[#This Row],[Order_Date]])</f>
        <v>2025</v>
      </c>
      <c r="W4417" t="str">
        <f>TEXT(Sales_Data[[#This Row],[Order_Date]],"mmm")</f>
        <v>Oct</v>
      </c>
      <c r="X4417">
        <f>MONTH(Sales_Data[[#This Row],[Order_Date]])</f>
        <v>10</v>
      </c>
      <c r="Y4417" t="str">
        <f>"Q"&amp;ROUNDUP(MONTH(Sales_Data[[#This Row],[Order_Date]])/3,0)</f>
        <v>Q4</v>
      </c>
    </row>
    <row r="4418" spans="1:25" x14ac:dyDescent="0.3">
      <c r="A4418" t="s">
        <v>6147</v>
      </c>
      <c r="B4418" s="1">
        <v>45953</v>
      </c>
      <c r="C4418" t="s">
        <v>6148</v>
      </c>
      <c r="D4418" t="s">
        <v>817</v>
      </c>
      <c r="E4418" t="s">
        <v>48</v>
      </c>
      <c r="F4418" t="s">
        <v>132</v>
      </c>
      <c r="G4418" t="s">
        <v>75</v>
      </c>
      <c r="H4418" t="s">
        <v>114</v>
      </c>
      <c r="I4418" t="s">
        <v>206</v>
      </c>
      <c r="J4418">
        <v>2</v>
      </c>
      <c r="K4418">
        <v>32497.22</v>
      </c>
      <c r="L4418">
        <v>0.05</v>
      </c>
      <c r="M4418">
        <v>46504.28</v>
      </c>
      <c r="N4418" t="s">
        <v>109</v>
      </c>
      <c r="O4418" t="s">
        <v>35</v>
      </c>
      <c r="P4418" t="s">
        <v>71</v>
      </c>
      <c r="Q4418">
        <f>Sales_Data[[#This Row],[Quantity]]*Sales_Data[[#This Row],[Unit_Price]]</f>
        <v>64994.44</v>
      </c>
      <c r="R4418">
        <f>Sales_Data[[#This Row],[Gross_Sales]]*Sales_Data[[#This Row],[Discount]]</f>
        <v>3249.7220000000002</v>
      </c>
      <c r="S4418">
        <f>Sales_Data[[#This Row],[Gross_Sales]]-Sales_Data[[#This Row],[Discount_Amount]]</f>
        <v>61744.718000000001</v>
      </c>
      <c r="T4418">
        <f>Sales_Data[[#This Row],[Net Sales]]-Sales_Data[[#This Row],[Cost]]</f>
        <v>15240.438000000002</v>
      </c>
      <c r="U4418" s="2">
        <f>Sales_Data[[#This Row],[Profit]]/Sales_Data[[#This Row],[Net Sales]]</f>
        <v>0.24682982599418465</v>
      </c>
      <c r="V4418">
        <f>YEAR(Sales_Data[[#This Row],[Order_Date]])</f>
        <v>2025</v>
      </c>
      <c r="W4418" t="str">
        <f>TEXT(Sales_Data[[#This Row],[Order_Date]],"mmm")</f>
        <v>Oct</v>
      </c>
      <c r="X4418">
        <f>MONTH(Sales_Data[[#This Row],[Order_Date]])</f>
        <v>10</v>
      </c>
      <c r="Y4418" t="str">
        <f>"Q"&amp;ROUNDUP(MONTH(Sales_Data[[#This Row],[Order_Date]])/3,0)</f>
        <v>Q4</v>
      </c>
    </row>
    <row r="4419" spans="1:25" x14ac:dyDescent="0.3">
      <c r="A4419" t="s">
        <v>6149</v>
      </c>
      <c r="B4419" s="1">
        <v>45860</v>
      </c>
      <c r="C4419" t="s">
        <v>1128</v>
      </c>
      <c r="D4419" t="s">
        <v>857</v>
      </c>
      <c r="E4419" t="s">
        <v>48</v>
      </c>
      <c r="F4419" t="s">
        <v>152</v>
      </c>
      <c r="G4419" t="s">
        <v>67</v>
      </c>
      <c r="H4419" t="s">
        <v>88</v>
      </c>
      <c r="I4419" t="s">
        <v>89</v>
      </c>
      <c r="J4419">
        <v>2</v>
      </c>
      <c r="K4419">
        <v>15225.77</v>
      </c>
      <c r="L4419">
        <v>0.1</v>
      </c>
      <c r="M4419">
        <v>21418.31</v>
      </c>
      <c r="N4419" t="s">
        <v>52</v>
      </c>
      <c r="O4419" t="s">
        <v>25</v>
      </c>
      <c r="P4419" t="s">
        <v>44</v>
      </c>
      <c r="Q4419">
        <f>Sales_Data[[#This Row],[Quantity]]*Sales_Data[[#This Row],[Unit_Price]]</f>
        <v>30451.54</v>
      </c>
      <c r="R4419">
        <f>Sales_Data[[#This Row],[Gross_Sales]]*Sales_Data[[#This Row],[Discount]]</f>
        <v>3045.1540000000005</v>
      </c>
      <c r="S4419">
        <f>Sales_Data[[#This Row],[Gross_Sales]]-Sales_Data[[#This Row],[Discount_Amount]]</f>
        <v>27406.385999999999</v>
      </c>
      <c r="T4419">
        <f>Sales_Data[[#This Row],[Net Sales]]-Sales_Data[[#This Row],[Cost]]</f>
        <v>5988.0759999999973</v>
      </c>
      <c r="U4419" s="2">
        <f>Sales_Data[[#This Row],[Profit]]/Sales_Data[[#This Row],[Net Sales]]</f>
        <v>0.21849199671930467</v>
      </c>
      <c r="V4419">
        <f>YEAR(Sales_Data[[#This Row],[Order_Date]])</f>
        <v>2025</v>
      </c>
      <c r="W4419" t="str">
        <f>TEXT(Sales_Data[[#This Row],[Order_Date]],"mmm")</f>
        <v>Jul</v>
      </c>
      <c r="X4419">
        <f>MONTH(Sales_Data[[#This Row],[Order_Date]])</f>
        <v>7</v>
      </c>
      <c r="Y4419" t="str">
        <f>"Q"&amp;ROUNDUP(MONTH(Sales_Data[[#This Row],[Order_Date]])/3,0)</f>
        <v>Q3</v>
      </c>
    </row>
    <row r="4420" spans="1:25" x14ac:dyDescent="0.3">
      <c r="A4420" t="s">
        <v>6150</v>
      </c>
      <c r="B4420" s="1">
        <v>45718</v>
      </c>
      <c r="C4420" t="s">
        <v>1146</v>
      </c>
      <c r="D4420" t="s">
        <v>777</v>
      </c>
      <c r="E4420" t="s">
        <v>19</v>
      </c>
      <c r="F4420" t="s">
        <v>20</v>
      </c>
      <c r="G4420" t="s">
        <v>41</v>
      </c>
      <c r="H4420" t="s">
        <v>102</v>
      </c>
      <c r="I4420" t="s">
        <v>388</v>
      </c>
      <c r="J4420">
        <v>2</v>
      </c>
      <c r="K4420">
        <v>9068.07</v>
      </c>
      <c r="L4420">
        <v>0.15</v>
      </c>
      <c r="M4420">
        <v>13508.41</v>
      </c>
      <c r="N4420" t="s">
        <v>83</v>
      </c>
      <c r="O4420" t="s">
        <v>35</v>
      </c>
      <c r="P4420" t="s">
        <v>44</v>
      </c>
      <c r="Q4420">
        <f>Sales_Data[[#This Row],[Quantity]]*Sales_Data[[#This Row],[Unit_Price]]</f>
        <v>18136.14</v>
      </c>
      <c r="R4420">
        <f>Sales_Data[[#This Row],[Gross_Sales]]*Sales_Data[[#This Row],[Discount]]</f>
        <v>2720.4209999999998</v>
      </c>
      <c r="S4420">
        <f>Sales_Data[[#This Row],[Gross_Sales]]-Sales_Data[[#This Row],[Discount_Amount]]</f>
        <v>15415.718999999999</v>
      </c>
      <c r="T4420">
        <f>Sales_Data[[#This Row],[Net Sales]]-Sales_Data[[#This Row],[Cost]]</f>
        <v>1907.3089999999993</v>
      </c>
      <c r="U4420" s="2">
        <f>Sales_Data[[#This Row],[Profit]]/Sales_Data[[#This Row],[Net Sales]]</f>
        <v>0.123724945946407</v>
      </c>
      <c r="V4420">
        <f>YEAR(Sales_Data[[#This Row],[Order_Date]])</f>
        <v>2025</v>
      </c>
      <c r="W4420" t="str">
        <f>TEXT(Sales_Data[[#This Row],[Order_Date]],"mmm")</f>
        <v>Mar</v>
      </c>
      <c r="X4420">
        <f>MONTH(Sales_Data[[#This Row],[Order_Date]])</f>
        <v>3</v>
      </c>
      <c r="Y4420" t="str">
        <f>"Q"&amp;ROUNDUP(MONTH(Sales_Data[[#This Row],[Order_Date]])/3,0)</f>
        <v>Q1</v>
      </c>
    </row>
    <row r="4421" spans="1:25" x14ac:dyDescent="0.3">
      <c r="A4421" t="s">
        <v>6151</v>
      </c>
      <c r="B4421" s="1">
        <v>45975</v>
      </c>
      <c r="C4421" t="s">
        <v>6152</v>
      </c>
      <c r="D4421" t="s">
        <v>522</v>
      </c>
      <c r="E4421" t="s">
        <v>48</v>
      </c>
      <c r="F4421" t="s">
        <v>152</v>
      </c>
      <c r="G4421" t="s">
        <v>75</v>
      </c>
      <c r="H4421" t="s">
        <v>114</v>
      </c>
      <c r="I4421" t="s">
        <v>115</v>
      </c>
      <c r="J4421">
        <v>3</v>
      </c>
      <c r="K4421">
        <v>62244.51</v>
      </c>
      <c r="L4421">
        <v>0.05</v>
      </c>
      <c r="M4421">
        <v>133915.06</v>
      </c>
      <c r="N4421" t="s">
        <v>52</v>
      </c>
      <c r="O4421" t="s">
        <v>35</v>
      </c>
      <c r="P4421" t="s">
        <v>71</v>
      </c>
      <c r="Q4421">
        <f>Sales_Data[[#This Row],[Quantity]]*Sales_Data[[#This Row],[Unit_Price]]</f>
        <v>186733.53</v>
      </c>
      <c r="R4421">
        <f>Sales_Data[[#This Row],[Gross_Sales]]*Sales_Data[[#This Row],[Discount]]</f>
        <v>9336.6764999999996</v>
      </c>
      <c r="S4421">
        <f>Sales_Data[[#This Row],[Gross_Sales]]-Sales_Data[[#This Row],[Discount_Amount]]</f>
        <v>177396.8535</v>
      </c>
      <c r="T4421">
        <f>Sales_Data[[#This Row],[Net Sales]]-Sales_Data[[#This Row],[Cost]]</f>
        <v>43481.7935</v>
      </c>
      <c r="U4421" s="2">
        <f>Sales_Data[[#This Row],[Profit]]/Sales_Data[[#This Row],[Net Sales]]</f>
        <v>0.24511028601755894</v>
      </c>
      <c r="V4421">
        <f>YEAR(Sales_Data[[#This Row],[Order_Date]])</f>
        <v>2025</v>
      </c>
      <c r="W4421" t="str">
        <f>TEXT(Sales_Data[[#This Row],[Order_Date]],"mmm")</f>
        <v>Nov</v>
      </c>
      <c r="X4421">
        <f>MONTH(Sales_Data[[#This Row],[Order_Date]])</f>
        <v>11</v>
      </c>
      <c r="Y4421" t="str">
        <f>"Q"&amp;ROUNDUP(MONTH(Sales_Data[[#This Row],[Order_Date]])/3,0)</f>
        <v>Q4</v>
      </c>
    </row>
    <row r="4422" spans="1:25" x14ac:dyDescent="0.3">
      <c r="A4422" t="s">
        <v>6153</v>
      </c>
      <c r="B4422" s="1">
        <v>45971</v>
      </c>
      <c r="C4422" t="s">
        <v>684</v>
      </c>
      <c r="D4422" t="s">
        <v>1650</v>
      </c>
      <c r="E4422" t="s">
        <v>39</v>
      </c>
      <c r="F4422" t="s">
        <v>405</v>
      </c>
      <c r="G4422" t="s">
        <v>41</v>
      </c>
      <c r="H4422" t="s">
        <v>171</v>
      </c>
      <c r="I4422" t="s">
        <v>191</v>
      </c>
      <c r="J4422">
        <v>2</v>
      </c>
      <c r="K4422">
        <v>5942.57</v>
      </c>
      <c r="L4422">
        <v>0.15</v>
      </c>
      <c r="M4422">
        <v>6575.95</v>
      </c>
      <c r="N4422" t="s">
        <v>52</v>
      </c>
      <c r="O4422" t="s">
        <v>25</v>
      </c>
      <c r="P4422" t="s">
        <v>71</v>
      </c>
      <c r="Q4422">
        <f>Sales_Data[[#This Row],[Quantity]]*Sales_Data[[#This Row],[Unit_Price]]</f>
        <v>11885.14</v>
      </c>
      <c r="R4422">
        <f>Sales_Data[[#This Row],[Gross_Sales]]*Sales_Data[[#This Row],[Discount]]</f>
        <v>1782.771</v>
      </c>
      <c r="S4422">
        <f>Sales_Data[[#This Row],[Gross_Sales]]-Sales_Data[[#This Row],[Discount_Amount]]</f>
        <v>10102.368999999999</v>
      </c>
      <c r="T4422">
        <f>Sales_Data[[#This Row],[Net Sales]]-Sales_Data[[#This Row],[Cost]]</f>
        <v>3526.418999999999</v>
      </c>
      <c r="U4422" s="2">
        <f>Sales_Data[[#This Row],[Profit]]/Sales_Data[[#This Row],[Net Sales]]</f>
        <v>0.34906852046287357</v>
      </c>
      <c r="V4422">
        <f>YEAR(Sales_Data[[#This Row],[Order_Date]])</f>
        <v>2025</v>
      </c>
      <c r="W4422" t="str">
        <f>TEXT(Sales_Data[[#This Row],[Order_Date]],"mmm")</f>
        <v>Nov</v>
      </c>
      <c r="X4422">
        <f>MONTH(Sales_Data[[#This Row],[Order_Date]])</f>
        <v>11</v>
      </c>
      <c r="Y4422" t="str">
        <f>"Q"&amp;ROUNDUP(MONTH(Sales_Data[[#This Row],[Order_Date]])/3,0)</f>
        <v>Q4</v>
      </c>
    </row>
    <row r="4423" spans="1:25" x14ac:dyDescent="0.3">
      <c r="A4423" t="s">
        <v>6154</v>
      </c>
      <c r="B4423" s="1">
        <v>45818</v>
      </c>
      <c r="C4423" t="s">
        <v>446</v>
      </c>
      <c r="D4423" t="s">
        <v>857</v>
      </c>
      <c r="E4423" t="s">
        <v>39</v>
      </c>
      <c r="F4423" t="s">
        <v>405</v>
      </c>
      <c r="G4423" t="s">
        <v>41</v>
      </c>
      <c r="H4423" t="s">
        <v>102</v>
      </c>
      <c r="I4423" t="s">
        <v>388</v>
      </c>
      <c r="J4423">
        <v>1</v>
      </c>
      <c r="K4423">
        <v>6614.76</v>
      </c>
      <c r="L4423">
        <v>0.1</v>
      </c>
      <c r="M4423">
        <v>4693.3900000000003</v>
      </c>
      <c r="N4423" t="s">
        <v>70</v>
      </c>
      <c r="O4423" t="s">
        <v>35</v>
      </c>
      <c r="P4423" t="s">
        <v>71</v>
      </c>
      <c r="Q4423">
        <f>Sales_Data[[#This Row],[Quantity]]*Sales_Data[[#This Row],[Unit_Price]]</f>
        <v>6614.76</v>
      </c>
      <c r="R4423">
        <f>Sales_Data[[#This Row],[Gross_Sales]]*Sales_Data[[#This Row],[Discount]]</f>
        <v>661.47600000000011</v>
      </c>
      <c r="S4423">
        <f>Sales_Data[[#This Row],[Gross_Sales]]-Sales_Data[[#This Row],[Discount_Amount]]</f>
        <v>5953.2839999999997</v>
      </c>
      <c r="T4423">
        <f>Sales_Data[[#This Row],[Net Sales]]-Sales_Data[[#This Row],[Cost]]</f>
        <v>1259.8939999999993</v>
      </c>
      <c r="U4423" s="2">
        <f>Sales_Data[[#This Row],[Profit]]/Sales_Data[[#This Row],[Net Sales]]</f>
        <v>0.2116300851765176</v>
      </c>
      <c r="V4423">
        <f>YEAR(Sales_Data[[#This Row],[Order_Date]])</f>
        <v>2025</v>
      </c>
      <c r="W4423" t="str">
        <f>TEXT(Sales_Data[[#This Row],[Order_Date]],"mmm")</f>
        <v>Jun</v>
      </c>
      <c r="X4423">
        <f>MONTH(Sales_Data[[#This Row],[Order_Date]])</f>
        <v>6</v>
      </c>
      <c r="Y4423" t="str">
        <f>"Q"&amp;ROUNDUP(MONTH(Sales_Data[[#This Row],[Order_Date]])/3,0)</f>
        <v>Q2</v>
      </c>
    </row>
    <row r="4424" spans="1:25" x14ac:dyDescent="0.3">
      <c r="A4424" t="s">
        <v>6155</v>
      </c>
      <c r="B4424" s="1">
        <v>45988</v>
      </c>
      <c r="C4424" t="s">
        <v>3444</v>
      </c>
      <c r="D4424" t="s">
        <v>381</v>
      </c>
      <c r="E4424" t="s">
        <v>39</v>
      </c>
      <c r="F4424" t="s">
        <v>202</v>
      </c>
      <c r="G4424" t="s">
        <v>41</v>
      </c>
      <c r="H4424" t="s">
        <v>102</v>
      </c>
      <c r="I4424" t="s">
        <v>165</v>
      </c>
      <c r="J4424">
        <v>1</v>
      </c>
      <c r="K4424">
        <v>5721.77</v>
      </c>
      <c r="L4424">
        <v>0.05</v>
      </c>
      <c r="M4424">
        <v>4226.9799999999996</v>
      </c>
      <c r="N4424" t="s">
        <v>109</v>
      </c>
      <c r="O4424" t="s">
        <v>35</v>
      </c>
      <c r="P4424" t="s">
        <v>44</v>
      </c>
      <c r="Q4424">
        <f>Sales_Data[[#This Row],[Quantity]]*Sales_Data[[#This Row],[Unit_Price]]</f>
        <v>5721.77</v>
      </c>
      <c r="R4424">
        <f>Sales_Data[[#This Row],[Gross_Sales]]*Sales_Data[[#This Row],[Discount]]</f>
        <v>286.08850000000001</v>
      </c>
      <c r="S4424">
        <f>Sales_Data[[#This Row],[Gross_Sales]]-Sales_Data[[#This Row],[Discount_Amount]]</f>
        <v>5435.6815000000006</v>
      </c>
      <c r="T4424">
        <f>Sales_Data[[#This Row],[Net Sales]]-Sales_Data[[#This Row],[Cost]]</f>
        <v>1208.701500000001</v>
      </c>
      <c r="U4424" s="2">
        <f>Sales_Data[[#This Row],[Profit]]/Sales_Data[[#This Row],[Net Sales]]</f>
        <v>0.22236429783459552</v>
      </c>
      <c r="V4424">
        <f>YEAR(Sales_Data[[#This Row],[Order_Date]])</f>
        <v>2025</v>
      </c>
      <c r="W4424" t="str">
        <f>TEXT(Sales_Data[[#This Row],[Order_Date]],"mmm")</f>
        <v>Nov</v>
      </c>
      <c r="X4424">
        <f>MONTH(Sales_Data[[#This Row],[Order_Date]])</f>
        <v>11</v>
      </c>
      <c r="Y4424" t="str">
        <f>"Q"&amp;ROUNDUP(MONTH(Sales_Data[[#This Row],[Order_Date]])/3,0)</f>
        <v>Q4</v>
      </c>
    </row>
    <row r="4425" spans="1:25" x14ac:dyDescent="0.3">
      <c r="A4425" t="s">
        <v>6156</v>
      </c>
      <c r="B4425" s="1">
        <v>45673</v>
      </c>
      <c r="C4425" t="s">
        <v>399</v>
      </c>
      <c r="D4425" t="s">
        <v>205</v>
      </c>
      <c r="E4425" t="s">
        <v>48</v>
      </c>
      <c r="F4425" t="s">
        <v>152</v>
      </c>
      <c r="G4425" t="s">
        <v>21</v>
      </c>
      <c r="H4425" t="s">
        <v>22</v>
      </c>
      <c r="I4425" t="s">
        <v>62</v>
      </c>
      <c r="J4425">
        <v>1</v>
      </c>
      <c r="K4425">
        <v>24026.68</v>
      </c>
      <c r="L4425">
        <v>0.1</v>
      </c>
      <c r="M4425">
        <v>15334.48</v>
      </c>
      <c r="N4425" t="s">
        <v>52</v>
      </c>
      <c r="O4425" t="s">
        <v>53</v>
      </c>
      <c r="P4425" t="s">
        <v>44</v>
      </c>
      <c r="Q4425">
        <f>Sales_Data[[#This Row],[Quantity]]*Sales_Data[[#This Row],[Unit_Price]]</f>
        <v>24026.68</v>
      </c>
      <c r="R4425">
        <f>Sales_Data[[#This Row],[Gross_Sales]]*Sales_Data[[#This Row],[Discount]]</f>
        <v>2402.6680000000001</v>
      </c>
      <c r="S4425">
        <f>Sales_Data[[#This Row],[Gross_Sales]]-Sales_Data[[#This Row],[Discount_Amount]]</f>
        <v>21624.011999999999</v>
      </c>
      <c r="T4425">
        <f>Sales_Data[[#This Row],[Net Sales]]-Sales_Data[[#This Row],[Cost]]</f>
        <v>6289.5319999999992</v>
      </c>
      <c r="U4425" s="2">
        <f>Sales_Data[[#This Row],[Profit]]/Sales_Data[[#This Row],[Net Sales]]</f>
        <v>0.29085869911651918</v>
      </c>
      <c r="V4425">
        <f>YEAR(Sales_Data[[#This Row],[Order_Date]])</f>
        <v>2025</v>
      </c>
      <c r="W4425" t="str">
        <f>TEXT(Sales_Data[[#This Row],[Order_Date]],"mmm")</f>
        <v>Jan</v>
      </c>
      <c r="X4425">
        <f>MONTH(Sales_Data[[#This Row],[Order_Date]])</f>
        <v>1</v>
      </c>
      <c r="Y4425" t="str">
        <f>"Q"&amp;ROUNDUP(MONTH(Sales_Data[[#This Row],[Order_Date]])/3,0)</f>
        <v>Q1</v>
      </c>
    </row>
    <row r="4426" spans="1:25" x14ac:dyDescent="0.3">
      <c r="A4426" t="s">
        <v>6157</v>
      </c>
      <c r="B4426" s="1">
        <v>45995</v>
      </c>
      <c r="C4426" t="s">
        <v>1381</v>
      </c>
      <c r="D4426" t="s">
        <v>194</v>
      </c>
      <c r="E4426" t="s">
        <v>119</v>
      </c>
      <c r="F4426" t="s">
        <v>249</v>
      </c>
      <c r="G4426" t="s">
        <v>75</v>
      </c>
      <c r="H4426" t="s">
        <v>256</v>
      </c>
      <c r="I4426" t="s">
        <v>334</v>
      </c>
      <c r="J4426">
        <v>3</v>
      </c>
      <c r="K4426">
        <v>7402.38</v>
      </c>
      <c r="L4426">
        <v>0.1</v>
      </c>
      <c r="M4426">
        <v>15814.85</v>
      </c>
      <c r="N4426" t="s">
        <v>52</v>
      </c>
      <c r="O4426" t="s">
        <v>25</v>
      </c>
      <c r="P4426" t="s">
        <v>44</v>
      </c>
      <c r="Q4426">
        <f>Sales_Data[[#This Row],[Quantity]]*Sales_Data[[#This Row],[Unit_Price]]</f>
        <v>22207.14</v>
      </c>
      <c r="R4426">
        <f>Sales_Data[[#This Row],[Gross_Sales]]*Sales_Data[[#This Row],[Discount]]</f>
        <v>2220.7139999999999</v>
      </c>
      <c r="S4426">
        <f>Sales_Data[[#This Row],[Gross_Sales]]-Sales_Data[[#This Row],[Discount_Amount]]</f>
        <v>19986.425999999999</v>
      </c>
      <c r="T4426">
        <f>Sales_Data[[#This Row],[Net Sales]]-Sales_Data[[#This Row],[Cost]]</f>
        <v>4171.5759999999991</v>
      </c>
      <c r="U4426" s="2">
        <f>Sales_Data[[#This Row],[Profit]]/Sales_Data[[#This Row],[Net Sales]]</f>
        <v>0.20872045857523497</v>
      </c>
      <c r="V4426">
        <f>YEAR(Sales_Data[[#This Row],[Order_Date]])</f>
        <v>2025</v>
      </c>
      <c r="W4426" t="str">
        <f>TEXT(Sales_Data[[#This Row],[Order_Date]],"mmm")</f>
        <v>Dec</v>
      </c>
      <c r="X4426">
        <f>MONTH(Sales_Data[[#This Row],[Order_Date]])</f>
        <v>12</v>
      </c>
      <c r="Y4426" t="str">
        <f>"Q"&amp;ROUNDUP(MONTH(Sales_Data[[#This Row],[Order_Date]])/3,0)</f>
        <v>Q4</v>
      </c>
    </row>
    <row r="4427" spans="1:25" x14ac:dyDescent="0.3">
      <c r="A4427" t="s">
        <v>6158</v>
      </c>
      <c r="B4427" s="1">
        <v>45751</v>
      </c>
      <c r="C4427" t="s">
        <v>5801</v>
      </c>
      <c r="D4427" t="s">
        <v>1004</v>
      </c>
      <c r="E4427" t="s">
        <v>48</v>
      </c>
      <c r="F4427" t="s">
        <v>164</v>
      </c>
      <c r="G4427" t="s">
        <v>41</v>
      </c>
      <c r="H4427" t="s">
        <v>147</v>
      </c>
      <c r="I4427" t="s">
        <v>148</v>
      </c>
      <c r="J4427">
        <v>3</v>
      </c>
      <c r="K4427">
        <v>60105.15</v>
      </c>
      <c r="L4427">
        <v>0</v>
      </c>
      <c r="M4427">
        <v>155385.46</v>
      </c>
      <c r="N4427" t="s">
        <v>24</v>
      </c>
      <c r="O4427" t="s">
        <v>35</v>
      </c>
      <c r="P4427" t="s">
        <v>44</v>
      </c>
      <c r="Q4427">
        <f>Sales_Data[[#This Row],[Quantity]]*Sales_Data[[#This Row],[Unit_Price]]</f>
        <v>180315.45</v>
      </c>
      <c r="R4427">
        <f>Sales_Data[[#This Row],[Gross_Sales]]*Sales_Data[[#This Row],[Discount]]</f>
        <v>0</v>
      </c>
      <c r="S4427">
        <f>Sales_Data[[#This Row],[Gross_Sales]]-Sales_Data[[#This Row],[Discount_Amount]]</f>
        <v>180315.45</v>
      </c>
      <c r="T4427">
        <f>Sales_Data[[#This Row],[Net Sales]]-Sales_Data[[#This Row],[Cost]]</f>
        <v>24929.99000000002</v>
      </c>
      <c r="U4427" s="2">
        <f>Sales_Data[[#This Row],[Profit]]/Sales_Data[[#This Row],[Net Sales]]</f>
        <v>0.13825764791647094</v>
      </c>
      <c r="V4427">
        <f>YEAR(Sales_Data[[#This Row],[Order_Date]])</f>
        <v>2025</v>
      </c>
      <c r="W4427" t="str">
        <f>TEXT(Sales_Data[[#This Row],[Order_Date]],"mmm")</f>
        <v>Apr</v>
      </c>
      <c r="X4427">
        <f>MONTH(Sales_Data[[#This Row],[Order_Date]])</f>
        <v>4</v>
      </c>
      <c r="Y4427" t="str">
        <f>"Q"&amp;ROUNDUP(MONTH(Sales_Data[[#This Row],[Order_Date]])/3,0)</f>
        <v>Q2</v>
      </c>
    </row>
    <row r="4428" spans="1:25" x14ac:dyDescent="0.3">
      <c r="A4428" t="s">
        <v>6159</v>
      </c>
      <c r="B4428" s="1">
        <v>45961</v>
      </c>
      <c r="C4428" t="s">
        <v>852</v>
      </c>
      <c r="D4428" t="s">
        <v>271</v>
      </c>
      <c r="E4428" t="s">
        <v>19</v>
      </c>
      <c r="F4428" t="s">
        <v>57</v>
      </c>
      <c r="G4428" t="s">
        <v>21</v>
      </c>
      <c r="H4428" t="s">
        <v>230</v>
      </c>
      <c r="I4428" t="s">
        <v>231</v>
      </c>
      <c r="J4428">
        <v>1</v>
      </c>
      <c r="K4428">
        <v>17083.72</v>
      </c>
      <c r="L4428">
        <v>0.05</v>
      </c>
      <c r="M4428">
        <v>10146.51</v>
      </c>
      <c r="N4428" t="s">
        <v>52</v>
      </c>
      <c r="O4428" t="s">
        <v>25</v>
      </c>
      <c r="P4428" t="s">
        <v>44</v>
      </c>
      <c r="Q4428">
        <f>Sales_Data[[#This Row],[Quantity]]*Sales_Data[[#This Row],[Unit_Price]]</f>
        <v>17083.72</v>
      </c>
      <c r="R4428">
        <f>Sales_Data[[#This Row],[Gross_Sales]]*Sales_Data[[#This Row],[Discount]]</f>
        <v>854.18600000000015</v>
      </c>
      <c r="S4428">
        <f>Sales_Data[[#This Row],[Gross_Sales]]-Sales_Data[[#This Row],[Discount_Amount]]</f>
        <v>16229.534000000001</v>
      </c>
      <c r="T4428">
        <f>Sales_Data[[#This Row],[Net Sales]]-Sales_Data[[#This Row],[Cost]]</f>
        <v>6083.0240000000013</v>
      </c>
      <c r="U4428" s="2">
        <f>Sales_Data[[#This Row],[Profit]]/Sales_Data[[#This Row],[Net Sales]]</f>
        <v>0.3748119939857793</v>
      </c>
      <c r="V4428">
        <f>YEAR(Sales_Data[[#This Row],[Order_Date]])</f>
        <v>2025</v>
      </c>
      <c r="W4428" t="str">
        <f>TEXT(Sales_Data[[#This Row],[Order_Date]],"mmm")</f>
        <v>Oct</v>
      </c>
      <c r="X4428">
        <f>MONTH(Sales_Data[[#This Row],[Order_Date]])</f>
        <v>10</v>
      </c>
      <c r="Y4428" t="str">
        <f>"Q"&amp;ROUNDUP(MONTH(Sales_Data[[#This Row],[Order_Date]])/3,0)</f>
        <v>Q4</v>
      </c>
    </row>
    <row r="4429" spans="1:25" x14ac:dyDescent="0.3">
      <c r="A4429" t="s">
        <v>6160</v>
      </c>
      <c r="B4429" s="1">
        <v>45795</v>
      </c>
      <c r="C4429" t="s">
        <v>889</v>
      </c>
      <c r="D4429" t="s">
        <v>817</v>
      </c>
      <c r="E4429" t="s">
        <v>39</v>
      </c>
      <c r="F4429" t="s">
        <v>96</v>
      </c>
      <c r="G4429" t="s">
        <v>41</v>
      </c>
      <c r="H4429" t="s">
        <v>147</v>
      </c>
      <c r="I4429" t="s">
        <v>369</v>
      </c>
      <c r="J4429">
        <v>3</v>
      </c>
      <c r="K4429">
        <v>4909.1099999999997</v>
      </c>
      <c r="L4429">
        <v>0.2</v>
      </c>
      <c r="M4429">
        <v>7937.74</v>
      </c>
      <c r="N4429" t="s">
        <v>109</v>
      </c>
      <c r="O4429" t="s">
        <v>53</v>
      </c>
      <c r="P4429" t="s">
        <v>44</v>
      </c>
      <c r="Q4429">
        <f>Sales_Data[[#This Row],[Quantity]]*Sales_Data[[#This Row],[Unit_Price]]</f>
        <v>14727.329999999998</v>
      </c>
      <c r="R4429">
        <f>Sales_Data[[#This Row],[Gross_Sales]]*Sales_Data[[#This Row],[Discount]]</f>
        <v>2945.4659999999999</v>
      </c>
      <c r="S4429">
        <f>Sales_Data[[#This Row],[Gross_Sales]]-Sales_Data[[#This Row],[Discount_Amount]]</f>
        <v>11781.863999999998</v>
      </c>
      <c r="T4429">
        <f>Sales_Data[[#This Row],[Net Sales]]-Sales_Data[[#This Row],[Cost]]</f>
        <v>3844.123999999998</v>
      </c>
      <c r="U4429" s="2">
        <f>Sales_Data[[#This Row],[Profit]]/Sales_Data[[#This Row],[Net Sales]]</f>
        <v>0.32627468794411468</v>
      </c>
      <c r="V4429">
        <f>YEAR(Sales_Data[[#This Row],[Order_Date]])</f>
        <v>2025</v>
      </c>
      <c r="W4429" t="str">
        <f>TEXT(Sales_Data[[#This Row],[Order_Date]],"mmm")</f>
        <v>May</v>
      </c>
      <c r="X4429">
        <f>MONTH(Sales_Data[[#This Row],[Order_Date]])</f>
        <v>5</v>
      </c>
      <c r="Y4429" t="str">
        <f>"Q"&amp;ROUNDUP(MONTH(Sales_Data[[#This Row],[Order_Date]])/3,0)</f>
        <v>Q2</v>
      </c>
    </row>
    <row r="4430" spans="1:25" x14ac:dyDescent="0.3">
      <c r="A4430" t="s">
        <v>6161</v>
      </c>
      <c r="B4430" s="1">
        <v>45995</v>
      </c>
      <c r="C4430" t="s">
        <v>3905</v>
      </c>
      <c r="D4430" t="s">
        <v>221</v>
      </c>
      <c r="E4430" t="s">
        <v>30</v>
      </c>
      <c r="F4430" t="s">
        <v>87</v>
      </c>
      <c r="G4430" t="s">
        <v>21</v>
      </c>
      <c r="H4430" t="s">
        <v>230</v>
      </c>
      <c r="I4430" t="s">
        <v>231</v>
      </c>
      <c r="J4430">
        <v>2</v>
      </c>
      <c r="K4430">
        <v>1253.99</v>
      </c>
      <c r="L4430">
        <v>0.1</v>
      </c>
      <c r="M4430">
        <v>1468.95</v>
      </c>
      <c r="N4430" t="s">
        <v>52</v>
      </c>
      <c r="O4430" t="s">
        <v>35</v>
      </c>
      <c r="P4430" t="s">
        <v>26</v>
      </c>
      <c r="Q4430">
        <f>Sales_Data[[#This Row],[Quantity]]*Sales_Data[[#This Row],[Unit_Price]]</f>
        <v>2507.98</v>
      </c>
      <c r="R4430">
        <f>Sales_Data[[#This Row],[Gross_Sales]]*Sales_Data[[#This Row],[Discount]]</f>
        <v>250.798</v>
      </c>
      <c r="S4430">
        <f>Sales_Data[[#This Row],[Gross_Sales]]-Sales_Data[[#This Row],[Discount_Amount]]</f>
        <v>2257.1819999999998</v>
      </c>
      <c r="T4430">
        <f>Sales_Data[[#This Row],[Net Sales]]-Sales_Data[[#This Row],[Cost]]</f>
        <v>788.23199999999974</v>
      </c>
      <c r="U4430" s="2">
        <f>Sales_Data[[#This Row],[Profit]]/Sales_Data[[#This Row],[Net Sales]]</f>
        <v>0.3492106529291833</v>
      </c>
      <c r="V4430">
        <f>YEAR(Sales_Data[[#This Row],[Order_Date]])</f>
        <v>2025</v>
      </c>
      <c r="W4430" t="str">
        <f>TEXT(Sales_Data[[#This Row],[Order_Date]],"mmm")</f>
        <v>Dec</v>
      </c>
      <c r="X4430">
        <f>MONTH(Sales_Data[[#This Row],[Order_Date]])</f>
        <v>12</v>
      </c>
      <c r="Y4430" t="str">
        <f>"Q"&amp;ROUNDUP(MONTH(Sales_Data[[#This Row],[Order_Date]])/3,0)</f>
        <v>Q4</v>
      </c>
    </row>
    <row r="4431" spans="1:25" x14ac:dyDescent="0.3">
      <c r="A4431" t="s">
        <v>6162</v>
      </c>
      <c r="B4431" s="1">
        <v>45695</v>
      </c>
      <c r="C4431" t="s">
        <v>85</v>
      </c>
      <c r="D4431" t="s">
        <v>381</v>
      </c>
      <c r="E4431" t="s">
        <v>19</v>
      </c>
      <c r="F4431" t="s">
        <v>113</v>
      </c>
      <c r="G4431" t="s">
        <v>41</v>
      </c>
      <c r="H4431" t="s">
        <v>42</v>
      </c>
      <c r="I4431" t="s">
        <v>43</v>
      </c>
      <c r="J4431">
        <v>2</v>
      </c>
      <c r="K4431">
        <v>1387.31</v>
      </c>
      <c r="L4431">
        <v>0.05</v>
      </c>
      <c r="M4431">
        <v>2117.63</v>
      </c>
      <c r="N4431" t="s">
        <v>52</v>
      </c>
      <c r="O4431" t="s">
        <v>35</v>
      </c>
      <c r="P4431" t="s">
        <v>26</v>
      </c>
      <c r="Q4431">
        <f>Sales_Data[[#This Row],[Quantity]]*Sales_Data[[#This Row],[Unit_Price]]</f>
        <v>2774.62</v>
      </c>
      <c r="R4431">
        <f>Sales_Data[[#This Row],[Gross_Sales]]*Sales_Data[[#This Row],[Discount]]</f>
        <v>138.73099999999999</v>
      </c>
      <c r="S4431">
        <f>Sales_Data[[#This Row],[Gross_Sales]]-Sales_Data[[#This Row],[Discount_Amount]]</f>
        <v>2635.8890000000001</v>
      </c>
      <c r="T4431">
        <f>Sales_Data[[#This Row],[Net Sales]]-Sales_Data[[#This Row],[Cost]]</f>
        <v>518.25900000000001</v>
      </c>
      <c r="U4431" s="2">
        <f>Sales_Data[[#This Row],[Profit]]/Sales_Data[[#This Row],[Net Sales]]</f>
        <v>0.19661639773146744</v>
      </c>
      <c r="V4431">
        <f>YEAR(Sales_Data[[#This Row],[Order_Date]])</f>
        <v>2025</v>
      </c>
      <c r="W4431" t="str">
        <f>TEXT(Sales_Data[[#This Row],[Order_Date]],"mmm")</f>
        <v>Feb</v>
      </c>
      <c r="X4431">
        <f>MONTH(Sales_Data[[#This Row],[Order_Date]])</f>
        <v>2</v>
      </c>
      <c r="Y4431" t="str">
        <f>"Q"&amp;ROUNDUP(MONTH(Sales_Data[[#This Row],[Order_Date]])/3,0)</f>
        <v>Q1</v>
      </c>
    </row>
    <row r="4432" spans="1:25" x14ac:dyDescent="0.3">
      <c r="A4432" t="s">
        <v>6163</v>
      </c>
      <c r="B4432" s="1">
        <v>45784</v>
      </c>
      <c r="C4432" t="s">
        <v>1749</v>
      </c>
      <c r="D4432" t="s">
        <v>38</v>
      </c>
      <c r="E4432" t="s">
        <v>48</v>
      </c>
      <c r="F4432" t="s">
        <v>126</v>
      </c>
      <c r="G4432" t="s">
        <v>21</v>
      </c>
      <c r="H4432" t="s">
        <v>297</v>
      </c>
      <c r="I4432" t="s">
        <v>297</v>
      </c>
      <c r="J4432">
        <v>1</v>
      </c>
      <c r="K4432">
        <v>10847.21</v>
      </c>
      <c r="L4432">
        <v>0.05</v>
      </c>
      <c r="M4432">
        <v>8160.36</v>
      </c>
      <c r="N4432" t="s">
        <v>24</v>
      </c>
      <c r="O4432" t="s">
        <v>35</v>
      </c>
      <c r="P4432" t="s">
        <v>26</v>
      </c>
      <c r="Q4432">
        <f>Sales_Data[[#This Row],[Quantity]]*Sales_Data[[#This Row],[Unit_Price]]</f>
        <v>10847.21</v>
      </c>
      <c r="R4432">
        <f>Sales_Data[[#This Row],[Gross_Sales]]*Sales_Data[[#This Row],[Discount]]</f>
        <v>542.3605</v>
      </c>
      <c r="S4432">
        <f>Sales_Data[[#This Row],[Gross_Sales]]-Sales_Data[[#This Row],[Discount_Amount]]</f>
        <v>10304.849499999998</v>
      </c>
      <c r="T4432">
        <f>Sales_Data[[#This Row],[Net Sales]]-Sales_Data[[#This Row],[Cost]]</f>
        <v>2144.4894999999988</v>
      </c>
      <c r="U4432" s="2">
        <f>Sales_Data[[#This Row],[Profit]]/Sales_Data[[#This Row],[Net Sales]]</f>
        <v>0.20810488304559899</v>
      </c>
      <c r="V4432">
        <f>YEAR(Sales_Data[[#This Row],[Order_Date]])</f>
        <v>2025</v>
      </c>
      <c r="W4432" t="str">
        <f>TEXT(Sales_Data[[#This Row],[Order_Date]],"mmm")</f>
        <v>May</v>
      </c>
      <c r="X4432">
        <f>MONTH(Sales_Data[[#This Row],[Order_Date]])</f>
        <v>5</v>
      </c>
      <c r="Y4432" t="str">
        <f>"Q"&amp;ROUNDUP(MONTH(Sales_Data[[#This Row],[Order_Date]])/3,0)</f>
        <v>Q2</v>
      </c>
    </row>
    <row r="4433" spans="1:25" x14ac:dyDescent="0.3">
      <c r="A4433" t="s">
        <v>6164</v>
      </c>
      <c r="B4433" s="1">
        <v>45932</v>
      </c>
      <c r="C4433" t="s">
        <v>462</v>
      </c>
      <c r="D4433" t="s">
        <v>141</v>
      </c>
      <c r="E4433" t="s">
        <v>39</v>
      </c>
      <c r="F4433" t="s">
        <v>40</v>
      </c>
      <c r="G4433" t="s">
        <v>41</v>
      </c>
      <c r="H4433" t="s">
        <v>171</v>
      </c>
      <c r="I4433" t="s">
        <v>172</v>
      </c>
      <c r="J4433">
        <v>1</v>
      </c>
      <c r="K4433">
        <v>6772.61</v>
      </c>
      <c r="L4433">
        <v>0</v>
      </c>
      <c r="M4433">
        <v>4363.9799999999996</v>
      </c>
      <c r="N4433" t="s">
        <v>70</v>
      </c>
      <c r="O4433" t="s">
        <v>35</v>
      </c>
      <c r="P4433" t="s">
        <v>44</v>
      </c>
      <c r="Q4433">
        <f>Sales_Data[[#This Row],[Quantity]]*Sales_Data[[#This Row],[Unit_Price]]</f>
        <v>6772.61</v>
      </c>
      <c r="R4433">
        <f>Sales_Data[[#This Row],[Gross_Sales]]*Sales_Data[[#This Row],[Discount]]</f>
        <v>0</v>
      </c>
      <c r="S4433">
        <f>Sales_Data[[#This Row],[Gross_Sales]]-Sales_Data[[#This Row],[Discount_Amount]]</f>
        <v>6772.61</v>
      </c>
      <c r="T4433">
        <f>Sales_Data[[#This Row],[Net Sales]]-Sales_Data[[#This Row],[Cost]]</f>
        <v>2408.63</v>
      </c>
      <c r="U4433" s="2">
        <f>Sales_Data[[#This Row],[Profit]]/Sales_Data[[#This Row],[Net Sales]]</f>
        <v>0.35564280240557189</v>
      </c>
      <c r="V4433">
        <f>YEAR(Sales_Data[[#This Row],[Order_Date]])</f>
        <v>2025</v>
      </c>
      <c r="W4433" t="str">
        <f>TEXT(Sales_Data[[#This Row],[Order_Date]],"mmm")</f>
        <v>Oct</v>
      </c>
      <c r="X4433">
        <f>MONTH(Sales_Data[[#This Row],[Order_Date]])</f>
        <v>10</v>
      </c>
      <c r="Y4433" t="str">
        <f>"Q"&amp;ROUNDUP(MONTH(Sales_Data[[#This Row],[Order_Date]])/3,0)</f>
        <v>Q4</v>
      </c>
    </row>
    <row r="4434" spans="1:25" x14ac:dyDescent="0.3">
      <c r="A4434" t="s">
        <v>6165</v>
      </c>
      <c r="B4434" s="1">
        <v>45821</v>
      </c>
      <c r="C4434" t="s">
        <v>779</v>
      </c>
      <c r="D4434" t="s">
        <v>255</v>
      </c>
      <c r="E4434" t="s">
        <v>48</v>
      </c>
      <c r="F4434" t="s">
        <v>126</v>
      </c>
      <c r="G4434" t="s">
        <v>21</v>
      </c>
      <c r="H4434" t="s">
        <v>127</v>
      </c>
      <c r="I4434" t="s">
        <v>342</v>
      </c>
      <c r="J4434">
        <v>2</v>
      </c>
      <c r="K4434">
        <v>30843.15</v>
      </c>
      <c r="L4434">
        <v>0.05</v>
      </c>
      <c r="M4434">
        <v>38397.519999999997</v>
      </c>
      <c r="N4434" t="s">
        <v>52</v>
      </c>
      <c r="O4434" t="s">
        <v>35</v>
      </c>
      <c r="P4434" t="s">
        <v>44</v>
      </c>
      <c r="Q4434">
        <f>Sales_Data[[#This Row],[Quantity]]*Sales_Data[[#This Row],[Unit_Price]]</f>
        <v>61686.3</v>
      </c>
      <c r="R4434">
        <f>Sales_Data[[#This Row],[Gross_Sales]]*Sales_Data[[#This Row],[Discount]]</f>
        <v>3084.3150000000005</v>
      </c>
      <c r="S4434">
        <f>Sales_Data[[#This Row],[Gross_Sales]]-Sales_Data[[#This Row],[Discount_Amount]]</f>
        <v>58601.985000000001</v>
      </c>
      <c r="T4434">
        <f>Sales_Data[[#This Row],[Net Sales]]-Sales_Data[[#This Row],[Cost]]</f>
        <v>20204.465000000004</v>
      </c>
      <c r="U4434" s="2">
        <f>Sales_Data[[#This Row],[Profit]]/Sales_Data[[#This Row],[Net Sales]]</f>
        <v>0.34477441335818237</v>
      </c>
      <c r="V4434">
        <f>YEAR(Sales_Data[[#This Row],[Order_Date]])</f>
        <v>2025</v>
      </c>
      <c r="W4434" t="str">
        <f>TEXT(Sales_Data[[#This Row],[Order_Date]],"mmm")</f>
        <v>Jun</v>
      </c>
      <c r="X4434">
        <f>MONTH(Sales_Data[[#This Row],[Order_Date]])</f>
        <v>6</v>
      </c>
      <c r="Y4434" t="str">
        <f>"Q"&amp;ROUNDUP(MONTH(Sales_Data[[#This Row],[Order_Date]])/3,0)</f>
        <v>Q2</v>
      </c>
    </row>
    <row r="4435" spans="1:25" x14ac:dyDescent="0.3">
      <c r="A4435" t="s">
        <v>6166</v>
      </c>
      <c r="B4435" s="1">
        <v>45976</v>
      </c>
      <c r="C4435" t="s">
        <v>140</v>
      </c>
      <c r="D4435" t="s">
        <v>723</v>
      </c>
      <c r="E4435" t="s">
        <v>48</v>
      </c>
      <c r="F4435" t="s">
        <v>49</v>
      </c>
      <c r="G4435" t="s">
        <v>67</v>
      </c>
      <c r="H4435" t="s">
        <v>68</v>
      </c>
      <c r="I4435" t="s">
        <v>69</v>
      </c>
      <c r="J4435">
        <v>1</v>
      </c>
      <c r="K4435">
        <v>55791.61</v>
      </c>
      <c r="L4435">
        <v>0</v>
      </c>
      <c r="M4435">
        <v>46952.19</v>
      </c>
      <c r="N4435" t="s">
        <v>24</v>
      </c>
      <c r="O4435" t="s">
        <v>35</v>
      </c>
      <c r="P4435" t="s">
        <v>44</v>
      </c>
      <c r="Q4435">
        <f>Sales_Data[[#This Row],[Quantity]]*Sales_Data[[#This Row],[Unit_Price]]</f>
        <v>55791.61</v>
      </c>
      <c r="R4435">
        <f>Sales_Data[[#This Row],[Gross_Sales]]*Sales_Data[[#This Row],[Discount]]</f>
        <v>0</v>
      </c>
      <c r="S4435">
        <f>Sales_Data[[#This Row],[Gross_Sales]]-Sales_Data[[#This Row],[Discount_Amount]]</f>
        <v>55791.61</v>
      </c>
      <c r="T4435">
        <f>Sales_Data[[#This Row],[Net Sales]]-Sales_Data[[#This Row],[Cost]]</f>
        <v>8839.4199999999983</v>
      </c>
      <c r="U4435" s="2">
        <f>Sales_Data[[#This Row],[Profit]]/Sales_Data[[#This Row],[Net Sales]]</f>
        <v>0.15843636704515246</v>
      </c>
      <c r="V4435">
        <f>YEAR(Sales_Data[[#This Row],[Order_Date]])</f>
        <v>2025</v>
      </c>
      <c r="W4435" t="str">
        <f>TEXT(Sales_Data[[#This Row],[Order_Date]],"mmm")</f>
        <v>Nov</v>
      </c>
      <c r="X4435">
        <f>MONTH(Sales_Data[[#This Row],[Order_Date]])</f>
        <v>11</v>
      </c>
      <c r="Y4435" t="str">
        <f>"Q"&amp;ROUNDUP(MONTH(Sales_Data[[#This Row],[Order_Date]])/3,0)</f>
        <v>Q4</v>
      </c>
    </row>
    <row r="4436" spans="1:25" x14ac:dyDescent="0.3">
      <c r="A4436" t="s">
        <v>6167</v>
      </c>
      <c r="B4436" s="1">
        <v>45734</v>
      </c>
      <c r="C4436" t="s">
        <v>5280</v>
      </c>
      <c r="D4436" t="s">
        <v>155</v>
      </c>
      <c r="E4436" t="s">
        <v>39</v>
      </c>
      <c r="F4436" t="s">
        <v>202</v>
      </c>
      <c r="G4436" t="s">
        <v>21</v>
      </c>
      <c r="H4436" t="s">
        <v>127</v>
      </c>
      <c r="I4436" t="s">
        <v>342</v>
      </c>
      <c r="J4436">
        <v>2</v>
      </c>
      <c r="K4436">
        <v>3469.29</v>
      </c>
      <c r="L4436">
        <v>0</v>
      </c>
      <c r="M4436">
        <v>5370.82</v>
      </c>
      <c r="N4436" t="s">
        <v>70</v>
      </c>
      <c r="O4436" t="s">
        <v>53</v>
      </c>
      <c r="P4436" t="s">
        <v>44</v>
      </c>
      <c r="Q4436">
        <f>Sales_Data[[#This Row],[Quantity]]*Sales_Data[[#This Row],[Unit_Price]]</f>
        <v>6938.58</v>
      </c>
      <c r="R4436">
        <f>Sales_Data[[#This Row],[Gross_Sales]]*Sales_Data[[#This Row],[Discount]]</f>
        <v>0</v>
      </c>
      <c r="S4436">
        <f>Sales_Data[[#This Row],[Gross_Sales]]-Sales_Data[[#This Row],[Discount_Amount]]</f>
        <v>6938.58</v>
      </c>
      <c r="T4436">
        <f>Sales_Data[[#This Row],[Net Sales]]-Sales_Data[[#This Row],[Cost]]</f>
        <v>1567.7600000000002</v>
      </c>
      <c r="U4436" s="2">
        <f>Sales_Data[[#This Row],[Profit]]/Sales_Data[[#This Row],[Net Sales]]</f>
        <v>0.22594824877712735</v>
      </c>
      <c r="V4436">
        <f>YEAR(Sales_Data[[#This Row],[Order_Date]])</f>
        <v>2025</v>
      </c>
      <c r="W4436" t="str">
        <f>TEXT(Sales_Data[[#This Row],[Order_Date]],"mmm")</f>
        <v>Mar</v>
      </c>
      <c r="X4436">
        <f>MONTH(Sales_Data[[#This Row],[Order_Date]])</f>
        <v>3</v>
      </c>
      <c r="Y4436" t="str">
        <f>"Q"&amp;ROUNDUP(MONTH(Sales_Data[[#This Row],[Order_Date]])/3,0)</f>
        <v>Q1</v>
      </c>
    </row>
    <row r="4437" spans="1:25" x14ac:dyDescent="0.3">
      <c r="A4437" t="s">
        <v>6168</v>
      </c>
      <c r="B4437" s="1">
        <v>45831</v>
      </c>
      <c r="C4437" t="s">
        <v>821</v>
      </c>
      <c r="D4437" t="s">
        <v>384</v>
      </c>
      <c r="E4437" t="s">
        <v>19</v>
      </c>
      <c r="F4437" t="s">
        <v>113</v>
      </c>
      <c r="G4437" t="s">
        <v>67</v>
      </c>
      <c r="H4437" t="s">
        <v>121</v>
      </c>
      <c r="I4437" t="s">
        <v>122</v>
      </c>
      <c r="J4437">
        <v>5</v>
      </c>
      <c r="K4437">
        <v>12132.14</v>
      </c>
      <c r="L4437">
        <v>0.05</v>
      </c>
      <c r="M4437">
        <v>43375.77</v>
      </c>
      <c r="N4437" t="s">
        <v>70</v>
      </c>
      <c r="O4437" t="s">
        <v>35</v>
      </c>
      <c r="P4437" t="s">
        <v>44</v>
      </c>
      <c r="Q4437">
        <f>Sales_Data[[#This Row],[Quantity]]*Sales_Data[[#This Row],[Unit_Price]]</f>
        <v>60660.7</v>
      </c>
      <c r="R4437">
        <f>Sales_Data[[#This Row],[Gross_Sales]]*Sales_Data[[#This Row],[Discount]]</f>
        <v>3033.0349999999999</v>
      </c>
      <c r="S4437">
        <f>Sales_Data[[#This Row],[Gross_Sales]]-Sales_Data[[#This Row],[Discount_Amount]]</f>
        <v>57627.664999999994</v>
      </c>
      <c r="T4437">
        <f>Sales_Data[[#This Row],[Net Sales]]-Sales_Data[[#This Row],[Cost]]</f>
        <v>14251.894999999997</v>
      </c>
      <c r="U4437" s="2">
        <f>Sales_Data[[#This Row],[Profit]]/Sales_Data[[#This Row],[Net Sales]]</f>
        <v>0.24730995087168633</v>
      </c>
      <c r="V4437">
        <f>YEAR(Sales_Data[[#This Row],[Order_Date]])</f>
        <v>2025</v>
      </c>
      <c r="W4437" t="str">
        <f>TEXT(Sales_Data[[#This Row],[Order_Date]],"mmm")</f>
        <v>Jun</v>
      </c>
      <c r="X4437">
        <f>MONTH(Sales_Data[[#This Row],[Order_Date]])</f>
        <v>6</v>
      </c>
      <c r="Y4437" t="str">
        <f>"Q"&amp;ROUNDUP(MONTH(Sales_Data[[#This Row],[Order_Date]])/3,0)</f>
        <v>Q2</v>
      </c>
    </row>
    <row r="4438" spans="1:25" x14ac:dyDescent="0.3">
      <c r="A4438" t="s">
        <v>6169</v>
      </c>
      <c r="B4438" s="1">
        <v>46015</v>
      </c>
      <c r="C4438" t="s">
        <v>5549</v>
      </c>
      <c r="D4438" t="s">
        <v>38</v>
      </c>
      <c r="E4438" t="s">
        <v>19</v>
      </c>
      <c r="F4438" t="s">
        <v>57</v>
      </c>
      <c r="G4438" t="s">
        <v>32</v>
      </c>
      <c r="H4438" t="s">
        <v>33</v>
      </c>
      <c r="I4438" t="s">
        <v>34</v>
      </c>
      <c r="J4438">
        <v>2</v>
      </c>
      <c r="K4438">
        <v>1117.6400000000001</v>
      </c>
      <c r="L4438">
        <v>0.1</v>
      </c>
      <c r="M4438">
        <v>1522.55</v>
      </c>
      <c r="N4438" t="s">
        <v>24</v>
      </c>
      <c r="O4438" t="s">
        <v>53</v>
      </c>
      <c r="P4438" t="s">
        <v>44</v>
      </c>
      <c r="Q4438">
        <f>Sales_Data[[#This Row],[Quantity]]*Sales_Data[[#This Row],[Unit_Price]]</f>
        <v>2235.2800000000002</v>
      </c>
      <c r="R4438">
        <f>Sales_Data[[#This Row],[Gross_Sales]]*Sales_Data[[#This Row],[Discount]]</f>
        <v>223.52800000000002</v>
      </c>
      <c r="S4438">
        <f>Sales_Data[[#This Row],[Gross_Sales]]-Sales_Data[[#This Row],[Discount_Amount]]</f>
        <v>2011.7520000000002</v>
      </c>
      <c r="T4438">
        <f>Sales_Data[[#This Row],[Net Sales]]-Sales_Data[[#This Row],[Cost]]</f>
        <v>489.20200000000023</v>
      </c>
      <c r="U4438" s="2">
        <f>Sales_Data[[#This Row],[Profit]]/Sales_Data[[#This Row],[Net Sales]]</f>
        <v>0.24317212061924143</v>
      </c>
      <c r="V4438">
        <f>YEAR(Sales_Data[[#This Row],[Order_Date]])</f>
        <v>2025</v>
      </c>
      <c r="W4438" t="str">
        <f>TEXT(Sales_Data[[#This Row],[Order_Date]],"mmm")</f>
        <v>Dec</v>
      </c>
      <c r="X4438">
        <f>MONTH(Sales_Data[[#This Row],[Order_Date]])</f>
        <v>12</v>
      </c>
      <c r="Y4438" t="str">
        <f>"Q"&amp;ROUNDUP(MONTH(Sales_Data[[#This Row],[Order_Date]])/3,0)</f>
        <v>Q4</v>
      </c>
    </row>
    <row r="4439" spans="1:25" x14ac:dyDescent="0.3">
      <c r="A4439" t="s">
        <v>6170</v>
      </c>
      <c r="B4439" s="1">
        <v>45978</v>
      </c>
      <c r="C4439" t="s">
        <v>3260</v>
      </c>
      <c r="D4439" t="s">
        <v>310</v>
      </c>
      <c r="E4439" t="s">
        <v>19</v>
      </c>
      <c r="F4439" t="s">
        <v>20</v>
      </c>
      <c r="G4439" t="s">
        <v>21</v>
      </c>
      <c r="H4439" t="s">
        <v>230</v>
      </c>
      <c r="I4439" t="s">
        <v>231</v>
      </c>
      <c r="J4439">
        <v>2</v>
      </c>
      <c r="K4439">
        <v>5022.66</v>
      </c>
      <c r="L4439">
        <v>0</v>
      </c>
      <c r="M4439">
        <v>6659.88</v>
      </c>
      <c r="N4439" t="s">
        <v>52</v>
      </c>
      <c r="O4439" t="s">
        <v>25</v>
      </c>
      <c r="P4439" t="s">
        <v>71</v>
      </c>
      <c r="Q4439">
        <f>Sales_Data[[#This Row],[Quantity]]*Sales_Data[[#This Row],[Unit_Price]]</f>
        <v>10045.32</v>
      </c>
      <c r="R4439">
        <f>Sales_Data[[#This Row],[Gross_Sales]]*Sales_Data[[#This Row],[Discount]]</f>
        <v>0</v>
      </c>
      <c r="S4439">
        <f>Sales_Data[[#This Row],[Gross_Sales]]-Sales_Data[[#This Row],[Discount_Amount]]</f>
        <v>10045.32</v>
      </c>
      <c r="T4439">
        <f>Sales_Data[[#This Row],[Net Sales]]-Sales_Data[[#This Row],[Cost]]</f>
        <v>3385.4399999999996</v>
      </c>
      <c r="U4439" s="2">
        <f>Sales_Data[[#This Row],[Profit]]/Sales_Data[[#This Row],[Net Sales]]</f>
        <v>0.33701664058486935</v>
      </c>
      <c r="V4439">
        <f>YEAR(Sales_Data[[#This Row],[Order_Date]])</f>
        <v>2025</v>
      </c>
      <c r="W4439" t="str">
        <f>TEXT(Sales_Data[[#This Row],[Order_Date]],"mmm")</f>
        <v>Nov</v>
      </c>
      <c r="X4439">
        <f>MONTH(Sales_Data[[#This Row],[Order_Date]])</f>
        <v>11</v>
      </c>
      <c r="Y4439" t="str">
        <f>"Q"&amp;ROUNDUP(MONTH(Sales_Data[[#This Row],[Order_Date]])/3,0)</f>
        <v>Q4</v>
      </c>
    </row>
    <row r="4440" spans="1:25" x14ac:dyDescent="0.3">
      <c r="A4440" t="s">
        <v>6171</v>
      </c>
      <c r="B4440" s="1">
        <v>45748</v>
      </c>
      <c r="C4440" t="s">
        <v>1296</v>
      </c>
      <c r="D4440" t="s">
        <v>317</v>
      </c>
      <c r="E4440" t="s">
        <v>119</v>
      </c>
      <c r="F4440" t="s">
        <v>538</v>
      </c>
      <c r="G4440" t="s">
        <v>67</v>
      </c>
      <c r="H4440" t="s">
        <v>133</v>
      </c>
      <c r="I4440" t="s">
        <v>138</v>
      </c>
      <c r="J4440">
        <v>2</v>
      </c>
      <c r="K4440">
        <v>4208.29</v>
      </c>
      <c r="L4440">
        <v>0</v>
      </c>
      <c r="M4440">
        <v>6088.94</v>
      </c>
      <c r="N4440" t="s">
        <v>52</v>
      </c>
      <c r="O4440" t="s">
        <v>25</v>
      </c>
      <c r="P4440" t="s">
        <v>71</v>
      </c>
      <c r="Q4440">
        <f>Sales_Data[[#This Row],[Quantity]]*Sales_Data[[#This Row],[Unit_Price]]</f>
        <v>8416.58</v>
      </c>
      <c r="R4440">
        <f>Sales_Data[[#This Row],[Gross_Sales]]*Sales_Data[[#This Row],[Discount]]</f>
        <v>0</v>
      </c>
      <c r="S4440">
        <f>Sales_Data[[#This Row],[Gross_Sales]]-Sales_Data[[#This Row],[Discount_Amount]]</f>
        <v>8416.58</v>
      </c>
      <c r="T4440">
        <f>Sales_Data[[#This Row],[Net Sales]]-Sales_Data[[#This Row],[Cost]]</f>
        <v>2327.6400000000003</v>
      </c>
      <c r="U4440" s="2">
        <f>Sales_Data[[#This Row],[Profit]]/Sales_Data[[#This Row],[Net Sales]]</f>
        <v>0.27655413481485358</v>
      </c>
      <c r="V4440">
        <f>YEAR(Sales_Data[[#This Row],[Order_Date]])</f>
        <v>2025</v>
      </c>
      <c r="W4440" t="str">
        <f>TEXT(Sales_Data[[#This Row],[Order_Date]],"mmm")</f>
        <v>Apr</v>
      </c>
      <c r="X4440">
        <f>MONTH(Sales_Data[[#This Row],[Order_Date]])</f>
        <v>4</v>
      </c>
      <c r="Y4440" t="str">
        <f>"Q"&amp;ROUNDUP(MONTH(Sales_Data[[#This Row],[Order_Date]])/3,0)</f>
        <v>Q2</v>
      </c>
    </row>
    <row r="4441" spans="1:25" x14ac:dyDescent="0.3">
      <c r="A4441" t="s">
        <v>6172</v>
      </c>
      <c r="B4441" s="1">
        <v>45895</v>
      </c>
      <c r="C4441" t="s">
        <v>1175</v>
      </c>
      <c r="D4441" t="s">
        <v>393</v>
      </c>
      <c r="E4441" t="s">
        <v>119</v>
      </c>
      <c r="F4441" t="s">
        <v>184</v>
      </c>
      <c r="G4441" t="s">
        <v>41</v>
      </c>
      <c r="H4441" t="s">
        <v>147</v>
      </c>
      <c r="I4441" t="s">
        <v>148</v>
      </c>
      <c r="J4441">
        <v>1</v>
      </c>
      <c r="K4441">
        <v>5860.36</v>
      </c>
      <c r="L4441">
        <v>0</v>
      </c>
      <c r="M4441">
        <v>4520.76</v>
      </c>
      <c r="N4441" t="s">
        <v>52</v>
      </c>
      <c r="O4441" t="s">
        <v>35</v>
      </c>
      <c r="P4441" t="s">
        <v>71</v>
      </c>
      <c r="Q4441">
        <f>Sales_Data[[#This Row],[Quantity]]*Sales_Data[[#This Row],[Unit_Price]]</f>
        <v>5860.36</v>
      </c>
      <c r="R4441">
        <f>Sales_Data[[#This Row],[Gross_Sales]]*Sales_Data[[#This Row],[Discount]]</f>
        <v>0</v>
      </c>
      <c r="S4441">
        <f>Sales_Data[[#This Row],[Gross_Sales]]-Sales_Data[[#This Row],[Discount_Amount]]</f>
        <v>5860.36</v>
      </c>
      <c r="T4441">
        <f>Sales_Data[[#This Row],[Net Sales]]-Sales_Data[[#This Row],[Cost]]</f>
        <v>1339.5999999999995</v>
      </c>
      <c r="U4441" s="2">
        <f>Sales_Data[[#This Row],[Profit]]/Sales_Data[[#This Row],[Net Sales]]</f>
        <v>0.22858663972861729</v>
      </c>
      <c r="V4441">
        <f>YEAR(Sales_Data[[#This Row],[Order_Date]])</f>
        <v>2025</v>
      </c>
      <c r="W4441" t="str">
        <f>TEXT(Sales_Data[[#This Row],[Order_Date]],"mmm")</f>
        <v>Aug</v>
      </c>
      <c r="X4441">
        <f>MONTH(Sales_Data[[#This Row],[Order_Date]])</f>
        <v>8</v>
      </c>
      <c r="Y4441" t="str">
        <f>"Q"&amp;ROUNDUP(MONTH(Sales_Data[[#This Row],[Order_Date]])/3,0)</f>
        <v>Q3</v>
      </c>
    </row>
    <row r="4442" spans="1:25" x14ac:dyDescent="0.3">
      <c r="A4442" t="s">
        <v>6173</v>
      </c>
      <c r="B4442" s="1">
        <v>45921</v>
      </c>
      <c r="C4442" t="s">
        <v>671</v>
      </c>
      <c r="D4442" t="s">
        <v>715</v>
      </c>
      <c r="E4442" t="s">
        <v>19</v>
      </c>
      <c r="F4442" t="s">
        <v>66</v>
      </c>
      <c r="G4442" t="s">
        <v>21</v>
      </c>
      <c r="H4442" t="s">
        <v>22</v>
      </c>
      <c r="I4442" t="s">
        <v>23</v>
      </c>
      <c r="J4442">
        <v>4</v>
      </c>
      <c r="K4442">
        <v>3667.32</v>
      </c>
      <c r="L4442">
        <v>0.05</v>
      </c>
      <c r="M4442">
        <v>10418.879999999999</v>
      </c>
      <c r="N4442" t="s">
        <v>24</v>
      </c>
      <c r="O4442" t="s">
        <v>35</v>
      </c>
      <c r="P4442" t="s">
        <v>44</v>
      </c>
      <c r="Q4442">
        <f>Sales_Data[[#This Row],[Quantity]]*Sales_Data[[#This Row],[Unit_Price]]</f>
        <v>14669.28</v>
      </c>
      <c r="R4442">
        <f>Sales_Data[[#This Row],[Gross_Sales]]*Sales_Data[[#This Row],[Discount]]</f>
        <v>733.46400000000006</v>
      </c>
      <c r="S4442">
        <f>Sales_Data[[#This Row],[Gross_Sales]]-Sales_Data[[#This Row],[Discount_Amount]]</f>
        <v>13935.816000000001</v>
      </c>
      <c r="T4442">
        <f>Sales_Data[[#This Row],[Net Sales]]-Sales_Data[[#This Row],[Cost]]</f>
        <v>3516.9360000000015</v>
      </c>
      <c r="U4442" s="2">
        <f>Sales_Data[[#This Row],[Profit]]/Sales_Data[[#This Row],[Net Sales]]</f>
        <v>0.25236670748236067</v>
      </c>
      <c r="V4442">
        <f>YEAR(Sales_Data[[#This Row],[Order_Date]])</f>
        <v>2025</v>
      </c>
      <c r="W4442" t="str">
        <f>TEXT(Sales_Data[[#This Row],[Order_Date]],"mmm")</f>
        <v>Sep</v>
      </c>
      <c r="X4442">
        <f>MONTH(Sales_Data[[#This Row],[Order_Date]])</f>
        <v>9</v>
      </c>
      <c r="Y4442" t="str">
        <f>"Q"&amp;ROUNDUP(MONTH(Sales_Data[[#This Row],[Order_Date]])/3,0)</f>
        <v>Q3</v>
      </c>
    </row>
    <row r="4443" spans="1:25" x14ac:dyDescent="0.3">
      <c r="A4443" t="s">
        <v>6174</v>
      </c>
      <c r="B4443" s="1">
        <v>45836</v>
      </c>
      <c r="C4443" t="s">
        <v>196</v>
      </c>
      <c r="D4443" t="s">
        <v>74</v>
      </c>
      <c r="E4443" t="s">
        <v>48</v>
      </c>
      <c r="F4443" t="s">
        <v>49</v>
      </c>
      <c r="G4443" t="s">
        <v>21</v>
      </c>
      <c r="H4443" t="s">
        <v>230</v>
      </c>
      <c r="I4443" t="s">
        <v>328</v>
      </c>
      <c r="J4443">
        <v>4</v>
      </c>
      <c r="K4443">
        <v>50049.02</v>
      </c>
      <c r="L4443">
        <v>0</v>
      </c>
      <c r="M4443">
        <v>146425.22</v>
      </c>
      <c r="N4443" t="s">
        <v>52</v>
      </c>
      <c r="O4443" t="s">
        <v>35</v>
      </c>
      <c r="P4443" t="s">
        <v>44</v>
      </c>
      <c r="Q4443">
        <f>Sales_Data[[#This Row],[Quantity]]*Sales_Data[[#This Row],[Unit_Price]]</f>
        <v>200196.08</v>
      </c>
      <c r="R4443">
        <f>Sales_Data[[#This Row],[Gross_Sales]]*Sales_Data[[#This Row],[Discount]]</f>
        <v>0</v>
      </c>
      <c r="S4443">
        <f>Sales_Data[[#This Row],[Gross_Sales]]-Sales_Data[[#This Row],[Discount_Amount]]</f>
        <v>200196.08</v>
      </c>
      <c r="T4443">
        <f>Sales_Data[[#This Row],[Net Sales]]-Sales_Data[[#This Row],[Cost]]</f>
        <v>53770.859999999986</v>
      </c>
      <c r="U4443" s="2">
        <f>Sales_Data[[#This Row],[Profit]]/Sales_Data[[#This Row],[Net Sales]]</f>
        <v>0.26859097340966909</v>
      </c>
      <c r="V4443">
        <f>YEAR(Sales_Data[[#This Row],[Order_Date]])</f>
        <v>2025</v>
      </c>
      <c r="W4443" t="str">
        <f>TEXT(Sales_Data[[#This Row],[Order_Date]],"mmm")</f>
        <v>Jun</v>
      </c>
      <c r="X4443">
        <f>MONTH(Sales_Data[[#This Row],[Order_Date]])</f>
        <v>6</v>
      </c>
      <c r="Y4443" t="str">
        <f>"Q"&amp;ROUNDUP(MONTH(Sales_Data[[#This Row],[Order_Date]])/3,0)</f>
        <v>Q2</v>
      </c>
    </row>
    <row r="4444" spans="1:25" x14ac:dyDescent="0.3">
      <c r="A4444" t="s">
        <v>6175</v>
      </c>
      <c r="B4444" s="1">
        <v>45866</v>
      </c>
      <c r="C4444" t="s">
        <v>6176</v>
      </c>
      <c r="D4444" t="s">
        <v>106</v>
      </c>
      <c r="E4444" t="s">
        <v>19</v>
      </c>
      <c r="F4444" t="s">
        <v>113</v>
      </c>
      <c r="G4444" t="s">
        <v>21</v>
      </c>
      <c r="H4444" t="s">
        <v>297</v>
      </c>
      <c r="I4444" t="s">
        <v>297</v>
      </c>
      <c r="J4444">
        <v>2</v>
      </c>
      <c r="K4444">
        <v>7004.2</v>
      </c>
      <c r="L4444">
        <v>0.05</v>
      </c>
      <c r="M4444">
        <v>9237.7000000000007</v>
      </c>
      <c r="N4444" t="s">
        <v>109</v>
      </c>
      <c r="O4444" t="s">
        <v>53</v>
      </c>
      <c r="P4444" t="s">
        <v>26</v>
      </c>
      <c r="Q4444">
        <f>Sales_Data[[#This Row],[Quantity]]*Sales_Data[[#This Row],[Unit_Price]]</f>
        <v>14008.4</v>
      </c>
      <c r="R4444">
        <f>Sales_Data[[#This Row],[Gross_Sales]]*Sales_Data[[#This Row],[Discount]]</f>
        <v>700.42000000000007</v>
      </c>
      <c r="S4444">
        <f>Sales_Data[[#This Row],[Gross_Sales]]-Sales_Data[[#This Row],[Discount_Amount]]</f>
        <v>13307.98</v>
      </c>
      <c r="T4444">
        <f>Sales_Data[[#This Row],[Net Sales]]-Sales_Data[[#This Row],[Cost]]</f>
        <v>4070.2799999999988</v>
      </c>
      <c r="U4444" s="2">
        <f>Sales_Data[[#This Row],[Profit]]/Sales_Data[[#This Row],[Net Sales]]</f>
        <v>0.3058525786783568</v>
      </c>
      <c r="V4444">
        <f>YEAR(Sales_Data[[#This Row],[Order_Date]])</f>
        <v>2025</v>
      </c>
      <c r="W4444" t="str">
        <f>TEXT(Sales_Data[[#This Row],[Order_Date]],"mmm")</f>
        <v>Jul</v>
      </c>
      <c r="X4444">
        <f>MONTH(Sales_Data[[#This Row],[Order_Date]])</f>
        <v>7</v>
      </c>
      <c r="Y4444" t="str">
        <f>"Q"&amp;ROUNDUP(MONTH(Sales_Data[[#This Row],[Order_Date]])/3,0)</f>
        <v>Q3</v>
      </c>
    </row>
    <row r="4445" spans="1:25" x14ac:dyDescent="0.3">
      <c r="A4445" t="s">
        <v>6177</v>
      </c>
      <c r="B4445" s="1">
        <v>45730</v>
      </c>
      <c r="C4445" t="s">
        <v>3090</v>
      </c>
      <c r="D4445" t="s">
        <v>74</v>
      </c>
      <c r="E4445" t="s">
        <v>48</v>
      </c>
      <c r="F4445" t="s">
        <v>49</v>
      </c>
      <c r="G4445" t="s">
        <v>75</v>
      </c>
      <c r="H4445" t="s">
        <v>114</v>
      </c>
      <c r="I4445" t="s">
        <v>206</v>
      </c>
      <c r="J4445">
        <v>1</v>
      </c>
      <c r="K4445">
        <v>53407.14</v>
      </c>
      <c r="L4445">
        <v>0.05</v>
      </c>
      <c r="M4445">
        <v>36322.03</v>
      </c>
      <c r="N4445" t="s">
        <v>52</v>
      </c>
      <c r="O4445" t="s">
        <v>35</v>
      </c>
      <c r="P4445" t="s">
        <v>71</v>
      </c>
      <c r="Q4445">
        <f>Sales_Data[[#This Row],[Quantity]]*Sales_Data[[#This Row],[Unit_Price]]</f>
        <v>53407.14</v>
      </c>
      <c r="R4445">
        <f>Sales_Data[[#This Row],[Gross_Sales]]*Sales_Data[[#This Row],[Discount]]</f>
        <v>2670.357</v>
      </c>
      <c r="S4445">
        <f>Sales_Data[[#This Row],[Gross_Sales]]-Sales_Data[[#This Row],[Discount_Amount]]</f>
        <v>50736.782999999996</v>
      </c>
      <c r="T4445">
        <f>Sales_Data[[#This Row],[Net Sales]]-Sales_Data[[#This Row],[Cost]]</f>
        <v>14414.752999999997</v>
      </c>
      <c r="U4445" s="2">
        <f>Sales_Data[[#This Row],[Profit]]/Sales_Data[[#This Row],[Net Sales]]</f>
        <v>0.28410853325091578</v>
      </c>
      <c r="V4445">
        <f>YEAR(Sales_Data[[#This Row],[Order_Date]])</f>
        <v>2025</v>
      </c>
      <c r="W4445" t="str">
        <f>TEXT(Sales_Data[[#This Row],[Order_Date]],"mmm")</f>
        <v>Mar</v>
      </c>
      <c r="X4445">
        <f>MONTH(Sales_Data[[#This Row],[Order_Date]])</f>
        <v>3</v>
      </c>
      <c r="Y4445" t="str">
        <f>"Q"&amp;ROUNDUP(MONTH(Sales_Data[[#This Row],[Order_Date]])/3,0)</f>
        <v>Q1</v>
      </c>
    </row>
    <row r="4446" spans="1:25" x14ac:dyDescent="0.3">
      <c r="A4446" t="s">
        <v>6178</v>
      </c>
      <c r="B4446" s="1">
        <v>45764</v>
      </c>
      <c r="C4446" t="s">
        <v>3742</v>
      </c>
      <c r="D4446" t="s">
        <v>460</v>
      </c>
      <c r="E4446" t="s">
        <v>39</v>
      </c>
      <c r="F4446" t="s">
        <v>202</v>
      </c>
      <c r="G4446" t="s">
        <v>32</v>
      </c>
      <c r="H4446" t="s">
        <v>33</v>
      </c>
      <c r="I4446" t="s">
        <v>161</v>
      </c>
      <c r="J4446">
        <v>1</v>
      </c>
      <c r="K4446">
        <v>1046.5999999999999</v>
      </c>
      <c r="L4446">
        <v>0.05</v>
      </c>
      <c r="M4446">
        <v>791.42</v>
      </c>
      <c r="N4446" t="s">
        <v>109</v>
      </c>
      <c r="O4446" t="s">
        <v>35</v>
      </c>
      <c r="P4446" t="s">
        <v>44</v>
      </c>
      <c r="Q4446">
        <f>Sales_Data[[#This Row],[Quantity]]*Sales_Data[[#This Row],[Unit_Price]]</f>
        <v>1046.5999999999999</v>
      </c>
      <c r="R4446">
        <f>Sales_Data[[#This Row],[Gross_Sales]]*Sales_Data[[#This Row],[Discount]]</f>
        <v>52.33</v>
      </c>
      <c r="S4446">
        <f>Sales_Data[[#This Row],[Gross_Sales]]-Sales_Data[[#This Row],[Discount_Amount]]</f>
        <v>994.26999999999987</v>
      </c>
      <c r="T4446">
        <f>Sales_Data[[#This Row],[Net Sales]]-Sales_Data[[#This Row],[Cost]]</f>
        <v>202.84999999999991</v>
      </c>
      <c r="U4446" s="2">
        <f>Sales_Data[[#This Row],[Profit]]/Sales_Data[[#This Row],[Net Sales]]</f>
        <v>0.20401902903637839</v>
      </c>
      <c r="V4446">
        <f>YEAR(Sales_Data[[#This Row],[Order_Date]])</f>
        <v>2025</v>
      </c>
      <c r="W4446" t="str">
        <f>TEXT(Sales_Data[[#This Row],[Order_Date]],"mmm")</f>
        <v>Apr</v>
      </c>
      <c r="X4446">
        <f>MONTH(Sales_Data[[#This Row],[Order_Date]])</f>
        <v>4</v>
      </c>
      <c r="Y4446" t="str">
        <f>"Q"&amp;ROUNDUP(MONTH(Sales_Data[[#This Row],[Order_Date]])/3,0)</f>
        <v>Q2</v>
      </c>
    </row>
    <row r="4447" spans="1:25" x14ac:dyDescent="0.3">
      <c r="A4447" t="s">
        <v>6179</v>
      </c>
      <c r="B4447" s="1">
        <v>46002</v>
      </c>
      <c r="C4447" t="s">
        <v>4318</v>
      </c>
      <c r="D4447" t="s">
        <v>916</v>
      </c>
      <c r="E4447" t="s">
        <v>39</v>
      </c>
      <c r="F4447" t="s">
        <v>40</v>
      </c>
      <c r="G4447" t="s">
        <v>41</v>
      </c>
      <c r="H4447" t="s">
        <v>42</v>
      </c>
      <c r="I4447" t="s">
        <v>43</v>
      </c>
      <c r="J4447">
        <v>1</v>
      </c>
      <c r="K4447">
        <v>4886.3900000000003</v>
      </c>
      <c r="L4447">
        <v>0.15</v>
      </c>
      <c r="M4447">
        <v>3625.49</v>
      </c>
      <c r="N4447" t="s">
        <v>70</v>
      </c>
      <c r="O4447" t="s">
        <v>35</v>
      </c>
      <c r="P4447" t="s">
        <v>44</v>
      </c>
      <c r="Q4447">
        <f>Sales_Data[[#This Row],[Quantity]]*Sales_Data[[#This Row],[Unit_Price]]</f>
        <v>4886.3900000000003</v>
      </c>
      <c r="R4447">
        <f>Sales_Data[[#This Row],[Gross_Sales]]*Sales_Data[[#This Row],[Discount]]</f>
        <v>732.95850000000007</v>
      </c>
      <c r="S4447">
        <f>Sales_Data[[#This Row],[Gross_Sales]]-Sales_Data[[#This Row],[Discount_Amount]]</f>
        <v>4153.4315000000006</v>
      </c>
      <c r="T4447">
        <f>Sales_Data[[#This Row],[Net Sales]]-Sales_Data[[#This Row],[Cost]]</f>
        <v>527.94150000000081</v>
      </c>
      <c r="U4447" s="2">
        <f>Sales_Data[[#This Row],[Profit]]/Sales_Data[[#This Row],[Net Sales]]</f>
        <v>0.12710971638752216</v>
      </c>
      <c r="V4447">
        <f>YEAR(Sales_Data[[#This Row],[Order_Date]])</f>
        <v>2025</v>
      </c>
      <c r="W4447" t="str">
        <f>TEXT(Sales_Data[[#This Row],[Order_Date]],"mmm")</f>
        <v>Dec</v>
      </c>
      <c r="X4447">
        <f>MONTH(Sales_Data[[#This Row],[Order_Date]])</f>
        <v>12</v>
      </c>
      <c r="Y4447" t="str">
        <f>"Q"&amp;ROUNDUP(MONTH(Sales_Data[[#This Row],[Order_Date]])/3,0)</f>
        <v>Q4</v>
      </c>
    </row>
    <row r="4448" spans="1:25" x14ac:dyDescent="0.3">
      <c r="A4448" t="s">
        <v>6180</v>
      </c>
      <c r="B4448" s="1">
        <v>45952</v>
      </c>
      <c r="C4448" t="s">
        <v>5103</v>
      </c>
      <c r="D4448" t="s">
        <v>47</v>
      </c>
      <c r="E4448" t="s">
        <v>19</v>
      </c>
      <c r="F4448" t="s">
        <v>57</v>
      </c>
      <c r="G4448" t="s">
        <v>32</v>
      </c>
      <c r="H4448" t="s">
        <v>50</v>
      </c>
      <c r="I4448" t="s">
        <v>58</v>
      </c>
      <c r="J4448">
        <v>2</v>
      </c>
      <c r="K4448">
        <v>5774.58</v>
      </c>
      <c r="L4448">
        <v>0.05</v>
      </c>
      <c r="M4448">
        <v>9358.64</v>
      </c>
      <c r="N4448" t="s">
        <v>83</v>
      </c>
      <c r="O4448" t="s">
        <v>35</v>
      </c>
      <c r="P4448" t="s">
        <v>71</v>
      </c>
      <c r="Q4448">
        <f>Sales_Data[[#This Row],[Quantity]]*Sales_Data[[#This Row],[Unit_Price]]</f>
        <v>11549.16</v>
      </c>
      <c r="R4448">
        <f>Sales_Data[[#This Row],[Gross_Sales]]*Sales_Data[[#This Row],[Discount]]</f>
        <v>577.45799999999997</v>
      </c>
      <c r="S4448">
        <f>Sales_Data[[#This Row],[Gross_Sales]]-Sales_Data[[#This Row],[Discount_Amount]]</f>
        <v>10971.701999999999</v>
      </c>
      <c r="T4448">
        <f>Sales_Data[[#This Row],[Net Sales]]-Sales_Data[[#This Row],[Cost]]</f>
        <v>1613.0619999999999</v>
      </c>
      <c r="U4448" s="2">
        <f>Sales_Data[[#This Row],[Profit]]/Sales_Data[[#This Row],[Net Sales]]</f>
        <v>0.147020216188883</v>
      </c>
      <c r="V4448">
        <f>YEAR(Sales_Data[[#This Row],[Order_Date]])</f>
        <v>2025</v>
      </c>
      <c r="W4448" t="str">
        <f>TEXT(Sales_Data[[#This Row],[Order_Date]],"mmm")</f>
        <v>Oct</v>
      </c>
      <c r="X4448">
        <f>MONTH(Sales_Data[[#This Row],[Order_Date]])</f>
        <v>10</v>
      </c>
      <c r="Y4448" t="str">
        <f>"Q"&amp;ROUNDUP(MONTH(Sales_Data[[#This Row],[Order_Date]])/3,0)</f>
        <v>Q4</v>
      </c>
    </row>
    <row r="4449" spans="1:25" x14ac:dyDescent="0.3">
      <c r="A4449" t="s">
        <v>6181</v>
      </c>
      <c r="B4449" s="1">
        <v>45941</v>
      </c>
      <c r="C4449" t="s">
        <v>5260</v>
      </c>
      <c r="D4449" t="s">
        <v>106</v>
      </c>
      <c r="E4449" t="s">
        <v>19</v>
      </c>
      <c r="F4449" t="s">
        <v>66</v>
      </c>
      <c r="G4449" t="s">
        <v>75</v>
      </c>
      <c r="H4449" t="s">
        <v>76</v>
      </c>
      <c r="I4449" t="s">
        <v>108</v>
      </c>
      <c r="J4449">
        <v>1</v>
      </c>
      <c r="K4449">
        <v>14460.13</v>
      </c>
      <c r="L4449">
        <v>0</v>
      </c>
      <c r="M4449">
        <v>11968.16</v>
      </c>
      <c r="N4449" t="s">
        <v>109</v>
      </c>
      <c r="O4449" t="s">
        <v>35</v>
      </c>
      <c r="P4449" t="s">
        <v>71</v>
      </c>
      <c r="Q4449">
        <f>Sales_Data[[#This Row],[Quantity]]*Sales_Data[[#This Row],[Unit_Price]]</f>
        <v>14460.13</v>
      </c>
      <c r="R4449">
        <f>Sales_Data[[#This Row],[Gross_Sales]]*Sales_Data[[#This Row],[Discount]]</f>
        <v>0</v>
      </c>
      <c r="S4449">
        <f>Sales_Data[[#This Row],[Gross_Sales]]-Sales_Data[[#This Row],[Discount_Amount]]</f>
        <v>14460.13</v>
      </c>
      <c r="T4449">
        <f>Sales_Data[[#This Row],[Net Sales]]-Sales_Data[[#This Row],[Cost]]</f>
        <v>2491.9699999999993</v>
      </c>
      <c r="U4449" s="2">
        <f>Sales_Data[[#This Row],[Profit]]/Sales_Data[[#This Row],[Net Sales]]</f>
        <v>0.17233385868591772</v>
      </c>
      <c r="V4449">
        <f>YEAR(Sales_Data[[#This Row],[Order_Date]])</f>
        <v>2025</v>
      </c>
      <c r="W4449" t="str">
        <f>TEXT(Sales_Data[[#This Row],[Order_Date]],"mmm")</f>
        <v>Oct</v>
      </c>
      <c r="X4449">
        <f>MONTH(Sales_Data[[#This Row],[Order_Date]])</f>
        <v>10</v>
      </c>
      <c r="Y4449" t="str">
        <f>"Q"&amp;ROUNDUP(MONTH(Sales_Data[[#This Row],[Order_Date]])/3,0)</f>
        <v>Q4</v>
      </c>
    </row>
    <row r="4450" spans="1:25" x14ac:dyDescent="0.3">
      <c r="A4450" t="s">
        <v>6182</v>
      </c>
      <c r="B4450" s="1">
        <v>46010</v>
      </c>
      <c r="C4450" t="s">
        <v>704</v>
      </c>
      <c r="D4450" t="s">
        <v>615</v>
      </c>
      <c r="E4450" t="s">
        <v>48</v>
      </c>
      <c r="F4450" t="s">
        <v>49</v>
      </c>
      <c r="G4450" t="s">
        <v>32</v>
      </c>
      <c r="H4450" t="s">
        <v>33</v>
      </c>
      <c r="I4450" t="s">
        <v>34</v>
      </c>
      <c r="J4450">
        <v>2</v>
      </c>
      <c r="K4450">
        <v>27037.82</v>
      </c>
      <c r="L4450">
        <v>0.05</v>
      </c>
      <c r="M4450">
        <v>41380.68</v>
      </c>
      <c r="N4450" t="s">
        <v>83</v>
      </c>
      <c r="O4450" t="s">
        <v>53</v>
      </c>
      <c r="P4450" t="s">
        <v>71</v>
      </c>
      <c r="Q4450">
        <f>Sales_Data[[#This Row],[Quantity]]*Sales_Data[[#This Row],[Unit_Price]]</f>
        <v>54075.64</v>
      </c>
      <c r="R4450">
        <f>Sales_Data[[#This Row],[Gross_Sales]]*Sales_Data[[#This Row],[Discount]]</f>
        <v>2703.7820000000002</v>
      </c>
      <c r="S4450">
        <f>Sales_Data[[#This Row],[Gross_Sales]]-Sales_Data[[#This Row],[Discount_Amount]]</f>
        <v>51371.858</v>
      </c>
      <c r="T4450">
        <f>Sales_Data[[#This Row],[Net Sales]]-Sales_Data[[#This Row],[Cost]]</f>
        <v>9991.1779999999999</v>
      </c>
      <c r="U4450" s="2">
        <f>Sales_Data[[#This Row],[Profit]]/Sales_Data[[#This Row],[Net Sales]]</f>
        <v>0.19448737867335847</v>
      </c>
      <c r="V4450">
        <f>YEAR(Sales_Data[[#This Row],[Order_Date]])</f>
        <v>2025</v>
      </c>
      <c r="W4450" t="str">
        <f>TEXT(Sales_Data[[#This Row],[Order_Date]],"mmm")</f>
        <v>Dec</v>
      </c>
      <c r="X4450">
        <f>MONTH(Sales_Data[[#This Row],[Order_Date]])</f>
        <v>12</v>
      </c>
      <c r="Y4450" t="str">
        <f>"Q"&amp;ROUNDUP(MONTH(Sales_Data[[#This Row],[Order_Date]])/3,0)</f>
        <v>Q4</v>
      </c>
    </row>
    <row r="4451" spans="1:25" x14ac:dyDescent="0.3">
      <c r="A4451" t="s">
        <v>6183</v>
      </c>
      <c r="B4451" s="1">
        <v>45839</v>
      </c>
      <c r="C4451" t="s">
        <v>5004</v>
      </c>
      <c r="D4451" t="s">
        <v>302</v>
      </c>
      <c r="E4451" t="s">
        <v>19</v>
      </c>
      <c r="F4451" t="s">
        <v>57</v>
      </c>
      <c r="G4451" t="s">
        <v>67</v>
      </c>
      <c r="H4451" t="s">
        <v>121</v>
      </c>
      <c r="I4451" t="s">
        <v>142</v>
      </c>
      <c r="J4451">
        <v>2</v>
      </c>
      <c r="K4451">
        <v>12210.55</v>
      </c>
      <c r="L4451">
        <v>0.2</v>
      </c>
      <c r="M4451">
        <v>14365.85</v>
      </c>
      <c r="N4451" t="s">
        <v>24</v>
      </c>
      <c r="O4451" t="s">
        <v>25</v>
      </c>
      <c r="P4451" t="s">
        <v>44</v>
      </c>
      <c r="Q4451">
        <f>Sales_Data[[#This Row],[Quantity]]*Sales_Data[[#This Row],[Unit_Price]]</f>
        <v>24421.1</v>
      </c>
      <c r="R4451">
        <f>Sales_Data[[#This Row],[Gross_Sales]]*Sales_Data[[#This Row],[Discount]]</f>
        <v>4884.22</v>
      </c>
      <c r="S4451">
        <f>Sales_Data[[#This Row],[Gross_Sales]]-Sales_Data[[#This Row],[Discount_Amount]]</f>
        <v>19536.879999999997</v>
      </c>
      <c r="T4451">
        <f>Sales_Data[[#This Row],[Net Sales]]-Sales_Data[[#This Row],[Cost]]</f>
        <v>5171.029999999997</v>
      </c>
      <c r="U4451" s="2">
        <f>Sales_Data[[#This Row],[Profit]]/Sales_Data[[#This Row],[Net Sales]]</f>
        <v>0.26468044027500798</v>
      </c>
      <c r="V4451">
        <f>YEAR(Sales_Data[[#This Row],[Order_Date]])</f>
        <v>2025</v>
      </c>
      <c r="W4451" t="str">
        <f>TEXT(Sales_Data[[#This Row],[Order_Date]],"mmm")</f>
        <v>Jul</v>
      </c>
      <c r="X4451">
        <f>MONTH(Sales_Data[[#This Row],[Order_Date]])</f>
        <v>7</v>
      </c>
      <c r="Y4451" t="str">
        <f>"Q"&amp;ROUNDUP(MONTH(Sales_Data[[#This Row],[Order_Date]])/3,0)</f>
        <v>Q3</v>
      </c>
    </row>
    <row r="4452" spans="1:25" x14ac:dyDescent="0.3">
      <c r="A4452" t="s">
        <v>6184</v>
      </c>
      <c r="B4452" s="1">
        <v>45694</v>
      </c>
      <c r="C4452" t="s">
        <v>6185</v>
      </c>
      <c r="D4452" t="s">
        <v>1026</v>
      </c>
      <c r="E4452" t="s">
        <v>19</v>
      </c>
      <c r="F4452" t="s">
        <v>113</v>
      </c>
      <c r="G4452" t="s">
        <v>67</v>
      </c>
      <c r="H4452" t="s">
        <v>68</v>
      </c>
      <c r="I4452" t="s">
        <v>97</v>
      </c>
      <c r="J4452">
        <v>1</v>
      </c>
      <c r="K4452">
        <v>16863.48</v>
      </c>
      <c r="L4452">
        <v>0.2</v>
      </c>
      <c r="M4452">
        <v>9746.57</v>
      </c>
      <c r="N4452" t="s">
        <v>52</v>
      </c>
      <c r="O4452" t="s">
        <v>35</v>
      </c>
      <c r="P4452" t="s">
        <v>71</v>
      </c>
      <c r="Q4452">
        <f>Sales_Data[[#This Row],[Quantity]]*Sales_Data[[#This Row],[Unit_Price]]</f>
        <v>16863.48</v>
      </c>
      <c r="R4452">
        <f>Sales_Data[[#This Row],[Gross_Sales]]*Sales_Data[[#This Row],[Discount]]</f>
        <v>3372.6959999999999</v>
      </c>
      <c r="S4452">
        <f>Sales_Data[[#This Row],[Gross_Sales]]-Sales_Data[[#This Row],[Discount_Amount]]</f>
        <v>13490.784</v>
      </c>
      <c r="T4452">
        <f>Sales_Data[[#This Row],[Net Sales]]-Sales_Data[[#This Row],[Cost]]</f>
        <v>3744.2139999999999</v>
      </c>
      <c r="U4452" s="2">
        <f>Sales_Data[[#This Row],[Profit]]/Sales_Data[[#This Row],[Net Sales]]</f>
        <v>0.27753865157132457</v>
      </c>
      <c r="V4452">
        <f>YEAR(Sales_Data[[#This Row],[Order_Date]])</f>
        <v>2025</v>
      </c>
      <c r="W4452" t="str">
        <f>TEXT(Sales_Data[[#This Row],[Order_Date]],"mmm")</f>
        <v>Feb</v>
      </c>
      <c r="X4452">
        <f>MONTH(Sales_Data[[#This Row],[Order_Date]])</f>
        <v>2</v>
      </c>
      <c r="Y4452" t="str">
        <f>"Q"&amp;ROUNDUP(MONTH(Sales_Data[[#This Row],[Order_Date]])/3,0)</f>
        <v>Q1</v>
      </c>
    </row>
    <row r="4453" spans="1:25" x14ac:dyDescent="0.3">
      <c r="A4453" t="s">
        <v>6186</v>
      </c>
      <c r="B4453" s="1">
        <v>45794</v>
      </c>
      <c r="C4453" t="s">
        <v>1569</v>
      </c>
      <c r="D4453" t="s">
        <v>322</v>
      </c>
      <c r="E4453" t="s">
        <v>39</v>
      </c>
      <c r="F4453" t="s">
        <v>405</v>
      </c>
      <c r="G4453" t="s">
        <v>67</v>
      </c>
      <c r="H4453" t="s">
        <v>133</v>
      </c>
      <c r="I4453" t="s">
        <v>138</v>
      </c>
      <c r="J4453">
        <v>2</v>
      </c>
      <c r="K4453">
        <v>536.14</v>
      </c>
      <c r="L4453">
        <v>0.05</v>
      </c>
      <c r="M4453">
        <v>805.97</v>
      </c>
      <c r="N4453" t="s">
        <v>109</v>
      </c>
      <c r="O4453" t="s">
        <v>53</v>
      </c>
      <c r="P4453" t="s">
        <v>71</v>
      </c>
      <c r="Q4453">
        <f>Sales_Data[[#This Row],[Quantity]]*Sales_Data[[#This Row],[Unit_Price]]</f>
        <v>1072.28</v>
      </c>
      <c r="R4453">
        <f>Sales_Data[[#This Row],[Gross_Sales]]*Sales_Data[[#This Row],[Discount]]</f>
        <v>53.614000000000004</v>
      </c>
      <c r="S4453">
        <f>Sales_Data[[#This Row],[Gross_Sales]]-Sales_Data[[#This Row],[Discount_Amount]]</f>
        <v>1018.6659999999999</v>
      </c>
      <c r="T4453">
        <f>Sales_Data[[#This Row],[Net Sales]]-Sales_Data[[#This Row],[Cost]]</f>
        <v>212.69599999999991</v>
      </c>
      <c r="U4453" s="2">
        <f>Sales_Data[[#This Row],[Profit]]/Sales_Data[[#This Row],[Net Sales]]</f>
        <v>0.20879856596764781</v>
      </c>
      <c r="V4453">
        <f>YEAR(Sales_Data[[#This Row],[Order_Date]])</f>
        <v>2025</v>
      </c>
      <c r="W4453" t="str">
        <f>TEXT(Sales_Data[[#This Row],[Order_Date]],"mmm")</f>
        <v>May</v>
      </c>
      <c r="X4453">
        <f>MONTH(Sales_Data[[#This Row],[Order_Date]])</f>
        <v>5</v>
      </c>
      <c r="Y4453" t="str">
        <f>"Q"&amp;ROUNDUP(MONTH(Sales_Data[[#This Row],[Order_Date]])/3,0)</f>
        <v>Q2</v>
      </c>
    </row>
    <row r="4454" spans="1:25" x14ac:dyDescent="0.3">
      <c r="A4454" t="s">
        <v>6187</v>
      </c>
      <c r="B4454" s="1">
        <v>45995</v>
      </c>
      <c r="C4454" t="s">
        <v>2631</v>
      </c>
      <c r="D4454" t="s">
        <v>92</v>
      </c>
      <c r="E4454" t="s">
        <v>39</v>
      </c>
      <c r="F4454" t="s">
        <v>107</v>
      </c>
      <c r="G4454" t="s">
        <v>21</v>
      </c>
      <c r="H4454" t="s">
        <v>22</v>
      </c>
      <c r="I4454" t="s">
        <v>23</v>
      </c>
      <c r="J4454">
        <v>1</v>
      </c>
      <c r="K4454">
        <v>473.37</v>
      </c>
      <c r="L4454">
        <v>0</v>
      </c>
      <c r="M4454">
        <v>316.20999999999998</v>
      </c>
      <c r="N4454" t="s">
        <v>52</v>
      </c>
      <c r="O4454" t="s">
        <v>25</v>
      </c>
      <c r="P4454" t="s">
        <v>71</v>
      </c>
      <c r="Q4454">
        <f>Sales_Data[[#This Row],[Quantity]]*Sales_Data[[#This Row],[Unit_Price]]</f>
        <v>473.37</v>
      </c>
      <c r="R4454">
        <f>Sales_Data[[#This Row],[Gross_Sales]]*Sales_Data[[#This Row],[Discount]]</f>
        <v>0</v>
      </c>
      <c r="S4454">
        <f>Sales_Data[[#This Row],[Gross_Sales]]-Sales_Data[[#This Row],[Discount_Amount]]</f>
        <v>473.37</v>
      </c>
      <c r="T4454">
        <f>Sales_Data[[#This Row],[Net Sales]]-Sales_Data[[#This Row],[Cost]]</f>
        <v>157.16000000000003</v>
      </c>
      <c r="U4454" s="2">
        <f>Sales_Data[[#This Row],[Profit]]/Sales_Data[[#This Row],[Net Sales]]</f>
        <v>0.33200245051439681</v>
      </c>
      <c r="V4454">
        <f>YEAR(Sales_Data[[#This Row],[Order_Date]])</f>
        <v>2025</v>
      </c>
      <c r="W4454" t="str">
        <f>TEXT(Sales_Data[[#This Row],[Order_Date]],"mmm")</f>
        <v>Dec</v>
      </c>
      <c r="X4454">
        <f>MONTH(Sales_Data[[#This Row],[Order_Date]])</f>
        <v>12</v>
      </c>
      <c r="Y4454" t="str">
        <f>"Q"&amp;ROUNDUP(MONTH(Sales_Data[[#This Row],[Order_Date]])/3,0)</f>
        <v>Q4</v>
      </c>
    </row>
    <row r="4455" spans="1:25" x14ac:dyDescent="0.3">
      <c r="A4455" t="s">
        <v>6188</v>
      </c>
      <c r="B4455" s="1">
        <v>45713</v>
      </c>
      <c r="C4455" t="s">
        <v>3043</v>
      </c>
      <c r="D4455" t="s">
        <v>1452</v>
      </c>
      <c r="E4455" t="s">
        <v>39</v>
      </c>
      <c r="F4455" t="s">
        <v>107</v>
      </c>
      <c r="G4455" t="s">
        <v>41</v>
      </c>
      <c r="H4455" t="s">
        <v>171</v>
      </c>
      <c r="I4455" t="s">
        <v>191</v>
      </c>
      <c r="J4455">
        <v>3</v>
      </c>
      <c r="K4455">
        <v>5483.84</v>
      </c>
      <c r="L4455">
        <v>0.05</v>
      </c>
      <c r="M4455">
        <v>13472.69</v>
      </c>
      <c r="N4455" t="s">
        <v>24</v>
      </c>
      <c r="O4455" t="s">
        <v>35</v>
      </c>
      <c r="P4455" t="s">
        <v>26</v>
      </c>
      <c r="Q4455">
        <f>Sales_Data[[#This Row],[Quantity]]*Sales_Data[[#This Row],[Unit_Price]]</f>
        <v>16451.52</v>
      </c>
      <c r="R4455">
        <f>Sales_Data[[#This Row],[Gross_Sales]]*Sales_Data[[#This Row],[Discount]]</f>
        <v>822.57600000000002</v>
      </c>
      <c r="S4455">
        <f>Sales_Data[[#This Row],[Gross_Sales]]-Sales_Data[[#This Row],[Discount_Amount]]</f>
        <v>15628.944</v>
      </c>
      <c r="T4455">
        <f>Sales_Data[[#This Row],[Net Sales]]-Sales_Data[[#This Row],[Cost]]</f>
        <v>2156.253999999999</v>
      </c>
      <c r="U4455" s="2">
        <f>Sales_Data[[#This Row],[Profit]]/Sales_Data[[#This Row],[Net Sales]]</f>
        <v>0.13796543131768846</v>
      </c>
      <c r="V4455">
        <f>YEAR(Sales_Data[[#This Row],[Order_Date]])</f>
        <v>2025</v>
      </c>
      <c r="W4455" t="str">
        <f>TEXT(Sales_Data[[#This Row],[Order_Date]],"mmm")</f>
        <v>Feb</v>
      </c>
      <c r="X4455">
        <f>MONTH(Sales_Data[[#This Row],[Order_Date]])</f>
        <v>2</v>
      </c>
      <c r="Y4455" t="str">
        <f>"Q"&amp;ROUNDUP(MONTH(Sales_Data[[#This Row],[Order_Date]])/3,0)</f>
        <v>Q1</v>
      </c>
    </row>
    <row r="4456" spans="1:25" x14ac:dyDescent="0.3">
      <c r="A4456" t="s">
        <v>6189</v>
      </c>
      <c r="B4456" s="1">
        <v>45844</v>
      </c>
      <c r="C4456" t="s">
        <v>4248</v>
      </c>
      <c r="D4456" t="s">
        <v>436</v>
      </c>
      <c r="E4456" t="s">
        <v>19</v>
      </c>
      <c r="F4456" t="s">
        <v>81</v>
      </c>
      <c r="G4456" t="s">
        <v>21</v>
      </c>
      <c r="H4456" t="s">
        <v>127</v>
      </c>
      <c r="I4456" t="s">
        <v>314</v>
      </c>
      <c r="J4456">
        <v>1</v>
      </c>
      <c r="K4456">
        <v>11882.6</v>
      </c>
      <c r="L4456">
        <v>0.05</v>
      </c>
      <c r="M4456">
        <v>7344.95</v>
      </c>
      <c r="N4456" t="s">
        <v>83</v>
      </c>
      <c r="O4456" t="s">
        <v>35</v>
      </c>
      <c r="P4456" t="s">
        <v>44</v>
      </c>
      <c r="Q4456">
        <f>Sales_Data[[#This Row],[Quantity]]*Sales_Data[[#This Row],[Unit_Price]]</f>
        <v>11882.6</v>
      </c>
      <c r="R4456">
        <f>Sales_Data[[#This Row],[Gross_Sales]]*Sales_Data[[#This Row],[Discount]]</f>
        <v>594.13</v>
      </c>
      <c r="S4456">
        <f>Sales_Data[[#This Row],[Gross_Sales]]-Sales_Data[[#This Row],[Discount_Amount]]</f>
        <v>11288.470000000001</v>
      </c>
      <c r="T4456">
        <f>Sales_Data[[#This Row],[Net Sales]]-Sales_Data[[#This Row],[Cost]]</f>
        <v>3943.5200000000013</v>
      </c>
      <c r="U4456" s="2">
        <f>Sales_Data[[#This Row],[Profit]]/Sales_Data[[#This Row],[Net Sales]]</f>
        <v>0.34934052178904679</v>
      </c>
      <c r="V4456">
        <f>YEAR(Sales_Data[[#This Row],[Order_Date]])</f>
        <v>2025</v>
      </c>
      <c r="W4456" t="str">
        <f>TEXT(Sales_Data[[#This Row],[Order_Date]],"mmm")</f>
        <v>Jul</v>
      </c>
      <c r="X4456">
        <f>MONTH(Sales_Data[[#This Row],[Order_Date]])</f>
        <v>7</v>
      </c>
      <c r="Y4456" t="str">
        <f>"Q"&amp;ROUNDUP(MONTH(Sales_Data[[#This Row],[Order_Date]])/3,0)</f>
        <v>Q3</v>
      </c>
    </row>
    <row r="4457" spans="1:25" x14ac:dyDescent="0.3">
      <c r="A4457" t="s">
        <v>6190</v>
      </c>
      <c r="B4457" s="1">
        <v>45998</v>
      </c>
      <c r="C4457" t="s">
        <v>2195</v>
      </c>
      <c r="D4457" t="s">
        <v>241</v>
      </c>
      <c r="E4457" t="s">
        <v>39</v>
      </c>
      <c r="F4457" t="s">
        <v>96</v>
      </c>
      <c r="G4457" t="s">
        <v>41</v>
      </c>
      <c r="H4457" t="s">
        <v>171</v>
      </c>
      <c r="I4457" t="s">
        <v>172</v>
      </c>
      <c r="J4457">
        <v>1</v>
      </c>
      <c r="K4457">
        <v>2333.67</v>
      </c>
      <c r="L4457">
        <v>0.05</v>
      </c>
      <c r="M4457">
        <v>1440.79</v>
      </c>
      <c r="N4457" t="s">
        <v>52</v>
      </c>
      <c r="O4457" t="s">
        <v>35</v>
      </c>
      <c r="P4457" t="s">
        <v>44</v>
      </c>
      <c r="Q4457">
        <f>Sales_Data[[#This Row],[Quantity]]*Sales_Data[[#This Row],[Unit_Price]]</f>
        <v>2333.67</v>
      </c>
      <c r="R4457">
        <f>Sales_Data[[#This Row],[Gross_Sales]]*Sales_Data[[#This Row],[Discount]]</f>
        <v>116.68350000000001</v>
      </c>
      <c r="S4457">
        <f>Sales_Data[[#This Row],[Gross_Sales]]-Sales_Data[[#This Row],[Discount_Amount]]</f>
        <v>2216.9865</v>
      </c>
      <c r="T4457">
        <f>Sales_Data[[#This Row],[Net Sales]]-Sales_Data[[#This Row],[Cost]]</f>
        <v>776.19650000000001</v>
      </c>
      <c r="U4457" s="2">
        <f>Sales_Data[[#This Row],[Profit]]/Sales_Data[[#This Row],[Net Sales]]</f>
        <v>0.35011331823626352</v>
      </c>
      <c r="V4457">
        <f>YEAR(Sales_Data[[#This Row],[Order_Date]])</f>
        <v>2025</v>
      </c>
      <c r="W4457" t="str">
        <f>TEXT(Sales_Data[[#This Row],[Order_Date]],"mmm")</f>
        <v>Dec</v>
      </c>
      <c r="X4457">
        <f>MONTH(Sales_Data[[#This Row],[Order_Date]])</f>
        <v>12</v>
      </c>
      <c r="Y4457" t="str">
        <f>"Q"&amp;ROUNDUP(MONTH(Sales_Data[[#This Row],[Order_Date]])/3,0)</f>
        <v>Q4</v>
      </c>
    </row>
    <row r="4458" spans="1:25" x14ac:dyDescent="0.3">
      <c r="A4458" t="s">
        <v>6191</v>
      </c>
      <c r="B4458" s="1">
        <v>45915</v>
      </c>
      <c r="C4458" t="s">
        <v>6192</v>
      </c>
      <c r="D4458" t="s">
        <v>356</v>
      </c>
      <c r="E4458" t="s">
        <v>48</v>
      </c>
      <c r="F4458" t="s">
        <v>152</v>
      </c>
      <c r="G4458" t="s">
        <v>67</v>
      </c>
      <c r="H4458" t="s">
        <v>68</v>
      </c>
      <c r="I4458" t="s">
        <v>97</v>
      </c>
      <c r="J4458">
        <v>1</v>
      </c>
      <c r="K4458">
        <v>32894.19</v>
      </c>
      <c r="L4458">
        <v>0.05</v>
      </c>
      <c r="M4458">
        <v>20860.37</v>
      </c>
      <c r="N4458" t="s">
        <v>24</v>
      </c>
      <c r="O4458" t="s">
        <v>53</v>
      </c>
      <c r="P4458" t="s">
        <v>44</v>
      </c>
      <c r="Q4458">
        <f>Sales_Data[[#This Row],[Quantity]]*Sales_Data[[#This Row],[Unit_Price]]</f>
        <v>32894.19</v>
      </c>
      <c r="R4458">
        <f>Sales_Data[[#This Row],[Gross_Sales]]*Sales_Data[[#This Row],[Discount]]</f>
        <v>1644.7095000000002</v>
      </c>
      <c r="S4458">
        <f>Sales_Data[[#This Row],[Gross_Sales]]-Sales_Data[[#This Row],[Discount_Amount]]</f>
        <v>31249.480500000001</v>
      </c>
      <c r="T4458">
        <f>Sales_Data[[#This Row],[Net Sales]]-Sales_Data[[#This Row],[Cost]]</f>
        <v>10389.110500000003</v>
      </c>
      <c r="U4458" s="2">
        <f>Sales_Data[[#This Row],[Profit]]/Sales_Data[[#This Row],[Net Sales]]</f>
        <v>0.33245706276621151</v>
      </c>
      <c r="V4458">
        <f>YEAR(Sales_Data[[#This Row],[Order_Date]])</f>
        <v>2025</v>
      </c>
      <c r="W4458" t="str">
        <f>TEXT(Sales_Data[[#This Row],[Order_Date]],"mmm")</f>
        <v>Sep</v>
      </c>
      <c r="X4458">
        <f>MONTH(Sales_Data[[#This Row],[Order_Date]])</f>
        <v>9</v>
      </c>
      <c r="Y4458" t="str">
        <f>"Q"&amp;ROUNDUP(MONTH(Sales_Data[[#This Row],[Order_Date]])/3,0)</f>
        <v>Q3</v>
      </c>
    </row>
    <row r="4459" spans="1:25" x14ac:dyDescent="0.3">
      <c r="A4459" t="s">
        <v>6193</v>
      </c>
      <c r="B4459" s="1">
        <v>45715</v>
      </c>
      <c r="C4459" t="s">
        <v>1132</v>
      </c>
      <c r="D4459" t="s">
        <v>331</v>
      </c>
      <c r="E4459" t="s">
        <v>48</v>
      </c>
      <c r="F4459" t="s">
        <v>49</v>
      </c>
      <c r="G4459" t="s">
        <v>21</v>
      </c>
      <c r="H4459" t="s">
        <v>297</v>
      </c>
      <c r="I4459" t="s">
        <v>297</v>
      </c>
      <c r="J4459">
        <v>5</v>
      </c>
      <c r="K4459">
        <v>4162.91</v>
      </c>
      <c r="L4459">
        <v>0</v>
      </c>
      <c r="M4459">
        <v>13284.83</v>
      </c>
      <c r="N4459" t="s">
        <v>52</v>
      </c>
      <c r="O4459" t="s">
        <v>53</v>
      </c>
      <c r="P4459" t="s">
        <v>44</v>
      </c>
      <c r="Q4459">
        <f>Sales_Data[[#This Row],[Quantity]]*Sales_Data[[#This Row],[Unit_Price]]</f>
        <v>20814.55</v>
      </c>
      <c r="R4459">
        <f>Sales_Data[[#This Row],[Gross_Sales]]*Sales_Data[[#This Row],[Discount]]</f>
        <v>0</v>
      </c>
      <c r="S4459">
        <f>Sales_Data[[#This Row],[Gross_Sales]]-Sales_Data[[#This Row],[Discount_Amount]]</f>
        <v>20814.55</v>
      </c>
      <c r="T4459">
        <f>Sales_Data[[#This Row],[Net Sales]]-Sales_Data[[#This Row],[Cost]]</f>
        <v>7529.7199999999993</v>
      </c>
      <c r="U4459" s="2">
        <f>Sales_Data[[#This Row],[Profit]]/Sales_Data[[#This Row],[Net Sales]]</f>
        <v>0.36175271624897004</v>
      </c>
      <c r="V4459">
        <f>YEAR(Sales_Data[[#This Row],[Order_Date]])</f>
        <v>2025</v>
      </c>
      <c r="W4459" t="str">
        <f>TEXT(Sales_Data[[#This Row],[Order_Date]],"mmm")</f>
        <v>Feb</v>
      </c>
      <c r="X4459">
        <f>MONTH(Sales_Data[[#This Row],[Order_Date]])</f>
        <v>2</v>
      </c>
      <c r="Y4459" t="str">
        <f>"Q"&amp;ROUNDUP(MONTH(Sales_Data[[#This Row],[Order_Date]])/3,0)</f>
        <v>Q1</v>
      </c>
    </row>
    <row r="4460" spans="1:25" x14ac:dyDescent="0.3">
      <c r="A4460" t="s">
        <v>6194</v>
      </c>
      <c r="B4460" s="1">
        <v>46020</v>
      </c>
      <c r="C4460" t="s">
        <v>1673</v>
      </c>
      <c r="D4460" t="s">
        <v>397</v>
      </c>
      <c r="E4460" t="s">
        <v>39</v>
      </c>
      <c r="F4460" t="s">
        <v>40</v>
      </c>
      <c r="G4460" t="s">
        <v>67</v>
      </c>
      <c r="H4460" t="s">
        <v>88</v>
      </c>
      <c r="I4460" t="s">
        <v>89</v>
      </c>
      <c r="J4460">
        <v>2</v>
      </c>
      <c r="K4460">
        <v>1670.14</v>
      </c>
      <c r="L4460">
        <v>0</v>
      </c>
      <c r="M4460">
        <v>2117.1</v>
      </c>
      <c r="N4460" t="s">
        <v>109</v>
      </c>
      <c r="O4460" t="s">
        <v>35</v>
      </c>
      <c r="P4460" t="s">
        <v>71</v>
      </c>
      <c r="Q4460">
        <f>Sales_Data[[#This Row],[Quantity]]*Sales_Data[[#This Row],[Unit_Price]]</f>
        <v>3340.28</v>
      </c>
      <c r="R4460">
        <f>Sales_Data[[#This Row],[Gross_Sales]]*Sales_Data[[#This Row],[Discount]]</f>
        <v>0</v>
      </c>
      <c r="S4460">
        <f>Sales_Data[[#This Row],[Gross_Sales]]-Sales_Data[[#This Row],[Discount_Amount]]</f>
        <v>3340.28</v>
      </c>
      <c r="T4460">
        <f>Sales_Data[[#This Row],[Net Sales]]-Sales_Data[[#This Row],[Cost]]</f>
        <v>1223.1800000000003</v>
      </c>
      <c r="U4460" s="2">
        <f>Sales_Data[[#This Row],[Profit]]/Sales_Data[[#This Row],[Net Sales]]</f>
        <v>0.36619085825140413</v>
      </c>
      <c r="V4460">
        <f>YEAR(Sales_Data[[#This Row],[Order_Date]])</f>
        <v>2025</v>
      </c>
      <c r="W4460" t="str">
        <f>TEXT(Sales_Data[[#This Row],[Order_Date]],"mmm")</f>
        <v>Dec</v>
      </c>
      <c r="X4460">
        <f>MONTH(Sales_Data[[#This Row],[Order_Date]])</f>
        <v>12</v>
      </c>
      <c r="Y4460" t="str">
        <f>"Q"&amp;ROUNDUP(MONTH(Sales_Data[[#This Row],[Order_Date]])/3,0)</f>
        <v>Q4</v>
      </c>
    </row>
    <row r="4461" spans="1:25" x14ac:dyDescent="0.3">
      <c r="A4461" t="s">
        <v>6195</v>
      </c>
      <c r="B4461" s="1">
        <v>45780</v>
      </c>
      <c r="C4461" t="s">
        <v>4081</v>
      </c>
      <c r="D4461" t="s">
        <v>419</v>
      </c>
      <c r="E4461" t="s">
        <v>48</v>
      </c>
      <c r="F4461" t="s">
        <v>152</v>
      </c>
      <c r="G4461" t="s">
        <v>67</v>
      </c>
      <c r="H4461" t="s">
        <v>121</v>
      </c>
      <c r="I4461" t="s">
        <v>142</v>
      </c>
      <c r="J4461">
        <v>1</v>
      </c>
      <c r="K4461">
        <v>28455.52</v>
      </c>
      <c r="L4461">
        <v>0.1</v>
      </c>
      <c r="M4461">
        <v>16893.11</v>
      </c>
      <c r="N4461" t="s">
        <v>109</v>
      </c>
      <c r="O4461" t="s">
        <v>35</v>
      </c>
      <c r="P4461" t="s">
        <v>44</v>
      </c>
      <c r="Q4461">
        <f>Sales_Data[[#This Row],[Quantity]]*Sales_Data[[#This Row],[Unit_Price]]</f>
        <v>28455.52</v>
      </c>
      <c r="R4461">
        <f>Sales_Data[[#This Row],[Gross_Sales]]*Sales_Data[[#This Row],[Discount]]</f>
        <v>2845.5520000000001</v>
      </c>
      <c r="S4461">
        <f>Sales_Data[[#This Row],[Gross_Sales]]-Sales_Data[[#This Row],[Discount_Amount]]</f>
        <v>25609.968000000001</v>
      </c>
      <c r="T4461">
        <f>Sales_Data[[#This Row],[Net Sales]]-Sales_Data[[#This Row],[Cost]]</f>
        <v>8716.8580000000002</v>
      </c>
      <c r="U4461" s="2">
        <f>Sales_Data[[#This Row],[Profit]]/Sales_Data[[#This Row],[Net Sales]]</f>
        <v>0.34036973415976152</v>
      </c>
      <c r="V4461">
        <f>YEAR(Sales_Data[[#This Row],[Order_Date]])</f>
        <v>2025</v>
      </c>
      <c r="W4461" t="str">
        <f>TEXT(Sales_Data[[#This Row],[Order_Date]],"mmm")</f>
        <v>May</v>
      </c>
      <c r="X4461">
        <f>MONTH(Sales_Data[[#This Row],[Order_Date]])</f>
        <v>5</v>
      </c>
      <c r="Y4461" t="str">
        <f>"Q"&amp;ROUNDUP(MONTH(Sales_Data[[#This Row],[Order_Date]])/3,0)</f>
        <v>Q2</v>
      </c>
    </row>
    <row r="4462" spans="1:25" x14ac:dyDescent="0.3">
      <c r="A4462" t="s">
        <v>6196</v>
      </c>
      <c r="B4462" s="1">
        <v>45845</v>
      </c>
      <c r="C4462" t="s">
        <v>4749</v>
      </c>
      <c r="D4462" t="s">
        <v>522</v>
      </c>
      <c r="E4462" t="s">
        <v>39</v>
      </c>
      <c r="F4462" t="s">
        <v>405</v>
      </c>
      <c r="G4462" t="s">
        <v>32</v>
      </c>
      <c r="H4462" t="s">
        <v>50</v>
      </c>
      <c r="I4462" t="s">
        <v>51</v>
      </c>
      <c r="J4462">
        <v>1</v>
      </c>
      <c r="K4462">
        <v>5904.69</v>
      </c>
      <c r="L4462">
        <v>0.15</v>
      </c>
      <c r="M4462">
        <v>3539.17</v>
      </c>
      <c r="N4462" t="s">
        <v>83</v>
      </c>
      <c r="O4462" t="s">
        <v>35</v>
      </c>
      <c r="P4462" t="s">
        <v>44</v>
      </c>
      <c r="Q4462">
        <f>Sales_Data[[#This Row],[Quantity]]*Sales_Data[[#This Row],[Unit_Price]]</f>
        <v>5904.69</v>
      </c>
      <c r="R4462">
        <f>Sales_Data[[#This Row],[Gross_Sales]]*Sales_Data[[#This Row],[Discount]]</f>
        <v>885.70349999999996</v>
      </c>
      <c r="S4462">
        <f>Sales_Data[[#This Row],[Gross_Sales]]-Sales_Data[[#This Row],[Discount_Amount]]</f>
        <v>5018.9865</v>
      </c>
      <c r="T4462">
        <f>Sales_Data[[#This Row],[Net Sales]]-Sales_Data[[#This Row],[Cost]]</f>
        <v>1479.8164999999999</v>
      </c>
      <c r="U4462" s="2">
        <f>Sales_Data[[#This Row],[Profit]]/Sales_Data[[#This Row],[Net Sales]]</f>
        <v>0.29484369005575128</v>
      </c>
      <c r="V4462">
        <f>YEAR(Sales_Data[[#This Row],[Order_Date]])</f>
        <v>2025</v>
      </c>
      <c r="W4462" t="str">
        <f>TEXT(Sales_Data[[#This Row],[Order_Date]],"mmm")</f>
        <v>Jul</v>
      </c>
      <c r="X4462">
        <f>MONTH(Sales_Data[[#This Row],[Order_Date]])</f>
        <v>7</v>
      </c>
      <c r="Y4462" t="str">
        <f>"Q"&amp;ROUNDUP(MONTH(Sales_Data[[#This Row],[Order_Date]])/3,0)</f>
        <v>Q3</v>
      </c>
    </row>
    <row r="4463" spans="1:25" x14ac:dyDescent="0.3">
      <c r="A4463" t="s">
        <v>6197</v>
      </c>
      <c r="B4463" s="1">
        <v>45887</v>
      </c>
      <c r="C4463" t="s">
        <v>3310</v>
      </c>
      <c r="D4463" t="s">
        <v>522</v>
      </c>
      <c r="E4463" t="s">
        <v>30</v>
      </c>
      <c r="F4463" t="s">
        <v>31</v>
      </c>
      <c r="G4463" t="s">
        <v>41</v>
      </c>
      <c r="H4463" t="s">
        <v>171</v>
      </c>
      <c r="I4463" t="s">
        <v>172</v>
      </c>
      <c r="J4463">
        <v>2</v>
      </c>
      <c r="K4463">
        <v>2528.42</v>
      </c>
      <c r="L4463">
        <v>0</v>
      </c>
      <c r="M4463">
        <v>3882.76</v>
      </c>
      <c r="N4463" t="s">
        <v>52</v>
      </c>
      <c r="O4463" t="s">
        <v>35</v>
      </c>
      <c r="P4463" t="s">
        <v>26</v>
      </c>
      <c r="Q4463">
        <f>Sales_Data[[#This Row],[Quantity]]*Sales_Data[[#This Row],[Unit_Price]]</f>
        <v>5056.84</v>
      </c>
      <c r="R4463">
        <f>Sales_Data[[#This Row],[Gross_Sales]]*Sales_Data[[#This Row],[Discount]]</f>
        <v>0</v>
      </c>
      <c r="S4463">
        <f>Sales_Data[[#This Row],[Gross_Sales]]-Sales_Data[[#This Row],[Discount_Amount]]</f>
        <v>5056.84</v>
      </c>
      <c r="T4463">
        <f>Sales_Data[[#This Row],[Net Sales]]-Sales_Data[[#This Row],[Cost]]</f>
        <v>1174.08</v>
      </c>
      <c r="U4463" s="2">
        <f>Sales_Data[[#This Row],[Profit]]/Sales_Data[[#This Row],[Net Sales]]</f>
        <v>0.23217661622673447</v>
      </c>
      <c r="V4463">
        <f>YEAR(Sales_Data[[#This Row],[Order_Date]])</f>
        <v>2025</v>
      </c>
      <c r="W4463" t="str">
        <f>TEXT(Sales_Data[[#This Row],[Order_Date]],"mmm")</f>
        <v>Aug</v>
      </c>
      <c r="X4463">
        <f>MONTH(Sales_Data[[#This Row],[Order_Date]])</f>
        <v>8</v>
      </c>
      <c r="Y4463" t="str">
        <f>"Q"&amp;ROUNDUP(MONTH(Sales_Data[[#This Row],[Order_Date]])/3,0)</f>
        <v>Q3</v>
      </c>
    </row>
    <row r="4464" spans="1:25" x14ac:dyDescent="0.3">
      <c r="A4464" t="s">
        <v>6198</v>
      </c>
      <c r="B4464" s="1">
        <v>45825</v>
      </c>
      <c r="C4464" t="s">
        <v>3385</v>
      </c>
      <c r="D4464" t="s">
        <v>65</v>
      </c>
      <c r="E4464" t="s">
        <v>119</v>
      </c>
      <c r="F4464" t="s">
        <v>184</v>
      </c>
      <c r="G4464" t="s">
        <v>75</v>
      </c>
      <c r="H4464" t="s">
        <v>114</v>
      </c>
      <c r="I4464" t="s">
        <v>115</v>
      </c>
      <c r="J4464">
        <v>1</v>
      </c>
      <c r="K4464">
        <v>5484.08</v>
      </c>
      <c r="L4464">
        <v>0.1</v>
      </c>
      <c r="M4464">
        <v>3753.22</v>
      </c>
      <c r="N4464" t="s">
        <v>52</v>
      </c>
      <c r="O4464" t="s">
        <v>53</v>
      </c>
      <c r="P4464" t="s">
        <v>26</v>
      </c>
      <c r="Q4464">
        <f>Sales_Data[[#This Row],[Quantity]]*Sales_Data[[#This Row],[Unit_Price]]</f>
        <v>5484.08</v>
      </c>
      <c r="R4464">
        <f>Sales_Data[[#This Row],[Gross_Sales]]*Sales_Data[[#This Row],[Discount]]</f>
        <v>548.40800000000002</v>
      </c>
      <c r="S4464">
        <f>Sales_Data[[#This Row],[Gross_Sales]]-Sales_Data[[#This Row],[Discount_Amount]]</f>
        <v>4935.6719999999996</v>
      </c>
      <c r="T4464">
        <f>Sales_Data[[#This Row],[Net Sales]]-Sales_Data[[#This Row],[Cost]]</f>
        <v>1182.4519999999998</v>
      </c>
      <c r="U4464" s="2">
        <f>Sales_Data[[#This Row],[Profit]]/Sales_Data[[#This Row],[Net Sales]]</f>
        <v>0.23957264583221896</v>
      </c>
      <c r="V4464">
        <f>YEAR(Sales_Data[[#This Row],[Order_Date]])</f>
        <v>2025</v>
      </c>
      <c r="W4464" t="str">
        <f>TEXT(Sales_Data[[#This Row],[Order_Date]],"mmm")</f>
        <v>Jun</v>
      </c>
      <c r="X4464">
        <f>MONTH(Sales_Data[[#This Row],[Order_Date]])</f>
        <v>6</v>
      </c>
      <c r="Y4464" t="str">
        <f>"Q"&amp;ROUNDUP(MONTH(Sales_Data[[#This Row],[Order_Date]])/3,0)</f>
        <v>Q2</v>
      </c>
    </row>
    <row r="4465" spans="1:25" x14ac:dyDescent="0.3">
      <c r="A4465" t="s">
        <v>6199</v>
      </c>
      <c r="B4465" s="1">
        <v>45771</v>
      </c>
      <c r="C4465" t="s">
        <v>1917</v>
      </c>
      <c r="D4465" t="s">
        <v>589</v>
      </c>
      <c r="E4465" t="s">
        <v>119</v>
      </c>
      <c r="F4465" t="s">
        <v>184</v>
      </c>
      <c r="G4465" t="s">
        <v>21</v>
      </c>
      <c r="H4465" t="s">
        <v>127</v>
      </c>
      <c r="I4465" t="s">
        <v>128</v>
      </c>
      <c r="J4465">
        <v>5</v>
      </c>
      <c r="K4465">
        <v>7926.91</v>
      </c>
      <c r="L4465">
        <v>0.05</v>
      </c>
      <c r="M4465">
        <v>24070.15</v>
      </c>
      <c r="N4465" t="s">
        <v>24</v>
      </c>
      <c r="O4465" t="s">
        <v>53</v>
      </c>
      <c r="P4465" t="s">
        <v>44</v>
      </c>
      <c r="Q4465">
        <f>Sales_Data[[#This Row],[Quantity]]*Sales_Data[[#This Row],[Unit_Price]]</f>
        <v>39634.550000000003</v>
      </c>
      <c r="R4465">
        <f>Sales_Data[[#This Row],[Gross_Sales]]*Sales_Data[[#This Row],[Discount]]</f>
        <v>1981.7275000000002</v>
      </c>
      <c r="S4465">
        <f>Sales_Data[[#This Row],[Gross_Sales]]-Sales_Data[[#This Row],[Discount_Amount]]</f>
        <v>37652.822500000002</v>
      </c>
      <c r="T4465">
        <f>Sales_Data[[#This Row],[Net Sales]]-Sales_Data[[#This Row],[Cost]]</f>
        <v>13582.672500000001</v>
      </c>
      <c r="U4465" s="2">
        <f>Sales_Data[[#This Row],[Profit]]/Sales_Data[[#This Row],[Net Sales]]</f>
        <v>0.36073451067313744</v>
      </c>
      <c r="V4465">
        <f>YEAR(Sales_Data[[#This Row],[Order_Date]])</f>
        <v>2025</v>
      </c>
      <c r="W4465" t="str">
        <f>TEXT(Sales_Data[[#This Row],[Order_Date]],"mmm")</f>
        <v>Apr</v>
      </c>
      <c r="X4465">
        <f>MONTH(Sales_Data[[#This Row],[Order_Date]])</f>
        <v>4</v>
      </c>
      <c r="Y4465" t="str">
        <f>"Q"&amp;ROUNDUP(MONTH(Sales_Data[[#This Row],[Order_Date]])/3,0)</f>
        <v>Q2</v>
      </c>
    </row>
    <row r="4466" spans="1:25" x14ac:dyDescent="0.3">
      <c r="A4466" t="s">
        <v>6200</v>
      </c>
      <c r="B4466" s="1">
        <v>45909</v>
      </c>
      <c r="C4466" t="s">
        <v>3060</v>
      </c>
      <c r="D4466" t="s">
        <v>430</v>
      </c>
      <c r="E4466" t="s">
        <v>48</v>
      </c>
      <c r="F4466" t="s">
        <v>164</v>
      </c>
      <c r="G4466" t="s">
        <v>67</v>
      </c>
      <c r="H4466" t="s">
        <v>68</v>
      </c>
      <c r="I4466" t="s">
        <v>69</v>
      </c>
      <c r="J4466">
        <v>4</v>
      </c>
      <c r="K4466">
        <v>21110</v>
      </c>
      <c r="L4466">
        <v>0.05</v>
      </c>
      <c r="M4466">
        <v>64309.96</v>
      </c>
      <c r="N4466" t="s">
        <v>52</v>
      </c>
      <c r="O4466" t="s">
        <v>35</v>
      </c>
      <c r="P4466" t="s">
        <v>71</v>
      </c>
      <c r="Q4466">
        <f>Sales_Data[[#This Row],[Quantity]]*Sales_Data[[#This Row],[Unit_Price]]</f>
        <v>84440</v>
      </c>
      <c r="R4466">
        <f>Sales_Data[[#This Row],[Gross_Sales]]*Sales_Data[[#This Row],[Discount]]</f>
        <v>4222</v>
      </c>
      <c r="S4466">
        <f>Sales_Data[[#This Row],[Gross_Sales]]-Sales_Data[[#This Row],[Discount_Amount]]</f>
        <v>80218</v>
      </c>
      <c r="T4466">
        <f>Sales_Data[[#This Row],[Net Sales]]-Sales_Data[[#This Row],[Cost]]</f>
        <v>15908.04</v>
      </c>
      <c r="U4466" s="2">
        <f>Sales_Data[[#This Row],[Profit]]/Sales_Data[[#This Row],[Net Sales]]</f>
        <v>0.19831010496397319</v>
      </c>
      <c r="V4466">
        <f>YEAR(Sales_Data[[#This Row],[Order_Date]])</f>
        <v>2025</v>
      </c>
      <c r="W4466" t="str">
        <f>TEXT(Sales_Data[[#This Row],[Order_Date]],"mmm")</f>
        <v>Sep</v>
      </c>
      <c r="X4466">
        <f>MONTH(Sales_Data[[#This Row],[Order_Date]])</f>
        <v>9</v>
      </c>
      <c r="Y4466" t="str">
        <f>"Q"&amp;ROUNDUP(MONTH(Sales_Data[[#This Row],[Order_Date]])/3,0)</f>
        <v>Q3</v>
      </c>
    </row>
    <row r="4467" spans="1:25" x14ac:dyDescent="0.3">
      <c r="A4467" t="s">
        <v>6201</v>
      </c>
      <c r="B4467" s="1">
        <v>45764</v>
      </c>
      <c r="C4467" t="s">
        <v>4438</v>
      </c>
      <c r="D4467" t="s">
        <v>624</v>
      </c>
      <c r="E4467" t="s">
        <v>119</v>
      </c>
      <c r="F4467" t="s">
        <v>146</v>
      </c>
      <c r="G4467" t="s">
        <v>21</v>
      </c>
      <c r="H4467" t="s">
        <v>297</v>
      </c>
      <c r="I4467" t="s">
        <v>494</v>
      </c>
      <c r="J4467">
        <v>2</v>
      </c>
      <c r="K4467">
        <v>6455.94</v>
      </c>
      <c r="L4467">
        <v>0.15</v>
      </c>
      <c r="M4467">
        <v>7640.33</v>
      </c>
      <c r="N4467" t="s">
        <v>24</v>
      </c>
      <c r="O4467" t="s">
        <v>35</v>
      </c>
      <c r="P4467" t="s">
        <v>44</v>
      </c>
      <c r="Q4467">
        <f>Sales_Data[[#This Row],[Quantity]]*Sales_Data[[#This Row],[Unit_Price]]</f>
        <v>12911.88</v>
      </c>
      <c r="R4467">
        <f>Sales_Data[[#This Row],[Gross_Sales]]*Sales_Data[[#This Row],[Discount]]</f>
        <v>1936.7819999999997</v>
      </c>
      <c r="S4467">
        <f>Sales_Data[[#This Row],[Gross_Sales]]-Sales_Data[[#This Row],[Discount_Amount]]</f>
        <v>10975.098</v>
      </c>
      <c r="T4467">
        <f>Sales_Data[[#This Row],[Net Sales]]-Sales_Data[[#This Row],[Cost]]</f>
        <v>3334.768</v>
      </c>
      <c r="U4467" s="2">
        <f>Sales_Data[[#This Row],[Profit]]/Sales_Data[[#This Row],[Net Sales]]</f>
        <v>0.30384858522447816</v>
      </c>
      <c r="V4467">
        <f>YEAR(Sales_Data[[#This Row],[Order_Date]])</f>
        <v>2025</v>
      </c>
      <c r="W4467" t="str">
        <f>TEXT(Sales_Data[[#This Row],[Order_Date]],"mmm")</f>
        <v>Apr</v>
      </c>
      <c r="X4467">
        <f>MONTH(Sales_Data[[#This Row],[Order_Date]])</f>
        <v>4</v>
      </c>
      <c r="Y4467" t="str">
        <f>"Q"&amp;ROUNDUP(MONTH(Sales_Data[[#This Row],[Order_Date]])/3,0)</f>
        <v>Q2</v>
      </c>
    </row>
    <row r="4468" spans="1:25" x14ac:dyDescent="0.3">
      <c r="A4468" t="s">
        <v>6202</v>
      </c>
      <c r="B4468" s="1">
        <v>45694</v>
      </c>
      <c r="C4468" t="s">
        <v>875</v>
      </c>
      <c r="D4468" t="s">
        <v>527</v>
      </c>
      <c r="E4468" t="s">
        <v>39</v>
      </c>
      <c r="F4468" t="s">
        <v>96</v>
      </c>
      <c r="G4468" t="s">
        <v>41</v>
      </c>
      <c r="H4468" t="s">
        <v>147</v>
      </c>
      <c r="I4468" t="s">
        <v>148</v>
      </c>
      <c r="J4468">
        <v>5</v>
      </c>
      <c r="K4468">
        <v>6087</v>
      </c>
      <c r="L4468">
        <v>0.05</v>
      </c>
      <c r="M4468">
        <v>21030.86</v>
      </c>
      <c r="N4468" t="s">
        <v>70</v>
      </c>
      <c r="O4468" t="s">
        <v>35</v>
      </c>
      <c r="P4468" t="s">
        <v>44</v>
      </c>
      <c r="Q4468">
        <f>Sales_Data[[#This Row],[Quantity]]*Sales_Data[[#This Row],[Unit_Price]]</f>
        <v>30435</v>
      </c>
      <c r="R4468">
        <f>Sales_Data[[#This Row],[Gross_Sales]]*Sales_Data[[#This Row],[Discount]]</f>
        <v>1521.75</v>
      </c>
      <c r="S4468">
        <f>Sales_Data[[#This Row],[Gross_Sales]]-Sales_Data[[#This Row],[Discount_Amount]]</f>
        <v>28913.25</v>
      </c>
      <c r="T4468">
        <f>Sales_Data[[#This Row],[Net Sales]]-Sales_Data[[#This Row],[Cost]]</f>
        <v>7882.3899999999994</v>
      </c>
      <c r="U4468" s="2">
        <f>Sales_Data[[#This Row],[Profit]]/Sales_Data[[#This Row],[Net Sales]]</f>
        <v>0.27262206773711012</v>
      </c>
      <c r="V4468">
        <f>YEAR(Sales_Data[[#This Row],[Order_Date]])</f>
        <v>2025</v>
      </c>
      <c r="W4468" t="str">
        <f>TEXT(Sales_Data[[#This Row],[Order_Date]],"mmm")</f>
        <v>Feb</v>
      </c>
      <c r="X4468">
        <f>MONTH(Sales_Data[[#This Row],[Order_Date]])</f>
        <v>2</v>
      </c>
      <c r="Y4468" t="str">
        <f>"Q"&amp;ROUNDUP(MONTH(Sales_Data[[#This Row],[Order_Date]])/3,0)</f>
        <v>Q1</v>
      </c>
    </row>
    <row r="4469" spans="1:25" x14ac:dyDescent="0.3">
      <c r="A4469" t="s">
        <v>6203</v>
      </c>
      <c r="B4469" s="1">
        <v>45992</v>
      </c>
      <c r="C4469" t="s">
        <v>3760</v>
      </c>
      <c r="D4469" t="s">
        <v>95</v>
      </c>
      <c r="E4469" t="s">
        <v>39</v>
      </c>
      <c r="F4469" t="s">
        <v>96</v>
      </c>
      <c r="G4469" t="s">
        <v>21</v>
      </c>
      <c r="H4469" t="s">
        <v>230</v>
      </c>
      <c r="I4469" t="s">
        <v>328</v>
      </c>
      <c r="J4469">
        <v>1</v>
      </c>
      <c r="K4469">
        <v>1737.26</v>
      </c>
      <c r="L4469">
        <v>0.1</v>
      </c>
      <c r="M4469">
        <v>1118.75</v>
      </c>
      <c r="N4469" t="s">
        <v>70</v>
      </c>
      <c r="O4469" t="s">
        <v>35</v>
      </c>
      <c r="P4469" t="s">
        <v>71</v>
      </c>
      <c r="Q4469">
        <f>Sales_Data[[#This Row],[Quantity]]*Sales_Data[[#This Row],[Unit_Price]]</f>
        <v>1737.26</v>
      </c>
      <c r="R4469">
        <f>Sales_Data[[#This Row],[Gross_Sales]]*Sales_Data[[#This Row],[Discount]]</f>
        <v>173.726</v>
      </c>
      <c r="S4469">
        <f>Sales_Data[[#This Row],[Gross_Sales]]-Sales_Data[[#This Row],[Discount_Amount]]</f>
        <v>1563.5340000000001</v>
      </c>
      <c r="T4469">
        <f>Sales_Data[[#This Row],[Net Sales]]-Sales_Data[[#This Row],[Cost]]</f>
        <v>444.78400000000011</v>
      </c>
      <c r="U4469" s="2">
        <f>Sales_Data[[#This Row],[Profit]]/Sales_Data[[#This Row],[Net Sales]]</f>
        <v>0.28447350681213207</v>
      </c>
      <c r="V4469">
        <f>YEAR(Sales_Data[[#This Row],[Order_Date]])</f>
        <v>2025</v>
      </c>
      <c r="W4469" t="str">
        <f>TEXT(Sales_Data[[#This Row],[Order_Date]],"mmm")</f>
        <v>Dec</v>
      </c>
      <c r="X4469">
        <f>MONTH(Sales_Data[[#This Row],[Order_Date]])</f>
        <v>12</v>
      </c>
      <c r="Y4469" t="str">
        <f>"Q"&amp;ROUNDUP(MONTH(Sales_Data[[#This Row],[Order_Date]])/3,0)</f>
        <v>Q4</v>
      </c>
    </row>
    <row r="4470" spans="1:25" x14ac:dyDescent="0.3">
      <c r="A4470" t="s">
        <v>6204</v>
      </c>
      <c r="B4470" s="1">
        <v>45749</v>
      </c>
      <c r="C4470" t="s">
        <v>3493</v>
      </c>
      <c r="D4470" t="s">
        <v>194</v>
      </c>
      <c r="E4470" t="s">
        <v>48</v>
      </c>
      <c r="F4470" t="s">
        <v>152</v>
      </c>
      <c r="G4470" t="s">
        <v>75</v>
      </c>
      <c r="H4470" t="s">
        <v>256</v>
      </c>
      <c r="I4470" t="s">
        <v>334</v>
      </c>
      <c r="J4470">
        <v>1</v>
      </c>
      <c r="K4470">
        <v>24136.36</v>
      </c>
      <c r="L4470">
        <v>0.05</v>
      </c>
      <c r="M4470">
        <v>17169.259999999998</v>
      </c>
      <c r="N4470" t="s">
        <v>109</v>
      </c>
      <c r="O4470" t="s">
        <v>35</v>
      </c>
      <c r="P4470" t="s">
        <v>44</v>
      </c>
      <c r="Q4470">
        <f>Sales_Data[[#This Row],[Quantity]]*Sales_Data[[#This Row],[Unit_Price]]</f>
        <v>24136.36</v>
      </c>
      <c r="R4470">
        <f>Sales_Data[[#This Row],[Gross_Sales]]*Sales_Data[[#This Row],[Discount]]</f>
        <v>1206.818</v>
      </c>
      <c r="S4470">
        <f>Sales_Data[[#This Row],[Gross_Sales]]-Sales_Data[[#This Row],[Discount_Amount]]</f>
        <v>22929.542000000001</v>
      </c>
      <c r="T4470">
        <f>Sales_Data[[#This Row],[Net Sales]]-Sales_Data[[#This Row],[Cost]]</f>
        <v>5760.2820000000029</v>
      </c>
      <c r="U4470" s="2">
        <f>Sales_Data[[#This Row],[Profit]]/Sales_Data[[#This Row],[Net Sales]]</f>
        <v>0.25121661828221437</v>
      </c>
      <c r="V4470">
        <f>YEAR(Sales_Data[[#This Row],[Order_Date]])</f>
        <v>2025</v>
      </c>
      <c r="W4470" t="str">
        <f>TEXT(Sales_Data[[#This Row],[Order_Date]],"mmm")</f>
        <v>Apr</v>
      </c>
      <c r="X4470">
        <f>MONTH(Sales_Data[[#This Row],[Order_Date]])</f>
        <v>4</v>
      </c>
      <c r="Y4470" t="str">
        <f>"Q"&amp;ROUNDUP(MONTH(Sales_Data[[#This Row],[Order_Date]])/3,0)</f>
        <v>Q2</v>
      </c>
    </row>
    <row r="4471" spans="1:25" x14ac:dyDescent="0.3">
      <c r="A4471" t="s">
        <v>6205</v>
      </c>
      <c r="B4471" s="1">
        <v>45675</v>
      </c>
      <c r="C4471" t="s">
        <v>6206</v>
      </c>
      <c r="D4471" t="s">
        <v>100</v>
      </c>
      <c r="E4471" t="s">
        <v>119</v>
      </c>
      <c r="F4471" t="s">
        <v>538</v>
      </c>
      <c r="G4471" t="s">
        <v>41</v>
      </c>
      <c r="H4471" t="s">
        <v>102</v>
      </c>
      <c r="I4471" t="s">
        <v>165</v>
      </c>
      <c r="J4471">
        <v>1</v>
      </c>
      <c r="K4471">
        <v>8828.39</v>
      </c>
      <c r="L4471">
        <v>0</v>
      </c>
      <c r="M4471">
        <v>5548.91</v>
      </c>
      <c r="N4471" t="s">
        <v>70</v>
      </c>
      <c r="O4471" t="s">
        <v>35</v>
      </c>
      <c r="P4471" t="s">
        <v>26</v>
      </c>
      <c r="Q4471">
        <f>Sales_Data[[#This Row],[Quantity]]*Sales_Data[[#This Row],[Unit_Price]]</f>
        <v>8828.39</v>
      </c>
      <c r="R4471">
        <f>Sales_Data[[#This Row],[Gross_Sales]]*Sales_Data[[#This Row],[Discount]]</f>
        <v>0</v>
      </c>
      <c r="S4471">
        <f>Sales_Data[[#This Row],[Gross_Sales]]-Sales_Data[[#This Row],[Discount_Amount]]</f>
        <v>8828.39</v>
      </c>
      <c r="T4471">
        <f>Sales_Data[[#This Row],[Net Sales]]-Sales_Data[[#This Row],[Cost]]</f>
        <v>3279.4799999999996</v>
      </c>
      <c r="U4471" s="2">
        <f>Sales_Data[[#This Row],[Profit]]/Sales_Data[[#This Row],[Net Sales]]</f>
        <v>0.37146976968620549</v>
      </c>
      <c r="V4471">
        <f>YEAR(Sales_Data[[#This Row],[Order_Date]])</f>
        <v>2025</v>
      </c>
      <c r="W4471" t="str">
        <f>TEXT(Sales_Data[[#This Row],[Order_Date]],"mmm")</f>
        <v>Jan</v>
      </c>
      <c r="X4471">
        <f>MONTH(Sales_Data[[#This Row],[Order_Date]])</f>
        <v>1</v>
      </c>
      <c r="Y4471" t="str">
        <f>"Q"&amp;ROUNDUP(MONTH(Sales_Data[[#This Row],[Order_Date]])/3,0)</f>
        <v>Q1</v>
      </c>
    </row>
    <row r="4472" spans="1:25" x14ac:dyDescent="0.3">
      <c r="A4472" t="s">
        <v>6207</v>
      </c>
      <c r="B4472" s="1">
        <v>46011</v>
      </c>
      <c r="C4472" t="s">
        <v>3438</v>
      </c>
      <c r="D4472" t="s">
        <v>527</v>
      </c>
      <c r="E4472" t="s">
        <v>48</v>
      </c>
      <c r="F4472" t="s">
        <v>132</v>
      </c>
      <c r="G4472" t="s">
        <v>67</v>
      </c>
      <c r="H4472" t="s">
        <v>68</v>
      </c>
      <c r="I4472" t="s">
        <v>69</v>
      </c>
      <c r="J4472">
        <v>1</v>
      </c>
      <c r="K4472">
        <v>63934.38</v>
      </c>
      <c r="L4472">
        <v>0.1</v>
      </c>
      <c r="M4472">
        <v>38568.269999999997</v>
      </c>
      <c r="N4472" t="s">
        <v>52</v>
      </c>
      <c r="O4472" t="s">
        <v>35</v>
      </c>
      <c r="P4472" t="s">
        <v>44</v>
      </c>
      <c r="Q4472">
        <f>Sales_Data[[#This Row],[Quantity]]*Sales_Data[[#This Row],[Unit_Price]]</f>
        <v>63934.38</v>
      </c>
      <c r="R4472">
        <f>Sales_Data[[#This Row],[Gross_Sales]]*Sales_Data[[#This Row],[Discount]]</f>
        <v>6393.4380000000001</v>
      </c>
      <c r="S4472">
        <f>Sales_Data[[#This Row],[Gross_Sales]]-Sales_Data[[#This Row],[Discount_Amount]]</f>
        <v>57540.941999999995</v>
      </c>
      <c r="T4472">
        <f>Sales_Data[[#This Row],[Net Sales]]-Sales_Data[[#This Row],[Cost]]</f>
        <v>18972.671999999999</v>
      </c>
      <c r="U4472" s="2">
        <f>Sales_Data[[#This Row],[Profit]]/Sales_Data[[#This Row],[Net Sales]]</f>
        <v>0.32972473756164783</v>
      </c>
      <c r="V4472">
        <f>YEAR(Sales_Data[[#This Row],[Order_Date]])</f>
        <v>2025</v>
      </c>
      <c r="W4472" t="str">
        <f>TEXT(Sales_Data[[#This Row],[Order_Date]],"mmm")</f>
        <v>Dec</v>
      </c>
      <c r="X4472">
        <f>MONTH(Sales_Data[[#This Row],[Order_Date]])</f>
        <v>12</v>
      </c>
      <c r="Y4472" t="str">
        <f>"Q"&amp;ROUNDUP(MONTH(Sales_Data[[#This Row],[Order_Date]])/3,0)</f>
        <v>Q4</v>
      </c>
    </row>
    <row r="4473" spans="1:25" x14ac:dyDescent="0.3">
      <c r="A4473" t="s">
        <v>6208</v>
      </c>
      <c r="B4473" s="1">
        <v>45720</v>
      </c>
      <c r="C4473" t="s">
        <v>4133</v>
      </c>
      <c r="D4473" t="s">
        <v>430</v>
      </c>
      <c r="E4473" t="s">
        <v>30</v>
      </c>
      <c r="F4473" t="s">
        <v>156</v>
      </c>
      <c r="G4473" t="s">
        <v>75</v>
      </c>
      <c r="H4473" t="s">
        <v>76</v>
      </c>
      <c r="I4473" t="s">
        <v>77</v>
      </c>
      <c r="J4473">
        <v>5</v>
      </c>
      <c r="K4473">
        <v>1310.3399999999999</v>
      </c>
      <c r="L4473">
        <v>0.05</v>
      </c>
      <c r="M4473">
        <v>4107.76</v>
      </c>
      <c r="N4473" t="s">
        <v>52</v>
      </c>
      <c r="O4473" t="s">
        <v>53</v>
      </c>
      <c r="P4473" t="s">
        <v>44</v>
      </c>
      <c r="Q4473">
        <f>Sales_Data[[#This Row],[Quantity]]*Sales_Data[[#This Row],[Unit_Price]]</f>
        <v>6551.7</v>
      </c>
      <c r="R4473">
        <f>Sales_Data[[#This Row],[Gross_Sales]]*Sales_Data[[#This Row],[Discount]]</f>
        <v>327.58500000000004</v>
      </c>
      <c r="S4473">
        <f>Sales_Data[[#This Row],[Gross_Sales]]-Sales_Data[[#This Row],[Discount_Amount]]</f>
        <v>6224.1149999999998</v>
      </c>
      <c r="T4473">
        <f>Sales_Data[[#This Row],[Net Sales]]-Sales_Data[[#This Row],[Cost]]</f>
        <v>2116.3549999999996</v>
      </c>
      <c r="U4473" s="2">
        <f>Sales_Data[[#This Row],[Profit]]/Sales_Data[[#This Row],[Net Sales]]</f>
        <v>0.34002504773771042</v>
      </c>
      <c r="V4473">
        <f>YEAR(Sales_Data[[#This Row],[Order_Date]])</f>
        <v>2025</v>
      </c>
      <c r="W4473" t="str">
        <f>TEXT(Sales_Data[[#This Row],[Order_Date]],"mmm")</f>
        <v>Mar</v>
      </c>
      <c r="X4473">
        <f>MONTH(Sales_Data[[#This Row],[Order_Date]])</f>
        <v>3</v>
      </c>
      <c r="Y4473" t="str">
        <f>"Q"&amp;ROUNDUP(MONTH(Sales_Data[[#This Row],[Order_Date]])/3,0)</f>
        <v>Q1</v>
      </c>
    </row>
    <row r="4474" spans="1:25" x14ac:dyDescent="0.3">
      <c r="A4474" t="s">
        <v>6209</v>
      </c>
      <c r="B4474" s="1">
        <v>45807</v>
      </c>
      <c r="C4474" t="s">
        <v>4944</v>
      </c>
      <c r="D4474" t="s">
        <v>125</v>
      </c>
      <c r="E4474" t="s">
        <v>48</v>
      </c>
      <c r="F4474" t="s">
        <v>49</v>
      </c>
      <c r="G4474" t="s">
        <v>41</v>
      </c>
      <c r="H4474" t="s">
        <v>42</v>
      </c>
      <c r="I4474" t="s">
        <v>82</v>
      </c>
      <c r="J4474">
        <v>1</v>
      </c>
      <c r="K4474">
        <v>5719.31</v>
      </c>
      <c r="L4474">
        <v>0</v>
      </c>
      <c r="M4474">
        <v>4739.92</v>
      </c>
      <c r="N4474" t="s">
        <v>24</v>
      </c>
      <c r="O4474" t="s">
        <v>35</v>
      </c>
      <c r="P4474" t="s">
        <v>71</v>
      </c>
      <c r="Q4474">
        <f>Sales_Data[[#This Row],[Quantity]]*Sales_Data[[#This Row],[Unit_Price]]</f>
        <v>5719.31</v>
      </c>
      <c r="R4474">
        <f>Sales_Data[[#This Row],[Gross_Sales]]*Sales_Data[[#This Row],[Discount]]</f>
        <v>0</v>
      </c>
      <c r="S4474">
        <f>Sales_Data[[#This Row],[Gross_Sales]]-Sales_Data[[#This Row],[Discount_Amount]]</f>
        <v>5719.31</v>
      </c>
      <c r="T4474">
        <f>Sales_Data[[#This Row],[Net Sales]]-Sales_Data[[#This Row],[Cost]]</f>
        <v>979.39000000000033</v>
      </c>
      <c r="U4474" s="2">
        <f>Sales_Data[[#This Row],[Profit]]/Sales_Data[[#This Row],[Net Sales]]</f>
        <v>0.1712426848693287</v>
      </c>
      <c r="V4474">
        <f>YEAR(Sales_Data[[#This Row],[Order_Date]])</f>
        <v>2025</v>
      </c>
      <c r="W4474" t="str">
        <f>TEXT(Sales_Data[[#This Row],[Order_Date]],"mmm")</f>
        <v>May</v>
      </c>
      <c r="X4474">
        <f>MONTH(Sales_Data[[#This Row],[Order_Date]])</f>
        <v>5</v>
      </c>
      <c r="Y4474" t="str">
        <f>"Q"&amp;ROUNDUP(MONTH(Sales_Data[[#This Row],[Order_Date]])/3,0)</f>
        <v>Q2</v>
      </c>
    </row>
    <row r="4475" spans="1:25" x14ac:dyDescent="0.3">
      <c r="A4475" t="s">
        <v>6210</v>
      </c>
      <c r="B4475" s="1">
        <v>45796</v>
      </c>
      <c r="C4475" t="s">
        <v>1294</v>
      </c>
      <c r="D4475" t="s">
        <v>546</v>
      </c>
      <c r="E4475" t="s">
        <v>39</v>
      </c>
      <c r="F4475" t="s">
        <v>405</v>
      </c>
      <c r="G4475" t="s">
        <v>21</v>
      </c>
      <c r="H4475" t="s">
        <v>230</v>
      </c>
      <c r="I4475" t="s">
        <v>328</v>
      </c>
      <c r="J4475">
        <v>3</v>
      </c>
      <c r="K4475">
        <v>2188.08</v>
      </c>
      <c r="L4475">
        <v>0.1</v>
      </c>
      <c r="M4475">
        <v>4516.03</v>
      </c>
      <c r="N4475" t="s">
        <v>52</v>
      </c>
      <c r="O4475" t="s">
        <v>25</v>
      </c>
      <c r="P4475" t="s">
        <v>26</v>
      </c>
      <c r="Q4475">
        <f>Sales_Data[[#This Row],[Quantity]]*Sales_Data[[#This Row],[Unit_Price]]</f>
        <v>6564.24</v>
      </c>
      <c r="R4475">
        <f>Sales_Data[[#This Row],[Gross_Sales]]*Sales_Data[[#This Row],[Discount]]</f>
        <v>656.42399999999998</v>
      </c>
      <c r="S4475">
        <f>Sales_Data[[#This Row],[Gross_Sales]]-Sales_Data[[#This Row],[Discount_Amount]]</f>
        <v>5907.8159999999998</v>
      </c>
      <c r="T4475">
        <f>Sales_Data[[#This Row],[Net Sales]]-Sales_Data[[#This Row],[Cost]]</f>
        <v>1391.7860000000001</v>
      </c>
      <c r="U4475" s="2">
        <f>Sales_Data[[#This Row],[Profit]]/Sales_Data[[#This Row],[Net Sales]]</f>
        <v>0.2355838435049433</v>
      </c>
      <c r="V4475">
        <f>YEAR(Sales_Data[[#This Row],[Order_Date]])</f>
        <v>2025</v>
      </c>
      <c r="W4475" t="str">
        <f>TEXT(Sales_Data[[#This Row],[Order_Date]],"mmm")</f>
        <v>May</v>
      </c>
      <c r="X4475">
        <f>MONTH(Sales_Data[[#This Row],[Order_Date]])</f>
        <v>5</v>
      </c>
      <c r="Y4475" t="str">
        <f>"Q"&amp;ROUNDUP(MONTH(Sales_Data[[#This Row],[Order_Date]])/3,0)</f>
        <v>Q2</v>
      </c>
    </row>
    <row r="4476" spans="1:25" x14ac:dyDescent="0.3">
      <c r="A4476" t="s">
        <v>6211</v>
      </c>
      <c r="B4476" s="1">
        <v>45843</v>
      </c>
      <c r="C4476" t="s">
        <v>208</v>
      </c>
      <c r="D4476" t="s">
        <v>522</v>
      </c>
      <c r="E4476" t="s">
        <v>19</v>
      </c>
      <c r="F4476" t="s">
        <v>66</v>
      </c>
      <c r="G4476" t="s">
        <v>75</v>
      </c>
      <c r="H4476" t="s">
        <v>76</v>
      </c>
      <c r="I4476" t="s">
        <v>108</v>
      </c>
      <c r="J4476">
        <v>3</v>
      </c>
      <c r="K4476">
        <v>7580.76</v>
      </c>
      <c r="L4476">
        <v>0</v>
      </c>
      <c r="M4476">
        <v>18597.93</v>
      </c>
      <c r="N4476" t="s">
        <v>52</v>
      </c>
      <c r="O4476" t="s">
        <v>53</v>
      </c>
      <c r="P4476" t="s">
        <v>71</v>
      </c>
      <c r="Q4476">
        <f>Sales_Data[[#This Row],[Quantity]]*Sales_Data[[#This Row],[Unit_Price]]</f>
        <v>22742.28</v>
      </c>
      <c r="R4476">
        <f>Sales_Data[[#This Row],[Gross_Sales]]*Sales_Data[[#This Row],[Discount]]</f>
        <v>0</v>
      </c>
      <c r="S4476">
        <f>Sales_Data[[#This Row],[Gross_Sales]]-Sales_Data[[#This Row],[Discount_Amount]]</f>
        <v>22742.28</v>
      </c>
      <c r="T4476">
        <f>Sales_Data[[#This Row],[Net Sales]]-Sales_Data[[#This Row],[Cost]]</f>
        <v>4144.3499999999985</v>
      </c>
      <c r="U4476" s="2">
        <f>Sales_Data[[#This Row],[Profit]]/Sales_Data[[#This Row],[Net Sales]]</f>
        <v>0.18223106918039875</v>
      </c>
      <c r="V4476">
        <f>YEAR(Sales_Data[[#This Row],[Order_Date]])</f>
        <v>2025</v>
      </c>
      <c r="W4476" t="str">
        <f>TEXT(Sales_Data[[#This Row],[Order_Date]],"mmm")</f>
        <v>Jul</v>
      </c>
      <c r="X4476">
        <f>MONTH(Sales_Data[[#This Row],[Order_Date]])</f>
        <v>7</v>
      </c>
      <c r="Y4476" t="str">
        <f>"Q"&amp;ROUNDUP(MONTH(Sales_Data[[#This Row],[Order_Date]])/3,0)</f>
        <v>Q3</v>
      </c>
    </row>
    <row r="4477" spans="1:25" x14ac:dyDescent="0.3">
      <c r="A4477" t="s">
        <v>6212</v>
      </c>
      <c r="B4477" s="1">
        <v>45842</v>
      </c>
      <c r="C4477" t="s">
        <v>1237</v>
      </c>
      <c r="D4477" t="s">
        <v>504</v>
      </c>
      <c r="E4477" t="s">
        <v>48</v>
      </c>
      <c r="F4477" t="s">
        <v>126</v>
      </c>
      <c r="G4477" t="s">
        <v>41</v>
      </c>
      <c r="H4477" t="s">
        <v>171</v>
      </c>
      <c r="I4477" t="s">
        <v>191</v>
      </c>
      <c r="J4477">
        <v>1</v>
      </c>
      <c r="K4477">
        <v>29503.86</v>
      </c>
      <c r="L4477">
        <v>0</v>
      </c>
      <c r="M4477">
        <v>23710.75</v>
      </c>
      <c r="N4477" t="s">
        <v>24</v>
      </c>
      <c r="O4477" t="s">
        <v>35</v>
      </c>
      <c r="P4477" t="s">
        <v>71</v>
      </c>
      <c r="Q4477">
        <f>Sales_Data[[#This Row],[Quantity]]*Sales_Data[[#This Row],[Unit_Price]]</f>
        <v>29503.86</v>
      </c>
      <c r="R4477">
        <f>Sales_Data[[#This Row],[Gross_Sales]]*Sales_Data[[#This Row],[Discount]]</f>
        <v>0</v>
      </c>
      <c r="S4477">
        <f>Sales_Data[[#This Row],[Gross_Sales]]-Sales_Data[[#This Row],[Discount_Amount]]</f>
        <v>29503.86</v>
      </c>
      <c r="T4477">
        <f>Sales_Data[[#This Row],[Net Sales]]-Sales_Data[[#This Row],[Cost]]</f>
        <v>5793.1100000000006</v>
      </c>
      <c r="U4477" s="2">
        <f>Sales_Data[[#This Row],[Profit]]/Sales_Data[[#This Row],[Net Sales]]</f>
        <v>0.19635091815104871</v>
      </c>
      <c r="V4477">
        <f>YEAR(Sales_Data[[#This Row],[Order_Date]])</f>
        <v>2025</v>
      </c>
      <c r="W4477" t="str">
        <f>TEXT(Sales_Data[[#This Row],[Order_Date]],"mmm")</f>
        <v>Jul</v>
      </c>
      <c r="X4477">
        <f>MONTH(Sales_Data[[#This Row],[Order_Date]])</f>
        <v>7</v>
      </c>
      <c r="Y4477" t="str">
        <f>"Q"&amp;ROUNDUP(MONTH(Sales_Data[[#This Row],[Order_Date]])/3,0)</f>
        <v>Q3</v>
      </c>
    </row>
    <row r="4478" spans="1:25" x14ac:dyDescent="0.3">
      <c r="A4478" t="s">
        <v>6213</v>
      </c>
      <c r="B4478" s="1">
        <v>45862</v>
      </c>
      <c r="C4478" t="s">
        <v>584</v>
      </c>
      <c r="D4478" t="s">
        <v>447</v>
      </c>
      <c r="E4478" t="s">
        <v>48</v>
      </c>
      <c r="F4478" t="s">
        <v>164</v>
      </c>
      <c r="G4478" t="s">
        <v>67</v>
      </c>
      <c r="H4478" t="s">
        <v>68</v>
      </c>
      <c r="I4478" t="s">
        <v>97</v>
      </c>
      <c r="J4478">
        <v>1</v>
      </c>
      <c r="K4478">
        <v>40794.199999999997</v>
      </c>
      <c r="L4478">
        <v>0.1</v>
      </c>
      <c r="M4478">
        <v>25317.56</v>
      </c>
      <c r="N4478" t="s">
        <v>109</v>
      </c>
      <c r="O4478" t="s">
        <v>35</v>
      </c>
      <c r="P4478" t="s">
        <v>44</v>
      </c>
      <c r="Q4478">
        <f>Sales_Data[[#This Row],[Quantity]]*Sales_Data[[#This Row],[Unit_Price]]</f>
        <v>40794.199999999997</v>
      </c>
      <c r="R4478">
        <f>Sales_Data[[#This Row],[Gross_Sales]]*Sales_Data[[#This Row],[Discount]]</f>
        <v>4079.42</v>
      </c>
      <c r="S4478">
        <f>Sales_Data[[#This Row],[Gross_Sales]]-Sales_Data[[#This Row],[Discount_Amount]]</f>
        <v>36714.78</v>
      </c>
      <c r="T4478">
        <f>Sales_Data[[#This Row],[Net Sales]]-Sales_Data[[#This Row],[Cost]]</f>
        <v>11397.219999999998</v>
      </c>
      <c r="U4478" s="2">
        <f>Sales_Data[[#This Row],[Profit]]/Sales_Data[[#This Row],[Net Sales]]</f>
        <v>0.31042593745625052</v>
      </c>
      <c r="V4478">
        <f>YEAR(Sales_Data[[#This Row],[Order_Date]])</f>
        <v>2025</v>
      </c>
      <c r="W4478" t="str">
        <f>TEXT(Sales_Data[[#This Row],[Order_Date]],"mmm")</f>
        <v>Jul</v>
      </c>
      <c r="X4478">
        <f>MONTH(Sales_Data[[#This Row],[Order_Date]])</f>
        <v>7</v>
      </c>
      <c r="Y4478" t="str">
        <f>"Q"&amp;ROUNDUP(MONTH(Sales_Data[[#This Row],[Order_Date]])/3,0)</f>
        <v>Q3</v>
      </c>
    </row>
    <row r="4479" spans="1:25" x14ac:dyDescent="0.3">
      <c r="A4479" t="s">
        <v>6214</v>
      </c>
      <c r="B4479" s="1">
        <v>45917</v>
      </c>
      <c r="C4479" t="s">
        <v>4666</v>
      </c>
      <c r="D4479" t="s">
        <v>56</v>
      </c>
      <c r="E4479" t="s">
        <v>19</v>
      </c>
      <c r="F4479" t="s">
        <v>81</v>
      </c>
      <c r="G4479" t="s">
        <v>21</v>
      </c>
      <c r="H4479" t="s">
        <v>230</v>
      </c>
      <c r="I4479" t="s">
        <v>231</v>
      </c>
      <c r="J4479">
        <v>1</v>
      </c>
      <c r="K4479">
        <v>16261.4</v>
      </c>
      <c r="L4479">
        <v>0</v>
      </c>
      <c r="M4479">
        <v>12240.41</v>
      </c>
      <c r="N4479" t="s">
        <v>70</v>
      </c>
      <c r="O4479" t="s">
        <v>35</v>
      </c>
      <c r="P4479" t="s">
        <v>71</v>
      </c>
      <c r="Q4479">
        <f>Sales_Data[[#This Row],[Quantity]]*Sales_Data[[#This Row],[Unit_Price]]</f>
        <v>16261.4</v>
      </c>
      <c r="R4479">
        <f>Sales_Data[[#This Row],[Gross_Sales]]*Sales_Data[[#This Row],[Discount]]</f>
        <v>0</v>
      </c>
      <c r="S4479">
        <f>Sales_Data[[#This Row],[Gross_Sales]]-Sales_Data[[#This Row],[Discount_Amount]]</f>
        <v>16261.4</v>
      </c>
      <c r="T4479">
        <f>Sales_Data[[#This Row],[Net Sales]]-Sales_Data[[#This Row],[Cost]]</f>
        <v>4020.99</v>
      </c>
      <c r="U4479" s="2">
        <f>Sales_Data[[#This Row],[Profit]]/Sales_Data[[#This Row],[Net Sales]]</f>
        <v>0.24727206759565595</v>
      </c>
      <c r="V4479">
        <f>YEAR(Sales_Data[[#This Row],[Order_Date]])</f>
        <v>2025</v>
      </c>
      <c r="W4479" t="str">
        <f>TEXT(Sales_Data[[#This Row],[Order_Date]],"mmm")</f>
        <v>Sep</v>
      </c>
      <c r="X4479">
        <f>MONTH(Sales_Data[[#This Row],[Order_Date]])</f>
        <v>9</v>
      </c>
      <c r="Y4479" t="str">
        <f>"Q"&amp;ROUNDUP(MONTH(Sales_Data[[#This Row],[Order_Date]])/3,0)</f>
        <v>Q3</v>
      </c>
    </row>
    <row r="4480" spans="1:25" x14ac:dyDescent="0.3">
      <c r="A4480" t="s">
        <v>6215</v>
      </c>
      <c r="B4480" s="1">
        <v>45871</v>
      </c>
      <c r="C4480" t="s">
        <v>584</v>
      </c>
      <c r="D4480" t="s">
        <v>106</v>
      </c>
      <c r="E4480" t="s">
        <v>48</v>
      </c>
      <c r="F4480" t="s">
        <v>164</v>
      </c>
      <c r="G4480" t="s">
        <v>67</v>
      </c>
      <c r="H4480" t="s">
        <v>88</v>
      </c>
      <c r="I4480" t="s">
        <v>157</v>
      </c>
      <c r="J4480">
        <v>1</v>
      </c>
      <c r="K4480">
        <v>22477.1</v>
      </c>
      <c r="L4480">
        <v>0.1</v>
      </c>
      <c r="M4480">
        <v>13305.07</v>
      </c>
      <c r="N4480" t="s">
        <v>52</v>
      </c>
      <c r="O4480" t="s">
        <v>35</v>
      </c>
      <c r="P4480" t="s">
        <v>26</v>
      </c>
      <c r="Q4480">
        <f>Sales_Data[[#This Row],[Quantity]]*Sales_Data[[#This Row],[Unit_Price]]</f>
        <v>22477.1</v>
      </c>
      <c r="R4480">
        <f>Sales_Data[[#This Row],[Gross_Sales]]*Sales_Data[[#This Row],[Discount]]</f>
        <v>2247.71</v>
      </c>
      <c r="S4480">
        <f>Sales_Data[[#This Row],[Gross_Sales]]-Sales_Data[[#This Row],[Discount_Amount]]</f>
        <v>20229.39</v>
      </c>
      <c r="T4480">
        <f>Sales_Data[[#This Row],[Net Sales]]-Sales_Data[[#This Row],[Cost]]</f>
        <v>6924.32</v>
      </c>
      <c r="U4480" s="2">
        <f>Sales_Data[[#This Row],[Profit]]/Sales_Data[[#This Row],[Net Sales]]</f>
        <v>0.34229010365611617</v>
      </c>
      <c r="V4480">
        <f>YEAR(Sales_Data[[#This Row],[Order_Date]])</f>
        <v>2025</v>
      </c>
      <c r="W4480" t="str">
        <f>TEXT(Sales_Data[[#This Row],[Order_Date]],"mmm")</f>
        <v>Aug</v>
      </c>
      <c r="X4480">
        <f>MONTH(Sales_Data[[#This Row],[Order_Date]])</f>
        <v>8</v>
      </c>
      <c r="Y4480" t="str">
        <f>"Q"&amp;ROUNDUP(MONTH(Sales_Data[[#This Row],[Order_Date]])/3,0)</f>
        <v>Q3</v>
      </c>
    </row>
    <row r="4481" spans="1:25" x14ac:dyDescent="0.3">
      <c r="A4481" t="s">
        <v>6216</v>
      </c>
      <c r="B4481" s="1">
        <v>45913</v>
      </c>
      <c r="C4481" t="s">
        <v>2401</v>
      </c>
      <c r="D4481" t="s">
        <v>95</v>
      </c>
      <c r="E4481" t="s">
        <v>19</v>
      </c>
      <c r="F4481" t="s">
        <v>57</v>
      </c>
      <c r="G4481" t="s">
        <v>32</v>
      </c>
      <c r="H4481" t="s">
        <v>33</v>
      </c>
      <c r="I4481" t="s">
        <v>34</v>
      </c>
      <c r="J4481">
        <v>2</v>
      </c>
      <c r="K4481">
        <v>15404.73</v>
      </c>
      <c r="L4481">
        <v>0.15</v>
      </c>
      <c r="M4481">
        <v>21554.31</v>
      </c>
      <c r="N4481" t="s">
        <v>24</v>
      </c>
      <c r="O4481" t="s">
        <v>53</v>
      </c>
      <c r="P4481" t="s">
        <v>44</v>
      </c>
      <c r="Q4481">
        <f>Sales_Data[[#This Row],[Quantity]]*Sales_Data[[#This Row],[Unit_Price]]</f>
        <v>30809.46</v>
      </c>
      <c r="R4481">
        <f>Sales_Data[[#This Row],[Gross_Sales]]*Sales_Data[[#This Row],[Discount]]</f>
        <v>4621.4189999999999</v>
      </c>
      <c r="S4481">
        <f>Sales_Data[[#This Row],[Gross_Sales]]-Sales_Data[[#This Row],[Discount_Amount]]</f>
        <v>26188.040999999997</v>
      </c>
      <c r="T4481">
        <f>Sales_Data[[#This Row],[Net Sales]]-Sales_Data[[#This Row],[Cost]]</f>
        <v>4633.7309999999961</v>
      </c>
      <c r="U4481" s="2">
        <f>Sales_Data[[#This Row],[Profit]]/Sales_Data[[#This Row],[Net Sales]]</f>
        <v>0.17694072649420384</v>
      </c>
      <c r="V4481">
        <f>YEAR(Sales_Data[[#This Row],[Order_Date]])</f>
        <v>2025</v>
      </c>
      <c r="W4481" t="str">
        <f>TEXT(Sales_Data[[#This Row],[Order_Date]],"mmm")</f>
        <v>Sep</v>
      </c>
      <c r="X4481">
        <f>MONTH(Sales_Data[[#This Row],[Order_Date]])</f>
        <v>9</v>
      </c>
      <c r="Y4481" t="str">
        <f>"Q"&amp;ROUNDUP(MONTH(Sales_Data[[#This Row],[Order_Date]])/3,0)</f>
        <v>Q3</v>
      </c>
    </row>
    <row r="4482" spans="1:25" x14ac:dyDescent="0.3">
      <c r="A4482" t="s">
        <v>6217</v>
      </c>
      <c r="B4482" s="1">
        <v>45792</v>
      </c>
      <c r="C4482" t="s">
        <v>5111</v>
      </c>
      <c r="D4482" t="s">
        <v>857</v>
      </c>
      <c r="E4482" t="s">
        <v>39</v>
      </c>
      <c r="F4482" t="s">
        <v>107</v>
      </c>
      <c r="G4482" t="s">
        <v>67</v>
      </c>
      <c r="H4482" t="s">
        <v>88</v>
      </c>
      <c r="I4482" t="s">
        <v>157</v>
      </c>
      <c r="J4482">
        <v>2</v>
      </c>
      <c r="K4482">
        <v>1016.96</v>
      </c>
      <c r="L4482">
        <v>0</v>
      </c>
      <c r="M4482">
        <v>1369.34</v>
      </c>
      <c r="N4482" t="s">
        <v>52</v>
      </c>
      <c r="O4482" t="s">
        <v>25</v>
      </c>
      <c r="P4482" t="s">
        <v>44</v>
      </c>
      <c r="Q4482">
        <f>Sales_Data[[#This Row],[Quantity]]*Sales_Data[[#This Row],[Unit_Price]]</f>
        <v>2033.92</v>
      </c>
      <c r="R4482">
        <f>Sales_Data[[#This Row],[Gross_Sales]]*Sales_Data[[#This Row],[Discount]]</f>
        <v>0</v>
      </c>
      <c r="S4482">
        <f>Sales_Data[[#This Row],[Gross_Sales]]-Sales_Data[[#This Row],[Discount_Amount]]</f>
        <v>2033.92</v>
      </c>
      <c r="T4482">
        <f>Sales_Data[[#This Row],[Net Sales]]-Sales_Data[[#This Row],[Cost]]</f>
        <v>664.58000000000015</v>
      </c>
      <c r="U4482" s="2">
        <f>Sales_Data[[#This Row],[Profit]]/Sales_Data[[#This Row],[Net Sales]]</f>
        <v>0.3267483480176212</v>
      </c>
      <c r="V4482">
        <f>YEAR(Sales_Data[[#This Row],[Order_Date]])</f>
        <v>2025</v>
      </c>
      <c r="W4482" t="str">
        <f>TEXT(Sales_Data[[#This Row],[Order_Date]],"mmm")</f>
        <v>May</v>
      </c>
      <c r="X4482">
        <f>MONTH(Sales_Data[[#This Row],[Order_Date]])</f>
        <v>5</v>
      </c>
      <c r="Y4482" t="str">
        <f>"Q"&amp;ROUNDUP(MONTH(Sales_Data[[#This Row],[Order_Date]])/3,0)</f>
        <v>Q2</v>
      </c>
    </row>
    <row r="4483" spans="1:25" x14ac:dyDescent="0.3">
      <c r="A4483" t="s">
        <v>6218</v>
      </c>
      <c r="B4483" s="1">
        <v>45718</v>
      </c>
      <c r="C4483" t="s">
        <v>1226</v>
      </c>
      <c r="D4483" t="s">
        <v>596</v>
      </c>
      <c r="E4483" t="s">
        <v>30</v>
      </c>
      <c r="F4483" t="s">
        <v>101</v>
      </c>
      <c r="G4483" t="s">
        <v>21</v>
      </c>
      <c r="H4483" t="s">
        <v>127</v>
      </c>
      <c r="I4483" t="s">
        <v>128</v>
      </c>
      <c r="J4483">
        <v>2</v>
      </c>
      <c r="K4483">
        <v>448.9</v>
      </c>
      <c r="L4483">
        <v>0.05</v>
      </c>
      <c r="M4483">
        <v>747.19</v>
      </c>
      <c r="N4483" t="s">
        <v>24</v>
      </c>
      <c r="O4483" t="s">
        <v>35</v>
      </c>
      <c r="P4483" t="s">
        <v>71</v>
      </c>
      <c r="Q4483">
        <f>Sales_Data[[#This Row],[Quantity]]*Sales_Data[[#This Row],[Unit_Price]]</f>
        <v>897.8</v>
      </c>
      <c r="R4483">
        <f>Sales_Data[[#This Row],[Gross_Sales]]*Sales_Data[[#This Row],[Discount]]</f>
        <v>44.89</v>
      </c>
      <c r="S4483">
        <f>Sales_Data[[#This Row],[Gross_Sales]]-Sales_Data[[#This Row],[Discount_Amount]]</f>
        <v>852.91</v>
      </c>
      <c r="T4483">
        <f>Sales_Data[[#This Row],[Net Sales]]-Sales_Data[[#This Row],[Cost]]</f>
        <v>105.71999999999991</v>
      </c>
      <c r="U4483" s="2">
        <f>Sales_Data[[#This Row],[Profit]]/Sales_Data[[#This Row],[Net Sales]]</f>
        <v>0.12395211687047862</v>
      </c>
      <c r="V4483">
        <f>YEAR(Sales_Data[[#This Row],[Order_Date]])</f>
        <v>2025</v>
      </c>
      <c r="W4483" t="str">
        <f>TEXT(Sales_Data[[#This Row],[Order_Date]],"mmm")</f>
        <v>Mar</v>
      </c>
      <c r="X4483">
        <f>MONTH(Sales_Data[[#This Row],[Order_Date]])</f>
        <v>3</v>
      </c>
      <c r="Y4483" t="str">
        <f>"Q"&amp;ROUNDUP(MONTH(Sales_Data[[#This Row],[Order_Date]])/3,0)</f>
        <v>Q1</v>
      </c>
    </row>
    <row r="4484" spans="1:25" x14ac:dyDescent="0.3">
      <c r="A4484" t="s">
        <v>6219</v>
      </c>
      <c r="B4484" s="1">
        <v>46020</v>
      </c>
      <c r="C4484" t="s">
        <v>779</v>
      </c>
      <c r="D4484" t="s">
        <v>1171</v>
      </c>
      <c r="E4484" t="s">
        <v>39</v>
      </c>
      <c r="F4484" t="s">
        <v>96</v>
      </c>
      <c r="G4484" t="s">
        <v>21</v>
      </c>
      <c r="H4484" t="s">
        <v>22</v>
      </c>
      <c r="I4484" t="s">
        <v>23</v>
      </c>
      <c r="J4484">
        <v>3</v>
      </c>
      <c r="K4484">
        <v>3726.7</v>
      </c>
      <c r="L4484">
        <v>0.1</v>
      </c>
      <c r="M4484">
        <v>8783.85</v>
      </c>
      <c r="N4484" t="s">
        <v>70</v>
      </c>
      <c r="O4484" t="s">
        <v>25</v>
      </c>
      <c r="P4484" t="s">
        <v>44</v>
      </c>
      <c r="Q4484">
        <f>Sales_Data[[#This Row],[Quantity]]*Sales_Data[[#This Row],[Unit_Price]]</f>
        <v>11180.099999999999</v>
      </c>
      <c r="R4484">
        <f>Sales_Data[[#This Row],[Gross_Sales]]*Sales_Data[[#This Row],[Discount]]</f>
        <v>1118.01</v>
      </c>
      <c r="S4484">
        <f>Sales_Data[[#This Row],[Gross_Sales]]-Sales_Data[[#This Row],[Discount_Amount]]</f>
        <v>10062.089999999998</v>
      </c>
      <c r="T4484">
        <f>Sales_Data[[#This Row],[Net Sales]]-Sales_Data[[#This Row],[Cost]]</f>
        <v>1278.239999999998</v>
      </c>
      <c r="U4484" s="2">
        <f>Sales_Data[[#This Row],[Profit]]/Sales_Data[[#This Row],[Net Sales]]</f>
        <v>0.1270352382059789</v>
      </c>
      <c r="V4484">
        <f>YEAR(Sales_Data[[#This Row],[Order_Date]])</f>
        <v>2025</v>
      </c>
      <c r="W4484" t="str">
        <f>TEXT(Sales_Data[[#This Row],[Order_Date]],"mmm")</f>
        <v>Dec</v>
      </c>
      <c r="X4484">
        <f>MONTH(Sales_Data[[#This Row],[Order_Date]])</f>
        <v>12</v>
      </c>
      <c r="Y4484" t="str">
        <f>"Q"&amp;ROUNDUP(MONTH(Sales_Data[[#This Row],[Order_Date]])/3,0)</f>
        <v>Q4</v>
      </c>
    </row>
    <row r="4485" spans="1:25" x14ac:dyDescent="0.3">
      <c r="A4485" t="s">
        <v>6220</v>
      </c>
      <c r="B4485" s="1">
        <v>45967</v>
      </c>
      <c r="C4485" t="s">
        <v>4092</v>
      </c>
      <c r="D4485" t="s">
        <v>1055</v>
      </c>
      <c r="E4485" t="s">
        <v>48</v>
      </c>
      <c r="F4485" t="s">
        <v>49</v>
      </c>
      <c r="G4485" t="s">
        <v>21</v>
      </c>
      <c r="H4485" t="s">
        <v>127</v>
      </c>
      <c r="I4485" t="s">
        <v>128</v>
      </c>
      <c r="J4485">
        <v>1</v>
      </c>
      <c r="K4485">
        <v>5288.55</v>
      </c>
      <c r="L4485">
        <v>0.05</v>
      </c>
      <c r="M4485">
        <v>3331.46</v>
      </c>
      <c r="N4485" t="s">
        <v>24</v>
      </c>
      <c r="O4485" t="s">
        <v>35</v>
      </c>
      <c r="P4485" t="s">
        <v>26</v>
      </c>
      <c r="Q4485">
        <f>Sales_Data[[#This Row],[Quantity]]*Sales_Data[[#This Row],[Unit_Price]]</f>
        <v>5288.55</v>
      </c>
      <c r="R4485">
        <f>Sales_Data[[#This Row],[Gross_Sales]]*Sales_Data[[#This Row],[Discount]]</f>
        <v>264.42750000000001</v>
      </c>
      <c r="S4485">
        <f>Sales_Data[[#This Row],[Gross_Sales]]-Sales_Data[[#This Row],[Discount_Amount]]</f>
        <v>5024.1225000000004</v>
      </c>
      <c r="T4485">
        <f>Sales_Data[[#This Row],[Net Sales]]-Sales_Data[[#This Row],[Cost]]</f>
        <v>1692.6625000000004</v>
      </c>
      <c r="U4485" s="2">
        <f>Sales_Data[[#This Row],[Profit]]/Sales_Data[[#This Row],[Net Sales]]</f>
        <v>0.33690709173592009</v>
      </c>
      <c r="V4485">
        <f>YEAR(Sales_Data[[#This Row],[Order_Date]])</f>
        <v>2025</v>
      </c>
      <c r="W4485" t="str">
        <f>TEXT(Sales_Data[[#This Row],[Order_Date]],"mmm")</f>
        <v>Nov</v>
      </c>
      <c r="X4485">
        <f>MONTH(Sales_Data[[#This Row],[Order_Date]])</f>
        <v>11</v>
      </c>
      <c r="Y4485" t="str">
        <f>"Q"&amp;ROUNDUP(MONTH(Sales_Data[[#This Row],[Order_Date]])/3,0)</f>
        <v>Q4</v>
      </c>
    </row>
    <row r="4486" spans="1:25" x14ac:dyDescent="0.3">
      <c r="A4486" t="s">
        <v>6221</v>
      </c>
      <c r="B4486" s="1">
        <v>45745</v>
      </c>
      <c r="C4486" t="s">
        <v>1498</v>
      </c>
      <c r="D4486" t="s">
        <v>474</v>
      </c>
      <c r="E4486" t="s">
        <v>19</v>
      </c>
      <c r="F4486" t="s">
        <v>113</v>
      </c>
      <c r="G4486" t="s">
        <v>21</v>
      </c>
      <c r="H4486" t="s">
        <v>230</v>
      </c>
      <c r="I4486" t="s">
        <v>328</v>
      </c>
      <c r="J4486">
        <v>1</v>
      </c>
      <c r="K4486">
        <v>7490.07</v>
      </c>
      <c r="L4486">
        <v>0.1</v>
      </c>
      <c r="M4486">
        <v>4192.1499999999996</v>
      </c>
      <c r="N4486" t="s">
        <v>70</v>
      </c>
      <c r="O4486" t="s">
        <v>25</v>
      </c>
      <c r="P4486" t="s">
        <v>26</v>
      </c>
      <c r="Q4486">
        <f>Sales_Data[[#This Row],[Quantity]]*Sales_Data[[#This Row],[Unit_Price]]</f>
        <v>7490.07</v>
      </c>
      <c r="R4486">
        <f>Sales_Data[[#This Row],[Gross_Sales]]*Sales_Data[[#This Row],[Discount]]</f>
        <v>749.00700000000006</v>
      </c>
      <c r="S4486">
        <f>Sales_Data[[#This Row],[Gross_Sales]]-Sales_Data[[#This Row],[Discount_Amount]]</f>
        <v>6741.0630000000001</v>
      </c>
      <c r="T4486">
        <f>Sales_Data[[#This Row],[Net Sales]]-Sales_Data[[#This Row],[Cost]]</f>
        <v>2548.9130000000005</v>
      </c>
      <c r="U4486" s="2">
        <f>Sales_Data[[#This Row],[Profit]]/Sales_Data[[#This Row],[Net Sales]]</f>
        <v>0.3781173681361531</v>
      </c>
      <c r="V4486">
        <f>YEAR(Sales_Data[[#This Row],[Order_Date]])</f>
        <v>2025</v>
      </c>
      <c r="W4486" t="str">
        <f>TEXT(Sales_Data[[#This Row],[Order_Date]],"mmm")</f>
        <v>Mar</v>
      </c>
      <c r="X4486">
        <f>MONTH(Sales_Data[[#This Row],[Order_Date]])</f>
        <v>3</v>
      </c>
      <c r="Y4486" t="str">
        <f>"Q"&amp;ROUNDUP(MONTH(Sales_Data[[#This Row],[Order_Date]])/3,0)</f>
        <v>Q1</v>
      </c>
    </row>
    <row r="4487" spans="1:25" x14ac:dyDescent="0.3">
      <c r="A4487" t="s">
        <v>6222</v>
      </c>
      <c r="B4487" s="1">
        <v>45981</v>
      </c>
      <c r="C4487" t="s">
        <v>6223</v>
      </c>
      <c r="D4487" t="s">
        <v>430</v>
      </c>
      <c r="E4487" t="s">
        <v>48</v>
      </c>
      <c r="F4487" t="s">
        <v>49</v>
      </c>
      <c r="G4487" t="s">
        <v>67</v>
      </c>
      <c r="H4487" t="s">
        <v>133</v>
      </c>
      <c r="I4487" t="s">
        <v>134</v>
      </c>
      <c r="J4487">
        <v>3</v>
      </c>
      <c r="K4487">
        <v>58445.41</v>
      </c>
      <c r="L4487">
        <v>0.05</v>
      </c>
      <c r="M4487">
        <v>108342.13</v>
      </c>
      <c r="N4487" t="s">
        <v>52</v>
      </c>
      <c r="O4487" t="s">
        <v>25</v>
      </c>
      <c r="P4487" t="s">
        <v>71</v>
      </c>
      <c r="Q4487">
        <f>Sales_Data[[#This Row],[Quantity]]*Sales_Data[[#This Row],[Unit_Price]]</f>
        <v>175336.23</v>
      </c>
      <c r="R4487">
        <f>Sales_Data[[#This Row],[Gross_Sales]]*Sales_Data[[#This Row],[Discount]]</f>
        <v>8766.8115000000016</v>
      </c>
      <c r="S4487">
        <f>Sales_Data[[#This Row],[Gross_Sales]]-Sales_Data[[#This Row],[Discount_Amount]]</f>
        <v>166569.4185</v>
      </c>
      <c r="T4487">
        <f>Sales_Data[[#This Row],[Net Sales]]-Sales_Data[[#This Row],[Cost]]</f>
        <v>58227.288499999995</v>
      </c>
      <c r="U4487" s="2">
        <f>Sales_Data[[#This Row],[Profit]]/Sales_Data[[#This Row],[Net Sales]]</f>
        <v>0.34956769990765141</v>
      </c>
      <c r="V4487">
        <f>YEAR(Sales_Data[[#This Row],[Order_Date]])</f>
        <v>2025</v>
      </c>
      <c r="W4487" t="str">
        <f>TEXT(Sales_Data[[#This Row],[Order_Date]],"mmm")</f>
        <v>Nov</v>
      </c>
      <c r="X4487">
        <f>MONTH(Sales_Data[[#This Row],[Order_Date]])</f>
        <v>11</v>
      </c>
      <c r="Y4487" t="str">
        <f>"Q"&amp;ROUNDUP(MONTH(Sales_Data[[#This Row],[Order_Date]])/3,0)</f>
        <v>Q4</v>
      </c>
    </row>
    <row r="4488" spans="1:25" x14ac:dyDescent="0.3">
      <c r="A4488" t="s">
        <v>6224</v>
      </c>
      <c r="B4488" s="1">
        <v>45864</v>
      </c>
      <c r="C4488" t="s">
        <v>2263</v>
      </c>
      <c r="D4488" t="s">
        <v>460</v>
      </c>
      <c r="E4488" t="s">
        <v>119</v>
      </c>
      <c r="F4488" t="s">
        <v>120</v>
      </c>
      <c r="G4488" t="s">
        <v>67</v>
      </c>
      <c r="H4488" t="s">
        <v>88</v>
      </c>
      <c r="I4488" t="s">
        <v>157</v>
      </c>
      <c r="J4488">
        <v>1</v>
      </c>
      <c r="K4488">
        <v>2552.61</v>
      </c>
      <c r="L4488">
        <v>0</v>
      </c>
      <c r="M4488">
        <v>1853.86</v>
      </c>
      <c r="N4488" t="s">
        <v>83</v>
      </c>
      <c r="O4488" t="s">
        <v>25</v>
      </c>
      <c r="P4488" t="s">
        <v>71</v>
      </c>
      <c r="Q4488">
        <f>Sales_Data[[#This Row],[Quantity]]*Sales_Data[[#This Row],[Unit_Price]]</f>
        <v>2552.61</v>
      </c>
      <c r="R4488">
        <f>Sales_Data[[#This Row],[Gross_Sales]]*Sales_Data[[#This Row],[Discount]]</f>
        <v>0</v>
      </c>
      <c r="S4488">
        <f>Sales_Data[[#This Row],[Gross_Sales]]-Sales_Data[[#This Row],[Discount_Amount]]</f>
        <v>2552.61</v>
      </c>
      <c r="T4488">
        <f>Sales_Data[[#This Row],[Net Sales]]-Sales_Data[[#This Row],[Cost]]</f>
        <v>698.75000000000023</v>
      </c>
      <c r="U4488" s="2">
        <f>Sales_Data[[#This Row],[Profit]]/Sales_Data[[#This Row],[Net Sales]]</f>
        <v>0.27373942748794378</v>
      </c>
      <c r="V4488">
        <f>YEAR(Sales_Data[[#This Row],[Order_Date]])</f>
        <v>2025</v>
      </c>
      <c r="W4488" t="str">
        <f>TEXT(Sales_Data[[#This Row],[Order_Date]],"mmm")</f>
        <v>Jul</v>
      </c>
      <c r="X4488">
        <f>MONTH(Sales_Data[[#This Row],[Order_Date]])</f>
        <v>7</v>
      </c>
      <c r="Y4488" t="str">
        <f>"Q"&amp;ROUNDUP(MONTH(Sales_Data[[#This Row],[Order_Date]])/3,0)</f>
        <v>Q3</v>
      </c>
    </row>
    <row r="4489" spans="1:25" x14ac:dyDescent="0.3">
      <c r="A4489" t="s">
        <v>6225</v>
      </c>
      <c r="B4489" s="1">
        <v>45786</v>
      </c>
      <c r="C4489" t="s">
        <v>1063</v>
      </c>
      <c r="D4489" t="s">
        <v>756</v>
      </c>
      <c r="E4489" t="s">
        <v>119</v>
      </c>
      <c r="F4489" t="s">
        <v>538</v>
      </c>
      <c r="G4489" t="s">
        <v>41</v>
      </c>
      <c r="H4489" t="s">
        <v>147</v>
      </c>
      <c r="I4489" t="s">
        <v>369</v>
      </c>
      <c r="J4489">
        <v>1</v>
      </c>
      <c r="K4489">
        <v>6500.79</v>
      </c>
      <c r="L4489">
        <v>0</v>
      </c>
      <c r="M4489">
        <v>5348.41</v>
      </c>
      <c r="N4489" t="s">
        <v>52</v>
      </c>
      <c r="O4489" t="s">
        <v>53</v>
      </c>
      <c r="P4489" t="s">
        <v>44</v>
      </c>
      <c r="Q4489">
        <f>Sales_Data[[#This Row],[Quantity]]*Sales_Data[[#This Row],[Unit_Price]]</f>
        <v>6500.79</v>
      </c>
      <c r="R4489">
        <f>Sales_Data[[#This Row],[Gross_Sales]]*Sales_Data[[#This Row],[Discount]]</f>
        <v>0</v>
      </c>
      <c r="S4489">
        <f>Sales_Data[[#This Row],[Gross_Sales]]-Sales_Data[[#This Row],[Discount_Amount]]</f>
        <v>6500.79</v>
      </c>
      <c r="T4489">
        <f>Sales_Data[[#This Row],[Net Sales]]-Sales_Data[[#This Row],[Cost]]</f>
        <v>1152.3800000000001</v>
      </c>
      <c r="U4489" s="2">
        <f>Sales_Data[[#This Row],[Profit]]/Sales_Data[[#This Row],[Net Sales]]</f>
        <v>0.17726768592740269</v>
      </c>
      <c r="V4489">
        <f>YEAR(Sales_Data[[#This Row],[Order_Date]])</f>
        <v>2025</v>
      </c>
      <c r="W4489" t="str">
        <f>TEXT(Sales_Data[[#This Row],[Order_Date]],"mmm")</f>
        <v>May</v>
      </c>
      <c r="X4489">
        <f>MONTH(Sales_Data[[#This Row],[Order_Date]])</f>
        <v>5</v>
      </c>
      <c r="Y4489" t="str">
        <f>"Q"&amp;ROUNDUP(MONTH(Sales_Data[[#This Row],[Order_Date]])/3,0)</f>
        <v>Q2</v>
      </c>
    </row>
    <row r="4490" spans="1:25" x14ac:dyDescent="0.3">
      <c r="A4490" t="s">
        <v>6226</v>
      </c>
      <c r="B4490" s="1">
        <v>45968</v>
      </c>
      <c r="C4490" t="s">
        <v>6227</v>
      </c>
      <c r="D4490" t="s">
        <v>857</v>
      </c>
      <c r="E4490" t="s">
        <v>19</v>
      </c>
      <c r="F4490" t="s">
        <v>20</v>
      </c>
      <c r="G4490" t="s">
        <v>32</v>
      </c>
      <c r="H4490" t="s">
        <v>33</v>
      </c>
      <c r="I4490" t="s">
        <v>161</v>
      </c>
      <c r="J4490">
        <v>3</v>
      </c>
      <c r="K4490">
        <v>5930.92</v>
      </c>
      <c r="L4490">
        <v>0.1</v>
      </c>
      <c r="M4490">
        <v>13450.6</v>
      </c>
      <c r="N4490" t="s">
        <v>24</v>
      </c>
      <c r="O4490" t="s">
        <v>25</v>
      </c>
      <c r="P4490" t="s">
        <v>71</v>
      </c>
      <c r="Q4490">
        <f>Sales_Data[[#This Row],[Quantity]]*Sales_Data[[#This Row],[Unit_Price]]</f>
        <v>17792.760000000002</v>
      </c>
      <c r="R4490">
        <f>Sales_Data[[#This Row],[Gross_Sales]]*Sales_Data[[#This Row],[Discount]]</f>
        <v>1779.2760000000003</v>
      </c>
      <c r="S4490">
        <f>Sales_Data[[#This Row],[Gross_Sales]]-Sales_Data[[#This Row],[Discount_Amount]]</f>
        <v>16013.484000000002</v>
      </c>
      <c r="T4490">
        <f>Sales_Data[[#This Row],[Net Sales]]-Sales_Data[[#This Row],[Cost]]</f>
        <v>2562.8840000000018</v>
      </c>
      <c r="U4490" s="2">
        <f>Sales_Data[[#This Row],[Profit]]/Sales_Data[[#This Row],[Net Sales]]</f>
        <v>0.16004537176294686</v>
      </c>
      <c r="V4490">
        <f>YEAR(Sales_Data[[#This Row],[Order_Date]])</f>
        <v>2025</v>
      </c>
      <c r="W4490" t="str">
        <f>TEXT(Sales_Data[[#This Row],[Order_Date]],"mmm")</f>
        <v>Nov</v>
      </c>
      <c r="X4490">
        <f>MONTH(Sales_Data[[#This Row],[Order_Date]])</f>
        <v>11</v>
      </c>
      <c r="Y4490" t="str">
        <f>"Q"&amp;ROUNDUP(MONTH(Sales_Data[[#This Row],[Order_Date]])/3,0)</f>
        <v>Q4</v>
      </c>
    </row>
    <row r="4491" spans="1:25" x14ac:dyDescent="0.3">
      <c r="A4491" t="s">
        <v>6228</v>
      </c>
      <c r="B4491" s="1">
        <v>45660</v>
      </c>
      <c r="C4491" t="s">
        <v>6229</v>
      </c>
      <c r="D4491" t="s">
        <v>387</v>
      </c>
      <c r="E4491" t="s">
        <v>48</v>
      </c>
      <c r="F4491" t="s">
        <v>164</v>
      </c>
      <c r="G4491" t="s">
        <v>67</v>
      </c>
      <c r="H4491" t="s">
        <v>121</v>
      </c>
      <c r="I4491" t="s">
        <v>122</v>
      </c>
      <c r="J4491">
        <v>4</v>
      </c>
      <c r="K4491">
        <v>4352.42</v>
      </c>
      <c r="L4491">
        <v>0</v>
      </c>
      <c r="M4491">
        <v>12978</v>
      </c>
      <c r="N4491" t="s">
        <v>109</v>
      </c>
      <c r="O4491" t="s">
        <v>25</v>
      </c>
      <c r="P4491" t="s">
        <v>44</v>
      </c>
      <c r="Q4491">
        <f>Sales_Data[[#This Row],[Quantity]]*Sales_Data[[#This Row],[Unit_Price]]</f>
        <v>17409.68</v>
      </c>
      <c r="R4491">
        <f>Sales_Data[[#This Row],[Gross_Sales]]*Sales_Data[[#This Row],[Discount]]</f>
        <v>0</v>
      </c>
      <c r="S4491">
        <f>Sales_Data[[#This Row],[Gross_Sales]]-Sales_Data[[#This Row],[Discount_Amount]]</f>
        <v>17409.68</v>
      </c>
      <c r="T4491">
        <f>Sales_Data[[#This Row],[Net Sales]]-Sales_Data[[#This Row],[Cost]]</f>
        <v>4431.68</v>
      </c>
      <c r="U4491" s="2">
        <f>Sales_Data[[#This Row],[Profit]]/Sales_Data[[#This Row],[Net Sales]]</f>
        <v>0.25455263968091318</v>
      </c>
      <c r="V4491">
        <f>YEAR(Sales_Data[[#This Row],[Order_Date]])</f>
        <v>2025</v>
      </c>
      <c r="W4491" t="str">
        <f>TEXT(Sales_Data[[#This Row],[Order_Date]],"mmm")</f>
        <v>Jan</v>
      </c>
      <c r="X4491">
        <f>MONTH(Sales_Data[[#This Row],[Order_Date]])</f>
        <v>1</v>
      </c>
      <c r="Y4491" t="str">
        <f>"Q"&amp;ROUNDUP(MONTH(Sales_Data[[#This Row],[Order_Date]])/3,0)</f>
        <v>Q1</v>
      </c>
    </row>
    <row r="4492" spans="1:25" x14ac:dyDescent="0.3">
      <c r="A4492" t="s">
        <v>6230</v>
      </c>
      <c r="B4492" s="1">
        <v>45899</v>
      </c>
      <c r="C4492" t="s">
        <v>2521</v>
      </c>
      <c r="D4492" t="s">
        <v>728</v>
      </c>
      <c r="E4492" t="s">
        <v>119</v>
      </c>
      <c r="F4492" t="s">
        <v>249</v>
      </c>
      <c r="G4492" t="s">
        <v>32</v>
      </c>
      <c r="H4492" t="s">
        <v>33</v>
      </c>
      <c r="I4492" t="s">
        <v>161</v>
      </c>
      <c r="J4492">
        <v>4</v>
      </c>
      <c r="K4492">
        <v>5231.87</v>
      </c>
      <c r="L4492">
        <v>0.15</v>
      </c>
      <c r="M4492">
        <v>15062.42</v>
      </c>
      <c r="N4492" t="s">
        <v>52</v>
      </c>
      <c r="O4492" t="s">
        <v>35</v>
      </c>
      <c r="P4492" t="s">
        <v>26</v>
      </c>
      <c r="Q4492">
        <f>Sales_Data[[#This Row],[Quantity]]*Sales_Data[[#This Row],[Unit_Price]]</f>
        <v>20927.48</v>
      </c>
      <c r="R4492">
        <f>Sales_Data[[#This Row],[Gross_Sales]]*Sales_Data[[#This Row],[Discount]]</f>
        <v>3139.1219999999998</v>
      </c>
      <c r="S4492">
        <f>Sales_Data[[#This Row],[Gross_Sales]]-Sales_Data[[#This Row],[Discount_Amount]]</f>
        <v>17788.358</v>
      </c>
      <c r="T4492">
        <f>Sales_Data[[#This Row],[Net Sales]]-Sales_Data[[#This Row],[Cost]]</f>
        <v>2725.9380000000001</v>
      </c>
      <c r="U4492" s="2">
        <f>Sales_Data[[#This Row],[Profit]]/Sales_Data[[#This Row],[Net Sales]]</f>
        <v>0.15324281195599954</v>
      </c>
      <c r="V4492">
        <f>YEAR(Sales_Data[[#This Row],[Order_Date]])</f>
        <v>2025</v>
      </c>
      <c r="W4492" t="str">
        <f>TEXT(Sales_Data[[#This Row],[Order_Date]],"mmm")</f>
        <v>Aug</v>
      </c>
      <c r="X4492">
        <f>MONTH(Sales_Data[[#This Row],[Order_Date]])</f>
        <v>8</v>
      </c>
      <c r="Y4492" t="str">
        <f>"Q"&amp;ROUNDUP(MONTH(Sales_Data[[#This Row],[Order_Date]])/3,0)</f>
        <v>Q3</v>
      </c>
    </row>
    <row r="4493" spans="1:25" x14ac:dyDescent="0.3">
      <c r="A4493" t="s">
        <v>6231</v>
      </c>
      <c r="B4493" s="1">
        <v>45778</v>
      </c>
      <c r="C4493" t="s">
        <v>877</v>
      </c>
      <c r="D4493" t="s">
        <v>180</v>
      </c>
      <c r="E4493" t="s">
        <v>119</v>
      </c>
      <c r="F4493" t="s">
        <v>538</v>
      </c>
      <c r="G4493" t="s">
        <v>67</v>
      </c>
      <c r="H4493" t="s">
        <v>68</v>
      </c>
      <c r="I4493" t="s">
        <v>69</v>
      </c>
      <c r="J4493">
        <v>1</v>
      </c>
      <c r="K4493">
        <v>7596.25</v>
      </c>
      <c r="L4493">
        <v>0.1</v>
      </c>
      <c r="M4493">
        <v>5810.64</v>
      </c>
      <c r="N4493" t="s">
        <v>52</v>
      </c>
      <c r="O4493" t="s">
        <v>35</v>
      </c>
      <c r="P4493" t="s">
        <v>44</v>
      </c>
      <c r="Q4493">
        <f>Sales_Data[[#This Row],[Quantity]]*Sales_Data[[#This Row],[Unit_Price]]</f>
        <v>7596.25</v>
      </c>
      <c r="R4493">
        <f>Sales_Data[[#This Row],[Gross_Sales]]*Sales_Data[[#This Row],[Discount]]</f>
        <v>759.625</v>
      </c>
      <c r="S4493">
        <f>Sales_Data[[#This Row],[Gross_Sales]]-Sales_Data[[#This Row],[Discount_Amount]]</f>
        <v>6836.625</v>
      </c>
      <c r="T4493">
        <f>Sales_Data[[#This Row],[Net Sales]]-Sales_Data[[#This Row],[Cost]]</f>
        <v>1025.9849999999997</v>
      </c>
      <c r="U4493" s="2">
        <f>Sales_Data[[#This Row],[Profit]]/Sales_Data[[#This Row],[Net Sales]]</f>
        <v>0.15007185563051939</v>
      </c>
      <c r="V4493">
        <f>YEAR(Sales_Data[[#This Row],[Order_Date]])</f>
        <v>2025</v>
      </c>
      <c r="W4493" t="str">
        <f>TEXT(Sales_Data[[#This Row],[Order_Date]],"mmm")</f>
        <v>May</v>
      </c>
      <c r="X4493">
        <f>MONTH(Sales_Data[[#This Row],[Order_Date]])</f>
        <v>5</v>
      </c>
      <c r="Y4493" t="str">
        <f>"Q"&amp;ROUNDUP(MONTH(Sales_Data[[#This Row],[Order_Date]])/3,0)</f>
        <v>Q2</v>
      </c>
    </row>
    <row r="4494" spans="1:25" x14ac:dyDescent="0.3">
      <c r="A4494" t="s">
        <v>6232</v>
      </c>
      <c r="B4494" s="1">
        <v>45759</v>
      </c>
      <c r="C4494" t="s">
        <v>1964</v>
      </c>
      <c r="D4494" t="s">
        <v>553</v>
      </c>
      <c r="E4494" t="s">
        <v>119</v>
      </c>
      <c r="F4494" t="s">
        <v>120</v>
      </c>
      <c r="G4494" t="s">
        <v>75</v>
      </c>
      <c r="H4494" t="s">
        <v>185</v>
      </c>
      <c r="I4494" t="s">
        <v>186</v>
      </c>
      <c r="J4494">
        <v>2</v>
      </c>
      <c r="K4494">
        <v>3980.48</v>
      </c>
      <c r="L4494">
        <v>0</v>
      </c>
      <c r="M4494">
        <v>6184.99</v>
      </c>
      <c r="N4494" t="s">
        <v>24</v>
      </c>
      <c r="O4494" t="s">
        <v>35</v>
      </c>
      <c r="P4494" t="s">
        <v>44</v>
      </c>
      <c r="Q4494">
        <f>Sales_Data[[#This Row],[Quantity]]*Sales_Data[[#This Row],[Unit_Price]]</f>
        <v>7960.96</v>
      </c>
      <c r="R4494">
        <f>Sales_Data[[#This Row],[Gross_Sales]]*Sales_Data[[#This Row],[Discount]]</f>
        <v>0</v>
      </c>
      <c r="S4494">
        <f>Sales_Data[[#This Row],[Gross_Sales]]-Sales_Data[[#This Row],[Discount_Amount]]</f>
        <v>7960.96</v>
      </c>
      <c r="T4494">
        <f>Sales_Data[[#This Row],[Net Sales]]-Sales_Data[[#This Row],[Cost]]</f>
        <v>1775.9700000000003</v>
      </c>
      <c r="U4494" s="2">
        <f>Sales_Data[[#This Row],[Profit]]/Sales_Data[[#This Row],[Net Sales]]</f>
        <v>0.22308490433314579</v>
      </c>
      <c r="V4494">
        <f>YEAR(Sales_Data[[#This Row],[Order_Date]])</f>
        <v>2025</v>
      </c>
      <c r="W4494" t="str">
        <f>TEXT(Sales_Data[[#This Row],[Order_Date]],"mmm")</f>
        <v>Apr</v>
      </c>
      <c r="X4494">
        <f>MONTH(Sales_Data[[#This Row],[Order_Date]])</f>
        <v>4</v>
      </c>
      <c r="Y4494" t="str">
        <f>"Q"&amp;ROUNDUP(MONTH(Sales_Data[[#This Row],[Order_Date]])/3,0)</f>
        <v>Q2</v>
      </c>
    </row>
    <row r="4495" spans="1:25" x14ac:dyDescent="0.3">
      <c r="A4495" t="s">
        <v>6233</v>
      </c>
      <c r="B4495" s="1">
        <v>45695</v>
      </c>
      <c r="C4495" t="s">
        <v>5231</v>
      </c>
      <c r="D4495" t="s">
        <v>511</v>
      </c>
      <c r="E4495" t="s">
        <v>30</v>
      </c>
      <c r="F4495" t="s">
        <v>156</v>
      </c>
      <c r="G4495" t="s">
        <v>21</v>
      </c>
      <c r="H4495" t="s">
        <v>230</v>
      </c>
      <c r="I4495" t="s">
        <v>231</v>
      </c>
      <c r="J4495">
        <v>1</v>
      </c>
      <c r="K4495">
        <v>3182.15</v>
      </c>
      <c r="L4495">
        <v>0</v>
      </c>
      <c r="M4495">
        <v>2256.56</v>
      </c>
      <c r="N4495" t="s">
        <v>52</v>
      </c>
      <c r="O4495" t="s">
        <v>35</v>
      </c>
      <c r="P4495" t="s">
        <v>71</v>
      </c>
      <c r="Q4495">
        <f>Sales_Data[[#This Row],[Quantity]]*Sales_Data[[#This Row],[Unit_Price]]</f>
        <v>3182.15</v>
      </c>
      <c r="R4495">
        <f>Sales_Data[[#This Row],[Gross_Sales]]*Sales_Data[[#This Row],[Discount]]</f>
        <v>0</v>
      </c>
      <c r="S4495">
        <f>Sales_Data[[#This Row],[Gross_Sales]]-Sales_Data[[#This Row],[Discount_Amount]]</f>
        <v>3182.15</v>
      </c>
      <c r="T4495">
        <f>Sales_Data[[#This Row],[Net Sales]]-Sales_Data[[#This Row],[Cost]]</f>
        <v>925.59000000000015</v>
      </c>
      <c r="U4495" s="2">
        <f>Sales_Data[[#This Row],[Profit]]/Sales_Data[[#This Row],[Net Sales]]</f>
        <v>0.29086938076457747</v>
      </c>
      <c r="V4495">
        <f>YEAR(Sales_Data[[#This Row],[Order_Date]])</f>
        <v>2025</v>
      </c>
      <c r="W4495" t="str">
        <f>TEXT(Sales_Data[[#This Row],[Order_Date]],"mmm")</f>
        <v>Feb</v>
      </c>
      <c r="X4495">
        <f>MONTH(Sales_Data[[#This Row],[Order_Date]])</f>
        <v>2</v>
      </c>
      <c r="Y4495" t="str">
        <f>"Q"&amp;ROUNDUP(MONTH(Sales_Data[[#This Row],[Order_Date]])/3,0)</f>
        <v>Q1</v>
      </c>
    </row>
    <row r="4496" spans="1:25" x14ac:dyDescent="0.3">
      <c r="A4496" t="s">
        <v>6234</v>
      </c>
      <c r="B4496" s="1">
        <v>45998</v>
      </c>
      <c r="C4496" t="s">
        <v>2617</v>
      </c>
      <c r="D4496" t="s">
        <v>728</v>
      </c>
      <c r="E4496" t="s">
        <v>19</v>
      </c>
      <c r="F4496" t="s">
        <v>20</v>
      </c>
      <c r="G4496" t="s">
        <v>21</v>
      </c>
      <c r="H4496" t="s">
        <v>230</v>
      </c>
      <c r="I4496" t="s">
        <v>231</v>
      </c>
      <c r="J4496">
        <v>4</v>
      </c>
      <c r="K4496">
        <v>16270.41</v>
      </c>
      <c r="L4496">
        <v>0.05</v>
      </c>
      <c r="M4496">
        <v>50306.78</v>
      </c>
      <c r="N4496" t="s">
        <v>24</v>
      </c>
      <c r="O4496" t="s">
        <v>35</v>
      </c>
      <c r="P4496" t="s">
        <v>44</v>
      </c>
      <c r="Q4496">
        <f>Sales_Data[[#This Row],[Quantity]]*Sales_Data[[#This Row],[Unit_Price]]</f>
        <v>65081.64</v>
      </c>
      <c r="R4496">
        <f>Sales_Data[[#This Row],[Gross_Sales]]*Sales_Data[[#This Row],[Discount]]</f>
        <v>3254.0820000000003</v>
      </c>
      <c r="S4496">
        <f>Sales_Data[[#This Row],[Gross_Sales]]-Sales_Data[[#This Row],[Discount_Amount]]</f>
        <v>61827.557999999997</v>
      </c>
      <c r="T4496">
        <f>Sales_Data[[#This Row],[Net Sales]]-Sales_Data[[#This Row],[Cost]]</f>
        <v>11520.777999999998</v>
      </c>
      <c r="U4496" s="2">
        <f>Sales_Data[[#This Row],[Profit]]/Sales_Data[[#This Row],[Net Sales]]</f>
        <v>0.18633726404009032</v>
      </c>
      <c r="V4496">
        <f>YEAR(Sales_Data[[#This Row],[Order_Date]])</f>
        <v>2025</v>
      </c>
      <c r="W4496" t="str">
        <f>TEXT(Sales_Data[[#This Row],[Order_Date]],"mmm")</f>
        <v>Dec</v>
      </c>
      <c r="X4496">
        <f>MONTH(Sales_Data[[#This Row],[Order_Date]])</f>
        <v>12</v>
      </c>
      <c r="Y4496" t="str">
        <f>"Q"&amp;ROUNDUP(MONTH(Sales_Data[[#This Row],[Order_Date]])/3,0)</f>
        <v>Q4</v>
      </c>
    </row>
    <row r="4497" spans="1:25" x14ac:dyDescent="0.3">
      <c r="A4497" t="s">
        <v>6235</v>
      </c>
      <c r="B4497" s="1">
        <v>45790</v>
      </c>
      <c r="C4497" t="s">
        <v>2551</v>
      </c>
      <c r="D4497" t="s">
        <v>327</v>
      </c>
      <c r="E4497" t="s">
        <v>48</v>
      </c>
      <c r="F4497" t="s">
        <v>126</v>
      </c>
      <c r="G4497" t="s">
        <v>21</v>
      </c>
      <c r="H4497" t="s">
        <v>22</v>
      </c>
      <c r="I4497" t="s">
        <v>62</v>
      </c>
      <c r="J4497">
        <v>1</v>
      </c>
      <c r="K4497">
        <v>51645.599999999999</v>
      </c>
      <c r="L4497">
        <v>0.1</v>
      </c>
      <c r="M4497">
        <v>36919.69</v>
      </c>
      <c r="N4497" t="s">
        <v>24</v>
      </c>
      <c r="O4497" t="s">
        <v>35</v>
      </c>
      <c r="P4497" t="s">
        <v>71</v>
      </c>
      <c r="Q4497">
        <f>Sales_Data[[#This Row],[Quantity]]*Sales_Data[[#This Row],[Unit_Price]]</f>
        <v>51645.599999999999</v>
      </c>
      <c r="R4497">
        <f>Sales_Data[[#This Row],[Gross_Sales]]*Sales_Data[[#This Row],[Discount]]</f>
        <v>5164.5600000000004</v>
      </c>
      <c r="S4497">
        <f>Sales_Data[[#This Row],[Gross_Sales]]-Sales_Data[[#This Row],[Discount_Amount]]</f>
        <v>46481.04</v>
      </c>
      <c r="T4497">
        <f>Sales_Data[[#This Row],[Net Sales]]-Sales_Data[[#This Row],[Cost]]</f>
        <v>9561.3499999999985</v>
      </c>
      <c r="U4497" s="2">
        <f>Sales_Data[[#This Row],[Profit]]/Sales_Data[[#This Row],[Net Sales]]</f>
        <v>0.20570430437873161</v>
      </c>
      <c r="V4497">
        <f>YEAR(Sales_Data[[#This Row],[Order_Date]])</f>
        <v>2025</v>
      </c>
      <c r="W4497" t="str">
        <f>TEXT(Sales_Data[[#This Row],[Order_Date]],"mmm")</f>
        <v>May</v>
      </c>
      <c r="X4497">
        <f>MONTH(Sales_Data[[#This Row],[Order_Date]])</f>
        <v>5</v>
      </c>
      <c r="Y4497" t="str">
        <f>"Q"&amp;ROUNDUP(MONTH(Sales_Data[[#This Row],[Order_Date]])/3,0)</f>
        <v>Q2</v>
      </c>
    </row>
    <row r="4498" spans="1:25" x14ac:dyDescent="0.3">
      <c r="A4498" t="s">
        <v>6236</v>
      </c>
      <c r="B4498" s="1">
        <v>45859</v>
      </c>
      <c r="C4498" t="s">
        <v>6237</v>
      </c>
      <c r="D4498" t="s">
        <v>218</v>
      </c>
      <c r="E4498" t="s">
        <v>19</v>
      </c>
      <c r="F4498" t="s">
        <v>113</v>
      </c>
      <c r="G4498" t="s">
        <v>67</v>
      </c>
      <c r="H4498" t="s">
        <v>121</v>
      </c>
      <c r="I4498" t="s">
        <v>122</v>
      </c>
      <c r="J4498">
        <v>1</v>
      </c>
      <c r="K4498">
        <v>4054.06</v>
      </c>
      <c r="L4498">
        <v>0.1</v>
      </c>
      <c r="M4498">
        <v>2706.02</v>
      </c>
      <c r="N4498" t="s">
        <v>52</v>
      </c>
      <c r="O4498" t="s">
        <v>53</v>
      </c>
      <c r="P4498" t="s">
        <v>71</v>
      </c>
      <c r="Q4498">
        <f>Sales_Data[[#This Row],[Quantity]]*Sales_Data[[#This Row],[Unit_Price]]</f>
        <v>4054.06</v>
      </c>
      <c r="R4498">
        <f>Sales_Data[[#This Row],[Gross_Sales]]*Sales_Data[[#This Row],[Discount]]</f>
        <v>405.40600000000001</v>
      </c>
      <c r="S4498">
        <f>Sales_Data[[#This Row],[Gross_Sales]]-Sales_Data[[#This Row],[Discount_Amount]]</f>
        <v>3648.654</v>
      </c>
      <c r="T4498">
        <f>Sales_Data[[#This Row],[Net Sales]]-Sales_Data[[#This Row],[Cost]]</f>
        <v>942.63400000000001</v>
      </c>
      <c r="U4498" s="2">
        <f>Sales_Data[[#This Row],[Profit]]/Sales_Data[[#This Row],[Net Sales]]</f>
        <v>0.25835116182570339</v>
      </c>
      <c r="V4498">
        <f>YEAR(Sales_Data[[#This Row],[Order_Date]])</f>
        <v>2025</v>
      </c>
      <c r="W4498" t="str">
        <f>TEXT(Sales_Data[[#This Row],[Order_Date]],"mmm")</f>
        <v>Jul</v>
      </c>
      <c r="X4498">
        <f>MONTH(Sales_Data[[#This Row],[Order_Date]])</f>
        <v>7</v>
      </c>
      <c r="Y4498" t="str">
        <f>"Q"&amp;ROUNDUP(MONTH(Sales_Data[[#This Row],[Order_Date]])/3,0)</f>
        <v>Q3</v>
      </c>
    </row>
    <row r="4499" spans="1:25" x14ac:dyDescent="0.3">
      <c r="A4499" t="s">
        <v>6238</v>
      </c>
      <c r="B4499" s="1">
        <v>46005</v>
      </c>
      <c r="C4499" t="s">
        <v>3747</v>
      </c>
      <c r="D4499" t="s">
        <v>160</v>
      </c>
      <c r="E4499" t="s">
        <v>19</v>
      </c>
      <c r="F4499" t="s">
        <v>20</v>
      </c>
      <c r="G4499" t="s">
        <v>41</v>
      </c>
      <c r="H4499" t="s">
        <v>147</v>
      </c>
      <c r="I4499" t="s">
        <v>148</v>
      </c>
      <c r="J4499">
        <v>3</v>
      </c>
      <c r="K4499">
        <v>13387.54</v>
      </c>
      <c r="L4499">
        <v>0</v>
      </c>
      <c r="M4499">
        <v>32941.85</v>
      </c>
      <c r="N4499" t="s">
        <v>52</v>
      </c>
      <c r="O4499" t="s">
        <v>35</v>
      </c>
      <c r="P4499" t="s">
        <v>44</v>
      </c>
      <c r="Q4499">
        <f>Sales_Data[[#This Row],[Quantity]]*Sales_Data[[#This Row],[Unit_Price]]</f>
        <v>40162.620000000003</v>
      </c>
      <c r="R4499">
        <f>Sales_Data[[#This Row],[Gross_Sales]]*Sales_Data[[#This Row],[Discount]]</f>
        <v>0</v>
      </c>
      <c r="S4499">
        <f>Sales_Data[[#This Row],[Gross_Sales]]-Sales_Data[[#This Row],[Discount_Amount]]</f>
        <v>40162.620000000003</v>
      </c>
      <c r="T4499">
        <f>Sales_Data[[#This Row],[Net Sales]]-Sales_Data[[#This Row],[Cost]]</f>
        <v>7220.7700000000041</v>
      </c>
      <c r="U4499" s="2">
        <f>Sales_Data[[#This Row],[Profit]]/Sales_Data[[#This Row],[Net Sales]]</f>
        <v>0.17978832058267125</v>
      </c>
      <c r="V4499">
        <f>YEAR(Sales_Data[[#This Row],[Order_Date]])</f>
        <v>2025</v>
      </c>
      <c r="W4499" t="str">
        <f>TEXT(Sales_Data[[#This Row],[Order_Date]],"mmm")</f>
        <v>Dec</v>
      </c>
      <c r="X4499">
        <f>MONTH(Sales_Data[[#This Row],[Order_Date]])</f>
        <v>12</v>
      </c>
      <c r="Y4499" t="str">
        <f>"Q"&amp;ROUNDUP(MONTH(Sales_Data[[#This Row],[Order_Date]])/3,0)</f>
        <v>Q4</v>
      </c>
    </row>
    <row r="4500" spans="1:25" x14ac:dyDescent="0.3">
      <c r="A4500" t="s">
        <v>6239</v>
      </c>
      <c r="B4500" s="1">
        <v>45678</v>
      </c>
      <c r="C4500" t="s">
        <v>418</v>
      </c>
      <c r="D4500" t="s">
        <v>112</v>
      </c>
      <c r="E4500" t="s">
        <v>19</v>
      </c>
      <c r="F4500" t="s">
        <v>66</v>
      </c>
      <c r="G4500" t="s">
        <v>21</v>
      </c>
      <c r="H4500" t="s">
        <v>22</v>
      </c>
      <c r="I4500" t="s">
        <v>62</v>
      </c>
      <c r="J4500">
        <v>4</v>
      </c>
      <c r="K4500">
        <v>9382.75</v>
      </c>
      <c r="L4500">
        <v>0</v>
      </c>
      <c r="M4500">
        <v>31255.200000000001</v>
      </c>
      <c r="N4500" t="s">
        <v>52</v>
      </c>
      <c r="O4500" t="s">
        <v>35</v>
      </c>
      <c r="P4500" t="s">
        <v>44</v>
      </c>
      <c r="Q4500">
        <f>Sales_Data[[#This Row],[Quantity]]*Sales_Data[[#This Row],[Unit_Price]]</f>
        <v>37531</v>
      </c>
      <c r="R4500">
        <f>Sales_Data[[#This Row],[Gross_Sales]]*Sales_Data[[#This Row],[Discount]]</f>
        <v>0</v>
      </c>
      <c r="S4500">
        <f>Sales_Data[[#This Row],[Gross_Sales]]-Sales_Data[[#This Row],[Discount_Amount]]</f>
        <v>37531</v>
      </c>
      <c r="T4500">
        <f>Sales_Data[[#This Row],[Net Sales]]-Sales_Data[[#This Row],[Cost]]</f>
        <v>6275.7999999999993</v>
      </c>
      <c r="U4500" s="2">
        <f>Sales_Data[[#This Row],[Profit]]/Sales_Data[[#This Row],[Net Sales]]</f>
        <v>0.16721643441421757</v>
      </c>
      <c r="V4500">
        <f>YEAR(Sales_Data[[#This Row],[Order_Date]])</f>
        <v>2025</v>
      </c>
      <c r="W4500" t="str">
        <f>TEXT(Sales_Data[[#This Row],[Order_Date]],"mmm")</f>
        <v>Jan</v>
      </c>
      <c r="X4500">
        <f>MONTH(Sales_Data[[#This Row],[Order_Date]])</f>
        <v>1</v>
      </c>
      <c r="Y4500" t="str">
        <f>"Q"&amp;ROUNDUP(MONTH(Sales_Data[[#This Row],[Order_Date]])/3,0)</f>
        <v>Q1</v>
      </c>
    </row>
    <row r="4501" spans="1:25" x14ac:dyDescent="0.3">
      <c r="A4501" t="s">
        <v>6240</v>
      </c>
      <c r="B4501" s="1">
        <v>45899</v>
      </c>
      <c r="C4501" t="s">
        <v>2996</v>
      </c>
      <c r="D4501" t="s">
        <v>327</v>
      </c>
      <c r="E4501" t="s">
        <v>39</v>
      </c>
      <c r="F4501" t="s">
        <v>107</v>
      </c>
      <c r="G4501" t="s">
        <v>21</v>
      </c>
      <c r="H4501" t="s">
        <v>230</v>
      </c>
      <c r="I4501" t="s">
        <v>231</v>
      </c>
      <c r="J4501">
        <v>2</v>
      </c>
      <c r="K4501">
        <v>5323.38</v>
      </c>
      <c r="L4501">
        <v>0.05</v>
      </c>
      <c r="M4501">
        <v>7979.85</v>
      </c>
      <c r="N4501" t="s">
        <v>109</v>
      </c>
      <c r="O4501" t="s">
        <v>25</v>
      </c>
      <c r="P4501" t="s">
        <v>44</v>
      </c>
      <c r="Q4501">
        <f>Sales_Data[[#This Row],[Quantity]]*Sales_Data[[#This Row],[Unit_Price]]</f>
        <v>10646.76</v>
      </c>
      <c r="R4501">
        <f>Sales_Data[[#This Row],[Gross_Sales]]*Sales_Data[[#This Row],[Discount]]</f>
        <v>532.33800000000008</v>
      </c>
      <c r="S4501">
        <f>Sales_Data[[#This Row],[Gross_Sales]]-Sales_Data[[#This Row],[Discount_Amount]]</f>
        <v>10114.422</v>
      </c>
      <c r="T4501">
        <f>Sales_Data[[#This Row],[Net Sales]]-Sales_Data[[#This Row],[Cost]]</f>
        <v>2134.5720000000001</v>
      </c>
      <c r="U4501" s="2">
        <f>Sales_Data[[#This Row],[Profit]]/Sales_Data[[#This Row],[Net Sales]]</f>
        <v>0.21104241053023098</v>
      </c>
      <c r="V4501">
        <f>YEAR(Sales_Data[[#This Row],[Order_Date]])</f>
        <v>2025</v>
      </c>
      <c r="W4501" t="str">
        <f>TEXT(Sales_Data[[#This Row],[Order_Date]],"mmm")</f>
        <v>Aug</v>
      </c>
      <c r="X4501">
        <f>MONTH(Sales_Data[[#This Row],[Order_Date]])</f>
        <v>8</v>
      </c>
      <c r="Y4501" t="str">
        <f>"Q"&amp;ROUNDUP(MONTH(Sales_Data[[#This Row],[Order_Date]])/3,0)</f>
        <v>Q3</v>
      </c>
    </row>
    <row r="4502" spans="1:25" x14ac:dyDescent="0.3">
      <c r="A4502" t="s">
        <v>6241</v>
      </c>
      <c r="B4502" s="1">
        <v>45766</v>
      </c>
      <c r="C4502" t="s">
        <v>3526</v>
      </c>
      <c r="D4502" t="s">
        <v>302</v>
      </c>
      <c r="E4502" t="s">
        <v>48</v>
      </c>
      <c r="F4502" t="s">
        <v>49</v>
      </c>
      <c r="G4502" t="s">
        <v>32</v>
      </c>
      <c r="H4502" t="s">
        <v>33</v>
      </c>
      <c r="I4502" t="s">
        <v>34</v>
      </c>
      <c r="J4502">
        <v>1</v>
      </c>
      <c r="K4502">
        <v>32901.74</v>
      </c>
      <c r="L4502">
        <v>0</v>
      </c>
      <c r="M4502">
        <v>20532.68</v>
      </c>
      <c r="N4502" t="s">
        <v>52</v>
      </c>
      <c r="O4502" t="s">
        <v>25</v>
      </c>
      <c r="P4502" t="s">
        <v>71</v>
      </c>
      <c r="Q4502">
        <f>Sales_Data[[#This Row],[Quantity]]*Sales_Data[[#This Row],[Unit_Price]]</f>
        <v>32901.74</v>
      </c>
      <c r="R4502">
        <f>Sales_Data[[#This Row],[Gross_Sales]]*Sales_Data[[#This Row],[Discount]]</f>
        <v>0</v>
      </c>
      <c r="S4502">
        <f>Sales_Data[[#This Row],[Gross_Sales]]-Sales_Data[[#This Row],[Discount_Amount]]</f>
        <v>32901.74</v>
      </c>
      <c r="T4502">
        <f>Sales_Data[[#This Row],[Net Sales]]-Sales_Data[[#This Row],[Cost]]</f>
        <v>12369.059999999998</v>
      </c>
      <c r="U4502" s="2">
        <f>Sales_Data[[#This Row],[Profit]]/Sales_Data[[#This Row],[Net Sales]]</f>
        <v>0.3759393880080506</v>
      </c>
      <c r="V4502">
        <f>YEAR(Sales_Data[[#This Row],[Order_Date]])</f>
        <v>2025</v>
      </c>
      <c r="W4502" t="str">
        <f>TEXT(Sales_Data[[#This Row],[Order_Date]],"mmm")</f>
        <v>Apr</v>
      </c>
      <c r="X4502">
        <f>MONTH(Sales_Data[[#This Row],[Order_Date]])</f>
        <v>4</v>
      </c>
      <c r="Y4502" t="str">
        <f>"Q"&amp;ROUNDUP(MONTH(Sales_Data[[#This Row],[Order_Date]])/3,0)</f>
        <v>Q2</v>
      </c>
    </row>
    <row r="4503" spans="1:25" x14ac:dyDescent="0.3">
      <c r="A4503" t="s">
        <v>6242</v>
      </c>
      <c r="B4503" s="1">
        <v>45960</v>
      </c>
      <c r="C4503" t="s">
        <v>2408</v>
      </c>
      <c r="D4503" t="s">
        <v>422</v>
      </c>
      <c r="E4503" t="s">
        <v>19</v>
      </c>
      <c r="F4503" t="s">
        <v>81</v>
      </c>
      <c r="G4503" t="s">
        <v>41</v>
      </c>
      <c r="H4503" t="s">
        <v>42</v>
      </c>
      <c r="I4503" t="s">
        <v>82</v>
      </c>
      <c r="J4503">
        <v>2</v>
      </c>
      <c r="K4503">
        <v>2913.68</v>
      </c>
      <c r="L4503">
        <v>0.05</v>
      </c>
      <c r="M4503">
        <v>4102.6400000000003</v>
      </c>
      <c r="N4503" t="s">
        <v>70</v>
      </c>
      <c r="O4503" t="s">
        <v>35</v>
      </c>
      <c r="P4503" t="s">
        <v>71</v>
      </c>
      <c r="Q4503">
        <f>Sales_Data[[#This Row],[Quantity]]*Sales_Data[[#This Row],[Unit_Price]]</f>
        <v>5827.36</v>
      </c>
      <c r="R4503">
        <f>Sales_Data[[#This Row],[Gross_Sales]]*Sales_Data[[#This Row],[Discount]]</f>
        <v>291.36799999999999</v>
      </c>
      <c r="S4503">
        <f>Sales_Data[[#This Row],[Gross_Sales]]-Sales_Data[[#This Row],[Discount_Amount]]</f>
        <v>5535.9919999999993</v>
      </c>
      <c r="T4503">
        <f>Sales_Data[[#This Row],[Net Sales]]-Sales_Data[[#This Row],[Cost]]</f>
        <v>1433.351999999999</v>
      </c>
      <c r="U4503" s="2">
        <f>Sales_Data[[#This Row],[Profit]]/Sales_Data[[#This Row],[Net Sales]]</f>
        <v>0.25891511403918199</v>
      </c>
      <c r="V4503">
        <f>YEAR(Sales_Data[[#This Row],[Order_Date]])</f>
        <v>2025</v>
      </c>
      <c r="W4503" t="str">
        <f>TEXT(Sales_Data[[#This Row],[Order_Date]],"mmm")</f>
        <v>Oct</v>
      </c>
      <c r="X4503">
        <f>MONTH(Sales_Data[[#This Row],[Order_Date]])</f>
        <v>10</v>
      </c>
      <c r="Y4503" t="str">
        <f>"Q"&amp;ROUNDUP(MONTH(Sales_Data[[#This Row],[Order_Date]])/3,0)</f>
        <v>Q4</v>
      </c>
    </row>
    <row r="4504" spans="1:25" x14ac:dyDescent="0.3">
      <c r="A4504" t="s">
        <v>6243</v>
      </c>
      <c r="B4504" s="1">
        <v>45741</v>
      </c>
      <c r="C4504" t="s">
        <v>3911</v>
      </c>
      <c r="D4504" t="s">
        <v>553</v>
      </c>
      <c r="E4504" t="s">
        <v>19</v>
      </c>
      <c r="F4504" t="s">
        <v>81</v>
      </c>
      <c r="G4504" t="s">
        <v>67</v>
      </c>
      <c r="H4504" t="s">
        <v>133</v>
      </c>
      <c r="I4504" t="s">
        <v>138</v>
      </c>
      <c r="J4504">
        <v>3</v>
      </c>
      <c r="K4504">
        <v>10559.43</v>
      </c>
      <c r="L4504">
        <v>0.05</v>
      </c>
      <c r="M4504">
        <v>22074.97</v>
      </c>
      <c r="N4504" t="s">
        <v>52</v>
      </c>
      <c r="O4504" t="s">
        <v>35</v>
      </c>
      <c r="P4504" t="s">
        <v>26</v>
      </c>
      <c r="Q4504">
        <f>Sales_Data[[#This Row],[Quantity]]*Sales_Data[[#This Row],[Unit_Price]]</f>
        <v>31678.29</v>
      </c>
      <c r="R4504">
        <f>Sales_Data[[#This Row],[Gross_Sales]]*Sales_Data[[#This Row],[Discount]]</f>
        <v>1583.9145000000001</v>
      </c>
      <c r="S4504">
        <f>Sales_Data[[#This Row],[Gross_Sales]]-Sales_Data[[#This Row],[Discount_Amount]]</f>
        <v>30094.375500000002</v>
      </c>
      <c r="T4504">
        <f>Sales_Data[[#This Row],[Net Sales]]-Sales_Data[[#This Row],[Cost]]</f>
        <v>8019.4055000000008</v>
      </c>
      <c r="U4504" s="2">
        <f>Sales_Data[[#This Row],[Profit]]/Sales_Data[[#This Row],[Net Sales]]</f>
        <v>0.26647522557828124</v>
      </c>
      <c r="V4504">
        <f>YEAR(Sales_Data[[#This Row],[Order_Date]])</f>
        <v>2025</v>
      </c>
      <c r="W4504" t="str">
        <f>TEXT(Sales_Data[[#This Row],[Order_Date]],"mmm")</f>
        <v>Mar</v>
      </c>
      <c r="X4504">
        <f>MONTH(Sales_Data[[#This Row],[Order_Date]])</f>
        <v>3</v>
      </c>
      <c r="Y4504" t="str">
        <f>"Q"&amp;ROUNDUP(MONTH(Sales_Data[[#This Row],[Order_Date]])/3,0)</f>
        <v>Q1</v>
      </c>
    </row>
    <row r="4505" spans="1:25" x14ac:dyDescent="0.3">
      <c r="A4505" t="s">
        <v>6244</v>
      </c>
      <c r="B4505" s="1">
        <v>45740</v>
      </c>
      <c r="C4505" t="s">
        <v>2610</v>
      </c>
      <c r="D4505" t="s">
        <v>38</v>
      </c>
      <c r="E4505" t="s">
        <v>48</v>
      </c>
      <c r="F4505" t="s">
        <v>49</v>
      </c>
      <c r="G4505" t="s">
        <v>21</v>
      </c>
      <c r="H4505" t="s">
        <v>22</v>
      </c>
      <c r="I4505" t="s">
        <v>62</v>
      </c>
      <c r="J4505">
        <v>2</v>
      </c>
      <c r="K4505">
        <v>32750.51</v>
      </c>
      <c r="L4505">
        <v>0.05</v>
      </c>
      <c r="M4505">
        <v>53041.62</v>
      </c>
      <c r="N4505" t="s">
        <v>109</v>
      </c>
      <c r="O4505" t="s">
        <v>35</v>
      </c>
      <c r="P4505" t="s">
        <v>44</v>
      </c>
      <c r="Q4505">
        <f>Sales_Data[[#This Row],[Quantity]]*Sales_Data[[#This Row],[Unit_Price]]</f>
        <v>65501.02</v>
      </c>
      <c r="R4505">
        <f>Sales_Data[[#This Row],[Gross_Sales]]*Sales_Data[[#This Row],[Discount]]</f>
        <v>3275.0509999999999</v>
      </c>
      <c r="S4505">
        <f>Sales_Data[[#This Row],[Gross_Sales]]-Sales_Data[[#This Row],[Discount_Amount]]</f>
        <v>62225.968999999997</v>
      </c>
      <c r="T4505">
        <f>Sales_Data[[#This Row],[Net Sales]]-Sales_Data[[#This Row],[Cost]]</f>
        <v>9184.3489999999947</v>
      </c>
      <c r="U4505" s="2">
        <f>Sales_Data[[#This Row],[Profit]]/Sales_Data[[#This Row],[Net Sales]]</f>
        <v>0.14759672123386292</v>
      </c>
      <c r="V4505">
        <f>YEAR(Sales_Data[[#This Row],[Order_Date]])</f>
        <v>2025</v>
      </c>
      <c r="W4505" t="str">
        <f>TEXT(Sales_Data[[#This Row],[Order_Date]],"mmm")</f>
        <v>Mar</v>
      </c>
      <c r="X4505">
        <f>MONTH(Sales_Data[[#This Row],[Order_Date]])</f>
        <v>3</v>
      </c>
      <c r="Y4505" t="str">
        <f>"Q"&amp;ROUNDUP(MONTH(Sales_Data[[#This Row],[Order_Date]])/3,0)</f>
        <v>Q1</v>
      </c>
    </row>
    <row r="4506" spans="1:25" x14ac:dyDescent="0.3">
      <c r="A4506" t="s">
        <v>6245</v>
      </c>
      <c r="B4506" s="1">
        <v>45948</v>
      </c>
      <c r="C4506" t="s">
        <v>5513</v>
      </c>
      <c r="D4506" t="s">
        <v>331</v>
      </c>
      <c r="E4506" t="s">
        <v>19</v>
      </c>
      <c r="F4506" t="s">
        <v>20</v>
      </c>
      <c r="G4506" t="s">
        <v>41</v>
      </c>
      <c r="H4506" t="s">
        <v>147</v>
      </c>
      <c r="I4506" t="s">
        <v>148</v>
      </c>
      <c r="J4506">
        <v>1</v>
      </c>
      <c r="K4506">
        <v>9660.0499999999993</v>
      </c>
      <c r="L4506">
        <v>0.05</v>
      </c>
      <c r="M4506">
        <v>6907.39</v>
      </c>
      <c r="N4506" t="s">
        <v>52</v>
      </c>
      <c r="O4506" t="s">
        <v>53</v>
      </c>
      <c r="P4506" t="s">
        <v>71</v>
      </c>
      <c r="Q4506">
        <f>Sales_Data[[#This Row],[Quantity]]*Sales_Data[[#This Row],[Unit_Price]]</f>
        <v>9660.0499999999993</v>
      </c>
      <c r="R4506">
        <f>Sales_Data[[#This Row],[Gross_Sales]]*Sales_Data[[#This Row],[Discount]]</f>
        <v>483.0025</v>
      </c>
      <c r="S4506">
        <f>Sales_Data[[#This Row],[Gross_Sales]]-Sales_Data[[#This Row],[Discount_Amount]]</f>
        <v>9177.0474999999988</v>
      </c>
      <c r="T4506">
        <f>Sales_Data[[#This Row],[Net Sales]]-Sales_Data[[#This Row],[Cost]]</f>
        <v>2269.6574999999984</v>
      </c>
      <c r="U4506" s="2">
        <f>Sales_Data[[#This Row],[Profit]]/Sales_Data[[#This Row],[Net Sales]]</f>
        <v>0.24731892256196764</v>
      </c>
      <c r="V4506">
        <f>YEAR(Sales_Data[[#This Row],[Order_Date]])</f>
        <v>2025</v>
      </c>
      <c r="W4506" t="str">
        <f>TEXT(Sales_Data[[#This Row],[Order_Date]],"mmm")</f>
        <v>Oct</v>
      </c>
      <c r="X4506">
        <f>MONTH(Sales_Data[[#This Row],[Order_Date]])</f>
        <v>10</v>
      </c>
      <c r="Y4506" t="str">
        <f>"Q"&amp;ROUNDUP(MONTH(Sales_Data[[#This Row],[Order_Date]])/3,0)</f>
        <v>Q4</v>
      </c>
    </row>
    <row r="4507" spans="1:25" x14ac:dyDescent="0.3">
      <c r="A4507" t="s">
        <v>6246</v>
      </c>
      <c r="B4507" s="1">
        <v>45726</v>
      </c>
      <c r="C4507" t="s">
        <v>1065</v>
      </c>
      <c r="D4507" t="s">
        <v>327</v>
      </c>
      <c r="E4507" t="s">
        <v>30</v>
      </c>
      <c r="F4507" t="s">
        <v>101</v>
      </c>
      <c r="G4507" t="s">
        <v>21</v>
      </c>
      <c r="H4507" t="s">
        <v>127</v>
      </c>
      <c r="I4507" t="s">
        <v>314</v>
      </c>
      <c r="J4507">
        <v>1</v>
      </c>
      <c r="K4507">
        <v>4424.79</v>
      </c>
      <c r="L4507">
        <v>0.05</v>
      </c>
      <c r="M4507">
        <v>3015.88</v>
      </c>
      <c r="N4507" t="s">
        <v>83</v>
      </c>
      <c r="O4507" t="s">
        <v>25</v>
      </c>
      <c r="P4507" t="s">
        <v>26</v>
      </c>
      <c r="Q4507">
        <f>Sales_Data[[#This Row],[Quantity]]*Sales_Data[[#This Row],[Unit_Price]]</f>
        <v>4424.79</v>
      </c>
      <c r="R4507">
        <f>Sales_Data[[#This Row],[Gross_Sales]]*Sales_Data[[#This Row],[Discount]]</f>
        <v>221.23950000000002</v>
      </c>
      <c r="S4507">
        <f>Sales_Data[[#This Row],[Gross_Sales]]-Sales_Data[[#This Row],[Discount_Amount]]</f>
        <v>4203.5505000000003</v>
      </c>
      <c r="T4507">
        <f>Sales_Data[[#This Row],[Net Sales]]-Sales_Data[[#This Row],[Cost]]</f>
        <v>1187.6705000000002</v>
      </c>
      <c r="U4507" s="2">
        <f>Sales_Data[[#This Row],[Profit]]/Sales_Data[[#This Row],[Net Sales]]</f>
        <v>0.28253984340142935</v>
      </c>
      <c r="V4507">
        <f>YEAR(Sales_Data[[#This Row],[Order_Date]])</f>
        <v>2025</v>
      </c>
      <c r="W4507" t="str">
        <f>TEXT(Sales_Data[[#This Row],[Order_Date]],"mmm")</f>
        <v>Mar</v>
      </c>
      <c r="X4507">
        <f>MONTH(Sales_Data[[#This Row],[Order_Date]])</f>
        <v>3</v>
      </c>
      <c r="Y4507" t="str">
        <f>"Q"&amp;ROUNDUP(MONTH(Sales_Data[[#This Row],[Order_Date]])/3,0)</f>
        <v>Q1</v>
      </c>
    </row>
    <row r="4508" spans="1:25" x14ac:dyDescent="0.3">
      <c r="A4508" t="s">
        <v>6247</v>
      </c>
      <c r="B4508" s="1">
        <v>45786</v>
      </c>
      <c r="C4508" t="s">
        <v>2442</v>
      </c>
      <c r="D4508" t="s">
        <v>331</v>
      </c>
      <c r="E4508" t="s">
        <v>30</v>
      </c>
      <c r="F4508" t="s">
        <v>101</v>
      </c>
      <c r="G4508" t="s">
        <v>75</v>
      </c>
      <c r="H4508" t="s">
        <v>256</v>
      </c>
      <c r="I4508" t="s">
        <v>257</v>
      </c>
      <c r="J4508">
        <v>3</v>
      </c>
      <c r="K4508">
        <v>4500.4799999999996</v>
      </c>
      <c r="L4508">
        <v>0.05</v>
      </c>
      <c r="M4508">
        <v>8995.6</v>
      </c>
      <c r="N4508" t="s">
        <v>70</v>
      </c>
      <c r="O4508" t="s">
        <v>35</v>
      </c>
      <c r="P4508" t="s">
        <v>44</v>
      </c>
      <c r="Q4508">
        <f>Sales_Data[[#This Row],[Quantity]]*Sales_Data[[#This Row],[Unit_Price]]</f>
        <v>13501.439999999999</v>
      </c>
      <c r="R4508">
        <f>Sales_Data[[#This Row],[Gross_Sales]]*Sales_Data[[#This Row],[Discount]]</f>
        <v>675.072</v>
      </c>
      <c r="S4508">
        <f>Sales_Data[[#This Row],[Gross_Sales]]-Sales_Data[[#This Row],[Discount_Amount]]</f>
        <v>12826.367999999999</v>
      </c>
      <c r="T4508">
        <f>Sales_Data[[#This Row],[Net Sales]]-Sales_Data[[#This Row],[Cost]]</f>
        <v>3830.7679999999982</v>
      </c>
      <c r="U4508" s="2">
        <f>Sales_Data[[#This Row],[Profit]]/Sales_Data[[#This Row],[Net Sales]]</f>
        <v>0.29866350318344198</v>
      </c>
      <c r="V4508">
        <f>YEAR(Sales_Data[[#This Row],[Order_Date]])</f>
        <v>2025</v>
      </c>
      <c r="W4508" t="str">
        <f>TEXT(Sales_Data[[#This Row],[Order_Date]],"mmm")</f>
        <v>May</v>
      </c>
      <c r="X4508">
        <f>MONTH(Sales_Data[[#This Row],[Order_Date]])</f>
        <v>5</v>
      </c>
      <c r="Y4508" t="str">
        <f>"Q"&amp;ROUNDUP(MONTH(Sales_Data[[#This Row],[Order_Date]])/3,0)</f>
        <v>Q2</v>
      </c>
    </row>
    <row r="4509" spans="1:25" x14ac:dyDescent="0.3">
      <c r="A4509" t="s">
        <v>6248</v>
      </c>
      <c r="B4509" s="1">
        <v>45853</v>
      </c>
      <c r="C4509" t="s">
        <v>446</v>
      </c>
      <c r="D4509" t="s">
        <v>74</v>
      </c>
      <c r="E4509" t="s">
        <v>19</v>
      </c>
      <c r="F4509" t="s">
        <v>113</v>
      </c>
      <c r="G4509" t="s">
        <v>41</v>
      </c>
      <c r="H4509" t="s">
        <v>102</v>
      </c>
      <c r="I4509" t="s">
        <v>165</v>
      </c>
      <c r="J4509">
        <v>2</v>
      </c>
      <c r="K4509">
        <v>8546.19</v>
      </c>
      <c r="L4509">
        <v>0.05</v>
      </c>
      <c r="M4509">
        <v>12585.89</v>
      </c>
      <c r="N4509" t="s">
        <v>24</v>
      </c>
      <c r="O4509" t="s">
        <v>25</v>
      </c>
      <c r="P4509" t="s">
        <v>44</v>
      </c>
      <c r="Q4509">
        <f>Sales_Data[[#This Row],[Quantity]]*Sales_Data[[#This Row],[Unit_Price]]</f>
        <v>17092.38</v>
      </c>
      <c r="R4509">
        <f>Sales_Data[[#This Row],[Gross_Sales]]*Sales_Data[[#This Row],[Discount]]</f>
        <v>854.61900000000014</v>
      </c>
      <c r="S4509">
        <f>Sales_Data[[#This Row],[Gross_Sales]]-Sales_Data[[#This Row],[Discount_Amount]]</f>
        <v>16237.761</v>
      </c>
      <c r="T4509">
        <f>Sales_Data[[#This Row],[Net Sales]]-Sales_Data[[#This Row],[Cost]]</f>
        <v>3651.871000000001</v>
      </c>
      <c r="U4509" s="2">
        <f>Sales_Data[[#This Row],[Profit]]/Sales_Data[[#This Row],[Net Sales]]</f>
        <v>0.22489991076971763</v>
      </c>
      <c r="V4509">
        <f>YEAR(Sales_Data[[#This Row],[Order_Date]])</f>
        <v>2025</v>
      </c>
      <c r="W4509" t="str">
        <f>TEXT(Sales_Data[[#This Row],[Order_Date]],"mmm")</f>
        <v>Jul</v>
      </c>
      <c r="X4509">
        <f>MONTH(Sales_Data[[#This Row],[Order_Date]])</f>
        <v>7</v>
      </c>
      <c r="Y4509" t="str">
        <f>"Q"&amp;ROUNDUP(MONTH(Sales_Data[[#This Row],[Order_Date]])/3,0)</f>
        <v>Q3</v>
      </c>
    </row>
    <row r="4510" spans="1:25" x14ac:dyDescent="0.3">
      <c r="A4510" t="s">
        <v>6249</v>
      </c>
      <c r="B4510" s="1">
        <v>45797</v>
      </c>
      <c r="C4510" t="s">
        <v>3026</v>
      </c>
      <c r="D4510" t="s">
        <v>404</v>
      </c>
      <c r="E4510" t="s">
        <v>19</v>
      </c>
      <c r="F4510" t="s">
        <v>57</v>
      </c>
      <c r="G4510" t="s">
        <v>67</v>
      </c>
      <c r="H4510" t="s">
        <v>121</v>
      </c>
      <c r="I4510" t="s">
        <v>122</v>
      </c>
      <c r="J4510">
        <v>2</v>
      </c>
      <c r="K4510">
        <v>8584.16</v>
      </c>
      <c r="L4510">
        <v>0.05</v>
      </c>
      <c r="M4510">
        <v>10414.19</v>
      </c>
      <c r="N4510" t="s">
        <v>24</v>
      </c>
      <c r="O4510" t="s">
        <v>35</v>
      </c>
      <c r="P4510" t="s">
        <v>44</v>
      </c>
      <c r="Q4510">
        <f>Sales_Data[[#This Row],[Quantity]]*Sales_Data[[#This Row],[Unit_Price]]</f>
        <v>17168.32</v>
      </c>
      <c r="R4510">
        <f>Sales_Data[[#This Row],[Gross_Sales]]*Sales_Data[[#This Row],[Discount]]</f>
        <v>858.41600000000005</v>
      </c>
      <c r="S4510">
        <f>Sales_Data[[#This Row],[Gross_Sales]]-Sales_Data[[#This Row],[Discount_Amount]]</f>
        <v>16309.904</v>
      </c>
      <c r="T4510">
        <f>Sales_Data[[#This Row],[Net Sales]]-Sales_Data[[#This Row],[Cost]]</f>
        <v>5895.7139999999999</v>
      </c>
      <c r="U4510" s="2">
        <f>Sales_Data[[#This Row],[Profit]]/Sales_Data[[#This Row],[Net Sales]]</f>
        <v>0.36148060712067953</v>
      </c>
      <c r="V4510">
        <f>YEAR(Sales_Data[[#This Row],[Order_Date]])</f>
        <v>2025</v>
      </c>
      <c r="W4510" t="str">
        <f>TEXT(Sales_Data[[#This Row],[Order_Date]],"mmm")</f>
        <v>May</v>
      </c>
      <c r="X4510">
        <f>MONTH(Sales_Data[[#This Row],[Order_Date]])</f>
        <v>5</v>
      </c>
      <c r="Y4510" t="str">
        <f>"Q"&amp;ROUNDUP(MONTH(Sales_Data[[#This Row],[Order_Date]])/3,0)</f>
        <v>Q2</v>
      </c>
    </row>
    <row r="4511" spans="1:25" x14ac:dyDescent="0.3">
      <c r="A4511" t="s">
        <v>6250</v>
      </c>
      <c r="B4511" s="1">
        <v>45940</v>
      </c>
      <c r="C4511" t="s">
        <v>4775</v>
      </c>
      <c r="D4511" t="s">
        <v>359</v>
      </c>
      <c r="E4511" t="s">
        <v>48</v>
      </c>
      <c r="F4511" t="s">
        <v>126</v>
      </c>
      <c r="G4511" t="s">
        <v>32</v>
      </c>
      <c r="H4511" t="s">
        <v>50</v>
      </c>
      <c r="I4511" t="s">
        <v>58</v>
      </c>
      <c r="J4511">
        <v>1</v>
      </c>
      <c r="K4511">
        <v>34214.370000000003</v>
      </c>
      <c r="L4511">
        <v>0.05</v>
      </c>
      <c r="M4511">
        <v>27551.66</v>
      </c>
      <c r="N4511" t="s">
        <v>109</v>
      </c>
      <c r="O4511" t="s">
        <v>35</v>
      </c>
      <c r="P4511" t="s">
        <v>26</v>
      </c>
      <c r="Q4511">
        <f>Sales_Data[[#This Row],[Quantity]]*Sales_Data[[#This Row],[Unit_Price]]</f>
        <v>34214.370000000003</v>
      </c>
      <c r="R4511">
        <f>Sales_Data[[#This Row],[Gross_Sales]]*Sales_Data[[#This Row],[Discount]]</f>
        <v>1710.7185000000002</v>
      </c>
      <c r="S4511">
        <f>Sales_Data[[#This Row],[Gross_Sales]]-Sales_Data[[#This Row],[Discount_Amount]]</f>
        <v>32503.651500000004</v>
      </c>
      <c r="T4511">
        <f>Sales_Data[[#This Row],[Net Sales]]-Sales_Data[[#This Row],[Cost]]</f>
        <v>4951.9915000000037</v>
      </c>
      <c r="U4511" s="2">
        <f>Sales_Data[[#This Row],[Profit]]/Sales_Data[[#This Row],[Net Sales]]</f>
        <v>0.15235185191423811</v>
      </c>
      <c r="V4511">
        <f>YEAR(Sales_Data[[#This Row],[Order_Date]])</f>
        <v>2025</v>
      </c>
      <c r="W4511" t="str">
        <f>TEXT(Sales_Data[[#This Row],[Order_Date]],"mmm")</f>
        <v>Oct</v>
      </c>
      <c r="X4511">
        <f>MONTH(Sales_Data[[#This Row],[Order_Date]])</f>
        <v>10</v>
      </c>
      <c r="Y4511" t="str">
        <f>"Q"&amp;ROUNDUP(MONTH(Sales_Data[[#This Row],[Order_Date]])/3,0)</f>
        <v>Q4</v>
      </c>
    </row>
    <row r="4512" spans="1:25" x14ac:dyDescent="0.3">
      <c r="A4512" t="s">
        <v>6251</v>
      </c>
      <c r="B4512" s="1">
        <v>45969</v>
      </c>
      <c r="C4512" t="s">
        <v>6252</v>
      </c>
      <c r="D4512" t="s">
        <v>546</v>
      </c>
      <c r="E4512" t="s">
        <v>39</v>
      </c>
      <c r="F4512" t="s">
        <v>40</v>
      </c>
      <c r="G4512" t="s">
        <v>21</v>
      </c>
      <c r="H4512" t="s">
        <v>230</v>
      </c>
      <c r="I4512" t="s">
        <v>328</v>
      </c>
      <c r="J4512">
        <v>2</v>
      </c>
      <c r="K4512">
        <v>3829.29</v>
      </c>
      <c r="L4512">
        <v>0</v>
      </c>
      <c r="M4512">
        <v>5983.55</v>
      </c>
      <c r="N4512" t="s">
        <v>52</v>
      </c>
      <c r="O4512" t="s">
        <v>35</v>
      </c>
      <c r="P4512" t="s">
        <v>44</v>
      </c>
      <c r="Q4512">
        <f>Sales_Data[[#This Row],[Quantity]]*Sales_Data[[#This Row],[Unit_Price]]</f>
        <v>7658.58</v>
      </c>
      <c r="R4512">
        <f>Sales_Data[[#This Row],[Gross_Sales]]*Sales_Data[[#This Row],[Discount]]</f>
        <v>0</v>
      </c>
      <c r="S4512">
        <f>Sales_Data[[#This Row],[Gross_Sales]]-Sales_Data[[#This Row],[Discount_Amount]]</f>
        <v>7658.58</v>
      </c>
      <c r="T4512">
        <f>Sales_Data[[#This Row],[Net Sales]]-Sales_Data[[#This Row],[Cost]]</f>
        <v>1675.0299999999997</v>
      </c>
      <c r="U4512" s="2">
        <f>Sales_Data[[#This Row],[Profit]]/Sales_Data[[#This Row],[Net Sales]]</f>
        <v>0.21871286844297505</v>
      </c>
      <c r="V4512">
        <f>YEAR(Sales_Data[[#This Row],[Order_Date]])</f>
        <v>2025</v>
      </c>
      <c r="W4512" t="str">
        <f>TEXT(Sales_Data[[#This Row],[Order_Date]],"mmm")</f>
        <v>Nov</v>
      </c>
      <c r="X4512">
        <f>MONTH(Sales_Data[[#This Row],[Order_Date]])</f>
        <v>11</v>
      </c>
      <c r="Y4512" t="str">
        <f>"Q"&amp;ROUNDUP(MONTH(Sales_Data[[#This Row],[Order_Date]])/3,0)</f>
        <v>Q4</v>
      </c>
    </row>
    <row r="4513" spans="1:25" x14ac:dyDescent="0.3">
      <c r="A4513" t="s">
        <v>6253</v>
      </c>
      <c r="B4513" s="1">
        <v>45891</v>
      </c>
      <c r="C4513" t="s">
        <v>975</v>
      </c>
      <c r="D4513" t="s">
        <v>1004</v>
      </c>
      <c r="E4513" t="s">
        <v>19</v>
      </c>
      <c r="F4513" t="s">
        <v>81</v>
      </c>
      <c r="G4513" t="s">
        <v>41</v>
      </c>
      <c r="H4513" t="s">
        <v>147</v>
      </c>
      <c r="I4513" t="s">
        <v>148</v>
      </c>
      <c r="J4513">
        <v>5</v>
      </c>
      <c r="K4513">
        <v>17141.7</v>
      </c>
      <c r="L4513">
        <v>0</v>
      </c>
      <c r="M4513">
        <v>58535.95</v>
      </c>
      <c r="N4513" t="s">
        <v>24</v>
      </c>
      <c r="O4513" t="s">
        <v>35</v>
      </c>
      <c r="P4513" t="s">
        <v>44</v>
      </c>
      <c r="Q4513">
        <f>Sales_Data[[#This Row],[Quantity]]*Sales_Data[[#This Row],[Unit_Price]]</f>
        <v>85708.5</v>
      </c>
      <c r="R4513">
        <f>Sales_Data[[#This Row],[Gross_Sales]]*Sales_Data[[#This Row],[Discount]]</f>
        <v>0</v>
      </c>
      <c r="S4513">
        <f>Sales_Data[[#This Row],[Gross_Sales]]-Sales_Data[[#This Row],[Discount_Amount]]</f>
        <v>85708.5</v>
      </c>
      <c r="T4513">
        <f>Sales_Data[[#This Row],[Net Sales]]-Sales_Data[[#This Row],[Cost]]</f>
        <v>27172.550000000003</v>
      </c>
      <c r="U4513" s="2">
        <f>Sales_Data[[#This Row],[Profit]]/Sales_Data[[#This Row],[Net Sales]]</f>
        <v>0.31703448316094673</v>
      </c>
      <c r="V4513">
        <f>YEAR(Sales_Data[[#This Row],[Order_Date]])</f>
        <v>2025</v>
      </c>
      <c r="W4513" t="str">
        <f>TEXT(Sales_Data[[#This Row],[Order_Date]],"mmm")</f>
        <v>Aug</v>
      </c>
      <c r="X4513">
        <f>MONTH(Sales_Data[[#This Row],[Order_Date]])</f>
        <v>8</v>
      </c>
      <c r="Y4513" t="str">
        <f>"Q"&amp;ROUNDUP(MONTH(Sales_Data[[#This Row],[Order_Date]])/3,0)</f>
        <v>Q3</v>
      </c>
    </row>
    <row r="4514" spans="1:25" x14ac:dyDescent="0.3">
      <c r="A4514" t="s">
        <v>6254</v>
      </c>
      <c r="B4514" s="1">
        <v>45680</v>
      </c>
      <c r="C4514" t="s">
        <v>2912</v>
      </c>
      <c r="D4514" t="s">
        <v>463</v>
      </c>
      <c r="E4514" t="s">
        <v>19</v>
      </c>
      <c r="F4514" t="s">
        <v>81</v>
      </c>
      <c r="G4514" t="s">
        <v>75</v>
      </c>
      <c r="H4514" t="s">
        <v>76</v>
      </c>
      <c r="I4514" t="s">
        <v>108</v>
      </c>
      <c r="J4514">
        <v>1</v>
      </c>
      <c r="K4514">
        <v>11934.63</v>
      </c>
      <c r="L4514">
        <v>0</v>
      </c>
      <c r="M4514">
        <v>8285.36</v>
      </c>
      <c r="N4514" t="s">
        <v>52</v>
      </c>
      <c r="O4514" t="s">
        <v>35</v>
      </c>
      <c r="P4514" t="s">
        <v>26</v>
      </c>
      <c r="Q4514">
        <f>Sales_Data[[#This Row],[Quantity]]*Sales_Data[[#This Row],[Unit_Price]]</f>
        <v>11934.63</v>
      </c>
      <c r="R4514">
        <f>Sales_Data[[#This Row],[Gross_Sales]]*Sales_Data[[#This Row],[Discount]]</f>
        <v>0</v>
      </c>
      <c r="S4514">
        <f>Sales_Data[[#This Row],[Gross_Sales]]-Sales_Data[[#This Row],[Discount_Amount]]</f>
        <v>11934.63</v>
      </c>
      <c r="T4514">
        <f>Sales_Data[[#This Row],[Net Sales]]-Sales_Data[[#This Row],[Cost]]</f>
        <v>3649.2699999999986</v>
      </c>
      <c r="U4514" s="2">
        <f>Sales_Data[[#This Row],[Profit]]/Sales_Data[[#This Row],[Net Sales]]</f>
        <v>0.30577152370873656</v>
      </c>
      <c r="V4514">
        <f>YEAR(Sales_Data[[#This Row],[Order_Date]])</f>
        <v>2025</v>
      </c>
      <c r="W4514" t="str">
        <f>TEXT(Sales_Data[[#This Row],[Order_Date]],"mmm")</f>
        <v>Jan</v>
      </c>
      <c r="X4514">
        <f>MONTH(Sales_Data[[#This Row],[Order_Date]])</f>
        <v>1</v>
      </c>
      <c r="Y4514" t="str">
        <f>"Q"&amp;ROUNDUP(MONTH(Sales_Data[[#This Row],[Order_Date]])/3,0)</f>
        <v>Q1</v>
      </c>
    </row>
    <row r="4515" spans="1:25" x14ac:dyDescent="0.3">
      <c r="A4515" t="s">
        <v>6255</v>
      </c>
      <c r="B4515" s="1">
        <v>45810</v>
      </c>
      <c r="C4515" t="s">
        <v>5891</v>
      </c>
      <c r="D4515" t="s">
        <v>765</v>
      </c>
      <c r="E4515" t="s">
        <v>119</v>
      </c>
      <c r="F4515" t="s">
        <v>120</v>
      </c>
      <c r="G4515" t="s">
        <v>75</v>
      </c>
      <c r="H4515" t="s">
        <v>76</v>
      </c>
      <c r="I4515" t="s">
        <v>108</v>
      </c>
      <c r="J4515">
        <v>2</v>
      </c>
      <c r="K4515">
        <v>2858.38</v>
      </c>
      <c r="L4515">
        <v>0</v>
      </c>
      <c r="M4515">
        <v>4887.25</v>
      </c>
      <c r="N4515" t="s">
        <v>24</v>
      </c>
      <c r="O4515" t="s">
        <v>35</v>
      </c>
      <c r="P4515" t="s">
        <v>26</v>
      </c>
      <c r="Q4515">
        <f>Sales_Data[[#This Row],[Quantity]]*Sales_Data[[#This Row],[Unit_Price]]</f>
        <v>5716.76</v>
      </c>
      <c r="R4515">
        <f>Sales_Data[[#This Row],[Gross_Sales]]*Sales_Data[[#This Row],[Discount]]</f>
        <v>0</v>
      </c>
      <c r="S4515">
        <f>Sales_Data[[#This Row],[Gross_Sales]]-Sales_Data[[#This Row],[Discount_Amount]]</f>
        <v>5716.76</v>
      </c>
      <c r="T4515">
        <f>Sales_Data[[#This Row],[Net Sales]]-Sales_Data[[#This Row],[Cost]]</f>
        <v>829.51000000000022</v>
      </c>
      <c r="U4515" s="2">
        <f>Sales_Data[[#This Row],[Profit]]/Sales_Data[[#This Row],[Net Sales]]</f>
        <v>0.14510142108467036</v>
      </c>
      <c r="V4515">
        <f>YEAR(Sales_Data[[#This Row],[Order_Date]])</f>
        <v>2025</v>
      </c>
      <c r="W4515" t="str">
        <f>TEXT(Sales_Data[[#This Row],[Order_Date]],"mmm")</f>
        <v>Jun</v>
      </c>
      <c r="X4515">
        <f>MONTH(Sales_Data[[#This Row],[Order_Date]])</f>
        <v>6</v>
      </c>
      <c r="Y4515" t="str">
        <f>"Q"&amp;ROUNDUP(MONTH(Sales_Data[[#This Row],[Order_Date]])/3,0)</f>
        <v>Q2</v>
      </c>
    </row>
    <row r="4516" spans="1:25" x14ac:dyDescent="0.3">
      <c r="A4516" t="s">
        <v>6256</v>
      </c>
      <c r="B4516" s="1">
        <v>45934</v>
      </c>
      <c r="C4516" t="s">
        <v>3504</v>
      </c>
      <c r="D4516" t="s">
        <v>662</v>
      </c>
      <c r="E4516" t="s">
        <v>19</v>
      </c>
      <c r="F4516" t="s">
        <v>81</v>
      </c>
      <c r="G4516" t="s">
        <v>32</v>
      </c>
      <c r="H4516" t="s">
        <v>33</v>
      </c>
      <c r="I4516" t="s">
        <v>161</v>
      </c>
      <c r="J4516">
        <v>1</v>
      </c>
      <c r="K4516">
        <v>9895.59</v>
      </c>
      <c r="L4516">
        <v>0.05</v>
      </c>
      <c r="M4516">
        <v>5909.01</v>
      </c>
      <c r="N4516" t="s">
        <v>52</v>
      </c>
      <c r="O4516" t="s">
        <v>53</v>
      </c>
      <c r="P4516" t="s">
        <v>44</v>
      </c>
      <c r="Q4516">
        <f>Sales_Data[[#This Row],[Quantity]]*Sales_Data[[#This Row],[Unit_Price]]</f>
        <v>9895.59</v>
      </c>
      <c r="R4516">
        <f>Sales_Data[[#This Row],[Gross_Sales]]*Sales_Data[[#This Row],[Discount]]</f>
        <v>494.77950000000004</v>
      </c>
      <c r="S4516">
        <f>Sales_Data[[#This Row],[Gross_Sales]]-Sales_Data[[#This Row],[Discount_Amount]]</f>
        <v>9400.8104999999996</v>
      </c>
      <c r="T4516">
        <f>Sales_Data[[#This Row],[Net Sales]]-Sales_Data[[#This Row],[Cost]]</f>
        <v>3491.8004999999994</v>
      </c>
      <c r="U4516" s="2">
        <f>Sales_Data[[#This Row],[Profit]]/Sales_Data[[#This Row],[Net Sales]]</f>
        <v>0.37143611181184849</v>
      </c>
      <c r="V4516">
        <f>YEAR(Sales_Data[[#This Row],[Order_Date]])</f>
        <v>2025</v>
      </c>
      <c r="W4516" t="str">
        <f>TEXT(Sales_Data[[#This Row],[Order_Date]],"mmm")</f>
        <v>Oct</v>
      </c>
      <c r="X4516">
        <f>MONTH(Sales_Data[[#This Row],[Order_Date]])</f>
        <v>10</v>
      </c>
      <c r="Y4516" t="str">
        <f>"Q"&amp;ROUNDUP(MONTH(Sales_Data[[#This Row],[Order_Date]])/3,0)</f>
        <v>Q4</v>
      </c>
    </row>
    <row r="4517" spans="1:25" x14ac:dyDescent="0.3">
      <c r="A4517" t="s">
        <v>6257</v>
      </c>
      <c r="B4517" s="1">
        <v>45718</v>
      </c>
      <c r="C4517" t="s">
        <v>6258</v>
      </c>
      <c r="D4517" t="s">
        <v>95</v>
      </c>
      <c r="E4517" t="s">
        <v>48</v>
      </c>
      <c r="F4517" t="s">
        <v>126</v>
      </c>
      <c r="G4517" t="s">
        <v>75</v>
      </c>
      <c r="H4517" t="s">
        <v>256</v>
      </c>
      <c r="I4517" t="s">
        <v>334</v>
      </c>
      <c r="J4517">
        <v>1</v>
      </c>
      <c r="K4517">
        <v>41328.699999999997</v>
      </c>
      <c r="L4517">
        <v>0</v>
      </c>
      <c r="M4517">
        <v>28876.47</v>
      </c>
      <c r="N4517" t="s">
        <v>52</v>
      </c>
      <c r="O4517" t="s">
        <v>53</v>
      </c>
      <c r="P4517" t="s">
        <v>44</v>
      </c>
      <c r="Q4517">
        <f>Sales_Data[[#This Row],[Quantity]]*Sales_Data[[#This Row],[Unit_Price]]</f>
        <v>41328.699999999997</v>
      </c>
      <c r="R4517">
        <f>Sales_Data[[#This Row],[Gross_Sales]]*Sales_Data[[#This Row],[Discount]]</f>
        <v>0</v>
      </c>
      <c r="S4517">
        <f>Sales_Data[[#This Row],[Gross_Sales]]-Sales_Data[[#This Row],[Discount_Amount]]</f>
        <v>41328.699999999997</v>
      </c>
      <c r="T4517">
        <f>Sales_Data[[#This Row],[Net Sales]]-Sales_Data[[#This Row],[Cost]]</f>
        <v>12452.229999999996</v>
      </c>
      <c r="U4517" s="2">
        <f>Sales_Data[[#This Row],[Profit]]/Sales_Data[[#This Row],[Net Sales]]</f>
        <v>0.30129740349926315</v>
      </c>
      <c r="V4517">
        <f>YEAR(Sales_Data[[#This Row],[Order_Date]])</f>
        <v>2025</v>
      </c>
      <c r="W4517" t="str">
        <f>TEXT(Sales_Data[[#This Row],[Order_Date]],"mmm")</f>
        <v>Mar</v>
      </c>
      <c r="X4517">
        <f>MONTH(Sales_Data[[#This Row],[Order_Date]])</f>
        <v>3</v>
      </c>
      <c r="Y4517" t="str">
        <f>"Q"&amp;ROUNDUP(MONTH(Sales_Data[[#This Row],[Order_Date]])/3,0)</f>
        <v>Q1</v>
      </c>
    </row>
    <row r="4518" spans="1:25" x14ac:dyDescent="0.3">
      <c r="A4518" t="s">
        <v>6259</v>
      </c>
      <c r="B4518" s="1">
        <v>45976</v>
      </c>
      <c r="C4518" t="s">
        <v>5178</v>
      </c>
      <c r="D4518" t="s">
        <v>366</v>
      </c>
      <c r="E4518" t="s">
        <v>48</v>
      </c>
      <c r="F4518" t="s">
        <v>126</v>
      </c>
      <c r="G4518" t="s">
        <v>41</v>
      </c>
      <c r="H4518" t="s">
        <v>42</v>
      </c>
      <c r="I4518" t="s">
        <v>43</v>
      </c>
      <c r="J4518">
        <v>3</v>
      </c>
      <c r="K4518">
        <v>42125.5</v>
      </c>
      <c r="L4518">
        <v>0.05</v>
      </c>
      <c r="M4518">
        <v>83606.2</v>
      </c>
      <c r="N4518" t="s">
        <v>83</v>
      </c>
      <c r="O4518" t="s">
        <v>25</v>
      </c>
      <c r="P4518" t="s">
        <v>71</v>
      </c>
      <c r="Q4518">
        <f>Sales_Data[[#This Row],[Quantity]]*Sales_Data[[#This Row],[Unit_Price]]</f>
        <v>126376.5</v>
      </c>
      <c r="R4518">
        <f>Sales_Data[[#This Row],[Gross_Sales]]*Sales_Data[[#This Row],[Discount]]</f>
        <v>6318.8250000000007</v>
      </c>
      <c r="S4518">
        <f>Sales_Data[[#This Row],[Gross_Sales]]-Sales_Data[[#This Row],[Discount_Amount]]</f>
        <v>120057.675</v>
      </c>
      <c r="T4518">
        <f>Sales_Data[[#This Row],[Net Sales]]-Sales_Data[[#This Row],[Cost]]</f>
        <v>36451.475000000006</v>
      </c>
      <c r="U4518" s="2">
        <f>Sales_Data[[#This Row],[Profit]]/Sales_Data[[#This Row],[Net Sales]]</f>
        <v>0.30361636605073355</v>
      </c>
      <c r="V4518">
        <f>YEAR(Sales_Data[[#This Row],[Order_Date]])</f>
        <v>2025</v>
      </c>
      <c r="W4518" t="str">
        <f>TEXT(Sales_Data[[#This Row],[Order_Date]],"mmm")</f>
        <v>Nov</v>
      </c>
      <c r="X4518">
        <f>MONTH(Sales_Data[[#This Row],[Order_Date]])</f>
        <v>11</v>
      </c>
      <c r="Y4518" t="str">
        <f>"Q"&amp;ROUNDUP(MONTH(Sales_Data[[#This Row],[Order_Date]])/3,0)</f>
        <v>Q4</v>
      </c>
    </row>
    <row r="4519" spans="1:25" x14ac:dyDescent="0.3">
      <c r="A4519" t="s">
        <v>6260</v>
      </c>
      <c r="B4519" s="1">
        <v>45709</v>
      </c>
      <c r="C4519" t="s">
        <v>3727</v>
      </c>
      <c r="D4519" t="s">
        <v>224</v>
      </c>
      <c r="E4519" t="s">
        <v>19</v>
      </c>
      <c r="F4519" t="s">
        <v>113</v>
      </c>
      <c r="G4519" t="s">
        <v>21</v>
      </c>
      <c r="H4519" t="s">
        <v>22</v>
      </c>
      <c r="I4519" t="s">
        <v>62</v>
      </c>
      <c r="J4519">
        <v>3</v>
      </c>
      <c r="K4519">
        <v>10824.9</v>
      </c>
      <c r="L4519">
        <v>0.05</v>
      </c>
      <c r="M4519">
        <v>25109.54</v>
      </c>
      <c r="N4519" t="s">
        <v>24</v>
      </c>
      <c r="O4519" t="s">
        <v>35</v>
      </c>
      <c r="P4519" t="s">
        <v>44</v>
      </c>
      <c r="Q4519">
        <f>Sales_Data[[#This Row],[Quantity]]*Sales_Data[[#This Row],[Unit_Price]]</f>
        <v>32474.699999999997</v>
      </c>
      <c r="R4519">
        <f>Sales_Data[[#This Row],[Gross_Sales]]*Sales_Data[[#This Row],[Discount]]</f>
        <v>1623.7349999999999</v>
      </c>
      <c r="S4519">
        <f>Sales_Data[[#This Row],[Gross_Sales]]-Sales_Data[[#This Row],[Discount_Amount]]</f>
        <v>30850.964999999997</v>
      </c>
      <c r="T4519">
        <f>Sales_Data[[#This Row],[Net Sales]]-Sales_Data[[#This Row],[Cost]]</f>
        <v>5741.4249999999956</v>
      </c>
      <c r="U4519" s="2">
        <f>Sales_Data[[#This Row],[Profit]]/Sales_Data[[#This Row],[Net Sales]]</f>
        <v>0.18610195823696266</v>
      </c>
      <c r="V4519">
        <f>YEAR(Sales_Data[[#This Row],[Order_Date]])</f>
        <v>2025</v>
      </c>
      <c r="W4519" t="str">
        <f>TEXT(Sales_Data[[#This Row],[Order_Date]],"mmm")</f>
        <v>Feb</v>
      </c>
      <c r="X4519">
        <f>MONTH(Sales_Data[[#This Row],[Order_Date]])</f>
        <v>2</v>
      </c>
      <c r="Y4519" t="str">
        <f>"Q"&amp;ROUNDUP(MONTH(Sales_Data[[#This Row],[Order_Date]])/3,0)</f>
        <v>Q1</v>
      </c>
    </row>
    <row r="4520" spans="1:25" x14ac:dyDescent="0.3">
      <c r="A4520" t="s">
        <v>6261</v>
      </c>
      <c r="B4520" s="1">
        <v>46001</v>
      </c>
      <c r="C4520" t="s">
        <v>6262</v>
      </c>
      <c r="D4520" t="s">
        <v>497</v>
      </c>
      <c r="E4520" t="s">
        <v>19</v>
      </c>
      <c r="F4520" t="s">
        <v>81</v>
      </c>
      <c r="G4520" t="s">
        <v>41</v>
      </c>
      <c r="H4520" t="s">
        <v>147</v>
      </c>
      <c r="I4520" t="s">
        <v>369</v>
      </c>
      <c r="J4520">
        <v>2</v>
      </c>
      <c r="K4520">
        <v>3774.84</v>
      </c>
      <c r="L4520">
        <v>0.05</v>
      </c>
      <c r="M4520">
        <v>4826.08</v>
      </c>
      <c r="N4520" t="s">
        <v>24</v>
      </c>
      <c r="O4520" t="s">
        <v>35</v>
      </c>
      <c r="P4520" t="s">
        <v>71</v>
      </c>
      <c r="Q4520">
        <f>Sales_Data[[#This Row],[Quantity]]*Sales_Data[[#This Row],[Unit_Price]]</f>
        <v>7549.68</v>
      </c>
      <c r="R4520">
        <f>Sales_Data[[#This Row],[Gross_Sales]]*Sales_Data[[#This Row],[Discount]]</f>
        <v>377.48400000000004</v>
      </c>
      <c r="S4520">
        <f>Sales_Data[[#This Row],[Gross_Sales]]-Sales_Data[[#This Row],[Discount_Amount]]</f>
        <v>7172.1959999999999</v>
      </c>
      <c r="T4520">
        <f>Sales_Data[[#This Row],[Net Sales]]-Sales_Data[[#This Row],[Cost]]</f>
        <v>2346.116</v>
      </c>
      <c r="U4520" s="2">
        <f>Sales_Data[[#This Row],[Profit]]/Sales_Data[[#This Row],[Net Sales]]</f>
        <v>0.32711264443972249</v>
      </c>
      <c r="V4520">
        <f>YEAR(Sales_Data[[#This Row],[Order_Date]])</f>
        <v>2025</v>
      </c>
      <c r="W4520" t="str">
        <f>TEXT(Sales_Data[[#This Row],[Order_Date]],"mmm")</f>
        <v>Dec</v>
      </c>
      <c r="X4520">
        <f>MONTH(Sales_Data[[#This Row],[Order_Date]])</f>
        <v>12</v>
      </c>
      <c r="Y4520" t="str">
        <f>"Q"&amp;ROUNDUP(MONTH(Sales_Data[[#This Row],[Order_Date]])/3,0)</f>
        <v>Q4</v>
      </c>
    </row>
    <row r="4521" spans="1:25" x14ac:dyDescent="0.3">
      <c r="A4521" t="s">
        <v>6263</v>
      </c>
      <c r="B4521" s="1">
        <v>45810</v>
      </c>
      <c r="C4521" t="s">
        <v>1086</v>
      </c>
      <c r="D4521" t="s">
        <v>359</v>
      </c>
      <c r="E4521" t="s">
        <v>119</v>
      </c>
      <c r="F4521" t="s">
        <v>184</v>
      </c>
      <c r="G4521" t="s">
        <v>41</v>
      </c>
      <c r="H4521" t="s">
        <v>42</v>
      </c>
      <c r="I4521" t="s">
        <v>43</v>
      </c>
      <c r="J4521">
        <v>1</v>
      </c>
      <c r="K4521">
        <v>785.54</v>
      </c>
      <c r="L4521">
        <v>0.1</v>
      </c>
      <c r="M4521">
        <v>450.42</v>
      </c>
      <c r="N4521" t="s">
        <v>70</v>
      </c>
      <c r="O4521" t="s">
        <v>35</v>
      </c>
      <c r="P4521" t="s">
        <v>71</v>
      </c>
      <c r="Q4521">
        <f>Sales_Data[[#This Row],[Quantity]]*Sales_Data[[#This Row],[Unit_Price]]</f>
        <v>785.54</v>
      </c>
      <c r="R4521">
        <f>Sales_Data[[#This Row],[Gross_Sales]]*Sales_Data[[#This Row],[Discount]]</f>
        <v>78.554000000000002</v>
      </c>
      <c r="S4521">
        <f>Sales_Data[[#This Row],[Gross_Sales]]-Sales_Data[[#This Row],[Discount_Amount]]</f>
        <v>706.98599999999999</v>
      </c>
      <c r="T4521">
        <f>Sales_Data[[#This Row],[Net Sales]]-Sales_Data[[#This Row],[Cost]]</f>
        <v>256.56599999999997</v>
      </c>
      <c r="U4521" s="2">
        <f>Sales_Data[[#This Row],[Profit]]/Sales_Data[[#This Row],[Net Sales]]</f>
        <v>0.36290110412370258</v>
      </c>
      <c r="V4521">
        <f>YEAR(Sales_Data[[#This Row],[Order_Date]])</f>
        <v>2025</v>
      </c>
      <c r="W4521" t="str">
        <f>TEXT(Sales_Data[[#This Row],[Order_Date]],"mmm")</f>
        <v>Jun</v>
      </c>
      <c r="X4521">
        <f>MONTH(Sales_Data[[#This Row],[Order_Date]])</f>
        <v>6</v>
      </c>
      <c r="Y4521" t="str">
        <f>"Q"&amp;ROUNDUP(MONTH(Sales_Data[[#This Row],[Order_Date]])/3,0)</f>
        <v>Q2</v>
      </c>
    </row>
    <row r="4522" spans="1:25" x14ac:dyDescent="0.3">
      <c r="A4522" t="s">
        <v>6264</v>
      </c>
      <c r="B4522" s="1">
        <v>45894</v>
      </c>
      <c r="C4522" t="s">
        <v>4423</v>
      </c>
      <c r="D4522" t="s">
        <v>209</v>
      </c>
      <c r="E4522" t="s">
        <v>39</v>
      </c>
      <c r="F4522" t="s">
        <v>202</v>
      </c>
      <c r="G4522" t="s">
        <v>32</v>
      </c>
      <c r="H4522" t="s">
        <v>50</v>
      </c>
      <c r="I4522" t="s">
        <v>51</v>
      </c>
      <c r="J4522">
        <v>1</v>
      </c>
      <c r="K4522">
        <v>2629.76</v>
      </c>
      <c r="L4522">
        <v>0.05</v>
      </c>
      <c r="M4522">
        <v>1801.71</v>
      </c>
      <c r="N4522" t="s">
        <v>70</v>
      </c>
      <c r="O4522" t="s">
        <v>25</v>
      </c>
      <c r="P4522" t="s">
        <v>44</v>
      </c>
      <c r="Q4522">
        <f>Sales_Data[[#This Row],[Quantity]]*Sales_Data[[#This Row],[Unit_Price]]</f>
        <v>2629.76</v>
      </c>
      <c r="R4522">
        <f>Sales_Data[[#This Row],[Gross_Sales]]*Sales_Data[[#This Row],[Discount]]</f>
        <v>131.48800000000003</v>
      </c>
      <c r="S4522">
        <f>Sales_Data[[#This Row],[Gross_Sales]]-Sales_Data[[#This Row],[Discount_Amount]]</f>
        <v>2498.2720000000004</v>
      </c>
      <c r="T4522">
        <f>Sales_Data[[#This Row],[Net Sales]]-Sales_Data[[#This Row],[Cost]]</f>
        <v>696.56200000000035</v>
      </c>
      <c r="U4522" s="2">
        <f>Sales_Data[[#This Row],[Profit]]/Sales_Data[[#This Row],[Net Sales]]</f>
        <v>0.27881751866890403</v>
      </c>
      <c r="V4522">
        <f>YEAR(Sales_Data[[#This Row],[Order_Date]])</f>
        <v>2025</v>
      </c>
      <c r="W4522" t="str">
        <f>TEXT(Sales_Data[[#This Row],[Order_Date]],"mmm")</f>
        <v>Aug</v>
      </c>
      <c r="X4522">
        <f>MONTH(Sales_Data[[#This Row],[Order_Date]])</f>
        <v>8</v>
      </c>
      <c r="Y4522" t="str">
        <f>"Q"&amp;ROUNDUP(MONTH(Sales_Data[[#This Row],[Order_Date]])/3,0)</f>
        <v>Q3</v>
      </c>
    </row>
    <row r="4523" spans="1:25" x14ac:dyDescent="0.3">
      <c r="A4523" t="s">
        <v>6265</v>
      </c>
      <c r="B4523" s="1">
        <v>45968</v>
      </c>
      <c r="C4523" t="s">
        <v>1951</v>
      </c>
      <c r="D4523" t="s">
        <v>715</v>
      </c>
      <c r="E4523" t="s">
        <v>39</v>
      </c>
      <c r="F4523" t="s">
        <v>40</v>
      </c>
      <c r="G4523" t="s">
        <v>32</v>
      </c>
      <c r="H4523" t="s">
        <v>50</v>
      </c>
      <c r="I4523" t="s">
        <v>58</v>
      </c>
      <c r="J4523">
        <v>4</v>
      </c>
      <c r="K4523">
        <v>3221.65</v>
      </c>
      <c r="L4523">
        <v>0</v>
      </c>
      <c r="M4523">
        <v>10397.98</v>
      </c>
      <c r="N4523" t="s">
        <v>52</v>
      </c>
      <c r="O4523" t="s">
        <v>35</v>
      </c>
      <c r="P4523" t="s">
        <v>26</v>
      </c>
      <c r="Q4523">
        <f>Sales_Data[[#This Row],[Quantity]]*Sales_Data[[#This Row],[Unit_Price]]</f>
        <v>12886.6</v>
      </c>
      <c r="R4523">
        <f>Sales_Data[[#This Row],[Gross_Sales]]*Sales_Data[[#This Row],[Discount]]</f>
        <v>0</v>
      </c>
      <c r="S4523">
        <f>Sales_Data[[#This Row],[Gross_Sales]]-Sales_Data[[#This Row],[Discount_Amount]]</f>
        <v>12886.6</v>
      </c>
      <c r="T4523">
        <f>Sales_Data[[#This Row],[Net Sales]]-Sales_Data[[#This Row],[Cost]]</f>
        <v>2488.6200000000008</v>
      </c>
      <c r="U4523" s="2">
        <f>Sales_Data[[#This Row],[Profit]]/Sales_Data[[#This Row],[Net Sales]]</f>
        <v>0.19311688110129907</v>
      </c>
      <c r="V4523">
        <f>YEAR(Sales_Data[[#This Row],[Order_Date]])</f>
        <v>2025</v>
      </c>
      <c r="W4523" t="str">
        <f>TEXT(Sales_Data[[#This Row],[Order_Date]],"mmm")</f>
        <v>Nov</v>
      </c>
      <c r="X4523">
        <f>MONTH(Sales_Data[[#This Row],[Order_Date]])</f>
        <v>11</v>
      </c>
      <c r="Y4523" t="str">
        <f>"Q"&amp;ROUNDUP(MONTH(Sales_Data[[#This Row],[Order_Date]])/3,0)</f>
        <v>Q4</v>
      </c>
    </row>
    <row r="4524" spans="1:25" x14ac:dyDescent="0.3">
      <c r="A4524" t="s">
        <v>6266</v>
      </c>
      <c r="B4524" s="1">
        <v>45959</v>
      </c>
      <c r="C4524" t="s">
        <v>1134</v>
      </c>
      <c r="D4524" t="s">
        <v>160</v>
      </c>
      <c r="E4524" t="s">
        <v>19</v>
      </c>
      <c r="F4524" t="s">
        <v>113</v>
      </c>
      <c r="G4524" t="s">
        <v>21</v>
      </c>
      <c r="H4524" t="s">
        <v>230</v>
      </c>
      <c r="I4524" t="s">
        <v>231</v>
      </c>
      <c r="J4524">
        <v>1</v>
      </c>
      <c r="K4524">
        <v>1769.21</v>
      </c>
      <c r="L4524">
        <v>0</v>
      </c>
      <c r="M4524">
        <v>1124.27</v>
      </c>
      <c r="N4524" t="s">
        <v>52</v>
      </c>
      <c r="O4524" t="s">
        <v>35</v>
      </c>
      <c r="P4524" t="s">
        <v>26</v>
      </c>
      <c r="Q4524">
        <f>Sales_Data[[#This Row],[Quantity]]*Sales_Data[[#This Row],[Unit_Price]]</f>
        <v>1769.21</v>
      </c>
      <c r="R4524">
        <f>Sales_Data[[#This Row],[Gross_Sales]]*Sales_Data[[#This Row],[Discount]]</f>
        <v>0</v>
      </c>
      <c r="S4524">
        <f>Sales_Data[[#This Row],[Gross_Sales]]-Sales_Data[[#This Row],[Discount_Amount]]</f>
        <v>1769.21</v>
      </c>
      <c r="T4524">
        <f>Sales_Data[[#This Row],[Net Sales]]-Sales_Data[[#This Row],[Cost]]</f>
        <v>644.94000000000005</v>
      </c>
      <c r="U4524" s="2">
        <f>Sales_Data[[#This Row],[Profit]]/Sales_Data[[#This Row],[Net Sales]]</f>
        <v>0.36453558367859101</v>
      </c>
      <c r="V4524">
        <f>YEAR(Sales_Data[[#This Row],[Order_Date]])</f>
        <v>2025</v>
      </c>
      <c r="W4524" t="str">
        <f>TEXT(Sales_Data[[#This Row],[Order_Date]],"mmm")</f>
        <v>Oct</v>
      </c>
      <c r="X4524">
        <f>MONTH(Sales_Data[[#This Row],[Order_Date]])</f>
        <v>10</v>
      </c>
      <c r="Y4524" t="str">
        <f>"Q"&amp;ROUNDUP(MONTH(Sales_Data[[#This Row],[Order_Date]])/3,0)</f>
        <v>Q4</v>
      </c>
    </row>
    <row r="4525" spans="1:25" x14ac:dyDescent="0.3">
      <c r="A4525" t="s">
        <v>6267</v>
      </c>
      <c r="B4525" s="1">
        <v>45689</v>
      </c>
      <c r="C4525" t="s">
        <v>841</v>
      </c>
      <c r="D4525" t="s">
        <v>615</v>
      </c>
      <c r="E4525" t="s">
        <v>19</v>
      </c>
      <c r="F4525" t="s">
        <v>20</v>
      </c>
      <c r="G4525" t="s">
        <v>67</v>
      </c>
      <c r="H4525" t="s">
        <v>133</v>
      </c>
      <c r="I4525" t="s">
        <v>138</v>
      </c>
      <c r="J4525">
        <v>3</v>
      </c>
      <c r="K4525">
        <v>14798.93</v>
      </c>
      <c r="L4525">
        <v>0</v>
      </c>
      <c r="M4525">
        <v>29507.75</v>
      </c>
      <c r="N4525" t="s">
        <v>109</v>
      </c>
      <c r="O4525" t="s">
        <v>35</v>
      </c>
      <c r="P4525" t="s">
        <v>44</v>
      </c>
      <c r="Q4525">
        <f>Sales_Data[[#This Row],[Quantity]]*Sales_Data[[#This Row],[Unit_Price]]</f>
        <v>44396.79</v>
      </c>
      <c r="R4525">
        <f>Sales_Data[[#This Row],[Gross_Sales]]*Sales_Data[[#This Row],[Discount]]</f>
        <v>0</v>
      </c>
      <c r="S4525">
        <f>Sales_Data[[#This Row],[Gross_Sales]]-Sales_Data[[#This Row],[Discount_Amount]]</f>
        <v>44396.79</v>
      </c>
      <c r="T4525">
        <f>Sales_Data[[#This Row],[Net Sales]]-Sales_Data[[#This Row],[Cost]]</f>
        <v>14889.04</v>
      </c>
      <c r="U4525" s="2">
        <f>Sales_Data[[#This Row],[Profit]]/Sales_Data[[#This Row],[Net Sales]]</f>
        <v>0.33536298457613717</v>
      </c>
      <c r="V4525">
        <f>YEAR(Sales_Data[[#This Row],[Order_Date]])</f>
        <v>2025</v>
      </c>
      <c r="W4525" t="str">
        <f>TEXT(Sales_Data[[#This Row],[Order_Date]],"mmm")</f>
        <v>Feb</v>
      </c>
      <c r="X4525">
        <f>MONTH(Sales_Data[[#This Row],[Order_Date]])</f>
        <v>2</v>
      </c>
      <c r="Y4525" t="str">
        <f>"Q"&amp;ROUNDUP(MONTH(Sales_Data[[#This Row],[Order_Date]])/3,0)</f>
        <v>Q1</v>
      </c>
    </row>
    <row r="4526" spans="1:25" x14ac:dyDescent="0.3">
      <c r="A4526" t="s">
        <v>6268</v>
      </c>
      <c r="B4526" s="1">
        <v>45712</v>
      </c>
      <c r="C4526" t="s">
        <v>1675</v>
      </c>
      <c r="D4526" t="s">
        <v>366</v>
      </c>
      <c r="E4526" t="s">
        <v>19</v>
      </c>
      <c r="F4526" t="s">
        <v>57</v>
      </c>
      <c r="G4526" t="s">
        <v>32</v>
      </c>
      <c r="H4526" t="s">
        <v>33</v>
      </c>
      <c r="I4526" t="s">
        <v>161</v>
      </c>
      <c r="J4526">
        <v>1</v>
      </c>
      <c r="K4526">
        <v>6652.54</v>
      </c>
      <c r="L4526">
        <v>0.05</v>
      </c>
      <c r="M4526">
        <v>4957.3</v>
      </c>
      <c r="N4526" t="s">
        <v>52</v>
      </c>
      <c r="O4526" t="s">
        <v>53</v>
      </c>
      <c r="P4526" t="s">
        <v>26</v>
      </c>
      <c r="Q4526">
        <f>Sales_Data[[#This Row],[Quantity]]*Sales_Data[[#This Row],[Unit_Price]]</f>
        <v>6652.54</v>
      </c>
      <c r="R4526">
        <f>Sales_Data[[#This Row],[Gross_Sales]]*Sales_Data[[#This Row],[Discount]]</f>
        <v>332.62700000000001</v>
      </c>
      <c r="S4526">
        <f>Sales_Data[[#This Row],[Gross_Sales]]-Sales_Data[[#This Row],[Discount_Amount]]</f>
        <v>6319.9129999999996</v>
      </c>
      <c r="T4526">
        <f>Sales_Data[[#This Row],[Net Sales]]-Sales_Data[[#This Row],[Cost]]</f>
        <v>1362.6129999999994</v>
      </c>
      <c r="U4526" s="2">
        <f>Sales_Data[[#This Row],[Profit]]/Sales_Data[[#This Row],[Net Sales]]</f>
        <v>0.21560629078280025</v>
      </c>
      <c r="V4526">
        <f>YEAR(Sales_Data[[#This Row],[Order_Date]])</f>
        <v>2025</v>
      </c>
      <c r="W4526" t="str">
        <f>TEXT(Sales_Data[[#This Row],[Order_Date]],"mmm")</f>
        <v>Feb</v>
      </c>
      <c r="X4526">
        <f>MONTH(Sales_Data[[#This Row],[Order_Date]])</f>
        <v>2</v>
      </c>
      <c r="Y4526" t="str">
        <f>"Q"&amp;ROUNDUP(MONTH(Sales_Data[[#This Row],[Order_Date]])/3,0)</f>
        <v>Q1</v>
      </c>
    </row>
    <row r="4527" spans="1:25" x14ac:dyDescent="0.3">
      <c r="A4527" t="s">
        <v>6269</v>
      </c>
      <c r="B4527" s="1">
        <v>46009</v>
      </c>
      <c r="C4527" t="s">
        <v>2094</v>
      </c>
      <c r="D4527" t="s">
        <v>347</v>
      </c>
      <c r="E4527" t="s">
        <v>19</v>
      </c>
      <c r="F4527" t="s">
        <v>57</v>
      </c>
      <c r="G4527" t="s">
        <v>75</v>
      </c>
      <c r="H4527" t="s">
        <v>76</v>
      </c>
      <c r="I4527" t="s">
        <v>77</v>
      </c>
      <c r="J4527">
        <v>4</v>
      </c>
      <c r="K4527">
        <v>16505.849999999999</v>
      </c>
      <c r="L4527">
        <v>0</v>
      </c>
      <c r="M4527">
        <v>53065.68</v>
      </c>
      <c r="N4527" t="s">
        <v>52</v>
      </c>
      <c r="O4527" t="s">
        <v>25</v>
      </c>
      <c r="P4527" t="s">
        <v>44</v>
      </c>
      <c r="Q4527">
        <f>Sales_Data[[#This Row],[Quantity]]*Sales_Data[[#This Row],[Unit_Price]]</f>
        <v>66023.399999999994</v>
      </c>
      <c r="R4527">
        <f>Sales_Data[[#This Row],[Gross_Sales]]*Sales_Data[[#This Row],[Discount]]</f>
        <v>0</v>
      </c>
      <c r="S4527">
        <f>Sales_Data[[#This Row],[Gross_Sales]]-Sales_Data[[#This Row],[Discount_Amount]]</f>
        <v>66023.399999999994</v>
      </c>
      <c r="T4527">
        <f>Sales_Data[[#This Row],[Net Sales]]-Sales_Data[[#This Row],[Cost]]</f>
        <v>12957.719999999994</v>
      </c>
      <c r="U4527" s="2">
        <f>Sales_Data[[#This Row],[Profit]]/Sales_Data[[#This Row],[Net Sales]]</f>
        <v>0.19625950799262074</v>
      </c>
      <c r="V4527">
        <f>YEAR(Sales_Data[[#This Row],[Order_Date]])</f>
        <v>2025</v>
      </c>
      <c r="W4527" t="str">
        <f>TEXT(Sales_Data[[#This Row],[Order_Date]],"mmm")</f>
        <v>Dec</v>
      </c>
      <c r="X4527">
        <f>MONTH(Sales_Data[[#This Row],[Order_Date]])</f>
        <v>12</v>
      </c>
      <c r="Y4527" t="str">
        <f>"Q"&amp;ROUNDUP(MONTH(Sales_Data[[#This Row],[Order_Date]])/3,0)</f>
        <v>Q4</v>
      </c>
    </row>
    <row r="4528" spans="1:25" x14ac:dyDescent="0.3">
      <c r="A4528" t="s">
        <v>6270</v>
      </c>
      <c r="B4528" s="1">
        <v>45693</v>
      </c>
      <c r="C4528" t="s">
        <v>2209</v>
      </c>
      <c r="D4528" t="s">
        <v>170</v>
      </c>
      <c r="E4528" t="s">
        <v>39</v>
      </c>
      <c r="F4528" t="s">
        <v>202</v>
      </c>
      <c r="G4528" t="s">
        <v>67</v>
      </c>
      <c r="H4528" t="s">
        <v>121</v>
      </c>
      <c r="I4528" t="s">
        <v>122</v>
      </c>
      <c r="J4528">
        <v>4</v>
      </c>
      <c r="K4528">
        <v>1419.11</v>
      </c>
      <c r="L4528">
        <v>0.05</v>
      </c>
      <c r="M4528">
        <v>3346.46</v>
      </c>
      <c r="N4528" t="s">
        <v>52</v>
      </c>
      <c r="O4528" t="s">
        <v>53</v>
      </c>
      <c r="P4528" t="s">
        <v>26</v>
      </c>
      <c r="Q4528">
        <f>Sales_Data[[#This Row],[Quantity]]*Sales_Data[[#This Row],[Unit_Price]]</f>
        <v>5676.44</v>
      </c>
      <c r="R4528">
        <f>Sales_Data[[#This Row],[Gross_Sales]]*Sales_Data[[#This Row],[Discount]]</f>
        <v>283.822</v>
      </c>
      <c r="S4528">
        <f>Sales_Data[[#This Row],[Gross_Sales]]-Sales_Data[[#This Row],[Discount_Amount]]</f>
        <v>5392.6179999999995</v>
      </c>
      <c r="T4528">
        <f>Sales_Data[[#This Row],[Net Sales]]-Sales_Data[[#This Row],[Cost]]</f>
        <v>2046.1579999999994</v>
      </c>
      <c r="U4528" s="2">
        <f>Sales_Data[[#This Row],[Profit]]/Sales_Data[[#This Row],[Net Sales]]</f>
        <v>0.37943685237856634</v>
      </c>
      <c r="V4528">
        <f>YEAR(Sales_Data[[#This Row],[Order_Date]])</f>
        <v>2025</v>
      </c>
      <c r="W4528" t="str">
        <f>TEXT(Sales_Data[[#This Row],[Order_Date]],"mmm")</f>
        <v>Feb</v>
      </c>
      <c r="X4528">
        <f>MONTH(Sales_Data[[#This Row],[Order_Date]])</f>
        <v>2</v>
      </c>
      <c r="Y4528" t="str">
        <f>"Q"&amp;ROUNDUP(MONTH(Sales_Data[[#This Row],[Order_Date]])/3,0)</f>
        <v>Q1</v>
      </c>
    </row>
    <row r="4529" spans="1:25" x14ac:dyDescent="0.3">
      <c r="A4529" t="s">
        <v>6271</v>
      </c>
      <c r="B4529" s="1">
        <v>45767</v>
      </c>
      <c r="C4529" t="s">
        <v>333</v>
      </c>
      <c r="D4529" t="s">
        <v>92</v>
      </c>
      <c r="E4529" t="s">
        <v>48</v>
      </c>
      <c r="F4529" t="s">
        <v>132</v>
      </c>
      <c r="G4529" t="s">
        <v>21</v>
      </c>
      <c r="H4529" t="s">
        <v>297</v>
      </c>
      <c r="I4529" t="s">
        <v>297</v>
      </c>
      <c r="J4529">
        <v>1</v>
      </c>
      <c r="K4529">
        <v>5115.37</v>
      </c>
      <c r="L4529">
        <v>0.15</v>
      </c>
      <c r="M4529">
        <v>3754.48</v>
      </c>
      <c r="N4529" t="s">
        <v>52</v>
      </c>
      <c r="O4529" t="s">
        <v>25</v>
      </c>
      <c r="P4529" t="s">
        <v>71</v>
      </c>
      <c r="Q4529">
        <f>Sales_Data[[#This Row],[Quantity]]*Sales_Data[[#This Row],[Unit_Price]]</f>
        <v>5115.37</v>
      </c>
      <c r="R4529">
        <f>Sales_Data[[#This Row],[Gross_Sales]]*Sales_Data[[#This Row],[Discount]]</f>
        <v>767.30549999999994</v>
      </c>
      <c r="S4529">
        <f>Sales_Data[[#This Row],[Gross_Sales]]-Sales_Data[[#This Row],[Discount_Amount]]</f>
        <v>4348.0645000000004</v>
      </c>
      <c r="T4529">
        <f>Sales_Data[[#This Row],[Net Sales]]-Sales_Data[[#This Row],[Cost]]</f>
        <v>593.58450000000039</v>
      </c>
      <c r="U4529" s="2">
        <f>Sales_Data[[#This Row],[Profit]]/Sales_Data[[#This Row],[Net Sales]]</f>
        <v>0.13651694909309656</v>
      </c>
      <c r="V4529">
        <f>YEAR(Sales_Data[[#This Row],[Order_Date]])</f>
        <v>2025</v>
      </c>
      <c r="W4529" t="str">
        <f>TEXT(Sales_Data[[#This Row],[Order_Date]],"mmm")</f>
        <v>Apr</v>
      </c>
      <c r="X4529">
        <f>MONTH(Sales_Data[[#This Row],[Order_Date]])</f>
        <v>4</v>
      </c>
      <c r="Y4529" t="str">
        <f>"Q"&amp;ROUNDUP(MONTH(Sales_Data[[#This Row],[Order_Date]])/3,0)</f>
        <v>Q2</v>
      </c>
    </row>
    <row r="4530" spans="1:25" x14ac:dyDescent="0.3">
      <c r="A4530" t="s">
        <v>6272</v>
      </c>
      <c r="B4530" s="1">
        <v>45834</v>
      </c>
      <c r="C4530" t="s">
        <v>233</v>
      </c>
      <c r="D4530" t="s">
        <v>553</v>
      </c>
      <c r="E4530" t="s">
        <v>119</v>
      </c>
      <c r="F4530" t="s">
        <v>120</v>
      </c>
      <c r="G4530" t="s">
        <v>67</v>
      </c>
      <c r="H4530" t="s">
        <v>68</v>
      </c>
      <c r="I4530" t="s">
        <v>69</v>
      </c>
      <c r="J4530">
        <v>3</v>
      </c>
      <c r="K4530">
        <v>4599.6899999999996</v>
      </c>
      <c r="L4530">
        <v>0</v>
      </c>
      <c r="M4530">
        <v>9916.48</v>
      </c>
      <c r="N4530" t="s">
        <v>109</v>
      </c>
      <c r="O4530" t="s">
        <v>35</v>
      </c>
      <c r="P4530" t="s">
        <v>44</v>
      </c>
      <c r="Q4530">
        <f>Sales_Data[[#This Row],[Quantity]]*Sales_Data[[#This Row],[Unit_Price]]</f>
        <v>13799.07</v>
      </c>
      <c r="R4530">
        <f>Sales_Data[[#This Row],[Gross_Sales]]*Sales_Data[[#This Row],[Discount]]</f>
        <v>0</v>
      </c>
      <c r="S4530">
        <f>Sales_Data[[#This Row],[Gross_Sales]]-Sales_Data[[#This Row],[Discount_Amount]]</f>
        <v>13799.07</v>
      </c>
      <c r="T4530">
        <f>Sales_Data[[#This Row],[Net Sales]]-Sales_Data[[#This Row],[Cost]]</f>
        <v>3882.59</v>
      </c>
      <c r="U4530" s="2">
        <f>Sales_Data[[#This Row],[Profit]]/Sales_Data[[#This Row],[Net Sales]]</f>
        <v>0.28136606307526524</v>
      </c>
      <c r="V4530">
        <f>YEAR(Sales_Data[[#This Row],[Order_Date]])</f>
        <v>2025</v>
      </c>
      <c r="W4530" t="str">
        <f>TEXT(Sales_Data[[#This Row],[Order_Date]],"mmm")</f>
        <v>Jun</v>
      </c>
      <c r="X4530">
        <f>MONTH(Sales_Data[[#This Row],[Order_Date]])</f>
        <v>6</v>
      </c>
      <c r="Y4530" t="str">
        <f>"Q"&amp;ROUNDUP(MONTH(Sales_Data[[#This Row],[Order_Date]])/3,0)</f>
        <v>Q2</v>
      </c>
    </row>
    <row r="4531" spans="1:25" x14ac:dyDescent="0.3">
      <c r="A4531" t="s">
        <v>6273</v>
      </c>
      <c r="B4531" s="1">
        <v>46019</v>
      </c>
      <c r="C4531" t="s">
        <v>6274</v>
      </c>
      <c r="D4531" t="s">
        <v>205</v>
      </c>
      <c r="E4531" t="s">
        <v>19</v>
      </c>
      <c r="F4531" t="s">
        <v>66</v>
      </c>
      <c r="G4531" t="s">
        <v>41</v>
      </c>
      <c r="H4531" t="s">
        <v>171</v>
      </c>
      <c r="I4531" t="s">
        <v>172</v>
      </c>
      <c r="J4531">
        <v>1</v>
      </c>
      <c r="K4531">
        <v>3971.94</v>
      </c>
      <c r="L4531">
        <v>0.15</v>
      </c>
      <c r="M4531">
        <v>2410.64</v>
      </c>
      <c r="N4531" t="s">
        <v>52</v>
      </c>
      <c r="O4531" t="s">
        <v>25</v>
      </c>
      <c r="P4531" t="s">
        <v>44</v>
      </c>
      <c r="Q4531">
        <f>Sales_Data[[#This Row],[Quantity]]*Sales_Data[[#This Row],[Unit_Price]]</f>
        <v>3971.94</v>
      </c>
      <c r="R4531">
        <f>Sales_Data[[#This Row],[Gross_Sales]]*Sales_Data[[#This Row],[Discount]]</f>
        <v>595.79099999999994</v>
      </c>
      <c r="S4531">
        <f>Sales_Data[[#This Row],[Gross_Sales]]-Sales_Data[[#This Row],[Discount_Amount]]</f>
        <v>3376.1490000000003</v>
      </c>
      <c r="T4531">
        <f>Sales_Data[[#This Row],[Net Sales]]-Sales_Data[[#This Row],[Cost]]</f>
        <v>965.50900000000047</v>
      </c>
      <c r="U4531" s="2">
        <f>Sales_Data[[#This Row],[Profit]]/Sales_Data[[#This Row],[Net Sales]]</f>
        <v>0.28597938064937312</v>
      </c>
      <c r="V4531">
        <f>YEAR(Sales_Data[[#This Row],[Order_Date]])</f>
        <v>2025</v>
      </c>
      <c r="W4531" t="str">
        <f>TEXT(Sales_Data[[#This Row],[Order_Date]],"mmm")</f>
        <v>Dec</v>
      </c>
      <c r="X4531">
        <f>MONTH(Sales_Data[[#This Row],[Order_Date]])</f>
        <v>12</v>
      </c>
      <c r="Y4531" t="str">
        <f>"Q"&amp;ROUNDUP(MONTH(Sales_Data[[#This Row],[Order_Date]])/3,0)</f>
        <v>Q4</v>
      </c>
    </row>
    <row r="4532" spans="1:25" x14ac:dyDescent="0.3">
      <c r="A4532" t="s">
        <v>6275</v>
      </c>
      <c r="B4532" s="1">
        <v>45971</v>
      </c>
      <c r="C4532" t="s">
        <v>3817</v>
      </c>
      <c r="D4532" t="s">
        <v>224</v>
      </c>
      <c r="E4532" t="s">
        <v>48</v>
      </c>
      <c r="F4532" t="s">
        <v>126</v>
      </c>
      <c r="G4532" t="s">
        <v>41</v>
      </c>
      <c r="H4532" t="s">
        <v>102</v>
      </c>
      <c r="I4532" t="s">
        <v>165</v>
      </c>
      <c r="J4532">
        <v>1</v>
      </c>
      <c r="K4532">
        <v>61024.85</v>
      </c>
      <c r="L4532">
        <v>0.15</v>
      </c>
      <c r="M4532">
        <v>43467.63</v>
      </c>
      <c r="N4532" t="s">
        <v>109</v>
      </c>
      <c r="O4532" t="s">
        <v>35</v>
      </c>
      <c r="P4532" t="s">
        <v>44</v>
      </c>
      <c r="Q4532">
        <f>Sales_Data[[#This Row],[Quantity]]*Sales_Data[[#This Row],[Unit_Price]]</f>
        <v>61024.85</v>
      </c>
      <c r="R4532">
        <f>Sales_Data[[#This Row],[Gross_Sales]]*Sales_Data[[#This Row],[Discount]]</f>
        <v>9153.7274999999991</v>
      </c>
      <c r="S4532">
        <f>Sales_Data[[#This Row],[Gross_Sales]]-Sales_Data[[#This Row],[Discount_Amount]]</f>
        <v>51871.122499999998</v>
      </c>
      <c r="T4532">
        <f>Sales_Data[[#This Row],[Net Sales]]-Sales_Data[[#This Row],[Cost]]</f>
        <v>8403.4925000000003</v>
      </c>
      <c r="U4532" s="2">
        <f>Sales_Data[[#This Row],[Profit]]/Sales_Data[[#This Row],[Net Sales]]</f>
        <v>0.16200714569074537</v>
      </c>
      <c r="V4532">
        <f>YEAR(Sales_Data[[#This Row],[Order_Date]])</f>
        <v>2025</v>
      </c>
      <c r="W4532" t="str">
        <f>TEXT(Sales_Data[[#This Row],[Order_Date]],"mmm")</f>
        <v>Nov</v>
      </c>
      <c r="X4532">
        <f>MONTH(Sales_Data[[#This Row],[Order_Date]])</f>
        <v>11</v>
      </c>
      <c r="Y4532" t="str">
        <f>"Q"&amp;ROUNDUP(MONTH(Sales_Data[[#This Row],[Order_Date]])/3,0)</f>
        <v>Q4</v>
      </c>
    </row>
    <row r="4533" spans="1:25" x14ac:dyDescent="0.3">
      <c r="A4533" t="s">
        <v>6276</v>
      </c>
      <c r="B4533" s="1">
        <v>45952</v>
      </c>
      <c r="C4533" t="s">
        <v>6277</v>
      </c>
      <c r="D4533" t="s">
        <v>857</v>
      </c>
      <c r="E4533" t="s">
        <v>48</v>
      </c>
      <c r="F4533" t="s">
        <v>152</v>
      </c>
      <c r="G4533" t="s">
        <v>67</v>
      </c>
      <c r="H4533" t="s">
        <v>121</v>
      </c>
      <c r="I4533" t="s">
        <v>122</v>
      </c>
      <c r="J4533">
        <v>2</v>
      </c>
      <c r="K4533">
        <v>2154.27</v>
      </c>
      <c r="L4533">
        <v>0.15</v>
      </c>
      <c r="M4533">
        <v>2374.92</v>
      </c>
      <c r="N4533" t="s">
        <v>70</v>
      </c>
      <c r="O4533" t="s">
        <v>53</v>
      </c>
      <c r="P4533" t="s">
        <v>44</v>
      </c>
      <c r="Q4533">
        <f>Sales_Data[[#This Row],[Quantity]]*Sales_Data[[#This Row],[Unit_Price]]</f>
        <v>4308.54</v>
      </c>
      <c r="R4533">
        <f>Sales_Data[[#This Row],[Gross_Sales]]*Sales_Data[[#This Row],[Discount]]</f>
        <v>646.28099999999995</v>
      </c>
      <c r="S4533">
        <f>Sales_Data[[#This Row],[Gross_Sales]]-Sales_Data[[#This Row],[Discount_Amount]]</f>
        <v>3662.259</v>
      </c>
      <c r="T4533">
        <f>Sales_Data[[#This Row],[Net Sales]]-Sales_Data[[#This Row],[Cost]]</f>
        <v>1287.3389999999999</v>
      </c>
      <c r="U4533" s="2">
        <f>Sales_Data[[#This Row],[Profit]]/Sales_Data[[#This Row],[Net Sales]]</f>
        <v>0.35151500754042792</v>
      </c>
      <c r="V4533">
        <f>YEAR(Sales_Data[[#This Row],[Order_Date]])</f>
        <v>2025</v>
      </c>
      <c r="W4533" t="str">
        <f>TEXT(Sales_Data[[#This Row],[Order_Date]],"mmm")</f>
        <v>Oct</v>
      </c>
      <c r="X4533">
        <f>MONTH(Sales_Data[[#This Row],[Order_Date]])</f>
        <v>10</v>
      </c>
      <c r="Y4533" t="str">
        <f>"Q"&amp;ROUNDUP(MONTH(Sales_Data[[#This Row],[Order_Date]])/3,0)</f>
        <v>Q4</v>
      </c>
    </row>
    <row r="4534" spans="1:25" x14ac:dyDescent="0.3">
      <c r="A4534" t="s">
        <v>6278</v>
      </c>
      <c r="B4534" s="1">
        <v>45993</v>
      </c>
      <c r="C4534" t="s">
        <v>4902</v>
      </c>
      <c r="D4534" t="s">
        <v>553</v>
      </c>
      <c r="E4534" t="s">
        <v>48</v>
      </c>
      <c r="F4534" t="s">
        <v>49</v>
      </c>
      <c r="G4534" t="s">
        <v>21</v>
      </c>
      <c r="H4534" t="s">
        <v>230</v>
      </c>
      <c r="I4534" t="s">
        <v>328</v>
      </c>
      <c r="J4534">
        <v>2</v>
      </c>
      <c r="K4534">
        <v>27701.35</v>
      </c>
      <c r="L4534">
        <v>0.15</v>
      </c>
      <c r="M4534">
        <v>32041.57</v>
      </c>
      <c r="N4534" t="s">
        <v>52</v>
      </c>
      <c r="O4534" t="s">
        <v>25</v>
      </c>
      <c r="P4534" t="s">
        <v>26</v>
      </c>
      <c r="Q4534">
        <f>Sales_Data[[#This Row],[Quantity]]*Sales_Data[[#This Row],[Unit_Price]]</f>
        <v>55402.7</v>
      </c>
      <c r="R4534">
        <f>Sales_Data[[#This Row],[Gross_Sales]]*Sales_Data[[#This Row],[Discount]]</f>
        <v>8310.4049999999988</v>
      </c>
      <c r="S4534">
        <f>Sales_Data[[#This Row],[Gross_Sales]]-Sales_Data[[#This Row],[Discount_Amount]]</f>
        <v>47092.294999999998</v>
      </c>
      <c r="T4534">
        <f>Sales_Data[[#This Row],[Net Sales]]-Sales_Data[[#This Row],[Cost]]</f>
        <v>15050.724999999999</v>
      </c>
      <c r="U4534" s="2">
        <f>Sales_Data[[#This Row],[Profit]]/Sales_Data[[#This Row],[Net Sales]]</f>
        <v>0.31960058434187588</v>
      </c>
      <c r="V4534">
        <f>YEAR(Sales_Data[[#This Row],[Order_Date]])</f>
        <v>2025</v>
      </c>
      <c r="W4534" t="str">
        <f>TEXT(Sales_Data[[#This Row],[Order_Date]],"mmm")</f>
        <v>Dec</v>
      </c>
      <c r="X4534">
        <f>MONTH(Sales_Data[[#This Row],[Order_Date]])</f>
        <v>12</v>
      </c>
      <c r="Y4534" t="str">
        <f>"Q"&amp;ROUNDUP(MONTH(Sales_Data[[#This Row],[Order_Date]])/3,0)</f>
        <v>Q4</v>
      </c>
    </row>
    <row r="4535" spans="1:25" x14ac:dyDescent="0.3">
      <c r="A4535" t="s">
        <v>6279</v>
      </c>
      <c r="B4535" s="1">
        <v>45754</v>
      </c>
      <c r="C4535" t="s">
        <v>1631</v>
      </c>
      <c r="D4535" t="s">
        <v>331</v>
      </c>
      <c r="E4535" t="s">
        <v>19</v>
      </c>
      <c r="F4535" t="s">
        <v>113</v>
      </c>
      <c r="G4535" t="s">
        <v>75</v>
      </c>
      <c r="H4535" t="s">
        <v>76</v>
      </c>
      <c r="I4535" t="s">
        <v>108</v>
      </c>
      <c r="J4535">
        <v>1</v>
      </c>
      <c r="K4535">
        <v>16732.740000000002</v>
      </c>
      <c r="L4535">
        <v>0</v>
      </c>
      <c r="M4535">
        <v>14089.43</v>
      </c>
      <c r="N4535" t="s">
        <v>24</v>
      </c>
      <c r="O4535" t="s">
        <v>35</v>
      </c>
      <c r="P4535" t="s">
        <v>44</v>
      </c>
      <c r="Q4535">
        <f>Sales_Data[[#This Row],[Quantity]]*Sales_Data[[#This Row],[Unit_Price]]</f>
        <v>16732.740000000002</v>
      </c>
      <c r="R4535">
        <f>Sales_Data[[#This Row],[Gross_Sales]]*Sales_Data[[#This Row],[Discount]]</f>
        <v>0</v>
      </c>
      <c r="S4535">
        <f>Sales_Data[[#This Row],[Gross_Sales]]-Sales_Data[[#This Row],[Discount_Amount]]</f>
        <v>16732.740000000002</v>
      </c>
      <c r="T4535">
        <f>Sales_Data[[#This Row],[Net Sales]]-Sales_Data[[#This Row],[Cost]]</f>
        <v>2643.3100000000013</v>
      </c>
      <c r="U4535" s="2">
        <f>Sales_Data[[#This Row],[Profit]]/Sales_Data[[#This Row],[Net Sales]]</f>
        <v>0.15797233447719866</v>
      </c>
      <c r="V4535">
        <f>YEAR(Sales_Data[[#This Row],[Order_Date]])</f>
        <v>2025</v>
      </c>
      <c r="W4535" t="str">
        <f>TEXT(Sales_Data[[#This Row],[Order_Date]],"mmm")</f>
        <v>Apr</v>
      </c>
      <c r="X4535">
        <f>MONTH(Sales_Data[[#This Row],[Order_Date]])</f>
        <v>4</v>
      </c>
      <c r="Y4535" t="str">
        <f>"Q"&amp;ROUNDUP(MONTH(Sales_Data[[#This Row],[Order_Date]])/3,0)</f>
        <v>Q2</v>
      </c>
    </row>
    <row r="4536" spans="1:25" x14ac:dyDescent="0.3">
      <c r="A4536" t="s">
        <v>6280</v>
      </c>
      <c r="B4536" s="1">
        <v>45870</v>
      </c>
      <c r="C4536" t="s">
        <v>1040</v>
      </c>
      <c r="D4536" t="s">
        <v>1004</v>
      </c>
      <c r="E4536" t="s">
        <v>48</v>
      </c>
      <c r="F4536" t="s">
        <v>164</v>
      </c>
      <c r="G4536" t="s">
        <v>32</v>
      </c>
      <c r="H4536" t="s">
        <v>50</v>
      </c>
      <c r="I4536" t="s">
        <v>58</v>
      </c>
      <c r="J4536">
        <v>2</v>
      </c>
      <c r="K4536">
        <v>25910.560000000001</v>
      </c>
      <c r="L4536">
        <v>0</v>
      </c>
      <c r="M4536">
        <v>39721.1</v>
      </c>
      <c r="N4536" t="s">
        <v>70</v>
      </c>
      <c r="O4536" t="s">
        <v>53</v>
      </c>
      <c r="P4536" t="s">
        <v>26</v>
      </c>
      <c r="Q4536">
        <f>Sales_Data[[#This Row],[Quantity]]*Sales_Data[[#This Row],[Unit_Price]]</f>
        <v>51821.120000000003</v>
      </c>
      <c r="R4536">
        <f>Sales_Data[[#This Row],[Gross_Sales]]*Sales_Data[[#This Row],[Discount]]</f>
        <v>0</v>
      </c>
      <c r="S4536">
        <f>Sales_Data[[#This Row],[Gross_Sales]]-Sales_Data[[#This Row],[Discount_Amount]]</f>
        <v>51821.120000000003</v>
      </c>
      <c r="T4536">
        <f>Sales_Data[[#This Row],[Net Sales]]-Sales_Data[[#This Row],[Cost]]</f>
        <v>12100.020000000004</v>
      </c>
      <c r="U4536" s="2">
        <f>Sales_Data[[#This Row],[Profit]]/Sales_Data[[#This Row],[Net Sales]]</f>
        <v>0.23349591826652924</v>
      </c>
      <c r="V4536">
        <f>YEAR(Sales_Data[[#This Row],[Order_Date]])</f>
        <v>2025</v>
      </c>
      <c r="W4536" t="str">
        <f>TEXT(Sales_Data[[#This Row],[Order_Date]],"mmm")</f>
        <v>Aug</v>
      </c>
      <c r="X4536">
        <f>MONTH(Sales_Data[[#This Row],[Order_Date]])</f>
        <v>8</v>
      </c>
      <c r="Y4536" t="str">
        <f>"Q"&amp;ROUNDUP(MONTH(Sales_Data[[#This Row],[Order_Date]])/3,0)</f>
        <v>Q3</v>
      </c>
    </row>
    <row r="4537" spans="1:25" x14ac:dyDescent="0.3">
      <c r="A4537" t="s">
        <v>6281</v>
      </c>
      <c r="B4537" s="1">
        <v>45974</v>
      </c>
      <c r="C4537" t="s">
        <v>1134</v>
      </c>
      <c r="D4537" t="s">
        <v>457</v>
      </c>
      <c r="E4537" t="s">
        <v>48</v>
      </c>
      <c r="F4537" t="s">
        <v>164</v>
      </c>
      <c r="G4537" t="s">
        <v>67</v>
      </c>
      <c r="H4537" t="s">
        <v>121</v>
      </c>
      <c r="I4537" t="s">
        <v>122</v>
      </c>
      <c r="J4537">
        <v>1</v>
      </c>
      <c r="K4537">
        <v>7412.44</v>
      </c>
      <c r="L4537">
        <v>0</v>
      </c>
      <c r="M4537">
        <v>5781.45</v>
      </c>
      <c r="N4537" t="s">
        <v>70</v>
      </c>
      <c r="O4537" t="s">
        <v>35</v>
      </c>
      <c r="P4537" t="s">
        <v>71</v>
      </c>
      <c r="Q4537">
        <f>Sales_Data[[#This Row],[Quantity]]*Sales_Data[[#This Row],[Unit_Price]]</f>
        <v>7412.44</v>
      </c>
      <c r="R4537">
        <f>Sales_Data[[#This Row],[Gross_Sales]]*Sales_Data[[#This Row],[Discount]]</f>
        <v>0</v>
      </c>
      <c r="S4537">
        <f>Sales_Data[[#This Row],[Gross_Sales]]-Sales_Data[[#This Row],[Discount_Amount]]</f>
        <v>7412.44</v>
      </c>
      <c r="T4537">
        <f>Sales_Data[[#This Row],[Net Sales]]-Sales_Data[[#This Row],[Cost]]</f>
        <v>1630.9899999999998</v>
      </c>
      <c r="U4537" s="2">
        <f>Sales_Data[[#This Row],[Profit]]/Sales_Data[[#This Row],[Net Sales]]</f>
        <v>0.22003415879251634</v>
      </c>
      <c r="V4537">
        <f>YEAR(Sales_Data[[#This Row],[Order_Date]])</f>
        <v>2025</v>
      </c>
      <c r="W4537" t="str">
        <f>TEXT(Sales_Data[[#This Row],[Order_Date]],"mmm")</f>
        <v>Nov</v>
      </c>
      <c r="X4537">
        <f>MONTH(Sales_Data[[#This Row],[Order_Date]])</f>
        <v>11</v>
      </c>
      <c r="Y4537" t="str">
        <f>"Q"&amp;ROUNDUP(MONTH(Sales_Data[[#This Row],[Order_Date]])/3,0)</f>
        <v>Q4</v>
      </c>
    </row>
    <row r="4538" spans="1:25" x14ac:dyDescent="0.3">
      <c r="A4538" t="s">
        <v>6282</v>
      </c>
      <c r="B4538" s="1">
        <v>45794</v>
      </c>
      <c r="C4538" t="s">
        <v>634</v>
      </c>
      <c r="D4538" t="s">
        <v>255</v>
      </c>
      <c r="E4538" t="s">
        <v>39</v>
      </c>
      <c r="F4538" t="s">
        <v>40</v>
      </c>
      <c r="G4538" t="s">
        <v>32</v>
      </c>
      <c r="H4538" t="s">
        <v>50</v>
      </c>
      <c r="I4538" t="s">
        <v>51</v>
      </c>
      <c r="J4538">
        <v>1</v>
      </c>
      <c r="K4538">
        <v>2399.11</v>
      </c>
      <c r="L4538">
        <v>0</v>
      </c>
      <c r="M4538">
        <v>1678.03</v>
      </c>
      <c r="N4538" t="s">
        <v>83</v>
      </c>
      <c r="O4538" t="s">
        <v>35</v>
      </c>
      <c r="P4538" t="s">
        <v>44</v>
      </c>
      <c r="Q4538">
        <f>Sales_Data[[#This Row],[Quantity]]*Sales_Data[[#This Row],[Unit_Price]]</f>
        <v>2399.11</v>
      </c>
      <c r="R4538">
        <f>Sales_Data[[#This Row],[Gross_Sales]]*Sales_Data[[#This Row],[Discount]]</f>
        <v>0</v>
      </c>
      <c r="S4538">
        <f>Sales_Data[[#This Row],[Gross_Sales]]-Sales_Data[[#This Row],[Discount_Amount]]</f>
        <v>2399.11</v>
      </c>
      <c r="T4538">
        <f>Sales_Data[[#This Row],[Net Sales]]-Sales_Data[[#This Row],[Cost]]</f>
        <v>721.08000000000015</v>
      </c>
      <c r="U4538" s="2">
        <f>Sales_Data[[#This Row],[Profit]]/Sales_Data[[#This Row],[Net Sales]]</f>
        <v>0.30056145820741864</v>
      </c>
      <c r="V4538">
        <f>YEAR(Sales_Data[[#This Row],[Order_Date]])</f>
        <v>2025</v>
      </c>
      <c r="W4538" t="str">
        <f>TEXT(Sales_Data[[#This Row],[Order_Date]],"mmm")</f>
        <v>May</v>
      </c>
      <c r="X4538">
        <f>MONTH(Sales_Data[[#This Row],[Order_Date]])</f>
        <v>5</v>
      </c>
      <c r="Y4538" t="str">
        <f>"Q"&amp;ROUNDUP(MONTH(Sales_Data[[#This Row],[Order_Date]])/3,0)</f>
        <v>Q2</v>
      </c>
    </row>
    <row r="4539" spans="1:25" x14ac:dyDescent="0.3">
      <c r="A4539" t="s">
        <v>6283</v>
      </c>
      <c r="B4539" s="1">
        <v>45663</v>
      </c>
      <c r="C4539" t="s">
        <v>1468</v>
      </c>
      <c r="D4539" t="s">
        <v>155</v>
      </c>
      <c r="E4539" t="s">
        <v>39</v>
      </c>
      <c r="F4539" t="s">
        <v>107</v>
      </c>
      <c r="G4539" t="s">
        <v>67</v>
      </c>
      <c r="H4539" t="s">
        <v>133</v>
      </c>
      <c r="I4539" t="s">
        <v>134</v>
      </c>
      <c r="J4539">
        <v>2</v>
      </c>
      <c r="K4539">
        <v>3686.87</v>
      </c>
      <c r="L4539">
        <v>0.05</v>
      </c>
      <c r="M4539">
        <v>5316.2</v>
      </c>
      <c r="N4539" t="s">
        <v>70</v>
      </c>
      <c r="O4539" t="s">
        <v>25</v>
      </c>
      <c r="P4539" t="s">
        <v>71</v>
      </c>
      <c r="Q4539">
        <f>Sales_Data[[#This Row],[Quantity]]*Sales_Data[[#This Row],[Unit_Price]]</f>
        <v>7373.74</v>
      </c>
      <c r="R4539">
        <f>Sales_Data[[#This Row],[Gross_Sales]]*Sales_Data[[#This Row],[Discount]]</f>
        <v>368.68700000000001</v>
      </c>
      <c r="S4539">
        <f>Sales_Data[[#This Row],[Gross_Sales]]-Sales_Data[[#This Row],[Discount_Amount]]</f>
        <v>7005.0529999999999</v>
      </c>
      <c r="T4539">
        <f>Sales_Data[[#This Row],[Net Sales]]-Sales_Data[[#This Row],[Cost]]</f>
        <v>1688.8530000000001</v>
      </c>
      <c r="U4539" s="2">
        <f>Sales_Data[[#This Row],[Profit]]/Sales_Data[[#This Row],[Net Sales]]</f>
        <v>0.24109068125537381</v>
      </c>
      <c r="V4539">
        <f>YEAR(Sales_Data[[#This Row],[Order_Date]])</f>
        <v>2025</v>
      </c>
      <c r="W4539" t="str">
        <f>TEXT(Sales_Data[[#This Row],[Order_Date]],"mmm")</f>
        <v>Jan</v>
      </c>
      <c r="X4539">
        <f>MONTH(Sales_Data[[#This Row],[Order_Date]])</f>
        <v>1</v>
      </c>
      <c r="Y4539" t="str">
        <f>"Q"&amp;ROUNDUP(MONTH(Sales_Data[[#This Row],[Order_Date]])/3,0)</f>
        <v>Q1</v>
      </c>
    </row>
    <row r="4540" spans="1:25" x14ac:dyDescent="0.3">
      <c r="A4540" t="s">
        <v>6284</v>
      </c>
      <c r="B4540" s="1">
        <v>45766</v>
      </c>
      <c r="C4540" t="s">
        <v>877</v>
      </c>
      <c r="D4540" t="s">
        <v>86</v>
      </c>
      <c r="E4540" t="s">
        <v>48</v>
      </c>
      <c r="F4540" t="s">
        <v>132</v>
      </c>
      <c r="G4540" t="s">
        <v>32</v>
      </c>
      <c r="H4540" t="s">
        <v>33</v>
      </c>
      <c r="I4540" t="s">
        <v>34</v>
      </c>
      <c r="J4540">
        <v>2</v>
      </c>
      <c r="K4540">
        <v>13257.13</v>
      </c>
      <c r="L4540">
        <v>0.15</v>
      </c>
      <c r="M4540">
        <v>18894.150000000001</v>
      </c>
      <c r="N4540" t="s">
        <v>109</v>
      </c>
      <c r="O4540" t="s">
        <v>35</v>
      </c>
      <c r="P4540" t="s">
        <v>71</v>
      </c>
      <c r="Q4540">
        <f>Sales_Data[[#This Row],[Quantity]]*Sales_Data[[#This Row],[Unit_Price]]</f>
        <v>26514.26</v>
      </c>
      <c r="R4540">
        <f>Sales_Data[[#This Row],[Gross_Sales]]*Sales_Data[[#This Row],[Discount]]</f>
        <v>3977.1389999999997</v>
      </c>
      <c r="S4540">
        <f>Sales_Data[[#This Row],[Gross_Sales]]-Sales_Data[[#This Row],[Discount_Amount]]</f>
        <v>22537.120999999999</v>
      </c>
      <c r="T4540">
        <f>Sales_Data[[#This Row],[Net Sales]]-Sales_Data[[#This Row],[Cost]]</f>
        <v>3642.9709999999977</v>
      </c>
      <c r="U4540" s="2">
        <f>Sales_Data[[#This Row],[Profit]]/Sales_Data[[#This Row],[Net Sales]]</f>
        <v>0.16164313977814637</v>
      </c>
      <c r="V4540">
        <f>YEAR(Sales_Data[[#This Row],[Order_Date]])</f>
        <v>2025</v>
      </c>
      <c r="W4540" t="str">
        <f>TEXT(Sales_Data[[#This Row],[Order_Date]],"mmm")</f>
        <v>Apr</v>
      </c>
      <c r="X4540">
        <f>MONTH(Sales_Data[[#This Row],[Order_Date]])</f>
        <v>4</v>
      </c>
      <c r="Y4540" t="str">
        <f>"Q"&amp;ROUNDUP(MONTH(Sales_Data[[#This Row],[Order_Date]])/3,0)</f>
        <v>Q2</v>
      </c>
    </row>
    <row r="4541" spans="1:25" x14ac:dyDescent="0.3">
      <c r="A4541" t="s">
        <v>6285</v>
      </c>
      <c r="B4541" s="1">
        <v>45692</v>
      </c>
      <c r="C4541" t="s">
        <v>60</v>
      </c>
      <c r="D4541" t="s">
        <v>168</v>
      </c>
      <c r="E4541" t="s">
        <v>19</v>
      </c>
      <c r="F4541" t="s">
        <v>66</v>
      </c>
      <c r="G4541" t="s">
        <v>41</v>
      </c>
      <c r="H4541" t="s">
        <v>102</v>
      </c>
      <c r="I4541" t="s">
        <v>103</v>
      </c>
      <c r="J4541">
        <v>2</v>
      </c>
      <c r="K4541">
        <v>8771.52</v>
      </c>
      <c r="L4541">
        <v>0.05</v>
      </c>
      <c r="M4541">
        <v>14589.39</v>
      </c>
      <c r="N4541" t="s">
        <v>24</v>
      </c>
      <c r="O4541" t="s">
        <v>53</v>
      </c>
      <c r="P4541" t="s">
        <v>71</v>
      </c>
      <c r="Q4541">
        <f>Sales_Data[[#This Row],[Quantity]]*Sales_Data[[#This Row],[Unit_Price]]</f>
        <v>17543.04</v>
      </c>
      <c r="R4541">
        <f>Sales_Data[[#This Row],[Gross_Sales]]*Sales_Data[[#This Row],[Discount]]</f>
        <v>877.15200000000004</v>
      </c>
      <c r="S4541">
        <f>Sales_Data[[#This Row],[Gross_Sales]]-Sales_Data[[#This Row],[Discount_Amount]]</f>
        <v>16665.887999999999</v>
      </c>
      <c r="T4541">
        <f>Sales_Data[[#This Row],[Net Sales]]-Sales_Data[[#This Row],[Cost]]</f>
        <v>2076.4979999999996</v>
      </c>
      <c r="U4541" s="2">
        <f>Sales_Data[[#This Row],[Profit]]/Sales_Data[[#This Row],[Net Sales]]</f>
        <v>0.12459570111115589</v>
      </c>
      <c r="V4541">
        <f>YEAR(Sales_Data[[#This Row],[Order_Date]])</f>
        <v>2025</v>
      </c>
      <c r="W4541" t="str">
        <f>TEXT(Sales_Data[[#This Row],[Order_Date]],"mmm")</f>
        <v>Feb</v>
      </c>
      <c r="X4541">
        <f>MONTH(Sales_Data[[#This Row],[Order_Date]])</f>
        <v>2</v>
      </c>
      <c r="Y4541" t="str">
        <f>"Q"&amp;ROUNDUP(MONTH(Sales_Data[[#This Row],[Order_Date]])/3,0)</f>
        <v>Q1</v>
      </c>
    </row>
    <row r="4542" spans="1:25" x14ac:dyDescent="0.3">
      <c r="A4542" t="s">
        <v>6286</v>
      </c>
      <c r="B4542" s="1">
        <v>45696</v>
      </c>
      <c r="C4542" t="s">
        <v>4922</v>
      </c>
      <c r="D4542" t="s">
        <v>241</v>
      </c>
      <c r="E4542" t="s">
        <v>30</v>
      </c>
      <c r="F4542" t="s">
        <v>101</v>
      </c>
      <c r="G4542" t="s">
        <v>32</v>
      </c>
      <c r="H4542" t="s">
        <v>50</v>
      </c>
      <c r="I4542" t="s">
        <v>51</v>
      </c>
      <c r="J4542">
        <v>2</v>
      </c>
      <c r="K4542">
        <v>4222.63</v>
      </c>
      <c r="L4542">
        <v>0</v>
      </c>
      <c r="M4542">
        <v>6088.76</v>
      </c>
      <c r="N4542" t="s">
        <v>70</v>
      </c>
      <c r="O4542" t="s">
        <v>35</v>
      </c>
      <c r="P4542" t="s">
        <v>44</v>
      </c>
      <c r="Q4542">
        <f>Sales_Data[[#This Row],[Quantity]]*Sales_Data[[#This Row],[Unit_Price]]</f>
        <v>8445.26</v>
      </c>
      <c r="R4542">
        <f>Sales_Data[[#This Row],[Gross_Sales]]*Sales_Data[[#This Row],[Discount]]</f>
        <v>0</v>
      </c>
      <c r="S4542">
        <f>Sales_Data[[#This Row],[Gross_Sales]]-Sales_Data[[#This Row],[Discount_Amount]]</f>
        <v>8445.26</v>
      </c>
      <c r="T4542">
        <f>Sales_Data[[#This Row],[Net Sales]]-Sales_Data[[#This Row],[Cost]]</f>
        <v>2356.5</v>
      </c>
      <c r="U4542" s="2">
        <f>Sales_Data[[#This Row],[Profit]]/Sales_Data[[#This Row],[Net Sales]]</f>
        <v>0.27903226188418118</v>
      </c>
      <c r="V4542">
        <f>YEAR(Sales_Data[[#This Row],[Order_Date]])</f>
        <v>2025</v>
      </c>
      <c r="W4542" t="str">
        <f>TEXT(Sales_Data[[#This Row],[Order_Date]],"mmm")</f>
        <v>Feb</v>
      </c>
      <c r="X4542">
        <f>MONTH(Sales_Data[[#This Row],[Order_Date]])</f>
        <v>2</v>
      </c>
      <c r="Y4542" t="str">
        <f>"Q"&amp;ROUNDUP(MONTH(Sales_Data[[#This Row],[Order_Date]])/3,0)</f>
        <v>Q1</v>
      </c>
    </row>
    <row r="4543" spans="1:25" x14ac:dyDescent="0.3">
      <c r="A4543" t="s">
        <v>6287</v>
      </c>
      <c r="B4543" s="1">
        <v>45807</v>
      </c>
      <c r="C4543" t="s">
        <v>4231</v>
      </c>
      <c r="D4543" t="s">
        <v>513</v>
      </c>
      <c r="E4543" t="s">
        <v>119</v>
      </c>
      <c r="F4543" t="s">
        <v>120</v>
      </c>
      <c r="G4543" t="s">
        <v>41</v>
      </c>
      <c r="H4543" t="s">
        <v>42</v>
      </c>
      <c r="I4543" t="s">
        <v>82</v>
      </c>
      <c r="J4543">
        <v>3</v>
      </c>
      <c r="K4543">
        <v>7917.25</v>
      </c>
      <c r="L4543">
        <v>0.1</v>
      </c>
      <c r="M4543">
        <v>14144.86</v>
      </c>
      <c r="N4543" t="s">
        <v>52</v>
      </c>
      <c r="O4543" t="s">
        <v>35</v>
      </c>
      <c r="P4543" t="s">
        <v>26</v>
      </c>
      <c r="Q4543">
        <f>Sales_Data[[#This Row],[Quantity]]*Sales_Data[[#This Row],[Unit_Price]]</f>
        <v>23751.75</v>
      </c>
      <c r="R4543">
        <f>Sales_Data[[#This Row],[Gross_Sales]]*Sales_Data[[#This Row],[Discount]]</f>
        <v>2375.1750000000002</v>
      </c>
      <c r="S4543">
        <f>Sales_Data[[#This Row],[Gross_Sales]]-Sales_Data[[#This Row],[Discount_Amount]]</f>
        <v>21376.575000000001</v>
      </c>
      <c r="T4543">
        <f>Sales_Data[[#This Row],[Net Sales]]-Sales_Data[[#This Row],[Cost]]</f>
        <v>7231.7150000000001</v>
      </c>
      <c r="U4543" s="2">
        <f>Sales_Data[[#This Row],[Profit]]/Sales_Data[[#This Row],[Net Sales]]</f>
        <v>0.33830092051696775</v>
      </c>
      <c r="V4543">
        <f>YEAR(Sales_Data[[#This Row],[Order_Date]])</f>
        <v>2025</v>
      </c>
      <c r="W4543" t="str">
        <f>TEXT(Sales_Data[[#This Row],[Order_Date]],"mmm")</f>
        <v>May</v>
      </c>
      <c r="X4543">
        <f>MONTH(Sales_Data[[#This Row],[Order_Date]])</f>
        <v>5</v>
      </c>
      <c r="Y4543" t="str">
        <f>"Q"&amp;ROUNDUP(MONTH(Sales_Data[[#This Row],[Order_Date]])/3,0)</f>
        <v>Q2</v>
      </c>
    </row>
    <row r="4544" spans="1:25" x14ac:dyDescent="0.3">
      <c r="A4544" t="s">
        <v>6288</v>
      </c>
      <c r="B4544" s="1">
        <v>45775</v>
      </c>
      <c r="C4544" t="s">
        <v>5276</v>
      </c>
      <c r="D4544" t="s">
        <v>381</v>
      </c>
      <c r="E4544" t="s">
        <v>39</v>
      </c>
      <c r="F4544" t="s">
        <v>405</v>
      </c>
      <c r="G4544" t="s">
        <v>67</v>
      </c>
      <c r="H4544" t="s">
        <v>68</v>
      </c>
      <c r="I4544" t="s">
        <v>97</v>
      </c>
      <c r="J4544">
        <v>2</v>
      </c>
      <c r="K4544">
        <v>725.12</v>
      </c>
      <c r="L4544">
        <v>0</v>
      </c>
      <c r="M4544">
        <v>1035.42</v>
      </c>
      <c r="N4544" t="s">
        <v>83</v>
      </c>
      <c r="O4544" t="s">
        <v>53</v>
      </c>
      <c r="P4544" t="s">
        <v>26</v>
      </c>
      <c r="Q4544">
        <f>Sales_Data[[#This Row],[Quantity]]*Sales_Data[[#This Row],[Unit_Price]]</f>
        <v>1450.24</v>
      </c>
      <c r="R4544">
        <f>Sales_Data[[#This Row],[Gross_Sales]]*Sales_Data[[#This Row],[Discount]]</f>
        <v>0</v>
      </c>
      <c r="S4544">
        <f>Sales_Data[[#This Row],[Gross_Sales]]-Sales_Data[[#This Row],[Discount_Amount]]</f>
        <v>1450.24</v>
      </c>
      <c r="T4544">
        <f>Sales_Data[[#This Row],[Net Sales]]-Sales_Data[[#This Row],[Cost]]</f>
        <v>414.81999999999994</v>
      </c>
      <c r="U4544" s="2">
        <f>Sales_Data[[#This Row],[Profit]]/Sales_Data[[#This Row],[Net Sales]]</f>
        <v>0.28603541482789052</v>
      </c>
      <c r="V4544">
        <f>YEAR(Sales_Data[[#This Row],[Order_Date]])</f>
        <v>2025</v>
      </c>
      <c r="W4544" t="str">
        <f>TEXT(Sales_Data[[#This Row],[Order_Date]],"mmm")</f>
        <v>Apr</v>
      </c>
      <c r="X4544">
        <f>MONTH(Sales_Data[[#This Row],[Order_Date]])</f>
        <v>4</v>
      </c>
      <c r="Y4544" t="str">
        <f>"Q"&amp;ROUNDUP(MONTH(Sales_Data[[#This Row],[Order_Date]])/3,0)</f>
        <v>Q2</v>
      </c>
    </row>
    <row r="4545" spans="1:25" x14ac:dyDescent="0.3">
      <c r="A4545" t="s">
        <v>6289</v>
      </c>
      <c r="B4545" s="1">
        <v>45918</v>
      </c>
      <c r="C4545" t="s">
        <v>1061</v>
      </c>
      <c r="D4545" t="s">
        <v>694</v>
      </c>
      <c r="E4545" t="s">
        <v>48</v>
      </c>
      <c r="F4545" t="s">
        <v>126</v>
      </c>
      <c r="G4545" t="s">
        <v>32</v>
      </c>
      <c r="H4545" t="s">
        <v>50</v>
      </c>
      <c r="I4545" t="s">
        <v>51</v>
      </c>
      <c r="J4545">
        <v>1</v>
      </c>
      <c r="K4545">
        <v>11717.36</v>
      </c>
      <c r="L4545">
        <v>0.05</v>
      </c>
      <c r="M4545">
        <v>7904.79</v>
      </c>
      <c r="N4545" t="s">
        <v>52</v>
      </c>
      <c r="O4545" t="s">
        <v>35</v>
      </c>
      <c r="P4545" t="s">
        <v>44</v>
      </c>
      <c r="Q4545">
        <f>Sales_Data[[#This Row],[Quantity]]*Sales_Data[[#This Row],[Unit_Price]]</f>
        <v>11717.36</v>
      </c>
      <c r="R4545">
        <f>Sales_Data[[#This Row],[Gross_Sales]]*Sales_Data[[#This Row],[Discount]]</f>
        <v>585.86800000000005</v>
      </c>
      <c r="S4545">
        <f>Sales_Data[[#This Row],[Gross_Sales]]-Sales_Data[[#This Row],[Discount_Amount]]</f>
        <v>11131.492</v>
      </c>
      <c r="T4545">
        <f>Sales_Data[[#This Row],[Net Sales]]-Sales_Data[[#This Row],[Cost]]</f>
        <v>3226.7020000000002</v>
      </c>
      <c r="U4545" s="2">
        <f>Sales_Data[[#This Row],[Profit]]/Sales_Data[[#This Row],[Net Sales]]</f>
        <v>0.2898714745516594</v>
      </c>
      <c r="V4545">
        <f>YEAR(Sales_Data[[#This Row],[Order_Date]])</f>
        <v>2025</v>
      </c>
      <c r="W4545" t="str">
        <f>TEXT(Sales_Data[[#This Row],[Order_Date]],"mmm")</f>
        <v>Sep</v>
      </c>
      <c r="X4545">
        <f>MONTH(Sales_Data[[#This Row],[Order_Date]])</f>
        <v>9</v>
      </c>
      <c r="Y4545" t="str">
        <f>"Q"&amp;ROUNDUP(MONTH(Sales_Data[[#This Row],[Order_Date]])/3,0)</f>
        <v>Q3</v>
      </c>
    </row>
    <row r="4546" spans="1:25" x14ac:dyDescent="0.3">
      <c r="A4546" t="s">
        <v>6290</v>
      </c>
      <c r="B4546" s="1">
        <v>45744</v>
      </c>
      <c r="C4546" t="s">
        <v>438</v>
      </c>
      <c r="D4546" t="s">
        <v>546</v>
      </c>
      <c r="E4546" t="s">
        <v>39</v>
      </c>
      <c r="F4546" t="s">
        <v>40</v>
      </c>
      <c r="G4546" t="s">
        <v>41</v>
      </c>
      <c r="H4546" t="s">
        <v>147</v>
      </c>
      <c r="I4546" t="s">
        <v>369</v>
      </c>
      <c r="J4546">
        <v>2</v>
      </c>
      <c r="K4546">
        <v>2216.91</v>
      </c>
      <c r="L4546">
        <v>0.05</v>
      </c>
      <c r="M4546">
        <v>2999.88</v>
      </c>
      <c r="N4546" t="s">
        <v>52</v>
      </c>
      <c r="O4546" t="s">
        <v>53</v>
      </c>
      <c r="P4546" t="s">
        <v>71</v>
      </c>
      <c r="Q4546">
        <f>Sales_Data[[#This Row],[Quantity]]*Sales_Data[[#This Row],[Unit_Price]]</f>
        <v>4433.82</v>
      </c>
      <c r="R4546">
        <f>Sales_Data[[#This Row],[Gross_Sales]]*Sales_Data[[#This Row],[Discount]]</f>
        <v>221.691</v>
      </c>
      <c r="S4546">
        <f>Sales_Data[[#This Row],[Gross_Sales]]-Sales_Data[[#This Row],[Discount_Amount]]</f>
        <v>4212.1289999999999</v>
      </c>
      <c r="T4546">
        <f>Sales_Data[[#This Row],[Net Sales]]-Sales_Data[[#This Row],[Cost]]</f>
        <v>1212.2489999999998</v>
      </c>
      <c r="U4546" s="2">
        <f>Sales_Data[[#This Row],[Profit]]/Sales_Data[[#This Row],[Net Sales]]</f>
        <v>0.28779959018349149</v>
      </c>
      <c r="V4546">
        <f>YEAR(Sales_Data[[#This Row],[Order_Date]])</f>
        <v>2025</v>
      </c>
      <c r="W4546" t="str">
        <f>TEXT(Sales_Data[[#This Row],[Order_Date]],"mmm")</f>
        <v>Mar</v>
      </c>
      <c r="X4546">
        <f>MONTH(Sales_Data[[#This Row],[Order_Date]])</f>
        <v>3</v>
      </c>
      <c r="Y4546" t="str">
        <f>"Q"&amp;ROUNDUP(MONTH(Sales_Data[[#This Row],[Order_Date]])/3,0)</f>
        <v>Q1</v>
      </c>
    </row>
    <row r="4547" spans="1:25" x14ac:dyDescent="0.3">
      <c r="A4547" t="s">
        <v>6291</v>
      </c>
      <c r="B4547" s="1">
        <v>45733</v>
      </c>
      <c r="C4547" t="s">
        <v>3696</v>
      </c>
      <c r="D4547" t="s">
        <v>160</v>
      </c>
      <c r="E4547" t="s">
        <v>39</v>
      </c>
      <c r="F4547" t="s">
        <v>202</v>
      </c>
      <c r="G4547" t="s">
        <v>21</v>
      </c>
      <c r="H4547" t="s">
        <v>297</v>
      </c>
      <c r="I4547" t="s">
        <v>297</v>
      </c>
      <c r="J4547">
        <v>2</v>
      </c>
      <c r="K4547">
        <v>4326.1099999999997</v>
      </c>
      <c r="L4547">
        <v>0.15</v>
      </c>
      <c r="M4547">
        <v>5046.21</v>
      </c>
      <c r="N4547" t="s">
        <v>52</v>
      </c>
      <c r="O4547" t="s">
        <v>35</v>
      </c>
      <c r="P4547" t="s">
        <v>44</v>
      </c>
      <c r="Q4547">
        <f>Sales_Data[[#This Row],[Quantity]]*Sales_Data[[#This Row],[Unit_Price]]</f>
        <v>8652.2199999999993</v>
      </c>
      <c r="R4547">
        <f>Sales_Data[[#This Row],[Gross_Sales]]*Sales_Data[[#This Row],[Discount]]</f>
        <v>1297.8329999999999</v>
      </c>
      <c r="S4547">
        <f>Sales_Data[[#This Row],[Gross_Sales]]-Sales_Data[[#This Row],[Discount_Amount]]</f>
        <v>7354.3869999999997</v>
      </c>
      <c r="T4547">
        <f>Sales_Data[[#This Row],[Net Sales]]-Sales_Data[[#This Row],[Cost]]</f>
        <v>2308.1769999999997</v>
      </c>
      <c r="U4547" s="2">
        <f>Sales_Data[[#This Row],[Profit]]/Sales_Data[[#This Row],[Net Sales]]</f>
        <v>0.31385035897621377</v>
      </c>
      <c r="V4547">
        <f>YEAR(Sales_Data[[#This Row],[Order_Date]])</f>
        <v>2025</v>
      </c>
      <c r="W4547" t="str">
        <f>TEXT(Sales_Data[[#This Row],[Order_Date]],"mmm")</f>
        <v>Mar</v>
      </c>
      <c r="X4547">
        <f>MONTH(Sales_Data[[#This Row],[Order_Date]])</f>
        <v>3</v>
      </c>
      <c r="Y4547" t="str">
        <f>"Q"&amp;ROUNDUP(MONTH(Sales_Data[[#This Row],[Order_Date]])/3,0)</f>
        <v>Q1</v>
      </c>
    </row>
    <row r="4548" spans="1:25" x14ac:dyDescent="0.3">
      <c r="A4548" t="s">
        <v>6292</v>
      </c>
      <c r="B4548" s="1">
        <v>45970</v>
      </c>
      <c r="C4548" t="s">
        <v>841</v>
      </c>
      <c r="D4548" t="s">
        <v>280</v>
      </c>
      <c r="E4548" t="s">
        <v>48</v>
      </c>
      <c r="F4548" t="s">
        <v>132</v>
      </c>
      <c r="G4548" t="s">
        <v>21</v>
      </c>
      <c r="H4548" t="s">
        <v>22</v>
      </c>
      <c r="I4548" t="s">
        <v>62</v>
      </c>
      <c r="J4548">
        <v>2</v>
      </c>
      <c r="K4548">
        <v>24423.17</v>
      </c>
      <c r="L4548">
        <v>0.05</v>
      </c>
      <c r="M4548">
        <v>35358.86</v>
      </c>
      <c r="N4548" t="s">
        <v>52</v>
      </c>
      <c r="O4548" t="s">
        <v>25</v>
      </c>
      <c r="P4548" t="s">
        <v>71</v>
      </c>
      <c r="Q4548">
        <f>Sales_Data[[#This Row],[Quantity]]*Sales_Data[[#This Row],[Unit_Price]]</f>
        <v>48846.34</v>
      </c>
      <c r="R4548">
        <f>Sales_Data[[#This Row],[Gross_Sales]]*Sales_Data[[#This Row],[Discount]]</f>
        <v>2442.317</v>
      </c>
      <c r="S4548">
        <f>Sales_Data[[#This Row],[Gross_Sales]]-Sales_Data[[#This Row],[Discount_Amount]]</f>
        <v>46404.022999999994</v>
      </c>
      <c r="T4548">
        <f>Sales_Data[[#This Row],[Net Sales]]-Sales_Data[[#This Row],[Cost]]</f>
        <v>11045.162999999993</v>
      </c>
      <c r="U4548" s="2">
        <f>Sales_Data[[#This Row],[Profit]]/Sales_Data[[#This Row],[Net Sales]]</f>
        <v>0.23802166894021223</v>
      </c>
      <c r="V4548">
        <f>YEAR(Sales_Data[[#This Row],[Order_Date]])</f>
        <v>2025</v>
      </c>
      <c r="W4548" t="str">
        <f>TEXT(Sales_Data[[#This Row],[Order_Date]],"mmm")</f>
        <v>Nov</v>
      </c>
      <c r="X4548">
        <f>MONTH(Sales_Data[[#This Row],[Order_Date]])</f>
        <v>11</v>
      </c>
      <c r="Y4548" t="str">
        <f>"Q"&amp;ROUNDUP(MONTH(Sales_Data[[#This Row],[Order_Date]])/3,0)</f>
        <v>Q4</v>
      </c>
    </row>
    <row r="4549" spans="1:25" x14ac:dyDescent="0.3">
      <c r="A4549" t="s">
        <v>6293</v>
      </c>
      <c r="B4549" s="1">
        <v>45871</v>
      </c>
      <c r="C4549" t="s">
        <v>2306</v>
      </c>
      <c r="D4549" t="s">
        <v>1650</v>
      </c>
      <c r="E4549" t="s">
        <v>119</v>
      </c>
      <c r="F4549" t="s">
        <v>146</v>
      </c>
      <c r="G4549" t="s">
        <v>67</v>
      </c>
      <c r="H4549" t="s">
        <v>133</v>
      </c>
      <c r="I4549" t="s">
        <v>134</v>
      </c>
      <c r="J4549">
        <v>2</v>
      </c>
      <c r="K4549">
        <v>7674.35</v>
      </c>
      <c r="L4549">
        <v>0.1</v>
      </c>
      <c r="M4549">
        <v>12045.24</v>
      </c>
      <c r="N4549" t="s">
        <v>52</v>
      </c>
      <c r="O4549" t="s">
        <v>35</v>
      </c>
      <c r="P4549" t="s">
        <v>71</v>
      </c>
      <c r="Q4549">
        <f>Sales_Data[[#This Row],[Quantity]]*Sales_Data[[#This Row],[Unit_Price]]</f>
        <v>15348.7</v>
      </c>
      <c r="R4549">
        <f>Sales_Data[[#This Row],[Gross_Sales]]*Sales_Data[[#This Row],[Discount]]</f>
        <v>1534.8700000000001</v>
      </c>
      <c r="S4549">
        <f>Sales_Data[[#This Row],[Gross_Sales]]-Sales_Data[[#This Row],[Discount_Amount]]</f>
        <v>13813.83</v>
      </c>
      <c r="T4549">
        <f>Sales_Data[[#This Row],[Net Sales]]-Sales_Data[[#This Row],[Cost]]</f>
        <v>1768.5900000000001</v>
      </c>
      <c r="U4549" s="2">
        <f>Sales_Data[[#This Row],[Profit]]/Sales_Data[[#This Row],[Net Sales]]</f>
        <v>0.12803038693830748</v>
      </c>
      <c r="V4549">
        <f>YEAR(Sales_Data[[#This Row],[Order_Date]])</f>
        <v>2025</v>
      </c>
      <c r="W4549" t="str">
        <f>TEXT(Sales_Data[[#This Row],[Order_Date]],"mmm")</f>
        <v>Aug</v>
      </c>
      <c r="X4549">
        <f>MONTH(Sales_Data[[#This Row],[Order_Date]])</f>
        <v>8</v>
      </c>
      <c r="Y4549" t="str">
        <f>"Q"&amp;ROUNDUP(MONTH(Sales_Data[[#This Row],[Order_Date]])/3,0)</f>
        <v>Q3</v>
      </c>
    </row>
    <row r="4550" spans="1:25" x14ac:dyDescent="0.3">
      <c r="A4550" t="s">
        <v>6294</v>
      </c>
      <c r="B4550" s="1">
        <v>45942</v>
      </c>
      <c r="C4550" t="s">
        <v>1920</v>
      </c>
      <c r="D4550" t="s">
        <v>596</v>
      </c>
      <c r="E4550" t="s">
        <v>19</v>
      </c>
      <c r="F4550" t="s">
        <v>113</v>
      </c>
      <c r="G4550" t="s">
        <v>41</v>
      </c>
      <c r="H4550" t="s">
        <v>42</v>
      </c>
      <c r="I4550" t="s">
        <v>82</v>
      </c>
      <c r="J4550">
        <v>1</v>
      </c>
      <c r="K4550">
        <v>13098.42</v>
      </c>
      <c r="L4550">
        <v>0</v>
      </c>
      <c r="M4550">
        <v>8301.6299999999992</v>
      </c>
      <c r="N4550" t="s">
        <v>52</v>
      </c>
      <c r="O4550" t="s">
        <v>25</v>
      </c>
      <c r="P4550" t="s">
        <v>44</v>
      </c>
      <c r="Q4550">
        <f>Sales_Data[[#This Row],[Quantity]]*Sales_Data[[#This Row],[Unit_Price]]</f>
        <v>13098.42</v>
      </c>
      <c r="R4550">
        <f>Sales_Data[[#This Row],[Gross_Sales]]*Sales_Data[[#This Row],[Discount]]</f>
        <v>0</v>
      </c>
      <c r="S4550">
        <f>Sales_Data[[#This Row],[Gross_Sales]]-Sales_Data[[#This Row],[Discount_Amount]]</f>
        <v>13098.42</v>
      </c>
      <c r="T4550">
        <f>Sales_Data[[#This Row],[Net Sales]]-Sales_Data[[#This Row],[Cost]]</f>
        <v>4796.7900000000009</v>
      </c>
      <c r="U4550" s="2">
        <f>Sales_Data[[#This Row],[Profit]]/Sales_Data[[#This Row],[Net Sales]]</f>
        <v>0.36621134457438387</v>
      </c>
      <c r="V4550">
        <f>YEAR(Sales_Data[[#This Row],[Order_Date]])</f>
        <v>2025</v>
      </c>
      <c r="W4550" t="str">
        <f>TEXT(Sales_Data[[#This Row],[Order_Date]],"mmm")</f>
        <v>Oct</v>
      </c>
      <c r="X4550">
        <f>MONTH(Sales_Data[[#This Row],[Order_Date]])</f>
        <v>10</v>
      </c>
      <c r="Y4550" t="str">
        <f>"Q"&amp;ROUNDUP(MONTH(Sales_Data[[#This Row],[Order_Date]])/3,0)</f>
        <v>Q4</v>
      </c>
    </row>
    <row r="4551" spans="1:25" x14ac:dyDescent="0.3">
      <c r="A4551" t="s">
        <v>6295</v>
      </c>
      <c r="B4551" s="1">
        <v>45896</v>
      </c>
      <c r="C4551" t="s">
        <v>3208</v>
      </c>
      <c r="D4551" t="s">
        <v>463</v>
      </c>
      <c r="E4551" t="s">
        <v>119</v>
      </c>
      <c r="F4551" t="s">
        <v>538</v>
      </c>
      <c r="G4551" t="s">
        <v>75</v>
      </c>
      <c r="H4551" t="s">
        <v>256</v>
      </c>
      <c r="I4551" t="s">
        <v>334</v>
      </c>
      <c r="J4551">
        <v>1</v>
      </c>
      <c r="K4551">
        <v>1353.88</v>
      </c>
      <c r="L4551">
        <v>0.15</v>
      </c>
      <c r="M4551">
        <v>884.77</v>
      </c>
      <c r="N4551" t="s">
        <v>52</v>
      </c>
      <c r="O4551" t="s">
        <v>35</v>
      </c>
      <c r="P4551" t="s">
        <v>71</v>
      </c>
      <c r="Q4551">
        <f>Sales_Data[[#This Row],[Quantity]]*Sales_Data[[#This Row],[Unit_Price]]</f>
        <v>1353.88</v>
      </c>
      <c r="R4551">
        <f>Sales_Data[[#This Row],[Gross_Sales]]*Sales_Data[[#This Row],[Discount]]</f>
        <v>203.08200000000002</v>
      </c>
      <c r="S4551">
        <f>Sales_Data[[#This Row],[Gross_Sales]]-Sales_Data[[#This Row],[Discount_Amount]]</f>
        <v>1150.798</v>
      </c>
      <c r="T4551">
        <f>Sales_Data[[#This Row],[Net Sales]]-Sales_Data[[#This Row],[Cost]]</f>
        <v>266.02800000000002</v>
      </c>
      <c r="U4551" s="2">
        <f>Sales_Data[[#This Row],[Profit]]/Sales_Data[[#This Row],[Net Sales]]</f>
        <v>0.23116828496399891</v>
      </c>
      <c r="V4551">
        <f>YEAR(Sales_Data[[#This Row],[Order_Date]])</f>
        <v>2025</v>
      </c>
      <c r="W4551" t="str">
        <f>TEXT(Sales_Data[[#This Row],[Order_Date]],"mmm")</f>
        <v>Aug</v>
      </c>
      <c r="X4551">
        <f>MONTH(Sales_Data[[#This Row],[Order_Date]])</f>
        <v>8</v>
      </c>
      <c r="Y4551" t="str">
        <f>"Q"&amp;ROUNDUP(MONTH(Sales_Data[[#This Row],[Order_Date]])/3,0)</f>
        <v>Q3</v>
      </c>
    </row>
    <row r="4552" spans="1:25" x14ac:dyDescent="0.3">
      <c r="A4552" t="s">
        <v>6296</v>
      </c>
      <c r="B4552" s="1">
        <v>45822</v>
      </c>
      <c r="C4552" t="s">
        <v>1417</v>
      </c>
      <c r="D4552" t="s">
        <v>302</v>
      </c>
      <c r="E4552" t="s">
        <v>30</v>
      </c>
      <c r="F4552" t="s">
        <v>210</v>
      </c>
      <c r="G4552" t="s">
        <v>75</v>
      </c>
      <c r="H4552" t="s">
        <v>76</v>
      </c>
      <c r="I4552" t="s">
        <v>77</v>
      </c>
      <c r="J4552">
        <v>2</v>
      </c>
      <c r="K4552">
        <v>3216.65</v>
      </c>
      <c r="L4552">
        <v>0.05</v>
      </c>
      <c r="M4552">
        <v>5308.01</v>
      </c>
      <c r="N4552" t="s">
        <v>24</v>
      </c>
      <c r="O4552" t="s">
        <v>35</v>
      </c>
      <c r="P4552" t="s">
        <v>71</v>
      </c>
      <c r="Q4552">
        <f>Sales_Data[[#This Row],[Quantity]]*Sales_Data[[#This Row],[Unit_Price]]</f>
        <v>6433.3</v>
      </c>
      <c r="R4552">
        <f>Sales_Data[[#This Row],[Gross_Sales]]*Sales_Data[[#This Row],[Discount]]</f>
        <v>321.66500000000002</v>
      </c>
      <c r="S4552">
        <f>Sales_Data[[#This Row],[Gross_Sales]]-Sales_Data[[#This Row],[Discount_Amount]]</f>
        <v>6111.6350000000002</v>
      </c>
      <c r="T4552">
        <f>Sales_Data[[#This Row],[Net Sales]]-Sales_Data[[#This Row],[Cost]]</f>
        <v>803.625</v>
      </c>
      <c r="U4552" s="2">
        <f>Sales_Data[[#This Row],[Profit]]/Sales_Data[[#This Row],[Net Sales]]</f>
        <v>0.13149100036242348</v>
      </c>
      <c r="V4552">
        <f>YEAR(Sales_Data[[#This Row],[Order_Date]])</f>
        <v>2025</v>
      </c>
      <c r="W4552" t="str">
        <f>TEXT(Sales_Data[[#This Row],[Order_Date]],"mmm")</f>
        <v>Jun</v>
      </c>
      <c r="X4552">
        <f>MONTH(Sales_Data[[#This Row],[Order_Date]])</f>
        <v>6</v>
      </c>
      <c r="Y4552" t="str">
        <f>"Q"&amp;ROUNDUP(MONTH(Sales_Data[[#This Row],[Order_Date]])/3,0)</f>
        <v>Q2</v>
      </c>
    </row>
    <row r="4553" spans="1:25" x14ac:dyDescent="0.3">
      <c r="A4553" t="s">
        <v>6297</v>
      </c>
      <c r="B4553" s="1">
        <v>45744</v>
      </c>
      <c r="C4553" t="s">
        <v>4469</v>
      </c>
      <c r="D4553" t="s">
        <v>662</v>
      </c>
      <c r="E4553" t="s">
        <v>39</v>
      </c>
      <c r="F4553" t="s">
        <v>405</v>
      </c>
      <c r="G4553" t="s">
        <v>21</v>
      </c>
      <c r="H4553" t="s">
        <v>22</v>
      </c>
      <c r="I4553" t="s">
        <v>62</v>
      </c>
      <c r="J4553">
        <v>1</v>
      </c>
      <c r="K4553">
        <v>1145.8800000000001</v>
      </c>
      <c r="L4553">
        <v>0.1</v>
      </c>
      <c r="M4553">
        <v>752.33</v>
      </c>
      <c r="N4553" t="s">
        <v>52</v>
      </c>
      <c r="O4553" t="s">
        <v>35</v>
      </c>
      <c r="P4553" t="s">
        <v>71</v>
      </c>
      <c r="Q4553">
        <f>Sales_Data[[#This Row],[Quantity]]*Sales_Data[[#This Row],[Unit_Price]]</f>
        <v>1145.8800000000001</v>
      </c>
      <c r="R4553">
        <f>Sales_Data[[#This Row],[Gross_Sales]]*Sales_Data[[#This Row],[Discount]]</f>
        <v>114.58800000000002</v>
      </c>
      <c r="S4553">
        <f>Sales_Data[[#This Row],[Gross_Sales]]-Sales_Data[[#This Row],[Discount_Amount]]</f>
        <v>1031.2920000000001</v>
      </c>
      <c r="T4553">
        <f>Sales_Data[[#This Row],[Net Sales]]-Sales_Data[[#This Row],[Cost]]</f>
        <v>278.9620000000001</v>
      </c>
      <c r="U4553" s="2">
        <f>Sales_Data[[#This Row],[Profit]]/Sales_Data[[#This Row],[Net Sales]]</f>
        <v>0.27049758943150926</v>
      </c>
      <c r="V4553">
        <f>YEAR(Sales_Data[[#This Row],[Order_Date]])</f>
        <v>2025</v>
      </c>
      <c r="W4553" t="str">
        <f>TEXT(Sales_Data[[#This Row],[Order_Date]],"mmm")</f>
        <v>Mar</v>
      </c>
      <c r="X4553">
        <f>MONTH(Sales_Data[[#This Row],[Order_Date]])</f>
        <v>3</v>
      </c>
      <c r="Y4553" t="str">
        <f>"Q"&amp;ROUNDUP(MONTH(Sales_Data[[#This Row],[Order_Date]])/3,0)</f>
        <v>Q1</v>
      </c>
    </row>
    <row r="4554" spans="1:25" x14ac:dyDescent="0.3">
      <c r="A4554" t="s">
        <v>6298</v>
      </c>
      <c r="B4554" s="1">
        <v>45798</v>
      </c>
      <c r="C4554" t="s">
        <v>2577</v>
      </c>
      <c r="D4554" t="s">
        <v>422</v>
      </c>
      <c r="E4554" t="s">
        <v>30</v>
      </c>
      <c r="F4554" t="s">
        <v>31</v>
      </c>
      <c r="G4554" t="s">
        <v>67</v>
      </c>
      <c r="H4554" t="s">
        <v>121</v>
      </c>
      <c r="I4554" t="s">
        <v>122</v>
      </c>
      <c r="J4554">
        <v>2</v>
      </c>
      <c r="K4554">
        <v>1461.42</v>
      </c>
      <c r="L4554">
        <v>0.2</v>
      </c>
      <c r="M4554">
        <v>1781.3</v>
      </c>
      <c r="N4554" t="s">
        <v>52</v>
      </c>
      <c r="O4554" t="s">
        <v>53</v>
      </c>
      <c r="P4554" t="s">
        <v>26</v>
      </c>
      <c r="Q4554">
        <f>Sales_Data[[#This Row],[Quantity]]*Sales_Data[[#This Row],[Unit_Price]]</f>
        <v>2922.84</v>
      </c>
      <c r="R4554">
        <f>Sales_Data[[#This Row],[Gross_Sales]]*Sales_Data[[#This Row],[Discount]]</f>
        <v>584.5680000000001</v>
      </c>
      <c r="S4554">
        <f>Sales_Data[[#This Row],[Gross_Sales]]-Sales_Data[[#This Row],[Discount_Amount]]</f>
        <v>2338.2719999999999</v>
      </c>
      <c r="T4554">
        <f>Sales_Data[[#This Row],[Net Sales]]-Sales_Data[[#This Row],[Cost]]</f>
        <v>556.97199999999998</v>
      </c>
      <c r="U4554" s="2">
        <f>Sales_Data[[#This Row],[Profit]]/Sales_Data[[#This Row],[Net Sales]]</f>
        <v>0.23819812237412927</v>
      </c>
      <c r="V4554">
        <f>YEAR(Sales_Data[[#This Row],[Order_Date]])</f>
        <v>2025</v>
      </c>
      <c r="W4554" t="str">
        <f>TEXT(Sales_Data[[#This Row],[Order_Date]],"mmm")</f>
        <v>May</v>
      </c>
      <c r="X4554">
        <f>MONTH(Sales_Data[[#This Row],[Order_Date]])</f>
        <v>5</v>
      </c>
      <c r="Y4554" t="str">
        <f>"Q"&amp;ROUNDUP(MONTH(Sales_Data[[#This Row],[Order_Date]])/3,0)</f>
        <v>Q2</v>
      </c>
    </row>
    <row r="4555" spans="1:25" x14ac:dyDescent="0.3">
      <c r="A4555" t="s">
        <v>6299</v>
      </c>
      <c r="B4555" s="1">
        <v>45817</v>
      </c>
      <c r="C4555" t="s">
        <v>124</v>
      </c>
      <c r="D4555" t="s">
        <v>317</v>
      </c>
      <c r="E4555" t="s">
        <v>19</v>
      </c>
      <c r="F4555" t="s">
        <v>81</v>
      </c>
      <c r="G4555" t="s">
        <v>21</v>
      </c>
      <c r="H4555" t="s">
        <v>127</v>
      </c>
      <c r="I4555" t="s">
        <v>342</v>
      </c>
      <c r="J4555">
        <v>2</v>
      </c>
      <c r="K4555">
        <v>3777.16</v>
      </c>
      <c r="L4555">
        <v>0.05</v>
      </c>
      <c r="M4555">
        <v>4652.3900000000003</v>
      </c>
      <c r="N4555" t="s">
        <v>83</v>
      </c>
      <c r="O4555" t="s">
        <v>25</v>
      </c>
      <c r="P4555" t="s">
        <v>26</v>
      </c>
      <c r="Q4555">
        <f>Sales_Data[[#This Row],[Quantity]]*Sales_Data[[#This Row],[Unit_Price]]</f>
        <v>7554.32</v>
      </c>
      <c r="R4555">
        <f>Sales_Data[[#This Row],[Gross_Sales]]*Sales_Data[[#This Row],[Discount]]</f>
        <v>377.71600000000001</v>
      </c>
      <c r="S4555">
        <f>Sales_Data[[#This Row],[Gross_Sales]]-Sales_Data[[#This Row],[Discount_Amount]]</f>
        <v>7176.6039999999994</v>
      </c>
      <c r="T4555">
        <f>Sales_Data[[#This Row],[Net Sales]]-Sales_Data[[#This Row],[Cost]]</f>
        <v>2524.213999999999</v>
      </c>
      <c r="U4555" s="2">
        <f>Sales_Data[[#This Row],[Profit]]/Sales_Data[[#This Row],[Net Sales]]</f>
        <v>0.35172819902003777</v>
      </c>
      <c r="V4555">
        <f>YEAR(Sales_Data[[#This Row],[Order_Date]])</f>
        <v>2025</v>
      </c>
      <c r="W4555" t="str">
        <f>TEXT(Sales_Data[[#This Row],[Order_Date]],"mmm")</f>
        <v>Jun</v>
      </c>
      <c r="X4555">
        <f>MONTH(Sales_Data[[#This Row],[Order_Date]])</f>
        <v>6</v>
      </c>
      <c r="Y4555" t="str">
        <f>"Q"&amp;ROUNDUP(MONTH(Sales_Data[[#This Row],[Order_Date]])/3,0)</f>
        <v>Q2</v>
      </c>
    </row>
    <row r="4556" spans="1:25" x14ac:dyDescent="0.3">
      <c r="A4556" t="s">
        <v>6300</v>
      </c>
      <c r="B4556" s="1">
        <v>45703</v>
      </c>
      <c r="C4556" t="s">
        <v>2168</v>
      </c>
      <c r="D4556" t="s">
        <v>433</v>
      </c>
      <c r="E4556" t="s">
        <v>19</v>
      </c>
      <c r="F4556" t="s">
        <v>66</v>
      </c>
      <c r="G4556" t="s">
        <v>67</v>
      </c>
      <c r="H4556" t="s">
        <v>133</v>
      </c>
      <c r="I4556" t="s">
        <v>134</v>
      </c>
      <c r="J4556">
        <v>2</v>
      </c>
      <c r="K4556">
        <v>3693.97</v>
      </c>
      <c r="L4556">
        <v>0.05</v>
      </c>
      <c r="M4556">
        <v>5435.02</v>
      </c>
      <c r="N4556" t="s">
        <v>109</v>
      </c>
      <c r="O4556" t="s">
        <v>35</v>
      </c>
      <c r="P4556" t="s">
        <v>44</v>
      </c>
      <c r="Q4556">
        <f>Sales_Data[[#This Row],[Quantity]]*Sales_Data[[#This Row],[Unit_Price]]</f>
        <v>7387.94</v>
      </c>
      <c r="R4556">
        <f>Sales_Data[[#This Row],[Gross_Sales]]*Sales_Data[[#This Row],[Discount]]</f>
        <v>369.39699999999999</v>
      </c>
      <c r="S4556">
        <f>Sales_Data[[#This Row],[Gross_Sales]]-Sales_Data[[#This Row],[Discount_Amount]]</f>
        <v>7018.5429999999997</v>
      </c>
      <c r="T4556">
        <f>Sales_Data[[#This Row],[Net Sales]]-Sales_Data[[#This Row],[Cost]]</f>
        <v>1583.5229999999992</v>
      </c>
      <c r="U4556" s="2">
        <f>Sales_Data[[#This Row],[Profit]]/Sales_Data[[#This Row],[Net Sales]]</f>
        <v>0.22561990430207512</v>
      </c>
      <c r="V4556">
        <f>YEAR(Sales_Data[[#This Row],[Order_Date]])</f>
        <v>2025</v>
      </c>
      <c r="W4556" t="str">
        <f>TEXT(Sales_Data[[#This Row],[Order_Date]],"mmm")</f>
        <v>Feb</v>
      </c>
      <c r="X4556">
        <f>MONTH(Sales_Data[[#This Row],[Order_Date]])</f>
        <v>2</v>
      </c>
      <c r="Y4556" t="str">
        <f>"Q"&amp;ROUNDUP(MONTH(Sales_Data[[#This Row],[Order_Date]])/3,0)</f>
        <v>Q1</v>
      </c>
    </row>
    <row r="4557" spans="1:25" x14ac:dyDescent="0.3">
      <c r="A4557" t="s">
        <v>6301</v>
      </c>
      <c r="B4557" s="1">
        <v>45769</v>
      </c>
      <c r="C4557" t="s">
        <v>6262</v>
      </c>
      <c r="D4557" t="s">
        <v>366</v>
      </c>
      <c r="E4557" t="s">
        <v>119</v>
      </c>
      <c r="F4557" t="s">
        <v>184</v>
      </c>
      <c r="G4557" t="s">
        <v>32</v>
      </c>
      <c r="H4557" t="s">
        <v>33</v>
      </c>
      <c r="I4557" t="s">
        <v>34</v>
      </c>
      <c r="J4557">
        <v>2</v>
      </c>
      <c r="K4557">
        <v>5739.36</v>
      </c>
      <c r="L4557">
        <v>0</v>
      </c>
      <c r="M4557">
        <v>8270.91</v>
      </c>
      <c r="N4557" t="s">
        <v>52</v>
      </c>
      <c r="O4557" t="s">
        <v>35</v>
      </c>
      <c r="P4557" t="s">
        <v>71</v>
      </c>
      <c r="Q4557">
        <f>Sales_Data[[#This Row],[Quantity]]*Sales_Data[[#This Row],[Unit_Price]]</f>
        <v>11478.72</v>
      </c>
      <c r="R4557">
        <f>Sales_Data[[#This Row],[Gross_Sales]]*Sales_Data[[#This Row],[Discount]]</f>
        <v>0</v>
      </c>
      <c r="S4557">
        <f>Sales_Data[[#This Row],[Gross_Sales]]-Sales_Data[[#This Row],[Discount_Amount]]</f>
        <v>11478.72</v>
      </c>
      <c r="T4557">
        <f>Sales_Data[[#This Row],[Net Sales]]-Sales_Data[[#This Row],[Cost]]</f>
        <v>3207.8099999999995</v>
      </c>
      <c r="U4557" s="2">
        <f>Sales_Data[[#This Row],[Profit]]/Sales_Data[[#This Row],[Net Sales]]</f>
        <v>0.2794571171698586</v>
      </c>
      <c r="V4557">
        <f>YEAR(Sales_Data[[#This Row],[Order_Date]])</f>
        <v>2025</v>
      </c>
      <c r="W4557" t="str">
        <f>TEXT(Sales_Data[[#This Row],[Order_Date]],"mmm")</f>
        <v>Apr</v>
      </c>
      <c r="X4557">
        <f>MONTH(Sales_Data[[#This Row],[Order_Date]])</f>
        <v>4</v>
      </c>
      <c r="Y4557" t="str">
        <f>"Q"&amp;ROUNDUP(MONTH(Sales_Data[[#This Row],[Order_Date]])/3,0)</f>
        <v>Q2</v>
      </c>
    </row>
    <row r="4558" spans="1:25" x14ac:dyDescent="0.3">
      <c r="A4558" t="s">
        <v>6302</v>
      </c>
      <c r="B4558" s="1">
        <v>45702</v>
      </c>
      <c r="C4558" t="s">
        <v>884</v>
      </c>
      <c r="D4558" t="s">
        <v>615</v>
      </c>
      <c r="E4558" t="s">
        <v>39</v>
      </c>
      <c r="F4558" t="s">
        <v>405</v>
      </c>
      <c r="G4558" t="s">
        <v>41</v>
      </c>
      <c r="H4558" t="s">
        <v>171</v>
      </c>
      <c r="I4558" t="s">
        <v>172</v>
      </c>
      <c r="J4558">
        <v>1</v>
      </c>
      <c r="K4558">
        <v>4119.79</v>
      </c>
      <c r="L4558">
        <v>0.05</v>
      </c>
      <c r="M4558">
        <v>3166.48</v>
      </c>
      <c r="N4558" t="s">
        <v>70</v>
      </c>
      <c r="O4558" t="s">
        <v>35</v>
      </c>
      <c r="P4558" t="s">
        <v>71</v>
      </c>
      <c r="Q4558">
        <f>Sales_Data[[#This Row],[Quantity]]*Sales_Data[[#This Row],[Unit_Price]]</f>
        <v>4119.79</v>
      </c>
      <c r="R4558">
        <f>Sales_Data[[#This Row],[Gross_Sales]]*Sales_Data[[#This Row],[Discount]]</f>
        <v>205.98950000000002</v>
      </c>
      <c r="S4558">
        <f>Sales_Data[[#This Row],[Gross_Sales]]-Sales_Data[[#This Row],[Discount_Amount]]</f>
        <v>3913.8004999999998</v>
      </c>
      <c r="T4558">
        <f>Sales_Data[[#This Row],[Net Sales]]-Sales_Data[[#This Row],[Cost]]</f>
        <v>747.32049999999981</v>
      </c>
      <c r="U4558" s="2">
        <f>Sales_Data[[#This Row],[Profit]]/Sales_Data[[#This Row],[Net Sales]]</f>
        <v>0.19094496513044032</v>
      </c>
      <c r="V4558">
        <f>YEAR(Sales_Data[[#This Row],[Order_Date]])</f>
        <v>2025</v>
      </c>
      <c r="W4558" t="str">
        <f>TEXT(Sales_Data[[#This Row],[Order_Date]],"mmm")</f>
        <v>Feb</v>
      </c>
      <c r="X4558">
        <f>MONTH(Sales_Data[[#This Row],[Order_Date]])</f>
        <v>2</v>
      </c>
      <c r="Y4558" t="str">
        <f>"Q"&amp;ROUNDUP(MONTH(Sales_Data[[#This Row],[Order_Date]])/3,0)</f>
        <v>Q1</v>
      </c>
    </row>
    <row r="4559" spans="1:25" x14ac:dyDescent="0.3">
      <c r="A4559" t="s">
        <v>6303</v>
      </c>
      <c r="B4559" s="1">
        <v>45904</v>
      </c>
      <c r="C4559" t="s">
        <v>91</v>
      </c>
      <c r="D4559" t="s">
        <v>857</v>
      </c>
      <c r="E4559" t="s">
        <v>119</v>
      </c>
      <c r="F4559" t="s">
        <v>120</v>
      </c>
      <c r="G4559" t="s">
        <v>67</v>
      </c>
      <c r="H4559" t="s">
        <v>88</v>
      </c>
      <c r="I4559" t="s">
        <v>89</v>
      </c>
      <c r="J4559">
        <v>5</v>
      </c>
      <c r="K4559">
        <v>1996.24</v>
      </c>
      <c r="L4559">
        <v>0.15</v>
      </c>
      <c r="M4559">
        <v>6363.03</v>
      </c>
      <c r="N4559" t="s">
        <v>70</v>
      </c>
      <c r="O4559" t="s">
        <v>53</v>
      </c>
      <c r="P4559" t="s">
        <v>26</v>
      </c>
      <c r="Q4559">
        <f>Sales_Data[[#This Row],[Quantity]]*Sales_Data[[#This Row],[Unit_Price]]</f>
        <v>9981.2000000000007</v>
      </c>
      <c r="R4559">
        <f>Sales_Data[[#This Row],[Gross_Sales]]*Sales_Data[[#This Row],[Discount]]</f>
        <v>1497.18</v>
      </c>
      <c r="S4559">
        <f>Sales_Data[[#This Row],[Gross_Sales]]-Sales_Data[[#This Row],[Discount_Amount]]</f>
        <v>8484.02</v>
      </c>
      <c r="T4559">
        <f>Sales_Data[[#This Row],[Net Sales]]-Sales_Data[[#This Row],[Cost]]</f>
        <v>2120.9900000000007</v>
      </c>
      <c r="U4559" s="2">
        <f>Sales_Data[[#This Row],[Profit]]/Sales_Data[[#This Row],[Net Sales]]</f>
        <v>0.24999823197022172</v>
      </c>
      <c r="V4559">
        <f>YEAR(Sales_Data[[#This Row],[Order_Date]])</f>
        <v>2025</v>
      </c>
      <c r="W4559" t="str">
        <f>TEXT(Sales_Data[[#This Row],[Order_Date]],"mmm")</f>
        <v>Sep</v>
      </c>
      <c r="X4559">
        <f>MONTH(Sales_Data[[#This Row],[Order_Date]])</f>
        <v>9</v>
      </c>
      <c r="Y4559" t="str">
        <f>"Q"&amp;ROUNDUP(MONTH(Sales_Data[[#This Row],[Order_Date]])/3,0)</f>
        <v>Q3</v>
      </c>
    </row>
    <row r="4560" spans="1:25" x14ac:dyDescent="0.3">
      <c r="A4560" t="s">
        <v>6304</v>
      </c>
      <c r="B4560" s="1">
        <v>45761</v>
      </c>
      <c r="C4560" t="s">
        <v>550</v>
      </c>
      <c r="D4560" t="s">
        <v>18</v>
      </c>
      <c r="E4560" t="s">
        <v>119</v>
      </c>
      <c r="F4560" t="s">
        <v>538</v>
      </c>
      <c r="G4560" t="s">
        <v>75</v>
      </c>
      <c r="H4560" t="s">
        <v>114</v>
      </c>
      <c r="I4560" t="s">
        <v>206</v>
      </c>
      <c r="J4560">
        <v>2</v>
      </c>
      <c r="K4560">
        <v>8916.4699999999993</v>
      </c>
      <c r="L4560">
        <v>0</v>
      </c>
      <c r="M4560">
        <v>11553.77</v>
      </c>
      <c r="N4560" t="s">
        <v>24</v>
      </c>
      <c r="O4560" t="s">
        <v>35</v>
      </c>
      <c r="P4560" t="s">
        <v>44</v>
      </c>
      <c r="Q4560">
        <f>Sales_Data[[#This Row],[Quantity]]*Sales_Data[[#This Row],[Unit_Price]]</f>
        <v>17832.939999999999</v>
      </c>
      <c r="R4560">
        <f>Sales_Data[[#This Row],[Gross_Sales]]*Sales_Data[[#This Row],[Discount]]</f>
        <v>0</v>
      </c>
      <c r="S4560">
        <f>Sales_Data[[#This Row],[Gross_Sales]]-Sales_Data[[#This Row],[Discount_Amount]]</f>
        <v>17832.939999999999</v>
      </c>
      <c r="T4560">
        <f>Sales_Data[[#This Row],[Net Sales]]-Sales_Data[[#This Row],[Cost]]</f>
        <v>6279.1699999999983</v>
      </c>
      <c r="U4560" s="2">
        <f>Sales_Data[[#This Row],[Profit]]/Sales_Data[[#This Row],[Net Sales]]</f>
        <v>0.35211075683538434</v>
      </c>
      <c r="V4560">
        <f>YEAR(Sales_Data[[#This Row],[Order_Date]])</f>
        <v>2025</v>
      </c>
      <c r="W4560" t="str">
        <f>TEXT(Sales_Data[[#This Row],[Order_Date]],"mmm")</f>
        <v>Apr</v>
      </c>
      <c r="X4560">
        <f>MONTH(Sales_Data[[#This Row],[Order_Date]])</f>
        <v>4</v>
      </c>
      <c r="Y4560" t="str">
        <f>"Q"&amp;ROUNDUP(MONTH(Sales_Data[[#This Row],[Order_Date]])/3,0)</f>
        <v>Q2</v>
      </c>
    </row>
    <row r="4561" spans="1:25" x14ac:dyDescent="0.3">
      <c r="A4561" t="s">
        <v>6305</v>
      </c>
      <c r="B4561" s="1">
        <v>45742</v>
      </c>
      <c r="C4561" t="s">
        <v>105</v>
      </c>
      <c r="D4561" t="s">
        <v>546</v>
      </c>
      <c r="E4561" t="s">
        <v>119</v>
      </c>
      <c r="F4561" t="s">
        <v>120</v>
      </c>
      <c r="G4561" t="s">
        <v>75</v>
      </c>
      <c r="H4561" t="s">
        <v>256</v>
      </c>
      <c r="I4561" t="s">
        <v>257</v>
      </c>
      <c r="J4561">
        <v>1</v>
      </c>
      <c r="K4561">
        <v>4085.61</v>
      </c>
      <c r="L4561">
        <v>0.15</v>
      </c>
      <c r="M4561">
        <v>2296.0100000000002</v>
      </c>
      <c r="N4561" t="s">
        <v>52</v>
      </c>
      <c r="O4561" t="s">
        <v>53</v>
      </c>
      <c r="P4561" t="s">
        <v>44</v>
      </c>
      <c r="Q4561">
        <f>Sales_Data[[#This Row],[Quantity]]*Sales_Data[[#This Row],[Unit_Price]]</f>
        <v>4085.61</v>
      </c>
      <c r="R4561">
        <f>Sales_Data[[#This Row],[Gross_Sales]]*Sales_Data[[#This Row],[Discount]]</f>
        <v>612.8415</v>
      </c>
      <c r="S4561">
        <f>Sales_Data[[#This Row],[Gross_Sales]]-Sales_Data[[#This Row],[Discount_Amount]]</f>
        <v>3472.7685000000001</v>
      </c>
      <c r="T4561">
        <f>Sales_Data[[#This Row],[Net Sales]]-Sales_Data[[#This Row],[Cost]]</f>
        <v>1176.7584999999999</v>
      </c>
      <c r="U4561" s="2">
        <f>Sales_Data[[#This Row],[Profit]]/Sales_Data[[#This Row],[Net Sales]]</f>
        <v>0.33885313691367563</v>
      </c>
      <c r="V4561">
        <f>YEAR(Sales_Data[[#This Row],[Order_Date]])</f>
        <v>2025</v>
      </c>
      <c r="W4561" t="str">
        <f>TEXT(Sales_Data[[#This Row],[Order_Date]],"mmm")</f>
        <v>Mar</v>
      </c>
      <c r="X4561">
        <f>MONTH(Sales_Data[[#This Row],[Order_Date]])</f>
        <v>3</v>
      </c>
      <c r="Y4561" t="str">
        <f>"Q"&amp;ROUNDUP(MONTH(Sales_Data[[#This Row],[Order_Date]])/3,0)</f>
        <v>Q1</v>
      </c>
    </row>
    <row r="4562" spans="1:25" x14ac:dyDescent="0.3">
      <c r="A4562" t="s">
        <v>6306</v>
      </c>
      <c r="B4562" s="1">
        <v>45791</v>
      </c>
      <c r="C4562" t="s">
        <v>6307</v>
      </c>
      <c r="D4562" t="s">
        <v>436</v>
      </c>
      <c r="E4562" t="s">
        <v>39</v>
      </c>
      <c r="F4562" t="s">
        <v>40</v>
      </c>
      <c r="G4562" t="s">
        <v>21</v>
      </c>
      <c r="H4562" t="s">
        <v>127</v>
      </c>
      <c r="I4562" t="s">
        <v>128</v>
      </c>
      <c r="J4562">
        <v>1</v>
      </c>
      <c r="K4562">
        <v>1040.6600000000001</v>
      </c>
      <c r="L4562">
        <v>0.1</v>
      </c>
      <c r="M4562">
        <v>795.75</v>
      </c>
      <c r="N4562" t="s">
        <v>24</v>
      </c>
      <c r="O4562" t="s">
        <v>25</v>
      </c>
      <c r="P4562" t="s">
        <v>44</v>
      </c>
      <c r="Q4562">
        <f>Sales_Data[[#This Row],[Quantity]]*Sales_Data[[#This Row],[Unit_Price]]</f>
        <v>1040.6600000000001</v>
      </c>
      <c r="R4562">
        <f>Sales_Data[[#This Row],[Gross_Sales]]*Sales_Data[[#This Row],[Discount]]</f>
        <v>104.06600000000002</v>
      </c>
      <c r="S4562">
        <f>Sales_Data[[#This Row],[Gross_Sales]]-Sales_Data[[#This Row],[Discount_Amount]]</f>
        <v>936.59400000000005</v>
      </c>
      <c r="T4562">
        <f>Sales_Data[[#This Row],[Net Sales]]-Sales_Data[[#This Row],[Cost]]</f>
        <v>140.84400000000005</v>
      </c>
      <c r="U4562" s="2">
        <f>Sales_Data[[#This Row],[Profit]]/Sales_Data[[#This Row],[Net Sales]]</f>
        <v>0.1503789261942742</v>
      </c>
      <c r="V4562">
        <f>YEAR(Sales_Data[[#This Row],[Order_Date]])</f>
        <v>2025</v>
      </c>
      <c r="W4562" t="str">
        <f>TEXT(Sales_Data[[#This Row],[Order_Date]],"mmm")</f>
        <v>May</v>
      </c>
      <c r="X4562">
        <f>MONTH(Sales_Data[[#This Row],[Order_Date]])</f>
        <v>5</v>
      </c>
      <c r="Y4562" t="str">
        <f>"Q"&amp;ROUNDUP(MONTH(Sales_Data[[#This Row],[Order_Date]])/3,0)</f>
        <v>Q2</v>
      </c>
    </row>
    <row r="4563" spans="1:25" x14ac:dyDescent="0.3">
      <c r="A4563" t="s">
        <v>6308</v>
      </c>
      <c r="B4563" s="1">
        <v>45765</v>
      </c>
      <c r="C4563" t="s">
        <v>1195</v>
      </c>
      <c r="D4563" t="s">
        <v>460</v>
      </c>
      <c r="E4563" t="s">
        <v>19</v>
      </c>
      <c r="F4563" t="s">
        <v>81</v>
      </c>
      <c r="G4563" t="s">
        <v>32</v>
      </c>
      <c r="H4563" t="s">
        <v>33</v>
      </c>
      <c r="I4563" t="s">
        <v>34</v>
      </c>
      <c r="J4563">
        <v>1</v>
      </c>
      <c r="K4563">
        <v>2785.84</v>
      </c>
      <c r="L4563">
        <v>0.05</v>
      </c>
      <c r="M4563">
        <v>2052.6999999999998</v>
      </c>
      <c r="N4563" t="s">
        <v>24</v>
      </c>
      <c r="O4563" t="s">
        <v>35</v>
      </c>
      <c r="P4563" t="s">
        <v>71</v>
      </c>
      <c r="Q4563">
        <f>Sales_Data[[#This Row],[Quantity]]*Sales_Data[[#This Row],[Unit_Price]]</f>
        <v>2785.84</v>
      </c>
      <c r="R4563">
        <f>Sales_Data[[#This Row],[Gross_Sales]]*Sales_Data[[#This Row],[Discount]]</f>
        <v>139.292</v>
      </c>
      <c r="S4563">
        <f>Sales_Data[[#This Row],[Gross_Sales]]-Sales_Data[[#This Row],[Discount_Amount]]</f>
        <v>2646.5480000000002</v>
      </c>
      <c r="T4563">
        <f>Sales_Data[[#This Row],[Net Sales]]-Sales_Data[[#This Row],[Cost]]</f>
        <v>593.84800000000041</v>
      </c>
      <c r="U4563" s="2">
        <f>Sales_Data[[#This Row],[Profit]]/Sales_Data[[#This Row],[Net Sales]]</f>
        <v>0.22438587926612341</v>
      </c>
      <c r="V4563">
        <f>YEAR(Sales_Data[[#This Row],[Order_Date]])</f>
        <v>2025</v>
      </c>
      <c r="W4563" t="str">
        <f>TEXT(Sales_Data[[#This Row],[Order_Date]],"mmm")</f>
        <v>Apr</v>
      </c>
      <c r="X4563">
        <f>MONTH(Sales_Data[[#This Row],[Order_Date]])</f>
        <v>4</v>
      </c>
      <c r="Y4563" t="str">
        <f>"Q"&amp;ROUNDUP(MONTH(Sales_Data[[#This Row],[Order_Date]])/3,0)</f>
        <v>Q2</v>
      </c>
    </row>
    <row r="4564" spans="1:25" x14ac:dyDescent="0.3">
      <c r="A4564" t="s">
        <v>6309</v>
      </c>
      <c r="B4564" s="1">
        <v>45675</v>
      </c>
      <c r="C4564" t="s">
        <v>6310</v>
      </c>
      <c r="D4564" t="s">
        <v>513</v>
      </c>
      <c r="E4564" t="s">
        <v>48</v>
      </c>
      <c r="F4564" t="s">
        <v>152</v>
      </c>
      <c r="G4564" t="s">
        <v>67</v>
      </c>
      <c r="H4564" t="s">
        <v>121</v>
      </c>
      <c r="I4564" t="s">
        <v>122</v>
      </c>
      <c r="J4564">
        <v>2</v>
      </c>
      <c r="K4564">
        <v>38577.25</v>
      </c>
      <c r="L4564">
        <v>0.05</v>
      </c>
      <c r="M4564">
        <v>46780.79</v>
      </c>
      <c r="N4564" t="s">
        <v>52</v>
      </c>
      <c r="O4564" t="s">
        <v>35</v>
      </c>
      <c r="P4564" t="s">
        <v>44</v>
      </c>
      <c r="Q4564">
        <f>Sales_Data[[#This Row],[Quantity]]*Sales_Data[[#This Row],[Unit_Price]]</f>
        <v>77154.5</v>
      </c>
      <c r="R4564">
        <f>Sales_Data[[#This Row],[Gross_Sales]]*Sales_Data[[#This Row],[Discount]]</f>
        <v>3857.7250000000004</v>
      </c>
      <c r="S4564">
        <f>Sales_Data[[#This Row],[Gross_Sales]]-Sales_Data[[#This Row],[Discount_Amount]]</f>
        <v>73296.774999999994</v>
      </c>
      <c r="T4564">
        <f>Sales_Data[[#This Row],[Net Sales]]-Sales_Data[[#This Row],[Cost]]</f>
        <v>26515.984999999993</v>
      </c>
      <c r="U4564" s="2">
        <f>Sales_Data[[#This Row],[Profit]]/Sales_Data[[#This Row],[Net Sales]]</f>
        <v>0.3617619601953837</v>
      </c>
      <c r="V4564">
        <f>YEAR(Sales_Data[[#This Row],[Order_Date]])</f>
        <v>2025</v>
      </c>
      <c r="W4564" t="str">
        <f>TEXT(Sales_Data[[#This Row],[Order_Date]],"mmm")</f>
        <v>Jan</v>
      </c>
      <c r="X4564">
        <f>MONTH(Sales_Data[[#This Row],[Order_Date]])</f>
        <v>1</v>
      </c>
      <c r="Y4564" t="str">
        <f>"Q"&amp;ROUNDUP(MONTH(Sales_Data[[#This Row],[Order_Date]])/3,0)</f>
        <v>Q1</v>
      </c>
    </row>
    <row r="4565" spans="1:25" x14ac:dyDescent="0.3">
      <c r="A4565" t="s">
        <v>6311</v>
      </c>
      <c r="B4565" s="1">
        <v>45751</v>
      </c>
      <c r="C4565" t="s">
        <v>946</v>
      </c>
      <c r="D4565" t="s">
        <v>699</v>
      </c>
      <c r="E4565" t="s">
        <v>39</v>
      </c>
      <c r="F4565" t="s">
        <v>405</v>
      </c>
      <c r="G4565" t="s">
        <v>75</v>
      </c>
      <c r="H4565" t="s">
        <v>185</v>
      </c>
      <c r="I4565" t="s">
        <v>186</v>
      </c>
      <c r="J4565">
        <v>1</v>
      </c>
      <c r="K4565">
        <v>6861.86</v>
      </c>
      <c r="L4565">
        <v>0</v>
      </c>
      <c r="M4565">
        <v>4799.45</v>
      </c>
      <c r="N4565" t="s">
        <v>70</v>
      </c>
      <c r="O4565" t="s">
        <v>25</v>
      </c>
      <c r="P4565" t="s">
        <v>44</v>
      </c>
      <c r="Q4565">
        <f>Sales_Data[[#This Row],[Quantity]]*Sales_Data[[#This Row],[Unit_Price]]</f>
        <v>6861.86</v>
      </c>
      <c r="R4565">
        <f>Sales_Data[[#This Row],[Gross_Sales]]*Sales_Data[[#This Row],[Discount]]</f>
        <v>0</v>
      </c>
      <c r="S4565">
        <f>Sales_Data[[#This Row],[Gross_Sales]]-Sales_Data[[#This Row],[Discount_Amount]]</f>
        <v>6861.86</v>
      </c>
      <c r="T4565">
        <f>Sales_Data[[#This Row],[Net Sales]]-Sales_Data[[#This Row],[Cost]]</f>
        <v>2062.41</v>
      </c>
      <c r="U4565" s="2">
        <f>Sales_Data[[#This Row],[Profit]]/Sales_Data[[#This Row],[Net Sales]]</f>
        <v>0.30056136382846632</v>
      </c>
      <c r="V4565">
        <f>YEAR(Sales_Data[[#This Row],[Order_Date]])</f>
        <v>2025</v>
      </c>
      <c r="W4565" t="str">
        <f>TEXT(Sales_Data[[#This Row],[Order_Date]],"mmm")</f>
        <v>Apr</v>
      </c>
      <c r="X4565">
        <f>MONTH(Sales_Data[[#This Row],[Order_Date]])</f>
        <v>4</v>
      </c>
      <c r="Y4565" t="str">
        <f>"Q"&amp;ROUNDUP(MONTH(Sales_Data[[#This Row],[Order_Date]])/3,0)</f>
        <v>Q2</v>
      </c>
    </row>
    <row r="4566" spans="1:25" x14ac:dyDescent="0.3">
      <c r="A4566" t="s">
        <v>6312</v>
      </c>
      <c r="B4566" s="1">
        <v>45807</v>
      </c>
      <c r="C4566" t="s">
        <v>4469</v>
      </c>
      <c r="D4566" t="s">
        <v>756</v>
      </c>
      <c r="E4566" t="s">
        <v>48</v>
      </c>
      <c r="F4566" t="s">
        <v>132</v>
      </c>
      <c r="G4566" t="s">
        <v>75</v>
      </c>
      <c r="H4566" t="s">
        <v>114</v>
      </c>
      <c r="I4566" t="s">
        <v>206</v>
      </c>
      <c r="J4566">
        <v>1</v>
      </c>
      <c r="K4566">
        <v>37818.89</v>
      </c>
      <c r="L4566">
        <v>0</v>
      </c>
      <c r="M4566">
        <v>30891.29</v>
      </c>
      <c r="N4566" t="s">
        <v>70</v>
      </c>
      <c r="O4566" t="s">
        <v>25</v>
      </c>
      <c r="P4566" t="s">
        <v>44</v>
      </c>
      <c r="Q4566">
        <f>Sales_Data[[#This Row],[Quantity]]*Sales_Data[[#This Row],[Unit_Price]]</f>
        <v>37818.89</v>
      </c>
      <c r="R4566">
        <f>Sales_Data[[#This Row],[Gross_Sales]]*Sales_Data[[#This Row],[Discount]]</f>
        <v>0</v>
      </c>
      <c r="S4566">
        <f>Sales_Data[[#This Row],[Gross_Sales]]-Sales_Data[[#This Row],[Discount_Amount]]</f>
        <v>37818.89</v>
      </c>
      <c r="T4566">
        <f>Sales_Data[[#This Row],[Net Sales]]-Sales_Data[[#This Row],[Cost]]</f>
        <v>6927.5999999999985</v>
      </c>
      <c r="U4566" s="2">
        <f>Sales_Data[[#This Row],[Profit]]/Sales_Data[[#This Row],[Net Sales]]</f>
        <v>0.18317830057941939</v>
      </c>
      <c r="V4566">
        <f>YEAR(Sales_Data[[#This Row],[Order_Date]])</f>
        <v>2025</v>
      </c>
      <c r="W4566" t="str">
        <f>TEXT(Sales_Data[[#This Row],[Order_Date]],"mmm")</f>
        <v>May</v>
      </c>
      <c r="X4566">
        <f>MONTH(Sales_Data[[#This Row],[Order_Date]])</f>
        <v>5</v>
      </c>
      <c r="Y4566" t="str">
        <f>"Q"&amp;ROUNDUP(MONTH(Sales_Data[[#This Row],[Order_Date]])/3,0)</f>
        <v>Q2</v>
      </c>
    </row>
    <row r="4567" spans="1:25" x14ac:dyDescent="0.3">
      <c r="A4567" t="s">
        <v>6313</v>
      </c>
      <c r="B4567" s="1">
        <v>45903</v>
      </c>
      <c r="C4567" t="s">
        <v>5260</v>
      </c>
      <c r="D4567" t="s">
        <v>183</v>
      </c>
      <c r="E4567" t="s">
        <v>48</v>
      </c>
      <c r="F4567" t="s">
        <v>49</v>
      </c>
      <c r="G4567" t="s">
        <v>21</v>
      </c>
      <c r="H4567" t="s">
        <v>22</v>
      </c>
      <c r="I4567" t="s">
        <v>23</v>
      </c>
      <c r="J4567">
        <v>1</v>
      </c>
      <c r="K4567">
        <v>61764.13</v>
      </c>
      <c r="L4567">
        <v>0.05</v>
      </c>
      <c r="M4567">
        <v>45221.9</v>
      </c>
      <c r="N4567" t="s">
        <v>83</v>
      </c>
      <c r="O4567" t="s">
        <v>35</v>
      </c>
      <c r="P4567" t="s">
        <v>26</v>
      </c>
      <c r="Q4567">
        <f>Sales_Data[[#This Row],[Quantity]]*Sales_Data[[#This Row],[Unit_Price]]</f>
        <v>61764.13</v>
      </c>
      <c r="R4567">
        <f>Sales_Data[[#This Row],[Gross_Sales]]*Sales_Data[[#This Row],[Discount]]</f>
        <v>3088.2065000000002</v>
      </c>
      <c r="S4567">
        <f>Sales_Data[[#This Row],[Gross_Sales]]-Sales_Data[[#This Row],[Discount_Amount]]</f>
        <v>58675.923499999997</v>
      </c>
      <c r="T4567">
        <f>Sales_Data[[#This Row],[Net Sales]]-Sales_Data[[#This Row],[Cost]]</f>
        <v>13454.023499999996</v>
      </c>
      <c r="U4567" s="2">
        <f>Sales_Data[[#This Row],[Profit]]/Sales_Data[[#This Row],[Net Sales]]</f>
        <v>0.229293766462832</v>
      </c>
      <c r="V4567">
        <f>YEAR(Sales_Data[[#This Row],[Order_Date]])</f>
        <v>2025</v>
      </c>
      <c r="W4567" t="str">
        <f>TEXT(Sales_Data[[#This Row],[Order_Date]],"mmm")</f>
        <v>Sep</v>
      </c>
      <c r="X4567">
        <f>MONTH(Sales_Data[[#This Row],[Order_Date]])</f>
        <v>9</v>
      </c>
      <c r="Y4567" t="str">
        <f>"Q"&amp;ROUNDUP(MONTH(Sales_Data[[#This Row],[Order_Date]])/3,0)</f>
        <v>Q3</v>
      </c>
    </row>
    <row r="4568" spans="1:25" x14ac:dyDescent="0.3">
      <c r="A4568" t="s">
        <v>6314</v>
      </c>
      <c r="B4568" s="1">
        <v>45946</v>
      </c>
      <c r="C4568" t="s">
        <v>489</v>
      </c>
      <c r="D4568" t="s">
        <v>341</v>
      </c>
      <c r="E4568" t="s">
        <v>48</v>
      </c>
      <c r="F4568" t="s">
        <v>132</v>
      </c>
      <c r="G4568" t="s">
        <v>67</v>
      </c>
      <c r="H4568" t="s">
        <v>121</v>
      </c>
      <c r="I4568" t="s">
        <v>142</v>
      </c>
      <c r="J4568">
        <v>2</v>
      </c>
      <c r="K4568">
        <v>29702.44</v>
      </c>
      <c r="L4568">
        <v>0.05</v>
      </c>
      <c r="M4568">
        <v>47881.2</v>
      </c>
      <c r="N4568" t="s">
        <v>52</v>
      </c>
      <c r="O4568" t="s">
        <v>35</v>
      </c>
      <c r="P4568" t="s">
        <v>71</v>
      </c>
      <c r="Q4568">
        <f>Sales_Data[[#This Row],[Quantity]]*Sales_Data[[#This Row],[Unit_Price]]</f>
        <v>59404.88</v>
      </c>
      <c r="R4568">
        <f>Sales_Data[[#This Row],[Gross_Sales]]*Sales_Data[[#This Row],[Discount]]</f>
        <v>2970.2440000000001</v>
      </c>
      <c r="S4568">
        <f>Sales_Data[[#This Row],[Gross_Sales]]-Sales_Data[[#This Row],[Discount_Amount]]</f>
        <v>56434.635999999999</v>
      </c>
      <c r="T4568">
        <f>Sales_Data[[#This Row],[Net Sales]]-Sales_Data[[#This Row],[Cost]]</f>
        <v>8553.4360000000015</v>
      </c>
      <c r="U4568" s="2">
        <f>Sales_Data[[#This Row],[Profit]]/Sales_Data[[#This Row],[Net Sales]]</f>
        <v>0.15156358942405515</v>
      </c>
      <c r="V4568">
        <f>YEAR(Sales_Data[[#This Row],[Order_Date]])</f>
        <v>2025</v>
      </c>
      <c r="W4568" t="str">
        <f>TEXT(Sales_Data[[#This Row],[Order_Date]],"mmm")</f>
        <v>Oct</v>
      </c>
      <c r="X4568">
        <f>MONTH(Sales_Data[[#This Row],[Order_Date]])</f>
        <v>10</v>
      </c>
      <c r="Y4568" t="str">
        <f>"Q"&amp;ROUNDUP(MONTH(Sales_Data[[#This Row],[Order_Date]])/3,0)</f>
        <v>Q4</v>
      </c>
    </row>
    <row r="4569" spans="1:25" x14ac:dyDescent="0.3">
      <c r="A4569" t="s">
        <v>6315</v>
      </c>
      <c r="B4569" s="1">
        <v>45866</v>
      </c>
      <c r="C4569" t="s">
        <v>3327</v>
      </c>
      <c r="D4569" t="s">
        <v>86</v>
      </c>
      <c r="E4569" t="s">
        <v>119</v>
      </c>
      <c r="F4569" t="s">
        <v>184</v>
      </c>
      <c r="G4569" t="s">
        <v>21</v>
      </c>
      <c r="H4569" t="s">
        <v>230</v>
      </c>
      <c r="I4569" t="s">
        <v>328</v>
      </c>
      <c r="J4569">
        <v>2</v>
      </c>
      <c r="K4569">
        <v>4204.6499999999996</v>
      </c>
      <c r="L4569">
        <v>0.15</v>
      </c>
      <c r="M4569">
        <v>4965.04</v>
      </c>
      <c r="N4569" t="s">
        <v>52</v>
      </c>
      <c r="O4569" t="s">
        <v>25</v>
      </c>
      <c r="P4569" t="s">
        <v>44</v>
      </c>
      <c r="Q4569">
        <f>Sales_Data[[#This Row],[Quantity]]*Sales_Data[[#This Row],[Unit_Price]]</f>
        <v>8409.2999999999993</v>
      </c>
      <c r="R4569">
        <f>Sales_Data[[#This Row],[Gross_Sales]]*Sales_Data[[#This Row],[Discount]]</f>
        <v>1261.3949999999998</v>
      </c>
      <c r="S4569">
        <f>Sales_Data[[#This Row],[Gross_Sales]]-Sales_Data[[#This Row],[Discount_Amount]]</f>
        <v>7147.9049999999997</v>
      </c>
      <c r="T4569">
        <f>Sales_Data[[#This Row],[Net Sales]]-Sales_Data[[#This Row],[Cost]]</f>
        <v>2182.8649999999998</v>
      </c>
      <c r="U4569" s="2">
        <f>Sales_Data[[#This Row],[Profit]]/Sales_Data[[#This Row],[Net Sales]]</f>
        <v>0.30538528421964195</v>
      </c>
      <c r="V4569">
        <f>YEAR(Sales_Data[[#This Row],[Order_Date]])</f>
        <v>2025</v>
      </c>
      <c r="W4569" t="str">
        <f>TEXT(Sales_Data[[#This Row],[Order_Date]],"mmm")</f>
        <v>Jul</v>
      </c>
      <c r="X4569">
        <f>MONTH(Sales_Data[[#This Row],[Order_Date]])</f>
        <v>7</v>
      </c>
      <c r="Y4569" t="str">
        <f>"Q"&amp;ROUNDUP(MONTH(Sales_Data[[#This Row],[Order_Date]])/3,0)</f>
        <v>Q3</v>
      </c>
    </row>
    <row r="4570" spans="1:25" x14ac:dyDescent="0.3">
      <c r="A4570" t="s">
        <v>6316</v>
      </c>
      <c r="B4570" s="1">
        <v>45783</v>
      </c>
      <c r="C4570" t="s">
        <v>591</v>
      </c>
      <c r="D4570" t="s">
        <v>662</v>
      </c>
      <c r="E4570" t="s">
        <v>119</v>
      </c>
      <c r="F4570" t="s">
        <v>146</v>
      </c>
      <c r="G4570" t="s">
        <v>67</v>
      </c>
      <c r="H4570" t="s">
        <v>88</v>
      </c>
      <c r="I4570" t="s">
        <v>157</v>
      </c>
      <c r="J4570">
        <v>2</v>
      </c>
      <c r="K4570">
        <v>4750.0600000000004</v>
      </c>
      <c r="L4570">
        <v>0.05</v>
      </c>
      <c r="M4570">
        <v>7643.64</v>
      </c>
      <c r="N4570" t="s">
        <v>24</v>
      </c>
      <c r="O4570" t="s">
        <v>35</v>
      </c>
      <c r="P4570" t="s">
        <v>26</v>
      </c>
      <c r="Q4570">
        <f>Sales_Data[[#This Row],[Quantity]]*Sales_Data[[#This Row],[Unit_Price]]</f>
        <v>9500.1200000000008</v>
      </c>
      <c r="R4570">
        <f>Sales_Data[[#This Row],[Gross_Sales]]*Sales_Data[[#This Row],[Discount]]</f>
        <v>475.00600000000009</v>
      </c>
      <c r="S4570">
        <f>Sales_Data[[#This Row],[Gross_Sales]]-Sales_Data[[#This Row],[Discount_Amount]]</f>
        <v>9025.1140000000014</v>
      </c>
      <c r="T4570">
        <f>Sales_Data[[#This Row],[Net Sales]]-Sales_Data[[#This Row],[Cost]]</f>
        <v>1381.4740000000011</v>
      </c>
      <c r="U4570" s="2">
        <f>Sales_Data[[#This Row],[Profit]]/Sales_Data[[#This Row],[Net Sales]]</f>
        <v>0.15306997784183124</v>
      </c>
      <c r="V4570">
        <f>YEAR(Sales_Data[[#This Row],[Order_Date]])</f>
        <v>2025</v>
      </c>
      <c r="W4570" t="str">
        <f>TEXT(Sales_Data[[#This Row],[Order_Date]],"mmm")</f>
        <v>May</v>
      </c>
      <c r="X4570">
        <f>MONTH(Sales_Data[[#This Row],[Order_Date]])</f>
        <v>5</v>
      </c>
      <c r="Y4570" t="str">
        <f>"Q"&amp;ROUNDUP(MONTH(Sales_Data[[#This Row],[Order_Date]])/3,0)</f>
        <v>Q2</v>
      </c>
    </row>
    <row r="4571" spans="1:25" x14ac:dyDescent="0.3">
      <c r="A4571" t="s">
        <v>6317</v>
      </c>
      <c r="B4571" s="1">
        <v>45892</v>
      </c>
      <c r="C4571" t="s">
        <v>636</v>
      </c>
      <c r="D4571" t="s">
        <v>450</v>
      </c>
      <c r="E4571" t="s">
        <v>39</v>
      </c>
      <c r="F4571" t="s">
        <v>40</v>
      </c>
      <c r="G4571" t="s">
        <v>21</v>
      </c>
      <c r="H4571" t="s">
        <v>297</v>
      </c>
      <c r="I4571" t="s">
        <v>297</v>
      </c>
      <c r="J4571">
        <v>3</v>
      </c>
      <c r="K4571">
        <v>5003.01</v>
      </c>
      <c r="L4571">
        <v>0.05</v>
      </c>
      <c r="M4571">
        <v>10413.969999999999</v>
      </c>
      <c r="N4571" t="s">
        <v>109</v>
      </c>
      <c r="O4571" t="s">
        <v>35</v>
      </c>
      <c r="P4571" t="s">
        <v>44</v>
      </c>
      <c r="Q4571">
        <f>Sales_Data[[#This Row],[Quantity]]*Sales_Data[[#This Row],[Unit_Price]]</f>
        <v>15009.03</v>
      </c>
      <c r="R4571">
        <f>Sales_Data[[#This Row],[Gross_Sales]]*Sales_Data[[#This Row],[Discount]]</f>
        <v>750.45150000000012</v>
      </c>
      <c r="S4571">
        <f>Sales_Data[[#This Row],[Gross_Sales]]-Sales_Data[[#This Row],[Discount_Amount]]</f>
        <v>14258.5785</v>
      </c>
      <c r="T4571">
        <f>Sales_Data[[#This Row],[Net Sales]]-Sales_Data[[#This Row],[Cost]]</f>
        <v>3844.6085000000003</v>
      </c>
      <c r="U4571" s="2">
        <f>Sales_Data[[#This Row],[Profit]]/Sales_Data[[#This Row],[Net Sales]]</f>
        <v>0.26963476758920957</v>
      </c>
      <c r="V4571">
        <f>YEAR(Sales_Data[[#This Row],[Order_Date]])</f>
        <v>2025</v>
      </c>
      <c r="W4571" t="str">
        <f>TEXT(Sales_Data[[#This Row],[Order_Date]],"mmm")</f>
        <v>Aug</v>
      </c>
      <c r="X4571">
        <f>MONTH(Sales_Data[[#This Row],[Order_Date]])</f>
        <v>8</v>
      </c>
      <c r="Y4571" t="str">
        <f>"Q"&amp;ROUNDUP(MONTH(Sales_Data[[#This Row],[Order_Date]])/3,0)</f>
        <v>Q3</v>
      </c>
    </row>
    <row r="4572" spans="1:25" x14ac:dyDescent="0.3">
      <c r="A4572" t="s">
        <v>6318</v>
      </c>
      <c r="B4572" s="1">
        <v>45779</v>
      </c>
      <c r="C4572" t="s">
        <v>4068</v>
      </c>
      <c r="D4572" t="s">
        <v>624</v>
      </c>
      <c r="E4572" t="s">
        <v>19</v>
      </c>
      <c r="F4572" t="s">
        <v>113</v>
      </c>
      <c r="G4572" t="s">
        <v>32</v>
      </c>
      <c r="H4572" t="s">
        <v>50</v>
      </c>
      <c r="I4572" t="s">
        <v>51</v>
      </c>
      <c r="J4572">
        <v>1</v>
      </c>
      <c r="K4572">
        <v>7059.76</v>
      </c>
      <c r="L4572">
        <v>0</v>
      </c>
      <c r="M4572">
        <v>6158.65</v>
      </c>
      <c r="N4572" t="s">
        <v>24</v>
      </c>
      <c r="O4572" t="s">
        <v>53</v>
      </c>
      <c r="P4572" t="s">
        <v>44</v>
      </c>
      <c r="Q4572">
        <f>Sales_Data[[#This Row],[Quantity]]*Sales_Data[[#This Row],[Unit_Price]]</f>
        <v>7059.76</v>
      </c>
      <c r="R4572">
        <f>Sales_Data[[#This Row],[Gross_Sales]]*Sales_Data[[#This Row],[Discount]]</f>
        <v>0</v>
      </c>
      <c r="S4572">
        <f>Sales_Data[[#This Row],[Gross_Sales]]-Sales_Data[[#This Row],[Discount_Amount]]</f>
        <v>7059.76</v>
      </c>
      <c r="T4572">
        <f>Sales_Data[[#This Row],[Net Sales]]-Sales_Data[[#This Row],[Cost]]</f>
        <v>901.11000000000058</v>
      </c>
      <c r="U4572" s="2">
        <f>Sales_Data[[#This Row],[Profit]]/Sales_Data[[#This Row],[Net Sales]]</f>
        <v>0.12764031638469303</v>
      </c>
      <c r="V4572">
        <f>YEAR(Sales_Data[[#This Row],[Order_Date]])</f>
        <v>2025</v>
      </c>
      <c r="W4572" t="str">
        <f>TEXT(Sales_Data[[#This Row],[Order_Date]],"mmm")</f>
        <v>May</v>
      </c>
      <c r="X4572">
        <f>MONTH(Sales_Data[[#This Row],[Order_Date]])</f>
        <v>5</v>
      </c>
      <c r="Y4572" t="str">
        <f>"Q"&amp;ROUNDUP(MONTH(Sales_Data[[#This Row],[Order_Date]])/3,0)</f>
        <v>Q2</v>
      </c>
    </row>
    <row r="4573" spans="1:25" x14ac:dyDescent="0.3">
      <c r="A4573" t="s">
        <v>6319</v>
      </c>
      <c r="B4573" s="1">
        <v>45795</v>
      </c>
      <c r="C4573" t="s">
        <v>1462</v>
      </c>
      <c r="D4573" t="s">
        <v>414</v>
      </c>
      <c r="E4573" t="s">
        <v>39</v>
      </c>
      <c r="F4573" t="s">
        <v>40</v>
      </c>
      <c r="G4573" t="s">
        <v>41</v>
      </c>
      <c r="H4573" t="s">
        <v>42</v>
      </c>
      <c r="I4573" t="s">
        <v>82</v>
      </c>
      <c r="J4573">
        <v>2</v>
      </c>
      <c r="K4573">
        <v>6101.65</v>
      </c>
      <c r="L4573">
        <v>0.1</v>
      </c>
      <c r="M4573">
        <v>9229.6200000000008</v>
      </c>
      <c r="N4573" t="s">
        <v>83</v>
      </c>
      <c r="O4573" t="s">
        <v>53</v>
      </c>
      <c r="P4573" t="s">
        <v>71</v>
      </c>
      <c r="Q4573">
        <f>Sales_Data[[#This Row],[Quantity]]*Sales_Data[[#This Row],[Unit_Price]]</f>
        <v>12203.3</v>
      </c>
      <c r="R4573">
        <f>Sales_Data[[#This Row],[Gross_Sales]]*Sales_Data[[#This Row],[Discount]]</f>
        <v>1220.33</v>
      </c>
      <c r="S4573">
        <f>Sales_Data[[#This Row],[Gross_Sales]]-Sales_Data[[#This Row],[Discount_Amount]]</f>
        <v>10982.97</v>
      </c>
      <c r="T4573">
        <f>Sales_Data[[#This Row],[Net Sales]]-Sales_Data[[#This Row],[Cost]]</f>
        <v>1753.3499999999985</v>
      </c>
      <c r="U4573" s="2">
        <f>Sales_Data[[#This Row],[Profit]]/Sales_Data[[#This Row],[Net Sales]]</f>
        <v>0.15964261033217778</v>
      </c>
      <c r="V4573">
        <f>YEAR(Sales_Data[[#This Row],[Order_Date]])</f>
        <v>2025</v>
      </c>
      <c r="W4573" t="str">
        <f>TEXT(Sales_Data[[#This Row],[Order_Date]],"mmm")</f>
        <v>May</v>
      </c>
      <c r="X4573">
        <f>MONTH(Sales_Data[[#This Row],[Order_Date]])</f>
        <v>5</v>
      </c>
      <c r="Y4573" t="str">
        <f>"Q"&amp;ROUNDUP(MONTH(Sales_Data[[#This Row],[Order_Date]])/3,0)</f>
        <v>Q2</v>
      </c>
    </row>
    <row r="4574" spans="1:25" x14ac:dyDescent="0.3">
      <c r="A4574" t="s">
        <v>6320</v>
      </c>
      <c r="B4574" s="1">
        <v>45772</v>
      </c>
      <c r="C4574" t="s">
        <v>5178</v>
      </c>
      <c r="D4574" t="s">
        <v>145</v>
      </c>
      <c r="E4574" t="s">
        <v>39</v>
      </c>
      <c r="F4574" t="s">
        <v>405</v>
      </c>
      <c r="G4574" t="s">
        <v>32</v>
      </c>
      <c r="H4574" t="s">
        <v>33</v>
      </c>
      <c r="I4574" t="s">
        <v>34</v>
      </c>
      <c r="J4574">
        <v>1</v>
      </c>
      <c r="K4574">
        <v>593.26</v>
      </c>
      <c r="L4574">
        <v>0.1</v>
      </c>
      <c r="M4574">
        <v>458.99</v>
      </c>
      <c r="N4574" t="s">
        <v>52</v>
      </c>
      <c r="O4574" t="s">
        <v>25</v>
      </c>
      <c r="P4574" t="s">
        <v>44</v>
      </c>
      <c r="Q4574">
        <f>Sales_Data[[#This Row],[Quantity]]*Sales_Data[[#This Row],[Unit_Price]]</f>
        <v>593.26</v>
      </c>
      <c r="R4574">
        <f>Sales_Data[[#This Row],[Gross_Sales]]*Sales_Data[[#This Row],[Discount]]</f>
        <v>59.326000000000001</v>
      </c>
      <c r="S4574">
        <f>Sales_Data[[#This Row],[Gross_Sales]]-Sales_Data[[#This Row],[Discount_Amount]]</f>
        <v>533.93399999999997</v>
      </c>
      <c r="T4574">
        <f>Sales_Data[[#This Row],[Net Sales]]-Sales_Data[[#This Row],[Cost]]</f>
        <v>74.94399999999996</v>
      </c>
      <c r="U4574" s="2">
        <f>Sales_Data[[#This Row],[Profit]]/Sales_Data[[#This Row],[Net Sales]]</f>
        <v>0.14036191739053883</v>
      </c>
      <c r="V4574">
        <f>YEAR(Sales_Data[[#This Row],[Order_Date]])</f>
        <v>2025</v>
      </c>
      <c r="W4574" t="str">
        <f>TEXT(Sales_Data[[#This Row],[Order_Date]],"mmm")</f>
        <v>Apr</v>
      </c>
      <c r="X4574">
        <f>MONTH(Sales_Data[[#This Row],[Order_Date]])</f>
        <v>4</v>
      </c>
      <c r="Y4574" t="str">
        <f>"Q"&amp;ROUNDUP(MONTH(Sales_Data[[#This Row],[Order_Date]])/3,0)</f>
        <v>Q2</v>
      </c>
    </row>
    <row r="4575" spans="1:25" x14ac:dyDescent="0.3">
      <c r="A4575" t="s">
        <v>6321</v>
      </c>
      <c r="B4575" s="1">
        <v>45819</v>
      </c>
      <c r="C4575" t="s">
        <v>2177</v>
      </c>
      <c r="D4575" t="s">
        <v>715</v>
      </c>
      <c r="E4575" t="s">
        <v>19</v>
      </c>
      <c r="F4575" t="s">
        <v>20</v>
      </c>
      <c r="G4575" t="s">
        <v>41</v>
      </c>
      <c r="H4575" t="s">
        <v>171</v>
      </c>
      <c r="I4575" t="s">
        <v>191</v>
      </c>
      <c r="J4575">
        <v>2</v>
      </c>
      <c r="K4575">
        <v>8307.92</v>
      </c>
      <c r="L4575">
        <v>0.05</v>
      </c>
      <c r="M4575">
        <v>13217.07</v>
      </c>
      <c r="N4575" t="s">
        <v>70</v>
      </c>
      <c r="O4575" t="s">
        <v>25</v>
      </c>
      <c r="P4575" t="s">
        <v>71</v>
      </c>
      <c r="Q4575">
        <f>Sales_Data[[#This Row],[Quantity]]*Sales_Data[[#This Row],[Unit_Price]]</f>
        <v>16615.84</v>
      </c>
      <c r="R4575">
        <f>Sales_Data[[#This Row],[Gross_Sales]]*Sales_Data[[#This Row],[Discount]]</f>
        <v>830.79200000000003</v>
      </c>
      <c r="S4575">
        <f>Sales_Data[[#This Row],[Gross_Sales]]-Sales_Data[[#This Row],[Discount_Amount]]</f>
        <v>15785.048000000001</v>
      </c>
      <c r="T4575">
        <f>Sales_Data[[#This Row],[Net Sales]]-Sales_Data[[#This Row],[Cost]]</f>
        <v>2567.978000000001</v>
      </c>
      <c r="U4575" s="2">
        <f>Sales_Data[[#This Row],[Profit]]/Sales_Data[[#This Row],[Net Sales]]</f>
        <v>0.16268420596503735</v>
      </c>
      <c r="V4575">
        <f>YEAR(Sales_Data[[#This Row],[Order_Date]])</f>
        <v>2025</v>
      </c>
      <c r="W4575" t="str">
        <f>TEXT(Sales_Data[[#This Row],[Order_Date]],"mmm")</f>
        <v>Jun</v>
      </c>
      <c r="X4575">
        <f>MONTH(Sales_Data[[#This Row],[Order_Date]])</f>
        <v>6</v>
      </c>
      <c r="Y4575" t="str">
        <f>"Q"&amp;ROUNDUP(MONTH(Sales_Data[[#This Row],[Order_Date]])/3,0)</f>
        <v>Q2</v>
      </c>
    </row>
    <row r="4576" spans="1:25" x14ac:dyDescent="0.3">
      <c r="A4576" t="s">
        <v>6322</v>
      </c>
      <c r="B4576" s="1">
        <v>45858</v>
      </c>
      <c r="C4576" t="s">
        <v>5294</v>
      </c>
      <c r="D4576" t="s">
        <v>313</v>
      </c>
      <c r="E4576" t="s">
        <v>19</v>
      </c>
      <c r="F4576" t="s">
        <v>113</v>
      </c>
      <c r="G4576" t="s">
        <v>41</v>
      </c>
      <c r="H4576" t="s">
        <v>147</v>
      </c>
      <c r="I4576" t="s">
        <v>369</v>
      </c>
      <c r="J4576">
        <v>2</v>
      </c>
      <c r="K4576">
        <v>9540.16</v>
      </c>
      <c r="L4576">
        <v>0.15</v>
      </c>
      <c r="M4576">
        <v>13193.1</v>
      </c>
      <c r="N4576" t="s">
        <v>52</v>
      </c>
      <c r="O4576" t="s">
        <v>53</v>
      </c>
      <c r="P4576" t="s">
        <v>71</v>
      </c>
      <c r="Q4576">
        <f>Sales_Data[[#This Row],[Quantity]]*Sales_Data[[#This Row],[Unit_Price]]</f>
        <v>19080.32</v>
      </c>
      <c r="R4576">
        <f>Sales_Data[[#This Row],[Gross_Sales]]*Sales_Data[[#This Row],[Discount]]</f>
        <v>2862.0479999999998</v>
      </c>
      <c r="S4576">
        <f>Sales_Data[[#This Row],[Gross_Sales]]-Sales_Data[[#This Row],[Discount_Amount]]</f>
        <v>16218.272000000001</v>
      </c>
      <c r="T4576">
        <f>Sales_Data[[#This Row],[Net Sales]]-Sales_Data[[#This Row],[Cost]]</f>
        <v>3025.1720000000005</v>
      </c>
      <c r="U4576" s="2">
        <f>Sales_Data[[#This Row],[Profit]]/Sales_Data[[#This Row],[Net Sales]]</f>
        <v>0.18652862647759269</v>
      </c>
      <c r="V4576">
        <f>YEAR(Sales_Data[[#This Row],[Order_Date]])</f>
        <v>2025</v>
      </c>
      <c r="W4576" t="str">
        <f>TEXT(Sales_Data[[#This Row],[Order_Date]],"mmm")</f>
        <v>Jul</v>
      </c>
      <c r="X4576">
        <f>MONTH(Sales_Data[[#This Row],[Order_Date]])</f>
        <v>7</v>
      </c>
      <c r="Y4576" t="str">
        <f>"Q"&amp;ROUNDUP(MONTH(Sales_Data[[#This Row],[Order_Date]])/3,0)</f>
        <v>Q3</v>
      </c>
    </row>
    <row r="4577" spans="1:25" x14ac:dyDescent="0.3">
      <c r="A4577" t="s">
        <v>6323</v>
      </c>
      <c r="B4577" s="1">
        <v>45891</v>
      </c>
      <c r="C4577" t="s">
        <v>2790</v>
      </c>
      <c r="D4577" t="s">
        <v>131</v>
      </c>
      <c r="E4577" t="s">
        <v>19</v>
      </c>
      <c r="F4577" t="s">
        <v>66</v>
      </c>
      <c r="G4577" t="s">
        <v>67</v>
      </c>
      <c r="H4577" t="s">
        <v>133</v>
      </c>
      <c r="I4577" t="s">
        <v>134</v>
      </c>
      <c r="J4577">
        <v>1</v>
      </c>
      <c r="K4577">
        <v>11201.66</v>
      </c>
      <c r="L4577">
        <v>0.15</v>
      </c>
      <c r="M4577">
        <v>7880.21</v>
      </c>
      <c r="N4577" t="s">
        <v>24</v>
      </c>
      <c r="O4577" t="s">
        <v>35</v>
      </c>
      <c r="P4577" t="s">
        <v>71</v>
      </c>
      <c r="Q4577">
        <f>Sales_Data[[#This Row],[Quantity]]*Sales_Data[[#This Row],[Unit_Price]]</f>
        <v>11201.66</v>
      </c>
      <c r="R4577">
        <f>Sales_Data[[#This Row],[Gross_Sales]]*Sales_Data[[#This Row],[Discount]]</f>
        <v>1680.249</v>
      </c>
      <c r="S4577">
        <f>Sales_Data[[#This Row],[Gross_Sales]]-Sales_Data[[#This Row],[Discount_Amount]]</f>
        <v>9521.4110000000001</v>
      </c>
      <c r="T4577">
        <f>Sales_Data[[#This Row],[Net Sales]]-Sales_Data[[#This Row],[Cost]]</f>
        <v>1641.201</v>
      </c>
      <c r="U4577" s="2">
        <f>Sales_Data[[#This Row],[Profit]]/Sales_Data[[#This Row],[Net Sales]]</f>
        <v>0.17236951540060608</v>
      </c>
      <c r="V4577">
        <f>YEAR(Sales_Data[[#This Row],[Order_Date]])</f>
        <v>2025</v>
      </c>
      <c r="W4577" t="str">
        <f>TEXT(Sales_Data[[#This Row],[Order_Date]],"mmm")</f>
        <v>Aug</v>
      </c>
      <c r="X4577">
        <f>MONTH(Sales_Data[[#This Row],[Order_Date]])</f>
        <v>8</v>
      </c>
      <c r="Y4577" t="str">
        <f>"Q"&amp;ROUNDUP(MONTH(Sales_Data[[#This Row],[Order_Date]])/3,0)</f>
        <v>Q3</v>
      </c>
    </row>
    <row r="4578" spans="1:25" x14ac:dyDescent="0.3">
      <c r="A4578" t="s">
        <v>6324</v>
      </c>
      <c r="B4578" s="1">
        <v>45685</v>
      </c>
      <c r="C4578" t="s">
        <v>4079</v>
      </c>
      <c r="D4578" t="s">
        <v>457</v>
      </c>
      <c r="E4578" t="s">
        <v>39</v>
      </c>
      <c r="F4578" t="s">
        <v>202</v>
      </c>
      <c r="G4578" t="s">
        <v>75</v>
      </c>
      <c r="H4578" t="s">
        <v>256</v>
      </c>
      <c r="I4578" t="s">
        <v>334</v>
      </c>
      <c r="J4578">
        <v>1</v>
      </c>
      <c r="K4578">
        <v>2222.0700000000002</v>
      </c>
      <c r="L4578">
        <v>0.1</v>
      </c>
      <c r="M4578">
        <v>1530.11</v>
      </c>
      <c r="N4578" t="s">
        <v>52</v>
      </c>
      <c r="O4578" t="s">
        <v>35</v>
      </c>
      <c r="P4578" t="s">
        <v>71</v>
      </c>
      <c r="Q4578">
        <f>Sales_Data[[#This Row],[Quantity]]*Sales_Data[[#This Row],[Unit_Price]]</f>
        <v>2222.0700000000002</v>
      </c>
      <c r="R4578">
        <f>Sales_Data[[#This Row],[Gross_Sales]]*Sales_Data[[#This Row],[Discount]]</f>
        <v>222.20700000000002</v>
      </c>
      <c r="S4578">
        <f>Sales_Data[[#This Row],[Gross_Sales]]-Sales_Data[[#This Row],[Discount_Amount]]</f>
        <v>1999.8630000000001</v>
      </c>
      <c r="T4578">
        <f>Sales_Data[[#This Row],[Net Sales]]-Sales_Data[[#This Row],[Cost]]</f>
        <v>469.75300000000016</v>
      </c>
      <c r="U4578" s="2">
        <f>Sales_Data[[#This Row],[Profit]]/Sales_Data[[#This Row],[Net Sales]]</f>
        <v>0.23489259014242483</v>
      </c>
      <c r="V4578">
        <f>YEAR(Sales_Data[[#This Row],[Order_Date]])</f>
        <v>2025</v>
      </c>
      <c r="W4578" t="str">
        <f>TEXT(Sales_Data[[#This Row],[Order_Date]],"mmm")</f>
        <v>Jan</v>
      </c>
      <c r="X4578">
        <f>MONTH(Sales_Data[[#This Row],[Order_Date]])</f>
        <v>1</v>
      </c>
      <c r="Y4578" t="str">
        <f>"Q"&amp;ROUNDUP(MONTH(Sales_Data[[#This Row],[Order_Date]])/3,0)</f>
        <v>Q1</v>
      </c>
    </row>
    <row r="4579" spans="1:25" x14ac:dyDescent="0.3">
      <c r="A4579" t="s">
        <v>6325</v>
      </c>
      <c r="B4579" s="1">
        <v>45668</v>
      </c>
      <c r="C4579" t="s">
        <v>574</v>
      </c>
      <c r="D4579" t="s">
        <v>317</v>
      </c>
      <c r="E4579" t="s">
        <v>39</v>
      </c>
      <c r="F4579" t="s">
        <v>202</v>
      </c>
      <c r="G4579" t="s">
        <v>21</v>
      </c>
      <c r="H4579" t="s">
        <v>127</v>
      </c>
      <c r="I4579" t="s">
        <v>314</v>
      </c>
      <c r="J4579">
        <v>3</v>
      </c>
      <c r="K4579">
        <v>3221.37</v>
      </c>
      <c r="L4579">
        <v>0.15</v>
      </c>
      <c r="M4579">
        <v>5929.15</v>
      </c>
      <c r="N4579" t="s">
        <v>52</v>
      </c>
      <c r="O4579" t="s">
        <v>25</v>
      </c>
      <c r="P4579" t="s">
        <v>44</v>
      </c>
      <c r="Q4579">
        <f>Sales_Data[[#This Row],[Quantity]]*Sales_Data[[#This Row],[Unit_Price]]</f>
        <v>9664.11</v>
      </c>
      <c r="R4579">
        <f>Sales_Data[[#This Row],[Gross_Sales]]*Sales_Data[[#This Row],[Discount]]</f>
        <v>1449.6165000000001</v>
      </c>
      <c r="S4579">
        <f>Sales_Data[[#This Row],[Gross_Sales]]-Sales_Data[[#This Row],[Discount_Amount]]</f>
        <v>8214.4935000000005</v>
      </c>
      <c r="T4579">
        <f>Sales_Data[[#This Row],[Net Sales]]-Sales_Data[[#This Row],[Cost]]</f>
        <v>2285.3435000000009</v>
      </c>
      <c r="U4579" s="2">
        <f>Sales_Data[[#This Row],[Profit]]/Sales_Data[[#This Row],[Net Sales]]</f>
        <v>0.27820869296445372</v>
      </c>
      <c r="V4579">
        <f>YEAR(Sales_Data[[#This Row],[Order_Date]])</f>
        <v>2025</v>
      </c>
      <c r="W4579" t="str">
        <f>TEXT(Sales_Data[[#This Row],[Order_Date]],"mmm")</f>
        <v>Jan</v>
      </c>
      <c r="X4579">
        <f>MONTH(Sales_Data[[#This Row],[Order_Date]])</f>
        <v>1</v>
      </c>
      <c r="Y4579" t="str">
        <f>"Q"&amp;ROUNDUP(MONTH(Sales_Data[[#This Row],[Order_Date]])/3,0)</f>
        <v>Q1</v>
      </c>
    </row>
    <row r="4580" spans="1:25" x14ac:dyDescent="0.3">
      <c r="A4580" t="s">
        <v>6326</v>
      </c>
      <c r="B4580" s="1">
        <v>45863</v>
      </c>
      <c r="C4580" t="s">
        <v>3126</v>
      </c>
      <c r="D4580" t="s">
        <v>274</v>
      </c>
      <c r="E4580" t="s">
        <v>19</v>
      </c>
      <c r="F4580" t="s">
        <v>81</v>
      </c>
      <c r="G4580" t="s">
        <v>21</v>
      </c>
      <c r="H4580" t="s">
        <v>297</v>
      </c>
      <c r="I4580" t="s">
        <v>297</v>
      </c>
      <c r="J4580">
        <v>1</v>
      </c>
      <c r="K4580">
        <v>9082.5</v>
      </c>
      <c r="L4580">
        <v>0.1</v>
      </c>
      <c r="M4580">
        <v>5931.9</v>
      </c>
      <c r="N4580" t="s">
        <v>70</v>
      </c>
      <c r="O4580" t="s">
        <v>35</v>
      </c>
      <c r="P4580" t="s">
        <v>44</v>
      </c>
      <c r="Q4580">
        <f>Sales_Data[[#This Row],[Quantity]]*Sales_Data[[#This Row],[Unit_Price]]</f>
        <v>9082.5</v>
      </c>
      <c r="R4580">
        <f>Sales_Data[[#This Row],[Gross_Sales]]*Sales_Data[[#This Row],[Discount]]</f>
        <v>908.25</v>
      </c>
      <c r="S4580">
        <f>Sales_Data[[#This Row],[Gross_Sales]]-Sales_Data[[#This Row],[Discount_Amount]]</f>
        <v>8174.25</v>
      </c>
      <c r="T4580">
        <f>Sales_Data[[#This Row],[Net Sales]]-Sales_Data[[#This Row],[Cost]]</f>
        <v>2242.3500000000004</v>
      </c>
      <c r="U4580" s="2">
        <f>Sales_Data[[#This Row],[Profit]]/Sales_Data[[#This Row],[Net Sales]]</f>
        <v>0.27431874483897611</v>
      </c>
      <c r="V4580">
        <f>YEAR(Sales_Data[[#This Row],[Order_Date]])</f>
        <v>2025</v>
      </c>
      <c r="W4580" t="str">
        <f>TEXT(Sales_Data[[#This Row],[Order_Date]],"mmm")</f>
        <v>Jul</v>
      </c>
      <c r="X4580">
        <f>MONTH(Sales_Data[[#This Row],[Order_Date]])</f>
        <v>7</v>
      </c>
      <c r="Y4580" t="str">
        <f>"Q"&amp;ROUNDUP(MONTH(Sales_Data[[#This Row],[Order_Date]])/3,0)</f>
        <v>Q3</v>
      </c>
    </row>
    <row r="4581" spans="1:25" x14ac:dyDescent="0.3">
      <c r="A4581" t="s">
        <v>6327</v>
      </c>
      <c r="B4581" s="1">
        <v>45824</v>
      </c>
      <c r="C4581" t="s">
        <v>499</v>
      </c>
      <c r="D4581" t="s">
        <v>56</v>
      </c>
      <c r="E4581" t="s">
        <v>119</v>
      </c>
      <c r="F4581" t="s">
        <v>249</v>
      </c>
      <c r="G4581" t="s">
        <v>75</v>
      </c>
      <c r="H4581" t="s">
        <v>114</v>
      </c>
      <c r="I4581" t="s">
        <v>115</v>
      </c>
      <c r="J4581">
        <v>1</v>
      </c>
      <c r="K4581">
        <v>6338.73</v>
      </c>
      <c r="L4581">
        <v>0.1</v>
      </c>
      <c r="M4581">
        <v>4172.6499999999996</v>
      </c>
      <c r="N4581" t="s">
        <v>52</v>
      </c>
      <c r="O4581" t="s">
        <v>25</v>
      </c>
      <c r="P4581" t="s">
        <v>44</v>
      </c>
      <c r="Q4581">
        <f>Sales_Data[[#This Row],[Quantity]]*Sales_Data[[#This Row],[Unit_Price]]</f>
        <v>6338.73</v>
      </c>
      <c r="R4581">
        <f>Sales_Data[[#This Row],[Gross_Sales]]*Sales_Data[[#This Row],[Discount]]</f>
        <v>633.87300000000005</v>
      </c>
      <c r="S4581">
        <f>Sales_Data[[#This Row],[Gross_Sales]]-Sales_Data[[#This Row],[Discount_Amount]]</f>
        <v>5704.857</v>
      </c>
      <c r="T4581">
        <f>Sales_Data[[#This Row],[Net Sales]]-Sales_Data[[#This Row],[Cost]]</f>
        <v>1532.2070000000003</v>
      </c>
      <c r="U4581" s="2">
        <f>Sales_Data[[#This Row],[Profit]]/Sales_Data[[#This Row],[Net Sales]]</f>
        <v>0.2685793877041967</v>
      </c>
      <c r="V4581">
        <f>YEAR(Sales_Data[[#This Row],[Order_Date]])</f>
        <v>2025</v>
      </c>
      <c r="W4581" t="str">
        <f>TEXT(Sales_Data[[#This Row],[Order_Date]],"mmm")</f>
        <v>Jun</v>
      </c>
      <c r="X4581">
        <f>MONTH(Sales_Data[[#This Row],[Order_Date]])</f>
        <v>6</v>
      </c>
      <c r="Y4581" t="str">
        <f>"Q"&amp;ROUNDUP(MONTH(Sales_Data[[#This Row],[Order_Date]])/3,0)</f>
        <v>Q2</v>
      </c>
    </row>
    <row r="4582" spans="1:25" x14ac:dyDescent="0.3">
      <c r="A4582" t="s">
        <v>6328</v>
      </c>
      <c r="B4582" s="1">
        <v>45904</v>
      </c>
      <c r="C4582" t="s">
        <v>1652</v>
      </c>
      <c r="D4582" t="s">
        <v>857</v>
      </c>
      <c r="E4582" t="s">
        <v>48</v>
      </c>
      <c r="F4582" t="s">
        <v>49</v>
      </c>
      <c r="G4582" t="s">
        <v>75</v>
      </c>
      <c r="H4582" t="s">
        <v>256</v>
      </c>
      <c r="I4582" t="s">
        <v>257</v>
      </c>
      <c r="J4582">
        <v>4</v>
      </c>
      <c r="K4582">
        <v>50620.06</v>
      </c>
      <c r="L4582">
        <v>0.05</v>
      </c>
      <c r="M4582">
        <v>144513.09</v>
      </c>
      <c r="N4582" t="s">
        <v>24</v>
      </c>
      <c r="O4582" t="s">
        <v>35</v>
      </c>
      <c r="P4582" t="s">
        <v>26</v>
      </c>
      <c r="Q4582">
        <f>Sales_Data[[#This Row],[Quantity]]*Sales_Data[[#This Row],[Unit_Price]]</f>
        <v>202480.24</v>
      </c>
      <c r="R4582">
        <f>Sales_Data[[#This Row],[Gross_Sales]]*Sales_Data[[#This Row],[Discount]]</f>
        <v>10124.012000000001</v>
      </c>
      <c r="S4582">
        <f>Sales_Data[[#This Row],[Gross_Sales]]-Sales_Data[[#This Row],[Discount_Amount]]</f>
        <v>192356.228</v>
      </c>
      <c r="T4582">
        <f>Sales_Data[[#This Row],[Net Sales]]-Sales_Data[[#This Row],[Cost]]</f>
        <v>47843.138000000006</v>
      </c>
      <c r="U4582" s="2">
        <f>Sales_Data[[#This Row],[Profit]]/Sales_Data[[#This Row],[Net Sales]]</f>
        <v>0.24872154386391901</v>
      </c>
      <c r="V4582">
        <f>YEAR(Sales_Data[[#This Row],[Order_Date]])</f>
        <v>2025</v>
      </c>
      <c r="W4582" t="str">
        <f>TEXT(Sales_Data[[#This Row],[Order_Date]],"mmm")</f>
        <v>Sep</v>
      </c>
      <c r="X4582">
        <f>MONTH(Sales_Data[[#This Row],[Order_Date]])</f>
        <v>9</v>
      </c>
      <c r="Y4582" t="str">
        <f>"Q"&amp;ROUNDUP(MONTH(Sales_Data[[#This Row],[Order_Date]])/3,0)</f>
        <v>Q3</v>
      </c>
    </row>
    <row r="4583" spans="1:25" x14ac:dyDescent="0.3">
      <c r="A4583" t="s">
        <v>6329</v>
      </c>
      <c r="B4583" s="1">
        <v>45704</v>
      </c>
      <c r="C4583" t="s">
        <v>4011</v>
      </c>
      <c r="D4583" t="s">
        <v>694</v>
      </c>
      <c r="E4583" t="s">
        <v>19</v>
      </c>
      <c r="F4583" t="s">
        <v>20</v>
      </c>
      <c r="G4583" t="s">
        <v>21</v>
      </c>
      <c r="H4583" t="s">
        <v>22</v>
      </c>
      <c r="I4583" t="s">
        <v>23</v>
      </c>
      <c r="J4583">
        <v>2</v>
      </c>
      <c r="K4583">
        <v>13464.41</v>
      </c>
      <c r="L4583">
        <v>0</v>
      </c>
      <c r="M4583">
        <v>21440.65</v>
      </c>
      <c r="N4583" t="s">
        <v>24</v>
      </c>
      <c r="O4583" t="s">
        <v>35</v>
      </c>
      <c r="P4583" t="s">
        <v>44</v>
      </c>
      <c r="Q4583">
        <f>Sales_Data[[#This Row],[Quantity]]*Sales_Data[[#This Row],[Unit_Price]]</f>
        <v>26928.82</v>
      </c>
      <c r="R4583">
        <f>Sales_Data[[#This Row],[Gross_Sales]]*Sales_Data[[#This Row],[Discount]]</f>
        <v>0</v>
      </c>
      <c r="S4583">
        <f>Sales_Data[[#This Row],[Gross_Sales]]-Sales_Data[[#This Row],[Discount_Amount]]</f>
        <v>26928.82</v>
      </c>
      <c r="T4583">
        <f>Sales_Data[[#This Row],[Net Sales]]-Sales_Data[[#This Row],[Cost]]</f>
        <v>5488.1699999999983</v>
      </c>
      <c r="U4583" s="2">
        <f>Sales_Data[[#This Row],[Profit]]/Sales_Data[[#This Row],[Net Sales]]</f>
        <v>0.20380284022842435</v>
      </c>
      <c r="V4583">
        <f>YEAR(Sales_Data[[#This Row],[Order_Date]])</f>
        <v>2025</v>
      </c>
      <c r="W4583" t="str">
        <f>TEXT(Sales_Data[[#This Row],[Order_Date]],"mmm")</f>
        <v>Feb</v>
      </c>
      <c r="X4583">
        <f>MONTH(Sales_Data[[#This Row],[Order_Date]])</f>
        <v>2</v>
      </c>
      <c r="Y4583" t="str">
        <f>"Q"&amp;ROUNDUP(MONTH(Sales_Data[[#This Row],[Order_Date]])/3,0)</f>
        <v>Q1</v>
      </c>
    </row>
    <row r="4584" spans="1:25" x14ac:dyDescent="0.3">
      <c r="A4584" t="s">
        <v>6330</v>
      </c>
      <c r="B4584" s="1">
        <v>45903</v>
      </c>
      <c r="C4584" t="s">
        <v>1460</v>
      </c>
      <c r="D4584" t="s">
        <v>183</v>
      </c>
      <c r="E4584" t="s">
        <v>19</v>
      </c>
      <c r="F4584" t="s">
        <v>66</v>
      </c>
      <c r="G4584" t="s">
        <v>67</v>
      </c>
      <c r="H4584" t="s">
        <v>133</v>
      </c>
      <c r="I4584" t="s">
        <v>134</v>
      </c>
      <c r="J4584">
        <v>2</v>
      </c>
      <c r="K4584">
        <v>6609.39</v>
      </c>
      <c r="L4584">
        <v>0.2</v>
      </c>
      <c r="M4584">
        <v>7563.22</v>
      </c>
      <c r="N4584" t="s">
        <v>83</v>
      </c>
      <c r="O4584" t="s">
        <v>35</v>
      </c>
      <c r="P4584" t="s">
        <v>71</v>
      </c>
      <c r="Q4584">
        <f>Sales_Data[[#This Row],[Quantity]]*Sales_Data[[#This Row],[Unit_Price]]</f>
        <v>13218.78</v>
      </c>
      <c r="R4584">
        <f>Sales_Data[[#This Row],[Gross_Sales]]*Sales_Data[[#This Row],[Discount]]</f>
        <v>2643.7560000000003</v>
      </c>
      <c r="S4584">
        <f>Sales_Data[[#This Row],[Gross_Sales]]-Sales_Data[[#This Row],[Discount_Amount]]</f>
        <v>10575.024000000001</v>
      </c>
      <c r="T4584">
        <f>Sales_Data[[#This Row],[Net Sales]]-Sales_Data[[#This Row],[Cost]]</f>
        <v>3011.804000000001</v>
      </c>
      <c r="U4584" s="2">
        <f>Sales_Data[[#This Row],[Profit]]/Sales_Data[[#This Row],[Net Sales]]</f>
        <v>0.28480351439391538</v>
      </c>
      <c r="V4584">
        <f>YEAR(Sales_Data[[#This Row],[Order_Date]])</f>
        <v>2025</v>
      </c>
      <c r="W4584" t="str">
        <f>TEXT(Sales_Data[[#This Row],[Order_Date]],"mmm")</f>
        <v>Sep</v>
      </c>
      <c r="X4584">
        <f>MONTH(Sales_Data[[#This Row],[Order_Date]])</f>
        <v>9</v>
      </c>
      <c r="Y4584" t="str">
        <f>"Q"&amp;ROUNDUP(MONTH(Sales_Data[[#This Row],[Order_Date]])/3,0)</f>
        <v>Q3</v>
      </c>
    </row>
    <row r="4585" spans="1:25" x14ac:dyDescent="0.3">
      <c r="A4585" t="s">
        <v>6331</v>
      </c>
      <c r="B4585" s="1">
        <v>45784</v>
      </c>
      <c r="C4585" t="s">
        <v>1829</v>
      </c>
      <c r="D4585" t="s">
        <v>397</v>
      </c>
      <c r="E4585" t="s">
        <v>48</v>
      </c>
      <c r="F4585" t="s">
        <v>164</v>
      </c>
      <c r="G4585" t="s">
        <v>21</v>
      </c>
      <c r="H4585" t="s">
        <v>22</v>
      </c>
      <c r="I4585" t="s">
        <v>23</v>
      </c>
      <c r="J4585">
        <v>3</v>
      </c>
      <c r="K4585">
        <v>64965.11</v>
      </c>
      <c r="L4585">
        <v>0</v>
      </c>
      <c r="M4585">
        <v>155377.79999999999</v>
      </c>
      <c r="N4585" t="s">
        <v>52</v>
      </c>
      <c r="O4585" t="s">
        <v>35</v>
      </c>
      <c r="P4585" t="s">
        <v>26</v>
      </c>
      <c r="Q4585">
        <f>Sales_Data[[#This Row],[Quantity]]*Sales_Data[[#This Row],[Unit_Price]]</f>
        <v>194895.33000000002</v>
      </c>
      <c r="R4585">
        <f>Sales_Data[[#This Row],[Gross_Sales]]*Sales_Data[[#This Row],[Discount]]</f>
        <v>0</v>
      </c>
      <c r="S4585">
        <f>Sales_Data[[#This Row],[Gross_Sales]]-Sales_Data[[#This Row],[Discount_Amount]]</f>
        <v>194895.33000000002</v>
      </c>
      <c r="T4585">
        <f>Sales_Data[[#This Row],[Net Sales]]-Sales_Data[[#This Row],[Cost]]</f>
        <v>39517.530000000028</v>
      </c>
      <c r="U4585" s="2">
        <f>Sales_Data[[#This Row],[Profit]]/Sales_Data[[#This Row],[Net Sales]]</f>
        <v>0.20276283685196575</v>
      </c>
      <c r="V4585">
        <f>YEAR(Sales_Data[[#This Row],[Order_Date]])</f>
        <v>2025</v>
      </c>
      <c r="W4585" t="str">
        <f>TEXT(Sales_Data[[#This Row],[Order_Date]],"mmm")</f>
        <v>May</v>
      </c>
      <c r="X4585">
        <f>MONTH(Sales_Data[[#This Row],[Order_Date]])</f>
        <v>5</v>
      </c>
      <c r="Y4585" t="str">
        <f>"Q"&amp;ROUNDUP(MONTH(Sales_Data[[#This Row],[Order_Date]])/3,0)</f>
        <v>Q2</v>
      </c>
    </row>
    <row r="4586" spans="1:25" x14ac:dyDescent="0.3">
      <c r="A4586" t="s">
        <v>6332</v>
      </c>
      <c r="B4586" s="1">
        <v>45804</v>
      </c>
      <c r="C4586" t="s">
        <v>844</v>
      </c>
      <c r="D4586" t="s">
        <v>307</v>
      </c>
      <c r="E4586" t="s">
        <v>19</v>
      </c>
      <c r="F4586" t="s">
        <v>113</v>
      </c>
      <c r="G4586" t="s">
        <v>41</v>
      </c>
      <c r="H4586" t="s">
        <v>102</v>
      </c>
      <c r="I4586" t="s">
        <v>388</v>
      </c>
      <c r="J4586">
        <v>1</v>
      </c>
      <c r="K4586">
        <v>15381.91</v>
      </c>
      <c r="L4586">
        <v>0.05</v>
      </c>
      <c r="M4586">
        <v>10337.92</v>
      </c>
      <c r="N4586" t="s">
        <v>24</v>
      </c>
      <c r="O4586" t="s">
        <v>35</v>
      </c>
      <c r="P4586" t="s">
        <v>44</v>
      </c>
      <c r="Q4586">
        <f>Sales_Data[[#This Row],[Quantity]]*Sales_Data[[#This Row],[Unit_Price]]</f>
        <v>15381.91</v>
      </c>
      <c r="R4586">
        <f>Sales_Data[[#This Row],[Gross_Sales]]*Sales_Data[[#This Row],[Discount]]</f>
        <v>769.09550000000002</v>
      </c>
      <c r="S4586">
        <f>Sales_Data[[#This Row],[Gross_Sales]]-Sales_Data[[#This Row],[Discount_Amount]]</f>
        <v>14612.8145</v>
      </c>
      <c r="T4586">
        <f>Sales_Data[[#This Row],[Net Sales]]-Sales_Data[[#This Row],[Cost]]</f>
        <v>4274.8945000000003</v>
      </c>
      <c r="U4586" s="2">
        <f>Sales_Data[[#This Row],[Profit]]/Sales_Data[[#This Row],[Net Sales]]</f>
        <v>0.29254422548099823</v>
      </c>
      <c r="V4586">
        <f>YEAR(Sales_Data[[#This Row],[Order_Date]])</f>
        <v>2025</v>
      </c>
      <c r="W4586" t="str">
        <f>TEXT(Sales_Data[[#This Row],[Order_Date]],"mmm")</f>
        <v>May</v>
      </c>
      <c r="X4586">
        <f>MONTH(Sales_Data[[#This Row],[Order_Date]])</f>
        <v>5</v>
      </c>
      <c r="Y4586" t="str">
        <f>"Q"&amp;ROUNDUP(MONTH(Sales_Data[[#This Row],[Order_Date]])/3,0)</f>
        <v>Q2</v>
      </c>
    </row>
    <row r="4587" spans="1:25" x14ac:dyDescent="0.3">
      <c r="A4587" t="s">
        <v>6333</v>
      </c>
      <c r="B4587" s="1">
        <v>45775</v>
      </c>
      <c r="C4587" t="s">
        <v>636</v>
      </c>
      <c r="D4587" t="s">
        <v>1055</v>
      </c>
      <c r="E4587" t="s">
        <v>48</v>
      </c>
      <c r="F4587" t="s">
        <v>132</v>
      </c>
      <c r="G4587" t="s">
        <v>32</v>
      </c>
      <c r="H4587" t="s">
        <v>33</v>
      </c>
      <c r="I4587" t="s">
        <v>34</v>
      </c>
      <c r="J4587">
        <v>1</v>
      </c>
      <c r="K4587">
        <v>18011.48</v>
      </c>
      <c r="L4587">
        <v>0</v>
      </c>
      <c r="M4587">
        <v>13846.61</v>
      </c>
      <c r="N4587" t="s">
        <v>24</v>
      </c>
      <c r="O4587" t="s">
        <v>35</v>
      </c>
      <c r="P4587" t="s">
        <v>44</v>
      </c>
      <c r="Q4587">
        <f>Sales_Data[[#This Row],[Quantity]]*Sales_Data[[#This Row],[Unit_Price]]</f>
        <v>18011.48</v>
      </c>
      <c r="R4587">
        <f>Sales_Data[[#This Row],[Gross_Sales]]*Sales_Data[[#This Row],[Discount]]</f>
        <v>0</v>
      </c>
      <c r="S4587">
        <f>Sales_Data[[#This Row],[Gross_Sales]]-Sales_Data[[#This Row],[Discount_Amount]]</f>
        <v>18011.48</v>
      </c>
      <c r="T4587">
        <f>Sales_Data[[#This Row],[Net Sales]]-Sales_Data[[#This Row],[Cost]]</f>
        <v>4164.869999999999</v>
      </c>
      <c r="U4587" s="2">
        <f>Sales_Data[[#This Row],[Profit]]/Sales_Data[[#This Row],[Net Sales]]</f>
        <v>0.23123419063841499</v>
      </c>
      <c r="V4587">
        <f>YEAR(Sales_Data[[#This Row],[Order_Date]])</f>
        <v>2025</v>
      </c>
      <c r="W4587" t="str">
        <f>TEXT(Sales_Data[[#This Row],[Order_Date]],"mmm")</f>
        <v>Apr</v>
      </c>
      <c r="X4587">
        <f>MONTH(Sales_Data[[#This Row],[Order_Date]])</f>
        <v>4</v>
      </c>
      <c r="Y4587" t="str">
        <f>"Q"&amp;ROUNDUP(MONTH(Sales_Data[[#This Row],[Order_Date]])/3,0)</f>
        <v>Q2</v>
      </c>
    </row>
    <row r="4588" spans="1:25" x14ac:dyDescent="0.3">
      <c r="A4588" t="s">
        <v>6334</v>
      </c>
      <c r="B4588" s="1">
        <v>45809</v>
      </c>
      <c r="C4588" t="s">
        <v>386</v>
      </c>
      <c r="D4588" t="s">
        <v>347</v>
      </c>
      <c r="E4588" t="s">
        <v>19</v>
      </c>
      <c r="F4588" t="s">
        <v>113</v>
      </c>
      <c r="G4588" t="s">
        <v>41</v>
      </c>
      <c r="H4588" t="s">
        <v>42</v>
      </c>
      <c r="I4588" t="s">
        <v>82</v>
      </c>
      <c r="J4588">
        <v>3</v>
      </c>
      <c r="K4588">
        <v>4075.33</v>
      </c>
      <c r="L4588">
        <v>0.05</v>
      </c>
      <c r="M4588">
        <v>9191.19</v>
      </c>
      <c r="N4588" t="s">
        <v>24</v>
      </c>
      <c r="O4588" t="s">
        <v>35</v>
      </c>
      <c r="P4588" t="s">
        <v>71</v>
      </c>
      <c r="Q4588">
        <f>Sales_Data[[#This Row],[Quantity]]*Sales_Data[[#This Row],[Unit_Price]]</f>
        <v>12225.99</v>
      </c>
      <c r="R4588">
        <f>Sales_Data[[#This Row],[Gross_Sales]]*Sales_Data[[#This Row],[Discount]]</f>
        <v>611.29949999999997</v>
      </c>
      <c r="S4588">
        <f>Sales_Data[[#This Row],[Gross_Sales]]-Sales_Data[[#This Row],[Discount_Amount]]</f>
        <v>11614.690500000001</v>
      </c>
      <c r="T4588">
        <f>Sales_Data[[#This Row],[Net Sales]]-Sales_Data[[#This Row],[Cost]]</f>
        <v>2423.5005000000001</v>
      </c>
      <c r="U4588" s="2">
        <f>Sales_Data[[#This Row],[Profit]]/Sales_Data[[#This Row],[Net Sales]]</f>
        <v>0.20865820746579514</v>
      </c>
      <c r="V4588">
        <f>YEAR(Sales_Data[[#This Row],[Order_Date]])</f>
        <v>2025</v>
      </c>
      <c r="W4588" t="str">
        <f>TEXT(Sales_Data[[#This Row],[Order_Date]],"mmm")</f>
        <v>Jun</v>
      </c>
      <c r="X4588">
        <f>MONTH(Sales_Data[[#This Row],[Order_Date]])</f>
        <v>6</v>
      </c>
      <c r="Y4588" t="str">
        <f>"Q"&amp;ROUNDUP(MONTH(Sales_Data[[#This Row],[Order_Date]])/3,0)</f>
        <v>Q2</v>
      </c>
    </row>
    <row r="4589" spans="1:25" x14ac:dyDescent="0.3">
      <c r="A4589" t="s">
        <v>6335</v>
      </c>
      <c r="B4589" s="1">
        <v>45729</v>
      </c>
      <c r="C4589" t="s">
        <v>1626</v>
      </c>
      <c r="D4589" t="s">
        <v>29</v>
      </c>
      <c r="E4589" t="s">
        <v>19</v>
      </c>
      <c r="F4589" t="s">
        <v>66</v>
      </c>
      <c r="G4589" t="s">
        <v>41</v>
      </c>
      <c r="H4589" t="s">
        <v>102</v>
      </c>
      <c r="I4589" t="s">
        <v>388</v>
      </c>
      <c r="J4589">
        <v>3</v>
      </c>
      <c r="K4589">
        <v>6132.57</v>
      </c>
      <c r="L4589">
        <v>0.05</v>
      </c>
      <c r="M4589">
        <v>12617.29</v>
      </c>
      <c r="N4589" t="s">
        <v>24</v>
      </c>
      <c r="O4589" t="s">
        <v>35</v>
      </c>
      <c r="P4589" t="s">
        <v>44</v>
      </c>
      <c r="Q4589">
        <f>Sales_Data[[#This Row],[Quantity]]*Sales_Data[[#This Row],[Unit_Price]]</f>
        <v>18397.71</v>
      </c>
      <c r="R4589">
        <f>Sales_Data[[#This Row],[Gross_Sales]]*Sales_Data[[#This Row],[Discount]]</f>
        <v>919.88549999999998</v>
      </c>
      <c r="S4589">
        <f>Sales_Data[[#This Row],[Gross_Sales]]-Sales_Data[[#This Row],[Discount_Amount]]</f>
        <v>17477.824499999999</v>
      </c>
      <c r="T4589">
        <f>Sales_Data[[#This Row],[Net Sales]]-Sales_Data[[#This Row],[Cost]]</f>
        <v>4860.5344999999979</v>
      </c>
      <c r="U4589" s="2">
        <f>Sales_Data[[#This Row],[Profit]]/Sales_Data[[#This Row],[Net Sales]]</f>
        <v>0.27809722542985815</v>
      </c>
      <c r="V4589">
        <f>YEAR(Sales_Data[[#This Row],[Order_Date]])</f>
        <v>2025</v>
      </c>
      <c r="W4589" t="str">
        <f>TEXT(Sales_Data[[#This Row],[Order_Date]],"mmm")</f>
        <v>Mar</v>
      </c>
      <c r="X4589">
        <f>MONTH(Sales_Data[[#This Row],[Order_Date]])</f>
        <v>3</v>
      </c>
      <c r="Y4589" t="str">
        <f>"Q"&amp;ROUNDUP(MONTH(Sales_Data[[#This Row],[Order_Date]])/3,0)</f>
        <v>Q1</v>
      </c>
    </row>
    <row r="4590" spans="1:25" x14ac:dyDescent="0.3">
      <c r="A4590" t="s">
        <v>6336</v>
      </c>
      <c r="B4590" s="1">
        <v>46020</v>
      </c>
      <c r="C4590" t="s">
        <v>1249</v>
      </c>
      <c r="D4590" t="s">
        <v>694</v>
      </c>
      <c r="E4590" t="s">
        <v>30</v>
      </c>
      <c r="F4590" t="s">
        <v>31</v>
      </c>
      <c r="G4590" t="s">
        <v>67</v>
      </c>
      <c r="H4590" t="s">
        <v>121</v>
      </c>
      <c r="I4590" t="s">
        <v>122</v>
      </c>
      <c r="J4590">
        <v>1</v>
      </c>
      <c r="K4590">
        <v>2398.64</v>
      </c>
      <c r="L4590">
        <v>0.1</v>
      </c>
      <c r="M4590">
        <v>1643.74</v>
      </c>
      <c r="N4590" t="s">
        <v>24</v>
      </c>
      <c r="O4590" t="s">
        <v>35</v>
      </c>
      <c r="P4590" t="s">
        <v>44</v>
      </c>
      <c r="Q4590">
        <f>Sales_Data[[#This Row],[Quantity]]*Sales_Data[[#This Row],[Unit_Price]]</f>
        <v>2398.64</v>
      </c>
      <c r="R4590">
        <f>Sales_Data[[#This Row],[Gross_Sales]]*Sales_Data[[#This Row],[Discount]]</f>
        <v>239.864</v>
      </c>
      <c r="S4590">
        <f>Sales_Data[[#This Row],[Gross_Sales]]-Sales_Data[[#This Row],[Discount_Amount]]</f>
        <v>2158.7759999999998</v>
      </c>
      <c r="T4590">
        <f>Sales_Data[[#This Row],[Net Sales]]-Sales_Data[[#This Row],[Cost]]</f>
        <v>515.03599999999983</v>
      </c>
      <c r="U4590" s="2">
        <f>Sales_Data[[#This Row],[Profit]]/Sales_Data[[#This Row],[Net Sales]]</f>
        <v>0.23857778667170651</v>
      </c>
      <c r="V4590">
        <f>YEAR(Sales_Data[[#This Row],[Order_Date]])</f>
        <v>2025</v>
      </c>
      <c r="W4590" t="str">
        <f>TEXT(Sales_Data[[#This Row],[Order_Date]],"mmm")</f>
        <v>Dec</v>
      </c>
      <c r="X4590">
        <f>MONTH(Sales_Data[[#This Row],[Order_Date]])</f>
        <v>12</v>
      </c>
      <c r="Y4590" t="str">
        <f>"Q"&amp;ROUNDUP(MONTH(Sales_Data[[#This Row],[Order_Date]])/3,0)</f>
        <v>Q4</v>
      </c>
    </row>
    <row r="4591" spans="1:25" x14ac:dyDescent="0.3">
      <c r="A4591" t="s">
        <v>6337</v>
      </c>
      <c r="B4591" s="1">
        <v>45794</v>
      </c>
      <c r="C4591" t="s">
        <v>2311</v>
      </c>
      <c r="D4591" t="s">
        <v>511</v>
      </c>
      <c r="E4591" t="s">
        <v>19</v>
      </c>
      <c r="F4591" t="s">
        <v>113</v>
      </c>
      <c r="G4591" t="s">
        <v>21</v>
      </c>
      <c r="H4591" t="s">
        <v>22</v>
      </c>
      <c r="I4591" t="s">
        <v>23</v>
      </c>
      <c r="J4591">
        <v>1</v>
      </c>
      <c r="K4591">
        <v>15418.83</v>
      </c>
      <c r="L4591">
        <v>0.2</v>
      </c>
      <c r="M4591">
        <v>7700.1</v>
      </c>
      <c r="N4591" t="s">
        <v>24</v>
      </c>
      <c r="O4591" t="s">
        <v>35</v>
      </c>
      <c r="P4591" t="s">
        <v>44</v>
      </c>
      <c r="Q4591">
        <f>Sales_Data[[#This Row],[Quantity]]*Sales_Data[[#This Row],[Unit_Price]]</f>
        <v>15418.83</v>
      </c>
      <c r="R4591">
        <f>Sales_Data[[#This Row],[Gross_Sales]]*Sales_Data[[#This Row],[Discount]]</f>
        <v>3083.7660000000001</v>
      </c>
      <c r="S4591">
        <f>Sales_Data[[#This Row],[Gross_Sales]]-Sales_Data[[#This Row],[Discount_Amount]]</f>
        <v>12335.064</v>
      </c>
      <c r="T4591">
        <f>Sales_Data[[#This Row],[Net Sales]]-Sales_Data[[#This Row],[Cost]]</f>
        <v>4634.9639999999999</v>
      </c>
      <c r="U4591" s="2">
        <f>Sales_Data[[#This Row],[Profit]]/Sales_Data[[#This Row],[Net Sales]]</f>
        <v>0.37575516430234979</v>
      </c>
      <c r="V4591">
        <f>YEAR(Sales_Data[[#This Row],[Order_Date]])</f>
        <v>2025</v>
      </c>
      <c r="W4591" t="str">
        <f>TEXT(Sales_Data[[#This Row],[Order_Date]],"mmm")</f>
        <v>May</v>
      </c>
      <c r="X4591">
        <f>MONTH(Sales_Data[[#This Row],[Order_Date]])</f>
        <v>5</v>
      </c>
      <c r="Y4591" t="str">
        <f>"Q"&amp;ROUNDUP(MONTH(Sales_Data[[#This Row],[Order_Date]])/3,0)</f>
        <v>Q2</v>
      </c>
    </row>
    <row r="4592" spans="1:25" x14ac:dyDescent="0.3">
      <c r="A4592" t="s">
        <v>6338</v>
      </c>
      <c r="B4592" s="1">
        <v>45832</v>
      </c>
      <c r="C4592" t="s">
        <v>779</v>
      </c>
      <c r="D4592" t="s">
        <v>74</v>
      </c>
      <c r="E4592" t="s">
        <v>48</v>
      </c>
      <c r="F4592" t="s">
        <v>126</v>
      </c>
      <c r="G4592" t="s">
        <v>41</v>
      </c>
      <c r="H4592" t="s">
        <v>102</v>
      </c>
      <c r="I4592" t="s">
        <v>165</v>
      </c>
      <c r="J4592">
        <v>1</v>
      </c>
      <c r="K4592">
        <v>50926</v>
      </c>
      <c r="L4592">
        <v>0</v>
      </c>
      <c r="M4592">
        <v>37876.769999999997</v>
      </c>
      <c r="N4592" t="s">
        <v>83</v>
      </c>
      <c r="O4592" t="s">
        <v>35</v>
      </c>
      <c r="P4592" t="s">
        <v>44</v>
      </c>
      <c r="Q4592">
        <f>Sales_Data[[#This Row],[Quantity]]*Sales_Data[[#This Row],[Unit_Price]]</f>
        <v>50926</v>
      </c>
      <c r="R4592">
        <f>Sales_Data[[#This Row],[Gross_Sales]]*Sales_Data[[#This Row],[Discount]]</f>
        <v>0</v>
      </c>
      <c r="S4592">
        <f>Sales_Data[[#This Row],[Gross_Sales]]-Sales_Data[[#This Row],[Discount_Amount]]</f>
        <v>50926</v>
      </c>
      <c r="T4592">
        <f>Sales_Data[[#This Row],[Net Sales]]-Sales_Data[[#This Row],[Cost]]</f>
        <v>13049.230000000003</v>
      </c>
      <c r="U4592" s="2">
        <f>Sales_Data[[#This Row],[Profit]]/Sales_Data[[#This Row],[Net Sales]]</f>
        <v>0.25623905274319608</v>
      </c>
      <c r="V4592">
        <f>YEAR(Sales_Data[[#This Row],[Order_Date]])</f>
        <v>2025</v>
      </c>
      <c r="W4592" t="str">
        <f>TEXT(Sales_Data[[#This Row],[Order_Date]],"mmm")</f>
        <v>Jun</v>
      </c>
      <c r="X4592">
        <f>MONTH(Sales_Data[[#This Row],[Order_Date]])</f>
        <v>6</v>
      </c>
      <c r="Y4592" t="str">
        <f>"Q"&amp;ROUNDUP(MONTH(Sales_Data[[#This Row],[Order_Date]])/3,0)</f>
        <v>Q2</v>
      </c>
    </row>
    <row r="4593" spans="1:25" x14ac:dyDescent="0.3">
      <c r="A4593" t="s">
        <v>6339</v>
      </c>
      <c r="B4593" s="1">
        <v>45946</v>
      </c>
      <c r="C4593" t="s">
        <v>2442</v>
      </c>
      <c r="D4593" t="s">
        <v>511</v>
      </c>
      <c r="E4593" t="s">
        <v>30</v>
      </c>
      <c r="F4593" t="s">
        <v>101</v>
      </c>
      <c r="G4593" t="s">
        <v>67</v>
      </c>
      <c r="H4593" t="s">
        <v>88</v>
      </c>
      <c r="I4593" t="s">
        <v>157</v>
      </c>
      <c r="J4593">
        <v>3</v>
      </c>
      <c r="K4593">
        <v>4293.42</v>
      </c>
      <c r="L4593">
        <v>0.1</v>
      </c>
      <c r="M4593">
        <v>9662.58</v>
      </c>
      <c r="N4593" t="s">
        <v>52</v>
      </c>
      <c r="O4593" t="s">
        <v>53</v>
      </c>
      <c r="P4593" t="s">
        <v>71</v>
      </c>
      <c r="Q4593">
        <f>Sales_Data[[#This Row],[Quantity]]*Sales_Data[[#This Row],[Unit_Price]]</f>
        <v>12880.26</v>
      </c>
      <c r="R4593">
        <f>Sales_Data[[#This Row],[Gross_Sales]]*Sales_Data[[#This Row],[Discount]]</f>
        <v>1288.0260000000001</v>
      </c>
      <c r="S4593">
        <f>Sales_Data[[#This Row],[Gross_Sales]]-Sales_Data[[#This Row],[Discount_Amount]]</f>
        <v>11592.234</v>
      </c>
      <c r="T4593">
        <f>Sales_Data[[#This Row],[Net Sales]]-Sales_Data[[#This Row],[Cost]]</f>
        <v>1929.6540000000005</v>
      </c>
      <c r="U4593" s="2">
        <f>Sales_Data[[#This Row],[Profit]]/Sales_Data[[#This Row],[Net Sales]]</f>
        <v>0.16646092547821242</v>
      </c>
      <c r="V4593">
        <f>YEAR(Sales_Data[[#This Row],[Order_Date]])</f>
        <v>2025</v>
      </c>
      <c r="W4593" t="str">
        <f>TEXT(Sales_Data[[#This Row],[Order_Date]],"mmm")</f>
        <v>Oct</v>
      </c>
      <c r="X4593">
        <f>MONTH(Sales_Data[[#This Row],[Order_Date]])</f>
        <v>10</v>
      </c>
      <c r="Y4593" t="str">
        <f>"Q"&amp;ROUNDUP(MONTH(Sales_Data[[#This Row],[Order_Date]])/3,0)</f>
        <v>Q4</v>
      </c>
    </row>
    <row r="4594" spans="1:25" x14ac:dyDescent="0.3">
      <c r="A4594" t="s">
        <v>6340</v>
      </c>
      <c r="B4594" s="1">
        <v>45676</v>
      </c>
      <c r="C4594" t="s">
        <v>4631</v>
      </c>
      <c r="D4594" t="s">
        <v>596</v>
      </c>
      <c r="E4594" t="s">
        <v>48</v>
      </c>
      <c r="F4594" t="s">
        <v>49</v>
      </c>
      <c r="G4594" t="s">
        <v>67</v>
      </c>
      <c r="H4594" t="s">
        <v>133</v>
      </c>
      <c r="I4594" t="s">
        <v>134</v>
      </c>
      <c r="J4594">
        <v>1</v>
      </c>
      <c r="K4594">
        <v>18769.28</v>
      </c>
      <c r="L4594">
        <v>0</v>
      </c>
      <c r="M4594">
        <v>13095.79</v>
      </c>
      <c r="N4594" t="s">
        <v>52</v>
      </c>
      <c r="O4594" t="s">
        <v>35</v>
      </c>
      <c r="P4594" t="s">
        <v>44</v>
      </c>
      <c r="Q4594">
        <f>Sales_Data[[#This Row],[Quantity]]*Sales_Data[[#This Row],[Unit_Price]]</f>
        <v>18769.28</v>
      </c>
      <c r="R4594">
        <f>Sales_Data[[#This Row],[Gross_Sales]]*Sales_Data[[#This Row],[Discount]]</f>
        <v>0</v>
      </c>
      <c r="S4594">
        <f>Sales_Data[[#This Row],[Gross_Sales]]-Sales_Data[[#This Row],[Discount_Amount]]</f>
        <v>18769.28</v>
      </c>
      <c r="T4594">
        <f>Sales_Data[[#This Row],[Net Sales]]-Sales_Data[[#This Row],[Cost]]</f>
        <v>5673.489999999998</v>
      </c>
      <c r="U4594" s="2">
        <f>Sales_Data[[#This Row],[Profit]]/Sales_Data[[#This Row],[Net Sales]]</f>
        <v>0.30227531370409511</v>
      </c>
      <c r="V4594">
        <f>YEAR(Sales_Data[[#This Row],[Order_Date]])</f>
        <v>2025</v>
      </c>
      <c r="W4594" t="str">
        <f>TEXT(Sales_Data[[#This Row],[Order_Date]],"mmm")</f>
        <v>Jan</v>
      </c>
      <c r="X4594">
        <f>MONTH(Sales_Data[[#This Row],[Order_Date]])</f>
        <v>1</v>
      </c>
      <c r="Y4594" t="str">
        <f>"Q"&amp;ROUNDUP(MONTH(Sales_Data[[#This Row],[Order_Date]])/3,0)</f>
        <v>Q1</v>
      </c>
    </row>
    <row r="4595" spans="1:25" x14ac:dyDescent="0.3">
      <c r="A4595" t="s">
        <v>6341</v>
      </c>
      <c r="B4595" s="1">
        <v>45852</v>
      </c>
      <c r="C4595" t="s">
        <v>944</v>
      </c>
      <c r="D4595" t="s">
        <v>199</v>
      </c>
      <c r="E4595" t="s">
        <v>30</v>
      </c>
      <c r="F4595" t="s">
        <v>31</v>
      </c>
      <c r="G4595" t="s">
        <v>41</v>
      </c>
      <c r="H4595" t="s">
        <v>102</v>
      </c>
      <c r="I4595" t="s">
        <v>165</v>
      </c>
      <c r="J4595">
        <v>4</v>
      </c>
      <c r="K4595">
        <v>3068.94</v>
      </c>
      <c r="L4595">
        <v>0</v>
      </c>
      <c r="M4595">
        <v>8459.19</v>
      </c>
      <c r="N4595" t="s">
        <v>109</v>
      </c>
      <c r="O4595" t="s">
        <v>53</v>
      </c>
      <c r="P4595" t="s">
        <v>71</v>
      </c>
      <c r="Q4595">
        <f>Sales_Data[[#This Row],[Quantity]]*Sales_Data[[#This Row],[Unit_Price]]</f>
        <v>12275.76</v>
      </c>
      <c r="R4595">
        <f>Sales_Data[[#This Row],[Gross_Sales]]*Sales_Data[[#This Row],[Discount]]</f>
        <v>0</v>
      </c>
      <c r="S4595">
        <f>Sales_Data[[#This Row],[Gross_Sales]]-Sales_Data[[#This Row],[Discount_Amount]]</f>
        <v>12275.76</v>
      </c>
      <c r="T4595">
        <f>Sales_Data[[#This Row],[Net Sales]]-Sales_Data[[#This Row],[Cost]]</f>
        <v>3816.5699999999997</v>
      </c>
      <c r="U4595" s="2">
        <f>Sales_Data[[#This Row],[Profit]]/Sales_Data[[#This Row],[Net Sales]]</f>
        <v>0.31090295020430503</v>
      </c>
      <c r="V4595">
        <f>YEAR(Sales_Data[[#This Row],[Order_Date]])</f>
        <v>2025</v>
      </c>
      <c r="W4595" t="str">
        <f>TEXT(Sales_Data[[#This Row],[Order_Date]],"mmm")</f>
        <v>Jul</v>
      </c>
      <c r="X4595">
        <f>MONTH(Sales_Data[[#This Row],[Order_Date]])</f>
        <v>7</v>
      </c>
      <c r="Y4595" t="str">
        <f>"Q"&amp;ROUNDUP(MONTH(Sales_Data[[#This Row],[Order_Date]])/3,0)</f>
        <v>Q3</v>
      </c>
    </row>
    <row r="4596" spans="1:25" x14ac:dyDescent="0.3">
      <c r="A4596" t="s">
        <v>6342</v>
      </c>
      <c r="B4596" s="1">
        <v>45987</v>
      </c>
      <c r="C4596" t="s">
        <v>1621</v>
      </c>
      <c r="D4596" t="s">
        <v>728</v>
      </c>
      <c r="E4596" t="s">
        <v>119</v>
      </c>
      <c r="F4596" t="s">
        <v>120</v>
      </c>
      <c r="G4596" t="s">
        <v>32</v>
      </c>
      <c r="H4596" t="s">
        <v>33</v>
      </c>
      <c r="I4596" t="s">
        <v>34</v>
      </c>
      <c r="J4596">
        <v>5</v>
      </c>
      <c r="K4596">
        <v>2907.62</v>
      </c>
      <c r="L4596">
        <v>0.1</v>
      </c>
      <c r="M4596">
        <v>10739.94</v>
      </c>
      <c r="N4596" t="s">
        <v>109</v>
      </c>
      <c r="O4596" t="s">
        <v>53</v>
      </c>
      <c r="P4596" t="s">
        <v>71</v>
      </c>
      <c r="Q4596">
        <f>Sales_Data[[#This Row],[Quantity]]*Sales_Data[[#This Row],[Unit_Price]]</f>
        <v>14538.099999999999</v>
      </c>
      <c r="R4596">
        <f>Sales_Data[[#This Row],[Gross_Sales]]*Sales_Data[[#This Row],[Discount]]</f>
        <v>1453.81</v>
      </c>
      <c r="S4596">
        <f>Sales_Data[[#This Row],[Gross_Sales]]-Sales_Data[[#This Row],[Discount_Amount]]</f>
        <v>13084.289999999999</v>
      </c>
      <c r="T4596">
        <f>Sales_Data[[#This Row],[Net Sales]]-Sales_Data[[#This Row],[Cost]]</f>
        <v>2344.3499999999985</v>
      </c>
      <c r="U4596" s="2">
        <f>Sales_Data[[#This Row],[Profit]]/Sales_Data[[#This Row],[Net Sales]]</f>
        <v>0.17917288595712863</v>
      </c>
      <c r="V4596">
        <f>YEAR(Sales_Data[[#This Row],[Order_Date]])</f>
        <v>2025</v>
      </c>
      <c r="W4596" t="str">
        <f>TEXT(Sales_Data[[#This Row],[Order_Date]],"mmm")</f>
        <v>Nov</v>
      </c>
      <c r="X4596">
        <f>MONTH(Sales_Data[[#This Row],[Order_Date]])</f>
        <v>11</v>
      </c>
      <c r="Y4596" t="str">
        <f>"Q"&amp;ROUNDUP(MONTH(Sales_Data[[#This Row],[Order_Date]])/3,0)</f>
        <v>Q4</v>
      </c>
    </row>
    <row r="4597" spans="1:25" x14ac:dyDescent="0.3">
      <c r="A4597" t="s">
        <v>6343</v>
      </c>
      <c r="B4597" s="1">
        <v>45832</v>
      </c>
      <c r="C4597" t="s">
        <v>896</v>
      </c>
      <c r="D4597" t="s">
        <v>497</v>
      </c>
      <c r="E4597" t="s">
        <v>19</v>
      </c>
      <c r="F4597" t="s">
        <v>113</v>
      </c>
      <c r="G4597" t="s">
        <v>67</v>
      </c>
      <c r="H4597" t="s">
        <v>68</v>
      </c>
      <c r="I4597" t="s">
        <v>69</v>
      </c>
      <c r="J4597">
        <v>3</v>
      </c>
      <c r="K4597">
        <v>2586.1</v>
      </c>
      <c r="L4597">
        <v>0.15</v>
      </c>
      <c r="M4597">
        <v>4638.53</v>
      </c>
      <c r="N4597" t="s">
        <v>24</v>
      </c>
      <c r="O4597" t="s">
        <v>35</v>
      </c>
      <c r="P4597" t="s">
        <v>71</v>
      </c>
      <c r="Q4597">
        <f>Sales_Data[[#This Row],[Quantity]]*Sales_Data[[#This Row],[Unit_Price]]</f>
        <v>7758.2999999999993</v>
      </c>
      <c r="R4597">
        <f>Sales_Data[[#This Row],[Gross_Sales]]*Sales_Data[[#This Row],[Discount]]</f>
        <v>1163.7449999999999</v>
      </c>
      <c r="S4597">
        <f>Sales_Data[[#This Row],[Gross_Sales]]-Sales_Data[[#This Row],[Discount_Amount]]</f>
        <v>6594.5549999999994</v>
      </c>
      <c r="T4597">
        <f>Sales_Data[[#This Row],[Net Sales]]-Sales_Data[[#This Row],[Cost]]</f>
        <v>1956.0249999999996</v>
      </c>
      <c r="U4597" s="2">
        <f>Sales_Data[[#This Row],[Profit]]/Sales_Data[[#This Row],[Net Sales]]</f>
        <v>0.29661212924905467</v>
      </c>
      <c r="V4597">
        <f>YEAR(Sales_Data[[#This Row],[Order_Date]])</f>
        <v>2025</v>
      </c>
      <c r="W4597" t="str">
        <f>TEXT(Sales_Data[[#This Row],[Order_Date]],"mmm")</f>
        <v>Jun</v>
      </c>
      <c r="X4597">
        <f>MONTH(Sales_Data[[#This Row],[Order_Date]])</f>
        <v>6</v>
      </c>
      <c r="Y4597" t="str">
        <f>"Q"&amp;ROUNDUP(MONTH(Sales_Data[[#This Row],[Order_Date]])/3,0)</f>
        <v>Q2</v>
      </c>
    </row>
    <row r="4598" spans="1:25" x14ac:dyDescent="0.3">
      <c r="A4598" t="s">
        <v>6344</v>
      </c>
      <c r="B4598" s="1">
        <v>46011</v>
      </c>
      <c r="C4598" t="s">
        <v>6001</v>
      </c>
      <c r="D4598" t="s">
        <v>241</v>
      </c>
      <c r="E4598" t="s">
        <v>119</v>
      </c>
      <c r="F4598" t="s">
        <v>146</v>
      </c>
      <c r="G4598" t="s">
        <v>32</v>
      </c>
      <c r="H4598" t="s">
        <v>50</v>
      </c>
      <c r="I4598" t="s">
        <v>51</v>
      </c>
      <c r="J4598">
        <v>2</v>
      </c>
      <c r="K4598">
        <v>6315.68</v>
      </c>
      <c r="L4598">
        <v>0</v>
      </c>
      <c r="M4598">
        <v>9109.1200000000008</v>
      </c>
      <c r="N4598" t="s">
        <v>52</v>
      </c>
      <c r="O4598" t="s">
        <v>35</v>
      </c>
      <c r="P4598" t="s">
        <v>26</v>
      </c>
      <c r="Q4598">
        <f>Sales_Data[[#This Row],[Quantity]]*Sales_Data[[#This Row],[Unit_Price]]</f>
        <v>12631.36</v>
      </c>
      <c r="R4598">
        <f>Sales_Data[[#This Row],[Gross_Sales]]*Sales_Data[[#This Row],[Discount]]</f>
        <v>0</v>
      </c>
      <c r="S4598">
        <f>Sales_Data[[#This Row],[Gross_Sales]]-Sales_Data[[#This Row],[Discount_Amount]]</f>
        <v>12631.36</v>
      </c>
      <c r="T4598">
        <f>Sales_Data[[#This Row],[Net Sales]]-Sales_Data[[#This Row],[Cost]]</f>
        <v>3522.24</v>
      </c>
      <c r="U4598" s="2">
        <f>Sales_Data[[#This Row],[Profit]]/Sales_Data[[#This Row],[Net Sales]]</f>
        <v>0.27884883337977856</v>
      </c>
      <c r="V4598">
        <f>YEAR(Sales_Data[[#This Row],[Order_Date]])</f>
        <v>2025</v>
      </c>
      <c r="W4598" t="str">
        <f>TEXT(Sales_Data[[#This Row],[Order_Date]],"mmm")</f>
        <v>Dec</v>
      </c>
      <c r="X4598">
        <f>MONTH(Sales_Data[[#This Row],[Order_Date]])</f>
        <v>12</v>
      </c>
      <c r="Y4598" t="str">
        <f>"Q"&amp;ROUNDUP(MONTH(Sales_Data[[#This Row],[Order_Date]])/3,0)</f>
        <v>Q4</v>
      </c>
    </row>
    <row r="4599" spans="1:25" x14ac:dyDescent="0.3">
      <c r="A4599" t="s">
        <v>6345</v>
      </c>
      <c r="B4599" s="1">
        <v>45798</v>
      </c>
      <c r="C4599" t="s">
        <v>2808</v>
      </c>
      <c r="D4599" t="s">
        <v>715</v>
      </c>
      <c r="E4599" t="s">
        <v>30</v>
      </c>
      <c r="F4599" t="s">
        <v>210</v>
      </c>
      <c r="G4599" t="s">
        <v>75</v>
      </c>
      <c r="H4599" t="s">
        <v>76</v>
      </c>
      <c r="I4599" t="s">
        <v>108</v>
      </c>
      <c r="J4599">
        <v>1</v>
      </c>
      <c r="K4599">
        <v>929.24</v>
      </c>
      <c r="L4599">
        <v>0.05</v>
      </c>
      <c r="M4599">
        <v>735.83</v>
      </c>
      <c r="N4599" t="s">
        <v>109</v>
      </c>
      <c r="O4599" t="s">
        <v>35</v>
      </c>
      <c r="P4599" t="s">
        <v>44</v>
      </c>
      <c r="Q4599">
        <f>Sales_Data[[#This Row],[Quantity]]*Sales_Data[[#This Row],[Unit_Price]]</f>
        <v>929.24</v>
      </c>
      <c r="R4599">
        <f>Sales_Data[[#This Row],[Gross_Sales]]*Sales_Data[[#This Row],[Discount]]</f>
        <v>46.462000000000003</v>
      </c>
      <c r="S4599">
        <f>Sales_Data[[#This Row],[Gross_Sales]]-Sales_Data[[#This Row],[Discount_Amount]]</f>
        <v>882.77800000000002</v>
      </c>
      <c r="T4599">
        <f>Sales_Data[[#This Row],[Net Sales]]-Sales_Data[[#This Row],[Cost]]</f>
        <v>146.94799999999998</v>
      </c>
      <c r="U4599" s="2">
        <f>Sales_Data[[#This Row],[Profit]]/Sales_Data[[#This Row],[Net Sales]]</f>
        <v>0.16646087691356148</v>
      </c>
      <c r="V4599">
        <f>YEAR(Sales_Data[[#This Row],[Order_Date]])</f>
        <v>2025</v>
      </c>
      <c r="W4599" t="str">
        <f>TEXT(Sales_Data[[#This Row],[Order_Date]],"mmm")</f>
        <v>May</v>
      </c>
      <c r="X4599">
        <f>MONTH(Sales_Data[[#This Row],[Order_Date]])</f>
        <v>5</v>
      </c>
      <c r="Y4599" t="str">
        <f>"Q"&amp;ROUNDUP(MONTH(Sales_Data[[#This Row],[Order_Date]])/3,0)</f>
        <v>Q2</v>
      </c>
    </row>
    <row r="4600" spans="1:25" x14ac:dyDescent="0.3">
      <c r="A4600" t="s">
        <v>6346</v>
      </c>
      <c r="B4600" s="1">
        <v>45903</v>
      </c>
      <c r="C4600" t="s">
        <v>1799</v>
      </c>
      <c r="D4600" t="s">
        <v>56</v>
      </c>
      <c r="E4600" t="s">
        <v>119</v>
      </c>
      <c r="F4600" t="s">
        <v>249</v>
      </c>
      <c r="G4600" t="s">
        <v>21</v>
      </c>
      <c r="H4600" t="s">
        <v>127</v>
      </c>
      <c r="I4600" t="s">
        <v>128</v>
      </c>
      <c r="J4600">
        <v>1</v>
      </c>
      <c r="K4600">
        <v>6175.43</v>
      </c>
      <c r="L4600">
        <v>0</v>
      </c>
      <c r="M4600">
        <v>3931.98</v>
      </c>
      <c r="N4600" t="s">
        <v>70</v>
      </c>
      <c r="O4600" t="s">
        <v>35</v>
      </c>
      <c r="P4600" t="s">
        <v>44</v>
      </c>
      <c r="Q4600">
        <f>Sales_Data[[#This Row],[Quantity]]*Sales_Data[[#This Row],[Unit_Price]]</f>
        <v>6175.43</v>
      </c>
      <c r="R4600">
        <f>Sales_Data[[#This Row],[Gross_Sales]]*Sales_Data[[#This Row],[Discount]]</f>
        <v>0</v>
      </c>
      <c r="S4600">
        <f>Sales_Data[[#This Row],[Gross_Sales]]-Sales_Data[[#This Row],[Discount_Amount]]</f>
        <v>6175.43</v>
      </c>
      <c r="T4600">
        <f>Sales_Data[[#This Row],[Net Sales]]-Sales_Data[[#This Row],[Cost]]</f>
        <v>2243.4500000000003</v>
      </c>
      <c r="U4600" s="2">
        <f>Sales_Data[[#This Row],[Profit]]/Sales_Data[[#This Row],[Net Sales]]</f>
        <v>0.36328644321124198</v>
      </c>
      <c r="V4600">
        <f>YEAR(Sales_Data[[#This Row],[Order_Date]])</f>
        <v>2025</v>
      </c>
      <c r="W4600" t="str">
        <f>TEXT(Sales_Data[[#This Row],[Order_Date]],"mmm")</f>
        <v>Sep</v>
      </c>
      <c r="X4600">
        <f>MONTH(Sales_Data[[#This Row],[Order_Date]])</f>
        <v>9</v>
      </c>
      <c r="Y4600" t="str">
        <f>"Q"&amp;ROUNDUP(MONTH(Sales_Data[[#This Row],[Order_Date]])/3,0)</f>
        <v>Q3</v>
      </c>
    </row>
    <row r="4601" spans="1:25" x14ac:dyDescent="0.3">
      <c r="A4601" t="s">
        <v>6347</v>
      </c>
      <c r="B4601" s="1">
        <v>45750</v>
      </c>
      <c r="C4601" t="s">
        <v>4602</v>
      </c>
      <c r="D4601" t="s">
        <v>47</v>
      </c>
      <c r="E4601" t="s">
        <v>39</v>
      </c>
      <c r="F4601" t="s">
        <v>96</v>
      </c>
      <c r="G4601" t="s">
        <v>75</v>
      </c>
      <c r="H4601" t="s">
        <v>76</v>
      </c>
      <c r="I4601" t="s">
        <v>77</v>
      </c>
      <c r="J4601">
        <v>2</v>
      </c>
      <c r="K4601">
        <v>4676.5600000000004</v>
      </c>
      <c r="L4601">
        <v>0.15</v>
      </c>
      <c r="M4601">
        <v>6861.41</v>
      </c>
      <c r="N4601" t="s">
        <v>70</v>
      </c>
      <c r="O4601" t="s">
        <v>53</v>
      </c>
      <c r="P4601" t="s">
        <v>71</v>
      </c>
      <c r="Q4601">
        <f>Sales_Data[[#This Row],[Quantity]]*Sales_Data[[#This Row],[Unit_Price]]</f>
        <v>9353.1200000000008</v>
      </c>
      <c r="R4601">
        <f>Sales_Data[[#This Row],[Gross_Sales]]*Sales_Data[[#This Row],[Discount]]</f>
        <v>1402.9680000000001</v>
      </c>
      <c r="S4601">
        <f>Sales_Data[[#This Row],[Gross_Sales]]-Sales_Data[[#This Row],[Discount_Amount]]</f>
        <v>7950.152000000001</v>
      </c>
      <c r="T4601">
        <f>Sales_Data[[#This Row],[Net Sales]]-Sales_Data[[#This Row],[Cost]]</f>
        <v>1088.7420000000011</v>
      </c>
      <c r="U4601" s="2">
        <f>Sales_Data[[#This Row],[Profit]]/Sales_Data[[#This Row],[Net Sales]]</f>
        <v>0.13694606090550229</v>
      </c>
      <c r="V4601">
        <f>YEAR(Sales_Data[[#This Row],[Order_Date]])</f>
        <v>2025</v>
      </c>
      <c r="W4601" t="str">
        <f>TEXT(Sales_Data[[#This Row],[Order_Date]],"mmm")</f>
        <v>Apr</v>
      </c>
      <c r="X4601">
        <f>MONTH(Sales_Data[[#This Row],[Order_Date]])</f>
        <v>4</v>
      </c>
      <c r="Y4601" t="str">
        <f>"Q"&amp;ROUNDUP(MONTH(Sales_Data[[#This Row],[Order_Date]])/3,0)</f>
        <v>Q2</v>
      </c>
    </row>
    <row r="4602" spans="1:25" x14ac:dyDescent="0.3">
      <c r="A4602" t="s">
        <v>6348</v>
      </c>
      <c r="B4602" s="1">
        <v>45896</v>
      </c>
      <c r="C4602" t="s">
        <v>2551</v>
      </c>
      <c r="D4602" t="s">
        <v>366</v>
      </c>
      <c r="E4602" t="s">
        <v>48</v>
      </c>
      <c r="F4602" t="s">
        <v>164</v>
      </c>
      <c r="G4602" t="s">
        <v>41</v>
      </c>
      <c r="H4602" t="s">
        <v>42</v>
      </c>
      <c r="I4602" t="s">
        <v>43</v>
      </c>
      <c r="J4602">
        <v>1</v>
      </c>
      <c r="K4602">
        <v>52950.78</v>
      </c>
      <c r="L4602">
        <v>0.05</v>
      </c>
      <c r="M4602">
        <v>33770.97</v>
      </c>
      <c r="N4602" t="s">
        <v>52</v>
      </c>
      <c r="O4602" t="s">
        <v>25</v>
      </c>
      <c r="P4602" t="s">
        <v>44</v>
      </c>
      <c r="Q4602">
        <f>Sales_Data[[#This Row],[Quantity]]*Sales_Data[[#This Row],[Unit_Price]]</f>
        <v>52950.78</v>
      </c>
      <c r="R4602">
        <f>Sales_Data[[#This Row],[Gross_Sales]]*Sales_Data[[#This Row],[Discount]]</f>
        <v>2647.5390000000002</v>
      </c>
      <c r="S4602">
        <f>Sales_Data[[#This Row],[Gross_Sales]]-Sales_Data[[#This Row],[Discount_Amount]]</f>
        <v>50303.241000000002</v>
      </c>
      <c r="T4602">
        <f>Sales_Data[[#This Row],[Net Sales]]-Sales_Data[[#This Row],[Cost]]</f>
        <v>16532.271000000001</v>
      </c>
      <c r="U4602" s="2">
        <f>Sales_Data[[#This Row],[Profit]]/Sales_Data[[#This Row],[Net Sales]]</f>
        <v>0.32865220354290892</v>
      </c>
      <c r="V4602">
        <f>YEAR(Sales_Data[[#This Row],[Order_Date]])</f>
        <v>2025</v>
      </c>
      <c r="W4602" t="str">
        <f>TEXT(Sales_Data[[#This Row],[Order_Date]],"mmm")</f>
        <v>Aug</v>
      </c>
      <c r="X4602">
        <f>MONTH(Sales_Data[[#This Row],[Order_Date]])</f>
        <v>8</v>
      </c>
      <c r="Y4602" t="str">
        <f>"Q"&amp;ROUNDUP(MONTH(Sales_Data[[#This Row],[Order_Date]])/3,0)</f>
        <v>Q3</v>
      </c>
    </row>
    <row r="4603" spans="1:25" x14ac:dyDescent="0.3">
      <c r="A4603" t="s">
        <v>6349</v>
      </c>
      <c r="B4603" s="1">
        <v>45862</v>
      </c>
      <c r="C4603" t="s">
        <v>5247</v>
      </c>
      <c r="D4603" t="s">
        <v>80</v>
      </c>
      <c r="E4603" t="s">
        <v>119</v>
      </c>
      <c r="F4603" t="s">
        <v>538</v>
      </c>
      <c r="G4603" t="s">
        <v>75</v>
      </c>
      <c r="H4603" t="s">
        <v>114</v>
      </c>
      <c r="I4603" t="s">
        <v>206</v>
      </c>
      <c r="J4603">
        <v>1</v>
      </c>
      <c r="K4603">
        <v>1686.21</v>
      </c>
      <c r="L4603">
        <v>0.05</v>
      </c>
      <c r="M4603">
        <v>1083.18</v>
      </c>
      <c r="N4603" t="s">
        <v>24</v>
      </c>
      <c r="O4603" t="s">
        <v>25</v>
      </c>
      <c r="P4603" t="s">
        <v>44</v>
      </c>
      <c r="Q4603">
        <f>Sales_Data[[#This Row],[Quantity]]*Sales_Data[[#This Row],[Unit_Price]]</f>
        <v>1686.21</v>
      </c>
      <c r="R4603">
        <f>Sales_Data[[#This Row],[Gross_Sales]]*Sales_Data[[#This Row],[Discount]]</f>
        <v>84.310500000000005</v>
      </c>
      <c r="S4603">
        <f>Sales_Data[[#This Row],[Gross_Sales]]-Sales_Data[[#This Row],[Discount_Amount]]</f>
        <v>1601.8995</v>
      </c>
      <c r="T4603">
        <f>Sales_Data[[#This Row],[Net Sales]]-Sales_Data[[#This Row],[Cost]]</f>
        <v>518.71949999999993</v>
      </c>
      <c r="U4603" s="2">
        <f>Sales_Data[[#This Row],[Profit]]/Sales_Data[[#This Row],[Net Sales]]</f>
        <v>0.32381525807330608</v>
      </c>
      <c r="V4603">
        <f>YEAR(Sales_Data[[#This Row],[Order_Date]])</f>
        <v>2025</v>
      </c>
      <c r="W4603" t="str">
        <f>TEXT(Sales_Data[[#This Row],[Order_Date]],"mmm")</f>
        <v>Jul</v>
      </c>
      <c r="X4603">
        <f>MONTH(Sales_Data[[#This Row],[Order_Date]])</f>
        <v>7</v>
      </c>
      <c r="Y4603" t="str">
        <f>"Q"&amp;ROUNDUP(MONTH(Sales_Data[[#This Row],[Order_Date]])/3,0)</f>
        <v>Q3</v>
      </c>
    </row>
    <row r="4604" spans="1:25" x14ac:dyDescent="0.3">
      <c r="A4604" t="s">
        <v>6350</v>
      </c>
      <c r="B4604" s="1">
        <v>45705</v>
      </c>
      <c r="C4604" t="s">
        <v>2119</v>
      </c>
      <c r="D4604" t="s">
        <v>151</v>
      </c>
      <c r="E4604" t="s">
        <v>48</v>
      </c>
      <c r="F4604" t="s">
        <v>126</v>
      </c>
      <c r="G4604" t="s">
        <v>41</v>
      </c>
      <c r="H4604" t="s">
        <v>171</v>
      </c>
      <c r="I4604" t="s">
        <v>172</v>
      </c>
      <c r="J4604">
        <v>2</v>
      </c>
      <c r="K4604">
        <v>51250.99</v>
      </c>
      <c r="L4604">
        <v>0.15</v>
      </c>
      <c r="M4604">
        <v>71545.94</v>
      </c>
      <c r="N4604" t="s">
        <v>109</v>
      </c>
      <c r="O4604" t="s">
        <v>35</v>
      </c>
      <c r="P4604" t="s">
        <v>44</v>
      </c>
      <c r="Q4604">
        <f>Sales_Data[[#This Row],[Quantity]]*Sales_Data[[#This Row],[Unit_Price]]</f>
        <v>102501.98</v>
      </c>
      <c r="R4604">
        <f>Sales_Data[[#This Row],[Gross_Sales]]*Sales_Data[[#This Row],[Discount]]</f>
        <v>15375.296999999999</v>
      </c>
      <c r="S4604">
        <f>Sales_Data[[#This Row],[Gross_Sales]]-Sales_Data[[#This Row],[Discount_Amount]]</f>
        <v>87126.68299999999</v>
      </c>
      <c r="T4604">
        <f>Sales_Data[[#This Row],[Net Sales]]-Sales_Data[[#This Row],[Cost]]</f>
        <v>15580.742999999988</v>
      </c>
      <c r="U4604" s="2">
        <f>Sales_Data[[#This Row],[Profit]]/Sales_Data[[#This Row],[Net Sales]]</f>
        <v>0.17882860294360098</v>
      </c>
      <c r="V4604">
        <f>YEAR(Sales_Data[[#This Row],[Order_Date]])</f>
        <v>2025</v>
      </c>
      <c r="W4604" t="str">
        <f>TEXT(Sales_Data[[#This Row],[Order_Date]],"mmm")</f>
        <v>Feb</v>
      </c>
      <c r="X4604">
        <f>MONTH(Sales_Data[[#This Row],[Order_Date]])</f>
        <v>2</v>
      </c>
      <c r="Y4604" t="str">
        <f>"Q"&amp;ROUNDUP(MONTH(Sales_Data[[#This Row],[Order_Date]])/3,0)</f>
        <v>Q1</v>
      </c>
    </row>
    <row r="4605" spans="1:25" x14ac:dyDescent="0.3">
      <c r="A4605" t="s">
        <v>6351</v>
      </c>
      <c r="B4605" s="1">
        <v>45902</v>
      </c>
      <c r="C4605" t="s">
        <v>4113</v>
      </c>
      <c r="D4605" t="s">
        <v>118</v>
      </c>
      <c r="E4605" t="s">
        <v>48</v>
      </c>
      <c r="F4605" t="s">
        <v>49</v>
      </c>
      <c r="G4605" t="s">
        <v>75</v>
      </c>
      <c r="H4605" t="s">
        <v>114</v>
      </c>
      <c r="I4605" t="s">
        <v>206</v>
      </c>
      <c r="J4605">
        <v>2</v>
      </c>
      <c r="K4605">
        <v>64954.06</v>
      </c>
      <c r="L4605">
        <v>0.1</v>
      </c>
      <c r="M4605">
        <v>76179.58</v>
      </c>
      <c r="N4605" t="s">
        <v>24</v>
      </c>
      <c r="O4605" t="s">
        <v>25</v>
      </c>
      <c r="P4605" t="s">
        <v>44</v>
      </c>
      <c r="Q4605">
        <f>Sales_Data[[#This Row],[Quantity]]*Sales_Data[[#This Row],[Unit_Price]]</f>
        <v>129908.12</v>
      </c>
      <c r="R4605">
        <f>Sales_Data[[#This Row],[Gross_Sales]]*Sales_Data[[#This Row],[Discount]]</f>
        <v>12990.812</v>
      </c>
      <c r="S4605">
        <f>Sales_Data[[#This Row],[Gross_Sales]]-Sales_Data[[#This Row],[Discount_Amount]]</f>
        <v>116917.30799999999</v>
      </c>
      <c r="T4605">
        <f>Sales_Data[[#This Row],[Net Sales]]-Sales_Data[[#This Row],[Cost]]</f>
        <v>40737.727999999988</v>
      </c>
      <c r="U4605" s="2">
        <f>Sales_Data[[#This Row],[Profit]]/Sales_Data[[#This Row],[Net Sales]]</f>
        <v>0.34843197039740254</v>
      </c>
      <c r="V4605">
        <f>YEAR(Sales_Data[[#This Row],[Order_Date]])</f>
        <v>2025</v>
      </c>
      <c r="W4605" t="str">
        <f>TEXT(Sales_Data[[#This Row],[Order_Date]],"mmm")</f>
        <v>Sep</v>
      </c>
      <c r="X4605">
        <f>MONTH(Sales_Data[[#This Row],[Order_Date]])</f>
        <v>9</v>
      </c>
      <c r="Y4605" t="str">
        <f>"Q"&amp;ROUNDUP(MONTH(Sales_Data[[#This Row],[Order_Date]])/3,0)</f>
        <v>Q3</v>
      </c>
    </row>
    <row r="4606" spans="1:25" x14ac:dyDescent="0.3">
      <c r="A4606" t="s">
        <v>6352</v>
      </c>
      <c r="B4606" s="1">
        <v>45977</v>
      </c>
      <c r="C4606" t="s">
        <v>5050</v>
      </c>
      <c r="D4606" t="s">
        <v>580</v>
      </c>
      <c r="E4606" t="s">
        <v>48</v>
      </c>
      <c r="F4606" t="s">
        <v>49</v>
      </c>
      <c r="G4606" t="s">
        <v>75</v>
      </c>
      <c r="H4606" t="s">
        <v>76</v>
      </c>
      <c r="I4606" t="s">
        <v>77</v>
      </c>
      <c r="J4606">
        <v>3</v>
      </c>
      <c r="K4606">
        <v>55541.2</v>
      </c>
      <c r="L4606">
        <v>0.15</v>
      </c>
      <c r="M4606">
        <v>92995.47</v>
      </c>
      <c r="N4606" t="s">
        <v>24</v>
      </c>
      <c r="O4606" t="s">
        <v>25</v>
      </c>
      <c r="P4606" t="s">
        <v>44</v>
      </c>
      <c r="Q4606">
        <f>Sales_Data[[#This Row],[Quantity]]*Sales_Data[[#This Row],[Unit_Price]]</f>
        <v>166623.59999999998</v>
      </c>
      <c r="R4606">
        <f>Sales_Data[[#This Row],[Gross_Sales]]*Sales_Data[[#This Row],[Discount]]</f>
        <v>24993.539999999997</v>
      </c>
      <c r="S4606">
        <f>Sales_Data[[#This Row],[Gross_Sales]]-Sales_Data[[#This Row],[Discount_Amount]]</f>
        <v>141630.05999999997</v>
      </c>
      <c r="T4606">
        <f>Sales_Data[[#This Row],[Net Sales]]-Sales_Data[[#This Row],[Cost]]</f>
        <v>48634.589999999967</v>
      </c>
      <c r="U4606" s="2">
        <f>Sales_Data[[#This Row],[Profit]]/Sales_Data[[#This Row],[Net Sales]]</f>
        <v>0.34339172065591145</v>
      </c>
      <c r="V4606">
        <f>YEAR(Sales_Data[[#This Row],[Order_Date]])</f>
        <v>2025</v>
      </c>
      <c r="W4606" t="str">
        <f>TEXT(Sales_Data[[#This Row],[Order_Date]],"mmm")</f>
        <v>Nov</v>
      </c>
      <c r="X4606">
        <f>MONTH(Sales_Data[[#This Row],[Order_Date]])</f>
        <v>11</v>
      </c>
      <c r="Y4606" t="str">
        <f>"Q"&amp;ROUNDUP(MONTH(Sales_Data[[#This Row],[Order_Date]])/3,0)</f>
        <v>Q4</v>
      </c>
    </row>
    <row r="4607" spans="1:25" x14ac:dyDescent="0.3">
      <c r="A4607" t="s">
        <v>6353</v>
      </c>
      <c r="B4607" s="1">
        <v>45974</v>
      </c>
      <c r="C4607" t="s">
        <v>2877</v>
      </c>
      <c r="D4607" t="s">
        <v>313</v>
      </c>
      <c r="E4607" t="s">
        <v>19</v>
      </c>
      <c r="F4607" t="s">
        <v>20</v>
      </c>
      <c r="G4607" t="s">
        <v>67</v>
      </c>
      <c r="H4607" t="s">
        <v>133</v>
      </c>
      <c r="I4607" t="s">
        <v>138</v>
      </c>
      <c r="J4607">
        <v>1</v>
      </c>
      <c r="K4607">
        <v>13706.35</v>
      </c>
      <c r="L4607">
        <v>0.15</v>
      </c>
      <c r="M4607">
        <v>7500.08</v>
      </c>
      <c r="N4607" t="s">
        <v>52</v>
      </c>
      <c r="O4607" t="s">
        <v>35</v>
      </c>
      <c r="P4607" t="s">
        <v>71</v>
      </c>
      <c r="Q4607">
        <f>Sales_Data[[#This Row],[Quantity]]*Sales_Data[[#This Row],[Unit_Price]]</f>
        <v>13706.35</v>
      </c>
      <c r="R4607">
        <f>Sales_Data[[#This Row],[Gross_Sales]]*Sales_Data[[#This Row],[Discount]]</f>
        <v>2055.9524999999999</v>
      </c>
      <c r="S4607">
        <f>Sales_Data[[#This Row],[Gross_Sales]]-Sales_Data[[#This Row],[Discount_Amount]]</f>
        <v>11650.397500000001</v>
      </c>
      <c r="T4607">
        <f>Sales_Data[[#This Row],[Net Sales]]-Sales_Data[[#This Row],[Cost]]</f>
        <v>4150.317500000001</v>
      </c>
      <c r="U4607" s="2">
        <f>Sales_Data[[#This Row],[Profit]]/Sales_Data[[#This Row],[Net Sales]]</f>
        <v>0.35623827427347443</v>
      </c>
      <c r="V4607">
        <f>YEAR(Sales_Data[[#This Row],[Order_Date]])</f>
        <v>2025</v>
      </c>
      <c r="W4607" t="str">
        <f>TEXT(Sales_Data[[#This Row],[Order_Date]],"mmm")</f>
        <v>Nov</v>
      </c>
      <c r="X4607">
        <f>MONTH(Sales_Data[[#This Row],[Order_Date]])</f>
        <v>11</v>
      </c>
      <c r="Y4607" t="str">
        <f>"Q"&amp;ROUNDUP(MONTH(Sales_Data[[#This Row],[Order_Date]])/3,0)</f>
        <v>Q4</v>
      </c>
    </row>
    <row r="4608" spans="1:25" x14ac:dyDescent="0.3">
      <c r="A4608" t="s">
        <v>6354</v>
      </c>
      <c r="B4608" s="1">
        <v>45952</v>
      </c>
      <c r="C4608" t="s">
        <v>1803</v>
      </c>
      <c r="D4608" t="s">
        <v>224</v>
      </c>
      <c r="E4608" t="s">
        <v>19</v>
      </c>
      <c r="F4608" t="s">
        <v>66</v>
      </c>
      <c r="G4608" t="s">
        <v>21</v>
      </c>
      <c r="H4608" t="s">
        <v>230</v>
      </c>
      <c r="I4608" t="s">
        <v>231</v>
      </c>
      <c r="J4608">
        <v>1</v>
      </c>
      <c r="K4608">
        <v>12155.46</v>
      </c>
      <c r="L4608">
        <v>0.05</v>
      </c>
      <c r="M4608">
        <v>8975.9599999999991</v>
      </c>
      <c r="N4608" t="s">
        <v>70</v>
      </c>
      <c r="O4608" t="s">
        <v>25</v>
      </c>
      <c r="P4608" t="s">
        <v>44</v>
      </c>
      <c r="Q4608">
        <f>Sales_Data[[#This Row],[Quantity]]*Sales_Data[[#This Row],[Unit_Price]]</f>
        <v>12155.46</v>
      </c>
      <c r="R4608">
        <f>Sales_Data[[#This Row],[Gross_Sales]]*Sales_Data[[#This Row],[Discount]]</f>
        <v>607.77300000000002</v>
      </c>
      <c r="S4608">
        <f>Sales_Data[[#This Row],[Gross_Sales]]-Sales_Data[[#This Row],[Discount_Amount]]</f>
        <v>11547.687</v>
      </c>
      <c r="T4608">
        <f>Sales_Data[[#This Row],[Net Sales]]-Sales_Data[[#This Row],[Cost]]</f>
        <v>2571.7270000000008</v>
      </c>
      <c r="U4608" s="2">
        <f>Sales_Data[[#This Row],[Profit]]/Sales_Data[[#This Row],[Net Sales]]</f>
        <v>0.22270494515481765</v>
      </c>
      <c r="V4608">
        <f>YEAR(Sales_Data[[#This Row],[Order_Date]])</f>
        <v>2025</v>
      </c>
      <c r="W4608" t="str">
        <f>TEXT(Sales_Data[[#This Row],[Order_Date]],"mmm")</f>
        <v>Oct</v>
      </c>
      <c r="X4608">
        <f>MONTH(Sales_Data[[#This Row],[Order_Date]])</f>
        <v>10</v>
      </c>
      <c r="Y4608" t="str">
        <f>"Q"&amp;ROUNDUP(MONTH(Sales_Data[[#This Row],[Order_Date]])/3,0)</f>
        <v>Q4</v>
      </c>
    </row>
    <row r="4609" spans="1:25" x14ac:dyDescent="0.3">
      <c r="A4609" t="s">
        <v>6355</v>
      </c>
      <c r="B4609" s="1">
        <v>45785</v>
      </c>
      <c r="C4609" t="s">
        <v>1001</v>
      </c>
      <c r="D4609" t="s">
        <v>155</v>
      </c>
      <c r="E4609" t="s">
        <v>39</v>
      </c>
      <c r="F4609" t="s">
        <v>202</v>
      </c>
      <c r="G4609" t="s">
        <v>67</v>
      </c>
      <c r="H4609" t="s">
        <v>133</v>
      </c>
      <c r="I4609" t="s">
        <v>138</v>
      </c>
      <c r="J4609">
        <v>2</v>
      </c>
      <c r="K4609">
        <v>3183.76</v>
      </c>
      <c r="L4609">
        <v>0.1</v>
      </c>
      <c r="M4609">
        <v>4807.2</v>
      </c>
      <c r="N4609" t="s">
        <v>109</v>
      </c>
      <c r="O4609" t="s">
        <v>35</v>
      </c>
      <c r="P4609" t="s">
        <v>44</v>
      </c>
      <c r="Q4609">
        <f>Sales_Data[[#This Row],[Quantity]]*Sales_Data[[#This Row],[Unit_Price]]</f>
        <v>6367.52</v>
      </c>
      <c r="R4609">
        <f>Sales_Data[[#This Row],[Gross_Sales]]*Sales_Data[[#This Row],[Discount]]</f>
        <v>636.75200000000007</v>
      </c>
      <c r="S4609">
        <f>Sales_Data[[#This Row],[Gross_Sales]]-Sales_Data[[#This Row],[Discount_Amount]]</f>
        <v>5730.768</v>
      </c>
      <c r="T4609">
        <f>Sales_Data[[#This Row],[Net Sales]]-Sales_Data[[#This Row],[Cost]]</f>
        <v>923.56800000000021</v>
      </c>
      <c r="U4609" s="2">
        <f>Sales_Data[[#This Row],[Profit]]/Sales_Data[[#This Row],[Net Sales]]</f>
        <v>0.16115955138997082</v>
      </c>
      <c r="V4609">
        <f>YEAR(Sales_Data[[#This Row],[Order_Date]])</f>
        <v>2025</v>
      </c>
      <c r="W4609" t="str">
        <f>TEXT(Sales_Data[[#This Row],[Order_Date]],"mmm")</f>
        <v>May</v>
      </c>
      <c r="X4609">
        <f>MONTH(Sales_Data[[#This Row],[Order_Date]])</f>
        <v>5</v>
      </c>
      <c r="Y4609" t="str">
        <f>"Q"&amp;ROUNDUP(MONTH(Sales_Data[[#This Row],[Order_Date]])/3,0)</f>
        <v>Q2</v>
      </c>
    </row>
    <row r="4610" spans="1:25" x14ac:dyDescent="0.3">
      <c r="A4610" t="s">
        <v>6356</v>
      </c>
      <c r="B4610" s="1">
        <v>46001</v>
      </c>
      <c r="C4610" t="s">
        <v>1515</v>
      </c>
      <c r="D4610" t="s">
        <v>95</v>
      </c>
      <c r="E4610" t="s">
        <v>119</v>
      </c>
      <c r="F4610" t="s">
        <v>538</v>
      </c>
      <c r="G4610" t="s">
        <v>67</v>
      </c>
      <c r="H4610" t="s">
        <v>68</v>
      </c>
      <c r="I4610" t="s">
        <v>97</v>
      </c>
      <c r="J4610">
        <v>4</v>
      </c>
      <c r="K4610">
        <v>6709.25</v>
      </c>
      <c r="L4610">
        <v>0</v>
      </c>
      <c r="M4610">
        <v>17895</v>
      </c>
      <c r="N4610" t="s">
        <v>70</v>
      </c>
      <c r="O4610" t="s">
        <v>25</v>
      </c>
      <c r="P4610" t="s">
        <v>26</v>
      </c>
      <c r="Q4610">
        <f>Sales_Data[[#This Row],[Quantity]]*Sales_Data[[#This Row],[Unit_Price]]</f>
        <v>26837</v>
      </c>
      <c r="R4610">
        <f>Sales_Data[[#This Row],[Gross_Sales]]*Sales_Data[[#This Row],[Discount]]</f>
        <v>0</v>
      </c>
      <c r="S4610">
        <f>Sales_Data[[#This Row],[Gross_Sales]]-Sales_Data[[#This Row],[Discount_Amount]]</f>
        <v>26837</v>
      </c>
      <c r="T4610">
        <f>Sales_Data[[#This Row],[Net Sales]]-Sales_Data[[#This Row],[Cost]]</f>
        <v>8942</v>
      </c>
      <c r="U4610" s="2">
        <f>Sales_Data[[#This Row],[Profit]]/Sales_Data[[#This Row],[Net Sales]]</f>
        <v>0.33319670604016843</v>
      </c>
      <c r="V4610">
        <f>YEAR(Sales_Data[[#This Row],[Order_Date]])</f>
        <v>2025</v>
      </c>
      <c r="W4610" t="str">
        <f>TEXT(Sales_Data[[#This Row],[Order_Date]],"mmm")</f>
        <v>Dec</v>
      </c>
      <c r="X4610">
        <f>MONTH(Sales_Data[[#This Row],[Order_Date]])</f>
        <v>12</v>
      </c>
      <c r="Y4610" t="str">
        <f>"Q"&amp;ROUNDUP(MONTH(Sales_Data[[#This Row],[Order_Date]])/3,0)</f>
        <v>Q4</v>
      </c>
    </row>
    <row r="4611" spans="1:25" x14ac:dyDescent="0.3">
      <c r="A4611" t="s">
        <v>6357</v>
      </c>
      <c r="B4611" s="1">
        <v>45939</v>
      </c>
      <c r="C4611" t="s">
        <v>3243</v>
      </c>
      <c r="D4611" t="s">
        <v>387</v>
      </c>
      <c r="E4611" t="s">
        <v>48</v>
      </c>
      <c r="F4611" t="s">
        <v>164</v>
      </c>
      <c r="G4611" t="s">
        <v>41</v>
      </c>
      <c r="H4611" t="s">
        <v>171</v>
      </c>
      <c r="I4611" t="s">
        <v>191</v>
      </c>
      <c r="J4611">
        <v>3</v>
      </c>
      <c r="K4611">
        <v>47485.31</v>
      </c>
      <c r="L4611">
        <v>0.2</v>
      </c>
      <c r="M4611">
        <v>82363.460000000006</v>
      </c>
      <c r="N4611" t="s">
        <v>52</v>
      </c>
      <c r="O4611" t="s">
        <v>35</v>
      </c>
      <c r="P4611" t="s">
        <v>71</v>
      </c>
      <c r="Q4611">
        <f>Sales_Data[[#This Row],[Quantity]]*Sales_Data[[#This Row],[Unit_Price]]</f>
        <v>142455.93</v>
      </c>
      <c r="R4611">
        <f>Sales_Data[[#This Row],[Gross_Sales]]*Sales_Data[[#This Row],[Discount]]</f>
        <v>28491.186000000002</v>
      </c>
      <c r="S4611">
        <f>Sales_Data[[#This Row],[Gross_Sales]]-Sales_Data[[#This Row],[Discount_Amount]]</f>
        <v>113964.74399999999</v>
      </c>
      <c r="T4611">
        <f>Sales_Data[[#This Row],[Net Sales]]-Sales_Data[[#This Row],[Cost]]</f>
        <v>31601.283999999985</v>
      </c>
      <c r="U4611" s="2">
        <f>Sales_Data[[#This Row],[Profit]]/Sales_Data[[#This Row],[Net Sales]]</f>
        <v>0.27729000119545733</v>
      </c>
      <c r="V4611">
        <f>YEAR(Sales_Data[[#This Row],[Order_Date]])</f>
        <v>2025</v>
      </c>
      <c r="W4611" t="str">
        <f>TEXT(Sales_Data[[#This Row],[Order_Date]],"mmm")</f>
        <v>Oct</v>
      </c>
      <c r="X4611">
        <f>MONTH(Sales_Data[[#This Row],[Order_Date]])</f>
        <v>10</v>
      </c>
      <c r="Y4611" t="str">
        <f>"Q"&amp;ROUNDUP(MONTH(Sales_Data[[#This Row],[Order_Date]])/3,0)</f>
        <v>Q4</v>
      </c>
    </row>
    <row r="4612" spans="1:25" x14ac:dyDescent="0.3">
      <c r="A4612" t="s">
        <v>6358</v>
      </c>
      <c r="B4612" s="1">
        <v>45674</v>
      </c>
      <c r="C4612" t="s">
        <v>517</v>
      </c>
      <c r="D4612" t="s">
        <v>387</v>
      </c>
      <c r="E4612" t="s">
        <v>119</v>
      </c>
      <c r="F4612" t="s">
        <v>120</v>
      </c>
      <c r="G4612" t="s">
        <v>41</v>
      </c>
      <c r="H4612" t="s">
        <v>147</v>
      </c>
      <c r="I4612" t="s">
        <v>369</v>
      </c>
      <c r="J4612">
        <v>1</v>
      </c>
      <c r="K4612">
        <v>5867.74</v>
      </c>
      <c r="L4612">
        <v>0.05</v>
      </c>
      <c r="M4612">
        <v>4441.7700000000004</v>
      </c>
      <c r="N4612" t="s">
        <v>70</v>
      </c>
      <c r="O4612" t="s">
        <v>35</v>
      </c>
      <c r="P4612" t="s">
        <v>44</v>
      </c>
      <c r="Q4612">
        <f>Sales_Data[[#This Row],[Quantity]]*Sales_Data[[#This Row],[Unit_Price]]</f>
        <v>5867.74</v>
      </c>
      <c r="R4612">
        <f>Sales_Data[[#This Row],[Gross_Sales]]*Sales_Data[[#This Row],[Discount]]</f>
        <v>293.387</v>
      </c>
      <c r="S4612">
        <f>Sales_Data[[#This Row],[Gross_Sales]]-Sales_Data[[#This Row],[Discount_Amount]]</f>
        <v>5574.3530000000001</v>
      </c>
      <c r="T4612">
        <f>Sales_Data[[#This Row],[Net Sales]]-Sales_Data[[#This Row],[Cost]]</f>
        <v>1132.5829999999996</v>
      </c>
      <c r="U4612" s="2">
        <f>Sales_Data[[#This Row],[Profit]]/Sales_Data[[#This Row],[Net Sales]]</f>
        <v>0.20317748086638926</v>
      </c>
      <c r="V4612">
        <f>YEAR(Sales_Data[[#This Row],[Order_Date]])</f>
        <v>2025</v>
      </c>
      <c r="W4612" t="str">
        <f>TEXT(Sales_Data[[#This Row],[Order_Date]],"mmm")</f>
        <v>Jan</v>
      </c>
      <c r="X4612">
        <f>MONTH(Sales_Data[[#This Row],[Order_Date]])</f>
        <v>1</v>
      </c>
      <c r="Y4612" t="str">
        <f>"Q"&amp;ROUNDUP(MONTH(Sales_Data[[#This Row],[Order_Date]])/3,0)</f>
        <v>Q1</v>
      </c>
    </row>
    <row r="4613" spans="1:25" x14ac:dyDescent="0.3">
      <c r="A4613" t="s">
        <v>6359</v>
      </c>
      <c r="B4613" s="1">
        <v>45728</v>
      </c>
      <c r="C4613" t="s">
        <v>1825</v>
      </c>
      <c r="D4613" t="s">
        <v>694</v>
      </c>
      <c r="E4613" t="s">
        <v>119</v>
      </c>
      <c r="F4613" t="s">
        <v>146</v>
      </c>
      <c r="G4613" t="s">
        <v>21</v>
      </c>
      <c r="H4613" t="s">
        <v>230</v>
      </c>
      <c r="I4613" t="s">
        <v>328</v>
      </c>
      <c r="J4613">
        <v>1</v>
      </c>
      <c r="K4613">
        <v>7268.37</v>
      </c>
      <c r="L4613">
        <v>0.1</v>
      </c>
      <c r="M4613">
        <v>4574.78</v>
      </c>
      <c r="N4613" t="s">
        <v>70</v>
      </c>
      <c r="O4613" t="s">
        <v>25</v>
      </c>
      <c r="P4613" t="s">
        <v>44</v>
      </c>
      <c r="Q4613">
        <f>Sales_Data[[#This Row],[Quantity]]*Sales_Data[[#This Row],[Unit_Price]]</f>
        <v>7268.37</v>
      </c>
      <c r="R4613">
        <f>Sales_Data[[#This Row],[Gross_Sales]]*Sales_Data[[#This Row],[Discount]]</f>
        <v>726.83699999999999</v>
      </c>
      <c r="S4613">
        <f>Sales_Data[[#This Row],[Gross_Sales]]-Sales_Data[[#This Row],[Discount_Amount]]</f>
        <v>6541.5329999999994</v>
      </c>
      <c r="T4613">
        <f>Sales_Data[[#This Row],[Net Sales]]-Sales_Data[[#This Row],[Cost]]</f>
        <v>1966.7529999999997</v>
      </c>
      <c r="U4613" s="2">
        <f>Sales_Data[[#This Row],[Profit]]/Sales_Data[[#This Row],[Net Sales]]</f>
        <v>0.30065628347361389</v>
      </c>
      <c r="V4613">
        <f>YEAR(Sales_Data[[#This Row],[Order_Date]])</f>
        <v>2025</v>
      </c>
      <c r="W4613" t="str">
        <f>TEXT(Sales_Data[[#This Row],[Order_Date]],"mmm")</f>
        <v>Mar</v>
      </c>
      <c r="X4613">
        <f>MONTH(Sales_Data[[#This Row],[Order_Date]])</f>
        <v>3</v>
      </c>
      <c r="Y4613" t="str">
        <f>"Q"&amp;ROUNDUP(MONTH(Sales_Data[[#This Row],[Order_Date]])/3,0)</f>
        <v>Q1</v>
      </c>
    </row>
    <row r="4614" spans="1:25" x14ac:dyDescent="0.3">
      <c r="A4614" t="s">
        <v>6360</v>
      </c>
      <c r="B4614" s="1">
        <v>45926</v>
      </c>
      <c r="C4614" t="s">
        <v>1801</v>
      </c>
      <c r="D4614" t="s">
        <v>327</v>
      </c>
      <c r="E4614" t="s">
        <v>48</v>
      </c>
      <c r="F4614" t="s">
        <v>152</v>
      </c>
      <c r="G4614" t="s">
        <v>75</v>
      </c>
      <c r="H4614" t="s">
        <v>114</v>
      </c>
      <c r="I4614" t="s">
        <v>206</v>
      </c>
      <c r="J4614">
        <v>4</v>
      </c>
      <c r="K4614">
        <v>29996.51</v>
      </c>
      <c r="L4614">
        <v>0.05</v>
      </c>
      <c r="M4614">
        <v>76431.06</v>
      </c>
      <c r="N4614" t="s">
        <v>83</v>
      </c>
      <c r="O4614" t="s">
        <v>35</v>
      </c>
      <c r="P4614" t="s">
        <v>44</v>
      </c>
      <c r="Q4614">
        <f>Sales_Data[[#This Row],[Quantity]]*Sales_Data[[#This Row],[Unit_Price]]</f>
        <v>119986.04</v>
      </c>
      <c r="R4614">
        <f>Sales_Data[[#This Row],[Gross_Sales]]*Sales_Data[[#This Row],[Discount]]</f>
        <v>5999.3019999999997</v>
      </c>
      <c r="S4614">
        <f>Sales_Data[[#This Row],[Gross_Sales]]-Sales_Data[[#This Row],[Discount_Amount]]</f>
        <v>113986.738</v>
      </c>
      <c r="T4614">
        <f>Sales_Data[[#This Row],[Net Sales]]-Sales_Data[[#This Row],[Cost]]</f>
        <v>37555.678</v>
      </c>
      <c r="U4614" s="2">
        <f>Sales_Data[[#This Row],[Profit]]/Sales_Data[[#This Row],[Net Sales]]</f>
        <v>0.32947410075021183</v>
      </c>
      <c r="V4614">
        <f>YEAR(Sales_Data[[#This Row],[Order_Date]])</f>
        <v>2025</v>
      </c>
      <c r="W4614" t="str">
        <f>TEXT(Sales_Data[[#This Row],[Order_Date]],"mmm")</f>
        <v>Sep</v>
      </c>
      <c r="X4614">
        <f>MONTH(Sales_Data[[#This Row],[Order_Date]])</f>
        <v>9</v>
      </c>
      <c r="Y4614" t="str">
        <f>"Q"&amp;ROUNDUP(MONTH(Sales_Data[[#This Row],[Order_Date]])/3,0)</f>
        <v>Q3</v>
      </c>
    </row>
    <row r="4615" spans="1:25" x14ac:dyDescent="0.3">
      <c r="A4615" t="s">
        <v>6361</v>
      </c>
      <c r="B4615" s="1">
        <v>45982</v>
      </c>
      <c r="C4615" t="s">
        <v>1330</v>
      </c>
      <c r="D4615" t="s">
        <v>1026</v>
      </c>
      <c r="E4615" t="s">
        <v>19</v>
      </c>
      <c r="F4615" t="s">
        <v>81</v>
      </c>
      <c r="G4615" t="s">
        <v>67</v>
      </c>
      <c r="H4615" t="s">
        <v>88</v>
      </c>
      <c r="I4615" t="s">
        <v>157</v>
      </c>
      <c r="J4615">
        <v>1</v>
      </c>
      <c r="K4615">
        <v>2797.67</v>
      </c>
      <c r="L4615">
        <v>0.05</v>
      </c>
      <c r="M4615">
        <v>2274.06</v>
      </c>
      <c r="N4615" t="s">
        <v>24</v>
      </c>
      <c r="O4615" t="s">
        <v>35</v>
      </c>
      <c r="P4615" t="s">
        <v>44</v>
      </c>
      <c r="Q4615">
        <f>Sales_Data[[#This Row],[Quantity]]*Sales_Data[[#This Row],[Unit_Price]]</f>
        <v>2797.67</v>
      </c>
      <c r="R4615">
        <f>Sales_Data[[#This Row],[Gross_Sales]]*Sales_Data[[#This Row],[Discount]]</f>
        <v>139.8835</v>
      </c>
      <c r="S4615">
        <f>Sales_Data[[#This Row],[Gross_Sales]]-Sales_Data[[#This Row],[Discount_Amount]]</f>
        <v>2657.7865000000002</v>
      </c>
      <c r="T4615">
        <f>Sales_Data[[#This Row],[Net Sales]]-Sales_Data[[#This Row],[Cost]]</f>
        <v>383.72650000000021</v>
      </c>
      <c r="U4615" s="2">
        <f>Sales_Data[[#This Row],[Profit]]/Sales_Data[[#This Row],[Net Sales]]</f>
        <v>0.1443782260162734</v>
      </c>
      <c r="V4615">
        <f>YEAR(Sales_Data[[#This Row],[Order_Date]])</f>
        <v>2025</v>
      </c>
      <c r="W4615" t="str">
        <f>TEXT(Sales_Data[[#This Row],[Order_Date]],"mmm")</f>
        <v>Nov</v>
      </c>
      <c r="X4615">
        <f>MONTH(Sales_Data[[#This Row],[Order_Date]])</f>
        <v>11</v>
      </c>
      <c r="Y4615" t="str">
        <f>"Q"&amp;ROUNDUP(MONTH(Sales_Data[[#This Row],[Order_Date]])/3,0)</f>
        <v>Q4</v>
      </c>
    </row>
    <row r="4616" spans="1:25" x14ac:dyDescent="0.3">
      <c r="A4616" t="s">
        <v>6362</v>
      </c>
      <c r="B4616" s="1">
        <v>45939</v>
      </c>
      <c r="C4616" t="s">
        <v>1460</v>
      </c>
      <c r="D4616" t="s">
        <v>817</v>
      </c>
      <c r="E4616" t="s">
        <v>30</v>
      </c>
      <c r="F4616" t="s">
        <v>156</v>
      </c>
      <c r="G4616" t="s">
        <v>75</v>
      </c>
      <c r="H4616" t="s">
        <v>114</v>
      </c>
      <c r="I4616" t="s">
        <v>206</v>
      </c>
      <c r="J4616">
        <v>1</v>
      </c>
      <c r="K4616">
        <v>2905.57</v>
      </c>
      <c r="L4616">
        <v>0</v>
      </c>
      <c r="M4616">
        <v>2332.25</v>
      </c>
      <c r="N4616" t="s">
        <v>24</v>
      </c>
      <c r="O4616" t="s">
        <v>35</v>
      </c>
      <c r="P4616" t="s">
        <v>26</v>
      </c>
      <c r="Q4616">
        <f>Sales_Data[[#This Row],[Quantity]]*Sales_Data[[#This Row],[Unit_Price]]</f>
        <v>2905.57</v>
      </c>
      <c r="R4616">
        <f>Sales_Data[[#This Row],[Gross_Sales]]*Sales_Data[[#This Row],[Discount]]</f>
        <v>0</v>
      </c>
      <c r="S4616">
        <f>Sales_Data[[#This Row],[Gross_Sales]]-Sales_Data[[#This Row],[Discount_Amount]]</f>
        <v>2905.57</v>
      </c>
      <c r="T4616">
        <f>Sales_Data[[#This Row],[Net Sales]]-Sales_Data[[#This Row],[Cost]]</f>
        <v>573.32000000000016</v>
      </c>
      <c r="U4616" s="2">
        <f>Sales_Data[[#This Row],[Profit]]/Sales_Data[[#This Row],[Net Sales]]</f>
        <v>0.19731756591649835</v>
      </c>
      <c r="V4616">
        <f>YEAR(Sales_Data[[#This Row],[Order_Date]])</f>
        <v>2025</v>
      </c>
      <c r="W4616" t="str">
        <f>TEXT(Sales_Data[[#This Row],[Order_Date]],"mmm")</f>
        <v>Oct</v>
      </c>
      <c r="X4616">
        <f>MONTH(Sales_Data[[#This Row],[Order_Date]])</f>
        <v>10</v>
      </c>
      <c r="Y4616" t="str">
        <f>"Q"&amp;ROUNDUP(MONTH(Sales_Data[[#This Row],[Order_Date]])/3,0)</f>
        <v>Q4</v>
      </c>
    </row>
    <row r="4617" spans="1:25" x14ac:dyDescent="0.3">
      <c r="A4617" t="s">
        <v>6363</v>
      </c>
      <c r="B4617" s="1">
        <v>45962</v>
      </c>
      <c r="C4617" t="s">
        <v>4263</v>
      </c>
      <c r="D4617" t="s">
        <v>381</v>
      </c>
      <c r="E4617" t="s">
        <v>39</v>
      </c>
      <c r="F4617" t="s">
        <v>202</v>
      </c>
      <c r="G4617" t="s">
        <v>75</v>
      </c>
      <c r="H4617" t="s">
        <v>114</v>
      </c>
      <c r="I4617" t="s">
        <v>206</v>
      </c>
      <c r="J4617">
        <v>1</v>
      </c>
      <c r="K4617">
        <v>2149.29</v>
      </c>
      <c r="L4617">
        <v>0.1</v>
      </c>
      <c r="M4617">
        <v>1664.65</v>
      </c>
      <c r="N4617" t="s">
        <v>52</v>
      </c>
      <c r="O4617" t="s">
        <v>35</v>
      </c>
      <c r="P4617" t="s">
        <v>44</v>
      </c>
      <c r="Q4617">
        <f>Sales_Data[[#This Row],[Quantity]]*Sales_Data[[#This Row],[Unit_Price]]</f>
        <v>2149.29</v>
      </c>
      <c r="R4617">
        <f>Sales_Data[[#This Row],[Gross_Sales]]*Sales_Data[[#This Row],[Discount]]</f>
        <v>214.929</v>
      </c>
      <c r="S4617">
        <f>Sales_Data[[#This Row],[Gross_Sales]]-Sales_Data[[#This Row],[Discount_Amount]]</f>
        <v>1934.3609999999999</v>
      </c>
      <c r="T4617">
        <f>Sales_Data[[#This Row],[Net Sales]]-Sales_Data[[#This Row],[Cost]]</f>
        <v>269.71099999999979</v>
      </c>
      <c r="U4617" s="2">
        <f>Sales_Data[[#This Row],[Profit]]/Sales_Data[[#This Row],[Net Sales]]</f>
        <v>0.13943157456131497</v>
      </c>
      <c r="V4617">
        <f>YEAR(Sales_Data[[#This Row],[Order_Date]])</f>
        <v>2025</v>
      </c>
      <c r="W4617" t="str">
        <f>TEXT(Sales_Data[[#This Row],[Order_Date]],"mmm")</f>
        <v>Nov</v>
      </c>
      <c r="X4617">
        <f>MONTH(Sales_Data[[#This Row],[Order_Date]])</f>
        <v>11</v>
      </c>
      <c r="Y4617" t="str">
        <f>"Q"&amp;ROUNDUP(MONTH(Sales_Data[[#This Row],[Order_Date]])/3,0)</f>
        <v>Q4</v>
      </c>
    </row>
    <row r="4618" spans="1:25" x14ac:dyDescent="0.3">
      <c r="A4618" t="s">
        <v>6364</v>
      </c>
      <c r="B4618" s="1">
        <v>45664</v>
      </c>
      <c r="C4618" t="s">
        <v>1417</v>
      </c>
      <c r="D4618" t="s">
        <v>1452</v>
      </c>
      <c r="E4618" t="s">
        <v>30</v>
      </c>
      <c r="F4618" t="s">
        <v>87</v>
      </c>
      <c r="G4618" t="s">
        <v>67</v>
      </c>
      <c r="H4618" t="s">
        <v>88</v>
      </c>
      <c r="I4618" t="s">
        <v>89</v>
      </c>
      <c r="J4618">
        <v>2</v>
      </c>
      <c r="K4618">
        <v>2076.06</v>
      </c>
      <c r="L4618">
        <v>0</v>
      </c>
      <c r="M4618">
        <v>3417.57</v>
      </c>
      <c r="N4618" t="s">
        <v>52</v>
      </c>
      <c r="O4618" t="s">
        <v>35</v>
      </c>
      <c r="P4618" t="s">
        <v>44</v>
      </c>
      <c r="Q4618">
        <f>Sales_Data[[#This Row],[Quantity]]*Sales_Data[[#This Row],[Unit_Price]]</f>
        <v>4152.12</v>
      </c>
      <c r="R4618">
        <f>Sales_Data[[#This Row],[Gross_Sales]]*Sales_Data[[#This Row],[Discount]]</f>
        <v>0</v>
      </c>
      <c r="S4618">
        <f>Sales_Data[[#This Row],[Gross_Sales]]-Sales_Data[[#This Row],[Discount_Amount]]</f>
        <v>4152.12</v>
      </c>
      <c r="T4618">
        <f>Sales_Data[[#This Row],[Net Sales]]-Sales_Data[[#This Row],[Cost]]</f>
        <v>734.54999999999973</v>
      </c>
      <c r="U4618" s="2">
        <f>Sales_Data[[#This Row],[Profit]]/Sales_Data[[#This Row],[Net Sales]]</f>
        <v>0.17690962688939621</v>
      </c>
      <c r="V4618">
        <f>YEAR(Sales_Data[[#This Row],[Order_Date]])</f>
        <v>2025</v>
      </c>
      <c r="W4618" t="str">
        <f>TEXT(Sales_Data[[#This Row],[Order_Date]],"mmm")</f>
        <v>Jan</v>
      </c>
      <c r="X4618">
        <f>MONTH(Sales_Data[[#This Row],[Order_Date]])</f>
        <v>1</v>
      </c>
      <c r="Y4618" t="str">
        <f>"Q"&amp;ROUNDUP(MONTH(Sales_Data[[#This Row],[Order_Date]])/3,0)</f>
        <v>Q1</v>
      </c>
    </row>
    <row r="4619" spans="1:25" x14ac:dyDescent="0.3">
      <c r="A4619" t="s">
        <v>6365</v>
      </c>
      <c r="B4619" s="1">
        <v>45971</v>
      </c>
      <c r="C4619" t="s">
        <v>2232</v>
      </c>
      <c r="D4619" t="s">
        <v>80</v>
      </c>
      <c r="E4619" t="s">
        <v>39</v>
      </c>
      <c r="F4619" t="s">
        <v>40</v>
      </c>
      <c r="G4619" t="s">
        <v>32</v>
      </c>
      <c r="H4619" t="s">
        <v>50</v>
      </c>
      <c r="I4619" t="s">
        <v>51</v>
      </c>
      <c r="J4619">
        <v>1</v>
      </c>
      <c r="K4619">
        <v>514.94000000000005</v>
      </c>
      <c r="L4619">
        <v>0</v>
      </c>
      <c r="M4619">
        <v>365.84</v>
      </c>
      <c r="N4619" t="s">
        <v>70</v>
      </c>
      <c r="O4619" t="s">
        <v>35</v>
      </c>
      <c r="P4619" t="s">
        <v>26</v>
      </c>
      <c r="Q4619">
        <f>Sales_Data[[#This Row],[Quantity]]*Sales_Data[[#This Row],[Unit_Price]]</f>
        <v>514.94000000000005</v>
      </c>
      <c r="R4619">
        <f>Sales_Data[[#This Row],[Gross_Sales]]*Sales_Data[[#This Row],[Discount]]</f>
        <v>0</v>
      </c>
      <c r="S4619">
        <f>Sales_Data[[#This Row],[Gross_Sales]]-Sales_Data[[#This Row],[Discount_Amount]]</f>
        <v>514.94000000000005</v>
      </c>
      <c r="T4619">
        <f>Sales_Data[[#This Row],[Net Sales]]-Sales_Data[[#This Row],[Cost]]</f>
        <v>149.10000000000008</v>
      </c>
      <c r="U4619" s="2">
        <f>Sales_Data[[#This Row],[Profit]]/Sales_Data[[#This Row],[Net Sales]]</f>
        <v>0.28954829688895806</v>
      </c>
      <c r="V4619">
        <f>YEAR(Sales_Data[[#This Row],[Order_Date]])</f>
        <v>2025</v>
      </c>
      <c r="W4619" t="str">
        <f>TEXT(Sales_Data[[#This Row],[Order_Date]],"mmm")</f>
        <v>Nov</v>
      </c>
      <c r="X4619">
        <f>MONTH(Sales_Data[[#This Row],[Order_Date]])</f>
        <v>11</v>
      </c>
      <c r="Y4619" t="str">
        <f>"Q"&amp;ROUNDUP(MONTH(Sales_Data[[#This Row],[Order_Date]])/3,0)</f>
        <v>Q4</v>
      </c>
    </row>
    <row r="4620" spans="1:25" x14ac:dyDescent="0.3">
      <c r="A4620" t="s">
        <v>6366</v>
      </c>
      <c r="B4620" s="1">
        <v>45962</v>
      </c>
      <c r="C4620" t="s">
        <v>881</v>
      </c>
      <c r="D4620" t="s">
        <v>397</v>
      </c>
      <c r="E4620" t="s">
        <v>19</v>
      </c>
      <c r="F4620" t="s">
        <v>81</v>
      </c>
      <c r="G4620" t="s">
        <v>32</v>
      </c>
      <c r="H4620" t="s">
        <v>50</v>
      </c>
      <c r="I4620" t="s">
        <v>51</v>
      </c>
      <c r="J4620">
        <v>1</v>
      </c>
      <c r="K4620">
        <v>7322.28</v>
      </c>
      <c r="L4620">
        <v>0</v>
      </c>
      <c r="M4620">
        <v>4588.28</v>
      </c>
      <c r="N4620" t="s">
        <v>52</v>
      </c>
      <c r="O4620" t="s">
        <v>25</v>
      </c>
      <c r="P4620" t="s">
        <v>71</v>
      </c>
      <c r="Q4620">
        <f>Sales_Data[[#This Row],[Quantity]]*Sales_Data[[#This Row],[Unit_Price]]</f>
        <v>7322.28</v>
      </c>
      <c r="R4620">
        <f>Sales_Data[[#This Row],[Gross_Sales]]*Sales_Data[[#This Row],[Discount]]</f>
        <v>0</v>
      </c>
      <c r="S4620">
        <f>Sales_Data[[#This Row],[Gross_Sales]]-Sales_Data[[#This Row],[Discount_Amount]]</f>
        <v>7322.28</v>
      </c>
      <c r="T4620">
        <f>Sales_Data[[#This Row],[Net Sales]]-Sales_Data[[#This Row],[Cost]]</f>
        <v>2734</v>
      </c>
      <c r="U4620" s="2">
        <f>Sales_Data[[#This Row],[Profit]]/Sales_Data[[#This Row],[Net Sales]]</f>
        <v>0.37338096876929044</v>
      </c>
      <c r="V4620">
        <f>YEAR(Sales_Data[[#This Row],[Order_Date]])</f>
        <v>2025</v>
      </c>
      <c r="W4620" t="str">
        <f>TEXT(Sales_Data[[#This Row],[Order_Date]],"mmm")</f>
        <v>Nov</v>
      </c>
      <c r="X4620">
        <f>MONTH(Sales_Data[[#This Row],[Order_Date]])</f>
        <v>11</v>
      </c>
      <c r="Y4620" t="str">
        <f>"Q"&amp;ROUNDUP(MONTH(Sales_Data[[#This Row],[Order_Date]])/3,0)</f>
        <v>Q4</v>
      </c>
    </row>
    <row r="4621" spans="1:25" x14ac:dyDescent="0.3">
      <c r="A4621" t="s">
        <v>6367</v>
      </c>
      <c r="B4621" s="1">
        <v>45760</v>
      </c>
      <c r="C4621" t="s">
        <v>1695</v>
      </c>
      <c r="D4621" t="s">
        <v>331</v>
      </c>
      <c r="E4621" t="s">
        <v>48</v>
      </c>
      <c r="F4621" t="s">
        <v>164</v>
      </c>
      <c r="G4621" t="s">
        <v>21</v>
      </c>
      <c r="H4621" t="s">
        <v>22</v>
      </c>
      <c r="I4621" t="s">
        <v>23</v>
      </c>
      <c r="J4621">
        <v>2</v>
      </c>
      <c r="K4621">
        <v>52858.87</v>
      </c>
      <c r="L4621">
        <v>0.05</v>
      </c>
      <c r="M4621">
        <v>74463.94</v>
      </c>
      <c r="N4621" t="s">
        <v>24</v>
      </c>
      <c r="O4621" t="s">
        <v>35</v>
      </c>
      <c r="P4621" t="s">
        <v>44</v>
      </c>
      <c r="Q4621">
        <f>Sales_Data[[#This Row],[Quantity]]*Sales_Data[[#This Row],[Unit_Price]]</f>
        <v>105717.74</v>
      </c>
      <c r="R4621">
        <f>Sales_Data[[#This Row],[Gross_Sales]]*Sales_Data[[#This Row],[Discount]]</f>
        <v>5285.8870000000006</v>
      </c>
      <c r="S4621">
        <f>Sales_Data[[#This Row],[Gross_Sales]]-Sales_Data[[#This Row],[Discount_Amount]]</f>
        <v>100431.853</v>
      </c>
      <c r="T4621">
        <f>Sales_Data[[#This Row],[Net Sales]]-Sales_Data[[#This Row],[Cost]]</f>
        <v>25967.913</v>
      </c>
      <c r="U4621" s="2">
        <f>Sales_Data[[#This Row],[Profit]]/Sales_Data[[#This Row],[Net Sales]]</f>
        <v>0.25856252000050223</v>
      </c>
      <c r="V4621">
        <f>YEAR(Sales_Data[[#This Row],[Order_Date]])</f>
        <v>2025</v>
      </c>
      <c r="W4621" t="str">
        <f>TEXT(Sales_Data[[#This Row],[Order_Date]],"mmm")</f>
        <v>Apr</v>
      </c>
      <c r="X4621">
        <f>MONTH(Sales_Data[[#This Row],[Order_Date]])</f>
        <v>4</v>
      </c>
      <c r="Y4621" t="str">
        <f>"Q"&amp;ROUNDUP(MONTH(Sales_Data[[#This Row],[Order_Date]])/3,0)</f>
        <v>Q2</v>
      </c>
    </row>
    <row r="4622" spans="1:25" x14ac:dyDescent="0.3">
      <c r="A4622" t="s">
        <v>6368</v>
      </c>
      <c r="B4622" s="1">
        <v>45966</v>
      </c>
      <c r="C4622" t="s">
        <v>1584</v>
      </c>
      <c r="D4622" t="s">
        <v>151</v>
      </c>
      <c r="E4622" t="s">
        <v>39</v>
      </c>
      <c r="F4622" t="s">
        <v>202</v>
      </c>
      <c r="G4622" t="s">
        <v>41</v>
      </c>
      <c r="H4622" t="s">
        <v>42</v>
      </c>
      <c r="I4622" t="s">
        <v>43</v>
      </c>
      <c r="J4622">
        <v>1</v>
      </c>
      <c r="K4622">
        <v>3981.97</v>
      </c>
      <c r="L4622">
        <v>0.05</v>
      </c>
      <c r="M4622">
        <v>2706.55</v>
      </c>
      <c r="N4622" t="s">
        <v>52</v>
      </c>
      <c r="O4622" t="s">
        <v>35</v>
      </c>
      <c r="P4622" t="s">
        <v>71</v>
      </c>
      <c r="Q4622">
        <f>Sales_Data[[#This Row],[Quantity]]*Sales_Data[[#This Row],[Unit_Price]]</f>
        <v>3981.97</v>
      </c>
      <c r="R4622">
        <f>Sales_Data[[#This Row],[Gross_Sales]]*Sales_Data[[#This Row],[Discount]]</f>
        <v>199.0985</v>
      </c>
      <c r="S4622">
        <f>Sales_Data[[#This Row],[Gross_Sales]]-Sales_Data[[#This Row],[Discount_Amount]]</f>
        <v>3782.8714999999997</v>
      </c>
      <c r="T4622">
        <f>Sales_Data[[#This Row],[Net Sales]]-Sales_Data[[#This Row],[Cost]]</f>
        <v>1076.3214999999996</v>
      </c>
      <c r="U4622" s="2">
        <f>Sales_Data[[#This Row],[Profit]]/Sales_Data[[#This Row],[Net Sales]]</f>
        <v>0.28452499642136925</v>
      </c>
      <c r="V4622">
        <f>YEAR(Sales_Data[[#This Row],[Order_Date]])</f>
        <v>2025</v>
      </c>
      <c r="W4622" t="str">
        <f>TEXT(Sales_Data[[#This Row],[Order_Date]],"mmm")</f>
        <v>Nov</v>
      </c>
      <c r="X4622">
        <f>MONTH(Sales_Data[[#This Row],[Order_Date]])</f>
        <v>11</v>
      </c>
      <c r="Y4622" t="str">
        <f>"Q"&amp;ROUNDUP(MONTH(Sales_Data[[#This Row],[Order_Date]])/3,0)</f>
        <v>Q4</v>
      </c>
    </row>
    <row r="4623" spans="1:25" x14ac:dyDescent="0.3">
      <c r="A4623" t="s">
        <v>6369</v>
      </c>
      <c r="B4623" s="1">
        <v>45850</v>
      </c>
      <c r="C4623" t="s">
        <v>2293</v>
      </c>
      <c r="D4623" t="s">
        <v>168</v>
      </c>
      <c r="E4623" t="s">
        <v>48</v>
      </c>
      <c r="F4623" t="s">
        <v>132</v>
      </c>
      <c r="G4623" t="s">
        <v>21</v>
      </c>
      <c r="H4623" t="s">
        <v>127</v>
      </c>
      <c r="I4623" t="s">
        <v>342</v>
      </c>
      <c r="J4623">
        <v>2</v>
      </c>
      <c r="K4623">
        <v>2122.33</v>
      </c>
      <c r="L4623">
        <v>0.05</v>
      </c>
      <c r="M4623">
        <v>3029.63</v>
      </c>
      <c r="N4623" t="s">
        <v>52</v>
      </c>
      <c r="O4623" t="s">
        <v>25</v>
      </c>
      <c r="P4623" t="s">
        <v>71</v>
      </c>
      <c r="Q4623">
        <f>Sales_Data[[#This Row],[Quantity]]*Sales_Data[[#This Row],[Unit_Price]]</f>
        <v>4244.66</v>
      </c>
      <c r="R4623">
        <f>Sales_Data[[#This Row],[Gross_Sales]]*Sales_Data[[#This Row],[Discount]]</f>
        <v>212.233</v>
      </c>
      <c r="S4623">
        <f>Sales_Data[[#This Row],[Gross_Sales]]-Sales_Data[[#This Row],[Discount_Amount]]</f>
        <v>4032.4269999999997</v>
      </c>
      <c r="T4623">
        <f>Sales_Data[[#This Row],[Net Sales]]-Sales_Data[[#This Row],[Cost]]</f>
        <v>1002.7969999999996</v>
      </c>
      <c r="U4623" s="2">
        <f>Sales_Data[[#This Row],[Profit]]/Sales_Data[[#This Row],[Net Sales]]</f>
        <v>0.24868323716709556</v>
      </c>
      <c r="V4623">
        <f>YEAR(Sales_Data[[#This Row],[Order_Date]])</f>
        <v>2025</v>
      </c>
      <c r="W4623" t="str">
        <f>TEXT(Sales_Data[[#This Row],[Order_Date]],"mmm")</f>
        <v>Jul</v>
      </c>
      <c r="X4623">
        <f>MONTH(Sales_Data[[#This Row],[Order_Date]])</f>
        <v>7</v>
      </c>
      <c r="Y4623" t="str">
        <f>"Q"&amp;ROUNDUP(MONTH(Sales_Data[[#This Row],[Order_Date]])/3,0)</f>
        <v>Q3</v>
      </c>
    </row>
    <row r="4624" spans="1:25" x14ac:dyDescent="0.3">
      <c r="A4624" t="s">
        <v>6370</v>
      </c>
      <c r="B4624" s="1">
        <v>45898</v>
      </c>
      <c r="C4624" t="s">
        <v>1346</v>
      </c>
      <c r="D4624" t="s">
        <v>238</v>
      </c>
      <c r="E4624" t="s">
        <v>39</v>
      </c>
      <c r="F4624" t="s">
        <v>405</v>
      </c>
      <c r="G4624" t="s">
        <v>21</v>
      </c>
      <c r="H4624" t="s">
        <v>22</v>
      </c>
      <c r="I4624" t="s">
        <v>23</v>
      </c>
      <c r="J4624">
        <v>2</v>
      </c>
      <c r="K4624">
        <v>3500.97</v>
      </c>
      <c r="L4624">
        <v>0</v>
      </c>
      <c r="M4624">
        <v>4363.59</v>
      </c>
      <c r="N4624" t="s">
        <v>52</v>
      </c>
      <c r="O4624" t="s">
        <v>25</v>
      </c>
      <c r="P4624" t="s">
        <v>71</v>
      </c>
      <c r="Q4624">
        <f>Sales_Data[[#This Row],[Quantity]]*Sales_Data[[#This Row],[Unit_Price]]</f>
        <v>7001.94</v>
      </c>
      <c r="R4624">
        <f>Sales_Data[[#This Row],[Gross_Sales]]*Sales_Data[[#This Row],[Discount]]</f>
        <v>0</v>
      </c>
      <c r="S4624">
        <f>Sales_Data[[#This Row],[Gross_Sales]]-Sales_Data[[#This Row],[Discount_Amount]]</f>
        <v>7001.94</v>
      </c>
      <c r="T4624">
        <f>Sales_Data[[#This Row],[Net Sales]]-Sales_Data[[#This Row],[Cost]]</f>
        <v>2638.3499999999995</v>
      </c>
      <c r="U4624" s="2">
        <f>Sales_Data[[#This Row],[Profit]]/Sales_Data[[#This Row],[Net Sales]]</f>
        <v>0.37680271467621823</v>
      </c>
      <c r="V4624">
        <f>YEAR(Sales_Data[[#This Row],[Order_Date]])</f>
        <v>2025</v>
      </c>
      <c r="W4624" t="str">
        <f>TEXT(Sales_Data[[#This Row],[Order_Date]],"mmm")</f>
        <v>Aug</v>
      </c>
      <c r="X4624">
        <f>MONTH(Sales_Data[[#This Row],[Order_Date]])</f>
        <v>8</v>
      </c>
      <c r="Y4624" t="str">
        <f>"Q"&amp;ROUNDUP(MONTH(Sales_Data[[#This Row],[Order_Date]])/3,0)</f>
        <v>Q3</v>
      </c>
    </row>
    <row r="4625" spans="1:25" x14ac:dyDescent="0.3">
      <c r="A4625" t="s">
        <v>6371</v>
      </c>
      <c r="B4625" s="1">
        <v>45719</v>
      </c>
      <c r="C4625" t="s">
        <v>1235</v>
      </c>
      <c r="D4625" t="s">
        <v>393</v>
      </c>
      <c r="E4625" t="s">
        <v>30</v>
      </c>
      <c r="F4625" t="s">
        <v>87</v>
      </c>
      <c r="G4625" t="s">
        <v>32</v>
      </c>
      <c r="H4625" t="s">
        <v>33</v>
      </c>
      <c r="I4625" t="s">
        <v>161</v>
      </c>
      <c r="J4625">
        <v>2</v>
      </c>
      <c r="K4625">
        <v>1634.4</v>
      </c>
      <c r="L4625">
        <v>0.05</v>
      </c>
      <c r="M4625">
        <v>2356.02</v>
      </c>
      <c r="N4625" t="s">
        <v>24</v>
      </c>
      <c r="O4625" t="s">
        <v>35</v>
      </c>
      <c r="P4625" t="s">
        <v>26</v>
      </c>
      <c r="Q4625">
        <f>Sales_Data[[#This Row],[Quantity]]*Sales_Data[[#This Row],[Unit_Price]]</f>
        <v>3268.8</v>
      </c>
      <c r="R4625">
        <f>Sales_Data[[#This Row],[Gross_Sales]]*Sales_Data[[#This Row],[Discount]]</f>
        <v>163.44000000000003</v>
      </c>
      <c r="S4625">
        <f>Sales_Data[[#This Row],[Gross_Sales]]-Sales_Data[[#This Row],[Discount_Amount]]</f>
        <v>3105.36</v>
      </c>
      <c r="T4625">
        <f>Sales_Data[[#This Row],[Net Sales]]-Sales_Data[[#This Row],[Cost]]</f>
        <v>749.34000000000015</v>
      </c>
      <c r="U4625" s="2">
        <f>Sales_Data[[#This Row],[Profit]]/Sales_Data[[#This Row],[Net Sales]]</f>
        <v>0.24130535590076516</v>
      </c>
      <c r="V4625">
        <f>YEAR(Sales_Data[[#This Row],[Order_Date]])</f>
        <v>2025</v>
      </c>
      <c r="W4625" t="str">
        <f>TEXT(Sales_Data[[#This Row],[Order_Date]],"mmm")</f>
        <v>Mar</v>
      </c>
      <c r="X4625">
        <f>MONTH(Sales_Data[[#This Row],[Order_Date]])</f>
        <v>3</v>
      </c>
      <c r="Y4625" t="str">
        <f>"Q"&amp;ROUNDUP(MONTH(Sales_Data[[#This Row],[Order_Date]])/3,0)</f>
        <v>Q1</v>
      </c>
    </row>
    <row r="4626" spans="1:25" x14ac:dyDescent="0.3">
      <c r="A4626" t="s">
        <v>6372</v>
      </c>
      <c r="B4626" s="1">
        <v>45674</v>
      </c>
      <c r="C4626" t="s">
        <v>319</v>
      </c>
      <c r="D4626" t="s">
        <v>580</v>
      </c>
      <c r="E4626" t="s">
        <v>39</v>
      </c>
      <c r="F4626" t="s">
        <v>405</v>
      </c>
      <c r="G4626" t="s">
        <v>41</v>
      </c>
      <c r="H4626" t="s">
        <v>102</v>
      </c>
      <c r="I4626" t="s">
        <v>388</v>
      </c>
      <c r="J4626">
        <v>1</v>
      </c>
      <c r="K4626">
        <v>3551.83</v>
      </c>
      <c r="L4626">
        <v>0.1</v>
      </c>
      <c r="M4626">
        <v>2325.1999999999998</v>
      </c>
      <c r="N4626" t="s">
        <v>24</v>
      </c>
      <c r="O4626" t="s">
        <v>35</v>
      </c>
      <c r="P4626" t="s">
        <v>26</v>
      </c>
      <c r="Q4626">
        <f>Sales_Data[[#This Row],[Quantity]]*Sales_Data[[#This Row],[Unit_Price]]</f>
        <v>3551.83</v>
      </c>
      <c r="R4626">
        <f>Sales_Data[[#This Row],[Gross_Sales]]*Sales_Data[[#This Row],[Discount]]</f>
        <v>355.18299999999999</v>
      </c>
      <c r="S4626">
        <f>Sales_Data[[#This Row],[Gross_Sales]]-Sales_Data[[#This Row],[Discount_Amount]]</f>
        <v>3196.6469999999999</v>
      </c>
      <c r="T4626">
        <f>Sales_Data[[#This Row],[Net Sales]]-Sales_Data[[#This Row],[Cost]]</f>
        <v>871.44700000000012</v>
      </c>
      <c r="U4626" s="2">
        <f>Sales_Data[[#This Row],[Profit]]/Sales_Data[[#This Row],[Net Sales]]</f>
        <v>0.27261283463579183</v>
      </c>
      <c r="V4626">
        <f>YEAR(Sales_Data[[#This Row],[Order_Date]])</f>
        <v>2025</v>
      </c>
      <c r="W4626" t="str">
        <f>TEXT(Sales_Data[[#This Row],[Order_Date]],"mmm")</f>
        <v>Jan</v>
      </c>
      <c r="X4626">
        <f>MONTH(Sales_Data[[#This Row],[Order_Date]])</f>
        <v>1</v>
      </c>
      <c r="Y4626" t="str">
        <f>"Q"&amp;ROUNDUP(MONTH(Sales_Data[[#This Row],[Order_Date]])/3,0)</f>
        <v>Q1</v>
      </c>
    </row>
    <row r="4627" spans="1:25" x14ac:dyDescent="0.3">
      <c r="A4627" t="s">
        <v>6373</v>
      </c>
      <c r="B4627" s="1">
        <v>45828</v>
      </c>
      <c r="C4627" t="s">
        <v>1379</v>
      </c>
      <c r="D4627" t="s">
        <v>504</v>
      </c>
      <c r="E4627" t="s">
        <v>119</v>
      </c>
      <c r="F4627" t="s">
        <v>184</v>
      </c>
      <c r="G4627" t="s">
        <v>67</v>
      </c>
      <c r="H4627" t="s">
        <v>121</v>
      </c>
      <c r="I4627" t="s">
        <v>142</v>
      </c>
      <c r="J4627">
        <v>2</v>
      </c>
      <c r="K4627">
        <v>3939.89</v>
      </c>
      <c r="L4627">
        <v>0.1</v>
      </c>
      <c r="M4627">
        <v>5651.33</v>
      </c>
      <c r="N4627" t="s">
        <v>83</v>
      </c>
      <c r="O4627" t="s">
        <v>25</v>
      </c>
      <c r="P4627" t="s">
        <v>44</v>
      </c>
      <c r="Q4627">
        <f>Sales_Data[[#This Row],[Quantity]]*Sales_Data[[#This Row],[Unit_Price]]</f>
        <v>7879.78</v>
      </c>
      <c r="R4627">
        <f>Sales_Data[[#This Row],[Gross_Sales]]*Sales_Data[[#This Row],[Discount]]</f>
        <v>787.97800000000007</v>
      </c>
      <c r="S4627">
        <f>Sales_Data[[#This Row],[Gross_Sales]]-Sales_Data[[#This Row],[Discount_Amount]]</f>
        <v>7091.8019999999997</v>
      </c>
      <c r="T4627">
        <f>Sales_Data[[#This Row],[Net Sales]]-Sales_Data[[#This Row],[Cost]]</f>
        <v>1440.4719999999998</v>
      </c>
      <c r="U4627" s="2">
        <f>Sales_Data[[#This Row],[Profit]]/Sales_Data[[#This Row],[Net Sales]]</f>
        <v>0.2031179099472884</v>
      </c>
      <c r="V4627">
        <f>YEAR(Sales_Data[[#This Row],[Order_Date]])</f>
        <v>2025</v>
      </c>
      <c r="W4627" t="str">
        <f>TEXT(Sales_Data[[#This Row],[Order_Date]],"mmm")</f>
        <v>Jun</v>
      </c>
      <c r="X4627">
        <f>MONTH(Sales_Data[[#This Row],[Order_Date]])</f>
        <v>6</v>
      </c>
      <c r="Y4627" t="str">
        <f>"Q"&amp;ROUNDUP(MONTH(Sales_Data[[#This Row],[Order_Date]])/3,0)</f>
        <v>Q2</v>
      </c>
    </row>
    <row r="4628" spans="1:25" x14ac:dyDescent="0.3">
      <c r="A4628" t="s">
        <v>6374</v>
      </c>
      <c r="B4628" s="1">
        <v>45682</v>
      </c>
      <c r="C4628" t="s">
        <v>469</v>
      </c>
      <c r="D4628" t="s">
        <v>694</v>
      </c>
      <c r="E4628" t="s">
        <v>19</v>
      </c>
      <c r="F4628" t="s">
        <v>81</v>
      </c>
      <c r="G4628" t="s">
        <v>41</v>
      </c>
      <c r="H4628" t="s">
        <v>171</v>
      </c>
      <c r="I4628" t="s">
        <v>191</v>
      </c>
      <c r="J4628">
        <v>1</v>
      </c>
      <c r="K4628">
        <v>16823.240000000002</v>
      </c>
      <c r="L4628">
        <v>0.2</v>
      </c>
      <c r="M4628">
        <v>9286.1</v>
      </c>
      <c r="N4628" t="s">
        <v>70</v>
      </c>
      <c r="O4628" t="s">
        <v>25</v>
      </c>
      <c r="P4628" t="s">
        <v>44</v>
      </c>
      <c r="Q4628">
        <f>Sales_Data[[#This Row],[Quantity]]*Sales_Data[[#This Row],[Unit_Price]]</f>
        <v>16823.240000000002</v>
      </c>
      <c r="R4628">
        <f>Sales_Data[[#This Row],[Gross_Sales]]*Sales_Data[[#This Row],[Discount]]</f>
        <v>3364.6480000000006</v>
      </c>
      <c r="S4628">
        <f>Sales_Data[[#This Row],[Gross_Sales]]-Sales_Data[[#This Row],[Discount_Amount]]</f>
        <v>13458.592000000001</v>
      </c>
      <c r="T4628">
        <f>Sales_Data[[#This Row],[Net Sales]]-Sales_Data[[#This Row],[Cost]]</f>
        <v>4172.4920000000002</v>
      </c>
      <c r="U4628" s="2">
        <f>Sales_Data[[#This Row],[Profit]]/Sales_Data[[#This Row],[Net Sales]]</f>
        <v>0.31002440671357007</v>
      </c>
      <c r="V4628">
        <f>YEAR(Sales_Data[[#This Row],[Order_Date]])</f>
        <v>2025</v>
      </c>
      <c r="W4628" t="str">
        <f>TEXT(Sales_Data[[#This Row],[Order_Date]],"mmm")</f>
        <v>Jan</v>
      </c>
      <c r="X4628">
        <f>MONTH(Sales_Data[[#This Row],[Order_Date]])</f>
        <v>1</v>
      </c>
      <c r="Y4628" t="str">
        <f>"Q"&amp;ROUNDUP(MONTH(Sales_Data[[#This Row],[Order_Date]])/3,0)</f>
        <v>Q1</v>
      </c>
    </row>
    <row r="4629" spans="1:25" x14ac:dyDescent="0.3">
      <c r="A4629" t="s">
        <v>6375</v>
      </c>
      <c r="B4629" s="1">
        <v>45908</v>
      </c>
      <c r="C4629" t="s">
        <v>6376</v>
      </c>
      <c r="D4629" t="s">
        <v>422</v>
      </c>
      <c r="E4629" t="s">
        <v>30</v>
      </c>
      <c r="F4629" t="s">
        <v>31</v>
      </c>
      <c r="G4629" t="s">
        <v>41</v>
      </c>
      <c r="H4629" t="s">
        <v>102</v>
      </c>
      <c r="I4629" t="s">
        <v>103</v>
      </c>
      <c r="J4629">
        <v>1</v>
      </c>
      <c r="K4629">
        <v>445.59</v>
      </c>
      <c r="L4629">
        <v>0</v>
      </c>
      <c r="M4629">
        <v>371.14</v>
      </c>
      <c r="N4629" t="s">
        <v>70</v>
      </c>
      <c r="O4629" t="s">
        <v>35</v>
      </c>
      <c r="P4629" t="s">
        <v>26</v>
      </c>
      <c r="Q4629">
        <f>Sales_Data[[#This Row],[Quantity]]*Sales_Data[[#This Row],[Unit_Price]]</f>
        <v>445.59</v>
      </c>
      <c r="R4629">
        <f>Sales_Data[[#This Row],[Gross_Sales]]*Sales_Data[[#This Row],[Discount]]</f>
        <v>0</v>
      </c>
      <c r="S4629">
        <f>Sales_Data[[#This Row],[Gross_Sales]]-Sales_Data[[#This Row],[Discount_Amount]]</f>
        <v>445.59</v>
      </c>
      <c r="T4629">
        <f>Sales_Data[[#This Row],[Net Sales]]-Sales_Data[[#This Row],[Cost]]</f>
        <v>74.449999999999989</v>
      </c>
      <c r="U4629" s="2">
        <f>Sales_Data[[#This Row],[Profit]]/Sales_Data[[#This Row],[Net Sales]]</f>
        <v>0.16708184654054173</v>
      </c>
      <c r="V4629">
        <f>YEAR(Sales_Data[[#This Row],[Order_Date]])</f>
        <v>2025</v>
      </c>
      <c r="W4629" t="str">
        <f>TEXT(Sales_Data[[#This Row],[Order_Date]],"mmm")</f>
        <v>Sep</v>
      </c>
      <c r="X4629">
        <f>MONTH(Sales_Data[[#This Row],[Order_Date]])</f>
        <v>9</v>
      </c>
      <c r="Y4629" t="str">
        <f>"Q"&amp;ROUNDUP(MONTH(Sales_Data[[#This Row],[Order_Date]])/3,0)</f>
        <v>Q3</v>
      </c>
    </row>
    <row r="4630" spans="1:25" x14ac:dyDescent="0.3">
      <c r="A4630" t="s">
        <v>6377</v>
      </c>
      <c r="B4630" s="1">
        <v>45910</v>
      </c>
      <c r="C4630" t="s">
        <v>6005</v>
      </c>
      <c r="D4630" t="s">
        <v>313</v>
      </c>
      <c r="E4630" t="s">
        <v>39</v>
      </c>
      <c r="F4630" t="s">
        <v>405</v>
      </c>
      <c r="G4630" t="s">
        <v>41</v>
      </c>
      <c r="H4630" t="s">
        <v>102</v>
      </c>
      <c r="I4630" t="s">
        <v>103</v>
      </c>
      <c r="J4630">
        <v>2</v>
      </c>
      <c r="K4630">
        <v>4911.68</v>
      </c>
      <c r="L4630">
        <v>0.1</v>
      </c>
      <c r="M4630">
        <v>7618.81</v>
      </c>
      <c r="N4630" t="s">
        <v>70</v>
      </c>
      <c r="O4630" t="s">
        <v>35</v>
      </c>
      <c r="P4630" t="s">
        <v>26</v>
      </c>
      <c r="Q4630">
        <f>Sales_Data[[#This Row],[Quantity]]*Sales_Data[[#This Row],[Unit_Price]]</f>
        <v>9823.36</v>
      </c>
      <c r="R4630">
        <f>Sales_Data[[#This Row],[Gross_Sales]]*Sales_Data[[#This Row],[Discount]]</f>
        <v>982.33600000000013</v>
      </c>
      <c r="S4630">
        <f>Sales_Data[[#This Row],[Gross_Sales]]-Sales_Data[[#This Row],[Discount_Amount]]</f>
        <v>8841.0240000000013</v>
      </c>
      <c r="T4630">
        <f>Sales_Data[[#This Row],[Net Sales]]-Sales_Data[[#This Row],[Cost]]</f>
        <v>1222.2140000000009</v>
      </c>
      <c r="U4630" s="2">
        <f>Sales_Data[[#This Row],[Profit]]/Sales_Data[[#This Row],[Net Sales]]</f>
        <v>0.13824348853707452</v>
      </c>
      <c r="V4630">
        <f>YEAR(Sales_Data[[#This Row],[Order_Date]])</f>
        <v>2025</v>
      </c>
      <c r="W4630" t="str">
        <f>TEXT(Sales_Data[[#This Row],[Order_Date]],"mmm")</f>
        <v>Sep</v>
      </c>
      <c r="X4630">
        <f>MONTH(Sales_Data[[#This Row],[Order_Date]])</f>
        <v>9</v>
      </c>
      <c r="Y4630" t="str">
        <f>"Q"&amp;ROUNDUP(MONTH(Sales_Data[[#This Row],[Order_Date]])/3,0)</f>
        <v>Q3</v>
      </c>
    </row>
    <row r="4631" spans="1:25" x14ac:dyDescent="0.3">
      <c r="A4631" t="s">
        <v>6378</v>
      </c>
      <c r="B4631" s="1">
        <v>45864</v>
      </c>
      <c r="C4631" t="s">
        <v>265</v>
      </c>
      <c r="D4631" t="s">
        <v>209</v>
      </c>
      <c r="E4631" t="s">
        <v>119</v>
      </c>
      <c r="F4631" t="s">
        <v>120</v>
      </c>
      <c r="G4631" t="s">
        <v>21</v>
      </c>
      <c r="H4631" t="s">
        <v>127</v>
      </c>
      <c r="I4631" t="s">
        <v>314</v>
      </c>
      <c r="J4631">
        <v>2</v>
      </c>
      <c r="K4631">
        <v>7733.73</v>
      </c>
      <c r="L4631">
        <v>0.05</v>
      </c>
      <c r="M4631">
        <v>9742.92</v>
      </c>
      <c r="N4631" t="s">
        <v>70</v>
      </c>
      <c r="O4631" t="s">
        <v>53</v>
      </c>
      <c r="P4631" t="s">
        <v>44</v>
      </c>
      <c r="Q4631">
        <f>Sales_Data[[#This Row],[Quantity]]*Sales_Data[[#This Row],[Unit_Price]]</f>
        <v>15467.46</v>
      </c>
      <c r="R4631">
        <f>Sales_Data[[#This Row],[Gross_Sales]]*Sales_Data[[#This Row],[Discount]]</f>
        <v>773.37300000000005</v>
      </c>
      <c r="S4631">
        <f>Sales_Data[[#This Row],[Gross_Sales]]-Sales_Data[[#This Row],[Discount_Amount]]</f>
        <v>14694.087</v>
      </c>
      <c r="T4631">
        <f>Sales_Data[[#This Row],[Net Sales]]-Sales_Data[[#This Row],[Cost]]</f>
        <v>4951.1669999999995</v>
      </c>
      <c r="U4631" s="2">
        <f>Sales_Data[[#This Row],[Profit]]/Sales_Data[[#This Row],[Net Sales]]</f>
        <v>0.33694961789732153</v>
      </c>
      <c r="V4631">
        <f>YEAR(Sales_Data[[#This Row],[Order_Date]])</f>
        <v>2025</v>
      </c>
      <c r="W4631" t="str">
        <f>TEXT(Sales_Data[[#This Row],[Order_Date]],"mmm")</f>
        <v>Jul</v>
      </c>
      <c r="X4631">
        <f>MONTH(Sales_Data[[#This Row],[Order_Date]])</f>
        <v>7</v>
      </c>
      <c r="Y4631" t="str">
        <f>"Q"&amp;ROUNDUP(MONTH(Sales_Data[[#This Row],[Order_Date]])/3,0)</f>
        <v>Q3</v>
      </c>
    </row>
    <row r="4632" spans="1:25" x14ac:dyDescent="0.3">
      <c r="A4632" t="s">
        <v>6379</v>
      </c>
      <c r="B4632" s="1">
        <v>45686</v>
      </c>
      <c r="C4632" t="s">
        <v>2579</v>
      </c>
      <c r="D4632" t="s">
        <v>112</v>
      </c>
      <c r="E4632" t="s">
        <v>39</v>
      </c>
      <c r="F4632" t="s">
        <v>202</v>
      </c>
      <c r="G4632" t="s">
        <v>41</v>
      </c>
      <c r="H4632" t="s">
        <v>102</v>
      </c>
      <c r="I4632" t="s">
        <v>388</v>
      </c>
      <c r="J4632">
        <v>1</v>
      </c>
      <c r="K4632">
        <v>6730.97</v>
      </c>
      <c r="L4632">
        <v>0.05</v>
      </c>
      <c r="M4632">
        <v>5039.37</v>
      </c>
      <c r="N4632" t="s">
        <v>52</v>
      </c>
      <c r="O4632" t="s">
        <v>35</v>
      </c>
      <c r="P4632" t="s">
        <v>71</v>
      </c>
      <c r="Q4632">
        <f>Sales_Data[[#This Row],[Quantity]]*Sales_Data[[#This Row],[Unit_Price]]</f>
        <v>6730.97</v>
      </c>
      <c r="R4632">
        <f>Sales_Data[[#This Row],[Gross_Sales]]*Sales_Data[[#This Row],[Discount]]</f>
        <v>336.54850000000005</v>
      </c>
      <c r="S4632">
        <f>Sales_Data[[#This Row],[Gross_Sales]]-Sales_Data[[#This Row],[Discount_Amount]]</f>
        <v>6394.4215000000004</v>
      </c>
      <c r="T4632">
        <f>Sales_Data[[#This Row],[Net Sales]]-Sales_Data[[#This Row],[Cost]]</f>
        <v>1355.0515000000005</v>
      </c>
      <c r="U4632" s="2">
        <f>Sales_Data[[#This Row],[Profit]]/Sales_Data[[#This Row],[Net Sales]]</f>
        <v>0.21191150755388902</v>
      </c>
      <c r="V4632">
        <f>YEAR(Sales_Data[[#This Row],[Order_Date]])</f>
        <v>2025</v>
      </c>
      <c r="W4632" t="str">
        <f>TEXT(Sales_Data[[#This Row],[Order_Date]],"mmm")</f>
        <v>Jan</v>
      </c>
      <c r="X4632">
        <f>MONTH(Sales_Data[[#This Row],[Order_Date]])</f>
        <v>1</v>
      </c>
      <c r="Y4632" t="str">
        <f>"Q"&amp;ROUNDUP(MONTH(Sales_Data[[#This Row],[Order_Date]])/3,0)</f>
        <v>Q1</v>
      </c>
    </row>
    <row r="4633" spans="1:25" x14ac:dyDescent="0.3">
      <c r="A4633" t="s">
        <v>6380</v>
      </c>
      <c r="B4633" s="1">
        <v>45774</v>
      </c>
      <c r="C4633" t="s">
        <v>1742</v>
      </c>
      <c r="D4633" t="s">
        <v>125</v>
      </c>
      <c r="E4633" t="s">
        <v>48</v>
      </c>
      <c r="F4633" t="s">
        <v>49</v>
      </c>
      <c r="G4633" t="s">
        <v>41</v>
      </c>
      <c r="H4633" t="s">
        <v>102</v>
      </c>
      <c r="I4633" t="s">
        <v>103</v>
      </c>
      <c r="J4633">
        <v>1</v>
      </c>
      <c r="K4633">
        <v>12779.9</v>
      </c>
      <c r="L4633">
        <v>0.05</v>
      </c>
      <c r="M4633">
        <v>9527.34</v>
      </c>
      <c r="N4633" t="s">
        <v>52</v>
      </c>
      <c r="O4633" t="s">
        <v>35</v>
      </c>
      <c r="P4633" t="s">
        <v>44</v>
      </c>
      <c r="Q4633">
        <f>Sales_Data[[#This Row],[Quantity]]*Sales_Data[[#This Row],[Unit_Price]]</f>
        <v>12779.9</v>
      </c>
      <c r="R4633">
        <f>Sales_Data[[#This Row],[Gross_Sales]]*Sales_Data[[#This Row],[Discount]]</f>
        <v>638.995</v>
      </c>
      <c r="S4633">
        <f>Sales_Data[[#This Row],[Gross_Sales]]-Sales_Data[[#This Row],[Discount_Amount]]</f>
        <v>12140.904999999999</v>
      </c>
      <c r="T4633">
        <f>Sales_Data[[#This Row],[Net Sales]]-Sales_Data[[#This Row],[Cost]]</f>
        <v>2613.5649999999987</v>
      </c>
      <c r="U4633" s="2">
        <f>Sales_Data[[#This Row],[Profit]]/Sales_Data[[#This Row],[Net Sales]]</f>
        <v>0.21526937242322536</v>
      </c>
      <c r="V4633">
        <f>YEAR(Sales_Data[[#This Row],[Order_Date]])</f>
        <v>2025</v>
      </c>
      <c r="W4633" t="str">
        <f>TEXT(Sales_Data[[#This Row],[Order_Date]],"mmm")</f>
        <v>Apr</v>
      </c>
      <c r="X4633">
        <f>MONTH(Sales_Data[[#This Row],[Order_Date]])</f>
        <v>4</v>
      </c>
      <c r="Y4633" t="str">
        <f>"Q"&amp;ROUNDUP(MONTH(Sales_Data[[#This Row],[Order_Date]])/3,0)</f>
        <v>Q2</v>
      </c>
    </row>
    <row r="4634" spans="1:25" x14ac:dyDescent="0.3">
      <c r="A4634" t="s">
        <v>6381</v>
      </c>
      <c r="B4634" s="1">
        <v>45939</v>
      </c>
      <c r="C4634" t="s">
        <v>588</v>
      </c>
      <c r="D4634" t="s">
        <v>244</v>
      </c>
      <c r="E4634" t="s">
        <v>119</v>
      </c>
      <c r="F4634" t="s">
        <v>184</v>
      </c>
      <c r="G4634" t="s">
        <v>75</v>
      </c>
      <c r="H4634" t="s">
        <v>76</v>
      </c>
      <c r="I4634" t="s">
        <v>77</v>
      </c>
      <c r="J4634">
        <v>1</v>
      </c>
      <c r="K4634">
        <v>5016.09</v>
      </c>
      <c r="L4634">
        <v>0.05</v>
      </c>
      <c r="M4634">
        <v>3375.95</v>
      </c>
      <c r="N4634" t="s">
        <v>83</v>
      </c>
      <c r="O4634" t="s">
        <v>53</v>
      </c>
      <c r="P4634" t="s">
        <v>71</v>
      </c>
      <c r="Q4634">
        <f>Sales_Data[[#This Row],[Quantity]]*Sales_Data[[#This Row],[Unit_Price]]</f>
        <v>5016.09</v>
      </c>
      <c r="R4634">
        <f>Sales_Data[[#This Row],[Gross_Sales]]*Sales_Data[[#This Row],[Discount]]</f>
        <v>250.80450000000002</v>
      </c>
      <c r="S4634">
        <f>Sales_Data[[#This Row],[Gross_Sales]]-Sales_Data[[#This Row],[Discount_Amount]]</f>
        <v>4765.2855</v>
      </c>
      <c r="T4634">
        <f>Sales_Data[[#This Row],[Net Sales]]-Sales_Data[[#This Row],[Cost]]</f>
        <v>1389.3355000000001</v>
      </c>
      <c r="U4634" s="2">
        <f>Sales_Data[[#This Row],[Profit]]/Sales_Data[[#This Row],[Net Sales]]</f>
        <v>0.29155346515964264</v>
      </c>
      <c r="V4634">
        <f>YEAR(Sales_Data[[#This Row],[Order_Date]])</f>
        <v>2025</v>
      </c>
      <c r="W4634" t="str">
        <f>TEXT(Sales_Data[[#This Row],[Order_Date]],"mmm")</f>
        <v>Oct</v>
      </c>
      <c r="X4634">
        <f>MONTH(Sales_Data[[#This Row],[Order_Date]])</f>
        <v>10</v>
      </c>
      <c r="Y4634" t="str">
        <f>"Q"&amp;ROUNDUP(MONTH(Sales_Data[[#This Row],[Order_Date]])/3,0)</f>
        <v>Q4</v>
      </c>
    </row>
    <row r="4635" spans="1:25" x14ac:dyDescent="0.3">
      <c r="A4635" t="s">
        <v>6382</v>
      </c>
      <c r="B4635" s="1">
        <v>45801</v>
      </c>
      <c r="C4635" t="s">
        <v>324</v>
      </c>
      <c r="D4635" t="s">
        <v>699</v>
      </c>
      <c r="E4635" t="s">
        <v>39</v>
      </c>
      <c r="F4635" t="s">
        <v>96</v>
      </c>
      <c r="G4635" t="s">
        <v>67</v>
      </c>
      <c r="H4635" t="s">
        <v>68</v>
      </c>
      <c r="I4635" t="s">
        <v>97</v>
      </c>
      <c r="J4635">
        <v>2</v>
      </c>
      <c r="K4635">
        <v>687.69</v>
      </c>
      <c r="L4635">
        <v>0.05</v>
      </c>
      <c r="M4635">
        <v>848.73</v>
      </c>
      <c r="N4635" t="s">
        <v>52</v>
      </c>
      <c r="O4635" t="s">
        <v>35</v>
      </c>
      <c r="P4635" t="s">
        <v>44</v>
      </c>
      <c r="Q4635">
        <f>Sales_Data[[#This Row],[Quantity]]*Sales_Data[[#This Row],[Unit_Price]]</f>
        <v>1375.38</v>
      </c>
      <c r="R4635">
        <f>Sales_Data[[#This Row],[Gross_Sales]]*Sales_Data[[#This Row],[Discount]]</f>
        <v>68.769000000000005</v>
      </c>
      <c r="S4635">
        <f>Sales_Data[[#This Row],[Gross_Sales]]-Sales_Data[[#This Row],[Discount_Amount]]</f>
        <v>1306.6110000000001</v>
      </c>
      <c r="T4635">
        <f>Sales_Data[[#This Row],[Net Sales]]-Sales_Data[[#This Row],[Cost]]</f>
        <v>457.88100000000009</v>
      </c>
      <c r="U4635" s="2">
        <f>Sales_Data[[#This Row],[Profit]]/Sales_Data[[#This Row],[Net Sales]]</f>
        <v>0.35043406185926801</v>
      </c>
      <c r="V4635">
        <f>YEAR(Sales_Data[[#This Row],[Order_Date]])</f>
        <v>2025</v>
      </c>
      <c r="W4635" t="str">
        <f>TEXT(Sales_Data[[#This Row],[Order_Date]],"mmm")</f>
        <v>May</v>
      </c>
      <c r="X4635">
        <f>MONTH(Sales_Data[[#This Row],[Order_Date]])</f>
        <v>5</v>
      </c>
      <c r="Y4635" t="str">
        <f>"Q"&amp;ROUNDUP(MONTH(Sales_Data[[#This Row],[Order_Date]])/3,0)</f>
        <v>Q2</v>
      </c>
    </row>
    <row r="4636" spans="1:25" x14ac:dyDescent="0.3">
      <c r="A4636" t="s">
        <v>6383</v>
      </c>
      <c r="B4636" s="1">
        <v>45682</v>
      </c>
      <c r="C4636" t="s">
        <v>2790</v>
      </c>
      <c r="D4636" t="s">
        <v>38</v>
      </c>
      <c r="E4636" t="s">
        <v>48</v>
      </c>
      <c r="F4636" t="s">
        <v>126</v>
      </c>
      <c r="G4636" t="s">
        <v>21</v>
      </c>
      <c r="H4636" t="s">
        <v>22</v>
      </c>
      <c r="I4636" t="s">
        <v>23</v>
      </c>
      <c r="J4636">
        <v>2</v>
      </c>
      <c r="K4636">
        <v>33198.15</v>
      </c>
      <c r="L4636">
        <v>0.1</v>
      </c>
      <c r="M4636">
        <v>47438.98</v>
      </c>
      <c r="N4636" t="s">
        <v>24</v>
      </c>
      <c r="O4636" t="s">
        <v>35</v>
      </c>
      <c r="P4636" t="s">
        <v>71</v>
      </c>
      <c r="Q4636">
        <f>Sales_Data[[#This Row],[Quantity]]*Sales_Data[[#This Row],[Unit_Price]]</f>
        <v>66396.3</v>
      </c>
      <c r="R4636">
        <f>Sales_Data[[#This Row],[Gross_Sales]]*Sales_Data[[#This Row],[Discount]]</f>
        <v>6639.630000000001</v>
      </c>
      <c r="S4636">
        <f>Sales_Data[[#This Row],[Gross_Sales]]-Sales_Data[[#This Row],[Discount_Amount]]</f>
        <v>59756.67</v>
      </c>
      <c r="T4636">
        <f>Sales_Data[[#This Row],[Net Sales]]-Sales_Data[[#This Row],[Cost]]</f>
        <v>12317.689999999995</v>
      </c>
      <c r="U4636" s="2">
        <f>Sales_Data[[#This Row],[Profit]]/Sales_Data[[#This Row],[Net Sales]]</f>
        <v>0.20613079677967322</v>
      </c>
      <c r="V4636">
        <f>YEAR(Sales_Data[[#This Row],[Order_Date]])</f>
        <v>2025</v>
      </c>
      <c r="W4636" t="str">
        <f>TEXT(Sales_Data[[#This Row],[Order_Date]],"mmm")</f>
        <v>Jan</v>
      </c>
      <c r="X4636">
        <f>MONTH(Sales_Data[[#This Row],[Order_Date]])</f>
        <v>1</v>
      </c>
      <c r="Y4636" t="str">
        <f>"Q"&amp;ROUNDUP(MONTH(Sales_Data[[#This Row],[Order_Date]])/3,0)</f>
        <v>Q1</v>
      </c>
    </row>
    <row r="4637" spans="1:25" x14ac:dyDescent="0.3">
      <c r="A4637" t="s">
        <v>6384</v>
      </c>
      <c r="B4637" s="1">
        <v>45967</v>
      </c>
      <c r="C4637" t="s">
        <v>1118</v>
      </c>
      <c r="D4637" t="s">
        <v>244</v>
      </c>
      <c r="E4637" t="s">
        <v>39</v>
      </c>
      <c r="F4637" t="s">
        <v>40</v>
      </c>
      <c r="G4637" t="s">
        <v>67</v>
      </c>
      <c r="H4637" t="s">
        <v>88</v>
      </c>
      <c r="I4637" t="s">
        <v>157</v>
      </c>
      <c r="J4637">
        <v>3</v>
      </c>
      <c r="K4637">
        <v>1228.02</v>
      </c>
      <c r="L4637">
        <v>0</v>
      </c>
      <c r="M4637">
        <v>2720.43</v>
      </c>
      <c r="N4637" t="s">
        <v>24</v>
      </c>
      <c r="O4637" t="s">
        <v>35</v>
      </c>
      <c r="P4637" t="s">
        <v>44</v>
      </c>
      <c r="Q4637">
        <f>Sales_Data[[#This Row],[Quantity]]*Sales_Data[[#This Row],[Unit_Price]]</f>
        <v>3684.06</v>
      </c>
      <c r="R4637">
        <f>Sales_Data[[#This Row],[Gross_Sales]]*Sales_Data[[#This Row],[Discount]]</f>
        <v>0</v>
      </c>
      <c r="S4637">
        <f>Sales_Data[[#This Row],[Gross_Sales]]-Sales_Data[[#This Row],[Discount_Amount]]</f>
        <v>3684.06</v>
      </c>
      <c r="T4637">
        <f>Sales_Data[[#This Row],[Net Sales]]-Sales_Data[[#This Row],[Cost]]</f>
        <v>963.63000000000011</v>
      </c>
      <c r="U4637" s="2">
        <f>Sales_Data[[#This Row],[Profit]]/Sales_Data[[#This Row],[Net Sales]]</f>
        <v>0.26156740118239119</v>
      </c>
      <c r="V4637">
        <f>YEAR(Sales_Data[[#This Row],[Order_Date]])</f>
        <v>2025</v>
      </c>
      <c r="W4637" t="str">
        <f>TEXT(Sales_Data[[#This Row],[Order_Date]],"mmm")</f>
        <v>Nov</v>
      </c>
      <c r="X4637">
        <f>MONTH(Sales_Data[[#This Row],[Order_Date]])</f>
        <v>11</v>
      </c>
      <c r="Y4637" t="str">
        <f>"Q"&amp;ROUNDUP(MONTH(Sales_Data[[#This Row],[Order_Date]])/3,0)</f>
        <v>Q4</v>
      </c>
    </row>
    <row r="4638" spans="1:25" x14ac:dyDescent="0.3">
      <c r="A4638" t="s">
        <v>6385</v>
      </c>
      <c r="B4638" s="1">
        <v>45813</v>
      </c>
      <c r="C4638" t="s">
        <v>3606</v>
      </c>
      <c r="D4638" t="s">
        <v>463</v>
      </c>
      <c r="E4638" t="s">
        <v>119</v>
      </c>
      <c r="F4638" t="s">
        <v>184</v>
      </c>
      <c r="G4638" t="s">
        <v>67</v>
      </c>
      <c r="H4638" t="s">
        <v>121</v>
      </c>
      <c r="I4638" t="s">
        <v>142</v>
      </c>
      <c r="J4638">
        <v>2</v>
      </c>
      <c r="K4638">
        <v>7622.12</v>
      </c>
      <c r="L4638">
        <v>0.1</v>
      </c>
      <c r="M4638">
        <v>9188.49</v>
      </c>
      <c r="N4638" t="s">
        <v>52</v>
      </c>
      <c r="O4638" t="s">
        <v>35</v>
      </c>
      <c r="P4638" t="s">
        <v>71</v>
      </c>
      <c r="Q4638">
        <f>Sales_Data[[#This Row],[Quantity]]*Sales_Data[[#This Row],[Unit_Price]]</f>
        <v>15244.24</v>
      </c>
      <c r="R4638">
        <f>Sales_Data[[#This Row],[Gross_Sales]]*Sales_Data[[#This Row],[Discount]]</f>
        <v>1524.424</v>
      </c>
      <c r="S4638">
        <f>Sales_Data[[#This Row],[Gross_Sales]]-Sales_Data[[#This Row],[Discount_Amount]]</f>
        <v>13719.815999999999</v>
      </c>
      <c r="T4638">
        <f>Sales_Data[[#This Row],[Net Sales]]-Sales_Data[[#This Row],[Cost]]</f>
        <v>4531.3259999999991</v>
      </c>
      <c r="U4638" s="2">
        <f>Sales_Data[[#This Row],[Profit]]/Sales_Data[[#This Row],[Net Sales]]</f>
        <v>0.33027600370150734</v>
      </c>
      <c r="V4638">
        <f>YEAR(Sales_Data[[#This Row],[Order_Date]])</f>
        <v>2025</v>
      </c>
      <c r="W4638" t="str">
        <f>TEXT(Sales_Data[[#This Row],[Order_Date]],"mmm")</f>
        <v>Jun</v>
      </c>
      <c r="X4638">
        <f>MONTH(Sales_Data[[#This Row],[Order_Date]])</f>
        <v>6</v>
      </c>
      <c r="Y4638" t="str">
        <f>"Q"&amp;ROUNDUP(MONTH(Sales_Data[[#This Row],[Order_Date]])/3,0)</f>
        <v>Q2</v>
      </c>
    </row>
    <row r="4639" spans="1:25" x14ac:dyDescent="0.3">
      <c r="A4639" t="s">
        <v>6386</v>
      </c>
      <c r="B4639" s="1">
        <v>45730</v>
      </c>
      <c r="C4639" t="s">
        <v>3971</v>
      </c>
      <c r="D4639" t="s">
        <v>180</v>
      </c>
      <c r="E4639" t="s">
        <v>39</v>
      </c>
      <c r="F4639" t="s">
        <v>405</v>
      </c>
      <c r="G4639" t="s">
        <v>41</v>
      </c>
      <c r="H4639" t="s">
        <v>42</v>
      </c>
      <c r="I4639" t="s">
        <v>43</v>
      </c>
      <c r="J4639">
        <v>3</v>
      </c>
      <c r="K4639">
        <v>1151.54</v>
      </c>
      <c r="L4639">
        <v>0.1</v>
      </c>
      <c r="M4639">
        <v>1973.96</v>
      </c>
      <c r="N4639" t="s">
        <v>24</v>
      </c>
      <c r="O4639" t="s">
        <v>35</v>
      </c>
      <c r="P4639" t="s">
        <v>44</v>
      </c>
      <c r="Q4639">
        <f>Sales_Data[[#This Row],[Quantity]]*Sales_Data[[#This Row],[Unit_Price]]</f>
        <v>3454.62</v>
      </c>
      <c r="R4639">
        <f>Sales_Data[[#This Row],[Gross_Sales]]*Sales_Data[[#This Row],[Discount]]</f>
        <v>345.46199999999999</v>
      </c>
      <c r="S4639">
        <f>Sales_Data[[#This Row],[Gross_Sales]]-Sales_Data[[#This Row],[Discount_Amount]]</f>
        <v>3109.1579999999999</v>
      </c>
      <c r="T4639">
        <f>Sales_Data[[#This Row],[Net Sales]]-Sales_Data[[#This Row],[Cost]]</f>
        <v>1135.1979999999999</v>
      </c>
      <c r="U4639" s="2">
        <f>Sales_Data[[#This Row],[Profit]]/Sales_Data[[#This Row],[Net Sales]]</f>
        <v>0.36511428496075138</v>
      </c>
      <c r="V4639">
        <f>YEAR(Sales_Data[[#This Row],[Order_Date]])</f>
        <v>2025</v>
      </c>
      <c r="W4639" t="str">
        <f>TEXT(Sales_Data[[#This Row],[Order_Date]],"mmm")</f>
        <v>Mar</v>
      </c>
      <c r="X4639">
        <f>MONTH(Sales_Data[[#This Row],[Order_Date]])</f>
        <v>3</v>
      </c>
      <c r="Y4639" t="str">
        <f>"Q"&amp;ROUNDUP(MONTH(Sales_Data[[#This Row],[Order_Date]])/3,0)</f>
        <v>Q1</v>
      </c>
    </row>
    <row r="4640" spans="1:25" x14ac:dyDescent="0.3">
      <c r="A4640" t="s">
        <v>6387</v>
      </c>
      <c r="B4640" s="1">
        <v>45777</v>
      </c>
      <c r="C4640" t="s">
        <v>1498</v>
      </c>
      <c r="D4640" t="s">
        <v>427</v>
      </c>
      <c r="E4640" t="s">
        <v>19</v>
      </c>
      <c r="F4640" t="s">
        <v>81</v>
      </c>
      <c r="G4640" t="s">
        <v>41</v>
      </c>
      <c r="H4640" t="s">
        <v>171</v>
      </c>
      <c r="I4640" t="s">
        <v>172</v>
      </c>
      <c r="J4640">
        <v>1</v>
      </c>
      <c r="K4640">
        <v>9579.89</v>
      </c>
      <c r="L4640">
        <v>0.05</v>
      </c>
      <c r="M4640">
        <v>7881.13</v>
      </c>
      <c r="N4640" t="s">
        <v>70</v>
      </c>
      <c r="O4640" t="s">
        <v>35</v>
      </c>
      <c r="P4640" t="s">
        <v>26</v>
      </c>
      <c r="Q4640">
        <f>Sales_Data[[#This Row],[Quantity]]*Sales_Data[[#This Row],[Unit_Price]]</f>
        <v>9579.89</v>
      </c>
      <c r="R4640">
        <f>Sales_Data[[#This Row],[Gross_Sales]]*Sales_Data[[#This Row],[Discount]]</f>
        <v>478.99450000000002</v>
      </c>
      <c r="S4640">
        <f>Sales_Data[[#This Row],[Gross_Sales]]-Sales_Data[[#This Row],[Discount_Amount]]</f>
        <v>9100.8954999999987</v>
      </c>
      <c r="T4640">
        <f>Sales_Data[[#This Row],[Net Sales]]-Sales_Data[[#This Row],[Cost]]</f>
        <v>1219.7654999999986</v>
      </c>
      <c r="U4640" s="2">
        <f>Sales_Data[[#This Row],[Profit]]/Sales_Data[[#This Row],[Net Sales]]</f>
        <v>0.13402697569706176</v>
      </c>
      <c r="V4640">
        <f>YEAR(Sales_Data[[#This Row],[Order_Date]])</f>
        <v>2025</v>
      </c>
      <c r="W4640" t="str">
        <f>TEXT(Sales_Data[[#This Row],[Order_Date]],"mmm")</f>
        <v>Apr</v>
      </c>
      <c r="X4640">
        <f>MONTH(Sales_Data[[#This Row],[Order_Date]])</f>
        <v>4</v>
      </c>
      <c r="Y4640" t="str">
        <f>"Q"&amp;ROUNDUP(MONTH(Sales_Data[[#This Row],[Order_Date]])/3,0)</f>
        <v>Q2</v>
      </c>
    </row>
    <row r="4641" spans="1:25" x14ac:dyDescent="0.3">
      <c r="A4641" t="s">
        <v>6388</v>
      </c>
      <c r="B4641" s="1">
        <v>45969</v>
      </c>
      <c r="C4641" t="s">
        <v>1115</v>
      </c>
      <c r="D4641" t="s">
        <v>229</v>
      </c>
      <c r="E4641" t="s">
        <v>30</v>
      </c>
      <c r="F4641" t="s">
        <v>31</v>
      </c>
      <c r="G4641" t="s">
        <v>67</v>
      </c>
      <c r="H4641" t="s">
        <v>88</v>
      </c>
      <c r="I4641" t="s">
        <v>157</v>
      </c>
      <c r="J4641">
        <v>1</v>
      </c>
      <c r="K4641">
        <v>2725.21</v>
      </c>
      <c r="L4641">
        <v>0</v>
      </c>
      <c r="M4641">
        <v>1979.29</v>
      </c>
      <c r="N4641" t="s">
        <v>24</v>
      </c>
      <c r="O4641" t="s">
        <v>35</v>
      </c>
      <c r="P4641" t="s">
        <v>44</v>
      </c>
      <c r="Q4641">
        <f>Sales_Data[[#This Row],[Quantity]]*Sales_Data[[#This Row],[Unit_Price]]</f>
        <v>2725.21</v>
      </c>
      <c r="R4641">
        <f>Sales_Data[[#This Row],[Gross_Sales]]*Sales_Data[[#This Row],[Discount]]</f>
        <v>0</v>
      </c>
      <c r="S4641">
        <f>Sales_Data[[#This Row],[Gross_Sales]]-Sales_Data[[#This Row],[Discount_Amount]]</f>
        <v>2725.21</v>
      </c>
      <c r="T4641">
        <f>Sales_Data[[#This Row],[Net Sales]]-Sales_Data[[#This Row],[Cost]]</f>
        <v>745.92000000000007</v>
      </c>
      <c r="U4641" s="2">
        <f>Sales_Data[[#This Row],[Profit]]/Sales_Data[[#This Row],[Net Sales]]</f>
        <v>0.27371101676568049</v>
      </c>
      <c r="V4641">
        <f>YEAR(Sales_Data[[#This Row],[Order_Date]])</f>
        <v>2025</v>
      </c>
      <c r="W4641" t="str">
        <f>TEXT(Sales_Data[[#This Row],[Order_Date]],"mmm")</f>
        <v>Nov</v>
      </c>
      <c r="X4641">
        <f>MONTH(Sales_Data[[#This Row],[Order_Date]])</f>
        <v>11</v>
      </c>
      <c r="Y4641" t="str">
        <f>"Q"&amp;ROUNDUP(MONTH(Sales_Data[[#This Row],[Order_Date]])/3,0)</f>
        <v>Q4</v>
      </c>
    </row>
    <row r="4642" spans="1:25" x14ac:dyDescent="0.3">
      <c r="A4642" t="s">
        <v>6389</v>
      </c>
      <c r="B4642" s="1">
        <v>45978</v>
      </c>
      <c r="C4642" t="s">
        <v>254</v>
      </c>
      <c r="D4642" t="s">
        <v>511</v>
      </c>
      <c r="E4642" t="s">
        <v>30</v>
      </c>
      <c r="F4642" t="s">
        <v>87</v>
      </c>
      <c r="G4642" t="s">
        <v>41</v>
      </c>
      <c r="H4642" t="s">
        <v>42</v>
      </c>
      <c r="I4642" t="s">
        <v>43</v>
      </c>
      <c r="J4642">
        <v>3</v>
      </c>
      <c r="K4642">
        <v>4865.34</v>
      </c>
      <c r="L4642">
        <v>0</v>
      </c>
      <c r="M4642">
        <v>11890.94</v>
      </c>
      <c r="N4642" t="s">
        <v>52</v>
      </c>
      <c r="O4642" t="s">
        <v>35</v>
      </c>
      <c r="P4642" t="s">
        <v>44</v>
      </c>
      <c r="Q4642">
        <f>Sales_Data[[#This Row],[Quantity]]*Sales_Data[[#This Row],[Unit_Price]]</f>
        <v>14596.02</v>
      </c>
      <c r="R4642">
        <f>Sales_Data[[#This Row],[Gross_Sales]]*Sales_Data[[#This Row],[Discount]]</f>
        <v>0</v>
      </c>
      <c r="S4642">
        <f>Sales_Data[[#This Row],[Gross_Sales]]-Sales_Data[[#This Row],[Discount_Amount]]</f>
        <v>14596.02</v>
      </c>
      <c r="T4642">
        <f>Sales_Data[[#This Row],[Net Sales]]-Sales_Data[[#This Row],[Cost]]</f>
        <v>2705.08</v>
      </c>
      <c r="U4642" s="2">
        <f>Sales_Data[[#This Row],[Profit]]/Sales_Data[[#This Row],[Net Sales]]</f>
        <v>0.18532997351332758</v>
      </c>
      <c r="V4642">
        <f>YEAR(Sales_Data[[#This Row],[Order_Date]])</f>
        <v>2025</v>
      </c>
      <c r="W4642" t="str">
        <f>TEXT(Sales_Data[[#This Row],[Order_Date]],"mmm")</f>
        <v>Nov</v>
      </c>
      <c r="X4642">
        <f>MONTH(Sales_Data[[#This Row],[Order_Date]])</f>
        <v>11</v>
      </c>
      <c r="Y4642" t="str">
        <f>"Q"&amp;ROUNDUP(MONTH(Sales_Data[[#This Row],[Order_Date]])/3,0)</f>
        <v>Q4</v>
      </c>
    </row>
    <row r="4643" spans="1:25" x14ac:dyDescent="0.3">
      <c r="A4643" t="s">
        <v>6390</v>
      </c>
      <c r="B4643" s="1">
        <v>45750</v>
      </c>
      <c r="C4643" t="s">
        <v>1818</v>
      </c>
      <c r="D4643" t="s">
        <v>241</v>
      </c>
      <c r="E4643" t="s">
        <v>39</v>
      </c>
      <c r="F4643" t="s">
        <v>107</v>
      </c>
      <c r="G4643" t="s">
        <v>41</v>
      </c>
      <c r="H4643" t="s">
        <v>171</v>
      </c>
      <c r="I4643" t="s">
        <v>172</v>
      </c>
      <c r="J4643">
        <v>1</v>
      </c>
      <c r="K4643">
        <v>4722.87</v>
      </c>
      <c r="L4643">
        <v>0</v>
      </c>
      <c r="M4643">
        <v>3095.84</v>
      </c>
      <c r="N4643" t="s">
        <v>24</v>
      </c>
      <c r="O4643" t="s">
        <v>35</v>
      </c>
      <c r="P4643" t="s">
        <v>44</v>
      </c>
      <c r="Q4643">
        <f>Sales_Data[[#This Row],[Quantity]]*Sales_Data[[#This Row],[Unit_Price]]</f>
        <v>4722.87</v>
      </c>
      <c r="R4643">
        <f>Sales_Data[[#This Row],[Gross_Sales]]*Sales_Data[[#This Row],[Discount]]</f>
        <v>0</v>
      </c>
      <c r="S4643">
        <f>Sales_Data[[#This Row],[Gross_Sales]]-Sales_Data[[#This Row],[Discount_Amount]]</f>
        <v>4722.87</v>
      </c>
      <c r="T4643">
        <f>Sales_Data[[#This Row],[Net Sales]]-Sales_Data[[#This Row],[Cost]]</f>
        <v>1627.0299999999997</v>
      </c>
      <c r="U4643" s="2">
        <f>Sales_Data[[#This Row],[Profit]]/Sales_Data[[#This Row],[Net Sales]]</f>
        <v>0.34450027208032402</v>
      </c>
      <c r="V4643">
        <f>YEAR(Sales_Data[[#This Row],[Order_Date]])</f>
        <v>2025</v>
      </c>
      <c r="W4643" t="str">
        <f>TEXT(Sales_Data[[#This Row],[Order_Date]],"mmm")</f>
        <v>Apr</v>
      </c>
      <c r="X4643">
        <f>MONTH(Sales_Data[[#This Row],[Order_Date]])</f>
        <v>4</v>
      </c>
      <c r="Y4643" t="str">
        <f>"Q"&amp;ROUNDUP(MONTH(Sales_Data[[#This Row],[Order_Date]])/3,0)</f>
        <v>Q2</v>
      </c>
    </row>
    <row r="4644" spans="1:25" x14ac:dyDescent="0.3">
      <c r="A4644" t="s">
        <v>6391</v>
      </c>
      <c r="B4644" s="1">
        <v>45743</v>
      </c>
      <c r="C4644" t="s">
        <v>4092</v>
      </c>
      <c r="D4644" t="s">
        <v>29</v>
      </c>
      <c r="E4644" t="s">
        <v>48</v>
      </c>
      <c r="F4644" t="s">
        <v>132</v>
      </c>
      <c r="G4644" t="s">
        <v>75</v>
      </c>
      <c r="H4644" t="s">
        <v>256</v>
      </c>
      <c r="I4644" t="s">
        <v>334</v>
      </c>
      <c r="J4644">
        <v>2</v>
      </c>
      <c r="K4644">
        <v>19777.86</v>
      </c>
      <c r="L4644">
        <v>0</v>
      </c>
      <c r="M4644">
        <v>30943.99</v>
      </c>
      <c r="N4644" t="s">
        <v>52</v>
      </c>
      <c r="O4644" t="s">
        <v>53</v>
      </c>
      <c r="P4644" t="s">
        <v>71</v>
      </c>
      <c r="Q4644">
        <f>Sales_Data[[#This Row],[Quantity]]*Sales_Data[[#This Row],[Unit_Price]]</f>
        <v>39555.72</v>
      </c>
      <c r="R4644">
        <f>Sales_Data[[#This Row],[Gross_Sales]]*Sales_Data[[#This Row],[Discount]]</f>
        <v>0</v>
      </c>
      <c r="S4644">
        <f>Sales_Data[[#This Row],[Gross_Sales]]-Sales_Data[[#This Row],[Discount_Amount]]</f>
        <v>39555.72</v>
      </c>
      <c r="T4644">
        <f>Sales_Data[[#This Row],[Net Sales]]-Sales_Data[[#This Row],[Cost]]</f>
        <v>8611.73</v>
      </c>
      <c r="U4644" s="2">
        <f>Sales_Data[[#This Row],[Profit]]/Sales_Data[[#This Row],[Net Sales]]</f>
        <v>0.21771137018868572</v>
      </c>
      <c r="V4644">
        <f>YEAR(Sales_Data[[#This Row],[Order_Date]])</f>
        <v>2025</v>
      </c>
      <c r="W4644" t="str">
        <f>TEXT(Sales_Data[[#This Row],[Order_Date]],"mmm")</f>
        <v>Mar</v>
      </c>
      <c r="X4644">
        <f>MONTH(Sales_Data[[#This Row],[Order_Date]])</f>
        <v>3</v>
      </c>
      <c r="Y4644" t="str">
        <f>"Q"&amp;ROUNDUP(MONTH(Sales_Data[[#This Row],[Order_Date]])/3,0)</f>
        <v>Q1</v>
      </c>
    </row>
    <row r="4645" spans="1:25" x14ac:dyDescent="0.3">
      <c r="A4645" t="s">
        <v>6392</v>
      </c>
      <c r="B4645" s="1">
        <v>45993</v>
      </c>
      <c r="C4645" t="s">
        <v>548</v>
      </c>
      <c r="D4645" t="s">
        <v>266</v>
      </c>
      <c r="E4645" t="s">
        <v>48</v>
      </c>
      <c r="F4645" t="s">
        <v>152</v>
      </c>
      <c r="G4645" t="s">
        <v>67</v>
      </c>
      <c r="H4645" t="s">
        <v>121</v>
      </c>
      <c r="I4645" t="s">
        <v>122</v>
      </c>
      <c r="J4645">
        <v>1</v>
      </c>
      <c r="K4645">
        <v>16790.759999999998</v>
      </c>
      <c r="L4645">
        <v>0</v>
      </c>
      <c r="M4645">
        <v>10519.56</v>
      </c>
      <c r="N4645" t="s">
        <v>83</v>
      </c>
      <c r="O4645" t="s">
        <v>35</v>
      </c>
      <c r="P4645" t="s">
        <v>44</v>
      </c>
      <c r="Q4645">
        <f>Sales_Data[[#This Row],[Quantity]]*Sales_Data[[#This Row],[Unit_Price]]</f>
        <v>16790.759999999998</v>
      </c>
      <c r="R4645">
        <f>Sales_Data[[#This Row],[Gross_Sales]]*Sales_Data[[#This Row],[Discount]]</f>
        <v>0</v>
      </c>
      <c r="S4645">
        <f>Sales_Data[[#This Row],[Gross_Sales]]-Sales_Data[[#This Row],[Discount_Amount]]</f>
        <v>16790.759999999998</v>
      </c>
      <c r="T4645">
        <f>Sales_Data[[#This Row],[Net Sales]]-Sales_Data[[#This Row],[Cost]]</f>
        <v>6271.1999999999989</v>
      </c>
      <c r="U4645" s="2">
        <f>Sales_Data[[#This Row],[Profit]]/Sales_Data[[#This Row],[Net Sales]]</f>
        <v>0.37349113440963955</v>
      </c>
      <c r="V4645">
        <f>YEAR(Sales_Data[[#This Row],[Order_Date]])</f>
        <v>2025</v>
      </c>
      <c r="W4645" t="str">
        <f>TEXT(Sales_Data[[#This Row],[Order_Date]],"mmm")</f>
        <v>Dec</v>
      </c>
      <c r="X4645">
        <f>MONTH(Sales_Data[[#This Row],[Order_Date]])</f>
        <v>12</v>
      </c>
      <c r="Y4645" t="str">
        <f>"Q"&amp;ROUNDUP(MONTH(Sales_Data[[#This Row],[Order_Date]])/3,0)</f>
        <v>Q4</v>
      </c>
    </row>
    <row r="4646" spans="1:25" x14ac:dyDescent="0.3">
      <c r="A4646" t="s">
        <v>6393</v>
      </c>
      <c r="B4646" s="1">
        <v>46021</v>
      </c>
      <c r="C4646" t="s">
        <v>864</v>
      </c>
      <c r="D4646" t="s">
        <v>86</v>
      </c>
      <c r="E4646" t="s">
        <v>30</v>
      </c>
      <c r="F4646" t="s">
        <v>87</v>
      </c>
      <c r="G4646" t="s">
        <v>67</v>
      </c>
      <c r="H4646" t="s">
        <v>88</v>
      </c>
      <c r="I4646" t="s">
        <v>157</v>
      </c>
      <c r="J4646">
        <v>4</v>
      </c>
      <c r="K4646">
        <v>859.18</v>
      </c>
      <c r="L4646">
        <v>0</v>
      </c>
      <c r="M4646">
        <v>2508.16</v>
      </c>
      <c r="N4646" t="s">
        <v>52</v>
      </c>
      <c r="O4646" t="s">
        <v>25</v>
      </c>
      <c r="P4646" t="s">
        <v>44</v>
      </c>
      <c r="Q4646">
        <f>Sales_Data[[#This Row],[Quantity]]*Sales_Data[[#This Row],[Unit_Price]]</f>
        <v>3436.72</v>
      </c>
      <c r="R4646">
        <f>Sales_Data[[#This Row],[Gross_Sales]]*Sales_Data[[#This Row],[Discount]]</f>
        <v>0</v>
      </c>
      <c r="S4646">
        <f>Sales_Data[[#This Row],[Gross_Sales]]-Sales_Data[[#This Row],[Discount_Amount]]</f>
        <v>3436.72</v>
      </c>
      <c r="T4646">
        <f>Sales_Data[[#This Row],[Net Sales]]-Sales_Data[[#This Row],[Cost]]</f>
        <v>928.56</v>
      </c>
      <c r="U4646" s="2">
        <f>Sales_Data[[#This Row],[Profit]]/Sales_Data[[#This Row],[Net Sales]]</f>
        <v>0.27018785353476571</v>
      </c>
      <c r="V4646">
        <f>YEAR(Sales_Data[[#This Row],[Order_Date]])</f>
        <v>2025</v>
      </c>
      <c r="W4646" t="str">
        <f>TEXT(Sales_Data[[#This Row],[Order_Date]],"mmm")</f>
        <v>Dec</v>
      </c>
      <c r="X4646">
        <f>MONTH(Sales_Data[[#This Row],[Order_Date]])</f>
        <v>12</v>
      </c>
      <c r="Y4646" t="str">
        <f>"Q"&amp;ROUNDUP(MONTH(Sales_Data[[#This Row],[Order_Date]])/3,0)</f>
        <v>Q4</v>
      </c>
    </row>
    <row r="4647" spans="1:25" x14ac:dyDescent="0.3">
      <c r="A4647" t="s">
        <v>6394</v>
      </c>
      <c r="B4647" s="1">
        <v>45775</v>
      </c>
      <c r="C4647" t="s">
        <v>3046</v>
      </c>
      <c r="D4647" t="s">
        <v>221</v>
      </c>
      <c r="E4647" t="s">
        <v>30</v>
      </c>
      <c r="F4647" t="s">
        <v>101</v>
      </c>
      <c r="G4647" t="s">
        <v>21</v>
      </c>
      <c r="H4647" t="s">
        <v>230</v>
      </c>
      <c r="I4647" t="s">
        <v>231</v>
      </c>
      <c r="J4647">
        <v>1</v>
      </c>
      <c r="K4647">
        <v>3843.44</v>
      </c>
      <c r="L4647">
        <v>0.05</v>
      </c>
      <c r="M4647">
        <v>2496.8200000000002</v>
      </c>
      <c r="N4647" t="s">
        <v>70</v>
      </c>
      <c r="O4647" t="s">
        <v>35</v>
      </c>
      <c r="P4647" t="s">
        <v>26</v>
      </c>
      <c r="Q4647">
        <f>Sales_Data[[#This Row],[Quantity]]*Sales_Data[[#This Row],[Unit_Price]]</f>
        <v>3843.44</v>
      </c>
      <c r="R4647">
        <f>Sales_Data[[#This Row],[Gross_Sales]]*Sales_Data[[#This Row],[Discount]]</f>
        <v>192.17200000000003</v>
      </c>
      <c r="S4647">
        <f>Sales_Data[[#This Row],[Gross_Sales]]-Sales_Data[[#This Row],[Discount_Amount]]</f>
        <v>3651.268</v>
      </c>
      <c r="T4647">
        <f>Sales_Data[[#This Row],[Net Sales]]-Sales_Data[[#This Row],[Cost]]</f>
        <v>1154.4479999999999</v>
      </c>
      <c r="U4647" s="2">
        <f>Sales_Data[[#This Row],[Profit]]/Sales_Data[[#This Row],[Net Sales]]</f>
        <v>0.31617728416539126</v>
      </c>
      <c r="V4647">
        <f>YEAR(Sales_Data[[#This Row],[Order_Date]])</f>
        <v>2025</v>
      </c>
      <c r="W4647" t="str">
        <f>TEXT(Sales_Data[[#This Row],[Order_Date]],"mmm")</f>
        <v>Apr</v>
      </c>
      <c r="X4647">
        <f>MONTH(Sales_Data[[#This Row],[Order_Date]])</f>
        <v>4</v>
      </c>
      <c r="Y4647" t="str">
        <f>"Q"&amp;ROUNDUP(MONTH(Sales_Data[[#This Row],[Order_Date]])/3,0)</f>
        <v>Q2</v>
      </c>
    </row>
    <row r="4648" spans="1:25" x14ac:dyDescent="0.3">
      <c r="A4648" t="s">
        <v>6395</v>
      </c>
      <c r="B4648" s="1">
        <v>45890</v>
      </c>
      <c r="C4648" t="s">
        <v>1856</v>
      </c>
      <c r="D4648" t="s">
        <v>596</v>
      </c>
      <c r="E4648" t="s">
        <v>48</v>
      </c>
      <c r="F4648" t="s">
        <v>152</v>
      </c>
      <c r="G4648" t="s">
        <v>21</v>
      </c>
      <c r="H4648" t="s">
        <v>127</v>
      </c>
      <c r="I4648" t="s">
        <v>128</v>
      </c>
      <c r="J4648">
        <v>1</v>
      </c>
      <c r="K4648">
        <v>45363.05</v>
      </c>
      <c r="L4648">
        <v>0.05</v>
      </c>
      <c r="M4648">
        <v>30476.68</v>
      </c>
      <c r="N4648" t="s">
        <v>52</v>
      </c>
      <c r="O4648" t="s">
        <v>25</v>
      </c>
      <c r="P4648" t="s">
        <v>44</v>
      </c>
      <c r="Q4648">
        <f>Sales_Data[[#This Row],[Quantity]]*Sales_Data[[#This Row],[Unit_Price]]</f>
        <v>45363.05</v>
      </c>
      <c r="R4648">
        <f>Sales_Data[[#This Row],[Gross_Sales]]*Sales_Data[[#This Row],[Discount]]</f>
        <v>2268.1525000000001</v>
      </c>
      <c r="S4648">
        <f>Sales_Data[[#This Row],[Gross_Sales]]-Sales_Data[[#This Row],[Discount_Amount]]</f>
        <v>43094.897500000006</v>
      </c>
      <c r="T4648">
        <f>Sales_Data[[#This Row],[Net Sales]]-Sales_Data[[#This Row],[Cost]]</f>
        <v>12618.217500000006</v>
      </c>
      <c r="U4648" s="2">
        <f>Sales_Data[[#This Row],[Profit]]/Sales_Data[[#This Row],[Net Sales]]</f>
        <v>0.29280073122345873</v>
      </c>
      <c r="V4648">
        <f>YEAR(Sales_Data[[#This Row],[Order_Date]])</f>
        <v>2025</v>
      </c>
      <c r="W4648" t="str">
        <f>TEXT(Sales_Data[[#This Row],[Order_Date]],"mmm")</f>
        <v>Aug</v>
      </c>
      <c r="X4648">
        <f>MONTH(Sales_Data[[#This Row],[Order_Date]])</f>
        <v>8</v>
      </c>
      <c r="Y4648" t="str">
        <f>"Q"&amp;ROUNDUP(MONTH(Sales_Data[[#This Row],[Order_Date]])/3,0)</f>
        <v>Q3</v>
      </c>
    </row>
    <row r="4649" spans="1:25" x14ac:dyDescent="0.3">
      <c r="A4649" t="s">
        <v>6396</v>
      </c>
      <c r="B4649" s="1">
        <v>45856</v>
      </c>
      <c r="C4649" t="s">
        <v>3026</v>
      </c>
      <c r="D4649" t="s">
        <v>447</v>
      </c>
      <c r="E4649" t="s">
        <v>19</v>
      </c>
      <c r="F4649" t="s">
        <v>66</v>
      </c>
      <c r="G4649" t="s">
        <v>21</v>
      </c>
      <c r="H4649" t="s">
        <v>297</v>
      </c>
      <c r="I4649" t="s">
        <v>297</v>
      </c>
      <c r="J4649">
        <v>2</v>
      </c>
      <c r="K4649">
        <v>11250.87</v>
      </c>
      <c r="L4649">
        <v>0.2</v>
      </c>
      <c r="M4649">
        <v>14082.2</v>
      </c>
      <c r="N4649" t="s">
        <v>52</v>
      </c>
      <c r="O4649" t="s">
        <v>35</v>
      </c>
      <c r="P4649" t="s">
        <v>44</v>
      </c>
      <c r="Q4649">
        <f>Sales_Data[[#This Row],[Quantity]]*Sales_Data[[#This Row],[Unit_Price]]</f>
        <v>22501.74</v>
      </c>
      <c r="R4649">
        <f>Sales_Data[[#This Row],[Gross_Sales]]*Sales_Data[[#This Row],[Discount]]</f>
        <v>4500.3480000000009</v>
      </c>
      <c r="S4649">
        <f>Sales_Data[[#This Row],[Gross_Sales]]-Sales_Data[[#This Row],[Discount_Amount]]</f>
        <v>18001.392</v>
      </c>
      <c r="T4649">
        <f>Sales_Data[[#This Row],[Net Sales]]-Sales_Data[[#This Row],[Cost]]</f>
        <v>3919.1919999999991</v>
      </c>
      <c r="U4649" s="2">
        <f>Sales_Data[[#This Row],[Profit]]/Sales_Data[[#This Row],[Net Sales]]</f>
        <v>0.21771605218085352</v>
      </c>
      <c r="V4649">
        <f>YEAR(Sales_Data[[#This Row],[Order_Date]])</f>
        <v>2025</v>
      </c>
      <c r="W4649" t="str">
        <f>TEXT(Sales_Data[[#This Row],[Order_Date]],"mmm")</f>
        <v>Jul</v>
      </c>
      <c r="X4649">
        <f>MONTH(Sales_Data[[#This Row],[Order_Date]])</f>
        <v>7</v>
      </c>
      <c r="Y4649" t="str">
        <f>"Q"&amp;ROUNDUP(MONTH(Sales_Data[[#This Row],[Order_Date]])/3,0)</f>
        <v>Q3</v>
      </c>
    </row>
    <row r="4650" spans="1:25" x14ac:dyDescent="0.3">
      <c r="A4650" t="s">
        <v>6397</v>
      </c>
      <c r="B4650" s="1">
        <v>45863</v>
      </c>
      <c r="C4650" t="s">
        <v>1028</v>
      </c>
      <c r="D4650" t="s">
        <v>290</v>
      </c>
      <c r="E4650" t="s">
        <v>48</v>
      </c>
      <c r="F4650" t="s">
        <v>164</v>
      </c>
      <c r="G4650" t="s">
        <v>41</v>
      </c>
      <c r="H4650" t="s">
        <v>42</v>
      </c>
      <c r="I4650" t="s">
        <v>43</v>
      </c>
      <c r="J4650">
        <v>1</v>
      </c>
      <c r="K4650">
        <v>4093.37</v>
      </c>
      <c r="L4650">
        <v>0.2</v>
      </c>
      <c r="M4650">
        <v>2332.42</v>
      </c>
      <c r="N4650" t="s">
        <v>83</v>
      </c>
      <c r="O4650" t="s">
        <v>25</v>
      </c>
      <c r="P4650" t="s">
        <v>26</v>
      </c>
      <c r="Q4650">
        <f>Sales_Data[[#This Row],[Quantity]]*Sales_Data[[#This Row],[Unit_Price]]</f>
        <v>4093.37</v>
      </c>
      <c r="R4650">
        <f>Sales_Data[[#This Row],[Gross_Sales]]*Sales_Data[[#This Row],[Discount]]</f>
        <v>818.67399999999998</v>
      </c>
      <c r="S4650">
        <f>Sales_Data[[#This Row],[Gross_Sales]]-Sales_Data[[#This Row],[Discount_Amount]]</f>
        <v>3274.6959999999999</v>
      </c>
      <c r="T4650">
        <f>Sales_Data[[#This Row],[Net Sales]]-Sales_Data[[#This Row],[Cost]]</f>
        <v>942.27599999999984</v>
      </c>
      <c r="U4650" s="2">
        <f>Sales_Data[[#This Row],[Profit]]/Sales_Data[[#This Row],[Net Sales]]</f>
        <v>0.28774457232060618</v>
      </c>
      <c r="V4650">
        <f>YEAR(Sales_Data[[#This Row],[Order_Date]])</f>
        <v>2025</v>
      </c>
      <c r="W4650" t="str">
        <f>TEXT(Sales_Data[[#This Row],[Order_Date]],"mmm")</f>
        <v>Jul</v>
      </c>
      <c r="X4650">
        <f>MONTH(Sales_Data[[#This Row],[Order_Date]])</f>
        <v>7</v>
      </c>
      <c r="Y4650" t="str">
        <f>"Q"&amp;ROUNDUP(MONTH(Sales_Data[[#This Row],[Order_Date]])/3,0)</f>
        <v>Q3</v>
      </c>
    </row>
    <row r="4651" spans="1:25" x14ac:dyDescent="0.3">
      <c r="A4651" t="s">
        <v>6398</v>
      </c>
      <c r="B4651" s="1">
        <v>45996</v>
      </c>
      <c r="C4651" t="s">
        <v>2098</v>
      </c>
      <c r="D4651" t="s">
        <v>715</v>
      </c>
      <c r="E4651" t="s">
        <v>39</v>
      </c>
      <c r="F4651" t="s">
        <v>202</v>
      </c>
      <c r="G4651" t="s">
        <v>21</v>
      </c>
      <c r="H4651" t="s">
        <v>127</v>
      </c>
      <c r="I4651" t="s">
        <v>128</v>
      </c>
      <c r="J4651">
        <v>4</v>
      </c>
      <c r="K4651">
        <v>5434.67</v>
      </c>
      <c r="L4651">
        <v>0</v>
      </c>
      <c r="M4651">
        <v>14875.21</v>
      </c>
      <c r="N4651" t="s">
        <v>52</v>
      </c>
      <c r="O4651" t="s">
        <v>35</v>
      </c>
      <c r="P4651" t="s">
        <v>71</v>
      </c>
      <c r="Q4651">
        <f>Sales_Data[[#This Row],[Quantity]]*Sales_Data[[#This Row],[Unit_Price]]</f>
        <v>21738.68</v>
      </c>
      <c r="R4651">
        <f>Sales_Data[[#This Row],[Gross_Sales]]*Sales_Data[[#This Row],[Discount]]</f>
        <v>0</v>
      </c>
      <c r="S4651">
        <f>Sales_Data[[#This Row],[Gross_Sales]]-Sales_Data[[#This Row],[Discount_Amount]]</f>
        <v>21738.68</v>
      </c>
      <c r="T4651">
        <f>Sales_Data[[#This Row],[Net Sales]]-Sales_Data[[#This Row],[Cost]]</f>
        <v>6863.4700000000012</v>
      </c>
      <c r="U4651" s="2">
        <f>Sales_Data[[#This Row],[Profit]]/Sales_Data[[#This Row],[Net Sales]]</f>
        <v>0.31572616184607349</v>
      </c>
      <c r="V4651">
        <f>YEAR(Sales_Data[[#This Row],[Order_Date]])</f>
        <v>2025</v>
      </c>
      <c r="W4651" t="str">
        <f>TEXT(Sales_Data[[#This Row],[Order_Date]],"mmm")</f>
        <v>Dec</v>
      </c>
      <c r="X4651">
        <f>MONTH(Sales_Data[[#This Row],[Order_Date]])</f>
        <v>12</v>
      </c>
      <c r="Y4651" t="str">
        <f>"Q"&amp;ROUNDUP(MONTH(Sales_Data[[#This Row],[Order_Date]])/3,0)</f>
        <v>Q4</v>
      </c>
    </row>
    <row r="4652" spans="1:25" x14ac:dyDescent="0.3">
      <c r="A4652" t="s">
        <v>6399</v>
      </c>
      <c r="B4652" s="1">
        <v>45804</v>
      </c>
      <c r="C4652" t="s">
        <v>659</v>
      </c>
      <c r="D4652" t="s">
        <v>447</v>
      </c>
      <c r="E4652" t="s">
        <v>48</v>
      </c>
      <c r="F4652" t="s">
        <v>132</v>
      </c>
      <c r="G4652" t="s">
        <v>67</v>
      </c>
      <c r="H4652" t="s">
        <v>88</v>
      </c>
      <c r="I4652" t="s">
        <v>157</v>
      </c>
      <c r="J4652">
        <v>1</v>
      </c>
      <c r="K4652">
        <v>42259.86</v>
      </c>
      <c r="L4652">
        <v>0</v>
      </c>
      <c r="M4652">
        <v>34053.46</v>
      </c>
      <c r="N4652" t="s">
        <v>70</v>
      </c>
      <c r="O4652" t="s">
        <v>25</v>
      </c>
      <c r="P4652" t="s">
        <v>44</v>
      </c>
      <c r="Q4652">
        <f>Sales_Data[[#This Row],[Quantity]]*Sales_Data[[#This Row],[Unit_Price]]</f>
        <v>42259.86</v>
      </c>
      <c r="R4652">
        <f>Sales_Data[[#This Row],[Gross_Sales]]*Sales_Data[[#This Row],[Discount]]</f>
        <v>0</v>
      </c>
      <c r="S4652">
        <f>Sales_Data[[#This Row],[Gross_Sales]]-Sales_Data[[#This Row],[Discount_Amount]]</f>
        <v>42259.86</v>
      </c>
      <c r="T4652">
        <f>Sales_Data[[#This Row],[Net Sales]]-Sales_Data[[#This Row],[Cost]]</f>
        <v>8206.4000000000015</v>
      </c>
      <c r="U4652" s="2">
        <f>Sales_Data[[#This Row],[Profit]]/Sales_Data[[#This Row],[Net Sales]]</f>
        <v>0.19418900109938844</v>
      </c>
      <c r="V4652">
        <f>YEAR(Sales_Data[[#This Row],[Order_Date]])</f>
        <v>2025</v>
      </c>
      <c r="W4652" t="str">
        <f>TEXT(Sales_Data[[#This Row],[Order_Date]],"mmm")</f>
        <v>May</v>
      </c>
      <c r="X4652">
        <f>MONTH(Sales_Data[[#This Row],[Order_Date]])</f>
        <v>5</v>
      </c>
      <c r="Y4652" t="str">
        <f>"Q"&amp;ROUNDUP(MONTH(Sales_Data[[#This Row],[Order_Date]])/3,0)</f>
        <v>Q2</v>
      </c>
    </row>
    <row r="4653" spans="1:25" x14ac:dyDescent="0.3">
      <c r="A4653" t="s">
        <v>6400</v>
      </c>
      <c r="B4653" s="1">
        <v>45928</v>
      </c>
      <c r="C4653" t="s">
        <v>4626</v>
      </c>
      <c r="D4653" t="s">
        <v>180</v>
      </c>
      <c r="E4653" t="s">
        <v>48</v>
      </c>
      <c r="F4653" t="s">
        <v>132</v>
      </c>
      <c r="G4653" t="s">
        <v>32</v>
      </c>
      <c r="H4653" t="s">
        <v>33</v>
      </c>
      <c r="I4653" t="s">
        <v>34</v>
      </c>
      <c r="J4653">
        <v>2</v>
      </c>
      <c r="K4653">
        <v>62706.94</v>
      </c>
      <c r="L4653">
        <v>0.05</v>
      </c>
      <c r="M4653">
        <v>90657.91</v>
      </c>
      <c r="N4653" t="s">
        <v>24</v>
      </c>
      <c r="O4653" t="s">
        <v>25</v>
      </c>
      <c r="P4653" t="s">
        <v>26</v>
      </c>
      <c r="Q4653">
        <f>Sales_Data[[#This Row],[Quantity]]*Sales_Data[[#This Row],[Unit_Price]]</f>
        <v>125413.88</v>
      </c>
      <c r="R4653">
        <f>Sales_Data[[#This Row],[Gross_Sales]]*Sales_Data[[#This Row],[Discount]]</f>
        <v>6270.6940000000004</v>
      </c>
      <c r="S4653">
        <f>Sales_Data[[#This Row],[Gross_Sales]]-Sales_Data[[#This Row],[Discount_Amount]]</f>
        <v>119143.186</v>
      </c>
      <c r="T4653">
        <f>Sales_Data[[#This Row],[Net Sales]]-Sales_Data[[#This Row],[Cost]]</f>
        <v>28485.275999999998</v>
      </c>
      <c r="U4653" s="2">
        <f>Sales_Data[[#This Row],[Profit]]/Sales_Data[[#This Row],[Net Sales]]</f>
        <v>0.23908439044092708</v>
      </c>
      <c r="V4653">
        <f>YEAR(Sales_Data[[#This Row],[Order_Date]])</f>
        <v>2025</v>
      </c>
      <c r="W4653" t="str">
        <f>TEXT(Sales_Data[[#This Row],[Order_Date]],"mmm")</f>
        <v>Sep</v>
      </c>
      <c r="X4653">
        <f>MONTH(Sales_Data[[#This Row],[Order_Date]])</f>
        <v>9</v>
      </c>
      <c r="Y4653" t="str">
        <f>"Q"&amp;ROUNDUP(MONTH(Sales_Data[[#This Row],[Order_Date]])/3,0)</f>
        <v>Q3</v>
      </c>
    </row>
    <row r="4654" spans="1:25" x14ac:dyDescent="0.3">
      <c r="A4654" t="s">
        <v>6401</v>
      </c>
      <c r="B4654" s="1">
        <v>45796</v>
      </c>
      <c r="C4654" t="s">
        <v>2738</v>
      </c>
      <c r="D4654" t="s">
        <v>307</v>
      </c>
      <c r="E4654" t="s">
        <v>48</v>
      </c>
      <c r="F4654" t="s">
        <v>164</v>
      </c>
      <c r="G4654" t="s">
        <v>41</v>
      </c>
      <c r="H4654" t="s">
        <v>42</v>
      </c>
      <c r="I4654" t="s">
        <v>43</v>
      </c>
      <c r="J4654">
        <v>1</v>
      </c>
      <c r="K4654">
        <v>38787.339999999997</v>
      </c>
      <c r="L4654">
        <v>0</v>
      </c>
      <c r="M4654">
        <v>30374.31</v>
      </c>
      <c r="N4654" t="s">
        <v>24</v>
      </c>
      <c r="O4654" t="s">
        <v>35</v>
      </c>
      <c r="P4654" t="s">
        <v>71</v>
      </c>
      <c r="Q4654">
        <f>Sales_Data[[#This Row],[Quantity]]*Sales_Data[[#This Row],[Unit_Price]]</f>
        <v>38787.339999999997</v>
      </c>
      <c r="R4654">
        <f>Sales_Data[[#This Row],[Gross_Sales]]*Sales_Data[[#This Row],[Discount]]</f>
        <v>0</v>
      </c>
      <c r="S4654">
        <f>Sales_Data[[#This Row],[Gross_Sales]]-Sales_Data[[#This Row],[Discount_Amount]]</f>
        <v>38787.339999999997</v>
      </c>
      <c r="T4654">
        <f>Sales_Data[[#This Row],[Net Sales]]-Sales_Data[[#This Row],[Cost]]</f>
        <v>8413.0299999999952</v>
      </c>
      <c r="U4654" s="2">
        <f>Sales_Data[[#This Row],[Profit]]/Sales_Data[[#This Row],[Net Sales]]</f>
        <v>0.2169014425841008</v>
      </c>
      <c r="V4654">
        <f>YEAR(Sales_Data[[#This Row],[Order_Date]])</f>
        <v>2025</v>
      </c>
      <c r="W4654" t="str">
        <f>TEXT(Sales_Data[[#This Row],[Order_Date]],"mmm")</f>
        <v>May</v>
      </c>
      <c r="X4654">
        <f>MONTH(Sales_Data[[#This Row],[Order_Date]])</f>
        <v>5</v>
      </c>
      <c r="Y4654" t="str">
        <f>"Q"&amp;ROUNDUP(MONTH(Sales_Data[[#This Row],[Order_Date]])/3,0)</f>
        <v>Q2</v>
      </c>
    </row>
    <row r="4655" spans="1:25" x14ac:dyDescent="0.3">
      <c r="A4655" t="s">
        <v>6402</v>
      </c>
      <c r="B4655" s="1">
        <v>45838</v>
      </c>
      <c r="C4655" t="s">
        <v>6403</v>
      </c>
      <c r="D4655" t="s">
        <v>224</v>
      </c>
      <c r="E4655" t="s">
        <v>39</v>
      </c>
      <c r="F4655" t="s">
        <v>107</v>
      </c>
      <c r="G4655" t="s">
        <v>41</v>
      </c>
      <c r="H4655" t="s">
        <v>42</v>
      </c>
      <c r="I4655" t="s">
        <v>43</v>
      </c>
      <c r="J4655">
        <v>3</v>
      </c>
      <c r="K4655">
        <v>2406.08</v>
      </c>
      <c r="L4655">
        <v>0.05</v>
      </c>
      <c r="M4655">
        <v>4933.3</v>
      </c>
      <c r="N4655" t="s">
        <v>52</v>
      </c>
      <c r="O4655" t="s">
        <v>53</v>
      </c>
      <c r="P4655" t="s">
        <v>71</v>
      </c>
      <c r="Q4655">
        <f>Sales_Data[[#This Row],[Quantity]]*Sales_Data[[#This Row],[Unit_Price]]</f>
        <v>7218.24</v>
      </c>
      <c r="R4655">
        <f>Sales_Data[[#This Row],[Gross_Sales]]*Sales_Data[[#This Row],[Discount]]</f>
        <v>360.91200000000003</v>
      </c>
      <c r="S4655">
        <f>Sales_Data[[#This Row],[Gross_Sales]]-Sales_Data[[#This Row],[Discount_Amount]]</f>
        <v>6857.3279999999995</v>
      </c>
      <c r="T4655">
        <f>Sales_Data[[#This Row],[Net Sales]]-Sales_Data[[#This Row],[Cost]]</f>
        <v>1924.0279999999993</v>
      </c>
      <c r="U4655" s="2">
        <f>Sales_Data[[#This Row],[Profit]]/Sales_Data[[#This Row],[Net Sales]]</f>
        <v>0.28057984101095929</v>
      </c>
      <c r="V4655">
        <f>YEAR(Sales_Data[[#This Row],[Order_Date]])</f>
        <v>2025</v>
      </c>
      <c r="W4655" t="str">
        <f>TEXT(Sales_Data[[#This Row],[Order_Date]],"mmm")</f>
        <v>Jun</v>
      </c>
      <c r="X4655">
        <f>MONTH(Sales_Data[[#This Row],[Order_Date]])</f>
        <v>6</v>
      </c>
      <c r="Y4655" t="str">
        <f>"Q"&amp;ROUNDUP(MONTH(Sales_Data[[#This Row],[Order_Date]])/3,0)</f>
        <v>Q2</v>
      </c>
    </row>
    <row r="4656" spans="1:25" x14ac:dyDescent="0.3">
      <c r="A4656" t="s">
        <v>6404</v>
      </c>
      <c r="B4656" s="1">
        <v>45687</v>
      </c>
      <c r="C4656" t="s">
        <v>3277</v>
      </c>
      <c r="D4656" t="s">
        <v>209</v>
      </c>
      <c r="E4656" t="s">
        <v>19</v>
      </c>
      <c r="F4656" t="s">
        <v>113</v>
      </c>
      <c r="G4656" t="s">
        <v>67</v>
      </c>
      <c r="H4656" t="s">
        <v>88</v>
      </c>
      <c r="I4656" t="s">
        <v>89</v>
      </c>
      <c r="J4656">
        <v>3</v>
      </c>
      <c r="K4656">
        <v>7300.31</v>
      </c>
      <c r="L4656">
        <v>0.05</v>
      </c>
      <c r="M4656">
        <v>14282.17</v>
      </c>
      <c r="N4656" t="s">
        <v>70</v>
      </c>
      <c r="O4656" t="s">
        <v>25</v>
      </c>
      <c r="P4656" t="s">
        <v>44</v>
      </c>
      <c r="Q4656">
        <f>Sales_Data[[#This Row],[Quantity]]*Sales_Data[[#This Row],[Unit_Price]]</f>
        <v>21900.93</v>
      </c>
      <c r="R4656">
        <f>Sales_Data[[#This Row],[Gross_Sales]]*Sales_Data[[#This Row],[Discount]]</f>
        <v>1095.0465000000002</v>
      </c>
      <c r="S4656">
        <f>Sales_Data[[#This Row],[Gross_Sales]]-Sales_Data[[#This Row],[Discount_Amount]]</f>
        <v>20805.8835</v>
      </c>
      <c r="T4656">
        <f>Sales_Data[[#This Row],[Net Sales]]-Sales_Data[[#This Row],[Cost]]</f>
        <v>6523.7134999999998</v>
      </c>
      <c r="U4656" s="2">
        <f>Sales_Data[[#This Row],[Profit]]/Sales_Data[[#This Row],[Net Sales]]</f>
        <v>0.31355138079091904</v>
      </c>
      <c r="V4656">
        <f>YEAR(Sales_Data[[#This Row],[Order_Date]])</f>
        <v>2025</v>
      </c>
      <c r="W4656" t="str">
        <f>TEXT(Sales_Data[[#This Row],[Order_Date]],"mmm")</f>
        <v>Jan</v>
      </c>
      <c r="X4656">
        <f>MONTH(Sales_Data[[#This Row],[Order_Date]])</f>
        <v>1</v>
      </c>
      <c r="Y4656" t="str">
        <f>"Q"&amp;ROUNDUP(MONTH(Sales_Data[[#This Row],[Order_Date]])/3,0)</f>
        <v>Q1</v>
      </c>
    </row>
    <row r="4657" spans="1:25" x14ac:dyDescent="0.3">
      <c r="A4657" t="s">
        <v>6405</v>
      </c>
      <c r="B4657" s="1">
        <v>45714</v>
      </c>
      <c r="C4657" t="s">
        <v>5871</v>
      </c>
      <c r="D4657" t="s">
        <v>404</v>
      </c>
      <c r="E4657" t="s">
        <v>48</v>
      </c>
      <c r="F4657" t="s">
        <v>49</v>
      </c>
      <c r="G4657" t="s">
        <v>75</v>
      </c>
      <c r="H4657" t="s">
        <v>256</v>
      </c>
      <c r="I4657" t="s">
        <v>334</v>
      </c>
      <c r="J4657">
        <v>3</v>
      </c>
      <c r="K4657">
        <v>12665.88</v>
      </c>
      <c r="L4657">
        <v>0.05</v>
      </c>
      <c r="M4657">
        <v>24723.73</v>
      </c>
      <c r="N4657" t="s">
        <v>109</v>
      </c>
      <c r="O4657" t="s">
        <v>35</v>
      </c>
      <c r="P4657" t="s">
        <v>71</v>
      </c>
      <c r="Q4657">
        <f>Sales_Data[[#This Row],[Quantity]]*Sales_Data[[#This Row],[Unit_Price]]</f>
        <v>37997.64</v>
      </c>
      <c r="R4657">
        <f>Sales_Data[[#This Row],[Gross_Sales]]*Sales_Data[[#This Row],[Discount]]</f>
        <v>1899.8820000000001</v>
      </c>
      <c r="S4657">
        <f>Sales_Data[[#This Row],[Gross_Sales]]-Sales_Data[[#This Row],[Discount_Amount]]</f>
        <v>36097.758000000002</v>
      </c>
      <c r="T4657">
        <f>Sales_Data[[#This Row],[Net Sales]]-Sales_Data[[#This Row],[Cost]]</f>
        <v>11374.028000000002</v>
      </c>
      <c r="U4657" s="2">
        <f>Sales_Data[[#This Row],[Profit]]/Sales_Data[[#This Row],[Net Sales]]</f>
        <v>0.31508959642313522</v>
      </c>
      <c r="V4657">
        <f>YEAR(Sales_Data[[#This Row],[Order_Date]])</f>
        <v>2025</v>
      </c>
      <c r="W4657" t="str">
        <f>TEXT(Sales_Data[[#This Row],[Order_Date]],"mmm")</f>
        <v>Feb</v>
      </c>
      <c r="X4657">
        <f>MONTH(Sales_Data[[#This Row],[Order_Date]])</f>
        <v>2</v>
      </c>
      <c r="Y4657" t="str">
        <f>"Q"&amp;ROUNDUP(MONTH(Sales_Data[[#This Row],[Order_Date]])/3,0)</f>
        <v>Q1</v>
      </c>
    </row>
    <row r="4658" spans="1:25" x14ac:dyDescent="0.3">
      <c r="A4658" t="s">
        <v>6406</v>
      </c>
      <c r="B4658" s="1">
        <v>45889</v>
      </c>
      <c r="C4658" t="s">
        <v>1199</v>
      </c>
      <c r="D4658" t="s">
        <v>497</v>
      </c>
      <c r="E4658" t="s">
        <v>119</v>
      </c>
      <c r="F4658" t="s">
        <v>120</v>
      </c>
      <c r="G4658" t="s">
        <v>67</v>
      </c>
      <c r="H4658" t="s">
        <v>121</v>
      </c>
      <c r="I4658" t="s">
        <v>142</v>
      </c>
      <c r="J4658">
        <v>3</v>
      </c>
      <c r="K4658">
        <v>6644.77</v>
      </c>
      <c r="L4658">
        <v>0.1</v>
      </c>
      <c r="M4658">
        <v>15751.99</v>
      </c>
      <c r="N4658" t="s">
        <v>83</v>
      </c>
      <c r="O4658" t="s">
        <v>53</v>
      </c>
      <c r="P4658" t="s">
        <v>71</v>
      </c>
      <c r="Q4658">
        <f>Sales_Data[[#This Row],[Quantity]]*Sales_Data[[#This Row],[Unit_Price]]</f>
        <v>19934.310000000001</v>
      </c>
      <c r="R4658">
        <f>Sales_Data[[#This Row],[Gross_Sales]]*Sales_Data[[#This Row],[Discount]]</f>
        <v>1993.4310000000003</v>
      </c>
      <c r="S4658">
        <f>Sales_Data[[#This Row],[Gross_Sales]]-Sales_Data[[#This Row],[Discount_Amount]]</f>
        <v>17940.879000000001</v>
      </c>
      <c r="T4658">
        <f>Sales_Data[[#This Row],[Net Sales]]-Sales_Data[[#This Row],[Cost]]</f>
        <v>2188.889000000001</v>
      </c>
      <c r="U4658" s="2">
        <f>Sales_Data[[#This Row],[Profit]]/Sales_Data[[#This Row],[Net Sales]]</f>
        <v>0.12200567207437277</v>
      </c>
      <c r="V4658">
        <f>YEAR(Sales_Data[[#This Row],[Order_Date]])</f>
        <v>2025</v>
      </c>
      <c r="W4658" t="str">
        <f>TEXT(Sales_Data[[#This Row],[Order_Date]],"mmm")</f>
        <v>Aug</v>
      </c>
      <c r="X4658">
        <f>MONTH(Sales_Data[[#This Row],[Order_Date]])</f>
        <v>8</v>
      </c>
      <c r="Y4658" t="str">
        <f>"Q"&amp;ROUNDUP(MONTH(Sales_Data[[#This Row],[Order_Date]])/3,0)</f>
        <v>Q3</v>
      </c>
    </row>
    <row r="4659" spans="1:25" x14ac:dyDescent="0.3">
      <c r="A4659" t="s">
        <v>6407</v>
      </c>
      <c r="B4659" s="1">
        <v>45803</v>
      </c>
      <c r="C4659" t="s">
        <v>4715</v>
      </c>
      <c r="D4659" t="s">
        <v>497</v>
      </c>
      <c r="E4659" t="s">
        <v>48</v>
      </c>
      <c r="F4659" t="s">
        <v>164</v>
      </c>
      <c r="G4659" t="s">
        <v>75</v>
      </c>
      <c r="H4659" t="s">
        <v>76</v>
      </c>
      <c r="I4659" t="s">
        <v>108</v>
      </c>
      <c r="J4659">
        <v>1</v>
      </c>
      <c r="K4659">
        <v>46440.33</v>
      </c>
      <c r="L4659">
        <v>0.1</v>
      </c>
      <c r="M4659">
        <v>33151.17</v>
      </c>
      <c r="N4659" t="s">
        <v>83</v>
      </c>
      <c r="O4659" t="s">
        <v>35</v>
      </c>
      <c r="P4659" t="s">
        <v>44</v>
      </c>
      <c r="Q4659">
        <f>Sales_Data[[#This Row],[Quantity]]*Sales_Data[[#This Row],[Unit_Price]]</f>
        <v>46440.33</v>
      </c>
      <c r="R4659">
        <f>Sales_Data[[#This Row],[Gross_Sales]]*Sales_Data[[#This Row],[Discount]]</f>
        <v>4644.0330000000004</v>
      </c>
      <c r="S4659">
        <f>Sales_Data[[#This Row],[Gross_Sales]]-Sales_Data[[#This Row],[Discount_Amount]]</f>
        <v>41796.296999999999</v>
      </c>
      <c r="T4659">
        <f>Sales_Data[[#This Row],[Net Sales]]-Sales_Data[[#This Row],[Cost]]</f>
        <v>8645.1270000000004</v>
      </c>
      <c r="U4659" s="2">
        <f>Sales_Data[[#This Row],[Profit]]/Sales_Data[[#This Row],[Net Sales]]</f>
        <v>0.20683954370407504</v>
      </c>
      <c r="V4659">
        <f>YEAR(Sales_Data[[#This Row],[Order_Date]])</f>
        <v>2025</v>
      </c>
      <c r="W4659" t="str">
        <f>TEXT(Sales_Data[[#This Row],[Order_Date]],"mmm")</f>
        <v>May</v>
      </c>
      <c r="X4659">
        <f>MONTH(Sales_Data[[#This Row],[Order_Date]])</f>
        <v>5</v>
      </c>
      <c r="Y4659" t="str">
        <f>"Q"&amp;ROUNDUP(MONTH(Sales_Data[[#This Row],[Order_Date]])/3,0)</f>
        <v>Q2</v>
      </c>
    </row>
    <row r="4660" spans="1:25" x14ac:dyDescent="0.3">
      <c r="A4660" t="s">
        <v>6408</v>
      </c>
      <c r="B4660" s="1">
        <v>45705</v>
      </c>
      <c r="C4660" t="s">
        <v>4521</v>
      </c>
      <c r="D4660" t="s">
        <v>118</v>
      </c>
      <c r="E4660" t="s">
        <v>19</v>
      </c>
      <c r="F4660" t="s">
        <v>57</v>
      </c>
      <c r="G4660" t="s">
        <v>67</v>
      </c>
      <c r="H4660" t="s">
        <v>68</v>
      </c>
      <c r="I4660" t="s">
        <v>97</v>
      </c>
      <c r="J4660">
        <v>4</v>
      </c>
      <c r="K4660">
        <v>4171.25</v>
      </c>
      <c r="L4660">
        <v>0.2</v>
      </c>
      <c r="M4660">
        <v>8622.64</v>
      </c>
      <c r="N4660" t="s">
        <v>52</v>
      </c>
      <c r="O4660" t="s">
        <v>35</v>
      </c>
      <c r="P4660" t="s">
        <v>44</v>
      </c>
      <c r="Q4660">
        <f>Sales_Data[[#This Row],[Quantity]]*Sales_Data[[#This Row],[Unit_Price]]</f>
        <v>16685</v>
      </c>
      <c r="R4660">
        <f>Sales_Data[[#This Row],[Gross_Sales]]*Sales_Data[[#This Row],[Discount]]</f>
        <v>3337</v>
      </c>
      <c r="S4660">
        <f>Sales_Data[[#This Row],[Gross_Sales]]-Sales_Data[[#This Row],[Discount_Amount]]</f>
        <v>13348</v>
      </c>
      <c r="T4660">
        <f>Sales_Data[[#This Row],[Net Sales]]-Sales_Data[[#This Row],[Cost]]</f>
        <v>4725.3600000000006</v>
      </c>
      <c r="U4660" s="2">
        <f>Sales_Data[[#This Row],[Profit]]/Sales_Data[[#This Row],[Net Sales]]</f>
        <v>0.35401258615522929</v>
      </c>
      <c r="V4660">
        <f>YEAR(Sales_Data[[#This Row],[Order_Date]])</f>
        <v>2025</v>
      </c>
      <c r="W4660" t="str">
        <f>TEXT(Sales_Data[[#This Row],[Order_Date]],"mmm")</f>
        <v>Feb</v>
      </c>
      <c r="X4660">
        <f>MONTH(Sales_Data[[#This Row],[Order_Date]])</f>
        <v>2</v>
      </c>
      <c r="Y4660" t="str">
        <f>"Q"&amp;ROUNDUP(MONTH(Sales_Data[[#This Row],[Order_Date]])/3,0)</f>
        <v>Q1</v>
      </c>
    </row>
    <row r="4661" spans="1:25" x14ac:dyDescent="0.3">
      <c r="A4661" t="s">
        <v>6409</v>
      </c>
      <c r="B4661" s="1">
        <v>45851</v>
      </c>
      <c r="C4661" t="s">
        <v>591</v>
      </c>
      <c r="D4661" t="s">
        <v>433</v>
      </c>
      <c r="E4661" t="s">
        <v>119</v>
      </c>
      <c r="F4661" t="s">
        <v>146</v>
      </c>
      <c r="G4661" t="s">
        <v>75</v>
      </c>
      <c r="H4661" t="s">
        <v>76</v>
      </c>
      <c r="I4661" t="s">
        <v>108</v>
      </c>
      <c r="J4661">
        <v>2</v>
      </c>
      <c r="K4661">
        <v>1847.16</v>
      </c>
      <c r="L4661">
        <v>0</v>
      </c>
      <c r="M4661">
        <v>2908.36</v>
      </c>
      <c r="N4661" t="s">
        <v>52</v>
      </c>
      <c r="O4661" t="s">
        <v>35</v>
      </c>
      <c r="P4661" t="s">
        <v>44</v>
      </c>
      <c r="Q4661">
        <f>Sales_Data[[#This Row],[Quantity]]*Sales_Data[[#This Row],[Unit_Price]]</f>
        <v>3694.32</v>
      </c>
      <c r="R4661">
        <f>Sales_Data[[#This Row],[Gross_Sales]]*Sales_Data[[#This Row],[Discount]]</f>
        <v>0</v>
      </c>
      <c r="S4661">
        <f>Sales_Data[[#This Row],[Gross_Sales]]-Sales_Data[[#This Row],[Discount_Amount]]</f>
        <v>3694.32</v>
      </c>
      <c r="T4661">
        <f>Sales_Data[[#This Row],[Net Sales]]-Sales_Data[[#This Row],[Cost]]</f>
        <v>785.96</v>
      </c>
      <c r="U4661" s="2">
        <f>Sales_Data[[#This Row],[Profit]]/Sales_Data[[#This Row],[Net Sales]]</f>
        <v>0.21274821888737305</v>
      </c>
      <c r="V4661">
        <f>YEAR(Sales_Data[[#This Row],[Order_Date]])</f>
        <v>2025</v>
      </c>
      <c r="W4661" t="str">
        <f>TEXT(Sales_Data[[#This Row],[Order_Date]],"mmm")</f>
        <v>Jul</v>
      </c>
      <c r="X4661">
        <f>MONTH(Sales_Data[[#This Row],[Order_Date]])</f>
        <v>7</v>
      </c>
      <c r="Y4661" t="str">
        <f>"Q"&amp;ROUNDUP(MONTH(Sales_Data[[#This Row],[Order_Date]])/3,0)</f>
        <v>Q3</v>
      </c>
    </row>
    <row r="4662" spans="1:25" x14ac:dyDescent="0.3">
      <c r="A4662" t="s">
        <v>6410</v>
      </c>
      <c r="B4662" s="1">
        <v>45881</v>
      </c>
      <c r="C4662" t="s">
        <v>2872</v>
      </c>
      <c r="D4662" t="s">
        <v>252</v>
      </c>
      <c r="E4662" t="s">
        <v>19</v>
      </c>
      <c r="F4662" t="s">
        <v>113</v>
      </c>
      <c r="G4662" t="s">
        <v>32</v>
      </c>
      <c r="H4662" t="s">
        <v>50</v>
      </c>
      <c r="I4662" t="s">
        <v>58</v>
      </c>
      <c r="J4662">
        <v>3</v>
      </c>
      <c r="K4662">
        <v>2032.19</v>
      </c>
      <c r="L4662">
        <v>0.15</v>
      </c>
      <c r="M4662">
        <v>3352</v>
      </c>
      <c r="N4662" t="s">
        <v>24</v>
      </c>
      <c r="O4662" t="s">
        <v>35</v>
      </c>
      <c r="P4662" t="s">
        <v>26</v>
      </c>
      <c r="Q4662">
        <f>Sales_Data[[#This Row],[Quantity]]*Sales_Data[[#This Row],[Unit_Price]]</f>
        <v>6096.57</v>
      </c>
      <c r="R4662">
        <f>Sales_Data[[#This Row],[Gross_Sales]]*Sales_Data[[#This Row],[Discount]]</f>
        <v>914.48549999999989</v>
      </c>
      <c r="S4662">
        <f>Sales_Data[[#This Row],[Gross_Sales]]-Sales_Data[[#This Row],[Discount_Amount]]</f>
        <v>5182.0844999999999</v>
      </c>
      <c r="T4662">
        <f>Sales_Data[[#This Row],[Net Sales]]-Sales_Data[[#This Row],[Cost]]</f>
        <v>1830.0844999999999</v>
      </c>
      <c r="U4662" s="2">
        <f>Sales_Data[[#This Row],[Profit]]/Sales_Data[[#This Row],[Net Sales]]</f>
        <v>0.35315605139206047</v>
      </c>
      <c r="V4662">
        <f>YEAR(Sales_Data[[#This Row],[Order_Date]])</f>
        <v>2025</v>
      </c>
      <c r="W4662" t="str">
        <f>TEXT(Sales_Data[[#This Row],[Order_Date]],"mmm")</f>
        <v>Aug</v>
      </c>
      <c r="X4662">
        <f>MONTH(Sales_Data[[#This Row],[Order_Date]])</f>
        <v>8</v>
      </c>
      <c r="Y4662" t="str">
        <f>"Q"&amp;ROUNDUP(MONTH(Sales_Data[[#This Row],[Order_Date]])/3,0)</f>
        <v>Q3</v>
      </c>
    </row>
    <row r="4663" spans="1:25" x14ac:dyDescent="0.3">
      <c r="A4663" t="s">
        <v>6411</v>
      </c>
      <c r="B4663" s="1">
        <v>45793</v>
      </c>
      <c r="C4663" t="s">
        <v>2519</v>
      </c>
      <c r="D4663" t="s">
        <v>215</v>
      </c>
      <c r="E4663" t="s">
        <v>39</v>
      </c>
      <c r="F4663" t="s">
        <v>405</v>
      </c>
      <c r="G4663" t="s">
        <v>67</v>
      </c>
      <c r="H4663" t="s">
        <v>121</v>
      </c>
      <c r="I4663" t="s">
        <v>122</v>
      </c>
      <c r="J4663">
        <v>2</v>
      </c>
      <c r="K4663">
        <v>6419.04</v>
      </c>
      <c r="L4663">
        <v>0.05</v>
      </c>
      <c r="M4663">
        <v>8511.61</v>
      </c>
      <c r="N4663" t="s">
        <v>52</v>
      </c>
      <c r="O4663" t="s">
        <v>53</v>
      </c>
      <c r="P4663" t="s">
        <v>71</v>
      </c>
      <c r="Q4663">
        <f>Sales_Data[[#This Row],[Quantity]]*Sales_Data[[#This Row],[Unit_Price]]</f>
        <v>12838.08</v>
      </c>
      <c r="R4663">
        <f>Sales_Data[[#This Row],[Gross_Sales]]*Sales_Data[[#This Row],[Discount]]</f>
        <v>641.904</v>
      </c>
      <c r="S4663">
        <f>Sales_Data[[#This Row],[Gross_Sales]]-Sales_Data[[#This Row],[Discount_Amount]]</f>
        <v>12196.175999999999</v>
      </c>
      <c r="T4663">
        <f>Sales_Data[[#This Row],[Net Sales]]-Sales_Data[[#This Row],[Cost]]</f>
        <v>3684.5659999999989</v>
      </c>
      <c r="U4663" s="2">
        <f>Sales_Data[[#This Row],[Profit]]/Sales_Data[[#This Row],[Net Sales]]</f>
        <v>0.30210830017539914</v>
      </c>
      <c r="V4663">
        <f>YEAR(Sales_Data[[#This Row],[Order_Date]])</f>
        <v>2025</v>
      </c>
      <c r="W4663" t="str">
        <f>TEXT(Sales_Data[[#This Row],[Order_Date]],"mmm")</f>
        <v>May</v>
      </c>
      <c r="X4663">
        <f>MONTH(Sales_Data[[#This Row],[Order_Date]])</f>
        <v>5</v>
      </c>
      <c r="Y4663" t="str">
        <f>"Q"&amp;ROUNDUP(MONTH(Sales_Data[[#This Row],[Order_Date]])/3,0)</f>
        <v>Q2</v>
      </c>
    </row>
    <row r="4664" spans="1:25" x14ac:dyDescent="0.3">
      <c r="A4664" t="s">
        <v>6412</v>
      </c>
      <c r="B4664" s="1">
        <v>45679</v>
      </c>
      <c r="C4664" t="s">
        <v>4105</v>
      </c>
      <c r="D4664" t="s">
        <v>327</v>
      </c>
      <c r="E4664" t="s">
        <v>48</v>
      </c>
      <c r="F4664" t="s">
        <v>132</v>
      </c>
      <c r="G4664" t="s">
        <v>21</v>
      </c>
      <c r="H4664" t="s">
        <v>127</v>
      </c>
      <c r="I4664" t="s">
        <v>128</v>
      </c>
      <c r="J4664">
        <v>1</v>
      </c>
      <c r="K4664">
        <v>16299.93</v>
      </c>
      <c r="L4664">
        <v>0.1</v>
      </c>
      <c r="M4664">
        <v>12320.27</v>
      </c>
      <c r="N4664" t="s">
        <v>24</v>
      </c>
      <c r="O4664" t="s">
        <v>53</v>
      </c>
      <c r="P4664" t="s">
        <v>71</v>
      </c>
      <c r="Q4664">
        <f>Sales_Data[[#This Row],[Quantity]]*Sales_Data[[#This Row],[Unit_Price]]</f>
        <v>16299.93</v>
      </c>
      <c r="R4664">
        <f>Sales_Data[[#This Row],[Gross_Sales]]*Sales_Data[[#This Row],[Discount]]</f>
        <v>1629.9930000000002</v>
      </c>
      <c r="S4664">
        <f>Sales_Data[[#This Row],[Gross_Sales]]-Sales_Data[[#This Row],[Discount_Amount]]</f>
        <v>14669.937</v>
      </c>
      <c r="T4664">
        <f>Sales_Data[[#This Row],[Net Sales]]-Sales_Data[[#This Row],[Cost]]</f>
        <v>2349.6669999999995</v>
      </c>
      <c r="U4664" s="2">
        <f>Sales_Data[[#This Row],[Profit]]/Sales_Data[[#This Row],[Net Sales]]</f>
        <v>0.16016885416754001</v>
      </c>
      <c r="V4664">
        <f>YEAR(Sales_Data[[#This Row],[Order_Date]])</f>
        <v>2025</v>
      </c>
      <c r="W4664" t="str">
        <f>TEXT(Sales_Data[[#This Row],[Order_Date]],"mmm")</f>
        <v>Jan</v>
      </c>
      <c r="X4664">
        <f>MONTH(Sales_Data[[#This Row],[Order_Date]])</f>
        <v>1</v>
      </c>
      <c r="Y4664" t="str">
        <f>"Q"&amp;ROUNDUP(MONTH(Sales_Data[[#This Row],[Order_Date]])/3,0)</f>
        <v>Q1</v>
      </c>
    </row>
    <row r="4665" spans="1:25" x14ac:dyDescent="0.3">
      <c r="A4665" t="s">
        <v>6413</v>
      </c>
      <c r="B4665" s="1">
        <v>45663</v>
      </c>
      <c r="C4665" t="s">
        <v>2066</v>
      </c>
      <c r="D4665" t="s">
        <v>384</v>
      </c>
      <c r="E4665" t="s">
        <v>30</v>
      </c>
      <c r="F4665" t="s">
        <v>31</v>
      </c>
      <c r="G4665" t="s">
        <v>67</v>
      </c>
      <c r="H4665" t="s">
        <v>133</v>
      </c>
      <c r="I4665" t="s">
        <v>134</v>
      </c>
      <c r="J4665">
        <v>2</v>
      </c>
      <c r="K4665">
        <v>1884.78</v>
      </c>
      <c r="L4665">
        <v>0.15</v>
      </c>
      <c r="M4665">
        <v>2748.28</v>
      </c>
      <c r="N4665" t="s">
        <v>24</v>
      </c>
      <c r="O4665" t="s">
        <v>25</v>
      </c>
      <c r="P4665" t="s">
        <v>44</v>
      </c>
      <c r="Q4665">
        <f>Sales_Data[[#This Row],[Quantity]]*Sales_Data[[#This Row],[Unit_Price]]</f>
        <v>3769.56</v>
      </c>
      <c r="R4665">
        <f>Sales_Data[[#This Row],[Gross_Sales]]*Sales_Data[[#This Row],[Discount]]</f>
        <v>565.43399999999997</v>
      </c>
      <c r="S4665">
        <f>Sales_Data[[#This Row],[Gross_Sales]]-Sales_Data[[#This Row],[Discount_Amount]]</f>
        <v>3204.1260000000002</v>
      </c>
      <c r="T4665">
        <f>Sales_Data[[#This Row],[Net Sales]]-Sales_Data[[#This Row],[Cost]]</f>
        <v>455.846</v>
      </c>
      <c r="U4665" s="2">
        <f>Sales_Data[[#This Row],[Profit]]/Sales_Data[[#This Row],[Net Sales]]</f>
        <v>0.14226843763322666</v>
      </c>
      <c r="V4665">
        <f>YEAR(Sales_Data[[#This Row],[Order_Date]])</f>
        <v>2025</v>
      </c>
      <c r="W4665" t="str">
        <f>TEXT(Sales_Data[[#This Row],[Order_Date]],"mmm")</f>
        <v>Jan</v>
      </c>
      <c r="X4665">
        <f>MONTH(Sales_Data[[#This Row],[Order_Date]])</f>
        <v>1</v>
      </c>
      <c r="Y4665" t="str">
        <f>"Q"&amp;ROUNDUP(MONTH(Sales_Data[[#This Row],[Order_Date]])/3,0)</f>
        <v>Q1</v>
      </c>
    </row>
    <row r="4666" spans="1:25" x14ac:dyDescent="0.3">
      <c r="A4666" t="s">
        <v>6414</v>
      </c>
      <c r="B4666" s="1">
        <v>45861</v>
      </c>
      <c r="C4666" t="s">
        <v>1017</v>
      </c>
      <c r="D4666" t="s">
        <v>450</v>
      </c>
      <c r="E4666" t="s">
        <v>19</v>
      </c>
      <c r="F4666" t="s">
        <v>20</v>
      </c>
      <c r="G4666" t="s">
        <v>75</v>
      </c>
      <c r="H4666" t="s">
        <v>114</v>
      </c>
      <c r="I4666" t="s">
        <v>115</v>
      </c>
      <c r="J4666">
        <v>1</v>
      </c>
      <c r="K4666">
        <v>5552.73</v>
      </c>
      <c r="L4666">
        <v>0.15</v>
      </c>
      <c r="M4666">
        <v>3981.66</v>
      </c>
      <c r="N4666" t="s">
        <v>52</v>
      </c>
      <c r="O4666" t="s">
        <v>25</v>
      </c>
      <c r="P4666" t="s">
        <v>44</v>
      </c>
      <c r="Q4666">
        <f>Sales_Data[[#This Row],[Quantity]]*Sales_Data[[#This Row],[Unit_Price]]</f>
        <v>5552.73</v>
      </c>
      <c r="R4666">
        <f>Sales_Data[[#This Row],[Gross_Sales]]*Sales_Data[[#This Row],[Discount]]</f>
        <v>832.90949999999987</v>
      </c>
      <c r="S4666">
        <f>Sales_Data[[#This Row],[Gross_Sales]]-Sales_Data[[#This Row],[Discount_Amount]]</f>
        <v>4719.8204999999998</v>
      </c>
      <c r="T4666">
        <f>Sales_Data[[#This Row],[Net Sales]]-Sales_Data[[#This Row],[Cost]]</f>
        <v>738.16049999999996</v>
      </c>
      <c r="U4666" s="2">
        <f>Sales_Data[[#This Row],[Profit]]/Sales_Data[[#This Row],[Net Sales]]</f>
        <v>0.15639588412313563</v>
      </c>
      <c r="V4666">
        <f>YEAR(Sales_Data[[#This Row],[Order_Date]])</f>
        <v>2025</v>
      </c>
      <c r="W4666" t="str">
        <f>TEXT(Sales_Data[[#This Row],[Order_Date]],"mmm")</f>
        <v>Jul</v>
      </c>
      <c r="X4666">
        <f>MONTH(Sales_Data[[#This Row],[Order_Date]])</f>
        <v>7</v>
      </c>
      <c r="Y4666" t="str">
        <f>"Q"&amp;ROUNDUP(MONTH(Sales_Data[[#This Row],[Order_Date]])/3,0)</f>
        <v>Q3</v>
      </c>
    </row>
    <row r="4667" spans="1:25" x14ac:dyDescent="0.3">
      <c r="A4667" t="s">
        <v>6415</v>
      </c>
      <c r="B4667" s="1">
        <v>45896</v>
      </c>
      <c r="C4667" t="s">
        <v>2388</v>
      </c>
      <c r="D4667" t="s">
        <v>777</v>
      </c>
      <c r="E4667" t="s">
        <v>30</v>
      </c>
      <c r="F4667" t="s">
        <v>87</v>
      </c>
      <c r="G4667" t="s">
        <v>21</v>
      </c>
      <c r="H4667" t="s">
        <v>297</v>
      </c>
      <c r="I4667" t="s">
        <v>494</v>
      </c>
      <c r="J4667">
        <v>2</v>
      </c>
      <c r="K4667">
        <v>2214.7199999999998</v>
      </c>
      <c r="L4667">
        <v>0.1</v>
      </c>
      <c r="M4667">
        <v>3046.23</v>
      </c>
      <c r="N4667" t="s">
        <v>109</v>
      </c>
      <c r="O4667" t="s">
        <v>35</v>
      </c>
      <c r="P4667" t="s">
        <v>71</v>
      </c>
      <c r="Q4667">
        <f>Sales_Data[[#This Row],[Quantity]]*Sales_Data[[#This Row],[Unit_Price]]</f>
        <v>4429.4399999999996</v>
      </c>
      <c r="R4667">
        <f>Sales_Data[[#This Row],[Gross_Sales]]*Sales_Data[[#This Row],[Discount]]</f>
        <v>442.94399999999996</v>
      </c>
      <c r="S4667">
        <f>Sales_Data[[#This Row],[Gross_Sales]]-Sales_Data[[#This Row],[Discount_Amount]]</f>
        <v>3986.4959999999996</v>
      </c>
      <c r="T4667">
        <f>Sales_Data[[#This Row],[Net Sales]]-Sales_Data[[#This Row],[Cost]]</f>
        <v>940.26599999999962</v>
      </c>
      <c r="U4667" s="2">
        <f>Sales_Data[[#This Row],[Profit]]/Sales_Data[[#This Row],[Net Sales]]</f>
        <v>0.23586277272070502</v>
      </c>
      <c r="V4667">
        <f>YEAR(Sales_Data[[#This Row],[Order_Date]])</f>
        <v>2025</v>
      </c>
      <c r="W4667" t="str">
        <f>TEXT(Sales_Data[[#This Row],[Order_Date]],"mmm")</f>
        <v>Aug</v>
      </c>
      <c r="X4667">
        <f>MONTH(Sales_Data[[#This Row],[Order_Date]])</f>
        <v>8</v>
      </c>
      <c r="Y4667" t="str">
        <f>"Q"&amp;ROUNDUP(MONTH(Sales_Data[[#This Row],[Order_Date]])/3,0)</f>
        <v>Q3</v>
      </c>
    </row>
    <row r="4668" spans="1:25" x14ac:dyDescent="0.3">
      <c r="A4668" t="s">
        <v>6416</v>
      </c>
      <c r="B4668" s="1">
        <v>45842</v>
      </c>
      <c r="C4668" t="s">
        <v>3381</v>
      </c>
      <c r="D4668" t="s">
        <v>1171</v>
      </c>
      <c r="E4668" t="s">
        <v>48</v>
      </c>
      <c r="F4668" t="s">
        <v>152</v>
      </c>
      <c r="G4668" t="s">
        <v>41</v>
      </c>
      <c r="H4668" t="s">
        <v>171</v>
      </c>
      <c r="I4668" t="s">
        <v>191</v>
      </c>
      <c r="J4668">
        <v>1</v>
      </c>
      <c r="K4668">
        <v>46842.1</v>
      </c>
      <c r="L4668">
        <v>0.05</v>
      </c>
      <c r="M4668">
        <v>32832.519999999997</v>
      </c>
      <c r="N4668" t="s">
        <v>83</v>
      </c>
      <c r="O4668" t="s">
        <v>53</v>
      </c>
      <c r="P4668" t="s">
        <v>44</v>
      </c>
      <c r="Q4668">
        <f>Sales_Data[[#This Row],[Quantity]]*Sales_Data[[#This Row],[Unit_Price]]</f>
        <v>46842.1</v>
      </c>
      <c r="R4668">
        <f>Sales_Data[[#This Row],[Gross_Sales]]*Sales_Data[[#This Row],[Discount]]</f>
        <v>2342.105</v>
      </c>
      <c r="S4668">
        <f>Sales_Data[[#This Row],[Gross_Sales]]-Sales_Data[[#This Row],[Discount_Amount]]</f>
        <v>44499.994999999995</v>
      </c>
      <c r="T4668">
        <f>Sales_Data[[#This Row],[Net Sales]]-Sales_Data[[#This Row],[Cost]]</f>
        <v>11667.474999999999</v>
      </c>
      <c r="U4668" s="2">
        <f>Sales_Data[[#This Row],[Profit]]/Sales_Data[[#This Row],[Net Sales]]</f>
        <v>0.26219047889780661</v>
      </c>
      <c r="V4668">
        <f>YEAR(Sales_Data[[#This Row],[Order_Date]])</f>
        <v>2025</v>
      </c>
      <c r="W4668" t="str">
        <f>TEXT(Sales_Data[[#This Row],[Order_Date]],"mmm")</f>
        <v>Jul</v>
      </c>
      <c r="X4668">
        <f>MONTH(Sales_Data[[#This Row],[Order_Date]])</f>
        <v>7</v>
      </c>
      <c r="Y4668" t="str">
        <f>"Q"&amp;ROUNDUP(MONTH(Sales_Data[[#This Row],[Order_Date]])/3,0)</f>
        <v>Q3</v>
      </c>
    </row>
    <row r="4669" spans="1:25" x14ac:dyDescent="0.3">
      <c r="A4669" t="s">
        <v>6417</v>
      </c>
      <c r="B4669" s="1">
        <v>46017</v>
      </c>
      <c r="C4669" t="s">
        <v>2179</v>
      </c>
      <c r="D4669" t="s">
        <v>271</v>
      </c>
      <c r="E4669" t="s">
        <v>19</v>
      </c>
      <c r="F4669" t="s">
        <v>113</v>
      </c>
      <c r="G4669" t="s">
        <v>67</v>
      </c>
      <c r="H4669" t="s">
        <v>121</v>
      </c>
      <c r="I4669" t="s">
        <v>142</v>
      </c>
      <c r="J4669">
        <v>1</v>
      </c>
      <c r="K4669">
        <v>15761.3</v>
      </c>
      <c r="L4669">
        <v>0.05</v>
      </c>
      <c r="M4669">
        <v>10239.94</v>
      </c>
      <c r="N4669" t="s">
        <v>70</v>
      </c>
      <c r="O4669" t="s">
        <v>35</v>
      </c>
      <c r="P4669" t="s">
        <v>71</v>
      </c>
      <c r="Q4669">
        <f>Sales_Data[[#This Row],[Quantity]]*Sales_Data[[#This Row],[Unit_Price]]</f>
        <v>15761.3</v>
      </c>
      <c r="R4669">
        <f>Sales_Data[[#This Row],[Gross_Sales]]*Sales_Data[[#This Row],[Discount]]</f>
        <v>788.06500000000005</v>
      </c>
      <c r="S4669">
        <f>Sales_Data[[#This Row],[Gross_Sales]]-Sales_Data[[#This Row],[Discount_Amount]]</f>
        <v>14973.234999999999</v>
      </c>
      <c r="T4669">
        <f>Sales_Data[[#This Row],[Net Sales]]-Sales_Data[[#This Row],[Cost]]</f>
        <v>4733.2949999999983</v>
      </c>
      <c r="U4669" s="2">
        <f>Sales_Data[[#This Row],[Profit]]/Sales_Data[[#This Row],[Net Sales]]</f>
        <v>0.31611705820418889</v>
      </c>
      <c r="V4669">
        <f>YEAR(Sales_Data[[#This Row],[Order_Date]])</f>
        <v>2025</v>
      </c>
      <c r="W4669" t="str">
        <f>TEXT(Sales_Data[[#This Row],[Order_Date]],"mmm")</f>
        <v>Dec</v>
      </c>
      <c r="X4669">
        <f>MONTH(Sales_Data[[#This Row],[Order_Date]])</f>
        <v>12</v>
      </c>
      <c r="Y4669" t="str">
        <f>"Q"&amp;ROUNDUP(MONTH(Sales_Data[[#This Row],[Order_Date]])/3,0)</f>
        <v>Q4</v>
      </c>
    </row>
    <row r="4670" spans="1:25" x14ac:dyDescent="0.3">
      <c r="A4670" t="s">
        <v>6418</v>
      </c>
      <c r="B4670" s="1">
        <v>45949</v>
      </c>
      <c r="C4670" t="s">
        <v>2697</v>
      </c>
      <c r="D4670" t="s">
        <v>777</v>
      </c>
      <c r="E4670" t="s">
        <v>30</v>
      </c>
      <c r="F4670" t="s">
        <v>156</v>
      </c>
      <c r="G4670" t="s">
        <v>67</v>
      </c>
      <c r="H4670" t="s">
        <v>88</v>
      </c>
      <c r="I4670" t="s">
        <v>157</v>
      </c>
      <c r="J4670">
        <v>5</v>
      </c>
      <c r="K4670">
        <v>1117.3399999999999</v>
      </c>
      <c r="L4670">
        <v>0.1</v>
      </c>
      <c r="M4670">
        <v>4160.7700000000004</v>
      </c>
      <c r="N4670" t="s">
        <v>70</v>
      </c>
      <c r="O4670" t="s">
        <v>35</v>
      </c>
      <c r="P4670" t="s">
        <v>26</v>
      </c>
      <c r="Q4670">
        <f>Sales_Data[[#This Row],[Quantity]]*Sales_Data[[#This Row],[Unit_Price]]</f>
        <v>5586.7</v>
      </c>
      <c r="R4670">
        <f>Sales_Data[[#This Row],[Gross_Sales]]*Sales_Data[[#This Row],[Discount]]</f>
        <v>558.66999999999996</v>
      </c>
      <c r="S4670">
        <f>Sales_Data[[#This Row],[Gross_Sales]]-Sales_Data[[#This Row],[Discount_Amount]]</f>
        <v>5028.03</v>
      </c>
      <c r="T4670">
        <f>Sales_Data[[#This Row],[Net Sales]]-Sales_Data[[#This Row],[Cost]]</f>
        <v>867.25999999999931</v>
      </c>
      <c r="U4670" s="2">
        <f>Sales_Data[[#This Row],[Profit]]/Sales_Data[[#This Row],[Net Sales]]</f>
        <v>0.1724850488163355</v>
      </c>
      <c r="V4670">
        <f>YEAR(Sales_Data[[#This Row],[Order_Date]])</f>
        <v>2025</v>
      </c>
      <c r="W4670" t="str">
        <f>TEXT(Sales_Data[[#This Row],[Order_Date]],"mmm")</f>
        <v>Oct</v>
      </c>
      <c r="X4670">
        <f>MONTH(Sales_Data[[#This Row],[Order_Date]])</f>
        <v>10</v>
      </c>
      <c r="Y4670" t="str">
        <f>"Q"&amp;ROUNDUP(MONTH(Sales_Data[[#This Row],[Order_Date]])/3,0)</f>
        <v>Q4</v>
      </c>
    </row>
    <row r="4671" spans="1:25" x14ac:dyDescent="0.3">
      <c r="A4671" t="s">
        <v>6419</v>
      </c>
      <c r="B4671" s="1">
        <v>45992</v>
      </c>
      <c r="C4671" t="s">
        <v>1368</v>
      </c>
      <c r="D4671" t="s">
        <v>1122</v>
      </c>
      <c r="E4671" t="s">
        <v>119</v>
      </c>
      <c r="F4671" t="s">
        <v>120</v>
      </c>
      <c r="G4671" t="s">
        <v>41</v>
      </c>
      <c r="H4671" t="s">
        <v>102</v>
      </c>
      <c r="I4671" t="s">
        <v>388</v>
      </c>
      <c r="J4671">
        <v>4</v>
      </c>
      <c r="K4671">
        <v>6334.5</v>
      </c>
      <c r="L4671">
        <v>0.1</v>
      </c>
      <c r="M4671">
        <v>17831.25</v>
      </c>
      <c r="N4671" t="s">
        <v>52</v>
      </c>
      <c r="O4671" t="s">
        <v>53</v>
      </c>
      <c r="P4671" t="s">
        <v>71</v>
      </c>
      <c r="Q4671">
        <f>Sales_Data[[#This Row],[Quantity]]*Sales_Data[[#This Row],[Unit_Price]]</f>
        <v>25338</v>
      </c>
      <c r="R4671">
        <f>Sales_Data[[#This Row],[Gross_Sales]]*Sales_Data[[#This Row],[Discount]]</f>
        <v>2533.8000000000002</v>
      </c>
      <c r="S4671">
        <f>Sales_Data[[#This Row],[Gross_Sales]]-Sales_Data[[#This Row],[Discount_Amount]]</f>
        <v>22804.2</v>
      </c>
      <c r="T4671">
        <f>Sales_Data[[#This Row],[Net Sales]]-Sales_Data[[#This Row],[Cost]]</f>
        <v>4972.9500000000007</v>
      </c>
      <c r="U4671" s="2">
        <f>Sales_Data[[#This Row],[Profit]]/Sales_Data[[#This Row],[Net Sales]]</f>
        <v>0.21807167100797223</v>
      </c>
      <c r="V4671">
        <f>YEAR(Sales_Data[[#This Row],[Order_Date]])</f>
        <v>2025</v>
      </c>
      <c r="W4671" t="str">
        <f>TEXT(Sales_Data[[#This Row],[Order_Date]],"mmm")</f>
        <v>Dec</v>
      </c>
      <c r="X4671">
        <f>MONTH(Sales_Data[[#This Row],[Order_Date]])</f>
        <v>12</v>
      </c>
      <c r="Y4671" t="str">
        <f>"Q"&amp;ROUNDUP(MONTH(Sales_Data[[#This Row],[Order_Date]])/3,0)</f>
        <v>Q4</v>
      </c>
    </row>
    <row r="4672" spans="1:25" x14ac:dyDescent="0.3">
      <c r="A4672" t="s">
        <v>6420</v>
      </c>
      <c r="B4672" s="1">
        <v>45877</v>
      </c>
      <c r="C4672" t="s">
        <v>2355</v>
      </c>
      <c r="D4672" t="s">
        <v>80</v>
      </c>
      <c r="E4672" t="s">
        <v>48</v>
      </c>
      <c r="F4672" t="s">
        <v>152</v>
      </c>
      <c r="G4672" t="s">
        <v>41</v>
      </c>
      <c r="H4672" t="s">
        <v>42</v>
      </c>
      <c r="I4672" t="s">
        <v>82</v>
      </c>
      <c r="J4672">
        <v>3</v>
      </c>
      <c r="K4672">
        <v>23887.7</v>
      </c>
      <c r="L4672">
        <v>0.1</v>
      </c>
      <c r="M4672">
        <v>48867.38</v>
      </c>
      <c r="N4672" t="s">
        <v>52</v>
      </c>
      <c r="O4672" t="s">
        <v>35</v>
      </c>
      <c r="P4672" t="s">
        <v>26</v>
      </c>
      <c r="Q4672">
        <f>Sales_Data[[#This Row],[Quantity]]*Sales_Data[[#This Row],[Unit_Price]]</f>
        <v>71663.100000000006</v>
      </c>
      <c r="R4672">
        <f>Sales_Data[[#This Row],[Gross_Sales]]*Sales_Data[[#This Row],[Discount]]</f>
        <v>7166.3100000000013</v>
      </c>
      <c r="S4672">
        <f>Sales_Data[[#This Row],[Gross_Sales]]-Sales_Data[[#This Row],[Discount_Amount]]</f>
        <v>64496.790000000008</v>
      </c>
      <c r="T4672">
        <f>Sales_Data[[#This Row],[Net Sales]]-Sales_Data[[#This Row],[Cost]]</f>
        <v>15629.410000000011</v>
      </c>
      <c r="U4672" s="2">
        <f>Sales_Data[[#This Row],[Profit]]/Sales_Data[[#This Row],[Net Sales]]</f>
        <v>0.24232849417777239</v>
      </c>
      <c r="V4672">
        <f>YEAR(Sales_Data[[#This Row],[Order_Date]])</f>
        <v>2025</v>
      </c>
      <c r="W4672" t="str">
        <f>TEXT(Sales_Data[[#This Row],[Order_Date]],"mmm")</f>
        <v>Aug</v>
      </c>
      <c r="X4672">
        <f>MONTH(Sales_Data[[#This Row],[Order_Date]])</f>
        <v>8</v>
      </c>
      <c r="Y4672" t="str">
        <f>"Q"&amp;ROUNDUP(MONTH(Sales_Data[[#This Row],[Order_Date]])/3,0)</f>
        <v>Q3</v>
      </c>
    </row>
    <row r="4673" spans="1:25" x14ac:dyDescent="0.3">
      <c r="A4673" t="s">
        <v>6421</v>
      </c>
      <c r="B4673" s="1">
        <v>45773</v>
      </c>
      <c r="C4673" t="s">
        <v>1159</v>
      </c>
      <c r="D4673" t="s">
        <v>160</v>
      </c>
      <c r="E4673" t="s">
        <v>30</v>
      </c>
      <c r="F4673" t="s">
        <v>101</v>
      </c>
      <c r="G4673" t="s">
        <v>32</v>
      </c>
      <c r="H4673" t="s">
        <v>50</v>
      </c>
      <c r="I4673" t="s">
        <v>58</v>
      </c>
      <c r="J4673">
        <v>3</v>
      </c>
      <c r="K4673">
        <v>4907.5</v>
      </c>
      <c r="L4673">
        <v>0.05</v>
      </c>
      <c r="M4673">
        <v>9613.35</v>
      </c>
      <c r="N4673" t="s">
        <v>52</v>
      </c>
      <c r="O4673" t="s">
        <v>35</v>
      </c>
      <c r="P4673" t="s">
        <v>26</v>
      </c>
      <c r="Q4673">
        <f>Sales_Data[[#This Row],[Quantity]]*Sales_Data[[#This Row],[Unit_Price]]</f>
        <v>14722.5</v>
      </c>
      <c r="R4673">
        <f>Sales_Data[[#This Row],[Gross_Sales]]*Sales_Data[[#This Row],[Discount]]</f>
        <v>736.125</v>
      </c>
      <c r="S4673">
        <f>Sales_Data[[#This Row],[Gross_Sales]]-Sales_Data[[#This Row],[Discount_Amount]]</f>
        <v>13986.375</v>
      </c>
      <c r="T4673">
        <f>Sales_Data[[#This Row],[Net Sales]]-Sales_Data[[#This Row],[Cost]]</f>
        <v>4373.0249999999996</v>
      </c>
      <c r="U4673" s="2">
        <f>Sales_Data[[#This Row],[Profit]]/Sales_Data[[#This Row],[Net Sales]]</f>
        <v>0.31266321688071425</v>
      </c>
      <c r="V4673">
        <f>YEAR(Sales_Data[[#This Row],[Order_Date]])</f>
        <v>2025</v>
      </c>
      <c r="W4673" t="str">
        <f>TEXT(Sales_Data[[#This Row],[Order_Date]],"mmm")</f>
        <v>Apr</v>
      </c>
      <c r="X4673">
        <f>MONTH(Sales_Data[[#This Row],[Order_Date]])</f>
        <v>4</v>
      </c>
      <c r="Y4673" t="str">
        <f>"Q"&amp;ROUNDUP(MONTH(Sales_Data[[#This Row],[Order_Date]])/3,0)</f>
        <v>Q2</v>
      </c>
    </row>
    <row r="4674" spans="1:25" x14ac:dyDescent="0.3">
      <c r="A4674" t="s">
        <v>6422</v>
      </c>
      <c r="B4674" s="1">
        <v>45970</v>
      </c>
      <c r="C4674" t="s">
        <v>6423</v>
      </c>
      <c r="D4674" t="s">
        <v>419</v>
      </c>
      <c r="E4674" t="s">
        <v>19</v>
      </c>
      <c r="F4674" t="s">
        <v>81</v>
      </c>
      <c r="G4674" t="s">
        <v>21</v>
      </c>
      <c r="H4674" t="s">
        <v>297</v>
      </c>
      <c r="I4674" t="s">
        <v>297</v>
      </c>
      <c r="J4674">
        <v>2</v>
      </c>
      <c r="K4674">
        <v>5871.3</v>
      </c>
      <c r="L4674">
        <v>0.05</v>
      </c>
      <c r="M4674">
        <v>7816.4</v>
      </c>
      <c r="N4674" t="s">
        <v>24</v>
      </c>
      <c r="O4674" t="s">
        <v>35</v>
      </c>
      <c r="P4674" t="s">
        <v>44</v>
      </c>
      <c r="Q4674">
        <f>Sales_Data[[#This Row],[Quantity]]*Sales_Data[[#This Row],[Unit_Price]]</f>
        <v>11742.6</v>
      </c>
      <c r="R4674">
        <f>Sales_Data[[#This Row],[Gross_Sales]]*Sales_Data[[#This Row],[Discount]]</f>
        <v>587.13</v>
      </c>
      <c r="S4674">
        <f>Sales_Data[[#This Row],[Gross_Sales]]-Sales_Data[[#This Row],[Discount_Amount]]</f>
        <v>11155.470000000001</v>
      </c>
      <c r="T4674">
        <f>Sales_Data[[#This Row],[Net Sales]]-Sales_Data[[#This Row],[Cost]]</f>
        <v>3339.0700000000015</v>
      </c>
      <c r="U4674" s="2">
        <f>Sales_Data[[#This Row],[Profit]]/Sales_Data[[#This Row],[Net Sales]]</f>
        <v>0.29932131949617552</v>
      </c>
      <c r="V4674">
        <f>YEAR(Sales_Data[[#This Row],[Order_Date]])</f>
        <v>2025</v>
      </c>
      <c r="W4674" t="str">
        <f>TEXT(Sales_Data[[#This Row],[Order_Date]],"mmm")</f>
        <v>Nov</v>
      </c>
      <c r="X4674">
        <f>MONTH(Sales_Data[[#This Row],[Order_Date]])</f>
        <v>11</v>
      </c>
      <c r="Y4674" t="str">
        <f>"Q"&amp;ROUNDUP(MONTH(Sales_Data[[#This Row],[Order_Date]])/3,0)</f>
        <v>Q4</v>
      </c>
    </row>
    <row r="4675" spans="1:25" x14ac:dyDescent="0.3">
      <c r="A4675" t="s">
        <v>6424</v>
      </c>
      <c r="B4675" s="1">
        <v>45706</v>
      </c>
      <c r="C4675" t="s">
        <v>5574</v>
      </c>
      <c r="D4675" t="s">
        <v>274</v>
      </c>
      <c r="E4675" t="s">
        <v>39</v>
      </c>
      <c r="F4675" t="s">
        <v>107</v>
      </c>
      <c r="G4675" t="s">
        <v>67</v>
      </c>
      <c r="H4675" t="s">
        <v>68</v>
      </c>
      <c r="I4675" t="s">
        <v>69</v>
      </c>
      <c r="J4675">
        <v>2</v>
      </c>
      <c r="K4675">
        <v>447.47</v>
      </c>
      <c r="L4675">
        <v>0</v>
      </c>
      <c r="M4675">
        <v>611.91</v>
      </c>
      <c r="N4675" t="s">
        <v>24</v>
      </c>
      <c r="O4675" t="s">
        <v>35</v>
      </c>
      <c r="P4675" t="s">
        <v>44</v>
      </c>
      <c r="Q4675">
        <f>Sales_Data[[#This Row],[Quantity]]*Sales_Data[[#This Row],[Unit_Price]]</f>
        <v>894.94</v>
      </c>
      <c r="R4675">
        <f>Sales_Data[[#This Row],[Gross_Sales]]*Sales_Data[[#This Row],[Discount]]</f>
        <v>0</v>
      </c>
      <c r="S4675">
        <f>Sales_Data[[#This Row],[Gross_Sales]]-Sales_Data[[#This Row],[Discount_Amount]]</f>
        <v>894.94</v>
      </c>
      <c r="T4675">
        <f>Sales_Data[[#This Row],[Net Sales]]-Sales_Data[[#This Row],[Cost]]</f>
        <v>283.03000000000009</v>
      </c>
      <c r="U4675" s="2">
        <f>Sales_Data[[#This Row],[Profit]]/Sales_Data[[#This Row],[Net Sales]]</f>
        <v>0.31625583838022669</v>
      </c>
      <c r="V4675">
        <f>YEAR(Sales_Data[[#This Row],[Order_Date]])</f>
        <v>2025</v>
      </c>
      <c r="W4675" t="str">
        <f>TEXT(Sales_Data[[#This Row],[Order_Date]],"mmm")</f>
        <v>Feb</v>
      </c>
      <c r="X4675">
        <f>MONTH(Sales_Data[[#This Row],[Order_Date]])</f>
        <v>2</v>
      </c>
      <c r="Y4675" t="str">
        <f>"Q"&amp;ROUNDUP(MONTH(Sales_Data[[#This Row],[Order_Date]])/3,0)</f>
        <v>Q1</v>
      </c>
    </row>
    <row r="4676" spans="1:25" x14ac:dyDescent="0.3">
      <c r="A4676" t="s">
        <v>6425</v>
      </c>
      <c r="B4676" s="1">
        <v>45830</v>
      </c>
      <c r="C4676" t="s">
        <v>1099</v>
      </c>
      <c r="D4676" t="s">
        <v>553</v>
      </c>
      <c r="E4676" t="s">
        <v>48</v>
      </c>
      <c r="F4676" t="s">
        <v>152</v>
      </c>
      <c r="G4676" t="s">
        <v>21</v>
      </c>
      <c r="H4676" t="s">
        <v>127</v>
      </c>
      <c r="I4676" t="s">
        <v>128</v>
      </c>
      <c r="J4676">
        <v>1</v>
      </c>
      <c r="K4676">
        <v>34243.14</v>
      </c>
      <c r="L4676">
        <v>0.15</v>
      </c>
      <c r="M4676">
        <v>22873.09</v>
      </c>
      <c r="N4676" t="s">
        <v>24</v>
      </c>
      <c r="O4676" t="s">
        <v>35</v>
      </c>
      <c r="P4676" t="s">
        <v>71</v>
      </c>
      <c r="Q4676">
        <f>Sales_Data[[#This Row],[Quantity]]*Sales_Data[[#This Row],[Unit_Price]]</f>
        <v>34243.14</v>
      </c>
      <c r="R4676">
        <f>Sales_Data[[#This Row],[Gross_Sales]]*Sales_Data[[#This Row],[Discount]]</f>
        <v>5136.4709999999995</v>
      </c>
      <c r="S4676">
        <f>Sales_Data[[#This Row],[Gross_Sales]]-Sales_Data[[#This Row],[Discount_Amount]]</f>
        <v>29106.669000000002</v>
      </c>
      <c r="T4676">
        <f>Sales_Data[[#This Row],[Net Sales]]-Sales_Data[[#This Row],[Cost]]</f>
        <v>6233.5790000000015</v>
      </c>
      <c r="U4676" s="2">
        <f>Sales_Data[[#This Row],[Profit]]/Sales_Data[[#This Row],[Net Sales]]</f>
        <v>0.21416325585040327</v>
      </c>
      <c r="V4676">
        <f>YEAR(Sales_Data[[#This Row],[Order_Date]])</f>
        <v>2025</v>
      </c>
      <c r="W4676" t="str">
        <f>TEXT(Sales_Data[[#This Row],[Order_Date]],"mmm")</f>
        <v>Jun</v>
      </c>
      <c r="X4676">
        <f>MONTH(Sales_Data[[#This Row],[Order_Date]])</f>
        <v>6</v>
      </c>
      <c r="Y4676" t="str">
        <f>"Q"&amp;ROUNDUP(MONTH(Sales_Data[[#This Row],[Order_Date]])/3,0)</f>
        <v>Q2</v>
      </c>
    </row>
    <row r="4677" spans="1:25" x14ac:dyDescent="0.3">
      <c r="A4677" t="s">
        <v>6426</v>
      </c>
      <c r="B4677" s="1">
        <v>45739</v>
      </c>
      <c r="C4677" t="s">
        <v>6427</v>
      </c>
      <c r="D4677" t="s">
        <v>685</v>
      </c>
      <c r="E4677" t="s">
        <v>39</v>
      </c>
      <c r="F4677" t="s">
        <v>202</v>
      </c>
      <c r="G4677" t="s">
        <v>32</v>
      </c>
      <c r="H4677" t="s">
        <v>50</v>
      </c>
      <c r="I4677" t="s">
        <v>51</v>
      </c>
      <c r="J4677">
        <v>4</v>
      </c>
      <c r="K4677">
        <v>1394.83</v>
      </c>
      <c r="L4677">
        <v>0</v>
      </c>
      <c r="M4677">
        <v>4346.16</v>
      </c>
      <c r="N4677" t="s">
        <v>109</v>
      </c>
      <c r="O4677" t="s">
        <v>35</v>
      </c>
      <c r="P4677" t="s">
        <v>71</v>
      </c>
      <c r="Q4677">
        <f>Sales_Data[[#This Row],[Quantity]]*Sales_Data[[#This Row],[Unit_Price]]</f>
        <v>5579.32</v>
      </c>
      <c r="R4677">
        <f>Sales_Data[[#This Row],[Gross_Sales]]*Sales_Data[[#This Row],[Discount]]</f>
        <v>0</v>
      </c>
      <c r="S4677">
        <f>Sales_Data[[#This Row],[Gross_Sales]]-Sales_Data[[#This Row],[Discount_Amount]]</f>
        <v>5579.32</v>
      </c>
      <c r="T4677">
        <f>Sales_Data[[#This Row],[Net Sales]]-Sales_Data[[#This Row],[Cost]]</f>
        <v>1233.1599999999999</v>
      </c>
      <c r="U4677" s="2">
        <f>Sales_Data[[#This Row],[Profit]]/Sales_Data[[#This Row],[Net Sales]]</f>
        <v>0.22102335051583347</v>
      </c>
      <c r="V4677">
        <f>YEAR(Sales_Data[[#This Row],[Order_Date]])</f>
        <v>2025</v>
      </c>
      <c r="W4677" t="str">
        <f>TEXT(Sales_Data[[#This Row],[Order_Date]],"mmm")</f>
        <v>Mar</v>
      </c>
      <c r="X4677">
        <f>MONTH(Sales_Data[[#This Row],[Order_Date]])</f>
        <v>3</v>
      </c>
      <c r="Y4677" t="str">
        <f>"Q"&amp;ROUNDUP(MONTH(Sales_Data[[#This Row],[Order_Date]])/3,0)</f>
        <v>Q1</v>
      </c>
    </row>
    <row r="4678" spans="1:25" x14ac:dyDescent="0.3">
      <c r="A4678" t="s">
        <v>6428</v>
      </c>
      <c r="B4678" s="1">
        <v>45979</v>
      </c>
      <c r="C4678" t="s">
        <v>4544</v>
      </c>
      <c r="D4678" t="s">
        <v>224</v>
      </c>
      <c r="E4678" t="s">
        <v>19</v>
      </c>
      <c r="F4678" t="s">
        <v>66</v>
      </c>
      <c r="G4678" t="s">
        <v>75</v>
      </c>
      <c r="H4678" t="s">
        <v>256</v>
      </c>
      <c r="I4678" t="s">
        <v>334</v>
      </c>
      <c r="J4678">
        <v>3</v>
      </c>
      <c r="K4678">
        <v>1469.75</v>
      </c>
      <c r="L4678">
        <v>0.1</v>
      </c>
      <c r="M4678">
        <v>2637.18</v>
      </c>
      <c r="N4678" t="s">
        <v>52</v>
      </c>
      <c r="O4678" t="s">
        <v>25</v>
      </c>
      <c r="P4678" t="s">
        <v>44</v>
      </c>
      <c r="Q4678">
        <f>Sales_Data[[#This Row],[Quantity]]*Sales_Data[[#This Row],[Unit_Price]]</f>
        <v>4409.25</v>
      </c>
      <c r="R4678">
        <f>Sales_Data[[#This Row],[Gross_Sales]]*Sales_Data[[#This Row],[Discount]]</f>
        <v>440.92500000000001</v>
      </c>
      <c r="S4678">
        <f>Sales_Data[[#This Row],[Gross_Sales]]-Sales_Data[[#This Row],[Discount_Amount]]</f>
        <v>3968.3249999999998</v>
      </c>
      <c r="T4678">
        <f>Sales_Data[[#This Row],[Net Sales]]-Sales_Data[[#This Row],[Cost]]</f>
        <v>1331.145</v>
      </c>
      <c r="U4678" s="2">
        <f>Sales_Data[[#This Row],[Profit]]/Sales_Data[[#This Row],[Net Sales]]</f>
        <v>0.33544253557861314</v>
      </c>
      <c r="V4678">
        <f>YEAR(Sales_Data[[#This Row],[Order_Date]])</f>
        <v>2025</v>
      </c>
      <c r="W4678" t="str">
        <f>TEXT(Sales_Data[[#This Row],[Order_Date]],"mmm")</f>
        <v>Nov</v>
      </c>
      <c r="X4678">
        <f>MONTH(Sales_Data[[#This Row],[Order_Date]])</f>
        <v>11</v>
      </c>
      <c r="Y4678" t="str">
        <f>"Q"&amp;ROUNDUP(MONTH(Sales_Data[[#This Row],[Order_Date]])/3,0)</f>
        <v>Q4</v>
      </c>
    </row>
    <row r="4679" spans="1:25" x14ac:dyDescent="0.3">
      <c r="A4679" t="s">
        <v>6429</v>
      </c>
      <c r="B4679" s="1">
        <v>45990</v>
      </c>
      <c r="C4679" t="s">
        <v>2764</v>
      </c>
      <c r="D4679" t="s">
        <v>160</v>
      </c>
      <c r="E4679" t="s">
        <v>19</v>
      </c>
      <c r="F4679" t="s">
        <v>113</v>
      </c>
      <c r="G4679" t="s">
        <v>41</v>
      </c>
      <c r="H4679" t="s">
        <v>147</v>
      </c>
      <c r="I4679" t="s">
        <v>369</v>
      </c>
      <c r="J4679">
        <v>2</v>
      </c>
      <c r="K4679">
        <v>12780.06</v>
      </c>
      <c r="L4679">
        <v>0.15</v>
      </c>
      <c r="M4679">
        <v>15345.26</v>
      </c>
      <c r="N4679" t="s">
        <v>52</v>
      </c>
      <c r="O4679" t="s">
        <v>25</v>
      </c>
      <c r="P4679" t="s">
        <v>44</v>
      </c>
      <c r="Q4679">
        <f>Sales_Data[[#This Row],[Quantity]]*Sales_Data[[#This Row],[Unit_Price]]</f>
        <v>25560.12</v>
      </c>
      <c r="R4679">
        <f>Sales_Data[[#This Row],[Gross_Sales]]*Sales_Data[[#This Row],[Discount]]</f>
        <v>3834.0179999999996</v>
      </c>
      <c r="S4679">
        <f>Sales_Data[[#This Row],[Gross_Sales]]-Sales_Data[[#This Row],[Discount_Amount]]</f>
        <v>21726.101999999999</v>
      </c>
      <c r="T4679">
        <f>Sales_Data[[#This Row],[Net Sales]]-Sales_Data[[#This Row],[Cost]]</f>
        <v>6380.8419999999987</v>
      </c>
      <c r="U4679" s="2">
        <f>Sales_Data[[#This Row],[Profit]]/Sales_Data[[#This Row],[Net Sales]]</f>
        <v>0.29369474561060238</v>
      </c>
      <c r="V4679">
        <f>YEAR(Sales_Data[[#This Row],[Order_Date]])</f>
        <v>2025</v>
      </c>
      <c r="W4679" t="str">
        <f>TEXT(Sales_Data[[#This Row],[Order_Date]],"mmm")</f>
        <v>Nov</v>
      </c>
      <c r="X4679">
        <f>MONTH(Sales_Data[[#This Row],[Order_Date]])</f>
        <v>11</v>
      </c>
      <c r="Y4679" t="str">
        <f>"Q"&amp;ROUNDUP(MONTH(Sales_Data[[#This Row],[Order_Date]])/3,0)</f>
        <v>Q4</v>
      </c>
    </row>
    <row r="4680" spans="1:25" x14ac:dyDescent="0.3">
      <c r="A4680" t="s">
        <v>6430</v>
      </c>
      <c r="B4680" s="1">
        <v>45702</v>
      </c>
      <c r="C4680" t="s">
        <v>4235</v>
      </c>
      <c r="D4680" t="s">
        <v>252</v>
      </c>
      <c r="E4680" t="s">
        <v>48</v>
      </c>
      <c r="F4680" t="s">
        <v>164</v>
      </c>
      <c r="G4680" t="s">
        <v>32</v>
      </c>
      <c r="H4680" t="s">
        <v>33</v>
      </c>
      <c r="I4680" t="s">
        <v>34</v>
      </c>
      <c r="J4680">
        <v>4</v>
      </c>
      <c r="K4680">
        <v>47998.46</v>
      </c>
      <c r="L4680">
        <v>0.05</v>
      </c>
      <c r="M4680">
        <v>113891.39</v>
      </c>
      <c r="N4680" t="s">
        <v>52</v>
      </c>
      <c r="O4680" t="s">
        <v>53</v>
      </c>
      <c r="P4680" t="s">
        <v>71</v>
      </c>
      <c r="Q4680">
        <f>Sales_Data[[#This Row],[Quantity]]*Sales_Data[[#This Row],[Unit_Price]]</f>
        <v>191993.84</v>
      </c>
      <c r="R4680">
        <f>Sales_Data[[#This Row],[Gross_Sales]]*Sales_Data[[#This Row],[Discount]]</f>
        <v>9599.6920000000009</v>
      </c>
      <c r="S4680">
        <f>Sales_Data[[#This Row],[Gross_Sales]]-Sales_Data[[#This Row],[Discount_Amount]]</f>
        <v>182394.14799999999</v>
      </c>
      <c r="T4680">
        <f>Sales_Data[[#This Row],[Net Sales]]-Sales_Data[[#This Row],[Cost]]</f>
        <v>68502.757999999987</v>
      </c>
      <c r="U4680" s="2">
        <f>Sales_Data[[#This Row],[Profit]]/Sales_Data[[#This Row],[Net Sales]]</f>
        <v>0.37557541593933153</v>
      </c>
      <c r="V4680">
        <f>YEAR(Sales_Data[[#This Row],[Order_Date]])</f>
        <v>2025</v>
      </c>
      <c r="W4680" t="str">
        <f>TEXT(Sales_Data[[#This Row],[Order_Date]],"mmm")</f>
        <v>Feb</v>
      </c>
      <c r="X4680">
        <f>MONTH(Sales_Data[[#This Row],[Order_Date]])</f>
        <v>2</v>
      </c>
      <c r="Y4680" t="str">
        <f>"Q"&amp;ROUNDUP(MONTH(Sales_Data[[#This Row],[Order_Date]])/3,0)</f>
        <v>Q1</v>
      </c>
    </row>
    <row r="4681" spans="1:25" x14ac:dyDescent="0.3">
      <c r="A4681" t="s">
        <v>6431</v>
      </c>
      <c r="B4681" s="1">
        <v>45992</v>
      </c>
      <c r="C4681" t="s">
        <v>1816</v>
      </c>
      <c r="D4681" t="s">
        <v>427</v>
      </c>
      <c r="E4681" t="s">
        <v>48</v>
      </c>
      <c r="F4681" t="s">
        <v>126</v>
      </c>
      <c r="G4681" t="s">
        <v>75</v>
      </c>
      <c r="H4681" t="s">
        <v>114</v>
      </c>
      <c r="I4681" t="s">
        <v>115</v>
      </c>
      <c r="J4681">
        <v>2</v>
      </c>
      <c r="K4681">
        <v>30754.39</v>
      </c>
      <c r="L4681">
        <v>0.1</v>
      </c>
      <c r="M4681">
        <v>36879.82</v>
      </c>
      <c r="N4681" t="s">
        <v>109</v>
      </c>
      <c r="O4681" t="s">
        <v>25</v>
      </c>
      <c r="P4681" t="s">
        <v>44</v>
      </c>
      <c r="Q4681">
        <f>Sales_Data[[#This Row],[Quantity]]*Sales_Data[[#This Row],[Unit_Price]]</f>
        <v>61508.78</v>
      </c>
      <c r="R4681">
        <f>Sales_Data[[#This Row],[Gross_Sales]]*Sales_Data[[#This Row],[Discount]]</f>
        <v>6150.8780000000006</v>
      </c>
      <c r="S4681">
        <f>Sales_Data[[#This Row],[Gross_Sales]]-Sales_Data[[#This Row],[Discount_Amount]]</f>
        <v>55357.902000000002</v>
      </c>
      <c r="T4681">
        <f>Sales_Data[[#This Row],[Net Sales]]-Sales_Data[[#This Row],[Cost]]</f>
        <v>18478.082000000002</v>
      </c>
      <c r="U4681" s="2">
        <f>Sales_Data[[#This Row],[Profit]]/Sales_Data[[#This Row],[Net Sales]]</f>
        <v>0.33379303283567363</v>
      </c>
      <c r="V4681">
        <f>YEAR(Sales_Data[[#This Row],[Order_Date]])</f>
        <v>2025</v>
      </c>
      <c r="W4681" t="str">
        <f>TEXT(Sales_Data[[#This Row],[Order_Date]],"mmm")</f>
        <v>Dec</v>
      </c>
      <c r="X4681">
        <f>MONTH(Sales_Data[[#This Row],[Order_Date]])</f>
        <v>12</v>
      </c>
      <c r="Y4681" t="str">
        <f>"Q"&amp;ROUNDUP(MONTH(Sales_Data[[#This Row],[Order_Date]])/3,0)</f>
        <v>Q4</v>
      </c>
    </row>
    <row r="4682" spans="1:25" x14ac:dyDescent="0.3">
      <c r="A4682" t="s">
        <v>6432</v>
      </c>
      <c r="B4682" s="1">
        <v>45677</v>
      </c>
      <c r="C4682" t="s">
        <v>810</v>
      </c>
      <c r="D4682" t="s">
        <v>699</v>
      </c>
      <c r="E4682" t="s">
        <v>119</v>
      </c>
      <c r="F4682" t="s">
        <v>120</v>
      </c>
      <c r="G4682" t="s">
        <v>21</v>
      </c>
      <c r="H4682" t="s">
        <v>297</v>
      </c>
      <c r="I4682" t="s">
        <v>297</v>
      </c>
      <c r="J4682">
        <v>1</v>
      </c>
      <c r="K4682">
        <v>6253.53</v>
      </c>
      <c r="L4682">
        <v>0.1</v>
      </c>
      <c r="M4682">
        <v>4263.03</v>
      </c>
      <c r="N4682" t="s">
        <v>83</v>
      </c>
      <c r="O4682" t="s">
        <v>35</v>
      </c>
      <c r="P4682" t="s">
        <v>71</v>
      </c>
      <c r="Q4682">
        <f>Sales_Data[[#This Row],[Quantity]]*Sales_Data[[#This Row],[Unit_Price]]</f>
        <v>6253.53</v>
      </c>
      <c r="R4682">
        <f>Sales_Data[[#This Row],[Gross_Sales]]*Sales_Data[[#This Row],[Discount]]</f>
        <v>625.35300000000007</v>
      </c>
      <c r="S4682">
        <f>Sales_Data[[#This Row],[Gross_Sales]]-Sales_Data[[#This Row],[Discount_Amount]]</f>
        <v>5628.1769999999997</v>
      </c>
      <c r="T4682">
        <f>Sales_Data[[#This Row],[Net Sales]]-Sales_Data[[#This Row],[Cost]]</f>
        <v>1365.1469999999999</v>
      </c>
      <c r="U4682" s="2">
        <f>Sales_Data[[#This Row],[Profit]]/Sales_Data[[#This Row],[Net Sales]]</f>
        <v>0.24255580448162878</v>
      </c>
      <c r="V4682">
        <f>YEAR(Sales_Data[[#This Row],[Order_Date]])</f>
        <v>2025</v>
      </c>
      <c r="W4682" t="str">
        <f>TEXT(Sales_Data[[#This Row],[Order_Date]],"mmm")</f>
        <v>Jan</v>
      </c>
      <c r="X4682">
        <f>MONTH(Sales_Data[[#This Row],[Order_Date]])</f>
        <v>1</v>
      </c>
      <c r="Y4682" t="str">
        <f>"Q"&amp;ROUNDUP(MONTH(Sales_Data[[#This Row],[Order_Date]])/3,0)</f>
        <v>Q1</v>
      </c>
    </row>
    <row r="4683" spans="1:25" x14ac:dyDescent="0.3">
      <c r="A4683" t="s">
        <v>6433</v>
      </c>
      <c r="B4683" s="1">
        <v>45878</v>
      </c>
      <c r="C4683" t="s">
        <v>1498</v>
      </c>
      <c r="D4683" t="s">
        <v>463</v>
      </c>
      <c r="E4683" t="s">
        <v>119</v>
      </c>
      <c r="F4683" t="s">
        <v>538</v>
      </c>
      <c r="G4683" t="s">
        <v>67</v>
      </c>
      <c r="H4683" t="s">
        <v>68</v>
      </c>
      <c r="I4683" t="s">
        <v>69</v>
      </c>
      <c r="J4683">
        <v>4</v>
      </c>
      <c r="K4683">
        <v>5075.04</v>
      </c>
      <c r="L4683">
        <v>0</v>
      </c>
      <c r="M4683">
        <v>14578.69</v>
      </c>
      <c r="N4683" t="s">
        <v>24</v>
      </c>
      <c r="O4683" t="s">
        <v>35</v>
      </c>
      <c r="P4683" t="s">
        <v>44</v>
      </c>
      <c r="Q4683">
        <f>Sales_Data[[#This Row],[Quantity]]*Sales_Data[[#This Row],[Unit_Price]]</f>
        <v>20300.16</v>
      </c>
      <c r="R4683">
        <f>Sales_Data[[#This Row],[Gross_Sales]]*Sales_Data[[#This Row],[Discount]]</f>
        <v>0</v>
      </c>
      <c r="S4683">
        <f>Sales_Data[[#This Row],[Gross_Sales]]-Sales_Data[[#This Row],[Discount_Amount]]</f>
        <v>20300.16</v>
      </c>
      <c r="T4683">
        <f>Sales_Data[[#This Row],[Net Sales]]-Sales_Data[[#This Row],[Cost]]</f>
        <v>5721.4699999999993</v>
      </c>
      <c r="U4683" s="2">
        <f>Sales_Data[[#This Row],[Profit]]/Sales_Data[[#This Row],[Net Sales]]</f>
        <v>0.28184359138056053</v>
      </c>
      <c r="V4683">
        <f>YEAR(Sales_Data[[#This Row],[Order_Date]])</f>
        <v>2025</v>
      </c>
      <c r="W4683" t="str">
        <f>TEXT(Sales_Data[[#This Row],[Order_Date]],"mmm")</f>
        <v>Aug</v>
      </c>
      <c r="X4683">
        <f>MONTH(Sales_Data[[#This Row],[Order_Date]])</f>
        <v>8</v>
      </c>
      <c r="Y4683" t="str">
        <f>"Q"&amp;ROUNDUP(MONTH(Sales_Data[[#This Row],[Order_Date]])/3,0)</f>
        <v>Q3</v>
      </c>
    </row>
    <row r="4684" spans="1:25" x14ac:dyDescent="0.3">
      <c r="A4684" t="s">
        <v>6434</v>
      </c>
      <c r="B4684" s="1">
        <v>45780</v>
      </c>
      <c r="C4684" t="s">
        <v>1886</v>
      </c>
      <c r="D4684" t="s">
        <v>444</v>
      </c>
      <c r="E4684" t="s">
        <v>30</v>
      </c>
      <c r="F4684" t="s">
        <v>156</v>
      </c>
      <c r="G4684" t="s">
        <v>21</v>
      </c>
      <c r="H4684" t="s">
        <v>230</v>
      </c>
      <c r="I4684" t="s">
        <v>231</v>
      </c>
      <c r="J4684">
        <v>2</v>
      </c>
      <c r="K4684">
        <v>3241.56</v>
      </c>
      <c r="L4684">
        <v>0.05</v>
      </c>
      <c r="M4684">
        <v>4758.93</v>
      </c>
      <c r="N4684" t="s">
        <v>52</v>
      </c>
      <c r="O4684" t="s">
        <v>35</v>
      </c>
      <c r="P4684" t="s">
        <v>44</v>
      </c>
      <c r="Q4684">
        <f>Sales_Data[[#This Row],[Quantity]]*Sales_Data[[#This Row],[Unit_Price]]</f>
        <v>6483.12</v>
      </c>
      <c r="R4684">
        <f>Sales_Data[[#This Row],[Gross_Sales]]*Sales_Data[[#This Row],[Discount]]</f>
        <v>324.15600000000001</v>
      </c>
      <c r="S4684">
        <f>Sales_Data[[#This Row],[Gross_Sales]]-Sales_Data[[#This Row],[Discount_Amount]]</f>
        <v>6158.9639999999999</v>
      </c>
      <c r="T4684">
        <f>Sales_Data[[#This Row],[Net Sales]]-Sales_Data[[#This Row],[Cost]]</f>
        <v>1400.0339999999997</v>
      </c>
      <c r="U4684" s="2">
        <f>Sales_Data[[#This Row],[Profit]]/Sales_Data[[#This Row],[Net Sales]]</f>
        <v>0.22731647725169357</v>
      </c>
      <c r="V4684">
        <f>YEAR(Sales_Data[[#This Row],[Order_Date]])</f>
        <v>2025</v>
      </c>
      <c r="W4684" t="str">
        <f>TEXT(Sales_Data[[#This Row],[Order_Date]],"mmm")</f>
        <v>May</v>
      </c>
      <c r="X4684">
        <f>MONTH(Sales_Data[[#This Row],[Order_Date]])</f>
        <v>5</v>
      </c>
      <c r="Y4684" t="str">
        <f>"Q"&amp;ROUNDUP(MONTH(Sales_Data[[#This Row],[Order_Date]])/3,0)</f>
        <v>Q2</v>
      </c>
    </row>
    <row r="4685" spans="1:25" x14ac:dyDescent="0.3">
      <c r="A4685" t="s">
        <v>6435</v>
      </c>
      <c r="B4685" s="1">
        <v>45891</v>
      </c>
      <c r="C4685" t="s">
        <v>698</v>
      </c>
      <c r="D4685" t="s">
        <v>447</v>
      </c>
      <c r="E4685" t="s">
        <v>48</v>
      </c>
      <c r="F4685" t="s">
        <v>132</v>
      </c>
      <c r="G4685" t="s">
        <v>41</v>
      </c>
      <c r="H4685" t="s">
        <v>171</v>
      </c>
      <c r="I4685" t="s">
        <v>172</v>
      </c>
      <c r="J4685">
        <v>2</v>
      </c>
      <c r="K4685">
        <v>39390.699999999997</v>
      </c>
      <c r="L4685">
        <v>0.1</v>
      </c>
      <c r="M4685">
        <v>51724.33</v>
      </c>
      <c r="N4685" t="s">
        <v>52</v>
      </c>
      <c r="O4685" t="s">
        <v>53</v>
      </c>
      <c r="P4685" t="s">
        <v>71</v>
      </c>
      <c r="Q4685">
        <f>Sales_Data[[#This Row],[Quantity]]*Sales_Data[[#This Row],[Unit_Price]]</f>
        <v>78781.399999999994</v>
      </c>
      <c r="R4685">
        <f>Sales_Data[[#This Row],[Gross_Sales]]*Sales_Data[[#This Row],[Discount]]</f>
        <v>7878.1399999999994</v>
      </c>
      <c r="S4685">
        <f>Sales_Data[[#This Row],[Gross_Sales]]-Sales_Data[[#This Row],[Discount_Amount]]</f>
        <v>70903.259999999995</v>
      </c>
      <c r="T4685">
        <f>Sales_Data[[#This Row],[Net Sales]]-Sales_Data[[#This Row],[Cost]]</f>
        <v>19178.929999999993</v>
      </c>
      <c r="U4685" s="2">
        <f>Sales_Data[[#This Row],[Profit]]/Sales_Data[[#This Row],[Net Sales]]</f>
        <v>0.27049433270064022</v>
      </c>
      <c r="V4685">
        <f>YEAR(Sales_Data[[#This Row],[Order_Date]])</f>
        <v>2025</v>
      </c>
      <c r="W4685" t="str">
        <f>TEXT(Sales_Data[[#This Row],[Order_Date]],"mmm")</f>
        <v>Aug</v>
      </c>
      <c r="X4685">
        <f>MONTH(Sales_Data[[#This Row],[Order_Date]])</f>
        <v>8</v>
      </c>
      <c r="Y4685" t="str">
        <f>"Q"&amp;ROUNDUP(MONTH(Sales_Data[[#This Row],[Order_Date]])/3,0)</f>
        <v>Q3</v>
      </c>
    </row>
    <row r="4686" spans="1:25" x14ac:dyDescent="0.3">
      <c r="A4686" t="s">
        <v>6436</v>
      </c>
      <c r="B4686" s="1">
        <v>45878</v>
      </c>
      <c r="C4686" t="s">
        <v>2610</v>
      </c>
      <c r="D4686" t="s">
        <v>580</v>
      </c>
      <c r="E4686" t="s">
        <v>19</v>
      </c>
      <c r="F4686" t="s">
        <v>20</v>
      </c>
      <c r="G4686" t="s">
        <v>21</v>
      </c>
      <c r="H4686" t="s">
        <v>127</v>
      </c>
      <c r="I4686" t="s">
        <v>314</v>
      </c>
      <c r="J4686">
        <v>1</v>
      </c>
      <c r="K4686">
        <v>12218.73</v>
      </c>
      <c r="L4686">
        <v>0.05</v>
      </c>
      <c r="M4686">
        <v>7479.36</v>
      </c>
      <c r="N4686" t="s">
        <v>83</v>
      </c>
      <c r="O4686" t="s">
        <v>25</v>
      </c>
      <c r="P4686" t="s">
        <v>71</v>
      </c>
      <c r="Q4686">
        <f>Sales_Data[[#This Row],[Quantity]]*Sales_Data[[#This Row],[Unit_Price]]</f>
        <v>12218.73</v>
      </c>
      <c r="R4686">
        <f>Sales_Data[[#This Row],[Gross_Sales]]*Sales_Data[[#This Row],[Discount]]</f>
        <v>610.93650000000002</v>
      </c>
      <c r="S4686">
        <f>Sales_Data[[#This Row],[Gross_Sales]]-Sales_Data[[#This Row],[Discount_Amount]]</f>
        <v>11607.7935</v>
      </c>
      <c r="T4686">
        <f>Sales_Data[[#This Row],[Net Sales]]-Sales_Data[[#This Row],[Cost]]</f>
        <v>4128.4335000000001</v>
      </c>
      <c r="U4686" s="2">
        <f>Sales_Data[[#This Row],[Profit]]/Sales_Data[[#This Row],[Net Sales]]</f>
        <v>0.3556604879299412</v>
      </c>
      <c r="V4686">
        <f>YEAR(Sales_Data[[#This Row],[Order_Date]])</f>
        <v>2025</v>
      </c>
      <c r="W4686" t="str">
        <f>TEXT(Sales_Data[[#This Row],[Order_Date]],"mmm")</f>
        <v>Aug</v>
      </c>
      <c r="X4686">
        <f>MONTH(Sales_Data[[#This Row],[Order_Date]])</f>
        <v>8</v>
      </c>
      <c r="Y4686" t="str">
        <f>"Q"&amp;ROUNDUP(MONTH(Sales_Data[[#This Row],[Order_Date]])/3,0)</f>
        <v>Q3</v>
      </c>
    </row>
    <row r="4687" spans="1:25" x14ac:dyDescent="0.3">
      <c r="A4687" t="s">
        <v>6437</v>
      </c>
      <c r="B4687" s="1">
        <v>45980</v>
      </c>
      <c r="C4687" t="s">
        <v>204</v>
      </c>
      <c r="D4687" t="s">
        <v>145</v>
      </c>
      <c r="E4687" t="s">
        <v>30</v>
      </c>
      <c r="F4687" t="s">
        <v>31</v>
      </c>
      <c r="G4687" t="s">
        <v>75</v>
      </c>
      <c r="H4687" t="s">
        <v>185</v>
      </c>
      <c r="I4687" t="s">
        <v>261</v>
      </c>
      <c r="J4687">
        <v>2</v>
      </c>
      <c r="K4687">
        <v>1198.25</v>
      </c>
      <c r="L4687">
        <v>0.05</v>
      </c>
      <c r="M4687">
        <v>1806.12</v>
      </c>
      <c r="N4687" t="s">
        <v>52</v>
      </c>
      <c r="O4687" t="s">
        <v>53</v>
      </c>
      <c r="P4687" t="s">
        <v>71</v>
      </c>
      <c r="Q4687">
        <f>Sales_Data[[#This Row],[Quantity]]*Sales_Data[[#This Row],[Unit_Price]]</f>
        <v>2396.5</v>
      </c>
      <c r="R4687">
        <f>Sales_Data[[#This Row],[Gross_Sales]]*Sales_Data[[#This Row],[Discount]]</f>
        <v>119.825</v>
      </c>
      <c r="S4687">
        <f>Sales_Data[[#This Row],[Gross_Sales]]-Sales_Data[[#This Row],[Discount_Amount]]</f>
        <v>2276.6750000000002</v>
      </c>
      <c r="T4687">
        <f>Sales_Data[[#This Row],[Net Sales]]-Sales_Data[[#This Row],[Cost]]</f>
        <v>470.55500000000029</v>
      </c>
      <c r="U4687" s="2">
        <f>Sales_Data[[#This Row],[Profit]]/Sales_Data[[#This Row],[Net Sales]]</f>
        <v>0.2066851878287416</v>
      </c>
      <c r="V4687">
        <f>YEAR(Sales_Data[[#This Row],[Order_Date]])</f>
        <v>2025</v>
      </c>
      <c r="W4687" t="str">
        <f>TEXT(Sales_Data[[#This Row],[Order_Date]],"mmm")</f>
        <v>Nov</v>
      </c>
      <c r="X4687">
        <f>MONTH(Sales_Data[[#This Row],[Order_Date]])</f>
        <v>11</v>
      </c>
      <c r="Y4687" t="str">
        <f>"Q"&amp;ROUNDUP(MONTH(Sales_Data[[#This Row],[Order_Date]])/3,0)</f>
        <v>Q4</v>
      </c>
    </row>
    <row r="4688" spans="1:25" x14ac:dyDescent="0.3">
      <c r="A4688" t="s">
        <v>6438</v>
      </c>
      <c r="B4688" s="1">
        <v>45996</v>
      </c>
      <c r="C4688" t="s">
        <v>1364</v>
      </c>
      <c r="D4688" t="s">
        <v>356</v>
      </c>
      <c r="E4688" t="s">
        <v>119</v>
      </c>
      <c r="F4688" t="s">
        <v>146</v>
      </c>
      <c r="G4688" t="s">
        <v>21</v>
      </c>
      <c r="H4688" t="s">
        <v>230</v>
      </c>
      <c r="I4688" t="s">
        <v>231</v>
      </c>
      <c r="J4688">
        <v>2</v>
      </c>
      <c r="K4688">
        <v>2784.01</v>
      </c>
      <c r="L4688">
        <v>0.1</v>
      </c>
      <c r="M4688">
        <v>4337.96</v>
      </c>
      <c r="N4688" t="s">
        <v>52</v>
      </c>
      <c r="O4688" t="s">
        <v>25</v>
      </c>
      <c r="P4688" t="s">
        <v>44</v>
      </c>
      <c r="Q4688">
        <f>Sales_Data[[#This Row],[Quantity]]*Sales_Data[[#This Row],[Unit_Price]]</f>
        <v>5568.02</v>
      </c>
      <c r="R4688">
        <f>Sales_Data[[#This Row],[Gross_Sales]]*Sales_Data[[#This Row],[Discount]]</f>
        <v>556.80200000000002</v>
      </c>
      <c r="S4688">
        <f>Sales_Data[[#This Row],[Gross_Sales]]-Sales_Data[[#This Row],[Discount_Amount]]</f>
        <v>5011.2180000000008</v>
      </c>
      <c r="T4688">
        <f>Sales_Data[[#This Row],[Net Sales]]-Sales_Data[[#This Row],[Cost]]</f>
        <v>673.25800000000072</v>
      </c>
      <c r="U4688" s="2">
        <f>Sales_Data[[#This Row],[Profit]]/Sales_Data[[#This Row],[Net Sales]]</f>
        <v>0.13435017195420368</v>
      </c>
      <c r="V4688">
        <f>YEAR(Sales_Data[[#This Row],[Order_Date]])</f>
        <v>2025</v>
      </c>
      <c r="W4688" t="str">
        <f>TEXT(Sales_Data[[#This Row],[Order_Date]],"mmm")</f>
        <v>Dec</v>
      </c>
      <c r="X4688">
        <f>MONTH(Sales_Data[[#This Row],[Order_Date]])</f>
        <v>12</v>
      </c>
      <c r="Y4688" t="str">
        <f>"Q"&amp;ROUNDUP(MONTH(Sales_Data[[#This Row],[Order_Date]])/3,0)</f>
        <v>Q4</v>
      </c>
    </row>
    <row r="4689" spans="1:25" x14ac:dyDescent="0.3">
      <c r="A4689" t="s">
        <v>6439</v>
      </c>
      <c r="B4689" s="1">
        <v>45660</v>
      </c>
      <c r="C4689" t="s">
        <v>6427</v>
      </c>
      <c r="D4689" t="s">
        <v>1026</v>
      </c>
      <c r="E4689" t="s">
        <v>19</v>
      </c>
      <c r="F4689" t="s">
        <v>113</v>
      </c>
      <c r="G4689" t="s">
        <v>21</v>
      </c>
      <c r="H4689" t="s">
        <v>127</v>
      </c>
      <c r="I4689" t="s">
        <v>314</v>
      </c>
      <c r="J4689">
        <v>2</v>
      </c>
      <c r="K4689">
        <v>8311.36</v>
      </c>
      <c r="L4689">
        <v>0</v>
      </c>
      <c r="M4689">
        <v>11487.82</v>
      </c>
      <c r="N4689" t="s">
        <v>52</v>
      </c>
      <c r="O4689" t="s">
        <v>35</v>
      </c>
      <c r="P4689" t="s">
        <v>71</v>
      </c>
      <c r="Q4689">
        <f>Sales_Data[[#This Row],[Quantity]]*Sales_Data[[#This Row],[Unit_Price]]</f>
        <v>16622.72</v>
      </c>
      <c r="R4689">
        <f>Sales_Data[[#This Row],[Gross_Sales]]*Sales_Data[[#This Row],[Discount]]</f>
        <v>0</v>
      </c>
      <c r="S4689">
        <f>Sales_Data[[#This Row],[Gross_Sales]]-Sales_Data[[#This Row],[Discount_Amount]]</f>
        <v>16622.72</v>
      </c>
      <c r="T4689">
        <f>Sales_Data[[#This Row],[Net Sales]]-Sales_Data[[#This Row],[Cost]]</f>
        <v>5134.9000000000015</v>
      </c>
      <c r="U4689" s="2">
        <f>Sales_Data[[#This Row],[Profit]]/Sales_Data[[#This Row],[Net Sales]]</f>
        <v>0.30890853001193552</v>
      </c>
      <c r="V4689">
        <f>YEAR(Sales_Data[[#This Row],[Order_Date]])</f>
        <v>2025</v>
      </c>
      <c r="W4689" t="str">
        <f>TEXT(Sales_Data[[#This Row],[Order_Date]],"mmm")</f>
        <v>Jan</v>
      </c>
      <c r="X4689">
        <f>MONTH(Sales_Data[[#This Row],[Order_Date]])</f>
        <v>1</v>
      </c>
      <c r="Y4689" t="str">
        <f>"Q"&amp;ROUNDUP(MONTH(Sales_Data[[#This Row],[Order_Date]])/3,0)</f>
        <v>Q1</v>
      </c>
    </row>
    <row r="4690" spans="1:25" x14ac:dyDescent="0.3">
      <c r="A4690" t="s">
        <v>6440</v>
      </c>
      <c r="B4690" s="1">
        <v>45839</v>
      </c>
      <c r="C4690" t="s">
        <v>642</v>
      </c>
      <c r="D4690" t="s">
        <v>224</v>
      </c>
      <c r="E4690" t="s">
        <v>30</v>
      </c>
      <c r="F4690" t="s">
        <v>87</v>
      </c>
      <c r="G4690" t="s">
        <v>67</v>
      </c>
      <c r="H4690" t="s">
        <v>133</v>
      </c>
      <c r="I4690" t="s">
        <v>138</v>
      </c>
      <c r="J4690">
        <v>2</v>
      </c>
      <c r="K4690">
        <v>2369.11</v>
      </c>
      <c r="L4690">
        <v>0.05</v>
      </c>
      <c r="M4690">
        <v>3033.76</v>
      </c>
      <c r="N4690" t="s">
        <v>109</v>
      </c>
      <c r="O4690" t="s">
        <v>53</v>
      </c>
      <c r="P4690" t="s">
        <v>44</v>
      </c>
      <c r="Q4690">
        <f>Sales_Data[[#This Row],[Quantity]]*Sales_Data[[#This Row],[Unit_Price]]</f>
        <v>4738.22</v>
      </c>
      <c r="R4690">
        <f>Sales_Data[[#This Row],[Gross_Sales]]*Sales_Data[[#This Row],[Discount]]</f>
        <v>236.91100000000003</v>
      </c>
      <c r="S4690">
        <f>Sales_Data[[#This Row],[Gross_Sales]]-Sales_Data[[#This Row],[Discount_Amount]]</f>
        <v>4501.3090000000002</v>
      </c>
      <c r="T4690">
        <f>Sales_Data[[#This Row],[Net Sales]]-Sales_Data[[#This Row],[Cost]]</f>
        <v>1467.549</v>
      </c>
      <c r="U4690" s="2">
        <f>Sales_Data[[#This Row],[Profit]]/Sales_Data[[#This Row],[Net Sales]]</f>
        <v>0.32602716232100482</v>
      </c>
      <c r="V4690">
        <f>YEAR(Sales_Data[[#This Row],[Order_Date]])</f>
        <v>2025</v>
      </c>
      <c r="W4690" t="str">
        <f>TEXT(Sales_Data[[#This Row],[Order_Date]],"mmm")</f>
        <v>Jul</v>
      </c>
      <c r="X4690">
        <f>MONTH(Sales_Data[[#This Row],[Order_Date]])</f>
        <v>7</v>
      </c>
      <c r="Y4690" t="str">
        <f>"Q"&amp;ROUNDUP(MONTH(Sales_Data[[#This Row],[Order_Date]])/3,0)</f>
        <v>Q3</v>
      </c>
    </row>
    <row r="4691" spans="1:25" x14ac:dyDescent="0.3">
      <c r="A4691" t="s">
        <v>6441</v>
      </c>
      <c r="B4691" s="1">
        <v>45863</v>
      </c>
      <c r="C4691" t="s">
        <v>2577</v>
      </c>
      <c r="D4691" t="s">
        <v>241</v>
      </c>
      <c r="E4691" t="s">
        <v>119</v>
      </c>
      <c r="F4691" t="s">
        <v>146</v>
      </c>
      <c r="G4691" t="s">
        <v>75</v>
      </c>
      <c r="H4691" t="s">
        <v>114</v>
      </c>
      <c r="I4691" t="s">
        <v>115</v>
      </c>
      <c r="J4691">
        <v>1</v>
      </c>
      <c r="K4691">
        <v>7082.5</v>
      </c>
      <c r="L4691">
        <v>0</v>
      </c>
      <c r="M4691">
        <v>5934.4</v>
      </c>
      <c r="N4691" t="s">
        <v>24</v>
      </c>
      <c r="O4691" t="s">
        <v>35</v>
      </c>
      <c r="P4691" t="s">
        <v>26</v>
      </c>
      <c r="Q4691">
        <f>Sales_Data[[#This Row],[Quantity]]*Sales_Data[[#This Row],[Unit_Price]]</f>
        <v>7082.5</v>
      </c>
      <c r="R4691">
        <f>Sales_Data[[#This Row],[Gross_Sales]]*Sales_Data[[#This Row],[Discount]]</f>
        <v>0</v>
      </c>
      <c r="S4691">
        <f>Sales_Data[[#This Row],[Gross_Sales]]-Sales_Data[[#This Row],[Discount_Amount]]</f>
        <v>7082.5</v>
      </c>
      <c r="T4691">
        <f>Sales_Data[[#This Row],[Net Sales]]-Sales_Data[[#This Row],[Cost]]</f>
        <v>1148.1000000000004</v>
      </c>
      <c r="U4691" s="2">
        <f>Sales_Data[[#This Row],[Profit]]/Sales_Data[[#This Row],[Net Sales]]</f>
        <v>0.16210377691493122</v>
      </c>
      <c r="V4691">
        <f>YEAR(Sales_Data[[#This Row],[Order_Date]])</f>
        <v>2025</v>
      </c>
      <c r="W4691" t="str">
        <f>TEXT(Sales_Data[[#This Row],[Order_Date]],"mmm")</f>
        <v>Jul</v>
      </c>
      <c r="X4691">
        <f>MONTH(Sales_Data[[#This Row],[Order_Date]])</f>
        <v>7</v>
      </c>
      <c r="Y4691" t="str">
        <f>"Q"&amp;ROUNDUP(MONTH(Sales_Data[[#This Row],[Order_Date]])/3,0)</f>
        <v>Q3</v>
      </c>
    </row>
    <row r="4692" spans="1:25" x14ac:dyDescent="0.3">
      <c r="A4692" t="s">
        <v>6442</v>
      </c>
      <c r="B4692" s="1">
        <v>45977</v>
      </c>
      <c r="C4692" t="s">
        <v>1224</v>
      </c>
      <c r="D4692" t="s">
        <v>244</v>
      </c>
      <c r="E4692" t="s">
        <v>119</v>
      </c>
      <c r="F4692" t="s">
        <v>249</v>
      </c>
      <c r="G4692" t="s">
        <v>21</v>
      </c>
      <c r="H4692" t="s">
        <v>22</v>
      </c>
      <c r="I4692" t="s">
        <v>23</v>
      </c>
      <c r="J4692">
        <v>2</v>
      </c>
      <c r="K4692">
        <v>3622.85</v>
      </c>
      <c r="L4692">
        <v>0</v>
      </c>
      <c r="M4692">
        <v>5002.8599999999997</v>
      </c>
      <c r="N4692" t="s">
        <v>52</v>
      </c>
      <c r="O4692" t="s">
        <v>35</v>
      </c>
      <c r="P4692" t="s">
        <v>26</v>
      </c>
      <c r="Q4692">
        <f>Sales_Data[[#This Row],[Quantity]]*Sales_Data[[#This Row],[Unit_Price]]</f>
        <v>7245.7</v>
      </c>
      <c r="R4692">
        <f>Sales_Data[[#This Row],[Gross_Sales]]*Sales_Data[[#This Row],[Discount]]</f>
        <v>0</v>
      </c>
      <c r="S4692">
        <f>Sales_Data[[#This Row],[Gross_Sales]]-Sales_Data[[#This Row],[Discount_Amount]]</f>
        <v>7245.7</v>
      </c>
      <c r="T4692">
        <f>Sales_Data[[#This Row],[Net Sales]]-Sales_Data[[#This Row],[Cost]]</f>
        <v>2242.84</v>
      </c>
      <c r="U4692" s="2">
        <f>Sales_Data[[#This Row],[Profit]]/Sales_Data[[#This Row],[Net Sales]]</f>
        <v>0.30954083111362601</v>
      </c>
      <c r="V4692">
        <f>YEAR(Sales_Data[[#This Row],[Order_Date]])</f>
        <v>2025</v>
      </c>
      <c r="W4692" t="str">
        <f>TEXT(Sales_Data[[#This Row],[Order_Date]],"mmm")</f>
        <v>Nov</v>
      </c>
      <c r="X4692">
        <f>MONTH(Sales_Data[[#This Row],[Order_Date]])</f>
        <v>11</v>
      </c>
      <c r="Y4692" t="str">
        <f>"Q"&amp;ROUNDUP(MONTH(Sales_Data[[#This Row],[Order_Date]])/3,0)</f>
        <v>Q4</v>
      </c>
    </row>
    <row r="4693" spans="1:25" x14ac:dyDescent="0.3">
      <c r="A4693" t="s">
        <v>6443</v>
      </c>
      <c r="B4693" s="1">
        <v>45697</v>
      </c>
      <c r="C4693" t="s">
        <v>2052</v>
      </c>
      <c r="D4693" t="s">
        <v>183</v>
      </c>
      <c r="E4693" t="s">
        <v>48</v>
      </c>
      <c r="F4693" t="s">
        <v>126</v>
      </c>
      <c r="G4693" t="s">
        <v>75</v>
      </c>
      <c r="H4693" t="s">
        <v>76</v>
      </c>
      <c r="I4693" t="s">
        <v>77</v>
      </c>
      <c r="J4693">
        <v>4</v>
      </c>
      <c r="K4693">
        <v>11819.08</v>
      </c>
      <c r="L4693">
        <v>0.05</v>
      </c>
      <c r="M4693">
        <v>32258.79</v>
      </c>
      <c r="N4693" t="s">
        <v>24</v>
      </c>
      <c r="O4693" t="s">
        <v>35</v>
      </c>
      <c r="P4693" t="s">
        <v>71</v>
      </c>
      <c r="Q4693">
        <f>Sales_Data[[#This Row],[Quantity]]*Sales_Data[[#This Row],[Unit_Price]]</f>
        <v>47276.32</v>
      </c>
      <c r="R4693">
        <f>Sales_Data[[#This Row],[Gross_Sales]]*Sales_Data[[#This Row],[Discount]]</f>
        <v>2363.8160000000003</v>
      </c>
      <c r="S4693">
        <f>Sales_Data[[#This Row],[Gross_Sales]]-Sales_Data[[#This Row],[Discount_Amount]]</f>
        <v>44912.504000000001</v>
      </c>
      <c r="T4693">
        <f>Sales_Data[[#This Row],[Net Sales]]-Sales_Data[[#This Row],[Cost]]</f>
        <v>12653.714</v>
      </c>
      <c r="U4693" s="2">
        <f>Sales_Data[[#This Row],[Profit]]/Sales_Data[[#This Row],[Net Sales]]</f>
        <v>0.28174144999797829</v>
      </c>
      <c r="V4693">
        <f>YEAR(Sales_Data[[#This Row],[Order_Date]])</f>
        <v>2025</v>
      </c>
      <c r="W4693" t="str">
        <f>TEXT(Sales_Data[[#This Row],[Order_Date]],"mmm")</f>
        <v>Feb</v>
      </c>
      <c r="X4693">
        <f>MONTH(Sales_Data[[#This Row],[Order_Date]])</f>
        <v>2</v>
      </c>
      <c r="Y4693" t="str">
        <f>"Q"&amp;ROUNDUP(MONTH(Sales_Data[[#This Row],[Order_Date]])/3,0)</f>
        <v>Q1</v>
      </c>
    </row>
    <row r="4694" spans="1:25" x14ac:dyDescent="0.3">
      <c r="A4694" t="s">
        <v>6444</v>
      </c>
      <c r="B4694" s="1">
        <v>45716</v>
      </c>
      <c r="C4694" t="s">
        <v>2062</v>
      </c>
      <c r="D4694" t="s">
        <v>715</v>
      </c>
      <c r="E4694" t="s">
        <v>48</v>
      </c>
      <c r="F4694" t="s">
        <v>132</v>
      </c>
      <c r="G4694" t="s">
        <v>41</v>
      </c>
      <c r="H4694" t="s">
        <v>102</v>
      </c>
      <c r="I4694" t="s">
        <v>103</v>
      </c>
      <c r="J4694">
        <v>1</v>
      </c>
      <c r="K4694">
        <v>17468.09</v>
      </c>
      <c r="L4694">
        <v>0.1</v>
      </c>
      <c r="M4694">
        <v>10655.39</v>
      </c>
      <c r="N4694" t="s">
        <v>52</v>
      </c>
      <c r="O4694" t="s">
        <v>35</v>
      </c>
      <c r="P4694" t="s">
        <v>71</v>
      </c>
      <c r="Q4694">
        <f>Sales_Data[[#This Row],[Quantity]]*Sales_Data[[#This Row],[Unit_Price]]</f>
        <v>17468.09</v>
      </c>
      <c r="R4694">
        <f>Sales_Data[[#This Row],[Gross_Sales]]*Sales_Data[[#This Row],[Discount]]</f>
        <v>1746.8090000000002</v>
      </c>
      <c r="S4694">
        <f>Sales_Data[[#This Row],[Gross_Sales]]-Sales_Data[[#This Row],[Discount_Amount]]</f>
        <v>15721.280999999999</v>
      </c>
      <c r="T4694">
        <f>Sales_Data[[#This Row],[Net Sales]]-Sales_Data[[#This Row],[Cost]]</f>
        <v>5065.8909999999996</v>
      </c>
      <c r="U4694" s="2">
        <f>Sales_Data[[#This Row],[Profit]]/Sales_Data[[#This Row],[Net Sales]]</f>
        <v>0.32223143902840995</v>
      </c>
      <c r="V4694">
        <f>YEAR(Sales_Data[[#This Row],[Order_Date]])</f>
        <v>2025</v>
      </c>
      <c r="W4694" t="str">
        <f>TEXT(Sales_Data[[#This Row],[Order_Date]],"mmm")</f>
        <v>Feb</v>
      </c>
      <c r="X4694">
        <f>MONTH(Sales_Data[[#This Row],[Order_Date]])</f>
        <v>2</v>
      </c>
      <c r="Y4694" t="str">
        <f>"Q"&amp;ROUNDUP(MONTH(Sales_Data[[#This Row],[Order_Date]])/3,0)</f>
        <v>Q1</v>
      </c>
    </row>
    <row r="4695" spans="1:25" x14ac:dyDescent="0.3">
      <c r="A4695" t="s">
        <v>6445</v>
      </c>
      <c r="B4695" s="1">
        <v>45719</v>
      </c>
      <c r="C4695" t="s">
        <v>413</v>
      </c>
      <c r="D4695" t="s">
        <v>255</v>
      </c>
      <c r="E4695" t="s">
        <v>19</v>
      </c>
      <c r="F4695" t="s">
        <v>20</v>
      </c>
      <c r="G4695" t="s">
        <v>32</v>
      </c>
      <c r="H4695" t="s">
        <v>50</v>
      </c>
      <c r="I4695" t="s">
        <v>51</v>
      </c>
      <c r="J4695">
        <v>1</v>
      </c>
      <c r="K4695">
        <v>4414.8900000000003</v>
      </c>
      <c r="L4695">
        <v>0</v>
      </c>
      <c r="M4695">
        <v>3458.8</v>
      </c>
      <c r="N4695" t="s">
        <v>52</v>
      </c>
      <c r="O4695" t="s">
        <v>35</v>
      </c>
      <c r="P4695" t="s">
        <v>44</v>
      </c>
      <c r="Q4695">
        <f>Sales_Data[[#This Row],[Quantity]]*Sales_Data[[#This Row],[Unit_Price]]</f>
        <v>4414.8900000000003</v>
      </c>
      <c r="R4695">
        <f>Sales_Data[[#This Row],[Gross_Sales]]*Sales_Data[[#This Row],[Discount]]</f>
        <v>0</v>
      </c>
      <c r="S4695">
        <f>Sales_Data[[#This Row],[Gross_Sales]]-Sales_Data[[#This Row],[Discount_Amount]]</f>
        <v>4414.8900000000003</v>
      </c>
      <c r="T4695">
        <f>Sales_Data[[#This Row],[Net Sales]]-Sales_Data[[#This Row],[Cost]]</f>
        <v>956.09000000000015</v>
      </c>
      <c r="U4695" s="2">
        <f>Sales_Data[[#This Row],[Profit]]/Sales_Data[[#This Row],[Net Sales]]</f>
        <v>0.21656032200122768</v>
      </c>
      <c r="V4695">
        <f>YEAR(Sales_Data[[#This Row],[Order_Date]])</f>
        <v>2025</v>
      </c>
      <c r="W4695" t="str">
        <f>TEXT(Sales_Data[[#This Row],[Order_Date]],"mmm")</f>
        <v>Mar</v>
      </c>
      <c r="X4695">
        <f>MONTH(Sales_Data[[#This Row],[Order_Date]])</f>
        <v>3</v>
      </c>
      <c r="Y4695" t="str">
        <f>"Q"&amp;ROUNDUP(MONTH(Sales_Data[[#This Row],[Order_Date]])/3,0)</f>
        <v>Q1</v>
      </c>
    </row>
    <row r="4696" spans="1:25" x14ac:dyDescent="0.3">
      <c r="A4696" t="s">
        <v>6446</v>
      </c>
      <c r="B4696" s="1">
        <v>45789</v>
      </c>
      <c r="C4696" t="s">
        <v>321</v>
      </c>
      <c r="D4696" t="s">
        <v>327</v>
      </c>
      <c r="E4696" t="s">
        <v>39</v>
      </c>
      <c r="F4696" t="s">
        <v>96</v>
      </c>
      <c r="G4696" t="s">
        <v>32</v>
      </c>
      <c r="H4696" t="s">
        <v>50</v>
      </c>
      <c r="I4696" t="s">
        <v>51</v>
      </c>
      <c r="J4696">
        <v>1</v>
      </c>
      <c r="K4696">
        <v>5228.96</v>
      </c>
      <c r="L4696">
        <v>0.1</v>
      </c>
      <c r="M4696">
        <v>3468.45</v>
      </c>
      <c r="N4696" t="s">
        <v>24</v>
      </c>
      <c r="O4696" t="s">
        <v>35</v>
      </c>
      <c r="P4696" t="s">
        <v>71</v>
      </c>
      <c r="Q4696">
        <f>Sales_Data[[#This Row],[Quantity]]*Sales_Data[[#This Row],[Unit_Price]]</f>
        <v>5228.96</v>
      </c>
      <c r="R4696">
        <f>Sales_Data[[#This Row],[Gross_Sales]]*Sales_Data[[#This Row],[Discount]]</f>
        <v>522.89600000000007</v>
      </c>
      <c r="S4696">
        <f>Sales_Data[[#This Row],[Gross_Sales]]-Sales_Data[[#This Row],[Discount_Amount]]</f>
        <v>4706.0640000000003</v>
      </c>
      <c r="T4696">
        <f>Sales_Data[[#This Row],[Net Sales]]-Sales_Data[[#This Row],[Cost]]</f>
        <v>1237.6140000000005</v>
      </c>
      <c r="U4696" s="2">
        <f>Sales_Data[[#This Row],[Profit]]/Sales_Data[[#This Row],[Net Sales]]</f>
        <v>0.26298282386299898</v>
      </c>
      <c r="V4696">
        <f>YEAR(Sales_Data[[#This Row],[Order_Date]])</f>
        <v>2025</v>
      </c>
      <c r="W4696" t="str">
        <f>TEXT(Sales_Data[[#This Row],[Order_Date]],"mmm")</f>
        <v>May</v>
      </c>
      <c r="X4696">
        <f>MONTH(Sales_Data[[#This Row],[Order_Date]])</f>
        <v>5</v>
      </c>
      <c r="Y4696" t="str">
        <f>"Q"&amp;ROUNDUP(MONTH(Sales_Data[[#This Row],[Order_Date]])/3,0)</f>
        <v>Q2</v>
      </c>
    </row>
    <row r="4697" spans="1:25" x14ac:dyDescent="0.3">
      <c r="A4697" t="s">
        <v>6447</v>
      </c>
      <c r="B4697" s="1">
        <v>45717</v>
      </c>
      <c r="C4697" t="s">
        <v>1515</v>
      </c>
      <c r="D4697" t="s">
        <v>447</v>
      </c>
      <c r="E4697" t="s">
        <v>48</v>
      </c>
      <c r="F4697" t="s">
        <v>164</v>
      </c>
      <c r="G4697" t="s">
        <v>75</v>
      </c>
      <c r="H4697" t="s">
        <v>256</v>
      </c>
      <c r="I4697" t="s">
        <v>334</v>
      </c>
      <c r="J4697">
        <v>4</v>
      </c>
      <c r="K4697">
        <v>31366.57</v>
      </c>
      <c r="L4697">
        <v>0.05</v>
      </c>
      <c r="M4697">
        <v>85362.87</v>
      </c>
      <c r="N4697" t="s">
        <v>109</v>
      </c>
      <c r="O4697" t="s">
        <v>53</v>
      </c>
      <c r="P4697" t="s">
        <v>71</v>
      </c>
      <c r="Q4697">
        <f>Sales_Data[[#This Row],[Quantity]]*Sales_Data[[#This Row],[Unit_Price]]</f>
        <v>125466.28</v>
      </c>
      <c r="R4697">
        <f>Sales_Data[[#This Row],[Gross_Sales]]*Sales_Data[[#This Row],[Discount]]</f>
        <v>6273.3140000000003</v>
      </c>
      <c r="S4697">
        <f>Sales_Data[[#This Row],[Gross_Sales]]-Sales_Data[[#This Row],[Discount_Amount]]</f>
        <v>119192.966</v>
      </c>
      <c r="T4697">
        <f>Sales_Data[[#This Row],[Net Sales]]-Sales_Data[[#This Row],[Cost]]</f>
        <v>33830.096000000005</v>
      </c>
      <c r="U4697" s="2">
        <f>Sales_Data[[#This Row],[Profit]]/Sales_Data[[#This Row],[Net Sales]]</f>
        <v>0.2838262788091036</v>
      </c>
      <c r="V4697">
        <f>YEAR(Sales_Data[[#This Row],[Order_Date]])</f>
        <v>2025</v>
      </c>
      <c r="W4697" t="str">
        <f>TEXT(Sales_Data[[#This Row],[Order_Date]],"mmm")</f>
        <v>Mar</v>
      </c>
      <c r="X4697">
        <f>MONTH(Sales_Data[[#This Row],[Order_Date]])</f>
        <v>3</v>
      </c>
      <c r="Y4697" t="str">
        <f>"Q"&amp;ROUNDUP(MONTH(Sales_Data[[#This Row],[Order_Date]])/3,0)</f>
        <v>Q1</v>
      </c>
    </row>
    <row r="4698" spans="1:25" x14ac:dyDescent="0.3">
      <c r="A4698" t="s">
        <v>6448</v>
      </c>
      <c r="B4698" s="1">
        <v>45988</v>
      </c>
      <c r="C4698" t="s">
        <v>3001</v>
      </c>
      <c r="D4698" t="s">
        <v>175</v>
      </c>
      <c r="E4698" t="s">
        <v>48</v>
      </c>
      <c r="F4698" t="s">
        <v>152</v>
      </c>
      <c r="G4698" t="s">
        <v>41</v>
      </c>
      <c r="H4698" t="s">
        <v>102</v>
      </c>
      <c r="I4698" t="s">
        <v>103</v>
      </c>
      <c r="J4698">
        <v>2</v>
      </c>
      <c r="K4698">
        <v>46498.05</v>
      </c>
      <c r="L4698">
        <v>0.15</v>
      </c>
      <c r="M4698">
        <v>54367.91</v>
      </c>
      <c r="N4698" t="s">
        <v>24</v>
      </c>
      <c r="O4698" t="s">
        <v>35</v>
      </c>
      <c r="P4698" t="s">
        <v>44</v>
      </c>
      <c r="Q4698">
        <f>Sales_Data[[#This Row],[Quantity]]*Sales_Data[[#This Row],[Unit_Price]]</f>
        <v>92996.1</v>
      </c>
      <c r="R4698">
        <f>Sales_Data[[#This Row],[Gross_Sales]]*Sales_Data[[#This Row],[Discount]]</f>
        <v>13949.415000000001</v>
      </c>
      <c r="S4698">
        <f>Sales_Data[[#This Row],[Gross_Sales]]-Sales_Data[[#This Row],[Discount_Amount]]</f>
        <v>79046.684999999998</v>
      </c>
      <c r="T4698">
        <f>Sales_Data[[#This Row],[Net Sales]]-Sales_Data[[#This Row],[Cost]]</f>
        <v>24678.774999999994</v>
      </c>
      <c r="U4698" s="2">
        <f>Sales_Data[[#This Row],[Profit]]/Sales_Data[[#This Row],[Net Sales]]</f>
        <v>0.31220505957966477</v>
      </c>
      <c r="V4698">
        <f>YEAR(Sales_Data[[#This Row],[Order_Date]])</f>
        <v>2025</v>
      </c>
      <c r="W4698" t="str">
        <f>TEXT(Sales_Data[[#This Row],[Order_Date]],"mmm")</f>
        <v>Nov</v>
      </c>
      <c r="X4698">
        <f>MONTH(Sales_Data[[#This Row],[Order_Date]])</f>
        <v>11</v>
      </c>
      <c r="Y4698" t="str">
        <f>"Q"&amp;ROUNDUP(MONTH(Sales_Data[[#This Row],[Order_Date]])/3,0)</f>
        <v>Q4</v>
      </c>
    </row>
    <row r="4699" spans="1:25" x14ac:dyDescent="0.3">
      <c r="A4699" t="s">
        <v>6449</v>
      </c>
      <c r="B4699" s="1">
        <v>45779</v>
      </c>
      <c r="C4699" t="s">
        <v>661</v>
      </c>
      <c r="D4699" t="s">
        <v>317</v>
      </c>
      <c r="E4699" t="s">
        <v>30</v>
      </c>
      <c r="F4699" t="s">
        <v>156</v>
      </c>
      <c r="G4699" t="s">
        <v>67</v>
      </c>
      <c r="H4699" t="s">
        <v>133</v>
      </c>
      <c r="I4699" t="s">
        <v>134</v>
      </c>
      <c r="J4699">
        <v>4</v>
      </c>
      <c r="K4699">
        <v>2227.04</v>
      </c>
      <c r="L4699">
        <v>0.05</v>
      </c>
      <c r="M4699">
        <v>7347.37</v>
      </c>
      <c r="N4699" t="s">
        <v>24</v>
      </c>
      <c r="O4699" t="s">
        <v>35</v>
      </c>
      <c r="P4699" t="s">
        <v>71</v>
      </c>
      <c r="Q4699">
        <f>Sales_Data[[#This Row],[Quantity]]*Sales_Data[[#This Row],[Unit_Price]]</f>
        <v>8908.16</v>
      </c>
      <c r="R4699">
        <f>Sales_Data[[#This Row],[Gross_Sales]]*Sales_Data[[#This Row],[Discount]]</f>
        <v>445.40800000000002</v>
      </c>
      <c r="S4699">
        <f>Sales_Data[[#This Row],[Gross_Sales]]-Sales_Data[[#This Row],[Discount_Amount]]</f>
        <v>8462.7520000000004</v>
      </c>
      <c r="T4699">
        <f>Sales_Data[[#This Row],[Net Sales]]-Sales_Data[[#This Row],[Cost]]</f>
        <v>1115.3820000000005</v>
      </c>
      <c r="U4699" s="2">
        <f>Sales_Data[[#This Row],[Profit]]/Sales_Data[[#This Row],[Net Sales]]</f>
        <v>0.13179897035857846</v>
      </c>
      <c r="V4699">
        <f>YEAR(Sales_Data[[#This Row],[Order_Date]])</f>
        <v>2025</v>
      </c>
      <c r="W4699" t="str">
        <f>TEXT(Sales_Data[[#This Row],[Order_Date]],"mmm")</f>
        <v>May</v>
      </c>
      <c r="X4699">
        <f>MONTH(Sales_Data[[#This Row],[Order_Date]])</f>
        <v>5</v>
      </c>
      <c r="Y4699" t="str">
        <f>"Q"&amp;ROUNDUP(MONTH(Sales_Data[[#This Row],[Order_Date]])/3,0)</f>
        <v>Q2</v>
      </c>
    </row>
    <row r="4700" spans="1:25" x14ac:dyDescent="0.3">
      <c r="A4700" t="s">
        <v>6450</v>
      </c>
      <c r="B4700" s="1">
        <v>45764</v>
      </c>
      <c r="C4700" t="s">
        <v>182</v>
      </c>
      <c r="D4700" t="s">
        <v>347</v>
      </c>
      <c r="E4700" t="s">
        <v>19</v>
      </c>
      <c r="F4700" t="s">
        <v>20</v>
      </c>
      <c r="G4700" t="s">
        <v>75</v>
      </c>
      <c r="H4700" t="s">
        <v>185</v>
      </c>
      <c r="I4700" t="s">
        <v>186</v>
      </c>
      <c r="J4700">
        <v>2</v>
      </c>
      <c r="K4700">
        <v>16092.43</v>
      </c>
      <c r="L4700">
        <v>0</v>
      </c>
      <c r="M4700">
        <v>20669.509999999998</v>
      </c>
      <c r="N4700" t="s">
        <v>52</v>
      </c>
      <c r="O4700" t="s">
        <v>35</v>
      </c>
      <c r="P4700" t="s">
        <v>26</v>
      </c>
      <c r="Q4700">
        <f>Sales_Data[[#This Row],[Quantity]]*Sales_Data[[#This Row],[Unit_Price]]</f>
        <v>32184.86</v>
      </c>
      <c r="R4700">
        <f>Sales_Data[[#This Row],[Gross_Sales]]*Sales_Data[[#This Row],[Discount]]</f>
        <v>0</v>
      </c>
      <c r="S4700">
        <f>Sales_Data[[#This Row],[Gross_Sales]]-Sales_Data[[#This Row],[Discount_Amount]]</f>
        <v>32184.86</v>
      </c>
      <c r="T4700">
        <f>Sales_Data[[#This Row],[Net Sales]]-Sales_Data[[#This Row],[Cost]]</f>
        <v>11515.350000000002</v>
      </c>
      <c r="U4700" s="2">
        <f>Sales_Data[[#This Row],[Profit]]/Sales_Data[[#This Row],[Net Sales]]</f>
        <v>0.35778779214823375</v>
      </c>
      <c r="V4700">
        <f>YEAR(Sales_Data[[#This Row],[Order_Date]])</f>
        <v>2025</v>
      </c>
      <c r="W4700" t="str">
        <f>TEXT(Sales_Data[[#This Row],[Order_Date]],"mmm")</f>
        <v>Apr</v>
      </c>
      <c r="X4700">
        <f>MONTH(Sales_Data[[#This Row],[Order_Date]])</f>
        <v>4</v>
      </c>
      <c r="Y4700" t="str">
        <f>"Q"&amp;ROUNDUP(MONTH(Sales_Data[[#This Row],[Order_Date]])/3,0)</f>
        <v>Q2</v>
      </c>
    </row>
    <row r="4701" spans="1:25" x14ac:dyDescent="0.3">
      <c r="A4701" t="s">
        <v>6451</v>
      </c>
      <c r="B4701" s="1">
        <v>45753</v>
      </c>
      <c r="C4701" t="s">
        <v>2103</v>
      </c>
      <c r="D4701" t="s">
        <v>694</v>
      </c>
      <c r="E4701" t="s">
        <v>19</v>
      </c>
      <c r="F4701" t="s">
        <v>66</v>
      </c>
      <c r="G4701" t="s">
        <v>67</v>
      </c>
      <c r="H4701" t="s">
        <v>133</v>
      </c>
      <c r="I4701" t="s">
        <v>134</v>
      </c>
      <c r="J4701">
        <v>2</v>
      </c>
      <c r="K4701">
        <v>17714.900000000001</v>
      </c>
      <c r="L4701">
        <v>0.1</v>
      </c>
      <c r="M4701">
        <v>22044.6</v>
      </c>
      <c r="N4701" t="s">
        <v>109</v>
      </c>
      <c r="O4701" t="s">
        <v>53</v>
      </c>
      <c r="P4701" t="s">
        <v>71</v>
      </c>
      <c r="Q4701">
        <f>Sales_Data[[#This Row],[Quantity]]*Sales_Data[[#This Row],[Unit_Price]]</f>
        <v>35429.800000000003</v>
      </c>
      <c r="R4701">
        <f>Sales_Data[[#This Row],[Gross_Sales]]*Sales_Data[[#This Row],[Discount]]</f>
        <v>3542.9800000000005</v>
      </c>
      <c r="S4701">
        <f>Sales_Data[[#This Row],[Gross_Sales]]-Sales_Data[[#This Row],[Discount_Amount]]</f>
        <v>31886.820000000003</v>
      </c>
      <c r="T4701">
        <f>Sales_Data[[#This Row],[Net Sales]]-Sales_Data[[#This Row],[Cost]]</f>
        <v>9842.2200000000048</v>
      </c>
      <c r="U4701" s="2">
        <f>Sales_Data[[#This Row],[Profit]]/Sales_Data[[#This Row],[Net Sales]]</f>
        <v>0.30866107062416398</v>
      </c>
      <c r="V4701">
        <f>YEAR(Sales_Data[[#This Row],[Order_Date]])</f>
        <v>2025</v>
      </c>
      <c r="W4701" t="str">
        <f>TEXT(Sales_Data[[#This Row],[Order_Date]],"mmm")</f>
        <v>Apr</v>
      </c>
      <c r="X4701">
        <f>MONTH(Sales_Data[[#This Row],[Order_Date]])</f>
        <v>4</v>
      </c>
      <c r="Y4701" t="str">
        <f>"Q"&amp;ROUNDUP(MONTH(Sales_Data[[#This Row],[Order_Date]])/3,0)</f>
        <v>Q2</v>
      </c>
    </row>
    <row r="4702" spans="1:25" x14ac:dyDescent="0.3">
      <c r="A4702" t="s">
        <v>6452</v>
      </c>
      <c r="B4702" s="1">
        <v>46004</v>
      </c>
      <c r="C4702" t="s">
        <v>6453</v>
      </c>
      <c r="D4702" t="s">
        <v>723</v>
      </c>
      <c r="E4702" t="s">
        <v>39</v>
      </c>
      <c r="F4702" t="s">
        <v>107</v>
      </c>
      <c r="G4702" t="s">
        <v>67</v>
      </c>
      <c r="H4702" t="s">
        <v>68</v>
      </c>
      <c r="I4702" t="s">
        <v>69</v>
      </c>
      <c r="J4702">
        <v>3</v>
      </c>
      <c r="K4702">
        <v>4820.96</v>
      </c>
      <c r="L4702">
        <v>0.1</v>
      </c>
      <c r="M4702">
        <v>9240.76</v>
      </c>
      <c r="N4702" t="s">
        <v>24</v>
      </c>
      <c r="O4702" t="s">
        <v>35</v>
      </c>
      <c r="P4702" t="s">
        <v>44</v>
      </c>
      <c r="Q4702">
        <f>Sales_Data[[#This Row],[Quantity]]*Sales_Data[[#This Row],[Unit_Price]]</f>
        <v>14462.880000000001</v>
      </c>
      <c r="R4702">
        <f>Sales_Data[[#This Row],[Gross_Sales]]*Sales_Data[[#This Row],[Discount]]</f>
        <v>1446.2880000000002</v>
      </c>
      <c r="S4702">
        <f>Sales_Data[[#This Row],[Gross_Sales]]-Sales_Data[[#This Row],[Discount_Amount]]</f>
        <v>13016.592000000001</v>
      </c>
      <c r="T4702">
        <f>Sales_Data[[#This Row],[Net Sales]]-Sales_Data[[#This Row],[Cost]]</f>
        <v>3775.8320000000003</v>
      </c>
      <c r="U4702" s="2">
        <f>Sales_Data[[#This Row],[Profit]]/Sales_Data[[#This Row],[Net Sales]]</f>
        <v>0.29007838610905223</v>
      </c>
      <c r="V4702">
        <f>YEAR(Sales_Data[[#This Row],[Order_Date]])</f>
        <v>2025</v>
      </c>
      <c r="W4702" t="str">
        <f>TEXT(Sales_Data[[#This Row],[Order_Date]],"mmm")</f>
        <v>Dec</v>
      </c>
      <c r="X4702">
        <f>MONTH(Sales_Data[[#This Row],[Order_Date]])</f>
        <v>12</v>
      </c>
      <c r="Y4702" t="str">
        <f>"Q"&amp;ROUNDUP(MONTH(Sales_Data[[#This Row],[Order_Date]])/3,0)</f>
        <v>Q4</v>
      </c>
    </row>
    <row r="4703" spans="1:25" x14ac:dyDescent="0.3">
      <c r="A4703" t="s">
        <v>6454</v>
      </c>
      <c r="B4703" s="1">
        <v>45892</v>
      </c>
      <c r="C4703" t="s">
        <v>2543</v>
      </c>
      <c r="D4703" t="s">
        <v>274</v>
      </c>
      <c r="E4703" t="s">
        <v>39</v>
      </c>
      <c r="F4703" t="s">
        <v>107</v>
      </c>
      <c r="G4703" t="s">
        <v>41</v>
      </c>
      <c r="H4703" t="s">
        <v>102</v>
      </c>
      <c r="I4703" t="s">
        <v>103</v>
      </c>
      <c r="J4703">
        <v>1</v>
      </c>
      <c r="K4703">
        <v>6101.16</v>
      </c>
      <c r="L4703">
        <v>0.05</v>
      </c>
      <c r="M4703">
        <v>4825.7700000000004</v>
      </c>
      <c r="N4703" t="s">
        <v>24</v>
      </c>
      <c r="O4703" t="s">
        <v>35</v>
      </c>
      <c r="P4703" t="s">
        <v>71</v>
      </c>
      <c r="Q4703">
        <f>Sales_Data[[#This Row],[Quantity]]*Sales_Data[[#This Row],[Unit_Price]]</f>
        <v>6101.16</v>
      </c>
      <c r="R4703">
        <f>Sales_Data[[#This Row],[Gross_Sales]]*Sales_Data[[#This Row],[Discount]]</f>
        <v>305.05799999999999</v>
      </c>
      <c r="S4703">
        <f>Sales_Data[[#This Row],[Gross_Sales]]-Sales_Data[[#This Row],[Discount_Amount]]</f>
        <v>5796.1019999999999</v>
      </c>
      <c r="T4703">
        <f>Sales_Data[[#This Row],[Net Sales]]-Sales_Data[[#This Row],[Cost]]</f>
        <v>970.33199999999943</v>
      </c>
      <c r="U4703" s="2">
        <f>Sales_Data[[#This Row],[Profit]]/Sales_Data[[#This Row],[Net Sales]]</f>
        <v>0.16741113251630138</v>
      </c>
      <c r="V4703">
        <f>YEAR(Sales_Data[[#This Row],[Order_Date]])</f>
        <v>2025</v>
      </c>
      <c r="W4703" t="str">
        <f>TEXT(Sales_Data[[#This Row],[Order_Date]],"mmm")</f>
        <v>Aug</v>
      </c>
      <c r="X4703">
        <f>MONTH(Sales_Data[[#This Row],[Order_Date]])</f>
        <v>8</v>
      </c>
      <c r="Y4703" t="str">
        <f>"Q"&amp;ROUNDUP(MONTH(Sales_Data[[#This Row],[Order_Date]])/3,0)</f>
        <v>Q3</v>
      </c>
    </row>
    <row r="4704" spans="1:25" x14ac:dyDescent="0.3">
      <c r="A4704" t="s">
        <v>6455</v>
      </c>
      <c r="B4704" s="1">
        <v>45719</v>
      </c>
      <c r="C4704" t="s">
        <v>5284</v>
      </c>
      <c r="D4704" t="s">
        <v>381</v>
      </c>
      <c r="E4704" t="s">
        <v>30</v>
      </c>
      <c r="F4704" t="s">
        <v>101</v>
      </c>
      <c r="G4704" t="s">
        <v>67</v>
      </c>
      <c r="H4704" t="s">
        <v>121</v>
      </c>
      <c r="I4704" t="s">
        <v>122</v>
      </c>
      <c r="J4704">
        <v>1</v>
      </c>
      <c r="K4704">
        <v>2662.68</v>
      </c>
      <c r="L4704">
        <v>0.05</v>
      </c>
      <c r="M4704">
        <v>2194.25</v>
      </c>
      <c r="N4704" t="s">
        <v>70</v>
      </c>
      <c r="O4704" t="s">
        <v>35</v>
      </c>
      <c r="P4704" t="s">
        <v>71</v>
      </c>
      <c r="Q4704">
        <f>Sales_Data[[#This Row],[Quantity]]*Sales_Data[[#This Row],[Unit_Price]]</f>
        <v>2662.68</v>
      </c>
      <c r="R4704">
        <f>Sales_Data[[#This Row],[Gross_Sales]]*Sales_Data[[#This Row],[Discount]]</f>
        <v>133.13399999999999</v>
      </c>
      <c r="S4704">
        <f>Sales_Data[[#This Row],[Gross_Sales]]-Sales_Data[[#This Row],[Discount_Amount]]</f>
        <v>2529.5459999999998</v>
      </c>
      <c r="T4704">
        <f>Sales_Data[[#This Row],[Net Sales]]-Sales_Data[[#This Row],[Cost]]</f>
        <v>335.29599999999982</v>
      </c>
      <c r="U4704" s="2">
        <f>Sales_Data[[#This Row],[Profit]]/Sales_Data[[#This Row],[Net Sales]]</f>
        <v>0.13255184922511781</v>
      </c>
      <c r="V4704">
        <f>YEAR(Sales_Data[[#This Row],[Order_Date]])</f>
        <v>2025</v>
      </c>
      <c r="W4704" t="str">
        <f>TEXT(Sales_Data[[#This Row],[Order_Date]],"mmm")</f>
        <v>Mar</v>
      </c>
      <c r="X4704">
        <f>MONTH(Sales_Data[[#This Row],[Order_Date]])</f>
        <v>3</v>
      </c>
      <c r="Y4704" t="str">
        <f>"Q"&amp;ROUNDUP(MONTH(Sales_Data[[#This Row],[Order_Date]])/3,0)</f>
        <v>Q1</v>
      </c>
    </row>
    <row r="4705" spans="1:25" x14ac:dyDescent="0.3">
      <c r="A4705" t="s">
        <v>6456</v>
      </c>
      <c r="B4705" s="1">
        <v>45913</v>
      </c>
      <c r="C4705" t="s">
        <v>1324</v>
      </c>
      <c r="D4705" t="s">
        <v>662</v>
      </c>
      <c r="E4705" t="s">
        <v>48</v>
      </c>
      <c r="F4705" t="s">
        <v>152</v>
      </c>
      <c r="G4705" t="s">
        <v>67</v>
      </c>
      <c r="H4705" t="s">
        <v>133</v>
      </c>
      <c r="I4705" t="s">
        <v>138</v>
      </c>
      <c r="J4705">
        <v>2</v>
      </c>
      <c r="K4705">
        <v>60848.42</v>
      </c>
      <c r="L4705">
        <v>0</v>
      </c>
      <c r="M4705">
        <v>75696.039999999994</v>
      </c>
      <c r="N4705" t="s">
        <v>109</v>
      </c>
      <c r="O4705" t="s">
        <v>35</v>
      </c>
      <c r="P4705" t="s">
        <v>71</v>
      </c>
      <c r="Q4705">
        <f>Sales_Data[[#This Row],[Quantity]]*Sales_Data[[#This Row],[Unit_Price]]</f>
        <v>121696.84</v>
      </c>
      <c r="R4705">
        <f>Sales_Data[[#This Row],[Gross_Sales]]*Sales_Data[[#This Row],[Discount]]</f>
        <v>0</v>
      </c>
      <c r="S4705">
        <f>Sales_Data[[#This Row],[Gross_Sales]]-Sales_Data[[#This Row],[Discount_Amount]]</f>
        <v>121696.84</v>
      </c>
      <c r="T4705">
        <f>Sales_Data[[#This Row],[Net Sales]]-Sales_Data[[#This Row],[Cost]]</f>
        <v>46000.800000000003</v>
      </c>
      <c r="U4705" s="2">
        <f>Sales_Data[[#This Row],[Profit]]/Sales_Data[[#This Row],[Net Sales]]</f>
        <v>0.37799502435724713</v>
      </c>
      <c r="V4705">
        <f>YEAR(Sales_Data[[#This Row],[Order_Date]])</f>
        <v>2025</v>
      </c>
      <c r="W4705" t="str">
        <f>TEXT(Sales_Data[[#This Row],[Order_Date]],"mmm")</f>
        <v>Sep</v>
      </c>
      <c r="X4705">
        <f>MONTH(Sales_Data[[#This Row],[Order_Date]])</f>
        <v>9</v>
      </c>
      <c r="Y4705" t="str">
        <f>"Q"&amp;ROUNDUP(MONTH(Sales_Data[[#This Row],[Order_Date]])/3,0)</f>
        <v>Q3</v>
      </c>
    </row>
    <row r="4706" spans="1:25" x14ac:dyDescent="0.3">
      <c r="A4706" t="s">
        <v>6457</v>
      </c>
      <c r="B4706" s="1">
        <v>45706</v>
      </c>
      <c r="C4706" t="s">
        <v>6458</v>
      </c>
      <c r="D4706" t="s">
        <v>290</v>
      </c>
      <c r="E4706" t="s">
        <v>30</v>
      </c>
      <c r="F4706" t="s">
        <v>210</v>
      </c>
      <c r="G4706" t="s">
        <v>67</v>
      </c>
      <c r="H4706" t="s">
        <v>68</v>
      </c>
      <c r="I4706" t="s">
        <v>97</v>
      </c>
      <c r="J4706">
        <v>1</v>
      </c>
      <c r="K4706">
        <v>4200.04</v>
      </c>
      <c r="L4706">
        <v>0.05</v>
      </c>
      <c r="M4706">
        <v>3469.6</v>
      </c>
      <c r="N4706" t="s">
        <v>70</v>
      </c>
      <c r="O4706" t="s">
        <v>35</v>
      </c>
      <c r="P4706" t="s">
        <v>71</v>
      </c>
      <c r="Q4706">
        <f>Sales_Data[[#This Row],[Quantity]]*Sales_Data[[#This Row],[Unit_Price]]</f>
        <v>4200.04</v>
      </c>
      <c r="R4706">
        <f>Sales_Data[[#This Row],[Gross_Sales]]*Sales_Data[[#This Row],[Discount]]</f>
        <v>210.00200000000001</v>
      </c>
      <c r="S4706">
        <f>Sales_Data[[#This Row],[Gross_Sales]]-Sales_Data[[#This Row],[Discount_Amount]]</f>
        <v>3990.038</v>
      </c>
      <c r="T4706">
        <f>Sales_Data[[#This Row],[Net Sales]]-Sales_Data[[#This Row],[Cost]]</f>
        <v>520.4380000000001</v>
      </c>
      <c r="U4706" s="2">
        <f>Sales_Data[[#This Row],[Profit]]/Sales_Data[[#This Row],[Net Sales]]</f>
        <v>0.13043434674055737</v>
      </c>
      <c r="V4706">
        <f>YEAR(Sales_Data[[#This Row],[Order_Date]])</f>
        <v>2025</v>
      </c>
      <c r="W4706" t="str">
        <f>TEXT(Sales_Data[[#This Row],[Order_Date]],"mmm")</f>
        <v>Feb</v>
      </c>
      <c r="X4706">
        <f>MONTH(Sales_Data[[#This Row],[Order_Date]])</f>
        <v>2</v>
      </c>
      <c r="Y4706" t="str">
        <f>"Q"&amp;ROUNDUP(MONTH(Sales_Data[[#This Row],[Order_Date]])/3,0)</f>
        <v>Q1</v>
      </c>
    </row>
    <row r="4707" spans="1:25" x14ac:dyDescent="0.3">
      <c r="A4707" t="s">
        <v>6459</v>
      </c>
      <c r="B4707" s="1">
        <v>46005</v>
      </c>
      <c r="C4707" t="s">
        <v>2126</v>
      </c>
      <c r="D4707" t="s">
        <v>317</v>
      </c>
      <c r="E4707" t="s">
        <v>39</v>
      </c>
      <c r="F4707" t="s">
        <v>202</v>
      </c>
      <c r="G4707" t="s">
        <v>41</v>
      </c>
      <c r="H4707" t="s">
        <v>147</v>
      </c>
      <c r="I4707" t="s">
        <v>148</v>
      </c>
      <c r="J4707">
        <v>1</v>
      </c>
      <c r="K4707">
        <v>6945.74</v>
      </c>
      <c r="L4707">
        <v>0</v>
      </c>
      <c r="M4707">
        <v>6043.63</v>
      </c>
      <c r="N4707" t="s">
        <v>52</v>
      </c>
      <c r="O4707" t="s">
        <v>35</v>
      </c>
      <c r="P4707" t="s">
        <v>71</v>
      </c>
      <c r="Q4707">
        <f>Sales_Data[[#This Row],[Quantity]]*Sales_Data[[#This Row],[Unit_Price]]</f>
        <v>6945.74</v>
      </c>
      <c r="R4707">
        <f>Sales_Data[[#This Row],[Gross_Sales]]*Sales_Data[[#This Row],[Discount]]</f>
        <v>0</v>
      </c>
      <c r="S4707">
        <f>Sales_Data[[#This Row],[Gross_Sales]]-Sales_Data[[#This Row],[Discount_Amount]]</f>
        <v>6945.74</v>
      </c>
      <c r="T4707">
        <f>Sales_Data[[#This Row],[Net Sales]]-Sales_Data[[#This Row],[Cost]]</f>
        <v>902.10999999999967</v>
      </c>
      <c r="U4707" s="2">
        <f>Sales_Data[[#This Row],[Profit]]/Sales_Data[[#This Row],[Net Sales]]</f>
        <v>0.12987960966002179</v>
      </c>
      <c r="V4707">
        <f>YEAR(Sales_Data[[#This Row],[Order_Date]])</f>
        <v>2025</v>
      </c>
      <c r="W4707" t="str">
        <f>TEXT(Sales_Data[[#This Row],[Order_Date]],"mmm")</f>
        <v>Dec</v>
      </c>
      <c r="X4707">
        <f>MONTH(Sales_Data[[#This Row],[Order_Date]])</f>
        <v>12</v>
      </c>
      <c r="Y4707" t="str">
        <f>"Q"&amp;ROUNDUP(MONTH(Sales_Data[[#This Row],[Order_Date]])/3,0)</f>
        <v>Q4</v>
      </c>
    </row>
    <row r="4708" spans="1:25" x14ac:dyDescent="0.3">
      <c r="A4708" t="s">
        <v>6460</v>
      </c>
      <c r="B4708" s="1">
        <v>45816</v>
      </c>
      <c r="C4708" t="s">
        <v>4887</v>
      </c>
      <c r="D4708" t="s">
        <v>433</v>
      </c>
      <c r="E4708" t="s">
        <v>48</v>
      </c>
      <c r="F4708" t="s">
        <v>132</v>
      </c>
      <c r="G4708" t="s">
        <v>21</v>
      </c>
      <c r="H4708" t="s">
        <v>230</v>
      </c>
      <c r="I4708" t="s">
        <v>231</v>
      </c>
      <c r="J4708">
        <v>1</v>
      </c>
      <c r="K4708">
        <v>41066.449999999997</v>
      </c>
      <c r="L4708">
        <v>0.05</v>
      </c>
      <c r="M4708">
        <v>33432.300000000003</v>
      </c>
      <c r="N4708" t="s">
        <v>70</v>
      </c>
      <c r="O4708" t="s">
        <v>35</v>
      </c>
      <c r="P4708" t="s">
        <v>44</v>
      </c>
      <c r="Q4708">
        <f>Sales_Data[[#This Row],[Quantity]]*Sales_Data[[#This Row],[Unit_Price]]</f>
        <v>41066.449999999997</v>
      </c>
      <c r="R4708">
        <f>Sales_Data[[#This Row],[Gross_Sales]]*Sales_Data[[#This Row],[Discount]]</f>
        <v>2053.3224999999998</v>
      </c>
      <c r="S4708">
        <f>Sales_Data[[#This Row],[Gross_Sales]]-Sales_Data[[#This Row],[Discount_Amount]]</f>
        <v>39013.127499999995</v>
      </c>
      <c r="T4708">
        <f>Sales_Data[[#This Row],[Net Sales]]-Sales_Data[[#This Row],[Cost]]</f>
        <v>5580.8274999999921</v>
      </c>
      <c r="U4708" s="2">
        <f>Sales_Data[[#This Row],[Profit]]/Sales_Data[[#This Row],[Net Sales]]</f>
        <v>0.14304999003220115</v>
      </c>
      <c r="V4708">
        <f>YEAR(Sales_Data[[#This Row],[Order_Date]])</f>
        <v>2025</v>
      </c>
      <c r="W4708" t="str">
        <f>TEXT(Sales_Data[[#This Row],[Order_Date]],"mmm")</f>
        <v>Jun</v>
      </c>
      <c r="X4708">
        <f>MONTH(Sales_Data[[#This Row],[Order_Date]])</f>
        <v>6</v>
      </c>
      <c r="Y4708" t="str">
        <f>"Q"&amp;ROUNDUP(MONTH(Sales_Data[[#This Row],[Order_Date]])/3,0)</f>
        <v>Q2</v>
      </c>
    </row>
    <row r="4709" spans="1:25" x14ac:dyDescent="0.3">
      <c r="A4709" t="s">
        <v>6461</v>
      </c>
      <c r="B4709" s="1">
        <v>45781</v>
      </c>
      <c r="C4709" t="s">
        <v>1667</v>
      </c>
      <c r="D4709" t="s">
        <v>916</v>
      </c>
      <c r="E4709" t="s">
        <v>30</v>
      </c>
      <c r="F4709" t="s">
        <v>87</v>
      </c>
      <c r="G4709" t="s">
        <v>67</v>
      </c>
      <c r="H4709" t="s">
        <v>88</v>
      </c>
      <c r="I4709" t="s">
        <v>157</v>
      </c>
      <c r="J4709">
        <v>1</v>
      </c>
      <c r="K4709">
        <v>3951.23</v>
      </c>
      <c r="L4709">
        <v>0.15</v>
      </c>
      <c r="M4709">
        <v>2885.36</v>
      </c>
      <c r="N4709" t="s">
        <v>52</v>
      </c>
      <c r="O4709" t="s">
        <v>53</v>
      </c>
      <c r="P4709" t="s">
        <v>44</v>
      </c>
      <c r="Q4709">
        <f>Sales_Data[[#This Row],[Quantity]]*Sales_Data[[#This Row],[Unit_Price]]</f>
        <v>3951.23</v>
      </c>
      <c r="R4709">
        <f>Sales_Data[[#This Row],[Gross_Sales]]*Sales_Data[[#This Row],[Discount]]</f>
        <v>592.68449999999996</v>
      </c>
      <c r="S4709">
        <f>Sales_Data[[#This Row],[Gross_Sales]]-Sales_Data[[#This Row],[Discount_Amount]]</f>
        <v>3358.5455000000002</v>
      </c>
      <c r="T4709">
        <f>Sales_Data[[#This Row],[Net Sales]]-Sales_Data[[#This Row],[Cost]]</f>
        <v>473.18550000000005</v>
      </c>
      <c r="U4709" s="2">
        <f>Sales_Data[[#This Row],[Profit]]/Sales_Data[[#This Row],[Net Sales]]</f>
        <v>0.14089000729631324</v>
      </c>
      <c r="V4709">
        <f>YEAR(Sales_Data[[#This Row],[Order_Date]])</f>
        <v>2025</v>
      </c>
      <c r="W4709" t="str">
        <f>TEXT(Sales_Data[[#This Row],[Order_Date]],"mmm")</f>
        <v>May</v>
      </c>
      <c r="X4709">
        <f>MONTH(Sales_Data[[#This Row],[Order_Date]])</f>
        <v>5</v>
      </c>
      <c r="Y4709" t="str">
        <f>"Q"&amp;ROUNDUP(MONTH(Sales_Data[[#This Row],[Order_Date]])/3,0)</f>
        <v>Q2</v>
      </c>
    </row>
    <row r="4710" spans="1:25" x14ac:dyDescent="0.3">
      <c r="A4710" t="s">
        <v>6462</v>
      </c>
      <c r="B4710" s="1">
        <v>45974</v>
      </c>
      <c r="C4710" t="s">
        <v>2455</v>
      </c>
      <c r="D4710" t="s">
        <v>86</v>
      </c>
      <c r="E4710" t="s">
        <v>19</v>
      </c>
      <c r="F4710" t="s">
        <v>20</v>
      </c>
      <c r="G4710" t="s">
        <v>32</v>
      </c>
      <c r="H4710" t="s">
        <v>50</v>
      </c>
      <c r="I4710" t="s">
        <v>58</v>
      </c>
      <c r="J4710">
        <v>1</v>
      </c>
      <c r="K4710">
        <v>10091.620000000001</v>
      </c>
      <c r="L4710">
        <v>0.1</v>
      </c>
      <c r="M4710">
        <v>7526.42</v>
      </c>
      <c r="N4710" t="s">
        <v>52</v>
      </c>
      <c r="O4710" t="s">
        <v>25</v>
      </c>
      <c r="P4710" t="s">
        <v>44</v>
      </c>
      <c r="Q4710">
        <f>Sales_Data[[#This Row],[Quantity]]*Sales_Data[[#This Row],[Unit_Price]]</f>
        <v>10091.620000000001</v>
      </c>
      <c r="R4710">
        <f>Sales_Data[[#This Row],[Gross_Sales]]*Sales_Data[[#This Row],[Discount]]</f>
        <v>1009.1620000000001</v>
      </c>
      <c r="S4710">
        <f>Sales_Data[[#This Row],[Gross_Sales]]-Sales_Data[[#This Row],[Discount_Amount]]</f>
        <v>9082.4580000000005</v>
      </c>
      <c r="T4710">
        <f>Sales_Data[[#This Row],[Net Sales]]-Sales_Data[[#This Row],[Cost]]</f>
        <v>1556.0380000000005</v>
      </c>
      <c r="U4710" s="2">
        <f>Sales_Data[[#This Row],[Profit]]/Sales_Data[[#This Row],[Net Sales]]</f>
        <v>0.17132344570159316</v>
      </c>
      <c r="V4710">
        <f>YEAR(Sales_Data[[#This Row],[Order_Date]])</f>
        <v>2025</v>
      </c>
      <c r="W4710" t="str">
        <f>TEXT(Sales_Data[[#This Row],[Order_Date]],"mmm")</f>
        <v>Nov</v>
      </c>
      <c r="X4710">
        <f>MONTH(Sales_Data[[#This Row],[Order_Date]])</f>
        <v>11</v>
      </c>
      <c r="Y4710" t="str">
        <f>"Q"&amp;ROUNDUP(MONTH(Sales_Data[[#This Row],[Order_Date]])/3,0)</f>
        <v>Q4</v>
      </c>
    </row>
    <row r="4711" spans="1:25" x14ac:dyDescent="0.3">
      <c r="A4711" t="s">
        <v>6463</v>
      </c>
      <c r="B4711" s="1">
        <v>45864</v>
      </c>
      <c r="C4711" t="s">
        <v>2629</v>
      </c>
      <c r="D4711" t="s">
        <v>180</v>
      </c>
      <c r="E4711" t="s">
        <v>19</v>
      </c>
      <c r="F4711" t="s">
        <v>57</v>
      </c>
      <c r="G4711" t="s">
        <v>21</v>
      </c>
      <c r="H4711" t="s">
        <v>22</v>
      </c>
      <c r="I4711" t="s">
        <v>62</v>
      </c>
      <c r="J4711">
        <v>3</v>
      </c>
      <c r="K4711">
        <v>5182.78</v>
      </c>
      <c r="L4711">
        <v>0</v>
      </c>
      <c r="M4711">
        <v>10853.39</v>
      </c>
      <c r="N4711" t="s">
        <v>70</v>
      </c>
      <c r="O4711" t="s">
        <v>35</v>
      </c>
      <c r="P4711" t="s">
        <v>44</v>
      </c>
      <c r="Q4711">
        <f>Sales_Data[[#This Row],[Quantity]]*Sales_Data[[#This Row],[Unit_Price]]</f>
        <v>15548.34</v>
      </c>
      <c r="R4711">
        <f>Sales_Data[[#This Row],[Gross_Sales]]*Sales_Data[[#This Row],[Discount]]</f>
        <v>0</v>
      </c>
      <c r="S4711">
        <f>Sales_Data[[#This Row],[Gross_Sales]]-Sales_Data[[#This Row],[Discount_Amount]]</f>
        <v>15548.34</v>
      </c>
      <c r="T4711">
        <f>Sales_Data[[#This Row],[Net Sales]]-Sales_Data[[#This Row],[Cost]]</f>
        <v>4694.9500000000007</v>
      </c>
      <c r="U4711" s="2">
        <f>Sales_Data[[#This Row],[Profit]]/Sales_Data[[#This Row],[Net Sales]]</f>
        <v>0.30195827979064005</v>
      </c>
      <c r="V4711">
        <f>YEAR(Sales_Data[[#This Row],[Order_Date]])</f>
        <v>2025</v>
      </c>
      <c r="W4711" t="str">
        <f>TEXT(Sales_Data[[#This Row],[Order_Date]],"mmm")</f>
        <v>Jul</v>
      </c>
      <c r="X4711">
        <f>MONTH(Sales_Data[[#This Row],[Order_Date]])</f>
        <v>7</v>
      </c>
      <c r="Y4711" t="str">
        <f>"Q"&amp;ROUNDUP(MONTH(Sales_Data[[#This Row],[Order_Date]])/3,0)</f>
        <v>Q3</v>
      </c>
    </row>
    <row r="4712" spans="1:25" x14ac:dyDescent="0.3">
      <c r="A4712" t="s">
        <v>6464</v>
      </c>
      <c r="B4712" s="1">
        <v>45705</v>
      </c>
      <c r="C4712" t="s">
        <v>1886</v>
      </c>
      <c r="D4712" t="s">
        <v>1171</v>
      </c>
      <c r="E4712" t="s">
        <v>19</v>
      </c>
      <c r="F4712" t="s">
        <v>66</v>
      </c>
      <c r="G4712" t="s">
        <v>32</v>
      </c>
      <c r="H4712" t="s">
        <v>50</v>
      </c>
      <c r="I4712" t="s">
        <v>51</v>
      </c>
      <c r="J4712">
        <v>1</v>
      </c>
      <c r="K4712">
        <v>6837.26</v>
      </c>
      <c r="L4712">
        <v>0.15</v>
      </c>
      <c r="M4712">
        <v>4814.07</v>
      </c>
      <c r="N4712" t="s">
        <v>70</v>
      </c>
      <c r="O4712" t="s">
        <v>35</v>
      </c>
      <c r="P4712" t="s">
        <v>71</v>
      </c>
      <c r="Q4712">
        <f>Sales_Data[[#This Row],[Quantity]]*Sales_Data[[#This Row],[Unit_Price]]</f>
        <v>6837.26</v>
      </c>
      <c r="R4712">
        <f>Sales_Data[[#This Row],[Gross_Sales]]*Sales_Data[[#This Row],[Discount]]</f>
        <v>1025.5889999999999</v>
      </c>
      <c r="S4712">
        <f>Sales_Data[[#This Row],[Gross_Sales]]-Sales_Data[[#This Row],[Discount_Amount]]</f>
        <v>5811.6710000000003</v>
      </c>
      <c r="T4712">
        <f>Sales_Data[[#This Row],[Net Sales]]-Sales_Data[[#This Row],[Cost]]</f>
        <v>997.60100000000057</v>
      </c>
      <c r="U4712" s="2">
        <f>Sales_Data[[#This Row],[Profit]]/Sales_Data[[#This Row],[Net Sales]]</f>
        <v>0.17165476159954693</v>
      </c>
      <c r="V4712">
        <f>YEAR(Sales_Data[[#This Row],[Order_Date]])</f>
        <v>2025</v>
      </c>
      <c r="W4712" t="str">
        <f>TEXT(Sales_Data[[#This Row],[Order_Date]],"mmm")</f>
        <v>Feb</v>
      </c>
      <c r="X4712">
        <f>MONTH(Sales_Data[[#This Row],[Order_Date]])</f>
        <v>2</v>
      </c>
      <c r="Y4712" t="str">
        <f>"Q"&amp;ROUNDUP(MONTH(Sales_Data[[#This Row],[Order_Date]])/3,0)</f>
        <v>Q1</v>
      </c>
    </row>
    <row r="4713" spans="1:25" x14ac:dyDescent="0.3">
      <c r="A4713" t="s">
        <v>6465</v>
      </c>
      <c r="B4713" s="1">
        <v>45793</v>
      </c>
      <c r="C4713" t="s">
        <v>991</v>
      </c>
      <c r="D4713" t="s">
        <v>160</v>
      </c>
      <c r="E4713" t="s">
        <v>19</v>
      </c>
      <c r="F4713" t="s">
        <v>57</v>
      </c>
      <c r="G4713" t="s">
        <v>32</v>
      </c>
      <c r="H4713" t="s">
        <v>50</v>
      </c>
      <c r="I4713" t="s">
        <v>51</v>
      </c>
      <c r="J4713">
        <v>1</v>
      </c>
      <c r="K4713">
        <v>16166.29</v>
      </c>
      <c r="L4713">
        <v>0.05</v>
      </c>
      <c r="M4713">
        <v>11474.93</v>
      </c>
      <c r="N4713" t="s">
        <v>70</v>
      </c>
      <c r="O4713" t="s">
        <v>35</v>
      </c>
      <c r="P4713" t="s">
        <v>71</v>
      </c>
      <c r="Q4713">
        <f>Sales_Data[[#This Row],[Quantity]]*Sales_Data[[#This Row],[Unit_Price]]</f>
        <v>16166.29</v>
      </c>
      <c r="R4713">
        <f>Sales_Data[[#This Row],[Gross_Sales]]*Sales_Data[[#This Row],[Discount]]</f>
        <v>808.31450000000007</v>
      </c>
      <c r="S4713">
        <f>Sales_Data[[#This Row],[Gross_Sales]]-Sales_Data[[#This Row],[Discount_Amount]]</f>
        <v>15357.9755</v>
      </c>
      <c r="T4713">
        <f>Sales_Data[[#This Row],[Net Sales]]-Sales_Data[[#This Row],[Cost]]</f>
        <v>3883.0455000000002</v>
      </c>
      <c r="U4713" s="2">
        <f>Sales_Data[[#This Row],[Profit]]/Sales_Data[[#This Row],[Net Sales]]</f>
        <v>0.25283576601616536</v>
      </c>
      <c r="V4713">
        <f>YEAR(Sales_Data[[#This Row],[Order_Date]])</f>
        <v>2025</v>
      </c>
      <c r="W4713" t="str">
        <f>TEXT(Sales_Data[[#This Row],[Order_Date]],"mmm")</f>
        <v>May</v>
      </c>
      <c r="X4713">
        <f>MONTH(Sales_Data[[#This Row],[Order_Date]])</f>
        <v>5</v>
      </c>
      <c r="Y4713" t="str">
        <f>"Q"&amp;ROUNDUP(MONTH(Sales_Data[[#This Row],[Order_Date]])/3,0)</f>
        <v>Q2</v>
      </c>
    </row>
    <row r="4714" spans="1:25" x14ac:dyDescent="0.3">
      <c r="A4714" t="s">
        <v>6466</v>
      </c>
      <c r="B4714" s="1">
        <v>45858</v>
      </c>
      <c r="C4714" t="s">
        <v>3756</v>
      </c>
      <c r="D4714" t="s">
        <v>277</v>
      </c>
      <c r="E4714" t="s">
        <v>19</v>
      </c>
      <c r="F4714" t="s">
        <v>81</v>
      </c>
      <c r="G4714" t="s">
        <v>67</v>
      </c>
      <c r="H4714" t="s">
        <v>68</v>
      </c>
      <c r="I4714" t="s">
        <v>97</v>
      </c>
      <c r="J4714">
        <v>1</v>
      </c>
      <c r="K4714">
        <v>1667.9</v>
      </c>
      <c r="L4714">
        <v>0</v>
      </c>
      <c r="M4714">
        <v>1268.49</v>
      </c>
      <c r="N4714" t="s">
        <v>70</v>
      </c>
      <c r="O4714" t="s">
        <v>35</v>
      </c>
      <c r="P4714" t="s">
        <v>71</v>
      </c>
      <c r="Q4714">
        <f>Sales_Data[[#This Row],[Quantity]]*Sales_Data[[#This Row],[Unit_Price]]</f>
        <v>1667.9</v>
      </c>
      <c r="R4714">
        <f>Sales_Data[[#This Row],[Gross_Sales]]*Sales_Data[[#This Row],[Discount]]</f>
        <v>0</v>
      </c>
      <c r="S4714">
        <f>Sales_Data[[#This Row],[Gross_Sales]]-Sales_Data[[#This Row],[Discount_Amount]]</f>
        <v>1667.9</v>
      </c>
      <c r="T4714">
        <f>Sales_Data[[#This Row],[Net Sales]]-Sales_Data[[#This Row],[Cost]]</f>
        <v>399.41000000000008</v>
      </c>
      <c r="U4714" s="2">
        <f>Sales_Data[[#This Row],[Profit]]/Sales_Data[[#This Row],[Net Sales]]</f>
        <v>0.23946879309311114</v>
      </c>
      <c r="V4714">
        <f>YEAR(Sales_Data[[#This Row],[Order_Date]])</f>
        <v>2025</v>
      </c>
      <c r="W4714" t="str">
        <f>TEXT(Sales_Data[[#This Row],[Order_Date]],"mmm")</f>
        <v>Jul</v>
      </c>
      <c r="X4714">
        <f>MONTH(Sales_Data[[#This Row],[Order_Date]])</f>
        <v>7</v>
      </c>
      <c r="Y4714" t="str">
        <f>"Q"&amp;ROUNDUP(MONTH(Sales_Data[[#This Row],[Order_Date]])/3,0)</f>
        <v>Q3</v>
      </c>
    </row>
    <row r="4715" spans="1:25" x14ac:dyDescent="0.3">
      <c r="A4715" t="s">
        <v>6467</v>
      </c>
      <c r="B4715" s="1">
        <v>45907</v>
      </c>
      <c r="C4715" t="s">
        <v>409</v>
      </c>
      <c r="D4715" t="s">
        <v>527</v>
      </c>
      <c r="E4715" t="s">
        <v>30</v>
      </c>
      <c r="F4715" t="s">
        <v>101</v>
      </c>
      <c r="G4715" t="s">
        <v>41</v>
      </c>
      <c r="H4715" t="s">
        <v>147</v>
      </c>
      <c r="I4715" t="s">
        <v>148</v>
      </c>
      <c r="J4715">
        <v>2</v>
      </c>
      <c r="K4715">
        <v>3059.53</v>
      </c>
      <c r="L4715">
        <v>0.1</v>
      </c>
      <c r="M4715">
        <v>3447.27</v>
      </c>
      <c r="N4715" t="s">
        <v>24</v>
      </c>
      <c r="O4715" t="s">
        <v>53</v>
      </c>
      <c r="P4715" t="s">
        <v>71</v>
      </c>
      <c r="Q4715">
        <f>Sales_Data[[#This Row],[Quantity]]*Sales_Data[[#This Row],[Unit_Price]]</f>
        <v>6119.06</v>
      </c>
      <c r="R4715">
        <f>Sales_Data[[#This Row],[Gross_Sales]]*Sales_Data[[#This Row],[Discount]]</f>
        <v>611.90600000000006</v>
      </c>
      <c r="S4715">
        <f>Sales_Data[[#This Row],[Gross_Sales]]-Sales_Data[[#This Row],[Discount_Amount]]</f>
        <v>5507.1540000000005</v>
      </c>
      <c r="T4715">
        <f>Sales_Data[[#This Row],[Net Sales]]-Sales_Data[[#This Row],[Cost]]</f>
        <v>2059.8840000000005</v>
      </c>
      <c r="U4715" s="2">
        <f>Sales_Data[[#This Row],[Profit]]/Sales_Data[[#This Row],[Net Sales]]</f>
        <v>0.37403784241370414</v>
      </c>
      <c r="V4715">
        <f>YEAR(Sales_Data[[#This Row],[Order_Date]])</f>
        <v>2025</v>
      </c>
      <c r="W4715" t="str">
        <f>TEXT(Sales_Data[[#This Row],[Order_Date]],"mmm")</f>
        <v>Sep</v>
      </c>
      <c r="X4715">
        <f>MONTH(Sales_Data[[#This Row],[Order_Date]])</f>
        <v>9</v>
      </c>
      <c r="Y4715" t="str">
        <f>"Q"&amp;ROUNDUP(MONTH(Sales_Data[[#This Row],[Order_Date]])/3,0)</f>
        <v>Q3</v>
      </c>
    </row>
    <row r="4716" spans="1:25" x14ac:dyDescent="0.3">
      <c r="A4716" t="s">
        <v>6468</v>
      </c>
      <c r="B4716" s="1">
        <v>45971</v>
      </c>
      <c r="C4716" t="s">
        <v>884</v>
      </c>
      <c r="D4716" t="s">
        <v>151</v>
      </c>
      <c r="E4716" t="s">
        <v>48</v>
      </c>
      <c r="F4716" t="s">
        <v>49</v>
      </c>
      <c r="G4716" t="s">
        <v>32</v>
      </c>
      <c r="H4716" t="s">
        <v>33</v>
      </c>
      <c r="I4716" t="s">
        <v>34</v>
      </c>
      <c r="J4716">
        <v>2</v>
      </c>
      <c r="K4716">
        <v>25152.74</v>
      </c>
      <c r="L4716">
        <v>0.05</v>
      </c>
      <c r="M4716">
        <v>35533.949999999997</v>
      </c>
      <c r="N4716" t="s">
        <v>83</v>
      </c>
      <c r="O4716" t="s">
        <v>53</v>
      </c>
      <c r="P4716" t="s">
        <v>44</v>
      </c>
      <c r="Q4716">
        <f>Sales_Data[[#This Row],[Quantity]]*Sales_Data[[#This Row],[Unit_Price]]</f>
        <v>50305.48</v>
      </c>
      <c r="R4716">
        <f>Sales_Data[[#This Row],[Gross_Sales]]*Sales_Data[[#This Row],[Discount]]</f>
        <v>2515.2740000000003</v>
      </c>
      <c r="S4716">
        <f>Sales_Data[[#This Row],[Gross_Sales]]-Sales_Data[[#This Row],[Discount_Amount]]</f>
        <v>47790.206000000006</v>
      </c>
      <c r="T4716">
        <f>Sales_Data[[#This Row],[Net Sales]]-Sales_Data[[#This Row],[Cost]]</f>
        <v>12256.256000000008</v>
      </c>
      <c r="U4716" s="2">
        <f>Sales_Data[[#This Row],[Profit]]/Sales_Data[[#This Row],[Net Sales]]</f>
        <v>0.25645957667560604</v>
      </c>
      <c r="V4716">
        <f>YEAR(Sales_Data[[#This Row],[Order_Date]])</f>
        <v>2025</v>
      </c>
      <c r="W4716" t="str">
        <f>TEXT(Sales_Data[[#This Row],[Order_Date]],"mmm")</f>
        <v>Nov</v>
      </c>
      <c r="X4716">
        <f>MONTH(Sales_Data[[#This Row],[Order_Date]])</f>
        <v>11</v>
      </c>
      <c r="Y4716" t="str">
        <f>"Q"&amp;ROUNDUP(MONTH(Sales_Data[[#This Row],[Order_Date]])/3,0)</f>
        <v>Q4</v>
      </c>
    </row>
    <row r="4717" spans="1:25" x14ac:dyDescent="0.3">
      <c r="A4717" t="s">
        <v>6469</v>
      </c>
      <c r="B4717" s="1">
        <v>46014</v>
      </c>
      <c r="C4717" t="s">
        <v>2110</v>
      </c>
      <c r="D4717" t="s">
        <v>112</v>
      </c>
      <c r="E4717" t="s">
        <v>119</v>
      </c>
      <c r="F4717" t="s">
        <v>249</v>
      </c>
      <c r="G4717" t="s">
        <v>75</v>
      </c>
      <c r="H4717" t="s">
        <v>185</v>
      </c>
      <c r="I4717" t="s">
        <v>261</v>
      </c>
      <c r="J4717">
        <v>3</v>
      </c>
      <c r="K4717">
        <v>3786.89</v>
      </c>
      <c r="L4717">
        <v>0.05</v>
      </c>
      <c r="M4717">
        <v>7451.53</v>
      </c>
      <c r="N4717" t="s">
        <v>83</v>
      </c>
      <c r="O4717" t="s">
        <v>35</v>
      </c>
      <c r="P4717" t="s">
        <v>26</v>
      </c>
      <c r="Q4717">
        <f>Sales_Data[[#This Row],[Quantity]]*Sales_Data[[#This Row],[Unit_Price]]</f>
        <v>11360.67</v>
      </c>
      <c r="R4717">
        <f>Sales_Data[[#This Row],[Gross_Sales]]*Sales_Data[[#This Row],[Discount]]</f>
        <v>568.0335</v>
      </c>
      <c r="S4717">
        <f>Sales_Data[[#This Row],[Gross_Sales]]-Sales_Data[[#This Row],[Discount_Amount]]</f>
        <v>10792.636500000001</v>
      </c>
      <c r="T4717">
        <f>Sales_Data[[#This Row],[Net Sales]]-Sales_Data[[#This Row],[Cost]]</f>
        <v>3341.1065000000008</v>
      </c>
      <c r="U4717" s="2">
        <f>Sales_Data[[#This Row],[Profit]]/Sales_Data[[#This Row],[Net Sales]]</f>
        <v>0.30957278140517386</v>
      </c>
      <c r="V4717">
        <f>YEAR(Sales_Data[[#This Row],[Order_Date]])</f>
        <v>2025</v>
      </c>
      <c r="W4717" t="str">
        <f>TEXT(Sales_Data[[#This Row],[Order_Date]],"mmm")</f>
        <v>Dec</v>
      </c>
      <c r="X4717">
        <f>MONTH(Sales_Data[[#This Row],[Order_Date]])</f>
        <v>12</v>
      </c>
      <c r="Y4717" t="str">
        <f>"Q"&amp;ROUNDUP(MONTH(Sales_Data[[#This Row],[Order_Date]])/3,0)</f>
        <v>Q4</v>
      </c>
    </row>
    <row r="4718" spans="1:25" x14ac:dyDescent="0.3">
      <c r="A4718" t="s">
        <v>6470</v>
      </c>
      <c r="B4718" s="1">
        <v>45975</v>
      </c>
      <c r="C4718" t="s">
        <v>1708</v>
      </c>
      <c r="D4718" t="s">
        <v>302</v>
      </c>
      <c r="E4718" t="s">
        <v>39</v>
      </c>
      <c r="F4718" t="s">
        <v>107</v>
      </c>
      <c r="G4718" t="s">
        <v>21</v>
      </c>
      <c r="H4718" t="s">
        <v>297</v>
      </c>
      <c r="I4718" t="s">
        <v>297</v>
      </c>
      <c r="J4718">
        <v>3</v>
      </c>
      <c r="K4718">
        <v>6238.17</v>
      </c>
      <c r="L4718">
        <v>0</v>
      </c>
      <c r="M4718">
        <v>13244.77</v>
      </c>
      <c r="N4718" t="s">
        <v>52</v>
      </c>
      <c r="O4718" t="s">
        <v>53</v>
      </c>
      <c r="P4718" t="s">
        <v>44</v>
      </c>
      <c r="Q4718">
        <f>Sales_Data[[#This Row],[Quantity]]*Sales_Data[[#This Row],[Unit_Price]]</f>
        <v>18714.510000000002</v>
      </c>
      <c r="R4718">
        <f>Sales_Data[[#This Row],[Gross_Sales]]*Sales_Data[[#This Row],[Discount]]</f>
        <v>0</v>
      </c>
      <c r="S4718">
        <f>Sales_Data[[#This Row],[Gross_Sales]]-Sales_Data[[#This Row],[Discount_Amount]]</f>
        <v>18714.510000000002</v>
      </c>
      <c r="T4718">
        <f>Sales_Data[[#This Row],[Net Sales]]-Sales_Data[[#This Row],[Cost]]</f>
        <v>5469.7400000000016</v>
      </c>
      <c r="U4718" s="2">
        <f>Sales_Data[[#This Row],[Profit]]/Sales_Data[[#This Row],[Net Sales]]</f>
        <v>0.29227268039612048</v>
      </c>
      <c r="V4718">
        <f>YEAR(Sales_Data[[#This Row],[Order_Date]])</f>
        <v>2025</v>
      </c>
      <c r="W4718" t="str">
        <f>TEXT(Sales_Data[[#This Row],[Order_Date]],"mmm")</f>
        <v>Nov</v>
      </c>
      <c r="X4718">
        <f>MONTH(Sales_Data[[#This Row],[Order_Date]])</f>
        <v>11</v>
      </c>
      <c r="Y4718" t="str">
        <f>"Q"&amp;ROUNDUP(MONTH(Sales_Data[[#This Row],[Order_Date]])/3,0)</f>
        <v>Q4</v>
      </c>
    </row>
    <row r="4719" spans="1:25" x14ac:dyDescent="0.3">
      <c r="A4719" t="s">
        <v>6471</v>
      </c>
      <c r="B4719" s="1">
        <v>45952</v>
      </c>
      <c r="C4719" t="s">
        <v>862</v>
      </c>
      <c r="D4719" t="s">
        <v>145</v>
      </c>
      <c r="E4719" t="s">
        <v>48</v>
      </c>
      <c r="F4719" t="s">
        <v>132</v>
      </c>
      <c r="G4719" t="s">
        <v>41</v>
      </c>
      <c r="H4719" t="s">
        <v>147</v>
      </c>
      <c r="I4719" t="s">
        <v>369</v>
      </c>
      <c r="J4719">
        <v>1</v>
      </c>
      <c r="K4719">
        <v>55717.72</v>
      </c>
      <c r="L4719">
        <v>0.05</v>
      </c>
      <c r="M4719">
        <v>39361.1</v>
      </c>
      <c r="N4719" t="s">
        <v>24</v>
      </c>
      <c r="O4719" t="s">
        <v>35</v>
      </c>
      <c r="P4719" t="s">
        <v>44</v>
      </c>
      <c r="Q4719">
        <f>Sales_Data[[#This Row],[Quantity]]*Sales_Data[[#This Row],[Unit_Price]]</f>
        <v>55717.72</v>
      </c>
      <c r="R4719">
        <f>Sales_Data[[#This Row],[Gross_Sales]]*Sales_Data[[#This Row],[Discount]]</f>
        <v>2785.8860000000004</v>
      </c>
      <c r="S4719">
        <f>Sales_Data[[#This Row],[Gross_Sales]]-Sales_Data[[#This Row],[Discount_Amount]]</f>
        <v>52931.834000000003</v>
      </c>
      <c r="T4719">
        <f>Sales_Data[[#This Row],[Net Sales]]-Sales_Data[[#This Row],[Cost]]</f>
        <v>13570.734000000004</v>
      </c>
      <c r="U4719" s="2">
        <f>Sales_Data[[#This Row],[Profit]]/Sales_Data[[#This Row],[Net Sales]]</f>
        <v>0.25638132999510282</v>
      </c>
      <c r="V4719">
        <f>YEAR(Sales_Data[[#This Row],[Order_Date]])</f>
        <v>2025</v>
      </c>
      <c r="W4719" t="str">
        <f>TEXT(Sales_Data[[#This Row],[Order_Date]],"mmm")</f>
        <v>Oct</v>
      </c>
      <c r="X4719">
        <f>MONTH(Sales_Data[[#This Row],[Order_Date]])</f>
        <v>10</v>
      </c>
      <c r="Y4719" t="str">
        <f>"Q"&amp;ROUNDUP(MONTH(Sales_Data[[#This Row],[Order_Date]])/3,0)</f>
        <v>Q4</v>
      </c>
    </row>
    <row r="4720" spans="1:25" x14ac:dyDescent="0.3">
      <c r="A4720" t="s">
        <v>6472</v>
      </c>
      <c r="B4720" s="1">
        <v>45971</v>
      </c>
      <c r="C4720" t="s">
        <v>940</v>
      </c>
      <c r="D4720" t="s">
        <v>252</v>
      </c>
      <c r="E4720" t="s">
        <v>48</v>
      </c>
      <c r="F4720" t="s">
        <v>132</v>
      </c>
      <c r="G4720" t="s">
        <v>21</v>
      </c>
      <c r="H4720" t="s">
        <v>230</v>
      </c>
      <c r="I4720" t="s">
        <v>328</v>
      </c>
      <c r="J4720">
        <v>1</v>
      </c>
      <c r="K4720">
        <v>39526.49</v>
      </c>
      <c r="L4720">
        <v>0</v>
      </c>
      <c r="M4720">
        <v>31575.89</v>
      </c>
      <c r="N4720" t="s">
        <v>52</v>
      </c>
      <c r="O4720" t="s">
        <v>53</v>
      </c>
      <c r="P4720" t="s">
        <v>26</v>
      </c>
      <c r="Q4720">
        <f>Sales_Data[[#This Row],[Quantity]]*Sales_Data[[#This Row],[Unit_Price]]</f>
        <v>39526.49</v>
      </c>
      <c r="R4720">
        <f>Sales_Data[[#This Row],[Gross_Sales]]*Sales_Data[[#This Row],[Discount]]</f>
        <v>0</v>
      </c>
      <c r="S4720">
        <f>Sales_Data[[#This Row],[Gross_Sales]]-Sales_Data[[#This Row],[Discount_Amount]]</f>
        <v>39526.49</v>
      </c>
      <c r="T4720">
        <f>Sales_Data[[#This Row],[Net Sales]]-Sales_Data[[#This Row],[Cost]]</f>
        <v>7950.5999999999985</v>
      </c>
      <c r="U4720" s="2">
        <f>Sales_Data[[#This Row],[Profit]]/Sales_Data[[#This Row],[Net Sales]]</f>
        <v>0.20114611745186581</v>
      </c>
      <c r="V4720">
        <f>YEAR(Sales_Data[[#This Row],[Order_Date]])</f>
        <v>2025</v>
      </c>
      <c r="W4720" t="str">
        <f>TEXT(Sales_Data[[#This Row],[Order_Date]],"mmm")</f>
        <v>Nov</v>
      </c>
      <c r="X4720">
        <f>MONTH(Sales_Data[[#This Row],[Order_Date]])</f>
        <v>11</v>
      </c>
      <c r="Y4720" t="str">
        <f>"Q"&amp;ROUNDUP(MONTH(Sales_Data[[#This Row],[Order_Date]])/3,0)</f>
        <v>Q4</v>
      </c>
    </row>
    <row r="4721" spans="1:25" x14ac:dyDescent="0.3">
      <c r="A4721" t="s">
        <v>6473</v>
      </c>
      <c r="B4721" s="1">
        <v>45866</v>
      </c>
      <c r="C4721" t="s">
        <v>2139</v>
      </c>
      <c r="D4721" t="s">
        <v>280</v>
      </c>
      <c r="E4721" t="s">
        <v>39</v>
      </c>
      <c r="F4721" t="s">
        <v>202</v>
      </c>
      <c r="G4721" t="s">
        <v>67</v>
      </c>
      <c r="H4721" t="s">
        <v>88</v>
      </c>
      <c r="I4721" t="s">
        <v>157</v>
      </c>
      <c r="J4721">
        <v>1</v>
      </c>
      <c r="K4721">
        <v>2201.2600000000002</v>
      </c>
      <c r="L4721">
        <v>0.1</v>
      </c>
      <c r="M4721">
        <v>1267.3699999999999</v>
      </c>
      <c r="N4721" t="s">
        <v>70</v>
      </c>
      <c r="O4721" t="s">
        <v>35</v>
      </c>
      <c r="P4721" t="s">
        <v>26</v>
      </c>
      <c r="Q4721">
        <f>Sales_Data[[#This Row],[Quantity]]*Sales_Data[[#This Row],[Unit_Price]]</f>
        <v>2201.2600000000002</v>
      </c>
      <c r="R4721">
        <f>Sales_Data[[#This Row],[Gross_Sales]]*Sales_Data[[#This Row],[Discount]]</f>
        <v>220.12600000000003</v>
      </c>
      <c r="S4721">
        <f>Sales_Data[[#This Row],[Gross_Sales]]-Sales_Data[[#This Row],[Discount_Amount]]</f>
        <v>1981.1340000000002</v>
      </c>
      <c r="T4721">
        <f>Sales_Data[[#This Row],[Net Sales]]-Sales_Data[[#This Row],[Cost]]</f>
        <v>713.76400000000035</v>
      </c>
      <c r="U4721" s="2">
        <f>Sales_Data[[#This Row],[Profit]]/Sales_Data[[#This Row],[Net Sales]]</f>
        <v>0.36028052620367945</v>
      </c>
      <c r="V4721">
        <f>YEAR(Sales_Data[[#This Row],[Order_Date]])</f>
        <v>2025</v>
      </c>
      <c r="W4721" t="str">
        <f>TEXT(Sales_Data[[#This Row],[Order_Date]],"mmm")</f>
        <v>Jul</v>
      </c>
      <c r="X4721">
        <f>MONTH(Sales_Data[[#This Row],[Order_Date]])</f>
        <v>7</v>
      </c>
      <c r="Y4721" t="str">
        <f>"Q"&amp;ROUNDUP(MONTH(Sales_Data[[#This Row],[Order_Date]])/3,0)</f>
        <v>Q3</v>
      </c>
    </row>
    <row r="4722" spans="1:25" x14ac:dyDescent="0.3">
      <c r="A4722" t="s">
        <v>6474</v>
      </c>
      <c r="B4722" s="1">
        <v>46012</v>
      </c>
      <c r="C4722" t="s">
        <v>736</v>
      </c>
      <c r="D4722" t="s">
        <v>404</v>
      </c>
      <c r="E4722" t="s">
        <v>39</v>
      </c>
      <c r="F4722" t="s">
        <v>405</v>
      </c>
      <c r="G4722" t="s">
        <v>41</v>
      </c>
      <c r="H4722" t="s">
        <v>102</v>
      </c>
      <c r="I4722" t="s">
        <v>388</v>
      </c>
      <c r="J4722">
        <v>4</v>
      </c>
      <c r="K4722">
        <v>3538.01</v>
      </c>
      <c r="L4722">
        <v>0.05</v>
      </c>
      <c r="M4722">
        <v>10448.69</v>
      </c>
      <c r="N4722" t="s">
        <v>52</v>
      </c>
      <c r="O4722" t="s">
        <v>25</v>
      </c>
      <c r="P4722" t="s">
        <v>26</v>
      </c>
      <c r="Q4722">
        <f>Sales_Data[[#This Row],[Quantity]]*Sales_Data[[#This Row],[Unit_Price]]</f>
        <v>14152.04</v>
      </c>
      <c r="R4722">
        <f>Sales_Data[[#This Row],[Gross_Sales]]*Sales_Data[[#This Row],[Discount]]</f>
        <v>707.60200000000009</v>
      </c>
      <c r="S4722">
        <f>Sales_Data[[#This Row],[Gross_Sales]]-Sales_Data[[#This Row],[Discount_Amount]]</f>
        <v>13444.438</v>
      </c>
      <c r="T4722">
        <f>Sales_Data[[#This Row],[Net Sales]]-Sales_Data[[#This Row],[Cost]]</f>
        <v>2995.7479999999996</v>
      </c>
      <c r="U4722" s="2">
        <f>Sales_Data[[#This Row],[Profit]]/Sales_Data[[#This Row],[Net Sales]]</f>
        <v>0.22282433821331912</v>
      </c>
      <c r="V4722">
        <f>YEAR(Sales_Data[[#This Row],[Order_Date]])</f>
        <v>2025</v>
      </c>
      <c r="W4722" t="str">
        <f>TEXT(Sales_Data[[#This Row],[Order_Date]],"mmm")</f>
        <v>Dec</v>
      </c>
      <c r="X4722">
        <f>MONTH(Sales_Data[[#This Row],[Order_Date]])</f>
        <v>12</v>
      </c>
      <c r="Y4722" t="str">
        <f>"Q"&amp;ROUNDUP(MONTH(Sales_Data[[#This Row],[Order_Date]])/3,0)</f>
        <v>Q4</v>
      </c>
    </row>
    <row r="4723" spans="1:25" x14ac:dyDescent="0.3">
      <c r="A4723" t="s">
        <v>6475</v>
      </c>
      <c r="B4723" s="1">
        <v>45868</v>
      </c>
      <c r="C4723" t="s">
        <v>1555</v>
      </c>
      <c r="D4723" t="s">
        <v>504</v>
      </c>
      <c r="E4723" t="s">
        <v>48</v>
      </c>
      <c r="F4723" t="s">
        <v>164</v>
      </c>
      <c r="G4723" t="s">
        <v>67</v>
      </c>
      <c r="H4723" t="s">
        <v>88</v>
      </c>
      <c r="I4723" t="s">
        <v>89</v>
      </c>
      <c r="J4723">
        <v>2</v>
      </c>
      <c r="K4723">
        <v>27426.63</v>
      </c>
      <c r="L4723">
        <v>0.05</v>
      </c>
      <c r="M4723">
        <v>36378.22</v>
      </c>
      <c r="N4723" t="s">
        <v>70</v>
      </c>
      <c r="O4723" t="s">
        <v>53</v>
      </c>
      <c r="P4723" t="s">
        <v>44</v>
      </c>
      <c r="Q4723">
        <f>Sales_Data[[#This Row],[Quantity]]*Sales_Data[[#This Row],[Unit_Price]]</f>
        <v>54853.26</v>
      </c>
      <c r="R4723">
        <f>Sales_Data[[#This Row],[Gross_Sales]]*Sales_Data[[#This Row],[Discount]]</f>
        <v>2742.6630000000005</v>
      </c>
      <c r="S4723">
        <f>Sales_Data[[#This Row],[Gross_Sales]]-Sales_Data[[#This Row],[Discount_Amount]]</f>
        <v>52110.597000000002</v>
      </c>
      <c r="T4723">
        <f>Sales_Data[[#This Row],[Net Sales]]-Sales_Data[[#This Row],[Cost]]</f>
        <v>15732.377</v>
      </c>
      <c r="U4723" s="2">
        <f>Sales_Data[[#This Row],[Profit]]/Sales_Data[[#This Row],[Net Sales]]</f>
        <v>0.30190360321529225</v>
      </c>
      <c r="V4723">
        <f>YEAR(Sales_Data[[#This Row],[Order_Date]])</f>
        <v>2025</v>
      </c>
      <c r="W4723" t="str">
        <f>TEXT(Sales_Data[[#This Row],[Order_Date]],"mmm")</f>
        <v>Jul</v>
      </c>
      <c r="X4723">
        <f>MONTH(Sales_Data[[#This Row],[Order_Date]])</f>
        <v>7</v>
      </c>
      <c r="Y4723" t="str">
        <f>"Q"&amp;ROUNDUP(MONTH(Sales_Data[[#This Row],[Order_Date]])/3,0)</f>
        <v>Q3</v>
      </c>
    </row>
    <row r="4724" spans="1:25" x14ac:dyDescent="0.3">
      <c r="A4724" t="s">
        <v>6476</v>
      </c>
      <c r="B4724" s="1">
        <v>45849</v>
      </c>
      <c r="C4724" t="s">
        <v>1156</v>
      </c>
      <c r="D4724" t="s">
        <v>266</v>
      </c>
      <c r="E4724" t="s">
        <v>48</v>
      </c>
      <c r="F4724" t="s">
        <v>49</v>
      </c>
      <c r="G4724" t="s">
        <v>41</v>
      </c>
      <c r="H4724" t="s">
        <v>171</v>
      </c>
      <c r="I4724" t="s">
        <v>172</v>
      </c>
      <c r="J4724">
        <v>1</v>
      </c>
      <c r="K4724">
        <v>23954.74</v>
      </c>
      <c r="L4724">
        <v>0</v>
      </c>
      <c r="M4724">
        <v>20003.509999999998</v>
      </c>
      <c r="N4724" t="s">
        <v>24</v>
      </c>
      <c r="O4724" t="s">
        <v>35</v>
      </c>
      <c r="P4724" t="s">
        <v>26</v>
      </c>
      <c r="Q4724">
        <f>Sales_Data[[#This Row],[Quantity]]*Sales_Data[[#This Row],[Unit_Price]]</f>
        <v>23954.74</v>
      </c>
      <c r="R4724">
        <f>Sales_Data[[#This Row],[Gross_Sales]]*Sales_Data[[#This Row],[Discount]]</f>
        <v>0</v>
      </c>
      <c r="S4724">
        <f>Sales_Data[[#This Row],[Gross_Sales]]-Sales_Data[[#This Row],[Discount_Amount]]</f>
        <v>23954.74</v>
      </c>
      <c r="T4724">
        <f>Sales_Data[[#This Row],[Net Sales]]-Sales_Data[[#This Row],[Cost]]</f>
        <v>3951.2300000000032</v>
      </c>
      <c r="U4724" s="2">
        <f>Sales_Data[[#This Row],[Profit]]/Sales_Data[[#This Row],[Net Sales]]</f>
        <v>0.16494564332570519</v>
      </c>
      <c r="V4724">
        <f>YEAR(Sales_Data[[#This Row],[Order_Date]])</f>
        <v>2025</v>
      </c>
      <c r="W4724" t="str">
        <f>TEXT(Sales_Data[[#This Row],[Order_Date]],"mmm")</f>
        <v>Jul</v>
      </c>
      <c r="X4724">
        <f>MONTH(Sales_Data[[#This Row],[Order_Date]])</f>
        <v>7</v>
      </c>
      <c r="Y4724" t="str">
        <f>"Q"&amp;ROUNDUP(MONTH(Sales_Data[[#This Row],[Order_Date]])/3,0)</f>
        <v>Q3</v>
      </c>
    </row>
    <row r="4725" spans="1:25" x14ac:dyDescent="0.3">
      <c r="A4725" t="s">
        <v>6477</v>
      </c>
      <c r="B4725" s="1">
        <v>45701</v>
      </c>
      <c r="C4725" t="s">
        <v>6478</v>
      </c>
      <c r="D4725" t="s">
        <v>497</v>
      </c>
      <c r="E4725" t="s">
        <v>30</v>
      </c>
      <c r="F4725" t="s">
        <v>87</v>
      </c>
      <c r="G4725" t="s">
        <v>67</v>
      </c>
      <c r="H4725" t="s">
        <v>88</v>
      </c>
      <c r="I4725" t="s">
        <v>89</v>
      </c>
      <c r="J4725">
        <v>1</v>
      </c>
      <c r="K4725">
        <v>738.23</v>
      </c>
      <c r="L4725">
        <v>0.1</v>
      </c>
      <c r="M4725">
        <v>566.38</v>
      </c>
      <c r="N4725" t="s">
        <v>83</v>
      </c>
      <c r="O4725" t="s">
        <v>35</v>
      </c>
      <c r="P4725" t="s">
        <v>44</v>
      </c>
      <c r="Q4725">
        <f>Sales_Data[[#This Row],[Quantity]]*Sales_Data[[#This Row],[Unit_Price]]</f>
        <v>738.23</v>
      </c>
      <c r="R4725">
        <f>Sales_Data[[#This Row],[Gross_Sales]]*Sales_Data[[#This Row],[Discount]]</f>
        <v>73.823000000000008</v>
      </c>
      <c r="S4725">
        <f>Sales_Data[[#This Row],[Gross_Sales]]-Sales_Data[[#This Row],[Discount_Amount]]</f>
        <v>664.40700000000004</v>
      </c>
      <c r="T4725">
        <f>Sales_Data[[#This Row],[Net Sales]]-Sales_Data[[#This Row],[Cost]]</f>
        <v>98.027000000000044</v>
      </c>
      <c r="U4725" s="2">
        <f>Sales_Data[[#This Row],[Profit]]/Sales_Data[[#This Row],[Net Sales]]</f>
        <v>0.14754058882582519</v>
      </c>
      <c r="V4725">
        <f>YEAR(Sales_Data[[#This Row],[Order_Date]])</f>
        <v>2025</v>
      </c>
      <c r="W4725" t="str">
        <f>TEXT(Sales_Data[[#This Row],[Order_Date]],"mmm")</f>
        <v>Feb</v>
      </c>
      <c r="X4725">
        <f>MONTH(Sales_Data[[#This Row],[Order_Date]])</f>
        <v>2</v>
      </c>
      <c r="Y4725" t="str">
        <f>"Q"&amp;ROUNDUP(MONTH(Sales_Data[[#This Row],[Order_Date]])/3,0)</f>
        <v>Q1</v>
      </c>
    </row>
    <row r="4726" spans="1:25" x14ac:dyDescent="0.3">
      <c r="A4726" t="s">
        <v>6479</v>
      </c>
      <c r="B4726" s="1">
        <v>45686</v>
      </c>
      <c r="C4726" t="s">
        <v>3142</v>
      </c>
      <c r="D4726" t="s">
        <v>1055</v>
      </c>
      <c r="E4726" t="s">
        <v>48</v>
      </c>
      <c r="F4726" t="s">
        <v>126</v>
      </c>
      <c r="G4726" t="s">
        <v>41</v>
      </c>
      <c r="H4726" t="s">
        <v>102</v>
      </c>
      <c r="I4726" t="s">
        <v>103</v>
      </c>
      <c r="J4726">
        <v>2</v>
      </c>
      <c r="K4726">
        <v>35987.730000000003</v>
      </c>
      <c r="L4726">
        <v>0.05</v>
      </c>
      <c r="M4726">
        <v>44164.97</v>
      </c>
      <c r="N4726" t="s">
        <v>109</v>
      </c>
      <c r="O4726" t="s">
        <v>25</v>
      </c>
      <c r="P4726" t="s">
        <v>44</v>
      </c>
      <c r="Q4726">
        <f>Sales_Data[[#This Row],[Quantity]]*Sales_Data[[#This Row],[Unit_Price]]</f>
        <v>71975.460000000006</v>
      </c>
      <c r="R4726">
        <f>Sales_Data[[#This Row],[Gross_Sales]]*Sales_Data[[#This Row],[Discount]]</f>
        <v>3598.7730000000006</v>
      </c>
      <c r="S4726">
        <f>Sales_Data[[#This Row],[Gross_Sales]]-Sales_Data[[#This Row],[Discount_Amount]]</f>
        <v>68376.687000000005</v>
      </c>
      <c r="T4726">
        <f>Sales_Data[[#This Row],[Net Sales]]-Sales_Data[[#This Row],[Cost]]</f>
        <v>24211.717000000004</v>
      </c>
      <c r="U4726" s="2">
        <f>Sales_Data[[#This Row],[Profit]]/Sales_Data[[#This Row],[Net Sales]]</f>
        <v>0.35409315751141912</v>
      </c>
      <c r="V4726">
        <f>YEAR(Sales_Data[[#This Row],[Order_Date]])</f>
        <v>2025</v>
      </c>
      <c r="W4726" t="str">
        <f>TEXT(Sales_Data[[#This Row],[Order_Date]],"mmm")</f>
        <v>Jan</v>
      </c>
      <c r="X4726">
        <f>MONTH(Sales_Data[[#This Row],[Order_Date]])</f>
        <v>1</v>
      </c>
      <c r="Y4726" t="str">
        <f>"Q"&amp;ROUNDUP(MONTH(Sales_Data[[#This Row],[Order_Date]])/3,0)</f>
        <v>Q1</v>
      </c>
    </row>
    <row r="4727" spans="1:25" x14ac:dyDescent="0.3">
      <c r="A4727" t="s">
        <v>6480</v>
      </c>
      <c r="B4727" s="1">
        <v>45716</v>
      </c>
      <c r="C4727" t="s">
        <v>764</v>
      </c>
      <c r="D4727" t="s">
        <v>414</v>
      </c>
      <c r="E4727" t="s">
        <v>119</v>
      </c>
      <c r="F4727" t="s">
        <v>146</v>
      </c>
      <c r="G4727" t="s">
        <v>67</v>
      </c>
      <c r="H4727" t="s">
        <v>88</v>
      </c>
      <c r="I4727" t="s">
        <v>89</v>
      </c>
      <c r="J4727">
        <v>1</v>
      </c>
      <c r="K4727">
        <v>3065.57</v>
      </c>
      <c r="L4727">
        <v>0.05</v>
      </c>
      <c r="M4727">
        <v>2467.98</v>
      </c>
      <c r="N4727" t="s">
        <v>109</v>
      </c>
      <c r="O4727" t="s">
        <v>35</v>
      </c>
      <c r="P4727" t="s">
        <v>44</v>
      </c>
      <c r="Q4727">
        <f>Sales_Data[[#This Row],[Quantity]]*Sales_Data[[#This Row],[Unit_Price]]</f>
        <v>3065.57</v>
      </c>
      <c r="R4727">
        <f>Sales_Data[[#This Row],[Gross_Sales]]*Sales_Data[[#This Row],[Discount]]</f>
        <v>153.27850000000001</v>
      </c>
      <c r="S4727">
        <f>Sales_Data[[#This Row],[Gross_Sales]]-Sales_Data[[#This Row],[Discount_Amount]]</f>
        <v>2912.2915000000003</v>
      </c>
      <c r="T4727">
        <f>Sales_Data[[#This Row],[Net Sales]]-Sales_Data[[#This Row],[Cost]]</f>
        <v>444.31150000000025</v>
      </c>
      <c r="U4727" s="2">
        <f>Sales_Data[[#This Row],[Profit]]/Sales_Data[[#This Row],[Net Sales]]</f>
        <v>0.15256422648625667</v>
      </c>
      <c r="V4727">
        <f>YEAR(Sales_Data[[#This Row],[Order_Date]])</f>
        <v>2025</v>
      </c>
      <c r="W4727" t="str">
        <f>TEXT(Sales_Data[[#This Row],[Order_Date]],"mmm")</f>
        <v>Feb</v>
      </c>
      <c r="X4727">
        <f>MONTH(Sales_Data[[#This Row],[Order_Date]])</f>
        <v>2</v>
      </c>
      <c r="Y4727" t="str">
        <f>"Q"&amp;ROUNDUP(MONTH(Sales_Data[[#This Row],[Order_Date]])/3,0)</f>
        <v>Q1</v>
      </c>
    </row>
    <row r="4728" spans="1:25" x14ac:dyDescent="0.3">
      <c r="A4728" t="s">
        <v>6481</v>
      </c>
      <c r="B4728" s="1">
        <v>45728</v>
      </c>
      <c r="C4728" t="s">
        <v>1251</v>
      </c>
      <c r="D4728" t="s">
        <v>290</v>
      </c>
      <c r="E4728" t="s">
        <v>39</v>
      </c>
      <c r="F4728" t="s">
        <v>202</v>
      </c>
      <c r="G4728" t="s">
        <v>67</v>
      </c>
      <c r="H4728" t="s">
        <v>133</v>
      </c>
      <c r="I4728" t="s">
        <v>138</v>
      </c>
      <c r="J4728">
        <v>3</v>
      </c>
      <c r="K4728">
        <v>4761.33</v>
      </c>
      <c r="L4728">
        <v>0.1</v>
      </c>
      <c r="M4728">
        <v>9779.3799999999992</v>
      </c>
      <c r="N4728" t="s">
        <v>70</v>
      </c>
      <c r="O4728" t="s">
        <v>35</v>
      </c>
      <c r="P4728" t="s">
        <v>71</v>
      </c>
      <c r="Q4728">
        <f>Sales_Data[[#This Row],[Quantity]]*Sales_Data[[#This Row],[Unit_Price]]</f>
        <v>14283.99</v>
      </c>
      <c r="R4728">
        <f>Sales_Data[[#This Row],[Gross_Sales]]*Sales_Data[[#This Row],[Discount]]</f>
        <v>1428.3990000000001</v>
      </c>
      <c r="S4728">
        <f>Sales_Data[[#This Row],[Gross_Sales]]-Sales_Data[[#This Row],[Discount_Amount]]</f>
        <v>12855.591</v>
      </c>
      <c r="T4728">
        <f>Sales_Data[[#This Row],[Net Sales]]-Sales_Data[[#This Row],[Cost]]</f>
        <v>3076.2110000000011</v>
      </c>
      <c r="U4728" s="2">
        <f>Sales_Data[[#This Row],[Profit]]/Sales_Data[[#This Row],[Net Sales]]</f>
        <v>0.23928973782691135</v>
      </c>
      <c r="V4728">
        <f>YEAR(Sales_Data[[#This Row],[Order_Date]])</f>
        <v>2025</v>
      </c>
      <c r="W4728" t="str">
        <f>TEXT(Sales_Data[[#This Row],[Order_Date]],"mmm")</f>
        <v>Mar</v>
      </c>
      <c r="X4728">
        <f>MONTH(Sales_Data[[#This Row],[Order_Date]])</f>
        <v>3</v>
      </c>
      <c r="Y4728" t="str">
        <f>"Q"&amp;ROUNDUP(MONTH(Sales_Data[[#This Row],[Order_Date]])/3,0)</f>
        <v>Q1</v>
      </c>
    </row>
    <row r="4729" spans="1:25" x14ac:dyDescent="0.3">
      <c r="A4729" t="s">
        <v>6482</v>
      </c>
      <c r="B4729" s="1">
        <v>45749</v>
      </c>
      <c r="C4729" t="s">
        <v>1820</v>
      </c>
      <c r="D4729" t="s">
        <v>205</v>
      </c>
      <c r="E4729" t="s">
        <v>19</v>
      </c>
      <c r="F4729" t="s">
        <v>113</v>
      </c>
      <c r="G4729" t="s">
        <v>67</v>
      </c>
      <c r="H4729" t="s">
        <v>68</v>
      </c>
      <c r="I4729" t="s">
        <v>69</v>
      </c>
      <c r="J4729">
        <v>2</v>
      </c>
      <c r="K4729">
        <v>6222.23</v>
      </c>
      <c r="L4729">
        <v>0</v>
      </c>
      <c r="M4729">
        <v>8245.7099999999991</v>
      </c>
      <c r="N4729" t="s">
        <v>24</v>
      </c>
      <c r="O4729" t="s">
        <v>53</v>
      </c>
      <c r="P4729" t="s">
        <v>71</v>
      </c>
      <c r="Q4729">
        <f>Sales_Data[[#This Row],[Quantity]]*Sales_Data[[#This Row],[Unit_Price]]</f>
        <v>12444.46</v>
      </c>
      <c r="R4729">
        <f>Sales_Data[[#This Row],[Gross_Sales]]*Sales_Data[[#This Row],[Discount]]</f>
        <v>0</v>
      </c>
      <c r="S4729">
        <f>Sales_Data[[#This Row],[Gross_Sales]]-Sales_Data[[#This Row],[Discount_Amount]]</f>
        <v>12444.46</v>
      </c>
      <c r="T4729">
        <f>Sales_Data[[#This Row],[Net Sales]]-Sales_Data[[#This Row],[Cost]]</f>
        <v>4198.75</v>
      </c>
      <c r="U4729" s="2">
        <f>Sales_Data[[#This Row],[Profit]]/Sales_Data[[#This Row],[Net Sales]]</f>
        <v>0.3373991318225138</v>
      </c>
      <c r="V4729">
        <f>YEAR(Sales_Data[[#This Row],[Order_Date]])</f>
        <v>2025</v>
      </c>
      <c r="W4729" t="str">
        <f>TEXT(Sales_Data[[#This Row],[Order_Date]],"mmm")</f>
        <v>Apr</v>
      </c>
      <c r="X4729">
        <f>MONTH(Sales_Data[[#This Row],[Order_Date]])</f>
        <v>4</v>
      </c>
      <c r="Y4729" t="str">
        <f>"Q"&amp;ROUNDUP(MONTH(Sales_Data[[#This Row],[Order_Date]])/3,0)</f>
        <v>Q2</v>
      </c>
    </row>
    <row r="4730" spans="1:25" x14ac:dyDescent="0.3">
      <c r="A4730" t="s">
        <v>6483</v>
      </c>
      <c r="B4730" s="1">
        <v>45922</v>
      </c>
      <c r="C4730" t="s">
        <v>1047</v>
      </c>
      <c r="D4730" t="s">
        <v>728</v>
      </c>
      <c r="E4730" t="s">
        <v>19</v>
      </c>
      <c r="F4730" t="s">
        <v>81</v>
      </c>
      <c r="G4730" t="s">
        <v>67</v>
      </c>
      <c r="H4730" t="s">
        <v>133</v>
      </c>
      <c r="I4730" t="s">
        <v>134</v>
      </c>
      <c r="J4730">
        <v>2</v>
      </c>
      <c r="K4730">
        <v>8159.13</v>
      </c>
      <c r="L4730">
        <v>0.05</v>
      </c>
      <c r="M4730">
        <v>9649.6200000000008</v>
      </c>
      <c r="N4730" t="s">
        <v>24</v>
      </c>
      <c r="O4730" t="s">
        <v>25</v>
      </c>
      <c r="P4730" t="s">
        <v>44</v>
      </c>
      <c r="Q4730">
        <f>Sales_Data[[#This Row],[Quantity]]*Sales_Data[[#This Row],[Unit_Price]]</f>
        <v>16318.26</v>
      </c>
      <c r="R4730">
        <f>Sales_Data[[#This Row],[Gross_Sales]]*Sales_Data[[#This Row],[Discount]]</f>
        <v>815.91300000000001</v>
      </c>
      <c r="S4730">
        <f>Sales_Data[[#This Row],[Gross_Sales]]-Sales_Data[[#This Row],[Discount_Amount]]</f>
        <v>15502.347</v>
      </c>
      <c r="T4730">
        <f>Sales_Data[[#This Row],[Net Sales]]-Sales_Data[[#This Row],[Cost]]</f>
        <v>5852.726999999999</v>
      </c>
      <c r="U4730" s="2">
        <f>Sales_Data[[#This Row],[Profit]]/Sales_Data[[#This Row],[Net Sales]]</f>
        <v>0.37753812374345636</v>
      </c>
      <c r="V4730">
        <f>YEAR(Sales_Data[[#This Row],[Order_Date]])</f>
        <v>2025</v>
      </c>
      <c r="W4730" t="str">
        <f>TEXT(Sales_Data[[#This Row],[Order_Date]],"mmm")</f>
        <v>Sep</v>
      </c>
      <c r="X4730">
        <f>MONTH(Sales_Data[[#This Row],[Order_Date]])</f>
        <v>9</v>
      </c>
      <c r="Y4730" t="str">
        <f>"Q"&amp;ROUNDUP(MONTH(Sales_Data[[#This Row],[Order_Date]])/3,0)</f>
        <v>Q3</v>
      </c>
    </row>
    <row r="4731" spans="1:25" x14ac:dyDescent="0.3">
      <c r="A4731" t="s">
        <v>6484</v>
      </c>
      <c r="B4731" s="1">
        <v>45877</v>
      </c>
      <c r="C4731" t="s">
        <v>3423</v>
      </c>
      <c r="D4731" t="s">
        <v>341</v>
      </c>
      <c r="E4731" t="s">
        <v>48</v>
      </c>
      <c r="F4731" t="s">
        <v>126</v>
      </c>
      <c r="G4731" t="s">
        <v>67</v>
      </c>
      <c r="H4731" t="s">
        <v>68</v>
      </c>
      <c r="I4731" t="s">
        <v>97</v>
      </c>
      <c r="J4731">
        <v>2</v>
      </c>
      <c r="K4731">
        <v>4824.88</v>
      </c>
      <c r="L4731">
        <v>0.1</v>
      </c>
      <c r="M4731">
        <v>6749.6</v>
      </c>
      <c r="N4731" t="s">
        <v>52</v>
      </c>
      <c r="O4731" t="s">
        <v>35</v>
      </c>
      <c r="P4731" t="s">
        <v>71</v>
      </c>
      <c r="Q4731">
        <f>Sales_Data[[#This Row],[Quantity]]*Sales_Data[[#This Row],[Unit_Price]]</f>
        <v>9649.76</v>
      </c>
      <c r="R4731">
        <f>Sales_Data[[#This Row],[Gross_Sales]]*Sales_Data[[#This Row],[Discount]]</f>
        <v>964.97600000000011</v>
      </c>
      <c r="S4731">
        <f>Sales_Data[[#This Row],[Gross_Sales]]-Sales_Data[[#This Row],[Discount_Amount]]</f>
        <v>8684.7839999999997</v>
      </c>
      <c r="T4731">
        <f>Sales_Data[[#This Row],[Net Sales]]-Sales_Data[[#This Row],[Cost]]</f>
        <v>1935.1839999999993</v>
      </c>
      <c r="U4731" s="2">
        <f>Sales_Data[[#This Row],[Profit]]/Sales_Data[[#This Row],[Net Sales]]</f>
        <v>0.22282465516701386</v>
      </c>
      <c r="V4731">
        <f>YEAR(Sales_Data[[#This Row],[Order_Date]])</f>
        <v>2025</v>
      </c>
      <c r="W4731" t="str">
        <f>TEXT(Sales_Data[[#This Row],[Order_Date]],"mmm")</f>
        <v>Aug</v>
      </c>
      <c r="X4731">
        <f>MONTH(Sales_Data[[#This Row],[Order_Date]])</f>
        <v>8</v>
      </c>
      <c r="Y4731" t="str">
        <f>"Q"&amp;ROUNDUP(MONTH(Sales_Data[[#This Row],[Order_Date]])/3,0)</f>
        <v>Q3</v>
      </c>
    </row>
    <row r="4732" spans="1:25" x14ac:dyDescent="0.3">
      <c r="A4732" t="s">
        <v>6485</v>
      </c>
      <c r="B4732" s="1">
        <v>45872</v>
      </c>
      <c r="C4732" t="s">
        <v>3826</v>
      </c>
      <c r="D4732" t="s">
        <v>541</v>
      </c>
      <c r="E4732" t="s">
        <v>30</v>
      </c>
      <c r="F4732" t="s">
        <v>156</v>
      </c>
      <c r="G4732" t="s">
        <v>67</v>
      </c>
      <c r="H4732" t="s">
        <v>88</v>
      </c>
      <c r="I4732" t="s">
        <v>157</v>
      </c>
      <c r="J4732">
        <v>1</v>
      </c>
      <c r="K4732">
        <v>4964.5600000000004</v>
      </c>
      <c r="L4732">
        <v>0.05</v>
      </c>
      <c r="M4732">
        <v>3576.56</v>
      </c>
      <c r="N4732" t="s">
        <v>70</v>
      </c>
      <c r="O4732" t="s">
        <v>35</v>
      </c>
      <c r="P4732" t="s">
        <v>71</v>
      </c>
      <c r="Q4732">
        <f>Sales_Data[[#This Row],[Quantity]]*Sales_Data[[#This Row],[Unit_Price]]</f>
        <v>4964.5600000000004</v>
      </c>
      <c r="R4732">
        <f>Sales_Data[[#This Row],[Gross_Sales]]*Sales_Data[[#This Row],[Discount]]</f>
        <v>248.22800000000004</v>
      </c>
      <c r="S4732">
        <f>Sales_Data[[#This Row],[Gross_Sales]]-Sales_Data[[#This Row],[Discount_Amount]]</f>
        <v>4716.3320000000003</v>
      </c>
      <c r="T4732">
        <f>Sales_Data[[#This Row],[Net Sales]]-Sales_Data[[#This Row],[Cost]]</f>
        <v>1139.7720000000004</v>
      </c>
      <c r="U4732" s="2">
        <f>Sales_Data[[#This Row],[Profit]]/Sales_Data[[#This Row],[Net Sales]]</f>
        <v>0.24166492095976286</v>
      </c>
      <c r="V4732">
        <f>YEAR(Sales_Data[[#This Row],[Order_Date]])</f>
        <v>2025</v>
      </c>
      <c r="W4732" t="str">
        <f>TEXT(Sales_Data[[#This Row],[Order_Date]],"mmm")</f>
        <v>Aug</v>
      </c>
      <c r="X4732">
        <f>MONTH(Sales_Data[[#This Row],[Order_Date]])</f>
        <v>8</v>
      </c>
      <c r="Y4732" t="str">
        <f>"Q"&amp;ROUNDUP(MONTH(Sales_Data[[#This Row],[Order_Date]])/3,0)</f>
        <v>Q3</v>
      </c>
    </row>
    <row r="4733" spans="1:25" x14ac:dyDescent="0.3">
      <c r="A4733" t="s">
        <v>6486</v>
      </c>
      <c r="B4733" s="1">
        <v>45934</v>
      </c>
      <c r="C4733" t="s">
        <v>6487</v>
      </c>
      <c r="D4733" t="s">
        <v>310</v>
      </c>
      <c r="E4733" t="s">
        <v>48</v>
      </c>
      <c r="F4733" t="s">
        <v>126</v>
      </c>
      <c r="G4733" t="s">
        <v>32</v>
      </c>
      <c r="H4733" t="s">
        <v>33</v>
      </c>
      <c r="I4733" t="s">
        <v>34</v>
      </c>
      <c r="J4733">
        <v>2</v>
      </c>
      <c r="K4733">
        <v>33733.26</v>
      </c>
      <c r="L4733">
        <v>0</v>
      </c>
      <c r="M4733">
        <v>54383.05</v>
      </c>
      <c r="N4733" t="s">
        <v>70</v>
      </c>
      <c r="O4733" t="s">
        <v>35</v>
      </c>
      <c r="P4733" t="s">
        <v>26</v>
      </c>
      <c r="Q4733">
        <f>Sales_Data[[#This Row],[Quantity]]*Sales_Data[[#This Row],[Unit_Price]]</f>
        <v>67466.52</v>
      </c>
      <c r="R4733">
        <f>Sales_Data[[#This Row],[Gross_Sales]]*Sales_Data[[#This Row],[Discount]]</f>
        <v>0</v>
      </c>
      <c r="S4733">
        <f>Sales_Data[[#This Row],[Gross_Sales]]-Sales_Data[[#This Row],[Discount_Amount]]</f>
        <v>67466.52</v>
      </c>
      <c r="T4733">
        <f>Sales_Data[[#This Row],[Net Sales]]-Sales_Data[[#This Row],[Cost]]</f>
        <v>13083.470000000001</v>
      </c>
      <c r="U4733" s="2">
        <f>Sales_Data[[#This Row],[Profit]]/Sales_Data[[#This Row],[Net Sales]]</f>
        <v>0.1939253721697814</v>
      </c>
      <c r="V4733">
        <f>YEAR(Sales_Data[[#This Row],[Order_Date]])</f>
        <v>2025</v>
      </c>
      <c r="W4733" t="str">
        <f>TEXT(Sales_Data[[#This Row],[Order_Date]],"mmm")</f>
        <v>Oct</v>
      </c>
      <c r="X4733">
        <f>MONTH(Sales_Data[[#This Row],[Order_Date]])</f>
        <v>10</v>
      </c>
      <c r="Y4733" t="str">
        <f>"Q"&amp;ROUNDUP(MONTH(Sales_Data[[#This Row],[Order_Date]])/3,0)</f>
        <v>Q4</v>
      </c>
    </row>
    <row r="4734" spans="1:25" x14ac:dyDescent="0.3">
      <c r="A4734" t="s">
        <v>6488</v>
      </c>
      <c r="B4734" s="1">
        <v>45721</v>
      </c>
      <c r="C4734" t="s">
        <v>2245</v>
      </c>
      <c r="D4734" t="s">
        <v>715</v>
      </c>
      <c r="E4734" t="s">
        <v>19</v>
      </c>
      <c r="F4734" t="s">
        <v>81</v>
      </c>
      <c r="G4734" t="s">
        <v>75</v>
      </c>
      <c r="H4734" t="s">
        <v>256</v>
      </c>
      <c r="I4734" t="s">
        <v>257</v>
      </c>
      <c r="J4734">
        <v>2</v>
      </c>
      <c r="K4734">
        <v>1119.31</v>
      </c>
      <c r="L4734">
        <v>0.05</v>
      </c>
      <c r="M4734">
        <v>1598.77</v>
      </c>
      <c r="N4734" t="s">
        <v>52</v>
      </c>
      <c r="O4734" t="s">
        <v>35</v>
      </c>
      <c r="P4734" t="s">
        <v>44</v>
      </c>
      <c r="Q4734">
        <f>Sales_Data[[#This Row],[Quantity]]*Sales_Data[[#This Row],[Unit_Price]]</f>
        <v>2238.62</v>
      </c>
      <c r="R4734">
        <f>Sales_Data[[#This Row],[Gross_Sales]]*Sales_Data[[#This Row],[Discount]]</f>
        <v>111.931</v>
      </c>
      <c r="S4734">
        <f>Sales_Data[[#This Row],[Gross_Sales]]-Sales_Data[[#This Row],[Discount_Amount]]</f>
        <v>2126.6889999999999</v>
      </c>
      <c r="T4734">
        <f>Sales_Data[[#This Row],[Net Sales]]-Sales_Data[[#This Row],[Cost]]</f>
        <v>527.91899999999987</v>
      </c>
      <c r="U4734" s="2">
        <f>Sales_Data[[#This Row],[Profit]]/Sales_Data[[#This Row],[Net Sales]]</f>
        <v>0.2482351674363294</v>
      </c>
      <c r="V4734">
        <f>YEAR(Sales_Data[[#This Row],[Order_Date]])</f>
        <v>2025</v>
      </c>
      <c r="W4734" t="str">
        <f>TEXT(Sales_Data[[#This Row],[Order_Date]],"mmm")</f>
        <v>Mar</v>
      </c>
      <c r="X4734">
        <f>MONTH(Sales_Data[[#This Row],[Order_Date]])</f>
        <v>3</v>
      </c>
      <c r="Y4734" t="str">
        <f>"Q"&amp;ROUNDUP(MONTH(Sales_Data[[#This Row],[Order_Date]])/3,0)</f>
        <v>Q1</v>
      </c>
    </row>
    <row r="4735" spans="1:25" x14ac:dyDescent="0.3">
      <c r="A4735" t="s">
        <v>6489</v>
      </c>
      <c r="B4735" s="1">
        <v>46003</v>
      </c>
      <c r="C4735" t="s">
        <v>3084</v>
      </c>
      <c r="D4735" t="s">
        <v>522</v>
      </c>
      <c r="E4735" t="s">
        <v>39</v>
      </c>
      <c r="F4735" t="s">
        <v>96</v>
      </c>
      <c r="G4735" t="s">
        <v>67</v>
      </c>
      <c r="H4735" t="s">
        <v>133</v>
      </c>
      <c r="I4735" t="s">
        <v>134</v>
      </c>
      <c r="J4735">
        <v>1</v>
      </c>
      <c r="K4735">
        <v>3972.12</v>
      </c>
      <c r="L4735">
        <v>0.05</v>
      </c>
      <c r="M4735">
        <v>2361.4</v>
      </c>
      <c r="N4735" t="s">
        <v>52</v>
      </c>
      <c r="O4735" t="s">
        <v>35</v>
      </c>
      <c r="P4735" t="s">
        <v>71</v>
      </c>
      <c r="Q4735">
        <f>Sales_Data[[#This Row],[Quantity]]*Sales_Data[[#This Row],[Unit_Price]]</f>
        <v>3972.12</v>
      </c>
      <c r="R4735">
        <f>Sales_Data[[#This Row],[Gross_Sales]]*Sales_Data[[#This Row],[Discount]]</f>
        <v>198.60599999999999</v>
      </c>
      <c r="S4735">
        <f>Sales_Data[[#This Row],[Gross_Sales]]-Sales_Data[[#This Row],[Discount_Amount]]</f>
        <v>3773.5140000000001</v>
      </c>
      <c r="T4735">
        <f>Sales_Data[[#This Row],[Net Sales]]-Sales_Data[[#This Row],[Cost]]</f>
        <v>1412.114</v>
      </c>
      <c r="U4735" s="2">
        <f>Sales_Data[[#This Row],[Profit]]/Sales_Data[[#This Row],[Net Sales]]</f>
        <v>0.37421724154196856</v>
      </c>
      <c r="V4735">
        <f>YEAR(Sales_Data[[#This Row],[Order_Date]])</f>
        <v>2025</v>
      </c>
      <c r="W4735" t="str">
        <f>TEXT(Sales_Data[[#This Row],[Order_Date]],"mmm")</f>
        <v>Dec</v>
      </c>
      <c r="X4735">
        <f>MONTH(Sales_Data[[#This Row],[Order_Date]])</f>
        <v>12</v>
      </c>
      <c r="Y4735" t="str">
        <f>"Q"&amp;ROUNDUP(MONTH(Sales_Data[[#This Row],[Order_Date]])/3,0)</f>
        <v>Q4</v>
      </c>
    </row>
    <row r="4736" spans="1:25" x14ac:dyDescent="0.3">
      <c r="A4736" t="s">
        <v>6490</v>
      </c>
      <c r="B4736" s="1">
        <v>45949</v>
      </c>
      <c r="C4736" t="s">
        <v>4426</v>
      </c>
      <c r="D4736" t="s">
        <v>916</v>
      </c>
      <c r="E4736" t="s">
        <v>48</v>
      </c>
      <c r="F4736" t="s">
        <v>164</v>
      </c>
      <c r="G4736" t="s">
        <v>75</v>
      </c>
      <c r="H4736" t="s">
        <v>114</v>
      </c>
      <c r="I4736" t="s">
        <v>206</v>
      </c>
      <c r="J4736">
        <v>2</v>
      </c>
      <c r="K4736">
        <v>56767.48</v>
      </c>
      <c r="L4736">
        <v>0.2</v>
      </c>
      <c r="M4736">
        <v>66530.25</v>
      </c>
      <c r="N4736" t="s">
        <v>24</v>
      </c>
      <c r="O4736" t="s">
        <v>25</v>
      </c>
      <c r="P4736" t="s">
        <v>44</v>
      </c>
      <c r="Q4736">
        <f>Sales_Data[[#This Row],[Quantity]]*Sales_Data[[#This Row],[Unit_Price]]</f>
        <v>113534.96</v>
      </c>
      <c r="R4736">
        <f>Sales_Data[[#This Row],[Gross_Sales]]*Sales_Data[[#This Row],[Discount]]</f>
        <v>22706.992000000002</v>
      </c>
      <c r="S4736">
        <f>Sales_Data[[#This Row],[Gross_Sales]]-Sales_Data[[#This Row],[Discount_Amount]]</f>
        <v>90827.968000000008</v>
      </c>
      <c r="T4736">
        <f>Sales_Data[[#This Row],[Net Sales]]-Sales_Data[[#This Row],[Cost]]</f>
        <v>24297.718000000008</v>
      </c>
      <c r="U4736" s="2">
        <f>Sales_Data[[#This Row],[Profit]]/Sales_Data[[#This Row],[Net Sales]]</f>
        <v>0.2675136143087557</v>
      </c>
      <c r="V4736">
        <f>YEAR(Sales_Data[[#This Row],[Order_Date]])</f>
        <v>2025</v>
      </c>
      <c r="W4736" t="str">
        <f>TEXT(Sales_Data[[#This Row],[Order_Date]],"mmm")</f>
        <v>Oct</v>
      </c>
      <c r="X4736">
        <f>MONTH(Sales_Data[[#This Row],[Order_Date]])</f>
        <v>10</v>
      </c>
      <c r="Y4736" t="str">
        <f>"Q"&amp;ROUNDUP(MONTH(Sales_Data[[#This Row],[Order_Date]])/3,0)</f>
        <v>Q4</v>
      </c>
    </row>
    <row r="4737" spans="1:25" x14ac:dyDescent="0.3">
      <c r="A4737" t="s">
        <v>6491</v>
      </c>
      <c r="B4737" s="1">
        <v>45902</v>
      </c>
      <c r="C4737" t="s">
        <v>1551</v>
      </c>
      <c r="D4737" t="s">
        <v>1650</v>
      </c>
      <c r="E4737" t="s">
        <v>19</v>
      </c>
      <c r="F4737" t="s">
        <v>81</v>
      </c>
      <c r="G4737" t="s">
        <v>32</v>
      </c>
      <c r="H4737" t="s">
        <v>33</v>
      </c>
      <c r="I4737" t="s">
        <v>161</v>
      </c>
      <c r="J4737">
        <v>3</v>
      </c>
      <c r="K4737">
        <v>14065.15</v>
      </c>
      <c r="L4737">
        <v>0.05</v>
      </c>
      <c r="M4737">
        <v>33619.519999999997</v>
      </c>
      <c r="N4737" t="s">
        <v>83</v>
      </c>
      <c r="O4737" t="s">
        <v>35</v>
      </c>
      <c r="P4737" t="s">
        <v>44</v>
      </c>
      <c r="Q4737">
        <f>Sales_Data[[#This Row],[Quantity]]*Sales_Data[[#This Row],[Unit_Price]]</f>
        <v>42195.45</v>
      </c>
      <c r="R4737">
        <f>Sales_Data[[#This Row],[Gross_Sales]]*Sales_Data[[#This Row],[Discount]]</f>
        <v>2109.7725</v>
      </c>
      <c r="S4737">
        <f>Sales_Data[[#This Row],[Gross_Sales]]-Sales_Data[[#This Row],[Discount_Amount]]</f>
        <v>40085.677499999998</v>
      </c>
      <c r="T4737">
        <f>Sales_Data[[#This Row],[Net Sales]]-Sales_Data[[#This Row],[Cost]]</f>
        <v>6466.1575000000012</v>
      </c>
      <c r="U4737" s="2">
        <f>Sales_Data[[#This Row],[Profit]]/Sales_Data[[#This Row],[Net Sales]]</f>
        <v>0.1613084249355646</v>
      </c>
      <c r="V4737">
        <f>YEAR(Sales_Data[[#This Row],[Order_Date]])</f>
        <v>2025</v>
      </c>
      <c r="W4737" t="str">
        <f>TEXT(Sales_Data[[#This Row],[Order_Date]],"mmm")</f>
        <v>Sep</v>
      </c>
      <c r="X4737">
        <f>MONTH(Sales_Data[[#This Row],[Order_Date]])</f>
        <v>9</v>
      </c>
      <c r="Y4737" t="str">
        <f>"Q"&amp;ROUNDUP(MONTH(Sales_Data[[#This Row],[Order_Date]])/3,0)</f>
        <v>Q3</v>
      </c>
    </row>
    <row r="4738" spans="1:25" x14ac:dyDescent="0.3">
      <c r="A4738" t="s">
        <v>6492</v>
      </c>
      <c r="B4738" s="1">
        <v>45719</v>
      </c>
      <c r="C4738" t="s">
        <v>1584</v>
      </c>
      <c r="D4738" t="s">
        <v>699</v>
      </c>
      <c r="E4738" t="s">
        <v>30</v>
      </c>
      <c r="F4738" t="s">
        <v>101</v>
      </c>
      <c r="G4738" t="s">
        <v>41</v>
      </c>
      <c r="H4738" t="s">
        <v>171</v>
      </c>
      <c r="I4738" t="s">
        <v>172</v>
      </c>
      <c r="J4738">
        <v>1</v>
      </c>
      <c r="K4738">
        <v>3579.31</v>
      </c>
      <c r="L4738">
        <v>0</v>
      </c>
      <c r="M4738">
        <v>2575.2399999999998</v>
      </c>
      <c r="N4738" t="s">
        <v>52</v>
      </c>
      <c r="O4738" t="s">
        <v>35</v>
      </c>
      <c r="P4738" t="s">
        <v>71</v>
      </c>
      <c r="Q4738">
        <f>Sales_Data[[#This Row],[Quantity]]*Sales_Data[[#This Row],[Unit_Price]]</f>
        <v>3579.31</v>
      </c>
      <c r="R4738">
        <f>Sales_Data[[#This Row],[Gross_Sales]]*Sales_Data[[#This Row],[Discount]]</f>
        <v>0</v>
      </c>
      <c r="S4738">
        <f>Sales_Data[[#This Row],[Gross_Sales]]-Sales_Data[[#This Row],[Discount_Amount]]</f>
        <v>3579.31</v>
      </c>
      <c r="T4738">
        <f>Sales_Data[[#This Row],[Net Sales]]-Sales_Data[[#This Row],[Cost]]</f>
        <v>1004.0700000000002</v>
      </c>
      <c r="U4738" s="2">
        <f>Sales_Data[[#This Row],[Profit]]/Sales_Data[[#This Row],[Net Sales]]</f>
        <v>0.28052054725631481</v>
      </c>
      <c r="V4738">
        <f>YEAR(Sales_Data[[#This Row],[Order_Date]])</f>
        <v>2025</v>
      </c>
      <c r="W4738" t="str">
        <f>TEXT(Sales_Data[[#This Row],[Order_Date]],"mmm")</f>
        <v>Mar</v>
      </c>
      <c r="X4738">
        <f>MONTH(Sales_Data[[#This Row],[Order_Date]])</f>
        <v>3</v>
      </c>
      <c r="Y4738" t="str">
        <f>"Q"&amp;ROUNDUP(MONTH(Sales_Data[[#This Row],[Order_Date]])/3,0)</f>
        <v>Q1</v>
      </c>
    </row>
    <row r="4739" spans="1:25" x14ac:dyDescent="0.3">
      <c r="A4739" t="s">
        <v>6493</v>
      </c>
      <c r="B4739" s="1">
        <v>45989</v>
      </c>
      <c r="C4739" t="s">
        <v>1340</v>
      </c>
      <c r="D4739" t="s">
        <v>252</v>
      </c>
      <c r="E4739" t="s">
        <v>19</v>
      </c>
      <c r="F4739" t="s">
        <v>66</v>
      </c>
      <c r="G4739" t="s">
        <v>41</v>
      </c>
      <c r="H4739" t="s">
        <v>102</v>
      </c>
      <c r="I4739" t="s">
        <v>165</v>
      </c>
      <c r="J4739">
        <v>2</v>
      </c>
      <c r="K4739">
        <v>3112.74</v>
      </c>
      <c r="L4739">
        <v>0.1</v>
      </c>
      <c r="M4739">
        <v>3855.79</v>
      </c>
      <c r="N4739" t="s">
        <v>24</v>
      </c>
      <c r="O4739" t="s">
        <v>53</v>
      </c>
      <c r="P4739" t="s">
        <v>44</v>
      </c>
      <c r="Q4739">
        <f>Sales_Data[[#This Row],[Quantity]]*Sales_Data[[#This Row],[Unit_Price]]</f>
        <v>6225.48</v>
      </c>
      <c r="R4739">
        <f>Sales_Data[[#This Row],[Gross_Sales]]*Sales_Data[[#This Row],[Discount]]</f>
        <v>622.548</v>
      </c>
      <c r="S4739">
        <f>Sales_Data[[#This Row],[Gross_Sales]]-Sales_Data[[#This Row],[Discount_Amount]]</f>
        <v>5602.9319999999998</v>
      </c>
      <c r="T4739">
        <f>Sales_Data[[#This Row],[Net Sales]]-Sales_Data[[#This Row],[Cost]]</f>
        <v>1747.1419999999998</v>
      </c>
      <c r="U4739" s="2">
        <f>Sales_Data[[#This Row],[Profit]]/Sales_Data[[#This Row],[Net Sales]]</f>
        <v>0.3118263794741753</v>
      </c>
      <c r="V4739">
        <f>YEAR(Sales_Data[[#This Row],[Order_Date]])</f>
        <v>2025</v>
      </c>
      <c r="W4739" t="str">
        <f>TEXT(Sales_Data[[#This Row],[Order_Date]],"mmm")</f>
        <v>Nov</v>
      </c>
      <c r="X4739">
        <f>MONTH(Sales_Data[[#This Row],[Order_Date]])</f>
        <v>11</v>
      </c>
      <c r="Y4739" t="str">
        <f>"Q"&amp;ROUNDUP(MONTH(Sales_Data[[#This Row],[Order_Date]])/3,0)</f>
        <v>Q4</v>
      </c>
    </row>
    <row r="4740" spans="1:25" x14ac:dyDescent="0.3">
      <c r="A4740" t="s">
        <v>6494</v>
      </c>
      <c r="B4740" s="1">
        <v>45827</v>
      </c>
      <c r="C4740" t="s">
        <v>718</v>
      </c>
      <c r="D4740" t="s">
        <v>522</v>
      </c>
      <c r="E4740" t="s">
        <v>119</v>
      </c>
      <c r="F4740" t="s">
        <v>120</v>
      </c>
      <c r="G4740" t="s">
        <v>67</v>
      </c>
      <c r="H4740" t="s">
        <v>88</v>
      </c>
      <c r="I4740" t="s">
        <v>157</v>
      </c>
      <c r="J4740">
        <v>1</v>
      </c>
      <c r="K4740">
        <v>6090.77</v>
      </c>
      <c r="L4740">
        <v>0.05</v>
      </c>
      <c r="M4740">
        <v>4025.48</v>
      </c>
      <c r="N4740" t="s">
        <v>52</v>
      </c>
      <c r="O4740" t="s">
        <v>35</v>
      </c>
      <c r="P4740" t="s">
        <v>26</v>
      </c>
      <c r="Q4740">
        <f>Sales_Data[[#This Row],[Quantity]]*Sales_Data[[#This Row],[Unit_Price]]</f>
        <v>6090.77</v>
      </c>
      <c r="R4740">
        <f>Sales_Data[[#This Row],[Gross_Sales]]*Sales_Data[[#This Row],[Discount]]</f>
        <v>304.53850000000006</v>
      </c>
      <c r="S4740">
        <f>Sales_Data[[#This Row],[Gross_Sales]]-Sales_Data[[#This Row],[Discount_Amount]]</f>
        <v>5786.2315000000008</v>
      </c>
      <c r="T4740">
        <f>Sales_Data[[#This Row],[Net Sales]]-Sales_Data[[#This Row],[Cost]]</f>
        <v>1760.7515000000008</v>
      </c>
      <c r="U4740" s="2">
        <f>Sales_Data[[#This Row],[Profit]]/Sales_Data[[#This Row],[Net Sales]]</f>
        <v>0.30430021681642022</v>
      </c>
      <c r="V4740">
        <f>YEAR(Sales_Data[[#This Row],[Order_Date]])</f>
        <v>2025</v>
      </c>
      <c r="W4740" t="str">
        <f>TEXT(Sales_Data[[#This Row],[Order_Date]],"mmm")</f>
        <v>Jun</v>
      </c>
      <c r="X4740">
        <f>MONTH(Sales_Data[[#This Row],[Order_Date]])</f>
        <v>6</v>
      </c>
      <c r="Y4740" t="str">
        <f>"Q"&amp;ROUNDUP(MONTH(Sales_Data[[#This Row],[Order_Date]])/3,0)</f>
        <v>Q2</v>
      </c>
    </row>
    <row r="4741" spans="1:25" x14ac:dyDescent="0.3">
      <c r="A4741" t="s">
        <v>6495</v>
      </c>
      <c r="B4741" s="1">
        <v>45926</v>
      </c>
      <c r="C4741" t="s">
        <v>3811</v>
      </c>
      <c r="D4741" t="s">
        <v>715</v>
      </c>
      <c r="E4741" t="s">
        <v>30</v>
      </c>
      <c r="F4741" t="s">
        <v>101</v>
      </c>
      <c r="G4741" t="s">
        <v>67</v>
      </c>
      <c r="H4741" t="s">
        <v>88</v>
      </c>
      <c r="I4741" t="s">
        <v>89</v>
      </c>
      <c r="J4741">
        <v>2</v>
      </c>
      <c r="K4741">
        <v>3889.92</v>
      </c>
      <c r="L4741">
        <v>0.05</v>
      </c>
      <c r="M4741">
        <v>4784.6499999999996</v>
      </c>
      <c r="N4741" t="s">
        <v>24</v>
      </c>
      <c r="O4741" t="s">
        <v>35</v>
      </c>
      <c r="P4741" t="s">
        <v>44</v>
      </c>
      <c r="Q4741">
        <f>Sales_Data[[#This Row],[Quantity]]*Sales_Data[[#This Row],[Unit_Price]]</f>
        <v>7779.84</v>
      </c>
      <c r="R4741">
        <f>Sales_Data[[#This Row],[Gross_Sales]]*Sales_Data[[#This Row],[Discount]]</f>
        <v>388.99200000000002</v>
      </c>
      <c r="S4741">
        <f>Sales_Data[[#This Row],[Gross_Sales]]-Sales_Data[[#This Row],[Discount_Amount]]</f>
        <v>7390.848</v>
      </c>
      <c r="T4741">
        <f>Sales_Data[[#This Row],[Net Sales]]-Sales_Data[[#This Row],[Cost]]</f>
        <v>2606.1980000000003</v>
      </c>
      <c r="U4741" s="2">
        <f>Sales_Data[[#This Row],[Profit]]/Sales_Data[[#This Row],[Net Sales]]</f>
        <v>0.35262503030775366</v>
      </c>
      <c r="V4741">
        <f>YEAR(Sales_Data[[#This Row],[Order_Date]])</f>
        <v>2025</v>
      </c>
      <c r="W4741" t="str">
        <f>TEXT(Sales_Data[[#This Row],[Order_Date]],"mmm")</f>
        <v>Sep</v>
      </c>
      <c r="X4741">
        <f>MONTH(Sales_Data[[#This Row],[Order_Date]])</f>
        <v>9</v>
      </c>
      <c r="Y4741" t="str">
        <f>"Q"&amp;ROUNDUP(MONTH(Sales_Data[[#This Row],[Order_Date]])/3,0)</f>
        <v>Q3</v>
      </c>
    </row>
    <row r="4742" spans="1:25" x14ac:dyDescent="0.3">
      <c r="A4742" t="s">
        <v>6496</v>
      </c>
      <c r="B4742" s="1">
        <v>45924</v>
      </c>
      <c r="C4742" t="s">
        <v>1929</v>
      </c>
      <c r="D4742" t="s">
        <v>310</v>
      </c>
      <c r="E4742" t="s">
        <v>19</v>
      </c>
      <c r="F4742" t="s">
        <v>57</v>
      </c>
      <c r="G4742" t="s">
        <v>21</v>
      </c>
      <c r="H4742" t="s">
        <v>22</v>
      </c>
      <c r="I4742" t="s">
        <v>62</v>
      </c>
      <c r="J4742">
        <v>1</v>
      </c>
      <c r="K4742">
        <v>10602.85</v>
      </c>
      <c r="L4742">
        <v>0.05</v>
      </c>
      <c r="M4742">
        <v>7249.8</v>
      </c>
      <c r="N4742" t="s">
        <v>83</v>
      </c>
      <c r="O4742" t="s">
        <v>35</v>
      </c>
      <c r="P4742" t="s">
        <v>26</v>
      </c>
      <c r="Q4742">
        <f>Sales_Data[[#This Row],[Quantity]]*Sales_Data[[#This Row],[Unit_Price]]</f>
        <v>10602.85</v>
      </c>
      <c r="R4742">
        <f>Sales_Data[[#This Row],[Gross_Sales]]*Sales_Data[[#This Row],[Discount]]</f>
        <v>530.14250000000004</v>
      </c>
      <c r="S4742">
        <f>Sales_Data[[#This Row],[Gross_Sales]]-Sales_Data[[#This Row],[Discount_Amount]]</f>
        <v>10072.7075</v>
      </c>
      <c r="T4742">
        <f>Sales_Data[[#This Row],[Net Sales]]-Sales_Data[[#This Row],[Cost]]</f>
        <v>2822.9075000000003</v>
      </c>
      <c r="U4742" s="2">
        <f>Sales_Data[[#This Row],[Profit]]/Sales_Data[[#This Row],[Net Sales]]</f>
        <v>0.28025309977481228</v>
      </c>
      <c r="V4742">
        <f>YEAR(Sales_Data[[#This Row],[Order_Date]])</f>
        <v>2025</v>
      </c>
      <c r="W4742" t="str">
        <f>TEXT(Sales_Data[[#This Row],[Order_Date]],"mmm")</f>
        <v>Sep</v>
      </c>
      <c r="X4742">
        <f>MONTH(Sales_Data[[#This Row],[Order_Date]])</f>
        <v>9</v>
      </c>
      <c r="Y4742" t="str">
        <f>"Q"&amp;ROUNDUP(MONTH(Sales_Data[[#This Row],[Order_Date]])/3,0)</f>
        <v>Q3</v>
      </c>
    </row>
    <row r="4743" spans="1:25" x14ac:dyDescent="0.3">
      <c r="A4743" t="s">
        <v>6497</v>
      </c>
      <c r="B4743" s="1">
        <v>45711</v>
      </c>
      <c r="C4743" t="s">
        <v>802</v>
      </c>
      <c r="D4743" t="s">
        <v>356</v>
      </c>
      <c r="E4743" t="s">
        <v>19</v>
      </c>
      <c r="F4743" t="s">
        <v>20</v>
      </c>
      <c r="G4743" t="s">
        <v>41</v>
      </c>
      <c r="H4743" t="s">
        <v>147</v>
      </c>
      <c r="I4743" t="s">
        <v>369</v>
      </c>
      <c r="J4743">
        <v>2</v>
      </c>
      <c r="K4743">
        <v>16144.56</v>
      </c>
      <c r="L4743">
        <v>0.1</v>
      </c>
      <c r="M4743">
        <v>23900.29</v>
      </c>
      <c r="N4743" t="s">
        <v>52</v>
      </c>
      <c r="O4743" t="s">
        <v>35</v>
      </c>
      <c r="P4743" t="s">
        <v>44</v>
      </c>
      <c r="Q4743">
        <f>Sales_Data[[#This Row],[Quantity]]*Sales_Data[[#This Row],[Unit_Price]]</f>
        <v>32289.119999999999</v>
      </c>
      <c r="R4743">
        <f>Sales_Data[[#This Row],[Gross_Sales]]*Sales_Data[[#This Row],[Discount]]</f>
        <v>3228.9120000000003</v>
      </c>
      <c r="S4743">
        <f>Sales_Data[[#This Row],[Gross_Sales]]-Sales_Data[[#This Row],[Discount_Amount]]</f>
        <v>29060.207999999999</v>
      </c>
      <c r="T4743">
        <f>Sales_Data[[#This Row],[Net Sales]]-Sales_Data[[#This Row],[Cost]]</f>
        <v>5159.9179999999978</v>
      </c>
      <c r="U4743" s="2">
        <f>Sales_Data[[#This Row],[Profit]]/Sales_Data[[#This Row],[Net Sales]]</f>
        <v>0.17755956874087062</v>
      </c>
      <c r="V4743">
        <f>YEAR(Sales_Data[[#This Row],[Order_Date]])</f>
        <v>2025</v>
      </c>
      <c r="W4743" t="str">
        <f>TEXT(Sales_Data[[#This Row],[Order_Date]],"mmm")</f>
        <v>Feb</v>
      </c>
      <c r="X4743">
        <f>MONTH(Sales_Data[[#This Row],[Order_Date]])</f>
        <v>2</v>
      </c>
      <c r="Y4743" t="str">
        <f>"Q"&amp;ROUNDUP(MONTH(Sales_Data[[#This Row],[Order_Date]])/3,0)</f>
        <v>Q1</v>
      </c>
    </row>
    <row r="4744" spans="1:25" x14ac:dyDescent="0.3">
      <c r="A4744" t="s">
        <v>6498</v>
      </c>
      <c r="B4744" s="1">
        <v>45673</v>
      </c>
      <c r="C4744" t="s">
        <v>1324</v>
      </c>
      <c r="D4744" t="s">
        <v>1026</v>
      </c>
      <c r="E4744" t="s">
        <v>19</v>
      </c>
      <c r="F4744" t="s">
        <v>66</v>
      </c>
      <c r="G4744" t="s">
        <v>67</v>
      </c>
      <c r="H4744" t="s">
        <v>88</v>
      </c>
      <c r="I4744" t="s">
        <v>89</v>
      </c>
      <c r="J4744">
        <v>1</v>
      </c>
      <c r="K4744">
        <v>5491.92</v>
      </c>
      <c r="L4744">
        <v>0.1</v>
      </c>
      <c r="M4744">
        <v>3141.74</v>
      </c>
      <c r="N4744" t="s">
        <v>52</v>
      </c>
      <c r="O4744" t="s">
        <v>35</v>
      </c>
      <c r="P4744" t="s">
        <v>71</v>
      </c>
      <c r="Q4744">
        <f>Sales_Data[[#This Row],[Quantity]]*Sales_Data[[#This Row],[Unit_Price]]</f>
        <v>5491.92</v>
      </c>
      <c r="R4744">
        <f>Sales_Data[[#This Row],[Gross_Sales]]*Sales_Data[[#This Row],[Discount]]</f>
        <v>549.19200000000001</v>
      </c>
      <c r="S4744">
        <f>Sales_Data[[#This Row],[Gross_Sales]]-Sales_Data[[#This Row],[Discount_Amount]]</f>
        <v>4942.7280000000001</v>
      </c>
      <c r="T4744">
        <f>Sales_Data[[#This Row],[Net Sales]]-Sales_Data[[#This Row],[Cost]]</f>
        <v>1800.9880000000003</v>
      </c>
      <c r="U4744" s="2">
        <f>Sales_Data[[#This Row],[Profit]]/Sales_Data[[#This Row],[Net Sales]]</f>
        <v>0.36437125409288157</v>
      </c>
      <c r="V4744">
        <f>YEAR(Sales_Data[[#This Row],[Order_Date]])</f>
        <v>2025</v>
      </c>
      <c r="W4744" t="str">
        <f>TEXT(Sales_Data[[#This Row],[Order_Date]],"mmm")</f>
        <v>Jan</v>
      </c>
      <c r="X4744">
        <f>MONTH(Sales_Data[[#This Row],[Order_Date]])</f>
        <v>1</v>
      </c>
      <c r="Y4744" t="str">
        <f>"Q"&amp;ROUNDUP(MONTH(Sales_Data[[#This Row],[Order_Date]])/3,0)</f>
        <v>Q1</v>
      </c>
    </row>
    <row r="4745" spans="1:25" x14ac:dyDescent="0.3">
      <c r="A4745" t="s">
        <v>6499</v>
      </c>
      <c r="B4745" s="1">
        <v>45665</v>
      </c>
      <c r="C4745" t="s">
        <v>2282</v>
      </c>
      <c r="D4745" t="s">
        <v>427</v>
      </c>
      <c r="E4745" t="s">
        <v>39</v>
      </c>
      <c r="F4745" t="s">
        <v>96</v>
      </c>
      <c r="G4745" t="s">
        <v>41</v>
      </c>
      <c r="H4745" t="s">
        <v>147</v>
      </c>
      <c r="I4745" t="s">
        <v>148</v>
      </c>
      <c r="J4745">
        <v>1</v>
      </c>
      <c r="K4745">
        <v>1998.16</v>
      </c>
      <c r="L4745">
        <v>0</v>
      </c>
      <c r="M4745">
        <v>1715.12</v>
      </c>
      <c r="N4745" t="s">
        <v>24</v>
      </c>
      <c r="O4745" t="s">
        <v>53</v>
      </c>
      <c r="P4745" t="s">
        <v>26</v>
      </c>
      <c r="Q4745">
        <f>Sales_Data[[#This Row],[Quantity]]*Sales_Data[[#This Row],[Unit_Price]]</f>
        <v>1998.16</v>
      </c>
      <c r="R4745">
        <f>Sales_Data[[#This Row],[Gross_Sales]]*Sales_Data[[#This Row],[Discount]]</f>
        <v>0</v>
      </c>
      <c r="S4745">
        <f>Sales_Data[[#This Row],[Gross_Sales]]-Sales_Data[[#This Row],[Discount_Amount]]</f>
        <v>1998.16</v>
      </c>
      <c r="T4745">
        <f>Sales_Data[[#This Row],[Net Sales]]-Sales_Data[[#This Row],[Cost]]</f>
        <v>283.04000000000019</v>
      </c>
      <c r="U4745" s="2">
        <f>Sales_Data[[#This Row],[Profit]]/Sales_Data[[#This Row],[Net Sales]]</f>
        <v>0.14165031829282948</v>
      </c>
      <c r="V4745">
        <f>YEAR(Sales_Data[[#This Row],[Order_Date]])</f>
        <v>2025</v>
      </c>
      <c r="W4745" t="str">
        <f>TEXT(Sales_Data[[#This Row],[Order_Date]],"mmm")</f>
        <v>Jan</v>
      </c>
      <c r="X4745">
        <f>MONTH(Sales_Data[[#This Row],[Order_Date]])</f>
        <v>1</v>
      </c>
      <c r="Y4745" t="str">
        <f>"Q"&amp;ROUNDUP(MONTH(Sales_Data[[#This Row],[Order_Date]])/3,0)</f>
        <v>Q1</v>
      </c>
    </row>
    <row r="4746" spans="1:25" x14ac:dyDescent="0.3">
      <c r="A4746" t="s">
        <v>6500</v>
      </c>
      <c r="B4746" s="1">
        <v>45761</v>
      </c>
      <c r="C4746" t="s">
        <v>6501</v>
      </c>
      <c r="D4746" t="s">
        <v>199</v>
      </c>
      <c r="E4746" t="s">
        <v>48</v>
      </c>
      <c r="F4746" t="s">
        <v>49</v>
      </c>
      <c r="G4746" t="s">
        <v>21</v>
      </c>
      <c r="H4746" t="s">
        <v>230</v>
      </c>
      <c r="I4746" t="s">
        <v>231</v>
      </c>
      <c r="J4746">
        <v>2</v>
      </c>
      <c r="K4746">
        <v>56717.68</v>
      </c>
      <c r="L4746">
        <v>0.1</v>
      </c>
      <c r="M4746">
        <v>75266.11</v>
      </c>
      <c r="N4746" t="s">
        <v>52</v>
      </c>
      <c r="O4746" t="s">
        <v>53</v>
      </c>
      <c r="P4746" t="s">
        <v>71</v>
      </c>
      <c r="Q4746">
        <f>Sales_Data[[#This Row],[Quantity]]*Sales_Data[[#This Row],[Unit_Price]]</f>
        <v>113435.36</v>
      </c>
      <c r="R4746">
        <f>Sales_Data[[#This Row],[Gross_Sales]]*Sales_Data[[#This Row],[Discount]]</f>
        <v>11343.536</v>
      </c>
      <c r="S4746">
        <f>Sales_Data[[#This Row],[Gross_Sales]]-Sales_Data[[#This Row],[Discount_Amount]]</f>
        <v>102091.82399999999</v>
      </c>
      <c r="T4746">
        <f>Sales_Data[[#This Row],[Net Sales]]-Sales_Data[[#This Row],[Cost]]</f>
        <v>26825.713999999993</v>
      </c>
      <c r="U4746" s="2">
        <f>Sales_Data[[#This Row],[Profit]]/Sales_Data[[#This Row],[Net Sales]]</f>
        <v>0.26276064966769519</v>
      </c>
      <c r="V4746">
        <f>YEAR(Sales_Data[[#This Row],[Order_Date]])</f>
        <v>2025</v>
      </c>
      <c r="W4746" t="str">
        <f>TEXT(Sales_Data[[#This Row],[Order_Date]],"mmm")</f>
        <v>Apr</v>
      </c>
      <c r="X4746">
        <f>MONTH(Sales_Data[[#This Row],[Order_Date]])</f>
        <v>4</v>
      </c>
      <c r="Y4746" t="str">
        <f>"Q"&amp;ROUNDUP(MONTH(Sales_Data[[#This Row],[Order_Date]])/3,0)</f>
        <v>Q2</v>
      </c>
    </row>
    <row r="4747" spans="1:25" x14ac:dyDescent="0.3">
      <c r="A4747" t="s">
        <v>6502</v>
      </c>
      <c r="B4747" s="1">
        <v>45716</v>
      </c>
      <c r="C4747" t="s">
        <v>228</v>
      </c>
      <c r="D4747" t="s">
        <v>366</v>
      </c>
      <c r="E4747" t="s">
        <v>119</v>
      </c>
      <c r="F4747" t="s">
        <v>120</v>
      </c>
      <c r="G4747" t="s">
        <v>67</v>
      </c>
      <c r="H4747" t="s">
        <v>133</v>
      </c>
      <c r="I4747" t="s">
        <v>138</v>
      </c>
      <c r="J4747">
        <v>2</v>
      </c>
      <c r="K4747">
        <v>5815.89</v>
      </c>
      <c r="L4747">
        <v>0</v>
      </c>
      <c r="M4747">
        <v>9198.93</v>
      </c>
      <c r="N4747" t="s">
        <v>52</v>
      </c>
      <c r="O4747" t="s">
        <v>53</v>
      </c>
      <c r="P4747" t="s">
        <v>71</v>
      </c>
      <c r="Q4747">
        <f>Sales_Data[[#This Row],[Quantity]]*Sales_Data[[#This Row],[Unit_Price]]</f>
        <v>11631.78</v>
      </c>
      <c r="R4747">
        <f>Sales_Data[[#This Row],[Gross_Sales]]*Sales_Data[[#This Row],[Discount]]</f>
        <v>0</v>
      </c>
      <c r="S4747">
        <f>Sales_Data[[#This Row],[Gross_Sales]]-Sales_Data[[#This Row],[Discount_Amount]]</f>
        <v>11631.78</v>
      </c>
      <c r="T4747">
        <f>Sales_Data[[#This Row],[Net Sales]]-Sales_Data[[#This Row],[Cost]]</f>
        <v>2432.8500000000004</v>
      </c>
      <c r="U4747" s="2">
        <f>Sales_Data[[#This Row],[Profit]]/Sales_Data[[#This Row],[Net Sales]]</f>
        <v>0.20915543450787413</v>
      </c>
      <c r="V4747">
        <f>YEAR(Sales_Data[[#This Row],[Order_Date]])</f>
        <v>2025</v>
      </c>
      <c r="W4747" t="str">
        <f>TEXT(Sales_Data[[#This Row],[Order_Date]],"mmm")</f>
        <v>Feb</v>
      </c>
      <c r="X4747">
        <f>MONTH(Sales_Data[[#This Row],[Order_Date]])</f>
        <v>2</v>
      </c>
      <c r="Y4747" t="str">
        <f>"Q"&amp;ROUNDUP(MONTH(Sales_Data[[#This Row],[Order_Date]])/3,0)</f>
        <v>Q1</v>
      </c>
    </row>
    <row r="4748" spans="1:25" x14ac:dyDescent="0.3">
      <c r="A4748" t="s">
        <v>6503</v>
      </c>
      <c r="B4748" s="1">
        <v>45970</v>
      </c>
      <c r="C4748" t="s">
        <v>2981</v>
      </c>
      <c r="D4748" t="s">
        <v>1122</v>
      </c>
      <c r="E4748" t="s">
        <v>39</v>
      </c>
      <c r="F4748" t="s">
        <v>405</v>
      </c>
      <c r="G4748" t="s">
        <v>67</v>
      </c>
      <c r="H4748" t="s">
        <v>133</v>
      </c>
      <c r="I4748" t="s">
        <v>134</v>
      </c>
      <c r="J4748">
        <v>3</v>
      </c>
      <c r="K4748">
        <v>409.55</v>
      </c>
      <c r="L4748">
        <v>0.05</v>
      </c>
      <c r="M4748">
        <v>836.94</v>
      </c>
      <c r="N4748" t="s">
        <v>52</v>
      </c>
      <c r="O4748" t="s">
        <v>35</v>
      </c>
      <c r="P4748" t="s">
        <v>44</v>
      </c>
      <c r="Q4748">
        <f>Sales_Data[[#This Row],[Quantity]]*Sales_Data[[#This Row],[Unit_Price]]</f>
        <v>1228.6500000000001</v>
      </c>
      <c r="R4748">
        <f>Sales_Data[[#This Row],[Gross_Sales]]*Sales_Data[[#This Row],[Discount]]</f>
        <v>61.432500000000005</v>
      </c>
      <c r="S4748">
        <f>Sales_Data[[#This Row],[Gross_Sales]]-Sales_Data[[#This Row],[Discount_Amount]]</f>
        <v>1167.2175000000002</v>
      </c>
      <c r="T4748">
        <f>Sales_Data[[#This Row],[Net Sales]]-Sales_Data[[#This Row],[Cost]]</f>
        <v>330.27750000000015</v>
      </c>
      <c r="U4748" s="2">
        <f>Sales_Data[[#This Row],[Profit]]/Sales_Data[[#This Row],[Net Sales]]</f>
        <v>0.28296140179529528</v>
      </c>
      <c r="V4748">
        <f>YEAR(Sales_Data[[#This Row],[Order_Date]])</f>
        <v>2025</v>
      </c>
      <c r="W4748" t="str">
        <f>TEXT(Sales_Data[[#This Row],[Order_Date]],"mmm")</f>
        <v>Nov</v>
      </c>
      <c r="X4748">
        <f>MONTH(Sales_Data[[#This Row],[Order_Date]])</f>
        <v>11</v>
      </c>
      <c r="Y4748" t="str">
        <f>"Q"&amp;ROUNDUP(MONTH(Sales_Data[[#This Row],[Order_Date]])/3,0)</f>
        <v>Q4</v>
      </c>
    </row>
    <row r="4749" spans="1:25" x14ac:dyDescent="0.3">
      <c r="A4749" t="s">
        <v>6504</v>
      </c>
      <c r="B4749" s="1">
        <v>45697</v>
      </c>
      <c r="C4749" t="s">
        <v>2255</v>
      </c>
      <c r="D4749" t="s">
        <v>685</v>
      </c>
      <c r="E4749" t="s">
        <v>19</v>
      </c>
      <c r="F4749" t="s">
        <v>113</v>
      </c>
      <c r="G4749" t="s">
        <v>21</v>
      </c>
      <c r="H4749" t="s">
        <v>297</v>
      </c>
      <c r="I4749" t="s">
        <v>297</v>
      </c>
      <c r="J4749">
        <v>2</v>
      </c>
      <c r="K4749">
        <v>6809.17</v>
      </c>
      <c r="L4749">
        <v>0</v>
      </c>
      <c r="M4749">
        <v>9387.9</v>
      </c>
      <c r="N4749" t="s">
        <v>24</v>
      </c>
      <c r="O4749" t="s">
        <v>35</v>
      </c>
      <c r="P4749" t="s">
        <v>71</v>
      </c>
      <c r="Q4749">
        <f>Sales_Data[[#This Row],[Quantity]]*Sales_Data[[#This Row],[Unit_Price]]</f>
        <v>13618.34</v>
      </c>
      <c r="R4749">
        <f>Sales_Data[[#This Row],[Gross_Sales]]*Sales_Data[[#This Row],[Discount]]</f>
        <v>0</v>
      </c>
      <c r="S4749">
        <f>Sales_Data[[#This Row],[Gross_Sales]]-Sales_Data[[#This Row],[Discount_Amount]]</f>
        <v>13618.34</v>
      </c>
      <c r="T4749">
        <f>Sales_Data[[#This Row],[Net Sales]]-Sales_Data[[#This Row],[Cost]]</f>
        <v>4230.4400000000005</v>
      </c>
      <c r="U4749" s="2">
        <f>Sales_Data[[#This Row],[Profit]]/Sales_Data[[#This Row],[Net Sales]]</f>
        <v>0.31064285368113886</v>
      </c>
      <c r="V4749">
        <f>YEAR(Sales_Data[[#This Row],[Order_Date]])</f>
        <v>2025</v>
      </c>
      <c r="W4749" t="str">
        <f>TEXT(Sales_Data[[#This Row],[Order_Date]],"mmm")</f>
        <v>Feb</v>
      </c>
      <c r="X4749">
        <f>MONTH(Sales_Data[[#This Row],[Order_Date]])</f>
        <v>2</v>
      </c>
      <c r="Y4749" t="str">
        <f>"Q"&amp;ROUNDUP(MONTH(Sales_Data[[#This Row],[Order_Date]])/3,0)</f>
        <v>Q1</v>
      </c>
    </row>
    <row r="4750" spans="1:25" x14ac:dyDescent="0.3">
      <c r="A4750" t="s">
        <v>6505</v>
      </c>
      <c r="B4750" s="1">
        <v>45894</v>
      </c>
      <c r="C4750" t="s">
        <v>452</v>
      </c>
      <c r="D4750" t="s">
        <v>1452</v>
      </c>
      <c r="E4750" t="s">
        <v>39</v>
      </c>
      <c r="F4750" t="s">
        <v>107</v>
      </c>
      <c r="G4750" t="s">
        <v>21</v>
      </c>
      <c r="H4750" t="s">
        <v>127</v>
      </c>
      <c r="I4750" t="s">
        <v>342</v>
      </c>
      <c r="J4750">
        <v>2</v>
      </c>
      <c r="K4750">
        <v>6061.85</v>
      </c>
      <c r="L4750">
        <v>0.1</v>
      </c>
      <c r="M4750">
        <v>7032.79</v>
      </c>
      <c r="N4750" t="s">
        <v>52</v>
      </c>
      <c r="O4750" t="s">
        <v>53</v>
      </c>
      <c r="P4750" t="s">
        <v>44</v>
      </c>
      <c r="Q4750">
        <f>Sales_Data[[#This Row],[Quantity]]*Sales_Data[[#This Row],[Unit_Price]]</f>
        <v>12123.7</v>
      </c>
      <c r="R4750">
        <f>Sales_Data[[#This Row],[Gross_Sales]]*Sales_Data[[#This Row],[Discount]]</f>
        <v>1212.3700000000001</v>
      </c>
      <c r="S4750">
        <f>Sales_Data[[#This Row],[Gross_Sales]]-Sales_Data[[#This Row],[Discount_Amount]]</f>
        <v>10911.33</v>
      </c>
      <c r="T4750">
        <f>Sales_Data[[#This Row],[Net Sales]]-Sales_Data[[#This Row],[Cost]]</f>
        <v>3878.54</v>
      </c>
      <c r="U4750" s="2">
        <f>Sales_Data[[#This Row],[Profit]]/Sales_Data[[#This Row],[Net Sales]]</f>
        <v>0.35545987519394978</v>
      </c>
      <c r="V4750">
        <f>YEAR(Sales_Data[[#This Row],[Order_Date]])</f>
        <v>2025</v>
      </c>
      <c r="W4750" t="str">
        <f>TEXT(Sales_Data[[#This Row],[Order_Date]],"mmm")</f>
        <v>Aug</v>
      </c>
      <c r="X4750">
        <f>MONTH(Sales_Data[[#This Row],[Order_Date]])</f>
        <v>8</v>
      </c>
      <c r="Y4750" t="str">
        <f>"Q"&amp;ROUNDUP(MONTH(Sales_Data[[#This Row],[Order_Date]])/3,0)</f>
        <v>Q3</v>
      </c>
    </row>
    <row r="4751" spans="1:25" x14ac:dyDescent="0.3">
      <c r="A4751" t="s">
        <v>6506</v>
      </c>
      <c r="B4751" s="1">
        <v>45751</v>
      </c>
      <c r="C4751" t="s">
        <v>5688</v>
      </c>
      <c r="D4751" t="s">
        <v>817</v>
      </c>
      <c r="E4751" t="s">
        <v>19</v>
      </c>
      <c r="F4751" t="s">
        <v>81</v>
      </c>
      <c r="G4751" t="s">
        <v>67</v>
      </c>
      <c r="H4751" t="s">
        <v>133</v>
      </c>
      <c r="I4751" t="s">
        <v>134</v>
      </c>
      <c r="J4751">
        <v>2</v>
      </c>
      <c r="K4751">
        <v>1172.6300000000001</v>
      </c>
      <c r="L4751">
        <v>0.1</v>
      </c>
      <c r="M4751">
        <v>1567.43</v>
      </c>
      <c r="N4751" t="s">
        <v>109</v>
      </c>
      <c r="O4751" t="s">
        <v>53</v>
      </c>
      <c r="P4751" t="s">
        <v>44</v>
      </c>
      <c r="Q4751">
        <f>Sales_Data[[#This Row],[Quantity]]*Sales_Data[[#This Row],[Unit_Price]]</f>
        <v>2345.2600000000002</v>
      </c>
      <c r="R4751">
        <f>Sales_Data[[#This Row],[Gross_Sales]]*Sales_Data[[#This Row],[Discount]]</f>
        <v>234.52600000000004</v>
      </c>
      <c r="S4751">
        <f>Sales_Data[[#This Row],[Gross_Sales]]-Sales_Data[[#This Row],[Discount_Amount]]</f>
        <v>2110.7340000000004</v>
      </c>
      <c r="T4751">
        <f>Sales_Data[[#This Row],[Net Sales]]-Sales_Data[[#This Row],[Cost]]</f>
        <v>543.30400000000031</v>
      </c>
      <c r="U4751" s="2">
        <f>Sales_Data[[#This Row],[Profit]]/Sales_Data[[#This Row],[Net Sales]]</f>
        <v>0.2574005061746294</v>
      </c>
      <c r="V4751">
        <f>YEAR(Sales_Data[[#This Row],[Order_Date]])</f>
        <v>2025</v>
      </c>
      <c r="W4751" t="str">
        <f>TEXT(Sales_Data[[#This Row],[Order_Date]],"mmm")</f>
        <v>Apr</v>
      </c>
      <c r="X4751">
        <f>MONTH(Sales_Data[[#This Row],[Order_Date]])</f>
        <v>4</v>
      </c>
      <c r="Y4751" t="str">
        <f>"Q"&amp;ROUNDUP(MONTH(Sales_Data[[#This Row],[Order_Date]])/3,0)</f>
        <v>Q2</v>
      </c>
    </row>
    <row r="4752" spans="1:25" x14ac:dyDescent="0.3">
      <c r="A4752" t="s">
        <v>6507</v>
      </c>
      <c r="B4752" s="1">
        <v>45879</v>
      </c>
      <c r="C4752" t="s">
        <v>1569</v>
      </c>
      <c r="D4752" t="s">
        <v>100</v>
      </c>
      <c r="E4752" t="s">
        <v>30</v>
      </c>
      <c r="F4752" t="s">
        <v>156</v>
      </c>
      <c r="G4752" t="s">
        <v>75</v>
      </c>
      <c r="H4752" t="s">
        <v>114</v>
      </c>
      <c r="I4752" t="s">
        <v>115</v>
      </c>
      <c r="J4752">
        <v>1</v>
      </c>
      <c r="K4752">
        <v>265.43</v>
      </c>
      <c r="L4752">
        <v>0.1</v>
      </c>
      <c r="M4752">
        <v>174.13</v>
      </c>
      <c r="N4752" t="s">
        <v>109</v>
      </c>
      <c r="O4752" t="s">
        <v>35</v>
      </c>
      <c r="P4752" t="s">
        <v>26</v>
      </c>
      <c r="Q4752">
        <f>Sales_Data[[#This Row],[Quantity]]*Sales_Data[[#This Row],[Unit_Price]]</f>
        <v>265.43</v>
      </c>
      <c r="R4752">
        <f>Sales_Data[[#This Row],[Gross_Sales]]*Sales_Data[[#This Row],[Discount]]</f>
        <v>26.543000000000003</v>
      </c>
      <c r="S4752">
        <f>Sales_Data[[#This Row],[Gross_Sales]]-Sales_Data[[#This Row],[Discount_Amount]]</f>
        <v>238.887</v>
      </c>
      <c r="T4752">
        <f>Sales_Data[[#This Row],[Net Sales]]-Sales_Data[[#This Row],[Cost]]</f>
        <v>64.757000000000005</v>
      </c>
      <c r="U4752" s="2">
        <f>Sales_Data[[#This Row],[Profit]]/Sales_Data[[#This Row],[Net Sales]]</f>
        <v>0.27107795736059309</v>
      </c>
      <c r="V4752">
        <f>YEAR(Sales_Data[[#This Row],[Order_Date]])</f>
        <v>2025</v>
      </c>
      <c r="W4752" t="str">
        <f>TEXT(Sales_Data[[#This Row],[Order_Date]],"mmm")</f>
        <v>Aug</v>
      </c>
      <c r="X4752">
        <f>MONTH(Sales_Data[[#This Row],[Order_Date]])</f>
        <v>8</v>
      </c>
      <c r="Y4752" t="str">
        <f>"Q"&amp;ROUNDUP(MONTH(Sales_Data[[#This Row],[Order_Date]])/3,0)</f>
        <v>Q3</v>
      </c>
    </row>
    <row r="4753" spans="1:25" x14ac:dyDescent="0.3">
      <c r="A4753" t="s">
        <v>6508</v>
      </c>
      <c r="B4753" s="1">
        <v>45861</v>
      </c>
      <c r="C4753" t="s">
        <v>2631</v>
      </c>
      <c r="D4753" t="s">
        <v>280</v>
      </c>
      <c r="E4753" t="s">
        <v>39</v>
      </c>
      <c r="F4753" t="s">
        <v>96</v>
      </c>
      <c r="G4753" t="s">
        <v>41</v>
      </c>
      <c r="H4753" t="s">
        <v>171</v>
      </c>
      <c r="I4753" t="s">
        <v>172</v>
      </c>
      <c r="J4753">
        <v>1</v>
      </c>
      <c r="K4753">
        <v>2256.31</v>
      </c>
      <c r="L4753">
        <v>0.1</v>
      </c>
      <c r="M4753">
        <v>1561.19</v>
      </c>
      <c r="N4753" t="s">
        <v>52</v>
      </c>
      <c r="O4753" t="s">
        <v>35</v>
      </c>
      <c r="P4753" t="s">
        <v>71</v>
      </c>
      <c r="Q4753">
        <f>Sales_Data[[#This Row],[Quantity]]*Sales_Data[[#This Row],[Unit_Price]]</f>
        <v>2256.31</v>
      </c>
      <c r="R4753">
        <f>Sales_Data[[#This Row],[Gross_Sales]]*Sales_Data[[#This Row],[Discount]]</f>
        <v>225.631</v>
      </c>
      <c r="S4753">
        <f>Sales_Data[[#This Row],[Gross_Sales]]-Sales_Data[[#This Row],[Discount_Amount]]</f>
        <v>2030.6789999999999</v>
      </c>
      <c r="T4753">
        <f>Sales_Data[[#This Row],[Net Sales]]-Sales_Data[[#This Row],[Cost]]</f>
        <v>469.48899999999981</v>
      </c>
      <c r="U4753" s="2">
        <f>Sales_Data[[#This Row],[Profit]]/Sales_Data[[#This Row],[Net Sales]]</f>
        <v>0.2311980377006902</v>
      </c>
      <c r="V4753">
        <f>YEAR(Sales_Data[[#This Row],[Order_Date]])</f>
        <v>2025</v>
      </c>
      <c r="W4753" t="str">
        <f>TEXT(Sales_Data[[#This Row],[Order_Date]],"mmm")</f>
        <v>Jul</v>
      </c>
      <c r="X4753">
        <f>MONTH(Sales_Data[[#This Row],[Order_Date]])</f>
        <v>7</v>
      </c>
      <c r="Y4753" t="str">
        <f>"Q"&amp;ROUNDUP(MONTH(Sales_Data[[#This Row],[Order_Date]])/3,0)</f>
        <v>Q3</v>
      </c>
    </row>
    <row r="4754" spans="1:25" x14ac:dyDescent="0.3">
      <c r="A4754" t="s">
        <v>6509</v>
      </c>
      <c r="B4754" s="1">
        <v>45795</v>
      </c>
      <c r="C4754" t="s">
        <v>5009</v>
      </c>
      <c r="D4754" t="s">
        <v>61</v>
      </c>
      <c r="E4754" t="s">
        <v>48</v>
      </c>
      <c r="F4754" t="s">
        <v>132</v>
      </c>
      <c r="G4754" t="s">
        <v>67</v>
      </c>
      <c r="H4754" t="s">
        <v>133</v>
      </c>
      <c r="I4754" t="s">
        <v>134</v>
      </c>
      <c r="J4754">
        <v>1</v>
      </c>
      <c r="K4754">
        <v>59539</v>
      </c>
      <c r="L4754">
        <v>0</v>
      </c>
      <c r="M4754">
        <v>43135.25</v>
      </c>
      <c r="N4754" t="s">
        <v>70</v>
      </c>
      <c r="O4754" t="s">
        <v>35</v>
      </c>
      <c r="P4754" t="s">
        <v>26</v>
      </c>
      <c r="Q4754">
        <f>Sales_Data[[#This Row],[Quantity]]*Sales_Data[[#This Row],[Unit_Price]]</f>
        <v>59539</v>
      </c>
      <c r="R4754">
        <f>Sales_Data[[#This Row],[Gross_Sales]]*Sales_Data[[#This Row],[Discount]]</f>
        <v>0</v>
      </c>
      <c r="S4754">
        <f>Sales_Data[[#This Row],[Gross_Sales]]-Sales_Data[[#This Row],[Discount_Amount]]</f>
        <v>59539</v>
      </c>
      <c r="T4754">
        <f>Sales_Data[[#This Row],[Net Sales]]-Sales_Data[[#This Row],[Cost]]</f>
        <v>16403.75</v>
      </c>
      <c r="U4754" s="2">
        <f>Sales_Data[[#This Row],[Profit]]/Sales_Data[[#This Row],[Net Sales]]</f>
        <v>0.27551268916172594</v>
      </c>
      <c r="V4754">
        <f>YEAR(Sales_Data[[#This Row],[Order_Date]])</f>
        <v>2025</v>
      </c>
      <c r="W4754" t="str">
        <f>TEXT(Sales_Data[[#This Row],[Order_Date]],"mmm")</f>
        <v>May</v>
      </c>
      <c r="X4754">
        <f>MONTH(Sales_Data[[#This Row],[Order_Date]])</f>
        <v>5</v>
      </c>
      <c r="Y4754" t="str">
        <f>"Q"&amp;ROUNDUP(MONTH(Sales_Data[[#This Row],[Order_Date]])/3,0)</f>
        <v>Q2</v>
      </c>
    </row>
    <row r="4755" spans="1:25" x14ac:dyDescent="0.3">
      <c r="A4755" t="s">
        <v>6510</v>
      </c>
      <c r="B4755" s="1">
        <v>45957</v>
      </c>
      <c r="C4755" t="s">
        <v>5009</v>
      </c>
      <c r="D4755" t="s">
        <v>1122</v>
      </c>
      <c r="E4755" t="s">
        <v>48</v>
      </c>
      <c r="F4755" t="s">
        <v>132</v>
      </c>
      <c r="G4755" t="s">
        <v>75</v>
      </c>
      <c r="H4755" t="s">
        <v>114</v>
      </c>
      <c r="I4755" t="s">
        <v>206</v>
      </c>
      <c r="J4755">
        <v>1</v>
      </c>
      <c r="K4755">
        <v>58743.83</v>
      </c>
      <c r="L4755">
        <v>0.05</v>
      </c>
      <c r="M4755">
        <v>41096</v>
      </c>
      <c r="N4755" t="s">
        <v>70</v>
      </c>
      <c r="O4755" t="s">
        <v>35</v>
      </c>
      <c r="P4755" t="s">
        <v>44</v>
      </c>
      <c r="Q4755">
        <f>Sales_Data[[#This Row],[Quantity]]*Sales_Data[[#This Row],[Unit_Price]]</f>
        <v>58743.83</v>
      </c>
      <c r="R4755">
        <f>Sales_Data[[#This Row],[Gross_Sales]]*Sales_Data[[#This Row],[Discount]]</f>
        <v>2937.1915000000004</v>
      </c>
      <c r="S4755">
        <f>Sales_Data[[#This Row],[Gross_Sales]]-Sales_Data[[#This Row],[Discount_Amount]]</f>
        <v>55806.638500000001</v>
      </c>
      <c r="T4755">
        <f>Sales_Data[[#This Row],[Net Sales]]-Sales_Data[[#This Row],[Cost]]</f>
        <v>14710.638500000001</v>
      </c>
      <c r="U4755" s="2">
        <f>Sales_Data[[#This Row],[Profit]]/Sales_Data[[#This Row],[Net Sales]]</f>
        <v>0.26360015394942665</v>
      </c>
      <c r="V4755">
        <f>YEAR(Sales_Data[[#This Row],[Order_Date]])</f>
        <v>2025</v>
      </c>
      <c r="W4755" t="str">
        <f>TEXT(Sales_Data[[#This Row],[Order_Date]],"mmm")</f>
        <v>Oct</v>
      </c>
      <c r="X4755">
        <f>MONTH(Sales_Data[[#This Row],[Order_Date]])</f>
        <v>10</v>
      </c>
      <c r="Y4755" t="str">
        <f>"Q"&amp;ROUNDUP(MONTH(Sales_Data[[#This Row],[Order_Date]])/3,0)</f>
        <v>Q4</v>
      </c>
    </row>
    <row r="4756" spans="1:25" x14ac:dyDescent="0.3">
      <c r="A4756" t="s">
        <v>6511</v>
      </c>
      <c r="B4756" s="1">
        <v>45864</v>
      </c>
      <c r="C4756" t="s">
        <v>2245</v>
      </c>
      <c r="D4756" t="s">
        <v>504</v>
      </c>
      <c r="E4756" t="s">
        <v>119</v>
      </c>
      <c r="F4756" t="s">
        <v>249</v>
      </c>
      <c r="G4756" t="s">
        <v>75</v>
      </c>
      <c r="H4756" t="s">
        <v>256</v>
      </c>
      <c r="I4756" t="s">
        <v>334</v>
      </c>
      <c r="J4756">
        <v>1</v>
      </c>
      <c r="K4756">
        <v>4909.4799999999996</v>
      </c>
      <c r="L4756">
        <v>0.05</v>
      </c>
      <c r="M4756">
        <v>3847.5</v>
      </c>
      <c r="N4756" t="s">
        <v>24</v>
      </c>
      <c r="O4756" t="s">
        <v>53</v>
      </c>
      <c r="P4756" t="s">
        <v>44</v>
      </c>
      <c r="Q4756">
        <f>Sales_Data[[#This Row],[Quantity]]*Sales_Data[[#This Row],[Unit_Price]]</f>
        <v>4909.4799999999996</v>
      </c>
      <c r="R4756">
        <f>Sales_Data[[#This Row],[Gross_Sales]]*Sales_Data[[#This Row],[Discount]]</f>
        <v>245.47399999999999</v>
      </c>
      <c r="S4756">
        <f>Sales_Data[[#This Row],[Gross_Sales]]-Sales_Data[[#This Row],[Discount_Amount]]</f>
        <v>4664.0059999999994</v>
      </c>
      <c r="T4756">
        <f>Sales_Data[[#This Row],[Net Sales]]-Sales_Data[[#This Row],[Cost]]</f>
        <v>816.5059999999994</v>
      </c>
      <c r="U4756" s="2">
        <f>Sales_Data[[#This Row],[Profit]]/Sales_Data[[#This Row],[Net Sales]]</f>
        <v>0.17506538370662464</v>
      </c>
      <c r="V4756">
        <f>YEAR(Sales_Data[[#This Row],[Order_Date]])</f>
        <v>2025</v>
      </c>
      <c r="W4756" t="str">
        <f>TEXT(Sales_Data[[#This Row],[Order_Date]],"mmm")</f>
        <v>Jul</v>
      </c>
      <c r="X4756">
        <f>MONTH(Sales_Data[[#This Row],[Order_Date]])</f>
        <v>7</v>
      </c>
      <c r="Y4756" t="str">
        <f>"Q"&amp;ROUNDUP(MONTH(Sales_Data[[#This Row],[Order_Date]])/3,0)</f>
        <v>Q3</v>
      </c>
    </row>
    <row r="4757" spans="1:25" x14ac:dyDescent="0.3">
      <c r="A4757" t="s">
        <v>6512</v>
      </c>
      <c r="B4757" s="1">
        <v>45993</v>
      </c>
      <c r="C4757" t="s">
        <v>371</v>
      </c>
      <c r="D4757" t="s">
        <v>504</v>
      </c>
      <c r="E4757" t="s">
        <v>39</v>
      </c>
      <c r="F4757" t="s">
        <v>107</v>
      </c>
      <c r="G4757" t="s">
        <v>75</v>
      </c>
      <c r="H4757" t="s">
        <v>256</v>
      </c>
      <c r="I4757" t="s">
        <v>334</v>
      </c>
      <c r="J4757">
        <v>4</v>
      </c>
      <c r="K4757">
        <v>4051.36</v>
      </c>
      <c r="L4757">
        <v>0.05</v>
      </c>
      <c r="M4757">
        <v>10052.89</v>
      </c>
      <c r="N4757" t="s">
        <v>83</v>
      </c>
      <c r="O4757" t="s">
        <v>35</v>
      </c>
      <c r="P4757" t="s">
        <v>26</v>
      </c>
      <c r="Q4757">
        <f>Sales_Data[[#This Row],[Quantity]]*Sales_Data[[#This Row],[Unit_Price]]</f>
        <v>16205.44</v>
      </c>
      <c r="R4757">
        <f>Sales_Data[[#This Row],[Gross_Sales]]*Sales_Data[[#This Row],[Discount]]</f>
        <v>810.27200000000005</v>
      </c>
      <c r="S4757">
        <f>Sales_Data[[#This Row],[Gross_Sales]]-Sales_Data[[#This Row],[Discount_Amount]]</f>
        <v>15395.168</v>
      </c>
      <c r="T4757">
        <f>Sales_Data[[#This Row],[Net Sales]]-Sales_Data[[#This Row],[Cost]]</f>
        <v>5342.2780000000002</v>
      </c>
      <c r="U4757" s="2">
        <f>Sales_Data[[#This Row],[Profit]]/Sales_Data[[#This Row],[Net Sales]]</f>
        <v>0.34701004886728098</v>
      </c>
      <c r="V4757">
        <f>YEAR(Sales_Data[[#This Row],[Order_Date]])</f>
        <v>2025</v>
      </c>
      <c r="W4757" t="str">
        <f>TEXT(Sales_Data[[#This Row],[Order_Date]],"mmm")</f>
        <v>Dec</v>
      </c>
      <c r="X4757">
        <f>MONTH(Sales_Data[[#This Row],[Order_Date]])</f>
        <v>12</v>
      </c>
      <c r="Y4757" t="str">
        <f>"Q"&amp;ROUNDUP(MONTH(Sales_Data[[#This Row],[Order_Date]])/3,0)</f>
        <v>Q4</v>
      </c>
    </row>
    <row r="4758" spans="1:25" x14ac:dyDescent="0.3">
      <c r="A4758" t="s">
        <v>6513</v>
      </c>
      <c r="B4758" s="1">
        <v>45738</v>
      </c>
      <c r="C4758" t="s">
        <v>994</v>
      </c>
      <c r="D4758" t="s">
        <v>218</v>
      </c>
      <c r="E4758" t="s">
        <v>119</v>
      </c>
      <c r="F4758" t="s">
        <v>249</v>
      </c>
      <c r="G4758" t="s">
        <v>21</v>
      </c>
      <c r="H4758" t="s">
        <v>297</v>
      </c>
      <c r="I4758" t="s">
        <v>297</v>
      </c>
      <c r="J4758">
        <v>3</v>
      </c>
      <c r="K4758">
        <v>3322.07</v>
      </c>
      <c r="L4758">
        <v>0</v>
      </c>
      <c r="M4758">
        <v>7235.58</v>
      </c>
      <c r="N4758" t="s">
        <v>52</v>
      </c>
      <c r="O4758" t="s">
        <v>53</v>
      </c>
      <c r="P4758" t="s">
        <v>26</v>
      </c>
      <c r="Q4758">
        <f>Sales_Data[[#This Row],[Quantity]]*Sales_Data[[#This Row],[Unit_Price]]</f>
        <v>9966.2100000000009</v>
      </c>
      <c r="R4758">
        <f>Sales_Data[[#This Row],[Gross_Sales]]*Sales_Data[[#This Row],[Discount]]</f>
        <v>0</v>
      </c>
      <c r="S4758">
        <f>Sales_Data[[#This Row],[Gross_Sales]]-Sales_Data[[#This Row],[Discount_Amount]]</f>
        <v>9966.2100000000009</v>
      </c>
      <c r="T4758">
        <f>Sales_Data[[#This Row],[Net Sales]]-Sales_Data[[#This Row],[Cost]]</f>
        <v>2730.630000000001</v>
      </c>
      <c r="U4758" s="2">
        <f>Sales_Data[[#This Row],[Profit]]/Sales_Data[[#This Row],[Net Sales]]</f>
        <v>0.27398880818284993</v>
      </c>
      <c r="V4758">
        <f>YEAR(Sales_Data[[#This Row],[Order_Date]])</f>
        <v>2025</v>
      </c>
      <c r="W4758" t="str">
        <f>TEXT(Sales_Data[[#This Row],[Order_Date]],"mmm")</f>
        <v>Mar</v>
      </c>
      <c r="X4758">
        <f>MONTH(Sales_Data[[#This Row],[Order_Date]])</f>
        <v>3</v>
      </c>
      <c r="Y4758" t="str">
        <f>"Q"&amp;ROUNDUP(MONTH(Sales_Data[[#This Row],[Order_Date]])/3,0)</f>
        <v>Q1</v>
      </c>
    </row>
    <row r="4759" spans="1:25" x14ac:dyDescent="0.3">
      <c r="A4759" t="s">
        <v>6514</v>
      </c>
      <c r="B4759" s="1">
        <v>45875</v>
      </c>
      <c r="C4759" t="s">
        <v>3903</v>
      </c>
      <c r="D4759" t="s">
        <v>685</v>
      </c>
      <c r="E4759" t="s">
        <v>48</v>
      </c>
      <c r="F4759" t="s">
        <v>49</v>
      </c>
      <c r="G4759" t="s">
        <v>67</v>
      </c>
      <c r="H4759" t="s">
        <v>121</v>
      </c>
      <c r="I4759" t="s">
        <v>122</v>
      </c>
      <c r="J4759">
        <v>4</v>
      </c>
      <c r="K4759">
        <v>16977.28</v>
      </c>
      <c r="L4759">
        <v>0.15</v>
      </c>
      <c r="M4759">
        <v>37882.68</v>
      </c>
      <c r="N4759" t="s">
        <v>70</v>
      </c>
      <c r="O4759" t="s">
        <v>35</v>
      </c>
      <c r="P4759" t="s">
        <v>26</v>
      </c>
      <c r="Q4759">
        <f>Sales_Data[[#This Row],[Quantity]]*Sales_Data[[#This Row],[Unit_Price]]</f>
        <v>67909.119999999995</v>
      </c>
      <c r="R4759">
        <f>Sales_Data[[#This Row],[Gross_Sales]]*Sales_Data[[#This Row],[Discount]]</f>
        <v>10186.367999999999</v>
      </c>
      <c r="S4759">
        <f>Sales_Data[[#This Row],[Gross_Sales]]-Sales_Data[[#This Row],[Discount_Amount]]</f>
        <v>57722.751999999993</v>
      </c>
      <c r="T4759">
        <f>Sales_Data[[#This Row],[Net Sales]]-Sales_Data[[#This Row],[Cost]]</f>
        <v>19840.071999999993</v>
      </c>
      <c r="U4759" s="2">
        <f>Sales_Data[[#This Row],[Profit]]/Sales_Data[[#This Row],[Net Sales]]</f>
        <v>0.34371320341760553</v>
      </c>
      <c r="V4759">
        <f>YEAR(Sales_Data[[#This Row],[Order_Date]])</f>
        <v>2025</v>
      </c>
      <c r="W4759" t="str">
        <f>TEXT(Sales_Data[[#This Row],[Order_Date]],"mmm")</f>
        <v>Aug</v>
      </c>
      <c r="X4759">
        <f>MONTH(Sales_Data[[#This Row],[Order_Date]])</f>
        <v>8</v>
      </c>
      <c r="Y4759" t="str">
        <f>"Q"&amp;ROUNDUP(MONTH(Sales_Data[[#This Row],[Order_Date]])/3,0)</f>
        <v>Q3</v>
      </c>
    </row>
    <row r="4760" spans="1:25" x14ac:dyDescent="0.3">
      <c r="A4760" t="s">
        <v>6515</v>
      </c>
      <c r="B4760" s="1">
        <v>45659</v>
      </c>
      <c r="C4760" t="s">
        <v>545</v>
      </c>
      <c r="D4760" t="s">
        <v>694</v>
      </c>
      <c r="E4760" t="s">
        <v>48</v>
      </c>
      <c r="F4760" t="s">
        <v>49</v>
      </c>
      <c r="G4760" t="s">
        <v>21</v>
      </c>
      <c r="H4760" t="s">
        <v>127</v>
      </c>
      <c r="I4760" t="s">
        <v>342</v>
      </c>
      <c r="J4760">
        <v>5</v>
      </c>
      <c r="K4760">
        <v>53266.59</v>
      </c>
      <c r="L4760">
        <v>0.1</v>
      </c>
      <c r="M4760">
        <v>207028.99</v>
      </c>
      <c r="N4760" t="s">
        <v>109</v>
      </c>
      <c r="O4760" t="s">
        <v>53</v>
      </c>
      <c r="P4760" t="s">
        <v>71</v>
      </c>
      <c r="Q4760">
        <f>Sales_Data[[#This Row],[Quantity]]*Sales_Data[[#This Row],[Unit_Price]]</f>
        <v>266332.94999999995</v>
      </c>
      <c r="R4760">
        <f>Sales_Data[[#This Row],[Gross_Sales]]*Sales_Data[[#This Row],[Discount]]</f>
        <v>26633.294999999998</v>
      </c>
      <c r="S4760">
        <f>Sales_Data[[#This Row],[Gross_Sales]]-Sales_Data[[#This Row],[Discount_Amount]]</f>
        <v>239699.65499999997</v>
      </c>
      <c r="T4760">
        <f>Sales_Data[[#This Row],[Net Sales]]-Sales_Data[[#This Row],[Cost]]</f>
        <v>32670.664999999979</v>
      </c>
      <c r="U4760" s="2">
        <f>Sales_Data[[#This Row],[Profit]]/Sales_Data[[#This Row],[Net Sales]]</f>
        <v>0.13629833968680508</v>
      </c>
      <c r="V4760">
        <f>YEAR(Sales_Data[[#This Row],[Order_Date]])</f>
        <v>2025</v>
      </c>
      <c r="W4760" t="str">
        <f>TEXT(Sales_Data[[#This Row],[Order_Date]],"mmm")</f>
        <v>Jan</v>
      </c>
      <c r="X4760">
        <f>MONTH(Sales_Data[[#This Row],[Order_Date]])</f>
        <v>1</v>
      </c>
      <c r="Y4760" t="str">
        <f>"Q"&amp;ROUNDUP(MONTH(Sales_Data[[#This Row],[Order_Date]])/3,0)</f>
        <v>Q1</v>
      </c>
    </row>
    <row r="4761" spans="1:25" x14ac:dyDescent="0.3">
      <c r="A4761" t="s">
        <v>6516</v>
      </c>
      <c r="B4761" s="1">
        <v>45835</v>
      </c>
      <c r="C4761" t="s">
        <v>1069</v>
      </c>
      <c r="D4761" t="s">
        <v>112</v>
      </c>
      <c r="E4761" t="s">
        <v>48</v>
      </c>
      <c r="F4761" t="s">
        <v>132</v>
      </c>
      <c r="G4761" t="s">
        <v>75</v>
      </c>
      <c r="H4761" t="s">
        <v>185</v>
      </c>
      <c r="I4761" t="s">
        <v>261</v>
      </c>
      <c r="J4761">
        <v>1</v>
      </c>
      <c r="K4761">
        <v>8249.7199999999993</v>
      </c>
      <c r="L4761">
        <v>0.05</v>
      </c>
      <c r="M4761">
        <v>6548.1</v>
      </c>
      <c r="N4761" t="s">
        <v>109</v>
      </c>
      <c r="O4761" t="s">
        <v>35</v>
      </c>
      <c r="P4761" t="s">
        <v>71</v>
      </c>
      <c r="Q4761">
        <f>Sales_Data[[#This Row],[Quantity]]*Sales_Data[[#This Row],[Unit_Price]]</f>
        <v>8249.7199999999993</v>
      </c>
      <c r="R4761">
        <f>Sales_Data[[#This Row],[Gross_Sales]]*Sales_Data[[#This Row],[Discount]]</f>
        <v>412.48599999999999</v>
      </c>
      <c r="S4761">
        <f>Sales_Data[[#This Row],[Gross_Sales]]-Sales_Data[[#This Row],[Discount_Amount]]</f>
        <v>7837.2339999999995</v>
      </c>
      <c r="T4761">
        <f>Sales_Data[[#This Row],[Net Sales]]-Sales_Data[[#This Row],[Cost]]</f>
        <v>1289.1339999999991</v>
      </c>
      <c r="U4761" s="2">
        <f>Sales_Data[[#This Row],[Profit]]/Sales_Data[[#This Row],[Net Sales]]</f>
        <v>0.16448838965379867</v>
      </c>
      <c r="V4761">
        <f>YEAR(Sales_Data[[#This Row],[Order_Date]])</f>
        <v>2025</v>
      </c>
      <c r="W4761" t="str">
        <f>TEXT(Sales_Data[[#This Row],[Order_Date]],"mmm")</f>
        <v>Jun</v>
      </c>
      <c r="X4761">
        <f>MONTH(Sales_Data[[#This Row],[Order_Date]])</f>
        <v>6</v>
      </c>
      <c r="Y4761" t="str">
        <f>"Q"&amp;ROUNDUP(MONTH(Sales_Data[[#This Row],[Order_Date]])/3,0)</f>
        <v>Q2</v>
      </c>
    </row>
    <row r="4762" spans="1:25" x14ac:dyDescent="0.3">
      <c r="A4762" t="s">
        <v>6517</v>
      </c>
      <c r="B4762" s="1">
        <v>46003</v>
      </c>
      <c r="C4762" t="s">
        <v>1710</v>
      </c>
      <c r="D4762" t="s">
        <v>694</v>
      </c>
      <c r="E4762" t="s">
        <v>39</v>
      </c>
      <c r="F4762" t="s">
        <v>202</v>
      </c>
      <c r="G4762" t="s">
        <v>41</v>
      </c>
      <c r="H4762" t="s">
        <v>42</v>
      </c>
      <c r="I4762" t="s">
        <v>82</v>
      </c>
      <c r="J4762">
        <v>1</v>
      </c>
      <c r="K4762">
        <v>3616.54</v>
      </c>
      <c r="L4762">
        <v>0.1</v>
      </c>
      <c r="M4762">
        <v>2734.8</v>
      </c>
      <c r="N4762" t="s">
        <v>83</v>
      </c>
      <c r="O4762" t="s">
        <v>35</v>
      </c>
      <c r="P4762" t="s">
        <v>26</v>
      </c>
      <c r="Q4762">
        <f>Sales_Data[[#This Row],[Quantity]]*Sales_Data[[#This Row],[Unit_Price]]</f>
        <v>3616.54</v>
      </c>
      <c r="R4762">
        <f>Sales_Data[[#This Row],[Gross_Sales]]*Sales_Data[[#This Row],[Discount]]</f>
        <v>361.654</v>
      </c>
      <c r="S4762">
        <f>Sales_Data[[#This Row],[Gross_Sales]]-Sales_Data[[#This Row],[Discount_Amount]]</f>
        <v>3254.886</v>
      </c>
      <c r="T4762">
        <f>Sales_Data[[#This Row],[Net Sales]]-Sales_Data[[#This Row],[Cost]]</f>
        <v>520.08599999999979</v>
      </c>
      <c r="U4762" s="2">
        <f>Sales_Data[[#This Row],[Profit]]/Sales_Data[[#This Row],[Net Sales]]</f>
        <v>0.15978624136144853</v>
      </c>
      <c r="V4762">
        <f>YEAR(Sales_Data[[#This Row],[Order_Date]])</f>
        <v>2025</v>
      </c>
      <c r="W4762" t="str">
        <f>TEXT(Sales_Data[[#This Row],[Order_Date]],"mmm")</f>
        <v>Dec</v>
      </c>
      <c r="X4762">
        <f>MONTH(Sales_Data[[#This Row],[Order_Date]])</f>
        <v>12</v>
      </c>
      <c r="Y4762" t="str">
        <f>"Q"&amp;ROUNDUP(MONTH(Sales_Data[[#This Row],[Order_Date]])/3,0)</f>
        <v>Q4</v>
      </c>
    </row>
    <row r="4763" spans="1:25" x14ac:dyDescent="0.3">
      <c r="A4763" t="s">
        <v>6518</v>
      </c>
      <c r="B4763" s="1">
        <v>45936</v>
      </c>
      <c r="C4763" t="s">
        <v>4467</v>
      </c>
      <c r="D4763" t="s">
        <v>141</v>
      </c>
      <c r="E4763" t="s">
        <v>19</v>
      </c>
      <c r="F4763" t="s">
        <v>20</v>
      </c>
      <c r="G4763" t="s">
        <v>75</v>
      </c>
      <c r="H4763" t="s">
        <v>256</v>
      </c>
      <c r="I4763" t="s">
        <v>257</v>
      </c>
      <c r="J4763">
        <v>2</v>
      </c>
      <c r="K4763">
        <v>11675.07</v>
      </c>
      <c r="L4763">
        <v>0.1</v>
      </c>
      <c r="M4763">
        <v>13778.57</v>
      </c>
      <c r="N4763" t="s">
        <v>70</v>
      </c>
      <c r="O4763" t="s">
        <v>35</v>
      </c>
      <c r="P4763" t="s">
        <v>44</v>
      </c>
      <c r="Q4763">
        <f>Sales_Data[[#This Row],[Quantity]]*Sales_Data[[#This Row],[Unit_Price]]</f>
        <v>23350.14</v>
      </c>
      <c r="R4763">
        <f>Sales_Data[[#This Row],[Gross_Sales]]*Sales_Data[[#This Row],[Discount]]</f>
        <v>2335.0140000000001</v>
      </c>
      <c r="S4763">
        <f>Sales_Data[[#This Row],[Gross_Sales]]-Sales_Data[[#This Row],[Discount_Amount]]</f>
        <v>21015.126</v>
      </c>
      <c r="T4763">
        <f>Sales_Data[[#This Row],[Net Sales]]-Sales_Data[[#This Row],[Cost]]</f>
        <v>7236.5560000000005</v>
      </c>
      <c r="U4763" s="2">
        <f>Sales_Data[[#This Row],[Profit]]/Sales_Data[[#This Row],[Net Sales]]</f>
        <v>0.34434987446661042</v>
      </c>
      <c r="V4763">
        <f>YEAR(Sales_Data[[#This Row],[Order_Date]])</f>
        <v>2025</v>
      </c>
      <c r="W4763" t="str">
        <f>TEXT(Sales_Data[[#This Row],[Order_Date]],"mmm")</f>
        <v>Oct</v>
      </c>
      <c r="X4763">
        <f>MONTH(Sales_Data[[#This Row],[Order_Date]])</f>
        <v>10</v>
      </c>
      <c r="Y4763" t="str">
        <f>"Q"&amp;ROUNDUP(MONTH(Sales_Data[[#This Row],[Order_Date]])/3,0)</f>
        <v>Q4</v>
      </c>
    </row>
    <row r="4764" spans="1:25" x14ac:dyDescent="0.3">
      <c r="A4764" t="s">
        <v>6519</v>
      </c>
      <c r="B4764" s="1">
        <v>45803</v>
      </c>
      <c r="C4764" t="s">
        <v>2921</v>
      </c>
      <c r="D4764" t="s">
        <v>199</v>
      </c>
      <c r="E4764" t="s">
        <v>48</v>
      </c>
      <c r="F4764" t="s">
        <v>152</v>
      </c>
      <c r="G4764" t="s">
        <v>67</v>
      </c>
      <c r="H4764" t="s">
        <v>121</v>
      </c>
      <c r="I4764" t="s">
        <v>122</v>
      </c>
      <c r="J4764">
        <v>3</v>
      </c>
      <c r="K4764">
        <v>8083.7</v>
      </c>
      <c r="L4764">
        <v>0</v>
      </c>
      <c r="M4764">
        <v>20554.89</v>
      </c>
      <c r="N4764" t="s">
        <v>70</v>
      </c>
      <c r="O4764" t="s">
        <v>35</v>
      </c>
      <c r="P4764" t="s">
        <v>71</v>
      </c>
      <c r="Q4764">
        <f>Sales_Data[[#This Row],[Quantity]]*Sales_Data[[#This Row],[Unit_Price]]</f>
        <v>24251.1</v>
      </c>
      <c r="R4764">
        <f>Sales_Data[[#This Row],[Gross_Sales]]*Sales_Data[[#This Row],[Discount]]</f>
        <v>0</v>
      </c>
      <c r="S4764">
        <f>Sales_Data[[#This Row],[Gross_Sales]]-Sales_Data[[#This Row],[Discount_Amount]]</f>
        <v>24251.1</v>
      </c>
      <c r="T4764">
        <f>Sales_Data[[#This Row],[Net Sales]]-Sales_Data[[#This Row],[Cost]]</f>
        <v>3696.2099999999991</v>
      </c>
      <c r="U4764" s="2">
        <f>Sales_Data[[#This Row],[Profit]]/Sales_Data[[#This Row],[Net Sales]]</f>
        <v>0.15241411729777204</v>
      </c>
      <c r="V4764">
        <f>YEAR(Sales_Data[[#This Row],[Order_Date]])</f>
        <v>2025</v>
      </c>
      <c r="W4764" t="str">
        <f>TEXT(Sales_Data[[#This Row],[Order_Date]],"mmm")</f>
        <v>May</v>
      </c>
      <c r="X4764">
        <f>MONTH(Sales_Data[[#This Row],[Order_Date]])</f>
        <v>5</v>
      </c>
      <c r="Y4764" t="str">
        <f>"Q"&amp;ROUNDUP(MONTH(Sales_Data[[#This Row],[Order_Date]])/3,0)</f>
        <v>Q2</v>
      </c>
    </row>
    <row r="4765" spans="1:25" x14ac:dyDescent="0.3">
      <c r="A4765" t="s">
        <v>6520</v>
      </c>
      <c r="B4765" s="1">
        <v>45975</v>
      </c>
      <c r="C4765" t="s">
        <v>2189</v>
      </c>
      <c r="D4765" t="s">
        <v>669</v>
      </c>
      <c r="E4765" t="s">
        <v>39</v>
      </c>
      <c r="F4765" t="s">
        <v>405</v>
      </c>
      <c r="G4765" t="s">
        <v>21</v>
      </c>
      <c r="H4765" t="s">
        <v>127</v>
      </c>
      <c r="I4765" t="s">
        <v>314</v>
      </c>
      <c r="J4765">
        <v>2</v>
      </c>
      <c r="K4765">
        <v>3829.41</v>
      </c>
      <c r="L4765">
        <v>0.05</v>
      </c>
      <c r="M4765">
        <v>4781.93</v>
      </c>
      <c r="N4765" t="s">
        <v>24</v>
      </c>
      <c r="O4765" t="s">
        <v>35</v>
      </c>
      <c r="P4765" t="s">
        <v>44</v>
      </c>
      <c r="Q4765">
        <f>Sales_Data[[#This Row],[Quantity]]*Sales_Data[[#This Row],[Unit_Price]]</f>
        <v>7658.82</v>
      </c>
      <c r="R4765">
        <f>Sales_Data[[#This Row],[Gross_Sales]]*Sales_Data[[#This Row],[Discount]]</f>
        <v>382.94100000000003</v>
      </c>
      <c r="S4765">
        <f>Sales_Data[[#This Row],[Gross_Sales]]-Sales_Data[[#This Row],[Discount_Amount]]</f>
        <v>7275.8789999999999</v>
      </c>
      <c r="T4765">
        <f>Sales_Data[[#This Row],[Net Sales]]-Sales_Data[[#This Row],[Cost]]</f>
        <v>2493.9489999999996</v>
      </c>
      <c r="U4765" s="2">
        <f>Sales_Data[[#This Row],[Profit]]/Sales_Data[[#This Row],[Net Sales]]</f>
        <v>0.34276944407679122</v>
      </c>
      <c r="V4765">
        <f>YEAR(Sales_Data[[#This Row],[Order_Date]])</f>
        <v>2025</v>
      </c>
      <c r="W4765" t="str">
        <f>TEXT(Sales_Data[[#This Row],[Order_Date]],"mmm")</f>
        <v>Nov</v>
      </c>
      <c r="X4765">
        <f>MONTH(Sales_Data[[#This Row],[Order_Date]])</f>
        <v>11</v>
      </c>
      <c r="Y4765" t="str">
        <f>"Q"&amp;ROUNDUP(MONTH(Sales_Data[[#This Row],[Order_Date]])/3,0)</f>
        <v>Q4</v>
      </c>
    </row>
    <row r="4766" spans="1:25" x14ac:dyDescent="0.3">
      <c r="A4766" t="s">
        <v>6521</v>
      </c>
      <c r="B4766" s="1">
        <v>45881</v>
      </c>
      <c r="C4766" t="s">
        <v>2639</v>
      </c>
      <c r="D4766" t="s">
        <v>218</v>
      </c>
      <c r="E4766" t="s">
        <v>39</v>
      </c>
      <c r="F4766" t="s">
        <v>405</v>
      </c>
      <c r="G4766" t="s">
        <v>21</v>
      </c>
      <c r="H4766" t="s">
        <v>22</v>
      </c>
      <c r="I4766" t="s">
        <v>23</v>
      </c>
      <c r="J4766">
        <v>2</v>
      </c>
      <c r="K4766">
        <v>4211.6400000000003</v>
      </c>
      <c r="L4766">
        <v>0.05</v>
      </c>
      <c r="M4766">
        <v>5930.81</v>
      </c>
      <c r="N4766" t="s">
        <v>52</v>
      </c>
      <c r="O4766" t="s">
        <v>35</v>
      </c>
      <c r="P4766" t="s">
        <v>44</v>
      </c>
      <c r="Q4766">
        <f>Sales_Data[[#This Row],[Quantity]]*Sales_Data[[#This Row],[Unit_Price]]</f>
        <v>8423.2800000000007</v>
      </c>
      <c r="R4766">
        <f>Sales_Data[[#This Row],[Gross_Sales]]*Sales_Data[[#This Row],[Discount]]</f>
        <v>421.16400000000004</v>
      </c>
      <c r="S4766">
        <f>Sales_Data[[#This Row],[Gross_Sales]]-Sales_Data[[#This Row],[Discount_Amount]]</f>
        <v>8002.1160000000009</v>
      </c>
      <c r="T4766">
        <f>Sales_Data[[#This Row],[Net Sales]]-Sales_Data[[#This Row],[Cost]]</f>
        <v>2071.3060000000005</v>
      </c>
      <c r="U4766" s="2">
        <f>Sales_Data[[#This Row],[Profit]]/Sales_Data[[#This Row],[Net Sales]]</f>
        <v>0.25884478555422097</v>
      </c>
      <c r="V4766">
        <f>YEAR(Sales_Data[[#This Row],[Order_Date]])</f>
        <v>2025</v>
      </c>
      <c r="W4766" t="str">
        <f>TEXT(Sales_Data[[#This Row],[Order_Date]],"mmm")</f>
        <v>Aug</v>
      </c>
      <c r="X4766">
        <f>MONTH(Sales_Data[[#This Row],[Order_Date]])</f>
        <v>8</v>
      </c>
      <c r="Y4766" t="str">
        <f>"Q"&amp;ROUNDUP(MONTH(Sales_Data[[#This Row],[Order_Date]])/3,0)</f>
        <v>Q3</v>
      </c>
    </row>
    <row r="4767" spans="1:25" x14ac:dyDescent="0.3">
      <c r="A4767" t="s">
        <v>6522</v>
      </c>
      <c r="B4767" s="1">
        <v>45719</v>
      </c>
      <c r="C4767" t="s">
        <v>774</v>
      </c>
      <c r="D4767" t="s">
        <v>422</v>
      </c>
      <c r="E4767" t="s">
        <v>48</v>
      </c>
      <c r="F4767" t="s">
        <v>49</v>
      </c>
      <c r="G4767" t="s">
        <v>67</v>
      </c>
      <c r="H4767" t="s">
        <v>68</v>
      </c>
      <c r="I4767" t="s">
        <v>97</v>
      </c>
      <c r="J4767">
        <v>1</v>
      </c>
      <c r="K4767">
        <v>48648.5</v>
      </c>
      <c r="L4767">
        <v>0</v>
      </c>
      <c r="M4767">
        <v>31427.63</v>
      </c>
      <c r="N4767" t="s">
        <v>70</v>
      </c>
      <c r="O4767" t="s">
        <v>53</v>
      </c>
      <c r="P4767" t="s">
        <v>26</v>
      </c>
      <c r="Q4767">
        <f>Sales_Data[[#This Row],[Quantity]]*Sales_Data[[#This Row],[Unit_Price]]</f>
        <v>48648.5</v>
      </c>
      <c r="R4767">
        <f>Sales_Data[[#This Row],[Gross_Sales]]*Sales_Data[[#This Row],[Discount]]</f>
        <v>0</v>
      </c>
      <c r="S4767">
        <f>Sales_Data[[#This Row],[Gross_Sales]]-Sales_Data[[#This Row],[Discount_Amount]]</f>
        <v>48648.5</v>
      </c>
      <c r="T4767">
        <f>Sales_Data[[#This Row],[Net Sales]]-Sales_Data[[#This Row],[Cost]]</f>
        <v>17220.87</v>
      </c>
      <c r="U4767" s="2">
        <f>Sales_Data[[#This Row],[Profit]]/Sales_Data[[#This Row],[Net Sales]]</f>
        <v>0.35398563162276325</v>
      </c>
      <c r="V4767">
        <f>YEAR(Sales_Data[[#This Row],[Order_Date]])</f>
        <v>2025</v>
      </c>
      <c r="W4767" t="str">
        <f>TEXT(Sales_Data[[#This Row],[Order_Date]],"mmm")</f>
        <v>Mar</v>
      </c>
      <c r="X4767">
        <f>MONTH(Sales_Data[[#This Row],[Order_Date]])</f>
        <v>3</v>
      </c>
      <c r="Y4767" t="str">
        <f>"Q"&amp;ROUNDUP(MONTH(Sales_Data[[#This Row],[Order_Date]])/3,0)</f>
        <v>Q1</v>
      </c>
    </row>
    <row r="4768" spans="1:25" x14ac:dyDescent="0.3">
      <c r="A4768" t="s">
        <v>6523</v>
      </c>
      <c r="B4768" s="1">
        <v>45951</v>
      </c>
      <c r="C4768" t="s">
        <v>6524</v>
      </c>
      <c r="D4768" t="s">
        <v>916</v>
      </c>
      <c r="E4768" t="s">
        <v>19</v>
      </c>
      <c r="F4768" t="s">
        <v>81</v>
      </c>
      <c r="G4768" t="s">
        <v>67</v>
      </c>
      <c r="H4768" t="s">
        <v>88</v>
      </c>
      <c r="I4768" t="s">
        <v>157</v>
      </c>
      <c r="J4768">
        <v>1</v>
      </c>
      <c r="K4768">
        <v>4762.66</v>
      </c>
      <c r="L4768">
        <v>0.05</v>
      </c>
      <c r="M4768">
        <v>3899.37</v>
      </c>
      <c r="N4768" t="s">
        <v>52</v>
      </c>
      <c r="O4768" t="s">
        <v>35</v>
      </c>
      <c r="P4768" t="s">
        <v>71</v>
      </c>
      <c r="Q4768">
        <f>Sales_Data[[#This Row],[Quantity]]*Sales_Data[[#This Row],[Unit_Price]]</f>
        <v>4762.66</v>
      </c>
      <c r="R4768">
        <f>Sales_Data[[#This Row],[Gross_Sales]]*Sales_Data[[#This Row],[Discount]]</f>
        <v>238.13300000000001</v>
      </c>
      <c r="S4768">
        <f>Sales_Data[[#This Row],[Gross_Sales]]-Sales_Data[[#This Row],[Discount_Amount]]</f>
        <v>4524.527</v>
      </c>
      <c r="T4768">
        <f>Sales_Data[[#This Row],[Net Sales]]-Sales_Data[[#This Row],[Cost]]</f>
        <v>625.15700000000015</v>
      </c>
      <c r="U4768" s="2">
        <f>Sales_Data[[#This Row],[Profit]]/Sales_Data[[#This Row],[Net Sales]]</f>
        <v>0.13817068612917993</v>
      </c>
      <c r="V4768">
        <f>YEAR(Sales_Data[[#This Row],[Order_Date]])</f>
        <v>2025</v>
      </c>
      <c r="W4768" t="str">
        <f>TEXT(Sales_Data[[#This Row],[Order_Date]],"mmm")</f>
        <v>Oct</v>
      </c>
      <c r="X4768">
        <f>MONTH(Sales_Data[[#This Row],[Order_Date]])</f>
        <v>10</v>
      </c>
      <c r="Y4768" t="str">
        <f>"Q"&amp;ROUNDUP(MONTH(Sales_Data[[#This Row],[Order_Date]])/3,0)</f>
        <v>Q4</v>
      </c>
    </row>
    <row r="4769" spans="1:25" x14ac:dyDescent="0.3">
      <c r="A4769" t="s">
        <v>6525</v>
      </c>
      <c r="B4769" s="1">
        <v>45896</v>
      </c>
      <c r="C4769" t="s">
        <v>1373</v>
      </c>
      <c r="D4769" t="s">
        <v>183</v>
      </c>
      <c r="E4769" t="s">
        <v>30</v>
      </c>
      <c r="F4769" t="s">
        <v>87</v>
      </c>
      <c r="G4769" t="s">
        <v>67</v>
      </c>
      <c r="H4769" t="s">
        <v>133</v>
      </c>
      <c r="I4769" t="s">
        <v>134</v>
      </c>
      <c r="J4769">
        <v>1</v>
      </c>
      <c r="K4769">
        <v>1643.31</v>
      </c>
      <c r="L4769">
        <v>0.15</v>
      </c>
      <c r="M4769">
        <v>1223.3</v>
      </c>
      <c r="N4769" t="s">
        <v>52</v>
      </c>
      <c r="O4769" t="s">
        <v>35</v>
      </c>
      <c r="P4769" t="s">
        <v>71</v>
      </c>
      <c r="Q4769">
        <f>Sales_Data[[#This Row],[Quantity]]*Sales_Data[[#This Row],[Unit_Price]]</f>
        <v>1643.31</v>
      </c>
      <c r="R4769">
        <f>Sales_Data[[#This Row],[Gross_Sales]]*Sales_Data[[#This Row],[Discount]]</f>
        <v>246.49649999999997</v>
      </c>
      <c r="S4769">
        <f>Sales_Data[[#This Row],[Gross_Sales]]-Sales_Data[[#This Row],[Discount_Amount]]</f>
        <v>1396.8135</v>
      </c>
      <c r="T4769">
        <f>Sales_Data[[#This Row],[Net Sales]]-Sales_Data[[#This Row],[Cost]]</f>
        <v>173.51350000000002</v>
      </c>
      <c r="U4769" s="2">
        <f>Sales_Data[[#This Row],[Profit]]/Sales_Data[[#This Row],[Net Sales]]</f>
        <v>0.12422095004093246</v>
      </c>
      <c r="V4769">
        <f>YEAR(Sales_Data[[#This Row],[Order_Date]])</f>
        <v>2025</v>
      </c>
      <c r="W4769" t="str">
        <f>TEXT(Sales_Data[[#This Row],[Order_Date]],"mmm")</f>
        <v>Aug</v>
      </c>
      <c r="X4769">
        <f>MONTH(Sales_Data[[#This Row],[Order_Date]])</f>
        <v>8</v>
      </c>
      <c r="Y4769" t="str">
        <f>"Q"&amp;ROUNDUP(MONTH(Sales_Data[[#This Row],[Order_Date]])/3,0)</f>
        <v>Q3</v>
      </c>
    </row>
    <row r="4770" spans="1:25" x14ac:dyDescent="0.3">
      <c r="A4770" t="s">
        <v>6526</v>
      </c>
      <c r="B4770" s="1">
        <v>45852</v>
      </c>
      <c r="C4770" t="s">
        <v>94</v>
      </c>
      <c r="D4770" t="s">
        <v>444</v>
      </c>
      <c r="E4770" t="s">
        <v>48</v>
      </c>
      <c r="F4770" t="s">
        <v>49</v>
      </c>
      <c r="G4770" t="s">
        <v>41</v>
      </c>
      <c r="H4770" t="s">
        <v>42</v>
      </c>
      <c r="I4770" t="s">
        <v>43</v>
      </c>
      <c r="J4770">
        <v>1</v>
      </c>
      <c r="K4770">
        <v>37664.589999999997</v>
      </c>
      <c r="L4770">
        <v>0.05</v>
      </c>
      <c r="M4770">
        <v>26122.21</v>
      </c>
      <c r="N4770" t="s">
        <v>24</v>
      </c>
      <c r="O4770" t="s">
        <v>35</v>
      </c>
      <c r="P4770" t="s">
        <v>44</v>
      </c>
      <c r="Q4770">
        <f>Sales_Data[[#This Row],[Quantity]]*Sales_Data[[#This Row],[Unit_Price]]</f>
        <v>37664.589999999997</v>
      </c>
      <c r="R4770">
        <f>Sales_Data[[#This Row],[Gross_Sales]]*Sales_Data[[#This Row],[Discount]]</f>
        <v>1883.2294999999999</v>
      </c>
      <c r="S4770">
        <f>Sales_Data[[#This Row],[Gross_Sales]]-Sales_Data[[#This Row],[Discount_Amount]]</f>
        <v>35781.360499999995</v>
      </c>
      <c r="T4770">
        <f>Sales_Data[[#This Row],[Net Sales]]-Sales_Data[[#This Row],[Cost]]</f>
        <v>9659.1504999999961</v>
      </c>
      <c r="U4770" s="2">
        <f>Sales_Data[[#This Row],[Profit]]/Sales_Data[[#This Row],[Net Sales]]</f>
        <v>0.26994922398213445</v>
      </c>
      <c r="V4770">
        <f>YEAR(Sales_Data[[#This Row],[Order_Date]])</f>
        <v>2025</v>
      </c>
      <c r="W4770" t="str">
        <f>TEXT(Sales_Data[[#This Row],[Order_Date]],"mmm")</f>
        <v>Jul</v>
      </c>
      <c r="X4770">
        <f>MONTH(Sales_Data[[#This Row],[Order_Date]])</f>
        <v>7</v>
      </c>
      <c r="Y4770" t="str">
        <f>"Q"&amp;ROUNDUP(MONTH(Sales_Data[[#This Row],[Order_Date]])/3,0)</f>
        <v>Q3</v>
      </c>
    </row>
    <row r="4771" spans="1:25" x14ac:dyDescent="0.3">
      <c r="A4771" t="s">
        <v>6527</v>
      </c>
      <c r="B4771" s="1">
        <v>45823</v>
      </c>
      <c r="C4771" t="s">
        <v>3559</v>
      </c>
      <c r="D4771" t="s">
        <v>244</v>
      </c>
      <c r="E4771" t="s">
        <v>48</v>
      </c>
      <c r="F4771" t="s">
        <v>164</v>
      </c>
      <c r="G4771" t="s">
        <v>67</v>
      </c>
      <c r="H4771" t="s">
        <v>133</v>
      </c>
      <c r="I4771" t="s">
        <v>134</v>
      </c>
      <c r="J4771">
        <v>3</v>
      </c>
      <c r="K4771">
        <v>63928.53</v>
      </c>
      <c r="L4771">
        <v>0.15</v>
      </c>
      <c r="M4771">
        <v>141307.44</v>
      </c>
      <c r="N4771" t="s">
        <v>70</v>
      </c>
      <c r="O4771" t="s">
        <v>35</v>
      </c>
      <c r="P4771" t="s">
        <v>44</v>
      </c>
      <c r="Q4771">
        <f>Sales_Data[[#This Row],[Quantity]]*Sales_Data[[#This Row],[Unit_Price]]</f>
        <v>191785.59</v>
      </c>
      <c r="R4771">
        <f>Sales_Data[[#This Row],[Gross_Sales]]*Sales_Data[[#This Row],[Discount]]</f>
        <v>28767.838499999998</v>
      </c>
      <c r="S4771">
        <f>Sales_Data[[#This Row],[Gross_Sales]]-Sales_Data[[#This Row],[Discount_Amount]]</f>
        <v>163017.75150000001</v>
      </c>
      <c r="T4771">
        <f>Sales_Data[[#This Row],[Net Sales]]-Sales_Data[[#This Row],[Cost]]</f>
        <v>21710.311500000011</v>
      </c>
      <c r="U4771" s="2">
        <f>Sales_Data[[#This Row],[Profit]]/Sales_Data[[#This Row],[Net Sales]]</f>
        <v>0.13317759139868893</v>
      </c>
      <c r="V4771">
        <f>YEAR(Sales_Data[[#This Row],[Order_Date]])</f>
        <v>2025</v>
      </c>
      <c r="W4771" t="str">
        <f>TEXT(Sales_Data[[#This Row],[Order_Date]],"mmm")</f>
        <v>Jun</v>
      </c>
      <c r="X4771">
        <f>MONTH(Sales_Data[[#This Row],[Order_Date]])</f>
        <v>6</v>
      </c>
      <c r="Y4771" t="str">
        <f>"Q"&amp;ROUNDUP(MONTH(Sales_Data[[#This Row],[Order_Date]])/3,0)</f>
        <v>Q2</v>
      </c>
    </row>
    <row r="4772" spans="1:25" x14ac:dyDescent="0.3">
      <c r="A4772" t="s">
        <v>6528</v>
      </c>
      <c r="B4772" s="1">
        <v>45879</v>
      </c>
      <c r="C4772" t="s">
        <v>1364</v>
      </c>
      <c r="D4772" t="s">
        <v>183</v>
      </c>
      <c r="E4772" t="s">
        <v>19</v>
      </c>
      <c r="F4772" t="s">
        <v>113</v>
      </c>
      <c r="G4772" t="s">
        <v>41</v>
      </c>
      <c r="H4772" t="s">
        <v>147</v>
      </c>
      <c r="I4772" t="s">
        <v>148</v>
      </c>
      <c r="J4772">
        <v>1</v>
      </c>
      <c r="K4772">
        <v>4462.63</v>
      </c>
      <c r="L4772">
        <v>0</v>
      </c>
      <c r="M4772">
        <v>2874.55</v>
      </c>
      <c r="N4772" t="s">
        <v>70</v>
      </c>
      <c r="O4772" t="s">
        <v>35</v>
      </c>
      <c r="P4772" t="s">
        <v>71</v>
      </c>
      <c r="Q4772">
        <f>Sales_Data[[#This Row],[Quantity]]*Sales_Data[[#This Row],[Unit_Price]]</f>
        <v>4462.63</v>
      </c>
      <c r="R4772">
        <f>Sales_Data[[#This Row],[Gross_Sales]]*Sales_Data[[#This Row],[Discount]]</f>
        <v>0</v>
      </c>
      <c r="S4772">
        <f>Sales_Data[[#This Row],[Gross_Sales]]-Sales_Data[[#This Row],[Discount_Amount]]</f>
        <v>4462.63</v>
      </c>
      <c r="T4772">
        <f>Sales_Data[[#This Row],[Net Sales]]-Sales_Data[[#This Row],[Cost]]</f>
        <v>1588.08</v>
      </c>
      <c r="U4772" s="2">
        <f>Sales_Data[[#This Row],[Profit]]/Sales_Data[[#This Row],[Net Sales]]</f>
        <v>0.35586190206223683</v>
      </c>
      <c r="V4772">
        <f>YEAR(Sales_Data[[#This Row],[Order_Date]])</f>
        <v>2025</v>
      </c>
      <c r="W4772" t="str">
        <f>TEXT(Sales_Data[[#This Row],[Order_Date]],"mmm")</f>
        <v>Aug</v>
      </c>
      <c r="X4772">
        <f>MONTH(Sales_Data[[#This Row],[Order_Date]])</f>
        <v>8</v>
      </c>
      <c r="Y4772" t="str">
        <f>"Q"&amp;ROUNDUP(MONTH(Sales_Data[[#This Row],[Order_Date]])/3,0)</f>
        <v>Q3</v>
      </c>
    </row>
    <row r="4773" spans="1:25" x14ac:dyDescent="0.3">
      <c r="A4773" t="s">
        <v>6529</v>
      </c>
      <c r="B4773" s="1">
        <v>45718</v>
      </c>
      <c r="C4773" t="s">
        <v>2822</v>
      </c>
      <c r="D4773" t="s">
        <v>313</v>
      </c>
      <c r="E4773" t="s">
        <v>30</v>
      </c>
      <c r="F4773" t="s">
        <v>31</v>
      </c>
      <c r="G4773" t="s">
        <v>75</v>
      </c>
      <c r="H4773" t="s">
        <v>256</v>
      </c>
      <c r="I4773" t="s">
        <v>257</v>
      </c>
      <c r="J4773">
        <v>5</v>
      </c>
      <c r="K4773">
        <v>4933.04</v>
      </c>
      <c r="L4773">
        <v>0</v>
      </c>
      <c r="M4773">
        <v>21132.400000000001</v>
      </c>
      <c r="N4773" t="s">
        <v>70</v>
      </c>
      <c r="O4773" t="s">
        <v>35</v>
      </c>
      <c r="P4773" t="s">
        <v>26</v>
      </c>
      <c r="Q4773">
        <f>Sales_Data[[#This Row],[Quantity]]*Sales_Data[[#This Row],[Unit_Price]]</f>
        <v>24665.200000000001</v>
      </c>
      <c r="R4773">
        <f>Sales_Data[[#This Row],[Gross_Sales]]*Sales_Data[[#This Row],[Discount]]</f>
        <v>0</v>
      </c>
      <c r="S4773">
        <f>Sales_Data[[#This Row],[Gross_Sales]]-Sales_Data[[#This Row],[Discount_Amount]]</f>
        <v>24665.200000000001</v>
      </c>
      <c r="T4773">
        <f>Sales_Data[[#This Row],[Net Sales]]-Sales_Data[[#This Row],[Cost]]</f>
        <v>3532.7999999999993</v>
      </c>
      <c r="U4773" s="2">
        <f>Sales_Data[[#This Row],[Profit]]/Sales_Data[[#This Row],[Net Sales]]</f>
        <v>0.14323013800820586</v>
      </c>
      <c r="V4773">
        <f>YEAR(Sales_Data[[#This Row],[Order_Date]])</f>
        <v>2025</v>
      </c>
      <c r="W4773" t="str">
        <f>TEXT(Sales_Data[[#This Row],[Order_Date]],"mmm")</f>
        <v>Mar</v>
      </c>
      <c r="X4773">
        <f>MONTH(Sales_Data[[#This Row],[Order_Date]])</f>
        <v>3</v>
      </c>
      <c r="Y4773" t="str">
        <f>"Q"&amp;ROUNDUP(MONTH(Sales_Data[[#This Row],[Order_Date]])/3,0)</f>
        <v>Q1</v>
      </c>
    </row>
    <row r="4774" spans="1:25" x14ac:dyDescent="0.3">
      <c r="A4774" t="s">
        <v>6530</v>
      </c>
      <c r="B4774" s="1">
        <v>45786</v>
      </c>
      <c r="C4774" t="s">
        <v>1527</v>
      </c>
      <c r="D4774" t="s">
        <v>221</v>
      </c>
      <c r="E4774" t="s">
        <v>30</v>
      </c>
      <c r="F4774" t="s">
        <v>87</v>
      </c>
      <c r="G4774" t="s">
        <v>75</v>
      </c>
      <c r="H4774" t="s">
        <v>114</v>
      </c>
      <c r="I4774" t="s">
        <v>115</v>
      </c>
      <c r="J4774">
        <v>1</v>
      </c>
      <c r="K4774">
        <v>3643.13</v>
      </c>
      <c r="L4774">
        <v>0.15</v>
      </c>
      <c r="M4774">
        <v>2197.19</v>
      </c>
      <c r="N4774" t="s">
        <v>52</v>
      </c>
      <c r="O4774" t="s">
        <v>25</v>
      </c>
      <c r="P4774" t="s">
        <v>71</v>
      </c>
      <c r="Q4774">
        <f>Sales_Data[[#This Row],[Quantity]]*Sales_Data[[#This Row],[Unit_Price]]</f>
        <v>3643.13</v>
      </c>
      <c r="R4774">
        <f>Sales_Data[[#This Row],[Gross_Sales]]*Sales_Data[[#This Row],[Discount]]</f>
        <v>546.46950000000004</v>
      </c>
      <c r="S4774">
        <f>Sales_Data[[#This Row],[Gross_Sales]]-Sales_Data[[#This Row],[Discount_Amount]]</f>
        <v>3096.6605</v>
      </c>
      <c r="T4774">
        <f>Sales_Data[[#This Row],[Net Sales]]-Sales_Data[[#This Row],[Cost]]</f>
        <v>899.4704999999999</v>
      </c>
      <c r="U4774" s="2">
        <f>Sales_Data[[#This Row],[Profit]]/Sales_Data[[#This Row],[Net Sales]]</f>
        <v>0.29046467961211758</v>
      </c>
      <c r="V4774">
        <f>YEAR(Sales_Data[[#This Row],[Order_Date]])</f>
        <v>2025</v>
      </c>
      <c r="W4774" t="str">
        <f>TEXT(Sales_Data[[#This Row],[Order_Date]],"mmm")</f>
        <v>May</v>
      </c>
      <c r="X4774">
        <f>MONTH(Sales_Data[[#This Row],[Order_Date]])</f>
        <v>5</v>
      </c>
      <c r="Y4774" t="str">
        <f>"Q"&amp;ROUNDUP(MONTH(Sales_Data[[#This Row],[Order_Date]])/3,0)</f>
        <v>Q2</v>
      </c>
    </row>
    <row r="4775" spans="1:25" x14ac:dyDescent="0.3">
      <c r="A4775" t="s">
        <v>6531</v>
      </c>
      <c r="B4775" s="1">
        <v>45830</v>
      </c>
      <c r="C4775" t="s">
        <v>1001</v>
      </c>
      <c r="D4775" t="s">
        <v>65</v>
      </c>
      <c r="E4775" t="s">
        <v>19</v>
      </c>
      <c r="F4775" t="s">
        <v>66</v>
      </c>
      <c r="G4775" t="s">
        <v>32</v>
      </c>
      <c r="H4775" t="s">
        <v>50</v>
      </c>
      <c r="I4775" t="s">
        <v>51</v>
      </c>
      <c r="J4775">
        <v>4</v>
      </c>
      <c r="K4775">
        <v>14991.22</v>
      </c>
      <c r="L4775">
        <v>0.05</v>
      </c>
      <c r="M4775">
        <v>45209.48</v>
      </c>
      <c r="N4775" t="s">
        <v>70</v>
      </c>
      <c r="O4775" t="s">
        <v>35</v>
      </c>
      <c r="P4775" t="s">
        <v>71</v>
      </c>
      <c r="Q4775">
        <f>Sales_Data[[#This Row],[Quantity]]*Sales_Data[[#This Row],[Unit_Price]]</f>
        <v>59964.88</v>
      </c>
      <c r="R4775">
        <f>Sales_Data[[#This Row],[Gross_Sales]]*Sales_Data[[#This Row],[Discount]]</f>
        <v>2998.2440000000001</v>
      </c>
      <c r="S4775">
        <f>Sales_Data[[#This Row],[Gross_Sales]]-Sales_Data[[#This Row],[Discount_Amount]]</f>
        <v>56966.635999999999</v>
      </c>
      <c r="T4775">
        <f>Sales_Data[[#This Row],[Net Sales]]-Sales_Data[[#This Row],[Cost]]</f>
        <v>11757.155999999995</v>
      </c>
      <c r="U4775" s="2">
        <f>Sales_Data[[#This Row],[Profit]]/Sales_Data[[#This Row],[Net Sales]]</f>
        <v>0.20638669975176341</v>
      </c>
      <c r="V4775">
        <f>YEAR(Sales_Data[[#This Row],[Order_Date]])</f>
        <v>2025</v>
      </c>
      <c r="W4775" t="str">
        <f>TEXT(Sales_Data[[#This Row],[Order_Date]],"mmm")</f>
        <v>Jun</v>
      </c>
      <c r="X4775">
        <f>MONTH(Sales_Data[[#This Row],[Order_Date]])</f>
        <v>6</v>
      </c>
      <c r="Y4775" t="str">
        <f>"Q"&amp;ROUNDUP(MONTH(Sales_Data[[#This Row],[Order_Date]])/3,0)</f>
        <v>Q2</v>
      </c>
    </row>
    <row r="4776" spans="1:25" x14ac:dyDescent="0.3">
      <c r="A4776" t="s">
        <v>6532</v>
      </c>
      <c r="B4776" s="1">
        <v>45813</v>
      </c>
      <c r="C4776" t="s">
        <v>2714</v>
      </c>
      <c r="D4776" t="s">
        <v>624</v>
      </c>
      <c r="E4776" t="s">
        <v>48</v>
      </c>
      <c r="F4776" t="s">
        <v>152</v>
      </c>
      <c r="G4776" t="s">
        <v>21</v>
      </c>
      <c r="H4776" t="s">
        <v>297</v>
      </c>
      <c r="I4776" t="s">
        <v>297</v>
      </c>
      <c r="J4776">
        <v>2</v>
      </c>
      <c r="K4776">
        <v>7192.22</v>
      </c>
      <c r="L4776">
        <v>0.15</v>
      </c>
      <c r="M4776">
        <v>8717.91</v>
      </c>
      <c r="N4776" t="s">
        <v>52</v>
      </c>
      <c r="O4776" t="s">
        <v>35</v>
      </c>
      <c r="P4776" t="s">
        <v>71</v>
      </c>
      <c r="Q4776">
        <f>Sales_Data[[#This Row],[Quantity]]*Sales_Data[[#This Row],[Unit_Price]]</f>
        <v>14384.44</v>
      </c>
      <c r="R4776">
        <f>Sales_Data[[#This Row],[Gross_Sales]]*Sales_Data[[#This Row],[Discount]]</f>
        <v>2157.6660000000002</v>
      </c>
      <c r="S4776">
        <f>Sales_Data[[#This Row],[Gross_Sales]]-Sales_Data[[#This Row],[Discount_Amount]]</f>
        <v>12226.774000000001</v>
      </c>
      <c r="T4776">
        <f>Sales_Data[[#This Row],[Net Sales]]-Sales_Data[[#This Row],[Cost]]</f>
        <v>3508.8640000000014</v>
      </c>
      <c r="U4776" s="2">
        <f>Sales_Data[[#This Row],[Profit]]/Sales_Data[[#This Row],[Net Sales]]</f>
        <v>0.28698199541432606</v>
      </c>
      <c r="V4776">
        <f>YEAR(Sales_Data[[#This Row],[Order_Date]])</f>
        <v>2025</v>
      </c>
      <c r="W4776" t="str">
        <f>TEXT(Sales_Data[[#This Row],[Order_Date]],"mmm")</f>
        <v>Jun</v>
      </c>
      <c r="X4776">
        <f>MONTH(Sales_Data[[#This Row],[Order_Date]])</f>
        <v>6</v>
      </c>
      <c r="Y4776" t="str">
        <f>"Q"&amp;ROUNDUP(MONTH(Sales_Data[[#This Row],[Order_Date]])/3,0)</f>
        <v>Q2</v>
      </c>
    </row>
    <row r="4777" spans="1:25" x14ac:dyDescent="0.3">
      <c r="A4777" t="s">
        <v>6533</v>
      </c>
      <c r="B4777" s="1">
        <v>45767</v>
      </c>
      <c r="C4777" t="s">
        <v>898</v>
      </c>
      <c r="D4777" t="s">
        <v>359</v>
      </c>
      <c r="E4777" t="s">
        <v>119</v>
      </c>
      <c r="F4777" t="s">
        <v>120</v>
      </c>
      <c r="G4777" t="s">
        <v>21</v>
      </c>
      <c r="H4777" t="s">
        <v>127</v>
      </c>
      <c r="I4777" t="s">
        <v>342</v>
      </c>
      <c r="J4777">
        <v>2</v>
      </c>
      <c r="K4777">
        <v>3053.57</v>
      </c>
      <c r="L4777">
        <v>0</v>
      </c>
      <c r="M4777">
        <v>4737.42</v>
      </c>
      <c r="N4777" t="s">
        <v>52</v>
      </c>
      <c r="O4777" t="s">
        <v>25</v>
      </c>
      <c r="P4777" t="s">
        <v>26</v>
      </c>
      <c r="Q4777">
        <f>Sales_Data[[#This Row],[Quantity]]*Sales_Data[[#This Row],[Unit_Price]]</f>
        <v>6107.14</v>
      </c>
      <c r="R4777">
        <f>Sales_Data[[#This Row],[Gross_Sales]]*Sales_Data[[#This Row],[Discount]]</f>
        <v>0</v>
      </c>
      <c r="S4777">
        <f>Sales_Data[[#This Row],[Gross_Sales]]-Sales_Data[[#This Row],[Discount_Amount]]</f>
        <v>6107.14</v>
      </c>
      <c r="T4777">
        <f>Sales_Data[[#This Row],[Net Sales]]-Sales_Data[[#This Row],[Cost]]</f>
        <v>1369.7200000000003</v>
      </c>
      <c r="U4777" s="2">
        <f>Sales_Data[[#This Row],[Profit]]/Sales_Data[[#This Row],[Net Sales]]</f>
        <v>0.22428174235403153</v>
      </c>
      <c r="V4777">
        <f>YEAR(Sales_Data[[#This Row],[Order_Date]])</f>
        <v>2025</v>
      </c>
      <c r="W4777" t="str">
        <f>TEXT(Sales_Data[[#This Row],[Order_Date]],"mmm")</f>
        <v>Apr</v>
      </c>
      <c r="X4777">
        <f>MONTH(Sales_Data[[#This Row],[Order_Date]])</f>
        <v>4</v>
      </c>
      <c r="Y4777" t="str">
        <f>"Q"&amp;ROUNDUP(MONTH(Sales_Data[[#This Row],[Order_Date]])/3,0)</f>
        <v>Q2</v>
      </c>
    </row>
    <row r="4778" spans="1:25" x14ac:dyDescent="0.3">
      <c r="A4778" t="s">
        <v>6534</v>
      </c>
      <c r="B4778" s="1">
        <v>45926</v>
      </c>
      <c r="C4778" t="s">
        <v>5691</v>
      </c>
      <c r="D4778" t="s">
        <v>266</v>
      </c>
      <c r="E4778" t="s">
        <v>119</v>
      </c>
      <c r="F4778" t="s">
        <v>184</v>
      </c>
      <c r="G4778" t="s">
        <v>41</v>
      </c>
      <c r="H4778" t="s">
        <v>42</v>
      </c>
      <c r="I4778" t="s">
        <v>43</v>
      </c>
      <c r="J4778">
        <v>1</v>
      </c>
      <c r="K4778">
        <v>990.76</v>
      </c>
      <c r="L4778">
        <v>0.15</v>
      </c>
      <c r="M4778">
        <v>572.33000000000004</v>
      </c>
      <c r="N4778" t="s">
        <v>24</v>
      </c>
      <c r="O4778" t="s">
        <v>25</v>
      </c>
      <c r="P4778" t="s">
        <v>26</v>
      </c>
      <c r="Q4778">
        <f>Sales_Data[[#This Row],[Quantity]]*Sales_Data[[#This Row],[Unit_Price]]</f>
        <v>990.76</v>
      </c>
      <c r="R4778">
        <f>Sales_Data[[#This Row],[Gross_Sales]]*Sales_Data[[#This Row],[Discount]]</f>
        <v>148.614</v>
      </c>
      <c r="S4778">
        <f>Sales_Data[[#This Row],[Gross_Sales]]-Sales_Data[[#This Row],[Discount_Amount]]</f>
        <v>842.14599999999996</v>
      </c>
      <c r="T4778">
        <f>Sales_Data[[#This Row],[Net Sales]]-Sales_Data[[#This Row],[Cost]]</f>
        <v>269.81599999999992</v>
      </c>
      <c r="U4778" s="2">
        <f>Sales_Data[[#This Row],[Profit]]/Sales_Data[[#This Row],[Net Sales]]</f>
        <v>0.32039100108532242</v>
      </c>
      <c r="V4778">
        <f>YEAR(Sales_Data[[#This Row],[Order_Date]])</f>
        <v>2025</v>
      </c>
      <c r="W4778" t="str">
        <f>TEXT(Sales_Data[[#This Row],[Order_Date]],"mmm")</f>
        <v>Sep</v>
      </c>
      <c r="X4778">
        <f>MONTH(Sales_Data[[#This Row],[Order_Date]])</f>
        <v>9</v>
      </c>
      <c r="Y4778" t="str">
        <f>"Q"&amp;ROUNDUP(MONTH(Sales_Data[[#This Row],[Order_Date]])/3,0)</f>
        <v>Q3</v>
      </c>
    </row>
    <row r="4779" spans="1:25" x14ac:dyDescent="0.3">
      <c r="A4779" t="s">
        <v>6535</v>
      </c>
      <c r="B4779" s="1">
        <v>46013</v>
      </c>
      <c r="C4779" t="s">
        <v>3591</v>
      </c>
      <c r="D4779" t="s">
        <v>100</v>
      </c>
      <c r="E4779" t="s">
        <v>39</v>
      </c>
      <c r="F4779" t="s">
        <v>40</v>
      </c>
      <c r="G4779" t="s">
        <v>67</v>
      </c>
      <c r="H4779" t="s">
        <v>121</v>
      </c>
      <c r="I4779" t="s">
        <v>122</v>
      </c>
      <c r="J4779">
        <v>2</v>
      </c>
      <c r="K4779">
        <v>2852.21</v>
      </c>
      <c r="L4779">
        <v>0.05</v>
      </c>
      <c r="M4779">
        <v>4240.5600000000004</v>
      </c>
      <c r="N4779" t="s">
        <v>24</v>
      </c>
      <c r="O4779" t="s">
        <v>53</v>
      </c>
      <c r="P4779" t="s">
        <v>71</v>
      </c>
      <c r="Q4779">
        <f>Sales_Data[[#This Row],[Quantity]]*Sales_Data[[#This Row],[Unit_Price]]</f>
        <v>5704.42</v>
      </c>
      <c r="R4779">
        <f>Sales_Data[[#This Row],[Gross_Sales]]*Sales_Data[[#This Row],[Discount]]</f>
        <v>285.221</v>
      </c>
      <c r="S4779">
        <f>Sales_Data[[#This Row],[Gross_Sales]]-Sales_Data[[#This Row],[Discount_Amount]]</f>
        <v>5419.1990000000005</v>
      </c>
      <c r="T4779">
        <f>Sales_Data[[#This Row],[Net Sales]]-Sales_Data[[#This Row],[Cost]]</f>
        <v>1178.6390000000001</v>
      </c>
      <c r="U4779" s="2">
        <f>Sales_Data[[#This Row],[Profit]]/Sales_Data[[#This Row],[Net Sales]]</f>
        <v>0.21749321255779683</v>
      </c>
      <c r="V4779">
        <f>YEAR(Sales_Data[[#This Row],[Order_Date]])</f>
        <v>2025</v>
      </c>
      <c r="W4779" t="str">
        <f>TEXT(Sales_Data[[#This Row],[Order_Date]],"mmm")</f>
        <v>Dec</v>
      </c>
      <c r="X4779">
        <f>MONTH(Sales_Data[[#This Row],[Order_Date]])</f>
        <v>12</v>
      </c>
      <c r="Y4779" t="str">
        <f>"Q"&amp;ROUNDUP(MONTH(Sales_Data[[#This Row],[Order_Date]])/3,0)</f>
        <v>Q4</v>
      </c>
    </row>
    <row r="4780" spans="1:25" x14ac:dyDescent="0.3">
      <c r="A4780" t="s">
        <v>6536</v>
      </c>
      <c r="B4780" s="1">
        <v>45935</v>
      </c>
      <c r="C4780" t="s">
        <v>1827</v>
      </c>
      <c r="D4780" t="s">
        <v>155</v>
      </c>
      <c r="E4780" t="s">
        <v>119</v>
      </c>
      <c r="F4780" t="s">
        <v>120</v>
      </c>
      <c r="G4780" t="s">
        <v>32</v>
      </c>
      <c r="H4780" t="s">
        <v>50</v>
      </c>
      <c r="I4780" t="s">
        <v>51</v>
      </c>
      <c r="J4780">
        <v>3</v>
      </c>
      <c r="K4780">
        <v>8840.9599999999991</v>
      </c>
      <c r="L4780">
        <v>0</v>
      </c>
      <c r="M4780">
        <v>19954.63</v>
      </c>
      <c r="N4780" t="s">
        <v>70</v>
      </c>
      <c r="O4780" t="s">
        <v>35</v>
      </c>
      <c r="P4780" t="s">
        <v>44</v>
      </c>
      <c r="Q4780">
        <f>Sales_Data[[#This Row],[Quantity]]*Sales_Data[[#This Row],[Unit_Price]]</f>
        <v>26522.879999999997</v>
      </c>
      <c r="R4780">
        <f>Sales_Data[[#This Row],[Gross_Sales]]*Sales_Data[[#This Row],[Discount]]</f>
        <v>0</v>
      </c>
      <c r="S4780">
        <f>Sales_Data[[#This Row],[Gross_Sales]]-Sales_Data[[#This Row],[Discount_Amount]]</f>
        <v>26522.879999999997</v>
      </c>
      <c r="T4780">
        <f>Sales_Data[[#This Row],[Net Sales]]-Sales_Data[[#This Row],[Cost]]</f>
        <v>6568.2499999999964</v>
      </c>
      <c r="U4780" s="2">
        <f>Sales_Data[[#This Row],[Profit]]/Sales_Data[[#This Row],[Net Sales]]</f>
        <v>0.24764467508807478</v>
      </c>
      <c r="V4780">
        <f>YEAR(Sales_Data[[#This Row],[Order_Date]])</f>
        <v>2025</v>
      </c>
      <c r="W4780" t="str">
        <f>TEXT(Sales_Data[[#This Row],[Order_Date]],"mmm")</f>
        <v>Oct</v>
      </c>
      <c r="X4780">
        <f>MONTH(Sales_Data[[#This Row],[Order_Date]])</f>
        <v>10</v>
      </c>
      <c r="Y4780" t="str">
        <f>"Q"&amp;ROUNDUP(MONTH(Sales_Data[[#This Row],[Order_Date]])/3,0)</f>
        <v>Q4</v>
      </c>
    </row>
    <row r="4781" spans="1:25" x14ac:dyDescent="0.3">
      <c r="A4781" t="s">
        <v>6537</v>
      </c>
      <c r="B4781" s="1">
        <v>45731</v>
      </c>
      <c r="C4781" t="s">
        <v>6538</v>
      </c>
      <c r="D4781" t="s">
        <v>100</v>
      </c>
      <c r="E4781" t="s">
        <v>39</v>
      </c>
      <c r="F4781" t="s">
        <v>405</v>
      </c>
      <c r="G4781" t="s">
        <v>21</v>
      </c>
      <c r="H4781" t="s">
        <v>22</v>
      </c>
      <c r="I4781" t="s">
        <v>62</v>
      </c>
      <c r="J4781">
        <v>1</v>
      </c>
      <c r="K4781">
        <v>1094.8</v>
      </c>
      <c r="L4781">
        <v>0.1</v>
      </c>
      <c r="M4781">
        <v>703.71</v>
      </c>
      <c r="N4781" t="s">
        <v>109</v>
      </c>
      <c r="O4781" t="s">
        <v>35</v>
      </c>
      <c r="P4781" t="s">
        <v>44</v>
      </c>
      <c r="Q4781">
        <f>Sales_Data[[#This Row],[Quantity]]*Sales_Data[[#This Row],[Unit_Price]]</f>
        <v>1094.8</v>
      </c>
      <c r="R4781">
        <f>Sales_Data[[#This Row],[Gross_Sales]]*Sales_Data[[#This Row],[Discount]]</f>
        <v>109.48</v>
      </c>
      <c r="S4781">
        <f>Sales_Data[[#This Row],[Gross_Sales]]-Sales_Data[[#This Row],[Discount_Amount]]</f>
        <v>985.31999999999994</v>
      </c>
      <c r="T4781">
        <f>Sales_Data[[#This Row],[Net Sales]]-Sales_Data[[#This Row],[Cost]]</f>
        <v>281.6099999999999</v>
      </c>
      <c r="U4781" s="2">
        <f>Sales_Data[[#This Row],[Profit]]/Sales_Data[[#This Row],[Net Sales]]</f>
        <v>0.28580562659846537</v>
      </c>
      <c r="V4781">
        <f>YEAR(Sales_Data[[#This Row],[Order_Date]])</f>
        <v>2025</v>
      </c>
      <c r="W4781" t="str">
        <f>TEXT(Sales_Data[[#This Row],[Order_Date]],"mmm")</f>
        <v>Mar</v>
      </c>
      <c r="X4781">
        <f>MONTH(Sales_Data[[#This Row],[Order_Date]])</f>
        <v>3</v>
      </c>
      <c r="Y4781" t="str">
        <f>"Q"&amp;ROUNDUP(MONTH(Sales_Data[[#This Row],[Order_Date]])/3,0)</f>
        <v>Q1</v>
      </c>
    </row>
    <row r="4782" spans="1:25" x14ac:dyDescent="0.3">
      <c r="A4782" t="s">
        <v>6539</v>
      </c>
      <c r="B4782" s="1">
        <v>45864</v>
      </c>
      <c r="C4782" t="s">
        <v>5242</v>
      </c>
      <c r="D4782" t="s">
        <v>765</v>
      </c>
      <c r="E4782" t="s">
        <v>30</v>
      </c>
      <c r="F4782" t="s">
        <v>31</v>
      </c>
      <c r="G4782" t="s">
        <v>21</v>
      </c>
      <c r="H4782" t="s">
        <v>230</v>
      </c>
      <c r="I4782" t="s">
        <v>231</v>
      </c>
      <c r="J4782">
        <v>1</v>
      </c>
      <c r="K4782">
        <v>2921.27</v>
      </c>
      <c r="L4782">
        <v>0.1</v>
      </c>
      <c r="M4782">
        <v>1930.29</v>
      </c>
      <c r="N4782" t="s">
        <v>52</v>
      </c>
      <c r="O4782" t="s">
        <v>35</v>
      </c>
      <c r="P4782" t="s">
        <v>44</v>
      </c>
      <c r="Q4782">
        <f>Sales_Data[[#This Row],[Quantity]]*Sales_Data[[#This Row],[Unit_Price]]</f>
        <v>2921.27</v>
      </c>
      <c r="R4782">
        <f>Sales_Data[[#This Row],[Gross_Sales]]*Sales_Data[[#This Row],[Discount]]</f>
        <v>292.12700000000001</v>
      </c>
      <c r="S4782">
        <f>Sales_Data[[#This Row],[Gross_Sales]]-Sales_Data[[#This Row],[Discount_Amount]]</f>
        <v>2629.143</v>
      </c>
      <c r="T4782">
        <f>Sales_Data[[#This Row],[Net Sales]]-Sales_Data[[#This Row],[Cost]]</f>
        <v>698.85300000000007</v>
      </c>
      <c r="U4782" s="2">
        <f>Sales_Data[[#This Row],[Profit]]/Sales_Data[[#This Row],[Net Sales]]</f>
        <v>0.26581018986034616</v>
      </c>
      <c r="V4782">
        <f>YEAR(Sales_Data[[#This Row],[Order_Date]])</f>
        <v>2025</v>
      </c>
      <c r="W4782" t="str">
        <f>TEXT(Sales_Data[[#This Row],[Order_Date]],"mmm")</f>
        <v>Jul</v>
      </c>
      <c r="X4782">
        <f>MONTH(Sales_Data[[#This Row],[Order_Date]])</f>
        <v>7</v>
      </c>
      <c r="Y4782" t="str">
        <f>"Q"&amp;ROUNDUP(MONTH(Sales_Data[[#This Row],[Order_Date]])/3,0)</f>
        <v>Q3</v>
      </c>
    </row>
    <row r="4783" spans="1:25" x14ac:dyDescent="0.3">
      <c r="A4783" t="s">
        <v>6540</v>
      </c>
      <c r="B4783" s="1">
        <v>45936</v>
      </c>
      <c r="C4783" t="s">
        <v>1531</v>
      </c>
      <c r="D4783" t="s">
        <v>497</v>
      </c>
      <c r="E4783" t="s">
        <v>19</v>
      </c>
      <c r="F4783" t="s">
        <v>66</v>
      </c>
      <c r="G4783" t="s">
        <v>75</v>
      </c>
      <c r="H4783" t="s">
        <v>76</v>
      </c>
      <c r="I4783" t="s">
        <v>77</v>
      </c>
      <c r="J4783">
        <v>1</v>
      </c>
      <c r="K4783">
        <v>805.02</v>
      </c>
      <c r="L4783">
        <v>0</v>
      </c>
      <c r="M4783">
        <v>603.62</v>
      </c>
      <c r="N4783" t="s">
        <v>109</v>
      </c>
      <c r="O4783" t="s">
        <v>35</v>
      </c>
      <c r="P4783" t="s">
        <v>26</v>
      </c>
      <c r="Q4783">
        <f>Sales_Data[[#This Row],[Quantity]]*Sales_Data[[#This Row],[Unit_Price]]</f>
        <v>805.02</v>
      </c>
      <c r="R4783">
        <f>Sales_Data[[#This Row],[Gross_Sales]]*Sales_Data[[#This Row],[Discount]]</f>
        <v>0</v>
      </c>
      <c r="S4783">
        <f>Sales_Data[[#This Row],[Gross_Sales]]-Sales_Data[[#This Row],[Discount_Amount]]</f>
        <v>805.02</v>
      </c>
      <c r="T4783">
        <f>Sales_Data[[#This Row],[Net Sales]]-Sales_Data[[#This Row],[Cost]]</f>
        <v>201.39999999999998</v>
      </c>
      <c r="U4783" s="2">
        <f>Sales_Data[[#This Row],[Profit]]/Sales_Data[[#This Row],[Net Sales]]</f>
        <v>0.25018011974857768</v>
      </c>
      <c r="V4783">
        <f>YEAR(Sales_Data[[#This Row],[Order_Date]])</f>
        <v>2025</v>
      </c>
      <c r="W4783" t="str">
        <f>TEXT(Sales_Data[[#This Row],[Order_Date]],"mmm")</f>
        <v>Oct</v>
      </c>
      <c r="X4783">
        <f>MONTH(Sales_Data[[#This Row],[Order_Date]])</f>
        <v>10</v>
      </c>
      <c r="Y4783" t="str">
        <f>"Q"&amp;ROUNDUP(MONTH(Sales_Data[[#This Row],[Order_Date]])/3,0)</f>
        <v>Q4</v>
      </c>
    </row>
    <row r="4784" spans="1:25" x14ac:dyDescent="0.3">
      <c r="A4784" t="s">
        <v>6541</v>
      </c>
      <c r="B4784" s="1">
        <v>45983</v>
      </c>
      <c r="C4784" t="s">
        <v>2265</v>
      </c>
      <c r="D4784" t="s">
        <v>460</v>
      </c>
      <c r="E4784" t="s">
        <v>19</v>
      </c>
      <c r="F4784" t="s">
        <v>57</v>
      </c>
      <c r="G4784" t="s">
        <v>67</v>
      </c>
      <c r="H4784" t="s">
        <v>133</v>
      </c>
      <c r="I4784" t="s">
        <v>138</v>
      </c>
      <c r="J4784">
        <v>1</v>
      </c>
      <c r="K4784">
        <v>13029.41</v>
      </c>
      <c r="L4784">
        <v>0.2</v>
      </c>
      <c r="M4784">
        <v>7589.94</v>
      </c>
      <c r="N4784" t="s">
        <v>52</v>
      </c>
      <c r="O4784" t="s">
        <v>35</v>
      </c>
      <c r="P4784" t="s">
        <v>71</v>
      </c>
      <c r="Q4784">
        <f>Sales_Data[[#This Row],[Quantity]]*Sales_Data[[#This Row],[Unit_Price]]</f>
        <v>13029.41</v>
      </c>
      <c r="R4784">
        <f>Sales_Data[[#This Row],[Gross_Sales]]*Sales_Data[[#This Row],[Discount]]</f>
        <v>2605.8820000000001</v>
      </c>
      <c r="S4784">
        <f>Sales_Data[[#This Row],[Gross_Sales]]-Sales_Data[[#This Row],[Discount_Amount]]</f>
        <v>10423.528</v>
      </c>
      <c r="T4784">
        <f>Sales_Data[[#This Row],[Net Sales]]-Sales_Data[[#This Row],[Cost]]</f>
        <v>2833.5880000000006</v>
      </c>
      <c r="U4784" s="2">
        <f>Sales_Data[[#This Row],[Profit]]/Sales_Data[[#This Row],[Net Sales]]</f>
        <v>0.27184538670592151</v>
      </c>
      <c r="V4784">
        <f>YEAR(Sales_Data[[#This Row],[Order_Date]])</f>
        <v>2025</v>
      </c>
      <c r="W4784" t="str">
        <f>TEXT(Sales_Data[[#This Row],[Order_Date]],"mmm")</f>
        <v>Nov</v>
      </c>
      <c r="X4784">
        <f>MONTH(Sales_Data[[#This Row],[Order_Date]])</f>
        <v>11</v>
      </c>
      <c r="Y4784" t="str">
        <f>"Q"&amp;ROUNDUP(MONTH(Sales_Data[[#This Row],[Order_Date]])/3,0)</f>
        <v>Q4</v>
      </c>
    </row>
    <row r="4785" spans="1:25" x14ac:dyDescent="0.3">
      <c r="A4785" t="s">
        <v>6542</v>
      </c>
      <c r="B4785" s="1">
        <v>45997</v>
      </c>
      <c r="C4785" t="s">
        <v>3799</v>
      </c>
      <c r="D4785" t="s">
        <v>224</v>
      </c>
      <c r="E4785" t="s">
        <v>48</v>
      </c>
      <c r="F4785" t="s">
        <v>164</v>
      </c>
      <c r="G4785" t="s">
        <v>67</v>
      </c>
      <c r="H4785" t="s">
        <v>88</v>
      </c>
      <c r="I4785" t="s">
        <v>157</v>
      </c>
      <c r="J4785">
        <v>1</v>
      </c>
      <c r="K4785">
        <v>14021.74</v>
      </c>
      <c r="L4785">
        <v>0.1</v>
      </c>
      <c r="M4785">
        <v>8053.06</v>
      </c>
      <c r="N4785" t="s">
        <v>70</v>
      </c>
      <c r="O4785" t="s">
        <v>35</v>
      </c>
      <c r="P4785" t="s">
        <v>44</v>
      </c>
      <c r="Q4785">
        <f>Sales_Data[[#This Row],[Quantity]]*Sales_Data[[#This Row],[Unit_Price]]</f>
        <v>14021.74</v>
      </c>
      <c r="R4785">
        <f>Sales_Data[[#This Row],[Gross_Sales]]*Sales_Data[[#This Row],[Discount]]</f>
        <v>1402.174</v>
      </c>
      <c r="S4785">
        <f>Sales_Data[[#This Row],[Gross_Sales]]-Sales_Data[[#This Row],[Discount_Amount]]</f>
        <v>12619.565999999999</v>
      </c>
      <c r="T4785">
        <f>Sales_Data[[#This Row],[Net Sales]]-Sales_Data[[#This Row],[Cost]]</f>
        <v>4566.5059999999985</v>
      </c>
      <c r="U4785" s="2">
        <f>Sales_Data[[#This Row],[Profit]]/Sales_Data[[#This Row],[Net Sales]]</f>
        <v>0.36185919547470957</v>
      </c>
      <c r="V4785">
        <f>YEAR(Sales_Data[[#This Row],[Order_Date]])</f>
        <v>2025</v>
      </c>
      <c r="W4785" t="str">
        <f>TEXT(Sales_Data[[#This Row],[Order_Date]],"mmm")</f>
        <v>Dec</v>
      </c>
      <c r="X4785">
        <f>MONTH(Sales_Data[[#This Row],[Order_Date]])</f>
        <v>12</v>
      </c>
      <c r="Y4785" t="str">
        <f>"Q"&amp;ROUNDUP(MONTH(Sales_Data[[#This Row],[Order_Date]])/3,0)</f>
        <v>Q4</v>
      </c>
    </row>
    <row r="4786" spans="1:25" x14ac:dyDescent="0.3">
      <c r="A4786" t="s">
        <v>6543</v>
      </c>
      <c r="B4786" s="1">
        <v>46014</v>
      </c>
      <c r="C4786" t="s">
        <v>2170</v>
      </c>
      <c r="D4786" t="s">
        <v>313</v>
      </c>
      <c r="E4786" t="s">
        <v>30</v>
      </c>
      <c r="F4786" t="s">
        <v>156</v>
      </c>
      <c r="G4786" t="s">
        <v>32</v>
      </c>
      <c r="H4786" t="s">
        <v>50</v>
      </c>
      <c r="I4786" t="s">
        <v>58</v>
      </c>
      <c r="J4786">
        <v>2</v>
      </c>
      <c r="K4786">
        <v>865.53</v>
      </c>
      <c r="L4786">
        <v>0.05</v>
      </c>
      <c r="M4786">
        <v>1356.29</v>
      </c>
      <c r="N4786" t="s">
        <v>52</v>
      </c>
      <c r="O4786" t="s">
        <v>35</v>
      </c>
      <c r="P4786" t="s">
        <v>44</v>
      </c>
      <c r="Q4786">
        <f>Sales_Data[[#This Row],[Quantity]]*Sales_Data[[#This Row],[Unit_Price]]</f>
        <v>1731.06</v>
      </c>
      <c r="R4786">
        <f>Sales_Data[[#This Row],[Gross_Sales]]*Sales_Data[[#This Row],[Discount]]</f>
        <v>86.552999999999997</v>
      </c>
      <c r="S4786">
        <f>Sales_Data[[#This Row],[Gross_Sales]]-Sales_Data[[#This Row],[Discount_Amount]]</f>
        <v>1644.5070000000001</v>
      </c>
      <c r="T4786">
        <f>Sales_Data[[#This Row],[Net Sales]]-Sales_Data[[#This Row],[Cost]]</f>
        <v>288.2170000000001</v>
      </c>
      <c r="U4786" s="2">
        <f>Sales_Data[[#This Row],[Profit]]/Sales_Data[[#This Row],[Net Sales]]</f>
        <v>0.17526042759319363</v>
      </c>
      <c r="V4786">
        <f>YEAR(Sales_Data[[#This Row],[Order_Date]])</f>
        <v>2025</v>
      </c>
      <c r="W4786" t="str">
        <f>TEXT(Sales_Data[[#This Row],[Order_Date]],"mmm")</f>
        <v>Dec</v>
      </c>
      <c r="X4786">
        <f>MONTH(Sales_Data[[#This Row],[Order_Date]])</f>
        <v>12</v>
      </c>
      <c r="Y4786" t="str">
        <f>"Q"&amp;ROUNDUP(MONTH(Sales_Data[[#This Row],[Order_Date]])/3,0)</f>
        <v>Q4</v>
      </c>
    </row>
    <row r="4787" spans="1:25" x14ac:dyDescent="0.3">
      <c r="A4787" t="s">
        <v>6544</v>
      </c>
      <c r="B4787" s="1">
        <v>45997</v>
      </c>
      <c r="C4787" t="s">
        <v>634</v>
      </c>
      <c r="D4787" t="s">
        <v>131</v>
      </c>
      <c r="E4787" t="s">
        <v>119</v>
      </c>
      <c r="F4787" t="s">
        <v>146</v>
      </c>
      <c r="G4787" t="s">
        <v>21</v>
      </c>
      <c r="H4787" t="s">
        <v>297</v>
      </c>
      <c r="I4787" t="s">
        <v>494</v>
      </c>
      <c r="J4787">
        <v>1</v>
      </c>
      <c r="K4787">
        <v>3364.65</v>
      </c>
      <c r="L4787">
        <v>0</v>
      </c>
      <c r="M4787">
        <v>2667.23</v>
      </c>
      <c r="N4787" t="s">
        <v>24</v>
      </c>
      <c r="O4787" t="s">
        <v>25</v>
      </c>
      <c r="P4787" t="s">
        <v>44</v>
      </c>
      <c r="Q4787">
        <f>Sales_Data[[#This Row],[Quantity]]*Sales_Data[[#This Row],[Unit_Price]]</f>
        <v>3364.65</v>
      </c>
      <c r="R4787">
        <f>Sales_Data[[#This Row],[Gross_Sales]]*Sales_Data[[#This Row],[Discount]]</f>
        <v>0</v>
      </c>
      <c r="S4787">
        <f>Sales_Data[[#This Row],[Gross_Sales]]-Sales_Data[[#This Row],[Discount_Amount]]</f>
        <v>3364.65</v>
      </c>
      <c r="T4787">
        <f>Sales_Data[[#This Row],[Net Sales]]-Sales_Data[[#This Row],[Cost]]</f>
        <v>697.42000000000007</v>
      </c>
      <c r="U4787" s="2">
        <f>Sales_Data[[#This Row],[Profit]]/Sales_Data[[#This Row],[Net Sales]]</f>
        <v>0.2072786173896245</v>
      </c>
      <c r="V4787">
        <f>YEAR(Sales_Data[[#This Row],[Order_Date]])</f>
        <v>2025</v>
      </c>
      <c r="W4787" t="str">
        <f>TEXT(Sales_Data[[#This Row],[Order_Date]],"mmm")</f>
        <v>Dec</v>
      </c>
      <c r="X4787">
        <f>MONTH(Sales_Data[[#This Row],[Order_Date]])</f>
        <v>12</v>
      </c>
      <c r="Y4787" t="str">
        <f>"Q"&amp;ROUNDUP(MONTH(Sales_Data[[#This Row],[Order_Date]])/3,0)</f>
        <v>Q4</v>
      </c>
    </row>
    <row r="4788" spans="1:25" x14ac:dyDescent="0.3">
      <c r="A4788" t="s">
        <v>6545</v>
      </c>
      <c r="B4788" s="1">
        <v>45861</v>
      </c>
      <c r="C4788" t="s">
        <v>6546</v>
      </c>
      <c r="D4788" t="s">
        <v>95</v>
      </c>
      <c r="E4788" t="s">
        <v>39</v>
      </c>
      <c r="F4788" t="s">
        <v>405</v>
      </c>
      <c r="G4788" t="s">
        <v>75</v>
      </c>
      <c r="H4788" t="s">
        <v>185</v>
      </c>
      <c r="I4788" t="s">
        <v>186</v>
      </c>
      <c r="J4788">
        <v>2</v>
      </c>
      <c r="K4788">
        <v>5488.89</v>
      </c>
      <c r="L4788">
        <v>0.05</v>
      </c>
      <c r="M4788">
        <v>8312.85</v>
      </c>
      <c r="N4788" t="s">
        <v>24</v>
      </c>
      <c r="O4788" t="s">
        <v>25</v>
      </c>
      <c r="P4788" t="s">
        <v>44</v>
      </c>
      <c r="Q4788">
        <f>Sales_Data[[#This Row],[Quantity]]*Sales_Data[[#This Row],[Unit_Price]]</f>
        <v>10977.78</v>
      </c>
      <c r="R4788">
        <f>Sales_Data[[#This Row],[Gross_Sales]]*Sales_Data[[#This Row],[Discount]]</f>
        <v>548.88900000000001</v>
      </c>
      <c r="S4788">
        <f>Sales_Data[[#This Row],[Gross_Sales]]-Sales_Data[[#This Row],[Discount_Amount]]</f>
        <v>10428.891000000001</v>
      </c>
      <c r="T4788">
        <f>Sales_Data[[#This Row],[Net Sales]]-Sales_Data[[#This Row],[Cost]]</f>
        <v>2116.0410000000011</v>
      </c>
      <c r="U4788" s="2">
        <f>Sales_Data[[#This Row],[Profit]]/Sales_Data[[#This Row],[Net Sales]]</f>
        <v>0.20290182340576776</v>
      </c>
      <c r="V4788">
        <f>YEAR(Sales_Data[[#This Row],[Order_Date]])</f>
        <v>2025</v>
      </c>
      <c r="W4788" t="str">
        <f>TEXT(Sales_Data[[#This Row],[Order_Date]],"mmm")</f>
        <v>Jul</v>
      </c>
      <c r="X4788">
        <f>MONTH(Sales_Data[[#This Row],[Order_Date]])</f>
        <v>7</v>
      </c>
      <c r="Y4788" t="str">
        <f>"Q"&amp;ROUNDUP(MONTH(Sales_Data[[#This Row],[Order_Date]])/3,0)</f>
        <v>Q3</v>
      </c>
    </row>
    <row r="4789" spans="1:25" x14ac:dyDescent="0.3">
      <c r="A4789" t="s">
        <v>6547</v>
      </c>
      <c r="B4789" s="1">
        <v>45818</v>
      </c>
      <c r="C4789" t="s">
        <v>1446</v>
      </c>
      <c r="D4789" t="s">
        <v>756</v>
      </c>
      <c r="E4789" t="s">
        <v>19</v>
      </c>
      <c r="F4789" t="s">
        <v>81</v>
      </c>
      <c r="G4789" t="s">
        <v>67</v>
      </c>
      <c r="H4789" t="s">
        <v>133</v>
      </c>
      <c r="I4789" t="s">
        <v>138</v>
      </c>
      <c r="J4789">
        <v>3</v>
      </c>
      <c r="K4789">
        <v>2544.41</v>
      </c>
      <c r="L4789">
        <v>0</v>
      </c>
      <c r="M4789">
        <v>4834.76</v>
      </c>
      <c r="N4789" t="s">
        <v>70</v>
      </c>
      <c r="O4789" t="s">
        <v>35</v>
      </c>
      <c r="P4789" t="s">
        <v>26</v>
      </c>
      <c r="Q4789">
        <f>Sales_Data[[#This Row],[Quantity]]*Sales_Data[[#This Row],[Unit_Price]]</f>
        <v>7633.23</v>
      </c>
      <c r="R4789">
        <f>Sales_Data[[#This Row],[Gross_Sales]]*Sales_Data[[#This Row],[Discount]]</f>
        <v>0</v>
      </c>
      <c r="S4789">
        <f>Sales_Data[[#This Row],[Gross_Sales]]-Sales_Data[[#This Row],[Discount_Amount]]</f>
        <v>7633.23</v>
      </c>
      <c r="T4789">
        <f>Sales_Data[[#This Row],[Net Sales]]-Sales_Data[[#This Row],[Cost]]</f>
        <v>2798.4699999999993</v>
      </c>
      <c r="U4789" s="2">
        <f>Sales_Data[[#This Row],[Profit]]/Sales_Data[[#This Row],[Net Sales]]</f>
        <v>0.36661675332722837</v>
      </c>
      <c r="V4789">
        <f>YEAR(Sales_Data[[#This Row],[Order_Date]])</f>
        <v>2025</v>
      </c>
      <c r="W4789" t="str">
        <f>TEXT(Sales_Data[[#This Row],[Order_Date]],"mmm")</f>
        <v>Jun</v>
      </c>
      <c r="X4789">
        <f>MONTH(Sales_Data[[#This Row],[Order_Date]])</f>
        <v>6</v>
      </c>
      <c r="Y4789" t="str">
        <f>"Q"&amp;ROUNDUP(MONTH(Sales_Data[[#This Row],[Order_Date]])/3,0)</f>
        <v>Q2</v>
      </c>
    </row>
    <row r="4790" spans="1:25" x14ac:dyDescent="0.3">
      <c r="A4790" t="s">
        <v>6548</v>
      </c>
      <c r="B4790" s="1">
        <v>45685</v>
      </c>
      <c r="C4790" t="s">
        <v>5186</v>
      </c>
      <c r="D4790" t="s">
        <v>317</v>
      </c>
      <c r="E4790" t="s">
        <v>48</v>
      </c>
      <c r="F4790" t="s">
        <v>126</v>
      </c>
      <c r="G4790" t="s">
        <v>67</v>
      </c>
      <c r="H4790" t="s">
        <v>133</v>
      </c>
      <c r="I4790" t="s">
        <v>134</v>
      </c>
      <c r="J4790">
        <v>2</v>
      </c>
      <c r="K4790">
        <v>16094.78</v>
      </c>
      <c r="L4790">
        <v>0.05</v>
      </c>
      <c r="M4790">
        <v>25104.15</v>
      </c>
      <c r="N4790" t="s">
        <v>24</v>
      </c>
      <c r="O4790" t="s">
        <v>35</v>
      </c>
      <c r="P4790" t="s">
        <v>26</v>
      </c>
      <c r="Q4790">
        <f>Sales_Data[[#This Row],[Quantity]]*Sales_Data[[#This Row],[Unit_Price]]</f>
        <v>32189.56</v>
      </c>
      <c r="R4790">
        <f>Sales_Data[[#This Row],[Gross_Sales]]*Sales_Data[[#This Row],[Discount]]</f>
        <v>1609.4780000000001</v>
      </c>
      <c r="S4790">
        <f>Sales_Data[[#This Row],[Gross_Sales]]-Sales_Data[[#This Row],[Discount_Amount]]</f>
        <v>30580.082000000002</v>
      </c>
      <c r="T4790">
        <f>Sales_Data[[#This Row],[Net Sales]]-Sales_Data[[#This Row],[Cost]]</f>
        <v>5475.9320000000007</v>
      </c>
      <c r="U4790" s="2">
        <f>Sales_Data[[#This Row],[Profit]]/Sales_Data[[#This Row],[Net Sales]]</f>
        <v>0.17906858457737296</v>
      </c>
      <c r="V4790">
        <f>YEAR(Sales_Data[[#This Row],[Order_Date]])</f>
        <v>2025</v>
      </c>
      <c r="W4790" t="str">
        <f>TEXT(Sales_Data[[#This Row],[Order_Date]],"mmm")</f>
        <v>Jan</v>
      </c>
      <c r="X4790">
        <f>MONTH(Sales_Data[[#This Row],[Order_Date]])</f>
        <v>1</v>
      </c>
      <c r="Y4790" t="str">
        <f>"Q"&amp;ROUNDUP(MONTH(Sales_Data[[#This Row],[Order_Date]])/3,0)</f>
        <v>Q1</v>
      </c>
    </row>
    <row r="4791" spans="1:25" x14ac:dyDescent="0.3">
      <c r="A4791" t="s">
        <v>6549</v>
      </c>
      <c r="B4791" s="1">
        <v>45914</v>
      </c>
      <c r="C4791" t="s">
        <v>6145</v>
      </c>
      <c r="D4791" t="s">
        <v>266</v>
      </c>
      <c r="E4791" t="s">
        <v>48</v>
      </c>
      <c r="F4791" t="s">
        <v>126</v>
      </c>
      <c r="G4791" t="s">
        <v>67</v>
      </c>
      <c r="H4791" t="s">
        <v>121</v>
      </c>
      <c r="I4791" t="s">
        <v>142</v>
      </c>
      <c r="J4791">
        <v>1</v>
      </c>
      <c r="K4791">
        <v>2037.49</v>
      </c>
      <c r="L4791">
        <v>0.1</v>
      </c>
      <c r="M4791">
        <v>1506.86</v>
      </c>
      <c r="N4791" t="s">
        <v>52</v>
      </c>
      <c r="O4791" t="s">
        <v>25</v>
      </c>
      <c r="P4791" t="s">
        <v>71</v>
      </c>
      <c r="Q4791">
        <f>Sales_Data[[#This Row],[Quantity]]*Sales_Data[[#This Row],[Unit_Price]]</f>
        <v>2037.49</v>
      </c>
      <c r="R4791">
        <f>Sales_Data[[#This Row],[Gross_Sales]]*Sales_Data[[#This Row],[Discount]]</f>
        <v>203.74900000000002</v>
      </c>
      <c r="S4791">
        <f>Sales_Data[[#This Row],[Gross_Sales]]-Sales_Data[[#This Row],[Discount_Amount]]</f>
        <v>1833.741</v>
      </c>
      <c r="T4791">
        <f>Sales_Data[[#This Row],[Net Sales]]-Sales_Data[[#This Row],[Cost]]</f>
        <v>326.88100000000009</v>
      </c>
      <c r="U4791" s="2">
        <f>Sales_Data[[#This Row],[Profit]]/Sales_Data[[#This Row],[Net Sales]]</f>
        <v>0.17825908893349721</v>
      </c>
      <c r="V4791">
        <f>YEAR(Sales_Data[[#This Row],[Order_Date]])</f>
        <v>2025</v>
      </c>
      <c r="W4791" t="str">
        <f>TEXT(Sales_Data[[#This Row],[Order_Date]],"mmm")</f>
        <v>Sep</v>
      </c>
      <c r="X4791">
        <f>MONTH(Sales_Data[[#This Row],[Order_Date]])</f>
        <v>9</v>
      </c>
      <c r="Y4791" t="str">
        <f>"Q"&amp;ROUNDUP(MONTH(Sales_Data[[#This Row],[Order_Date]])/3,0)</f>
        <v>Q3</v>
      </c>
    </row>
    <row r="4792" spans="1:25" x14ac:dyDescent="0.3">
      <c r="A4792" t="s">
        <v>6550</v>
      </c>
      <c r="B4792" s="1">
        <v>45822</v>
      </c>
      <c r="C4792" t="s">
        <v>6551</v>
      </c>
      <c r="D4792" t="s">
        <v>404</v>
      </c>
      <c r="E4792" t="s">
        <v>48</v>
      </c>
      <c r="F4792" t="s">
        <v>152</v>
      </c>
      <c r="G4792" t="s">
        <v>21</v>
      </c>
      <c r="H4792" t="s">
        <v>22</v>
      </c>
      <c r="I4792" t="s">
        <v>23</v>
      </c>
      <c r="J4792">
        <v>2</v>
      </c>
      <c r="K4792">
        <v>62994.34</v>
      </c>
      <c r="L4792">
        <v>0.1</v>
      </c>
      <c r="M4792">
        <v>93728</v>
      </c>
      <c r="N4792" t="s">
        <v>70</v>
      </c>
      <c r="O4792" t="s">
        <v>35</v>
      </c>
      <c r="P4792" t="s">
        <v>44</v>
      </c>
      <c r="Q4792">
        <f>Sales_Data[[#This Row],[Quantity]]*Sales_Data[[#This Row],[Unit_Price]]</f>
        <v>125988.68</v>
      </c>
      <c r="R4792">
        <f>Sales_Data[[#This Row],[Gross_Sales]]*Sales_Data[[#This Row],[Discount]]</f>
        <v>12598.868</v>
      </c>
      <c r="S4792">
        <f>Sales_Data[[#This Row],[Gross_Sales]]-Sales_Data[[#This Row],[Discount_Amount]]</f>
        <v>113389.81199999999</v>
      </c>
      <c r="T4792">
        <f>Sales_Data[[#This Row],[Net Sales]]-Sales_Data[[#This Row],[Cost]]</f>
        <v>19661.811999999991</v>
      </c>
      <c r="U4792" s="2">
        <f>Sales_Data[[#This Row],[Profit]]/Sales_Data[[#This Row],[Net Sales]]</f>
        <v>0.17340016402884584</v>
      </c>
      <c r="V4792">
        <f>YEAR(Sales_Data[[#This Row],[Order_Date]])</f>
        <v>2025</v>
      </c>
      <c r="W4792" t="str">
        <f>TEXT(Sales_Data[[#This Row],[Order_Date]],"mmm")</f>
        <v>Jun</v>
      </c>
      <c r="X4792">
        <f>MONTH(Sales_Data[[#This Row],[Order_Date]])</f>
        <v>6</v>
      </c>
      <c r="Y4792" t="str">
        <f>"Q"&amp;ROUNDUP(MONTH(Sales_Data[[#This Row],[Order_Date]])/3,0)</f>
        <v>Q2</v>
      </c>
    </row>
    <row r="4793" spans="1:25" x14ac:dyDescent="0.3">
      <c r="A4793" t="s">
        <v>6552</v>
      </c>
      <c r="B4793" s="1">
        <v>45720</v>
      </c>
      <c r="C4793" t="s">
        <v>3742</v>
      </c>
      <c r="D4793" t="s">
        <v>1171</v>
      </c>
      <c r="E4793" t="s">
        <v>39</v>
      </c>
      <c r="F4793" t="s">
        <v>405</v>
      </c>
      <c r="G4793" t="s">
        <v>21</v>
      </c>
      <c r="H4793" t="s">
        <v>127</v>
      </c>
      <c r="I4793" t="s">
        <v>128</v>
      </c>
      <c r="J4793">
        <v>1</v>
      </c>
      <c r="K4793">
        <v>4308.16</v>
      </c>
      <c r="L4793">
        <v>0.05</v>
      </c>
      <c r="M4793">
        <v>3191.56</v>
      </c>
      <c r="N4793" t="s">
        <v>52</v>
      </c>
      <c r="O4793" t="s">
        <v>53</v>
      </c>
      <c r="P4793" t="s">
        <v>44</v>
      </c>
      <c r="Q4793">
        <f>Sales_Data[[#This Row],[Quantity]]*Sales_Data[[#This Row],[Unit_Price]]</f>
        <v>4308.16</v>
      </c>
      <c r="R4793">
        <f>Sales_Data[[#This Row],[Gross_Sales]]*Sales_Data[[#This Row],[Discount]]</f>
        <v>215.40800000000002</v>
      </c>
      <c r="S4793">
        <f>Sales_Data[[#This Row],[Gross_Sales]]-Sales_Data[[#This Row],[Discount_Amount]]</f>
        <v>4092.752</v>
      </c>
      <c r="T4793">
        <f>Sales_Data[[#This Row],[Net Sales]]-Sales_Data[[#This Row],[Cost]]</f>
        <v>901.19200000000001</v>
      </c>
      <c r="U4793" s="2">
        <f>Sales_Data[[#This Row],[Profit]]/Sales_Data[[#This Row],[Net Sales]]</f>
        <v>0.22019218364562523</v>
      </c>
      <c r="V4793">
        <f>YEAR(Sales_Data[[#This Row],[Order_Date]])</f>
        <v>2025</v>
      </c>
      <c r="W4793" t="str">
        <f>TEXT(Sales_Data[[#This Row],[Order_Date]],"mmm")</f>
        <v>Mar</v>
      </c>
      <c r="X4793">
        <f>MONTH(Sales_Data[[#This Row],[Order_Date]])</f>
        <v>3</v>
      </c>
      <c r="Y4793" t="str">
        <f>"Q"&amp;ROUNDUP(MONTH(Sales_Data[[#This Row],[Order_Date]])/3,0)</f>
        <v>Q1</v>
      </c>
    </row>
    <row r="4794" spans="1:25" x14ac:dyDescent="0.3">
      <c r="A4794" t="s">
        <v>6553</v>
      </c>
      <c r="B4794" s="1">
        <v>45679</v>
      </c>
      <c r="C4794" t="s">
        <v>951</v>
      </c>
      <c r="D4794" t="s">
        <v>307</v>
      </c>
      <c r="E4794" t="s">
        <v>119</v>
      </c>
      <c r="F4794" t="s">
        <v>146</v>
      </c>
      <c r="G4794" t="s">
        <v>32</v>
      </c>
      <c r="H4794" t="s">
        <v>50</v>
      </c>
      <c r="I4794" t="s">
        <v>51</v>
      </c>
      <c r="J4794">
        <v>1</v>
      </c>
      <c r="K4794">
        <v>6619.15</v>
      </c>
      <c r="L4794">
        <v>0</v>
      </c>
      <c r="M4794">
        <v>4989.29</v>
      </c>
      <c r="N4794" t="s">
        <v>70</v>
      </c>
      <c r="O4794" t="s">
        <v>35</v>
      </c>
      <c r="P4794" t="s">
        <v>44</v>
      </c>
      <c r="Q4794">
        <f>Sales_Data[[#This Row],[Quantity]]*Sales_Data[[#This Row],[Unit_Price]]</f>
        <v>6619.15</v>
      </c>
      <c r="R4794">
        <f>Sales_Data[[#This Row],[Gross_Sales]]*Sales_Data[[#This Row],[Discount]]</f>
        <v>0</v>
      </c>
      <c r="S4794">
        <f>Sales_Data[[#This Row],[Gross_Sales]]-Sales_Data[[#This Row],[Discount_Amount]]</f>
        <v>6619.15</v>
      </c>
      <c r="T4794">
        <f>Sales_Data[[#This Row],[Net Sales]]-Sales_Data[[#This Row],[Cost]]</f>
        <v>1629.8599999999997</v>
      </c>
      <c r="U4794" s="2">
        <f>Sales_Data[[#This Row],[Profit]]/Sales_Data[[#This Row],[Net Sales]]</f>
        <v>0.24623403307071146</v>
      </c>
      <c r="V4794">
        <f>YEAR(Sales_Data[[#This Row],[Order_Date]])</f>
        <v>2025</v>
      </c>
      <c r="W4794" t="str">
        <f>TEXT(Sales_Data[[#This Row],[Order_Date]],"mmm")</f>
        <v>Jan</v>
      </c>
      <c r="X4794">
        <f>MONTH(Sales_Data[[#This Row],[Order_Date]])</f>
        <v>1</v>
      </c>
      <c r="Y4794" t="str">
        <f>"Q"&amp;ROUNDUP(MONTH(Sales_Data[[#This Row],[Order_Date]])/3,0)</f>
        <v>Q1</v>
      </c>
    </row>
    <row r="4795" spans="1:25" x14ac:dyDescent="0.3">
      <c r="A4795" t="s">
        <v>6554</v>
      </c>
      <c r="B4795" s="1">
        <v>45727</v>
      </c>
      <c r="C4795" t="s">
        <v>3200</v>
      </c>
      <c r="D4795" t="s">
        <v>1055</v>
      </c>
      <c r="E4795" t="s">
        <v>48</v>
      </c>
      <c r="F4795" t="s">
        <v>132</v>
      </c>
      <c r="G4795" t="s">
        <v>41</v>
      </c>
      <c r="H4795" t="s">
        <v>42</v>
      </c>
      <c r="I4795" t="s">
        <v>43</v>
      </c>
      <c r="J4795">
        <v>1</v>
      </c>
      <c r="K4795">
        <v>42862.83</v>
      </c>
      <c r="L4795">
        <v>0.2</v>
      </c>
      <c r="M4795">
        <v>29040.71</v>
      </c>
      <c r="N4795" t="s">
        <v>70</v>
      </c>
      <c r="O4795" t="s">
        <v>53</v>
      </c>
      <c r="P4795" t="s">
        <v>71</v>
      </c>
      <c r="Q4795">
        <f>Sales_Data[[#This Row],[Quantity]]*Sales_Data[[#This Row],[Unit_Price]]</f>
        <v>42862.83</v>
      </c>
      <c r="R4795">
        <f>Sales_Data[[#This Row],[Gross_Sales]]*Sales_Data[[#This Row],[Discount]]</f>
        <v>8572.5660000000007</v>
      </c>
      <c r="S4795">
        <f>Sales_Data[[#This Row],[Gross_Sales]]-Sales_Data[[#This Row],[Discount_Amount]]</f>
        <v>34290.264000000003</v>
      </c>
      <c r="T4795">
        <f>Sales_Data[[#This Row],[Net Sales]]-Sales_Data[[#This Row],[Cost]]</f>
        <v>5249.5540000000037</v>
      </c>
      <c r="U4795" s="2">
        <f>Sales_Data[[#This Row],[Profit]]/Sales_Data[[#This Row],[Net Sales]]</f>
        <v>0.15309167640120833</v>
      </c>
      <c r="V4795">
        <f>YEAR(Sales_Data[[#This Row],[Order_Date]])</f>
        <v>2025</v>
      </c>
      <c r="W4795" t="str">
        <f>TEXT(Sales_Data[[#This Row],[Order_Date]],"mmm")</f>
        <v>Mar</v>
      </c>
      <c r="X4795">
        <f>MONTH(Sales_Data[[#This Row],[Order_Date]])</f>
        <v>3</v>
      </c>
      <c r="Y4795" t="str">
        <f>"Q"&amp;ROUNDUP(MONTH(Sales_Data[[#This Row],[Order_Date]])/3,0)</f>
        <v>Q1</v>
      </c>
    </row>
    <row r="4796" spans="1:25" x14ac:dyDescent="0.3">
      <c r="A4796" t="s">
        <v>6555</v>
      </c>
      <c r="B4796" s="1">
        <v>45753</v>
      </c>
      <c r="C4796" t="s">
        <v>5245</v>
      </c>
      <c r="D4796" t="s">
        <v>290</v>
      </c>
      <c r="E4796" t="s">
        <v>48</v>
      </c>
      <c r="F4796" t="s">
        <v>164</v>
      </c>
      <c r="G4796" t="s">
        <v>41</v>
      </c>
      <c r="H4796" t="s">
        <v>102</v>
      </c>
      <c r="I4796" t="s">
        <v>103</v>
      </c>
      <c r="J4796">
        <v>4</v>
      </c>
      <c r="K4796">
        <v>10667.15</v>
      </c>
      <c r="L4796">
        <v>0.05</v>
      </c>
      <c r="M4796">
        <v>31270.38</v>
      </c>
      <c r="N4796" t="s">
        <v>83</v>
      </c>
      <c r="O4796" t="s">
        <v>35</v>
      </c>
      <c r="P4796" t="s">
        <v>26</v>
      </c>
      <c r="Q4796">
        <f>Sales_Data[[#This Row],[Quantity]]*Sales_Data[[#This Row],[Unit_Price]]</f>
        <v>42668.6</v>
      </c>
      <c r="R4796">
        <f>Sales_Data[[#This Row],[Gross_Sales]]*Sales_Data[[#This Row],[Discount]]</f>
        <v>2133.4299999999998</v>
      </c>
      <c r="S4796">
        <f>Sales_Data[[#This Row],[Gross_Sales]]-Sales_Data[[#This Row],[Discount_Amount]]</f>
        <v>40535.17</v>
      </c>
      <c r="T4796">
        <f>Sales_Data[[#This Row],[Net Sales]]-Sales_Data[[#This Row],[Cost]]</f>
        <v>9264.7899999999972</v>
      </c>
      <c r="U4796" s="2">
        <f>Sales_Data[[#This Row],[Profit]]/Sales_Data[[#This Row],[Net Sales]]</f>
        <v>0.22856176500554945</v>
      </c>
      <c r="V4796">
        <f>YEAR(Sales_Data[[#This Row],[Order_Date]])</f>
        <v>2025</v>
      </c>
      <c r="W4796" t="str">
        <f>TEXT(Sales_Data[[#This Row],[Order_Date]],"mmm")</f>
        <v>Apr</v>
      </c>
      <c r="X4796">
        <f>MONTH(Sales_Data[[#This Row],[Order_Date]])</f>
        <v>4</v>
      </c>
      <c r="Y4796" t="str">
        <f>"Q"&amp;ROUNDUP(MONTH(Sales_Data[[#This Row],[Order_Date]])/3,0)</f>
        <v>Q2</v>
      </c>
    </row>
    <row r="4797" spans="1:25" x14ac:dyDescent="0.3">
      <c r="A4797" t="s">
        <v>6556</v>
      </c>
      <c r="B4797" s="1">
        <v>45820</v>
      </c>
      <c r="C4797" t="s">
        <v>732</v>
      </c>
      <c r="D4797" t="s">
        <v>699</v>
      </c>
      <c r="E4797" t="s">
        <v>39</v>
      </c>
      <c r="F4797" t="s">
        <v>40</v>
      </c>
      <c r="G4797" t="s">
        <v>21</v>
      </c>
      <c r="H4797" t="s">
        <v>230</v>
      </c>
      <c r="I4797" t="s">
        <v>231</v>
      </c>
      <c r="J4797">
        <v>2</v>
      </c>
      <c r="K4797">
        <v>4326.6000000000004</v>
      </c>
      <c r="L4797">
        <v>0.05</v>
      </c>
      <c r="M4797">
        <v>5295.11</v>
      </c>
      <c r="N4797" t="s">
        <v>70</v>
      </c>
      <c r="O4797" t="s">
        <v>35</v>
      </c>
      <c r="P4797" t="s">
        <v>71</v>
      </c>
      <c r="Q4797">
        <f>Sales_Data[[#This Row],[Quantity]]*Sales_Data[[#This Row],[Unit_Price]]</f>
        <v>8653.2000000000007</v>
      </c>
      <c r="R4797">
        <f>Sales_Data[[#This Row],[Gross_Sales]]*Sales_Data[[#This Row],[Discount]]</f>
        <v>432.66000000000008</v>
      </c>
      <c r="S4797">
        <f>Sales_Data[[#This Row],[Gross_Sales]]-Sales_Data[[#This Row],[Discount_Amount]]</f>
        <v>8220.5400000000009</v>
      </c>
      <c r="T4797">
        <f>Sales_Data[[#This Row],[Net Sales]]-Sales_Data[[#This Row],[Cost]]</f>
        <v>2925.4300000000012</v>
      </c>
      <c r="U4797" s="2">
        <f>Sales_Data[[#This Row],[Profit]]/Sales_Data[[#This Row],[Net Sales]]</f>
        <v>0.35586834928119088</v>
      </c>
      <c r="V4797">
        <f>YEAR(Sales_Data[[#This Row],[Order_Date]])</f>
        <v>2025</v>
      </c>
      <c r="W4797" t="str">
        <f>TEXT(Sales_Data[[#This Row],[Order_Date]],"mmm")</f>
        <v>Jun</v>
      </c>
      <c r="X4797">
        <f>MONTH(Sales_Data[[#This Row],[Order_Date]])</f>
        <v>6</v>
      </c>
      <c r="Y4797" t="str">
        <f>"Q"&amp;ROUNDUP(MONTH(Sales_Data[[#This Row],[Order_Date]])/3,0)</f>
        <v>Q2</v>
      </c>
    </row>
    <row r="4798" spans="1:25" x14ac:dyDescent="0.3">
      <c r="A4798" t="s">
        <v>6557</v>
      </c>
      <c r="B4798" s="1">
        <v>45736</v>
      </c>
      <c r="C4798" t="s">
        <v>2475</v>
      </c>
      <c r="D4798" t="s">
        <v>474</v>
      </c>
      <c r="E4798" t="s">
        <v>48</v>
      </c>
      <c r="F4798" t="s">
        <v>152</v>
      </c>
      <c r="G4798" t="s">
        <v>21</v>
      </c>
      <c r="H4798" t="s">
        <v>127</v>
      </c>
      <c r="I4798" t="s">
        <v>128</v>
      </c>
      <c r="J4798">
        <v>1</v>
      </c>
      <c r="K4798">
        <v>9844.89</v>
      </c>
      <c r="L4798">
        <v>0.1</v>
      </c>
      <c r="M4798">
        <v>6296.25</v>
      </c>
      <c r="N4798" t="s">
        <v>52</v>
      </c>
      <c r="O4798" t="s">
        <v>35</v>
      </c>
      <c r="P4798" t="s">
        <v>44</v>
      </c>
      <c r="Q4798">
        <f>Sales_Data[[#This Row],[Quantity]]*Sales_Data[[#This Row],[Unit_Price]]</f>
        <v>9844.89</v>
      </c>
      <c r="R4798">
        <f>Sales_Data[[#This Row],[Gross_Sales]]*Sales_Data[[#This Row],[Discount]]</f>
        <v>984.48900000000003</v>
      </c>
      <c r="S4798">
        <f>Sales_Data[[#This Row],[Gross_Sales]]-Sales_Data[[#This Row],[Discount_Amount]]</f>
        <v>8860.4009999999998</v>
      </c>
      <c r="T4798">
        <f>Sales_Data[[#This Row],[Net Sales]]-Sales_Data[[#This Row],[Cost]]</f>
        <v>2564.1509999999998</v>
      </c>
      <c r="U4798" s="2">
        <f>Sales_Data[[#This Row],[Profit]]/Sales_Data[[#This Row],[Net Sales]]</f>
        <v>0.2893944642008866</v>
      </c>
      <c r="V4798">
        <f>YEAR(Sales_Data[[#This Row],[Order_Date]])</f>
        <v>2025</v>
      </c>
      <c r="W4798" t="str">
        <f>TEXT(Sales_Data[[#This Row],[Order_Date]],"mmm")</f>
        <v>Mar</v>
      </c>
      <c r="X4798">
        <f>MONTH(Sales_Data[[#This Row],[Order_Date]])</f>
        <v>3</v>
      </c>
      <c r="Y4798" t="str">
        <f>"Q"&amp;ROUNDUP(MONTH(Sales_Data[[#This Row],[Order_Date]])/3,0)</f>
        <v>Q1</v>
      </c>
    </row>
    <row r="4799" spans="1:25" x14ac:dyDescent="0.3">
      <c r="A4799" t="s">
        <v>6558</v>
      </c>
      <c r="B4799" s="1">
        <v>45662</v>
      </c>
      <c r="C4799" t="s">
        <v>3937</v>
      </c>
      <c r="D4799" t="s">
        <v>80</v>
      </c>
      <c r="E4799" t="s">
        <v>119</v>
      </c>
      <c r="F4799" t="s">
        <v>249</v>
      </c>
      <c r="G4799" t="s">
        <v>75</v>
      </c>
      <c r="H4799" t="s">
        <v>185</v>
      </c>
      <c r="I4799" t="s">
        <v>261</v>
      </c>
      <c r="J4799">
        <v>2</v>
      </c>
      <c r="K4799">
        <v>3910.51</v>
      </c>
      <c r="L4799">
        <v>0.1</v>
      </c>
      <c r="M4799">
        <v>5669.29</v>
      </c>
      <c r="N4799" t="s">
        <v>24</v>
      </c>
      <c r="O4799" t="s">
        <v>53</v>
      </c>
      <c r="P4799" t="s">
        <v>26</v>
      </c>
      <c r="Q4799">
        <f>Sales_Data[[#This Row],[Quantity]]*Sales_Data[[#This Row],[Unit_Price]]</f>
        <v>7821.02</v>
      </c>
      <c r="R4799">
        <f>Sales_Data[[#This Row],[Gross_Sales]]*Sales_Data[[#This Row],[Discount]]</f>
        <v>782.10200000000009</v>
      </c>
      <c r="S4799">
        <f>Sales_Data[[#This Row],[Gross_Sales]]-Sales_Data[[#This Row],[Discount_Amount]]</f>
        <v>7038.9180000000006</v>
      </c>
      <c r="T4799">
        <f>Sales_Data[[#This Row],[Net Sales]]-Sales_Data[[#This Row],[Cost]]</f>
        <v>1369.6280000000006</v>
      </c>
      <c r="U4799" s="2">
        <f>Sales_Data[[#This Row],[Profit]]/Sales_Data[[#This Row],[Net Sales]]</f>
        <v>0.19457933733565308</v>
      </c>
      <c r="V4799">
        <f>YEAR(Sales_Data[[#This Row],[Order_Date]])</f>
        <v>2025</v>
      </c>
      <c r="W4799" t="str">
        <f>TEXT(Sales_Data[[#This Row],[Order_Date]],"mmm")</f>
        <v>Jan</v>
      </c>
      <c r="X4799">
        <f>MONTH(Sales_Data[[#This Row],[Order_Date]])</f>
        <v>1</v>
      </c>
      <c r="Y4799" t="str">
        <f>"Q"&amp;ROUNDUP(MONTH(Sales_Data[[#This Row],[Order_Date]])/3,0)</f>
        <v>Q1</v>
      </c>
    </row>
    <row r="4800" spans="1:25" x14ac:dyDescent="0.3">
      <c r="A4800" t="s">
        <v>6559</v>
      </c>
      <c r="B4800" s="1">
        <v>45973</v>
      </c>
      <c r="C4800" t="s">
        <v>1417</v>
      </c>
      <c r="D4800" t="s">
        <v>1055</v>
      </c>
      <c r="E4800" t="s">
        <v>19</v>
      </c>
      <c r="F4800" t="s">
        <v>113</v>
      </c>
      <c r="G4800" t="s">
        <v>41</v>
      </c>
      <c r="H4800" t="s">
        <v>171</v>
      </c>
      <c r="I4800" t="s">
        <v>191</v>
      </c>
      <c r="J4800">
        <v>1</v>
      </c>
      <c r="K4800">
        <v>10543.06</v>
      </c>
      <c r="L4800">
        <v>0.2</v>
      </c>
      <c r="M4800">
        <v>6130.84</v>
      </c>
      <c r="N4800" t="s">
        <v>70</v>
      </c>
      <c r="O4800" t="s">
        <v>53</v>
      </c>
      <c r="P4800" t="s">
        <v>26</v>
      </c>
      <c r="Q4800">
        <f>Sales_Data[[#This Row],[Quantity]]*Sales_Data[[#This Row],[Unit_Price]]</f>
        <v>10543.06</v>
      </c>
      <c r="R4800">
        <f>Sales_Data[[#This Row],[Gross_Sales]]*Sales_Data[[#This Row],[Discount]]</f>
        <v>2108.6120000000001</v>
      </c>
      <c r="S4800">
        <f>Sales_Data[[#This Row],[Gross_Sales]]-Sales_Data[[#This Row],[Discount_Amount]]</f>
        <v>8434.4480000000003</v>
      </c>
      <c r="T4800">
        <f>Sales_Data[[#This Row],[Net Sales]]-Sales_Data[[#This Row],[Cost]]</f>
        <v>2303.6080000000002</v>
      </c>
      <c r="U4800" s="2">
        <f>Sales_Data[[#This Row],[Profit]]/Sales_Data[[#This Row],[Net Sales]]</f>
        <v>0.27311899960732466</v>
      </c>
      <c r="V4800">
        <f>YEAR(Sales_Data[[#This Row],[Order_Date]])</f>
        <v>2025</v>
      </c>
      <c r="W4800" t="str">
        <f>TEXT(Sales_Data[[#This Row],[Order_Date]],"mmm")</f>
        <v>Nov</v>
      </c>
      <c r="X4800">
        <f>MONTH(Sales_Data[[#This Row],[Order_Date]])</f>
        <v>11</v>
      </c>
      <c r="Y4800" t="str">
        <f>"Q"&amp;ROUNDUP(MONTH(Sales_Data[[#This Row],[Order_Date]])/3,0)</f>
        <v>Q4</v>
      </c>
    </row>
    <row r="4801" spans="1:25" x14ac:dyDescent="0.3">
      <c r="A4801" t="s">
        <v>6560</v>
      </c>
      <c r="B4801" s="1">
        <v>45777</v>
      </c>
      <c r="C4801" t="s">
        <v>282</v>
      </c>
      <c r="D4801" t="s">
        <v>1004</v>
      </c>
      <c r="E4801" t="s">
        <v>48</v>
      </c>
      <c r="F4801" t="s">
        <v>164</v>
      </c>
      <c r="G4801" t="s">
        <v>67</v>
      </c>
      <c r="H4801" t="s">
        <v>121</v>
      </c>
      <c r="I4801" t="s">
        <v>122</v>
      </c>
      <c r="J4801">
        <v>5</v>
      </c>
      <c r="K4801">
        <v>36988.949999999997</v>
      </c>
      <c r="L4801">
        <v>0.2</v>
      </c>
      <c r="M4801">
        <v>122517.67</v>
      </c>
      <c r="N4801" t="s">
        <v>24</v>
      </c>
      <c r="O4801" t="s">
        <v>53</v>
      </c>
      <c r="P4801" t="s">
        <v>26</v>
      </c>
      <c r="Q4801">
        <f>Sales_Data[[#This Row],[Quantity]]*Sales_Data[[#This Row],[Unit_Price]]</f>
        <v>184944.75</v>
      </c>
      <c r="R4801">
        <f>Sales_Data[[#This Row],[Gross_Sales]]*Sales_Data[[#This Row],[Discount]]</f>
        <v>36988.950000000004</v>
      </c>
      <c r="S4801">
        <f>Sales_Data[[#This Row],[Gross_Sales]]-Sales_Data[[#This Row],[Discount_Amount]]</f>
        <v>147955.79999999999</v>
      </c>
      <c r="T4801">
        <f>Sales_Data[[#This Row],[Net Sales]]-Sales_Data[[#This Row],[Cost]]</f>
        <v>25438.12999999999</v>
      </c>
      <c r="U4801" s="2">
        <f>Sales_Data[[#This Row],[Profit]]/Sales_Data[[#This Row],[Net Sales]]</f>
        <v>0.17193060359918294</v>
      </c>
      <c r="V4801">
        <f>YEAR(Sales_Data[[#This Row],[Order_Date]])</f>
        <v>2025</v>
      </c>
      <c r="W4801" t="str">
        <f>TEXT(Sales_Data[[#This Row],[Order_Date]],"mmm")</f>
        <v>Apr</v>
      </c>
      <c r="X4801">
        <f>MONTH(Sales_Data[[#This Row],[Order_Date]])</f>
        <v>4</v>
      </c>
      <c r="Y4801" t="str">
        <f>"Q"&amp;ROUNDUP(MONTH(Sales_Data[[#This Row],[Order_Date]])/3,0)</f>
        <v>Q2</v>
      </c>
    </row>
    <row r="4802" spans="1:25" x14ac:dyDescent="0.3">
      <c r="A4802" t="s">
        <v>6561</v>
      </c>
      <c r="B4802" s="1">
        <v>45959</v>
      </c>
      <c r="C4802" t="s">
        <v>2723</v>
      </c>
      <c r="D4802" t="s">
        <v>125</v>
      </c>
      <c r="E4802" t="s">
        <v>48</v>
      </c>
      <c r="F4802" t="s">
        <v>126</v>
      </c>
      <c r="G4802" t="s">
        <v>67</v>
      </c>
      <c r="H4802" t="s">
        <v>68</v>
      </c>
      <c r="I4802" t="s">
        <v>69</v>
      </c>
      <c r="J4802">
        <v>5</v>
      </c>
      <c r="K4802">
        <v>9061.16</v>
      </c>
      <c r="L4802">
        <v>0.15</v>
      </c>
      <c r="M4802">
        <v>28554.54</v>
      </c>
      <c r="N4802" t="s">
        <v>24</v>
      </c>
      <c r="O4802" t="s">
        <v>35</v>
      </c>
      <c r="P4802" t="s">
        <v>26</v>
      </c>
      <c r="Q4802">
        <f>Sales_Data[[#This Row],[Quantity]]*Sales_Data[[#This Row],[Unit_Price]]</f>
        <v>45305.8</v>
      </c>
      <c r="R4802">
        <f>Sales_Data[[#This Row],[Gross_Sales]]*Sales_Data[[#This Row],[Discount]]</f>
        <v>6795.87</v>
      </c>
      <c r="S4802">
        <f>Sales_Data[[#This Row],[Gross_Sales]]-Sales_Data[[#This Row],[Discount_Amount]]</f>
        <v>38509.93</v>
      </c>
      <c r="T4802">
        <f>Sales_Data[[#This Row],[Net Sales]]-Sales_Data[[#This Row],[Cost]]</f>
        <v>9955.39</v>
      </c>
      <c r="U4802" s="2">
        <f>Sales_Data[[#This Row],[Profit]]/Sales_Data[[#This Row],[Net Sales]]</f>
        <v>0.25851488174608467</v>
      </c>
      <c r="V4802">
        <f>YEAR(Sales_Data[[#This Row],[Order_Date]])</f>
        <v>2025</v>
      </c>
      <c r="W4802" t="str">
        <f>TEXT(Sales_Data[[#This Row],[Order_Date]],"mmm")</f>
        <v>Oct</v>
      </c>
      <c r="X4802">
        <f>MONTH(Sales_Data[[#This Row],[Order_Date]])</f>
        <v>10</v>
      </c>
      <c r="Y4802" t="str">
        <f>"Q"&amp;ROUNDUP(MONTH(Sales_Data[[#This Row],[Order_Date]])/3,0)</f>
        <v>Q4</v>
      </c>
    </row>
    <row r="4803" spans="1:25" x14ac:dyDescent="0.3">
      <c r="A4803" t="s">
        <v>6562</v>
      </c>
      <c r="B4803" s="1">
        <v>45835</v>
      </c>
      <c r="C4803" t="s">
        <v>243</v>
      </c>
      <c r="D4803" t="s">
        <v>497</v>
      </c>
      <c r="E4803" t="s">
        <v>48</v>
      </c>
      <c r="F4803" t="s">
        <v>132</v>
      </c>
      <c r="G4803" t="s">
        <v>67</v>
      </c>
      <c r="H4803" t="s">
        <v>133</v>
      </c>
      <c r="I4803" t="s">
        <v>138</v>
      </c>
      <c r="J4803">
        <v>1</v>
      </c>
      <c r="K4803">
        <v>3686.68</v>
      </c>
      <c r="L4803">
        <v>0.05</v>
      </c>
      <c r="M4803">
        <v>2522.31</v>
      </c>
      <c r="N4803" t="s">
        <v>24</v>
      </c>
      <c r="O4803" t="s">
        <v>35</v>
      </c>
      <c r="P4803" t="s">
        <v>71</v>
      </c>
      <c r="Q4803">
        <f>Sales_Data[[#This Row],[Quantity]]*Sales_Data[[#This Row],[Unit_Price]]</f>
        <v>3686.68</v>
      </c>
      <c r="R4803">
        <f>Sales_Data[[#This Row],[Gross_Sales]]*Sales_Data[[#This Row],[Discount]]</f>
        <v>184.334</v>
      </c>
      <c r="S4803">
        <f>Sales_Data[[#This Row],[Gross_Sales]]-Sales_Data[[#This Row],[Discount_Amount]]</f>
        <v>3502.346</v>
      </c>
      <c r="T4803">
        <f>Sales_Data[[#This Row],[Net Sales]]-Sales_Data[[#This Row],[Cost]]</f>
        <v>980.03600000000006</v>
      </c>
      <c r="U4803" s="2">
        <f>Sales_Data[[#This Row],[Profit]]/Sales_Data[[#This Row],[Net Sales]]</f>
        <v>0.27982272453949442</v>
      </c>
      <c r="V4803">
        <f>YEAR(Sales_Data[[#This Row],[Order_Date]])</f>
        <v>2025</v>
      </c>
      <c r="W4803" t="str">
        <f>TEXT(Sales_Data[[#This Row],[Order_Date]],"mmm")</f>
        <v>Jun</v>
      </c>
      <c r="X4803">
        <f>MONTH(Sales_Data[[#This Row],[Order_Date]])</f>
        <v>6</v>
      </c>
      <c r="Y4803" t="str">
        <f>"Q"&amp;ROUNDUP(MONTH(Sales_Data[[#This Row],[Order_Date]])/3,0)</f>
        <v>Q2</v>
      </c>
    </row>
    <row r="4804" spans="1:25" x14ac:dyDescent="0.3">
      <c r="A4804" t="s">
        <v>6563</v>
      </c>
      <c r="B4804" s="1">
        <v>45833</v>
      </c>
      <c r="C4804" t="s">
        <v>6564</v>
      </c>
      <c r="D4804" t="s">
        <v>252</v>
      </c>
      <c r="E4804" t="s">
        <v>39</v>
      </c>
      <c r="F4804" t="s">
        <v>40</v>
      </c>
      <c r="G4804" t="s">
        <v>21</v>
      </c>
      <c r="H4804" t="s">
        <v>297</v>
      </c>
      <c r="I4804" t="s">
        <v>494</v>
      </c>
      <c r="J4804">
        <v>1</v>
      </c>
      <c r="K4804">
        <v>5668.35</v>
      </c>
      <c r="L4804">
        <v>0</v>
      </c>
      <c r="M4804">
        <v>4029.25</v>
      </c>
      <c r="N4804" t="s">
        <v>52</v>
      </c>
      <c r="O4804" t="s">
        <v>35</v>
      </c>
      <c r="P4804" t="s">
        <v>44</v>
      </c>
      <c r="Q4804">
        <f>Sales_Data[[#This Row],[Quantity]]*Sales_Data[[#This Row],[Unit_Price]]</f>
        <v>5668.35</v>
      </c>
      <c r="R4804">
        <f>Sales_Data[[#This Row],[Gross_Sales]]*Sales_Data[[#This Row],[Discount]]</f>
        <v>0</v>
      </c>
      <c r="S4804">
        <f>Sales_Data[[#This Row],[Gross_Sales]]-Sales_Data[[#This Row],[Discount_Amount]]</f>
        <v>5668.35</v>
      </c>
      <c r="T4804">
        <f>Sales_Data[[#This Row],[Net Sales]]-Sales_Data[[#This Row],[Cost]]</f>
        <v>1639.1000000000004</v>
      </c>
      <c r="U4804" s="2">
        <f>Sales_Data[[#This Row],[Profit]]/Sales_Data[[#This Row],[Net Sales]]</f>
        <v>0.28916704155530276</v>
      </c>
      <c r="V4804">
        <f>YEAR(Sales_Data[[#This Row],[Order_Date]])</f>
        <v>2025</v>
      </c>
      <c r="W4804" t="str">
        <f>TEXT(Sales_Data[[#This Row],[Order_Date]],"mmm")</f>
        <v>Jun</v>
      </c>
      <c r="X4804">
        <f>MONTH(Sales_Data[[#This Row],[Order_Date]])</f>
        <v>6</v>
      </c>
      <c r="Y4804" t="str">
        <f>"Q"&amp;ROUNDUP(MONTH(Sales_Data[[#This Row],[Order_Date]])/3,0)</f>
        <v>Q2</v>
      </c>
    </row>
    <row r="4805" spans="1:25" x14ac:dyDescent="0.3">
      <c r="A4805" t="s">
        <v>6565</v>
      </c>
      <c r="B4805" s="1">
        <v>45874</v>
      </c>
      <c r="C4805" t="s">
        <v>287</v>
      </c>
      <c r="D4805" t="s">
        <v>38</v>
      </c>
      <c r="E4805" t="s">
        <v>48</v>
      </c>
      <c r="F4805" t="s">
        <v>126</v>
      </c>
      <c r="G4805" t="s">
        <v>41</v>
      </c>
      <c r="H4805" t="s">
        <v>147</v>
      </c>
      <c r="I4805" t="s">
        <v>369</v>
      </c>
      <c r="J4805">
        <v>2</v>
      </c>
      <c r="K4805">
        <v>47596.07</v>
      </c>
      <c r="L4805">
        <v>0.1</v>
      </c>
      <c r="M4805">
        <v>60132.87</v>
      </c>
      <c r="N4805" t="s">
        <v>109</v>
      </c>
      <c r="O4805" t="s">
        <v>35</v>
      </c>
      <c r="P4805" t="s">
        <v>44</v>
      </c>
      <c r="Q4805">
        <f>Sales_Data[[#This Row],[Quantity]]*Sales_Data[[#This Row],[Unit_Price]]</f>
        <v>95192.14</v>
      </c>
      <c r="R4805">
        <f>Sales_Data[[#This Row],[Gross_Sales]]*Sales_Data[[#This Row],[Discount]]</f>
        <v>9519.2139999999999</v>
      </c>
      <c r="S4805">
        <f>Sales_Data[[#This Row],[Gross_Sales]]-Sales_Data[[#This Row],[Discount_Amount]]</f>
        <v>85672.926000000007</v>
      </c>
      <c r="T4805">
        <f>Sales_Data[[#This Row],[Net Sales]]-Sales_Data[[#This Row],[Cost]]</f>
        <v>25540.056000000004</v>
      </c>
      <c r="U4805" s="2">
        <f>Sales_Data[[#This Row],[Profit]]/Sales_Data[[#This Row],[Net Sales]]</f>
        <v>0.2981111675816932</v>
      </c>
      <c r="V4805">
        <f>YEAR(Sales_Data[[#This Row],[Order_Date]])</f>
        <v>2025</v>
      </c>
      <c r="W4805" t="str">
        <f>TEXT(Sales_Data[[#This Row],[Order_Date]],"mmm")</f>
        <v>Aug</v>
      </c>
      <c r="X4805">
        <f>MONTH(Sales_Data[[#This Row],[Order_Date]])</f>
        <v>8</v>
      </c>
      <c r="Y4805" t="str">
        <f>"Q"&amp;ROUNDUP(MONTH(Sales_Data[[#This Row],[Order_Date]])/3,0)</f>
        <v>Q3</v>
      </c>
    </row>
    <row r="4806" spans="1:25" x14ac:dyDescent="0.3">
      <c r="A4806" t="s">
        <v>6566</v>
      </c>
      <c r="B4806" s="1">
        <v>45713</v>
      </c>
      <c r="C4806" t="s">
        <v>159</v>
      </c>
      <c r="D4806" t="s">
        <v>393</v>
      </c>
      <c r="E4806" t="s">
        <v>19</v>
      </c>
      <c r="F4806" t="s">
        <v>66</v>
      </c>
      <c r="G4806" t="s">
        <v>21</v>
      </c>
      <c r="H4806" t="s">
        <v>230</v>
      </c>
      <c r="I4806" t="s">
        <v>328</v>
      </c>
      <c r="J4806">
        <v>2</v>
      </c>
      <c r="K4806">
        <v>2115.4699999999998</v>
      </c>
      <c r="L4806">
        <v>0</v>
      </c>
      <c r="M4806">
        <v>3150.47</v>
      </c>
      <c r="N4806" t="s">
        <v>52</v>
      </c>
      <c r="O4806" t="s">
        <v>35</v>
      </c>
      <c r="P4806" t="s">
        <v>71</v>
      </c>
      <c r="Q4806">
        <f>Sales_Data[[#This Row],[Quantity]]*Sales_Data[[#This Row],[Unit_Price]]</f>
        <v>4230.9399999999996</v>
      </c>
      <c r="R4806">
        <f>Sales_Data[[#This Row],[Gross_Sales]]*Sales_Data[[#This Row],[Discount]]</f>
        <v>0</v>
      </c>
      <c r="S4806">
        <f>Sales_Data[[#This Row],[Gross_Sales]]-Sales_Data[[#This Row],[Discount_Amount]]</f>
        <v>4230.9399999999996</v>
      </c>
      <c r="T4806">
        <f>Sales_Data[[#This Row],[Net Sales]]-Sales_Data[[#This Row],[Cost]]</f>
        <v>1080.4699999999998</v>
      </c>
      <c r="U4806" s="2">
        <f>Sales_Data[[#This Row],[Profit]]/Sales_Data[[#This Row],[Net Sales]]</f>
        <v>0.25537351037830835</v>
      </c>
      <c r="V4806">
        <f>YEAR(Sales_Data[[#This Row],[Order_Date]])</f>
        <v>2025</v>
      </c>
      <c r="W4806" t="str">
        <f>TEXT(Sales_Data[[#This Row],[Order_Date]],"mmm")</f>
        <v>Feb</v>
      </c>
      <c r="X4806">
        <f>MONTH(Sales_Data[[#This Row],[Order_Date]])</f>
        <v>2</v>
      </c>
      <c r="Y4806" t="str">
        <f>"Q"&amp;ROUNDUP(MONTH(Sales_Data[[#This Row],[Order_Date]])/3,0)</f>
        <v>Q1</v>
      </c>
    </row>
    <row r="4807" spans="1:25" x14ac:dyDescent="0.3">
      <c r="A4807" t="s">
        <v>6567</v>
      </c>
      <c r="B4807" s="1">
        <v>45844</v>
      </c>
      <c r="C4807" t="s">
        <v>1161</v>
      </c>
      <c r="D4807" t="s">
        <v>137</v>
      </c>
      <c r="E4807" t="s">
        <v>19</v>
      </c>
      <c r="F4807" t="s">
        <v>57</v>
      </c>
      <c r="G4807" t="s">
        <v>67</v>
      </c>
      <c r="H4807" t="s">
        <v>121</v>
      </c>
      <c r="I4807" t="s">
        <v>122</v>
      </c>
      <c r="J4807">
        <v>1</v>
      </c>
      <c r="K4807">
        <v>2904.29</v>
      </c>
      <c r="L4807">
        <v>0</v>
      </c>
      <c r="M4807">
        <v>2253.14</v>
      </c>
      <c r="N4807" t="s">
        <v>52</v>
      </c>
      <c r="O4807" t="s">
        <v>35</v>
      </c>
      <c r="P4807" t="s">
        <v>26</v>
      </c>
      <c r="Q4807">
        <f>Sales_Data[[#This Row],[Quantity]]*Sales_Data[[#This Row],[Unit_Price]]</f>
        <v>2904.29</v>
      </c>
      <c r="R4807">
        <f>Sales_Data[[#This Row],[Gross_Sales]]*Sales_Data[[#This Row],[Discount]]</f>
        <v>0</v>
      </c>
      <c r="S4807">
        <f>Sales_Data[[#This Row],[Gross_Sales]]-Sales_Data[[#This Row],[Discount_Amount]]</f>
        <v>2904.29</v>
      </c>
      <c r="T4807">
        <f>Sales_Data[[#This Row],[Net Sales]]-Sales_Data[[#This Row],[Cost]]</f>
        <v>651.15000000000009</v>
      </c>
      <c r="U4807" s="2">
        <f>Sales_Data[[#This Row],[Profit]]/Sales_Data[[#This Row],[Net Sales]]</f>
        <v>0.22420281721177984</v>
      </c>
      <c r="V4807">
        <f>YEAR(Sales_Data[[#This Row],[Order_Date]])</f>
        <v>2025</v>
      </c>
      <c r="W4807" t="str">
        <f>TEXT(Sales_Data[[#This Row],[Order_Date]],"mmm")</f>
        <v>Jul</v>
      </c>
      <c r="X4807">
        <f>MONTH(Sales_Data[[#This Row],[Order_Date]])</f>
        <v>7</v>
      </c>
      <c r="Y4807" t="str">
        <f>"Q"&amp;ROUNDUP(MONTH(Sales_Data[[#This Row],[Order_Date]])/3,0)</f>
        <v>Q3</v>
      </c>
    </row>
    <row r="4808" spans="1:25" x14ac:dyDescent="0.3">
      <c r="A4808" t="s">
        <v>6568</v>
      </c>
      <c r="B4808" s="1">
        <v>45889</v>
      </c>
      <c r="C4808" t="s">
        <v>1551</v>
      </c>
      <c r="D4808" t="s">
        <v>271</v>
      </c>
      <c r="E4808" t="s">
        <v>48</v>
      </c>
      <c r="F4808" t="s">
        <v>132</v>
      </c>
      <c r="G4808" t="s">
        <v>41</v>
      </c>
      <c r="H4808" t="s">
        <v>147</v>
      </c>
      <c r="I4808" t="s">
        <v>369</v>
      </c>
      <c r="J4808">
        <v>2</v>
      </c>
      <c r="K4808">
        <v>58179.07</v>
      </c>
      <c r="L4808">
        <v>0</v>
      </c>
      <c r="M4808">
        <v>100119.98</v>
      </c>
      <c r="N4808" t="s">
        <v>109</v>
      </c>
      <c r="O4808" t="s">
        <v>35</v>
      </c>
      <c r="P4808" t="s">
        <v>44</v>
      </c>
      <c r="Q4808">
        <f>Sales_Data[[#This Row],[Quantity]]*Sales_Data[[#This Row],[Unit_Price]]</f>
        <v>116358.14</v>
      </c>
      <c r="R4808">
        <f>Sales_Data[[#This Row],[Gross_Sales]]*Sales_Data[[#This Row],[Discount]]</f>
        <v>0</v>
      </c>
      <c r="S4808">
        <f>Sales_Data[[#This Row],[Gross_Sales]]-Sales_Data[[#This Row],[Discount_Amount]]</f>
        <v>116358.14</v>
      </c>
      <c r="T4808">
        <f>Sales_Data[[#This Row],[Net Sales]]-Sales_Data[[#This Row],[Cost]]</f>
        <v>16238.160000000003</v>
      </c>
      <c r="U4808" s="2">
        <f>Sales_Data[[#This Row],[Profit]]/Sales_Data[[#This Row],[Net Sales]]</f>
        <v>0.13955327921192281</v>
      </c>
      <c r="V4808">
        <f>YEAR(Sales_Data[[#This Row],[Order_Date]])</f>
        <v>2025</v>
      </c>
      <c r="W4808" t="str">
        <f>TEXT(Sales_Data[[#This Row],[Order_Date]],"mmm")</f>
        <v>Aug</v>
      </c>
      <c r="X4808">
        <f>MONTH(Sales_Data[[#This Row],[Order_Date]])</f>
        <v>8</v>
      </c>
      <c r="Y4808" t="str">
        <f>"Q"&amp;ROUNDUP(MONTH(Sales_Data[[#This Row],[Order_Date]])/3,0)</f>
        <v>Q3</v>
      </c>
    </row>
    <row r="4809" spans="1:25" x14ac:dyDescent="0.3">
      <c r="A4809" t="s">
        <v>6569</v>
      </c>
      <c r="B4809" s="1">
        <v>45912</v>
      </c>
      <c r="C4809" t="s">
        <v>2551</v>
      </c>
      <c r="D4809" t="s">
        <v>422</v>
      </c>
      <c r="E4809" t="s">
        <v>48</v>
      </c>
      <c r="F4809" t="s">
        <v>132</v>
      </c>
      <c r="G4809" t="s">
        <v>21</v>
      </c>
      <c r="H4809" t="s">
        <v>127</v>
      </c>
      <c r="I4809" t="s">
        <v>342</v>
      </c>
      <c r="J4809">
        <v>1</v>
      </c>
      <c r="K4809">
        <v>50339.69</v>
      </c>
      <c r="L4809">
        <v>0</v>
      </c>
      <c r="M4809">
        <v>40788.33</v>
      </c>
      <c r="N4809" t="s">
        <v>52</v>
      </c>
      <c r="O4809" t="s">
        <v>35</v>
      </c>
      <c r="P4809" t="s">
        <v>71</v>
      </c>
      <c r="Q4809">
        <f>Sales_Data[[#This Row],[Quantity]]*Sales_Data[[#This Row],[Unit_Price]]</f>
        <v>50339.69</v>
      </c>
      <c r="R4809">
        <f>Sales_Data[[#This Row],[Gross_Sales]]*Sales_Data[[#This Row],[Discount]]</f>
        <v>0</v>
      </c>
      <c r="S4809">
        <f>Sales_Data[[#This Row],[Gross_Sales]]-Sales_Data[[#This Row],[Discount_Amount]]</f>
        <v>50339.69</v>
      </c>
      <c r="T4809">
        <f>Sales_Data[[#This Row],[Net Sales]]-Sales_Data[[#This Row],[Cost]]</f>
        <v>9551.36</v>
      </c>
      <c r="U4809" s="2">
        <f>Sales_Data[[#This Row],[Profit]]/Sales_Data[[#This Row],[Net Sales]]</f>
        <v>0.18973815690958765</v>
      </c>
      <c r="V4809">
        <f>YEAR(Sales_Data[[#This Row],[Order_Date]])</f>
        <v>2025</v>
      </c>
      <c r="W4809" t="str">
        <f>TEXT(Sales_Data[[#This Row],[Order_Date]],"mmm")</f>
        <v>Sep</v>
      </c>
      <c r="X4809">
        <f>MONTH(Sales_Data[[#This Row],[Order_Date]])</f>
        <v>9</v>
      </c>
      <c r="Y4809" t="str">
        <f>"Q"&amp;ROUNDUP(MONTH(Sales_Data[[#This Row],[Order_Date]])/3,0)</f>
        <v>Q3</v>
      </c>
    </row>
    <row r="4810" spans="1:25" x14ac:dyDescent="0.3">
      <c r="A4810" t="s">
        <v>6570</v>
      </c>
      <c r="B4810" s="1">
        <v>45761</v>
      </c>
      <c r="C4810" t="s">
        <v>873</v>
      </c>
      <c r="D4810" t="s">
        <v>497</v>
      </c>
      <c r="E4810" t="s">
        <v>39</v>
      </c>
      <c r="F4810" t="s">
        <v>96</v>
      </c>
      <c r="G4810" t="s">
        <v>41</v>
      </c>
      <c r="H4810" t="s">
        <v>102</v>
      </c>
      <c r="I4810" t="s">
        <v>165</v>
      </c>
      <c r="J4810">
        <v>2</v>
      </c>
      <c r="K4810">
        <v>6974.66</v>
      </c>
      <c r="L4810">
        <v>0.05</v>
      </c>
      <c r="M4810">
        <v>8944.69</v>
      </c>
      <c r="N4810" t="s">
        <v>70</v>
      </c>
      <c r="O4810" t="s">
        <v>35</v>
      </c>
      <c r="P4810" t="s">
        <v>44</v>
      </c>
      <c r="Q4810">
        <f>Sales_Data[[#This Row],[Quantity]]*Sales_Data[[#This Row],[Unit_Price]]</f>
        <v>13949.32</v>
      </c>
      <c r="R4810">
        <f>Sales_Data[[#This Row],[Gross_Sales]]*Sales_Data[[#This Row],[Discount]]</f>
        <v>697.46600000000001</v>
      </c>
      <c r="S4810">
        <f>Sales_Data[[#This Row],[Gross_Sales]]-Sales_Data[[#This Row],[Discount_Amount]]</f>
        <v>13251.853999999999</v>
      </c>
      <c r="T4810">
        <f>Sales_Data[[#This Row],[Net Sales]]-Sales_Data[[#This Row],[Cost]]</f>
        <v>4307.1639999999989</v>
      </c>
      <c r="U4810" s="2">
        <f>Sales_Data[[#This Row],[Profit]]/Sales_Data[[#This Row],[Net Sales]]</f>
        <v>0.32502350237181898</v>
      </c>
      <c r="V4810">
        <f>YEAR(Sales_Data[[#This Row],[Order_Date]])</f>
        <v>2025</v>
      </c>
      <c r="W4810" t="str">
        <f>TEXT(Sales_Data[[#This Row],[Order_Date]],"mmm")</f>
        <v>Apr</v>
      </c>
      <c r="X4810">
        <f>MONTH(Sales_Data[[#This Row],[Order_Date]])</f>
        <v>4</v>
      </c>
      <c r="Y4810" t="str">
        <f>"Q"&amp;ROUNDUP(MONTH(Sales_Data[[#This Row],[Order_Date]])/3,0)</f>
        <v>Q2</v>
      </c>
    </row>
    <row r="4811" spans="1:25" x14ac:dyDescent="0.3">
      <c r="A4811" t="s">
        <v>6571</v>
      </c>
      <c r="B4811" s="1">
        <v>45734</v>
      </c>
      <c r="C4811" t="s">
        <v>2010</v>
      </c>
      <c r="D4811" t="s">
        <v>29</v>
      </c>
      <c r="E4811" t="s">
        <v>39</v>
      </c>
      <c r="F4811" t="s">
        <v>96</v>
      </c>
      <c r="G4811" t="s">
        <v>32</v>
      </c>
      <c r="H4811" t="s">
        <v>33</v>
      </c>
      <c r="I4811" t="s">
        <v>34</v>
      </c>
      <c r="J4811">
        <v>1</v>
      </c>
      <c r="K4811">
        <v>2076.3200000000002</v>
      </c>
      <c r="L4811">
        <v>0.05</v>
      </c>
      <c r="M4811">
        <v>1455.72</v>
      </c>
      <c r="N4811" t="s">
        <v>83</v>
      </c>
      <c r="O4811" t="s">
        <v>25</v>
      </c>
      <c r="P4811" t="s">
        <v>26</v>
      </c>
      <c r="Q4811">
        <f>Sales_Data[[#This Row],[Quantity]]*Sales_Data[[#This Row],[Unit_Price]]</f>
        <v>2076.3200000000002</v>
      </c>
      <c r="R4811">
        <f>Sales_Data[[#This Row],[Gross_Sales]]*Sales_Data[[#This Row],[Discount]]</f>
        <v>103.81600000000002</v>
      </c>
      <c r="S4811">
        <f>Sales_Data[[#This Row],[Gross_Sales]]-Sales_Data[[#This Row],[Discount_Amount]]</f>
        <v>1972.5040000000001</v>
      </c>
      <c r="T4811">
        <f>Sales_Data[[#This Row],[Net Sales]]-Sales_Data[[#This Row],[Cost]]</f>
        <v>516.78400000000011</v>
      </c>
      <c r="U4811" s="2">
        <f>Sales_Data[[#This Row],[Profit]]/Sales_Data[[#This Row],[Net Sales]]</f>
        <v>0.26199389202759543</v>
      </c>
      <c r="V4811">
        <f>YEAR(Sales_Data[[#This Row],[Order_Date]])</f>
        <v>2025</v>
      </c>
      <c r="W4811" t="str">
        <f>TEXT(Sales_Data[[#This Row],[Order_Date]],"mmm")</f>
        <v>Mar</v>
      </c>
      <c r="X4811">
        <f>MONTH(Sales_Data[[#This Row],[Order_Date]])</f>
        <v>3</v>
      </c>
      <c r="Y4811" t="str">
        <f>"Q"&amp;ROUNDUP(MONTH(Sales_Data[[#This Row],[Order_Date]])/3,0)</f>
        <v>Q1</v>
      </c>
    </row>
    <row r="4812" spans="1:25" x14ac:dyDescent="0.3">
      <c r="A4812" t="s">
        <v>6572</v>
      </c>
      <c r="B4812" s="1">
        <v>45887</v>
      </c>
      <c r="C4812" t="s">
        <v>4141</v>
      </c>
      <c r="D4812" t="s">
        <v>280</v>
      </c>
      <c r="E4812" t="s">
        <v>119</v>
      </c>
      <c r="F4812" t="s">
        <v>249</v>
      </c>
      <c r="G4812" t="s">
        <v>21</v>
      </c>
      <c r="H4812" t="s">
        <v>127</v>
      </c>
      <c r="I4812" t="s">
        <v>314</v>
      </c>
      <c r="J4812">
        <v>2</v>
      </c>
      <c r="K4812">
        <v>4646.33</v>
      </c>
      <c r="L4812">
        <v>0.05</v>
      </c>
      <c r="M4812">
        <v>6177.1</v>
      </c>
      <c r="N4812" t="s">
        <v>109</v>
      </c>
      <c r="O4812" t="s">
        <v>25</v>
      </c>
      <c r="P4812" t="s">
        <v>44</v>
      </c>
      <c r="Q4812">
        <f>Sales_Data[[#This Row],[Quantity]]*Sales_Data[[#This Row],[Unit_Price]]</f>
        <v>9292.66</v>
      </c>
      <c r="R4812">
        <f>Sales_Data[[#This Row],[Gross_Sales]]*Sales_Data[[#This Row],[Discount]]</f>
        <v>464.63300000000004</v>
      </c>
      <c r="S4812">
        <f>Sales_Data[[#This Row],[Gross_Sales]]-Sales_Data[[#This Row],[Discount_Amount]]</f>
        <v>8828.027</v>
      </c>
      <c r="T4812">
        <f>Sales_Data[[#This Row],[Net Sales]]-Sales_Data[[#This Row],[Cost]]</f>
        <v>2650.9269999999997</v>
      </c>
      <c r="U4812" s="2">
        <f>Sales_Data[[#This Row],[Profit]]/Sales_Data[[#This Row],[Net Sales]]</f>
        <v>0.30028532989307799</v>
      </c>
      <c r="V4812">
        <f>YEAR(Sales_Data[[#This Row],[Order_Date]])</f>
        <v>2025</v>
      </c>
      <c r="W4812" t="str">
        <f>TEXT(Sales_Data[[#This Row],[Order_Date]],"mmm")</f>
        <v>Aug</v>
      </c>
      <c r="X4812">
        <f>MONTH(Sales_Data[[#This Row],[Order_Date]])</f>
        <v>8</v>
      </c>
      <c r="Y4812" t="str">
        <f>"Q"&amp;ROUNDUP(MONTH(Sales_Data[[#This Row],[Order_Date]])/3,0)</f>
        <v>Q3</v>
      </c>
    </row>
    <row r="4813" spans="1:25" x14ac:dyDescent="0.3">
      <c r="A4813" t="s">
        <v>6573</v>
      </c>
      <c r="B4813" s="1">
        <v>45915</v>
      </c>
      <c r="C4813" t="s">
        <v>1504</v>
      </c>
      <c r="D4813" t="s">
        <v>65</v>
      </c>
      <c r="E4813" t="s">
        <v>48</v>
      </c>
      <c r="F4813" t="s">
        <v>49</v>
      </c>
      <c r="G4813" t="s">
        <v>75</v>
      </c>
      <c r="H4813" t="s">
        <v>185</v>
      </c>
      <c r="I4813" t="s">
        <v>261</v>
      </c>
      <c r="J4813">
        <v>2</v>
      </c>
      <c r="K4813">
        <v>16515.18</v>
      </c>
      <c r="L4813">
        <v>0.15</v>
      </c>
      <c r="M4813">
        <v>19179.63</v>
      </c>
      <c r="N4813" t="s">
        <v>109</v>
      </c>
      <c r="O4813" t="s">
        <v>35</v>
      </c>
      <c r="P4813" t="s">
        <v>44</v>
      </c>
      <c r="Q4813">
        <f>Sales_Data[[#This Row],[Quantity]]*Sales_Data[[#This Row],[Unit_Price]]</f>
        <v>33030.36</v>
      </c>
      <c r="R4813">
        <f>Sales_Data[[#This Row],[Gross_Sales]]*Sales_Data[[#This Row],[Discount]]</f>
        <v>4954.5540000000001</v>
      </c>
      <c r="S4813">
        <f>Sales_Data[[#This Row],[Gross_Sales]]-Sales_Data[[#This Row],[Discount_Amount]]</f>
        <v>28075.806</v>
      </c>
      <c r="T4813">
        <f>Sales_Data[[#This Row],[Net Sales]]-Sales_Data[[#This Row],[Cost]]</f>
        <v>8896.1759999999995</v>
      </c>
      <c r="U4813" s="2">
        <f>Sales_Data[[#This Row],[Profit]]/Sales_Data[[#This Row],[Net Sales]]</f>
        <v>0.31686271090489793</v>
      </c>
      <c r="V4813">
        <f>YEAR(Sales_Data[[#This Row],[Order_Date]])</f>
        <v>2025</v>
      </c>
      <c r="W4813" t="str">
        <f>TEXT(Sales_Data[[#This Row],[Order_Date]],"mmm")</f>
        <v>Sep</v>
      </c>
      <c r="X4813">
        <f>MONTH(Sales_Data[[#This Row],[Order_Date]])</f>
        <v>9</v>
      </c>
      <c r="Y4813" t="str">
        <f>"Q"&amp;ROUNDUP(MONTH(Sales_Data[[#This Row],[Order_Date]])/3,0)</f>
        <v>Q3</v>
      </c>
    </row>
    <row r="4814" spans="1:25" x14ac:dyDescent="0.3">
      <c r="A4814" t="s">
        <v>6574</v>
      </c>
      <c r="B4814" s="1">
        <v>45921</v>
      </c>
      <c r="C4814" t="s">
        <v>5491</v>
      </c>
      <c r="D4814" t="s">
        <v>522</v>
      </c>
      <c r="E4814" t="s">
        <v>48</v>
      </c>
      <c r="F4814" t="s">
        <v>132</v>
      </c>
      <c r="G4814" t="s">
        <v>67</v>
      </c>
      <c r="H4814" t="s">
        <v>121</v>
      </c>
      <c r="I4814" t="s">
        <v>122</v>
      </c>
      <c r="J4814">
        <v>2</v>
      </c>
      <c r="K4814">
        <v>41047.81</v>
      </c>
      <c r="L4814">
        <v>0.1</v>
      </c>
      <c r="M4814">
        <v>58454.59</v>
      </c>
      <c r="N4814" t="s">
        <v>24</v>
      </c>
      <c r="O4814" t="s">
        <v>35</v>
      </c>
      <c r="P4814" t="s">
        <v>26</v>
      </c>
      <c r="Q4814">
        <f>Sales_Data[[#This Row],[Quantity]]*Sales_Data[[#This Row],[Unit_Price]]</f>
        <v>82095.62</v>
      </c>
      <c r="R4814">
        <f>Sales_Data[[#This Row],[Gross_Sales]]*Sales_Data[[#This Row],[Discount]]</f>
        <v>8209.5619999999999</v>
      </c>
      <c r="S4814">
        <f>Sales_Data[[#This Row],[Gross_Sales]]-Sales_Data[[#This Row],[Discount_Amount]]</f>
        <v>73886.05799999999</v>
      </c>
      <c r="T4814">
        <f>Sales_Data[[#This Row],[Net Sales]]-Sales_Data[[#This Row],[Cost]]</f>
        <v>15431.467999999993</v>
      </c>
      <c r="U4814" s="2">
        <f>Sales_Data[[#This Row],[Profit]]/Sales_Data[[#This Row],[Net Sales]]</f>
        <v>0.20885493715201311</v>
      </c>
      <c r="V4814">
        <f>YEAR(Sales_Data[[#This Row],[Order_Date]])</f>
        <v>2025</v>
      </c>
      <c r="W4814" t="str">
        <f>TEXT(Sales_Data[[#This Row],[Order_Date]],"mmm")</f>
        <v>Sep</v>
      </c>
      <c r="X4814">
        <f>MONTH(Sales_Data[[#This Row],[Order_Date]])</f>
        <v>9</v>
      </c>
      <c r="Y4814" t="str">
        <f>"Q"&amp;ROUNDUP(MONTH(Sales_Data[[#This Row],[Order_Date]])/3,0)</f>
        <v>Q3</v>
      </c>
    </row>
    <row r="4815" spans="1:25" x14ac:dyDescent="0.3">
      <c r="A4815" t="s">
        <v>6575</v>
      </c>
      <c r="B4815" s="1">
        <v>45988</v>
      </c>
      <c r="C4815" t="s">
        <v>1491</v>
      </c>
      <c r="D4815" t="s">
        <v>669</v>
      </c>
      <c r="E4815" t="s">
        <v>48</v>
      </c>
      <c r="F4815" t="s">
        <v>164</v>
      </c>
      <c r="G4815" t="s">
        <v>21</v>
      </c>
      <c r="H4815" t="s">
        <v>127</v>
      </c>
      <c r="I4815" t="s">
        <v>342</v>
      </c>
      <c r="J4815">
        <v>2</v>
      </c>
      <c r="K4815">
        <v>8828.7999999999993</v>
      </c>
      <c r="L4815">
        <v>0.15</v>
      </c>
      <c r="M4815">
        <v>9745.27</v>
      </c>
      <c r="N4815" t="s">
        <v>52</v>
      </c>
      <c r="O4815" t="s">
        <v>35</v>
      </c>
      <c r="P4815" t="s">
        <v>44</v>
      </c>
      <c r="Q4815">
        <f>Sales_Data[[#This Row],[Quantity]]*Sales_Data[[#This Row],[Unit_Price]]</f>
        <v>17657.599999999999</v>
      </c>
      <c r="R4815">
        <f>Sales_Data[[#This Row],[Gross_Sales]]*Sales_Data[[#This Row],[Discount]]</f>
        <v>2648.64</v>
      </c>
      <c r="S4815">
        <f>Sales_Data[[#This Row],[Gross_Sales]]-Sales_Data[[#This Row],[Discount_Amount]]</f>
        <v>15008.96</v>
      </c>
      <c r="T4815">
        <f>Sales_Data[[#This Row],[Net Sales]]-Sales_Data[[#This Row],[Cost]]</f>
        <v>5263.6899999999987</v>
      </c>
      <c r="U4815" s="2">
        <f>Sales_Data[[#This Row],[Profit]]/Sales_Data[[#This Row],[Net Sales]]</f>
        <v>0.35070317996716621</v>
      </c>
      <c r="V4815">
        <f>YEAR(Sales_Data[[#This Row],[Order_Date]])</f>
        <v>2025</v>
      </c>
      <c r="W4815" t="str">
        <f>TEXT(Sales_Data[[#This Row],[Order_Date]],"mmm")</f>
        <v>Nov</v>
      </c>
      <c r="X4815">
        <f>MONTH(Sales_Data[[#This Row],[Order_Date]])</f>
        <v>11</v>
      </c>
      <c r="Y4815" t="str">
        <f>"Q"&amp;ROUNDUP(MONTH(Sales_Data[[#This Row],[Order_Date]])/3,0)</f>
        <v>Q4</v>
      </c>
    </row>
    <row r="4816" spans="1:25" x14ac:dyDescent="0.3">
      <c r="A4816" t="s">
        <v>6576</v>
      </c>
      <c r="B4816" s="1">
        <v>45839</v>
      </c>
      <c r="C4816" t="s">
        <v>5303</v>
      </c>
      <c r="D4816" t="s">
        <v>271</v>
      </c>
      <c r="E4816" t="s">
        <v>19</v>
      </c>
      <c r="F4816" t="s">
        <v>57</v>
      </c>
      <c r="G4816" t="s">
        <v>41</v>
      </c>
      <c r="H4816" t="s">
        <v>102</v>
      </c>
      <c r="I4816" t="s">
        <v>165</v>
      </c>
      <c r="J4816">
        <v>2</v>
      </c>
      <c r="K4816">
        <v>2901.31</v>
      </c>
      <c r="L4816">
        <v>0.05</v>
      </c>
      <c r="M4816">
        <v>3454.98</v>
      </c>
      <c r="N4816" t="s">
        <v>83</v>
      </c>
      <c r="O4816" t="s">
        <v>35</v>
      </c>
      <c r="P4816" t="s">
        <v>71</v>
      </c>
      <c r="Q4816">
        <f>Sales_Data[[#This Row],[Quantity]]*Sales_Data[[#This Row],[Unit_Price]]</f>
        <v>5802.62</v>
      </c>
      <c r="R4816">
        <f>Sales_Data[[#This Row],[Gross_Sales]]*Sales_Data[[#This Row],[Discount]]</f>
        <v>290.13100000000003</v>
      </c>
      <c r="S4816">
        <f>Sales_Data[[#This Row],[Gross_Sales]]-Sales_Data[[#This Row],[Discount_Amount]]</f>
        <v>5512.4889999999996</v>
      </c>
      <c r="T4816">
        <f>Sales_Data[[#This Row],[Net Sales]]-Sales_Data[[#This Row],[Cost]]</f>
        <v>2057.5089999999996</v>
      </c>
      <c r="U4816" s="2">
        <f>Sales_Data[[#This Row],[Profit]]/Sales_Data[[#This Row],[Net Sales]]</f>
        <v>0.37324500783584325</v>
      </c>
      <c r="V4816">
        <f>YEAR(Sales_Data[[#This Row],[Order_Date]])</f>
        <v>2025</v>
      </c>
      <c r="W4816" t="str">
        <f>TEXT(Sales_Data[[#This Row],[Order_Date]],"mmm")</f>
        <v>Jul</v>
      </c>
      <c r="X4816">
        <f>MONTH(Sales_Data[[#This Row],[Order_Date]])</f>
        <v>7</v>
      </c>
      <c r="Y4816" t="str">
        <f>"Q"&amp;ROUNDUP(MONTH(Sales_Data[[#This Row],[Order_Date]])/3,0)</f>
        <v>Q3</v>
      </c>
    </row>
    <row r="4817" spans="1:25" x14ac:dyDescent="0.3">
      <c r="A4817" t="s">
        <v>6577</v>
      </c>
      <c r="B4817" s="1">
        <v>45913</v>
      </c>
      <c r="C4817" t="s">
        <v>2604</v>
      </c>
      <c r="D4817" t="s">
        <v>277</v>
      </c>
      <c r="E4817" t="s">
        <v>39</v>
      </c>
      <c r="F4817" t="s">
        <v>96</v>
      </c>
      <c r="G4817" t="s">
        <v>75</v>
      </c>
      <c r="H4817" t="s">
        <v>185</v>
      </c>
      <c r="I4817" t="s">
        <v>261</v>
      </c>
      <c r="J4817">
        <v>1</v>
      </c>
      <c r="K4817">
        <v>874.46</v>
      </c>
      <c r="L4817">
        <v>0.05</v>
      </c>
      <c r="M4817">
        <v>604.38</v>
      </c>
      <c r="N4817" t="s">
        <v>52</v>
      </c>
      <c r="O4817" t="s">
        <v>35</v>
      </c>
      <c r="P4817" t="s">
        <v>44</v>
      </c>
      <c r="Q4817">
        <f>Sales_Data[[#This Row],[Quantity]]*Sales_Data[[#This Row],[Unit_Price]]</f>
        <v>874.46</v>
      </c>
      <c r="R4817">
        <f>Sales_Data[[#This Row],[Gross_Sales]]*Sales_Data[[#This Row],[Discount]]</f>
        <v>43.723000000000006</v>
      </c>
      <c r="S4817">
        <f>Sales_Data[[#This Row],[Gross_Sales]]-Sales_Data[[#This Row],[Discount_Amount]]</f>
        <v>830.73700000000008</v>
      </c>
      <c r="T4817">
        <f>Sales_Data[[#This Row],[Net Sales]]-Sales_Data[[#This Row],[Cost]]</f>
        <v>226.35700000000008</v>
      </c>
      <c r="U4817" s="2">
        <f>Sales_Data[[#This Row],[Profit]]/Sales_Data[[#This Row],[Net Sales]]</f>
        <v>0.27247733037050242</v>
      </c>
      <c r="V4817">
        <f>YEAR(Sales_Data[[#This Row],[Order_Date]])</f>
        <v>2025</v>
      </c>
      <c r="W4817" t="str">
        <f>TEXT(Sales_Data[[#This Row],[Order_Date]],"mmm")</f>
        <v>Sep</v>
      </c>
      <c r="X4817">
        <f>MONTH(Sales_Data[[#This Row],[Order_Date]])</f>
        <v>9</v>
      </c>
      <c r="Y4817" t="str">
        <f>"Q"&amp;ROUNDUP(MONTH(Sales_Data[[#This Row],[Order_Date]])/3,0)</f>
        <v>Q3</v>
      </c>
    </row>
    <row r="4818" spans="1:25" x14ac:dyDescent="0.3">
      <c r="A4818" t="s">
        <v>6578</v>
      </c>
      <c r="B4818" s="1">
        <v>45695</v>
      </c>
      <c r="C4818" t="s">
        <v>4103</v>
      </c>
      <c r="D4818" t="s">
        <v>450</v>
      </c>
      <c r="E4818" t="s">
        <v>30</v>
      </c>
      <c r="F4818" t="s">
        <v>210</v>
      </c>
      <c r="G4818" t="s">
        <v>75</v>
      </c>
      <c r="H4818" t="s">
        <v>185</v>
      </c>
      <c r="I4818" t="s">
        <v>261</v>
      </c>
      <c r="J4818">
        <v>1</v>
      </c>
      <c r="K4818">
        <v>3544.53</v>
      </c>
      <c r="L4818">
        <v>0</v>
      </c>
      <c r="M4818">
        <v>2324.21</v>
      </c>
      <c r="N4818" t="s">
        <v>24</v>
      </c>
      <c r="O4818" t="s">
        <v>35</v>
      </c>
      <c r="P4818" t="s">
        <v>71</v>
      </c>
      <c r="Q4818">
        <f>Sales_Data[[#This Row],[Quantity]]*Sales_Data[[#This Row],[Unit_Price]]</f>
        <v>3544.53</v>
      </c>
      <c r="R4818">
        <f>Sales_Data[[#This Row],[Gross_Sales]]*Sales_Data[[#This Row],[Discount]]</f>
        <v>0</v>
      </c>
      <c r="S4818">
        <f>Sales_Data[[#This Row],[Gross_Sales]]-Sales_Data[[#This Row],[Discount_Amount]]</f>
        <v>3544.53</v>
      </c>
      <c r="T4818">
        <f>Sales_Data[[#This Row],[Net Sales]]-Sales_Data[[#This Row],[Cost]]</f>
        <v>1220.3200000000002</v>
      </c>
      <c r="U4818" s="2">
        <f>Sales_Data[[#This Row],[Profit]]/Sales_Data[[#This Row],[Net Sales]]</f>
        <v>0.34428259882128237</v>
      </c>
      <c r="V4818">
        <f>YEAR(Sales_Data[[#This Row],[Order_Date]])</f>
        <v>2025</v>
      </c>
      <c r="W4818" t="str">
        <f>TEXT(Sales_Data[[#This Row],[Order_Date]],"mmm")</f>
        <v>Feb</v>
      </c>
      <c r="X4818">
        <f>MONTH(Sales_Data[[#This Row],[Order_Date]])</f>
        <v>2</v>
      </c>
      <c r="Y4818" t="str">
        <f>"Q"&amp;ROUNDUP(MONTH(Sales_Data[[#This Row],[Order_Date]])/3,0)</f>
        <v>Q1</v>
      </c>
    </row>
    <row r="4819" spans="1:25" x14ac:dyDescent="0.3">
      <c r="A4819" t="s">
        <v>6579</v>
      </c>
      <c r="B4819" s="1">
        <v>45833</v>
      </c>
      <c r="C4819" t="s">
        <v>179</v>
      </c>
      <c r="D4819" t="s">
        <v>662</v>
      </c>
      <c r="E4819" t="s">
        <v>39</v>
      </c>
      <c r="F4819" t="s">
        <v>96</v>
      </c>
      <c r="G4819" t="s">
        <v>41</v>
      </c>
      <c r="H4819" t="s">
        <v>171</v>
      </c>
      <c r="I4819" t="s">
        <v>172</v>
      </c>
      <c r="J4819">
        <v>1</v>
      </c>
      <c r="K4819">
        <v>3660.88</v>
      </c>
      <c r="L4819">
        <v>0.1</v>
      </c>
      <c r="M4819">
        <v>2480.44</v>
      </c>
      <c r="N4819" t="s">
        <v>24</v>
      </c>
      <c r="O4819" t="s">
        <v>35</v>
      </c>
      <c r="P4819" t="s">
        <v>26</v>
      </c>
      <c r="Q4819">
        <f>Sales_Data[[#This Row],[Quantity]]*Sales_Data[[#This Row],[Unit_Price]]</f>
        <v>3660.88</v>
      </c>
      <c r="R4819">
        <f>Sales_Data[[#This Row],[Gross_Sales]]*Sales_Data[[#This Row],[Discount]]</f>
        <v>366.08800000000002</v>
      </c>
      <c r="S4819">
        <f>Sales_Data[[#This Row],[Gross_Sales]]-Sales_Data[[#This Row],[Discount_Amount]]</f>
        <v>3294.7919999999999</v>
      </c>
      <c r="T4819">
        <f>Sales_Data[[#This Row],[Net Sales]]-Sales_Data[[#This Row],[Cost]]</f>
        <v>814.35199999999986</v>
      </c>
      <c r="U4819" s="2">
        <f>Sales_Data[[#This Row],[Profit]]/Sales_Data[[#This Row],[Net Sales]]</f>
        <v>0.24716340212068011</v>
      </c>
      <c r="V4819">
        <f>YEAR(Sales_Data[[#This Row],[Order_Date]])</f>
        <v>2025</v>
      </c>
      <c r="W4819" t="str">
        <f>TEXT(Sales_Data[[#This Row],[Order_Date]],"mmm")</f>
        <v>Jun</v>
      </c>
      <c r="X4819">
        <f>MONTH(Sales_Data[[#This Row],[Order_Date]])</f>
        <v>6</v>
      </c>
      <c r="Y4819" t="str">
        <f>"Q"&amp;ROUNDUP(MONTH(Sales_Data[[#This Row],[Order_Date]])/3,0)</f>
        <v>Q2</v>
      </c>
    </row>
    <row r="4820" spans="1:25" x14ac:dyDescent="0.3">
      <c r="A4820" t="s">
        <v>6580</v>
      </c>
      <c r="B4820" s="1">
        <v>45684</v>
      </c>
      <c r="C4820" t="s">
        <v>2780</v>
      </c>
      <c r="D4820" t="s">
        <v>241</v>
      </c>
      <c r="E4820" t="s">
        <v>48</v>
      </c>
      <c r="F4820" t="s">
        <v>152</v>
      </c>
      <c r="G4820" t="s">
        <v>67</v>
      </c>
      <c r="H4820" t="s">
        <v>68</v>
      </c>
      <c r="I4820" t="s">
        <v>97</v>
      </c>
      <c r="J4820">
        <v>1</v>
      </c>
      <c r="K4820">
        <v>40725.93</v>
      </c>
      <c r="L4820">
        <v>0.15</v>
      </c>
      <c r="M4820">
        <v>26413.26</v>
      </c>
      <c r="N4820" t="s">
        <v>83</v>
      </c>
      <c r="O4820" t="s">
        <v>35</v>
      </c>
      <c r="P4820" t="s">
        <v>71</v>
      </c>
      <c r="Q4820">
        <f>Sales_Data[[#This Row],[Quantity]]*Sales_Data[[#This Row],[Unit_Price]]</f>
        <v>40725.93</v>
      </c>
      <c r="R4820">
        <f>Sales_Data[[#This Row],[Gross_Sales]]*Sales_Data[[#This Row],[Discount]]</f>
        <v>6108.8895000000002</v>
      </c>
      <c r="S4820">
        <f>Sales_Data[[#This Row],[Gross_Sales]]-Sales_Data[[#This Row],[Discount_Amount]]</f>
        <v>34617.040500000003</v>
      </c>
      <c r="T4820">
        <f>Sales_Data[[#This Row],[Net Sales]]-Sales_Data[[#This Row],[Cost]]</f>
        <v>8203.7805000000044</v>
      </c>
      <c r="U4820" s="2">
        <f>Sales_Data[[#This Row],[Profit]]/Sales_Data[[#This Row],[Net Sales]]</f>
        <v>0.23698676667637153</v>
      </c>
      <c r="V4820">
        <f>YEAR(Sales_Data[[#This Row],[Order_Date]])</f>
        <v>2025</v>
      </c>
      <c r="W4820" t="str">
        <f>TEXT(Sales_Data[[#This Row],[Order_Date]],"mmm")</f>
        <v>Jan</v>
      </c>
      <c r="X4820">
        <f>MONTH(Sales_Data[[#This Row],[Order_Date]])</f>
        <v>1</v>
      </c>
      <c r="Y4820" t="str">
        <f>"Q"&amp;ROUNDUP(MONTH(Sales_Data[[#This Row],[Order_Date]])/3,0)</f>
        <v>Q1</v>
      </c>
    </row>
    <row r="4821" spans="1:25" x14ac:dyDescent="0.3">
      <c r="A4821" t="s">
        <v>6581</v>
      </c>
      <c r="B4821" s="1">
        <v>45933</v>
      </c>
      <c r="C4821" t="s">
        <v>1063</v>
      </c>
      <c r="D4821" t="s">
        <v>694</v>
      </c>
      <c r="E4821" t="s">
        <v>19</v>
      </c>
      <c r="F4821" t="s">
        <v>81</v>
      </c>
      <c r="G4821" t="s">
        <v>41</v>
      </c>
      <c r="H4821" t="s">
        <v>102</v>
      </c>
      <c r="I4821" t="s">
        <v>103</v>
      </c>
      <c r="J4821">
        <v>2</v>
      </c>
      <c r="K4821">
        <v>15911.91</v>
      </c>
      <c r="L4821">
        <v>0</v>
      </c>
      <c r="M4821">
        <v>21102.33</v>
      </c>
      <c r="N4821" t="s">
        <v>52</v>
      </c>
      <c r="O4821" t="s">
        <v>35</v>
      </c>
      <c r="P4821" t="s">
        <v>26</v>
      </c>
      <c r="Q4821">
        <f>Sales_Data[[#This Row],[Quantity]]*Sales_Data[[#This Row],[Unit_Price]]</f>
        <v>31823.82</v>
      </c>
      <c r="R4821">
        <f>Sales_Data[[#This Row],[Gross_Sales]]*Sales_Data[[#This Row],[Discount]]</f>
        <v>0</v>
      </c>
      <c r="S4821">
        <f>Sales_Data[[#This Row],[Gross_Sales]]-Sales_Data[[#This Row],[Discount_Amount]]</f>
        <v>31823.82</v>
      </c>
      <c r="T4821">
        <f>Sales_Data[[#This Row],[Net Sales]]-Sales_Data[[#This Row],[Cost]]</f>
        <v>10721.489999999998</v>
      </c>
      <c r="U4821" s="2">
        <f>Sales_Data[[#This Row],[Profit]]/Sales_Data[[#This Row],[Net Sales]]</f>
        <v>0.33690141535491336</v>
      </c>
      <c r="V4821">
        <f>YEAR(Sales_Data[[#This Row],[Order_Date]])</f>
        <v>2025</v>
      </c>
      <c r="W4821" t="str">
        <f>TEXT(Sales_Data[[#This Row],[Order_Date]],"mmm")</f>
        <v>Oct</v>
      </c>
      <c r="X4821">
        <f>MONTH(Sales_Data[[#This Row],[Order_Date]])</f>
        <v>10</v>
      </c>
      <c r="Y4821" t="str">
        <f>"Q"&amp;ROUNDUP(MONTH(Sales_Data[[#This Row],[Order_Date]])/3,0)</f>
        <v>Q4</v>
      </c>
    </row>
    <row r="4822" spans="1:25" x14ac:dyDescent="0.3">
      <c r="A4822" t="s">
        <v>6582</v>
      </c>
      <c r="B4822" s="1">
        <v>45797</v>
      </c>
      <c r="C4822" t="s">
        <v>736</v>
      </c>
      <c r="D4822" t="s">
        <v>433</v>
      </c>
      <c r="E4822" t="s">
        <v>119</v>
      </c>
      <c r="F4822" t="s">
        <v>146</v>
      </c>
      <c r="G4822" t="s">
        <v>41</v>
      </c>
      <c r="H4822" t="s">
        <v>147</v>
      </c>
      <c r="I4822" t="s">
        <v>148</v>
      </c>
      <c r="J4822">
        <v>1</v>
      </c>
      <c r="K4822">
        <v>6792.79</v>
      </c>
      <c r="L4822">
        <v>0.15</v>
      </c>
      <c r="M4822">
        <v>4625.6499999999996</v>
      </c>
      <c r="N4822" t="s">
        <v>52</v>
      </c>
      <c r="O4822" t="s">
        <v>35</v>
      </c>
      <c r="P4822" t="s">
        <v>71</v>
      </c>
      <c r="Q4822">
        <f>Sales_Data[[#This Row],[Quantity]]*Sales_Data[[#This Row],[Unit_Price]]</f>
        <v>6792.79</v>
      </c>
      <c r="R4822">
        <f>Sales_Data[[#This Row],[Gross_Sales]]*Sales_Data[[#This Row],[Discount]]</f>
        <v>1018.9185</v>
      </c>
      <c r="S4822">
        <f>Sales_Data[[#This Row],[Gross_Sales]]-Sales_Data[[#This Row],[Discount_Amount]]</f>
        <v>5773.8715000000002</v>
      </c>
      <c r="T4822">
        <f>Sales_Data[[#This Row],[Net Sales]]-Sales_Data[[#This Row],[Cost]]</f>
        <v>1148.2215000000006</v>
      </c>
      <c r="U4822" s="2">
        <f>Sales_Data[[#This Row],[Profit]]/Sales_Data[[#This Row],[Net Sales]]</f>
        <v>0.19886509424395754</v>
      </c>
      <c r="V4822">
        <f>YEAR(Sales_Data[[#This Row],[Order_Date]])</f>
        <v>2025</v>
      </c>
      <c r="W4822" t="str">
        <f>TEXT(Sales_Data[[#This Row],[Order_Date]],"mmm")</f>
        <v>May</v>
      </c>
      <c r="X4822">
        <f>MONTH(Sales_Data[[#This Row],[Order_Date]])</f>
        <v>5</v>
      </c>
      <c r="Y4822" t="str">
        <f>"Q"&amp;ROUNDUP(MONTH(Sales_Data[[#This Row],[Order_Date]])/3,0)</f>
        <v>Q2</v>
      </c>
    </row>
    <row r="4823" spans="1:25" x14ac:dyDescent="0.3">
      <c r="A4823" t="s">
        <v>6583</v>
      </c>
      <c r="B4823" s="1">
        <v>45956</v>
      </c>
      <c r="C4823" t="s">
        <v>2191</v>
      </c>
      <c r="D4823" t="s">
        <v>274</v>
      </c>
      <c r="E4823" t="s">
        <v>19</v>
      </c>
      <c r="F4823" t="s">
        <v>66</v>
      </c>
      <c r="G4823" t="s">
        <v>21</v>
      </c>
      <c r="H4823" t="s">
        <v>230</v>
      </c>
      <c r="I4823" t="s">
        <v>231</v>
      </c>
      <c r="J4823">
        <v>1</v>
      </c>
      <c r="K4823">
        <v>8687.81</v>
      </c>
      <c r="L4823">
        <v>0.05</v>
      </c>
      <c r="M4823">
        <v>5361.77</v>
      </c>
      <c r="N4823" t="s">
        <v>52</v>
      </c>
      <c r="O4823" t="s">
        <v>25</v>
      </c>
      <c r="P4823" t="s">
        <v>26</v>
      </c>
      <c r="Q4823">
        <f>Sales_Data[[#This Row],[Quantity]]*Sales_Data[[#This Row],[Unit_Price]]</f>
        <v>8687.81</v>
      </c>
      <c r="R4823">
        <f>Sales_Data[[#This Row],[Gross_Sales]]*Sales_Data[[#This Row],[Discount]]</f>
        <v>434.39049999999997</v>
      </c>
      <c r="S4823">
        <f>Sales_Data[[#This Row],[Gross_Sales]]-Sales_Data[[#This Row],[Discount_Amount]]</f>
        <v>8253.4195</v>
      </c>
      <c r="T4823">
        <f>Sales_Data[[#This Row],[Net Sales]]-Sales_Data[[#This Row],[Cost]]</f>
        <v>2891.6494999999995</v>
      </c>
      <c r="U4823" s="2">
        <f>Sales_Data[[#This Row],[Profit]]/Sales_Data[[#This Row],[Net Sales]]</f>
        <v>0.35035775171733358</v>
      </c>
      <c r="V4823">
        <f>YEAR(Sales_Data[[#This Row],[Order_Date]])</f>
        <v>2025</v>
      </c>
      <c r="W4823" t="str">
        <f>TEXT(Sales_Data[[#This Row],[Order_Date]],"mmm")</f>
        <v>Oct</v>
      </c>
      <c r="X4823">
        <f>MONTH(Sales_Data[[#This Row],[Order_Date]])</f>
        <v>10</v>
      </c>
      <c r="Y4823" t="str">
        <f>"Q"&amp;ROUNDUP(MONTH(Sales_Data[[#This Row],[Order_Date]])/3,0)</f>
        <v>Q4</v>
      </c>
    </row>
    <row r="4824" spans="1:25" x14ac:dyDescent="0.3">
      <c r="A4824" t="s">
        <v>6584</v>
      </c>
      <c r="B4824" s="1">
        <v>45944</v>
      </c>
      <c r="C4824" t="s">
        <v>3826</v>
      </c>
      <c r="D4824" t="s">
        <v>430</v>
      </c>
      <c r="E4824" t="s">
        <v>19</v>
      </c>
      <c r="F4824" t="s">
        <v>113</v>
      </c>
      <c r="G4824" t="s">
        <v>32</v>
      </c>
      <c r="H4824" t="s">
        <v>33</v>
      </c>
      <c r="I4824" t="s">
        <v>161</v>
      </c>
      <c r="J4824">
        <v>3</v>
      </c>
      <c r="K4824">
        <v>17729.36</v>
      </c>
      <c r="L4824">
        <v>0</v>
      </c>
      <c r="M4824">
        <v>41515.33</v>
      </c>
      <c r="N4824" t="s">
        <v>70</v>
      </c>
      <c r="O4824" t="s">
        <v>25</v>
      </c>
      <c r="P4824" t="s">
        <v>26</v>
      </c>
      <c r="Q4824">
        <f>Sales_Data[[#This Row],[Quantity]]*Sales_Data[[#This Row],[Unit_Price]]</f>
        <v>53188.08</v>
      </c>
      <c r="R4824">
        <f>Sales_Data[[#This Row],[Gross_Sales]]*Sales_Data[[#This Row],[Discount]]</f>
        <v>0</v>
      </c>
      <c r="S4824">
        <f>Sales_Data[[#This Row],[Gross_Sales]]-Sales_Data[[#This Row],[Discount_Amount]]</f>
        <v>53188.08</v>
      </c>
      <c r="T4824">
        <f>Sales_Data[[#This Row],[Net Sales]]-Sales_Data[[#This Row],[Cost]]</f>
        <v>11672.75</v>
      </c>
      <c r="U4824" s="2">
        <f>Sales_Data[[#This Row],[Profit]]/Sales_Data[[#This Row],[Net Sales]]</f>
        <v>0.21946176662139336</v>
      </c>
      <c r="V4824">
        <f>YEAR(Sales_Data[[#This Row],[Order_Date]])</f>
        <v>2025</v>
      </c>
      <c r="W4824" t="str">
        <f>TEXT(Sales_Data[[#This Row],[Order_Date]],"mmm")</f>
        <v>Oct</v>
      </c>
      <c r="X4824">
        <f>MONTH(Sales_Data[[#This Row],[Order_Date]])</f>
        <v>10</v>
      </c>
      <c r="Y4824" t="str">
        <f>"Q"&amp;ROUNDUP(MONTH(Sales_Data[[#This Row],[Order_Date]])/3,0)</f>
        <v>Q4</v>
      </c>
    </row>
    <row r="4825" spans="1:25" x14ac:dyDescent="0.3">
      <c r="A4825" t="s">
        <v>6585</v>
      </c>
      <c r="B4825" s="1">
        <v>45748</v>
      </c>
      <c r="C4825" t="s">
        <v>3926</v>
      </c>
      <c r="D4825" t="s">
        <v>1171</v>
      </c>
      <c r="E4825" t="s">
        <v>119</v>
      </c>
      <c r="F4825" t="s">
        <v>249</v>
      </c>
      <c r="G4825" t="s">
        <v>67</v>
      </c>
      <c r="H4825" t="s">
        <v>121</v>
      </c>
      <c r="I4825" t="s">
        <v>122</v>
      </c>
      <c r="J4825">
        <v>2</v>
      </c>
      <c r="K4825">
        <v>4378.18</v>
      </c>
      <c r="L4825">
        <v>0.1</v>
      </c>
      <c r="M4825">
        <v>6208.46</v>
      </c>
      <c r="N4825" t="s">
        <v>109</v>
      </c>
      <c r="O4825" t="s">
        <v>35</v>
      </c>
      <c r="P4825" t="s">
        <v>44</v>
      </c>
      <c r="Q4825">
        <f>Sales_Data[[#This Row],[Quantity]]*Sales_Data[[#This Row],[Unit_Price]]</f>
        <v>8756.36</v>
      </c>
      <c r="R4825">
        <f>Sales_Data[[#This Row],[Gross_Sales]]*Sales_Data[[#This Row],[Discount]]</f>
        <v>875.63600000000008</v>
      </c>
      <c r="S4825">
        <f>Sales_Data[[#This Row],[Gross_Sales]]-Sales_Data[[#This Row],[Discount_Amount]]</f>
        <v>7880.7240000000002</v>
      </c>
      <c r="T4825">
        <f>Sales_Data[[#This Row],[Net Sales]]-Sales_Data[[#This Row],[Cost]]</f>
        <v>1672.2640000000001</v>
      </c>
      <c r="U4825" s="2">
        <f>Sales_Data[[#This Row],[Profit]]/Sales_Data[[#This Row],[Net Sales]]</f>
        <v>0.21219674740544145</v>
      </c>
      <c r="V4825">
        <f>YEAR(Sales_Data[[#This Row],[Order_Date]])</f>
        <v>2025</v>
      </c>
      <c r="W4825" t="str">
        <f>TEXT(Sales_Data[[#This Row],[Order_Date]],"mmm")</f>
        <v>Apr</v>
      </c>
      <c r="X4825">
        <f>MONTH(Sales_Data[[#This Row],[Order_Date]])</f>
        <v>4</v>
      </c>
      <c r="Y4825" t="str">
        <f>"Q"&amp;ROUNDUP(MONTH(Sales_Data[[#This Row],[Order_Date]])/3,0)</f>
        <v>Q2</v>
      </c>
    </row>
    <row r="4826" spans="1:25" x14ac:dyDescent="0.3">
      <c r="A4826" t="s">
        <v>6586</v>
      </c>
      <c r="B4826" s="1">
        <v>45718</v>
      </c>
      <c r="C4826" t="s">
        <v>1318</v>
      </c>
      <c r="D4826" t="s">
        <v>241</v>
      </c>
      <c r="E4826" t="s">
        <v>30</v>
      </c>
      <c r="F4826" t="s">
        <v>101</v>
      </c>
      <c r="G4826" t="s">
        <v>41</v>
      </c>
      <c r="H4826" t="s">
        <v>147</v>
      </c>
      <c r="I4826" t="s">
        <v>369</v>
      </c>
      <c r="J4826">
        <v>2</v>
      </c>
      <c r="K4826">
        <v>784.14</v>
      </c>
      <c r="L4826">
        <v>0.05</v>
      </c>
      <c r="M4826">
        <v>1237.25</v>
      </c>
      <c r="N4826" t="s">
        <v>52</v>
      </c>
      <c r="O4826" t="s">
        <v>35</v>
      </c>
      <c r="P4826" t="s">
        <v>26</v>
      </c>
      <c r="Q4826">
        <f>Sales_Data[[#This Row],[Quantity]]*Sales_Data[[#This Row],[Unit_Price]]</f>
        <v>1568.28</v>
      </c>
      <c r="R4826">
        <f>Sales_Data[[#This Row],[Gross_Sales]]*Sales_Data[[#This Row],[Discount]]</f>
        <v>78.414000000000001</v>
      </c>
      <c r="S4826">
        <f>Sales_Data[[#This Row],[Gross_Sales]]-Sales_Data[[#This Row],[Discount_Amount]]</f>
        <v>1489.866</v>
      </c>
      <c r="T4826">
        <f>Sales_Data[[#This Row],[Net Sales]]-Sales_Data[[#This Row],[Cost]]</f>
        <v>252.61599999999999</v>
      </c>
      <c r="U4826" s="2">
        <f>Sales_Data[[#This Row],[Profit]]/Sales_Data[[#This Row],[Net Sales]]</f>
        <v>0.16955618827465019</v>
      </c>
      <c r="V4826">
        <f>YEAR(Sales_Data[[#This Row],[Order_Date]])</f>
        <v>2025</v>
      </c>
      <c r="W4826" t="str">
        <f>TEXT(Sales_Data[[#This Row],[Order_Date]],"mmm")</f>
        <v>Mar</v>
      </c>
      <c r="X4826">
        <f>MONTH(Sales_Data[[#This Row],[Order_Date]])</f>
        <v>3</v>
      </c>
      <c r="Y4826" t="str">
        <f>"Q"&amp;ROUNDUP(MONTH(Sales_Data[[#This Row],[Order_Date]])/3,0)</f>
        <v>Q1</v>
      </c>
    </row>
    <row r="4827" spans="1:25" x14ac:dyDescent="0.3">
      <c r="A4827" t="s">
        <v>6587</v>
      </c>
      <c r="B4827" s="1">
        <v>46022</v>
      </c>
      <c r="C4827" t="s">
        <v>2470</v>
      </c>
      <c r="D4827" t="s">
        <v>155</v>
      </c>
      <c r="E4827" t="s">
        <v>30</v>
      </c>
      <c r="F4827" t="s">
        <v>31</v>
      </c>
      <c r="G4827" t="s">
        <v>41</v>
      </c>
      <c r="H4827" t="s">
        <v>42</v>
      </c>
      <c r="I4827" t="s">
        <v>82</v>
      </c>
      <c r="J4827">
        <v>1</v>
      </c>
      <c r="K4827">
        <v>4965.1099999999997</v>
      </c>
      <c r="L4827">
        <v>0</v>
      </c>
      <c r="M4827">
        <v>4223.24</v>
      </c>
      <c r="N4827" t="s">
        <v>109</v>
      </c>
      <c r="O4827" t="s">
        <v>35</v>
      </c>
      <c r="P4827" t="s">
        <v>26</v>
      </c>
      <c r="Q4827">
        <f>Sales_Data[[#This Row],[Quantity]]*Sales_Data[[#This Row],[Unit_Price]]</f>
        <v>4965.1099999999997</v>
      </c>
      <c r="R4827">
        <f>Sales_Data[[#This Row],[Gross_Sales]]*Sales_Data[[#This Row],[Discount]]</f>
        <v>0</v>
      </c>
      <c r="S4827">
        <f>Sales_Data[[#This Row],[Gross_Sales]]-Sales_Data[[#This Row],[Discount_Amount]]</f>
        <v>4965.1099999999997</v>
      </c>
      <c r="T4827">
        <f>Sales_Data[[#This Row],[Net Sales]]-Sales_Data[[#This Row],[Cost]]</f>
        <v>741.86999999999989</v>
      </c>
      <c r="U4827" s="2">
        <f>Sales_Data[[#This Row],[Profit]]/Sales_Data[[#This Row],[Net Sales]]</f>
        <v>0.14941662923882854</v>
      </c>
      <c r="V4827">
        <f>YEAR(Sales_Data[[#This Row],[Order_Date]])</f>
        <v>2025</v>
      </c>
      <c r="W4827" t="str">
        <f>TEXT(Sales_Data[[#This Row],[Order_Date]],"mmm")</f>
        <v>Dec</v>
      </c>
      <c r="X4827">
        <f>MONTH(Sales_Data[[#This Row],[Order_Date]])</f>
        <v>12</v>
      </c>
      <c r="Y4827" t="str">
        <f>"Q"&amp;ROUNDUP(MONTH(Sales_Data[[#This Row],[Order_Date]])/3,0)</f>
        <v>Q4</v>
      </c>
    </row>
    <row r="4828" spans="1:25" x14ac:dyDescent="0.3">
      <c r="A4828" t="s">
        <v>6588</v>
      </c>
      <c r="B4828" s="1">
        <v>46004</v>
      </c>
      <c r="C4828" t="s">
        <v>4141</v>
      </c>
      <c r="D4828" t="s">
        <v>277</v>
      </c>
      <c r="E4828" t="s">
        <v>48</v>
      </c>
      <c r="F4828" t="s">
        <v>164</v>
      </c>
      <c r="G4828" t="s">
        <v>75</v>
      </c>
      <c r="H4828" t="s">
        <v>76</v>
      </c>
      <c r="I4828" t="s">
        <v>108</v>
      </c>
      <c r="J4828">
        <v>1</v>
      </c>
      <c r="K4828">
        <v>2949.12</v>
      </c>
      <c r="L4828">
        <v>0.05</v>
      </c>
      <c r="M4828">
        <v>2225.25</v>
      </c>
      <c r="N4828" t="s">
        <v>52</v>
      </c>
      <c r="O4828" t="s">
        <v>35</v>
      </c>
      <c r="P4828" t="s">
        <v>71</v>
      </c>
      <c r="Q4828">
        <f>Sales_Data[[#This Row],[Quantity]]*Sales_Data[[#This Row],[Unit_Price]]</f>
        <v>2949.12</v>
      </c>
      <c r="R4828">
        <f>Sales_Data[[#This Row],[Gross_Sales]]*Sales_Data[[#This Row],[Discount]]</f>
        <v>147.45599999999999</v>
      </c>
      <c r="S4828">
        <f>Sales_Data[[#This Row],[Gross_Sales]]-Sales_Data[[#This Row],[Discount_Amount]]</f>
        <v>2801.6639999999998</v>
      </c>
      <c r="T4828">
        <f>Sales_Data[[#This Row],[Net Sales]]-Sales_Data[[#This Row],[Cost]]</f>
        <v>576.41399999999976</v>
      </c>
      <c r="U4828" s="2">
        <f>Sales_Data[[#This Row],[Profit]]/Sales_Data[[#This Row],[Net Sales]]</f>
        <v>0.20573987458881571</v>
      </c>
      <c r="V4828">
        <f>YEAR(Sales_Data[[#This Row],[Order_Date]])</f>
        <v>2025</v>
      </c>
      <c r="W4828" t="str">
        <f>TEXT(Sales_Data[[#This Row],[Order_Date]],"mmm")</f>
        <v>Dec</v>
      </c>
      <c r="X4828">
        <f>MONTH(Sales_Data[[#This Row],[Order_Date]])</f>
        <v>12</v>
      </c>
      <c r="Y4828" t="str">
        <f>"Q"&amp;ROUNDUP(MONTH(Sales_Data[[#This Row],[Order_Date]])/3,0)</f>
        <v>Q4</v>
      </c>
    </row>
    <row r="4829" spans="1:25" x14ac:dyDescent="0.3">
      <c r="A4829" t="s">
        <v>6589</v>
      </c>
      <c r="B4829" s="1">
        <v>45820</v>
      </c>
      <c r="C4829" t="s">
        <v>4318</v>
      </c>
      <c r="D4829" t="s">
        <v>694</v>
      </c>
      <c r="E4829" t="s">
        <v>19</v>
      </c>
      <c r="F4829" t="s">
        <v>81</v>
      </c>
      <c r="G4829" t="s">
        <v>21</v>
      </c>
      <c r="H4829" t="s">
        <v>22</v>
      </c>
      <c r="I4829" t="s">
        <v>23</v>
      </c>
      <c r="J4829">
        <v>2</v>
      </c>
      <c r="K4829">
        <v>10212.99</v>
      </c>
      <c r="L4829">
        <v>0.1</v>
      </c>
      <c r="M4829">
        <v>14364.63</v>
      </c>
      <c r="N4829" t="s">
        <v>52</v>
      </c>
      <c r="O4829" t="s">
        <v>35</v>
      </c>
      <c r="P4829" t="s">
        <v>71</v>
      </c>
      <c r="Q4829">
        <f>Sales_Data[[#This Row],[Quantity]]*Sales_Data[[#This Row],[Unit_Price]]</f>
        <v>20425.98</v>
      </c>
      <c r="R4829">
        <f>Sales_Data[[#This Row],[Gross_Sales]]*Sales_Data[[#This Row],[Discount]]</f>
        <v>2042.598</v>
      </c>
      <c r="S4829">
        <f>Sales_Data[[#This Row],[Gross_Sales]]-Sales_Data[[#This Row],[Discount_Amount]]</f>
        <v>18383.381999999998</v>
      </c>
      <c r="T4829">
        <f>Sales_Data[[#This Row],[Net Sales]]-Sales_Data[[#This Row],[Cost]]</f>
        <v>4018.7519999999986</v>
      </c>
      <c r="U4829" s="2">
        <f>Sales_Data[[#This Row],[Profit]]/Sales_Data[[#This Row],[Net Sales]]</f>
        <v>0.2186078709564975</v>
      </c>
      <c r="V4829">
        <f>YEAR(Sales_Data[[#This Row],[Order_Date]])</f>
        <v>2025</v>
      </c>
      <c r="W4829" t="str">
        <f>TEXT(Sales_Data[[#This Row],[Order_Date]],"mmm")</f>
        <v>Jun</v>
      </c>
      <c r="X4829">
        <f>MONTH(Sales_Data[[#This Row],[Order_Date]])</f>
        <v>6</v>
      </c>
      <c r="Y4829" t="str">
        <f>"Q"&amp;ROUNDUP(MONTH(Sales_Data[[#This Row],[Order_Date]])/3,0)</f>
        <v>Q2</v>
      </c>
    </row>
    <row r="4830" spans="1:25" x14ac:dyDescent="0.3">
      <c r="A4830" t="s">
        <v>6590</v>
      </c>
      <c r="B4830" s="1">
        <v>46008</v>
      </c>
      <c r="C4830" t="s">
        <v>2954</v>
      </c>
      <c r="D4830" t="s">
        <v>168</v>
      </c>
      <c r="E4830" t="s">
        <v>48</v>
      </c>
      <c r="F4830" t="s">
        <v>126</v>
      </c>
      <c r="G4830" t="s">
        <v>67</v>
      </c>
      <c r="H4830" t="s">
        <v>68</v>
      </c>
      <c r="I4830" t="s">
        <v>97</v>
      </c>
      <c r="J4830">
        <v>3</v>
      </c>
      <c r="K4830">
        <v>21127.56</v>
      </c>
      <c r="L4830">
        <v>0.1</v>
      </c>
      <c r="M4830">
        <v>45413.41</v>
      </c>
      <c r="N4830" t="s">
        <v>109</v>
      </c>
      <c r="O4830" t="s">
        <v>35</v>
      </c>
      <c r="P4830" t="s">
        <v>44</v>
      </c>
      <c r="Q4830">
        <f>Sales_Data[[#This Row],[Quantity]]*Sales_Data[[#This Row],[Unit_Price]]</f>
        <v>63382.680000000008</v>
      </c>
      <c r="R4830">
        <f>Sales_Data[[#This Row],[Gross_Sales]]*Sales_Data[[#This Row],[Discount]]</f>
        <v>6338.2680000000009</v>
      </c>
      <c r="S4830">
        <f>Sales_Data[[#This Row],[Gross_Sales]]-Sales_Data[[#This Row],[Discount_Amount]]</f>
        <v>57044.412000000004</v>
      </c>
      <c r="T4830">
        <f>Sales_Data[[#This Row],[Net Sales]]-Sales_Data[[#This Row],[Cost]]</f>
        <v>11631.002</v>
      </c>
      <c r="U4830" s="2">
        <f>Sales_Data[[#This Row],[Profit]]/Sales_Data[[#This Row],[Net Sales]]</f>
        <v>0.20389380120177239</v>
      </c>
      <c r="V4830">
        <f>YEAR(Sales_Data[[#This Row],[Order_Date]])</f>
        <v>2025</v>
      </c>
      <c r="W4830" t="str">
        <f>TEXT(Sales_Data[[#This Row],[Order_Date]],"mmm")</f>
        <v>Dec</v>
      </c>
      <c r="X4830">
        <f>MONTH(Sales_Data[[#This Row],[Order_Date]])</f>
        <v>12</v>
      </c>
      <c r="Y4830" t="str">
        <f>"Q"&amp;ROUNDUP(MONTH(Sales_Data[[#This Row],[Order_Date]])/3,0)</f>
        <v>Q4</v>
      </c>
    </row>
    <row r="4831" spans="1:25" x14ac:dyDescent="0.3">
      <c r="A4831" t="s">
        <v>6591</v>
      </c>
      <c r="B4831" s="1">
        <v>45800</v>
      </c>
      <c r="C4831" t="s">
        <v>802</v>
      </c>
      <c r="D4831" t="s">
        <v>669</v>
      </c>
      <c r="E4831" t="s">
        <v>39</v>
      </c>
      <c r="F4831" t="s">
        <v>202</v>
      </c>
      <c r="G4831" t="s">
        <v>67</v>
      </c>
      <c r="H4831" t="s">
        <v>88</v>
      </c>
      <c r="I4831" t="s">
        <v>157</v>
      </c>
      <c r="J4831">
        <v>1</v>
      </c>
      <c r="K4831">
        <v>3723.44</v>
      </c>
      <c r="L4831">
        <v>0.05</v>
      </c>
      <c r="M4831">
        <v>2678.16</v>
      </c>
      <c r="N4831" t="s">
        <v>52</v>
      </c>
      <c r="O4831" t="s">
        <v>35</v>
      </c>
      <c r="P4831" t="s">
        <v>71</v>
      </c>
      <c r="Q4831">
        <f>Sales_Data[[#This Row],[Quantity]]*Sales_Data[[#This Row],[Unit_Price]]</f>
        <v>3723.44</v>
      </c>
      <c r="R4831">
        <f>Sales_Data[[#This Row],[Gross_Sales]]*Sales_Data[[#This Row],[Discount]]</f>
        <v>186.17200000000003</v>
      </c>
      <c r="S4831">
        <f>Sales_Data[[#This Row],[Gross_Sales]]-Sales_Data[[#This Row],[Discount_Amount]]</f>
        <v>3537.268</v>
      </c>
      <c r="T4831">
        <f>Sales_Data[[#This Row],[Net Sales]]-Sales_Data[[#This Row],[Cost]]</f>
        <v>859.10800000000017</v>
      </c>
      <c r="U4831" s="2">
        <f>Sales_Data[[#This Row],[Profit]]/Sales_Data[[#This Row],[Net Sales]]</f>
        <v>0.24287331352897212</v>
      </c>
      <c r="V4831">
        <f>YEAR(Sales_Data[[#This Row],[Order_Date]])</f>
        <v>2025</v>
      </c>
      <c r="W4831" t="str">
        <f>TEXT(Sales_Data[[#This Row],[Order_Date]],"mmm")</f>
        <v>May</v>
      </c>
      <c r="X4831">
        <f>MONTH(Sales_Data[[#This Row],[Order_Date]])</f>
        <v>5</v>
      </c>
      <c r="Y4831" t="str">
        <f>"Q"&amp;ROUNDUP(MONTH(Sales_Data[[#This Row],[Order_Date]])/3,0)</f>
        <v>Q2</v>
      </c>
    </row>
    <row r="4832" spans="1:25" x14ac:dyDescent="0.3">
      <c r="A4832" t="s">
        <v>6592</v>
      </c>
      <c r="B4832" s="1">
        <v>45910</v>
      </c>
      <c r="C4832" t="s">
        <v>1111</v>
      </c>
      <c r="D4832" t="s">
        <v>596</v>
      </c>
      <c r="E4832" t="s">
        <v>48</v>
      </c>
      <c r="F4832" t="s">
        <v>126</v>
      </c>
      <c r="G4832" t="s">
        <v>75</v>
      </c>
      <c r="H4832" t="s">
        <v>185</v>
      </c>
      <c r="I4832" t="s">
        <v>186</v>
      </c>
      <c r="J4832">
        <v>2</v>
      </c>
      <c r="K4832">
        <v>36978.269999999997</v>
      </c>
      <c r="L4832">
        <v>0.15</v>
      </c>
      <c r="M4832">
        <v>49057.73</v>
      </c>
      <c r="N4832" t="s">
        <v>52</v>
      </c>
      <c r="O4832" t="s">
        <v>35</v>
      </c>
      <c r="P4832" t="s">
        <v>71</v>
      </c>
      <c r="Q4832">
        <f>Sales_Data[[#This Row],[Quantity]]*Sales_Data[[#This Row],[Unit_Price]]</f>
        <v>73956.539999999994</v>
      </c>
      <c r="R4832">
        <f>Sales_Data[[#This Row],[Gross_Sales]]*Sales_Data[[#This Row],[Discount]]</f>
        <v>11093.480999999998</v>
      </c>
      <c r="S4832">
        <f>Sales_Data[[#This Row],[Gross_Sales]]-Sales_Data[[#This Row],[Discount_Amount]]</f>
        <v>62863.058999999994</v>
      </c>
      <c r="T4832">
        <f>Sales_Data[[#This Row],[Net Sales]]-Sales_Data[[#This Row],[Cost]]</f>
        <v>13805.328999999991</v>
      </c>
      <c r="U4832" s="2">
        <f>Sales_Data[[#This Row],[Profit]]/Sales_Data[[#This Row],[Net Sales]]</f>
        <v>0.21960956433889087</v>
      </c>
      <c r="V4832">
        <f>YEAR(Sales_Data[[#This Row],[Order_Date]])</f>
        <v>2025</v>
      </c>
      <c r="W4832" t="str">
        <f>TEXT(Sales_Data[[#This Row],[Order_Date]],"mmm")</f>
        <v>Sep</v>
      </c>
      <c r="X4832">
        <f>MONTH(Sales_Data[[#This Row],[Order_Date]])</f>
        <v>9</v>
      </c>
      <c r="Y4832" t="str">
        <f>"Q"&amp;ROUNDUP(MONTH(Sales_Data[[#This Row],[Order_Date]])/3,0)</f>
        <v>Q3</v>
      </c>
    </row>
    <row r="4833" spans="1:25" x14ac:dyDescent="0.3">
      <c r="A4833" t="s">
        <v>6593</v>
      </c>
      <c r="B4833" s="1">
        <v>45926</v>
      </c>
      <c r="C4833" t="s">
        <v>3738</v>
      </c>
      <c r="D4833" t="s">
        <v>857</v>
      </c>
      <c r="E4833" t="s">
        <v>30</v>
      </c>
      <c r="F4833" t="s">
        <v>87</v>
      </c>
      <c r="G4833" t="s">
        <v>67</v>
      </c>
      <c r="H4833" t="s">
        <v>88</v>
      </c>
      <c r="I4833" t="s">
        <v>89</v>
      </c>
      <c r="J4833">
        <v>4</v>
      </c>
      <c r="K4833">
        <v>1390.46</v>
      </c>
      <c r="L4833">
        <v>0</v>
      </c>
      <c r="M4833">
        <v>4758.4399999999996</v>
      </c>
      <c r="N4833" t="s">
        <v>109</v>
      </c>
      <c r="O4833" t="s">
        <v>35</v>
      </c>
      <c r="P4833" t="s">
        <v>71</v>
      </c>
      <c r="Q4833">
        <f>Sales_Data[[#This Row],[Quantity]]*Sales_Data[[#This Row],[Unit_Price]]</f>
        <v>5561.84</v>
      </c>
      <c r="R4833">
        <f>Sales_Data[[#This Row],[Gross_Sales]]*Sales_Data[[#This Row],[Discount]]</f>
        <v>0</v>
      </c>
      <c r="S4833">
        <f>Sales_Data[[#This Row],[Gross_Sales]]-Sales_Data[[#This Row],[Discount_Amount]]</f>
        <v>5561.84</v>
      </c>
      <c r="T4833">
        <f>Sales_Data[[#This Row],[Net Sales]]-Sales_Data[[#This Row],[Cost]]</f>
        <v>803.40000000000055</v>
      </c>
      <c r="U4833" s="2">
        <f>Sales_Data[[#This Row],[Profit]]/Sales_Data[[#This Row],[Net Sales]]</f>
        <v>0.1444485997439697</v>
      </c>
      <c r="V4833">
        <f>YEAR(Sales_Data[[#This Row],[Order_Date]])</f>
        <v>2025</v>
      </c>
      <c r="W4833" t="str">
        <f>TEXT(Sales_Data[[#This Row],[Order_Date]],"mmm")</f>
        <v>Sep</v>
      </c>
      <c r="X4833">
        <f>MONTH(Sales_Data[[#This Row],[Order_Date]])</f>
        <v>9</v>
      </c>
      <c r="Y4833" t="str">
        <f>"Q"&amp;ROUNDUP(MONTH(Sales_Data[[#This Row],[Order_Date]])/3,0)</f>
        <v>Q3</v>
      </c>
    </row>
    <row r="4834" spans="1:25" x14ac:dyDescent="0.3">
      <c r="A4834" t="s">
        <v>6594</v>
      </c>
      <c r="B4834" s="1">
        <v>45948</v>
      </c>
      <c r="C4834" t="s">
        <v>217</v>
      </c>
      <c r="D4834" t="s">
        <v>137</v>
      </c>
      <c r="E4834" t="s">
        <v>30</v>
      </c>
      <c r="F4834" t="s">
        <v>31</v>
      </c>
      <c r="G4834" t="s">
        <v>75</v>
      </c>
      <c r="H4834" t="s">
        <v>114</v>
      </c>
      <c r="I4834" t="s">
        <v>115</v>
      </c>
      <c r="J4834">
        <v>2</v>
      </c>
      <c r="K4834">
        <v>2895.08</v>
      </c>
      <c r="L4834">
        <v>0.05</v>
      </c>
      <c r="M4834">
        <v>4403.45</v>
      </c>
      <c r="N4834" t="s">
        <v>109</v>
      </c>
      <c r="O4834" t="s">
        <v>35</v>
      </c>
      <c r="P4834" t="s">
        <v>44</v>
      </c>
      <c r="Q4834">
        <f>Sales_Data[[#This Row],[Quantity]]*Sales_Data[[#This Row],[Unit_Price]]</f>
        <v>5790.16</v>
      </c>
      <c r="R4834">
        <f>Sales_Data[[#This Row],[Gross_Sales]]*Sales_Data[[#This Row],[Discount]]</f>
        <v>289.50799999999998</v>
      </c>
      <c r="S4834">
        <f>Sales_Data[[#This Row],[Gross_Sales]]-Sales_Data[[#This Row],[Discount_Amount]]</f>
        <v>5500.652</v>
      </c>
      <c r="T4834">
        <f>Sales_Data[[#This Row],[Net Sales]]-Sales_Data[[#This Row],[Cost]]</f>
        <v>1097.2020000000002</v>
      </c>
      <c r="U4834" s="2">
        <f>Sales_Data[[#This Row],[Profit]]/Sales_Data[[#This Row],[Net Sales]]</f>
        <v>0.19946762674679297</v>
      </c>
      <c r="V4834">
        <f>YEAR(Sales_Data[[#This Row],[Order_Date]])</f>
        <v>2025</v>
      </c>
      <c r="W4834" t="str">
        <f>TEXT(Sales_Data[[#This Row],[Order_Date]],"mmm")</f>
        <v>Oct</v>
      </c>
      <c r="X4834">
        <f>MONTH(Sales_Data[[#This Row],[Order_Date]])</f>
        <v>10</v>
      </c>
      <c r="Y4834" t="str">
        <f>"Q"&amp;ROUNDUP(MONTH(Sales_Data[[#This Row],[Order_Date]])/3,0)</f>
        <v>Q4</v>
      </c>
    </row>
    <row r="4835" spans="1:25" x14ac:dyDescent="0.3">
      <c r="A4835" t="s">
        <v>6595</v>
      </c>
      <c r="B4835" s="1">
        <v>45844</v>
      </c>
      <c r="C4835" t="s">
        <v>177</v>
      </c>
      <c r="D4835" t="s">
        <v>414</v>
      </c>
      <c r="E4835" t="s">
        <v>39</v>
      </c>
      <c r="F4835" t="s">
        <v>202</v>
      </c>
      <c r="G4835" t="s">
        <v>67</v>
      </c>
      <c r="H4835" t="s">
        <v>133</v>
      </c>
      <c r="I4835" t="s">
        <v>134</v>
      </c>
      <c r="J4835">
        <v>1</v>
      </c>
      <c r="K4835">
        <v>5390</v>
      </c>
      <c r="L4835">
        <v>0.05</v>
      </c>
      <c r="M4835">
        <v>3575.71</v>
      </c>
      <c r="N4835" t="s">
        <v>52</v>
      </c>
      <c r="O4835" t="s">
        <v>53</v>
      </c>
      <c r="P4835" t="s">
        <v>71</v>
      </c>
      <c r="Q4835">
        <f>Sales_Data[[#This Row],[Quantity]]*Sales_Data[[#This Row],[Unit_Price]]</f>
        <v>5390</v>
      </c>
      <c r="R4835">
        <f>Sales_Data[[#This Row],[Gross_Sales]]*Sales_Data[[#This Row],[Discount]]</f>
        <v>269.5</v>
      </c>
      <c r="S4835">
        <f>Sales_Data[[#This Row],[Gross_Sales]]-Sales_Data[[#This Row],[Discount_Amount]]</f>
        <v>5120.5</v>
      </c>
      <c r="T4835">
        <f>Sales_Data[[#This Row],[Net Sales]]-Sales_Data[[#This Row],[Cost]]</f>
        <v>1544.79</v>
      </c>
      <c r="U4835" s="2">
        <f>Sales_Data[[#This Row],[Profit]]/Sales_Data[[#This Row],[Net Sales]]</f>
        <v>0.30168733522116981</v>
      </c>
      <c r="V4835">
        <f>YEAR(Sales_Data[[#This Row],[Order_Date]])</f>
        <v>2025</v>
      </c>
      <c r="W4835" t="str">
        <f>TEXT(Sales_Data[[#This Row],[Order_Date]],"mmm")</f>
        <v>Jul</v>
      </c>
      <c r="X4835">
        <f>MONTH(Sales_Data[[#This Row],[Order_Date]])</f>
        <v>7</v>
      </c>
      <c r="Y4835" t="str">
        <f>"Q"&amp;ROUNDUP(MONTH(Sales_Data[[#This Row],[Order_Date]])/3,0)</f>
        <v>Q3</v>
      </c>
    </row>
    <row r="4836" spans="1:25" x14ac:dyDescent="0.3">
      <c r="A4836" t="s">
        <v>6596</v>
      </c>
      <c r="B4836" s="1">
        <v>45961</v>
      </c>
      <c r="C4836" t="s">
        <v>1702</v>
      </c>
      <c r="D4836" t="s">
        <v>327</v>
      </c>
      <c r="E4836" t="s">
        <v>48</v>
      </c>
      <c r="F4836" t="s">
        <v>164</v>
      </c>
      <c r="G4836" t="s">
        <v>21</v>
      </c>
      <c r="H4836" t="s">
        <v>127</v>
      </c>
      <c r="I4836" t="s">
        <v>128</v>
      </c>
      <c r="J4836">
        <v>2</v>
      </c>
      <c r="K4836">
        <v>18423.37</v>
      </c>
      <c r="L4836">
        <v>0.15</v>
      </c>
      <c r="M4836">
        <v>25240.52</v>
      </c>
      <c r="N4836" t="s">
        <v>70</v>
      </c>
      <c r="O4836" t="s">
        <v>25</v>
      </c>
      <c r="P4836" t="s">
        <v>44</v>
      </c>
      <c r="Q4836">
        <f>Sales_Data[[#This Row],[Quantity]]*Sales_Data[[#This Row],[Unit_Price]]</f>
        <v>36846.74</v>
      </c>
      <c r="R4836">
        <f>Sales_Data[[#This Row],[Gross_Sales]]*Sales_Data[[#This Row],[Discount]]</f>
        <v>5527.0109999999995</v>
      </c>
      <c r="S4836">
        <f>Sales_Data[[#This Row],[Gross_Sales]]-Sales_Data[[#This Row],[Discount_Amount]]</f>
        <v>31319.728999999999</v>
      </c>
      <c r="T4836">
        <f>Sales_Data[[#This Row],[Net Sales]]-Sales_Data[[#This Row],[Cost]]</f>
        <v>6079.2089999999989</v>
      </c>
      <c r="U4836" s="2">
        <f>Sales_Data[[#This Row],[Profit]]/Sales_Data[[#This Row],[Net Sales]]</f>
        <v>0.19410158370144259</v>
      </c>
      <c r="V4836">
        <f>YEAR(Sales_Data[[#This Row],[Order_Date]])</f>
        <v>2025</v>
      </c>
      <c r="W4836" t="str">
        <f>TEXT(Sales_Data[[#This Row],[Order_Date]],"mmm")</f>
        <v>Oct</v>
      </c>
      <c r="X4836">
        <f>MONTH(Sales_Data[[#This Row],[Order_Date]])</f>
        <v>10</v>
      </c>
      <c r="Y4836" t="str">
        <f>"Q"&amp;ROUNDUP(MONTH(Sales_Data[[#This Row],[Order_Date]])/3,0)</f>
        <v>Q4</v>
      </c>
    </row>
    <row r="4837" spans="1:25" x14ac:dyDescent="0.3">
      <c r="A4837" t="s">
        <v>6597</v>
      </c>
      <c r="B4837" s="1">
        <v>45948</v>
      </c>
      <c r="C4837" t="s">
        <v>1758</v>
      </c>
      <c r="D4837" t="s">
        <v>450</v>
      </c>
      <c r="E4837" t="s">
        <v>48</v>
      </c>
      <c r="F4837" t="s">
        <v>126</v>
      </c>
      <c r="G4837" t="s">
        <v>67</v>
      </c>
      <c r="H4837" t="s">
        <v>121</v>
      </c>
      <c r="I4837" t="s">
        <v>142</v>
      </c>
      <c r="J4837">
        <v>3</v>
      </c>
      <c r="K4837">
        <v>25847.56</v>
      </c>
      <c r="L4837">
        <v>0.05</v>
      </c>
      <c r="M4837">
        <v>47407.96</v>
      </c>
      <c r="N4837" t="s">
        <v>24</v>
      </c>
      <c r="O4837" t="s">
        <v>35</v>
      </c>
      <c r="P4837" t="s">
        <v>44</v>
      </c>
      <c r="Q4837">
        <f>Sales_Data[[#This Row],[Quantity]]*Sales_Data[[#This Row],[Unit_Price]]</f>
        <v>77542.680000000008</v>
      </c>
      <c r="R4837">
        <f>Sales_Data[[#This Row],[Gross_Sales]]*Sales_Data[[#This Row],[Discount]]</f>
        <v>3877.1340000000005</v>
      </c>
      <c r="S4837">
        <f>Sales_Data[[#This Row],[Gross_Sales]]-Sales_Data[[#This Row],[Discount_Amount]]</f>
        <v>73665.546000000002</v>
      </c>
      <c r="T4837">
        <f>Sales_Data[[#This Row],[Net Sales]]-Sales_Data[[#This Row],[Cost]]</f>
        <v>26257.586000000003</v>
      </c>
      <c r="U4837" s="2">
        <f>Sales_Data[[#This Row],[Profit]]/Sales_Data[[#This Row],[Net Sales]]</f>
        <v>0.35644324145781803</v>
      </c>
      <c r="V4837">
        <f>YEAR(Sales_Data[[#This Row],[Order_Date]])</f>
        <v>2025</v>
      </c>
      <c r="W4837" t="str">
        <f>TEXT(Sales_Data[[#This Row],[Order_Date]],"mmm")</f>
        <v>Oct</v>
      </c>
      <c r="X4837">
        <f>MONTH(Sales_Data[[#This Row],[Order_Date]])</f>
        <v>10</v>
      </c>
      <c r="Y4837" t="str">
        <f>"Q"&amp;ROUNDUP(MONTH(Sales_Data[[#This Row],[Order_Date]])/3,0)</f>
        <v>Q4</v>
      </c>
    </row>
    <row r="4838" spans="1:25" x14ac:dyDescent="0.3">
      <c r="A4838" t="s">
        <v>6598</v>
      </c>
      <c r="B4838" s="1">
        <v>45743</v>
      </c>
      <c r="C4838" t="s">
        <v>6599</v>
      </c>
      <c r="D4838" t="s">
        <v>1452</v>
      </c>
      <c r="E4838" t="s">
        <v>30</v>
      </c>
      <c r="F4838" t="s">
        <v>156</v>
      </c>
      <c r="G4838" t="s">
        <v>75</v>
      </c>
      <c r="H4838" t="s">
        <v>76</v>
      </c>
      <c r="I4838" t="s">
        <v>108</v>
      </c>
      <c r="J4838">
        <v>2</v>
      </c>
      <c r="K4838">
        <v>1524.15</v>
      </c>
      <c r="L4838">
        <v>0.1</v>
      </c>
      <c r="M4838">
        <v>2024.13</v>
      </c>
      <c r="N4838" t="s">
        <v>109</v>
      </c>
      <c r="O4838" t="s">
        <v>25</v>
      </c>
      <c r="P4838" t="s">
        <v>44</v>
      </c>
      <c r="Q4838">
        <f>Sales_Data[[#This Row],[Quantity]]*Sales_Data[[#This Row],[Unit_Price]]</f>
        <v>3048.3</v>
      </c>
      <c r="R4838">
        <f>Sales_Data[[#This Row],[Gross_Sales]]*Sales_Data[[#This Row],[Discount]]</f>
        <v>304.83000000000004</v>
      </c>
      <c r="S4838">
        <f>Sales_Data[[#This Row],[Gross_Sales]]-Sales_Data[[#This Row],[Discount_Amount]]</f>
        <v>2743.4700000000003</v>
      </c>
      <c r="T4838">
        <f>Sales_Data[[#This Row],[Net Sales]]-Sales_Data[[#This Row],[Cost]]</f>
        <v>719.34000000000015</v>
      </c>
      <c r="U4838" s="2">
        <f>Sales_Data[[#This Row],[Profit]]/Sales_Data[[#This Row],[Net Sales]]</f>
        <v>0.26220078951109366</v>
      </c>
      <c r="V4838">
        <f>YEAR(Sales_Data[[#This Row],[Order_Date]])</f>
        <v>2025</v>
      </c>
      <c r="W4838" t="str">
        <f>TEXT(Sales_Data[[#This Row],[Order_Date]],"mmm")</f>
        <v>Mar</v>
      </c>
      <c r="X4838">
        <f>MONTH(Sales_Data[[#This Row],[Order_Date]])</f>
        <v>3</v>
      </c>
      <c r="Y4838" t="str">
        <f>"Q"&amp;ROUNDUP(MONTH(Sales_Data[[#This Row],[Order_Date]])/3,0)</f>
        <v>Q1</v>
      </c>
    </row>
    <row r="4839" spans="1:25" x14ac:dyDescent="0.3">
      <c r="A4839" t="s">
        <v>6600</v>
      </c>
      <c r="B4839" s="1">
        <v>45823</v>
      </c>
      <c r="C4839" t="s">
        <v>4721</v>
      </c>
      <c r="D4839" t="s">
        <v>155</v>
      </c>
      <c r="E4839" t="s">
        <v>39</v>
      </c>
      <c r="F4839" t="s">
        <v>405</v>
      </c>
      <c r="G4839" t="s">
        <v>41</v>
      </c>
      <c r="H4839" t="s">
        <v>42</v>
      </c>
      <c r="I4839" t="s">
        <v>82</v>
      </c>
      <c r="J4839">
        <v>3</v>
      </c>
      <c r="K4839">
        <v>5815.69</v>
      </c>
      <c r="L4839">
        <v>0.2</v>
      </c>
      <c r="M4839">
        <v>10080.11</v>
      </c>
      <c r="N4839" t="s">
        <v>24</v>
      </c>
      <c r="O4839" t="s">
        <v>35</v>
      </c>
      <c r="P4839" t="s">
        <v>71</v>
      </c>
      <c r="Q4839">
        <f>Sales_Data[[#This Row],[Quantity]]*Sales_Data[[#This Row],[Unit_Price]]</f>
        <v>17447.07</v>
      </c>
      <c r="R4839">
        <f>Sales_Data[[#This Row],[Gross_Sales]]*Sales_Data[[#This Row],[Discount]]</f>
        <v>3489.4140000000002</v>
      </c>
      <c r="S4839">
        <f>Sales_Data[[#This Row],[Gross_Sales]]-Sales_Data[[#This Row],[Discount_Amount]]</f>
        <v>13957.655999999999</v>
      </c>
      <c r="T4839">
        <f>Sales_Data[[#This Row],[Net Sales]]-Sales_Data[[#This Row],[Cost]]</f>
        <v>3877.5459999999985</v>
      </c>
      <c r="U4839" s="2">
        <f>Sales_Data[[#This Row],[Profit]]/Sales_Data[[#This Row],[Net Sales]]</f>
        <v>0.27780782102668233</v>
      </c>
      <c r="V4839">
        <f>YEAR(Sales_Data[[#This Row],[Order_Date]])</f>
        <v>2025</v>
      </c>
      <c r="W4839" t="str">
        <f>TEXT(Sales_Data[[#This Row],[Order_Date]],"mmm")</f>
        <v>Jun</v>
      </c>
      <c r="X4839">
        <f>MONTH(Sales_Data[[#This Row],[Order_Date]])</f>
        <v>6</v>
      </c>
      <c r="Y4839" t="str">
        <f>"Q"&amp;ROUNDUP(MONTH(Sales_Data[[#This Row],[Order_Date]])/3,0)</f>
        <v>Q2</v>
      </c>
    </row>
    <row r="4840" spans="1:25" x14ac:dyDescent="0.3">
      <c r="A4840" t="s">
        <v>6601</v>
      </c>
      <c r="B4840" s="1">
        <v>45771</v>
      </c>
      <c r="C4840" t="s">
        <v>2885</v>
      </c>
      <c r="D4840" t="s">
        <v>347</v>
      </c>
      <c r="E4840" t="s">
        <v>39</v>
      </c>
      <c r="F4840" t="s">
        <v>107</v>
      </c>
      <c r="G4840" t="s">
        <v>21</v>
      </c>
      <c r="H4840" t="s">
        <v>22</v>
      </c>
      <c r="I4840" t="s">
        <v>23</v>
      </c>
      <c r="J4840">
        <v>2</v>
      </c>
      <c r="K4840">
        <v>5184.88</v>
      </c>
      <c r="L4840">
        <v>0.1</v>
      </c>
      <c r="M4840">
        <v>6597.64</v>
      </c>
      <c r="N4840" t="s">
        <v>52</v>
      </c>
      <c r="O4840" t="s">
        <v>35</v>
      </c>
      <c r="P4840" t="s">
        <v>26</v>
      </c>
      <c r="Q4840">
        <f>Sales_Data[[#This Row],[Quantity]]*Sales_Data[[#This Row],[Unit_Price]]</f>
        <v>10369.76</v>
      </c>
      <c r="R4840">
        <f>Sales_Data[[#This Row],[Gross_Sales]]*Sales_Data[[#This Row],[Discount]]</f>
        <v>1036.9760000000001</v>
      </c>
      <c r="S4840">
        <f>Sales_Data[[#This Row],[Gross_Sales]]-Sales_Data[[#This Row],[Discount_Amount]]</f>
        <v>9332.7839999999997</v>
      </c>
      <c r="T4840">
        <f>Sales_Data[[#This Row],[Net Sales]]-Sales_Data[[#This Row],[Cost]]</f>
        <v>2735.1439999999993</v>
      </c>
      <c r="U4840" s="2">
        <f>Sales_Data[[#This Row],[Profit]]/Sales_Data[[#This Row],[Net Sales]]</f>
        <v>0.29306839202535917</v>
      </c>
      <c r="V4840">
        <f>YEAR(Sales_Data[[#This Row],[Order_Date]])</f>
        <v>2025</v>
      </c>
      <c r="W4840" t="str">
        <f>TEXT(Sales_Data[[#This Row],[Order_Date]],"mmm")</f>
        <v>Apr</v>
      </c>
      <c r="X4840">
        <f>MONTH(Sales_Data[[#This Row],[Order_Date]])</f>
        <v>4</v>
      </c>
      <c r="Y4840" t="str">
        <f>"Q"&amp;ROUNDUP(MONTH(Sales_Data[[#This Row],[Order_Date]])/3,0)</f>
        <v>Q2</v>
      </c>
    </row>
    <row r="4841" spans="1:25" x14ac:dyDescent="0.3">
      <c r="A4841" t="s">
        <v>6602</v>
      </c>
      <c r="B4841" s="1">
        <v>46013</v>
      </c>
      <c r="C4841" t="s">
        <v>3760</v>
      </c>
      <c r="D4841" t="s">
        <v>1004</v>
      </c>
      <c r="E4841" t="s">
        <v>19</v>
      </c>
      <c r="F4841" t="s">
        <v>57</v>
      </c>
      <c r="G4841" t="s">
        <v>67</v>
      </c>
      <c r="H4841" t="s">
        <v>133</v>
      </c>
      <c r="I4841" t="s">
        <v>134</v>
      </c>
      <c r="J4841">
        <v>3</v>
      </c>
      <c r="K4841">
        <v>15771.7</v>
      </c>
      <c r="L4841">
        <v>0</v>
      </c>
      <c r="M4841">
        <v>37003.11</v>
      </c>
      <c r="N4841" t="s">
        <v>70</v>
      </c>
      <c r="O4841" t="s">
        <v>35</v>
      </c>
      <c r="P4841" t="s">
        <v>44</v>
      </c>
      <c r="Q4841">
        <f>Sales_Data[[#This Row],[Quantity]]*Sales_Data[[#This Row],[Unit_Price]]</f>
        <v>47315.100000000006</v>
      </c>
      <c r="R4841">
        <f>Sales_Data[[#This Row],[Gross_Sales]]*Sales_Data[[#This Row],[Discount]]</f>
        <v>0</v>
      </c>
      <c r="S4841">
        <f>Sales_Data[[#This Row],[Gross_Sales]]-Sales_Data[[#This Row],[Discount_Amount]]</f>
        <v>47315.100000000006</v>
      </c>
      <c r="T4841">
        <f>Sales_Data[[#This Row],[Net Sales]]-Sales_Data[[#This Row],[Cost]]</f>
        <v>10311.990000000005</v>
      </c>
      <c r="U4841" s="2">
        <f>Sales_Data[[#This Row],[Profit]]/Sales_Data[[#This Row],[Net Sales]]</f>
        <v>0.21794289772186901</v>
      </c>
      <c r="V4841">
        <f>YEAR(Sales_Data[[#This Row],[Order_Date]])</f>
        <v>2025</v>
      </c>
      <c r="W4841" t="str">
        <f>TEXT(Sales_Data[[#This Row],[Order_Date]],"mmm")</f>
        <v>Dec</v>
      </c>
      <c r="X4841">
        <f>MONTH(Sales_Data[[#This Row],[Order_Date]])</f>
        <v>12</v>
      </c>
      <c r="Y4841" t="str">
        <f>"Q"&amp;ROUNDUP(MONTH(Sales_Data[[#This Row],[Order_Date]])/3,0)</f>
        <v>Q4</v>
      </c>
    </row>
    <row r="4842" spans="1:25" x14ac:dyDescent="0.3">
      <c r="A4842" t="s">
        <v>6603</v>
      </c>
      <c r="B4842" s="1">
        <v>45840</v>
      </c>
      <c r="C4842" t="s">
        <v>326</v>
      </c>
      <c r="D4842" t="s">
        <v>137</v>
      </c>
      <c r="E4842" t="s">
        <v>19</v>
      </c>
      <c r="F4842" t="s">
        <v>57</v>
      </c>
      <c r="G4842" t="s">
        <v>32</v>
      </c>
      <c r="H4842" t="s">
        <v>50</v>
      </c>
      <c r="I4842" t="s">
        <v>58</v>
      </c>
      <c r="J4842">
        <v>4</v>
      </c>
      <c r="K4842">
        <v>3641.86</v>
      </c>
      <c r="L4842">
        <v>0.1</v>
      </c>
      <c r="M4842">
        <v>8705.2000000000007</v>
      </c>
      <c r="N4842" t="s">
        <v>109</v>
      </c>
      <c r="O4842" t="s">
        <v>35</v>
      </c>
      <c r="P4842" t="s">
        <v>26</v>
      </c>
      <c r="Q4842">
        <f>Sales_Data[[#This Row],[Quantity]]*Sales_Data[[#This Row],[Unit_Price]]</f>
        <v>14567.44</v>
      </c>
      <c r="R4842">
        <f>Sales_Data[[#This Row],[Gross_Sales]]*Sales_Data[[#This Row],[Discount]]</f>
        <v>1456.7440000000001</v>
      </c>
      <c r="S4842">
        <f>Sales_Data[[#This Row],[Gross_Sales]]-Sales_Data[[#This Row],[Discount_Amount]]</f>
        <v>13110.696</v>
      </c>
      <c r="T4842">
        <f>Sales_Data[[#This Row],[Net Sales]]-Sales_Data[[#This Row],[Cost]]</f>
        <v>4405.4959999999992</v>
      </c>
      <c r="U4842" s="2">
        <f>Sales_Data[[#This Row],[Profit]]/Sales_Data[[#This Row],[Net Sales]]</f>
        <v>0.33602304561100338</v>
      </c>
      <c r="V4842">
        <f>YEAR(Sales_Data[[#This Row],[Order_Date]])</f>
        <v>2025</v>
      </c>
      <c r="W4842" t="str">
        <f>TEXT(Sales_Data[[#This Row],[Order_Date]],"mmm")</f>
        <v>Jul</v>
      </c>
      <c r="X4842">
        <f>MONTH(Sales_Data[[#This Row],[Order_Date]])</f>
        <v>7</v>
      </c>
      <c r="Y4842" t="str">
        <f>"Q"&amp;ROUNDUP(MONTH(Sales_Data[[#This Row],[Order_Date]])/3,0)</f>
        <v>Q3</v>
      </c>
    </row>
    <row r="4843" spans="1:25" x14ac:dyDescent="0.3">
      <c r="A4843" t="s">
        <v>6604</v>
      </c>
      <c r="B4843" s="1">
        <v>45864</v>
      </c>
      <c r="C4843" t="s">
        <v>5009</v>
      </c>
      <c r="D4843" t="s">
        <v>194</v>
      </c>
      <c r="E4843" t="s">
        <v>30</v>
      </c>
      <c r="F4843" t="s">
        <v>87</v>
      </c>
      <c r="G4843" t="s">
        <v>67</v>
      </c>
      <c r="H4843" t="s">
        <v>121</v>
      </c>
      <c r="I4843" t="s">
        <v>142</v>
      </c>
      <c r="J4843">
        <v>2</v>
      </c>
      <c r="K4843">
        <v>599.5</v>
      </c>
      <c r="L4843">
        <v>0.1</v>
      </c>
      <c r="M4843">
        <v>933.33</v>
      </c>
      <c r="N4843" t="s">
        <v>109</v>
      </c>
      <c r="O4843" t="s">
        <v>53</v>
      </c>
      <c r="P4843" t="s">
        <v>44</v>
      </c>
      <c r="Q4843">
        <f>Sales_Data[[#This Row],[Quantity]]*Sales_Data[[#This Row],[Unit_Price]]</f>
        <v>1199</v>
      </c>
      <c r="R4843">
        <f>Sales_Data[[#This Row],[Gross_Sales]]*Sales_Data[[#This Row],[Discount]]</f>
        <v>119.9</v>
      </c>
      <c r="S4843">
        <f>Sales_Data[[#This Row],[Gross_Sales]]-Sales_Data[[#This Row],[Discount_Amount]]</f>
        <v>1079.0999999999999</v>
      </c>
      <c r="T4843">
        <f>Sales_Data[[#This Row],[Net Sales]]-Sales_Data[[#This Row],[Cost]]</f>
        <v>145.76999999999987</v>
      </c>
      <c r="U4843" s="2">
        <f>Sales_Data[[#This Row],[Profit]]/Sales_Data[[#This Row],[Net Sales]]</f>
        <v>0.13508479288295791</v>
      </c>
      <c r="V4843">
        <f>YEAR(Sales_Data[[#This Row],[Order_Date]])</f>
        <v>2025</v>
      </c>
      <c r="W4843" t="str">
        <f>TEXT(Sales_Data[[#This Row],[Order_Date]],"mmm")</f>
        <v>Jul</v>
      </c>
      <c r="X4843">
        <f>MONTH(Sales_Data[[#This Row],[Order_Date]])</f>
        <v>7</v>
      </c>
      <c r="Y4843" t="str">
        <f>"Q"&amp;ROUNDUP(MONTH(Sales_Data[[#This Row],[Order_Date]])/3,0)</f>
        <v>Q3</v>
      </c>
    </row>
    <row r="4844" spans="1:25" x14ac:dyDescent="0.3">
      <c r="A4844" t="s">
        <v>6605</v>
      </c>
      <c r="B4844" s="1">
        <v>45913</v>
      </c>
      <c r="C4844" t="s">
        <v>2501</v>
      </c>
      <c r="D4844" t="s">
        <v>307</v>
      </c>
      <c r="E4844" t="s">
        <v>19</v>
      </c>
      <c r="F4844" t="s">
        <v>81</v>
      </c>
      <c r="G4844" t="s">
        <v>41</v>
      </c>
      <c r="H4844" t="s">
        <v>171</v>
      </c>
      <c r="I4844" t="s">
        <v>191</v>
      </c>
      <c r="J4844">
        <v>2</v>
      </c>
      <c r="K4844">
        <v>2765.33</v>
      </c>
      <c r="L4844">
        <v>0</v>
      </c>
      <c r="M4844">
        <v>3799.27</v>
      </c>
      <c r="N4844" t="s">
        <v>70</v>
      </c>
      <c r="O4844" t="s">
        <v>35</v>
      </c>
      <c r="P4844" t="s">
        <v>71</v>
      </c>
      <c r="Q4844">
        <f>Sales_Data[[#This Row],[Quantity]]*Sales_Data[[#This Row],[Unit_Price]]</f>
        <v>5530.66</v>
      </c>
      <c r="R4844">
        <f>Sales_Data[[#This Row],[Gross_Sales]]*Sales_Data[[#This Row],[Discount]]</f>
        <v>0</v>
      </c>
      <c r="S4844">
        <f>Sales_Data[[#This Row],[Gross_Sales]]-Sales_Data[[#This Row],[Discount_Amount]]</f>
        <v>5530.66</v>
      </c>
      <c r="T4844">
        <f>Sales_Data[[#This Row],[Net Sales]]-Sales_Data[[#This Row],[Cost]]</f>
        <v>1731.3899999999999</v>
      </c>
      <c r="U4844" s="2">
        <f>Sales_Data[[#This Row],[Profit]]/Sales_Data[[#This Row],[Net Sales]]</f>
        <v>0.313053053342639</v>
      </c>
      <c r="V4844">
        <f>YEAR(Sales_Data[[#This Row],[Order_Date]])</f>
        <v>2025</v>
      </c>
      <c r="W4844" t="str">
        <f>TEXT(Sales_Data[[#This Row],[Order_Date]],"mmm")</f>
        <v>Sep</v>
      </c>
      <c r="X4844">
        <f>MONTH(Sales_Data[[#This Row],[Order_Date]])</f>
        <v>9</v>
      </c>
      <c r="Y4844" t="str">
        <f>"Q"&amp;ROUNDUP(MONTH(Sales_Data[[#This Row],[Order_Date]])/3,0)</f>
        <v>Q3</v>
      </c>
    </row>
    <row r="4845" spans="1:25" x14ac:dyDescent="0.3">
      <c r="A4845" t="s">
        <v>6606</v>
      </c>
      <c r="B4845" s="1">
        <v>45892</v>
      </c>
      <c r="C4845" t="s">
        <v>1801</v>
      </c>
      <c r="D4845" t="s">
        <v>271</v>
      </c>
      <c r="E4845" t="s">
        <v>39</v>
      </c>
      <c r="F4845" t="s">
        <v>96</v>
      </c>
      <c r="G4845" t="s">
        <v>75</v>
      </c>
      <c r="H4845" t="s">
        <v>185</v>
      </c>
      <c r="I4845" t="s">
        <v>186</v>
      </c>
      <c r="J4845">
        <v>2</v>
      </c>
      <c r="K4845">
        <v>1462.72</v>
      </c>
      <c r="L4845">
        <v>0.05</v>
      </c>
      <c r="M4845">
        <v>2224.2600000000002</v>
      </c>
      <c r="N4845" t="s">
        <v>83</v>
      </c>
      <c r="O4845" t="s">
        <v>35</v>
      </c>
      <c r="P4845" t="s">
        <v>44</v>
      </c>
      <c r="Q4845">
        <f>Sales_Data[[#This Row],[Quantity]]*Sales_Data[[#This Row],[Unit_Price]]</f>
        <v>2925.44</v>
      </c>
      <c r="R4845">
        <f>Sales_Data[[#This Row],[Gross_Sales]]*Sales_Data[[#This Row],[Discount]]</f>
        <v>146.27200000000002</v>
      </c>
      <c r="S4845">
        <f>Sales_Data[[#This Row],[Gross_Sales]]-Sales_Data[[#This Row],[Discount_Amount]]</f>
        <v>2779.1680000000001</v>
      </c>
      <c r="T4845">
        <f>Sales_Data[[#This Row],[Net Sales]]-Sales_Data[[#This Row],[Cost]]</f>
        <v>554.9079999999999</v>
      </c>
      <c r="U4845" s="2">
        <f>Sales_Data[[#This Row],[Profit]]/Sales_Data[[#This Row],[Net Sales]]</f>
        <v>0.19966695068452137</v>
      </c>
      <c r="V4845">
        <f>YEAR(Sales_Data[[#This Row],[Order_Date]])</f>
        <v>2025</v>
      </c>
      <c r="W4845" t="str">
        <f>TEXT(Sales_Data[[#This Row],[Order_Date]],"mmm")</f>
        <v>Aug</v>
      </c>
      <c r="X4845">
        <f>MONTH(Sales_Data[[#This Row],[Order_Date]])</f>
        <v>8</v>
      </c>
      <c r="Y4845" t="str">
        <f>"Q"&amp;ROUNDUP(MONTH(Sales_Data[[#This Row],[Order_Date]])/3,0)</f>
        <v>Q3</v>
      </c>
    </row>
    <row r="4846" spans="1:25" x14ac:dyDescent="0.3">
      <c r="A4846" t="s">
        <v>6607</v>
      </c>
      <c r="B4846" s="1">
        <v>46012</v>
      </c>
      <c r="C4846" t="s">
        <v>701</v>
      </c>
      <c r="D4846" t="s">
        <v>728</v>
      </c>
      <c r="E4846" t="s">
        <v>30</v>
      </c>
      <c r="F4846" t="s">
        <v>87</v>
      </c>
      <c r="G4846" t="s">
        <v>21</v>
      </c>
      <c r="H4846" t="s">
        <v>127</v>
      </c>
      <c r="I4846" t="s">
        <v>128</v>
      </c>
      <c r="J4846">
        <v>3</v>
      </c>
      <c r="K4846">
        <v>2782.14</v>
      </c>
      <c r="L4846">
        <v>0.1</v>
      </c>
      <c r="M4846">
        <v>5512.13</v>
      </c>
      <c r="N4846" t="s">
        <v>24</v>
      </c>
      <c r="O4846" t="s">
        <v>53</v>
      </c>
      <c r="P4846" t="s">
        <v>44</v>
      </c>
      <c r="Q4846">
        <f>Sales_Data[[#This Row],[Quantity]]*Sales_Data[[#This Row],[Unit_Price]]</f>
        <v>8346.42</v>
      </c>
      <c r="R4846">
        <f>Sales_Data[[#This Row],[Gross_Sales]]*Sales_Data[[#This Row],[Discount]]</f>
        <v>834.64200000000005</v>
      </c>
      <c r="S4846">
        <f>Sales_Data[[#This Row],[Gross_Sales]]-Sales_Data[[#This Row],[Discount_Amount]]</f>
        <v>7511.7780000000002</v>
      </c>
      <c r="T4846">
        <f>Sales_Data[[#This Row],[Net Sales]]-Sales_Data[[#This Row],[Cost]]</f>
        <v>1999.6480000000001</v>
      </c>
      <c r="U4846" s="2">
        <f>Sales_Data[[#This Row],[Profit]]/Sales_Data[[#This Row],[Net Sales]]</f>
        <v>0.26620169019904477</v>
      </c>
      <c r="V4846">
        <f>YEAR(Sales_Data[[#This Row],[Order_Date]])</f>
        <v>2025</v>
      </c>
      <c r="W4846" t="str">
        <f>TEXT(Sales_Data[[#This Row],[Order_Date]],"mmm")</f>
        <v>Dec</v>
      </c>
      <c r="X4846">
        <f>MONTH(Sales_Data[[#This Row],[Order_Date]])</f>
        <v>12</v>
      </c>
      <c r="Y4846" t="str">
        <f>"Q"&amp;ROUNDUP(MONTH(Sales_Data[[#This Row],[Order_Date]])/3,0)</f>
        <v>Q4</v>
      </c>
    </row>
    <row r="4847" spans="1:25" x14ac:dyDescent="0.3">
      <c r="A4847" t="s">
        <v>6608</v>
      </c>
      <c r="B4847" s="1">
        <v>45660</v>
      </c>
      <c r="C4847" t="s">
        <v>1084</v>
      </c>
      <c r="D4847" t="s">
        <v>56</v>
      </c>
      <c r="E4847" t="s">
        <v>48</v>
      </c>
      <c r="F4847" t="s">
        <v>49</v>
      </c>
      <c r="G4847" t="s">
        <v>75</v>
      </c>
      <c r="H4847" t="s">
        <v>185</v>
      </c>
      <c r="I4847" t="s">
        <v>186</v>
      </c>
      <c r="J4847">
        <v>3</v>
      </c>
      <c r="K4847">
        <v>63152.92</v>
      </c>
      <c r="L4847">
        <v>0</v>
      </c>
      <c r="M4847">
        <v>127544.43</v>
      </c>
      <c r="N4847" t="s">
        <v>83</v>
      </c>
      <c r="O4847" t="s">
        <v>25</v>
      </c>
      <c r="P4847" t="s">
        <v>71</v>
      </c>
      <c r="Q4847">
        <f>Sales_Data[[#This Row],[Quantity]]*Sales_Data[[#This Row],[Unit_Price]]</f>
        <v>189458.76</v>
      </c>
      <c r="R4847">
        <f>Sales_Data[[#This Row],[Gross_Sales]]*Sales_Data[[#This Row],[Discount]]</f>
        <v>0</v>
      </c>
      <c r="S4847">
        <f>Sales_Data[[#This Row],[Gross_Sales]]-Sales_Data[[#This Row],[Discount_Amount]]</f>
        <v>189458.76</v>
      </c>
      <c r="T4847">
        <f>Sales_Data[[#This Row],[Net Sales]]-Sales_Data[[#This Row],[Cost]]</f>
        <v>61914.330000000016</v>
      </c>
      <c r="U4847" s="2">
        <f>Sales_Data[[#This Row],[Profit]]/Sales_Data[[#This Row],[Net Sales]]</f>
        <v>0.32679581561707682</v>
      </c>
      <c r="V4847">
        <f>YEAR(Sales_Data[[#This Row],[Order_Date]])</f>
        <v>2025</v>
      </c>
      <c r="W4847" t="str">
        <f>TEXT(Sales_Data[[#This Row],[Order_Date]],"mmm")</f>
        <v>Jan</v>
      </c>
      <c r="X4847">
        <f>MONTH(Sales_Data[[#This Row],[Order_Date]])</f>
        <v>1</v>
      </c>
      <c r="Y4847" t="str">
        <f>"Q"&amp;ROUNDUP(MONTH(Sales_Data[[#This Row],[Order_Date]])/3,0)</f>
        <v>Q1</v>
      </c>
    </row>
    <row r="4848" spans="1:25" x14ac:dyDescent="0.3">
      <c r="A4848" t="s">
        <v>6609</v>
      </c>
      <c r="B4848" s="1">
        <v>45865</v>
      </c>
      <c r="C4848" t="s">
        <v>2794</v>
      </c>
      <c r="D4848" t="s">
        <v>199</v>
      </c>
      <c r="E4848" t="s">
        <v>48</v>
      </c>
      <c r="F4848" t="s">
        <v>49</v>
      </c>
      <c r="G4848" t="s">
        <v>32</v>
      </c>
      <c r="H4848" t="s">
        <v>33</v>
      </c>
      <c r="I4848" t="s">
        <v>34</v>
      </c>
      <c r="J4848">
        <v>1</v>
      </c>
      <c r="K4848">
        <v>24184.45</v>
      </c>
      <c r="L4848">
        <v>0</v>
      </c>
      <c r="M4848">
        <v>17659.72</v>
      </c>
      <c r="N4848" t="s">
        <v>52</v>
      </c>
      <c r="O4848" t="s">
        <v>53</v>
      </c>
      <c r="P4848" t="s">
        <v>44</v>
      </c>
      <c r="Q4848">
        <f>Sales_Data[[#This Row],[Quantity]]*Sales_Data[[#This Row],[Unit_Price]]</f>
        <v>24184.45</v>
      </c>
      <c r="R4848">
        <f>Sales_Data[[#This Row],[Gross_Sales]]*Sales_Data[[#This Row],[Discount]]</f>
        <v>0</v>
      </c>
      <c r="S4848">
        <f>Sales_Data[[#This Row],[Gross_Sales]]-Sales_Data[[#This Row],[Discount_Amount]]</f>
        <v>24184.45</v>
      </c>
      <c r="T4848">
        <f>Sales_Data[[#This Row],[Net Sales]]-Sales_Data[[#This Row],[Cost]]</f>
        <v>6524.73</v>
      </c>
      <c r="U4848" s="2">
        <f>Sales_Data[[#This Row],[Profit]]/Sales_Data[[#This Row],[Net Sales]]</f>
        <v>0.269790299138496</v>
      </c>
      <c r="V4848">
        <f>YEAR(Sales_Data[[#This Row],[Order_Date]])</f>
        <v>2025</v>
      </c>
      <c r="W4848" t="str">
        <f>TEXT(Sales_Data[[#This Row],[Order_Date]],"mmm")</f>
        <v>Jul</v>
      </c>
      <c r="X4848">
        <f>MONTH(Sales_Data[[#This Row],[Order_Date]])</f>
        <v>7</v>
      </c>
      <c r="Y4848" t="str">
        <f>"Q"&amp;ROUNDUP(MONTH(Sales_Data[[#This Row],[Order_Date]])/3,0)</f>
        <v>Q3</v>
      </c>
    </row>
    <row r="4849" spans="1:25" x14ac:dyDescent="0.3">
      <c r="A4849" t="s">
        <v>6610</v>
      </c>
      <c r="B4849" s="1">
        <v>45854</v>
      </c>
      <c r="C4849" t="s">
        <v>2064</v>
      </c>
      <c r="D4849" t="s">
        <v>141</v>
      </c>
      <c r="E4849" t="s">
        <v>39</v>
      </c>
      <c r="F4849" t="s">
        <v>405</v>
      </c>
      <c r="G4849" t="s">
        <v>32</v>
      </c>
      <c r="H4849" t="s">
        <v>33</v>
      </c>
      <c r="I4849" t="s">
        <v>161</v>
      </c>
      <c r="J4849">
        <v>2</v>
      </c>
      <c r="K4849">
        <v>6726.15</v>
      </c>
      <c r="L4849">
        <v>0.1</v>
      </c>
      <c r="M4849">
        <v>8647.2199999999993</v>
      </c>
      <c r="N4849" t="s">
        <v>70</v>
      </c>
      <c r="O4849" t="s">
        <v>35</v>
      </c>
      <c r="P4849" t="s">
        <v>26</v>
      </c>
      <c r="Q4849">
        <f>Sales_Data[[#This Row],[Quantity]]*Sales_Data[[#This Row],[Unit_Price]]</f>
        <v>13452.3</v>
      </c>
      <c r="R4849">
        <f>Sales_Data[[#This Row],[Gross_Sales]]*Sales_Data[[#This Row],[Discount]]</f>
        <v>1345.23</v>
      </c>
      <c r="S4849">
        <f>Sales_Data[[#This Row],[Gross_Sales]]-Sales_Data[[#This Row],[Discount_Amount]]</f>
        <v>12107.07</v>
      </c>
      <c r="T4849">
        <f>Sales_Data[[#This Row],[Net Sales]]-Sales_Data[[#This Row],[Cost]]</f>
        <v>3459.8500000000004</v>
      </c>
      <c r="U4849" s="2">
        <f>Sales_Data[[#This Row],[Profit]]/Sales_Data[[#This Row],[Net Sales]]</f>
        <v>0.28577104121806518</v>
      </c>
      <c r="V4849">
        <f>YEAR(Sales_Data[[#This Row],[Order_Date]])</f>
        <v>2025</v>
      </c>
      <c r="W4849" t="str">
        <f>TEXT(Sales_Data[[#This Row],[Order_Date]],"mmm")</f>
        <v>Jul</v>
      </c>
      <c r="X4849">
        <f>MONTH(Sales_Data[[#This Row],[Order_Date]])</f>
        <v>7</v>
      </c>
      <c r="Y4849" t="str">
        <f>"Q"&amp;ROUNDUP(MONTH(Sales_Data[[#This Row],[Order_Date]])/3,0)</f>
        <v>Q3</v>
      </c>
    </row>
    <row r="4850" spans="1:25" x14ac:dyDescent="0.3">
      <c r="A4850" t="s">
        <v>6611</v>
      </c>
      <c r="B4850" s="1">
        <v>45998</v>
      </c>
      <c r="C4850" t="s">
        <v>1177</v>
      </c>
      <c r="D4850" t="s">
        <v>511</v>
      </c>
      <c r="E4850" t="s">
        <v>48</v>
      </c>
      <c r="F4850" t="s">
        <v>49</v>
      </c>
      <c r="G4850" t="s">
        <v>41</v>
      </c>
      <c r="H4850" t="s">
        <v>42</v>
      </c>
      <c r="I4850" t="s">
        <v>82</v>
      </c>
      <c r="J4850">
        <v>3</v>
      </c>
      <c r="K4850">
        <v>3925.75</v>
      </c>
      <c r="L4850">
        <v>0.15</v>
      </c>
      <c r="M4850">
        <v>8237.6</v>
      </c>
      <c r="N4850" t="s">
        <v>52</v>
      </c>
      <c r="O4850" t="s">
        <v>35</v>
      </c>
      <c r="P4850" t="s">
        <v>71</v>
      </c>
      <c r="Q4850">
        <f>Sales_Data[[#This Row],[Quantity]]*Sales_Data[[#This Row],[Unit_Price]]</f>
        <v>11777.25</v>
      </c>
      <c r="R4850">
        <f>Sales_Data[[#This Row],[Gross_Sales]]*Sales_Data[[#This Row],[Discount]]</f>
        <v>1766.5874999999999</v>
      </c>
      <c r="S4850">
        <f>Sales_Data[[#This Row],[Gross_Sales]]-Sales_Data[[#This Row],[Discount_Amount]]</f>
        <v>10010.6625</v>
      </c>
      <c r="T4850">
        <f>Sales_Data[[#This Row],[Net Sales]]-Sales_Data[[#This Row],[Cost]]</f>
        <v>1773.0625</v>
      </c>
      <c r="U4850" s="2">
        <f>Sales_Data[[#This Row],[Profit]]/Sales_Data[[#This Row],[Net Sales]]</f>
        <v>0.17711739857377071</v>
      </c>
      <c r="V4850">
        <f>YEAR(Sales_Data[[#This Row],[Order_Date]])</f>
        <v>2025</v>
      </c>
      <c r="W4850" t="str">
        <f>TEXT(Sales_Data[[#This Row],[Order_Date]],"mmm")</f>
        <v>Dec</v>
      </c>
      <c r="X4850">
        <f>MONTH(Sales_Data[[#This Row],[Order_Date]])</f>
        <v>12</v>
      </c>
      <c r="Y4850" t="str">
        <f>"Q"&amp;ROUNDUP(MONTH(Sales_Data[[#This Row],[Order_Date]])/3,0)</f>
        <v>Q4</v>
      </c>
    </row>
    <row r="4851" spans="1:25" x14ac:dyDescent="0.3">
      <c r="A4851" t="s">
        <v>6612</v>
      </c>
      <c r="B4851" s="1">
        <v>45782</v>
      </c>
      <c r="C4851" t="s">
        <v>4631</v>
      </c>
      <c r="D4851" t="s">
        <v>18</v>
      </c>
      <c r="E4851" t="s">
        <v>30</v>
      </c>
      <c r="F4851" t="s">
        <v>101</v>
      </c>
      <c r="G4851" t="s">
        <v>75</v>
      </c>
      <c r="H4851" t="s">
        <v>76</v>
      </c>
      <c r="I4851" t="s">
        <v>108</v>
      </c>
      <c r="J4851">
        <v>2</v>
      </c>
      <c r="K4851">
        <v>4652.6400000000003</v>
      </c>
      <c r="L4851">
        <v>0</v>
      </c>
      <c r="M4851">
        <v>7362.65</v>
      </c>
      <c r="N4851" t="s">
        <v>52</v>
      </c>
      <c r="O4851" t="s">
        <v>53</v>
      </c>
      <c r="P4851" t="s">
        <v>71</v>
      </c>
      <c r="Q4851">
        <f>Sales_Data[[#This Row],[Quantity]]*Sales_Data[[#This Row],[Unit_Price]]</f>
        <v>9305.2800000000007</v>
      </c>
      <c r="R4851">
        <f>Sales_Data[[#This Row],[Gross_Sales]]*Sales_Data[[#This Row],[Discount]]</f>
        <v>0</v>
      </c>
      <c r="S4851">
        <f>Sales_Data[[#This Row],[Gross_Sales]]-Sales_Data[[#This Row],[Discount_Amount]]</f>
        <v>9305.2800000000007</v>
      </c>
      <c r="T4851">
        <f>Sales_Data[[#This Row],[Net Sales]]-Sales_Data[[#This Row],[Cost]]</f>
        <v>1942.630000000001</v>
      </c>
      <c r="U4851" s="2">
        <f>Sales_Data[[#This Row],[Profit]]/Sales_Data[[#This Row],[Net Sales]]</f>
        <v>0.20876642078475885</v>
      </c>
      <c r="V4851">
        <f>YEAR(Sales_Data[[#This Row],[Order_Date]])</f>
        <v>2025</v>
      </c>
      <c r="W4851" t="str">
        <f>TEXT(Sales_Data[[#This Row],[Order_Date]],"mmm")</f>
        <v>May</v>
      </c>
      <c r="X4851">
        <f>MONTH(Sales_Data[[#This Row],[Order_Date]])</f>
        <v>5</v>
      </c>
      <c r="Y4851" t="str">
        <f>"Q"&amp;ROUNDUP(MONTH(Sales_Data[[#This Row],[Order_Date]])/3,0)</f>
        <v>Q2</v>
      </c>
    </row>
    <row r="4852" spans="1:25" x14ac:dyDescent="0.3">
      <c r="A4852" t="s">
        <v>6613</v>
      </c>
      <c r="B4852" s="1">
        <v>45795</v>
      </c>
      <c r="C4852" t="s">
        <v>3539</v>
      </c>
      <c r="D4852" t="s">
        <v>327</v>
      </c>
      <c r="E4852" t="s">
        <v>39</v>
      </c>
      <c r="F4852" t="s">
        <v>96</v>
      </c>
      <c r="G4852" t="s">
        <v>67</v>
      </c>
      <c r="H4852" t="s">
        <v>88</v>
      </c>
      <c r="I4852" t="s">
        <v>89</v>
      </c>
      <c r="J4852">
        <v>2</v>
      </c>
      <c r="K4852">
        <v>1595.61</v>
      </c>
      <c r="L4852">
        <v>0.05</v>
      </c>
      <c r="M4852">
        <v>2536.35</v>
      </c>
      <c r="N4852" t="s">
        <v>109</v>
      </c>
      <c r="O4852" t="s">
        <v>25</v>
      </c>
      <c r="P4852" t="s">
        <v>71</v>
      </c>
      <c r="Q4852">
        <f>Sales_Data[[#This Row],[Quantity]]*Sales_Data[[#This Row],[Unit_Price]]</f>
        <v>3191.22</v>
      </c>
      <c r="R4852">
        <f>Sales_Data[[#This Row],[Gross_Sales]]*Sales_Data[[#This Row],[Discount]]</f>
        <v>159.56100000000001</v>
      </c>
      <c r="S4852">
        <f>Sales_Data[[#This Row],[Gross_Sales]]-Sales_Data[[#This Row],[Discount_Amount]]</f>
        <v>3031.6589999999997</v>
      </c>
      <c r="T4852">
        <f>Sales_Data[[#This Row],[Net Sales]]-Sales_Data[[#This Row],[Cost]]</f>
        <v>495.30899999999974</v>
      </c>
      <c r="U4852" s="2">
        <f>Sales_Data[[#This Row],[Profit]]/Sales_Data[[#This Row],[Net Sales]]</f>
        <v>0.16337886286023587</v>
      </c>
      <c r="V4852">
        <f>YEAR(Sales_Data[[#This Row],[Order_Date]])</f>
        <v>2025</v>
      </c>
      <c r="W4852" t="str">
        <f>TEXT(Sales_Data[[#This Row],[Order_Date]],"mmm")</f>
        <v>May</v>
      </c>
      <c r="X4852">
        <f>MONTH(Sales_Data[[#This Row],[Order_Date]])</f>
        <v>5</v>
      </c>
      <c r="Y4852" t="str">
        <f>"Q"&amp;ROUNDUP(MONTH(Sales_Data[[#This Row],[Order_Date]])/3,0)</f>
        <v>Q2</v>
      </c>
    </row>
    <row r="4853" spans="1:25" x14ac:dyDescent="0.3">
      <c r="A4853" t="s">
        <v>6614</v>
      </c>
      <c r="B4853" s="1">
        <v>45996</v>
      </c>
      <c r="C4853" t="s">
        <v>2110</v>
      </c>
      <c r="D4853" t="s">
        <v>546</v>
      </c>
      <c r="E4853" t="s">
        <v>119</v>
      </c>
      <c r="F4853" t="s">
        <v>146</v>
      </c>
      <c r="G4853" t="s">
        <v>67</v>
      </c>
      <c r="H4853" t="s">
        <v>88</v>
      </c>
      <c r="I4853" t="s">
        <v>157</v>
      </c>
      <c r="J4853">
        <v>1</v>
      </c>
      <c r="K4853">
        <v>8256.0400000000009</v>
      </c>
      <c r="L4853">
        <v>0.1</v>
      </c>
      <c r="M4853">
        <v>4687.2700000000004</v>
      </c>
      <c r="N4853" t="s">
        <v>52</v>
      </c>
      <c r="O4853" t="s">
        <v>53</v>
      </c>
      <c r="P4853" t="s">
        <v>71</v>
      </c>
      <c r="Q4853">
        <f>Sales_Data[[#This Row],[Quantity]]*Sales_Data[[#This Row],[Unit_Price]]</f>
        <v>8256.0400000000009</v>
      </c>
      <c r="R4853">
        <f>Sales_Data[[#This Row],[Gross_Sales]]*Sales_Data[[#This Row],[Discount]]</f>
        <v>825.60400000000016</v>
      </c>
      <c r="S4853">
        <f>Sales_Data[[#This Row],[Gross_Sales]]-Sales_Data[[#This Row],[Discount_Amount]]</f>
        <v>7430.4360000000006</v>
      </c>
      <c r="T4853">
        <f>Sales_Data[[#This Row],[Net Sales]]-Sales_Data[[#This Row],[Cost]]</f>
        <v>2743.1660000000002</v>
      </c>
      <c r="U4853" s="2">
        <f>Sales_Data[[#This Row],[Profit]]/Sales_Data[[#This Row],[Net Sales]]</f>
        <v>0.3691796820536507</v>
      </c>
      <c r="V4853">
        <f>YEAR(Sales_Data[[#This Row],[Order_Date]])</f>
        <v>2025</v>
      </c>
      <c r="W4853" t="str">
        <f>TEXT(Sales_Data[[#This Row],[Order_Date]],"mmm")</f>
        <v>Dec</v>
      </c>
      <c r="X4853">
        <f>MONTH(Sales_Data[[#This Row],[Order_Date]])</f>
        <v>12</v>
      </c>
      <c r="Y4853" t="str">
        <f>"Q"&amp;ROUNDUP(MONTH(Sales_Data[[#This Row],[Order_Date]])/3,0)</f>
        <v>Q4</v>
      </c>
    </row>
    <row r="4854" spans="1:25" x14ac:dyDescent="0.3">
      <c r="A4854" t="s">
        <v>6615</v>
      </c>
      <c r="B4854" s="1">
        <v>45682</v>
      </c>
      <c r="C4854" t="s">
        <v>6227</v>
      </c>
      <c r="D4854" t="s">
        <v>463</v>
      </c>
      <c r="E4854" t="s">
        <v>39</v>
      </c>
      <c r="F4854" t="s">
        <v>40</v>
      </c>
      <c r="G4854" t="s">
        <v>67</v>
      </c>
      <c r="H4854" t="s">
        <v>121</v>
      </c>
      <c r="I4854" t="s">
        <v>142</v>
      </c>
      <c r="J4854">
        <v>1</v>
      </c>
      <c r="K4854">
        <v>771.1</v>
      </c>
      <c r="L4854">
        <v>0.1</v>
      </c>
      <c r="M4854">
        <v>580.54</v>
      </c>
      <c r="N4854" t="s">
        <v>109</v>
      </c>
      <c r="O4854" t="s">
        <v>35</v>
      </c>
      <c r="P4854" t="s">
        <v>44</v>
      </c>
      <c r="Q4854">
        <f>Sales_Data[[#This Row],[Quantity]]*Sales_Data[[#This Row],[Unit_Price]]</f>
        <v>771.1</v>
      </c>
      <c r="R4854">
        <f>Sales_Data[[#This Row],[Gross_Sales]]*Sales_Data[[#This Row],[Discount]]</f>
        <v>77.110000000000014</v>
      </c>
      <c r="S4854">
        <f>Sales_Data[[#This Row],[Gross_Sales]]-Sales_Data[[#This Row],[Discount_Amount]]</f>
        <v>693.99</v>
      </c>
      <c r="T4854">
        <f>Sales_Data[[#This Row],[Net Sales]]-Sales_Data[[#This Row],[Cost]]</f>
        <v>113.45000000000005</v>
      </c>
      <c r="U4854" s="2">
        <f>Sales_Data[[#This Row],[Profit]]/Sales_Data[[#This Row],[Net Sales]]</f>
        <v>0.16347497802562003</v>
      </c>
      <c r="V4854">
        <f>YEAR(Sales_Data[[#This Row],[Order_Date]])</f>
        <v>2025</v>
      </c>
      <c r="W4854" t="str">
        <f>TEXT(Sales_Data[[#This Row],[Order_Date]],"mmm")</f>
        <v>Jan</v>
      </c>
      <c r="X4854">
        <f>MONTH(Sales_Data[[#This Row],[Order_Date]])</f>
        <v>1</v>
      </c>
      <c r="Y4854" t="str">
        <f>"Q"&amp;ROUNDUP(MONTH(Sales_Data[[#This Row],[Order_Date]])/3,0)</f>
        <v>Q1</v>
      </c>
    </row>
    <row r="4855" spans="1:25" x14ac:dyDescent="0.3">
      <c r="A4855" t="s">
        <v>6616</v>
      </c>
      <c r="B4855" s="1">
        <v>45725</v>
      </c>
      <c r="C4855" t="s">
        <v>1420</v>
      </c>
      <c r="D4855" t="s">
        <v>56</v>
      </c>
      <c r="E4855" t="s">
        <v>48</v>
      </c>
      <c r="F4855" t="s">
        <v>132</v>
      </c>
      <c r="G4855" t="s">
        <v>32</v>
      </c>
      <c r="H4855" t="s">
        <v>50</v>
      </c>
      <c r="I4855" t="s">
        <v>51</v>
      </c>
      <c r="J4855">
        <v>3</v>
      </c>
      <c r="K4855">
        <v>61711.93</v>
      </c>
      <c r="L4855">
        <v>0.2</v>
      </c>
      <c r="M4855">
        <v>107681.62</v>
      </c>
      <c r="N4855" t="s">
        <v>52</v>
      </c>
      <c r="O4855" t="s">
        <v>25</v>
      </c>
      <c r="P4855" t="s">
        <v>71</v>
      </c>
      <c r="Q4855">
        <f>Sales_Data[[#This Row],[Quantity]]*Sales_Data[[#This Row],[Unit_Price]]</f>
        <v>185135.79</v>
      </c>
      <c r="R4855">
        <f>Sales_Data[[#This Row],[Gross_Sales]]*Sales_Data[[#This Row],[Discount]]</f>
        <v>37027.158000000003</v>
      </c>
      <c r="S4855">
        <f>Sales_Data[[#This Row],[Gross_Sales]]-Sales_Data[[#This Row],[Discount_Amount]]</f>
        <v>148108.63200000001</v>
      </c>
      <c r="T4855">
        <f>Sales_Data[[#This Row],[Net Sales]]-Sales_Data[[#This Row],[Cost]]</f>
        <v>40427.012000000017</v>
      </c>
      <c r="U4855" s="2">
        <f>Sales_Data[[#This Row],[Profit]]/Sales_Data[[#This Row],[Net Sales]]</f>
        <v>0.27295513741562349</v>
      </c>
      <c r="V4855">
        <f>YEAR(Sales_Data[[#This Row],[Order_Date]])</f>
        <v>2025</v>
      </c>
      <c r="W4855" t="str">
        <f>TEXT(Sales_Data[[#This Row],[Order_Date]],"mmm")</f>
        <v>Mar</v>
      </c>
      <c r="X4855">
        <f>MONTH(Sales_Data[[#This Row],[Order_Date]])</f>
        <v>3</v>
      </c>
      <c r="Y4855" t="str">
        <f>"Q"&amp;ROUNDUP(MONTH(Sales_Data[[#This Row],[Order_Date]])/3,0)</f>
        <v>Q1</v>
      </c>
    </row>
    <row r="4856" spans="1:25" x14ac:dyDescent="0.3">
      <c r="A4856" t="s">
        <v>6617</v>
      </c>
      <c r="B4856" s="1">
        <v>45718</v>
      </c>
      <c r="C4856" t="s">
        <v>3084</v>
      </c>
      <c r="D4856" t="s">
        <v>322</v>
      </c>
      <c r="E4856" t="s">
        <v>48</v>
      </c>
      <c r="F4856" t="s">
        <v>132</v>
      </c>
      <c r="G4856" t="s">
        <v>21</v>
      </c>
      <c r="H4856" t="s">
        <v>127</v>
      </c>
      <c r="I4856" t="s">
        <v>314</v>
      </c>
      <c r="J4856">
        <v>4</v>
      </c>
      <c r="K4856">
        <v>14250.69</v>
      </c>
      <c r="L4856">
        <v>0.1</v>
      </c>
      <c r="M4856">
        <v>35256.1</v>
      </c>
      <c r="N4856" t="s">
        <v>52</v>
      </c>
      <c r="O4856" t="s">
        <v>25</v>
      </c>
      <c r="P4856" t="s">
        <v>71</v>
      </c>
      <c r="Q4856">
        <f>Sales_Data[[#This Row],[Quantity]]*Sales_Data[[#This Row],[Unit_Price]]</f>
        <v>57002.76</v>
      </c>
      <c r="R4856">
        <f>Sales_Data[[#This Row],[Gross_Sales]]*Sales_Data[[#This Row],[Discount]]</f>
        <v>5700.2760000000007</v>
      </c>
      <c r="S4856">
        <f>Sales_Data[[#This Row],[Gross_Sales]]-Sales_Data[[#This Row],[Discount_Amount]]</f>
        <v>51302.484000000004</v>
      </c>
      <c r="T4856">
        <f>Sales_Data[[#This Row],[Net Sales]]-Sales_Data[[#This Row],[Cost]]</f>
        <v>16046.384000000005</v>
      </c>
      <c r="U4856" s="2">
        <f>Sales_Data[[#This Row],[Profit]]/Sales_Data[[#This Row],[Net Sales]]</f>
        <v>0.31277986461630208</v>
      </c>
      <c r="V4856">
        <f>YEAR(Sales_Data[[#This Row],[Order_Date]])</f>
        <v>2025</v>
      </c>
      <c r="W4856" t="str">
        <f>TEXT(Sales_Data[[#This Row],[Order_Date]],"mmm")</f>
        <v>Mar</v>
      </c>
      <c r="X4856">
        <f>MONTH(Sales_Data[[#This Row],[Order_Date]])</f>
        <v>3</v>
      </c>
      <c r="Y4856" t="str">
        <f>"Q"&amp;ROUNDUP(MONTH(Sales_Data[[#This Row],[Order_Date]])/3,0)</f>
        <v>Q1</v>
      </c>
    </row>
    <row r="4857" spans="1:25" x14ac:dyDescent="0.3">
      <c r="A4857" t="s">
        <v>6618</v>
      </c>
      <c r="B4857" s="1">
        <v>45686</v>
      </c>
      <c r="C4857" t="s">
        <v>2066</v>
      </c>
      <c r="D4857" t="s">
        <v>266</v>
      </c>
      <c r="E4857" t="s">
        <v>30</v>
      </c>
      <c r="F4857" t="s">
        <v>31</v>
      </c>
      <c r="G4857" t="s">
        <v>67</v>
      </c>
      <c r="H4857" t="s">
        <v>121</v>
      </c>
      <c r="I4857" t="s">
        <v>142</v>
      </c>
      <c r="J4857">
        <v>1</v>
      </c>
      <c r="K4857">
        <v>1687.89</v>
      </c>
      <c r="L4857">
        <v>0.1</v>
      </c>
      <c r="M4857">
        <v>1022.38</v>
      </c>
      <c r="N4857" t="s">
        <v>52</v>
      </c>
      <c r="O4857" t="s">
        <v>35</v>
      </c>
      <c r="P4857" t="s">
        <v>71</v>
      </c>
      <c r="Q4857">
        <f>Sales_Data[[#This Row],[Quantity]]*Sales_Data[[#This Row],[Unit_Price]]</f>
        <v>1687.89</v>
      </c>
      <c r="R4857">
        <f>Sales_Data[[#This Row],[Gross_Sales]]*Sales_Data[[#This Row],[Discount]]</f>
        <v>168.78900000000002</v>
      </c>
      <c r="S4857">
        <f>Sales_Data[[#This Row],[Gross_Sales]]-Sales_Data[[#This Row],[Discount_Amount]]</f>
        <v>1519.1010000000001</v>
      </c>
      <c r="T4857">
        <f>Sales_Data[[#This Row],[Net Sales]]-Sales_Data[[#This Row],[Cost]]</f>
        <v>496.72100000000012</v>
      </c>
      <c r="U4857" s="2">
        <f>Sales_Data[[#This Row],[Profit]]/Sales_Data[[#This Row],[Net Sales]]</f>
        <v>0.32698352512439927</v>
      </c>
      <c r="V4857">
        <f>YEAR(Sales_Data[[#This Row],[Order_Date]])</f>
        <v>2025</v>
      </c>
      <c r="W4857" t="str">
        <f>TEXT(Sales_Data[[#This Row],[Order_Date]],"mmm")</f>
        <v>Jan</v>
      </c>
      <c r="X4857">
        <f>MONTH(Sales_Data[[#This Row],[Order_Date]])</f>
        <v>1</v>
      </c>
      <c r="Y4857" t="str">
        <f>"Q"&amp;ROUNDUP(MONTH(Sales_Data[[#This Row],[Order_Date]])/3,0)</f>
        <v>Q1</v>
      </c>
    </row>
    <row r="4858" spans="1:25" x14ac:dyDescent="0.3">
      <c r="A4858" t="s">
        <v>6619</v>
      </c>
      <c r="B4858" s="1">
        <v>45676</v>
      </c>
      <c r="C4858" t="s">
        <v>6620</v>
      </c>
      <c r="D4858" t="s">
        <v>100</v>
      </c>
      <c r="E4858" t="s">
        <v>48</v>
      </c>
      <c r="F4858" t="s">
        <v>152</v>
      </c>
      <c r="G4858" t="s">
        <v>67</v>
      </c>
      <c r="H4858" t="s">
        <v>133</v>
      </c>
      <c r="I4858" t="s">
        <v>138</v>
      </c>
      <c r="J4858">
        <v>2</v>
      </c>
      <c r="K4858">
        <v>32674.84</v>
      </c>
      <c r="L4858">
        <v>0.2</v>
      </c>
      <c r="M4858">
        <v>37125.21</v>
      </c>
      <c r="N4858" t="s">
        <v>24</v>
      </c>
      <c r="O4858" t="s">
        <v>35</v>
      </c>
      <c r="P4858" t="s">
        <v>71</v>
      </c>
      <c r="Q4858">
        <f>Sales_Data[[#This Row],[Quantity]]*Sales_Data[[#This Row],[Unit_Price]]</f>
        <v>65349.68</v>
      </c>
      <c r="R4858">
        <f>Sales_Data[[#This Row],[Gross_Sales]]*Sales_Data[[#This Row],[Discount]]</f>
        <v>13069.936000000002</v>
      </c>
      <c r="S4858">
        <f>Sales_Data[[#This Row],[Gross_Sales]]-Sales_Data[[#This Row],[Discount_Amount]]</f>
        <v>52279.743999999999</v>
      </c>
      <c r="T4858">
        <f>Sales_Data[[#This Row],[Net Sales]]-Sales_Data[[#This Row],[Cost]]</f>
        <v>15154.534</v>
      </c>
      <c r="U4858" s="2">
        <f>Sales_Data[[#This Row],[Profit]]/Sales_Data[[#This Row],[Net Sales]]</f>
        <v>0.28987391369016652</v>
      </c>
      <c r="V4858">
        <f>YEAR(Sales_Data[[#This Row],[Order_Date]])</f>
        <v>2025</v>
      </c>
      <c r="W4858" t="str">
        <f>TEXT(Sales_Data[[#This Row],[Order_Date]],"mmm")</f>
        <v>Jan</v>
      </c>
      <c r="X4858">
        <f>MONTH(Sales_Data[[#This Row],[Order_Date]])</f>
        <v>1</v>
      </c>
      <c r="Y4858" t="str">
        <f>"Q"&amp;ROUNDUP(MONTH(Sales_Data[[#This Row],[Order_Date]])/3,0)</f>
        <v>Q1</v>
      </c>
    </row>
    <row r="4859" spans="1:25" x14ac:dyDescent="0.3">
      <c r="A4859" t="s">
        <v>6621</v>
      </c>
      <c r="B4859" s="1">
        <v>45828</v>
      </c>
      <c r="C4859" t="s">
        <v>4143</v>
      </c>
      <c r="D4859" t="s">
        <v>916</v>
      </c>
      <c r="E4859" t="s">
        <v>39</v>
      </c>
      <c r="F4859" t="s">
        <v>405</v>
      </c>
      <c r="G4859" t="s">
        <v>67</v>
      </c>
      <c r="H4859" t="s">
        <v>133</v>
      </c>
      <c r="I4859" t="s">
        <v>138</v>
      </c>
      <c r="J4859">
        <v>3</v>
      </c>
      <c r="K4859">
        <v>2912.76</v>
      </c>
      <c r="L4859">
        <v>0</v>
      </c>
      <c r="M4859">
        <v>6204.33</v>
      </c>
      <c r="N4859" t="s">
        <v>52</v>
      </c>
      <c r="O4859" t="s">
        <v>35</v>
      </c>
      <c r="P4859" t="s">
        <v>71</v>
      </c>
      <c r="Q4859">
        <f>Sales_Data[[#This Row],[Quantity]]*Sales_Data[[#This Row],[Unit_Price]]</f>
        <v>8738.2800000000007</v>
      </c>
      <c r="R4859">
        <f>Sales_Data[[#This Row],[Gross_Sales]]*Sales_Data[[#This Row],[Discount]]</f>
        <v>0</v>
      </c>
      <c r="S4859">
        <f>Sales_Data[[#This Row],[Gross_Sales]]-Sales_Data[[#This Row],[Discount_Amount]]</f>
        <v>8738.2800000000007</v>
      </c>
      <c r="T4859">
        <f>Sales_Data[[#This Row],[Net Sales]]-Sales_Data[[#This Row],[Cost]]</f>
        <v>2533.9500000000007</v>
      </c>
      <c r="U4859" s="2">
        <f>Sales_Data[[#This Row],[Profit]]/Sales_Data[[#This Row],[Net Sales]]</f>
        <v>0.28998269682363126</v>
      </c>
      <c r="V4859">
        <f>YEAR(Sales_Data[[#This Row],[Order_Date]])</f>
        <v>2025</v>
      </c>
      <c r="W4859" t="str">
        <f>TEXT(Sales_Data[[#This Row],[Order_Date]],"mmm")</f>
        <v>Jun</v>
      </c>
      <c r="X4859">
        <f>MONTH(Sales_Data[[#This Row],[Order_Date]])</f>
        <v>6</v>
      </c>
      <c r="Y4859" t="str">
        <f>"Q"&amp;ROUNDUP(MONTH(Sales_Data[[#This Row],[Order_Date]])/3,0)</f>
        <v>Q2</v>
      </c>
    </row>
    <row r="4860" spans="1:25" x14ac:dyDescent="0.3">
      <c r="A4860" t="s">
        <v>6622</v>
      </c>
      <c r="B4860" s="1">
        <v>45731</v>
      </c>
      <c r="C4860" t="s">
        <v>6623</v>
      </c>
      <c r="D4860" t="s">
        <v>180</v>
      </c>
      <c r="E4860" t="s">
        <v>30</v>
      </c>
      <c r="F4860" t="s">
        <v>210</v>
      </c>
      <c r="G4860" t="s">
        <v>21</v>
      </c>
      <c r="H4860" t="s">
        <v>127</v>
      </c>
      <c r="I4860" t="s">
        <v>314</v>
      </c>
      <c r="J4860">
        <v>3</v>
      </c>
      <c r="K4860">
        <v>3420.76</v>
      </c>
      <c r="L4860">
        <v>0</v>
      </c>
      <c r="M4860">
        <v>6742.91</v>
      </c>
      <c r="N4860" t="s">
        <v>109</v>
      </c>
      <c r="O4860" t="s">
        <v>35</v>
      </c>
      <c r="P4860" t="s">
        <v>26</v>
      </c>
      <c r="Q4860">
        <f>Sales_Data[[#This Row],[Quantity]]*Sales_Data[[#This Row],[Unit_Price]]</f>
        <v>10262.280000000001</v>
      </c>
      <c r="R4860">
        <f>Sales_Data[[#This Row],[Gross_Sales]]*Sales_Data[[#This Row],[Discount]]</f>
        <v>0</v>
      </c>
      <c r="S4860">
        <f>Sales_Data[[#This Row],[Gross_Sales]]-Sales_Data[[#This Row],[Discount_Amount]]</f>
        <v>10262.280000000001</v>
      </c>
      <c r="T4860">
        <f>Sales_Data[[#This Row],[Net Sales]]-Sales_Data[[#This Row],[Cost]]</f>
        <v>3519.3700000000008</v>
      </c>
      <c r="U4860" s="2">
        <f>Sales_Data[[#This Row],[Profit]]/Sales_Data[[#This Row],[Net Sales]]</f>
        <v>0.34294230911649271</v>
      </c>
      <c r="V4860">
        <f>YEAR(Sales_Data[[#This Row],[Order_Date]])</f>
        <v>2025</v>
      </c>
      <c r="W4860" t="str">
        <f>TEXT(Sales_Data[[#This Row],[Order_Date]],"mmm")</f>
        <v>Mar</v>
      </c>
      <c r="X4860">
        <f>MONTH(Sales_Data[[#This Row],[Order_Date]])</f>
        <v>3</v>
      </c>
      <c r="Y4860" t="str">
        <f>"Q"&amp;ROUNDUP(MONTH(Sales_Data[[#This Row],[Order_Date]])/3,0)</f>
        <v>Q1</v>
      </c>
    </row>
    <row r="4861" spans="1:25" x14ac:dyDescent="0.3">
      <c r="A4861" t="s">
        <v>6624</v>
      </c>
      <c r="B4861" s="1">
        <v>45718</v>
      </c>
      <c r="C4861" t="s">
        <v>1760</v>
      </c>
      <c r="D4861" t="s">
        <v>151</v>
      </c>
      <c r="E4861" t="s">
        <v>19</v>
      </c>
      <c r="F4861" t="s">
        <v>66</v>
      </c>
      <c r="G4861" t="s">
        <v>67</v>
      </c>
      <c r="H4861" t="s">
        <v>68</v>
      </c>
      <c r="I4861" t="s">
        <v>69</v>
      </c>
      <c r="J4861">
        <v>2</v>
      </c>
      <c r="K4861">
        <v>17564.169999999998</v>
      </c>
      <c r="L4861">
        <v>0.1</v>
      </c>
      <c r="M4861">
        <v>24528.95</v>
      </c>
      <c r="N4861" t="s">
        <v>24</v>
      </c>
      <c r="O4861" t="s">
        <v>25</v>
      </c>
      <c r="P4861" t="s">
        <v>71</v>
      </c>
      <c r="Q4861">
        <f>Sales_Data[[#This Row],[Quantity]]*Sales_Data[[#This Row],[Unit_Price]]</f>
        <v>35128.339999999997</v>
      </c>
      <c r="R4861">
        <f>Sales_Data[[#This Row],[Gross_Sales]]*Sales_Data[[#This Row],[Discount]]</f>
        <v>3512.8339999999998</v>
      </c>
      <c r="S4861">
        <f>Sales_Data[[#This Row],[Gross_Sales]]-Sales_Data[[#This Row],[Discount_Amount]]</f>
        <v>31615.505999999998</v>
      </c>
      <c r="T4861">
        <f>Sales_Data[[#This Row],[Net Sales]]-Sales_Data[[#This Row],[Cost]]</f>
        <v>7086.5559999999969</v>
      </c>
      <c r="U4861" s="2">
        <f>Sales_Data[[#This Row],[Profit]]/Sales_Data[[#This Row],[Net Sales]]</f>
        <v>0.22414811263814652</v>
      </c>
      <c r="V4861">
        <f>YEAR(Sales_Data[[#This Row],[Order_Date]])</f>
        <v>2025</v>
      </c>
      <c r="W4861" t="str">
        <f>TEXT(Sales_Data[[#This Row],[Order_Date]],"mmm")</f>
        <v>Mar</v>
      </c>
      <c r="X4861">
        <f>MONTH(Sales_Data[[#This Row],[Order_Date]])</f>
        <v>3</v>
      </c>
      <c r="Y4861" t="str">
        <f>"Q"&amp;ROUNDUP(MONTH(Sales_Data[[#This Row],[Order_Date]])/3,0)</f>
        <v>Q1</v>
      </c>
    </row>
    <row r="4862" spans="1:25" x14ac:dyDescent="0.3">
      <c r="A4862" t="s">
        <v>6625</v>
      </c>
      <c r="B4862" s="1">
        <v>45810</v>
      </c>
      <c r="C4862" t="s">
        <v>6274</v>
      </c>
      <c r="D4862" t="s">
        <v>1004</v>
      </c>
      <c r="E4862" t="s">
        <v>19</v>
      </c>
      <c r="F4862" t="s">
        <v>66</v>
      </c>
      <c r="G4862" t="s">
        <v>67</v>
      </c>
      <c r="H4862" t="s">
        <v>133</v>
      </c>
      <c r="I4862" t="s">
        <v>138</v>
      </c>
      <c r="J4862">
        <v>1</v>
      </c>
      <c r="K4862">
        <v>11191.18</v>
      </c>
      <c r="L4862">
        <v>0.05</v>
      </c>
      <c r="M4862">
        <v>6819.99</v>
      </c>
      <c r="N4862" t="s">
        <v>24</v>
      </c>
      <c r="O4862" t="s">
        <v>25</v>
      </c>
      <c r="P4862" t="s">
        <v>71</v>
      </c>
      <c r="Q4862">
        <f>Sales_Data[[#This Row],[Quantity]]*Sales_Data[[#This Row],[Unit_Price]]</f>
        <v>11191.18</v>
      </c>
      <c r="R4862">
        <f>Sales_Data[[#This Row],[Gross_Sales]]*Sales_Data[[#This Row],[Discount]]</f>
        <v>559.55900000000008</v>
      </c>
      <c r="S4862">
        <f>Sales_Data[[#This Row],[Gross_Sales]]-Sales_Data[[#This Row],[Discount_Amount]]</f>
        <v>10631.621000000001</v>
      </c>
      <c r="T4862">
        <f>Sales_Data[[#This Row],[Net Sales]]-Sales_Data[[#This Row],[Cost]]</f>
        <v>3811.6310000000012</v>
      </c>
      <c r="U4862" s="2">
        <f>Sales_Data[[#This Row],[Profit]]/Sales_Data[[#This Row],[Net Sales]]</f>
        <v>0.35851832942502382</v>
      </c>
      <c r="V4862">
        <f>YEAR(Sales_Data[[#This Row],[Order_Date]])</f>
        <v>2025</v>
      </c>
      <c r="W4862" t="str">
        <f>TEXT(Sales_Data[[#This Row],[Order_Date]],"mmm")</f>
        <v>Jun</v>
      </c>
      <c r="X4862">
        <f>MONTH(Sales_Data[[#This Row],[Order_Date]])</f>
        <v>6</v>
      </c>
      <c r="Y4862" t="str">
        <f>"Q"&amp;ROUNDUP(MONTH(Sales_Data[[#This Row],[Order_Date]])/3,0)</f>
        <v>Q2</v>
      </c>
    </row>
    <row r="4863" spans="1:25" x14ac:dyDescent="0.3">
      <c r="A4863" t="s">
        <v>6626</v>
      </c>
      <c r="B4863" s="1">
        <v>45933</v>
      </c>
      <c r="C4863" t="s">
        <v>854</v>
      </c>
      <c r="D4863" t="s">
        <v>419</v>
      </c>
      <c r="E4863" t="s">
        <v>39</v>
      </c>
      <c r="F4863" t="s">
        <v>107</v>
      </c>
      <c r="G4863" t="s">
        <v>41</v>
      </c>
      <c r="H4863" t="s">
        <v>42</v>
      </c>
      <c r="I4863" t="s">
        <v>82</v>
      </c>
      <c r="J4863">
        <v>2</v>
      </c>
      <c r="K4863">
        <v>5161.8</v>
      </c>
      <c r="L4863">
        <v>0</v>
      </c>
      <c r="M4863">
        <v>7743.16</v>
      </c>
      <c r="N4863" t="s">
        <v>52</v>
      </c>
      <c r="O4863" t="s">
        <v>35</v>
      </c>
      <c r="P4863" t="s">
        <v>26</v>
      </c>
      <c r="Q4863">
        <f>Sales_Data[[#This Row],[Quantity]]*Sales_Data[[#This Row],[Unit_Price]]</f>
        <v>10323.6</v>
      </c>
      <c r="R4863">
        <f>Sales_Data[[#This Row],[Gross_Sales]]*Sales_Data[[#This Row],[Discount]]</f>
        <v>0</v>
      </c>
      <c r="S4863">
        <f>Sales_Data[[#This Row],[Gross_Sales]]-Sales_Data[[#This Row],[Discount_Amount]]</f>
        <v>10323.6</v>
      </c>
      <c r="T4863">
        <f>Sales_Data[[#This Row],[Net Sales]]-Sales_Data[[#This Row],[Cost]]</f>
        <v>2580.4400000000005</v>
      </c>
      <c r="U4863" s="2">
        <f>Sales_Data[[#This Row],[Profit]]/Sales_Data[[#This Row],[Net Sales]]</f>
        <v>0.2499554419001124</v>
      </c>
      <c r="V4863">
        <f>YEAR(Sales_Data[[#This Row],[Order_Date]])</f>
        <v>2025</v>
      </c>
      <c r="W4863" t="str">
        <f>TEXT(Sales_Data[[#This Row],[Order_Date]],"mmm")</f>
        <v>Oct</v>
      </c>
      <c r="X4863">
        <f>MONTH(Sales_Data[[#This Row],[Order_Date]])</f>
        <v>10</v>
      </c>
      <c r="Y4863" t="str">
        <f>"Q"&amp;ROUNDUP(MONTH(Sales_Data[[#This Row],[Order_Date]])/3,0)</f>
        <v>Q4</v>
      </c>
    </row>
    <row r="4864" spans="1:25" x14ac:dyDescent="0.3">
      <c r="A4864" t="s">
        <v>6627</v>
      </c>
      <c r="B4864" s="1">
        <v>45705</v>
      </c>
      <c r="C4864" t="s">
        <v>3189</v>
      </c>
      <c r="D4864" t="s">
        <v>175</v>
      </c>
      <c r="E4864" t="s">
        <v>119</v>
      </c>
      <c r="F4864" t="s">
        <v>249</v>
      </c>
      <c r="G4864" t="s">
        <v>75</v>
      </c>
      <c r="H4864" t="s">
        <v>185</v>
      </c>
      <c r="I4864" t="s">
        <v>261</v>
      </c>
      <c r="J4864">
        <v>3</v>
      </c>
      <c r="K4864">
        <v>1248.04</v>
      </c>
      <c r="L4864">
        <v>0.05</v>
      </c>
      <c r="M4864">
        <v>2567.5</v>
      </c>
      <c r="N4864" t="s">
        <v>70</v>
      </c>
      <c r="O4864" t="s">
        <v>25</v>
      </c>
      <c r="P4864" t="s">
        <v>71</v>
      </c>
      <c r="Q4864">
        <f>Sales_Data[[#This Row],[Quantity]]*Sales_Data[[#This Row],[Unit_Price]]</f>
        <v>3744.12</v>
      </c>
      <c r="R4864">
        <f>Sales_Data[[#This Row],[Gross_Sales]]*Sales_Data[[#This Row],[Discount]]</f>
        <v>187.20600000000002</v>
      </c>
      <c r="S4864">
        <f>Sales_Data[[#This Row],[Gross_Sales]]-Sales_Data[[#This Row],[Discount_Amount]]</f>
        <v>3556.9139999999998</v>
      </c>
      <c r="T4864">
        <f>Sales_Data[[#This Row],[Net Sales]]-Sales_Data[[#This Row],[Cost]]</f>
        <v>989.41399999999976</v>
      </c>
      <c r="U4864" s="2">
        <f>Sales_Data[[#This Row],[Profit]]/Sales_Data[[#This Row],[Net Sales]]</f>
        <v>0.27816641054577079</v>
      </c>
      <c r="V4864">
        <f>YEAR(Sales_Data[[#This Row],[Order_Date]])</f>
        <v>2025</v>
      </c>
      <c r="W4864" t="str">
        <f>TEXT(Sales_Data[[#This Row],[Order_Date]],"mmm")</f>
        <v>Feb</v>
      </c>
      <c r="X4864">
        <f>MONTH(Sales_Data[[#This Row],[Order_Date]])</f>
        <v>2</v>
      </c>
      <c r="Y4864" t="str">
        <f>"Q"&amp;ROUNDUP(MONTH(Sales_Data[[#This Row],[Order_Date]])/3,0)</f>
        <v>Q1</v>
      </c>
    </row>
    <row r="4865" spans="1:25" x14ac:dyDescent="0.3">
      <c r="A4865" t="s">
        <v>6628</v>
      </c>
      <c r="B4865" s="1">
        <v>45868</v>
      </c>
      <c r="C4865" t="s">
        <v>6551</v>
      </c>
      <c r="D4865" t="s">
        <v>61</v>
      </c>
      <c r="E4865" t="s">
        <v>48</v>
      </c>
      <c r="F4865" t="s">
        <v>49</v>
      </c>
      <c r="G4865" t="s">
        <v>67</v>
      </c>
      <c r="H4865" t="s">
        <v>68</v>
      </c>
      <c r="I4865" t="s">
        <v>97</v>
      </c>
      <c r="J4865">
        <v>2</v>
      </c>
      <c r="K4865">
        <v>41366.089999999997</v>
      </c>
      <c r="L4865">
        <v>0.1</v>
      </c>
      <c r="M4865">
        <v>61946.2</v>
      </c>
      <c r="N4865" t="s">
        <v>70</v>
      </c>
      <c r="O4865" t="s">
        <v>35</v>
      </c>
      <c r="P4865" t="s">
        <v>71</v>
      </c>
      <c r="Q4865">
        <f>Sales_Data[[#This Row],[Quantity]]*Sales_Data[[#This Row],[Unit_Price]]</f>
        <v>82732.179999999993</v>
      </c>
      <c r="R4865">
        <f>Sales_Data[[#This Row],[Gross_Sales]]*Sales_Data[[#This Row],[Discount]]</f>
        <v>8273.2179999999989</v>
      </c>
      <c r="S4865">
        <f>Sales_Data[[#This Row],[Gross_Sales]]-Sales_Data[[#This Row],[Discount_Amount]]</f>
        <v>74458.962</v>
      </c>
      <c r="T4865">
        <f>Sales_Data[[#This Row],[Net Sales]]-Sales_Data[[#This Row],[Cost]]</f>
        <v>12512.762000000002</v>
      </c>
      <c r="U4865" s="2">
        <f>Sales_Data[[#This Row],[Profit]]/Sales_Data[[#This Row],[Net Sales]]</f>
        <v>0.16804910602970805</v>
      </c>
      <c r="V4865">
        <f>YEAR(Sales_Data[[#This Row],[Order_Date]])</f>
        <v>2025</v>
      </c>
      <c r="W4865" t="str">
        <f>TEXT(Sales_Data[[#This Row],[Order_Date]],"mmm")</f>
        <v>Jul</v>
      </c>
      <c r="X4865">
        <f>MONTH(Sales_Data[[#This Row],[Order_Date]])</f>
        <v>7</v>
      </c>
      <c r="Y4865" t="str">
        <f>"Q"&amp;ROUNDUP(MONTH(Sales_Data[[#This Row],[Order_Date]])/3,0)</f>
        <v>Q3</v>
      </c>
    </row>
    <row r="4866" spans="1:25" x14ac:dyDescent="0.3">
      <c r="A4866" t="s">
        <v>6629</v>
      </c>
      <c r="B4866" s="1">
        <v>46000</v>
      </c>
      <c r="C4866" t="s">
        <v>1712</v>
      </c>
      <c r="D4866" t="s">
        <v>463</v>
      </c>
      <c r="E4866" t="s">
        <v>119</v>
      </c>
      <c r="F4866" t="s">
        <v>146</v>
      </c>
      <c r="G4866" t="s">
        <v>41</v>
      </c>
      <c r="H4866" t="s">
        <v>147</v>
      </c>
      <c r="I4866" t="s">
        <v>369</v>
      </c>
      <c r="J4866">
        <v>3</v>
      </c>
      <c r="K4866">
        <v>4357.72</v>
      </c>
      <c r="L4866">
        <v>0.15</v>
      </c>
      <c r="M4866">
        <v>7525.87</v>
      </c>
      <c r="N4866" t="s">
        <v>109</v>
      </c>
      <c r="O4866" t="s">
        <v>35</v>
      </c>
      <c r="P4866" t="s">
        <v>44</v>
      </c>
      <c r="Q4866">
        <f>Sales_Data[[#This Row],[Quantity]]*Sales_Data[[#This Row],[Unit_Price]]</f>
        <v>13073.16</v>
      </c>
      <c r="R4866">
        <f>Sales_Data[[#This Row],[Gross_Sales]]*Sales_Data[[#This Row],[Discount]]</f>
        <v>1960.9739999999999</v>
      </c>
      <c r="S4866">
        <f>Sales_Data[[#This Row],[Gross_Sales]]-Sales_Data[[#This Row],[Discount_Amount]]</f>
        <v>11112.186</v>
      </c>
      <c r="T4866">
        <f>Sales_Data[[#This Row],[Net Sales]]-Sales_Data[[#This Row],[Cost]]</f>
        <v>3586.3159999999998</v>
      </c>
      <c r="U4866" s="2">
        <f>Sales_Data[[#This Row],[Profit]]/Sales_Data[[#This Row],[Net Sales]]</f>
        <v>0.32273721840149183</v>
      </c>
      <c r="V4866">
        <f>YEAR(Sales_Data[[#This Row],[Order_Date]])</f>
        <v>2025</v>
      </c>
      <c r="W4866" t="str">
        <f>TEXT(Sales_Data[[#This Row],[Order_Date]],"mmm")</f>
        <v>Dec</v>
      </c>
      <c r="X4866">
        <f>MONTH(Sales_Data[[#This Row],[Order_Date]])</f>
        <v>12</v>
      </c>
      <c r="Y4866" t="str">
        <f>"Q"&amp;ROUNDUP(MONTH(Sales_Data[[#This Row],[Order_Date]])/3,0)</f>
        <v>Q4</v>
      </c>
    </row>
    <row r="4867" spans="1:25" x14ac:dyDescent="0.3">
      <c r="A4867" t="s">
        <v>6630</v>
      </c>
      <c r="B4867" s="1">
        <v>45796</v>
      </c>
      <c r="C4867" t="s">
        <v>646</v>
      </c>
      <c r="D4867" t="s">
        <v>916</v>
      </c>
      <c r="E4867" t="s">
        <v>39</v>
      </c>
      <c r="F4867" t="s">
        <v>40</v>
      </c>
      <c r="G4867" t="s">
        <v>41</v>
      </c>
      <c r="H4867" t="s">
        <v>42</v>
      </c>
      <c r="I4867" t="s">
        <v>82</v>
      </c>
      <c r="J4867">
        <v>1</v>
      </c>
      <c r="K4867">
        <v>6246.16</v>
      </c>
      <c r="L4867">
        <v>0</v>
      </c>
      <c r="M4867">
        <v>4782.16</v>
      </c>
      <c r="N4867" t="s">
        <v>24</v>
      </c>
      <c r="O4867" t="s">
        <v>25</v>
      </c>
      <c r="P4867" t="s">
        <v>26</v>
      </c>
      <c r="Q4867">
        <f>Sales_Data[[#This Row],[Quantity]]*Sales_Data[[#This Row],[Unit_Price]]</f>
        <v>6246.16</v>
      </c>
      <c r="R4867">
        <f>Sales_Data[[#This Row],[Gross_Sales]]*Sales_Data[[#This Row],[Discount]]</f>
        <v>0</v>
      </c>
      <c r="S4867">
        <f>Sales_Data[[#This Row],[Gross_Sales]]-Sales_Data[[#This Row],[Discount_Amount]]</f>
        <v>6246.16</v>
      </c>
      <c r="T4867">
        <f>Sales_Data[[#This Row],[Net Sales]]-Sales_Data[[#This Row],[Cost]]</f>
        <v>1464</v>
      </c>
      <c r="U4867" s="2">
        <f>Sales_Data[[#This Row],[Profit]]/Sales_Data[[#This Row],[Net Sales]]</f>
        <v>0.23438400553299948</v>
      </c>
      <c r="V4867">
        <f>YEAR(Sales_Data[[#This Row],[Order_Date]])</f>
        <v>2025</v>
      </c>
      <c r="W4867" t="str">
        <f>TEXT(Sales_Data[[#This Row],[Order_Date]],"mmm")</f>
        <v>May</v>
      </c>
      <c r="X4867">
        <f>MONTH(Sales_Data[[#This Row],[Order_Date]])</f>
        <v>5</v>
      </c>
      <c r="Y4867" t="str">
        <f>"Q"&amp;ROUNDUP(MONTH(Sales_Data[[#This Row],[Order_Date]])/3,0)</f>
        <v>Q2</v>
      </c>
    </row>
    <row r="4868" spans="1:25" x14ac:dyDescent="0.3">
      <c r="A4868" t="s">
        <v>6631</v>
      </c>
      <c r="B4868" s="1">
        <v>45767</v>
      </c>
      <c r="C4868" t="s">
        <v>3277</v>
      </c>
      <c r="D4868" t="s">
        <v>1171</v>
      </c>
      <c r="E4868" t="s">
        <v>119</v>
      </c>
      <c r="F4868" t="s">
        <v>146</v>
      </c>
      <c r="G4868" t="s">
        <v>67</v>
      </c>
      <c r="H4868" t="s">
        <v>68</v>
      </c>
      <c r="I4868" t="s">
        <v>97</v>
      </c>
      <c r="J4868">
        <v>5</v>
      </c>
      <c r="K4868">
        <v>3799.79</v>
      </c>
      <c r="L4868">
        <v>0.05</v>
      </c>
      <c r="M4868">
        <v>11744.78</v>
      </c>
      <c r="N4868" t="s">
        <v>24</v>
      </c>
      <c r="O4868" t="s">
        <v>25</v>
      </c>
      <c r="P4868" t="s">
        <v>71</v>
      </c>
      <c r="Q4868">
        <f>Sales_Data[[#This Row],[Quantity]]*Sales_Data[[#This Row],[Unit_Price]]</f>
        <v>18998.95</v>
      </c>
      <c r="R4868">
        <f>Sales_Data[[#This Row],[Gross_Sales]]*Sales_Data[[#This Row],[Discount]]</f>
        <v>949.9475000000001</v>
      </c>
      <c r="S4868">
        <f>Sales_Data[[#This Row],[Gross_Sales]]-Sales_Data[[#This Row],[Discount_Amount]]</f>
        <v>18049.002500000002</v>
      </c>
      <c r="T4868">
        <f>Sales_Data[[#This Row],[Net Sales]]-Sales_Data[[#This Row],[Cost]]</f>
        <v>6304.2225000000017</v>
      </c>
      <c r="U4868" s="2">
        <f>Sales_Data[[#This Row],[Profit]]/Sales_Data[[#This Row],[Net Sales]]</f>
        <v>0.34928370695278038</v>
      </c>
      <c r="V4868">
        <f>YEAR(Sales_Data[[#This Row],[Order_Date]])</f>
        <v>2025</v>
      </c>
      <c r="W4868" t="str">
        <f>TEXT(Sales_Data[[#This Row],[Order_Date]],"mmm")</f>
        <v>Apr</v>
      </c>
      <c r="X4868">
        <f>MONTH(Sales_Data[[#This Row],[Order_Date]])</f>
        <v>4</v>
      </c>
      <c r="Y4868" t="str">
        <f>"Q"&amp;ROUNDUP(MONTH(Sales_Data[[#This Row],[Order_Date]])/3,0)</f>
        <v>Q2</v>
      </c>
    </row>
    <row r="4869" spans="1:25" x14ac:dyDescent="0.3">
      <c r="A4869" t="s">
        <v>6632</v>
      </c>
      <c r="B4869" s="1">
        <v>45840</v>
      </c>
      <c r="C4869" t="s">
        <v>1168</v>
      </c>
      <c r="D4869" t="s">
        <v>238</v>
      </c>
      <c r="E4869" t="s">
        <v>48</v>
      </c>
      <c r="F4869" t="s">
        <v>164</v>
      </c>
      <c r="G4869" t="s">
        <v>21</v>
      </c>
      <c r="H4869" t="s">
        <v>297</v>
      </c>
      <c r="I4869" t="s">
        <v>297</v>
      </c>
      <c r="J4869">
        <v>3</v>
      </c>
      <c r="K4869">
        <v>44645.34</v>
      </c>
      <c r="L4869">
        <v>0.05</v>
      </c>
      <c r="M4869">
        <v>102605.14</v>
      </c>
      <c r="N4869" t="s">
        <v>70</v>
      </c>
      <c r="O4869" t="s">
        <v>35</v>
      </c>
      <c r="P4869" t="s">
        <v>44</v>
      </c>
      <c r="Q4869">
        <f>Sales_Data[[#This Row],[Quantity]]*Sales_Data[[#This Row],[Unit_Price]]</f>
        <v>133936.01999999999</v>
      </c>
      <c r="R4869">
        <f>Sales_Data[[#This Row],[Gross_Sales]]*Sales_Data[[#This Row],[Discount]]</f>
        <v>6696.8009999999995</v>
      </c>
      <c r="S4869">
        <f>Sales_Data[[#This Row],[Gross_Sales]]-Sales_Data[[#This Row],[Discount_Amount]]</f>
        <v>127239.21899999998</v>
      </c>
      <c r="T4869">
        <f>Sales_Data[[#This Row],[Net Sales]]-Sales_Data[[#This Row],[Cost]]</f>
        <v>24634.078999999983</v>
      </c>
      <c r="U4869" s="2">
        <f>Sales_Data[[#This Row],[Profit]]/Sales_Data[[#This Row],[Net Sales]]</f>
        <v>0.19360444989842313</v>
      </c>
      <c r="V4869">
        <f>YEAR(Sales_Data[[#This Row],[Order_Date]])</f>
        <v>2025</v>
      </c>
      <c r="W4869" t="str">
        <f>TEXT(Sales_Data[[#This Row],[Order_Date]],"mmm")</f>
        <v>Jul</v>
      </c>
      <c r="X4869">
        <f>MONTH(Sales_Data[[#This Row],[Order_Date]])</f>
        <v>7</v>
      </c>
      <c r="Y4869" t="str">
        <f>"Q"&amp;ROUNDUP(MONTH(Sales_Data[[#This Row],[Order_Date]])/3,0)</f>
        <v>Q3</v>
      </c>
    </row>
    <row r="4870" spans="1:25" x14ac:dyDescent="0.3">
      <c r="A4870" t="s">
        <v>6633</v>
      </c>
      <c r="B4870" s="1">
        <v>45685</v>
      </c>
      <c r="C4870" t="s">
        <v>2782</v>
      </c>
      <c r="D4870" t="s">
        <v>141</v>
      </c>
      <c r="E4870" t="s">
        <v>48</v>
      </c>
      <c r="F4870" t="s">
        <v>164</v>
      </c>
      <c r="G4870" t="s">
        <v>41</v>
      </c>
      <c r="H4870" t="s">
        <v>102</v>
      </c>
      <c r="I4870" t="s">
        <v>103</v>
      </c>
      <c r="J4870">
        <v>2</v>
      </c>
      <c r="K4870">
        <v>15987.76</v>
      </c>
      <c r="L4870">
        <v>0.1</v>
      </c>
      <c r="M4870">
        <v>20273.79</v>
      </c>
      <c r="N4870" t="s">
        <v>24</v>
      </c>
      <c r="O4870" t="s">
        <v>25</v>
      </c>
      <c r="P4870" t="s">
        <v>44</v>
      </c>
      <c r="Q4870">
        <f>Sales_Data[[#This Row],[Quantity]]*Sales_Data[[#This Row],[Unit_Price]]</f>
        <v>31975.52</v>
      </c>
      <c r="R4870">
        <f>Sales_Data[[#This Row],[Gross_Sales]]*Sales_Data[[#This Row],[Discount]]</f>
        <v>3197.5520000000001</v>
      </c>
      <c r="S4870">
        <f>Sales_Data[[#This Row],[Gross_Sales]]-Sales_Data[[#This Row],[Discount_Amount]]</f>
        <v>28777.968000000001</v>
      </c>
      <c r="T4870">
        <f>Sales_Data[[#This Row],[Net Sales]]-Sales_Data[[#This Row],[Cost]]</f>
        <v>8504.1779999999999</v>
      </c>
      <c r="U4870" s="2">
        <f>Sales_Data[[#This Row],[Profit]]/Sales_Data[[#This Row],[Net Sales]]</f>
        <v>0.29551002350131184</v>
      </c>
      <c r="V4870">
        <f>YEAR(Sales_Data[[#This Row],[Order_Date]])</f>
        <v>2025</v>
      </c>
      <c r="W4870" t="str">
        <f>TEXT(Sales_Data[[#This Row],[Order_Date]],"mmm")</f>
        <v>Jan</v>
      </c>
      <c r="X4870">
        <f>MONTH(Sales_Data[[#This Row],[Order_Date]])</f>
        <v>1</v>
      </c>
      <c r="Y4870" t="str">
        <f>"Q"&amp;ROUNDUP(MONTH(Sales_Data[[#This Row],[Order_Date]])/3,0)</f>
        <v>Q1</v>
      </c>
    </row>
    <row r="4871" spans="1:25" x14ac:dyDescent="0.3">
      <c r="A4871" t="s">
        <v>6634</v>
      </c>
      <c r="B4871" s="1">
        <v>45854</v>
      </c>
      <c r="C4871" t="s">
        <v>4660</v>
      </c>
      <c r="D4871" t="s">
        <v>29</v>
      </c>
      <c r="E4871" t="s">
        <v>30</v>
      </c>
      <c r="F4871" t="s">
        <v>87</v>
      </c>
      <c r="G4871" t="s">
        <v>75</v>
      </c>
      <c r="H4871" t="s">
        <v>185</v>
      </c>
      <c r="I4871" t="s">
        <v>186</v>
      </c>
      <c r="J4871">
        <v>4</v>
      </c>
      <c r="K4871">
        <v>1482.02</v>
      </c>
      <c r="L4871">
        <v>0.05</v>
      </c>
      <c r="M4871">
        <v>4895.91</v>
      </c>
      <c r="N4871" t="s">
        <v>52</v>
      </c>
      <c r="O4871" t="s">
        <v>53</v>
      </c>
      <c r="P4871" t="s">
        <v>44</v>
      </c>
      <c r="Q4871">
        <f>Sales_Data[[#This Row],[Quantity]]*Sales_Data[[#This Row],[Unit_Price]]</f>
        <v>5928.08</v>
      </c>
      <c r="R4871">
        <f>Sales_Data[[#This Row],[Gross_Sales]]*Sales_Data[[#This Row],[Discount]]</f>
        <v>296.404</v>
      </c>
      <c r="S4871">
        <f>Sales_Data[[#This Row],[Gross_Sales]]-Sales_Data[[#This Row],[Discount_Amount]]</f>
        <v>5631.6759999999995</v>
      </c>
      <c r="T4871">
        <f>Sales_Data[[#This Row],[Net Sales]]-Sales_Data[[#This Row],[Cost]]</f>
        <v>735.76599999999962</v>
      </c>
      <c r="U4871" s="2">
        <f>Sales_Data[[#This Row],[Profit]]/Sales_Data[[#This Row],[Net Sales]]</f>
        <v>0.13064778584563452</v>
      </c>
      <c r="V4871">
        <f>YEAR(Sales_Data[[#This Row],[Order_Date]])</f>
        <v>2025</v>
      </c>
      <c r="W4871" t="str">
        <f>TEXT(Sales_Data[[#This Row],[Order_Date]],"mmm")</f>
        <v>Jul</v>
      </c>
      <c r="X4871">
        <f>MONTH(Sales_Data[[#This Row],[Order_Date]])</f>
        <v>7</v>
      </c>
      <c r="Y4871" t="str">
        <f>"Q"&amp;ROUNDUP(MONTH(Sales_Data[[#This Row],[Order_Date]])/3,0)</f>
        <v>Q3</v>
      </c>
    </row>
    <row r="4872" spans="1:25" x14ac:dyDescent="0.3">
      <c r="A4872" t="s">
        <v>6635</v>
      </c>
      <c r="B4872" s="1">
        <v>45848</v>
      </c>
      <c r="C4872" t="s">
        <v>4467</v>
      </c>
      <c r="D4872" t="s">
        <v>56</v>
      </c>
      <c r="E4872" t="s">
        <v>119</v>
      </c>
      <c r="F4872" t="s">
        <v>538</v>
      </c>
      <c r="G4872" t="s">
        <v>21</v>
      </c>
      <c r="H4872" t="s">
        <v>230</v>
      </c>
      <c r="I4872" t="s">
        <v>231</v>
      </c>
      <c r="J4872">
        <v>4</v>
      </c>
      <c r="K4872">
        <v>3697.04</v>
      </c>
      <c r="L4872">
        <v>0.15</v>
      </c>
      <c r="M4872">
        <v>10757.36</v>
      </c>
      <c r="N4872" t="s">
        <v>52</v>
      </c>
      <c r="O4872" t="s">
        <v>53</v>
      </c>
      <c r="P4872" t="s">
        <v>44</v>
      </c>
      <c r="Q4872">
        <f>Sales_Data[[#This Row],[Quantity]]*Sales_Data[[#This Row],[Unit_Price]]</f>
        <v>14788.16</v>
      </c>
      <c r="R4872">
        <f>Sales_Data[[#This Row],[Gross_Sales]]*Sales_Data[[#This Row],[Discount]]</f>
        <v>2218.2239999999997</v>
      </c>
      <c r="S4872">
        <f>Sales_Data[[#This Row],[Gross_Sales]]-Sales_Data[[#This Row],[Discount_Amount]]</f>
        <v>12569.936</v>
      </c>
      <c r="T4872">
        <f>Sales_Data[[#This Row],[Net Sales]]-Sales_Data[[#This Row],[Cost]]</f>
        <v>1812.5759999999991</v>
      </c>
      <c r="U4872" s="2">
        <f>Sales_Data[[#This Row],[Profit]]/Sales_Data[[#This Row],[Net Sales]]</f>
        <v>0.1441993022080621</v>
      </c>
      <c r="V4872">
        <f>YEAR(Sales_Data[[#This Row],[Order_Date]])</f>
        <v>2025</v>
      </c>
      <c r="W4872" t="str">
        <f>TEXT(Sales_Data[[#This Row],[Order_Date]],"mmm")</f>
        <v>Jul</v>
      </c>
      <c r="X4872">
        <f>MONTH(Sales_Data[[#This Row],[Order_Date]])</f>
        <v>7</v>
      </c>
      <c r="Y4872" t="str">
        <f>"Q"&amp;ROUNDUP(MONTH(Sales_Data[[#This Row],[Order_Date]])/3,0)</f>
        <v>Q3</v>
      </c>
    </row>
    <row r="4873" spans="1:25" x14ac:dyDescent="0.3">
      <c r="A4873" t="s">
        <v>6636</v>
      </c>
      <c r="B4873" s="1">
        <v>45972</v>
      </c>
      <c r="C4873" t="s">
        <v>2385</v>
      </c>
      <c r="D4873" t="s">
        <v>723</v>
      </c>
      <c r="E4873" t="s">
        <v>19</v>
      </c>
      <c r="F4873" t="s">
        <v>20</v>
      </c>
      <c r="G4873" t="s">
        <v>67</v>
      </c>
      <c r="H4873" t="s">
        <v>88</v>
      </c>
      <c r="I4873" t="s">
        <v>89</v>
      </c>
      <c r="J4873">
        <v>3</v>
      </c>
      <c r="K4873">
        <v>5960.3</v>
      </c>
      <c r="L4873">
        <v>0</v>
      </c>
      <c r="M4873">
        <v>13311.46</v>
      </c>
      <c r="N4873" t="s">
        <v>52</v>
      </c>
      <c r="O4873" t="s">
        <v>35</v>
      </c>
      <c r="P4873" t="s">
        <v>71</v>
      </c>
      <c r="Q4873">
        <f>Sales_Data[[#This Row],[Quantity]]*Sales_Data[[#This Row],[Unit_Price]]</f>
        <v>17880.900000000001</v>
      </c>
      <c r="R4873">
        <f>Sales_Data[[#This Row],[Gross_Sales]]*Sales_Data[[#This Row],[Discount]]</f>
        <v>0</v>
      </c>
      <c r="S4873">
        <f>Sales_Data[[#This Row],[Gross_Sales]]-Sales_Data[[#This Row],[Discount_Amount]]</f>
        <v>17880.900000000001</v>
      </c>
      <c r="T4873">
        <f>Sales_Data[[#This Row],[Net Sales]]-Sales_Data[[#This Row],[Cost]]</f>
        <v>4569.4400000000023</v>
      </c>
      <c r="U4873" s="2">
        <f>Sales_Data[[#This Row],[Profit]]/Sales_Data[[#This Row],[Net Sales]]</f>
        <v>0.25554865806531002</v>
      </c>
      <c r="V4873">
        <f>YEAR(Sales_Data[[#This Row],[Order_Date]])</f>
        <v>2025</v>
      </c>
      <c r="W4873" t="str">
        <f>TEXT(Sales_Data[[#This Row],[Order_Date]],"mmm")</f>
        <v>Nov</v>
      </c>
      <c r="X4873">
        <f>MONTH(Sales_Data[[#This Row],[Order_Date]])</f>
        <v>11</v>
      </c>
      <c r="Y4873" t="str">
        <f>"Q"&amp;ROUNDUP(MONTH(Sales_Data[[#This Row],[Order_Date]])/3,0)</f>
        <v>Q4</v>
      </c>
    </row>
    <row r="4874" spans="1:25" x14ac:dyDescent="0.3">
      <c r="A4874" t="s">
        <v>6637</v>
      </c>
      <c r="B4874" s="1">
        <v>45708</v>
      </c>
      <c r="C4874" t="s">
        <v>4028</v>
      </c>
      <c r="D4874" t="s">
        <v>112</v>
      </c>
      <c r="E4874" t="s">
        <v>39</v>
      </c>
      <c r="F4874" t="s">
        <v>107</v>
      </c>
      <c r="G4874" t="s">
        <v>41</v>
      </c>
      <c r="H4874" t="s">
        <v>102</v>
      </c>
      <c r="I4874" t="s">
        <v>165</v>
      </c>
      <c r="J4874">
        <v>2</v>
      </c>
      <c r="K4874">
        <v>2075.6</v>
      </c>
      <c r="L4874">
        <v>0.05</v>
      </c>
      <c r="M4874">
        <v>3254.37</v>
      </c>
      <c r="N4874" t="s">
        <v>70</v>
      </c>
      <c r="O4874" t="s">
        <v>35</v>
      </c>
      <c r="P4874" t="s">
        <v>71</v>
      </c>
      <c r="Q4874">
        <f>Sales_Data[[#This Row],[Quantity]]*Sales_Data[[#This Row],[Unit_Price]]</f>
        <v>4151.2</v>
      </c>
      <c r="R4874">
        <f>Sales_Data[[#This Row],[Gross_Sales]]*Sales_Data[[#This Row],[Discount]]</f>
        <v>207.56</v>
      </c>
      <c r="S4874">
        <f>Sales_Data[[#This Row],[Gross_Sales]]-Sales_Data[[#This Row],[Discount_Amount]]</f>
        <v>3943.64</v>
      </c>
      <c r="T4874">
        <f>Sales_Data[[#This Row],[Net Sales]]-Sales_Data[[#This Row],[Cost]]</f>
        <v>689.27</v>
      </c>
      <c r="U4874" s="2">
        <f>Sales_Data[[#This Row],[Profit]]/Sales_Data[[#This Row],[Net Sales]]</f>
        <v>0.17478015234656308</v>
      </c>
      <c r="V4874">
        <f>YEAR(Sales_Data[[#This Row],[Order_Date]])</f>
        <v>2025</v>
      </c>
      <c r="W4874" t="str">
        <f>TEXT(Sales_Data[[#This Row],[Order_Date]],"mmm")</f>
        <v>Feb</v>
      </c>
      <c r="X4874">
        <f>MONTH(Sales_Data[[#This Row],[Order_Date]])</f>
        <v>2</v>
      </c>
      <c r="Y4874" t="str">
        <f>"Q"&amp;ROUNDUP(MONTH(Sales_Data[[#This Row],[Order_Date]])/3,0)</f>
        <v>Q1</v>
      </c>
    </row>
    <row r="4875" spans="1:25" x14ac:dyDescent="0.3">
      <c r="A4875" t="s">
        <v>6638</v>
      </c>
      <c r="B4875" s="1">
        <v>45806</v>
      </c>
      <c r="C4875" t="s">
        <v>6639</v>
      </c>
      <c r="D4875" t="s">
        <v>541</v>
      </c>
      <c r="E4875" t="s">
        <v>119</v>
      </c>
      <c r="F4875" t="s">
        <v>120</v>
      </c>
      <c r="G4875" t="s">
        <v>41</v>
      </c>
      <c r="H4875" t="s">
        <v>42</v>
      </c>
      <c r="I4875" t="s">
        <v>82</v>
      </c>
      <c r="J4875">
        <v>2</v>
      </c>
      <c r="K4875">
        <v>922.18</v>
      </c>
      <c r="L4875">
        <v>0</v>
      </c>
      <c r="M4875">
        <v>1179.0999999999999</v>
      </c>
      <c r="N4875" t="s">
        <v>109</v>
      </c>
      <c r="O4875" t="s">
        <v>35</v>
      </c>
      <c r="P4875" t="s">
        <v>44</v>
      </c>
      <c r="Q4875">
        <f>Sales_Data[[#This Row],[Quantity]]*Sales_Data[[#This Row],[Unit_Price]]</f>
        <v>1844.36</v>
      </c>
      <c r="R4875">
        <f>Sales_Data[[#This Row],[Gross_Sales]]*Sales_Data[[#This Row],[Discount]]</f>
        <v>0</v>
      </c>
      <c r="S4875">
        <f>Sales_Data[[#This Row],[Gross_Sales]]-Sales_Data[[#This Row],[Discount_Amount]]</f>
        <v>1844.36</v>
      </c>
      <c r="T4875">
        <f>Sales_Data[[#This Row],[Net Sales]]-Sales_Data[[#This Row],[Cost]]</f>
        <v>665.26</v>
      </c>
      <c r="U4875" s="2">
        <f>Sales_Data[[#This Row],[Profit]]/Sales_Data[[#This Row],[Net Sales]]</f>
        <v>0.36069964648983932</v>
      </c>
      <c r="V4875">
        <f>YEAR(Sales_Data[[#This Row],[Order_Date]])</f>
        <v>2025</v>
      </c>
      <c r="W4875" t="str">
        <f>TEXT(Sales_Data[[#This Row],[Order_Date]],"mmm")</f>
        <v>May</v>
      </c>
      <c r="X4875">
        <f>MONTH(Sales_Data[[#This Row],[Order_Date]])</f>
        <v>5</v>
      </c>
      <c r="Y4875" t="str">
        <f>"Q"&amp;ROUNDUP(MONTH(Sales_Data[[#This Row],[Order_Date]])/3,0)</f>
        <v>Q2</v>
      </c>
    </row>
    <row r="4876" spans="1:25" x14ac:dyDescent="0.3">
      <c r="A4876" t="s">
        <v>6640</v>
      </c>
      <c r="B4876" s="1">
        <v>45925</v>
      </c>
      <c r="C4876" t="s">
        <v>353</v>
      </c>
      <c r="D4876" t="s">
        <v>457</v>
      </c>
      <c r="E4876" t="s">
        <v>48</v>
      </c>
      <c r="F4876" t="s">
        <v>152</v>
      </c>
      <c r="G4876" t="s">
        <v>32</v>
      </c>
      <c r="H4876" t="s">
        <v>50</v>
      </c>
      <c r="I4876" t="s">
        <v>51</v>
      </c>
      <c r="J4876">
        <v>1</v>
      </c>
      <c r="K4876">
        <v>54633.39</v>
      </c>
      <c r="L4876">
        <v>0.05</v>
      </c>
      <c r="M4876">
        <v>42736</v>
      </c>
      <c r="N4876" t="s">
        <v>24</v>
      </c>
      <c r="O4876" t="s">
        <v>35</v>
      </c>
      <c r="P4876" t="s">
        <v>44</v>
      </c>
      <c r="Q4876">
        <f>Sales_Data[[#This Row],[Quantity]]*Sales_Data[[#This Row],[Unit_Price]]</f>
        <v>54633.39</v>
      </c>
      <c r="R4876">
        <f>Sales_Data[[#This Row],[Gross_Sales]]*Sales_Data[[#This Row],[Discount]]</f>
        <v>2731.6695</v>
      </c>
      <c r="S4876">
        <f>Sales_Data[[#This Row],[Gross_Sales]]-Sales_Data[[#This Row],[Discount_Amount]]</f>
        <v>51901.720499999996</v>
      </c>
      <c r="T4876">
        <f>Sales_Data[[#This Row],[Net Sales]]-Sales_Data[[#This Row],[Cost]]</f>
        <v>9165.7204999999958</v>
      </c>
      <c r="U4876" s="2">
        <f>Sales_Data[[#This Row],[Profit]]/Sales_Data[[#This Row],[Net Sales]]</f>
        <v>0.17659762357974235</v>
      </c>
      <c r="V4876">
        <f>YEAR(Sales_Data[[#This Row],[Order_Date]])</f>
        <v>2025</v>
      </c>
      <c r="W4876" t="str">
        <f>TEXT(Sales_Data[[#This Row],[Order_Date]],"mmm")</f>
        <v>Sep</v>
      </c>
      <c r="X4876">
        <f>MONTH(Sales_Data[[#This Row],[Order_Date]])</f>
        <v>9</v>
      </c>
      <c r="Y4876" t="str">
        <f>"Q"&amp;ROUNDUP(MONTH(Sales_Data[[#This Row],[Order_Date]])/3,0)</f>
        <v>Q3</v>
      </c>
    </row>
    <row r="4877" spans="1:25" x14ac:dyDescent="0.3">
      <c r="A4877" t="s">
        <v>6641</v>
      </c>
      <c r="B4877" s="1">
        <v>45707</v>
      </c>
      <c r="C4877" t="s">
        <v>4749</v>
      </c>
      <c r="D4877" t="s">
        <v>221</v>
      </c>
      <c r="E4877" t="s">
        <v>39</v>
      </c>
      <c r="F4877" t="s">
        <v>405</v>
      </c>
      <c r="G4877" t="s">
        <v>67</v>
      </c>
      <c r="H4877" t="s">
        <v>68</v>
      </c>
      <c r="I4877" t="s">
        <v>69</v>
      </c>
      <c r="J4877">
        <v>1</v>
      </c>
      <c r="K4877">
        <v>824.39</v>
      </c>
      <c r="L4877">
        <v>0.15</v>
      </c>
      <c r="M4877">
        <v>516</v>
      </c>
      <c r="N4877" t="s">
        <v>52</v>
      </c>
      <c r="O4877" t="s">
        <v>35</v>
      </c>
      <c r="P4877" t="s">
        <v>71</v>
      </c>
      <c r="Q4877">
        <f>Sales_Data[[#This Row],[Quantity]]*Sales_Data[[#This Row],[Unit_Price]]</f>
        <v>824.39</v>
      </c>
      <c r="R4877">
        <f>Sales_Data[[#This Row],[Gross_Sales]]*Sales_Data[[#This Row],[Discount]]</f>
        <v>123.65849999999999</v>
      </c>
      <c r="S4877">
        <f>Sales_Data[[#This Row],[Gross_Sales]]-Sales_Data[[#This Row],[Discount_Amount]]</f>
        <v>700.73149999999998</v>
      </c>
      <c r="T4877">
        <f>Sales_Data[[#This Row],[Net Sales]]-Sales_Data[[#This Row],[Cost]]</f>
        <v>184.73149999999998</v>
      </c>
      <c r="U4877" s="2">
        <f>Sales_Data[[#This Row],[Profit]]/Sales_Data[[#This Row],[Net Sales]]</f>
        <v>0.26362665300475285</v>
      </c>
      <c r="V4877">
        <f>YEAR(Sales_Data[[#This Row],[Order_Date]])</f>
        <v>2025</v>
      </c>
      <c r="W4877" t="str">
        <f>TEXT(Sales_Data[[#This Row],[Order_Date]],"mmm")</f>
        <v>Feb</v>
      </c>
      <c r="X4877">
        <f>MONTH(Sales_Data[[#This Row],[Order_Date]])</f>
        <v>2</v>
      </c>
      <c r="Y4877" t="str">
        <f>"Q"&amp;ROUNDUP(MONTH(Sales_Data[[#This Row],[Order_Date]])/3,0)</f>
        <v>Q1</v>
      </c>
    </row>
    <row r="4878" spans="1:25" x14ac:dyDescent="0.3">
      <c r="A4878" t="s">
        <v>6642</v>
      </c>
      <c r="B4878" s="1">
        <v>45903</v>
      </c>
      <c r="C4878" t="s">
        <v>2586</v>
      </c>
      <c r="D4878" t="s">
        <v>817</v>
      </c>
      <c r="E4878" t="s">
        <v>119</v>
      </c>
      <c r="F4878" t="s">
        <v>146</v>
      </c>
      <c r="G4878" t="s">
        <v>21</v>
      </c>
      <c r="H4878" t="s">
        <v>297</v>
      </c>
      <c r="I4878" t="s">
        <v>297</v>
      </c>
      <c r="J4878">
        <v>2</v>
      </c>
      <c r="K4878">
        <v>8042.61</v>
      </c>
      <c r="L4878">
        <v>0.15</v>
      </c>
      <c r="M4878">
        <v>8813.2900000000009</v>
      </c>
      <c r="N4878" t="s">
        <v>70</v>
      </c>
      <c r="O4878" t="s">
        <v>53</v>
      </c>
      <c r="P4878" t="s">
        <v>44</v>
      </c>
      <c r="Q4878">
        <f>Sales_Data[[#This Row],[Quantity]]*Sales_Data[[#This Row],[Unit_Price]]</f>
        <v>16085.22</v>
      </c>
      <c r="R4878">
        <f>Sales_Data[[#This Row],[Gross_Sales]]*Sales_Data[[#This Row],[Discount]]</f>
        <v>2412.7829999999999</v>
      </c>
      <c r="S4878">
        <f>Sales_Data[[#This Row],[Gross_Sales]]-Sales_Data[[#This Row],[Discount_Amount]]</f>
        <v>13672.437</v>
      </c>
      <c r="T4878">
        <f>Sales_Data[[#This Row],[Net Sales]]-Sales_Data[[#This Row],[Cost]]</f>
        <v>4859.146999999999</v>
      </c>
      <c r="U4878" s="2">
        <f>Sales_Data[[#This Row],[Profit]]/Sales_Data[[#This Row],[Net Sales]]</f>
        <v>0.35539728579477081</v>
      </c>
      <c r="V4878">
        <f>YEAR(Sales_Data[[#This Row],[Order_Date]])</f>
        <v>2025</v>
      </c>
      <c r="W4878" t="str">
        <f>TEXT(Sales_Data[[#This Row],[Order_Date]],"mmm")</f>
        <v>Sep</v>
      </c>
      <c r="X4878">
        <f>MONTH(Sales_Data[[#This Row],[Order_Date]])</f>
        <v>9</v>
      </c>
      <c r="Y4878" t="str">
        <f>"Q"&amp;ROUNDUP(MONTH(Sales_Data[[#This Row],[Order_Date]])/3,0)</f>
        <v>Q3</v>
      </c>
    </row>
    <row r="4879" spans="1:25" x14ac:dyDescent="0.3">
      <c r="A4879" t="s">
        <v>6643</v>
      </c>
      <c r="B4879" s="1">
        <v>45770</v>
      </c>
      <c r="C4879" t="s">
        <v>2981</v>
      </c>
      <c r="D4879" t="s">
        <v>131</v>
      </c>
      <c r="E4879" t="s">
        <v>19</v>
      </c>
      <c r="F4879" t="s">
        <v>20</v>
      </c>
      <c r="G4879" t="s">
        <v>41</v>
      </c>
      <c r="H4879" t="s">
        <v>147</v>
      </c>
      <c r="I4879" t="s">
        <v>369</v>
      </c>
      <c r="J4879">
        <v>2</v>
      </c>
      <c r="K4879">
        <v>2870.55</v>
      </c>
      <c r="L4879">
        <v>0.05</v>
      </c>
      <c r="M4879">
        <v>3776.21</v>
      </c>
      <c r="N4879" t="s">
        <v>52</v>
      </c>
      <c r="O4879" t="s">
        <v>35</v>
      </c>
      <c r="P4879" t="s">
        <v>44</v>
      </c>
      <c r="Q4879">
        <f>Sales_Data[[#This Row],[Quantity]]*Sales_Data[[#This Row],[Unit_Price]]</f>
        <v>5741.1</v>
      </c>
      <c r="R4879">
        <f>Sales_Data[[#This Row],[Gross_Sales]]*Sales_Data[[#This Row],[Discount]]</f>
        <v>287.05500000000001</v>
      </c>
      <c r="S4879">
        <f>Sales_Data[[#This Row],[Gross_Sales]]-Sales_Data[[#This Row],[Discount_Amount]]</f>
        <v>5454.0450000000001</v>
      </c>
      <c r="T4879">
        <f>Sales_Data[[#This Row],[Net Sales]]-Sales_Data[[#This Row],[Cost]]</f>
        <v>1677.835</v>
      </c>
      <c r="U4879" s="2">
        <f>Sales_Data[[#This Row],[Profit]]/Sales_Data[[#This Row],[Net Sales]]</f>
        <v>0.30763130850588877</v>
      </c>
      <c r="V4879">
        <f>YEAR(Sales_Data[[#This Row],[Order_Date]])</f>
        <v>2025</v>
      </c>
      <c r="W4879" t="str">
        <f>TEXT(Sales_Data[[#This Row],[Order_Date]],"mmm")</f>
        <v>Apr</v>
      </c>
      <c r="X4879">
        <f>MONTH(Sales_Data[[#This Row],[Order_Date]])</f>
        <v>4</v>
      </c>
      <c r="Y4879" t="str">
        <f>"Q"&amp;ROUNDUP(MONTH(Sales_Data[[#This Row],[Order_Date]])/3,0)</f>
        <v>Q2</v>
      </c>
    </row>
    <row r="4880" spans="1:25" x14ac:dyDescent="0.3">
      <c r="A4880" t="s">
        <v>6644</v>
      </c>
      <c r="B4880" s="1">
        <v>45827</v>
      </c>
      <c r="C4880" t="s">
        <v>2183</v>
      </c>
      <c r="D4880" t="s">
        <v>1122</v>
      </c>
      <c r="E4880" t="s">
        <v>19</v>
      </c>
      <c r="F4880" t="s">
        <v>113</v>
      </c>
      <c r="G4880" t="s">
        <v>67</v>
      </c>
      <c r="H4880" t="s">
        <v>68</v>
      </c>
      <c r="I4880" t="s">
        <v>69</v>
      </c>
      <c r="J4880">
        <v>1</v>
      </c>
      <c r="K4880">
        <v>1829.03</v>
      </c>
      <c r="L4880">
        <v>0.1</v>
      </c>
      <c r="M4880">
        <v>1148.72</v>
      </c>
      <c r="N4880" t="s">
        <v>52</v>
      </c>
      <c r="O4880" t="s">
        <v>25</v>
      </c>
      <c r="P4880" t="s">
        <v>44</v>
      </c>
      <c r="Q4880">
        <f>Sales_Data[[#This Row],[Quantity]]*Sales_Data[[#This Row],[Unit_Price]]</f>
        <v>1829.03</v>
      </c>
      <c r="R4880">
        <f>Sales_Data[[#This Row],[Gross_Sales]]*Sales_Data[[#This Row],[Discount]]</f>
        <v>182.90300000000002</v>
      </c>
      <c r="S4880">
        <f>Sales_Data[[#This Row],[Gross_Sales]]-Sales_Data[[#This Row],[Discount_Amount]]</f>
        <v>1646.127</v>
      </c>
      <c r="T4880">
        <f>Sales_Data[[#This Row],[Net Sales]]-Sales_Data[[#This Row],[Cost]]</f>
        <v>497.40699999999993</v>
      </c>
      <c r="U4880" s="2">
        <f>Sales_Data[[#This Row],[Profit]]/Sales_Data[[#This Row],[Net Sales]]</f>
        <v>0.30216805872207914</v>
      </c>
      <c r="V4880">
        <f>YEAR(Sales_Data[[#This Row],[Order_Date]])</f>
        <v>2025</v>
      </c>
      <c r="W4880" t="str">
        <f>TEXT(Sales_Data[[#This Row],[Order_Date]],"mmm")</f>
        <v>Jun</v>
      </c>
      <c r="X4880">
        <f>MONTH(Sales_Data[[#This Row],[Order_Date]])</f>
        <v>6</v>
      </c>
      <c r="Y4880" t="str">
        <f>"Q"&amp;ROUNDUP(MONTH(Sales_Data[[#This Row],[Order_Date]])/3,0)</f>
        <v>Q2</v>
      </c>
    </row>
    <row r="4881" spans="1:25" x14ac:dyDescent="0.3">
      <c r="A4881" t="s">
        <v>6645</v>
      </c>
      <c r="B4881" s="1">
        <v>45823</v>
      </c>
      <c r="C4881" t="s">
        <v>3813</v>
      </c>
      <c r="D4881" t="s">
        <v>497</v>
      </c>
      <c r="E4881" t="s">
        <v>30</v>
      </c>
      <c r="F4881" t="s">
        <v>87</v>
      </c>
      <c r="G4881" t="s">
        <v>67</v>
      </c>
      <c r="H4881" t="s">
        <v>133</v>
      </c>
      <c r="I4881" t="s">
        <v>134</v>
      </c>
      <c r="J4881">
        <v>4</v>
      </c>
      <c r="K4881">
        <v>2924.27</v>
      </c>
      <c r="L4881">
        <v>0.05</v>
      </c>
      <c r="M4881">
        <v>8960.33</v>
      </c>
      <c r="N4881" t="s">
        <v>70</v>
      </c>
      <c r="O4881" t="s">
        <v>25</v>
      </c>
      <c r="P4881" t="s">
        <v>44</v>
      </c>
      <c r="Q4881">
        <f>Sales_Data[[#This Row],[Quantity]]*Sales_Data[[#This Row],[Unit_Price]]</f>
        <v>11697.08</v>
      </c>
      <c r="R4881">
        <f>Sales_Data[[#This Row],[Gross_Sales]]*Sales_Data[[#This Row],[Discount]]</f>
        <v>584.85400000000004</v>
      </c>
      <c r="S4881">
        <f>Sales_Data[[#This Row],[Gross_Sales]]-Sales_Data[[#This Row],[Discount_Amount]]</f>
        <v>11112.226000000001</v>
      </c>
      <c r="T4881">
        <f>Sales_Data[[#This Row],[Net Sales]]-Sales_Data[[#This Row],[Cost]]</f>
        <v>2151.8960000000006</v>
      </c>
      <c r="U4881" s="2">
        <f>Sales_Data[[#This Row],[Profit]]/Sales_Data[[#This Row],[Net Sales]]</f>
        <v>0.19365120903768521</v>
      </c>
      <c r="V4881">
        <f>YEAR(Sales_Data[[#This Row],[Order_Date]])</f>
        <v>2025</v>
      </c>
      <c r="W4881" t="str">
        <f>TEXT(Sales_Data[[#This Row],[Order_Date]],"mmm")</f>
        <v>Jun</v>
      </c>
      <c r="X4881">
        <f>MONTH(Sales_Data[[#This Row],[Order_Date]])</f>
        <v>6</v>
      </c>
      <c r="Y4881" t="str">
        <f>"Q"&amp;ROUNDUP(MONTH(Sales_Data[[#This Row],[Order_Date]])/3,0)</f>
        <v>Q2</v>
      </c>
    </row>
    <row r="4882" spans="1:25" x14ac:dyDescent="0.3">
      <c r="A4882" t="s">
        <v>6646</v>
      </c>
      <c r="B4882" s="1">
        <v>45671</v>
      </c>
      <c r="C4882" t="s">
        <v>179</v>
      </c>
      <c r="D4882" t="s">
        <v>662</v>
      </c>
      <c r="E4882" t="s">
        <v>19</v>
      </c>
      <c r="F4882" t="s">
        <v>113</v>
      </c>
      <c r="G4882" t="s">
        <v>21</v>
      </c>
      <c r="H4882" t="s">
        <v>297</v>
      </c>
      <c r="I4882" t="s">
        <v>297</v>
      </c>
      <c r="J4882">
        <v>2</v>
      </c>
      <c r="K4882">
        <v>9392.24</v>
      </c>
      <c r="L4882">
        <v>0</v>
      </c>
      <c r="M4882">
        <v>15487.71</v>
      </c>
      <c r="N4882" t="s">
        <v>52</v>
      </c>
      <c r="O4882" t="s">
        <v>35</v>
      </c>
      <c r="P4882" t="s">
        <v>71</v>
      </c>
      <c r="Q4882">
        <f>Sales_Data[[#This Row],[Quantity]]*Sales_Data[[#This Row],[Unit_Price]]</f>
        <v>18784.48</v>
      </c>
      <c r="R4882">
        <f>Sales_Data[[#This Row],[Gross_Sales]]*Sales_Data[[#This Row],[Discount]]</f>
        <v>0</v>
      </c>
      <c r="S4882">
        <f>Sales_Data[[#This Row],[Gross_Sales]]-Sales_Data[[#This Row],[Discount_Amount]]</f>
        <v>18784.48</v>
      </c>
      <c r="T4882">
        <f>Sales_Data[[#This Row],[Net Sales]]-Sales_Data[[#This Row],[Cost]]</f>
        <v>3296.7700000000004</v>
      </c>
      <c r="U4882" s="2">
        <f>Sales_Data[[#This Row],[Profit]]/Sales_Data[[#This Row],[Net Sales]]</f>
        <v>0.17550499135456507</v>
      </c>
      <c r="V4882">
        <f>YEAR(Sales_Data[[#This Row],[Order_Date]])</f>
        <v>2025</v>
      </c>
      <c r="W4882" t="str">
        <f>TEXT(Sales_Data[[#This Row],[Order_Date]],"mmm")</f>
        <v>Jan</v>
      </c>
      <c r="X4882">
        <f>MONTH(Sales_Data[[#This Row],[Order_Date]])</f>
        <v>1</v>
      </c>
      <c r="Y4882" t="str">
        <f>"Q"&amp;ROUNDUP(MONTH(Sales_Data[[#This Row],[Order_Date]])/3,0)</f>
        <v>Q1</v>
      </c>
    </row>
    <row r="4883" spans="1:25" x14ac:dyDescent="0.3">
      <c r="A4883" t="s">
        <v>6647</v>
      </c>
      <c r="B4883" s="1">
        <v>45860</v>
      </c>
      <c r="C4883" t="s">
        <v>3319</v>
      </c>
      <c r="D4883" t="s">
        <v>29</v>
      </c>
      <c r="E4883" t="s">
        <v>48</v>
      </c>
      <c r="F4883" t="s">
        <v>126</v>
      </c>
      <c r="G4883" t="s">
        <v>67</v>
      </c>
      <c r="H4883" t="s">
        <v>68</v>
      </c>
      <c r="I4883" t="s">
        <v>69</v>
      </c>
      <c r="J4883">
        <v>2</v>
      </c>
      <c r="K4883">
        <v>32693.4</v>
      </c>
      <c r="L4883">
        <v>0.15</v>
      </c>
      <c r="M4883">
        <v>42165.69</v>
      </c>
      <c r="N4883" t="s">
        <v>109</v>
      </c>
      <c r="O4883" t="s">
        <v>35</v>
      </c>
      <c r="P4883" t="s">
        <v>71</v>
      </c>
      <c r="Q4883">
        <f>Sales_Data[[#This Row],[Quantity]]*Sales_Data[[#This Row],[Unit_Price]]</f>
        <v>65386.8</v>
      </c>
      <c r="R4883">
        <f>Sales_Data[[#This Row],[Gross_Sales]]*Sales_Data[[#This Row],[Discount]]</f>
        <v>9808.02</v>
      </c>
      <c r="S4883">
        <f>Sales_Data[[#This Row],[Gross_Sales]]-Sales_Data[[#This Row],[Discount_Amount]]</f>
        <v>55578.78</v>
      </c>
      <c r="T4883">
        <f>Sales_Data[[#This Row],[Net Sales]]-Sales_Data[[#This Row],[Cost]]</f>
        <v>13413.089999999997</v>
      </c>
      <c r="U4883" s="2">
        <f>Sales_Data[[#This Row],[Profit]]/Sales_Data[[#This Row],[Net Sales]]</f>
        <v>0.24133473242845555</v>
      </c>
      <c r="V4883">
        <f>YEAR(Sales_Data[[#This Row],[Order_Date]])</f>
        <v>2025</v>
      </c>
      <c r="W4883" t="str">
        <f>TEXT(Sales_Data[[#This Row],[Order_Date]],"mmm")</f>
        <v>Jul</v>
      </c>
      <c r="X4883">
        <f>MONTH(Sales_Data[[#This Row],[Order_Date]])</f>
        <v>7</v>
      </c>
      <c r="Y4883" t="str">
        <f>"Q"&amp;ROUNDUP(MONTH(Sales_Data[[#This Row],[Order_Date]])/3,0)</f>
        <v>Q3</v>
      </c>
    </row>
    <row r="4884" spans="1:25" x14ac:dyDescent="0.3">
      <c r="A4884" t="s">
        <v>6648</v>
      </c>
      <c r="B4884" s="1">
        <v>45945</v>
      </c>
      <c r="C4884" t="s">
        <v>545</v>
      </c>
      <c r="D4884" t="s">
        <v>18</v>
      </c>
      <c r="E4884" t="s">
        <v>119</v>
      </c>
      <c r="F4884" t="s">
        <v>538</v>
      </c>
      <c r="G4884" t="s">
        <v>41</v>
      </c>
      <c r="H4884" t="s">
        <v>147</v>
      </c>
      <c r="I4884" t="s">
        <v>369</v>
      </c>
      <c r="J4884">
        <v>1</v>
      </c>
      <c r="K4884">
        <v>5383.29</v>
      </c>
      <c r="L4884">
        <v>0</v>
      </c>
      <c r="M4884">
        <v>3800.59</v>
      </c>
      <c r="N4884" t="s">
        <v>109</v>
      </c>
      <c r="O4884" t="s">
        <v>25</v>
      </c>
      <c r="P4884" t="s">
        <v>44</v>
      </c>
      <c r="Q4884">
        <f>Sales_Data[[#This Row],[Quantity]]*Sales_Data[[#This Row],[Unit_Price]]</f>
        <v>5383.29</v>
      </c>
      <c r="R4884">
        <f>Sales_Data[[#This Row],[Gross_Sales]]*Sales_Data[[#This Row],[Discount]]</f>
        <v>0</v>
      </c>
      <c r="S4884">
        <f>Sales_Data[[#This Row],[Gross_Sales]]-Sales_Data[[#This Row],[Discount_Amount]]</f>
        <v>5383.29</v>
      </c>
      <c r="T4884">
        <f>Sales_Data[[#This Row],[Net Sales]]-Sales_Data[[#This Row],[Cost]]</f>
        <v>1582.6999999999998</v>
      </c>
      <c r="U4884" s="2">
        <f>Sales_Data[[#This Row],[Profit]]/Sales_Data[[#This Row],[Net Sales]]</f>
        <v>0.29400236658251733</v>
      </c>
      <c r="V4884">
        <f>YEAR(Sales_Data[[#This Row],[Order_Date]])</f>
        <v>2025</v>
      </c>
      <c r="W4884" t="str">
        <f>TEXT(Sales_Data[[#This Row],[Order_Date]],"mmm")</f>
        <v>Oct</v>
      </c>
      <c r="X4884">
        <f>MONTH(Sales_Data[[#This Row],[Order_Date]])</f>
        <v>10</v>
      </c>
      <c r="Y4884" t="str">
        <f>"Q"&amp;ROUNDUP(MONTH(Sales_Data[[#This Row],[Order_Date]])/3,0)</f>
        <v>Q4</v>
      </c>
    </row>
    <row r="4885" spans="1:25" x14ac:dyDescent="0.3">
      <c r="A4885" t="s">
        <v>6649</v>
      </c>
      <c r="B4885" s="1">
        <v>45846</v>
      </c>
      <c r="C4885" t="s">
        <v>304</v>
      </c>
      <c r="D4885" t="s">
        <v>255</v>
      </c>
      <c r="E4885" t="s">
        <v>39</v>
      </c>
      <c r="F4885" t="s">
        <v>405</v>
      </c>
      <c r="G4885" t="s">
        <v>75</v>
      </c>
      <c r="H4885" t="s">
        <v>256</v>
      </c>
      <c r="I4885" t="s">
        <v>334</v>
      </c>
      <c r="J4885">
        <v>1</v>
      </c>
      <c r="K4885">
        <v>2294.5700000000002</v>
      </c>
      <c r="L4885">
        <v>0</v>
      </c>
      <c r="M4885">
        <v>1665.71</v>
      </c>
      <c r="N4885" t="s">
        <v>83</v>
      </c>
      <c r="O4885" t="s">
        <v>53</v>
      </c>
      <c r="P4885" t="s">
        <v>44</v>
      </c>
      <c r="Q4885">
        <f>Sales_Data[[#This Row],[Quantity]]*Sales_Data[[#This Row],[Unit_Price]]</f>
        <v>2294.5700000000002</v>
      </c>
      <c r="R4885">
        <f>Sales_Data[[#This Row],[Gross_Sales]]*Sales_Data[[#This Row],[Discount]]</f>
        <v>0</v>
      </c>
      <c r="S4885">
        <f>Sales_Data[[#This Row],[Gross_Sales]]-Sales_Data[[#This Row],[Discount_Amount]]</f>
        <v>2294.5700000000002</v>
      </c>
      <c r="T4885">
        <f>Sales_Data[[#This Row],[Net Sales]]-Sales_Data[[#This Row],[Cost]]</f>
        <v>628.86000000000013</v>
      </c>
      <c r="U4885" s="2">
        <f>Sales_Data[[#This Row],[Profit]]/Sales_Data[[#This Row],[Net Sales]]</f>
        <v>0.27406442165634526</v>
      </c>
      <c r="V4885">
        <f>YEAR(Sales_Data[[#This Row],[Order_Date]])</f>
        <v>2025</v>
      </c>
      <c r="W4885" t="str">
        <f>TEXT(Sales_Data[[#This Row],[Order_Date]],"mmm")</f>
        <v>Jul</v>
      </c>
      <c r="X4885">
        <f>MONTH(Sales_Data[[#This Row],[Order_Date]])</f>
        <v>7</v>
      </c>
      <c r="Y4885" t="str">
        <f>"Q"&amp;ROUNDUP(MONTH(Sales_Data[[#This Row],[Order_Date]])/3,0)</f>
        <v>Q3</v>
      </c>
    </row>
    <row r="4886" spans="1:25" x14ac:dyDescent="0.3">
      <c r="A4886" t="s">
        <v>6650</v>
      </c>
      <c r="B4886" s="1">
        <v>45812</v>
      </c>
      <c r="C4886" t="s">
        <v>2145</v>
      </c>
      <c r="D4886" t="s">
        <v>155</v>
      </c>
      <c r="E4886" t="s">
        <v>30</v>
      </c>
      <c r="F4886" t="s">
        <v>156</v>
      </c>
      <c r="G4886" t="s">
        <v>21</v>
      </c>
      <c r="H4886" t="s">
        <v>127</v>
      </c>
      <c r="I4886" t="s">
        <v>314</v>
      </c>
      <c r="J4886">
        <v>3</v>
      </c>
      <c r="K4886">
        <v>3399.01</v>
      </c>
      <c r="L4886">
        <v>0.05</v>
      </c>
      <c r="M4886">
        <v>7580.11</v>
      </c>
      <c r="N4886" t="s">
        <v>52</v>
      </c>
      <c r="O4886" t="s">
        <v>25</v>
      </c>
      <c r="P4886" t="s">
        <v>44</v>
      </c>
      <c r="Q4886">
        <f>Sales_Data[[#This Row],[Quantity]]*Sales_Data[[#This Row],[Unit_Price]]</f>
        <v>10197.030000000001</v>
      </c>
      <c r="R4886">
        <f>Sales_Data[[#This Row],[Gross_Sales]]*Sales_Data[[#This Row],[Discount]]</f>
        <v>509.85150000000004</v>
      </c>
      <c r="S4886">
        <f>Sales_Data[[#This Row],[Gross_Sales]]-Sales_Data[[#This Row],[Discount_Amount]]</f>
        <v>9687.1785</v>
      </c>
      <c r="T4886">
        <f>Sales_Data[[#This Row],[Net Sales]]-Sales_Data[[#This Row],[Cost]]</f>
        <v>2107.0685000000003</v>
      </c>
      <c r="U4886" s="2">
        <f>Sales_Data[[#This Row],[Profit]]/Sales_Data[[#This Row],[Net Sales]]</f>
        <v>0.21751106372201157</v>
      </c>
      <c r="V4886">
        <f>YEAR(Sales_Data[[#This Row],[Order_Date]])</f>
        <v>2025</v>
      </c>
      <c r="W4886" t="str">
        <f>TEXT(Sales_Data[[#This Row],[Order_Date]],"mmm")</f>
        <v>Jun</v>
      </c>
      <c r="X4886">
        <f>MONTH(Sales_Data[[#This Row],[Order_Date]])</f>
        <v>6</v>
      </c>
      <c r="Y4886" t="str">
        <f>"Q"&amp;ROUNDUP(MONTH(Sales_Data[[#This Row],[Order_Date]])/3,0)</f>
        <v>Q2</v>
      </c>
    </row>
    <row r="4887" spans="1:25" x14ac:dyDescent="0.3">
      <c r="A4887" t="s">
        <v>6651</v>
      </c>
      <c r="B4887" s="1">
        <v>45712</v>
      </c>
      <c r="C4887" t="s">
        <v>6652</v>
      </c>
      <c r="D4887" t="s">
        <v>511</v>
      </c>
      <c r="E4887" t="s">
        <v>30</v>
      </c>
      <c r="F4887" t="s">
        <v>156</v>
      </c>
      <c r="G4887" t="s">
        <v>75</v>
      </c>
      <c r="H4887" t="s">
        <v>185</v>
      </c>
      <c r="I4887" t="s">
        <v>186</v>
      </c>
      <c r="J4887">
        <v>1</v>
      </c>
      <c r="K4887">
        <v>2636.41</v>
      </c>
      <c r="L4887">
        <v>0.05</v>
      </c>
      <c r="M4887">
        <v>1964.07</v>
      </c>
      <c r="N4887" t="s">
        <v>52</v>
      </c>
      <c r="O4887" t="s">
        <v>35</v>
      </c>
      <c r="P4887" t="s">
        <v>71</v>
      </c>
      <c r="Q4887">
        <f>Sales_Data[[#This Row],[Quantity]]*Sales_Data[[#This Row],[Unit_Price]]</f>
        <v>2636.41</v>
      </c>
      <c r="R4887">
        <f>Sales_Data[[#This Row],[Gross_Sales]]*Sales_Data[[#This Row],[Discount]]</f>
        <v>131.82050000000001</v>
      </c>
      <c r="S4887">
        <f>Sales_Data[[#This Row],[Gross_Sales]]-Sales_Data[[#This Row],[Discount_Amount]]</f>
        <v>2504.5895</v>
      </c>
      <c r="T4887">
        <f>Sales_Data[[#This Row],[Net Sales]]-Sales_Data[[#This Row],[Cost]]</f>
        <v>540.51950000000011</v>
      </c>
      <c r="U4887" s="2">
        <f>Sales_Data[[#This Row],[Profit]]/Sales_Data[[#This Row],[Net Sales]]</f>
        <v>0.21581161304077978</v>
      </c>
      <c r="V4887">
        <f>YEAR(Sales_Data[[#This Row],[Order_Date]])</f>
        <v>2025</v>
      </c>
      <c r="W4887" t="str">
        <f>TEXT(Sales_Data[[#This Row],[Order_Date]],"mmm")</f>
        <v>Feb</v>
      </c>
      <c r="X4887">
        <f>MONTH(Sales_Data[[#This Row],[Order_Date]])</f>
        <v>2</v>
      </c>
      <c r="Y4887" t="str">
        <f>"Q"&amp;ROUNDUP(MONTH(Sales_Data[[#This Row],[Order_Date]])/3,0)</f>
        <v>Q1</v>
      </c>
    </row>
    <row r="4888" spans="1:25" x14ac:dyDescent="0.3">
      <c r="A4888" t="s">
        <v>6653</v>
      </c>
      <c r="B4888" s="1">
        <v>45839</v>
      </c>
      <c r="C4888" t="s">
        <v>4023</v>
      </c>
      <c r="D4888" t="s">
        <v>215</v>
      </c>
      <c r="E4888" t="s">
        <v>48</v>
      </c>
      <c r="F4888" t="s">
        <v>164</v>
      </c>
      <c r="G4888" t="s">
        <v>75</v>
      </c>
      <c r="H4888" t="s">
        <v>76</v>
      </c>
      <c r="I4888" t="s">
        <v>108</v>
      </c>
      <c r="J4888">
        <v>2</v>
      </c>
      <c r="K4888">
        <v>22756.21</v>
      </c>
      <c r="L4888">
        <v>0</v>
      </c>
      <c r="M4888">
        <v>30360.61</v>
      </c>
      <c r="N4888" t="s">
        <v>109</v>
      </c>
      <c r="O4888" t="s">
        <v>35</v>
      </c>
      <c r="P4888" t="s">
        <v>26</v>
      </c>
      <c r="Q4888">
        <f>Sales_Data[[#This Row],[Quantity]]*Sales_Data[[#This Row],[Unit_Price]]</f>
        <v>45512.42</v>
      </c>
      <c r="R4888">
        <f>Sales_Data[[#This Row],[Gross_Sales]]*Sales_Data[[#This Row],[Discount]]</f>
        <v>0</v>
      </c>
      <c r="S4888">
        <f>Sales_Data[[#This Row],[Gross_Sales]]-Sales_Data[[#This Row],[Discount_Amount]]</f>
        <v>45512.42</v>
      </c>
      <c r="T4888">
        <f>Sales_Data[[#This Row],[Net Sales]]-Sales_Data[[#This Row],[Cost]]</f>
        <v>15151.809999999998</v>
      </c>
      <c r="U4888" s="2">
        <f>Sales_Data[[#This Row],[Profit]]/Sales_Data[[#This Row],[Net Sales]]</f>
        <v>0.33291593811095954</v>
      </c>
      <c r="V4888">
        <f>YEAR(Sales_Data[[#This Row],[Order_Date]])</f>
        <v>2025</v>
      </c>
      <c r="W4888" t="str">
        <f>TEXT(Sales_Data[[#This Row],[Order_Date]],"mmm")</f>
        <v>Jul</v>
      </c>
      <c r="X4888">
        <f>MONTH(Sales_Data[[#This Row],[Order_Date]])</f>
        <v>7</v>
      </c>
      <c r="Y4888" t="str">
        <f>"Q"&amp;ROUNDUP(MONTH(Sales_Data[[#This Row],[Order_Date]])/3,0)</f>
        <v>Q3</v>
      </c>
    </row>
    <row r="4889" spans="1:25" x14ac:dyDescent="0.3">
      <c r="A4889" t="s">
        <v>6654</v>
      </c>
      <c r="B4889" s="1">
        <v>45867</v>
      </c>
      <c r="C4889" t="s">
        <v>2141</v>
      </c>
      <c r="D4889" t="s">
        <v>1004</v>
      </c>
      <c r="E4889" t="s">
        <v>48</v>
      </c>
      <c r="F4889" t="s">
        <v>152</v>
      </c>
      <c r="G4889" t="s">
        <v>32</v>
      </c>
      <c r="H4889" t="s">
        <v>50</v>
      </c>
      <c r="I4889" t="s">
        <v>51</v>
      </c>
      <c r="J4889">
        <v>2</v>
      </c>
      <c r="K4889">
        <v>53982.79</v>
      </c>
      <c r="L4889">
        <v>0.1</v>
      </c>
      <c r="M4889">
        <v>72891.429999999993</v>
      </c>
      <c r="N4889" t="s">
        <v>109</v>
      </c>
      <c r="O4889" t="s">
        <v>35</v>
      </c>
      <c r="P4889" t="s">
        <v>71</v>
      </c>
      <c r="Q4889">
        <f>Sales_Data[[#This Row],[Quantity]]*Sales_Data[[#This Row],[Unit_Price]]</f>
        <v>107965.58</v>
      </c>
      <c r="R4889">
        <f>Sales_Data[[#This Row],[Gross_Sales]]*Sales_Data[[#This Row],[Discount]]</f>
        <v>10796.558000000001</v>
      </c>
      <c r="S4889">
        <f>Sales_Data[[#This Row],[Gross_Sales]]-Sales_Data[[#This Row],[Discount_Amount]]</f>
        <v>97169.021999999997</v>
      </c>
      <c r="T4889">
        <f>Sales_Data[[#This Row],[Net Sales]]-Sales_Data[[#This Row],[Cost]]</f>
        <v>24277.592000000004</v>
      </c>
      <c r="U4889" s="2">
        <f>Sales_Data[[#This Row],[Profit]]/Sales_Data[[#This Row],[Net Sales]]</f>
        <v>0.24984909285183507</v>
      </c>
      <c r="V4889">
        <f>YEAR(Sales_Data[[#This Row],[Order_Date]])</f>
        <v>2025</v>
      </c>
      <c r="W4889" t="str">
        <f>TEXT(Sales_Data[[#This Row],[Order_Date]],"mmm")</f>
        <v>Jul</v>
      </c>
      <c r="X4889">
        <f>MONTH(Sales_Data[[#This Row],[Order_Date]])</f>
        <v>7</v>
      </c>
      <c r="Y4889" t="str">
        <f>"Q"&amp;ROUNDUP(MONTH(Sales_Data[[#This Row],[Order_Date]])/3,0)</f>
        <v>Q3</v>
      </c>
    </row>
    <row r="4890" spans="1:25" x14ac:dyDescent="0.3">
      <c r="A4890" t="s">
        <v>6655</v>
      </c>
      <c r="B4890" s="1">
        <v>45732</v>
      </c>
      <c r="C4890" t="s">
        <v>3064</v>
      </c>
      <c r="D4890" t="s">
        <v>522</v>
      </c>
      <c r="E4890" t="s">
        <v>19</v>
      </c>
      <c r="F4890" t="s">
        <v>20</v>
      </c>
      <c r="G4890" t="s">
        <v>41</v>
      </c>
      <c r="H4890" t="s">
        <v>171</v>
      </c>
      <c r="I4890" t="s">
        <v>191</v>
      </c>
      <c r="J4890">
        <v>2</v>
      </c>
      <c r="K4890">
        <v>13289.57</v>
      </c>
      <c r="L4890">
        <v>0.05</v>
      </c>
      <c r="M4890">
        <v>19379.84</v>
      </c>
      <c r="N4890" t="s">
        <v>52</v>
      </c>
      <c r="O4890" t="s">
        <v>53</v>
      </c>
      <c r="P4890" t="s">
        <v>44</v>
      </c>
      <c r="Q4890">
        <f>Sales_Data[[#This Row],[Quantity]]*Sales_Data[[#This Row],[Unit_Price]]</f>
        <v>26579.14</v>
      </c>
      <c r="R4890">
        <f>Sales_Data[[#This Row],[Gross_Sales]]*Sales_Data[[#This Row],[Discount]]</f>
        <v>1328.9570000000001</v>
      </c>
      <c r="S4890">
        <f>Sales_Data[[#This Row],[Gross_Sales]]-Sales_Data[[#This Row],[Discount_Amount]]</f>
        <v>25250.183000000001</v>
      </c>
      <c r="T4890">
        <f>Sales_Data[[#This Row],[Net Sales]]-Sales_Data[[#This Row],[Cost]]</f>
        <v>5870.3430000000008</v>
      </c>
      <c r="U4890" s="2">
        <f>Sales_Data[[#This Row],[Profit]]/Sales_Data[[#This Row],[Net Sales]]</f>
        <v>0.23248714672681781</v>
      </c>
      <c r="V4890">
        <f>YEAR(Sales_Data[[#This Row],[Order_Date]])</f>
        <v>2025</v>
      </c>
      <c r="W4890" t="str">
        <f>TEXT(Sales_Data[[#This Row],[Order_Date]],"mmm")</f>
        <v>Mar</v>
      </c>
      <c r="X4890">
        <f>MONTH(Sales_Data[[#This Row],[Order_Date]])</f>
        <v>3</v>
      </c>
      <c r="Y4890" t="str">
        <f>"Q"&amp;ROUNDUP(MONTH(Sales_Data[[#This Row],[Order_Date]])/3,0)</f>
        <v>Q1</v>
      </c>
    </row>
    <row r="4891" spans="1:25" x14ac:dyDescent="0.3">
      <c r="A4891" t="s">
        <v>6656</v>
      </c>
      <c r="B4891" s="1">
        <v>45934</v>
      </c>
      <c r="C4891" t="s">
        <v>3182</v>
      </c>
      <c r="D4891" t="s">
        <v>80</v>
      </c>
      <c r="E4891" t="s">
        <v>19</v>
      </c>
      <c r="F4891" t="s">
        <v>57</v>
      </c>
      <c r="G4891" t="s">
        <v>21</v>
      </c>
      <c r="H4891" t="s">
        <v>127</v>
      </c>
      <c r="I4891" t="s">
        <v>342</v>
      </c>
      <c r="J4891">
        <v>2</v>
      </c>
      <c r="K4891">
        <v>7509.46</v>
      </c>
      <c r="L4891">
        <v>0.05</v>
      </c>
      <c r="M4891">
        <v>11626.8</v>
      </c>
      <c r="N4891" t="s">
        <v>24</v>
      </c>
      <c r="O4891" t="s">
        <v>35</v>
      </c>
      <c r="P4891" t="s">
        <v>26</v>
      </c>
      <c r="Q4891">
        <f>Sales_Data[[#This Row],[Quantity]]*Sales_Data[[#This Row],[Unit_Price]]</f>
        <v>15018.92</v>
      </c>
      <c r="R4891">
        <f>Sales_Data[[#This Row],[Gross_Sales]]*Sales_Data[[#This Row],[Discount]]</f>
        <v>750.94600000000003</v>
      </c>
      <c r="S4891">
        <f>Sales_Data[[#This Row],[Gross_Sales]]-Sales_Data[[#This Row],[Discount_Amount]]</f>
        <v>14267.974</v>
      </c>
      <c r="T4891">
        <f>Sales_Data[[#This Row],[Net Sales]]-Sales_Data[[#This Row],[Cost]]</f>
        <v>2641.1740000000009</v>
      </c>
      <c r="U4891" s="2">
        <f>Sales_Data[[#This Row],[Profit]]/Sales_Data[[#This Row],[Net Sales]]</f>
        <v>0.18511205585319968</v>
      </c>
      <c r="V4891">
        <f>YEAR(Sales_Data[[#This Row],[Order_Date]])</f>
        <v>2025</v>
      </c>
      <c r="W4891" t="str">
        <f>TEXT(Sales_Data[[#This Row],[Order_Date]],"mmm")</f>
        <v>Oct</v>
      </c>
      <c r="X4891">
        <f>MONTH(Sales_Data[[#This Row],[Order_Date]])</f>
        <v>10</v>
      </c>
      <c r="Y4891" t="str">
        <f>"Q"&amp;ROUNDUP(MONTH(Sales_Data[[#This Row],[Order_Date]])/3,0)</f>
        <v>Q4</v>
      </c>
    </row>
    <row r="4892" spans="1:25" x14ac:dyDescent="0.3">
      <c r="A4892" t="s">
        <v>6657</v>
      </c>
      <c r="B4892" s="1">
        <v>45790</v>
      </c>
      <c r="C4892" t="s">
        <v>3195</v>
      </c>
      <c r="D4892" t="s">
        <v>241</v>
      </c>
      <c r="E4892" t="s">
        <v>39</v>
      </c>
      <c r="F4892" t="s">
        <v>202</v>
      </c>
      <c r="G4892" t="s">
        <v>41</v>
      </c>
      <c r="H4892" t="s">
        <v>102</v>
      </c>
      <c r="I4892" t="s">
        <v>165</v>
      </c>
      <c r="J4892">
        <v>1</v>
      </c>
      <c r="K4892">
        <v>5994.28</v>
      </c>
      <c r="L4892">
        <v>0.05</v>
      </c>
      <c r="M4892">
        <v>4222.24</v>
      </c>
      <c r="N4892" t="s">
        <v>52</v>
      </c>
      <c r="O4892" t="s">
        <v>35</v>
      </c>
      <c r="P4892" t="s">
        <v>44</v>
      </c>
      <c r="Q4892">
        <f>Sales_Data[[#This Row],[Quantity]]*Sales_Data[[#This Row],[Unit_Price]]</f>
        <v>5994.28</v>
      </c>
      <c r="R4892">
        <f>Sales_Data[[#This Row],[Gross_Sales]]*Sales_Data[[#This Row],[Discount]]</f>
        <v>299.714</v>
      </c>
      <c r="S4892">
        <f>Sales_Data[[#This Row],[Gross_Sales]]-Sales_Data[[#This Row],[Discount_Amount]]</f>
        <v>5694.5659999999998</v>
      </c>
      <c r="T4892">
        <f>Sales_Data[[#This Row],[Net Sales]]-Sales_Data[[#This Row],[Cost]]</f>
        <v>1472.326</v>
      </c>
      <c r="U4892" s="2">
        <f>Sales_Data[[#This Row],[Profit]]/Sales_Data[[#This Row],[Net Sales]]</f>
        <v>0.25854929067465371</v>
      </c>
      <c r="V4892">
        <f>YEAR(Sales_Data[[#This Row],[Order_Date]])</f>
        <v>2025</v>
      </c>
      <c r="W4892" t="str">
        <f>TEXT(Sales_Data[[#This Row],[Order_Date]],"mmm")</f>
        <v>May</v>
      </c>
      <c r="X4892">
        <f>MONTH(Sales_Data[[#This Row],[Order_Date]])</f>
        <v>5</v>
      </c>
      <c r="Y4892" t="str">
        <f>"Q"&amp;ROUNDUP(MONTH(Sales_Data[[#This Row],[Order_Date]])/3,0)</f>
        <v>Q2</v>
      </c>
    </row>
    <row r="4893" spans="1:25" x14ac:dyDescent="0.3">
      <c r="A4893" t="s">
        <v>6658</v>
      </c>
      <c r="B4893" s="1">
        <v>46000</v>
      </c>
      <c r="C4893" t="s">
        <v>4658</v>
      </c>
      <c r="D4893" t="s">
        <v>194</v>
      </c>
      <c r="E4893" t="s">
        <v>39</v>
      </c>
      <c r="F4893" t="s">
        <v>405</v>
      </c>
      <c r="G4893" t="s">
        <v>21</v>
      </c>
      <c r="H4893" t="s">
        <v>22</v>
      </c>
      <c r="I4893" t="s">
        <v>23</v>
      </c>
      <c r="J4893">
        <v>1</v>
      </c>
      <c r="K4893">
        <v>6473.7</v>
      </c>
      <c r="L4893">
        <v>0.05</v>
      </c>
      <c r="M4893">
        <v>5310.71</v>
      </c>
      <c r="N4893" t="s">
        <v>24</v>
      </c>
      <c r="O4893" t="s">
        <v>35</v>
      </c>
      <c r="P4893" t="s">
        <v>71</v>
      </c>
      <c r="Q4893">
        <f>Sales_Data[[#This Row],[Quantity]]*Sales_Data[[#This Row],[Unit_Price]]</f>
        <v>6473.7</v>
      </c>
      <c r="R4893">
        <f>Sales_Data[[#This Row],[Gross_Sales]]*Sales_Data[[#This Row],[Discount]]</f>
        <v>323.685</v>
      </c>
      <c r="S4893">
        <f>Sales_Data[[#This Row],[Gross_Sales]]-Sales_Data[[#This Row],[Discount_Amount]]</f>
        <v>6150.0149999999994</v>
      </c>
      <c r="T4893">
        <f>Sales_Data[[#This Row],[Net Sales]]-Sales_Data[[#This Row],[Cost]]</f>
        <v>839.30499999999938</v>
      </c>
      <c r="U4893" s="2">
        <f>Sales_Data[[#This Row],[Profit]]/Sales_Data[[#This Row],[Net Sales]]</f>
        <v>0.13647202486497992</v>
      </c>
      <c r="V4893">
        <f>YEAR(Sales_Data[[#This Row],[Order_Date]])</f>
        <v>2025</v>
      </c>
      <c r="W4893" t="str">
        <f>TEXT(Sales_Data[[#This Row],[Order_Date]],"mmm")</f>
        <v>Dec</v>
      </c>
      <c r="X4893">
        <f>MONTH(Sales_Data[[#This Row],[Order_Date]])</f>
        <v>12</v>
      </c>
      <c r="Y4893" t="str">
        <f>"Q"&amp;ROUNDUP(MONTH(Sales_Data[[#This Row],[Order_Date]])/3,0)</f>
        <v>Q4</v>
      </c>
    </row>
    <row r="4894" spans="1:25" x14ac:dyDescent="0.3">
      <c r="A4894" t="s">
        <v>6659</v>
      </c>
      <c r="B4894" s="1">
        <v>45716</v>
      </c>
      <c r="C4894" t="s">
        <v>2797</v>
      </c>
      <c r="D4894" t="s">
        <v>229</v>
      </c>
      <c r="E4894" t="s">
        <v>19</v>
      </c>
      <c r="F4894" t="s">
        <v>57</v>
      </c>
      <c r="G4894" t="s">
        <v>21</v>
      </c>
      <c r="H4894" t="s">
        <v>22</v>
      </c>
      <c r="I4894" t="s">
        <v>23</v>
      </c>
      <c r="J4894">
        <v>2</v>
      </c>
      <c r="K4894">
        <v>9987.7900000000009</v>
      </c>
      <c r="L4894">
        <v>0.1</v>
      </c>
      <c r="M4894">
        <v>14257.61</v>
      </c>
      <c r="N4894" t="s">
        <v>24</v>
      </c>
      <c r="O4894" t="s">
        <v>35</v>
      </c>
      <c r="P4894" t="s">
        <v>44</v>
      </c>
      <c r="Q4894">
        <f>Sales_Data[[#This Row],[Quantity]]*Sales_Data[[#This Row],[Unit_Price]]</f>
        <v>19975.580000000002</v>
      </c>
      <c r="R4894">
        <f>Sales_Data[[#This Row],[Gross_Sales]]*Sales_Data[[#This Row],[Discount]]</f>
        <v>1997.5580000000002</v>
      </c>
      <c r="S4894">
        <f>Sales_Data[[#This Row],[Gross_Sales]]-Sales_Data[[#This Row],[Discount_Amount]]</f>
        <v>17978.022000000001</v>
      </c>
      <c r="T4894">
        <f>Sales_Data[[#This Row],[Net Sales]]-Sales_Data[[#This Row],[Cost]]</f>
        <v>3720.4120000000003</v>
      </c>
      <c r="U4894" s="2">
        <f>Sales_Data[[#This Row],[Profit]]/Sales_Data[[#This Row],[Net Sales]]</f>
        <v>0.20694223202085302</v>
      </c>
      <c r="V4894">
        <f>YEAR(Sales_Data[[#This Row],[Order_Date]])</f>
        <v>2025</v>
      </c>
      <c r="W4894" t="str">
        <f>TEXT(Sales_Data[[#This Row],[Order_Date]],"mmm")</f>
        <v>Feb</v>
      </c>
      <c r="X4894">
        <f>MONTH(Sales_Data[[#This Row],[Order_Date]])</f>
        <v>2</v>
      </c>
      <c r="Y4894" t="str">
        <f>"Q"&amp;ROUNDUP(MONTH(Sales_Data[[#This Row],[Order_Date]])/3,0)</f>
        <v>Q1</v>
      </c>
    </row>
    <row r="4895" spans="1:25" x14ac:dyDescent="0.3">
      <c r="A4895" t="s">
        <v>6660</v>
      </c>
      <c r="B4895" s="1">
        <v>46002</v>
      </c>
      <c r="C4895" t="s">
        <v>6661</v>
      </c>
      <c r="D4895" t="s">
        <v>1026</v>
      </c>
      <c r="E4895" t="s">
        <v>48</v>
      </c>
      <c r="F4895" t="s">
        <v>126</v>
      </c>
      <c r="G4895" t="s">
        <v>21</v>
      </c>
      <c r="H4895" t="s">
        <v>297</v>
      </c>
      <c r="I4895" t="s">
        <v>494</v>
      </c>
      <c r="J4895">
        <v>3</v>
      </c>
      <c r="K4895">
        <v>15149.48</v>
      </c>
      <c r="L4895">
        <v>0.15</v>
      </c>
      <c r="M4895">
        <v>31204.6</v>
      </c>
      <c r="N4895" t="s">
        <v>52</v>
      </c>
      <c r="O4895" t="s">
        <v>25</v>
      </c>
      <c r="P4895" t="s">
        <v>71</v>
      </c>
      <c r="Q4895">
        <f>Sales_Data[[#This Row],[Quantity]]*Sales_Data[[#This Row],[Unit_Price]]</f>
        <v>45448.44</v>
      </c>
      <c r="R4895">
        <f>Sales_Data[[#This Row],[Gross_Sales]]*Sales_Data[[#This Row],[Discount]]</f>
        <v>6817.2660000000005</v>
      </c>
      <c r="S4895">
        <f>Sales_Data[[#This Row],[Gross_Sales]]-Sales_Data[[#This Row],[Discount_Amount]]</f>
        <v>38631.173999999999</v>
      </c>
      <c r="T4895">
        <f>Sales_Data[[#This Row],[Net Sales]]-Sales_Data[[#This Row],[Cost]]</f>
        <v>7426.5740000000005</v>
      </c>
      <c r="U4895" s="2">
        <f>Sales_Data[[#This Row],[Profit]]/Sales_Data[[#This Row],[Net Sales]]</f>
        <v>0.19224303149575522</v>
      </c>
      <c r="V4895">
        <f>YEAR(Sales_Data[[#This Row],[Order_Date]])</f>
        <v>2025</v>
      </c>
      <c r="W4895" t="str">
        <f>TEXT(Sales_Data[[#This Row],[Order_Date]],"mmm")</f>
        <v>Dec</v>
      </c>
      <c r="X4895">
        <f>MONTH(Sales_Data[[#This Row],[Order_Date]])</f>
        <v>12</v>
      </c>
      <c r="Y4895" t="str">
        <f>"Q"&amp;ROUNDUP(MONTH(Sales_Data[[#This Row],[Order_Date]])/3,0)</f>
        <v>Q4</v>
      </c>
    </row>
    <row r="4896" spans="1:25" x14ac:dyDescent="0.3">
      <c r="A4896" t="s">
        <v>6662</v>
      </c>
      <c r="B4896" s="1">
        <v>45839</v>
      </c>
      <c r="C4896" t="s">
        <v>791</v>
      </c>
      <c r="D4896" t="s">
        <v>694</v>
      </c>
      <c r="E4896" t="s">
        <v>19</v>
      </c>
      <c r="F4896" t="s">
        <v>66</v>
      </c>
      <c r="G4896" t="s">
        <v>21</v>
      </c>
      <c r="H4896" t="s">
        <v>230</v>
      </c>
      <c r="I4896" t="s">
        <v>328</v>
      </c>
      <c r="J4896">
        <v>1</v>
      </c>
      <c r="K4896">
        <v>16543.2</v>
      </c>
      <c r="L4896">
        <v>0.2</v>
      </c>
      <c r="M4896">
        <v>10223.27</v>
      </c>
      <c r="N4896" t="s">
        <v>52</v>
      </c>
      <c r="O4896" t="s">
        <v>53</v>
      </c>
      <c r="P4896" t="s">
        <v>44</v>
      </c>
      <c r="Q4896">
        <f>Sales_Data[[#This Row],[Quantity]]*Sales_Data[[#This Row],[Unit_Price]]</f>
        <v>16543.2</v>
      </c>
      <c r="R4896">
        <f>Sales_Data[[#This Row],[Gross_Sales]]*Sales_Data[[#This Row],[Discount]]</f>
        <v>3308.6400000000003</v>
      </c>
      <c r="S4896">
        <f>Sales_Data[[#This Row],[Gross_Sales]]-Sales_Data[[#This Row],[Discount_Amount]]</f>
        <v>13234.560000000001</v>
      </c>
      <c r="T4896">
        <f>Sales_Data[[#This Row],[Net Sales]]-Sales_Data[[#This Row],[Cost]]</f>
        <v>3011.2900000000009</v>
      </c>
      <c r="U4896" s="2">
        <f>Sales_Data[[#This Row],[Profit]]/Sales_Data[[#This Row],[Net Sales]]</f>
        <v>0.22753230934764743</v>
      </c>
      <c r="V4896">
        <f>YEAR(Sales_Data[[#This Row],[Order_Date]])</f>
        <v>2025</v>
      </c>
      <c r="W4896" t="str">
        <f>TEXT(Sales_Data[[#This Row],[Order_Date]],"mmm")</f>
        <v>Jul</v>
      </c>
      <c r="X4896">
        <f>MONTH(Sales_Data[[#This Row],[Order_Date]])</f>
        <v>7</v>
      </c>
      <c r="Y4896" t="str">
        <f>"Q"&amp;ROUNDUP(MONTH(Sales_Data[[#This Row],[Order_Date]])/3,0)</f>
        <v>Q3</v>
      </c>
    </row>
    <row r="4897" spans="1:25" x14ac:dyDescent="0.3">
      <c r="A4897" t="s">
        <v>6663</v>
      </c>
      <c r="B4897" s="1">
        <v>45996</v>
      </c>
      <c r="C4897" t="s">
        <v>5964</v>
      </c>
      <c r="D4897" t="s">
        <v>29</v>
      </c>
      <c r="E4897" t="s">
        <v>39</v>
      </c>
      <c r="F4897" t="s">
        <v>40</v>
      </c>
      <c r="G4897" t="s">
        <v>41</v>
      </c>
      <c r="H4897" t="s">
        <v>171</v>
      </c>
      <c r="I4897" t="s">
        <v>172</v>
      </c>
      <c r="J4897">
        <v>1</v>
      </c>
      <c r="K4897">
        <v>1650.57</v>
      </c>
      <c r="L4897">
        <v>0.05</v>
      </c>
      <c r="M4897">
        <v>1316.87</v>
      </c>
      <c r="N4897" t="s">
        <v>83</v>
      </c>
      <c r="O4897" t="s">
        <v>35</v>
      </c>
      <c r="P4897" t="s">
        <v>71</v>
      </c>
      <c r="Q4897">
        <f>Sales_Data[[#This Row],[Quantity]]*Sales_Data[[#This Row],[Unit_Price]]</f>
        <v>1650.57</v>
      </c>
      <c r="R4897">
        <f>Sales_Data[[#This Row],[Gross_Sales]]*Sales_Data[[#This Row],[Discount]]</f>
        <v>82.528500000000008</v>
      </c>
      <c r="S4897">
        <f>Sales_Data[[#This Row],[Gross_Sales]]-Sales_Data[[#This Row],[Discount_Amount]]</f>
        <v>1568.0414999999998</v>
      </c>
      <c r="T4897">
        <f>Sales_Data[[#This Row],[Net Sales]]-Sales_Data[[#This Row],[Cost]]</f>
        <v>251.17149999999992</v>
      </c>
      <c r="U4897" s="2">
        <f>Sales_Data[[#This Row],[Profit]]/Sales_Data[[#This Row],[Net Sales]]</f>
        <v>0.16018166611024004</v>
      </c>
      <c r="V4897">
        <f>YEAR(Sales_Data[[#This Row],[Order_Date]])</f>
        <v>2025</v>
      </c>
      <c r="W4897" t="str">
        <f>TEXT(Sales_Data[[#This Row],[Order_Date]],"mmm")</f>
        <v>Dec</v>
      </c>
      <c r="X4897">
        <f>MONTH(Sales_Data[[#This Row],[Order_Date]])</f>
        <v>12</v>
      </c>
      <c r="Y4897" t="str">
        <f>"Q"&amp;ROUNDUP(MONTH(Sales_Data[[#This Row],[Order_Date]])/3,0)</f>
        <v>Q4</v>
      </c>
    </row>
    <row r="4898" spans="1:25" x14ac:dyDescent="0.3">
      <c r="A4898" t="s">
        <v>6664</v>
      </c>
      <c r="B4898" s="1">
        <v>45978</v>
      </c>
      <c r="C4898" t="s">
        <v>2426</v>
      </c>
      <c r="D4898" t="s">
        <v>404</v>
      </c>
      <c r="E4898" t="s">
        <v>19</v>
      </c>
      <c r="F4898" t="s">
        <v>113</v>
      </c>
      <c r="G4898" t="s">
        <v>41</v>
      </c>
      <c r="H4898" t="s">
        <v>147</v>
      </c>
      <c r="I4898" t="s">
        <v>148</v>
      </c>
      <c r="J4898">
        <v>1</v>
      </c>
      <c r="K4898">
        <v>1537.72</v>
      </c>
      <c r="L4898">
        <v>0.2</v>
      </c>
      <c r="M4898">
        <v>877.72</v>
      </c>
      <c r="N4898" t="s">
        <v>52</v>
      </c>
      <c r="O4898" t="s">
        <v>35</v>
      </c>
      <c r="P4898" t="s">
        <v>71</v>
      </c>
      <c r="Q4898">
        <f>Sales_Data[[#This Row],[Quantity]]*Sales_Data[[#This Row],[Unit_Price]]</f>
        <v>1537.72</v>
      </c>
      <c r="R4898">
        <f>Sales_Data[[#This Row],[Gross_Sales]]*Sales_Data[[#This Row],[Discount]]</f>
        <v>307.54400000000004</v>
      </c>
      <c r="S4898">
        <f>Sales_Data[[#This Row],[Gross_Sales]]-Sales_Data[[#This Row],[Discount_Amount]]</f>
        <v>1230.1759999999999</v>
      </c>
      <c r="T4898">
        <f>Sales_Data[[#This Row],[Net Sales]]-Sales_Data[[#This Row],[Cost]]</f>
        <v>352.4559999999999</v>
      </c>
      <c r="U4898" s="2">
        <f>Sales_Data[[#This Row],[Profit]]/Sales_Data[[#This Row],[Net Sales]]</f>
        <v>0.28650859714382326</v>
      </c>
      <c r="V4898">
        <f>YEAR(Sales_Data[[#This Row],[Order_Date]])</f>
        <v>2025</v>
      </c>
      <c r="W4898" t="str">
        <f>TEXT(Sales_Data[[#This Row],[Order_Date]],"mmm")</f>
        <v>Nov</v>
      </c>
      <c r="X4898">
        <f>MONTH(Sales_Data[[#This Row],[Order_Date]])</f>
        <v>11</v>
      </c>
      <c r="Y4898" t="str">
        <f>"Q"&amp;ROUNDUP(MONTH(Sales_Data[[#This Row],[Order_Date]])/3,0)</f>
        <v>Q4</v>
      </c>
    </row>
    <row r="4899" spans="1:25" x14ac:dyDescent="0.3">
      <c r="A4899" t="s">
        <v>6665</v>
      </c>
      <c r="B4899" s="1">
        <v>45721</v>
      </c>
      <c r="C4899" t="s">
        <v>6666</v>
      </c>
      <c r="D4899" t="s">
        <v>460</v>
      </c>
      <c r="E4899" t="s">
        <v>48</v>
      </c>
      <c r="F4899" t="s">
        <v>126</v>
      </c>
      <c r="G4899" t="s">
        <v>41</v>
      </c>
      <c r="H4899" t="s">
        <v>171</v>
      </c>
      <c r="I4899" t="s">
        <v>172</v>
      </c>
      <c r="J4899">
        <v>2</v>
      </c>
      <c r="K4899">
        <v>22295.43</v>
      </c>
      <c r="L4899">
        <v>0.05</v>
      </c>
      <c r="M4899">
        <v>26616.85</v>
      </c>
      <c r="N4899" t="s">
        <v>83</v>
      </c>
      <c r="O4899" t="s">
        <v>25</v>
      </c>
      <c r="P4899" t="s">
        <v>71</v>
      </c>
      <c r="Q4899">
        <f>Sales_Data[[#This Row],[Quantity]]*Sales_Data[[#This Row],[Unit_Price]]</f>
        <v>44590.86</v>
      </c>
      <c r="R4899">
        <f>Sales_Data[[#This Row],[Gross_Sales]]*Sales_Data[[#This Row],[Discount]]</f>
        <v>2229.5430000000001</v>
      </c>
      <c r="S4899">
        <f>Sales_Data[[#This Row],[Gross_Sales]]-Sales_Data[[#This Row],[Discount_Amount]]</f>
        <v>42361.317000000003</v>
      </c>
      <c r="T4899">
        <f>Sales_Data[[#This Row],[Net Sales]]-Sales_Data[[#This Row],[Cost]]</f>
        <v>15744.467000000004</v>
      </c>
      <c r="U4899" s="2">
        <f>Sales_Data[[#This Row],[Profit]]/Sales_Data[[#This Row],[Net Sales]]</f>
        <v>0.37167085716433235</v>
      </c>
      <c r="V4899">
        <f>YEAR(Sales_Data[[#This Row],[Order_Date]])</f>
        <v>2025</v>
      </c>
      <c r="W4899" t="str">
        <f>TEXT(Sales_Data[[#This Row],[Order_Date]],"mmm")</f>
        <v>Mar</v>
      </c>
      <c r="X4899">
        <f>MONTH(Sales_Data[[#This Row],[Order_Date]])</f>
        <v>3</v>
      </c>
      <c r="Y4899" t="str">
        <f>"Q"&amp;ROUNDUP(MONTH(Sales_Data[[#This Row],[Order_Date]])/3,0)</f>
        <v>Q1</v>
      </c>
    </row>
    <row r="4900" spans="1:25" x14ac:dyDescent="0.3">
      <c r="A4900" t="s">
        <v>6667</v>
      </c>
      <c r="B4900" s="1">
        <v>45984</v>
      </c>
      <c r="C4900" t="s">
        <v>6668</v>
      </c>
      <c r="D4900" t="s">
        <v>662</v>
      </c>
      <c r="E4900" t="s">
        <v>39</v>
      </c>
      <c r="F4900" t="s">
        <v>202</v>
      </c>
      <c r="G4900" t="s">
        <v>32</v>
      </c>
      <c r="H4900" t="s">
        <v>33</v>
      </c>
      <c r="I4900" t="s">
        <v>161</v>
      </c>
      <c r="J4900">
        <v>1</v>
      </c>
      <c r="K4900">
        <v>5197.9799999999996</v>
      </c>
      <c r="L4900">
        <v>0</v>
      </c>
      <c r="M4900">
        <v>3377.53</v>
      </c>
      <c r="N4900" t="s">
        <v>70</v>
      </c>
      <c r="O4900" t="s">
        <v>25</v>
      </c>
      <c r="P4900" t="s">
        <v>71</v>
      </c>
      <c r="Q4900">
        <f>Sales_Data[[#This Row],[Quantity]]*Sales_Data[[#This Row],[Unit_Price]]</f>
        <v>5197.9799999999996</v>
      </c>
      <c r="R4900">
        <f>Sales_Data[[#This Row],[Gross_Sales]]*Sales_Data[[#This Row],[Discount]]</f>
        <v>0</v>
      </c>
      <c r="S4900">
        <f>Sales_Data[[#This Row],[Gross_Sales]]-Sales_Data[[#This Row],[Discount_Amount]]</f>
        <v>5197.9799999999996</v>
      </c>
      <c r="T4900">
        <f>Sales_Data[[#This Row],[Net Sales]]-Sales_Data[[#This Row],[Cost]]</f>
        <v>1820.4499999999994</v>
      </c>
      <c r="U4900" s="2">
        <f>Sales_Data[[#This Row],[Profit]]/Sales_Data[[#This Row],[Net Sales]]</f>
        <v>0.35022258646628102</v>
      </c>
      <c r="V4900">
        <f>YEAR(Sales_Data[[#This Row],[Order_Date]])</f>
        <v>2025</v>
      </c>
      <c r="W4900" t="str">
        <f>TEXT(Sales_Data[[#This Row],[Order_Date]],"mmm")</f>
        <v>Nov</v>
      </c>
      <c r="X4900">
        <f>MONTH(Sales_Data[[#This Row],[Order_Date]])</f>
        <v>11</v>
      </c>
      <c r="Y4900" t="str">
        <f>"Q"&amp;ROUNDUP(MONTH(Sales_Data[[#This Row],[Order_Date]])/3,0)</f>
        <v>Q4</v>
      </c>
    </row>
    <row r="4901" spans="1:25" x14ac:dyDescent="0.3">
      <c r="A4901" t="s">
        <v>6669</v>
      </c>
      <c r="B4901" s="1">
        <v>45917</v>
      </c>
      <c r="C4901" t="s">
        <v>5122</v>
      </c>
      <c r="D4901" t="s">
        <v>460</v>
      </c>
      <c r="E4901" t="s">
        <v>48</v>
      </c>
      <c r="F4901" t="s">
        <v>132</v>
      </c>
      <c r="G4901" t="s">
        <v>67</v>
      </c>
      <c r="H4901" t="s">
        <v>88</v>
      </c>
      <c r="I4901" t="s">
        <v>157</v>
      </c>
      <c r="J4901">
        <v>1</v>
      </c>
      <c r="K4901">
        <v>60127.9</v>
      </c>
      <c r="L4901">
        <v>0.1</v>
      </c>
      <c r="M4901">
        <v>39578.61</v>
      </c>
      <c r="N4901" t="s">
        <v>52</v>
      </c>
      <c r="O4901" t="s">
        <v>35</v>
      </c>
      <c r="P4901" t="s">
        <v>44</v>
      </c>
      <c r="Q4901">
        <f>Sales_Data[[#This Row],[Quantity]]*Sales_Data[[#This Row],[Unit_Price]]</f>
        <v>60127.9</v>
      </c>
      <c r="R4901">
        <f>Sales_Data[[#This Row],[Gross_Sales]]*Sales_Data[[#This Row],[Discount]]</f>
        <v>6012.7900000000009</v>
      </c>
      <c r="S4901">
        <f>Sales_Data[[#This Row],[Gross_Sales]]-Sales_Data[[#This Row],[Discount_Amount]]</f>
        <v>54115.11</v>
      </c>
      <c r="T4901">
        <f>Sales_Data[[#This Row],[Net Sales]]-Sales_Data[[#This Row],[Cost]]</f>
        <v>14536.5</v>
      </c>
      <c r="U4901" s="2">
        <f>Sales_Data[[#This Row],[Profit]]/Sales_Data[[#This Row],[Net Sales]]</f>
        <v>0.26862183223872221</v>
      </c>
      <c r="V4901">
        <f>YEAR(Sales_Data[[#This Row],[Order_Date]])</f>
        <v>2025</v>
      </c>
      <c r="W4901" t="str">
        <f>TEXT(Sales_Data[[#This Row],[Order_Date]],"mmm")</f>
        <v>Sep</v>
      </c>
      <c r="X4901">
        <f>MONTH(Sales_Data[[#This Row],[Order_Date]])</f>
        <v>9</v>
      </c>
      <c r="Y4901" t="str">
        <f>"Q"&amp;ROUNDUP(MONTH(Sales_Data[[#This Row],[Order_Date]])/3,0)</f>
        <v>Q3</v>
      </c>
    </row>
    <row r="4902" spans="1:25" x14ac:dyDescent="0.3">
      <c r="A4902" t="s">
        <v>6670</v>
      </c>
      <c r="B4902" s="1">
        <v>45850</v>
      </c>
      <c r="C4902" t="s">
        <v>251</v>
      </c>
      <c r="D4902" t="s">
        <v>131</v>
      </c>
      <c r="E4902" t="s">
        <v>19</v>
      </c>
      <c r="F4902" t="s">
        <v>57</v>
      </c>
      <c r="G4902" t="s">
        <v>21</v>
      </c>
      <c r="H4902" t="s">
        <v>127</v>
      </c>
      <c r="I4902" t="s">
        <v>342</v>
      </c>
      <c r="J4902">
        <v>2</v>
      </c>
      <c r="K4902">
        <v>11725.04</v>
      </c>
      <c r="L4902">
        <v>0</v>
      </c>
      <c r="M4902">
        <v>16931.259999999998</v>
      </c>
      <c r="N4902" t="s">
        <v>70</v>
      </c>
      <c r="O4902" t="s">
        <v>53</v>
      </c>
      <c r="P4902" t="s">
        <v>71</v>
      </c>
      <c r="Q4902">
        <f>Sales_Data[[#This Row],[Quantity]]*Sales_Data[[#This Row],[Unit_Price]]</f>
        <v>23450.080000000002</v>
      </c>
      <c r="R4902">
        <f>Sales_Data[[#This Row],[Gross_Sales]]*Sales_Data[[#This Row],[Discount]]</f>
        <v>0</v>
      </c>
      <c r="S4902">
        <f>Sales_Data[[#This Row],[Gross_Sales]]-Sales_Data[[#This Row],[Discount_Amount]]</f>
        <v>23450.080000000002</v>
      </c>
      <c r="T4902">
        <f>Sales_Data[[#This Row],[Net Sales]]-Sales_Data[[#This Row],[Cost]]</f>
        <v>6518.8200000000033</v>
      </c>
      <c r="U4902" s="2">
        <f>Sales_Data[[#This Row],[Profit]]/Sales_Data[[#This Row],[Net Sales]]</f>
        <v>0.27798711134460963</v>
      </c>
      <c r="V4902">
        <f>YEAR(Sales_Data[[#This Row],[Order_Date]])</f>
        <v>2025</v>
      </c>
      <c r="W4902" t="str">
        <f>TEXT(Sales_Data[[#This Row],[Order_Date]],"mmm")</f>
        <v>Jul</v>
      </c>
      <c r="X4902">
        <f>MONTH(Sales_Data[[#This Row],[Order_Date]])</f>
        <v>7</v>
      </c>
      <c r="Y4902" t="str">
        <f>"Q"&amp;ROUNDUP(MONTH(Sales_Data[[#This Row],[Order_Date]])/3,0)</f>
        <v>Q3</v>
      </c>
    </row>
    <row r="4903" spans="1:25" x14ac:dyDescent="0.3">
      <c r="A4903" t="s">
        <v>6671</v>
      </c>
      <c r="B4903" s="1">
        <v>45800</v>
      </c>
      <c r="C4903" t="s">
        <v>6672</v>
      </c>
      <c r="D4903" t="s">
        <v>266</v>
      </c>
      <c r="E4903" t="s">
        <v>39</v>
      </c>
      <c r="F4903" t="s">
        <v>96</v>
      </c>
      <c r="G4903" t="s">
        <v>75</v>
      </c>
      <c r="H4903" t="s">
        <v>256</v>
      </c>
      <c r="I4903" t="s">
        <v>257</v>
      </c>
      <c r="J4903">
        <v>1</v>
      </c>
      <c r="K4903">
        <v>6682.13</v>
      </c>
      <c r="L4903">
        <v>0</v>
      </c>
      <c r="M4903">
        <v>4919.6400000000003</v>
      </c>
      <c r="N4903" t="s">
        <v>52</v>
      </c>
      <c r="O4903" t="s">
        <v>35</v>
      </c>
      <c r="P4903" t="s">
        <v>71</v>
      </c>
      <c r="Q4903">
        <f>Sales_Data[[#This Row],[Quantity]]*Sales_Data[[#This Row],[Unit_Price]]</f>
        <v>6682.13</v>
      </c>
      <c r="R4903">
        <f>Sales_Data[[#This Row],[Gross_Sales]]*Sales_Data[[#This Row],[Discount]]</f>
        <v>0</v>
      </c>
      <c r="S4903">
        <f>Sales_Data[[#This Row],[Gross_Sales]]-Sales_Data[[#This Row],[Discount_Amount]]</f>
        <v>6682.13</v>
      </c>
      <c r="T4903">
        <f>Sales_Data[[#This Row],[Net Sales]]-Sales_Data[[#This Row],[Cost]]</f>
        <v>1762.4899999999998</v>
      </c>
      <c r="U4903" s="2">
        <f>Sales_Data[[#This Row],[Profit]]/Sales_Data[[#This Row],[Net Sales]]</f>
        <v>0.26376170472588828</v>
      </c>
      <c r="V4903">
        <f>YEAR(Sales_Data[[#This Row],[Order_Date]])</f>
        <v>2025</v>
      </c>
      <c r="W4903" t="str">
        <f>TEXT(Sales_Data[[#This Row],[Order_Date]],"mmm")</f>
        <v>May</v>
      </c>
      <c r="X4903">
        <f>MONTH(Sales_Data[[#This Row],[Order_Date]])</f>
        <v>5</v>
      </c>
      <c r="Y4903" t="str">
        <f>"Q"&amp;ROUNDUP(MONTH(Sales_Data[[#This Row],[Order_Date]])/3,0)</f>
        <v>Q2</v>
      </c>
    </row>
    <row r="4904" spans="1:25" x14ac:dyDescent="0.3">
      <c r="A4904" t="s">
        <v>6673</v>
      </c>
      <c r="B4904" s="1">
        <v>45761</v>
      </c>
      <c r="C4904" t="s">
        <v>2293</v>
      </c>
      <c r="D4904" t="s">
        <v>527</v>
      </c>
      <c r="E4904" t="s">
        <v>48</v>
      </c>
      <c r="F4904" t="s">
        <v>164</v>
      </c>
      <c r="G4904" t="s">
        <v>41</v>
      </c>
      <c r="H4904" t="s">
        <v>42</v>
      </c>
      <c r="I4904" t="s">
        <v>82</v>
      </c>
      <c r="J4904">
        <v>2</v>
      </c>
      <c r="K4904">
        <v>7365.55</v>
      </c>
      <c r="L4904">
        <v>0.15</v>
      </c>
      <c r="M4904">
        <v>9517.85</v>
      </c>
      <c r="N4904" t="s">
        <v>52</v>
      </c>
      <c r="O4904" t="s">
        <v>25</v>
      </c>
      <c r="P4904" t="s">
        <v>44</v>
      </c>
      <c r="Q4904">
        <f>Sales_Data[[#This Row],[Quantity]]*Sales_Data[[#This Row],[Unit_Price]]</f>
        <v>14731.1</v>
      </c>
      <c r="R4904">
        <f>Sales_Data[[#This Row],[Gross_Sales]]*Sales_Data[[#This Row],[Discount]]</f>
        <v>2209.665</v>
      </c>
      <c r="S4904">
        <f>Sales_Data[[#This Row],[Gross_Sales]]-Sales_Data[[#This Row],[Discount_Amount]]</f>
        <v>12521.435000000001</v>
      </c>
      <c r="T4904">
        <f>Sales_Data[[#This Row],[Net Sales]]-Sales_Data[[#This Row],[Cost]]</f>
        <v>3003.5850000000009</v>
      </c>
      <c r="U4904" s="2">
        <f>Sales_Data[[#This Row],[Profit]]/Sales_Data[[#This Row],[Net Sales]]</f>
        <v>0.23987546155851949</v>
      </c>
      <c r="V4904">
        <f>YEAR(Sales_Data[[#This Row],[Order_Date]])</f>
        <v>2025</v>
      </c>
      <c r="W4904" t="str">
        <f>TEXT(Sales_Data[[#This Row],[Order_Date]],"mmm")</f>
        <v>Apr</v>
      </c>
      <c r="X4904">
        <f>MONTH(Sales_Data[[#This Row],[Order_Date]])</f>
        <v>4</v>
      </c>
      <c r="Y4904" t="str">
        <f>"Q"&amp;ROUNDUP(MONTH(Sales_Data[[#This Row],[Order_Date]])/3,0)</f>
        <v>Q2</v>
      </c>
    </row>
    <row r="4905" spans="1:25" x14ac:dyDescent="0.3">
      <c r="A4905" t="s">
        <v>6674</v>
      </c>
      <c r="B4905" s="1">
        <v>45871</v>
      </c>
      <c r="C4905" t="s">
        <v>2084</v>
      </c>
      <c r="D4905" t="s">
        <v>322</v>
      </c>
      <c r="E4905" t="s">
        <v>39</v>
      </c>
      <c r="F4905" t="s">
        <v>96</v>
      </c>
      <c r="G4905" t="s">
        <v>32</v>
      </c>
      <c r="H4905" t="s">
        <v>33</v>
      </c>
      <c r="I4905" t="s">
        <v>34</v>
      </c>
      <c r="J4905">
        <v>1</v>
      </c>
      <c r="K4905">
        <v>800.97</v>
      </c>
      <c r="L4905">
        <v>0.1</v>
      </c>
      <c r="M4905">
        <v>523.38</v>
      </c>
      <c r="N4905" t="s">
        <v>52</v>
      </c>
      <c r="O4905" t="s">
        <v>25</v>
      </c>
      <c r="P4905" t="s">
        <v>44</v>
      </c>
      <c r="Q4905">
        <f>Sales_Data[[#This Row],[Quantity]]*Sales_Data[[#This Row],[Unit_Price]]</f>
        <v>800.97</v>
      </c>
      <c r="R4905">
        <f>Sales_Data[[#This Row],[Gross_Sales]]*Sales_Data[[#This Row],[Discount]]</f>
        <v>80.097000000000008</v>
      </c>
      <c r="S4905">
        <f>Sales_Data[[#This Row],[Gross_Sales]]-Sales_Data[[#This Row],[Discount_Amount]]</f>
        <v>720.87300000000005</v>
      </c>
      <c r="T4905">
        <f>Sales_Data[[#This Row],[Net Sales]]-Sales_Data[[#This Row],[Cost]]</f>
        <v>197.49300000000005</v>
      </c>
      <c r="U4905" s="2">
        <f>Sales_Data[[#This Row],[Profit]]/Sales_Data[[#This Row],[Net Sales]]</f>
        <v>0.27396365240479259</v>
      </c>
      <c r="V4905">
        <f>YEAR(Sales_Data[[#This Row],[Order_Date]])</f>
        <v>2025</v>
      </c>
      <c r="W4905" t="str">
        <f>TEXT(Sales_Data[[#This Row],[Order_Date]],"mmm")</f>
        <v>Aug</v>
      </c>
      <c r="X4905">
        <f>MONTH(Sales_Data[[#This Row],[Order_Date]])</f>
        <v>8</v>
      </c>
      <c r="Y4905" t="str">
        <f>"Q"&amp;ROUNDUP(MONTH(Sales_Data[[#This Row],[Order_Date]])/3,0)</f>
        <v>Q3</v>
      </c>
    </row>
    <row r="4906" spans="1:25" x14ac:dyDescent="0.3">
      <c r="A4906" t="s">
        <v>6675</v>
      </c>
      <c r="B4906" s="1">
        <v>45899</v>
      </c>
      <c r="C4906" t="s">
        <v>3438</v>
      </c>
      <c r="D4906" t="s">
        <v>374</v>
      </c>
      <c r="E4906" t="s">
        <v>19</v>
      </c>
      <c r="F4906" t="s">
        <v>20</v>
      </c>
      <c r="G4906" t="s">
        <v>67</v>
      </c>
      <c r="H4906" t="s">
        <v>121</v>
      </c>
      <c r="I4906" t="s">
        <v>122</v>
      </c>
      <c r="J4906">
        <v>4</v>
      </c>
      <c r="K4906">
        <v>11152.52</v>
      </c>
      <c r="L4906">
        <v>0</v>
      </c>
      <c r="M4906">
        <v>28194.65</v>
      </c>
      <c r="N4906" t="s">
        <v>83</v>
      </c>
      <c r="O4906" t="s">
        <v>35</v>
      </c>
      <c r="P4906" t="s">
        <v>44</v>
      </c>
      <c r="Q4906">
        <f>Sales_Data[[#This Row],[Quantity]]*Sales_Data[[#This Row],[Unit_Price]]</f>
        <v>44610.080000000002</v>
      </c>
      <c r="R4906">
        <f>Sales_Data[[#This Row],[Gross_Sales]]*Sales_Data[[#This Row],[Discount]]</f>
        <v>0</v>
      </c>
      <c r="S4906">
        <f>Sales_Data[[#This Row],[Gross_Sales]]-Sales_Data[[#This Row],[Discount_Amount]]</f>
        <v>44610.080000000002</v>
      </c>
      <c r="T4906">
        <f>Sales_Data[[#This Row],[Net Sales]]-Sales_Data[[#This Row],[Cost]]</f>
        <v>16415.43</v>
      </c>
      <c r="U4906" s="2">
        <f>Sales_Data[[#This Row],[Profit]]/Sales_Data[[#This Row],[Net Sales]]</f>
        <v>0.36797580277820618</v>
      </c>
      <c r="V4906">
        <f>YEAR(Sales_Data[[#This Row],[Order_Date]])</f>
        <v>2025</v>
      </c>
      <c r="W4906" t="str">
        <f>TEXT(Sales_Data[[#This Row],[Order_Date]],"mmm")</f>
        <v>Aug</v>
      </c>
      <c r="X4906">
        <f>MONTH(Sales_Data[[#This Row],[Order_Date]])</f>
        <v>8</v>
      </c>
      <c r="Y4906" t="str">
        <f>"Q"&amp;ROUNDUP(MONTH(Sales_Data[[#This Row],[Order_Date]])/3,0)</f>
        <v>Q3</v>
      </c>
    </row>
    <row r="4907" spans="1:25" x14ac:dyDescent="0.3">
      <c r="A4907" t="s">
        <v>6676</v>
      </c>
      <c r="B4907" s="1">
        <v>45866</v>
      </c>
      <c r="C4907" t="s">
        <v>2565</v>
      </c>
      <c r="D4907" t="s">
        <v>393</v>
      </c>
      <c r="E4907" t="s">
        <v>48</v>
      </c>
      <c r="F4907" t="s">
        <v>49</v>
      </c>
      <c r="G4907" t="s">
        <v>41</v>
      </c>
      <c r="H4907" t="s">
        <v>42</v>
      </c>
      <c r="I4907" t="s">
        <v>43</v>
      </c>
      <c r="J4907">
        <v>1</v>
      </c>
      <c r="K4907">
        <v>62848.39</v>
      </c>
      <c r="L4907">
        <v>0.1</v>
      </c>
      <c r="M4907">
        <v>46830.46</v>
      </c>
      <c r="N4907" t="s">
        <v>24</v>
      </c>
      <c r="O4907" t="s">
        <v>35</v>
      </c>
      <c r="P4907" t="s">
        <v>71</v>
      </c>
      <c r="Q4907">
        <f>Sales_Data[[#This Row],[Quantity]]*Sales_Data[[#This Row],[Unit_Price]]</f>
        <v>62848.39</v>
      </c>
      <c r="R4907">
        <f>Sales_Data[[#This Row],[Gross_Sales]]*Sales_Data[[#This Row],[Discount]]</f>
        <v>6284.8389999999999</v>
      </c>
      <c r="S4907">
        <f>Sales_Data[[#This Row],[Gross_Sales]]-Sales_Data[[#This Row],[Discount_Amount]]</f>
        <v>56563.550999999999</v>
      </c>
      <c r="T4907">
        <f>Sales_Data[[#This Row],[Net Sales]]-Sales_Data[[#This Row],[Cost]]</f>
        <v>9733.0910000000003</v>
      </c>
      <c r="U4907" s="2">
        <f>Sales_Data[[#This Row],[Profit]]/Sales_Data[[#This Row],[Net Sales]]</f>
        <v>0.17207354962562377</v>
      </c>
      <c r="V4907">
        <f>YEAR(Sales_Data[[#This Row],[Order_Date]])</f>
        <v>2025</v>
      </c>
      <c r="W4907" t="str">
        <f>TEXT(Sales_Data[[#This Row],[Order_Date]],"mmm")</f>
        <v>Jul</v>
      </c>
      <c r="X4907">
        <f>MONTH(Sales_Data[[#This Row],[Order_Date]])</f>
        <v>7</v>
      </c>
      <c r="Y4907" t="str">
        <f>"Q"&amp;ROUNDUP(MONTH(Sales_Data[[#This Row],[Order_Date]])/3,0)</f>
        <v>Q3</v>
      </c>
    </row>
    <row r="4908" spans="1:25" x14ac:dyDescent="0.3">
      <c r="A4908" t="s">
        <v>6677</v>
      </c>
      <c r="B4908" s="1">
        <v>45750</v>
      </c>
      <c r="C4908" t="s">
        <v>2282</v>
      </c>
      <c r="D4908" t="s">
        <v>283</v>
      </c>
      <c r="E4908" t="s">
        <v>48</v>
      </c>
      <c r="F4908" t="s">
        <v>49</v>
      </c>
      <c r="G4908" t="s">
        <v>41</v>
      </c>
      <c r="H4908" t="s">
        <v>147</v>
      </c>
      <c r="I4908" t="s">
        <v>369</v>
      </c>
      <c r="J4908">
        <v>1</v>
      </c>
      <c r="K4908">
        <v>33422.800000000003</v>
      </c>
      <c r="L4908">
        <v>0.15</v>
      </c>
      <c r="M4908">
        <v>24518.07</v>
      </c>
      <c r="N4908" t="s">
        <v>52</v>
      </c>
      <c r="O4908" t="s">
        <v>53</v>
      </c>
      <c r="P4908" t="s">
        <v>26</v>
      </c>
      <c r="Q4908">
        <f>Sales_Data[[#This Row],[Quantity]]*Sales_Data[[#This Row],[Unit_Price]]</f>
        <v>33422.800000000003</v>
      </c>
      <c r="R4908">
        <f>Sales_Data[[#This Row],[Gross_Sales]]*Sales_Data[[#This Row],[Discount]]</f>
        <v>5013.42</v>
      </c>
      <c r="S4908">
        <f>Sales_Data[[#This Row],[Gross_Sales]]-Sales_Data[[#This Row],[Discount_Amount]]</f>
        <v>28409.380000000005</v>
      </c>
      <c r="T4908">
        <f>Sales_Data[[#This Row],[Net Sales]]-Sales_Data[[#This Row],[Cost]]</f>
        <v>3891.3100000000049</v>
      </c>
      <c r="U4908" s="2">
        <f>Sales_Data[[#This Row],[Profit]]/Sales_Data[[#This Row],[Net Sales]]</f>
        <v>0.13697271816562009</v>
      </c>
      <c r="V4908">
        <f>YEAR(Sales_Data[[#This Row],[Order_Date]])</f>
        <v>2025</v>
      </c>
      <c r="W4908" t="str">
        <f>TEXT(Sales_Data[[#This Row],[Order_Date]],"mmm")</f>
        <v>Apr</v>
      </c>
      <c r="X4908">
        <f>MONTH(Sales_Data[[#This Row],[Order_Date]])</f>
        <v>4</v>
      </c>
      <c r="Y4908" t="str">
        <f>"Q"&amp;ROUNDUP(MONTH(Sales_Data[[#This Row],[Order_Date]])/3,0)</f>
        <v>Q2</v>
      </c>
    </row>
    <row r="4909" spans="1:25" x14ac:dyDescent="0.3">
      <c r="A4909" t="s">
        <v>6678</v>
      </c>
      <c r="B4909" s="1">
        <v>45799</v>
      </c>
      <c r="C4909" t="s">
        <v>1269</v>
      </c>
      <c r="D4909" t="s">
        <v>38</v>
      </c>
      <c r="E4909" t="s">
        <v>119</v>
      </c>
      <c r="F4909" t="s">
        <v>249</v>
      </c>
      <c r="G4909" t="s">
        <v>21</v>
      </c>
      <c r="H4909" t="s">
        <v>127</v>
      </c>
      <c r="I4909" t="s">
        <v>342</v>
      </c>
      <c r="J4909">
        <v>4</v>
      </c>
      <c r="K4909">
        <v>937.88</v>
      </c>
      <c r="L4909">
        <v>0.15</v>
      </c>
      <c r="M4909">
        <v>2457.12</v>
      </c>
      <c r="N4909" t="s">
        <v>24</v>
      </c>
      <c r="O4909" t="s">
        <v>35</v>
      </c>
      <c r="P4909" t="s">
        <v>26</v>
      </c>
      <c r="Q4909">
        <f>Sales_Data[[#This Row],[Quantity]]*Sales_Data[[#This Row],[Unit_Price]]</f>
        <v>3751.52</v>
      </c>
      <c r="R4909">
        <f>Sales_Data[[#This Row],[Gross_Sales]]*Sales_Data[[#This Row],[Discount]]</f>
        <v>562.72799999999995</v>
      </c>
      <c r="S4909">
        <f>Sales_Data[[#This Row],[Gross_Sales]]-Sales_Data[[#This Row],[Discount_Amount]]</f>
        <v>3188.7919999999999</v>
      </c>
      <c r="T4909">
        <f>Sales_Data[[#This Row],[Net Sales]]-Sales_Data[[#This Row],[Cost]]</f>
        <v>731.67200000000003</v>
      </c>
      <c r="U4909" s="2">
        <f>Sales_Data[[#This Row],[Profit]]/Sales_Data[[#This Row],[Net Sales]]</f>
        <v>0.22945115266219937</v>
      </c>
      <c r="V4909">
        <f>YEAR(Sales_Data[[#This Row],[Order_Date]])</f>
        <v>2025</v>
      </c>
      <c r="W4909" t="str">
        <f>TEXT(Sales_Data[[#This Row],[Order_Date]],"mmm")</f>
        <v>May</v>
      </c>
      <c r="X4909">
        <f>MONTH(Sales_Data[[#This Row],[Order_Date]])</f>
        <v>5</v>
      </c>
      <c r="Y4909" t="str">
        <f>"Q"&amp;ROUNDUP(MONTH(Sales_Data[[#This Row],[Order_Date]])/3,0)</f>
        <v>Q2</v>
      </c>
    </row>
    <row r="4910" spans="1:25" x14ac:dyDescent="0.3">
      <c r="A4910" t="s">
        <v>6679</v>
      </c>
      <c r="B4910" s="1">
        <v>45769</v>
      </c>
      <c r="C4910" t="s">
        <v>2232</v>
      </c>
      <c r="D4910" t="s">
        <v>180</v>
      </c>
      <c r="E4910" t="s">
        <v>39</v>
      </c>
      <c r="F4910" t="s">
        <v>40</v>
      </c>
      <c r="G4910" t="s">
        <v>75</v>
      </c>
      <c r="H4910" t="s">
        <v>185</v>
      </c>
      <c r="I4910" t="s">
        <v>261</v>
      </c>
      <c r="J4910">
        <v>1</v>
      </c>
      <c r="K4910">
        <v>1860.04</v>
      </c>
      <c r="L4910">
        <v>0.05</v>
      </c>
      <c r="M4910">
        <v>1310.56</v>
      </c>
      <c r="N4910" t="s">
        <v>52</v>
      </c>
      <c r="O4910" t="s">
        <v>35</v>
      </c>
      <c r="P4910" t="s">
        <v>44</v>
      </c>
      <c r="Q4910">
        <f>Sales_Data[[#This Row],[Quantity]]*Sales_Data[[#This Row],[Unit_Price]]</f>
        <v>1860.04</v>
      </c>
      <c r="R4910">
        <f>Sales_Data[[#This Row],[Gross_Sales]]*Sales_Data[[#This Row],[Discount]]</f>
        <v>93.00200000000001</v>
      </c>
      <c r="S4910">
        <f>Sales_Data[[#This Row],[Gross_Sales]]-Sales_Data[[#This Row],[Discount_Amount]]</f>
        <v>1767.038</v>
      </c>
      <c r="T4910">
        <f>Sales_Data[[#This Row],[Net Sales]]-Sales_Data[[#This Row],[Cost]]</f>
        <v>456.47800000000007</v>
      </c>
      <c r="U4910" s="2">
        <f>Sales_Data[[#This Row],[Profit]]/Sales_Data[[#This Row],[Net Sales]]</f>
        <v>0.25832947565360792</v>
      </c>
      <c r="V4910">
        <f>YEAR(Sales_Data[[#This Row],[Order_Date]])</f>
        <v>2025</v>
      </c>
      <c r="W4910" t="str">
        <f>TEXT(Sales_Data[[#This Row],[Order_Date]],"mmm")</f>
        <v>Apr</v>
      </c>
      <c r="X4910">
        <f>MONTH(Sales_Data[[#This Row],[Order_Date]])</f>
        <v>4</v>
      </c>
      <c r="Y4910" t="str">
        <f>"Q"&amp;ROUNDUP(MONTH(Sales_Data[[#This Row],[Order_Date]])/3,0)</f>
        <v>Q2</v>
      </c>
    </row>
    <row r="4911" spans="1:25" x14ac:dyDescent="0.3">
      <c r="A4911" t="s">
        <v>6680</v>
      </c>
      <c r="B4911" s="1">
        <v>45716</v>
      </c>
      <c r="C4911" t="s">
        <v>2472</v>
      </c>
      <c r="D4911" t="s">
        <v>397</v>
      </c>
      <c r="E4911" t="s">
        <v>119</v>
      </c>
      <c r="F4911" t="s">
        <v>184</v>
      </c>
      <c r="G4911" t="s">
        <v>21</v>
      </c>
      <c r="H4911" t="s">
        <v>230</v>
      </c>
      <c r="I4911" t="s">
        <v>231</v>
      </c>
      <c r="J4911">
        <v>2</v>
      </c>
      <c r="K4911">
        <v>2580.7399999999998</v>
      </c>
      <c r="L4911">
        <v>0.1</v>
      </c>
      <c r="M4911">
        <v>3017.83</v>
      </c>
      <c r="N4911" t="s">
        <v>24</v>
      </c>
      <c r="O4911" t="s">
        <v>35</v>
      </c>
      <c r="P4911" t="s">
        <v>71</v>
      </c>
      <c r="Q4911">
        <f>Sales_Data[[#This Row],[Quantity]]*Sales_Data[[#This Row],[Unit_Price]]</f>
        <v>5161.4799999999996</v>
      </c>
      <c r="R4911">
        <f>Sales_Data[[#This Row],[Gross_Sales]]*Sales_Data[[#This Row],[Discount]]</f>
        <v>516.14800000000002</v>
      </c>
      <c r="S4911">
        <f>Sales_Data[[#This Row],[Gross_Sales]]-Sales_Data[[#This Row],[Discount_Amount]]</f>
        <v>4645.3319999999994</v>
      </c>
      <c r="T4911">
        <f>Sales_Data[[#This Row],[Net Sales]]-Sales_Data[[#This Row],[Cost]]</f>
        <v>1627.5019999999995</v>
      </c>
      <c r="U4911" s="2">
        <f>Sales_Data[[#This Row],[Profit]]/Sales_Data[[#This Row],[Net Sales]]</f>
        <v>0.35035213844780089</v>
      </c>
      <c r="V4911">
        <f>YEAR(Sales_Data[[#This Row],[Order_Date]])</f>
        <v>2025</v>
      </c>
      <c r="W4911" t="str">
        <f>TEXT(Sales_Data[[#This Row],[Order_Date]],"mmm")</f>
        <v>Feb</v>
      </c>
      <c r="X4911">
        <f>MONTH(Sales_Data[[#This Row],[Order_Date]])</f>
        <v>2</v>
      </c>
      <c r="Y4911" t="str">
        <f>"Q"&amp;ROUNDUP(MONTH(Sales_Data[[#This Row],[Order_Date]])/3,0)</f>
        <v>Q1</v>
      </c>
    </row>
    <row r="4912" spans="1:25" x14ac:dyDescent="0.3">
      <c r="A4912" t="s">
        <v>6681</v>
      </c>
      <c r="B4912" s="1">
        <v>45700</v>
      </c>
      <c r="C4912" t="s">
        <v>4053</v>
      </c>
      <c r="D4912" t="s">
        <v>183</v>
      </c>
      <c r="E4912" t="s">
        <v>39</v>
      </c>
      <c r="F4912" t="s">
        <v>405</v>
      </c>
      <c r="G4912" t="s">
        <v>67</v>
      </c>
      <c r="H4912" t="s">
        <v>88</v>
      </c>
      <c r="I4912" t="s">
        <v>89</v>
      </c>
      <c r="J4912">
        <v>1</v>
      </c>
      <c r="K4912">
        <v>2629.86</v>
      </c>
      <c r="L4912">
        <v>0.1</v>
      </c>
      <c r="M4912">
        <v>2035.59</v>
      </c>
      <c r="N4912" t="s">
        <v>83</v>
      </c>
      <c r="O4912" t="s">
        <v>35</v>
      </c>
      <c r="P4912" t="s">
        <v>44</v>
      </c>
      <c r="Q4912">
        <f>Sales_Data[[#This Row],[Quantity]]*Sales_Data[[#This Row],[Unit_Price]]</f>
        <v>2629.86</v>
      </c>
      <c r="R4912">
        <f>Sales_Data[[#This Row],[Gross_Sales]]*Sales_Data[[#This Row],[Discount]]</f>
        <v>262.98600000000005</v>
      </c>
      <c r="S4912">
        <f>Sales_Data[[#This Row],[Gross_Sales]]-Sales_Data[[#This Row],[Discount_Amount]]</f>
        <v>2366.8740000000003</v>
      </c>
      <c r="T4912">
        <f>Sales_Data[[#This Row],[Net Sales]]-Sales_Data[[#This Row],[Cost]]</f>
        <v>331.28400000000033</v>
      </c>
      <c r="U4912" s="2">
        <f>Sales_Data[[#This Row],[Profit]]/Sales_Data[[#This Row],[Net Sales]]</f>
        <v>0.1399668930412013</v>
      </c>
      <c r="V4912">
        <f>YEAR(Sales_Data[[#This Row],[Order_Date]])</f>
        <v>2025</v>
      </c>
      <c r="W4912" t="str">
        <f>TEXT(Sales_Data[[#This Row],[Order_Date]],"mmm")</f>
        <v>Feb</v>
      </c>
      <c r="X4912">
        <f>MONTH(Sales_Data[[#This Row],[Order_Date]])</f>
        <v>2</v>
      </c>
      <c r="Y4912" t="str">
        <f>"Q"&amp;ROUNDUP(MONTH(Sales_Data[[#This Row],[Order_Date]])/3,0)</f>
        <v>Q1</v>
      </c>
    </row>
    <row r="4913" spans="1:25" x14ac:dyDescent="0.3">
      <c r="A4913" t="s">
        <v>6682</v>
      </c>
      <c r="B4913" s="1">
        <v>45864</v>
      </c>
      <c r="C4913" t="s">
        <v>2545</v>
      </c>
      <c r="D4913" t="s">
        <v>404</v>
      </c>
      <c r="E4913" t="s">
        <v>39</v>
      </c>
      <c r="F4913" t="s">
        <v>107</v>
      </c>
      <c r="G4913" t="s">
        <v>41</v>
      </c>
      <c r="H4913" t="s">
        <v>147</v>
      </c>
      <c r="I4913" t="s">
        <v>369</v>
      </c>
      <c r="J4913">
        <v>1</v>
      </c>
      <c r="K4913">
        <v>687.78</v>
      </c>
      <c r="L4913">
        <v>0.1</v>
      </c>
      <c r="M4913">
        <v>441.99</v>
      </c>
      <c r="N4913" t="s">
        <v>52</v>
      </c>
      <c r="O4913" t="s">
        <v>35</v>
      </c>
      <c r="P4913" t="s">
        <v>44</v>
      </c>
      <c r="Q4913">
        <f>Sales_Data[[#This Row],[Quantity]]*Sales_Data[[#This Row],[Unit_Price]]</f>
        <v>687.78</v>
      </c>
      <c r="R4913">
        <f>Sales_Data[[#This Row],[Gross_Sales]]*Sales_Data[[#This Row],[Discount]]</f>
        <v>68.778000000000006</v>
      </c>
      <c r="S4913">
        <f>Sales_Data[[#This Row],[Gross_Sales]]-Sales_Data[[#This Row],[Discount_Amount]]</f>
        <v>619.00199999999995</v>
      </c>
      <c r="T4913">
        <f>Sales_Data[[#This Row],[Net Sales]]-Sales_Data[[#This Row],[Cost]]</f>
        <v>177.01199999999994</v>
      </c>
      <c r="U4913" s="2">
        <f>Sales_Data[[#This Row],[Profit]]/Sales_Data[[#This Row],[Net Sales]]</f>
        <v>0.28596353485126053</v>
      </c>
      <c r="V4913">
        <f>YEAR(Sales_Data[[#This Row],[Order_Date]])</f>
        <v>2025</v>
      </c>
      <c r="W4913" t="str">
        <f>TEXT(Sales_Data[[#This Row],[Order_Date]],"mmm")</f>
        <v>Jul</v>
      </c>
      <c r="X4913">
        <f>MONTH(Sales_Data[[#This Row],[Order_Date]])</f>
        <v>7</v>
      </c>
      <c r="Y4913" t="str">
        <f>"Q"&amp;ROUNDUP(MONTH(Sales_Data[[#This Row],[Order_Date]])/3,0)</f>
        <v>Q3</v>
      </c>
    </row>
    <row r="4914" spans="1:25" x14ac:dyDescent="0.3">
      <c r="A4914" t="s">
        <v>6683</v>
      </c>
      <c r="B4914" s="1">
        <v>45925</v>
      </c>
      <c r="C4914" t="s">
        <v>1896</v>
      </c>
      <c r="D4914" t="s">
        <v>546</v>
      </c>
      <c r="E4914" t="s">
        <v>19</v>
      </c>
      <c r="F4914" t="s">
        <v>81</v>
      </c>
      <c r="G4914" t="s">
        <v>41</v>
      </c>
      <c r="H4914" t="s">
        <v>102</v>
      </c>
      <c r="I4914" t="s">
        <v>165</v>
      </c>
      <c r="J4914">
        <v>2</v>
      </c>
      <c r="K4914">
        <v>16354.64</v>
      </c>
      <c r="L4914">
        <v>0.1</v>
      </c>
      <c r="M4914">
        <v>24186.69</v>
      </c>
      <c r="N4914" t="s">
        <v>109</v>
      </c>
      <c r="O4914" t="s">
        <v>35</v>
      </c>
      <c r="P4914" t="s">
        <v>44</v>
      </c>
      <c r="Q4914">
        <f>Sales_Data[[#This Row],[Quantity]]*Sales_Data[[#This Row],[Unit_Price]]</f>
        <v>32709.279999999999</v>
      </c>
      <c r="R4914">
        <f>Sales_Data[[#This Row],[Gross_Sales]]*Sales_Data[[#This Row],[Discount]]</f>
        <v>3270.9279999999999</v>
      </c>
      <c r="S4914">
        <f>Sales_Data[[#This Row],[Gross_Sales]]-Sales_Data[[#This Row],[Discount_Amount]]</f>
        <v>29438.351999999999</v>
      </c>
      <c r="T4914">
        <f>Sales_Data[[#This Row],[Net Sales]]-Sales_Data[[#This Row],[Cost]]</f>
        <v>5251.6620000000003</v>
      </c>
      <c r="U4914" s="2">
        <f>Sales_Data[[#This Row],[Profit]]/Sales_Data[[#This Row],[Net Sales]]</f>
        <v>0.17839524440770327</v>
      </c>
      <c r="V4914">
        <f>YEAR(Sales_Data[[#This Row],[Order_Date]])</f>
        <v>2025</v>
      </c>
      <c r="W4914" t="str">
        <f>TEXT(Sales_Data[[#This Row],[Order_Date]],"mmm")</f>
        <v>Sep</v>
      </c>
      <c r="X4914">
        <f>MONTH(Sales_Data[[#This Row],[Order_Date]])</f>
        <v>9</v>
      </c>
      <c r="Y4914" t="str">
        <f>"Q"&amp;ROUNDUP(MONTH(Sales_Data[[#This Row],[Order_Date]])/3,0)</f>
        <v>Q3</v>
      </c>
    </row>
    <row r="4915" spans="1:25" x14ac:dyDescent="0.3">
      <c r="A4915" t="s">
        <v>6684</v>
      </c>
      <c r="B4915" s="1">
        <v>45953</v>
      </c>
      <c r="C4915" t="s">
        <v>4563</v>
      </c>
      <c r="D4915" t="s">
        <v>511</v>
      </c>
      <c r="E4915" t="s">
        <v>19</v>
      </c>
      <c r="F4915" t="s">
        <v>81</v>
      </c>
      <c r="G4915" t="s">
        <v>75</v>
      </c>
      <c r="H4915" t="s">
        <v>76</v>
      </c>
      <c r="I4915" t="s">
        <v>77</v>
      </c>
      <c r="J4915">
        <v>4</v>
      </c>
      <c r="K4915">
        <v>9619.26</v>
      </c>
      <c r="L4915">
        <v>0.05</v>
      </c>
      <c r="M4915">
        <v>24500.79</v>
      </c>
      <c r="N4915" t="s">
        <v>70</v>
      </c>
      <c r="O4915" t="s">
        <v>35</v>
      </c>
      <c r="P4915" t="s">
        <v>26</v>
      </c>
      <c r="Q4915">
        <f>Sales_Data[[#This Row],[Quantity]]*Sales_Data[[#This Row],[Unit_Price]]</f>
        <v>38477.040000000001</v>
      </c>
      <c r="R4915">
        <f>Sales_Data[[#This Row],[Gross_Sales]]*Sales_Data[[#This Row],[Discount]]</f>
        <v>1923.8520000000001</v>
      </c>
      <c r="S4915">
        <f>Sales_Data[[#This Row],[Gross_Sales]]-Sales_Data[[#This Row],[Discount_Amount]]</f>
        <v>36553.188000000002</v>
      </c>
      <c r="T4915">
        <f>Sales_Data[[#This Row],[Net Sales]]-Sales_Data[[#This Row],[Cost]]</f>
        <v>12052.398000000001</v>
      </c>
      <c r="U4915" s="2">
        <f>Sales_Data[[#This Row],[Profit]]/Sales_Data[[#This Row],[Net Sales]]</f>
        <v>0.32972221191760348</v>
      </c>
      <c r="V4915">
        <f>YEAR(Sales_Data[[#This Row],[Order_Date]])</f>
        <v>2025</v>
      </c>
      <c r="W4915" t="str">
        <f>TEXT(Sales_Data[[#This Row],[Order_Date]],"mmm")</f>
        <v>Oct</v>
      </c>
      <c r="X4915">
        <f>MONTH(Sales_Data[[#This Row],[Order_Date]])</f>
        <v>10</v>
      </c>
      <c r="Y4915" t="str">
        <f>"Q"&amp;ROUNDUP(MONTH(Sales_Data[[#This Row],[Order_Date]])/3,0)</f>
        <v>Q4</v>
      </c>
    </row>
    <row r="4916" spans="1:25" x14ac:dyDescent="0.3">
      <c r="A4916" t="s">
        <v>6685</v>
      </c>
      <c r="B4916" s="1">
        <v>45775</v>
      </c>
      <c r="C4916" t="s">
        <v>2455</v>
      </c>
      <c r="D4916" t="s">
        <v>252</v>
      </c>
      <c r="E4916" t="s">
        <v>48</v>
      </c>
      <c r="F4916" t="s">
        <v>49</v>
      </c>
      <c r="G4916" t="s">
        <v>41</v>
      </c>
      <c r="H4916" t="s">
        <v>42</v>
      </c>
      <c r="I4916" t="s">
        <v>43</v>
      </c>
      <c r="J4916">
        <v>2</v>
      </c>
      <c r="K4916">
        <v>44104.11</v>
      </c>
      <c r="L4916">
        <v>0.05</v>
      </c>
      <c r="M4916">
        <v>71758.69</v>
      </c>
      <c r="N4916" t="s">
        <v>24</v>
      </c>
      <c r="O4916" t="s">
        <v>25</v>
      </c>
      <c r="P4916" t="s">
        <v>26</v>
      </c>
      <c r="Q4916">
        <f>Sales_Data[[#This Row],[Quantity]]*Sales_Data[[#This Row],[Unit_Price]]</f>
        <v>88208.22</v>
      </c>
      <c r="R4916">
        <f>Sales_Data[[#This Row],[Gross_Sales]]*Sales_Data[[#This Row],[Discount]]</f>
        <v>4410.4110000000001</v>
      </c>
      <c r="S4916">
        <f>Sales_Data[[#This Row],[Gross_Sales]]-Sales_Data[[#This Row],[Discount_Amount]]</f>
        <v>83797.809000000008</v>
      </c>
      <c r="T4916">
        <f>Sales_Data[[#This Row],[Net Sales]]-Sales_Data[[#This Row],[Cost]]</f>
        <v>12039.119000000006</v>
      </c>
      <c r="U4916" s="2">
        <f>Sales_Data[[#This Row],[Profit]]/Sales_Data[[#This Row],[Net Sales]]</f>
        <v>0.14366866083575056</v>
      </c>
      <c r="V4916">
        <f>YEAR(Sales_Data[[#This Row],[Order_Date]])</f>
        <v>2025</v>
      </c>
      <c r="W4916" t="str">
        <f>TEXT(Sales_Data[[#This Row],[Order_Date]],"mmm")</f>
        <v>Apr</v>
      </c>
      <c r="X4916">
        <f>MONTH(Sales_Data[[#This Row],[Order_Date]])</f>
        <v>4</v>
      </c>
      <c r="Y4916" t="str">
        <f>"Q"&amp;ROUNDUP(MONTH(Sales_Data[[#This Row],[Order_Date]])/3,0)</f>
        <v>Q2</v>
      </c>
    </row>
    <row r="4917" spans="1:25" x14ac:dyDescent="0.3">
      <c r="A4917" t="s">
        <v>6686</v>
      </c>
      <c r="B4917" s="1">
        <v>45677</v>
      </c>
      <c r="C4917" t="s">
        <v>602</v>
      </c>
      <c r="D4917" t="s">
        <v>497</v>
      </c>
      <c r="E4917" t="s">
        <v>19</v>
      </c>
      <c r="F4917" t="s">
        <v>20</v>
      </c>
      <c r="G4917" t="s">
        <v>21</v>
      </c>
      <c r="H4917" t="s">
        <v>230</v>
      </c>
      <c r="I4917" t="s">
        <v>231</v>
      </c>
      <c r="J4917">
        <v>2</v>
      </c>
      <c r="K4917">
        <v>1862.09</v>
      </c>
      <c r="L4917">
        <v>0.2</v>
      </c>
      <c r="M4917">
        <v>2398.73</v>
      </c>
      <c r="N4917" t="s">
        <v>24</v>
      </c>
      <c r="O4917" t="s">
        <v>35</v>
      </c>
      <c r="P4917" t="s">
        <v>71</v>
      </c>
      <c r="Q4917">
        <f>Sales_Data[[#This Row],[Quantity]]*Sales_Data[[#This Row],[Unit_Price]]</f>
        <v>3724.18</v>
      </c>
      <c r="R4917">
        <f>Sales_Data[[#This Row],[Gross_Sales]]*Sales_Data[[#This Row],[Discount]]</f>
        <v>744.83600000000001</v>
      </c>
      <c r="S4917">
        <f>Sales_Data[[#This Row],[Gross_Sales]]-Sales_Data[[#This Row],[Discount_Amount]]</f>
        <v>2979.3440000000001</v>
      </c>
      <c r="T4917">
        <f>Sales_Data[[#This Row],[Net Sales]]-Sales_Data[[#This Row],[Cost]]</f>
        <v>580.61400000000003</v>
      </c>
      <c r="U4917" s="2">
        <f>Sales_Data[[#This Row],[Profit]]/Sales_Data[[#This Row],[Net Sales]]</f>
        <v>0.19487981246878508</v>
      </c>
      <c r="V4917">
        <f>YEAR(Sales_Data[[#This Row],[Order_Date]])</f>
        <v>2025</v>
      </c>
      <c r="W4917" t="str">
        <f>TEXT(Sales_Data[[#This Row],[Order_Date]],"mmm")</f>
        <v>Jan</v>
      </c>
      <c r="X4917">
        <f>MONTH(Sales_Data[[#This Row],[Order_Date]])</f>
        <v>1</v>
      </c>
      <c r="Y4917" t="str">
        <f>"Q"&amp;ROUNDUP(MONTH(Sales_Data[[#This Row],[Order_Date]])/3,0)</f>
        <v>Q1</v>
      </c>
    </row>
    <row r="4918" spans="1:25" x14ac:dyDescent="0.3">
      <c r="A4918" t="s">
        <v>6687</v>
      </c>
      <c r="B4918" s="1">
        <v>45879</v>
      </c>
      <c r="C4918" t="s">
        <v>4060</v>
      </c>
      <c r="D4918" t="s">
        <v>29</v>
      </c>
      <c r="E4918" t="s">
        <v>19</v>
      </c>
      <c r="F4918" t="s">
        <v>20</v>
      </c>
      <c r="G4918" t="s">
        <v>21</v>
      </c>
      <c r="H4918" t="s">
        <v>22</v>
      </c>
      <c r="I4918" t="s">
        <v>62</v>
      </c>
      <c r="J4918">
        <v>2</v>
      </c>
      <c r="K4918">
        <v>1636.2</v>
      </c>
      <c r="L4918">
        <v>0.05</v>
      </c>
      <c r="M4918">
        <v>2180.73</v>
      </c>
      <c r="N4918" t="s">
        <v>52</v>
      </c>
      <c r="O4918" t="s">
        <v>35</v>
      </c>
      <c r="P4918" t="s">
        <v>44</v>
      </c>
      <c r="Q4918">
        <f>Sales_Data[[#This Row],[Quantity]]*Sales_Data[[#This Row],[Unit_Price]]</f>
        <v>3272.4</v>
      </c>
      <c r="R4918">
        <f>Sales_Data[[#This Row],[Gross_Sales]]*Sales_Data[[#This Row],[Discount]]</f>
        <v>163.62</v>
      </c>
      <c r="S4918">
        <f>Sales_Data[[#This Row],[Gross_Sales]]-Sales_Data[[#This Row],[Discount_Amount]]</f>
        <v>3108.78</v>
      </c>
      <c r="T4918">
        <f>Sales_Data[[#This Row],[Net Sales]]-Sales_Data[[#This Row],[Cost]]</f>
        <v>928.05000000000018</v>
      </c>
      <c r="U4918" s="2">
        <f>Sales_Data[[#This Row],[Profit]]/Sales_Data[[#This Row],[Net Sales]]</f>
        <v>0.29852546658174595</v>
      </c>
      <c r="V4918">
        <f>YEAR(Sales_Data[[#This Row],[Order_Date]])</f>
        <v>2025</v>
      </c>
      <c r="W4918" t="str">
        <f>TEXT(Sales_Data[[#This Row],[Order_Date]],"mmm")</f>
        <v>Aug</v>
      </c>
      <c r="X4918">
        <f>MONTH(Sales_Data[[#This Row],[Order_Date]])</f>
        <v>8</v>
      </c>
      <c r="Y4918" t="str">
        <f>"Q"&amp;ROUNDUP(MONTH(Sales_Data[[#This Row],[Order_Date]])/3,0)</f>
        <v>Q3</v>
      </c>
    </row>
    <row r="4919" spans="1:25" x14ac:dyDescent="0.3">
      <c r="A4919" t="s">
        <v>6688</v>
      </c>
      <c r="B4919" s="1">
        <v>45823</v>
      </c>
      <c r="C4919" t="s">
        <v>1519</v>
      </c>
      <c r="D4919" t="s">
        <v>47</v>
      </c>
      <c r="E4919" t="s">
        <v>48</v>
      </c>
      <c r="F4919" t="s">
        <v>132</v>
      </c>
      <c r="G4919" t="s">
        <v>21</v>
      </c>
      <c r="H4919" t="s">
        <v>22</v>
      </c>
      <c r="I4919" t="s">
        <v>62</v>
      </c>
      <c r="J4919">
        <v>1</v>
      </c>
      <c r="K4919">
        <v>38740.699999999997</v>
      </c>
      <c r="L4919">
        <v>0</v>
      </c>
      <c r="M4919">
        <v>31659.21</v>
      </c>
      <c r="N4919" t="s">
        <v>52</v>
      </c>
      <c r="O4919" t="s">
        <v>35</v>
      </c>
      <c r="P4919" t="s">
        <v>44</v>
      </c>
      <c r="Q4919">
        <f>Sales_Data[[#This Row],[Quantity]]*Sales_Data[[#This Row],[Unit_Price]]</f>
        <v>38740.699999999997</v>
      </c>
      <c r="R4919">
        <f>Sales_Data[[#This Row],[Gross_Sales]]*Sales_Data[[#This Row],[Discount]]</f>
        <v>0</v>
      </c>
      <c r="S4919">
        <f>Sales_Data[[#This Row],[Gross_Sales]]-Sales_Data[[#This Row],[Discount_Amount]]</f>
        <v>38740.699999999997</v>
      </c>
      <c r="T4919">
        <f>Sales_Data[[#This Row],[Net Sales]]-Sales_Data[[#This Row],[Cost]]</f>
        <v>7081.489999999998</v>
      </c>
      <c r="U4919" s="2">
        <f>Sales_Data[[#This Row],[Profit]]/Sales_Data[[#This Row],[Net Sales]]</f>
        <v>0.18279199911204491</v>
      </c>
      <c r="V4919">
        <f>YEAR(Sales_Data[[#This Row],[Order_Date]])</f>
        <v>2025</v>
      </c>
      <c r="W4919" t="str">
        <f>TEXT(Sales_Data[[#This Row],[Order_Date]],"mmm")</f>
        <v>Jun</v>
      </c>
      <c r="X4919">
        <f>MONTH(Sales_Data[[#This Row],[Order_Date]])</f>
        <v>6</v>
      </c>
      <c r="Y4919" t="str">
        <f>"Q"&amp;ROUNDUP(MONTH(Sales_Data[[#This Row],[Order_Date]])/3,0)</f>
        <v>Q2</v>
      </c>
    </row>
    <row r="4920" spans="1:25" x14ac:dyDescent="0.3">
      <c r="A4920" t="s">
        <v>6689</v>
      </c>
      <c r="B4920" s="1">
        <v>45788</v>
      </c>
      <c r="C4920" t="s">
        <v>2543</v>
      </c>
      <c r="D4920" t="s">
        <v>527</v>
      </c>
      <c r="E4920" t="s">
        <v>48</v>
      </c>
      <c r="F4920" t="s">
        <v>126</v>
      </c>
      <c r="G4920" t="s">
        <v>41</v>
      </c>
      <c r="H4920" t="s">
        <v>147</v>
      </c>
      <c r="I4920" t="s">
        <v>369</v>
      </c>
      <c r="J4920">
        <v>2</v>
      </c>
      <c r="K4920">
        <v>57843.3</v>
      </c>
      <c r="L4920">
        <v>0.1</v>
      </c>
      <c r="M4920">
        <v>72790.3</v>
      </c>
      <c r="N4920" t="s">
        <v>52</v>
      </c>
      <c r="O4920" t="s">
        <v>35</v>
      </c>
      <c r="P4920" t="s">
        <v>44</v>
      </c>
      <c r="Q4920">
        <f>Sales_Data[[#This Row],[Quantity]]*Sales_Data[[#This Row],[Unit_Price]]</f>
        <v>115686.6</v>
      </c>
      <c r="R4920">
        <f>Sales_Data[[#This Row],[Gross_Sales]]*Sales_Data[[#This Row],[Discount]]</f>
        <v>11568.660000000002</v>
      </c>
      <c r="S4920">
        <f>Sales_Data[[#This Row],[Gross_Sales]]-Sales_Data[[#This Row],[Discount_Amount]]</f>
        <v>104117.94</v>
      </c>
      <c r="T4920">
        <f>Sales_Data[[#This Row],[Net Sales]]-Sales_Data[[#This Row],[Cost]]</f>
        <v>31327.64</v>
      </c>
      <c r="U4920" s="2">
        <f>Sales_Data[[#This Row],[Profit]]/Sales_Data[[#This Row],[Net Sales]]</f>
        <v>0.30088609129224031</v>
      </c>
      <c r="V4920">
        <f>YEAR(Sales_Data[[#This Row],[Order_Date]])</f>
        <v>2025</v>
      </c>
      <c r="W4920" t="str">
        <f>TEXT(Sales_Data[[#This Row],[Order_Date]],"mmm")</f>
        <v>May</v>
      </c>
      <c r="X4920">
        <f>MONTH(Sales_Data[[#This Row],[Order_Date]])</f>
        <v>5</v>
      </c>
      <c r="Y4920" t="str">
        <f>"Q"&amp;ROUNDUP(MONTH(Sales_Data[[#This Row],[Order_Date]])/3,0)</f>
        <v>Q2</v>
      </c>
    </row>
    <row r="4921" spans="1:25" x14ac:dyDescent="0.3">
      <c r="A4921" t="s">
        <v>6690</v>
      </c>
      <c r="B4921" s="1">
        <v>45813</v>
      </c>
      <c r="C4921" t="s">
        <v>1420</v>
      </c>
      <c r="D4921" t="s">
        <v>497</v>
      </c>
      <c r="E4921" t="s">
        <v>48</v>
      </c>
      <c r="F4921" t="s">
        <v>132</v>
      </c>
      <c r="G4921" t="s">
        <v>32</v>
      </c>
      <c r="H4921" t="s">
        <v>33</v>
      </c>
      <c r="I4921" t="s">
        <v>161</v>
      </c>
      <c r="J4921">
        <v>1</v>
      </c>
      <c r="K4921">
        <v>35058.61</v>
      </c>
      <c r="L4921">
        <v>0</v>
      </c>
      <c r="M4921">
        <v>23693.7</v>
      </c>
      <c r="N4921" t="s">
        <v>70</v>
      </c>
      <c r="O4921" t="s">
        <v>25</v>
      </c>
      <c r="P4921" t="s">
        <v>44</v>
      </c>
      <c r="Q4921">
        <f>Sales_Data[[#This Row],[Quantity]]*Sales_Data[[#This Row],[Unit_Price]]</f>
        <v>35058.61</v>
      </c>
      <c r="R4921">
        <f>Sales_Data[[#This Row],[Gross_Sales]]*Sales_Data[[#This Row],[Discount]]</f>
        <v>0</v>
      </c>
      <c r="S4921">
        <f>Sales_Data[[#This Row],[Gross_Sales]]-Sales_Data[[#This Row],[Discount_Amount]]</f>
        <v>35058.61</v>
      </c>
      <c r="T4921">
        <f>Sales_Data[[#This Row],[Net Sales]]-Sales_Data[[#This Row],[Cost]]</f>
        <v>11364.91</v>
      </c>
      <c r="U4921" s="2">
        <f>Sales_Data[[#This Row],[Profit]]/Sales_Data[[#This Row],[Net Sales]]</f>
        <v>0.32416887035738151</v>
      </c>
      <c r="V4921">
        <f>YEAR(Sales_Data[[#This Row],[Order_Date]])</f>
        <v>2025</v>
      </c>
      <c r="W4921" t="str">
        <f>TEXT(Sales_Data[[#This Row],[Order_Date]],"mmm")</f>
        <v>Jun</v>
      </c>
      <c r="X4921">
        <f>MONTH(Sales_Data[[#This Row],[Order_Date]])</f>
        <v>6</v>
      </c>
      <c r="Y4921" t="str">
        <f>"Q"&amp;ROUNDUP(MONTH(Sales_Data[[#This Row],[Order_Date]])/3,0)</f>
        <v>Q2</v>
      </c>
    </row>
    <row r="4922" spans="1:25" x14ac:dyDescent="0.3">
      <c r="A4922" t="s">
        <v>6691</v>
      </c>
      <c r="B4922" s="1">
        <v>45841</v>
      </c>
      <c r="C4922" t="s">
        <v>2321</v>
      </c>
      <c r="D4922" t="s">
        <v>387</v>
      </c>
      <c r="E4922" t="s">
        <v>19</v>
      </c>
      <c r="F4922" t="s">
        <v>20</v>
      </c>
      <c r="G4922" t="s">
        <v>75</v>
      </c>
      <c r="H4922" t="s">
        <v>76</v>
      </c>
      <c r="I4922" t="s">
        <v>108</v>
      </c>
      <c r="J4922">
        <v>1</v>
      </c>
      <c r="K4922">
        <v>15886.27</v>
      </c>
      <c r="L4922">
        <v>0.05</v>
      </c>
      <c r="M4922">
        <v>12526.31</v>
      </c>
      <c r="N4922" t="s">
        <v>52</v>
      </c>
      <c r="O4922" t="s">
        <v>35</v>
      </c>
      <c r="P4922" t="s">
        <v>71</v>
      </c>
      <c r="Q4922">
        <f>Sales_Data[[#This Row],[Quantity]]*Sales_Data[[#This Row],[Unit_Price]]</f>
        <v>15886.27</v>
      </c>
      <c r="R4922">
        <f>Sales_Data[[#This Row],[Gross_Sales]]*Sales_Data[[#This Row],[Discount]]</f>
        <v>794.31350000000009</v>
      </c>
      <c r="S4922">
        <f>Sales_Data[[#This Row],[Gross_Sales]]-Sales_Data[[#This Row],[Discount_Amount]]</f>
        <v>15091.9565</v>
      </c>
      <c r="T4922">
        <f>Sales_Data[[#This Row],[Net Sales]]-Sales_Data[[#This Row],[Cost]]</f>
        <v>2565.6465000000007</v>
      </c>
      <c r="U4922" s="2">
        <f>Sales_Data[[#This Row],[Profit]]/Sales_Data[[#This Row],[Net Sales]]</f>
        <v>0.17000092068911016</v>
      </c>
      <c r="V4922">
        <f>YEAR(Sales_Data[[#This Row],[Order_Date]])</f>
        <v>2025</v>
      </c>
      <c r="W4922" t="str">
        <f>TEXT(Sales_Data[[#This Row],[Order_Date]],"mmm")</f>
        <v>Jul</v>
      </c>
      <c r="X4922">
        <f>MONTH(Sales_Data[[#This Row],[Order_Date]])</f>
        <v>7</v>
      </c>
      <c r="Y4922" t="str">
        <f>"Q"&amp;ROUNDUP(MONTH(Sales_Data[[#This Row],[Order_Date]])/3,0)</f>
        <v>Q3</v>
      </c>
    </row>
    <row r="4923" spans="1:25" x14ac:dyDescent="0.3">
      <c r="A4923" t="s">
        <v>6692</v>
      </c>
      <c r="B4923" s="1">
        <v>45747</v>
      </c>
      <c r="C4923" t="s">
        <v>1411</v>
      </c>
      <c r="D4923" t="s">
        <v>497</v>
      </c>
      <c r="E4923" t="s">
        <v>39</v>
      </c>
      <c r="F4923" t="s">
        <v>96</v>
      </c>
      <c r="G4923" t="s">
        <v>32</v>
      </c>
      <c r="H4923" t="s">
        <v>50</v>
      </c>
      <c r="I4923" t="s">
        <v>51</v>
      </c>
      <c r="J4923">
        <v>1</v>
      </c>
      <c r="K4923">
        <v>5752.54</v>
      </c>
      <c r="L4923">
        <v>0</v>
      </c>
      <c r="M4923">
        <v>4957.46</v>
      </c>
      <c r="N4923" t="s">
        <v>109</v>
      </c>
      <c r="O4923" t="s">
        <v>25</v>
      </c>
      <c r="P4923" t="s">
        <v>71</v>
      </c>
      <c r="Q4923">
        <f>Sales_Data[[#This Row],[Quantity]]*Sales_Data[[#This Row],[Unit_Price]]</f>
        <v>5752.54</v>
      </c>
      <c r="R4923">
        <f>Sales_Data[[#This Row],[Gross_Sales]]*Sales_Data[[#This Row],[Discount]]</f>
        <v>0</v>
      </c>
      <c r="S4923">
        <f>Sales_Data[[#This Row],[Gross_Sales]]-Sales_Data[[#This Row],[Discount_Amount]]</f>
        <v>5752.54</v>
      </c>
      <c r="T4923">
        <f>Sales_Data[[#This Row],[Net Sales]]-Sales_Data[[#This Row],[Cost]]</f>
        <v>795.07999999999993</v>
      </c>
      <c r="U4923" s="2">
        <f>Sales_Data[[#This Row],[Profit]]/Sales_Data[[#This Row],[Net Sales]]</f>
        <v>0.13821372819658792</v>
      </c>
      <c r="V4923">
        <f>YEAR(Sales_Data[[#This Row],[Order_Date]])</f>
        <v>2025</v>
      </c>
      <c r="W4923" t="str">
        <f>TEXT(Sales_Data[[#This Row],[Order_Date]],"mmm")</f>
        <v>Mar</v>
      </c>
      <c r="X4923">
        <f>MONTH(Sales_Data[[#This Row],[Order_Date]])</f>
        <v>3</v>
      </c>
      <c r="Y4923" t="str">
        <f>"Q"&amp;ROUNDUP(MONTH(Sales_Data[[#This Row],[Order_Date]])/3,0)</f>
        <v>Q1</v>
      </c>
    </row>
    <row r="4924" spans="1:25" x14ac:dyDescent="0.3">
      <c r="A4924" t="s">
        <v>6693</v>
      </c>
      <c r="B4924" s="1">
        <v>45751</v>
      </c>
      <c r="C4924" t="s">
        <v>841</v>
      </c>
      <c r="D4924" t="s">
        <v>393</v>
      </c>
      <c r="E4924" t="s">
        <v>119</v>
      </c>
      <c r="F4924" t="s">
        <v>184</v>
      </c>
      <c r="G4924" t="s">
        <v>41</v>
      </c>
      <c r="H4924" t="s">
        <v>102</v>
      </c>
      <c r="I4924" t="s">
        <v>165</v>
      </c>
      <c r="J4924">
        <v>3</v>
      </c>
      <c r="K4924">
        <v>1144.76</v>
      </c>
      <c r="L4924">
        <v>0.1</v>
      </c>
      <c r="M4924">
        <v>1958.02</v>
      </c>
      <c r="N4924" t="s">
        <v>52</v>
      </c>
      <c r="O4924" t="s">
        <v>53</v>
      </c>
      <c r="P4924" t="s">
        <v>71</v>
      </c>
      <c r="Q4924">
        <f>Sales_Data[[#This Row],[Quantity]]*Sales_Data[[#This Row],[Unit_Price]]</f>
        <v>3434.2799999999997</v>
      </c>
      <c r="R4924">
        <f>Sales_Data[[#This Row],[Gross_Sales]]*Sales_Data[[#This Row],[Discount]]</f>
        <v>343.428</v>
      </c>
      <c r="S4924">
        <f>Sales_Data[[#This Row],[Gross_Sales]]-Sales_Data[[#This Row],[Discount_Amount]]</f>
        <v>3090.8519999999999</v>
      </c>
      <c r="T4924">
        <f>Sales_Data[[#This Row],[Net Sales]]-Sales_Data[[#This Row],[Cost]]</f>
        <v>1132.8319999999999</v>
      </c>
      <c r="U4924" s="2">
        <f>Sales_Data[[#This Row],[Profit]]/Sales_Data[[#This Row],[Net Sales]]</f>
        <v>0.36651124026643783</v>
      </c>
      <c r="V4924">
        <f>YEAR(Sales_Data[[#This Row],[Order_Date]])</f>
        <v>2025</v>
      </c>
      <c r="W4924" t="str">
        <f>TEXT(Sales_Data[[#This Row],[Order_Date]],"mmm")</f>
        <v>Apr</v>
      </c>
      <c r="X4924">
        <f>MONTH(Sales_Data[[#This Row],[Order_Date]])</f>
        <v>4</v>
      </c>
      <c r="Y4924" t="str">
        <f>"Q"&amp;ROUNDUP(MONTH(Sales_Data[[#This Row],[Order_Date]])/3,0)</f>
        <v>Q2</v>
      </c>
    </row>
    <row r="4925" spans="1:25" x14ac:dyDescent="0.3">
      <c r="A4925" t="s">
        <v>6694</v>
      </c>
      <c r="B4925" s="1">
        <v>45670</v>
      </c>
      <c r="C4925" t="s">
        <v>338</v>
      </c>
      <c r="D4925" t="s">
        <v>1055</v>
      </c>
      <c r="E4925" t="s">
        <v>48</v>
      </c>
      <c r="F4925" t="s">
        <v>164</v>
      </c>
      <c r="G4925" t="s">
        <v>75</v>
      </c>
      <c r="H4925" t="s">
        <v>185</v>
      </c>
      <c r="I4925" t="s">
        <v>186</v>
      </c>
      <c r="J4925">
        <v>1</v>
      </c>
      <c r="K4925">
        <v>14324.3</v>
      </c>
      <c r="L4925">
        <v>0.15</v>
      </c>
      <c r="M4925">
        <v>7824.43</v>
      </c>
      <c r="N4925" t="s">
        <v>52</v>
      </c>
      <c r="O4925" t="s">
        <v>35</v>
      </c>
      <c r="P4925" t="s">
        <v>71</v>
      </c>
      <c r="Q4925">
        <f>Sales_Data[[#This Row],[Quantity]]*Sales_Data[[#This Row],[Unit_Price]]</f>
        <v>14324.3</v>
      </c>
      <c r="R4925">
        <f>Sales_Data[[#This Row],[Gross_Sales]]*Sales_Data[[#This Row],[Discount]]</f>
        <v>2148.645</v>
      </c>
      <c r="S4925">
        <f>Sales_Data[[#This Row],[Gross_Sales]]-Sales_Data[[#This Row],[Discount_Amount]]</f>
        <v>12175.654999999999</v>
      </c>
      <c r="T4925">
        <f>Sales_Data[[#This Row],[Net Sales]]-Sales_Data[[#This Row],[Cost]]</f>
        <v>4351.2249999999985</v>
      </c>
      <c r="U4925" s="2">
        <f>Sales_Data[[#This Row],[Profit]]/Sales_Data[[#This Row],[Net Sales]]</f>
        <v>0.35737091762209089</v>
      </c>
      <c r="V4925">
        <f>YEAR(Sales_Data[[#This Row],[Order_Date]])</f>
        <v>2025</v>
      </c>
      <c r="W4925" t="str">
        <f>TEXT(Sales_Data[[#This Row],[Order_Date]],"mmm")</f>
        <v>Jan</v>
      </c>
      <c r="X4925">
        <f>MONTH(Sales_Data[[#This Row],[Order_Date]])</f>
        <v>1</v>
      </c>
      <c r="Y4925" t="str">
        <f>"Q"&amp;ROUNDUP(MONTH(Sales_Data[[#This Row],[Order_Date]])/3,0)</f>
        <v>Q1</v>
      </c>
    </row>
    <row r="4926" spans="1:25" x14ac:dyDescent="0.3">
      <c r="A4926" t="s">
        <v>6695</v>
      </c>
      <c r="B4926" s="1">
        <v>45979</v>
      </c>
      <c r="C4926" t="s">
        <v>1670</v>
      </c>
      <c r="D4926" t="s">
        <v>277</v>
      </c>
      <c r="E4926" t="s">
        <v>48</v>
      </c>
      <c r="F4926" t="s">
        <v>49</v>
      </c>
      <c r="G4926" t="s">
        <v>75</v>
      </c>
      <c r="H4926" t="s">
        <v>114</v>
      </c>
      <c r="I4926" t="s">
        <v>206</v>
      </c>
      <c r="J4926">
        <v>2</v>
      </c>
      <c r="K4926">
        <v>43264.63</v>
      </c>
      <c r="L4926">
        <v>0.1</v>
      </c>
      <c r="M4926">
        <v>66227.38</v>
      </c>
      <c r="N4926" t="s">
        <v>70</v>
      </c>
      <c r="O4926" t="s">
        <v>53</v>
      </c>
      <c r="P4926" t="s">
        <v>71</v>
      </c>
      <c r="Q4926">
        <f>Sales_Data[[#This Row],[Quantity]]*Sales_Data[[#This Row],[Unit_Price]]</f>
        <v>86529.26</v>
      </c>
      <c r="R4926">
        <f>Sales_Data[[#This Row],[Gross_Sales]]*Sales_Data[[#This Row],[Discount]]</f>
        <v>8652.9259999999995</v>
      </c>
      <c r="S4926">
        <f>Sales_Data[[#This Row],[Gross_Sales]]-Sales_Data[[#This Row],[Discount_Amount]]</f>
        <v>77876.334000000003</v>
      </c>
      <c r="T4926">
        <f>Sales_Data[[#This Row],[Net Sales]]-Sales_Data[[#This Row],[Cost]]</f>
        <v>11648.953999999998</v>
      </c>
      <c r="U4926" s="2">
        <f>Sales_Data[[#This Row],[Profit]]/Sales_Data[[#This Row],[Net Sales]]</f>
        <v>0.14958272175472459</v>
      </c>
      <c r="V4926">
        <f>YEAR(Sales_Data[[#This Row],[Order_Date]])</f>
        <v>2025</v>
      </c>
      <c r="W4926" t="str">
        <f>TEXT(Sales_Data[[#This Row],[Order_Date]],"mmm")</f>
        <v>Nov</v>
      </c>
      <c r="X4926">
        <f>MONTH(Sales_Data[[#This Row],[Order_Date]])</f>
        <v>11</v>
      </c>
      <c r="Y4926" t="str">
        <f>"Q"&amp;ROUNDUP(MONTH(Sales_Data[[#This Row],[Order_Date]])/3,0)</f>
        <v>Q4</v>
      </c>
    </row>
    <row r="4927" spans="1:25" x14ac:dyDescent="0.3">
      <c r="A4927" t="s">
        <v>6696</v>
      </c>
      <c r="B4927" s="1">
        <v>45950</v>
      </c>
      <c r="C4927" t="s">
        <v>4715</v>
      </c>
      <c r="D4927" t="s">
        <v>151</v>
      </c>
      <c r="E4927" t="s">
        <v>19</v>
      </c>
      <c r="F4927" t="s">
        <v>113</v>
      </c>
      <c r="G4927" t="s">
        <v>41</v>
      </c>
      <c r="H4927" t="s">
        <v>171</v>
      </c>
      <c r="I4927" t="s">
        <v>172</v>
      </c>
      <c r="J4927">
        <v>1</v>
      </c>
      <c r="K4927">
        <v>8372.57</v>
      </c>
      <c r="L4927">
        <v>0</v>
      </c>
      <c r="M4927">
        <v>7253.02</v>
      </c>
      <c r="N4927" t="s">
        <v>70</v>
      </c>
      <c r="O4927" t="s">
        <v>35</v>
      </c>
      <c r="P4927" t="s">
        <v>71</v>
      </c>
      <c r="Q4927">
        <f>Sales_Data[[#This Row],[Quantity]]*Sales_Data[[#This Row],[Unit_Price]]</f>
        <v>8372.57</v>
      </c>
      <c r="R4927">
        <f>Sales_Data[[#This Row],[Gross_Sales]]*Sales_Data[[#This Row],[Discount]]</f>
        <v>0</v>
      </c>
      <c r="S4927">
        <f>Sales_Data[[#This Row],[Gross_Sales]]-Sales_Data[[#This Row],[Discount_Amount]]</f>
        <v>8372.57</v>
      </c>
      <c r="T4927">
        <f>Sales_Data[[#This Row],[Net Sales]]-Sales_Data[[#This Row],[Cost]]</f>
        <v>1119.5499999999993</v>
      </c>
      <c r="U4927" s="2">
        <f>Sales_Data[[#This Row],[Profit]]/Sales_Data[[#This Row],[Net Sales]]</f>
        <v>0.13371640965677198</v>
      </c>
      <c r="V4927">
        <f>YEAR(Sales_Data[[#This Row],[Order_Date]])</f>
        <v>2025</v>
      </c>
      <c r="W4927" t="str">
        <f>TEXT(Sales_Data[[#This Row],[Order_Date]],"mmm")</f>
        <v>Oct</v>
      </c>
      <c r="X4927">
        <f>MONTH(Sales_Data[[#This Row],[Order_Date]])</f>
        <v>10</v>
      </c>
      <c r="Y4927" t="str">
        <f>"Q"&amp;ROUNDUP(MONTH(Sales_Data[[#This Row],[Order_Date]])/3,0)</f>
        <v>Q4</v>
      </c>
    </row>
    <row r="4928" spans="1:25" x14ac:dyDescent="0.3">
      <c r="A4928" t="s">
        <v>6697</v>
      </c>
      <c r="B4928" s="1">
        <v>45887</v>
      </c>
      <c r="C4928" t="s">
        <v>365</v>
      </c>
      <c r="D4928" t="s">
        <v>1004</v>
      </c>
      <c r="E4928" t="s">
        <v>119</v>
      </c>
      <c r="F4928" t="s">
        <v>120</v>
      </c>
      <c r="G4928" t="s">
        <v>21</v>
      </c>
      <c r="H4928" t="s">
        <v>22</v>
      </c>
      <c r="I4928" t="s">
        <v>23</v>
      </c>
      <c r="J4928">
        <v>1</v>
      </c>
      <c r="K4928">
        <v>2970.95</v>
      </c>
      <c r="L4928">
        <v>0.2</v>
      </c>
      <c r="M4928">
        <v>1910.04</v>
      </c>
      <c r="N4928" t="s">
        <v>70</v>
      </c>
      <c r="O4928" t="s">
        <v>35</v>
      </c>
      <c r="P4928" t="s">
        <v>26</v>
      </c>
      <c r="Q4928">
        <f>Sales_Data[[#This Row],[Quantity]]*Sales_Data[[#This Row],[Unit_Price]]</f>
        <v>2970.95</v>
      </c>
      <c r="R4928">
        <f>Sales_Data[[#This Row],[Gross_Sales]]*Sales_Data[[#This Row],[Discount]]</f>
        <v>594.18999999999994</v>
      </c>
      <c r="S4928">
        <f>Sales_Data[[#This Row],[Gross_Sales]]-Sales_Data[[#This Row],[Discount_Amount]]</f>
        <v>2376.7599999999998</v>
      </c>
      <c r="T4928">
        <f>Sales_Data[[#This Row],[Net Sales]]-Sales_Data[[#This Row],[Cost]]</f>
        <v>466.7199999999998</v>
      </c>
      <c r="U4928" s="2">
        <f>Sales_Data[[#This Row],[Profit]]/Sales_Data[[#This Row],[Net Sales]]</f>
        <v>0.19636816506504648</v>
      </c>
      <c r="V4928">
        <f>YEAR(Sales_Data[[#This Row],[Order_Date]])</f>
        <v>2025</v>
      </c>
      <c r="W4928" t="str">
        <f>TEXT(Sales_Data[[#This Row],[Order_Date]],"mmm")</f>
        <v>Aug</v>
      </c>
      <c r="X4928">
        <f>MONTH(Sales_Data[[#This Row],[Order_Date]])</f>
        <v>8</v>
      </c>
      <c r="Y4928" t="str">
        <f>"Q"&amp;ROUNDUP(MONTH(Sales_Data[[#This Row],[Order_Date]])/3,0)</f>
        <v>Q3</v>
      </c>
    </row>
    <row r="4929" spans="1:25" x14ac:dyDescent="0.3">
      <c r="A4929" t="s">
        <v>6698</v>
      </c>
      <c r="B4929" s="1">
        <v>45979</v>
      </c>
      <c r="C4929" t="s">
        <v>1165</v>
      </c>
      <c r="D4929" t="s">
        <v>715</v>
      </c>
      <c r="E4929" t="s">
        <v>48</v>
      </c>
      <c r="F4929" t="s">
        <v>164</v>
      </c>
      <c r="G4929" t="s">
        <v>21</v>
      </c>
      <c r="H4929" t="s">
        <v>297</v>
      </c>
      <c r="I4929" t="s">
        <v>297</v>
      </c>
      <c r="J4929">
        <v>2</v>
      </c>
      <c r="K4929">
        <v>28083.25</v>
      </c>
      <c r="L4929">
        <v>0.05</v>
      </c>
      <c r="M4929">
        <v>39054.92</v>
      </c>
      <c r="N4929" t="s">
        <v>52</v>
      </c>
      <c r="O4929" t="s">
        <v>35</v>
      </c>
      <c r="P4929" t="s">
        <v>71</v>
      </c>
      <c r="Q4929">
        <f>Sales_Data[[#This Row],[Quantity]]*Sales_Data[[#This Row],[Unit_Price]]</f>
        <v>56166.5</v>
      </c>
      <c r="R4929">
        <f>Sales_Data[[#This Row],[Gross_Sales]]*Sales_Data[[#This Row],[Discount]]</f>
        <v>2808.3250000000003</v>
      </c>
      <c r="S4929">
        <f>Sales_Data[[#This Row],[Gross_Sales]]-Sales_Data[[#This Row],[Discount_Amount]]</f>
        <v>53358.175000000003</v>
      </c>
      <c r="T4929">
        <f>Sales_Data[[#This Row],[Net Sales]]-Sales_Data[[#This Row],[Cost]]</f>
        <v>14303.255000000005</v>
      </c>
      <c r="U4929" s="2">
        <f>Sales_Data[[#This Row],[Profit]]/Sales_Data[[#This Row],[Net Sales]]</f>
        <v>0.26806117338158592</v>
      </c>
      <c r="V4929">
        <f>YEAR(Sales_Data[[#This Row],[Order_Date]])</f>
        <v>2025</v>
      </c>
      <c r="W4929" t="str">
        <f>TEXT(Sales_Data[[#This Row],[Order_Date]],"mmm")</f>
        <v>Nov</v>
      </c>
      <c r="X4929">
        <f>MONTH(Sales_Data[[#This Row],[Order_Date]])</f>
        <v>11</v>
      </c>
      <c r="Y4929" t="str">
        <f>"Q"&amp;ROUNDUP(MONTH(Sales_Data[[#This Row],[Order_Date]])/3,0)</f>
        <v>Q4</v>
      </c>
    </row>
    <row r="4930" spans="1:25" x14ac:dyDescent="0.3">
      <c r="A4930" t="s">
        <v>6699</v>
      </c>
      <c r="B4930" s="1">
        <v>45949</v>
      </c>
      <c r="C4930" t="s">
        <v>3942</v>
      </c>
      <c r="D4930" t="s">
        <v>553</v>
      </c>
      <c r="E4930" t="s">
        <v>39</v>
      </c>
      <c r="F4930" t="s">
        <v>96</v>
      </c>
      <c r="G4930" t="s">
        <v>67</v>
      </c>
      <c r="H4930" t="s">
        <v>68</v>
      </c>
      <c r="I4930" t="s">
        <v>69</v>
      </c>
      <c r="J4930">
        <v>3</v>
      </c>
      <c r="K4930">
        <v>3338.32</v>
      </c>
      <c r="L4930">
        <v>0.05</v>
      </c>
      <c r="M4930">
        <v>7178.56</v>
      </c>
      <c r="N4930" t="s">
        <v>24</v>
      </c>
      <c r="O4930" t="s">
        <v>53</v>
      </c>
      <c r="P4930" t="s">
        <v>26</v>
      </c>
      <c r="Q4930">
        <f>Sales_Data[[#This Row],[Quantity]]*Sales_Data[[#This Row],[Unit_Price]]</f>
        <v>10014.960000000001</v>
      </c>
      <c r="R4930">
        <f>Sales_Data[[#This Row],[Gross_Sales]]*Sales_Data[[#This Row],[Discount]]</f>
        <v>500.74800000000005</v>
      </c>
      <c r="S4930">
        <f>Sales_Data[[#This Row],[Gross_Sales]]-Sales_Data[[#This Row],[Discount_Amount]]</f>
        <v>9514.2120000000014</v>
      </c>
      <c r="T4930">
        <f>Sales_Data[[#This Row],[Net Sales]]-Sales_Data[[#This Row],[Cost]]</f>
        <v>2335.652000000001</v>
      </c>
      <c r="U4930" s="2">
        <f>Sales_Data[[#This Row],[Profit]]/Sales_Data[[#This Row],[Net Sales]]</f>
        <v>0.24549085095013656</v>
      </c>
      <c r="V4930">
        <f>YEAR(Sales_Data[[#This Row],[Order_Date]])</f>
        <v>2025</v>
      </c>
      <c r="W4930" t="str">
        <f>TEXT(Sales_Data[[#This Row],[Order_Date]],"mmm")</f>
        <v>Oct</v>
      </c>
      <c r="X4930">
        <f>MONTH(Sales_Data[[#This Row],[Order_Date]])</f>
        <v>10</v>
      </c>
      <c r="Y4930" t="str">
        <f>"Q"&amp;ROUNDUP(MONTH(Sales_Data[[#This Row],[Order_Date]])/3,0)</f>
        <v>Q4</v>
      </c>
    </row>
    <row r="4931" spans="1:25" x14ac:dyDescent="0.3">
      <c r="A4931" t="s">
        <v>6700</v>
      </c>
      <c r="B4931" s="1">
        <v>45683</v>
      </c>
      <c r="C4931" t="s">
        <v>426</v>
      </c>
      <c r="D4931" t="s">
        <v>155</v>
      </c>
      <c r="E4931" t="s">
        <v>19</v>
      </c>
      <c r="F4931" t="s">
        <v>57</v>
      </c>
      <c r="G4931" t="s">
        <v>32</v>
      </c>
      <c r="H4931" t="s">
        <v>33</v>
      </c>
      <c r="I4931" t="s">
        <v>161</v>
      </c>
      <c r="J4931">
        <v>2</v>
      </c>
      <c r="K4931">
        <v>16452.55</v>
      </c>
      <c r="L4931">
        <v>0.05</v>
      </c>
      <c r="M4931">
        <v>22396.36</v>
      </c>
      <c r="N4931" t="s">
        <v>52</v>
      </c>
      <c r="O4931" t="s">
        <v>25</v>
      </c>
      <c r="P4931" t="s">
        <v>44</v>
      </c>
      <c r="Q4931">
        <f>Sales_Data[[#This Row],[Quantity]]*Sales_Data[[#This Row],[Unit_Price]]</f>
        <v>32905.1</v>
      </c>
      <c r="R4931">
        <f>Sales_Data[[#This Row],[Gross_Sales]]*Sales_Data[[#This Row],[Discount]]</f>
        <v>1645.2550000000001</v>
      </c>
      <c r="S4931">
        <f>Sales_Data[[#This Row],[Gross_Sales]]-Sales_Data[[#This Row],[Discount_Amount]]</f>
        <v>31259.844999999998</v>
      </c>
      <c r="T4931">
        <f>Sales_Data[[#This Row],[Net Sales]]-Sales_Data[[#This Row],[Cost]]</f>
        <v>8863.4849999999969</v>
      </c>
      <c r="U4931" s="2">
        <f>Sales_Data[[#This Row],[Profit]]/Sales_Data[[#This Row],[Net Sales]]</f>
        <v>0.28354219286755894</v>
      </c>
      <c r="V4931">
        <f>YEAR(Sales_Data[[#This Row],[Order_Date]])</f>
        <v>2025</v>
      </c>
      <c r="W4931" t="str">
        <f>TEXT(Sales_Data[[#This Row],[Order_Date]],"mmm")</f>
        <v>Jan</v>
      </c>
      <c r="X4931">
        <f>MONTH(Sales_Data[[#This Row],[Order_Date]])</f>
        <v>1</v>
      </c>
      <c r="Y4931" t="str">
        <f>"Q"&amp;ROUNDUP(MONTH(Sales_Data[[#This Row],[Order_Date]])/3,0)</f>
        <v>Q1</v>
      </c>
    </row>
    <row r="4932" spans="1:25" x14ac:dyDescent="0.3">
      <c r="A4932" t="s">
        <v>6701</v>
      </c>
      <c r="B4932" s="1">
        <v>45732</v>
      </c>
      <c r="C4932" t="s">
        <v>1725</v>
      </c>
      <c r="D4932" t="s">
        <v>546</v>
      </c>
      <c r="E4932" t="s">
        <v>48</v>
      </c>
      <c r="F4932" t="s">
        <v>132</v>
      </c>
      <c r="G4932" t="s">
        <v>32</v>
      </c>
      <c r="H4932" t="s">
        <v>33</v>
      </c>
      <c r="I4932" t="s">
        <v>161</v>
      </c>
      <c r="J4932">
        <v>1</v>
      </c>
      <c r="K4932">
        <v>8069.6</v>
      </c>
      <c r="L4932">
        <v>0.2</v>
      </c>
      <c r="M4932">
        <v>5586.75</v>
      </c>
      <c r="N4932" t="s">
        <v>70</v>
      </c>
      <c r="O4932" t="s">
        <v>35</v>
      </c>
      <c r="P4932" t="s">
        <v>26</v>
      </c>
      <c r="Q4932">
        <f>Sales_Data[[#This Row],[Quantity]]*Sales_Data[[#This Row],[Unit_Price]]</f>
        <v>8069.6</v>
      </c>
      <c r="R4932">
        <f>Sales_Data[[#This Row],[Gross_Sales]]*Sales_Data[[#This Row],[Discount]]</f>
        <v>1613.92</v>
      </c>
      <c r="S4932">
        <f>Sales_Data[[#This Row],[Gross_Sales]]-Sales_Data[[#This Row],[Discount_Amount]]</f>
        <v>6455.68</v>
      </c>
      <c r="T4932">
        <f>Sales_Data[[#This Row],[Net Sales]]-Sales_Data[[#This Row],[Cost]]</f>
        <v>868.93000000000029</v>
      </c>
      <c r="U4932" s="2">
        <f>Sales_Data[[#This Row],[Profit]]/Sales_Data[[#This Row],[Net Sales]]</f>
        <v>0.13459929860216124</v>
      </c>
      <c r="V4932">
        <f>YEAR(Sales_Data[[#This Row],[Order_Date]])</f>
        <v>2025</v>
      </c>
      <c r="W4932" t="str">
        <f>TEXT(Sales_Data[[#This Row],[Order_Date]],"mmm")</f>
        <v>Mar</v>
      </c>
      <c r="X4932">
        <f>MONTH(Sales_Data[[#This Row],[Order_Date]])</f>
        <v>3</v>
      </c>
      <c r="Y4932" t="str">
        <f>"Q"&amp;ROUNDUP(MONTH(Sales_Data[[#This Row],[Order_Date]])/3,0)</f>
        <v>Q1</v>
      </c>
    </row>
    <row r="4933" spans="1:25" x14ac:dyDescent="0.3">
      <c r="A4933" t="s">
        <v>6702</v>
      </c>
      <c r="B4933" s="1">
        <v>46021</v>
      </c>
      <c r="C4933" t="s">
        <v>401</v>
      </c>
      <c r="D4933" t="s">
        <v>359</v>
      </c>
      <c r="E4933" t="s">
        <v>19</v>
      </c>
      <c r="F4933" t="s">
        <v>57</v>
      </c>
      <c r="G4933" t="s">
        <v>67</v>
      </c>
      <c r="H4933" t="s">
        <v>68</v>
      </c>
      <c r="I4933" t="s">
        <v>69</v>
      </c>
      <c r="J4933">
        <v>4</v>
      </c>
      <c r="K4933">
        <v>5539.34</v>
      </c>
      <c r="L4933">
        <v>0</v>
      </c>
      <c r="M4933">
        <v>17663.599999999999</v>
      </c>
      <c r="N4933" t="s">
        <v>24</v>
      </c>
      <c r="O4933" t="s">
        <v>35</v>
      </c>
      <c r="P4933" t="s">
        <v>71</v>
      </c>
      <c r="Q4933">
        <f>Sales_Data[[#This Row],[Quantity]]*Sales_Data[[#This Row],[Unit_Price]]</f>
        <v>22157.360000000001</v>
      </c>
      <c r="R4933">
        <f>Sales_Data[[#This Row],[Gross_Sales]]*Sales_Data[[#This Row],[Discount]]</f>
        <v>0</v>
      </c>
      <c r="S4933">
        <f>Sales_Data[[#This Row],[Gross_Sales]]-Sales_Data[[#This Row],[Discount_Amount]]</f>
        <v>22157.360000000001</v>
      </c>
      <c r="T4933">
        <f>Sales_Data[[#This Row],[Net Sales]]-Sales_Data[[#This Row],[Cost]]</f>
        <v>4493.760000000002</v>
      </c>
      <c r="U4933" s="2">
        <f>Sales_Data[[#This Row],[Profit]]/Sales_Data[[#This Row],[Net Sales]]</f>
        <v>0.20281116522907069</v>
      </c>
      <c r="V4933">
        <f>YEAR(Sales_Data[[#This Row],[Order_Date]])</f>
        <v>2025</v>
      </c>
      <c r="W4933" t="str">
        <f>TEXT(Sales_Data[[#This Row],[Order_Date]],"mmm")</f>
        <v>Dec</v>
      </c>
      <c r="X4933">
        <f>MONTH(Sales_Data[[#This Row],[Order_Date]])</f>
        <v>12</v>
      </c>
      <c r="Y4933" t="str">
        <f>"Q"&amp;ROUNDUP(MONTH(Sales_Data[[#This Row],[Order_Date]])/3,0)</f>
        <v>Q4</v>
      </c>
    </row>
    <row r="4934" spans="1:25" x14ac:dyDescent="0.3">
      <c r="A4934" t="s">
        <v>6703</v>
      </c>
      <c r="B4934" s="1">
        <v>45956</v>
      </c>
      <c r="C4934" t="s">
        <v>1379</v>
      </c>
      <c r="D4934" t="s">
        <v>209</v>
      </c>
      <c r="E4934" t="s">
        <v>48</v>
      </c>
      <c r="F4934" t="s">
        <v>132</v>
      </c>
      <c r="G4934" t="s">
        <v>32</v>
      </c>
      <c r="H4934" t="s">
        <v>33</v>
      </c>
      <c r="I4934" t="s">
        <v>161</v>
      </c>
      <c r="J4934">
        <v>1</v>
      </c>
      <c r="K4934">
        <v>35635.370000000003</v>
      </c>
      <c r="L4934">
        <v>0.1</v>
      </c>
      <c r="M4934">
        <v>27789.61</v>
      </c>
      <c r="N4934" t="s">
        <v>70</v>
      </c>
      <c r="O4934" t="s">
        <v>35</v>
      </c>
      <c r="P4934" t="s">
        <v>44</v>
      </c>
      <c r="Q4934">
        <f>Sales_Data[[#This Row],[Quantity]]*Sales_Data[[#This Row],[Unit_Price]]</f>
        <v>35635.370000000003</v>
      </c>
      <c r="R4934">
        <f>Sales_Data[[#This Row],[Gross_Sales]]*Sales_Data[[#This Row],[Discount]]</f>
        <v>3563.5370000000003</v>
      </c>
      <c r="S4934">
        <f>Sales_Data[[#This Row],[Gross_Sales]]-Sales_Data[[#This Row],[Discount_Amount]]</f>
        <v>32071.833000000002</v>
      </c>
      <c r="T4934">
        <f>Sales_Data[[#This Row],[Net Sales]]-Sales_Data[[#This Row],[Cost]]</f>
        <v>4282.2230000000018</v>
      </c>
      <c r="U4934" s="2">
        <f>Sales_Data[[#This Row],[Profit]]/Sales_Data[[#This Row],[Net Sales]]</f>
        <v>0.13351974612738851</v>
      </c>
      <c r="V4934">
        <f>YEAR(Sales_Data[[#This Row],[Order_Date]])</f>
        <v>2025</v>
      </c>
      <c r="W4934" t="str">
        <f>TEXT(Sales_Data[[#This Row],[Order_Date]],"mmm")</f>
        <v>Oct</v>
      </c>
      <c r="X4934">
        <f>MONTH(Sales_Data[[#This Row],[Order_Date]])</f>
        <v>10</v>
      </c>
      <c r="Y4934" t="str">
        <f>"Q"&amp;ROUNDUP(MONTH(Sales_Data[[#This Row],[Order_Date]])/3,0)</f>
        <v>Q4</v>
      </c>
    </row>
    <row r="4935" spans="1:25" x14ac:dyDescent="0.3">
      <c r="A4935" t="s">
        <v>6704</v>
      </c>
      <c r="B4935" s="1">
        <v>45807</v>
      </c>
      <c r="C4935" t="s">
        <v>3935</v>
      </c>
      <c r="D4935" t="s">
        <v>307</v>
      </c>
      <c r="E4935" t="s">
        <v>119</v>
      </c>
      <c r="F4935" t="s">
        <v>249</v>
      </c>
      <c r="G4935" t="s">
        <v>75</v>
      </c>
      <c r="H4935" t="s">
        <v>76</v>
      </c>
      <c r="I4935" t="s">
        <v>108</v>
      </c>
      <c r="J4935">
        <v>2</v>
      </c>
      <c r="K4935">
        <v>6435.44</v>
      </c>
      <c r="L4935">
        <v>0.05</v>
      </c>
      <c r="M4935">
        <v>10454.86</v>
      </c>
      <c r="N4935" t="s">
        <v>83</v>
      </c>
      <c r="O4935" t="s">
        <v>35</v>
      </c>
      <c r="P4935" t="s">
        <v>44</v>
      </c>
      <c r="Q4935">
        <f>Sales_Data[[#This Row],[Quantity]]*Sales_Data[[#This Row],[Unit_Price]]</f>
        <v>12870.88</v>
      </c>
      <c r="R4935">
        <f>Sales_Data[[#This Row],[Gross_Sales]]*Sales_Data[[#This Row],[Discount]]</f>
        <v>643.54399999999998</v>
      </c>
      <c r="S4935">
        <f>Sales_Data[[#This Row],[Gross_Sales]]-Sales_Data[[#This Row],[Discount_Amount]]</f>
        <v>12227.335999999999</v>
      </c>
      <c r="T4935">
        <f>Sales_Data[[#This Row],[Net Sales]]-Sales_Data[[#This Row],[Cost]]</f>
        <v>1772.4759999999987</v>
      </c>
      <c r="U4935" s="2">
        <f>Sales_Data[[#This Row],[Profit]]/Sales_Data[[#This Row],[Net Sales]]</f>
        <v>0.1449601123253666</v>
      </c>
      <c r="V4935">
        <f>YEAR(Sales_Data[[#This Row],[Order_Date]])</f>
        <v>2025</v>
      </c>
      <c r="W4935" t="str">
        <f>TEXT(Sales_Data[[#This Row],[Order_Date]],"mmm")</f>
        <v>May</v>
      </c>
      <c r="X4935">
        <f>MONTH(Sales_Data[[#This Row],[Order_Date]])</f>
        <v>5</v>
      </c>
      <c r="Y4935" t="str">
        <f>"Q"&amp;ROUNDUP(MONTH(Sales_Data[[#This Row],[Order_Date]])/3,0)</f>
        <v>Q2</v>
      </c>
    </row>
    <row r="4936" spans="1:25" x14ac:dyDescent="0.3">
      <c r="A4936" t="s">
        <v>6705</v>
      </c>
      <c r="B4936" s="1">
        <v>45805</v>
      </c>
      <c r="C4936" t="s">
        <v>6706</v>
      </c>
      <c r="D4936" t="s">
        <v>430</v>
      </c>
      <c r="E4936" t="s">
        <v>19</v>
      </c>
      <c r="F4936" t="s">
        <v>113</v>
      </c>
      <c r="G4936" t="s">
        <v>67</v>
      </c>
      <c r="H4936" t="s">
        <v>68</v>
      </c>
      <c r="I4936" t="s">
        <v>69</v>
      </c>
      <c r="J4936">
        <v>2</v>
      </c>
      <c r="K4936">
        <v>11610.03</v>
      </c>
      <c r="L4936">
        <v>0</v>
      </c>
      <c r="M4936">
        <v>18534.29</v>
      </c>
      <c r="N4936" t="s">
        <v>52</v>
      </c>
      <c r="O4936" t="s">
        <v>35</v>
      </c>
      <c r="P4936" t="s">
        <v>44</v>
      </c>
      <c r="Q4936">
        <f>Sales_Data[[#This Row],[Quantity]]*Sales_Data[[#This Row],[Unit_Price]]</f>
        <v>23220.06</v>
      </c>
      <c r="R4936">
        <f>Sales_Data[[#This Row],[Gross_Sales]]*Sales_Data[[#This Row],[Discount]]</f>
        <v>0</v>
      </c>
      <c r="S4936">
        <f>Sales_Data[[#This Row],[Gross_Sales]]-Sales_Data[[#This Row],[Discount_Amount]]</f>
        <v>23220.06</v>
      </c>
      <c r="T4936">
        <f>Sales_Data[[#This Row],[Net Sales]]-Sales_Data[[#This Row],[Cost]]</f>
        <v>4685.7700000000004</v>
      </c>
      <c r="U4936" s="2">
        <f>Sales_Data[[#This Row],[Profit]]/Sales_Data[[#This Row],[Net Sales]]</f>
        <v>0.20179835883283678</v>
      </c>
      <c r="V4936">
        <f>YEAR(Sales_Data[[#This Row],[Order_Date]])</f>
        <v>2025</v>
      </c>
      <c r="W4936" t="str">
        <f>TEXT(Sales_Data[[#This Row],[Order_Date]],"mmm")</f>
        <v>May</v>
      </c>
      <c r="X4936">
        <f>MONTH(Sales_Data[[#This Row],[Order_Date]])</f>
        <v>5</v>
      </c>
      <c r="Y4936" t="str">
        <f>"Q"&amp;ROUNDUP(MONTH(Sales_Data[[#This Row],[Order_Date]])/3,0)</f>
        <v>Q2</v>
      </c>
    </row>
    <row r="4937" spans="1:25" x14ac:dyDescent="0.3">
      <c r="A4937" t="s">
        <v>6707</v>
      </c>
      <c r="B4937" s="1">
        <v>45665</v>
      </c>
      <c r="C4937" t="s">
        <v>679</v>
      </c>
      <c r="D4937" t="s">
        <v>151</v>
      </c>
      <c r="E4937" t="s">
        <v>39</v>
      </c>
      <c r="F4937" t="s">
        <v>96</v>
      </c>
      <c r="G4937" t="s">
        <v>41</v>
      </c>
      <c r="H4937" t="s">
        <v>42</v>
      </c>
      <c r="I4937" t="s">
        <v>82</v>
      </c>
      <c r="J4937">
        <v>2</v>
      </c>
      <c r="K4937">
        <v>6614.84</v>
      </c>
      <c r="L4937">
        <v>0.15</v>
      </c>
      <c r="M4937">
        <v>7656.06</v>
      </c>
      <c r="N4937" t="s">
        <v>24</v>
      </c>
      <c r="O4937" t="s">
        <v>35</v>
      </c>
      <c r="P4937" t="s">
        <v>44</v>
      </c>
      <c r="Q4937">
        <f>Sales_Data[[#This Row],[Quantity]]*Sales_Data[[#This Row],[Unit_Price]]</f>
        <v>13229.68</v>
      </c>
      <c r="R4937">
        <f>Sales_Data[[#This Row],[Gross_Sales]]*Sales_Data[[#This Row],[Discount]]</f>
        <v>1984.452</v>
      </c>
      <c r="S4937">
        <f>Sales_Data[[#This Row],[Gross_Sales]]-Sales_Data[[#This Row],[Discount_Amount]]</f>
        <v>11245.228000000001</v>
      </c>
      <c r="T4937">
        <f>Sales_Data[[#This Row],[Net Sales]]-Sales_Data[[#This Row],[Cost]]</f>
        <v>3589.1680000000006</v>
      </c>
      <c r="U4937" s="2">
        <f>Sales_Data[[#This Row],[Profit]]/Sales_Data[[#This Row],[Net Sales]]</f>
        <v>0.31917254145491764</v>
      </c>
      <c r="V4937">
        <f>YEAR(Sales_Data[[#This Row],[Order_Date]])</f>
        <v>2025</v>
      </c>
      <c r="W4937" t="str">
        <f>TEXT(Sales_Data[[#This Row],[Order_Date]],"mmm")</f>
        <v>Jan</v>
      </c>
      <c r="X4937">
        <f>MONTH(Sales_Data[[#This Row],[Order_Date]])</f>
        <v>1</v>
      </c>
      <c r="Y4937" t="str">
        <f>"Q"&amp;ROUNDUP(MONTH(Sales_Data[[#This Row],[Order_Date]])/3,0)</f>
        <v>Q1</v>
      </c>
    </row>
    <row r="4938" spans="1:25" x14ac:dyDescent="0.3">
      <c r="A4938" t="s">
        <v>6708</v>
      </c>
      <c r="B4938" s="1">
        <v>45686</v>
      </c>
      <c r="C4938" t="s">
        <v>1047</v>
      </c>
      <c r="D4938" t="s">
        <v>317</v>
      </c>
      <c r="E4938" t="s">
        <v>39</v>
      </c>
      <c r="F4938" t="s">
        <v>107</v>
      </c>
      <c r="G4938" t="s">
        <v>75</v>
      </c>
      <c r="H4938" t="s">
        <v>76</v>
      </c>
      <c r="I4938" t="s">
        <v>108</v>
      </c>
      <c r="J4938">
        <v>4</v>
      </c>
      <c r="K4938">
        <v>5651.02</v>
      </c>
      <c r="L4938">
        <v>0.1</v>
      </c>
      <c r="M4938">
        <v>14989.62</v>
      </c>
      <c r="N4938" t="s">
        <v>24</v>
      </c>
      <c r="O4938" t="s">
        <v>53</v>
      </c>
      <c r="P4938" t="s">
        <v>44</v>
      </c>
      <c r="Q4938">
        <f>Sales_Data[[#This Row],[Quantity]]*Sales_Data[[#This Row],[Unit_Price]]</f>
        <v>22604.080000000002</v>
      </c>
      <c r="R4938">
        <f>Sales_Data[[#This Row],[Gross_Sales]]*Sales_Data[[#This Row],[Discount]]</f>
        <v>2260.4080000000004</v>
      </c>
      <c r="S4938">
        <f>Sales_Data[[#This Row],[Gross_Sales]]-Sales_Data[[#This Row],[Discount_Amount]]</f>
        <v>20343.672000000002</v>
      </c>
      <c r="T4938">
        <f>Sales_Data[[#This Row],[Net Sales]]-Sales_Data[[#This Row],[Cost]]</f>
        <v>5354.0520000000015</v>
      </c>
      <c r="U4938" s="2">
        <f>Sales_Data[[#This Row],[Profit]]/Sales_Data[[#This Row],[Net Sales]]</f>
        <v>0.26318021643290362</v>
      </c>
      <c r="V4938">
        <f>YEAR(Sales_Data[[#This Row],[Order_Date]])</f>
        <v>2025</v>
      </c>
      <c r="W4938" t="str">
        <f>TEXT(Sales_Data[[#This Row],[Order_Date]],"mmm")</f>
        <v>Jan</v>
      </c>
      <c r="X4938">
        <f>MONTH(Sales_Data[[#This Row],[Order_Date]])</f>
        <v>1</v>
      </c>
      <c r="Y4938" t="str">
        <f>"Q"&amp;ROUNDUP(MONTH(Sales_Data[[#This Row],[Order_Date]])/3,0)</f>
        <v>Q1</v>
      </c>
    </row>
    <row r="4939" spans="1:25" x14ac:dyDescent="0.3">
      <c r="A4939" t="s">
        <v>6709</v>
      </c>
      <c r="B4939" s="1">
        <v>45953</v>
      </c>
      <c r="C4939" t="s">
        <v>2399</v>
      </c>
      <c r="D4939" t="s">
        <v>327</v>
      </c>
      <c r="E4939" t="s">
        <v>39</v>
      </c>
      <c r="F4939" t="s">
        <v>405</v>
      </c>
      <c r="G4939" t="s">
        <v>67</v>
      </c>
      <c r="H4939" t="s">
        <v>121</v>
      </c>
      <c r="I4939" t="s">
        <v>142</v>
      </c>
      <c r="J4939">
        <v>2</v>
      </c>
      <c r="K4939">
        <v>4076.71</v>
      </c>
      <c r="L4939">
        <v>0.1</v>
      </c>
      <c r="M4939">
        <v>5835.31</v>
      </c>
      <c r="N4939" t="s">
        <v>109</v>
      </c>
      <c r="O4939" t="s">
        <v>25</v>
      </c>
      <c r="P4939" t="s">
        <v>44</v>
      </c>
      <c r="Q4939">
        <f>Sales_Data[[#This Row],[Quantity]]*Sales_Data[[#This Row],[Unit_Price]]</f>
        <v>8153.42</v>
      </c>
      <c r="R4939">
        <f>Sales_Data[[#This Row],[Gross_Sales]]*Sales_Data[[#This Row],[Discount]]</f>
        <v>815.3420000000001</v>
      </c>
      <c r="S4939">
        <f>Sales_Data[[#This Row],[Gross_Sales]]-Sales_Data[[#This Row],[Discount_Amount]]</f>
        <v>7338.0779999999995</v>
      </c>
      <c r="T4939">
        <f>Sales_Data[[#This Row],[Net Sales]]-Sales_Data[[#This Row],[Cost]]</f>
        <v>1502.7679999999991</v>
      </c>
      <c r="U4939" s="2">
        <f>Sales_Data[[#This Row],[Profit]]/Sales_Data[[#This Row],[Net Sales]]</f>
        <v>0.20479040969583578</v>
      </c>
      <c r="V4939">
        <f>YEAR(Sales_Data[[#This Row],[Order_Date]])</f>
        <v>2025</v>
      </c>
      <c r="W4939" t="str">
        <f>TEXT(Sales_Data[[#This Row],[Order_Date]],"mmm")</f>
        <v>Oct</v>
      </c>
      <c r="X4939">
        <f>MONTH(Sales_Data[[#This Row],[Order_Date]])</f>
        <v>10</v>
      </c>
      <c r="Y4939" t="str">
        <f>"Q"&amp;ROUNDUP(MONTH(Sales_Data[[#This Row],[Order_Date]])/3,0)</f>
        <v>Q4</v>
      </c>
    </row>
    <row r="4940" spans="1:25" x14ac:dyDescent="0.3">
      <c r="A4940" t="s">
        <v>6710</v>
      </c>
      <c r="B4940" s="1">
        <v>45866</v>
      </c>
      <c r="C4940" t="s">
        <v>1715</v>
      </c>
      <c r="D4940" t="s">
        <v>427</v>
      </c>
      <c r="E4940" t="s">
        <v>19</v>
      </c>
      <c r="F4940" t="s">
        <v>57</v>
      </c>
      <c r="G4940" t="s">
        <v>21</v>
      </c>
      <c r="H4940" t="s">
        <v>297</v>
      </c>
      <c r="I4940" t="s">
        <v>494</v>
      </c>
      <c r="J4940">
        <v>1</v>
      </c>
      <c r="K4940">
        <v>4414.01</v>
      </c>
      <c r="L4940">
        <v>0</v>
      </c>
      <c r="M4940">
        <v>3274.86</v>
      </c>
      <c r="N4940" t="s">
        <v>24</v>
      </c>
      <c r="O4940" t="s">
        <v>35</v>
      </c>
      <c r="P4940" t="s">
        <v>71</v>
      </c>
      <c r="Q4940">
        <f>Sales_Data[[#This Row],[Quantity]]*Sales_Data[[#This Row],[Unit_Price]]</f>
        <v>4414.01</v>
      </c>
      <c r="R4940">
        <f>Sales_Data[[#This Row],[Gross_Sales]]*Sales_Data[[#This Row],[Discount]]</f>
        <v>0</v>
      </c>
      <c r="S4940">
        <f>Sales_Data[[#This Row],[Gross_Sales]]-Sales_Data[[#This Row],[Discount_Amount]]</f>
        <v>4414.01</v>
      </c>
      <c r="T4940">
        <f>Sales_Data[[#This Row],[Net Sales]]-Sales_Data[[#This Row],[Cost]]</f>
        <v>1139.1500000000001</v>
      </c>
      <c r="U4940" s="2">
        <f>Sales_Data[[#This Row],[Profit]]/Sales_Data[[#This Row],[Net Sales]]</f>
        <v>0.25807598985956082</v>
      </c>
      <c r="V4940">
        <f>YEAR(Sales_Data[[#This Row],[Order_Date]])</f>
        <v>2025</v>
      </c>
      <c r="W4940" t="str">
        <f>TEXT(Sales_Data[[#This Row],[Order_Date]],"mmm")</f>
        <v>Jul</v>
      </c>
      <c r="X4940">
        <f>MONTH(Sales_Data[[#This Row],[Order_Date]])</f>
        <v>7</v>
      </c>
      <c r="Y4940" t="str">
        <f>"Q"&amp;ROUNDUP(MONTH(Sales_Data[[#This Row],[Order_Date]])/3,0)</f>
        <v>Q3</v>
      </c>
    </row>
    <row r="4941" spans="1:25" x14ac:dyDescent="0.3">
      <c r="A4941" t="s">
        <v>6711</v>
      </c>
      <c r="B4941" s="1">
        <v>45785</v>
      </c>
      <c r="C4941" t="s">
        <v>2523</v>
      </c>
      <c r="D4941" t="s">
        <v>393</v>
      </c>
      <c r="E4941" t="s">
        <v>48</v>
      </c>
      <c r="F4941" t="s">
        <v>164</v>
      </c>
      <c r="G4941" t="s">
        <v>21</v>
      </c>
      <c r="H4941" t="s">
        <v>230</v>
      </c>
      <c r="I4941" t="s">
        <v>328</v>
      </c>
      <c r="J4941">
        <v>1</v>
      </c>
      <c r="K4941">
        <v>30130.51</v>
      </c>
      <c r="L4941">
        <v>0.1</v>
      </c>
      <c r="M4941">
        <v>19932.830000000002</v>
      </c>
      <c r="N4941" t="s">
        <v>24</v>
      </c>
      <c r="O4941" t="s">
        <v>35</v>
      </c>
      <c r="P4941" t="s">
        <v>26</v>
      </c>
      <c r="Q4941">
        <f>Sales_Data[[#This Row],[Quantity]]*Sales_Data[[#This Row],[Unit_Price]]</f>
        <v>30130.51</v>
      </c>
      <c r="R4941">
        <f>Sales_Data[[#This Row],[Gross_Sales]]*Sales_Data[[#This Row],[Discount]]</f>
        <v>3013.0509999999999</v>
      </c>
      <c r="S4941">
        <f>Sales_Data[[#This Row],[Gross_Sales]]-Sales_Data[[#This Row],[Discount_Amount]]</f>
        <v>27117.458999999999</v>
      </c>
      <c r="T4941">
        <f>Sales_Data[[#This Row],[Net Sales]]-Sales_Data[[#This Row],[Cost]]</f>
        <v>7184.6289999999972</v>
      </c>
      <c r="U4941" s="2">
        <f>Sales_Data[[#This Row],[Profit]]/Sales_Data[[#This Row],[Net Sales]]</f>
        <v>0.26494477229595875</v>
      </c>
      <c r="V4941">
        <f>YEAR(Sales_Data[[#This Row],[Order_Date]])</f>
        <v>2025</v>
      </c>
      <c r="W4941" t="str">
        <f>TEXT(Sales_Data[[#This Row],[Order_Date]],"mmm")</f>
        <v>May</v>
      </c>
      <c r="X4941">
        <f>MONTH(Sales_Data[[#This Row],[Order_Date]])</f>
        <v>5</v>
      </c>
      <c r="Y4941" t="str">
        <f>"Q"&amp;ROUNDUP(MONTH(Sales_Data[[#This Row],[Order_Date]])/3,0)</f>
        <v>Q2</v>
      </c>
    </row>
    <row r="4942" spans="1:25" x14ac:dyDescent="0.3">
      <c r="A4942" t="s">
        <v>6712</v>
      </c>
      <c r="B4942" s="1">
        <v>45997</v>
      </c>
      <c r="C4942" t="s">
        <v>884</v>
      </c>
      <c r="D4942" t="s">
        <v>277</v>
      </c>
      <c r="E4942" t="s">
        <v>19</v>
      </c>
      <c r="F4942" t="s">
        <v>81</v>
      </c>
      <c r="G4942" t="s">
        <v>75</v>
      </c>
      <c r="H4942" t="s">
        <v>114</v>
      </c>
      <c r="I4942" t="s">
        <v>115</v>
      </c>
      <c r="J4942">
        <v>1</v>
      </c>
      <c r="K4942">
        <v>12695.51</v>
      </c>
      <c r="L4942">
        <v>0.1</v>
      </c>
      <c r="M4942">
        <v>8340.9500000000007</v>
      </c>
      <c r="N4942" t="s">
        <v>52</v>
      </c>
      <c r="O4942" t="s">
        <v>35</v>
      </c>
      <c r="P4942" t="s">
        <v>44</v>
      </c>
      <c r="Q4942">
        <f>Sales_Data[[#This Row],[Quantity]]*Sales_Data[[#This Row],[Unit_Price]]</f>
        <v>12695.51</v>
      </c>
      <c r="R4942">
        <f>Sales_Data[[#This Row],[Gross_Sales]]*Sales_Data[[#This Row],[Discount]]</f>
        <v>1269.5510000000002</v>
      </c>
      <c r="S4942">
        <f>Sales_Data[[#This Row],[Gross_Sales]]-Sales_Data[[#This Row],[Discount_Amount]]</f>
        <v>11425.959000000001</v>
      </c>
      <c r="T4942">
        <f>Sales_Data[[#This Row],[Net Sales]]-Sales_Data[[#This Row],[Cost]]</f>
        <v>3085.009</v>
      </c>
      <c r="U4942" s="2">
        <f>Sales_Data[[#This Row],[Profit]]/Sales_Data[[#This Row],[Net Sales]]</f>
        <v>0.2700000061264004</v>
      </c>
      <c r="V4942">
        <f>YEAR(Sales_Data[[#This Row],[Order_Date]])</f>
        <v>2025</v>
      </c>
      <c r="W4942" t="str">
        <f>TEXT(Sales_Data[[#This Row],[Order_Date]],"mmm")</f>
        <v>Dec</v>
      </c>
      <c r="X4942">
        <f>MONTH(Sales_Data[[#This Row],[Order_Date]])</f>
        <v>12</v>
      </c>
      <c r="Y4942" t="str">
        <f>"Q"&amp;ROUNDUP(MONTH(Sales_Data[[#This Row],[Order_Date]])/3,0)</f>
        <v>Q4</v>
      </c>
    </row>
    <row r="4943" spans="1:25" x14ac:dyDescent="0.3">
      <c r="A4943" t="s">
        <v>6713</v>
      </c>
      <c r="B4943" s="1">
        <v>45773</v>
      </c>
      <c r="C4943" t="s">
        <v>821</v>
      </c>
      <c r="D4943" t="s">
        <v>100</v>
      </c>
      <c r="E4943" t="s">
        <v>48</v>
      </c>
      <c r="F4943" t="s">
        <v>152</v>
      </c>
      <c r="G4943" t="s">
        <v>21</v>
      </c>
      <c r="H4943" t="s">
        <v>230</v>
      </c>
      <c r="I4943" t="s">
        <v>231</v>
      </c>
      <c r="J4943">
        <v>1</v>
      </c>
      <c r="K4943">
        <v>54710.6</v>
      </c>
      <c r="L4943">
        <v>0.05</v>
      </c>
      <c r="M4943">
        <v>34639.31</v>
      </c>
      <c r="N4943" t="s">
        <v>52</v>
      </c>
      <c r="O4943" t="s">
        <v>25</v>
      </c>
      <c r="P4943" t="s">
        <v>26</v>
      </c>
      <c r="Q4943">
        <f>Sales_Data[[#This Row],[Quantity]]*Sales_Data[[#This Row],[Unit_Price]]</f>
        <v>54710.6</v>
      </c>
      <c r="R4943">
        <f>Sales_Data[[#This Row],[Gross_Sales]]*Sales_Data[[#This Row],[Discount]]</f>
        <v>2735.53</v>
      </c>
      <c r="S4943">
        <f>Sales_Data[[#This Row],[Gross_Sales]]-Sales_Data[[#This Row],[Discount_Amount]]</f>
        <v>51975.07</v>
      </c>
      <c r="T4943">
        <f>Sales_Data[[#This Row],[Net Sales]]-Sales_Data[[#This Row],[Cost]]</f>
        <v>17335.760000000002</v>
      </c>
      <c r="U4943" s="2">
        <f>Sales_Data[[#This Row],[Profit]]/Sales_Data[[#This Row],[Net Sales]]</f>
        <v>0.33353990672836037</v>
      </c>
      <c r="V4943">
        <f>YEAR(Sales_Data[[#This Row],[Order_Date]])</f>
        <v>2025</v>
      </c>
      <c r="W4943" t="str">
        <f>TEXT(Sales_Data[[#This Row],[Order_Date]],"mmm")</f>
        <v>Apr</v>
      </c>
      <c r="X4943">
        <f>MONTH(Sales_Data[[#This Row],[Order_Date]])</f>
        <v>4</v>
      </c>
      <c r="Y4943" t="str">
        <f>"Q"&amp;ROUNDUP(MONTH(Sales_Data[[#This Row],[Order_Date]])/3,0)</f>
        <v>Q2</v>
      </c>
    </row>
    <row r="4944" spans="1:25" x14ac:dyDescent="0.3">
      <c r="A4944" t="s">
        <v>6714</v>
      </c>
      <c r="B4944" s="1">
        <v>45801</v>
      </c>
      <c r="C4944" t="s">
        <v>911</v>
      </c>
      <c r="D4944" t="s">
        <v>1026</v>
      </c>
      <c r="E4944" t="s">
        <v>39</v>
      </c>
      <c r="F4944" t="s">
        <v>202</v>
      </c>
      <c r="G4944" t="s">
        <v>41</v>
      </c>
      <c r="H4944" t="s">
        <v>102</v>
      </c>
      <c r="I4944" t="s">
        <v>103</v>
      </c>
      <c r="J4944">
        <v>4</v>
      </c>
      <c r="K4944">
        <v>6734.26</v>
      </c>
      <c r="L4944">
        <v>0.1</v>
      </c>
      <c r="M4944">
        <v>17460.669999999998</v>
      </c>
      <c r="N4944" t="s">
        <v>83</v>
      </c>
      <c r="O4944" t="s">
        <v>35</v>
      </c>
      <c r="P4944" t="s">
        <v>26</v>
      </c>
      <c r="Q4944">
        <f>Sales_Data[[#This Row],[Quantity]]*Sales_Data[[#This Row],[Unit_Price]]</f>
        <v>26937.040000000001</v>
      </c>
      <c r="R4944">
        <f>Sales_Data[[#This Row],[Gross_Sales]]*Sales_Data[[#This Row],[Discount]]</f>
        <v>2693.7040000000002</v>
      </c>
      <c r="S4944">
        <f>Sales_Data[[#This Row],[Gross_Sales]]-Sales_Data[[#This Row],[Discount_Amount]]</f>
        <v>24243.335999999999</v>
      </c>
      <c r="T4944">
        <f>Sales_Data[[#This Row],[Net Sales]]-Sales_Data[[#This Row],[Cost]]</f>
        <v>6782.6660000000011</v>
      </c>
      <c r="U4944" s="2">
        <f>Sales_Data[[#This Row],[Profit]]/Sales_Data[[#This Row],[Net Sales]]</f>
        <v>0.27977445018292868</v>
      </c>
      <c r="V4944">
        <f>YEAR(Sales_Data[[#This Row],[Order_Date]])</f>
        <v>2025</v>
      </c>
      <c r="W4944" t="str">
        <f>TEXT(Sales_Data[[#This Row],[Order_Date]],"mmm")</f>
        <v>May</v>
      </c>
      <c r="X4944">
        <f>MONTH(Sales_Data[[#This Row],[Order_Date]])</f>
        <v>5</v>
      </c>
      <c r="Y4944" t="str">
        <f>"Q"&amp;ROUNDUP(MONTH(Sales_Data[[#This Row],[Order_Date]])/3,0)</f>
        <v>Q2</v>
      </c>
    </row>
    <row r="4945" spans="1:25" x14ac:dyDescent="0.3">
      <c r="A4945" t="s">
        <v>6715</v>
      </c>
      <c r="B4945" s="1">
        <v>45975</v>
      </c>
      <c r="C4945" t="s">
        <v>4626</v>
      </c>
      <c r="D4945" t="s">
        <v>38</v>
      </c>
      <c r="E4945" t="s">
        <v>48</v>
      </c>
      <c r="F4945" t="s">
        <v>132</v>
      </c>
      <c r="G4945" t="s">
        <v>75</v>
      </c>
      <c r="H4945" t="s">
        <v>185</v>
      </c>
      <c r="I4945" t="s">
        <v>186</v>
      </c>
      <c r="J4945">
        <v>1</v>
      </c>
      <c r="K4945">
        <v>39946.25</v>
      </c>
      <c r="L4945">
        <v>0.2</v>
      </c>
      <c r="M4945">
        <v>28021.03</v>
      </c>
      <c r="N4945" t="s">
        <v>52</v>
      </c>
      <c r="O4945" t="s">
        <v>35</v>
      </c>
      <c r="P4945" t="s">
        <v>44</v>
      </c>
      <c r="Q4945">
        <f>Sales_Data[[#This Row],[Quantity]]*Sales_Data[[#This Row],[Unit_Price]]</f>
        <v>39946.25</v>
      </c>
      <c r="R4945">
        <f>Sales_Data[[#This Row],[Gross_Sales]]*Sales_Data[[#This Row],[Discount]]</f>
        <v>7989.25</v>
      </c>
      <c r="S4945">
        <f>Sales_Data[[#This Row],[Gross_Sales]]-Sales_Data[[#This Row],[Discount_Amount]]</f>
        <v>31957</v>
      </c>
      <c r="T4945">
        <f>Sales_Data[[#This Row],[Net Sales]]-Sales_Data[[#This Row],[Cost]]</f>
        <v>3935.9700000000012</v>
      </c>
      <c r="U4945" s="2">
        <f>Sales_Data[[#This Row],[Profit]]/Sales_Data[[#This Row],[Net Sales]]</f>
        <v>0.12316456488406299</v>
      </c>
      <c r="V4945">
        <f>YEAR(Sales_Data[[#This Row],[Order_Date]])</f>
        <v>2025</v>
      </c>
      <c r="W4945" t="str">
        <f>TEXT(Sales_Data[[#This Row],[Order_Date]],"mmm")</f>
        <v>Nov</v>
      </c>
      <c r="X4945">
        <f>MONTH(Sales_Data[[#This Row],[Order_Date]])</f>
        <v>11</v>
      </c>
      <c r="Y4945" t="str">
        <f>"Q"&amp;ROUNDUP(MONTH(Sales_Data[[#This Row],[Order_Date]])/3,0)</f>
        <v>Q4</v>
      </c>
    </row>
    <row r="4946" spans="1:25" x14ac:dyDescent="0.3">
      <c r="A4946" t="s">
        <v>6716</v>
      </c>
      <c r="B4946" s="1">
        <v>45892</v>
      </c>
      <c r="C4946" t="s">
        <v>2143</v>
      </c>
      <c r="D4946" t="s">
        <v>65</v>
      </c>
      <c r="E4946" t="s">
        <v>39</v>
      </c>
      <c r="F4946" t="s">
        <v>405</v>
      </c>
      <c r="G4946" t="s">
        <v>67</v>
      </c>
      <c r="H4946" t="s">
        <v>121</v>
      </c>
      <c r="I4946" t="s">
        <v>142</v>
      </c>
      <c r="J4946">
        <v>2</v>
      </c>
      <c r="K4946">
        <v>3877.67</v>
      </c>
      <c r="L4946">
        <v>0.15</v>
      </c>
      <c r="M4946">
        <v>4526.7</v>
      </c>
      <c r="N4946" t="s">
        <v>109</v>
      </c>
      <c r="O4946" t="s">
        <v>53</v>
      </c>
      <c r="P4946" t="s">
        <v>44</v>
      </c>
      <c r="Q4946">
        <f>Sales_Data[[#This Row],[Quantity]]*Sales_Data[[#This Row],[Unit_Price]]</f>
        <v>7755.34</v>
      </c>
      <c r="R4946">
        <f>Sales_Data[[#This Row],[Gross_Sales]]*Sales_Data[[#This Row],[Discount]]</f>
        <v>1163.3009999999999</v>
      </c>
      <c r="S4946">
        <f>Sales_Data[[#This Row],[Gross_Sales]]-Sales_Data[[#This Row],[Discount_Amount]]</f>
        <v>6592.0390000000007</v>
      </c>
      <c r="T4946">
        <f>Sales_Data[[#This Row],[Net Sales]]-Sales_Data[[#This Row],[Cost]]</f>
        <v>2065.3390000000009</v>
      </c>
      <c r="U4946" s="2">
        <f>Sales_Data[[#This Row],[Profit]]/Sales_Data[[#This Row],[Net Sales]]</f>
        <v>0.31330806750384832</v>
      </c>
      <c r="V4946">
        <f>YEAR(Sales_Data[[#This Row],[Order_Date]])</f>
        <v>2025</v>
      </c>
      <c r="W4946" t="str">
        <f>TEXT(Sales_Data[[#This Row],[Order_Date]],"mmm")</f>
        <v>Aug</v>
      </c>
      <c r="X4946">
        <f>MONTH(Sales_Data[[#This Row],[Order_Date]])</f>
        <v>8</v>
      </c>
      <c r="Y4946" t="str">
        <f>"Q"&amp;ROUNDUP(MONTH(Sales_Data[[#This Row],[Order_Date]])/3,0)</f>
        <v>Q3</v>
      </c>
    </row>
    <row r="4947" spans="1:25" x14ac:dyDescent="0.3">
      <c r="A4947" t="s">
        <v>6717</v>
      </c>
      <c r="B4947" s="1">
        <v>45664</v>
      </c>
      <c r="C4947" t="s">
        <v>251</v>
      </c>
      <c r="D4947" t="s">
        <v>95</v>
      </c>
      <c r="E4947" t="s">
        <v>48</v>
      </c>
      <c r="F4947" t="s">
        <v>49</v>
      </c>
      <c r="G4947" t="s">
        <v>41</v>
      </c>
      <c r="H4947" t="s">
        <v>42</v>
      </c>
      <c r="I4947" t="s">
        <v>43</v>
      </c>
      <c r="J4947">
        <v>2</v>
      </c>
      <c r="K4947">
        <v>2623.44</v>
      </c>
      <c r="L4947">
        <v>0.05</v>
      </c>
      <c r="M4947">
        <v>3492.81</v>
      </c>
      <c r="N4947" t="s">
        <v>83</v>
      </c>
      <c r="O4947" t="s">
        <v>35</v>
      </c>
      <c r="P4947" t="s">
        <v>71</v>
      </c>
      <c r="Q4947">
        <f>Sales_Data[[#This Row],[Quantity]]*Sales_Data[[#This Row],[Unit_Price]]</f>
        <v>5246.88</v>
      </c>
      <c r="R4947">
        <f>Sales_Data[[#This Row],[Gross_Sales]]*Sales_Data[[#This Row],[Discount]]</f>
        <v>262.34399999999999</v>
      </c>
      <c r="S4947">
        <f>Sales_Data[[#This Row],[Gross_Sales]]-Sales_Data[[#This Row],[Discount_Amount]]</f>
        <v>4984.5360000000001</v>
      </c>
      <c r="T4947">
        <f>Sales_Data[[#This Row],[Net Sales]]-Sales_Data[[#This Row],[Cost]]</f>
        <v>1491.7260000000001</v>
      </c>
      <c r="U4947" s="2">
        <f>Sales_Data[[#This Row],[Profit]]/Sales_Data[[#This Row],[Net Sales]]</f>
        <v>0.29927078468286716</v>
      </c>
      <c r="V4947">
        <f>YEAR(Sales_Data[[#This Row],[Order_Date]])</f>
        <v>2025</v>
      </c>
      <c r="W4947" t="str">
        <f>TEXT(Sales_Data[[#This Row],[Order_Date]],"mmm")</f>
        <v>Jan</v>
      </c>
      <c r="X4947">
        <f>MONTH(Sales_Data[[#This Row],[Order_Date]])</f>
        <v>1</v>
      </c>
      <c r="Y4947" t="str">
        <f>"Q"&amp;ROUNDUP(MONTH(Sales_Data[[#This Row],[Order_Date]])/3,0)</f>
        <v>Q1</v>
      </c>
    </row>
    <row r="4948" spans="1:25" x14ac:dyDescent="0.3">
      <c r="A4948" t="s">
        <v>6718</v>
      </c>
      <c r="B4948" s="1">
        <v>45702</v>
      </c>
      <c r="C4948" t="s">
        <v>6307</v>
      </c>
      <c r="D4948" t="s">
        <v>427</v>
      </c>
      <c r="E4948" t="s">
        <v>119</v>
      </c>
      <c r="F4948" t="s">
        <v>146</v>
      </c>
      <c r="G4948" t="s">
        <v>32</v>
      </c>
      <c r="H4948" t="s">
        <v>50</v>
      </c>
      <c r="I4948" t="s">
        <v>58</v>
      </c>
      <c r="J4948">
        <v>3</v>
      </c>
      <c r="K4948">
        <v>1112.8399999999999</v>
      </c>
      <c r="L4948">
        <v>0.1</v>
      </c>
      <c r="M4948">
        <v>2615.4699999999998</v>
      </c>
      <c r="N4948" t="s">
        <v>24</v>
      </c>
      <c r="O4948" t="s">
        <v>25</v>
      </c>
      <c r="P4948" t="s">
        <v>26</v>
      </c>
      <c r="Q4948">
        <f>Sales_Data[[#This Row],[Quantity]]*Sales_Data[[#This Row],[Unit_Price]]</f>
        <v>3338.5199999999995</v>
      </c>
      <c r="R4948">
        <f>Sales_Data[[#This Row],[Gross_Sales]]*Sales_Data[[#This Row],[Discount]]</f>
        <v>333.85199999999998</v>
      </c>
      <c r="S4948">
        <f>Sales_Data[[#This Row],[Gross_Sales]]-Sales_Data[[#This Row],[Discount_Amount]]</f>
        <v>3004.6679999999997</v>
      </c>
      <c r="T4948">
        <f>Sales_Data[[#This Row],[Net Sales]]-Sales_Data[[#This Row],[Cost]]</f>
        <v>389.19799999999987</v>
      </c>
      <c r="U4948" s="2">
        <f>Sales_Data[[#This Row],[Profit]]/Sales_Data[[#This Row],[Net Sales]]</f>
        <v>0.12953111624978197</v>
      </c>
      <c r="V4948">
        <f>YEAR(Sales_Data[[#This Row],[Order_Date]])</f>
        <v>2025</v>
      </c>
      <c r="W4948" t="str">
        <f>TEXT(Sales_Data[[#This Row],[Order_Date]],"mmm")</f>
        <v>Feb</v>
      </c>
      <c r="X4948">
        <f>MONTH(Sales_Data[[#This Row],[Order_Date]])</f>
        <v>2</v>
      </c>
      <c r="Y4948" t="str">
        <f>"Q"&amp;ROUNDUP(MONTH(Sales_Data[[#This Row],[Order_Date]])/3,0)</f>
        <v>Q1</v>
      </c>
    </row>
    <row r="4949" spans="1:25" x14ac:dyDescent="0.3">
      <c r="A4949" t="s">
        <v>6719</v>
      </c>
      <c r="B4949" s="1">
        <v>45896</v>
      </c>
      <c r="C4949" t="s">
        <v>117</v>
      </c>
      <c r="D4949" t="s">
        <v>1026</v>
      </c>
      <c r="E4949" t="s">
        <v>19</v>
      </c>
      <c r="F4949" t="s">
        <v>66</v>
      </c>
      <c r="G4949" t="s">
        <v>67</v>
      </c>
      <c r="H4949" t="s">
        <v>133</v>
      </c>
      <c r="I4949" t="s">
        <v>134</v>
      </c>
      <c r="J4949">
        <v>2</v>
      </c>
      <c r="K4949">
        <v>3400.62</v>
      </c>
      <c r="L4949">
        <v>0.1</v>
      </c>
      <c r="M4949">
        <v>4610.03</v>
      </c>
      <c r="N4949" t="s">
        <v>52</v>
      </c>
      <c r="O4949" t="s">
        <v>53</v>
      </c>
      <c r="P4949" t="s">
        <v>26</v>
      </c>
      <c r="Q4949">
        <f>Sales_Data[[#This Row],[Quantity]]*Sales_Data[[#This Row],[Unit_Price]]</f>
        <v>6801.24</v>
      </c>
      <c r="R4949">
        <f>Sales_Data[[#This Row],[Gross_Sales]]*Sales_Data[[#This Row],[Discount]]</f>
        <v>680.12400000000002</v>
      </c>
      <c r="S4949">
        <f>Sales_Data[[#This Row],[Gross_Sales]]-Sales_Data[[#This Row],[Discount_Amount]]</f>
        <v>6121.116</v>
      </c>
      <c r="T4949">
        <f>Sales_Data[[#This Row],[Net Sales]]-Sales_Data[[#This Row],[Cost]]</f>
        <v>1511.0860000000002</v>
      </c>
      <c r="U4949" s="2">
        <f>Sales_Data[[#This Row],[Profit]]/Sales_Data[[#This Row],[Net Sales]]</f>
        <v>0.24686446066370907</v>
      </c>
      <c r="V4949">
        <f>YEAR(Sales_Data[[#This Row],[Order_Date]])</f>
        <v>2025</v>
      </c>
      <c r="W4949" t="str">
        <f>TEXT(Sales_Data[[#This Row],[Order_Date]],"mmm")</f>
        <v>Aug</v>
      </c>
      <c r="X4949">
        <f>MONTH(Sales_Data[[#This Row],[Order_Date]])</f>
        <v>8</v>
      </c>
      <c r="Y4949" t="str">
        <f>"Q"&amp;ROUNDUP(MONTH(Sales_Data[[#This Row],[Order_Date]])/3,0)</f>
        <v>Q3</v>
      </c>
    </row>
    <row r="4950" spans="1:25" x14ac:dyDescent="0.3">
      <c r="A4950" t="s">
        <v>6720</v>
      </c>
      <c r="B4950" s="1">
        <v>45812</v>
      </c>
      <c r="C4950" t="s">
        <v>1210</v>
      </c>
      <c r="D4950" t="s">
        <v>252</v>
      </c>
      <c r="E4950" t="s">
        <v>19</v>
      </c>
      <c r="F4950" t="s">
        <v>113</v>
      </c>
      <c r="G4950" t="s">
        <v>75</v>
      </c>
      <c r="H4950" t="s">
        <v>185</v>
      </c>
      <c r="I4950" t="s">
        <v>261</v>
      </c>
      <c r="J4950">
        <v>2</v>
      </c>
      <c r="K4950">
        <v>1647.35</v>
      </c>
      <c r="L4950">
        <v>0</v>
      </c>
      <c r="M4950">
        <v>2703.81</v>
      </c>
      <c r="N4950" t="s">
        <v>83</v>
      </c>
      <c r="O4950" t="s">
        <v>53</v>
      </c>
      <c r="P4950" t="s">
        <v>71</v>
      </c>
      <c r="Q4950">
        <f>Sales_Data[[#This Row],[Quantity]]*Sales_Data[[#This Row],[Unit_Price]]</f>
        <v>3294.7</v>
      </c>
      <c r="R4950">
        <f>Sales_Data[[#This Row],[Gross_Sales]]*Sales_Data[[#This Row],[Discount]]</f>
        <v>0</v>
      </c>
      <c r="S4950">
        <f>Sales_Data[[#This Row],[Gross_Sales]]-Sales_Data[[#This Row],[Discount_Amount]]</f>
        <v>3294.7</v>
      </c>
      <c r="T4950">
        <f>Sales_Data[[#This Row],[Net Sales]]-Sales_Data[[#This Row],[Cost]]</f>
        <v>590.88999999999987</v>
      </c>
      <c r="U4950" s="2">
        <f>Sales_Data[[#This Row],[Profit]]/Sales_Data[[#This Row],[Net Sales]]</f>
        <v>0.17934561568579838</v>
      </c>
      <c r="V4950">
        <f>YEAR(Sales_Data[[#This Row],[Order_Date]])</f>
        <v>2025</v>
      </c>
      <c r="W4950" t="str">
        <f>TEXT(Sales_Data[[#This Row],[Order_Date]],"mmm")</f>
        <v>Jun</v>
      </c>
      <c r="X4950">
        <f>MONTH(Sales_Data[[#This Row],[Order_Date]])</f>
        <v>6</v>
      </c>
      <c r="Y4950" t="str">
        <f>"Q"&amp;ROUNDUP(MONTH(Sales_Data[[#This Row],[Order_Date]])/3,0)</f>
        <v>Q2</v>
      </c>
    </row>
    <row r="4951" spans="1:25" x14ac:dyDescent="0.3">
      <c r="A4951" t="s">
        <v>6721</v>
      </c>
      <c r="B4951" s="1">
        <v>45838</v>
      </c>
      <c r="C4951" t="s">
        <v>409</v>
      </c>
      <c r="D4951" t="s">
        <v>384</v>
      </c>
      <c r="E4951" t="s">
        <v>119</v>
      </c>
      <c r="F4951" t="s">
        <v>146</v>
      </c>
      <c r="G4951" t="s">
        <v>41</v>
      </c>
      <c r="H4951" t="s">
        <v>102</v>
      </c>
      <c r="I4951" t="s">
        <v>165</v>
      </c>
      <c r="J4951">
        <v>1</v>
      </c>
      <c r="K4951">
        <v>3907.34</v>
      </c>
      <c r="L4951">
        <v>0.1</v>
      </c>
      <c r="M4951">
        <v>2405.5</v>
      </c>
      <c r="N4951" t="s">
        <v>52</v>
      </c>
      <c r="O4951" t="s">
        <v>35</v>
      </c>
      <c r="P4951" t="s">
        <v>26</v>
      </c>
      <c r="Q4951">
        <f>Sales_Data[[#This Row],[Quantity]]*Sales_Data[[#This Row],[Unit_Price]]</f>
        <v>3907.34</v>
      </c>
      <c r="R4951">
        <f>Sales_Data[[#This Row],[Gross_Sales]]*Sales_Data[[#This Row],[Discount]]</f>
        <v>390.73400000000004</v>
      </c>
      <c r="S4951">
        <f>Sales_Data[[#This Row],[Gross_Sales]]-Sales_Data[[#This Row],[Discount_Amount]]</f>
        <v>3516.6060000000002</v>
      </c>
      <c r="T4951">
        <f>Sales_Data[[#This Row],[Net Sales]]-Sales_Data[[#This Row],[Cost]]</f>
        <v>1111.1060000000002</v>
      </c>
      <c r="U4951" s="2">
        <f>Sales_Data[[#This Row],[Profit]]/Sales_Data[[#This Row],[Net Sales]]</f>
        <v>0.31595976347648846</v>
      </c>
      <c r="V4951">
        <f>YEAR(Sales_Data[[#This Row],[Order_Date]])</f>
        <v>2025</v>
      </c>
      <c r="W4951" t="str">
        <f>TEXT(Sales_Data[[#This Row],[Order_Date]],"mmm")</f>
        <v>Jun</v>
      </c>
      <c r="X4951">
        <f>MONTH(Sales_Data[[#This Row],[Order_Date]])</f>
        <v>6</v>
      </c>
      <c r="Y4951" t="str">
        <f>"Q"&amp;ROUNDUP(MONTH(Sales_Data[[#This Row],[Order_Date]])/3,0)</f>
        <v>Q2</v>
      </c>
    </row>
    <row r="4952" spans="1:25" x14ac:dyDescent="0.3">
      <c r="A4952" t="s">
        <v>6722</v>
      </c>
      <c r="B4952" s="1">
        <v>45872</v>
      </c>
      <c r="C4952" t="s">
        <v>6620</v>
      </c>
      <c r="D4952" t="s">
        <v>541</v>
      </c>
      <c r="E4952" t="s">
        <v>19</v>
      </c>
      <c r="F4952" t="s">
        <v>81</v>
      </c>
      <c r="G4952" t="s">
        <v>21</v>
      </c>
      <c r="H4952" t="s">
        <v>297</v>
      </c>
      <c r="I4952" t="s">
        <v>494</v>
      </c>
      <c r="J4952">
        <v>2</v>
      </c>
      <c r="K4952">
        <v>6528</v>
      </c>
      <c r="L4952">
        <v>0.2</v>
      </c>
      <c r="M4952">
        <v>7569.28</v>
      </c>
      <c r="N4952" t="s">
        <v>52</v>
      </c>
      <c r="O4952" t="s">
        <v>35</v>
      </c>
      <c r="P4952" t="s">
        <v>26</v>
      </c>
      <c r="Q4952">
        <f>Sales_Data[[#This Row],[Quantity]]*Sales_Data[[#This Row],[Unit_Price]]</f>
        <v>13056</v>
      </c>
      <c r="R4952">
        <f>Sales_Data[[#This Row],[Gross_Sales]]*Sales_Data[[#This Row],[Discount]]</f>
        <v>2611.2000000000003</v>
      </c>
      <c r="S4952">
        <f>Sales_Data[[#This Row],[Gross_Sales]]-Sales_Data[[#This Row],[Discount_Amount]]</f>
        <v>10444.799999999999</v>
      </c>
      <c r="T4952">
        <f>Sales_Data[[#This Row],[Net Sales]]-Sales_Data[[#This Row],[Cost]]</f>
        <v>2875.5199999999995</v>
      </c>
      <c r="U4952" s="2">
        <f>Sales_Data[[#This Row],[Profit]]/Sales_Data[[#This Row],[Net Sales]]</f>
        <v>0.27530637254901957</v>
      </c>
      <c r="V4952">
        <f>YEAR(Sales_Data[[#This Row],[Order_Date]])</f>
        <v>2025</v>
      </c>
      <c r="W4952" t="str">
        <f>TEXT(Sales_Data[[#This Row],[Order_Date]],"mmm")</f>
        <v>Aug</v>
      </c>
      <c r="X4952">
        <f>MONTH(Sales_Data[[#This Row],[Order_Date]])</f>
        <v>8</v>
      </c>
      <c r="Y4952" t="str">
        <f>"Q"&amp;ROUNDUP(MONTH(Sales_Data[[#This Row],[Order_Date]])/3,0)</f>
        <v>Q3</v>
      </c>
    </row>
    <row r="4953" spans="1:25" x14ac:dyDescent="0.3">
      <c r="A4953" t="s">
        <v>6723</v>
      </c>
      <c r="B4953" s="1">
        <v>45745</v>
      </c>
      <c r="C4953" t="s">
        <v>4636</v>
      </c>
      <c r="D4953" t="s">
        <v>387</v>
      </c>
      <c r="E4953" t="s">
        <v>119</v>
      </c>
      <c r="F4953" t="s">
        <v>538</v>
      </c>
      <c r="G4953" t="s">
        <v>21</v>
      </c>
      <c r="H4953" t="s">
        <v>230</v>
      </c>
      <c r="I4953" t="s">
        <v>328</v>
      </c>
      <c r="J4953">
        <v>1</v>
      </c>
      <c r="K4953">
        <v>5917.51</v>
      </c>
      <c r="L4953">
        <v>0.15</v>
      </c>
      <c r="M4953">
        <v>3932.34</v>
      </c>
      <c r="N4953" t="s">
        <v>52</v>
      </c>
      <c r="O4953" t="s">
        <v>53</v>
      </c>
      <c r="P4953" t="s">
        <v>26</v>
      </c>
      <c r="Q4953">
        <f>Sales_Data[[#This Row],[Quantity]]*Sales_Data[[#This Row],[Unit_Price]]</f>
        <v>5917.51</v>
      </c>
      <c r="R4953">
        <f>Sales_Data[[#This Row],[Gross_Sales]]*Sales_Data[[#This Row],[Discount]]</f>
        <v>887.62649999999996</v>
      </c>
      <c r="S4953">
        <f>Sales_Data[[#This Row],[Gross_Sales]]-Sales_Data[[#This Row],[Discount_Amount]]</f>
        <v>5029.8834999999999</v>
      </c>
      <c r="T4953">
        <f>Sales_Data[[#This Row],[Net Sales]]-Sales_Data[[#This Row],[Cost]]</f>
        <v>1097.5434999999998</v>
      </c>
      <c r="U4953" s="2">
        <f>Sales_Data[[#This Row],[Profit]]/Sales_Data[[#This Row],[Net Sales]]</f>
        <v>0.21820455682522266</v>
      </c>
      <c r="V4953">
        <f>YEAR(Sales_Data[[#This Row],[Order_Date]])</f>
        <v>2025</v>
      </c>
      <c r="W4953" t="str">
        <f>TEXT(Sales_Data[[#This Row],[Order_Date]],"mmm")</f>
        <v>Mar</v>
      </c>
      <c r="X4953">
        <f>MONTH(Sales_Data[[#This Row],[Order_Date]])</f>
        <v>3</v>
      </c>
      <c r="Y4953" t="str">
        <f>"Q"&amp;ROUNDUP(MONTH(Sales_Data[[#This Row],[Order_Date]])/3,0)</f>
        <v>Q1</v>
      </c>
    </row>
    <row r="4954" spans="1:25" x14ac:dyDescent="0.3">
      <c r="A4954" t="s">
        <v>6724</v>
      </c>
      <c r="B4954" s="1">
        <v>45913</v>
      </c>
      <c r="C4954" t="s">
        <v>1831</v>
      </c>
      <c r="D4954" t="s">
        <v>266</v>
      </c>
      <c r="E4954" t="s">
        <v>48</v>
      </c>
      <c r="F4954" t="s">
        <v>49</v>
      </c>
      <c r="G4954" t="s">
        <v>75</v>
      </c>
      <c r="H4954" t="s">
        <v>76</v>
      </c>
      <c r="I4954" t="s">
        <v>77</v>
      </c>
      <c r="J4954">
        <v>4</v>
      </c>
      <c r="K4954">
        <v>35514.730000000003</v>
      </c>
      <c r="L4954">
        <v>0.15</v>
      </c>
      <c r="M4954">
        <v>82730.240000000005</v>
      </c>
      <c r="N4954" t="s">
        <v>70</v>
      </c>
      <c r="O4954" t="s">
        <v>25</v>
      </c>
      <c r="P4954" t="s">
        <v>44</v>
      </c>
      <c r="Q4954">
        <f>Sales_Data[[#This Row],[Quantity]]*Sales_Data[[#This Row],[Unit_Price]]</f>
        <v>142058.92000000001</v>
      </c>
      <c r="R4954">
        <f>Sales_Data[[#This Row],[Gross_Sales]]*Sales_Data[[#This Row],[Discount]]</f>
        <v>21308.838</v>
      </c>
      <c r="S4954">
        <f>Sales_Data[[#This Row],[Gross_Sales]]-Sales_Data[[#This Row],[Discount_Amount]]</f>
        <v>120750.08200000001</v>
      </c>
      <c r="T4954">
        <f>Sales_Data[[#This Row],[Net Sales]]-Sales_Data[[#This Row],[Cost]]</f>
        <v>38019.842000000004</v>
      </c>
      <c r="U4954" s="2">
        <f>Sales_Data[[#This Row],[Profit]]/Sales_Data[[#This Row],[Net Sales]]</f>
        <v>0.31486390212140808</v>
      </c>
      <c r="V4954">
        <f>YEAR(Sales_Data[[#This Row],[Order_Date]])</f>
        <v>2025</v>
      </c>
      <c r="W4954" t="str">
        <f>TEXT(Sales_Data[[#This Row],[Order_Date]],"mmm")</f>
        <v>Sep</v>
      </c>
      <c r="X4954">
        <f>MONTH(Sales_Data[[#This Row],[Order_Date]])</f>
        <v>9</v>
      </c>
      <c r="Y4954" t="str">
        <f>"Q"&amp;ROUNDUP(MONTH(Sales_Data[[#This Row],[Order_Date]])/3,0)</f>
        <v>Q3</v>
      </c>
    </row>
    <row r="4955" spans="1:25" x14ac:dyDescent="0.3">
      <c r="A4955" t="s">
        <v>6725</v>
      </c>
      <c r="B4955" s="1">
        <v>45730</v>
      </c>
      <c r="C4955" t="s">
        <v>4742</v>
      </c>
      <c r="D4955" t="s">
        <v>244</v>
      </c>
      <c r="E4955" t="s">
        <v>19</v>
      </c>
      <c r="F4955" t="s">
        <v>113</v>
      </c>
      <c r="G4955" t="s">
        <v>75</v>
      </c>
      <c r="H4955" t="s">
        <v>114</v>
      </c>
      <c r="I4955" t="s">
        <v>115</v>
      </c>
      <c r="J4955">
        <v>1</v>
      </c>
      <c r="K4955">
        <v>11010.29</v>
      </c>
      <c r="L4955">
        <v>0</v>
      </c>
      <c r="M4955">
        <v>7927.86</v>
      </c>
      <c r="N4955" t="s">
        <v>70</v>
      </c>
      <c r="O4955" t="s">
        <v>25</v>
      </c>
      <c r="P4955" t="s">
        <v>71</v>
      </c>
      <c r="Q4955">
        <f>Sales_Data[[#This Row],[Quantity]]*Sales_Data[[#This Row],[Unit_Price]]</f>
        <v>11010.29</v>
      </c>
      <c r="R4955">
        <f>Sales_Data[[#This Row],[Gross_Sales]]*Sales_Data[[#This Row],[Discount]]</f>
        <v>0</v>
      </c>
      <c r="S4955">
        <f>Sales_Data[[#This Row],[Gross_Sales]]-Sales_Data[[#This Row],[Discount_Amount]]</f>
        <v>11010.29</v>
      </c>
      <c r="T4955">
        <f>Sales_Data[[#This Row],[Net Sales]]-Sales_Data[[#This Row],[Cost]]</f>
        <v>3082.4300000000012</v>
      </c>
      <c r="U4955" s="2">
        <f>Sales_Data[[#This Row],[Profit]]/Sales_Data[[#This Row],[Net Sales]]</f>
        <v>0.27995902015296609</v>
      </c>
      <c r="V4955">
        <f>YEAR(Sales_Data[[#This Row],[Order_Date]])</f>
        <v>2025</v>
      </c>
      <c r="W4955" t="str">
        <f>TEXT(Sales_Data[[#This Row],[Order_Date]],"mmm")</f>
        <v>Mar</v>
      </c>
      <c r="X4955">
        <f>MONTH(Sales_Data[[#This Row],[Order_Date]])</f>
        <v>3</v>
      </c>
      <c r="Y4955" t="str">
        <f>"Q"&amp;ROUNDUP(MONTH(Sales_Data[[#This Row],[Order_Date]])/3,0)</f>
        <v>Q1</v>
      </c>
    </row>
    <row r="4956" spans="1:25" x14ac:dyDescent="0.3">
      <c r="A4956" t="s">
        <v>6726</v>
      </c>
      <c r="B4956" s="1">
        <v>45836</v>
      </c>
      <c r="C4956" t="s">
        <v>561</v>
      </c>
      <c r="D4956" t="s">
        <v>238</v>
      </c>
      <c r="E4956" t="s">
        <v>39</v>
      </c>
      <c r="F4956" t="s">
        <v>202</v>
      </c>
      <c r="G4956" t="s">
        <v>21</v>
      </c>
      <c r="H4956" t="s">
        <v>297</v>
      </c>
      <c r="I4956" t="s">
        <v>494</v>
      </c>
      <c r="J4956">
        <v>1</v>
      </c>
      <c r="K4956">
        <v>3515.05</v>
      </c>
      <c r="L4956">
        <v>0.2</v>
      </c>
      <c r="M4956">
        <v>2091.4699999999998</v>
      </c>
      <c r="N4956" t="s">
        <v>83</v>
      </c>
      <c r="O4956" t="s">
        <v>53</v>
      </c>
      <c r="P4956" t="s">
        <v>44</v>
      </c>
      <c r="Q4956">
        <f>Sales_Data[[#This Row],[Quantity]]*Sales_Data[[#This Row],[Unit_Price]]</f>
        <v>3515.05</v>
      </c>
      <c r="R4956">
        <f>Sales_Data[[#This Row],[Gross_Sales]]*Sales_Data[[#This Row],[Discount]]</f>
        <v>703.0100000000001</v>
      </c>
      <c r="S4956">
        <f>Sales_Data[[#This Row],[Gross_Sales]]-Sales_Data[[#This Row],[Discount_Amount]]</f>
        <v>2812.04</v>
      </c>
      <c r="T4956">
        <f>Sales_Data[[#This Row],[Net Sales]]-Sales_Data[[#This Row],[Cost]]</f>
        <v>720.57000000000016</v>
      </c>
      <c r="U4956" s="2">
        <f>Sales_Data[[#This Row],[Profit]]/Sales_Data[[#This Row],[Net Sales]]</f>
        <v>0.25624457689079821</v>
      </c>
      <c r="V4956">
        <f>YEAR(Sales_Data[[#This Row],[Order_Date]])</f>
        <v>2025</v>
      </c>
      <c r="W4956" t="str">
        <f>TEXT(Sales_Data[[#This Row],[Order_Date]],"mmm")</f>
        <v>Jun</v>
      </c>
      <c r="X4956">
        <f>MONTH(Sales_Data[[#This Row],[Order_Date]])</f>
        <v>6</v>
      </c>
      <c r="Y4956" t="str">
        <f>"Q"&amp;ROUNDUP(MONTH(Sales_Data[[#This Row],[Order_Date]])/3,0)</f>
        <v>Q2</v>
      </c>
    </row>
    <row r="4957" spans="1:25" x14ac:dyDescent="0.3">
      <c r="A4957" t="s">
        <v>6727</v>
      </c>
      <c r="B4957" s="1">
        <v>45869</v>
      </c>
      <c r="C4957" t="s">
        <v>3528</v>
      </c>
      <c r="D4957" t="s">
        <v>387</v>
      </c>
      <c r="E4957" t="s">
        <v>119</v>
      </c>
      <c r="F4957" t="s">
        <v>184</v>
      </c>
      <c r="G4957" t="s">
        <v>67</v>
      </c>
      <c r="H4957" t="s">
        <v>121</v>
      </c>
      <c r="I4957" t="s">
        <v>122</v>
      </c>
      <c r="J4957">
        <v>2</v>
      </c>
      <c r="K4957">
        <v>2860.77</v>
      </c>
      <c r="L4957">
        <v>0.1</v>
      </c>
      <c r="M4957">
        <v>4319.22</v>
      </c>
      <c r="N4957" t="s">
        <v>83</v>
      </c>
      <c r="O4957" t="s">
        <v>35</v>
      </c>
      <c r="P4957" t="s">
        <v>26</v>
      </c>
      <c r="Q4957">
        <f>Sales_Data[[#This Row],[Quantity]]*Sales_Data[[#This Row],[Unit_Price]]</f>
        <v>5721.54</v>
      </c>
      <c r="R4957">
        <f>Sales_Data[[#This Row],[Gross_Sales]]*Sales_Data[[#This Row],[Discount]]</f>
        <v>572.154</v>
      </c>
      <c r="S4957">
        <f>Sales_Data[[#This Row],[Gross_Sales]]-Sales_Data[[#This Row],[Discount_Amount]]</f>
        <v>5149.3860000000004</v>
      </c>
      <c r="T4957">
        <f>Sales_Data[[#This Row],[Net Sales]]-Sales_Data[[#This Row],[Cost]]</f>
        <v>830.16600000000017</v>
      </c>
      <c r="U4957" s="2">
        <f>Sales_Data[[#This Row],[Profit]]/Sales_Data[[#This Row],[Net Sales]]</f>
        <v>0.16121650231697529</v>
      </c>
      <c r="V4957">
        <f>YEAR(Sales_Data[[#This Row],[Order_Date]])</f>
        <v>2025</v>
      </c>
      <c r="W4957" t="str">
        <f>TEXT(Sales_Data[[#This Row],[Order_Date]],"mmm")</f>
        <v>Jul</v>
      </c>
      <c r="X4957">
        <f>MONTH(Sales_Data[[#This Row],[Order_Date]])</f>
        <v>7</v>
      </c>
      <c r="Y4957" t="str">
        <f>"Q"&amp;ROUNDUP(MONTH(Sales_Data[[#This Row],[Order_Date]])/3,0)</f>
        <v>Q3</v>
      </c>
    </row>
    <row r="4958" spans="1:25" x14ac:dyDescent="0.3">
      <c r="A4958" t="s">
        <v>6728</v>
      </c>
      <c r="B4958" s="1">
        <v>45950</v>
      </c>
      <c r="C4958" t="s">
        <v>1253</v>
      </c>
      <c r="D4958" t="s">
        <v>175</v>
      </c>
      <c r="E4958" t="s">
        <v>48</v>
      </c>
      <c r="F4958" t="s">
        <v>126</v>
      </c>
      <c r="G4958" t="s">
        <v>75</v>
      </c>
      <c r="H4958" t="s">
        <v>76</v>
      </c>
      <c r="I4958" t="s">
        <v>77</v>
      </c>
      <c r="J4958">
        <v>3</v>
      </c>
      <c r="K4958">
        <v>62004.41</v>
      </c>
      <c r="L4958">
        <v>0</v>
      </c>
      <c r="M4958">
        <v>148828.28</v>
      </c>
      <c r="N4958" t="s">
        <v>70</v>
      </c>
      <c r="O4958" t="s">
        <v>35</v>
      </c>
      <c r="P4958" t="s">
        <v>44</v>
      </c>
      <c r="Q4958">
        <f>Sales_Data[[#This Row],[Quantity]]*Sales_Data[[#This Row],[Unit_Price]]</f>
        <v>186013.23</v>
      </c>
      <c r="R4958">
        <f>Sales_Data[[#This Row],[Gross_Sales]]*Sales_Data[[#This Row],[Discount]]</f>
        <v>0</v>
      </c>
      <c r="S4958">
        <f>Sales_Data[[#This Row],[Gross_Sales]]-Sales_Data[[#This Row],[Discount_Amount]]</f>
        <v>186013.23</v>
      </c>
      <c r="T4958">
        <f>Sales_Data[[#This Row],[Net Sales]]-Sales_Data[[#This Row],[Cost]]</f>
        <v>37184.950000000012</v>
      </c>
      <c r="U4958" s="2">
        <f>Sales_Data[[#This Row],[Profit]]/Sales_Data[[#This Row],[Net Sales]]</f>
        <v>0.19990486698177334</v>
      </c>
      <c r="V4958">
        <f>YEAR(Sales_Data[[#This Row],[Order_Date]])</f>
        <v>2025</v>
      </c>
      <c r="W4958" t="str">
        <f>TEXT(Sales_Data[[#This Row],[Order_Date]],"mmm")</f>
        <v>Oct</v>
      </c>
      <c r="X4958">
        <f>MONTH(Sales_Data[[#This Row],[Order_Date]])</f>
        <v>10</v>
      </c>
      <c r="Y4958" t="str">
        <f>"Q"&amp;ROUNDUP(MONTH(Sales_Data[[#This Row],[Order_Date]])/3,0)</f>
        <v>Q4</v>
      </c>
    </row>
    <row r="4959" spans="1:25" x14ac:dyDescent="0.3">
      <c r="A4959" t="s">
        <v>6729</v>
      </c>
      <c r="B4959" s="1">
        <v>45891</v>
      </c>
      <c r="C4959" t="s">
        <v>309</v>
      </c>
      <c r="D4959" t="s">
        <v>513</v>
      </c>
      <c r="E4959" t="s">
        <v>119</v>
      </c>
      <c r="F4959" t="s">
        <v>146</v>
      </c>
      <c r="G4959" t="s">
        <v>67</v>
      </c>
      <c r="H4959" t="s">
        <v>88</v>
      </c>
      <c r="I4959" t="s">
        <v>157</v>
      </c>
      <c r="J4959">
        <v>2</v>
      </c>
      <c r="K4959">
        <v>1234.48</v>
      </c>
      <c r="L4959">
        <v>0.1</v>
      </c>
      <c r="M4959">
        <v>1907.11</v>
      </c>
      <c r="N4959" t="s">
        <v>70</v>
      </c>
      <c r="O4959" t="s">
        <v>35</v>
      </c>
      <c r="P4959" t="s">
        <v>26</v>
      </c>
      <c r="Q4959">
        <f>Sales_Data[[#This Row],[Quantity]]*Sales_Data[[#This Row],[Unit_Price]]</f>
        <v>2468.96</v>
      </c>
      <c r="R4959">
        <f>Sales_Data[[#This Row],[Gross_Sales]]*Sales_Data[[#This Row],[Discount]]</f>
        <v>246.89600000000002</v>
      </c>
      <c r="S4959">
        <f>Sales_Data[[#This Row],[Gross_Sales]]-Sales_Data[[#This Row],[Discount_Amount]]</f>
        <v>2222.0639999999999</v>
      </c>
      <c r="T4959">
        <f>Sales_Data[[#This Row],[Net Sales]]-Sales_Data[[#This Row],[Cost]]</f>
        <v>314.95399999999995</v>
      </c>
      <c r="U4959" s="2">
        <f>Sales_Data[[#This Row],[Profit]]/Sales_Data[[#This Row],[Net Sales]]</f>
        <v>0.14173939184469933</v>
      </c>
      <c r="V4959">
        <f>YEAR(Sales_Data[[#This Row],[Order_Date]])</f>
        <v>2025</v>
      </c>
      <c r="W4959" t="str">
        <f>TEXT(Sales_Data[[#This Row],[Order_Date]],"mmm")</f>
        <v>Aug</v>
      </c>
      <c r="X4959">
        <f>MONTH(Sales_Data[[#This Row],[Order_Date]])</f>
        <v>8</v>
      </c>
      <c r="Y4959" t="str">
        <f>"Q"&amp;ROUNDUP(MONTH(Sales_Data[[#This Row],[Order_Date]])/3,0)</f>
        <v>Q3</v>
      </c>
    </row>
    <row r="4960" spans="1:25" x14ac:dyDescent="0.3">
      <c r="A4960" t="s">
        <v>6730</v>
      </c>
      <c r="B4960" s="1">
        <v>45896</v>
      </c>
      <c r="C4960" t="s">
        <v>4523</v>
      </c>
      <c r="D4960" t="s">
        <v>183</v>
      </c>
      <c r="E4960" t="s">
        <v>39</v>
      </c>
      <c r="F4960" t="s">
        <v>96</v>
      </c>
      <c r="G4960" t="s">
        <v>41</v>
      </c>
      <c r="H4960" t="s">
        <v>147</v>
      </c>
      <c r="I4960" t="s">
        <v>148</v>
      </c>
      <c r="J4960">
        <v>1</v>
      </c>
      <c r="K4960">
        <v>6596.68</v>
      </c>
      <c r="L4960">
        <v>0.15</v>
      </c>
      <c r="M4960">
        <v>4886.1400000000003</v>
      </c>
      <c r="N4960" t="s">
        <v>24</v>
      </c>
      <c r="O4960" t="s">
        <v>53</v>
      </c>
      <c r="P4960" t="s">
        <v>44</v>
      </c>
      <c r="Q4960">
        <f>Sales_Data[[#This Row],[Quantity]]*Sales_Data[[#This Row],[Unit_Price]]</f>
        <v>6596.68</v>
      </c>
      <c r="R4960">
        <f>Sales_Data[[#This Row],[Gross_Sales]]*Sales_Data[[#This Row],[Discount]]</f>
        <v>989.50199999999995</v>
      </c>
      <c r="S4960">
        <f>Sales_Data[[#This Row],[Gross_Sales]]-Sales_Data[[#This Row],[Discount_Amount]]</f>
        <v>5607.1779999999999</v>
      </c>
      <c r="T4960">
        <f>Sales_Data[[#This Row],[Net Sales]]-Sales_Data[[#This Row],[Cost]]</f>
        <v>721.03799999999956</v>
      </c>
      <c r="U4960" s="2">
        <f>Sales_Data[[#This Row],[Profit]]/Sales_Data[[#This Row],[Net Sales]]</f>
        <v>0.12859195837906334</v>
      </c>
      <c r="V4960">
        <f>YEAR(Sales_Data[[#This Row],[Order_Date]])</f>
        <v>2025</v>
      </c>
      <c r="W4960" t="str">
        <f>TEXT(Sales_Data[[#This Row],[Order_Date]],"mmm")</f>
        <v>Aug</v>
      </c>
      <c r="X4960">
        <f>MONTH(Sales_Data[[#This Row],[Order_Date]])</f>
        <v>8</v>
      </c>
      <c r="Y4960" t="str">
        <f>"Q"&amp;ROUNDUP(MONTH(Sales_Data[[#This Row],[Order_Date]])/3,0)</f>
        <v>Q3</v>
      </c>
    </row>
    <row r="4961" spans="1:25" x14ac:dyDescent="0.3">
      <c r="A4961" t="s">
        <v>6731</v>
      </c>
      <c r="B4961" s="1">
        <v>45880</v>
      </c>
      <c r="C4961" t="s">
        <v>3363</v>
      </c>
      <c r="D4961" t="s">
        <v>433</v>
      </c>
      <c r="E4961" t="s">
        <v>30</v>
      </c>
      <c r="F4961" t="s">
        <v>156</v>
      </c>
      <c r="G4961" t="s">
        <v>41</v>
      </c>
      <c r="H4961" t="s">
        <v>42</v>
      </c>
      <c r="I4961" t="s">
        <v>43</v>
      </c>
      <c r="J4961">
        <v>1</v>
      </c>
      <c r="K4961">
        <v>1728.38</v>
      </c>
      <c r="L4961">
        <v>0</v>
      </c>
      <c r="M4961">
        <v>1284.06</v>
      </c>
      <c r="N4961" t="s">
        <v>109</v>
      </c>
      <c r="O4961" t="s">
        <v>25</v>
      </c>
      <c r="P4961" t="s">
        <v>71</v>
      </c>
      <c r="Q4961">
        <f>Sales_Data[[#This Row],[Quantity]]*Sales_Data[[#This Row],[Unit_Price]]</f>
        <v>1728.38</v>
      </c>
      <c r="R4961">
        <f>Sales_Data[[#This Row],[Gross_Sales]]*Sales_Data[[#This Row],[Discount]]</f>
        <v>0</v>
      </c>
      <c r="S4961">
        <f>Sales_Data[[#This Row],[Gross_Sales]]-Sales_Data[[#This Row],[Discount_Amount]]</f>
        <v>1728.38</v>
      </c>
      <c r="T4961">
        <f>Sales_Data[[#This Row],[Net Sales]]-Sales_Data[[#This Row],[Cost]]</f>
        <v>444.32000000000016</v>
      </c>
      <c r="U4961" s="2">
        <f>Sales_Data[[#This Row],[Profit]]/Sales_Data[[#This Row],[Net Sales]]</f>
        <v>0.25707309735127698</v>
      </c>
      <c r="V4961">
        <f>YEAR(Sales_Data[[#This Row],[Order_Date]])</f>
        <v>2025</v>
      </c>
      <c r="W4961" t="str">
        <f>TEXT(Sales_Data[[#This Row],[Order_Date]],"mmm")</f>
        <v>Aug</v>
      </c>
      <c r="X4961">
        <f>MONTH(Sales_Data[[#This Row],[Order_Date]])</f>
        <v>8</v>
      </c>
      <c r="Y4961" t="str">
        <f>"Q"&amp;ROUNDUP(MONTH(Sales_Data[[#This Row],[Order_Date]])/3,0)</f>
        <v>Q3</v>
      </c>
    </row>
    <row r="4962" spans="1:25" x14ac:dyDescent="0.3">
      <c r="A4962" t="s">
        <v>6732</v>
      </c>
      <c r="B4962" s="1">
        <v>45776</v>
      </c>
      <c r="C4962" t="s">
        <v>1940</v>
      </c>
      <c r="D4962" t="s">
        <v>504</v>
      </c>
      <c r="E4962" t="s">
        <v>19</v>
      </c>
      <c r="F4962" t="s">
        <v>20</v>
      </c>
      <c r="G4962" t="s">
        <v>67</v>
      </c>
      <c r="H4962" t="s">
        <v>133</v>
      </c>
      <c r="I4962" t="s">
        <v>134</v>
      </c>
      <c r="J4962">
        <v>1</v>
      </c>
      <c r="K4962">
        <v>9569.0400000000009</v>
      </c>
      <c r="L4962">
        <v>0.15</v>
      </c>
      <c r="M4962">
        <v>5931.12</v>
      </c>
      <c r="N4962" t="s">
        <v>52</v>
      </c>
      <c r="O4962" t="s">
        <v>35</v>
      </c>
      <c r="P4962" t="s">
        <v>44</v>
      </c>
      <c r="Q4962">
        <f>Sales_Data[[#This Row],[Quantity]]*Sales_Data[[#This Row],[Unit_Price]]</f>
        <v>9569.0400000000009</v>
      </c>
      <c r="R4962">
        <f>Sales_Data[[#This Row],[Gross_Sales]]*Sales_Data[[#This Row],[Discount]]</f>
        <v>1435.356</v>
      </c>
      <c r="S4962">
        <f>Sales_Data[[#This Row],[Gross_Sales]]-Sales_Data[[#This Row],[Discount_Amount]]</f>
        <v>8133.6840000000011</v>
      </c>
      <c r="T4962">
        <f>Sales_Data[[#This Row],[Net Sales]]-Sales_Data[[#This Row],[Cost]]</f>
        <v>2202.5640000000012</v>
      </c>
      <c r="U4962" s="2">
        <f>Sales_Data[[#This Row],[Profit]]/Sales_Data[[#This Row],[Net Sales]]</f>
        <v>0.27079537390437114</v>
      </c>
      <c r="V4962">
        <f>YEAR(Sales_Data[[#This Row],[Order_Date]])</f>
        <v>2025</v>
      </c>
      <c r="W4962" t="str">
        <f>TEXT(Sales_Data[[#This Row],[Order_Date]],"mmm")</f>
        <v>Apr</v>
      </c>
      <c r="X4962">
        <f>MONTH(Sales_Data[[#This Row],[Order_Date]])</f>
        <v>4</v>
      </c>
      <c r="Y4962" t="str">
        <f>"Q"&amp;ROUNDUP(MONTH(Sales_Data[[#This Row],[Order_Date]])/3,0)</f>
        <v>Q2</v>
      </c>
    </row>
    <row r="4963" spans="1:25" x14ac:dyDescent="0.3">
      <c r="A4963" t="s">
        <v>6733</v>
      </c>
      <c r="B4963" s="1">
        <v>45970</v>
      </c>
      <c r="C4963" t="s">
        <v>2784</v>
      </c>
      <c r="D4963" t="s">
        <v>1004</v>
      </c>
      <c r="E4963" t="s">
        <v>48</v>
      </c>
      <c r="F4963" t="s">
        <v>164</v>
      </c>
      <c r="G4963" t="s">
        <v>67</v>
      </c>
      <c r="H4963" t="s">
        <v>88</v>
      </c>
      <c r="I4963" t="s">
        <v>89</v>
      </c>
      <c r="J4963">
        <v>2</v>
      </c>
      <c r="K4963">
        <v>8411.49</v>
      </c>
      <c r="L4963">
        <v>0.15</v>
      </c>
      <c r="M4963">
        <v>10949.73</v>
      </c>
      <c r="N4963" t="s">
        <v>109</v>
      </c>
      <c r="O4963" t="s">
        <v>35</v>
      </c>
      <c r="P4963" t="s">
        <v>44</v>
      </c>
      <c r="Q4963">
        <f>Sales_Data[[#This Row],[Quantity]]*Sales_Data[[#This Row],[Unit_Price]]</f>
        <v>16822.98</v>
      </c>
      <c r="R4963">
        <f>Sales_Data[[#This Row],[Gross_Sales]]*Sales_Data[[#This Row],[Discount]]</f>
        <v>2523.4469999999997</v>
      </c>
      <c r="S4963">
        <f>Sales_Data[[#This Row],[Gross_Sales]]-Sales_Data[[#This Row],[Discount_Amount]]</f>
        <v>14299.532999999999</v>
      </c>
      <c r="T4963">
        <f>Sales_Data[[#This Row],[Net Sales]]-Sales_Data[[#This Row],[Cost]]</f>
        <v>3349.8029999999999</v>
      </c>
      <c r="U4963" s="2">
        <f>Sales_Data[[#This Row],[Profit]]/Sales_Data[[#This Row],[Net Sales]]</f>
        <v>0.23425960833825832</v>
      </c>
      <c r="V4963">
        <f>YEAR(Sales_Data[[#This Row],[Order_Date]])</f>
        <v>2025</v>
      </c>
      <c r="W4963" t="str">
        <f>TEXT(Sales_Data[[#This Row],[Order_Date]],"mmm")</f>
        <v>Nov</v>
      </c>
      <c r="X4963">
        <f>MONTH(Sales_Data[[#This Row],[Order_Date]])</f>
        <v>11</v>
      </c>
      <c r="Y4963" t="str">
        <f>"Q"&amp;ROUNDUP(MONTH(Sales_Data[[#This Row],[Order_Date]])/3,0)</f>
        <v>Q4</v>
      </c>
    </row>
    <row r="4964" spans="1:25" x14ac:dyDescent="0.3">
      <c r="A4964" t="s">
        <v>6734</v>
      </c>
      <c r="B4964" s="1">
        <v>45921</v>
      </c>
      <c r="C4964" t="s">
        <v>6403</v>
      </c>
      <c r="D4964" t="s">
        <v>74</v>
      </c>
      <c r="E4964" t="s">
        <v>119</v>
      </c>
      <c r="F4964" t="s">
        <v>146</v>
      </c>
      <c r="G4964" t="s">
        <v>41</v>
      </c>
      <c r="H4964" t="s">
        <v>42</v>
      </c>
      <c r="I4964" t="s">
        <v>43</v>
      </c>
      <c r="J4964">
        <v>2</v>
      </c>
      <c r="K4964">
        <v>1102.9100000000001</v>
      </c>
      <c r="L4964">
        <v>0</v>
      </c>
      <c r="M4964">
        <v>1882.55</v>
      </c>
      <c r="N4964" t="s">
        <v>83</v>
      </c>
      <c r="O4964" t="s">
        <v>35</v>
      </c>
      <c r="P4964" t="s">
        <v>71</v>
      </c>
      <c r="Q4964">
        <f>Sales_Data[[#This Row],[Quantity]]*Sales_Data[[#This Row],[Unit_Price]]</f>
        <v>2205.8200000000002</v>
      </c>
      <c r="R4964">
        <f>Sales_Data[[#This Row],[Gross_Sales]]*Sales_Data[[#This Row],[Discount]]</f>
        <v>0</v>
      </c>
      <c r="S4964">
        <f>Sales_Data[[#This Row],[Gross_Sales]]-Sales_Data[[#This Row],[Discount_Amount]]</f>
        <v>2205.8200000000002</v>
      </c>
      <c r="T4964">
        <f>Sales_Data[[#This Row],[Net Sales]]-Sales_Data[[#This Row],[Cost]]</f>
        <v>323.27000000000021</v>
      </c>
      <c r="U4964" s="2">
        <f>Sales_Data[[#This Row],[Profit]]/Sales_Data[[#This Row],[Net Sales]]</f>
        <v>0.14655320923738119</v>
      </c>
      <c r="V4964">
        <f>YEAR(Sales_Data[[#This Row],[Order_Date]])</f>
        <v>2025</v>
      </c>
      <c r="W4964" t="str">
        <f>TEXT(Sales_Data[[#This Row],[Order_Date]],"mmm")</f>
        <v>Sep</v>
      </c>
      <c r="X4964">
        <f>MONTH(Sales_Data[[#This Row],[Order_Date]])</f>
        <v>9</v>
      </c>
      <c r="Y4964" t="str">
        <f>"Q"&amp;ROUNDUP(MONTH(Sales_Data[[#This Row],[Order_Date]])/3,0)</f>
        <v>Q3</v>
      </c>
    </row>
    <row r="4965" spans="1:25" x14ac:dyDescent="0.3">
      <c r="A4965" t="s">
        <v>6735</v>
      </c>
      <c r="B4965" s="1">
        <v>45864</v>
      </c>
      <c r="C4965" t="s">
        <v>5781</v>
      </c>
      <c r="D4965" t="s">
        <v>546</v>
      </c>
      <c r="E4965" t="s">
        <v>119</v>
      </c>
      <c r="F4965" t="s">
        <v>146</v>
      </c>
      <c r="G4965" t="s">
        <v>75</v>
      </c>
      <c r="H4965" t="s">
        <v>256</v>
      </c>
      <c r="I4965" t="s">
        <v>334</v>
      </c>
      <c r="J4965">
        <v>1</v>
      </c>
      <c r="K4965">
        <v>4151.1400000000003</v>
      </c>
      <c r="L4965">
        <v>0.15</v>
      </c>
      <c r="M4965">
        <v>2205.77</v>
      </c>
      <c r="N4965" t="s">
        <v>52</v>
      </c>
      <c r="O4965" t="s">
        <v>35</v>
      </c>
      <c r="P4965" t="s">
        <v>71</v>
      </c>
      <c r="Q4965">
        <f>Sales_Data[[#This Row],[Quantity]]*Sales_Data[[#This Row],[Unit_Price]]</f>
        <v>4151.1400000000003</v>
      </c>
      <c r="R4965">
        <f>Sales_Data[[#This Row],[Gross_Sales]]*Sales_Data[[#This Row],[Discount]]</f>
        <v>622.67100000000005</v>
      </c>
      <c r="S4965">
        <f>Sales_Data[[#This Row],[Gross_Sales]]-Sales_Data[[#This Row],[Discount_Amount]]</f>
        <v>3528.4690000000001</v>
      </c>
      <c r="T4965">
        <f>Sales_Data[[#This Row],[Net Sales]]-Sales_Data[[#This Row],[Cost]]</f>
        <v>1322.6990000000001</v>
      </c>
      <c r="U4965" s="2">
        <f>Sales_Data[[#This Row],[Profit]]/Sales_Data[[#This Row],[Net Sales]]</f>
        <v>0.37486484931566638</v>
      </c>
      <c r="V4965">
        <f>YEAR(Sales_Data[[#This Row],[Order_Date]])</f>
        <v>2025</v>
      </c>
      <c r="W4965" t="str">
        <f>TEXT(Sales_Data[[#This Row],[Order_Date]],"mmm")</f>
        <v>Jul</v>
      </c>
      <c r="X4965">
        <f>MONTH(Sales_Data[[#This Row],[Order_Date]])</f>
        <v>7</v>
      </c>
      <c r="Y4965" t="str">
        <f>"Q"&amp;ROUNDUP(MONTH(Sales_Data[[#This Row],[Order_Date]])/3,0)</f>
        <v>Q3</v>
      </c>
    </row>
    <row r="4966" spans="1:25" x14ac:dyDescent="0.3">
      <c r="A4966" t="s">
        <v>6736</v>
      </c>
      <c r="B4966" s="1">
        <v>45752</v>
      </c>
      <c r="C4966" t="s">
        <v>2971</v>
      </c>
      <c r="D4966" t="s">
        <v>118</v>
      </c>
      <c r="E4966" t="s">
        <v>19</v>
      </c>
      <c r="F4966" t="s">
        <v>57</v>
      </c>
      <c r="G4966" t="s">
        <v>41</v>
      </c>
      <c r="H4966" t="s">
        <v>171</v>
      </c>
      <c r="I4966" t="s">
        <v>172</v>
      </c>
      <c r="J4966">
        <v>2</v>
      </c>
      <c r="K4966">
        <v>13531.36</v>
      </c>
      <c r="L4966">
        <v>0.15</v>
      </c>
      <c r="M4966">
        <v>15649.47</v>
      </c>
      <c r="N4966" t="s">
        <v>83</v>
      </c>
      <c r="O4966" t="s">
        <v>35</v>
      </c>
      <c r="P4966" t="s">
        <v>26</v>
      </c>
      <c r="Q4966">
        <f>Sales_Data[[#This Row],[Quantity]]*Sales_Data[[#This Row],[Unit_Price]]</f>
        <v>27062.720000000001</v>
      </c>
      <c r="R4966">
        <f>Sales_Data[[#This Row],[Gross_Sales]]*Sales_Data[[#This Row],[Discount]]</f>
        <v>4059.4079999999999</v>
      </c>
      <c r="S4966">
        <f>Sales_Data[[#This Row],[Gross_Sales]]-Sales_Data[[#This Row],[Discount_Amount]]</f>
        <v>23003.312000000002</v>
      </c>
      <c r="T4966">
        <f>Sales_Data[[#This Row],[Net Sales]]-Sales_Data[[#This Row],[Cost]]</f>
        <v>7353.8420000000024</v>
      </c>
      <c r="U4966" s="2">
        <f>Sales_Data[[#This Row],[Profit]]/Sales_Data[[#This Row],[Net Sales]]</f>
        <v>0.31968622605301367</v>
      </c>
      <c r="V4966">
        <f>YEAR(Sales_Data[[#This Row],[Order_Date]])</f>
        <v>2025</v>
      </c>
      <c r="W4966" t="str">
        <f>TEXT(Sales_Data[[#This Row],[Order_Date]],"mmm")</f>
        <v>Apr</v>
      </c>
      <c r="X4966">
        <f>MONTH(Sales_Data[[#This Row],[Order_Date]])</f>
        <v>4</v>
      </c>
      <c r="Y4966" t="str">
        <f>"Q"&amp;ROUNDUP(MONTH(Sales_Data[[#This Row],[Order_Date]])/3,0)</f>
        <v>Q2</v>
      </c>
    </row>
    <row r="4967" spans="1:25" x14ac:dyDescent="0.3">
      <c r="A4967" t="s">
        <v>6737</v>
      </c>
      <c r="B4967" s="1">
        <v>45879</v>
      </c>
      <c r="C4967" t="s">
        <v>4487</v>
      </c>
      <c r="D4967" t="s">
        <v>723</v>
      </c>
      <c r="E4967" t="s">
        <v>48</v>
      </c>
      <c r="F4967" t="s">
        <v>132</v>
      </c>
      <c r="G4967" t="s">
        <v>67</v>
      </c>
      <c r="H4967" t="s">
        <v>88</v>
      </c>
      <c r="I4967" t="s">
        <v>89</v>
      </c>
      <c r="J4967">
        <v>1</v>
      </c>
      <c r="K4967">
        <v>18604.66</v>
      </c>
      <c r="L4967">
        <v>0</v>
      </c>
      <c r="M4967">
        <v>15586.54</v>
      </c>
      <c r="N4967" t="s">
        <v>70</v>
      </c>
      <c r="O4967" t="s">
        <v>53</v>
      </c>
      <c r="P4967" t="s">
        <v>26</v>
      </c>
      <c r="Q4967">
        <f>Sales_Data[[#This Row],[Quantity]]*Sales_Data[[#This Row],[Unit_Price]]</f>
        <v>18604.66</v>
      </c>
      <c r="R4967">
        <f>Sales_Data[[#This Row],[Gross_Sales]]*Sales_Data[[#This Row],[Discount]]</f>
        <v>0</v>
      </c>
      <c r="S4967">
        <f>Sales_Data[[#This Row],[Gross_Sales]]-Sales_Data[[#This Row],[Discount_Amount]]</f>
        <v>18604.66</v>
      </c>
      <c r="T4967">
        <f>Sales_Data[[#This Row],[Net Sales]]-Sales_Data[[#This Row],[Cost]]</f>
        <v>3018.119999999999</v>
      </c>
      <c r="U4967" s="2">
        <f>Sales_Data[[#This Row],[Profit]]/Sales_Data[[#This Row],[Net Sales]]</f>
        <v>0.16222387294366031</v>
      </c>
      <c r="V4967">
        <f>YEAR(Sales_Data[[#This Row],[Order_Date]])</f>
        <v>2025</v>
      </c>
      <c r="W4967" t="str">
        <f>TEXT(Sales_Data[[#This Row],[Order_Date]],"mmm")</f>
        <v>Aug</v>
      </c>
      <c r="X4967">
        <f>MONTH(Sales_Data[[#This Row],[Order_Date]])</f>
        <v>8</v>
      </c>
      <c r="Y4967" t="str">
        <f>"Q"&amp;ROUNDUP(MONTH(Sales_Data[[#This Row],[Order_Date]])/3,0)</f>
        <v>Q3</v>
      </c>
    </row>
    <row r="4968" spans="1:25" x14ac:dyDescent="0.3">
      <c r="A4968" t="s">
        <v>6738</v>
      </c>
      <c r="B4968" s="1">
        <v>45933</v>
      </c>
      <c r="C4968" t="s">
        <v>3888</v>
      </c>
      <c r="D4968" t="s">
        <v>427</v>
      </c>
      <c r="E4968" t="s">
        <v>48</v>
      </c>
      <c r="F4968" t="s">
        <v>126</v>
      </c>
      <c r="G4968" t="s">
        <v>75</v>
      </c>
      <c r="H4968" t="s">
        <v>185</v>
      </c>
      <c r="I4968" t="s">
        <v>261</v>
      </c>
      <c r="J4968">
        <v>4</v>
      </c>
      <c r="K4968">
        <v>37209.089999999997</v>
      </c>
      <c r="L4968">
        <v>0.05</v>
      </c>
      <c r="M4968">
        <v>106856.83</v>
      </c>
      <c r="N4968" t="s">
        <v>52</v>
      </c>
      <c r="O4968" t="s">
        <v>25</v>
      </c>
      <c r="P4968" t="s">
        <v>44</v>
      </c>
      <c r="Q4968">
        <f>Sales_Data[[#This Row],[Quantity]]*Sales_Data[[#This Row],[Unit_Price]]</f>
        <v>148836.35999999999</v>
      </c>
      <c r="R4968">
        <f>Sales_Data[[#This Row],[Gross_Sales]]*Sales_Data[[#This Row],[Discount]]</f>
        <v>7441.8179999999993</v>
      </c>
      <c r="S4968">
        <f>Sales_Data[[#This Row],[Gross_Sales]]-Sales_Data[[#This Row],[Discount_Amount]]</f>
        <v>141394.54199999999</v>
      </c>
      <c r="T4968">
        <f>Sales_Data[[#This Row],[Net Sales]]-Sales_Data[[#This Row],[Cost]]</f>
        <v>34537.711999999985</v>
      </c>
      <c r="U4968" s="2">
        <f>Sales_Data[[#This Row],[Profit]]/Sales_Data[[#This Row],[Net Sales]]</f>
        <v>0.24426481752032542</v>
      </c>
      <c r="V4968">
        <f>YEAR(Sales_Data[[#This Row],[Order_Date]])</f>
        <v>2025</v>
      </c>
      <c r="W4968" t="str">
        <f>TEXT(Sales_Data[[#This Row],[Order_Date]],"mmm")</f>
        <v>Oct</v>
      </c>
      <c r="X4968">
        <f>MONTH(Sales_Data[[#This Row],[Order_Date]])</f>
        <v>10</v>
      </c>
      <c r="Y4968" t="str">
        <f>"Q"&amp;ROUNDUP(MONTH(Sales_Data[[#This Row],[Order_Date]])/3,0)</f>
        <v>Q4</v>
      </c>
    </row>
    <row r="4969" spans="1:25" x14ac:dyDescent="0.3">
      <c r="A4969" t="s">
        <v>6739</v>
      </c>
      <c r="B4969" s="1">
        <v>45888</v>
      </c>
      <c r="C4969" t="s">
        <v>1479</v>
      </c>
      <c r="D4969" t="s">
        <v>596</v>
      </c>
      <c r="E4969" t="s">
        <v>39</v>
      </c>
      <c r="F4969" t="s">
        <v>107</v>
      </c>
      <c r="G4969" t="s">
        <v>21</v>
      </c>
      <c r="H4969" t="s">
        <v>297</v>
      </c>
      <c r="I4969" t="s">
        <v>494</v>
      </c>
      <c r="J4969">
        <v>1</v>
      </c>
      <c r="K4969">
        <v>2239.09</v>
      </c>
      <c r="L4969">
        <v>0.05</v>
      </c>
      <c r="M4969">
        <v>1779.68</v>
      </c>
      <c r="N4969" t="s">
        <v>24</v>
      </c>
      <c r="O4969" t="s">
        <v>53</v>
      </c>
      <c r="P4969" t="s">
        <v>71</v>
      </c>
      <c r="Q4969">
        <f>Sales_Data[[#This Row],[Quantity]]*Sales_Data[[#This Row],[Unit_Price]]</f>
        <v>2239.09</v>
      </c>
      <c r="R4969">
        <f>Sales_Data[[#This Row],[Gross_Sales]]*Sales_Data[[#This Row],[Discount]]</f>
        <v>111.95450000000001</v>
      </c>
      <c r="S4969">
        <f>Sales_Data[[#This Row],[Gross_Sales]]-Sales_Data[[#This Row],[Discount_Amount]]</f>
        <v>2127.1355000000003</v>
      </c>
      <c r="T4969">
        <f>Sales_Data[[#This Row],[Net Sales]]-Sales_Data[[#This Row],[Cost]]</f>
        <v>347.45550000000026</v>
      </c>
      <c r="U4969" s="2">
        <f>Sales_Data[[#This Row],[Profit]]/Sales_Data[[#This Row],[Net Sales]]</f>
        <v>0.163344319155973</v>
      </c>
      <c r="V4969">
        <f>YEAR(Sales_Data[[#This Row],[Order_Date]])</f>
        <v>2025</v>
      </c>
      <c r="W4969" t="str">
        <f>TEXT(Sales_Data[[#This Row],[Order_Date]],"mmm")</f>
        <v>Aug</v>
      </c>
      <c r="X4969">
        <f>MONTH(Sales_Data[[#This Row],[Order_Date]])</f>
        <v>8</v>
      </c>
      <c r="Y4969" t="str">
        <f>"Q"&amp;ROUNDUP(MONTH(Sales_Data[[#This Row],[Order_Date]])/3,0)</f>
        <v>Q3</v>
      </c>
    </row>
    <row r="4970" spans="1:25" x14ac:dyDescent="0.3">
      <c r="A4970" t="s">
        <v>6740</v>
      </c>
      <c r="B4970" s="1">
        <v>45966</v>
      </c>
      <c r="C4970" t="s">
        <v>4598</v>
      </c>
      <c r="D4970" t="s">
        <v>274</v>
      </c>
      <c r="E4970" t="s">
        <v>48</v>
      </c>
      <c r="F4970" t="s">
        <v>126</v>
      </c>
      <c r="G4970" t="s">
        <v>41</v>
      </c>
      <c r="H4970" t="s">
        <v>147</v>
      </c>
      <c r="I4970" t="s">
        <v>369</v>
      </c>
      <c r="J4970">
        <v>2</v>
      </c>
      <c r="K4970">
        <v>26176.93</v>
      </c>
      <c r="L4970">
        <v>0.05</v>
      </c>
      <c r="M4970">
        <v>39262.230000000003</v>
      </c>
      <c r="N4970" t="s">
        <v>70</v>
      </c>
      <c r="O4970" t="s">
        <v>35</v>
      </c>
      <c r="P4970" t="s">
        <v>44</v>
      </c>
      <c r="Q4970">
        <f>Sales_Data[[#This Row],[Quantity]]*Sales_Data[[#This Row],[Unit_Price]]</f>
        <v>52353.86</v>
      </c>
      <c r="R4970">
        <f>Sales_Data[[#This Row],[Gross_Sales]]*Sales_Data[[#This Row],[Discount]]</f>
        <v>2617.6930000000002</v>
      </c>
      <c r="S4970">
        <f>Sales_Data[[#This Row],[Gross_Sales]]-Sales_Data[[#This Row],[Discount_Amount]]</f>
        <v>49736.167000000001</v>
      </c>
      <c r="T4970">
        <f>Sales_Data[[#This Row],[Net Sales]]-Sales_Data[[#This Row],[Cost]]</f>
        <v>10473.936999999998</v>
      </c>
      <c r="U4970" s="2">
        <f>Sales_Data[[#This Row],[Profit]]/Sales_Data[[#This Row],[Net Sales]]</f>
        <v>0.21058995157387175</v>
      </c>
      <c r="V4970">
        <f>YEAR(Sales_Data[[#This Row],[Order_Date]])</f>
        <v>2025</v>
      </c>
      <c r="W4970" t="str">
        <f>TEXT(Sales_Data[[#This Row],[Order_Date]],"mmm")</f>
        <v>Nov</v>
      </c>
      <c r="X4970">
        <f>MONTH(Sales_Data[[#This Row],[Order_Date]])</f>
        <v>11</v>
      </c>
      <c r="Y4970" t="str">
        <f>"Q"&amp;ROUNDUP(MONTH(Sales_Data[[#This Row],[Order_Date]])/3,0)</f>
        <v>Q4</v>
      </c>
    </row>
    <row r="4971" spans="1:25" x14ac:dyDescent="0.3">
      <c r="A4971" t="s">
        <v>6741</v>
      </c>
      <c r="B4971" s="1">
        <v>45776</v>
      </c>
      <c r="C4971" t="s">
        <v>2110</v>
      </c>
      <c r="D4971" t="s">
        <v>274</v>
      </c>
      <c r="E4971" t="s">
        <v>19</v>
      </c>
      <c r="F4971" t="s">
        <v>113</v>
      </c>
      <c r="G4971" t="s">
        <v>67</v>
      </c>
      <c r="H4971" t="s">
        <v>121</v>
      </c>
      <c r="I4971" t="s">
        <v>122</v>
      </c>
      <c r="J4971">
        <v>2</v>
      </c>
      <c r="K4971">
        <v>16381.52</v>
      </c>
      <c r="L4971">
        <v>0.1</v>
      </c>
      <c r="M4971">
        <v>24514.94</v>
      </c>
      <c r="N4971" t="s">
        <v>109</v>
      </c>
      <c r="O4971" t="s">
        <v>25</v>
      </c>
      <c r="P4971" t="s">
        <v>44</v>
      </c>
      <c r="Q4971">
        <f>Sales_Data[[#This Row],[Quantity]]*Sales_Data[[#This Row],[Unit_Price]]</f>
        <v>32763.040000000001</v>
      </c>
      <c r="R4971">
        <f>Sales_Data[[#This Row],[Gross_Sales]]*Sales_Data[[#This Row],[Discount]]</f>
        <v>3276.3040000000001</v>
      </c>
      <c r="S4971">
        <f>Sales_Data[[#This Row],[Gross_Sales]]-Sales_Data[[#This Row],[Discount_Amount]]</f>
        <v>29486.736000000001</v>
      </c>
      <c r="T4971">
        <f>Sales_Data[[#This Row],[Net Sales]]-Sales_Data[[#This Row],[Cost]]</f>
        <v>4971.7960000000021</v>
      </c>
      <c r="U4971" s="2">
        <f>Sales_Data[[#This Row],[Profit]]/Sales_Data[[#This Row],[Net Sales]]</f>
        <v>0.16861126982654173</v>
      </c>
      <c r="V4971">
        <f>YEAR(Sales_Data[[#This Row],[Order_Date]])</f>
        <v>2025</v>
      </c>
      <c r="W4971" t="str">
        <f>TEXT(Sales_Data[[#This Row],[Order_Date]],"mmm")</f>
        <v>Apr</v>
      </c>
      <c r="X4971">
        <f>MONTH(Sales_Data[[#This Row],[Order_Date]])</f>
        <v>4</v>
      </c>
      <c r="Y4971" t="str">
        <f>"Q"&amp;ROUNDUP(MONTH(Sales_Data[[#This Row],[Order_Date]])/3,0)</f>
        <v>Q2</v>
      </c>
    </row>
    <row r="4972" spans="1:25" x14ac:dyDescent="0.3">
      <c r="A4972" t="s">
        <v>6742</v>
      </c>
      <c r="B4972" s="1">
        <v>45925</v>
      </c>
      <c r="C4972" t="s">
        <v>1043</v>
      </c>
      <c r="D4972" t="s">
        <v>183</v>
      </c>
      <c r="E4972" t="s">
        <v>19</v>
      </c>
      <c r="F4972" t="s">
        <v>20</v>
      </c>
      <c r="G4972" t="s">
        <v>41</v>
      </c>
      <c r="H4972" t="s">
        <v>171</v>
      </c>
      <c r="I4972" t="s">
        <v>172</v>
      </c>
      <c r="J4972">
        <v>1</v>
      </c>
      <c r="K4972">
        <v>15506.03</v>
      </c>
      <c r="L4972">
        <v>0.05</v>
      </c>
      <c r="M4972">
        <v>10735.52</v>
      </c>
      <c r="N4972" t="s">
        <v>52</v>
      </c>
      <c r="O4972" t="s">
        <v>25</v>
      </c>
      <c r="P4972" t="s">
        <v>26</v>
      </c>
      <c r="Q4972">
        <f>Sales_Data[[#This Row],[Quantity]]*Sales_Data[[#This Row],[Unit_Price]]</f>
        <v>15506.03</v>
      </c>
      <c r="R4972">
        <f>Sales_Data[[#This Row],[Gross_Sales]]*Sales_Data[[#This Row],[Discount]]</f>
        <v>775.30150000000003</v>
      </c>
      <c r="S4972">
        <f>Sales_Data[[#This Row],[Gross_Sales]]-Sales_Data[[#This Row],[Discount_Amount]]</f>
        <v>14730.728500000001</v>
      </c>
      <c r="T4972">
        <f>Sales_Data[[#This Row],[Net Sales]]-Sales_Data[[#This Row],[Cost]]</f>
        <v>3995.2085000000006</v>
      </c>
      <c r="U4972" s="2">
        <f>Sales_Data[[#This Row],[Profit]]/Sales_Data[[#This Row],[Net Sales]]</f>
        <v>0.27121594834905827</v>
      </c>
      <c r="V4972">
        <f>YEAR(Sales_Data[[#This Row],[Order_Date]])</f>
        <v>2025</v>
      </c>
      <c r="W4972" t="str">
        <f>TEXT(Sales_Data[[#This Row],[Order_Date]],"mmm")</f>
        <v>Sep</v>
      </c>
      <c r="X4972">
        <f>MONTH(Sales_Data[[#This Row],[Order_Date]])</f>
        <v>9</v>
      </c>
      <c r="Y4972" t="str">
        <f>"Q"&amp;ROUNDUP(MONTH(Sales_Data[[#This Row],[Order_Date]])/3,0)</f>
        <v>Q3</v>
      </c>
    </row>
    <row r="4973" spans="1:25" x14ac:dyDescent="0.3">
      <c r="A4973" t="s">
        <v>6743</v>
      </c>
      <c r="B4973" s="1">
        <v>45930</v>
      </c>
      <c r="C4973" t="s">
        <v>3971</v>
      </c>
      <c r="D4973" t="s">
        <v>430</v>
      </c>
      <c r="E4973" t="s">
        <v>39</v>
      </c>
      <c r="F4973" t="s">
        <v>405</v>
      </c>
      <c r="G4973" t="s">
        <v>67</v>
      </c>
      <c r="H4973" t="s">
        <v>121</v>
      </c>
      <c r="I4973" t="s">
        <v>142</v>
      </c>
      <c r="J4973">
        <v>1</v>
      </c>
      <c r="K4973">
        <v>3805.72</v>
      </c>
      <c r="L4973">
        <v>0.2</v>
      </c>
      <c r="M4973">
        <v>1895.53</v>
      </c>
      <c r="N4973" t="s">
        <v>52</v>
      </c>
      <c r="O4973" t="s">
        <v>35</v>
      </c>
      <c r="P4973" t="s">
        <v>44</v>
      </c>
      <c r="Q4973">
        <f>Sales_Data[[#This Row],[Quantity]]*Sales_Data[[#This Row],[Unit_Price]]</f>
        <v>3805.72</v>
      </c>
      <c r="R4973">
        <f>Sales_Data[[#This Row],[Gross_Sales]]*Sales_Data[[#This Row],[Discount]]</f>
        <v>761.14400000000001</v>
      </c>
      <c r="S4973">
        <f>Sales_Data[[#This Row],[Gross_Sales]]-Sales_Data[[#This Row],[Discount_Amount]]</f>
        <v>3044.576</v>
      </c>
      <c r="T4973">
        <f>Sales_Data[[#This Row],[Net Sales]]-Sales_Data[[#This Row],[Cost]]</f>
        <v>1149.046</v>
      </c>
      <c r="U4973" s="2">
        <f>Sales_Data[[#This Row],[Profit]]/Sales_Data[[#This Row],[Net Sales]]</f>
        <v>0.37740756019885857</v>
      </c>
      <c r="V4973">
        <f>YEAR(Sales_Data[[#This Row],[Order_Date]])</f>
        <v>2025</v>
      </c>
      <c r="W4973" t="str">
        <f>TEXT(Sales_Data[[#This Row],[Order_Date]],"mmm")</f>
        <v>Sep</v>
      </c>
      <c r="X4973">
        <f>MONTH(Sales_Data[[#This Row],[Order_Date]])</f>
        <v>9</v>
      </c>
      <c r="Y4973" t="str">
        <f>"Q"&amp;ROUNDUP(MONTH(Sales_Data[[#This Row],[Order_Date]])/3,0)</f>
        <v>Q3</v>
      </c>
    </row>
    <row r="4974" spans="1:25" x14ac:dyDescent="0.3">
      <c r="A4974" t="s">
        <v>6744</v>
      </c>
      <c r="B4974" s="1">
        <v>45721</v>
      </c>
      <c r="C4974" t="s">
        <v>2103</v>
      </c>
      <c r="D4974" t="s">
        <v>183</v>
      </c>
      <c r="E4974" t="s">
        <v>48</v>
      </c>
      <c r="F4974" t="s">
        <v>132</v>
      </c>
      <c r="G4974" t="s">
        <v>21</v>
      </c>
      <c r="H4974" t="s">
        <v>127</v>
      </c>
      <c r="I4974" t="s">
        <v>342</v>
      </c>
      <c r="J4974">
        <v>1</v>
      </c>
      <c r="K4974">
        <v>16619.71</v>
      </c>
      <c r="L4974">
        <v>0.2</v>
      </c>
      <c r="M4974">
        <v>10573.3</v>
      </c>
      <c r="N4974" t="s">
        <v>52</v>
      </c>
      <c r="O4974" t="s">
        <v>25</v>
      </c>
      <c r="P4974" t="s">
        <v>71</v>
      </c>
      <c r="Q4974">
        <f>Sales_Data[[#This Row],[Quantity]]*Sales_Data[[#This Row],[Unit_Price]]</f>
        <v>16619.71</v>
      </c>
      <c r="R4974">
        <f>Sales_Data[[#This Row],[Gross_Sales]]*Sales_Data[[#This Row],[Discount]]</f>
        <v>3323.942</v>
      </c>
      <c r="S4974">
        <f>Sales_Data[[#This Row],[Gross_Sales]]-Sales_Data[[#This Row],[Discount_Amount]]</f>
        <v>13295.768</v>
      </c>
      <c r="T4974">
        <f>Sales_Data[[#This Row],[Net Sales]]-Sales_Data[[#This Row],[Cost]]</f>
        <v>2722.4680000000008</v>
      </c>
      <c r="U4974" s="2">
        <f>Sales_Data[[#This Row],[Profit]]/Sales_Data[[#This Row],[Net Sales]]</f>
        <v>0.20476199644879489</v>
      </c>
      <c r="V4974">
        <f>YEAR(Sales_Data[[#This Row],[Order_Date]])</f>
        <v>2025</v>
      </c>
      <c r="W4974" t="str">
        <f>TEXT(Sales_Data[[#This Row],[Order_Date]],"mmm")</f>
        <v>Mar</v>
      </c>
      <c r="X4974">
        <f>MONTH(Sales_Data[[#This Row],[Order_Date]])</f>
        <v>3</v>
      </c>
      <c r="Y4974" t="str">
        <f>"Q"&amp;ROUNDUP(MONTH(Sales_Data[[#This Row],[Order_Date]])/3,0)</f>
        <v>Q1</v>
      </c>
    </row>
    <row r="4975" spans="1:25" x14ac:dyDescent="0.3">
      <c r="A4975" t="s">
        <v>6745</v>
      </c>
      <c r="B4975" s="1">
        <v>45955</v>
      </c>
      <c r="C4975" t="s">
        <v>263</v>
      </c>
      <c r="D4975" t="s">
        <v>359</v>
      </c>
      <c r="E4975" t="s">
        <v>19</v>
      </c>
      <c r="F4975" t="s">
        <v>66</v>
      </c>
      <c r="G4975" t="s">
        <v>67</v>
      </c>
      <c r="H4975" t="s">
        <v>121</v>
      </c>
      <c r="I4975" t="s">
        <v>122</v>
      </c>
      <c r="J4975">
        <v>1</v>
      </c>
      <c r="K4975">
        <v>4042.08</v>
      </c>
      <c r="L4975">
        <v>0.05</v>
      </c>
      <c r="M4975">
        <v>2877.03</v>
      </c>
      <c r="N4975" t="s">
        <v>70</v>
      </c>
      <c r="O4975" t="s">
        <v>35</v>
      </c>
      <c r="P4975" t="s">
        <v>71</v>
      </c>
      <c r="Q4975">
        <f>Sales_Data[[#This Row],[Quantity]]*Sales_Data[[#This Row],[Unit_Price]]</f>
        <v>4042.08</v>
      </c>
      <c r="R4975">
        <f>Sales_Data[[#This Row],[Gross_Sales]]*Sales_Data[[#This Row],[Discount]]</f>
        <v>202.10400000000001</v>
      </c>
      <c r="S4975">
        <f>Sales_Data[[#This Row],[Gross_Sales]]-Sales_Data[[#This Row],[Discount_Amount]]</f>
        <v>3839.9760000000001</v>
      </c>
      <c r="T4975">
        <f>Sales_Data[[#This Row],[Net Sales]]-Sales_Data[[#This Row],[Cost]]</f>
        <v>962.94599999999991</v>
      </c>
      <c r="U4975" s="2">
        <f>Sales_Data[[#This Row],[Profit]]/Sales_Data[[#This Row],[Net Sales]]</f>
        <v>0.2507687548047175</v>
      </c>
      <c r="V4975">
        <f>YEAR(Sales_Data[[#This Row],[Order_Date]])</f>
        <v>2025</v>
      </c>
      <c r="W4975" t="str">
        <f>TEXT(Sales_Data[[#This Row],[Order_Date]],"mmm")</f>
        <v>Oct</v>
      </c>
      <c r="X4975">
        <f>MONTH(Sales_Data[[#This Row],[Order_Date]])</f>
        <v>10</v>
      </c>
      <c r="Y4975" t="str">
        <f>"Q"&amp;ROUNDUP(MONTH(Sales_Data[[#This Row],[Order_Date]])/3,0)</f>
        <v>Q4</v>
      </c>
    </row>
    <row r="4976" spans="1:25" x14ac:dyDescent="0.3">
      <c r="A4976" t="s">
        <v>6746</v>
      </c>
      <c r="B4976" s="1">
        <v>46007</v>
      </c>
      <c r="C4976" t="s">
        <v>3124</v>
      </c>
      <c r="D4976" t="s">
        <v>1650</v>
      </c>
      <c r="E4976" t="s">
        <v>39</v>
      </c>
      <c r="F4976" t="s">
        <v>107</v>
      </c>
      <c r="G4976" t="s">
        <v>21</v>
      </c>
      <c r="H4976" t="s">
        <v>230</v>
      </c>
      <c r="I4976" t="s">
        <v>231</v>
      </c>
      <c r="J4976">
        <v>2</v>
      </c>
      <c r="K4976">
        <v>6696.98</v>
      </c>
      <c r="L4976">
        <v>0.05</v>
      </c>
      <c r="M4976">
        <v>11142.29</v>
      </c>
      <c r="N4976" t="s">
        <v>24</v>
      </c>
      <c r="O4976" t="s">
        <v>35</v>
      </c>
      <c r="P4976" t="s">
        <v>71</v>
      </c>
      <c r="Q4976">
        <f>Sales_Data[[#This Row],[Quantity]]*Sales_Data[[#This Row],[Unit_Price]]</f>
        <v>13393.96</v>
      </c>
      <c r="R4976">
        <f>Sales_Data[[#This Row],[Gross_Sales]]*Sales_Data[[#This Row],[Discount]]</f>
        <v>669.69799999999998</v>
      </c>
      <c r="S4976">
        <f>Sales_Data[[#This Row],[Gross_Sales]]-Sales_Data[[#This Row],[Discount_Amount]]</f>
        <v>12724.261999999999</v>
      </c>
      <c r="T4976">
        <f>Sales_Data[[#This Row],[Net Sales]]-Sales_Data[[#This Row],[Cost]]</f>
        <v>1581.9719999999979</v>
      </c>
      <c r="U4976" s="2">
        <f>Sales_Data[[#This Row],[Profit]]/Sales_Data[[#This Row],[Net Sales]]</f>
        <v>0.12432721048969268</v>
      </c>
      <c r="V4976">
        <f>YEAR(Sales_Data[[#This Row],[Order_Date]])</f>
        <v>2025</v>
      </c>
      <c r="W4976" t="str">
        <f>TEXT(Sales_Data[[#This Row],[Order_Date]],"mmm")</f>
        <v>Dec</v>
      </c>
      <c r="X4976">
        <f>MONTH(Sales_Data[[#This Row],[Order_Date]])</f>
        <v>12</v>
      </c>
      <c r="Y4976" t="str">
        <f>"Q"&amp;ROUNDUP(MONTH(Sales_Data[[#This Row],[Order_Date]])/3,0)</f>
        <v>Q4</v>
      </c>
    </row>
    <row r="4977" spans="1:25" x14ac:dyDescent="0.3">
      <c r="A4977" t="s">
        <v>6747</v>
      </c>
      <c r="B4977" s="1">
        <v>45668</v>
      </c>
      <c r="C4977" t="s">
        <v>2177</v>
      </c>
      <c r="D4977" t="s">
        <v>18</v>
      </c>
      <c r="E4977" t="s">
        <v>39</v>
      </c>
      <c r="F4977" t="s">
        <v>107</v>
      </c>
      <c r="G4977" t="s">
        <v>67</v>
      </c>
      <c r="H4977" t="s">
        <v>68</v>
      </c>
      <c r="I4977" t="s">
        <v>97</v>
      </c>
      <c r="J4977">
        <v>1</v>
      </c>
      <c r="K4977">
        <v>1737.93</v>
      </c>
      <c r="L4977">
        <v>0.1</v>
      </c>
      <c r="M4977">
        <v>1018.66</v>
      </c>
      <c r="N4977" t="s">
        <v>24</v>
      </c>
      <c r="O4977" t="s">
        <v>53</v>
      </c>
      <c r="P4977" t="s">
        <v>71</v>
      </c>
      <c r="Q4977">
        <f>Sales_Data[[#This Row],[Quantity]]*Sales_Data[[#This Row],[Unit_Price]]</f>
        <v>1737.93</v>
      </c>
      <c r="R4977">
        <f>Sales_Data[[#This Row],[Gross_Sales]]*Sales_Data[[#This Row],[Discount]]</f>
        <v>173.79300000000001</v>
      </c>
      <c r="S4977">
        <f>Sales_Data[[#This Row],[Gross_Sales]]-Sales_Data[[#This Row],[Discount_Amount]]</f>
        <v>1564.1370000000002</v>
      </c>
      <c r="T4977">
        <f>Sales_Data[[#This Row],[Net Sales]]-Sales_Data[[#This Row],[Cost]]</f>
        <v>545.4770000000002</v>
      </c>
      <c r="U4977" s="2">
        <f>Sales_Data[[#This Row],[Profit]]/Sales_Data[[#This Row],[Net Sales]]</f>
        <v>0.34873991216881906</v>
      </c>
      <c r="V4977">
        <f>YEAR(Sales_Data[[#This Row],[Order_Date]])</f>
        <v>2025</v>
      </c>
      <c r="W4977" t="str">
        <f>TEXT(Sales_Data[[#This Row],[Order_Date]],"mmm")</f>
        <v>Jan</v>
      </c>
      <c r="X4977">
        <f>MONTH(Sales_Data[[#This Row],[Order_Date]])</f>
        <v>1</v>
      </c>
      <c r="Y4977" t="str">
        <f>"Q"&amp;ROUNDUP(MONTH(Sales_Data[[#This Row],[Order_Date]])/3,0)</f>
        <v>Q1</v>
      </c>
    </row>
    <row r="4978" spans="1:25" x14ac:dyDescent="0.3">
      <c r="A4978" t="s">
        <v>6748</v>
      </c>
      <c r="B4978" s="1">
        <v>45755</v>
      </c>
      <c r="C4978" t="s">
        <v>6749</v>
      </c>
      <c r="D4978" t="s">
        <v>221</v>
      </c>
      <c r="E4978" t="s">
        <v>19</v>
      </c>
      <c r="F4978" t="s">
        <v>20</v>
      </c>
      <c r="G4978" t="s">
        <v>67</v>
      </c>
      <c r="H4978" t="s">
        <v>68</v>
      </c>
      <c r="I4978" t="s">
        <v>97</v>
      </c>
      <c r="J4978">
        <v>1</v>
      </c>
      <c r="K4978">
        <v>14681.31</v>
      </c>
      <c r="L4978">
        <v>0.1</v>
      </c>
      <c r="M4978">
        <v>10320.52</v>
      </c>
      <c r="N4978" t="s">
        <v>52</v>
      </c>
      <c r="O4978" t="s">
        <v>35</v>
      </c>
      <c r="P4978" t="s">
        <v>71</v>
      </c>
      <c r="Q4978">
        <f>Sales_Data[[#This Row],[Quantity]]*Sales_Data[[#This Row],[Unit_Price]]</f>
        <v>14681.31</v>
      </c>
      <c r="R4978">
        <f>Sales_Data[[#This Row],[Gross_Sales]]*Sales_Data[[#This Row],[Discount]]</f>
        <v>1468.1310000000001</v>
      </c>
      <c r="S4978">
        <f>Sales_Data[[#This Row],[Gross_Sales]]-Sales_Data[[#This Row],[Discount_Amount]]</f>
        <v>13213.179</v>
      </c>
      <c r="T4978">
        <f>Sales_Data[[#This Row],[Net Sales]]-Sales_Data[[#This Row],[Cost]]</f>
        <v>2892.6589999999997</v>
      </c>
      <c r="U4978" s="2">
        <f>Sales_Data[[#This Row],[Profit]]/Sales_Data[[#This Row],[Net Sales]]</f>
        <v>0.21892225935938653</v>
      </c>
      <c r="V4978">
        <f>YEAR(Sales_Data[[#This Row],[Order_Date]])</f>
        <v>2025</v>
      </c>
      <c r="W4978" t="str">
        <f>TEXT(Sales_Data[[#This Row],[Order_Date]],"mmm")</f>
        <v>Apr</v>
      </c>
      <c r="X4978">
        <f>MONTH(Sales_Data[[#This Row],[Order_Date]])</f>
        <v>4</v>
      </c>
      <c r="Y4978" t="str">
        <f>"Q"&amp;ROUNDUP(MONTH(Sales_Data[[#This Row],[Order_Date]])/3,0)</f>
        <v>Q2</v>
      </c>
    </row>
    <row r="4979" spans="1:25" x14ac:dyDescent="0.3">
      <c r="A4979" t="s">
        <v>6750</v>
      </c>
      <c r="B4979" s="1">
        <v>45728</v>
      </c>
      <c r="C4979" t="s">
        <v>4019</v>
      </c>
      <c r="D4979" t="s">
        <v>18</v>
      </c>
      <c r="E4979" t="s">
        <v>19</v>
      </c>
      <c r="F4979" t="s">
        <v>57</v>
      </c>
      <c r="G4979" t="s">
        <v>21</v>
      </c>
      <c r="H4979" t="s">
        <v>230</v>
      </c>
      <c r="I4979" t="s">
        <v>231</v>
      </c>
      <c r="J4979">
        <v>1</v>
      </c>
      <c r="K4979">
        <v>7083.18</v>
      </c>
      <c r="L4979">
        <v>0.05</v>
      </c>
      <c r="M4979">
        <v>4699</v>
      </c>
      <c r="N4979" t="s">
        <v>24</v>
      </c>
      <c r="O4979" t="s">
        <v>25</v>
      </c>
      <c r="P4979" t="s">
        <v>71</v>
      </c>
      <c r="Q4979">
        <f>Sales_Data[[#This Row],[Quantity]]*Sales_Data[[#This Row],[Unit_Price]]</f>
        <v>7083.18</v>
      </c>
      <c r="R4979">
        <f>Sales_Data[[#This Row],[Gross_Sales]]*Sales_Data[[#This Row],[Discount]]</f>
        <v>354.15900000000005</v>
      </c>
      <c r="S4979">
        <f>Sales_Data[[#This Row],[Gross_Sales]]-Sales_Data[[#This Row],[Discount_Amount]]</f>
        <v>6729.0210000000006</v>
      </c>
      <c r="T4979">
        <f>Sales_Data[[#This Row],[Net Sales]]-Sales_Data[[#This Row],[Cost]]</f>
        <v>2030.0210000000006</v>
      </c>
      <c r="U4979" s="2">
        <f>Sales_Data[[#This Row],[Profit]]/Sales_Data[[#This Row],[Net Sales]]</f>
        <v>0.30168147788511884</v>
      </c>
      <c r="V4979">
        <f>YEAR(Sales_Data[[#This Row],[Order_Date]])</f>
        <v>2025</v>
      </c>
      <c r="W4979" t="str">
        <f>TEXT(Sales_Data[[#This Row],[Order_Date]],"mmm")</f>
        <v>Mar</v>
      </c>
      <c r="X4979">
        <f>MONTH(Sales_Data[[#This Row],[Order_Date]])</f>
        <v>3</v>
      </c>
      <c r="Y4979" t="str">
        <f>"Q"&amp;ROUNDUP(MONTH(Sales_Data[[#This Row],[Order_Date]])/3,0)</f>
        <v>Q1</v>
      </c>
    </row>
    <row r="4980" spans="1:25" x14ac:dyDescent="0.3">
      <c r="A4980" t="s">
        <v>6751</v>
      </c>
      <c r="B4980" s="1">
        <v>46021</v>
      </c>
      <c r="C4980" t="s">
        <v>829</v>
      </c>
      <c r="D4980" t="s">
        <v>266</v>
      </c>
      <c r="E4980" t="s">
        <v>39</v>
      </c>
      <c r="F4980" t="s">
        <v>202</v>
      </c>
      <c r="G4980" t="s">
        <v>21</v>
      </c>
      <c r="H4980" t="s">
        <v>127</v>
      </c>
      <c r="I4980" t="s">
        <v>314</v>
      </c>
      <c r="J4980">
        <v>1</v>
      </c>
      <c r="K4980">
        <v>6905.35</v>
      </c>
      <c r="L4980">
        <v>0</v>
      </c>
      <c r="M4980">
        <v>5183.24</v>
      </c>
      <c r="N4980" t="s">
        <v>70</v>
      </c>
      <c r="O4980" t="s">
        <v>35</v>
      </c>
      <c r="P4980" t="s">
        <v>71</v>
      </c>
      <c r="Q4980">
        <f>Sales_Data[[#This Row],[Quantity]]*Sales_Data[[#This Row],[Unit_Price]]</f>
        <v>6905.35</v>
      </c>
      <c r="R4980">
        <f>Sales_Data[[#This Row],[Gross_Sales]]*Sales_Data[[#This Row],[Discount]]</f>
        <v>0</v>
      </c>
      <c r="S4980">
        <f>Sales_Data[[#This Row],[Gross_Sales]]-Sales_Data[[#This Row],[Discount_Amount]]</f>
        <v>6905.35</v>
      </c>
      <c r="T4980">
        <f>Sales_Data[[#This Row],[Net Sales]]-Sales_Data[[#This Row],[Cost]]</f>
        <v>1722.1100000000006</v>
      </c>
      <c r="U4980" s="2">
        <f>Sales_Data[[#This Row],[Profit]]/Sales_Data[[#This Row],[Net Sales]]</f>
        <v>0.24938779352241386</v>
      </c>
      <c r="V4980">
        <f>YEAR(Sales_Data[[#This Row],[Order_Date]])</f>
        <v>2025</v>
      </c>
      <c r="W4980" t="str">
        <f>TEXT(Sales_Data[[#This Row],[Order_Date]],"mmm")</f>
        <v>Dec</v>
      </c>
      <c r="X4980">
        <f>MONTH(Sales_Data[[#This Row],[Order_Date]])</f>
        <v>12</v>
      </c>
      <c r="Y4980" t="str">
        <f>"Q"&amp;ROUNDUP(MONTH(Sales_Data[[#This Row],[Order_Date]])/3,0)</f>
        <v>Q4</v>
      </c>
    </row>
    <row r="4981" spans="1:25" x14ac:dyDescent="0.3">
      <c r="A4981" t="s">
        <v>6752</v>
      </c>
      <c r="B4981" s="1">
        <v>45715</v>
      </c>
      <c r="C4981" t="s">
        <v>371</v>
      </c>
      <c r="D4981" t="s">
        <v>229</v>
      </c>
      <c r="E4981" t="s">
        <v>30</v>
      </c>
      <c r="F4981" t="s">
        <v>87</v>
      </c>
      <c r="G4981" t="s">
        <v>41</v>
      </c>
      <c r="H4981" t="s">
        <v>102</v>
      </c>
      <c r="I4981" t="s">
        <v>103</v>
      </c>
      <c r="J4981">
        <v>1</v>
      </c>
      <c r="K4981">
        <v>1998.74</v>
      </c>
      <c r="L4981">
        <v>0</v>
      </c>
      <c r="M4981">
        <v>1277.33</v>
      </c>
      <c r="N4981" t="s">
        <v>52</v>
      </c>
      <c r="O4981" t="s">
        <v>35</v>
      </c>
      <c r="P4981" t="s">
        <v>71</v>
      </c>
      <c r="Q4981">
        <f>Sales_Data[[#This Row],[Quantity]]*Sales_Data[[#This Row],[Unit_Price]]</f>
        <v>1998.74</v>
      </c>
      <c r="R4981">
        <f>Sales_Data[[#This Row],[Gross_Sales]]*Sales_Data[[#This Row],[Discount]]</f>
        <v>0</v>
      </c>
      <c r="S4981">
        <f>Sales_Data[[#This Row],[Gross_Sales]]-Sales_Data[[#This Row],[Discount_Amount]]</f>
        <v>1998.74</v>
      </c>
      <c r="T4981">
        <f>Sales_Data[[#This Row],[Net Sales]]-Sales_Data[[#This Row],[Cost]]</f>
        <v>721.41000000000008</v>
      </c>
      <c r="U4981" s="2">
        <f>Sales_Data[[#This Row],[Profit]]/Sales_Data[[#This Row],[Net Sales]]</f>
        <v>0.36093238740406458</v>
      </c>
      <c r="V4981">
        <f>YEAR(Sales_Data[[#This Row],[Order_Date]])</f>
        <v>2025</v>
      </c>
      <c r="W4981" t="str">
        <f>TEXT(Sales_Data[[#This Row],[Order_Date]],"mmm")</f>
        <v>Feb</v>
      </c>
      <c r="X4981">
        <f>MONTH(Sales_Data[[#This Row],[Order_Date]])</f>
        <v>2</v>
      </c>
      <c r="Y4981" t="str">
        <f>"Q"&amp;ROUNDUP(MONTH(Sales_Data[[#This Row],[Order_Date]])/3,0)</f>
        <v>Q1</v>
      </c>
    </row>
    <row r="4982" spans="1:25" x14ac:dyDescent="0.3">
      <c r="A4982" t="s">
        <v>6753</v>
      </c>
      <c r="B4982" s="1">
        <v>45947</v>
      </c>
      <c r="C4982" t="s">
        <v>2651</v>
      </c>
      <c r="D4982" t="s">
        <v>341</v>
      </c>
      <c r="E4982" t="s">
        <v>39</v>
      </c>
      <c r="F4982" t="s">
        <v>202</v>
      </c>
      <c r="G4982" t="s">
        <v>41</v>
      </c>
      <c r="H4982" t="s">
        <v>147</v>
      </c>
      <c r="I4982" t="s">
        <v>148</v>
      </c>
      <c r="J4982">
        <v>1</v>
      </c>
      <c r="K4982">
        <v>2720.01</v>
      </c>
      <c r="L4982">
        <v>0</v>
      </c>
      <c r="M4982">
        <v>2295.31</v>
      </c>
      <c r="N4982" t="s">
        <v>109</v>
      </c>
      <c r="O4982" t="s">
        <v>35</v>
      </c>
      <c r="P4982" t="s">
        <v>71</v>
      </c>
      <c r="Q4982">
        <f>Sales_Data[[#This Row],[Quantity]]*Sales_Data[[#This Row],[Unit_Price]]</f>
        <v>2720.01</v>
      </c>
      <c r="R4982">
        <f>Sales_Data[[#This Row],[Gross_Sales]]*Sales_Data[[#This Row],[Discount]]</f>
        <v>0</v>
      </c>
      <c r="S4982">
        <f>Sales_Data[[#This Row],[Gross_Sales]]-Sales_Data[[#This Row],[Discount_Amount]]</f>
        <v>2720.01</v>
      </c>
      <c r="T4982">
        <f>Sales_Data[[#This Row],[Net Sales]]-Sales_Data[[#This Row],[Cost]]</f>
        <v>424.70000000000027</v>
      </c>
      <c r="U4982" s="2">
        <f>Sales_Data[[#This Row],[Profit]]/Sales_Data[[#This Row],[Net Sales]]</f>
        <v>0.15613913184142714</v>
      </c>
      <c r="V4982">
        <f>YEAR(Sales_Data[[#This Row],[Order_Date]])</f>
        <v>2025</v>
      </c>
      <c r="W4982" t="str">
        <f>TEXT(Sales_Data[[#This Row],[Order_Date]],"mmm")</f>
        <v>Oct</v>
      </c>
      <c r="X4982">
        <f>MONTH(Sales_Data[[#This Row],[Order_Date]])</f>
        <v>10</v>
      </c>
      <c r="Y4982" t="str">
        <f>"Q"&amp;ROUNDUP(MONTH(Sales_Data[[#This Row],[Order_Date]])/3,0)</f>
        <v>Q4</v>
      </c>
    </row>
    <row r="4983" spans="1:25" x14ac:dyDescent="0.3">
      <c r="A4983" t="s">
        <v>6754</v>
      </c>
      <c r="B4983" s="1">
        <v>45908</v>
      </c>
      <c r="C4983" t="s">
        <v>2622</v>
      </c>
      <c r="D4983" t="s">
        <v>241</v>
      </c>
      <c r="E4983" t="s">
        <v>119</v>
      </c>
      <c r="F4983" t="s">
        <v>249</v>
      </c>
      <c r="G4983" t="s">
        <v>67</v>
      </c>
      <c r="H4983" t="s">
        <v>133</v>
      </c>
      <c r="I4983" t="s">
        <v>138</v>
      </c>
      <c r="J4983">
        <v>2</v>
      </c>
      <c r="K4983">
        <v>5918.44</v>
      </c>
      <c r="L4983">
        <v>0.15</v>
      </c>
      <c r="M4983">
        <v>8570.11</v>
      </c>
      <c r="N4983" t="s">
        <v>70</v>
      </c>
      <c r="O4983" t="s">
        <v>53</v>
      </c>
      <c r="P4983" t="s">
        <v>71</v>
      </c>
      <c r="Q4983">
        <f>Sales_Data[[#This Row],[Quantity]]*Sales_Data[[#This Row],[Unit_Price]]</f>
        <v>11836.88</v>
      </c>
      <c r="R4983">
        <f>Sales_Data[[#This Row],[Gross_Sales]]*Sales_Data[[#This Row],[Discount]]</f>
        <v>1775.5319999999999</v>
      </c>
      <c r="S4983">
        <f>Sales_Data[[#This Row],[Gross_Sales]]-Sales_Data[[#This Row],[Discount_Amount]]</f>
        <v>10061.348</v>
      </c>
      <c r="T4983">
        <f>Sales_Data[[#This Row],[Net Sales]]-Sales_Data[[#This Row],[Cost]]</f>
        <v>1491.2379999999994</v>
      </c>
      <c r="U4983" s="2">
        <f>Sales_Data[[#This Row],[Profit]]/Sales_Data[[#This Row],[Net Sales]]</f>
        <v>0.14821453348000679</v>
      </c>
      <c r="V4983">
        <f>YEAR(Sales_Data[[#This Row],[Order_Date]])</f>
        <v>2025</v>
      </c>
      <c r="W4983" t="str">
        <f>TEXT(Sales_Data[[#This Row],[Order_Date]],"mmm")</f>
        <v>Sep</v>
      </c>
      <c r="X4983">
        <f>MONTH(Sales_Data[[#This Row],[Order_Date]])</f>
        <v>9</v>
      </c>
      <c r="Y4983" t="str">
        <f>"Q"&amp;ROUNDUP(MONTH(Sales_Data[[#This Row],[Order_Date]])/3,0)</f>
        <v>Q3</v>
      </c>
    </row>
    <row r="4984" spans="1:25" x14ac:dyDescent="0.3">
      <c r="A4984" t="s">
        <v>6755</v>
      </c>
      <c r="B4984" s="1">
        <v>45933</v>
      </c>
      <c r="C4984" t="s">
        <v>1326</v>
      </c>
      <c r="D4984" t="s">
        <v>274</v>
      </c>
      <c r="E4984" t="s">
        <v>39</v>
      </c>
      <c r="F4984" t="s">
        <v>202</v>
      </c>
      <c r="G4984" t="s">
        <v>67</v>
      </c>
      <c r="H4984" t="s">
        <v>68</v>
      </c>
      <c r="I4984" t="s">
        <v>97</v>
      </c>
      <c r="J4984">
        <v>2</v>
      </c>
      <c r="K4984">
        <v>6746.01</v>
      </c>
      <c r="L4984">
        <v>0.05</v>
      </c>
      <c r="M4984">
        <v>9585.1200000000008</v>
      </c>
      <c r="N4984" t="s">
        <v>70</v>
      </c>
      <c r="O4984" t="s">
        <v>35</v>
      </c>
      <c r="P4984" t="s">
        <v>44</v>
      </c>
      <c r="Q4984">
        <f>Sales_Data[[#This Row],[Quantity]]*Sales_Data[[#This Row],[Unit_Price]]</f>
        <v>13492.02</v>
      </c>
      <c r="R4984">
        <f>Sales_Data[[#This Row],[Gross_Sales]]*Sales_Data[[#This Row],[Discount]]</f>
        <v>674.60100000000011</v>
      </c>
      <c r="S4984">
        <f>Sales_Data[[#This Row],[Gross_Sales]]-Sales_Data[[#This Row],[Discount_Amount]]</f>
        <v>12817.419</v>
      </c>
      <c r="T4984">
        <f>Sales_Data[[#This Row],[Net Sales]]-Sales_Data[[#This Row],[Cost]]</f>
        <v>3232.2989999999991</v>
      </c>
      <c r="U4984" s="2">
        <f>Sales_Data[[#This Row],[Profit]]/Sales_Data[[#This Row],[Net Sales]]</f>
        <v>0.2521801776161019</v>
      </c>
      <c r="V4984">
        <f>YEAR(Sales_Data[[#This Row],[Order_Date]])</f>
        <v>2025</v>
      </c>
      <c r="W4984" t="str">
        <f>TEXT(Sales_Data[[#This Row],[Order_Date]],"mmm")</f>
        <v>Oct</v>
      </c>
      <c r="X4984">
        <f>MONTH(Sales_Data[[#This Row],[Order_Date]])</f>
        <v>10</v>
      </c>
      <c r="Y4984" t="str">
        <f>"Q"&amp;ROUNDUP(MONTH(Sales_Data[[#This Row],[Order_Date]])/3,0)</f>
        <v>Q4</v>
      </c>
    </row>
    <row r="4985" spans="1:25" x14ac:dyDescent="0.3">
      <c r="A4985" t="s">
        <v>6756</v>
      </c>
      <c r="B4985" s="1">
        <v>45707</v>
      </c>
      <c r="C4985" t="s">
        <v>6223</v>
      </c>
      <c r="D4985" t="s">
        <v>457</v>
      </c>
      <c r="E4985" t="s">
        <v>30</v>
      </c>
      <c r="F4985" t="s">
        <v>87</v>
      </c>
      <c r="G4985" t="s">
        <v>67</v>
      </c>
      <c r="H4985" t="s">
        <v>68</v>
      </c>
      <c r="I4985" t="s">
        <v>97</v>
      </c>
      <c r="J4985">
        <v>4</v>
      </c>
      <c r="K4985">
        <v>4887</v>
      </c>
      <c r="L4985">
        <v>0</v>
      </c>
      <c r="M4985">
        <v>12544.29</v>
      </c>
      <c r="N4985" t="s">
        <v>70</v>
      </c>
      <c r="O4985" t="s">
        <v>35</v>
      </c>
      <c r="P4985" t="s">
        <v>44</v>
      </c>
      <c r="Q4985">
        <f>Sales_Data[[#This Row],[Quantity]]*Sales_Data[[#This Row],[Unit_Price]]</f>
        <v>19548</v>
      </c>
      <c r="R4985">
        <f>Sales_Data[[#This Row],[Gross_Sales]]*Sales_Data[[#This Row],[Discount]]</f>
        <v>0</v>
      </c>
      <c r="S4985">
        <f>Sales_Data[[#This Row],[Gross_Sales]]-Sales_Data[[#This Row],[Discount_Amount]]</f>
        <v>19548</v>
      </c>
      <c r="T4985">
        <f>Sales_Data[[#This Row],[Net Sales]]-Sales_Data[[#This Row],[Cost]]</f>
        <v>7003.7099999999991</v>
      </c>
      <c r="U4985" s="2">
        <f>Sales_Data[[#This Row],[Profit]]/Sales_Data[[#This Row],[Net Sales]]</f>
        <v>0.35828268876611413</v>
      </c>
      <c r="V4985">
        <f>YEAR(Sales_Data[[#This Row],[Order_Date]])</f>
        <v>2025</v>
      </c>
      <c r="W4985" t="str">
        <f>TEXT(Sales_Data[[#This Row],[Order_Date]],"mmm")</f>
        <v>Feb</v>
      </c>
      <c r="X4985">
        <f>MONTH(Sales_Data[[#This Row],[Order_Date]])</f>
        <v>2</v>
      </c>
      <c r="Y4985" t="str">
        <f>"Q"&amp;ROUNDUP(MONTH(Sales_Data[[#This Row],[Order_Date]])/3,0)</f>
        <v>Q1</v>
      </c>
    </row>
    <row r="4986" spans="1:25" x14ac:dyDescent="0.3">
      <c r="A4986" t="s">
        <v>6757</v>
      </c>
      <c r="B4986" s="1">
        <v>46015</v>
      </c>
      <c r="C4986" t="s">
        <v>1306</v>
      </c>
      <c r="D4986" t="s">
        <v>685</v>
      </c>
      <c r="E4986" t="s">
        <v>48</v>
      </c>
      <c r="F4986" t="s">
        <v>126</v>
      </c>
      <c r="G4986" t="s">
        <v>67</v>
      </c>
      <c r="H4986" t="s">
        <v>88</v>
      </c>
      <c r="I4986" t="s">
        <v>157</v>
      </c>
      <c r="J4986">
        <v>1</v>
      </c>
      <c r="K4986">
        <v>46407.59</v>
      </c>
      <c r="L4986">
        <v>0.1</v>
      </c>
      <c r="M4986">
        <v>32206.29</v>
      </c>
      <c r="N4986" t="s">
        <v>52</v>
      </c>
      <c r="O4986" t="s">
        <v>25</v>
      </c>
      <c r="P4986" t="s">
        <v>44</v>
      </c>
      <c r="Q4986">
        <f>Sales_Data[[#This Row],[Quantity]]*Sales_Data[[#This Row],[Unit_Price]]</f>
        <v>46407.59</v>
      </c>
      <c r="R4986">
        <f>Sales_Data[[#This Row],[Gross_Sales]]*Sales_Data[[#This Row],[Discount]]</f>
        <v>4640.759</v>
      </c>
      <c r="S4986">
        <f>Sales_Data[[#This Row],[Gross_Sales]]-Sales_Data[[#This Row],[Discount_Amount]]</f>
        <v>41766.830999999998</v>
      </c>
      <c r="T4986">
        <f>Sales_Data[[#This Row],[Net Sales]]-Sales_Data[[#This Row],[Cost]]</f>
        <v>9560.5409999999974</v>
      </c>
      <c r="U4986" s="2">
        <f>Sales_Data[[#This Row],[Profit]]/Sales_Data[[#This Row],[Net Sales]]</f>
        <v>0.22890271469243137</v>
      </c>
      <c r="V4986">
        <f>YEAR(Sales_Data[[#This Row],[Order_Date]])</f>
        <v>2025</v>
      </c>
      <c r="W4986" t="str">
        <f>TEXT(Sales_Data[[#This Row],[Order_Date]],"mmm")</f>
        <v>Dec</v>
      </c>
      <c r="X4986">
        <f>MONTH(Sales_Data[[#This Row],[Order_Date]])</f>
        <v>12</v>
      </c>
      <c r="Y4986" t="str">
        <f>"Q"&amp;ROUNDUP(MONTH(Sales_Data[[#This Row],[Order_Date]])/3,0)</f>
        <v>Q4</v>
      </c>
    </row>
    <row r="4987" spans="1:25" x14ac:dyDescent="0.3">
      <c r="A4987" t="s">
        <v>6758</v>
      </c>
      <c r="B4987" s="1">
        <v>45873</v>
      </c>
      <c r="C4987" t="s">
        <v>2725</v>
      </c>
      <c r="D4987" t="s">
        <v>252</v>
      </c>
      <c r="E4987" t="s">
        <v>19</v>
      </c>
      <c r="F4987" t="s">
        <v>57</v>
      </c>
      <c r="G4987" t="s">
        <v>67</v>
      </c>
      <c r="H4987" t="s">
        <v>88</v>
      </c>
      <c r="I4987" t="s">
        <v>89</v>
      </c>
      <c r="J4987">
        <v>1</v>
      </c>
      <c r="K4987">
        <v>13754.69</v>
      </c>
      <c r="L4987">
        <v>0</v>
      </c>
      <c r="M4987">
        <v>9553.14</v>
      </c>
      <c r="N4987" t="s">
        <v>83</v>
      </c>
      <c r="O4987" t="s">
        <v>35</v>
      </c>
      <c r="P4987" t="s">
        <v>26</v>
      </c>
      <c r="Q4987">
        <f>Sales_Data[[#This Row],[Quantity]]*Sales_Data[[#This Row],[Unit_Price]]</f>
        <v>13754.69</v>
      </c>
      <c r="R4987">
        <f>Sales_Data[[#This Row],[Gross_Sales]]*Sales_Data[[#This Row],[Discount]]</f>
        <v>0</v>
      </c>
      <c r="S4987">
        <f>Sales_Data[[#This Row],[Gross_Sales]]-Sales_Data[[#This Row],[Discount_Amount]]</f>
        <v>13754.69</v>
      </c>
      <c r="T4987">
        <f>Sales_Data[[#This Row],[Net Sales]]-Sales_Data[[#This Row],[Cost]]</f>
        <v>4201.5500000000011</v>
      </c>
      <c r="U4987" s="2">
        <f>Sales_Data[[#This Row],[Profit]]/Sales_Data[[#This Row],[Net Sales]]</f>
        <v>0.30546308204692368</v>
      </c>
      <c r="V4987">
        <f>YEAR(Sales_Data[[#This Row],[Order_Date]])</f>
        <v>2025</v>
      </c>
      <c r="W4987" t="str">
        <f>TEXT(Sales_Data[[#This Row],[Order_Date]],"mmm")</f>
        <v>Aug</v>
      </c>
      <c r="X4987">
        <f>MONTH(Sales_Data[[#This Row],[Order_Date]])</f>
        <v>8</v>
      </c>
      <c r="Y4987" t="str">
        <f>"Q"&amp;ROUNDUP(MONTH(Sales_Data[[#This Row],[Order_Date]])/3,0)</f>
        <v>Q3</v>
      </c>
    </row>
    <row r="4988" spans="1:25" x14ac:dyDescent="0.3">
      <c r="A4988" t="s">
        <v>6759</v>
      </c>
      <c r="B4988" s="1">
        <v>45709</v>
      </c>
      <c r="C4988" t="s">
        <v>1237</v>
      </c>
      <c r="D4988" t="s">
        <v>244</v>
      </c>
      <c r="E4988" t="s">
        <v>19</v>
      </c>
      <c r="F4988" t="s">
        <v>20</v>
      </c>
      <c r="G4988" t="s">
        <v>21</v>
      </c>
      <c r="H4988" t="s">
        <v>22</v>
      </c>
      <c r="I4988" t="s">
        <v>62</v>
      </c>
      <c r="J4988">
        <v>1</v>
      </c>
      <c r="K4988">
        <v>10446.86</v>
      </c>
      <c r="L4988">
        <v>0</v>
      </c>
      <c r="M4988">
        <v>6544.9</v>
      </c>
      <c r="N4988" t="s">
        <v>83</v>
      </c>
      <c r="O4988" t="s">
        <v>25</v>
      </c>
      <c r="P4988" t="s">
        <v>71</v>
      </c>
      <c r="Q4988">
        <f>Sales_Data[[#This Row],[Quantity]]*Sales_Data[[#This Row],[Unit_Price]]</f>
        <v>10446.86</v>
      </c>
      <c r="R4988">
        <f>Sales_Data[[#This Row],[Gross_Sales]]*Sales_Data[[#This Row],[Discount]]</f>
        <v>0</v>
      </c>
      <c r="S4988">
        <f>Sales_Data[[#This Row],[Gross_Sales]]-Sales_Data[[#This Row],[Discount_Amount]]</f>
        <v>10446.86</v>
      </c>
      <c r="T4988">
        <f>Sales_Data[[#This Row],[Net Sales]]-Sales_Data[[#This Row],[Cost]]</f>
        <v>3901.9600000000009</v>
      </c>
      <c r="U4988" s="2">
        <f>Sales_Data[[#This Row],[Profit]]/Sales_Data[[#This Row],[Net Sales]]</f>
        <v>0.37350553180572926</v>
      </c>
      <c r="V4988">
        <f>YEAR(Sales_Data[[#This Row],[Order_Date]])</f>
        <v>2025</v>
      </c>
      <c r="W4988" t="str">
        <f>TEXT(Sales_Data[[#This Row],[Order_Date]],"mmm")</f>
        <v>Feb</v>
      </c>
      <c r="X4988">
        <f>MONTH(Sales_Data[[#This Row],[Order_Date]])</f>
        <v>2</v>
      </c>
      <c r="Y4988" t="str">
        <f>"Q"&amp;ROUNDUP(MONTH(Sales_Data[[#This Row],[Order_Date]])/3,0)</f>
        <v>Q1</v>
      </c>
    </row>
    <row r="4989" spans="1:25" x14ac:dyDescent="0.3">
      <c r="A4989" t="s">
        <v>6760</v>
      </c>
      <c r="B4989" s="1">
        <v>45928</v>
      </c>
      <c r="C4989" t="s">
        <v>1043</v>
      </c>
      <c r="D4989" t="s">
        <v>168</v>
      </c>
      <c r="E4989" t="s">
        <v>48</v>
      </c>
      <c r="F4989" t="s">
        <v>132</v>
      </c>
      <c r="G4989" t="s">
        <v>41</v>
      </c>
      <c r="H4989" t="s">
        <v>102</v>
      </c>
      <c r="I4989" t="s">
        <v>165</v>
      </c>
      <c r="J4989">
        <v>2</v>
      </c>
      <c r="K4989">
        <v>49491.76</v>
      </c>
      <c r="L4989">
        <v>0.1</v>
      </c>
      <c r="M4989">
        <v>74450.52</v>
      </c>
      <c r="N4989" t="s">
        <v>52</v>
      </c>
      <c r="O4989" t="s">
        <v>35</v>
      </c>
      <c r="P4989" t="s">
        <v>44</v>
      </c>
      <c r="Q4989">
        <f>Sales_Data[[#This Row],[Quantity]]*Sales_Data[[#This Row],[Unit_Price]]</f>
        <v>98983.52</v>
      </c>
      <c r="R4989">
        <f>Sales_Data[[#This Row],[Gross_Sales]]*Sales_Data[[#This Row],[Discount]]</f>
        <v>9898.3520000000008</v>
      </c>
      <c r="S4989">
        <f>Sales_Data[[#This Row],[Gross_Sales]]-Sales_Data[[#This Row],[Discount_Amount]]</f>
        <v>89085.168000000005</v>
      </c>
      <c r="T4989">
        <f>Sales_Data[[#This Row],[Net Sales]]-Sales_Data[[#This Row],[Cost]]</f>
        <v>14634.648000000001</v>
      </c>
      <c r="U4989" s="2">
        <f>Sales_Data[[#This Row],[Profit]]/Sales_Data[[#This Row],[Net Sales]]</f>
        <v>0.16427704328963044</v>
      </c>
      <c r="V4989">
        <f>YEAR(Sales_Data[[#This Row],[Order_Date]])</f>
        <v>2025</v>
      </c>
      <c r="W4989" t="str">
        <f>TEXT(Sales_Data[[#This Row],[Order_Date]],"mmm")</f>
        <v>Sep</v>
      </c>
      <c r="X4989">
        <f>MONTH(Sales_Data[[#This Row],[Order_Date]])</f>
        <v>9</v>
      </c>
      <c r="Y4989" t="str">
        <f>"Q"&amp;ROUNDUP(MONTH(Sales_Data[[#This Row],[Order_Date]])/3,0)</f>
        <v>Q3</v>
      </c>
    </row>
    <row r="4990" spans="1:25" x14ac:dyDescent="0.3">
      <c r="A4990" t="s">
        <v>6761</v>
      </c>
      <c r="B4990" s="1">
        <v>45741</v>
      </c>
      <c r="C4990" t="s">
        <v>2183</v>
      </c>
      <c r="D4990" t="s">
        <v>74</v>
      </c>
      <c r="E4990" t="s">
        <v>39</v>
      </c>
      <c r="F4990" t="s">
        <v>96</v>
      </c>
      <c r="G4990" t="s">
        <v>41</v>
      </c>
      <c r="H4990" t="s">
        <v>102</v>
      </c>
      <c r="I4990" t="s">
        <v>388</v>
      </c>
      <c r="J4990">
        <v>2</v>
      </c>
      <c r="K4990">
        <v>6074.55</v>
      </c>
      <c r="L4990">
        <v>0.1</v>
      </c>
      <c r="M4990">
        <v>7146.05</v>
      </c>
      <c r="N4990" t="s">
        <v>70</v>
      </c>
      <c r="O4990" t="s">
        <v>35</v>
      </c>
      <c r="P4990" t="s">
        <v>71</v>
      </c>
      <c r="Q4990">
        <f>Sales_Data[[#This Row],[Quantity]]*Sales_Data[[#This Row],[Unit_Price]]</f>
        <v>12149.1</v>
      </c>
      <c r="R4990">
        <f>Sales_Data[[#This Row],[Gross_Sales]]*Sales_Data[[#This Row],[Discount]]</f>
        <v>1214.9100000000001</v>
      </c>
      <c r="S4990">
        <f>Sales_Data[[#This Row],[Gross_Sales]]-Sales_Data[[#This Row],[Discount_Amount]]</f>
        <v>10934.19</v>
      </c>
      <c r="T4990">
        <f>Sales_Data[[#This Row],[Net Sales]]-Sales_Data[[#This Row],[Cost]]</f>
        <v>3788.1400000000003</v>
      </c>
      <c r="U4990" s="2">
        <f>Sales_Data[[#This Row],[Profit]]/Sales_Data[[#This Row],[Net Sales]]</f>
        <v>0.34644907395975377</v>
      </c>
      <c r="V4990">
        <f>YEAR(Sales_Data[[#This Row],[Order_Date]])</f>
        <v>2025</v>
      </c>
      <c r="W4990" t="str">
        <f>TEXT(Sales_Data[[#This Row],[Order_Date]],"mmm")</f>
        <v>Mar</v>
      </c>
      <c r="X4990">
        <f>MONTH(Sales_Data[[#This Row],[Order_Date]])</f>
        <v>3</v>
      </c>
      <c r="Y4990" t="str">
        <f>"Q"&amp;ROUNDUP(MONTH(Sales_Data[[#This Row],[Order_Date]])/3,0)</f>
        <v>Q1</v>
      </c>
    </row>
    <row r="4991" spans="1:25" x14ac:dyDescent="0.3">
      <c r="A4991" t="s">
        <v>6762</v>
      </c>
      <c r="B4991" s="1">
        <v>45950</v>
      </c>
      <c r="C4991" t="s">
        <v>911</v>
      </c>
      <c r="D4991" t="s">
        <v>589</v>
      </c>
      <c r="E4991" t="s">
        <v>48</v>
      </c>
      <c r="F4991" t="s">
        <v>49</v>
      </c>
      <c r="G4991" t="s">
        <v>67</v>
      </c>
      <c r="H4991" t="s">
        <v>133</v>
      </c>
      <c r="I4991" t="s">
        <v>138</v>
      </c>
      <c r="J4991">
        <v>1</v>
      </c>
      <c r="K4991">
        <v>32367.05</v>
      </c>
      <c r="L4991">
        <v>0</v>
      </c>
      <c r="M4991">
        <v>27853.01</v>
      </c>
      <c r="N4991" t="s">
        <v>83</v>
      </c>
      <c r="O4991" t="s">
        <v>35</v>
      </c>
      <c r="P4991" t="s">
        <v>44</v>
      </c>
      <c r="Q4991">
        <f>Sales_Data[[#This Row],[Quantity]]*Sales_Data[[#This Row],[Unit_Price]]</f>
        <v>32367.05</v>
      </c>
      <c r="R4991">
        <f>Sales_Data[[#This Row],[Gross_Sales]]*Sales_Data[[#This Row],[Discount]]</f>
        <v>0</v>
      </c>
      <c r="S4991">
        <f>Sales_Data[[#This Row],[Gross_Sales]]-Sales_Data[[#This Row],[Discount_Amount]]</f>
        <v>32367.05</v>
      </c>
      <c r="T4991">
        <f>Sales_Data[[#This Row],[Net Sales]]-Sales_Data[[#This Row],[Cost]]</f>
        <v>4514.0400000000009</v>
      </c>
      <c r="U4991" s="2">
        <f>Sales_Data[[#This Row],[Profit]]/Sales_Data[[#This Row],[Net Sales]]</f>
        <v>0.13946405372129994</v>
      </c>
      <c r="V4991">
        <f>YEAR(Sales_Data[[#This Row],[Order_Date]])</f>
        <v>2025</v>
      </c>
      <c r="W4991" t="str">
        <f>TEXT(Sales_Data[[#This Row],[Order_Date]],"mmm")</f>
        <v>Oct</v>
      </c>
      <c r="X4991">
        <f>MONTH(Sales_Data[[#This Row],[Order_Date]])</f>
        <v>10</v>
      </c>
      <c r="Y4991" t="str">
        <f>"Q"&amp;ROUNDUP(MONTH(Sales_Data[[#This Row],[Order_Date]])/3,0)</f>
        <v>Q4</v>
      </c>
    </row>
    <row r="4992" spans="1:25" x14ac:dyDescent="0.3">
      <c r="A4992" t="s">
        <v>6763</v>
      </c>
      <c r="B4992" s="1">
        <v>45783</v>
      </c>
      <c r="C4992" t="s">
        <v>1269</v>
      </c>
      <c r="D4992" t="s">
        <v>817</v>
      </c>
      <c r="E4992" t="s">
        <v>39</v>
      </c>
      <c r="F4992" t="s">
        <v>107</v>
      </c>
      <c r="G4992" t="s">
        <v>41</v>
      </c>
      <c r="H4992" t="s">
        <v>147</v>
      </c>
      <c r="I4992" t="s">
        <v>148</v>
      </c>
      <c r="J4992">
        <v>3</v>
      </c>
      <c r="K4992">
        <v>4491.09</v>
      </c>
      <c r="L4992">
        <v>0.05</v>
      </c>
      <c r="M4992">
        <v>10142.49</v>
      </c>
      <c r="N4992" t="s">
        <v>52</v>
      </c>
      <c r="O4992" t="s">
        <v>53</v>
      </c>
      <c r="P4992" t="s">
        <v>71</v>
      </c>
      <c r="Q4992">
        <f>Sales_Data[[#This Row],[Quantity]]*Sales_Data[[#This Row],[Unit_Price]]</f>
        <v>13473.27</v>
      </c>
      <c r="R4992">
        <f>Sales_Data[[#This Row],[Gross_Sales]]*Sales_Data[[#This Row],[Discount]]</f>
        <v>673.66350000000011</v>
      </c>
      <c r="S4992">
        <f>Sales_Data[[#This Row],[Gross_Sales]]-Sales_Data[[#This Row],[Discount_Amount]]</f>
        <v>12799.6065</v>
      </c>
      <c r="T4992">
        <f>Sales_Data[[#This Row],[Net Sales]]-Sales_Data[[#This Row],[Cost]]</f>
        <v>2657.1165000000001</v>
      </c>
      <c r="U4992" s="2">
        <f>Sales_Data[[#This Row],[Profit]]/Sales_Data[[#This Row],[Net Sales]]</f>
        <v>0.2075936084441346</v>
      </c>
      <c r="V4992">
        <f>YEAR(Sales_Data[[#This Row],[Order_Date]])</f>
        <v>2025</v>
      </c>
      <c r="W4992" t="str">
        <f>TEXT(Sales_Data[[#This Row],[Order_Date]],"mmm")</f>
        <v>May</v>
      </c>
      <c r="X4992">
        <f>MONTH(Sales_Data[[#This Row],[Order_Date]])</f>
        <v>5</v>
      </c>
      <c r="Y4992" t="str">
        <f>"Q"&amp;ROUNDUP(MONTH(Sales_Data[[#This Row],[Order_Date]])/3,0)</f>
        <v>Q2</v>
      </c>
    </row>
    <row r="4993" spans="1:25" x14ac:dyDescent="0.3">
      <c r="A4993" t="s">
        <v>6764</v>
      </c>
      <c r="B4993" s="1">
        <v>45953</v>
      </c>
      <c r="C4993" t="s">
        <v>2041</v>
      </c>
      <c r="D4993" t="s">
        <v>497</v>
      </c>
      <c r="E4993" t="s">
        <v>19</v>
      </c>
      <c r="F4993" t="s">
        <v>81</v>
      </c>
      <c r="G4993" t="s">
        <v>67</v>
      </c>
      <c r="H4993" t="s">
        <v>88</v>
      </c>
      <c r="I4993" t="s">
        <v>89</v>
      </c>
      <c r="J4993">
        <v>2</v>
      </c>
      <c r="K4993">
        <v>9995.58</v>
      </c>
      <c r="L4993">
        <v>0.05</v>
      </c>
      <c r="M4993">
        <v>12481.23</v>
      </c>
      <c r="N4993" t="s">
        <v>70</v>
      </c>
      <c r="O4993" t="s">
        <v>35</v>
      </c>
      <c r="P4993" t="s">
        <v>71</v>
      </c>
      <c r="Q4993">
        <f>Sales_Data[[#This Row],[Quantity]]*Sales_Data[[#This Row],[Unit_Price]]</f>
        <v>19991.16</v>
      </c>
      <c r="R4993">
        <f>Sales_Data[[#This Row],[Gross_Sales]]*Sales_Data[[#This Row],[Discount]]</f>
        <v>999.55799999999999</v>
      </c>
      <c r="S4993">
        <f>Sales_Data[[#This Row],[Gross_Sales]]-Sales_Data[[#This Row],[Discount_Amount]]</f>
        <v>18991.601999999999</v>
      </c>
      <c r="T4993">
        <f>Sales_Data[[#This Row],[Net Sales]]-Sales_Data[[#This Row],[Cost]]</f>
        <v>6510.3719999999994</v>
      </c>
      <c r="U4993" s="2">
        <f>Sales_Data[[#This Row],[Profit]]/Sales_Data[[#This Row],[Net Sales]]</f>
        <v>0.34280267667782843</v>
      </c>
      <c r="V4993">
        <f>YEAR(Sales_Data[[#This Row],[Order_Date]])</f>
        <v>2025</v>
      </c>
      <c r="W4993" t="str">
        <f>TEXT(Sales_Data[[#This Row],[Order_Date]],"mmm")</f>
        <v>Oct</v>
      </c>
      <c r="X4993">
        <f>MONTH(Sales_Data[[#This Row],[Order_Date]])</f>
        <v>10</v>
      </c>
      <c r="Y4993" t="str">
        <f>"Q"&amp;ROUNDUP(MONTH(Sales_Data[[#This Row],[Order_Date]])/3,0)</f>
        <v>Q4</v>
      </c>
    </row>
    <row r="4994" spans="1:25" x14ac:dyDescent="0.3">
      <c r="A4994" t="s">
        <v>6765</v>
      </c>
      <c r="B4994" s="1">
        <v>45729</v>
      </c>
      <c r="C4994" t="s">
        <v>1233</v>
      </c>
      <c r="D4994" t="s">
        <v>238</v>
      </c>
      <c r="E4994" t="s">
        <v>19</v>
      </c>
      <c r="F4994" t="s">
        <v>81</v>
      </c>
      <c r="G4994" t="s">
        <v>21</v>
      </c>
      <c r="H4994" t="s">
        <v>230</v>
      </c>
      <c r="I4994" t="s">
        <v>328</v>
      </c>
      <c r="J4994">
        <v>5</v>
      </c>
      <c r="K4994">
        <v>10430.74</v>
      </c>
      <c r="L4994">
        <v>0.05</v>
      </c>
      <c r="M4994">
        <v>34148.44</v>
      </c>
      <c r="N4994" t="s">
        <v>52</v>
      </c>
      <c r="O4994" t="s">
        <v>35</v>
      </c>
      <c r="P4994" t="s">
        <v>71</v>
      </c>
      <c r="Q4994">
        <f>Sales_Data[[#This Row],[Quantity]]*Sales_Data[[#This Row],[Unit_Price]]</f>
        <v>52153.7</v>
      </c>
      <c r="R4994">
        <f>Sales_Data[[#This Row],[Gross_Sales]]*Sales_Data[[#This Row],[Discount]]</f>
        <v>2607.6849999999999</v>
      </c>
      <c r="S4994">
        <f>Sales_Data[[#This Row],[Gross_Sales]]-Sales_Data[[#This Row],[Discount_Amount]]</f>
        <v>49546.014999999999</v>
      </c>
      <c r="T4994">
        <f>Sales_Data[[#This Row],[Net Sales]]-Sales_Data[[#This Row],[Cost]]</f>
        <v>15397.574999999997</v>
      </c>
      <c r="U4994" s="2">
        <f>Sales_Data[[#This Row],[Profit]]/Sales_Data[[#This Row],[Net Sales]]</f>
        <v>0.31077322767532356</v>
      </c>
      <c r="V4994">
        <f>YEAR(Sales_Data[[#This Row],[Order_Date]])</f>
        <v>2025</v>
      </c>
      <c r="W4994" t="str">
        <f>TEXT(Sales_Data[[#This Row],[Order_Date]],"mmm")</f>
        <v>Mar</v>
      </c>
      <c r="X4994">
        <f>MONTH(Sales_Data[[#This Row],[Order_Date]])</f>
        <v>3</v>
      </c>
      <c r="Y4994" t="str">
        <f>"Q"&amp;ROUNDUP(MONTH(Sales_Data[[#This Row],[Order_Date]])/3,0)</f>
        <v>Q1</v>
      </c>
    </row>
    <row r="4995" spans="1:25" x14ac:dyDescent="0.3">
      <c r="A4995" t="s">
        <v>6766</v>
      </c>
      <c r="B4995" s="1">
        <v>45953</v>
      </c>
      <c r="C4995" t="s">
        <v>167</v>
      </c>
      <c r="D4995" t="s">
        <v>151</v>
      </c>
      <c r="E4995" t="s">
        <v>119</v>
      </c>
      <c r="F4995" t="s">
        <v>146</v>
      </c>
      <c r="G4995" t="s">
        <v>41</v>
      </c>
      <c r="H4995" t="s">
        <v>171</v>
      </c>
      <c r="I4995" t="s">
        <v>191</v>
      </c>
      <c r="J4995">
        <v>1</v>
      </c>
      <c r="K4995">
        <v>8065.41</v>
      </c>
      <c r="L4995">
        <v>0.1</v>
      </c>
      <c r="M4995">
        <v>6343.68</v>
      </c>
      <c r="N4995" t="s">
        <v>52</v>
      </c>
      <c r="O4995" t="s">
        <v>35</v>
      </c>
      <c r="P4995" t="s">
        <v>71</v>
      </c>
      <c r="Q4995">
        <f>Sales_Data[[#This Row],[Quantity]]*Sales_Data[[#This Row],[Unit_Price]]</f>
        <v>8065.41</v>
      </c>
      <c r="R4995">
        <f>Sales_Data[[#This Row],[Gross_Sales]]*Sales_Data[[#This Row],[Discount]]</f>
        <v>806.54100000000005</v>
      </c>
      <c r="S4995">
        <f>Sales_Data[[#This Row],[Gross_Sales]]-Sales_Data[[#This Row],[Discount_Amount]]</f>
        <v>7258.8689999999997</v>
      </c>
      <c r="T4995">
        <f>Sales_Data[[#This Row],[Net Sales]]-Sales_Data[[#This Row],[Cost]]</f>
        <v>915.1889999999994</v>
      </c>
      <c r="U4995" s="2">
        <f>Sales_Data[[#This Row],[Profit]]/Sales_Data[[#This Row],[Net Sales]]</f>
        <v>0.12607873210000062</v>
      </c>
      <c r="V4995">
        <f>YEAR(Sales_Data[[#This Row],[Order_Date]])</f>
        <v>2025</v>
      </c>
      <c r="W4995" t="str">
        <f>TEXT(Sales_Data[[#This Row],[Order_Date]],"mmm")</f>
        <v>Oct</v>
      </c>
      <c r="X4995">
        <f>MONTH(Sales_Data[[#This Row],[Order_Date]])</f>
        <v>10</v>
      </c>
      <c r="Y4995" t="str">
        <f>"Q"&amp;ROUNDUP(MONTH(Sales_Data[[#This Row],[Order_Date]])/3,0)</f>
        <v>Q4</v>
      </c>
    </row>
    <row r="4996" spans="1:25" x14ac:dyDescent="0.3">
      <c r="A4996" t="s">
        <v>6767</v>
      </c>
      <c r="B4996" s="1">
        <v>45893</v>
      </c>
      <c r="C4996" t="s">
        <v>3603</v>
      </c>
      <c r="D4996" t="s">
        <v>38</v>
      </c>
      <c r="E4996" t="s">
        <v>19</v>
      </c>
      <c r="F4996" t="s">
        <v>20</v>
      </c>
      <c r="G4996" t="s">
        <v>21</v>
      </c>
      <c r="H4996" t="s">
        <v>297</v>
      </c>
      <c r="I4996" t="s">
        <v>494</v>
      </c>
      <c r="J4996">
        <v>1</v>
      </c>
      <c r="K4996">
        <v>6852.17</v>
      </c>
      <c r="L4996">
        <v>0.05</v>
      </c>
      <c r="M4996">
        <v>5133.59</v>
      </c>
      <c r="N4996" t="s">
        <v>83</v>
      </c>
      <c r="O4996" t="s">
        <v>35</v>
      </c>
      <c r="P4996" t="s">
        <v>44</v>
      </c>
      <c r="Q4996">
        <f>Sales_Data[[#This Row],[Quantity]]*Sales_Data[[#This Row],[Unit_Price]]</f>
        <v>6852.17</v>
      </c>
      <c r="R4996">
        <f>Sales_Data[[#This Row],[Gross_Sales]]*Sales_Data[[#This Row],[Discount]]</f>
        <v>342.60850000000005</v>
      </c>
      <c r="S4996">
        <f>Sales_Data[[#This Row],[Gross_Sales]]-Sales_Data[[#This Row],[Discount_Amount]]</f>
        <v>6509.5614999999998</v>
      </c>
      <c r="T4996">
        <f>Sales_Data[[#This Row],[Net Sales]]-Sales_Data[[#This Row],[Cost]]</f>
        <v>1375.9714999999997</v>
      </c>
      <c r="U4996" s="2">
        <f>Sales_Data[[#This Row],[Profit]]/Sales_Data[[#This Row],[Net Sales]]</f>
        <v>0.21137698752826894</v>
      </c>
      <c r="V4996">
        <f>YEAR(Sales_Data[[#This Row],[Order_Date]])</f>
        <v>2025</v>
      </c>
      <c r="W4996" t="str">
        <f>TEXT(Sales_Data[[#This Row],[Order_Date]],"mmm")</f>
        <v>Aug</v>
      </c>
      <c r="X4996">
        <f>MONTH(Sales_Data[[#This Row],[Order_Date]])</f>
        <v>8</v>
      </c>
      <c r="Y4996" t="str">
        <f>"Q"&amp;ROUNDUP(MONTH(Sales_Data[[#This Row],[Order_Date]])/3,0)</f>
        <v>Q3</v>
      </c>
    </row>
    <row r="4997" spans="1:25" x14ac:dyDescent="0.3">
      <c r="A4997" t="s">
        <v>6768</v>
      </c>
      <c r="B4997" s="1">
        <v>45713</v>
      </c>
      <c r="C4997" t="s">
        <v>5098</v>
      </c>
      <c r="D4997" t="s">
        <v>307</v>
      </c>
      <c r="E4997" t="s">
        <v>19</v>
      </c>
      <c r="F4997" t="s">
        <v>81</v>
      </c>
      <c r="G4997" t="s">
        <v>41</v>
      </c>
      <c r="H4997" t="s">
        <v>42</v>
      </c>
      <c r="I4997" t="s">
        <v>82</v>
      </c>
      <c r="J4997">
        <v>1</v>
      </c>
      <c r="K4997">
        <v>4301.58</v>
      </c>
      <c r="L4997">
        <v>0.05</v>
      </c>
      <c r="M4997">
        <v>3045.82</v>
      </c>
      <c r="N4997" t="s">
        <v>24</v>
      </c>
      <c r="O4997" t="s">
        <v>53</v>
      </c>
      <c r="P4997" t="s">
        <v>44</v>
      </c>
      <c r="Q4997">
        <f>Sales_Data[[#This Row],[Quantity]]*Sales_Data[[#This Row],[Unit_Price]]</f>
        <v>4301.58</v>
      </c>
      <c r="R4997">
        <f>Sales_Data[[#This Row],[Gross_Sales]]*Sales_Data[[#This Row],[Discount]]</f>
        <v>215.07900000000001</v>
      </c>
      <c r="S4997">
        <f>Sales_Data[[#This Row],[Gross_Sales]]-Sales_Data[[#This Row],[Discount_Amount]]</f>
        <v>4086.5009999999997</v>
      </c>
      <c r="T4997">
        <f>Sales_Data[[#This Row],[Net Sales]]-Sales_Data[[#This Row],[Cost]]</f>
        <v>1040.6809999999996</v>
      </c>
      <c r="U4997" s="2">
        <f>Sales_Data[[#This Row],[Profit]]/Sales_Data[[#This Row],[Net Sales]]</f>
        <v>0.2546630968645302</v>
      </c>
      <c r="V4997">
        <f>YEAR(Sales_Data[[#This Row],[Order_Date]])</f>
        <v>2025</v>
      </c>
      <c r="W4997" t="str">
        <f>TEXT(Sales_Data[[#This Row],[Order_Date]],"mmm")</f>
        <v>Feb</v>
      </c>
      <c r="X4997">
        <f>MONTH(Sales_Data[[#This Row],[Order_Date]])</f>
        <v>2</v>
      </c>
      <c r="Y4997" t="str">
        <f>"Q"&amp;ROUNDUP(MONTH(Sales_Data[[#This Row],[Order_Date]])/3,0)</f>
        <v>Q1</v>
      </c>
    </row>
    <row r="4998" spans="1:25" x14ac:dyDescent="0.3">
      <c r="A4998" t="s">
        <v>6769</v>
      </c>
      <c r="B4998" s="1">
        <v>46017</v>
      </c>
      <c r="C4998" t="s">
        <v>6770</v>
      </c>
      <c r="D4998" t="s">
        <v>397</v>
      </c>
      <c r="E4998" t="s">
        <v>19</v>
      </c>
      <c r="F4998" t="s">
        <v>20</v>
      </c>
      <c r="G4998" t="s">
        <v>75</v>
      </c>
      <c r="H4998" t="s">
        <v>114</v>
      </c>
      <c r="I4998" t="s">
        <v>115</v>
      </c>
      <c r="J4998">
        <v>1</v>
      </c>
      <c r="K4998">
        <v>8593.65</v>
      </c>
      <c r="L4998">
        <v>0.1</v>
      </c>
      <c r="M4998">
        <v>6713.81</v>
      </c>
      <c r="N4998" t="s">
        <v>52</v>
      </c>
      <c r="O4998" t="s">
        <v>35</v>
      </c>
      <c r="P4998" t="s">
        <v>44</v>
      </c>
      <c r="Q4998">
        <f>Sales_Data[[#This Row],[Quantity]]*Sales_Data[[#This Row],[Unit_Price]]</f>
        <v>8593.65</v>
      </c>
      <c r="R4998">
        <f>Sales_Data[[#This Row],[Gross_Sales]]*Sales_Data[[#This Row],[Discount]]</f>
        <v>859.36500000000001</v>
      </c>
      <c r="S4998">
        <f>Sales_Data[[#This Row],[Gross_Sales]]-Sales_Data[[#This Row],[Discount_Amount]]</f>
        <v>7734.2849999999999</v>
      </c>
      <c r="T4998">
        <f>Sales_Data[[#This Row],[Net Sales]]-Sales_Data[[#This Row],[Cost]]</f>
        <v>1020.4749999999995</v>
      </c>
      <c r="U4998" s="2">
        <f>Sales_Data[[#This Row],[Profit]]/Sales_Data[[#This Row],[Net Sales]]</f>
        <v>0.13194173734223649</v>
      </c>
      <c r="V4998">
        <f>YEAR(Sales_Data[[#This Row],[Order_Date]])</f>
        <v>2025</v>
      </c>
      <c r="W4998" t="str">
        <f>TEXT(Sales_Data[[#This Row],[Order_Date]],"mmm")</f>
        <v>Dec</v>
      </c>
      <c r="X4998">
        <f>MONTH(Sales_Data[[#This Row],[Order_Date]])</f>
        <v>12</v>
      </c>
      <c r="Y4998" t="str">
        <f>"Q"&amp;ROUNDUP(MONTH(Sales_Data[[#This Row],[Order_Date]])/3,0)</f>
        <v>Q4</v>
      </c>
    </row>
    <row r="4999" spans="1:25" x14ac:dyDescent="0.3">
      <c r="A4999" t="s">
        <v>6771</v>
      </c>
      <c r="B4999" s="1">
        <v>45767</v>
      </c>
      <c r="C4999" t="s">
        <v>563</v>
      </c>
      <c r="D4999" t="s">
        <v>699</v>
      </c>
      <c r="E4999" t="s">
        <v>119</v>
      </c>
      <c r="F4999" t="s">
        <v>120</v>
      </c>
      <c r="G4999" t="s">
        <v>41</v>
      </c>
      <c r="H4999" t="s">
        <v>171</v>
      </c>
      <c r="I4999" t="s">
        <v>191</v>
      </c>
      <c r="J4999">
        <v>4</v>
      </c>
      <c r="K4999">
        <v>2268.7199999999998</v>
      </c>
      <c r="L4999">
        <v>0.15</v>
      </c>
      <c r="M4999">
        <v>4843.4799999999996</v>
      </c>
      <c r="N4999" t="s">
        <v>24</v>
      </c>
      <c r="O4999" t="s">
        <v>35</v>
      </c>
      <c r="P4999" t="s">
        <v>44</v>
      </c>
      <c r="Q4999">
        <f>Sales_Data[[#This Row],[Quantity]]*Sales_Data[[#This Row],[Unit_Price]]</f>
        <v>9074.8799999999992</v>
      </c>
      <c r="R4999">
        <f>Sales_Data[[#This Row],[Gross_Sales]]*Sales_Data[[#This Row],[Discount]]</f>
        <v>1361.2319999999997</v>
      </c>
      <c r="S4999">
        <f>Sales_Data[[#This Row],[Gross_Sales]]-Sales_Data[[#This Row],[Discount_Amount]]</f>
        <v>7713.6479999999992</v>
      </c>
      <c r="T4999">
        <f>Sales_Data[[#This Row],[Net Sales]]-Sales_Data[[#This Row],[Cost]]</f>
        <v>2870.1679999999997</v>
      </c>
      <c r="U4999" s="2">
        <f>Sales_Data[[#This Row],[Profit]]/Sales_Data[[#This Row],[Net Sales]]</f>
        <v>0.37208957421961697</v>
      </c>
      <c r="V4999">
        <f>YEAR(Sales_Data[[#This Row],[Order_Date]])</f>
        <v>2025</v>
      </c>
      <c r="W4999" t="str">
        <f>TEXT(Sales_Data[[#This Row],[Order_Date]],"mmm")</f>
        <v>Apr</v>
      </c>
      <c r="X4999">
        <f>MONTH(Sales_Data[[#This Row],[Order_Date]])</f>
        <v>4</v>
      </c>
      <c r="Y4999" t="str">
        <f>"Q"&amp;ROUNDUP(MONTH(Sales_Data[[#This Row],[Order_Date]])/3,0)</f>
        <v>Q2</v>
      </c>
    </row>
    <row r="5000" spans="1:25" x14ac:dyDescent="0.3">
      <c r="A5000" t="s">
        <v>6772</v>
      </c>
      <c r="B5000" s="1">
        <v>45849</v>
      </c>
      <c r="C5000" t="s">
        <v>2996</v>
      </c>
      <c r="D5000" t="s">
        <v>155</v>
      </c>
      <c r="E5000" t="s">
        <v>19</v>
      </c>
      <c r="F5000" t="s">
        <v>66</v>
      </c>
      <c r="G5000" t="s">
        <v>67</v>
      </c>
      <c r="H5000" t="s">
        <v>68</v>
      </c>
      <c r="I5000" t="s">
        <v>97</v>
      </c>
      <c r="J5000">
        <v>1</v>
      </c>
      <c r="K5000">
        <v>9322.33</v>
      </c>
      <c r="L5000">
        <v>0.15</v>
      </c>
      <c r="M5000">
        <v>5702.95</v>
      </c>
      <c r="N5000" t="s">
        <v>52</v>
      </c>
      <c r="O5000" t="s">
        <v>35</v>
      </c>
      <c r="P5000" t="s">
        <v>71</v>
      </c>
      <c r="Q5000">
        <f>Sales_Data[[#This Row],[Quantity]]*Sales_Data[[#This Row],[Unit_Price]]</f>
        <v>9322.33</v>
      </c>
      <c r="R5000">
        <f>Sales_Data[[#This Row],[Gross_Sales]]*Sales_Data[[#This Row],[Discount]]</f>
        <v>1398.3495</v>
      </c>
      <c r="S5000">
        <f>Sales_Data[[#This Row],[Gross_Sales]]-Sales_Data[[#This Row],[Discount_Amount]]</f>
        <v>7923.9804999999997</v>
      </c>
      <c r="T5000">
        <f>Sales_Data[[#This Row],[Net Sales]]-Sales_Data[[#This Row],[Cost]]</f>
        <v>2221.0304999999998</v>
      </c>
      <c r="U5000" s="2">
        <f>Sales_Data[[#This Row],[Profit]]/Sales_Data[[#This Row],[Net Sales]]</f>
        <v>0.28029227229925668</v>
      </c>
      <c r="V5000">
        <f>YEAR(Sales_Data[[#This Row],[Order_Date]])</f>
        <v>2025</v>
      </c>
      <c r="W5000" t="str">
        <f>TEXT(Sales_Data[[#This Row],[Order_Date]],"mmm")</f>
        <v>Jul</v>
      </c>
      <c r="X5000">
        <f>MONTH(Sales_Data[[#This Row],[Order_Date]])</f>
        <v>7</v>
      </c>
      <c r="Y5000" t="str">
        <f>"Q"&amp;ROUNDUP(MONTH(Sales_Data[[#This Row],[Order_Date]])/3,0)</f>
        <v>Q3</v>
      </c>
    </row>
    <row r="5001" spans="1:25" x14ac:dyDescent="0.3">
      <c r="A5001" t="s">
        <v>6773</v>
      </c>
      <c r="B5001" s="1">
        <v>45750</v>
      </c>
      <c r="C5001" t="s">
        <v>403</v>
      </c>
      <c r="D5001" t="s">
        <v>541</v>
      </c>
      <c r="E5001" t="s">
        <v>39</v>
      </c>
      <c r="F5001" t="s">
        <v>96</v>
      </c>
      <c r="G5001" t="s">
        <v>41</v>
      </c>
      <c r="H5001" t="s">
        <v>102</v>
      </c>
      <c r="I5001" t="s">
        <v>388</v>
      </c>
      <c r="J5001">
        <v>2</v>
      </c>
      <c r="K5001">
        <v>6363.15</v>
      </c>
      <c r="L5001">
        <v>0.05</v>
      </c>
      <c r="M5001">
        <v>10067.86</v>
      </c>
      <c r="N5001" t="s">
        <v>70</v>
      </c>
      <c r="O5001" t="s">
        <v>35</v>
      </c>
      <c r="P5001" t="s">
        <v>71</v>
      </c>
      <c r="Q5001">
        <f>Sales_Data[[#This Row],[Quantity]]*Sales_Data[[#This Row],[Unit_Price]]</f>
        <v>12726.3</v>
      </c>
      <c r="R5001">
        <f>Sales_Data[[#This Row],[Gross_Sales]]*Sales_Data[[#This Row],[Discount]]</f>
        <v>636.31500000000005</v>
      </c>
      <c r="S5001">
        <f>Sales_Data[[#This Row],[Gross_Sales]]-Sales_Data[[#This Row],[Discount_Amount]]</f>
        <v>12089.984999999999</v>
      </c>
      <c r="T5001">
        <f>Sales_Data[[#This Row],[Net Sales]]-Sales_Data[[#This Row],[Cost]]</f>
        <v>2022.1249999999982</v>
      </c>
      <c r="U5001" s="2">
        <f>Sales_Data[[#This Row],[Profit]]/Sales_Data[[#This Row],[Net Sales]]</f>
        <v>0.16725620420538143</v>
      </c>
      <c r="V5001">
        <f>YEAR(Sales_Data[[#This Row],[Order_Date]])</f>
        <v>2025</v>
      </c>
      <c r="W5001" t="str">
        <f>TEXT(Sales_Data[[#This Row],[Order_Date]],"mmm")</f>
        <v>Apr</v>
      </c>
      <c r="X5001">
        <f>MONTH(Sales_Data[[#This Row],[Order_Date]])</f>
        <v>4</v>
      </c>
      <c r="Y5001" t="str">
        <f>"Q"&amp;ROUNDUP(MONTH(Sales_Data[[#This Row],[Order_Date]])/3,0)</f>
        <v>Q2</v>
      </c>
    </row>
    <row r="5002" spans="1:25" x14ac:dyDescent="0.3">
      <c r="A5002" t="s">
        <v>6774</v>
      </c>
      <c r="B5002" s="1">
        <v>46007</v>
      </c>
      <c r="C5002" t="s">
        <v>4438</v>
      </c>
      <c r="D5002" t="s">
        <v>224</v>
      </c>
      <c r="E5002" t="s">
        <v>48</v>
      </c>
      <c r="F5002" t="s">
        <v>132</v>
      </c>
      <c r="G5002" t="s">
        <v>21</v>
      </c>
      <c r="H5002" t="s">
        <v>297</v>
      </c>
      <c r="I5002" t="s">
        <v>297</v>
      </c>
      <c r="J5002">
        <v>1</v>
      </c>
      <c r="K5002">
        <v>40707.03</v>
      </c>
      <c r="L5002">
        <v>0.05</v>
      </c>
      <c r="M5002">
        <v>33579.919999999998</v>
      </c>
      <c r="N5002" t="s">
        <v>109</v>
      </c>
      <c r="O5002" t="s">
        <v>35</v>
      </c>
      <c r="P5002" t="s">
        <v>71</v>
      </c>
      <c r="Q5002">
        <f>Sales_Data[[#This Row],[Quantity]]*Sales_Data[[#This Row],[Unit_Price]]</f>
        <v>40707.03</v>
      </c>
      <c r="R5002">
        <f>Sales_Data[[#This Row],[Gross_Sales]]*Sales_Data[[#This Row],[Discount]]</f>
        <v>2035.3515</v>
      </c>
      <c r="S5002">
        <f>Sales_Data[[#This Row],[Gross_Sales]]-Sales_Data[[#This Row],[Discount_Amount]]</f>
        <v>38671.678500000002</v>
      </c>
      <c r="T5002">
        <f>Sales_Data[[#This Row],[Net Sales]]-Sales_Data[[#This Row],[Cost]]</f>
        <v>5091.7585000000036</v>
      </c>
      <c r="U5002" s="2">
        <f>Sales_Data[[#This Row],[Profit]]/Sales_Data[[#This Row],[Net Sales]]</f>
        <v>0.1316663433680543</v>
      </c>
      <c r="V5002">
        <f>YEAR(Sales_Data[[#This Row],[Order_Date]])</f>
        <v>2025</v>
      </c>
      <c r="W5002" t="str">
        <f>TEXT(Sales_Data[[#This Row],[Order_Date]],"mmm")</f>
        <v>Dec</v>
      </c>
      <c r="X5002">
        <f>MONTH(Sales_Data[[#This Row],[Order_Date]])</f>
        <v>12</v>
      </c>
      <c r="Y5002" t="str">
        <f>"Q"&amp;ROUNDUP(MONTH(Sales_Data[[#This Row],[Order_Date]])/3,0)</f>
        <v>Q4</v>
      </c>
    </row>
    <row r="5003" spans="1:25" x14ac:dyDescent="0.3">
      <c r="A5003" t="s">
        <v>6775</v>
      </c>
      <c r="B5003" s="1">
        <v>45713</v>
      </c>
      <c r="C5003" t="s">
        <v>4299</v>
      </c>
      <c r="D5003" t="s">
        <v>95</v>
      </c>
      <c r="E5003" t="s">
        <v>39</v>
      </c>
      <c r="F5003" t="s">
        <v>107</v>
      </c>
      <c r="G5003" t="s">
        <v>21</v>
      </c>
      <c r="H5003" t="s">
        <v>230</v>
      </c>
      <c r="I5003" t="s">
        <v>328</v>
      </c>
      <c r="J5003">
        <v>1</v>
      </c>
      <c r="K5003">
        <v>6045.86</v>
      </c>
      <c r="L5003">
        <v>0.05</v>
      </c>
      <c r="M5003">
        <v>4731.93</v>
      </c>
      <c r="N5003" t="s">
        <v>109</v>
      </c>
      <c r="O5003" t="s">
        <v>35</v>
      </c>
      <c r="P5003" t="s">
        <v>44</v>
      </c>
      <c r="Q5003">
        <f>Sales_Data[[#This Row],[Quantity]]*Sales_Data[[#This Row],[Unit_Price]]</f>
        <v>6045.86</v>
      </c>
      <c r="R5003">
        <f>Sales_Data[[#This Row],[Gross_Sales]]*Sales_Data[[#This Row],[Discount]]</f>
        <v>302.29300000000001</v>
      </c>
      <c r="S5003">
        <f>Sales_Data[[#This Row],[Gross_Sales]]-Sales_Data[[#This Row],[Discount_Amount]]</f>
        <v>5743.567</v>
      </c>
      <c r="T5003">
        <f>Sales_Data[[#This Row],[Net Sales]]-Sales_Data[[#This Row],[Cost]]</f>
        <v>1011.6369999999997</v>
      </c>
      <c r="U5003" s="2">
        <f>Sales_Data[[#This Row],[Profit]]/Sales_Data[[#This Row],[Net Sales]]</f>
        <v>0.17613392513746243</v>
      </c>
      <c r="V5003">
        <f>YEAR(Sales_Data[[#This Row],[Order_Date]])</f>
        <v>2025</v>
      </c>
      <c r="W5003" t="str">
        <f>TEXT(Sales_Data[[#This Row],[Order_Date]],"mmm")</f>
        <v>Feb</v>
      </c>
      <c r="X5003">
        <f>MONTH(Sales_Data[[#This Row],[Order_Date]])</f>
        <v>2</v>
      </c>
      <c r="Y5003" t="str">
        <f>"Q"&amp;ROUNDUP(MONTH(Sales_Data[[#This Row],[Order_Date]])/3,0)</f>
        <v>Q1</v>
      </c>
    </row>
    <row r="5004" spans="1:25" x14ac:dyDescent="0.3">
      <c r="A5004" t="s">
        <v>6776</v>
      </c>
      <c r="B5004" s="1">
        <v>45717</v>
      </c>
      <c r="C5004" t="s">
        <v>5260</v>
      </c>
      <c r="D5004" t="s">
        <v>728</v>
      </c>
      <c r="E5004" t="s">
        <v>48</v>
      </c>
      <c r="F5004" t="s">
        <v>49</v>
      </c>
      <c r="G5004" t="s">
        <v>32</v>
      </c>
      <c r="H5004" t="s">
        <v>33</v>
      </c>
      <c r="I5004" t="s">
        <v>161</v>
      </c>
      <c r="J5004">
        <v>1</v>
      </c>
      <c r="K5004">
        <v>12053.12</v>
      </c>
      <c r="L5004">
        <v>0.15</v>
      </c>
      <c r="M5004">
        <v>8049.53</v>
      </c>
      <c r="N5004" t="s">
        <v>24</v>
      </c>
      <c r="O5004" t="s">
        <v>35</v>
      </c>
      <c r="P5004" t="s">
        <v>71</v>
      </c>
      <c r="Q5004">
        <f>Sales_Data[[#This Row],[Quantity]]*Sales_Data[[#This Row],[Unit_Price]]</f>
        <v>12053.12</v>
      </c>
      <c r="R5004">
        <f>Sales_Data[[#This Row],[Gross_Sales]]*Sales_Data[[#This Row],[Discount]]</f>
        <v>1807.9680000000001</v>
      </c>
      <c r="S5004">
        <f>Sales_Data[[#This Row],[Gross_Sales]]-Sales_Data[[#This Row],[Discount_Amount]]</f>
        <v>10245.152</v>
      </c>
      <c r="T5004">
        <f>Sales_Data[[#This Row],[Net Sales]]-Sales_Data[[#This Row],[Cost]]</f>
        <v>2195.6220000000003</v>
      </c>
      <c r="U5004" s="2">
        <f>Sales_Data[[#This Row],[Profit]]/Sales_Data[[#This Row],[Net Sales]]</f>
        <v>0.21430838703027541</v>
      </c>
      <c r="V5004">
        <f>YEAR(Sales_Data[[#This Row],[Order_Date]])</f>
        <v>2025</v>
      </c>
      <c r="W5004" t="str">
        <f>TEXT(Sales_Data[[#This Row],[Order_Date]],"mmm")</f>
        <v>Mar</v>
      </c>
      <c r="X5004">
        <f>MONTH(Sales_Data[[#This Row],[Order_Date]])</f>
        <v>3</v>
      </c>
      <c r="Y5004" t="str">
        <f>"Q"&amp;ROUNDUP(MONTH(Sales_Data[[#This Row],[Order_Date]])/3,0)</f>
        <v>Q1</v>
      </c>
    </row>
    <row r="5005" spans="1:25" x14ac:dyDescent="0.3">
      <c r="A5005" t="s">
        <v>6777</v>
      </c>
      <c r="B5005" s="1">
        <v>45795</v>
      </c>
      <c r="C5005" t="s">
        <v>4680</v>
      </c>
      <c r="D5005" t="s">
        <v>685</v>
      </c>
      <c r="E5005" t="s">
        <v>30</v>
      </c>
      <c r="F5005" t="s">
        <v>101</v>
      </c>
      <c r="G5005" t="s">
        <v>41</v>
      </c>
      <c r="H5005" t="s">
        <v>42</v>
      </c>
      <c r="I5005" t="s">
        <v>82</v>
      </c>
      <c r="J5005">
        <v>1</v>
      </c>
      <c r="K5005">
        <v>4529.1499999999996</v>
      </c>
      <c r="L5005">
        <v>0.15</v>
      </c>
      <c r="M5005">
        <v>2515.58</v>
      </c>
      <c r="N5005" t="s">
        <v>24</v>
      </c>
      <c r="O5005" t="s">
        <v>25</v>
      </c>
      <c r="P5005" t="s">
        <v>44</v>
      </c>
      <c r="Q5005">
        <f>Sales_Data[[#This Row],[Quantity]]*Sales_Data[[#This Row],[Unit_Price]]</f>
        <v>4529.1499999999996</v>
      </c>
      <c r="R5005">
        <f>Sales_Data[[#This Row],[Gross_Sales]]*Sales_Data[[#This Row],[Discount]]</f>
        <v>679.37249999999995</v>
      </c>
      <c r="S5005">
        <f>Sales_Data[[#This Row],[Gross_Sales]]-Sales_Data[[#This Row],[Discount_Amount]]</f>
        <v>3849.7774999999997</v>
      </c>
      <c r="T5005">
        <f>Sales_Data[[#This Row],[Net Sales]]-Sales_Data[[#This Row],[Cost]]</f>
        <v>1334.1974999999998</v>
      </c>
      <c r="U5005" s="2">
        <f>Sales_Data[[#This Row],[Profit]]/Sales_Data[[#This Row],[Net Sales]]</f>
        <v>0.34656483394170179</v>
      </c>
      <c r="V5005">
        <f>YEAR(Sales_Data[[#This Row],[Order_Date]])</f>
        <v>2025</v>
      </c>
      <c r="W5005" t="str">
        <f>TEXT(Sales_Data[[#This Row],[Order_Date]],"mmm")</f>
        <v>May</v>
      </c>
      <c r="X5005">
        <f>MONTH(Sales_Data[[#This Row],[Order_Date]])</f>
        <v>5</v>
      </c>
      <c r="Y5005" t="str">
        <f>"Q"&amp;ROUNDUP(MONTH(Sales_Data[[#This Row],[Order_Date]])/3,0)</f>
        <v>Q2</v>
      </c>
    </row>
    <row r="5006" spans="1:25" x14ac:dyDescent="0.3">
      <c r="A5006" t="s">
        <v>6778</v>
      </c>
      <c r="B5006" s="1">
        <v>45696</v>
      </c>
      <c r="C5006" t="s">
        <v>5128</v>
      </c>
      <c r="D5006" t="s">
        <v>218</v>
      </c>
      <c r="E5006" t="s">
        <v>30</v>
      </c>
      <c r="F5006" t="s">
        <v>156</v>
      </c>
      <c r="G5006" t="s">
        <v>41</v>
      </c>
      <c r="H5006" t="s">
        <v>147</v>
      </c>
      <c r="I5006" t="s">
        <v>148</v>
      </c>
      <c r="J5006">
        <v>2</v>
      </c>
      <c r="K5006">
        <v>3108.49</v>
      </c>
      <c r="L5006">
        <v>0.05</v>
      </c>
      <c r="M5006">
        <v>4486.12</v>
      </c>
      <c r="N5006" t="s">
        <v>52</v>
      </c>
      <c r="O5006" t="s">
        <v>35</v>
      </c>
      <c r="P5006" t="s">
        <v>26</v>
      </c>
      <c r="Q5006">
        <f>Sales_Data[[#This Row],[Quantity]]*Sales_Data[[#This Row],[Unit_Price]]</f>
        <v>6216.98</v>
      </c>
      <c r="R5006">
        <f>Sales_Data[[#This Row],[Gross_Sales]]*Sales_Data[[#This Row],[Discount]]</f>
        <v>310.84899999999999</v>
      </c>
      <c r="S5006">
        <f>Sales_Data[[#This Row],[Gross_Sales]]-Sales_Data[[#This Row],[Discount_Amount]]</f>
        <v>5906.1309999999994</v>
      </c>
      <c r="T5006">
        <f>Sales_Data[[#This Row],[Net Sales]]-Sales_Data[[#This Row],[Cost]]</f>
        <v>1420.0109999999995</v>
      </c>
      <c r="U5006" s="2">
        <f>Sales_Data[[#This Row],[Profit]]/Sales_Data[[#This Row],[Net Sales]]</f>
        <v>0.24042998707614166</v>
      </c>
      <c r="V5006">
        <f>YEAR(Sales_Data[[#This Row],[Order_Date]])</f>
        <v>2025</v>
      </c>
      <c r="W5006" t="str">
        <f>TEXT(Sales_Data[[#This Row],[Order_Date]],"mmm")</f>
        <v>Feb</v>
      </c>
      <c r="X5006">
        <f>MONTH(Sales_Data[[#This Row],[Order_Date]])</f>
        <v>2</v>
      </c>
      <c r="Y5006" t="str">
        <f>"Q"&amp;ROUNDUP(MONTH(Sales_Data[[#This Row],[Order_Date]])/3,0)</f>
        <v>Q1</v>
      </c>
    </row>
    <row r="5007" spans="1:25" x14ac:dyDescent="0.3">
      <c r="A5007" t="s">
        <v>6779</v>
      </c>
      <c r="B5007" s="1">
        <v>45685</v>
      </c>
      <c r="C5007" t="s">
        <v>196</v>
      </c>
      <c r="D5007" t="s">
        <v>183</v>
      </c>
      <c r="E5007" t="s">
        <v>39</v>
      </c>
      <c r="F5007" t="s">
        <v>40</v>
      </c>
      <c r="G5007" t="s">
        <v>67</v>
      </c>
      <c r="H5007" t="s">
        <v>121</v>
      </c>
      <c r="I5007" t="s">
        <v>142</v>
      </c>
      <c r="J5007">
        <v>5</v>
      </c>
      <c r="K5007">
        <v>609.61</v>
      </c>
      <c r="L5007">
        <v>0</v>
      </c>
      <c r="M5007">
        <v>2345.1999999999998</v>
      </c>
      <c r="N5007" t="s">
        <v>52</v>
      </c>
      <c r="O5007" t="s">
        <v>35</v>
      </c>
      <c r="P5007" t="s">
        <v>44</v>
      </c>
      <c r="Q5007">
        <f>Sales_Data[[#This Row],[Quantity]]*Sales_Data[[#This Row],[Unit_Price]]</f>
        <v>3048.05</v>
      </c>
      <c r="R5007">
        <f>Sales_Data[[#This Row],[Gross_Sales]]*Sales_Data[[#This Row],[Discount]]</f>
        <v>0</v>
      </c>
      <c r="S5007">
        <f>Sales_Data[[#This Row],[Gross_Sales]]-Sales_Data[[#This Row],[Discount_Amount]]</f>
        <v>3048.05</v>
      </c>
      <c r="T5007">
        <f>Sales_Data[[#This Row],[Net Sales]]-Sales_Data[[#This Row],[Cost]]</f>
        <v>702.85000000000036</v>
      </c>
      <c r="U5007" s="2">
        <f>Sales_Data[[#This Row],[Profit]]/Sales_Data[[#This Row],[Net Sales]]</f>
        <v>0.23059004937583055</v>
      </c>
      <c r="V5007">
        <f>YEAR(Sales_Data[[#This Row],[Order_Date]])</f>
        <v>2025</v>
      </c>
      <c r="W5007" t="str">
        <f>TEXT(Sales_Data[[#This Row],[Order_Date]],"mmm")</f>
        <v>Jan</v>
      </c>
      <c r="X5007">
        <f>MONTH(Sales_Data[[#This Row],[Order_Date]])</f>
        <v>1</v>
      </c>
      <c r="Y5007" t="str">
        <f>"Q"&amp;ROUNDUP(MONTH(Sales_Data[[#This Row],[Order_Date]])/3,0)</f>
        <v>Q1</v>
      </c>
    </row>
    <row r="5008" spans="1:25" x14ac:dyDescent="0.3">
      <c r="A5008" t="s">
        <v>6780</v>
      </c>
      <c r="B5008" s="1">
        <v>45706</v>
      </c>
      <c r="C5008" t="s">
        <v>2430</v>
      </c>
      <c r="D5008" t="s">
        <v>436</v>
      </c>
      <c r="E5008" t="s">
        <v>30</v>
      </c>
      <c r="F5008" t="s">
        <v>31</v>
      </c>
      <c r="G5008" t="s">
        <v>67</v>
      </c>
      <c r="H5008" t="s">
        <v>88</v>
      </c>
      <c r="I5008" t="s">
        <v>157</v>
      </c>
      <c r="J5008">
        <v>2</v>
      </c>
      <c r="K5008">
        <v>3257.32</v>
      </c>
      <c r="L5008">
        <v>0.05</v>
      </c>
      <c r="M5008">
        <v>5169.92</v>
      </c>
      <c r="N5008" t="s">
        <v>52</v>
      </c>
      <c r="O5008" t="s">
        <v>35</v>
      </c>
      <c r="P5008" t="s">
        <v>71</v>
      </c>
      <c r="Q5008">
        <f>Sales_Data[[#This Row],[Quantity]]*Sales_Data[[#This Row],[Unit_Price]]</f>
        <v>6514.64</v>
      </c>
      <c r="R5008">
        <f>Sales_Data[[#This Row],[Gross_Sales]]*Sales_Data[[#This Row],[Discount]]</f>
        <v>325.73200000000003</v>
      </c>
      <c r="S5008">
        <f>Sales_Data[[#This Row],[Gross_Sales]]-Sales_Data[[#This Row],[Discount_Amount]]</f>
        <v>6188.9080000000004</v>
      </c>
      <c r="T5008">
        <f>Sales_Data[[#This Row],[Net Sales]]-Sales_Data[[#This Row],[Cost]]</f>
        <v>1018.9880000000003</v>
      </c>
      <c r="U5008" s="2">
        <f>Sales_Data[[#This Row],[Profit]]/Sales_Data[[#This Row],[Net Sales]]</f>
        <v>0.16464746284805012</v>
      </c>
      <c r="V5008">
        <f>YEAR(Sales_Data[[#This Row],[Order_Date]])</f>
        <v>2025</v>
      </c>
      <c r="W5008" t="str">
        <f>TEXT(Sales_Data[[#This Row],[Order_Date]],"mmm")</f>
        <v>Feb</v>
      </c>
      <c r="X5008">
        <f>MONTH(Sales_Data[[#This Row],[Order_Date]])</f>
        <v>2</v>
      </c>
      <c r="Y5008" t="str">
        <f>"Q"&amp;ROUNDUP(MONTH(Sales_Data[[#This Row],[Order_Date]])/3,0)</f>
        <v>Q1</v>
      </c>
    </row>
    <row r="5009" spans="1:25" x14ac:dyDescent="0.3">
      <c r="A5009" t="s">
        <v>6781</v>
      </c>
      <c r="B5009" s="1">
        <v>45782</v>
      </c>
      <c r="C5009" t="s">
        <v>380</v>
      </c>
      <c r="D5009" t="s">
        <v>283</v>
      </c>
      <c r="E5009" t="s">
        <v>19</v>
      </c>
      <c r="F5009" t="s">
        <v>113</v>
      </c>
      <c r="G5009" t="s">
        <v>75</v>
      </c>
      <c r="H5009" t="s">
        <v>256</v>
      </c>
      <c r="I5009" t="s">
        <v>257</v>
      </c>
      <c r="J5009">
        <v>2</v>
      </c>
      <c r="K5009">
        <v>17159.169999999998</v>
      </c>
      <c r="L5009">
        <v>0.05</v>
      </c>
      <c r="M5009">
        <v>25884.89</v>
      </c>
      <c r="N5009" t="s">
        <v>83</v>
      </c>
      <c r="O5009" t="s">
        <v>35</v>
      </c>
      <c r="P5009" t="s">
        <v>44</v>
      </c>
      <c r="Q5009">
        <f>Sales_Data[[#This Row],[Quantity]]*Sales_Data[[#This Row],[Unit_Price]]</f>
        <v>34318.339999999997</v>
      </c>
      <c r="R5009">
        <f>Sales_Data[[#This Row],[Gross_Sales]]*Sales_Data[[#This Row],[Discount]]</f>
        <v>1715.9169999999999</v>
      </c>
      <c r="S5009">
        <f>Sales_Data[[#This Row],[Gross_Sales]]-Sales_Data[[#This Row],[Discount_Amount]]</f>
        <v>32602.422999999995</v>
      </c>
      <c r="T5009">
        <f>Sales_Data[[#This Row],[Net Sales]]-Sales_Data[[#This Row],[Cost]]</f>
        <v>6717.5329999999958</v>
      </c>
      <c r="U5009" s="2">
        <f>Sales_Data[[#This Row],[Profit]]/Sales_Data[[#This Row],[Net Sales]]</f>
        <v>0.20604398022809522</v>
      </c>
      <c r="V5009">
        <f>YEAR(Sales_Data[[#This Row],[Order_Date]])</f>
        <v>2025</v>
      </c>
      <c r="W5009" t="str">
        <f>TEXT(Sales_Data[[#This Row],[Order_Date]],"mmm")</f>
        <v>May</v>
      </c>
      <c r="X5009">
        <f>MONTH(Sales_Data[[#This Row],[Order_Date]])</f>
        <v>5</v>
      </c>
      <c r="Y5009" t="str">
        <f>"Q"&amp;ROUNDUP(MONTH(Sales_Data[[#This Row],[Order_Date]])/3,0)</f>
        <v>Q2</v>
      </c>
    </row>
    <row r="5010" spans="1:25" x14ac:dyDescent="0.3">
      <c r="A5010" t="s">
        <v>6782</v>
      </c>
      <c r="B5010" s="1">
        <v>45670</v>
      </c>
      <c r="C5010" t="s">
        <v>1030</v>
      </c>
      <c r="D5010" t="s">
        <v>310</v>
      </c>
      <c r="E5010" t="s">
        <v>39</v>
      </c>
      <c r="F5010" t="s">
        <v>405</v>
      </c>
      <c r="G5010" t="s">
        <v>67</v>
      </c>
      <c r="H5010" t="s">
        <v>68</v>
      </c>
      <c r="I5010" t="s">
        <v>69</v>
      </c>
      <c r="J5010">
        <v>1</v>
      </c>
      <c r="K5010">
        <v>922.5</v>
      </c>
      <c r="L5010">
        <v>0.2</v>
      </c>
      <c r="M5010">
        <v>619.79</v>
      </c>
      <c r="N5010" t="s">
        <v>52</v>
      </c>
      <c r="O5010" t="s">
        <v>35</v>
      </c>
      <c r="P5010" t="s">
        <v>71</v>
      </c>
      <c r="Q5010">
        <f>Sales_Data[[#This Row],[Quantity]]*Sales_Data[[#This Row],[Unit_Price]]</f>
        <v>922.5</v>
      </c>
      <c r="R5010">
        <f>Sales_Data[[#This Row],[Gross_Sales]]*Sales_Data[[#This Row],[Discount]]</f>
        <v>184.5</v>
      </c>
      <c r="S5010">
        <f>Sales_Data[[#This Row],[Gross_Sales]]-Sales_Data[[#This Row],[Discount_Amount]]</f>
        <v>738</v>
      </c>
      <c r="T5010">
        <f>Sales_Data[[#This Row],[Net Sales]]-Sales_Data[[#This Row],[Cost]]</f>
        <v>118.21000000000004</v>
      </c>
      <c r="U5010" s="2">
        <f>Sales_Data[[#This Row],[Profit]]/Sales_Data[[#This Row],[Net Sales]]</f>
        <v>0.16017615176151767</v>
      </c>
      <c r="V5010">
        <f>YEAR(Sales_Data[[#This Row],[Order_Date]])</f>
        <v>2025</v>
      </c>
      <c r="W5010" t="str">
        <f>TEXT(Sales_Data[[#This Row],[Order_Date]],"mmm")</f>
        <v>Jan</v>
      </c>
      <c r="X5010">
        <f>MONTH(Sales_Data[[#This Row],[Order_Date]])</f>
        <v>1</v>
      </c>
      <c r="Y5010" t="str">
        <f>"Q"&amp;ROUNDUP(MONTH(Sales_Data[[#This Row],[Order_Date]])/3,0)</f>
        <v>Q1</v>
      </c>
    </row>
    <row r="5011" spans="1:25" x14ac:dyDescent="0.3">
      <c r="A5011" t="s">
        <v>6783</v>
      </c>
      <c r="B5011" s="1">
        <v>45693</v>
      </c>
      <c r="C5011" t="s">
        <v>6784</v>
      </c>
      <c r="D5011" t="s">
        <v>205</v>
      </c>
      <c r="E5011" t="s">
        <v>19</v>
      </c>
      <c r="F5011" t="s">
        <v>81</v>
      </c>
      <c r="G5011" t="s">
        <v>41</v>
      </c>
      <c r="H5011" t="s">
        <v>102</v>
      </c>
      <c r="I5011" t="s">
        <v>165</v>
      </c>
      <c r="J5011">
        <v>3</v>
      </c>
      <c r="K5011">
        <v>10776.49</v>
      </c>
      <c r="L5011">
        <v>0.05</v>
      </c>
      <c r="M5011">
        <v>23679.02</v>
      </c>
      <c r="N5011" t="s">
        <v>70</v>
      </c>
      <c r="O5011" t="s">
        <v>35</v>
      </c>
      <c r="P5011" t="s">
        <v>26</v>
      </c>
      <c r="Q5011">
        <f>Sales_Data[[#This Row],[Quantity]]*Sales_Data[[#This Row],[Unit_Price]]</f>
        <v>32329.47</v>
      </c>
      <c r="R5011">
        <f>Sales_Data[[#This Row],[Gross_Sales]]*Sales_Data[[#This Row],[Discount]]</f>
        <v>1616.4735000000001</v>
      </c>
      <c r="S5011">
        <f>Sales_Data[[#This Row],[Gross_Sales]]-Sales_Data[[#This Row],[Discount_Amount]]</f>
        <v>30712.996500000001</v>
      </c>
      <c r="T5011">
        <f>Sales_Data[[#This Row],[Net Sales]]-Sales_Data[[#This Row],[Cost]]</f>
        <v>7033.9765000000007</v>
      </c>
      <c r="U5011" s="2">
        <f>Sales_Data[[#This Row],[Profit]]/Sales_Data[[#This Row],[Net Sales]]</f>
        <v>0.22902280147103199</v>
      </c>
      <c r="V5011">
        <f>YEAR(Sales_Data[[#This Row],[Order_Date]])</f>
        <v>2025</v>
      </c>
      <c r="W5011" t="str">
        <f>TEXT(Sales_Data[[#This Row],[Order_Date]],"mmm")</f>
        <v>Feb</v>
      </c>
      <c r="X5011">
        <f>MONTH(Sales_Data[[#This Row],[Order_Date]])</f>
        <v>2</v>
      </c>
      <c r="Y5011" t="str">
        <f>"Q"&amp;ROUNDUP(MONTH(Sales_Data[[#This Row],[Order_Date]])/3,0)</f>
        <v>Q1</v>
      </c>
    </row>
    <row r="5012" spans="1:25" x14ac:dyDescent="0.3">
      <c r="A5012" t="s">
        <v>6785</v>
      </c>
      <c r="B5012" s="1">
        <v>45758</v>
      </c>
      <c r="C5012" t="s">
        <v>3094</v>
      </c>
      <c r="D5012" t="s">
        <v>131</v>
      </c>
      <c r="E5012" t="s">
        <v>39</v>
      </c>
      <c r="F5012" t="s">
        <v>96</v>
      </c>
      <c r="G5012" t="s">
        <v>41</v>
      </c>
      <c r="H5012" t="s">
        <v>171</v>
      </c>
      <c r="I5012" t="s">
        <v>172</v>
      </c>
      <c r="J5012">
        <v>1</v>
      </c>
      <c r="K5012">
        <v>6442.16</v>
      </c>
      <c r="L5012">
        <v>0</v>
      </c>
      <c r="M5012">
        <v>4221.12</v>
      </c>
      <c r="N5012" t="s">
        <v>70</v>
      </c>
      <c r="O5012" t="s">
        <v>53</v>
      </c>
      <c r="P5012" t="s">
        <v>44</v>
      </c>
      <c r="Q5012">
        <f>Sales_Data[[#This Row],[Quantity]]*Sales_Data[[#This Row],[Unit_Price]]</f>
        <v>6442.16</v>
      </c>
      <c r="R5012">
        <f>Sales_Data[[#This Row],[Gross_Sales]]*Sales_Data[[#This Row],[Discount]]</f>
        <v>0</v>
      </c>
      <c r="S5012">
        <f>Sales_Data[[#This Row],[Gross_Sales]]-Sales_Data[[#This Row],[Discount_Amount]]</f>
        <v>6442.16</v>
      </c>
      <c r="T5012">
        <f>Sales_Data[[#This Row],[Net Sales]]-Sales_Data[[#This Row],[Cost]]</f>
        <v>2221.04</v>
      </c>
      <c r="U5012" s="2">
        <f>Sales_Data[[#This Row],[Profit]]/Sales_Data[[#This Row],[Net Sales]]</f>
        <v>0.34476635165844999</v>
      </c>
      <c r="V5012">
        <f>YEAR(Sales_Data[[#This Row],[Order_Date]])</f>
        <v>2025</v>
      </c>
      <c r="W5012" t="str">
        <f>TEXT(Sales_Data[[#This Row],[Order_Date]],"mmm")</f>
        <v>Apr</v>
      </c>
      <c r="X5012">
        <f>MONTH(Sales_Data[[#This Row],[Order_Date]])</f>
        <v>4</v>
      </c>
      <c r="Y5012" t="str">
        <f>"Q"&amp;ROUNDUP(MONTH(Sales_Data[[#This Row],[Order_Date]])/3,0)</f>
        <v>Q2</v>
      </c>
    </row>
    <row r="5013" spans="1:25" x14ac:dyDescent="0.3">
      <c r="A5013" t="s">
        <v>6786</v>
      </c>
      <c r="B5013" s="1">
        <v>45939</v>
      </c>
      <c r="C5013" t="s">
        <v>1173</v>
      </c>
      <c r="D5013" t="s">
        <v>374</v>
      </c>
      <c r="E5013" t="s">
        <v>48</v>
      </c>
      <c r="F5013" t="s">
        <v>132</v>
      </c>
      <c r="G5013" t="s">
        <v>32</v>
      </c>
      <c r="H5013" t="s">
        <v>50</v>
      </c>
      <c r="I5013" t="s">
        <v>51</v>
      </c>
      <c r="J5013">
        <v>4</v>
      </c>
      <c r="K5013">
        <v>2115.64</v>
      </c>
      <c r="L5013">
        <v>0.15</v>
      </c>
      <c r="M5013">
        <v>5861.05</v>
      </c>
      <c r="N5013" t="s">
        <v>52</v>
      </c>
      <c r="O5013" t="s">
        <v>35</v>
      </c>
      <c r="P5013" t="s">
        <v>26</v>
      </c>
      <c r="Q5013">
        <f>Sales_Data[[#This Row],[Quantity]]*Sales_Data[[#This Row],[Unit_Price]]</f>
        <v>8462.56</v>
      </c>
      <c r="R5013">
        <f>Sales_Data[[#This Row],[Gross_Sales]]*Sales_Data[[#This Row],[Discount]]</f>
        <v>1269.3839999999998</v>
      </c>
      <c r="S5013">
        <f>Sales_Data[[#This Row],[Gross_Sales]]-Sales_Data[[#This Row],[Discount_Amount]]</f>
        <v>7193.1759999999995</v>
      </c>
      <c r="T5013">
        <f>Sales_Data[[#This Row],[Net Sales]]-Sales_Data[[#This Row],[Cost]]</f>
        <v>1332.1259999999993</v>
      </c>
      <c r="U5013" s="2">
        <f>Sales_Data[[#This Row],[Profit]]/Sales_Data[[#This Row],[Net Sales]]</f>
        <v>0.18519302183069056</v>
      </c>
      <c r="V5013">
        <f>YEAR(Sales_Data[[#This Row],[Order_Date]])</f>
        <v>2025</v>
      </c>
      <c r="W5013" t="str">
        <f>TEXT(Sales_Data[[#This Row],[Order_Date]],"mmm")</f>
        <v>Oct</v>
      </c>
      <c r="X5013">
        <f>MONTH(Sales_Data[[#This Row],[Order_Date]])</f>
        <v>10</v>
      </c>
      <c r="Y5013" t="str">
        <f>"Q"&amp;ROUNDUP(MONTH(Sales_Data[[#This Row],[Order_Date]])/3,0)</f>
        <v>Q4</v>
      </c>
    </row>
    <row r="5014" spans="1:25" x14ac:dyDescent="0.3">
      <c r="A5014" t="s">
        <v>6787</v>
      </c>
      <c r="B5014" s="1">
        <v>45743</v>
      </c>
      <c r="C5014" t="s">
        <v>4173</v>
      </c>
      <c r="D5014" t="s">
        <v>419</v>
      </c>
      <c r="E5014" t="s">
        <v>48</v>
      </c>
      <c r="F5014" t="s">
        <v>152</v>
      </c>
      <c r="G5014" t="s">
        <v>75</v>
      </c>
      <c r="H5014" t="s">
        <v>114</v>
      </c>
      <c r="I5014" t="s">
        <v>115</v>
      </c>
      <c r="J5014">
        <v>2</v>
      </c>
      <c r="K5014">
        <v>41562.97</v>
      </c>
      <c r="L5014">
        <v>0</v>
      </c>
      <c r="M5014">
        <v>65287.56</v>
      </c>
      <c r="N5014" t="s">
        <v>109</v>
      </c>
      <c r="O5014" t="s">
        <v>35</v>
      </c>
      <c r="P5014" t="s">
        <v>71</v>
      </c>
      <c r="Q5014">
        <f>Sales_Data[[#This Row],[Quantity]]*Sales_Data[[#This Row],[Unit_Price]]</f>
        <v>83125.94</v>
      </c>
      <c r="R5014">
        <f>Sales_Data[[#This Row],[Gross_Sales]]*Sales_Data[[#This Row],[Discount]]</f>
        <v>0</v>
      </c>
      <c r="S5014">
        <f>Sales_Data[[#This Row],[Gross_Sales]]-Sales_Data[[#This Row],[Discount_Amount]]</f>
        <v>83125.94</v>
      </c>
      <c r="T5014">
        <f>Sales_Data[[#This Row],[Net Sales]]-Sales_Data[[#This Row],[Cost]]</f>
        <v>17838.380000000005</v>
      </c>
      <c r="U5014" s="2">
        <f>Sales_Data[[#This Row],[Profit]]/Sales_Data[[#This Row],[Net Sales]]</f>
        <v>0.21459462593746315</v>
      </c>
      <c r="V5014">
        <f>YEAR(Sales_Data[[#This Row],[Order_Date]])</f>
        <v>2025</v>
      </c>
      <c r="W5014" t="str">
        <f>TEXT(Sales_Data[[#This Row],[Order_Date]],"mmm")</f>
        <v>Mar</v>
      </c>
      <c r="X5014">
        <f>MONTH(Sales_Data[[#This Row],[Order_Date]])</f>
        <v>3</v>
      </c>
      <c r="Y5014" t="str">
        <f>"Q"&amp;ROUNDUP(MONTH(Sales_Data[[#This Row],[Order_Date]])/3,0)</f>
        <v>Q1</v>
      </c>
    </row>
    <row r="5015" spans="1:25" x14ac:dyDescent="0.3">
      <c r="A5015" t="s">
        <v>6788</v>
      </c>
      <c r="B5015" s="1">
        <v>45661</v>
      </c>
      <c r="C5015" t="s">
        <v>2861</v>
      </c>
      <c r="D5015" t="s">
        <v>209</v>
      </c>
      <c r="E5015" t="s">
        <v>19</v>
      </c>
      <c r="F5015" t="s">
        <v>57</v>
      </c>
      <c r="G5015" t="s">
        <v>67</v>
      </c>
      <c r="H5015" t="s">
        <v>88</v>
      </c>
      <c r="I5015" t="s">
        <v>89</v>
      </c>
      <c r="J5015">
        <v>1</v>
      </c>
      <c r="K5015">
        <v>8915.81</v>
      </c>
      <c r="L5015">
        <v>0.05</v>
      </c>
      <c r="M5015">
        <v>6018.15</v>
      </c>
      <c r="N5015" t="s">
        <v>83</v>
      </c>
      <c r="O5015" t="s">
        <v>53</v>
      </c>
      <c r="P5015" t="s">
        <v>44</v>
      </c>
      <c r="Q5015">
        <f>Sales_Data[[#This Row],[Quantity]]*Sales_Data[[#This Row],[Unit_Price]]</f>
        <v>8915.81</v>
      </c>
      <c r="R5015">
        <f>Sales_Data[[#This Row],[Gross_Sales]]*Sales_Data[[#This Row],[Discount]]</f>
        <v>445.79050000000001</v>
      </c>
      <c r="S5015">
        <f>Sales_Data[[#This Row],[Gross_Sales]]-Sales_Data[[#This Row],[Discount_Amount]]</f>
        <v>8470.0195000000003</v>
      </c>
      <c r="T5015">
        <f>Sales_Data[[#This Row],[Net Sales]]-Sales_Data[[#This Row],[Cost]]</f>
        <v>2451.8695000000007</v>
      </c>
      <c r="U5015" s="2">
        <f>Sales_Data[[#This Row],[Profit]]/Sales_Data[[#This Row],[Net Sales]]</f>
        <v>0.28947625209127331</v>
      </c>
      <c r="V5015">
        <f>YEAR(Sales_Data[[#This Row],[Order_Date]])</f>
        <v>2025</v>
      </c>
      <c r="W5015" t="str">
        <f>TEXT(Sales_Data[[#This Row],[Order_Date]],"mmm")</f>
        <v>Jan</v>
      </c>
      <c r="X5015">
        <f>MONTH(Sales_Data[[#This Row],[Order_Date]])</f>
        <v>1</v>
      </c>
      <c r="Y5015" t="str">
        <f>"Q"&amp;ROUNDUP(MONTH(Sales_Data[[#This Row],[Order_Date]])/3,0)</f>
        <v>Q1</v>
      </c>
    </row>
    <row r="5016" spans="1:25" x14ac:dyDescent="0.3">
      <c r="A5016" t="s">
        <v>6789</v>
      </c>
      <c r="B5016" s="1">
        <v>45880</v>
      </c>
      <c r="C5016" t="s">
        <v>1011</v>
      </c>
      <c r="D5016" t="s">
        <v>756</v>
      </c>
      <c r="E5016" t="s">
        <v>19</v>
      </c>
      <c r="F5016" t="s">
        <v>20</v>
      </c>
      <c r="G5016" t="s">
        <v>41</v>
      </c>
      <c r="H5016" t="s">
        <v>42</v>
      </c>
      <c r="I5016" t="s">
        <v>82</v>
      </c>
      <c r="J5016">
        <v>2</v>
      </c>
      <c r="K5016">
        <v>6702.92</v>
      </c>
      <c r="L5016">
        <v>0.05</v>
      </c>
      <c r="M5016">
        <v>10609.85</v>
      </c>
      <c r="N5016" t="s">
        <v>52</v>
      </c>
      <c r="O5016" t="s">
        <v>53</v>
      </c>
      <c r="P5016" t="s">
        <v>71</v>
      </c>
      <c r="Q5016">
        <f>Sales_Data[[#This Row],[Quantity]]*Sales_Data[[#This Row],[Unit_Price]]</f>
        <v>13405.84</v>
      </c>
      <c r="R5016">
        <f>Sales_Data[[#This Row],[Gross_Sales]]*Sales_Data[[#This Row],[Discount]]</f>
        <v>670.29200000000003</v>
      </c>
      <c r="S5016">
        <f>Sales_Data[[#This Row],[Gross_Sales]]-Sales_Data[[#This Row],[Discount_Amount]]</f>
        <v>12735.548000000001</v>
      </c>
      <c r="T5016">
        <f>Sales_Data[[#This Row],[Net Sales]]-Sales_Data[[#This Row],[Cost]]</f>
        <v>2125.6980000000003</v>
      </c>
      <c r="U5016" s="2">
        <f>Sales_Data[[#This Row],[Profit]]/Sales_Data[[#This Row],[Net Sales]]</f>
        <v>0.16691060329716478</v>
      </c>
      <c r="V5016">
        <f>YEAR(Sales_Data[[#This Row],[Order_Date]])</f>
        <v>2025</v>
      </c>
      <c r="W5016" t="str">
        <f>TEXT(Sales_Data[[#This Row],[Order_Date]],"mmm")</f>
        <v>Aug</v>
      </c>
      <c r="X5016">
        <f>MONTH(Sales_Data[[#This Row],[Order_Date]])</f>
        <v>8</v>
      </c>
      <c r="Y5016" t="str">
        <f>"Q"&amp;ROUNDUP(MONTH(Sales_Data[[#This Row],[Order_Date]])/3,0)</f>
        <v>Q3</v>
      </c>
    </row>
    <row r="5017" spans="1:25" x14ac:dyDescent="0.3">
      <c r="A5017" t="s">
        <v>6790</v>
      </c>
      <c r="B5017" s="1">
        <v>45995</v>
      </c>
      <c r="C5017" t="s">
        <v>2790</v>
      </c>
      <c r="D5017" t="s">
        <v>271</v>
      </c>
      <c r="E5017" t="s">
        <v>48</v>
      </c>
      <c r="F5017" t="s">
        <v>126</v>
      </c>
      <c r="G5017" t="s">
        <v>41</v>
      </c>
      <c r="H5017" t="s">
        <v>102</v>
      </c>
      <c r="I5017" t="s">
        <v>103</v>
      </c>
      <c r="J5017">
        <v>5</v>
      </c>
      <c r="K5017">
        <v>41348.57</v>
      </c>
      <c r="L5017">
        <v>0.1</v>
      </c>
      <c r="M5017">
        <v>158090.71</v>
      </c>
      <c r="N5017" t="s">
        <v>70</v>
      </c>
      <c r="O5017" t="s">
        <v>53</v>
      </c>
      <c r="P5017" t="s">
        <v>71</v>
      </c>
      <c r="Q5017">
        <f>Sales_Data[[#This Row],[Quantity]]*Sales_Data[[#This Row],[Unit_Price]]</f>
        <v>206742.85</v>
      </c>
      <c r="R5017">
        <f>Sales_Data[[#This Row],[Gross_Sales]]*Sales_Data[[#This Row],[Discount]]</f>
        <v>20674.285000000003</v>
      </c>
      <c r="S5017">
        <f>Sales_Data[[#This Row],[Gross_Sales]]-Sales_Data[[#This Row],[Discount_Amount]]</f>
        <v>186068.565</v>
      </c>
      <c r="T5017">
        <f>Sales_Data[[#This Row],[Net Sales]]-Sales_Data[[#This Row],[Cost]]</f>
        <v>27977.85500000001</v>
      </c>
      <c r="U5017" s="2">
        <f>Sales_Data[[#This Row],[Profit]]/Sales_Data[[#This Row],[Net Sales]]</f>
        <v>0.15036314704743389</v>
      </c>
      <c r="V5017">
        <f>YEAR(Sales_Data[[#This Row],[Order_Date]])</f>
        <v>2025</v>
      </c>
      <c r="W5017" t="str">
        <f>TEXT(Sales_Data[[#This Row],[Order_Date]],"mmm")</f>
        <v>Dec</v>
      </c>
      <c r="X5017">
        <f>MONTH(Sales_Data[[#This Row],[Order_Date]])</f>
        <v>12</v>
      </c>
      <c r="Y5017" t="str">
        <f>"Q"&amp;ROUNDUP(MONTH(Sales_Data[[#This Row],[Order_Date]])/3,0)</f>
        <v>Q4</v>
      </c>
    </row>
    <row r="5018" spans="1:25" x14ac:dyDescent="0.3">
      <c r="A5018" t="s">
        <v>6791</v>
      </c>
      <c r="B5018" s="1">
        <v>45823</v>
      </c>
      <c r="C5018" t="s">
        <v>1362</v>
      </c>
      <c r="D5018" t="s">
        <v>209</v>
      </c>
      <c r="E5018" t="s">
        <v>30</v>
      </c>
      <c r="F5018" t="s">
        <v>210</v>
      </c>
      <c r="G5018" t="s">
        <v>41</v>
      </c>
      <c r="H5018" t="s">
        <v>102</v>
      </c>
      <c r="I5018" t="s">
        <v>388</v>
      </c>
      <c r="J5018">
        <v>1</v>
      </c>
      <c r="K5018">
        <v>500.33</v>
      </c>
      <c r="L5018">
        <v>0.05</v>
      </c>
      <c r="M5018">
        <v>385.39</v>
      </c>
      <c r="N5018" t="s">
        <v>52</v>
      </c>
      <c r="O5018" t="s">
        <v>35</v>
      </c>
      <c r="P5018" t="s">
        <v>71</v>
      </c>
      <c r="Q5018">
        <f>Sales_Data[[#This Row],[Quantity]]*Sales_Data[[#This Row],[Unit_Price]]</f>
        <v>500.33</v>
      </c>
      <c r="R5018">
        <f>Sales_Data[[#This Row],[Gross_Sales]]*Sales_Data[[#This Row],[Discount]]</f>
        <v>25.016500000000001</v>
      </c>
      <c r="S5018">
        <f>Sales_Data[[#This Row],[Gross_Sales]]-Sales_Data[[#This Row],[Discount_Amount]]</f>
        <v>475.31349999999998</v>
      </c>
      <c r="T5018">
        <f>Sales_Data[[#This Row],[Net Sales]]-Sales_Data[[#This Row],[Cost]]</f>
        <v>89.92349999999999</v>
      </c>
      <c r="U5018" s="2">
        <f>Sales_Data[[#This Row],[Profit]]/Sales_Data[[#This Row],[Net Sales]]</f>
        <v>0.18918776765229683</v>
      </c>
      <c r="V5018">
        <f>YEAR(Sales_Data[[#This Row],[Order_Date]])</f>
        <v>2025</v>
      </c>
      <c r="W5018" t="str">
        <f>TEXT(Sales_Data[[#This Row],[Order_Date]],"mmm")</f>
        <v>Jun</v>
      </c>
      <c r="X5018">
        <f>MONTH(Sales_Data[[#This Row],[Order_Date]])</f>
        <v>6</v>
      </c>
      <c r="Y5018" t="str">
        <f>"Q"&amp;ROUNDUP(MONTH(Sales_Data[[#This Row],[Order_Date]])/3,0)</f>
        <v>Q2</v>
      </c>
    </row>
    <row r="5019" spans="1:25" x14ac:dyDescent="0.3">
      <c r="A5019" t="s">
        <v>6792</v>
      </c>
      <c r="B5019" s="1">
        <v>46001</v>
      </c>
      <c r="C5019" t="s">
        <v>5513</v>
      </c>
      <c r="D5019" t="s">
        <v>199</v>
      </c>
      <c r="E5019" t="s">
        <v>48</v>
      </c>
      <c r="F5019" t="s">
        <v>49</v>
      </c>
      <c r="G5019" t="s">
        <v>41</v>
      </c>
      <c r="H5019" t="s">
        <v>147</v>
      </c>
      <c r="I5019" t="s">
        <v>148</v>
      </c>
      <c r="J5019">
        <v>1</v>
      </c>
      <c r="K5019">
        <v>49319.5</v>
      </c>
      <c r="L5019">
        <v>0.05</v>
      </c>
      <c r="M5019">
        <v>34945.370000000003</v>
      </c>
      <c r="N5019" t="s">
        <v>24</v>
      </c>
      <c r="O5019" t="s">
        <v>35</v>
      </c>
      <c r="P5019" t="s">
        <v>71</v>
      </c>
      <c r="Q5019">
        <f>Sales_Data[[#This Row],[Quantity]]*Sales_Data[[#This Row],[Unit_Price]]</f>
        <v>49319.5</v>
      </c>
      <c r="R5019">
        <f>Sales_Data[[#This Row],[Gross_Sales]]*Sales_Data[[#This Row],[Discount]]</f>
        <v>2465.9750000000004</v>
      </c>
      <c r="S5019">
        <f>Sales_Data[[#This Row],[Gross_Sales]]-Sales_Data[[#This Row],[Discount_Amount]]</f>
        <v>46853.525000000001</v>
      </c>
      <c r="T5019">
        <f>Sales_Data[[#This Row],[Net Sales]]-Sales_Data[[#This Row],[Cost]]</f>
        <v>11908.154999999999</v>
      </c>
      <c r="U5019" s="2">
        <f>Sales_Data[[#This Row],[Profit]]/Sales_Data[[#This Row],[Net Sales]]</f>
        <v>0.25415707782925612</v>
      </c>
      <c r="V5019">
        <f>YEAR(Sales_Data[[#This Row],[Order_Date]])</f>
        <v>2025</v>
      </c>
      <c r="W5019" t="str">
        <f>TEXT(Sales_Data[[#This Row],[Order_Date]],"mmm")</f>
        <v>Dec</v>
      </c>
      <c r="X5019">
        <f>MONTH(Sales_Data[[#This Row],[Order_Date]])</f>
        <v>12</v>
      </c>
      <c r="Y5019" t="str">
        <f>"Q"&amp;ROUNDUP(MONTH(Sales_Data[[#This Row],[Order_Date]])/3,0)</f>
        <v>Q4</v>
      </c>
    </row>
    <row r="5020" spans="1:25" x14ac:dyDescent="0.3">
      <c r="A5020" t="s">
        <v>6793</v>
      </c>
      <c r="B5020" s="1">
        <v>45935</v>
      </c>
      <c r="C5020" t="s">
        <v>1170</v>
      </c>
      <c r="D5020" t="s">
        <v>244</v>
      </c>
      <c r="E5020" t="s">
        <v>48</v>
      </c>
      <c r="F5020" t="s">
        <v>126</v>
      </c>
      <c r="G5020" t="s">
        <v>32</v>
      </c>
      <c r="H5020" t="s">
        <v>50</v>
      </c>
      <c r="I5020" t="s">
        <v>51</v>
      </c>
      <c r="J5020">
        <v>1</v>
      </c>
      <c r="K5020">
        <v>1784.45</v>
      </c>
      <c r="L5020">
        <v>0</v>
      </c>
      <c r="M5020">
        <v>1249.8599999999999</v>
      </c>
      <c r="N5020" t="s">
        <v>24</v>
      </c>
      <c r="O5020" t="s">
        <v>35</v>
      </c>
      <c r="P5020" t="s">
        <v>26</v>
      </c>
      <c r="Q5020">
        <f>Sales_Data[[#This Row],[Quantity]]*Sales_Data[[#This Row],[Unit_Price]]</f>
        <v>1784.45</v>
      </c>
      <c r="R5020">
        <f>Sales_Data[[#This Row],[Gross_Sales]]*Sales_Data[[#This Row],[Discount]]</f>
        <v>0</v>
      </c>
      <c r="S5020">
        <f>Sales_Data[[#This Row],[Gross_Sales]]-Sales_Data[[#This Row],[Discount_Amount]]</f>
        <v>1784.45</v>
      </c>
      <c r="T5020">
        <f>Sales_Data[[#This Row],[Net Sales]]-Sales_Data[[#This Row],[Cost]]</f>
        <v>534.59000000000015</v>
      </c>
      <c r="U5020" s="2">
        <f>Sales_Data[[#This Row],[Profit]]/Sales_Data[[#This Row],[Net Sales]]</f>
        <v>0.29958250441312456</v>
      </c>
      <c r="V5020">
        <f>YEAR(Sales_Data[[#This Row],[Order_Date]])</f>
        <v>2025</v>
      </c>
      <c r="W5020" t="str">
        <f>TEXT(Sales_Data[[#This Row],[Order_Date]],"mmm")</f>
        <v>Oct</v>
      </c>
      <c r="X5020">
        <f>MONTH(Sales_Data[[#This Row],[Order_Date]])</f>
        <v>10</v>
      </c>
      <c r="Y5020" t="str">
        <f>"Q"&amp;ROUNDUP(MONTH(Sales_Data[[#This Row],[Order_Date]])/3,0)</f>
        <v>Q4</v>
      </c>
    </row>
    <row r="5021" spans="1:25" x14ac:dyDescent="0.3">
      <c r="A5021" t="s">
        <v>6794</v>
      </c>
      <c r="B5021" s="1">
        <v>45787</v>
      </c>
      <c r="C5021" t="s">
        <v>606</v>
      </c>
      <c r="D5021" t="s">
        <v>218</v>
      </c>
      <c r="E5021" t="s">
        <v>30</v>
      </c>
      <c r="F5021" t="s">
        <v>101</v>
      </c>
      <c r="G5021" t="s">
        <v>21</v>
      </c>
      <c r="H5021" t="s">
        <v>297</v>
      </c>
      <c r="I5021" t="s">
        <v>297</v>
      </c>
      <c r="J5021">
        <v>2</v>
      </c>
      <c r="K5021">
        <v>1707.94</v>
      </c>
      <c r="L5021">
        <v>0.1</v>
      </c>
      <c r="M5021">
        <v>2088.77</v>
      </c>
      <c r="N5021" t="s">
        <v>24</v>
      </c>
      <c r="O5021" t="s">
        <v>35</v>
      </c>
      <c r="P5021" t="s">
        <v>44</v>
      </c>
      <c r="Q5021">
        <f>Sales_Data[[#This Row],[Quantity]]*Sales_Data[[#This Row],[Unit_Price]]</f>
        <v>3415.88</v>
      </c>
      <c r="R5021">
        <f>Sales_Data[[#This Row],[Gross_Sales]]*Sales_Data[[#This Row],[Discount]]</f>
        <v>341.58800000000002</v>
      </c>
      <c r="S5021">
        <f>Sales_Data[[#This Row],[Gross_Sales]]-Sales_Data[[#This Row],[Discount_Amount]]</f>
        <v>3074.2919999999999</v>
      </c>
      <c r="T5021">
        <f>Sales_Data[[#This Row],[Net Sales]]-Sales_Data[[#This Row],[Cost]]</f>
        <v>985.52199999999993</v>
      </c>
      <c r="U5021" s="2">
        <f>Sales_Data[[#This Row],[Profit]]/Sales_Data[[#This Row],[Net Sales]]</f>
        <v>0.32056876835381931</v>
      </c>
      <c r="V5021">
        <f>YEAR(Sales_Data[[#This Row],[Order_Date]])</f>
        <v>2025</v>
      </c>
      <c r="W5021" t="str">
        <f>TEXT(Sales_Data[[#This Row],[Order_Date]],"mmm")</f>
        <v>May</v>
      </c>
      <c r="X5021">
        <f>MONTH(Sales_Data[[#This Row],[Order_Date]])</f>
        <v>5</v>
      </c>
      <c r="Y5021" t="str">
        <f>"Q"&amp;ROUNDUP(MONTH(Sales_Data[[#This Row],[Order_Date]])/3,0)</f>
        <v>Q2</v>
      </c>
    </row>
    <row r="5022" spans="1:25" x14ac:dyDescent="0.3">
      <c r="A5022" t="s">
        <v>6795</v>
      </c>
      <c r="B5022" s="1">
        <v>45688</v>
      </c>
      <c r="C5022" t="s">
        <v>1032</v>
      </c>
      <c r="D5022" t="s">
        <v>624</v>
      </c>
      <c r="E5022" t="s">
        <v>19</v>
      </c>
      <c r="F5022" t="s">
        <v>113</v>
      </c>
      <c r="G5022" t="s">
        <v>41</v>
      </c>
      <c r="H5022" t="s">
        <v>171</v>
      </c>
      <c r="I5022" t="s">
        <v>172</v>
      </c>
      <c r="J5022">
        <v>1</v>
      </c>
      <c r="K5022">
        <v>9418.48</v>
      </c>
      <c r="L5022">
        <v>0.05</v>
      </c>
      <c r="M5022">
        <v>7479.74</v>
      </c>
      <c r="N5022" t="s">
        <v>24</v>
      </c>
      <c r="O5022" t="s">
        <v>35</v>
      </c>
      <c r="P5022" t="s">
        <v>71</v>
      </c>
      <c r="Q5022">
        <f>Sales_Data[[#This Row],[Quantity]]*Sales_Data[[#This Row],[Unit_Price]]</f>
        <v>9418.48</v>
      </c>
      <c r="R5022">
        <f>Sales_Data[[#This Row],[Gross_Sales]]*Sales_Data[[#This Row],[Discount]]</f>
        <v>470.92399999999998</v>
      </c>
      <c r="S5022">
        <f>Sales_Data[[#This Row],[Gross_Sales]]-Sales_Data[[#This Row],[Discount_Amount]]</f>
        <v>8947.5560000000005</v>
      </c>
      <c r="T5022">
        <f>Sales_Data[[#This Row],[Net Sales]]-Sales_Data[[#This Row],[Cost]]</f>
        <v>1467.8160000000007</v>
      </c>
      <c r="U5022" s="2">
        <f>Sales_Data[[#This Row],[Profit]]/Sales_Data[[#This Row],[Net Sales]]</f>
        <v>0.16404658434102012</v>
      </c>
      <c r="V5022">
        <f>YEAR(Sales_Data[[#This Row],[Order_Date]])</f>
        <v>2025</v>
      </c>
      <c r="W5022" t="str">
        <f>TEXT(Sales_Data[[#This Row],[Order_Date]],"mmm")</f>
        <v>Jan</v>
      </c>
      <c r="X5022">
        <f>MONTH(Sales_Data[[#This Row],[Order_Date]])</f>
        <v>1</v>
      </c>
      <c r="Y5022" t="str">
        <f>"Q"&amp;ROUNDUP(MONTH(Sales_Data[[#This Row],[Order_Date]])/3,0)</f>
        <v>Q1</v>
      </c>
    </row>
    <row r="5023" spans="1:25" x14ac:dyDescent="0.3">
      <c r="A5023" t="s">
        <v>6796</v>
      </c>
      <c r="B5023" s="1">
        <v>45668</v>
      </c>
      <c r="C5023" t="s">
        <v>1049</v>
      </c>
      <c r="D5023" t="s">
        <v>1122</v>
      </c>
      <c r="E5023" t="s">
        <v>39</v>
      </c>
      <c r="F5023" t="s">
        <v>107</v>
      </c>
      <c r="G5023" t="s">
        <v>21</v>
      </c>
      <c r="H5023" t="s">
        <v>22</v>
      </c>
      <c r="I5023" t="s">
        <v>62</v>
      </c>
      <c r="J5023">
        <v>3</v>
      </c>
      <c r="K5023">
        <v>2888.35</v>
      </c>
      <c r="L5023">
        <v>0.15</v>
      </c>
      <c r="M5023">
        <v>5812.72</v>
      </c>
      <c r="N5023" t="s">
        <v>70</v>
      </c>
      <c r="O5023" t="s">
        <v>35</v>
      </c>
      <c r="P5023" t="s">
        <v>44</v>
      </c>
      <c r="Q5023">
        <f>Sales_Data[[#This Row],[Quantity]]*Sales_Data[[#This Row],[Unit_Price]]</f>
        <v>8665.0499999999993</v>
      </c>
      <c r="R5023">
        <f>Sales_Data[[#This Row],[Gross_Sales]]*Sales_Data[[#This Row],[Discount]]</f>
        <v>1299.7574999999999</v>
      </c>
      <c r="S5023">
        <f>Sales_Data[[#This Row],[Gross_Sales]]-Sales_Data[[#This Row],[Discount_Amount]]</f>
        <v>7365.2924999999996</v>
      </c>
      <c r="T5023">
        <f>Sales_Data[[#This Row],[Net Sales]]-Sales_Data[[#This Row],[Cost]]</f>
        <v>1552.5724999999993</v>
      </c>
      <c r="U5023" s="2">
        <f>Sales_Data[[#This Row],[Profit]]/Sales_Data[[#This Row],[Net Sales]]</f>
        <v>0.21079576948233889</v>
      </c>
      <c r="V5023">
        <f>YEAR(Sales_Data[[#This Row],[Order_Date]])</f>
        <v>2025</v>
      </c>
      <c r="W5023" t="str">
        <f>TEXT(Sales_Data[[#This Row],[Order_Date]],"mmm")</f>
        <v>Jan</v>
      </c>
      <c r="X5023">
        <f>MONTH(Sales_Data[[#This Row],[Order_Date]])</f>
        <v>1</v>
      </c>
      <c r="Y5023" t="str">
        <f>"Q"&amp;ROUNDUP(MONTH(Sales_Data[[#This Row],[Order_Date]])/3,0)</f>
        <v>Q1</v>
      </c>
    </row>
    <row r="5024" spans="1:25" x14ac:dyDescent="0.3">
      <c r="A5024" t="s">
        <v>6797</v>
      </c>
      <c r="B5024" s="1">
        <v>45959</v>
      </c>
      <c r="C5024" t="s">
        <v>296</v>
      </c>
      <c r="D5024" t="s">
        <v>199</v>
      </c>
      <c r="E5024" t="s">
        <v>39</v>
      </c>
      <c r="F5024" t="s">
        <v>107</v>
      </c>
      <c r="G5024" t="s">
        <v>41</v>
      </c>
      <c r="H5024" t="s">
        <v>42</v>
      </c>
      <c r="I5024" t="s">
        <v>82</v>
      </c>
      <c r="J5024">
        <v>4</v>
      </c>
      <c r="K5024">
        <v>2429.34</v>
      </c>
      <c r="L5024">
        <v>0.05</v>
      </c>
      <c r="M5024">
        <v>7261.41</v>
      </c>
      <c r="N5024" t="s">
        <v>52</v>
      </c>
      <c r="O5024" t="s">
        <v>53</v>
      </c>
      <c r="P5024" t="s">
        <v>44</v>
      </c>
      <c r="Q5024">
        <f>Sales_Data[[#This Row],[Quantity]]*Sales_Data[[#This Row],[Unit_Price]]</f>
        <v>9717.36</v>
      </c>
      <c r="R5024">
        <f>Sales_Data[[#This Row],[Gross_Sales]]*Sales_Data[[#This Row],[Discount]]</f>
        <v>485.86800000000005</v>
      </c>
      <c r="S5024">
        <f>Sales_Data[[#This Row],[Gross_Sales]]-Sales_Data[[#This Row],[Discount_Amount]]</f>
        <v>9231.4920000000002</v>
      </c>
      <c r="T5024">
        <f>Sales_Data[[#This Row],[Net Sales]]-Sales_Data[[#This Row],[Cost]]</f>
        <v>1970.0820000000003</v>
      </c>
      <c r="U5024" s="2">
        <f>Sales_Data[[#This Row],[Profit]]/Sales_Data[[#This Row],[Net Sales]]</f>
        <v>0.21340884008782116</v>
      </c>
      <c r="V5024">
        <f>YEAR(Sales_Data[[#This Row],[Order_Date]])</f>
        <v>2025</v>
      </c>
      <c r="W5024" t="str">
        <f>TEXT(Sales_Data[[#This Row],[Order_Date]],"mmm")</f>
        <v>Oct</v>
      </c>
      <c r="X5024">
        <f>MONTH(Sales_Data[[#This Row],[Order_Date]])</f>
        <v>10</v>
      </c>
      <c r="Y5024" t="str">
        <f>"Q"&amp;ROUNDUP(MONTH(Sales_Data[[#This Row],[Order_Date]])/3,0)</f>
        <v>Q4</v>
      </c>
    </row>
    <row r="5025" spans="1:25" x14ac:dyDescent="0.3">
      <c r="A5025" t="s">
        <v>6798</v>
      </c>
      <c r="B5025" s="1">
        <v>45753</v>
      </c>
      <c r="C5025" t="s">
        <v>3841</v>
      </c>
      <c r="D5025" t="s">
        <v>38</v>
      </c>
      <c r="E5025" t="s">
        <v>119</v>
      </c>
      <c r="F5025" t="s">
        <v>538</v>
      </c>
      <c r="G5025" t="s">
        <v>75</v>
      </c>
      <c r="H5025" t="s">
        <v>114</v>
      </c>
      <c r="I5025" t="s">
        <v>206</v>
      </c>
      <c r="J5025">
        <v>4</v>
      </c>
      <c r="K5025">
        <v>7562.1</v>
      </c>
      <c r="L5025">
        <v>0.05</v>
      </c>
      <c r="M5025">
        <v>19313.939999999999</v>
      </c>
      <c r="N5025" t="s">
        <v>52</v>
      </c>
      <c r="O5025" t="s">
        <v>35</v>
      </c>
      <c r="P5025" t="s">
        <v>44</v>
      </c>
      <c r="Q5025">
        <f>Sales_Data[[#This Row],[Quantity]]*Sales_Data[[#This Row],[Unit_Price]]</f>
        <v>30248.400000000001</v>
      </c>
      <c r="R5025">
        <f>Sales_Data[[#This Row],[Gross_Sales]]*Sales_Data[[#This Row],[Discount]]</f>
        <v>1512.42</v>
      </c>
      <c r="S5025">
        <f>Sales_Data[[#This Row],[Gross_Sales]]-Sales_Data[[#This Row],[Discount_Amount]]</f>
        <v>28735.980000000003</v>
      </c>
      <c r="T5025">
        <f>Sales_Data[[#This Row],[Net Sales]]-Sales_Data[[#This Row],[Cost]]</f>
        <v>9422.0400000000045</v>
      </c>
      <c r="U5025" s="2">
        <f>Sales_Data[[#This Row],[Profit]]/Sales_Data[[#This Row],[Net Sales]]</f>
        <v>0.32788302330388602</v>
      </c>
      <c r="V5025">
        <f>YEAR(Sales_Data[[#This Row],[Order_Date]])</f>
        <v>2025</v>
      </c>
      <c r="W5025" t="str">
        <f>TEXT(Sales_Data[[#This Row],[Order_Date]],"mmm")</f>
        <v>Apr</v>
      </c>
      <c r="X5025">
        <f>MONTH(Sales_Data[[#This Row],[Order_Date]])</f>
        <v>4</v>
      </c>
      <c r="Y5025" t="str">
        <f>"Q"&amp;ROUNDUP(MONTH(Sales_Data[[#This Row],[Order_Date]])/3,0)</f>
        <v>Q2</v>
      </c>
    </row>
    <row r="5026" spans="1:25" x14ac:dyDescent="0.3">
      <c r="A5026" t="s">
        <v>6799</v>
      </c>
      <c r="B5026" s="1">
        <v>45847</v>
      </c>
      <c r="C5026" t="s">
        <v>1935</v>
      </c>
      <c r="D5026" t="s">
        <v>160</v>
      </c>
      <c r="E5026" t="s">
        <v>39</v>
      </c>
      <c r="F5026" t="s">
        <v>202</v>
      </c>
      <c r="G5026" t="s">
        <v>21</v>
      </c>
      <c r="H5026" t="s">
        <v>230</v>
      </c>
      <c r="I5026" t="s">
        <v>231</v>
      </c>
      <c r="J5026">
        <v>1</v>
      </c>
      <c r="K5026">
        <v>6569.89</v>
      </c>
      <c r="L5026">
        <v>0.1</v>
      </c>
      <c r="M5026">
        <v>4520.1899999999996</v>
      </c>
      <c r="N5026" t="s">
        <v>24</v>
      </c>
      <c r="O5026" t="s">
        <v>25</v>
      </c>
      <c r="P5026" t="s">
        <v>44</v>
      </c>
      <c r="Q5026">
        <f>Sales_Data[[#This Row],[Quantity]]*Sales_Data[[#This Row],[Unit_Price]]</f>
        <v>6569.89</v>
      </c>
      <c r="R5026">
        <f>Sales_Data[[#This Row],[Gross_Sales]]*Sales_Data[[#This Row],[Discount]]</f>
        <v>656.98900000000003</v>
      </c>
      <c r="S5026">
        <f>Sales_Data[[#This Row],[Gross_Sales]]-Sales_Data[[#This Row],[Discount_Amount]]</f>
        <v>5912.9009999999998</v>
      </c>
      <c r="T5026">
        <f>Sales_Data[[#This Row],[Net Sales]]-Sales_Data[[#This Row],[Cost]]</f>
        <v>1392.7110000000002</v>
      </c>
      <c r="U5026" s="2">
        <f>Sales_Data[[#This Row],[Profit]]/Sales_Data[[#This Row],[Net Sales]]</f>
        <v>0.23553768277195919</v>
      </c>
      <c r="V5026">
        <f>YEAR(Sales_Data[[#This Row],[Order_Date]])</f>
        <v>2025</v>
      </c>
      <c r="W5026" t="str">
        <f>TEXT(Sales_Data[[#This Row],[Order_Date]],"mmm")</f>
        <v>Jul</v>
      </c>
      <c r="X5026">
        <f>MONTH(Sales_Data[[#This Row],[Order_Date]])</f>
        <v>7</v>
      </c>
      <c r="Y5026" t="str">
        <f>"Q"&amp;ROUNDUP(MONTH(Sales_Data[[#This Row],[Order_Date]])/3,0)</f>
        <v>Q3</v>
      </c>
    </row>
    <row r="5027" spans="1:25" x14ac:dyDescent="0.3">
      <c r="A5027" t="s">
        <v>6800</v>
      </c>
      <c r="B5027" s="1">
        <v>45849</v>
      </c>
      <c r="C5027" t="s">
        <v>4482</v>
      </c>
      <c r="D5027" t="s">
        <v>224</v>
      </c>
      <c r="E5027" t="s">
        <v>48</v>
      </c>
      <c r="F5027" t="s">
        <v>132</v>
      </c>
      <c r="G5027" t="s">
        <v>75</v>
      </c>
      <c r="H5027" t="s">
        <v>185</v>
      </c>
      <c r="I5027" t="s">
        <v>186</v>
      </c>
      <c r="J5027">
        <v>2</v>
      </c>
      <c r="K5027">
        <v>56980.76</v>
      </c>
      <c r="L5027">
        <v>0</v>
      </c>
      <c r="M5027">
        <v>99915.93</v>
      </c>
      <c r="N5027" t="s">
        <v>24</v>
      </c>
      <c r="O5027" t="s">
        <v>35</v>
      </c>
      <c r="P5027" t="s">
        <v>71</v>
      </c>
      <c r="Q5027">
        <f>Sales_Data[[#This Row],[Quantity]]*Sales_Data[[#This Row],[Unit_Price]]</f>
        <v>113961.52</v>
      </c>
      <c r="R5027">
        <f>Sales_Data[[#This Row],[Gross_Sales]]*Sales_Data[[#This Row],[Discount]]</f>
        <v>0</v>
      </c>
      <c r="S5027">
        <f>Sales_Data[[#This Row],[Gross_Sales]]-Sales_Data[[#This Row],[Discount_Amount]]</f>
        <v>113961.52</v>
      </c>
      <c r="T5027">
        <f>Sales_Data[[#This Row],[Net Sales]]-Sales_Data[[#This Row],[Cost]]</f>
        <v>14045.590000000011</v>
      </c>
      <c r="U5027" s="2">
        <f>Sales_Data[[#This Row],[Profit]]/Sales_Data[[#This Row],[Net Sales]]</f>
        <v>0.12324853160961709</v>
      </c>
      <c r="V5027">
        <f>YEAR(Sales_Data[[#This Row],[Order_Date]])</f>
        <v>2025</v>
      </c>
      <c r="W5027" t="str">
        <f>TEXT(Sales_Data[[#This Row],[Order_Date]],"mmm")</f>
        <v>Jul</v>
      </c>
      <c r="X5027">
        <f>MONTH(Sales_Data[[#This Row],[Order_Date]])</f>
        <v>7</v>
      </c>
      <c r="Y5027" t="str">
        <f>"Q"&amp;ROUNDUP(MONTH(Sales_Data[[#This Row],[Order_Date]])/3,0)</f>
        <v>Q3</v>
      </c>
    </row>
    <row r="5028" spans="1:25" x14ac:dyDescent="0.3">
      <c r="A5028" t="s">
        <v>6801</v>
      </c>
      <c r="B5028" s="1">
        <v>45923</v>
      </c>
      <c r="C5028" t="s">
        <v>5035</v>
      </c>
      <c r="D5028" t="s">
        <v>685</v>
      </c>
      <c r="E5028" t="s">
        <v>19</v>
      </c>
      <c r="F5028" t="s">
        <v>66</v>
      </c>
      <c r="G5028" t="s">
        <v>21</v>
      </c>
      <c r="H5028" t="s">
        <v>297</v>
      </c>
      <c r="I5028" t="s">
        <v>297</v>
      </c>
      <c r="J5028">
        <v>1</v>
      </c>
      <c r="K5028">
        <v>9738.06</v>
      </c>
      <c r="L5028">
        <v>0</v>
      </c>
      <c r="M5028">
        <v>7168.55</v>
      </c>
      <c r="N5028" t="s">
        <v>52</v>
      </c>
      <c r="O5028" t="s">
        <v>53</v>
      </c>
      <c r="P5028" t="s">
        <v>44</v>
      </c>
      <c r="Q5028">
        <f>Sales_Data[[#This Row],[Quantity]]*Sales_Data[[#This Row],[Unit_Price]]</f>
        <v>9738.06</v>
      </c>
      <c r="R5028">
        <f>Sales_Data[[#This Row],[Gross_Sales]]*Sales_Data[[#This Row],[Discount]]</f>
        <v>0</v>
      </c>
      <c r="S5028">
        <f>Sales_Data[[#This Row],[Gross_Sales]]-Sales_Data[[#This Row],[Discount_Amount]]</f>
        <v>9738.06</v>
      </c>
      <c r="T5028">
        <f>Sales_Data[[#This Row],[Net Sales]]-Sales_Data[[#This Row],[Cost]]</f>
        <v>2569.5099999999993</v>
      </c>
      <c r="U5028" s="2">
        <f>Sales_Data[[#This Row],[Profit]]/Sales_Data[[#This Row],[Net Sales]]</f>
        <v>0.26386261740018024</v>
      </c>
      <c r="V5028">
        <f>YEAR(Sales_Data[[#This Row],[Order_Date]])</f>
        <v>2025</v>
      </c>
      <c r="W5028" t="str">
        <f>TEXT(Sales_Data[[#This Row],[Order_Date]],"mmm")</f>
        <v>Sep</v>
      </c>
      <c r="X5028">
        <f>MONTH(Sales_Data[[#This Row],[Order_Date]])</f>
        <v>9</v>
      </c>
      <c r="Y5028" t="str">
        <f>"Q"&amp;ROUNDUP(MONTH(Sales_Data[[#This Row],[Order_Date]])/3,0)</f>
        <v>Q3</v>
      </c>
    </row>
    <row r="5029" spans="1:25" x14ac:dyDescent="0.3">
      <c r="A5029" t="s">
        <v>6802</v>
      </c>
      <c r="B5029" s="1">
        <v>45785</v>
      </c>
      <c r="C5029" t="s">
        <v>2858</v>
      </c>
      <c r="D5029" t="s">
        <v>504</v>
      </c>
      <c r="E5029" t="s">
        <v>48</v>
      </c>
      <c r="F5029" t="s">
        <v>152</v>
      </c>
      <c r="G5029" t="s">
        <v>21</v>
      </c>
      <c r="H5029" t="s">
        <v>297</v>
      </c>
      <c r="I5029" t="s">
        <v>297</v>
      </c>
      <c r="J5029">
        <v>2</v>
      </c>
      <c r="K5029">
        <v>57644.43</v>
      </c>
      <c r="L5029">
        <v>0.1</v>
      </c>
      <c r="M5029">
        <v>79214.25</v>
      </c>
      <c r="N5029" t="s">
        <v>52</v>
      </c>
      <c r="O5029" t="s">
        <v>35</v>
      </c>
      <c r="P5029" t="s">
        <v>71</v>
      </c>
      <c r="Q5029">
        <f>Sales_Data[[#This Row],[Quantity]]*Sales_Data[[#This Row],[Unit_Price]]</f>
        <v>115288.86</v>
      </c>
      <c r="R5029">
        <f>Sales_Data[[#This Row],[Gross_Sales]]*Sales_Data[[#This Row],[Discount]]</f>
        <v>11528.886</v>
      </c>
      <c r="S5029">
        <f>Sales_Data[[#This Row],[Gross_Sales]]-Sales_Data[[#This Row],[Discount_Amount]]</f>
        <v>103759.974</v>
      </c>
      <c r="T5029">
        <f>Sales_Data[[#This Row],[Net Sales]]-Sales_Data[[#This Row],[Cost]]</f>
        <v>24545.724000000002</v>
      </c>
      <c r="U5029" s="2">
        <f>Sales_Data[[#This Row],[Profit]]/Sales_Data[[#This Row],[Net Sales]]</f>
        <v>0.23656254963980622</v>
      </c>
      <c r="V5029">
        <f>YEAR(Sales_Data[[#This Row],[Order_Date]])</f>
        <v>2025</v>
      </c>
      <c r="W5029" t="str">
        <f>TEXT(Sales_Data[[#This Row],[Order_Date]],"mmm")</f>
        <v>May</v>
      </c>
      <c r="X5029">
        <f>MONTH(Sales_Data[[#This Row],[Order_Date]])</f>
        <v>5</v>
      </c>
      <c r="Y5029" t="str">
        <f>"Q"&amp;ROUNDUP(MONTH(Sales_Data[[#This Row],[Order_Date]])/3,0)</f>
        <v>Q2</v>
      </c>
    </row>
    <row r="5030" spans="1:25" x14ac:dyDescent="0.3">
      <c r="A5030" t="s">
        <v>6803</v>
      </c>
      <c r="B5030" s="1">
        <v>45895</v>
      </c>
      <c r="C5030" t="s">
        <v>1336</v>
      </c>
      <c r="D5030" t="s">
        <v>589</v>
      </c>
      <c r="E5030" t="s">
        <v>119</v>
      </c>
      <c r="F5030" t="s">
        <v>120</v>
      </c>
      <c r="G5030" t="s">
        <v>21</v>
      </c>
      <c r="H5030" t="s">
        <v>22</v>
      </c>
      <c r="I5030" t="s">
        <v>23</v>
      </c>
      <c r="J5030">
        <v>3</v>
      </c>
      <c r="K5030">
        <v>8327.32</v>
      </c>
      <c r="L5030">
        <v>0.05</v>
      </c>
      <c r="M5030">
        <v>20119.650000000001</v>
      </c>
      <c r="N5030" t="s">
        <v>70</v>
      </c>
      <c r="O5030" t="s">
        <v>35</v>
      </c>
      <c r="P5030" t="s">
        <v>44</v>
      </c>
      <c r="Q5030">
        <f>Sales_Data[[#This Row],[Quantity]]*Sales_Data[[#This Row],[Unit_Price]]</f>
        <v>24981.96</v>
      </c>
      <c r="R5030">
        <f>Sales_Data[[#This Row],[Gross_Sales]]*Sales_Data[[#This Row],[Discount]]</f>
        <v>1249.098</v>
      </c>
      <c r="S5030">
        <f>Sales_Data[[#This Row],[Gross_Sales]]-Sales_Data[[#This Row],[Discount_Amount]]</f>
        <v>23732.862000000001</v>
      </c>
      <c r="T5030">
        <f>Sales_Data[[#This Row],[Net Sales]]-Sales_Data[[#This Row],[Cost]]</f>
        <v>3613.2119999999995</v>
      </c>
      <c r="U5030" s="2">
        <f>Sales_Data[[#This Row],[Profit]]/Sales_Data[[#This Row],[Net Sales]]</f>
        <v>0.15224510217098972</v>
      </c>
      <c r="V5030">
        <f>YEAR(Sales_Data[[#This Row],[Order_Date]])</f>
        <v>2025</v>
      </c>
      <c r="W5030" t="str">
        <f>TEXT(Sales_Data[[#This Row],[Order_Date]],"mmm")</f>
        <v>Aug</v>
      </c>
      <c r="X5030">
        <f>MONTH(Sales_Data[[#This Row],[Order_Date]])</f>
        <v>8</v>
      </c>
      <c r="Y5030" t="str">
        <f>"Q"&amp;ROUNDUP(MONTH(Sales_Data[[#This Row],[Order_Date]])/3,0)</f>
        <v>Q3</v>
      </c>
    </row>
    <row r="5031" spans="1:25" x14ac:dyDescent="0.3">
      <c r="A5031" t="s">
        <v>6804</v>
      </c>
      <c r="B5031" s="1">
        <v>46012</v>
      </c>
      <c r="C5031" t="s">
        <v>368</v>
      </c>
      <c r="D5031" t="s">
        <v>327</v>
      </c>
      <c r="E5031" t="s">
        <v>48</v>
      </c>
      <c r="F5031" t="s">
        <v>49</v>
      </c>
      <c r="G5031" t="s">
        <v>67</v>
      </c>
      <c r="H5031" t="s">
        <v>133</v>
      </c>
      <c r="I5031" t="s">
        <v>138</v>
      </c>
      <c r="J5031">
        <v>2</v>
      </c>
      <c r="K5031">
        <v>27486.639999999999</v>
      </c>
      <c r="L5031">
        <v>0.1</v>
      </c>
      <c r="M5031">
        <v>41914.879999999997</v>
      </c>
      <c r="N5031" t="s">
        <v>52</v>
      </c>
      <c r="O5031" t="s">
        <v>35</v>
      </c>
      <c r="P5031" t="s">
        <v>71</v>
      </c>
      <c r="Q5031">
        <f>Sales_Data[[#This Row],[Quantity]]*Sales_Data[[#This Row],[Unit_Price]]</f>
        <v>54973.279999999999</v>
      </c>
      <c r="R5031">
        <f>Sales_Data[[#This Row],[Gross_Sales]]*Sales_Data[[#This Row],[Discount]]</f>
        <v>5497.3280000000004</v>
      </c>
      <c r="S5031">
        <f>Sales_Data[[#This Row],[Gross_Sales]]-Sales_Data[[#This Row],[Discount_Amount]]</f>
        <v>49475.951999999997</v>
      </c>
      <c r="T5031">
        <f>Sales_Data[[#This Row],[Net Sales]]-Sales_Data[[#This Row],[Cost]]</f>
        <v>7561.0720000000001</v>
      </c>
      <c r="U5031" s="2">
        <f>Sales_Data[[#This Row],[Profit]]/Sales_Data[[#This Row],[Net Sales]]</f>
        <v>0.1528231735692524</v>
      </c>
      <c r="V5031">
        <f>YEAR(Sales_Data[[#This Row],[Order_Date]])</f>
        <v>2025</v>
      </c>
      <c r="W5031" t="str">
        <f>TEXT(Sales_Data[[#This Row],[Order_Date]],"mmm")</f>
        <v>Dec</v>
      </c>
      <c r="X5031">
        <f>MONTH(Sales_Data[[#This Row],[Order_Date]])</f>
        <v>12</v>
      </c>
      <c r="Y5031" t="str">
        <f>"Q"&amp;ROUNDUP(MONTH(Sales_Data[[#This Row],[Order_Date]])/3,0)</f>
        <v>Q4</v>
      </c>
    </row>
    <row r="5032" spans="1:25" x14ac:dyDescent="0.3">
      <c r="A5032" t="s">
        <v>6805</v>
      </c>
      <c r="B5032" s="1">
        <v>45769</v>
      </c>
      <c r="C5032" t="s">
        <v>2818</v>
      </c>
      <c r="D5032" t="s">
        <v>387</v>
      </c>
      <c r="E5032" t="s">
        <v>19</v>
      </c>
      <c r="F5032" t="s">
        <v>81</v>
      </c>
      <c r="G5032" t="s">
        <v>21</v>
      </c>
      <c r="H5032" t="s">
        <v>127</v>
      </c>
      <c r="I5032" t="s">
        <v>342</v>
      </c>
      <c r="J5032">
        <v>3</v>
      </c>
      <c r="K5032">
        <v>5603.61</v>
      </c>
      <c r="L5032">
        <v>0</v>
      </c>
      <c r="M5032">
        <v>10711.42</v>
      </c>
      <c r="N5032" t="s">
        <v>109</v>
      </c>
      <c r="O5032" t="s">
        <v>35</v>
      </c>
      <c r="P5032" t="s">
        <v>44</v>
      </c>
      <c r="Q5032">
        <f>Sales_Data[[#This Row],[Quantity]]*Sales_Data[[#This Row],[Unit_Price]]</f>
        <v>16810.829999999998</v>
      </c>
      <c r="R5032">
        <f>Sales_Data[[#This Row],[Gross_Sales]]*Sales_Data[[#This Row],[Discount]]</f>
        <v>0</v>
      </c>
      <c r="S5032">
        <f>Sales_Data[[#This Row],[Gross_Sales]]-Sales_Data[[#This Row],[Discount_Amount]]</f>
        <v>16810.829999999998</v>
      </c>
      <c r="T5032">
        <f>Sales_Data[[#This Row],[Net Sales]]-Sales_Data[[#This Row],[Cost]]</f>
        <v>6099.409999999998</v>
      </c>
      <c r="U5032" s="2">
        <f>Sales_Data[[#This Row],[Profit]]/Sales_Data[[#This Row],[Net Sales]]</f>
        <v>0.36282622571282908</v>
      </c>
      <c r="V5032">
        <f>YEAR(Sales_Data[[#This Row],[Order_Date]])</f>
        <v>2025</v>
      </c>
      <c r="W5032" t="str">
        <f>TEXT(Sales_Data[[#This Row],[Order_Date]],"mmm")</f>
        <v>Apr</v>
      </c>
      <c r="X5032">
        <f>MONTH(Sales_Data[[#This Row],[Order_Date]])</f>
        <v>4</v>
      </c>
      <c r="Y5032" t="str">
        <f>"Q"&amp;ROUNDUP(MONTH(Sales_Data[[#This Row],[Order_Date]])/3,0)</f>
        <v>Q2</v>
      </c>
    </row>
    <row r="5033" spans="1:25" x14ac:dyDescent="0.3">
      <c r="A5033" t="s">
        <v>6806</v>
      </c>
      <c r="B5033" s="1">
        <v>45973</v>
      </c>
      <c r="C5033" t="s">
        <v>2582</v>
      </c>
      <c r="D5033" t="s">
        <v>341</v>
      </c>
      <c r="E5033" t="s">
        <v>48</v>
      </c>
      <c r="F5033" t="s">
        <v>126</v>
      </c>
      <c r="G5033" t="s">
        <v>21</v>
      </c>
      <c r="H5033" t="s">
        <v>230</v>
      </c>
      <c r="I5033" t="s">
        <v>328</v>
      </c>
      <c r="J5033">
        <v>3</v>
      </c>
      <c r="K5033">
        <v>7739.84</v>
      </c>
      <c r="L5033">
        <v>0.1</v>
      </c>
      <c r="M5033">
        <v>17862</v>
      </c>
      <c r="N5033" t="s">
        <v>109</v>
      </c>
      <c r="O5033" t="s">
        <v>25</v>
      </c>
      <c r="P5033" t="s">
        <v>71</v>
      </c>
      <c r="Q5033">
        <f>Sales_Data[[#This Row],[Quantity]]*Sales_Data[[#This Row],[Unit_Price]]</f>
        <v>23219.52</v>
      </c>
      <c r="R5033">
        <f>Sales_Data[[#This Row],[Gross_Sales]]*Sales_Data[[#This Row],[Discount]]</f>
        <v>2321.9520000000002</v>
      </c>
      <c r="S5033">
        <f>Sales_Data[[#This Row],[Gross_Sales]]-Sales_Data[[#This Row],[Discount_Amount]]</f>
        <v>20897.567999999999</v>
      </c>
      <c r="T5033">
        <f>Sales_Data[[#This Row],[Net Sales]]-Sales_Data[[#This Row],[Cost]]</f>
        <v>3035.5679999999993</v>
      </c>
      <c r="U5033" s="2">
        <f>Sales_Data[[#This Row],[Profit]]/Sales_Data[[#This Row],[Net Sales]]</f>
        <v>0.1452593909492243</v>
      </c>
      <c r="V5033">
        <f>YEAR(Sales_Data[[#This Row],[Order_Date]])</f>
        <v>2025</v>
      </c>
      <c r="W5033" t="str">
        <f>TEXT(Sales_Data[[#This Row],[Order_Date]],"mmm")</f>
        <v>Nov</v>
      </c>
      <c r="X5033">
        <f>MONTH(Sales_Data[[#This Row],[Order_Date]])</f>
        <v>11</v>
      </c>
      <c r="Y5033" t="str">
        <f>"Q"&amp;ROUNDUP(MONTH(Sales_Data[[#This Row],[Order_Date]])/3,0)</f>
        <v>Q4</v>
      </c>
    </row>
    <row r="5034" spans="1:25" x14ac:dyDescent="0.3">
      <c r="A5034" t="s">
        <v>6807</v>
      </c>
      <c r="B5034" s="1">
        <v>46000</v>
      </c>
      <c r="C5034" t="s">
        <v>2614</v>
      </c>
      <c r="D5034" t="s">
        <v>131</v>
      </c>
      <c r="E5034" t="s">
        <v>30</v>
      </c>
      <c r="F5034" t="s">
        <v>31</v>
      </c>
      <c r="G5034" t="s">
        <v>67</v>
      </c>
      <c r="H5034" t="s">
        <v>68</v>
      </c>
      <c r="I5034" t="s">
        <v>69</v>
      </c>
      <c r="J5034">
        <v>1</v>
      </c>
      <c r="K5034">
        <v>2525.69</v>
      </c>
      <c r="L5034">
        <v>0.2</v>
      </c>
      <c r="M5034">
        <v>1597.42</v>
      </c>
      <c r="N5034" t="s">
        <v>52</v>
      </c>
      <c r="O5034" t="s">
        <v>35</v>
      </c>
      <c r="P5034" t="s">
        <v>44</v>
      </c>
      <c r="Q5034">
        <f>Sales_Data[[#This Row],[Quantity]]*Sales_Data[[#This Row],[Unit_Price]]</f>
        <v>2525.69</v>
      </c>
      <c r="R5034">
        <f>Sales_Data[[#This Row],[Gross_Sales]]*Sales_Data[[#This Row],[Discount]]</f>
        <v>505.13800000000003</v>
      </c>
      <c r="S5034">
        <f>Sales_Data[[#This Row],[Gross_Sales]]-Sales_Data[[#This Row],[Discount_Amount]]</f>
        <v>2020.5520000000001</v>
      </c>
      <c r="T5034">
        <f>Sales_Data[[#This Row],[Net Sales]]-Sales_Data[[#This Row],[Cost]]</f>
        <v>423.13200000000006</v>
      </c>
      <c r="U5034" s="2">
        <f>Sales_Data[[#This Row],[Profit]]/Sales_Data[[#This Row],[Net Sales]]</f>
        <v>0.20941406110805366</v>
      </c>
      <c r="V5034">
        <f>YEAR(Sales_Data[[#This Row],[Order_Date]])</f>
        <v>2025</v>
      </c>
      <c r="W5034" t="str">
        <f>TEXT(Sales_Data[[#This Row],[Order_Date]],"mmm")</f>
        <v>Dec</v>
      </c>
      <c r="X5034">
        <f>MONTH(Sales_Data[[#This Row],[Order_Date]])</f>
        <v>12</v>
      </c>
      <c r="Y5034" t="str">
        <f>"Q"&amp;ROUNDUP(MONTH(Sales_Data[[#This Row],[Order_Date]])/3,0)</f>
        <v>Q4</v>
      </c>
    </row>
    <row r="5035" spans="1:25" x14ac:dyDescent="0.3">
      <c r="A5035" t="s">
        <v>6808</v>
      </c>
      <c r="B5035" s="1">
        <v>45802</v>
      </c>
      <c r="C5035" t="s">
        <v>2841</v>
      </c>
      <c r="D5035" t="s">
        <v>244</v>
      </c>
      <c r="E5035" t="s">
        <v>19</v>
      </c>
      <c r="F5035" t="s">
        <v>113</v>
      </c>
      <c r="G5035" t="s">
        <v>21</v>
      </c>
      <c r="H5035" t="s">
        <v>297</v>
      </c>
      <c r="I5035" t="s">
        <v>494</v>
      </c>
      <c r="J5035">
        <v>2</v>
      </c>
      <c r="K5035">
        <v>17070.939999999999</v>
      </c>
      <c r="L5035">
        <v>0.05</v>
      </c>
      <c r="M5035">
        <v>22997.46</v>
      </c>
      <c r="N5035" t="s">
        <v>83</v>
      </c>
      <c r="O5035" t="s">
        <v>35</v>
      </c>
      <c r="P5035" t="s">
        <v>71</v>
      </c>
      <c r="Q5035">
        <f>Sales_Data[[#This Row],[Quantity]]*Sales_Data[[#This Row],[Unit_Price]]</f>
        <v>34141.879999999997</v>
      </c>
      <c r="R5035">
        <f>Sales_Data[[#This Row],[Gross_Sales]]*Sales_Data[[#This Row],[Discount]]</f>
        <v>1707.0940000000001</v>
      </c>
      <c r="S5035">
        <f>Sales_Data[[#This Row],[Gross_Sales]]-Sales_Data[[#This Row],[Discount_Amount]]</f>
        <v>32434.785999999996</v>
      </c>
      <c r="T5035">
        <f>Sales_Data[[#This Row],[Net Sales]]-Sales_Data[[#This Row],[Cost]]</f>
        <v>9437.3259999999973</v>
      </c>
      <c r="U5035" s="2">
        <f>Sales_Data[[#This Row],[Profit]]/Sales_Data[[#This Row],[Net Sales]]</f>
        <v>0.29096310362584166</v>
      </c>
      <c r="V5035">
        <f>YEAR(Sales_Data[[#This Row],[Order_Date]])</f>
        <v>2025</v>
      </c>
      <c r="W5035" t="str">
        <f>TEXT(Sales_Data[[#This Row],[Order_Date]],"mmm")</f>
        <v>May</v>
      </c>
      <c r="X5035">
        <f>MONTH(Sales_Data[[#This Row],[Order_Date]])</f>
        <v>5</v>
      </c>
      <c r="Y5035" t="str">
        <f>"Q"&amp;ROUNDUP(MONTH(Sales_Data[[#This Row],[Order_Date]])/3,0)</f>
        <v>Q2</v>
      </c>
    </row>
    <row r="5036" spans="1:25" x14ac:dyDescent="0.3">
      <c r="A5036" t="s">
        <v>6809</v>
      </c>
      <c r="B5036" s="1">
        <v>45722</v>
      </c>
      <c r="C5036" t="s">
        <v>480</v>
      </c>
      <c r="D5036" t="s">
        <v>125</v>
      </c>
      <c r="E5036" t="s">
        <v>119</v>
      </c>
      <c r="F5036" t="s">
        <v>120</v>
      </c>
      <c r="G5036" t="s">
        <v>67</v>
      </c>
      <c r="H5036" t="s">
        <v>88</v>
      </c>
      <c r="I5036" t="s">
        <v>157</v>
      </c>
      <c r="J5036">
        <v>1</v>
      </c>
      <c r="K5036">
        <v>5267.71</v>
      </c>
      <c r="L5036">
        <v>0.05</v>
      </c>
      <c r="M5036">
        <v>4100.45</v>
      </c>
      <c r="N5036" t="s">
        <v>83</v>
      </c>
      <c r="O5036" t="s">
        <v>35</v>
      </c>
      <c r="P5036" t="s">
        <v>26</v>
      </c>
      <c r="Q5036">
        <f>Sales_Data[[#This Row],[Quantity]]*Sales_Data[[#This Row],[Unit_Price]]</f>
        <v>5267.71</v>
      </c>
      <c r="R5036">
        <f>Sales_Data[[#This Row],[Gross_Sales]]*Sales_Data[[#This Row],[Discount]]</f>
        <v>263.38550000000004</v>
      </c>
      <c r="S5036">
        <f>Sales_Data[[#This Row],[Gross_Sales]]-Sales_Data[[#This Row],[Discount_Amount]]</f>
        <v>5004.3244999999997</v>
      </c>
      <c r="T5036">
        <f>Sales_Data[[#This Row],[Net Sales]]-Sales_Data[[#This Row],[Cost]]</f>
        <v>903.8744999999999</v>
      </c>
      <c r="U5036" s="2">
        <f>Sales_Data[[#This Row],[Profit]]/Sales_Data[[#This Row],[Net Sales]]</f>
        <v>0.18061868290115879</v>
      </c>
      <c r="V5036">
        <f>YEAR(Sales_Data[[#This Row],[Order_Date]])</f>
        <v>2025</v>
      </c>
      <c r="W5036" t="str">
        <f>TEXT(Sales_Data[[#This Row],[Order_Date]],"mmm")</f>
        <v>Mar</v>
      </c>
      <c r="X5036">
        <f>MONTH(Sales_Data[[#This Row],[Order_Date]])</f>
        <v>3</v>
      </c>
      <c r="Y5036" t="str">
        <f>"Q"&amp;ROUNDUP(MONTH(Sales_Data[[#This Row],[Order_Date]])/3,0)</f>
        <v>Q1</v>
      </c>
    </row>
    <row r="5037" spans="1:25" x14ac:dyDescent="0.3">
      <c r="A5037" t="s">
        <v>6810</v>
      </c>
      <c r="B5037" s="1">
        <v>45904</v>
      </c>
      <c r="C5037" t="s">
        <v>2141</v>
      </c>
      <c r="D5037" t="s">
        <v>38</v>
      </c>
      <c r="E5037" t="s">
        <v>48</v>
      </c>
      <c r="F5037" t="s">
        <v>132</v>
      </c>
      <c r="G5037" t="s">
        <v>75</v>
      </c>
      <c r="H5037" t="s">
        <v>185</v>
      </c>
      <c r="I5037" t="s">
        <v>261</v>
      </c>
      <c r="J5037">
        <v>1</v>
      </c>
      <c r="K5037">
        <v>43890.19</v>
      </c>
      <c r="L5037">
        <v>0.05</v>
      </c>
      <c r="M5037">
        <v>31144.98</v>
      </c>
      <c r="N5037" t="s">
        <v>24</v>
      </c>
      <c r="O5037" t="s">
        <v>35</v>
      </c>
      <c r="P5037" t="s">
        <v>44</v>
      </c>
      <c r="Q5037">
        <f>Sales_Data[[#This Row],[Quantity]]*Sales_Data[[#This Row],[Unit_Price]]</f>
        <v>43890.19</v>
      </c>
      <c r="R5037">
        <f>Sales_Data[[#This Row],[Gross_Sales]]*Sales_Data[[#This Row],[Discount]]</f>
        <v>2194.5095000000001</v>
      </c>
      <c r="S5037">
        <f>Sales_Data[[#This Row],[Gross_Sales]]-Sales_Data[[#This Row],[Discount_Amount]]</f>
        <v>41695.680500000002</v>
      </c>
      <c r="T5037">
        <f>Sales_Data[[#This Row],[Net Sales]]-Sales_Data[[#This Row],[Cost]]</f>
        <v>10550.700500000003</v>
      </c>
      <c r="U5037" s="2">
        <f>Sales_Data[[#This Row],[Profit]]/Sales_Data[[#This Row],[Net Sales]]</f>
        <v>0.2530406117247565</v>
      </c>
      <c r="V5037">
        <f>YEAR(Sales_Data[[#This Row],[Order_Date]])</f>
        <v>2025</v>
      </c>
      <c r="W5037" t="str">
        <f>TEXT(Sales_Data[[#This Row],[Order_Date]],"mmm")</f>
        <v>Sep</v>
      </c>
      <c r="X5037">
        <f>MONTH(Sales_Data[[#This Row],[Order_Date]])</f>
        <v>9</v>
      </c>
      <c r="Y5037" t="str">
        <f>"Q"&amp;ROUNDUP(MONTH(Sales_Data[[#This Row],[Order_Date]])/3,0)</f>
        <v>Q3</v>
      </c>
    </row>
    <row r="5038" spans="1:25" x14ac:dyDescent="0.3">
      <c r="A5038" t="s">
        <v>6811</v>
      </c>
      <c r="B5038" s="1">
        <v>45880</v>
      </c>
      <c r="C5038" t="s">
        <v>5310</v>
      </c>
      <c r="D5038" t="s">
        <v>277</v>
      </c>
      <c r="E5038" t="s">
        <v>48</v>
      </c>
      <c r="F5038" t="s">
        <v>132</v>
      </c>
      <c r="G5038" t="s">
        <v>75</v>
      </c>
      <c r="H5038" t="s">
        <v>76</v>
      </c>
      <c r="I5038" t="s">
        <v>108</v>
      </c>
      <c r="J5038">
        <v>1</v>
      </c>
      <c r="K5038">
        <v>8668.1200000000008</v>
      </c>
      <c r="L5038">
        <v>0.15</v>
      </c>
      <c r="M5038">
        <v>5618.13</v>
      </c>
      <c r="N5038" t="s">
        <v>83</v>
      </c>
      <c r="O5038" t="s">
        <v>35</v>
      </c>
      <c r="P5038" t="s">
        <v>44</v>
      </c>
      <c r="Q5038">
        <f>Sales_Data[[#This Row],[Quantity]]*Sales_Data[[#This Row],[Unit_Price]]</f>
        <v>8668.1200000000008</v>
      </c>
      <c r="R5038">
        <f>Sales_Data[[#This Row],[Gross_Sales]]*Sales_Data[[#This Row],[Discount]]</f>
        <v>1300.2180000000001</v>
      </c>
      <c r="S5038">
        <f>Sales_Data[[#This Row],[Gross_Sales]]-Sales_Data[[#This Row],[Discount_Amount]]</f>
        <v>7367.902000000001</v>
      </c>
      <c r="T5038">
        <f>Sales_Data[[#This Row],[Net Sales]]-Sales_Data[[#This Row],[Cost]]</f>
        <v>1749.7720000000008</v>
      </c>
      <c r="U5038" s="2">
        <f>Sales_Data[[#This Row],[Profit]]/Sales_Data[[#This Row],[Net Sales]]</f>
        <v>0.23748578632017645</v>
      </c>
      <c r="V5038">
        <f>YEAR(Sales_Data[[#This Row],[Order_Date]])</f>
        <v>2025</v>
      </c>
      <c r="W5038" t="str">
        <f>TEXT(Sales_Data[[#This Row],[Order_Date]],"mmm")</f>
        <v>Aug</v>
      </c>
      <c r="X5038">
        <f>MONTH(Sales_Data[[#This Row],[Order_Date]])</f>
        <v>8</v>
      </c>
      <c r="Y5038" t="str">
        <f>"Q"&amp;ROUNDUP(MONTH(Sales_Data[[#This Row],[Order_Date]])/3,0)</f>
        <v>Q3</v>
      </c>
    </row>
    <row r="5039" spans="1:25" x14ac:dyDescent="0.3">
      <c r="A5039" t="s">
        <v>6812</v>
      </c>
      <c r="B5039" s="1">
        <v>45970</v>
      </c>
      <c r="C5039" t="s">
        <v>4988</v>
      </c>
      <c r="D5039" t="s">
        <v>450</v>
      </c>
      <c r="E5039" t="s">
        <v>48</v>
      </c>
      <c r="F5039" t="s">
        <v>132</v>
      </c>
      <c r="G5039" t="s">
        <v>32</v>
      </c>
      <c r="H5039" t="s">
        <v>33</v>
      </c>
      <c r="I5039" t="s">
        <v>161</v>
      </c>
      <c r="J5039">
        <v>4</v>
      </c>
      <c r="K5039">
        <v>10613.5</v>
      </c>
      <c r="L5039">
        <v>0</v>
      </c>
      <c r="M5039">
        <v>33361.01</v>
      </c>
      <c r="N5039" t="s">
        <v>83</v>
      </c>
      <c r="O5039" t="s">
        <v>25</v>
      </c>
      <c r="P5039" t="s">
        <v>44</v>
      </c>
      <c r="Q5039">
        <f>Sales_Data[[#This Row],[Quantity]]*Sales_Data[[#This Row],[Unit_Price]]</f>
        <v>42454</v>
      </c>
      <c r="R5039">
        <f>Sales_Data[[#This Row],[Gross_Sales]]*Sales_Data[[#This Row],[Discount]]</f>
        <v>0</v>
      </c>
      <c r="S5039">
        <f>Sales_Data[[#This Row],[Gross_Sales]]-Sales_Data[[#This Row],[Discount_Amount]]</f>
        <v>42454</v>
      </c>
      <c r="T5039">
        <f>Sales_Data[[#This Row],[Net Sales]]-Sales_Data[[#This Row],[Cost]]</f>
        <v>9092.989999999998</v>
      </c>
      <c r="U5039" s="2">
        <f>Sales_Data[[#This Row],[Profit]]/Sales_Data[[#This Row],[Net Sales]]</f>
        <v>0.21418452913741928</v>
      </c>
      <c r="V5039">
        <f>YEAR(Sales_Data[[#This Row],[Order_Date]])</f>
        <v>2025</v>
      </c>
      <c r="W5039" t="str">
        <f>TEXT(Sales_Data[[#This Row],[Order_Date]],"mmm")</f>
        <v>Nov</v>
      </c>
      <c r="X5039">
        <f>MONTH(Sales_Data[[#This Row],[Order_Date]])</f>
        <v>11</v>
      </c>
      <c r="Y5039" t="str">
        <f>"Q"&amp;ROUNDUP(MONTH(Sales_Data[[#This Row],[Order_Date]])/3,0)</f>
        <v>Q4</v>
      </c>
    </row>
    <row r="5040" spans="1:25" x14ac:dyDescent="0.3">
      <c r="A5040" t="s">
        <v>6813</v>
      </c>
      <c r="B5040" s="1">
        <v>45763</v>
      </c>
      <c r="C5040" t="s">
        <v>6666</v>
      </c>
      <c r="D5040" t="s">
        <v>1004</v>
      </c>
      <c r="E5040" t="s">
        <v>30</v>
      </c>
      <c r="F5040" t="s">
        <v>31</v>
      </c>
      <c r="G5040" t="s">
        <v>21</v>
      </c>
      <c r="H5040" t="s">
        <v>22</v>
      </c>
      <c r="I5040" t="s">
        <v>23</v>
      </c>
      <c r="J5040">
        <v>1</v>
      </c>
      <c r="K5040">
        <v>2456.25</v>
      </c>
      <c r="L5040">
        <v>0.1</v>
      </c>
      <c r="M5040">
        <v>1834.1</v>
      </c>
      <c r="N5040" t="s">
        <v>24</v>
      </c>
      <c r="O5040" t="s">
        <v>25</v>
      </c>
      <c r="P5040" t="s">
        <v>26</v>
      </c>
      <c r="Q5040">
        <f>Sales_Data[[#This Row],[Quantity]]*Sales_Data[[#This Row],[Unit_Price]]</f>
        <v>2456.25</v>
      </c>
      <c r="R5040">
        <f>Sales_Data[[#This Row],[Gross_Sales]]*Sales_Data[[#This Row],[Discount]]</f>
        <v>245.625</v>
      </c>
      <c r="S5040">
        <f>Sales_Data[[#This Row],[Gross_Sales]]-Sales_Data[[#This Row],[Discount_Amount]]</f>
        <v>2210.625</v>
      </c>
      <c r="T5040">
        <f>Sales_Data[[#This Row],[Net Sales]]-Sales_Data[[#This Row],[Cost]]</f>
        <v>376.52500000000009</v>
      </c>
      <c r="U5040" s="2">
        <f>Sales_Data[[#This Row],[Profit]]/Sales_Data[[#This Row],[Net Sales]]</f>
        <v>0.17032513429459997</v>
      </c>
      <c r="V5040">
        <f>YEAR(Sales_Data[[#This Row],[Order_Date]])</f>
        <v>2025</v>
      </c>
      <c r="W5040" t="str">
        <f>TEXT(Sales_Data[[#This Row],[Order_Date]],"mmm")</f>
        <v>Apr</v>
      </c>
      <c r="X5040">
        <f>MONTH(Sales_Data[[#This Row],[Order_Date]])</f>
        <v>4</v>
      </c>
      <c r="Y5040" t="str">
        <f>"Q"&amp;ROUNDUP(MONTH(Sales_Data[[#This Row],[Order_Date]])/3,0)</f>
        <v>Q2</v>
      </c>
    </row>
    <row r="5041" spans="1:25" x14ac:dyDescent="0.3">
      <c r="A5041" t="s">
        <v>6814</v>
      </c>
      <c r="B5041" s="1">
        <v>45838</v>
      </c>
      <c r="C5041" t="s">
        <v>4235</v>
      </c>
      <c r="D5041" t="s">
        <v>168</v>
      </c>
      <c r="E5041" t="s">
        <v>119</v>
      </c>
      <c r="F5041" t="s">
        <v>146</v>
      </c>
      <c r="G5041" t="s">
        <v>41</v>
      </c>
      <c r="H5041" t="s">
        <v>102</v>
      </c>
      <c r="I5041" t="s">
        <v>165</v>
      </c>
      <c r="J5041">
        <v>2</v>
      </c>
      <c r="K5041">
        <v>8585.75</v>
      </c>
      <c r="L5041">
        <v>0.1</v>
      </c>
      <c r="M5041">
        <v>11477.13</v>
      </c>
      <c r="N5041" t="s">
        <v>24</v>
      </c>
      <c r="O5041" t="s">
        <v>35</v>
      </c>
      <c r="P5041" t="s">
        <v>71</v>
      </c>
      <c r="Q5041">
        <f>Sales_Data[[#This Row],[Quantity]]*Sales_Data[[#This Row],[Unit_Price]]</f>
        <v>17171.5</v>
      </c>
      <c r="R5041">
        <f>Sales_Data[[#This Row],[Gross_Sales]]*Sales_Data[[#This Row],[Discount]]</f>
        <v>1717.15</v>
      </c>
      <c r="S5041">
        <f>Sales_Data[[#This Row],[Gross_Sales]]-Sales_Data[[#This Row],[Discount_Amount]]</f>
        <v>15454.35</v>
      </c>
      <c r="T5041">
        <f>Sales_Data[[#This Row],[Net Sales]]-Sales_Data[[#This Row],[Cost]]</f>
        <v>3977.2200000000012</v>
      </c>
      <c r="U5041" s="2">
        <f>Sales_Data[[#This Row],[Profit]]/Sales_Data[[#This Row],[Net Sales]]</f>
        <v>0.25735278416756452</v>
      </c>
      <c r="V5041">
        <f>YEAR(Sales_Data[[#This Row],[Order_Date]])</f>
        <v>2025</v>
      </c>
      <c r="W5041" t="str">
        <f>TEXT(Sales_Data[[#This Row],[Order_Date]],"mmm")</f>
        <v>Jun</v>
      </c>
      <c r="X5041">
        <f>MONTH(Sales_Data[[#This Row],[Order_Date]])</f>
        <v>6</v>
      </c>
      <c r="Y5041" t="str">
        <f>"Q"&amp;ROUNDUP(MONTH(Sales_Data[[#This Row],[Order_Date]])/3,0)</f>
        <v>Q2</v>
      </c>
    </row>
    <row r="5042" spans="1:25" x14ac:dyDescent="0.3">
      <c r="A5042" t="s">
        <v>6815</v>
      </c>
      <c r="B5042" s="1">
        <v>45841</v>
      </c>
      <c r="C5042" t="s">
        <v>1756</v>
      </c>
      <c r="D5042" t="s">
        <v>916</v>
      </c>
      <c r="E5042" t="s">
        <v>48</v>
      </c>
      <c r="F5042" t="s">
        <v>132</v>
      </c>
      <c r="G5042" t="s">
        <v>67</v>
      </c>
      <c r="H5042" t="s">
        <v>133</v>
      </c>
      <c r="I5042" t="s">
        <v>138</v>
      </c>
      <c r="J5042">
        <v>2</v>
      </c>
      <c r="K5042">
        <v>24409.82</v>
      </c>
      <c r="L5042">
        <v>0.05</v>
      </c>
      <c r="M5042">
        <v>31884.1</v>
      </c>
      <c r="N5042" t="s">
        <v>24</v>
      </c>
      <c r="O5042" t="s">
        <v>35</v>
      </c>
      <c r="P5042" t="s">
        <v>71</v>
      </c>
      <c r="Q5042">
        <f>Sales_Data[[#This Row],[Quantity]]*Sales_Data[[#This Row],[Unit_Price]]</f>
        <v>48819.64</v>
      </c>
      <c r="R5042">
        <f>Sales_Data[[#This Row],[Gross_Sales]]*Sales_Data[[#This Row],[Discount]]</f>
        <v>2440.982</v>
      </c>
      <c r="S5042">
        <f>Sales_Data[[#This Row],[Gross_Sales]]-Sales_Data[[#This Row],[Discount_Amount]]</f>
        <v>46378.657999999996</v>
      </c>
      <c r="T5042">
        <f>Sales_Data[[#This Row],[Net Sales]]-Sales_Data[[#This Row],[Cost]]</f>
        <v>14494.557999999997</v>
      </c>
      <c r="U5042" s="2">
        <f>Sales_Data[[#This Row],[Profit]]/Sales_Data[[#This Row],[Net Sales]]</f>
        <v>0.31252646421981417</v>
      </c>
      <c r="V5042">
        <f>YEAR(Sales_Data[[#This Row],[Order_Date]])</f>
        <v>2025</v>
      </c>
      <c r="W5042" t="str">
        <f>TEXT(Sales_Data[[#This Row],[Order_Date]],"mmm")</f>
        <v>Jul</v>
      </c>
      <c r="X5042">
        <f>MONTH(Sales_Data[[#This Row],[Order_Date]])</f>
        <v>7</v>
      </c>
      <c r="Y5042" t="str">
        <f>"Q"&amp;ROUNDUP(MONTH(Sales_Data[[#This Row],[Order_Date]])/3,0)</f>
        <v>Q3</v>
      </c>
    </row>
    <row r="5043" spans="1:25" x14ac:dyDescent="0.3">
      <c r="A5043" t="s">
        <v>6816</v>
      </c>
      <c r="B5043" s="1">
        <v>45883</v>
      </c>
      <c r="C5043" t="s">
        <v>1990</v>
      </c>
      <c r="D5043" t="s">
        <v>404</v>
      </c>
      <c r="E5043" t="s">
        <v>48</v>
      </c>
      <c r="F5043" t="s">
        <v>152</v>
      </c>
      <c r="G5043" t="s">
        <v>67</v>
      </c>
      <c r="H5043" t="s">
        <v>121</v>
      </c>
      <c r="I5043" t="s">
        <v>142</v>
      </c>
      <c r="J5043">
        <v>3</v>
      </c>
      <c r="K5043">
        <v>57220.24</v>
      </c>
      <c r="L5043">
        <v>0</v>
      </c>
      <c r="M5043">
        <v>133761.22</v>
      </c>
      <c r="N5043" t="s">
        <v>52</v>
      </c>
      <c r="O5043" t="s">
        <v>35</v>
      </c>
      <c r="P5043" t="s">
        <v>44</v>
      </c>
      <c r="Q5043">
        <f>Sales_Data[[#This Row],[Quantity]]*Sales_Data[[#This Row],[Unit_Price]]</f>
        <v>171660.72</v>
      </c>
      <c r="R5043">
        <f>Sales_Data[[#This Row],[Gross_Sales]]*Sales_Data[[#This Row],[Discount]]</f>
        <v>0</v>
      </c>
      <c r="S5043">
        <f>Sales_Data[[#This Row],[Gross_Sales]]-Sales_Data[[#This Row],[Discount_Amount]]</f>
        <v>171660.72</v>
      </c>
      <c r="T5043">
        <f>Sales_Data[[#This Row],[Net Sales]]-Sales_Data[[#This Row],[Cost]]</f>
        <v>37899.5</v>
      </c>
      <c r="U5043" s="2">
        <f>Sales_Data[[#This Row],[Profit]]/Sales_Data[[#This Row],[Net Sales]]</f>
        <v>0.220781434448137</v>
      </c>
      <c r="V5043">
        <f>YEAR(Sales_Data[[#This Row],[Order_Date]])</f>
        <v>2025</v>
      </c>
      <c r="W5043" t="str">
        <f>TEXT(Sales_Data[[#This Row],[Order_Date]],"mmm")</f>
        <v>Aug</v>
      </c>
      <c r="X5043">
        <f>MONTH(Sales_Data[[#This Row],[Order_Date]])</f>
        <v>8</v>
      </c>
      <c r="Y5043" t="str">
        <f>"Q"&amp;ROUNDUP(MONTH(Sales_Data[[#This Row],[Order_Date]])/3,0)</f>
        <v>Q3</v>
      </c>
    </row>
    <row r="5044" spans="1:25" x14ac:dyDescent="0.3">
      <c r="A5044" t="s">
        <v>6817</v>
      </c>
      <c r="B5044" s="1">
        <v>45922</v>
      </c>
      <c r="C5044" t="s">
        <v>1028</v>
      </c>
      <c r="D5044" t="s">
        <v>756</v>
      </c>
      <c r="E5044" t="s">
        <v>30</v>
      </c>
      <c r="F5044" t="s">
        <v>210</v>
      </c>
      <c r="G5044" t="s">
        <v>67</v>
      </c>
      <c r="H5044" t="s">
        <v>68</v>
      </c>
      <c r="I5044" t="s">
        <v>69</v>
      </c>
      <c r="J5044">
        <v>2</v>
      </c>
      <c r="K5044">
        <v>821.37</v>
      </c>
      <c r="L5044">
        <v>0</v>
      </c>
      <c r="M5044">
        <v>1433.47</v>
      </c>
      <c r="N5044" t="s">
        <v>109</v>
      </c>
      <c r="O5044" t="s">
        <v>35</v>
      </c>
      <c r="P5044" t="s">
        <v>71</v>
      </c>
      <c r="Q5044">
        <f>Sales_Data[[#This Row],[Quantity]]*Sales_Data[[#This Row],[Unit_Price]]</f>
        <v>1642.74</v>
      </c>
      <c r="R5044">
        <f>Sales_Data[[#This Row],[Gross_Sales]]*Sales_Data[[#This Row],[Discount]]</f>
        <v>0</v>
      </c>
      <c r="S5044">
        <f>Sales_Data[[#This Row],[Gross_Sales]]-Sales_Data[[#This Row],[Discount_Amount]]</f>
        <v>1642.74</v>
      </c>
      <c r="T5044">
        <f>Sales_Data[[#This Row],[Net Sales]]-Sales_Data[[#This Row],[Cost]]</f>
        <v>209.26999999999998</v>
      </c>
      <c r="U5044" s="2">
        <f>Sales_Data[[#This Row],[Profit]]/Sales_Data[[#This Row],[Net Sales]]</f>
        <v>0.12739082264996285</v>
      </c>
      <c r="V5044">
        <f>YEAR(Sales_Data[[#This Row],[Order_Date]])</f>
        <v>2025</v>
      </c>
      <c r="W5044" t="str">
        <f>TEXT(Sales_Data[[#This Row],[Order_Date]],"mmm")</f>
        <v>Sep</v>
      </c>
      <c r="X5044">
        <f>MONTH(Sales_Data[[#This Row],[Order_Date]])</f>
        <v>9</v>
      </c>
      <c r="Y5044" t="str">
        <f>"Q"&amp;ROUNDUP(MONTH(Sales_Data[[#This Row],[Order_Date]])/3,0)</f>
        <v>Q3</v>
      </c>
    </row>
    <row r="5045" spans="1:25" x14ac:dyDescent="0.3">
      <c r="A5045" t="s">
        <v>6818</v>
      </c>
      <c r="B5045" s="1">
        <v>45935</v>
      </c>
      <c r="C5045" t="s">
        <v>1082</v>
      </c>
      <c r="D5045" t="s">
        <v>1171</v>
      </c>
      <c r="E5045" t="s">
        <v>48</v>
      </c>
      <c r="F5045" t="s">
        <v>164</v>
      </c>
      <c r="G5045" t="s">
        <v>21</v>
      </c>
      <c r="H5045" t="s">
        <v>297</v>
      </c>
      <c r="I5045" t="s">
        <v>297</v>
      </c>
      <c r="J5045">
        <v>1</v>
      </c>
      <c r="K5045">
        <v>40680.589999999997</v>
      </c>
      <c r="L5045">
        <v>0.1</v>
      </c>
      <c r="M5045">
        <v>23627.32</v>
      </c>
      <c r="N5045" t="s">
        <v>52</v>
      </c>
      <c r="O5045" t="s">
        <v>25</v>
      </c>
      <c r="P5045" t="s">
        <v>71</v>
      </c>
      <c r="Q5045">
        <f>Sales_Data[[#This Row],[Quantity]]*Sales_Data[[#This Row],[Unit_Price]]</f>
        <v>40680.589999999997</v>
      </c>
      <c r="R5045">
        <f>Sales_Data[[#This Row],[Gross_Sales]]*Sales_Data[[#This Row],[Discount]]</f>
        <v>4068.0589999999997</v>
      </c>
      <c r="S5045">
        <f>Sales_Data[[#This Row],[Gross_Sales]]-Sales_Data[[#This Row],[Discount_Amount]]</f>
        <v>36612.530999999995</v>
      </c>
      <c r="T5045">
        <f>Sales_Data[[#This Row],[Net Sales]]-Sales_Data[[#This Row],[Cost]]</f>
        <v>12985.210999999996</v>
      </c>
      <c r="U5045" s="2">
        <f>Sales_Data[[#This Row],[Profit]]/Sales_Data[[#This Row],[Net Sales]]</f>
        <v>0.35466575637723591</v>
      </c>
      <c r="V5045">
        <f>YEAR(Sales_Data[[#This Row],[Order_Date]])</f>
        <v>2025</v>
      </c>
      <c r="W5045" t="str">
        <f>TEXT(Sales_Data[[#This Row],[Order_Date]],"mmm")</f>
        <v>Oct</v>
      </c>
      <c r="X5045">
        <f>MONTH(Sales_Data[[#This Row],[Order_Date]])</f>
        <v>10</v>
      </c>
      <c r="Y5045" t="str">
        <f>"Q"&amp;ROUNDUP(MONTH(Sales_Data[[#This Row],[Order_Date]])/3,0)</f>
        <v>Q4</v>
      </c>
    </row>
    <row r="5046" spans="1:25" x14ac:dyDescent="0.3">
      <c r="A5046" t="s">
        <v>6819</v>
      </c>
      <c r="B5046" s="1">
        <v>45746</v>
      </c>
      <c r="C5046" t="s">
        <v>1462</v>
      </c>
      <c r="D5046" t="s">
        <v>56</v>
      </c>
      <c r="E5046" t="s">
        <v>48</v>
      </c>
      <c r="F5046" t="s">
        <v>126</v>
      </c>
      <c r="G5046" t="s">
        <v>67</v>
      </c>
      <c r="H5046" t="s">
        <v>133</v>
      </c>
      <c r="I5046" t="s">
        <v>134</v>
      </c>
      <c r="J5046">
        <v>2</v>
      </c>
      <c r="K5046">
        <v>39638.92</v>
      </c>
      <c r="L5046">
        <v>0</v>
      </c>
      <c r="M5046">
        <v>49289.26</v>
      </c>
      <c r="N5046" t="s">
        <v>52</v>
      </c>
      <c r="O5046" t="s">
        <v>25</v>
      </c>
      <c r="P5046" t="s">
        <v>26</v>
      </c>
      <c r="Q5046">
        <f>Sales_Data[[#This Row],[Quantity]]*Sales_Data[[#This Row],[Unit_Price]]</f>
        <v>79277.84</v>
      </c>
      <c r="R5046">
        <f>Sales_Data[[#This Row],[Gross_Sales]]*Sales_Data[[#This Row],[Discount]]</f>
        <v>0</v>
      </c>
      <c r="S5046">
        <f>Sales_Data[[#This Row],[Gross_Sales]]-Sales_Data[[#This Row],[Discount_Amount]]</f>
        <v>79277.84</v>
      </c>
      <c r="T5046">
        <f>Sales_Data[[#This Row],[Net Sales]]-Sales_Data[[#This Row],[Cost]]</f>
        <v>29988.579999999994</v>
      </c>
      <c r="U5046" s="2">
        <f>Sales_Data[[#This Row],[Profit]]/Sales_Data[[#This Row],[Net Sales]]</f>
        <v>0.37827191053641213</v>
      </c>
      <c r="V5046">
        <f>YEAR(Sales_Data[[#This Row],[Order_Date]])</f>
        <v>2025</v>
      </c>
      <c r="W5046" t="str">
        <f>TEXT(Sales_Data[[#This Row],[Order_Date]],"mmm")</f>
        <v>Mar</v>
      </c>
      <c r="X5046">
        <f>MONTH(Sales_Data[[#This Row],[Order_Date]])</f>
        <v>3</v>
      </c>
      <c r="Y5046" t="str">
        <f>"Q"&amp;ROUNDUP(MONTH(Sales_Data[[#This Row],[Order_Date]])/3,0)</f>
        <v>Q1</v>
      </c>
    </row>
    <row r="5047" spans="1:25" x14ac:dyDescent="0.3">
      <c r="A5047" t="s">
        <v>6820</v>
      </c>
      <c r="B5047" s="1">
        <v>45833</v>
      </c>
      <c r="C5047" t="s">
        <v>380</v>
      </c>
      <c r="D5047" t="s">
        <v>553</v>
      </c>
      <c r="E5047" t="s">
        <v>48</v>
      </c>
      <c r="F5047" t="s">
        <v>132</v>
      </c>
      <c r="G5047" t="s">
        <v>41</v>
      </c>
      <c r="H5047" t="s">
        <v>171</v>
      </c>
      <c r="I5047" t="s">
        <v>191</v>
      </c>
      <c r="J5047">
        <v>2</v>
      </c>
      <c r="K5047">
        <v>56102.05</v>
      </c>
      <c r="L5047">
        <v>0.1</v>
      </c>
      <c r="M5047">
        <v>72804.100000000006</v>
      </c>
      <c r="N5047" t="s">
        <v>24</v>
      </c>
      <c r="O5047" t="s">
        <v>53</v>
      </c>
      <c r="P5047" t="s">
        <v>44</v>
      </c>
      <c r="Q5047">
        <f>Sales_Data[[#This Row],[Quantity]]*Sales_Data[[#This Row],[Unit_Price]]</f>
        <v>112204.1</v>
      </c>
      <c r="R5047">
        <f>Sales_Data[[#This Row],[Gross_Sales]]*Sales_Data[[#This Row],[Discount]]</f>
        <v>11220.410000000002</v>
      </c>
      <c r="S5047">
        <f>Sales_Data[[#This Row],[Gross_Sales]]-Sales_Data[[#This Row],[Discount_Amount]]</f>
        <v>100983.69</v>
      </c>
      <c r="T5047">
        <f>Sales_Data[[#This Row],[Net Sales]]-Sales_Data[[#This Row],[Cost]]</f>
        <v>28179.589999999997</v>
      </c>
      <c r="U5047" s="2">
        <f>Sales_Data[[#This Row],[Profit]]/Sales_Data[[#This Row],[Net Sales]]</f>
        <v>0.27905090416085998</v>
      </c>
      <c r="V5047">
        <f>YEAR(Sales_Data[[#This Row],[Order_Date]])</f>
        <v>2025</v>
      </c>
      <c r="W5047" t="str">
        <f>TEXT(Sales_Data[[#This Row],[Order_Date]],"mmm")</f>
        <v>Jun</v>
      </c>
      <c r="X5047">
        <f>MONTH(Sales_Data[[#This Row],[Order_Date]])</f>
        <v>6</v>
      </c>
      <c r="Y5047" t="str">
        <f>"Q"&amp;ROUNDUP(MONTH(Sales_Data[[#This Row],[Order_Date]])/3,0)</f>
        <v>Q2</v>
      </c>
    </row>
    <row r="5048" spans="1:25" x14ac:dyDescent="0.3">
      <c r="A5048" t="s">
        <v>6821</v>
      </c>
      <c r="B5048" s="1">
        <v>45675</v>
      </c>
      <c r="C5048" t="s">
        <v>1403</v>
      </c>
      <c r="D5048" t="s">
        <v>765</v>
      </c>
      <c r="E5048" t="s">
        <v>48</v>
      </c>
      <c r="F5048" t="s">
        <v>126</v>
      </c>
      <c r="G5048" t="s">
        <v>41</v>
      </c>
      <c r="H5048" t="s">
        <v>42</v>
      </c>
      <c r="I5048" t="s">
        <v>43</v>
      </c>
      <c r="J5048">
        <v>2</v>
      </c>
      <c r="K5048">
        <v>1710.61</v>
      </c>
      <c r="L5048">
        <v>0.05</v>
      </c>
      <c r="M5048">
        <v>2474.85</v>
      </c>
      <c r="N5048" t="s">
        <v>52</v>
      </c>
      <c r="O5048" t="s">
        <v>35</v>
      </c>
      <c r="P5048" t="s">
        <v>71</v>
      </c>
      <c r="Q5048">
        <f>Sales_Data[[#This Row],[Quantity]]*Sales_Data[[#This Row],[Unit_Price]]</f>
        <v>3421.22</v>
      </c>
      <c r="R5048">
        <f>Sales_Data[[#This Row],[Gross_Sales]]*Sales_Data[[#This Row],[Discount]]</f>
        <v>171.06100000000001</v>
      </c>
      <c r="S5048">
        <f>Sales_Data[[#This Row],[Gross_Sales]]-Sales_Data[[#This Row],[Discount_Amount]]</f>
        <v>3250.1589999999997</v>
      </c>
      <c r="T5048">
        <f>Sales_Data[[#This Row],[Net Sales]]-Sales_Data[[#This Row],[Cost]]</f>
        <v>775.30899999999974</v>
      </c>
      <c r="U5048" s="2">
        <f>Sales_Data[[#This Row],[Profit]]/Sales_Data[[#This Row],[Net Sales]]</f>
        <v>0.23854494503191992</v>
      </c>
      <c r="V5048">
        <f>YEAR(Sales_Data[[#This Row],[Order_Date]])</f>
        <v>2025</v>
      </c>
      <c r="W5048" t="str">
        <f>TEXT(Sales_Data[[#This Row],[Order_Date]],"mmm")</f>
        <v>Jan</v>
      </c>
      <c r="X5048">
        <f>MONTH(Sales_Data[[#This Row],[Order_Date]])</f>
        <v>1</v>
      </c>
      <c r="Y5048" t="str">
        <f>"Q"&amp;ROUNDUP(MONTH(Sales_Data[[#This Row],[Order_Date]])/3,0)</f>
        <v>Q1</v>
      </c>
    </row>
    <row r="5049" spans="1:25" x14ac:dyDescent="0.3">
      <c r="A5049" t="s">
        <v>6822</v>
      </c>
      <c r="B5049" s="1">
        <v>45763</v>
      </c>
      <c r="C5049" t="s">
        <v>1126</v>
      </c>
      <c r="D5049" t="s">
        <v>29</v>
      </c>
      <c r="E5049" t="s">
        <v>48</v>
      </c>
      <c r="F5049" t="s">
        <v>152</v>
      </c>
      <c r="G5049" t="s">
        <v>32</v>
      </c>
      <c r="H5049" t="s">
        <v>33</v>
      </c>
      <c r="I5049" t="s">
        <v>34</v>
      </c>
      <c r="J5049">
        <v>1</v>
      </c>
      <c r="K5049">
        <v>13560.66</v>
      </c>
      <c r="L5049">
        <v>0.05</v>
      </c>
      <c r="M5049">
        <v>9698.7099999999991</v>
      </c>
      <c r="N5049" t="s">
        <v>24</v>
      </c>
      <c r="O5049" t="s">
        <v>25</v>
      </c>
      <c r="P5049" t="s">
        <v>71</v>
      </c>
      <c r="Q5049">
        <f>Sales_Data[[#This Row],[Quantity]]*Sales_Data[[#This Row],[Unit_Price]]</f>
        <v>13560.66</v>
      </c>
      <c r="R5049">
        <f>Sales_Data[[#This Row],[Gross_Sales]]*Sales_Data[[#This Row],[Discount]]</f>
        <v>678.03300000000002</v>
      </c>
      <c r="S5049">
        <f>Sales_Data[[#This Row],[Gross_Sales]]-Sales_Data[[#This Row],[Discount_Amount]]</f>
        <v>12882.627</v>
      </c>
      <c r="T5049">
        <f>Sales_Data[[#This Row],[Net Sales]]-Sales_Data[[#This Row],[Cost]]</f>
        <v>3183.9170000000013</v>
      </c>
      <c r="U5049" s="2">
        <f>Sales_Data[[#This Row],[Profit]]/Sales_Data[[#This Row],[Net Sales]]</f>
        <v>0.24714811660696231</v>
      </c>
      <c r="V5049">
        <f>YEAR(Sales_Data[[#This Row],[Order_Date]])</f>
        <v>2025</v>
      </c>
      <c r="W5049" t="str">
        <f>TEXT(Sales_Data[[#This Row],[Order_Date]],"mmm")</f>
        <v>Apr</v>
      </c>
      <c r="X5049">
        <f>MONTH(Sales_Data[[#This Row],[Order_Date]])</f>
        <v>4</v>
      </c>
      <c r="Y5049" t="str">
        <f>"Q"&amp;ROUNDUP(MONTH(Sales_Data[[#This Row],[Order_Date]])/3,0)</f>
        <v>Q2</v>
      </c>
    </row>
    <row r="5050" spans="1:25" x14ac:dyDescent="0.3">
      <c r="A5050" t="s">
        <v>6823</v>
      </c>
      <c r="B5050" s="1">
        <v>45928</v>
      </c>
      <c r="C5050" t="s">
        <v>449</v>
      </c>
      <c r="D5050" t="s">
        <v>151</v>
      </c>
      <c r="E5050" t="s">
        <v>48</v>
      </c>
      <c r="F5050" t="s">
        <v>49</v>
      </c>
      <c r="G5050" t="s">
        <v>41</v>
      </c>
      <c r="H5050" t="s">
        <v>102</v>
      </c>
      <c r="I5050" t="s">
        <v>388</v>
      </c>
      <c r="J5050">
        <v>1</v>
      </c>
      <c r="K5050">
        <v>15450.16</v>
      </c>
      <c r="L5050">
        <v>0.05</v>
      </c>
      <c r="M5050">
        <v>10302.56</v>
      </c>
      <c r="N5050" t="s">
        <v>24</v>
      </c>
      <c r="O5050" t="s">
        <v>35</v>
      </c>
      <c r="P5050" t="s">
        <v>44</v>
      </c>
      <c r="Q5050">
        <f>Sales_Data[[#This Row],[Quantity]]*Sales_Data[[#This Row],[Unit_Price]]</f>
        <v>15450.16</v>
      </c>
      <c r="R5050">
        <f>Sales_Data[[#This Row],[Gross_Sales]]*Sales_Data[[#This Row],[Discount]]</f>
        <v>772.50800000000004</v>
      </c>
      <c r="S5050">
        <f>Sales_Data[[#This Row],[Gross_Sales]]-Sales_Data[[#This Row],[Discount_Amount]]</f>
        <v>14677.652</v>
      </c>
      <c r="T5050">
        <f>Sales_Data[[#This Row],[Net Sales]]-Sales_Data[[#This Row],[Cost]]</f>
        <v>4375.0920000000006</v>
      </c>
      <c r="U5050" s="2">
        <f>Sales_Data[[#This Row],[Profit]]/Sales_Data[[#This Row],[Net Sales]]</f>
        <v>0.29807846650131781</v>
      </c>
      <c r="V5050">
        <f>YEAR(Sales_Data[[#This Row],[Order_Date]])</f>
        <v>2025</v>
      </c>
      <c r="W5050" t="str">
        <f>TEXT(Sales_Data[[#This Row],[Order_Date]],"mmm")</f>
        <v>Sep</v>
      </c>
      <c r="X5050">
        <f>MONTH(Sales_Data[[#This Row],[Order_Date]])</f>
        <v>9</v>
      </c>
      <c r="Y5050" t="str">
        <f>"Q"&amp;ROUNDUP(MONTH(Sales_Data[[#This Row],[Order_Date]])/3,0)</f>
        <v>Q3</v>
      </c>
    </row>
    <row r="5051" spans="1:25" x14ac:dyDescent="0.3">
      <c r="A5051" t="s">
        <v>6824</v>
      </c>
      <c r="B5051" s="1">
        <v>45976</v>
      </c>
      <c r="C5051" t="s">
        <v>850</v>
      </c>
      <c r="D5051" t="s">
        <v>280</v>
      </c>
      <c r="E5051" t="s">
        <v>19</v>
      </c>
      <c r="F5051" t="s">
        <v>66</v>
      </c>
      <c r="G5051" t="s">
        <v>75</v>
      </c>
      <c r="H5051" t="s">
        <v>256</v>
      </c>
      <c r="I5051" t="s">
        <v>257</v>
      </c>
      <c r="J5051">
        <v>4</v>
      </c>
      <c r="K5051">
        <v>17134.41</v>
      </c>
      <c r="L5051">
        <v>0.15</v>
      </c>
      <c r="M5051">
        <v>50256.73</v>
      </c>
      <c r="N5051" t="s">
        <v>109</v>
      </c>
      <c r="O5051" t="s">
        <v>25</v>
      </c>
      <c r="P5051" t="s">
        <v>44</v>
      </c>
      <c r="Q5051">
        <f>Sales_Data[[#This Row],[Quantity]]*Sales_Data[[#This Row],[Unit_Price]]</f>
        <v>68537.64</v>
      </c>
      <c r="R5051">
        <f>Sales_Data[[#This Row],[Gross_Sales]]*Sales_Data[[#This Row],[Discount]]</f>
        <v>10280.645999999999</v>
      </c>
      <c r="S5051">
        <f>Sales_Data[[#This Row],[Gross_Sales]]-Sales_Data[[#This Row],[Discount_Amount]]</f>
        <v>58256.993999999999</v>
      </c>
      <c r="T5051">
        <f>Sales_Data[[#This Row],[Net Sales]]-Sales_Data[[#This Row],[Cost]]</f>
        <v>8000.2639999999956</v>
      </c>
      <c r="U5051" s="2">
        <f>Sales_Data[[#This Row],[Profit]]/Sales_Data[[#This Row],[Net Sales]]</f>
        <v>0.13732709930072939</v>
      </c>
      <c r="V5051">
        <f>YEAR(Sales_Data[[#This Row],[Order_Date]])</f>
        <v>2025</v>
      </c>
      <c r="W5051" t="str">
        <f>TEXT(Sales_Data[[#This Row],[Order_Date]],"mmm")</f>
        <v>Nov</v>
      </c>
      <c r="X5051">
        <f>MONTH(Sales_Data[[#This Row],[Order_Date]])</f>
        <v>11</v>
      </c>
      <c r="Y5051" t="str">
        <f>"Q"&amp;ROUNDUP(MONTH(Sales_Data[[#This Row],[Order_Date]])/3,0)</f>
        <v>Q4</v>
      </c>
    </row>
    <row r="5052" spans="1:25" x14ac:dyDescent="0.3">
      <c r="A5052" t="s">
        <v>6825</v>
      </c>
      <c r="B5052" s="1">
        <v>45824</v>
      </c>
      <c r="C5052" t="s">
        <v>4368</v>
      </c>
      <c r="D5052" t="s">
        <v>615</v>
      </c>
      <c r="E5052" t="s">
        <v>30</v>
      </c>
      <c r="F5052" t="s">
        <v>210</v>
      </c>
      <c r="G5052" t="s">
        <v>67</v>
      </c>
      <c r="H5052" t="s">
        <v>133</v>
      </c>
      <c r="I5052" t="s">
        <v>138</v>
      </c>
      <c r="J5052">
        <v>1</v>
      </c>
      <c r="K5052">
        <v>980.04</v>
      </c>
      <c r="L5052">
        <v>0.1</v>
      </c>
      <c r="M5052">
        <v>602.79999999999995</v>
      </c>
      <c r="N5052" t="s">
        <v>70</v>
      </c>
      <c r="O5052" t="s">
        <v>35</v>
      </c>
      <c r="P5052" t="s">
        <v>44</v>
      </c>
      <c r="Q5052">
        <f>Sales_Data[[#This Row],[Quantity]]*Sales_Data[[#This Row],[Unit_Price]]</f>
        <v>980.04</v>
      </c>
      <c r="R5052">
        <f>Sales_Data[[#This Row],[Gross_Sales]]*Sales_Data[[#This Row],[Discount]]</f>
        <v>98.004000000000005</v>
      </c>
      <c r="S5052">
        <f>Sales_Data[[#This Row],[Gross_Sales]]-Sales_Data[[#This Row],[Discount_Amount]]</f>
        <v>882.03599999999994</v>
      </c>
      <c r="T5052">
        <f>Sales_Data[[#This Row],[Net Sales]]-Sales_Data[[#This Row],[Cost]]</f>
        <v>279.23599999999999</v>
      </c>
      <c r="U5052" s="2">
        <f>Sales_Data[[#This Row],[Profit]]/Sales_Data[[#This Row],[Net Sales]]</f>
        <v>0.31658118262746648</v>
      </c>
      <c r="V5052">
        <f>YEAR(Sales_Data[[#This Row],[Order_Date]])</f>
        <v>2025</v>
      </c>
      <c r="W5052" t="str">
        <f>TEXT(Sales_Data[[#This Row],[Order_Date]],"mmm")</f>
        <v>Jun</v>
      </c>
      <c r="X5052">
        <f>MONTH(Sales_Data[[#This Row],[Order_Date]])</f>
        <v>6</v>
      </c>
      <c r="Y5052" t="str">
        <f>"Q"&amp;ROUNDUP(MONTH(Sales_Data[[#This Row],[Order_Date]])/3,0)</f>
        <v>Q2</v>
      </c>
    </row>
    <row r="5053" spans="1:25" x14ac:dyDescent="0.3">
      <c r="A5053" t="s">
        <v>6826</v>
      </c>
      <c r="B5053" s="1">
        <v>45670</v>
      </c>
      <c r="C5053" t="s">
        <v>4666</v>
      </c>
      <c r="D5053" t="s">
        <v>229</v>
      </c>
      <c r="E5053" t="s">
        <v>19</v>
      </c>
      <c r="F5053" t="s">
        <v>81</v>
      </c>
      <c r="G5053" t="s">
        <v>41</v>
      </c>
      <c r="H5053" t="s">
        <v>147</v>
      </c>
      <c r="I5053" t="s">
        <v>148</v>
      </c>
      <c r="J5053">
        <v>1</v>
      </c>
      <c r="K5053">
        <v>1339.45</v>
      </c>
      <c r="L5053">
        <v>0.1</v>
      </c>
      <c r="M5053">
        <v>785.78</v>
      </c>
      <c r="N5053" t="s">
        <v>83</v>
      </c>
      <c r="O5053" t="s">
        <v>35</v>
      </c>
      <c r="P5053" t="s">
        <v>71</v>
      </c>
      <c r="Q5053">
        <f>Sales_Data[[#This Row],[Quantity]]*Sales_Data[[#This Row],[Unit_Price]]</f>
        <v>1339.45</v>
      </c>
      <c r="R5053">
        <f>Sales_Data[[#This Row],[Gross_Sales]]*Sales_Data[[#This Row],[Discount]]</f>
        <v>133.94500000000002</v>
      </c>
      <c r="S5053">
        <f>Sales_Data[[#This Row],[Gross_Sales]]-Sales_Data[[#This Row],[Discount_Amount]]</f>
        <v>1205.5050000000001</v>
      </c>
      <c r="T5053">
        <f>Sales_Data[[#This Row],[Net Sales]]-Sales_Data[[#This Row],[Cost]]</f>
        <v>419.72500000000014</v>
      </c>
      <c r="U5053" s="2">
        <f>Sales_Data[[#This Row],[Profit]]/Sales_Data[[#This Row],[Net Sales]]</f>
        <v>0.34817358700295736</v>
      </c>
      <c r="V5053">
        <f>YEAR(Sales_Data[[#This Row],[Order_Date]])</f>
        <v>2025</v>
      </c>
      <c r="W5053" t="str">
        <f>TEXT(Sales_Data[[#This Row],[Order_Date]],"mmm")</f>
        <v>Jan</v>
      </c>
      <c r="X5053">
        <f>MONTH(Sales_Data[[#This Row],[Order_Date]])</f>
        <v>1</v>
      </c>
      <c r="Y5053" t="str">
        <f>"Q"&amp;ROUNDUP(MONTH(Sales_Data[[#This Row],[Order_Date]])/3,0)</f>
        <v>Q1</v>
      </c>
    </row>
    <row r="5054" spans="1:25" x14ac:dyDescent="0.3">
      <c r="A5054" t="s">
        <v>6827</v>
      </c>
      <c r="B5054" s="1">
        <v>45994</v>
      </c>
      <c r="C5054" t="s">
        <v>1613</v>
      </c>
      <c r="D5054" t="s">
        <v>447</v>
      </c>
      <c r="E5054" t="s">
        <v>30</v>
      </c>
      <c r="F5054" t="s">
        <v>31</v>
      </c>
      <c r="G5054" t="s">
        <v>41</v>
      </c>
      <c r="H5054" t="s">
        <v>102</v>
      </c>
      <c r="I5054" t="s">
        <v>165</v>
      </c>
      <c r="J5054">
        <v>1</v>
      </c>
      <c r="K5054">
        <v>2788.69</v>
      </c>
      <c r="L5054">
        <v>0.1</v>
      </c>
      <c r="M5054">
        <v>1702.08</v>
      </c>
      <c r="N5054" t="s">
        <v>109</v>
      </c>
      <c r="O5054" t="s">
        <v>25</v>
      </c>
      <c r="P5054" t="s">
        <v>71</v>
      </c>
      <c r="Q5054">
        <f>Sales_Data[[#This Row],[Quantity]]*Sales_Data[[#This Row],[Unit_Price]]</f>
        <v>2788.69</v>
      </c>
      <c r="R5054">
        <f>Sales_Data[[#This Row],[Gross_Sales]]*Sales_Data[[#This Row],[Discount]]</f>
        <v>278.86900000000003</v>
      </c>
      <c r="S5054">
        <f>Sales_Data[[#This Row],[Gross_Sales]]-Sales_Data[[#This Row],[Discount_Amount]]</f>
        <v>2509.8209999999999</v>
      </c>
      <c r="T5054">
        <f>Sales_Data[[#This Row],[Net Sales]]-Sales_Data[[#This Row],[Cost]]</f>
        <v>807.74099999999999</v>
      </c>
      <c r="U5054" s="2">
        <f>Sales_Data[[#This Row],[Profit]]/Sales_Data[[#This Row],[Net Sales]]</f>
        <v>0.32183211472053186</v>
      </c>
      <c r="V5054">
        <f>YEAR(Sales_Data[[#This Row],[Order_Date]])</f>
        <v>2025</v>
      </c>
      <c r="W5054" t="str">
        <f>TEXT(Sales_Data[[#This Row],[Order_Date]],"mmm")</f>
        <v>Dec</v>
      </c>
      <c r="X5054">
        <f>MONTH(Sales_Data[[#This Row],[Order_Date]])</f>
        <v>12</v>
      </c>
      <c r="Y5054" t="str">
        <f>"Q"&amp;ROUNDUP(MONTH(Sales_Data[[#This Row],[Order_Date]])/3,0)</f>
        <v>Q4</v>
      </c>
    </row>
    <row r="5055" spans="1:25" x14ac:dyDescent="0.3">
      <c r="A5055" t="s">
        <v>6828</v>
      </c>
      <c r="B5055" s="1">
        <v>45689</v>
      </c>
      <c r="C5055" t="s">
        <v>64</v>
      </c>
      <c r="D5055" t="s">
        <v>271</v>
      </c>
      <c r="E5055" t="s">
        <v>48</v>
      </c>
      <c r="F5055" t="s">
        <v>164</v>
      </c>
      <c r="G5055" t="s">
        <v>21</v>
      </c>
      <c r="H5055" t="s">
        <v>127</v>
      </c>
      <c r="I5055" t="s">
        <v>128</v>
      </c>
      <c r="J5055">
        <v>1</v>
      </c>
      <c r="K5055">
        <v>35063.46</v>
      </c>
      <c r="L5055">
        <v>0.1</v>
      </c>
      <c r="M5055">
        <v>20363.169999999998</v>
      </c>
      <c r="N5055" t="s">
        <v>109</v>
      </c>
      <c r="O5055" t="s">
        <v>35</v>
      </c>
      <c r="P5055" t="s">
        <v>71</v>
      </c>
      <c r="Q5055">
        <f>Sales_Data[[#This Row],[Quantity]]*Sales_Data[[#This Row],[Unit_Price]]</f>
        <v>35063.46</v>
      </c>
      <c r="R5055">
        <f>Sales_Data[[#This Row],[Gross_Sales]]*Sales_Data[[#This Row],[Discount]]</f>
        <v>3506.346</v>
      </c>
      <c r="S5055">
        <f>Sales_Data[[#This Row],[Gross_Sales]]-Sales_Data[[#This Row],[Discount_Amount]]</f>
        <v>31557.113999999998</v>
      </c>
      <c r="T5055">
        <f>Sales_Data[[#This Row],[Net Sales]]-Sales_Data[[#This Row],[Cost]]</f>
        <v>11193.944</v>
      </c>
      <c r="U5055" s="2">
        <f>Sales_Data[[#This Row],[Profit]]/Sales_Data[[#This Row],[Net Sales]]</f>
        <v>0.35472014329320484</v>
      </c>
      <c r="V5055">
        <f>YEAR(Sales_Data[[#This Row],[Order_Date]])</f>
        <v>2025</v>
      </c>
      <c r="W5055" t="str">
        <f>TEXT(Sales_Data[[#This Row],[Order_Date]],"mmm")</f>
        <v>Feb</v>
      </c>
      <c r="X5055">
        <f>MONTH(Sales_Data[[#This Row],[Order_Date]])</f>
        <v>2</v>
      </c>
      <c r="Y5055" t="str">
        <f>"Q"&amp;ROUNDUP(MONTH(Sales_Data[[#This Row],[Order_Date]])/3,0)</f>
        <v>Q1</v>
      </c>
    </row>
    <row r="5056" spans="1:25" x14ac:dyDescent="0.3">
      <c r="A5056" t="s">
        <v>6829</v>
      </c>
      <c r="B5056" s="1">
        <v>45697</v>
      </c>
      <c r="C5056" t="s">
        <v>3269</v>
      </c>
      <c r="D5056" t="s">
        <v>252</v>
      </c>
      <c r="E5056" t="s">
        <v>39</v>
      </c>
      <c r="F5056" t="s">
        <v>107</v>
      </c>
      <c r="G5056" t="s">
        <v>41</v>
      </c>
      <c r="H5056" t="s">
        <v>171</v>
      </c>
      <c r="I5056" t="s">
        <v>172</v>
      </c>
      <c r="J5056">
        <v>1</v>
      </c>
      <c r="K5056">
        <v>5970.71</v>
      </c>
      <c r="L5056">
        <v>0.05</v>
      </c>
      <c r="M5056">
        <v>4764.2</v>
      </c>
      <c r="N5056" t="s">
        <v>24</v>
      </c>
      <c r="O5056" t="s">
        <v>35</v>
      </c>
      <c r="P5056" t="s">
        <v>44</v>
      </c>
      <c r="Q5056">
        <f>Sales_Data[[#This Row],[Quantity]]*Sales_Data[[#This Row],[Unit_Price]]</f>
        <v>5970.71</v>
      </c>
      <c r="R5056">
        <f>Sales_Data[[#This Row],[Gross_Sales]]*Sales_Data[[#This Row],[Discount]]</f>
        <v>298.53550000000001</v>
      </c>
      <c r="S5056">
        <f>Sales_Data[[#This Row],[Gross_Sales]]-Sales_Data[[#This Row],[Discount_Amount]]</f>
        <v>5672.1745000000001</v>
      </c>
      <c r="T5056">
        <f>Sales_Data[[#This Row],[Net Sales]]-Sales_Data[[#This Row],[Cost]]</f>
        <v>907.97450000000026</v>
      </c>
      <c r="U5056" s="2">
        <f>Sales_Data[[#This Row],[Profit]]/Sales_Data[[#This Row],[Net Sales]]</f>
        <v>0.16007520572577594</v>
      </c>
      <c r="V5056">
        <f>YEAR(Sales_Data[[#This Row],[Order_Date]])</f>
        <v>2025</v>
      </c>
      <c r="W5056" t="str">
        <f>TEXT(Sales_Data[[#This Row],[Order_Date]],"mmm")</f>
        <v>Feb</v>
      </c>
      <c r="X5056">
        <f>MONTH(Sales_Data[[#This Row],[Order_Date]])</f>
        <v>2</v>
      </c>
      <c r="Y5056" t="str">
        <f>"Q"&amp;ROUNDUP(MONTH(Sales_Data[[#This Row],[Order_Date]])/3,0)</f>
        <v>Q1</v>
      </c>
    </row>
    <row r="5057" spans="1:25" x14ac:dyDescent="0.3">
      <c r="A5057" t="s">
        <v>6830</v>
      </c>
      <c r="B5057" s="1">
        <v>45805</v>
      </c>
      <c r="C5057" t="s">
        <v>2998</v>
      </c>
      <c r="D5057" t="s">
        <v>271</v>
      </c>
      <c r="E5057" t="s">
        <v>19</v>
      </c>
      <c r="F5057" t="s">
        <v>66</v>
      </c>
      <c r="G5057" t="s">
        <v>67</v>
      </c>
      <c r="H5057" t="s">
        <v>133</v>
      </c>
      <c r="I5057" t="s">
        <v>138</v>
      </c>
      <c r="J5057">
        <v>2</v>
      </c>
      <c r="K5057">
        <v>17115.27</v>
      </c>
      <c r="L5057">
        <v>0.15</v>
      </c>
      <c r="M5057">
        <v>21077.21</v>
      </c>
      <c r="N5057" t="s">
        <v>70</v>
      </c>
      <c r="O5057" t="s">
        <v>35</v>
      </c>
      <c r="P5057" t="s">
        <v>71</v>
      </c>
      <c r="Q5057">
        <f>Sales_Data[[#This Row],[Quantity]]*Sales_Data[[#This Row],[Unit_Price]]</f>
        <v>34230.54</v>
      </c>
      <c r="R5057">
        <f>Sales_Data[[#This Row],[Gross_Sales]]*Sales_Data[[#This Row],[Discount]]</f>
        <v>5134.5810000000001</v>
      </c>
      <c r="S5057">
        <f>Sales_Data[[#This Row],[Gross_Sales]]-Sales_Data[[#This Row],[Discount_Amount]]</f>
        <v>29095.959000000003</v>
      </c>
      <c r="T5057">
        <f>Sales_Data[[#This Row],[Net Sales]]-Sales_Data[[#This Row],[Cost]]</f>
        <v>8018.7490000000034</v>
      </c>
      <c r="U5057" s="2">
        <f>Sales_Data[[#This Row],[Profit]]/Sales_Data[[#This Row],[Net Sales]]</f>
        <v>0.27559665587925808</v>
      </c>
      <c r="V5057">
        <f>YEAR(Sales_Data[[#This Row],[Order_Date]])</f>
        <v>2025</v>
      </c>
      <c r="W5057" t="str">
        <f>TEXT(Sales_Data[[#This Row],[Order_Date]],"mmm")</f>
        <v>May</v>
      </c>
      <c r="X5057">
        <f>MONTH(Sales_Data[[#This Row],[Order_Date]])</f>
        <v>5</v>
      </c>
      <c r="Y5057" t="str">
        <f>"Q"&amp;ROUNDUP(MONTH(Sales_Data[[#This Row],[Order_Date]])/3,0)</f>
        <v>Q2</v>
      </c>
    </row>
    <row r="5058" spans="1:25" x14ac:dyDescent="0.3">
      <c r="A5058" t="s">
        <v>6831</v>
      </c>
      <c r="B5058" s="1">
        <v>45875</v>
      </c>
      <c r="C5058" t="s">
        <v>55</v>
      </c>
      <c r="D5058" t="s">
        <v>29</v>
      </c>
      <c r="E5058" t="s">
        <v>30</v>
      </c>
      <c r="F5058" t="s">
        <v>31</v>
      </c>
      <c r="G5058" t="s">
        <v>75</v>
      </c>
      <c r="H5058" t="s">
        <v>76</v>
      </c>
      <c r="I5058" t="s">
        <v>108</v>
      </c>
      <c r="J5058">
        <v>4</v>
      </c>
      <c r="K5058">
        <v>2808.09</v>
      </c>
      <c r="L5058">
        <v>0.05</v>
      </c>
      <c r="M5058">
        <v>8920.4</v>
      </c>
      <c r="N5058" t="s">
        <v>70</v>
      </c>
      <c r="O5058" t="s">
        <v>53</v>
      </c>
      <c r="P5058" t="s">
        <v>71</v>
      </c>
      <c r="Q5058">
        <f>Sales_Data[[#This Row],[Quantity]]*Sales_Data[[#This Row],[Unit_Price]]</f>
        <v>11232.36</v>
      </c>
      <c r="R5058">
        <f>Sales_Data[[#This Row],[Gross_Sales]]*Sales_Data[[#This Row],[Discount]]</f>
        <v>561.61800000000005</v>
      </c>
      <c r="S5058">
        <f>Sales_Data[[#This Row],[Gross_Sales]]-Sales_Data[[#This Row],[Discount_Amount]]</f>
        <v>10670.742</v>
      </c>
      <c r="T5058">
        <f>Sales_Data[[#This Row],[Net Sales]]-Sales_Data[[#This Row],[Cost]]</f>
        <v>1750.3420000000006</v>
      </c>
      <c r="U5058" s="2">
        <f>Sales_Data[[#This Row],[Profit]]/Sales_Data[[#This Row],[Net Sales]]</f>
        <v>0.16403189206523788</v>
      </c>
      <c r="V5058">
        <f>YEAR(Sales_Data[[#This Row],[Order_Date]])</f>
        <v>2025</v>
      </c>
      <c r="W5058" t="str">
        <f>TEXT(Sales_Data[[#This Row],[Order_Date]],"mmm")</f>
        <v>Aug</v>
      </c>
      <c r="X5058">
        <f>MONTH(Sales_Data[[#This Row],[Order_Date]])</f>
        <v>8</v>
      </c>
      <c r="Y5058" t="str">
        <f>"Q"&amp;ROUNDUP(MONTH(Sales_Data[[#This Row],[Order_Date]])/3,0)</f>
        <v>Q3</v>
      </c>
    </row>
    <row r="5059" spans="1:25" x14ac:dyDescent="0.3">
      <c r="A5059" t="s">
        <v>6832</v>
      </c>
      <c r="B5059" s="1">
        <v>45876</v>
      </c>
      <c r="C5059" t="s">
        <v>1364</v>
      </c>
      <c r="D5059" t="s">
        <v>404</v>
      </c>
      <c r="E5059" t="s">
        <v>48</v>
      </c>
      <c r="F5059" t="s">
        <v>49</v>
      </c>
      <c r="G5059" t="s">
        <v>32</v>
      </c>
      <c r="H5059" t="s">
        <v>33</v>
      </c>
      <c r="I5059" t="s">
        <v>34</v>
      </c>
      <c r="J5059">
        <v>1</v>
      </c>
      <c r="K5059">
        <v>60554.63</v>
      </c>
      <c r="L5059">
        <v>0.1</v>
      </c>
      <c r="M5059">
        <v>42829.26</v>
      </c>
      <c r="N5059" t="s">
        <v>83</v>
      </c>
      <c r="O5059" t="s">
        <v>25</v>
      </c>
      <c r="P5059" t="s">
        <v>44</v>
      </c>
      <c r="Q5059">
        <f>Sales_Data[[#This Row],[Quantity]]*Sales_Data[[#This Row],[Unit_Price]]</f>
        <v>60554.63</v>
      </c>
      <c r="R5059">
        <f>Sales_Data[[#This Row],[Gross_Sales]]*Sales_Data[[#This Row],[Discount]]</f>
        <v>6055.4629999999997</v>
      </c>
      <c r="S5059">
        <f>Sales_Data[[#This Row],[Gross_Sales]]-Sales_Data[[#This Row],[Discount_Amount]]</f>
        <v>54499.167000000001</v>
      </c>
      <c r="T5059">
        <f>Sales_Data[[#This Row],[Net Sales]]-Sales_Data[[#This Row],[Cost]]</f>
        <v>11669.906999999999</v>
      </c>
      <c r="U5059" s="2">
        <f>Sales_Data[[#This Row],[Profit]]/Sales_Data[[#This Row],[Net Sales]]</f>
        <v>0.21413000679441577</v>
      </c>
      <c r="V5059">
        <f>YEAR(Sales_Data[[#This Row],[Order_Date]])</f>
        <v>2025</v>
      </c>
      <c r="W5059" t="str">
        <f>TEXT(Sales_Data[[#This Row],[Order_Date]],"mmm")</f>
        <v>Aug</v>
      </c>
      <c r="X5059">
        <f>MONTH(Sales_Data[[#This Row],[Order_Date]])</f>
        <v>8</v>
      </c>
      <c r="Y5059" t="str">
        <f>"Q"&amp;ROUNDUP(MONTH(Sales_Data[[#This Row],[Order_Date]])/3,0)</f>
        <v>Q3</v>
      </c>
    </row>
    <row r="5060" spans="1:25" x14ac:dyDescent="0.3">
      <c r="A5060" t="s">
        <v>6833</v>
      </c>
      <c r="B5060" s="1">
        <v>45739</v>
      </c>
      <c r="C5060" t="s">
        <v>6834</v>
      </c>
      <c r="D5060" t="s">
        <v>589</v>
      </c>
      <c r="E5060" t="s">
        <v>119</v>
      </c>
      <c r="F5060" t="s">
        <v>184</v>
      </c>
      <c r="G5060" t="s">
        <v>41</v>
      </c>
      <c r="H5060" t="s">
        <v>171</v>
      </c>
      <c r="I5060" t="s">
        <v>172</v>
      </c>
      <c r="J5060">
        <v>1</v>
      </c>
      <c r="K5060">
        <v>6663.85</v>
      </c>
      <c r="L5060">
        <v>0.05</v>
      </c>
      <c r="M5060">
        <v>4706.09</v>
      </c>
      <c r="N5060" t="s">
        <v>109</v>
      </c>
      <c r="O5060" t="s">
        <v>25</v>
      </c>
      <c r="P5060" t="s">
        <v>44</v>
      </c>
      <c r="Q5060">
        <f>Sales_Data[[#This Row],[Quantity]]*Sales_Data[[#This Row],[Unit_Price]]</f>
        <v>6663.85</v>
      </c>
      <c r="R5060">
        <f>Sales_Data[[#This Row],[Gross_Sales]]*Sales_Data[[#This Row],[Discount]]</f>
        <v>333.19250000000005</v>
      </c>
      <c r="S5060">
        <f>Sales_Data[[#This Row],[Gross_Sales]]-Sales_Data[[#This Row],[Discount_Amount]]</f>
        <v>6330.6575000000003</v>
      </c>
      <c r="T5060">
        <f>Sales_Data[[#This Row],[Net Sales]]-Sales_Data[[#This Row],[Cost]]</f>
        <v>1624.5675000000001</v>
      </c>
      <c r="U5060" s="2">
        <f>Sales_Data[[#This Row],[Profit]]/Sales_Data[[#This Row],[Net Sales]]</f>
        <v>0.25661907945580692</v>
      </c>
      <c r="V5060">
        <f>YEAR(Sales_Data[[#This Row],[Order_Date]])</f>
        <v>2025</v>
      </c>
      <c r="W5060" t="str">
        <f>TEXT(Sales_Data[[#This Row],[Order_Date]],"mmm")</f>
        <v>Mar</v>
      </c>
      <c r="X5060">
        <f>MONTH(Sales_Data[[#This Row],[Order_Date]])</f>
        <v>3</v>
      </c>
      <c r="Y5060" t="str">
        <f>"Q"&amp;ROUNDUP(MONTH(Sales_Data[[#This Row],[Order_Date]])/3,0)</f>
        <v>Q1</v>
      </c>
    </row>
    <row r="5061" spans="1:25" x14ac:dyDescent="0.3">
      <c r="A5061" t="s">
        <v>6835</v>
      </c>
      <c r="B5061" s="1">
        <v>45990</v>
      </c>
      <c r="C5061" t="s">
        <v>6836</v>
      </c>
      <c r="D5061" t="s">
        <v>715</v>
      </c>
      <c r="E5061" t="s">
        <v>48</v>
      </c>
      <c r="F5061" t="s">
        <v>126</v>
      </c>
      <c r="G5061" t="s">
        <v>32</v>
      </c>
      <c r="H5061" t="s">
        <v>33</v>
      </c>
      <c r="I5061" t="s">
        <v>34</v>
      </c>
      <c r="J5061">
        <v>2</v>
      </c>
      <c r="K5061">
        <v>18299.5</v>
      </c>
      <c r="L5061">
        <v>0.05</v>
      </c>
      <c r="M5061">
        <v>22481.8</v>
      </c>
      <c r="N5061" t="s">
        <v>70</v>
      </c>
      <c r="O5061" t="s">
        <v>35</v>
      </c>
      <c r="P5061" t="s">
        <v>44</v>
      </c>
      <c r="Q5061">
        <f>Sales_Data[[#This Row],[Quantity]]*Sales_Data[[#This Row],[Unit_Price]]</f>
        <v>36599</v>
      </c>
      <c r="R5061">
        <f>Sales_Data[[#This Row],[Gross_Sales]]*Sales_Data[[#This Row],[Discount]]</f>
        <v>1829.95</v>
      </c>
      <c r="S5061">
        <f>Sales_Data[[#This Row],[Gross_Sales]]-Sales_Data[[#This Row],[Discount_Amount]]</f>
        <v>34769.050000000003</v>
      </c>
      <c r="T5061">
        <f>Sales_Data[[#This Row],[Net Sales]]-Sales_Data[[#This Row],[Cost]]</f>
        <v>12287.250000000004</v>
      </c>
      <c r="U5061" s="2">
        <f>Sales_Data[[#This Row],[Profit]]/Sales_Data[[#This Row],[Net Sales]]</f>
        <v>0.35339619575455766</v>
      </c>
      <c r="V5061">
        <f>YEAR(Sales_Data[[#This Row],[Order_Date]])</f>
        <v>2025</v>
      </c>
      <c r="W5061" t="str">
        <f>TEXT(Sales_Data[[#This Row],[Order_Date]],"mmm")</f>
        <v>Nov</v>
      </c>
      <c r="X5061">
        <f>MONTH(Sales_Data[[#This Row],[Order_Date]])</f>
        <v>11</v>
      </c>
      <c r="Y5061" t="str">
        <f>"Q"&amp;ROUNDUP(MONTH(Sales_Data[[#This Row],[Order_Date]])/3,0)</f>
        <v>Q4</v>
      </c>
    </row>
    <row r="5062" spans="1:25" x14ac:dyDescent="0.3">
      <c r="A5062" t="s">
        <v>6837</v>
      </c>
      <c r="B5062" s="1">
        <v>45865</v>
      </c>
      <c r="C5062" t="s">
        <v>2145</v>
      </c>
      <c r="D5062" t="s">
        <v>857</v>
      </c>
      <c r="E5062" t="s">
        <v>19</v>
      </c>
      <c r="F5062" t="s">
        <v>66</v>
      </c>
      <c r="G5062" t="s">
        <v>41</v>
      </c>
      <c r="H5062" t="s">
        <v>42</v>
      </c>
      <c r="I5062" t="s">
        <v>43</v>
      </c>
      <c r="J5062">
        <v>1</v>
      </c>
      <c r="K5062">
        <v>16761.68</v>
      </c>
      <c r="L5062">
        <v>0</v>
      </c>
      <c r="M5062">
        <v>10554.1</v>
      </c>
      <c r="N5062" t="s">
        <v>52</v>
      </c>
      <c r="O5062" t="s">
        <v>35</v>
      </c>
      <c r="P5062" t="s">
        <v>44</v>
      </c>
      <c r="Q5062">
        <f>Sales_Data[[#This Row],[Quantity]]*Sales_Data[[#This Row],[Unit_Price]]</f>
        <v>16761.68</v>
      </c>
      <c r="R5062">
        <f>Sales_Data[[#This Row],[Gross_Sales]]*Sales_Data[[#This Row],[Discount]]</f>
        <v>0</v>
      </c>
      <c r="S5062">
        <f>Sales_Data[[#This Row],[Gross_Sales]]-Sales_Data[[#This Row],[Discount_Amount]]</f>
        <v>16761.68</v>
      </c>
      <c r="T5062">
        <f>Sales_Data[[#This Row],[Net Sales]]-Sales_Data[[#This Row],[Cost]]</f>
        <v>6207.58</v>
      </c>
      <c r="U5062" s="2">
        <f>Sales_Data[[#This Row],[Profit]]/Sales_Data[[#This Row],[Net Sales]]</f>
        <v>0.37034354551572396</v>
      </c>
      <c r="V5062">
        <f>YEAR(Sales_Data[[#This Row],[Order_Date]])</f>
        <v>2025</v>
      </c>
      <c r="W5062" t="str">
        <f>TEXT(Sales_Data[[#This Row],[Order_Date]],"mmm")</f>
        <v>Jul</v>
      </c>
      <c r="X5062">
        <f>MONTH(Sales_Data[[#This Row],[Order_Date]])</f>
        <v>7</v>
      </c>
      <c r="Y5062" t="str">
        <f>"Q"&amp;ROUNDUP(MONTH(Sales_Data[[#This Row],[Order_Date]])/3,0)</f>
        <v>Q3</v>
      </c>
    </row>
    <row r="5063" spans="1:25" x14ac:dyDescent="0.3">
      <c r="A5063" t="s">
        <v>6838</v>
      </c>
      <c r="B5063" s="1">
        <v>45858</v>
      </c>
      <c r="C5063" t="s">
        <v>2273</v>
      </c>
      <c r="D5063" t="s">
        <v>155</v>
      </c>
      <c r="E5063" t="s">
        <v>119</v>
      </c>
      <c r="F5063" t="s">
        <v>538</v>
      </c>
      <c r="G5063" t="s">
        <v>21</v>
      </c>
      <c r="H5063" t="s">
        <v>297</v>
      </c>
      <c r="I5063" t="s">
        <v>494</v>
      </c>
      <c r="J5063">
        <v>4</v>
      </c>
      <c r="K5063">
        <v>6173.27</v>
      </c>
      <c r="L5063">
        <v>0</v>
      </c>
      <c r="M5063">
        <v>18888.060000000001</v>
      </c>
      <c r="N5063" t="s">
        <v>24</v>
      </c>
      <c r="O5063" t="s">
        <v>35</v>
      </c>
      <c r="P5063" t="s">
        <v>71</v>
      </c>
      <c r="Q5063">
        <f>Sales_Data[[#This Row],[Quantity]]*Sales_Data[[#This Row],[Unit_Price]]</f>
        <v>24693.08</v>
      </c>
      <c r="R5063">
        <f>Sales_Data[[#This Row],[Gross_Sales]]*Sales_Data[[#This Row],[Discount]]</f>
        <v>0</v>
      </c>
      <c r="S5063">
        <f>Sales_Data[[#This Row],[Gross_Sales]]-Sales_Data[[#This Row],[Discount_Amount]]</f>
        <v>24693.08</v>
      </c>
      <c r="T5063">
        <f>Sales_Data[[#This Row],[Net Sales]]-Sales_Data[[#This Row],[Cost]]</f>
        <v>5805.02</v>
      </c>
      <c r="U5063" s="2">
        <f>Sales_Data[[#This Row],[Profit]]/Sales_Data[[#This Row],[Net Sales]]</f>
        <v>0.2350869150385452</v>
      </c>
      <c r="V5063">
        <f>YEAR(Sales_Data[[#This Row],[Order_Date]])</f>
        <v>2025</v>
      </c>
      <c r="W5063" t="str">
        <f>TEXT(Sales_Data[[#This Row],[Order_Date]],"mmm")</f>
        <v>Jul</v>
      </c>
      <c r="X5063">
        <f>MONTH(Sales_Data[[#This Row],[Order_Date]])</f>
        <v>7</v>
      </c>
      <c r="Y5063" t="str">
        <f>"Q"&amp;ROUNDUP(MONTH(Sales_Data[[#This Row],[Order_Date]])/3,0)</f>
        <v>Q3</v>
      </c>
    </row>
    <row r="5064" spans="1:25" x14ac:dyDescent="0.3">
      <c r="A5064" t="s">
        <v>6839</v>
      </c>
      <c r="B5064" s="1">
        <v>45989</v>
      </c>
      <c r="C5064" t="s">
        <v>3811</v>
      </c>
      <c r="D5064" t="s">
        <v>218</v>
      </c>
      <c r="E5064" t="s">
        <v>39</v>
      </c>
      <c r="F5064" t="s">
        <v>107</v>
      </c>
      <c r="G5064" t="s">
        <v>21</v>
      </c>
      <c r="H5064" t="s">
        <v>127</v>
      </c>
      <c r="I5064" t="s">
        <v>342</v>
      </c>
      <c r="J5064">
        <v>1</v>
      </c>
      <c r="K5064">
        <v>3133.03</v>
      </c>
      <c r="L5064">
        <v>0.1</v>
      </c>
      <c r="M5064">
        <v>1894.88</v>
      </c>
      <c r="N5064" t="s">
        <v>52</v>
      </c>
      <c r="O5064" t="s">
        <v>35</v>
      </c>
      <c r="P5064" t="s">
        <v>26</v>
      </c>
      <c r="Q5064">
        <f>Sales_Data[[#This Row],[Quantity]]*Sales_Data[[#This Row],[Unit_Price]]</f>
        <v>3133.03</v>
      </c>
      <c r="R5064">
        <f>Sales_Data[[#This Row],[Gross_Sales]]*Sales_Data[[#This Row],[Discount]]</f>
        <v>313.30300000000005</v>
      </c>
      <c r="S5064">
        <f>Sales_Data[[#This Row],[Gross_Sales]]-Sales_Data[[#This Row],[Discount_Amount]]</f>
        <v>2819.7270000000003</v>
      </c>
      <c r="T5064">
        <f>Sales_Data[[#This Row],[Net Sales]]-Sales_Data[[#This Row],[Cost]]</f>
        <v>924.84700000000021</v>
      </c>
      <c r="U5064" s="2">
        <f>Sales_Data[[#This Row],[Profit]]/Sales_Data[[#This Row],[Net Sales]]</f>
        <v>0.32799168146419855</v>
      </c>
      <c r="V5064">
        <f>YEAR(Sales_Data[[#This Row],[Order_Date]])</f>
        <v>2025</v>
      </c>
      <c r="W5064" t="str">
        <f>TEXT(Sales_Data[[#This Row],[Order_Date]],"mmm")</f>
        <v>Nov</v>
      </c>
      <c r="X5064">
        <f>MONTH(Sales_Data[[#This Row],[Order_Date]])</f>
        <v>11</v>
      </c>
      <c r="Y5064" t="str">
        <f>"Q"&amp;ROUNDUP(MONTH(Sales_Data[[#This Row],[Order_Date]])/3,0)</f>
        <v>Q4</v>
      </c>
    </row>
    <row r="5065" spans="1:25" x14ac:dyDescent="0.3">
      <c r="A5065" t="s">
        <v>6840</v>
      </c>
      <c r="B5065" s="1">
        <v>45695</v>
      </c>
      <c r="C5065" t="s">
        <v>3463</v>
      </c>
      <c r="D5065" t="s">
        <v>95</v>
      </c>
      <c r="E5065" t="s">
        <v>19</v>
      </c>
      <c r="F5065" t="s">
        <v>66</v>
      </c>
      <c r="G5065" t="s">
        <v>67</v>
      </c>
      <c r="H5065" t="s">
        <v>68</v>
      </c>
      <c r="I5065" t="s">
        <v>69</v>
      </c>
      <c r="J5065">
        <v>2</v>
      </c>
      <c r="K5065">
        <v>12468.19</v>
      </c>
      <c r="L5065">
        <v>0.05</v>
      </c>
      <c r="M5065">
        <v>17416.330000000002</v>
      </c>
      <c r="N5065" t="s">
        <v>24</v>
      </c>
      <c r="O5065" t="s">
        <v>35</v>
      </c>
      <c r="P5065" t="s">
        <v>71</v>
      </c>
      <c r="Q5065">
        <f>Sales_Data[[#This Row],[Quantity]]*Sales_Data[[#This Row],[Unit_Price]]</f>
        <v>24936.38</v>
      </c>
      <c r="R5065">
        <f>Sales_Data[[#This Row],[Gross_Sales]]*Sales_Data[[#This Row],[Discount]]</f>
        <v>1246.8190000000002</v>
      </c>
      <c r="S5065">
        <f>Sales_Data[[#This Row],[Gross_Sales]]-Sales_Data[[#This Row],[Discount_Amount]]</f>
        <v>23689.561000000002</v>
      </c>
      <c r="T5065">
        <f>Sales_Data[[#This Row],[Net Sales]]-Sales_Data[[#This Row],[Cost]]</f>
        <v>6273.2309999999998</v>
      </c>
      <c r="U5065" s="2">
        <f>Sales_Data[[#This Row],[Profit]]/Sales_Data[[#This Row],[Net Sales]]</f>
        <v>0.26480993041618622</v>
      </c>
      <c r="V5065">
        <f>YEAR(Sales_Data[[#This Row],[Order_Date]])</f>
        <v>2025</v>
      </c>
      <c r="W5065" t="str">
        <f>TEXT(Sales_Data[[#This Row],[Order_Date]],"mmm")</f>
        <v>Feb</v>
      </c>
      <c r="X5065">
        <f>MONTH(Sales_Data[[#This Row],[Order_Date]])</f>
        <v>2</v>
      </c>
      <c r="Y5065" t="str">
        <f>"Q"&amp;ROUNDUP(MONTH(Sales_Data[[#This Row],[Order_Date]])/3,0)</f>
        <v>Q1</v>
      </c>
    </row>
    <row r="5066" spans="1:25" x14ac:dyDescent="0.3">
      <c r="A5066" t="s">
        <v>6841</v>
      </c>
      <c r="B5066" s="1">
        <v>45868</v>
      </c>
      <c r="C5066" t="s">
        <v>159</v>
      </c>
      <c r="D5066" t="s">
        <v>615</v>
      </c>
      <c r="E5066" t="s">
        <v>119</v>
      </c>
      <c r="F5066" t="s">
        <v>538</v>
      </c>
      <c r="G5066" t="s">
        <v>41</v>
      </c>
      <c r="H5066" t="s">
        <v>102</v>
      </c>
      <c r="I5066" t="s">
        <v>103</v>
      </c>
      <c r="J5066">
        <v>2</v>
      </c>
      <c r="K5066">
        <v>3911.16</v>
      </c>
      <c r="L5066">
        <v>0.05</v>
      </c>
      <c r="M5066">
        <v>6435.95</v>
      </c>
      <c r="N5066" t="s">
        <v>70</v>
      </c>
      <c r="O5066" t="s">
        <v>35</v>
      </c>
      <c r="P5066" t="s">
        <v>71</v>
      </c>
      <c r="Q5066">
        <f>Sales_Data[[#This Row],[Quantity]]*Sales_Data[[#This Row],[Unit_Price]]</f>
        <v>7822.32</v>
      </c>
      <c r="R5066">
        <f>Sales_Data[[#This Row],[Gross_Sales]]*Sales_Data[[#This Row],[Discount]]</f>
        <v>391.11599999999999</v>
      </c>
      <c r="S5066">
        <f>Sales_Data[[#This Row],[Gross_Sales]]-Sales_Data[[#This Row],[Discount_Amount]]</f>
        <v>7431.2039999999997</v>
      </c>
      <c r="T5066">
        <f>Sales_Data[[#This Row],[Net Sales]]-Sales_Data[[#This Row],[Cost]]</f>
        <v>995.25399999999991</v>
      </c>
      <c r="U5066" s="2">
        <f>Sales_Data[[#This Row],[Profit]]/Sales_Data[[#This Row],[Net Sales]]</f>
        <v>0.13392903760951791</v>
      </c>
      <c r="V5066">
        <f>YEAR(Sales_Data[[#This Row],[Order_Date]])</f>
        <v>2025</v>
      </c>
      <c r="W5066" t="str">
        <f>TEXT(Sales_Data[[#This Row],[Order_Date]],"mmm")</f>
        <v>Jul</v>
      </c>
      <c r="X5066">
        <f>MONTH(Sales_Data[[#This Row],[Order_Date]])</f>
        <v>7</v>
      </c>
      <c r="Y5066" t="str">
        <f>"Q"&amp;ROUNDUP(MONTH(Sales_Data[[#This Row],[Order_Date]])/3,0)</f>
        <v>Q3</v>
      </c>
    </row>
    <row r="5067" spans="1:25" x14ac:dyDescent="0.3">
      <c r="A5067" t="s">
        <v>6842</v>
      </c>
      <c r="B5067" s="1">
        <v>45984</v>
      </c>
      <c r="C5067" t="s">
        <v>2408</v>
      </c>
      <c r="D5067" t="s">
        <v>145</v>
      </c>
      <c r="E5067" t="s">
        <v>19</v>
      </c>
      <c r="F5067" t="s">
        <v>81</v>
      </c>
      <c r="G5067" t="s">
        <v>67</v>
      </c>
      <c r="H5067" t="s">
        <v>68</v>
      </c>
      <c r="I5067" t="s">
        <v>69</v>
      </c>
      <c r="J5067">
        <v>3</v>
      </c>
      <c r="K5067">
        <v>2675.38</v>
      </c>
      <c r="L5067">
        <v>0.15</v>
      </c>
      <c r="M5067">
        <v>4466.8900000000003</v>
      </c>
      <c r="N5067" t="s">
        <v>52</v>
      </c>
      <c r="O5067" t="s">
        <v>35</v>
      </c>
      <c r="P5067" t="s">
        <v>44</v>
      </c>
      <c r="Q5067">
        <f>Sales_Data[[#This Row],[Quantity]]*Sales_Data[[#This Row],[Unit_Price]]</f>
        <v>8026.14</v>
      </c>
      <c r="R5067">
        <f>Sales_Data[[#This Row],[Gross_Sales]]*Sales_Data[[#This Row],[Discount]]</f>
        <v>1203.921</v>
      </c>
      <c r="S5067">
        <f>Sales_Data[[#This Row],[Gross_Sales]]-Sales_Data[[#This Row],[Discount_Amount]]</f>
        <v>6822.2190000000001</v>
      </c>
      <c r="T5067">
        <f>Sales_Data[[#This Row],[Net Sales]]-Sales_Data[[#This Row],[Cost]]</f>
        <v>2355.3289999999997</v>
      </c>
      <c r="U5067" s="2">
        <f>Sales_Data[[#This Row],[Profit]]/Sales_Data[[#This Row],[Net Sales]]</f>
        <v>0.34524382755815958</v>
      </c>
      <c r="V5067">
        <f>YEAR(Sales_Data[[#This Row],[Order_Date]])</f>
        <v>2025</v>
      </c>
      <c r="W5067" t="str">
        <f>TEXT(Sales_Data[[#This Row],[Order_Date]],"mmm")</f>
        <v>Nov</v>
      </c>
      <c r="X5067">
        <f>MONTH(Sales_Data[[#This Row],[Order_Date]])</f>
        <v>11</v>
      </c>
      <c r="Y5067" t="str">
        <f>"Q"&amp;ROUNDUP(MONTH(Sales_Data[[#This Row],[Order_Date]])/3,0)</f>
        <v>Q4</v>
      </c>
    </row>
    <row r="5068" spans="1:25" x14ac:dyDescent="0.3">
      <c r="A5068" t="s">
        <v>6843</v>
      </c>
      <c r="B5068" s="1">
        <v>45906</v>
      </c>
      <c r="C5068" t="s">
        <v>413</v>
      </c>
      <c r="D5068" t="s">
        <v>118</v>
      </c>
      <c r="E5068" t="s">
        <v>48</v>
      </c>
      <c r="F5068" t="s">
        <v>164</v>
      </c>
      <c r="G5068" t="s">
        <v>41</v>
      </c>
      <c r="H5068" t="s">
        <v>102</v>
      </c>
      <c r="I5068" t="s">
        <v>165</v>
      </c>
      <c r="J5068">
        <v>2</v>
      </c>
      <c r="K5068">
        <v>47155.15</v>
      </c>
      <c r="L5068">
        <v>0.1</v>
      </c>
      <c r="M5068">
        <v>68217.87</v>
      </c>
      <c r="N5068" t="s">
        <v>24</v>
      </c>
      <c r="O5068" t="s">
        <v>25</v>
      </c>
      <c r="P5068" t="s">
        <v>44</v>
      </c>
      <c r="Q5068">
        <f>Sales_Data[[#This Row],[Quantity]]*Sales_Data[[#This Row],[Unit_Price]]</f>
        <v>94310.3</v>
      </c>
      <c r="R5068">
        <f>Sales_Data[[#This Row],[Gross_Sales]]*Sales_Data[[#This Row],[Discount]]</f>
        <v>9431.0300000000007</v>
      </c>
      <c r="S5068">
        <f>Sales_Data[[#This Row],[Gross_Sales]]-Sales_Data[[#This Row],[Discount_Amount]]</f>
        <v>84879.27</v>
      </c>
      <c r="T5068">
        <f>Sales_Data[[#This Row],[Net Sales]]-Sales_Data[[#This Row],[Cost]]</f>
        <v>16661.400000000009</v>
      </c>
      <c r="U5068" s="2">
        <f>Sales_Data[[#This Row],[Profit]]/Sales_Data[[#This Row],[Net Sales]]</f>
        <v>0.19629527916533693</v>
      </c>
      <c r="V5068">
        <f>YEAR(Sales_Data[[#This Row],[Order_Date]])</f>
        <v>2025</v>
      </c>
      <c r="W5068" t="str">
        <f>TEXT(Sales_Data[[#This Row],[Order_Date]],"mmm")</f>
        <v>Sep</v>
      </c>
      <c r="X5068">
        <f>MONTH(Sales_Data[[#This Row],[Order_Date]])</f>
        <v>9</v>
      </c>
      <c r="Y5068" t="str">
        <f>"Q"&amp;ROUNDUP(MONTH(Sales_Data[[#This Row],[Order_Date]])/3,0)</f>
        <v>Q3</v>
      </c>
    </row>
    <row r="5069" spans="1:25" x14ac:dyDescent="0.3">
      <c r="A5069" t="s">
        <v>6844</v>
      </c>
      <c r="B5069" s="1">
        <v>45884</v>
      </c>
      <c r="C5069" t="s">
        <v>3692</v>
      </c>
      <c r="D5069" t="s">
        <v>624</v>
      </c>
      <c r="E5069" t="s">
        <v>119</v>
      </c>
      <c r="F5069" t="s">
        <v>538</v>
      </c>
      <c r="G5069" t="s">
        <v>67</v>
      </c>
      <c r="H5069" t="s">
        <v>88</v>
      </c>
      <c r="I5069" t="s">
        <v>157</v>
      </c>
      <c r="J5069">
        <v>1</v>
      </c>
      <c r="K5069">
        <v>7504.74</v>
      </c>
      <c r="L5069">
        <v>0</v>
      </c>
      <c r="M5069">
        <v>5066.78</v>
      </c>
      <c r="N5069" t="s">
        <v>70</v>
      </c>
      <c r="O5069" t="s">
        <v>35</v>
      </c>
      <c r="P5069" t="s">
        <v>44</v>
      </c>
      <c r="Q5069">
        <f>Sales_Data[[#This Row],[Quantity]]*Sales_Data[[#This Row],[Unit_Price]]</f>
        <v>7504.74</v>
      </c>
      <c r="R5069">
        <f>Sales_Data[[#This Row],[Gross_Sales]]*Sales_Data[[#This Row],[Discount]]</f>
        <v>0</v>
      </c>
      <c r="S5069">
        <f>Sales_Data[[#This Row],[Gross_Sales]]-Sales_Data[[#This Row],[Discount_Amount]]</f>
        <v>7504.74</v>
      </c>
      <c r="T5069">
        <f>Sales_Data[[#This Row],[Net Sales]]-Sales_Data[[#This Row],[Cost]]</f>
        <v>2437.96</v>
      </c>
      <c r="U5069" s="2">
        <f>Sales_Data[[#This Row],[Profit]]/Sales_Data[[#This Row],[Net Sales]]</f>
        <v>0.32485602432595934</v>
      </c>
      <c r="V5069">
        <f>YEAR(Sales_Data[[#This Row],[Order_Date]])</f>
        <v>2025</v>
      </c>
      <c r="W5069" t="str">
        <f>TEXT(Sales_Data[[#This Row],[Order_Date]],"mmm")</f>
        <v>Aug</v>
      </c>
      <c r="X5069">
        <f>MONTH(Sales_Data[[#This Row],[Order_Date]])</f>
        <v>8</v>
      </c>
      <c r="Y5069" t="str">
        <f>"Q"&amp;ROUNDUP(MONTH(Sales_Data[[#This Row],[Order_Date]])/3,0)</f>
        <v>Q3</v>
      </c>
    </row>
    <row r="5070" spans="1:25" x14ac:dyDescent="0.3">
      <c r="A5070" t="s">
        <v>6845</v>
      </c>
      <c r="B5070" s="1">
        <v>45705</v>
      </c>
      <c r="C5070" t="s">
        <v>4556</v>
      </c>
      <c r="D5070" t="s">
        <v>80</v>
      </c>
      <c r="E5070" t="s">
        <v>48</v>
      </c>
      <c r="F5070" t="s">
        <v>164</v>
      </c>
      <c r="G5070" t="s">
        <v>41</v>
      </c>
      <c r="H5070" t="s">
        <v>171</v>
      </c>
      <c r="I5070" t="s">
        <v>172</v>
      </c>
      <c r="J5070">
        <v>1</v>
      </c>
      <c r="K5070">
        <v>47779.19</v>
      </c>
      <c r="L5070">
        <v>0.1</v>
      </c>
      <c r="M5070">
        <v>29354.23</v>
      </c>
      <c r="N5070" t="s">
        <v>24</v>
      </c>
      <c r="O5070" t="s">
        <v>25</v>
      </c>
      <c r="P5070" t="s">
        <v>71</v>
      </c>
      <c r="Q5070">
        <f>Sales_Data[[#This Row],[Quantity]]*Sales_Data[[#This Row],[Unit_Price]]</f>
        <v>47779.19</v>
      </c>
      <c r="R5070">
        <f>Sales_Data[[#This Row],[Gross_Sales]]*Sales_Data[[#This Row],[Discount]]</f>
        <v>4777.9190000000008</v>
      </c>
      <c r="S5070">
        <f>Sales_Data[[#This Row],[Gross_Sales]]-Sales_Data[[#This Row],[Discount_Amount]]</f>
        <v>43001.271000000001</v>
      </c>
      <c r="T5070">
        <f>Sales_Data[[#This Row],[Net Sales]]-Sales_Data[[#This Row],[Cost]]</f>
        <v>13647.041000000001</v>
      </c>
      <c r="U5070" s="2">
        <f>Sales_Data[[#This Row],[Profit]]/Sales_Data[[#This Row],[Net Sales]]</f>
        <v>0.31736366583210995</v>
      </c>
      <c r="V5070">
        <f>YEAR(Sales_Data[[#This Row],[Order_Date]])</f>
        <v>2025</v>
      </c>
      <c r="W5070" t="str">
        <f>TEXT(Sales_Data[[#This Row],[Order_Date]],"mmm")</f>
        <v>Feb</v>
      </c>
      <c r="X5070">
        <f>MONTH(Sales_Data[[#This Row],[Order_Date]])</f>
        <v>2</v>
      </c>
      <c r="Y5070" t="str">
        <f>"Q"&amp;ROUNDUP(MONTH(Sales_Data[[#This Row],[Order_Date]])/3,0)</f>
        <v>Q1</v>
      </c>
    </row>
    <row r="5071" spans="1:25" x14ac:dyDescent="0.3">
      <c r="A5071" t="s">
        <v>6846</v>
      </c>
      <c r="B5071" s="1">
        <v>45675</v>
      </c>
      <c r="C5071" t="s">
        <v>2565</v>
      </c>
      <c r="D5071" t="s">
        <v>137</v>
      </c>
      <c r="E5071" t="s">
        <v>119</v>
      </c>
      <c r="F5071" t="s">
        <v>249</v>
      </c>
      <c r="G5071" t="s">
        <v>21</v>
      </c>
      <c r="H5071" t="s">
        <v>22</v>
      </c>
      <c r="I5071" t="s">
        <v>62</v>
      </c>
      <c r="J5071">
        <v>4</v>
      </c>
      <c r="K5071">
        <v>2447.4699999999998</v>
      </c>
      <c r="L5071">
        <v>0.05</v>
      </c>
      <c r="M5071">
        <v>7310.57</v>
      </c>
      <c r="N5071" t="s">
        <v>83</v>
      </c>
      <c r="O5071" t="s">
        <v>35</v>
      </c>
      <c r="P5071" t="s">
        <v>71</v>
      </c>
      <c r="Q5071">
        <f>Sales_Data[[#This Row],[Quantity]]*Sales_Data[[#This Row],[Unit_Price]]</f>
        <v>9789.8799999999992</v>
      </c>
      <c r="R5071">
        <f>Sales_Data[[#This Row],[Gross_Sales]]*Sales_Data[[#This Row],[Discount]]</f>
        <v>489.49399999999997</v>
      </c>
      <c r="S5071">
        <f>Sales_Data[[#This Row],[Gross_Sales]]-Sales_Data[[#This Row],[Discount_Amount]]</f>
        <v>9300.3859999999986</v>
      </c>
      <c r="T5071">
        <f>Sales_Data[[#This Row],[Net Sales]]-Sales_Data[[#This Row],[Cost]]</f>
        <v>1989.8159999999989</v>
      </c>
      <c r="U5071" s="2">
        <f>Sales_Data[[#This Row],[Profit]]/Sales_Data[[#This Row],[Net Sales]]</f>
        <v>0.2139498296092226</v>
      </c>
      <c r="V5071">
        <f>YEAR(Sales_Data[[#This Row],[Order_Date]])</f>
        <v>2025</v>
      </c>
      <c r="W5071" t="str">
        <f>TEXT(Sales_Data[[#This Row],[Order_Date]],"mmm")</f>
        <v>Jan</v>
      </c>
      <c r="X5071">
        <f>MONTH(Sales_Data[[#This Row],[Order_Date]])</f>
        <v>1</v>
      </c>
      <c r="Y5071" t="str">
        <f>"Q"&amp;ROUNDUP(MONTH(Sales_Data[[#This Row],[Order_Date]])/3,0)</f>
        <v>Q1</v>
      </c>
    </row>
    <row r="5072" spans="1:25" x14ac:dyDescent="0.3">
      <c r="A5072" t="s">
        <v>6847</v>
      </c>
      <c r="B5072" s="1">
        <v>45952</v>
      </c>
      <c r="C5072" t="s">
        <v>4640</v>
      </c>
      <c r="D5072" t="s">
        <v>1055</v>
      </c>
      <c r="E5072" t="s">
        <v>48</v>
      </c>
      <c r="F5072" t="s">
        <v>132</v>
      </c>
      <c r="G5072" t="s">
        <v>67</v>
      </c>
      <c r="H5072" t="s">
        <v>121</v>
      </c>
      <c r="I5072" t="s">
        <v>122</v>
      </c>
      <c r="J5072">
        <v>3</v>
      </c>
      <c r="K5072">
        <v>62246.32</v>
      </c>
      <c r="L5072">
        <v>0.1</v>
      </c>
      <c r="M5072">
        <v>109919.29</v>
      </c>
      <c r="N5072" t="s">
        <v>52</v>
      </c>
      <c r="O5072" t="s">
        <v>25</v>
      </c>
      <c r="P5072" t="s">
        <v>71</v>
      </c>
      <c r="Q5072">
        <f>Sales_Data[[#This Row],[Quantity]]*Sales_Data[[#This Row],[Unit_Price]]</f>
        <v>186738.96</v>
      </c>
      <c r="R5072">
        <f>Sales_Data[[#This Row],[Gross_Sales]]*Sales_Data[[#This Row],[Discount]]</f>
        <v>18673.896000000001</v>
      </c>
      <c r="S5072">
        <f>Sales_Data[[#This Row],[Gross_Sales]]-Sales_Data[[#This Row],[Discount_Amount]]</f>
        <v>168065.06399999998</v>
      </c>
      <c r="T5072">
        <f>Sales_Data[[#This Row],[Net Sales]]-Sales_Data[[#This Row],[Cost]]</f>
        <v>58145.77399999999</v>
      </c>
      <c r="U5072" s="2">
        <f>Sales_Data[[#This Row],[Profit]]/Sales_Data[[#This Row],[Net Sales]]</f>
        <v>0.34597180768038738</v>
      </c>
      <c r="V5072">
        <f>YEAR(Sales_Data[[#This Row],[Order_Date]])</f>
        <v>2025</v>
      </c>
      <c r="W5072" t="str">
        <f>TEXT(Sales_Data[[#This Row],[Order_Date]],"mmm")</f>
        <v>Oct</v>
      </c>
      <c r="X5072">
        <f>MONTH(Sales_Data[[#This Row],[Order_Date]])</f>
        <v>10</v>
      </c>
      <c r="Y5072" t="str">
        <f>"Q"&amp;ROUNDUP(MONTH(Sales_Data[[#This Row],[Order_Date]])/3,0)</f>
        <v>Q4</v>
      </c>
    </row>
    <row r="5073" spans="1:25" x14ac:dyDescent="0.3">
      <c r="A5073" t="s">
        <v>6848</v>
      </c>
      <c r="B5073" s="1">
        <v>45853</v>
      </c>
      <c r="C5073" t="s">
        <v>4147</v>
      </c>
      <c r="D5073" t="s">
        <v>118</v>
      </c>
      <c r="E5073" t="s">
        <v>30</v>
      </c>
      <c r="F5073" t="s">
        <v>210</v>
      </c>
      <c r="G5073" t="s">
        <v>67</v>
      </c>
      <c r="H5073" t="s">
        <v>121</v>
      </c>
      <c r="I5073" t="s">
        <v>122</v>
      </c>
      <c r="J5073">
        <v>1</v>
      </c>
      <c r="K5073">
        <v>369.96</v>
      </c>
      <c r="L5073">
        <v>0.05</v>
      </c>
      <c r="M5073">
        <v>253.33</v>
      </c>
      <c r="N5073" t="s">
        <v>52</v>
      </c>
      <c r="O5073" t="s">
        <v>35</v>
      </c>
      <c r="P5073" t="s">
        <v>44</v>
      </c>
      <c r="Q5073">
        <f>Sales_Data[[#This Row],[Quantity]]*Sales_Data[[#This Row],[Unit_Price]]</f>
        <v>369.96</v>
      </c>
      <c r="R5073">
        <f>Sales_Data[[#This Row],[Gross_Sales]]*Sales_Data[[#This Row],[Discount]]</f>
        <v>18.498000000000001</v>
      </c>
      <c r="S5073">
        <f>Sales_Data[[#This Row],[Gross_Sales]]-Sales_Data[[#This Row],[Discount_Amount]]</f>
        <v>351.46199999999999</v>
      </c>
      <c r="T5073">
        <f>Sales_Data[[#This Row],[Net Sales]]-Sales_Data[[#This Row],[Cost]]</f>
        <v>98.131999999999977</v>
      </c>
      <c r="U5073" s="2">
        <f>Sales_Data[[#This Row],[Profit]]/Sales_Data[[#This Row],[Net Sales]]</f>
        <v>0.27921083929414836</v>
      </c>
      <c r="V5073">
        <f>YEAR(Sales_Data[[#This Row],[Order_Date]])</f>
        <v>2025</v>
      </c>
      <c r="W5073" t="str">
        <f>TEXT(Sales_Data[[#This Row],[Order_Date]],"mmm")</f>
        <v>Jul</v>
      </c>
      <c r="X5073">
        <f>MONTH(Sales_Data[[#This Row],[Order_Date]])</f>
        <v>7</v>
      </c>
      <c r="Y5073" t="str">
        <f>"Q"&amp;ROUNDUP(MONTH(Sales_Data[[#This Row],[Order_Date]])/3,0)</f>
        <v>Q3</v>
      </c>
    </row>
    <row r="5074" spans="1:25" x14ac:dyDescent="0.3">
      <c r="A5074" t="s">
        <v>6849</v>
      </c>
      <c r="B5074" s="1">
        <v>45844</v>
      </c>
      <c r="C5074" t="s">
        <v>6850</v>
      </c>
      <c r="D5074" t="s">
        <v>460</v>
      </c>
      <c r="E5074" t="s">
        <v>39</v>
      </c>
      <c r="F5074" t="s">
        <v>405</v>
      </c>
      <c r="G5074" t="s">
        <v>75</v>
      </c>
      <c r="H5074" t="s">
        <v>76</v>
      </c>
      <c r="I5074" t="s">
        <v>77</v>
      </c>
      <c r="J5074">
        <v>3</v>
      </c>
      <c r="K5074">
        <v>2595.7199999999998</v>
      </c>
      <c r="L5074">
        <v>0</v>
      </c>
      <c r="M5074">
        <v>5597.83</v>
      </c>
      <c r="N5074" t="s">
        <v>24</v>
      </c>
      <c r="O5074" t="s">
        <v>35</v>
      </c>
      <c r="P5074" t="s">
        <v>71</v>
      </c>
      <c r="Q5074">
        <f>Sales_Data[[#This Row],[Quantity]]*Sales_Data[[#This Row],[Unit_Price]]</f>
        <v>7787.16</v>
      </c>
      <c r="R5074">
        <f>Sales_Data[[#This Row],[Gross_Sales]]*Sales_Data[[#This Row],[Discount]]</f>
        <v>0</v>
      </c>
      <c r="S5074">
        <f>Sales_Data[[#This Row],[Gross_Sales]]-Sales_Data[[#This Row],[Discount_Amount]]</f>
        <v>7787.16</v>
      </c>
      <c r="T5074">
        <f>Sales_Data[[#This Row],[Net Sales]]-Sales_Data[[#This Row],[Cost]]</f>
        <v>2189.33</v>
      </c>
      <c r="U5074" s="2">
        <f>Sales_Data[[#This Row],[Profit]]/Sales_Data[[#This Row],[Net Sales]]</f>
        <v>0.28114614313819158</v>
      </c>
      <c r="V5074">
        <f>YEAR(Sales_Data[[#This Row],[Order_Date]])</f>
        <v>2025</v>
      </c>
      <c r="W5074" t="str">
        <f>TEXT(Sales_Data[[#This Row],[Order_Date]],"mmm")</f>
        <v>Jul</v>
      </c>
      <c r="X5074">
        <f>MONTH(Sales_Data[[#This Row],[Order_Date]])</f>
        <v>7</v>
      </c>
      <c r="Y5074" t="str">
        <f>"Q"&amp;ROUNDUP(MONTH(Sales_Data[[#This Row],[Order_Date]])/3,0)</f>
        <v>Q3</v>
      </c>
    </row>
    <row r="5075" spans="1:25" x14ac:dyDescent="0.3">
      <c r="A5075" t="s">
        <v>6851</v>
      </c>
      <c r="B5075" s="1">
        <v>46002</v>
      </c>
      <c r="C5075" t="s">
        <v>3224</v>
      </c>
      <c r="D5075" t="s">
        <v>80</v>
      </c>
      <c r="E5075" t="s">
        <v>119</v>
      </c>
      <c r="F5075" t="s">
        <v>184</v>
      </c>
      <c r="G5075" t="s">
        <v>67</v>
      </c>
      <c r="H5075" t="s">
        <v>68</v>
      </c>
      <c r="I5075" t="s">
        <v>69</v>
      </c>
      <c r="J5075">
        <v>2</v>
      </c>
      <c r="K5075">
        <v>2710.79</v>
      </c>
      <c r="L5075">
        <v>0</v>
      </c>
      <c r="M5075">
        <v>4003.2</v>
      </c>
      <c r="N5075" t="s">
        <v>52</v>
      </c>
      <c r="O5075" t="s">
        <v>53</v>
      </c>
      <c r="P5075" t="s">
        <v>44</v>
      </c>
      <c r="Q5075">
        <f>Sales_Data[[#This Row],[Quantity]]*Sales_Data[[#This Row],[Unit_Price]]</f>
        <v>5421.58</v>
      </c>
      <c r="R5075">
        <f>Sales_Data[[#This Row],[Gross_Sales]]*Sales_Data[[#This Row],[Discount]]</f>
        <v>0</v>
      </c>
      <c r="S5075">
        <f>Sales_Data[[#This Row],[Gross_Sales]]-Sales_Data[[#This Row],[Discount_Amount]]</f>
        <v>5421.58</v>
      </c>
      <c r="T5075">
        <f>Sales_Data[[#This Row],[Net Sales]]-Sales_Data[[#This Row],[Cost]]</f>
        <v>1418.38</v>
      </c>
      <c r="U5075" s="2">
        <f>Sales_Data[[#This Row],[Profit]]/Sales_Data[[#This Row],[Net Sales]]</f>
        <v>0.2616174620682532</v>
      </c>
      <c r="V5075">
        <f>YEAR(Sales_Data[[#This Row],[Order_Date]])</f>
        <v>2025</v>
      </c>
      <c r="W5075" t="str">
        <f>TEXT(Sales_Data[[#This Row],[Order_Date]],"mmm")</f>
        <v>Dec</v>
      </c>
      <c r="X5075">
        <f>MONTH(Sales_Data[[#This Row],[Order_Date]])</f>
        <v>12</v>
      </c>
      <c r="Y5075" t="str">
        <f>"Q"&amp;ROUNDUP(MONTH(Sales_Data[[#This Row],[Order_Date]])/3,0)</f>
        <v>Q4</v>
      </c>
    </row>
    <row r="5076" spans="1:25" x14ac:dyDescent="0.3">
      <c r="A5076" t="s">
        <v>6852</v>
      </c>
      <c r="B5076" s="1">
        <v>45881</v>
      </c>
      <c r="C5076" t="s">
        <v>1290</v>
      </c>
      <c r="D5076" t="s">
        <v>624</v>
      </c>
      <c r="E5076" t="s">
        <v>39</v>
      </c>
      <c r="F5076" t="s">
        <v>405</v>
      </c>
      <c r="G5076" t="s">
        <v>41</v>
      </c>
      <c r="H5076" t="s">
        <v>102</v>
      </c>
      <c r="I5076" t="s">
        <v>388</v>
      </c>
      <c r="J5076">
        <v>2</v>
      </c>
      <c r="K5076">
        <v>717.63</v>
      </c>
      <c r="L5076">
        <v>0</v>
      </c>
      <c r="M5076">
        <v>1008.72</v>
      </c>
      <c r="N5076" t="s">
        <v>52</v>
      </c>
      <c r="O5076" t="s">
        <v>53</v>
      </c>
      <c r="P5076" t="s">
        <v>71</v>
      </c>
      <c r="Q5076">
        <f>Sales_Data[[#This Row],[Quantity]]*Sales_Data[[#This Row],[Unit_Price]]</f>
        <v>1435.26</v>
      </c>
      <c r="R5076">
        <f>Sales_Data[[#This Row],[Gross_Sales]]*Sales_Data[[#This Row],[Discount]]</f>
        <v>0</v>
      </c>
      <c r="S5076">
        <f>Sales_Data[[#This Row],[Gross_Sales]]-Sales_Data[[#This Row],[Discount_Amount]]</f>
        <v>1435.26</v>
      </c>
      <c r="T5076">
        <f>Sales_Data[[#This Row],[Net Sales]]-Sales_Data[[#This Row],[Cost]]</f>
        <v>426.53999999999996</v>
      </c>
      <c r="U5076" s="2">
        <f>Sales_Data[[#This Row],[Profit]]/Sales_Data[[#This Row],[Net Sales]]</f>
        <v>0.29718657246770619</v>
      </c>
      <c r="V5076">
        <f>YEAR(Sales_Data[[#This Row],[Order_Date]])</f>
        <v>2025</v>
      </c>
      <c r="W5076" t="str">
        <f>TEXT(Sales_Data[[#This Row],[Order_Date]],"mmm")</f>
        <v>Aug</v>
      </c>
      <c r="X5076">
        <f>MONTH(Sales_Data[[#This Row],[Order_Date]])</f>
        <v>8</v>
      </c>
      <c r="Y5076" t="str">
        <f>"Q"&amp;ROUNDUP(MONTH(Sales_Data[[#This Row],[Order_Date]])/3,0)</f>
        <v>Q3</v>
      </c>
    </row>
    <row r="5077" spans="1:25" x14ac:dyDescent="0.3">
      <c r="A5077" t="s">
        <v>6853</v>
      </c>
      <c r="B5077" s="1">
        <v>45975</v>
      </c>
      <c r="C5077" t="s">
        <v>913</v>
      </c>
      <c r="D5077" t="s">
        <v>1122</v>
      </c>
      <c r="E5077" t="s">
        <v>48</v>
      </c>
      <c r="F5077" t="s">
        <v>132</v>
      </c>
      <c r="G5077" t="s">
        <v>67</v>
      </c>
      <c r="H5077" t="s">
        <v>133</v>
      </c>
      <c r="I5077" t="s">
        <v>138</v>
      </c>
      <c r="J5077">
        <v>1</v>
      </c>
      <c r="K5077">
        <v>27263.84</v>
      </c>
      <c r="L5077">
        <v>0</v>
      </c>
      <c r="M5077">
        <v>18841.38</v>
      </c>
      <c r="N5077" t="s">
        <v>52</v>
      </c>
      <c r="O5077" t="s">
        <v>35</v>
      </c>
      <c r="P5077" t="s">
        <v>71</v>
      </c>
      <c r="Q5077">
        <f>Sales_Data[[#This Row],[Quantity]]*Sales_Data[[#This Row],[Unit_Price]]</f>
        <v>27263.84</v>
      </c>
      <c r="R5077">
        <f>Sales_Data[[#This Row],[Gross_Sales]]*Sales_Data[[#This Row],[Discount]]</f>
        <v>0</v>
      </c>
      <c r="S5077">
        <f>Sales_Data[[#This Row],[Gross_Sales]]-Sales_Data[[#This Row],[Discount_Amount]]</f>
        <v>27263.84</v>
      </c>
      <c r="T5077">
        <f>Sales_Data[[#This Row],[Net Sales]]-Sales_Data[[#This Row],[Cost]]</f>
        <v>8422.4599999999991</v>
      </c>
      <c r="U5077" s="2">
        <f>Sales_Data[[#This Row],[Profit]]/Sales_Data[[#This Row],[Net Sales]]</f>
        <v>0.30892420143310695</v>
      </c>
      <c r="V5077">
        <f>YEAR(Sales_Data[[#This Row],[Order_Date]])</f>
        <v>2025</v>
      </c>
      <c r="W5077" t="str">
        <f>TEXT(Sales_Data[[#This Row],[Order_Date]],"mmm")</f>
        <v>Nov</v>
      </c>
      <c r="X5077">
        <f>MONTH(Sales_Data[[#This Row],[Order_Date]])</f>
        <v>11</v>
      </c>
      <c r="Y5077" t="str">
        <f>"Q"&amp;ROUNDUP(MONTH(Sales_Data[[#This Row],[Order_Date]])/3,0)</f>
        <v>Q4</v>
      </c>
    </row>
    <row r="5078" spans="1:25" x14ac:dyDescent="0.3">
      <c r="A5078" t="s">
        <v>6854</v>
      </c>
      <c r="B5078" s="1">
        <v>46022</v>
      </c>
      <c r="C5078" t="s">
        <v>3760</v>
      </c>
      <c r="D5078" t="s">
        <v>527</v>
      </c>
      <c r="E5078" t="s">
        <v>39</v>
      </c>
      <c r="F5078" t="s">
        <v>405</v>
      </c>
      <c r="G5078" t="s">
        <v>41</v>
      </c>
      <c r="H5078" t="s">
        <v>147</v>
      </c>
      <c r="I5078" t="s">
        <v>148</v>
      </c>
      <c r="J5078">
        <v>3</v>
      </c>
      <c r="K5078">
        <v>4512.5600000000004</v>
      </c>
      <c r="L5078">
        <v>0.05</v>
      </c>
      <c r="M5078">
        <v>10588.37</v>
      </c>
      <c r="N5078" t="s">
        <v>109</v>
      </c>
      <c r="O5078" t="s">
        <v>35</v>
      </c>
      <c r="P5078" t="s">
        <v>44</v>
      </c>
      <c r="Q5078">
        <f>Sales_Data[[#This Row],[Quantity]]*Sales_Data[[#This Row],[Unit_Price]]</f>
        <v>13537.68</v>
      </c>
      <c r="R5078">
        <f>Sales_Data[[#This Row],[Gross_Sales]]*Sales_Data[[#This Row],[Discount]]</f>
        <v>676.88400000000001</v>
      </c>
      <c r="S5078">
        <f>Sales_Data[[#This Row],[Gross_Sales]]-Sales_Data[[#This Row],[Discount_Amount]]</f>
        <v>12860.796</v>
      </c>
      <c r="T5078">
        <f>Sales_Data[[#This Row],[Net Sales]]-Sales_Data[[#This Row],[Cost]]</f>
        <v>2272.4259999999995</v>
      </c>
      <c r="U5078" s="2">
        <f>Sales_Data[[#This Row],[Profit]]/Sales_Data[[#This Row],[Net Sales]]</f>
        <v>0.17669403977794215</v>
      </c>
      <c r="V5078">
        <f>YEAR(Sales_Data[[#This Row],[Order_Date]])</f>
        <v>2025</v>
      </c>
      <c r="W5078" t="str">
        <f>TEXT(Sales_Data[[#This Row],[Order_Date]],"mmm")</f>
        <v>Dec</v>
      </c>
      <c r="X5078">
        <f>MONTH(Sales_Data[[#This Row],[Order_Date]])</f>
        <v>12</v>
      </c>
      <c r="Y5078" t="str">
        <f>"Q"&amp;ROUNDUP(MONTH(Sales_Data[[#This Row],[Order_Date]])/3,0)</f>
        <v>Q4</v>
      </c>
    </row>
    <row r="5079" spans="1:25" x14ac:dyDescent="0.3">
      <c r="A5079" t="s">
        <v>6855</v>
      </c>
      <c r="B5079" s="1">
        <v>45994</v>
      </c>
      <c r="C5079" t="s">
        <v>2604</v>
      </c>
      <c r="D5079" t="s">
        <v>170</v>
      </c>
      <c r="E5079" t="s">
        <v>48</v>
      </c>
      <c r="F5079" t="s">
        <v>152</v>
      </c>
      <c r="G5079" t="s">
        <v>32</v>
      </c>
      <c r="H5079" t="s">
        <v>33</v>
      </c>
      <c r="I5079" t="s">
        <v>161</v>
      </c>
      <c r="J5079">
        <v>1</v>
      </c>
      <c r="K5079">
        <v>57542.11</v>
      </c>
      <c r="L5079">
        <v>0.2</v>
      </c>
      <c r="M5079">
        <v>29495.45</v>
      </c>
      <c r="N5079" t="s">
        <v>24</v>
      </c>
      <c r="O5079" t="s">
        <v>35</v>
      </c>
      <c r="P5079" t="s">
        <v>26</v>
      </c>
      <c r="Q5079">
        <f>Sales_Data[[#This Row],[Quantity]]*Sales_Data[[#This Row],[Unit_Price]]</f>
        <v>57542.11</v>
      </c>
      <c r="R5079">
        <f>Sales_Data[[#This Row],[Gross_Sales]]*Sales_Data[[#This Row],[Discount]]</f>
        <v>11508.422</v>
      </c>
      <c r="S5079">
        <f>Sales_Data[[#This Row],[Gross_Sales]]-Sales_Data[[#This Row],[Discount_Amount]]</f>
        <v>46033.688000000002</v>
      </c>
      <c r="T5079">
        <f>Sales_Data[[#This Row],[Net Sales]]-Sales_Data[[#This Row],[Cost]]</f>
        <v>16538.238000000001</v>
      </c>
      <c r="U5079" s="2">
        <f>Sales_Data[[#This Row],[Profit]]/Sales_Data[[#This Row],[Net Sales]]</f>
        <v>0.35926380697544807</v>
      </c>
      <c r="V5079">
        <f>YEAR(Sales_Data[[#This Row],[Order_Date]])</f>
        <v>2025</v>
      </c>
      <c r="W5079" t="str">
        <f>TEXT(Sales_Data[[#This Row],[Order_Date]],"mmm")</f>
        <v>Dec</v>
      </c>
      <c r="X5079">
        <f>MONTH(Sales_Data[[#This Row],[Order_Date]])</f>
        <v>12</v>
      </c>
      <c r="Y5079" t="str">
        <f>"Q"&amp;ROUNDUP(MONTH(Sales_Data[[#This Row],[Order_Date]])/3,0)</f>
        <v>Q4</v>
      </c>
    </row>
    <row r="5080" spans="1:25" x14ac:dyDescent="0.3">
      <c r="A5080" t="s">
        <v>6856</v>
      </c>
      <c r="B5080" s="1">
        <v>45886</v>
      </c>
      <c r="C5080" t="s">
        <v>2557</v>
      </c>
      <c r="D5080" t="s">
        <v>546</v>
      </c>
      <c r="E5080" t="s">
        <v>30</v>
      </c>
      <c r="F5080" t="s">
        <v>31</v>
      </c>
      <c r="G5080" t="s">
        <v>75</v>
      </c>
      <c r="H5080" t="s">
        <v>185</v>
      </c>
      <c r="I5080" t="s">
        <v>261</v>
      </c>
      <c r="J5080">
        <v>2</v>
      </c>
      <c r="K5080">
        <v>4951.03</v>
      </c>
      <c r="L5080">
        <v>0.05</v>
      </c>
      <c r="M5080">
        <v>7910.81</v>
      </c>
      <c r="N5080" t="s">
        <v>52</v>
      </c>
      <c r="O5080" t="s">
        <v>25</v>
      </c>
      <c r="P5080" t="s">
        <v>71</v>
      </c>
      <c r="Q5080">
        <f>Sales_Data[[#This Row],[Quantity]]*Sales_Data[[#This Row],[Unit_Price]]</f>
        <v>9902.06</v>
      </c>
      <c r="R5080">
        <f>Sales_Data[[#This Row],[Gross_Sales]]*Sales_Data[[#This Row],[Discount]]</f>
        <v>495.10300000000001</v>
      </c>
      <c r="S5080">
        <f>Sales_Data[[#This Row],[Gross_Sales]]-Sales_Data[[#This Row],[Discount_Amount]]</f>
        <v>9406.9570000000003</v>
      </c>
      <c r="T5080">
        <f>Sales_Data[[#This Row],[Net Sales]]-Sales_Data[[#This Row],[Cost]]</f>
        <v>1496.1469999999999</v>
      </c>
      <c r="U5080" s="2">
        <f>Sales_Data[[#This Row],[Profit]]/Sales_Data[[#This Row],[Net Sales]]</f>
        <v>0.1590468628696825</v>
      </c>
      <c r="V5080">
        <f>YEAR(Sales_Data[[#This Row],[Order_Date]])</f>
        <v>2025</v>
      </c>
      <c r="W5080" t="str">
        <f>TEXT(Sales_Data[[#This Row],[Order_Date]],"mmm")</f>
        <v>Aug</v>
      </c>
      <c r="X5080">
        <f>MONTH(Sales_Data[[#This Row],[Order_Date]])</f>
        <v>8</v>
      </c>
      <c r="Y5080" t="str">
        <f>"Q"&amp;ROUNDUP(MONTH(Sales_Data[[#This Row],[Order_Date]])/3,0)</f>
        <v>Q3</v>
      </c>
    </row>
    <row r="5081" spans="1:25" x14ac:dyDescent="0.3">
      <c r="A5081" t="s">
        <v>6857</v>
      </c>
      <c r="B5081" s="1">
        <v>45734</v>
      </c>
      <c r="C5081" t="s">
        <v>2697</v>
      </c>
      <c r="D5081" t="s">
        <v>199</v>
      </c>
      <c r="E5081" t="s">
        <v>119</v>
      </c>
      <c r="F5081" t="s">
        <v>120</v>
      </c>
      <c r="G5081" t="s">
        <v>67</v>
      </c>
      <c r="H5081" t="s">
        <v>68</v>
      </c>
      <c r="I5081" t="s">
        <v>97</v>
      </c>
      <c r="J5081">
        <v>1</v>
      </c>
      <c r="K5081">
        <v>7368.76</v>
      </c>
      <c r="L5081">
        <v>0.15</v>
      </c>
      <c r="M5081">
        <v>5248.64</v>
      </c>
      <c r="N5081" t="s">
        <v>70</v>
      </c>
      <c r="O5081" t="s">
        <v>35</v>
      </c>
      <c r="P5081" t="s">
        <v>71</v>
      </c>
      <c r="Q5081">
        <f>Sales_Data[[#This Row],[Quantity]]*Sales_Data[[#This Row],[Unit_Price]]</f>
        <v>7368.76</v>
      </c>
      <c r="R5081">
        <f>Sales_Data[[#This Row],[Gross_Sales]]*Sales_Data[[#This Row],[Discount]]</f>
        <v>1105.3140000000001</v>
      </c>
      <c r="S5081">
        <f>Sales_Data[[#This Row],[Gross_Sales]]-Sales_Data[[#This Row],[Discount_Amount]]</f>
        <v>6263.4459999999999</v>
      </c>
      <c r="T5081">
        <f>Sales_Data[[#This Row],[Net Sales]]-Sales_Data[[#This Row],[Cost]]</f>
        <v>1014.8059999999996</v>
      </c>
      <c r="U5081" s="2">
        <f>Sales_Data[[#This Row],[Profit]]/Sales_Data[[#This Row],[Net Sales]]</f>
        <v>0.16202039580128888</v>
      </c>
      <c r="V5081">
        <f>YEAR(Sales_Data[[#This Row],[Order_Date]])</f>
        <v>2025</v>
      </c>
      <c r="W5081" t="str">
        <f>TEXT(Sales_Data[[#This Row],[Order_Date]],"mmm")</f>
        <v>Mar</v>
      </c>
      <c r="X5081">
        <f>MONTH(Sales_Data[[#This Row],[Order_Date]])</f>
        <v>3</v>
      </c>
      <c r="Y5081" t="str">
        <f>"Q"&amp;ROUNDUP(MONTH(Sales_Data[[#This Row],[Order_Date]])/3,0)</f>
        <v>Q1</v>
      </c>
    </row>
    <row r="5082" spans="1:25" x14ac:dyDescent="0.3">
      <c r="A5082" t="s">
        <v>6858</v>
      </c>
      <c r="B5082" s="1">
        <v>45845</v>
      </c>
      <c r="C5082" t="s">
        <v>259</v>
      </c>
      <c r="D5082" t="s">
        <v>1026</v>
      </c>
      <c r="E5082" t="s">
        <v>19</v>
      </c>
      <c r="F5082" t="s">
        <v>20</v>
      </c>
      <c r="G5082" t="s">
        <v>41</v>
      </c>
      <c r="H5082" t="s">
        <v>102</v>
      </c>
      <c r="I5082" t="s">
        <v>388</v>
      </c>
      <c r="J5082">
        <v>3</v>
      </c>
      <c r="K5082">
        <v>8808.17</v>
      </c>
      <c r="L5082">
        <v>0.05</v>
      </c>
      <c r="M5082">
        <v>21651.1</v>
      </c>
      <c r="N5082" t="s">
        <v>70</v>
      </c>
      <c r="O5082" t="s">
        <v>35</v>
      </c>
      <c r="P5082" t="s">
        <v>44</v>
      </c>
      <c r="Q5082">
        <f>Sales_Data[[#This Row],[Quantity]]*Sales_Data[[#This Row],[Unit_Price]]</f>
        <v>26424.510000000002</v>
      </c>
      <c r="R5082">
        <f>Sales_Data[[#This Row],[Gross_Sales]]*Sales_Data[[#This Row],[Discount]]</f>
        <v>1321.2255000000002</v>
      </c>
      <c r="S5082">
        <f>Sales_Data[[#This Row],[Gross_Sales]]-Sales_Data[[#This Row],[Discount_Amount]]</f>
        <v>25103.284500000002</v>
      </c>
      <c r="T5082">
        <f>Sales_Data[[#This Row],[Net Sales]]-Sales_Data[[#This Row],[Cost]]</f>
        <v>3452.184500000003</v>
      </c>
      <c r="U5082" s="2">
        <f>Sales_Data[[#This Row],[Profit]]/Sales_Data[[#This Row],[Net Sales]]</f>
        <v>0.13751923577968464</v>
      </c>
      <c r="V5082">
        <f>YEAR(Sales_Data[[#This Row],[Order_Date]])</f>
        <v>2025</v>
      </c>
      <c r="W5082" t="str">
        <f>TEXT(Sales_Data[[#This Row],[Order_Date]],"mmm")</f>
        <v>Jul</v>
      </c>
      <c r="X5082">
        <f>MONTH(Sales_Data[[#This Row],[Order_Date]])</f>
        <v>7</v>
      </c>
      <c r="Y5082" t="str">
        <f>"Q"&amp;ROUNDUP(MONTH(Sales_Data[[#This Row],[Order_Date]])/3,0)</f>
        <v>Q3</v>
      </c>
    </row>
    <row r="5083" spans="1:25" x14ac:dyDescent="0.3">
      <c r="A5083" t="s">
        <v>6859</v>
      </c>
      <c r="B5083" s="1">
        <v>46003</v>
      </c>
      <c r="C5083" t="s">
        <v>1947</v>
      </c>
      <c r="D5083" t="s">
        <v>112</v>
      </c>
      <c r="E5083" t="s">
        <v>30</v>
      </c>
      <c r="F5083" t="s">
        <v>210</v>
      </c>
      <c r="G5083" t="s">
        <v>21</v>
      </c>
      <c r="H5083" t="s">
        <v>230</v>
      </c>
      <c r="I5083" t="s">
        <v>231</v>
      </c>
      <c r="J5083">
        <v>1</v>
      </c>
      <c r="K5083">
        <v>3687.6</v>
      </c>
      <c r="L5083">
        <v>0.1</v>
      </c>
      <c r="M5083">
        <v>2264.5500000000002</v>
      </c>
      <c r="N5083" t="s">
        <v>24</v>
      </c>
      <c r="O5083" t="s">
        <v>35</v>
      </c>
      <c r="P5083" t="s">
        <v>26</v>
      </c>
      <c r="Q5083">
        <f>Sales_Data[[#This Row],[Quantity]]*Sales_Data[[#This Row],[Unit_Price]]</f>
        <v>3687.6</v>
      </c>
      <c r="R5083">
        <f>Sales_Data[[#This Row],[Gross_Sales]]*Sales_Data[[#This Row],[Discount]]</f>
        <v>368.76</v>
      </c>
      <c r="S5083">
        <f>Sales_Data[[#This Row],[Gross_Sales]]-Sales_Data[[#This Row],[Discount_Amount]]</f>
        <v>3318.84</v>
      </c>
      <c r="T5083">
        <f>Sales_Data[[#This Row],[Net Sales]]-Sales_Data[[#This Row],[Cost]]</f>
        <v>1054.29</v>
      </c>
      <c r="U5083" s="2">
        <f>Sales_Data[[#This Row],[Profit]]/Sales_Data[[#This Row],[Net Sales]]</f>
        <v>0.31766822142676354</v>
      </c>
      <c r="V5083">
        <f>YEAR(Sales_Data[[#This Row],[Order_Date]])</f>
        <v>2025</v>
      </c>
      <c r="W5083" t="str">
        <f>TEXT(Sales_Data[[#This Row],[Order_Date]],"mmm")</f>
        <v>Dec</v>
      </c>
      <c r="X5083">
        <f>MONTH(Sales_Data[[#This Row],[Order_Date]])</f>
        <v>12</v>
      </c>
      <c r="Y5083" t="str">
        <f>"Q"&amp;ROUNDUP(MONTH(Sales_Data[[#This Row],[Order_Date]])/3,0)</f>
        <v>Q4</v>
      </c>
    </row>
    <row r="5084" spans="1:25" x14ac:dyDescent="0.3">
      <c r="A5084" t="s">
        <v>6860</v>
      </c>
      <c r="B5084" s="1">
        <v>45927</v>
      </c>
      <c r="C5084" t="s">
        <v>2055</v>
      </c>
      <c r="D5084" t="s">
        <v>199</v>
      </c>
      <c r="E5084" t="s">
        <v>48</v>
      </c>
      <c r="F5084" t="s">
        <v>152</v>
      </c>
      <c r="G5084" t="s">
        <v>67</v>
      </c>
      <c r="H5084" t="s">
        <v>121</v>
      </c>
      <c r="I5084" t="s">
        <v>142</v>
      </c>
      <c r="J5084">
        <v>1</v>
      </c>
      <c r="K5084">
        <v>55070.11</v>
      </c>
      <c r="L5084">
        <v>0</v>
      </c>
      <c r="M5084">
        <v>47264.45</v>
      </c>
      <c r="N5084" t="s">
        <v>83</v>
      </c>
      <c r="O5084" t="s">
        <v>35</v>
      </c>
      <c r="P5084" t="s">
        <v>44</v>
      </c>
      <c r="Q5084">
        <f>Sales_Data[[#This Row],[Quantity]]*Sales_Data[[#This Row],[Unit_Price]]</f>
        <v>55070.11</v>
      </c>
      <c r="R5084">
        <f>Sales_Data[[#This Row],[Gross_Sales]]*Sales_Data[[#This Row],[Discount]]</f>
        <v>0</v>
      </c>
      <c r="S5084">
        <f>Sales_Data[[#This Row],[Gross_Sales]]-Sales_Data[[#This Row],[Discount_Amount]]</f>
        <v>55070.11</v>
      </c>
      <c r="T5084">
        <f>Sales_Data[[#This Row],[Net Sales]]-Sales_Data[[#This Row],[Cost]]</f>
        <v>7805.6600000000035</v>
      </c>
      <c r="U5084" s="2">
        <f>Sales_Data[[#This Row],[Profit]]/Sales_Data[[#This Row],[Net Sales]]</f>
        <v>0.14174041054212536</v>
      </c>
      <c r="V5084">
        <f>YEAR(Sales_Data[[#This Row],[Order_Date]])</f>
        <v>2025</v>
      </c>
      <c r="W5084" t="str">
        <f>TEXT(Sales_Data[[#This Row],[Order_Date]],"mmm")</f>
        <v>Sep</v>
      </c>
      <c r="X5084">
        <f>MONTH(Sales_Data[[#This Row],[Order_Date]])</f>
        <v>9</v>
      </c>
      <c r="Y5084" t="str">
        <f>"Q"&amp;ROUNDUP(MONTH(Sales_Data[[#This Row],[Order_Date]])/3,0)</f>
        <v>Q3</v>
      </c>
    </row>
    <row r="5085" spans="1:25" x14ac:dyDescent="0.3">
      <c r="A5085" t="s">
        <v>6861</v>
      </c>
      <c r="B5085" s="1">
        <v>45752</v>
      </c>
      <c r="C5085" t="s">
        <v>6599</v>
      </c>
      <c r="D5085" t="s">
        <v>1452</v>
      </c>
      <c r="E5085" t="s">
        <v>19</v>
      </c>
      <c r="F5085" t="s">
        <v>81</v>
      </c>
      <c r="G5085" t="s">
        <v>67</v>
      </c>
      <c r="H5085" t="s">
        <v>88</v>
      </c>
      <c r="I5085" t="s">
        <v>157</v>
      </c>
      <c r="J5085">
        <v>1</v>
      </c>
      <c r="K5085">
        <v>8749.81</v>
      </c>
      <c r="L5085">
        <v>0.05</v>
      </c>
      <c r="M5085">
        <v>6127.11</v>
      </c>
      <c r="N5085" t="s">
        <v>24</v>
      </c>
      <c r="O5085" t="s">
        <v>35</v>
      </c>
      <c r="P5085" t="s">
        <v>44</v>
      </c>
      <c r="Q5085">
        <f>Sales_Data[[#This Row],[Quantity]]*Sales_Data[[#This Row],[Unit_Price]]</f>
        <v>8749.81</v>
      </c>
      <c r="R5085">
        <f>Sales_Data[[#This Row],[Gross_Sales]]*Sales_Data[[#This Row],[Discount]]</f>
        <v>437.4905</v>
      </c>
      <c r="S5085">
        <f>Sales_Data[[#This Row],[Gross_Sales]]-Sales_Data[[#This Row],[Discount_Amount]]</f>
        <v>8312.3194999999996</v>
      </c>
      <c r="T5085">
        <f>Sales_Data[[#This Row],[Net Sales]]-Sales_Data[[#This Row],[Cost]]</f>
        <v>2185.2094999999999</v>
      </c>
      <c r="U5085" s="2">
        <f>Sales_Data[[#This Row],[Profit]]/Sales_Data[[#This Row],[Net Sales]]</f>
        <v>0.26288805429098339</v>
      </c>
      <c r="V5085">
        <f>YEAR(Sales_Data[[#This Row],[Order_Date]])</f>
        <v>2025</v>
      </c>
      <c r="W5085" t="str">
        <f>TEXT(Sales_Data[[#This Row],[Order_Date]],"mmm")</f>
        <v>Apr</v>
      </c>
      <c r="X5085">
        <f>MONTH(Sales_Data[[#This Row],[Order_Date]])</f>
        <v>4</v>
      </c>
      <c r="Y5085" t="str">
        <f>"Q"&amp;ROUNDUP(MONTH(Sales_Data[[#This Row],[Order_Date]])/3,0)</f>
        <v>Q2</v>
      </c>
    </row>
    <row r="5086" spans="1:25" x14ac:dyDescent="0.3">
      <c r="A5086" t="s">
        <v>6862</v>
      </c>
      <c r="B5086" s="1">
        <v>45967</v>
      </c>
      <c r="C5086" t="s">
        <v>659</v>
      </c>
      <c r="D5086" t="s">
        <v>817</v>
      </c>
      <c r="E5086" t="s">
        <v>19</v>
      </c>
      <c r="F5086" t="s">
        <v>81</v>
      </c>
      <c r="G5086" t="s">
        <v>21</v>
      </c>
      <c r="H5086" t="s">
        <v>127</v>
      </c>
      <c r="I5086" t="s">
        <v>314</v>
      </c>
      <c r="J5086">
        <v>1</v>
      </c>
      <c r="K5086">
        <v>14281.44</v>
      </c>
      <c r="L5086">
        <v>0.05</v>
      </c>
      <c r="M5086">
        <v>10823.73</v>
      </c>
      <c r="N5086" t="s">
        <v>24</v>
      </c>
      <c r="O5086" t="s">
        <v>35</v>
      </c>
      <c r="P5086" t="s">
        <v>44</v>
      </c>
      <c r="Q5086">
        <f>Sales_Data[[#This Row],[Quantity]]*Sales_Data[[#This Row],[Unit_Price]]</f>
        <v>14281.44</v>
      </c>
      <c r="R5086">
        <f>Sales_Data[[#This Row],[Gross_Sales]]*Sales_Data[[#This Row],[Discount]]</f>
        <v>714.07200000000012</v>
      </c>
      <c r="S5086">
        <f>Sales_Data[[#This Row],[Gross_Sales]]-Sales_Data[[#This Row],[Discount_Amount]]</f>
        <v>13567.368</v>
      </c>
      <c r="T5086">
        <f>Sales_Data[[#This Row],[Net Sales]]-Sales_Data[[#This Row],[Cost]]</f>
        <v>2743.6380000000008</v>
      </c>
      <c r="U5086" s="2">
        <f>Sales_Data[[#This Row],[Profit]]/Sales_Data[[#This Row],[Net Sales]]</f>
        <v>0.20222330521291976</v>
      </c>
      <c r="V5086">
        <f>YEAR(Sales_Data[[#This Row],[Order_Date]])</f>
        <v>2025</v>
      </c>
      <c r="W5086" t="str">
        <f>TEXT(Sales_Data[[#This Row],[Order_Date]],"mmm")</f>
        <v>Nov</v>
      </c>
      <c r="X5086">
        <f>MONTH(Sales_Data[[#This Row],[Order_Date]])</f>
        <v>11</v>
      </c>
      <c r="Y5086" t="str">
        <f>"Q"&amp;ROUNDUP(MONTH(Sales_Data[[#This Row],[Order_Date]])/3,0)</f>
        <v>Q4</v>
      </c>
    </row>
    <row r="5087" spans="1:25" x14ac:dyDescent="0.3">
      <c r="A5087" t="s">
        <v>6863</v>
      </c>
      <c r="B5087" s="1">
        <v>45789</v>
      </c>
      <c r="C5087" t="s">
        <v>2545</v>
      </c>
      <c r="D5087" t="s">
        <v>38</v>
      </c>
      <c r="E5087" t="s">
        <v>39</v>
      </c>
      <c r="F5087" t="s">
        <v>96</v>
      </c>
      <c r="G5087" t="s">
        <v>75</v>
      </c>
      <c r="H5087" t="s">
        <v>114</v>
      </c>
      <c r="I5087" t="s">
        <v>115</v>
      </c>
      <c r="J5087">
        <v>2</v>
      </c>
      <c r="K5087">
        <v>3585.51</v>
      </c>
      <c r="L5087">
        <v>0.15</v>
      </c>
      <c r="M5087">
        <v>5129.0200000000004</v>
      </c>
      <c r="N5087" t="s">
        <v>70</v>
      </c>
      <c r="O5087" t="s">
        <v>25</v>
      </c>
      <c r="P5087" t="s">
        <v>44</v>
      </c>
      <c r="Q5087">
        <f>Sales_Data[[#This Row],[Quantity]]*Sales_Data[[#This Row],[Unit_Price]]</f>
        <v>7171.02</v>
      </c>
      <c r="R5087">
        <f>Sales_Data[[#This Row],[Gross_Sales]]*Sales_Data[[#This Row],[Discount]]</f>
        <v>1075.653</v>
      </c>
      <c r="S5087">
        <f>Sales_Data[[#This Row],[Gross_Sales]]-Sales_Data[[#This Row],[Discount_Amount]]</f>
        <v>6095.3670000000002</v>
      </c>
      <c r="T5087">
        <f>Sales_Data[[#This Row],[Net Sales]]-Sales_Data[[#This Row],[Cost]]</f>
        <v>966.34699999999975</v>
      </c>
      <c r="U5087" s="2">
        <f>Sales_Data[[#This Row],[Profit]]/Sales_Data[[#This Row],[Net Sales]]</f>
        <v>0.15853795185753372</v>
      </c>
      <c r="V5087">
        <f>YEAR(Sales_Data[[#This Row],[Order_Date]])</f>
        <v>2025</v>
      </c>
      <c r="W5087" t="str">
        <f>TEXT(Sales_Data[[#This Row],[Order_Date]],"mmm")</f>
        <v>May</v>
      </c>
      <c r="X5087">
        <f>MONTH(Sales_Data[[#This Row],[Order_Date]])</f>
        <v>5</v>
      </c>
      <c r="Y5087" t="str">
        <f>"Q"&amp;ROUNDUP(MONTH(Sales_Data[[#This Row],[Order_Date]])/3,0)</f>
        <v>Q2</v>
      </c>
    </row>
    <row r="5088" spans="1:25" x14ac:dyDescent="0.3">
      <c r="A5088" t="s">
        <v>6864</v>
      </c>
      <c r="B5088" s="1">
        <v>45696</v>
      </c>
      <c r="C5088" t="s">
        <v>1239</v>
      </c>
      <c r="D5088" t="s">
        <v>497</v>
      </c>
      <c r="E5088" t="s">
        <v>48</v>
      </c>
      <c r="F5088" t="s">
        <v>164</v>
      </c>
      <c r="G5088" t="s">
        <v>75</v>
      </c>
      <c r="H5088" t="s">
        <v>114</v>
      </c>
      <c r="I5088" t="s">
        <v>206</v>
      </c>
      <c r="J5088">
        <v>1</v>
      </c>
      <c r="K5088">
        <v>26042.5</v>
      </c>
      <c r="L5088">
        <v>0</v>
      </c>
      <c r="M5088">
        <v>16570.419999999998</v>
      </c>
      <c r="N5088" t="s">
        <v>70</v>
      </c>
      <c r="O5088" t="s">
        <v>35</v>
      </c>
      <c r="P5088" t="s">
        <v>71</v>
      </c>
      <c r="Q5088">
        <f>Sales_Data[[#This Row],[Quantity]]*Sales_Data[[#This Row],[Unit_Price]]</f>
        <v>26042.5</v>
      </c>
      <c r="R5088">
        <f>Sales_Data[[#This Row],[Gross_Sales]]*Sales_Data[[#This Row],[Discount]]</f>
        <v>0</v>
      </c>
      <c r="S5088">
        <f>Sales_Data[[#This Row],[Gross_Sales]]-Sales_Data[[#This Row],[Discount_Amount]]</f>
        <v>26042.5</v>
      </c>
      <c r="T5088">
        <f>Sales_Data[[#This Row],[Net Sales]]-Sales_Data[[#This Row],[Cost]]</f>
        <v>9472.0800000000017</v>
      </c>
      <c r="U5088" s="2">
        <f>Sales_Data[[#This Row],[Profit]]/Sales_Data[[#This Row],[Net Sales]]</f>
        <v>0.36371623308054146</v>
      </c>
      <c r="V5088">
        <f>YEAR(Sales_Data[[#This Row],[Order_Date]])</f>
        <v>2025</v>
      </c>
      <c r="W5088" t="str">
        <f>TEXT(Sales_Data[[#This Row],[Order_Date]],"mmm")</f>
        <v>Feb</v>
      </c>
      <c r="X5088">
        <f>MONTH(Sales_Data[[#This Row],[Order_Date]])</f>
        <v>2</v>
      </c>
      <c r="Y5088" t="str">
        <f>"Q"&amp;ROUNDUP(MONTH(Sales_Data[[#This Row],[Order_Date]])/3,0)</f>
        <v>Q1</v>
      </c>
    </row>
    <row r="5089" spans="1:25" x14ac:dyDescent="0.3">
      <c r="A5089" t="s">
        <v>6865</v>
      </c>
      <c r="B5089" s="1">
        <v>45729</v>
      </c>
      <c r="C5089" t="s">
        <v>4700</v>
      </c>
      <c r="D5089" t="s">
        <v>728</v>
      </c>
      <c r="E5089" t="s">
        <v>30</v>
      </c>
      <c r="F5089" t="s">
        <v>101</v>
      </c>
      <c r="G5089" t="s">
        <v>67</v>
      </c>
      <c r="H5089" t="s">
        <v>121</v>
      </c>
      <c r="I5089" t="s">
        <v>122</v>
      </c>
      <c r="J5089">
        <v>5</v>
      </c>
      <c r="K5089">
        <v>2748.93</v>
      </c>
      <c r="L5089">
        <v>0.05</v>
      </c>
      <c r="M5089">
        <v>8213.4699999999993</v>
      </c>
      <c r="N5089" t="s">
        <v>70</v>
      </c>
      <c r="O5089" t="s">
        <v>35</v>
      </c>
      <c r="P5089" t="s">
        <v>71</v>
      </c>
      <c r="Q5089">
        <f>Sales_Data[[#This Row],[Quantity]]*Sales_Data[[#This Row],[Unit_Price]]</f>
        <v>13744.65</v>
      </c>
      <c r="R5089">
        <f>Sales_Data[[#This Row],[Gross_Sales]]*Sales_Data[[#This Row],[Discount]]</f>
        <v>687.23250000000007</v>
      </c>
      <c r="S5089">
        <f>Sales_Data[[#This Row],[Gross_Sales]]-Sales_Data[[#This Row],[Discount_Amount]]</f>
        <v>13057.4175</v>
      </c>
      <c r="T5089">
        <f>Sales_Data[[#This Row],[Net Sales]]-Sales_Data[[#This Row],[Cost]]</f>
        <v>4843.9475000000002</v>
      </c>
      <c r="U5089" s="2">
        <f>Sales_Data[[#This Row],[Profit]]/Sales_Data[[#This Row],[Net Sales]]</f>
        <v>0.37097285891333415</v>
      </c>
      <c r="V5089">
        <f>YEAR(Sales_Data[[#This Row],[Order_Date]])</f>
        <v>2025</v>
      </c>
      <c r="W5089" t="str">
        <f>TEXT(Sales_Data[[#This Row],[Order_Date]],"mmm")</f>
        <v>Mar</v>
      </c>
      <c r="X5089">
        <f>MONTH(Sales_Data[[#This Row],[Order_Date]])</f>
        <v>3</v>
      </c>
      <c r="Y5089" t="str">
        <f>"Q"&amp;ROUNDUP(MONTH(Sales_Data[[#This Row],[Order_Date]])/3,0)</f>
        <v>Q1</v>
      </c>
    </row>
    <row r="5090" spans="1:25" x14ac:dyDescent="0.3">
      <c r="A5090" t="s">
        <v>6866</v>
      </c>
      <c r="B5090" s="1">
        <v>45938</v>
      </c>
      <c r="C5090" t="s">
        <v>478</v>
      </c>
      <c r="D5090" t="s">
        <v>433</v>
      </c>
      <c r="E5090" t="s">
        <v>48</v>
      </c>
      <c r="F5090" t="s">
        <v>164</v>
      </c>
      <c r="G5090" t="s">
        <v>67</v>
      </c>
      <c r="H5090" t="s">
        <v>133</v>
      </c>
      <c r="I5090" t="s">
        <v>134</v>
      </c>
      <c r="J5090">
        <v>2</v>
      </c>
      <c r="K5090">
        <v>44416.78</v>
      </c>
      <c r="L5090">
        <v>0</v>
      </c>
      <c r="M5090">
        <v>59737.919999999998</v>
      </c>
      <c r="N5090" t="s">
        <v>52</v>
      </c>
      <c r="O5090" t="s">
        <v>35</v>
      </c>
      <c r="P5090" t="s">
        <v>44</v>
      </c>
      <c r="Q5090">
        <f>Sales_Data[[#This Row],[Quantity]]*Sales_Data[[#This Row],[Unit_Price]]</f>
        <v>88833.56</v>
      </c>
      <c r="R5090">
        <f>Sales_Data[[#This Row],[Gross_Sales]]*Sales_Data[[#This Row],[Discount]]</f>
        <v>0</v>
      </c>
      <c r="S5090">
        <f>Sales_Data[[#This Row],[Gross_Sales]]-Sales_Data[[#This Row],[Discount_Amount]]</f>
        <v>88833.56</v>
      </c>
      <c r="T5090">
        <f>Sales_Data[[#This Row],[Net Sales]]-Sales_Data[[#This Row],[Cost]]</f>
        <v>29095.64</v>
      </c>
      <c r="U5090" s="2">
        <f>Sales_Data[[#This Row],[Profit]]/Sales_Data[[#This Row],[Net Sales]]</f>
        <v>0.32752982093704225</v>
      </c>
      <c r="V5090">
        <f>YEAR(Sales_Data[[#This Row],[Order_Date]])</f>
        <v>2025</v>
      </c>
      <c r="W5090" t="str">
        <f>TEXT(Sales_Data[[#This Row],[Order_Date]],"mmm")</f>
        <v>Oct</v>
      </c>
      <c r="X5090">
        <f>MONTH(Sales_Data[[#This Row],[Order_Date]])</f>
        <v>10</v>
      </c>
      <c r="Y5090" t="str">
        <f>"Q"&amp;ROUNDUP(MONTH(Sales_Data[[#This Row],[Order_Date]])/3,0)</f>
        <v>Q4</v>
      </c>
    </row>
    <row r="5091" spans="1:25" x14ac:dyDescent="0.3">
      <c r="A5091" t="s">
        <v>6867</v>
      </c>
      <c r="B5091" s="1">
        <v>45990</v>
      </c>
      <c r="C5091" t="s">
        <v>6868</v>
      </c>
      <c r="D5091" t="s">
        <v>218</v>
      </c>
      <c r="E5091" t="s">
        <v>39</v>
      </c>
      <c r="F5091" t="s">
        <v>202</v>
      </c>
      <c r="G5091" t="s">
        <v>67</v>
      </c>
      <c r="H5091" t="s">
        <v>88</v>
      </c>
      <c r="I5091" t="s">
        <v>89</v>
      </c>
      <c r="J5091">
        <v>2</v>
      </c>
      <c r="K5091">
        <v>5197.42</v>
      </c>
      <c r="L5091">
        <v>0.05</v>
      </c>
      <c r="M5091">
        <v>7562.27</v>
      </c>
      <c r="N5091" t="s">
        <v>52</v>
      </c>
      <c r="O5091" t="s">
        <v>35</v>
      </c>
      <c r="P5091" t="s">
        <v>71</v>
      </c>
      <c r="Q5091">
        <f>Sales_Data[[#This Row],[Quantity]]*Sales_Data[[#This Row],[Unit_Price]]</f>
        <v>10394.84</v>
      </c>
      <c r="R5091">
        <f>Sales_Data[[#This Row],[Gross_Sales]]*Sales_Data[[#This Row],[Discount]]</f>
        <v>519.74200000000008</v>
      </c>
      <c r="S5091">
        <f>Sales_Data[[#This Row],[Gross_Sales]]-Sales_Data[[#This Row],[Discount_Amount]]</f>
        <v>9875.098</v>
      </c>
      <c r="T5091">
        <f>Sales_Data[[#This Row],[Net Sales]]-Sales_Data[[#This Row],[Cost]]</f>
        <v>2312.8279999999995</v>
      </c>
      <c r="U5091" s="2">
        <f>Sales_Data[[#This Row],[Profit]]/Sales_Data[[#This Row],[Net Sales]]</f>
        <v>0.23420810608664336</v>
      </c>
      <c r="V5091">
        <f>YEAR(Sales_Data[[#This Row],[Order_Date]])</f>
        <v>2025</v>
      </c>
      <c r="W5091" t="str">
        <f>TEXT(Sales_Data[[#This Row],[Order_Date]],"mmm")</f>
        <v>Nov</v>
      </c>
      <c r="X5091">
        <f>MONTH(Sales_Data[[#This Row],[Order_Date]])</f>
        <v>11</v>
      </c>
      <c r="Y5091" t="str">
        <f>"Q"&amp;ROUNDUP(MONTH(Sales_Data[[#This Row],[Order_Date]])/3,0)</f>
        <v>Q4</v>
      </c>
    </row>
    <row r="5092" spans="1:25" x14ac:dyDescent="0.3">
      <c r="A5092" t="s">
        <v>6869</v>
      </c>
      <c r="B5092" s="1">
        <v>45817</v>
      </c>
      <c r="C5092" t="s">
        <v>4266</v>
      </c>
      <c r="D5092" t="s">
        <v>151</v>
      </c>
      <c r="E5092" t="s">
        <v>48</v>
      </c>
      <c r="F5092" t="s">
        <v>132</v>
      </c>
      <c r="G5092" t="s">
        <v>67</v>
      </c>
      <c r="H5092" t="s">
        <v>121</v>
      </c>
      <c r="I5092" t="s">
        <v>142</v>
      </c>
      <c r="J5092">
        <v>1</v>
      </c>
      <c r="K5092">
        <v>24152.75</v>
      </c>
      <c r="L5092">
        <v>0.1</v>
      </c>
      <c r="M5092">
        <v>17874.87</v>
      </c>
      <c r="N5092" t="s">
        <v>109</v>
      </c>
      <c r="O5092" t="s">
        <v>53</v>
      </c>
      <c r="P5092" t="s">
        <v>71</v>
      </c>
      <c r="Q5092">
        <f>Sales_Data[[#This Row],[Quantity]]*Sales_Data[[#This Row],[Unit_Price]]</f>
        <v>24152.75</v>
      </c>
      <c r="R5092">
        <f>Sales_Data[[#This Row],[Gross_Sales]]*Sales_Data[[#This Row],[Discount]]</f>
        <v>2415.2750000000001</v>
      </c>
      <c r="S5092">
        <f>Sales_Data[[#This Row],[Gross_Sales]]-Sales_Data[[#This Row],[Discount_Amount]]</f>
        <v>21737.474999999999</v>
      </c>
      <c r="T5092">
        <f>Sales_Data[[#This Row],[Net Sales]]-Sales_Data[[#This Row],[Cost]]</f>
        <v>3862.6049999999996</v>
      </c>
      <c r="U5092" s="2">
        <f>Sales_Data[[#This Row],[Profit]]/Sales_Data[[#This Row],[Net Sales]]</f>
        <v>0.17769336134946676</v>
      </c>
      <c r="V5092">
        <f>YEAR(Sales_Data[[#This Row],[Order_Date]])</f>
        <v>2025</v>
      </c>
      <c r="W5092" t="str">
        <f>TEXT(Sales_Data[[#This Row],[Order_Date]],"mmm")</f>
        <v>Jun</v>
      </c>
      <c r="X5092">
        <f>MONTH(Sales_Data[[#This Row],[Order_Date]])</f>
        <v>6</v>
      </c>
      <c r="Y5092" t="str">
        <f>"Q"&amp;ROUNDUP(MONTH(Sales_Data[[#This Row],[Order_Date]])/3,0)</f>
        <v>Q2</v>
      </c>
    </row>
    <row r="5093" spans="1:25" x14ac:dyDescent="0.3">
      <c r="A5093" t="s">
        <v>6870</v>
      </c>
      <c r="B5093" s="1">
        <v>45844</v>
      </c>
      <c r="C5093" t="s">
        <v>3128</v>
      </c>
      <c r="D5093" t="s">
        <v>106</v>
      </c>
      <c r="E5093" t="s">
        <v>30</v>
      </c>
      <c r="F5093" t="s">
        <v>210</v>
      </c>
      <c r="G5093" t="s">
        <v>67</v>
      </c>
      <c r="H5093" t="s">
        <v>121</v>
      </c>
      <c r="I5093" t="s">
        <v>122</v>
      </c>
      <c r="J5093">
        <v>1</v>
      </c>
      <c r="K5093">
        <v>2963.77</v>
      </c>
      <c r="L5093">
        <v>0.1</v>
      </c>
      <c r="M5093">
        <v>2191.59</v>
      </c>
      <c r="N5093" t="s">
        <v>70</v>
      </c>
      <c r="O5093" t="s">
        <v>35</v>
      </c>
      <c r="P5093" t="s">
        <v>26</v>
      </c>
      <c r="Q5093">
        <f>Sales_Data[[#This Row],[Quantity]]*Sales_Data[[#This Row],[Unit_Price]]</f>
        <v>2963.77</v>
      </c>
      <c r="R5093">
        <f>Sales_Data[[#This Row],[Gross_Sales]]*Sales_Data[[#This Row],[Discount]]</f>
        <v>296.37700000000001</v>
      </c>
      <c r="S5093">
        <f>Sales_Data[[#This Row],[Gross_Sales]]-Sales_Data[[#This Row],[Discount_Amount]]</f>
        <v>2667.393</v>
      </c>
      <c r="T5093">
        <f>Sales_Data[[#This Row],[Net Sales]]-Sales_Data[[#This Row],[Cost]]</f>
        <v>475.80299999999988</v>
      </c>
      <c r="U5093" s="2">
        <f>Sales_Data[[#This Row],[Profit]]/Sales_Data[[#This Row],[Net Sales]]</f>
        <v>0.17837753941770107</v>
      </c>
      <c r="V5093">
        <f>YEAR(Sales_Data[[#This Row],[Order_Date]])</f>
        <v>2025</v>
      </c>
      <c r="W5093" t="str">
        <f>TEXT(Sales_Data[[#This Row],[Order_Date]],"mmm")</f>
        <v>Jul</v>
      </c>
      <c r="X5093">
        <f>MONTH(Sales_Data[[#This Row],[Order_Date]])</f>
        <v>7</v>
      </c>
      <c r="Y5093" t="str">
        <f>"Q"&amp;ROUNDUP(MONTH(Sales_Data[[#This Row],[Order_Date]])/3,0)</f>
        <v>Q3</v>
      </c>
    </row>
    <row r="5094" spans="1:25" x14ac:dyDescent="0.3">
      <c r="A5094" t="s">
        <v>6871</v>
      </c>
      <c r="B5094" s="1">
        <v>45848</v>
      </c>
      <c r="C5094" t="s">
        <v>4993</v>
      </c>
      <c r="D5094" t="s">
        <v>277</v>
      </c>
      <c r="E5094" t="s">
        <v>48</v>
      </c>
      <c r="F5094" t="s">
        <v>132</v>
      </c>
      <c r="G5094" t="s">
        <v>67</v>
      </c>
      <c r="H5094" t="s">
        <v>88</v>
      </c>
      <c r="I5094" t="s">
        <v>89</v>
      </c>
      <c r="J5094">
        <v>1</v>
      </c>
      <c r="K5094">
        <v>59276.800000000003</v>
      </c>
      <c r="L5094">
        <v>0</v>
      </c>
      <c r="M5094">
        <v>50515.48</v>
      </c>
      <c r="N5094" t="s">
        <v>83</v>
      </c>
      <c r="O5094" t="s">
        <v>35</v>
      </c>
      <c r="P5094" t="s">
        <v>44</v>
      </c>
      <c r="Q5094">
        <f>Sales_Data[[#This Row],[Quantity]]*Sales_Data[[#This Row],[Unit_Price]]</f>
        <v>59276.800000000003</v>
      </c>
      <c r="R5094">
        <f>Sales_Data[[#This Row],[Gross_Sales]]*Sales_Data[[#This Row],[Discount]]</f>
        <v>0</v>
      </c>
      <c r="S5094">
        <f>Sales_Data[[#This Row],[Gross_Sales]]-Sales_Data[[#This Row],[Discount_Amount]]</f>
        <v>59276.800000000003</v>
      </c>
      <c r="T5094">
        <f>Sales_Data[[#This Row],[Net Sales]]-Sales_Data[[#This Row],[Cost]]</f>
        <v>8761.32</v>
      </c>
      <c r="U5094" s="2">
        <f>Sales_Data[[#This Row],[Profit]]/Sales_Data[[#This Row],[Net Sales]]</f>
        <v>0.14780352515655365</v>
      </c>
      <c r="V5094">
        <f>YEAR(Sales_Data[[#This Row],[Order_Date]])</f>
        <v>2025</v>
      </c>
      <c r="W5094" t="str">
        <f>TEXT(Sales_Data[[#This Row],[Order_Date]],"mmm")</f>
        <v>Jul</v>
      </c>
      <c r="X5094">
        <f>MONTH(Sales_Data[[#This Row],[Order_Date]])</f>
        <v>7</v>
      </c>
      <c r="Y5094" t="str">
        <f>"Q"&amp;ROUNDUP(MONTH(Sales_Data[[#This Row],[Order_Date]])/3,0)</f>
        <v>Q3</v>
      </c>
    </row>
    <row r="5095" spans="1:25" x14ac:dyDescent="0.3">
      <c r="A5095" t="s">
        <v>6872</v>
      </c>
      <c r="B5095" s="1">
        <v>45777</v>
      </c>
      <c r="C5095" t="s">
        <v>806</v>
      </c>
      <c r="D5095" t="s">
        <v>444</v>
      </c>
      <c r="E5095" t="s">
        <v>19</v>
      </c>
      <c r="F5095" t="s">
        <v>66</v>
      </c>
      <c r="G5095" t="s">
        <v>75</v>
      </c>
      <c r="H5095" t="s">
        <v>256</v>
      </c>
      <c r="I5095" t="s">
        <v>257</v>
      </c>
      <c r="J5095">
        <v>3</v>
      </c>
      <c r="K5095">
        <v>17590.21</v>
      </c>
      <c r="L5095">
        <v>0</v>
      </c>
      <c r="M5095">
        <v>40351.199999999997</v>
      </c>
      <c r="N5095" t="s">
        <v>52</v>
      </c>
      <c r="O5095" t="s">
        <v>35</v>
      </c>
      <c r="P5095" t="s">
        <v>26</v>
      </c>
      <c r="Q5095">
        <f>Sales_Data[[#This Row],[Quantity]]*Sales_Data[[#This Row],[Unit_Price]]</f>
        <v>52770.63</v>
      </c>
      <c r="R5095">
        <f>Sales_Data[[#This Row],[Gross_Sales]]*Sales_Data[[#This Row],[Discount]]</f>
        <v>0</v>
      </c>
      <c r="S5095">
        <f>Sales_Data[[#This Row],[Gross_Sales]]-Sales_Data[[#This Row],[Discount_Amount]]</f>
        <v>52770.63</v>
      </c>
      <c r="T5095">
        <f>Sales_Data[[#This Row],[Net Sales]]-Sales_Data[[#This Row],[Cost]]</f>
        <v>12419.43</v>
      </c>
      <c r="U5095" s="2">
        <f>Sales_Data[[#This Row],[Profit]]/Sales_Data[[#This Row],[Net Sales]]</f>
        <v>0.23534738925800205</v>
      </c>
      <c r="V5095">
        <f>YEAR(Sales_Data[[#This Row],[Order_Date]])</f>
        <v>2025</v>
      </c>
      <c r="W5095" t="str">
        <f>TEXT(Sales_Data[[#This Row],[Order_Date]],"mmm")</f>
        <v>Apr</v>
      </c>
      <c r="X5095">
        <f>MONTH(Sales_Data[[#This Row],[Order_Date]])</f>
        <v>4</v>
      </c>
      <c r="Y5095" t="str">
        <f>"Q"&amp;ROUNDUP(MONTH(Sales_Data[[#This Row],[Order_Date]])/3,0)</f>
        <v>Q2</v>
      </c>
    </row>
    <row r="5096" spans="1:25" x14ac:dyDescent="0.3">
      <c r="A5096" t="s">
        <v>6873</v>
      </c>
      <c r="B5096" s="1">
        <v>45877</v>
      </c>
      <c r="C5096" t="s">
        <v>1165</v>
      </c>
      <c r="D5096" t="s">
        <v>47</v>
      </c>
      <c r="E5096" t="s">
        <v>48</v>
      </c>
      <c r="F5096" t="s">
        <v>132</v>
      </c>
      <c r="G5096" t="s">
        <v>75</v>
      </c>
      <c r="H5096" t="s">
        <v>185</v>
      </c>
      <c r="I5096" t="s">
        <v>186</v>
      </c>
      <c r="J5096">
        <v>1</v>
      </c>
      <c r="K5096">
        <v>15930.25</v>
      </c>
      <c r="L5096">
        <v>0.05</v>
      </c>
      <c r="M5096">
        <v>11587.27</v>
      </c>
      <c r="N5096" t="s">
        <v>52</v>
      </c>
      <c r="O5096" t="s">
        <v>25</v>
      </c>
      <c r="P5096" t="s">
        <v>26</v>
      </c>
      <c r="Q5096">
        <f>Sales_Data[[#This Row],[Quantity]]*Sales_Data[[#This Row],[Unit_Price]]</f>
        <v>15930.25</v>
      </c>
      <c r="R5096">
        <f>Sales_Data[[#This Row],[Gross_Sales]]*Sales_Data[[#This Row],[Discount]]</f>
        <v>796.51250000000005</v>
      </c>
      <c r="S5096">
        <f>Sales_Data[[#This Row],[Gross_Sales]]-Sales_Data[[#This Row],[Discount_Amount]]</f>
        <v>15133.737499999999</v>
      </c>
      <c r="T5096">
        <f>Sales_Data[[#This Row],[Net Sales]]-Sales_Data[[#This Row],[Cost]]</f>
        <v>3546.4674999999988</v>
      </c>
      <c r="U5096" s="2">
        <f>Sales_Data[[#This Row],[Profit]]/Sales_Data[[#This Row],[Net Sales]]</f>
        <v>0.23434181410903943</v>
      </c>
      <c r="V5096">
        <f>YEAR(Sales_Data[[#This Row],[Order_Date]])</f>
        <v>2025</v>
      </c>
      <c r="W5096" t="str">
        <f>TEXT(Sales_Data[[#This Row],[Order_Date]],"mmm")</f>
        <v>Aug</v>
      </c>
      <c r="X5096">
        <f>MONTH(Sales_Data[[#This Row],[Order_Date]])</f>
        <v>8</v>
      </c>
      <c r="Y5096" t="str">
        <f>"Q"&amp;ROUNDUP(MONTH(Sales_Data[[#This Row],[Order_Date]])/3,0)</f>
        <v>Q3</v>
      </c>
    </row>
    <row r="5097" spans="1:25" x14ac:dyDescent="0.3">
      <c r="A5097" t="s">
        <v>6874</v>
      </c>
      <c r="B5097" s="1">
        <v>45710</v>
      </c>
      <c r="C5097" t="s">
        <v>3468</v>
      </c>
      <c r="D5097" t="s">
        <v>436</v>
      </c>
      <c r="E5097" t="s">
        <v>30</v>
      </c>
      <c r="F5097" t="s">
        <v>101</v>
      </c>
      <c r="G5097" t="s">
        <v>67</v>
      </c>
      <c r="H5097" t="s">
        <v>68</v>
      </c>
      <c r="I5097" t="s">
        <v>97</v>
      </c>
      <c r="J5097">
        <v>3</v>
      </c>
      <c r="K5097">
        <v>1165.95</v>
      </c>
      <c r="L5097">
        <v>0.2</v>
      </c>
      <c r="M5097">
        <v>1791.98</v>
      </c>
      <c r="N5097" t="s">
        <v>109</v>
      </c>
      <c r="O5097" t="s">
        <v>25</v>
      </c>
      <c r="P5097" t="s">
        <v>44</v>
      </c>
      <c r="Q5097">
        <f>Sales_Data[[#This Row],[Quantity]]*Sales_Data[[#This Row],[Unit_Price]]</f>
        <v>3497.8500000000004</v>
      </c>
      <c r="R5097">
        <f>Sales_Data[[#This Row],[Gross_Sales]]*Sales_Data[[#This Row],[Discount]]</f>
        <v>699.57000000000016</v>
      </c>
      <c r="S5097">
        <f>Sales_Data[[#This Row],[Gross_Sales]]-Sales_Data[[#This Row],[Discount_Amount]]</f>
        <v>2798.28</v>
      </c>
      <c r="T5097">
        <f>Sales_Data[[#This Row],[Net Sales]]-Sales_Data[[#This Row],[Cost]]</f>
        <v>1006.3000000000002</v>
      </c>
      <c r="U5097" s="2">
        <f>Sales_Data[[#This Row],[Profit]]/Sales_Data[[#This Row],[Net Sales]]</f>
        <v>0.35961376273996887</v>
      </c>
      <c r="V5097">
        <f>YEAR(Sales_Data[[#This Row],[Order_Date]])</f>
        <v>2025</v>
      </c>
      <c r="W5097" t="str">
        <f>TEXT(Sales_Data[[#This Row],[Order_Date]],"mmm")</f>
        <v>Feb</v>
      </c>
      <c r="X5097">
        <f>MONTH(Sales_Data[[#This Row],[Order_Date]])</f>
        <v>2</v>
      </c>
      <c r="Y5097" t="str">
        <f>"Q"&amp;ROUNDUP(MONTH(Sales_Data[[#This Row],[Order_Date]])/3,0)</f>
        <v>Q1</v>
      </c>
    </row>
    <row r="5098" spans="1:25" x14ac:dyDescent="0.3">
      <c r="A5098" t="s">
        <v>6875</v>
      </c>
      <c r="B5098" s="1">
        <v>45879</v>
      </c>
      <c r="C5098" t="s">
        <v>2665</v>
      </c>
      <c r="D5098" t="s">
        <v>662</v>
      </c>
      <c r="E5098" t="s">
        <v>19</v>
      </c>
      <c r="F5098" t="s">
        <v>113</v>
      </c>
      <c r="G5098" t="s">
        <v>32</v>
      </c>
      <c r="H5098" t="s">
        <v>33</v>
      </c>
      <c r="I5098" t="s">
        <v>161</v>
      </c>
      <c r="J5098">
        <v>1</v>
      </c>
      <c r="K5098">
        <v>12406.66</v>
      </c>
      <c r="L5098">
        <v>0.05</v>
      </c>
      <c r="M5098">
        <v>9652.67</v>
      </c>
      <c r="N5098" t="s">
        <v>83</v>
      </c>
      <c r="O5098" t="s">
        <v>35</v>
      </c>
      <c r="P5098" t="s">
        <v>71</v>
      </c>
      <c r="Q5098">
        <f>Sales_Data[[#This Row],[Quantity]]*Sales_Data[[#This Row],[Unit_Price]]</f>
        <v>12406.66</v>
      </c>
      <c r="R5098">
        <f>Sales_Data[[#This Row],[Gross_Sales]]*Sales_Data[[#This Row],[Discount]]</f>
        <v>620.33300000000008</v>
      </c>
      <c r="S5098">
        <f>Sales_Data[[#This Row],[Gross_Sales]]-Sales_Data[[#This Row],[Discount_Amount]]</f>
        <v>11786.326999999999</v>
      </c>
      <c r="T5098">
        <f>Sales_Data[[#This Row],[Net Sales]]-Sales_Data[[#This Row],[Cost]]</f>
        <v>2133.6569999999992</v>
      </c>
      <c r="U5098" s="2">
        <f>Sales_Data[[#This Row],[Profit]]/Sales_Data[[#This Row],[Net Sales]]</f>
        <v>0.18102815236672115</v>
      </c>
      <c r="V5098">
        <f>YEAR(Sales_Data[[#This Row],[Order_Date]])</f>
        <v>2025</v>
      </c>
      <c r="W5098" t="str">
        <f>TEXT(Sales_Data[[#This Row],[Order_Date]],"mmm")</f>
        <v>Aug</v>
      </c>
      <c r="X5098">
        <f>MONTH(Sales_Data[[#This Row],[Order_Date]])</f>
        <v>8</v>
      </c>
      <c r="Y5098" t="str">
        <f>"Q"&amp;ROUNDUP(MONTH(Sales_Data[[#This Row],[Order_Date]])/3,0)</f>
        <v>Q3</v>
      </c>
    </row>
    <row r="5099" spans="1:25" x14ac:dyDescent="0.3">
      <c r="A5099" t="s">
        <v>6876</v>
      </c>
      <c r="B5099" s="1">
        <v>45788</v>
      </c>
      <c r="C5099" t="s">
        <v>3128</v>
      </c>
      <c r="D5099" t="s">
        <v>596</v>
      </c>
      <c r="E5099" t="s">
        <v>30</v>
      </c>
      <c r="F5099" t="s">
        <v>31</v>
      </c>
      <c r="G5099" t="s">
        <v>67</v>
      </c>
      <c r="H5099" t="s">
        <v>121</v>
      </c>
      <c r="I5099" t="s">
        <v>142</v>
      </c>
      <c r="J5099">
        <v>5</v>
      </c>
      <c r="K5099">
        <v>2219.75</v>
      </c>
      <c r="L5099">
        <v>0.05</v>
      </c>
      <c r="M5099">
        <v>7854.62</v>
      </c>
      <c r="N5099" t="s">
        <v>109</v>
      </c>
      <c r="O5099" t="s">
        <v>35</v>
      </c>
      <c r="P5099" t="s">
        <v>71</v>
      </c>
      <c r="Q5099">
        <f>Sales_Data[[#This Row],[Quantity]]*Sales_Data[[#This Row],[Unit_Price]]</f>
        <v>11098.75</v>
      </c>
      <c r="R5099">
        <f>Sales_Data[[#This Row],[Gross_Sales]]*Sales_Data[[#This Row],[Discount]]</f>
        <v>554.9375</v>
      </c>
      <c r="S5099">
        <f>Sales_Data[[#This Row],[Gross_Sales]]-Sales_Data[[#This Row],[Discount_Amount]]</f>
        <v>10543.8125</v>
      </c>
      <c r="T5099">
        <f>Sales_Data[[#This Row],[Net Sales]]-Sales_Data[[#This Row],[Cost]]</f>
        <v>2689.1925000000001</v>
      </c>
      <c r="U5099" s="2">
        <f>Sales_Data[[#This Row],[Profit]]/Sales_Data[[#This Row],[Net Sales]]</f>
        <v>0.25504934766243237</v>
      </c>
      <c r="V5099">
        <f>YEAR(Sales_Data[[#This Row],[Order_Date]])</f>
        <v>2025</v>
      </c>
      <c r="W5099" t="str">
        <f>TEXT(Sales_Data[[#This Row],[Order_Date]],"mmm")</f>
        <v>May</v>
      </c>
      <c r="X5099">
        <f>MONTH(Sales_Data[[#This Row],[Order_Date]])</f>
        <v>5</v>
      </c>
      <c r="Y5099" t="str">
        <f>"Q"&amp;ROUNDUP(MONTH(Sales_Data[[#This Row],[Order_Date]])/3,0)</f>
        <v>Q2</v>
      </c>
    </row>
    <row r="5100" spans="1:25" x14ac:dyDescent="0.3">
      <c r="A5100" t="s">
        <v>6877</v>
      </c>
      <c r="B5100" s="1">
        <v>45894</v>
      </c>
      <c r="C5100" t="s">
        <v>903</v>
      </c>
      <c r="D5100" t="s">
        <v>427</v>
      </c>
      <c r="E5100" t="s">
        <v>48</v>
      </c>
      <c r="F5100" t="s">
        <v>132</v>
      </c>
      <c r="G5100" t="s">
        <v>41</v>
      </c>
      <c r="H5100" t="s">
        <v>147</v>
      </c>
      <c r="I5100" t="s">
        <v>148</v>
      </c>
      <c r="J5100">
        <v>1</v>
      </c>
      <c r="K5100">
        <v>3038.12</v>
      </c>
      <c r="L5100">
        <v>0.05</v>
      </c>
      <c r="M5100">
        <v>1946.07</v>
      </c>
      <c r="N5100" t="s">
        <v>52</v>
      </c>
      <c r="O5100" t="s">
        <v>35</v>
      </c>
      <c r="P5100" t="s">
        <v>26</v>
      </c>
      <c r="Q5100">
        <f>Sales_Data[[#This Row],[Quantity]]*Sales_Data[[#This Row],[Unit_Price]]</f>
        <v>3038.12</v>
      </c>
      <c r="R5100">
        <f>Sales_Data[[#This Row],[Gross_Sales]]*Sales_Data[[#This Row],[Discount]]</f>
        <v>151.90600000000001</v>
      </c>
      <c r="S5100">
        <f>Sales_Data[[#This Row],[Gross_Sales]]-Sales_Data[[#This Row],[Discount_Amount]]</f>
        <v>2886.2139999999999</v>
      </c>
      <c r="T5100">
        <f>Sales_Data[[#This Row],[Net Sales]]-Sales_Data[[#This Row],[Cost]]</f>
        <v>940.14400000000001</v>
      </c>
      <c r="U5100" s="2">
        <f>Sales_Data[[#This Row],[Profit]]/Sales_Data[[#This Row],[Net Sales]]</f>
        <v>0.32573606808088384</v>
      </c>
      <c r="V5100">
        <f>YEAR(Sales_Data[[#This Row],[Order_Date]])</f>
        <v>2025</v>
      </c>
      <c r="W5100" t="str">
        <f>TEXT(Sales_Data[[#This Row],[Order_Date]],"mmm")</f>
        <v>Aug</v>
      </c>
      <c r="X5100">
        <f>MONTH(Sales_Data[[#This Row],[Order_Date]])</f>
        <v>8</v>
      </c>
      <c r="Y5100" t="str">
        <f>"Q"&amp;ROUNDUP(MONTH(Sales_Data[[#This Row],[Order_Date]])/3,0)</f>
        <v>Q3</v>
      </c>
    </row>
    <row r="5101" spans="1:25" x14ac:dyDescent="0.3">
      <c r="A5101" t="s">
        <v>6878</v>
      </c>
      <c r="B5101" s="1">
        <v>45903</v>
      </c>
      <c r="C5101" t="s">
        <v>3299</v>
      </c>
      <c r="D5101" t="s">
        <v>194</v>
      </c>
      <c r="E5101" t="s">
        <v>30</v>
      </c>
      <c r="F5101" t="s">
        <v>156</v>
      </c>
      <c r="G5101" t="s">
        <v>21</v>
      </c>
      <c r="H5101" t="s">
        <v>127</v>
      </c>
      <c r="I5101" t="s">
        <v>128</v>
      </c>
      <c r="J5101">
        <v>1</v>
      </c>
      <c r="K5101">
        <v>1897.59</v>
      </c>
      <c r="L5101">
        <v>0</v>
      </c>
      <c r="M5101">
        <v>1238.22</v>
      </c>
      <c r="N5101" t="s">
        <v>83</v>
      </c>
      <c r="O5101" t="s">
        <v>25</v>
      </c>
      <c r="P5101" t="s">
        <v>44</v>
      </c>
      <c r="Q5101">
        <f>Sales_Data[[#This Row],[Quantity]]*Sales_Data[[#This Row],[Unit_Price]]</f>
        <v>1897.59</v>
      </c>
      <c r="R5101">
        <f>Sales_Data[[#This Row],[Gross_Sales]]*Sales_Data[[#This Row],[Discount]]</f>
        <v>0</v>
      </c>
      <c r="S5101">
        <f>Sales_Data[[#This Row],[Gross_Sales]]-Sales_Data[[#This Row],[Discount_Amount]]</f>
        <v>1897.59</v>
      </c>
      <c r="T5101">
        <f>Sales_Data[[#This Row],[Net Sales]]-Sales_Data[[#This Row],[Cost]]</f>
        <v>659.36999999999989</v>
      </c>
      <c r="U5101" s="2">
        <f>Sales_Data[[#This Row],[Profit]]/Sales_Data[[#This Row],[Net Sales]]</f>
        <v>0.34747758999573136</v>
      </c>
      <c r="V5101">
        <f>YEAR(Sales_Data[[#This Row],[Order_Date]])</f>
        <v>2025</v>
      </c>
      <c r="W5101" t="str">
        <f>TEXT(Sales_Data[[#This Row],[Order_Date]],"mmm")</f>
        <v>Sep</v>
      </c>
      <c r="X5101">
        <f>MONTH(Sales_Data[[#This Row],[Order_Date]])</f>
        <v>9</v>
      </c>
      <c r="Y5101" t="str">
        <f>"Q"&amp;ROUNDUP(MONTH(Sales_Data[[#This Row],[Order_Date]])/3,0)</f>
        <v>Q3</v>
      </c>
    </row>
    <row r="5102" spans="1:25" x14ac:dyDescent="0.3">
      <c r="A5102" t="s">
        <v>6879</v>
      </c>
      <c r="B5102" s="1">
        <v>45883</v>
      </c>
      <c r="C5102" t="s">
        <v>5208</v>
      </c>
      <c r="D5102" t="s">
        <v>624</v>
      </c>
      <c r="E5102" t="s">
        <v>48</v>
      </c>
      <c r="F5102" t="s">
        <v>126</v>
      </c>
      <c r="G5102" t="s">
        <v>41</v>
      </c>
      <c r="H5102" t="s">
        <v>42</v>
      </c>
      <c r="I5102" t="s">
        <v>43</v>
      </c>
      <c r="J5102">
        <v>2</v>
      </c>
      <c r="K5102">
        <v>52728.29</v>
      </c>
      <c r="L5102">
        <v>0.1</v>
      </c>
      <c r="M5102">
        <v>80786.94</v>
      </c>
      <c r="N5102" t="s">
        <v>24</v>
      </c>
      <c r="O5102" t="s">
        <v>35</v>
      </c>
      <c r="P5102" t="s">
        <v>44</v>
      </c>
      <c r="Q5102">
        <f>Sales_Data[[#This Row],[Quantity]]*Sales_Data[[#This Row],[Unit_Price]]</f>
        <v>105456.58</v>
      </c>
      <c r="R5102">
        <f>Sales_Data[[#This Row],[Gross_Sales]]*Sales_Data[[#This Row],[Discount]]</f>
        <v>10545.658000000001</v>
      </c>
      <c r="S5102">
        <f>Sales_Data[[#This Row],[Gross_Sales]]-Sales_Data[[#This Row],[Discount_Amount]]</f>
        <v>94910.922000000006</v>
      </c>
      <c r="T5102">
        <f>Sales_Data[[#This Row],[Net Sales]]-Sales_Data[[#This Row],[Cost]]</f>
        <v>14123.982000000004</v>
      </c>
      <c r="U5102" s="2">
        <f>Sales_Data[[#This Row],[Profit]]/Sales_Data[[#This Row],[Net Sales]]</f>
        <v>0.14881303123364456</v>
      </c>
      <c r="V5102">
        <f>YEAR(Sales_Data[[#This Row],[Order_Date]])</f>
        <v>2025</v>
      </c>
      <c r="W5102" t="str">
        <f>TEXT(Sales_Data[[#This Row],[Order_Date]],"mmm")</f>
        <v>Aug</v>
      </c>
      <c r="X5102">
        <f>MONTH(Sales_Data[[#This Row],[Order_Date]])</f>
        <v>8</v>
      </c>
      <c r="Y5102" t="str">
        <f>"Q"&amp;ROUNDUP(MONTH(Sales_Data[[#This Row],[Order_Date]])/3,0)</f>
        <v>Q3</v>
      </c>
    </row>
    <row r="5103" spans="1:25" x14ac:dyDescent="0.3">
      <c r="A5103" t="s">
        <v>6880</v>
      </c>
      <c r="B5103" s="1">
        <v>45865</v>
      </c>
      <c r="C5103" t="s">
        <v>5488</v>
      </c>
      <c r="D5103" t="s">
        <v>460</v>
      </c>
      <c r="E5103" t="s">
        <v>48</v>
      </c>
      <c r="F5103" t="s">
        <v>152</v>
      </c>
      <c r="G5103" t="s">
        <v>67</v>
      </c>
      <c r="H5103" t="s">
        <v>88</v>
      </c>
      <c r="I5103" t="s">
        <v>157</v>
      </c>
      <c r="J5103">
        <v>4</v>
      </c>
      <c r="K5103">
        <v>52136.61</v>
      </c>
      <c r="L5103">
        <v>0.05</v>
      </c>
      <c r="M5103">
        <v>152525.20000000001</v>
      </c>
      <c r="N5103" t="s">
        <v>52</v>
      </c>
      <c r="O5103" t="s">
        <v>25</v>
      </c>
      <c r="P5103" t="s">
        <v>71</v>
      </c>
      <c r="Q5103">
        <f>Sales_Data[[#This Row],[Quantity]]*Sales_Data[[#This Row],[Unit_Price]]</f>
        <v>208546.44</v>
      </c>
      <c r="R5103">
        <f>Sales_Data[[#This Row],[Gross_Sales]]*Sales_Data[[#This Row],[Discount]]</f>
        <v>10427.322</v>
      </c>
      <c r="S5103">
        <f>Sales_Data[[#This Row],[Gross_Sales]]-Sales_Data[[#This Row],[Discount_Amount]]</f>
        <v>198119.11800000002</v>
      </c>
      <c r="T5103">
        <f>Sales_Data[[#This Row],[Net Sales]]-Sales_Data[[#This Row],[Cost]]</f>
        <v>45593.918000000005</v>
      </c>
      <c r="U5103" s="2">
        <f>Sales_Data[[#This Row],[Profit]]/Sales_Data[[#This Row],[Net Sales]]</f>
        <v>0.23013386320445864</v>
      </c>
      <c r="V5103">
        <f>YEAR(Sales_Data[[#This Row],[Order_Date]])</f>
        <v>2025</v>
      </c>
      <c r="W5103" t="str">
        <f>TEXT(Sales_Data[[#This Row],[Order_Date]],"mmm")</f>
        <v>Jul</v>
      </c>
      <c r="X5103">
        <f>MONTH(Sales_Data[[#This Row],[Order_Date]])</f>
        <v>7</v>
      </c>
      <c r="Y5103" t="str">
        <f>"Q"&amp;ROUNDUP(MONTH(Sales_Data[[#This Row],[Order_Date]])/3,0)</f>
        <v>Q3</v>
      </c>
    </row>
    <row r="5104" spans="1:25" x14ac:dyDescent="0.3">
      <c r="A5104" t="s">
        <v>6881</v>
      </c>
      <c r="B5104" s="1">
        <v>45753</v>
      </c>
      <c r="C5104" t="s">
        <v>4685</v>
      </c>
      <c r="D5104" t="s">
        <v>1122</v>
      </c>
      <c r="E5104" t="s">
        <v>19</v>
      </c>
      <c r="F5104" t="s">
        <v>113</v>
      </c>
      <c r="G5104" t="s">
        <v>75</v>
      </c>
      <c r="H5104" t="s">
        <v>256</v>
      </c>
      <c r="I5104" t="s">
        <v>334</v>
      </c>
      <c r="J5104">
        <v>2</v>
      </c>
      <c r="K5104">
        <v>9258.0499999999993</v>
      </c>
      <c r="L5104">
        <v>0.1</v>
      </c>
      <c r="M5104">
        <v>13010.5</v>
      </c>
      <c r="N5104" t="s">
        <v>109</v>
      </c>
      <c r="O5104" t="s">
        <v>35</v>
      </c>
      <c r="P5104" t="s">
        <v>44</v>
      </c>
      <c r="Q5104">
        <f>Sales_Data[[#This Row],[Quantity]]*Sales_Data[[#This Row],[Unit_Price]]</f>
        <v>18516.099999999999</v>
      </c>
      <c r="R5104">
        <f>Sales_Data[[#This Row],[Gross_Sales]]*Sales_Data[[#This Row],[Discount]]</f>
        <v>1851.61</v>
      </c>
      <c r="S5104">
        <f>Sales_Data[[#This Row],[Gross_Sales]]-Sales_Data[[#This Row],[Discount_Amount]]</f>
        <v>16664.489999999998</v>
      </c>
      <c r="T5104">
        <f>Sales_Data[[#This Row],[Net Sales]]-Sales_Data[[#This Row],[Cost]]</f>
        <v>3653.989999999998</v>
      </c>
      <c r="U5104" s="2">
        <f>Sales_Data[[#This Row],[Profit]]/Sales_Data[[#This Row],[Net Sales]]</f>
        <v>0.21926803640555448</v>
      </c>
      <c r="V5104">
        <f>YEAR(Sales_Data[[#This Row],[Order_Date]])</f>
        <v>2025</v>
      </c>
      <c r="W5104" t="str">
        <f>TEXT(Sales_Data[[#This Row],[Order_Date]],"mmm")</f>
        <v>Apr</v>
      </c>
      <c r="X5104">
        <f>MONTH(Sales_Data[[#This Row],[Order_Date]])</f>
        <v>4</v>
      </c>
      <c r="Y5104" t="str">
        <f>"Q"&amp;ROUNDUP(MONTH(Sales_Data[[#This Row],[Order_Date]])/3,0)</f>
        <v>Q2</v>
      </c>
    </row>
    <row r="5105" spans="1:25" x14ac:dyDescent="0.3">
      <c r="A5105" t="s">
        <v>6882</v>
      </c>
      <c r="B5105" s="1">
        <v>45857</v>
      </c>
      <c r="C5105" t="s">
        <v>1886</v>
      </c>
      <c r="D5105" t="s">
        <v>414</v>
      </c>
      <c r="E5105" t="s">
        <v>48</v>
      </c>
      <c r="F5105" t="s">
        <v>132</v>
      </c>
      <c r="G5105" t="s">
        <v>21</v>
      </c>
      <c r="H5105" t="s">
        <v>297</v>
      </c>
      <c r="I5105" t="s">
        <v>494</v>
      </c>
      <c r="J5105">
        <v>1</v>
      </c>
      <c r="K5105">
        <v>31508.7</v>
      </c>
      <c r="L5105">
        <v>0.05</v>
      </c>
      <c r="M5105">
        <v>20432.38</v>
      </c>
      <c r="N5105" t="s">
        <v>52</v>
      </c>
      <c r="O5105" t="s">
        <v>35</v>
      </c>
      <c r="P5105" t="s">
        <v>44</v>
      </c>
      <c r="Q5105">
        <f>Sales_Data[[#This Row],[Quantity]]*Sales_Data[[#This Row],[Unit_Price]]</f>
        <v>31508.7</v>
      </c>
      <c r="R5105">
        <f>Sales_Data[[#This Row],[Gross_Sales]]*Sales_Data[[#This Row],[Discount]]</f>
        <v>1575.4350000000002</v>
      </c>
      <c r="S5105">
        <f>Sales_Data[[#This Row],[Gross_Sales]]-Sales_Data[[#This Row],[Discount_Amount]]</f>
        <v>29933.264999999999</v>
      </c>
      <c r="T5105">
        <f>Sales_Data[[#This Row],[Net Sales]]-Sales_Data[[#This Row],[Cost]]</f>
        <v>9500.8849999999984</v>
      </c>
      <c r="U5105" s="2">
        <f>Sales_Data[[#This Row],[Profit]]/Sales_Data[[#This Row],[Net Sales]]</f>
        <v>0.31740222792268064</v>
      </c>
      <c r="V5105">
        <f>YEAR(Sales_Data[[#This Row],[Order_Date]])</f>
        <v>2025</v>
      </c>
      <c r="W5105" t="str">
        <f>TEXT(Sales_Data[[#This Row],[Order_Date]],"mmm")</f>
        <v>Jul</v>
      </c>
      <c r="X5105">
        <f>MONTH(Sales_Data[[#This Row],[Order_Date]])</f>
        <v>7</v>
      </c>
      <c r="Y5105" t="str">
        <f>"Q"&amp;ROUNDUP(MONTH(Sales_Data[[#This Row],[Order_Date]])/3,0)</f>
        <v>Q3</v>
      </c>
    </row>
    <row r="5106" spans="1:25" x14ac:dyDescent="0.3">
      <c r="A5106" t="s">
        <v>6883</v>
      </c>
      <c r="B5106" s="1">
        <v>45904</v>
      </c>
      <c r="C5106" t="s">
        <v>5260</v>
      </c>
      <c r="D5106" t="s">
        <v>433</v>
      </c>
      <c r="E5106" t="s">
        <v>48</v>
      </c>
      <c r="F5106" t="s">
        <v>132</v>
      </c>
      <c r="G5106" t="s">
        <v>67</v>
      </c>
      <c r="H5106" t="s">
        <v>88</v>
      </c>
      <c r="I5106" t="s">
        <v>89</v>
      </c>
      <c r="J5106">
        <v>2</v>
      </c>
      <c r="K5106">
        <v>38298.720000000001</v>
      </c>
      <c r="L5106">
        <v>0.1</v>
      </c>
      <c r="M5106">
        <v>52605.06</v>
      </c>
      <c r="N5106" t="s">
        <v>52</v>
      </c>
      <c r="O5106" t="s">
        <v>25</v>
      </c>
      <c r="P5106" t="s">
        <v>26</v>
      </c>
      <c r="Q5106">
        <f>Sales_Data[[#This Row],[Quantity]]*Sales_Data[[#This Row],[Unit_Price]]</f>
        <v>76597.440000000002</v>
      </c>
      <c r="R5106">
        <f>Sales_Data[[#This Row],[Gross_Sales]]*Sales_Data[[#This Row],[Discount]]</f>
        <v>7659.7440000000006</v>
      </c>
      <c r="S5106">
        <f>Sales_Data[[#This Row],[Gross_Sales]]-Sales_Data[[#This Row],[Discount_Amount]]</f>
        <v>68937.695999999996</v>
      </c>
      <c r="T5106">
        <f>Sales_Data[[#This Row],[Net Sales]]-Sales_Data[[#This Row],[Cost]]</f>
        <v>16332.635999999999</v>
      </c>
      <c r="U5106" s="2">
        <f>Sales_Data[[#This Row],[Profit]]/Sales_Data[[#This Row],[Net Sales]]</f>
        <v>0.23691879693803516</v>
      </c>
      <c r="V5106">
        <f>YEAR(Sales_Data[[#This Row],[Order_Date]])</f>
        <v>2025</v>
      </c>
      <c r="W5106" t="str">
        <f>TEXT(Sales_Data[[#This Row],[Order_Date]],"mmm")</f>
        <v>Sep</v>
      </c>
      <c r="X5106">
        <f>MONTH(Sales_Data[[#This Row],[Order_Date]])</f>
        <v>9</v>
      </c>
      <c r="Y5106" t="str">
        <f>"Q"&amp;ROUNDUP(MONTH(Sales_Data[[#This Row],[Order_Date]])/3,0)</f>
        <v>Q3</v>
      </c>
    </row>
    <row r="5107" spans="1:25" x14ac:dyDescent="0.3">
      <c r="A5107" t="s">
        <v>6884</v>
      </c>
      <c r="B5107" s="1">
        <v>45729</v>
      </c>
      <c r="C5107" t="s">
        <v>856</v>
      </c>
      <c r="D5107" t="s">
        <v>447</v>
      </c>
      <c r="E5107" t="s">
        <v>119</v>
      </c>
      <c r="F5107" t="s">
        <v>146</v>
      </c>
      <c r="G5107" t="s">
        <v>41</v>
      </c>
      <c r="H5107" t="s">
        <v>102</v>
      </c>
      <c r="I5107" t="s">
        <v>165</v>
      </c>
      <c r="J5107">
        <v>4</v>
      </c>
      <c r="K5107">
        <v>2364.87</v>
      </c>
      <c r="L5107">
        <v>0</v>
      </c>
      <c r="M5107">
        <v>6256.01</v>
      </c>
      <c r="N5107" t="s">
        <v>83</v>
      </c>
      <c r="O5107" t="s">
        <v>35</v>
      </c>
      <c r="P5107" t="s">
        <v>71</v>
      </c>
      <c r="Q5107">
        <f>Sales_Data[[#This Row],[Quantity]]*Sales_Data[[#This Row],[Unit_Price]]</f>
        <v>9459.48</v>
      </c>
      <c r="R5107">
        <f>Sales_Data[[#This Row],[Gross_Sales]]*Sales_Data[[#This Row],[Discount]]</f>
        <v>0</v>
      </c>
      <c r="S5107">
        <f>Sales_Data[[#This Row],[Gross_Sales]]-Sales_Data[[#This Row],[Discount_Amount]]</f>
        <v>9459.48</v>
      </c>
      <c r="T5107">
        <f>Sales_Data[[#This Row],[Net Sales]]-Sales_Data[[#This Row],[Cost]]</f>
        <v>3203.4699999999993</v>
      </c>
      <c r="U5107" s="2">
        <f>Sales_Data[[#This Row],[Profit]]/Sales_Data[[#This Row],[Net Sales]]</f>
        <v>0.33865180749893226</v>
      </c>
      <c r="V5107">
        <f>YEAR(Sales_Data[[#This Row],[Order_Date]])</f>
        <v>2025</v>
      </c>
      <c r="W5107" t="str">
        <f>TEXT(Sales_Data[[#This Row],[Order_Date]],"mmm")</f>
        <v>Mar</v>
      </c>
      <c r="X5107">
        <f>MONTH(Sales_Data[[#This Row],[Order_Date]])</f>
        <v>3</v>
      </c>
      <c r="Y5107" t="str">
        <f>"Q"&amp;ROUNDUP(MONTH(Sales_Data[[#This Row],[Order_Date]])/3,0)</f>
        <v>Q1</v>
      </c>
    </row>
    <row r="5108" spans="1:25" x14ac:dyDescent="0.3">
      <c r="A5108" t="s">
        <v>6885</v>
      </c>
      <c r="B5108" s="1">
        <v>45975</v>
      </c>
      <c r="C5108" t="s">
        <v>1006</v>
      </c>
      <c r="D5108" t="s">
        <v>414</v>
      </c>
      <c r="E5108" t="s">
        <v>119</v>
      </c>
      <c r="F5108" t="s">
        <v>184</v>
      </c>
      <c r="G5108" t="s">
        <v>41</v>
      </c>
      <c r="H5108" t="s">
        <v>171</v>
      </c>
      <c r="I5108" t="s">
        <v>191</v>
      </c>
      <c r="J5108">
        <v>1</v>
      </c>
      <c r="K5108">
        <v>4971.37</v>
      </c>
      <c r="L5108">
        <v>0.15</v>
      </c>
      <c r="M5108">
        <v>3080.11</v>
      </c>
      <c r="N5108" t="s">
        <v>52</v>
      </c>
      <c r="O5108" t="s">
        <v>35</v>
      </c>
      <c r="P5108" t="s">
        <v>71</v>
      </c>
      <c r="Q5108">
        <f>Sales_Data[[#This Row],[Quantity]]*Sales_Data[[#This Row],[Unit_Price]]</f>
        <v>4971.37</v>
      </c>
      <c r="R5108">
        <f>Sales_Data[[#This Row],[Gross_Sales]]*Sales_Data[[#This Row],[Discount]]</f>
        <v>745.70549999999992</v>
      </c>
      <c r="S5108">
        <f>Sales_Data[[#This Row],[Gross_Sales]]-Sales_Data[[#This Row],[Discount_Amount]]</f>
        <v>4225.6644999999999</v>
      </c>
      <c r="T5108">
        <f>Sales_Data[[#This Row],[Net Sales]]-Sales_Data[[#This Row],[Cost]]</f>
        <v>1145.5544999999997</v>
      </c>
      <c r="U5108" s="2">
        <f>Sales_Data[[#This Row],[Profit]]/Sales_Data[[#This Row],[Net Sales]]</f>
        <v>0.27109452253012511</v>
      </c>
      <c r="V5108">
        <f>YEAR(Sales_Data[[#This Row],[Order_Date]])</f>
        <v>2025</v>
      </c>
      <c r="W5108" t="str">
        <f>TEXT(Sales_Data[[#This Row],[Order_Date]],"mmm")</f>
        <v>Nov</v>
      </c>
      <c r="X5108">
        <f>MONTH(Sales_Data[[#This Row],[Order_Date]])</f>
        <v>11</v>
      </c>
      <c r="Y5108" t="str">
        <f>"Q"&amp;ROUNDUP(MONTH(Sales_Data[[#This Row],[Order_Date]])/3,0)</f>
        <v>Q4</v>
      </c>
    </row>
    <row r="5109" spans="1:25" x14ac:dyDescent="0.3">
      <c r="A5109" t="s">
        <v>6886</v>
      </c>
      <c r="B5109" s="1">
        <v>45842</v>
      </c>
      <c r="C5109" t="s">
        <v>545</v>
      </c>
      <c r="D5109" t="s">
        <v>92</v>
      </c>
      <c r="E5109" t="s">
        <v>30</v>
      </c>
      <c r="F5109" t="s">
        <v>156</v>
      </c>
      <c r="G5109" t="s">
        <v>67</v>
      </c>
      <c r="H5109" t="s">
        <v>88</v>
      </c>
      <c r="I5109" t="s">
        <v>157</v>
      </c>
      <c r="J5109">
        <v>1</v>
      </c>
      <c r="K5109">
        <v>302.47000000000003</v>
      </c>
      <c r="L5109">
        <v>0</v>
      </c>
      <c r="M5109">
        <v>206.88</v>
      </c>
      <c r="N5109" t="s">
        <v>83</v>
      </c>
      <c r="O5109" t="s">
        <v>53</v>
      </c>
      <c r="P5109" t="s">
        <v>26</v>
      </c>
      <c r="Q5109">
        <f>Sales_Data[[#This Row],[Quantity]]*Sales_Data[[#This Row],[Unit_Price]]</f>
        <v>302.47000000000003</v>
      </c>
      <c r="R5109">
        <f>Sales_Data[[#This Row],[Gross_Sales]]*Sales_Data[[#This Row],[Discount]]</f>
        <v>0</v>
      </c>
      <c r="S5109">
        <f>Sales_Data[[#This Row],[Gross_Sales]]-Sales_Data[[#This Row],[Discount_Amount]]</f>
        <v>302.47000000000003</v>
      </c>
      <c r="T5109">
        <f>Sales_Data[[#This Row],[Net Sales]]-Sales_Data[[#This Row],[Cost]]</f>
        <v>95.590000000000032</v>
      </c>
      <c r="U5109" s="2">
        <f>Sales_Data[[#This Row],[Profit]]/Sales_Data[[#This Row],[Net Sales]]</f>
        <v>0.31603134195126797</v>
      </c>
      <c r="V5109">
        <f>YEAR(Sales_Data[[#This Row],[Order_Date]])</f>
        <v>2025</v>
      </c>
      <c r="W5109" t="str">
        <f>TEXT(Sales_Data[[#This Row],[Order_Date]],"mmm")</f>
        <v>Jul</v>
      </c>
      <c r="X5109">
        <f>MONTH(Sales_Data[[#This Row],[Order_Date]])</f>
        <v>7</v>
      </c>
      <c r="Y5109" t="str">
        <f>"Q"&amp;ROUNDUP(MONTH(Sales_Data[[#This Row],[Order_Date]])/3,0)</f>
        <v>Q3</v>
      </c>
    </row>
    <row r="5110" spans="1:25" x14ac:dyDescent="0.3">
      <c r="A5110" t="s">
        <v>6887</v>
      </c>
      <c r="B5110" s="1">
        <v>45663</v>
      </c>
      <c r="C5110" t="s">
        <v>689</v>
      </c>
      <c r="D5110" t="s">
        <v>723</v>
      </c>
      <c r="E5110" t="s">
        <v>48</v>
      </c>
      <c r="F5110" t="s">
        <v>126</v>
      </c>
      <c r="G5110" t="s">
        <v>67</v>
      </c>
      <c r="H5110" t="s">
        <v>88</v>
      </c>
      <c r="I5110" t="s">
        <v>89</v>
      </c>
      <c r="J5110">
        <v>3</v>
      </c>
      <c r="K5110">
        <v>31698.03</v>
      </c>
      <c r="L5110">
        <v>0.1</v>
      </c>
      <c r="M5110">
        <v>56768.7</v>
      </c>
      <c r="N5110" t="s">
        <v>52</v>
      </c>
      <c r="O5110" t="s">
        <v>35</v>
      </c>
      <c r="P5110" t="s">
        <v>44</v>
      </c>
      <c r="Q5110">
        <f>Sales_Data[[#This Row],[Quantity]]*Sales_Data[[#This Row],[Unit_Price]]</f>
        <v>95094.09</v>
      </c>
      <c r="R5110">
        <f>Sales_Data[[#This Row],[Gross_Sales]]*Sales_Data[[#This Row],[Discount]]</f>
        <v>9509.4089999999997</v>
      </c>
      <c r="S5110">
        <f>Sales_Data[[#This Row],[Gross_Sales]]-Sales_Data[[#This Row],[Discount_Amount]]</f>
        <v>85584.680999999997</v>
      </c>
      <c r="T5110">
        <f>Sales_Data[[#This Row],[Net Sales]]-Sales_Data[[#This Row],[Cost]]</f>
        <v>28815.981</v>
      </c>
      <c r="U5110" s="2">
        <f>Sales_Data[[#This Row],[Profit]]/Sales_Data[[#This Row],[Net Sales]]</f>
        <v>0.33669554718559974</v>
      </c>
      <c r="V5110">
        <f>YEAR(Sales_Data[[#This Row],[Order_Date]])</f>
        <v>2025</v>
      </c>
      <c r="W5110" t="str">
        <f>TEXT(Sales_Data[[#This Row],[Order_Date]],"mmm")</f>
        <v>Jan</v>
      </c>
      <c r="X5110">
        <f>MONTH(Sales_Data[[#This Row],[Order_Date]])</f>
        <v>1</v>
      </c>
      <c r="Y5110" t="str">
        <f>"Q"&amp;ROUNDUP(MONTH(Sales_Data[[#This Row],[Order_Date]])/3,0)</f>
        <v>Q1</v>
      </c>
    </row>
    <row r="5111" spans="1:25" x14ac:dyDescent="0.3">
      <c r="A5111" t="s">
        <v>6888</v>
      </c>
      <c r="B5111" s="1">
        <v>45863</v>
      </c>
      <c r="C5111" t="s">
        <v>1151</v>
      </c>
      <c r="D5111" t="s">
        <v>474</v>
      </c>
      <c r="E5111" t="s">
        <v>48</v>
      </c>
      <c r="F5111" t="s">
        <v>49</v>
      </c>
      <c r="G5111" t="s">
        <v>21</v>
      </c>
      <c r="H5111" t="s">
        <v>297</v>
      </c>
      <c r="I5111" t="s">
        <v>494</v>
      </c>
      <c r="J5111">
        <v>3</v>
      </c>
      <c r="K5111">
        <v>22839.24</v>
      </c>
      <c r="L5111">
        <v>0.1</v>
      </c>
      <c r="M5111">
        <v>51050.86</v>
      </c>
      <c r="N5111" t="s">
        <v>52</v>
      </c>
      <c r="O5111" t="s">
        <v>35</v>
      </c>
      <c r="P5111" t="s">
        <v>71</v>
      </c>
      <c r="Q5111">
        <f>Sales_Data[[#This Row],[Quantity]]*Sales_Data[[#This Row],[Unit_Price]]</f>
        <v>68517.72</v>
      </c>
      <c r="R5111">
        <f>Sales_Data[[#This Row],[Gross_Sales]]*Sales_Data[[#This Row],[Discount]]</f>
        <v>6851.7720000000008</v>
      </c>
      <c r="S5111">
        <f>Sales_Data[[#This Row],[Gross_Sales]]-Sales_Data[[#This Row],[Discount_Amount]]</f>
        <v>61665.948000000004</v>
      </c>
      <c r="T5111">
        <f>Sales_Data[[#This Row],[Net Sales]]-Sales_Data[[#This Row],[Cost]]</f>
        <v>10615.088000000003</v>
      </c>
      <c r="U5111" s="2">
        <f>Sales_Data[[#This Row],[Profit]]/Sales_Data[[#This Row],[Net Sales]]</f>
        <v>0.17213856827434165</v>
      </c>
      <c r="V5111">
        <f>YEAR(Sales_Data[[#This Row],[Order_Date]])</f>
        <v>2025</v>
      </c>
      <c r="W5111" t="str">
        <f>TEXT(Sales_Data[[#This Row],[Order_Date]],"mmm")</f>
        <v>Jul</v>
      </c>
      <c r="X5111">
        <f>MONTH(Sales_Data[[#This Row],[Order_Date]])</f>
        <v>7</v>
      </c>
      <c r="Y5111" t="str">
        <f>"Q"&amp;ROUNDUP(MONTH(Sales_Data[[#This Row],[Order_Date]])/3,0)</f>
        <v>Q3</v>
      </c>
    </row>
    <row r="5112" spans="1:25" x14ac:dyDescent="0.3">
      <c r="A5112" t="s">
        <v>6889</v>
      </c>
      <c r="B5112" s="1">
        <v>45689</v>
      </c>
      <c r="C5112" t="s">
        <v>1517</v>
      </c>
      <c r="D5112" t="s">
        <v>47</v>
      </c>
      <c r="E5112" t="s">
        <v>39</v>
      </c>
      <c r="F5112" t="s">
        <v>202</v>
      </c>
      <c r="G5112" t="s">
        <v>21</v>
      </c>
      <c r="H5112" t="s">
        <v>230</v>
      </c>
      <c r="I5112" t="s">
        <v>231</v>
      </c>
      <c r="J5112">
        <v>2</v>
      </c>
      <c r="K5112">
        <v>4854.1400000000003</v>
      </c>
      <c r="L5112">
        <v>0.05</v>
      </c>
      <c r="M5112">
        <v>7304.87</v>
      </c>
      <c r="N5112" t="s">
        <v>52</v>
      </c>
      <c r="O5112" t="s">
        <v>35</v>
      </c>
      <c r="P5112" t="s">
        <v>71</v>
      </c>
      <c r="Q5112">
        <f>Sales_Data[[#This Row],[Quantity]]*Sales_Data[[#This Row],[Unit_Price]]</f>
        <v>9708.2800000000007</v>
      </c>
      <c r="R5112">
        <f>Sales_Data[[#This Row],[Gross_Sales]]*Sales_Data[[#This Row],[Discount]]</f>
        <v>485.41400000000004</v>
      </c>
      <c r="S5112">
        <f>Sales_Data[[#This Row],[Gross_Sales]]-Sales_Data[[#This Row],[Discount_Amount]]</f>
        <v>9222.866</v>
      </c>
      <c r="T5112">
        <f>Sales_Data[[#This Row],[Net Sales]]-Sales_Data[[#This Row],[Cost]]</f>
        <v>1917.9960000000001</v>
      </c>
      <c r="U5112" s="2">
        <f>Sales_Data[[#This Row],[Profit]]/Sales_Data[[#This Row],[Net Sales]]</f>
        <v>0.20796095270168732</v>
      </c>
      <c r="V5112">
        <f>YEAR(Sales_Data[[#This Row],[Order_Date]])</f>
        <v>2025</v>
      </c>
      <c r="W5112" t="str">
        <f>TEXT(Sales_Data[[#This Row],[Order_Date]],"mmm")</f>
        <v>Feb</v>
      </c>
      <c r="X5112">
        <f>MONTH(Sales_Data[[#This Row],[Order_Date]])</f>
        <v>2</v>
      </c>
      <c r="Y5112" t="str">
        <f>"Q"&amp;ROUNDUP(MONTH(Sales_Data[[#This Row],[Order_Date]])/3,0)</f>
        <v>Q1</v>
      </c>
    </row>
    <row r="5113" spans="1:25" x14ac:dyDescent="0.3">
      <c r="A5113" t="s">
        <v>6890</v>
      </c>
      <c r="B5113" s="1">
        <v>45756</v>
      </c>
      <c r="C5113" t="s">
        <v>3146</v>
      </c>
      <c r="D5113" t="s">
        <v>80</v>
      </c>
      <c r="E5113" t="s">
        <v>48</v>
      </c>
      <c r="F5113" t="s">
        <v>49</v>
      </c>
      <c r="G5113" t="s">
        <v>21</v>
      </c>
      <c r="H5113" t="s">
        <v>22</v>
      </c>
      <c r="I5113" t="s">
        <v>23</v>
      </c>
      <c r="J5113">
        <v>5</v>
      </c>
      <c r="K5113">
        <v>42035.45</v>
      </c>
      <c r="L5113">
        <v>0.05</v>
      </c>
      <c r="M5113">
        <v>165303.59</v>
      </c>
      <c r="N5113" t="s">
        <v>52</v>
      </c>
      <c r="O5113" t="s">
        <v>35</v>
      </c>
      <c r="P5113" t="s">
        <v>44</v>
      </c>
      <c r="Q5113">
        <f>Sales_Data[[#This Row],[Quantity]]*Sales_Data[[#This Row],[Unit_Price]]</f>
        <v>210177.25</v>
      </c>
      <c r="R5113">
        <f>Sales_Data[[#This Row],[Gross_Sales]]*Sales_Data[[#This Row],[Discount]]</f>
        <v>10508.862500000001</v>
      </c>
      <c r="S5113">
        <f>Sales_Data[[#This Row],[Gross_Sales]]-Sales_Data[[#This Row],[Discount_Amount]]</f>
        <v>199668.38750000001</v>
      </c>
      <c r="T5113">
        <f>Sales_Data[[#This Row],[Net Sales]]-Sales_Data[[#This Row],[Cost]]</f>
        <v>34364.797500000015</v>
      </c>
      <c r="U5113" s="2">
        <f>Sales_Data[[#This Row],[Profit]]/Sales_Data[[#This Row],[Net Sales]]</f>
        <v>0.17210935556836715</v>
      </c>
      <c r="V5113">
        <f>YEAR(Sales_Data[[#This Row],[Order_Date]])</f>
        <v>2025</v>
      </c>
      <c r="W5113" t="str">
        <f>TEXT(Sales_Data[[#This Row],[Order_Date]],"mmm")</f>
        <v>Apr</v>
      </c>
      <c r="X5113">
        <f>MONTH(Sales_Data[[#This Row],[Order_Date]])</f>
        <v>4</v>
      </c>
      <c r="Y5113" t="str">
        <f>"Q"&amp;ROUNDUP(MONTH(Sales_Data[[#This Row],[Order_Date]])/3,0)</f>
        <v>Q2</v>
      </c>
    </row>
    <row r="5114" spans="1:25" x14ac:dyDescent="0.3">
      <c r="A5114" t="s">
        <v>6891</v>
      </c>
      <c r="B5114" s="1">
        <v>45913</v>
      </c>
      <c r="C5114" t="s">
        <v>5041</v>
      </c>
      <c r="D5114" t="s">
        <v>241</v>
      </c>
      <c r="E5114" t="s">
        <v>119</v>
      </c>
      <c r="F5114" t="s">
        <v>184</v>
      </c>
      <c r="G5114" t="s">
        <v>67</v>
      </c>
      <c r="H5114" t="s">
        <v>121</v>
      </c>
      <c r="I5114" t="s">
        <v>142</v>
      </c>
      <c r="J5114">
        <v>1</v>
      </c>
      <c r="K5114">
        <v>3737.1</v>
      </c>
      <c r="L5114">
        <v>0.2</v>
      </c>
      <c r="M5114">
        <v>2503.37</v>
      </c>
      <c r="N5114" t="s">
        <v>109</v>
      </c>
      <c r="O5114" t="s">
        <v>35</v>
      </c>
      <c r="P5114" t="s">
        <v>71</v>
      </c>
      <c r="Q5114">
        <f>Sales_Data[[#This Row],[Quantity]]*Sales_Data[[#This Row],[Unit_Price]]</f>
        <v>3737.1</v>
      </c>
      <c r="R5114">
        <f>Sales_Data[[#This Row],[Gross_Sales]]*Sales_Data[[#This Row],[Discount]]</f>
        <v>747.42000000000007</v>
      </c>
      <c r="S5114">
        <f>Sales_Data[[#This Row],[Gross_Sales]]-Sales_Data[[#This Row],[Discount_Amount]]</f>
        <v>2989.68</v>
      </c>
      <c r="T5114">
        <f>Sales_Data[[#This Row],[Net Sales]]-Sales_Data[[#This Row],[Cost]]</f>
        <v>486.30999999999995</v>
      </c>
      <c r="U5114" s="2">
        <f>Sales_Data[[#This Row],[Profit]]/Sales_Data[[#This Row],[Net Sales]]</f>
        <v>0.16266289368761874</v>
      </c>
      <c r="V5114">
        <f>YEAR(Sales_Data[[#This Row],[Order_Date]])</f>
        <v>2025</v>
      </c>
      <c r="W5114" t="str">
        <f>TEXT(Sales_Data[[#This Row],[Order_Date]],"mmm")</f>
        <v>Sep</v>
      </c>
      <c r="X5114">
        <f>MONTH(Sales_Data[[#This Row],[Order_Date]])</f>
        <v>9</v>
      </c>
      <c r="Y5114" t="str">
        <f>"Q"&amp;ROUNDUP(MONTH(Sales_Data[[#This Row],[Order_Date]])/3,0)</f>
        <v>Q3</v>
      </c>
    </row>
    <row r="5115" spans="1:25" x14ac:dyDescent="0.3">
      <c r="A5115" t="s">
        <v>6892</v>
      </c>
      <c r="B5115" s="1">
        <v>45844</v>
      </c>
      <c r="C5115" t="s">
        <v>5358</v>
      </c>
      <c r="D5115" t="s">
        <v>422</v>
      </c>
      <c r="E5115" t="s">
        <v>48</v>
      </c>
      <c r="F5115" t="s">
        <v>132</v>
      </c>
      <c r="G5115" t="s">
        <v>41</v>
      </c>
      <c r="H5115" t="s">
        <v>147</v>
      </c>
      <c r="I5115" t="s">
        <v>369</v>
      </c>
      <c r="J5115">
        <v>2</v>
      </c>
      <c r="K5115">
        <v>1961.83</v>
      </c>
      <c r="L5115">
        <v>0.05</v>
      </c>
      <c r="M5115">
        <v>2688.77</v>
      </c>
      <c r="N5115" t="s">
        <v>83</v>
      </c>
      <c r="O5115" t="s">
        <v>35</v>
      </c>
      <c r="P5115" t="s">
        <v>26</v>
      </c>
      <c r="Q5115">
        <f>Sales_Data[[#This Row],[Quantity]]*Sales_Data[[#This Row],[Unit_Price]]</f>
        <v>3923.66</v>
      </c>
      <c r="R5115">
        <f>Sales_Data[[#This Row],[Gross_Sales]]*Sales_Data[[#This Row],[Discount]]</f>
        <v>196.18299999999999</v>
      </c>
      <c r="S5115">
        <f>Sales_Data[[#This Row],[Gross_Sales]]-Sales_Data[[#This Row],[Discount_Amount]]</f>
        <v>3727.4769999999999</v>
      </c>
      <c r="T5115">
        <f>Sales_Data[[#This Row],[Net Sales]]-Sales_Data[[#This Row],[Cost]]</f>
        <v>1038.7069999999999</v>
      </c>
      <c r="U5115" s="2">
        <f>Sales_Data[[#This Row],[Profit]]/Sales_Data[[#This Row],[Net Sales]]</f>
        <v>0.27866221575612671</v>
      </c>
      <c r="V5115">
        <f>YEAR(Sales_Data[[#This Row],[Order_Date]])</f>
        <v>2025</v>
      </c>
      <c r="W5115" t="str">
        <f>TEXT(Sales_Data[[#This Row],[Order_Date]],"mmm")</f>
        <v>Jul</v>
      </c>
      <c r="X5115">
        <f>MONTH(Sales_Data[[#This Row],[Order_Date]])</f>
        <v>7</v>
      </c>
      <c r="Y5115" t="str">
        <f>"Q"&amp;ROUNDUP(MONTH(Sales_Data[[#This Row],[Order_Date]])/3,0)</f>
        <v>Q3</v>
      </c>
    </row>
    <row r="5116" spans="1:25" x14ac:dyDescent="0.3">
      <c r="A5116" t="s">
        <v>6893</v>
      </c>
      <c r="B5116" s="1">
        <v>45733</v>
      </c>
      <c r="C5116" t="s">
        <v>1353</v>
      </c>
      <c r="D5116" t="s">
        <v>341</v>
      </c>
      <c r="E5116" t="s">
        <v>119</v>
      </c>
      <c r="F5116" t="s">
        <v>538</v>
      </c>
      <c r="G5116" t="s">
        <v>75</v>
      </c>
      <c r="H5116" t="s">
        <v>185</v>
      </c>
      <c r="I5116" t="s">
        <v>261</v>
      </c>
      <c r="J5116">
        <v>2</v>
      </c>
      <c r="K5116">
        <v>2644.33</v>
      </c>
      <c r="L5116">
        <v>0.15</v>
      </c>
      <c r="M5116">
        <v>3670.96</v>
      </c>
      <c r="N5116" t="s">
        <v>52</v>
      </c>
      <c r="O5116" t="s">
        <v>35</v>
      </c>
      <c r="P5116" t="s">
        <v>71</v>
      </c>
      <c r="Q5116">
        <f>Sales_Data[[#This Row],[Quantity]]*Sales_Data[[#This Row],[Unit_Price]]</f>
        <v>5288.66</v>
      </c>
      <c r="R5116">
        <f>Sales_Data[[#This Row],[Gross_Sales]]*Sales_Data[[#This Row],[Discount]]</f>
        <v>793.29899999999998</v>
      </c>
      <c r="S5116">
        <f>Sales_Data[[#This Row],[Gross_Sales]]-Sales_Data[[#This Row],[Discount_Amount]]</f>
        <v>4495.3609999999999</v>
      </c>
      <c r="T5116">
        <f>Sales_Data[[#This Row],[Net Sales]]-Sales_Data[[#This Row],[Cost]]</f>
        <v>824.40099999999984</v>
      </c>
      <c r="U5116" s="2">
        <f>Sales_Data[[#This Row],[Profit]]/Sales_Data[[#This Row],[Net Sales]]</f>
        <v>0.18338927618938722</v>
      </c>
      <c r="V5116">
        <f>YEAR(Sales_Data[[#This Row],[Order_Date]])</f>
        <v>2025</v>
      </c>
      <c r="W5116" t="str">
        <f>TEXT(Sales_Data[[#This Row],[Order_Date]],"mmm")</f>
        <v>Mar</v>
      </c>
      <c r="X5116">
        <f>MONTH(Sales_Data[[#This Row],[Order_Date]])</f>
        <v>3</v>
      </c>
      <c r="Y5116" t="str">
        <f>"Q"&amp;ROUNDUP(MONTH(Sales_Data[[#This Row],[Order_Date]])/3,0)</f>
        <v>Q1</v>
      </c>
    </row>
    <row r="5117" spans="1:25" x14ac:dyDescent="0.3">
      <c r="A5117" t="s">
        <v>6894</v>
      </c>
      <c r="B5117" s="1">
        <v>45834</v>
      </c>
      <c r="C5117" t="s">
        <v>2141</v>
      </c>
      <c r="D5117" t="s">
        <v>302</v>
      </c>
      <c r="E5117" t="s">
        <v>19</v>
      </c>
      <c r="F5117" t="s">
        <v>81</v>
      </c>
      <c r="G5117" t="s">
        <v>41</v>
      </c>
      <c r="H5117" t="s">
        <v>102</v>
      </c>
      <c r="I5117" t="s">
        <v>388</v>
      </c>
      <c r="J5117">
        <v>2</v>
      </c>
      <c r="K5117">
        <v>11656.92</v>
      </c>
      <c r="L5117">
        <v>0</v>
      </c>
      <c r="M5117">
        <v>18903.46</v>
      </c>
      <c r="N5117" t="s">
        <v>24</v>
      </c>
      <c r="O5117" t="s">
        <v>25</v>
      </c>
      <c r="P5117" t="s">
        <v>44</v>
      </c>
      <c r="Q5117">
        <f>Sales_Data[[#This Row],[Quantity]]*Sales_Data[[#This Row],[Unit_Price]]</f>
        <v>23313.84</v>
      </c>
      <c r="R5117">
        <f>Sales_Data[[#This Row],[Gross_Sales]]*Sales_Data[[#This Row],[Discount]]</f>
        <v>0</v>
      </c>
      <c r="S5117">
        <f>Sales_Data[[#This Row],[Gross_Sales]]-Sales_Data[[#This Row],[Discount_Amount]]</f>
        <v>23313.84</v>
      </c>
      <c r="T5117">
        <f>Sales_Data[[#This Row],[Net Sales]]-Sales_Data[[#This Row],[Cost]]</f>
        <v>4410.380000000001</v>
      </c>
      <c r="U5117" s="2">
        <f>Sales_Data[[#This Row],[Profit]]/Sales_Data[[#This Row],[Net Sales]]</f>
        <v>0.18917432735233669</v>
      </c>
      <c r="V5117">
        <f>YEAR(Sales_Data[[#This Row],[Order_Date]])</f>
        <v>2025</v>
      </c>
      <c r="W5117" t="str">
        <f>TEXT(Sales_Data[[#This Row],[Order_Date]],"mmm")</f>
        <v>Jun</v>
      </c>
      <c r="X5117">
        <f>MONTH(Sales_Data[[#This Row],[Order_Date]])</f>
        <v>6</v>
      </c>
      <c r="Y5117" t="str">
        <f>"Q"&amp;ROUNDUP(MONTH(Sales_Data[[#This Row],[Order_Date]])/3,0)</f>
        <v>Q2</v>
      </c>
    </row>
    <row r="5118" spans="1:25" x14ac:dyDescent="0.3">
      <c r="A5118" t="s">
        <v>6895</v>
      </c>
      <c r="B5118" s="1">
        <v>45972</v>
      </c>
      <c r="C5118" t="s">
        <v>2411</v>
      </c>
      <c r="D5118" t="s">
        <v>541</v>
      </c>
      <c r="E5118" t="s">
        <v>30</v>
      </c>
      <c r="F5118" t="s">
        <v>101</v>
      </c>
      <c r="G5118" t="s">
        <v>41</v>
      </c>
      <c r="H5118" t="s">
        <v>147</v>
      </c>
      <c r="I5118" t="s">
        <v>148</v>
      </c>
      <c r="J5118">
        <v>3</v>
      </c>
      <c r="K5118">
        <v>593.77</v>
      </c>
      <c r="L5118">
        <v>0.05</v>
      </c>
      <c r="M5118">
        <v>1157.72</v>
      </c>
      <c r="N5118" t="s">
        <v>24</v>
      </c>
      <c r="O5118" t="s">
        <v>53</v>
      </c>
      <c r="P5118" t="s">
        <v>71</v>
      </c>
      <c r="Q5118">
        <f>Sales_Data[[#This Row],[Quantity]]*Sales_Data[[#This Row],[Unit_Price]]</f>
        <v>1781.31</v>
      </c>
      <c r="R5118">
        <f>Sales_Data[[#This Row],[Gross_Sales]]*Sales_Data[[#This Row],[Discount]]</f>
        <v>89.0655</v>
      </c>
      <c r="S5118">
        <f>Sales_Data[[#This Row],[Gross_Sales]]-Sales_Data[[#This Row],[Discount_Amount]]</f>
        <v>1692.2445</v>
      </c>
      <c r="T5118">
        <f>Sales_Data[[#This Row],[Net Sales]]-Sales_Data[[#This Row],[Cost]]</f>
        <v>534.52449999999999</v>
      </c>
      <c r="U5118" s="2">
        <f>Sales_Data[[#This Row],[Profit]]/Sales_Data[[#This Row],[Net Sales]]</f>
        <v>0.31586718113133178</v>
      </c>
      <c r="V5118">
        <f>YEAR(Sales_Data[[#This Row],[Order_Date]])</f>
        <v>2025</v>
      </c>
      <c r="W5118" t="str">
        <f>TEXT(Sales_Data[[#This Row],[Order_Date]],"mmm")</f>
        <v>Nov</v>
      </c>
      <c r="X5118">
        <f>MONTH(Sales_Data[[#This Row],[Order_Date]])</f>
        <v>11</v>
      </c>
      <c r="Y5118" t="str">
        <f>"Q"&amp;ROUNDUP(MONTH(Sales_Data[[#This Row],[Order_Date]])/3,0)</f>
        <v>Q4</v>
      </c>
    </row>
    <row r="5119" spans="1:25" x14ac:dyDescent="0.3">
      <c r="A5119" t="s">
        <v>6896</v>
      </c>
      <c r="B5119" s="1">
        <v>45944</v>
      </c>
      <c r="C5119" t="s">
        <v>2822</v>
      </c>
      <c r="D5119" t="s">
        <v>430</v>
      </c>
      <c r="E5119" t="s">
        <v>48</v>
      </c>
      <c r="F5119" t="s">
        <v>164</v>
      </c>
      <c r="G5119" t="s">
        <v>75</v>
      </c>
      <c r="H5119" t="s">
        <v>76</v>
      </c>
      <c r="I5119" t="s">
        <v>108</v>
      </c>
      <c r="J5119">
        <v>4</v>
      </c>
      <c r="K5119">
        <v>8335.2900000000009</v>
      </c>
      <c r="L5119">
        <v>0</v>
      </c>
      <c r="M5119">
        <v>26645.5</v>
      </c>
      <c r="N5119" t="s">
        <v>24</v>
      </c>
      <c r="O5119" t="s">
        <v>35</v>
      </c>
      <c r="P5119" t="s">
        <v>44</v>
      </c>
      <c r="Q5119">
        <f>Sales_Data[[#This Row],[Quantity]]*Sales_Data[[#This Row],[Unit_Price]]</f>
        <v>33341.160000000003</v>
      </c>
      <c r="R5119">
        <f>Sales_Data[[#This Row],[Gross_Sales]]*Sales_Data[[#This Row],[Discount]]</f>
        <v>0</v>
      </c>
      <c r="S5119">
        <f>Sales_Data[[#This Row],[Gross_Sales]]-Sales_Data[[#This Row],[Discount_Amount]]</f>
        <v>33341.160000000003</v>
      </c>
      <c r="T5119">
        <f>Sales_Data[[#This Row],[Net Sales]]-Sales_Data[[#This Row],[Cost]]</f>
        <v>6695.6600000000035</v>
      </c>
      <c r="U5119" s="2">
        <f>Sales_Data[[#This Row],[Profit]]/Sales_Data[[#This Row],[Net Sales]]</f>
        <v>0.20082264684252146</v>
      </c>
      <c r="V5119">
        <f>YEAR(Sales_Data[[#This Row],[Order_Date]])</f>
        <v>2025</v>
      </c>
      <c r="W5119" t="str">
        <f>TEXT(Sales_Data[[#This Row],[Order_Date]],"mmm")</f>
        <v>Oct</v>
      </c>
      <c r="X5119">
        <f>MONTH(Sales_Data[[#This Row],[Order_Date]])</f>
        <v>10</v>
      </c>
      <c r="Y5119" t="str">
        <f>"Q"&amp;ROUNDUP(MONTH(Sales_Data[[#This Row],[Order_Date]])/3,0)</f>
        <v>Q4</v>
      </c>
    </row>
    <row r="5120" spans="1:25" x14ac:dyDescent="0.3">
      <c r="A5120" t="s">
        <v>6897</v>
      </c>
      <c r="B5120" s="1">
        <v>46006</v>
      </c>
      <c r="C5120" t="s">
        <v>569</v>
      </c>
      <c r="D5120" t="s">
        <v>414</v>
      </c>
      <c r="E5120" t="s">
        <v>119</v>
      </c>
      <c r="F5120" t="s">
        <v>146</v>
      </c>
      <c r="G5120" t="s">
        <v>67</v>
      </c>
      <c r="H5120" t="s">
        <v>88</v>
      </c>
      <c r="I5120" t="s">
        <v>89</v>
      </c>
      <c r="J5120">
        <v>1</v>
      </c>
      <c r="K5120">
        <v>5999.8</v>
      </c>
      <c r="L5120">
        <v>0</v>
      </c>
      <c r="M5120">
        <v>5167.7</v>
      </c>
      <c r="N5120" t="s">
        <v>70</v>
      </c>
      <c r="O5120" t="s">
        <v>53</v>
      </c>
      <c r="P5120" t="s">
        <v>44</v>
      </c>
      <c r="Q5120">
        <f>Sales_Data[[#This Row],[Quantity]]*Sales_Data[[#This Row],[Unit_Price]]</f>
        <v>5999.8</v>
      </c>
      <c r="R5120">
        <f>Sales_Data[[#This Row],[Gross_Sales]]*Sales_Data[[#This Row],[Discount]]</f>
        <v>0</v>
      </c>
      <c r="S5120">
        <f>Sales_Data[[#This Row],[Gross_Sales]]-Sales_Data[[#This Row],[Discount_Amount]]</f>
        <v>5999.8</v>
      </c>
      <c r="T5120">
        <f>Sales_Data[[#This Row],[Net Sales]]-Sales_Data[[#This Row],[Cost]]</f>
        <v>832.10000000000036</v>
      </c>
      <c r="U5120" s="2">
        <f>Sales_Data[[#This Row],[Profit]]/Sales_Data[[#This Row],[Net Sales]]</f>
        <v>0.13868795626520888</v>
      </c>
      <c r="V5120">
        <f>YEAR(Sales_Data[[#This Row],[Order_Date]])</f>
        <v>2025</v>
      </c>
      <c r="W5120" t="str">
        <f>TEXT(Sales_Data[[#This Row],[Order_Date]],"mmm")</f>
        <v>Dec</v>
      </c>
      <c r="X5120">
        <f>MONTH(Sales_Data[[#This Row],[Order_Date]])</f>
        <v>12</v>
      </c>
      <c r="Y5120" t="str">
        <f>"Q"&amp;ROUNDUP(MONTH(Sales_Data[[#This Row],[Order_Date]])/3,0)</f>
        <v>Q4</v>
      </c>
    </row>
    <row r="5121" spans="1:25" x14ac:dyDescent="0.3">
      <c r="A5121" t="s">
        <v>6898</v>
      </c>
      <c r="B5121" s="1">
        <v>45912</v>
      </c>
      <c r="C5121" t="s">
        <v>5417</v>
      </c>
      <c r="D5121" t="s">
        <v>694</v>
      </c>
      <c r="E5121" t="s">
        <v>48</v>
      </c>
      <c r="F5121" t="s">
        <v>132</v>
      </c>
      <c r="G5121" t="s">
        <v>32</v>
      </c>
      <c r="H5121" t="s">
        <v>33</v>
      </c>
      <c r="I5121" t="s">
        <v>34</v>
      </c>
      <c r="J5121">
        <v>1</v>
      </c>
      <c r="K5121">
        <v>49491.23</v>
      </c>
      <c r="L5121">
        <v>0.05</v>
      </c>
      <c r="M5121">
        <v>37533.910000000003</v>
      </c>
      <c r="N5121" t="s">
        <v>52</v>
      </c>
      <c r="O5121" t="s">
        <v>35</v>
      </c>
      <c r="P5121" t="s">
        <v>71</v>
      </c>
      <c r="Q5121">
        <f>Sales_Data[[#This Row],[Quantity]]*Sales_Data[[#This Row],[Unit_Price]]</f>
        <v>49491.23</v>
      </c>
      <c r="R5121">
        <f>Sales_Data[[#This Row],[Gross_Sales]]*Sales_Data[[#This Row],[Discount]]</f>
        <v>2474.5615000000003</v>
      </c>
      <c r="S5121">
        <f>Sales_Data[[#This Row],[Gross_Sales]]-Sales_Data[[#This Row],[Discount_Amount]]</f>
        <v>47016.6685</v>
      </c>
      <c r="T5121">
        <f>Sales_Data[[#This Row],[Net Sales]]-Sales_Data[[#This Row],[Cost]]</f>
        <v>9482.7584999999963</v>
      </c>
      <c r="U5121" s="2">
        <f>Sales_Data[[#This Row],[Profit]]/Sales_Data[[#This Row],[Net Sales]]</f>
        <v>0.20168929025670962</v>
      </c>
      <c r="V5121">
        <f>YEAR(Sales_Data[[#This Row],[Order_Date]])</f>
        <v>2025</v>
      </c>
      <c r="W5121" t="str">
        <f>TEXT(Sales_Data[[#This Row],[Order_Date]],"mmm")</f>
        <v>Sep</v>
      </c>
      <c r="X5121">
        <f>MONTH(Sales_Data[[#This Row],[Order_Date]])</f>
        <v>9</v>
      </c>
      <c r="Y5121" t="str">
        <f>"Q"&amp;ROUNDUP(MONTH(Sales_Data[[#This Row],[Order_Date]])/3,0)</f>
        <v>Q3</v>
      </c>
    </row>
    <row r="5122" spans="1:25" x14ac:dyDescent="0.3">
      <c r="A5122" t="s">
        <v>6899</v>
      </c>
      <c r="B5122" s="1">
        <v>45982</v>
      </c>
      <c r="C5122" t="s">
        <v>1680</v>
      </c>
      <c r="D5122" t="s">
        <v>1122</v>
      </c>
      <c r="E5122" t="s">
        <v>39</v>
      </c>
      <c r="F5122" t="s">
        <v>40</v>
      </c>
      <c r="G5122" t="s">
        <v>75</v>
      </c>
      <c r="H5122" t="s">
        <v>114</v>
      </c>
      <c r="I5122" t="s">
        <v>206</v>
      </c>
      <c r="J5122">
        <v>1</v>
      </c>
      <c r="K5122">
        <v>2522.23</v>
      </c>
      <c r="L5122">
        <v>0</v>
      </c>
      <c r="M5122">
        <v>1778.45</v>
      </c>
      <c r="N5122" t="s">
        <v>70</v>
      </c>
      <c r="O5122" t="s">
        <v>35</v>
      </c>
      <c r="P5122" t="s">
        <v>44</v>
      </c>
      <c r="Q5122">
        <f>Sales_Data[[#This Row],[Quantity]]*Sales_Data[[#This Row],[Unit_Price]]</f>
        <v>2522.23</v>
      </c>
      <c r="R5122">
        <f>Sales_Data[[#This Row],[Gross_Sales]]*Sales_Data[[#This Row],[Discount]]</f>
        <v>0</v>
      </c>
      <c r="S5122">
        <f>Sales_Data[[#This Row],[Gross_Sales]]-Sales_Data[[#This Row],[Discount_Amount]]</f>
        <v>2522.23</v>
      </c>
      <c r="T5122">
        <f>Sales_Data[[#This Row],[Net Sales]]-Sales_Data[[#This Row],[Cost]]</f>
        <v>743.78</v>
      </c>
      <c r="U5122" s="2">
        <f>Sales_Data[[#This Row],[Profit]]/Sales_Data[[#This Row],[Net Sales]]</f>
        <v>0.2948898395467503</v>
      </c>
      <c r="V5122">
        <f>YEAR(Sales_Data[[#This Row],[Order_Date]])</f>
        <v>2025</v>
      </c>
      <c r="W5122" t="str">
        <f>TEXT(Sales_Data[[#This Row],[Order_Date]],"mmm")</f>
        <v>Nov</v>
      </c>
      <c r="X5122">
        <f>MONTH(Sales_Data[[#This Row],[Order_Date]])</f>
        <v>11</v>
      </c>
      <c r="Y5122" t="str">
        <f>"Q"&amp;ROUNDUP(MONTH(Sales_Data[[#This Row],[Order_Date]])/3,0)</f>
        <v>Q4</v>
      </c>
    </row>
    <row r="5123" spans="1:25" x14ac:dyDescent="0.3">
      <c r="A5123" t="s">
        <v>6900</v>
      </c>
      <c r="B5123" s="1">
        <v>45847</v>
      </c>
      <c r="C5123" t="s">
        <v>1093</v>
      </c>
      <c r="D5123" t="s">
        <v>756</v>
      </c>
      <c r="E5123" t="s">
        <v>30</v>
      </c>
      <c r="F5123" t="s">
        <v>31</v>
      </c>
      <c r="G5123" t="s">
        <v>67</v>
      </c>
      <c r="H5123" t="s">
        <v>68</v>
      </c>
      <c r="I5123" t="s">
        <v>69</v>
      </c>
      <c r="J5123">
        <v>2</v>
      </c>
      <c r="K5123">
        <v>2575.9499999999998</v>
      </c>
      <c r="L5123">
        <v>0.2</v>
      </c>
      <c r="M5123">
        <v>3307.55</v>
      </c>
      <c r="N5123" t="s">
        <v>83</v>
      </c>
      <c r="O5123" t="s">
        <v>25</v>
      </c>
      <c r="P5123" t="s">
        <v>44</v>
      </c>
      <c r="Q5123">
        <f>Sales_Data[[#This Row],[Quantity]]*Sales_Data[[#This Row],[Unit_Price]]</f>
        <v>5151.8999999999996</v>
      </c>
      <c r="R5123">
        <f>Sales_Data[[#This Row],[Gross_Sales]]*Sales_Data[[#This Row],[Discount]]</f>
        <v>1030.3799999999999</v>
      </c>
      <c r="S5123">
        <f>Sales_Data[[#This Row],[Gross_Sales]]-Sales_Data[[#This Row],[Discount_Amount]]</f>
        <v>4121.5199999999995</v>
      </c>
      <c r="T5123">
        <f>Sales_Data[[#This Row],[Net Sales]]-Sales_Data[[#This Row],[Cost]]</f>
        <v>813.96999999999935</v>
      </c>
      <c r="U5123" s="2">
        <f>Sales_Data[[#This Row],[Profit]]/Sales_Data[[#This Row],[Net Sales]]</f>
        <v>0.1974926726062228</v>
      </c>
      <c r="V5123">
        <f>YEAR(Sales_Data[[#This Row],[Order_Date]])</f>
        <v>2025</v>
      </c>
      <c r="W5123" t="str">
        <f>TEXT(Sales_Data[[#This Row],[Order_Date]],"mmm")</f>
        <v>Jul</v>
      </c>
      <c r="X5123">
        <f>MONTH(Sales_Data[[#This Row],[Order_Date]])</f>
        <v>7</v>
      </c>
      <c r="Y5123" t="str">
        <f>"Q"&amp;ROUNDUP(MONTH(Sales_Data[[#This Row],[Order_Date]])/3,0)</f>
        <v>Q3</v>
      </c>
    </row>
    <row r="5124" spans="1:25" x14ac:dyDescent="0.3">
      <c r="A5124" t="s">
        <v>6901</v>
      </c>
      <c r="B5124" s="1">
        <v>45965</v>
      </c>
      <c r="C5124" t="s">
        <v>4280</v>
      </c>
      <c r="D5124" t="s">
        <v>433</v>
      </c>
      <c r="E5124" t="s">
        <v>48</v>
      </c>
      <c r="F5124" t="s">
        <v>152</v>
      </c>
      <c r="G5124" t="s">
        <v>41</v>
      </c>
      <c r="H5124" t="s">
        <v>171</v>
      </c>
      <c r="I5124" t="s">
        <v>191</v>
      </c>
      <c r="J5124">
        <v>1</v>
      </c>
      <c r="K5124">
        <v>61552.67</v>
      </c>
      <c r="L5124">
        <v>0.1</v>
      </c>
      <c r="M5124">
        <v>42718.26</v>
      </c>
      <c r="N5124" t="s">
        <v>70</v>
      </c>
      <c r="O5124" t="s">
        <v>53</v>
      </c>
      <c r="P5124" t="s">
        <v>71</v>
      </c>
      <c r="Q5124">
        <f>Sales_Data[[#This Row],[Quantity]]*Sales_Data[[#This Row],[Unit_Price]]</f>
        <v>61552.67</v>
      </c>
      <c r="R5124">
        <f>Sales_Data[[#This Row],[Gross_Sales]]*Sales_Data[[#This Row],[Discount]]</f>
        <v>6155.2669999999998</v>
      </c>
      <c r="S5124">
        <f>Sales_Data[[#This Row],[Gross_Sales]]-Sales_Data[[#This Row],[Discount_Amount]]</f>
        <v>55397.402999999998</v>
      </c>
      <c r="T5124">
        <f>Sales_Data[[#This Row],[Net Sales]]-Sales_Data[[#This Row],[Cost]]</f>
        <v>12679.142999999996</v>
      </c>
      <c r="U5124" s="2">
        <f>Sales_Data[[#This Row],[Profit]]/Sales_Data[[#This Row],[Net Sales]]</f>
        <v>0.22887612619674602</v>
      </c>
      <c r="V5124">
        <f>YEAR(Sales_Data[[#This Row],[Order_Date]])</f>
        <v>2025</v>
      </c>
      <c r="W5124" t="str">
        <f>TEXT(Sales_Data[[#This Row],[Order_Date]],"mmm")</f>
        <v>Nov</v>
      </c>
      <c r="X5124">
        <f>MONTH(Sales_Data[[#This Row],[Order_Date]])</f>
        <v>11</v>
      </c>
      <c r="Y5124" t="str">
        <f>"Q"&amp;ROUNDUP(MONTH(Sales_Data[[#This Row],[Order_Date]])/3,0)</f>
        <v>Q4</v>
      </c>
    </row>
    <row r="5125" spans="1:25" x14ac:dyDescent="0.3">
      <c r="A5125" t="s">
        <v>6902</v>
      </c>
      <c r="B5125" s="1">
        <v>46002</v>
      </c>
      <c r="C5125" t="s">
        <v>1283</v>
      </c>
      <c r="D5125" t="s">
        <v>474</v>
      </c>
      <c r="E5125" t="s">
        <v>19</v>
      </c>
      <c r="F5125" t="s">
        <v>66</v>
      </c>
      <c r="G5125" t="s">
        <v>21</v>
      </c>
      <c r="H5125" t="s">
        <v>127</v>
      </c>
      <c r="I5125" t="s">
        <v>342</v>
      </c>
      <c r="J5125">
        <v>3</v>
      </c>
      <c r="K5125">
        <v>17057.900000000001</v>
      </c>
      <c r="L5125">
        <v>0</v>
      </c>
      <c r="M5125">
        <v>42447.86</v>
      </c>
      <c r="N5125" t="s">
        <v>70</v>
      </c>
      <c r="O5125" t="s">
        <v>53</v>
      </c>
      <c r="P5125" t="s">
        <v>71</v>
      </c>
      <c r="Q5125">
        <f>Sales_Data[[#This Row],[Quantity]]*Sales_Data[[#This Row],[Unit_Price]]</f>
        <v>51173.700000000004</v>
      </c>
      <c r="R5125">
        <f>Sales_Data[[#This Row],[Gross_Sales]]*Sales_Data[[#This Row],[Discount]]</f>
        <v>0</v>
      </c>
      <c r="S5125">
        <f>Sales_Data[[#This Row],[Gross_Sales]]-Sales_Data[[#This Row],[Discount_Amount]]</f>
        <v>51173.700000000004</v>
      </c>
      <c r="T5125">
        <f>Sales_Data[[#This Row],[Net Sales]]-Sales_Data[[#This Row],[Cost]]</f>
        <v>8725.8400000000038</v>
      </c>
      <c r="U5125" s="2">
        <f>Sales_Data[[#This Row],[Profit]]/Sales_Data[[#This Row],[Net Sales]]</f>
        <v>0.17051415082356763</v>
      </c>
      <c r="V5125">
        <f>YEAR(Sales_Data[[#This Row],[Order_Date]])</f>
        <v>2025</v>
      </c>
      <c r="W5125" t="str">
        <f>TEXT(Sales_Data[[#This Row],[Order_Date]],"mmm")</f>
        <v>Dec</v>
      </c>
      <c r="X5125">
        <f>MONTH(Sales_Data[[#This Row],[Order_Date]])</f>
        <v>12</v>
      </c>
      <c r="Y5125" t="str">
        <f>"Q"&amp;ROUNDUP(MONTH(Sales_Data[[#This Row],[Order_Date]])/3,0)</f>
        <v>Q4</v>
      </c>
    </row>
    <row r="5126" spans="1:25" x14ac:dyDescent="0.3">
      <c r="A5126" t="s">
        <v>6903</v>
      </c>
      <c r="B5126" s="1">
        <v>45784</v>
      </c>
      <c r="C5126" t="s">
        <v>3838</v>
      </c>
      <c r="D5126" t="s">
        <v>419</v>
      </c>
      <c r="E5126" t="s">
        <v>19</v>
      </c>
      <c r="F5126" t="s">
        <v>57</v>
      </c>
      <c r="G5126" t="s">
        <v>41</v>
      </c>
      <c r="H5126" t="s">
        <v>102</v>
      </c>
      <c r="I5126" t="s">
        <v>103</v>
      </c>
      <c r="J5126">
        <v>1</v>
      </c>
      <c r="K5126">
        <v>6019.8</v>
      </c>
      <c r="L5126">
        <v>0</v>
      </c>
      <c r="M5126">
        <v>4157.63</v>
      </c>
      <c r="N5126" t="s">
        <v>52</v>
      </c>
      <c r="O5126" t="s">
        <v>35</v>
      </c>
      <c r="P5126" t="s">
        <v>71</v>
      </c>
      <c r="Q5126">
        <f>Sales_Data[[#This Row],[Quantity]]*Sales_Data[[#This Row],[Unit_Price]]</f>
        <v>6019.8</v>
      </c>
      <c r="R5126">
        <f>Sales_Data[[#This Row],[Gross_Sales]]*Sales_Data[[#This Row],[Discount]]</f>
        <v>0</v>
      </c>
      <c r="S5126">
        <f>Sales_Data[[#This Row],[Gross_Sales]]-Sales_Data[[#This Row],[Discount_Amount]]</f>
        <v>6019.8</v>
      </c>
      <c r="T5126">
        <f>Sales_Data[[#This Row],[Net Sales]]-Sales_Data[[#This Row],[Cost]]</f>
        <v>1862.17</v>
      </c>
      <c r="U5126" s="2">
        <f>Sales_Data[[#This Row],[Profit]]/Sales_Data[[#This Row],[Net Sales]]</f>
        <v>0.30934084188843486</v>
      </c>
      <c r="V5126">
        <f>YEAR(Sales_Data[[#This Row],[Order_Date]])</f>
        <v>2025</v>
      </c>
      <c r="W5126" t="str">
        <f>TEXT(Sales_Data[[#This Row],[Order_Date]],"mmm")</f>
        <v>May</v>
      </c>
      <c r="X5126">
        <f>MONTH(Sales_Data[[#This Row],[Order_Date]])</f>
        <v>5</v>
      </c>
      <c r="Y5126" t="str">
        <f>"Q"&amp;ROUNDUP(MONTH(Sales_Data[[#This Row],[Order_Date]])/3,0)</f>
        <v>Q2</v>
      </c>
    </row>
    <row r="5127" spans="1:25" x14ac:dyDescent="0.3">
      <c r="A5127" t="s">
        <v>6904</v>
      </c>
      <c r="B5127" s="1">
        <v>45944</v>
      </c>
      <c r="C5127" t="s">
        <v>808</v>
      </c>
      <c r="D5127" t="s">
        <v>596</v>
      </c>
      <c r="E5127" t="s">
        <v>19</v>
      </c>
      <c r="F5127" t="s">
        <v>81</v>
      </c>
      <c r="G5127" t="s">
        <v>21</v>
      </c>
      <c r="H5127" t="s">
        <v>127</v>
      </c>
      <c r="I5127" t="s">
        <v>342</v>
      </c>
      <c r="J5127">
        <v>1</v>
      </c>
      <c r="K5127">
        <v>14712.79</v>
      </c>
      <c r="L5127">
        <v>0.1</v>
      </c>
      <c r="M5127">
        <v>8768.2800000000007</v>
      </c>
      <c r="N5127" t="s">
        <v>52</v>
      </c>
      <c r="O5127" t="s">
        <v>25</v>
      </c>
      <c r="P5127" t="s">
        <v>44</v>
      </c>
      <c r="Q5127">
        <f>Sales_Data[[#This Row],[Quantity]]*Sales_Data[[#This Row],[Unit_Price]]</f>
        <v>14712.79</v>
      </c>
      <c r="R5127">
        <f>Sales_Data[[#This Row],[Gross_Sales]]*Sales_Data[[#This Row],[Discount]]</f>
        <v>1471.2790000000002</v>
      </c>
      <c r="S5127">
        <f>Sales_Data[[#This Row],[Gross_Sales]]-Sales_Data[[#This Row],[Discount_Amount]]</f>
        <v>13241.511</v>
      </c>
      <c r="T5127">
        <f>Sales_Data[[#This Row],[Net Sales]]-Sales_Data[[#This Row],[Cost]]</f>
        <v>4473.2309999999998</v>
      </c>
      <c r="U5127" s="2">
        <f>Sales_Data[[#This Row],[Profit]]/Sales_Data[[#This Row],[Net Sales]]</f>
        <v>0.33781877309923314</v>
      </c>
      <c r="V5127">
        <f>YEAR(Sales_Data[[#This Row],[Order_Date]])</f>
        <v>2025</v>
      </c>
      <c r="W5127" t="str">
        <f>TEXT(Sales_Data[[#This Row],[Order_Date]],"mmm")</f>
        <v>Oct</v>
      </c>
      <c r="X5127">
        <f>MONTH(Sales_Data[[#This Row],[Order_Date]])</f>
        <v>10</v>
      </c>
      <c r="Y5127" t="str">
        <f>"Q"&amp;ROUNDUP(MONTH(Sales_Data[[#This Row],[Order_Date]])/3,0)</f>
        <v>Q4</v>
      </c>
    </row>
    <row r="5128" spans="1:25" x14ac:dyDescent="0.3">
      <c r="A5128" t="s">
        <v>6905</v>
      </c>
      <c r="B5128" s="1">
        <v>45911</v>
      </c>
      <c r="C5128" t="s">
        <v>3363</v>
      </c>
      <c r="D5128" t="s">
        <v>307</v>
      </c>
      <c r="E5128" t="s">
        <v>19</v>
      </c>
      <c r="F5128" t="s">
        <v>20</v>
      </c>
      <c r="G5128" t="s">
        <v>41</v>
      </c>
      <c r="H5128" t="s">
        <v>42</v>
      </c>
      <c r="I5128" t="s">
        <v>43</v>
      </c>
      <c r="J5128">
        <v>2</v>
      </c>
      <c r="K5128">
        <v>10975.23</v>
      </c>
      <c r="L5128">
        <v>0.05</v>
      </c>
      <c r="M5128">
        <v>15273.81</v>
      </c>
      <c r="N5128" t="s">
        <v>109</v>
      </c>
      <c r="O5128" t="s">
        <v>35</v>
      </c>
      <c r="P5128" t="s">
        <v>44</v>
      </c>
      <c r="Q5128">
        <f>Sales_Data[[#This Row],[Quantity]]*Sales_Data[[#This Row],[Unit_Price]]</f>
        <v>21950.46</v>
      </c>
      <c r="R5128">
        <f>Sales_Data[[#This Row],[Gross_Sales]]*Sales_Data[[#This Row],[Discount]]</f>
        <v>1097.5229999999999</v>
      </c>
      <c r="S5128">
        <f>Sales_Data[[#This Row],[Gross_Sales]]-Sales_Data[[#This Row],[Discount_Amount]]</f>
        <v>20852.936999999998</v>
      </c>
      <c r="T5128">
        <f>Sales_Data[[#This Row],[Net Sales]]-Sales_Data[[#This Row],[Cost]]</f>
        <v>5579.1269999999986</v>
      </c>
      <c r="U5128" s="2">
        <f>Sales_Data[[#This Row],[Profit]]/Sales_Data[[#This Row],[Net Sales]]</f>
        <v>0.26754634131393573</v>
      </c>
      <c r="V5128">
        <f>YEAR(Sales_Data[[#This Row],[Order_Date]])</f>
        <v>2025</v>
      </c>
      <c r="W5128" t="str">
        <f>TEXT(Sales_Data[[#This Row],[Order_Date]],"mmm")</f>
        <v>Sep</v>
      </c>
      <c r="X5128">
        <f>MONTH(Sales_Data[[#This Row],[Order_Date]])</f>
        <v>9</v>
      </c>
      <c r="Y5128" t="str">
        <f>"Q"&amp;ROUNDUP(MONTH(Sales_Data[[#This Row],[Order_Date]])/3,0)</f>
        <v>Q3</v>
      </c>
    </row>
    <row r="5129" spans="1:25" x14ac:dyDescent="0.3">
      <c r="A5129" t="s">
        <v>6906</v>
      </c>
      <c r="B5129" s="1">
        <v>45870</v>
      </c>
      <c r="C5129" t="s">
        <v>4215</v>
      </c>
      <c r="D5129" t="s">
        <v>266</v>
      </c>
      <c r="E5129" t="s">
        <v>19</v>
      </c>
      <c r="F5129" t="s">
        <v>20</v>
      </c>
      <c r="G5129" t="s">
        <v>41</v>
      </c>
      <c r="H5129" t="s">
        <v>42</v>
      </c>
      <c r="I5129" t="s">
        <v>82</v>
      </c>
      <c r="J5129">
        <v>2</v>
      </c>
      <c r="K5129">
        <v>17575.88</v>
      </c>
      <c r="L5129">
        <v>0.15</v>
      </c>
      <c r="M5129">
        <v>23390.45</v>
      </c>
      <c r="N5129" t="s">
        <v>70</v>
      </c>
      <c r="O5129" t="s">
        <v>35</v>
      </c>
      <c r="P5129" t="s">
        <v>44</v>
      </c>
      <c r="Q5129">
        <f>Sales_Data[[#This Row],[Quantity]]*Sales_Data[[#This Row],[Unit_Price]]</f>
        <v>35151.760000000002</v>
      </c>
      <c r="R5129">
        <f>Sales_Data[[#This Row],[Gross_Sales]]*Sales_Data[[#This Row],[Discount]]</f>
        <v>5272.7640000000001</v>
      </c>
      <c r="S5129">
        <f>Sales_Data[[#This Row],[Gross_Sales]]-Sales_Data[[#This Row],[Discount_Amount]]</f>
        <v>29878.996000000003</v>
      </c>
      <c r="T5129">
        <f>Sales_Data[[#This Row],[Net Sales]]-Sales_Data[[#This Row],[Cost]]</f>
        <v>6488.5460000000021</v>
      </c>
      <c r="U5129" s="2">
        <f>Sales_Data[[#This Row],[Profit]]/Sales_Data[[#This Row],[Net Sales]]</f>
        <v>0.21716077742371268</v>
      </c>
      <c r="V5129">
        <f>YEAR(Sales_Data[[#This Row],[Order_Date]])</f>
        <v>2025</v>
      </c>
      <c r="W5129" t="str">
        <f>TEXT(Sales_Data[[#This Row],[Order_Date]],"mmm")</f>
        <v>Aug</v>
      </c>
      <c r="X5129">
        <f>MONTH(Sales_Data[[#This Row],[Order_Date]])</f>
        <v>8</v>
      </c>
      <c r="Y5129" t="str">
        <f>"Q"&amp;ROUNDUP(MONTH(Sales_Data[[#This Row],[Order_Date]])/3,0)</f>
        <v>Q3</v>
      </c>
    </row>
    <row r="5130" spans="1:25" x14ac:dyDescent="0.3">
      <c r="A5130" t="s">
        <v>6907</v>
      </c>
      <c r="B5130" s="1">
        <v>45907</v>
      </c>
      <c r="C5130" t="s">
        <v>837</v>
      </c>
      <c r="D5130" t="s">
        <v>280</v>
      </c>
      <c r="E5130" t="s">
        <v>19</v>
      </c>
      <c r="F5130" t="s">
        <v>57</v>
      </c>
      <c r="G5130" t="s">
        <v>75</v>
      </c>
      <c r="H5130" t="s">
        <v>256</v>
      </c>
      <c r="I5130" t="s">
        <v>334</v>
      </c>
      <c r="J5130">
        <v>1</v>
      </c>
      <c r="K5130">
        <v>8962.7099999999991</v>
      </c>
      <c r="L5130">
        <v>0.05</v>
      </c>
      <c r="M5130">
        <v>5493.31</v>
      </c>
      <c r="N5130" t="s">
        <v>52</v>
      </c>
      <c r="O5130" t="s">
        <v>53</v>
      </c>
      <c r="P5130" t="s">
        <v>71</v>
      </c>
      <c r="Q5130">
        <f>Sales_Data[[#This Row],[Quantity]]*Sales_Data[[#This Row],[Unit_Price]]</f>
        <v>8962.7099999999991</v>
      </c>
      <c r="R5130">
        <f>Sales_Data[[#This Row],[Gross_Sales]]*Sales_Data[[#This Row],[Discount]]</f>
        <v>448.13549999999998</v>
      </c>
      <c r="S5130">
        <f>Sales_Data[[#This Row],[Gross_Sales]]-Sales_Data[[#This Row],[Discount_Amount]]</f>
        <v>8514.5744999999988</v>
      </c>
      <c r="T5130">
        <f>Sales_Data[[#This Row],[Net Sales]]-Sales_Data[[#This Row],[Cost]]</f>
        <v>3021.2644999999984</v>
      </c>
      <c r="U5130" s="2">
        <f>Sales_Data[[#This Row],[Profit]]/Sales_Data[[#This Row],[Net Sales]]</f>
        <v>0.35483446647862427</v>
      </c>
      <c r="V5130">
        <f>YEAR(Sales_Data[[#This Row],[Order_Date]])</f>
        <v>2025</v>
      </c>
      <c r="W5130" t="str">
        <f>TEXT(Sales_Data[[#This Row],[Order_Date]],"mmm")</f>
        <v>Sep</v>
      </c>
      <c r="X5130">
        <f>MONTH(Sales_Data[[#This Row],[Order_Date]])</f>
        <v>9</v>
      </c>
      <c r="Y5130" t="str">
        <f>"Q"&amp;ROUNDUP(MONTH(Sales_Data[[#This Row],[Order_Date]])/3,0)</f>
        <v>Q3</v>
      </c>
    </row>
    <row r="5131" spans="1:25" x14ac:dyDescent="0.3">
      <c r="A5131" t="s">
        <v>6908</v>
      </c>
      <c r="B5131" s="1">
        <v>45741</v>
      </c>
      <c r="C5131" t="s">
        <v>2337</v>
      </c>
      <c r="D5131" t="s">
        <v>513</v>
      </c>
      <c r="E5131" t="s">
        <v>39</v>
      </c>
      <c r="F5131" t="s">
        <v>96</v>
      </c>
      <c r="G5131" t="s">
        <v>41</v>
      </c>
      <c r="H5131" t="s">
        <v>42</v>
      </c>
      <c r="I5131" t="s">
        <v>82</v>
      </c>
      <c r="J5131">
        <v>2</v>
      </c>
      <c r="K5131">
        <v>5513.07</v>
      </c>
      <c r="L5131">
        <v>0.1</v>
      </c>
      <c r="M5131">
        <v>6831.75</v>
      </c>
      <c r="N5131" t="s">
        <v>24</v>
      </c>
      <c r="O5131" t="s">
        <v>35</v>
      </c>
      <c r="P5131" t="s">
        <v>26</v>
      </c>
      <c r="Q5131">
        <f>Sales_Data[[#This Row],[Quantity]]*Sales_Data[[#This Row],[Unit_Price]]</f>
        <v>11026.14</v>
      </c>
      <c r="R5131">
        <f>Sales_Data[[#This Row],[Gross_Sales]]*Sales_Data[[#This Row],[Discount]]</f>
        <v>1102.614</v>
      </c>
      <c r="S5131">
        <f>Sales_Data[[#This Row],[Gross_Sales]]-Sales_Data[[#This Row],[Discount_Amount]]</f>
        <v>9923.5259999999998</v>
      </c>
      <c r="T5131">
        <f>Sales_Data[[#This Row],[Net Sales]]-Sales_Data[[#This Row],[Cost]]</f>
        <v>3091.7759999999998</v>
      </c>
      <c r="U5131" s="2">
        <f>Sales_Data[[#This Row],[Profit]]/Sales_Data[[#This Row],[Net Sales]]</f>
        <v>0.31156022566978714</v>
      </c>
      <c r="V5131">
        <f>YEAR(Sales_Data[[#This Row],[Order_Date]])</f>
        <v>2025</v>
      </c>
      <c r="W5131" t="str">
        <f>TEXT(Sales_Data[[#This Row],[Order_Date]],"mmm")</f>
        <v>Mar</v>
      </c>
      <c r="X5131">
        <f>MONTH(Sales_Data[[#This Row],[Order_Date]])</f>
        <v>3</v>
      </c>
      <c r="Y5131" t="str">
        <f>"Q"&amp;ROUNDUP(MONTH(Sales_Data[[#This Row],[Order_Date]])/3,0)</f>
        <v>Q1</v>
      </c>
    </row>
    <row r="5132" spans="1:25" x14ac:dyDescent="0.3">
      <c r="A5132" t="s">
        <v>6909</v>
      </c>
      <c r="B5132" s="1">
        <v>45670</v>
      </c>
      <c r="C5132" t="s">
        <v>5276</v>
      </c>
      <c r="D5132" t="s">
        <v>728</v>
      </c>
      <c r="E5132" t="s">
        <v>39</v>
      </c>
      <c r="F5132" t="s">
        <v>202</v>
      </c>
      <c r="G5132" t="s">
        <v>41</v>
      </c>
      <c r="H5132" t="s">
        <v>171</v>
      </c>
      <c r="I5132" t="s">
        <v>172</v>
      </c>
      <c r="J5132">
        <v>1</v>
      </c>
      <c r="K5132">
        <v>5469.71</v>
      </c>
      <c r="L5132">
        <v>0.1</v>
      </c>
      <c r="M5132">
        <v>3265.88</v>
      </c>
      <c r="N5132" t="s">
        <v>70</v>
      </c>
      <c r="O5132" t="s">
        <v>35</v>
      </c>
      <c r="P5132" t="s">
        <v>26</v>
      </c>
      <c r="Q5132">
        <f>Sales_Data[[#This Row],[Quantity]]*Sales_Data[[#This Row],[Unit_Price]]</f>
        <v>5469.71</v>
      </c>
      <c r="R5132">
        <f>Sales_Data[[#This Row],[Gross_Sales]]*Sales_Data[[#This Row],[Discount]]</f>
        <v>546.971</v>
      </c>
      <c r="S5132">
        <f>Sales_Data[[#This Row],[Gross_Sales]]-Sales_Data[[#This Row],[Discount_Amount]]</f>
        <v>4922.7389999999996</v>
      </c>
      <c r="T5132">
        <f>Sales_Data[[#This Row],[Net Sales]]-Sales_Data[[#This Row],[Cost]]</f>
        <v>1656.8589999999995</v>
      </c>
      <c r="U5132" s="2">
        <f>Sales_Data[[#This Row],[Profit]]/Sales_Data[[#This Row],[Net Sales]]</f>
        <v>0.33657258692772452</v>
      </c>
      <c r="V5132">
        <f>YEAR(Sales_Data[[#This Row],[Order_Date]])</f>
        <v>2025</v>
      </c>
      <c r="W5132" t="str">
        <f>TEXT(Sales_Data[[#This Row],[Order_Date]],"mmm")</f>
        <v>Jan</v>
      </c>
      <c r="X5132">
        <f>MONTH(Sales_Data[[#This Row],[Order_Date]])</f>
        <v>1</v>
      </c>
      <c r="Y5132" t="str">
        <f>"Q"&amp;ROUNDUP(MONTH(Sales_Data[[#This Row],[Order_Date]])/3,0)</f>
        <v>Q1</v>
      </c>
    </row>
    <row r="5133" spans="1:25" x14ac:dyDescent="0.3">
      <c r="A5133" t="s">
        <v>6910</v>
      </c>
      <c r="B5133" s="1">
        <v>45702</v>
      </c>
      <c r="C5133" t="s">
        <v>3245</v>
      </c>
      <c r="D5133" t="s">
        <v>80</v>
      </c>
      <c r="E5133" t="s">
        <v>48</v>
      </c>
      <c r="F5133" t="s">
        <v>49</v>
      </c>
      <c r="G5133" t="s">
        <v>67</v>
      </c>
      <c r="H5133" t="s">
        <v>121</v>
      </c>
      <c r="I5133" t="s">
        <v>122</v>
      </c>
      <c r="J5133">
        <v>1</v>
      </c>
      <c r="K5133">
        <v>33086.99</v>
      </c>
      <c r="L5133">
        <v>0.1</v>
      </c>
      <c r="M5133">
        <v>24426.13</v>
      </c>
      <c r="N5133" t="s">
        <v>52</v>
      </c>
      <c r="O5133" t="s">
        <v>25</v>
      </c>
      <c r="P5133" t="s">
        <v>71</v>
      </c>
      <c r="Q5133">
        <f>Sales_Data[[#This Row],[Quantity]]*Sales_Data[[#This Row],[Unit_Price]]</f>
        <v>33086.99</v>
      </c>
      <c r="R5133">
        <f>Sales_Data[[#This Row],[Gross_Sales]]*Sales_Data[[#This Row],[Discount]]</f>
        <v>3308.6990000000001</v>
      </c>
      <c r="S5133">
        <f>Sales_Data[[#This Row],[Gross_Sales]]-Sales_Data[[#This Row],[Discount_Amount]]</f>
        <v>29778.290999999997</v>
      </c>
      <c r="T5133">
        <f>Sales_Data[[#This Row],[Net Sales]]-Sales_Data[[#This Row],[Cost]]</f>
        <v>5352.1609999999964</v>
      </c>
      <c r="U5133" s="2">
        <f>Sales_Data[[#This Row],[Profit]]/Sales_Data[[#This Row],[Net Sales]]</f>
        <v>0.17973365227708993</v>
      </c>
      <c r="V5133">
        <f>YEAR(Sales_Data[[#This Row],[Order_Date]])</f>
        <v>2025</v>
      </c>
      <c r="W5133" t="str">
        <f>TEXT(Sales_Data[[#This Row],[Order_Date]],"mmm")</f>
        <v>Feb</v>
      </c>
      <c r="X5133">
        <f>MONTH(Sales_Data[[#This Row],[Order_Date]])</f>
        <v>2</v>
      </c>
      <c r="Y5133" t="str">
        <f>"Q"&amp;ROUNDUP(MONTH(Sales_Data[[#This Row],[Order_Date]])/3,0)</f>
        <v>Q1</v>
      </c>
    </row>
    <row r="5134" spans="1:25" x14ac:dyDescent="0.3">
      <c r="A5134" t="s">
        <v>6911</v>
      </c>
      <c r="B5134" s="1">
        <v>45784</v>
      </c>
      <c r="C5134" t="s">
        <v>2153</v>
      </c>
      <c r="D5134" t="s">
        <v>511</v>
      </c>
      <c r="E5134" t="s">
        <v>119</v>
      </c>
      <c r="F5134" t="s">
        <v>184</v>
      </c>
      <c r="G5134" t="s">
        <v>32</v>
      </c>
      <c r="H5134" t="s">
        <v>50</v>
      </c>
      <c r="I5134" t="s">
        <v>51</v>
      </c>
      <c r="J5134">
        <v>1</v>
      </c>
      <c r="K5134">
        <v>7262.86</v>
      </c>
      <c r="L5134">
        <v>0</v>
      </c>
      <c r="M5134">
        <v>5833.24</v>
      </c>
      <c r="N5134" t="s">
        <v>52</v>
      </c>
      <c r="O5134" t="s">
        <v>25</v>
      </c>
      <c r="P5134" t="s">
        <v>44</v>
      </c>
      <c r="Q5134">
        <f>Sales_Data[[#This Row],[Quantity]]*Sales_Data[[#This Row],[Unit_Price]]</f>
        <v>7262.86</v>
      </c>
      <c r="R5134">
        <f>Sales_Data[[#This Row],[Gross_Sales]]*Sales_Data[[#This Row],[Discount]]</f>
        <v>0</v>
      </c>
      <c r="S5134">
        <f>Sales_Data[[#This Row],[Gross_Sales]]-Sales_Data[[#This Row],[Discount_Amount]]</f>
        <v>7262.86</v>
      </c>
      <c r="T5134">
        <f>Sales_Data[[#This Row],[Net Sales]]-Sales_Data[[#This Row],[Cost]]</f>
        <v>1429.62</v>
      </c>
      <c r="U5134" s="2">
        <f>Sales_Data[[#This Row],[Profit]]/Sales_Data[[#This Row],[Net Sales]]</f>
        <v>0.19683981241549472</v>
      </c>
      <c r="V5134">
        <f>YEAR(Sales_Data[[#This Row],[Order_Date]])</f>
        <v>2025</v>
      </c>
      <c r="W5134" t="str">
        <f>TEXT(Sales_Data[[#This Row],[Order_Date]],"mmm")</f>
        <v>May</v>
      </c>
      <c r="X5134">
        <f>MONTH(Sales_Data[[#This Row],[Order_Date]])</f>
        <v>5</v>
      </c>
      <c r="Y5134" t="str">
        <f>"Q"&amp;ROUNDUP(MONTH(Sales_Data[[#This Row],[Order_Date]])/3,0)</f>
        <v>Q2</v>
      </c>
    </row>
    <row r="5135" spans="1:25" x14ac:dyDescent="0.3">
      <c r="A5135" t="s">
        <v>6912</v>
      </c>
      <c r="B5135" s="1">
        <v>45771</v>
      </c>
      <c r="C5135" t="s">
        <v>614</v>
      </c>
      <c r="D5135" t="s">
        <v>374</v>
      </c>
      <c r="E5135" t="s">
        <v>119</v>
      </c>
      <c r="F5135" t="s">
        <v>120</v>
      </c>
      <c r="G5135" t="s">
        <v>67</v>
      </c>
      <c r="H5135" t="s">
        <v>88</v>
      </c>
      <c r="I5135" t="s">
        <v>89</v>
      </c>
      <c r="J5135">
        <v>2</v>
      </c>
      <c r="K5135">
        <v>2718.84</v>
      </c>
      <c r="L5135">
        <v>0.05</v>
      </c>
      <c r="M5135">
        <v>4042.79</v>
      </c>
      <c r="N5135" t="s">
        <v>52</v>
      </c>
      <c r="O5135" t="s">
        <v>25</v>
      </c>
      <c r="P5135" t="s">
        <v>71</v>
      </c>
      <c r="Q5135">
        <f>Sales_Data[[#This Row],[Quantity]]*Sales_Data[[#This Row],[Unit_Price]]</f>
        <v>5437.68</v>
      </c>
      <c r="R5135">
        <f>Sales_Data[[#This Row],[Gross_Sales]]*Sales_Data[[#This Row],[Discount]]</f>
        <v>271.88400000000001</v>
      </c>
      <c r="S5135">
        <f>Sales_Data[[#This Row],[Gross_Sales]]-Sales_Data[[#This Row],[Discount_Amount]]</f>
        <v>5165.7960000000003</v>
      </c>
      <c r="T5135">
        <f>Sales_Data[[#This Row],[Net Sales]]-Sales_Data[[#This Row],[Cost]]</f>
        <v>1123.0060000000003</v>
      </c>
      <c r="U5135" s="2">
        <f>Sales_Data[[#This Row],[Profit]]/Sales_Data[[#This Row],[Net Sales]]</f>
        <v>0.2173926341651897</v>
      </c>
      <c r="V5135">
        <f>YEAR(Sales_Data[[#This Row],[Order_Date]])</f>
        <v>2025</v>
      </c>
      <c r="W5135" t="str">
        <f>TEXT(Sales_Data[[#This Row],[Order_Date]],"mmm")</f>
        <v>Apr</v>
      </c>
      <c r="X5135">
        <f>MONTH(Sales_Data[[#This Row],[Order_Date]])</f>
        <v>4</v>
      </c>
      <c r="Y5135" t="str">
        <f>"Q"&amp;ROUNDUP(MONTH(Sales_Data[[#This Row],[Order_Date]])/3,0)</f>
        <v>Q2</v>
      </c>
    </row>
    <row r="5136" spans="1:25" x14ac:dyDescent="0.3">
      <c r="A5136" t="s">
        <v>6913</v>
      </c>
      <c r="B5136" s="1">
        <v>45933</v>
      </c>
      <c r="C5136" t="s">
        <v>1315</v>
      </c>
      <c r="D5136" t="s">
        <v>728</v>
      </c>
      <c r="E5136" t="s">
        <v>19</v>
      </c>
      <c r="F5136" t="s">
        <v>113</v>
      </c>
      <c r="G5136" t="s">
        <v>32</v>
      </c>
      <c r="H5136" t="s">
        <v>50</v>
      </c>
      <c r="I5136" t="s">
        <v>58</v>
      </c>
      <c r="J5136">
        <v>1</v>
      </c>
      <c r="K5136">
        <v>2814.98</v>
      </c>
      <c r="L5136">
        <v>0</v>
      </c>
      <c r="M5136">
        <v>2084.1999999999998</v>
      </c>
      <c r="N5136" t="s">
        <v>24</v>
      </c>
      <c r="O5136" t="s">
        <v>53</v>
      </c>
      <c r="P5136" t="s">
        <v>44</v>
      </c>
      <c r="Q5136">
        <f>Sales_Data[[#This Row],[Quantity]]*Sales_Data[[#This Row],[Unit_Price]]</f>
        <v>2814.98</v>
      </c>
      <c r="R5136">
        <f>Sales_Data[[#This Row],[Gross_Sales]]*Sales_Data[[#This Row],[Discount]]</f>
        <v>0</v>
      </c>
      <c r="S5136">
        <f>Sales_Data[[#This Row],[Gross_Sales]]-Sales_Data[[#This Row],[Discount_Amount]]</f>
        <v>2814.98</v>
      </c>
      <c r="T5136">
        <f>Sales_Data[[#This Row],[Net Sales]]-Sales_Data[[#This Row],[Cost]]</f>
        <v>730.7800000000002</v>
      </c>
      <c r="U5136" s="2">
        <f>Sales_Data[[#This Row],[Profit]]/Sales_Data[[#This Row],[Net Sales]]</f>
        <v>0.25960397587194234</v>
      </c>
      <c r="V5136">
        <f>YEAR(Sales_Data[[#This Row],[Order_Date]])</f>
        <v>2025</v>
      </c>
      <c r="W5136" t="str">
        <f>TEXT(Sales_Data[[#This Row],[Order_Date]],"mmm")</f>
        <v>Oct</v>
      </c>
      <c r="X5136">
        <f>MONTH(Sales_Data[[#This Row],[Order_Date]])</f>
        <v>10</v>
      </c>
      <c r="Y5136" t="str">
        <f>"Q"&amp;ROUNDUP(MONTH(Sales_Data[[#This Row],[Order_Date]])/3,0)</f>
        <v>Q4</v>
      </c>
    </row>
    <row r="5137" spans="1:25" x14ac:dyDescent="0.3">
      <c r="A5137" t="s">
        <v>6914</v>
      </c>
      <c r="B5137" s="1">
        <v>45862</v>
      </c>
      <c r="C5137" t="s">
        <v>1644</v>
      </c>
      <c r="D5137" t="s">
        <v>209</v>
      </c>
      <c r="E5137" t="s">
        <v>19</v>
      </c>
      <c r="F5137" t="s">
        <v>113</v>
      </c>
      <c r="G5137" t="s">
        <v>75</v>
      </c>
      <c r="H5137" t="s">
        <v>256</v>
      </c>
      <c r="I5137" t="s">
        <v>334</v>
      </c>
      <c r="J5137">
        <v>4</v>
      </c>
      <c r="K5137">
        <v>8055.33</v>
      </c>
      <c r="L5137">
        <v>0.1</v>
      </c>
      <c r="M5137">
        <v>21353.279999999999</v>
      </c>
      <c r="N5137" t="s">
        <v>109</v>
      </c>
      <c r="O5137" t="s">
        <v>35</v>
      </c>
      <c r="P5137" t="s">
        <v>71</v>
      </c>
      <c r="Q5137">
        <f>Sales_Data[[#This Row],[Quantity]]*Sales_Data[[#This Row],[Unit_Price]]</f>
        <v>32221.32</v>
      </c>
      <c r="R5137">
        <f>Sales_Data[[#This Row],[Gross_Sales]]*Sales_Data[[#This Row],[Discount]]</f>
        <v>3222.1320000000001</v>
      </c>
      <c r="S5137">
        <f>Sales_Data[[#This Row],[Gross_Sales]]-Sales_Data[[#This Row],[Discount_Amount]]</f>
        <v>28999.187999999998</v>
      </c>
      <c r="T5137">
        <f>Sales_Data[[#This Row],[Net Sales]]-Sales_Data[[#This Row],[Cost]]</f>
        <v>7645.9079999999994</v>
      </c>
      <c r="U5137" s="2">
        <f>Sales_Data[[#This Row],[Profit]]/Sales_Data[[#This Row],[Net Sales]]</f>
        <v>0.26365938246270898</v>
      </c>
      <c r="V5137">
        <f>YEAR(Sales_Data[[#This Row],[Order_Date]])</f>
        <v>2025</v>
      </c>
      <c r="W5137" t="str">
        <f>TEXT(Sales_Data[[#This Row],[Order_Date]],"mmm")</f>
        <v>Jul</v>
      </c>
      <c r="X5137">
        <f>MONTH(Sales_Data[[#This Row],[Order_Date]])</f>
        <v>7</v>
      </c>
      <c r="Y5137" t="str">
        <f>"Q"&amp;ROUNDUP(MONTH(Sales_Data[[#This Row],[Order_Date]])/3,0)</f>
        <v>Q3</v>
      </c>
    </row>
    <row r="5138" spans="1:25" x14ac:dyDescent="0.3">
      <c r="A5138" t="s">
        <v>6915</v>
      </c>
      <c r="B5138" s="1">
        <v>45994</v>
      </c>
      <c r="C5138" t="s">
        <v>3696</v>
      </c>
      <c r="D5138" t="s">
        <v>419</v>
      </c>
      <c r="E5138" t="s">
        <v>19</v>
      </c>
      <c r="F5138" t="s">
        <v>113</v>
      </c>
      <c r="G5138" t="s">
        <v>67</v>
      </c>
      <c r="H5138" t="s">
        <v>133</v>
      </c>
      <c r="I5138" t="s">
        <v>134</v>
      </c>
      <c r="J5138">
        <v>2</v>
      </c>
      <c r="K5138">
        <v>17024.810000000001</v>
      </c>
      <c r="L5138">
        <v>0.05</v>
      </c>
      <c r="M5138">
        <v>24406.62</v>
      </c>
      <c r="N5138" t="s">
        <v>52</v>
      </c>
      <c r="O5138" t="s">
        <v>35</v>
      </c>
      <c r="P5138" t="s">
        <v>71</v>
      </c>
      <c r="Q5138">
        <f>Sales_Data[[#This Row],[Quantity]]*Sales_Data[[#This Row],[Unit_Price]]</f>
        <v>34049.620000000003</v>
      </c>
      <c r="R5138">
        <f>Sales_Data[[#This Row],[Gross_Sales]]*Sales_Data[[#This Row],[Discount]]</f>
        <v>1702.4810000000002</v>
      </c>
      <c r="S5138">
        <f>Sales_Data[[#This Row],[Gross_Sales]]-Sales_Data[[#This Row],[Discount_Amount]]</f>
        <v>32347.139000000003</v>
      </c>
      <c r="T5138">
        <f>Sales_Data[[#This Row],[Net Sales]]-Sales_Data[[#This Row],[Cost]]</f>
        <v>7940.5190000000039</v>
      </c>
      <c r="U5138" s="2">
        <f>Sales_Data[[#This Row],[Profit]]/Sales_Data[[#This Row],[Net Sales]]</f>
        <v>0.24547824770530721</v>
      </c>
      <c r="V5138">
        <f>YEAR(Sales_Data[[#This Row],[Order_Date]])</f>
        <v>2025</v>
      </c>
      <c r="W5138" t="str">
        <f>TEXT(Sales_Data[[#This Row],[Order_Date]],"mmm")</f>
        <v>Dec</v>
      </c>
      <c r="X5138">
        <f>MONTH(Sales_Data[[#This Row],[Order_Date]])</f>
        <v>12</v>
      </c>
      <c r="Y5138" t="str">
        <f>"Q"&amp;ROUNDUP(MONTH(Sales_Data[[#This Row],[Order_Date]])/3,0)</f>
        <v>Q4</v>
      </c>
    </row>
    <row r="5139" spans="1:25" x14ac:dyDescent="0.3">
      <c r="A5139" t="s">
        <v>6916</v>
      </c>
      <c r="B5139" s="1">
        <v>45930</v>
      </c>
      <c r="C5139" t="s">
        <v>2447</v>
      </c>
      <c r="D5139" t="s">
        <v>765</v>
      </c>
      <c r="E5139" t="s">
        <v>39</v>
      </c>
      <c r="F5139" t="s">
        <v>405</v>
      </c>
      <c r="G5139" t="s">
        <v>21</v>
      </c>
      <c r="H5139" t="s">
        <v>127</v>
      </c>
      <c r="I5139" t="s">
        <v>128</v>
      </c>
      <c r="J5139">
        <v>1</v>
      </c>
      <c r="K5139">
        <v>3704.91</v>
      </c>
      <c r="L5139">
        <v>0.1</v>
      </c>
      <c r="M5139">
        <v>2776.96</v>
      </c>
      <c r="N5139" t="s">
        <v>83</v>
      </c>
      <c r="O5139" t="s">
        <v>35</v>
      </c>
      <c r="P5139" t="s">
        <v>71</v>
      </c>
      <c r="Q5139">
        <f>Sales_Data[[#This Row],[Quantity]]*Sales_Data[[#This Row],[Unit_Price]]</f>
        <v>3704.91</v>
      </c>
      <c r="R5139">
        <f>Sales_Data[[#This Row],[Gross_Sales]]*Sales_Data[[#This Row],[Discount]]</f>
        <v>370.49099999999999</v>
      </c>
      <c r="S5139">
        <f>Sales_Data[[#This Row],[Gross_Sales]]-Sales_Data[[#This Row],[Discount_Amount]]</f>
        <v>3334.4189999999999</v>
      </c>
      <c r="T5139">
        <f>Sales_Data[[#This Row],[Net Sales]]-Sales_Data[[#This Row],[Cost]]</f>
        <v>557.45899999999983</v>
      </c>
      <c r="U5139" s="2">
        <f>Sales_Data[[#This Row],[Profit]]/Sales_Data[[#This Row],[Net Sales]]</f>
        <v>0.16718324841599086</v>
      </c>
      <c r="V5139">
        <f>YEAR(Sales_Data[[#This Row],[Order_Date]])</f>
        <v>2025</v>
      </c>
      <c r="W5139" t="str">
        <f>TEXT(Sales_Data[[#This Row],[Order_Date]],"mmm")</f>
        <v>Sep</v>
      </c>
      <c r="X5139">
        <f>MONTH(Sales_Data[[#This Row],[Order_Date]])</f>
        <v>9</v>
      </c>
      <c r="Y5139" t="str">
        <f>"Q"&amp;ROUNDUP(MONTH(Sales_Data[[#This Row],[Order_Date]])/3,0)</f>
        <v>Q3</v>
      </c>
    </row>
    <row r="5140" spans="1:25" x14ac:dyDescent="0.3">
      <c r="A5140" t="s">
        <v>6917</v>
      </c>
      <c r="B5140" s="1">
        <v>45715</v>
      </c>
      <c r="C5140" t="s">
        <v>1954</v>
      </c>
      <c r="D5140" t="s">
        <v>168</v>
      </c>
      <c r="E5140" t="s">
        <v>39</v>
      </c>
      <c r="F5140" t="s">
        <v>96</v>
      </c>
      <c r="G5140" t="s">
        <v>67</v>
      </c>
      <c r="H5140" t="s">
        <v>133</v>
      </c>
      <c r="I5140" t="s">
        <v>138</v>
      </c>
      <c r="J5140">
        <v>1</v>
      </c>
      <c r="K5140">
        <v>4592.71</v>
      </c>
      <c r="L5140">
        <v>0</v>
      </c>
      <c r="M5140">
        <v>3559.39</v>
      </c>
      <c r="N5140" t="s">
        <v>83</v>
      </c>
      <c r="O5140" t="s">
        <v>35</v>
      </c>
      <c r="P5140" t="s">
        <v>44</v>
      </c>
      <c r="Q5140">
        <f>Sales_Data[[#This Row],[Quantity]]*Sales_Data[[#This Row],[Unit_Price]]</f>
        <v>4592.71</v>
      </c>
      <c r="R5140">
        <f>Sales_Data[[#This Row],[Gross_Sales]]*Sales_Data[[#This Row],[Discount]]</f>
        <v>0</v>
      </c>
      <c r="S5140">
        <f>Sales_Data[[#This Row],[Gross_Sales]]-Sales_Data[[#This Row],[Discount_Amount]]</f>
        <v>4592.71</v>
      </c>
      <c r="T5140">
        <f>Sales_Data[[#This Row],[Net Sales]]-Sales_Data[[#This Row],[Cost]]</f>
        <v>1033.3200000000002</v>
      </c>
      <c r="U5140" s="2">
        <f>Sales_Data[[#This Row],[Profit]]/Sales_Data[[#This Row],[Net Sales]]</f>
        <v>0.22499134497932596</v>
      </c>
      <c r="V5140">
        <f>YEAR(Sales_Data[[#This Row],[Order_Date]])</f>
        <v>2025</v>
      </c>
      <c r="W5140" t="str">
        <f>TEXT(Sales_Data[[#This Row],[Order_Date]],"mmm")</f>
        <v>Feb</v>
      </c>
      <c r="X5140">
        <f>MONTH(Sales_Data[[#This Row],[Order_Date]])</f>
        <v>2</v>
      </c>
      <c r="Y5140" t="str">
        <f>"Q"&amp;ROUNDUP(MONTH(Sales_Data[[#This Row],[Order_Date]])/3,0)</f>
        <v>Q1</v>
      </c>
    </row>
    <row r="5141" spans="1:25" x14ac:dyDescent="0.3">
      <c r="A5141" t="s">
        <v>6918</v>
      </c>
      <c r="B5141" s="1">
        <v>45985</v>
      </c>
      <c r="C5141" t="s">
        <v>4602</v>
      </c>
      <c r="D5141" t="s">
        <v>65</v>
      </c>
      <c r="E5141" t="s">
        <v>48</v>
      </c>
      <c r="F5141" t="s">
        <v>49</v>
      </c>
      <c r="G5141" t="s">
        <v>41</v>
      </c>
      <c r="H5141" t="s">
        <v>42</v>
      </c>
      <c r="I5141" t="s">
        <v>82</v>
      </c>
      <c r="J5141">
        <v>1</v>
      </c>
      <c r="K5141">
        <v>41134.32</v>
      </c>
      <c r="L5141">
        <v>0.05</v>
      </c>
      <c r="M5141">
        <v>31812.28</v>
      </c>
      <c r="N5141" t="s">
        <v>52</v>
      </c>
      <c r="O5141" t="s">
        <v>35</v>
      </c>
      <c r="P5141" t="s">
        <v>44</v>
      </c>
      <c r="Q5141">
        <f>Sales_Data[[#This Row],[Quantity]]*Sales_Data[[#This Row],[Unit_Price]]</f>
        <v>41134.32</v>
      </c>
      <c r="R5141">
        <f>Sales_Data[[#This Row],[Gross_Sales]]*Sales_Data[[#This Row],[Discount]]</f>
        <v>2056.7159999999999</v>
      </c>
      <c r="S5141">
        <f>Sales_Data[[#This Row],[Gross_Sales]]-Sales_Data[[#This Row],[Discount_Amount]]</f>
        <v>39077.603999999999</v>
      </c>
      <c r="T5141">
        <f>Sales_Data[[#This Row],[Net Sales]]-Sales_Data[[#This Row],[Cost]]</f>
        <v>7265.3240000000005</v>
      </c>
      <c r="U5141" s="2">
        <f>Sales_Data[[#This Row],[Profit]]/Sales_Data[[#This Row],[Net Sales]]</f>
        <v>0.18592040596961884</v>
      </c>
      <c r="V5141">
        <f>YEAR(Sales_Data[[#This Row],[Order_Date]])</f>
        <v>2025</v>
      </c>
      <c r="W5141" t="str">
        <f>TEXT(Sales_Data[[#This Row],[Order_Date]],"mmm")</f>
        <v>Nov</v>
      </c>
      <c r="X5141">
        <f>MONTH(Sales_Data[[#This Row],[Order_Date]])</f>
        <v>11</v>
      </c>
      <c r="Y5141" t="str">
        <f>"Q"&amp;ROUNDUP(MONTH(Sales_Data[[#This Row],[Order_Date]])/3,0)</f>
        <v>Q4</v>
      </c>
    </row>
    <row r="5142" spans="1:25" x14ac:dyDescent="0.3">
      <c r="A5142" t="s">
        <v>6919</v>
      </c>
      <c r="B5142" s="1">
        <v>45876</v>
      </c>
      <c r="C5142" t="s">
        <v>844</v>
      </c>
      <c r="D5142" t="s">
        <v>347</v>
      </c>
      <c r="E5142" t="s">
        <v>39</v>
      </c>
      <c r="F5142" t="s">
        <v>40</v>
      </c>
      <c r="G5142" t="s">
        <v>67</v>
      </c>
      <c r="H5142" t="s">
        <v>88</v>
      </c>
      <c r="I5142" t="s">
        <v>157</v>
      </c>
      <c r="J5142">
        <v>2</v>
      </c>
      <c r="K5142">
        <v>1274.98</v>
      </c>
      <c r="L5142">
        <v>0</v>
      </c>
      <c r="M5142">
        <v>1754.15</v>
      </c>
      <c r="N5142" t="s">
        <v>70</v>
      </c>
      <c r="O5142" t="s">
        <v>53</v>
      </c>
      <c r="P5142" t="s">
        <v>44</v>
      </c>
      <c r="Q5142">
        <f>Sales_Data[[#This Row],[Quantity]]*Sales_Data[[#This Row],[Unit_Price]]</f>
        <v>2549.96</v>
      </c>
      <c r="R5142">
        <f>Sales_Data[[#This Row],[Gross_Sales]]*Sales_Data[[#This Row],[Discount]]</f>
        <v>0</v>
      </c>
      <c r="S5142">
        <f>Sales_Data[[#This Row],[Gross_Sales]]-Sales_Data[[#This Row],[Discount_Amount]]</f>
        <v>2549.96</v>
      </c>
      <c r="T5142">
        <f>Sales_Data[[#This Row],[Net Sales]]-Sales_Data[[#This Row],[Cost]]</f>
        <v>795.81</v>
      </c>
      <c r="U5142" s="2">
        <f>Sales_Data[[#This Row],[Profit]]/Sales_Data[[#This Row],[Net Sales]]</f>
        <v>0.3120872484274263</v>
      </c>
      <c r="V5142">
        <f>YEAR(Sales_Data[[#This Row],[Order_Date]])</f>
        <v>2025</v>
      </c>
      <c r="W5142" t="str">
        <f>TEXT(Sales_Data[[#This Row],[Order_Date]],"mmm")</f>
        <v>Aug</v>
      </c>
      <c r="X5142">
        <f>MONTH(Sales_Data[[#This Row],[Order_Date]])</f>
        <v>8</v>
      </c>
      <c r="Y5142" t="str">
        <f>"Q"&amp;ROUNDUP(MONTH(Sales_Data[[#This Row],[Order_Date]])/3,0)</f>
        <v>Q3</v>
      </c>
    </row>
    <row r="5143" spans="1:25" x14ac:dyDescent="0.3">
      <c r="A5143" t="s">
        <v>6920</v>
      </c>
      <c r="B5143" s="1">
        <v>45766</v>
      </c>
      <c r="C5143" t="s">
        <v>829</v>
      </c>
      <c r="D5143" t="s">
        <v>366</v>
      </c>
      <c r="E5143" t="s">
        <v>48</v>
      </c>
      <c r="F5143" t="s">
        <v>126</v>
      </c>
      <c r="G5143" t="s">
        <v>67</v>
      </c>
      <c r="H5143" t="s">
        <v>88</v>
      </c>
      <c r="I5143" t="s">
        <v>157</v>
      </c>
      <c r="J5143">
        <v>2</v>
      </c>
      <c r="K5143">
        <v>26283.85</v>
      </c>
      <c r="L5143">
        <v>0.1</v>
      </c>
      <c r="M5143">
        <v>35209.72</v>
      </c>
      <c r="N5143" t="s">
        <v>109</v>
      </c>
      <c r="O5143" t="s">
        <v>53</v>
      </c>
      <c r="P5143" t="s">
        <v>44</v>
      </c>
      <c r="Q5143">
        <f>Sales_Data[[#This Row],[Quantity]]*Sales_Data[[#This Row],[Unit_Price]]</f>
        <v>52567.7</v>
      </c>
      <c r="R5143">
        <f>Sales_Data[[#This Row],[Gross_Sales]]*Sales_Data[[#This Row],[Discount]]</f>
        <v>5256.77</v>
      </c>
      <c r="S5143">
        <f>Sales_Data[[#This Row],[Gross_Sales]]-Sales_Data[[#This Row],[Discount_Amount]]</f>
        <v>47310.929999999993</v>
      </c>
      <c r="T5143">
        <f>Sales_Data[[#This Row],[Net Sales]]-Sales_Data[[#This Row],[Cost]]</f>
        <v>12101.209999999992</v>
      </c>
      <c r="U5143" s="2">
        <f>Sales_Data[[#This Row],[Profit]]/Sales_Data[[#This Row],[Net Sales]]</f>
        <v>0.25578042959628977</v>
      </c>
      <c r="V5143">
        <f>YEAR(Sales_Data[[#This Row],[Order_Date]])</f>
        <v>2025</v>
      </c>
      <c r="W5143" t="str">
        <f>TEXT(Sales_Data[[#This Row],[Order_Date]],"mmm")</f>
        <v>Apr</v>
      </c>
      <c r="X5143">
        <f>MONTH(Sales_Data[[#This Row],[Order_Date]])</f>
        <v>4</v>
      </c>
      <c r="Y5143" t="str">
        <f>"Q"&amp;ROUNDUP(MONTH(Sales_Data[[#This Row],[Order_Date]])/3,0)</f>
        <v>Q2</v>
      </c>
    </row>
    <row r="5144" spans="1:25" x14ac:dyDescent="0.3">
      <c r="A5144" t="s">
        <v>6921</v>
      </c>
      <c r="B5144" s="1">
        <v>45936</v>
      </c>
      <c r="C5144" t="s">
        <v>2470</v>
      </c>
      <c r="D5144" t="s">
        <v>444</v>
      </c>
      <c r="E5144" t="s">
        <v>48</v>
      </c>
      <c r="F5144" t="s">
        <v>49</v>
      </c>
      <c r="G5144" t="s">
        <v>67</v>
      </c>
      <c r="H5144" t="s">
        <v>121</v>
      </c>
      <c r="I5144" t="s">
        <v>142</v>
      </c>
      <c r="J5144">
        <v>3</v>
      </c>
      <c r="K5144">
        <v>46390.62</v>
      </c>
      <c r="L5144">
        <v>0.15</v>
      </c>
      <c r="M5144">
        <v>92732.6</v>
      </c>
      <c r="N5144" t="s">
        <v>70</v>
      </c>
      <c r="O5144" t="s">
        <v>35</v>
      </c>
      <c r="P5144" t="s">
        <v>26</v>
      </c>
      <c r="Q5144">
        <f>Sales_Data[[#This Row],[Quantity]]*Sales_Data[[#This Row],[Unit_Price]]</f>
        <v>139171.86000000002</v>
      </c>
      <c r="R5144">
        <f>Sales_Data[[#This Row],[Gross_Sales]]*Sales_Data[[#This Row],[Discount]]</f>
        <v>20875.779000000002</v>
      </c>
      <c r="S5144">
        <f>Sales_Data[[#This Row],[Gross_Sales]]-Sales_Data[[#This Row],[Discount_Amount]]</f>
        <v>118296.08100000001</v>
      </c>
      <c r="T5144">
        <f>Sales_Data[[#This Row],[Net Sales]]-Sales_Data[[#This Row],[Cost]]</f>
        <v>25563.481</v>
      </c>
      <c r="U5144" s="2">
        <f>Sales_Data[[#This Row],[Profit]]/Sales_Data[[#This Row],[Net Sales]]</f>
        <v>0.21609744620364896</v>
      </c>
      <c r="V5144">
        <f>YEAR(Sales_Data[[#This Row],[Order_Date]])</f>
        <v>2025</v>
      </c>
      <c r="W5144" t="str">
        <f>TEXT(Sales_Data[[#This Row],[Order_Date]],"mmm")</f>
        <v>Oct</v>
      </c>
      <c r="X5144">
        <f>MONTH(Sales_Data[[#This Row],[Order_Date]])</f>
        <v>10</v>
      </c>
      <c r="Y5144" t="str">
        <f>"Q"&amp;ROUNDUP(MONTH(Sales_Data[[#This Row],[Order_Date]])/3,0)</f>
        <v>Q4</v>
      </c>
    </row>
    <row r="5145" spans="1:25" x14ac:dyDescent="0.3">
      <c r="A5145" t="s">
        <v>6922</v>
      </c>
      <c r="B5145" s="1">
        <v>45831</v>
      </c>
      <c r="C5145" t="s">
        <v>5467</v>
      </c>
      <c r="D5145" t="s">
        <v>513</v>
      </c>
      <c r="E5145" t="s">
        <v>39</v>
      </c>
      <c r="F5145" t="s">
        <v>107</v>
      </c>
      <c r="G5145" t="s">
        <v>67</v>
      </c>
      <c r="H5145" t="s">
        <v>133</v>
      </c>
      <c r="I5145" t="s">
        <v>138</v>
      </c>
      <c r="J5145">
        <v>1</v>
      </c>
      <c r="K5145">
        <v>6815.13</v>
      </c>
      <c r="L5145">
        <v>0.1</v>
      </c>
      <c r="M5145">
        <v>4305.42</v>
      </c>
      <c r="N5145" t="s">
        <v>24</v>
      </c>
      <c r="O5145" t="s">
        <v>25</v>
      </c>
      <c r="P5145" t="s">
        <v>26</v>
      </c>
      <c r="Q5145">
        <f>Sales_Data[[#This Row],[Quantity]]*Sales_Data[[#This Row],[Unit_Price]]</f>
        <v>6815.13</v>
      </c>
      <c r="R5145">
        <f>Sales_Data[[#This Row],[Gross_Sales]]*Sales_Data[[#This Row],[Discount]]</f>
        <v>681.51300000000003</v>
      </c>
      <c r="S5145">
        <f>Sales_Data[[#This Row],[Gross_Sales]]-Sales_Data[[#This Row],[Discount_Amount]]</f>
        <v>6133.6170000000002</v>
      </c>
      <c r="T5145">
        <f>Sales_Data[[#This Row],[Net Sales]]-Sales_Data[[#This Row],[Cost]]</f>
        <v>1828.1970000000001</v>
      </c>
      <c r="U5145" s="2">
        <f>Sales_Data[[#This Row],[Profit]]/Sales_Data[[#This Row],[Net Sales]]</f>
        <v>0.29806181246726038</v>
      </c>
      <c r="V5145">
        <f>YEAR(Sales_Data[[#This Row],[Order_Date]])</f>
        <v>2025</v>
      </c>
      <c r="W5145" t="str">
        <f>TEXT(Sales_Data[[#This Row],[Order_Date]],"mmm")</f>
        <v>Jun</v>
      </c>
      <c r="X5145">
        <f>MONTH(Sales_Data[[#This Row],[Order_Date]])</f>
        <v>6</v>
      </c>
      <c r="Y5145" t="str">
        <f>"Q"&amp;ROUNDUP(MONTH(Sales_Data[[#This Row],[Order_Date]])/3,0)</f>
        <v>Q2</v>
      </c>
    </row>
    <row r="5146" spans="1:25" x14ac:dyDescent="0.3">
      <c r="A5146" t="s">
        <v>6923</v>
      </c>
      <c r="B5146" s="1">
        <v>45985</v>
      </c>
      <c r="C5146" t="s">
        <v>1180</v>
      </c>
      <c r="D5146" t="s">
        <v>180</v>
      </c>
      <c r="E5146" t="s">
        <v>39</v>
      </c>
      <c r="F5146" t="s">
        <v>405</v>
      </c>
      <c r="G5146" t="s">
        <v>67</v>
      </c>
      <c r="H5146" t="s">
        <v>88</v>
      </c>
      <c r="I5146" t="s">
        <v>157</v>
      </c>
      <c r="J5146">
        <v>1</v>
      </c>
      <c r="K5146">
        <v>1508.92</v>
      </c>
      <c r="L5146">
        <v>0.15</v>
      </c>
      <c r="M5146">
        <v>968.43</v>
      </c>
      <c r="N5146" t="s">
        <v>52</v>
      </c>
      <c r="O5146" t="s">
        <v>35</v>
      </c>
      <c r="P5146" t="s">
        <v>71</v>
      </c>
      <c r="Q5146">
        <f>Sales_Data[[#This Row],[Quantity]]*Sales_Data[[#This Row],[Unit_Price]]</f>
        <v>1508.92</v>
      </c>
      <c r="R5146">
        <f>Sales_Data[[#This Row],[Gross_Sales]]*Sales_Data[[#This Row],[Discount]]</f>
        <v>226.33799999999999</v>
      </c>
      <c r="S5146">
        <f>Sales_Data[[#This Row],[Gross_Sales]]-Sales_Data[[#This Row],[Discount_Amount]]</f>
        <v>1282.5820000000001</v>
      </c>
      <c r="T5146">
        <f>Sales_Data[[#This Row],[Net Sales]]-Sales_Data[[#This Row],[Cost]]</f>
        <v>314.15200000000016</v>
      </c>
      <c r="U5146" s="2">
        <f>Sales_Data[[#This Row],[Profit]]/Sales_Data[[#This Row],[Net Sales]]</f>
        <v>0.24493716581084105</v>
      </c>
      <c r="V5146">
        <f>YEAR(Sales_Data[[#This Row],[Order_Date]])</f>
        <v>2025</v>
      </c>
      <c r="W5146" t="str">
        <f>TEXT(Sales_Data[[#This Row],[Order_Date]],"mmm")</f>
        <v>Nov</v>
      </c>
      <c r="X5146">
        <f>MONTH(Sales_Data[[#This Row],[Order_Date]])</f>
        <v>11</v>
      </c>
      <c r="Y5146" t="str">
        <f>"Q"&amp;ROUNDUP(MONTH(Sales_Data[[#This Row],[Order_Date]])/3,0)</f>
        <v>Q4</v>
      </c>
    </row>
    <row r="5147" spans="1:25" x14ac:dyDescent="0.3">
      <c r="A5147" t="s">
        <v>6924</v>
      </c>
      <c r="B5147" s="1">
        <v>45921</v>
      </c>
      <c r="C5147" t="s">
        <v>5122</v>
      </c>
      <c r="D5147" t="s">
        <v>95</v>
      </c>
      <c r="E5147" t="s">
        <v>19</v>
      </c>
      <c r="F5147" t="s">
        <v>20</v>
      </c>
      <c r="G5147" t="s">
        <v>67</v>
      </c>
      <c r="H5147" t="s">
        <v>133</v>
      </c>
      <c r="I5147" t="s">
        <v>134</v>
      </c>
      <c r="J5147">
        <v>1</v>
      </c>
      <c r="K5147">
        <v>7800.64</v>
      </c>
      <c r="L5147">
        <v>0.2</v>
      </c>
      <c r="M5147">
        <v>5232.22</v>
      </c>
      <c r="N5147" t="s">
        <v>52</v>
      </c>
      <c r="O5147" t="s">
        <v>35</v>
      </c>
      <c r="P5147" t="s">
        <v>26</v>
      </c>
      <c r="Q5147">
        <f>Sales_Data[[#This Row],[Quantity]]*Sales_Data[[#This Row],[Unit_Price]]</f>
        <v>7800.64</v>
      </c>
      <c r="R5147">
        <f>Sales_Data[[#This Row],[Gross_Sales]]*Sales_Data[[#This Row],[Discount]]</f>
        <v>1560.1280000000002</v>
      </c>
      <c r="S5147">
        <f>Sales_Data[[#This Row],[Gross_Sales]]-Sales_Data[[#This Row],[Discount_Amount]]</f>
        <v>6240.5120000000006</v>
      </c>
      <c r="T5147">
        <f>Sales_Data[[#This Row],[Net Sales]]-Sales_Data[[#This Row],[Cost]]</f>
        <v>1008.2920000000004</v>
      </c>
      <c r="U5147" s="2">
        <f>Sales_Data[[#This Row],[Profit]]/Sales_Data[[#This Row],[Net Sales]]</f>
        <v>0.16157199922057683</v>
      </c>
      <c r="V5147">
        <f>YEAR(Sales_Data[[#This Row],[Order_Date]])</f>
        <v>2025</v>
      </c>
      <c r="W5147" t="str">
        <f>TEXT(Sales_Data[[#This Row],[Order_Date]],"mmm")</f>
        <v>Sep</v>
      </c>
      <c r="X5147">
        <f>MONTH(Sales_Data[[#This Row],[Order_Date]])</f>
        <v>9</v>
      </c>
      <c r="Y5147" t="str">
        <f>"Q"&amp;ROUNDUP(MONTH(Sales_Data[[#This Row],[Order_Date]])/3,0)</f>
        <v>Q3</v>
      </c>
    </row>
    <row r="5148" spans="1:25" x14ac:dyDescent="0.3">
      <c r="A5148" t="s">
        <v>6925</v>
      </c>
      <c r="B5148" s="1">
        <v>45972</v>
      </c>
      <c r="C5148" t="s">
        <v>808</v>
      </c>
      <c r="D5148" t="s">
        <v>266</v>
      </c>
      <c r="E5148" t="s">
        <v>39</v>
      </c>
      <c r="F5148" t="s">
        <v>202</v>
      </c>
      <c r="G5148" t="s">
        <v>32</v>
      </c>
      <c r="H5148" t="s">
        <v>33</v>
      </c>
      <c r="I5148" t="s">
        <v>34</v>
      </c>
      <c r="J5148">
        <v>1</v>
      </c>
      <c r="K5148">
        <v>1027.6199999999999</v>
      </c>
      <c r="L5148">
        <v>0.1</v>
      </c>
      <c r="M5148">
        <v>592.01</v>
      </c>
      <c r="N5148" t="s">
        <v>24</v>
      </c>
      <c r="O5148" t="s">
        <v>25</v>
      </c>
      <c r="P5148" t="s">
        <v>44</v>
      </c>
      <c r="Q5148">
        <f>Sales_Data[[#This Row],[Quantity]]*Sales_Data[[#This Row],[Unit_Price]]</f>
        <v>1027.6199999999999</v>
      </c>
      <c r="R5148">
        <f>Sales_Data[[#This Row],[Gross_Sales]]*Sales_Data[[#This Row],[Discount]]</f>
        <v>102.762</v>
      </c>
      <c r="S5148">
        <f>Sales_Data[[#This Row],[Gross_Sales]]-Sales_Data[[#This Row],[Discount_Amount]]</f>
        <v>924.85799999999995</v>
      </c>
      <c r="T5148">
        <f>Sales_Data[[#This Row],[Net Sales]]-Sales_Data[[#This Row],[Cost]]</f>
        <v>332.84799999999996</v>
      </c>
      <c r="U5148" s="2">
        <f>Sales_Data[[#This Row],[Profit]]/Sales_Data[[#This Row],[Net Sales]]</f>
        <v>0.35989092379586918</v>
      </c>
      <c r="V5148">
        <f>YEAR(Sales_Data[[#This Row],[Order_Date]])</f>
        <v>2025</v>
      </c>
      <c r="W5148" t="str">
        <f>TEXT(Sales_Data[[#This Row],[Order_Date]],"mmm")</f>
        <v>Nov</v>
      </c>
      <c r="X5148">
        <f>MONTH(Sales_Data[[#This Row],[Order_Date]])</f>
        <v>11</v>
      </c>
      <c r="Y5148" t="str">
        <f>"Q"&amp;ROUNDUP(MONTH(Sales_Data[[#This Row],[Order_Date]])/3,0)</f>
        <v>Q4</v>
      </c>
    </row>
    <row r="5149" spans="1:25" x14ac:dyDescent="0.3">
      <c r="A5149" t="s">
        <v>6926</v>
      </c>
      <c r="B5149" s="1">
        <v>45768</v>
      </c>
      <c r="C5149" t="s">
        <v>2822</v>
      </c>
      <c r="D5149" t="s">
        <v>274</v>
      </c>
      <c r="E5149" t="s">
        <v>119</v>
      </c>
      <c r="F5149" t="s">
        <v>249</v>
      </c>
      <c r="G5149" t="s">
        <v>75</v>
      </c>
      <c r="H5149" t="s">
        <v>114</v>
      </c>
      <c r="I5149" t="s">
        <v>115</v>
      </c>
      <c r="J5149">
        <v>1</v>
      </c>
      <c r="K5149">
        <v>2560.1999999999998</v>
      </c>
      <c r="L5149">
        <v>0.05</v>
      </c>
      <c r="M5149">
        <v>2019.53</v>
      </c>
      <c r="N5149" t="s">
        <v>52</v>
      </c>
      <c r="O5149" t="s">
        <v>25</v>
      </c>
      <c r="P5149" t="s">
        <v>44</v>
      </c>
      <c r="Q5149">
        <f>Sales_Data[[#This Row],[Quantity]]*Sales_Data[[#This Row],[Unit_Price]]</f>
        <v>2560.1999999999998</v>
      </c>
      <c r="R5149">
        <f>Sales_Data[[#This Row],[Gross_Sales]]*Sales_Data[[#This Row],[Discount]]</f>
        <v>128.01</v>
      </c>
      <c r="S5149">
        <f>Sales_Data[[#This Row],[Gross_Sales]]-Sales_Data[[#This Row],[Discount_Amount]]</f>
        <v>2432.1899999999996</v>
      </c>
      <c r="T5149">
        <f>Sales_Data[[#This Row],[Net Sales]]-Sales_Data[[#This Row],[Cost]]</f>
        <v>412.65999999999963</v>
      </c>
      <c r="U5149" s="2">
        <f>Sales_Data[[#This Row],[Profit]]/Sales_Data[[#This Row],[Net Sales]]</f>
        <v>0.1696660211578864</v>
      </c>
      <c r="V5149">
        <f>YEAR(Sales_Data[[#This Row],[Order_Date]])</f>
        <v>2025</v>
      </c>
      <c r="W5149" t="str">
        <f>TEXT(Sales_Data[[#This Row],[Order_Date]],"mmm")</f>
        <v>Apr</v>
      </c>
      <c r="X5149">
        <f>MONTH(Sales_Data[[#This Row],[Order_Date]])</f>
        <v>4</v>
      </c>
      <c r="Y5149" t="str">
        <f>"Q"&amp;ROUNDUP(MONTH(Sales_Data[[#This Row],[Order_Date]])/3,0)</f>
        <v>Q2</v>
      </c>
    </row>
    <row r="5150" spans="1:25" x14ac:dyDescent="0.3">
      <c r="A5150" t="s">
        <v>6927</v>
      </c>
      <c r="B5150" s="1">
        <v>45844</v>
      </c>
      <c r="C5150" t="s">
        <v>243</v>
      </c>
      <c r="D5150" t="s">
        <v>857</v>
      </c>
      <c r="E5150" t="s">
        <v>39</v>
      </c>
      <c r="F5150" t="s">
        <v>40</v>
      </c>
      <c r="G5150" t="s">
        <v>41</v>
      </c>
      <c r="H5150" t="s">
        <v>42</v>
      </c>
      <c r="I5150" t="s">
        <v>43</v>
      </c>
      <c r="J5150">
        <v>4</v>
      </c>
      <c r="K5150">
        <v>2886.61</v>
      </c>
      <c r="L5150">
        <v>0</v>
      </c>
      <c r="M5150">
        <v>8969.49</v>
      </c>
      <c r="N5150" t="s">
        <v>24</v>
      </c>
      <c r="O5150" t="s">
        <v>53</v>
      </c>
      <c r="P5150" t="s">
        <v>26</v>
      </c>
      <c r="Q5150">
        <f>Sales_Data[[#This Row],[Quantity]]*Sales_Data[[#This Row],[Unit_Price]]</f>
        <v>11546.44</v>
      </c>
      <c r="R5150">
        <f>Sales_Data[[#This Row],[Gross_Sales]]*Sales_Data[[#This Row],[Discount]]</f>
        <v>0</v>
      </c>
      <c r="S5150">
        <f>Sales_Data[[#This Row],[Gross_Sales]]-Sales_Data[[#This Row],[Discount_Amount]]</f>
        <v>11546.44</v>
      </c>
      <c r="T5150">
        <f>Sales_Data[[#This Row],[Net Sales]]-Sales_Data[[#This Row],[Cost]]</f>
        <v>2576.9500000000007</v>
      </c>
      <c r="U5150" s="2">
        <f>Sales_Data[[#This Row],[Profit]]/Sales_Data[[#This Row],[Net Sales]]</f>
        <v>0.22318134420652605</v>
      </c>
      <c r="V5150">
        <f>YEAR(Sales_Data[[#This Row],[Order_Date]])</f>
        <v>2025</v>
      </c>
      <c r="W5150" t="str">
        <f>TEXT(Sales_Data[[#This Row],[Order_Date]],"mmm")</f>
        <v>Jul</v>
      </c>
      <c r="X5150">
        <f>MONTH(Sales_Data[[#This Row],[Order_Date]])</f>
        <v>7</v>
      </c>
      <c r="Y5150" t="str">
        <f>"Q"&amp;ROUNDUP(MONTH(Sales_Data[[#This Row],[Order_Date]])/3,0)</f>
        <v>Q3</v>
      </c>
    </row>
    <row r="5151" spans="1:25" x14ac:dyDescent="0.3">
      <c r="A5151" t="s">
        <v>6928</v>
      </c>
      <c r="B5151" s="1">
        <v>45926</v>
      </c>
      <c r="C5151" t="s">
        <v>648</v>
      </c>
      <c r="D5151" t="s">
        <v>241</v>
      </c>
      <c r="E5151" t="s">
        <v>39</v>
      </c>
      <c r="F5151" t="s">
        <v>405</v>
      </c>
      <c r="G5151" t="s">
        <v>41</v>
      </c>
      <c r="H5151" t="s">
        <v>42</v>
      </c>
      <c r="I5151" t="s">
        <v>82</v>
      </c>
      <c r="J5151">
        <v>2</v>
      </c>
      <c r="K5151">
        <v>3968.25</v>
      </c>
      <c r="L5151">
        <v>0.05</v>
      </c>
      <c r="M5151">
        <v>5480.82</v>
      </c>
      <c r="N5151" t="s">
        <v>109</v>
      </c>
      <c r="O5151" t="s">
        <v>25</v>
      </c>
      <c r="P5151" t="s">
        <v>71</v>
      </c>
      <c r="Q5151">
        <f>Sales_Data[[#This Row],[Quantity]]*Sales_Data[[#This Row],[Unit_Price]]</f>
        <v>7936.5</v>
      </c>
      <c r="R5151">
        <f>Sales_Data[[#This Row],[Gross_Sales]]*Sales_Data[[#This Row],[Discount]]</f>
        <v>396.82500000000005</v>
      </c>
      <c r="S5151">
        <f>Sales_Data[[#This Row],[Gross_Sales]]-Sales_Data[[#This Row],[Discount_Amount]]</f>
        <v>7539.6750000000002</v>
      </c>
      <c r="T5151">
        <f>Sales_Data[[#This Row],[Net Sales]]-Sales_Data[[#This Row],[Cost]]</f>
        <v>2058.8550000000005</v>
      </c>
      <c r="U5151" s="2">
        <f>Sales_Data[[#This Row],[Profit]]/Sales_Data[[#This Row],[Net Sales]]</f>
        <v>0.27306946254314679</v>
      </c>
      <c r="V5151">
        <f>YEAR(Sales_Data[[#This Row],[Order_Date]])</f>
        <v>2025</v>
      </c>
      <c r="W5151" t="str">
        <f>TEXT(Sales_Data[[#This Row],[Order_Date]],"mmm")</f>
        <v>Sep</v>
      </c>
      <c r="X5151">
        <f>MONTH(Sales_Data[[#This Row],[Order_Date]])</f>
        <v>9</v>
      </c>
      <c r="Y5151" t="str">
        <f>"Q"&amp;ROUNDUP(MONTH(Sales_Data[[#This Row],[Order_Date]])/3,0)</f>
        <v>Q3</v>
      </c>
    </row>
    <row r="5152" spans="1:25" x14ac:dyDescent="0.3">
      <c r="A5152" t="s">
        <v>6929</v>
      </c>
      <c r="B5152" s="1">
        <v>45886</v>
      </c>
      <c r="C5152" t="s">
        <v>349</v>
      </c>
      <c r="D5152" t="s">
        <v>1055</v>
      </c>
      <c r="E5152" t="s">
        <v>48</v>
      </c>
      <c r="F5152" t="s">
        <v>126</v>
      </c>
      <c r="G5152" t="s">
        <v>21</v>
      </c>
      <c r="H5152" t="s">
        <v>22</v>
      </c>
      <c r="I5152" t="s">
        <v>62</v>
      </c>
      <c r="J5152">
        <v>3</v>
      </c>
      <c r="K5152">
        <v>16141</v>
      </c>
      <c r="L5152">
        <v>0.2</v>
      </c>
      <c r="M5152">
        <v>29670.69</v>
      </c>
      <c r="N5152" t="s">
        <v>109</v>
      </c>
      <c r="O5152" t="s">
        <v>25</v>
      </c>
      <c r="P5152" t="s">
        <v>26</v>
      </c>
      <c r="Q5152">
        <f>Sales_Data[[#This Row],[Quantity]]*Sales_Data[[#This Row],[Unit_Price]]</f>
        <v>48423</v>
      </c>
      <c r="R5152">
        <f>Sales_Data[[#This Row],[Gross_Sales]]*Sales_Data[[#This Row],[Discount]]</f>
        <v>9684.6</v>
      </c>
      <c r="S5152">
        <f>Sales_Data[[#This Row],[Gross_Sales]]-Sales_Data[[#This Row],[Discount_Amount]]</f>
        <v>38738.400000000001</v>
      </c>
      <c r="T5152">
        <f>Sales_Data[[#This Row],[Net Sales]]-Sales_Data[[#This Row],[Cost]]</f>
        <v>9067.7100000000028</v>
      </c>
      <c r="U5152" s="2">
        <f>Sales_Data[[#This Row],[Profit]]/Sales_Data[[#This Row],[Net Sales]]</f>
        <v>0.23407549098568869</v>
      </c>
      <c r="V5152">
        <f>YEAR(Sales_Data[[#This Row],[Order_Date]])</f>
        <v>2025</v>
      </c>
      <c r="W5152" t="str">
        <f>TEXT(Sales_Data[[#This Row],[Order_Date]],"mmm")</f>
        <v>Aug</v>
      </c>
      <c r="X5152">
        <f>MONTH(Sales_Data[[#This Row],[Order_Date]])</f>
        <v>8</v>
      </c>
      <c r="Y5152" t="str">
        <f>"Q"&amp;ROUNDUP(MONTH(Sales_Data[[#This Row],[Order_Date]])/3,0)</f>
        <v>Q3</v>
      </c>
    </row>
    <row r="5153" spans="1:25" x14ac:dyDescent="0.3">
      <c r="A5153" t="s">
        <v>6930</v>
      </c>
      <c r="B5153" s="1">
        <v>45813</v>
      </c>
      <c r="C5153" t="s">
        <v>875</v>
      </c>
      <c r="D5153" t="s">
        <v>916</v>
      </c>
      <c r="E5153" t="s">
        <v>48</v>
      </c>
      <c r="F5153" t="s">
        <v>164</v>
      </c>
      <c r="G5153" t="s">
        <v>41</v>
      </c>
      <c r="H5153" t="s">
        <v>102</v>
      </c>
      <c r="I5153" t="s">
        <v>388</v>
      </c>
      <c r="J5153">
        <v>1</v>
      </c>
      <c r="K5153">
        <v>15950.23</v>
      </c>
      <c r="L5153">
        <v>0.05</v>
      </c>
      <c r="M5153">
        <v>11781.92</v>
      </c>
      <c r="N5153" t="s">
        <v>24</v>
      </c>
      <c r="O5153" t="s">
        <v>25</v>
      </c>
      <c r="P5153" t="s">
        <v>44</v>
      </c>
      <c r="Q5153">
        <f>Sales_Data[[#This Row],[Quantity]]*Sales_Data[[#This Row],[Unit_Price]]</f>
        <v>15950.23</v>
      </c>
      <c r="R5153">
        <f>Sales_Data[[#This Row],[Gross_Sales]]*Sales_Data[[#This Row],[Discount]]</f>
        <v>797.51150000000007</v>
      </c>
      <c r="S5153">
        <f>Sales_Data[[#This Row],[Gross_Sales]]-Sales_Data[[#This Row],[Discount_Amount]]</f>
        <v>15152.718499999999</v>
      </c>
      <c r="T5153">
        <f>Sales_Data[[#This Row],[Net Sales]]-Sales_Data[[#This Row],[Cost]]</f>
        <v>3370.798499999999</v>
      </c>
      <c r="U5153" s="2">
        <f>Sales_Data[[#This Row],[Profit]]/Sales_Data[[#This Row],[Net Sales]]</f>
        <v>0.22245503339879238</v>
      </c>
      <c r="V5153">
        <f>YEAR(Sales_Data[[#This Row],[Order_Date]])</f>
        <v>2025</v>
      </c>
      <c r="W5153" t="str">
        <f>TEXT(Sales_Data[[#This Row],[Order_Date]],"mmm")</f>
        <v>Jun</v>
      </c>
      <c r="X5153">
        <f>MONTH(Sales_Data[[#This Row],[Order_Date]])</f>
        <v>6</v>
      </c>
      <c r="Y5153" t="str">
        <f>"Q"&amp;ROUNDUP(MONTH(Sales_Data[[#This Row],[Order_Date]])/3,0)</f>
        <v>Q2</v>
      </c>
    </row>
    <row r="5154" spans="1:25" x14ac:dyDescent="0.3">
      <c r="A5154" t="s">
        <v>6931</v>
      </c>
      <c r="B5154" s="1">
        <v>45846</v>
      </c>
      <c r="C5154" t="s">
        <v>535</v>
      </c>
      <c r="D5154" t="s">
        <v>194</v>
      </c>
      <c r="E5154" t="s">
        <v>19</v>
      </c>
      <c r="F5154" t="s">
        <v>81</v>
      </c>
      <c r="G5154" t="s">
        <v>21</v>
      </c>
      <c r="H5154" t="s">
        <v>230</v>
      </c>
      <c r="I5154" t="s">
        <v>231</v>
      </c>
      <c r="J5154">
        <v>1</v>
      </c>
      <c r="K5154">
        <v>14156.46</v>
      </c>
      <c r="L5154">
        <v>0</v>
      </c>
      <c r="M5154">
        <v>11650.64</v>
      </c>
      <c r="N5154" t="s">
        <v>52</v>
      </c>
      <c r="O5154" t="s">
        <v>35</v>
      </c>
      <c r="P5154" t="s">
        <v>71</v>
      </c>
      <c r="Q5154">
        <f>Sales_Data[[#This Row],[Quantity]]*Sales_Data[[#This Row],[Unit_Price]]</f>
        <v>14156.46</v>
      </c>
      <c r="R5154">
        <f>Sales_Data[[#This Row],[Gross_Sales]]*Sales_Data[[#This Row],[Discount]]</f>
        <v>0</v>
      </c>
      <c r="S5154">
        <f>Sales_Data[[#This Row],[Gross_Sales]]-Sales_Data[[#This Row],[Discount_Amount]]</f>
        <v>14156.46</v>
      </c>
      <c r="T5154">
        <f>Sales_Data[[#This Row],[Net Sales]]-Sales_Data[[#This Row],[Cost]]</f>
        <v>2505.8199999999997</v>
      </c>
      <c r="U5154" s="2">
        <f>Sales_Data[[#This Row],[Profit]]/Sales_Data[[#This Row],[Net Sales]]</f>
        <v>0.17700894150091195</v>
      </c>
      <c r="V5154">
        <f>YEAR(Sales_Data[[#This Row],[Order_Date]])</f>
        <v>2025</v>
      </c>
      <c r="W5154" t="str">
        <f>TEXT(Sales_Data[[#This Row],[Order_Date]],"mmm")</f>
        <v>Jul</v>
      </c>
      <c r="X5154">
        <f>MONTH(Sales_Data[[#This Row],[Order_Date]])</f>
        <v>7</v>
      </c>
      <c r="Y5154" t="str">
        <f>"Q"&amp;ROUNDUP(MONTH(Sales_Data[[#This Row],[Order_Date]])/3,0)</f>
        <v>Q3</v>
      </c>
    </row>
    <row r="5155" spans="1:25" x14ac:dyDescent="0.3">
      <c r="A5155" t="s">
        <v>6932</v>
      </c>
      <c r="B5155" s="1">
        <v>45929</v>
      </c>
      <c r="C5155" t="s">
        <v>2434</v>
      </c>
      <c r="D5155" t="s">
        <v>271</v>
      </c>
      <c r="E5155" t="s">
        <v>39</v>
      </c>
      <c r="F5155" t="s">
        <v>405</v>
      </c>
      <c r="G5155" t="s">
        <v>67</v>
      </c>
      <c r="H5155" t="s">
        <v>121</v>
      </c>
      <c r="I5155" t="s">
        <v>142</v>
      </c>
      <c r="J5155">
        <v>1</v>
      </c>
      <c r="K5155">
        <v>6753.43</v>
      </c>
      <c r="L5155">
        <v>0.15</v>
      </c>
      <c r="M5155">
        <v>4756.24</v>
      </c>
      <c r="N5155" t="s">
        <v>52</v>
      </c>
      <c r="O5155" t="s">
        <v>25</v>
      </c>
      <c r="P5155" t="s">
        <v>44</v>
      </c>
      <c r="Q5155">
        <f>Sales_Data[[#This Row],[Quantity]]*Sales_Data[[#This Row],[Unit_Price]]</f>
        <v>6753.43</v>
      </c>
      <c r="R5155">
        <f>Sales_Data[[#This Row],[Gross_Sales]]*Sales_Data[[#This Row],[Discount]]</f>
        <v>1013.0145</v>
      </c>
      <c r="S5155">
        <f>Sales_Data[[#This Row],[Gross_Sales]]-Sales_Data[[#This Row],[Discount_Amount]]</f>
        <v>5740.4155000000001</v>
      </c>
      <c r="T5155">
        <f>Sales_Data[[#This Row],[Net Sales]]-Sales_Data[[#This Row],[Cost]]</f>
        <v>984.17550000000028</v>
      </c>
      <c r="U5155" s="2">
        <f>Sales_Data[[#This Row],[Profit]]/Sales_Data[[#This Row],[Net Sales]]</f>
        <v>0.17144673586781309</v>
      </c>
      <c r="V5155">
        <f>YEAR(Sales_Data[[#This Row],[Order_Date]])</f>
        <v>2025</v>
      </c>
      <c r="W5155" t="str">
        <f>TEXT(Sales_Data[[#This Row],[Order_Date]],"mmm")</f>
        <v>Sep</v>
      </c>
      <c r="X5155">
        <f>MONTH(Sales_Data[[#This Row],[Order_Date]])</f>
        <v>9</v>
      </c>
      <c r="Y5155" t="str">
        <f>"Q"&amp;ROUNDUP(MONTH(Sales_Data[[#This Row],[Order_Date]])/3,0)</f>
        <v>Q3</v>
      </c>
    </row>
    <row r="5156" spans="1:25" x14ac:dyDescent="0.3">
      <c r="A5156" t="s">
        <v>6933</v>
      </c>
      <c r="B5156" s="1">
        <v>45659</v>
      </c>
      <c r="C5156" t="s">
        <v>4397</v>
      </c>
      <c r="D5156" t="s">
        <v>238</v>
      </c>
      <c r="E5156" t="s">
        <v>30</v>
      </c>
      <c r="F5156" t="s">
        <v>156</v>
      </c>
      <c r="G5156" t="s">
        <v>67</v>
      </c>
      <c r="H5156" t="s">
        <v>68</v>
      </c>
      <c r="I5156" t="s">
        <v>69</v>
      </c>
      <c r="J5156">
        <v>1</v>
      </c>
      <c r="K5156">
        <v>1787.16</v>
      </c>
      <c r="L5156">
        <v>0.05</v>
      </c>
      <c r="M5156">
        <v>1379.3</v>
      </c>
      <c r="N5156" t="s">
        <v>24</v>
      </c>
      <c r="O5156" t="s">
        <v>35</v>
      </c>
      <c r="P5156" t="s">
        <v>26</v>
      </c>
      <c r="Q5156">
        <f>Sales_Data[[#This Row],[Quantity]]*Sales_Data[[#This Row],[Unit_Price]]</f>
        <v>1787.16</v>
      </c>
      <c r="R5156">
        <f>Sales_Data[[#This Row],[Gross_Sales]]*Sales_Data[[#This Row],[Discount]]</f>
        <v>89.358000000000004</v>
      </c>
      <c r="S5156">
        <f>Sales_Data[[#This Row],[Gross_Sales]]-Sales_Data[[#This Row],[Discount_Amount]]</f>
        <v>1697.8020000000001</v>
      </c>
      <c r="T5156">
        <f>Sales_Data[[#This Row],[Net Sales]]-Sales_Data[[#This Row],[Cost]]</f>
        <v>318.50200000000018</v>
      </c>
      <c r="U5156" s="2">
        <f>Sales_Data[[#This Row],[Profit]]/Sales_Data[[#This Row],[Net Sales]]</f>
        <v>0.18759666910511363</v>
      </c>
      <c r="V5156">
        <f>YEAR(Sales_Data[[#This Row],[Order_Date]])</f>
        <v>2025</v>
      </c>
      <c r="W5156" t="str">
        <f>TEXT(Sales_Data[[#This Row],[Order_Date]],"mmm")</f>
        <v>Jan</v>
      </c>
      <c r="X5156">
        <f>MONTH(Sales_Data[[#This Row],[Order_Date]])</f>
        <v>1</v>
      </c>
      <c r="Y5156" t="str">
        <f>"Q"&amp;ROUNDUP(MONTH(Sales_Data[[#This Row],[Order_Date]])/3,0)</f>
        <v>Q1</v>
      </c>
    </row>
    <row r="5157" spans="1:25" x14ac:dyDescent="0.3">
      <c r="A5157" t="s">
        <v>6934</v>
      </c>
      <c r="B5157" s="1">
        <v>45903</v>
      </c>
      <c r="C5157" t="s">
        <v>5810</v>
      </c>
      <c r="D5157" t="s">
        <v>218</v>
      </c>
      <c r="E5157" t="s">
        <v>19</v>
      </c>
      <c r="F5157" t="s">
        <v>66</v>
      </c>
      <c r="G5157" t="s">
        <v>75</v>
      </c>
      <c r="H5157" t="s">
        <v>76</v>
      </c>
      <c r="I5157" t="s">
        <v>77</v>
      </c>
      <c r="J5157">
        <v>2</v>
      </c>
      <c r="K5157">
        <v>12602.26</v>
      </c>
      <c r="L5157">
        <v>0.1</v>
      </c>
      <c r="M5157">
        <v>14165.04</v>
      </c>
      <c r="N5157" t="s">
        <v>24</v>
      </c>
      <c r="O5157" t="s">
        <v>35</v>
      </c>
      <c r="P5157" t="s">
        <v>71</v>
      </c>
      <c r="Q5157">
        <f>Sales_Data[[#This Row],[Quantity]]*Sales_Data[[#This Row],[Unit_Price]]</f>
        <v>25204.52</v>
      </c>
      <c r="R5157">
        <f>Sales_Data[[#This Row],[Gross_Sales]]*Sales_Data[[#This Row],[Discount]]</f>
        <v>2520.4520000000002</v>
      </c>
      <c r="S5157">
        <f>Sales_Data[[#This Row],[Gross_Sales]]-Sales_Data[[#This Row],[Discount_Amount]]</f>
        <v>22684.067999999999</v>
      </c>
      <c r="T5157">
        <f>Sales_Data[[#This Row],[Net Sales]]-Sales_Data[[#This Row],[Cost]]</f>
        <v>8519.0279999999984</v>
      </c>
      <c r="U5157" s="2">
        <f>Sales_Data[[#This Row],[Profit]]/Sales_Data[[#This Row],[Net Sales]]</f>
        <v>0.37555115775530201</v>
      </c>
      <c r="V5157">
        <f>YEAR(Sales_Data[[#This Row],[Order_Date]])</f>
        <v>2025</v>
      </c>
      <c r="W5157" t="str">
        <f>TEXT(Sales_Data[[#This Row],[Order_Date]],"mmm")</f>
        <v>Sep</v>
      </c>
      <c r="X5157">
        <f>MONTH(Sales_Data[[#This Row],[Order_Date]])</f>
        <v>9</v>
      </c>
      <c r="Y5157" t="str">
        <f>"Q"&amp;ROUNDUP(MONTH(Sales_Data[[#This Row],[Order_Date]])/3,0)</f>
        <v>Q3</v>
      </c>
    </row>
    <row r="5158" spans="1:25" x14ac:dyDescent="0.3">
      <c r="A5158" t="s">
        <v>6935</v>
      </c>
      <c r="B5158" s="1">
        <v>45867</v>
      </c>
      <c r="C5158" t="s">
        <v>373</v>
      </c>
      <c r="D5158" t="s">
        <v>728</v>
      </c>
      <c r="E5158" t="s">
        <v>19</v>
      </c>
      <c r="F5158" t="s">
        <v>57</v>
      </c>
      <c r="G5158" t="s">
        <v>67</v>
      </c>
      <c r="H5158" t="s">
        <v>121</v>
      </c>
      <c r="I5158" t="s">
        <v>122</v>
      </c>
      <c r="J5158">
        <v>1</v>
      </c>
      <c r="K5158">
        <v>5164.79</v>
      </c>
      <c r="L5158">
        <v>0.1</v>
      </c>
      <c r="M5158">
        <v>3555.25</v>
      </c>
      <c r="N5158" t="s">
        <v>70</v>
      </c>
      <c r="O5158" t="s">
        <v>35</v>
      </c>
      <c r="P5158" t="s">
        <v>71</v>
      </c>
      <c r="Q5158">
        <f>Sales_Data[[#This Row],[Quantity]]*Sales_Data[[#This Row],[Unit_Price]]</f>
        <v>5164.79</v>
      </c>
      <c r="R5158">
        <f>Sales_Data[[#This Row],[Gross_Sales]]*Sales_Data[[#This Row],[Discount]]</f>
        <v>516.47900000000004</v>
      </c>
      <c r="S5158">
        <f>Sales_Data[[#This Row],[Gross_Sales]]-Sales_Data[[#This Row],[Discount_Amount]]</f>
        <v>4648.3109999999997</v>
      </c>
      <c r="T5158">
        <f>Sales_Data[[#This Row],[Net Sales]]-Sales_Data[[#This Row],[Cost]]</f>
        <v>1093.0609999999997</v>
      </c>
      <c r="U5158" s="2">
        <f>Sales_Data[[#This Row],[Profit]]/Sales_Data[[#This Row],[Net Sales]]</f>
        <v>0.23515229510245758</v>
      </c>
      <c r="V5158">
        <f>YEAR(Sales_Data[[#This Row],[Order_Date]])</f>
        <v>2025</v>
      </c>
      <c r="W5158" t="str">
        <f>TEXT(Sales_Data[[#This Row],[Order_Date]],"mmm")</f>
        <v>Jul</v>
      </c>
      <c r="X5158">
        <f>MONTH(Sales_Data[[#This Row],[Order_Date]])</f>
        <v>7</v>
      </c>
      <c r="Y5158" t="str">
        <f>"Q"&amp;ROUNDUP(MONTH(Sales_Data[[#This Row],[Order_Date]])/3,0)</f>
        <v>Q3</v>
      </c>
    </row>
    <row r="5159" spans="1:25" x14ac:dyDescent="0.3">
      <c r="A5159" t="s">
        <v>6936</v>
      </c>
      <c r="B5159" s="1">
        <v>45943</v>
      </c>
      <c r="C5159" t="s">
        <v>2068</v>
      </c>
      <c r="D5159" t="s">
        <v>341</v>
      </c>
      <c r="E5159" t="s">
        <v>48</v>
      </c>
      <c r="F5159" t="s">
        <v>132</v>
      </c>
      <c r="G5159" t="s">
        <v>41</v>
      </c>
      <c r="H5159" t="s">
        <v>102</v>
      </c>
      <c r="I5159" t="s">
        <v>388</v>
      </c>
      <c r="J5159">
        <v>3</v>
      </c>
      <c r="K5159">
        <v>60424.97</v>
      </c>
      <c r="L5159">
        <v>0.15</v>
      </c>
      <c r="M5159">
        <v>112814.52</v>
      </c>
      <c r="N5159" t="s">
        <v>24</v>
      </c>
      <c r="O5159" t="s">
        <v>35</v>
      </c>
      <c r="P5159" t="s">
        <v>71</v>
      </c>
      <c r="Q5159">
        <f>Sales_Data[[#This Row],[Quantity]]*Sales_Data[[#This Row],[Unit_Price]]</f>
        <v>181274.91</v>
      </c>
      <c r="R5159">
        <f>Sales_Data[[#This Row],[Gross_Sales]]*Sales_Data[[#This Row],[Discount]]</f>
        <v>27191.236499999999</v>
      </c>
      <c r="S5159">
        <f>Sales_Data[[#This Row],[Gross_Sales]]-Sales_Data[[#This Row],[Discount_Amount]]</f>
        <v>154083.6735</v>
      </c>
      <c r="T5159">
        <f>Sales_Data[[#This Row],[Net Sales]]-Sales_Data[[#This Row],[Cost]]</f>
        <v>41269.1535</v>
      </c>
      <c r="U5159" s="2">
        <f>Sales_Data[[#This Row],[Profit]]/Sales_Data[[#This Row],[Net Sales]]</f>
        <v>0.26783599172173161</v>
      </c>
      <c r="V5159">
        <f>YEAR(Sales_Data[[#This Row],[Order_Date]])</f>
        <v>2025</v>
      </c>
      <c r="W5159" t="str">
        <f>TEXT(Sales_Data[[#This Row],[Order_Date]],"mmm")</f>
        <v>Oct</v>
      </c>
      <c r="X5159">
        <f>MONTH(Sales_Data[[#This Row],[Order_Date]])</f>
        <v>10</v>
      </c>
      <c r="Y5159" t="str">
        <f>"Q"&amp;ROUNDUP(MONTH(Sales_Data[[#This Row],[Order_Date]])/3,0)</f>
        <v>Q4</v>
      </c>
    </row>
    <row r="5160" spans="1:25" x14ac:dyDescent="0.3">
      <c r="A5160" t="s">
        <v>6937</v>
      </c>
      <c r="B5160" s="1">
        <v>46016</v>
      </c>
      <c r="C5160" t="s">
        <v>579</v>
      </c>
      <c r="D5160" t="s">
        <v>615</v>
      </c>
      <c r="E5160" t="s">
        <v>48</v>
      </c>
      <c r="F5160" t="s">
        <v>164</v>
      </c>
      <c r="G5160" t="s">
        <v>32</v>
      </c>
      <c r="H5160" t="s">
        <v>33</v>
      </c>
      <c r="I5160" t="s">
        <v>161</v>
      </c>
      <c r="J5160">
        <v>5</v>
      </c>
      <c r="K5160">
        <v>44229.3</v>
      </c>
      <c r="L5160">
        <v>0.1</v>
      </c>
      <c r="M5160">
        <v>153222.25</v>
      </c>
      <c r="N5160" t="s">
        <v>70</v>
      </c>
      <c r="O5160" t="s">
        <v>25</v>
      </c>
      <c r="P5160" t="s">
        <v>71</v>
      </c>
      <c r="Q5160">
        <f>Sales_Data[[#This Row],[Quantity]]*Sales_Data[[#This Row],[Unit_Price]]</f>
        <v>221146.5</v>
      </c>
      <c r="R5160">
        <f>Sales_Data[[#This Row],[Gross_Sales]]*Sales_Data[[#This Row],[Discount]]</f>
        <v>22114.65</v>
      </c>
      <c r="S5160">
        <f>Sales_Data[[#This Row],[Gross_Sales]]-Sales_Data[[#This Row],[Discount_Amount]]</f>
        <v>199031.85</v>
      </c>
      <c r="T5160">
        <f>Sales_Data[[#This Row],[Net Sales]]-Sales_Data[[#This Row],[Cost]]</f>
        <v>45809.600000000006</v>
      </c>
      <c r="U5160" s="2">
        <f>Sales_Data[[#This Row],[Profit]]/Sales_Data[[#This Row],[Net Sales]]</f>
        <v>0.23016215746374263</v>
      </c>
      <c r="V5160">
        <f>YEAR(Sales_Data[[#This Row],[Order_Date]])</f>
        <v>2025</v>
      </c>
      <c r="W5160" t="str">
        <f>TEXT(Sales_Data[[#This Row],[Order_Date]],"mmm")</f>
        <v>Dec</v>
      </c>
      <c r="X5160">
        <f>MONTH(Sales_Data[[#This Row],[Order_Date]])</f>
        <v>12</v>
      </c>
      <c r="Y5160" t="str">
        <f>"Q"&amp;ROUNDUP(MONTH(Sales_Data[[#This Row],[Order_Date]])/3,0)</f>
        <v>Q4</v>
      </c>
    </row>
    <row r="5161" spans="1:25" x14ac:dyDescent="0.3">
      <c r="A5161" t="s">
        <v>6938</v>
      </c>
      <c r="B5161" s="1">
        <v>45670</v>
      </c>
      <c r="C5161" t="s">
        <v>4715</v>
      </c>
      <c r="D5161" t="s">
        <v>1004</v>
      </c>
      <c r="E5161" t="s">
        <v>119</v>
      </c>
      <c r="F5161" t="s">
        <v>538</v>
      </c>
      <c r="G5161" t="s">
        <v>41</v>
      </c>
      <c r="H5161" t="s">
        <v>147</v>
      </c>
      <c r="I5161" t="s">
        <v>369</v>
      </c>
      <c r="J5161">
        <v>1</v>
      </c>
      <c r="K5161">
        <v>7322.75</v>
      </c>
      <c r="L5161">
        <v>0.15</v>
      </c>
      <c r="M5161">
        <v>4838.9399999999996</v>
      </c>
      <c r="N5161" t="s">
        <v>24</v>
      </c>
      <c r="O5161" t="s">
        <v>35</v>
      </c>
      <c r="P5161" t="s">
        <v>71</v>
      </c>
      <c r="Q5161">
        <f>Sales_Data[[#This Row],[Quantity]]*Sales_Data[[#This Row],[Unit_Price]]</f>
        <v>7322.75</v>
      </c>
      <c r="R5161">
        <f>Sales_Data[[#This Row],[Gross_Sales]]*Sales_Data[[#This Row],[Discount]]</f>
        <v>1098.4124999999999</v>
      </c>
      <c r="S5161">
        <f>Sales_Data[[#This Row],[Gross_Sales]]-Sales_Data[[#This Row],[Discount_Amount]]</f>
        <v>6224.3374999999996</v>
      </c>
      <c r="T5161">
        <f>Sales_Data[[#This Row],[Net Sales]]-Sales_Data[[#This Row],[Cost]]</f>
        <v>1385.3975</v>
      </c>
      <c r="U5161" s="2">
        <f>Sales_Data[[#This Row],[Profit]]/Sales_Data[[#This Row],[Net Sales]]</f>
        <v>0.22257750322825523</v>
      </c>
      <c r="V5161">
        <f>YEAR(Sales_Data[[#This Row],[Order_Date]])</f>
        <v>2025</v>
      </c>
      <c r="W5161" t="str">
        <f>TEXT(Sales_Data[[#This Row],[Order_Date]],"mmm")</f>
        <v>Jan</v>
      </c>
      <c r="X5161">
        <f>MONTH(Sales_Data[[#This Row],[Order_Date]])</f>
        <v>1</v>
      </c>
      <c r="Y5161" t="str">
        <f>"Q"&amp;ROUNDUP(MONTH(Sales_Data[[#This Row],[Order_Date]])/3,0)</f>
        <v>Q1</v>
      </c>
    </row>
    <row r="5162" spans="1:25" x14ac:dyDescent="0.3">
      <c r="A5162" t="s">
        <v>6939</v>
      </c>
      <c r="B5162" s="1">
        <v>45753</v>
      </c>
      <c r="C5162" t="s">
        <v>2470</v>
      </c>
      <c r="D5162" t="s">
        <v>112</v>
      </c>
      <c r="E5162" t="s">
        <v>39</v>
      </c>
      <c r="F5162" t="s">
        <v>96</v>
      </c>
      <c r="G5162" t="s">
        <v>67</v>
      </c>
      <c r="H5162" t="s">
        <v>133</v>
      </c>
      <c r="I5162" t="s">
        <v>134</v>
      </c>
      <c r="J5162">
        <v>2</v>
      </c>
      <c r="K5162">
        <v>725.74</v>
      </c>
      <c r="L5162">
        <v>0.1</v>
      </c>
      <c r="M5162">
        <v>1019.19</v>
      </c>
      <c r="N5162" t="s">
        <v>24</v>
      </c>
      <c r="O5162" t="s">
        <v>35</v>
      </c>
      <c r="P5162" t="s">
        <v>26</v>
      </c>
      <c r="Q5162">
        <f>Sales_Data[[#This Row],[Quantity]]*Sales_Data[[#This Row],[Unit_Price]]</f>
        <v>1451.48</v>
      </c>
      <c r="R5162">
        <f>Sales_Data[[#This Row],[Gross_Sales]]*Sales_Data[[#This Row],[Discount]]</f>
        <v>145.148</v>
      </c>
      <c r="S5162">
        <f>Sales_Data[[#This Row],[Gross_Sales]]-Sales_Data[[#This Row],[Discount_Amount]]</f>
        <v>1306.3320000000001</v>
      </c>
      <c r="T5162">
        <f>Sales_Data[[#This Row],[Net Sales]]-Sales_Data[[#This Row],[Cost]]</f>
        <v>287.14200000000005</v>
      </c>
      <c r="U5162" s="2">
        <f>Sales_Data[[#This Row],[Profit]]/Sales_Data[[#This Row],[Net Sales]]</f>
        <v>0.21980782833154208</v>
      </c>
      <c r="V5162">
        <f>YEAR(Sales_Data[[#This Row],[Order_Date]])</f>
        <v>2025</v>
      </c>
      <c r="W5162" t="str">
        <f>TEXT(Sales_Data[[#This Row],[Order_Date]],"mmm")</f>
        <v>Apr</v>
      </c>
      <c r="X5162">
        <f>MONTH(Sales_Data[[#This Row],[Order_Date]])</f>
        <v>4</v>
      </c>
      <c r="Y5162" t="str">
        <f>"Q"&amp;ROUNDUP(MONTH(Sales_Data[[#This Row],[Order_Date]])/3,0)</f>
        <v>Q2</v>
      </c>
    </row>
    <row r="5163" spans="1:25" x14ac:dyDescent="0.3">
      <c r="A5163" t="s">
        <v>6940</v>
      </c>
      <c r="B5163" s="1">
        <v>45878</v>
      </c>
      <c r="C5163" t="s">
        <v>426</v>
      </c>
      <c r="D5163" t="s">
        <v>513</v>
      </c>
      <c r="E5163" t="s">
        <v>48</v>
      </c>
      <c r="F5163" t="s">
        <v>152</v>
      </c>
      <c r="G5163" t="s">
        <v>75</v>
      </c>
      <c r="H5163" t="s">
        <v>185</v>
      </c>
      <c r="I5163" t="s">
        <v>261</v>
      </c>
      <c r="J5163">
        <v>2</v>
      </c>
      <c r="K5163">
        <v>39505.129999999997</v>
      </c>
      <c r="L5163">
        <v>0.05</v>
      </c>
      <c r="M5163">
        <v>53367.08</v>
      </c>
      <c r="N5163" t="s">
        <v>52</v>
      </c>
      <c r="O5163" t="s">
        <v>53</v>
      </c>
      <c r="P5163" t="s">
        <v>44</v>
      </c>
      <c r="Q5163">
        <f>Sales_Data[[#This Row],[Quantity]]*Sales_Data[[#This Row],[Unit_Price]]</f>
        <v>79010.259999999995</v>
      </c>
      <c r="R5163">
        <f>Sales_Data[[#This Row],[Gross_Sales]]*Sales_Data[[#This Row],[Discount]]</f>
        <v>3950.5129999999999</v>
      </c>
      <c r="S5163">
        <f>Sales_Data[[#This Row],[Gross_Sales]]-Sales_Data[[#This Row],[Discount_Amount]]</f>
        <v>75059.746999999988</v>
      </c>
      <c r="T5163">
        <f>Sales_Data[[#This Row],[Net Sales]]-Sales_Data[[#This Row],[Cost]]</f>
        <v>21692.666999999987</v>
      </c>
      <c r="U5163" s="2">
        <f>Sales_Data[[#This Row],[Profit]]/Sales_Data[[#This Row],[Net Sales]]</f>
        <v>0.28900533064679779</v>
      </c>
      <c r="V5163">
        <f>YEAR(Sales_Data[[#This Row],[Order_Date]])</f>
        <v>2025</v>
      </c>
      <c r="W5163" t="str">
        <f>TEXT(Sales_Data[[#This Row],[Order_Date]],"mmm")</f>
        <v>Aug</v>
      </c>
      <c r="X5163">
        <f>MONTH(Sales_Data[[#This Row],[Order_Date]])</f>
        <v>8</v>
      </c>
      <c r="Y5163" t="str">
        <f>"Q"&amp;ROUNDUP(MONTH(Sales_Data[[#This Row],[Order_Date]])/3,0)</f>
        <v>Q3</v>
      </c>
    </row>
    <row r="5164" spans="1:25" x14ac:dyDescent="0.3">
      <c r="A5164" t="s">
        <v>6941</v>
      </c>
      <c r="B5164" s="1">
        <v>45895</v>
      </c>
      <c r="C5164" t="s">
        <v>2582</v>
      </c>
      <c r="D5164" t="s">
        <v>125</v>
      </c>
      <c r="E5164" t="s">
        <v>30</v>
      </c>
      <c r="F5164" t="s">
        <v>156</v>
      </c>
      <c r="G5164" t="s">
        <v>32</v>
      </c>
      <c r="H5164" t="s">
        <v>50</v>
      </c>
      <c r="I5164" t="s">
        <v>58</v>
      </c>
      <c r="J5164">
        <v>1</v>
      </c>
      <c r="K5164">
        <v>2756.16</v>
      </c>
      <c r="L5164">
        <v>0.1</v>
      </c>
      <c r="M5164">
        <v>1826.2</v>
      </c>
      <c r="N5164" t="s">
        <v>52</v>
      </c>
      <c r="O5164" t="s">
        <v>25</v>
      </c>
      <c r="P5164" t="s">
        <v>71</v>
      </c>
      <c r="Q5164">
        <f>Sales_Data[[#This Row],[Quantity]]*Sales_Data[[#This Row],[Unit_Price]]</f>
        <v>2756.16</v>
      </c>
      <c r="R5164">
        <f>Sales_Data[[#This Row],[Gross_Sales]]*Sales_Data[[#This Row],[Discount]]</f>
        <v>275.61599999999999</v>
      </c>
      <c r="S5164">
        <f>Sales_Data[[#This Row],[Gross_Sales]]-Sales_Data[[#This Row],[Discount_Amount]]</f>
        <v>2480.5439999999999</v>
      </c>
      <c r="T5164">
        <f>Sales_Data[[#This Row],[Net Sales]]-Sales_Data[[#This Row],[Cost]]</f>
        <v>654.34399999999982</v>
      </c>
      <c r="U5164" s="2">
        <f>Sales_Data[[#This Row],[Profit]]/Sales_Data[[#This Row],[Net Sales]]</f>
        <v>0.26379052336906739</v>
      </c>
      <c r="V5164">
        <f>YEAR(Sales_Data[[#This Row],[Order_Date]])</f>
        <v>2025</v>
      </c>
      <c r="W5164" t="str">
        <f>TEXT(Sales_Data[[#This Row],[Order_Date]],"mmm")</f>
        <v>Aug</v>
      </c>
      <c r="X5164">
        <f>MONTH(Sales_Data[[#This Row],[Order_Date]])</f>
        <v>8</v>
      </c>
      <c r="Y5164" t="str">
        <f>"Q"&amp;ROUNDUP(MONTH(Sales_Data[[#This Row],[Order_Date]])/3,0)</f>
        <v>Q3</v>
      </c>
    </row>
    <row r="5165" spans="1:25" x14ac:dyDescent="0.3">
      <c r="A5165" t="s">
        <v>6942</v>
      </c>
      <c r="B5165" s="1">
        <v>45751</v>
      </c>
      <c r="C5165" t="s">
        <v>2484</v>
      </c>
      <c r="D5165" t="s">
        <v>137</v>
      </c>
      <c r="E5165" t="s">
        <v>30</v>
      </c>
      <c r="F5165" t="s">
        <v>156</v>
      </c>
      <c r="G5165" t="s">
        <v>67</v>
      </c>
      <c r="H5165" t="s">
        <v>88</v>
      </c>
      <c r="I5165" t="s">
        <v>157</v>
      </c>
      <c r="J5165">
        <v>4</v>
      </c>
      <c r="K5165">
        <v>1641.74</v>
      </c>
      <c r="L5165">
        <v>0.15</v>
      </c>
      <c r="M5165">
        <v>3483.97</v>
      </c>
      <c r="N5165" t="s">
        <v>24</v>
      </c>
      <c r="O5165" t="s">
        <v>35</v>
      </c>
      <c r="P5165" t="s">
        <v>44</v>
      </c>
      <c r="Q5165">
        <f>Sales_Data[[#This Row],[Quantity]]*Sales_Data[[#This Row],[Unit_Price]]</f>
        <v>6566.96</v>
      </c>
      <c r="R5165">
        <f>Sales_Data[[#This Row],[Gross_Sales]]*Sales_Data[[#This Row],[Discount]]</f>
        <v>985.04399999999998</v>
      </c>
      <c r="S5165">
        <f>Sales_Data[[#This Row],[Gross_Sales]]-Sales_Data[[#This Row],[Discount_Amount]]</f>
        <v>5581.9160000000002</v>
      </c>
      <c r="T5165">
        <f>Sales_Data[[#This Row],[Net Sales]]-Sales_Data[[#This Row],[Cost]]</f>
        <v>2097.9460000000004</v>
      </c>
      <c r="U5165" s="2">
        <f>Sales_Data[[#This Row],[Profit]]/Sales_Data[[#This Row],[Net Sales]]</f>
        <v>0.37584693141208148</v>
      </c>
      <c r="V5165">
        <f>YEAR(Sales_Data[[#This Row],[Order_Date]])</f>
        <v>2025</v>
      </c>
      <c r="W5165" t="str">
        <f>TEXT(Sales_Data[[#This Row],[Order_Date]],"mmm")</f>
        <v>Apr</v>
      </c>
      <c r="X5165">
        <f>MONTH(Sales_Data[[#This Row],[Order_Date]])</f>
        <v>4</v>
      </c>
      <c r="Y5165" t="str">
        <f>"Q"&amp;ROUNDUP(MONTH(Sales_Data[[#This Row],[Order_Date]])/3,0)</f>
        <v>Q2</v>
      </c>
    </row>
    <row r="5166" spans="1:25" x14ac:dyDescent="0.3">
      <c r="A5166" t="s">
        <v>6943</v>
      </c>
      <c r="B5166" s="1">
        <v>45995</v>
      </c>
      <c r="C5166" t="s">
        <v>1847</v>
      </c>
      <c r="D5166" t="s">
        <v>553</v>
      </c>
      <c r="E5166" t="s">
        <v>39</v>
      </c>
      <c r="F5166" t="s">
        <v>202</v>
      </c>
      <c r="G5166" t="s">
        <v>21</v>
      </c>
      <c r="H5166" t="s">
        <v>22</v>
      </c>
      <c r="I5166" t="s">
        <v>23</v>
      </c>
      <c r="J5166">
        <v>1</v>
      </c>
      <c r="K5166">
        <v>2132.04</v>
      </c>
      <c r="L5166">
        <v>0.05</v>
      </c>
      <c r="M5166">
        <v>1748.39</v>
      </c>
      <c r="N5166" t="s">
        <v>70</v>
      </c>
      <c r="O5166" t="s">
        <v>35</v>
      </c>
      <c r="P5166" t="s">
        <v>44</v>
      </c>
      <c r="Q5166">
        <f>Sales_Data[[#This Row],[Quantity]]*Sales_Data[[#This Row],[Unit_Price]]</f>
        <v>2132.04</v>
      </c>
      <c r="R5166">
        <f>Sales_Data[[#This Row],[Gross_Sales]]*Sales_Data[[#This Row],[Discount]]</f>
        <v>106.602</v>
      </c>
      <c r="S5166">
        <f>Sales_Data[[#This Row],[Gross_Sales]]-Sales_Data[[#This Row],[Discount_Amount]]</f>
        <v>2025.4379999999999</v>
      </c>
      <c r="T5166">
        <f>Sales_Data[[#This Row],[Net Sales]]-Sales_Data[[#This Row],[Cost]]</f>
        <v>277.04799999999977</v>
      </c>
      <c r="U5166" s="2">
        <f>Sales_Data[[#This Row],[Profit]]/Sales_Data[[#This Row],[Net Sales]]</f>
        <v>0.13678424123572275</v>
      </c>
      <c r="V5166">
        <f>YEAR(Sales_Data[[#This Row],[Order_Date]])</f>
        <v>2025</v>
      </c>
      <c r="W5166" t="str">
        <f>TEXT(Sales_Data[[#This Row],[Order_Date]],"mmm")</f>
        <v>Dec</v>
      </c>
      <c r="X5166">
        <f>MONTH(Sales_Data[[#This Row],[Order_Date]])</f>
        <v>12</v>
      </c>
      <c r="Y5166" t="str">
        <f>"Q"&amp;ROUNDUP(MONTH(Sales_Data[[#This Row],[Order_Date]])/3,0)</f>
        <v>Q4</v>
      </c>
    </row>
    <row r="5167" spans="1:25" x14ac:dyDescent="0.3">
      <c r="A5167" t="s">
        <v>6944</v>
      </c>
      <c r="B5167" s="1">
        <v>45926</v>
      </c>
      <c r="C5167" t="s">
        <v>1437</v>
      </c>
      <c r="D5167" t="s">
        <v>436</v>
      </c>
      <c r="E5167" t="s">
        <v>48</v>
      </c>
      <c r="F5167" t="s">
        <v>164</v>
      </c>
      <c r="G5167" t="s">
        <v>21</v>
      </c>
      <c r="H5167" t="s">
        <v>127</v>
      </c>
      <c r="I5167" t="s">
        <v>314</v>
      </c>
      <c r="J5167">
        <v>2</v>
      </c>
      <c r="K5167">
        <v>38331.57</v>
      </c>
      <c r="L5167">
        <v>0.05</v>
      </c>
      <c r="M5167">
        <v>63862.83</v>
      </c>
      <c r="N5167" t="s">
        <v>70</v>
      </c>
      <c r="O5167" t="s">
        <v>25</v>
      </c>
      <c r="P5167" t="s">
        <v>71</v>
      </c>
      <c r="Q5167">
        <f>Sales_Data[[#This Row],[Quantity]]*Sales_Data[[#This Row],[Unit_Price]]</f>
        <v>76663.14</v>
      </c>
      <c r="R5167">
        <f>Sales_Data[[#This Row],[Gross_Sales]]*Sales_Data[[#This Row],[Discount]]</f>
        <v>3833.1570000000002</v>
      </c>
      <c r="S5167">
        <f>Sales_Data[[#This Row],[Gross_Sales]]-Sales_Data[[#This Row],[Discount_Amount]]</f>
        <v>72829.982999999993</v>
      </c>
      <c r="T5167">
        <f>Sales_Data[[#This Row],[Net Sales]]-Sales_Data[[#This Row],[Cost]]</f>
        <v>8967.1529999999912</v>
      </c>
      <c r="U5167" s="2">
        <f>Sales_Data[[#This Row],[Profit]]/Sales_Data[[#This Row],[Net Sales]]</f>
        <v>0.12312446921757475</v>
      </c>
      <c r="V5167">
        <f>YEAR(Sales_Data[[#This Row],[Order_Date]])</f>
        <v>2025</v>
      </c>
      <c r="W5167" t="str">
        <f>TEXT(Sales_Data[[#This Row],[Order_Date]],"mmm")</f>
        <v>Sep</v>
      </c>
      <c r="X5167">
        <f>MONTH(Sales_Data[[#This Row],[Order_Date]])</f>
        <v>9</v>
      </c>
      <c r="Y5167" t="str">
        <f>"Q"&amp;ROUNDUP(MONTH(Sales_Data[[#This Row],[Order_Date]])/3,0)</f>
        <v>Q3</v>
      </c>
    </row>
    <row r="5168" spans="1:25" x14ac:dyDescent="0.3">
      <c r="A5168" t="s">
        <v>6945</v>
      </c>
      <c r="B5168" s="1">
        <v>45828</v>
      </c>
      <c r="C5168" t="s">
        <v>2531</v>
      </c>
      <c r="D5168" t="s">
        <v>1026</v>
      </c>
      <c r="E5168" t="s">
        <v>19</v>
      </c>
      <c r="F5168" t="s">
        <v>66</v>
      </c>
      <c r="G5168" t="s">
        <v>67</v>
      </c>
      <c r="H5168" t="s">
        <v>68</v>
      </c>
      <c r="I5168" t="s">
        <v>97</v>
      </c>
      <c r="J5168">
        <v>1</v>
      </c>
      <c r="K5168">
        <v>12922.2</v>
      </c>
      <c r="L5168">
        <v>0.05</v>
      </c>
      <c r="M5168">
        <v>8890.91</v>
      </c>
      <c r="N5168" t="s">
        <v>52</v>
      </c>
      <c r="O5168" t="s">
        <v>25</v>
      </c>
      <c r="P5168" t="s">
        <v>71</v>
      </c>
      <c r="Q5168">
        <f>Sales_Data[[#This Row],[Quantity]]*Sales_Data[[#This Row],[Unit_Price]]</f>
        <v>12922.2</v>
      </c>
      <c r="R5168">
        <f>Sales_Data[[#This Row],[Gross_Sales]]*Sales_Data[[#This Row],[Discount]]</f>
        <v>646.11000000000013</v>
      </c>
      <c r="S5168">
        <f>Sales_Data[[#This Row],[Gross_Sales]]-Sales_Data[[#This Row],[Discount_Amount]]</f>
        <v>12276.09</v>
      </c>
      <c r="T5168">
        <f>Sales_Data[[#This Row],[Net Sales]]-Sales_Data[[#This Row],[Cost]]</f>
        <v>3385.1800000000003</v>
      </c>
      <c r="U5168" s="2">
        <f>Sales_Data[[#This Row],[Profit]]/Sales_Data[[#This Row],[Net Sales]]</f>
        <v>0.27575392490605727</v>
      </c>
      <c r="V5168">
        <f>YEAR(Sales_Data[[#This Row],[Order_Date]])</f>
        <v>2025</v>
      </c>
      <c r="W5168" t="str">
        <f>TEXT(Sales_Data[[#This Row],[Order_Date]],"mmm")</f>
        <v>Jun</v>
      </c>
      <c r="X5168">
        <f>MONTH(Sales_Data[[#This Row],[Order_Date]])</f>
        <v>6</v>
      </c>
      <c r="Y5168" t="str">
        <f>"Q"&amp;ROUNDUP(MONTH(Sales_Data[[#This Row],[Order_Date]])/3,0)</f>
        <v>Q2</v>
      </c>
    </row>
    <row r="5169" spans="1:25" x14ac:dyDescent="0.3">
      <c r="A5169" t="s">
        <v>6946</v>
      </c>
      <c r="B5169" s="1">
        <v>45751</v>
      </c>
      <c r="C5169" t="s">
        <v>4260</v>
      </c>
      <c r="D5169" t="s">
        <v>1026</v>
      </c>
      <c r="E5169" t="s">
        <v>48</v>
      </c>
      <c r="F5169" t="s">
        <v>49</v>
      </c>
      <c r="G5169" t="s">
        <v>41</v>
      </c>
      <c r="H5169" t="s">
        <v>147</v>
      </c>
      <c r="I5169" t="s">
        <v>369</v>
      </c>
      <c r="J5169">
        <v>1</v>
      </c>
      <c r="K5169">
        <v>3606.47</v>
      </c>
      <c r="L5169">
        <v>0.1</v>
      </c>
      <c r="M5169">
        <v>2366.5300000000002</v>
      </c>
      <c r="N5169" t="s">
        <v>24</v>
      </c>
      <c r="O5169" t="s">
        <v>35</v>
      </c>
      <c r="P5169" t="s">
        <v>26</v>
      </c>
      <c r="Q5169">
        <f>Sales_Data[[#This Row],[Quantity]]*Sales_Data[[#This Row],[Unit_Price]]</f>
        <v>3606.47</v>
      </c>
      <c r="R5169">
        <f>Sales_Data[[#This Row],[Gross_Sales]]*Sales_Data[[#This Row],[Discount]]</f>
        <v>360.64699999999999</v>
      </c>
      <c r="S5169">
        <f>Sales_Data[[#This Row],[Gross_Sales]]-Sales_Data[[#This Row],[Discount_Amount]]</f>
        <v>3245.8229999999999</v>
      </c>
      <c r="T5169">
        <f>Sales_Data[[#This Row],[Net Sales]]-Sales_Data[[#This Row],[Cost]]</f>
        <v>879.29299999999967</v>
      </c>
      <c r="U5169" s="2">
        <f>Sales_Data[[#This Row],[Profit]]/Sales_Data[[#This Row],[Net Sales]]</f>
        <v>0.27089986114461562</v>
      </c>
      <c r="V5169">
        <f>YEAR(Sales_Data[[#This Row],[Order_Date]])</f>
        <v>2025</v>
      </c>
      <c r="W5169" t="str">
        <f>TEXT(Sales_Data[[#This Row],[Order_Date]],"mmm")</f>
        <v>Apr</v>
      </c>
      <c r="X5169">
        <f>MONTH(Sales_Data[[#This Row],[Order_Date]])</f>
        <v>4</v>
      </c>
      <c r="Y5169" t="str">
        <f>"Q"&amp;ROUNDUP(MONTH(Sales_Data[[#This Row],[Order_Date]])/3,0)</f>
        <v>Q2</v>
      </c>
    </row>
    <row r="5170" spans="1:25" x14ac:dyDescent="0.3">
      <c r="A5170" t="s">
        <v>6947</v>
      </c>
      <c r="B5170" s="1">
        <v>45806</v>
      </c>
      <c r="C5170" t="s">
        <v>789</v>
      </c>
      <c r="D5170" t="s">
        <v>137</v>
      </c>
      <c r="E5170" t="s">
        <v>30</v>
      </c>
      <c r="F5170" t="s">
        <v>31</v>
      </c>
      <c r="G5170" t="s">
        <v>41</v>
      </c>
      <c r="H5170" t="s">
        <v>147</v>
      </c>
      <c r="I5170" t="s">
        <v>369</v>
      </c>
      <c r="J5170">
        <v>2</v>
      </c>
      <c r="K5170">
        <v>2945.16</v>
      </c>
      <c r="L5170">
        <v>0</v>
      </c>
      <c r="M5170">
        <v>4355.75</v>
      </c>
      <c r="N5170" t="s">
        <v>52</v>
      </c>
      <c r="O5170" t="s">
        <v>35</v>
      </c>
      <c r="P5170" t="s">
        <v>26</v>
      </c>
      <c r="Q5170">
        <f>Sales_Data[[#This Row],[Quantity]]*Sales_Data[[#This Row],[Unit_Price]]</f>
        <v>5890.32</v>
      </c>
      <c r="R5170">
        <f>Sales_Data[[#This Row],[Gross_Sales]]*Sales_Data[[#This Row],[Discount]]</f>
        <v>0</v>
      </c>
      <c r="S5170">
        <f>Sales_Data[[#This Row],[Gross_Sales]]-Sales_Data[[#This Row],[Discount_Amount]]</f>
        <v>5890.32</v>
      </c>
      <c r="T5170">
        <f>Sales_Data[[#This Row],[Net Sales]]-Sales_Data[[#This Row],[Cost]]</f>
        <v>1534.5699999999997</v>
      </c>
      <c r="U5170" s="2">
        <f>Sales_Data[[#This Row],[Profit]]/Sales_Data[[#This Row],[Net Sales]]</f>
        <v>0.26052404623178366</v>
      </c>
      <c r="V5170">
        <f>YEAR(Sales_Data[[#This Row],[Order_Date]])</f>
        <v>2025</v>
      </c>
      <c r="W5170" t="str">
        <f>TEXT(Sales_Data[[#This Row],[Order_Date]],"mmm")</f>
        <v>May</v>
      </c>
      <c r="X5170">
        <f>MONTH(Sales_Data[[#This Row],[Order_Date]])</f>
        <v>5</v>
      </c>
      <c r="Y5170" t="str">
        <f>"Q"&amp;ROUNDUP(MONTH(Sales_Data[[#This Row],[Order_Date]])/3,0)</f>
        <v>Q2</v>
      </c>
    </row>
    <row r="5171" spans="1:25" x14ac:dyDescent="0.3">
      <c r="A5171" t="s">
        <v>6948</v>
      </c>
      <c r="B5171" s="1">
        <v>45769</v>
      </c>
      <c r="C5171" t="s">
        <v>810</v>
      </c>
      <c r="D5171" t="s">
        <v>450</v>
      </c>
      <c r="E5171" t="s">
        <v>39</v>
      </c>
      <c r="F5171" t="s">
        <v>40</v>
      </c>
      <c r="G5171" t="s">
        <v>67</v>
      </c>
      <c r="H5171" t="s">
        <v>121</v>
      </c>
      <c r="I5171" t="s">
        <v>122</v>
      </c>
      <c r="J5171">
        <v>3</v>
      </c>
      <c r="K5171">
        <v>1525.03</v>
      </c>
      <c r="L5171">
        <v>0.1</v>
      </c>
      <c r="M5171">
        <v>2867.06</v>
      </c>
      <c r="N5171" t="s">
        <v>24</v>
      </c>
      <c r="O5171" t="s">
        <v>25</v>
      </c>
      <c r="P5171" t="s">
        <v>26</v>
      </c>
      <c r="Q5171">
        <f>Sales_Data[[#This Row],[Quantity]]*Sales_Data[[#This Row],[Unit_Price]]</f>
        <v>4575.09</v>
      </c>
      <c r="R5171">
        <f>Sales_Data[[#This Row],[Gross_Sales]]*Sales_Data[[#This Row],[Discount]]</f>
        <v>457.50900000000001</v>
      </c>
      <c r="S5171">
        <f>Sales_Data[[#This Row],[Gross_Sales]]-Sales_Data[[#This Row],[Discount_Amount]]</f>
        <v>4117.5810000000001</v>
      </c>
      <c r="T5171">
        <f>Sales_Data[[#This Row],[Net Sales]]-Sales_Data[[#This Row],[Cost]]</f>
        <v>1250.5210000000002</v>
      </c>
      <c r="U5171" s="2">
        <f>Sales_Data[[#This Row],[Profit]]/Sales_Data[[#This Row],[Net Sales]]</f>
        <v>0.3037028294039632</v>
      </c>
      <c r="V5171">
        <f>YEAR(Sales_Data[[#This Row],[Order_Date]])</f>
        <v>2025</v>
      </c>
      <c r="W5171" t="str">
        <f>TEXT(Sales_Data[[#This Row],[Order_Date]],"mmm")</f>
        <v>Apr</v>
      </c>
      <c r="X5171">
        <f>MONTH(Sales_Data[[#This Row],[Order_Date]])</f>
        <v>4</v>
      </c>
      <c r="Y5171" t="str">
        <f>"Q"&amp;ROUNDUP(MONTH(Sales_Data[[#This Row],[Order_Date]])/3,0)</f>
        <v>Q2</v>
      </c>
    </row>
    <row r="5172" spans="1:25" x14ac:dyDescent="0.3">
      <c r="A5172" t="s">
        <v>6949</v>
      </c>
      <c r="B5172" s="1">
        <v>45712</v>
      </c>
      <c r="C5172" t="s">
        <v>2921</v>
      </c>
      <c r="D5172" t="s">
        <v>356</v>
      </c>
      <c r="E5172" t="s">
        <v>19</v>
      </c>
      <c r="F5172" t="s">
        <v>57</v>
      </c>
      <c r="G5172" t="s">
        <v>41</v>
      </c>
      <c r="H5172" t="s">
        <v>147</v>
      </c>
      <c r="I5172" t="s">
        <v>369</v>
      </c>
      <c r="J5172">
        <v>1</v>
      </c>
      <c r="K5172">
        <v>3128.28</v>
      </c>
      <c r="L5172">
        <v>0</v>
      </c>
      <c r="M5172">
        <v>2293.7600000000002</v>
      </c>
      <c r="N5172" t="s">
        <v>83</v>
      </c>
      <c r="O5172" t="s">
        <v>35</v>
      </c>
      <c r="P5172" t="s">
        <v>26</v>
      </c>
      <c r="Q5172">
        <f>Sales_Data[[#This Row],[Quantity]]*Sales_Data[[#This Row],[Unit_Price]]</f>
        <v>3128.28</v>
      </c>
      <c r="R5172">
        <f>Sales_Data[[#This Row],[Gross_Sales]]*Sales_Data[[#This Row],[Discount]]</f>
        <v>0</v>
      </c>
      <c r="S5172">
        <f>Sales_Data[[#This Row],[Gross_Sales]]-Sales_Data[[#This Row],[Discount_Amount]]</f>
        <v>3128.28</v>
      </c>
      <c r="T5172">
        <f>Sales_Data[[#This Row],[Net Sales]]-Sales_Data[[#This Row],[Cost]]</f>
        <v>834.52</v>
      </c>
      <c r="U5172" s="2">
        <f>Sales_Data[[#This Row],[Profit]]/Sales_Data[[#This Row],[Net Sales]]</f>
        <v>0.2667664019844771</v>
      </c>
      <c r="V5172">
        <f>YEAR(Sales_Data[[#This Row],[Order_Date]])</f>
        <v>2025</v>
      </c>
      <c r="W5172" t="str">
        <f>TEXT(Sales_Data[[#This Row],[Order_Date]],"mmm")</f>
        <v>Feb</v>
      </c>
      <c r="X5172">
        <f>MONTH(Sales_Data[[#This Row],[Order_Date]])</f>
        <v>2</v>
      </c>
      <c r="Y5172" t="str">
        <f>"Q"&amp;ROUNDUP(MONTH(Sales_Data[[#This Row],[Order_Date]])/3,0)</f>
        <v>Q1</v>
      </c>
    </row>
    <row r="5173" spans="1:25" x14ac:dyDescent="0.3">
      <c r="A5173" t="s">
        <v>6950</v>
      </c>
      <c r="B5173" s="1">
        <v>45994</v>
      </c>
      <c r="C5173" t="s">
        <v>3084</v>
      </c>
      <c r="D5173" t="s">
        <v>513</v>
      </c>
      <c r="E5173" t="s">
        <v>19</v>
      </c>
      <c r="F5173" t="s">
        <v>81</v>
      </c>
      <c r="G5173" t="s">
        <v>75</v>
      </c>
      <c r="H5173" t="s">
        <v>76</v>
      </c>
      <c r="I5173" t="s">
        <v>108</v>
      </c>
      <c r="J5173">
        <v>1</v>
      </c>
      <c r="K5173">
        <v>11479.97</v>
      </c>
      <c r="L5173">
        <v>0</v>
      </c>
      <c r="M5173">
        <v>8188.08</v>
      </c>
      <c r="N5173" t="s">
        <v>24</v>
      </c>
      <c r="O5173" t="s">
        <v>25</v>
      </c>
      <c r="P5173" t="s">
        <v>44</v>
      </c>
      <c r="Q5173">
        <f>Sales_Data[[#This Row],[Quantity]]*Sales_Data[[#This Row],[Unit_Price]]</f>
        <v>11479.97</v>
      </c>
      <c r="R5173">
        <f>Sales_Data[[#This Row],[Gross_Sales]]*Sales_Data[[#This Row],[Discount]]</f>
        <v>0</v>
      </c>
      <c r="S5173">
        <f>Sales_Data[[#This Row],[Gross_Sales]]-Sales_Data[[#This Row],[Discount_Amount]]</f>
        <v>11479.97</v>
      </c>
      <c r="T5173">
        <f>Sales_Data[[#This Row],[Net Sales]]-Sales_Data[[#This Row],[Cost]]</f>
        <v>3291.8899999999994</v>
      </c>
      <c r="U5173" s="2">
        <f>Sales_Data[[#This Row],[Profit]]/Sales_Data[[#This Row],[Net Sales]]</f>
        <v>0.28675074934864808</v>
      </c>
      <c r="V5173">
        <f>YEAR(Sales_Data[[#This Row],[Order_Date]])</f>
        <v>2025</v>
      </c>
      <c r="W5173" t="str">
        <f>TEXT(Sales_Data[[#This Row],[Order_Date]],"mmm")</f>
        <v>Dec</v>
      </c>
      <c r="X5173">
        <f>MONTH(Sales_Data[[#This Row],[Order_Date]])</f>
        <v>12</v>
      </c>
      <c r="Y5173" t="str">
        <f>"Q"&amp;ROUNDUP(MONTH(Sales_Data[[#This Row],[Order_Date]])/3,0)</f>
        <v>Q4</v>
      </c>
    </row>
    <row r="5174" spans="1:25" x14ac:dyDescent="0.3">
      <c r="A5174" t="s">
        <v>6951</v>
      </c>
      <c r="B5174" s="1">
        <v>45773</v>
      </c>
      <c r="C5174" t="s">
        <v>5801</v>
      </c>
      <c r="D5174" t="s">
        <v>474</v>
      </c>
      <c r="E5174" t="s">
        <v>48</v>
      </c>
      <c r="F5174" t="s">
        <v>132</v>
      </c>
      <c r="G5174" t="s">
        <v>75</v>
      </c>
      <c r="H5174" t="s">
        <v>256</v>
      </c>
      <c r="I5174" t="s">
        <v>334</v>
      </c>
      <c r="J5174">
        <v>1</v>
      </c>
      <c r="K5174">
        <v>21240.25</v>
      </c>
      <c r="L5174">
        <v>0</v>
      </c>
      <c r="M5174">
        <v>13276.98</v>
      </c>
      <c r="N5174" t="s">
        <v>24</v>
      </c>
      <c r="O5174" t="s">
        <v>25</v>
      </c>
      <c r="P5174" t="s">
        <v>71</v>
      </c>
      <c r="Q5174">
        <f>Sales_Data[[#This Row],[Quantity]]*Sales_Data[[#This Row],[Unit_Price]]</f>
        <v>21240.25</v>
      </c>
      <c r="R5174">
        <f>Sales_Data[[#This Row],[Gross_Sales]]*Sales_Data[[#This Row],[Discount]]</f>
        <v>0</v>
      </c>
      <c r="S5174">
        <f>Sales_Data[[#This Row],[Gross_Sales]]-Sales_Data[[#This Row],[Discount_Amount]]</f>
        <v>21240.25</v>
      </c>
      <c r="T5174">
        <f>Sales_Data[[#This Row],[Net Sales]]-Sales_Data[[#This Row],[Cost]]</f>
        <v>7963.27</v>
      </c>
      <c r="U5174" s="2">
        <f>Sales_Data[[#This Row],[Profit]]/Sales_Data[[#This Row],[Net Sales]]</f>
        <v>0.37491413707465782</v>
      </c>
      <c r="V5174">
        <f>YEAR(Sales_Data[[#This Row],[Order_Date]])</f>
        <v>2025</v>
      </c>
      <c r="W5174" t="str">
        <f>TEXT(Sales_Data[[#This Row],[Order_Date]],"mmm")</f>
        <v>Apr</v>
      </c>
      <c r="X5174">
        <f>MONTH(Sales_Data[[#This Row],[Order_Date]])</f>
        <v>4</v>
      </c>
      <c r="Y5174" t="str">
        <f>"Q"&amp;ROUNDUP(MONTH(Sales_Data[[#This Row],[Order_Date]])/3,0)</f>
        <v>Q2</v>
      </c>
    </row>
    <row r="5175" spans="1:25" x14ac:dyDescent="0.3">
      <c r="A5175" t="s">
        <v>6952</v>
      </c>
      <c r="B5175" s="1">
        <v>45800</v>
      </c>
      <c r="C5175" t="s">
        <v>2790</v>
      </c>
      <c r="D5175" t="s">
        <v>100</v>
      </c>
      <c r="E5175" t="s">
        <v>48</v>
      </c>
      <c r="F5175" t="s">
        <v>49</v>
      </c>
      <c r="G5175" t="s">
        <v>21</v>
      </c>
      <c r="H5175" t="s">
        <v>297</v>
      </c>
      <c r="I5175" t="s">
        <v>494</v>
      </c>
      <c r="J5175">
        <v>1</v>
      </c>
      <c r="K5175">
        <v>29495.89</v>
      </c>
      <c r="L5175">
        <v>0.1</v>
      </c>
      <c r="M5175">
        <v>17332.849999999999</v>
      </c>
      <c r="N5175" t="s">
        <v>24</v>
      </c>
      <c r="O5175" t="s">
        <v>35</v>
      </c>
      <c r="P5175" t="s">
        <v>44</v>
      </c>
      <c r="Q5175">
        <f>Sales_Data[[#This Row],[Quantity]]*Sales_Data[[#This Row],[Unit_Price]]</f>
        <v>29495.89</v>
      </c>
      <c r="R5175">
        <f>Sales_Data[[#This Row],[Gross_Sales]]*Sales_Data[[#This Row],[Discount]]</f>
        <v>2949.5889999999999</v>
      </c>
      <c r="S5175">
        <f>Sales_Data[[#This Row],[Gross_Sales]]-Sales_Data[[#This Row],[Discount_Amount]]</f>
        <v>26546.300999999999</v>
      </c>
      <c r="T5175">
        <f>Sales_Data[[#This Row],[Net Sales]]-Sales_Data[[#This Row],[Cost]]</f>
        <v>9213.4510000000009</v>
      </c>
      <c r="U5175" s="2">
        <f>Sales_Data[[#This Row],[Profit]]/Sales_Data[[#This Row],[Net Sales]]</f>
        <v>0.34707099117123702</v>
      </c>
      <c r="V5175">
        <f>YEAR(Sales_Data[[#This Row],[Order_Date]])</f>
        <v>2025</v>
      </c>
      <c r="W5175" t="str">
        <f>TEXT(Sales_Data[[#This Row],[Order_Date]],"mmm")</f>
        <v>May</v>
      </c>
      <c r="X5175">
        <f>MONTH(Sales_Data[[#This Row],[Order_Date]])</f>
        <v>5</v>
      </c>
      <c r="Y5175" t="str">
        <f>"Q"&amp;ROUNDUP(MONTH(Sales_Data[[#This Row],[Order_Date]])/3,0)</f>
        <v>Q2</v>
      </c>
    </row>
    <row r="5176" spans="1:25" x14ac:dyDescent="0.3">
      <c r="A5176" t="s">
        <v>6953</v>
      </c>
      <c r="B5176" s="1">
        <v>45858</v>
      </c>
      <c r="C5176" t="s">
        <v>1931</v>
      </c>
      <c r="D5176" t="s">
        <v>1650</v>
      </c>
      <c r="E5176" t="s">
        <v>119</v>
      </c>
      <c r="F5176" t="s">
        <v>184</v>
      </c>
      <c r="G5176" t="s">
        <v>67</v>
      </c>
      <c r="H5176" t="s">
        <v>121</v>
      </c>
      <c r="I5176" t="s">
        <v>122</v>
      </c>
      <c r="J5176">
        <v>2</v>
      </c>
      <c r="K5176">
        <v>3559.99</v>
      </c>
      <c r="L5176">
        <v>0.05</v>
      </c>
      <c r="M5176">
        <v>4332.01</v>
      </c>
      <c r="N5176" t="s">
        <v>70</v>
      </c>
      <c r="O5176" t="s">
        <v>35</v>
      </c>
      <c r="P5176" t="s">
        <v>44</v>
      </c>
      <c r="Q5176">
        <f>Sales_Data[[#This Row],[Quantity]]*Sales_Data[[#This Row],[Unit_Price]]</f>
        <v>7119.98</v>
      </c>
      <c r="R5176">
        <f>Sales_Data[[#This Row],[Gross_Sales]]*Sales_Data[[#This Row],[Discount]]</f>
        <v>355.99900000000002</v>
      </c>
      <c r="S5176">
        <f>Sales_Data[[#This Row],[Gross_Sales]]-Sales_Data[[#This Row],[Discount_Amount]]</f>
        <v>6763.9809999999998</v>
      </c>
      <c r="T5176">
        <f>Sales_Data[[#This Row],[Net Sales]]-Sales_Data[[#This Row],[Cost]]</f>
        <v>2431.9709999999995</v>
      </c>
      <c r="U5176" s="2">
        <f>Sales_Data[[#This Row],[Profit]]/Sales_Data[[#This Row],[Net Sales]]</f>
        <v>0.35954728435813166</v>
      </c>
      <c r="V5176">
        <f>YEAR(Sales_Data[[#This Row],[Order_Date]])</f>
        <v>2025</v>
      </c>
      <c r="W5176" t="str">
        <f>TEXT(Sales_Data[[#This Row],[Order_Date]],"mmm")</f>
        <v>Jul</v>
      </c>
      <c r="X5176">
        <f>MONTH(Sales_Data[[#This Row],[Order_Date]])</f>
        <v>7</v>
      </c>
      <c r="Y5176" t="str">
        <f>"Q"&amp;ROUNDUP(MONTH(Sales_Data[[#This Row],[Order_Date]])/3,0)</f>
        <v>Q3</v>
      </c>
    </row>
    <row r="5177" spans="1:25" x14ac:dyDescent="0.3">
      <c r="A5177" t="s">
        <v>6954</v>
      </c>
      <c r="B5177" s="1">
        <v>45837</v>
      </c>
      <c r="C5177" t="s">
        <v>2468</v>
      </c>
      <c r="D5177" t="s">
        <v>183</v>
      </c>
      <c r="E5177" t="s">
        <v>48</v>
      </c>
      <c r="F5177" t="s">
        <v>126</v>
      </c>
      <c r="G5177" t="s">
        <v>67</v>
      </c>
      <c r="H5177" t="s">
        <v>133</v>
      </c>
      <c r="I5177" t="s">
        <v>134</v>
      </c>
      <c r="J5177">
        <v>3</v>
      </c>
      <c r="K5177">
        <v>42669.36</v>
      </c>
      <c r="L5177">
        <v>0.05</v>
      </c>
      <c r="M5177">
        <v>82946.929999999993</v>
      </c>
      <c r="N5177" t="s">
        <v>83</v>
      </c>
      <c r="O5177" t="s">
        <v>35</v>
      </c>
      <c r="P5177" t="s">
        <v>44</v>
      </c>
      <c r="Q5177">
        <f>Sales_Data[[#This Row],[Quantity]]*Sales_Data[[#This Row],[Unit_Price]]</f>
        <v>128008.08</v>
      </c>
      <c r="R5177">
        <f>Sales_Data[[#This Row],[Gross_Sales]]*Sales_Data[[#This Row],[Discount]]</f>
        <v>6400.4040000000005</v>
      </c>
      <c r="S5177">
        <f>Sales_Data[[#This Row],[Gross_Sales]]-Sales_Data[[#This Row],[Discount_Amount]]</f>
        <v>121607.67600000001</v>
      </c>
      <c r="T5177">
        <f>Sales_Data[[#This Row],[Net Sales]]-Sales_Data[[#This Row],[Cost]]</f>
        <v>38660.746000000014</v>
      </c>
      <c r="U5177" s="2">
        <f>Sales_Data[[#This Row],[Profit]]/Sales_Data[[#This Row],[Net Sales]]</f>
        <v>0.31791369814517312</v>
      </c>
      <c r="V5177">
        <f>YEAR(Sales_Data[[#This Row],[Order_Date]])</f>
        <v>2025</v>
      </c>
      <c r="W5177" t="str">
        <f>TEXT(Sales_Data[[#This Row],[Order_Date]],"mmm")</f>
        <v>Jun</v>
      </c>
      <c r="X5177">
        <f>MONTH(Sales_Data[[#This Row],[Order_Date]])</f>
        <v>6</v>
      </c>
      <c r="Y5177" t="str">
        <f>"Q"&amp;ROUNDUP(MONTH(Sales_Data[[#This Row],[Order_Date]])/3,0)</f>
        <v>Q2</v>
      </c>
    </row>
    <row r="5178" spans="1:25" x14ac:dyDescent="0.3">
      <c r="A5178" t="s">
        <v>6955</v>
      </c>
      <c r="B5178" s="1">
        <v>45859</v>
      </c>
      <c r="C5178" t="s">
        <v>2517</v>
      </c>
      <c r="D5178" t="s">
        <v>38</v>
      </c>
      <c r="E5178" t="s">
        <v>48</v>
      </c>
      <c r="F5178" t="s">
        <v>126</v>
      </c>
      <c r="G5178" t="s">
        <v>41</v>
      </c>
      <c r="H5178" t="s">
        <v>42</v>
      </c>
      <c r="I5178" t="s">
        <v>43</v>
      </c>
      <c r="J5178">
        <v>3</v>
      </c>
      <c r="K5178">
        <v>31352.61</v>
      </c>
      <c r="L5178">
        <v>0.15</v>
      </c>
      <c r="M5178">
        <v>51642.54</v>
      </c>
      <c r="N5178" t="s">
        <v>52</v>
      </c>
      <c r="O5178" t="s">
        <v>35</v>
      </c>
      <c r="P5178" t="s">
        <v>44</v>
      </c>
      <c r="Q5178">
        <f>Sales_Data[[#This Row],[Quantity]]*Sales_Data[[#This Row],[Unit_Price]]</f>
        <v>94057.83</v>
      </c>
      <c r="R5178">
        <f>Sales_Data[[#This Row],[Gross_Sales]]*Sales_Data[[#This Row],[Discount]]</f>
        <v>14108.674499999999</v>
      </c>
      <c r="S5178">
        <f>Sales_Data[[#This Row],[Gross_Sales]]-Sales_Data[[#This Row],[Discount_Amount]]</f>
        <v>79949.155500000008</v>
      </c>
      <c r="T5178">
        <f>Sales_Data[[#This Row],[Net Sales]]-Sales_Data[[#This Row],[Cost]]</f>
        <v>28306.615500000007</v>
      </c>
      <c r="U5178" s="2">
        <f>Sales_Data[[#This Row],[Profit]]/Sales_Data[[#This Row],[Net Sales]]</f>
        <v>0.35405771734511948</v>
      </c>
      <c r="V5178">
        <f>YEAR(Sales_Data[[#This Row],[Order_Date]])</f>
        <v>2025</v>
      </c>
      <c r="W5178" t="str">
        <f>TEXT(Sales_Data[[#This Row],[Order_Date]],"mmm")</f>
        <v>Jul</v>
      </c>
      <c r="X5178">
        <f>MONTH(Sales_Data[[#This Row],[Order_Date]])</f>
        <v>7</v>
      </c>
      <c r="Y5178" t="str">
        <f>"Q"&amp;ROUNDUP(MONTH(Sales_Data[[#This Row],[Order_Date]])/3,0)</f>
        <v>Q3</v>
      </c>
    </row>
    <row r="5179" spans="1:25" x14ac:dyDescent="0.3">
      <c r="A5179" t="s">
        <v>6956</v>
      </c>
      <c r="B5179" s="1">
        <v>46021</v>
      </c>
      <c r="C5179" t="s">
        <v>1608</v>
      </c>
      <c r="D5179" t="s">
        <v>685</v>
      </c>
      <c r="E5179" t="s">
        <v>119</v>
      </c>
      <c r="F5179" t="s">
        <v>249</v>
      </c>
      <c r="G5179" t="s">
        <v>41</v>
      </c>
      <c r="H5179" t="s">
        <v>147</v>
      </c>
      <c r="I5179" t="s">
        <v>148</v>
      </c>
      <c r="J5179">
        <v>2</v>
      </c>
      <c r="K5179">
        <v>8689.4</v>
      </c>
      <c r="L5179">
        <v>0.15</v>
      </c>
      <c r="M5179">
        <v>10042.75</v>
      </c>
      <c r="N5179" t="s">
        <v>52</v>
      </c>
      <c r="O5179" t="s">
        <v>35</v>
      </c>
      <c r="P5179" t="s">
        <v>26</v>
      </c>
      <c r="Q5179">
        <f>Sales_Data[[#This Row],[Quantity]]*Sales_Data[[#This Row],[Unit_Price]]</f>
        <v>17378.8</v>
      </c>
      <c r="R5179">
        <f>Sales_Data[[#This Row],[Gross_Sales]]*Sales_Data[[#This Row],[Discount]]</f>
        <v>2606.8199999999997</v>
      </c>
      <c r="S5179">
        <f>Sales_Data[[#This Row],[Gross_Sales]]-Sales_Data[[#This Row],[Discount_Amount]]</f>
        <v>14771.98</v>
      </c>
      <c r="T5179">
        <f>Sales_Data[[#This Row],[Net Sales]]-Sales_Data[[#This Row],[Cost]]</f>
        <v>4729.2299999999996</v>
      </c>
      <c r="U5179" s="2">
        <f>Sales_Data[[#This Row],[Profit]]/Sales_Data[[#This Row],[Net Sales]]</f>
        <v>0.32014868690588533</v>
      </c>
      <c r="V5179">
        <f>YEAR(Sales_Data[[#This Row],[Order_Date]])</f>
        <v>2025</v>
      </c>
      <c r="W5179" t="str">
        <f>TEXT(Sales_Data[[#This Row],[Order_Date]],"mmm")</f>
        <v>Dec</v>
      </c>
      <c r="X5179">
        <f>MONTH(Sales_Data[[#This Row],[Order_Date]])</f>
        <v>12</v>
      </c>
      <c r="Y5179" t="str">
        <f>"Q"&amp;ROUNDUP(MONTH(Sales_Data[[#This Row],[Order_Date]])/3,0)</f>
        <v>Q4</v>
      </c>
    </row>
    <row r="5180" spans="1:25" x14ac:dyDescent="0.3">
      <c r="A5180" t="s">
        <v>6957</v>
      </c>
      <c r="B5180" s="1">
        <v>45710</v>
      </c>
      <c r="C5180" t="s">
        <v>6258</v>
      </c>
      <c r="D5180" t="s">
        <v>168</v>
      </c>
      <c r="E5180" t="s">
        <v>39</v>
      </c>
      <c r="F5180" t="s">
        <v>107</v>
      </c>
      <c r="G5180" t="s">
        <v>67</v>
      </c>
      <c r="H5180" t="s">
        <v>133</v>
      </c>
      <c r="I5180" t="s">
        <v>138</v>
      </c>
      <c r="J5180">
        <v>4</v>
      </c>
      <c r="K5180">
        <v>2725.73</v>
      </c>
      <c r="L5180">
        <v>0.15</v>
      </c>
      <c r="M5180">
        <v>5755.61</v>
      </c>
      <c r="N5180" t="s">
        <v>83</v>
      </c>
      <c r="O5180" t="s">
        <v>35</v>
      </c>
      <c r="P5180" t="s">
        <v>26</v>
      </c>
      <c r="Q5180">
        <f>Sales_Data[[#This Row],[Quantity]]*Sales_Data[[#This Row],[Unit_Price]]</f>
        <v>10902.92</v>
      </c>
      <c r="R5180">
        <f>Sales_Data[[#This Row],[Gross_Sales]]*Sales_Data[[#This Row],[Discount]]</f>
        <v>1635.4379999999999</v>
      </c>
      <c r="S5180">
        <f>Sales_Data[[#This Row],[Gross_Sales]]-Sales_Data[[#This Row],[Discount_Amount]]</f>
        <v>9267.482</v>
      </c>
      <c r="T5180">
        <f>Sales_Data[[#This Row],[Net Sales]]-Sales_Data[[#This Row],[Cost]]</f>
        <v>3511.8720000000003</v>
      </c>
      <c r="U5180" s="2">
        <f>Sales_Data[[#This Row],[Profit]]/Sales_Data[[#This Row],[Net Sales]]</f>
        <v>0.37894565104091926</v>
      </c>
      <c r="V5180">
        <f>YEAR(Sales_Data[[#This Row],[Order_Date]])</f>
        <v>2025</v>
      </c>
      <c r="W5180" t="str">
        <f>TEXT(Sales_Data[[#This Row],[Order_Date]],"mmm")</f>
        <v>Feb</v>
      </c>
      <c r="X5180">
        <f>MONTH(Sales_Data[[#This Row],[Order_Date]])</f>
        <v>2</v>
      </c>
      <c r="Y5180" t="str">
        <f>"Q"&amp;ROUNDUP(MONTH(Sales_Data[[#This Row],[Order_Date]])/3,0)</f>
        <v>Q1</v>
      </c>
    </row>
    <row r="5181" spans="1:25" x14ac:dyDescent="0.3">
      <c r="A5181" t="s">
        <v>6958</v>
      </c>
      <c r="B5181" s="1">
        <v>45837</v>
      </c>
      <c r="C5181" t="s">
        <v>5768</v>
      </c>
      <c r="D5181" t="s">
        <v>18</v>
      </c>
      <c r="E5181" t="s">
        <v>30</v>
      </c>
      <c r="F5181" t="s">
        <v>87</v>
      </c>
      <c r="G5181" t="s">
        <v>21</v>
      </c>
      <c r="H5181" t="s">
        <v>22</v>
      </c>
      <c r="I5181" t="s">
        <v>23</v>
      </c>
      <c r="J5181">
        <v>2</v>
      </c>
      <c r="K5181">
        <v>3766.35</v>
      </c>
      <c r="L5181">
        <v>0.1</v>
      </c>
      <c r="M5181">
        <v>5946.12</v>
      </c>
      <c r="N5181" t="s">
        <v>24</v>
      </c>
      <c r="O5181" t="s">
        <v>35</v>
      </c>
      <c r="P5181" t="s">
        <v>44</v>
      </c>
      <c r="Q5181">
        <f>Sales_Data[[#This Row],[Quantity]]*Sales_Data[[#This Row],[Unit_Price]]</f>
        <v>7532.7</v>
      </c>
      <c r="R5181">
        <f>Sales_Data[[#This Row],[Gross_Sales]]*Sales_Data[[#This Row],[Discount]]</f>
        <v>753.27</v>
      </c>
      <c r="S5181">
        <f>Sales_Data[[#This Row],[Gross_Sales]]-Sales_Data[[#This Row],[Discount_Amount]]</f>
        <v>6779.43</v>
      </c>
      <c r="T5181">
        <f>Sales_Data[[#This Row],[Net Sales]]-Sales_Data[[#This Row],[Cost]]</f>
        <v>833.3100000000004</v>
      </c>
      <c r="U5181" s="2">
        <f>Sales_Data[[#This Row],[Profit]]/Sales_Data[[#This Row],[Net Sales]]</f>
        <v>0.12291741341086203</v>
      </c>
      <c r="V5181">
        <f>YEAR(Sales_Data[[#This Row],[Order_Date]])</f>
        <v>2025</v>
      </c>
      <c r="W5181" t="str">
        <f>TEXT(Sales_Data[[#This Row],[Order_Date]],"mmm")</f>
        <v>Jun</v>
      </c>
      <c r="X5181">
        <f>MONTH(Sales_Data[[#This Row],[Order_Date]])</f>
        <v>6</v>
      </c>
      <c r="Y5181" t="str">
        <f>"Q"&amp;ROUNDUP(MONTH(Sales_Data[[#This Row],[Order_Date]])/3,0)</f>
        <v>Q2</v>
      </c>
    </row>
    <row r="5182" spans="1:25" x14ac:dyDescent="0.3">
      <c r="A5182" t="s">
        <v>6959</v>
      </c>
      <c r="B5182" s="1">
        <v>45970</v>
      </c>
      <c r="C5182" t="s">
        <v>1917</v>
      </c>
      <c r="D5182" t="s">
        <v>1650</v>
      </c>
      <c r="E5182" t="s">
        <v>48</v>
      </c>
      <c r="F5182" t="s">
        <v>132</v>
      </c>
      <c r="G5182" t="s">
        <v>41</v>
      </c>
      <c r="H5182" t="s">
        <v>147</v>
      </c>
      <c r="I5182" t="s">
        <v>148</v>
      </c>
      <c r="J5182">
        <v>4</v>
      </c>
      <c r="K5182">
        <v>17838.080000000002</v>
      </c>
      <c r="L5182">
        <v>0.15</v>
      </c>
      <c r="M5182">
        <v>39325.29</v>
      </c>
      <c r="N5182" t="s">
        <v>24</v>
      </c>
      <c r="O5182" t="s">
        <v>35</v>
      </c>
      <c r="P5182" t="s">
        <v>44</v>
      </c>
      <c r="Q5182">
        <f>Sales_Data[[#This Row],[Quantity]]*Sales_Data[[#This Row],[Unit_Price]]</f>
        <v>71352.320000000007</v>
      </c>
      <c r="R5182">
        <f>Sales_Data[[#This Row],[Gross_Sales]]*Sales_Data[[#This Row],[Discount]]</f>
        <v>10702.848</v>
      </c>
      <c r="S5182">
        <f>Sales_Data[[#This Row],[Gross_Sales]]-Sales_Data[[#This Row],[Discount_Amount]]</f>
        <v>60649.472000000009</v>
      </c>
      <c r="T5182">
        <f>Sales_Data[[#This Row],[Net Sales]]-Sales_Data[[#This Row],[Cost]]</f>
        <v>21324.182000000008</v>
      </c>
      <c r="U5182" s="2">
        <f>Sales_Data[[#This Row],[Profit]]/Sales_Data[[#This Row],[Net Sales]]</f>
        <v>0.35159715817476539</v>
      </c>
      <c r="V5182">
        <f>YEAR(Sales_Data[[#This Row],[Order_Date]])</f>
        <v>2025</v>
      </c>
      <c r="W5182" t="str">
        <f>TEXT(Sales_Data[[#This Row],[Order_Date]],"mmm")</f>
        <v>Nov</v>
      </c>
      <c r="X5182">
        <f>MONTH(Sales_Data[[#This Row],[Order_Date]])</f>
        <v>11</v>
      </c>
      <c r="Y5182" t="str">
        <f>"Q"&amp;ROUNDUP(MONTH(Sales_Data[[#This Row],[Order_Date]])/3,0)</f>
        <v>Q4</v>
      </c>
    </row>
    <row r="5183" spans="1:25" x14ac:dyDescent="0.3">
      <c r="A5183" t="s">
        <v>6960</v>
      </c>
      <c r="B5183" s="1">
        <v>45965</v>
      </c>
      <c r="C5183" t="s">
        <v>2822</v>
      </c>
      <c r="D5183" t="s">
        <v>252</v>
      </c>
      <c r="E5183" t="s">
        <v>39</v>
      </c>
      <c r="F5183" t="s">
        <v>96</v>
      </c>
      <c r="G5183" t="s">
        <v>67</v>
      </c>
      <c r="H5183" t="s">
        <v>88</v>
      </c>
      <c r="I5183" t="s">
        <v>157</v>
      </c>
      <c r="J5183">
        <v>1</v>
      </c>
      <c r="K5183">
        <v>3757.77</v>
      </c>
      <c r="L5183">
        <v>0.1</v>
      </c>
      <c r="M5183">
        <v>2835.53</v>
      </c>
      <c r="N5183" t="s">
        <v>52</v>
      </c>
      <c r="O5183" t="s">
        <v>53</v>
      </c>
      <c r="P5183" t="s">
        <v>71</v>
      </c>
      <c r="Q5183">
        <f>Sales_Data[[#This Row],[Quantity]]*Sales_Data[[#This Row],[Unit_Price]]</f>
        <v>3757.77</v>
      </c>
      <c r="R5183">
        <f>Sales_Data[[#This Row],[Gross_Sales]]*Sales_Data[[#This Row],[Discount]]</f>
        <v>375.77700000000004</v>
      </c>
      <c r="S5183">
        <f>Sales_Data[[#This Row],[Gross_Sales]]-Sales_Data[[#This Row],[Discount_Amount]]</f>
        <v>3381.9929999999999</v>
      </c>
      <c r="T5183">
        <f>Sales_Data[[#This Row],[Net Sales]]-Sales_Data[[#This Row],[Cost]]</f>
        <v>546.46299999999974</v>
      </c>
      <c r="U5183" s="2">
        <f>Sales_Data[[#This Row],[Profit]]/Sales_Data[[#This Row],[Net Sales]]</f>
        <v>0.16158016885309925</v>
      </c>
      <c r="V5183">
        <f>YEAR(Sales_Data[[#This Row],[Order_Date]])</f>
        <v>2025</v>
      </c>
      <c r="W5183" t="str">
        <f>TEXT(Sales_Data[[#This Row],[Order_Date]],"mmm")</f>
        <v>Nov</v>
      </c>
      <c r="X5183">
        <f>MONTH(Sales_Data[[#This Row],[Order_Date]])</f>
        <v>11</v>
      </c>
      <c r="Y5183" t="str">
        <f>"Q"&amp;ROUNDUP(MONTH(Sales_Data[[#This Row],[Order_Date]])/3,0)</f>
        <v>Q4</v>
      </c>
    </row>
    <row r="5184" spans="1:25" x14ac:dyDescent="0.3">
      <c r="A5184" t="s">
        <v>6961</v>
      </c>
      <c r="B5184" s="1">
        <v>45794</v>
      </c>
      <c r="C5184" t="s">
        <v>1959</v>
      </c>
      <c r="D5184" t="s">
        <v>180</v>
      </c>
      <c r="E5184" t="s">
        <v>19</v>
      </c>
      <c r="F5184" t="s">
        <v>113</v>
      </c>
      <c r="G5184" t="s">
        <v>21</v>
      </c>
      <c r="H5184" t="s">
        <v>230</v>
      </c>
      <c r="I5184" t="s">
        <v>328</v>
      </c>
      <c r="J5184">
        <v>2</v>
      </c>
      <c r="K5184">
        <v>10259.459999999999</v>
      </c>
      <c r="L5184">
        <v>0.2</v>
      </c>
      <c r="M5184">
        <v>10613.05</v>
      </c>
      <c r="N5184" t="s">
        <v>70</v>
      </c>
      <c r="O5184" t="s">
        <v>25</v>
      </c>
      <c r="P5184" t="s">
        <v>71</v>
      </c>
      <c r="Q5184">
        <f>Sales_Data[[#This Row],[Quantity]]*Sales_Data[[#This Row],[Unit_Price]]</f>
        <v>20518.919999999998</v>
      </c>
      <c r="R5184">
        <f>Sales_Data[[#This Row],[Gross_Sales]]*Sales_Data[[#This Row],[Discount]]</f>
        <v>4103.7839999999997</v>
      </c>
      <c r="S5184">
        <f>Sales_Data[[#This Row],[Gross_Sales]]-Sales_Data[[#This Row],[Discount_Amount]]</f>
        <v>16415.135999999999</v>
      </c>
      <c r="T5184">
        <f>Sales_Data[[#This Row],[Net Sales]]-Sales_Data[[#This Row],[Cost]]</f>
        <v>5802.0859999999993</v>
      </c>
      <c r="U5184" s="2">
        <f>Sales_Data[[#This Row],[Profit]]/Sales_Data[[#This Row],[Net Sales]]</f>
        <v>0.35345951443838175</v>
      </c>
      <c r="V5184">
        <f>YEAR(Sales_Data[[#This Row],[Order_Date]])</f>
        <v>2025</v>
      </c>
      <c r="W5184" t="str">
        <f>TEXT(Sales_Data[[#This Row],[Order_Date]],"mmm")</f>
        <v>May</v>
      </c>
      <c r="X5184">
        <f>MONTH(Sales_Data[[#This Row],[Order_Date]])</f>
        <v>5</v>
      </c>
      <c r="Y5184" t="str">
        <f>"Q"&amp;ROUNDUP(MONTH(Sales_Data[[#This Row],[Order_Date]])/3,0)</f>
        <v>Q2</v>
      </c>
    </row>
    <row r="5185" spans="1:25" x14ac:dyDescent="0.3">
      <c r="A5185" t="s">
        <v>6962</v>
      </c>
      <c r="B5185" s="1">
        <v>45839</v>
      </c>
      <c r="C5185" t="s">
        <v>1700</v>
      </c>
      <c r="D5185" t="s">
        <v>47</v>
      </c>
      <c r="E5185" t="s">
        <v>30</v>
      </c>
      <c r="F5185" t="s">
        <v>87</v>
      </c>
      <c r="G5185" t="s">
        <v>21</v>
      </c>
      <c r="H5185" t="s">
        <v>22</v>
      </c>
      <c r="I5185" t="s">
        <v>62</v>
      </c>
      <c r="J5185">
        <v>5</v>
      </c>
      <c r="K5185">
        <v>1813.27</v>
      </c>
      <c r="L5185">
        <v>0</v>
      </c>
      <c r="M5185">
        <v>6355.03</v>
      </c>
      <c r="N5185" t="s">
        <v>52</v>
      </c>
      <c r="O5185" t="s">
        <v>35</v>
      </c>
      <c r="P5185" t="s">
        <v>44</v>
      </c>
      <c r="Q5185">
        <f>Sales_Data[[#This Row],[Quantity]]*Sales_Data[[#This Row],[Unit_Price]]</f>
        <v>9066.35</v>
      </c>
      <c r="R5185">
        <f>Sales_Data[[#This Row],[Gross_Sales]]*Sales_Data[[#This Row],[Discount]]</f>
        <v>0</v>
      </c>
      <c r="S5185">
        <f>Sales_Data[[#This Row],[Gross_Sales]]-Sales_Data[[#This Row],[Discount_Amount]]</f>
        <v>9066.35</v>
      </c>
      <c r="T5185">
        <f>Sales_Data[[#This Row],[Net Sales]]-Sales_Data[[#This Row],[Cost]]</f>
        <v>2711.3200000000006</v>
      </c>
      <c r="U5185" s="2">
        <f>Sales_Data[[#This Row],[Profit]]/Sales_Data[[#This Row],[Net Sales]]</f>
        <v>0.29905309192784313</v>
      </c>
      <c r="V5185">
        <f>YEAR(Sales_Data[[#This Row],[Order_Date]])</f>
        <v>2025</v>
      </c>
      <c r="W5185" t="str">
        <f>TEXT(Sales_Data[[#This Row],[Order_Date]],"mmm")</f>
        <v>Jul</v>
      </c>
      <c r="X5185">
        <f>MONTH(Sales_Data[[#This Row],[Order_Date]])</f>
        <v>7</v>
      </c>
      <c r="Y5185" t="str">
        <f>"Q"&amp;ROUNDUP(MONTH(Sales_Data[[#This Row],[Order_Date]])/3,0)</f>
        <v>Q3</v>
      </c>
    </row>
    <row r="5186" spans="1:25" x14ac:dyDescent="0.3">
      <c r="A5186" t="s">
        <v>6963</v>
      </c>
      <c r="B5186" s="1">
        <v>45658</v>
      </c>
      <c r="C5186" t="s">
        <v>4025</v>
      </c>
      <c r="D5186" t="s">
        <v>450</v>
      </c>
      <c r="E5186" t="s">
        <v>48</v>
      </c>
      <c r="F5186" t="s">
        <v>152</v>
      </c>
      <c r="G5186" t="s">
        <v>21</v>
      </c>
      <c r="H5186" t="s">
        <v>297</v>
      </c>
      <c r="I5186" t="s">
        <v>494</v>
      </c>
      <c r="J5186">
        <v>2</v>
      </c>
      <c r="K5186">
        <v>31458.06</v>
      </c>
      <c r="L5186">
        <v>0</v>
      </c>
      <c r="M5186">
        <v>54410.11</v>
      </c>
      <c r="N5186" t="s">
        <v>52</v>
      </c>
      <c r="O5186" t="s">
        <v>35</v>
      </c>
      <c r="P5186" t="s">
        <v>44</v>
      </c>
      <c r="Q5186">
        <f>Sales_Data[[#This Row],[Quantity]]*Sales_Data[[#This Row],[Unit_Price]]</f>
        <v>62916.12</v>
      </c>
      <c r="R5186">
        <f>Sales_Data[[#This Row],[Gross_Sales]]*Sales_Data[[#This Row],[Discount]]</f>
        <v>0</v>
      </c>
      <c r="S5186">
        <f>Sales_Data[[#This Row],[Gross_Sales]]-Sales_Data[[#This Row],[Discount_Amount]]</f>
        <v>62916.12</v>
      </c>
      <c r="T5186">
        <f>Sales_Data[[#This Row],[Net Sales]]-Sales_Data[[#This Row],[Cost]]</f>
        <v>8506.010000000002</v>
      </c>
      <c r="U5186" s="2">
        <f>Sales_Data[[#This Row],[Profit]]/Sales_Data[[#This Row],[Net Sales]]</f>
        <v>0.13519603561058757</v>
      </c>
      <c r="V5186">
        <f>YEAR(Sales_Data[[#This Row],[Order_Date]])</f>
        <v>2025</v>
      </c>
      <c r="W5186" t="str">
        <f>TEXT(Sales_Data[[#This Row],[Order_Date]],"mmm")</f>
        <v>Jan</v>
      </c>
      <c r="X5186">
        <f>MONTH(Sales_Data[[#This Row],[Order_Date]])</f>
        <v>1</v>
      </c>
      <c r="Y5186" t="str">
        <f>"Q"&amp;ROUNDUP(MONTH(Sales_Data[[#This Row],[Order_Date]])/3,0)</f>
        <v>Q1</v>
      </c>
    </row>
    <row r="5187" spans="1:25" x14ac:dyDescent="0.3">
      <c r="A5187" t="s">
        <v>6964</v>
      </c>
      <c r="B5187" s="1">
        <v>45701</v>
      </c>
      <c r="C5187" t="s">
        <v>3478</v>
      </c>
      <c r="D5187" t="s">
        <v>513</v>
      </c>
      <c r="E5187" t="s">
        <v>19</v>
      </c>
      <c r="F5187" t="s">
        <v>20</v>
      </c>
      <c r="G5187" t="s">
        <v>67</v>
      </c>
      <c r="H5187" t="s">
        <v>88</v>
      </c>
      <c r="I5187" t="s">
        <v>157</v>
      </c>
      <c r="J5187">
        <v>3</v>
      </c>
      <c r="K5187">
        <v>5531.52</v>
      </c>
      <c r="L5187">
        <v>0</v>
      </c>
      <c r="M5187">
        <v>11629.58</v>
      </c>
      <c r="N5187" t="s">
        <v>83</v>
      </c>
      <c r="O5187" t="s">
        <v>35</v>
      </c>
      <c r="P5187" t="s">
        <v>26</v>
      </c>
      <c r="Q5187">
        <f>Sales_Data[[#This Row],[Quantity]]*Sales_Data[[#This Row],[Unit_Price]]</f>
        <v>16594.560000000001</v>
      </c>
      <c r="R5187">
        <f>Sales_Data[[#This Row],[Gross_Sales]]*Sales_Data[[#This Row],[Discount]]</f>
        <v>0</v>
      </c>
      <c r="S5187">
        <f>Sales_Data[[#This Row],[Gross_Sales]]-Sales_Data[[#This Row],[Discount_Amount]]</f>
        <v>16594.560000000001</v>
      </c>
      <c r="T5187">
        <f>Sales_Data[[#This Row],[Net Sales]]-Sales_Data[[#This Row],[Cost]]</f>
        <v>4964.9800000000014</v>
      </c>
      <c r="U5187" s="2">
        <f>Sales_Data[[#This Row],[Profit]]/Sales_Data[[#This Row],[Net Sales]]</f>
        <v>0.2991932295884917</v>
      </c>
      <c r="V5187">
        <f>YEAR(Sales_Data[[#This Row],[Order_Date]])</f>
        <v>2025</v>
      </c>
      <c r="W5187" t="str">
        <f>TEXT(Sales_Data[[#This Row],[Order_Date]],"mmm")</f>
        <v>Feb</v>
      </c>
      <c r="X5187">
        <f>MONTH(Sales_Data[[#This Row],[Order_Date]])</f>
        <v>2</v>
      </c>
      <c r="Y5187" t="str">
        <f>"Q"&amp;ROUNDUP(MONTH(Sales_Data[[#This Row],[Order_Date]])/3,0)</f>
        <v>Q1</v>
      </c>
    </row>
    <row r="5188" spans="1:25" x14ac:dyDescent="0.3">
      <c r="A5188" t="s">
        <v>6965</v>
      </c>
      <c r="B5188" s="1">
        <v>45884</v>
      </c>
      <c r="C5188" t="s">
        <v>4021</v>
      </c>
      <c r="D5188" t="s">
        <v>160</v>
      </c>
      <c r="E5188" t="s">
        <v>30</v>
      </c>
      <c r="F5188" t="s">
        <v>101</v>
      </c>
      <c r="G5188" t="s">
        <v>67</v>
      </c>
      <c r="H5188" t="s">
        <v>88</v>
      </c>
      <c r="I5188" t="s">
        <v>89</v>
      </c>
      <c r="J5188">
        <v>1</v>
      </c>
      <c r="K5188">
        <v>278.5</v>
      </c>
      <c r="L5188">
        <v>0.15</v>
      </c>
      <c r="M5188">
        <v>187.06</v>
      </c>
      <c r="N5188" t="s">
        <v>109</v>
      </c>
      <c r="O5188" t="s">
        <v>35</v>
      </c>
      <c r="P5188" t="s">
        <v>44</v>
      </c>
      <c r="Q5188">
        <f>Sales_Data[[#This Row],[Quantity]]*Sales_Data[[#This Row],[Unit_Price]]</f>
        <v>278.5</v>
      </c>
      <c r="R5188">
        <f>Sales_Data[[#This Row],[Gross_Sales]]*Sales_Data[[#This Row],[Discount]]</f>
        <v>41.774999999999999</v>
      </c>
      <c r="S5188">
        <f>Sales_Data[[#This Row],[Gross_Sales]]-Sales_Data[[#This Row],[Discount_Amount]]</f>
        <v>236.72499999999999</v>
      </c>
      <c r="T5188">
        <f>Sales_Data[[#This Row],[Net Sales]]-Sales_Data[[#This Row],[Cost]]</f>
        <v>49.664999999999992</v>
      </c>
      <c r="U5188" s="2">
        <f>Sales_Data[[#This Row],[Profit]]/Sales_Data[[#This Row],[Net Sales]]</f>
        <v>0.20980040130953637</v>
      </c>
      <c r="V5188">
        <f>YEAR(Sales_Data[[#This Row],[Order_Date]])</f>
        <v>2025</v>
      </c>
      <c r="W5188" t="str">
        <f>TEXT(Sales_Data[[#This Row],[Order_Date]],"mmm")</f>
        <v>Aug</v>
      </c>
      <c r="X5188">
        <f>MONTH(Sales_Data[[#This Row],[Order_Date]])</f>
        <v>8</v>
      </c>
      <c r="Y5188" t="str">
        <f>"Q"&amp;ROUNDUP(MONTH(Sales_Data[[#This Row],[Order_Date]])/3,0)</f>
        <v>Q3</v>
      </c>
    </row>
    <row r="5189" spans="1:25" x14ac:dyDescent="0.3">
      <c r="A5189" t="s">
        <v>6966</v>
      </c>
      <c r="B5189" s="1">
        <v>45988</v>
      </c>
      <c r="C5189" t="s">
        <v>2523</v>
      </c>
      <c r="D5189" t="s">
        <v>183</v>
      </c>
      <c r="E5189" t="s">
        <v>39</v>
      </c>
      <c r="F5189" t="s">
        <v>107</v>
      </c>
      <c r="G5189" t="s">
        <v>41</v>
      </c>
      <c r="H5189" t="s">
        <v>102</v>
      </c>
      <c r="I5189" t="s">
        <v>103</v>
      </c>
      <c r="J5189">
        <v>3</v>
      </c>
      <c r="K5189">
        <v>1823.28</v>
      </c>
      <c r="L5189">
        <v>0.1</v>
      </c>
      <c r="M5189">
        <v>3459.55</v>
      </c>
      <c r="N5189" t="s">
        <v>83</v>
      </c>
      <c r="O5189" t="s">
        <v>35</v>
      </c>
      <c r="P5189" t="s">
        <v>44</v>
      </c>
      <c r="Q5189">
        <f>Sales_Data[[#This Row],[Quantity]]*Sales_Data[[#This Row],[Unit_Price]]</f>
        <v>5469.84</v>
      </c>
      <c r="R5189">
        <f>Sales_Data[[#This Row],[Gross_Sales]]*Sales_Data[[#This Row],[Discount]]</f>
        <v>546.98400000000004</v>
      </c>
      <c r="S5189">
        <f>Sales_Data[[#This Row],[Gross_Sales]]-Sales_Data[[#This Row],[Discount_Amount]]</f>
        <v>4922.8559999999998</v>
      </c>
      <c r="T5189">
        <f>Sales_Data[[#This Row],[Net Sales]]-Sales_Data[[#This Row],[Cost]]</f>
        <v>1463.3059999999996</v>
      </c>
      <c r="U5189" s="2">
        <f>Sales_Data[[#This Row],[Profit]]/Sales_Data[[#This Row],[Net Sales]]</f>
        <v>0.29724737022573883</v>
      </c>
      <c r="V5189">
        <f>YEAR(Sales_Data[[#This Row],[Order_Date]])</f>
        <v>2025</v>
      </c>
      <c r="W5189" t="str">
        <f>TEXT(Sales_Data[[#This Row],[Order_Date]],"mmm")</f>
        <v>Nov</v>
      </c>
      <c r="X5189">
        <f>MONTH(Sales_Data[[#This Row],[Order_Date]])</f>
        <v>11</v>
      </c>
      <c r="Y5189" t="str">
        <f>"Q"&amp;ROUNDUP(MONTH(Sales_Data[[#This Row],[Order_Date]])/3,0)</f>
        <v>Q4</v>
      </c>
    </row>
    <row r="5190" spans="1:25" x14ac:dyDescent="0.3">
      <c r="A5190" t="s">
        <v>6967</v>
      </c>
      <c r="B5190" s="1">
        <v>45755</v>
      </c>
      <c r="C5190" t="s">
        <v>619</v>
      </c>
      <c r="D5190" t="s">
        <v>317</v>
      </c>
      <c r="E5190" t="s">
        <v>39</v>
      </c>
      <c r="F5190" t="s">
        <v>107</v>
      </c>
      <c r="G5190" t="s">
        <v>32</v>
      </c>
      <c r="H5190" t="s">
        <v>33</v>
      </c>
      <c r="I5190" t="s">
        <v>161</v>
      </c>
      <c r="J5190">
        <v>2</v>
      </c>
      <c r="K5190">
        <v>5020.42</v>
      </c>
      <c r="L5190">
        <v>0.05</v>
      </c>
      <c r="M5190">
        <v>8252.5</v>
      </c>
      <c r="N5190" t="s">
        <v>24</v>
      </c>
      <c r="O5190" t="s">
        <v>25</v>
      </c>
      <c r="P5190" t="s">
        <v>71</v>
      </c>
      <c r="Q5190">
        <f>Sales_Data[[#This Row],[Quantity]]*Sales_Data[[#This Row],[Unit_Price]]</f>
        <v>10040.84</v>
      </c>
      <c r="R5190">
        <f>Sales_Data[[#This Row],[Gross_Sales]]*Sales_Data[[#This Row],[Discount]]</f>
        <v>502.04200000000003</v>
      </c>
      <c r="S5190">
        <f>Sales_Data[[#This Row],[Gross_Sales]]-Sales_Data[[#This Row],[Discount_Amount]]</f>
        <v>9538.7980000000007</v>
      </c>
      <c r="T5190">
        <f>Sales_Data[[#This Row],[Net Sales]]-Sales_Data[[#This Row],[Cost]]</f>
        <v>1286.2980000000007</v>
      </c>
      <c r="U5190" s="2">
        <f>Sales_Data[[#This Row],[Profit]]/Sales_Data[[#This Row],[Net Sales]]</f>
        <v>0.13484906588859524</v>
      </c>
      <c r="V5190">
        <f>YEAR(Sales_Data[[#This Row],[Order_Date]])</f>
        <v>2025</v>
      </c>
      <c r="W5190" t="str">
        <f>TEXT(Sales_Data[[#This Row],[Order_Date]],"mmm")</f>
        <v>Apr</v>
      </c>
      <c r="X5190">
        <f>MONTH(Sales_Data[[#This Row],[Order_Date]])</f>
        <v>4</v>
      </c>
      <c r="Y5190" t="str">
        <f>"Q"&amp;ROUNDUP(MONTH(Sales_Data[[#This Row],[Order_Date]])/3,0)</f>
        <v>Q2</v>
      </c>
    </row>
    <row r="5191" spans="1:25" x14ac:dyDescent="0.3">
      <c r="A5191" t="s">
        <v>6968</v>
      </c>
      <c r="B5191" s="1">
        <v>45865</v>
      </c>
      <c r="C5191" t="s">
        <v>2199</v>
      </c>
      <c r="D5191" t="s">
        <v>715</v>
      </c>
      <c r="E5191" t="s">
        <v>48</v>
      </c>
      <c r="F5191" t="s">
        <v>126</v>
      </c>
      <c r="G5191" t="s">
        <v>21</v>
      </c>
      <c r="H5191" t="s">
        <v>22</v>
      </c>
      <c r="I5191" t="s">
        <v>62</v>
      </c>
      <c r="J5191">
        <v>1</v>
      </c>
      <c r="K5191">
        <v>50456.15</v>
      </c>
      <c r="L5191">
        <v>0.05</v>
      </c>
      <c r="M5191">
        <v>29849.23</v>
      </c>
      <c r="N5191" t="s">
        <v>52</v>
      </c>
      <c r="O5191" t="s">
        <v>35</v>
      </c>
      <c r="P5191" t="s">
        <v>26</v>
      </c>
      <c r="Q5191">
        <f>Sales_Data[[#This Row],[Quantity]]*Sales_Data[[#This Row],[Unit_Price]]</f>
        <v>50456.15</v>
      </c>
      <c r="R5191">
        <f>Sales_Data[[#This Row],[Gross_Sales]]*Sales_Data[[#This Row],[Discount]]</f>
        <v>2522.8075000000003</v>
      </c>
      <c r="S5191">
        <f>Sales_Data[[#This Row],[Gross_Sales]]-Sales_Data[[#This Row],[Discount_Amount]]</f>
        <v>47933.342499999999</v>
      </c>
      <c r="T5191">
        <f>Sales_Data[[#This Row],[Net Sales]]-Sales_Data[[#This Row],[Cost]]</f>
        <v>18084.112499999999</v>
      </c>
      <c r="U5191" s="2">
        <f>Sales_Data[[#This Row],[Profit]]/Sales_Data[[#This Row],[Net Sales]]</f>
        <v>0.37727626651531759</v>
      </c>
      <c r="V5191">
        <f>YEAR(Sales_Data[[#This Row],[Order_Date]])</f>
        <v>2025</v>
      </c>
      <c r="W5191" t="str">
        <f>TEXT(Sales_Data[[#This Row],[Order_Date]],"mmm")</f>
        <v>Jul</v>
      </c>
      <c r="X5191">
        <f>MONTH(Sales_Data[[#This Row],[Order_Date]])</f>
        <v>7</v>
      </c>
      <c r="Y5191" t="str">
        <f>"Q"&amp;ROUNDUP(MONTH(Sales_Data[[#This Row],[Order_Date]])/3,0)</f>
        <v>Q3</v>
      </c>
    </row>
    <row r="5192" spans="1:25" x14ac:dyDescent="0.3">
      <c r="A5192" t="s">
        <v>6969</v>
      </c>
      <c r="B5192" s="1">
        <v>45922</v>
      </c>
      <c r="C5192" t="s">
        <v>2723</v>
      </c>
      <c r="D5192" t="s">
        <v>209</v>
      </c>
      <c r="E5192" t="s">
        <v>48</v>
      </c>
      <c r="F5192" t="s">
        <v>126</v>
      </c>
      <c r="G5192" t="s">
        <v>67</v>
      </c>
      <c r="H5192" t="s">
        <v>121</v>
      </c>
      <c r="I5192" t="s">
        <v>122</v>
      </c>
      <c r="J5192">
        <v>1</v>
      </c>
      <c r="K5192">
        <v>19292.88</v>
      </c>
      <c r="L5192">
        <v>0.1</v>
      </c>
      <c r="M5192">
        <v>11899.18</v>
      </c>
      <c r="N5192" t="s">
        <v>70</v>
      </c>
      <c r="O5192" t="s">
        <v>35</v>
      </c>
      <c r="P5192" t="s">
        <v>71</v>
      </c>
      <c r="Q5192">
        <f>Sales_Data[[#This Row],[Quantity]]*Sales_Data[[#This Row],[Unit_Price]]</f>
        <v>19292.88</v>
      </c>
      <c r="R5192">
        <f>Sales_Data[[#This Row],[Gross_Sales]]*Sales_Data[[#This Row],[Discount]]</f>
        <v>1929.2880000000002</v>
      </c>
      <c r="S5192">
        <f>Sales_Data[[#This Row],[Gross_Sales]]-Sales_Data[[#This Row],[Discount_Amount]]</f>
        <v>17363.592000000001</v>
      </c>
      <c r="T5192">
        <f>Sales_Data[[#This Row],[Net Sales]]-Sales_Data[[#This Row],[Cost]]</f>
        <v>5464.4120000000003</v>
      </c>
      <c r="U5192" s="2">
        <f>Sales_Data[[#This Row],[Profit]]/Sales_Data[[#This Row],[Net Sales]]</f>
        <v>0.31470516008438809</v>
      </c>
      <c r="V5192">
        <f>YEAR(Sales_Data[[#This Row],[Order_Date]])</f>
        <v>2025</v>
      </c>
      <c r="W5192" t="str">
        <f>TEXT(Sales_Data[[#This Row],[Order_Date]],"mmm")</f>
        <v>Sep</v>
      </c>
      <c r="X5192">
        <f>MONTH(Sales_Data[[#This Row],[Order_Date]])</f>
        <v>9</v>
      </c>
      <c r="Y5192" t="str">
        <f>"Q"&amp;ROUNDUP(MONTH(Sales_Data[[#This Row],[Order_Date]])/3,0)</f>
        <v>Q3</v>
      </c>
    </row>
    <row r="5193" spans="1:25" x14ac:dyDescent="0.3">
      <c r="A5193" t="s">
        <v>6970</v>
      </c>
      <c r="B5193" s="1">
        <v>45945</v>
      </c>
      <c r="C5193" t="s">
        <v>2145</v>
      </c>
      <c r="D5193" t="s">
        <v>175</v>
      </c>
      <c r="E5193" t="s">
        <v>39</v>
      </c>
      <c r="F5193" t="s">
        <v>405</v>
      </c>
      <c r="G5193" t="s">
        <v>67</v>
      </c>
      <c r="H5193" t="s">
        <v>133</v>
      </c>
      <c r="I5193" t="s">
        <v>134</v>
      </c>
      <c r="J5193">
        <v>1</v>
      </c>
      <c r="K5193">
        <v>3093.08</v>
      </c>
      <c r="L5193">
        <v>0.15</v>
      </c>
      <c r="M5193">
        <v>1912.49</v>
      </c>
      <c r="N5193" t="s">
        <v>70</v>
      </c>
      <c r="O5193" t="s">
        <v>53</v>
      </c>
      <c r="P5193" t="s">
        <v>71</v>
      </c>
      <c r="Q5193">
        <f>Sales_Data[[#This Row],[Quantity]]*Sales_Data[[#This Row],[Unit_Price]]</f>
        <v>3093.08</v>
      </c>
      <c r="R5193">
        <f>Sales_Data[[#This Row],[Gross_Sales]]*Sales_Data[[#This Row],[Discount]]</f>
        <v>463.96199999999999</v>
      </c>
      <c r="S5193">
        <f>Sales_Data[[#This Row],[Gross_Sales]]-Sales_Data[[#This Row],[Discount_Amount]]</f>
        <v>2629.1179999999999</v>
      </c>
      <c r="T5193">
        <f>Sales_Data[[#This Row],[Net Sales]]-Sales_Data[[#This Row],[Cost]]</f>
        <v>716.62799999999993</v>
      </c>
      <c r="U5193" s="2">
        <f>Sales_Data[[#This Row],[Profit]]/Sales_Data[[#This Row],[Net Sales]]</f>
        <v>0.27257353987154626</v>
      </c>
      <c r="V5193">
        <f>YEAR(Sales_Data[[#This Row],[Order_Date]])</f>
        <v>2025</v>
      </c>
      <c r="W5193" t="str">
        <f>TEXT(Sales_Data[[#This Row],[Order_Date]],"mmm")</f>
        <v>Oct</v>
      </c>
      <c r="X5193">
        <f>MONTH(Sales_Data[[#This Row],[Order_Date]])</f>
        <v>10</v>
      </c>
      <c r="Y5193" t="str">
        <f>"Q"&amp;ROUNDUP(MONTH(Sales_Data[[#This Row],[Order_Date]])/3,0)</f>
        <v>Q4</v>
      </c>
    </row>
    <row r="5194" spans="1:25" x14ac:dyDescent="0.3">
      <c r="A5194" t="s">
        <v>6971</v>
      </c>
      <c r="B5194" s="1">
        <v>45928</v>
      </c>
      <c r="C5194" t="s">
        <v>732</v>
      </c>
      <c r="D5194" t="s">
        <v>218</v>
      </c>
      <c r="E5194" t="s">
        <v>39</v>
      </c>
      <c r="F5194" t="s">
        <v>107</v>
      </c>
      <c r="G5194" t="s">
        <v>67</v>
      </c>
      <c r="H5194" t="s">
        <v>121</v>
      </c>
      <c r="I5194" t="s">
        <v>142</v>
      </c>
      <c r="J5194">
        <v>4</v>
      </c>
      <c r="K5194">
        <v>646.61</v>
      </c>
      <c r="L5194">
        <v>0.1</v>
      </c>
      <c r="M5194">
        <v>1942.22</v>
      </c>
      <c r="N5194" t="s">
        <v>52</v>
      </c>
      <c r="O5194" t="s">
        <v>25</v>
      </c>
      <c r="P5194" t="s">
        <v>71</v>
      </c>
      <c r="Q5194">
        <f>Sales_Data[[#This Row],[Quantity]]*Sales_Data[[#This Row],[Unit_Price]]</f>
        <v>2586.44</v>
      </c>
      <c r="R5194">
        <f>Sales_Data[[#This Row],[Gross_Sales]]*Sales_Data[[#This Row],[Discount]]</f>
        <v>258.64400000000001</v>
      </c>
      <c r="S5194">
        <f>Sales_Data[[#This Row],[Gross_Sales]]-Sales_Data[[#This Row],[Discount_Amount]]</f>
        <v>2327.7960000000003</v>
      </c>
      <c r="T5194">
        <f>Sales_Data[[#This Row],[Net Sales]]-Sales_Data[[#This Row],[Cost]]</f>
        <v>385.57600000000025</v>
      </c>
      <c r="U5194" s="2">
        <f>Sales_Data[[#This Row],[Profit]]/Sales_Data[[#This Row],[Net Sales]]</f>
        <v>0.16563994439375279</v>
      </c>
      <c r="V5194">
        <f>YEAR(Sales_Data[[#This Row],[Order_Date]])</f>
        <v>2025</v>
      </c>
      <c r="W5194" t="str">
        <f>TEXT(Sales_Data[[#This Row],[Order_Date]],"mmm")</f>
        <v>Sep</v>
      </c>
      <c r="X5194">
        <f>MONTH(Sales_Data[[#This Row],[Order_Date]])</f>
        <v>9</v>
      </c>
      <c r="Y5194" t="str">
        <f>"Q"&amp;ROUNDUP(MONTH(Sales_Data[[#This Row],[Order_Date]])/3,0)</f>
        <v>Q3</v>
      </c>
    </row>
    <row r="5195" spans="1:25" x14ac:dyDescent="0.3">
      <c r="A5195" t="s">
        <v>6972</v>
      </c>
      <c r="B5195" s="1">
        <v>45797</v>
      </c>
      <c r="C5195" t="s">
        <v>1697</v>
      </c>
      <c r="D5195" t="s">
        <v>125</v>
      </c>
      <c r="E5195" t="s">
        <v>119</v>
      </c>
      <c r="F5195" t="s">
        <v>120</v>
      </c>
      <c r="G5195" t="s">
        <v>41</v>
      </c>
      <c r="H5195" t="s">
        <v>42</v>
      </c>
      <c r="I5195" t="s">
        <v>82</v>
      </c>
      <c r="J5195">
        <v>2</v>
      </c>
      <c r="K5195">
        <v>2515.0300000000002</v>
      </c>
      <c r="L5195">
        <v>0.1</v>
      </c>
      <c r="M5195">
        <v>3481.24</v>
      </c>
      <c r="N5195" t="s">
        <v>109</v>
      </c>
      <c r="O5195" t="s">
        <v>35</v>
      </c>
      <c r="P5195" t="s">
        <v>71</v>
      </c>
      <c r="Q5195">
        <f>Sales_Data[[#This Row],[Quantity]]*Sales_Data[[#This Row],[Unit_Price]]</f>
        <v>5030.0600000000004</v>
      </c>
      <c r="R5195">
        <f>Sales_Data[[#This Row],[Gross_Sales]]*Sales_Data[[#This Row],[Discount]]</f>
        <v>503.00600000000009</v>
      </c>
      <c r="S5195">
        <f>Sales_Data[[#This Row],[Gross_Sales]]-Sales_Data[[#This Row],[Discount_Amount]]</f>
        <v>4527.0540000000001</v>
      </c>
      <c r="T5195">
        <f>Sales_Data[[#This Row],[Net Sales]]-Sales_Data[[#This Row],[Cost]]</f>
        <v>1045.8140000000003</v>
      </c>
      <c r="U5195" s="2">
        <f>Sales_Data[[#This Row],[Profit]]/Sales_Data[[#This Row],[Net Sales]]</f>
        <v>0.23101425341955281</v>
      </c>
      <c r="V5195">
        <f>YEAR(Sales_Data[[#This Row],[Order_Date]])</f>
        <v>2025</v>
      </c>
      <c r="W5195" t="str">
        <f>TEXT(Sales_Data[[#This Row],[Order_Date]],"mmm")</f>
        <v>May</v>
      </c>
      <c r="X5195">
        <f>MONTH(Sales_Data[[#This Row],[Order_Date]])</f>
        <v>5</v>
      </c>
      <c r="Y5195" t="str">
        <f>"Q"&amp;ROUNDUP(MONTH(Sales_Data[[#This Row],[Order_Date]])/3,0)</f>
        <v>Q2</v>
      </c>
    </row>
    <row r="5196" spans="1:25" x14ac:dyDescent="0.3">
      <c r="A5196" t="s">
        <v>6973</v>
      </c>
      <c r="B5196" s="1">
        <v>45894</v>
      </c>
      <c r="C5196" t="s">
        <v>3060</v>
      </c>
      <c r="D5196" t="s">
        <v>317</v>
      </c>
      <c r="E5196" t="s">
        <v>39</v>
      </c>
      <c r="F5196" t="s">
        <v>96</v>
      </c>
      <c r="G5196" t="s">
        <v>67</v>
      </c>
      <c r="H5196" t="s">
        <v>133</v>
      </c>
      <c r="I5196" t="s">
        <v>134</v>
      </c>
      <c r="J5196">
        <v>4</v>
      </c>
      <c r="K5196">
        <v>5542.85</v>
      </c>
      <c r="L5196">
        <v>0.05</v>
      </c>
      <c r="M5196">
        <v>17959.189999999999</v>
      </c>
      <c r="N5196" t="s">
        <v>24</v>
      </c>
      <c r="O5196" t="s">
        <v>35</v>
      </c>
      <c r="P5196" t="s">
        <v>71</v>
      </c>
      <c r="Q5196">
        <f>Sales_Data[[#This Row],[Quantity]]*Sales_Data[[#This Row],[Unit_Price]]</f>
        <v>22171.4</v>
      </c>
      <c r="R5196">
        <f>Sales_Data[[#This Row],[Gross_Sales]]*Sales_Data[[#This Row],[Discount]]</f>
        <v>1108.5700000000002</v>
      </c>
      <c r="S5196">
        <f>Sales_Data[[#This Row],[Gross_Sales]]-Sales_Data[[#This Row],[Discount_Amount]]</f>
        <v>21062.83</v>
      </c>
      <c r="T5196">
        <f>Sales_Data[[#This Row],[Net Sales]]-Sales_Data[[#This Row],[Cost]]</f>
        <v>3103.6400000000031</v>
      </c>
      <c r="U5196" s="2">
        <f>Sales_Data[[#This Row],[Profit]]/Sales_Data[[#This Row],[Net Sales]]</f>
        <v>0.14735151924029216</v>
      </c>
      <c r="V5196">
        <f>YEAR(Sales_Data[[#This Row],[Order_Date]])</f>
        <v>2025</v>
      </c>
      <c r="W5196" t="str">
        <f>TEXT(Sales_Data[[#This Row],[Order_Date]],"mmm")</f>
        <v>Aug</v>
      </c>
      <c r="X5196">
        <f>MONTH(Sales_Data[[#This Row],[Order_Date]])</f>
        <v>8</v>
      </c>
      <c r="Y5196" t="str">
        <f>"Q"&amp;ROUNDUP(MONTH(Sales_Data[[#This Row],[Order_Date]])/3,0)</f>
        <v>Q3</v>
      </c>
    </row>
    <row r="5197" spans="1:25" x14ac:dyDescent="0.3">
      <c r="A5197" t="s">
        <v>6974</v>
      </c>
      <c r="B5197" s="1">
        <v>45729</v>
      </c>
      <c r="C5197" t="s">
        <v>3128</v>
      </c>
      <c r="D5197" t="s">
        <v>170</v>
      </c>
      <c r="E5197" t="s">
        <v>19</v>
      </c>
      <c r="F5197" t="s">
        <v>20</v>
      </c>
      <c r="G5197" t="s">
        <v>21</v>
      </c>
      <c r="H5197" t="s">
        <v>230</v>
      </c>
      <c r="I5197" t="s">
        <v>231</v>
      </c>
      <c r="J5197">
        <v>1</v>
      </c>
      <c r="K5197">
        <v>11183.56</v>
      </c>
      <c r="L5197">
        <v>0.05</v>
      </c>
      <c r="M5197">
        <v>9028.27</v>
      </c>
      <c r="N5197" t="s">
        <v>24</v>
      </c>
      <c r="O5197" t="s">
        <v>35</v>
      </c>
      <c r="P5197" t="s">
        <v>26</v>
      </c>
      <c r="Q5197">
        <f>Sales_Data[[#This Row],[Quantity]]*Sales_Data[[#This Row],[Unit_Price]]</f>
        <v>11183.56</v>
      </c>
      <c r="R5197">
        <f>Sales_Data[[#This Row],[Gross_Sales]]*Sales_Data[[#This Row],[Discount]]</f>
        <v>559.178</v>
      </c>
      <c r="S5197">
        <f>Sales_Data[[#This Row],[Gross_Sales]]-Sales_Data[[#This Row],[Discount_Amount]]</f>
        <v>10624.382</v>
      </c>
      <c r="T5197">
        <f>Sales_Data[[#This Row],[Net Sales]]-Sales_Data[[#This Row],[Cost]]</f>
        <v>1596.1119999999992</v>
      </c>
      <c r="U5197" s="2">
        <f>Sales_Data[[#This Row],[Profit]]/Sales_Data[[#This Row],[Net Sales]]</f>
        <v>0.15023104402684309</v>
      </c>
      <c r="V5197">
        <f>YEAR(Sales_Data[[#This Row],[Order_Date]])</f>
        <v>2025</v>
      </c>
      <c r="W5197" t="str">
        <f>TEXT(Sales_Data[[#This Row],[Order_Date]],"mmm")</f>
        <v>Mar</v>
      </c>
      <c r="X5197">
        <f>MONTH(Sales_Data[[#This Row],[Order_Date]])</f>
        <v>3</v>
      </c>
      <c r="Y5197" t="str">
        <f>"Q"&amp;ROUNDUP(MONTH(Sales_Data[[#This Row],[Order_Date]])/3,0)</f>
        <v>Q1</v>
      </c>
    </row>
    <row r="5198" spans="1:25" x14ac:dyDescent="0.3">
      <c r="A5198" t="s">
        <v>6975</v>
      </c>
      <c r="B5198" s="1">
        <v>45812</v>
      </c>
      <c r="C5198" t="s">
        <v>1267</v>
      </c>
      <c r="D5198" t="s">
        <v>18</v>
      </c>
      <c r="E5198" t="s">
        <v>119</v>
      </c>
      <c r="F5198" t="s">
        <v>538</v>
      </c>
      <c r="G5198" t="s">
        <v>41</v>
      </c>
      <c r="H5198" t="s">
        <v>102</v>
      </c>
      <c r="I5198" t="s">
        <v>103</v>
      </c>
      <c r="J5198">
        <v>4</v>
      </c>
      <c r="K5198">
        <v>2249.0500000000002</v>
      </c>
      <c r="L5198">
        <v>0.15</v>
      </c>
      <c r="M5198">
        <v>6640.32</v>
      </c>
      <c r="N5198" t="s">
        <v>52</v>
      </c>
      <c r="O5198" t="s">
        <v>53</v>
      </c>
      <c r="P5198" t="s">
        <v>44</v>
      </c>
      <c r="Q5198">
        <f>Sales_Data[[#This Row],[Quantity]]*Sales_Data[[#This Row],[Unit_Price]]</f>
        <v>8996.2000000000007</v>
      </c>
      <c r="R5198">
        <f>Sales_Data[[#This Row],[Gross_Sales]]*Sales_Data[[#This Row],[Discount]]</f>
        <v>1349.43</v>
      </c>
      <c r="S5198">
        <f>Sales_Data[[#This Row],[Gross_Sales]]-Sales_Data[[#This Row],[Discount_Amount]]</f>
        <v>7646.77</v>
      </c>
      <c r="T5198">
        <f>Sales_Data[[#This Row],[Net Sales]]-Sales_Data[[#This Row],[Cost]]</f>
        <v>1006.4500000000007</v>
      </c>
      <c r="U5198" s="2">
        <f>Sales_Data[[#This Row],[Profit]]/Sales_Data[[#This Row],[Net Sales]]</f>
        <v>0.13161766340559486</v>
      </c>
      <c r="V5198">
        <f>YEAR(Sales_Data[[#This Row],[Order_Date]])</f>
        <v>2025</v>
      </c>
      <c r="W5198" t="str">
        <f>TEXT(Sales_Data[[#This Row],[Order_Date]],"mmm")</f>
        <v>Jun</v>
      </c>
      <c r="X5198">
        <f>MONTH(Sales_Data[[#This Row],[Order_Date]])</f>
        <v>6</v>
      </c>
      <c r="Y5198" t="str">
        <f>"Q"&amp;ROUNDUP(MONTH(Sales_Data[[#This Row],[Order_Date]])/3,0)</f>
        <v>Q2</v>
      </c>
    </row>
    <row r="5199" spans="1:25" x14ac:dyDescent="0.3">
      <c r="A5199" t="s">
        <v>6976</v>
      </c>
      <c r="B5199" s="1">
        <v>45847</v>
      </c>
      <c r="C5199" t="s">
        <v>6977</v>
      </c>
      <c r="D5199" t="s">
        <v>447</v>
      </c>
      <c r="E5199" t="s">
        <v>48</v>
      </c>
      <c r="F5199" t="s">
        <v>126</v>
      </c>
      <c r="G5199" t="s">
        <v>41</v>
      </c>
      <c r="H5199" t="s">
        <v>102</v>
      </c>
      <c r="I5199" t="s">
        <v>165</v>
      </c>
      <c r="J5199">
        <v>2</v>
      </c>
      <c r="K5199">
        <v>17847.57</v>
      </c>
      <c r="L5199">
        <v>0.1</v>
      </c>
      <c r="M5199">
        <v>21443.97</v>
      </c>
      <c r="N5199" t="s">
        <v>70</v>
      </c>
      <c r="O5199" t="s">
        <v>25</v>
      </c>
      <c r="P5199" t="s">
        <v>44</v>
      </c>
      <c r="Q5199">
        <f>Sales_Data[[#This Row],[Quantity]]*Sales_Data[[#This Row],[Unit_Price]]</f>
        <v>35695.14</v>
      </c>
      <c r="R5199">
        <f>Sales_Data[[#This Row],[Gross_Sales]]*Sales_Data[[#This Row],[Discount]]</f>
        <v>3569.5140000000001</v>
      </c>
      <c r="S5199">
        <f>Sales_Data[[#This Row],[Gross_Sales]]-Sales_Data[[#This Row],[Discount_Amount]]</f>
        <v>32125.626</v>
      </c>
      <c r="T5199">
        <f>Sales_Data[[#This Row],[Net Sales]]-Sales_Data[[#This Row],[Cost]]</f>
        <v>10681.655999999999</v>
      </c>
      <c r="U5199" s="2">
        <f>Sales_Data[[#This Row],[Profit]]/Sales_Data[[#This Row],[Net Sales]]</f>
        <v>0.33249643135358664</v>
      </c>
      <c r="V5199">
        <f>YEAR(Sales_Data[[#This Row],[Order_Date]])</f>
        <v>2025</v>
      </c>
      <c r="W5199" t="str">
        <f>TEXT(Sales_Data[[#This Row],[Order_Date]],"mmm")</f>
        <v>Jul</v>
      </c>
      <c r="X5199">
        <f>MONTH(Sales_Data[[#This Row],[Order_Date]])</f>
        <v>7</v>
      </c>
      <c r="Y5199" t="str">
        <f>"Q"&amp;ROUNDUP(MONTH(Sales_Data[[#This Row],[Order_Date]])/3,0)</f>
        <v>Q3</v>
      </c>
    </row>
    <row r="5200" spans="1:25" x14ac:dyDescent="0.3">
      <c r="A5200" t="s">
        <v>6978</v>
      </c>
      <c r="B5200" s="1">
        <v>45925</v>
      </c>
      <c r="C5200" t="s">
        <v>816</v>
      </c>
      <c r="D5200" t="s">
        <v>436</v>
      </c>
      <c r="E5200" t="s">
        <v>19</v>
      </c>
      <c r="F5200" t="s">
        <v>81</v>
      </c>
      <c r="G5200" t="s">
        <v>67</v>
      </c>
      <c r="H5200" t="s">
        <v>133</v>
      </c>
      <c r="I5200" t="s">
        <v>134</v>
      </c>
      <c r="J5200">
        <v>1</v>
      </c>
      <c r="K5200">
        <v>14830.67</v>
      </c>
      <c r="L5200">
        <v>0.1</v>
      </c>
      <c r="M5200">
        <v>9741.07</v>
      </c>
      <c r="N5200" t="s">
        <v>83</v>
      </c>
      <c r="O5200" t="s">
        <v>35</v>
      </c>
      <c r="P5200" t="s">
        <v>71</v>
      </c>
      <c r="Q5200">
        <f>Sales_Data[[#This Row],[Quantity]]*Sales_Data[[#This Row],[Unit_Price]]</f>
        <v>14830.67</v>
      </c>
      <c r="R5200">
        <f>Sales_Data[[#This Row],[Gross_Sales]]*Sales_Data[[#This Row],[Discount]]</f>
        <v>1483.067</v>
      </c>
      <c r="S5200">
        <f>Sales_Data[[#This Row],[Gross_Sales]]-Sales_Data[[#This Row],[Discount_Amount]]</f>
        <v>13347.602999999999</v>
      </c>
      <c r="T5200">
        <f>Sales_Data[[#This Row],[Net Sales]]-Sales_Data[[#This Row],[Cost]]</f>
        <v>3606.5329999999994</v>
      </c>
      <c r="U5200" s="2">
        <f>Sales_Data[[#This Row],[Profit]]/Sales_Data[[#This Row],[Net Sales]]</f>
        <v>0.27020079934951613</v>
      </c>
      <c r="V5200">
        <f>YEAR(Sales_Data[[#This Row],[Order_Date]])</f>
        <v>2025</v>
      </c>
      <c r="W5200" t="str">
        <f>TEXT(Sales_Data[[#This Row],[Order_Date]],"mmm")</f>
        <v>Sep</v>
      </c>
      <c r="X5200">
        <f>MONTH(Sales_Data[[#This Row],[Order_Date]])</f>
        <v>9</v>
      </c>
      <c r="Y5200" t="str">
        <f>"Q"&amp;ROUNDUP(MONTH(Sales_Data[[#This Row],[Order_Date]])/3,0)</f>
        <v>Q3</v>
      </c>
    </row>
    <row r="5201" spans="1:25" x14ac:dyDescent="0.3">
      <c r="A5201" t="s">
        <v>6979</v>
      </c>
      <c r="B5201" s="1">
        <v>45978</v>
      </c>
      <c r="C5201" t="s">
        <v>4147</v>
      </c>
      <c r="D5201" t="s">
        <v>215</v>
      </c>
      <c r="E5201" t="s">
        <v>48</v>
      </c>
      <c r="F5201" t="s">
        <v>49</v>
      </c>
      <c r="G5201" t="s">
        <v>21</v>
      </c>
      <c r="H5201" t="s">
        <v>127</v>
      </c>
      <c r="I5201" t="s">
        <v>342</v>
      </c>
      <c r="J5201">
        <v>1</v>
      </c>
      <c r="K5201">
        <v>14776.85</v>
      </c>
      <c r="L5201">
        <v>0</v>
      </c>
      <c r="M5201">
        <v>10803.84</v>
      </c>
      <c r="N5201" t="s">
        <v>52</v>
      </c>
      <c r="O5201" t="s">
        <v>25</v>
      </c>
      <c r="P5201" t="s">
        <v>44</v>
      </c>
      <c r="Q5201">
        <f>Sales_Data[[#This Row],[Quantity]]*Sales_Data[[#This Row],[Unit_Price]]</f>
        <v>14776.85</v>
      </c>
      <c r="R5201">
        <f>Sales_Data[[#This Row],[Gross_Sales]]*Sales_Data[[#This Row],[Discount]]</f>
        <v>0</v>
      </c>
      <c r="S5201">
        <f>Sales_Data[[#This Row],[Gross_Sales]]-Sales_Data[[#This Row],[Discount_Amount]]</f>
        <v>14776.85</v>
      </c>
      <c r="T5201">
        <f>Sales_Data[[#This Row],[Net Sales]]-Sales_Data[[#This Row],[Cost]]</f>
        <v>3973.01</v>
      </c>
      <c r="U5201" s="2">
        <f>Sales_Data[[#This Row],[Profit]]/Sales_Data[[#This Row],[Net Sales]]</f>
        <v>0.26886718075909277</v>
      </c>
      <c r="V5201">
        <f>YEAR(Sales_Data[[#This Row],[Order_Date]])</f>
        <v>2025</v>
      </c>
      <c r="W5201" t="str">
        <f>TEXT(Sales_Data[[#This Row],[Order_Date]],"mmm")</f>
        <v>Nov</v>
      </c>
      <c r="X5201">
        <f>MONTH(Sales_Data[[#This Row],[Order_Date]])</f>
        <v>11</v>
      </c>
      <c r="Y5201" t="str">
        <f>"Q"&amp;ROUNDUP(MONTH(Sales_Data[[#This Row],[Order_Date]])/3,0)</f>
        <v>Q4</v>
      </c>
    </row>
    <row r="5202" spans="1:25" x14ac:dyDescent="0.3">
      <c r="A5202" t="s">
        <v>6980</v>
      </c>
      <c r="B5202" s="1">
        <v>45764</v>
      </c>
      <c r="C5202" t="s">
        <v>485</v>
      </c>
      <c r="D5202" t="s">
        <v>1452</v>
      </c>
      <c r="E5202" t="s">
        <v>48</v>
      </c>
      <c r="F5202" t="s">
        <v>49</v>
      </c>
      <c r="G5202" t="s">
        <v>75</v>
      </c>
      <c r="H5202" t="s">
        <v>76</v>
      </c>
      <c r="I5202" t="s">
        <v>108</v>
      </c>
      <c r="J5202">
        <v>5</v>
      </c>
      <c r="K5202">
        <v>22719.02</v>
      </c>
      <c r="L5202">
        <v>0</v>
      </c>
      <c r="M5202">
        <v>74063.14</v>
      </c>
      <c r="N5202" t="s">
        <v>70</v>
      </c>
      <c r="O5202" t="s">
        <v>53</v>
      </c>
      <c r="P5202" t="s">
        <v>44</v>
      </c>
      <c r="Q5202">
        <f>Sales_Data[[#This Row],[Quantity]]*Sales_Data[[#This Row],[Unit_Price]]</f>
        <v>113595.1</v>
      </c>
      <c r="R5202">
        <f>Sales_Data[[#This Row],[Gross_Sales]]*Sales_Data[[#This Row],[Discount]]</f>
        <v>0</v>
      </c>
      <c r="S5202">
        <f>Sales_Data[[#This Row],[Gross_Sales]]-Sales_Data[[#This Row],[Discount_Amount]]</f>
        <v>113595.1</v>
      </c>
      <c r="T5202">
        <f>Sales_Data[[#This Row],[Net Sales]]-Sales_Data[[#This Row],[Cost]]</f>
        <v>39531.960000000006</v>
      </c>
      <c r="U5202" s="2">
        <f>Sales_Data[[#This Row],[Profit]]/Sales_Data[[#This Row],[Net Sales]]</f>
        <v>0.34800761652571288</v>
      </c>
      <c r="V5202">
        <f>YEAR(Sales_Data[[#This Row],[Order_Date]])</f>
        <v>2025</v>
      </c>
      <c r="W5202" t="str">
        <f>TEXT(Sales_Data[[#This Row],[Order_Date]],"mmm")</f>
        <v>Apr</v>
      </c>
      <c r="X5202">
        <f>MONTH(Sales_Data[[#This Row],[Order_Date]])</f>
        <v>4</v>
      </c>
      <c r="Y5202" t="str">
        <f>"Q"&amp;ROUNDUP(MONTH(Sales_Data[[#This Row],[Order_Date]])/3,0)</f>
        <v>Q2</v>
      </c>
    </row>
    <row r="5203" spans="1:25" x14ac:dyDescent="0.3">
      <c r="A5203" t="s">
        <v>6981</v>
      </c>
      <c r="B5203" s="1">
        <v>45889</v>
      </c>
      <c r="C5203" t="s">
        <v>1071</v>
      </c>
      <c r="D5203" t="s">
        <v>1055</v>
      </c>
      <c r="E5203" t="s">
        <v>30</v>
      </c>
      <c r="F5203" t="s">
        <v>101</v>
      </c>
      <c r="G5203" t="s">
        <v>21</v>
      </c>
      <c r="H5203" t="s">
        <v>230</v>
      </c>
      <c r="I5203" t="s">
        <v>328</v>
      </c>
      <c r="J5203">
        <v>1</v>
      </c>
      <c r="K5203">
        <v>3405.7</v>
      </c>
      <c r="L5203">
        <v>0</v>
      </c>
      <c r="M5203">
        <v>2948.41</v>
      </c>
      <c r="N5203" t="s">
        <v>52</v>
      </c>
      <c r="O5203" t="s">
        <v>35</v>
      </c>
      <c r="P5203" t="s">
        <v>26</v>
      </c>
      <c r="Q5203">
        <f>Sales_Data[[#This Row],[Quantity]]*Sales_Data[[#This Row],[Unit_Price]]</f>
        <v>3405.7</v>
      </c>
      <c r="R5203">
        <f>Sales_Data[[#This Row],[Gross_Sales]]*Sales_Data[[#This Row],[Discount]]</f>
        <v>0</v>
      </c>
      <c r="S5203">
        <f>Sales_Data[[#This Row],[Gross_Sales]]-Sales_Data[[#This Row],[Discount_Amount]]</f>
        <v>3405.7</v>
      </c>
      <c r="T5203">
        <f>Sales_Data[[#This Row],[Net Sales]]-Sales_Data[[#This Row],[Cost]]</f>
        <v>457.28999999999996</v>
      </c>
      <c r="U5203" s="2">
        <f>Sales_Data[[#This Row],[Profit]]/Sales_Data[[#This Row],[Net Sales]]</f>
        <v>0.13427195583874094</v>
      </c>
      <c r="V5203">
        <f>YEAR(Sales_Data[[#This Row],[Order_Date]])</f>
        <v>2025</v>
      </c>
      <c r="W5203" t="str">
        <f>TEXT(Sales_Data[[#This Row],[Order_Date]],"mmm")</f>
        <v>Aug</v>
      </c>
      <c r="X5203">
        <f>MONTH(Sales_Data[[#This Row],[Order_Date]])</f>
        <v>8</v>
      </c>
      <c r="Y5203" t="str">
        <f>"Q"&amp;ROUNDUP(MONTH(Sales_Data[[#This Row],[Order_Date]])/3,0)</f>
        <v>Q3</v>
      </c>
    </row>
    <row r="5204" spans="1:25" x14ac:dyDescent="0.3">
      <c r="A5204" t="s">
        <v>6982</v>
      </c>
      <c r="B5204" s="1">
        <v>45699</v>
      </c>
      <c r="C5204" t="s">
        <v>378</v>
      </c>
      <c r="D5204" t="s">
        <v>427</v>
      </c>
      <c r="E5204" t="s">
        <v>19</v>
      </c>
      <c r="F5204" t="s">
        <v>57</v>
      </c>
      <c r="G5204" t="s">
        <v>67</v>
      </c>
      <c r="H5204" t="s">
        <v>121</v>
      </c>
      <c r="I5204" t="s">
        <v>122</v>
      </c>
      <c r="J5204">
        <v>1</v>
      </c>
      <c r="K5204">
        <v>10407.24</v>
      </c>
      <c r="L5204">
        <v>0.1</v>
      </c>
      <c r="M5204">
        <v>6690.61</v>
      </c>
      <c r="N5204" t="s">
        <v>83</v>
      </c>
      <c r="O5204" t="s">
        <v>35</v>
      </c>
      <c r="P5204" t="s">
        <v>44</v>
      </c>
      <c r="Q5204">
        <f>Sales_Data[[#This Row],[Quantity]]*Sales_Data[[#This Row],[Unit_Price]]</f>
        <v>10407.24</v>
      </c>
      <c r="R5204">
        <f>Sales_Data[[#This Row],[Gross_Sales]]*Sales_Data[[#This Row],[Discount]]</f>
        <v>1040.7239999999999</v>
      </c>
      <c r="S5204">
        <f>Sales_Data[[#This Row],[Gross_Sales]]-Sales_Data[[#This Row],[Discount_Amount]]</f>
        <v>9366.5159999999996</v>
      </c>
      <c r="T5204">
        <f>Sales_Data[[#This Row],[Net Sales]]-Sales_Data[[#This Row],[Cost]]</f>
        <v>2675.9059999999999</v>
      </c>
      <c r="U5204" s="2">
        <f>Sales_Data[[#This Row],[Profit]]/Sales_Data[[#This Row],[Net Sales]]</f>
        <v>0.28568851000734957</v>
      </c>
      <c r="V5204">
        <f>YEAR(Sales_Data[[#This Row],[Order_Date]])</f>
        <v>2025</v>
      </c>
      <c r="W5204" t="str">
        <f>TEXT(Sales_Data[[#This Row],[Order_Date]],"mmm")</f>
        <v>Feb</v>
      </c>
      <c r="X5204">
        <f>MONTH(Sales_Data[[#This Row],[Order_Date]])</f>
        <v>2</v>
      </c>
      <c r="Y5204" t="str">
        <f>"Q"&amp;ROUNDUP(MONTH(Sales_Data[[#This Row],[Order_Date]])/3,0)</f>
        <v>Q1</v>
      </c>
    </row>
    <row r="5205" spans="1:25" x14ac:dyDescent="0.3">
      <c r="A5205" t="s">
        <v>6983</v>
      </c>
      <c r="B5205" s="1">
        <v>45847</v>
      </c>
      <c r="C5205" t="s">
        <v>1047</v>
      </c>
      <c r="D5205" t="s">
        <v>685</v>
      </c>
      <c r="E5205" t="s">
        <v>39</v>
      </c>
      <c r="F5205" t="s">
        <v>40</v>
      </c>
      <c r="G5205" t="s">
        <v>41</v>
      </c>
      <c r="H5205" t="s">
        <v>102</v>
      </c>
      <c r="I5205" t="s">
        <v>103</v>
      </c>
      <c r="J5205">
        <v>1</v>
      </c>
      <c r="K5205">
        <v>3441.74</v>
      </c>
      <c r="L5205">
        <v>0.05</v>
      </c>
      <c r="M5205">
        <v>2570.63</v>
      </c>
      <c r="N5205" t="s">
        <v>83</v>
      </c>
      <c r="O5205" t="s">
        <v>53</v>
      </c>
      <c r="P5205" t="s">
        <v>71</v>
      </c>
      <c r="Q5205">
        <f>Sales_Data[[#This Row],[Quantity]]*Sales_Data[[#This Row],[Unit_Price]]</f>
        <v>3441.74</v>
      </c>
      <c r="R5205">
        <f>Sales_Data[[#This Row],[Gross_Sales]]*Sales_Data[[#This Row],[Discount]]</f>
        <v>172.08699999999999</v>
      </c>
      <c r="S5205">
        <f>Sales_Data[[#This Row],[Gross_Sales]]-Sales_Data[[#This Row],[Discount_Amount]]</f>
        <v>3269.6529999999998</v>
      </c>
      <c r="T5205">
        <f>Sales_Data[[#This Row],[Net Sales]]-Sales_Data[[#This Row],[Cost]]</f>
        <v>699.02299999999968</v>
      </c>
      <c r="U5205" s="2">
        <f>Sales_Data[[#This Row],[Profit]]/Sales_Data[[#This Row],[Net Sales]]</f>
        <v>0.2137911882392412</v>
      </c>
      <c r="V5205">
        <f>YEAR(Sales_Data[[#This Row],[Order_Date]])</f>
        <v>2025</v>
      </c>
      <c r="W5205" t="str">
        <f>TEXT(Sales_Data[[#This Row],[Order_Date]],"mmm")</f>
        <v>Jul</v>
      </c>
      <c r="X5205">
        <f>MONTH(Sales_Data[[#This Row],[Order_Date]])</f>
        <v>7</v>
      </c>
      <c r="Y5205" t="str">
        <f>"Q"&amp;ROUNDUP(MONTH(Sales_Data[[#This Row],[Order_Date]])/3,0)</f>
        <v>Q3</v>
      </c>
    </row>
    <row r="5206" spans="1:25" x14ac:dyDescent="0.3">
      <c r="A5206" t="s">
        <v>6984</v>
      </c>
      <c r="B5206" s="1">
        <v>45796</v>
      </c>
      <c r="C5206" t="s">
        <v>5801</v>
      </c>
      <c r="D5206" t="s">
        <v>397</v>
      </c>
      <c r="E5206" t="s">
        <v>19</v>
      </c>
      <c r="F5206" t="s">
        <v>81</v>
      </c>
      <c r="G5206" t="s">
        <v>21</v>
      </c>
      <c r="H5206" t="s">
        <v>297</v>
      </c>
      <c r="I5206" t="s">
        <v>494</v>
      </c>
      <c r="J5206">
        <v>1</v>
      </c>
      <c r="K5206">
        <v>16265.52</v>
      </c>
      <c r="L5206">
        <v>0.15</v>
      </c>
      <c r="M5206">
        <v>10743.73</v>
      </c>
      <c r="N5206" t="s">
        <v>109</v>
      </c>
      <c r="O5206" t="s">
        <v>53</v>
      </c>
      <c r="P5206" t="s">
        <v>71</v>
      </c>
      <c r="Q5206">
        <f>Sales_Data[[#This Row],[Quantity]]*Sales_Data[[#This Row],[Unit_Price]]</f>
        <v>16265.52</v>
      </c>
      <c r="R5206">
        <f>Sales_Data[[#This Row],[Gross_Sales]]*Sales_Data[[#This Row],[Discount]]</f>
        <v>2439.828</v>
      </c>
      <c r="S5206">
        <f>Sales_Data[[#This Row],[Gross_Sales]]-Sales_Data[[#This Row],[Discount_Amount]]</f>
        <v>13825.692000000001</v>
      </c>
      <c r="T5206">
        <f>Sales_Data[[#This Row],[Net Sales]]-Sales_Data[[#This Row],[Cost]]</f>
        <v>3081.9620000000014</v>
      </c>
      <c r="U5206" s="2">
        <f>Sales_Data[[#This Row],[Profit]]/Sales_Data[[#This Row],[Net Sales]]</f>
        <v>0.22291556907241974</v>
      </c>
      <c r="V5206">
        <f>YEAR(Sales_Data[[#This Row],[Order_Date]])</f>
        <v>2025</v>
      </c>
      <c r="W5206" t="str">
        <f>TEXT(Sales_Data[[#This Row],[Order_Date]],"mmm")</f>
        <v>May</v>
      </c>
      <c r="X5206">
        <f>MONTH(Sales_Data[[#This Row],[Order_Date]])</f>
        <v>5</v>
      </c>
      <c r="Y5206" t="str">
        <f>"Q"&amp;ROUNDUP(MONTH(Sales_Data[[#This Row],[Order_Date]])/3,0)</f>
        <v>Q2</v>
      </c>
    </row>
    <row r="5207" spans="1:25" x14ac:dyDescent="0.3">
      <c r="A5207" t="s">
        <v>6985</v>
      </c>
      <c r="B5207" s="1">
        <v>45760</v>
      </c>
      <c r="C5207" t="s">
        <v>6501</v>
      </c>
      <c r="D5207" t="s">
        <v>175</v>
      </c>
      <c r="E5207" t="s">
        <v>19</v>
      </c>
      <c r="F5207" t="s">
        <v>57</v>
      </c>
      <c r="G5207" t="s">
        <v>41</v>
      </c>
      <c r="H5207" t="s">
        <v>102</v>
      </c>
      <c r="I5207" t="s">
        <v>103</v>
      </c>
      <c r="J5207">
        <v>3</v>
      </c>
      <c r="K5207">
        <v>4500.99</v>
      </c>
      <c r="L5207">
        <v>0.1</v>
      </c>
      <c r="M5207">
        <v>8283.4</v>
      </c>
      <c r="N5207" t="s">
        <v>52</v>
      </c>
      <c r="O5207" t="s">
        <v>35</v>
      </c>
      <c r="P5207" t="s">
        <v>44</v>
      </c>
      <c r="Q5207">
        <f>Sales_Data[[#This Row],[Quantity]]*Sales_Data[[#This Row],[Unit_Price]]</f>
        <v>13502.97</v>
      </c>
      <c r="R5207">
        <f>Sales_Data[[#This Row],[Gross_Sales]]*Sales_Data[[#This Row],[Discount]]</f>
        <v>1350.297</v>
      </c>
      <c r="S5207">
        <f>Sales_Data[[#This Row],[Gross_Sales]]-Sales_Data[[#This Row],[Discount_Amount]]</f>
        <v>12152.672999999999</v>
      </c>
      <c r="T5207">
        <f>Sales_Data[[#This Row],[Net Sales]]-Sales_Data[[#This Row],[Cost]]</f>
        <v>3869.2729999999992</v>
      </c>
      <c r="U5207" s="2">
        <f>Sales_Data[[#This Row],[Profit]]/Sales_Data[[#This Row],[Net Sales]]</f>
        <v>0.31838863762729397</v>
      </c>
      <c r="V5207">
        <f>YEAR(Sales_Data[[#This Row],[Order_Date]])</f>
        <v>2025</v>
      </c>
      <c r="W5207" t="str">
        <f>TEXT(Sales_Data[[#This Row],[Order_Date]],"mmm")</f>
        <v>Apr</v>
      </c>
      <c r="X5207">
        <f>MONTH(Sales_Data[[#This Row],[Order_Date]])</f>
        <v>4</v>
      </c>
      <c r="Y5207" t="str">
        <f>"Q"&amp;ROUNDUP(MONTH(Sales_Data[[#This Row],[Order_Date]])/3,0)</f>
        <v>Q2</v>
      </c>
    </row>
    <row r="5208" spans="1:25" x14ac:dyDescent="0.3">
      <c r="A5208" t="s">
        <v>6986</v>
      </c>
      <c r="B5208" s="1">
        <v>45828</v>
      </c>
      <c r="C5208" t="s">
        <v>2293</v>
      </c>
      <c r="D5208" t="s">
        <v>86</v>
      </c>
      <c r="E5208" t="s">
        <v>48</v>
      </c>
      <c r="F5208" t="s">
        <v>152</v>
      </c>
      <c r="G5208" t="s">
        <v>41</v>
      </c>
      <c r="H5208" t="s">
        <v>42</v>
      </c>
      <c r="I5208" t="s">
        <v>43</v>
      </c>
      <c r="J5208">
        <v>2</v>
      </c>
      <c r="K5208">
        <v>48580.160000000003</v>
      </c>
      <c r="L5208">
        <v>0.05</v>
      </c>
      <c r="M5208">
        <v>70960.59</v>
      </c>
      <c r="N5208" t="s">
        <v>52</v>
      </c>
      <c r="O5208" t="s">
        <v>35</v>
      </c>
      <c r="P5208" t="s">
        <v>71</v>
      </c>
      <c r="Q5208">
        <f>Sales_Data[[#This Row],[Quantity]]*Sales_Data[[#This Row],[Unit_Price]]</f>
        <v>97160.320000000007</v>
      </c>
      <c r="R5208">
        <f>Sales_Data[[#This Row],[Gross_Sales]]*Sales_Data[[#This Row],[Discount]]</f>
        <v>4858.0160000000005</v>
      </c>
      <c r="S5208">
        <f>Sales_Data[[#This Row],[Gross_Sales]]-Sales_Data[[#This Row],[Discount_Amount]]</f>
        <v>92302.304000000004</v>
      </c>
      <c r="T5208">
        <f>Sales_Data[[#This Row],[Net Sales]]-Sales_Data[[#This Row],[Cost]]</f>
        <v>21341.714000000007</v>
      </c>
      <c r="U5208" s="2">
        <f>Sales_Data[[#This Row],[Profit]]/Sales_Data[[#This Row],[Net Sales]]</f>
        <v>0.23121539848019401</v>
      </c>
      <c r="V5208">
        <f>YEAR(Sales_Data[[#This Row],[Order_Date]])</f>
        <v>2025</v>
      </c>
      <c r="W5208" t="str">
        <f>TEXT(Sales_Data[[#This Row],[Order_Date]],"mmm")</f>
        <v>Jun</v>
      </c>
      <c r="X5208">
        <f>MONTH(Sales_Data[[#This Row],[Order_Date]])</f>
        <v>6</v>
      </c>
      <c r="Y5208" t="str">
        <f>"Q"&amp;ROUNDUP(MONTH(Sales_Data[[#This Row],[Order_Date]])/3,0)</f>
        <v>Q2</v>
      </c>
    </row>
    <row r="5209" spans="1:25" x14ac:dyDescent="0.3">
      <c r="A5209" t="s">
        <v>6987</v>
      </c>
      <c r="B5209" s="1">
        <v>46008</v>
      </c>
      <c r="C5209" t="s">
        <v>4147</v>
      </c>
      <c r="D5209" t="s">
        <v>393</v>
      </c>
      <c r="E5209" t="s">
        <v>39</v>
      </c>
      <c r="F5209" t="s">
        <v>107</v>
      </c>
      <c r="G5209" t="s">
        <v>21</v>
      </c>
      <c r="H5209" t="s">
        <v>127</v>
      </c>
      <c r="I5209" t="s">
        <v>128</v>
      </c>
      <c r="J5209">
        <v>2</v>
      </c>
      <c r="K5209">
        <v>1449.82</v>
      </c>
      <c r="L5209">
        <v>0</v>
      </c>
      <c r="M5209">
        <v>1991.03</v>
      </c>
      <c r="N5209" t="s">
        <v>52</v>
      </c>
      <c r="O5209" t="s">
        <v>35</v>
      </c>
      <c r="P5209" t="s">
        <v>26</v>
      </c>
      <c r="Q5209">
        <f>Sales_Data[[#This Row],[Quantity]]*Sales_Data[[#This Row],[Unit_Price]]</f>
        <v>2899.64</v>
      </c>
      <c r="R5209">
        <f>Sales_Data[[#This Row],[Gross_Sales]]*Sales_Data[[#This Row],[Discount]]</f>
        <v>0</v>
      </c>
      <c r="S5209">
        <f>Sales_Data[[#This Row],[Gross_Sales]]-Sales_Data[[#This Row],[Discount_Amount]]</f>
        <v>2899.64</v>
      </c>
      <c r="T5209">
        <f>Sales_Data[[#This Row],[Net Sales]]-Sales_Data[[#This Row],[Cost]]</f>
        <v>908.6099999999999</v>
      </c>
      <c r="U5209" s="2">
        <f>Sales_Data[[#This Row],[Profit]]/Sales_Data[[#This Row],[Net Sales]]</f>
        <v>0.31335269205832444</v>
      </c>
      <c r="V5209">
        <f>YEAR(Sales_Data[[#This Row],[Order_Date]])</f>
        <v>2025</v>
      </c>
      <c r="W5209" t="str">
        <f>TEXT(Sales_Data[[#This Row],[Order_Date]],"mmm")</f>
        <v>Dec</v>
      </c>
      <c r="X5209">
        <f>MONTH(Sales_Data[[#This Row],[Order_Date]])</f>
        <v>12</v>
      </c>
      <c r="Y5209" t="str">
        <f>"Q"&amp;ROUNDUP(MONTH(Sales_Data[[#This Row],[Order_Date]])/3,0)</f>
        <v>Q4</v>
      </c>
    </row>
    <row r="5210" spans="1:25" x14ac:dyDescent="0.3">
      <c r="A5210" t="s">
        <v>6988</v>
      </c>
      <c r="B5210" s="1">
        <v>45930</v>
      </c>
      <c r="C5210" t="s">
        <v>2161</v>
      </c>
      <c r="D5210" t="s">
        <v>341</v>
      </c>
      <c r="E5210" t="s">
        <v>19</v>
      </c>
      <c r="F5210" t="s">
        <v>113</v>
      </c>
      <c r="G5210" t="s">
        <v>75</v>
      </c>
      <c r="H5210" t="s">
        <v>256</v>
      </c>
      <c r="I5210" t="s">
        <v>334</v>
      </c>
      <c r="J5210">
        <v>4</v>
      </c>
      <c r="K5210">
        <v>11352.2</v>
      </c>
      <c r="L5210">
        <v>0.15</v>
      </c>
      <c r="M5210">
        <v>26799.09</v>
      </c>
      <c r="N5210" t="s">
        <v>24</v>
      </c>
      <c r="O5210" t="s">
        <v>35</v>
      </c>
      <c r="P5210" t="s">
        <v>26</v>
      </c>
      <c r="Q5210">
        <f>Sales_Data[[#This Row],[Quantity]]*Sales_Data[[#This Row],[Unit_Price]]</f>
        <v>45408.800000000003</v>
      </c>
      <c r="R5210">
        <f>Sales_Data[[#This Row],[Gross_Sales]]*Sales_Data[[#This Row],[Discount]]</f>
        <v>6811.3200000000006</v>
      </c>
      <c r="S5210">
        <f>Sales_Data[[#This Row],[Gross_Sales]]-Sales_Data[[#This Row],[Discount_Amount]]</f>
        <v>38597.480000000003</v>
      </c>
      <c r="T5210">
        <f>Sales_Data[[#This Row],[Net Sales]]-Sales_Data[[#This Row],[Cost]]</f>
        <v>11798.390000000003</v>
      </c>
      <c r="U5210" s="2">
        <f>Sales_Data[[#This Row],[Profit]]/Sales_Data[[#This Row],[Net Sales]]</f>
        <v>0.30567772818329075</v>
      </c>
      <c r="V5210">
        <f>YEAR(Sales_Data[[#This Row],[Order_Date]])</f>
        <v>2025</v>
      </c>
      <c r="W5210" t="str">
        <f>TEXT(Sales_Data[[#This Row],[Order_Date]],"mmm")</f>
        <v>Sep</v>
      </c>
      <c r="X5210">
        <f>MONTH(Sales_Data[[#This Row],[Order_Date]])</f>
        <v>9</v>
      </c>
      <c r="Y5210" t="str">
        <f>"Q"&amp;ROUNDUP(MONTH(Sales_Data[[#This Row],[Order_Date]])/3,0)</f>
        <v>Q3</v>
      </c>
    </row>
    <row r="5211" spans="1:25" x14ac:dyDescent="0.3">
      <c r="A5211" t="s">
        <v>6989</v>
      </c>
      <c r="B5211" s="1">
        <v>45878</v>
      </c>
      <c r="C5211" t="s">
        <v>6990</v>
      </c>
      <c r="D5211" t="s">
        <v>137</v>
      </c>
      <c r="E5211" t="s">
        <v>30</v>
      </c>
      <c r="F5211" t="s">
        <v>210</v>
      </c>
      <c r="G5211" t="s">
        <v>75</v>
      </c>
      <c r="H5211" t="s">
        <v>114</v>
      </c>
      <c r="I5211" t="s">
        <v>115</v>
      </c>
      <c r="J5211">
        <v>2</v>
      </c>
      <c r="K5211">
        <v>4385.46</v>
      </c>
      <c r="L5211">
        <v>0.05</v>
      </c>
      <c r="M5211">
        <v>6358.68</v>
      </c>
      <c r="N5211" t="s">
        <v>24</v>
      </c>
      <c r="O5211" t="s">
        <v>53</v>
      </c>
      <c r="P5211" t="s">
        <v>44</v>
      </c>
      <c r="Q5211">
        <f>Sales_Data[[#This Row],[Quantity]]*Sales_Data[[#This Row],[Unit_Price]]</f>
        <v>8770.92</v>
      </c>
      <c r="R5211">
        <f>Sales_Data[[#This Row],[Gross_Sales]]*Sales_Data[[#This Row],[Discount]]</f>
        <v>438.54600000000005</v>
      </c>
      <c r="S5211">
        <f>Sales_Data[[#This Row],[Gross_Sales]]-Sales_Data[[#This Row],[Discount_Amount]]</f>
        <v>8332.3739999999998</v>
      </c>
      <c r="T5211">
        <f>Sales_Data[[#This Row],[Net Sales]]-Sales_Data[[#This Row],[Cost]]</f>
        <v>1973.6939999999995</v>
      </c>
      <c r="U5211" s="2">
        <f>Sales_Data[[#This Row],[Profit]]/Sales_Data[[#This Row],[Net Sales]]</f>
        <v>0.23687054853754758</v>
      </c>
      <c r="V5211">
        <f>YEAR(Sales_Data[[#This Row],[Order_Date]])</f>
        <v>2025</v>
      </c>
      <c r="W5211" t="str">
        <f>TEXT(Sales_Data[[#This Row],[Order_Date]],"mmm")</f>
        <v>Aug</v>
      </c>
      <c r="X5211">
        <f>MONTH(Sales_Data[[#This Row],[Order_Date]])</f>
        <v>8</v>
      </c>
      <c r="Y5211" t="str">
        <f>"Q"&amp;ROUNDUP(MONTH(Sales_Data[[#This Row],[Order_Date]])/3,0)</f>
        <v>Q3</v>
      </c>
    </row>
    <row r="5212" spans="1:25" x14ac:dyDescent="0.3">
      <c r="A5212" t="s">
        <v>6991</v>
      </c>
      <c r="B5212" s="1">
        <v>45870</v>
      </c>
      <c r="C5212" t="s">
        <v>543</v>
      </c>
      <c r="D5212" t="s">
        <v>513</v>
      </c>
      <c r="E5212" t="s">
        <v>48</v>
      </c>
      <c r="F5212" t="s">
        <v>132</v>
      </c>
      <c r="G5212" t="s">
        <v>21</v>
      </c>
      <c r="H5212" t="s">
        <v>22</v>
      </c>
      <c r="I5212" t="s">
        <v>23</v>
      </c>
      <c r="J5212">
        <v>3</v>
      </c>
      <c r="K5212">
        <v>30576.76</v>
      </c>
      <c r="L5212">
        <v>0.1</v>
      </c>
      <c r="M5212">
        <v>60991.25</v>
      </c>
      <c r="N5212" t="s">
        <v>70</v>
      </c>
      <c r="O5212" t="s">
        <v>35</v>
      </c>
      <c r="P5212" t="s">
        <v>44</v>
      </c>
      <c r="Q5212">
        <f>Sales_Data[[#This Row],[Quantity]]*Sales_Data[[#This Row],[Unit_Price]]</f>
        <v>91730.28</v>
      </c>
      <c r="R5212">
        <f>Sales_Data[[#This Row],[Gross_Sales]]*Sales_Data[[#This Row],[Discount]]</f>
        <v>9173.0280000000002</v>
      </c>
      <c r="S5212">
        <f>Sales_Data[[#This Row],[Gross_Sales]]-Sales_Data[[#This Row],[Discount_Amount]]</f>
        <v>82557.251999999993</v>
      </c>
      <c r="T5212">
        <f>Sales_Data[[#This Row],[Net Sales]]-Sales_Data[[#This Row],[Cost]]</f>
        <v>21566.001999999993</v>
      </c>
      <c r="U5212" s="2">
        <f>Sales_Data[[#This Row],[Profit]]/Sales_Data[[#This Row],[Net Sales]]</f>
        <v>0.2612248043333612</v>
      </c>
      <c r="V5212">
        <f>YEAR(Sales_Data[[#This Row],[Order_Date]])</f>
        <v>2025</v>
      </c>
      <c r="W5212" t="str">
        <f>TEXT(Sales_Data[[#This Row],[Order_Date]],"mmm")</f>
        <v>Aug</v>
      </c>
      <c r="X5212">
        <f>MONTH(Sales_Data[[#This Row],[Order_Date]])</f>
        <v>8</v>
      </c>
      <c r="Y5212" t="str">
        <f>"Q"&amp;ROUNDUP(MONTH(Sales_Data[[#This Row],[Order_Date]])/3,0)</f>
        <v>Q3</v>
      </c>
    </row>
    <row r="5213" spans="1:25" x14ac:dyDescent="0.3">
      <c r="A5213" t="s">
        <v>6992</v>
      </c>
      <c r="B5213" s="1">
        <v>45998</v>
      </c>
      <c r="C5213" t="s">
        <v>1246</v>
      </c>
      <c r="D5213" t="s">
        <v>168</v>
      </c>
      <c r="E5213" t="s">
        <v>48</v>
      </c>
      <c r="F5213" t="s">
        <v>132</v>
      </c>
      <c r="G5213" t="s">
        <v>21</v>
      </c>
      <c r="H5213" t="s">
        <v>22</v>
      </c>
      <c r="I5213" t="s">
        <v>23</v>
      </c>
      <c r="J5213">
        <v>1</v>
      </c>
      <c r="K5213">
        <v>47492.7</v>
      </c>
      <c r="L5213">
        <v>0.1</v>
      </c>
      <c r="M5213">
        <v>31204.97</v>
      </c>
      <c r="N5213" t="s">
        <v>52</v>
      </c>
      <c r="O5213" t="s">
        <v>35</v>
      </c>
      <c r="P5213" t="s">
        <v>71</v>
      </c>
      <c r="Q5213">
        <f>Sales_Data[[#This Row],[Quantity]]*Sales_Data[[#This Row],[Unit_Price]]</f>
        <v>47492.7</v>
      </c>
      <c r="R5213">
        <f>Sales_Data[[#This Row],[Gross_Sales]]*Sales_Data[[#This Row],[Discount]]</f>
        <v>4749.2699999999995</v>
      </c>
      <c r="S5213">
        <f>Sales_Data[[#This Row],[Gross_Sales]]-Sales_Data[[#This Row],[Discount_Amount]]</f>
        <v>42743.43</v>
      </c>
      <c r="T5213">
        <f>Sales_Data[[#This Row],[Net Sales]]-Sales_Data[[#This Row],[Cost]]</f>
        <v>11538.46</v>
      </c>
      <c r="U5213" s="2">
        <f>Sales_Data[[#This Row],[Profit]]/Sales_Data[[#This Row],[Net Sales]]</f>
        <v>0.2699469836650919</v>
      </c>
      <c r="V5213">
        <f>YEAR(Sales_Data[[#This Row],[Order_Date]])</f>
        <v>2025</v>
      </c>
      <c r="W5213" t="str">
        <f>TEXT(Sales_Data[[#This Row],[Order_Date]],"mmm")</f>
        <v>Dec</v>
      </c>
      <c r="X5213">
        <f>MONTH(Sales_Data[[#This Row],[Order_Date]])</f>
        <v>12</v>
      </c>
      <c r="Y5213" t="str">
        <f>"Q"&amp;ROUNDUP(MONTH(Sales_Data[[#This Row],[Order_Date]])/3,0)</f>
        <v>Q4</v>
      </c>
    </row>
    <row r="5214" spans="1:25" x14ac:dyDescent="0.3">
      <c r="A5214" t="s">
        <v>6993</v>
      </c>
      <c r="B5214" s="1">
        <v>45713</v>
      </c>
      <c r="C5214" t="s">
        <v>2279</v>
      </c>
      <c r="D5214" t="s">
        <v>307</v>
      </c>
      <c r="E5214" t="s">
        <v>39</v>
      </c>
      <c r="F5214" t="s">
        <v>202</v>
      </c>
      <c r="G5214" t="s">
        <v>75</v>
      </c>
      <c r="H5214" t="s">
        <v>114</v>
      </c>
      <c r="I5214" t="s">
        <v>206</v>
      </c>
      <c r="J5214">
        <v>5</v>
      </c>
      <c r="K5214">
        <v>5814.6</v>
      </c>
      <c r="L5214">
        <v>0</v>
      </c>
      <c r="M5214">
        <v>20998.44</v>
      </c>
      <c r="N5214" t="s">
        <v>83</v>
      </c>
      <c r="O5214" t="s">
        <v>35</v>
      </c>
      <c r="P5214" t="s">
        <v>44</v>
      </c>
      <c r="Q5214">
        <f>Sales_Data[[#This Row],[Quantity]]*Sales_Data[[#This Row],[Unit_Price]]</f>
        <v>29073</v>
      </c>
      <c r="R5214">
        <f>Sales_Data[[#This Row],[Gross_Sales]]*Sales_Data[[#This Row],[Discount]]</f>
        <v>0</v>
      </c>
      <c r="S5214">
        <f>Sales_Data[[#This Row],[Gross_Sales]]-Sales_Data[[#This Row],[Discount_Amount]]</f>
        <v>29073</v>
      </c>
      <c r="T5214">
        <f>Sales_Data[[#This Row],[Net Sales]]-Sales_Data[[#This Row],[Cost]]</f>
        <v>8074.5600000000013</v>
      </c>
      <c r="U5214" s="2">
        <f>Sales_Data[[#This Row],[Profit]]/Sales_Data[[#This Row],[Net Sales]]</f>
        <v>0.27773397998142613</v>
      </c>
      <c r="V5214">
        <f>YEAR(Sales_Data[[#This Row],[Order_Date]])</f>
        <v>2025</v>
      </c>
      <c r="W5214" t="str">
        <f>TEXT(Sales_Data[[#This Row],[Order_Date]],"mmm")</f>
        <v>Feb</v>
      </c>
      <c r="X5214">
        <f>MONTH(Sales_Data[[#This Row],[Order_Date]])</f>
        <v>2</v>
      </c>
      <c r="Y5214" t="str">
        <f>"Q"&amp;ROUNDUP(MONTH(Sales_Data[[#This Row],[Order_Date]])/3,0)</f>
        <v>Q1</v>
      </c>
    </row>
    <row r="5215" spans="1:25" x14ac:dyDescent="0.3">
      <c r="A5215" t="s">
        <v>6994</v>
      </c>
      <c r="B5215" s="1">
        <v>45999</v>
      </c>
      <c r="C5215" t="s">
        <v>1704</v>
      </c>
      <c r="D5215" t="s">
        <v>80</v>
      </c>
      <c r="E5215" t="s">
        <v>30</v>
      </c>
      <c r="F5215" t="s">
        <v>87</v>
      </c>
      <c r="G5215" t="s">
        <v>41</v>
      </c>
      <c r="H5215" t="s">
        <v>147</v>
      </c>
      <c r="I5215" t="s">
        <v>148</v>
      </c>
      <c r="J5215">
        <v>1</v>
      </c>
      <c r="K5215">
        <v>896.13</v>
      </c>
      <c r="L5215">
        <v>0</v>
      </c>
      <c r="M5215">
        <v>731.44</v>
      </c>
      <c r="N5215" t="s">
        <v>24</v>
      </c>
      <c r="O5215" t="s">
        <v>35</v>
      </c>
      <c r="P5215" t="s">
        <v>26</v>
      </c>
      <c r="Q5215">
        <f>Sales_Data[[#This Row],[Quantity]]*Sales_Data[[#This Row],[Unit_Price]]</f>
        <v>896.13</v>
      </c>
      <c r="R5215">
        <f>Sales_Data[[#This Row],[Gross_Sales]]*Sales_Data[[#This Row],[Discount]]</f>
        <v>0</v>
      </c>
      <c r="S5215">
        <f>Sales_Data[[#This Row],[Gross_Sales]]-Sales_Data[[#This Row],[Discount_Amount]]</f>
        <v>896.13</v>
      </c>
      <c r="T5215">
        <f>Sales_Data[[#This Row],[Net Sales]]-Sales_Data[[#This Row],[Cost]]</f>
        <v>164.68999999999994</v>
      </c>
      <c r="U5215" s="2">
        <f>Sales_Data[[#This Row],[Profit]]/Sales_Data[[#This Row],[Net Sales]]</f>
        <v>0.18377913918739461</v>
      </c>
      <c r="V5215">
        <f>YEAR(Sales_Data[[#This Row],[Order_Date]])</f>
        <v>2025</v>
      </c>
      <c r="W5215" t="str">
        <f>TEXT(Sales_Data[[#This Row],[Order_Date]],"mmm")</f>
        <v>Dec</v>
      </c>
      <c r="X5215">
        <f>MONTH(Sales_Data[[#This Row],[Order_Date]])</f>
        <v>12</v>
      </c>
      <c r="Y5215" t="str">
        <f>"Q"&amp;ROUNDUP(MONTH(Sales_Data[[#This Row],[Order_Date]])/3,0)</f>
        <v>Q4</v>
      </c>
    </row>
    <row r="5216" spans="1:25" x14ac:dyDescent="0.3">
      <c r="A5216" t="s">
        <v>6995</v>
      </c>
      <c r="B5216" s="1">
        <v>45759</v>
      </c>
      <c r="C5216" t="s">
        <v>5395</v>
      </c>
      <c r="D5216" t="s">
        <v>397</v>
      </c>
      <c r="E5216" t="s">
        <v>19</v>
      </c>
      <c r="F5216" t="s">
        <v>20</v>
      </c>
      <c r="G5216" t="s">
        <v>67</v>
      </c>
      <c r="H5216" t="s">
        <v>121</v>
      </c>
      <c r="I5216" t="s">
        <v>142</v>
      </c>
      <c r="J5216">
        <v>2</v>
      </c>
      <c r="K5216">
        <v>12910.81</v>
      </c>
      <c r="L5216">
        <v>0.05</v>
      </c>
      <c r="M5216">
        <v>17000.55</v>
      </c>
      <c r="N5216" t="s">
        <v>52</v>
      </c>
      <c r="O5216" t="s">
        <v>35</v>
      </c>
      <c r="P5216" t="s">
        <v>71</v>
      </c>
      <c r="Q5216">
        <f>Sales_Data[[#This Row],[Quantity]]*Sales_Data[[#This Row],[Unit_Price]]</f>
        <v>25821.62</v>
      </c>
      <c r="R5216">
        <f>Sales_Data[[#This Row],[Gross_Sales]]*Sales_Data[[#This Row],[Discount]]</f>
        <v>1291.0810000000001</v>
      </c>
      <c r="S5216">
        <f>Sales_Data[[#This Row],[Gross_Sales]]-Sales_Data[[#This Row],[Discount_Amount]]</f>
        <v>24530.538999999997</v>
      </c>
      <c r="T5216">
        <f>Sales_Data[[#This Row],[Net Sales]]-Sales_Data[[#This Row],[Cost]]</f>
        <v>7529.9889999999978</v>
      </c>
      <c r="U5216" s="2">
        <f>Sales_Data[[#This Row],[Profit]]/Sales_Data[[#This Row],[Net Sales]]</f>
        <v>0.30696386247362922</v>
      </c>
      <c r="V5216">
        <f>YEAR(Sales_Data[[#This Row],[Order_Date]])</f>
        <v>2025</v>
      </c>
      <c r="W5216" t="str">
        <f>TEXT(Sales_Data[[#This Row],[Order_Date]],"mmm")</f>
        <v>Apr</v>
      </c>
      <c r="X5216">
        <f>MONTH(Sales_Data[[#This Row],[Order_Date]])</f>
        <v>4</v>
      </c>
      <c r="Y5216" t="str">
        <f>"Q"&amp;ROUNDUP(MONTH(Sales_Data[[#This Row],[Order_Date]])/3,0)</f>
        <v>Q2</v>
      </c>
    </row>
    <row r="5217" spans="1:25" x14ac:dyDescent="0.3">
      <c r="A5217" t="s">
        <v>6996</v>
      </c>
      <c r="B5217" s="1">
        <v>45849</v>
      </c>
      <c r="C5217" t="s">
        <v>2517</v>
      </c>
      <c r="D5217" t="s">
        <v>341</v>
      </c>
      <c r="E5217" t="s">
        <v>30</v>
      </c>
      <c r="F5217" t="s">
        <v>31</v>
      </c>
      <c r="G5217" t="s">
        <v>21</v>
      </c>
      <c r="H5217" t="s">
        <v>22</v>
      </c>
      <c r="I5217" t="s">
        <v>23</v>
      </c>
      <c r="J5217">
        <v>2</v>
      </c>
      <c r="K5217">
        <v>4619.24</v>
      </c>
      <c r="L5217">
        <v>0.05</v>
      </c>
      <c r="M5217">
        <v>6154.92</v>
      </c>
      <c r="N5217" t="s">
        <v>70</v>
      </c>
      <c r="O5217" t="s">
        <v>25</v>
      </c>
      <c r="P5217" t="s">
        <v>26</v>
      </c>
      <c r="Q5217">
        <f>Sales_Data[[#This Row],[Quantity]]*Sales_Data[[#This Row],[Unit_Price]]</f>
        <v>9238.48</v>
      </c>
      <c r="R5217">
        <f>Sales_Data[[#This Row],[Gross_Sales]]*Sales_Data[[#This Row],[Discount]]</f>
        <v>461.92399999999998</v>
      </c>
      <c r="S5217">
        <f>Sales_Data[[#This Row],[Gross_Sales]]-Sales_Data[[#This Row],[Discount_Amount]]</f>
        <v>8776.5560000000005</v>
      </c>
      <c r="T5217">
        <f>Sales_Data[[#This Row],[Net Sales]]-Sales_Data[[#This Row],[Cost]]</f>
        <v>2621.6360000000004</v>
      </c>
      <c r="U5217" s="2">
        <f>Sales_Data[[#This Row],[Profit]]/Sales_Data[[#This Row],[Net Sales]]</f>
        <v>0.29870896966874028</v>
      </c>
      <c r="V5217">
        <f>YEAR(Sales_Data[[#This Row],[Order_Date]])</f>
        <v>2025</v>
      </c>
      <c r="W5217" t="str">
        <f>TEXT(Sales_Data[[#This Row],[Order_Date]],"mmm")</f>
        <v>Jul</v>
      </c>
      <c r="X5217">
        <f>MONTH(Sales_Data[[#This Row],[Order_Date]])</f>
        <v>7</v>
      </c>
      <c r="Y5217" t="str">
        <f>"Q"&amp;ROUNDUP(MONTH(Sales_Data[[#This Row],[Order_Date]])/3,0)</f>
        <v>Q3</v>
      </c>
    </row>
    <row r="5218" spans="1:25" x14ac:dyDescent="0.3">
      <c r="A5218" t="s">
        <v>6997</v>
      </c>
      <c r="B5218" s="1">
        <v>45967</v>
      </c>
      <c r="C5218" t="s">
        <v>2285</v>
      </c>
      <c r="D5218" t="s">
        <v>29</v>
      </c>
      <c r="E5218" t="s">
        <v>119</v>
      </c>
      <c r="F5218" t="s">
        <v>249</v>
      </c>
      <c r="G5218" t="s">
        <v>32</v>
      </c>
      <c r="H5218" t="s">
        <v>50</v>
      </c>
      <c r="I5218" t="s">
        <v>58</v>
      </c>
      <c r="J5218">
        <v>1</v>
      </c>
      <c r="K5218">
        <v>5399.15</v>
      </c>
      <c r="L5218">
        <v>0.1</v>
      </c>
      <c r="M5218">
        <v>3744.65</v>
      </c>
      <c r="N5218" t="s">
        <v>24</v>
      </c>
      <c r="O5218" t="s">
        <v>53</v>
      </c>
      <c r="P5218" t="s">
        <v>44</v>
      </c>
      <c r="Q5218">
        <f>Sales_Data[[#This Row],[Quantity]]*Sales_Data[[#This Row],[Unit_Price]]</f>
        <v>5399.15</v>
      </c>
      <c r="R5218">
        <f>Sales_Data[[#This Row],[Gross_Sales]]*Sales_Data[[#This Row],[Discount]]</f>
        <v>539.91499999999996</v>
      </c>
      <c r="S5218">
        <f>Sales_Data[[#This Row],[Gross_Sales]]-Sales_Data[[#This Row],[Discount_Amount]]</f>
        <v>4859.2349999999997</v>
      </c>
      <c r="T5218">
        <f>Sales_Data[[#This Row],[Net Sales]]-Sales_Data[[#This Row],[Cost]]</f>
        <v>1114.5849999999996</v>
      </c>
      <c r="U5218" s="2">
        <f>Sales_Data[[#This Row],[Profit]]/Sales_Data[[#This Row],[Net Sales]]</f>
        <v>0.22937458262463117</v>
      </c>
      <c r="V5218">
        <f>YEAR(Sales_Data[[#This Row],[Order_Date]])</f>
        <v>2025</v>
      </c>
      <c r="W5218" t="str">
        <f>TEXT(Sales_Data[[#This Row],[Order_Date]],"mmm")</f>
        <v>Nov</v>
      </c>
      <c r="X5218">
        <f>MONTH(Sales_Data[[#This Row],[Order_Date]])</f>
        <v>11</v>
      </c>
      <c r="Y5218" t="str">
        <f>"Q"&amp;ROUNDUP(MONTH(Sales_Data[[#This Row],[Order_Date]])/3,0)</f>
        <v>Q4</v>
      </c>
    </row>
    <row r="5219" spans="1:25" x14ac:dyDescent="0.3">
      <c r="A5219" t="s">
        <v>6998</v>
      </c>
      <c r="B5219" s="1">
        <v>45857</v>
      </c>
      <c r="C5219" t="s">
        <v>5361</v>
      </c>
      <c r="D5219" t="s">
        <v>47</v>
      </c>
      <c r="E5219" t="s">
        <v>119</v>
      </c>
      <c r="F5219" t="s">
        <v>146</v>
      </c>
      <c r="G5219" t="s">
        <v>41</v>
      </c>
      <c r="H5219" t="s">
        <v>147</v>
      </c>
      <c r="I5219" t="s">
        <v>148</v>
      </c>
      <c r="J5219">
        <v>1</v>
      </c>
      <c r="K5219">
        <v>2082.04</v>
      </c>
      <c r="L5219">
        <v>0.1</v>
      </c>
      <c r="M5219">
        <v>1631.59</v>
      </c>
      <c r="N5219" t="s">
        <v>52</v>
      </c>
      <c r="O5219" t="s">
        <v>25</v>
      </c>
      <c r="P5219" t="s">
        <v>26</v>
      </c>
      <c r="Q5219">
        <f>Sales_Data[[#This Row],[Quantity]]*Sales_Data[[#This Row],[Unit_Price]]</f>
        <v>2082.04</v>
      </c>
      <c r="R5219">
        <f>Sales_Data[[#This Row],[Gross_Sales]]*Sales_Data[[#This Row],[Discount]]</f>
        <v>208.20400000000001</v>
      </c>
      <c r="S5219">
        <f>Sales_Data[[#This Row],[Gross_Sales]]-Sales_Data[[#This Row],[Discount_Amount]]</f>
        <v>1873.836</v>
      </c>
      <c r="T5219">
        <f>Sales_Data[[#This Row],[Net Sales]]-Sales_Data[[#This Row],[Cost]]</f>
        <v>242.24600000000009</v>
      </c>
      <c r="U5219" s="2">
        <f>Sales_Data[[#This Row],[Profit]]/Sales_Data[[#This Row],[Net Sales]]</f>
        <v>0.12927812252513032</v>
      </c>
      <c r="V5219">
        <f>YEAR(Sales_Data[[#This Row],[Order_Date]])</f>
        <v>2025</v>
      </c>
      <c r="W5219" t="str">
        <f>TEXT(Sales_Data[[#This Row],[Order_Date]],"mmm")</f>
        <v>Jul</v>
      </c>
      <c r="X5219">
        <f>MONTH(Sales_Data[[#This Row],[Order_Date]])</f>
        <v>7</v>
      </c>
      <c r="Y5219" t="str">
        <f>"Q"&amp;ROUNDUP(MONTH(Sales_Data[[#This Row],[Order_Date]])/3,0)</f>
        <v>Q3</v>
      </c>
    </row>
    <row r="5220" spans="1:25" x14ac:dyDescent="0.3">
      <c r="A5220" t="s">
        <v>6999</v>
      </c>
      <c r="B5220" s="1">
        <v>45890</v>
      </c>
      <c r="C5220" t="s">
        <v>287</v>
      </c>
      <c r="D5220" t="s">
        <v>699</v>
      </c>
      <c r="E5220" t="s">
        <v>30</v>
      </c>
      <c r="F5220" t="s">
        <v>87</v>
      </c>
      <c r="G5220" t="s">
        <v>75</v>
      </c>
      <c r="H5220" t="s">
        <v>76</v>
      </c>
      <c r="I5220" t="s">
        <v>108</v>
      </c>
      <c r="J5220">
        <v>1</v>
      </c>
      <c r="K5220">
        <v>852.98</v>
      </c>
      <c r="L5220">
        <v>0.2</v>
      </c>
      <c r="M5220">
        <v>474.72</v>
      </c>
      <c r="N5220" t="s">
        <v>24</v>
      </c>
      <c r="O5220" t="s">
        <v>53</v>
      </c>
      <c r="P5220" t="s">
        <v>44</v>
      </c>
      <c r="Q5220">
        <f>Sales_Data[[#This Row],[Quantity]]*Sales_Data[[#This Row],[Unit_Price]]</f>
        <v>852.98</v>
      </c>
      <c r="R5220">
        <f>Sales_Data[[#This Row],[Gross_Sales]]*Sales_Data[[#This Row],[Discount]]</f>
        <v>170.596</v>
      </c>
      <c r="S5220">
        <f>Sales_Data[[#This Row],[Gross_Sales]]-Sales_Data[[#This Row],[Discount_Amount]]</f>
        <v>682.38400000000001</v>
      </c>
      <c r="T5220">
        <f>Sales_Data[[#This Row],[Net Sales]]-Sales_Data[[#This Row],[Cost]]</f>
        <v>207.66399999999999</v>
      </c>
      <c r="U5220" s="2">
        <f>Sales_Data[[#This Row],[Profit]]/Sales_Data[[#This Row],[Net Sales]]</f>
        <v>0.3043213205467889</v>
      </c>
      <c r="V5220">
        <f>YEAR(Sales_Data[[#This Row],[Order_Date]])</f>
        <v>2025</v>
      </c>
      <c r="W5220" t="str">
        <f>TEXT(Sales_Data[[#This Row],[Order_Date]],"mmm")</f>
        <v>Aug</v>
      </c>
      <c r="X5220">
        <f>MONTH(Sales_Data[[#This Row],[Order_Date]])</f>
        <v>8</v>
      </c>
      <c r="Y5220" t="str">
        <f>"Q"&amp;ROUNDUP(MONTH(Sales_Data[[#This Row],[Order_Date]])/3,0)</f>
        <v>Q3</v>
      </c>
    </row>
    <row r="5221" spans="1:25" x14ac:dyDescent="0.3">
      <c r="A5221" t="s">
        <v>7000</v>
      </c>
      <c r="B5221" s="1">
        <v>45884</v>
      </c>
      <c r="C5221" t="s">
        <v>4857</v>
      </c>
      <c r="D5221" t="s">
        <v>374</v>
      </c>
      <c r="E5221" t="s">
        <v>30</v>
      </c>
      <c r="F5221" t="s">
        <v>156</v>
      </c>
      <c r="G5221" t="s">
        <v>75</v>
      </c>
      <c r="H5221" t="s">
        <v>185</v>
      </c>
      <c r="I5221" t="s">
        <v>186</v>
      </c>
      <c r="J5221">
        <v>1</v>
      </c>
      <c r="K5221">
        <v>1483.74</v>
      </c>
      <c r="L5221">
        <v>0.15</v>
      </c>
      <c r="M5221">
        <v>918.35</v>
      </c>
      <c r="N5221" t="s">
        <v>24</v>
      </c>
      <c r="O5221" t="s">
        <v>35</v>
      </c>
      <c r="P5221" t="s">
        <v>26</v>
      </c>
      <c r="Q5221">
        <f>Sales_Data[[#This Row],[Quantity]]*Sales_Data[[#This Row],[Unit_Price]]</f>
        <v>1483.74</v>
      </c>
      <c r="R5221">
        <f>Sales_Data[[#This Row],[Gross_Sales]]*Sales_Data[[#This Row],[Discount]]</f>
        <v>222.56100000000001</v>
      </c>
      <c r="S5221">
        <f>Sales_Data[[#This Row],[Gross_Sales]]-Sales_Data[[#This Row],[Discount_Amount]]</f>
        <v>1261.1790000000001</v>
      </c>
      <c r="T5221">
        <f>Sales_Data[[#This Row],[Net Sales]]-Sales_Data[[#This Row],[Cost]]</f>
        <v>342.82900000000006</v>
      </c>
      <c r="U5221" s="2">
        <f>Sales_Data[[#This Row],[Profit]]/Sales_Data[[#This Row],[Net Sales]]</f>
        <v>0.2718321507097724</v>
      </c>
      <c r="V5221">
        <f>YEAR(Sales_Data[[#This Row],[Order_Date]])</f>
        <v>2025</v>
      </c>
      <c r="W5221" t="str">
        <f>TEXT(Sales_Data[[#This Row],[Order_Date]],"mmm")</f>
        <v>Aug</v>
      </c>
      <c r="X5221">
        <f>MONTH(Sales_Data[[#This Row],[Order_Date]])</f>
        <v>8</v>
      </c>
      <c r="Y5221" t="str">
        <f>"Q"&amp;ROUNDUP(MONTH(Sales_Data[[#This Row],[Order_Date]])/3,0)</f>
        <v>Q3</v>
      </c>
    </row>
    <row r="5222" spans="1:25" x14ac:dyDescent="0.3">
      <c r="A5222" t="s">
        <v>7001</v>
      </c>
      <c r="B5222" s="1">
        <v>45796</v>
      </c>
      <c r="C5222" t="s">
        <v>748</v>
      </c>
      <c r="D5222" t="s">
        <v>80</v>
      </c>
      <c r="E5222" t="s">
        <v>48</v>
      </c>
      <c r="F5222" t="s">
        <v>49</v>
      </c>
      <c r="G5222" t="s">
        <v>67</v>
      </c>
      <c r="H5222" t="s">
        <v>68</v>
      </c>
      <c r="I5222" t="s">
        <v>69</v>
      </c>
      <c r="J5222">
        <v>2</v>
      </c>
      <c r="K5222">
        <v>8073.09</v>
      </c>
      <c r="L5222">
        <v>0.05</v>
      </c>
      <c r="M5222">
        <v>10021.93</v>
      </c>
      <c r="N5222" t="s">
        <v>83</v>
      </c>
      <c r="O5222" t="s">
        <v>53</v>
      </c>
      <c r="P5222" t="s">
        <v>44</v>
      </c>
      <c r="Q5222">
        <f>Sales_Data[[#This Row],[Quantity]]*Sales_Data[[#This Row],[Unit_Price]]</f>
        <v>16146.18</v>
      </c>
      <c r="R5222">
        <f>Sales_Data[[#This Row],[Gross_Sales]]*Sales_Data[[#This Row],[Discount]]</f>
        <v>807.30900000000008</v>
      </c>
      <c r="S5222">
        <f>Sales_Data[[#This Row],[Gross_Sales]]-Sales_Data[[#This Row],[Discount_Amount]]</f>
        <v>15338.871000000001</v>
      </c>
      <c r="T5222">
        <f>Sales_Data[[#This Row],[Net Sales]]-Sales_Data[[#This Row],[Cost]]</f>
        <v>5316.9410000000007</v>
      </c>
      <c r="U5222" s="2">
        <f>Sales_Data[[#This Row],[Profit]]/Sales_Data[[#This Row],[Net Sales]]</f>
        <v>0.34663183489840943</v>
      </c>
      <c r="V5222">
        <f>YEAR(Sales_Data[[#This Row],[Order_Date]])</f>
        <v>2025</v>
      </c>
      <c r="W5222" t="str">
        <f>TEXT(Sales_Data[[#This Row],[Order_Date]],"mmm")</f>
        <v>May</v>
      </c>
      <c r="X5222">
        <f>MONTH(Sales_Data[[#This Row],[Order_Date]])</f>
        <v>5</v>
      </c>
      <c r="Y5222" t="str">
        <f>"Q"&amp;ROUNDUP(MONTH(Sales_Data[[#This Row],[Order_Date]])/3,0)</f>
        <v>Q2</v>
      </c>
    </row>
    <row r="5223" spans="1:25" x14ac:dyDescent="0.3">
      <c r="A5223" t="s">
        <v>7002</v>
      </c>
      <c r="B5223" s="1">
        <v>46001</v>
      </c>
      <c r="C5223" t="s">
        <v>1224</v>
      </c>
      <c r="D5223" t="s">
        <v>715</v>
      </c>
      <c r="E5223" t="s">
        <v>30</v>
      </c>
      <c r="F5223" t="s">
        <v>31</v>
      </c>
      <c r="G5223" t="s">
        <v>32</v>
      </c>
      <c r="H5223" t="s">
        <v>50</v>
      </c>
      <c r="I5223" t="s">
        <v>51</v>
      </c>
      <c r="J5223">
        <v>5</v>
      </c>
      <c r="K5223">
        <v>2688.62</v>
      </c>
      <c r="L5223">
        <v>0.05</v>
      </c>
      <c r="M5223">
        <v>10045.77</v>
      </c>
      <c r="N5223" t="s">
        <v>52</v>
      </c>
      <c r="O5223" t="s">
        <v>53</v>
      </c>
      <c r="P5223" t="s">
        <v>26</v>
      </c>
      <c r="Q5223">
        <f>Sales_Data[[#This Row],[Quantity]]*Sales_Data[[#This Row],[Unit_Price]]</f>
        <v>13443.099999999999</v>
      </c>
      <c r="R5223">
        <f>Sales_Data[[#This Row],[Gross_Sales]]*Sales_Data[[#This Row],[Discount]]</f>
        <v>672.15499999999997</v>
      </c>
      <c r="S5223">
        <f>Sales_Data[[#This Row],[Gross_Sales]]-Sales_Data[[#This Row],[Discount_Amount]]</f>
        <v>12770.944999999998</v>
      </c>
      <c r="T5223">
        <f>Sales_Data[[#This Row],[Net Sales]]-Sales_Data[[#This Row],[Cost]]</f>
        <v>2725.1749999999975</v>
      </c>
      <c r="U5223" s="2">
        <f>Sales_Data[[#This Row],[Profit]]/Sales_Data[[#This Row],[Net Sales]]</f>
        <v>0.21338867249056337</v>
      </c>
      <c r="V5223">
        <f>YEAR(Sales_Data[[#This Row],[Order_Date]])</f>
        <v>2025</v>
      </c>
      <c r="W5223" t="str">
        <f>TEXT(Sales_Data[[#This Row],[Order_Date]],"mmm")</f>
        <v>Dec</v>
      </c>
      <c r="X5223">
        <f>MONTH(Sales_Data[[#This Row],[Order_Date]])</f>
        <v>12</v>
      </c>
      <c r="Y5223" t="str">
        <f>"Q"&amp;ROUNDUP(MONTH(Sales_Data[[#This Row],[Order_Date]])/3,0)</f>
        <v>Q4</v>
      </c>
    </row>
    <row r="5224" spans="1:25" x14ac:dyDescent="0.3">
      <c r="A5224" t="s">
        <v>7003</v>
      </c>
      <c r="B5224" s="1">
        <v>45962</v>
      </c>
      <c r="C5224" t="s">
        <v>6836</v>
      </c>
      <c r="D5224" t="s">
        <v>141</v>
      </c>
      <c r="E5224" t="s">
        <v>19</v>
      </c>
      <c r="F5224" t="s">
        <v>57</v>
      </c>
      <c r="G5224" t="s">
        <v>21</v>
      </c>
      <c r="H5224" t="s">
        <v>127</v>
      </c>
      <c r="I5224" t="s">
        <v>342</v>
      </c>
      <c r="J5224">
        <v>2</v>
      </c>
      <c r="K5224">
        <v>1905.89</v>
      </c>
      <c r="L5224">
        <v>0.1</v>
      </c>
      <c r="M5224">
        <v>2351.0500000000002</v>
      </c>
      <c r="N5224" t="s">
        <v>70</v>
      </c>
      <c r="O5224" t="s">
        <v>35</v>
      </c>
      <c r="P5224" t="s">
        <v>71</v>
      </c>
      <c r="Q5224">
        <f>Sales_Data[[#This Row],[Quantity]]*Sales_Data[[#This Row],[Unit_Price]]</f>
        <v>3811.78</v>
      </c>
      <c r="R5224">
        <f>Sales_Data[[#This Row],[Gross_Sales]]*Sales_Data[[#This Row],[Discount]]</f>
        <v>381.17800000000005</v>
      </c>
      <c r="S5224">
        <f>Sales_Data[[#This Row],[Gross_Sales]]-Sales_Data[[#This Row],[Discount_Amount]]</f>
        <v>3430.6020000000003</v>
      </c>
      <c r="T5224">
        <f>Sales_Data[[#This Row],[Net Sales]]-Sales_Data[[#This Row],[Cost]]</f>
        <v>1079.5520000000001</v>
      </c>
      <c r="U5224" s="2">
        <f>Sales_Data[[#This Row],[Profit]]/Sales_Data[[#This Row],[Net Sales]]</f>
        <v>0.31468296234888221</v>
      </c>
      <c r="V5224">
        <f>YEAR(Sales_Data[[#This Row],[Order_Date]])</f>
        <v>2025</v>
      </c>
      <c r="W5224" t="str">
        <f>TEXT(Sales_Data[[#This Row],[Order_Date]],"mmm")</f>
        <v>Nov</v>
      </c>
      <c r="X5224">
        <f>MONTH(Sales_Data[[#This Row],[Order_Date]])</f>
        <v>11</v>
      </c>
      <c r="Y5224" t="str">
        <f>"Q"&amp;ROUNDUP(MONTH(Sales_Data[[#This Row],[Order_Date]])/3,0)</f>
        <v>Q4</v>
      </c>
    </row>
    <row r="5225" spans="1:25" x14ac:dyDescent="0.3">
      <c r="A5225" t="s">
        <v>7004</v>
      </c>
      <c r="B5225" s="1">
        <v>45806</v>
      </c>
      <c r="C5225" t="s">
        <v>7005</v>
      </c>
      <c r="D5225" t="s">
        <v>170</v>
      </c>
      <c r="E5225" t="s">
        <v>119</v>
      </c>
      <c r="F5225" t="s">
        <v>184</v>
      </c>
      <c r="G5225" t="s">
        <v>41</v>
      </c>
      <c r="H5225" t="s">
        <v>147</v>
      </c>
      <c r="I5225" t="s">
        <v>148</v>
      </c>
      <c r="J5225">
        <v>2</v>
      </c>
      <c r="K5225">
        <v>2398.94</v>
      </c>
      <c r="L5225">
        <v>0</v>
      </c>
      <c r="M5225">
        <v>3630.87</v>
      </c>
      <c r="N5225" t="s">
        <v>24</v>
      </c>
      <c r="O5225" t="s">
        <v>35</v>
      </c>
      <c r="P5225" t="s">
        <v>44</v>
      </c>
      <c r="Q5225">
        <f>Sales_Data[[#This Row],[Quantity]]*Sales_Data[[#This Row],[Unit_Price]]</f>
        <v>4797.88</v>
      </c>
      <c r="R5225">
        <f>Sales_Data[[#This Row],[Gross_Sales]]*Sales_Data[[#This Row],[Discount]]</f>
        <v>0</v>
      </c>
      <c r="S5225">
        <f>Sales_Data[[#This Row],[Gross_Sales]]-Sales_Data[[#This Row],[Discount_Amount]]</f>
        <v>4797.88</v>
      </c>
      <c r="T5225">
        <f>Sales_Data[[#This Row],[Net Sales]]-Sales_Data[[#This Row],[Cost]]</f>
        <v>1167.0100000000002</v>
      </c>
      <c r="U5225" s="2">
        <f>Sales_Data[[#This Row],[Profit]]/Sales_Data[[#This Row],[Net Sales]]</f>
        <v>0.24323451190942671</v>
      </c>
      <c r="V5225">
        <f>YEAR(Sales_Data[[#This Row],[Order_Date]])</f>
        <v>2025</v>
      </c>
      <c r="W5225" t="str">
        <f>TEXT(Sales_Data[[#This Row],[Order_Date]],"mmm")</f>
        <v>May</v>
      </c>
      <c r="X5225">
        <f>MONTH(Sales_Data[[#This Row],[Order_Date]])</f>
        <v>5</v>
      </c>
      <c r="Y5225" t="str">
        <f>"Q"&amp;ROUNDUP(MONTH(Sales_Data[[#This Row],[Order_Date]])/3,0)</f>
        <v>Q2</v>
      </c>
    </row>
    <row r="5226" spans="1:25" x14ac:dyDescent="0.3">
      <c r="A5226" t="s">
        <v>7006</v>
      </c>
      <c r="B5226" s="1">
        <v>45772</v>
      </c>
      <c r="C5226" t="s">
        <v>401</v>
      </c>
      <c r="D5226" t="s">
        <v>310</v>
      </c>
      <c r="E5226" t="s">
        <v>48</v>
      </c>
      <c r="F5226" t="s">
        <v>49</v>
      </c>
      <c r="G5226" t="s">
        <v>67</v>
      </c>
      <c r="H5226" t="s">
        <v>133</v>
      </c>
      <c r="I5226" t="s">
        <v>138</v>
      </c>
      <c r="J5226">
        <v>1</v>
      </c>
      <c r="K5226">
        <v>29434.31</v>
      </c>
      <c r="L5226">
        <v>0.2</v>
      </c>
      <c r="M5226">
        <v>17171.169999999998</v>
      </c>
      <c r="N5226" t="s">
        <v>24</v>
      </c>
      <c r="O5226" t="s">
        <v>35</v>
      </c>
      <c r="P5226" t="s">
        <v>71</v>
      </c>
      <c r="Q5226">
        <f>Sales_Data[[#This Row],[Quantity]]*Sales_Data[[#This Row],[Unit_Price]]</f>
        <v>29434.31</v>
      </c>
      <c r="R5226">
        <f>Sales_Data[[#This Row],[Gross_Sales]]*Sales_Data[[#This Row],[Discount]]</f>
        <v>5886.862000000001</v>
      </c>
      <c r="S5226">
        <f>Sales_Data[[#This Row],[Gross_Sales]]-Sales_Data[[#This Row],[Discount_Amount]]</f>
        <v>23547.448</v>
      </c>
      <c r="T5226">
        <f>Sales_Data[[#This Row],[Net Sales]]-Sales_Data[[#This Row],[Cost]]</f>
        <v>6376.2780000000021</v>
      </c>
      <c r="U5226" s="2">
        <f>Sales_Data[[#This Row],[Profit]]/Sales_Data[[#This Row],[Net Sales]]</f>
        <v>0.27078424804250556</v>
      </c>
      <c r="V5226">
        <f>YEAR(Sales_Data[[#This Row],[Order_Date]])</f>
        <v>2025</v>
      </c>
      <c r="W5226" t="str">
        <f>TEXT(Sales_Data[[#This Row],[Order_Date]],"mmm")</f>
        <v>Apr</v>
      </c>
      <c r="X5226">
        <f>MONTH(Sales_Data[[#This Row],[Order_Date]])</f>
        <v>4</v>
      </c>
      <c r="Y5226" t="str">
        <f>"Q"&amp;ROUNDUP(MONTH(Sales_Data[[#This Row],[Order_Date]])/3,0)</f>
        <v>Q2</v>
      </c>
    </row>
    <row r="5227" spans="1:25" x14ac:dyDescent="0.3">
      <c r="A5227" t="s">
        <v>7007</v>
      </c>
      <c r="B5227" s="1">
        <v>45720</v>
      </c>
      <c r="C5227" t="s">
        <v>3001</v>
      </c>
      <c r="D5227" t="s">
        <v>112</v>
      </c>
      <c r="E5227" t="s">
        <v>19</v>
      </c>
      <c r="F5227" t="s">
        <v>20</v>
      </c>
      <c r="G5227" t="s">
        <v>32</v>
      </c>
      <c r="H5227" t="s">
        <v>33</v>
      </c>
      <c r="I5227" t="s">
        <v>34</v>
      </c>
      <c r="J5227">
        <v>1</v>
      </c>
      <c r="K5227">
        <v>8898.73</v>
      </c>
      <c r="L5227">
        <v>0.05</v>
      </c>
      <c r="M5227">
        <v>6946.73</v>
      </c>
      <c r="N5227" t="s">
        <v>24</v>
      </c>
      <c r="O5227" t="s">
        <v>35</v>
      </c>
      <c r="P5227" t="s">
        <v>44</v>
      </c>
      <c r="Q5227">
        <f>Sales_Data[[#This Row],[Quantity]]*Sales_Data[[#This Row],[Unit_Price]]</f>
        <v>8898.73</v>
      </c>
      <c r="R5227">
        <f>Sales_Data[[#This Row],[Gross_Sales]]*Sales_Data[[#This Row],[Discount]]</f>
        <v>444.93650000000002</v>
      </c>
      <c r="S5227">
        <f>Sales_Data[[#This Row],[Gross_Sales]]-Sales_Data[[#This Row],[Discount_Amount]]</f>
        <v>8453.7934999999998</v>
      </c>
      <c r="T5227">
        <f>Sales_Data[[#This Row],[Net Sales]]-Sales_Data[[#This Row],[Cost]]</f>
        <v>1507.0635000000002</v>
      </c>
      <c r="U5227" s="2">
        <f>Sales_Data[[#This Row],[Profit]]/Sales_Data[[#This Row],[Net Sales]]</f>
        <v>0.17827067812810904</v>
      </c>
      <c r="V5227">
        <f>YEAR(Sales_Data[[#This Row],[Order_Date]])</f>
        <v>2025</v>
      </c>
      <c r="W5227" t="str">
        <f>TEXT(Sales_Data[[#This Row],[Order_Date]],"mmm")</f>
        <v>Mar</v>
      </c>
      <c r="X5227">
        <f>MONTH(Sales_Data[[#This Row],[Order_Date]])</f>
        <v>3</v>
      </c>
      <c r="Y5227" t="str">
        <f>"Q"&amp;ROUNDUP(MONTH(Sales_Data[[#This Row],[Order_Date]])/3,0)</f>
        <v>Q1</v>
      </c>
    </row>
    <row r="5228" spans="1:25" x14ac:dyDescent="0.3">
      <c r="A5228" t="s">
        <v>7008</v>
      </c>
      <c r="B5228" s="1">
        <v>45761</v>
      </c>
      <c r="C5228" t="s">
        <v>1311</v>
      </c>
      <c r="D5228" t="s">
        <v>387</v>
      </c>
      <c r="E5228" t="s">
        <v>39</v>
      </c>
      <c r="F5228" t="s">
        <v>405</v>
      </c>
      <c r="G5228" t="s">
        <v>41</v>
      </c>
      <c r="H5228" t="s">
        <v>102</v>
      </c>
      <c r="I5228" t="s">
        <v>165</v>
      </c>
      <c r="J5228">
        <v>2</v>
      </c>
      <c r="K5228">
        <v>4131.63</v>
      </c>
      <c r="L5228">
        <v>0.15</v>
      </c>
      <c r="M5228">
        <v>5875.75</v>
      </c>
      <c r="N5228" t="s">
        <v>52</v>
      </c>
      <c r="O5228" t="s">
        <v>25</v>
      </c>
      <c r="P5228" t="s">
        <v>44</v>
      </c>
      <c r="Q5228">
        <f>Sales_Data[[#This Row],[Quantity]]*Sales_Data[[#This Row],[Unit_Price]]</f>
        <v>8263.26</v>
      </c>
      <c r="R5228">
        <f>Sales_Data[[#This Row],[Gross_Sales]]*Sales_Data[[#This Row],[Discount]]</f>
        <v>1239.489</v>
      </c>
      <c r="S5228">
        <f>Sales_Data[[#This Row],[Gross_Sales]]-Sales_Data[[#This Row],[Discount_Amount]]</f>
        <v>7023.7710000000006</v>
      </c>
      <c r="T5228">
        <f>Sales_Data[[#This Row],[Net Sales]]-Sales_Data[[#This Row],[Cost]]</f>
        <v>1148.0210000000006</v>
      </c>
      <c r="U5228" s="2">
        <f>Sales_Data[[#This Row],[Profit]]/Sales_Data[[#This Row],[Net Sales]]</f>
        <v>0.16344795409759239</v>
      </c>
      <c r="V5228">
        <f>YEAR(Sales_Data[[#This Row],[Order_Date]])</f>
        <v>2025</v>
      </c>
      <c r="W5228" t="str">
        <f>TEXT(Sales_Data[[#This Row],[Order_Date]],"mmm")</f>
        <v>Apr</v>
      </c>
      <c r="X5228">
        <f>MONTH(Sales_Data[[#This Row],[Order_Date]])</f>
        <v>4</v>
      </c>
      <c r="Y5228" t="str">
        <f>"Q"&amp;ROUNDUP(MONTH(Sales_Data[[#This Row],[Order_Date]])/3,0)</f>
        <v>Q2</v>
      </c>
    </row>
    <row r="5229" spans="1:25" x14ac:dyDescent="0.3">
      <c r="A5229" t="s">
        <v>7009</v>
      </c>
      <c r="B5229" s="1">
        <v>45996</v>
      </c>
      <c r="C5229" t="s">
        <v>4193</v>
      </c>
      <c r="D5229" t="s">
        <v>266</v>
      </c>
      <c r="E5229" t="s">
        <v>19</v>
      </c>
      <c r="F5229" t="s">
        <v>81</v>
      </c>
      <c r="G5229" t="s">
        <v>75</v>
      </c>
      <c r="H5229" t="s">
        <v>256</v>
      </c>
      <c r="I5229" t="s">
        <v>334</v>
      </c>
      <c r="J5229">
        <v>5</v>
      </c>
      <c r="K5229">
        <v>12907.14</v>
      </c>
      <c r="L5229">
        <v>0.2</v>
      </c>
      <c r="M5229">
        <v>41908.480000000003</v>
      </c>
      <c r="N5229" t="s">
        <v>52</v>
      </c>
      <c r="O5229" t="s">
        <v>53</v>
      </c>
      <c r="P5229" t="s">
        <v>71</v>
      </c>
      <c r="Q5229">
        <f>Sales_Data[[#This Row],[Quantity]]*Sales_Data[[#This Row],[Unit_Price]]</f>
        <v>64535.7</v>
      </c>
      <c r="R5229">
        <f>Sales_Data[[#This Row],[Gross_Sales]]*Sales_Data[[#This Row],[Discount]]</f>
        <v>12907.14</v>
      </c>
      <c r="S5229">
        <f>Sales_Data[[#This Row],[Gross_Sales]]-Sales_Data[[#This Row],[Discount_Amount]]</f>
        <v>51628.56</v>
      </c>
      <c r="T5229">
        <f>Sales_Data[[#This Row],[Net Sales]]-Sales_Data[[#This Row],[Cost]]</f>
        <v>9720.0799999999945</v>
      </c>
      <c r="U5229" s="2">
        <f>Sales_Data[[#This Row],[Profit]]/Sales_Data[[#This Row],[Net Sales]]</f>
        <v>0.18826943846584129</v>
      </c>
      <c r="V5229">
        <f>YEAR(Sales_Data[[#This Row],[Order_Date]])</f>
        <v>2025</v>
      </c>
      <c r="W5229" t="str">
        <f>TEXT(Sales_Data[[#This Row],[Order_Date]],"mmm")</f>
        <v>Dec</v>
      </c>
      <c r="X5229">
        <f>MONTH(Sales_Data[[#This Row],[Order_Date]])</f>
        <v>12</v>
      </c>
      <c r="Y5229" t="str">
        <f>"Q"&amp;ROUNDUP(MONTH(Sales_Data[[#This Row],[Order_Date]])/3,0)</f>
        <v>Q4</v>
      </c>
    </row>
    <row r="5230" spans="1:25" x14ac:dyDescent="0.3">
      <c r="A5230" t="s">
        <v>7010</v>
      </c>
      <c r="B5230" s="1">
        <v>46016</v>
      </c>
      <c r="C5230" t="s">
        <v>2414</v>
      </c>
      <c r="D5230" t="s">
        <v>513</v>
      </c>
      <c r="E5230" t="s">
        <v>48</v>
      </c>
      <c r="F5230" t="s">
        <v>132</v>
      </c>
      <c r="G5230" t="s">
        <v>32</v>
      </c>
      <c r="H5230" t="s">
        <v>33</v>
      </c>
      <c r="I5230" t="s">
        <v>161</v>
      </c>
      <c r="J5230">
        <v>3</v>
      </c>
      <c r="K5230">
        <v>4499.0200000000004</v>
      </c>
      <c r="L5230">
        <v>0.1</v>
      </c>
      <c r="M5230">
        <v>8953.7000000000007</v>
      </c>
      <c r="N5230" t="s">
        <v>52</v>
      </c>
      <c r="O5230" t="s">
        <v>35</v>
      </c>
      <c r="P5230" t="s">
        <v>71</v>
      </c>
      <c r="Q5230">
        <f>Sales_Data[[#This Row],[Quantity]]*Sales_Data[[#This Row],[Unit_Price]]</f>
        <v>13497.060000000001</v>
      </c>
      <c r="R5230">
        <f>Sales_Data[[#This Row],[Gross_Sales]]*Sales_Data[[#This Row],[Discount]]</f>
        <v>1349.7060000000001</v>
      </c>
      <c r="S5230">
        <f>Sales_Data[[#This Row],[Gross_Sales]]-Sales_Data[[#This Row],[Discount_Amount]]</f>
        <v>12147.354000000001</v>
      </c>
      <c r="T5230">
        <f>Sales_Data[[#This Row],[Net Sales]]-Sales_Data[[#This Row],[Cost]]</f>
        <v>3193.6540000000005</v>
      </c>
      <c r="U5230" s="2">
        <f>Sales_Data[[#This Row],[Profit]]/Sales_Data[[#This Row],[Net Sales]]</f>
        <v>0.26290943690288437</v>
      </c>
      <c r="V5230">
        <f>YEAR(Sales_Data[[#This Row],[Order_Date]])</f>
        <v>2025</v>
      </c>
      <c r="W5230" t="str">
        <f>TEXT(Sales_Data[[#This Row],[Order_Date]],"mmm")</f>
        <v>Dec</v>
      </c>
      <c r="X5230">
        <f>MONTH(Sales_Data[[#This Row],[Order_Date]])</f>
        <v>12</v>
      </c>
      <c r="Y5230" t="str">
        <f>"Q"&amp;ROUNDUP(MONTH(Sales_Data[[#This Row],[Order_Date]])/3,0)</f>
        <v>Q4</v>
      </c>
    </row>
    <row r="5231" spans="1:25" x14ac:dyDescent="0.3">
      <c r="A5231" t="s">
        <v>7011</v>
      </c>
      <c r="B5231" s="1">
        <v>45813</v>
      </c>
      <c r="C5231" t="s">
        <v>850</v>
      </c>
      <c r="D5231" t="s">
        <v>359</v>
      </c>
      <c r="E5231" t="s">
        <v>39</v>
      </c>
      <c r="F5231" t="s">
        <v>202</v>
      </c>
      <c r="G5231" t="s">
        <v>32</v>
      </c>
      <c r="H5231" t="s">
        <v>50</v>
      </c>
      <c r="I5231" t="s">
        <v>58</v>
      </c>
      <c r="J5231">
        <v>1</v>
      </c>
      <c r="K5231">
        <v>932.1</v>
      </c>
      <c r="L5231">
        <v>0</v>
      </c>
      <c r="M5231">
        <v>678.47</v>
      </c>
      <c r="N5231" t="s">
        <v>70</v>
      </c>
      <c r="O5231" t="s">
        <v>35</v>
      </c>
      <c r="P5231" t="s">
        <v>44</v>
      </c>
      <c r="Q5231">
        <f>Sales_Data[[#This Row],[Quantity]]*Sales_Data[[#This Row],[Unit_Price]]</f>
        <v>932.1</v>
      </c>
      <c r="R5231">
        <f>Sales_Data[[#This Row],[Gross_Sales]]*Sales_Data[[#This Row],[Discount]]</f>
        <v>0</v>
      </c>
      <c r="S5231">
        <f>Sales_Data[[#This Row],[Gross_Sales]]-Sales_Data[[#This Row],[Discount_Amount]]</f>
        <v>932.1</v>
      </c>
      <c r="T5231">
        <f>Sales_Data[[#This Row],[Net Sales]]-Sales_Data[[#This Row],[Cost]]</f>
        <v>253.63</v>
      </c>
      <c r="U5231" s="2">
        <f>Sales_Data[[#This Row],[Profit]]/Sales_Data[[#This Row],[Net Sales]]</f>
        <v>0.27210599721059969</v>
      </c>
      <c r="V5231">
        <f>YEAR(Sales_Data[[#This Row],[Order_Date]])</f>
        <v>2025</v>
      </c>
      <c r="W5231" t="str">
        <f>TEXT(Sales_Data[[#This Row],[Order_Date]],"mmm")</f>
        <v>Jun</v>
      </c>
      <c r="X5231">
        <f>MONTH(Sales_Data[[#This Row],[Order_Date]])</f>
        <v>6</v>
      </c>
      <c r="Y5231" t="str">
        <f>"Q"&amp;ROUNDUP(MONTH(Sales_Data[[#This Row],[Order_Date]])/3,0)</f>
        <v>Q2</v>
      </c>
    </row>
    <row r="5232" spans="1:25" x14ac:dyDescent="0.3">
      <c r="A5232" t="s">
        <v>7012</v>
      </c>
      <c r="B5232" s="1">
        <v>45930</v>
      </c>
      <c r="C5232" t="s">
        <v>2039</v>
      </c>
      <c r="D5232" t="s">
        <v>916</v>
      </c>
      <c r="E5232" t="s">
        <v>30</v>
      </c>
      <c r="F5232" t="s">
        <v>210</v>
      </c>
      <c r="G5232" t="s">
        <v>21</v>
      </c>
      <c r="H5232" t="s">
        <v>230</v>
      </c>
      <c r="I5232" t="s">
        <v>328</v>
      </c>
      <c r="J5232">
        <v>2</v>
      </c>
      <c r="K5232">
        <v>539.08000000000004</v>
      </c>
      <c r="L5232">
        <v>0.1</v>
      </c>
      <c r="M5232">
        <v>705.65</v>
      </c>
      <c r="N5232" t="s">
        <v>52</v>
      </c>
      <c r="O5232" t="s">
        <v>53</v>
      </c>
      <c r="P5232" t="s">
        <v>71</v>
      </c>
      <c r="Q5232">
        <f>Sales_Data[[#This Row],[Quantity]]*Sales_Data[[#This Row],[Unit_Price]]</f>
        <v>1078.1600000000001</v>
      </c>
      <c r="R5232">
        <f>Sales_Data[[#This Row],[Gross_Sales]]*Sales_Data[[#This Row],[Discount]]</f>
        <v>107.81600000000002</v>
      </c>
      <c r="S5232">
        <f>Sales_Data[[#This Row],[Gross_Sales]]-Sales_Data[[#This Row],[Discount_Amount]]</f>
        <v>970.34400000000005</v>
      </c>
      <c r="T5232">
        <f>Sales_Data[[#This Row],[Net Sales]]-Sales_Data[[#This Row],[Cost]]</f>
        <v>264.69400000000007</v>
      </c>
      <c r="U5232" s="2">
        <f>Sales_Data[[#This Row],[Profit]]/Sales_Data[[#This Row],[Net Sales]]</f>
        <v>0.2727836725944614</v>
      </c>
      <c r="V5232">
        <f>YEAR(Sales_Data[[#This Row],[Order_Date]])</f>
        <v>2025</v>
      </c>
      <c r="W5232" t="str">
        <f>TEXT(Sales_Data[[#This Row],[Order_Date]],"mmm")</f>
        <v>Sep</v>
      </c>
      <c r="X5232">
        <f>MONTH(Sales_Data[[#This Row],[Order_Date]])</f>
        <v>9</v>
      </c>
      <c r="Y5232" t="str">
        <f>"Q"&amp;ROUNDUP(MONTH(Sales_Data[[#This Row],[Order_Date]])/3,0)</f>
        <v>Q3</v>
      </c>
    </row>
    <row r="5233" spans="1:25" x14ac:dyDescent="0.3">
      <c r="A5233" t="s">
        <v>7013</v>
      </c>
      <c r="B5233" s="1">
        <v>45663</v>
      </c>
      <c r="C5233" t="s">
        <v>1040</v>
      </c>
      <c r="D5233" t="s">
        <v>65</v>
      </c>
      <c r="E5233" t="s">
        <v>39</v>
      </c>
      <c r="F5233" t="s">
        <v>405</v>
      </c>
      <c r="G5233" t="s">
        <v>21</v>
      </c>
      <c r="H5233" t="s">
        <v>297</v>
      </c>
      <c r="I5233" t="s">
        <v>297</v>
      </c>
      <c r="J5233">
        <v>2</v>
      </c>
      <c r="K5233">
        <v>3192.79</v>
      </c>
      <c r="L5233">
        <v>0.1</v>
      </c>
      <c r="M5233">
        <v>4312.71</v>
      </c>
      <c r="N5233" t="s">
        <v>52</v>
      </c>
      <c r="O5233" t="s">
        <v>35</v>
      </c>
      <c r="P5233" t="s">
        <v>71</v>
      </c>
      <c r="Q5233">
        <f>Sales_Data[[#This Row],[Quantity]]*Sales_Data[[#This Row],[Unit_Price]]</f>
        <v>6385.58</v>
      </c>
      <c r="R5233">
        <f>Sales_Data[[#This Row],[Gross_Sales]]*Sales_Data[[#This Row],[Discount]]</f>
        <v>638.55799999999999</v>
      </c>
      <c r="S5233">
        <f>Sales_Data[[#This Row],[Gross_Sales]]-Sales_Data[[#This Row],[Discount_Amount]]</f>
        <v>5747.0219999999999</v>
      </c>
      <c r="T5233">
        <f>Sales_Data[[#This Row],[Net Sales]]-Sales_Data[[#This Row],[Cost]]</f>
        <v>1434.3119999999999</v>
      </c>
      <c r="U5233" s="2">
        <f>Sales_Data[[#This Row],[Profit]]/Sales_Data[[#This Row],[Net Sales]]</f>
        <v>0.24957482327368852</v>
      </c>
      <c r="V5233">
        <f>YEAR(Sales_Data[[#This Row],[Order_Date]])</f>
        <v>2025</v>
      </c>
      <c r="W5233" t="str">
        <f>TEXT(Sales_Data[[#This Row],[Order_Date]],"mmm")</f>
        <v>Jan</v>
      </c>
      <c r="X5233">
        <f>MONTH(Sales_Data[[#This Row],[Order_Date]])</f>
        <v>1</v>
      </c>
      <c r="Y5233" t="str">
        <f>"Q"&amp;ROUNDUP(MONTH(Sales_Data[[#This Row],[Order_Date]])/3,0)</f>
        <v>Q1</v>
      </c>
    </row>
    <row r="5234" spans="1:25" x14ac:dyDescent="0.3">
      <c r="A5234" t="s">
        <v>7014</v>
      </c>
      <c r="B5234" s="1">
        <v>45804</v>
      </c>
      <c r="C5234" t="s">
        <v>1479</v>
      </c>
      <c r="D5234" t="s">
        <v>244</v>
      </c>
      <c r="E5234" t="s">
        <v>48</v>
      </c>
      <c r="F5234" t="s">
        <v>152</v>
      </c>
      <c r="G5234" t="s">
        <v>41</v>
      </c>
      <c r="H5234" t="s">
        <v>42</v>
      </c>
      <c r="I5234" t="s">
        <v>82</v>
      </c>
      <c r="J5234">
        <v>2</v>
      </c>
      <c r="K5234">
        <v>4157.34</v>
      </c>
      <c r="L5234">
        <v>0.1</v>
      </c>
      <c r="M5234">
        <v>5843.83</v>
      </c>
      <c r="N5234" t="s">
        <v>70</v>
      </c>
      <c r="O5234" t="s">
        <v>25</v>
      </c>
      <c r="P5234" t="s">
        <v>71</v>
      </c>
      <c r="Q5234">
        <f>Sales_Data[[#This Row],[Quantity]]*Sales_Data[[#This Row],[Unit_Price]]</f>
        <v>8314.68</v>
      </c>
      <c r="R5234">
        <f>Sales_Data[[#This Row],[Gross_Sales]]*Sales_Data[[#This Row],[Discount]]</f>
        <v>831.46800000000007</v>
      </c>
      <c r="S5234">
        <f>Sales_Data[[#This Row],[Gross_Sales]]-Sales_Data[[#This Row],[Discount_Amount]]</f>
        <v>7483.2120000000004</v>
      </c>
      <c r="T5234">
        <f>Sales_Data[[#This Row],[Net Sales]]-Sales_Data[[#This Row],[Cost]]</f>
        <v>1639.3820000000005</v>
      </c>
      <c r="U5234" s="2">
        <f>Sales_Data[[#This Row],[Profit]]/Sales_Data[[#This Row],[Net Sales]]</f>
        <v>0.21907464334833765</v>
      </c>
      <c r="V5234">
        <f>YEAR(Sales_Data[[#This Row],[Order_Date]])</f>
        <v>2025</v>
      </c>
      <c r="W5234" t="str">
        <f>TEXT(Sales_Data[[#This Row],[Order_Date]],"mmm")</f>
        <v>May</v>
      </c>
      <c r="X5234">
        <f>MONTH(Sales_Data[[#This Row],[Order_Date]])</f>
        <v>5</v>
      </c>
      <c r="Y5234" t="str">
        <f>"Q"&amp;ROUNDUP(MONTH(Sales_Data[[#This Row],[Order_Date]])/3,0)</f>
        <v>Q2</v>
      </c>
    </row>
    <row r="5235" spans="1:25" x14ac:dyDescent="0.3">
      <c r="A5235" t="s">
        <v>7015</v>
      </c>
      <c r="B5235" s="1">
        <v>45841</v>
      </c>
      <c r="C5235" t="s">
        <v>5709</v>
      </c>
      <c r="D5235" t="s">
        <v>460</v>
      </c>
      <c r="E5235" t="s">
        <v>30</v>
      </c>
      <c r="F5235" t="s">
        <v>87</v>
      </c>
      <c r="G5235" t="s">
        <v>32</v>
      </c>
      <c r="H5235" t="s">
        <v>50</v>
      </c>
      <c r="I5235" t="s">
        <v>51</v>
      </c>
      <c r="J5235">
        <v>2</v>
      </c>
      <c r="K5235">
        <v>3793.89</v>
      </c>
      <c r="L5235">
        <v>0</v>
      </c>
      <c r="M5235">
        <v>5343.88</v>
      </c>
      <c r="N5235" t="s">
        <v>52</v>
      </c>
      <c r="O5235" t="s">
        <v>35</v>
      </c>
      <c r="P5235" t="s">
        <v>71</v>
      </c>
      <c r="Q5235">
        <f>Sales_Data[[#This Row],[Quantity]]*Sales_Data[[#This Row],[Unit_Price]]</f>
        <v>7587.78</v>
      </c>
      <c r="R5235">
        <f>Sales_Data[[#This Row],[Gross_Sales]]*Sales_Data[[#This Row],[Discount]]</f>
        <v>0</v>
      </c>
      <c r="S5235">
        <f>Sales_Data[[#This Row],[Gross_Sales]]-Sales_Data[[#This Row],[Discount_Amount]]</f>
        <v>7587.78</v>
      </c>
      <c r="T5235">
        <f>Sales_Data[[#This Row],[Net Sales]]-Sales_Data[[#This Row],[Cost]]</f>
        <v>2243.8999999999996</v>
      </c>
      <c r="U5235" s="2">
        <f>Sales_Data[[#This Row],[Profit]]/Sales_Data[[#This Row],[Net Sales]]</f>
        <v>0.29572549546771254</v>
      </c>
      <c r="V5235">
        <f>YEAR(Sales_Data[[#This Row],[Order_Date]])</f>
        <v>2025</v>
      </c>
      <c r="W5235" t="str">
        <f>TEXT(Sales_Data[[#This Row],[Order_Date]],"mmm")</f>
        <v>Jul</v>
      </c>
      <c r="X5235">
        <f>MONTH(Sales_Data[[#This Row],[Order_Date]])</f>
        <v>7</v>
      </c>
      <c r="Y5235" t="str">
        <f>"Q"&amp;ROUNDUP(MONTH(Sales_Data[[#This Row],[Order_Date]])/3,0)</f>
        <v>Q3</v>
      </c>
    </row>
    <row r="5236" spans="1:25" x14ac:dyDescent="0.3">
      <c r="A5236" t="s">
        <v>7016</v>
      </c>
      <c r="B5236" s="1">
        <v>45685</v>
      </c>
      <c r="C5236" t="s">
        <v>1886</v>
      </c>
      <c r="D5236" t="s">
        <v>1452</v>
      </c>
      <c r="E5236" t="s">
        <v>48</v>
      </c>
      <c r="F5236" t="s">
        <v>164</v>
      </c>
      <c r="G5236" t="s">
        <v>67</v>
      </c>
      <c r="H5236" t="s">
        <v>121</v>
      </c>
      <c r="I5236" t="s">
        <v>142</v>
      </c>
      <c r="J5236">
        <v>3</v>
      </c>
      <c r="K5236">
        <v>15660.51</v>
      </c>
      <c r="L5236">
        <v>0.05</v>
      </c>
      <c r="M5236">
        <v>36166.99</v>
      </c>
      <c r="N5236" t="s">
        <v>70</v>
      </c>
      <c r="O5236" t="s">
        <v>35</v>
      </c>
      <c r="P5236" t="s">
        <v>71</v>
      </c>
      <c r="Q5236">
        <f>Sales_Data[[#This Row],[Quantity]]*Sales_Data[[#This Row],[Unit_Price]]</f>
        <v>46981.53</v>
      </c>
      <c r="R5236">
        <f>Sales_Data[[#This Row],[Gross_Sales]]*Sales_Data[[#This Row],[Discount]]</f>
        <v>2349.0765000000001</v>
      </c>
      <c r="S5236">
        <f>Sales_Data[[#This Row],[Gross_Sales]]-Sales_Data[[#This Row],[Discount_Amount]]</f>
        <v>44632.453499999996</v>
      </c>
      <c r="T5236">
        <f>Sales_Data[[#This Row],[Net Sales]]-Sales_Data[[#This Row],[Cost]]</f>
        <v>8465.463499999998</v>
      </c>
      <c r="U5236" s="2">
        <f>Sales_Data[[#This Row],[Profit]]/Sales_Data[[#This Row],[Net Sales]]</f>
        <v>0.18967058353626021</v>
      </c>
      <c r="V5236">
        <f>YEAR(Sales_Data[[#This Row],[Order_Date]])</f>
        <v>2025</v>
      </c>
      <c r="W5236" t="str">
        <f>TEXT(Sales_Data[[#This Row],[Order_Date]],"mmm")</f>
        <v>Jan</v>
      </c>
      <c r="X5236">
        <f>MONTH(Sales_Data[[#This Row],[Order_Date]])</f>
        <v>1</v>
      </c>
      <c r="Y5236" t="str">
        <f>"Q"&amp;ROUNDUP(MONTH(Sales_Data[[#This Row],[Order_Date]])/3,0)</f>
        <v>Q1</v>
      </c>
    </row>
    <row r="5237" spans="1:25" x14ac:dyDescent="0.3">
      <c r="A5237" t="s">
        <v>7017</v>
      </c>
      <c r="B5237" s="1">
        <v>45695</v>
      </c>
      <c r="C5237" t="s">
        <v>3796</v>
      </c>
      <c r="D5237" t="s">
        <v>95</v>
      </c>
      <c r="E5237" t="s">
        <v>48</v>
      </c>
      <c r="F5237" t="s">
        <v>164</v>
      </c>
      <c r="G5237" t="s">
        <v>21</v>
      </c>
      <c r="H5237" t="s">
        <v>297</v>
      </c>
      <c r="I5237" t="s">
        <v>494</v>
      </c>
      <c r="J5237">
        <v>1</v>
      </c>
      <c r="K5237">
        <v>61139.99</v>
      </c>
      <c r="L5237">
        <v>0.15</v>
      </c>
      <c r="M5237">
        <v>44466.91</v>
      </c>
      <c r="N5237" t="s">
        <v>24</v>
      </c>
      <c r="O5237" t="s">
        <v>25</v>
      </c>
      <c r="P5237" t="s">
        <v>71</v>
      </c>
      <c r="Q5237">
        <f>Sales_Data[[#This Row],[Quantity]]*Sales_Data[[#This Row],[Unit_Price]]</f>
        <v>61139.99</v>
      </c>
      <c r="R5237">
        <f>Sales_Data[[#This Row],[Gross_Sales]]*Sales_Data[[#This Row],[Discount]]</f>
        <v>9170.9984999999997</v>
      </c>
      <c r="S5237">
        <f>Sales_Data[[#This Row],[Gross_Sales]]-Sales_Data[[#This Row],[Discount_Amount]]</f>
        <v>51968.991499999996</v>
      </c>
      <c r="T5237">
        <f>Sales_Data[[#This Row],[Net Sales]]-Sales_Data[[#This Row],[Cost]]</f>
        <v>7502.081499999993</v>
      </c>
      <c r="U5237" s="2">
        <f>Sales_Data[[#This Row],[Profit]]/Sales_Data[[#This Row],[Net Sales]]</f>
        <v>0.14435688058329924</v>
      </c>
      <c r="V5237">
        <f>YEAR(Sales_Data[[#This Row],[Order_Date]])</f>
        <v>2025</v>
      </c>
      <c r="W5237" t="str">
        <f>TEXT(Sales_Data[[#This Row],[Order_Date]],"mmm")</f>
        <v>Feb</v>
      </c>
      <c r="X5237">
        <f>MONTH(Sales_Data[[#This Row],[Order_Date]])</f>
        <v>2</v>
      </c>
      <c r="Y5237" t="str">
        <f>"Q"&amp;ROUNDUP(MONTH(Sales_Data[[#This Row],[Order_Date]])/3,0)</f>
        <v>Q1</v>
      </c>
    </row>
    <row r="5238" spans="1:25" x14ac:dyDescent="0.3">
      <c r="A5238" t="s">
        <v>7018</v>
      </c>
      <c r="B5238" s="1">
        <v>45776</v>
      </c>
      <c r="C5238" t="s">
        <v>1212</v>
      </c>
      <c r="D5238" t="s">
        <v>422</v>
      </c>
      <c r="E5238" t="s">
        <v>39</v>
      </c>
      <c r="F5238" t="s">
        <v>202</v>
      </c>
      <c r="G5238" t="s">
        <v>75</v>
      </c>
      <c r="H5238" t="s">
        <v>256</v>
      </c>
      <c r="I5238" t="s">
        <v>257</v>
      </c>
      <c r="J5238">
        <v>4</v>
      </c>
      <c r="K5238">
        <v>3610.26</v>
      </c>
      <c r="L5238">
        <v>0.2</v>
      </c>
      <c r="M5238">
        <v>7365.99</v>
      </c>
      <c r="N5238" t="s">
        <v>83</v>
      </c>
      <c r="O5238" t="s">
        <v>35</v>
      </c>
      <c r="P5238" t="s">
        <v>71</v>
      </c>
      <c r="Q5238">
        <f>Sales_Data[[#This Row],[Quantity]]*Sales_Data[[#This Row],[Unit_Price]]</f>
        <v>14441.04</v>
      </c>
      <c r="R5238">
        <f>Sales_Data[[#This Row],[Gross_Sales]]*Sales_Data[[#This Row],[Discount]]</f>
        <v>2888.2080000000005</v>
      </c>
      <c r="S5238">
        <f>Sales_Data[[#This Row],[Gross_Sales]]-Sales_Data[[#This Row],[Discount_Amount]]</f>
        <v>11552.832</v>
      </c>
      <c r="T5238">
        <f>Sales_Data[[#This Row],[Net Sales]]-Sales_Data[[#This Row],[Cost]]</f>
        <v>4186.8420000000006</v>
      </c>
      <c r="U5238" s="2">
        <f>Sales_Data[[#This Row],[Profit]]/Sales_Data[[#This Row],[Net Sales]]</f>
        <v>0.36240828222898075</v>
      </c>
      <c r="V5238">
        <f>YEAR(Sales_Data[[#This Row],[Order_Date]])</f>
        <v>2025</v>
      </c>
      <c r="W5238" t="str">
        <f>TEXT(Sales_Data[[#This Row],[Order_Date]],"mmm")</f>
        <v>Apr</v>
      </c>
      <c r="X5238">
        <f>MONTH(Sales_Data[[#This Row],[Order_Date]])</f>
        <v>4</v>
      </c>
      <c r="Y5238" t="str">
        <f>"Q"&amp;ROUNDUP(MONTH(Sales_Data[[#This Row],[Order_Date]])/3,0)</f>
        <v>Q2</v>
      </c>
    </row>
    <row r="5239" spans="1:25" x14ac:dyDescent="0.3">
      <c r="A5239" t="s">
        <v>7019</v>
      </c>
      <c r="B5239" s="1">
        <v>45950</v>
      </c>
      <c r="C5239" t="s">
        <v>879</v>
      </c>
      <c r="D5239" t="s">
        <v>513</v>
      </c>
      <c r="E5239" t="s">
        <v>30</v>
      </c>
      <c r="F5239" t="s">
        <v>87</v>
      </c>
      <c r="G5239" t="s">
        <v>21</v>
      </c>
      <c r="H5239" t="s">
        <v>127</v>
      </c>
      <c r="I5239" t="s">
        <v>314</v>
      </c>
      <c r="J5239">
        <v>1</v>
      </c>
      <c r="K5239">
        <v>2370.0500000000002</v>
      </c>
      <c r="L5239">
        <v>0</v>
      </c>
      <c r="M5239">
        <v>1482.77</v>
      </c>
      <c r="N5239" t="s">
        <v>52</v>
      </c>
      <c r="O5239" t="s">
        <v>35</v>
      </c>
      <c r="P5239" t="s">
        <v>44</v>
      </c>
      <c r="Q5239">
        <f>Sales_Data[[#This Row],[Quantity]]*Sales_Data[[#This Row],[Unit_Price]]</f>
        <v>2370.0500000000002</v>
      </c>
      <c r="R5239">
        <f>Sales_Data[[#This Row],[Gross_Sales]]*Sales_Data[[#This Row],[Discount]]</f>
        <v>0</v>
      </c>
      <c r="S5239">
        <f>Sales_Data[[#This Row],[Gross_Sales]]-Sales_Data[[#This Row],[Discount_Amount]]</f>
        <v>2370.0500000000002</v>
      </c>
      <c r="T5239">
        <f>Sales_Data[[#This Row],[Net Sales]]-Sales_Data[[#This Row],[Cost]]</f>
        <v>887.2800000000002</v>
      </c>
      <c r="U5239" s="2">
        <f>Sales_Data[[#This Row],[Profit]]/Sales_Data[[#This Row],[Net Sales]]</f>
        <v>0.37437184869517526</v>
      </c>
      <c r="V5239">
        <f>YEAR(Sales_Data[[#This Row],[Order_Date]])</f>
        <v>2025</v>
      </c>
      <c r="W5239" t="str">
        <f>TEXT(Sales_Data[[#This Row],[Order_Date]],"mmm")</f>
        <v>Oct</v>
      </c>
      <c r="X5239">
        <f>MONTH(Sales_Data[[#This Row],[Order_Date]])</f>
        <v>10</v>
      </c>
      <c r="Y5239" t="str">
        <f>"Q"&amp;ROUNDUP(MONTH(Sales_Data[[#This Row],[Order_Date]])/3,0)</f>
        <v>Q4</v>
      </c>
    </row>
    <row r="5240" spans="1:25" x14ac:dyDescent="0.3">
      <c r="A5240" t="s">
        <v>7020</v>
      </c>
      <c r="B5240" s="1">
        <v>45901</v>
      </c>
      <c r="C5240" t="s">
        <v>3760</v>
      </c>
      <c r="D5240" t="s">
        <v>474</v>
      </c>
      <c r="E5240" t="s">
        <v>19</v>
      </c>
      <c r="F5240" t="s">
        <v>66</v>
      </c>
      <c r="G5240" t="s">
        <v>75</v>
      </c>
      <c r="H5240" t="s">
        <v>76</v>
      </c>
      <c r="I5240" t="s">
        <v>77</v>
      </c>
      <c r="J5240">
        <v>2</v>
      </c>
      <c r="K5240">
        <v>14203.32</v>
      </c>
      <c r="L5240">
        <v>0.15</v>
      </c>
      <c r="M5240">
        <v>19211.32</v>
      </c>
      <c r="N5240" t="s">
        <v>52</v>
      </c>
      <c r="O5240" t="s">
        <v>35</v>
      </c>
      <c r="P5240" t="s">
        <v>71</v>
      </c>
      <c r="Q5240">
        <f>Sales_Data[[#This Row],[Quantity]]*Sales_Data[[#This Row],[Unit_Price]]</f>
        <v>28406.639999999999</v>
      </c>
      <c r="R5240">
        <f>Sales_Data[[#This Row],[Gross_Sales]]*Sales_Data[[#This Row],[Discount]]</f>
        <v>4260.9960000000001</v>
      </c>
      <c r="S5240">
        <f>Sales_Data[[#This Row],[Gross_Sales]]-Sales_Data[[#This Row],[Discount_Amount]]</f>
        <v>24145.644</v>
      </c>
      <c r="T5240">
        <f>Sales_Data[[#This Row],[Net Sales]]-Sales_Data[[#This Row],[Cost]]</f>
        <v>4934.3240000000005</v>
      </c>
      <c r="U5240" s="2">
        <f>Sales_Data[[#This Row],[Profit]]/Sales_Data[[#This Row],[Net Sales]]</f>
        <v>0.20435669473135612</v>
      </c>
      <c r="V5240">
        <f>YEAR(Sales_Data[[#This Row],[Order_Date]])</f>
        <v>2025</v>
      </c>
      <c r="W5240" t="str">
        <f>TEXT(Sales_Data[[#This Row],[Order_Date]],"mmm")</f>
        <v>Sep</v>
      </c>
      <c r="X5240">
        <f>MONTH(Sales_Data[[#This Row],[Order_Date]])</f>
        <v>9</v>
      </c>
      <c r="Y5240" t="str">
        <f>"Q"&amp;ROUNDUP(MONTH(Sales_Data[[#This Row],[Order_Date]])/3,0)</f>
        <v>Q3</v>
      </c>
    </row>
    <row r="5241" spans="1:25" x14ac:dyDescent="0.3">
      <c r="A5241" t="s">
        <v>7021</v>
      </c>
      <c r="B5241" s="1">
        <v>45725</v>
      </c>
      <c r="C5241" t="s">
        <v>2693</v>
      </c>
      <c r="D5241" t="s">
        <v>457</v>
      </c>
      <c r="E5241" t="s">
        <v>39</v>
      </c>
      <c r="F5241" t="s">
        <v>107</v>
      </c>
      <c r="G5241" t="s">
        <v>67</v>
      </c>
      <c r="H5241" t="s">
        <v>88</v>
      </c>
      <c r="I5241" t="s">
        <v>89</v>
      </c>
      <c r="J5241">
        <v>4</v>
      </c>
      <c r="K5241">
        <v>5106.82</v>
      </c>
      <c r="L5241">
        <v>0</v>
      </c>
      <c r="M5241">
        <v>16095.28</v>
      </c>
      <c r="N5241" t="s">
        <v>52</v>
      </c>
      <c r="O5241" t="s">
        <v>35</v>
      </c>
      <c r="P5241" t="s">
        <v>26</v>
      </c>
      <c r="Q5241">
        <f>Sales_Data[[#This Row],[Quantity]]*Sales_Data[[#This Row],[Unit_Price]]</f>
        <v>20427.28</v>
      </c>
      <c r="R5241">
        <f>Sales_Data[[#This Row],[Gross_Sales]]*Sales_Data[[#This Row],[Discount]]</f>
        <v>0</v>
      </c>
      <c r="S5241">
        <f>Sales_Data[[#This Row],[Gross_Sales]]-Sales_Data[[#This Row],[Discount_Amount]]</f>
        <v>20427.28</v>
      </c>
      <c r="T5241">
        <f>Sales_Data[[#This Row],[Net Sales]]-Sales_Data[[#This Row],[Cost]]</f>
        <v>4331.9999999999982</v>
      </c>
      <c r="U5241" s="2">
        <f>Sales_Data[[#This Row],[Profit]]/Sales_Data[[#This Row],[Net Sales]]</f>
        <v>0.21206935039809502</v>
      </c>
      <c r="V5241">
        <f>YEAR(Sales_Data[[#This Row],[Order_Date]])</f>
        <v>2025</v>
      </c>
      <c r="W5241" t="str">
        <f>TEXT(Sales_Data[[#This Row],[Order_Date]],"mmm")</f>
        <v>Mar</v>
      </c>
      <c r="X5241">
        <f>MONTH(Sales_Data[[#This Row],[Order_Date]])</f>
        <v>3</v>
      </c>
      <c r="Y5241" t="str">
        <f>"Q"&amp;ROUNDUP(MONTH(Sales_Data[[#This Row],[Order_Date]])/3,0)</f>
        <v>Q1</v>
      </c>
    </row>
    <row r="5242" spans="1:25" x14ac:dyDescent="0.3">
      <c r="A5242" t="s">
        <v>7022</v>
      </c>
      <c r="B5242" s="1">
        <v>45871</v>
      </c>
      <c r="C5242" t="s">
        <v>6145</v>
      </c>
      <c r="D5242" t="s">
        <v>341</v>
      </c>
      <c r="E5242" t="s">
        <v>19</v>
      </c>
      <c r="F5242" t="s">
        <v>57</v>
      </c>
      <c r="G5242" t="s">
        <v>75</v>
      </c>
      <c r="H5242" t="s">
        <v>185</v>
      </c>
      <c r="I5242" t="s">
        <v>261</v>
      </c>
      <c r="J5242">
        <v>2</v>
      </c>
      <c r="K5242">
        <v>11206.45</v>
      </c>
      <c r="L5242">
        <v>0.15</v>
      </c>
      <c r="M5242">
        <v>14082.05</v>
      </c>
      <c r="N5242" t="s">
        <v>24</v>
      </c>
      <c r="O5242" t="s">
        <v>35</v>
      </c>
      <c r="P5242" t="s">
        <v>44</v>
      </c>
      <c r="Q5242">
        <f>Sales_Data[[#This Row],[Quantity]]*Sales_Data[[#This Row],[Unit_Price]]</f>
        <v>22412.9</v>
      </c>
      <c r="R5242">
        <f>Sales_Data[[#This Row],[Gross_Sales]]*Sales_Data[[#This Row],[Discount]]</f>
        <v>3361.9349999999999</v>
      </c>
      <c r="S5242">
        <f>Sales_Data[[#This Row],[Gross_Sales]]-Sales_Data[[#This Row],[Discount_Amount]]</f>
        <v>19050.965</v>
      </c>
      <c r="T5242">
        <f>Sales_Data[[#This Row],[Net Sales]]-Sales_Data[[#This Row],[Cost]]</f>
        <v>4968.9150000000009</v>
      </c>
      <c r="U5242" s="2">
        <f>Sales_Data[[#This Row],[Profit]]/Sales_Data[[#This Row],[Net Sales]]</f>
        <v>0.26082222081663586</v>
      </c>
      <c r="V5242">
        <f>YEAR(Sales_Data[[#This Row],[Order_Date]])</f>
        <v>2025</v>
      </c>
      <c r="W5242" t="str">
        <f>TEXT(Sales_Data[[#This Row],[Order_Date]],"mmm")</f>
        <v>Aug</v>
      </c>
      <c r="X5242">
        <f>MONTH(Sales_Data[[#This Row],[Order_Date]])</f>
        <v>8</v>
      </c>
      <c r="Y5242" t="str">
        <f>"Q"&amp;ROUNDUP(MONTH(Sales_Data[[#This Row],[Order_Date]])/3,0)</f>
        <v>Q3</v>
      </c>
    </row>
    <row r="5243" spans="1:25" x14ac:dyDescent="0.3">
      <c r="A5243" t="s">
        <v>7023</v>
      </c>
      <c r="B5243" s="1">
        <v>45875</v>
      </c>
      <c r="C5243" t="s">
        <v>770</v>
      </c>
      <c r="D5243" t="s">
        <v>474</v>
      </c>
      <c r="E5243" t="s">
        <v>19</v>
      </c>
      <c r="F5243" t="s">
        <v>81</v>
      </c>
      <c r="G5243" t="s">
        <v>32</v>
      </c>
      <c r="H5243" t="s">
        <v>33</v>
      </c>
      <c r="I5243" t="s">
        <v>161</v>
      </c>
      <c r="J5243">
        <v>1</v>
      </c>
      <c r="K5243">
        <v>16878.04</v>
      </c>
      <c r="L5243">
        <v>0.05</v>
      </c>
      <c r="M5243">
        <v>13393.98</v>
      </c>
      <c r="N5243" t="s">
        <v>24</v>
      </c>
      <c r="O5243" t="s">
        <v>35</v>
      </c>
      <c r="P5243" t="s">
        <v>44</v>
      </c>
      <c r="Q5243">
        <f>Sales_Data[[#This Row],[Quantity]]*Sales_Data[[#This Row],[Unit_Price]]</f>
        <v>16878.04</v>
      </c>
      <c r="R5243">
        <f>Sales_Data[[#This Row],[Gross_Sales]]*Sales_Data[[#This Row],[Discount]]</f>
        <v>843.90200000000004</v>
      </c>
      <c r="S5243">
        <f>Sales_Data[[#This Row],[Gross_Sales]]-Sales_Data[[#This Row],[Discount_Amount]]</f>
        <v>16034.138000000001</v>
      </c>
      <c r="T5243">
        <f>Sales_Data[[#This Row],[Net Sales]]-Sales_Data[[#This Row],[Cost]]</f>
        <v>2640.1580000000013</v>
      </c>
      <c r="U5243" s="2">
        <f>Sales_Data[[#This Row],[Profit]]/Sales_Data[[#This Row],[Net Sales]]</f>
        <v>0.1646585553897566</v>
      </c>
      <c r="V5243">
        <f>YEAR(Sales_Data[[#This Row],[Order_Date]])</f>
        <v>2025</v>
      </c>
      <c r="W5243" t="str">
        <f>TEXT(Sales_Data[[#This Row],[Order_Date]],"mmm")</f>
        <v>Aug</v>
      </c>
      <c r="X5243">
        <f>MONTH(Sales_Data[[#This Row],[Order_Date]])</f>
        <v>8</v>
      </c>
      <c r="Y5243" t="str">
        <f>"Q"&amp;ROUNDUP(MONTH(Sales_Data[[#This Row],[Order_Date]])/3,0)</f>
        <v>Q3</v>
      </c>
    </row>
    <row r="5244" spans="1:25" x14ac:dyDescent="0.3">
      <c r="A5244" t="s">
        <v>7024</v>
      </c>
      <c r="B5244" s="1">
        <v>45834</v>
      </c>
      <c r="C5244" t="s">
        <v>3921</v>
      </c>
      <c r="D5244" t="s">
        <v>74</v>
      </c>
      <c r="E5244" t="s">
        <v>48</v>
      </c>
      <c r="F5244" t="s">
        <v>49</v>
      </c>
      <c r="G5244" t="s">
        <v>67</v>
      </c>
      <c r="H5244" t="s">
        <v>121</v>
      </c>
      <c r="I5244" t="s">
        <v>142</v>
      </c>
      <c r="J5244">
        <v>1</v>
      </c>
      <c r="K5244">
        <v>28313.46</v>
      </c>
      <c r="L5244">
        <v>0.2</v>
      </c>
      <c r="M5244">
        <v>18457</v>
      </c>
      <c r="N5244" t="s">
        <v>109</v>
      </c>
      <c r="O5244" t="s">
        <v>35</v>
      </c>
      <c r="P5244" t="s">
        <v>26</v>
      </c>
      <c r="Q5244">
        <f>Sales_Data[[#This Row],[Quantity]]*Sales_Data[[#This Row],[Unit_Price]]</f>
        <v>28313.46</v>
      </c>
      <c r="R5244">
        <f>Sales_Data[[#This Row],[Gross_Sales]]*Sales_Data[[#This Row],[Discount]]</f>
        <v>5662.692</v>
      </c>
      <c r="S5244">
        <f>Sales_Data[[#This Row],[Gross_Sales]]-Sales_Data[[#This Row],[Discount_Amount]]</f>
        <v>22650.768</v>
      </c>
      <c r="T5244">
        <f>Sales_Data[[#This Row],[Net Sales]]-Sales_Data[[#This Row],[Cost]]</f>
        <v>4193.768</v>
      </c>
      <c r="U5244" s="2">
        <f>Sales_Data[[#This Row],[Profit]]/Sales_Data[[#This Row],[Net Sales]]</f>
        <v>0.18514904218700223</v>
      </c>
      <c r="V5244">
        <f>YEAR(Sales_Data[[#This Row],[Order_Date]])</f>
        <v>2025</v>
      </c>
      <c r="W5244" t="str">
        <f>TEXT(Sales_Data[[#This Row],[Order_Date]],"mmm")</f>
        <v>Jun</v>
      </c>
      <c r="X5244">
        <f>MONTH(Sales_Data[[#This Row],[Order_Date]])</f>
        <v>6</v>
      </c>
      <c r="Y5244" t="str">
        <f>"Q"&amp;ROUNDUP(MONTH(Sales_Data[[#This Row],[Order_Date]])/3,0)</f>
        <v>Q2</v>
      </c>
    </row>
    <row r="5245" spans="1:25" x14ac:dyDescent="0.3">
      <c r="A5245" t="s">
        <v>7025</v>
      </c>
      <c r="B5245" s="1">
        <v>45956</v>
      </c>
      <c r="C5245" t="s">
        <v>2774</v>
      </c>
      <c r="D5245" t="s">
        <v>497</v>
      </c>
      <c r="E5245" t="s">
        <v>119</v>
      </c>
      <c r="F5245" t="s">
        <v>146</v>
      </c>
      <c r="G5245" t="s">
        <v>21</v>
      </c>
      <c r="H5245" t="s">
        <v>297</v>
      </c>
      <c r="I5245" t="s">
        <v>297</v>
      </c>
      <c r="J5245">
        <v>2</v>
      </c>
      <c r="K5245">
        <v>7372.52</v>
      </c>
      <c r="L5245">
        <v>0.1</v>
      </c>
      <c r="M5245">
        <v>11563.05</v>
      </c>
      <c r="N5245" t="s">
        <v>109</v>
      </c>
      <c r="O5245" t="s">
        <v>35</v>
      </c>
      <c r="P5245" t="s">
        <v>26</v>
      </c>
      <c r="Q5245">
        <f>Sales_Data[[#This Row],[Quantity]]*Sales_Data[[#This Row],[Unit_Price]]</f>
        <v>14745.04</v>
      </c>
      <c r="R5245">
        <f>Sales_Data[[#This Row],[Gross_Sales]]*Sales_Data[[#This Row],[Discount]]</f>
        <v>1474.5040000000001</v>
      </c>
      <c r="S5245">
        <f>Sales_Data[[#This Row],[Gross_Sales]]-Sales_Data[[#This Row],[Discount_Amount]]</f>
        <v>13270.536</v>
      </c>
      <c r="T5245">
        <f>Sales_Data[[#This Row],[Net Sales]]-Sales_Data[[#This Row],[Cost]]</f>
        <v>1707.4860000000008</v>
      </c>
      <c r="U5245" s="2">
        <f>Sales_Data[[#This Row],[Profit]]/Sales_Data[[#This Row],[Net Sales]]</f>
        <v>0.12866744794633772</v>
      </c>
      <c r="V5245">
        <f>YEAR(Sales_Data[[#This Row],[Order_Date]])</f>
        <v>2025</v>
      </c>
      <c r="W5245" t="str">
        <f>TEXT(Sales_Data[[#This Row],[Order_Date]],"mmm")</f>
        <v>Oct</v>
      </c>
      <c r="X5245">
        <f>MONTH(Sales_Data[[#This Row],[Order_Date]])</f>
        <v>10</v>
      </c>
      <c r="Y5245" t="str">
        <f>"Q"&amp;ROUNDUP(MONTH(Sales_Data[[#This Row],[Order_Date]])/3,0)</f>
        <v>Q4</v>
      </c>
    </row>
    <row r="5246" spans="1:25" x14ac:dyDescent="0.3">
      <c r="A5246" t="s">
        <v>7026</v>
      </c>
      <c r="B5246" s="1">
        <v>45821</v>
      </c>
      <c r="C5246" t="s">
        <v>1290</v>
      </c>
      <c r="D5246" t="s">
        <v>381</v>
      </c>
      <c r="E5246" t="s">
        <v>30</v>
      </c>
      <c r="F5246" t="s">
        <v>87</v>
      </c>
      <c r="G5246" t="s">
        <v>75</v>
      </c>
      <c r="H5246" t="s">
        <v>114</v>
      </c>
      <c r="I5246" t="s">
        <v>115</v>
      </c>
      <c r="J5246">
        <v>1</v>
      </c>
      <c r="K5246">
        <v>2055.44</v>
      </c>
      <c r="L5246">
        <v>0.05</v>
      </c>
      <c r="M5246">
        <v>1635.01</v>
      </c>
      <c r="N5246" t="s">
        <v>24</v>
      </c>
      <c r="O5246" t="s">
        <v>35</v>
      </c>
      <c r="P5246" t="s">
        <v>44</v>
      </c>
      <c r="Q5246">
        <f>Sales_Data[[#This Row],[Quantity]]*Sales_Data[[#This Row],[Unit_Price]]</f>
        <v>2055.44</v>
      </c>
      <c r="R5246">
        <f>Sales_Data[[#This Row],[Gross_Sales]]*Sales_Data[[#This Row],[Discount]]</f>
        <v>102.77200000000001</v>
      </c>
      <c r="S5246">
        <f>Sales_Data[[#This Row],[Gross_Sales]]-Sales_Data[[#This Row],[Discount_Amount]]</f>
        <v>1952.6680000000001</v>
      </c>
      <c r="T5246">
        <f>Sales_Data[[#This Row],[Net Sales]]-Sales_Data[[#This Row],[Cost]]</f>
        <v>317.65800000000013</v>
      </c>
      <c r="U5246" s="2">
        <f>Sales_Data[[#This Row],[Profit]]/Sales_Data[[#This Row],[Net Sales]]</f>
        <v>0.16267896027384077</v>
      </c>
      <c r="V5246">
        <f>YEAR(Sales_Data[[#This Row],[Order_Date]])</f>
        <v>2025</v>
      </c>
      <c r="W5246" t="str">
        <f>TEXT(Sales_Data[[#This Row],[Order_Date]],"mmm")</f>
        <v>Jun</v>
      </c>
      <c r="X5246">
        <f>MONTH(Sales_Data[[#This Row],[Order_Date]])</f>
        <v>6</v>
      </c>
      <c r="Y5246" t="str">
        <f>"Q"&amp;ROUNDUP(MONTH(Sales_Data[[#This Row],[Order_Date]])/3,0)</f>
        <v>Q2</v>
      </c>
    </row>
    <row r="5247" spans="1:25" x14ac:dyDescent="0.3">
      <c r="A5247" t="s">
        <v>7027</v>
      </c>
      <c r="B5247" s="1">
        <v>45715</v>
      </c>
      <c r="C5247" t="s">
        <v>4215</v>
      </c>
      <c r="D5247" t="s">
        <v>817</v>
      </c>
      <c r="E5247" t="s">
        <v>39</v>
      </c>
      <c r="F5247" t="s">
        <v>40</v>
      </c>
      <c r="G5247" t="s">
        <v>67</v>
      </c>
      <c r="H5247" t="s">
        <v>68</v>
      </c>
      <c r="I5247" t="s">
        <v>69</v>
      </c>
      <c r="J5247">
        <v>1</v>
      </c>
      <c r="K5247">
        <v>5933.08</v>
      </c>
      <c r="L5247">
        <v>0.05</v>
      </c>
      <c r="M5247">
        <v>3614.57</v>
      </c>
      <c r="N5247" t="s">
        <v>52</v>
      </c>
      <c r="O5247" t="s">
        <v>35</v>
      </c>
      <c r="P5247" t="s">
        <v>26</v>
      </c>
      <c r="Q5247">
        <f>Sales_Data[[#This Row],[Quantity]]*Sales_Data[[#This Row],[Unit_Price]]</f>
        <v>5933.08</v>
      </c>
      <c r="R5247">
        <f>Sales_Data[[#This Row],[Gross_Sales]]*Sales_Data[[#This Row],[Discount]]</f>
        <v>296.654</v>
      </c>
      <c r="S5247">
        <f>Sales_Data[[#This Row],[Gross_Sales]]-Sales_Data[[#This Row],[Discount_Amount]]</f>
        <v>5636.4259999999995</v>
      </c>
      <c r="T5247">
        <f>Sales_Data[[#This Row],[Net Sales]]-Sales_Data[[#This Row],[Cost]]</f>
        <v>2021.8559999999993</v>
      </c>
      <c r="U5247" s="2">
        <f>Sales_Data[[#This Row],[Profit]]/Sales_Data[[#This Row],[Net Sales]]</f>
        <v>0.35871241811743815</v>
      </c>
      <c r="V5247">
        <f>YEAR(Sales_Data[[#This Row],[Order_Date]])</f>
        <v>2025</v>
      </c>
      <c r="W5247" t="str">
        <f>TEXT(Sales_Data[[#This Row],[Order_Date]],"mmm")</f>
        <v>Feb</v>
      </c>
      <c r="X5247">
        <f>MONTH(Sales_Data[[#This Row],[Order_Date]])</f>
        <v>2</v>
      </c>
      <c r="Y5247" t="str">
        <f>"Q"&amp;ROUNDUP(MONTH(Sales_Data[[#This Row],[Order_Date]])/3,0)</f>
        <v>Q1</v>
      </c>
    </row>
    <row r="5248" spans="1:25" x14ac:dyDescent="0.3">
      <c r="A5248" t="s">
        <v>7028</v>
      </c>
      <c r="B5248" s="1">
        <v>45926</v>
      </c>
      <c r="C5248" t="s">
        <v>2139</v>
      </c>
      <c r="D5248" t="s">
        <v>229</v>
      </c>
      <c r="E5248" t="s">
        <v>39</v>
      </c>
      <c r="F5248" t="s">
        <v>96</v>
      </c>
      <c r="G5248" t="s">
        <v>41</v>
      </c>
      <c r="H5248" t="s">
        <v>102</v>
      </c>
      <c r="I5248" t="s">
        <v>388</v>
      </c>
      <c r="J5248">
        <v>1</v>
      </c>
      <c r="K5248">
        <v>2112.5300000000002</v>
      </c>
      <c r="L5248">
        <v>0</v>
      </c>
      <c r="M5248">
        <v>1538.27</v>
      </c>
      <c r="N5248" t="s">
        <v>24</v>
      </c>
      <c r="O5248" t="s">
        <v>35</v>
      </c>
      <c r="P5248" t="s">
        <v>44</v>
      </c>
      <c r="Q5248">
        <f>Sales_Data[[#This Row],[Quantity]]*Sales_Data[[#This Row],[Unit_Price]]</f>
        <v>2112.5300000000002</v>
      </c>
      <c r="R5248">
        <f>Sales_Data[[#This Row],[Gross_Sales]]*Sales_Data[[#This Row],[Discount]]</f>
        <v>0</v>
      </c>
      <c r="S5248">
        <f>Sales_Data[[#This Row],[Gross_Sales]]-Sales_Data[[#This Row],[Discount_Amount]]</f>
        <v>2112.5300000000002</v>
      </c>
      <c r="T5248">
        <f>Sales_Data[[#This Row],[Net Sales]]-Sales_Data[[#This Row],[Cost]]</f>
        <v>574.26000000000022</v>
      </c>
      <c r="U5248" s="2">
        <f>Sales_Data[[#This Row],[Profit]]/Sales_Data[[#This Row],[Net Sales]]</f>
        <v>0.27183519287300068</v>
      </c>
      <c r="V5248">
        <f>YEAR(Sales_Data[[#This Row],[Order_Date]])</f>
        <v>2025</v>
      </c>
      <c r="W5248" t="str">
        <f>TEXT(Sales_Data[[#This Row],[Order_Date]],"mmm")</f>
        <v>Sep</v>
      </c>
      <c r="X5248">
        <f>MONTH(Sales_Data[[#This Row],[Order_Date]])</f>
        <v>9</v>
      </c>
      <c r="Y5248" t="str">
        <f>"Q"&amp;ROUNDUP(MONTH(Sales_Data[[#This Row],[Order_Date]])/3,0)</f>
        <v>Q3</v>
      </c>
    </row>
    <row r="5249" spans="1:25" x14ac:dyDescent="0.3">
      <c r="A5249" t="s">
        <v>7029</v>
      </c>
      <c r="B5249" s="1">
        <v>45965</v>
      </c>
      <c r="C5249" t="s">
        <v>2183</v>
      </c>
      <c r="D5249" t="s">
        <v>224</v>
      </c>
      <c r="E5249" t="s">
        <v>30</v>
      </c>
      <c r="F5249" t="s">
        <v>87</v>
      </c>
      <c r="G5249" t="s">
        <v>67</v>
      </c>
      <c r="H5249" t="s">
        <v>121</v>
      </c>
      <c r="I5249" t="s">
        <v>142</v>
      </c>
      <c r="J5249">
        <v>3</v>
      </c>
      <c r="K5249">
        <v>1624.02</v>
      </c>
      <c r="L5249">
        <v>0.1</v>
      </c>
      <c r="M5249">
        <v>3125.02</v>
      </c>
      <c r="N5249" t="s">
        <v>24</v>
      </c>
      <c r="O5249" t="s">
        <v>35</v>
      </c>
      <c r="P5249" t="s">
        <v>71</v>
      </c>
      <c r="Q5249">
        <f>Sales_Data[[#This Row],[Quantity]]*Sales_Data[[#This Row],[Unit_Price]]</f>
        <v>4872.0599999999995</v>
      </c>
      <c r="R5249">
        <f>Sales_Data[[#This Row],[Gross_Sales]]*Sales_Data[[#This Row],[Discount]]</f>
        <v>487.20599999999996</v>
      </c>
      <c r="S5249">
        <f>Sales_Data[[#This Row],[Gross_Sales]]-Sales_Data[[#This Row],[Discount_Amount]]</f>
        <v>4384.8539999999994</v>
      </c>
      <c r="T5249">
        <f>Sales_Data[[#This Row],[Net Sales]]-Sales_Data[[#This Row],[Cost]]</f>
        <v>1259.8339999999994</v>
      </c>
      <c r="U5249" s="2">
        <f>Sales_Data[[#This Row],[Profit]]/Sales_Data[[#This Row],[Net Sales]]</f>
        <v>0.28731492542283038</v>
      </c>
      <c r="V5249">
        <f>YEAR(Sales_Data[[#This Row],[Order_Date]])</f>
        <v>2025</v>
      </c>
      <c r="W5249" t="str">
        <f>TEXT(Sales_Data[[#This Row],[Order_Date]],"mmm")</f>
        <v>Nov</v>
      </c>
      <c r="X5249">
        <f>MONTH(Sales_Data[[#This Row],[Order_Date]])</f>
        <v>11</v>
      </c>
      <c r="Y5249" t="str">
        <f>"Q"&amp;ROUNDUP(MONTH(Sales_Data[[#This Row],[Order_Date]])/3,0)</f>
        <v>Q4</v>
      </c>
    </row>
    <row r="5250" spans="1:25" x14ac:dyDescent="0.3">
      <c r="A5250" t="s">
        <v>7030</v>
      </c>
      <c r="B5250" s="1">
        <v>45715</v>
      </c>
      <c r="C5250" t="s">
        <v>3385</v>
      </c>
      <c r="D5250" t="s">
        <v>92</v>
      </c>
      <c r="E5250" t="s">
        <v>19</v>
      </c>
      <c r="F5250" t="s">
        <v>81</v>
      </c>
      <c r="G5250" t="s">
        <v>41</v>
      </c>
      <c r="H5250" t="s">
        <v>147</v>
      </c>
      <c r="I5250" t="s">
        <v>369</v>
      </c>
      <c r="J5250">
        <v>1</v>
      </c>
      <c r="K5250">
        <v>12427.14</v>
      </c>
      <c r="L5250">
        <v>0.15</v>
      </c>
      <c r="M5250">
        <v>8842.41</v>
      </c>
      <c r="N5250" t="s">
        <v>109</v>
      </c>
      <c r="O5250" t="s">
        <v>35</v>
      </c>
      <c r="P5250" t="s">
        <v>44</v>
      </c>
      <c r="Q5250">
        <f>Sales_Data[[#This Row],[Quantity]]*Sales_Data[[#This Row],[Unit_Price]]</f>
        <v>12427.14</v>
      </c>
      <c r="R5250">
        <f>Sales_Data[[#This Row],[Gross_Sales]]*Sales_Data[[#This Row],[Discount]]</f>
        <v>1864.0709999999999</v>
      </c>
      <c r="S5250">
        <f>Sales_Data[[#This Row],[Gross_Sales]]-Sales_Data[[#This Row],[Discount_Amount]]</f>
        <v>10563.069</v>
      </c>
      <c r="T5250">
        <f>Sales_Data[[#This Row],[Net Sales]]-Sales_Data[[#This Row],[Cost]]</f>
        <v>1720.6589999999997</v>
      </c>
      <c r="U5250" s="2">
        <f>Sales_Data[[#This Row],[Profit]]/Sales_Data[[#This Row],[Net Sales]]</f>
        <v>0.1628938521560353</v>
      </c>
      <c r="V5250">
        <f>YEAR(Sales_Data[[#This Row],[Order_Date]])</f>
        <v>2025</v>
      </c>
      <c r="W5250" t="str">
        <f>TEXT(Sales_Data[[#This Row],[Order_Date]],"mmm")</f>
        <v>Feb</v>
      </c>
      <c r="X5250">
        <f>MONTH(Sales_Data[[#This Row],[Order_Date]])</f>
        <v>2</v>
      </c>
      <c r="Y5250" t="str">
        <f>"Q"&amp;ROUNDUP(MONTH(Sales_Data[[#This Row],[Order_Date]])/3,0)</f>
        <v>Q1</v>
      </c>
    </row>
    <row r="5251" spans="1:25" x14ac:dyDescent="0.3">
      <c r="A5251" t="s">
        <v>7031</v>
      </c>
      <c r="B5251" s="1">
        <v>45945</v>
      </c>
      <c r="C5251" t="s">
        <v>3369</v>
      </c>
      <c r="D5251" t="s">
        <v>513</v>
      </c>
      <c r="E5251" t="s">
        <v>48</v>
      </c>
      <c r="F5251" t="s">
        <v>49</v>
      </c>
      <c r="G5251" t="s">
        <v>32</v>
      </c>
      <c r="H5251" t="s">
        <v>33</v>
      </c>
      <c r="I5251" t="s">
        <v>161</v>
      </c>
      <c r="J5251">
        <v>2</v>
      </c>
      <c r="K5251">
        <v>15007.29</v>
      </c>
      <c r="L5251">
        <v>0.1</v>
      </c>
      <c r="M5251">
        <v>18403.22</v>
      </c>
      <c r="N5251" t="s">
        <v>52</v>
      </c>
      <c r="O5251" t="s">
        <v>35</v>
      </c>
      <c r="P5251" t="s">
        <v>44</v>
      </c>
      <c r="Q5251">
        <f>Sales_Data[[#This Row],[Quantity]]*Sales_Data[[#This Row],[Unit_Price]]</f>
        <v>30014.58</v>
      </c>
      <c r="R5251">
        <f>Sales_Data[[#This Row],[Gross_Sales]]*Sales_Data[[#This Row],[Discount]]</f>
        <v>3001.4580000000005</v>
      </c>
      <c r="S5251">
        <f>Sales_Data[[#This Row],[Gross_Sales]]-Sales_Data[[#This Row],[Discount_Amount]]</f>
        <v>27013.122000000003</v>
      </c>
      <c r="T5251">
        <f>Sales_Data[[#This Row],[Net Sales]]-Sales_Data[[#This Row],[Cost]]</f>
        <v>8609.9020000000019</v>
      </c>
      <c r="U5251" s="2">
        <f>Sales_Data[[#This Row],[Profit]]/Sales_Data[[#This Row],[Net Sales]]</f>
        <v>0.31873035630609453</v>
      </c>
      <c r="V5251">
        <f>YEAR(Sales_Data[[#This Row],[Order_Date]])</f>
        <v>2025</v>
      </c>
      <c r="W5251" t="str">
        <f>TEXT(Sales_Data[[#This Row],[Order_Date]],"mmm")</f>
        <v>Oct</v>
      </c>
      <c r="X5251">
        <f>MONTH(Sales_Data[[#This Row],[Order_Date]])</f>
        <v>10</v>
      </c>
      <c r="Y5251" t="str">
        <f>"Q"&amp;ROUNDUP(MONTH(Sales_Data[[#This Row],[Order_Date]])/3,0)</f>
        <v>Q4</v>
      </c>
    </row>
    <row r="5252" spans="1:25" x14ac:dyDescent="0.3">
      <c r="A5252" t="s">
        <v>7032</v>
      </c>
      <c r="B5252" s="1">
        <v>45762</v>
      </c>
      <c r="C5252" t="s">
        <v>2582</v>
      </c>
      <c r="D5252" t="s">
        <v>218</v>
      </c>
      <c r="E5252" t="s">
        <v>48</v>
      </c>
      <c r="F5252" t="s">
        <v>152</v>
      </c>
      <c r="G5252" t="s">
        <v>67</v>
      </c>
      <c r="H5252" t="s">
        <v>68</v>
      </c>
      <c r="I5252" t="s">
        <v>97</v>
      </c>
      <c r="J5252">
        <v>1</v>
      </c>
      <c r="K5252">
        <v>16051.29</v>
      </c>
      <c r="L5252">
        <v>0.15</v>
      </c>
      <c r="M5252">
        <v>8849.1299999999992</v>
      </c>
      <c r="N5252" t="s">
        <v>83</v>
      </c>
      <c r="O5252" t="s">
        <v>35</v>
      </c>
      <c r="P5252" t="s">
        <v>44</v>
      </c>
      <c r="Q5252">
        <f>Sales_Data[[#This Row],[Quantity]]*Sales_Data[[#This Row],[Unit_Price]]</f>
        <v>16051.29</v>
      </c>
      <c r="R5252">
        <f>Sales_Data[[#This Row],[Gross_Sales]]*Sales_Data[[#This Row],[Discount]]</f>
        <v>2407.6934999999999</v>
      </c>
      <c r="S5252">
        <f>Sales_Data[[#This Row],[Gross_Sales]]-Sales_Data[[#This Row],[Discount_Amount]]</f>
        <v>13643.596500000001</v>
      </c>
      <c r="T5252">
        <f>Sales_Data[[#This Row],[Net Sales]]-Sales_Data[[#This Row],[Cost]]</f>
        <v>4794.4665000000023</v>
      </c>
      <c r="U5252" s="2">
        <f>Sales_Data[[#This Row],[Profit]]/Sales_Data[[#This Row],[Net Sales]]</f>
        <v>0.35140781977831154</v>
      </c>
      <c r="V5252">
        <f>YEAR(Sales_Data[[#This Row],[Order_Date]])</f>
        <v>2025</v>
      </c>
      <c r="W5252" t="str">
        <f>TEXT(Sales_Data[[#This Row],[Order_Date]],"mmm")</f>
        <v>Apr</v>
      </c>
      <c r="X5252">
        <f>MONTH(Sales_Data[[#This Row],[Order_Date]])</f>
        <v>4</v>
      </c>
      <c r="Y5252" t="str">
        <f>"Q"&amp;ROUNDUP(MONTH(Sales_Data[[#This Row],[Order_Date]])/3,0)</f>
        <v>Q2</v>
      </c>
    </row>
    <row r="5253" spans="1:25" x14ac:dyDescent="0.3">
      <c r="A5253" t="s">
        <v>7033</v>
      </c>
      <c r="B5253" s="1">
        <v>45885</v>
      </c>
      <c r="C5253" t="s">
        <v>1071</v>
      </c>
      <c r="D5253" t="s">
        <v>511</v>
      </c>
      <c r="E5253" t="s">
        <v>39</v>
      </c>
      <c r="F5253" t="s">
        <v>107</v>
      </c>
      <c r="G5253" t="s">
        <v>32</v>
      </c>
      <c r="H5253" t="s">
        <v>33</v>
      </c>
      <c r="I5253" t="s">
        <v>34</v>
      </c>
      <c r="J5253">
        <v>2</v>
      </c>
      <c r="K5253">
        <v>2414.73</v>
      </c>
      <c r="L5253">
        <v>0.1</v>
      </c>
      <c r="M5253">
        <v>2783.05</v>
      </c>
      <c r="N5253" t="s">
        <v>52</v>
      </c>
      <c r="O5253" t="s">
        <v>35</v>
      </c>
      <c r="P5253" t="s">
        <v>71</v>
      </c>
      <c r="Q5253">
        <f>Sales_Data[[#This Row],[Quantity]]*Sales_Data[[#This Row],[Unit_Price]]</f>
        <v>4829.46</v>
      </c>
      <c r="R5253">
        <f>Sales_Data[[#This Row],[Gross_Sales]]*Sales_Data[[#This Row],[Discount]]</f>
        <v>482.94600000000003</v>
      </c>
      <c r="S5253">
        <f>Sales_Data[[#This Row],[Gross_Sales]]-Sales_Data[[#This Row],[Discount_Amount]]</f>
        <v>4346.5140000000001</v>
      </c>
      <c r="T5253">
        <f>Sales_Data[[#This Row],[Net Sales]]-Sales_Data[[#This Row],[Cost]]</f>
        <v>1563.4639999999999</v>
      </c>
      <c r="U5253" s="2">
        <f>Sales_Data[[#This Row],[Profit]]/Sales_Data[[#This Row],[Net Sales]]</f>
        <v>0.35970527185694096</v>
      </c>
      <c r="V5253">
        <f>YEAR(Sales_Data[[#This Row],[Order_Date]])</f>
        <v>2025</v>
      </c>
      <c r="W5253" t="str">
        <f>TEXT(Sales_Data[[#This Row],[Order_Date]],"mmm")</f>
        <v>Aug</v>
      </c>
      <c r="X5253">
        <f>MONTH(Sales_Data[[#This Row],[Order_Date]])</f>
        <v>8</v>
      </c>
      <c r="Y5253" t="str">
        <f>"Q"&amp;ROUNDUP(MONTH(Sales_Data[[#This Row],[Order_Date]])/3,0)</f>
        <v>Q3</v>
      </c>
    </row>
    <row r="5254" spans="1:25" x14ac:dyDescent="0.3">
      <c r="A5254" t="s">
        <v>7034</v>
      </c>
      <c r="B5254" s="1">
        <v>45904</v>
      </c>
      <c r="C5254" t="s">
        <v>7035</v>
      </c>
      <c r="D5254" t="s">
        <v>457</v>
      </c>
      <c r="E5254" t="s">
        <v>119</v>
      </c>
      <c r="F5254" t="s">
        <v>538</v>
      </c>
      <c r="G5254" t="s">
        <v>21</v>
      </c>
      <c r="H5254" t="s">
        <v>22</v>
      </c>
      <c r="I5254" t="s">
        <v>23</v>
      </c>
      <c r="J5254">
        <v>1</v>
      </c>
      <c r="K5254">
        <v>6270.89</v>
      </c>
      <c r="L5254">
        <v>0.2</v>
      </c>
      <c r="M5254">
        <v>3843.36</v>
      </c>
      <c r="N5254" t="s">
        <v>109</v>
      </c>
      <c r="O5254" t="s">
        <v>35</v>
      </c>
      <c r="P5254" t="s">
        <v>44</v>
      </c>
      <c r="Q5254">
        <f>Sales_Data[[#This Row],[Quantity]]*Sales_Data[[#This Row],[Unit_Price]]</f>
        <v>6270.89</v>
      </c>
      <c r="R5254">
        <f>Sales_Data[[#This Row],[Gross_Sales]]*Sales_Data[[#This Row],[Discount]]</f>
        <v>1254.1780000000001</v>
      </c>
      <c r="S5254">
        <f>Sales_Data[[#This Row],[Gross_Sales]]-Sales_Data[[#This Row],[Discount_Amount]]</f>
        <v>5016.7120000000004</v>
      </c>
      <c r="T5254">
        <f>Sales_Data[[#This Row],[Net Sales]]-Sales_Data[[#This Row],[Cost]]</f>
        <v>1173.3520000000003</v>
      </c>
      <c r="U5254" s="2">
        <f>Sales_Data[[#This Row],[Profit]]/Sales_Data[[#This Row],[Net Sales]]</f>
        <v>0.23388865057432043</v>
      </c>
      <c r="V5254">
        <f>YEAR(Sales_Data[[#This Row],[Order_Date]])</f>
        <v>2025</v>
      </c>
      <c r="W5254" t="str">
        <f>TEXT(Sales_Data[[#This Row],[Order_Date]],"mmm")</f>
        <v>Sep</v>
      </c>
      <c r="X5254">
        <f>MONTH(Sales_Data[[#This Row],[Order_Date]])</f>
        <v>9</v>
      </c>
      <c r="Y5254" t="str">
        <f>"Q"&amp;ROUNDUP(MONTH(Sales_Data[[#This Row],[Order_Date]])/3,0)</f>
        <v>Q3</v>
      </c>
    </row>
    <row r="5255" spans="1:25" x14ac:dyDescent="0.3">
      <c r="A5255" t="s">
        <v>7036</v>
      </c>
      <c r="B5255" s="1">
        <v>45845</v>
      </c>
      <c r="C5255" t="s">
        <v>1032</v>
      </c>
      <c r="D5255" t="s">
        <v>817</v>
      </c>
      <c r="E5255" t="s">
        <v>48</v>
      </c>
      <c r="F5255" t="s">
        <v>132</v>
      </c>
      <c r="G5255" t="s">
        <v>75</v>
      </c>
      <c r="H5255" t="s">
        <v>76</v>
      </c>
      <c r="I5255" t="s">
        <v>77</v>
      </c>
      <c r="J5255">
        <v>2</v>
      </c>
      <c r="K5255">
        <v>57976.14</v>
      </c>
      <c r="L5255">
        <v>0.1</v>
      </c>
      <c r="M5255">
        <v>73002.080000000002</v>
      </c>
      <c r="N5255" t="s">
        <v>70</v>
      </c>
      <c r="O5255" t="s">
        <v>35</v>
      </c>
      <c r="P5255" t="s">
        <v>44</v>
      </c>
      <c r="Q5255">
        <f>Sales_Data[[#This Row],[Quantity]]*Sales_Data[[#This Row],[Unit_Price]]</f>
        <v>115952.28</v>
      </c>
      <c r="R5255">
        <f>Sales_Data[[#This Row],[Gross_Sales]]*Sales_Data[[#This Row],[Discount]]</f>
        <v>11595.228000000001</v>
      </c>
      <c r="S5255">
        <f>Sales_Data[[#This Row],[Gross_Sales]]-Sales_Data[[#This Row],[Discount_Amount]]</f>
        <v>104357.052</v>
      </c>
      <c r="T5255">
        <f>Sales_Data[[#This Row],[Net Sales]]-Sales_Data[[#This Row],[Cost]]</f>
        <v>31354.971999999994</v>
      </c>
      <c r="U5255" s="2">
        <f>Sales_Data[[#This Row],[Profit]]/Sales_Data[[#This Row],[Net Sales]]</f>
        <v>0.30045858328769193</v>
      </c>
      <c r="V5255">
        <f>YEAR(Sales_Data[[#This Row],[Order_Date]])</f>
        <v>2025</v>
      </c>
      <c r="W5255" t="str">
        <f>TEXT(Sales_Data[[#This Row],[Order_Date]],"mmm")</f>
        <v>Jul</v>
      </c>
      <c r="X5255">
        <f>MONTH(Sales_Data[[#This Row],[Order_Date]])</f>
        <v>7</v>
      </c>
      <c r="Y5255" t="str">
        <f>"Q"&amp;ROUNDUP(MONTH(Sales_Data[[#This Row],[Order_Date]])/3,0)</f>
        <v>Q3</v>
      </c>
    </row>
    <row r="5256" spans="1:25" x14ac:dyDescent="0.3">
      <c r="A5256" t="s">
        <v>7037</v>
      </c>
      <c r="B5256" s="1">
        <v>45740</v>
      </c>
      <c r="C5256" t="s">
        <v>576</v>
      </c>
      <c r="D5256" t="s">
        <v>589</v>
      </c>
      <c r="E5256" t="s">
        <v>48</v>
      </c>
      <c r="F5256" t="s">
        <v>152</v>
      </c>
      <c r="G5256" t="s">
        <v>21</v>
      </c>
      <c r="H5256" t="s">
        <v>297</v>
      </c>
      <c r="I5256" t="s">
        <v>494</v>
      </c>
      <c r="J5256">
        <v>2</v>
      </c>
      <c r="K5256">
        <v>44335.05</v>
      </c>
      <c r="L5256">
        <v>0</v>
      </c>
      <c r="M5256">
        <v>59340.14</v>
      </c>
      <c r="N5256" t="s">
        <v>52</v>
      </c>
      <c r="O5256" t="s">
        <v>35</v>
      </c>
      <c r="P5256" t="s">
        <v>71</v>
      </c>
      <c r="Q5256">
        <f>Sales_Data[[#This Row],[Quantity]]*Sales_Data[[#This Row],[Unit_Price]]</f>
        <v>88670.1</v>
      </c>
      <c r="R5256">
        <f>Sales_Data[[#This Row],[Gross_Sales]]*Sales_Data[[#This Row],[Discount]]</f>
        <v>0</v>
      </c>
      <c r="S5256">
        <f>Sales_Data[[#This Row],[Gross_Sales]]-Sales_Data[[#This Row],[Discount_Amount]]</f>
        <v>88670.1</v>
      </c>
      <c r="T5256">
        <f>Sales_Data[[#This Row],[Net Sales]]-Sales_Data[[#This Row],[Cost]]</f>
        <v>29329.960000000006</v>
      </c>
      <c r="U5256" s="2">
        <f>Sales_Data[[#This Row],[Profit]]/Sales_Data[[#This Row],[Net Sales]]</f>
        <v>0.33077621430448373</v>
      </c>
      <c r="V5256">
        <f>YEAR(Sales_Data[[#This Row],[Order_Date]])</f>
        <v>2025</v>
      </c>
      <c r="W5256" t="str">
        <f>TEXT(Sales_Data[[#This Row],[Order_Date]],"mmm")</f>
        <v>Mar</v>
      </c>
      <c r="X5256">
        <f>MONTH(Sales_Data[[#This Row],[Order_Date]])</f>
        <v>3</v>
      </c>
      <c r="Y5256" t="str">
        <f>"Q"&amp;ROUNDUP(MONTH(Sales_Data[[#This Row],[Order_Date]])/3,0)</f>
        <v>Q1</v>
      </c>
    </row>
    <row r="5257" spans="1:25" x14ac:dyDescent="0.3">
      <c r="A5257" t="s">
        <v>7038</v>
      </c>
      <c r="B5257" s="1">
        <v>45843</v>
      </c>
      <c r="C5257" t="s">
        <v>2050</v>
      </c>
      <c r="D5257" t="s">
        <v>765</v>
      </c>
      <c r="E5257" t="s">
        <v>19</v>
      </c>
      <c r="F5257" t="s">
        <v>113</v>
      </c>
      <c r="G5257" t="s">
        <v>21</v>
      </c>
      <c r="H5257" t="s">
        <v>22</v>
      </c>
      <c r="I5257" t="s">
        <v>23</v>
      </c>
      <c r="J5257">
        <v>1</v>
      </c>
      <c r="K5257">
        <v>15021.19</v>
      </c>
      <c r="L5257">
        <v>0.1</v>
      </c>
      <c r="M5257">
        <v>11578.65</v>
      </c>
      <c r="N5257" t="s">
        <v>52</v>
      </c>
      <c r="O5257" t="s">
        <v>35</v>
      </c>
      <c r="P5257" t="s">
        <v>44</v>
      </c>
      <c r="Q5257">
        <f>Sales_Data[[#This Row],[Quantity]]*Sales_Data[[#This Row],[Unit_Price]]</f>
        <v>15021.19</v>
      </c>
      <c r="R5257">
        <f>Sales_Data[[#This Row],[Gross_Sales]]*Sales_Data[[#This Row],[Discount]]</f>
        <v>1502.1190000000001</v>
      </c>
      <c r="S5257">
        <f>Sales_Data[[#This Row],[Gross_Sales]]-Sales_Data[[#This Row],[Discount_Amount]]</f>
        <v>13519.071</v>
      </c>
      <c r="T5257">
        <f>Sales_Data[[#This Row],[Net Sales]]-Sales_Data[[#This Row],[Cost]]</f>
        <v>1940.4210000000003</v>
      </c>
      <c r="U5257" s="2">
        <f>Sales_Data[[#This Row],[Profit]]/Sales_Data[[#This Row],[Net Sales]]</f>
        <v>0.14353212583912017</v>
      </c>
      <c r="V5257">
        <f>YEAR(Sales_Data[[#This Row],[Order_Date]])</f>
        <v>2025</v>
      </c>
      <c r="W5257" t="str">
        <f>TEXT(Sales_Data[[#This Row],[Order_Date]],"mmm")</f>
        <v>Jul</v>
      </c>
      <c r="X5257">
        <f>MONTH(Sales_Data[[#This Row],[Order_Date]])</f>
        <v>7</v>
      </c>
      <c r="Y5257" t="str">
        <f>"Q"&amp;ROUNDUP(MONTH(Sales_Data[[#This Row],[Order_Date]])/3,0)</f>
        <v>Q3</v>
      </c>
    </row>
    <row r="5258" spans="1:25" x14ac:dyDescent="0.3">
      <c r="A5258" t="s">
        <v>7039</v>
      </c>
      <c r="B5258" s="1">
        <v>45909</v>
      </c>
      <c r="C5258" t="s">
        <v>4229</v>
      </c>
      <c r="D5258" t="s">
        <v>221</v>
      </c>
      <c r="E5258" t="s">
        <v>30</v>
      </c>
      <c r="F5258" t="s">
        <v>210</v>
      </c>
      <c r="G5258" t="s">
        <v>75</v>
      </c>
      <c r="H5258" t="s">
        <v>185</v>
      </c>
      <c r="I5258" t="s">
        <v>186</v>
      </c>
      <c r="J5258">
        <v>3</v>
      </c>
      <c r="K5258">
        <v>2831.91</v>
      </c>
      <c r="L5258">
        <v>0.05</v>
      </c>
      <c r="M5258">
        <v>5035.49</v>
      </c>
      <c r="N5258" t="s">
        <v>83</v>
      </c>
      <c r="O5258" t="s">
        <v>35</v>
      </c>
      <c r="P5258" t="s">
        <v>44</v>
      </c>
      <c r="Q5258">
        <f>Sales_Data[[#This Row],[Quantity]]*Sales_Data[[#This Row],[Unit_Price]]</f>
        <v>8495.73</v>
      </c>
      <c r="R5258">
        <f>Sales_Data[[#This Row],[Gross_Sales]]*Sales_Data[[#This Row],[Discount]]</f>
        <v>424.78649999999999</v>
      </c>
      <c r="S5258">
        <f>Sales_Data[[#This Row],[Gross_Sales]]-Sales_Data[[#This Row],[Discount_Amount]]</f>
        <v>8070.9434999999994</v>
      </c>
      <c r="T5258">
        <f>Sales_Data[[#This Row],[Net Sales]]-Sales_Data[[#This Row],[Cost]]</f>
        <v>3035.4534999999996</v>
      </c>
      <c r="U5258" s="2">
        <f>Sales_Data[[#This Row],[Profit]]/Sales_Data[[#This Row],[Net Sales]]</f>
        <v>0.37609648735615603</v>
      </c>
      <c r="V5258">
        <f>YEAR(Sales_Data[[#This Row],[Order_Date]])</f>
        <v>2025</v>
      </c>
      <c r="W5258" t="str">
        <f>TEXT(Sales_Data[[#This Row],[Order_Date]],"mmm")</f>
        <v>Sep</v>
      </c>
      <c r="X5258">
        <f>MONTH(Sales_Data[[#This Row],[Order_Date]])</f>
        <v>9</v>
      </c>
      <c r="Y5258" t="str">
        <f>"Q"&amp;ROUNDUP(MONTH(Sales_Data[[#This Row],[Order_Date]])/3,0)</f>
        <v>Q3</v>
      </c>
    </row>
    <row r="5259" spans="1:25" x14ac:dyDescent="0.3">
      <c r="A5259" t="s">
        <v>7040</v>
      </c>
      <c r="B5259" s="1">
        <v>46012</v>
      </c>
      <c r="C5259" t="s">
        <v>3363</v>
      </c>
      <c r="D5259" t="s">
        <v>199</v>
      </c>
      <c r="E5259" t="s">
        <v>48</v>
      </c>
      <c r="F5259" t="s">
        <v>152</v>
      </c>
      <c r="G5259" t="s">
        <v>21</v>
      </c>
      <c r="H5259" t="s">
        <v>230</v>
      </c>
      <c r="I5259" t="s">
        <v>231</v>
      </c>
      <c r="J5259">
        <v>3</v>
      </c>
      <c r="K5259">
        <v>5876.62</v>
      </c>
      <c r="L5259">
        <v>0.2</v>
      </c>
      <c r="M5259">
        <v>10362.33</v>
      </c>
      <c r="N5259" t="s">
        <v>24</v>
      </c>
      <c r="O5259" t="s">
        <v>35</v>
      </c>
      <c r="P5259" t="s">
        <v>71</v>
      </c>
      <c r="Q5259">
        <f>Sales_Data[[#This Row],[Quantity]]*Sales_Data[[#This Row],[Unit_Price]]</f>
        <v>17629.86</v>
      </c>
      <c r="R5259">
        <f>Sales_Data[[#This Row],[Gross_Sales]]*Sales_Data[[#This Row],[Discount]]</f>
        <v>3525.9720000000002</v>
      </c>
      <c r="S5259">
        <f>Sales_Data[[#This Row],[Gross_Sales]]-Sales_Data[[#This Row],[Discount_Amount]]</f>
        <v>14103.888000000001</v>
      </c>
      <c r="T5259">
        <f>Sales_Data[[#This Row],[Net Sales]]-Sales_Data[[#This Row],[Cost]]</f>
        <v>3741.5580000000009</v>
      </c>
      <c r="U5259" s="2">
        <f>Sales_Data[[#This Row],[Profit]]/Sales_Data[[#This Row],[Net Sales]]</f>
        <v>0.26528557231878191</v>
      </c>
      <c r="V5259">
        <f>YEAR(Sales_Data[[#This Row],[Order_Date]])</f>
        <v>2025</v>
      </c>
      <c r="W5259" t="str">
        <f>TEXT(Sales_Data[[#This Row],[Order_Date]],"mmm")</f>
        <v>Dec</v>
      </c>
      <c r="X5259">
        <f>MONTH(Sales_Data[[#This Row],[Order_Date]])</f>
        <v>12</v>
      </c>
      <c r="Y5259" t="str">
        <f>"Q"&amp;ROUNDUP(MONTH(Sales_Data[[#This Row],[Order_Date]])/3,0)</f>
        <v>Q4</v>
      </c>
    </row>
    <row r="5260" spans="1:25" x14ac:dyDescent="0.3">
      <c r="A5260" t="s">
        <v>7041</v>
      </c>
      <c r="B5260" s="1">
        <v>45895</v>
      </c>
      <c r="C5260" t="s">
        <v>850</v>
      </c>
      <c r="D5260" t="s">
        <v>596</v>
      </c>
      <c r="E5260" t="s">
        <v>48</v>
      </c>
      <c r="F5260" t="s">
        <v>132</v>
      </c>
      <c r="G5260" t="s">
        <v>21</v>
      </c>
      <c r="H5260" t="s">
        <v>22</v>
      </c>
      <c r="I5260" t="s">
        <v>62</v>
      </c>
      <c r="J5260">
        <v>1</v>
      </c>
      <c r="K5260">
        <v>7879.6</v>
      </c>
      <c r="L5260">
        <v>0.05</v>
      </c>
      <c r="M5260">
        <v>5586.17</v>
      </c>
      <c r="N5260" t="s">
        <v>52</v>
      </c>
      <c r="O5260" t="s">
        <v>53</v>
      </c>
      <c r="P5260" t="s">
        <v>26</v>
      </c>
      <c r="Q5260">
        <f>Sales_Data[[#This Row],[Quantity]]*Sales_Data[[#This Row],[Unit_Price]]</f>
        <v>7879.6</v>
      </c>
      <c r="R5260">
        <f>Sales_Data[[#This Row],[Gross_Sales]]*Sales_Data[[#This Row],[Discount]]</f>
        <v>393.98</v>
      </c>
      <c r="S5260">
        <f>Sales_Data[[#This Row],[Gross_Sales]]-Sales_Data[[#This Row],[Discount_Amount]]</f>
        <v>7485.6200000000008</v>
      </c>
      <c r="T5260">
        <f>Sales_Data[[#This Row],[Net Sales]]-Sales_Data[[#This Row],[Cost]]</f>
        <v>1899.4500000000007</v>
      </c>
      <c r="U5260" s="2">
        <f>Sales_Data[[#This Row],[Profit]]/Sales_Data[[#This Row],[Net Sales]]</f>
        <v>0.25374651665459913</v>
      </c>
      <c r="V5260">
        <f>YEAR(Sales_Data[[#This Row],[Order_Date]])</f>
        <v>2025</v>
      </c>
      <c r="W5260" t="str">
        <f>TEXT(Sales_Data[[#This Row],[Order_Date]],"mmm")</f>
        <v>Aug</v>
      </c>
      <c r="X5260">
        <f>MONTH(Sales_Data[[#This Row],[Order_Date]])</f>
        <v>8</v>
      </c>
      <c r="Y5260" t="str">
        <f>"Q"&amp;ROUNDUP(MONTH(Sales_Data[[#This Row],[Order_Date]])/3,0)</f>
        <v>Q3</v>
      </c>
    </row>
    <row r="5261" spans="1:25" x14ac:dyDescent="0.3">
      <c r="A5261" t="s">
        <v>7042</v>
      </c>
      <c r="B5261" s="1">
        <v>46017</v>
      </c>
      <c r="C5261" t="s">
        <v>1096</v>
      </c>
      <c r="D5261" t="s">
        <v>381</v>
      </c>
      <c r="E5261" t="s">
        <v>39</v>
      </c>
      <c r="F5261" t="s">
        <v>405</v>
      </c>
      <c r="G5261" t="s">
        <v>67</v>
      </c>
      <c r="H5261" t="s">
        <v>68</v>
      </c>
      <c r="I5261" t="s">
        <v>97</v>
      </c>
      <c r="J5261">
        <v>2</v>
      </c>
      <c r="K5261">
        <v>4058.99</v>
      </c>
      <c r="L5261">
        <v>0.05</v>
      </c>
      <c r="M5261">
        <v>5862.28</v>
      </c>
      <c r="N5261" t="s">
        <v>24</v>
      </c>
      <c r="O5261" t="s">
        <v>35</v>
      </c>
      <c r="P5261" t="s">
        <v>71</v>
      </c>
      <c r="Q5261">
        <f>Sales_Data[[#This Row],[Quantity]]*Sales_Data[[#This Row],[Unit_Price]]</f>
        <v>8117.98</v>
      </c>
      <c r="R5261">
        <f>Sales_Data[[#This Row],[Gross_Sales]]*Sales_Data[[#This Row],[Discount]]</f>
        <v>405.899</v>
      </c>
      <c r="S5261">
        <f>Sales_Data[[#This Row],[Gross_Sales]]-Sales_Data[[#This Row],[Discount_Amount]]</f>
        <v>7712.0809999999992</v>
      </c>
      <c r="T5261">
        <f>Sales_Data[[#This Row],[Net Sales]]-Sales_Data[[#This Row],[Cost]]</f>
        <v>1849.8009999999995</v>
      </c>
      <c r="U5261" s="2">
        <f>Sales_Data[[#This Row],[Profit]]/Sales_Data[[#This Row],[Net Sales]]</f>
        <v>0.23985756892335541</v>
      </c>
      <c r="V5261">
        <f>YEAR(Sales_Data[[#This Row],[Order_Date]])</f>
        <v>2025</v>
      </c>
      <c r="W5261" t="str">
        <f>TEXT(Sales_Data[[#This Row],[Order_Date]],"mmm")</f>
        <v>Dec</v>
      </c>
      <c r="X5261">
        <f>MONTH(Sales_Data[[#This Row],[Order_Date]])</f>
        <v>12</v>
      </c>
      <c r="Y5261" t="str">
        <f>"Q"&amp;ROUNDUP(MONTH(Sales_Data[[#This Row],[Order_Date]])/3,0)</f>
        <v>Q4</v>
      </c>
    </row>
    <row r="5262" spans="1:25" x14ac:dyDescent="0.3">
      <c r="A5262" t="s">
        <v>7043</v>
      </c>
      <c r="B5262" s="1">
        <v>45841</v>
      </c>
      <c r="C5262" t="s">
        <v>3230</v>
      </c>
      <c r="D5262" t="s">
        <v>199</v>
      </c>
      <c r="E5262" t="s">
        <v>39</v>
      </c>
      <c r="F5262" t="s">
        <v>96</v>
      </c>
      <c r="G5262" t="s">
        <v>75</v>
      </c>
      <c r="H5262" t="s">
        <v>256</v>
      </c>
      <c r="I5262" t="s">
        <v>257</v>
      </c>
      <c r="J5262">
        <v>2</v>
      </c>
      <c r="K5262">
        <v>2563.4899999999998</v>
      </c>
      <c r="L5262">
        <v>0</v>
      </c>
      <c r="M5262">
        <v>4192.84</v>
      </c>
      <c r="N5262" t="s">
        <v>52</v>
      </c>
      <c r="O5262" t="s">
        <v>35</v>
      </c>
      <c r="P5262" t="s">
        <v>71</v>
      </c>
      <c r="Q5262">
        <f>Sales_Data[[#This Row],[Quantity]]*Sales_Data[[#This Row],[Unit_Price]]</f>
        <v>5126.9799999999996</v>
      </c>
      <c r="R5262">
        <f>Sales_Data[[#This Row],[Gross_Sales]]*Sales_Data[[#This Row],[Discount]]</f>
        <v>0</v>
      </c>
      <c r="S5262">
        <f>Sales_Data[[#This Row],[Gross_Sales]]-Sales_Data[[#This Row],[Discount_Amount]]</f>
        <v>5126.9799999999996</v>
      </c>
      <c r="T5262">
        <f>Sales_Data[[#This Row],[Net Sales]]-Sales_Data[[#This Row],[Cost]]</f>
        <v>934.13999999999942</v>
      </c>
      <c r="U5262" s="2">
        <f>Sales_Data[[#This Row],[Profit]]/Sales_Data[[#This Row],[Net Sales]]</f>
        <v>0.18220082777775601</v>
      </c>
      <c r="V5262">
        <f>YEAR(Sales_Data[[#This Row],[Order_Date]])</f>
        <v>2025</v>
      </c>
      <c r="W5262" t="str">
        <f>TEXT(Sales_Data[[#This Row],[Order_Date]],"mmm")</f>
        <v>Jul</v>
      </c>
      <c r="X5262">
        <f>MONTH(Sales_Data[[#This Row],[Order_Date]])</f>
        <v>7</v>
      </c>
      <c r="Y5262" t="str">
        <f>"Q"&amp;ROUNDUP(MONTH(Sales_Data[[#This Row],[Order_Date]])/3,0)</f>
        <v>Q3</v>
      </c>
    </row>
    <row r="5263" spans="1:25" x14ac:dyDescent="0.3">
      <c r="A5263" t="s">
        <v>7044</v>
      </c>
      <c r="B5263" s="1">
        <v>45941</v>
      </c>
      <c r="C5263" t="s">
        <v>2075</v>
      </c>
      <c r="D5263" t="s">
        <v>29</v>
      </c>
      <c r="E5263" t="s">
        <v>48</v>
      </c>
      <c r="F5263" t="s">
        <v>132</v>
      </c>
      <c r="G5263" t="s">
        <v>21</v>
      </c>
      <c r="H5263" t="s">
        <v>127</v>
      </c>
      <c r="I5263" t="s">
        <v>314</v>
      </c>
      <c r="J5263">
        <v>1</v>
      </c>
      <c r="K5263">
        <v>15506.07</v>
      </c>
      <c r="L5263">
        <v>0.1</v>
      </c>
      <c r="M5263">
        <v>8675.5499999999993</v>
      </c>
      <c r="N5263" t="s">
        <v>70</v>
      </c>
      <c r="O5263" t="s">
        <v>35</v>
      </c>
      <c r="P5263" t="s">
        <v>71</v>
      </c>
      <c r="Q5263">
        <f>Sales_Data[[#This Row],[Quantity]]*Sales_Data[[#This Row],[Unit_Price]]</f>
        <v>15506.07</v>
      </c>
      <c r="R5263">
        <f>Sales_Data[[#This Row],[Gross_Sales]]*Sales_Data[[#This Row],[Discount]]</f>
        <v>1550.607</v>
      </c>
      <c r="S5263">
        <f>Sales_Data[[#This Row],[Gross_Sales]]-Sales_Data[[#This Row],[Discount_Amount]]</f>
        <v>13955.463</v>
      </c>
      <c r="T5263">
        <f>Sales_Data[[#This Row],[Net Sales]]-Sales_Data[[#This Row],[Cost]]</f>
        <v>5279.9130000000005</v>
      </c>
      <c r="U5263" s="2">
        <f>Sales_Data[[#This Row],[Profit]]/Sales_Data[[#This Row],[Net Sales]]</f>
        <v>0.37834022418317476</v>
      </c>
      <c r="V5263">
        <f>YEAR(Sales_Data[[#This Row],[Order_Date]])</f>
        <v>2025</v>
      </c>
      <c r="W5263" t="str">
        <f>TEXT(Sales_Data[[#This Row],[Order_Date]],"mmm")</f>
        <v>Oct</v>
      </c>
      <c r="X5263">
        <f>MONTH(Sales_Data[[#This Row],[Order_Date]])</f>
        <v>10</v>
      </c>
      <c r="Y5263" t="str">
        <f>"Q"&amp;ROUNDUP(MONTH(Sales_Data[[#This Row],[Order_Date]])/3,0)</f>
        <v>Q4</v>
      </c>
    </row>
    <row r="5264" spans="1:25" x14ac:dyDescent="0.3">
      <c r="A5264" t="s">
        <v>7045</v>
      </c>
      <c r="B5264" s="1">
        <v>45867</v>
      </c>
      <c r="C5264" t="s">
        <v>2714</v>
      </c>
      <c r="D5264" t="s">
        <v>436</v>
      </c>
      <c r="E5264" t="s">
        <v>48</v>
      </c>
      <c r="F5264" t="s">
        <v>126</v>
      </c>
      <c r="G5264" t="s">
        <v>67</v>
      </c>
      <c r="H5264" t="s">
        <v>133</v>
      </c>
      <c r="I5264" t="s">
        <v>138</v>
      </c>
      <c r="J5264">
        <v>1</v>
      </c>
      <c r="K5264">
        <v>31107.31</v>
      </c>
      <c r="L5264">
        <v>0</v>
      </c>
      <c r="M5264">
        <v>21200.9</v>
      </c>
      <c r="N5264" t="s">
        <v>109</v>
      </c>
      <c r="O5264" t="s">
        <v>35</v>
      </c>
      <c r="P5264" t="s">
        <v>26</v>
      </c>
      <c r="Q5264">
        <f>Sales_Data[[#This Row],[Quantity]]*Sales_Data[[#This Row],[Unit_Price]]</f>
        <v>31107.31</v>
      </c>
      <c r="R5264">
        <f>Sales_Data[[#This Row],[Gross_Sales]]*Sales_Data[[#This Row],[Discount]]</f>
        <v>0</v>
      </c>
      <c r="S5264">
        <f>Sales_Data[[#This Row],[Gross_Sales]]-Sales_Data[[#This Row],[Discount_Amount]]</f>
        <v>31107.31</v>
      </c>
      <c r="T5264">
        <f>Sales_Data[[#This Row],[Net Sales]]-Sales_Data[[#This Row],[Cost]]</f>
        <v>9906.41</v>
      </c>
      <c r="U5264" s="2">
        <f>Sales_Data[[#This Row],[Profit]]/Sales_Data[[#This Row],[Net Sales]]</f>
        <v>0.31845923032239043</v>
      </c>
      <c r="V5264">
        <f>YEAR(Sales_Data[[#This Row],[Order_Date]])</f>
        <v>2025</v>
      </c>
      <c r="W5264" t="str">
        <f>TEXT(Sales_Data[[#This Row],[Order_Date]],"mmm")</f>
        <v>Jul</v>
      </c>
      <c r="X5264">
        <f>MONTH(Sales_Data[[#This Row],[Order_Date]])</f>
        <v>7</v>
      </c>
      <c r="Y5264" t="str">
        <f>"Q"&amp;ROUNDUP(MONTH(Sales_Data[[#This Row],[Order_Date]])/3,0)</f>
        <v>Q3</v>
      </c>
    </row>
    <row r="5265" spans="1:25" x14ac:dyDescent="0.3">
      <c r="A5265" t="s">
        <v>7046</v>
      </c>
      <c r="B5265" s="1">
        <v>45961</v>
      </c>
      <c r="C5265" t="s">
        <v>6310</v>
      </c>
      <c r="D5265" t="s">
        <v>427</v>
      </c>
      <c r="E5265" t="s">
        <v>39</v>
      </c>
      <c r="F5265" t="s">
        <v>96</v>
      </c>
      <c r="G5265" t="s">
        <v>75</v>
      </c>
      <c r="H5265" t="s">
        <v>185</v>
      </c>
      <c r="I5265" t="s">
        <v>261</v>
      </c>
      <c r="J5265">
        <v>4</v>
      </c>
      <c r="K5265">
        <v>4798.88</v>
      </c>
      <c r="L5265">
        <v>0.2</v>
      </c>
      <c r="M5265">
        <v>12641.02</v>
      </c>
      <c r="N5265" t="s">
        <v>109</v>
      </c>
      <c r="O5265" t="s">
        <v>35</v>
      </c>
      <c r="P5265" t="s">
        <v>71</v>
      </c>
      <c r="Q5265">
        <f>Sales_Data[[#This Row],[Quantity]]*Sales_Data[[#This Row],[Unit_Price]]</f>
        <v>19195.52</v>
      </c>
      <c r="R5265">
        <f>Sales_Data[[#This Row],[Gross_Sales]]*Sales_Data[[#This Row],[Discount]]</f>
        <v>3839.1040000000003</v>
      </c>
      <c r="S5265">
        <f>Sales_Data[[#This Row],[Gross_Sales]]-Sales_Data[[#This Row],[Discount_Amount]]</f>
        <v>15356.416000000001</v>
      </c>
      <c r="T5265">
        <f>Sales_Data[[#This Row],[Net Sales]]-Sales_Data[[#This Row],[Cost]]</f>
        <v>2715.3960000000006</v>
      </c>
      <c r="U5265" s="2">
        <f>Sales_Data[[#This Row],[Profit]]/Sales_Data[[#This Row],[Net Sales]]</f>
        <v>0.17682485288233923</v>
      </c>
      <c r="V5265">
        <f>YEAR(Sales_Data[[#This Row],[Order_Date]])</f>
        <v>2025</v>
      </c>
      <c r="W5265" t="str">
        <f>TEXT(Sales_Data[[#This Row],[Order_Date]],"mmm")</f>
        <v>Oct</v>
      </c>
      <c r="X5265">
        <f>MONTH(Sales_Data[[#This Row],[Order_Date]])</f>
        <v>10</v>
      </c>
      <c r="Y5265" t="str">
        <f>"Q"&amp;ROUNDUP(MONTH(Sales_Data[[#This Row],[Order_Date]])/3,0)</f>
        <v>Q4</v>
      </c>
    </row>
    <row r="5266" spans="1:25" x14ac:dyDescent="0.3">
      <c r="A5266" t="s">
        <v>7047</v>
      </c>
      <c r="B5266" s="1">
        <v>45953</v>
      </c>
      <c r="C5266" t="s">
        <v>659</v>
      </c>
      <c r="D5266" t="s">
        <v>341</v>
      </c>
      <c r="E5266" t="s">
        <v>19</v>
      </c>
      <c r="F5266" t="s">
        <v>20</v>
      </c>
      <c r="G5266" t="s">
        <v>67</v>
      </c>
      <c r="H5266" t="s">
        <v>68</v>
      </c>
      <c r="I5266" t="s">
        <v>97</v>
      </c>
      <c r="J5266">
        <v>2</v>
      </c>
      <c r="K5266">
        <v>7360.36</v>
      </c>
      <c r="L5266">
        <v>0.05</v>
      </c>
      <c r="M5266">
        <v>9904.09</v>
      </c>
      <c r="N5266" t="s">
        <v>24</v>
      </c>
      <c r="O5266" t="s">
        <v>35</v>
      </c>
      <c r="P5266" t="s">
        <v>44</v>
      </c>
      <c r="Q5266">
        <f>Sales_Data[[#This Row],[Quantity]]*Sales_Data[[#This Row],[Unit_Price]]</f>
        <v>14720.72</v>
      </c>
      <c r="R5266">
        <f>Sales_Data[[#This Row],[Gross_Sales]]*Sales_Data[[#This Row],[Discount]]</f>
        <v>736.03600000000006</v>
      </c>
      <c r="S5266">
        <f>Sales_Data[[#This Row],[Gross_Sales]]-Sales_Data[[#This Row],[Discount_Amount]]</f>
        <v>13984.683999999999</v>
      </c>
      <c r="T5266">
        <f>Sales_Data[[#This Row],[Net Sales]]-Sales_Data[[#This Row],[Cost]]</f>
        <v>4080.5939999999991</v>
      </c>
      <c r="U5266" s="2">
        <f>Sales_Data[[#This Row],[Profit]]/Sales_Data[[#This Row],[Net Sales]]</f>
        <v>0.29179021849903791</v>
      </c>
      <c r="V5266">
        <f>YEAR(Sales_Data[[#This Row],[Order_Date]])</f>
        <v>2025</v>
      </c>
      <c r="W5266" t="str">
        <f>TEXT(Sales_Data[[#This Row],[Order_Date]],"mmm")</f>
        <v>Oct</v>
      </c>
      <c r="X5266">
        <f>MONTH(Sales_Data[[#This Row],[Order_Date]])</f>
        <v>10</v>
      </c>
      <c r="Y5266" t="str">
        <f>"Q"&amp;ROUNDUP(MONTH(Sales_Data[[#This Row],[Order_Date]])/3,0)</f>
        <v>Q4</v>
      </c>
    </row>
    <row r="5267" spans="1:25" x14ac:dyDescent="0.3">
      <c r="A5267" t="s">
        <v>7048</v>
      </c>
      <c r="B5267" s="1">
        <v>45754</v>
      </c>
      <c r="C5267" t="s">
        <v>4423</v>
      </c>
      <c r="D5267" t="s">
        <v>341</v>
      </c>
      <c r="E5267" t="s">
        <v>119</v>
      </c>
      <c r="F5267" t="s">
        <v>249</v>
      </c>
      <c r="G5267" t="s">
        <v>21</v>
      </c>
      <c r="H5267" t="s">
        <v>127</v>
      </c>
      <c r="I5267" t="s">
        <v>128</v>
      </c>
      <c r="J5267">
        <v>4</v>
      </c>
      <c r="K5267">
        <v>7321.61</v>
      </c>
      <c r="L5267">
        <v>0.05</v>
      </c>
      <c r="M5267">
        <v>21415.52</v>
      </c>
      <c r="N5267" t="s">
        <v>24</v>
      </c>
      <c r="O5267" t="s">
        <v>35</v>
      </c>
      <c r="P5267" t="s">
        <v>44</v>
      </c>
      <c r="Q5267">
        <f>Sales_Data[[#This Row],[Quantity]]*Sales_Data[[#This Row],[Unit_Price]]</f>
        <v>29286.44</v>
      </c>
      <c r="R5267">
        <f>Sales_Data[[#This Row],[Gross_Sales]]*Sales_Data[[#This Row],[Discount]]</f>
        <v>1464.3220000000001</v>
      </c>
      <c r="S5267">
        <f>Sales_Data[[#This Row],[Gross_Sales]]-Sales_Data[[#This Row],[Discount_Amount]]</f>
        <v>27822.117999999999</v>
      </c>
      <c r="T5267">
        <f>Sales_Data[[#This Row],[Net Sales]]-Sales_Data[[#This Row],[Cost]]</f>
        <v>6406.5979999999981</v>
      </c>
      <c r="U5267" s="2">
        <f>Sales_Data[[#This Row],[Profit]]/Sales_Data[[#This Row],[Net Sales]]</f>
        <v>0.23026996003683106</v>
      </c>
      <c r="V5267">
        <f>YEAR(Sales_Data[[#This Row],[Order_Date]])</f>
        <v>2025</v>
      </c>
      <c r="W5267" t="str">
        <f>TEXT(Sales_Data[[#This Row],[Order_Date]],"mmm")</f>
        <v>Apr</v>
      </c>
      <c r="X5267">
        <f>MONTH(Sales_Data[[#This Row],[Order_Date]])</f>
        <v>4</v>
      </c>
      <c r="Y5267" t="str">
        <f>"Q"&amp;ROUNDUP(MONTH(Sales_Data[[#This Row],[Order_Date]])/3,0)</f>
        <v>Q2</v>
      </c>
    </row>
    <row r="5268" spans="1:25" x14ac:dyDescent="0.3">
      <c r="A5268" t="s">
        <v>7049</v>
      </c>
      <c r="B5268" s="1">
        <v>45865</v>
      </c>
      <c r="C5268" t="s">
        <v>2746</v>
      </c>
      <c r="D5268" t="s">
        <v>209</v>
      </c>
      <c r="E5268" t="s">
        <v>39</v>
      </c>
      <c r="F5268" t="s">
        <v>40</v>
      </c>
      <c r="G5268" t="s">
        <v>75</v>
      </c>
      <c r="H5268" t="s">
        <v>114</v>
      </c>
      <c r="I5268" t="s">
        <v>206</v>
      </c>
      <c r="J5268">
        <v>2</v>
      </c>
      <c r="K5268">
        <v>5274.25</v>
      </c>
      <c r="L5268">
        <v>0</v>
      </c>
      <c r="M5268">
        <v>7314.6</v>
      </c>
      <c r="N5268" t="s">
        <v>70</v>
      </c>
      <c r="O5268" t="s">
        <v>53</v>
      </c>
      <c r="P5268" t="s">
        <v>26</v>
      </c>
      <c r="Q5268">
        <f>Sales_Data[[#This Row],[Quantity]]*Sales_Data[[#This Row],[Unit_Price]]</f>
        <v>10548.5</v>
      </c>
      <c r="R5268">
        <f>Sales_Data[[#This Row],[Gross_Sales]]*Sales_Data[[#This Row],[Discount]]</f>
        <v>0</v>
      </c>
      <c r="S5268">
        <f>Sales_Data[[#This Row],[Gross_Sales]]-Sales_Data[[#This Row],[Discount_Amount]]</f>
        <v>10548.5</v>
      </c>
      <c r="T5268">
        <f>Sales_Data[[#This Row],[Net Sales]]-Sales_Data[[#This Row],[Cost]]</f>
        <v>3233.8999999999996</v>
      </c>
      <c r="U5268" s="2">
        <f>Sales_Data[[#This Row],[Profit]]/Sales_Data[[#This Row],[Net Sales]]</f>
        <v>0.3065743944636678</v>
      </c>
      <c r="V5268">
        <f>YEAR(Sales_Data[[#This Row],[Order_Date]])</f>
        <v>2025</v>
      </c>
      <c r="W5268" t="str">
        <f>TEXT(Sales_Data[[#This Row],[Order_Date]],"mmm")</f>
        <v>Jul</v>
      </c>
      <c r="X5268">
        <f>MONTH(Sales_Data[[#This Row],[Order_Date]])</f>
        <v>7</v>
      </c>
      <c r="Y5268" t="str">
        <f>"Q"&amp;ROUNDUP(MONTH(Sales_Data[[#This Row],[Order_Date]])/3,0)</f>
        <v>Q3</v>
      </c>
    </row>
    <row r="5269" spans="1:25" x14ac:dyDescent="0.3">
      <c r="A5269" t="s">
        <v>7050</v>
      </c>
      <c r="B5269" s="1">
        <v>45794</v>
      </c>
      <c r="C5269" t="s">
        <v>3940</v>
      </c>
      <c r="D5269" t="s">
        <v>229</v>
      </c>
      <c r="E5269" t="s">
        <v>48</v>
      </c>
      <c r="F5269" t="s">
        <v>132</v>
      </c>
      <c r="G5269" t="s">
        <v>75</v>
      </c>
      <c r="H5269" t="s">
        <v>185</v>
      </c>
      <c r="I5269" t="s">
        <v>186</v>
      </c>
      <c r="J5269">
        <v>1</v>
      </c>
      <c r="K5269">
        <v>48167.1</v>
      </c>
      <c r="L5269">
        <v>0</v>
      </c>
      <c r="M5269">
        <v>30914.02</v>
      </c>
      <c r="N5269" t="s">
        <v>24</v>
      </c>
      <c r="O5269" t="s">
        <v>35</v>
      </c>
      <c r="P5269" t="s">
        <v>71</v>
      </c>
      <c r="Q5269">
        <f>Sales_Data[[#This Row],[Quantity]]*Sales_Data[[#This Row],[Unit_Price]]</f>
        <v>48167.1</v>
      </c>
      <c r="R5269">
        <f>Sales_Data[[#This Row],[Gross_Sales]]*Sales_Data[[#This Row],[Discount]]</f>
        <v>0</v>
      </c>
      <c r="S5269">
        <f>Sales_Data[[#This Row],[Gross_Sales]]-Sales_Data[[#This Row],[Discount_Amount]]</f>
        <v>48167.1</v>
      </c>
      <c r="T5269">
        <f>Sales_Data[[#This Row],[Net Sales]]-Sales_Data[[#This Row],[Cost]]</f>
        <v>17253.079999999998</v>
      </c>
      <c r="U5269" s="2">
        <f>Sales_Data[[#This Row],[Profit]]/Sales_Data[[#This Row],[Net Sales]]</f>
        <v>0.35819221003548063</v>
      </c>
      <c r="V5269">
        <f>YEAR(Sales_Data[[#This Row],[Order_Date]])</f>
        <v>2025</v>
      </c>
      <c r="W5269" t="str">
        <f>TEXT(Sales_Data[[#This Row],[Order_Date]],"mmm")</f>
        <v>May</v>
      </c>
      <c r="X5269">
        <f>MONTH(Sales_Data[[#This Row],[Order_Date]])</f>
        <v>5</v>
      </c>
      <c r="Y5269" t="str">
        <f>"Q"&amp;ROUNDUP(MONTH(Sales_Data[[#This Row],[Order_Date]])/3,0)</f>
        <v>Q2</v>
      </c>
    </row>
    <row r="5270" spans="1:25" x14ac:dyDescent="0.3">
      <c r="A5270" t="s">
        <v>7051</v>
      </c>
      <c r="B5270" s="1">
        <v>45841</v>
      </c>
      <c r="C5270" t="s">
        <v>1379</v>
      </c>
      <c r="D5270" t="s">
        <v>331</v>
      </c>
      <c r="E5270" t="s">
        <v>19</v>
      </c>
      <c r="F5270" t="s">
        <v>81</v>
      </c>
      <c r="G5270" t="s">
        <v>75</v>
      </c>
      <c r="H5270" t="s">
        <v>256</v>
      </c>
      <c r="I5270" t="s">
        <v>334</v>
      </c>
      <c r="J5270">
        <v>1</v>
      </c>
      <c r="K5270">
        <v>17743.78</v>
      </c>
      <c r="L5270">
        <v>0.05</v>
      </c>
      <c r="M5270">
        <v>11555.81</v>
      </c>
      <c r="N5270" t="s">
        <v>52</v>
      </c>
      <c r="O5270" t="s">
        <v>35</v>
      </c>
      <c r="P5270" t="s">
        <v>71</v>
      </c>
      <c r="Q5270">
        <f>Sales_Data[[#This Row],[Quantity]]*Sales_Data[[#This Row],[Unit_Price]]</f>
        <v>17743.78</v>
      </c>
      <c r="R5270">
        <f>Sales_Data[[#This Row],[Gross_Sales]]*Sales_Data[[#This Row],[Discount]]</f>
        <v>887.18899999999996</v>
      </c>
      <c r="S5270">
        <f>Sales_Data[[#This Row],[Gross_Sales]]-Sales_Data[[#This Row],[Discount_Amount]]</f>
        <v>16856.591</v>
      </c>
      <c r="T5270">
        <f>Sales_Data[[#This Row],[Net Sales]]-Sales_Data[[#This Row],[Cost]]</f>
        <v>5300.7810000000009</v>
      </c>
      <c r="U5270" s="2">
        <f>Sales_Data[[#This Row],[Profit]]/Sales_Data[[#This Row],[Net Sales]]</f>
        <v>0.3144634048485842</v>
      </c>
      <c r="V5270">
        <f>YEAR(Sales_Data[[#This Row],[Order_Date]])</f>
        <v>2025</v>
      </c>
      <c r="W5270" t="str">
        <f>TEXT(Sales_Data[[#This Row],[Order_Date]],"mmm")</f>
        <v>Jul</v>
      </c>
      <c r="X5270">
        <f>MONTH(Sales_Data[[#This Row],[Order_Date]])</f>
        <v>7</v>
      </c>
      <c r="Y5270" t="str">
        <f>"Q"&amp;ROUNDUP(MONTH(Sales_Data[[#This Row],[Order_Date]])/3,0)</f>
        <v>Q3</v>
      </c>
    </row>
    <row r="5271" spans="1:25" x14ac:dyDescent="0.3">
      <c r="A5271" t="s">
        <v>7052</v>
      </c>
      <c r="B5271" s="1">
        <v>45733</v>
      </c>
      <c r="C5271" t="s">
        <v>432</v>
      </c>
      <c r="D5271" t="s">
        <v>474</v>
      </c>
      <c r="E5271" t="s">
        <v>19</v>
      </c>
      <c r="F5271" t="s">
        <v>20</v>
      </c>
      <c r="G5271" t="s">
        <v>41</v>
      </c>
      <c r="H5271" t="s">
        <v>42</v>
      </c>
      <c r="I5271" t="s">
        <v>82</v>
      </c>
      <c r="J5271">
        <v>2</v>
      </c>
      <c r="K5271">
        <v>5807.48</v>
      </c>
      <c r="L5271">
        <v>0.05</v>
      </c>
      <c r="M5271">
        <v>9206.0300000000007</v>
      </c>
      <c r="N5271" t="s">
        <v>24</v>
      </c>
      <c r="O5271" t="s">
        <v>53</v>
      </c>
      <c r="P5271" t="s">
        <v>26</v>
      </c>
      <c r="Q5271">
        <f>Sales_Data[[#This Row],[Quantity]]*Sales_Data[[#This Row],[Unit_Price]]</f>
        <v>11614.96</v>
      </c>
      <c r="R5271">
        <f>Sales_Data[[#This Row],[Gross_Sales]]*Sales_Data[[#This Row],[Discount]]</f>
        <v>580.74799999999993</v>
      </c>
      <c r="S5271">
        <f>Sales_Data[[#This Row],[Gross_Sales]]-Sales_Data[[#This Row],[Discount_Amount]]</f>
        <v>11034.212</v>
      </c>
      <c r="T5271">
        <f>Sales_Data[[#This Row],[Net Sales]]-Sales_Data[[#This Row],[Cost]]</f>
        <v>1828.1819999999989</v>
      </c>
      <c r="U5271" s="2">
        <f>Sales_Data[[#This Row],[Profit]]/Sales_Data[[#This Row],[Net Sales]]</f>
        <v>0.16568305919806497</v>
      </c>
      <c r="V5271">
        <f>YEAR(Sales_Data[[#This Row],[Order_Date]])</f>
        <v>2025</v>
      </c>
      <c r="W5271" t="str">
        <f>TEXT(Sales_Data[[#This Row],[Order_Date]],"mmm")</f>
        <v>Mar</v>
      </c>
      <c r="X5271">
        <f>MONTH(Sales_Data[[#This Row],[Order_Date]])</f>
        <v>3</v>
      </c>
      <c r="Y5271" t="str">
        <f>"Q"&amp;ROUNDUP(MONTH(Sales_Data[[#This Row],[Order_Date]])/3,0)</f>
        <v>Q1</v>
      </c>
    </row>
    <row r="5272" spans="1:25" x14ac:dyDescent="0.3">
      <c r="A5272" t="s">
        <v>7053</v>
      </c>
      <c r="B5272" s="1">
        <v>45944</v>
      </c>
      <c r="C5272" t="s">
        <v>955</v>
      </c>
      <c r="D5272" t="s">
        <v>422</v>
      </c>
      <c r="E5272" t="s">
        <v>48</v>
      </c>
      <c r="F5272" t="s">
        <v>164</v>
      </c>
      <c r="G5272" t="s">
        <v>21</v>
      </c>
      <c r="H5272" t="s">
        <v>127</v>
      </c>
      <c r="I5272" t="s">
        <v>342</v>
      </c>
      <c r="J5272">
        <v>2</v>
      </c>
      <c r="K5272">
        <v>42440.07</v>
      </c>
      <c r="L5272">
        <v>0.05</v>
      </c>
      <c r="M5272">
        <v>57134.38</v>
      </c>
      <c r="N5272" t="s">
        <v>109</v>
      </c>
      <c r="O5272" t="s">
        <v>35</v>
      </c>
      <c r="P5272" t="s">
        <v>71</v>
      </c>
      <c r="Q5272">
        <f>Sales_Data[[#This Row],[Quantity]]*Sales_Data[[#This Row],[Unit_Price]]</f>
        <v>84880.14</v>
      </c>
      <c r="R5272">
        <f>Sales_Data[[#This Row],[Gross_Sales]]*Sales_Data[[#This Row],[Discount]]</f>
        <v>4244.0070000000005</v>
      </c>
      <c r="S5272">
        <f>Sales_Data[[#This Row],[Gross_Sales]]-Sales_Data[[#This Row],[Discount_Amount]]</f>
        <v>80636.133000000002</v>
      </c>
      <c r="T5272">
        <f>Sales_Data[[#This Row],[Net Sales]]-Sales_Data[[#This Row],[Cost]]</f>
        <v>23501.753000000004</v>
      </c>
      <c r="U5272" s="2">
        <f>Sales_Data[[#This Row],[Profit]]/Sales_Data[[#This Row],[Net Sales]]</f>
        <v>0.29145436574940919</v>
      </c>
      <c r="V5272">
        <f>YEAR(Sales_Data[[#This Row],[Order_Date]])</f>
        <v>2025</v>
      </c>
      <c r="W5272" t="str">
        <f>TEXT(Sales_Data[[#This Row],[Order_Date]],"mmm")</f>
        <v>Oct</v>
      </c>
      <c r="X5272">
        <f>MONTH(Sales_Data[[#This Row],[Order_Date]])</f>
        <v>10</v>
      </c>
      <c r="Y5272" t="str">
        <f>"Q"&amp;ROUNDUP(MONTH(Sales_Data[[#This Row],[Order_Date]])/3,0)</f>
        <v>Q4</v>
      </c>
    </row>
    <row r="5273" spans="1:25" x14ac:dyDescent="0.3">
      <c r="A5273" t="s">
        <v>7054</v>
      </c>
      <c r="B5273" s="1">
        <v>45799</v>
      </c>
      <c r="C5273" t="s">
        <v>1954</v>
      </c>
      <c r="D5273" t="s">
        <v>430</v>
      </c>
      <c r="E5273" t="s">
        <v>119</v>
      </c>
      <c r="F5273" t="s">
        <v>538</v>
      </c>
      <c r="G5273" t="s">
        <v>41</v>
      </c>
      <c r="H5273" t="s">
        <v>102</v>
      </c>
      <c r="I5273" t="s">
        <v>103</v>
      </c>
      <c r="J5273">
        <v>1</v>
      </c>
      <c r="K5273">
        <v>7771.57</v>
      </c>
      <c r="L5273">
        <v>0</v>
      </c>
      <c r="M5273">
        <v>5927.59</v>
      </c>
      <c r="N5273" t="s">
        <v>70</v>
      </c>
      <c r="O5273" t="s">
        <v>53</v>
      </c>
      <c r="P5273" t="s">
        <v>71</v>
      </c>
      <c r="Q5273">
        <f>Sales_Data[[#This Row],[Quantity]]*Sales_Data[[#This Row],[Unit_Price]]</f>
        <v>7771.57</v>
      </c>
      <c r="R5273">
        <f>Sales_Data[[#This Row],[Gross_Sales]]*Sales_Data[[#This Row],[Discount]]</f>
        <v>0</v>
      </c>
      <c r="S5273">
        <f>Sales_Data[[#This Row],[Gross_Sales]]-Sales_Data[[#This Row],[Discount_Amount]]</f>
        <v>7771.57</v>
      </c>
      <c r="T5273">
        <f>Sales_Data[[#This Row],[Net Sales]]-Sales_Data[[#This Row],[Cost]]</f>
        <v>1843.9799999999996</v>
      </c>
      <c r="U5273" s="2">
        <f>Sales_Data[[#This Row],[Profit]]/Sales_Data[[#This Row],[Net Sales]]</f>
        <v>0.23727252022435616</v>
      </c>
      <c r="V5273">
        <f>YEAR(Sales_Data[[#This Row],[Order_Date]])</f>
        <v>2025</v>
      </c>
      <c r="W5273" t="str">
        <f>TEXT(Sales_Data[[#This Row],[Order_Date]],"mmm")</f>
        <v>May</v>
      </c>
      <c r="X5273">
        <f>MONTH(Sales_Data[[#This Row],[Order_Date]])</f>
        <v>5</v>
      </c>
      <c r="Y5273" t="str">
        <f>"Q"&amp;ROUNDUP(MONTH(Sales_Data[[#This Row],[Order_Date]])/3,0)</f>
        <v>Q2</v>
      </c>
    </row>
    <row r="5274" spans="1:25" x14ac:dyDescent="0.3">
      <c r="A5274" t="s">
        <v>7055</v>
      </c>
      <c r="B5274" s="1">
        <v>45894</v>
      </c>
      <c r="C5274" t="s">
        <v>4645</v>
      </c>
      <c r="D5274" t="s">
        <v>366</v>
      </c>
      <c r="E5274" t="s">
        <v>30</v>
      </c>
      <c r="F5274" t="s">
        <v>156</v>
      </c>
      <c r="G5274" t="s">
        <v>21</v>
      </c>
      <c r="H5274" t="s">
        <v>127</v>
      </c>
      <c r="I5274" t="s">
        <v>128</v>
      </c>
      <c r="J5274">
        <v>2</v>
      </c>
      <c r="K5274">
        <v>3002.74</v>
      </c>
      <c r="L5274">
        <v>0.05</v>
      </c>
      <c r="M5274">
        <v>3556.63</v>
      </c>
      <c r="N5274" t="s">
        <v>52</v>
      </c>
      <c r="O5274" t="s">
        <v>35</v>
      </c>
      <c r="P5274" t="s">
        <v>26</v>
      </c>
      <c r="Q5274">
        <f>Sales_Data[[#This Row],[Quantity]]*Sales_Data[[#This Row],[Unit_Price]]</f>
        <v>6005.48</v>
      </c>
      <c r="R5274">
        <f>Sales_Data[[#This Row],[Gross_Sales]]*Sales_Data[[#This Row],[Discount]]</f>
        <v>300.274</v>
      </c>
      <c r="S5274">
        <f>Sales_Data[[#This Row],[Gross_Sales]]-Sales_Data[[#This Row],[Discount_Amount]]</f>
        <v>5705.2059999999992</v>
      </c>
      <c r="T5274">
        <f>Sales_Data[[#This Row],[Net Sales]]-Sales_Data[[#This Row],[Cost]]</f>
        <v>2148.5759999999991</v>
      </c>
      <c r="U5274" s="2">
        <f>Sales_Data[[#This Row],[Profit]]/Sales_Data[[#This Row],[Net Sales]]</f>
        <v>0.37659919729454105</v>
      </c>
      <c r="V5274">
        <f>YEAR(Sales_Data[[#This Row],[Order_Date]])</f>
        <v>2025</v>
      </c>
      <c r="W5274" t="str">
        <f>TEXT(Sales_Data[[#This Row],[Order_Date]],"mmm")</f>
        <v>Aug</v>
      </c>
      <c r="X5274">
        <f>MONTH(Sales_Data[[#This Row],[Order_Date]])</f>
        <v>8</v>
      </c>
      <c r="Y5274" t="str">
        <f>"Q"&amp;ROUNDUP(MONTH(Sales_Data[[#This Row],[Order_Date]])/3,0)</f>
        <v>Q3</v>
      </c>
    </row>
    <row r="5275" spans="1:25" x14ac:dyDescent="0.3">
      <c r="A5275" t="s">
        <v>7056</v>
      </c>
      <c r="B5275" s="1">
        <v>45682</v>
      </c>
      <c r="C5275" t="s">
        <v>1195</v>
      </c>
      <c r="D5275" t="s">
        <v>205</v>
      </c>
      <c r="E5275" t="s">
        <v>48</v>
      </c>
      <c r="F5275" t="s">
        <v>49</v>
      </c>
      <c r="G5275" t="s">
        <v>67</v>
      </c>
      <c r="H5275" t="s">
        <v>68</v>
      </c>
      <c r="I5275" t="s">
        <v>69</v>
      </c>
      <c r="J5275">
        <v>3</v>
      </c>
      <c r="K5275">
        <v>51633.39</v>
      </c>
      <c r="L5275">
        <v>0.1</v>
      </c>
      <c r="M5275">
        <v>105357.83</v>
      </c>
      <c r="N5275" t="s">
        <v>24</v>
      </c>
      <c r="O5275" t="s">
        <v>35</v>
      </c>
      <c r="P5275" t="s">
        <v>71</v>
      </c>
      <c r="Q5275">
        <f>Sales_Data[[#This Row],[Quantity]]*Sales_Data[[#This Row],[Unit_Price]]</f>
        <v>154900.16999999998</v>
      </c>
      <c r="R5275">
        <f>Sales_Data[[#This Row],[Gross_Sales]]*Sales_Data[[#This Row],[Discount]]</f>
        <v>15490.017</v>
      </c>
      <c r="S5275">
        <f>Sales_Data[[#This Row],[Gross_Sales]]-Sales_Data[[#This Row],[Discount_Amount]]</f>
        <v>139410.15299999999</v>
      </c>
      <c r="T5275">
        <f>Sales_Data[[#This Row],[Net Sales]]-Sales_Data[[#This Row],[Cost]]</f>
        <v>34052.322999999989</v>
      </c>
      <c r="U5275" s="2">
        <f>Sales_Data[[#This Row],[Profit]]/Sales_Data[[#This Row],[Net Sales]]</f>
        <v>0.24425999302934551</v>
      </c>
      <c r="V5275">
        <f>YEAR(Sales_Data[[#This Row],[Order_Date]])</f>
        <v>2025</v>
      </c>
      <c r="W5275" t="str">
        <f>TEXT(Sales_Data[[#This Row],[Order_Date]],"mmm")</f>
        <v>Jan</v>
      </c>
      <c r="X5275">
        <f>MONTH(Sales_Data[[#This Row],[Order_Date]])</f>
        <v>1</v>
      </c>
      <c r="Y5275" t="str">
        <f>"Q"&amp;ROUNDUP(MONTH(Sales_Data[[#This Row],[Order_Date]])/3,0)</f>
        <v>Q1</v>
      </c>
    </row>
    <row r="5276" spans="1:25" x14ac:dyDescent="0.3">
      <c r="A5276" t="s">
        <v>7057</v>
      </c>
      <c r="B5276" s="1">
        <v>45947</v>
      </c>
      <c r="C5276" t="s">
        <v>659</v>
      </c>
      <c r="D5276" t="s">
        <v>18</v>
      </c>
      <c r="E5276" t="s">
        <v>48</v>
      </c>
      <c r="F5276" t="s">
        <v>164</v>
      </c>
      <c r="G5276" t="s">
        <v>21</v>
      </c>
      <c r="H5276" t="s">
        <v>297</v>
      </c>
      <c r="I5276" t="s">
        <v>297</v>
      </c>
      <c r="J5276">
        <v>3</v>
      </c>
      <c r="K5276">
        <v>27817.71</v>
      </c>
      <c r="L5276">
        <v>0.05</v>
      </c>
      <c r="M5276">
        <v>64089.38</v>
      </c>
      <c r="N5276" t="s">
        <v>70</v>
      </c>
      <c r="O5276" t="s">
        <v>35</v>
      </c>
      <c r="P5276" t="s">
        <v>44</v>
      </c>
      <c r="Q5276">
        <f>Sales_Data[[#This Row],[Quantity]]*Sales_Data[[#This Row],[Unit_Price]]</f>
        <v>83453.13</v>
      </c>
      <c r="R5276">
        <f>Sales_Data[[#This Row],[Gross_Sales]]*Sales_Data[[#This Row],[Discount]]</f>
        <v>4172.6565000000001</v>
      </c>
      <c r="S5276">
        <f>Sales_Data[[#This Row],[Gross_Sales]]-Sales_Data[[#This Row],[Discount_Amount]]</f>
        <v>79280.473500000007</v>
      </c>
      <c r="T5276">
        <f>Sales_Data[[#This Row],[Net Sales]]-Sales_Data[[#This Row],[Cost]]</f>
        <v>15191.09350000001</v>
      </c>
      <c r="U5276" s="2">
        <f>Sales_Data[[#This Row],[Profit]]/Sales_Data[[#This Row],[Net Sales]]</f>
        <v>0.19161204303352211</v>
      </c>
      <c r="V5276">
        <f>YEAR(Sales_Data[[#This Row],[Order_Date]])</f>
        <v>2025</v>
      </c>
      <c r="W5276" t="str">
        <f>TEXT(Sales_Data[[#This Row],[Order_Date]],"mmm")</f>
        <v>Oct</v>
      </c>
      <c r="X5276">
        <f>MONTH(Sales_Data[[#This Row],[Order_Date]])</f>
        <v>10</v>
      </c>
      <c r="Y5276" t="str">
        <f>"Q"&amp;ROUNDUP(MONTH(Sales_Data[[#This Row],[Order_Date]])/3,0)</f>
        <v>Q4</v>
      </c>
    </row>
    <row r="5277" spans="1:25" x14ac:dyDescent="0.3">
      <c r="A5277" t="s">
        <v>7058</v>
      </c>
      <c r="B5277" s="1">
        <v>45724</v>
      </c>
      <c r="C5277" t="s">
        <v>208</v>
      </c>
      <c r="D5277" t="s">
        <v>504</v>
      </c>
      <c r="E5277" t="s">
        <v>48</v>
      </c>
      <c r="F5277" t="s">
        <v>152</v>
      </c>
      <c r="G5277" t="s">
        <v>41</v>
      </c>
      <c r="H5277" t="s">
        <v>147</v>
      </c>
      <c r="I5277" t="s">
        <v>148</v>
      </c>
      <c r="J5277">
        <v>1</v>
      </c>
      <c r="K5277">
        <v>38996.199999999997</v>
      </c>
      <c r="L5277">
        <v>0.05</v>
      </c>
      <c r="M5277">
        <v>28573.51</v>
      </c>
      <c r="N5277" t="s">
        <v>52</v>
      </c>
      <c r="O5277" t="s">
        <v>35</v>
      </c>
      <c r="P5277" t="s">
        <v>71</v>
      </c>
      <c r="Q5277">
        <f>Sales_Data[[#This Row],[Quantity]]*Sales_Data[[#This Row],[Unit_Price]]</f>
        <v>38996.199999999997</v>
      </c>
      <c r="R5277">
        <f>Sales_Data[[#This Row],[Gross_Sales]]*Sales_Data[[#This Row],[Discount]]</f>
        <v>1949.81</v>
      </c>
      <c r="S5277">
        <f>Sales_Data[[#This Row],[Gross_Sales]]-Sales_Data[[#This Row],[Discount_Amount]]</f>
        <v>37046.39</v>
      </c>
      <c r="T5277">
        <f>Sales_Data[[#This Row],[Net Sales]]-Sales_Data[[#This Row],[Cost]]</f>
        <v>8472.880000000001</v>
      </c>
      <c r="U5277" s="2">
        <f>Sales_Data[[#This Row],[Profit]]/Sales_Data[[#This Row],[Net Sales]]</f>
        <v>0.22871000386272458</v>
      </c>
      <c r="V5277">
        <f>YEAR(Sales_Data[[#This Row],[Order_Date]])</f>
        <v>2025</v>
      </c>
      <c r="W5277" t="str">
        <f>TEXT(Sales_Data[[#This Row],[Order_Date]],"mmm")</f>
        <v>Mar</v>
      </c>
      <c r="X5277">
        <f>MONTH(Sales_Data[[#This Row],[Order_Date]])</f>
        <v>3</v>
      </c>
      <c r="Y5277" t="str">
        <f>"Q"&amp;ROUNDUP(MONTH(Sales_Data[[#This Row],[Order_Date]])/3,0)</f>
        <v>Q1</v>
      </c>
    </row>
    <row r="5278" spans="1:25" x14ac:dyDescent="0.3">
      <c r="A5278" t="s">
        <v>7059</v>
      </c>
      <c r="B5278" s="1">
        <v>45907</v>
      </c>
      <c r="C5278" t="s">
        <v>1301</v>
      </c>
      <c r="D5278" t="s">
        <v>266</v>
      </c>
      <c r="E5278" t="s">
        <v>48</v>
      </c>
      <c r="F5278" t="s">
        <v>164</v>
      </c>
      <c r="G5278" t="s">
        <v>75</v>
      </c>
      <c r="H5278" t="s">
        <v>185</v>
      </c>
      <c r="I5278" t="s">
        <v>186</v>
      </c>
      <c r="J5278">
        <v>1</v>
      </c>
      <c r="K5278">
        <v>5034.82</v>
      </c>
      <c r="L5278">
        <v>0.05</v>
      </c>
      <c r="M5278">
        <v>2993.77</v>
      </c>
      <c r="N5278" t="s">
        <v>52</v>
      </c>
      <c r="O5278" t="s">
        <v>25</v>
      </c>
      <c r="P5278" t="s">
        <v>71</v>
      </c>
      <c r="Q5278">
        <f>Sales_Data[[#This Row],[Quantity]]*Sales_Data[[#This Row],[Unit_Price]]</f>
        <v>5034.82</v>
      </c>
      <c r="R5278">
        <f>Sales_Data[[#This Row],[Gross_Sales]]*Sales_Data[[#This Row],[Discount]]</f>
        <v>251.74099999999999</v>
      </c>
      <c r="S5278">
        <f>Sales_Data[[#This Row],[Gross_Sales]]-Sales_Data[[#This Row],[Discount_Amount]]</f>
        <v>4783.0789999999997</v>
      </c>
      <c r="T5278">
        <f>Sales_Data[[#This Row],[Net Sales]]-Sales_Data[[#This Row],[Cost]]</f>
        <v>1789.3089999999997</v>
      </c>
      <c r="U5278" s="2">
        <f>Sales_Data[[#This Row],[Profit]]/Sales_Data[[#This Row],[Net Sales]]</f>
        <v>0.37409145866083332</v>
      </c>
      <c r="V5278">
        <f>YEAR(Sales_Data[[#This Row],[Order_Date]])</f>
        <v>2025</v>
      </c>
      <c r="W5278" t="str">
        <f>TEXT(Sales_Data[[#This Row],[Order_Date]],"mmm")</f>
        <v>Sep</v>
      </c>
      <c r="X5278">
        <f>MONTH(Sales_Data[[#This Row],[Order_Date]])</f>
        <v>9</v>
      </c>
      <c r="Y5278" t="str">
        <f>"Q"&amp;ROUNDUP(MONTH(Sales_Data[[#This Row],[Order_Date]])/3,0)</f>
        <v>Q3</v>
      </c>
    </row>
    <row r="5279" spans="1:25" x14ac:dyDescent="0.3">
      <c r="A5279" t="s">
        <v>7060</v>
      </c>
      <c r="B5279" s="1">
        <v>45775</v>
      </c>
      <c r="C5279" t="s">
        <v>2586</v>
      </c>
      <c r="D5279" t="s">
        <v>356</v>
      </c>
      <c r="E5279" t="s">
        <v>39</v>
      </c>
      <c r="F5279" t="s">
        <v>202</v>
      </c>
      <c r="G5279" t="s">
        <v>32</v>
      </c>
      <c r="H5279" t="s">
        <v>33</v>
      </c>
      <c r="I5279" t="s">
        <v>161</v>
      </c>
      <c r="J5279">
        <v>4</v>
      </c>
      <c r="K5279">
        <v>6906.07</v>
      </c>
      <c r="L5279">
        <v>0.1</v>
      </c>
      <c r="M5279">
        <v>15551.14</v>
      </c>
      <c r="N5279" t="s">
        <v>70</v>
      </c>
      <c r="O5279" t="s">
        <v>25</v>
      </c>
      <c r="P5279" t="s">
        <v>44</v>
      </c>
      <c r="Q5279">
        <f>Sales_Data[[#This Row],[Quantity]]*Sales_Data[[#This Row],[Unit_Price]]</f>
        <v>27624.28</v>
      </c>
      <c r="R5279">
        <f>Sales_Data[[#This Row],[Gross_Sales]]*Sales_Data[[#This Row],[Discount]]</f>
        <v>2762.4279999999999</v>
      </c>
      <c r="S5279">
        <f>Sales_Data[[#This Row],[Gross_Sales]]-Sales_Data[[#This Row],[Discount_Amount]]</f>
        <v>24861.851999999999</v>
      </c>
      <c r="T5279">
        <f>Sales_Data[[#This Row],[Net Sales]]-Sales_Data[[#This Row],[Cost]]</f>
        <v>9310.7119999999995</v>
      </c>
      <c r="U5279" s="2">
        <f>Sales_Data[[#This Row],[Profit]]/Sales_Data[[#This Row],[Net Sales]]</f>
        <v>0.37449792557690392</v>
      </c>
      <c r="V5279">
        <f>YEAR(Sales_Data[[#This Row],[Order_Date]])</f>
        <v>2025</v>
      </c>
      <c r="W5279" t="str">
        <f>TEXT(Sales_Data[[#This Row],[Order_Date]],"mmm")</f>
        <v>Apr</v>
      </c>
      <c r="X5279">
        <f>MONTH(Sales_Data[[#This Row],[Order_Date]])</f>
        <v>4</v>
      </c>
      <c r="Y5279" t="str">
        <f>"Q"&amp;ROUNDUP(MONTH(Sales_Data[[#This Row],[Order_Date]])/3,0)</f>
        <v>Q2</v>
      </c>
    </row>
    <row r="5280" spans="1:25" x14ac:dyDescent="0.3">
      <c r="A5280" t="s">
        <v>7061</v>
      </c>
      <c r="B5280" s="1">
        <v>45730</v>
      </c>
      <c r="C5280" t="s">
        <v>2211</v>
      </c>
      <c r="D5280" t="s">
        <v>100</v>
      </c>
      <c r="E5280" t="s">
        <v>19</v>
      </c>
      <c r="F5280" t="s">
        <v>66</v>
      </c>
      <c r="G5280" t="s">
        <v>32</v>
      </c>
      <c r="H5280" t="s">
        <v>50</v>
      </c>
      <c r="I5280" t="s">
        <v>51</v>
      </c>
      <c r="J5280">
        <v>3</v>
      </c>
      <c r="K5280">
        <v>14540.32</v>
      </c>
      <c r="L5280">
        <v>0.05</v>
      </c>
      <c r="M5280">
        <v>35251.089999999997</v>
      </c>
      <c r="N5280" t="s">
        <v>24</v>
      </c>
      <c r="O5280" t="s">
        <v>35</v>
      </c>
      <c r="P5280" t="s">
        <v>71</v>
      </c>
      <c r="Q5280">
        <f>Sales_Data[[#This Row],[Quantity]]*Sales_Data[[#This Row],[Unit_Price]]</f>
        <v>43620.959999999999</v>
      </c>
      <c r="R5280">
        <f>Sales_Data[[#This Row],[Gross_Sales]]*Sales_Data[[#This Row],[Discount]]</f>
        <v>2181.0480000000002</v>
      </c>
      <c r="S5280">
        <f>Sales_Data[[#This Row],[Gross_Sales]]-Sales_Data[[#This Row],[Discount_Amount]]</f>
        <v>41439.911999999997</v>
      </c>
      <c r="T5280">
        <f>Sales_Data[[#This Row],[Net Sales]]-Sales_Data[[#This Row],[Cost]]</f>
        <v>6188.8220000000001</v>
      </c>
      <c r="U5280" s="2">
        <f>Sales_Data[[#This Row],[Profit]]/Sales_Data[[#This Row],[Net Sales]]</f>
        <v>0.1493444773724423</v>
      </c>
      <c r="V5280">
        <f>YEAR(Sales_Data[[#This Row],[Order_Date]])</f>
        <v>2025</v>
      </c>
      <c r="W5280" t="str">
        <f>TEXT(Sales_Data[[#This Row],[Order_Date]],"mmm")</f>
        <v>Mar</v>
      </c>
      <c r="X5280">
        <f>MONTH(Sales_Data[[#This Row],[Order_Date]])</f>
        <v>3</v>
      </c>
      <c r="Y5280" t="str">
        <f>"Q"&amp;ROUNDUP(MONTH(Sales_Data[[#This Row],[Order_Date]])/3,0)</f>
        <v>Q1</v>
      </c>
    </row>
    <row r="5281" spans="1:25" x14ac:dyDescent="0.3">
      <c r="A5281" t="s">
        <v>7062</v>
      </c>
      <c r="B5281" s="1">
        <v>45939</v>
      </c>
      <c r="C5281" t="s">
        <v>2629</v>
      </c>
      <c r="D5281" t="s">
        <v>125</v>
      </c>
      <c r="E5281" t="s">
        <v>119</v>
      </c>
      <c r="F5281" t="s">
        <v>184</v>
      </c>
      <c r="G5281" t="s">
        <v>32</v>
      </c>
      <c r="H5281" t="s">
        <v>50</v>
      </c>
      <c r="I5281" t="s">
        <v>58</v>
      </c>
      <c r="J5281">
        <v>1</v>
      </c>
      <c r="K5281">
        <v>7884.88</v>
      </c>
      <c r="L5281">
        <v>0.1</v>
      </c>
      <c r="M5281">
        <v>4795.46</v>
      </c>
      <c r="N5281" t="s">
        <v>24</v>
      </c>
      <c r="O5281" t="s">
        <v>25</v>
      </c>
      <c r="P5281" t="s">
        <v>71</v>
      </c>
      <c r="Q5281">
        <f>Sales_Data[[#This Row],[Quantity]]*Sales_Data[[#This Row],[Unit_Price]]</f>
        <v>7884.88</v>
      </c>
      <c r="R5281">
        <f>Sales_Data[[#This Row],[Gross_Sales]]*Sales_Data[[#This Row],[Discount]]</f>
        <v>788.48800000000006</v>
      </c>
      <c r="S5281">
        <f>Sales_Data[[#This Row],[Gross_Sales]]-Sales_Data[[#This Row],[Discount_Amount]]</f>
        <v>7096.3919999999998</v>
      </c>
      <c r="T5281">
        <f>Sales_Data[[#This Row],[Net Sales]]-Sales_Data[[#This Row],[Cost]]</f>
        <v>2300.9319999999998</v>
      </c>
      <c r="U5281" s="2">
        <f>Sales_Data[[#This Row],[Profit]]/Sales_Data[[#This Row],[Net Sales]]</f>
        <v>0.32423969814519826</v>
      </c>
      <c r="V5281">
        <f>YEAR(Sales_Data[[#This Row],[Order_Date]])</f>
        <v>2025</v>
      </c>
      <c r="W5281" t="str">
        <f>TEXT(Sales_Data[[#This Row],[Order_Date]],"mmm")</f>
        <v>Oct</v>
      </c>
      <c r="X5281">
        <f>MONTH(Sales_Data[[#This Row],[Order_Date]])</f>
        <v>10</v>
      </c>
      <c r="Y5281" t="str">
        <f>"Q"&amp;ROUNDUP(MONTH(Sales_Data[[#This Row],[Order_Date]])/3,0)</f>
        <v>Q4</v>
      </c>
    </row>
    <row r="5282" spans="1:25" x14ac:dyDescent="0.3">
      <c r="A5282" t="s">
        <v>7063</v>
      </c>
      <c r="B5282" s="1">
        <v>46017</v>
      </c>
      <c r="C5282" t="s">
        <v>619</v>
      </c>
      <c r="D5282" t="s">
        <v>694</v>
      </c>
      <c r="E5282" t="s">
        <v>48</v>
      </c>
      <c r="F5282" t="s">
        <v>126</v>
      </c>
      <c r="G5282" t="s">
        <v>21</v>
      </c>
      <c r="H5282" t="s">
        <v>22</v>
      </c>
      <c r="I5282" t="s">
        <v>62</v>
      </c>
      <c r="J5282">
        <v>3</v>
      </c>
      <c r="K5282">
        <v>45587.69</v>
      </c>
      <c r="L5282">
        <v>0.2</v>
      </c>
      <c r="M5282">
        <v>87262.22</v>
      </c>
      <c r="N5282" t="s">
        <v>52</v>
      </c>
      <c r="O5282" t="s">
        <v>35</v>
      </c>
      <c r="P5282" t="s">
        <v>44</v>
      </c>
      <c r="Q5282">
        <f>Sales_Data[[#This Row],[Quantity]]*Sales_Data[[#This Row],[Unit_Price]]</f>
        <v>136763.07</v>
      </c>
      <c r="R5282">
        <f>Sales_Data[[#This Row],[Gross_Sales]]*Sales_Data[[#This Row],[Discount]]</f>
        <v>27352.614000000001</v>
      </c>
      <c r="S5282">
        <f>Sales_Data[[#This Row],[Gross_Sales]]-Sales_Data[[#This Row],[Discount_Amount]]</f>
        <v>109410.45600000001</v>
      </c>
      <c r="T5282">
        <f>Sales_Data[[#This Row],[Net Sales]]-Sales_Data[[#This Row],[Cost]]</f>
        <v>22148.236000000004</v>
      </c>
      <c r="U5282" s="2">
        <f>Sales_Data[[#This Row],[Profit]]/Sales_Data[[#This Row],[Net Sales]]</f>
        <v>0.20243253533282052</v>
      </c>
      <c r="V5282">
        <f>YEAR(Sales_Data[[#This Row],[Order_Date]])</f>
        <v>2025</v>
      </c>
      <c r="W5282" t="str">
        <f>TEXT(Sales_Data[[#This Row],[Order_Date]],"mmm")</f>
        <v>Dec</v>
      </c>
      <c r="X5282">
        <f>MONTH(Sales_Data[[#This Row],[Order_Date]])</f>
        <v>12</v>
      </c>
      <c r="Y5282" t="str">
        <f>"Q"&amp;ROUNDUP(MONTH(Sales_Data[[#This Row],[Order_Date]])/3,0)</f>
        <v>Q4</v>
      </c>
    </row>
    <row r="5283" spans="1:25" x14ac:dyDescent="0.3">
      <c r="A5283" t="s">
        <v>7064</v>
      </c>
      <c r="B5283" s="1">
        <v>45667</v>
      </c>
      <c r="C5283" t="s">
        <v>951</v>
      </c>
      <c r="D5283" t="s">
        <v>274</v>
      </c>
      <c r="E5283" t="s">
        <v>39</v>
      </c>
      <c r="F5283" t="s">
        <v>405</v>
      </c>
      <c r="G5283" t="s">
        <v>75</v>
      </c>
      <c r="H5283" t="s">
        <v>185</v>
      </c>
      <c r="I5283" t="s">
        <v>186</v>
      </c>
      <c r="J5283">
        <v>1</v>
      </c>
      <c r="K5283">
        <v>1627.93</v>
      </c>
      <c r="L5283">
        <v>0</v>
      </c>
      <c r="M5283">
        <v>1022.63</v>
      </c>
      <c r="N5283" t="s">
        <v>24</v>
      </c>
      <c r="O5283" t="s">
        <v>35</v>
      </c>
      <c r="P5283" t="s">
        <v>44</v>
      </c>
      <c r="Q5283">
        <f>Sales_Data[[#This Row],[Quantity]]*Sales_Data[[#This Row],[Unit_Price]]</f>
        <v>1627.93</v>
      </c>
      <c r="R5283">
        <f>Sales_Data[[#This Row],[Gross_Sales]]*Sales_Data[[#This Row],[Discount]]</f>
        <v>0</v>
      </c>
      <c r="S5283">
        <f>Sales_Data[[#This Row],[Gross_Sales]]-Sales_Data[[#This Row],[Discount_Amount]]</f>
        <v>1627.93</v>
      </c>
      <c r="T5283">
        <f>Sales_Data[[#This Row],[Net Sales]]-Sales_Data[[#This Row],[Cost]]</f>
        <v>605.30000000000007</v>
      </c>
      <c r="U5283" s="2">
        <f>Sales_Data[[#This Row],[Profit]]/Sales_Data[[#This Row],[Net Sales]]</f>
        <v>0.37182188423335161</v>
      </c>
      <c r="V5283">
        <f>YEAR(Sales_Data[[#This Row],[Order_Date]])</f>
        <v>2025</v>
      </c>
      <c r="W5283" t="str">
        <f>TEXT(Sales_Data[[#This Row],[Order_Date]],"mmm")</f>
        <v>Jan</v>
      </c>
      <c r="X5283">
        <f>MONTH(Sales_Data[[#This Row],[Order_Date]])</f>
        <v>1</v>
      </c>
      <c r="Y5283" t="str">
        <f>"Q"&amp;ROUNDUP(MONTH(Sales_Data[[#This Row],[Order_Date]])/3,0)</f>
        <v>Q1</v>
      </c>
    </row>
    <row r="5284" spans="1:25" x14ac:dyDescent="0.3">
      <c r="A5284" t="s">
        <v>7065</v>
      </c>
      <c r="B5284" s="1">
        <v>45868</v>
      </c>
      <c r="C5284" t="s">
        <v>1084</v>
      </c>
      <c r="D5284" t="s">
        <v>522</v>
      </c>
      <c r="E5284" t="s">
        <v>119</v>
      </c>
      <c r="F5284" t="s">
        <v>146</v>
      </c>
      <c r="G5284" t="s">
        <v>67</v>
      </c>
      <c r="H5284" t="s">
        <v>133</v>
      </c>
      <c r="I5284" t="s">
        <v>138</v>
      </c>
      <c r="J5284">
        <v>1</v>
      </c>
      <c r="K5284">
        <v>763.74</v>
      </c>
      <c r="L5284">
        <v>0</v>
      </c>
      <c r="M5284">
        <v>534.04999999999995</v>
      </c>
      <c r="N5284" t="s">
        <v>24</v>
      </c>
      <c r="O5284" t="s">
        <v>35</v>
      </c>
      <c r="P5284" t="s">
        <v>26</v>
      </c>
      <c r="Q5284">
        <f>Sales_Data[[#This Row],[Quantity]]*Sales_Data[[#This Row],[Unit_Price]]</f>
        <v>763.74</v>
      </c>
      <c r="R5284">
        <f>Sales_Data[[#This Row],[Gross_Sales]]*Sales_Data[[#This Row],[Discount]]</f>
        <v>0</v>
      </c>
      <c r="S5284">
        <f>Sales_Data[[#This Row],[Gross_Sales]]-Sales_Data[[#This Row],[Discount_Amount]]</f>
        <v>763.74</v>
      </c>
      <c r="T5284">
        <f>Sales_Data[[#This Row],[Net Sales]]-Sales_Data[[#This Row],[Cost]]</f>
        <v>229.69000000000005</v>
      </c>
      <c r="U5284" s="2">
        <f>Sales_Data[[#This Row],[Profit]]/Sales_Data[[#This Row],[Net Sales]]</f>
        <v>0.30074370859192928</v>
      </c>
      <c r="V5284">
        <f>YEAR(Sales_Data[[#This Row],[Order_Date]])</f>
        <v>2025</v>
      </c>
      <c r="W5284" t="str">
        <f>TEXT(Sales_Data[[#This Row],[Order_Date]],"mmm")</f>
        <v>Jul</v>
      </c>
      <c r="X5284">
        <f>MONTH(Sales_Data[[#This Row],[Order_Date]])</f>
        <v>7</v>
      </c>
      <c r="Y5284" t="str">
        <f>"Q"&amp;ROUNDUP(MONTH(Sales_Data[[#This Row],[Order_Date]])/3,0)</f>
        <v>Q3</v>
      </c>
    </row>
    <row r="5285" spans="1:25" x14ac:dyDescent="0.3">
      <c r="A5285" t="s">
        <v>7066</v>
      </c>
      <c r="B5285" s="1">
        <v>45980</v>
      </c>
      <c r="C5285" t="s">
        <v>1517</v>
      </c>
      <c r="D5285" t="s">
        <v>260</v>
      </c>
      <c r="E5285" t="s">
        <v>19</v>
      </c>
      <c r="F5285" t="s">
        <v>57</v>
      </c>
      <c r="G5285" t="s">
        <v>75</v>
      </c>
      <c r="H5285" t="s">
        <v>76</v>
      </c>
      <c r="I5285" t="s">
        <v>77</v>
      </c>
      <c r="J5285">
        <v>1</v>
      </c>
      <c r="K5285">
        <v>15658.56</v>
      </c>
      <c r="L5285">
        <v>0</v>
      </c>
      <c r="M5285">
        <v>11031.16</v>
      </c>
      <c r="N5285" t="s">
        <v>24</v>
      </c>
      <c r="O5285" t="s">
        <v>35</v>
      </c>
      <c r="P5285" t="s">
        <v>44</v>
      </c>
      <c r="Q5285">
        <f>Sales_Data[[#This Row],[Quantity]]*Sales_Data[[#This Row],[Unit_Price]]</f>
        <v>15658.56</v>
      </c>
      <c r="R5285">
        <f>Sales_Data[[#This Row],[Gross_Sales]]*Sales_Data[[#This Row],[Discount]]</f>
        <v>0</v>
      </c>
      <c r="S5285">
        <f>Sales_Data[[#This Row],[Gross_Sales]]-Sales_Data[[#This Row],[Discount_Amount]]</f>
        <v>15658.56</v>
      </c>
      <c r="T5285">
        <f>Sales_Data[[#This Row],[Net Sales]]-Sales_Data[[#This Row],[Cost]]</f>
        <v>4627.3999999999996</v>
      </c>
      <c r="U5285" s="2">
        <f>Sales_Data[[#This Row],[Profit]]/Sales_Data[[#This Row],[Net Sales]]</f>
        <v>0.29551887274436472</v>
      </c>
      <c r="V5285">
        <f>YEAR(Sales_Data[[#This Row],[Order_Date]])</f>
        <v>2025</v>
      </c>
      <c r="W5285" t="str">
        <f>TEXT(Sales_Data[[#This Row],[Order_Date]],"mmm")</f>
        <v>Nov</v>
      </c>
      <c r="X5285">
        <f>MONTH(Sales_Data[[#This Row],[Order_Date]])</f>
        <v>11</v>
      </c>
      <c r="Y5285" t="str">
        <f>"Q"&amp;ROUNDUP(MONTH(Sales_Data[[#This Row],[Order_Date]])/3,0)</f>
        <v>Q4</v>
      </c>
    </row>
    <row r="5286" spans="1:25" x14ac:dyDescent="0.3">
      <c r="A5286" t="s">
        <v>7067</v>
      </c>
      <c r="B5286" s="1">
        <v>45809</v>
      </c>
      <c r="C5286" t="s">
        <v>1450</v>
      </c>
      <c r="D5286" t="s">
        <v>777</v>
      </c>
      <c r="E5286" t="s">
        <v>48</v>
      </c>
      <c r="F5286" t="s">
        <v>152</v>
      </c>
      <c r="G5286" t="s">
        <v>67</v>
      </c>
      <c r="H5286" t="s">
        <v>68</v>
      </c>
      <c r="I5286" t="s">
        <v>97</v>
      </c>
      <c r="J5286">
        <v>1</v>
      </c>
      <c r="K5286">
        <v>26667</v>
      </c>
      <c r="L5286">
        <v>0.05</v>
      </c>
      <c r="M5286">
        <v>21320.6</v>
      </c>
      <c r="N5286" t="s">
        <v>70</v>
      </c>
      <c r="O5286" t="s">
        <v>35</v>
      </c>
      <c r="P5286" t="s">
        <v>44</v>
      </c>
      <c r="Q5286">
        <f>Sales_Data[[#This Row],[Quantity]]*Sales_Data[[#This Row],[Unit_Price]]</f>
        <v>26667</v>
      </c>
      <c r="R5286">
        <f>Sales_Data[[#This Row],[Gross_Sales]]*Sales_Data[[#This Row],[Discount]]</f>
        <v>1333.3500000000001</v>
      </c>
      <c r="S5286">
        <f>Sales_Data[[#This Row],[Gross_Sales]]-Sales_Data[[#This Row],[Discount_Amount]]</f>
        <v>25333.65</v>
      </c>
      <c r="T5286">
        <f>Sales_Data[[#This Row],[Net Sales]]-Sales_Data[[#This Row],[Cost]]</f>
        <v>4013.0500000000029</v>
      </c>
      <c r="U5286" s="2">
        <f>Sales_Data[[#This Row],[Profit]]/Sales_Data[[#This Row],[Net Sales]]</f>
        <v>0.1584078883224487</v>
      </c>
      <c r="V5286">
        <f>YEAR(Sales_Data[[#This Row],[Order_Date]])</f>
        <v>2025</v>
      </c>
      <c r="W5286" t="str">
        <f>TEXT(Sales_Data[[#This Row],[Order_Date]],"mmm")</f>
        <v>Jun</v>
      </c>
      <c r="X5286">
        <f>MONTH(Sales_Data[[#This Row],[Order_Date]])</f>
        <v>6</v>
      </c>
      <c r="Y5286" t="str">
        <f>"Q"&amp;ROUNDUP(MONTH(Sales_Data[[#This Row],[Order_Date]])/3,0)</f>
        <v>Q2</v>
      </c>
    </row>
    <row r="5287" spans="1:25" x14ac:dyDescent="0.3">
      <c r="A5287" t="s">
        <v>7068</v>
      </c>
      <c r="B5287" s="1">
        <v>45662</v>
      </c>
      <c r="C5287" t="s">
        <v>1431</v>
      </c>
      <c r="D5287" t="s">
        <v>238</v>
      </c>
      <c r="E5287" t="s">
        <v>48</v>
      </c>
      <c r="F5287" t="s">
        <v>126</v>
      </c>
      <c r="G5287" t="s">
        <v>21</v>
      </c>
      <c r="H5287" t="s">
        <v>297</v>
      </c>
      <c r="I5287" t="s">
        <v>297</v>
      </c>
      <c r="J5287">
        <v>3</v>
      </c>
      <c r="K5287">
        <v>18255.419999999998</v>
      </c>
      <c r="L5287">
        <v>0</v>
      </c>
      <c r="M5287">
        <v>45410.5</v>
      </c>
      <c r="N5287" t="s">
        <v>83</v>
      </c>
      <c r="O5287" t="s">
        <v>35</v>
      </c>
      <c r="P5287" t="s">
        <v>44</v>
      </c>
      <c r="Q5287">
        <f>Sales_Data[[#This Row],[Quantity]]*Sales_Data[[#This Row],[Unit_Price]]</f>
        <v>54766.259999999995</v>
      </c>
      <c r="R5287">
        <f>Sales_Data[[#This Row],[Gross_Sales]]*Sales_Data[[#This Row],[Discount]]</f>
        <v>0</v>
      </c>
      <c r="S5287">
        <f>Sales_Data[[#This Row],[Gross_Sales]]-Sales_Data[[#This Row],[Discount_Amount]]</f>
        <v>54766.259999999995</v>
      </c>
      <c r="T5287">
        <f>Sales_Data[[#This Row],[Net Sales]]-Sales_Data[[#This Row],[Cost]]</f>
        <v>9355.7599999999948</v>
      </c>
      <c r="U5287" s="2">
        <f>Sales_Data[[#This Row],[Profit]]/Sales_Data[[#This Row],[Net Sales]]</f>
        <v>0.17083072680150144</v>
      </c>
      <c r="V5287">
        <f>YEAR(Sales_Data[[#This Row],[Order_Date]])</f>
        <v>2025</v>
      </c>
      <c r="W5287" t="str">
        <f>TEXT(Sales_Data[[#This Row],[Order_Date]],"mmm")</f>
        <v>Jan</v>
      </c>
      <c r="X5287">
        <f>MONTH(Sales_Data[[#This Row],[Order_Date]])</f>
        <v>1</v>
      </c>
      <c r="Y5287" t="str">
        <f>"Q"&amp;ROUNDUP(MONTH(Sales_Data[[#This Row],[Order_Date]])/3,0)</f>
        <v>Q1</v>
      </c>
    </row>
    <row r="5288" spans="1:25" x14ac:dyDescent="0.3">
      <c r="A5288" t="s">
        <v>7069</v>
      </c>
      <c r="B5288" s="1">
        <v>45852</v>
      </c>
      <c r="C5288" t="s">
        <v>2306</v>
      </c>
      <c r="D5288" t="s">
        <v>125</v>
      </c>
      <c r="E5288" t="s">
        <v>19</v>
      </c>
      <c r="F5288" t="s">
        <v>66</v>
      </c>
      <c r="G5288" t="s">
        <v>41</v>
      </c>
      <c r="H5288" t="s">
        <v>171</v>
      </c>
      <c r="I5288" t="s">
        <v>172</v>
      </c>
      <c r="J5288">
        <v>2</v>
      </c>
      <c r="K5288">
        <v>10416.94</v>
      </c>
      <c r="L5288">
        <v>0.05</v>
      </c>
      <c r="M5288">
        <v>16552.5</v>
      </c>
      <c r="N5288" t="s">
        <v>83</v>
      </c>
      <c r="O5288" t="s">
        <v>35</v>
      </c>
      <c r="P5288" t="s">
        <v>71</v>
      </c>
      <c r="Q5288">
        <f>Sales_Data[[#This Row],[Quantity]]*Sales_Data[[#This Row],[Unit_Price]]</f>
        <v>20833.88</v>
      </c>
      <c r="R5288">
        <f>Sales_Data[[#This Row],[Gross_Sales]]*Sales_Data[[#This Row],[Discount]]</f>
        <v>1041.6940000000002</v>
      </c>
      <c r="S5288">
        <f>Sales_Data[[#This Row],[Gross_Sales]]-Sales_Data[[#This Row],[Discount_Amount]]</f>
        <v>19792.186000000002</v>
      </c>
      <c r="T5288">
        <f>Sales_Data[[#This Row],[Net Sales]]-Sales_Data[[#This Row],[Cost]]</f>
        <v>3239.6860000000015</v>
      </c>
      <c r="U5288" s="2">
        <f>Sales_Data[[#This Row],[Profit]]/Sales_Data[[#This Row],[Net Sales]]</f>
        <v>0.16368510279763951</v>
      </c>
      <c r="V5288">
        <f>YEAR(Sales_Data[[#This Row],[Order_Date]])</f>
        <v>2025</v>
      </c>
      <c r="W5288" t="str">
        <f>TEXT(Sales_Data[[#This Row],[Order_Date]],"mmm")</f>
        <v>Jul</v>
      </c>
      <c r="X5288">
        <f>MONTH(Sales_Data[[#This Row],[Order_Date]])</f>
        <v>7</v>
      </c>
      <c r="Y5288" t="str">
        <f>"Q"&amp;ROUNDUP(MONTH(Sales_Data[[#This Row],[Order_Date]])/3,0)</f>
        <v>Q3</v>
      </c>
    </row>
    <row r="5289" spans="1:25" x14ac:dyDescent="0.3">
      <c r="A5289" t="s">
        <v>7070</v>
      </c>
      <c r="B5289" s="1">
        <v>45940</v>
      </c>
      <c r="C5289" t="s">
        <v>3709</v>
      </c>
      <c r="D5289" t="s">
        <v>313</v>
      </c>
      <c r="E5289" t="s">
        <v>119</v>
      </c>
      <c r="F5289" t="s">
        <v>120</v>
      </c>
      <c r="G5289" t="s">
        <v>32</v>
      </c>
      <c r="H5289" t="s">
        <v>50</v>
      </c>
      <c r="I5289" t="s">
        <v>58</v>
      </c>
      <c r="J5289">
        <v>1</v>
      </c>
      <c r="K5289">
        <v>4077.64</v>
      </c>
      <c r="L5289">
        <v>0.15</v>
      </c>
      <c r="M5289">
        <v>2997.62</v>
      </c>
      <c r="N5289" t="s">
        <v>83</v>
      </c>
      <c r="O5289" t="s">
        <v>35</v>
      </c>
      <c r="P5289" t="s">
        <v>71</v>
      </c>
      <c r="Q5289">
        <f>Sales_Data[[#This Row],[Quantity]]*Sales_Data[[#This Row],[Unit_Price]]</f>
        <v>4077.64</v>
      </c>
      <c r="R5289">
        <f>Sales_Data[[#This Row],[Gross_Sales]]*Sales_Data[[#This Row],[Discount]]</f>
        <v>611.64599999999996</v>
      </c>
      <c r="S5289">
        <f>Sales_Data[[#This Row],[Gross_Sales]]-Sales_Data[[#This Row],[Discount_Amount]]</f>
        <v>3465.9939999999997</v>
      </c>
      <c r="T5289">
        <f>Sales_Data[[#This Row],[Net Sales]]-Sales_Data[[#This Row],[Cost]]</f>
        <v>468.3739999999998</v>
      </c>
      <c r="U5289" s="2">
        <f>Sales_Data[[#This Row],[Profit]]/Sales_Data[[#This Row],[Net Sales]]</f>
        <v>0.13513410582938107</v>
      </c>
      <c r="V5289">
        <f>YEAR(Sales_Data[[#This Row],[Order_Date]])</f>
        <v>2025</v>
      </c>
      <c r="W5289" t="str">
        <f>TEXT(Sales_Data[[#This Row],[Order_Date]],"mmm")</f>
        <v>Oct</v>
      </c>
      <c r="X5289">
        <f>MONTH(Sales_Data[[#This Row],[Order_Date]])</f>
        <v>10</v>
      </c>
      <c r="Y5289" t="str">
        <f>"Q"&amp;ROUNDUP(MONTH(Sales_Data[[#This Row],[Order_Date]])/3,0)</f>
        <v>Q4</v>
      </c>
    </row>
    <row r="5290" spans="1:25" x14ac:dyDescent="0.3">
      <c r="A5290" t="s">
        <v>7071</v>
      </c>
      <c r="B5290" s="1">
        <v>45770</v>
      </c>
      <c r="C5290" t="s">
        <v>1496</v>
      </c>
      <c r="D5290" t="s">
        <v>715</v>
      </c>
      <c r="E5290" t="s">
        <v>119</v>
      </c>
      <c r="F5290" t="s">
        <v>146</v>
      </c>
      <c r="G5290" t="s">
        <v>75</v>
      </c>
      <c r="H5290" t="s">
        <v>256</v>
      </c>
      <c r="I5290" t="s">
        <v>257</v>
      </c>
      <c r="J5290">
        <v>3</v>
      </c>
      <c r="K5290">
        <v>6039.16</v>
      </c>
      <c r="L5290">
        <v>0</v>
      </c>
      <c r="M5290">
        <v>12985.71</v>
      </c>
      <c r="N5290" t="s">
        <v>70</v>
      </c>
      <c r="O5290" t="s">
        <v>35</v>
      </c>
      <c r="P5290" t="s">
        <v>26</v>
      </c>
      <c r="Q5290">
        <f>Sales_Data[[#This Row],[Quantity]]*Sales_Data[[#This Row],[Unit_Price]]</f>
        <v>18117.48</v>
      </c>
      <c r="R5290">
        <f>Sales_Data[[#This Row],[Gross_Sales]]*Sales_Data[[#This Row],[Discount]]</f>
        <v>0</v>
      </c>
      <c r="S5290">
        <f>Sales_Data[[#This Row],[Gross_Sales]]-Sales_Data[[#This Row],[Discount_Amount]]</f>
        <v>18117.48</v>
      </c>
      <c r="T5290">
        <f>Sales_Data[[#This Row],[Net Sales]]-Sales_Data[[#This Row],[Cost]]</f>
        <v>5131.7700000000004</v>
      </c>
      <c r="U5290" s="2">
        <f>Sales_Data[[#This Row],[Profit]]/Sales_Data[[#This Row],[Net Sales]]</f>
        <v>0.28324965723709922</v>
      </c>
      <c r="V5290">
        <f>YEAR(Sales_Data[[#This Row],[Order_Date]])</f>
        <v>2025</v>
      </c>
      <c r="W5290" t="str">
        <f>TEXT(Sales_Data[[#This Row],[Order_Date]],"mmm")</f>
        <v>Apr</v>
      </c>
      <c r="X5290">
        <f>MONTH(Sales_Data[[#This Row],[Order_Date]])</f>
        <v>4</v>
      </c>
      <c r="Y5290" t="str">
        <f>"Q"&amp;ROUNDUP(MONTH(Sales_Data[[#This Row],[Order_Date]])/3,0)</f>
        <v>Q2</v>
      </c>
    </row>
    <row r="5291" spans="1:25" x14ac:dyDescent="0.3">
      <c r="A5291" t="s">
        <v>7072</v>
      </c>
      <c r="B5291" s="1">
        <v>45928</v>
      </c>
      <c r="C5291" t="s">
        <v>5566</v>
      </c>
      <c r="D5291" t="s">
        <v>384</v>
      </c>
      <c r="E5291" t="s">
        <v>119</v>
      </c>
      <c r="F5291" t="s">
        <v>249</v>
      </c>
      <c r="G5291" t="s">
        <v>67</v>
      </c>
      <c r="H5291" t="s">
        <v>88</v>
      </c>
      <c r="I5291" t="s">
        <v>157</v>
      </c>
      <c r="J5291">
        <v>3</v>
      </c>
      <c r="K5291">
        <v>4612.24</v>
      </c>
      <c r="L5291">
        <v>0.05</v>
      </c>
      <c r="M5291">
        <v>8894.3700000000008</v>
      </c>
      <c r="N5291" t="s">
        <v>83</v>
      </c>
      <c r="O5291" t="s">
        <v>35</v>
      </c>
      <c r="P5291" t="s">
        <v>71</v>
      </c>
      <c r="Q5291">
        <f>Sales_Data[[#This Row],[Quantity]]*Sales_Data[[#This Row],[Unit_Price]]</f>
        <v>13836.72</v>
      </c>
      <c r="R5291">
        <f>Sales_Data[[#This Row],[Gross_Sales]]*Sales_Data[[#This Row],[Discount]]</f>
        <v>691.83600000000001</v>
      </c>
      <c r="S5291">
        <f>Sales_Data[[#This Row],[Gross_Sales]]-Sales_Data[[#This Row],[Discount_Amount]]</f>
        <v>13144.884</v>
      </c>
      <c r="T5291">
        <f>Sales_Data[[#This Row],[Net Sales]]-Sales_Data[[#This Row],[Cost]]</f>
        <v>4250.5139999999992</v>
      </c>
      <c r="U5291" s="2">
        <f>Sales_Data[[#This Row],[Profit]]/Sales_Data[[#This Row],[Net Sales]]</f>
        <v>0.32335880636147107</v>
      </c>
      <c r="V5291">
        <f>YEAR(Sales_Data[[#This Row],[Order_Date]])</f>
        <v>2025</v>
      </c>
      <c r="W5291" t="str">
        <f>TEXT(Sales_Data[[#This Row],[Order_Date]],"mmm")</f>
        <v>Sep</v>
      </c>
      <c r="X5291">
        <f>MONTH(Sales_Data[[#This Row],[Order_Date]])</f>
        <v>9</v>
      </c>
      <c r="Y5291" t="str">
        <f>"Q"&amp;ROUNDUP(MONTH(Sales_Data[[#This Row],[Order_Date]])/3,0)</f>
        <v>Q3</v>
      </c>
    </row>
    <row r="5292" spans="1:25" x14ac:dyDescent="0.3">
      <c r="A5292" t="s">
        <v>7073</v>
      </c>
      <c r="B5292" s="1">
        <v>45820</v>
      </c>
      <c r="C5292" t="s">
        <v>4620</v>
      </c>
      <c r="D5292" t="s">
        <v>183</v>
      </c>
      <c r="E5292" t="s">
        <v>30</v>
      </c>
      <c r="F5292" t="s">
        <v>87</v>
      </c>
      <c r="G5292" t="s">
        <v>32</v>
      </c>
      <c r="H5292" t="s">
        <v>50</v>
      </c>
      <c r="I5292" t="s">
        <v>58</v>
      </c>
      <c r="J5292">
        <v>1</v>
      </c>
      <c r="K5292">
        <v>3561.86</v>
      </c>
      <c r="L5292">
        <v>0.1</v>
      </c>
      <c r="M5292">
        <v>2601.8200000000002</v>
      </c>
      <c r="N5292" t="s">
        <v>24</v>
      </c>
      <c r="O5292" t="s">
        <v>35</v>
      </c>
      <c r="P5292" t="s">
        <v>71</v>
      </c>
      <c r="Q5292">
        <f>Sales_Data[[#This Row],[Quantity]]*Sales_Data[[#This Row],[Unit_Price]]</f>
        <v>3561.86</v>
      </c>
      <c r="R5292">
        <f>Sales_Data[[#This Row],[Gross_Sales]]*Sales_Data[[#This Row],[Discount]]</f>
        <v>356.18600000000004</v>
      </c>
      <c r="S5292">
        <f>Sales_Data[[#This Row],[Gross_Sales]]-Sales_Data[[#This Row],[Discount_Amount]]</f>
        <v>3205.674</v>
      </c>
      <c r="T5292">
        <f>Sales_Data[[#This Row],[Net Sales]]-Sales_Data[[#This Row],[Cost]]</f>
        <v>603.85399999999981</v>
      </c>
      <c r="U5292" s="2">
        <f>Sales_Data[[#This Row],[Profit]]/Sales_Data[[#This Row],[Net Sales]]</f>
        <v>0.18837037078629948</v>
      </c>
      <c r="V5292">
        <f>YEAR(Sales_Data[[#This Row],[Order_Date]])</f>
        <v>2025</v>
      </c>
      <c r="W5292" t="str">
        <f>TEXT(Sales_Data[[#This Row],[Order_Date]],"mmm")</f>
        <v>Jun</v>
      </c>
      <c r="X5292">
        <f>MONTH(Sales_Data[[#This Row],[Order_Date]])</f>
        <v>6</v>
      </c>
      <c r="Y5292" t="str">
        <f>"Q"&amp;ROUNDUP(MONTH(Sales_Data[[#This Row],[Order_Date]])/3,0)</f>
        <v>Q2</v>
      </c>
    </row>
    <row r="5293" spans="1:25" x14ac:dyDescent="0.3">
      <c r="A5293" t="s">
        <v>7074</v>
      </c>
      <c r="B5293" s="1">
        <v>45762</v>
      </c>
      <c r="C5293" t="s">
        <v>1886</v>
      </c>
      <c r="D5293" t="s">
        <v>414</v>
      </c>
      <c r="E5293" t="s">
        <v>19</v>
      </c>
      <c r="F5293" t="s">
        <v>113</v>
      </c>
      <c r="G5293" t="s">
        <v>67</v>
      </c>
      <c r="H5293" t="s">
        <v>121</v>
      </c>
      <c r="I5293" t="s">
        <v>122</v>
      </c>
      <c r="J5293">
        <v>2</v>
      </c>
      <c r="K5293">
        <v>15464.22</v>
      </c>
      <c r="L5293">
        <v>0</v>
      </c>
      <c r="M5293">
        <v>19845.04</v>
      </c>
      <c r="N5293" t="s">
        <v>70</v>
      </c>
      <c r="O5293" t="s">
        <v>53</v>
      </c>
      <c r="P5293" t="s">
        <v>71</v>
      </c>
      <c r="Q5293">
        <f>Sales_Data[[#This Row],[Quantity]]*Sales_Data[[#This Row],[Unit_Price]]</f>
        <v>30928.44</v>
      </c>
      <c r="R5293">
        <f>Sales_Data[[#This Row],[Gross_Sales]]*Sales_Data[[#This Row],[Discount]]</f>
        <v>0</v>
      </c>
      <c r="S5293">
        <f>Sales_Data[[#This Row],[Gross_Sales]]-Sales_Data[[#This Row],[Discount_Amount]]</f>
        <v>30928.44</v>
      </c>
      <c r="T5293">
        <f>Sales_Data[[#This Row],[Net Sales]]-Sales_Data[[#This Row],[Cost]]</f>
        <v>11083.399999999998</v>
      </c>
      <c r="U5293" s="2">
        <f>Sales_Data[[#This Row],[Profit]]/Sales_Data[[#This Row],[Net Sales]]</f>
        <v>0.35835625721827541</v>
      </c>
      <c r="V5293">
        <f>YEAR(Sales_Data[[#This Row],[Order_Date]])</f>
        <v>2025</v>
      </c>
      <c r="W5293" t="str">
        <f>TEXT(Sales_Data[[#This Row],[Order_Date]],"mmm")</f>
        <v>Apr</v>
      </c>
      <c r="X5293">
        <f>MONTH(Sales_Data[[#This Row],[Order_Date]])</f>
        <v>4</v>
      </c>
      <c r="Y5293" t="str">
        <f>"Q"&amp;ROUNDUP(MONTH(Sales_Data[[#This Row],[Order_Date]])/3,0)</f>
        <v>Q2</v>
      </c>
    </row>
    <row r="5294" spans="1:25" x14ac:dyDescent="0.3">
      <c r="A5294" t="s">
        <v>7075</v>
      </c>
      <c r="B5294" s="1">
        <v>45838</v>
      </c>
      <c r="C5294" t="s">
        <v>4150</v>
      </c>
      <c r="D5294" t="s">
        <v>366</v>
      </c>
      <c r="E5294" t="s">
        <v>119</v>
      </c>
      <c r="F5294" t="s">
        <v>120</v>
      </c>
      <c r="G5294" t="s">
        <v>32</v>
      </c>
      <c r="H5294" t="s">
        <v>50</v>
      </c>
      <c r="I5294" t="s">
        <v>58</v>
      </c>
      <c r="J5294">
        <v>2</v>
      </c>
      <c r="K5294">
        <v>2162.23</v>
      </c>
      <c r="L5294">
        <v>0</v>
      </c>
      <c r="M5294">
        <v>3780.28</v>
      </c>
      <c r="N5294" t="s">
        <v>70</v>
      </c>
      <c r="O5294" t="s">
        <v>35</v>
      </c>
      <c r="P5294" t="s">
        <v>26</v>
      </c>
      <c r="Q5294">
        <f>Sales_Data[[#This Row],[Quantity]]*Sales_Data[[#This Row],[Unit_Price]]</f>
        <v>4324.46</v>
      </c>
      <c r="R5294">
        <f>Sales_Data[[#This Row],[Gross_Sales]]*Sales_Data[[#This Row],[Discount]]</f>
        <v>0</v>
      </c>
      <c r="S5294">
        <f>Sales_Data[[#This Row],[Gross_Sales]]-Sales_Data[[#This Row],[Discount_Amount]]</f>
        <v>4324.46</v>
      </c>
      <c r="T5294">
        <f>Sales_Data[[#This Row],[Net Sales]]-Sales_Data[[#This Row],[Cost]]</f>
        <v>544.17999999999984</v>
      </c>
      <c r="U5294" s="2">
        <f>Sales_Data[[#This Row],[Profit]]/Sales_Data[[#This Row],[Net Sales]]</f>
        <v>0.12583767684288902</v>
      </c>
      <c r="V5294">
        <f>YEAR(Sales_Data[[#This Row],[Order_Date]])</f>
        <v>2025</v>
      </c>
      <c r="W5294" t="str">
        <f>TEXT(Sales_Data[[#This Row],[Order_Date]],"mmm")</f>
        <v>Jun</v>
      </c>
      <c r="X5294">
        <f>MONTH(Sales_Data[[#This Row],[Order_Date]])</f>
        <v>6</v>
      </c>
      <c r="Y5294" t="str">
        <f>"Q"&amp;ROUNDUP(MONTH(Sales_Data[[#This Row],[Order_Date]])/3,0)</f>
        <v>Q2</v>
      </c>
    </row>
    <row r="5295" spans="1:25" x14ac:dyDescent="0.3">
      <c r="A5295" t="s">
        <v>7076</v>
      </c>
      <c r="B5295" s="1">
        <v>45701</v>
      </c>
      <c r="C5295" t="s">
        <v>2705</v>
      </c>
      <c r="D5295" t="s">
        <v>615</v>
      </c>
      <c r="E5295" t="s">
        <v>119</v>
      </c>
      <c r="F5295" t="s">
        <v>249</v>
      </c>
      <c r="G5295" t="s">
        <v>41</v>
      </c>
      <c r="H5295" t="s">
        <v>102</v>
      </c>
      <c r="I5295" t="s">
        <v>388</v>
      </c>
      <c r="J5295">
        <v>2</v>
      </c>
      <c r="K5295">
        <v>3300.18</v>
      </c>
      <c r="L5295">
        <v>0.1</v>
      </c>
      <c r="M5295">
        <v>4833.78</v>
      </c>
      <c r="N5295" t="s">
        <v>83</v>
      </c>
      <c r="O5295" t="s">
        <v>35</v>
      </c>
      <c r="P5295" t="s">
        <v>71</v>
      </c>
      <c r="Q5295">
        <f>Sales_Data[[#This Row],[Quantity]]*Sales_Data[[#This Row],[Unit_Price]]</f>
        <v>6600.36</v>
      </c>
      <c r="R5295">
        <f>Sales_Data[[#This Row],[Gross_Sales]]*Sales_Data[[#This Row],[Discount]]</f>
        <v>660.03600000000006</v>
      </c>
      <c r="S5295">
        <f>Sales_Data[[#This Row],[Gross_Sales]]-Sales_Data[[#This Row],[Discount_Amount]]</f>
        <v>5940.3239999999996</v>
      </c>
      <c r="T5295">
        <f>Sales_Data[[#This Row],[Net Sales]]-Sales_Data[[#This Row],[Cost]]</f>
        <v>1106.5439999999999</v>
      </c>
      <c r="U5295" s="2">
        <f>Sales_Data[[#This Row],[Profit]]/Sales_Data[[#This Row],[Net Sales]]</f>
        <v>0.18627670813915201</v>
      </c>
      <c r="V5295">
        <f>YEAR(Sales_Data[[#This Row],[Order_Date]])</f>
        <v>2025</v>
      </c>
      <c r="W5295" t="str">
        <f>TEXT(Sales_Data[[#This Row],[Order_Date]],"mmm")</f>
        <v>Feb</v>
      </c>
      <c r="X5295">
        <f>MONTH(Sales_Data[[#This Row],[Order_Date]])</f>
        <v>2</v>
      </c>
      <c r="Y5295" t="str">
        <f>"Q"&amp;ROUNDUP(MONTH(Sales_Data[[#This Row],[Order_Date]])/3,0)</f>
        <v>Q1</v>
      </c>
    </row>
    <row r="5296" spans="1:25" x14ac:dyDescent="0.3">
      <c r="A5296" t="s">
        <v>7077</v>
      </c>
      <c r="B5296" s="1">
        <v>45939</v>
      </c>
      <c r="C5296" t="s">
        <v>3526</v>
      </c>
      <c r="D5296" t="s">
        <v>447</v>
      </c>
      <c r="E5296" t="s">
        <v>19</v>
      </c>
      <c r="F5296" t="s">
        <v>113</v>
      </c>
      <c r="G5296" t="s">
        <v>75</v>
      </c>
      <c r="H5296" t="s">
        <v>114</v>
      </c>
      <c r="I5296" t="s">
        <v>115</v>
      </c>
      <c r="J5296">
        <v>2</v>
      </c>
      <c r="K5296">
        <v>8256.91</v>
      </c>
      <c r="L5296">
        <v>0</v>
      </c>
      <c r="M5296">
        <v>11462.6</v>
      </c>
      <c r="N5296" t="s">
        <v>52</v>
      </c>
      <c r="O5296" t="s">
        <v>35</v>
      </c>
      <c r="P5296" t="s">
        <v>44</v>
      </c>
      <c r="Q5296">
        <f>Sales_Data[[#This Row],[Quantity]]*Sales_Data[[#This Row],[Unit_Price]]</f>
        <v>16513.82</v>
      </c>
      <c r="R5296">
        <f>Sales_Data[[#This Row],[Gross_Sales]]*Sales_Data[[#This Row],[Discount]]</f>
        <v>0</v>
      </c>
      <c r="S5296">
        <f>Sales_Data[[#This Row],[Gross_Sales]]-Sales_Data[[#This Row],[Discount_Amount]]</f>
        <v>16513.82</v>
      </c>
      <c r="T5296">
        <f>Sales_Data[[#This Row],[Net Sales]]-Sales_Data[[#This Row],[Cost]]</f>
        <v>5051.2199999999993</v>
      </c>
      <c r="U5296" s="2">
        <f>Sales_Data[[#This Row],[Profit]]/Sales_Data[[#This Row],[Net Sales]]</f>
        <v>0.30587834916451795</v>
      </c>
      <c r="V5296">
        <f>YEAR(Sales_Data[[#This Row],[Order_Date]])</f>
        <v>2025</v>
      </c>
      <c r="W5296" t="str">
        <f>TEXT(Sales_Data[[#This Row],[Order_Date]],"mmm")</f>
        <v>Oct</v>
      </c>
      <c r="X5296">
        <f>MONTH(Sales_Data[[#This Row],[Order_Date]])</f>
        <v>10</v>
      </c>
      <c r="Y5296" t="str">
        <f>"Q"&amp;ROUNDUP(MONTH(Sales_Data[[#This Row],[Order_Date]])/3,0)</f>
        <v>Q4</v>
      </c>
    </row>
    <row r="5297" spans="1:25" x14ac:dyDescent="0.3">
      <c r="A5297" t="s">
        <v>7078</v>
      </c>
      <c r="B5297" s="1">
        <v>45832</v>
      </c>
      <c r="C5297" t="s">
        <v>2627</v>
      </c>
      <c r="D5297" t="s">
        <v>384</v>
      </c>
      <c r="E5297" t="s">
        <v>48</v>
      </c>
      <c r="F5297" t="s">
        <v>49</v>
      </c>
      <c r="G5297" t="s">
        <v>41</v>
      </c>
      <c r="H5297" t="s">
        <v>42</v>
      </c>
      <c r="I5297" t="s">
        <v>43</v>
      </c>
      <c r="J5297">
        <v>1</v>
      </c>
      <c r="K5297">
        <v>62590.71</v>
      </c>
      <c r="L5297">
        <v>0.1</v>
      </c>
      <c r="M5297">
        <v>46511.39</v>
      </c>
      <c r="N5297" t="s">
        <v>52</v>
      </c>
      <c r="O5297" t="s">
        <v>25</v>
      </c>
      <c r="P5297" t="s">
        <v>71</v>
      </c>
      <c r="Q5297">
        <f>Sales_Data[[#This Row],[Quantity]]*Sales_Data[[#This Row],[Unit_Price]]</f>
        <v>62590.71</v>
      </c>
      <c r="R5297">
        <f>Sales_Data[[#This Row],[Gross_Sales]]*Sales_Data[[#This Row],[Discount]]</f>
        <v>6259.0709999999999</v>
      </c>
      <c r="S5297">
        <f>Sales_Data[[#This Row],[Gross_Sales]]-Sales_Data[[#This Row],[Discount_Amount]]</f>
        <v>56331.638999999996</v>
      </c>
      <c r="T5297">
        <f>Sales_Data[[#This Row],[Net Sales]]-Sales_Data[[#This Row],[Cost]]</f>
        <v>9820.2489999999962</v>
      </c>
      <c r="U5297" s="2">
        <f>Sales_Data[[#This Row],[Profit]]/Sales_Data[[#This Row],[Net Sales]]</f>
        <v>0.1743291900312007</v>
      </c>
      <c r="V5297">
        <f>YEAR(Sales_Data[[#This Row],[Order_Date]])</f>
        <v>2025</v>
      </c>
      <c r="W5297" t="str">
        <f>TEXT(Sales_Data[[#This Row],[Order_Date]],"mmm")</f>
        <v>Jun</v>
      </c>
      <c r="X5297">
        <f>MONTH(Sales_Data[[#This Row],[Order_Date]])</f>
        <v>6</v>
      </c>
      <c r="Y5297" t="str">
        <f>"Q"&amp;ROUNDUP(MONTH(Sales_Data[[#This Row],[Order_Date]])/3,0)</f>
        <v>Q2</v>
      </c>
    </row>
    <row r="5298" spans="1:25" x14ac:dyDescent="0.3">
      <c r="A5298" t="s">
        <v>7079</v>
      </c>
      <c r="B5298" s="1">
        <v>45819</v>
      </c>
      <c r="C5298" t="s">
        <v>1201</v>
      </c>
      <c r="D5298" t="s">
        <v>266</v>
      </c>
      <c r="E5298" t="s">
        <v>39</v>
      </c>
      <c r="F5298" t="s">
        <v>202</v>
      </c>
      <c r="G5298" t="s">
        <v>41</v>
      </c>
      <c r="H5298" t="s">
        <v>147</v>
      </c>
      <c r="I5298" t="s">
        <v>369</v>
      </c>
      <c r="J5298">
        <v>1</v>
      </c>
      <c r="K5298">
        <v>2811.2</v>
      </c>
      <c r="L5298">
        <v>0</v>
      </c>
      <c r="M5298">
        <v>2409.15</v>
      </c>
      <c r="N5298" t="s">
        <v>52</v>
      </c>
      <c r="O5298" t="s">
        <v>35</v>
      </c>
      <c r="P5298" t="s">
        <v>26</v>
      </c>
      <c r="Q5298">
        <f>Sales_Data[[#This Row],[Quantity]]*Sales_Data[[#This Row],[Unit_Price]]</f>
        <v>2811.2</v>
      </c>
      <c r="R5298">
        <f>Sales_Data[[#This Row],[Gross_Sales]]*Sales_Data[[#This Row],[Discount]]</f>
        <v>0</v>
      </c>
      <c r="S5298">
        <f>Sales_Data[[#This Row],[Gross_Sales]]-Sales_Data[[#This Row],[Discount_Amount]]</f>
        <v>2811.2</v>
      </c>
      <c r="T5298">
        <f>Sales_Data[[#This Row],[Net Sales]]-Sales_Data[[#This Row],[Cost]]</f>
        <v>402.04999999999973</v>
      </c>
      <c r="U5298" s="2">
        <f>Sales_Data[[#This Row],[Profit]]/Sales_Data[[#This Row],[Net Sales]]</f>
        <v>0.14301721684689803</v>
      </c>
      <c r="V5298">
        <f>YEAR(Sales_Data[[#This Row],[Order_Date]])</f>
        <v>2025</v>
      </c>
      <c r="W5298" t="str">
        <f>TEXT(Sales_Data[[#This Row],[Order_Date]],"mmm")</f>
        <v>Jun</v>
      </c>
      <c r="X5298">
        <f>MONTH(Sales_Data[[#This Row],[Order_Date]])</f>
        <v>6</v>
      </c>
      <c r="Y5298" t="str">
        <f>"Q"&amp;ROUNDUP(MONTH(Sales_Data[[#This Row],[Order_Date]])/3,0)</f>
        <v>Q2</v>
      </c>
    </row>
    <row r="5299" spans="1:25" x14ac:dyDescent="0.3">
      <c r="A5299" t="s">
        <v>7080</v>
      </c>
      <c r="B5299" s="1">
        <v>46008</v>
      </c>
      <c r="C5299" t="s">
        <v>4963</v>
      </c>
      <c r="D5299" t="s">
        <v>209</v>
      </c>
      <c r="E5299" t="s">
        <v>48</v>
      </c>
      <c r="F5299" t="s">
        <v>152</v>
      </c>
      <c r="G5299" t="s">
        <v>75</v>
      </c>
      <c r="H5299" t="s">
        <v>256</v>
      </c>
      <c r="I5299" t="s">
        <v>334</v>
      </c>
      <c r="J5299">
        <v>3</v>
      </c>
      <c r="K5299">
        <v>25699.84</v>
      </c>
      <c r="L5299">
        <v>0.05</v>
      </c>
      <c r="M5299">
        <v>48312.7</v>
      </c>
      <c r="N5299" t="s">
        <v>52</v>
      </c>
      <c r="O5299" t="s">
        <v>53</v>
      </c>
      <c r="P5299" t="s">
        <v>44</v>
      </c>
      <c r="Q5299">
        <f>Sales_Data[[#This Row],[Quantity]]*Sales_Data[[#This Row],[Unit_Price]]</f>
        <v>77099.520000000004</v>
      </c>
      <c r="R5299">
        <f>Sales_Data[[#This Row],[Gross_Sales]]*Sales_Data[[#This Row],[Discount]]</f>
        <v>3854.9760000000006</v>
      </c>
      <c r="S5299">
        <f>Sales_Data[[#This Row],[Gross_Sales]]-Sales_Data[[#This Row],[Discount_Amount]]</f>
        <v>73244.544000000009</v>
      </c>
      <c r="T5299">
        <f>Sales_Data[[#This Row],[Net Sales]]-Sales_Data[[#This Row],[Cost]]</f>
        <v>24931.844000000012</v>
      </c>
      <c r="U5299" s="2">
        <f>Sales_Data[[#This Row],[Profit]]/Sales_Data[[#This Row],[Net Sales]]</f>
        <v>0.34039182495285941</v>
      </c>
      <c r="V5299">
        <f>YEAR(Sales_Data[[#This Row],[Order_Date]])</f>
        <v>2025</v>
      </c>
      <c r="W5299" t="str">
        <f>TEXT(Sales_Data[[#This Row],[Order_Date]],"mmm")</f>
        <v>Dec</v>
      </c>
      <c r="X5299">
        <f>MONTH(Sales_Data[[#This Row],[Order_Date]])</f>
        <v>12</v>
      </c>
      <c r="Y5299" t="str">
        <f>"Q"&amp;ROUNDUP(MONTH(Sales_Data[[#This Row],[Order_Date]])/3,0)</f>
        <v>Q4</v>
      </c>
    </row>
    <row r="5300" spans="1:25" x14ac:dyDescent="0.3">
      <c r="A5300" t="s">
        <v>7081</v>
      </c>
      <c r="B5300" s="1">
        <v>45997</v>
      </c>
      <c r="C5300" t="s">
        <v>1920</v>
      </c>
      <c r="D5300" t="s">
        <v>427</v>
      </c>
      <c r="E5300" t="s">
        <v>48</v>
      </c>
      <c r="F5300" t="s">
        <v>126</v>
      </c>
      <c r="G5300" t="s">
        <v>21</v>
      </c>
      <c r="H5300" t="s">
        <v>127</v>
      </c>
      <c r="I5300" t="s">
        <v>342</v>
      </c>
      <c r="J5300">
        <v>3</v>
      </c>
      <c r="K5300">
        <v>42995.51</v>
      </c>
      <c r="L5300">
        <v>0.1</v>
      </c>
      <c r="M5300">
        <v>91916.36</v>
      </c>
      <c r="N5300" t="s">
        <v>52</v>
      </c>
      <c r="O5300" t="s">
        <v>25</v>
      </c>
      <c r="P5300" t="s">
        <v>71</v>
      </c>
      <c r="Q5300">
        <f>Sales_Data[[#This Row],[Quantity]]*Sales_Data[[#This Row],[Unit_Price]]</f>
        <v>128986.53</v>
      </c>
      <c r="R5300">
        <f>Sales_Data[[#This Row],[Gross_Sales]]*Sales_Data[[#This Row],[Discount]]</f>
        <v>12898.653</v>
      </c>
      <c r="S5300">
        <f>Sales_Data[[#This Row],[Gross_Sales]]-Sales_Data[[#This Row],[Discount_Amount]]</f>
        <v>116087.87699999999</v>
      </c>
      <c r="T5300">
        <f>Sales_Data[[#This Row],[Net Sales]]-Sales_Data[[#This Row],[Cost]]</f>
        <v>24171.516999999993</v>
      </c>
      <c r="U5300" s="2">
        <f>Sales_Data[[#This Row],[Profit]]/Sales_Data[[#This Row],[Net Sales]]</f>
        <v>0.20821740929933619</v>
      </c>
      <c r="V5300">
        <f>YEAR(Sales_Data[[#This Row],[Order_Date]])</f>
        <v>2025</v>
      </c>
      <c r="W5300" t="str">
        <f>TEXT(Sales_Data[[#This Row],[Order_Date]],"mmm")</f>
        <v>Dec</v>
      </c>
      <c r="X5300">
        <f>MONTH(Sales_Data[[#This Row],[Order_Date]])</f>
        <v>12</v>
      </c>
      <c r="Y5300" t="str">
        <f>"Q"&amp;ROUNDUP(MONTH(Sales_Data[[#This Row],[Order_Date]])/3,0)</f>
        <v>Q4</v>
      </c>
    </row>
    <row r="5301" spans="1:25" x14ac:dyDescent="0.3">
      <c r="A5301" t="s">
        <v>7082</v>
      </c>
      <c r="B5301" s="1">
        <v>45797</v>
      </c>
      <c r="C5301" t="s">
        <v>2426</v>
      </c>
      <c r="D5301" t="s">
        <v>56</v>
      </c>
      <c r="E5301" t="s">
        <v>119</v>
      </c>
      <c r="F5301" t="s">
        <v>146</v>
      </c>
      <c r="G5301" t="s">
        <v>41</v>
      </c>
      <c r="H5301" t="s">
        <v>171</v>
      </c>
      <c r="I5301" t="s">
        <v>191</v>
      </c>
      <c r="J5301">
        <v>1</v>
      </c>
      <c r="K5301">
        <v>4063.2</v>
      </c>
      <c r="L5301">
        <v>0</v>
      </c>
      <c r="M5301">
        <v>2670.45</v>
      </c>
      <c r="N5301" t="s">
        <v>109</v>
      </c>
      <c r="O5301" t="s">
        <v>53</v>
      </c>
      <c r="P5301" t="s">
        <v>44</v>
      </c>
      <c r="Q5301">
        <f>Sales_Data[[#This Row],[Quantity]]*Sales_Data[[#This Row],[Unit_Price]]</f>
        <v>4063.2</v>
      </c>
      <c r="R5301">
        <f>Sales_Data[[#This Row],[Gross_Sales]]*Sales_Data[[#This Row],[Discount]]</f>
        <v>0</v>
      </c>
      <c r="S5301">
        <f>Sales_Data[[#This Row],[Gross_Sales]]-Sales_Data[[#This Row],[Discount_Amount]]</f>
        <v>4063.2</v>
      </c>
      <c r="T5301">
        <f>Sales_Data[[#This Row],[Net Sales]]-Sales_Data[[#This Row],[Cost]]</f>
        <v>1392.75</v>
      </c>
      <c r="U5301" s="2">
        <f>Sales_Data[[#This Row],[Profit]]/Sales_Data[[#This Row],[Net Sales]]</f>
        <v>0.34277170702894272</v>
      </c>
      <c r="V5301">
        <f>YEAR(Sales_Data[[#This Row],[Order_Date]])</f>
        <v>2025</v>
      </c>
      <c r="W5301" t="str">
        <f>TEXT(Sales_Data[[#This Row],[Order_Date]],"mmm")</f>
        <v>May</v>
      </c>
      <c r="X5301">
        <f>MONTH(Sales_Data[[#This Row],[Order_Date]])</f>
        <v>5</v>
      </c>
      <c r="Y5301" t="str">
        <f>"Q"&amp;ROUNDUP(MONTH(Sales_Data[[#This Row],[Order_Date]])/3,0)</f>
        <v>Q2</v>
      </c>
    </row>
    <row r="5302" spans="1:25" x14ac:dyDescent="0.3">
      <c r="A5302" t="s">
        <v>7083</v>
      </c>
      <c r="B5302" s="1">
        <v>45789</v>
      </c>
      <c r="C5302" t="s">
        <v>4887</v>
      </c>
      <c r="D5302" t="s">
        <v>199</v>
      </c>
      <c r="E5302" t="s">
        <v>119</v>
      </c>
      <c r="F5302" t="s">
        <v>538</v>
      </c>
      <c r="G5302" t="s">
        <v>21</v>
      </c>
      <c r="H5302" t="s">
        <v>22</v>
      </c>
      <c r="I5302" t="s">
        <v>23</v>
      </c>
      <c r="J5302">
        <v>1</v>
      </c>
      <c r="K5302">
        <v>8585.4</v>
      </c>
      <c r="L5302">
        <v>0</v>
      </c>
      <c r="M5302">
        <v>6591.65</v>
      </c>
      <c r="N5302" t="s">
        <v>109</v>
      </c>
      <c r="O5302" t="s">
        <v>25</v>
      </c>
      <c r="P5302" t="s">
        <v>26</v>
      </c>
      <c r="Q5302">
        <f>Sales_Data[[#This Row],[Quantity]]*Sales_Data[[#This Row],[Unit_Price]]</f>
        <v>8585.4</v>
      </c>
      <c r="R5302">
        <f>Sales_Data[[#This Row],[Gross_Sales]]*Sales_Data[[#This Row],[Discount]]</f>
        <v>0</v>
      </c>
      <c r="S5302">
        <f>Sales_Data[[#This Row],[Gross_Sales]]-Sales_Data[[#This Row],[Discount_Amount]]</f>
        <v>8585.4</v>
      </c>
      <c r="T5302">
        <f>Sales_Data[[#This Row],[Net Sales]]-Sales_Data[[#This Row],[Cost]]</f>
        <v>1993.75</v>
      </c>
      <c r="U5302" s="2">
        <f>Sales_Data[[#This Row],[Profit]]/Sales_Data[[#This Row],[Net Sales]]</f>
        <v>0.23222563887529993</v>
      </c>
      <c r="V5302">
        <f>YEAR(Sales_Data[[#This Row],[Order_Date]])</f>
        <v>2025</v>
      </c>
      <c r="W5302" t="str">
        <f>TEXT(Sales_Data[[#This Row],[Order_Date]],"mmm")</f>
        <v>May</v>
      </c>
      <c r="X5302">
        <f>MONTH(Sales_Data[[#This Row],[Order_Date]])</f>
        <v>5</v>
      </c>
      <c r="Y5302" t="str">
        <f>"Q"&amp;ROUNDUP(MONTH(Sales_Data[[#This Row],[Order_Date]])/3,0)</f>
        <v>Q2</v>
      </c>
    </row>
    <row r="5303" spans="1:25" x14ac:dyDescent="0.3">
      <c r="A5303" t="s">
        <v>7084</v>
      </c>
      <c r="B5303" s="1">
        <v>45744</v>
      </c>
      <c r="C5303" t="s">
        <v>144</v>
      </c>
      <c r="D5303" t="s">
        <v>916</v>
      </c>
      <c r="E5303" t="s">
        <v>48</v>
      </c>
      <c r="F5303" t="s">
        <v>132</v>
      </c>
      <c r="G5303" t="s">
        <v>41</v>
      </c>
      <c r="H5303" t="s">
        <v>171</v>
      </c>
      <c r="I5303" t="s">
        <v>172</v>
      </c>
      <c r="J5303">
        <v>3</v>
      </c>
      <c r="K5303">
        <v>58298.77</v>
      </c>
      <c r="L5303">
        <v>0</v>
      </c>
      <c r="M5303">
        <v>116733.82</v>
      </c>
      <c r="N5303" t="s">
        <v>52</v>
      </c>
      <c r="O5303" t="s">
        <v>35</v>
      </c>
      <c r="P5303" t="s">
        <v>26</v>
      </c>
      <c r="Q5303">
        <f>Sales_Data[[#This Row],[Quantity]]*Sales_Data[[#This Row],[Unit_Price]]</f>
        <v>174896.31</v>
      </c>
      <c r="R5303">
        <f>Sales_Data[[#This Row],[Gross_Sales]]*Sales_Data[[#This Row],[Discount]]</f>
        <v>0</v>
      </c>
      <c r="S5303">
        <f>Sales_Data[[#This Row],[Gross_Sales]]-Sales_Data[[#This Row],[Discount_Amount]]</f>
        <v>174896.31</v>
      </c>
      <c r="T5303">
        <f>Sales_Data[[#This Row],[Net Sales]]-Sales_Data[[#This Row],[Cost]]</f>
        <v>58162.489999999991</v>
      </c>
      <c r="U5303" s="2">
        <f>Sales_Data[[#This Row],[Profit]]/Sales_Data[[#This Row],[Net Sales]]</f>
        <v>0.33255412878636487</v>
      </c>
      <c r="V5303">
        <f>YEAR(Sales_Data[[#This Row],[Order_Date]])</f>
        <v>2025</v>
      </c>
      <c r="W5303" t="str">
        <f>TEXT(Sales_Data[[#This Row],[Order_Date]],"mmm")</f>
        <v>Mar</v>
      </c>
      <c r="X5303">
        <f>MONTH(Sales_Data[[#This Row],[Order_Date]])</f>
        <v>3</v>
      </c>
      <c r="Y5303" t="str">
        <f>"Q"&amp;ROUNDUP(MONTH(Sales_Data[[#This Row],[Order_Date]])/3,0)</f>
        <v>Q1</v>
      </c>
    </row>
    <row r="5304" spans="1:25" x14ac:dyDescent="0.3">
      <c r="A5304" t="s">
        <v>7085</v>
      </c>
      <c r="B5304" s="1">
        <v>45833</v>
      </c>
      <c r="C5304" t="s">
        <v>2439</v>
      </c>
      <c r="D5304" t="s">
        <v>252</v>
      </c>
      <c r="E5304" t="s">
        <v>19</v>
      </c>
      <c r="F5304" t="s">
        <v>57</v>
      </c>
      <c r="G5304" t="s">
        <v>75</v>
      </c>
      <c r="H5304" t="s">
        <v>256</v>
      </c>
      <c r="I5304" t="s">
        <v>334</v>
      </c>
      <c r="J5304">
        <v>1</v>
      </c>
      <c r="K5304">
        <v>9581.9699999999993</v>
      </c>
      <c r="L5304">
        <v>0.15</v>
      </c>
      <c r="M5304">
        <v>6130.47</v>
      </c>
      <c r="N5304" t="s">
        <v>52</v>
      </c>
      <c r="O5304" t="s">
        <v>35</v>
      </c>
      <c r="P5304" t="s">
        <v>71</v>
      </c>
      <c r="Q5304">
        <f>Sales_Data[[#This Row],[Quantity]]*Sales_Data[[#This Row],[Unit_Price]]</f>
        <v>9581.9699999999993</v>
      </c>
      <c r="R5304">
        <f>Sales_Data[[#This Row],[Gross_Sales]]*Sales_Data[[#This Row],[Discount]]</f>
        <v>1437.2954999999999</v>
      </c>
      <c r="S5304">
        <f>Sales_Data[[#This Row],[Gross_Sales]]-Sales_Data[[#This Row],[Discount_Amount]]</f>
        <v>8144.6744999999992</v>
      </c>
      <c r="T5304">
        <f>Sales_Data[[#This Row],[Net Sales]]-Sales_Data[[#This Row],[Cost]]</f>
        <v>2014.2044999999989</v>
      </c>
      <c r="U5304" s="2">
        <f>Sales_Data[[#This Row],[Profit]]/Sales_Data[[#This Row],[Net Sales]]</f>
        <v>0.24730325318709778</v>
      </c>
      <c r="V5304">
        <f>YEAR(Sales_Data[[#This Row],[Order_Date]])</f>
        <v>2025</v>
      </c>
      <c r="W5304" t="str">
        <f>TEXT(Sales_Data[[#This Row],[Order_Date]],"mmm")</f>
        <v>Jun</v>
      </c>
      <c r="X5304">
        <f>MONTH(Sales_Data[[#This Row],[Order_Date]])</f>
        <v>6</v>
      </c>
      <c r="Y5304" t="str">
        <f>"Q"&amp;ROUNDUP(MONTH(Sales_Data[[#This Row],[Order_Date]])/3,0)</f>
        <v>Q2</v>
      </c>
    </row>
    <row r="5305" spans="1:25" x14ac:dyDescent="0.3">
      <c r="A5305" t="s">
        <v>7086</v>
      </c>
      <c r="B5305" s="1">
        <v>45840</v>
      </c>
      <c r="C5305" t="s">
        <v>1086</v>
      </c>
      <c r="D5305" t="s">
        <v>777</v>
      </c>
      <c r="E5305" t="s">
        <v>30</v>
      </c>
      <c r="F5305" t="s">
        <v>156</v>
      </c>
      <c r="G5305" t="s">
        <v>67</v>
      </c>
      <c r="H5305" t="s">
        <v>68</v>
      </c>
      <c r="I5305" t="s">
        <v>69</v>
      </c>
      <c r="J5305">
        <v>1</v>
      </c>
      <c r="K5305">
        <v>3312.68</v>
      </c>
      <c r="L5305">
        <v>0.1</v>
      </c>
      <c r="M5305">
        <v>2235.0100000000002</v>
      </c>
      <c r="N5305" t="s">
        <v>109</v>
      </c>
      <c r="O5305" t="s">
        <v>35</v>
      </c>
      <c r="P5305" t="s">
        <v>71</v>
      </c>
      <c r="Q5305">
        <f>Sales_Data[[#This Row],[Quantity]]*Sales_Data[[#This Row],[Unit_Price]]</f>
        <v>3312.68</v>
      </c>
      <c r="R5305">
        <f>Sales_Data[[#This Row],[Gross_Sales]]*Sales_Data[[#This Row],[Discount]]</f>
        <v>331.26800000000003</v>
      </c>
      <c r="S5305">
        <f>Sales_Data[[#This Row],[Gross_Sales]]-Sales_Data[[#This Row],[Discount_Amount]]</f>
        <v>2981.4119999999998</v>
      </c>
      <c r="T5305">
        <f>Sales_Data[[#This Row],[Net Sales]]-Sales_Data[[#This Row],[Cost]]</f>
        <v>746.40199999999959</v>
      </c>
      <c r="U5305" s="2">
        <f>Sales_Data[[#This Row],[Profit]]/Sales_Data[[#This Row],[Net Sales]]</f>
        <v>0.25035184670887473</v>
      </c>
      <c r="V5305">
        <f>YEAR(Sales_Data[[#This Row],[Order_Date]])</f>
        <v>2025</v>
      </c>
      <c r="W5305" t="str">
        <f>TEXT(Sales_Data[[#This Row],[Order_Date]],"mmm")</f>
        <v>Jul</v>
      </c>
      <c r="X5305">
        <f>MONTH(Sales_Data[[#This Row],[Order_Date]])</f>
        <v>7</v>
      </c>
      <c r="Y5305" t="str">
        <f>"Q"&amp;ROUNDUP(MONTH(Sales_Data[[#This Row],[Order_Date]])/3,0)</f>
        <v>Q3</v>
      </c>
    </row>
    <row r="5306" spans="1:25" x14ac:dyDescent="0.3">
      <c r="A5306" t="s">
        <v>7087</v>
      </c>
      <c r="B5306" s="1">
        <v>45786</v>
      </c>
      <c r="C5306" t="s">
        <v>614</v>
      </c>
      <c r="D5306" t="s">
        <v>669</v>
      </c>
      <c r="E5306" t="s">
        <v>39</v>
      </c>
      <c r="F5306" t="s">
        <v>40</v>
      </c>
      <c r="G5306" t="s">
        <v>41</v>
      </c>
      <c r="H5306" t="s">
        <v>102</v>
      </c>
      <c r="I5306" t="s">
        <v>388</v>
      </c>
      <c r="J5306">
        <v>1</v>
      </c>
      <c r="K5306">
        <v>783</v>
      </c>
      <c r="L5306">
        <v>0</v>
      </c>
      <c r="M5306">
        <v>546.24</v>
      </c>
      <c r="N5306" t="s">
        <v>83</v>
      </c>
      <c r="O5306" t="s">
        <v>35</v>
      </c>
      <c r="P5306" t="s">
        <v>44</v>
      </c>
      <c r="Q5306">
        <f>Sales_Data[[#This Row],[Quantity]]*Sales_Data[[#This Row],[Unit_Price]]</f>
        <v>783</v>
      </c>
      <c r="R5306">
        <f>Sales_Data[[#This Row],[Gross_Sales]]*Sales_Data[[#This Row],[Discount]]</f>
        <v>0</v>
      </c>
      <c r="S5306">
        <f>Sales_Data[[#This Row],[Gross_Sales]]-Sales_Data[[#This Row],[Discount_Amount]]</f>
        <v>783</v>
      </c>
      <c r="T5306">
        <f>Sales_Data[[#This Row],[Net Sales]]-Sales_Data[[#This Row],[Cost]]</f>
        <v>236.76</v>
      </c>
      <c r="U5306" s="2">
        <f>Sales_Data[[#This Row],[Profit]]/Sales_Data[[#This Row],[Net Sales]]</f>
        <v>0.30237547892720307</v>
      </c>
      <c r="V5306">
        <f>YEAR(Sales_Data[[#This Row],[Order_Date]])</f>
        <v>2025</v>
      </c>
      <c r="W5306" t="str">
        <f>TEXT(Sales_Data[[#This Row],[Order_Date]],"mmm")</f>
        <v>May</v>
      </c>
      <c r="X5306">
        <f>MONTH(Sales_Data[[#This Row],[Order_Date]])</f>
        <v>5</v>
      </c>
      <c r="Y5306" t="str">
        <f>"Q"&amp;ROUNDUP(MONTH(Sales_Data[[#This Row],[Order_Date]])/3,0)</f>
        <v>Q2</v>
      </c>
    </row>
    <row r="5307" spans="1:25" x14ac:dyDescent="0.3">
      <c r="A5307" t="s">
        <v>7088</v>
      </c>
      <c r="B5307" s="1">
        <v>45903</v>
      </c>
      <c r="C5307" t="s">
        <v>2321</v>
      </c>
      <c r="D5307" t="s">
        <v>857</v>
      </c>
      <c r="E5307" t="s">
        <v>19</v>
      </c>
      <c r="F5307" t="s">
        <v>113</v>
      </c>
      <c r="G5307" t="s">
        <v>67</v>
      </c>
      <c r="H5307" t="s">
        <v>68</v>
      </c>
      <c r="I5307" t="s">
        <v>69</v>
      </c>
      <c r="J5307">
        <v>1</v>
      </c>
      <c r="K5307">
        <v>12736.14</v>
      </c>
      <c r="L5307">
        <v>0.1</v>
      </c>
      <c r="M5307">
        <v>7268.32</v>
      </c>
      <c r="N5307" t="s">
        <v>24</v>
      </c>
      <c r="O5307" t="s">
        <v>53</v>
      </c>
      <c r="P5307" t="s">
        <v>26</v>
      </c>
      <c r="Q5307">
        <f>Sales_Data[[#This Row],[Quantity]]*Sales_Data[[#This Row],[Unit_Price]]</f>
        <v>12736.14</v>
      </c>
      <c r="R5307">
        <f>Sales_Data[[#This Row],[Gross_Sales]]*Sales_Data[[#This Row],[Discount]]</f>
        <v>1273.614</v>
      </c>
      <c r="S5307">
        <f>Sales_Data[[#This Row],[Gross_Sales]]-Sales_Data[[#This Row],[Discount_Amount]]</f>
        <v>11462.526</v>
      </c>
      <c r="T5307">
        <f>Sales_Data[[#This Row],[Net Sales]]-Sales_Data[[#This Row],[Cost]]</f>
        <v>4194.2060000000001</v>
      </c>
      <c r="U5307" s="2">
        <f>Sales_Data[[#This Row],[Profit]]/Sales_Data[[#This Row],[Net Sales]]</f>
        <v>0.36590590939553813</v>
      </c>
      <c r="V5307">
        <f>YEAR(Sales_Data[[#This Row],[Order_Date]])</f>
        <v>2025</v>
      </c>
      <c r="W5307" t="str">
        <f>TEXT(Sales_Data[[#This Row],[Order_Date]],"mmm")</f>
        <v>Sep</v>
      </c>
      <c r="X5307">
        <f>MONTH(Sales_Data[[#This Row],[Order_Date]])</f>
        <v>9</v>
      </c>
      <c r="Y5307" t="str">
        <f>"Q"&amp;ROUNDUP(MONTH(Sales_Data[[#This Row],[Order_Date]])/3,0)</f>
        <v>Q3</v>
      </c>
    </row>
    <row r="5308" spans="1:25" x14ac:dyDescent="0.3">
      <c r="A5308" t="s">
        <v>7089</v>
      </c>
      <c r="B5308" s="1">
        <v>45746</v>
      </c>
      <c r="C5308" t="s">
        <v>1992</v>
      </c>
      <c r="D5308" t="s">
        <v>266</v>
      </c>
      <c r="E5308" t="s">
        <v>30</v>
      </c>
      <c r="F5308" t="s">
        <v>210</v>
      </c>
      <c r="G5308" t="s">
        <v>67</v>
      </c>
      <c r="H5308" t="s">
        <v>121</v>
      </c>
      <c r="I5308" t="s">
        <v>142</v>
      </c>
      <c r="J5308">
        <v>1</v>
      </c>
      <c r="K5308">
        <v>3609.2</v>
      </c>
      <c r="L5308">
        <v>0.1</v>
      </c>
      <c r="M5308">
        <v>2679.67</v>
      </c>
      <c r="N5308" t="s">
        <v>52</v>
      </c>
      <c r="O5308" t="s">
        <v>35</v>
      </c>
      <c r="P5308" t="s">
        <v>26</v>
      </c>
      <c r="Q5308">
        <f>Sales_Data[[#This Row],[Quantity]]*Sales_Data[[#This Row],[Unit_Price]]</f>
        <v>3609.2</v>
      </c>
      <c r="R5308">
        <f>Sales_Data[[#This Row],[Gross_Sales]]*Sales_Data[[#This Row],[Discount]]</f>
        <v>360.92</v>
      </c>
      <c r="S5308">
        <f>Sales_Data[[#This Row],[Gross_Sales]]-Sales_Data[[#This Row],[Discount_Amount]]</f>
        <v>3248.2799999999997</v>
      </c>
      <c r="T5308">
        <f>Sales_Data[[#This Row],[Net Sales]]-Sales_Data[[#This Row],[Cost]]</f>
        <v>568.60999999999967</v>
      </c>
      <c r="U5308" s="2">
        <f>Sales_Data[[#This Row],[Profit]]/Sales_Data[[#This Row],[Net Sales]]</f>
        <v>0.17504956469269881</v>
      </c>
      <c r="V5308">
        <f>YEAR(Sales_Data[[#This Row],[Order_Date]])</f>
        <v>2025</v>
      </c>
      <c r="W5308" t="str">
        <f>TEXT(Sales_Data[[#This Row],[Order_Date]],"mmm")</f>
        <v>Mar</v>
      </c>
      <c r="X5308">
        <f>MONTH(Sales_Data[[#This Row],[Order_Date]])</f>
        <v>3</v>
      </c>
      <c r="Y5308" t="str">
        <f>"Q"&amp;ROUNDUP(MONTH(Sales_Data[[#This Row],[Order_Date]])/3,0)</f>
        <v>Q1</v>
      </c>
    </row>
    <row r="5309" spans="1:25" x14ac:dyDescent="0.3">
      <c r="A5309" t="s">
        <v>7090</v>
      </c>
      <c r="B5309" s="1">
        <v>45723</v>
      </c>
      <c r="C5309" t="s">
        <v>1399</v>
      </c>
      <c r="D5309" t="s">
        <v>229</v>
      </c>
      <c r="E5309" t="s">
        <v>119</v>
      </c>
      <c r="F5309" t="s">
        <v>184</v>
      </c>
      <c r="G5309" t="s">
        <v>21</v>
      </c>
      <c r="H5309" t="s">
        <v>230</v>
      </c>
      <c r="I5309" t="s">
        <v>328</v>
      </c>
      <c r="J5309">
        <v>2</v>
      </c>
      <c r="K5309">
        <v>3553.19</v>
      </c>
      <c r="L5309">
        <v>0.2</v>
      </c>
      <c r="M5309">
        <v>4227.29</v>
      </c>
      <c r="N5309" t="s">
        <v>70</v>
      </c>
      <c r="O5309" t="s">
        <v>25</v>
      </c>
      <c r="P5309" t="s">
        <v>71</v>
      </c>
      <c r="Q5309">
        <f>Sales_Data[[#This Row],[Quantity]]*Sales_Data[[#This Row],[Unit_Price]]</f>
        <v>7106.38</v>
      </c>
      <c r="R5309">
        <f>Sales_Data[[#This Row],[Gross_Sales]]*Sales_Data[[#This Row],[Discount]]</f>
        <v>1421.2760000000001</v>
      </c>
      <c r="S5309">
        <f>Sales_Data[[#This Row],[Gross_Sales]]-Sales_Data[[#This Row],[Discount_Amount]]</f>
        <v>5685.1040000000003</v>
      </c>
      <c r="T5309">
        <f>Sales_Data[[#This Row],[Net Sales]]-Sales_Data[[#This Row],[Cost]]</f>
        <v>1457.8140000000003</v>
      </c>
      <c r="U5309" s="2">
        <f>Sales_Data[[#This Row],[Profit]]/Sales_Data[[#This Row],[Net Sales]]</f>
        <v>0.25642697125681435</v>
      </c>
      <c r="V5309">
        <f>YEAR(Sales_Data[[#This Row],[Order_Date]])</f>
        <v>2025</v>
      </c>
      <c r="W5309" t="str">
        <f>TEXT(Sales_Data[[#This Row],[Order_Date]],"mmm")</f>
        <v>Mar</v>
      </c>
      <c r="X5309">
        <f>MONTH(Sales_Data[[#This Row],[Order_Date]])</f>
        <v>3</v>
      </c>
      <c r="Y5309" t="str">
        <f>"Q"&amp;ROUNDUP(MONTH(Sales_Data[[#This Row],[Order_Date]])/3,0)</f>
        <v>Q1</v>
      </c>
    </row>
    <row r="5310" spans="1:25" x14ac:dyDescent="0.3">
      <c r="A5310" t="s">
        <v>7091</v>
      </c>
      <c r="B5310" s="1">
        <v>45815</v>
      </c>
      <c r="C5310" t="s">
        <v>455</v>
      </c>
      <c r="D5310" t="s">
        <v>310</v>
      </c>
      <c r="E5310" t="s">
        <v>119</v>
      </c>
      <c r="F5310" t="s">
        <v>538</v>
      </c>
      <c r="G5310" t="s">
        <v>67</v>
      </c>
      <c r="H5310" t="s">
        <v>88</v>
      </c>
      <c r="I5310" t="s">
        <v>157</v>
      </c>
      <c r="J5310">
        <v>1</v>
      </c>
      <c r="K5310">
        <v>2367.3000000000002</v>
      </c>
      <c r="L5310">
        <v>0.05</v>
      </c>
      <c r="M5310">
        <v>1791.29</v>
      </c>
      <c r="N5310" t="s">
        <v>83</v>
      </c>
      <c r="O5310" t="s">
        <v>35</v>
      </c>
      <c r="P5310" t="s">
        <v>44</v>
      </c>
      <c r="Q5310">
        <f>Sales_Data[[#This Row],[Quantity]]*Sales_Data[[#This Row],[Unit_Price]]</f>
        <v>2367.3000000000002</v>
      </c>
      <c r="R5310">
        <f>Sales_Data[[#This Row],[Gross_Sales]]*Sales_Data[[#This Row],[Discount]]</f>
        <v>118.36500000000001</v>
      </c>
      <c r="S5310">
        <f>Sales_Data[[#This Row],[Gross_Sales]]-Sales_Data[[#This Row],[Discount_Amount]]</f>
        <v>2248.9350000000004</v>
      </c>
      <c r="T5310">
        <f>Sales_Data[[#This Row],[Net Sales]]-Sales_Data[[#This Row],[Cost]]</f>
        <v>457.64500000000044</v>
      </c>
      <c r="U5310" s="2">
        <f>Sales_Data[[#This Row],[Profit]]/Sales_Data[[#This Row],[Net Sales]]</f>
        <v>0.20349409831764828</v>
      </c>
      <c r="V5310">
        <f>YEAR(Sales_Data[[#This Row],[Order_Date]])</f>
        <v>2025</v>
      </c>
      <c r="W5310" t="str">
        <f>TEXT(Sales_Data[[#This Row],[Order_Date]],"mmm")</f>
        <v>Jun</v>
      </c>
      <c r="X5310">
        <f>MONTH(Sales_Data[[#This Row],[Order_Date]])</f>
        <v>6</v>
      </c>
      <c r="Y5310" t="str">
        <f>"Q"&amp;ROUNDUP(MONTH(Sales_Data[[#This Row],[Order_Date]])/3,0)</f>
        <v>Q2</v>
      </c>
    </row>
    <row r="5311" spans="1:25" x14ac:dyDescent="0.3">
      <c r="A5311" t="s">
        <v>7092</v>
      </c>
      <c r="B5311" s="1">
        <v>45806</v>
      </c>
      <c r="C5311" t="s">
        <v>1706</v>
      </c>
      <c r="D5311" t="s">
        <v>553</v>
      </c>
      <c r="E5311" t="s">
        <v>19</v>
      </c>
      <c r="F5311" t="s">
        <v>57</v>
      </c>
      <c r="G5311" t="s">
        <v>21</v>
      </c>
      <c r="H5311" t="s">
        <v>230</v>
      </c>
      <c r="I5311" t="s">
        <v>328</v>
      </c>
      <c r="J5311">
        <v>5</v>
      </c>
      <c r="K5311">
        <v>16530.86</v>
      </c>
      <c r="L5311">
        <v>0.15</v>
      </c>
      <c r="M5311">
        <v>59509.48</v>
      </c>
      <c r="N5311" t="s">
        <v>52</v>
      </c>
      <c r="O5311" t="s">
        <v>35</v>
      </c>
      <c r="P5311" t="s">
        <v>71</v>
      </c>
      <c r="Q5311">
        <f>Sales_Data[[#This Row],[Quantity]]*Sales_Data[[#This Row],[Unit_Price]]</f>
        <v>82654.3</v>
      </c>
      <c r="R5311">
        <f>Sales_Data[[#This Row],[Gross_Sales]]*Sales_Data[[#This Row],[Discount]]</f>
        <v>12398.145</v>
      </c>
      <c r="S5311">
        <f>Sales_Data[[#This Row],[Gross_Sales]]-Sales_Data[[#This Row],[Discount_Amount]]</f>
        <v>70256.154999999999</v>
      </c>
      <c r="T5311">
        <f>Sales_Data[[#This Row],[Net Sales]]-Sales_Data[[#This Row],[Cost]]</f>
        <v>10746.674999999996</v>
      </c>
      <c r="U5311" s="2">
        <f>Sales_Data[[#This Row],[Profit]]/Sales_Data[[#This Row],[Net Sales]]</f>
        <v>0.15296417801401166</v>
      </c>
      <c r="V5311">
        <f>YEAR(Sales_Data[[#This Row],[Order_Date]])</f>
        <v>2025</v>
      </c>
      <c r="W5311" t="str">
        <f>TEXT(Sales_Data[[#This Row],[Order_Date]],"mmm")</f>
        <v>May</v>
      </c>
      <c r="X5311">
        <f>MONTH(Sales_Data[[#This Row],[Order_Date]])</f>
        <v>5</v>
      </c>
      <c r="Y5311" t="str">
        <f>"Q"&amp;ROUNDUP(MONTH(Sales_Data[[#This Row],[Order_Date]])/3,0)</f>
        <v>Q2</v>
      </c>
    </row>
    <row r="5312" spans="1:25" x14ac:dyDescent="0.3">
      <c r="A5312" t="s">
        <v>7093</v>
      </c>
      <c r="B5312" s="1">
        <v>45997</v>
      </c>
      <c r="C5312" t="s">
        <v>1241</v>
      </c>
      <c r="D5312" t="s">
        <v>100</v>
      </c>
      <c r="E5312" t="s">
        <v>48</v>
      </c>
      <c r="F5312" t="s">
        <v>126</v>
      </c>
      <c r="G5312" t="s">
        <v>67</v>
      </c>
      <c r="H5312" t="s">
        <v>68</v>
      </c>
      <c r="I5312" t="s">
        <v>97</v>
      </c>
      <c r="J5312">
        <v>4</v>
      </c>
      <c r="K5312">
        <v>28595.759999999998</v>
      </c>
      <c r="L5312">
        <v>0.05</v>
      </c>
      <c r="M5312">
        <v>74590.710000000006</v>
      </c>
      <c r="N5312" t="s">
        <v>70</v>
      </c>
      <c r="O5312" t="s">
        <v>35</v>
      </c>
      <c r="P5312" t="s">
        <v>71</v>
      </c>
      <c r="Q5312">
        <f>Sales_Data[[#This Row],[Quantity]]*Sales_Data[[#This Row],[Unit_Price]]</f>
        <v>114383.03999999999</v>
      </c>
      <c r="R5312">
        <f>Sales_Data[[#This Row],[Gross_Sales]]*Sales_Data[[#This Row],[Discount]]</f>
        <v>5719.152</v>
      </c>
      <c r="S5312">
        <f>Sales_Data[[#This Row],[Gross_Sales]]-Sales_Data[[#This Row],[Discount_Amount]]</f>
        <v>108663.88799999999</v>
      </c>
      <c r="T5312">
        <f>Sales_Data[[#This Row],[Net Sales]]-Sales_Data[[#This Row],[Cost]]</f>
        <v>34073.177999999985</v>
      </c>
      <c r="U5312" s="2">
        <f>Sales_Data[[#This Row],[Profit]]/Sales_Data[[#This Row],[Net Sales]]</f>
        <v>0.31356487078761608</v>
      </c>
      <c r="V5312">
        <f>YEAR(Sales_Data[[#This Row],[Order_Date]])</f>
        <v>2025</v>
      </c>
      <c r="W5312" t="str">
        <f>TEXT(Sales_Data[[#This Row],[Order_Date]],"mmm")</f>
        <v>Dec</v>
      </c>
      <c r="X5312">
        <f>MONTH(Sales_Data[[#This Row],[Order_Date]])</f>
        <v>12</v>
      </c>
      <c r="Y5312" t="str">
        <f>"Q"&amp;ROUNDUP(MONTH(Sales_Data[[#This Row],[Order_Date]])/3,0)</f>
        <v>Q4</v>
      </c>
    </row>
    <row r="5313" spans="1:25" x14ac:dyDescent="0.3">
      <c r="A5313" t="s">
        <v>7094</v>
      </c>
      <c r="B5313" s="1">
        <v>45773</v>
      </c>
      <c r="C5313" t="s">
        <v>3991</v>
      </c>
      <c r="D5313" t="s">
        <v>86</v>
      </c>
      <c r="E5313" t="s">
        <v>119</v>
      </c>
      <c r="F5313" t="s">
        <v>146</v>
      </c>
      <c r="G5313" t="s">
        <v>67</v>
      </c>
      <c r="H5313" t="s">
        <v>121</v>
      </c>
      <c r="I5313" t="s">
        <v>142</v>
      </c>
      <c r="J5313">
        <v>4</v>
      </c>
      <c r="K5313">
        <v>6056.5</v>
      </c>
      <c r="L5313">
        <v>0.15</v>
      </c>
      <c r="M5313">
        <v>15865.11</v>
      </c>
      <c r="N5313" t="s">
        <v>83</v>
      </c>
      <c r="O5313" t="s">
        <v>35</v>
      </c>
      <c r="P5313" t="s">
        <v>26</v>
      </c>
      <c r="Q5313">
        <f>Sales_Data[[#This Row],[Quantity]]*Sales_Data[[#This Row],[Unit_Price]]</f>
        <v>24226</v>
      </c>
      <c r="R5313">
        <f>Sales_Data[[#This Row],[Gross_Sales]]*Sales_Data[[#This Row],[Discount]]</f>
        <v>3633.9</v>
      </c>
      <c r="S5313">
        <f>Sales_Data[[#This Row],[Gross_Sales]]-Sales_Data[[#This Row],[Discount_Amount]]</f>
        <v>20592.099999999999</v>
      </c>
      <c r="T5313">
        <f>Sales_Data[[#This Row],[Net Sales]]-Sales_Data[[#This Row],[Cost]]</f>
        <v>4726.989999999998</v>
      </c>
      <c r="U5313" s="2">
        <f>Sales_Data[[#This Row],[Profit]]/Sales_Data[[#This Row],[Net Sales]]</f>
        <v>0.22955356665905849</v>
      </c>
      <c r="V5313">
        <f>YEAR(Sales_Data[[#This Row],[Order_Date]])</f>
        <v>2025</v>
      </c>
      <c r="W5313" t="str">
        <f>TEXT(Sales_Data[[#This Row],[Order_Date]],"mmm")</f>
        <v>Apr</v>
      </c>
      <c r="X5313">
        <f>MONTH(Sales_Data[[#This Row],[Order_Date]])</f>
        <v>4</v>
      </c>
      <c r="Y5313" t="str">
        <f>"Q"&amp;ROUNDUP(MONTH(Sales_Data[[#This Row],[Order_Date]])/3,0)</f>
        <v>Q2</v>
      </c>
    </row>
    <row r="5314" spans="1:25" x14ac:dyDescent="0.3">
      <c r="A5314" t="s">
        <v>7095</v>
      </c>
      <c r="B5314" s="1">
        <v>45871</v>
      </c>
      <c r="C5314" t="s">
        <v>2432</v>
      </c>
      <c r="D5314" t="s">
        <v>497</v>
      </c>
      <c r="E5314" t="s">
        <v>48</v>
      </c>
      <c r="F5314" t="s">
        <v>132</v>
      </c>
      <c r="G5314" t="s">
        <v>21</v>
      </c>
      <c r="H5314" t="s">
        <v>230</v>
      </c>
      <c r="I5314" t="s">
        <v>231</v>
      </c>
      <c r="J5314">
        <v>3</v>
      </c>
      <c r="K5314">
        <v>3616.38</v>
      </c>
      <c r="L5314">
        <v>0</v>
      </c>
      <c r="M5314">
        <v>9038.76</v>
      </c>
      <c r="N5314" t="s">
        <v>52</v>
      </c>
      <c r="O5314" t="s">
        <v>35</v>
      </c>
      <c r="P5314" t="s">
        <v>71</v>
      </c>
      <c r="Q5314">
        <f>Sales_Data[[#This Row],[Quantity]]*Sales_Data[[#This Row],[Unit_Price]]</f>
        <v>10849.14</v>
      </c>
      <c r="R5314">
        <f>Sales_Data[[#This Row],[Gross_Sales]]*Sales_Data[[#This Row],[Discount]]</f>
        <v>0</v>
      </c>
      <c r="S5314">
        <f>Sales_Data[[#This Row],[Gross_Sales]]-Sales_Data[[#This Row],[Discount_Amount]]</f>
        <v>10849.14</v>
      </c>
      <c r="T5314">
        <f>Sales_Data[[#This Row],[Net Sales]]-Sales_Data[[#This Row],[Cost]]</f>
        <v>1810.3799999999992</v>
      </c>
      <c r="U5314" s="2">
        <f>Sales_Data[[#This Row],[Profit]]/Sales_Data[[#This Row],[Net Sales]]</f>
        <v>0.16686852598454802</v>
      </c>
      <c r="V5314">
        <f>YEAR(Sales_Data[[#This Row],[Order_Date]])</f>
        <v>2025</v>
      </c>
      <c r="W5314" t="str">
        <f>TEXT(Sales_Data[[#This Row],[Order_Date]],"mmm")</f>
        <v>Aug</v>
      </c>
      <c r="X5314">
        <f>MONTH(Sales_Data[[#This Row],[Order_Date]])</f>
        <v>8</v>
      </c>
      <c r="Y5314" t="str">
        <f>"Q"&amp;ROUNDUP(MONTH(Sales_Data[[#This Row],[Order_Date]])/3,0)</f>
        <v>Q3</v>
      </c>
    </row>
    <row r="5315" spans="1:25" x14ac:dyDescent="0.3">
      <c r="A5315" t="s">
        <v>7096</v>
      </c>
      <c r="B5315" s="1">
        <v>45951</v>
      </c>
      <c r="C5315" t="s">
        <v>1865</v>
      </c>
      <c r="D5315" t="s">
        <v>209</v>
      </c>
      <c r="E5315" t="s">
        <v>30</v>
      </c>
      <c r="F5315" t="s">
        <v>101</v>
      </c>
      <c r="G5315" t="s">
        <v>67</v>
      </c>
      <c r="H5315" t="s">
        <v>133</v>
      </c>
      <c r="I5315" t="s">
        <v>134</v>
      </c>
      <c r="J5315">
        <v>2</v>
      </c>
      <c r="K5315">
        <v>2216.8200000000002</v>
      </c>
      <c r="L5315">
        <v>0</v>
      </c>
      <c r="M5315">
        <v>3824.26</v>
      </c>
      <c r="N5315" t="s">
        <v>109</v>
      </c>
      <c r="O5315" t="s">
        <v>25</v>
      </c>
      <c r="P5315" t="s">
        <v>26</v>
      </c>
      <c r="Q5315">
        <f>Sales_Data[[#This Row],[Quantity]]*Sales_Data[[#This Row],[Unit_Price]]</f>
        <v>4433.6400000000003</v>
      </c>
      <c r="R5315">
        <f>Sales_Data[[#This Row],[Gross_Sales]]*Sales_Data[[#This Row],[Discount]]</f>
        <v>0</v>
      </c>
      <c r="S5315">
        <f>Sales_Data[[#This Row],[Gross_Sales]]-Sales_Data[[#This Row],[Discount_Amount]]</f>
        <v>4433.6400000000003</v>
      </c>
      <c r="T5315">
        <f>Sales_Data[[#This Row],[Net Sales]]-Sales_Data[[#This Row],[Cost]]</f>
        <v>609.38000000000011</v>
      </c>
      <c r="U5315" s="2">
        <f>Sales_Data[[#This Row],[Profit]]/Sales_Data[[#This Row],[Net Sales]]</f>
        <v>0.13744462789040157</v>
      </c>
      <c r="V5315">
        <f>YEAR(Sales_Data[[#This Row],[Order_Date]])</f>
        <v>2025</v>
      </c>
      <c r="W5315" t="str">
        <f>TEXT(Sales_Data[[#This Row],[Order_Date]],"mmm")</f>
        <v>Oct</v>
      </c>
      <c r="X5315">
        <f>MONTH(Sales_Data[[#This Row],[Order_Date]])</f>
        <v>10</v>
      </c>
      <c r="Y5315" t="str">
        <f>"Q"&amp;ROUNDUP(MONTH(Sales_Data[[#This Row],[Order_Date]])/3,0)</f>
        <v>Q4</v>
      </c>
    </row>
    <row r="5316" spans="1:25" x14ac:dyDescent="0.3">
      <c r="A5316" t="s">
        <v>7097</v>
      </c>
      <c r="B5316" s="1">
        <v>45910</v>
      </c>
      <c r="C5316" t="s">
        <v>1264</v>
      </c>
      <c r="D5316" t="s">
        <v>624</v>
      </c>
      <c r="E5316" t="s">
        <v>48</v>
      </c>
      <c r="F5316" t="s">
        <v>126</v>
      </c>
      <c r="G5316" t="s">
        <v>75</v>
      </c>
      <c r="H5316" t="s">
        <v>185</v>
      </c>
      <c r="I5316" t="s">
        <v>186</v>
      </c>
      <c r="J5316">
        <v>1</v>
      </c>
      <c r="K5316">
        <v>53395.93</v>
      </c>
      <c r="L5316">
        <v>0.15</v>
      </c>
      <c r="M5316">
        <v>28947.84</v>
      </c>
      <c r="N5316" t="s">
        <v>52</v>
      </c>
      <c r="O5316" t="s">
        <v>35</v>
      </c>
      <c r="P5316" t="s">
        <v>44</v>
      </c>
      <c r="Q5316">
        <f>Sales_Data[[#This Row],[Quantity]]*Sales_Data[[#This Row],[Unit_Price]]</f>
        <v>53395.93</v>
      </c>
      <c r="R5316">
        <f>Sales_Data[[#This Row],[Gross_Sales]]*Sales_Data[[#This Row],[Discount]]</f>
        <v>8009.3894999999993</v>
      </c>
      <c r="S5316">
        <f>Sales_Data[[#This Row],[Gross_Sales]]-Sales_Data[[#This Row],[Discount_Amount]]</f>
        <v>45386.540500000003</v>
      </c>
      <c r="T5316">
        <f>Sales_Data[[#This Row],[Net Sales]]-Sales_Data[[#This Row],[Cost]]</f>
        <v>16438.700500000003</v>
      </c>
      <c r="U5316" s="2">
        <f>Sales_Data[[#This Row],[Profit]]/Sales_Data[[#This Row],[Net Sales]]</f>
        <v>0.36219329164336728</v>
      </c>
      <c r="V5316">
        <f>YEAR(Sales_Data[[#This Row],[Order_Date]])</f>
        <v>2025</v>
      </c>
      <c r="W5316" t="str">
        <f>TEXT(Sales_Data[[#This Row],[Order_Date]],"mmm")</f>
        <v>Sep</v>
      </c>
      <c r="X5316">
        <f>MONTH(Sales_Data[[#This Row],[Order_Date]])</f>
        <v>9</v>
      </c>
      <c r="Y5316" t="str">
        <f>"Q"&amp;ROUNDUP(MONTH(Sales_Data[[#This Row],[Order_Date]])/3,0)</f>
        <v>Q3</v>
      </c>
    </row>
    <row r="5317" spans="1:25" x14ac:dyDescent="0.3">
      <c r="A5317" t="s">
        <v>7098</v>
      </c>
      <c r="B5317" s="1">
        <v>45800</v>
      </c>
      <c r="C5317" t="s">
        <v>722</v>
      </c>
      <c r="D5317" t="s">
        <v>160</v>
      </c>
      <c r="E5317" t="s">
        <v>19</v>
      </c>
      <c r="F5317" t="s">
        <v>113</v>
      </c>
      <c r="G5317" t="s">
        <v>75</v>
      </c>
      <c r="H5317" t="s">
        <v>256</v>
      </c>
      <c r="I5317" t="s">
        <v>257</v>
      </c>
      <c r="J5317">
        <v>1</v>
      </c>
      <c r="K5317">
        <v>7405.06</v>
      </c>
      <c r="L5317">
        <v>0.1</v>
      </c>
      <c r="M5317">
        <v>4390.8999999999996</v>
      </c>
      <c r="N5317" t="s">
        <v>70</v>
      </c>
      <c r="O5317" t="s">
        <v>35</v>
      </c>
      <c r="P5317" t="s">
        <v>71</v>
      </c>
      <c r="Q5317">
        <f>Sales_Data[[#This Row],[Quantity]]*Sales_Data[[#This Row],[Unit_Price]]</f>
        <v>7405.06</v>
      </c>
      <c r="R5317">
        <f>Sales_Data[[#This Row],[Gross_Sales]]*Sales_Data[[#This Row],[Discount]]</f>
        <v>740.50600000000009</v>
      </c>
      <c r="S5317">
        <f>Sales_Data[[#This Row],[Gross_Sales]]-Sales_Data[[#This Row],[Discount_Amount]]</f>
        <v>6664.5540000000001</v>
      </c>
      <c r="T5317">
        <f>Sales_Data[[#This Row],[Net Sales]]-Sales_Data[[#This Row],[Cost]]</f>
        <v>2273.6540000000005</v>
      </c>
      <c r="U5317" s="2">
        <f>Sales_Data[[#This Row],[Profit]]/Sales_Data[[#This Row],[Net Sales]]</f>
        <v>0.3411562124037108</v>
      </c>
      <c r="V5317">
        <f>YEAR(Sales_Data[[#This Row],[Order_Date]])</f>
        <v>2025</v>
      </c>
      <c r="W5317" t="str">
        <f>TEXT(Sales_Data[[#This Row],[Order_Date]],"mmm")</f>
        <v>May</v>
      </c>
      <c r="X5317">
        <f>MONTH(Sales_Data[[#This Row],[Order_Date]])</f>
        <v>5</v>
      </c>
      <c r="Y5317" t="str">
        <f>"Q"&amp;ROUNDUP(MONTH(Sales_Data[[#This Row],[Order_Date]])/3,0)</f>
        <v>Q2</v>
      </c>
    </row>
    <row r="5318" spans="1:25" x14ac:dyDescent="0.3">
      <c r="A5318" t="s">
        <v>7099</v>
      </c>
      <c r="B5318" s="1">
        <v>45907</v>
      </c>
      <c r="C5318" t="s">
        <v>3838</v>
      </c>
      <c r="D5318" t="s">
        <v>624</v>
      </c>
      <c r="E5318" t="s">
        <v>19</v>
      </c>
      <c r="F5318" t="s">
        <v>113</v>
      </c>
      <c r="G5318" t="s">
        <v>67</v>
      </c>
      <c r="H5318" t="s">
        <v>88</v>
      </c>
      <c r="I5318" t="s">
        <v>89</v>
      </c>
      <c r="J5318">
        <v>1</v>
      </c>
      <c r="K5318">
        <v>11134.69</v>
      </c>
      <c r="L5318">
        <v>0.05</v>
      </c>
      <c r="M5318">
        <v>6893.5</v>
      </c>
      <c r="N5318" t="s">
        <v>83</v>
      </c>
      <c r="O5318" t="s">
        <v>25</v>
      </c>
      <c r="P5318" t="s">
        <v>26</v>
      </c>
      <c r="Q5318">
        <f>Sales_Data[[#This Row],[Quantity]]*Sales_Data[[#This Row],[Unit_Price]]</f>
        <v>11134.69</v>
      </c>
      <c r="R5318">
        <f>Sales_Data[[#This Row],[Gross_Sales]]*Sales_Data[[#This Row],[Discount]]</f>
        <v>556.73450000000003</v>
      </c>
      <c r="S5318">
        <f>Sales_Data[[#This Row],[Gross_Sales]]-Sales_Data[[#This Row],[Discount_Amount]]</f>
        <v>10577.9555</v>
      </c>
      <c r="T5318">
        <f>Sales_Data[[#This Row],[Net Sales]]-Sales_Data[[#This Row],[Cost]]</f>
        <v>3684.4555</v>
      </c>
      <c r="U5318" s="2">
        <f>Sales_Data[[#This Row],[Profit]]/Sales_Data[[#This Row],[Net Sales]]</f>
        <v>0.34831452070298463</v>
      </c>
      <c r="V5318">
        <f>YEAR(Sales_Data[[#This Row],[Order_Date]])</f>
        <v>2025</v>
      </c>
      <c r="W5318" t="str">
        <f>TEXT(Sales_Data[[#This Row],[Order_Date]],"mmm")</f>
        <v>Sep</v>
      </c>
      <c r="X5318">
        <f>MONTH(Sales_Data[[#This Row],[Order_Date]])</f>
        <v>9</v>
      </c>
      <c r="Y5318" t="str">
        <f>"Q"&amp;ROUNDUP(MONTH(Sales_Data[[#This Row],[Order_Date]])/3,0)</f>
        <v>Q3</v>
      </c>
    </row>
    <row r="5319" spans="1:25" x14ac:dyDescent="0.3">
      <c r="A5319" t="s">
        <v>7100</v>
      </c>
      <c r="B5319" s="1">
        <v>45959</v>
      </c>
      <c r="C5319" t="s">
        <v>117</v>
      </c>
      <c r="D5319" t="s">
        <v>170</v>
      </c>
      <c r="E5319" t="s">
        <v>48</v>
      </c>
      <c r="F5319" t="s">
        <v>164</v>
      </c>
      <c r="G5319" t="s">
        <v>41</v>
      </c>
      <c r="H5319" t="s">
        <v>42</v>
      </c>
      <c r="I5319" t="s">
        <v>82</v>
      </c>
      <c r="J5319">
        <v>1</v>
      </c>
      <c r="K5319">
        <v>14825.84</v>
      </c>
      <c r="L5319">
        <v>0.1</v>
      </c>
      <c r="M5319">
        <v>8643.66</v>
      </c>
      <c r="N5319" t="s">
        <v>70</v>
      </c>
      <c r="O5319" t="s">
        <v>53</v>
      </c>
      <c r="P5319" t="s">
        <v>71</v>
      </c>
      <c r="Q5319">
        <f>Sales_Data[[#This Row],[Quantity]]*Sales_Data[[#This Row],[Unit_Price]]</f>
        <v>14825.84</v>
      </c>
      <c r="R5319">
        <f>Sales_Data[[#This Row],[Gross_Sales]]*Sales_Data[[#This Row],[Discount]]</f>
        <v>1482.5840000000001</v>
      </c>
      <c r="S5319">
        <f>Sales_Data[[#This Row],[Gross_Sales]]-Sales_Data[[#This Row],[Discount_Amount]]</f>
        <v>13343.255999999999</v>
      </c>
      <c r="T5319">
        <f>Sales_Data[[#This Row],[Net Sales]]-Sales_Data[[#This Row],[Cost]]</f>
        <v>4699.5959999999995</v>
      </c>
      <c r="U5319" s="2">
        <f>Sales_Data[[#This Row],[Profit]]/Sales_Data[[#This Row],[Net Sales]]</f>
        <v>0.35220758711367001</v>
      </c>
      <c r="V5319">
        <f>YEAR(Sales_Data[[#This Row],[Order_Date]])</f>
        <v>2025</v>
      </c>
      <c r="W5319" t="str">
        <f>TEXT(Sales_Data[[#This Row],[Order_Date]],"mmm")</f>
        <v>Oct</v>
      </c>
      <c r="X5319">
        <f>MONTH(Sales_Data[[#This Row],[Order_Date]])</f>
        <v>10</v>
      </c>
      <c r="Y5319" t="str">
        <f>"Q"&amp;ROUNDUP(MONTH(Sales_Data[[#This Row],[Order_Date]])/3,0)</f>
        <v>Q4</v>
      </c>
    </row>
    <row r="5320" spans="1:25" x14ac:dyDescent="0.3">
      <c r="A5320" t="s">
        <v>7101</v>
      </c>
      <c r="B5320" s="1">
        <v>45682</v>
      </c>
      <c r="C5320" t="s">
        <v>487</v>
      </c>
      <c r="D5320" t="s">
        <v>817</v>
      </c>
      <c r="E5320" t="s">
        <v>119</v>
      </c>
      <c r="F5320" t="s">
        <v>249</v>
      </c>
      <c r="G5320" t="s">
        <v>21</v>
      </c>
      <c r="H5320" t="s">
        <v>22</v>
      </c>
      <c r="I5320" t="s">
        <v>23</v>
      </c>
      <c r="J5320">
        <v>2</v>
      </c>
      <c r="K5320">
        <v>4040.47</v>
      </c>
      <c r="L5320">
        <v>0.05</v>
      </c>
      <c r="M5320">
        <v>6599.27</v>
      </c>
      <c r="N5320" t="s">
        <v>52</v>
      </c>
      <c r="O5320" t="s">
        <v>53</v>
      </c>
      <c r="P5320" t="s">
        <v>71</v>
      </c>
      <c r="Q5320">
        <f>Sales_Data[[#This Row],[Quantity]]*Sales_Data[[#This Row],[Unit_Price]]</f>
        <v>8080.94</v>
      </c>
      <c r="R5320">
        <f>Sales_Data[[#This Row],[Gross_Sales]]*Sales_Data[[#This Row],[Discount]]</f>
        <v>404.04700000000003</v>
      </c>
      <c r="S5320">
        <f>Sales_Data[[#This Row],[Gross_Sales]]-Sales_Data[[#This Row],[Discount_Amount]]</f>
        <v>7676.893</v>
      </c>
      <c r="T5320">
        <f>Sales_Data[[#This Row],[Net Sales]]-Sales_Data[[#This Row],[Cost]]</f>
        <v>1077.6229999999996</v>
      </c>
      <c r="U5320" s="2">
        <f>Sales_Data[[#This Row],[Profit]]/Sales_Data[[#This Row],[Net Sales]]</f>
        <v>0.14037228342247307</v>
      </c>
      <c r="V5320">
        <f>YEAR(Sales_Data[[#This Row],[Order_Date]])</f>
        <v>2025</v>
      </c>
      <c r="W5320" t="str">
        <f>TEXT(Sales_Data[[#This Row],[Order_Date]],"mmm")</f>
        <v>Jan</v>
      </c>
      <c r="X5320">
        <f>MONTH(Sales_Data[[#This Row],[Order_Date]])</f>
        <v>1</v>
      </c>
      <c r="Y5320" t="str">
        <f>"Q"&amp;ROUNDUP(MONTH(Sales_Data[[#This Row],[Order_Date]])/3,0)</f>
        <v>Q1</v>
      </c>
    </row>
    <row r="5321" spans="1:25" x14ac:dyDescent="0.3">
      <c r="A5321" t="s">
        <v>7102</v>
      </c>
      <c r="B5321" s="1">
        <v>45934</v>
      </c>
      <c r="C5321" t="s">
        <v>4141</v>
      </c>
      <c r="D5321" t="s">
        <v>463</v>
      </c>
      <c r="E5321" t="s">
        <v>48</v>
      </c>
      <c r="F5321" t="s">
        <v>126</v>
      </c>
      <c r="G5321" t="s">
        <v>75</v>
      </c>
      <c r="H5321" t="s">
        <v>185</v>
      </c>
      <c r="I5321" t="s">
        <v>186</v>
      </c>
      <c r="J5321">
        <v>5</v>
      </c>
      <c r="K5321">
        <v>60405</v>
      </c>
      <c r="L5321">
        <v>0</v>
      </c>
      <c r="M5321">
        <v>237510.73</v>
      </c>
      <c r="N5321" t="s">
        <v>24</v>
      </c>
      <c r="O5321" t="s">
        <v>35</v>
      </c>
      <c r="P5321" t="s">
        <v>71</v>
      </c>
      <c r="Q5321">
        <f>Sales_Data[[#This Row],[Quantity]]*Sales_Data[[#This Row],[Unit_Price]]</f>
        <v>302025</v>
      </c>
      <c r="R5321">
        <f>Sales_Data[[#This Row],[Gross_Sales]]*Sales_Data[[#This Row],[Discount]]</f>
        <v>0</v>
      </c>
      <c r="S5321">
        <f>Sales_Data[[#This Row],[Gross_Sales]]-Sales_Data[[#This Row],[Discount_Amount]]</f>
        <v>302025</v>
      </c>
      <c r="T5321">
        <f>Sales_Data[[#This Row],[Net Sales]]-Sales_Data[[#This Row],[Cost]]</f>
        <v>64514.26999999999</v>
      </c>
      <c r="U5321" s="2">
        <f>Sales_Data[[#This Row],[Profit]]/Sales_Data[[#This Row],[Net Sales]]</f>
        <v>0.21360572800264876</v>
      </c>
      <c r="V5321">
        <f>YEAR(Sales_Data[[#This Row],[Order_Date]])</f>
        <v>2025</v>
      </c>
      <c r="W5321" t="str">
        <f>TEXT(Sales_Data[[#This Row],[Order_Date]],"mmm")</f>
        <v>Oct</v>
      </c>
      <c r="X5321">
        <f>MONTH(Sales_Data[[#This Row],[Order_Date]])</f>
        <v>10</v>
      </c>
      <c r="Y5321" t="str">
        <f>"Q"&amp;ROUNDUP(MONTH(Sales_Data[[#This Row],[Order_Date]])/3,0)</f>
        <v>Q4</v>
      </c>
    </row>
    <row r="5322" spans="1:25" x14ac:dyDescent="0.3">
      <c r="A5322" t="s">
        <v>7103</v>
      </c>
      <c r="B5322" s="1">
        <v>45727</v>
      </c>
      <c r="C5322" t="s">
        <v>698</v>
      </c>
      <c r="D5322" t="s">
        <v>728</v>
      </c>
      <c r="E5322" t="s">
        <v>119</v>
      </c>
      <c r="F5322" t="s">
        <v>538</v>
      </c>
      <c r="G5322" t="s">
        <v>41</v>
      </c>
      <c r="H5322" t="s">
        <v>147</v>
      </c>
      <c r="I5322" t="s">
        <v>369</v>
      </c>
      <c r="J5322">
        <v>1</v>
      </c>
      <c r="K5322">
        <v>5314.84</v>
      </c>
      <c r="L5322">
        <v>0</v>
      </c>
      <c r="M5322">
        <v>4505.84</v>
      </c>
      <c r="N5322" t="s">
        <v>24</v>
      </c>
      <c r="O5322" t="s">
        <v>53</v>
      </c>
      <c r="P5322" t="s">
        <v>26</v>
      </c>
      <c r="Q5322">
        <f>Sales_Data[[#This Row],[Quantity]]*Sales_Data[[#This Row],[Unit_Price]]</f>
        <v>5314.84</v>
      </c>
      <c r="R5322">
        <f>Sales_Data[[#This Row],[Gross_Sales]]*Sales_Data[[#This Row],[Discount]]</f>
        <v>0</v>
      </c>
      <c r="S5322">
        <f>Sales_Data[[#This Row],[Gross_Sales]]-Sales_Data[[#This Row],[Discount_Amount]]</f>
        <v>5314.84</v>
      </c>
      <c r="T5322">
        <f>Sales_Data[[#This Row],[Net Sales]]-Sales_Data[[#This Row],[Cost]]</f>
        <v>809</v>
      </c>
      <c r="U5322" s="2">
        <f>Sales_Data[[#This Row],[Profit]]/Sales_Data[[#This Row],[Net Sales]]</f>
        <v>0.15221530657555071</v>
      </c>
      <c r="V5322">
        <f>YEAR(Sales_Data[[#This Row],[Order_Date]])</f>
        <v>2025</v>
      </c>
      <c r="W5322" t="str">
        <f>TEXT(Sales_Data[[#This Row],[Order_Date]],"mmm")</f>
        <v>Mar</v>
      </c>
      <c r="X5322">
        <f>MONTH(Sales_Data[[#This Row],[Order_Date]])</f>
        <v>3</v>
      </c>
      <c r="Y5322" t="str">
        <f>"Q"&amp;ROUNDUP(MONTH(Sales_Data[[#This Row],[Order_Date]])/3,0)</f>
        <v>Q1</v>
      </c>
    </row>
    <row r="5323" spans="1:25" x14ac:dyDescent="0.3">
      <c r="A5323" t="s">
        <v>7104</v>
      </c>
      <c r="B5323" s="1">
        <v>45770</v>
      </c>
      <c r="C5323" t="s">
        <v>5361</v>
      </c>
      <c r="D5323" t="s">
        <v>199</v>
      </c>
      <c r="E5323" t="s">
        <v>119</v>
      </c>
      <c r="F5323" t="s">
        <v>120</v>
      </c>
      <c r="G5323" t="s">
        <v>21</v>
      </c>
      <c r="H5323" t="s">
        <v>297</v>
      </c>
      <c r="I5323" t="s">
        <v>297</v>
      </c>
      <c r="J5323">
        <v>2</v>
      </c>
      <c r="K5323">
        <v>8166.42</v>
      </c>
      <c r="L5323">
        <v>0</v>
      </c>
      <c r="M5323">
        <v>11953.78</v>
      </c>
      <c r="N5323" t="s">
        <v>70</v>
      </c>
      <c r="O5323" t="s">
        <v>25</v>
      </c>
      <c r="P5323" t="s">
        <v>71</v>
      </c>
      <c r="Q5323">
        <f>Sales_Data[[#This Row],[Quantity]]*Sales_Data[[#This Row],[Unit_Price]]</f>
        <v>16332.84</v>
      </c>
      <c r="R5323">
        <f>Sales_Data[[#This Row],[Gross_Sales]]*Sales_Data[[#This Row],[Discount]]</f>
        <v>0</v>
      </c>
      <c r="S5323">
        <f>Sales_Data[[#This Row],[Gross_Sales]]-Sales_Data[[#This Row],[Discount_Amount]]</f>
        <v>16332.84</v>
      </c>
      <c r="T5323">
        <f>Sales_Data[[#This Row],[Net Sales]]-Sales_Data[[#This Row],[Cost]]</f>
        <v>4379.0599999999995</v>
      </c>
      <c r="U5323" s="2">
        <f>Sales_Data[[#This Row],[Profit]]/Sales_Data[[#This Row],[Net Sales]]</f>
        <v>0.26811381241719134</v>
      </c>
      <c r="V5323">
        <f>YEAR(Sales_Data[[#This Row],[Order_Date]])</f>
        <v>2025</v>
      </c>
      <c r="W5323" t="str">
        <f>TEXT(Sales_Data[[#This Row],[Order_Date]],"mmm")</f>
        <v>Apr</v>
      </c>
      <c r="X5323">
        <f>MONTH(Sales_Data[[#This Row],[Order_Date]])</f>
        <v>4</v>
      </c>
      <c r="Y5323" t="str">
        <f>"Q"&amp;ROUNDUP(MONTH(Sales_Data[[#This Row],[Order_Date]])/3,0)</f>
        <v>Q2</v>
      </c>
    </row>
    <row r="5324" spans="1:25" x14ac:dyDescent="0.3">
      <c r="A5324" t="s">
        <v>7105</v>
      </c>
      <c r="B5324" s="1">
        <v>46020</v>
      </c>
      <c r="C5324" t="s">
        <v>1059</v>
      </c>
      <c r="D5324" t="s">
        <v>463</v>
      </c>
      <c r="E5324" t="s">
        <v>19</v>
      </c>
      <c r="F5324" t="s">
        <v>81</v>
      </c>
      <c r="G5324" t="s">
        <v>67</v>
      </c>
      <c r="H5324" t="s">
        <v>121</v>
      </c>
      <c r="I5324" t="s">
        <v>142</v>
      </c>
      <c r="J5324">
        <v>2</v>
      </c>
      <c r="K5324">
        <v>16304.93</v>
      </c>
      <c r="L5324">
        <v>0.1</v>
      </c>
      <c r="M5324">
        <v>25005.83</v>
      </c>
      <c r="N5324" t="s">
        <v>83</v>
      </c>
      <c r="O5324" t="s">
        <v>35</v>
      </c>
      <c r="P5324" t="s">
        <v>71</v>
      </c>
      <c r="Q5324">
        <f>Sales_Data[[#This Row],[Quantity]]*Sales_Data[[#This Row],[Unit_Price]]</f>
        <v>32609.86</v>
      </c>
      <c r="R5324">
        <f>Sales_Data[[#This Row],[Gross_Sales]]*Sales_Data[[#This Row],[Discount]]</f>
        <v>3260.9860000000003</v>
      </c>
      <c r="S5324">
        <f>Sales_Data[[#This Row],[Gross_Sales]]-Sales_Data[[#This Row],[Discount_Amount]]</f>
        <v>29348.874</v>
      </c>
      <c r="T5324">
        <f>Sales_Data[[#This Row],[Net Sales]]-Sales_Data[[#This Row],[Cost]]</f>
        <v>4343.0439999999981</v>
      </c>
      <c r="U5324" s="2">
        <f>Sales_Data[[#This Row],[Profit]]/Sales_Data[[#This Row],[Net Sales]]</f>
        <v>0.14797991909331848</v>
      </c>
      <c r="V5324">
        <f>YEAR(Sales_Data[[#This Row],[Order_Date]])</f>
        <v>2025</v>
      </c>
      <c r="W5324" t="str">
        <f>TEXT(Sales_Data[[#This Row],[Order_Date]],"mmm")</f>
        <v>Dec</v>
      </c>
      <c r="X5324">
        <f>MONTH(Sales_Data[[#This Row],[Order_Date]])</f>
        <v>12</v>
      </c>
      <c r="Y5324" t="str">
        <f>"Q"&amp;ROUNDUP(MONTH(Sales_Data[[#This Row],[Order_Date]])/3,0)</f>
        <v>Q4</v>
      </c>
    </row>
    <row r="5325" spans="1:25" x14ac:dyDescent="0.3">
      <c r="A5325" t="s">
        <v>7106</v>
      </c>
      <c r="B5325" s="1">
        <v>45769</v>
      </c>
      <c r="C5325" t="s">
        <v>3273</v>
      </c>
      <c r="D5325" t="s">
        <v>280</v>
      </c>
      <c r="E5325" t="s">
        <v>39</v>
      </c>
      <c r="F5325" t="s">
        <v>107</v>
      </c>
      <c r="G5325" t="s">
        <v>75</v>
      </c>
      <c r="H5325" t="s">
        <v>114</v>
      </c>
      <c r="I5325" t="s">
        <v>115</v>
      </c>
      <c r="J5325">
        <v>1</v>
      </c>
      <c r="K5325">
        <v>6631.38</v>
      </c>
      <c r="L5325">
        <v>0.05</v>
      </c>
      <c r="M5325">
        <v>4948.32</v>
      </c>
      <c r="N5325" t="s">
        <v>109</v>
      </c>
      <c r="O5325" t="s">
        <v>53</v>
      </c>
      <c r="P5325" t="s">
        <v>44</v>
      </c>
      <c r="Q5325">
        <f>Sales_Data[[#This Row],[Quantity]]*Sales_Data[[#This Row],[Unit_Price]]</f>
        <v>6631.38</v>
      </c>
      <c r="R5325">
        <f>Sales_Data[[#This Row],[Gross_Sales]]*Sales_Data[[#This Row],[Discount]]</f>
        <v>331.56900000000002</v>
      </c>
      <c r="S5325">
        <f>Sales_Data[[#This Row],[Gross_Sales]]-Sales_Data[[#This Row],[Discount_Amount]]</f>
        <v>6299.8109999999997</v>
      </c>
      <c r="T5325">
        <f>Sales_Data[[#This Row],[Net Sales]]-Sales_Data[[#This Row],[Cost]]</f>
        <v>1351.491</v>
      </c>
      <c r="U5325" s="2">
        <f>Sales_Data[[#This Row],[Profit]]/Sales_Data[[#This Row],[Net Sales]]</f>
        <v>0.21452881681688546</v>
      </c>
      <c r="V5325">
        <f>YEAR(Sales_Data[[#This Row],[Order_Date]])</f>
        <v>2025</v>
      </c>
      <c r="W5325" t="str">
        <f>TEXT(Sales_Data[[#This Row],[Order_Date]],"mmm")</f>
        <v>Apr</v>
      </c>
      <c r="X5325">
        <f>MONTH(Sales_Data[[#This Row],[Order_Date]])</f>
        <v>4</v>
      </c>
      <c r="Y5325" t="str">
        <f>"Q"&amp;ROUNDUP(MONTH(Sales_Data[[#This Row],[Order_Date]])/3,0)</f>
        <v>Q2</v>
      </c>
    </row>
    <row r="5326" spans="1:25" x14ac:dyDescent="0.3">
      <c r="A5326" t="s">
        <v>7107</v>
      </c>
      <c r="B5326" s="1">
        <v>46021</v>
      </c>
      <c r="C5326" t="s">
        <v>2008</v>
      </c>
      <c r="D5326" t="s">
        <v>327</v>
      </c>
      <c r="E5326" t="s">
        <v>48</v>
      </c>
      <c r="F5326" t="s">
        <v>126</v>
      </c>
      <c r="G5326" t="s">
        <v>21</v>
      </c>
      <c r="H5326" t="s">
        <v>127</v>
      </c>
      <c r="I5326" t="s">
        <v>314</v>
      </c>
      <c r="J5326">
        <v>4</v>
      </c>
      <c r="K5326">
        <v>58357.37</v>
      </c>
      <c r="L5326">
        <v>0</v>
      </c>
      <c r="M5326">
        <v>193133.21</v>
      </c>
      <c r="N5326" t="s">
        <v>109</v>
      </c>
      <c r="O5326" t="s">
        <v>35</v>
      </c>
      <c r="P5326" t="s">
        <v>44</v>
      </c>
      <c r="Q5326">
        <f>Sales_Data[[#This Row],[Quantity]]*Sales_Data[[#This Row],[Unit_Price]]</f>
        <v>233429.48</v>
      </c>
      <c r="R5326">
        <f>Sales_Data[[#This Row],[Gross_Sales]]*Sales_Data[[#This Row],[Discount]]</f>
        <v>0</v>
      </c>
      <c r="S5326">
        <f>Sales_Data[[#This Row],[Gross_Sales]]-Sales_Data[[#This Row],[Discount_Amount]]</f>
        <v>233429.48</v>
      </c>
      <c r="T5326">
        <f>Sales_Data[[#This Row],[Net Sales]]-Sales_Data[[#This Row],[Cost]]</f>
        <v>40296.270000000019</v>
      </c>
      <c r="U5326" s="2">
        <f>Sales_Data[[#This Row],[Profit]]/Sales_Data[[#This Row],[Net Sales]]</f>
        <v>0.17262716774248058</v>
      </c>
      <c r="V5326">
        <f>YEAR(Sales_Data[[#This Row],[Order_Date]])</f>
        <v>2025</v>
      </c>
      <c r="W5326" t="str">
        <f>TEXT(Sales_Data[[#This Row],[Order_Date]],"mmm")</f>
        <v>Dec</v>
      </c>
      <c r="X5326">
        <f>MONTH(Sales_Data[[#This Row],[Order_Date]])</f>
        <v>12</v>
      </c>
      <c r="Y5326" t="str">
        <f>"Q"&amp;ROUNDUP(MONTH(Sales_Data[[#This Row],[Order_Date]])/3,0)</f>
        <v>Q4</v>
      </c>
    </row>
    <row r="5327" spans="1:25" x14ac:dyDescent="0.3">
      <c r="A5327" t="s">
        <v>7108</v>
      </c>
      <c r="B5327" s="1">
        <v>45960</v>
      </c>
      <c r="C5327" t="s">
        <v>1591</v>
      </c>
      <c r="D5327" t="s">
        <v>18</v>
      </c>
      <c r="E5327" t="s">
        <v>30</v>
      </c>
      <c r="F5327" t="s">
        <v>156</v>
      </c>
      <c r="G5327" t="s">
        <v>67</v>
      </c>
      <c r="H5327" t="s">
        <v>88</v>
      </c>
      <c r="I5327" t="s">
        <v>89</v>
      </c>
      <c r="J5327">
        <v>2</v>
      </c>
      <c r="K5327">
        <v>265.58999999999997</v>
      </c>
      <c r="L5327">
        <v>0.15</v>
      </c>
      <c r="M5327">
        <v>347.78</v>
      </c>
      <c r="N5327" t="s">
        <v>24</v>
      </c>
      <c r="O5327" t="s">
        <v>35</v>
      </c>
      <c r="P5327" t="s">
        <v>44</v>
      </c>
      <c r="Q5327">
        <f>Sales_Data[[#This Row],[Quantity]]*Sales_Data[[#This Row],[Unit_Price]]</f>
        <v>531.17999999999995</v>
      </c>
      <c r="R5327">
        <f>Sales_Data[[#This Row],[Gross_Sales]]*Sales_Data[[#This Row],[Discount]]</f>
        <v>79.676999999999992</v>
      </c>
      <c r="S5327">
        <f>Sales_Data[[#This Row],[Gross_Sales]]-Sales_Data[[#This Row],[Discount_Amount]]</f>
        <v>451.50299999999993</v>
      </c>
      <c r="T5327">
        <f>Sales_Data[[#This Row],[Net Sales]]-Sales_Data[[#This Row],[Cost]]</f>
        <v>103.72299999999996</v>
      </c>
      <c r="U5327" s="2">
        <f>Sales_Data[[#This Row],[Profit]]/Sales_Data[[#This Row],[Net Sales]]</f>
        <v>0.22972826315661241</v>
      </c>
      <c r="V5327">
        <f>YEAR(Sales_Data[[#This Row],[Order_Date]])</f>
        <v>2025</v>
      </c>
      <c r="W5327" t="str">
        <f>TEXT(Sales_Data[[#This Row],[Order_Date]],"mmm")</f>
        <v>Oct</v>
      </c>
      <c r="X5327">
        <f>MONTH(Sales_Data[[#This Row],[Order_Date]])</f>
        <v>10</v>
      </c>
      <c r="Y5327" t="str">
        <f>"Q"&amp;ROUNDUP(MONTH(Sales_Data[[#This Row],[Order_Date]])/3,0)</f>
        <v>Q4</v>
      </c>
    </row>
    <row r="5328" spans="1:25" x14ac:dyDescent="0.3">
      <c r="A5328" t="s">
        <v>7109</v>
      </c>
      <c r="B5328" s="1">
        <v>45748</v>
      </c>
      <c r="C5328" t="s">
        <v>3220</v>
      </c>
      <c r="D5328" t="s">
        <v>29</v>
      </c>
      <c r="E5328" t="s">
        <v>39</v>
      </c>
      <c r="F5328" t="s">
        <v>405</v>
      </c>
      <c r="G5328" t="s">
        <v>41</v>
      </c>
      <c r="H5328" t="s">
        <v>42</v>
      </c>
      <c r="I5328" t="s">
        <v>43</v>
      </c>
      <c r="J5328">
        <v>1</v>
      </c>
      <c r="K5328">
        <v>6564.5</v>
      </c>
      <c r="L5328">
        <v>0</v>
      </c>
      <c r="M5328">
        <v>4579.87</v>
      </c>
      <c r="N5328" t="s">
        <v>70</v>
      </c>
      <c r="O5328" t="s">
        <v>53</v>
      </c>
      <c r="P5328" t="s">
        <v>71</v>
      </c>
      <c r="Q5328">
        <f>Sales_Data[[#This Row],[Quantity]]*Sales_Data[[#This Row],[Unit_Price]]</f>
        <v>6564.5</v>
      </c>
      <c r="R5328">
        <f>Sales_Data[[#This Row],[Gross_Sales]]*Sales_Data[[#This Row],[Discount]]</f>
        <v>0</v>
      </c>
      <c r="S5328">
        <f>Sales_Data[[#This Row],[Gross_Sales]]-Sales_Data[[#This Row],[Discount_Amount]]</f>
        <v>6564.5</v>
      </c>
      <c r="T5328">
        <f>Sales_Data[[#This Row],[Net Sales]]-Sales_Data[[#This Row],[Cost]]</f>
        <v>1984.63</v>
      </c>
      <c r="U5328" s="2">
        <f>Sales_Data[[#This Row],[Profit]]/Sales_Data[[#This Row],[Net Sales]]</f>
        <v>0.3023276715667606</v>
      </c>
      <c r="V5328">
        <f>YEAR(Sales_Data[[#This Row],[Order_Date]])</f>
        <v>2025</v>
      </c>
      <c r="W5328" t="str">
        <f>TEXT(Sales_Data[[#This Row],[Order_Date]],"mmm")</f>
        <v>Apr</v>
      </c>
      <c r="X5328">
        <f>MONTH(Sales_Data[[#This Row],[Order_Date]])</f>
        <v>4</v>
      </c>
      <c r="Y5328" t="str">
        <f>"Q"&amp;ROUNDUP(MONTH(Sales_Data[[#This Row],[Order_Date]])/3,0)</f>
        <v>Q2</v>
      </c>
    </row>
    <row r="5329" spans="1:25" x14ac:dyDescent="0.3">
      <c r="A5329" t="s">
        <v>7110</v>
      </c>
      <c r="B5329" s="1">
        <v>45675</v>
      </c>
      <c r="C5329" t="s">
        <v>2880</v>
      </c>
      <c r="D5329" t="s">
        <v>155</v>
      </c>
      <c r="E5329" t="s">
        <v>19</v>
      </c>
      <c r="F5329" t="s">
        <v>20</v>
      </c>
      <c r="G5329" t="s">
        <v>75</v>
      </c>
      <c r="H5329" t="s">
        <v>114</v>
      </c>
      <c r="I5329" t="s">
        <v>206</v>
      </c>
      <c r="J5329">
        <v>4</v>
      </c>
      <c r="K5329">
        <v>3078.05</v>
      </c>
      <c r="L5329">
        <v>0.1</v>
      </c>
      <c r="M5329">
        <v>8497.82</v>
      </c>
      <c r="N5329" t="s">
        <v>109</v>
      </c>
      <c r="O5329" t="s">
        <v>35</v>
      </c>
      <c r="P5329" t="s">
        <v>26</v>
      </c>
      <c r="Q5329">
        <f>Sales_Data[[#This Row],[Quantity]]*Sales_Data[[#This Row],[Unit_Price]]</f>
        <v>12312.2</v>
      </c>
      <c r="R5329">
        <f>Sales_Data[[#This Row],[Gross_Sales]]*Sales_Data[[#This Row],[Discount]]</f>
        <v>1231.2200000000003</v>
      </c>
      <c r="S5329">
        <f>Sales_Data[[#This Row],[Gross_Sales]]-Sales_Data[[#This Row],[Discount_Amount]]</f>
        <v>11080.98</v>
      </c>
      <c r="T5329">
        <f>Sales_Data[[#This Row],[Net Sales]]-Sales_Data[[#This Row],[Cost]]</f>
        <v>2583.16</v>
      </c>
      <c r="U5329" s="2">
        <f>Sales_Data[[#This Row],[Profit]]/Sales_Data[[#This Row],[Net Sales]]</f>
        <v>0.2331165655023292</v>
      </c>
      <c r="V5329">
        <f>YEAR(Sales_Data[[#This Row],[Order_Date]])</f>
        <v>2025</v>
      </c>
      <c r="W5329" t="str">
        <f>TEXT(Sales_Data[[#This Row],[Order_Date]],"mmm")</f>
        <v>Jan</v>
      </c>
      <c r="X5329">
        <f>MONTH(Sales_Data[[#This Row],[Order_Date]])</f>
        <v>1</v>
      </c>
      <c r="Y5329" t="str">
        <f>"Q"&amp;ROUNDUP(MONTH(Sales_Data[[#This Row],[Order_Date]])/3,0)</f>
        <v>Q1</v>
      </c>
    </row>
    <row r="5330" spans="1:25" x14ac:dyDescent="0.3">
      <c r="A5330" t="s">
        <v>7111</v>
      </c>
      <c r="B5330" s="1">
        <v>45806</v>
      </c>
      <c r="C5330" t="s">
        <v>2153</v>
      </c>
      <c r="D5330" t="s">
        <v>38</v>
      </c>
      <c r="E5330" t="s">
        <v>19</v>
      </c>
      <c r="F5330" t="s">
        <v>81</v>
      </c>
      <c r="G5330" t="s">
        <v>67</v>
      </c>
      <c r="H5330" t="s">
        <v>88</v>
      </c>
      <c r="I5330" t="s">
        <v>157</v>
      </c>
      <c r="J5330">
        <v>2</v>
      </c>
      <c r="K5330">
        <v>1390.72</v>
      </c>
      <c r="L5330">
        <v>0.15</v>
      </c>
      <c r="M5330">
        <v>1912.53</v>
      </c>
      <c r="N5330" t="s">
        <v>52</v>
      </c>
      <c r="O5330" t="s">
        <v>35</v>
      </c>
      <c r="P5330" t="s">
        <v>71</v>
      </c>
      <c r="Q5330">
        <f>Sales_Data[[#This Row],[Quantity]]*Sales_Data[[#This Row],[Unit_Price]]</f>
        <v>2781.44</v>
      </c>
      <c r="R5330">
        <f>Sales_Data[[#This Row],[Gross_Sales]]*Sales_Data[[#This Row],[Discount]]</f>
        <v>417.21600000000001</v>
      </c>
      <c r="S5330">
        <f>Sales_Data[[#This Row],[Gross_Sales]]-Sales_Data[[#This Row],[Discount_Amount]]</f>
        <v>2364.2240000000002</v>
      </c>
      <c r="T5330">
        <f>Sales_Data[[#This Row],[Net Sales]]-Sales_Data[[#This Row],[Cost]]</f>
        <v>451.69400000000019</v>
      </c>
      <c r="U5330" s="2">
        <f>Sales_Data[[#This Row],[Profit]]/Sales_Data[[#This Row],[Net Sales]]</f>
        <v>0.19105380877615663</v>
      </c>
      <c r="V5330">
        <f>YEAR(Sales_Data[[#This Row],[Order_Date]])</f>
        <v>2025</v>
      </c>
      <c r="W5330" t="str">
        <f>TEXT(Sales_Data[[#This Row],[Order_Date]],"mmm")</f>
        <v>May</v>
      </c>
      <c r="X5330">
        <f>MONTH(Sales_Data[[#This Row],[Order_Date]])</f>
        <v>5</v>
      </c>
      <c r="Y5330" t="str">
        <f>"Q"&amp;ROUNDUP(MONTH(Sales_Data[[#This Row],[Order_Date]])/3,0)</f>
        <v>Q2</v>
      </c>
    </row>
    <row r="5331" spans="1:25" x14ac:dyDescent="0.3">
      <c r="A5331" t="s">
        <v>7112</v>
      </c>
      <c r="B5331" s="1">
        <v>45884</v>
      </c>
      <c r="C5331" t="s">
        <v>1500</v>
      </c>
      <c r="D5331" t="s">
        <v>1055</v>
      </c>
      <c r="E5331" t="s">
        <v>39</v>
      </c>
      <c r="F5331" t="s">
        <v>107</v>
      </c>
      <c r="G5331" t="s">
        <v>41</v>
      </c>
      <c r="H5331" t="s">
        <v>102</v>
      </c>
      <c r="I5331" t="s">
        <v>165</v>
      </c>
      <c r="J5331">
        <v>2</v>
      </c>
      <c r="K5331">
        <v>765.56</v>
      </c>
      <c r="L5331">
        <v>0</v>
      </c>
      <c r="M5331">
        <v>1215.3599999999999</v>
      </c>
      <c r="N5331" t="s">
        <v>83</v>
      </c>
      <c r="O5331" t="s">
        <v>35</v>
      </c>
      <c r="P5331" t="s">
        <v>44</v>
      </c>
      <c r="Q5331">
        <f>Sales_Data[[#This Row],[Quantity]]*Sales_Data[[#This Row],[Unit_Price]]</f>
        <v>1531.12</v>
      </c>
      <c r="R5331">
        <f>Sales_Data[[#This Row],[Gross_Sales]]*Sales_Data[[#This Row],[Discount]]</f>
        <v>0</v>
      </c>
      <c r="S5331">
        <f>Sales_Data[[#This Row],[Gross_Sales]]-Sales_Data[[#This Row],[Discount_Amount]]</f>
        <v>1531.12</v>
      </c>
      <c r="T5331">
        <f>Sales_Data[[#This Row],[Net Sales]]-Sales_Data[[#This Row],[Cost]]</f>
        <v>315.76</v>
      </c>
      <c r="U5331" s="2">
        <f>Sales_Data[[#This Row],[Profit]]/Sales_Data[[#This Row],[Net Sales]]</f>
        <v>0.20622812059146248</v>
      </c>
      <c r="V5331">
        <f>YEAR(Sales_Data[[#This Row],[Order_Date]])</f>
        <v>2025</v>
      </c>
      <c r="W5331" t="str">
        <f>TEXT(Sales_Data[[#This Row],[Order_Date]],"mmm")</f>
        <v>Aug</v>
      </c>
      <c r="X5331">
        <f>MONTH(Sales_Data[[#This Row],[Order_Date]])</f>
        <v>8</v>
      </c>
      <c r="Y5331" t="str">
        <f>"Q"&amp;ROUNDUP(MONTH(Sales_Data[[#This Row],[Order_Date]])/3,0)</f>
        <v>Q3</v>
      </c>
    </row>
    <row r="5332" spans="1:25" x14ac:dyDescent="0.3">
      <c r="A5332" t="s">
        <v>7113</v>
      </c>
      <c r="B5332" s="1">
        <v>45871</v>
      </c>
      <c r="C5332" t="s">
        <v>1677</v>
      </c>
      <c r="D5332" t="s">
        <v>463</v>
      </c>
      <c r="E5332" t="s">
        <v>119</v>
      </c>
      <c r="F5332" t="s">
        <v>249</v>
      </c>
      <c r="G5332" t="s">
        <v>41</v>
      </c>
      <c r="H5332" t="s">
        <v>147</v>
      </c>
      <c r="I5332" t="s">
        <v>369</v>
      </c>
      <c r="J5332">
        <v>2</v>
      </c>
      <c r="K5332">
        <v>3465.79</v>
      </c>
      <c r="L5332">
        <v>0</v>
      </c>
      <c r="M5332">
        <v>5137.1000000000004</v>
      </c>
      <c r="N5332" t="s">
        <v>24</v>
      </c>
      <c r="O5332" t="s">
        <v>35</v>
      </c>
      <c r="P5332" t="s">
        <v>26</v>
      </c>
      <c r="Q5332">
        <f>Sales_Data[[#This Row],[Quantity]]*Sales_Data[[#This Row],[Unit_Price]]</f>
        <v>6931.58</v>
      </c>
      <c r="R5332">
        <f>Sales_Data[[#This Row],[Gross_Sales]]*Sales_Data[[#This Row],[Discount]]</f>
        <v>0</v>
      </c>
      <c r="S5332">
        <f>Sales_Data[[#This Row],[Gross_Sales]]-Sales_Data[[#This Row],[Discount_Amount]]</f>
        <v>6931.58</v>
      </c>
      <c r="T5332">
        <f>Sales_Data[[#This Row],[Net Sales]]-Sales_Data[[#This Row],[Cost]]</f>
        <v>1794.4799999999996</v>
      </c>
      <c r="U5332" s="2">
        <f>Sales_Data[[#This Row],[Profit]]/Sales_Data[[#This Row],[Net Sales]]</f>
        <v>0.25888469872669717</v>
      </c>
      <c r="V5332">
        <f>YEAR(Sales_Data[[#This Row],[Order_Date]])</f>
        <v>2025</v>
      </c>
      <c r="W5332" t="str">
        <f>TEXT(Sales_Data[[#This Row],[Order_Date]],"mmm")</f>
        <v>Aug</v>
      </c>
      <c r="X5332">
        <f>MONTH(Sales_Data[[#This Row],[Order_Date]])</f>
        <v>8</v>
      </c>
      <c r="Y5332" t="str">
        <f>"Q"&amp;ROUNDUP(MONTH(Sales_Data[[#This Row],[Order_Date]])/3,0)</f>
        <v>Q3</v>
      </c>
    </row>
    <row r="5333" spans="1:25" x14ac:dyDescent="0.3">
      <c r="A5333" t="s">
        <v>7114</v>
      </c>
      <c r="B5333" s="1">
        <v>46017</v>
      </c>
      <c r="C5333" t="s">
        <v>7115</v>
      </c>
      <c r="D5333" t="s">
        <v>397</v>
      </c>
      <c r="E5333" t="s">
        <v>48</v>
      </c>
      <c r="F5333" t="s">
        <v>49</v>
      </c>
      <c r="G5333" t="s">
        <v>67</v>
      </c>
      <c r="H5333" t="s">
        <v>68</v>
      </c>
      <c r="I5333" t="s">
        <v>69</v>
      </c>
      <c r="J5333">
        <v>2</v>
      </c>
      <c r="K5333">
        <v>40921.06</v>
      </c>
      <c r="L5333">
        <v>0.1</v>
      </c>
      <c r="M5333">
        <v>46075.18</v>
      </c>
      <c r="N5333" t="s">
        <v>52</v>
      </c>
      <c r="O5333" t="s">
        <v>35</v>
      </c>
      <c r="P5333" t="s">
        <v>44</v>
      </c>
      <c r="Q5333">
        <f>Sales_Data[[#This Row],[Quantity]]*Sales_Data[[#This Row],[Unit_Price]]</f>
        <v>81842.12</v>
      </c>
      <c r="R5333">
        <f>Sales_Data[[#This Row],[Gross_Sales]]*Sales_Data[[#This Row],[Discount]]</f>
        <v>8184.2119999999995</v>
      </c>
      <c r="S5333">
        <f>Sales_Data[[#This Row],[Gross_Sales]]-Sales_Data[[#This Row],[Discount_Amount]]</f>
        <v>73657.907999999996</v>
      </c>
      <c r="T5333">
        <f>Sales_Data[[#This Row],[Net Sales]]-Sales_Data[[#This Row],[Cost]]</f>
        <v>27582.727999999996</v>
      </c>
      <c r="U5333" s="2">
        <f>Sales_Data[[#This Row],[Profit]]/Sales_Data[[#This Row],[Net Sales]]</f>
        <v>0.37447069498634139</v>
      </c>
      <c r="V5333">
        <f>YEAR(Sales_Data[[#This Row],[Order_Date]])</f>
        <v>2025</v>
      </c>
      <c r="W5333" t="str">
        <f>TEXT(Sales_Data[[#This Row],[Order_Date]],"mmm")</f>
        <v>Dec</v>
      </c>
      <c r="X5333">
        <f>MONTH(Sales_Data[[#This Row],[Order_Date]])</f>
        <v>12</v>
      </c>
      <c r="Y5333" t="str">
        <f>"Q"&amp;ROUNDUP(MONTH(Sales_Data[[#This Row],[Order_Date]])/3,0)</f>
        <v>Q4</v>
      </c>
    </row>
    <row r="5334" spans="1:25" x14ac:dyDescent="0.3">
      <c r="A5334" t="s">
        <v>7116</v>
      </c>
      <c r="B5334" s="1">
        <v>45808</v>
      </c>
      <c r="C5334" t="s">
        <v>254</v>
      </c>
      <c r="D5334" t="s">
        <v>546</v>
      </c>
      <c r="E5334" t="s">
        <v>39</v>
      </c>
      <c r="F5334" t="s">
        <v>202</v>
      </c>
      <c r="G5334" t="s">
        <v>67</v>
      </c>
      <c r="H5334" t="s">
        <v>121</v>
      </c>
      <c r="I5334" t="s">
        <v>122</v>
      </c>
      <c r="J5334">
        <v>1</v>
      </c>
      <c r="K5334">
        <v>3055.25</v>
      </c>
      <c r="L5334">
        <v>0.05</v>
      </c>
      <c r="M5334">
        <v>2236.67</v>
      </c>
      <c r="N5334" t="s">
        <v>24</v>
      </c>
      <c r="O5334" t="s">
        <v>35</v>
      </c>
      <c r="P5334" t="s">
        <v>44</v>
      </c>
      <c r="Q5334">
        <f>Sales_Data[[#This Row],[Quantity]]*Sales_Data[[#This Row],[Unit_Price]]</f>
        <v>3055.25</v>
      </c>
      <c r="R5334">
        <f>Sales_Data[[#This Row],[Gross_Sales]]*Sales_Data[[#This Row],[Discount]]</f>
        <v>152.76250000000002</v>
      </c>
      <c r="S5334">
        <f>Sales_Data[[#This Row],[Gross_Sales]]-Sales_Data[[#This Row],[Discount_Amount]]</f>
        <v>2902.4875000000002</v>
      </c>
      <c r="T5334">
        <f>Sales_Data[[#This Row],[Net Sales]]-Sales_Data[[#This Row],[Cost]]</f>
        <v>665.81750000000011</v>
      </c>
      <c r="U5334" s="2">
        <f>Sales_Data[[#This Row],[Profit]]/Sales_Data[[#This Row],[Net Sales]]</f>
        <v>0.22939547543271077</v>
      </c>
      <c r="V5334">
        <f>YEAR(Sales_Data[[#This Row],[Order_Date]])</f>
        <v>2025</v>
      </c>
      <c r="W5334" t="str">
        <f>TEXT(Sales_Data[[#This Row],[Order_Date]],"mmm")</f>
        <v>May</v>
      </c>
      <c r="X5334">
        <f>MONTH(Sales_Data[[#This Row],[Order_Date]])</f>
        <v>5</v>
      </c>
      <c r="Y5334" t="str">
        <f>"Q"&amp;ROUNDUP(MONTH(Sales_Data[[#This Row],[Order_Date]])/3,0)</f>
        <v>Q2</v>
      </c>
    </row>
    <row r="5335" spans="1:25" x14ac:dyDescent="0.3">
      <c r="A5335" t="s">
        <v>7117</v>
      </c>
      <c r="B5335" s="1">
        <v>45849</v>
      </c>
      <c r="C5335" t="s">
        <v>2062</v>
      </c>
      <c r="D5335" t="s">
        <v>589</v>
      </c>
      <c r="E5335" t="s">
        <v>48</v>
      </c>
      <c r="F5335" t="s">
        <v>49</v>
      </c>
      <c r="G5335" t="s">
        <v>41</v>
      </c>
      <c r="H5335" t="s">
        <v>147</v>
      </c>
      <c r="I5335" t="s">
        <v>369</v>
      </c>
      <c r="J5335">
        <v>3</v>
      </c>
      <c r="K5335">
        <v>3122.7</v>
      </c>
      <c r="L5335">
        <v>0.05</v>
      </c>
      <c r="M5335">
        <v>7659.61</v>
      </c>
      <c r="N5335" t="s">
        <v>83</v>
      </c>
      <c r="O5335" t="s">
        <v>25</v>
      </c>
      <c r="P5335" t="s">
        <v>26</v>
      </c>
      <c r="Q5335">
        <f>Sales_Data[[#This Row],[Quantity]]*Sales_Data[[#This Row],[Unit_Price]]</f>
        <v>9368.0999999999985</v>
      </c>
      <c r="R5335">
        <f>Sales_Data[[#This Row],[Gross_Sales]]*Sales_Data[[#This Row],[Discount]]</f>
        <v>468.40499999999997</v>
      </c>
      <c r="S5335">
        <f>Sales_Data[[#This Row],[Gross_Sales]]-Sales_Data[[#This Row],[Discount_Amount]]</f>
        <v>8899.6949999999979</v>
      </c>
      <c r="T5335">
        <f>Sales_Data[[#This Row],[Net Sales]]-Sales_Data[[#This Row],[Cost]]</f>
        <v>1240.0849999999982</v>
      </c>
      <c r="U5335" s="2">
        <f>Sales_Data[[#This Row],[Profit]]/Sales_Data[[#This Row],[Net Sales]]</f>
        <v>0.13934016839902924</v>
      </c>
      <c r="V5335">
        <f>YEAR(Sales_Data[[#This Row],[Order_Date]])</f>
        <v>2025</v>
      </c>
      <c r="W5335" t="str">
        <f>TEXT(Sales_Data[[#This Row],[Order_Date]],"mmm")</f>
        <v>Jul</v>
      </c>
      <c r="X5335">
        <f>MONTH(Sales_Data[[#This Row],[Order_Date]])</f>
        <v>7</v>
      </c>
      <c r="Y5335" t="str">
        <f>"Q"&amp;ROUNDUP(MONTH(Sales_Data[[#This Row],[Order_Date]])/3,0)</f>
        <v>Q3</v>
      </c>
    </row>
    <row r="5336" spans="1:25" x14ac:dyDescent="0.3">
      <c r="A5336" t="s">
        <v>7118</v>
      </c>
      <c r="B5336" s="1">
        <v>45697</v>
      </c>
      <c r="C5336" t="s">
        <v>2784</v>
      </c>
      <c r="D5336" t="s">
        <v>596</v>
      </c>
      <c r="E5336" t="s">
        <v>30</v>
      </c>
      <c r="F5336" t="s">
        <v>210</v>
      </c>
      <c r="G5336" t="s">
        <v>67</v>
      </c>
      <c r="H5336" t="s">
        <v>121</v>
      </c>
      <c r="I5336" t="s">
        <v>122</v>
      </c>
      <c r="J5336">
        <v>4</v>
      </c>
      <c r="K5336">
        <v>2513.29</v>
      </c>
      <c r="L5336">
        <v>0.1</v>
      </c>
      <c r="M5336">
        <v>7786.82</v>
      </c>
      <c r="N5336" t="s">
        <v>70</v>
      </c>
      <c r="O5336" t="s">
        <v>53</v>
      </c>
      <c r="P5336" t="s">
        <v>44</v>
      </c>
      <c r="Q5336">
        <f>Sales_Data[[#This Row],[Quantity]]*Sales_Data[[#This Row],[Unit_Price]]</f>
        <v>10053.16</v>
      </c>
      <c r="R5336">
        <f>Sales_Data[[#This Row],[Gross_Sales]]*Sales_Data[[#This Row],[Discount]]</f>
        <v>1005.316</v>
      </c>
      <c r="S5336">
        <f>Sales_Data[[#This Row],[Gross_Sales]]-Sales_Data[[#This Row],[Discount_Amount]]</f>
        <v>9047.8439999999991</v>
      </c>
      <c r="T5336">
        <f>Sales_Data[[#This Row],[Net Sales]]-Sales_Data[[#This Row],[Cost]]</f>
        <v>1261.0239999999994</v>
      </c>
      <c r="U5336" s="2">
        <f>Sales_Data[[#This Row],[Profit]]/Sales_Data[[#This Row],[Net Sales]]</f>
        <v>0.13937287159239256</v>
      </c>
      <c r="V5336">
        <f>YEAR(Sales_Data[[#This Row],[Order_Date]])</f>
        <v>2025</v>
      </c>
      <c r="W5336" t="str">
        <f>TEXT(Sales_Data[[#This Row],[Order_Date]],"mmm")</f>
        <v>Feb</v>
      </c>
      <c r="X5336">
        <f>MONTH(Sales_Data[[#This Row],[Order_Date]])</f>
        <v>2</v>
      </c>
      <c r="Y5336" t="str">
        <f>"Q"&amp;ROUNDUP(MONTH(Sales_Data[[#This Row],[Order_Date]])/3,0)</f>
        <v>Q1</v>
      </c>
    </row>
    <row r="5337" spans="1:25" x14ac:dyDescent="0.3">
      <c r="A5337" t="s">
        <v>7119</v>
      </c>
      <c r="B5337" s="1">
        <v>45899</v>
      </c>
      <c r="C5337" t="s">
        <v>3709</v>
      </c>
      <c r="D5337" t="s">
        <v>112</v>
      </c>
      <c r="E5337" t="s">
        <v>48</v>
      </c>
      <c r="F5337" t="s">
        <v>164</v>
      </c>
      <c r="G5337" t="s">
        <v>75</v>
      </c>
      <c r="H5337" t="s">
        <v>185</v>
      </c>
      <c r="I5337" t="s">
        <v>261</v>
      </c>
      <c r="J5337">
        <v>2</v>
      </c>
      <c r="K5337">
        <v>29575.3</v>
      </c>
      <c r="L5337">
        <v>0.15</v>
      </c>
      <c r="M5337">
        <v>42420.92</v>
      </c>
      <c r="N5337" t="s">
        <v>52</v>
      </c>
      <c r="O5337" t="s">
        <v>35</v>
      </c>
      <c r="P5337" t="s">
        <v>71</v>
      </c>
      <c r="Q5337">
        <f>Sales_Data[[#This Row],[Quantity]]*Sales_Data[[#This Row],[Unit_Price]]</f>
        <v>59150.6</v>
      </c>
      <c r="R5337">
        <f>Sales_Data[[#This Row],[Gross_Sales]]*Sales_Data[[#This Row],[Discount]]</f>
        <v>8872.59</v>
      </c>
      <c r="S5337">
        <f>Sales_Data[[#This Row],[Gross_Sales]]-Sales_Data[[#This Row],[Discount_Amount]]</f>
        <v>50278.009999999995</v>
      </c>
      <c r="T5337">
        <f>Sales_Data[[#This Row],[Net Sales]]-Sales_Data[[#This Row],[Cost]]</f>
        <v>7857.0899999999965</v>
      </c>
      <c r="U5337" s="2">
        <f>Sales_Data[[#This Row],[Profit]]/Sales_Data[[#This Row],[Net Sales]]</f>
        <v>0.15627289146885481</v>
      </c>
      <c r="V5337">
        <f>YEAR(Sales_Data[[#This Row],[Order_Date]])</f>
        <v>2025</v>
      </c>
      <c r="W5337" t="str">
        <f>TEXT(Sales_Data[[#This Row],[Order_Date]],"mmm")</f>
        <v>Aug</v>
      </c>
      <c r="X5337">
        <f>MONTH(Sales_Data[[#This Row],[Order_Date]])</f>
        <v>8</v>
      </c>
      <c r="Y5337" t="str">
        <f>"Q"&amp;ROUNDUP(MONTH(Sales_Data[[#This Row],[Order_Date]])/3,0)</f>
        <v>Q3</v>
      </c>
    </row>
    <row r="5338" spans="1:25" x14ac:dyDescent="0.3">
      <c r="A5338" t="s">
        <v>7120</v>
      </c>
      <c r="B5338" s="1">
        <v>45795</v>
      </c>
      <c r="C5338" t="s">
        <v>2671</v>
      </c>
      <c r="D5338" t="s">
        <v>255</v>
      </c>
      <c r="E5338" t="s">
        <v>39</v>
      </c>
      <c r="F5338" t="s">
        <v>107</v>
      </c>
      <c r="G5338" t="s">
        <v>67</v>
      </c>
      <c r="H5338" t="s">
        <v>88</v>
      </c>
      <c r="I5338" t="s">
        <v>89</v>
      </c>
      <c r="J5338">
        <v>2</v>
      </c>
      <c r="K5338">
        <v>5395.21</v>
      </c>
      <c r="L5338">
        <v>0</v>
      </c>
      <c r="M5338">
        <v>8427.7099999999991</v>
      </c>
      <c r="N5338" t="s">
        <v>83</v>
      </c>
      <c r="O5338" t="s">
        <v>53</v>
      </c>
      <c r="P5338" t="s">
        <v>44</v>
      </c>
      <c r="Q5338">
        <f>Sales_Data[[#This Row],[Quantity]]*Sales_Data[[#This Row],[Unit_Price]]</f>
        <v>10790.42</v>
      </c>
      <c r="R5338">
        <f>Sales_Data[[#This Row],[Gross_Sales]]*Sales_Data[[#This Row],[Discount]]</f>
        <v>0</v>
      </c>
      <c r="S5338">
        <f>Sales_Data[[#This Row],[Gross_Sales]]-Sales_Data[[#This Row],[Discount_Amount]]</f>
        <v>10790.42</v>
      </c>
      <c r="T5338">
        <f>Sales_Data[[#This Row],[Net Sales]]-Sales_Data[[#This Row],[Cost]]</f>
        <v>2362.7100000000009</v>
      </c>
      <c r="U5338" s="2">
        <f>Sales_Data[[#This Row],[Profit]]/Sales_Data[[#This Row],[Net Sales]]</f>
        <v>0.21896367333245609</v>
      </c>
      <c r="V5338">
        <f>YEAR(Sales_Data[[#This Row],[Order_Date]])</f>
        <v>2025</v>
      </c>
      <c r="W5338" t="str">
        <f>TEXT(Sales_Data[[#This Row],[Order_Date]],"mmm")</f>
        <v>May</v>
      </c>
      <c r="X5338">
        <f>MONTH(Sales_Data[[#This Row],[Order_Date]])</f>
        <v>5</v>
      </c>
      <c r="Y5338" t="str">
        <f>"Q"&amp;ROUNDUP(MONTH(Sales_Data[[#This Row],[Order_Date]])/3,0)</f>
        <v>Q2</v>
      </c>
    </row>
    <row r="5339" spans="1:25" x14ac:dyDescent="0.3">
      <c r="A5339" t="s">
        <v>7121</v>
      </c>
      <c r="B5339" s="1">
        <v>46002</v>
      </c>
      <c r="C5339" t="s">
        <v>2052</v>
      </c>
      <c r="D5339" t="s">
        <v>252</v>
      </c>
      <c r="E5339" t="s">
        <v>48</v>
      </c>
      <c r="F5339" t="s">
        <v>126</v>
      </c>
      <c r="G5339" t="s">
        <v>67</v>
      </c>
      <c r="H5339" t="s">
        <v>133</v>
      </c>
      <c r="I5339" t="s">
        <v>138</v>
      </c>
      <c r="J5339">
        <v>3</v>
      </c>
      <c r="K5339">
        <v>19255.419999999998</v>
      </c>
      <c r="L5339">
        <v>0.1</v>
      </c>
      <c r="M5339">
        <v>39119.15</v>
      </c>
      <c r="N5339" t="s">
        <v>24</v>
      </c>
      <c r="O5339" t="s">
        <v>53</v>
      </c>
      <c r="P5339" t="s">
        <v>71</v>
      </c>
      <c r="Q5339">
        <f>Sales_Data[[#This Row],[Quantity]]*Sales_Data[[#This Row],[Unit_Price]]</f>
        <v>57766.259999999995</v>
      </c>
      <c r="R5339">
        <f>Sales_Data[[#This Row],[Gross_Sales]]*Sales_Data[[#This Row],[Discount]]</f>
        <v>5776.6260000000002</v>
      </c>
      <c r="S5339">
        <f>Sales_Data[[#This Row],[Gross_Sales]]-Sales_Data[[#This Row],[Discount_Amount]]</f>
        <v>51989.633999999991</v>
      </c>
      <c r="T5339">
        <f>Sales_Data[[#This Row],[Net Sales]]-Sales_Data[[#This Row],[Cost]]</f>
        <v>12870.483999999989</v>
      </c>
      <c r="U5339" s="2">
        <f>Sales_Data[[#This Row],[Profit]]/Sales_Data[[#This Row],[Net Sales]]</f>
        <v>0.24755865755854314</v>
      </c>
      <c r="V5339">
        <f>YEAR(Sales_Data[[#This Row],[Order_Date]])</f>
        <v>2025</v>
      </c>
      <c r="W5339" t="str">
        <f>TEXT(Sales_Data[[#This Row],[Order_Date]],"mmm")</f>
        <v>Dec</v>
      </c>
      <c r="X5339">
        <f>MONTH(Sales_Data[[#This Row],[Order_Date]])</f>
        <v>12</v>
      </c>
      <c r="Y5339" t="str">
        <f>"Q"&amp;ROUNDUP(MONTH(Sales_Data[[#This Row],[Order_Date]])/3,0)</f>
        <v>Q4</v>
      </c>
    </row>
    <row r="5340" spans="1:25" x14ac:dyDescent="0.3">
      <c r="A5340" t="s">
        <v>7122</v>
      </c>
      <c r="B5340" s="1">
        <v>45837</v>
      </c>
      <c r="C5340" t="s">
        <v>1074</v>
      </c>
      <c r="D5340" t="s">
        <v>290</v>
      </c>
      <c r="E5340" t="s">
        <v>39</v>
      </c>
      <c r="F5340" t="s">
        <v>405</v>
      </c>
      <c r="G5340" t="s">
        <v>67</v>
      </c>
      <c r="H5340" t="s">
        <v>121</v>
      </c>
      <c r="I5340" t="s">
        <v>142</v>
      </c>
      <c r="J5340">
        <v>1</v>
      </c>
      <c r="K5340">
        <v>1835.71</v>
      </c>
      <c r="L5340">
        <v>0</v>
      </c>
      <c r="M5340">
        <v>1149.1300000000001</v>
      </c>
      <c r="N5340" t="s">
        <v>24</v>
      </c>
      <c r="O5340" t="s">
        <v>35</v>
      </c>
      <c r="P5340" t="s">
        <v>71</v>
      </c>
      <c r="Q5340">
        <f>Sales_Data[[#This Row],[Quantity]]*Sales_Data[[#This Row],[Unit_Price]]</f>
        <v>1835.71</v>
      </c>
      <c r="R5340">
        <f>Sales_Data[[#This Row],[Gross_Sales]]*Sales_Data[[#This Row],[Discount]]</f>
        <v>0</v>
      </c>
      <c r="S5340">
        <f>Sales_Data[[#This Row],[Gross_Sales]]-Sales_Data[[#This Row],[Discount_Amount]]</f>
        <v>1835.71</v>
      </c>
      <c r="T5340">
        <f>Sales_Data[[#This Row],[Net Sales]]-Sales_Data[[#This Row],[Cost]]</f>
        <v>686.57999999999993</v>
      </c>
      <c r="U5340" s="2">
        <f>Sales_Data[[#This Row],[Profit]]/Sales_Data[[#This Row],[Net Sales]]</f>
        <v>0.37401332454472652</v>
      </c>
      <c r="V5340">
        <f>YEAR(Sales_Data[[#This Row],[Order_Date]])</f>
        <v>2025</v>
      </c>
      <c r="W5340" t="str">
        <f>TEXT(Sales_Data[[#This Row],[Order_Date]],"mmm")</f>
        <v>Jun</v>
      </c>
      <c r="X5340">
        <f>MONTH(Sales_Data[[#This Row],[Order_Date]])</f>
        <v>6</v>
      </c>
      <c r="Y5340" t="str">
        <f>"Q"&amp;ROUNDUP(MONTH(Sales_Data[[#This Row],[Order_Date]])/3,0)</f>
        <v>Q2</v>
      </c>
    </row>
    <row r="5341" spans="1:25" x14ac:dyDescent="0.3">
      <c r="A5341" t="s">
        <v>7123</v>
      </c>
      <c r="B5341" s="1">
        <v>45857</v>
      </c>
      <c r="C5341" t="s">
        <v>2437</v>
      </c>
      <c r="D5341" t="s">
        <v>1650</v>
      </c>
      <c r="E5341" t="s">
        <v>30</v>
      </c>
      <c r="F5341" t="s">
        <v>31</v>
      </c>
      <c r="G5341" t="s">
        <v>32</v>
      </c>
      <c r="H5341" t="s">
        <v>33</v>
      </c>
      <c r="I5341" t="s">
        <v>161</v>
      </c>
      <c r="J5341">
        <v>5</v>
      </c>
      <c r="K5341">
        <v>1465.71</v>
      </c>
      <c r="L5341">
        <v>0.05</v>
      </c>
      <c r="M5341">
        <v>4950.67</v>
      </c>
      <c r="N5341" t="s">
        <v>52</v>
      </c>
      <c r="O5341" t="s">
        <v>35</v>
      </c>
      <c r="P5341" t="s">
        <v>71</v>
      </c>
      <c r="Q5341">
        <f>Sales_Data[[#This Row],[Quantity]]*Sales_Data[[#This Row],[Unit_Price]]</f>
        <v>7328.55</v>
      </c>
      <c r="R5341">
        <f>Sales_Data[[#This Row],[Gross_Sales]]*Sales_Data[[#This Row],[Discount]]</f>
        <v>366.42750000000001</v>
      </c>
      <c r="S5341">
        <f>Sales_Data[[#This Row],[Gross_Sales]]-Sales_Data[[#This Row],[Discount_Amount]]</f>
        <v>6962.1225000000004</v>
      </c>
      <c r="T5341">
        <f>Sales_Data[[#This Row],[Net Sales]]-Sales_Data[[#This Row],[Cost]]</f>
        <v>2011.4525000000003</v>
      </c>
      <c r="U5341" s="2">
        <f>Sales_Data[[#This Row],[Profit]]/Sales_Data[[#This Row],[Net Sales]]</f>
        <v>0.28891368975481257</v>
      </c>
      <c r="V5341">
        <f>YEAR(Sales_Data[[#This Row],[Order_Date]])</f>
        <v>2025</v>
      </c>
      <c r="W5341" t="str">
        <f>TEXT(Sales_Data[[#This Row],[Order_Date]],"mmm")</f>
        <v>Jul</v>
      </c>
      <c r="X5341">
        <f>MONTH(Sales_Data[[#This Row],[Order_Date]])</f>
        <v>7</v>
      </c>
      <c r="Y5341" t="str">
        <f>"Q"&amp;ROUNDUP(MONTH(Sales_Data[[#This Row],[Order_Date]])/3,0)</f>
        <v>Q3</v>
      </c>
    </row>
    <row r="5342" spans="1:25" x14ac:dyDescent="0.3">
      <c r="A5342" t="s">
        <v>7124</v>
      </c>
      <c r="B5342" s="1">
        <v>45860</v>
      </c>
      <c r="C5342" t="s">
        <v>1349</v>
      </c>
      <c r="D5342" t="s">
        <v>723</v>
      </c>
      <c r="E5342" t="s">
        <v>30</v>
      </c>
      <c r="F5342" t="s">
        <v>31</v>
      </c>
      <c r="G5342" t="s">
        <v>41</v>
      </c>
      <c r="H5342" t="s">
        <v>171</v>
      </c>
      <c r="I5342" t="s">
        <v>191</v>
      </c>
      <c r="J5342">
        <v>2</v>
      </c>
      <c r="K5342">
        <v>1692.76</v>
      </c>
      <c r="L5342">
        <v>0</v>
      </c>
      <c r="M5342">
        <v>2850.42</v>
      </c>
      <c r="N5342" t="s">
        <v>24</v>
      </c>
      <c r="O5342" t="s">
        <v>53</v>
      </c>
      <c r="P5342" t="s">
        <v>44</v>
      </c>
      <c r="Q5342">
        <f>Sales_Data[[#This Row],[Quantity]]*Sales_Data[[#This Row],[Unit_Price]]</f>
        <v>3385.52</v>
      </c>
      <c r="R5342">
        <f>Sales_Data[[#This Row],[Gross_Sales]]*Sales_Data[[#This Row],[Discount]]</f>
        <v>0</v>
      </c>
      <c r="S5342">
        <f>Sales_Data[[#This Row],[Gross_Sales]]-Sales_Data[[#This Row],[Discount_Amount]]</f>
        <v>3385.52</v>
      </c>
      <c r="T5342">
        <f>Sales_Data[[#This Row],[Net Sales]]-Sales_Data[[#This Row],[Cost]]</f>
        <v>535.09999999999991</v>
      </c>
      <c r="U5342" s="2">
        <f>Sales_Data[[#This Row],[Profit]]/Sales_Data[[#This Row],[Net Sales]]</f>
        <v>0.15805548335263117</v>
      </c>
      <c r="V5342">
        <f>YEAR(Sales_Data[[#This Row],[Order_Date]])</f>
        <v>2025</v>
      </c>
      <c r="W5342" t="str">
        <f>TEXT(Sales_Data[[#This Row],[Order_Date]],"mmm")</f>
        <v>Jul</v>
      </c>
      <c r="X5342">
        <f>MONTH(Sales_Data[[#This Row],[Order_Date]])</f>
        <v>7</v>
      </c>
      <c r="Y5342" t="str">
        <f>"Q"&amp;ROUNDUP(MONTH(Sales_Data[[#This Row],[Order_Date]])/3,0)</f>
        <v>Q3</v>
      </c>
    </row>
    <row r="5343" spans="1:25" x14ac:dyDescent="0.3">
      <c r="A5343" t="s">
        <v>7125</v>
      </c>
      <c r="B5343" s="1">
        <v>45718</v>
      </c>
      <c r="C5343" t="s">
        <v>301</v>
      </c>
      <c r="D5343" t="s">
        <v>205</v>
      </c>
      <c r="E5343" t="s">
        <v>30</v>
      </c>
      <c r="F5343" t="s">
        <v>156</v>
      </c>
      <c r="G5343" t="s">
        <v>75</v>
      </c>
      <c r="H5343" t="s">
        <v>76</v>
      </c>
      <c r="I5343" t="s">
        <v>77</v>
      </c>
      <c r="J5343">
        <v>1</v>
      </c>
      <c r="K5343">
        <v>3096.03</v>
      </c>
      <c r="L5343">
        <v>0.05</v>
      </c>
      <c r="M5343">
        <v>1944.78</v>
      </c>
      <c r="N5343" t="s">
        <v>83</v>
      </c>
      <c r="O5343" t="s">
        <v>35</v>
      </c>
      <c r="P5343" t="s">
        <v>26</v>
      </c>
      <c r="Q5343">
        <f>Sales_Data[[#This Row],[Quantity]]*Sales_Data[[#This Row],[Unit_Price]]</f>
        <v>3096.03</v>
      </c>
      <c r="R5343">
        <f>Sales_Data[[#This Row],[Gross_Sales]]*Sales_Data[[#This Row],[Discount]]</f>
        <v>154.80150000000003</v>
      </c>
      <c r="S5343">
        <f>Sales_Data[[#This Row],[Gross_Sales]]-Sales_Data[[#This Row],[Discount_Amount]]</f>
        <v>2941.2285000000002</v>
      </c>
      <c r="T5343">
        <f>Sales_Data[[#This Row],[Net Sales]]-Sales_Data[[#This Row],[Cost]]</f>
        <v>996.44850000000019</v>
      </c>
      <c r="U5343" s="2">
        <f>Sales_Data[[#This Row],[Profit]]/Sales_Data[[#This Row],[Net Sales]]</f>
        <v>0.33878649686687046</v>
      </c>
      <c r="V5343">
        <f>YEAR(Sales_Data[[#This Row],[Order_Date]])</f>
        <v>2025</v>
      </c>
      <c r="W5343" t="str">
        <f>TEXT(Sales_Data[[#This Row],[Order_Date]],"mmm")</f>
        <v>Mar</v>
      </c>
      <c r="X5343">
        <f>MONTH(Sales_Data[[#This Row],[Order_Date]])</f>
        <v>3</v>
      </c>
      <c r="Y5343" t="str">
        <f>"Q"&amp;ROUNDUP(MONTH(Sales_Data[[#This Row],[Order_Date]])/3,0)</f>
        <v>Q1</v>
      </c>
    </row>
    <row r="5344" spans="1:25" x14ac:dyDescent="0.3">
      <c r="A5344" t="s">
        <v>7126</v>
      </c>
      <c r="B5344" s="1">
        <v>45849</v>
      </c>
      <c r="C5344" t="s">
        <v>2232</v>
      </c>
      <c r="D5344" t="s">
        <v>715</v>
      </c>
      <c r="E5344" t="s">
        <v>19</v>
      </c>
      <c r="F5344" t="s">
        <v>66</v>
      </c>
      <c r="G5344" t="s">
        <v>75</v>
      </c>
      <c r="H5344" t="s">
        <v>185</v>
      </c>
      <c r="I5344" t="s">
        <v>261</v>
      </c>
      <c r="J5344">
        <v>2</v>
      </c>
      <c r="K5344">
        <v>8857.39</v>
      </c>
      <c r="L5344">
        <v>0.1</v>
      </c>
      <c r="M5344">
        <v>13230.85</v>
      </c>
      <c r="N5344" t="s">
        <v>52</v>
      </c>
      <c r="O5344" t="s">
        <v>35</v>
      </c>
      <c r="P5344" t="s">
        <v>71</v>
      </c>
      <c r="Q5344">
        <f>Sales_Data[[#This Row],[Quantity]]*Sales_Data[[#This Row],[Unit_Price]]</f>
        <v>17714.78</v>
      </c>
      <c r="R5344">
        <f>Sales_Data[[#This Row],[Gross_Sales]]*Sales_Data[[#This Row],[Discount]]</f>
        <v>1771.4780000000001</v>
      </c>
      <c r="S5344">
        <f>Sales_Data[[#This Row],[Gross_Sales]]-Sales_Data[[#This Row],[Discount_Amount]]</f>
        <v>15943.302</v>
      </c>
      <c r="T5344">
        <f>Sales_Data[[#This Row],[Net Sales]]-Sales_Data[[#This Row],[Cost]]</f>
        <v>2712.4519999999993</v>
      </c>
      <c r="U5344" s="2">
        <f>Sales_Data[[#This Row],[Profit]]/Sales_Data[[#This Row],[Net Sales]]</f>
        <v>0.17013113092883766</v>
      </c>
      <c r="V5344">
        <f>YEAR(Sales_Data[[#This Row],[Order_Date]])</f>
        <v>2025</v>
      </c>
      <c r="W5344" t="str">
        <f>TEXT(Sales_Data[[#This Row],[Order_Date]],"mmm")</f>
        <v>Jul</v>
      </c>
      <c r="X5344">
        <f>MONTH(Sales_Data[[#This Row],[Order_Date]])</f>
        <v>7</v>
      </c>
      <c r="Y5344" t="str">
        <f>"Q"&amp;ROUNDUP(MONTH(Sales_Data[[#This Row],[Order_Date]])/3,0)</f>
        <v>Q3</v>
      </c>
    </row>
    <row r="5345" spans="1:25" x14ac:dyDescent="0.3">
      <c r="A5345" t="s">
        <v>7127</v>
      </c>
      <c r="B5345" s="1">
        <v>45662</v>
      </c>
      <c r="C5345" t="s">
        <v>1992</v>
      </c>
      <c r="D5345" t="s">
        <v>100</v>
      </c>
      <c r="E5345" t="s">
        <v>119</v>
      </c>
      <c r="F5345" t="s">
        <v>120</v>
      </c>
      <c r="G5345" t="s">
        <v>21</v>
      </c>
      <c r="H5345" t="s">
        <v>22</v>
      </c>
      <c r="I5345" t="s">
        <v>23</v>
      </c>
      <c r="J5345">
        <v>2</v>
      </c>
      <c r="K5345">
        <v>3363.6</v>
      </c>
      <c r="L5345">
        <v>0</v>
      </c>
      <c r="M5345">
        <v>4645.34</v>
      </c>
      <c r="N5345" t="s">
        <v>24</v>
      </c>
      <c r="O5345" t="s">
        <v>35</v>
      </c>
      <c r="P5345" t="s">
        <v>44</v>
      </c>
      <c r="Q5345">
        <f>Sales_Data[[#This Row],[Quantity]]*Sales_Data[[#This Row],[Unit_Price]]</f>
        <v>6727.2</v>
      </c>
      <c r="R5345">
        <f>Sales_Data[[#This Row],[Gross_Sales]]*Sales_Data[[#This Row],[Discount]]</f>
        <v>0</v>
      </c>
      <c r="S5345">
        <f>Sales_Data[[#This Row],[Gross_Sales]]-Sales_Data[[#This Row],[Discount_Amount]]</f>
        <v>6727.2</v>
      </c>
      <c r="T5345">
        <f>Sales_Data[[#This Row],[Net Sales]]-Sales_Data[[#This Row],[Cost]]</f>
        <v>2081.8599999999997</v>
      </c>
      <c r="U5345" s="2">
        <f>Sales_Data[[#This Row],[Profit]]/Sales_Data[[#This Row],[Net Sales]]</f>
        <v>0.30946902128671655</v>
      </c>
      <c r="V5345">
        <f>YEAR(Sales_Data[[#This Row],[Order_Date]])</f>
        <v>2025</v>
      </c>
      <c r="W5345" t="str">
        <f>TEXT(Sales_Data[[#This Row],[Order_Date]],"mmm")</f>
        <v>Jan</v>
      </c>
      <c r="X5345">
        <f>MONTH(Sales_Data[[#This Row],[Order_Date]])</f>
        <v>1</v>
      </c>
      <c r="Y5345" t="str">
        <f>"Q"&amp;ROUNDUP(MONTH(Sales_Data[[#This Row],[Order_Date]])/3,0)</f>
        <v>Q1</v>
      </c>
    </row>
    <row r="5346" spans="1:25" x14ac:dyDescent="0.3">
      <c r="A5346" t="s">
        <v>7128</v>
      </c>
      <c r="B5346" s="1">
        <v>45894</v>
      </c>
      <c r="C5346" t="s">
        <v>948</v>
      </c>
      <c r="D5346" t="s">
        <v>307</v>
      </c>
      <c r="E5346" t="s">
        <v>39</v>
      </c>
      <c r="F5346" t="s">
        <v>107</v>
      </c>
      <c r="G5346" t="s">
        <v>75</v>
      </c>
      <c r="H5346" t="s">
        <v>256</v>
      </c>
      <c r="I5346" t="s">
        <v>257</v>
      </c>
      <c r="J5346">
        <v>1</v>
      </c>
      <c r="K5346">
        <v>2870.47</v>
      </c>
      <c r="L5346">
        <v>0.05</v>
      </c>
      <c r="M5346">
        <v>2078.6999999999998</v>
      </c>
      <c r="N5346" t="s">
        <v>24</v>
      </c>
      <c r="O5346" t="s">
        <v>53</v>
      </c>
      <c r="P5346" t="s">
        <v>71</v>
      </c>
      <c r="Q5346">
        <f>Sales_Data[[#This Row],[Quantity]]*Sales_Data[[#This Row],[Unit_Price]]</f>
        <v>2870.47</v>
      </c>
      <c r="R5346">
        <f>Sales_Data[[#This Row],[Gross_Sales]]*Sales_Data[[#This Row],[Discount]]</f>
        <v>143.52349999999998</v>
      </c>
      <c r="S5346">
        <f>Sales_Data[[#This Row],[Gross_Sales]]-Sales_Data[[#This Row],[Discount_Amount]]</f>
        <v>2726.9465</v>
      </c>
      <c r="T5346">
        <f>Sales_Data[[#This Row],[Net Sales]]-Sales_Data[[#This Row],[Cost]]</f>
        <v>648.2465000000002</v>
      </c>
      <c r="U5346" s="2">
        <f>Sales_Data[[#This Row],[Profit]]/Sales_Data[[#This Row],[Net Sales]]</f>
        <v>0.23771881846600224</v>
      </c>
      <c r="V5346">
        <f>YEAR(Sales_Data[[#This Row],[Order_Date]])</f>
        <v>2025</v>
      </c>
      <c r="W5346" t="str">
        <f>TEXT(Sales_Data[[#This Row],[Order_Date]],"mmm")</f>
        <v>Aug</v>
      </c>
      <c r="X5346">
        <f>MONTH(Sales_Data[[#This Row],[Order_Date]])</f>
        <v>8</v>
      </c>
      <c r="Y5346" t="str">
        <f>"Q"&amp;ROUNDUP(MONTH(Sales_Data[[#This Row],[Order_Date]])/3,0)</f>
        <v>Q3</v>
      </c>
    </row>
    <row r="5347" spans="1:25" x14ac:dyDescent="0.3">
      <c r="A5347" t="s">
        <v>7129</v>
      </c>
      <c r="B5347" s="1">
        <v>45838</v>
      </c>
      <c r="C5347" t="s">
        <v>1384</v>
      </c>
      <c r="D5347" t="s">
        <v>393</v>
      </c>
      <c r="E5347" t="s">
        <v>119</v>
      </c>
      <c r="F5347" t="s">
        <v>538</v>
      </c>
      <c r="G5347" t="s">
        <v>67</v>
      </c>
      <c r="H5347" t="s">
        <v>133</v>
      </c>
      <c r="I5347" t="s">
        <v>138</v>
      </c>
      <c r="J5347">
        <v>3</v>
      </c>
      <c r="K5347">
        <v>3652.85</v>
      </c>
      <c r="L5347">
        <v>0.05</v>
      </c>
      <c r="M5347">
        <v>7245.66</v>
      </c>
      <c r="N5347" t="s">
        <v>52</v>
      </c>
      <c r="O5347" t="s">
        <v>25</v>
      </c>
      <c r="P5347" t="s">
        <v>44</v>
      </c>
      <c r="Q5347">
        <f>Sales_Data[[#This Row],[Quantity]]*Sales_Data[[#This Row],[Unit_Price]]</f>
        <v>10958.55</v>
      </c>
      <c r="R5347">
        <f>Sales_Data[[#This Row],[Gross_Sales]]*Sales_Data[[#This Row],[Discount]]</f>
        <v>547.92750000000001</v>
      </c>
      <c r="S5347">
        <f>Sales_Data[[#This Row],[Gross_Sales]]-Sales_Data[[#This Row],[Discount_Amount]]</f>
        <v>10410.622499999999</v>
      </c>
      <c r="T5347">
        <f>Sales_Data[[#This Row],[Net Sales]]-Sales_Data[[#This Row],[Cost]]</f>
        <v>3164.9624999999996</v>
      </c>
      <c r="U5347" s="2">
        <f>Sales_Data[[#This Row],[Profit]]/Sales_Data[[#This Row],[Net Sales]]</f>
        <v>0.30401280038729672</v>
      </c>
      <c r="V5347">
        <f>YEAR(Sales_Data[[#This Row],[Order_Date]])</f>
        <v>2025</v>
      </c>
      <c r="W5347" t="str">
        <f>TEXT(Sales_Data[[#This Row],[Order_Date]],"mmm")</f>
        <v>Jun</v>
      </c>
      <c r="X5347">
        <f>MONTH(Sales_Data[[#This Row],[Order_Date]])</f>
        <v>6</v>
      </c>
      <c r="Y5347" t="str">
        <f>"Q"&amp;ROUNDUP(MONTH(Sales_Data[[#This Row],[Order_Date]])/3,0)</f>
        <v>Q2</v>
      </c>
    </row>
    <row r="5348" spans="1:25" x14ac:dyDescent="0.3">
      <c r="A5348" t="s">
        <v>7130</v>
      </c>
      <c r="B5348" s="1">
        <v>45968</v>
      </c>
      <c r="C5348" t="s">
        <v>961</v>
      </c>
      <c r="D5348" t="s">
        <v>80</v>
      </c>
      <c r="E5348" t="s">
        <v>39</v>
      </c>
      <c r="F5348" t="s">
        <v>40</v>
      </c>
      <c r="G5348" t="s">
        <v>75</v>
      </c>
      <c r="H5348" t="s">
        <v>114</v>
      </c>
      <c r="I5348" t="s">
        <v>115</v>
      </c>
      <c r="J5348">
        <v>2</v>
      </c>
      <c r="K5348">
        <v>6817.88</v>
      </c>
      <c r="L5348">
        <v>0</v>
      </c>
      <c r="M5348">
        <v>9424.6299999999992</v>
      </c>
      <c r="N5348" t="s">
        <v>70</v>
      </c>
      <c r="O5348" t="s">
        <v>35</v>
      </c>
      <c r="P5348" t="s">
        <v>44</v>
      </c>
      <c r="Q5348">
        <f>Sales_Data[[#This Row],[Quantity]]*Sales_Data[[#This Row],[Unit_Price]]</f>
        <v>13635.76</v>
      </c>
      <c r="R5348">
        <f>Sales_Data[[#This Row],[Gross_Sales]]*Sales_Data[[#This Row],[Discount]]</f>
        <v>0</v>
      </c>
      <c r="S5348">
        <f>Sales_Data[[#This Row],[Gross_Sales]]-Sales_Data[[#This Row],[Discount_Amount]]</f>
        <v>13635.76</v>
      </c>
      <c r="T5348">
        <f>Sales_Data[[#This Row],[Net Sales]]-Sales_Data[[#This Row],[Cost]]</f>
        <v>4211.130000000001</v>
      </c>
      <c r="U5348" s="2">
        <f>Sales_Data[[#This Row],[Profit]]/Sales_Data[[#This Row],[Net Sales]]</f>
        <v>0.30882987086895053</v>
      </c>
      <c r="V5348">
        <f>YEAR(Sales_Data[[#This Row],[Order_Date]])</f>
        <v>2025</v>
      </c>
      <c r="W5348" t="str">
        <f>TEXT(Sales_Data[[#This Row],[Order_Date]],"mmm")</f>
        <v>Nov</v>
      </c>
      <c r="X5348">
        <f>MONTH(Sales_Data[[#This Row],[Order_Date]])</f>
        <v>11</v>
      </c>
      <c r="Y5348" t="str">
        <f>"Q"&amp;ROUNDUP(MONTH(Sales_Data[[#This Row],[Order_Date]])/3,0)</f>
        <v>Q4</v>
      </c>
    </row>
    <row r="5349" spans="1:25" x14ac:dyDescent="0.3">
      <c r="A5349" t="s">
        <v>7131</v>
      </c>
      <c r="B5349" s="1">
        <v>45694</v>
      </c>
      <c r="C5349" t="s">
        <v>5354</v>
      </c>
      <c r="D5349" t="s">
        <v>419</v>
      </c>
      <c r="E5349" t="s">
        <v>19</v>
      </c>
      <c r="F5349" t="s">
        <v>113</v>
      </c>
      <c r="G5349" t="s">
        <v>41</v>
      </c>
      <c r="H5349" t="s">
        <v>171</v>
      </c>
      <c r="I5349" t="s">
        <v>191</v>
      </c>
      <c r="J5349">
        <v>3</v>
      </c>
      <c r="K5349">
        <v>4730.8500000000004</v>
      </c>
      <c r="L5349">
        <v>0.1</v>
      </c>
      <c r="M5349">
        <v>10816.98</v>
      </c>
      <c r="N5349" t="s">
        <v>52</v>
      </c>
      <c r="O5349" t="s">
        <v>53</v>
      </c>
      <c r="P5349" t="s">
        <v>44</v>
      </c>
      <c r="Q5349">
        <f>Sales_Data[[#This Row],[Quantity]]*Sales_Data[[#This Row],[Unit_Price]]</f>
        <v>14192.550000000001</v>
      </c>
      <c r="R5349">
        <f>Sales_Data[[#This Row],[Gross_Sales]]*Sales_Data[[#This Row],[Discount]]</f>
        <v>1419.2550000000001</v>
      </c>
      <c r="S5349">
        <f>Sales_Data[[#This Row],[Gross_Sales]]-Sales_Data[[#This Row],[Discount_Amount]]</f>
        <v>12773.295000000002</v>
      </c>
      <c r="T5349">
        <f>Sales_Data[[#This Row],[Net Sales]]-Sales_Data[[#This Row],[Cost]]</f>
        <v>1956.3150000000023</v>
      </c>
      <c r="U5349" s="2">
        <f>Sales_Data[[#This Row],[Profit]]/Sales_Data[[#This Row],[Net Sales]]</f>
        <v>0.15315664438972107</v>
      </c>
      <c r="V5349">
        <f>YEAR(Sales_Data[[#This Row],[Order_Date]])</f>
        <v>2025</v>
      </c>
      <c r="W5349" t="str">
        <f>TEXT(Sales_Data[[#This Row],[Order_Date]],"mmm")</f>
        <v>Feb</v>
      </c>
      <c r="X5349">
        <f>MONTH(Sales_Data[[#This Row],[Order_Date]])</f>
        <v>2</v>
      </c>
      <c r="Y5349" t="str">
        <f>"Q"&amp;ROUNDUP(MONTH(Sales_Data[[#This Row],[Order_Date]])/3,0)</f>
        <v>Q1</v>
      </c>
    </row>
    <row r="5350" spans="1:25" x14ac:dyDescent="0.3">
      <c r="A5350" t="s">
        <v>7132</v>
      </c>
      <c r="B5350" s="1">
        <v>45713</v>
      </c>
      <c r="C5350" t="s">
        <v>2986</v>
      </c>
      <c r="D5350" t="s">
        <v>1171</v>
      </c>
      <c r="E5350" t="s">
        <v>48</v>
      </c>
      <c r="F5350" t="s">
        <v>152</v>
      </c>
      <c r="G5350" t="s">
        <v>21</v>
      </c>
      <c r="H5350" t="s">
        <v>127</v>
      </c>
      <c r="I5350" t="s">
        <v>128</v>
      </c>
      <c r="J5350">
        <v>1</v>
      </c>
      <c r="K5350">
        <v>53446.91</v>
      </c>
      <c r="L5350">
        <v>0.1</v>
      </c>
      <c r="M5350">
        <v>38467.72</v>
      </c>
      <c r="N5350" t="s">
        <v>52</v>
      </c>
      <c r="O5350" t="s">
        <v>25</v>
      </c>
      <c r="P5350" t="s">
        <v>71</v>
      </c>
      <c r="Q5350">
        <f>Sales_Data[[#This Row],[Quantity]]*Sales_Data[[#This Row],[Unit_Price]]</f>
        <v>53446.91</v>
      </c>
      <c r="R5350">
        <f>Sales_Data[[#This Row],[Gross_Sales]]*Sales_Data[[#This Row],[Discount]]</f>
        <v>5344.6910000000007</v>
      </c>
      <c r="S5350">
        <f>Sales_Data[[#This Row],[Gross_Sales]]-Sales_Data[[#This Row],[Discount_Amount]]</f>
        <v>48102.219000000005</v>
      </c>
      <c r="T5350">
        <f>Sales_Data[[#This Row],[Net Sales]]-Sales_Data[[#This Row],[Cost]]</f>
        <v>9634.4990000000034</v>
      </c>
      <c r="U5350" s="2">
        <f>Sales_Data[[#This Row],[Profit]]/Sales_Data[[#This Row],[Net Sales]]</f>
        <v>0.20029219442038634</v>
      </c>
      <c r="V5350">
        <f>YEAR(Sales_Data[[#This Row],[Order_Date]])</f>
        <v>2025</v>
      </c>
      <c r="W5350" t="str">
        <f>TEXT(Sales_Data[[#This Row],[Order_Date]],"mmm")</f>
        <v>Feb</v>
      </c>
      <c r="X5350">
        <f>MONTH(Sales_Data[[#This Row],[Order_Date]])</f>
        <v>2</v>
      </c>
      <c r="Y5350" t="str">
        <f>"Q"&amp;ROUNDUP(MONTH(Sales_Data[[#This Row],[Order_Date]])/3,0)</f>
        <v>Q1</v>
      </c>
    </row>
    <row r="5351" spans="1:25" x14ac:dyDescent="0.3">
      <c r="A5351" t="s">
        <v>7133</v>
      </c>
      <c r="B5351" s="1">
        <v>45894</v>
      </c>
      <c r="C5351" t="s">
        <v>130</v>
      </c>
      <c r="D5351" t="s">
        <v>175</v>
      </c>
      <c r="E5351" t="s">
        <v>39</v>
      </c>
      <c r="F5351" t="s">
        <v>202</v>
      </c>
      <c r="G5351" t="s">
        <v>75</v>
      </c>
      <c r="H5351" t="s">
        <v>185</v>
      </c>
      <c r="I5351" t="s">
        <v>261</v>
      </c>
      <c r="J5351">
        <v>2</v>
      </c>
      <c r="K5351">
        <v>5074.1899999999996</v>
      </c>
      <c r="L5351">
        <v>0.15</v>
      </c>
      <c r="M5351">
        <v>5831.19</v>
      </c>
      <c r="N5351" t="s">
        <v>70</v>
      </c>
      <c r="O5351" t="s">
        <v>53</v>
      </c>
      <c r="P5351" t="s">
        <v>26</v>
      </c>
      <c r="Q5351">
        <f>Sales_Data[[#This Row],[Quantity]]*Sales_Data[[#This Row],[Unit_Price]]</f>
        <v>10148.379999999999</v>
      </c>
      <c r="R5351">
        <f>Sales_Data[[#This Row],[Gross_Sales]]*Sales_Data[[#This Row],[Discount]]</f>
        <v>1522.2569999999998</v>
      </c>
      <c r="S5351">
        <f>Sales_Data[[#This Row],[Gross_Sales]]-Sales_Data[[#This Row],[Discount_Amount]]</f>
        <v>8626.1229999999996</v>
      </c>
      <c r="T5351">
        <f>Sales_Data[[#This Row],[Net Sales]]-Sales_Data[[#This Row],[Cost]]</f>
        <v>2794.933</v>
      </c>
      <c r="U5351" s="2">
        <f>Sales_Data[[#This Row],[Profit]]/Sales_Data[[#This Row],[Net Sales]]</f>
        <v>0.32400801611569879</v>
      </c>
      <c r="V5351">
        <f>YEAR(Sales_Data[[#This Row],[Order_Date]])</f>
        <v>2025</v>
      </c>
      <c r="W5351" t="str">
        <f>TEXT(Sales_Data[[#This Row],[Order_Date]],"mmm")</f>
        <v>Aug</v>
      </c>
      <c r="X5351">
        <f>MONTH(Sales_Data[[#This Row],[Order_Date]])</f>
        <v>8</v>
      </c>
      <c r="Y5351" t="str">
        <f>"Q"&amp;ROUNDUP(MONTH(Sales_Data[[#This Row],[Order_Date]])/3,0)</f>
        <v>Q3</v>
      </c>
    </row>
    <row r="5352" spans="1:25" x14ac:dyDescent="0.3">
      <c r="A5352" t="s">
        <v>7134</v>
      </c>
      <c r="B5352" s="1">
        <v>46015</v>
      </c>
      <c r="C5352" t="s">
        <v>2537</v>
      </c>
      <c r="D5352" t="s">
        <v>381</v>
      </c>
      <c r="E5352" t="s">
        <v>48</v>
      </c>
      <c r="F5352" t="s">
        <v>152</v>
      </c>
      <c r="G5352" t="s">
        <v>75</v>
      </c>
      <c r="H5352" t="s">
        <v>256</v>
      </c>
      <c r="I5352" t="s">
        <v>334</v>
      </c>
      <c r="J5352">
        <v>3</v>
      </c>
      <c r="K5352">
        <v>1853.7</v>
      </c>
      <c r="L5352">
        <v>0.1</v>
      </c>
      <c r="M5352">
        <v>3724.87</v>
      </c>
      <c r="N5352" t="s">
        <v>24</v>
      </c>
      <c r="O5352" t="s">
        <v>25</v>
      </c>
      <c r="P5352" t="s">
        <v>26</v>
      </c>
      <c r="Q5352">
        <f>Sales_Data[[#This Row],[Quantity]]*Sales_Data[[#This Row],[Unit_Price]]</f>
        <v>5561.1</v>
      </c>
      <c r="R5352">
        <f>Sales_Data[[#This Row],[Gross_Sales]]*Sales_Data[[#This Row],[Discount]]</f>
        <v>556.11</v>
      </c>
      <c r="S5352">
        <f>Sales_Data[[#This Row],[Gross_Sales]]-Sales_Data[[#This Row],[Discount_Amount]]</f>
        <v>5004.9900000000007</v>
      </c>
      <c r="T5352">
        <f>Sales_Data[[#This Row],[Net Sales]]-Sales_Data[[#This Row],[Cost]]</f>
        <v>1280.1200000000008</v>
      </c>
      <c r="U5352" s="2">
        <f>Sales_Data[[#This Row],[Profit]]/Sales_Data[[#This Row],[Net Sales]]</f>
        <v>0.25576874279469103</v>
      </c>
      <c r="V5352">
        <f>YEAR(Sales_Data[[#This Row],[Order_Date]])</f>
        <v>2025</v>
      </c>
      <c r="W5352" t="str">
        <f>TEXT(Sales_Data[[#This Row],[Order_Date]],"mmm")</f>
        <v>Dec</v>
      </c>
      <c r="X5352">
        <f>MONTH(Sales_Data[[#This Row],[Order_Date]])</f>
        <v>12</v>
      </c>
      <c r="Y5352" t="str">
        <f>"Q"&amp;ROUNDUP(MONTH(Sales_Data[[#This Row],[Order_Date]])/3,0)</f>
        <v>Q4</v>
      </c>
    </row>
    <row r="5353" spans="1:25" x14ac:dyDescent="0.3">
      <c r="A5353" t="s">
        <v>7135</v>
      </c>
      <c r="B5353" s="1">
        <v>46006</v>
      </c>
      <c r="C5353" t="s">
        <v>3344</v>
      </c>
      <c r="D5353" t="s">
        <v>387</v>
      </c>
      <c r="E5353" t="s">
        <v>119</v>
      </c>
      <c r="F5353" t="s">
        <v>146</v>
      </c>
      <c r="G5353" t="s">
        <v>21</v>
      </c>
      <c r="H5353" t="s">
        <v>297</v>
      </c>
      <c r="I5353" t="s">
        <v>494</v>
      </c>
      <c r="J5353">
        <v>5</v>
      </c>
      <c r="K5353">
        <v>8942</v>
      </c>
      <c r="L5353">
        <v>0.05</v>
      </c>
      <c r="M5353">
        <v>31994.83</v>
      </c>
      <c r="N5353" t="s">
        <v>70</v>
      </c>
      <c r="O5353" t="s">
        <v>35</v>
      </c>
      <c r="P5353" t="s">
        <v>26</v>
      </c>
      <c r="Q5353">
        <f>Sales_Data[[#This Row],[Quantity]]*Sales_Data[[#This Row],[Unit_Price]]</f>
        <v>44710</v>
      </c>
      <c r="R5353">
        <f>Sales_Data[[#This Row],[Gross_Sales]]*Sales_Data[[#This Row],[Discount]]</f>
        <v>2235.5</v>
      </c>
      <c r="S5353">
        <f>Sales_Data[[#This Row],[Gross_Sales]]-Sales_Data[[#This Row],[Discount_Amount]]</f>
        <v>42474.5</v>
      </c>
      <c r="T5353">
        <f>Sales_Data[[#This Row],[Net Sales]]-Sales_Data[[#This Row],[Cost]]</f>
        <v>10479.669999999998</v>
      </c>
      <c r="U5353" s="2">
        <f>Sales_Data[[#This Row],[Profit]]/Sales_Data[[#This Row],[Net Sales]]</f>
        <v>0.24672850769285096</v>
      </c>
      <c r="V5353">
        <f>YEAR(Sales_Data[[#This Row],[Order_Date]])</f>
        <v>2025</v>
      </c>
      <c r="W5353" t="str">
        <f>TEXT(Sales_Data[[#This Row],[Order_Date]],"mmm")</f>
        <v>Dec</v>
      </c>
      <c r="X5353">
        <f>MONTH(Sales_Data[[#This Row],[Order_Date]])</f>
        <v>12</v>
      </c>
      <c r="Y5353" t="str">
        <f>"Q"&amp;ROUNDUP(MONTH(Sales_Data[[#This Row],[Order_Date]])/3,0)</f>
        <v>Q4</v>
      </c>
    </row>
    <row r="5354" spans="1:25" x14ac:dyDescent="0.3">
      <c r="A5354" t="s">
        <v>7136</v>
      </c>
      <c r="B5354" s="1">
        <v>45854</v>
      </c>
      <c r="C5354" t="s">
        <v>4155</v>
      </c>
      <c r="D5354" t="s">
        <v>447</v>
      </c>
      <c r="E5354" t="s">
        <v>39</v>
      </c>
      <c r="F5354" t="s">
        <v>202</v>
      </c>
      <c r="G5354" t="s">
        <v>75</v>
      </c>
      <c r="H5354" t="s">
        <v>114</v>
      </c>
      <c r="I5354" t="s">
        <v>206</v>
      </c>
      <c r="J5354">
        <v>3</v>
      </c>
      <c r="K5354">
        <v>5392.5</v>
      </c>
      <c r="L5354">
        <v>0.05</v>
      </c>
      <c r="M5354">
        <v>12443.7</v>
      </c>
      <c r="N5354" t="s">
        <v>52</v>
      </c>
      <c r="O5354" t="s">
        <v>35</v>
      </c>
      <c r="P5354" t="s">
        <v>26</v>
      </c>
      <c r="Q5354">
        <f>Sales_Data[[#This Row],[Quantity]]*Sales_Data[[#This Row],[Unit_Price]]</f>
        <v>16177.5</v>
      </c>
      <c r="R5354">
        <f>Sales_Data[[#This Row],[Gross_Sales]]*Sales_Data[[#This Row],[Discount]]</f>
        <v>808.875</v>
      </c>
      <c r="S5354">
        <f>Sales_Data[[#This Row],[Gross_Sales]]-Sales_Data[[#This Row],[Discount_Amount]]</f>
        <v>15368.625</v>
      </c>
      <c r="T5354">
        <f>Sales_Data[[#This Row],[Net Sales]]-Sales_Data[[#This Row],[Cost]]</f>
        <v>2924.9249999999993</v>
      </c>
      <c r="U5354" s="2">
        <f>Sales_Data[[#This Row],[Profit]]/Sales_Data[[#This Row],[Net Sales]]</f>
        <v>0.19031793670546318</v>
      </c>
      <c r="V5354">
        <f>YEAR(Sales_Data[[#This Row],[Order_Date]])</f>
        <v>2025</v>
      </c>
      <c r="W5354" t="str">
        <f>TEXT(Sales_Data[[#This Row],[Order_Date]],"mmm")</f>
        <v>Jul</v>
      </c>
      <c r="X5354">
        <f>MONTH(Sales_Data[[#This Row],[Order_Date]])</f>
        <v>7</v>
      </c>
      <c r="Y5354" t="str">
        <f>"Q"&amp;ROUNDUP(MONTH(Sales_Data[[#This Row],[Order_Date]])/3,0)</f>
        <v>Q3</v>
      </c>
    </row>
    <row r="5355" spans="1:25" x14ac:dyDescent="0.3">
      <c r="A5355" t="s">
        <v>7137</v>
      </c>
      <c r="B5355" s="1">
        <v>45730</v>
      </c>
      <c r="C5355" t="s">
        <v>2709</v>
      </c>
      <c r="D5355" t="s">
        <v>331</v>
      </c>
      <c r="E5355" t="s">
        <v>119</v>
      </c>
      <c r="F5355" t="s">
        <v>249</v>
      </c>
      <c r="G5355" t="s">
        <v>75</v>
      </c>
      <c r="H5355" t="s">
        <v>76</v>
      </c>
      <c r="I5355" t="s">
        <v>77</v>
      </c>
      <c r="J5355">
        <v>3</v>
      </c>
      <c r="K5355">
        <v>6300.82</v>
      </c>
      <c r="L5355">
        <v>0.1</v>
      </c>
      <c r="M5355">
        <v>13555.99</v>
      </c>
      <c r="N5355" t="s">
        <v>52</v>
      </c>
      <c r="O5355" t="s">
        <v>25</v>
      </c>
      <c r="P5355" t="s">
        <v>44</v>
      </c>
      <c r="Q5355">
        <f>Sales_Data[[#This Row],[Quantity]]*Sales_Data[[#This Row],[Unit_Price]]</f>
        <v>18902.46</v>
      </c>
      <c r="R5355">
        <f>Sales_Data[[#This Row],[Gross_Sales]]*Sales_Data[[#This Row],[Discount]]</f>
        <v>1890.2460000000001</v>
      </c>
      <c r="S5355">
        <f>Sales_Data[[#This Row],[Gross_Sales]]-Sales_Data[[#This Row],[Discount_Amount]]</f>
        <v>17012.214</v>
      </c>
      <c r="T5355">
        <f>Sales_Data[[#This Row],[Net Sales]]-Sales_Data[[#This Row],[Cost]]</f>
        <v>3456.2240000000002</v>
      </c>
      <c r="U5355" s="2">
        <f>Sales_Data[[#This Row],[Profit]]/Sales_Data[[#This Row],[Net Sales]]</f>
        <v>0.2031613286783249</v>
      </c>
      <c r="V5355">
        <f>YEAR(Sales_Data[[#This Row],[Order_Date]])</f>
        <v>2025</v>
      </c>
      <c r="W5355" t="str">
        <f>TEXT(Sales_Data[[#This Row],[Order_Date]],"mmm")</f>
        <v>Mar</v>
      </c>
      <c r="X5355">
        <f>MONTH(Sales_Data[[#This Row],[Order_Date]])</f>
        <v>3</v>
      </c>
      <c r="Y5355" t="str">
        <f>"Q"&amp;ROUNDUP(MONTH(Sales_Data[[#This Row],[Order_Date]])/3,0)</f>
        <v>Q1</v>
      </c>
    </row>
    <row r="5356" spans="1:25" x14ac:dyDescent="0.3">
      <c r="A5356" t="s">
        <v>7138</v>
      </c>
      <c r="B5356" s="1">
        <v>45716</v>
      </c>
      <c r="C5356" t="s">
        <v>787</v>
      </c>
      <c r="D5356" t="s">
        <v>205</v>
      </c>
      <c r="E5356" t="s">
        <v>48</v>
      </c>
      <c r="F5356" t="s">
        <v>126</v>
      </c>
      <c r="G5356" t="s">
        <v>41</v>
      </c>
      <c r="H5356" t="s">
        <v>147</v>
      </c>
      <c r="I5356" t="s">
        <v>369</v>
      </c>
      <c r="J5356">
        <v>1</v>
      </c>
      <c r="K5356">
        <v>27238.12</v>
      </c>
      <c r="L5356">
        <v>0.05</v>
      </c>
      <c r="M5356">
        <v>20576.52</v>
      </c>
      <c r="N5356" t="s">
        <v>52</v>
      </c>
      <c r="O5356" t="s">
        <v>35</v>
      </c>
      <c r="P5356" t="s">
        <v>71</v>
      </c>
      <c r="Q5356">
        <f>Sales_Data[[#This Row],[Quantity]]*Sales_Data[[#This Row],[Unit_Price]]</f>
        <v>27238.12</v>
      </c>
      <c r="R5356">
        <f>Sales_Data[[#This Row],[Gross_Sales]]*Sales_Data[[#This Row],[Discount]]</f>
        <v>1361.9059999999999</v>
      </c>
      <c r="S5356">
        <f>Sales_Data[[#This Row],[Gross_Sales]]-Sales_Data[[#This Row],[Discount_Amount]]</f>
        <v>25876.214</v>
      </c>
      <c r="T5356">
        <f>Sales_Data[[#This Row],[Net Sales]]-Sales_Data[[#This Row],[Cost]]</f>
        <v>5299.6939999999995</v>
      </c>
      <c r="U5356" s="2">
        <f>Sales_Data[[#This Row],[Profit]]/Sales_Data[[#This Row],[Net Sales]]</f>
        <v>0.20480948256186163</v>
      </c>
      <c r="V5356">
        <f>YEAR(Sales_Data[[#This Row],[Order_Date]])</f>
        <v>2025</v>
      </c>
      <c r="W5356" t="str">
        <f>TEXT(Sales_Data[[#This Row],[Order_Date]],"mmm")</f>
        <v>Feb</v>
      </c>
      <c r="X5356">
        <f>MONTH(Sales_Data[[#This Row],[Order_Date]])</f>
        <v>2</v>
      </c>
      <c r="Y5356" t="str">
        <f>"Q"&amp;ROUNDUP(MONTH(Sales_Data[[#This Row],[Order_Date]])/3,0)</f>
        <v>Q1</v>
      </c>
    </row>
    <row r="5357" spans="1:25" x14ac:dyDescent="0.3">
      <c r="A5357" t="s">
        <v>7139</v>
      </c>
      <c r="B5357" s="1">
        <v>45897</v>
      </c>
      <c r="C5357" t="s">
        <v>4631</v>
      </c>
      <c r="D5357" t="s">
        <v>463</v>
      </c>
      <c r="E5357" t="s">
        <v>48</v>
      </c>
      <c r="F5357" t="s">
        <v>126</v>
      </c>
      <c r="G5357" t="s">
        <v>21</v>
      </c>
      <c r="H5357" t="s">
        <v>230</v>
      </c>
      <c r="I5357" t="s">
        <v>328</v>
      </c>
      <c r="J5357">
        <v>3</v>
      </c>
      <c r="K5357">
        <v>36755.4</v>
      </c>
      <c r="L5357">
        <v>0.2</v>
      </c>
      <c r="M5357">
        <v>63422.65</v>
      </c>
      <c r="N5357" t="s">
        <v>24</v>
      </c>
      <c r="O5357" t="s">
        <v>35</v>
      </c>
      <c r="P5357" t="s">
        <v>26</v>
      </c>
      <c r="Q5357">
        <f>Sales_Data[[#This Row],[Quantity]]*Sales_Data[[#This Row],[Unit_Price]]</f>
        <v>110266.20000000001</v>
      </c>
      <c r="R5357">
        <f>Sales_Data[[#This Row],[Gross_Sales]]*Sales_Data[[#This Row],[Discount]]</f>
        <v>22053.240000000005</v>
      </c>
      <c r="S5357">
        <f>Sales_Data[[#This Row],[Gross_Sales]]-Sales_Data[[#This Row],[Discount_Amount]]</f>
        <v>88212.96</v>
      </c>
      <c r="T5357">
        <f>Sales_Data[[#This Row],[Net Sales]]-Sales_Data[[#This Row],[Cost]]</f>
        <v>24790.310000000005</v>
      </c>
      <c r="U5357" s="2">
        <f>Sales_Data[[#This Row],[Profit]]/Sales_Data[[#This Row],[Net Sales]]</f>
        <v>0.28102798046908306</v>
      </c>
      <c r="V5357">
        <f>YEAR(Sales_Data[[#This Row],[Order_Date]])</f>
        <v>2025</v>
      </c>
      <c r="W5357" t="str">
        <f>TEXT(Sales_Data[[#This Row],[Order_Date]],"mmm")</f>
        <v>Aug</v>
      </c>
      <c r="X5357">
        <f>MONTH(Sales_Data[[#This Row],[Order_Date]])</f>
        <v>8</v>
      </c>
      <c r="Y5357" t="str">
        <f>"Q"&amp;ROUNDUP(MONTH(Sales_Data[[#This Row],[Order_Date]])/3,0)</f>
        <v>Q3</v>
      </c>
    </row>
    <row r="5358" spans="1:25" x14ac:dyDescent="0.3">
      <c r="A5358" t="s">
        <v>7140</v>
      </c>
      <c r="B5358" s="1">
        <v>45659</v>
      </c>
      <c r="C5358" t="s">
        <v>738</v>
      </c>
      <c r="D5358" t="s">
        <v>444</v>
      </c>
      <c r="E5358" t="s">
        <v>119</v>
      </c>
      <c r="F5358" t="s">
        <v>184</v>
      </c>
      <c r="G5358" t="s">
        <v>67</v>
      </c>
      <c r="H5358" t="s">
        <v>68</v>
      </c>
      <c r="I5358" t="s">
        <v>97</v>
      </c>
      <c r="J5358">
        <v>1</v>
      </c>
      <c r="K5358">
        <v>2652.8</v>
      </c>
      <c r="L5358">
        <v>0.2</v>
      </c>
      <c r="M5358">
        <v>1443.43</v>
      </c>
      <c r="N5358" t="s">
        <v>24</v>
      </c>
      <c r="O5358" t="s">
        <v>35</v>
      </c>
      <c r="P5358" t="s">
        <v>71</v>
      </c>
      <c r="Q5358">
        <f>Sales_Data[[#This Row],[Quantity]]*Sales_Data[[#This Row],[Unit_Price]]</f>
        <v>2652.8</v>
      </c>
      <c r="R5358">
        <f>Sales_Data[[#This Row],[Gross_Sales]]*Sales_Data[[#This Row],[Discount]]</f>
        <v>530.56000000000006</v>
      </c>
      <c r="S5358">
        <f>Sales_Data[[#This Row],[Gross_Sales]]-Sales_Data[[#This Row],[Discount_Amount]]</f>
        <v>2122.2400000000002</v>
      </c>
      <c r="T5358">
        <f>Sales_Data[[#This Row],[Net Sales]]-Sales_Data[[#This Row],[Cost]]</f>
        <v>678.81000000000017</v>
      </c>
      <c r="U5358" s="2">
        <f>Sales_Data[[#This Row],[Profit]]/Sales_Data[[#This Row],[Net Sales]]</f>
        <v>0.31985543576598313</v>
      </c>
      <c r="V5358">
        <f>YEAR(Sales_Data[[#This Row],[Order_Date]])</f>
        <v>2025</v>
      </c>
      <c r="W5358" t="str">
        <f>TEXT(Sales_Data[[#This Row],[Order_Date]],"mmm")</f>
        <v>Jan</v>
      </c>
      <c r="X5358">
        <f>MONTH(Sales_Data[[#This Row],[Order_Date]])</f>
        <v>1</v>
      </c>
      <c r="Y5358" t="str">
        <f>"Q"&amp;ROUNDUP(MONTH(Sales_Data[[#This Row],[Order_Date]])/3,0)</f>
        <v>Q1</v>
      </c>
    </row>
    <row r="5359" spans="1:25" x14ac:dyDescent="0.3">
      <c r="A5359" t="s">
        <v>7141</v>
      </c>
      <c r="B5359" s="1">
        <v>46017</v>
      </c>
      <c r="C5359" t="s">
        <v>3711</v>
      </c>
      <c r="D5359" t="s">
        <v>47</v>
      </c>
      <c r="E5359" t="s">
        <v>19</v>
      </c>
      <c r="F5359" t="s">
        <v>66</v>
      </c>
      <c r="G5359" t="s">
        <v>32</v>
      </c>
      <c r="H5359" t="s">
        <v>50</v>
      </c>
      <c r="I5359" t="s">
        <v>58</v>
      </c>
      <c r="J5359">
        <v>1</v>
      </c>
      <c r="K5359">
        <v>1313.86</v>
      </c>
      <c r="L5359">
        <v>0.15</v>
      </c>
      <c r="M5359">
        <v>838.36</v>
      </c>
      <c r="N5359" t="s">
        <v>52</v>
      </c>
      <c r="O5359" t="s">
        <v>35</v>
      </c>
      <c r="P5359" t="s">
        <v>71</v>
      </c>
      <c r="Q5359">
        <f>Sales_Data[[#This Row],[Quantity]]*Sales_Data[[#This Row],[Unit_Price]]</f>
        <v>1313.86</v>
      </c>
      <c r="R5359">
        <f>Sales_Data[[#This Row],[Gross_Sales]]*Sales_Data[[#This Row],[Discount]]</f>
        <v>197.07899999999998</v>
      </c>
      <c r="S5359">
        <f>Sales_Data[[#This Row],[Gross_Sales]]-Sales_Data[[#This Row],[Discount_Amount]]</f>
        <v>1116.7809999999999</v>
      </c>
      <c r="T5359">
        <f>Sales_Data[[#This Row],[Net Sales]]-Sales_Data[[#This Row],[Cost]]</f>
        <v>278.42099999999994</v>
      </c>
      <c r="U5359" s="2">
        <f>Sales_Data[[#This Row],[Profit]]/Sales_Data[[#This Row],[Net Sales]]</f>
        <v>0.24930671277537847</v>
      </c>
      <c r="V5359">
        <f>YEAR(Sales_Data[[#This Row],[Order_Date]])</f>
        <v>2025</v>
      </c>
      <c r="W5359" t="str">
        <f>TEXT(Sales_Data[[#This Row],[Order_Date]],"mmm")</f>
        <v>Dec</v>
      </c>
      <c r="X5359">
        <f>MONTH(Sales_Data[[#This Row],[Order_Date]])</f>
        <v>12</v>
      </c>
      <c r="Y5359" t="str">
        <f>"Q"&amp;ROUNDUP(MONTH(Sales_Data[[#This Row],[Order_Date]])/3,0)</f>
        <v>Q4</v>
      </c>
    </row>
    <row r="5360" spans="1:25" x14ac:dyDescent="0.3">
      <c r="A5360" t="s">
        <v>7142</v>
      </c>
      <c r="B5360" s="1">
        <v>45845</v>
      </c>
      <c r="C5360" t="s">
        <v>1358</v>
      </c>
      <c r="D5360" t="s">
        <v>199</v>
      </c>
      <c r="E5360" t="s">
        <v>19</v>
      </c>
      <c r="F5360" t="s">
        <v>113</v>
      </c>
      <c r="G5360" t="s">
        <v>41</v>
      </c>
      <c r="H5360" t="s">
        <v>171</v>
      </c>
      <c r="I5360" t="s">
        <v>172</v>
      </c>
      <c r="J5360">
        <v>1</v>
      </c>
      <c r="K5360">
        <v>15163.17</v>
      </c>
      <c r="L5360">
        <v>0.05</v>
      </c>
      <c r="M5360">
        <v>11758.81</v>
      </c>
      <c r="N5360" t="s">
        <v>24</v>
      </c>
      <c r="O5360" t="s">
        <v>53</v>
      </c>
      <c r="P5360" t="s">
        <v>71</v>
      </c>
      <c r="Q5360">
        <f>Sales_Data[[#This Row],[Quantity]]*Sales_Data[[#This Row],[Unit_Price]]</f>
        <v>15163.17</v>
      </c>
      <c r="R5360">
        <f>Sales_Data[[#This Row],[Gross_Sales]]*Sales_Data[[#This Row],[Discount]]</f>
        <v>758.1585</v>
      </c>
      <c r="S5360">
        <f>Sales_Data[[#This Row],[Gross_Sales]]-Sales_Data[[#This Row],[Discount_Amount]]</f>
        <v>14405.011500000001</v>
      </c>
      <c r="T5360">
        <f>Sales_Data[[#This Row],[Net Sales]]-Sales_Data[[#This Row],[Cost]]</f>
        <v>2646.201500000001</v>
      </c>
      <c r="U5360" s="2">
        <f>Sales_Data[[#This Row],[Profit]]/Sales_Data[[#This Row],[Net Sales]]</f>
        <v>0.18370006160703176</v>
      </c>
      <c r="V5360">
        <f>YEAR(Sales_Data[[#This Row],[Order_Date]])</f>
        <v>2025</v>
      </c>
      <c r="W5360" t="str">
        <f>TEXT(Sales_Data[[#This Row],[Order_Date]],"mmm")</f>
        <v>Jul</v>
      </c>
      <c r="X5360">
        <f>MONTH(Sales_Data[[#This Row],[Order_Date]])</f>
        <v>7</v>
      </c>
      <c r="Y5360" t="str">
        <f>"Q"&amp;ROUNDUP(MONTH(Sales_Data[[#This Row],[Order_Date]])/3,0)</f>
        <v>Q3</v>
      </c>
    </row>
    <row r="5361" spans="1:25" x14ac:dyDescent="0.3">
      <c r="A5361" t="s">
        <v>7143</v>
      </c>
      <c r="B5361" s="1">
        <v>45964</v>
      </c>
      <c r="C5361" t="s">
        <v>3888</v>
      </c>
      <c r="D5361" t="s">
        <v>694</v>
      </c>
      <c r="E5361" t="s">
        <v>119</v>
      </c>
      <c r="F5361" t="s">
        <v>120</v>
      </c>
      <c r="G5361" t="s">
        <v>41</v>
      </c>
      <c r="H5361" t="s">
        <v>147</v>
      </c>
      <c r="I5361" t="s">
        <v>148</v>
      </c>
      <c r="J5361">
        <v>3</v>
      </c>
      <c r="K5361">
        <v>8120.12</v>
      </c>
      <c r="L5361">
        <v>0.05</v>
      </c>
      <c r="M5361">
        <v>19751.36</v>
      </c>
      <c r="N5361" t="s">
        <v>52</v>
      </c>
      <c r="O5361" t="s">
        <v>35</v>
      </c>
      <c r="P5361" t="s">
        <v>26</v>
      </c>
      <c r="Q5361">
        <f>Sales_Data[[#This Row],[Quantity]]*Sales_Data[[#This Row],[Unit_Price]]</f>
        <v>24360.36</v>
      </c>
      <c r="R5361">
        <f>Sales_Data[[#This Row],[Gross_Sales]]*Sales_Data[[#This Row],[Discount]]</f>
        <v>1218.018</v>
      </c>
      <c r="S5361">
        <f>Sales_Data[[#This Row],[Gross_Sales]]-Sales_Data[[#This Row],[Discount_Amount]]</f>
        <v>23142.342000000001</v>
      </c>
      <c r="T5361">
        <f>Sales_Data[[#This Row],[Net Sales]]-Sales_Data[[#This Row],[Cost]]</f>
        <v>3390.982</v>
      </c>
      <c r="U5361" s="2">
        <f>Sales_Data[[#This Row],[Profit]]/Sales_Data[[#This Row],[Net Sales]]</f>
        <v>0.14652717516662747</v>
      </c>
      <c r="V5361">
        <f>YEAR(Sales_Data[[#This Row],[Order_Date]])</f>
        <v>2025</v>
      </c>
      <c r="W5361" t="str">
        <f>TEXT(Sales_Data[[#This Row],[Order_Date]],"mmm")</f>
        <v>Nov</v>
      </c>
      <c r="X5361">
        <f>MONTH(Sales_Data[[#This Row],[Order_Date]])</f>
        <v>11</v>
      </c>
      <c r="Y5361" t="str">
        <f>"Q"&amp;ROUNDUP(MONTH(Sales_Data[[#This Row],[Order_Date]])/3,0)</f>
        <v>Q4</v>
      </c>
    </row>
    <row r="5362" spans="1:25" x14ac:dyDescent="0.3">
      <c r="A5362" t="s">
        <v>7144</v>
      </c>
      <c r="B5362" s="1">
        <v>45687</v>
      </c>
      <c r="C5362" t="s">
        <v>390</v>
      </c>
      <c r="D5362" t="s">
        <v>221</v>
      </c>
      <c r="E5362" t="s">
        <v>39</v>
      </c>
      <c r="F5362" t="s">
        <v>202</v>
      </c>
      <c r="G5362" t="s">
        <v>67</v>
      </c>
      <c r="H5362" t="s">
        <v>68</v>
      </c>
      <c r="I5362" t="s">
        <v>97</v>
      </c>
      <c r="J5362">
        <v>1</v>
      </c>
      <c r="K5362">
        <v>1472.31</v>
      </c>
      <c r="L5362">
        <v>0.15</v>
      </c>
      <c r="M5362">
        <v>1014.59</v>
      </c>
      <c r="N5362" t="s">
        <v>70</v>
      </c>
      <c r="O5362" t="s">
        <v>53</v>
      </c>
      <c r="P5362" t="s">
        <v>44</v>
      </c>
      <c r="Q5362">
        <f>Sales_Data[[#This Row],[Quantity]]*Sales_Data[[#This Row],[Unit_Price]]</f>
        <v>1472.31</v>
      </c>
      <c r="R5362">
        <f>Sales_Data[[#This Row],[Gross_Sales]]*Sales_Data[[#This Row],[Discount]]</f>
        <v>220.84649999999999</v>
      </c>
      <c r="S5362">
        <f>Sales_Data[[#This Row],[Gross_Sales]]-Sales_Data[[#This Row],[Discount_Amount]]</f>
        <v>1251.4634999999998</v>
      </c>
      <c r="T5362">
        <f>Sales_Data[[#This Row],[Net Sales]]-Sales_Data[[#This Row],[Cost]]</f>
        <v>236.87349999999981</v>
      </c>
      <c r="U5362" s="2">
        <f>Sales_Data[[#This Row],[Profit]]/Sales_Data[[#This Row],[Net Sales]]</f>
        <v>0.18927719426095915</v>
      </c>
      <c r="V5362">
        <f>YEAR(Sales_Data[[#This Row],[Order_Date]])</f>
        <v>2025</v>
      </c>
      <c r="W5362" t="str">
        <f>TEXT(Sales_Data[[#This Row],[Order_Date]],"mmm")</f>
        <v>Jan</v>
      </c>
      <c r="X5362">
        <f>MONTH(Sales_Data[[#This Row],[Order_Date]])</f>
        <v>1</v>
      </c>
      <c r="Y5362" t="str">
        <f>"Q"&amp;ROUNDUP(MONTH(Sales_Data[[#This Row],[Order_Date]])/3,0)</f>
        <v>Q1</v>
      </c>
    </row>
    <row r="5363" spans="1:25" x14ac:dyDescent="0.3">
      <c r="A5363" t="s">
        <v>7145</v>
      </c>
      <c r="B5363" s="1">
        <v>45924</v>
      </c>
      <c r="C5363" t="s">
        <v>4381</v>
      </c>
      <c r="D5363" t="s">
        <v>252</v>
      </c>
      <c r="E5363" t="s">
        <v>48</v>
      </c>
      <c r="F5363" t="s">
        <v>132</v>
      </c>
      <c r="G5363" t="s">
        <v>21</v>
      </c>
      <c r="H5363" t="s">
        <v>127</v>
      </c>
      <c r="I5363" t="s">
        <v>128</v>
      </c>
      <c r="J5363">
        <v>1</v>
      </c>
      <c r="K5363">
        <v>51478.06</v>
      </c>
      <c r="L5363">
        <v>0.1</v>
      </c>
      <c r="M5363">
        <v>33484.639999999999</v>
      </c>
      <c r="N5363" t="s">
        <v>52</v>
      </c>
      <c r="O5363" t="s">
        <v>25</v>
      </c>
      <c r="P5363" t="s">
        <v>44</v>
      </c>
      <c r="Q5363">
        <f>Sales_Data[[#This Row],[Quantity]]*Sales_Data[[#This Row],[Unit_Price]]</f>
        <v>51478.06</v>
      </c>
      <c r="R5363">
        <f>Sales_Data[[#This Row],[Gross_Sales]]*Sales_Data[[#This Row],[Discount]]</f>
        <v>5147.8060000000005</v>
      </c>
      <c r="S5363">
        <f>Sales_Data[[#This Row],[Gross_Sales]]-Sales_Data[[#This Row],[Discount_Amount]]</f>
        <v>46330.254000000001</v>
      </c>
      <c r="T5363">
        <f>Sales_Data[[#This Row],[Net Sales]]-Sales_Data[[#This Row],[Cost]]</f>
        <v>12845.614000000001</v>
      </c>
      <c r="U5363" s="2">
        <f>Sales_Data[[#This Row],[Profit]]/Sales_Data[[#This Row],[Net Sales]]</f>
        <v>0.2772618945710939</v>
      </c>
      <c r="V5363">
        <f>YEAR(Sales_Data[[#This Row],[Order_Date]])</f>
        <v>2025</v>
      </c>
      <c r="W5363" t="str">
        <f>TEXT(Sales_Data[[#This Row],[Order_Date]],"mmm")</f>
        <v>Sep</v>
      </c>
      <c r="X5363">
        <f>MONTH(Sales_Data[[#This Row],[Order_Date]])</f>
        <v>9</v>
      </c>
      <c r="Y5363" t="str">
        <f>"Q"&amp;ROUNDUP(MONTH(Sales_Data[[#This Row],[Order_Date]])/3,0)</f>
        <v>Q3</v>
      </c>
    </row>
    <row r="5364" spans="1:25" x14ac:dyDescent="0.3">
      <c r="A5364" t="s">
        <v>7146</v>
      </c>
      <c r="B5364" s="1">
        <v>45765</v>
      </c>
      <c r="C5364" t="s">
        <v>3735</v>
      </c>
      <c r="D5364" t="s">
        <v>137</v>
      </c>
      <c r="E5364" t="s">
        <v>119</v>
      </c>
      <c r="F5364" t="s">
        <v>146</v>
      </c>
      <c r="G5364" t="s">
        <v>32</v>
      </c>
      <c r="H5364" t="s">
        <v>50</v>
      </c>
      <c r="I5364" t="s">
        <v>51</v>
      </c>
      <c r="J5364">
        <v>1</v>
      </c>
      <c r="K5364">
        <v>6799.8</v>
      </c>
      <c r="L5364">
        <v>0.1</v>
      </c>
      <c r="M5364">
        <v>5317.37</v>
      </c>
      <c r="N5364" t="s">
        <v>24</v>
      </c>
      <c r="O5364" t="s">
        <v>35</v>
      </c>
      <c r="P5364" t="s">
        <v>44</v>
      </c>
      <c r="Q5364">
        <f>Sales_Data[[#This Row],[Quantity]]*Sales_Data[[#This Row],[Unit_Price]]</f>
        <v>6799.8</v>
      </c>
      <c r="R5364">
        <f>Sales_Data[[#This Row],[Gross_Sales]]*Sales_Data[[#This Row],[Discount]]</f>
        <v>679.98</v>
      </c>
      <c r="S5364">
        <f>Sales_Data[[#This Row],[Gross_Sales]]-Sales_Data[[#This Row],[Discount_Amount]]</f>
        <v>6119.82</v>
      </c>
      <c r="T5364">
        <f>Sales_Data[[#This Row],[Net Sales]]-Sales_Data[[#This Row],[Cost]]</f>
        <v>802.44999999999982</v>
      </c>
      <c r="U5364" s="2">
        <f>Sales_Data[[#This Row],[Profit]]/Sales_Data[[#This Row],[Net Sales]]</f>
        <v>0.13112313760862246</v>
      </c>
      <c r="V5364">
        <f>YEAR(Sales_Data[[#This Row],[Order_Date]])</f>
        <v>2025</v>
      </c>
      <c r="W5364" t="str">
        <f>TEXT(Sales_Data[[#This Row],[Order_Date]],"mmm")</f>
        <v>Apr</v>
      </c>
      <c r="X5364">
        <f>MONTH(Sales_Data[[#This Row],[Order_Date]])</f>
        <v>4</v>
      </c>
      <c r="Y5364" t="str">
        <f>"Q"&amp;ROUNDUP(MONTH(Sales_Data[[#This Row],[Order_Date]])/3,0)</f>
        <v>Q2</v>
      </c>
    </row>
    <row r="5365" spans="1:25" x14ac:dyDescent="0.3">
      <c r="A5365" t="s">
        <v>7147</v>
      </c>
      <c r="B5365" s="1">
        <v>45989</v>
      </c>
      <c r="C5365" t="s">
        <v>1049</v>
      </c>
      <c r="D5365" t="s">
        <v>393</v>
      </c>
      <c r="E5365" t="s">
        <v>48</v>
      </c>
      <c r="F5365" t="s">
        <v>164</v>
      </c>
      <c r="G5365" t="s">
        <v>21</v>
      </c>
      <c r="H5365" t="s">
        <v>230</v>
      </c>
      <c r="I5365" t="s">
        <v>328</v>
      </c>
      <c r="J5365">
        <v>2</v>
      </c>
      <c r="K5365">
        <v>12826.81</v>
      </c>
      <c r="L5365">
        <v>0.05</v>
      </c>
      <c r="M5365">
        <v>20601.04</v>
      </c>
      <c r="N5365" t="s">
        <v>83</v>
      </c>
      <c r="O5365" t="s">
        <v>35</v>
      </c>
      <c r="P5365" t="s">
        <v>44</v>
      </c>
      <c r="Q5365">
        <f>Sales_Data[[#This Row],[Quantity]]*Sales_Data[[#This Row],[Unit_Price]]</f>
        <v>25653.62</v>
      </c>
      <c r="R5365">
        <f>Sales_Data[[#This Row],[Gross_Sales]]*Sales_Data[[#This Row],[Discount]]</f>
        <v>1282.681</v>
      </c>
      <c r="S5365">
        <f>Sales_Data[[#This Row],[Gross_Sales]]-Sales_Data[[#This Row],[Discount_Amount]]</f>
        <v>24370.938999999998</v>
      </c>
      <c r="T5365">
        <f>Sales_Data[[#This Row],[Net Sales]]-Sales_Data[[#This Row],[Cost]]</f>
        <v>3769.8989999999976</v>
      </c>
      <c r="U5365" s="2">
        <f>Sales_Data[[#This Row],[Profit]]/Sales_Data[[#This Row],[Net Sales]]</f>
        <v>0.15468829494013331</v>
      </c>
      <c r="V5365">
        <f>YEAR(Sales_Data[[#This Row],[Order_Date]])</f>
        <v>2025</v>
      </c>
      <c r="W5365" t="str">
        <f>TEXT(Sales_Data[[#This Row],[Order_Date]],"mmm")</f>
        <v>Nov</v>
      </c>
      <c r="X5365">
        <f>MONTH(Sales_Data[[#This Row],[Order_Date]])</f>
        <v>11</v>
      </c>
      <c r="Y5365" t="str">
        <f>"Q"&amp;ROUNDUP(MONTH(Sales_Data[[#This Row],[Order_Date]])/3,0)</f>
        <v>Q4</v>
      </c>
    </row>
    <row r="5366" spans="1:25" x14ac:dyDescent="0.3">
      <c r="A5366" t="s">
        <v>7148</v>
      </c>
      <c r="B5366" s="1">
        <v>45747</v>
      </c>
      <c r="C5366" t="s">
        <v>1128</v>
      </c>
      <c r="D5366" t="s">
        <v>527</v>
      </c>
      <c r="E5366" t="s">
        <v>119</v>
      </c>
      <c r="F5366" t="s">
        <v>184</v>
      </c>
      <c r="G5366" t="s">
        <v>32</v>
      </c>
      <c r="H5366" t="s">
        <v>50</v>
      </c>
      <c r="I5366" t="s">
        <v>58</v>
      </c>
      <c r="J5366">
        <v>3</v>
      </c>
      <c r="K5366">
        <v>4085.54</v>
      </c>
      <c r="L5366">
        <v>0.15</v>
      </c>
      <c r="M5366">
        <v>8910.27</v>
      </c>
      <c r="N5366" t="s">
        <v>109</v>
      </c>
      <c r="O5366" t="s">
        <v>35</v>
      </c>
      <c r="P5366" t="s">
        <v>44</v>
      </c>
      <c r="Q5366">
        <f>Sales_Data[[#This Row],[Quantity]]*Sales_Data[[#This Row],[Unit_Price]]</f>
        <v>12256.619999999999</v>
      </c>
      <c r="R5366">
        <f>Sales_Data[[#This Row],[Gross_Sales]]*Sales_Data[[#This Row],[Discount]]</f>
        <v>1838.4929999999997</v>
      </c>
      <c r="S5366">
        <f>Sales_Data[[#This Row],[Gross_Sales]]-Sales_Data[[#This Row],[Discount_Amount]]</f>
        <v>10418.126999999999</v>
      </c>
      <c r="T5366">
        <f>Sales_Data[[#This Row],[Net Sales]]-Sales_Data[[#This Row],[Cost]]</f>
        <v>1507.8569999999982</v>
      </c>
      <c r="U5366" s="2">
        <f>Sales_Data[[#This Row],[Profit]]/Sales_Data[[#This Row],[Net Sales]]</f>
        <v>0.14473398145367189</v>
      </c>
      <c r="V5366">
        <f>YEAR(Sales_Data[[#This Row],[Order_Date]])</f>
        <v>2025</v>
      </c>
      <c r="W5366" t="str">
        <f>TEXT(Sales_Data[[#This Row],[Order_Date]],"mmm")</f>
        <v>Mar</v>
      </c>
      <c r="X5366">
        <f>MONTH(Sales_Data[[#This Row],[Order_Date]])</f>
        <v>3</v>
      </c>
      <c r="Y5366" t="str">
        <f>"Q"&amp;ROUNDUP(MONTH(Sales_Data[[#This Row],[Order_Date]])/3,0)</f>
        <v>Q1</v>
      </c>
    </row>
    <row r="5367" spans="1:25" x14ac:dyDescent="0.3">
      <c r="A5367" t="s">
        <v>7149</v>
      </c>
      <c r="B5367" s="1">
        <v>45862</v>
      </c>
      <c r="C5367" t="s">
        <v>2041</v>
      </c>
      <c r="D5367" t="s">
        <v>170</v>
      </c>
      <c r="E5367" t="s">
        <v>48</v>
      </c>
      <c r="F5367" t="s">
        <v>126</v>
      </c>
      <c r="G5367" t="s">
        <v>21</v>
      </c>
      <c r="H5367" t="s">
        <v>297</v>
      </c>
      <c r="I5367" t="s">
        <v>297</v>
      </c>
      <c r="J5367">
        <v>1</v>
      </c>
      <c r="K5367">
        <v>28345.13</v>
      </c>
      <c r="L5367">
        <v>0.1</v>
      </c>
      <c r="M5367">
        <v>17697.62</v>
      </c>
      <c r="N5367" t="s">
        <v>83</v>
      </c>
      <c r="O5367" t="s">
        <v>35</v>
      </c>
      <c r="P5367" t="s">
        <v>44</v>
      </c>
      <c r="Q5367">
        <f>Sales_Data[[#This Row],[Quantity]]*Sales_Data[[#This Row],[Unit_Price]]</f>
        <v>28345.13</v>
      </c>
      <c r="R5367">
        <f>Sales_Data[[#This Row],[Gross_Sales]]*Sales_Data[[#This Row],[Discount]]</f>
        <v>2834.5130000000004</v>
      </c>
      <c r="S5367">
        <f>Sales_Data[[#This Row],[Gross_Sales]]-Sales_Data[[#This Row],[Discount_Amount]]</f>
        <v>25510.617000000002</v>
      </c>
      <c r="T5367">
        <f>Sales_Data[[#This Row],[Net Sales]]-Sales_Data[[#This Row],[Cost]]</f>
        <v>7812.997000000003</v>
      </c>
      <c r="U5367" s="2">
        <f>Sales_Data[[#This Row],[Profit]]/Sales_Data[[#This Row],[Net Sales]]</f>
        <v>0.30626452507989133</v>
      </c>
      <c r="V5367">
        <f>YEAR(Sales_Data[[#This Row],[Order_Date]])</f>
        <v>2025</v>
      </c>
      <c r="W5367" t="str">
        <f>TEXT(Sales_Data[[#This Row],[Order_Date]],"mmm")</f>
        <v>Jul</v>
      </c>
      <c r="X5367">
        <f>MONTH(Sales_Data[[#This Row],[Order_Date]])</f>
        <v>7</v>
      </c>
      <c r="Y5367" t="str">
        <f>"Q"&amp;ROUNDUP(MONTH(Sales_Data[[#This Row],[Order_Date]])/3,0)</f>
        <v>Q3</v>
      </c>
    </row>
    <row r="5368" spans="1:25" x14ac:dyDescent="0.3">
      <c r="A5368" t="s">
        <v>7150</v>
      </c>
      <c r="B5368" s="1">
        <v>45877</v>
      </c>
      <c r="C5368" t="s">
        <v>1996</v>
      </c>
      <c r="D5368" t="s">
        <v>444</v>
      </c>
      <c r="E5368" t="s">
        <v>39</v>
      </c>
      <c r="F5368" t="s">
        <v>202</v>
      </c>
      <c r="G5368" t="s">
        <v>21</v>
      </c>
      <c r="H5368" t="s">
        <v>22</v>
      </c>
      <c r="I5368" t="s">
        <v>23</v>
      </c>
      <c r="J5368">
        <v>2</v>
      </c>
      <c r="K5368">
        <v>5415.76</v>
      </c>
      <c r="L5368">
        <v>0.05</v>
      </c>
      <c r="M5368">
        <v>9009.4699999999993</v>
      </c>
      <c r="N5368" t="s">
        <v>52</v>
      </c>
      <c r="O5368" t="s">
        <v>53</v>
      </c>
      <c r="P5368" t="s">
        <v>44</v>
      </c>
      <c r="Q5368">
        <f>Sales_Data[[#This Row],[Quantity]]*Sales_Data[[#This Row],[Unit_Price]]</f>
        <v>10831.52</v>
      </c>
      <c r="R5368">
        <f>Sales_Data[[#This Row],[Gross_Sales]]*Sales_Data[[#This Row],[Discount]]</f>
        <v>541.57600000000002</v>
      </c>
      <c r="S5368">
        <f>Sales_Data[[#This Row],[Gross_Sales]]-Sales_Data[[#This Row],[Discount_Amount]]</f>
        <v>10289.944</v>
      </c>
      <c r="T5368">
        <f>Sales_Data[[#This Row],[Net Sales]]-Sales_Data[[#This Row],[Cost]]</f>
        <v>1280.4740000000002</v>
      </c>
      <c r="U5368" s="2">
        <f>Sales_Data[[#This Row],[Profit]]/Sales_Data[[#This Row],[Net Sales]]</f>
        <v>0.12443935554945686</v>
      </c>
      <c r="V5368">
        <f>YEAR(Sales_Data[[#This Row],[Order_Date]])</f>
        <v>2025</v>
      </c>
      <c r="W5368" t="str">
        <f>TEXT(Sales_Data[[#This Row],[Order_Date]],"mmm")</f>
        <v>Aug</v>
      </c>
      <c r="X5368">
        <f>MONTH(Sales_Data[[#This Row],[Order_Date]])</f>
        <v>8</v>
      </c>
      <c r="Y5368" t="str">
        <f>"Q"&amp;ROUNDUP(MONTH(Sales_Data[[#This Row],[Order_Date]])/3,0)</f>
        <v>Q3</v>
      </c>
    </row>
    <row r="5369" spans="1:25" x14ac:dyDescent="0.3">
      <c r="A5369" t="s">
        <v>7151</v>
      </c>
      <c r="B5369" s="1">
        <v>45751</v>
      </c>
      <c r="C5369" t="s">
        <v>1313</v>
      </c>
      <c r="D5369" t="s">
        <v>1650</v>
      </c>
      <c r="E5369" t="s">
        <v>48</v>
      </c>
      <c r="F5369" t="s">
        <v>152</v>
      </c>
      <c r="G5369" t="s">
        <v>67</v>
      </c>
      <c r="H5369" t="s">
        <v>121</v>
      </c>
      <c r="I5369" t="s">
        <v>142</v>
      </c>
      <c r="J5369">
        <v>1</v>
      </c>
      <c r="K5369">
        <v>54691.47</v>
      </c>
      <c r="L5369">
        <v>0.15</v>
      </c>
      <c r="M5369">
        <v>32082.29</v>
      </c>
      <c r="N5369" t="s">
        <v>24</v>
      </c>
      <c r="O5369" t="s">
        <v>35</v>
      </c>
      <c r="P5369" t="s">
        <v>26</v>
      </c>
      <c r="Q5369">
        <f>Sales_Data[[#This Row],[Quantity]]*Sales_Data[[#This Row],[Unit_Price]]</f>
        <v>54691.47</v>
      </c>
      <c r="R5369">
        <f>Sales_Data[[#This Row],[Gross_Sales]]*Sales_Data[[#This Row],[Discount]]</f>
        <v>8203.7204999999994</v>
      </c>
      <c r="S5369">
        <f>Sales_Data[[#This Row],[Gross_Sales]]-Sales_Data[[#This Row],[Discount_Amount]]</f>
        <v>46487.749500000005</v>
      </c>
      <c r="T5369">
        <f>Sales_Data[[#This Row],[Net Sales]]-Sales_Data[[#This Row],[Cost]]</f>
        <v>14405.459500000004</v>
      </c>
      <c r="U5369" s="2">
        <f>Sales_Data[[#This Row],[Profit]]/Sales_Data[[#This Row],[Net Sales]]</f>
        <v>0.30987646541160274</v>
      </c>
      <c r="V5369">
        <f>YEAR(Sales_Data[[#This Row],[Order_Date]])</f>
        <v>2025</v>
      </c>
      <c r="W5369" t="str">
        <f>TEXT(Sales_Data[[#This Row],[Order_Date]],"mmm")</f>
        <v>Apr</v>
      </c>
      <c r="X5369">
        <f>MONTH(Sales_Data[[#This Row],[Order_Date]])</f>
        <v>4</v>
      </c>
      <c r="Y5369" t="str">
        <f>"Q"&amp;ROUNDUP(MONTH(Sales_Data[[#This Row],[Order_Date]])/3,0)</f>
        <v>Q2</v>
      </c>
    </row>
    <row r="5370" spans="1:25" x14ac:dyDescent="0.3">
      <c r="A5370" t="s">
        <v>7152</v>
      </c>
      <c r="B5370" s="1">
        <v>45760</v>
      </c>
      <c r="C5370" t="s">
        <v>2159</v>
      </c>
      <c r="D5370" t="s">
        <v>199</v>
      </c>
      <c r="E5370" t="s">
        <v>39</v>
      </c>
      <c r="F5370" t="s">
        <v>40</v>
      </c>
      <c r="G5370" t="s">
        <v>75</v>
      </c>
      <c r="H5370" t="s">
        <v>256</v>
      </c>
      <c r="I5370" t="s">
        <v>257</v>
      </c>
      <c r="J5370">
        <v>1</v>
      </c>
      <c r="K5370">
        <v>1025.52</v>
      </c>
      <c r="L5370">
        <v>0.05</v>
      </c>
      <c r="M5370">
        <v>645.42999999999995</v>
      </c>
      <c r="N5370" t="s">
        <v>52</v>
      </c>
      <c r="O5370" t="s">
        <v>35</v>
      </c>
      <c r="P5370" t="s">
        <v>26</v>
      </c>
      <c r="Q5370">
        <f>Sales_Data[[#This Row],[Quantity]]*Sales_Data[[#This Row],[Unit_Price]]</f>
        <v>1025.52</v>
      </c>
      <c r="R5370">
        <f>Sales_Data[[#This Row],[Gross_Sales]]*Sales_Data[[#This Row],[Discount]]</f>
        <v>51.276000000000003</v>
      </c>
      <c r="S5370">
        <f>Sales_Data[[#This Row],[Gross_Sales]]-Sales_Data[[#This Row],[Discount_Amount]]</f>
        <v>974.24400000000003</v>
      </c>
      <c r="T5370">
        <f>Sales_Data[[#This Row],[Net Sales]]-Sales_Data[[#This Row],[Cost]]</f>
        <v>328.81400000000008</v>
      </c>
      <c r="U5370" s="2">
        <f>Sales_Data[[#This Row],[Profit]]/Sales_Data[[#This Row],[Net Sales]]</f>
        <v>0.33750682580544511</v>
      </c>
      <c r="V5370">
        <f>YEAR(Sales_Data[[#This Row],[Order_Date]])</f>
        <v>2025</v>
      </c>
      <c r="W5370" t="str">
        <f>TEXT(Sales_Data[[#This Row],[Order_Date]],"mmm")</f>
        <v>Apr</v>
      </c>
      <c r="X5370">
        <f>MONTH(Sales_Data[[#This Row],[Order_Date]])</f>
        <v>4</v>
      </c>
      <c r="Y5370" t="str">
        <f>"Q"&amp;ROUNDUP(MONTH(Sales_Data[[#This Row],[Order_Date]])/3,0)</f>
        <v>Q2</v>
      </c>
    </row>
    <row r="5371" spans="1:25" x14ac:dyDescent="0.3">
      <c r="A5371" t="s">
        <v>7153</v>
      </c>
      <c r="B5371" s="1">
        <v>45880</v>
      </c>
      <c r="C5371" t="s">
        <v>4068</v>
      </c>
      <c r="D5371" t="s">
        <v>313</v>
      </c>
      <c r="E5371" t="s">
        <v>48</v>
      </c>
      <c r="F5371" t="s">
        <v>164</v>
      </c>
      <c r="G5371" t="s">
        <v>41</v>
      </c>
      <c r="H5371" t="s">
        <v>42</v>
      </c>
      <c r="I5371" t="s">
        <v>82</v>
      </c>
      <c r="J5371">
        <v>1</v>
      </c>
      <c r="K5371">
        <v>37248.550000000003</v>
      </c>
      <c r="L5371">
        <v>0.1</v>
      </c>
      <c r="M5371">
        <v>22633.65</v>
      </c>
      <c r="N5371" t="s">
        <v>52</v>
      </c>
      <c r="O5371" t="s">
        <v>35</v>
      </c>
      <c r="P5371" t="s">
        <v>44</v>
      </c>
      <c r="Q5371">
        <f>Sales_Data[[#This Row],[Quantity]]*Sales_Data[[#This Row],[Unit_Price]]</f>
        <v>37248.550000000003</v>
      </c>
      <c r="R5371">
        <f>Sales_Data[[#This Row],[Gross_Sales]]*Sales_Data[[#This Row],[Discount]]</f>
        <v>3724.8550000000005</v>
      </c>
      <c r="S5371">
        <f>Sales_Data[[#This Row],[Gross_Sales]]-Sales_Data[[#This Row],[Discount_Amount]]</f>
        <v>33523.695</v>
      </c>
      <c r="T5371">
        <f>Sales_Data[[#This Row],[Net Sales]]-Sales_Data[[#This Row],[Cost]]</f>
        <v>10890.044999999998</v>
      </c>
      <c r="U5371" s="2">
        <f>Sales_Data[[#This Row],[Profit]]/Sales_Data[[#This Row],[Net Sales]]</f>
        <v>0.32484620206692605</v>
      </c>
      <c r="V5371">
        <f>YEAR(Sales_Data[[#This Row],[Order_Date]])</f>
        <v>2025</v>
      </c>
      <c r="W5371" t="str">
        <f>TEXT(Sales_Data[[#This Row],[Order_Date]],"mmm")</f>
        <v>Aug</v>
      </c>
      <c r="X5371">
        <f>MONTH(Sales_Data[[#This Row],[Order_Date]])</f>
        <v>8</v>
      </c>
      <c r="Y5371" t="str">
        <f>"Q"&amp;ROUNDUP(MONTH(Sales_Data[[#This Row],[Order_Date]])/3,0)</f>
        <v>Q3</v>
      </c>
    </row>
    <row r="5372" spans="1:25" x14ac:dyDescent="0.3">
      <c r="A5372" t="s">
        <v>7154</v>
      </c>
      <c r="B5372" s="1">
        <v>45843</v>
      </c>
      <c r="C5372" t="s">
        <v>246</v>
      </c>
      <c r="D5372" t="s">
        <v>302</v>
      </c>
      <c r="E5372" t="s">
        <v>30</v>
      </c>
      <c r="F5372" t="s">
        <v>156</v>
      </c>
      <c r="G5372" t="s">
        <v>32</v>
      </c>
      <c r="H5372" t="s">
        <v>33</v>
      </c>
      <c r="I5372" t="s">
        <v>34</v>
      </c>
      <c r="J5372">
        <v>1</v>
      </c>
      <c r="K5372">
        <v>3868.31</v>
      </c>
      <c r="L5372">
        <v>0.05</v>
      </c>
      <c r="M5372">
        <v>2898.62</v>
      </c>
      <c r="N5372" t="s">
        <v>70</v>
      </c>
      <c r="O5372" t="s">
        <v>35</v>
      </c>
      <c r="P5372" t="s">
        <v>44</v>
      </c>
      <c r="Q5372">
        <f>Sales_Data[[#This Row],[Quantity]]*Sales_Data[[#This Row],[Unit_Price]]</f>
        <v>3868.31</v>
      </c>
      <c r="R5372">
        <f>Sales_Data[[#This Row],[Gross_Sales]]*Sales_Data[[#This Row],[Discount]]</f>
        <v>193.41550000000001</v>
      </c>
      <c r="S5372">
        <f>Sales_Data[[#This Row],[Gross_Sales]]-Sales_Data[[#This Row],[Discount_Amount]]</f>
        <v>3674.8944999999999</v>
      </c>
      <c r="T5372">
        <f>Sales_Data[[#This Row],[Net Sales]]-Sales_Data[[#This Row],[Cost]]</f>
        <v>776.27449999999999</v>
      </c>
      <c r="U5372" s="2">
        <f>Sales_Data[[#This Row],[Profit]]/Sales_Data[[#This Row],[Net Sales]]</f>
        <v>0.21123722055150154</v>
      </c>
      <c r="V5372">
        <f>YEAR(Sales_Data[[#This Row],[Order_Date]])</f>
        <v>2025</v>
      </c>
      <c r="W5372" t="str">
        <f>TEXT(Sales_Data[[#This Row],[Order_Date]],"mmm")</f>
        <v>Jul</v>
      </c>
      <c r="X5372">
        <f>MONTH(Sales_Data[[#This Row],[Order_Date]])</f>
        <v>7</v>
      </c>
      <c r="Y5372" t="str">
        <f>"Q"&amp;ROUNDUP(MONTH(Sales_Data[[#This Row],[Order_Date]])/3,0)</f>
        <v>Q3</v>
      </c>
    </row>
    <row r="5373" spans="1:25" x14ac:dyDescent="0.3">
      <c r="A5373" t="s">
        <v>7155</v>
      </c>
      <c r="B5373" s="1">
        <v>45841</v>
      </c>
      <c r="C5373" t="s">
        <v>5342</v>
      </c>
      <c r="D5373" t="s">
        <v>430</v>
      </c>
      <c r="E5373" t="s">
        <v>19</v>
      </c>
      <c r="F5373" t="s">
        <v>57</v>
      </c>
      <c r="G5373" t="s">
        <v>67</v>
      </c>
      <c r="H5373" t="s">
        <v>121</v>
      </c>
      <c r="I5373" t="s">
        <v>142</v>
      </c>
      <c r="J5373">
        <v>2</v>
      </c>
      <c r="K5373">
        <v>14301.1</v>
      </c>
      <c r="L5373">
        <v>0.1</v>
      </c>
      <c r="M5373">
        <v>18641.62</v>
      </c>
      <c r="N5373" t="s">
        <v>70</v>
      </c>
      <c r="O5373" t="s">
        <v>35</v>
      </c>
      <c r="P5373" t="s">
        <v>44</v>
      </c>
      <c r="Q5373">
        <f>Sales_Data[[#This Row],[Quantity]]*Sales_Data[[#This Row],[Unit_Price]]</f>
        <v>28602.2</v>
      </c>
      <c r="R5373">
        <f>Sales_Data[[#This Row],[Gross_Sales]]*Sales_Data[[#This Row],[Discount]]</f>
        <v>2860.2200000000003</v>
      </c>
      <c r="S5373">
        <f>Sales_Data[[#This Row],[Gross_Sales]]-Sales_Data[[#This Row],[Discount_Amount]]</f>
        <v>25741.98</v>
      </c>
      <c r="T5373">
        <f>Sales_Data[[#This Row],[Net Sales]]-Sales_Data[[#This Row],[Cost]]</f>
        <v>7100.3600000000006</v>
      </c>
      <c r="U5373" s="2">
        <f>Sales_Data[[#This Row],[Profit]]/Sales_Data[[#This Row],[Net Sales]]</f>
        <v>0.27582804430739205</v>
      </c>
      <c r="V5373">
        <f>YEAR(Sales_Data[[#This Row],[Order_Date]])</f>
        <v>2025</v>
      </c>
      <c r="W5373" t="str">
        <f>TEXT(Sales_Data[[#This Row],[Order_Date]],"mmm")</f>
        <v>Jul</v>
      </c>
      <c r="X5373">
        <f>MONTH(Sales_Data[[#This Row],[Order_Date]])</f>
        <v>7</v>
      </c>
      <c r="Y5373" t="str">
        <f>"Q"&amp;ROUNDUP(MONTH(Sales_Data[[#This Row],[Order_Date]])/3,0)</f>
        <v>Q3</v>
      </c>
    </row>
    <row r="5374" spans="1:25" x14ac:dyDescent="0.3">
      <c r="A5374" t="s">
        <v>7156</v>
      </c>
      <c r="B5374" s="1">
        <v>45819</v>
      </c>
      <c r="C5374" t="s">
        <v>3106</v>
      </c>
      <c r="D5374" t="s">
        <v>422</v>
      </c>
      <c r="E5374" t="s">
        <v>48</v>
      </c>
      <c r="F5374" t="s">
        <v>152</v>
      </c>
      <c r="G5374" t="s">
        <v>21</v>
      </c>
      <c r="H5374" t="s">
        <v>127</v>
      </c>
      <c r="I5374" t="s">
        <v>342</v>
      </c>
      <c r="J5374">
        <v>1</v>
      </c>
      <c r="K5374">
        <v>10897.59</v>
      </c>
      <c r="L5374">
        <v>0</v>
      </c>
      <c r="M5374">
        <v>7211.48</v>
      </c>
      <c r="N5374" t="s">
        <v>52</v>
      </c>
      <c r="O5374" t="s">
        <v>35</v>
      </c>
      <c r="P5374" t="s">
        <v>71</v>
      </c>
      <c r="Q5374">
        <f>Sales_Data[[#This Row],[Quantity]]*Sales_Data[[#This Row],[Unit_Price]]</f>
        <v>10897.59</v>
      </c>
      <c r="R5374">
        <f>Sales_Data[[#This Row],[Gross_Sales]]*Sales_Data[[#This Row],[Discount]]</f>
        <v>0</v>
      </c>
      <c r="S5374">
        <f>Sales_Data[[#This Row],[Gross_Sales]]-Sales_Data[[#This Row],[Discount_Amount]]</f>
        <v>10897.59</v>
      </c>
      <c r="T5374">
        <f>Sales_Data[[#This Row],[Net Sales]]-Sales_Data[[#This Row],[Cost]]</f>
        <v>3686.1100000000006</v>
      </c>
      <c r="U5374" s="2">
        <f>Sales_Data[[#This Row],[Profit]]/Sales_Data[[#This Row],[Net Sales]]</f>
        <v>0.33825001674682204</v>
      </c>
      <c r="V5374">
        <f>YEAR(Sales_Data[[#This Row],[Order_Date]])</f>
        <v>2025</v>
      </c>
      <c r="W5374" t="str">
        <f>TEXT(Sales_Data[[#This Row],[Order_Date]],"mmm")</f>
        <v>Jun</v>
      </c>
      <c r="X5374">
        <f>MONTH(Sales_Data[[#This Row],[Order_Date]])</f>
        <v>6</v>
      </c>
      <c r="Y5374" t="str">
        <f>"Q"&amp;ROUNDUP(MONTH(Sales_Data[[#This Row],[Order_Date]])/3,0)</f>
        <v>Q2</v>
      </c>
    </row>
    <row r="5375" spans="1:25" x14ac:dyDescent="0.3">
      <c r="A5375" t="s">
        <v>7157</v>
      </c>
      <c r="B5375" s="1">
        <v>45904</v>
      </c>
      <c r="C5375" t="s">
        <v>5903</v>
      </c>
      <c r="D5375" t="s">
        <v>229</v>
      </c>
      <c r="E5375" t="s">
        <v>39</v>
      </c>
      <c r="F5375" t="s">
        <v>405</v>
      </c>
      <c r="G5375" t="s">
        <v>75</v>
      </c>
      <c r="H5375" t="s">
        <v>114</v>
      </c>
      <c r="I5375" t="s">
        <v>206</v>
      </c>
      <c r="J5375">
        <v>3</v>
      </c>
      <c r="K5375">
        <v>3868.33</v>
      </c>
      <c r="L5375">
        <v>0.05</v>
      </c>
      <c r="M5375">
        <v>8978.6299999999992</v>
      </c>
      <c r="N5375" t="s">
        <v>83</v>
      </c>
      <c r="O5375" t="s">
        <v>25</v>
      </c>
      <c r="P5375" t="s">
        <v>44</v>
      </c>
      <c r="Q5375">
        <f>Sales_Data[[#This Row],[Quantity]]*Sales_Data[[#This Row],[Unit_Price]]</f>
        <v>11604.99</v>
      </c>
      <c r="R5375">
        <f>Sales_Data[[#This Row],[Gross_Sales]]*Sales_Data[[#This Row],[Discount]]</f>
        <v>580.24950000000001</v>
      </c>
      <c r="S5375">
        <f>Sales_Data[[#This Row],[Gross_Sales]]-Sales_Data[[#This Row],[Discount_Amount]]</f>
        <v>11024.7405</v>
      </c>
      <c r="T5375">
        <f>Sales_Data[[#This Row],[Net Sales]]-Sales_Data[[#This Row],[Cost]]</f>
        <v>2046.1105000000007</v>
      </c>
      <c r="U5375" s="2">
        <f>Sales_Data[[#This Row],[Profit]]/Sales_Data[[#This Row],[Net Sales]]</f>
        <v>0.18559262233882065</v>
      </c>
      <c r="V5375">
        <f>YEAR(Sales_Data[[#This Row],[Order_Date]])</f>
        <v>2025</v>
      </c>
      <c r="W5375" t="str">
        <f>TEXT(Sales_Data[[#This Row],[Order_Date]],"mmm")</f>
        <v>Sep</v>
      </c>
      <c r="X5375">
        <f>MONTH(Sales_Data[[#This Row],[Order_Date]])</f>
        <v>9</v>
      </c>
      <c r="Y5375" t="str">
        <f>"Q"&amp;ROUNDUP(MONTH(Sales_Data[[#This Row],[Order_Date]])/3,0)</f>
        <v>Q3</v>
      </c>
    </row>
    <row r="5376" spans="1:25" x14ac:dyDescent="0.3">
      <c r="A5376" t="s">
        <v>7158</v>
      </c>
      <c r="B5376" s="1">
        <v>45688</v>
      </c>
      <c r="C5376" t="s">
        <v>4021</v>
      </c>
      <c r="D5376" t="s">
        <v>699</v>
      </c>
      <c r="E5376" t="s">
        <v>19</v>
      </c>
      <c r="F5376" t="s">
        <v>57</v>
      </c>
      <c r="G5376" t="s">
        <v>41</v>
      </c>
      <c r="H5376" t="s">
        <v>171</v>
      </c>
      <c r="I5376" t="s">
        <v>172</v>
      </c>
      <c r="J5376">
        <v>5</v>
      </c>
      <c r="K5376">
        <v>15535.77</v>
      </c>
      <c r="L5376">
        <v>0.1</v>
      </c>
      <c r="M5376">
        <v>45886.46</v>
      </c>
      <c r="N5376" t="s">
        <v>24</v>
      </c>
      <c r="O5376" t="s">
        <v>35</v>
      </c>
      <c r="P5376" t="s">
        <v>44</v>
      </c>
      <c r="Q5376">
        <f>Sales_Data[[#This Row],[Quantity]]*Sales_Data[[#This Row],[Unit_Price]]</f>
        <v>77678.850000000006</v>
      </c>
      <c r="R5376">
        <f>Sales_Data[[#This Row],[Gross_Sales]]*Sales_Data[[#This Row],[Discount]]</f>
        <v>7767.8850000000011</v>
      </c>
      <c r="S5376">
        <f>Sales_Data[[#This Row],[Gross_Sales]]-Sales_Data[[#This Row],[Discount_Amount]]</f>
        <v>69910.965000000011</v>
      </c>
      <c r="T5376">
        <f>Sales_Data[[#This Row],[Net Sales]]-Sales_Data[[#This Row],[Cost]]</f>
        <v>24024.505000000012</v>
      </c>
      <c r="U5376" s="2">
        <f>Sales_Data[[#This Row],[Profit]]/Sales_Data[[#This Row],[Net Sales]]</f>
        <v>0.34364430529602913</v>
      </c>
      <c r="V5376">
        <f>YEAR(Sales_Data[[#This Row],[Order_Date]])</f>
        <v>2025</v>
      </c>
      <c r="W5376" t="str">
        <f>TEXT(Sales_Data[[#This Row],[Order_Date]],"mmm")</f>
        <v>Jan</v>
      </c>
      <c r="X5376">
        <f>MONTH(Sales_Data[[#This Row],[Order_Date]])</f>
        <v>1</v>
      </c>
      <c r="Y5376" t="str">
        <f>"Q"&amp;ROUNDUP(MONTH(Sales_Data[[#This Row],[Order_Date]])/3,0)</f>
        <v>Q1</v>
      </c>
    </row>
    <row r="5377" spans="1:25" x14ac:dyDescent="0.3">
      <c r="A5377" t="s">
        <v>7159</v>
      </c>
      <c r="B5377" s="1">
        <v>45709</v>
      </c>
      <c r="C5377" t="s">
        <v>4046</v>
      </c>
      <c r="D5377" t="s">
        <v>131</v>
      </c>
      <c r="E5377" t="s">
        <v>48</v>
      </c>
      <c r="F5377" t="s">
        <v>152</v>
      </c>
      <c r="G5377" t="s">
        <v>67</v>
      </c>
      <c r="H5377" t="s">
        <v>133</v>
      </c>
      <c r="I5377" t="s">
        <v>138</v>
      </c>
      <c r="J5377">
        <v>1</v>
      </c>
      <c r="K5377">
        <v>21725.93</v>
      </c>
      <c r="L5377">
        <v>0.05</v>
      </c>
      <c r="M5377">
        <v>13185.6</v>
      </c>
      <c r="N5377" t="s">
        <v>83</v>
      </c>
      <c r="O5377" t="s">
        <v>25</v>
      </c>
      <c r="P5377" t="s">
        <v>26</v>
      </c>
      <c r="Q5377">
        <f>Sales_Data[[#This Row],[Quantity]]*Sales_Data[[#This Row],[Unit_Price]]</f>
        <v>21725.93</v>
      </c>
      <c r="R5377">
        <f>Sales_Data[[#This Row],[Gross_Sales]]*Sales_Data[[#This Row],[Discount]]</f>
        <v>1086.2965000000002</v>
      </c>
      <c r="S5377">
        <f>Sales_Data[[#This Row],[Gross_Sales]]-Sales_Data[[#This Row],[Discount_Amount]]</f>
        <v>20639.6335</v>
      </c>
      <c r="T5377">
        <f>Sales_Data[[#This Row],[Net Sales]]-Sales_Data[[#This Row],[Cost]]</f>
        <v>7454.0334999999995</v>
      </c>
      <c r="U5377" s="2">
        <f>Sales_Data[[#This Row],[Profit]]/Sales_Data[[#This Row],[Net Sales]]</f>
        <v>0.3611514468025801</v>
      </c>
      <c r="V5377">
        <f>YEAR(Sales_Data[[#This Row],[Order_Date]])</f>
        <v>2025</v>
      </c>
      <c r="W5377" t="str">
        <f>TEXT(Sales_Data[[#This Row],[Order_Date]],"mmm")</f>
        <v>Feb</v>
      </c>
      <c r="X5377">
        <f>MONTH(Sales_Data[[#This Row],[Order_Date]])</f>
        <v>2</v>
      </c>
      <c r="Y5377" t="str">
        <f>"Q"&amp;ROUNDUP(MONTH(Sales_Data[[#This Row],[Order_Date]])/3,0)</f>
        <v>Q1</v>
      </c>
    </row>
    <row r="5378" spans="1:25" x14ac:dyDescent="0.3">
      <c r="A5378" t="s">
        <v>7160</v>
      </c>
      <c r="B5378" s="1">
        <v>46002</v>
      </c>
      <c r="C5378" t="s">
        <v>1749</v>
      </c>
      <c r="D5378" t="s">
        <v>252</v>
      </c>
      <c r="E5378" t="s">
        <v>48</v>
      </c>
      <c r="F5378" t="s">
        <v>152</v>
      </c>
      <c r="G5378" t="s">
        <v>21</v>
      </c>
      <c r="H5378" t="s">
        <v>297</v>
      </c>
      <c r="I5378" t="s">
        <v>297</v>
      </c>
      <c r="J5378">
        <v>1</v>
      </c>
      <c r="K5378">
        <v>28494.92</v>
      </c>
      <c r="L5378">
        <v>0.15</v>
      </c>
      <c r="M5378">
        <v>20415.75</v>
      </c>
      <c r="N5378" t="s">
        <v>70</v>
      </c>
      <c r="O5378" t="s">
        <v>35</v>
      </c>
      <c r="P5378" t="s">
        <v>26</v>
      </c>
      <c r="Q5378">
        <f>Sales_Data[[#This Row],[Quantity]]*Sales_Data[[#This Row],[Unit_Price]]</f>
        <v>28494.92</v>
      </c>
      <c r="R5378">
        <f>Sales_Data[[#This Row],[Gross_Sales]]*Sales_Data[[#This Row],[Discount]]</f>
        <v>4274.2379999999994</v>
      </c>
      <c r="S5378">
        <f>Sales_Data[[#This Row],[Gross_Sales]]-Sales_Data[[#This Row],[Discount_Amount]]</f>
        <v>24220.682000000001</v>
      </c>
      <c r="T5378">
        <f>Sales_Data[[#This Row],[Net Sales]]-Sales_Data[[#This Row],[Cost]]</f>
        <v>3804.9320000000007</v>
      </c>
      <c r="U5378" s="2">
        <f>Sales_Data[[#This Row],[Profit]]/Sales_Data[[#This Row],[Net Sales]]</f>
        <v>0.15709433780601226</v>
      </c>
      <c r="V5378">
        <f>YEAR(Sales_Data[[#This Row],[Order_Date]])</f>
        <v>2025</v>
      </c>
      <c r="W5378" t="str">
        <f>TEXT(Sales_Data[[#This Row],[Order_Date]],"mmm")</f>
        <v>Dec</v>
      </c>
      <c r="X5378">
        <f>MONTH(Sales_Data[[#This Row],[Order_Date]])</f>
        <v>12</v>
      </c>
      <c r="Y5378" t="str">
        <f>"Q"&amp;ROUNDUP(MONTH(Sales_Data[[#This Row],[Order_Date]])/3,0)</f>
        <v>Q4</v>
      </c>
    </row>
    <row r="5379" spans="1:25" x14ac:dyDescent="0.3">
      <c r="A5379" t="s">
        <v>7161</v>
      </c>
      <c r="B5379" s="1">
        <v>45733</v>
      </c>
      <c r="C5379" t="s">
        <v>3097</v>
      </c>
      <c r="D5379" t="s">
        <v>463</v>
      </c>
      <c r="E5379" t="s">
        <v>19</v>
      </c>
      <c r="F5379" t="s">
        <v>113</v>
      </c>
      <c r="G5379" t="s">
        <v>67</v>
      </c>
      <c r="H5379" t="s">
        <v>133</v>
      </c>
      <c r="I5379" t="s">
        <v>138</v>
      </c>
      <c r="J5379">
        <v>3</v>
      </c>
      <c r="K5379">
        <v>14615.4</v>
      </c>
      <c r="L5379">
        <v>0.05</v>
      </c>
      <c r="M5379">
        <v>31692.49</v>
      </c>
      <c r="N5379" t="s">
        <v>52</v>
      </c>
      <c r="O5379" t="s">
        <v>25</v>
      </c>
      <c r="P5379" t="s">
        <v>44</v>
      </c>
      <c r="Q5379">
        <f>Sales_Data[[#This Row],[Quantity]]*Sales_Data[[#This Row],[Unit_Price]]</f>
        <v>43846.2</v>
      </c>
      <c r="R5379">
        <f>Sales_Data[[#This Row],[Gross_Sales]]*Sales_Data[[#This Row],[Discount]]</f>
        <v>2192.31</v>
      </c>
      <c r="S5379">
        <f>Sales_Data[[#This Row],[Gross_Sales]]-Sales_Data[[#This Row],[Discount_Amount]]</f>
        <v>41653.89</v>
      </c>
      <c r="T5379">
        <f>Sales_Data[[#This Row],[Net Sales]]-Sales_Data[[#This Row],[Cost]]</f>
        <v>9961.3999999999978</v>
      </c>
      <c r="U5379" s="2">
        <f>Sales_Data[[#This Row],[Profit]]/Sales_Data[[#This Row],[Net Sales]]</f>
        <v>0.2391469320152331</v>
      </c>
      <c r="V5379">
        <f>YEAR(Sales_Data[[#This Row],[Order_Date]])</f>
        <v>2025</v>
      </c>
      <c r="W5379" t="str">
        <f>TEXT(Sales_Data[[#This Row],[Order_Date]],"mmm")</f>
        <v>Mar</v>
      </c>
      <c r="X5379">
        <f>MONTH(Sales_Data[[#This Row],[Order_Date]])</f>
        <v>3</v>
      </c>
      <c r="Y5379" t="str">
        <f>"Q"&amp;ROUNDUP(MONTH(Sales_Data[[#This Row],[Order_Date]])/3,0)</f>
        <v>Q1</v>
      </c>
    </row>
    <row r="5380" spans="1:25" x14ac:dyDescent="0.3">
      <c r="A5380" t="s">
        <v>7162</v>
      </c>
      <c r="B5380" s="1">
        <v>45935</v>
      </c>
      <c r="C5380" t="s">
        <v>942</v>
      </c>
      <c r="D5380" t="s">
        <v>29</v>
      </c>
      <c r="E5380" t="s">
        <v>48</v>
      </c>
      <c r="F5380" t="s">
        <v>49</v>
      </c>
      <c r="G5380" t="s">
        <v>41</v>
      </c>
      <c r="H5380" t="s">
        <v>42</v>
      </c>
      <c r="I5380" t="s">
        <v>43</v>
      </c>
      <c r="J5380">
        <v>1</v>
      </c>
      <c r="K5380">
        <v>7171.79</v>
      </c>
      <c r="L5380">
        <v>0.15</v>
      </c>
      <c r="M5380">
        <v>4790.67</v>
      </c>
      <c r="N5380" t="s">
        <v>70</v>
      </c>
      <c r="O5380" t="s">
        <v>35</v>
      </c>
      <c r="P5380" t="s">
        <v>44</v>
      </c>
      <c r="Q5380">
        <f>Sales_Data[[#This Row],[Quantity]]*Sales_Data[[#This Row],[Unit_Price]]</f>
        <v>7171.79</v>
      </c>
      <c r="R5380">
        <f>Sales_Data[[#This Row],[Gross_Sales]]*Sales_Data[[#This Row],[Discount]]</f>
        <v>1075.7684999999999</v>
      </c>
      <c r="S5380">
        <f>Sales_Data[[#This Row],[Gross_Sales]]-Sales_Data[[#This Row],[Discount_Amount]]</f>
        <v>6096.0214999999998</v>
      </c>
      <c r="T5380">
        <f>Sales_Data[[#This Row],[Net Sales]]-Sales_Data[[#This Row],[Cost]]</f>
        <v>1305.3514999999998</v>
      </c>
      <c r="U5380" s="2">
        <f>Sales_Data[[#This Row],[Profit]]/Sales_Data[[#This Row],[Net Sales]]</f>
        <v>0.21413170868901951</v>
      </c>
      <c r="V5380">
        <f>YEAR(Sales_Data[[#This Row],[Order_Date]])</f>
        <v>2025</v>
      </c>
      <c r="W5380" t="str">
        <f>TEXT(Sales_Data[[#This Row],[Order_Date]],"mmm")</f>
        <v>Oct</v>
      </c>
      <c r="X5380">
        <f>MONTH(Sales_Data[[#This Row],[Order_Date]])</f>
        <v>10</v>
      </c>
      <c r="Y5380" t="str">
        <f>"Q"&amp;ROUNDUP(MONTH(Sales_Data[[#This Row],[Order_Date]])/3,0)</f>
        <v>Q4</v>
      </c>
    </row>
    <row r="5381" spans="1:25" x14ac:dyDescent="0.3">
      <c r="A5381" t="s">
        <v>7163</v>
      </c>
      <c r="B5381" s="1">
        <v>45697</v>
      </c>
      <c r="C5381" t="s">
        <v>2766</v>
      </c>
      <c r="D5381" t="s">
        <v>430</v>
      </c>
      <c r="E5381" t="s">
        <v>48</v>
      </c>
      <c r="F5381" t="s">
        <v>164</v>
      </c>
      <c r="G5381" t="s">
        <v>67</v>
      </c>
      <c r="H5381" t="s">
        <v>121</v>
      </c>
      <c r="I5381" t="s">
        <v>142</v>
      </c>
      <c r="J5381">
        <v>1</v>
      </c>
      <c r="K5381">
        <v>56077.82</v>
      </c>
      <c r="L5381">
        <v>0.05</v>
      </c>
      <c r="M5381">
        <v>46865.24</v>
      </c>
      <c r="N5381" t="s">
        <v>70</v>
      </c>
      <c r="O5381" t="s">
        <v>53</v>
      </c>
      <c r="P5381" t="s">
        <v>71</v>
      </c>
      <c r="Q5381">
        <f>Sales_Data[[#This Row],[Quantity]]*Sales_Data[[#This Row],[Unit_Price]]</f>
        <v>56077.82</v>
      </c>
      <c r="R5381">
        <f>Sales_Data[[#This Row],[Gross_Sales]]*Sales_Data[[#This Row],[Discount]]</f>
        <v>2803.8910000000001</v>
      </c>
      <c r="S5381">
        <f>Sales_Data[[#This Row],[Gross_Sales]]-Sales_Data[[#This Row],[Discount_Amount]]</f>
        <v>53273.928999999996</v>
      </c>
      <c r="T5381">
        <f>Sales_Data[[#This Row],[Net Sales]]-Sales_Data[[#This Row],[Cost]]</f>
        <v>6408.6889999999985</v>
      </c>
      <c r="U5381" s="2">
        <f>Sales_Data[[#This Row],[Profit]]/Sales_Data[[#This Row],[Net Sales]]</f>
        <v>0.12029690920675287</v>
      </c>
      <c r="V5381">
        <f>YEAR(Sales_Data[[#This Row],[Order_Date]])</f>
        <v>2025</v>
      </c>
      <c r="W5381" t="str">
        <f>TEXT(Sales_Data[[#This Row],[Order_Date]],"mmm")</f>
        <v>Feb</v>
      </c>
      <c r="X5381">
        <f>MONTH(Sales_Data[[#This Row],[Order_Date]])</f>
        <v>2</v>
      </c>
      <c r="Y5381" t="str">
        <f>"Q"&amp;ROUNDUP(MONTH(Sales_Data[[#This Row],[Order_Date]])/3,0)</f>
        <v>Q1</v>
      </c>
    </row>
    <row r="5382" spans="1:25" x14ac:dyDescent="0.3">
      <c r="A5382" t="s">
        <v>7164</v>
      </c>
      <c r="B5382" s="1">
        <v>45758</v>
      </c>
      <c r="C5382" t="s">
        <v>730</v>
      </c>
      <c r="D5382" t="s">
        <v>47</v>
      </c>
      <c r="E5382" t="s">
        <v>48</v>
      </c>
      <c r="F5382" t="s">
        <v>132</v>
      </c>
      <c r="G5382" t="s">
        <v>41</v>
      </c>
      <c r="H5382" t="s">
        <v>171</v>
      </c>
      <c r="I5382" t="s">
        <v>172</v>
      </c>
      <c r="J5382">
        <v>1</v>
      </c>
      <c r="K5382">
        <v>21258.45</v>
      </c>
      <c r="L5382">
        <v>0.1</v>
      </c>
      <c r="M5382">
        <v>16617.91</v>
      </c>
      <c r="N5382" t="s">
        <v>24</v>
      </c>
      <c r="O5382" t="s">
        <v>25</v>
      </c>
      <c r="P5382" t="s">
        <v>71</v>
      </c>
      <c r="Q5382">
        <f>Sales_Data[[#This Row],[Quantity]]*Sales_Data[[#This Row],[Unit_Price]]</f>
        <v>21258.45</v>
      </c>
      <c r="R5382">
        <f>Sales_Data[[#This Row],[Gross_Sales]]*Sales_Data[[#This Row],[Discount]]</f>
        <v>2125.8450000000003</v>
      </c>
      <c r="S5382">
        <f>Sales_Data[[#This Row],[Gross_Sales]]-Sales_Data[[#This Row],[Discount_Amount]]</f>
        <v>19132.605</v>
      </c>
      <c r="T5382">
        <f>Sales_Data[[#This Row],[Net Sales]]-Sales_Data[[#This Row],[Cost]]</f>
        <v>2514.6949999999997</v>
      </c>
      <c r="U5382" s="2">
        <f>Sales_Data[[#This Row],[Profit]]/Sales_Data[[#This Row],[Net Sales]]</f>
        <v>0.13143505549819273</v>
      </c>
      <c r="V5382">
        <f>YEAR(Sales_Data[[#This Row],[Order_Date]])</f>
        <v>2025</v>
      </c>
      <c r="W5382" t="str">
        <f>TEXT(Sales_Data[[#This Row],[Order_Date]],"mmm")</f>
        <v>Apr</v>
      </c>
      <c r="X5382">
        <f>MONTH(Sales_Data[[#This Row],[Order_Date]])</f>
        <v>4</v>
      </c>
      <c r="Y5382" t="str">
        <f>"Q"&amp;ROUNDUP(MONTH(Sales_Data[[#This Row],[Order_Date]])/3,0)</f>
        <v>Q2</v>
      </c>
    </row>
    <row r="5383" spans="1:25" x14ac:dyDescent="0.3">
      <c r="A5383" t="s">
        <v>7165</v>
      </c>
      <c r="B5383" s="1">
        <v>45768</v>
      </c>
      <c r="C5383" t="s">
        <v>2084</v>
      </c>
      <c r="D5383" t="s">
        <v>255</v>
      </c>
      <c r="E5383" t="s">
        <v>39</v>
      </c>
      <c r="F5383" t="s">
        <v>405</v>
      </c>
      <c r="G5383" t="s">
        <v>21</v>
      </c>
      <c r="H5383" t="s">
        <v>230</v>
      </c>
      <c r="I5383" t="s">
        <v>328</v>
      </c>
      <c r="J5383">
        <v>4</v>
      </c>
      <c r="K5383">
        <v>409.57</v>
      </c>
      <c r="L5383">
        <v>0</v>
      </c>
      <c r="M5383">
        <v>1192.53</v>
      </c>
      <c r="N5383" t="s">
        <v>52</v>
      </c>
      <c r="O5383" t="s">
        <v>35</v>
      </c>
      <c r="P5383" t="s">
        <v>71</v>
      </c>
      <c r="Q5383">
        <f>Sales_Data[[#This Row],[Quantity]]*Sales_Data[[#This Row],[Unit_Price]]</f>
        <v>1638.28</v>
      </c>
      <c r="R5383">
        <f>Sales_Data[[#This Row],[Gross_Sales]]*Sales_Data[[#This Row],[Discount]]</f>
        <v>0</v>
      </c>
      <c r="S5383">
        <f>Sales_Data[[#This Row],[Gross_Sales]]-Sales_Data[[#This Row],[Discount_Amount]]</f>
        <v>1638.28</v>
      </c>
      <c r="T5383">
        <f>Sales_Data[[#This Row],[Net Sales]]-Sales_Data[[#This Row],[Cost]]</f>
        <v>445.75</v>
      </c>
      <c r="U5383" s="2">
        <f>Sales_Data[[#This Row],[Profit]]/Sales_Data[[#This Row],[Net Sales]]</f>
        <v>0.27208413702175455</v>
      </c>
      <c r="V5383">
        <f>YEAR(Sales_Data[[#This Row],[Order_Date]])</f>
        <v>2025</v>
      </c>
      <c r="W5383" t="str">
        <f>TEXT(Sales_Data[[#This Row],[Order_Date]],"mmm")</f>
        <v>Apr</v>
      </c>
      <c r="X5383">
        <f>MONTH(Sales_Data[[#This Row],[Order_Date]])</f>
        <v>4</v>
      </c>
      <c r="Y5383" t="str">
        <f>"Q"&amp;ROUNDUP(MONTH(Sales_Data[[#This Row],[Order_Date]])/3,0)</f>
        <v>Q2</v>
      </c>
    </row>
    <row r="5384" spans="1:25" x14ac:dyDescent="0.3">
      <c r="A5384" t="s">
        <v>7166</v>
      </c>
      <c r="B5384" s="1">
        <v>45978</v>
      </c>
      <c r="C5384" t="s">
        <v>657</v>
      </c>
      <c r="D5384" t="s">
        <v>38</v>
      </c>
      <c r="E5384" t="s">
        <v>39</v>
      </c>
      <c r="F5384" t="s">
        <v>40</v>
      </c>
      <c r="G5384" t="s">
        <v>41</v>
      </c>
      <c r="H5384" t="s">
        <v>102</v>
      </c>
      <c r="I5384" t="s">
        <v>103</v>
      </c>
      <c r="J5384">
        <v>2</v>
      </c>
      <c r="K5384">
        <v>1945.45</v>
      </c>
      <c r="L5384">
        <v>0</v>
      </c>
      <c r="M5384">
        <v>2911.59</v>
      </c>
      <c r="N5384" t="s">
        <v>52</v>
      </c>
      <c r="O5384" t="s">
        <v>53</v>
      </c>
      <c r="P5384" t="s">
        <v>44</v>
      </c>
      <c r="Q5384">
        <f>Sales_Data[[#This Row],[Quantity]]*Sales_Data[[#This Row],[Unit_Price]]</f>
        <v>3890.9</v>
      </c>
      <c r="R5384">
        <f>Sales_Data[[#This Row],[Gross_Sales]]*Sales_Data[[#This Row],[Discount]]</f>
        <v>0</v>
      </c>
      <c r="S5384">
        <f>Sales_Data[[#This Row],[Gross_Sales]]-Sales_Data[[#This Row],[Discount_Amount]]</f>
        <v>3890.9</v>
      </c>
      <c r="T5384">
        <f>Sales_Data[[#This Row],[Net Sales]]-Sales_Data[[#This Row],[Cost]]</f>
        <v>979.31</v>
      </c>
      <c r="U5384" s="2">
        <f>Sales_Data[[#This Row],[Profit]]/Sales_Data[[#This Row],[Net Sales]]</f>
        <v>0.25169241049628621</v>
      </c>
      <c r="V5384">
        <f>YEAR(Sales_Data[[#This Row],[Order_Date]])</f>
        <v>2025</v>
      </c>
      <c r="W5384" t="str">
        <f>TEXT(Sales_Data[[#This Row],[Order_Date]],"mmm")</f>
        <v>Nov</v>
      </c>
      <c r="X5384">
        <f>MONTH(Sales_Data[[#This Row],[Order_Date]])</f>
        <v>11</v>
      </c>
      <c r="Y5384" t="str">
        <f>"Q"&amp;ROUNDUP(MONTH(Sales_Data[[#This Row],[Order_Date]])/3,0)</f>
        <v>Q4</v>
      </c>
    </row>
    <row r="5385" spans="1:25" x14ac:dyDescent="0.3">
      <c r="A5385" t="s">
        <v>7167</v>
      </c>
      <c r="B5385" s="1">
        <v>45906</v>
      </c>
      <c r="C5385" t="s">
        <v>2209</v>
      </c>
      <c r="D5385" t="s">
        <v>65</v>
      </c>
      <c r="E5385" t="s">
        <v>48</v>
      </c>
      <c r="F5385" t="s">
        <v>132</v>
      </c>
      <c r="G5385" t="s">
        <v>21</v>
      </c>
      <c r="H5385" t="s">
        <v>230</v>
      </c>
      <c r="I5385" t="s">
        <v>328</v>
      </c>
      <c r="J5385">
        <v>1</v>
      </c>
      <c r="K5385">
        <v>7183.29</v>
      </c>
      <c r="L5385">
        <v>0.1</v>
      </c>
      <c r="M5385">
        <v>4108.92</v>
      </c>
      <c r="N5385" t="s">
        <v>52</v>
      </c>
      <c r="O5385" t="s">
        <v>35</v>
      </c>
      <c r="P5385" t="s">
        <v>26</v>
      </c>
      <c r="Q5385">
        <f>Sales_Data[[#This Row],[Quantity]]*Sales_Data[[#This Row],[Unit_Price]]</f>
        <v>7183.29</v>
      </c>
      <c r="R5385">
        <f>Sales_Data[[#This Row],[Gross_Sales]]*Sales_Data[[#This Row],[Discount]]</f>
        <v>718.32900000000006</v>
      </c>
      <c r="S5385">
        <f>Sales_Data[[#This Row],[Gross_Sales]]-Sales_Data[[#This Row],[Discount_Amount]]</f>
        <v>6464.9610000000002</v>
      </c>
      <c r="T5385">
        <f>Sales_Data[[#This Row],[Net Sales]]-Sales_Data[[#This Row],[Cost]]</f>
        <v>2356.0410000000002</v>
      </c>
      <c r="U5385" s="2">
        <f>Sales_Data[[#This Row],[Profit]]/Sales_Data[[#This Row],[Net Sales]]</f>
        <v>0.36443236084486824</v>
      </c>
      <c r="V5385">
        <f>YEAR(Sales_Data[[#This Row],[Order_Date]])</f>
        <v>2025</v>
      </c>
      <c r="W5385" t="str">
        <f>TEXT(Sales_Data[[#This Row],[Order_Date]],"mmm")</f>
        <v>Sep</v>
      </c>
      <c r="X5385">
        <f>MONTH(Sales_Data[[#This Row],[Order_Date]])</f>
        <v>9</v>
      </c>
      <c r="Y5385" t="str">
        <f>"Q"&amp;ROUNDUP(MONTH(Sales_Data[[#This Row],[Order_Date]])/3,0)</f>
        <v>Q3</v>
      </c>
    </row>
    <row r="5386" spans="1:25" x14ac:dyDescent="0.3">
      <c r="A5386" t="s">
        <v>7168</v>
      </c>
      <c r="B5386" s="1">
        <v>45848</v>
      </c>
      <c r="C5386" t="s">
        <v>1849</v>
      </c>
      <c r="D5386" t="s">
        <v>141</v>
      </c>
      <c r="E5386" t="s">
        <v>119</v>
      </c>
      <c r="F5386" t="s">
        <v>120</v>
      </c>
      <c r="G5386" t="s">
        <v>67</v>
      </c>
      <c r="H5386" t="s">
        <v>121</v>
      </c>
      <c r="I5386" t="s">
        <v>142</v>
      </c>
      <c r="J5386">
        <v>1</v>
      </c>
      <c r="K5386">
        <v>1285.27</v>
      </c>
      <c r="L5386">
        <v>0</v>
      </c>
      <c r="M5386">
        <v>960.06</v>
      </c>
      <c r="N5386" t="s">
        <v>24</v>
      </c>
      <c r="O5386" t="s">
        <v>35</v>
      </c>
      <c r="P5386" t="s">
        <v>44</v>
      </c>
      <c r="Q5386">
        <f>Sales_Data[[#This Row],[Quantity]]*Sales_Data[[#This Row],[Unit_Price]]</f>
        <v>1285.27</v>
      </c>
      <c r="R5386">
        <f>Sales_Data[[#This Row],[Gross_Sales]]*Sales_Data[[#This Row],[Discount]]</f>
        <v>0</v>
      </c>
      <c r="S5386">
        <f>Sales_Data[[#This Row],[Gross_Sales]]-Sales_Data[[#This Row],[Discount_Amount]]</f>
        <v>1285.27</v>
      </c>
      <c r="T5386">
        <f>Sales_Data[[#This Row],[Net Sales]]-Sales_Data[[#This Row],[Cost]]</f>
        <v>325.21000000000004</v>
      </c>
      <c r="U5386" s="2">
        <f>Sales_Data[[#This Row],[Profit]]/Sales_Data[[#This Row],[Net Sales]]</f>
        <v>0.25302854653107909</v>
      </c>
      <c r="V5386">
        <f>YEAR(Sales_Data[[#This Row],[Order_Date]])</f>
        <v>2025</v>
      </c>
      <c r="W5386" t="str">
        <f>TEXT(Sales_Data[[#This Row],[Order_Date]],"mmm")</f>
        <v>Jul</v>
      </c>
      <c r="X5386">
        <f>MONTH(Sales_Data[[#This Row],[Order_Date]])</f>
        <v>7</v>
      </c>
      <c r="Y5386" t="str">
        <f>"Q"&amp;ROUNDUP(MONTH(Sales_Data[[#This Row],[Order_Date]])/3,0)</f>
        <v>Q3</v>
      </c>
    </row>
    <row r="5387" spans="1:25" x14ac:dyDescent="0.3">
      <c r="A5387" t="s">
        <v>7169</v>
      </c>
      <c r="B5387" s="1">
        <v>45839</v>
      </c>
      <c r="C5387" t="s">
        <v>3020</v>
      </c>
      <c r="D5387" t="s">
        <v>252</v>
      </c>
      <c r="E5387" t="s">
        <v>119</v>
      </c>
      <c r="F5387" t="s">
        <v>538</v>
      </c>
      <c r="G5387" t="s">
        <v>75</v>
      </c>
      <c r="H5387" t="s">
        <v>256</v>
      </c>
      <c r="I5387" t="s">
        <v>334</v>
      </c>
      <c r="J5387">
        <v>1</v>
      </c>
      <c r="K5387">
        <v>6389.1</v>
      </c>
      <c r="L5387">
        <v>0.2</v>
      </c>
      <c r="M5387">
        <v>3541.43</v>
      </c>
      <c r="N5387" t="s">
        <v>52</v>
      </c>
      <c r="O5387" t="s">
        <v>25</v>
      </c>
      <c r="P5387" t="s">
        <v>44</v>
      </c>
      <c r="Q5387">
        <f>Sales_Data[[#This Row],[Quantity]]*Sales_Data[[#This Row],[Unit_Price]]</f>
        <v>6389.1</v>
      </c>
      <c r="R5387">
        <f>Sales_Data[[#This Row],[Gross_Sales]]*Sales_Data[[#This Row],[Discount]]</f>
        <v>1277.8200000000002</v>
      </c>
      <c r="S5387">
        <f>Sales_Data[[#This Row],[Gross_Sales]]-Sales_Data[[#This Row],[Discount_Amount]]</f>
        <v>5111.2800000000007</v>
      </c>
      <c r="T5387">
        <f>Sales_Data[[#This Row],[Net Sales]]-Sales_Data[[#This Row],[Cost]]</f>
        <v>1569.8500000000008</v>
      </c>
      <c r="U5387" s="2">
        <f>Sales_Data[[#This Row],[Profit]]/Sales_Data[[#This Row],[Net Sales]]</f>
        <v>0.30713441642797901</v>
      </c>
      <c r="V5387">
        <f>YEAR(Sales_Data[[#This Row],[Order_Date]])</f>
        <v>2025</v>
      </c>
      <c r="W5387" t="str">
        <f>TEXT(Sales_Data[[#This Row],[Order_Date]],"mmm")</f>
        <v>Jul</v>
      </c>
      <c r="X5387">
        <f>MONTH(Sales_Data[[#This Row],[Order_Date]])</f>
        <v>7</v>
      </c>
      <c r="Y5387" t="str">
        <f>"Q"&amp;ROUNDUP(MONTH(Sales_Data[[#This Row],[Order_Date]])/3,0)</f>
        <v>Q3</v>
      </c>
    </row>
    <row r="5388" spans="1:25" x14ac:dyDescent="0.3">
      <c r="A5388" t="s">
        <v>7170</v>
      </c>
      <c r="B5388" s="1">
        <v>45992</v>
      </c>
      <c r="C5388" t="s">
        <v>1472</v>
      </c>
      <c r="D5388" t="s">
        <v>61</v>
      </c>
      <c r="E5388" t="s">
        <v>48</v>
      </c>
      <c r="F5388" t="s">
        <v>132</v>
      </c>
      <c r="G5388" t="s">
        <v>41</v>
      </c>
      <c r="H5388" t="s">
        <v>171</v>
      </c>
      <c r="I5388" t="s">
        <v>191</v>
      </c>
      <c r="J5388">
        <v>1</v>
      </c>
      <c r="K5388">
        <v>15087.5</v>
      </c>
      <c r="L5388">
        <v>0</v>
      </c>
      <c r="M5388">
        <v>12323.39</v>
      </c>
      <c r="N5388" t="s">
        <v>52</v>
      </c>
      <c r="O5388" t="s">
        <v>35</v>
      </c>
      <c r="P5388" t="s">
        <v>44</v>
      </c>
      <c r="Q5388">
        <f>Sales_Data[[#This Row],[Quantity]]*Sales_Data[[#This Row],[Unit_Price]]</f>
        <v>15087.5</v>
      </c>
      <c r="R5388">
        <f>Sales_Data[[#This Row],[Gross_Sales]]*Sales_Data[[#This Row],[Discount]]</f>
        <v>0</v>
      </c>
      <c r="S5388">
        <f>Sales_Data[[#This Row],[Gross_Sales]]-Sales_Data[[#This Row],[Discount_Amount]]</f>
        <v>15087.5</v>
      </c>
      <c r="T5388">
        <f>Sales_Data[[#This Row],[Net Sales]]-Sales_Data[[#This Row],[Cost]]</f>
        <v>2764.1100000000006</v>
      </c>
      <c r="U5388" s="2">
        <f>Sales_Data[[#This Row],[Profit]]/Sales_Data[[#This Row],[Net Sales]]</f>
        <v>0.18320530240265123</v>
      </c>
      <c r="V5388">
        <f>YEAR(Sales_Data[[#This Row],[Order_Date]])</f>
        <v>2025</v>
      </c>
      <c r="W5388" t="str">
        <f>TEXT(Sales_Data[[#This Row],[Order_Date]],"mmm")</f>
        <v>Dec</v>
      </c>
      <c r="X5388">
        <f>MONTH(Sales_Data[[#This Row],[Order_Date]])</f>
        <v>12</v>
      </c>
      <c r="Y5388" t="str">
        <f>"Q"&amp;ROUNDUP(MONTH(Sales_Data[[#This Row],[Order_Date]])/3,0)</f>
        <v>Q4</v>
      </c>
    </row>
    <row r="5389" spans="1:25" x14ac:dyDescent="0.3">
      <c r="A5389" t="s">
        <v>7171</v>
      </c>
      <c r="B5389" s="1">
        <v>45866</v>
      </c>
      <c r="C5389" t="s">
        <v>3921</v>
      </c>
      <c r="D5389" t="s">
        <v>100</v>
      </c>
      <c r="E5389" t="s">
        <v>48</v>
      </c>
      <c r="F5389" t="s">
        <v>132</v>
      </c>
      <c r="G5389" t="s">
        <v>67</v>
      </c>
      <c r="H5389" t="s">
        <v>121</v>
      </c>
      <c r="I5389" t="s">
        <v>142</v>
      </c>
      <c r="J5389">
        <v>2</v>
      </c>
      <c r="K5389">
        <v>60856.14</v>
      </c>
      <c r="L5389">
        <v>0.15</v>
      </c>
      <c r="M5389">
        <v>73889.23</v>
      </c>
      <c r="N5389" t="s">
        <v>70</v>
      </c>
      <c r="O5389" t="s">
        <v>35</v>
      </c>
      <c r="P5389" t="s">
        <v>44</v>
      </c>
      <c r="Q5389">
        <f>Sales_Data[[#This Row],[Quantity]]*Sales_Data[[#This Row],[Unit_Price]]</f>
        <v>121712.28</v>
      </c>
      <c r="R5389">
        <f>Sales_Data[[#This Row],[Gross_Sales]]*Sales_Data[[#This Row],[Discount]]</f>
        <v>18256.842000000001</v>
      </c>
      <c r="S5389">
        <f>Sales_Data[[#This Row],[Gross_Sales]]-Sales_Data[[#This Row],[Discount_Amount]]</f>
        <v>103455.43799999999</v>
      </c>
      <c r="T5389">
        <f>Sales_Data[[#This Row],[Net Sales]]-Sales_Data[[#This Row],[Cost]]</f>
        <v>29566.207999999999</v>
      </c>
      <c r="U5389" s="2">
        <f>Sales_Data[[#This Row],[Profit]]/Sales_Data[[#This Row],[Net Sales]]</f>
        <v>0.28578689116371053</v>
      </c>
      <c r="V5389">
        <f>YEAR(Sales_Data[[#This Row],[Order_Date]])</f>
        <v>2025</v>
      </c>
      <c r="W5389" t="str">
        <f>TEXT(Sales_Data[[#This Row],[Order_Date]],"mmm")</f>
        <v>Jul</v>
      </c>
      <c r="X5389">
        <f>MONTH(Sales_Data[[#This Row],[Order_Date]])</f>
        <v>7</v>
      </c>
      <c r="Y5389" t="str">
        <f>"Q"&amp;ROUNDUP(MONTH(Sales_Data[[#This Row],[Order_Date]])/3,0)</f>
        <v>Q3</v>
      </c>
    </row>
    <row r="5390" spans="1:25" x14ac:dyDescent="0.3">
      <c r="A5390" t="s">
        <v>7172</v>
      </c>
      <c r="B5390" s="1">
        <v>45679</v>
      </c>
      <c r="C5390" t="s">
        <v>6001</v>
      </c>
      <c r="D5390" t="s">
        <v>694</v>
      </c>
      <c r="E5390" t="s">
        <v>119</v>
      </c>
      <c r="F5390" t="s">
        <v>184</v>
      </c>
      <c r="G5390" t="s">
        <v>32</v>
      </c>
      <c r="H5390" t="s">
        <v>33</v>
      </c>
      <c r="I5390" t="s">
        <v>161</v>
      </c>
      <c r="J5390">
        <v>3</v>
      </c>
      <c r="K5390">
        <v>4889.78</v>
      </c>
      <c r="L5390">
        <v>0.05</v>
      </c>
      <c r="M5390">
        <v>8689.7900000000009</v>
      </c>
      <c r="N5390" t="s">
        <v>52</v>
      </c>
      <c r="O5390" t="s">
        <v>53</v>
      </c>
      <c r="P5390" t="s">
        <v>44</v>
      </c>
      <c r="Q5390">
        <f>Sales_Data[[#This Row],[Quantity]]*Sales_Data[[#This Row],[Unit_Price]]</f>
        <v>14669.34</v>
      </c>
      <c r="R5390">
        <f>Sales_Data[[#This Row],[Gross_Sales]]*Sales_Data[[#This Row],[Discount]]</f>
        <v>733.4670000000001</v>
      </c>
      <c r="S5390">
        <f>Sales_Data[[#This Row],[Gross_Sales]]-Sales_Data[[#This Row],[Discount_Amount]]</f>
        <v>13935.873</v>
      </c>
      <c r="T5390">
        <f>Sales_Data[[#This Row],[Net Sales]]-Sales_Data[[#This Row],[Cost]]</f>
        <v>5246.0829999999987</v>
      </c>
      <c r="U5390" s="2">
        <f>Sales_Data[[#This Row],[Profit]]/Sales_Data[[#This Row],[Net Sales]]</f>
        <v>0.37644451840225573</v>
      </c>
      <c r="V5390">
        <f>YEAR(Sales_Data[[#This Row],[Order_Date]])</f>
        <v>2025</v>
      </c>
      <c r="W5390" t="str">
        <f>TEXT(Sales_Data[[#This Row],[Order_Date]],"mmm")</f>
        <v>Jan</v>
      </c>
      <c r="X5390">
        <f>MONTH(Sales_Data[[#This Row],[Order_Date]])</f>
        <v>1</v>
      </c>
      <c r="Y5390" t="str">
        <f>"Q"&amp;ROUNDUP(MONTH(Sales_Data[[#This Row],[Order_Date]])/3,0)</f>
        <v>Q1</v>
      </c>
    </row>
    <row r="5391" spans="1:25" x14ac:dyDescent="0.3">
      <c r="A5391" t="s">
        <v>7173</v>
      </c>
      <c r="B5391" s="1">
        <v>45823</v>
      </c>
      <c r="C5391" t="s">
        <v>1537</v>
      </c>
      <c r="D5391" t="s">
        <v>857</v>
      </c>
      <c r="E5391" t="s">
        <v>19</v>
      </c>
      <c r="F5391" t="s">
        <v>66</v>
      </c>
      <c r="G5391" t="s">
        <v>41</v>
      </c>
      <c r="H5391" t="s">
        <v>42</v>
      </c>
      <c r="I5391" t="s">
        <v>82</v>
      </c>
      <c r="J5391">
        <v>1</v>
      </c>
      <c r="K5391">
        <v>8659.7000000000007</v>
      </c>
      <c r="L5391">
        <v>0.1</v>
      </c>
      <c r="M5391">
        <v>6273.49</v>
      </c>
      <c r="N5391" t="s">
        <v>70</v>
      </c>
      <c r="O5391" t="s">
        <v>35</v>
      </c>
      <c r="P5391" t="s">
        <v>71</v>
      </c>
      <c r="Q5391">
        <f>Sales_Data[[#This Row],[Quantity]]*Sales_Data[[#This Row],[Unit_Price]]</f>
        <v>8659.7000000000007</v>
      </c>
      <c r="R5391">
        <f>Sales_Data[[#This Row],[Gross_Sales]]*Sales_Data[[#This Row],[Discount]]</f>
        <v>865.97000000000014</v>
      </c>
      <c r="S5391">
        <f>Sales_Data[[#This Row],[Gross_Sales]]-Sales_Data[[#This Row],[Discount_Amount]]</f>
        <v>7793.7300000000005</v>
      </c>
      <c r="T5391">
        <f>Sales_Data[[#This Row],[Net Sales]]-Sales_Data[[#This Row],[Cost]]</f>
        <v>1520.2400000000007</v>
      </c>
      <c r="U5391" s="2">
        <f>Sales_Data[[#This Row],[Profit]]/Sales_Data[[#This Row],[Net Sales]]</f>
        <v>0.19505936182033515</v>
      </c>
      <c r="V5391">
        <f>YEAR(Sales_Data[[#This Row],[Order_Date]])</f>
        <v>2025</v>
      </c>
      <c r="W5391" t="str">
        <f>TEXT(Sales_Data[[#This Row],[Order_Date]],"mmm")</f>
        <v>Jun</v>
      </c>
      <c r="X5391">
        <f>MONTH(Sales_Data[[#This Row],[Order_Date]])</f>
        <v>6</v>
      </c>
      <c r="Y5391" t="str">
        <f>"Q"&amp;ROUNDUP(MONTH(Sales_Data[[#This Row],[Order_Date]])/3,0)</f>
        <v>Q2</v>
      </c>
    </row>
    <row r="5392" spans="1:25" x14ac:dyDescent="0.3">
      <c r="A5392" t="s">
        <v>7174</v>
      </c>
      <c r="B5392" s="1">
        <v>45756</v>
      </c>
      <c r="C5392" t="s">
        <v>7175</v>
      </c>
      <c r="D5392" t="s">
        <v>414</v>
      </c>
      <c r="E5392" t="s">
        <v>19</v>
      </c>
      <c r="F5392" t="s">
        <v>81</v>
      </c>
      <c r="G5392" t="s">
        <v>21</v>
      </c>
      <c r="H5392" t="s">
        <v>127</v>
      </c>
      <c r="I5392" t="s">
        <v>314</v>
      </c>
      <c r="J5392">
        <v>1</v>
      </c>
      <c r="K5392">
        <v>8213.1</v>
      </c>
      <c r="L5392">
        <v>0</v>
      </c>
      <c r="M5392">
        <v>5530.31</v>
      </c>
      <c r="N5392" t="s">
        <v>70</v>
      </c>
      <c r="O5392" t="s">
        <v>25</v>
      </c>
      <c r="P5392" t="s">
        <v>26</v>
      </c>
      <c r="Q5392">
        <f>Sales_Data[[#This Row],[Quantity]]*Sales_Data[[#This Row],[Unit_Price]]</f>
        <v>8213.1</v>
      </c>
      <c r="R5392">
        <f>Sales_Data[[#This Row],[Gross_Sales]]*Sales_Data[[#This Row],[Discount]]</f>
        <v>0</v>
      </c>
      <c r="S5392">
        <f>Sales_Data[[#This Row],[Gross_Sales]]-Sales_Data[[#This Row],[Discount_Amount]]</f>
        <v>8213.1</v>
      </c>
      <c r="T5392">
        <f>Sales_Data[[#This Row],[Net Sales]]-Sales_Data[[#This Row],[Cost]]</f>
        <v>2682.79</v>
      </c>
      <c r="U5392" s="2">
        <f>Sales_Data[[#This Row],[Profit]]/Sales_Data[[#This Row],[Net Sales]]</f>
        <v>0.32664767262056954</v>
      </c>
      <c r="V5392">
        <f>YEAR(Sales_Data[[#This Row],[Order_Date]])</f>
        <v>2025</v>
      </c>
      <c r="W5392" t="str">
        <f>TEXT(Sales_Data[[#This Row],[Order_Date]],"mmm")</f>
        <v>Apr</v>
      </c>
      <c r="X5392">
        <f>MONTH(Sales_Data[[#This Row],[Order_Date]])</f>
        <v>4</v>
      </c>
      <c r="Y5392" t="str">
        <f>"Q"&amp;ROUNDUP(MONTH(Sales_Data[[#This Row],[Order_Date]])/3,0)</f>
        <v>Q2</v>
      </c>
    </row>
    <row r="5393" spans="1:25" x14ac:dyDescent="0.3">
      <c r="A5393" t="s">
        <v>7176</v>
      </c>
      <c r="B5393" s="1">
        <v>45865</v>
      </c>
      <c r="C5393" t="s">
        <v>3634</v>
      </c>
      <c r="D5393" t="s">
        <v>765</v>
      </c>
      <c r="E5393" t="s">
        <v>19</v>
      </c>
      <c r="F5393" t="s">
        <v>66</v>
      </c>
      <c r="G5393" t="s">
        <v>41</v>
      </c>
      <c r="H5393" t="s">
        <v>42</v>
      </c>
      <c r="I5393" t="s">
        <v>43</v>
      </c>
      <c r="J5393">
        <v>1</v>
      </c>
      <c r="K5393">
        <v>12681.77</v>
      </c>
      <c r="L5393">
        <v>0.05</v>
      </c>
      <c r="M5393">
        <v>8330.5300000000007</v>
      </c>
      <c r="N5393" t="s">
        <v>109</v>
      </c>
      <c r="O5393" t="s">
        <v>25</v>
      </c>
      <c r="P5393" t="s">
        <v>44</v>
      </c>
      <c r="Q5393">
        <f>Sales_Data[[#This Row],[Quantity]]*Sales_Data[[#This Row],[Unit_Price]]</f>
        <v>12681.77</v>
      </c>
      <c r="R5393">
        <f>Sales_Data[[#This Row],[Gross_Sales]]*Sales_Data[[#This Row],[Discount]]</f>
        <v>634.08850000000007</v>
      </c>
      <c r="S5393">
        <f>Sales_Data[[#This Row],[Gross_Sales]]-Sales_Data[[#This Row],[Discount_Amount]]</f>
        <v>12047.681500000001</v>
      </c>
      <c r="T5393">
        <f>Sales_Data[[#This Row],[Net Sales]]-Sales_Data[[#This Row],[Cost]]</f>
        <v>3717.1514999999999</v>
      </c>
      <c r="U5393" s="2">
        <f>Sales_Data[[#This Row],[Profit]]/Sales_Data[[#This Row],[Net Sales]]</f>
        <v>0.30853666740774977</v>
      </c>
      <c r="V5393">
        <f>YEAR(Sales_Data[[#This Row],[Order_Date]])</f>
        <v>2025</v>
      </c>
      <c r="W5393" t="str">
        <f>TEXT(Sales_Data[[#This Row],[Order_Date]],"mmm")</f>
        <v>Jul</v>
      </c>
      <c r="X5393">
        <f>MONTH(Sales_Data[[#This Row],[Order_Date]])</f>
        <v>7</v>
      </c>
      <c r="Y5393" t="str">
        <f>"Q"&amp;ROUNDUP(MONTH(Sales_Data[[#This Row],[Order_Date]])/3,0)</f>
        <v>Q3</v>
      </c>
    </row>
    <row r="5394" spans="1:25" x14ac:dyDescent="0.3">
      <c r="A5394" t="s">
        <v>7177</v>
      </c>
      <c r="B5394" s="1">
        <v>45665</v>
      </c>
      <c r="C5394" t="s">
        <v>510</v>
      </c>
      <c r="D5394" t="s">
        <v>112</v>
      </c>
      <c r="E5394" t="s">
        <v>30</v>
      </c>
      <c r="F5394" t="s">
        <v>87</v>
      </c>
      <c r="G5394" t="s">
        <v>41</v>
      </c>
      <c r="H5394" t="s">
        <v>42</v>
      </c>
      <c r="I5394" t="s">
        <v>43</v>
      </c>
      <c r="J5394">
        <v>1</v>
      </c>
      <c r="K5394">
        <v>2398.25</v>
      </c>
      <c r="L5394">
        <v>0</v>
      </c>
      <c r="M5394">
        <v>1535.64</v>
      </c>
      <c r="N5394" t="s">
        <v>52</v>
      </c>
      <c r="O5394" t="s">
        <v>35</v>
      </c>
      <c r="P5394" t="s">
        <v>44</v>
      </c>
      <c r="Q5394">
        <f>Sales_Data[[#This Row],[Quantity]]*Sales_Data[[#This Row],[Unit_Price]]</f>
        <v>2398.25</v>
      </c>
      <c r="R5394">
        <f>Sales_Data[[#This Row],[Gross_Sales]]*Sales_Data[[#This Row],[Discount]]</f>
        <v>0</v>
      </c>
      <c r="S5394">
        <f>Sales_Data[[#This Row],[Gross_Sales]]-Sales_Data[[#This Row],[Discount_Amount]]</f>
        <v>2398.25</v>
      </c>
      <c r="T5394">
        <f>Sales_Data[[#This Row],[Net Sales]]-Sales_Data[[#This Row],[Cost]]</f>
        <v>862.6099999999999</v>
      </c>
      <c r="U5394" s="2">
        <f>Sales_Data[[#This Row],[Profit]]/Sales_Data[[#This Row],[Net Sales]]</f>
        <v>0.35968310226206607</v>
      </c>
      <c r="V5394">
        <f>YEAR(Sales_Data[[#This Row],[Order_Date]])</f>
        <v>2025</v>
      </c>
      <c r="W5394" t="str">
        <f>TEXT(Sales_Data[[#This Row],[Order_Date]],"mmm")</f>
        <v>Jan</v>
      </c>
      <c r="X5394">
        <f>MONTH(Sales_Data[[#This Row],[Order_Date]])</f>
        <v>1</v>
      </c>
      <c r="Y5394" t="str">
        <f>"Q"&amp;ROUNDUP(MONTH(Sales_Data[[#This Row],[Order_Date]])/3,0)</f>
        <v>Q1</v>
      </c>
    </row>
    <row r="5395" spans="1:25" x14ac:dyDescent="0.3">
      <c r="A5395" t="s">
        <v>7178</v>
      </c>
      <c r="B5395" s="1">
        <v>45847</v>
      </c>
      <c r="C5395" t="s">
        <v>3528</v>
      </c>
      <c r="D5395" t="s">
        <v>422</v>
      </c>
      <c r="E5395" t="s">
        <v>48</v>
      </c>
      <c r="F5395" t="s">
        <v>132</v>
      </c>
      <c r="G5395" t="s">
        <v>41</v>
      </c>
      <c r="H5395" t="s">
        <v>147</v>
      </c>
      <c r="I5395" t="s">
        <v>369</v>
      </c>
      <c r="J5395">
        <v>4</v>
      </c>
      <c r="K5395">
        <v>9666.1200000000008</v>
      </c>
      <c r="L5395">
        <v>0.05</v>
      </c>
      <c r="M5395">
        <v>30222.43</v>
      </c>
      <c r="N5395" t="s">
        <v>109</v>
      </c>
      <c r="O5395" t="s">
        <v>35</v>
      </c>
      <c r="P5395" t="s">
        <v>26</v>
      </c>
      <c r="Q5395">
        <f>Sales_Data[[#This Row],[Quantity]]*Sales_Data[[#This Row],[Unit_Price]]</f>
        <v>38664.480000000003</v>
      </c>
      <c r="R5395">
        <f>Sales_Data[[#This Row],[Gross_Sales]]*Sales_Data[[#This Row],[Discount]]</f>
        <v>1933.2240000000002</v>
      </c>
      <c r="S5395">
        <f>Sales_Data[[#This Row],[Gross_Sales]]-Sales_Data[[#This Row],[Discount_Amount]]</f>
        <v>36731.256000000001</v>
      </c>
      <c r="T5395">
        <f>Sales_Data[[#This Row],[Net Sales]]-Sales_Data[[#This Row],[Cost]]</f>
        <v>6508.8260000000009</v>
      </c>
      <c r="U5395" s="2">
        <f>Sales_Data[[#This Row],[Profit]]/Sales_Data[[#This Row],[Net Sales]]</f>
        <v>0.17720129145597419</v>
      </c>
      <c r="V5395">
        <f>YEAR(Sales_Data[[#This Row],[Order_Date]])</f>
        <v>2025</v>
      </c>
      <c r="W5395" t="str">
        <f>TEXT(Sales_Data[[#This Row],[Order_Date]],"mmm")</f>
        <v>Jul</v>
      </c>
      <c r="X5395">
        <f>MONTH(Sales_Data[[#This Row],[Order_Date]])</f>
        <v>7</v>
      </c>
      <c r="Y5395" t="str">
        <f>"Q"&amp;ROUNDUP(MONTH(Sales_Data[[#This Row],[Order_Date]])/3,0)</f>
        <v>Q3</v>
      </c>
    </row>
    <row r="5396" spans="1:25" x14ac:dyDescent="0.3">
      <c r="A5396" t="s">
        <v>7179</v>
      </c>
      <c r="B5396" s="1">
        <v>45832</v>
      </c>
      <c r="C5396" t="s">
        <v>3158</v>
      </c>
      <c r="D5396" t="s">
        <v>1452</v>
      </c>
      <c r="E5396" t="s">
        <v>30</v>
      </c>
      <c r="F5396" t="s">
        <v>210</v>
      </c>
      <c r="G5396" t="s">
        <v>32</v>
      </c>
      <c r="H5396" t="s">
        <v>50</v>
      </c>
      <c r="I5396" t="s">
        <v>51</v>
      </c>
      <c r="J5396">
        <v>1</v>
      </c>
      <c r="K5396">
        <v>4430.82</v>
      </c>
      <c r="L5396">
        <v>0.1</v>
      </c>
      <c r="M5396">
        <v>2727</v>
      </c>
      <c r="N5396" t="s">
        <v>24</v>
      </c>
      <c r="O5396" t="s">
        <v>25</v>
      </c>
      <c r="P5396" t="s">
        <v>44</v>
      </c>
      <c r="Q5396">
        <f>Sales_Data[[#This Row],[Quantity]]*Sales_Data[[#This Row],[Unit_Price]]</f>
        <v>4430.82</v>
      </c>
      <c r="R5396">
        <f>Sales_Data[[#This Row],[Gross_Sales]]*Sales_Data[[#This Row],[Discount]]</f>
        <v>443.08199999999999</v>
      </c>
      <c r="S5396">
        <f>Sales_Data[[#This Row],[Gross_Sales]]-Sales_Data[[#This Row],[Discount_Amount]]</f>
        <v>3987.7379999999998</v>
      </c>
      <c r="T5396">
        <f>Sales_Data[[#This Row],[Net Sales]]-Sales_Data[[#This Row],[Cost]]</f>
        <v>1260.7379999999998</v>
      </c>
      <c r="U5396" s="2">
        <f>Sales_Data[[#This Row],[Profit]]/Sales_Data[[#This Row],[Net Sales]]</f>
        <v>0.31615366907254183</v>
      </c>
      <c r="V5396">
        <f>YEAR(Sales_Data[[#This Row],[Order_Date]])</f>
        <v>2025</v>
      </c>
      <c r="W5396" t="str">
        <f>TEXT(Sales_Data[[#This Row],[Order_Date]],"mmm")</f>
        <v>Jun</v>
      </c>
      <c r="X5396">
        <f>MONTH(Sales_Data[[#This Row],[Order_Date]])</f>
        <v>6</v>
      </c>
      <c r="Y5396" t="str">
        <f>"Q"&amp;ROUNDUP(MONTH(Sales_Data[[#This Row],[Order_Date]])/3,0)</f>
        <v>Q2</v>
      </c>
    </row>
    <row r="5397" spans="1:25" x14ac:dyDescent="0.3">
      <c r="A5397" t="s">
        <v>7180</v>
      </c>
      <c r="B5397" s="1">
        <v>45930</v>
      </c>
      <c r="C5397" t="s">
        <v>2055</v>
      </c>
      <c r="D5397" t="s">
        <v>229</v>
      </c>
      <c r="E5397" t="s">
        <v>30</v>
      </c>
      <c r="F5397" t="s">
        <v>156</v>
      </c>
      <c r="G5397" t="s">
        <v>41</v>
      </c>
      <c r="H5397" t="s">
        <v>147</v>
      </c>
      <c r="I5397" t="s">
        <v>148</v>
      </c>
      <c r="J5397">
        <v>1</v>
      </c>
      <c r="K5397">
        <v>2284.88</v>
      </c>
      <c r="L5397">
        <v>0.1</v>
      </c>
      <c r="M5397">
        <v>1682.81</v>
      </c>
      <c r="N5397" t="s">
        <v>83</v>
      </c>
      <c r="O5397" t="s">
        <v>35</v>
      </c>
      <c r="P5397" t="s">
        <v>26</v>
      </c>
      <c r="Q5397">
        <f>Sales_Data[[#This Row],[Quantity]]*Sales_Data[[#This Row],[Unit_Price]]</f>
        <v>2284.88</v>
      </c>
      <c r="R5397">
        <f>Sales_Data[[#This Row],[Gross_Sales]]*Sales_Data[[#This Row],[Discount]]</f>
        <v>228.48800000000003</v>
      </c>
      <c r="S5397">
        <f>Sales_Data[[#This Row],[Gross_Sales]]-Sales_Data[[#This Row],[Discount_Amount]]</f>
        <v>2056.3920000000003</v>
      </c>
      <c r="T5397">
        <f>Sales_Data[[#This Row],[Net Sales]]-Sales_Data[[#This Row],[Cost]]</f>
        <v>373.58200000000033</v>
      </c>
      <c r="U5397" s="2">
        <f>Sales_Data[[#This Row],[Profit]]/Sales_Data[[#This Row],[Net Sales]]</f>
        <v>0.18166867017572538</v>
      </c>
      <c r="V5397">
        <f>YEAR(Sales_Data[[#This Row],[Order_Date]])</f>
        <v>2025</v>
      </c>
      <c r="W5397" t="str">
        <f>TEXT(Sales_Data[[#This Row],[Order_Date]],"mmm")</f>
        <v>Sep</v>
      </c>
      <c r="X5397">
        <f>MONTH(Sales_Data[[#This Row],[Order_Date]])</f>
        <v>9</v>
      </c>
      <c r="Y5397" t="str">
        <f>"Q"&amp;ROUNDUP(MONTH(Sales_Data[[#This Row],[Order_Date]])/3,0)</f>
        <v>Q3</v>
      </c>
    </row>
    <row r="5398" spans="1:25" x14ac:dyDescent="0.3">
      <c r="A5398" t="s">
        <v>7181</v>
      </c>
      <c r="B5398" s="1">
        <v>45674</v>
      </c>
      <c r="C5398" t="s">
        <v>5745</v>
      </c>
      <c r="D5398" t="s">
        <v>175</v>
      </c>
      <c r="E5398" t="s">
        <v>39</v>
      </c>
      <c r="F5398" t="s">
        <v>96</v>
      </c>
      <c r="G5398" t="s">
        <v>67</v>
      </c>
      <c r="H5398" t="s">
        <v>121</v>
      </c>
      <c r="I5398" t="s">
        <v>142</v>
      </c>
      <c r="J5398">
        <v>1</v>
      </c>
      <c r="K5398">
        <v>888.43</v>
      </c>
      <c r="L5398">
        <v>0.15</v>
      </c>
      <c r="M5398">
        <v>472.99</v>
      </c>
      <c r="N5398" t="s">
        <v>83</v>
      </c>
      <c r="O5398" t="s">
        <v>25</v>
      </c>
      <c r="P5398" t="s">
        <v>44</v>
      </c>
      <c r="Q5398">
        <f>Sales_Data[[#This Row],[Quantity]]*Sales_Data[[#This Row],[Unit_Price]]</f>
        <v>888.43</v>
      </c>
      <c r="R5398">
        <f>Sales_Data[[#This Row],[Gross_Sales]]*Sales_Data[[#This Row],[Discount]]</f>
        <v>133.2645</v>
      </c>
      <c r="S5398">
        <f>Sales_Data[[#This Row],[Gross_Sales]]-Sales_Data[[#This Row],[Discount_Amount]]</f>
        <v>755.16549999999995</v>
      </c>
      <c r="T5398">
        <f>Sales_Data[[#This Row],[Net Sales]]-Sales_Data[[#This Row],[Cost]]</f>
        <v>282.17549999999994</v>
      </c>
      <c r="U5398" s="2">
        <f>Sales_Data[[#This Row],[Profit]]/Sales_Data[[#This Row],[Net Sales]]</f>
        <v>0.37366047575001765</v>
      </c>
      <c r="V5398">
        <f>YEAR(Sales_Data[[#This Row],[Order_Date]])</f>
        <v>2025</v>
      </c>
      <c r="W5398" t="str">
        <f>TEXT(Sales_Data[[#This Row],[Order_Date]],"mmm")</f>
        <v>Jan</v>
      </c>
      <c r="X5398">
        <f>MONTH(Sales_Data[[#This Row],[Order_Date]])</f>
        <v>1</v>
      </c>
      <c r="Y5398" t="str">
        <f>"Q"&amp;ROUNDUP(MONTH(Sales_Data[[#This Row],[Order_Date]])/3,0)</f>
        <v>Q1</v>
      </c>
    </row>
    <row r="5399" spans="1:25" x14ac:dyDescent="0.3">
      <c r="A5399" t="s">
        <v>7182</v>
      </c>
      <c r="B5399" s="1">
        <v>45747</v>
      </c>
      <c r="C5399" t="s">
        <v>1600</v>
      </c>
      <c r="D5399" t="s">
        <v>777</v>
      </c>
      <c r="E5399" t="s">
        <v>119</v>
      </c>
      <c r="F5399" t="s">
        <v>184</v>
      </c>
      <c r="G5399" t="s">
        <v>41</v>
      </c>
      <c r="H5399" t="s">
        <v>102</v>
      </c>
      <c r="I5399" t="s">
        <v>103</v>
      </c>
      <c r="J5399">
        <v>2</v>
      </c>
      <c r="K5399">
        <v>4999.6099999999997</v>
      </c>
      <c r="L5399">
        <v>0.05</v>
      </c>
      <c r="M5399">
        <v>7481.91</v>
      </c>
      <c r="N5399" t="s">
        <v>52</v>
      </c>
      <c r="O5399" t="s">
        <v>53</v>
      </c>
      <c r="P5399" t="s">
        <v>26</v>
      </c>
      <c r="Q5399">
        <f>Sales_Data[[#This Row],[Quantity]]*Sales_Data[[#This Row],[Unit_Price]]</f>
        <v>9999.2199999999993</v>
      </c>
      <c r="R5399">
        <f>Sales_Data[[#This Row],[Gross_Sales]]*Sales_Data[[#This Row],[Discount]]</f>
        <v>499.96100000000001</v>
      </c>
      <c r="S5399">
        <f>Sales_Data[[#This Row],[Gross_Sales]]-Sales_Data[[#This Row],[Discount_Amount]]</f>
        <v>9499.259</v>
      </c>
      <c r="T5399">
        <f>Sales_Data[[#This Row],[Net Sales]]-Sales_Data[[#This Row],[Cost]]</f>
        <v>2017.3490000000002</v>
      </c>
      <c r="U5399" s="2">
        <f>Sales_Data[[#This Row],[Profit]]/Sales_Data[[#This Row],[Net Sales]]</f>
        <v>0.21236909110489569</v>
      </c>
      <c r="V5399">
        <f>YEAR(Sales_Data[[#This Row],[Order_Date]])</f>
        <v>2025</v>
      </c>
      <c r="W5399" t="str">
        <f>TEXT(Sales_Data[[#This Row],[Order_Date]],"mmm")</f>
        <v>Mar</v>
      </c>
      <c r="X5399">
        <f>MONTH(Sales_Data[[#This Row],[Order_Date]])</f>
        <v>3</v>
      </c>
      <c r="Y5399" t="str">
        <f>"Q"&amp;ROUNDUP(MONTH(Sales_Data[[#This Row],[Order_Date]])/3,0)</f>
        <v>Q1</v>
      </c>
    </row>
    <row r="5400" spans="1:25" x14ac:dyDescent="0.3">
      <c r="A5400" t="s">
        <v>7183</v>
      </c>
      <c r="B5400" s="1">
        <v>45798</v>
      </c>
      <c r="C5400" t="s">
        <v>2100</v>
      </c>
      <c r="D5400" t="s">
        <v>277</v>
      </c>
      <c r="E5400" t="s">
        <v>48</v>
      </c>
      <c r="F5400" t="s">
        <v>152</v>
      </c>
      <c r="G5400" t="s">
        <v>41</v>
      </c>
      <c r="H5400" t="s">
        <v>147</v>
      </c>
      <c r="I5400" t="s">
        <v>148</v>
      </c>
      <c r="J5400">
        <v>4</v>
      </c>
      <c r="K5400">
        <v>42606.53</v>
      </c>
      <c r="L5400">
        <v>0</v>
      </c>
      <c r="M5400">
        <v>111002.9</v>
      </c>
      <c r="N5400" t="s">
        <v>83</v>
      </c>
      <c r="O5400" t="s">
        <v>25</v>
      </c>
      <c r="P5400" t="s">
        <v>71</v>
      </c>
      <c r="Q5400">
        <f>Sales_Data[[#This Row],[Quantity]]*Sales_Data[[#This Row],[Unit_Price]]</f>
        <v>170426.12</v>
      </c>
      <c r="R5400">
        <f>Sales_Data[[#This Row],[Gross_Sales]]*Sales_Data[[#This Row],[Discount]]</f>
        <v>0</v>
      </c>
      <c r="S5400">
        <f>Sales_Data[[#This Row],[Gross_Sales]]-Sales_Data[[#This Row],[Discount_Amount]]</f>
        <v>170426.12</v>
      </c>
      <c r="T5400">
        <f>Sales_Data[[#This Row],[Net Sales]]-Sales_Data[[#This Row],[Cost]]</f>
        <v>59423.22</v>
      </c>
      <c r="U5400" s="2">
        <f>Sales_Data[[#This Row],[Profit]]/Sales_Data[[#This Row],[Net Sales]]</f>
        <v>0.34867436986771749</v>
      </c>
      <c r="V5400">
        <f>YEAR(Sales_Data[[#This Row],[Order_Date]])</f>
        <v>2025</v>
      </c>
      <c r="W5400" t="str">
        <f>TEXT(Sales_Data[[#This Row],[Order_Date]],"mmm")</f>
        <v>May</v>
      </c>
      <c r="X5400">
        <f>MONTH(Sales_Data[[#This Row],[Order_Date]])</f>
        <v>5</v>
      </c>
      <c r="Y5400" t="str">
        <f>"Q"&amp;ROUNDUP(MONTH(Sales_Data[[#This Row],[Order_Date]])/3,0)</f>
        <v>Q2</v>
      </c>
    </row>
    <row r="5401" spans="1:25" x14ac:dyDescent="0.3">
      <c r="A5401" t="s">
        <v>7184</v>
      </c>
      <c r="B5401" s="1">
        <v>45802</v>
      </c>
      <c r="C5401" t="s">
        <v>4544</v>
      </c>
      <c r="D5401" t="s">
        <v>387</v>
      </c>
      <c r="E5401" t="s">
        <v>39</v>
      </c>
      <c r="F5401" t="s">
        <v>40</v>
      </c>
      <c r="G5401" t="s">
        <v>75</v>
      </c>
      <c r="H5401" t="s">
        <v>114</v>
      </c>
      <c r="I5401" t="s">
        <v>115</v>
      </c>
      <c r="J5401">
        <v>1</v>
      </c>
      <c r="K5401">
        <v>2218.84</v>
      </c>
      <c r="L5401">
        <v>0.05</v>
      </c>
      <c r="M5401">
        <v>1538.15</v>
      </c>
      <c r="N5401" t="s">
        <v>109</v>
      </c>
      <c r="O5401" t="s">
        <v>35</v>
      </c>
      <c r="P5401" t="s">
        <v>26</v>
      </c>
      <c r="Q5401">
        <f>Sales_Data[[#This Row],[Quantity]]*Sales_Data[[#This Row],[Unit_Price]]</f>
        <v>2218.84</v>
      </c>
      <c r="R5401">
        <f>Sales_Data[[#This Row],[Gross_Sales]]*Sales_Data[[#This Row],[Discount]]</f>
        <v>110.94200000000001</v>
      </c>
      <c r="S5401">
        <f>Sales_Data[[#This Row],[Gross_Sales]]-Sales_Data[[#This Row],[Discount_Amount]]</f>
        <v>2107.8980000000001</v>
      </c>
      <c r="T5401">
        <f>Sales_Data[[#This Row],[Net Sales]]-Sales_Data[[#This Row],[Cost]]</f>
        <v>569.74800000000005</v>
      </c>
      <c r="U5401" s="2">
        <f>Sales_Data[[#This Row],[Profit]]/Sales_Data[[#This Row],[Net Sales]]</f>
        <v>0.27029201602734099</v>
      </c>
      <c r="V5401">
        <f>YEAR(Sales_Data[[#This Row],[Order_Date]])</f>
        <v>2025</v>
      </c>
      <c r="W5401" t="str">
        <f>TEXT(Sales_Data[[#This Row],[Order_Date]],"mmm")</f>
        <v>May</v>
      </c>
      <c r="X5401">
        <f>MONTH(Sales_Data[[#This Row],[Order_Date]])</f>
        <v>5</v>
      </c>
      <c r="Y5401" t="str">
        <f>"Q"&amp;ROUNDUP(MONTH(Sales_Data[[#This Row],[Order_Date]])/3,0)</f>
        <v>Q2</v>
      </c>
    </row>
    <row r="5402" spans="1:25" x14ac:dyDescent="0.3">
      <c r="A5402" t="s">
        <v>7185</v>
      </c>
      <c r="B5402" s="1">
        <v>45823</v>
      </c>
      <c r="C5402" t="s">
        <v>5342</v>
      </c>
      <c r="D5402" t="s">
        <v>393</v>
      </c>
      <c r="E5402" t="s">
        <v>19</v>
      </c>
      <c r="F5402" t="s">
        <v>20</v>
      </c>
      <c r="G5402" t="s">
        <v>67</v>
      </c>
      <c r="H5402" t="s">
        <v>121</v>
      </c>
      <c r="I5402" t="s">
        <v>142</v>
      </c>
      <c r="J5402">
        <v>1</v>
      </c>
      <c r="K5402">
        <v>14545.89</v>
      </c>
      <c r="L5402">
        <v>0.15</v>
      </c>
      <c r="M5402">
        <v>8661.4599999999991</v>
      </c>
      <c r="N5402" t="s">
        <v>24</v>
      </c>
      <c r="O5402" t="s">
        <v>25</v>
      </c>
      <c r="P5402" t="s">
        <v>71</v>
      </c>
      <c r="Q5402">
        <f>Sales_Data[[#This Row],[Quantity]]*Sales_Data[[#This Row],[Unit_Price]]</f>
        <v>14545.89</v>
      </c>
      <c r="R5402">
        <f>Sales_Data[[#This Row],[Gross_Sales]]*Sales_Data[[#This Row],[Discount]]</f>
        <v>2181.8834999999999</v>
      </c>
      <c r="S5402">
        <f>Sales_Data[[#This Row],[Gross_Sales]]-Sales_Data[[#This Row],[Discount_Amount]]</f>
        <v>12364.0065</v>
      </c>
      <c r="T5402">
        <f>Sales_Data[[#This Row],[Net Sales]]-Sales_Data[[#This Row],[Cost]]</f>
        <v>3702.5465000000004</v>
      </c>
      <c r="U5402" s="2">
        <f>Sales_Data[[#This Row],[Profit]]/Sales_Data[[#This Row],[Net Sales]]</f>
        <v>0.29946170765924462</v>
      </c>
      <c r="V5402">
        <f>YEAR(Sales_Data[[#This Row],[Order_Date]])</f>
        <v>2025</v>
      </c>
      <c r="W5402" t="str">
        <f>TEXT(Sales_Data[[#This Row],[Order_Date]],"mmm")</f>
        <v>Jun</v>
      </c>
      <c r="X5402">
        <f>MONTH(Sales_Data[[#This Row],[Order_Date]])</f>
        <v>6</v>
      </c>
      <c r="Y5402" t="str">
        <f>"Q"&amp;ROUNDUP(MONTH(Sales_Data[[#This Row],[Order_Date]])/3,0)</f>
        <v>Q2</v>
      </c>
    </row>
    <row r="5403" spans="1:25" x14ac:dyDescent="0.3">
      <c r="A5403" t="s">
        <v>7186</v>
      </c>
      <c r="B5403" s="1">
        <v>45994</v>
      </c>
      <c r="C5403" t="s">
        <v>2648</v>
      </c>
      <c r="D5403" t="s">
        <v>38</v>
      </c>
      <c r="E5403" t="s">
        <v>19</v>
      </c>
      <c r="F5403" t="s">
        <v>81</v>
      </c>
      <c r="G5403" t="s">
        <v>32</v>
      </c>
      <c r="H5403" t="s">
        <v>33</v>
      </c>
      <c r="I5403" t="s">
        <v>34</v>
      </c>
      <c r="J5403">
        <v>1</v>
      </c>
      <c r="K5403">
        <v>12287.12</v>
      </c>
      <c r="L5403">
        <v>0</v>
      </c>
      <c r="M5403">
        <v>10111.049999999999</v>
      </c>
      <c r="N5403" t="s">
        <v>70</v>
      </c>
      <c r="O5403" t="s">
        <v>25</v>
      </c>
      <c r="P5403" t="s">
        <v>26</v>
      </c>
      <c r="Q5403">
        <f>Sales_Data[[#This Row],[Quantity]]*Sales_Data[[#This Row],[Unit_Price]]</f>
        <v>12287.12</v>
      </c>
      <c r="R5403">
        <f>Sales_Data[[#This Row],[Gross_Sales]]*Sales_Data[[#This Row],[Discount]]</f>
        <v>0</v>
      </c>
      <c r="S5403">
        <f>Sales_Data[[#This Row],[Gross_Sales]]-Sales_Data[[#This Row],[Discount_Amount]]</f>
        <v>12287.12</v>
      </c>
      <c r="T5403">
        <f>Sales_Data[[#This Row],[Net Sales]]-Sales_Data[[#This Row],[Cost]]</f>
        <v>2176.0700000000015</v>
      </c>
      <c r="U5403" s="2">
        <f>Sales_Data[[#This Row],[Profit]]/Sales_Data[[#This Row],[Net Sales]]</f>
        <v>0.17710171301330185</v>
      </c>
      <c r="V5403">
        <f>YEAR(Sales_Data[[#This Row],[Order_Date]])</f>
        <v>2025</v>
      </c>
      <c r="W5403" t="str">
        <f>TEXT(Sales_Data[[#This Row],[Order_Date]],"mmm")</f>
        <v>Dec</v>
      </c>
      <c r="X5403">
        <f>MONTH(Sales_Data[[#This Row],[Order_Date]])</f>
        <v>12</v>
      </c>
      <c r="Y5403" t="str">
        <f>"Q"&amp;ROUNDUP(MONTH(Sales_Data[[#This Row],[Order_Date]])/3,0)</f>
        <v>Q4</v>
      </c>
    </row>
    <row r="5404" spans="1:25" x14ac:dyDescent="0.3">
      <c r="A5404" t="s">
        <v>7187</v>
      </c>
      <c r="B5404" s="1">
        <v>45735</v>
      </c>
      <c r="C5404" t="s">
        <v>1195</v>
      </c>
      <c r="D5404" t="s">
        <v>433</v>
      </c>
      <c r="E5404" t="s">
        <v>48</v>
      </c>
      <c r="F5404" t="s">
        <v>126</v>
      </c>
      <c r="G5404" t="s">
        <v>75</v>
      </c>
      <c r="H5404" t="s">
        <v>185</v>
      </c>
      <c r="I5404" t="s">
        <v>186</v>
      </c>
      <c r="J5404">
        <v>3</v>
      </c>
      <c r="K5404">
        <v>42796.66</v>
      </c>
      <c r="L5404">
        <v>0.1</v>
      </c>
      <c r="M5404">
        <v>95469.58</v>
      </c>
      <c r="N5404" t="s">
        <v>83</v>
      </c>
      <c r="O5404" t="s">
        <v>25</v>
      </c>
      <c r="P5404" t="s">
        <v>26</v>
      </c>
      <c r="Q5404">
        <f>Sales_Data[[#This Row],[Quantity]]*Sales_Data[[#This Row],[Unit_Price]]</f>
        <v>128389.98000000001</v>
      </c>
      <c r="R5404">
        <f>Sales_Data[[#This Row],[Gross_Sales]]*Sales_Data[[#This Row],[Discount]]</f>
        <v>12838.998000000001</v>
      </c>
      <c r="S5404">
        <f>Sales_Data[[#This Row],[Gross_Sales]]-Sales_Data[[#This Row],[Discount_Amount]]</f>
        <v>115550.982</v>
      </c>
      <c r="T5404">
        <f>Sales_Data[[#This Row],[Net Sales]]-Sales_Data[[#This Row],[Cost]]</f>
        <v>20081.402000000002</v>
      </c>
      <c r="U5404" s="2">
        <f>Sales_Data[[#This Row],[Profit]]/Sales_Data[[#This Row],[Net Sales]]</f>
        <v>0.17378824179962402</v>
      </c>
      <c r="V5404">
        <f>YEAR(Sales_Data[[#This Row],[Order_Date]])</f>
        <v>2025</v>
      </c>
      <c r="W5404" t="str">
        <f>TEXT(Sales_Data[[#This Row],[Order_Date]],"mmm")</f>
        <v>Mar</v>
      </c>
      <c r="X5404">
        <f>MONTH(Sales_Data[[#This Row],[Order_Date]])</f>
        <v>3</v>
      </c>
      <c r="Y5404" t="str">
        <f>"Q"&amp;ROUNDUP(MONTH(Sales_Data[[#This Row],[Order_Date]])/3,0)</f>
        <v>Q1</v>
      </c>
    </row>
    <row r="5405" spans="1:25" x14ac:dyDescent="0.3">
      <c r="A5405" t="s">
        <v>7188</v>
      </c>
      <c r="B5405" s="1">
        <v>45919</v>
      </c>
      <c r="C5405" t="s">
        <v>6478</v>
      </c>
      <c r="D5405" t="s">
        <v>307</v>
      </c>
      <c r="E5405" t="s">
        <v>19</v>
      </c>
      <c r="F5405" t="s">
        <v>20</v>
      </c>
      <c r="G5405" t="s">
        <v>75</v>
      </c>
      <c r="H5405" t="s">
        <v>256</v>
      </c>
      <c r="I5405" t="s">
        <v>334</v>
      </c>
      <c r="J5405">
        <v>2</v>
      </c>
      <c r="K5405">
        <v>7980.27</v>
      </c>
      <c r="L5405">
        <v>0</v>
      </c>
      <c r="M5405">
        <v>13430.61</v>
      </c>
      <c r="N5405" t="s">
        <v>24</v>
      </c>
      <c r="O5405" t="s">
        <v>25</v>
      </c>
      <c r="P5405" t="s">
        <v>44</v>
      </c>
      <c r="Q5405">
        <f>Sales_Data[[#This Row],[Quantity]]*Sales_Data[[#This Row],[Unit_Price]]</f>
        <v>15960.54</v>
      </c>
      <c r="R5405">
        <f>Sales_Data[[#This Row],[Gross_Sales]]*Sales_Data[[#This Row],[Discount]]</f>
        <v>0</v>
      </c>
      <c r="S5405">
        <f>Sales_Data[[#This Row],[Gross_Sales]]-Sales_Data[[#This Row],[Discount_Amount]]</f>
        <v>15960.54</v>
      </c>
      <c r="T5405">
        <f>Sales_Data[[#This Row],[Net Sales]]-Sales_Data[[#This Row],[Cost]]</f>
        <v>2529.9300000000003</v>
      </c>
      <c r="U5405" s="2">
        <f>Sales_Data[[#This Row],[Profit]]/Sales_Data[[#This Row],[Net Sales]]</f>
        <v>0.15851155412034931</v>
      </c>
      <c r="V5405">
        <f>YEAR(Sales_Data[[#This Row],[Order_Date]])</f>
        <v>2025</v>
      </c>
      <c r="W5405" t="str">
        <f>TEXT(Sales_Data[[#This Row],[Order_Date]],"mmm")</f>
        <v>Sep</v>
      </c>
      <c r="X5405">
        <f>MONTH(Sales_Data[[#This Row],[Order_Date]])</f>
        <v>9</v>
      </c>
      <c r="Y5405" t="str">
        <f>"Q"&amp;ROUNDUP(MONTH(Sales_Data[[#This Row],[Order_Date]])/3,0)</f>
        <v>Q3</v>
      </c>
    </row>
    <row r="5406" spans="1:25" x14ac:dyDescent="0.3">
      <c r="A5406" t="s">
        <v>7189</v>
      </c>
      <c r="B5406" s="1">
        <v>45820</v>
      </c>
      <c r="C5406" t="s">
        <v>2376</v>
      </c>
      <c r="D5406" t="s">
        <v>694</v>
      </c>
      <c r="E5406" t="s">
        <v>48</v>
      </c>
      <c r="F5406" t="s">
        <v>49</v>
      </c>
      <c r="G5406" t="s">
        <v>67</v>
      </c>
      <c r="H5406" t="s">
        <v>88</v>
      </c>
      <c r="I5406" t="s">
        <v>157</v>
      </c>
      <c r="J5406">
        <v>2</v>
      </c>
      <c r="K5406">
        <v>62581.62</v>
      </c>
      <c r="L5406">
        <v>0</v>
      </c>
      <c r="M5406">
        <v>78112.149999999994</v>
      </c>
      <c r="N5406" t="s">
        <v>83</v>
      </c>
      <c r="O5406" t="s">
        <v>35</v>
      </c>
      <c r="P5406" t="s">
        <v>26</v>
      </c>
      <c r="Q5406">
        <f>Sales_Data[[#This Row],[Quantity]]*Sales_Data[[#This Row],[Unit_Price]]</f>
        <v>125163.24</v>
      </c>
      <c r="R5406">
        <f>Sales_Data[[#This Row],[Gross_Sales]]*Sales_Data[[#This Row],[Discount]]</f>
        <v>0</v>
      </c>
      <c r="S5406">
        <f>Sales_Data[[#This Row],[Gross_Sales]]-Sales_Data[[#This Row],[Discount_Amount]]</f>
        <v>125163.24</v>
      </c>
      <c r="T5406">
        <f>Sales_Data[[#This Row],[Net Sales]]-Sales_Data[[#This Row],[Cost]]</f>
        <v>47051.090000000011</v>
      </c>
      <c r="U5406" s="2">
        <f>Sales_Data[[#This Row],[Profit]]/Sales_Data[[#This Row],[Net Sales]]</f>
        <v>0.37591780142476344</v>
      </c>
      <c r="V5406">
        <f>YEAR(Sales_Data[[#This Row],[Order_Date]])</f>
        <v>2025</v>
      </c>
      <c r="W5406" t="str">
        <f>TEXT(Sales_Data[[#This Row],[Order_Date]],"mmm")</f>
        <v>Jun</v>
      </c>
      <c r="X5406">
        <f>MONTH(Sales_Data[[#This Row],[Order_Date]])</f>
        <v>6</v>
      </c>
      <c r="Y5406" t="str">
        <f>"Q"&amp;ROUNDUP(MONTH(Sales_Data[[#This Row],[Order_Date]])/3,0)</f>
        <v>Q2</v>
      </c>
    </row>
    <row r="5407" spans="1:25" x14ac:dyDescent="0.3">
      <c r="A5407" t="s">
        <v>7190</v>
      </c>
      <c r="B5407" s="1">
        <v>45671</v>
      </c>
      <c r="C5407" t="s">
        <v>73</v>
      </c>
      <c r="D5407" t="s">
        <v>145</v>
      </c>
      <c r="E5407" t="s">
        <v>48</v>
      </c>
      <c r="F5407" t="s">
        <v>126</v>
      </c>
      <c r="G5407" t="s">
        <v>41</v>
      </c>
      <c r="H5407" t="s">
        <v>102</v>
      </c>
      <c r="I5407" t="s">
        <v>388</v>
      </c>
      <c r="J5407">
        <v>2</v>
      </c>
      <c r="K5407">
        <v>18911.009999999998</v>
      </c>
      <c r="L5407">
        <v>0.1</v>
      </c>
      <c r="M5407">
        <v>28625.200000000001</v>
      </c>
      <c r="N5407" t="s">
        <v>24</v>
      </c>
      <c r="O5407" t="s">
        <v>53</v>
      </c>
      <c r="P5407" t="s">
        <v>26</v>
      </c>
      <c r="Q5407">
        <f>Sales_Data[[#This Row],[Quantity]]*Sales_Data[[#This Row],[Unit_Price]]</f>
        <v>37822.019999999997</v>
      </c>
      <c r="R5407">
        <f>Sales_Data[[#This Row],[Gross_Sales]]*Sales_Data[[#This Row],[Discount]]</f>
        <v>3782.2019999999998</v>
      </c>
      <c r="S5407">
        <f>Sales_Data[[#This Row],[Gross_Sales]]-Sales_Data[[#This Row],[Discount_Amount]]</f>
        <v>34039.817999999999</v>
      </c>
      <c r="T5407">
        <f>Sales_Data[[#This Row],[Net Sales]]-Sales_Data[[#This Row],[Cost]]</f>
        <v>5414.6179999999986</v>
      </c>
      <c r="U5407" s="2">
        <f>Sales_Data[[#This Row],[Profit]]/Sales_Data[[#This Row],[Net Sales]]</f>
        <v>0.15906718420174862</v>
      </c>
      <c r="V5407">
        <f>YEAR(Sales_Data[[#This Row],[Order_Date]])</f>
        <v>2025</v>
      </c>
      <c r="W5407" t="str">
        <f>TEXT(Sales_Data[[#This Row],[Order_Date]],"mmm")</f>
        <v>Jan</v>
      </c>
      <c r="X5407">
        <f>MONTH(Sales_Data[[#This Row],[Order_Date]])</f>
        <v>1</v>
      </c>
      <c r="Y5407" t="str">
        <f>"Q"&amp;ROUNDUP(MONTH(Sales_Data[[#This Row],[Order_Date]])/3,0)</f>
        <v>Q1</v>
      </c>
    </row>
    <row r="5408" spans="1:25" x14ac:dyDescent="0.3">
      <c r="A5408" t="s">
        <v>7191</v>
      </c>
      <c r="B5408" s="1">
        <v>45896</v>
      </c>
      <c r="C5408" t="s">
        <v>4506</v>
      </c>
      <c r="D5408" t="s">
        <v>331</v>
      </c>
      <c r="E5408" t="s">
        <v>48</v>
      </c>
      <c r="F5408" t="s">
        <v>164</v>
      </c>
      <c r="G5408" t="s">
        <v>67</v>
      </c>
      <c r="H5408" t="s">
        <v>68</v>
      </c>
      <c r="I5408" t="s">
        <v>97</v>
      </c>
      <c r="J5408">
        <v>4</v>
      </c>
      <c r="K5408">
        <v>38184.300000000003</v>
      </c>
      <c r="L5408">
        <v>0.05</v>
      </c>
      <c r="M5408">
        <v>99083.58</v>
      </c>
      <c r="N5408" t="s">
        <v>70</v>
      </c>
      <c r="O5408" t="s">
        <v>35</v>
      </c>
      <c r="P5408" t="s">
        <v>71</v>
      </c>
      <c r="Q5408">
        <f>Sales_Data[[#This Row],[Quantity]]*Sales_Data[[#This Row],[Unit_Price]]</f>
        <v>152737.20000000001</v>
      </c>
      <c r="R5408">
        <f>Sales_Data[[#This Row],[Gross_Sales]]*Sales_Data[[#This Row],[Discount]]</f>
        <v>7636.8600000000006</v>
      </c>
      <c r="S5408">
        <f>Sales_Data[[#This Row],[Gross_Sales]]-Sales_Data[[#This Row],[Discount_Amount]]</f>
        <v>145100.34000000003</v>
      </c>
      <c r="T5408">
        <f>Sales_Data[[#This Row],[Net Sales]]-Sales_Data[[#This Row],[Cost]]</f>
        <v>46016.760000000024</v>
      </c>
      <c r="U5408" s="2">
        <f>Sales_Data[[#This Row],[Profit]]/Sales_Data[[#This Row],[Net Sales]]</f>
        <v>0.31713750636283838</v>
      </c>
      <c r="V5408">
        <f>YEAR(Sales_Data[[#This Row],[Order_Date]])</f>
        <v>2025</v>
      </c>
      <c r="W5408" t="str">
        <f>TEXT(Sales_Data[[#This Row],[Order_Date]],"mmm")</f>
        <v>Aug</v>
      </c>
      <c r="X5408">
        <f>MONTH(Sales_Data[[#This Row],[Order_Date]])</f>
        <v>8</v>
      </c>
      <c r="Y5408" t="str">
        <f>"Q"&amp;ROUNDUP(MONTH(Sales_Data[[#This Row],[Order_Date]])/3,0)</f>
        <v>Q3</v>
      </c>
    </row>
    <row r="5409" spans="1:25" x14ac:dyDescent="0.3">
      <c r="A5409" t="s">
        <v>7192</v>
      </c>
      <c r="B5409" s="1">
        <v>45729</v>
      </c>
      <c r="C5409" t="s">
        <v>3092</v>
      </c>
      <c r="D5409" t="s">
        <v>280</v>
      </c>
      <c r="E5409" t="s">
        <v>30</v>
      </c>
      <c r="F5409" t="s">
        <v>101</v>
      </c>
      <c r="G5409" t="s">
        <v>41</v>
      </c>
      <c r="H5409" t="s">
        <v>42</v>
      </c>
      <c r="I5409" t="s">
        <v>43</v>
      </c>
      <c r="J5409">
        <v>1</v>
      </c>
      <c r="K5409">
        <v>1718.01</v>
      </c>
      <c r="L5409">
        <v>0.05</v>
      </c>
      <c r="M5409">
        <v>1366.27</v>
      </c>
      <c r="N5409" t="s">
        <v>52</v>
      </c>
      <c r="O5409" t="s">
        <v>53</v>
      </c>
      <c r="P5409" t="s">
        <v>44</v>
      </c>
      <c r="Q5409">
        <f>Sales_Data[[#This Row],[Quantity]]*Sales_Data[[#This Row],[Unit_Price]]</f>
        <v>1718.01</v>
      </c>
      <c r="R5409">
        <f>Sales_Data[[#This Row],[Gross_Sales]]*Sales_Data[[#This Row],[Discount]]</f>
        <v>85.900500000000008</v>
      </c>
      <c r="S5409">
        <f>Sales_Data[[#This Row],[Gross_Sales]]-Sales_Data[[#This Row],[Discount_Amount]]</f>
        <v>1632.1095</v>
      </c>
      <c r="T5409">
        <f>Sales_Data[[#This Row],[Net Sales]]-Sales_Data[[#This Row],[Cost]]</f>
        <v>265.83950000000004</v>
      </c>
      <c r="U5409" s="2">
        <f>Sales_Data[[#This Row],[Profit]]/Sales_Data[[#This Row],[Net Sales]]</f>
        <v>0.162880921898929</v>
      </c>
      <c r="V5409">
        <f>YEAR(Sales_Data[[#This Row],[Order_Date]])</f>
        <v>2025</v>
      </c>
      <c r="W5409" t="str">
        <f>TEXT(Sales_Data[[#This Row],[Order_Date]],"mmm")</f>
        <v>Mar</v>
      </c>
      <c r="X5409">
        <f>MONTH(Sales_Data[[#This Row],[Order_Date]])</f>
        <v>3</v>
      </c>
      <c r="Y5409" t="str">
        <f>"Q"&amp;ROUNDUP(MONTH(Sales_Data[[#This Row],[Order_Date]])/3,0)</f>
        <v>Q1</v>
      </c>
    </row>
    <row r="5410" spans="1:25" x14ac:dyDescent="0.3">
      <c r="A5410" t="s">
        <v>7193</v>
      </c>
      <c r="B5410" s="1">
        <v>45800</v>
      </c>
      <c r="C5410" t="s">
        <v>6487</v>
      </c>
      <c r="D5410" t="s">
        <v>387</v>
      </c>
      <c r="E5410" t="s">
        <v>48</v>
      </c>
      <c r="F5410" t="s">
        <v>164</v>
      </c>
      <c r="G5410" t="s">
        <v>21</v>
      </c>
      <c r="H5410" t="s">
        <v>230</v>
      </c>
      <c r="I5410" t="s">
        <v>328</v>
      </c>
      <c r="J5410">
        <v>2</v>
      </c>
      <c r="K5410">
        <v>48795.1</v>
      </c>
      <c r="L5410">
        <v>0.1</v>
      </c>
      <c r="M5410">
        <v>73554.05</v>
      </c>
      <c r="N5410" t="s">
        <v>52</v>
      </c>
      <c r="O5410" t="s">
        <v>35</v>
      </c>
      <c r="P5410" t="s">
        <v>44</v>
      </c>
      <c r="Q5410">
        <f>Sales_Data[[#This Row],[Quantity]]*Sales_Data[[#This Row],[Unit_Price]]</f>
        <v>97590.2</v>
      </c>
      <c r="R5410">
        <f>Sales_Data[[#This Row],[Gross_Sales]]*Sales_Data[[#This Row],[Discount]]</f>
        <v>9759.02</v>
      </c>
      <c r="S5410">
        <f>Sales_Data[[#This Row],[Gross_Sales]]-Sales_Data[[#This Row],[Discount_Amount]]</f>
        <v>87831.18</v>
      </c>
      <c r="T5410">
        <f>Sales_Data[[#This Row],[Net Sales]]-Sales_Data[[#This Row],[Cost]]</f>
        <v>14277.12999999999</v>
      </c>
      <c r="U5410" s="2">
        <f>Sales_Data[[#This Row],[Profit]]/Sales_Data[[#This Row],[Net Sales]]</f>
        <v>0.16255195478416654</v>
      </c>
      <c r="V5410">
        <f>YEAR(Sales_Data[[#This Row],[Order_Date]])</f>
        <v>2025</v>
      </c>
      <c r="W5410" t="str">
        <f>TEXT(Sales_Data[[#This Row],[Order_Date]],"mmm")</f>
        <v>May</v>
      </c>
      <c r="X5410">
        <f>MONTH(Sales_Data[[#This Row],[Order_Date]])</f>
        <v>5</v>
      </c>
      <c r="Y5410" t="str">
        <f>"Q"&amp;ROUNDUP(MONTH(Sales_Data[[#This Row],[Order_Date]])/3,0)</f>
        <v>Q2</v>
      </c>
    </row>
    <row r="5411" spans="1:25" x14ac:dyDescent="0.3">
      <c r="A5411" t="s">
        <v>7194</v>
      </c>
      <c r="B5411" s="1">
        <v>45967</v>
      </c>
      <c r="C5411" t="s">
        <v>282</v>
      </c>
      <c r="D5411" t="s">
        <v>221</v>
      </c>
      <c r="E5411" t="s">
        <v>39</v>
      </c>
      <c r="F5411" t="s">
        <v>405</v>
      </c>
      <c r="G5411" t="s">
        <v>41</v>
      </c>
      <c r="H5411" t="s">
        <v>42</v>
      </c>
      <c r="I5411" t="s">
        <v>43</v>
      </c>
      <c r="J5411">
        <v>2</v>
      </c>
      <c r="K5411">
        <v>715.42</v>
      </c>
      <c r="L5411">
        <v>0</v>
      </c>
      <c r="M5411">
        <v>970.12</v>
      </c>
      <c r="N5411" t="s">
        <v>52</v>
      </c>
      <c r="O5411" t="s">
        <v>25</v>
      </c>
      <c r="P5411" t="s">
        <v>71</v>
      </c>
      <c r="Q5411">
        <f>Sales_Data[[#This Row],[Quantity]]*Sales_Data[[#This Row],[Unit_Price]]</f>
        <v>1430.84</v>
      </c>
      <c r="R5411">
        <f>Sales_Data[[#This Row],[Gross_Sales]]*Sales_Data[[#This Row],[Discount]]</f>
        <v>0</v>
      </c>
      <c r="S5411">
        <f>Sales_Data[[#This Row],[Gross_Sales]]-Sales_Data[[#This Row],[Discount_Amount]]</f>
        <v>1430.84</v>
      </c>
      <c r="T5411">
        <f>Sales_Data[[#This Row],[Net Sales]]-Sales_Data[[#This Row],[Cost]]</f>
        <v>460.71999999999991</v>
      </c>
      <c r="U5411" s="2">
        <f>Sales_Data[[#This Row],[Profit]]/Sales_Data[[#This Row],[Net Sales]]</f>
        <v>0.32199267563109779</v>
      </c>
      <c r="V5411">
        <f>YEAR(Sales_Data[[#This Row],[Order_Date]])</f>
        <v>2025</v>
      </c>
      <c r="W5411" t="str">
        <f>TEXT(Sales_Data[[#This Row],[Order_Date]],"mmm")</f>
        <v>Nov</v>
      </c>
      <c r="X5411">
        <f>MONTH(Sales_Data[[#This Row],[Order_Date]])</f>
        <v>11</v>
      </c>
      <c r="Y5411" t="str">
        <f>"Q"&amp;ROUNDUP(MONTH(Sales_Data[[#This Row],[Order_Date]])/3,0)</f>
        <v>Q4</v>
      </c>
    </row>
    <row r="5412" spans="1:25" x14ac:dyDescent="0.3">
      <c r="A5412" t="s">
        <v>7195</v>
      </c>
      <c r="B5412" s="1">
        <v>45940</v>
      </c>
      <c r="C5412" t="s">
        <v>503</v>
      </c>
      <c r="D5412" t="s">
        <v>511</v>
      </c>
      <c r="E5412" t="s">
        <v>48</v>
      </c>
      <c r="F5412" t="s">
        <v>152</v>
      </c>
      <c r="G5412" t="s">
        <v>67</v>
      </c>
      <c r="H5412" t="s">
        <v>88</v>
      </c>
      <c r="I5412" t="s">
        <v>157</v>
      </c>
      <c r="J5412">
        <v>2</v>
      </c>
      <c r="K5412">
        <v>4414.26</v>
      </c>
      <c r="L5412">
        <v>0.05</v>
      </c>
      <c r="M5412">
        <v>5736.38</v>
      </c>
      <c r="N5412" t="s">
        <v>52</v>
      </c>
      <c r="O5412" t="s">
        <v>35</v>
      </c>
      <c r="P5412" t="s">
        <v>71</v>
      </c>
      <c r="Q5412">
        <f>Sales_Data[[#This Row],[Quantity]]*Sales_Data[[#This Row],[Unit_Price]]</f>
        <v>8828.52</v>
      </c>
      <c r="R5412">
        <f>Sales_Data[[#This Row],[Gross_Sales]]*Sales_Data[[#This Row],[Discount]]</f>
        <v>441.42600000000004</v>
      </c>
      <c r="S5412">
        <f>Sales_Data[[#This Row],[Gross_Sales]]-Sales_Data[[#This Row],[Discount_Amount]]</f>
        <v>8387.094000000001</v>
      </c>
      <c r="T5412">
        <f>Sales_Data[[#This Row],[Net Sales]]-Sales_Data[[#This Row],[Cost]]</f>
        <v>2650.7140000000009</v>
      </c>
      <c r="U5412" s="2">
        <f>Sales_Data[[#This Row],[Profit]]/Sales_Data[[#This Row],[Net Sales]]</f>
        <v>0.31604677376931756</v>
      </c>
      <c r="V5412">
        <f>YEAR(Sales_Data[[#This Row],[Order_Date]])</f>
        <v>2025</v>
      </c>
      <c r="W5412" t="str">
        <f>TEXT(Sales_Data[[#This Row],[Order_Date]],"mmm")</f>
        <v>Oct</v>
      </c>
      <c r="X5412">
        <f>MONTH(Sales_Data[[#This Row],[Order_Date]])</f>
        <v>10</v>
      </c>
      <c r="Y5412" t="str">
        <f>"Q"&amp;ROUNDUP(MONTH(Sales_Data[[#This Row],[Order_Date]])/3,0)</f>
        <v>Q4</v>
      </c>
    </row>
    <row r="5413" spans="1:25" x14ac:dyDescent="0.3">
      <c r="A5413" t="s">
        <v>7196</v>
      </c>
      <c r="B5413" s="1">
        <v>45926</v>
      </c>
      <c r="C5413" t="s">
        <v>915</v>
      </c>
      <c r="D5413" t="s">
        <v>419</v>
      </c>
      <c r="E5413" t="s">
        <v>48</v>
      </c>
      <c r="F5413" t="s">
        <v>49</v>
      </c>
      <c r="G5413" t="s">
        <v>41</v>
      </c>
      <c r="H5413" t="s">
        <v>147</v>
      </c>
      <c r="I5413" t="s">
        <v>369</v>
      </c>
      <c r="J5413">
        <v>1</v>
      </c>
      <c r="K5413">
        <v>52989.67</v>
      </c>
      <c r="L5413">
        <v>0.1</v>
      </c>
      <c r="M5413">
        <v>31577.4</v>
      </c>
      <c r="N5413" t="s">
        <v>52</v>
      </c>
      <c r="O5413" t="s">
        <v>35</v>
      </c>
      <c r="P5413" t="s">
        <v>26</v>
      </c>
      <c r="Q5413">
        <f>Sales_Data[[#This Row],[Quantity]]*Sales_Data[[#This Row],[Unit_Price]]</f>
        <v>52989.67</v>
      </c>
      <c r="R5413">
        <f>Sales_Data[[#This Row],[Gross_Sales]]*Sales_Data[[#This Row],[Discount]]</f>
        <v>5298.9670000000006</v>
      </c>
      <c r="S5413">
        <f>Sales_Data[[#This Row],[Gross_Sales]]-Sales_Data[[#This Row],[Discount_Amount]]</f>
        <v>47690.702999999994</v>
      </c>
      <c r="T5413">
        <f>Sales_Data[[#This Row],[Net Sales]]-Sales_Data[[#This Row],[Cost]]</f>
        <v>16113.302999999993</v>
      </c>
      <c r="U5413" s="2">
        <f>Sales_Data[[#This Row],[Profit]]/Sales_Data[[#This Row],[Net Sales]]</f>
        <v>0.33787094729972833</v>
      </c>
      <c r="V5413">
        <f>YEAR(Sales_Data[[#This Row],[Order_Date]])</f>
        <v>2025</v>
      </c>
      <c r="W5413" t="str">
        <f>TEXT(Sales_Data[[#This Row],[Order_Date]],"mmm")</f>
        <v>Sep</v>
      </c>
      <c r="X5413">
        <f>MONTH(Sales_Data[[#This Row],[Order_Date]])</f>
        <v>9</v>
      </c>
      <c r="Y5413" t="str">
        <f>"Q"&amp;ROUNDUP(MONTH(Sales_Data[[#This Row],[Order_Date]])/3,0)</f>
        <v>Q3</v>
      </c>
    </row>
    <row r="5414" spans="1:25" x14ac:dyDescent="0.3">
      <c r="A5414" t="s">
        <v>7197</v>
      </c>
      <c r="B5414" s="1">
        <v>45898</v>
      </c>
      <c r="C5414" t="s">
        <v>2531</v>
      </c>
      <c r="D5414" t="s">
        <v>433</v>
      </c>
      <c r="E5414" t="s">
        <v>19</v>
      </c>
      <c r="F5414" t="s">
        <v>57</v>
      </c>
      <c r="G5414" t="s">
        <v>75</v>
      </c>
      <c r="H5414" t="s">
        <v>76</v>
      </c>
      <c r="I5414" t="s">
        <v>77</v>
      </c>
      <c r="J5414">
        <v>1</v>
      </c>
      <c r="K5414">
        <v>8212.84</v>
      </c>
      <c r="L5414">
        <v>0.05</v>
      </c>
      <c r="M5414">
        <v>5199.79</v>
      </c>
      <c r="N5414" t="s">
        <v>52</v>
      </c>
      <c r="O5414" t="s">
        <v>35</v>
      </c>
      <c r="P5414" t="s">
        <v>44</v>
      </c>
      <c r="Q5414">
        <f>Sales_Data[[#This Row],[Quantity]]*Sales_Data[[#This Row],[Unit_Price]]</f>
        <v>8212.84</v>
      </c>
      <c r="R5414">
        <f>Sales_Data[[#This Row],[Gross_Sales]]*Sales_Data[[#This Row],[Discount]]</f>
        <v>410.64200000000005</v>
      </c>
      <c r="S5414">
        <f>Sales_Data[[#This Row],[Gross_Sales]]-Sales_Data[[#This Row],[Discount_Amount]]</f>
        <v>7802.1980000000003</v>
      </c>
      <c r="T5414">
        <f>Sales_Data[[#This Row],[Net Sales]]-Sales_Data[[#This Row],[Cost]]</f>
        <v>2602.4080000000004</v>
      </c>
      <c r="U5414" s="2">
        <f>Sales_Data[[#This Row],[Profit]]/Sales_Data[[#This Row],[Net Sales]]</f>
        <v>0.33354805914948588</v>
      </c>
      <c r="V5414">
        <f>YEAR(Sales_Data[[#This Row],[Order_Date]])</f>
        <v>2025</v>
      </c>
      <c r="W5414" t="str">
        <f>TEXT(Sales_Data[[#This Row],[Order_Date]],"mmm")</f>
        <v>Aug</v>
      </c>
      <c r="X5414">
        <f>MONTH(Sales_Data[[#This Row],[Order_Date]])</f>
        <v>8</v>
      </c>
      <c r="Y5414" t="str">
        <f>"Q"&amp;ROUNDUP(MONTH(Sales_Data[[#This Row],[Order_Date]])/3,0)</f>
        <v>Q3</v>
      </c>
    </row>
    <row r="5415" spans="1:25" x14ac:dyDescent="0.3">
      <c r="A5415" t="s">
        <v>7198</v>
      </c>
      <c r="B5415" s="1">
        <v>45902</v>
      </c>
      <c r="C5415" t="s">
        <v>684</v>
      </c>
      <c r="D5415" t="s">
        <v>341</v>
      </c>
      <c r="E5415" t="s">
        <v>48</v>
      </c>
      <c r="F5415" t="s">
        <v>152</v>
      </c>
      <c r="G5415" t="s">
        <v>21</v>
      </c>
      <c r="H5415" t="s">
        <v>22</v>
      </c>
      <c r="I5415" t="s">
        <v>62</v>
      </c>
      <c r="J5415">
        <v>1</v>
      </c>
      <c r="K5415">
        <v>23164.93</v>
      </c>
      <c r="L5415">
        <v>0</v>
      </c>
      <c r="M5415">
        <v>20113.240000000002</v>
      </c>
      <c r="N5415" t="s">
        <v>83</v>
      </c>
      <c r="O5415" t="s">
        <v>35</v>
      </c>
      <c r="P5415" t="s">
        <v>71</v>
      </c>
      <c r="Q5415">
        <f>Sales_Data[[#This Row],[Quantity]]*Sales_Data[[#This Row],[Unit_Price]]</f>
        <v>23164.93</v>
      </c>
      <c r="R5415">
        <f>Sales_Data[[#This Row],[Gross_Sales]]*Sales_Data[[#This Row],[Discount]]</f>
        <v>0</v>
      </c>
      <c r="S5415">
        <f>Sales_Data[[#This Row],[Gross_Sales]]-Sales_Data[[#This Row],[Discount_Amount]]</f>
        <v>23164.93</v>
      </c>
      <c r="T5415">
        <f>Sales_Data[[#This Row],[Net Sales]]-Sales_Data[[#This Row],[Cost]]</f>
        <v>3051.6899999999987</v>
      </c>
      <c r="U5415" s="2">
        <f>Sales_Data[[#This Row],[Profit]]/Sales_Data[[#This Row],[Net Sales]]</f>
        <v>0.13173750147313196</v>
      </c>
      <c r="V5415">
        <f>YEAR(Sales_Data[[#This Row],[Order_Date]])</f>
        <v>2025</v>
      </c>
      <c r="W5415" t="str">
        <f>TEXT(Sales_Data[[#This Row],[Order_Date]],"mmm")</f>
        <v>Sep</v>
      </c>
      <c r="X5415">
        <f>MONTH(Sales_Data[[#This Row],[Order_Date]])</f>
        <v>9</v>
      </c>
      <c r="Y5415" t="str">
        <f>"Q"&amp;ROUNDUP(MONTH(Sales_Data[[#This Row],[Order_Date]])/3,0)</f>
        <v>Q3</v>
      </c>
    </row>
    <row r="5416" spans="1:25" x14ac:dyDescent="0.3">
      <c r="A5416" t="s">
        <v>7199</v>
      </c>
      <c r="B5416" s="1">
        <v>45820</v>
      </c>
      <c r="C5416" t="s">
        <v>4152</v>
      </c>
      <c r="D5416" t="s">
        <v>393</v>
      </c>
      <c r="E5416" t="s">
        <v>39</v>
      </c>
      <c r="F5416" t="s">
        <v>96</v>
      </c>
      <c r="G5416" t="s">
        <v>67</v>
      </c>
      <c r="H5416" t="s">
        <v>121</v>
      </c>
      <c r="I5416" t="s">
        <v>122</v>
      </c>
      <c r="J5416">
        <v>1</v>
      </c>
      <c r="K5416">
        <v>4409.68</v>
      </c>
      <c r="L5416">
        <v>0.1</v>
      </c>
      <c r="M5416">
        <v>2857.62</v>
      </c>
      <c r="N5416" t="s">
        <v>109</v>
      </c>
      <c r="O5416" t="s">
        <v>25</v>
      </c>
      <c r="P5416" t="s">
        <v>26</v>
      </c>
      <c r="Q5416">
        <f>Sales_Data[[#This Row],[Quantity]]*Sales_Data[[#This Row],[Unit_Price]]</f>
        <v>4409.68</v>
      </c>
      <c r="R5416">
        <f>Sales_Data[[#This Row],[Gross_Sales]]*Sales_Data[[#This Row],[Discount]]</f>
        <v>440.96800000000007</v>
      </c>
      <c r="S5416">
        <f>Sales_Data[[#This Row],[Gross_Sales]]-Sales_Data[[#This Row],[Discount_Amount]]</f>
        <v>3968.7120000000004</v>
      </c>
      <c r="T5416">
        <f>Sales_Data[[#This Row],[Net Sales]]-Sales_Data[[#This Row],[Cost]]</f>
        <v>1111.0920000000006</v>
      </c>
      <c r="U5416" s="2">
        <f>Sales_Data[[#This Row],[Profit]]/Sales_Data[[#This Row],[Net Sales]]</f>
        <v>0.27996286956574334</v>
      </c>
      <c r="V5416">
        <f>YEAR(Sales_Data[[#This Row],[Order_Date]])</f>
        <v>2025</v>
      </c>
      <c r="W5416" t="str">
        <f>TEXT(Sales_Data[[#This Row],[Order_Date]],"mmm")</f>
        <v>Jun</v>
      </c>
      <c r="X5416">
        <f>MONTH(Sales_Data[[#This Row],[Order_Date]])</f>
        <v>6</v>
      </c>
      <c r="Y5416" t="str">
        <f>"Q"&amp;ROUNDUP(MONTH(Sales_Data[[#This Row],[Order_Date]])/3,0)</f>
        <v>Q2</v>
      </c>
    </row>
    <row r="5417" spans="1:25" x14ac:dyDescent="0.3">
      <c r="A5417" t="s">
        <v>7200</v>
      </c>
      <c r="B5417" s="1">
        <v>45717</v>
      </c>
      <c r="C5417" t="s">
        <v>4304</v>
      </c>
      <c r="D5417" t="s">
        <v>80</v>
      </c>
      <c r="E5417" t="s">
        <v>19</v>
      </c>
      <c r="F5417" t="s">
        <v>20</v>
      </c>
      <c r="G5417" t="s">
        <v>32</v>
      </c>
      <c r="H5417" t="s">
        <v>50</v>
      </c>
      <c r="I5417" t="s">
        <v>58</v>
      </c>
      <c r="J5417">
        <v>2</v>
      </c>
      <c r="K5417">
        <v>12842.86</v>
      </c>
      <c r="L5417">
        <v>0.1</v>
      </c>
      <c r="M5417">
        <v>14571.84</v>
      </c>
      <c r="N5417" t="s">
        <v>24</v>
      </c>
      <c r="O5417" t="s">
        <v>35</v>
      </c>
      <c r="P5417" t="s">
        <v>71</v>
      </c>
      <c r="Q5417">
        <f>Sales_Data[[#This Row],[Quantity]]*Sales_Data[[#This Row],[Unit_Price]]</f>
        <v>25685.72</v>
      </c>
      <c r="R5417">
        <f>Sales_Data[[#This Row],[Gross_Sales]]*Sales_Data[[#This Row],[Discount]]</f>
        <v>2568.5720000000001</v>
      </c>
      <c r="S5417">
        <f>Sales_Data[[#This Row],[Gross_Sales]]-Sales_Data[[#This Row],[Discount_Amount]]</f>
        <v>23117.148000000001</v>
      </c>
      <c r="T5417">
        <f>Sales_Data[[#This Row],[Net Sales]]-Sales_Data[[#This Row],[Cost]]</f>
        <v>8545.3080000000009</v>
      </c>
      <c r="U5417" s="2">
        <f>Sales_Data[[#This Row],[Profit]]/Sales_Data[[#This Row],[Net Sales]]</f>
        <v>0.36965234638805794</v>
      </c>
      <c r="V5417">
        <f>YEAR(Sales_Data[[#This Row],[Order_Date]])</f>
        <v>2025</v>
      </c>
      <c r="W5417" t="str">
        <f>TEXT(Sales_Data[[#This Row],[Order_Date]],"mmm")</f>
        <v>Mar</v>
      </c>
      <c r="X5417">
        <f>MONTH(Sales_Data[[#This Row],[Order_Date]])</f>
        <v>3</v>
      </c>
      <c r="Y5417" t="str">
        <f>"Q"&amp;ROUNDUP(MONTH(Sales_Data[[#This Row],[Order_Date]])/3,0)</f>
        <v>Q1</v>
      </c>
    </row>
    <row r="5418" spans="1:25" x14ac:dyDescent="0.3">
      <c r="A5418" t="s">
        <v>7201</v>
      </c>
      <c r="B5418" s="1">
        <v>45663</v>
      </c>
      <c r="C5418" t="s">
        <v>2191</v>
      </c>
      <c r="D5418" t="s">
        <v>131</v>
      </c>
      <c r="E5418" t="s">
        <v>119</v>
      </c>
      <c r="F5418" t="s">
        <v>249</v>
      </c>
      <c r="G5418" t="s">
        <v>41</v>
      </c>
      <c r="H5418" t="s">
        <v>171</v>
      </c>
      <c r="I5418" t="s">
        <v>172</v>
      </c>
      <c r="J5418">
        <v>1</v>
      </c>
      <c r="K5418">
        <v>2210.21</v>
      </c>
      <c r="L5418">
        <v>0</v>
      </c>
      <c r="M5418">
        <v>1559.59</v>
      </c>
      <c r="N5418" t="s">
        <v>83</v>
      </c>
      <c r="O5418" t="s">
        <v>35</v>
      </c>
      <c r="P5418" t="s">
        <v>44</v>
      </c>
      <c r="Q5418">
        <f>Sales_Data[[#This Row],[Quantity]]*Sales_Data[[#This Row],[Unit_Price]]</f>
        <v>2210.21</v>
      </c>
      <c r="R5418">
        <f>Sales_Data[[#This Row],[Gross_Sales]]*Sales_Data[[#This Row],[Discount]]</f>
        <v>0</v>
      </c>
      <c r="S5418">
        <f>Sales_Data[[#This Row],[Gross_Sales]]-Sales_Data[[#This Row],[Discount_Amount]]</f>
        <v>2210.21</v>
      </c>
      <c r="T5418">
        <f>Sales_Data[[#This Row],[Net Sales]]-Sales_Data[[#This Row],[Cost]]</f>
        <v>650.62000000000012</v>
      </c>
      <c r="U5418" s="2">
        <f>Sales_Data[[#This Row],[Profit]]/Sales_Data[[#This Row],[Net Sales]]</f>
        <v>0.29437021821455883</v>
      </c>
      <c r="V5418">
        <f>YEAR(Sales_Data[[#This Row],[Order_Date]])</f>
        <v>2025</v>
      </c>
      <c r="W5418" t="str">
        <f>TEXT(Sales_Data[[#This Row],[Order_Date]],"mmm")</f>
        <v>Jan</v>
      </c>
      <c r="X5418">
        <f>MONTH(Sales_Data[[#This Row],[Order_Date]])</f>
        <v>1</v>
      </c>
      <c r="Y5418" t="str">
        <f>"Q"&amp;ROUNDUP(MONTH(Sales_Data[[#This Row],[Order_Date]])/3,0)</f>
        <v>Q1</v>
      </c>
    </row>
    <row r="5419" spans="1:25" x14ac:dyDescent="0.3">
      <c r="A5419" t="s">
        <v>7202</v>
      </c>
      <c r="B5419" s="1">
        <v>45854</v>
      </c>
      <c r="C5419" t="s">
        <v>1063</v>
      </c>
      <c r="D5419" t="s">
        <v>624</v>
      </c>
      <c r="E5419" t="s">
        <v>119</v>
      </c>
      <c r="F5419" t="s">
        <v>184</v>
      </c>
      <c r="G5419" t="s">
        <v>67</v>
      </c>
      <c r="H5419" t="s">
        <v>88</v>
      </c>
      <c r="I5419" t="s">
        <v>157</v>
      </c>
      <c r="J5419">
        <v>2</v>
      </c>
      <c r="K5419">
        <v>2076.17</v>
      </c>
      <c r="L5419">
        <v>0.1</v>
      </c>
      <c r="M5419">
        <v>2364.29</v>
      </c>
      <c r="N5419" t="s">
        <v>52</v>
      </c>
      <c r="O5419" t="s">
        <v>35</v>
      </c>
      <c r="P5419" t="s">
        <v>44</v>
      </c>
      <c r="Q5419">
        <f>Sales_Data[[#This Row],[Quantity]]*Sales_Data[[#This Row],[Unit_Price]]</f>
        <v>4152.34</v>
      </c>
      <c r="R5419">
        <f>Sales_Data[[#This Row],[Gross_Sales]]*Sales_Data[[#This Row],[Discount]]</f>
        <v>415.23400000000004</v>
      </c>
      <c r="S5419">
        <f>Sales_Data[[#This Row],[Gross_Sales]]-Sales_Data[[#This Row],[Discount_Amount]]</f>
        <v>3737.1060000000002</v>
      </c>
      <c r="T5419">
        <f>Sales_Data[[#This Row],[Net Sales]]-Sales_Data[[#This Row],[Cost]]</f>
        <v>1372.8160000000003</v>
      </c>
      <c r="U5419" s="2">
        <f>Sales_Data[[#This Row],[Profit]]/Sales_Data[[#This Row],[Net Sales]]</f>
        <v>0.36734735380800015</v>
      </c>
      <c r="V5419">
        <f>YEAR(Sales_Data[[#This Row],[Order_Date]])</f>
        <v>2025</v>
      </c>
      <c r="W5419" t="str">
        <f>TEXT(Sales_Data[[#This Row],[Order_Date]],"mmm")</f>
        <v>Jul</v>
      </c>
      <c r="X5419">
        <f>MONTH(Sales_Data[[#This Row],[Order_Date]])</f>
        <v>7</v>
      </c>
      <c r="Y5419" t="str">
        <f>"Q"&amp;ROUNDUP(MONTH(Sales_Data[[#This Row],[Order_Date]])/3,0)</f>
        <v>Q3</v>
      </c>
    </row>
    <row r="5420" spans="1:25" x14ac:dyDescent="0.3">
      <c r="A5420" t="s">
        <v>7203</v>
      </c>
      <c r="B5420" s="1">
        <v>45715</v>
      </c>
      <c r="C5420" t="s">
        <v>4103</v>
      </c>
      <c r="D5420" t="s">
        <v>106</v>
      </c>
      <c r="E5420" t="s">
        <v>19</v>
      </c>
      <c r="F5420" t="s">
        <v>57</v>
      </c>
      <c r="G5420" t="s">
        <v>32</v>
      </c>
      <c r="H5420" t="s">
        <v>50</v>
      </c>
      <c r="I5420" t="s">
        <v>51</v>
      </c>
      <c r="J5420">
        <v>3</v>
      </c>
      <c r="K5420">
        <v>17276.009999999998</v>
      </c>
      <c r="L5420">
        <v>0.05</v>
      </c>
      <c r="M5420">
        <v>43091.68</v>
      </c>
      <c r="N5420" t="s">
        <v>70</v>
      </c>
      <c r="O5420" t="s">
        <v>25</v>
      </c>
      <c r="P5420" t="s">
        <v>44</v>
      </c>
      <c r="Q5420">
        <f>Sales_Data[[#This Row],[Quantity]]*Sales_Data[[#This Row],[Unit_Price]]</f>
        <v>51828.03</v>
      </c>
      <c r="R5420">
        <f>Sales_Data[[#This Row],[Gross_Sales]]*Sales_Data[[#This Row],[Discount]]</f>
        <v>2591.4014999999999</v>
      </c>
      <c r="S5420">
        <f>Sales_Data[[#This Row],[Gross_Sales]]-Sales_Data[[#This Row],[Discount_Amount]]</f>
        <v>49236.628499999999</v>
      </c>
      <c r="T5420">
        <f>Sales_Data[[#This Row],[Net Sales]]-Sales_Data[[#This Row],[Cost]]</f>
        <v>6144.9484999999986</v>
      </c>
      <c r="U5420" s="2">
        <f>Sales_Data[[#This Row],[Profit]]/Sales_Data[[#This Row],[Net Sales]]</f>
        <v>0.12480441263357418</v>
      </c>
      <c r="V5420">
        <f>YEAR(Sales_Data[[#This Row],[Order_Date]])</f>
        <v>2025</v>
      </c>
      <c r="W5420" t="str">
        <f>TEXT(Sales_Data[[#This Row],[Order_Date]],"mmm")</f>
        <v>Feb</v>
      </c>
      <c r="X5420">
        <f>MONTH(Sales_Data[[#This Row],[Order_Date]])</f>
        <v>2</v>
      </c>
      <c r="Y5420" t="str">
        <f>"Q"&amp;ROUNDUP(MONTH(Sales_Data[[#This Row],[Order_Date]])/3,0)</f>
        <v>Q1</v>
      </c>
    </row>
    <row r="5421" spans="1:25" x14ac:dyDescent="0.3">
      <c r="A5421" t="s">
        <v>7204</v>
      </c>
      <c r="B5421" s="1">
        <v>45962</v>
      </c>
      <c r="C5421" t="s">
        <v>3589</v>
      </c>
      <c r="D5421" t="s">
        <v>685</v>
      </c>
      <c r="E5421" t="s">
        <v>30</v>
      </c>
      <c r="F5421" t="s">
        <v>31</v>
      </c>
      <c r="G5421" t="s">
        <v>41</v>
      </c>
      <c r="H5421" t="s">
        <v>147</v>
      </c>
      <c r="I5421" t="s">
        <v>148</v>
      </c>
      <c r="J5421">
        <v>1</v>
      </c>
      <c r="K5421">
        <v>3050.91</v>
      </c>
      <c r="L5421">
        <v>0</v>
      </c>
      <c r="M5421">
        <v>2419.11</v>
      </c>
      <c r="N5421" t="s">
        <v>52</v>
      </c>
      <c r="O5421" t="s">
        <v>53</v>
      </c>
      <c r="P5421" t="s">
        <v>71</v>
      </c>
      <c r="Q5421">
        <f>Sales_Data[[#This Row],[Quantity]]*Sales_Data[[#This Row],[Unit_Price]]</f>
        <v>3050.91</v>
      </c>
      <c r="R5421">
        <f>Sales_Data[[#This Row],[Gross_Sales]]*Sales_Data[[#This Row],[Discount]]</f>
        <v>0</v>
      </c>
      <c r="S5421">
        <f>Sales_Data[[#This Row],[Gross_Sales]]-Sales_Data[[#This Row],[Discount_Amount]]</f>
        <v>3050.91</v>
      </c>
      <c r="T5421">
        <f>Sales_Data[[#This Row],[Net Sales]]-Sales_Data[[#This Row],[Cost]]</f>
        <v>631.79999999999973</v>
      </c>
      <c r="U5421" s="2">
        <f>Sales_Data[[#This Row],[Profit]]/Sales_Data[[#This Row],[Net Sales]]</f>
        <v>0.2070857547420277</v>
      </c>
      <c r="V5421">
        <f>YEAR(Sales_Data[[#This Row],[Order_Date]])</f>
        <v>2025</v>
      </c>
      <c r="W5421" t="str">
        <f>TEXT(Sales_Data[[#This Row],[Order_Date]],"mmm")</f>
        <v>Nov</v>
      </c>
      <c r="X5421">
        <f>MONTH(Sales_Data[[#This Row],[Order_Date]])</f>
        <v>11</v>
      </c>
      <c r="Y5421" t="str">
        <f>"Q"&amp;ROUNDUP(MONTH(Sales_Data[[#This Row],[Order_Date]])/3,0)</f>
        <v>Q4</v>
      </c>
    </row>
    <row r="5422" spans="1:25" x14ac:dyDescent="0.3">
      <c r="A5422" t="s">
        <v>7205</v>
      </c>
      <c r="B5422" s="1">
        <v>45874</v>
      </c>
      <c r="C5422" t="s">
        <v>1229</v>
      </c>
      <c r="D5422" t="s">
        <v>65</v>
      </c>
      <c r="E5422" t="s">
        <v>48</v>
      </c>
      <c r="F5422" t="s">
        <v>132</v>
      </c>
      <c r="G5422" t="s">
        <v>67</v>
      </c>
      <c r="H5422" t="s">
        <v>68</v>
      </c>
      <c r="I5422" t="s">
        <v>97</v>
      </c>
      <c r="J5422">
        <v>1</v>
      </c>
      <c r="K5422">
        <v>26272.400000000001</v>
      </c>
      <c r="L5422">
        <v>0.1</v>
      </c>
      <c r="M5422">
        <v>17809.75</v>
      </c>
      <c r="N5422" t="s">
        <v>52</v>
      </c>
      <c r="O5422" t="s">
        <v>25</v>
      </c>
      <c r="P5422" t="s">
        <v>44</v>
      </c>
      <c r="Q5422">
        <f>Sales_Data[[#This Row],[Quantity]]*Sales_Data[[#This Row],[Unit_Price]]</f>
        <v>26272.400000000001</v>
      </c>
      <c r="R5422">
        <f>Sales_Data[[#This Row],[Gross_Sales]]*Sales_Data[[#This Row],[Discount]]</f>
        <v>2627.2400000000002</v>
      </c>
      <c r="S5422">
        <f>Sales_Data[[#This Row],[Gross_Sales]]-Sales_Data[[#This Row],[Discount_Amount]]</f>
        <v>23645.16</v>
      </c>
      <c r="T5422">
        <f>Sales_Data[[#This Row],[Net Sales]]-Sales_Data[[#This Row],[Cost]]</f>
        <v>5835.41</v>
      </c>
      <c r="U5422" s="2">
        <f>Sales_Data[[#This Row],[Profit]]/Sales_Data[[#This Row],[Net Sales]]</f>
        <v>0.24679088659158999</v>
      </c>
      <c r="V5422">
        <f>YEAR(Sales_Data[[#This Row],[Order_Date]])</f>
        <v>2025</v>
      </c>
      <c r="W5422" t="str">
        <f>TEXT(Sales_Data[[#This Row],[Order_Date]],"mmm")</f>
        <v>Aug</v>
      </c>
      <c r="X5422">
        <f>MONTH(Sales_Data[[#This Row],[Order_Date]])</f>
        <v>8</v>
      </c>
      <c r="Y5422" t="str">
        <f>"Q"&amp;ROUNDUP(MONTH(Sales_Data[[#This Row],[Order_Date]])/3,0)</f>
        <v>Q3</v>
      </c>
    </row>
    <row r="5423" spans="1:25" x14ac:dyDescent="0.3">
      <c r="A5423" t="s">
        <v>7206</v>
      </c>
      <c r="B5423" s="1">
        <v>45683</v>
      </c>
      <c r="C5423" t="s">
        <v>2815</v>
      </c>
      <c r="D5423" t="s">
        <v>777</v>
      </c>
      <c r="E5423" t="s">
        <v>39</v>
      </c>
      <c r="F5423" t="s">
        <v>96</v>
      </c>
      <c r="G5423" t="s">
        <v>75</v>
      </c>
      <c r="H5423" t="s">
        <v>256</v>
      </c>
      <c r="I5423" t="s">
        <v>257</v>
      </c>
      <c r="J5423">
        <v>3</v>
      </c>
      <c r="K5423">
        <v>5689.52</v>
      </c>
      <c r="L5423">
        <v>0.1</v>
      </c>
      <c r="M5423">
        <v>9973.83</v>
      </c>
      <c r="N5423" t="s">
        <v>24</v>
      </c>
      <c r="O5423" t="s">
        <v>53</v>
      </c>
      <c r="P5423" t="s">
        <v>71</v>
      </c>
      <c r="Q5423">
        <f>Sales_Data[[#This Row],[Quantity]]*Sales_Data[[#This Row],[Unit_Price]]</f>
        <v>17068.560000000001</v>
      </c>
      <c r="R5423">
        <f>Sales_Data[[#This Row],[Gross_Sales]]*Sales_Data[[#This Row],[Discount]]</f>
        <v>1706.8560000000002</v>
      </c>
      <c r="S5423">
        <f>Sales_Data[[#This Row],[Gross_Sales]]-Sales_Data[[#This Row],[Discount_Amount]]</f>
        <v>15361.704000000002</v>
      </c>
      <c r="T5423">
        <f>Sales_Data[[#This Row],[Net Sales]]-Sales_Data[[#This Row],[Cost]]</f>
        <v>5387.8740000000016</v>
      </c>
      <c r="U5423" s="2">
        <f>Sales_Data[[#This Row],[Profit]]/Sales_Data[[#This Row],[Net Sales]]</f>
        <v>0.3507341373066426</v>
      </c>
      <c r="V5423">
        <f>YEAR(Sales_Data[[#This Row],[Order_Date]])</f>
        <v>2025</v>
      </c>
      <c r="W5423" t="str">
        <f>TEXT(Sales_Data[[#This Row],[Order_Date]],"mmm")</f>
        <v>Jan</v>
      </c>
      <c r="X5423">
        <f>MONTH(Sales_Data[[#This Row],[Order_Date]])</f>
        <v>1</v>
      </c>
      <c r="Y5423" t="str">
        <f>"Q"&amp;ROUNDUP(MONTH(Sales_Data[[#This Row],[Order_Date]])/3,0)</f>
        <v>Q1</v>
      </c>
    </row>
    <row r="5424" spans="1:25" x14ac:dyDescent="0.3">
      <c r="A5424" t="s">
        <v>7207</v>
      </c>
      <c r="B5424" s="1">
        <v>45960</v>
      </c>
      <c r="C5424" t="s">
        <v>5178</v>
      </c>
      <c r="D5424" t="s">
        <v>92</v>
      </c>
      <c r="E5424" t="s">
        <v>30</v>
      </c>
      <c r="F5424" t="s">
        <v>101</v>
      </c>
      <c r="G5424" t="s">
        <v>67</v>
      </c>
      <c r="H5424" t="s">
        <v>88</v>
      </c>
      <c r="I5424" t="s">
        <v>89</v>
      </c>
      <c r="J5424">
        <v>2</v>
      </c>
      <c r="K5424">
        <v>2744.51</v>
      </c>
      <c r="L5424">
        <v>0.15</v>
      </c>
      <c r="M5424">
        <v>3215.84</v>
      </c>
      <c r="N5424" t="s">
        <v>109</v>
      </c>
      <c r="O5424" t="s">
        <v>35</v>
      </c>
      <c r="P5424" t="s">
        <v>26</v>
      </c>
      <c r="Q5424">
        <f>Sales_Data[[#This Row],[Quantity]]*Sales_Data[[#This Row],[Unit_Price]]</f>
        <v>5489.02</v>
      </c>
      <c r="R5424">
        <f>Sales_Data[[#This Row],[Gross_Sales]]*Sales_Data[[#This Row],[Discount]]</f>
        <v>823.35300000000007</v>
      </c>
      <c r="S5424">
        <f>Sales_Data[[#This Row],[Gross_Sales]]-Sales_Data[[#This Row],[Discount_Amount]]</f>
        <v>4665.6670000000004</v>
      </c>
      <c r="T5424">
        <f>Sales_Data[[#This Row],[Net Sales]]-Sales_Data[[#This Row],[Cost]]</f>
        <v>1449.8270000000002</v>
      </c>
      <c r="U5424" s="2">
        <f>Sales_Data[[#This Row],[Profit]]/Sales_Data[[#This Row],[Net Sales]]</f>
        <v>0.31074378004259628</v>
      </c>
      <c r="V5424">
        <f>YEAR(Sales_Data[[#This Row],[Order_Date]])</f>
        <v>2025</v>
      </c>
      <c r="W5424" t="str">
        <f>TEXT(Sales_Data[[#This Row],[Order_Date]],"mmm")</f>
        <v>Oct</v>
      </c>
      <c r="X5424">
        <f>MONTH(Sales_Data[[#This Row],[Order_Date]])</f>
        <v>10</v>
      </c>
      <c r="Y5424" t="str">
        <f>"Q"&amp;ROUNDUP(MONTH(Sales_Data[[#This Row],[Order_Date]])/3,0)</f>
        <v>Q4</v>
      </c>
    </row>
    <row r="5425" spans="1:25" x14ac:dyDescent="0.3">
      <c r="A5425" t="s">
        <v>7208</v>
      </c>
      <c r="B5425" s="1">
        <v>45662</v>
      </c>
      <c r="C5425" t="s">
        <v>1458</v>
      </c>
      <c r="D5425" t="s">
        <v>356</v>
      </c>
      <c r="E5425" t="s">
        <v>48</v>
      </c>
      <c r="F5425" t="s">
        <v>152</v>
      </c>
      <c r="G5425" t="s">
        <v>21</v>
      </c>
      <c r="H5425" t="s">
        <v>297</v>
      </c>
      <c r="I5425" t="s">
        <v>297</v>
      </c>
      <c r="J5425">
        <v>1</v>
      </c>
      <c r="K5425">
        <v>16845.59</v>
      </c>
      <c r="L5425">
        <v>0.1</v>
      </c>
      <c r="M5425">
        <v>12438.05</v>
      </c>
      <c r="N5425" t="s">
        <v>52</v>
      </c>
      <c r="O5425" t="s">
        <v>53</v>
      </c>
      <c r="P5425" t="s">
        <v>44</v>
      </c>
      <c r="Q5425">
        <f>Sales_Data[[#This Row],[Quantity]]*Sales_Data[[#This Row],[Unit_Price]]</f>
        <v>16845.59</v>
      </c>
      <c r="R5425">
        <f>Sales_Data[[#This Row],[Gross_Sales]]*Sales_Data[[#This Row],[Discount]]</f>
        <v>1684.5590000000002</v>
      </c>
      <c r="S5425">
        <f>Sales_Data[[#This Row],[Gross_Sales]]-Sales_Data[[#This Row],[Discount_Amount]]</f>
        <v>15161.030999999999</v>
      </c>
      <c r="T5425">
        <f>Sales_Data[[#This Row],[Net Sales]]-Sales_Data[[#This Row],[Cost]]</f>
        <v>2722.9809999999998</v>
      </c>
      <c r="U5425" s="2">
        <f>Sales_Data[[#This Row],[Profit]]/Sales_Data[[#This Row],[Net Sales]]</f>
        <v>0.17960394645984168</v>
      </c>
      <c r="V5425">
        <f>YEAR(Sales_Data[[#This Row],[Order_Date]])</f>
        <v>2025</v>
      </c>
      <c r="W5425" t="str">
        <f>TEXT(Sales_Data[[#This Row],[Order_Date]],"mmm")</f>
        <v>Jan</v>
      </c>
      <c r="X5425">
        <f>MONTH(Sales_Data[[#This Row],[Order_Date]])</f>
        <v>1</v>
      </c>
      <c r="Y5425" t="str">
        <f>"Q"&amp;ROUNDUP(MONTH(Sales_Data[[#This Row],[Order_Date]])/3,0)</f>
        <v>Q1</v>
      </c>
    </row>
    <row r="5426" spans="1:25" x14ac:dyDescent="0.3">
      <c r="A5426" t="s">
        <v>7209</v>
      </c>
      <c r="B5426" s="1">
        <v>45677</v>
      </c>
      <c r="C5426" t="s">
        <v>4318</v>
      </c>
      <c r="D5426" t="s">
        <v>322</v>
      </c>
      <c r="E5426" t="s">
        <v>48</v>
      </c>
      <c r="F5426" t="s">
        <v>164</v>
      </c>
      <c r="G5426" t="s">
        <v>41</v>
      </c>
      <c r="H5426" t="s">
        <v>102</v>
      </c>
      <c r="I5426" t="s">
        <v>165</v>
      </c>
      <c r="J5426">
        <v>1</v>
      </c>
      <c r="K5426">
        <v>14627.69</v>
      </c>
      <c r="L5426">
        <v>0.05</v>
      </c>
      <c r="M5426">
        <v>11874.42</v>
      </c>
      <c r="N5426" t="s">
        <v>24</v>
      </c>
      <c r="O5426" t="s">
        <v>35</v>
      </c>
      <c r="P5426" t="s">
        <v>44</v>
      </c>
      <c r="Q5426">
        <f>Sales_Data[[#This Row],[Quantity]]*Sales_Data[[#This Row],[Unit_Price]]</f>
        <v>14627.69</v>
      </c>
      <c r="R5426">
        <f>Sales_Data[[#This Row],[Gross_Sales]]*Sales_Data[[#This Row],[Discount]]</f>
        <v>731.38450000000012</v>
      </c>
      <c r="S5426">
        <f>Sales_Data[[#This Row],[Gross_Sales]]-Sales_Data[[#This Row],[Discount_Amount]]</f>
        <v>13896.3055</v>
      </c>
      <c r="T5426">
        <f>Sales_Data[[#This Row],[Net Sales]]-Sales_Data[[#This Row],[Cost]]</f>
        <v>2021.8855000000003</v>
      </c>
      <c r="U5426" s="2">
        <f>Sales_Data[[#This Row],[Profit]]/Sales_Data[[#This Row],[Net Sales]]</f>
        <v>0.14549806061762244</v>
      </c>
      <c r="V5426">
        <f>YEAR(Sales_Data[[#This Row],[Order_Date]])</f>
        <v>2025</v>
      </c>
      <c r="W5426" t="str">
        <f>TEXT(Sales_Data[[#This Row],[Order_Date]],"mmm")</f>
        <v>Jan</v>
      </c>
      <c r="X5426">
        <f>MONTH(Sales_Data[[#This Row],[Order_Date]])</f>
        <v>1</v>
      </c>
      <c r="Y5426" t="str">
        <f>"Q"&amp;ROUNDUP(MONTH(Sales_Data[[#This Row],[Order_Date]])/3,0)</f>
        <v>Q1</v>
      </c>
    </row>
    <row r="5427" spans="1:25" x14ac:dyDescent="0.3">
      <c r="A5427" t="s">
        <v>7210</v>
      </c>
      <c r="B5427" s="1">
        <v>45855</v>
      </c>
      <c r="C5427" t="s">
        <v>1619</v>
      </c>
      <c r="D5427" t="s">
        <v>95</v>
      </c>
      <c r="E5427" t="s">
        <v>48</v>
      </c>
      <c r="F5427" t="s">
        <v>164</v>
      </c>
      <c r="G5427" t="s">
        <v>21</v>
      </c>
      <c r="H5427" t="s">
        <v>127</v>
      </c>
      <c r="I5427" t="s">
        <v>342</v>
      </c>
      <c r="J5427">
        <v>2</v>
      </c>
      <c r="K5427">
        <v>26700.560000000001</v>
      </c>
      <c r="L5427">
        <v>0</v>
      </c>
      <c r="M5427">
        <v>44500.26</v>
      </c>
      <c r="N5427" t="s">
        <v>52</v>
      </c>
      <c r="O5427" t="s">
        <v>35</v>
      </c>
      <c r="P5427" t="s">
        <v>26</v>
      </c>
      <c r="Q5427">
        <f>Sales_Data[[#This Row],[Quantity]]*Sales_Data[[#This Row],[Unit_Price]]</f>
        <v>53401.120000000003</v>
      </c>
      <c r="R5427">
        <f>Sales_Data[[#This Row],[Gross_Sales]]*Sales_Data[[#This Row],[Discount]]</f>
        <v>0</v>
      </c>
      <c r="S5427">
        <f>Sales_Data[[#This Row],[Gross_Sales]]-Sales_Data[[#This Row],[Discount_Amount]]</f>
        <v>53401.120000000003</v>
      </c>
      <c r="T5427">
        <f>Sales_Data[[#This Row],[Net Sales]]-Sales_Data[[#This Row],[Cost]]</f>
        <v>8900.86</v>
      </c>
      <c r="U5427" s="2">
        <f>Sales_Data[[#This Row],[Profit]]/Sales_Data[[#This Row],[Net Sales]]</f>
        <v>0.16667927564066073</v>
      </c>
      <c r="V5427">
        <f>YEAR(Sales_Data[[#This Row],[Order_Date]])</f>
        <v>2025</v>
      </c>
      <c r="W5427" t="str">
        <f>TEXT(Sales_Data[[#This Row],[Order_Date]],"mmm")</f>
        <v>Jul</v>
      </c>
      <c r="X5427">
        <f>MONTH(Sales_Data[[#This Row],[Order_Date]])</f>
        <v>7</v>
      </c>
      <c r="Y5427" t="str">
        <f>"Q"&amp;ROUNDUP(MONTH(Sales_Data[[#This Row],[Order_Date]])/3,0)</f>
        <v>Q3</v>
      </c>
    </row>
    <row r="5428" spans="1:25" x14ac:dyDescent="0.3">
      <c r="A5428" t="s">
        <v>7211</v>
      </c>
      <c r="B5428" s="1">
        <v>45716</v>
      </c>
      <c r="C5428" t="s">
        <v>742</v>
      </c>
      <c r="D5428" t="s">
        <v>436</v>
      </c>
      <c r="E5428" t="s">
        <v>19</v>
      </c>
      <c r="F5428" t="s">
        <v>81</v>
      </c>
      <c r="G5428" t="s">
        <v>67</v>
      </c>
      <c r="H5428" t="s">
        <v>68</v>
      </c>
      <c r="I5428" t="s">
        <v>69</v>
      </c>
      <c r="J5428">
        <v>2</v>
      </c>
      <c r="K5428">
        <v>15576.2</v>
      </c>
      <c r="L5428">
        <v>0.15</v>
      </c>
      <c r="M5428">
        <v>21020.71</v>
      </c>
      <c r="N5428" t="s">
        <v>52</v>
      </c>
      <c r="O5428" t="s">
        <v>53</v>
      </c>
      <c r="P5428" t="s">
        <v>71</v>
      </c>
      <c r="Q5428">
        <f>Sales_Data[[#This Row],[Quantity]]*Sales_Data[[#This Row],[Unit_Price]]</f>
        <v>31152.400000000001</v>
      </c>
      <c r="R5428">
        <f>Sales_Data[[#This Row],[Gross_Sales]]*Sales_Data[[#This Row],[Discount]]</f>
        <v>4672.8599999999997</v>
      </c>
      <c r="S5428">
        <f>Sales_Data[[#This Row],[Gross_Sales]]-Sales_Data[[#This Row],[Discount_Amount]]</f>
        <v>26479.54</v>
      </c>
      <c r="T5428">
        <f>Sales_Data[[#This Row],[Net Sales]]-Sales_Data[[#This Row],[Cost]]</f>
        <v>5458.8300000000017</v>
      </c>
      <c r="U5428" s="2">
        <f>Sales_Data[[#This Row],[Profit]]/Sales_Data[[#This Row],[Net Sales]]</f>
        <v>0.20615275038765785</v>
      </c>
      <c r="V5428">
        <f>YEAR(Sales_Data[[#This Row],[Order_Date]])</f>
        <v>2025</v>
      </c>
      <c r="W5428" t="str">
        <f>TEXT(Sales_Data[[#This Row],[Order_Date]],"mmm")</f>
        <v>Feb</v>
      </c>
      <c r="X5428">
        <f>MONTH(Sales_Data[[#This Row],[Order_Date]])</f>
        <v>2</v>
      </c>
      <c r="Y5428" t="str">
        <f>"Q"&amp;ROUNDUP(MONTH(Sales_Data[[#This Row],[Order_Date]])/3,0)</f>
        <v>Q1</v>
      </c>
    </row>
    <row r="5429" spans="1:25" x14ac:dyDescent="0.3">
      <c r="A5429" t="s">
        <v>7212</v>
      </c>
      <c r="B5429" s="1">
        <v>45899</v>
      </c>
      <c r="C5429" t="s">
        <v>802</v>
      </c>
      <c r="D5429" t="s">
        <v>694</v>
      </c>
      <c r="E5429" t="s">
        <v>19</v>
      </c>
      <c r="F5429" t="s">
        <v>66</v>
      </c>
      <c r="G5429" t="s">
        <v>41</v>
      </c>
      <c r="H5429" t="s">
        <v>42</v>
      </c>
      <c r="I5429" t="s">
        <v>43</v>
      </c>
      <c r="J5429">
        <v>2</v>
      </c>
      <c r="K5429">
        <v>1763.05</v>
      </c>
      <c r="L5429">
        <v>0.15</v>
      </c>
      <c r="M5429">
        <v>2281.25</v>
      </c>
      <c r="N5429" t="s">
        <v>70</v>
      </c>
      <c r="O5429" t="s">
        <v>35</v>
      </c>
      <c r="P5429" t="s">
        <v>26</v>
      </c>
      <c r="Q5429">
        <f>Sales_Data[[#This Row],[Quantity]]*Sales_Data[[#This Row],[Unit_Price]]</f>
        <v>3526.1</v>
      </c>
      <c r="R5429">
        <f>Sales_Data[[#This Row],[Gross_Sales]]*Sales_Data[[#This Row],[Discount]]</f>
        <v>528.91499999999996</v>
      </c>
      <c r="S5429">
        <f>Sales_Data[[#This Row],[Gross_Sales]]-Sales_Data[[#This Row],[Discount_Amount]]</f>
        <v>2997.1849999999999</v>
      </c>
      <c r="T5429">
        <f>Sales_Data[[#This Row],[Net Sales]]-Sales_Data[[#This Row],[Cost]]</f>
        <v>715.93499999999995</v>
      </c>
      <c r="U5429" s="2">
        <f>Sales_Data[[#This Row],[Profit]]/Sales_Data[[#This Row],[Net Sales]]</f>
        <v>0.23886913887531133</v>
      </c>
      <c r="V5429">
        <f>YEAR(Sales_Data[[#This Row],[Order_Date]])</f>
        <v>2025</v>
      </c>
      <c r="W5429" t="str">
        <f>TEXT(Sales_Data[[#This Row],[Order_Date]],"mmm")</f>
        <v>Aug</v>
      </c>
      <c r="X5429">
        <f>MONTH(Sales_Data[[#This Row],[Order_Date]])</f>
        <v>8</v>
      </c>
      <c r="Y5429" t="str">
        <f>"Q"&amp;ROUNDUP(MONTH(Sales_Data[[#This Row],[Order_Date]])/3,0)</f>
        <v>Q3</v>
      </c>
    </row>
    <row r="5430" spans="1:25" x14ac:dyDescent="0.3">
      <c r="A5430" t="s">
        <v>7213</v>
      </c>
      <c r="B5430" s="1">
        <v>45803</v>
      </c>
      <c r="C5430" t="s">
        <v>7214</v>
      </c>
      <c r="D5430" t="s">
        <v>170</v>
      </c>
      <c r="E5430" t="s">
        <v>19</v>
      </c>
      <c r="F5430" t="s">
        <v>113</v>
      </c>
      <c r="G5430" t="s">
        <v>32</v>
      </c>
      <c r="H5430" t="s">
        <v>50</v>
      </c>
      <c r="I5430" t="s">
        <v>58</v>
      </c>
      <c r="J5430">
        <v>2</v>
      </c>
      <c r="K5430">
        <v>4480.5</v>
      </c>
      <c r="L5430">
        <v>0</v>
      </c>
      <c r="M5430">
        <v>6638.43</v>
      </c>
      <c r="N5430" t="s">
        <v>24</v>
      </c>
      <c r="O5430" t="s">
        <v>35</v>
      </c>
      <c r="P5430" t="s">
        <v>26</v>
      </c>
      <c r="Q5430">
        <f>Sales_Data[[#This Row],[Quantity]]*Sales_Data[[#This Row],[Unit_Price]]</f>
        <v>8961</v>
      </c>
      <c r="R5430">
        <f>Sales_Data[[#This Row],[Gross_Sales]]*Sales_Data[[#This Row],[Discount]]</f>
        <v>0</v>
      </c>
      <c r="S5430">
        <f>Sales_Data[[#This Row],[Gross_Sales]]-Sales_Data[[#This Row],[Discount_Amount]]</f>
        <v>8961</v>
      </c>
      <c r="T5430">
        <f>Sales_Data[[#This Row],[Net Sales]]-Sales_Data[[#This Row],[Cost]]</f>
        <v>2322.5699999999997</v>
      </c>
      <c r="U5430" s="2">
        <f>Sales_Data[[#This Row],[Profit]]/Sales_Data[[#This Row],[Net Sales]]</f>
        <v>0.25918647472380313</v>
      </c>
      <c r="V5430">
        <f>YEAR(Sales_Data[[#This Row],[Order_Date]])</f>
        <v>2025</v>
      </c>
      <c r="W5430" t="str">
        <f>TEXT(Sales_Data[[#This Row],[Order_Date]],"mmm")</f>
        <v>May</v>
      </c>
      <c r="X5430">
        <f>MONTH(Sales_Data[[#This Row],[Order_Date]])</f>
        <v>5</v>
      </c>
      <c r="Y5430" t="str">
        <f>"Q"&amp;ROUNDUP(MONTH(Sales_Data[[#This Row],[Order_Date]])/3,0)</f>
        <v>Q2</v>
      </c>
    </row>
    <row r="5431" spans="1:25" x14ac:dyDescent="0.3">
      <c r="A5431" t="s">
        <v>7215</v>
      </c>
      <c r="B5431" s="1">
        <v>45930</v>
      </c>
      <c r="C5431" t="s">
        <v>6376</v>
      </c>
      <c r="D5431" t="s">
        <v>504</v>
      </c>
      <c r="E5431" t="s">
        <v>19</v>
      </c>
      <c r="F5431" t="s">
        <v>66</v>
      </c>
      <c r="G5431" t="s">
        <v>21</v>
      </c>
      <c r="H5431" t="s">
        <v>230</v>
      </c>
      <c r="I5431" t="s">
        <v>328</v>
      </c>
      <c r="J5431">
        <v>3</v>
      </c>
      <c r="K5431">
        <v>16151.53</v>
      </c>
      <c r="L5431">
        <v>0</v>
      </c>
      <c r="M5431">
        <v>32024.37</v>
      </c>
      <c r="N5431" t="s">
        <v>83</v>
      </c>
      <c r="O5431" t="s">
        <v>25</v>
      </c>
      <c r="P5431" t="s">
        <v>71</v>
      </c>
      <c r="Q5431">
        <f>Sales_Data[[#This Row],[Quantity]]*Sales_Data[[#This Row],[Unit_Price]]</f>
        <v>48454.590000000004</v>
      </c>
      <c r="R5431">
        <f>Sales_Data[[#This Row],[Gross_Sales]]*Sales_Data[[#This Row],[Discount]]</f>
        <v>0</v>
      </c>
      <c r="S5431">
        <f>Sales_Data[[#This Row],[Gross_Sales]]-Sales_Data[[#This Row],[Discount_Amount]]</f>
        <v>48454.590000000004</v>
      </c>
      <c r="T5431">
        <f>Sales_Data[[#This Row],[Net Sales]]-Sales_Data[[#This Row],[Cost]]</f>
        <v>16430.220000000005</v>
      </c>
      <c r="U5431" s="2">
        <f>Sales_Data[[#This Row],[Profit]]/Sales_Data[[#This Row],[Net Sales]]</f>
        <v>0.33908490403076375</v>
      </c>
      <c r="V5431">
        <f>YEAR(Sales_Data[[#This Row],[Order_Date]])</f>
        <v>2025</v>
      </c>
      <c r="W5431" t="str">
        <f>TEXT(Sales_Data[[#This Row],[Order_Date]],"mmm")</f>
        <v>Sep</v>
      </c>
      <c r="X5431">
        <f>MONTH(Sales_Data[[#This Row],[Order_Date]])</f>
        <v>9</v>
      </c>
      <c r="Y5431" t="str">
        <f>"Q"&amp;ROUNDUP(MONTH(Sales_Data[[#This Row],[Order_Date]])/3,0)</f>
        <v>Q3</v>
      </c>
    </row>
    <row r="5432" spans="1:25" x14ac:dyDescent="0.3">
      <c r="A5432" t="s">
        <v>7216</v>
      </c>
      <c r="B5432" s="1">
        <v>45906</v>
      </c>
      <c r="C5432" t="s">
        <v>1346</v>
      </c>
      <c r="D5432" t="s">
        <v>290</v>
      </c>
      <c r="E5432" t="s">
        <v>19</v>
      </c>
      <c r="F5432" t="s">
        <v>57</v>
      </c>
      <c r="G5432" t="s">
        <v>67</v>
      </c>
      <c r="H5432" t="s">
        <v>68</v>
      </c>
      <c r="I5432" t="s">
        <v>97</v>
      </c>
      <c r="J5432">
        <v>1</v>
      </c>
      <c r="K5432">
        <v>2806.01</v>
      </c>
      <c r="L5432">
        <v>0.1</v>
      </c>
      <c r="M5432">
        <v>1643.4</v>
      </c>
      <c r="N5432" t="s">
        <v>109</v>
      </c>
      <c r="O5432" t="s">
        <v>25</v>
      </c>
      <c r="P5432" t="s">
        <v>71</v>
      </c>
      <c r="Q5432">
        <f>Sales_Data[[#This Row],[Quantity]]*Sales_Data[[#This Row],[Unit_Price]]</f>
        <v>2806.01</v>
      </c>
      <c r="R5432">
        <f>Sales_Data[[#This Row],[Gross_Sales]]*Sales_Data[[#This Row],[Discount]]</f>
        <v>280.60100000000006</v>
      </c>
      <c r="S5432">
        <f>Sales_Data[[#This Row],[Gross_Sales]]-Sales_Data[[#This Row],[Discount_Amount]]</f>
        <v>2525.4090000000001</v>
      </c>
      <c r="T5432">
        <f>Sales_Data[[#This Row],[Net Sales]]-Sales_Data[[#This Row],[Cost]]</f>
        <v>882.00900000000001</v>
      </c>
      <c r="U5432" s="2">
        <f>Sales_Data[[#This Row],[Profit]]/Sales_Data[[#This Row],[Net Sales]]</f>
        <v>0.34925392282992573</v>
      </c>
      <c r="V5432">
        <f>YEAR(Sales_Data[[#This Row],[Order_Date]])</f>
        <v>2025</v>
      </c>
      <c r="W5432" t="str">
        <f>TEXT(Sales_Data[[#This Row],[Order_Date]],"mmm")</f>
        <v>Sep</v>
      </c>
      <c r="X5432">
        <f>MONTH(Sales_Data[[#This Row],[Order_Date]])</f>
        <v>9</v>
      </c>
      <c r="Y5432" t="str">
        <f>"Q"&amp;ROUNDUP(MONTH(Sales_Data[[#This Row],[Order_Date]])/3,0)</f>
        <v>Q3</v>
      </c>
    </row>
    <row r="5433" spans="1:25" x14ac:dyDescent="0.3">
      <c r="A5433" t="s">
        <v>7217</v>
      </c>
      <c r="B5433" s="1">
        <v>45671</v>
      </c>
      <c r="C5433" t="s">
        <v>2770</v>
      </c>
      <c r="D5433" t="s">
        <v>433</v>
      </c>
      <c r="E5433" t="s">
        <v>30</v>
      </c>
      <c r="F5433" t="s">
        <v>31</v>
      </c>
      <c r="G5433" t="s">
        <v>75</v>
      </c>
      <c r="H5433" t="s">
        <v>256</v>
      </c>
      <c r="I5433" t="s">
        <v>334</v>
      </c>
      <c r="J5433">
        <v>2</v>
      </c>
      <c r="K5433">
        <v>3240.72</v>
      </c>
      <c r="L5433">
        <v>0.1</v>
      </c>
      <c r="M5433">
        <v>4841.34</v>
      </c>
      <c r="N5433" t="s">
        <v>52</v>
      </c>
      <c r="O5433" t="s">
        <v>35</v>
      </c>
      <c r="P5433" t="s">
        <v>44</v>
      </c>
      <c r="Q5433">
        <f>Sales_Data[[#This Row],[Quantity]]*Sales_Data[[#This Row],[Unit_Price]]</f>
        <v>6481.44</v>
      </c>
      <c r="R5433">
        <f>Sales_Data[[#This Row],[Gross_Sales]]*Sales_Data[[#This Row],[Discount]]</f>
        <v>648.14400000000001</v>
      </c>
      <c r="S5433">
        <f>Sales_Data[[#This Row],[Gross_Sales]]-Sales_Data[[#This Row],[Discount_Amount]]</f>
        <v>5833.2959999999994</v>
      </c>
      <c r="T5433">
        <f>Sales_Data[[#This Row],[Net Sales]]-Sales_Data[[#This Row],[Cost]]</f>
        <v>991.95599999999922</v>
      </c>
      <c r="U5433" s="2">
        <f>Sales_Data[[#This Row],[Profit]]/Sales_Data[[#This Row],[Net Sales]]</f>
        <v>0.17005068832440517</v>
      </c>
      <c r="V5433">
        <f>YEAR(Sales_Data[[#This Row],[Order_Date]])</f>
        <v>2025</v>
      </c>
      <c r="W5433" t="str">
        <f>TEXT(Sales_Data[[#This Row],[Order_Date]],"mmm")</f>
        <v>Jan</v>
      </c>
      <c r="X5433">
        <f>MONTH(Sales_Data[[#This Row],[Order_Date]])</f>
        <v>1</v>
      </c>
      <c r="Y5433" t="str">
        <f>"Q"&amp;ROUNDUP(MONTH(Sales_Data[[#This Row],[Order_Date]])/3,0)</f>
        <v>Q1</v>
      </c>
    </row>
    <row r="5434" spans="1:25" x14ac:dyDescent="0.3">
      <c r="A5434" t="s">
        <v>7218</v>
      </c>
      <c r="B5434" s="1">
        <v>45670</v>
      </c>
      <c r="C5434" t="s">
        <v>673</v>
      </c>
      <c r="D5434" t="s">
        <v>131</v>
      </c>
      <c r="E5434" t="s">
        <v>48</v>
      </c>
      <c r="F5434" t="s">
        <v>164</v>
      </c>
      <c r="G5434" t="s">
        <v>41</v>
      </c>
      <c r="H5434" t="s">
        <v>147</v>
      </c>
      <c r="I5434" t="s">
        <v>369</v>
      </c>
      <c r="J5434">
        <v>5</v>
      </c>
      <c r="K5434">
        <v>15057.97</v>
      </c>
      <c r="L5434">
        <v>0</v>
      </c>
      <c r="M5434">
        <v>62134.81</v>
      </c>
      <c r="N5434" t="s">
        <v>24</v>
      </c>
      <c r="O5434" t="s">
        <v>35</v>
      </c>
      <c r="P5434" t="s">
        <v>44</v>
      </c>
      <c r="Q5434">
        <f>Sales_Data[[#This Row],[Quantity]]*Sales_Data[[#This Row],[Unit_Price]]</f>
        <v>75289.849999999991</v>
      </c>
      <c r="R5434">
        <f>Sales_Data[[#This Row],[Gross_Sales]]*Sales_Data[[#This Row],[Discount]]</f>
        <v>0</v>
      </c>
      <c r="S5434">
        <f>Sales_Data[[#This Row],[Gross_Sales]]-Sales_Data[[#This Row],[Discount_Amount]]</f>
        <v>75289.849999999991</v>
      </c>
      <c r="T5434">
        <f>Sales_Data[[#This Row],[Net Sales]]-Sales_Data[[#This Row],[Cost]]</f>
        <v>13155.039999999994</v>
      </c>
      <c r="U5434" s="2">
        <f>Sales_Data[[#This Row],[Profit]]/Sales_Data[[#This Row],[Net Sales]]</f>
        <v>0.17472527837417653</v>
      </c>
      <c r="V5434">
        <f>YEAR(Sales_Data[[#This Row],[Order_Date]])</f>
        <v>2025</v>
      </c>
      <c r="W5434" t="str">
        <f>TEXT(Sales_Data[[#This Row],[Order_Date]],"mmm")</f>
        <v>Jan</v>
      </c>
      <c r="X5434">
        <f>MONTH(Sales_Data[[#This Row],[Order_Date]])</f>
        <v>1</v>
      </c>
      <c r="Y5434" t="str">
        <f>"Q"&amp;ROUNDUP(MONTH(Sales_Data[[#This Row],[Order_Date]])/3,0)</f>
        <v>Q1</v>
      </c>
    </row>
    <row r="5435" spans="1:25" x14ac:dyDescent="0.3">
      <c r="A5435" t="s">
        <v>7219</v>
      </c>
      <c r="B5435" s="1">
        <v>45701</v>
      </c>
      <c r="C5435" t="s">
        <v>2931</v>
      </c>
      <c r="D5435" t="s">
        <v>777</v>
      </c>
      <c r="E5435" t="s">
        <v>30</v>
      </c>
      <c r="F5435" t="s">
        <v>31</v>
      </c>
      <c r="G5435" t="s">
        <v>32</v>
      </c>
      <c r="H5435" t="s">
        <v>33</v>
      </c>
      <c r="I5435" t="s">
        <v>34</v>
      </c>
      <c r="J5435">
        <v>1</v>
      </c>
      <c r="K5435">
        <v>3127.87</v>
      </c>
      <c r="L5435">
        <v>0.1</v>
      </c>
      <c r="M5435">
        <v>1758.41</v>
      </c>
      <c r="N5435" t="s">
        <v>70</v>
      </c>
      <c r="O5435" t="s">
        <v>53</v>
      </c>
      <c r="P5435" t="s">
        <v>71</v>
      </c>
      <c r="Q5435">
        <f>Sales_Data[[#This Row],[Quantity]]*Sales_Data[[#This Row],[Unit_Price]]</f>
        <v>3127.87</v>
      </c>
      <c r="R5435">
        <f>Sales_Data[[#This Row],[Gross_Sales]]*Sales_Data[[#This Row],[Discount]]</f>
        <v>312.78700000000003</v>
      </c>
      <c r="S5435">
        <f>Sales_Data[[#This Row],[Gross_Sales]]-Sales_Data[[#This Row],[Discount_Amount]]</f>
        <v>2815.0829999999996</v>
      </c>
      <c r="T5435">
        <f>Sales_Data[[#This Row],[Net Sales]]-Sales_Data[[#This Row],[Cost]]</f>
        <v>1056.6729999999995</v>
      </c>
      <c r="U5435" s="2">
        <f>Sales_Data[[#This Row],[Profit]]/Sales_Data[[#This Row],[Net Sales]]</f>
        <v>0.37536122380761056</v>
      </c>
      <c r="V5435">
        <f>YEAR(Sales_Data[[#This Row],[Order_Date]])</f>
        <v>2025</v>
      </c>
      <c r="W5435" t="str">
        <f>TEXT(Sales_Data[[#This Row],[Order_Date]],"mmm")</f>
        <v>Feb</v>
      </c>
      <c r="X5435">
        <f>MONTH(Sales_Data[[#This Row],[Order_Date]])</f>
        <v>2</v>
      </c>
      <c r="Y5435" t="str">
        <f>"Q"&amp;ROUNDUP(MONTH(Sales_Data[[#This Row],[Order_Date]])/3,0)</f>
        <v>Q1</v>
      </c>
    </row>
    <row r="5436" spans="1:25" x14ac:dyDescent="0.3">
      <c r="A5436" t="s">
        <v>7220</v>
      </c>
      <c r="B5436" s="1">
        <v>45676</v>
      </c>
      <c r="C5436" t="s">
        <v>1049</v>
      </c>
      <c r="D5436" t="s">
        <v>151</v>
      </c>
      <c r="E5436" t="s">
        <v>39</v>
      </c>
      <c r="F5436" t="s">
        <v>40</v>
      </c>
      <c r="G5436" t="s">
        <v>21</v>
      </c>
      <c r="H5436" t="s">
        <v>127</v>
      </c>
      <c r="I5436" t="s">
        <v>342</v>
      </c>
      <c r="J5436">
        <v>3</v>
      </c>
      <c r="K5436">
        <v>2928.49</v>
      </c>
      <c r="L5436">
        <v>0.05</v>
      </c>
      <c r="M5436">
        <v>6303.34</v>
      </c>
      <c r="N5436" t="s">
        <v>24</v>
      </c>
      <c r="O5436" t="s">
        <v>35</v>
      </c>
      <c r="P5436" t="s">
        <v>71</v>
      </c>
      <c r="Q5436">
        <f>Sales_Data[[#This Row],[Quantity]]*Sales_Data[[#This Row],[Unit_Price]]</f>
        <v>8785.4699999999993</v>
      </c>
      <c r="R5436">
        <f>Sales_Data[[#This Row],[Gross_Sales]]*Sales_Data[[#This Row],[Discount]]</f>
        <v>439.27350000000001</v>
      </c>
      <c r="S5436">
        <f>Sales_Data[[#This Row],[Gross_Sales]]-Sales_Data[[#This Row],[Discount_Amount]]</f>
        <v>8346.1965</v>
      </c>
      <c r="T5436">
        <f>Sales_Data[[#This Row],[Net Sales]]-Sales_Data[[#This Row],[Cost]]</f>
        <v>2042.8564999999999</v>
      </c>
      <c r="U5436" s="2">
        <f>Sales_Data[[#This Row],[Profit]]/Sales_Data[[#This Row],[Net Sales]]</f>
        <v>0.24476496569425366</v>
      </c>
      <c r="V5436">
        <f>YEAR(Sales_Data[[#This Row],[Order_Date]])</f>
        <v>2025</v>
      </c>
      <c r="W5436" t="str">
        <f>TEXT(Sales_Data[[#This Row],[Order_Date]],"mmm")</f>
        <v>Jan</v>
      </c>
      <c r="X5436">
        <f>MONTH(Sales_Data[[#This Row],[Order_Date]])</f>
        <v>1</v>
      </c>
      <c r="Y5436" t="str">
        <f>"Q"&amp;ROUNDUP(MONTH(Sales_Data[[#This Row],[Order_Date]])/3,0)</f>
        <v>Q1</v>
      </c>
    </row>
    <row r="5437" spans="1:25" x14ac:dyDescent="0.3">
      <c r="A5437" t="s">
        <v>7221</v>
      </c>
      <c r="B5437" s="1">
        <v>45720</v>
      </c>
      <c r="C5437" t="s">
        <v>1880</v>
      </c>
      <c r="D5437" t="s">
        <v>151</v>
      </c>
      <c r="E5437" t="s">
        <v>30</v>
      </c>
      <c r="F5437" t="s">
        <v>87</v>
      </c>
      <c r="G5437" t="s">
        <v>75</v>
      </c>
      <c r="H5437" t="s">
        <v>185</v>
      </c>
      <c r="I5437" t="s">
        <v>186</v>
      </c>
      <c r="J5437">
        <v>1</v>
      </c>
      <c r="K5437">
        <v>732.97</v>
      </c>
      <c r="L5437">
        <v>0.05</v>
      </c>
      <c r="M5437">
        <v>459.16</v>
      </c>
      <c r="N5437" t="s">
        <v>24</v>
      </c>
      <c r="O5437" t="s">
        <v>35</v>
      </c>
      <c r="P5437" t="s">
        <v>71</v>
      </c>
      <c r="Q5437">
        <f>Sales_Data[[#This Row],[Quantity]]*Sales_Data[[#This Row],[Unit_Price]]</f>
        <v>732.97</v>
      </c>
      <c r="R5437">
        <f>Sales_Data[[#This Row],[Gross_Sales]]*Sales_Data[[#This Row],[Discount]]</f>
        <v>36.648500000000006</v>
      </c>
      <c r="S5437">
        <f>Sales_Data[[#This Row],[Gross_Sales]]-Sales_Data[[#This Row],[Discount_Amount]]</f>
        <v>696.32150000000001</v>
      </c>
      <c r="T5437">
        <f>Sales_Data[[#This Row],[Net Sales]]-Sales_Data[[#This Row],[Cost]]</f>
        <v>237.16149999999999</v>
      </c>
      <c r="U5437" s="2">
        <f>Sales_Data[[#This Row],[Profit]]/Sales_Data[[#This Row],[Net Sales]]</f>
        <v>0.34059195357316985</v>
      </c>
      <c r="V5437">
        <f>YEAR(Sales_Data[[#This Row],[Order_Date]])</f>
        <v>2025</v>
      </c>
      <c r="W5437" t="str">
        <f>TEXT(Sales_Data[[#This Row],[Order_Date]],"mmm")</f>
        <v>Mar</v>
      </c>
      <c r="X5437">
        <f>MONTH(Sales_Data[[#This Row],[Order_Date]])</f>
        <v>3</v>
      </c>
      <c r="Y5437" t="str">
        <f>"Q"&amp;ROUNDUP(MONTH(Sales_Data[[#This Row],[Order_Date]])/3,0)</f>
        <v>Q1</v>
      </c>
    </row>
    <row r="5438" spans="1:25" x14ac:dyDescent="0.3">
      <c r="A5438" t="s">
        <v>7222</v>
      </c>
      <c r="B5438" s="1">
        <v>45896</v>
      </c>
      <c r="C5438" t="s">
        <v>841</v>
      </c>
      <c r="D5438" t="s">
        <v>205</v>
      </c>
      <c r="E5438" t="s">
        <v>30</v>
      </c>
      <c r="F5438" t="s">
        <v>156</v>
      </c>
      <c r="G5438" t="s">
        <v>21</v>
      </c>
      <c r="H5438" t="s">
        <v>230</v>
      </c>
      <c r="I5438" t="s">
        <v>328</v>
      </c>
      <c r="J5438">
        <v>1</v>
      </c>
      <c r="K5438">
        <v>3016.76</v>
      </c>
      <c r="L5438">
        <v>0.05</v>
      </c>
      <c r="M5438">
        <v>2348.31</v>
      </c>
      <c r="N5438" t="s">
        <v>70</v>
      </c>
      <c r="O5438" t="s">
        <v>35</v>
      </c>
      <c r="P5438" t="s">
        <v>71</v>
      </c>
      <c r="Q5438">
        <f>Sales_Data[[#This Row],[Quantity]]*Sales_Data[[#This Row],[Unit_Price]]</f>
        <v>3016.76</v>
      </c>
      <c r="R5438">
        <f>Sales_Data[[#This Row],[Gross_Sales]]*Sales_Data[[#This Row],[Discount]]</f>
        <v>150.83800000000002</v>
      </c>
      <c r="S5438">
        <f>Sales_Data[[#This Row],[Gross_Sales]]-Sales_Data[[#This Row],[Discount_Amount]]</f>
        <v>2865.922</v>
      </c>
      <c r="T5438">
        <f>Sales_Data[[#This Row],[Net Sales]]-Sales_Data[[#This Row],[Cost]]</f>
        <v>517.61200000000008</v>
      </c>
      <c r="U5438" s="2">
        <f>Sales_Data[[#This Row],[Profit]]/Sales_Data[[#This Row],[Net Sales]]</f>
        <v>0.18060924198216144</v>
      </c>
      <c r="V5438">
        <f>YEAR(Sales_Data[[#This Row],[Order_Date]])</f>
        <v>2025</v>
      </c>
      <c r="W5438" t="str">
        <f>TEXT(Sales_Data[[#This Row],[Order_Date]],"mmm")</f>
        <v>Aug</v>
      </c>
      <c r="X5438">
        <f>MONTH(Sales_Data[[#This Row],[Order_Date]])</f>
        <v>8</v>
      </c>
      <c r="Y5438" t="str">
        <f>"Q"&amp;ROUNDUP(MONTH(Sales_Data[[#This Row],[Order_Date]])/3,0)</f>
        <v>Q3</v>
      </c>
    </row>
    <row r="5439" spans="1:25" x14ac:dyDescent="0.3">
      <c r="A5439" t="s">
        <v>7223</v>
      </c>
      <c r="B5439" s="1">
        <v>45994</v>
      </c>
      <c r="C5439" t="s">
        <v>4187</v>
      </c>
      <c r="D5439" t="s">
        <v>224</v>
      </c>
      <c r="E5439" t="s">
        <v>19</v>
      </c>
      <c r="F5439" t="s">
        <v>113</v>
      </c>
      <c r="G5439" t="s">
        <v>41</v>
      </c>
      <c r="H5439" t="s">
        <v>102</v>
      </c>
      <c r="I5439" t="s">
        <v>388</v>
      </c>
      <c r="J5439">
        <v>4</v>
      </c>
      <c r="K5439">
        <v>12516.64</v>
      </c>
      <c r="L5439">
        <v>0.05</v>
      </c>
      <c r="M5439">
        <v>31760.47</v>
      </c>
      <c r="N5439" t="s">
        <v>24</v>
      </c>
      <c r="O5439" t="s">
        <v>35</v>
      </c>
      <c r="P5439" t="s">
        <v>26</v>
      </c>
      <c r="Q5439">
        <f>Sales_Data[[#This Row],[Quantity]]*Sales_Data[[#This Row],[Unit_Price]]</f>
        <v>50066.559999999998</v>
      </c>
      <c r="R5439">
        <f>Sales_Data[[#This Row],[Gross_Sales]]*Sales_Data[[#This Row],[Discount]]</f>
        <v>2503.328</v>
      </c>
      <c r="S5439">
        <f>Sales_Data[[#This Row],[Gross_Sales]]-Sales_Data[[#This Row],[Discount_Amount]]</f>
        <v>47563.231999999996</v>
      </c>
      <c r="T5439">
        <f>Sales_Data[[#This Row],[Net Sales]]-Sales_Data[[#This Row],[Cost]]</f>
        <v>15802.761999999995</v>
      </c>
      <c r="U5439" s="2">
        <f>Sales_Data[[#This Row],[Profit]]/Sales_Data[[#This Row],[Net Sales]]</f>
        <v>0.33224743852562411</v>
      </c>
      <c r="V5439">
        <f>YEAR(Sales_Data[[#This Row],[Order_Date]])</f>
        <v>2025</v>
      </c>
      <c r="W5439" t="str">
        <f>TEXT(Sales_Data[[#This Row],[Order_Date]],"mmm")</f>
        <v>Dec</v>
      </c>
      <c r="X5439">
        <f>MONTH(Sales_Data[[#This Row],[Order_Date]])</f>
        <v>12</v>
      </c>
      <c r="Y5439" t="str">
        <f>"Q"&amp;ROUNDUP(MONTH(Sales_Data[[#This Row],[Order_Date]])/3,0)</f>
        <v>Q4</v>
      </c>
    </row>
    <row r="5440" spans="1:25" x14ac:dyDescent="0.3">
      <c r="A5440" t="s">
        <v>7224</v>
      </c>
      <c r="B5440" s="1">
        <v>45757</v>
      </c>
      <c r="C5440" t="s">
        <v>938</v>
      </c>
      <c r="D5440" t="s">
        <v>131</v>
      </c>
      <c r="E5440" t="s">
        <v>48</v>
      </c>
      <c r="F5440" t="s">
        <v>164</v>
      </c>
      <c r="G5440" t="s">
        <v>21</v>
      </c>
      <c r="H5440" t="s">
        <v>297</v>
      </c>
      <c r="I5440" t="s">
        <v>297</v>
      </c>
      <c r="J5440">
        <v>1</v>
      </c>
      <c r="K5440">
        <v>44697.31</v>
      </c>
      <c r="L5440">
        <v>0.1</v>
      </c>
      <c r="M5440">
        <v>30302.49</v>
      </c>
      <c r="N5440" t="s">
        <v>70</v>
      </c>
      <c r="O5440" t="s">
        <v>35</v>
      </c>
      <c r="P5440" t="s">
        <v>26</v>
      </c>
      <c r="Q5440">
        <f>Sales_Data[[#This Row],[Quantity]]*Sales_Data[[#This Row],[Unit_Price]]</f>
        <v>44697.31</v>
      </c>
      <c r="R5440">
        <f>Sales_Data[[#This Row],[Gross_Sales]]*Sales_Data[[#This Row],[Discount]]</f>
        <v>4469.7309999999998</v>
      </c>
      <c r="S5440">
        <f>Sales_Data[[#This Row],[Gross_Sales]]-Sales_Data[[#This Row],[Discount_Amount]]</f>
        <v>40227.578999999998</v>
      </c>
      <c r="T5440">
        <f>Sales_Data[[#This Row],[Net Sales]]-Sales_Data[[#This Row],[Cost]]</f>
        <v>9925.0889999999963</v>
      </c>
      <c r="U5440" s="2">
        <f>Sales_Data[[#This Row],[Profit]]/Sales_Data[[#This Row],[Net Sales]]</f>
        <v>0.24672349782719952</v>
      </c>
      <c r="V5440">
        <f>YEAR(Sales_Data[[#This Row],[Order_Date]])</f>
        <v>2025</v>
      </c>
      <c r="W5440" t="str">
        <f>TEXT(Sales_Data[[#This Row],[Order_Date]],"mmm")</f>
        <v>Apr</v>
      </c>
      <c r="X5440">
        <f>MONTH(Sales_Data[[#This Row],[Order_Date]])</f>
        <v>4</v>
      </c>
      <c r="Y5440" t="str">
        <f>"Q"&amp;ROUNDUP(MONTH(Sales_Data[[#This Row],[Order_Date]])/3,0)</f>
        <v>Q2</v>
      </c>
    </row>
    <row r="5441" spans="1:25" x14ac:dyDescent="0.3">
      <c r="A5441" t="s">
        <v>7225</v>
      </c>
      <c r="B5441" s="1">
        <v>45820</v>
      </c>
      <c r="C5441" t="s">
        <v>233</v>
      </c>
      <c r="D5441" t="s">
        <v>615</v>
      </c>
      <c r="E5441" t="s">
        <v>39</v>
      </c>
      <c r="F5441" t="s">
        <v>202</v>
      </c>
      <c r="G5441" t="s">
        <v>32</v>
      </c>
      <c r="H5441" t="s">
        <v>33</v>
      </c>
      <c r="I5441" t="s">
        <v>161</v>
      </c>
      <c r="J5441">
        <v>1</v>
      </c>
      <c r="K5441">
        <v>4604.43</v>
      </c>
      <c r="L5441">
        <v>0.05</v>
      </c>
      <c r="M5441">
        <v>3477.58</v>
      </c>
      <c r="N5441" t="s">
        <v>52</v>
      </c>
      <c r="O5441" t="s">
        <v>35</v>
      </c>
      <c r="P5441" t="s">
        <v>26</v>
      </c>
      <c r="Q5441">
        <f>Sales_Data[[#This Row],[Quantity]]*Sales_Data[[#This Row],[Unit_Price]]</f>
        <v>4604.43</v>
      </c>
      <c r="R5441">
        <f>Sales_Data[[#This Row],[Gross_Sales]]*Sales_Data[[#This Row],[Discount]]</f>
        <v>230.22150000000002</v>
      </c>
      <c r="S5441">
        <f>Sales_Data[[#This Row],[Gross_Sales]]-Sales_Data[[#This Row],[Discount_Amount]]</f>
        <v>4374.2085000000006</v>
      </c>
      <c r="T5441">
        <f>Sales_Data[[#This Row],[Net Sales]]-Sales_Data[[#This Row],[Cost]]</f>
        <v>896.62850000000071</v>
      </c>
      <c r="U5441" s="2">
        <f>Sales_Data[[#This Row],[Profit]]/Sales_Data[[#This Row],[Net Sales]]</f>
        <v>0.20498074108721626</v>
      </c>
      <c r="V5441">
        <f>YEAR(Sales_Data[[#This Row],[Order_Date]])</f>
        <v>2025</v>
      </c>
      <c r="W5441" t="str">
        <f>TEXT(Sales_Data[[#This Row],[Order_Date]],"mmm")</f>
        <v>Jun</v>
      </c>
      <c r="X5441">
        <f>MONTH(Sales_Data[[#This Row],[Order_Date]])</f>
        <v>6</v>
      </c>
      <c r="Y5441" t="str">
        <f>"Q"&amp;ROUNDUP(MONTH(Sales_Data[[#This Row],[Order_Date]])/3,0)</f>
        <v>Q2</v>
      </c>
    </row>
    <row r="5442" spans="1:25" x14ac:dyDescent="0.3">
      <c r="A5442" t="s">
        <v>7226</v>
      </c>
      <c r="B5442" s="1">
        <v>45779</v>
      </c>
      <c r="C5442" t="s">
        <v>898</v>
      </c>
      <c r="D5442" t="s">
        <v>474</v>
      </c>
      <c r="E5442" t="s">
        <v>119</v>
      </c>
      <c r="F5442" t="s">
        <v>249</v>
      </c>
      <c r="G5442" t="s">
        <v>21</v>
      </c>
      <c r="H5442" t="s">
        <v>230</v>
      </c>
      <c r="I5442" t="s">
        <v>328</v>
      </c>
      <c r="J5442">
        <v>2</v>
      </c>
      <c r="K5442">
        <v>4751.91</v>
      </c>
      <c r="L5442">
        <v>0.05</v>
      </c>
      <c r="M5442">
        <v>6514.26</v>
      </c>
      <c r="N5442" t="s">
        <v>24</v>
      </c>
      <c r="O5442" t="s">
        <v>35</v>
      </c>
      <c r="P5442" t="s">
        <v>71</v>
      </c>
      <c r="Q5442">
        <f>Sales_Data[[#This Row],[Quantity]]*Sales_Data[[#This Row],[Unit_Price]]</f>
        <v>9503.82</v>
      </c>
      <c r="R5442">
        <f>Sales_Data[[#This Row],[Gross_Sales]]*Sales_Data[[#This Row],[Discount]]</f>
        <v>475.19100000000003</v>
      </c>
      <c r="S5442">
        <f>Sales_Data[[#This Row],[Gross_Sales]]-Sales_Data[[#This Row],[Discount_Amount]]</f>
        <v>9028.628999999999</v>
      </c>
      <c r="T5442">
        <f>Sales_Data[[#This Row],[Net Sales]]-Sales_Data[[#This Row],[Cost]]</f>
        <v>2514.3689999999988</v>
      </c>
      <c r="U5442" s="2">
        <f>Sales_Data[[#This Row],[Profit]]/Sales_Data[[#This Row],[Net Sales]]</f>
        <v>0.27848846153718343</v>
      </c>
      <c r="V5442">
        <f>YEAR(Sales_Data[[#This Row],[Order_Date]])</f>
        <v>2025</v>
      </c>
      <c r="W5442" t="str">
        <f>TEXT(Sales_Data[[#This Row],[Order_Date]],"mmm")</f>
        <v>May</v>
      </c>
      <c r="X5442">
        <f>MONTH(Sales_Data[[#This Row],[Order_Date]])</f>
        <v>5</v>
      </c>
      <c r="Y5442" t="str">
        <f>"Q"&amp;ROUNDUP(MONTH(Sales_Data[[#This Row],[Order_Date]])/3,0)</f>
        <v>Q2</v>
      </c>
    </row>
    <row r="5443" spans="1:25" x14ac:dyDescent="0.3">
      <c r="A5443" t="s">
        <v>7227</v>
      </c>
      <c r="B5443" s="1">
        <v>45701</v>
      </c>
      <c r="C5443" t="s">
        <v>167</v>
      </c>
      <c r="D5443" t="s">
        <v>141</v>
      </c>
      <c r="E5443" t="s">
        <v>39</v>
      </c>
      <c r="F5443" t="s">
        <v>96</v>
      </c>
      <c r="G5443" t="s">
        <v>41</v>
      </c>
      <c r="H5443" t="s">
        <v>171</v>
      </c>
      <c r="I5443" t="s">
        <v>191</v>
      </c>
      <c r="J5443">
        <v>1</v>
      </c>
      <c r="K5443">
        <v>3828.52</v>
      </c>
      <c r="L5443">
        <v>0.15</v>
      </c>
      <c r="M5443">
        <v>2585.58</v>
      </c>
      <c r="N5443" t="s">
        <v>70</v>
      </c>
      <c r="O5443" t="s">
        <v>35</v>
      </c>
      <c r="P5443" t="s">
        <v>71</v>
      </c>
      <c r="Q5443">
        <f>Sales_Data[[#This Row],[Quantity]]*Sales_Data[[#This Row],[Unit_Price]]</f>
        <v>3828.52</v>
      </c>
      <c r="R5443">
        <f>Sales_Data[[#This Row],[Gross_Sales]]*Sales_Data[[#This Row],[Discount]]</f>
        <v>574.27800000000002</v>
      </c>
      <c r="S5443">
        <f>Sales_Data[[#This Row],[Gross_Sales]]-Sales_Data[[#This Row],[Discount_Amount]]</f>
        <v>3254.2420000000002</v>
      </c>
      <c r="T5443">
        <f>Sales_Data[[#This Row],[Net Sales]]-Sales_Data[[#This Row],[Cost]]</f>
        <v>668.66200000000026</v>
      </c>
      <c r="U5443" s="2">
        <f>Sales_Data[[#This Row],[Profit]]/Sales_Data[[#This Row],[Net Sales]]</f>
        <v>0.20547396290749129</v>
      </c>
      <c r="V5443">
        <f>YEAR(Sales_Data[[#This Row],[Order_Date]])</f>
        <v>2025</v>
      </c>
      <c r="W5443" t="str">
        <f>TEXT(Sales_Data[[#This Row],[Order_Date]],"mmm")</f>
        <v>Feb</v>
      </c>
      <c r="X5443">
        <f>MONTH(Sales_Data[[#This Row],[Order_Date]])</f>
        <v>2</v>
      </c>
      <c r="Y5443" t="str">
        <f>"Q"&amp;ROUNDUP(MONTH(Sales_Data[[#This Row],[Order_Date]])/3,0)</f>
        <v>Q1</v>
      </c>
    </row>
    <row r="5444" spans="1:25" x14ac:dyDescent="0.3">
      <c r="A5444" t="s">
        <v>7228</v>
      </c>
      <c r="B5444" s="1">
        <v>46017</v>
      </c>
      <c r="C5444" t="s">
        <v>961</v>
      </c>
      <c r="D5444" t="s">
        <v>241</v>
      </c>
      <c r="E5444" t="s">
        <v>48</v>
      </c>
      <c r="F5444" t="s">
        <v>152</v>
      </c>
      <c r="G5444" t="s">
        <v>67</v>
      </c>
      <c r="H5444" t="s">
        <v>121</v>
      </c>
      <c r="I5444" t="s">
        <v>122</v>
      </c>
      <c r="J5444">
        <v>2</v>
      </c>
      <c r="K5444">
        <v>41863.15</v>
      </c>
      <c r="L5444">
        <v>0</v>
      </c>
      <c r="M5444">
        <v>71808.81</v>
      </c>
      <c r="N5444" t="s">
        <v>70</v>
      </c>
      <c r="O5444" t="s">
        <v>53</v>
      </c>
      <c r="P5444" t="s">
        <v>71</v>
      </c>
      <c r="Q5444">
        <f>Sales_Data[[#This Row],[Quantity]]*Sales_Data[[#This Row],[Unit_Price]]</f>
        <v>83726.3</v>
      </c>
      <c r="R5444">
        <f>Sales_Data[[#This Row],[Gross_Sales]]*Sales_Data[[#This Row],[Discount]]</f>
        <v>0</v>
      </c>
      <c r="S5444">
        <f>Sales_Data[[#This Row],[Gross_Sales]]-Sales_Data[[#This Row],[Discount_Amount]]</f>
        <v>83726.3</v>
      </c>
      <c r="T5444">
        <f>Sales_Data[[#This Row],[Net Sales]]-Sales_Data[[#This Row],[Cost]]</f>
        <v>11917.490000000005</v>
      </c>
      <c r="U5444" s="2">
        <f>Sales_Data[[#This Row],[Profit]]/Sales_Data[[#This Row],[Net Sales]]</f>
        <v>0.14233866777822507</v>
      </c>
      <c r="V5444">
        <f>YEAR(Sales_Data[[#This Row],[Order_Date]])</f>
        <v>2025</v>
      </c>
      <c r="W5444" t="str">
        <f>TEXT(Sales_Data[[#This Row],[Order_Date]],"mmm")</f>
        <v>Dec</v>
      </c>
      <c r="X5444">
        <f>MONTH(Sales_Data[[#This Row],[Order_Date]])</f>
        <v>12</v>
      </c>
      <c r="Y5444" t="str">
        <f>"Q"&amp;ROUNDUP(MONTH(Sales_Data[[#This Row],[Order_Date]])/3,0)</f>
        <v>Q4</v>
      </c>
    </row>
    <row r="5445" spans="1:25" x14ac:dyDescent="0.3">
      <c r="A5445" t="s">
        <v>7229</v>
      </c>
      <c r="B5445" s="1">
        <v>45974</v>
      </c>
      <c r="C5445" t="s">
        <v>7230</v>
      </c>
      <c r="D5445" t="s">
        <v>450</v>
      </c>
      <c r="E5445" t="s">
        <v>48</v>
      </c>
      <c r="F5445" t="s">
        <v>164</v>
      </c>
      <c r="G5445" t="s">
        <v>75</v>
      </c>
      <c r="H5445" t="s">
        <v>114</v>
      </c>
      <c r="I5445" t="s">
        <v>115</v>
      </c>
      <c r="J5445">
        <v>1</v>
      </c>
      <c r="K5445">
        <v>45331.47</v>
      </c>
      <c r="L5445">
        <v>0.1</v>
      </c>
      <c r="M5445">
        <v>32929.879999999997</v>
      </c>
      <c r="N5445" t="s">
        <v>52</v>
      </c>
      <c r="O5445" t="s">
        <v>35</v>
      </c>
      <c r="P5445" t="s">
        <v>71</v>
      </c>
      <c r="Q5445">
        <f>Sales_Data[[#This Row],[Quantity]]*Sales_Data[[#This Row],[Unit_Price]]</f>
        <v>45331.47</v>
      </c>
      <c r="R5445">
        <f>Sales_Data[[#This Row],[Gross_Sales]]*Sales_Data[[#This Row],[Discount]]</f>
        <v>4533.1469999999999</v>
      </c>
      <c r="S5445">
        <f>Sales_Data[[#This Row],[Gross_Sales]]-Sales_Data[[#This Row],[Discount_Amount]]</f>
        <v>40798.323000000004</v>
      </c>
      <c r="T5445">
        <f>Sales_Data[[#This Row],[Net Sales]]-Sales_Data[[#This Row],[Cost]]</f>
        <v>7868.4430000000066</v>
      </c>
      <c r="U5445" s="2">
        <f>Sales_Data[[#This Row],[Profit]]/Sales_Data[[#This Row],[Net Sales]]</f>
        <v>0.19286192229028642</v>
      </c>
      <c r="V5445">
        <f>YEAR(Sales_Data[[#This Row],[Order_Date]])</f>
        <v>2025</v>
      </c>
      <c r="W5445" t="str">
        <f>TEXT(Sales_Data[[#This Row],[Order_Date]],"mmm")</f>
        <v>Nov</v>
      </c>
      <c r="X5445">
        <f>MONTH(Sales_Data[[#This Row],[Order_Date]])</f>
        <v>11</v>
      </c>
      <c r="Y5445" t="str">
        <f>"Q"&amp;ROUNDUP(MONTH(Sales_Data[[#This Row],[Order_Date]])/3,0)</f>
        <v>Q4</v>
      </c>
    </row>
    <row r="5446" spans="1:25" x14ac:dyDescent="0.3">
      <c r="A5446" t="s">
        <v>7231</v>
      </c>
      <c r="B5446" s="1">
        <v>45802</v>
      </c>
      <c r="C5446" t="s">
        <v>3903</v>
      </c>
      <c r="D5446" t="s">
        <v>175</v>
      </c>
      <c r="E5446" t="s">
        <v>119</v>
      </c>
      <c r="F5446" t="s">
        <v>538</v>
      </c>
      <c r="G5446" t="s">
        <v>75</v>
      </c>
      <c r="H5446" t="s">
        <v>114</v>
      </c>
      <c r="I5446" t="s">
        <v>206</v>
      </c>
      <c r="J5446">
        <v>1</v>
      </c>
      <c r="K5446">
        <v>6066.45</v>
      </c>
      <c r="L5446">
        <v>0.1</v>
      </c>
      <c r="M5446">
        <v>3843.14</v>
      </c>
      <c r="N5446" t="s">
        <v>52</v>
      </c>
      <c r="O5446" t="s">
        <v>35</v>
      </c>
      <c r="P5446" t="s">
        <v>44</v>
      </c>
      <c r="Q5446">
        <f>Sales_Data[[#This Row],[Quantity]]*Sales_Data[[#This Row],[Unit_Price]]</f>
        <v>6066.45</v>
      </c>
      <c r="R5446">
        <f>Sales_Data[[#This Row],[Gross_Sales]]*Sales_Data[[#This Row],[Discount]]</f>
        <v>606.64499999999998</v>
      </c>
      <c r="S5446">
        <f>Sales_Data[[#This Row],[Gross_Sales]]-Sales_Data[[#This Row],[Discount_Amount]]</f>
        <v>5459.8050000000003</v>
      </c>
      <c r="T5446">
        <f>Sales_Data[[#This Row],[Net Sales]]-Sales_Data[[#This Row],[Cost]]</f>
        <v>1616.6650000000004</v>
      </c>
      <c r="U5446" s="2">
        <f>Sales_Data[[#This Row],[Profit]]/Sales_Data[[#This Row],[Net Sales]]</f>
        <v>0.29610306595198921</v>
      </c>
      <c r="V5446">
        <f>YEAR(Sales_Data[[#This Row],[Order_Date]])</f>
        <v>2025</v>
      </c>
      <c r="W5446" t="str">
        <f>TEXT(Sales_Data[[#This Row],[Order_Date]],"mmm")</f>
        <v>May</v>
      </c>
      <c r="X5446">
        <f>MONTH(Sales_Data[[#This Row],[Order_Date]])</f>
        <v>5</v>
      </c>
      <c r="Y5446" t="str">
        <f>"Q"&amp;ROUNDUP(MONTH(Sales_Data[[#This Row],[Order_Date]])/3,0)</f>
        <v>Q2</v>
      </c>
    </row>
    <row r="5447" spans="1:25" x14ac:dyDescent="0.3">
      <c r="A5447" t="s">
        <v>7232</v>
      </c>
      <c r="B5447" s="1">
        <v>45984</v>
      </c>
      <c r="C5447" t="s">
        <v>2217</v>
      </c>
      <c r="D5447" t="s">
        <v>624</v>
      </c>
      <c r="E5447" t="s">
        <v>48</v>
      </c>
      <c r="F5447" t="s">
        <v>164</v>
      </c>
      <c r="G5447" t="s">
        <v>21</v>
      </c>
      <c r="H5447" t="s">
        <v>297</v>
      </c>
      <c r="I5447" t="s">
        <v>297</v>
      </c>
      <c r="J5447">
        <v>1</v>
      </c>
      <c r="K5447">
        <v>38771.040000000001</v>
      </c>
      <c r="L5447">
        <v>0.05</v>
      </c>
      <c r="M5447">
        <v>26208.23</v>
      </c>
      <c r="N5447" t="s">
        <v>83</v>
      </c>
      <c r="O5447" t="s">
        <v>25</v>
      </c>
      <c r="P5447" t="s">
        <v>44</v>
      </c>
      <c r="Q5447">
        <f>Sales_Data[[#This Row],[Quantity]]*Sales_Data[[#This Row],[Unit_Price]]</f>
        <v>38771.040000000001</v>
      </c>
      <c r="R5447">
        <f>Sales_Data[[#This Row],[Gross_Sales]]*Sales_Data[[#This Row],[Discount]]</f>
        <v>1938.5520000000001</v>
      </c>
      <c r="S5447">
        <f>Sales_Data[[#This Row],[Gross_Sales]]-Sales_Data[[#This Row],[Discount_Amount]]</f>
        <v>36832.487999999998</v>
      </c>
      <c r="T5447">
        <f>Sales_Data[[#This Row],[Net Sales]]-Sales_Data[[#This Row],[Cost]]</f>
        <v>10624.257999999998</v>
      </c>
      <c r="U5447" s="2">
        <f>Sales_Data[[#This Row],[Profit]]/Sales_Data[[#This Row],[Net Sales]]</f>
        <v>0.28844801361233047</v>
      </c>
      <c r="V5447">
        <f>YEAR(Sales_Data[[#This Row],[Order_Date]])</f>
        <v>2025</v>
      </c>
      <c r="W5447" t="str">
        <f>TEXT(Sales_Data[[#This Row],[Order_Date]],"mmm")</f>
        <v>Nov</v>
      </c>
      <c r="X5447">
        <f>MONTH(Sales_Data[[#This Row],[Order_Date]])</f>
        <v>11</v>
      </c>
      <c r="Y5447" t="str">
        <f>"Q"&amp;ROUNDUP(MONTH(Sales_Data[[#This Row],[Order_Date]])/3,0)</f>
        <v>Q4</v>
      </c>
    </row>
    <row r="5448" spans="1:25" x14ac:dyDescent="0.3">
      <c r="A5448" t="s">
        <v>7233</v>
      </c>
      <c r="B5448" s="1">
        <v>46020</v>
      </c>
      <c r="C5448" t="s">
        <v>5423</v>
      </c>
      <c r="D5448" t="s">
        <v>615</v>
      </c>
      <c r="E5448" t="s">
        <v>48</v>
      </c>
      <c r="F5448" t="s">
        <v>164</v>
      </c>
      <c r="G5448" t="s">
        <v>67</v>
      </c>
      <c r="H5448" t="s">
        <v>133</v>
      </c>
      <c r="I5448" t="s">
        <v>138</v>
      </c>
      <c r="J5448">
        <v>2</v>
      </c>
      <c r="K5448">
        <v>11395.78</v>
      </c>
      <c r="L5448">
        <v>0</v>
      </c>
      <c r="M5448">
        <v>16113.42</v>
      </c>
      <c r="N5448" t="s">
        <v>70</v>
      </c>
      <c r="O5448" t="s">
        <v>35</v>
      </c>
      <c r="P5448" t="s">
        <v>44</v>
      </c>
      <c r="Q5448">
        <f>Sales_Data[[#This Row],[Quantity]]*Sales_Data[[#This Row],[Unit_Price]]</f>
        <v>22791.56</v>
      </c>
      <c r="R5448">
        <f>Sales_Data[[#This Row],[Gross_Sales]]*Sales_Data[[#This Row],[Discount]]</f>
        <v>0</v>
      </c>
      <c r="S5448">
        <f>Sales_Data[[#This Row],[Gross_Sales]]-Sales_Data[[#This Row],[Discount_Amount]]</f>
        <v>22791.56</v>
      </c>
      <c r="T5448">
        <f>Sales_Data[[#This Row],[Net Sales]]-Sales_Data[[#This Row],[Cost]]</f>
        <v>6678.1400000000012</v>
      </c>
      <c r="U5448" s="2">
        <f>Sales_Data[[#This Row],[Profit]]/Sales_Data[[#This Row],[Net Sales]]</f>
        <v>0.29300934205469048</v>
      </c>
      <c r="V5448">
        <f>YEAR(Sales_Data[[#This Row],[Order_Date]])</f>
        <v>2025</v>
      </c>
      <c r="W5448" t="str">
        <f>TEXT(Sales_Data[[#This Row],[Order_Date]],"mmm")</f>
        <v>Dec</v>
      </c>
      <c r="X5448">
        <f>MONTH(Sales_Data[[#This Row],[Order_Date]])</f>
        <v>12</v>
      </c>
      <c r="Y5448" t="str">
        <f>"Q"&amp;ROUNDUP(MONTH(Sales_Data[[#This Row],[Order_Date]])/3,0)</f>
        <v>Q4</v>
      </c>
    </row>
    <row r="5449" spans="1:25" x14ac:dyDescent="0.3">
      <c r="A5449" t="s">
        <v>7234</v>
      </c>
      <c r="B5449" s="1">
        <v>45707</v>
      </c>
      <c r="C5449" t="s">
        <v>1816</v>
      </c>
      <c r="D5449" t="s">
        <v>277</v>
      </c>
      <c r="E5449" t="s">
        <v>19</v>
      </c>
      <c r="F5449" t="s">
        <v>20</v>
      </c>
      <c r="G5449" t="s">
        <v>21</v>
      </c>
      <c r="H5449" t="s">
        <v>22</v>
      </c>
      <c r="I5449" t="s">
        <v>23</v>
      </c>
      <c r="J5449">
        <v>2</v>
      </c>
      <c r="K5449">
        <v>4343.67</v>
      </c>
      <c r="L5449">
        <v>0.15</v>
      </c>
      <c r="M5449">
        <v>5500.15</v>
      </c>
      <c r="N5449" t="s">
        <v>52</v>
      </c>
      <c r="O5449" t="s">
        <v>25</v>
      </c>
      <c r="P5449" t="s">
        <v>26</v>
      </c>
      <c r="Q5449">
        <f>Sales_Data[[#This Row],[Quantity]]*Sales_Data[[#This Row],[Unit_Price]]</f>
        <v>8687.34</v>
      </c>
      <c r="R5449">
        <f>Sales_Data[[#This Row],[Gross_Sales]]*Sales_Data[[#This Row],[Discount]]</f>
        <v>1303.1009999999999</v>
      </c>
      <c r="S5449">
        <f>Sales_Data[[#This Row],[Gross_Sales]]-Sales_Data[[#This Row],[Discount_Amount]]</f>
        <v>7384.2390000000005</v>
      </c>
      <c r="T5449">
        <f>Sales_Data[[#This Row],[Net Sales]]-Sales_Data[[#This Row],[Cost]]</f>
        <v>1884.0890000000009</v>
      </c>
      <c r="U5449" s="2">
        <f>Sales_Data[[#This Row],[Profit]]/Sales_Data[[#This Row],[Net Sales]]</f>
        <v>0.25515005676278907</v>
      </c>
      <c r="V5449">
        <f>YEAR(Sales_Data[[#This Row],[Order_Date]])</f>
        <v>2025</v>
      </c>
      <c r="W5449" t="str">
        <f>TEXT(Sales_Data[[#This Row],[Order_Date]],"mmm")</f>
        <v>Feb</v>
      </c>
      <c r="X5449">
        <f>MONTH(Sales_Data[[#This Row],[Order_Date]])</f>
        <v>2</v>
      </c>
      <c r="Y5449" t="str">
        <f>"Q"&amp;ROUNDUP(MONTH(Sales_Data[[#This Row],[Order_Date]])/3,0)</f>
        <v>Q1</v>
      </c>
    </row>
    <row r="5450" spans="1:25" x14ac:dyDescent="0.3">
      <c r="A5450" t="s">
        <v>7235</v>
      </c>
      <c r="B5450" s="1">
        <v>45722</v>
      </c>
      <c r="C5450" t="s">
        <v>1670</v>
      </c>
      <c r="D5450" t="s">
        <v>86</v>
      </c>
      <c r="E5450" t="s">
        <v>119</v>
      </c>
      <c r="F5450" t="s">
        <v>249</v>
      </c>
      <c r="G5450" t="s">
        <v>21</v>
      </c>
      <c r="H5450" t="s">
        <v>127</v>
      </c>
      <c r="I5450" t="s">
        <v>314</v>
      </c>
      <c r="J5450">
        <v>2</v>
      </c>
      <c r="K5450">
        <v>2711.9</v>
      </c>
      <c r="L5450">
        <v>0.1</v>
      </c>
      <c r="M5450">
        <v>3141.05</v>
      </c>
      <c r="N5450" t="s">
        <v>52</v>
      </c>
      <c r="O5450" t="s">
        <v>35</v>
      </c>
      <c r="P5450" t="s">
        <v>71</v>
      </c>
      <c r="Q5450">
        <f>Sales_Data[[#This Row],[Quantity]]*Sales_Data[[#This Row],[Unit_Price]]</f>
        <v>5423.8</v>
      </c>
      <c r="R5450">
        <f>Sales_Data[[#This Row],[Gross_Sales]]*Sales_Data[[#This Row],[Discount]]</f>
        <v>542.38</v>
      </c>
      <c r="S5450">
        <f>Sales_Data[[#This Row],[Gross_Sales]]-Sales_Data[[#This Row],[Discount_Amount]]</f>
        <v>4881.42</v>
      </c>
      <c r="T5450">
        <f>Sales_Data[[#This Row],[Net Sales]]-Sales_Data[[#This Row],[Cost]]</f>
        <v>1740.37</v>
      </c>
      <c r="U5450" s="2">
        <f>Sales_Data[[#This Row],[Profit]]/Sales_Data[[#This Row],[Net Sales]]</f>
        <v>0.35652945249538043</v>
      </c>
      <c r="V5450">
        <f>YEAR(Sales_Data[[#This Row],[Order_Date]])</f>
        <v>2025</v>
      </c>
      <c r="W5450" t="str">
        <f>TEXT(Sales_Data[[#This Row],[Order_Date]],"mmm")</f>
        <v>Mar</v>
      </c>
      <c r="X5450">
        <f>MONTH(Sales_Data[[#This Row],[Order_Date]])</f>
        <v>3</v>
      </c>
      <c r="Y5450" t="str">
        <f>"Q"&amp;ROUNDUP(MONTH(Sales_Data[[#This Row],[Order_Date]])/3,0)</f>
        <v>Q1</v>
      </c>
    </row>
    <row r="5451" spans="1:25" x14ac:dyDescent="0.3">
      <c r="A5451" t="s">
        <v>7236</v>
      </c>
      <c r="B5451" s="1">
        <v>46012</v>
      </c>
      <c r="C5451" t="s">
        <v>742</v>
      </c>
      <c r="D5451" t="s">
        <v>596</v>
      </c>
      <c r="E5451" t="s">
        <v>19</v>
      </c>
      <c r="F5451" t="s">
        <v>113</v>
      </c>
      <c r="G5451" t="s">
        <v>67</v>
      </c>
      <c r="H5451" t="s">
        <v>133</v>
      </c>
      <c r="I5451" t="s">
        <v>134</v>
      </c>
      <c r="J5451">
        <v>2</v>
      </c>
      <c r="K5451">
        <v>16610.150000000001</v>
      </c>
      <c r="L5451">
        <v>0</v>
      </c>
      <c r="M5451">
        <v>20772.22</v>
      </c>
      <c r="N5451" t="s">
        <v>109</v>
      </c>
      <c r="O5451" t="s">
        <v>35</v>
      </c>
      <c r="P5451" t="s">
        <v>71</v>
      </c>
      <c r="Q5451">
        <f>Sales_Data[[#This Row],[Quantity]]*Sales_Data[[#This Row],[Unit_Price]]</f>
        <v>33220.300000000003</v>
      </c>
      <c r="R5451">
        <f>Sales_Data[[#This Row],[Gross_Sales]]*Sales_Data[[#This Row],[Discount]]</f>
        <v>0</v>
      </c>
      <c r="S5451">
        <f>Sales_Data[[#This Row],[Gross_Sales]]-Sales_Data[[#This Row],[Discount_Amount]]</f>
        <v>33220.300000000003</v>
      </c>
      <c r="T5451">
        <f>Sales_Data[[#This Row],[Net Sales]]-Sales_Data[[#This Row],[Cost]]</f>
        <v>12448.080000000002</v>
      </c>
      <c r="U5451" s="2">
        <f>Sales_Data[[#This Row],[Profit]]/Sales_Data[[#This Row],[Net Sales]]</f>
        <v>0.37471305195919363</v>
      </c>
      <c r="V5451">
        <f>YEAR(Sales_Data[[#This Row],[Order_Date]])</f>
        <v>2025</v>
      </c>
      <c r="W5451" t="str">
        <f>TEXT(Sales_Data[[#This Row],[Order_Date]],"mmm")</f>
        <v>Dec</v>
      </c>
      <c r="X5451">
        <f>MONTH(Sales_Data[[#This Row],[Order_Date]])</f>
        <v>12</v>
      </c>
      <c r="Y5451" t="str">
        <f>"Q"&amp;ROUNDUP(MONTH(Sales_Data[[#This Row],[Order_Date]])/3,0)</f>
        <v>Q4</v>
      </c>
    </row>
    <row r="5452" spans="1:25" x14ac:dyDescent="0.3">
      <c r="A5452" t="s">
        <v>7237</v>
      </c>
      <c r="B5452" s="1">
        <v>45945</v>
      </c>
      <c r="C5452" t="s">
        <v>1996</v>
      </c>
      <c r="D5452" t="s">
        <v>112</v>
      </c>
      <c r="E5452" t="s">
        <v>19</v>
      </c>
      <c r="F5452" t="s">
        <v>81</v>
      </c>
      <c r="G5452" t="s">
        <v>75</v>
      </c>
      <c r="H5452" t="s">
        <v>185</v>
      </c>
      <c r="I5452" t="s">
        <v>186</v>
      </c>
      <c r="J5452">
        <v>1</v>
      </c>
      <c r="K5452">
        <v>13837.54</v>
      </c>
      <c r="L5452">
        <v>0.15</v>
      </c>
      <c r="M5452">
        <v>8240.49</v>
      </c>
      <c r="N5452" t="s">
        <v>83</v>
      </c>
      <c r="O5452" t="s">
        <v>53</v>
      </c>
      <c r="P5452" t="s">
        <v>71</v>
      </c>
      <c r="Q5452">
        <f>Sales_Data[[#This Row],[Quantity]]*Sales_Data[[#This Row],[Unit_Price]]</f>
        <v>13837.54</v>
      </c>
      <c r="R5452">
        <f>Sales_Data[[#This Row],[Gross_Sales]]*Sales_Data[[#This Row],[Discount]]</f>
        <v>2075.6309999999999</v>
      </c>
      <c r="S5452">
        <f>Sales_Data[[#This Row],[Gross_Sales]]-Sales_Data[[#This Row],[Discount_Amount]]</f>
        <v>11761.909000000001</v>
      </c>
      <c r="T5452">
        <f>Sales_Data[[#This Row],[Net Sales]]-Sales_Data[[#This Row],[Cost]]</f>
        <v>3521.4190000000017</v>
      </c>
      <c r="U5452" s="2">
        <f>Sales_Data[[#This Row],[Profit]]/Sales_Data[[#This Row],[Net Sales]]</f>
        <v>0.29939179090741147</v>
      </c>
      <c r="V5452">
        <f>YEAR(Sales_Data[[#This Row],[Order_Date]])</f>
        <v>2025</v>
      </c>
      <c r="W5452" t="str">
        <f>TEXT(Sales_Data[[#This Row],[Order_Date]],"mmm")</f>
        <v>Oct</v>
      </c>
      <c r="X5452">
        <f>MONTH(Sales_Data[[#This Row],[Order_Date]])</f>
        <v>10</v>
      </c>
      <c r="Y5452" t="str">
        <f>"Q"&amp;ROUNDUP(MONTH(Sales_Data[[#This Row],[Order_Date]])/3,0)</f>
        <v>Q4</v>
      </c>
    </row>
    <row r="5453" spans="1:25" x14ac:dyDescent="0.3">
      <c r="A5453" t="s">
        <v>7238</v>
      </c>
      <c r="B5453" s="1">
        <v>45821</v>
      </c>
      <c r="C5453" t="s">
        <v>2209</v>
      </c>
      <c r="D5453" t="s">
        <v>460</v>
      </c>
      <c r="E5453" t="s">
        <v>39</v>
      </c>
      <c r="F5453" t="s">
        <v>40</v>
      </c>
      <c r="G5453" t="s">
        <v>41</v>
      </c>
      <c r="H5453" t="s">
        <v>42</v>
      </c>
      <c r="I5453" t="s">
        <v>82</v>
      </c>
      <c r="J5453">
        <v>3</v>
      </c>
      <c r="K5453">
        <v>4048.92</v>
      </c>
      <c r="L5453">
        <v>0.05</v>
      </c>
      <c r="M5453">
        <v>9606.01</v>
      </c>
      <c r="N5453" t="s">
        <v>52</v>
      </c>
      <c r="O5453" t="s">
        <v>35</v>
      </c>
      <c r="P5453" t="s">
        <v>44</v>
      </c>
      <c r="Q5453">
        <f>Sales_Data[[#This Row],[Quantity]]*Sales_Data[[#This Row],[Unit_Price]]</f>
        <v>12146.76</v>
      </c>
      <c r="R5453">
        <f>Sales_Data[[#This Row],[Gross_Sales]]*Sales_Data[[#This Row],[Discount]]</f>
        <v>607.33800000000008</v>
      </c>
      <c r="S5453">
        <f>Sales_Data[[#This Row],[Gross_Sales]]-Sales_Data[[#This Row],[Discount_Amount]]</f>
        <v>11539.422</v>
      </c>
      <c r="T5453">
        <f>Sales_Data[[#This Row],[Net Sales]]-Sales_Data[[#This Row],[Cost]]</f>
        <v>1933.4120000000003</v>
      </c>
      <c r="U5453" s="2">
        <f>Sales_Data[[#This Row],[Profit]]/Sales_Data[[#This Row],[Net Sales]]</f>
        <v>0.16754842660230299</v>
      </c>
      <c r="V5453">
        <f>YEAR(Sales_Data[[#This Row],[Order_Date]])</f>
        <v>2025</v>
      </c>
      <c r="W5453" t="str">
        <f>TEXT(Sales_Data[[#This Row],[Order_Date]],"mmm")</f>
        <v>Jun</v>
      </c>
      <c r="X5453">
        <f>MONTH(Sales_Data[[#This Row],[Order_Date]])</f>
        <v>6</v>
      </c>
      <c r="Y5453" t="str">
        <f>"Q"&amp;ROUNDUP(MONTH(Sales_Data[[#This Row],[Order_Date]])/3,0)</f>
        <v>Q2</v>
      </c>
    </row>
    <row r="5454" spans="1:25" x14ac:dyDescent="0.3">
      <c r="A5454" t="s">
        <v>7239</v>
      </c>
      <c r="B5454" s="1">
        <v>45798</v>
      </c>
      <c r="C5454" t="s">
        <v>7240</v>
      </c>
      <c r="D5454" t="s">
        <v>777</v>
      </c>
      <c r="E5454" t="s">
        <v>48</v>
      </c>
      <c r="F5454" t="s">
        <v>152</v>
      </c>
      <c r="G5454" t="s">
        <v>41</v>
      </c>
      <c r="H5454" t="s">
        <v>102</v>
      </c>
      <c r="I5454" t="s">
        <v>165</v>
      </c>
      <c r="J5454">
        <v>1</v>
      </c>
      <c r="K5454">
        <v>17505.61</v>
      </c>
      <c r="L5454">
        <v>0.05</v>
      </c>
      <c r="M5454">
        <v>14066.1</v>
      </c>
      <c r="N5454" t="s">
        <v>24</v>
      </c>
      <c r="O5454" t="s">
        <v>35</v>
      </c>
      <c r="P5454" t="s">
        <v>26</v>
      </c>
      <c r="Q5454">
        <f>Sales_Data[[#This Row],[Quantity]]*Sales_Data[[#This Row],[Unit_Price]]</f>
        <v>17505.61</v>
      </c>
      <c r="R5454">
        <f>Sales_Data[[#This Row],[Gross_Sales]]*Sales_Data[[#This Row],[Discount]]</f>
        <v>875.28050000000007</v>
      </c>
      <c r="S5454">
        <f>Sales_Data[[#This Row],[Gross_Sales]]-Sales_Data[[#This Row],[Discount_Amount]]</f>
        <v>16630.3295</v>
      </c>
      <c r="T5454">
        <f>Sales_Data[[#This Row],[Net Sales]]-Sales_Data[[#This Row],[Cost]]</f>
        <v>2564.2294999999995</v>
      </c>
      <c r="U5454" s="2">
        <f>Sales_Data[[#This Row],[Profit]]/Sales_Data[[#This Row],[Net Sales]]</f>
        <v>0.15418993953186552</v>
      </c>
      <c r="V5454">
        <f>YEAR(Sales_Data[[#This Row],[Order_Date]])</f>
        <v>2025</v>
      </c>
      <c r="W5454" t="str">
        <f>TEXT(Sales_Data[[#This Row],[Order_Date]],"mmm")</f>
        <v>May</v>
      </c>
      <c r="X5454">
        <f>MONTH(Sales_Data[[#This Row],[Order_Date]])</f>
        <v>5</v>
      </c>
      <c r="Y5454" t="str">
        <f>"Q"&amp;ROUNDUP(MONTH(Sales_Data[[#This Row],[Order_Date]])/3,0)</f>
        <v>Q2</v>
      </c>
    </row>
    <row r="5455" spans="1:25" x14ac:dyDescent="0.3">
      <c r="A5455" t="s">
        <v>7241</v>
      </c>
      <c r="B5455" s="1">
        <v>45971</v>
      </c>
      <c r="C5455" t="s">
        <v>1561</v>
      </c>
      <c r="D5455" t="s">
        <v>541</v>
      </c>
      <c r="E5455" t="s">
        <v>119</v>
      </c>
      <c r="F5455" t="s">
        <v>249</v>
      </c>
      <c r="G5455" t="s">
        <v>21</v>
      </c>
      <c r="H5455" t="s">
        <v>127</v>
      </c>
      <c r="I5455" t="s">
        <v>342</v>
      </c>
      <c r="J5455">
        <v>1</v>
      </c>
      <c r="K5455">
        <v>1442.58</v>
      </c>
      <c r="L5455">
        <v>0.1</v>
      </c>
      <c r="M5455">
        <v>1057.48</v>
      </c>
      <c r="N5455" t="s">
        <v>52</v>
      </c>
      <c r="O5455" t="s">
        <v>35</v>
      </c>
      <c r="P5455" t="s">
        <v>44</v>
      </c>
      <c r="Q5455">
        <f>Sales_Data[[#This Row],[Quantity]]*Sales_Data[[#This Row],[Unit_Price]]</f>
        <v>1442.58</v>
      </c>
      <c r="R5455">
        <f>Sales_Data[[#This Row],[Gross_Sales]]*Sales_Data[[#This Row],[Discount]]</f>
        <v>144.25800000000001</v>
      </c>
      <c r="S5455">
        <f>Sales_Data[[#This Row],[Gross_Sales]]-Sales_Data[[#This Row],[Discount_Amount]]</f>
        <v>1298.3219999999999</v>
      </c>
      <c r="T5455">
        <f>Sales_Data[[#This Row],[Net Sales]]-Sales_Data[[#This Row],[Cost]]</f>
        <v>240.84199999999987</v>
      </c>
      <c r="U5455" s="2">
        <f>Sales_Data[[#This Row],[Profit]]/Sales_Data[[#This Row],[Net Sales]]</f>
        <v>0.18550251786536767</v>
      </c>
      <c r="V5455">
        <f>YEAR(Sales_Data[[#This Row],[Order_Date]])</f>
        <v>2025</v>
      </c>
      <c r="W5455" t="str">
        <f>TEXT(Sales_Data[[#This Row],[Order_Date]],"mmm")</f>
        <v>Nov</v>
      </c>
      <c r="X5455">
        <f>MONTH(Sales_Data[[#This Row],[Order_Date]])</f>
        <v>11</v>
      </c>
      <c r="Y5455" t="str">
        <f>"Q"&amp;ROUNDUP(MONTH(Sales_Data[[#This Row],[Order_Date]])/3,0)</f>
        <v>Q4</v>
      </c>
    </row>
    <row r="5456" spans="1:25" x14ac:dyDescent="0.3">
      <c r="A5456" t="s">
        <v>7242</v>
      </c>
      <c r="B5456" s="1">
        <v>45785</v>
      </c>
      <c r="C5456" t="s">
        <v>7243</v>
      </c>
      <c r="D5456" t="s">
        <v>756</v>
      </c>
      <c r="E5456" t="s">
        <v>19</v>
      </c>
      <c r="F5456" t="s">
        <v>20</v>
      </c>
      <c r="G5456" t="s">
        <v>67</v>
      </c>
      <c r="H5456" t="s">
        <v>121</v>
      </c>
      <c r="I5456" t="s">
        <v>142</v>
      </c>
      <c r="J5456">
        <v>2</v>
      </c>
      <c r="K5456">
        <v>16248.53</v>
      </c>
      <c r="L5456">
        <v>0.1</v>
      </c>
      <c r="M5456">
        <v>19535.73</v>
      </c>
      <c r="N5456" t="s">
        <v>70</v>
      </c>
      <c r="O5456" t="s">
        <v>35</v>
      </c>
      <c r="P5456" t="s">
        <v>71</v>
      </c>
      <c r="Q5456">
        <f>Sales_Data[[#This Row],[Quantity]]*Sales_Data[[#This Row],[Unit_Price]]</f>
        <v>32497.06</v>
      </c>
      <c r="R5456">
        <f>Sales_Data[[#This Row],[Gross_Sales]]*Sales_Data[[#This Row],[Discount]]</f>
        <v>3249.7060000000001</v>
      </c>
      <c r="S5456">
        <f>Sales_Data[[#This Row],[Gross_Sales]]-Sales_Data[[#This Row],[Discount_Amount]]</f>
        <v>29247.353999999999</v>
      </c>
      <c r="T5456">
        <f>Sales_Data[[#This Row],[Net Sales]]-Sales_Data[[#This Row],[Cost]]</f>
        <v>9711.6239999999998</v>
      </c>
      <c r="U5456" s="2">
        <f>Sales_Data[[#This Row],[Profit]]/Sales_Data[[#This Row],[Net Sales]]</f>
        <v>0.33205137121122136</v>
      </c>
      <c r="V5456">
        <f>YEAR(Sales_Data[[#This Row],[Order_Date]])</f>
        <v>2025</v>
      </c>
      <c r="W5456" t="str">
        <f>TEXT(Sales_Data[[#This Row],[Order_Date]],"mmm")</f>
        <v>May</v>
      </c>
      <c r="X5456">
        <f>MONTH(Sales_Data[[#This Row],[Order_Date]])</f>
        <v>5</v>
      </c>
      <c r="Y5456" t="str">
        <f>"Q"&amp;ROUNDUP(MONTH(Sales_Data[[#This Row],[Order_Date]])/3,0)</f>
        <v>Q2</v>
      </c>
    </row>
    <row r="5457" spans="1:25" x14ac:dyDescent="0.3">
      <c r="A5457" t="s">
        <v>7244</v>
      </c>
      <c r="B5457" s="1">
        <v>45896</v>
      </c>
      <c r="C5457" t="s">
        <v>3738</v>
      </c>
      <c r="D5457" t="s">
        <v>313</v>
      </c>
      <c r="E5457" t="s">
        <v>19</v>
      </c>
      <c r="F5457" t="s">
        <v>113</v>
      </c>
      <c r="G5457" t="s">
        <v>41</v>
      </c>
      <c r="H5457" t="s">
        <v>147</v>
      </c>
      <c r="I5457" t="s">
        <v>369</v>
      </c>
      <c r="J5457">
        <v>1</v>
      </c>
      <c r="K5457">
        <v>16143.12</v>
      </c>
      <c r="L5457">
        <v>0.05</v>
      </c>
      <c r="M5457">
        <v>11476.96</v>
      </c>
      <c r="N5457" t="s">
        <v>109</v>
      </c>
      <c r="O5457" t="s">
        <v>35</v>
      </c>
      <c r="P5457" t="s">
        <v>26</v>
      </c>
      <c r="Q5457">
        <f>Sales_Data[[#This Row],[Quantity]]*Sales_Data[[#This Row],[Unit_Price]]</f>
        <v>16143.12</v>
      </c>
      <c r="R5457">
        <f>Sales_Data[[#This Row],[Gross_Sales]]*Sales_Data[[#This Row],[Discount]]</f>
        <v>807.15600000000006</v>
      </c>
      <c r="S5457">
        <f>Sales_Data[[#This Row],[Gross_Sales]]-Sales_Data[[#This Row],[Discount_Amount]]</f>
        <v>15335.964</v>
      </c>
      <c r="T5457">
        <f>Sales_Data[[#This Row],[Net Sales]]-Sales_Data[[#This Row],[Cost]]</f>
        <v>3859.0040000000008</v>
      </c>
      <c r="U5457" s="2">
        <f>Sales_Data[[#This Row],[Profit]]/Sales_Data[[#This Row],[Net Sales]]</f>
        <v>0.25163100278534828</v>
      </c>
      <c r="V5457">
        <f>YEAR(Sales_Data[[#This Row],[Order_Date]])</f>
        <v>2025</v>
      </c>
      <c r="W5457" t="str">
        <f>TEXT(Sales_Data[[#This Row],[Order_Date]],"mmm")</f>
        <v>Aug</v>
      </c>
      <c r="X5457">
        <f>MONTH(Sales_Data[[#This Row],[Order_Date]])</f>
        <v>8</v>
      </c>
      <c r="Y5457" t="str">
        <f>"Q"&amp;ROUNDUP(MONTH(Sales_Data[[#This Row],[Order_Date]])/3,0)</f>
        <v>Q3</v>
      </c>
    </row>
    <row r="5458" spans="1:25" x14ac:dyDescent="0.3">
      <c r="A5458" t="s">
        <v>7245</v>
      </c>
      <c r="B5458" s="1">
        <v>45981</v>
      </c>
      <c r="C5458" t="s">
        <v>4079</v>
      </c>
      <c r="D5458" t="s">
        <v>419</v>
      </c>
      <c r="E5458" t="s">
        <v>119</v>
      </c>
      <c r="F5458" t="s">
        <v>249</v>
      </c>
      <c r="G5458" t="s">
        <v>67</v>
      </c>
      <c r="H5458" t="s">
        <v>88</v>
      </c>
      <c r="I5458" t="s">
        <v>157</v>
      </c>
      <c r="J5458">
        <v>2</v>
      </c>
      <c r="K5458">
        <v>1440.91</v>
      </c>
      <c r="L5458">
        <v>0</v>
      </c>
      <c r="M5458">
        <v>2167</v>
      </c>
      <c r="N5458" t="s">
        <v>52</v>
      </c>
      <c r="O5458" t="s">
        <v>25</v>
      </c>
      <c r="P5458" t="s">
        <v>44</v>
      </c>
      <c r="Q5458">
        <f>Sales_Data[[#This Row],[Quantity]]*Sales_Data[[#This Row],[Unit_Price]]</f>
        <v>2881.82</v>
      </c>
      <c r="R5458">
        <f>Sales_Data[[#This Row],[Gross_Sales]]*Sales_Data[[#This Row],[Discount]]</f>
        <v>0</v>
      </c>
      <c r="S5458">
        <f>Sales_Data[[#This Row],[Gross_Sales]]-Sales_Data[[#This Row],[Discount_Amount]]</f>
        <v>2881.82</v>
      </c>
      <c r="T5458">
        <f>Sales_Data[[#This Row],[Net Sales]]-Sales_Data[[#This Row],[Cost]]</f>
        <v>714.82000000000016</v>
      </c>
      <c r="U5458" s="2">
        <f>Sales_Data[[#This Row],[Profit]]/Sales_Data[[#This Row],[Net Sales]]</f>
        <v>0.24804463845764138</v>
      </c>
      <c r="V5458">
        <f>YEAR(Sales_Data[[#This Row],[Order_Date]])</f>
        <v>2025</v>
      </c>
      <c r="W5458" t="str">
        <f>TEXT(Sales_Data[[#This Row],[Order_Date]],"mmm")</f>
        <v>Nov</v>
      </c>
      <c r="X5458">
        <f>MONTH(Sales_Data[[#This Row],[Order_Date]])</f>
        <v>11</v>
      </c>
      <c r="Y5458" t="str">
        <f>"Q"&amp;ROUNDUP(MONTH(Sales_Data[[#This Row],[Order_Date]])/3,0)</f>
        <v>Q4</v>
      </c>
    </row>
    <row r="5459" spans="1:25" x14ac:dyDescent="0.3">
      <c r="A5459" t="s">
        <v>7246</v>
      </c>
      <c r="B5459" s="1">
        <v>45953</v>
      </c>
      <c r="C5459" t="s">
        <v>825</v>
      </c>
      <c r="D5459" t="s">
        <v>18</v>
      </c>
      <c r="E5459" t="s">
        <v>119</v>
      </c>
      <c r="F5459" t="s">
        <v>184</v>
      </c>
      <c r="G5459" t="s">
        <v>21</v>
      </c>
      <c r="H5459" t="s">
        <v>230</v>
      </c>
      <c r="I5459" t="s">
        <v>328</v>
      </c>
      <c r="J5459">
        <v>1</v>
      </c>
      <c r="K5459">
        <v>7276.34</v>
      </c>
      <c r="L5459">
        <v>0.1</v>
      </c>
      <c r="M5459">
        <v>4386.5600000000004</v>
      </c>
      <c r="N5459" t="s">
        <v>70</v>
      </c>
      <c r="O5459" t="s">
        <v>35</v>
      </c>
      <c r="P5459" t="s">
        <v>26</v>
      </c>
      <c r="Q5459">
        <f>Sales_Data[[#This Row],[Quantity]]*Sales_Data[[#This Row],[Unit_Price]]</f>
        <v>7276.34</v>
      </c>
      <c r="R5459">
        <f>Sales_Data[[#This Row],[Gross_Sales]]*Sales_Data[[#This Row],[Discount]]</f>
        <v>727.63400000000001</v>
      </c>
      <c r="S5459">
        <f>Sales_Data[[#This Row],[Gross_Sales]]-Sales_Data[[#This Row],[Discount_Amount]]</f>
        <v>6548.7060000000001</v>
      </c>
      <c r="T5459">
        <f>Sales_Data[[#This Row],[Net Sales]]-Sales_Data[[#This Row],[Cost]]</f>
        <v>2162.1459999999997</v>
      </c>
      <c r="U5459" s="2">
        <f>Sales_Data[[#This Row],[Profit]]/Sales_Data[[#This Row],[Net Sales]]</f>
        <v>0.33016385221752204</v>
      </c>
      <c r="V5459">
        <f>YEAR(Sales_Data[[#This Row],[Order_Date]])</f>
        <v>2025</v>
      </c>
      <c r="W5459" t="str">
        <f>TEXT(Sales_Data[[#This Row],[Order_Date]],"mmm")</f>
        <v>Oct</v>
      </c>
      <c r="X5459">
        <f>MONTH(Sales_Data[[#This Row],[Order_Date]])</f>
        <v>10</v>
      </c>
      <c r="Y5459" t="str">
        <f>"Q"&amp;ROUNDUP(MONTH(Sales_Data[[#This Row],[Order_Date]])/3,0)</f>
        <v>Q4</v>
      </c>
    </row>
    <row r="5460" spans="1:25" x14ac:dyDescent="0.3">
      <c r="A5460" t="s">
        <v>7247</v>
      </c>
      <c r="B5460" s="1">
        <v>45844</v>
      </c>
      <c r="C5460" t="s">
        <v>2248</v>
      </c>
      <c r="D5460" t="s">
        <v>170</v>
      </c>
      <c r="E5460" t="s">
        <v>19</v>
      </c>
      <c r="F5460" t="s">
        <v>81</v>
      </c>
      <c r="G5460" t="s">
        <v>67</v>
      </c>
      <c r="H5460" t="s">
        <v>121</v>
      </c>
      <c r="I5460" t="s">
        <v>142</v>
      </c>
      <c r="J5460">
        <v>2</v>
      </c>
      <c r="K5460">
        <v>8426.9599999999991</v>
      </c>
      <c r="L5460">
        <v>0.1</v>
      </c>
      <c r="M5460">
        <v>10850.26</v>
      </c>
      <c r="N5460" t="s">
        <v>24</v>
      </c>
      <c r="O5460" t="s">
        <v>35</v>
      </c>
      <c r="P5460" t="s">
        <v>71</v>
      </c>
      <c r="Q5460">
        <f>Sales_Data[[#This Row],[Quantity]]*Sales_Data[[#This Row],[Unit_Price]]</f>
        <v>16853.919999999998</v>
      </c>
      <c r="R5460">
        <f>Sales_Data[[#This Row],[Gross_Sales]]*Sales_Data[[#This Row],[Discount]]</f>
        <v>1685.3919999999998</v>
      </c>
      <c r="S5460">
        <f>Sales_Data[[#This Row],[Gross_Sales]]-Sales_Data[[#This Row],[Discount_Amount]]</f>
        <v>15168.527999999998</v>
      </c>
      <c r="T5460">
        <f>Sales_Data[[#This Row],[Net Sales]]-Sales_Data[[#This Row],[Cost]]</f>
        <v>4318.2679999999982</v>
      </c>
      <c r="U5460" s="2">
        <f>Sales_Data[[#This Row],[Profit]]/Sales_Data[[#This Row],[Net Sales]]</f>
        <v>0.28468602886186445</v>
      </c>
      <c r="V5460">
        <f>YEAR(Sales_Data[[#This Row],[Order_Date]])</f>
        <v>2025</v>
      </c>
      <c r="W5460" t="str">
        <f>TEXT(Sales_Data[[#This Row],[Order_Date]],"mmm")</f>
        <v>Jul</v>
      </c>
      <c r="X5460">
        <f>MONTH(Sales_Data[[#This Row],[Order_Date]])</f>
        <v>7</v>
      </c>
      <c r="Y5460" t="str">
        <f>"Q"&amp;ROUNDUP(MONTH(Sales_Data[[#This Row],[Order_Date]])/3,0)</f>
        <v>Q3</v>
      </c>
    </row>
    <row r="5461" spans="1:25" x14ac:dyDescent="0.3">
      <c r="A5461" t="s">
        <v>7248</v>
      </c>
      <c r="B5461" s="1">
        <v>45865</v>
      </c>
      <c r="C5461" t="s">
        <v>1036</v>
      </c>
      <c r="D5461" t="s">
        <v>497</v>
      </c>
      <c r="E5461" t="s">
        <v>48</v>
      </c>
      <c r="F5461" t="s">
        <v>126</v>
      </c>
      <c r="G5461" t="s">
        <v>67</v>
      </c>
      <c r="H5461" t="s">
        <v>133</v>
      </c>
      <c r="I5461" t="s">
        <v>134</v>
      </c>
      <c r="J5461">
        <v>1</v>
      </c>
      <c r="K5461">
        <v>22071.9</v>
      </c>
      <c r="L5461">
        <v>0.15</v>
      </c>
      <c r="M5461">
        <v>13068.16</v>
      </c>
      <c r="N5461" t="s">
        <v>52</v>
      </c>
      <c r="O5461" t="s">
        <v>35</v>
      </c>
      <c r="P5461" t="s">
        <v>71</v>
      </c>
      <c r="Q5461">
        <f>Sales_Data[[#This Row],[Quantity]]*Sales_Data[[#This Row],[Unit_Price]]</f>
        <v>22071.9</v>
      </c>
      <c r="R5461">
        <f>Sales_Data[[#This Row],[Gross_Sales]]*Sales_Data[[#This Row],[Discount]]</f>
        <v>3310.7850000000003</v>
      </c>
      <c r="S5461">
        <f>Sales_Data[[#This Row],[Gross_Sales]]-Sales_Data[[#This Row],[Discount_Amount]]</f>
        <v>18761.115000000002</v>
      </c>
      <c r="T5461">
        <f>Sales_Data[[#This Row],[Net Sales]]-Sales_Data[[#This Row],[Cost]]</f>
        <v>5692.9550000000017</v>
      </c>
      <c r="U5461" s="2">
        <f>Sales_Data[[#This Row],[Profit]]/Sales_Data[[#This Row],[Net Sales]]</f>
        <v>0.30344438483533637</v>
      </c>
      <c r="V5461">
        <f>YEAR(Sales_Data[[#This Row],[Order_Date]])</f>
        <v>2025</v>
      </c>
      <c r="W5461" t="str">
        <f>TEXT(Sales_Data[[#This Row],[Order_Date]],"mmm")</f>
        <v>Jul</v>
      </c>
      <c r="X5461">
        <f>MONTH(Sales_Data[[#This Row],[Order_Date]])</f>
        <v>7</v>
      </c>
      <c r="Y5461" t="str">
        <f>"Q"&amp;ROUNDUP(MONTH(Sales_Data[[#This Row],[Order_Date]])/3,0)</f>
        <v>Q3</v>
      </c>
    </row>
    <row r="5462" spans="1:25" x14ac:dyDescent="0.3">
      <c r="A5462" t="s">
        <v>7249</v>
      </c>
      <c r="B5462" s="1">
        <v>45877</v>
      </c>
      <c r="C5462" t="s">
        <v>2113</v>
      </c>
      <c r="D5462" t="s">
        <v>699</v>
      </c>
      <c r="E5462" t="s">
        <v>30</v>
      </c>
      <c r="F5462" t="s">
        <v>87</v>
      </c>
      <c r="G5462" t="s">
        <v>21</v>
      </c>
      <c r="H5462" t="s">
        <v>297</v>
      </c>
      <c r="I5462" t="s">
        <v>297</v>
      </c>
      <c r="J5462">
        <v>5</v>
      </c>
      <c r="K5462">
        <v>3760.75</v>
      </c>
      <c r="L5462">
        <v>0.05</v>
      </c>
      <c r="M5462">
        <v>12250.73</v>
      </c>
      <c r="N5462" t="s">
        <v>52</v>
      </c>
      <c r="O5462" t="s">
        <v>35</v>
      </c>
      <c r="P5462" t="s">
        <v>44</v>
      </c>
      <c r="Q5462">
        <f>Sales_Data[[#This Row],[Quantity]]*Sales_Data[[#This Row],[Unit_Price]]</f>
        <v>18803.75</v>
      </c>
      <c r="R5462">
        <f>Sales_Data[[#This Row],[Gross_Sales]]*Sales_Data[[#This Row],[Discount]]</f>
        <v>940.1875</v>
      </c>
      <c r="S5462">
        <f>Sales_Data[[#This Row],[Gross_Sales]]-Sales_Data[[#This Row],[Discount_Amount]]</f>
        <v>17863.5625</v>
      </c>
      <c r="T5462">
        <f>Sales_Data[[#This Row],[Net Sales]]-Sales_Data[[#This Row],[Cost]]</f>
        <v>5612.8325000000004</v>
      </c>
      <c r="U5462" s="2">
        <f>Sales_Data[[#This Row],[Profit]]/Sales_Data[[#This Row],[Net Sales]]</f>
        <v>0.31420566306412845</v>
      </c>
      <c r="V5462">
        <f>YEAR(Sales_Data[[#This Row],[Order_Date]])</f>
        <v>2025</v>
      </c>
      <c r="W5462" t="str">
        <f>TEXT(Sales_Data[[#This Row],[Order_Date]],"mmm")</f>
        <v>Aug</v>
      </c>
      <c r="X5462">
        <f>MONTH(Sales_Data[[#This Row],[Order_Date]])</f>
        <v>8</v>
      </c>
      <c r="Y5462" t="str">
        <f>"Q"&amp;ROUNDUP(MONTH(Sales_Data[[#This Row],[Order_Date]])/3,0)</f>
        <v>Q3</v>
      </c>
    </row>
    <row r="5463" spans="1:25" x14ac:dyDescent="0.3">
      <c r="A5463" t="s">
        <v>7250</v>
      </c>
      <c r="B5463" s="1">
        <v>45847</v>
      </c>
      <c r="C5463" t="s">
        <v>64</v>
      </c>
      <c r="D5463" t="s">
        <v>685</v>
      </c>
      <c r="E5463" t="s">
        <v>19</v>
      </c>
      <c r="F5463" t="s">
        <v>57</v>
      </c>
      <c r="G5463" t="s">
        <v>41</v>
      </c>
      <c r="H5463" t="s">
        <v>147</v>
      </c>
      <c r="I5463" t="s">
        <v>369</v>
      </c>
      <c r="J5463">
        <v>1</v>
      </c>
      <c r="K5463">
        <v>11327.9</v>
      </c>
      <c r="L5463">
        <v>0.1</v>
      </c>
      <c r="M5463">
        <v>7397.73</v>
      </c>
      <c r="N5463" t="s">
        <v>24</v>
      </c>
      <c r="O5463" t="s">
        <v>35</v>
      </c>
      <c r="P5463" t="s">
        <v>44</v>
      </c>
      <c r="Q5463">
        <f>Sales_Data[[#This Row],[Quantity]]*Sales_Data[[#This Row],[Unit_Price]]</f>
        <v>11327.9</v>
      </c>
      <c r="R5463">
        <f>Sales_Data[[#This Row],[Gross_Sales]]*Sales_Data[[#This Row],[Discount]]</f>
        <v>1132.79</v>
      </c>
      <c r="S5463">
        <f>Sales_Data[[#This Row],[Gross_Sales]]-Sales_Data[[#This Row],[Discount_Amount]]</f>
        <v>10195.11</v>
      </c>
      <c r="T5463">
        <f>Sales_Data[[#This Row],[Net Sales]]-Sales_Data[[#This Row],[Cost]]</f>
        <v>2797.380000000001</v>
      </c>
      <c r="U5463" s="2">
        <f>Sales_Data[[#This Row],[Profit]]/Sales_Data[[#This Row],[Net Sales]]</f>
        <v>0.27438448432630946</v>
      </c>
      <c r="V5463">
        <f>YEAR(Sales_Data[[#This Row],[Order_Date]])</f>
        <v>2025</v>
      </c>
      <c r="W5463" t="str">
        <f>TEXT(Sales_Data[[#This Row],[Order_Date]],"mmm")</f>
        <v>Jul</v>
      </c>
      <c r="X5463">
        <f>MONTH(Sales_Data[[#This Row],[Order_Date]])</f>
        <v>7</v>
      </c>
      <c r="Y5463" t="str">
        <f>"Q"&amp;ROUNDUP(MONTH(Sales_Data[[#This Row],[Order_Date]])/3,0)</f>
        <v>Q3</v>
      </c>
    </row>
    <row r="5464" spans="1:25" x14ac:dyDescent="0.3">
      <c r="A5464" t="s">
        <v>7251</v>
      </c>
      <c r="B5464" s="1">
        <v>46003</v>
      </c>
      <c r="C5464" t="s">
        <v>6977</v>
      </c>
      <c r="D5464" t="s">
        <v>260</v>
      </c>
      <c r="E5464" t="s">
        <v>119</v>
      </c>
      <c r="F5464" t="s">
        <v>120</v>
      </c>
      <c r="G5464" t="s">
        <v>67</v>
      </c>
      <c r="H5464" t="s">
        <v>88</v>
      </c>
      <c r="I5464" t="s">
        <v>89</v>
      </c>
      <c r="J5464">
        <v>2</v>
      </c>
      <c r="K5464">
        <v>7130.26</v>
      </c>
      <c r="L5464">
        <v>0</v>
      </c>
      <c r="M5464">
        <v>10021.219999999999</v>
      </c>
      <c r="N5464" t="s">
        <v>70</v>
      </c>
      <c r="O5464" t="s">
        <v>35</v>
      </c>
      <c r="P5464" t="s">
        <v>71</v>
      </c>
      <c r="Q5464">
        <f>Sales_Data[[#This Row],[Quantity]]*Sales_Data[[#This Row],[Unit_Price]]</f>
        <v>14260.52</v>
      </c>
      <c r="R5464">
        <f>Sales_Data[[#This Row],[Gross_Sales]]*Sales_Data[[#This Row],[Discount]]</f>
        <v>0</v>
      </c>
      <c r="S5464">
        <f>Sales_Data[[#This Row],[Gross_Sales]]-Sales_Data[[#This Row],[Discount_Amount]]</f>
        <v>14260.52</v>
      </c>
      <c r="T5464">
        <f>Sales_Data[[#This Row],[Net Sales]]-Sales_Data[[#This Row],[Cost]]</f>
        <v>4239.3000000000011</v>
      </c>
      <c r="U5464" s="2">
        <f>Sales_Data[[#This Row],[Profit]]/Sales_Data[[#This Row],[Net Sales]]</f>
        <v>0.29727527467441589</v>
      </c>
      <c r="V5464">
        <f>YEAR(Sales_Data[[#This Row],[Order_Date]])</f>
        <v>2025</v>
      </c>
      <c r="W5464" t="str">
        <f>TEXT(Sales_Data[[#This Row],[Order_Date]],"mmm")</f>
        <v>Dec</v>
      </c>
      <c r="X5464">
        <f>MONTH(Sales_Data[[#This Row],[Order_Date]])</f>
        <v>12</v>
      </c>
      <c r="Y5464" t="str">
        <f>"Q"&amp;ROUNDUP(MONTH(Sales_Data[[#This Row],[Order_Date]])/3,0)</f>
        <v>Q4</v>
      </c>
    </row>
    <row r="5465" spans="1:25" x14ac:dyDescent="0.3">
      <c r="A5465" t="s">
        <v>7252</v>
      </c>
      <c r="B5465" s="1">
        <v>45941</v>
      </c>
      <c r="C5465" t="s">
        <v>2439</v>
      </c>
      <c r="D5465" t="s">
        <v>238</v>
      </c>
      <c r="E5465" t="s">
        <v>119</v>
      </c>
      <c r="F5465" t="s">
        <v>538</v>
      </c>
      <c r="G5465" t="s">
        <v>32</v>
      </c>
      <c r="H5465" t="s">
        <v>33</v>
      </c>
      <c r="I5465" t="s">
        <v>161</v>
      </c>
      <c r="J5465">
        <v>3</v>
      </c>
      <c r="K5465">
        <v>1131.8</v>
      </c>
      <c r="L5465">
        <v>0.15</v>
      </c>
      <c r="M5465">
        <v>2486.1</v>
      </c>
      <c r="N5465" t="s">
        <v>52</v>
      </c>
      <c r="O5465" t="s">
        <v>35</v>
      </c>
      <c r="P5465" t="s">
        <v>71</v>
      </c>
      <c r="Q5465">
        <f>Sales_Data[[#This Row],[Quantity]]*Sales_Data[[#This Row],[Unit_Price]]</f>
        <v>3395.3999999999996</v>
      </c>
      <c r="R5465">
        <f>Sales_Data[[#This Row],[Gross_Sales]]*Sales_Data[[#This Row],[Discount]]</f>
        <v>509.30999999999995</v>
      </c>
      <c r="S5465">
        <f>Sales_Data[[#This Row],[Gross_Sales]]-Sales_Data[[#This Row],[Discount_Amount]]</f>
        <v>2886.0899999999997</v>
      </c>
      <c r="T5465">
        <f>Sales_Data[[#This Row],[Net Sales]]-Sales_Data[[#This Row],[Cost]]</f>
        <v>399.98999999999978</v>
      </c>
      <c r="U5465" s="2">
        <f>Sales_Data[[#This Row],[Profit]]/Sales_Data[[#This Row],[Net Sales]]</f>
        <v>0.13859235158986719</v>
      </c>
      <c r="V5465">
        <f>YEAR(Sales_Data[[#This Row],[Order_Date]])</f>
        <v>2025</v>
      </c>
      <c r="W5465" t="str">
        <f>TEXT(Sales_Data[[#This Row],[Order_Date]],"mmm")</f>
        <v>Oct</v>
      </c>
      <c r="X5465">
        <f>MONTH(Sales_Data[[#This Row],[Order_Date]])</f>
        <v>10</v>
      </c>
      <c r="Y5465" t="str">
        <f>"Q"&amp;ROUNDUP(MONTH(Sales_Data[[#This Row],[Order_Date]])/3,0)</f>
        <v>Q4</v>
      </c>
    </row>
    <row r="5466" spans="1:25" x14ac:dyDescent="0.3">
      <c r="A5466" t="s">
        <v>7253</v>
      </c>
      <c r="B5466" s="1">
        <v>46009</v>
      </c>
      <c r="C5466" t="s">
        <v>2525</v>
      </c>
      <c r="D5466" t="s">
        <v>215</v>
      </c>
      <c r="E5466" t="s">
        <v>48</v>
      </c>
      <c r="F5466" t="s">
        <v>132</v>
      </c>
      <c r="G5466" t="s">
        <v>32</v>
      </c>
      <c r="H5466" t="s">
        <v>50</v>
      </c>
      <c r="I5466" t="s">
        <v>51</v>
      </c>
      <c r="J5466">
        <v>2</v>
      </c>
      <c r="K5466">
        <v>21730.28</v>
      </c>
      <c r="L5466">
        <v>0.05</v>
      </c>
      <c r="M5466">
        <v>32359.4</v>
      </c>
      <c r="N5466" t="s">
        <v>24</v>
      </c>
      <c r="O5466" t="s">
        <v>25</v>
      </c>
      <c r="P5466" t="s">
        <v>71</v>
      </c>
      <c r="Q5466">
        <f>Sales_Data[[#This Row],[Quantity]]*Sales_Data[[#This Row],[Unit_Price]]</f>
        <v>43460.56</v>
      </c>
      <c r="R5466">
        <f>Sales_Data[[#This Row],[Gross_Sales]]*Sales_Data[[#This Row],[Discount]]</f>
        <v>2173.0279999999998</v>
      </c>
      <c r="S5466">
        <f>Sales_Data[[#This Row],[Gross_Sales]]-Sales_Data[[#This Row],[Discount_Amount]]</f>
        <v>41287.531999999999</v>
      </c>
      <c r="T5466">
        <f>Sales_Data[[#This Row],[Net Sales]]-Sales_Data[[#This Row],[Cost]]</f>
        <v>8928.1319999999978</v>
      </c>
      <c r="U5466" s="2">
        <f>Sales_Data[[#This Row],[Profit]]/Sales_Data[[#This Row],[Net Sales]]</f>
        <v>0.21624281151026412</v>
      </c>
      <c r="V5466">
        <f>YEAR(Sales_Data[[#This Row],[Order_Date]])</f>
        <v>2025</v>
      </c>
      <c r="W5466" t="str">
        <f>TEXT(Sales_Data[[#This Row],[Order_Date]],"mmm")</f>
        <v>Dec</v>
      </c>
      <c r="X5466">
        <f>MONTH(Sales_Data[[#This Row],[Order_Date]])</f>
        <v>12</v>
      </c>
      <c r="Y5466" t="str">
        <f>"Q"&amp;ROUNDUP(MONTH(Sales_Data[[#This Row],[Order_Date]])/3,0)</f>
        <v>Q4</v>
      </c>
    </row>
    <row r="5467" spans="1:25" x14ac:dyDescent="0.3">
      <c r="A5467" t="s">
        <v>7254</v>
      </c>
      <c r="B5467" s="1">
        <v>45894</v>
      </c>
      <c r="C5467" t="s">
        <v>383</v>
      </c>
      <c r="D5467" t="s">
        <v>1650</v>
      </c>
      <c r="E5467" t="s">
        <v>119</v>
      </c>
      <c r="F5467" t="s">
        <v>249</v>
      </c>
      <c r="G5467" t="s">
        <v>41</v>
      </c>
      <c r="H5467" t="s">
        <v>147</v>
      </c>
      <c r="I5467" t="s">
        <v>369</v>
      </c>
      <c r="J5467">
        <v>2</v>
      </c>
      <c r="K5467">
        <v>3214.19</v>
      </c>
      <c r="L5467">
        <v>0.1</v>
      </c>
      <c r="M5467">
        <v>4461.18</v>
      </c>
      <c r="N5467" t="s">
        <v>24</v>
      </c>
      <c r="O5467" t="s">
        <v>35</v>
      </c>
      <c r="P5467" t="s">
        <v>44</v>
      </c>
      <c r="Q5467">
        <f>Sales_Data[[#This Row],[Quantity]]*Sales_Data[[#This Row],[Unit_Price]]</f>
        <v>6428.38</v>
      </c>
      <c r="R5467">
        <f>Sales_Data[[#This Row],[Gross_Sales]]*Sales_Data[[#This Row],[Discount]]</f>
        <v>642.83800000000008</v>
      </c>
      <c r="S5467">
        <f>Sales_Data[[#This Row],[Gross_Sales]]-Sales_Data[[#This Row],[Discount_Amount]]</f>
        <v>5785.5420000000004</v>
      </c>
      <c r="T5467">
        <f>Sales_Data[[#This Row],[Net Sales]]-Sales_Data[[#This Row],[Cost]]</f>
        <v>1324.3620000000001</v>
      </c>
      <c r="U5467" s="2">
        <f>Sales_Data[[#This Row],[Profit]]/Sales_Data[[#This Row],[Net Sales]]</f>
        <v>0.22890889047214591</v>
      </c>
      <c r="V5467">
        <f>YEAR(Sales_Data[[#This Row],[Order_Date]])</f>
        <v>2025</v>
      </c>
      <c r="W5467" t="str">
        <f>TEXT(Sales_Data[[#This Row],[Order_Date]],"mmm")</f>
        <v>Aug</v>
      </c>
      <c r="X5467">
        <f>MONTH(Sales_Data[[#This Row],[Order_Date]])</f>
        <v>8</v>
      </c>
      <c r="Y5467" t="str">
        <f>"Q"&amp;ROUNDUP(MONTH(Sales_Data[[#This Row],[Order_Date]])/3,0)</f>
        <v>Q3</v>
      </c>
    </row>
    <row r="5468" spans="1:25" x14ac:dyDescent="0.3">
      <c r="A5468" t="s">
        <v>7255</v>
      </c>
      <c r="B5468" s="1">
        <v>45851</v>
      </c>
      <c r="C5468" t="s">
        <v>1262</v>
      </c>
      <c r="D5468" t="s">
        <v>427</v>
      </c>
      <c r="E5468" t="s">
        <v>19</v>
      </c>
      <c r="F5468" t="s">
        <v>57</v>
      </c>
      <c r="G5468" t="s">
        <v>67</v>
      </c>
      <c r="H5468" t="s">
        <v>68</v>
      </c>
      <c r="I5468" t="s">
        <v>97</v>
      </c>
      <c r="J5468">
        <v>2</v>
      </c>
      <c r="K5468">
        <v>6404.73</v>
      </c>
      <c r="L5468">
        <v>0.15</v>
      </c>
      <c r="M5468">
        <v>7933.41</v>
      </c>
      <c r="N5468" t="s">
        <v>83</v>
      </c>
      <c r="O5468" t="s">
        <v>35</v>
      </c>
      <c r="P5468" t="s">
        <v>44</v>
      </c>
      <c r="Q5468">
        <f>Sales_Data[[#This Row],[Quantity]]*Sales_Data[[#This Row],[Unit_Price]]</f>
        <v>12809.46</v>
      </c>
      <c r="R5468">
        <f>Sales_Data[[#This Row],[Gross_Sales]]*Sales_Data[[#This Row],[Discount]]</f>
        <v>1921.4189999999999</v>
      </c>
      <c r="S5468">
        <f>Sales_Data[[#This Row],[Gross_Sales]]-Sales_Data[[#This Row],[Discount_Amount]]</f>
        <v>10888.040999999999</v>
      </c>
      <c r="T5468">
        <f>Sales_Data[[#This Row],[Net Sales]]-Sales_Data[[#This Row],[Cost]]</f>
        <v>2954.6309999999994</v>
      </c>
      <c r="U5468" s="2">
        <f>Sales_Data[[#This Row],[Profit]]/Sales_Data[[#This Row],[Net Sales]]</f>
        <v>0.2713647937218458</v>
      </c>
      <c r="V5468">
        <f>YEAR(Sales_Data[[#This Row],[Order_Date]])</f>
        <v>2025</v>
      </c>
      <c r="W5468" t="str">
        <f>TEXT(Sales_Data[[#This Row],[Order_Date]],"mmm")</f>
        <v>Jul</v>
      </c>
      <c r="X5468">
        <f>MONTH(Sales_Data[[#This Row],[Order_Date]])</f>
        <v>7</v>
      </c>
      <c r="Y5468" t="str">
        <f>"Q"&amp;ROUNDUP(MONTH(Sales_Data[[#This Row],[Order_Date]])/3,0)</f>
        <v>Q3</v>
      </c>
    </row>
    <row r="5469" spans="1:25" x14ac:dyDescent="0.3">
      <c r="A5469" t="s">
        <v>7256</v>
      </c>
      <c r="B5469" s="1">
        <v>45944</v>
      </c>
      <c r="C5469" t="s">
        <v>3433</v>
      </c>
      <c r="D5469" t="s">
        <v>457</v>
      </c>
      <c r="E5469" t="s">
        <v>39</v>
      </c>
      <c r="F5469" t="s">
        <v>107</v>
      </c>
      <c r="G5469" t="s">
        <v>67</v>
      </c>
      <c r="H5469" t="s">
        <v>88</v>
      </c>
      <c r="I5469" t="s">
        <v>157</v>
      </c>
      <c r="J5469">
        <v>2</v>
      </c>
      <c r="K5469">
        <v>3716.37</v>
      </c>
      <c r="L5469">
        <v>0.1</v>
      </c>
      <c r="M5469">
        <v>4938.45</v>
      </c>
      <c r="N5469" t="s">
        <v>24</v>
      </c>
      <c r="O5469" t="s">
        <v>53</v>
      </c>
      <c r="P5469" t="s">
        <v>71</v>
      </c>
      <c r="Q5469">
        <f>Sales_Data[[#This Row],[Quantity]]*Sales_Data[[#This Row],[Unit_Price]]</f>
        <v>7432.74</v>
      </c>
      <c r="R5469">
        <f>Sales_Data[[#This Row],[Gross_Sales]]*Sales_Data[[#This Row],[Discount]]</f>
        <v>743.274</v>
      </c>
      <c r="S5469">
        <f>Sales_Data[[#This Row],[Gross_Sales]]-Sales_Data[[#This Row],[Discount_Amount]]</f>
        <v>6689.4659999999994</v>
      </c>
      <c r="T5469">
        <f>Sales_Data[[#This Row],[Net Sales]]-Sales_Data[[#This Row],[Cost]]</f>
        <v>1751.0159999999996</v>
      </c>
      <c r="U5469" s="2">
        <f>Sales_Data[[#This Row],[Profit]]/Sales_Data[[#This Row],[Net Sales]]</f>
        <v>0.26175721649530764</v>
      </c>
      <c r="V5469">
        <f>YEAR(Sales_Data[[#This Row],[Order_Date]])</f>
        <v>2025</v>
      </c>
      <c r="W5469" t="str">
        <f>TEXT(Sales_Data[[#This Row],[Order_Date]],"mmm")</f>
        <v>Oct</v>
      </c>
      <c r="X5469">
        <f>MONTH(Sales_Data[[#This Row],[Order_Date]])</f>
        <v>10</v>
      </c>
      <c r="Y5469" t="str">
        <f>"Q"&amp;ROUNDUP(MONTH(Sales_Data[[#This Row],[Order_Date]])/3,0)</f>
        <v>Q4</v>
      </c>
    </row>
    <row r="5470" spans="1:25" x14ac:dyDescent="0.3">
      <c r="A5470" t="s">
        <v>7257</v>
      </c>
      <c r="B5470" s="1">
        <v>45916</v>
      </c>
      <c r="C5470" t="s">
        <v>409</v>
      </c>
      <c r="D5470" t="s">
        <v>322</v>
      </c>
      <c r="E5470" t="s">
        <v>48</v>
      </c>
      <c r="F5470" t="s">
        <v>126</v>
      </c>
      <c r="G5470" t="s">
        <v>67</v>
      </c>
      <c r="H5470" t="s">
        <v>88</v>
      </c>
      <c r="I5470" t="s">
        <v>89</v>
      </c>
      <c r="J5470">
        <v>3</v>
      </c>
      <c r="K5470">
        <v>19471.38</v>
      </c>
      <c r="L5470">
        <v>0.1</v>
      </c>
      <c r="M5470">
        <v>38754.89</v>
      </c>
      <c r="N5470" t="s">
        <v>109</v>
      </c>
      <c r="O5470" t="s">
        <v>25</v>
      </c>
      <c r="P5470" t="s">
        <v>44</v>
      </c>
      <c r="Q5470">
        <f>Sales_Data[[#This Row],[Quantity]]*Sales_Data[[#This Row],[Unit_Price]]</f>
        <v>58414.14</v>
      </c>
      <c r="R5470">
        <f>Sales_Data[[#This Row],[Gross_Sales]]*Sales_Data[[#This Row],[Discount]]</f>
        <v>5841.4140000000007</v>
      </c>
      <c r="S5470">
        <f>Sales_Data[[#This Row],[Gross_Sales]]-Sales_Data[[#This Row],[Discount_Amount]]</f>
        <v>52572.725999999995</v>
      </c>
      <c r="T5470">
        <f>Sales_Data[[#This Row],[Net Sales]]-Sales_Data[[#This Row],[Cost]]</f>
        <v>13817.835999999996</v>
      </c>
      <c r="U5470" s="2">
        <f>Sales_Data[[#This Row],[Profit]]/Sales_Data[[#This Row],[Net Sales]]</f>
        <v>0.26283278519740438</v>
      </c>
      <c r="V5470">
        <f>YEAR(Sales_Data[[#This Row],[Order_Date]])</f>
        <v>2025</v>
      </c>
      <c r="W5470" t="str">
        <f>TEXT(Sales_Data[[#This Row],[Order_Date]],"mmm")</f>
        <v>Sep</v>
      </c>
      <c r="X5470">
        <f>MONTH(Sales_Data[[#This Row],[Order_Date]])</f>
        <v>9</v>
      </c>
      <c r="Y5470" t="str">
        <f>"Q"&amp;ROUNDUP(MONTH(Sales_Data[[#This Row],[Order_Date]])/3,0)</f>
        <v>Q3</v>
      </c>
    </row>
    <row r="5471" spans="1:25" x14ac:dyDescent="0.3">
      <c r="A5471" t="s">
        <v>7258</v>
      </c>
      <c r="B5471" s="1">
        <v>45903</v>
      </c>
      <c r="C5471" t="s">
        <v>1425</v>
      </c>
      <c r="D5471" t="s">
        <v>218</v>
      </c>
      <c r="E5471" t="s">
        <v>119</v>
      </c>
      <c r="F5471" t="s">
        <v>146</v>
      </c>
      <c r="G5471" t="s">
        <v>67</v>
      </c>
      <c r="H5471" t="s">
        <v>121</v>
      </c>
      <c r="I5471" t="s">
        <v>122</v>
      </c>
      <c r="J5471">
        <v>1</v>
      </c>
      <c r="K5471">
        <v>4277.26</v>
      </c>
      <c r="L5471">
        <v>0.1</v>
      </c>
      <c r="M5471">
        <v>2404.25</v>
      </c>
      <c r="N5471" t="s">
        <v>52</v>
      </c>
      <c r="O5471" t="s">
        <v>35</v>
      </c>
      <c r="P5471" t="s">
        <v>71</v>
      </c>
      <c r="Q5471">
        <f>Sales_Data[[#This Row],[Quantity]]*Sales_Data[[#This Row],[Unit_Price]]</f>
        <v>4277.26</v>
      </c>
      <c r="R5471">
        <f>Sales_Data[[#This Row],[Gross_Sales]]*Sales_Data[[#This Row],[Discount]]</f>
        <v>427.72600000000006</v>
      </c>
      <c r="S5471">
        <f>Sales_Data[[#This Row],[Gross_Sales]]-Sales_Data[[#This Row],[Discount_Amount]]</f>
        <v>3849.5340000000001</v>
      </c>
      <c r="T5471">
        <f>Sales_Data[[#This Row],[Net Sales]]-Sales_Data[[#This Row],[Cost]]</f>
        <v>1445.2840000000001</v>
      </c>
      <c r="U5471" s="2">
        <f>Sales_Data[[#This Row],[Profit]]/Sales_Data[[#This Row],[Net Sales]]</f>
        <v>0.37544388489619784</v>
      </c>
      <c r="V5471">
        <f>YEAR(Sales_Data[[#This Row],[Order_Date]])</f>
        <v>2025</v>
      </c>
      <c r="W5471" t="str">
        <f>TEXT(Sales_Data[[#This Row],[Order_Date]],"mmm")</f>
        <v>Sep</v>
      </c>
      <c r="X5471">
        <f>MONTH(Sales_Data[[#This Row],[Order_Date]])</f>
        <v>9</v>
      </c>
      <c r="Y5471" t="str">
        <f>"Q"&amp;ROUNDUP(MONTH(Sales_Data[[#This Row],[Order_Date]])/3,0)</f>
        <v>Q3</v>
      </c>
    </row>
    <row r="5472" spans="1:25" x14ac:dyDescent="0.3">
      <c r="A5472" t="s">
        <v>7259</v>
      </c>
      <c r="B5472" s="1">
        <v>45793</v>
      </c>
      <c r="C5472" t="s">
        <v>3363</v>
      </c>
      <c r="D5472" t="s">
        <v>504</v>
      </c>
      <c r="E5472" t="s">
        <v>39</v>
      </c>
      <c r="F5472" t="s">
        <v>40</v>
      </c>
      <c r="G5472" t="s">
        <v>32</v>
      </c>
      <c r="H5472" t="s">
        <v>50</v>
      </c>
      <c r="I5472" t="s">
        <v>58</v>
      </c>
      <c r="J5472">
        <v>3</v>
      </c>
      <c r="K5472">
        <v>2827.33</v>
      </c>
      <c r="L5472">
        <v>0.15</v>
      </c>
      <c r="M5472">
        <v>6265.72</v>
      </c>
      <c r="N5472" t="s">
        <v>24</v>
      </c>
      <c r="O5472" t="s">
        <v>35</v>
      </c>
      <c r="P5472" t="s">
        <v>44</v>
      </c>
      <c r="Q5472">
        <f>Sales_Data[[#This Row],[Quantity]]*Sales_Data[[#This Row],[Unit_Price]]</f>
        <v>8481.99</v>
      </c>
      <c r="R5472">
        <f>Sales_Data[[#This Row],[Gross_Sales]]*Sales_Data[[#This Row],[Discount]]</f>
        <v>1272.2984999999999</v>
      </c>
      <c r="S5472">
        <f>Sales_Data[[#This Row],[Gross_Sales]]-Sales_Data[[#This Row],[Discount_Amount]]</f>
        <v>7209.6914999999999</v>
      </c>
      <c r="T5472">
        <f>Sales_Data[[#This Row],[Net Sales]]-Sales_Data[[#This Row],[Cost]]</f>
        <v>943.97149999999965</v>
      </c>
      <c r="U5472" s="2">
        <f>Sales_Data[[#This Row],[Profit]]/Sales_Data[[#This Row],[Net Sales]]</f>
        <v>0.13093091431165949</v>
      </c>
      <c r="V5472">
        <f>YEAR(Sales_Data[[#This Row],[Order_Date]])</f>
        <v>2025</v>
      </c>
      <c r="W5472" t="str">
        <f>TEXT(Sales_Data[[#This Row],[Order_Date]],"mmm")</f>
        <v>May</v>
      </c>
      <c r="X5472">
        <f>MONTH(Sales_Data[[#This Row],[Order_Date]])</f>
        <v>5</v>
      </c>
      <c r="Y5472" t="str">
        <f>"Q"&amp;ROUNDUP(MONTH(Sales_Data[[#This Row],[Order_Date]])/3,0)</f>
        <v>Q2</v>
      </c>
    </row>
    <row r="5473" spans="1:25" x14ac:dyDescent="0.3">
      <c r="A5473" t="s">
        <v>7260</v>
      </c>
      <c r="B5473" s="1">
        <v>45937</v>
      </c>
      <c r="C5473" t="s">
        <v>2430</v>
      </c>
      <c r="D5473" t="s">
        <v>662</v>
      </c>
      <c r="E5473" t="s">
        <v>39</v>
      </c>
      <c r="F5473" t="s">
        <v>107</v>
      </c>
      <c r="G5473" t="s">
        <v>21</v>
      </c>
      <c r="H5473" t="s">
        <v>22</v>
      </c>
      <c r="I5473" t="s">
        <v>62</v>
      </c>
      <c r="J5473">
        <v>2</v>
      </c>
      <c r="K5473">
        <v>5252.95</v>
      </c>
      <c r="L5473">
        <v>0.1</v>
      </c>
      <c r="M5473">
        <v>7622.66</v>
      </c>
      <c r="N5473" t="s">
        <v>83</v>
      </c>
      <c r="O5473" t="s">
        <v>35</v>
      </c>
      <c r="P5473" t="s">
        <v>71</v>
      </c>
      <c r="Q5473">
        <f>Sales_Data[[#This Row],[Quantity]]*Sales_Data[[#This Row],[Unit_Price]]</f>
        <v>10505.9</v>
      </c>
      <c r="R5473">
        <f>Sales_Data[[#This Row],[Gross_Sales]]*Sales_Data[[#This Row],[Discount]]</f>
        <v>1050.5899999999999</v>
      </c>
      <c r="S5473">
        <f>Sales_Data[[#This Row],[Gross_Sales]]-Sales_Data[[#This Row],[Discount_Amount]]</f>
        <v>9455.31</v>
      </c>
      <c r="T5473">
        <f>Sales_Data[[#This Row],[Net Sales]]-Sales_Data[[#This Row],[Cost]]</f>
        <v>1832.6499999999996</v>
      </c>
      <c r="U5473" s="2">
        <f>Sales_Data[[#This Row],[Profit]]/Sales_Data[[#This Row],[Net Sales]]</f>
        <v>0.19382230725380761</v>
      </c>
      <c r="V5473">
        <f>YEAR(Sales_Data[[#This Row],[Order_Date]])</f>
        <v>2025</v>
      </c>
      <c r="W5473" t="str">
        <f>TEXT(Sales_Data[[#This Row],[Order_Date]],"mmm")</f>
        <v>Oct</v>
      </c>
      <c r="X5473">
        <f>MONTH(Sales_Data[[#This Row],[Order_Date]])</f>
        <v>10</v>
      </c>
      <c r="Y5473" t="str">
        <f>"Q"&amp;ROUNDUP(MONTH(Sales_Data[[#This Row],[Order_Date]])/3,0)</f>
        <v>Q4</v>
      </c>
    </row>
    <row r="5474" spans="1:25" x14ac:dyDescent="0.3">
      <c r="A5474" t="s">
        <v>7261</v>
      </c>
      <c r="B5474" s="1">
        <v>45928</v>
      </c>
      <c r="C5474" t="s">
        <v>3813</v>
      </c>
      <c r="D5474" t="s">
        <v>580</v>
      </c>
      <c r="E5474" t="s">
        <v>119</v>
      </c>
      <c r="F5474" t="s">
        <v>538</v>
      </c>
      <c r="G5474" t="s">
        <v>41</v>
      </c>
      <c r="H5474" t="s">
        <v>147</v>
      </c>
      <c r="I5474" t="s">
        <v>369</v>
      </c>
      <c r="J5474">
        <v>3</v>
      </c>
      <c r="K5474">
        <v>5629.76</v>
      </c>
      <c r="L5474">
        <v>0.1</v>
      </c>
      <c r="M5474">
        <v>11587.23</v>
      </c>
      <c r="N5474" t="s">
        <v>52</v>
      </c>
      <c r="O5474" t="s">
        <v>25</v>
      </c>
      <c r="P5474" t="s">
        <v>71</v>
      </c>
      <c r="Q5474">
        <f>Sales_Data[[#This Row],[Quantity]]*Sales_Data[[#This Row],[Unit_Price]]</f>
        <v>16889.28</v>
      </c>
      <c r="R5474">
        <f>Sales_Data[[#This Row],[Gross_Sales]]*Sales_Data[[#This Row],[Discount]]</f>
        <v>1688.9279999999999</v>
      </c>
      <c r="S5474">
        <f>Sales_Data[[#This Row],[Gross_Sales]]-Sales_Data[[#This Row],[Discount_Amount]]</f>
        <v>15200.351999999999</v>
      </c>
      <c r="T5474">
        <f>Sales_Data[[#This Row],[Net Sales]]-Sales_Data[[#This Row],[Cost]]</f>
        <v>3613.1219999999994</v>
      </c>
      <c r="U5474" s="2">
        <f>Sales_Data[[#This Row],[Profit]]/Sales_Data[[#This Row],[Net Sales]]</f>
        <v>0.23769989010780801</v>
      </c>
      <c r="V5474">
        <f>YEAR(Sales_Data[[#This Row],[Order_Date]])</f>
        <v>2025</v>
      </c>
      <c r="W5474" t="str">
        <f>TEXT(Sales_Data[[#This Row],[Order_Date]],"mmm")</f>
        <v>Sep</v>
      </c>
      <c r="X5474">
        <f>MONTH(Sales_Data[[#This Row],[Order_Date]])</f>
        <v>9</v>
      </c>
      <c r="Y5474" t="str">
        <f>"Q"&amp;ROUNDUP(MONTH(Sales_Data[[#This Row],[Order_Date]])/3,0)</f>
        <v>Q3</v>
      </c>
    </row>
    <row r="5475" spans="1:25" x14ac:dyDescent="0.3">
      <c r="A5475" t="s">
        <v>7262</v>
      </c>
      <c r="B5475" s="1">
        <v>45828</v>
      </c>
      <c r="C5475" t="s">
        <v>2847</v>
      </c>
      <c r="D5475" t="s">
        <v>662</v>
      </c>
      <c r="E5475" t="s">
        <v>19</v>
      </c>
      <c r="F5475" t="s">
        <v>57</v>
      </c>
      <c r="G5475" t="s">
        <v>75</v>
      </c>
      <c r="H5475" t="s">
        <v>185</v>
      </c>
      <c r="I5475" t="s">
        <v>186</v>
      </c>
      <c r="J5475">
        <v>1</v>
      </c>
      <c r="K5475">
        <v>12007.79</v>
      </c>
      <c r="L5475">
        <v>0.1</v>
      </c>
      <c r="M5475">
        <v>7364.89</v>
      </c>
      <c r="N5475" t="s">
        <v>52</v>
      </c>
      <c r="O5475" t="s">
        <v>35</v>
      </c>
      <c r="P5475" t="s">
        <v>44</v>
      </c>
      <c r="Q5475">
        <f>Sales_Data[[#This Row],[Quantity]]*Sales_Data[[#This Row],[Unit_Price]]</f>
        <v>12007.79</v>
      </c>
      <c r="R5475">
        <f>Sales_Data[[#This Row],[Gross_Sales]]*Sales_Data[[#This Row],[Discount]]</f>
        <v>1200.7790000000002</v>
      </c>
      <c r="S5475">
        <f>Sales_Data[[#This Row],[Gross_Sales]]-Sales_Data[[#This Row],[Discount_Amount]]</f>
        <v>10807.011</v>
      </c>
      <c r="T5475">
        <f>Sales_Data[[#This Row],[Net Sales]]-Sales_Data[[#This Row],[Cost]]</f>
        <v>3442.1210000000001</v>
      </c>
      <c r="U5475" s="2">
        <f>Sales_Data[[#This Row],[Profit]]/Sales_Data[[#This Row],[Net Sales]]</f>
        <v>0.31850814253820969</v>
      </c>
      <c r="V5475">
        <f>YEAR(Sales_Data[[#This Row],[Order_Date]])</f>
        <v>2025</v>
      </c>
      <c r="W5475" t="str">
        <f>TEXT(Sales_Data[[#This Row],[Order_Date]],"mmm")</f>
        <v>Jun</v>
      </c>
      <c r="X5475">
        <f>MONTH(Sales_Data[[#This Row],[Order_Date]])</f>
        <v>6</v>
      </c>
      <c r="Y5475" t="str">
        <f>"Q"&amp;ROUNDUP(MONTH(Sales_Data[[#This Row],[Order_Date]])/3,0)</f>
        <v>Q2</v>
      </c>
    </row>
    <row r="5476" spans="1:25" x14ac:dyDescent="0.3">
      <c r="A5476" t="s">
        <v>7263</v>
      </c>
      <c r="B5476" s="1">
        <v>45816</v>
      </c>
      <c r="C5476" t="s">
        <v>1222</v>
      </c>
      <c r="D5476" t="s">
        <v>777</v>
      </c>
      <c r="E5476" t="s">
        <v>19</v>
      </c>
      <c r="F5476" t="s">
        <v>66</v>
      </c>
      <c r="G5476" t="s">
        <v>41</v>
      </c>
      <c r="H5476" t="s">
        <v>102</v>
      </c>
      <c r="I5476" t="s">
        <v>103</v>
      </c>
      <c r="J5476">
        <v>3</v>
      </c>
      <c r="K5476">
        <v>4343.1000000000004</v>
      </c>
      <c r="L5476">
        <v>0</v>
      </c>
      <c r="M5476">
        <v>8092.83</v>
      </c>
      <c r="N5476" t="s">
        <v>52</v>
      </c>
      <c r="O5476" t="s">
        <v>35</v>
      </c>
      <c r="P5476" t="s">
        <v>44</v>
      </c>
      <c r="Q5476">
        <f>Sales_Data[[#This Row],[Quantity]]*Sales_Data[[#This Row],[Unit_Price]]</f>
        <v>13029.300000000001</v>
      </c>
      <c r="R5476">
        <f>Sales_Data[[#This Row],[Gross_Sales]]*Sales_Data[[#This Row],[Discount]]</f>
        <v>0</v>
      </c>
      <c r="S5476">
        <f>Sales_Data[[#This Row],[Gross_Sales]]-Sales_Data[[#This Row],[Discount_Amount]]</f>
        <v>13029.300000000001</v>
      </c>
      <c r="T5476">
        <f>Sales_Data[[#This Row],[Net Sales]]-Sales_Data[[#This Row],[Cost]]</f>
        <v>4936.4700000000012</v>
      </c>
      <c r="U5476" s="2">
        <f>Sales_Data[[#This Row],[Profit]]/Sales_Data[[#This Row],[Net Sales]]</f>
        <v>0.37887453662130743</v>
      </c>
      <c r="V5476">
        <f>YEAR(Sales_Data[[#This Row],[Order_Date]])</f>
        <v>2025</v>
      </c>
      <c r="W5476" t="str">
        <f>TEXT(Sales_Data[[#This Row],[Order_Date]],"mmm")</f>
        <v>Jun</v>
      </c>
      <c r="X5476">
        <f>MONTH(Sales_Data[[#This Row],[Order_Date]])</f>
        <v>6</v>
      </c>
      <c r="Y5476" t="str">
        <f>"Q"&amp;ROUNDUP(MONTH(Sales_Data[[#This Row],[Order_Date]])/3,0)</f>
        <v>Q2</v>
      </c>
    </row>
    <row r="5477" spans="1:25" x14ac:dyDescent="0.3">
      <c r="A5477" t="s">
        <v>7264</v>
      </c>
      <c r="B5477" s="1">
        <v>45858</v>
      </c>
      <c r="C5477" t="s">
        <v>1218</v>
      </c>
      <c r="D5477" t="s">
        <v>310</v>
      </c>
      <c r="E5477" t="s">
        <v>119</v>
      </c>
      <c r="F5477" t="s">
        <v>184</v>
      </c>
      <c r="G5477" t="s">
        <v>75</v>
      </c>
      <c r="H5477" t="s">
        <v>76</v>
      </c>
      <c r="I5477" t="s">
        <v>77</v>
      </c>
      <c r="J5477">
        <v>1</v>
      </c>
      <c r="K5477">
        <v>3266.77</v>
      </c>
      <c r="L5477">
        <v>0.05</v>
      </c>
      <c r="M5477">
        <v>2148.73</v>
      </c>
      <c r="N5477" t="s">
        <v>52</v>
      </c>
      <c r="O5477" t="s">
        <v>35</v>
      </c>
      <c r="P5477" t="s">
        <v>44</v>
      </c>
      <c r="Q5477">
        <f>Sales_Data[[#This Row],[Quantity]]*Sales_Data[[#This Row],[Unit_Price]]</f>
        <v>3266.77</v>
      </c>
      <c r="R5477">
        <f>Sales_Data[[#This Row],[Gross_Sales]]*Sales_Data[[#This Row],[Discount]]</f>
        <v>163.33850000000001</v>
      </c>
      <c r="S5477">
        <f>Sales_Data[[#This Row],[Gross_Sales]]-Sales_Data[[#This Row],[Discount_Amount]]</f>
        <v>3103.4315000000001</v>
      </c>
      <c r="T5477">
        <f>Sales_Data[[#This Row],[Net Sales]]-Sales_Data[[#This Row],[Cost]]</f>
        <v>954.70150000000012</v>
      </c>
      <c r="U5477" s="2">
        <f>Sales_Data[[#This Row],[Profit]]/Sales_Data[[#This Row],[Net Sales]]</f>
        <v>0.30762770178752136</v>
      </c>
      <c r="V5477">
        <f>YEAR(Sales_Data[[#This Row],[Order_Date]])</f>
        <v>2025</v>
      </c>
      <c r="W5477" t="str">
        <f>TEXT(Sales_Data[[#This Row],[Order_Date]],"mmm")</f>
        <v>Jul</v>
      </c>
      <c r="X5477">
        <f>MONTH(Sales_Data[[#This Row],[Order_Date]])</f>
        <v>7</v>
      </c>
      <c r="Y5477" t="str">
        <f>"Q"&amp;ROUNDUP(MONTH(Sales_Data[[#This Row],[Order_Date]])/3,0)</f>
        <v>Q3</v>
      </c>
    </row>
    <row r="5478" spans="1:25" x14ac:dyDescent="0.3">
      <c r="A5478" t="s">
        <v>7265</v>
      </c>
      <c r="B5478" s="1">
        <v>45702</v>
      </c>
      <c r="C5478" t="s">
        <v>4680</v>
      </c>
      <c r="D5478" t="s">
        <v>427</v>
      </c>
      <c r="E5478" t="s">
        <v>30</v>
      </c>
      <c r="F5478" t="s">
        <v>87</v>
      </c>
      <c r="G5478" t="s">
        <v>75</v>
      </c>
      <c r="H5478" t="s">
        <v>114</v>
      </c>
      <c r="I5478" t="s">
        <v>206</v>
      </c>
      <c r="J5478">
        <v>2</v>
      </c>
      <c r="K5478">
        <v>350.54</v>
      </c>
      <c r="L5478">
        <v>0.05</v>
      </c>
      <c r="M5478">
        <v>548.4</v>
      </c>
      <c r="N5478" t="s">
        <v>24</v>
      </c>
      <c r="O5478" t="s">
        <v>35</v>
      </c>
      <c r="P5478" t="s">
        <v>26</v>
      </c>
      <c r="Q5478">
        <f>Sales_Data[[#This Row],[Quantity]]*Sales_Data[[#This Row],[Unit_Price]]</f>
        <v>701.08</v>
      </c>
      <c r="R5478">
        <f>Sales_Data[[#This Row],[Gross_Sales]]*Sales_Data[[#This Row],[Discount]]</f>
        <v>35.054000000000002</v>
      </c>
      <c r="S5478">
        <f>Sales_Data[[#This Row],[Gross_Sales]]-Sales_Data[[#This Row],[Discount_Amount]]</f>
        <v>666.02600000000007</v>
      </c>
      <c r="T5478">
        <f>Sales_Data[[#This Row],[Net Sales]]-Sales_Data[[#This Row],[Cost]]</f>
        <v>117.62600000000009</v>
      </c>
      <c r="U5478" s="2">
        <f>Sales_Data[[#This Row],[Profit]]/Sales_Data[[#This Row],[Net Sales]]</f>
        <v>0.17660872098086272</v>
      </c>
      <c r="V5478">
        <f>YEAR(Sales_Data[[#This Row],[Order_Date]])</f>
        <v>2025</v>
      </c>
      <c r="W5478" t="str">
        <f>TEXT(Sales_Data[[#This Row],[Order_Date]],"mmm")</f>
        <v>Feb</v>
      </c>
      <c r="X5478">
        <f>MONTH(Sales_Data[[#This Row],[Order_Date]])</f>
        <v>2</v>
      </c>
      <c r="Y5478" t="str">
        <f>"Q"&amp;ROUNDUP(MONTH(Sales_Data[[#This Row],[Order_Date]])/3,0)</f>
        <v>Q1</v>
      </c>
    </row>
    <row r="5479" spans="1:25" x14ac:dyDescent="0.3">
      <c r="A5479" t="s">
        <v>7266</v>
      </c>
      <c r="B5479" s="1">
        <v>45921</v>
      </c>
      <c r="C5479" t="s">
        <v>1165</v>
      </c>
      <c r="D5479" t="s">
        <v>694</v>
      </c>
      <c r="E5479" t="s">
        <v>119</v>
      </c>
      <c r="F5479" t="s">
        <v>538</v>
      </c>
      <c r="G5479" t="s">
        <v>32</v>
      </c>
      <c r="H5479" t="s">
        <v>50</v>
      </c>
      <c r="I5479" t="s">
        <v>51</v>
      </c>
      <c r="J5479">
        <v>1</v>
      </c>
      <c r="K5479">
        <v>1421.19</v>
      </c>
      <c r="L5479">
        <v>0.05</v>
      </c>
      <c r="M5479">
        <v>1178.02</v>
      </c>
      <c r="N5479" t="s">
        <v>24</v>
      </c>
      <c r="O5479" t="s">
        <v>35</v>
      </c>
      <c r="P5479" t="s">
        <v>44</v>
      </c>
      <c r="Q5479">
        <f>Sales_Data[[#This Row],[Quantity]]*Sales_Data[[#This Row],[Unit_Price]]</f>
        <v>1421.19</v>
      </c>
      <c r="R5479">
        <f>Sales_Data[[#This Row],[Gross_Sales]]*Sales_Data[[#This Row],[Discount]]</f>
        <v>71.0595</v>
      </c>
      <c r="S5479">
        <f>Sales_Data[[#This Row],[Gross_Sales]]-Sales_Data[[#This Row],[Discount_Amount]]</f>
        <v>1350.1305</v>
      </c>
      <c r="T5479">
        <f>Sales_Data[[#This Row],[Net Sales]]-Sales_Data[[#This Row],[Cost]]</f>
        <v>172.1105</v>
      </c>
      <c r="U5479" s="2">
        <f>Sales_Data[[#This Row],[Profit]]/Sales_Data[[#This Row],[Net Sales]]</f>
        <v>0.12747693648873201</v>
      </c>
      <c r="V5479">
        <f>YEAR(Sales_Data[[#This Row],[Order_Date]])</f>
        <v>2025</v>
      </c>
      <c r="W5479" t="str">
        <f>TEXT(Sales_Data[[#This Row],[Order_Date]],"mmm")</f>
        <v>Sep</v>
      </c>
      <c r="X5479">
        <f>MONTH(Sales_Data[[#This Row],[Order_Date]])</f>
        <v>9</v>
      </c>
      <c r="Y5479" t="str">
        <f>"Q"&amp;ROUNDUP(MONTH(Sales_Data[[#This Row],[Order_Date]])/3,0)</f>
        <v>Q3</v>
      </c>
    </row>
    <row r="5480" spans="1:25" x14ac:dyDescent="0.3">
      <c r="A5480" t="s">
        <v>7267</v>
      </c>
      <c r="B5480" s="1">
        <v>45728</v>
      </c>
      <c r="C5480" t="s">
        <v>1803</v>
      </c>
      <c r="D5480" t="s">
        <v>61</v>
      </c>
      <c r="E5480" t="s">
        <v>119</v>
      </c>
      <c r="F5480" t="s">
        <v>146</v>
      </c>
      <c r="G5480" t="s">
        <v>21</v>
      </c>
      <c r="H5480" t="s">
        <v>230</v>
      </c>
      <c r="I5480" t="s">
        <v>328</v>
      </c>
      <c r="J5480">
        <v>2</v>
      </c>
      <c r="K5480">
        <v>2752.96</v>
      </c>
      <c r="L5480">
        <v>0.1</v>
      </c>
      <c r="M5480">
        <v>4051.35</v>
      </c>
      <c r="N5480" t="s">
        <v>52</v>
      </c>
      <c r="O5480" t="s">
        <v>35</v>
      </c>
      <c r="P5480" t="s">
        <v>71</v>
      </c>
      <c r="Q5480">
        <f>Sales_Data[[#This Row],[Quantity]]*Sales_Data[[#This Row],[Unit_Price]]</f>
        <v>5505.92</v>
      </c>
      <c r="R5480">
        <f>Sales_Data[[#This Row],[Gross_Sales]]*Sales_Data[[#This Row],[Discount]]</f>
        <v>550.59199999999998</v>
      </c>
      <c r="S5480">
        <f>Sales_Data[[#This Row],[Gross_Sales]]-Sales_Data[[#This Row],[Discount_Amount]]</f>
        <v>4955.3280000000004</v>
      </c>
      <c r="T5480">
        <f>Sales_Data[[#This Row],[Net Sales]]-Sales_Data[[#This Row],[Cost]]</f>
        <v>903.97800000000052</v>
      </c>
      <c r="U5480" s="2">
        <f>Sales_Data[[#This Row],[Profit]]/Sales_Data[[#This Row],[Net Sales]]</f>
        <v>0.18242546204812285</v>
      </c>
      <c r="V5480">
        <f>YEAR(Sales_Data[[#This Row],[Order_Date]])</f>
        <v>2025</v>
      </c>
      <c r="W5480" t="str">
        <f>TEXT(Sales_Data[[#This Row],[Order_Date]],"mmm")</f>
        <v>Mar</v>
      </c>
      <c r="X5480">
        <f>MONTH(Sales_Data[[#This Row],[Order_Date]])</f>
        <v>3</v>
      </c>
      <c r="Y5480" t="str">
        <f>"Q"&amp;ROUNDUP(MONTH(Sales_Data[[#This Row],[Order_Date]])/3,0)</f>
        <v>Q1</v>
      </c>
    </row>
    <row r="5481" spans="1:25" x14ac:dyDescent="0.3">
      <c r="A5481" t="s">
        <v>7268</v>
      </c>
      <c r="B5481" s="1">
        <v>46021</v>
      </c>
      <c r="C5481" t="s">
        <v>1185</v>
      </c>
      <c r="D5481" t="s">
        <v>1452</v>
      </c>
      <c r="E5481" t="s">
        <v>19</v>
      </c>
      <c r="F5481" t="s">
        <v>57</v>
      </c>
      <c r="G5481" t="s">
        <v>21</v>
      </c>
      <c r="H5481" t="s">
        <v>297</v>
      </c>
      <c r="I5481" t="s">
        <v>494</v>
      </c>
      <c r="J5481">
        <v>2</v>
      </c>
      <c r="K5481">
        <v>1832.52</v>
      </c>
      <c r="L5481">
        <v>0</v>
      </c>
      <c r="M5481">
        <v>2683.6</v>
      </c>
      <c r="N5481" t="s">
        <v>52</v>
      </c>
      <c r="O5481" t="s">
        <v>35</v>
      </c>
      <c r="P5481" t="s">
        <v>44</v>
      </c>
      <c r="Q5481">
        <f>Sales_Data[[#This Row],[Quantity]]*Sales_Data[[#This Row],[Unit_Price]]</f>
        <v>3665.04</v>
      </c>
      <c r="R5481">
        <f>Sales_Data[[#This Row],[Gross_Sales]]*Sales_Data[[#This Row],[Discount]]</f>
        <v>0</v>
      </c>
      <c r="S5481">
        <f>Sales_Data[[#This Row],[Gross_Sales]]-Sales_Data[[#This Row],[Discount_Amount]]</f>
        <v>3665.04</v>
      </c>
      <c r="T5481">
        <f>Sales_Data[[#This Row],[Net Sales]]-Sales_Data[[#This Row],[Cost]]</f>
        <v>981.44</v>
      </c>
      <c r="U5481" s="2">
        <f>Sales_Data[[#This Row],[Profit]]/Sales_Data[[#This Row],[Net Sales]]</f>
        <v>0.26778425337786221</v>
      </c>
      <c r="V5481">
        <f>YEAR(Sales_Data[[#This Row],[Order_Date]])</f>
        <v>2025</v>
      </c>
      <c r="W5481" t="str">
        <f>TEXT(Sales_Data[[#This Row],[Order_Date]],"mmm")</f>
        <v>Dec</v>
      </c>
      <c r="X5481">
        <f>MONTH(Sales_Data[[#This Row],[Order_Date]])</f>
        <v>12</v>
      </c>
      <c r="Y5481" t="str">
        <f>"Q"&amp;ROUNDUP(MONTH(Sales_Data[[#This Row],[Order_Date]])/3,0)</f>
        <v>Q4</v>
      </c>
    </row>
    <row r="5482" spans="1:25" x14ac:dyDescent="0.3">
      <c r="A5482" t="s">
        <v>7269</v>
      </c>
      <c r="B5482" s="1">
        <v>45760</v>
      </c>
      <c r="C5482" t="s">
        <v>1036</v>
      </c>
      <c r="D5482" t="s">
        <v>765</v>
      </c>
      <c r="E5482" t="s">
        <v>19</v>
      </c>
      <c r="F5482" t="s">
        <v>20</v>
      </c>
      <c r="G5482" t="s">
        <v>67</v>
      </c>
      <c r="H5482" t="s">
        <v>68</v>
      </c>
      <c r="I5482" t="s">
        <v>97</v>
      </c>
      <c r="J5482">
        <v>1</v>
      </c>
      <c r="K5482">
        <v>11125.54</v>
      </c>
      <c r="L5482">
        <v>0</v>
      </c>
      <c r="M5482">
        <v>9349.51</v>
      </c>
      <c r="N5482" t="s">
        <v>70</v>
      </c>
      <c r="O5482" t="s">
        <v>35</v>
      </c>
      <c r="P5482" t="s">
        <v>44</v>
      </c>
      <c r="Q5482">
        <f>Sales_Data[[#This Row],[Quantity]]*Sales_Data[[#This Row],[Unit_Price]]</f>
        <v>11125.54</v>
      </c>
      <c r="R5482">
        <f>Sales_Data[[#This Row],[Gross_Sales]]*Sales_Data[[#This Row],[Discount]]</f>
        <v>0</v>
      </c>
      <c r="S5482">
        <f>Sales_Data[[#This Row],[Gross_Sales]]-Sales_Data[[#This Row],[Discount_Amount]]</f>
        <v>11125.54</v>
      </c>
      <c r="T5482">
        <f>Sales_Data[[#This Row],[Net Sales]]-Sales_Data[[#This Row],[Cost]]</f>
        <v>1776.0300000000007</v>
      </c>
      <c r="U5482" s="2">
        <f>Sales_Data[[#This Row],[Profit]]/Sales_Data[[#This Row],[Net Sales]]</f>
        <v>0.15963539747284181</v>
      </c>
      <c r="V5482">
        <f>YEAR(Sales_Data[[#This Row],[Order_Date]])</f>
        <v>2025</v>
      </c>
      <c r="W5482" t="str">
        <f>TEXT(Sales_Data[[#This Row],[Order_Date]],"mmm")</f>
        <v>Apr</v>
      </c>
      <c r="X5482">
        <f>MONTH(Sales_Data[[#This Row],[Order_Date]])</f>
        <v>4</v>
      </c>
      <c r="Y5482" t="str">
        <f>"Q"&amp;ROUNDUP(MONTH(Sales_Data[[#This Row],[Order_Date]])/3,0)</f>
        <v>Q2</v>
      </c>
    </row>
    <row r="5483" spans="1:25" x14ac:dyDescent="0.3">
      <c r="A5483" t="s">
        <v>7270</v>
      </c>
      <c r="B5483" s="1">
        <v>45782</v>
      </c>
      <c r="C5483" t="s">
        <v>2177</v>
      </c>
      <c r="D5483" t="s">
        <v>430</v>
      </c>
      <c r="E5483" t="s">
        <v>48</v>
      </c>
      <c r="F5483" t="s">
        <v>49</v>
      </c>
      <c r="G5483" t="s">
        <v>67</v>
      </c>
      <c r="H5483" t="s">
        <v>68</v>
      </c>
      <c r="I5483" t="s">
        <v>69</v>
      </c>
      <c r="J5483">
        <v>2</v>
      </c>
      <c r="K5483">
        <v>64881.26</v>
      </c>
      <c r="L5483">
        <v>0.05</v>
      </c>
      <c r="M5483">
        <v>108351.11</v>
      </c>
      <c r="N5483" t="s">
        <v>52</v>
      </c>
      <c r="O5483" t="s">
        <v>25</v>
      </c>
      <c r="P5483" t="s">
        <v>71</v>
      </c>
      <c r="Q5483">
        <f>Sales_Data[[#This Row],[Quantity]]*Sales_Data[[#This Row],[Unit_Price]]</f>
        <v>129762.52</v>
      </c>
      <c r="R5483">
        <f>Sales_Data[[#This Row],[Gross_Sales]]*Sales_Data[[#This Row],[Discount]]</f>
        <v>6488.1260000000002</v>
      </c>
      <c r="S5483">
        <f>Sales_Data[[#This Row],[Gross_Sales]]-Sales_Data[[#This Row],[Discount_Amount]]</f>
        <v>123274.394</v>
      </c>
      <c r="T5483">
        <f>Sales_Data[[#This Row],[Net Sales]]-Sales_Data[[#This Row],[Cost]]</f>
        <v>14923.284</v>
      </c>
      <c r="U5483" s="2">
        <f>Sales_Data[[#This Row],[Profit]]/Sales_Data[[#This Row],[Net Sales]]</f>
        <v>0.12105745172026561</v>
      </c>
      <c r="V5483">
        <f>YEAR(Sales_Data[[#This Row],[Order_Date]])</f>
        <v>2025</v>
      </c>
      <c r="W5483" t="str">
        <f>TEXT(Sales_Data[[#This Row],[Order_Date]],"mmm")</f>
        <v>May</v>
      </c>
      <c r="X5483">
        <f>MONTH(Sales_Data[[#This Row],[Order_Date]])</f>
        <v>5</v>
      </c>
      <c r="Y5483" t="str">
        <f>"Q"&amp;ROUNDUP(MONTH(Sales_Data[[#This Row],[Order_Date]])/3,0)</f>
        <v>Q2</v>
      </c>
    </row>
    <row r="5484" spans="1:25" x14ac:dyDescent="0.3">
      <c r="A5484" t="s">
        <v>7271</v>
      </c>
      <c r="B5484" s="1">
        <v>45970</v>
      </c>
      <c r="C5484" t="s">
        <v>1747</v>
      </c>
      <c r="D5484" t="s">
        <v>356</v>
      </c>
      <c r="E5484" t="s">
        <v>39</v>
      </c>
      <c r="F5484" t="s">
        <v>202</v>
      </c>
      <c r="G5484" t="s">
        <v>21</v>
      </c>
      <c r="H5484" t="s">
        <v>297</v>
      </c>
      <c r="I5484" t="s">
        <v>494</v>
      </c>
      <c r="J5484">
        <v>1</v>
      </c>
      <c r="K5484">
        <v>1065.3800000000001</v>
      </c>
      <c r="L5484">
        <v>0.05</v>
      </c>
      <c r="M5484">
        <v>708.56</v>
      </c>
      <c r="N5484" t="s">
        <v>24</v>
      </c>
      <c r="O5484" t="s">
        <v>35</v>
      </c>
      <c r="P5484" t="s">
        <v>71</v>
      </c>
      <c r="Q5484">
        <f>Sales_Data[[#This Row],[Quantity]]*Sales_Data[[#This Row],[Unit_Price]]</f>
        <v>1065.3800000000001</v>
      </c>
      <c r="R5484">
        <f>Sales_Data[[#This Row],[Gross_Sales]]*Sales_Data[[#This Row],[Discount]]</f>
        <v>53.269000000000005</v>
      </c>
      <c r="S5484">
        <f>Sales_Data[[#This Row],[Gross_Sales]]-Sales_Data[[#This Row],[Discount_Amount]]</f>
        <v>1012.1110000000001</v>
      </c>
      <c r="T5484">
        <f>Sales_Data[[#This Row],[Net Sales]]-Sales_Data[[#This Row],[Cost]]</f>
        <v>303.55100000000016</v>
      </c>
      <c r="U5484" s="2">
        <f>Sales_Data[[#This Row],[Profit]]/Sales_Data[[#This Row],[Net Sales]]</f>
        <v>0.29991868480828698</v>
      </c>
      <c r="V5484">
        <f>YEAR(Sales_Data[[#This Row],[Order_Date]])</f>
        <v>2025</v>
      </c>
      <c r="W5484" t="str">
        <f>TEXT(Sales_Data[[#This Row],[Order_Date]],"mmm")</f>
        <v>Nov</v>
      </c>
      <c r="X5484">
        <f>MONTH(Sales_Data[[#This Row],[Order_Date]])</f>
        <v>11</v>
      </c>
      <c r="Y5484" t="str">
        <f>"Q"&amp;ROUNDUP(MONTH(Sales_Data[[#This Row],[Order_Date]])/3,0)</f>
        <v>Q4</v>
      </c>
    </row>
    <row r="5485" spans="1:25" x14ac:dyDescent="0.3">
      <c r="A5485" t="s">
        <v>7272</v>
      </c>
      <c r="B5485" s="1">
        <v>45943</v>
      </c>
      <c r="C5485" t="s">
        <v>1680</v>
      </c>
      <c r="D5485" t="s">
        <v>381</v>
      </c>
      <c r="E5485" t="s">
        <v>19</v>
      </c>
      <c r="F5485" t="s">
        <v>20</v>
      </c>
      <c r="G5485" t="s">
        <v>21</v>
      </c>
      <c r="H5485" t="s">
        <v>297</v>
      </c>
      <c r="I5485" t="s">
        <v>494</v>
      </c>
      <c r="J5485">
        <v>2</v>
      </c>
      <c r="K5485">
        <v>14907.28</v>
      </c>
      <c r="L5485">
        <v>0.05</v>
      </c>
      <c r="M5485">
        <v>20578.310000000001</v>
      </c>
      <c r="N5485" t="s">
        <v>24</v>
      </c>
      <c r="O5485" t="s">
        <v>25</v>
      </c>
      <c r="P5485" t="s">
        <v>71</v>
      </c>
      <c r="Q5485">
        <f>Sales_Data[[#This Row],[Quantity]]*Sales_Data[[#This Row],[Unit_Price]]</f>
        <v>29814.560000000001</v>
      </c>
      <c r="R5485">
        <f>Sales_Data[[#This Row],[Gross_Sales]]*Sales_Data[[#This Row],[Discount]]</f>
        <v>1490.7280000000001</v>
      </c>
      <c r="S5485">
        <f>Sales_Data[[#This Row],[Gross_Sales]]-Sales_Data[[#This Row],[Discount_Amount]]</f>
        <v>28323.832000000002</v>
      </c>
      <c r="T5485">
        <f>Sales_Data[[#This Row],[Net Sales]]-Sales_Data[[#This Row],[Cost]]</f>
        <v>7745.5220000000008</v>
      </c>
      <c r="U5485" s="2">
        <f>Sales_Data[[#This Row],[Profit]]/Sales_Data[[#This Row],[Net Sales]]</f>
        <v>0.2734630681328713</v>
      </c>
      <c r="V5485">
        <f>YEAR(Sales_Data[[#This Row],[Order_Date]])</f>
        <v>2025</v>
      </c>
      <c r="W5485" t="str">
        <f>TEXT(Sales_Data[[#This Row],[Order_Date]],"mmm")</f>
        <v>Oct</v>
      </c>
      <c r="X5485">
        <f>MONTH(Sales_Data[[#This Row],[Order_Date]])</f>
        <v>10</v>
      </c>
      <c r="Y5485" t="str">
        <f>"Q"&amp;ROUNDUP(MONTH(Sales_Data[[#This Row],[Order_Date]])/3,0)</f>
        <v>Q4</v>
      </c>
    </row>
    <row r="5486" spans="1:25" x14ac:dyDescent="0.3">
      <c r="A5486" t="s">
        <v>7273</v>
      </c>
      <c r="B5486" s="1">
        <v>45887</v>
      </c>
      <c r="C5486" t="s">
        <v>1849</v>
      </c>
      <c r="D5486" t="s">
        <v>347</v>
      </c>
      <c r="E5486" t="s">
        <v>30</v>
      </c>
      <c r="F5486" t="s">
        <v>156</v>
      </c>
      <c r="G5486" t="s">
        <v>21</v>
      </c>
      <c r="H5486" t="s">
        <v>22</v>
      </c>
      <c r="I5486" t="s">
        <v>62</v>
      </c>
      <c r="J5486">
        <v>2</v>
      </c>
      <c r="K5486">
        <v>814.38</v>
      </c>
      <c r="L5486">
        <v>0.15</v>
      </c>
      <c r="M5486">
        <v>1013.76</v>
      </c>
      <c r="N5486" t="s">
        <v>52</v>
      </c>
      <c r="O5486" t="s">
        <v>53</v>
      </c>
      <c r="P5486" t="s">
        <v>44</v>
      </c>
      <c r="Q5486">
        <f>Sales_Data[[#This Row],[Quantity]]*Sales_Data[[#This Row],[Unit_Price]]</f>
        <v>1628.76</v>
      </c>
      <c r="R5486">
        <f>Sales_Data[[#This Row],[Gross_Sales]]*Sales_Data[[#This Row],[Discount]]</f>
        <v>244.31399999999999</v>
      </c>
      <c r="S5486">
        <f>Sales_Data[[#This Row],[Gross_Sales]]-Sales_Data[[#This Row],[Discount_Amount]]</f>
        <v>1384.4459999999999</v>
      </c>
      <c r="T5486">
        <f>Sales_Data[[#This Row],[Net Sales]]-Sales_Data[[#This Row],[Cost]]</f>
        <v>370.68599999999992</v>
      </c>
      <c r="U5486" s="2">
        <f>Sales_Data[[#This Row],[Profit]]/Sales_Data[[#This Row],[Net Sales]]</f>
        <v>0.26775042146822625</v>
      </c>
      <c r="V5486">
        <f>YEAR(Sales_Data[[#This Row],[Order_Date]])</f>
        <v>2025</v>
      </c>
      <c r="W5486" t="str">
        <f>TEXT(Sales_Data[[#This Row],[Order_Date]],"mmm")</f>
        <v>Aug</v>
      </c>
      <c r="X5486">
        <f>MONTH(Sales_Data[[#This Row],[Order_Date]])</f>
        <v>8</v>
      </c>
      <c r="Y5486" t="str">
        <f>"Q"&amp;ROUNDUP(MONTH(Sales_Data[[#This Row],[Order_Date]])/3,0)</f>
        <v>Q3</v>
      </c>
    </row>
    <row r="5487" spans="1:25" x14ac:dyDescent="0.3">
      <c r="A5487" t="s">
        <v>7274</v>
      </c>
      <c r="B5487" s="1">
        <v>45803</v>
      </c>
      <c r="C5487" t="s">
        <v>5231</v>
      </c>
      <c r="D5487" t="s">
        <v>463</v>
      </c>
      <c r="E5487" t="s">
        <v>48</v>
      </c>
      <c r="F5487" t="s">
        <v>126</v>
      </c>
      <c r="G5487" t="s">
        <v>41</v>
      </c>
      <c r="H5487" t="s">
        <v>171</v>
      </c>
      <c r="I5487" t="s">
        <v>191</v>
      </c>
      <c r="J5487">
        <v>1</v>
      </c>
      <c r="K5487">
        <v>44039.54</v>
      </c>
      <c r="L5487">
        <v>0.1</v>
      </c>
      <c r="M5487">
        <v>28526.52</v>
      </c>
      <c r="N5487" t="s">
        <v>109</v>
      </c>
      <c r="O5487" t="s">
        <v>25</v>
      </c>
      <c r="P5487" t="s">
        <v>44</v>
      </c>
      <c r="Q5487">
        <f>Sales_Data[[#This Row],[Quantity]]*Sales_Data[[#This Row],[Unit_Price]]</f>
        <v>44039.54</v>
      </c>
      <c r="R5487">
        <f>Sales_Data[[#This Row],[Gross_Sales]]*Sales_Data[[#This Row],[Discount]]</f>
        <v>4403.9540000000006</v>
      </c>
      <c r="S5487">
        <f>Sales_Data[[#This Row],[Gross_Sales]]-Sales_Data[[#This Row],[Discount_Amount]]</f>
        <v>39635.586000000003</v>
      </c>
      <c r="T5487">
        <f>Sales_Data[[#This Row],[Net Sales]]-Sales_Data[[#This Row],[Cost]]</f>
        <v>11109.066000000003</v>
      </c>
      <c r="U5487" s="2">
        <f>Sales_Data[[#This Row],[Profit]]/Sales_Data[[#This Row],[Net Sales]]</f>
        <v>0.2802800998072793</v>
      </c>
      <c r="V5487">
        <f>YEAR(Sales_Data[[#This Row],[Order_Date]])</f>
        <v>2025</v>
      </c>
      <c r="W5487" t="str">
        <f>TEXT(Sales_Data[[#This Row],[Order_Date]],"mmm")</f>
        <v>May</v>
      </c>
      <c r="X5487">
        <f>MONTH(Sales_Data[[#This Row],[Order_Date]])</f>
        <v>5</v>
      </c>
      <c r="Y5487" t="str">
        <f>"Q"&amp;ROUNDUP(MONTH(Sales_Data[[#This Row],[Order_Date]])/3,0)</f>
        <v>Q2</v>
      </c>
    </row>
    <row r="5488" spans="1:25" x14ac:dyDescent="0.3">
      <c r="A5488" t="s">
        <v>7275</v>
      </c>
      <c r="B5488" s="1">
        <v>45854</v>
      </c>
      <c r="C5488" t="s">
        <v>1306</v>
      </c>
      <c r="D5488" t="s">
        <v>347</v>
      </c>
      <c r="E5488" t="s">
        <v>48</v>
      </c>
      <c r="F5488" t="s">
        <v>49</v>
      </c>
      <c r="G5488" t="s">
        <v>67</v>
      </c>
      <c r="H5488" t="s">
        <v>88</v>
      </c>
      <c r="I5488" t="s">
        <v>89</v>
      </c>
      <c r="J5488">
        <v>2</v>
      </c>
      <c r="K5488">
        <v>42340.51</v>
      </c>
      <c r="L5488">
        <v>0.05</v>
      </c>
      <c r="M5488">
        <v>63342.239999999998</v>
      </c>
      <c r="N5488" t="s">
        <v>52</v>
      </c>
      <c r="O5488" t="s">
        <v>53</v>
      </c>
      <c r="P5488" t="s">
        <v>71</v>
      </c>
      <c r="Q5488">
        <f>Sales_Data[[#This Row],[Quantity]]*Sales_Data[[#This Row],[Unit_Price]]</f>
        <v>84681.02</v>
      </c>
      <c r="R5488">
        <f>Sales_Data[[#This Row],[Gross_Sales]]*Sales_Data[[#This Row],[Discount]]</f>
        <v>4234.0510000000004</v>
      </c>
      <c r="S5488">
        <f>Sales_Data[[#This Row],[Gross_Sales]]-Sales_Data[[#This Row],[Discount_Amount]]</f>
        <v>80446.968999999997</v>
      </c>
      <c r="T5488">
        <f>Sales_Data[[#This Row],[Net Sales]]-Sales_Data[[#This Row],[Cost]]</f>
        <v>17104.728999999999</v>
      </c>
      <c r="U5488" s="2">
        <f>Sales_Data[[#This Row],[Profit]]/Sales_Data[[#This Row],[Net Sales]]</f>
        <v>0.21262117408053</v>
      </c>
      <c r="V5488">
        <f>YEAR(Sales_Data[[#This Row],[Order_Date]])</f>
        <v>2025</v>
      </c>
      <c r="W5488" t="str">
        <f>TEXT(Sales_Data[[#This Row],[Order_Date]],"mmm")</f>
        <v>Jul</v>
      </c>
      <c r="X5488">
        <f>MONTH(Sales_Data[[#This Row],[Order_Date]])</f>
        <v>7</v>
      </c>
      <c r="Y5488" t="str">
        <f>"Q"&amp;ROUNDUP(MONTH(Sales_Data[[#This Row],[Order_Date]])/3,0)</f>
        <v>Q3</v>
      </c>
    </row>
    <row r="5489" spans="1:25" x14ac:dyDescent="0.3">
      <c r="A5489" t="s">
        <v>7276</v>
      </c>
      <c r="B5489" s="1">
        <v>45878</v>
      </c>
      <c r="C5489" t="s">
        <v>1233</v>
      </c>
      <c r="D5489" t="s">
        <v>160</v>
      </c>
      <c r="E5489" t="s">
        <v>48</v>
      </c>
      <c r="F5489" t="s">
        <v>132</v>
      </c>
      <c r="G5489" t="s">
        <v>41</v>
      </c>
      <c r="H5489" t="s">
        <v>42</v>
      </c>
      <c r="I5489" t="s">
        <v>82</v>
      </c>
      <c r="J5489">
        <v>2</v>
      </c>
      <c r="K5489">
        <v>58822.53</v>
      </c>
      <c r="L5489">
        <v>0</v>
      </c>
      <c r="M5489">
        <v>99606.98</v>
      </c>
      <c r="N5489" t="s">
        <v>24</v>
      </c>
      <c r="O5489" t="s">
        <v>35</v>
      </c>
      <c r="P5489" t="s">
        <v>44</v>
      </c>
      <c r="Q5489">
        <f>Sales_Data[[#This Row],[Quantity]]*Sales_Data[[#This Row],[Unit_Price]]</f>
        <v>117645.06</v>
      </c>
      <c r="R5489">
        <f>Sales_Data[[#This Row],[Gross_Sales]]*Sales_Data[[#This Row],[Discount]]</f>
        <v>0</v>
      </c>
      <c r="S5489">
        <f>Sales_Data[[#This Row],[Gross_Sales]]-Sales_Data[[#This Row],[Discount_Amount]]</f>
        <v>117645.06</v>
      </c>
      <c r="T5489">
        <f>Sales_Data[[#This Row],[Net Sales]]-Sales_Data[[#This Row],[Cost]]</f>
        <v>18038.080000000002</v>
      </c>
      <c r="U5489" s="2">
        <f>Sales_Data[[#This Row],[Profit]]/Sales_Data[[#This Row],[Net Sales]]</f>
        <v>0.15332628501358239</v>
      </c>
      <c r="V5489">
        <f>YEAR(Sales_Data[[#This Row],[Order_Date]])</f>
        <v>2025</v>
      </c>
      <c r="W5489" t="str">
        <f>TEXT(Sales_Data[[#This Row],[Order_Date]],"mmm")</f>
        <v>Aug</v>
      </c>
      <c r="X5489">
        <f>MONTH(Sales_Data[[#This Row],[Order_Date]])</f>
        <v>8</v>
      </c>
      <c r="Y5489" t="str">
        <f>"Q"&amp;ROUNDUP(MONTH(Sales_Data[[#This Row],[Order_Date]])/3,0)</f>
        <v>Q3</v>
      </c>
    </row>
    <row r="5490" spans="1:25" x14ac:dyDescent="0.3">
      <c r="A5490" t="s">
        <v>7277</v>
      </c>
      <c r="B5490" s="1">
        <v>45717</v>
      </c>
      <c r="C5490" t="s">
        <v>2193</v>
      </c>
      <c r="D5490" t="s">
        <v>274</v>
      </c>
      <c r="E5490" t="s">
        <v>48</v>
      </c>
      <c r="F5490" t="s">
        <v>164</v>
      </c>
      <c r="G5490" t="s">
        <v>67</v>
      </c>
      <c r="H5490" t="s">
        <v>88</v>
      </c>
      <c r="I5490" t="s">
        <v>157</v>
      </c>
      <c r="J5490">
        <v>1</v>
      </c>
      <c r="K5490">
        <v>8735.5499999999993</v>
      </c>
      <c r="L5490">
        <v>0.1</v>
      </c>
      <c r="M5490">
        <v>6644.58</v>
      </c>
      <c r="N5490" t="s">
        <v>83</v>
      </c>
      <c r="O5490" t="s">
        <v>35</v>
      </c>
      <c r="P5490" t="s">
        <v>26</v>
      </c>
      <c r="Q5490">
        <f>Sales_Data[[#This Row],[Quantity]]*Sales_Data[[#This Row],[Unit_Price]]</f>
        <v>8735.5499999999993</v>
      </c>
      <c r="R5490">
        <f>Sales_Data[[#This Row],[Gross_Sales]]*Sales_Data[[#This Row],[Discount]]</f>
        <v>873.55499999999995</v>
      </c>
      <c r="S5490">
        <f>Sales_Data[[#This Row],[Gross_Sales]]-Sales_Data[[#This Row],[Discount_Amount]]</f>
        <v>7861.994999999999</v>
      </c>
      <c r="T5490">
        <f>Sales_Data[[#This Row],[Net Sales]]-Sales_Data[[#This Row],[Cost]]</f>
        <v>1217.4149999999991</v>
      </c>
      <c r="U5490" s="2">
        <f>Sales_Data[[#This Row],[Profit]]/Sales_Data[[#This Row],[Net Sales]]</f>
        <v>0.1548481015314814</v>
      </c>
      <c r="V5490">
        <f>YEAR(Sales_Data[[#This Row],[Order_Date]])</f>
        <v>2025</v>
      </c>
      <c r="W5490" t="str">
        <f>TEXT(Sales_Data[[#This Row],[Order_Date]],"mmm")</f>
        <v>Mar</v>
      </c>
      <c r="X5490">
        <f>MONTH(Sales_Data[[#This Row],[Order_Date]])</f>
        <v>3</v>
      </c>
      <c r="Y5490" t="str">
        <f>"Q"&amp;ROUNDUP(MONTH(Sales_Data[[#This Row],[Order_Date]])/3,0)</f>
        <v>Q1</v>
      </c>
    </row>
    <row r="5491" spans="1:25" x14ac:dyDescent="0.3">
      <c r="A5491" t="s">
        <v>7278</v>
      </c>
      <c r="B5491" s="1">
        <v>45755</v>
      </c>
      <c r="C5491" t="s">
        <v>5574</v>
      </c>
      <c r="D5491" t="s">
        <v>260</v>
      </c>
      <c r="E5491" t="s">
        <v>39</v>
      </c>
      <c r="F5491" t="s">
        <v>405</v>
      </c>
      <c r="G5491" t="s">
        <v>41</v>
      </c>
      <c r="H5491" t="s">
        <v>147</v>
      </c>
      <c r="I5491" t="s">
        <v>369</v>
      </c>
      <c r="J5491">
        <v>4</v>
      </c>
      <c r="K5491">
        <v>2481.9299999999998</v>
      </c>
      <c r="L5491">
        <v>0.1</v>
      </c>
      <c r="M5491">
        <v>5779.61</v>
      </c>
      <c r="N5491" t="s">
        <v>70</v>
      </c>
      <c r="O5491" t="s">
        <v>35</v>
      </c>
      <c r="P5491" t="s">
        <v>44</v>
      </c>
      <c r="Q5491">
        <f>Sales_Data[[#This Row],[Quantity]]*Sales_Data[[#This Row],[Unit_Price]]</f>
        <v>9927.7199999999993</v>
      </c>
      <c r="R5491">
        <f>Sales_Data[[#This Row],[Gross_Sales]]*Sales_Data[[#This Row],[Discount]]</f>
        <v>992.77199999999993</v>
      </c>
      <c r="S5491">
        <f>Sales_Data[[#This Row],[Gross_Sales]]-Sales_Data[[#This Row],[Discount_Amount]]</f>
        <v>8934.9480000000003</v>
      </c>
      <c r="T5491">
        <f>Sales_Data[[#This Row],[Net Sales]]-Sales_Data[[#This Row],[Cost]]</f>
        <v>3155.3380000000006</v>
      </c>
      <c r="U5491" s="2">
        <f>Sales_Data[[#This Row],[Profit]]/Sales_Data[[#This Row],[Net Sales]]</f>
        <v>0.35314564785379843</v>
      </c>
      <c r="V5491">
        <f>YEAR(Sales_Data[[#This Row],[Order_Date]])</f>
        <v>2025</v>
      </c>
      <c r="W5491" t="str">
        <f>TEXT(Sales_Data[[#This Row],[Order_Date]],"mmm")</f>
        <v>Apr</v>
      </c>
      <c r="X5491">
        <f>MONTH(Sales_Data[[#This Row],[Order_Date]])</f>
        <v>4</v>
      </c>
      <c r="Y5491" t="str">
        <f>"Q"&amp;ROUNDUP(MONTH(Sales_Data[[#This Row],[Order_Date]])/3,0)</f>
        <v>Q2</v>
      </c>
    </row>
    <row r="5492" spans="1:25" x14ac:dyDescent="0.3">
      <c r="A5492" t="s">
        <v>7279</v>
      </c>
      <c r="B5492" s="1">
        <v>45828</v>
      </c>
      <c r="C5492" t="s">
        <v>848</v>
      </c>
      <c r="D5492" t="s">
        <v>457</v>
      </c>
      <c r="E5492" t="s">
        <v>48</v>
      </c>
      <c r="F5492" t="s">
        <v>164</v>
      </c>
      <c r="G5492" t="s">
        <v>67</v>
      </c>
      <c r="H5492" t="s">
        <v>88</v>
      </c>
      <c r="I5492" t="s">
        <v>89</v>
      </c>
      <c r="J5492">
        <v>2</v>
      </c>
      <c r="K5492">
        <v>7264.51</v>
      </c>
      <c r="L5492">
        <v>0.05</v>
      </c>
      <c r="M5492">
        <v>8662.99</v>
      </c>
      <c r="N5492" t="s">
        <v>83</v>
      </c>
      <c r="O5492" t="s">
        <v>35</v>
      </c>
      <c r="P5492" t="s">
        <v>44</v>
      </c>
      <c r="Q5492">
        <f>Sales_Data[[#This Row],[Quantity]]*Sales_Data[[#This Row],[Unit_Price]]</f>
        <v>14529.02</v>
      </c>
      <c r="R5492">
        <f>Sales_Data[[#This Row],[Gross_Sales]]*Sales_Data[[#This Row],[Discount]]</f>
        <v>726.45100000000002</v>
      </c>
      <c r="S5492">
        <f>Sales_Data[[#This Row],[Gross_Sales]]-Sales_Data[[#This Row],[Discount_Amount]]</f>
        <v>13802.569</v>
      </c>
      <c r="T5492">
        <f>Sales_Data[[#This Row],[Net Sales]]-Sales_Data[[#This Row],[Cost]]</f>
        <v>5139.5789999999997</v>
      </c>
      <c r="U5492" s="2">
        <f>Sales_Data[[#This Row],[Profit]]/Sales_Data[[#This Row],[Net Sales]]</f>
        <v>0.37236394181402027</v>
      </c>
      <c r="V5492">
        <f>YEAR(Sales_Data[[#This Row],[Order_Date]])</f>
        <v>2025</v>
      </c>
      <c r="W5492" t="str">
        <f>TEXT(Sales_Data[[#This Row],[Order_Date]],"mmm")</f>
        <v>Jun</v>
      </c>
      <c r="X5492">
        <f>MONTH(Sales_Data[[#This Row],[Order_Date]])</f>
        <v>6</v>
      </c>
      <c r="Y5492" t="str">
        <f>"Q"&amp;ROUNDUP(MONTH(Sales_Data[[#This Row],[Order_Date]])/3,0)</f>
        <v>Q2</v>
      </c>
    </row>
    <row r="5493" spans="1:25" x14ac:dyDescent="0.3">
      <c r="A5493" t="s">
        <v>7280</v>
      </c>
      <c r="B5493" s="1">
        <v>45830</v>
      </c>
      <c r="C5493" t="s">
        <v>6307</v>
      </c>
      <c r="D5493" t="s">
        <v>65</v>
      </c>
      <c r="E5493" t="s">
        <v>48</v>
      </c>
      <c r="F5493" t="s">
        <v>164</v>
      </c>
      <c r="G5493" t="s">
        <v>75</v>
      </c>
      <c r="H5493" t="s">
        <v>185</v>
      </c>
      <c r="I5493" t="s">
        <v>261</v>
      </c>
      <c r="J5493">
        <v>1</v>
      </c>
      <c r="K5493">
        <v>27368.84</v>
      </c>
      <c r="L5493">
        <v>0</v>
      </c>
      <c r="M5493">
        <v>20069.47</v>
      </c>
      <c r="N5493" t="s">
        <v>52</v>
      </c>
      <c r="O5493" t="s">
        <v>35</v>
      </c>
      <c r="P5493" t="s">
        <v>71</v>
      </c>
      <c r="Q5493">
        <f>Sales_Data[[#This Row],[Quantity]]*Sales_Data[[#This Row],[Unit_Price]]</f>
        <v>27368.84</v>
      </c>
      <c r="R5493">
        <f>Sales_Data[[#This Row],[Gross_Sales]]*Sales_Data[[#This Row],[Discount]]</f>
        <v>0</v>
      </c>
      <c r="S5493">
        <f>Sales_Data[[#This Row],[Gross_Sales]]-Sales_Data[[#This Row],[Discount_Amount]]</f>
        <v>27368.84</v>
      </c>
      <c r="T5493">
        <f>Sales_Data[[#This Row],[Net Sales]]-Sales_Data[[#This Row],[Cost]]</f>
        <v>7299.369999999999</v>
      </c>
      <c r="U5493" s="2">
        <f>Sales_Data[[#This Row],[Profit]]/Sales_Data[[#This Row],[Net Sales]]</f>
        <v>0.26670366738232232</v>
      </c>
      <c r="V5493">
        <f>YEAR(Sales_Data[[#This Row],[Order_Date]])</f>
        <v>2025</v>
      </c>
      <c r="W5493" t="str">
        <f>TEXT(Sales_Data[[#This Row],[Order_Date]],"mmm")</f>
        <v>Jun</v>
      </c>
      <c r="X5493">
        <f>MONTH(Sales_Data[[#This Row],[Order_Date]])</f>
        <v>6</v>
      </c>
      <c r="Y5493" t="str">
        <f>"Q"&amp;ROUNDUP(MONTH(Sales_Data[[#This Row],[Order_Date]])/3,0)</f>
        <v>Q2</v>
      </c>
    </row>
    <row r="5494" spans="1:25" x14ac:dyDescent="0.3">
      <c r="A5494" t="s">
        <v>7281</v>
      </c>
      <c r="B5494" s="1">
        <v>45808</v>
      </c>
      <c r="C5494" t="s">
        <v>4620</v>
      </c>
      <c r="D5494" t="s">
        <v>280</v>
      </c>
      <c r="E5494" t="s">
        <v>48</v>
      </c>
      <c r="F5494" t="s">
        <v>152</v>
      </c>
      <c r="G5494" t="s">
        <v>67</v>
      </c>
      <c r="H5494" t="s">
        <v>133</v>
      </c>
      <c r="I5494" t="s">
        <v>138</v>
      </c>
      <c r="J5494">
        <v>1</v>
      </c>
      <c r="K5494">
        <v>59386.17</v>
      </c>
      <c r="L5494">
        <v>0</v>
      </c>
      <c r="M5494">
        <v>39034.019999999997</v>
      </c>
      <c r="N5494" t="s">
        <v>52</v>
      </c>
      <c r="O5494" t="s">
        <v>25</v>
      </c>
      <c r="P5494" t="s">
        <v>26</v>
      </c>
      <c r="Q5494">
        <f>Sales_Data[[#This Row],[Quantity]]*Sales_Data[[#This Row],[Unit_Price]]</f>
        <v>59386.17</v>
      </c>
      <c r="R5494">
        <f>Sales_Data[[#This Row],[Gross_Sales]]*Sales_Data[[#This Row],[Discount]]</f>
        <v>0</v>
      </c>
      <c r="S5494">
        <f>Sales_Data[[#This Row],[Gross_Sales]]-Sales_Data[[#This Row],[Discount_Amount]]</f>
        <v>59386.17</v>
      </c>
      <c r="T5494">
        <f>Sales_Data[[#This Row],[Net Sales]]-Sales_Data[[#This Row],[Cost]]</f>
        <v>20352.150000000001</v>
      </c>
      <c r="U5494" s="2">
        <f>Sales_Data[[#This Row],[Profit]]/Sales_Data[[#This Row],[Net Sales]]</f>
        <v>0.34270858012900984</v>
      </c>
      <c r="V5494">
        <f>YEAR(Sales_Data[[#This Row],[Order_Date]])</f>
        <v>2025</v>
      </c>
      <c r="W5494" t="str">
        <f>TEXT(Sales_Data[[#This Row],[Order_Date]],"mmm")</f>
        <v>May</v>
      </c>
      <c r="X5494">
        <f>MONTH(Sales_Data[[#This Row],[Order_Date]])</f>
        <v>5</v>
      </c>
      <c r="Y5494" t="str">
        <f>"Q"&amp;ROUNDUP(MONTH(Sales_Data[[#This Row],[Order_Date]])/3,0)</f>
        <v>Q2</v>
      </c>
    </row>
    <row r="5495" spans="1:25" x14ac:dyDescent="0.3">
      <c r="A5495" t="s">
        <v>7282</v>
      </c>
      <c r="B5495" s="1">
        <v>46007</v>
      </c>
      <c r="C5495" t="s">
        <v>2702</v>
      </c>
      <c r="D5495" t="s">
        <v>916</v>
      </c>
      <c r="E5495" t="s">
        <v>30</v>
      </c>
      <c r="F5495" t="s">
        <v>101</v>
      </c>
      <c r="G5495" t="s">
        <v>21</v>
      </c>
      <c r="H5495" t="s">
        <v>297</v>
      </c>
      <c r="I5495" t="s">
        <v>494</v>
      </c>
      <c r="J5495">
        <v>2</v>
      </c>
      <c r="K5495">
        <v>3962.23</v>
      </c>
      <c r="L5495">
        <v>0.05</v>
      </c>
      <c r="M5495">
        <v>4804.28</v>
      </c>
      <c r="N5495" t="s">
        <v>83</v>
      </c>
      <c r="O5495" t="s">
        <v>25</v>
      </c>
      <c r="P5495" t="s">
        <v>71</v>
      </c>
      <c r="Q5495">
        <f>Sales_Data[[#This Row],[Quantity]]*Sales_Data[[#This Row],[Unit_Price]]</f>
        <v>7924.46</v>
      </c>
      <c r="R5495">
        <f>Sales_Data[[#This Row],[Gross_Sales]]*Sales_Data[[#This Row],[Discount]]</f>
        <v>396.22300000000001</v>
      </c>
      <c r="S5495">
        <f>Sales_Data[[#This Row],[Gross_Sales]]-Sales_Data[[#This Row],[Discount_Amount]]</f>
        <v>7528.2370000000001</v>
      </c>
      <c r="T5495">
        <f>Sales_Data[[#This Row],[Net Sales]]-Sales_Data[[#This Row],[Cost]]</f>
        <v>2723.9570000000003</v>
      </c>
      <c r="U5495" s="2">
        <f>Sales_Data[[#This Row],[Profit]]/Sales_Data[[#This Row],[Net Sales]]</f>
        <v>0.36183199333389748</v>
      </c>
      <c r="V5495">
        <f>YEAR(Sales_Data[[#This Row],[Order_Date]])</f>
        <v>2025</v>
      </c>
      <c r="W5495" t="str">
        <f>TEXT(Sales_Data[[#This Row],[Order_Date]],"mmm")</f>
        <v>Dec</v>
      </c>
      <c r="X5495">
        <f>MONTH(Sales_Data[[#This Row],[Order_Date]])</f>
        <v>12</v>
      </c>
      <c r="Y5495" t="str">
        <f>"Q"&amp;ROUNDUP(MONTH(Sales_Data[[#This Row],[Order_Date]])/3,0)</f>
        <v>Q4</v>
      </c>
    </row>
    <row r="5496" spans="1:25" x14ac:dyDescent="0.3">
      <c r="A5496" t="s">
        <v>7283</v>
      </c>
      <c r="B5496" s="1">
        <v>45779</v>
      </c>
      <c r="C5496" t="s">
        <v>2633</v>
      </c>
      <c r="D5496" t="s">
        <v>1171</v>
      </c>
      <c r="E5496" t="s">
        <v>30</v>
      </c>
      <c r="F5496" t="s">
        <v>156</v>
      </c>
      <c r="G5496" t="s">
        <v>32</v>
      </c>
      <c r="H5496" t="s">
        <v>33</v>
      </c>
      <c r="I5496" t="s">
        <v>34</v>
      </c>
      <c r="J5496">
        <v>1</v>
      </c>
      <c r="K5496">
        <v>3683.78</v>
      </c>
      <c r="L5496">
        <v>0.05</v>
      </c>
      <c r="M5496">
        <v>2267.73</v>
      </c>
      <c r="N5496" t="s">
        <v>70</v>
      </c>
      <c r="O5496" t="s">
        <v>35</v>
      </c>
      <c r="P5496" t="s">
        <v>71</v>
      </c>
      <c r="Q5496">
        <f>Sales_Data[[#This Row],[Quantity]]*Sales_Data[[#This Row],[Unit_Price]]</f>
        <v>3683.78</v>
      </c>
      <c r="R5496">
        <f>Sales_Data[[#This Row],[Gross_Sales]]*Sales_Data[[#This Row],[Discount]]</f>
        <v>184.18900000000002</v>
      </c>
      <c r="S5496">
        <f>Sales_Data[[#This Row],[Gross_Sales]]-Sales_Data[[#This Row],[Discount_Amount]]</f>
        <v>3499.5910000000003</v>
      </c>
      <c r="T5496">
        <f>Sales_Data[[#This Row],[Net Sales]]-Sales_Data[[#This Row],[Cost]]</f>
        <v>1231.8610000000003</v>
      </c>
      <c r="U5496" s="2">
        <f>Sales_Data[[#This Row],[Profit]]/Sales_Data[[#This Row],[Net Sales]]</f>
        <v>0.35200141959446124</v>
      </c>
      <c r="V5496">
        <f>YEAR(Sales_Data[[#This Row],[Order_Date]])</f>
        <v>2025</v>
      </c>
      <c r="W5496" t="str">
        <f>TEXT(Sales_Data[[#This Row],[Order_Date]],"mmm")</f>
        <v>May</v>
      </c>
      <c r="X5496">
        <f>MONTH(Sales_Data[[#This Row],[Order_Date]])</f>
        <v>5</v>
      </c>
      <c r="Y5496" t="str">
        <f>"Q"&amp;ROUNDUP(MONTH(Sales_Data[[#This Row],[Order_Date]])/3,0)</f>
        <v>Q2</v>
      </c>
    </row>
    <row r="5497" spans="1:25" x14ac:dyDescent="0.3">
      <c r="A5497" t="s">
        <v>7284</v>
      </c>
      <c r="B5497" s="1">
        <v>45765</v>
      </c>
      <c r="C5497" t="s">
        <v>1318</v>
      </c>
      <c r="D5497" t="s">
        <v>444</v>
      </c>
      <c r="E5497" t="s">
        <v>48</v>
      </c>
      <c r="F5497" t="s">
        <v>164</v>
      </c>
      <c r="G5497" t="s">
        <v>41</v>
      </c>
      <c r="H5497" t="s">
        <v>147</v>
      </c>
      <c r="I5497" t="s">
        <v>369</v>
      </c>
      <c r="J5497">
        <v>1</v>
      </c>
      <c r="K5497">
        <v>35347.25</v>
      </c>
      <c r="L5497">
        <v>0.1</v>
      </c>
      <c r="M5497">
        <v>24974.799999999999</v>
      </c>
      <c r="N5497" t="s">
        <v>52</v>
      </c>
      <c r="O5497" t="s">
        <v>53</v>
      </c>
      <c r="P5497" t="s">
        <v>71</v>
      </c>
      <c r="Q5497">
        <f>Sales_Data[[#This Row],[Quantity]]*Sales_Data[[#This Row],[Unit_Price]]</f>
        <v>35347.25</v>
      </c>
      <c r="R5497">
        <f>Sales_Data[[#This Row],[Gross_Sales]]*Sales_Data[[#This Row],[Discount]]</f>
        <v>3534.7250000000004</v>
      </c>
      <c r="S5497">
        <f>Sales_Data[[#This Row],[Gross_Sales]]-Sales_Data[[#This Row],[Discount_Amount]]</f>
        <v>31812.525000000001</v>
      </c>
      <c r="T5497">
        <f>Sales_Data[[#This Row],[Net Sales]]-Sales_Data[[#This Row],[Cost]]</f>
        <v>6837.7250000000022</v>
      </c>
      <c r="U5497" s="2">
        <f>Sales_Data[[#This Row],[Profit]]/Sales_Data[[#This Row],[Net Sales]]</f>
        <v>0.21493814150244289</v>
      </c>
      <c r="V5497">
        <f>YEAR(Sales_Data[[#This Row],[Order_Date]])</f>
        <v>2025</v>
      </c>
      <c r="W5497" t="str">
        <f>TEXT(Sales_Data[[#This Row],[Order_Date]],"mmm")</f>
        <v>Apr</v>
      </c>
      <c r="X5497">
        <f>MONTH(Sales_Data[[#This Row],[Order_Date]])</f>
        <v>4</v>
      </c>
      <c r="Y5497" t="str">
        <f>"Q"&amp;ROUNDUP(MONTH(Sales_Data[[#This Row],[Order_Date]])/3,0)</f>
        <v>Q2</v>
      </c>
    </row>
    <row r="5498" spans="1:25" x14ac:dyDescent="0.3">
      <c r="A5498" t="s">
        <v>7285</v>
      </c>
      <c r="B5498" s="1">
        <v>45661</v>
      </c>
      <c r="C5498" t="s">
        <v>3586</v>
      </c>
      <c r="D5498" t="s">
        <v>384</v>
      </c>
      <c r="E5498" t="s">
        <v>30</v>
      </c>
      <c r="F5498" t="s">
        <v>101</v>
      </c>
      <c r="G5498" t="s">
        <v>67</v>
      </c>
      <c r="H5498" t="s">
        <v>68</v>
      </c>
      <c r="I5498" t="s">
        <v>97</v>
      </c>
      <c r="J5498">
        <v>1</v>
      </c>
      <c r="K5498">
        <v>4446.5600000000004</v>
      </c>
      <c r="L5498">
        <v>0.15</v>
      </c>
      <c r="M5498">
        <v>2687.68</v>
      </c>
      <c r="N5498" t="s">
        <v>24</v>
      </c>
      <c r="O5498" t="s">
        <v>53</v>
      </c>
      <c r="P5498" t="s">
        <v>26</v>
      </c>
      <c r="Q5498">
        <f>Sales_Data[[#This Row],[Quantity]]*Sales_Data[[#This Row],[Unit_Price]]</f>
        <v>4446.5600000000004</v>
      </c>
      <c r="R5498">
        <f>Sales_Data[[#This Row],[Gross_Sales]]*Sales_Data[[#This Row],[Discount]]</f>
        <v>666.98400000000004</v>
      </c>
      <c r="S5498">
        <f>Sales_Data[[#This Row],[Gross_Sales]]-Sales_Data[[#This Row],[Discount_Amount]]</f>
        <v>3779.5760000000005</v>
      </c>
      <c r="T5498">
        <f>Sales_Data[[#This Row],[Net Sales]]-Sales_Data[[#This Row],[Cost]]</f>
        <v>1091.8960000000006</v>
      </c>
      <c r="U5498" s="2">
        <f>Sales_Data[[#This Row],[Profit]]/Sales_Data[[#This Row],[Net Sales]]</f>
        <v>0.28889378067804444</v>
      </c>
      <c r="V5498">
        <f>YEAR(Sales_Data[[#This Row],[Order_Date]])</f>
        <v>2025</v>
      </c>
      <c r="W5498" t="str">
        <f>TEXT(Sales_Data[[#This Row],[Order_Date]],"mmm")</f>
        <v>Jan</v>
      </c>
      <c r="X5498">
        <f>MONTH(Sales_Data[[#This Row],[Order_Date]])</f>
        <v>1</v>
      </c>
      <c r="Y5498" t="str">
        <f>"Q"&amp;ROUNDUP(MONTH(Sales_Data[[#This Row],[Order_Date]])/3,0)</f>
        <v>Q1</v>
      </c>
    </row>
    <row r="5499" spans="1:25" x14ac:dyDescent="0.3">
      <c r="A5499" t="s">
        <v>7286</v>
      </c>
      <c r="B5499" s="1">
        <v>45750</v>
      </c>
      <c r="C5499" t="s">
        <v>3468</v>
      </c>
      <c r="D5499" t="s">
        <v>137</v>
      </c>
      <c r="E5499" t="s">
        <v>19</v>
      </c>
      <c r="F5499" t="s">
        <v>20</v>
      </c>
      <c r="G5499" t="s">
        <v>32</v>
      </c>
      <c r="H5499" t="s">
        <v>33</v>
      </c>
      <c r="I5499" t="s">
        <v>34</v>
      </c>
      <c r="J5499">
        <v>2</v>
      </c>
      <c r="K5499">
        <v>8475.34</v>
      </c>
      <c r="L5499">
        <v>0.05</v>
      </c>
      <c r="M5499">
        <v>12627.67</v>
      </c>
      <c r="N5499" t="s">
        <v>52</v>
      </c>
      <c r="O5499" t="s">
        <v>35</v>
      </c>
      <c r="P5499" t="s">
        <v>26</v>
      </c>
      <c r="Q5499">
        <f>Sales_Data[[#This Row],[Quantity]]*Sales_Data[[#This Row],[Unit_Price]]</f>
        <v>16950.68</v>
      </c>
      <c r="R5499">
        <f>Sales_Data[[#This Row],[Gross_Sales]]*Sales_Data[[#This Row],[Discount]]</f>
        <v>847.53400000000011</v>
      </c>
      <c r="S5499">
        <f>Sales_Data[[#This Row],[Gross_Sales]]-Sales_Data[[#This Row],[Discount_Amount]]</f>
        <v>16103.146000000001</v>
      </c>
      <c r="T5499">
        <f>Sales_Data[[#This Row],[Net Sales]]-Sales_Data[[#This Row],[Cost]]</f>
        <v>3475.4760000000006</v>
      </c>
      <c r="U5499" s="2">
        <f>Sales_Data[[#This Row],[Profit]]/Sales_Data[[#This Row],[Net Sales]]</f>
        <v>0.21582590134871785</v>
      </c>
      <c r="V5499">
        <f>YEAR(Sales_Data[[#This Row],[Order_Date]])</f>
        <v>2025</v>
      </c>
      <c r="W5499" t="str">
        <f>TEXT(Sales_Data[[#This Row],[Order_Date]],"mmm")</f>
        <v>Apr</v>
      </c>
      <c r="X5499">
        <f>MONTH(Sales_Data[[#This Row],[Order_Date]])</f>
        <v>4</v>
      </c>
      <c r="Y5499" t="str">
        <f>"Q"&amp;ROUNDUP(MONTH(Sales_Data[[#This Row],[Order_Date]])/3,0)</f>
        <v>Q2</v>
      </c>
    </row>
    <row r="5500" spans="1:25" x14ac:dyDescent="0.3">
      <c r="A5500" t="s">
        <v>7287</v>
      </c>
      <c r="B5500" s="1">
        <v>45663</v>
      </c>
      <c r="C5500" t="s">
        <v>282</v>
      </c>
      <c r="D5500" t="s">
        <v>137</v>
      </c>
      <c r="E5500" t="s">
        <v>48</v>
      </c>
      <c r="F5500" t="s">
        <v>132</v>
      </c>
      <c r="G5500" t="s">
        <v>67</v>
      </c>
      <c r="H5500" t="s">
        <v>121</v>
      </c>
      <c r="I5500" t="s">
        <v>122</v>
      </c>
      <c r="J5500">
        <v>2</v>
      </c>
      <c r="K5500">
        <v>11005.04</v>
      </c>
      <c r="L5500">
        <v>0.1</v>
      </c>
      <c r="M5500">
        <v>12520.06</v>
      </c>
      <c r="N5500" t="s">
        <v>52</v>
      </c>
      <c r="O5500" t="s">
        <v>53</v>
      </c>
      <c r="P5500" t="s">
        <v>71</v>
      </c>
      <c r="Q5500">
        <f>Sales_Data[[#This Row],[Quantity]]*Sales_Data[[#This Row],[Unit_Price]]</f>
        <v>22010.080000000002</v>
      </c>
      <c r="R5500">
        <f>Sales_Data[[#This Row],[Gross_Sales]]*Sales_Data[[#This Row],[Discount]]</f>
        <v>2201.0080000000003</v>
      </c>
      <c r="S5500">
        <f>Sales_Data[[#This Row],[Gross_Sales]]-Sales_Data[[#This Row],[Discount_Amount]]</f>
        <v>19809.072</v>
      </c>
      <c r="T5500">
        <f>Sales_Data[[#This Row],[Net Sales]]-Sales_Data[[#This Row],[Cost]]</f>
        <v>7289.0120000000006</v>
      </c>
      <c r="U5500" s="2">
        <f>Sales_Data[[#This Row],[Profit]]/Sales_Data[[#This Row],[Net Sales]]</f>
        <v>0.36796332508660679</v>
      </c>
      <c r="V5500">
        <f>YEAR(Sales_Data[[#This Row],[Order_Date]])</f>
        <v>2025</v>
      </c>
      <c r="W5500" t="str">
        <f>TEXT(Sales_Data[[#This Row],[Order_Date]],"mmm")</f>
        <v>Jan</v>
      </c>
      <c r="X5500">
        <f>MONTH(Sales_Data[[#This Row],[Order_Date]])</f>
        <v>1</v>
      </c>
      <c r="Y5500" t="str">
        <f>"Q"&amp;ROUNDUP(MONTH(Sales_Data[[#This Row],[Order_Date]])/3,0)</f>
        <v>Q1</v>
      </c>
    </row>
    <row r="5501" spans="1:25" x14ac:dyDescent="0.3">
      <c r="A5501" t="s">
        <v>7288</v>
      </c>
      <c r="B5501" s="1">
        <v>45945</v>
      </c>
      <c r="C5501" t="s">
        <v>1756</v>
      </c>
      <c r="D5501" t="s">
        <v>307</v>
      </c>
      <c r="E5501" t="s">
        <v>39</v>
      </c>
      <c r="F5501" t="s">
        <v>40</v>
      </c>
      <c r="G5501" t="s">
        <v>67</v>
      </c>
      <c r="H5501" t="s">
        <v>68</v>
      </c>
      <c r="I5501" t="s">
        <v>97</v>
      </c>
      <c r="J5501">
        <v>1</v>
      </c>
      <c r="K5501">
        <v>5928.06</v>
      </c>
      <c r="L5501">
        <v>0.2</v>
      </c>
      <c r="M5501">
        <v>4090.56</v>
      </c>
      <c r="N5501" t="s">
        <v>52</v>
      </c>
      <c r="O5501" t="s">
        <v>35</v>
      </c>
      <c r="P5501" t="s">
        <v>44</v>
      </c>
      <c r="Q5501">
        <f>Sales_Data[[#This Row],[Quantity]]*Sales_Data[[#This Row],[Unit_Price]]</f>
        <v>5928.06</v>
      </c>
      <c r="R5501">
        <f>Sales_Data[[#This Row],[Gross_Sales]]*Sales_Data[[#This Row],[Discount]]</f>
        <v>1185.6120000000001</v>
      </c>
      <c r="S5501">
        <f>Sales_Data[[#This Row],[Gross_Sales]]-Sales_Data[[#This Row],[Discount_Amount]]</f>
        <v>4742.4480000000003</v>
      </c>
      <c r="T5501">
        <f>Sales_Data[[#This Row],[Net Sales]]-Sales_Data[[#This Row],[Cost]]</f>
        <v>651.88800000000037</v>
      </c>
      <c r="U5501" s="2">
        <f>Sales_Data[[#This Row],[Profit]]/Sales_Data[[#This Row],[Net Sales]]</f>
        <v>0.13745812289349305</v>
      </c>
      <c r="V5501">
        <f>YEAR(Sales_Data[[#This Row],[Order_Date]])</f>
        <v>2025</v>
      </c>
      <c r="W5501" t="str">
        <f>TEXT(Sales_Data[[#This Row],[Order_Date]],"mmm")</f>
        <v>Oct</v>
      </c>
      <c r="X5501">
        <f>MONTH(Sales_Data[[#This Row],[Order_Date]])</f>
        <v>10</v>
      </c>
      <c r="Y5501" t="str">
        <f>"Q"&amp;ROUNDUP(MONTH(Sales_Data[[#This Row],[Order_Date]])/3,0)</f>
        <v>Q4</v>
      </c>
    </row>
    <row r="5502" spans="1:25" x14ac:dyDescent="0.3">
      <c r="A5502" t="s">
        <v>7289</v>
      </c>
      <c r="B5502" s="1">
        <v>45763</v>
      </c>
      <c r="C5502" t="s">
        <v>1675</v>
      </c>
      <c r="D5502" t="s">
        <v>341</v>
      </c>
      <c r="E5502" t="s">
        <v>48</v>
      </c>
      <c r="F5502" t="s">
        <v>132</v>
      </c>
      <c r="G5502" t="s">
        <v>41</v>
      </c>
      <c r="H5502" t="s">
        <v>42</v>
      </c>
      <c r="I5502" t="s">
        <v>43</v>
      </c>
      <c r="J5502">
        <v>2</v>
      </c>
      <c r="K5502">
        <v>19257.03</v>
      </c>
      <c r="L5502">
        <v>0.1</v>
      </c>
      <c r="M5502">
        <v>30205.41</v>
      </c>
      <c r="N5502" t="s">
        <v>52</v>
      </c>
      <c r="O5502" t="s">
        <v>25</v>
      </c>
      <c r="P5502" t="s">
        <v>44</v>
      </c>
      <c r="Q5502">
        <f>Sales_Data[[#This Row],[Quantity]]*Sales_Data[[#This Row],[Unit_Price]]</f>
        <v>38514.06</v>
      </c>
      <c r="R5502">
        <f>Sales_Data[[#This Row],[Gross_Sales]]*Sales_Data[[#This Row],[Discount]]</f>
        <v>3851.4059999999999</v>
      </c>
      <c r="S5502">
        <f>Sales_Data[[#This Row],[Gross_Sales]]-Sales_Data[[#This Row],[Discount_Amount]]</f>
        <v>34662.653999999995</v>
      </c>
      <c r="T5502">
        <f>Sales_Data[[#This Row],[Net Sales]]-Sales_Data[[#This Row],[Cost]]</f>
        <v>4457.2439999999951</v>
      </c>
      <c r="U5502" s="2">
        <f>Sales_Data[[#This Row],[Profit]]/Sales_Data[[#This Row],[Net Sales]]</f>
        <v>0.12858923035725989</v>
      </c>
      <c r="V5502">
        <f>YEAR(Sales_Data[[#This Row],[Order_Date]])</f>
        <v>2025</v>
      </c>
      <c r="W5502" t="str">
        <f>TEXT(Sales_Data[[#This Row],[Order_Date]],"mmm")</f>
        <v>Apr</v>
      </c>
      <c r="X5502">
        <f>MONTH(Sales_Data[[#This Row],[Order_Date]])</f>
        <v>4</v>
      </c>
      <c r="Y5502" t="str">
        <f>"Q"&amp;ROUNDUP(MONTH(Sales_Data[[#This Row],[Order_Date]])/3,0)</f>
        <v>Q2</v>
      </c>
    </row>
    <row r="5503" spans="1:25" x14ac:dyDescent="0.3">
      <c r="A5503" t="s">
        <v>7290</v>
      </c>
      <c r="B5503" s="1">
        <v>45803</v>
      </c>
      <c r="C5503" t="s">
        <v>3079</v>
      </c>
      <c r="D5503" t="s">
        <v>777</v>
      </c>
      <c r="E5503" t="s">
        <v>30</v>
      </c>
      <c r="F5503" t="s">
        <v>31</v>
      </c>
      <c r="G5503" t="s">
        <v>67</v>
      </c>
      <c r="H5503" t="s">
        <v>133</v>
      </c>
      <c r="I5503" t="s">
        <v>138</v>
      </c>
      <c r="J5503">
        <v>4</v>
      </c>
      <c r="K5503">
        <v>504.76</v>
      </c>
      <c r="L5503">
        <v>0.1</v>
      </c>
      <c r="M5503">
        <v>1568.07</v>
      </c>
      <c r="N5503" t="s">
        <v>70</v>
      </c>
      <c r="O5503" t="s">
        <v>35</v>
      </c>
      <c r="P5503" t="s">
        <v>44</v>
      </c>
      <c r="Q5503">
        <f>Sales_Data[[#This Row],[Quantity]]*Sales_Data[[#This Row],[Unit_Price]]</f>
        <v>2019.04</v>
      </c>
      <c r="R5503">
        <f>Sales_Data[[#This Row],[Gross_Sales]]*Sales_Data[[#This Row],[Discount]]</f>
        <v>201.904</v>
      </c>
      <c r="S5503">
        <f>Sales_Data[[#This Row],[Gross_Sales]]-Sales_Data[[#This Row],[Discount_Amount]]</f>
        <v>1817.136</v>
      </c>
      <c r="T5503">
        <f>Sales_Data[[#This Row],[Net Sales]]-Sales_Data[[#This Row],[Cost]]</f>
        <v>249.06600000000003</v>
      </c>
      <c r="U5503" s="2">
        <f>Sales_Data[[#This Row],[Profit]]/Sales_Data[[#This Row],[Net Sales]]</f>
        <v>0.13706513986845234</v>
      </c>
      <c r="V5503">
        <f>YEAR(Sales_Data[[#This Row],[Order_Date]])</f>
        <v>2025</v>
      </c>
      <c r="W5503" t="str">
        <f>TEXT(Sales_Data[[#This Row],[Order_Date]],"mmm")</f>
        <v>May</v>
      </c>
      <c r="X5503">
        <f>MONTH(Sales_Data[[#This Row],[Order_Date]])</f>
        <v>5</v>
      </c>
      <c r="Y5503" t="str">
        <f>"Q"&amp;ROUNDUP(MONTH(Sales_Data[[#This Row],[Order_Date]])/3,0)</f>
        <v>Q2</v>
      </c>
    </row>
    <row r="5504" spans="1:25" x14ac:dyDescent="0.3">
      <c r="A5504" t="s">
        <v>7291</v>
      </c>
      <c r="B5504" s="1">
        <v>45928</v>
      </c>
      <c r="C5504" t="s">
        <v>1389</v>
      </c>
      <c r="D5504" t="s">
        <v>302</v>
      </c>
      <c r="E5504" t="s">
        <v>48</v>
      </c>
      <c r="F5504" t="s">
        <v>132</v>
      </c>
      <c r="G5504" t="s">
        <v>67</v>
      </c>
      <c r="H5504" t="s">
        <v>133</v>
      </c>
      <c r="I5504" t="s">
        <v>134</v>
      </c>
      <c r="J5504">
        <v>5</v>
      </c>
      <c r="K5504">
        <v>9503.41</v>
      </c>
      <c r="L5504">
        <v>0.15</v>
      </c>
      <c r="M5504">
        <v>27531.85</v>
      </c>
      <c r="N5504" t="s">
        <v>24</v>
      </c>
      <c r="O5504" t="s">
        <v>25</v>
      </c>
      <c r="P5504" t="s">
        <v>71</v>
      </c>
      <c r="Q5504">
        <f>Sales_Data[[#This Row],[Quantity]]*Sales_Data[[#This Row],[Unit_Price]]</f>
        <v>47517.05</v>
      </c>
      <c r="R5504">
        <f>Sales_Data[[#This Row],[Gross_Sales]]*Sales_Data[[#This Row],[Discount]]</f>
        <v>7127.5574999999999</v>
      </c>
      <c r="S5504">
        <f>Sales_Data[[#This Row],[Gross_Sales]]-Sales_Data[[#This Row],[Discount_Amount]]</f>
        <v>40389.4925</v>
      </c>
      <c r="T5504">
        <f>Sales_Data[[#This Row],[Net Sales]]-Sales_Data[[#This Row],[Cost]]</f>
        <v>12857.642500000002</v>
      </c>
      <c r="U5504" s="2">
        <f>Sales_Data[[#This Row],[Profit]]/Sales_Data[[#This Row],[Net Sales]]</f>
        <v>0.3183412740330917</v>
      </c>
      <c r="V5504">
        <f>YEAR(Sales_Data[[#This Row],[Order_Date]])</f>
        <v>2025</v>
      </c>
      <c r="W5504" t="str">
        <f>TEXT(Sales_Data[[#This Row],[Order_Date]],"mmm")</f>
        <v>Sep</v>
      </c>
      <c r="X5504">
        <f>MONTH(Sales_Data[[#This Row],[Order_Date]])</f>
        <v>9</v>
      </c>
      <c r="Y5504" t="str">
        <f>"Q"&amp;ROUNDUP(MONTH(Sales_Data[[#This Row],[Order_Date]])/3,0)</f>
        <v>Q3</v>
      </c>
    </row>
    <row r="5505" spans="1:25" x14ac:dyDescent="0.3">
      <c r="A5505" t="s">
        <v>7292</v>
      </c>
      <c r="B5505" s="1">
        <v>45753</v>
      </c>
      <c r="C5505" t="s">
        <v>182</v>
      </c>
      <c r="D5505" t="s">
        <v>463</v>
      </c>
      <c r="E5505" t="s">
        <v>119</v>
      </c>
      <c r="F5505" t="s">
        <v>538</v>
      </c>
      <c r="G5505" t="s">
        <v>67</v>
      </c>
      <c r="H5505" t="s">
        <v>133</v>
      </c>
      <c r="I5505" t="s">
        <v>134</v>
      </c>
      <c r="J5505">
        <v>3</v>
      </c>
      <c r="K5505">
        <v>5677</v>
      </c>
      <c r="L5505">
        <v>0.05</v>
      </c>
      <c r="M5505">
        <v>13649.32</v>
      </c>
      <c r="N5505" t="s">
        <v>109</v>
      </c>
      <c r="O5505" t="s">
        <v>35</v>
      </c>
      <c r="P5505" t="s">
        <v>71</v>
      </c>
      <c r="Q5505">
        <f>Sales_Data[[#This Row],[Quantity]]*Sales_Data[[#This Row],[Unit_Price]]</f>
        <v>17031</v>
      </c>
      <c r="R5505">
        <f>Sales_Data[[#This Row],[Gross_Sales]]*Sales_Data[[#This Row],[Discount]]</f>
        <v>851.55000000000007</v>
      </c>
      <c r="S5505">
        <f>Sales_Data[[#This Row],[Gross_Sales]]-Sales_Data[[#This Row],[Discount_Amount]]</f>
        <v>16179.45</v>
      </c>
      <c r="T5505">
        <f>Sales_Data[[#This Row],[Net Sales]]-Sales_Data[[#This Row],[Cost]]</f>
        <v>2530.130000000001</v>
      </c>
      <c r="U5505" s="2">
        <f>Sales_Data[[#This Row],[Profit]]/Sales_Data[[#This Row],[Net Sales]]</f>
        <v>0.15637923415196442</v>
      </c>
      <c r="V5505">
        <f>YEAR(Sales_Data[[#This Row],[Order_Date]])</f>
        <v>2025</v>
      </c>
      <c r="W5505" t="str">
        <f>TEXT(Sales_Data[[#This Row],[Order_Date]],"mmm")</f>
        <v>Apr</v>
      </c>
      <c r="X5505">
        <f>MONTH(Sales_Data[[#This Row],[Order_Date]])</f>
        <v>4</v>
      </c>
      <c r="Y5505" t="str">
        <f>"Q"&amp;ROUNDUP(MONTH(Sales_Data[[#This Row],[Order_Date]])/3,0)</f>
        <v>Q2</v>
      </c>
    </row>
    <row r="5506" spans="1:25" x14ac:dyDescent="0.3">
      <c r="A5506" t="s">
        <v>7293</v>
      </c>
      <c r="B5506" s="1">
        <v>45886</v>
      </c>
      <c r="C5506" t="s">
        <v>60</v>
      </c>
      <c r="D5506" t="s">
        <v>450</v>
      </c>
      <c r="E5506" t="s">
        <v>48</v>
      </c>
      <c r="F5506" t="s">
        <v>126</v>
      </c>
      <c r="G5506" t="s">
        <v>67</v>
      </c>
      <c r="H5506" t="s">
        <v>68</v>
      </c>
      <c r="I5506" t="s">
        <v>97</v>
      </c>
      <c r="J5506">
        <v>3</v>
      </c>
      <c r="K5506">
        <v>40049.699999999997</v>
      </c>
      <c r="L5506">
        <v>0</v>
      </c>
      <c r="M5506">
        <v>86620.02</v>
      </c>
      <c r="N5506" t="s">
        <v>70</v>
      </c>
      <c r="O5506" t="s">
        <v>35</v>
      </c>
      <c r="P5506" t="s">
        <v>26</v>
      </c>
      <c r="Q5506">
        <f>Sales_Data[[#This Row],[Quantity]]*Sales_Data[[#This Row],[Unit_Price]]</f>
        <v>120149.09999999999</v>
      </c>
      <c r="R5506">
        <f>Sales_Data[[#This Row],[Gross_Sales]]*Sales_Data[[#This Row],[Discount]]</f>
        <v>0</v>
      </c>
      <c r="S5506">
        <f>Sales_Data[[#This Row],[Gross_Sales]]-Sales_Data[[#This Row],[Discount_Amount]]</f>
        <v>120149.09999999999</v>
      </c>
      <c r="T5506">
        <f>Sales_Data[[#This Row],[Net Sales]]-Sales_Data[[#This Row],[Cost]]</f>
        <v>33529.079999999987</v>
      </c>
      <c r="U5506" s="2">
        <f>Sales_Data[[#This Row],[Profit]]/Sales_Data[[#This Row],[Net Sales]]</f>
        <v>0.27906226513556898</v>
      </c>
      <c r="V5506">
        <f>YEAR(Sales_Data[[#This Row],[Order_Date]])</f>
        <v>2025</v>
      </c>
      <c r="W5506" t="str">
        <f>TEXT(Sales_Data[[#This Row],[Order_Date]],"mmm")</f>
        <v>Aug</v>
      </c>
      <c r="X5506">
        <f>MONTH(Sales_Data[[#This Row],[Order_Date]])</f>
        <v>8</v>
      </c>
      <c r="Y5506" t="str">
        <f>"Q"&amp;ROUNDUP(MONTH(Sales_Data[[#This Row],[Order_Date]])/3,0)</f>
        <v>Q3</v>
      </c>
    </row>
    <row r="5507" spans="1:25" x14ac:dyDescent="0.3">
      <c r="A5507" t="s">
        <v>7294</v>
      </c>
      <c r="B5507" s="1">
        <v>45859</v>
      </c>
      <c r="C5507" t="s">
        <v>233</v>
      </c>
      <c r="D5507" t="s">
        <v>112</v>
      </c>
      <c r="E5507" t="s">
        <v>39</v>
      </c>
      <c r="F5507" t="s">
        <v>405</v>
      </c>
      <c r="G5507" t="s">
        <v>21</v>
      </c>
      <c r="H5507" t="s">
        <v>127</v>
      </c>
      <c r="I5507" t="s">
        <v>128</v>
      </c>
      <c r="J5507">
        <v>1</v>
      </c>
      <c r="K5507">
        <v>2117.21</v>
      </c>
      <c r="L5507">
        <v>0.2</v>
      </c>
      <c r="M5507">
        <v>1357.6</v>
      </c>
      <c r="N5507" t="s">
        <v>109</v>
      </c>
      <c r="O5507" t="s">
        <v>35</v>
      </c>
      <c r="P5507" t="s">
        <v>71</v>
      </c>
      <c r="Q5507">
        <f>Sales_Data[[#This Row],[Quantity]]*Sales_Data[[#This Row],[Unit_Price]]</f>
        <v>2117.21</v>
      </c>
      <c r="R5507">
        <f>Sales_Data[[#This Row],[Gross_Sales]]*Sales_Data[[#This Row],[Discount]]</f>
        <v>423.44200000000001</v>
      </c>
      <c r="S5507">
        <f>Sales_Data[[#This Row],[Gross_Sales]]-Sales_Data[[#This Row],[Discount_Amount]]</f>
        <v>1693.768</v>
      </c>
      <c r="T5507">
        <f>Sales_Data[[#This Row],[Net Sales]]-Sales_Data[[#This Row],[Cost]]</f>
        <v>336.16800000000012</v>
      </c>
      <c r="U5507" s="2">
        <f>Sales_Data[[#This Row],[Profit]]/Sales_Data[[#This Row],[Net Sales]]</f>
        <v>0.19847346271744426</v>
      </c>
      <c r="V5507">
        <f>YEAR(Sales_Data[[#This Row],[Order_Date]])</f>
        <v>2025</v>
      </c>
      <c r="W5507" t="str">
        <f>TEXT(Sales_Data[[#This Row],[Order_Date]],"mmm")</f>
        <v>Jul</v>
      </c>
      <c r="X5507">
        <f>MONTH(Sales_Data[[#This Row],[Order_Date]])</f>
        <v>7</v>
      </c>
      <c r="Y5507" t="str">
        <f>"Q"&amp;ROUNDUP(MONTH(Sales_Data[[#This Row],[Order_Date]])/3,0)</f>
        <v>Q3</v>
      </c>
    </row>
    <row r="5508" spans="1:25" x14ac:dyDescent="0.3">
      <c r="A5508" t="s">
        <v>7295</v>
      </c>
      <c r="B5508" s="1">
        <v>45869</v>
      </c>
      <c r="C5508" t="s">
        <v>6850</v>
      </c>
      <c r="D5508" t="s">
        <v>80</v>
      </c>
      <c r="E5508" t="s">
        <v>119</v>
      </c>
      <c r="F5508" t="s">
        <v>249</v>
      </c>
      <c r="G5508" t="s">
        <v>21</v>
      </c>
      <c r="H5508" t="s">
        <v>127</v>
      </c>
      <c r="I5508" t="s">
        <v>314</v>
      </c>
      <c r="J5508">
        <v>1</v>
      </c>
      <c r="K5508">
        <v>6681.03</v>
      </c>
      <c r="L5508">
        <v>0.05</v>
      </c>
      <c r="M5508">
        <v>4246.72</v>
      </c>
      <c r="N5508" t="s">
        <v>24</v>
      </c>
      <c r="O5508" t="s">
        <v>35</v>
      </c>
      <c r="P5508" t="s">
        <v>26</v>
      </c>
      <c r="Q5508">
        <f>Sales_Data[[#This Row],[Quantity]]*Sales_Data[[#This Row],[Unit_Price]]</f>
        <v>6681.03</v>
      </c>
      <c r="R5508">
        <f>Sales_Data[[#This Row],[Gross_Sales]]*Sales_Data[[#This Row],[Discount]]</f>
        <v>334.05150000000003</v>
      </c>
      <c r="S5508">
        <f>Sales_Data[[#This Row],[Gross_Sales]]-Sales_Data[[#This Row],[Discount_Amount]]</f>
        <v>6346.9784999999993</v>
      </c>
      <c r="T5508">
        <f>Sales_Data[[#This Row],[Net Sales]]-Sales_Data[[#This Row],[Cost]]</f>
        <v>2100.258499999999</v>
      </c>
      <c r="U5508" s="2">
        <f>Sales_Data[[#This Row],[Profit]]/Sales_Data[[#This Row],[Net Sales]]</f>
        <v>0.33090682440471464</v>
      </c>
      <c r="V5508">
        <f>YEAR(Sales_Data[[#This Row],[Order_Date]])</f>
        <v>2025</v>
      </c>
      <c r="W5508" t="str">
        <f>TEXT(Sales_Data[[#This Row],[Order_Date]],"mmm")</f>
        <v>Jul</v>
      </c>
      <c r="X5508">
        <f>MONTH(Sales_Data[[#This Row],[Order_Date]])</f>
        <v>7</v>
      </c>
      <c r="Y5508" t="str">
        <f>"Q"&amp;ROUNDUP(MONTH(Sales_Data[[#This Row],[Order_Date]])/3,0)</f>
        <v>Q3</v>
      </c>
    </row>
    <row r="5509" spans="1:25" x14ac:dyDescent="0.3">
      <c r="A5509" t="s">
        <v>7296</v>
      </c>
      <c r="B5509" s="1">
        <v>45663</v>
      </c>
      <c r="C5509" t="s">
        <v>2527</v>
      </c>
      <c r="D5509" t="s">
        <v>1055</v>
      </c>
      <c r="E5509" t="s">
        <v>48</v>
      </c>
      <c r="F5509" t="s">
        <v>132</v>
      </c>
      <c r="G5509" t="s">
        <v>32</v>
      </c>
      <c r="H5509" t="s">
        <v>33</v>
      </c>
      <c r="I5509" t="s">
        <v>161</v>
      </c>
      <c r="J5509">
        <v>1</v>
      </c>
      <c r="K5509">
        <v>50626.15</v>
      </c>
      <c r="L5509">
        <v>0.1</v>
      </c>
      <c r="M5509">
        <v>33240.68</v>
      </c>
      <c r="N5509" t="s">
        <v>109</v>
      </c>
      <c r="O5509" t="s">
        <v>25</v>
      </c>
      <c r="P5509" t="s">
        <v>26</v>
      </c>
      <c r="Q5509">
        <f>Sales_Data[[#This Row],[Quantity]]*Sales_Data[[#This Row],[Unit_Price]]</f>
        <v>50626.15</v>
      </c>
      <c r="R5509">
        <f>Sales_Data[[#This Row],[Gross_Sales]]*Sales_Data[[#This Row],[Discount]]</f>
        <v>5062.6150000000007</v>
      </c>
      <c r="S5509">
        <f>Sales_Data[[#This Row],[Gross_Sales]]-Sales_Data[[#This Row],[Discount_Amount]]</f>
        <v>45563.535000000003</v>
      </c>
      <c r="T5509">
        <f>Sales_Data[[#This Row],[Net Sales]]-Sales_Data[[#This Row],[Cost]]</f>
        <v>12322.855000000003</v>
      </c>
      <c r="U5509" s="2">
        <f>Sales_Data[[#This Row],[Profit]]/Sales_Data[[#This Row],[Net Sales]]</f>
        <v>0.27045432273856718</v>
      </c>
      <c r="V5509">
        <f>YEAR(Sales_Data[[#This Row],[Order_Date]])</f>
        <v>2025</v>
      </c>
      <c r="W5509" t="str">
        <f>TEXT(Sales_Data[[#This Row],[Order_Date]],"mmm")</f>
        <v>Jan</v>
      </c>
      <c r="X5509">
        <f>MONTH(Sales_Data[[#This Row],[Order_Date]])</f>
        <v>1</v>
      </c>
      <c r="Y5509" t="str">
        <f>"Q"&amp;ROUNDUP(MONTH(Sales_Data[[#This Row],[Order_Date]])/3,0)</f>
        <v>Q1</v>
      </c>
    </row>
    <row r="5510" spans="1:25" x14ac:dyDescent="0.3">
      <c r="A5510" t="s">
        <v>7297</v>
      </c>
      <c r="B5510" s="1">
        <v>45769</v>
      </c>
      <c r="C5510" t="s">
        <v>2966</v>
      </c>
      <c r="D5510" t="s">
        <v>511</v>
      </c>
      <c r="E5510" t="s">
        <v>19</v>
      </c>
      <c r="F5510" t="s">
        <v>20</v>
      </c>
      <c r="G5510" t="s">
        <v>67</v>
      </c>
      <c r="H5510" t="s">
        <v>133</v>
      </c>
      <c r="I5510" t="s">
        <v>138</v>
      </c>
      <c r="J5510">
        <v>2</v>
      </c>
      <c r="K5510">
        <v>16624.7</v>
      </c>
      <c r="L5510">
        <v>0.1</v>
      </c>
      <c r="M5510">
        <v>25513.53</v>
      </c>
      <c r="N5510" t="s">
        <v>70</v>
      </c>
      <c r="O5510" t="s">
        <v>25</v>
      </c>
      <c r="P5510" t="s">
        <v>44</v>
      </c>
      <c r="Q5510">
        <f>Sales_Data[[#This Row],[Quantity]]*Sales_Data[[#This Row],[Unit_Price]]</f>
        <v>33249.4</v>
      </c>
      <c r="R5510">
        <f>Sales_Data[[#This Row],[Gross_Sales]]*Sales_Data[[#This Row],[Discount]]</f>
        <v>3324.9400000000005</v>
      </c>
      <c r="S5510">
        <f>Sales_Data[[#This Row],[Gross_Sales]]-Sales_Data[[#This Row],[Discount_Amount]]</f>
        <v>29924.46</v>
      </c>
      <c r="T5510">
        <f>Sales_Data[[#This Row],[Net Sales]]-Sales_Data[[#This Row],[Cost]]</f>
        <v>4410.93</v>
      </c>
      <c r="U5510" s="2">
        <f>Sales_Data[[#This Row],[Profit]]/Sales_Data[[#This Row],[Net Sales]]</f>
        <v>0.14740215863544406</v>
      </c>
      <c r="V5510">
        <f>YEAR(Sales_Data[[#This Row],[Order_Date]])</f>
        <v>2025</v>
      </c>
      <c r="W5510" t="str">
        <f>TEXT(Sales_Data[[#This Row],[Order_Date]],"mmm")</f>
        <v>Apr</v>
      </c>
      <c r="X5510">
        <f>MONTH(Sales_Data[[#This Row],[Order_Date]])</f>
        <v>4</v>
      </c>
      <c r="Y5510" t="str">
        <f>"Q"&amp;ROUNDUP(MONTH(Sales_Data[[#This Row],[Order_Date]])/3,0)</f>
        <v>Q2</v>
      </c>
    </row>
    <row r="5511" spans="1:25" x14ac:dyDescent="0.3">
      <c r="A5511" t="s">
        <v>7298</v>
      </c>
      <c r="B5511" s="1">
        <v>45980</v>
      </c>
      <c r="C5511" t="s">
        <v>2193</v>
      </c>
      <c r="D5511" t="s">
        <v>283</v>
      </c>
      <c r="E5511" t="s">
        <v>19</v>
      </c>
      <c r="F5511" t="s">
        <v>66</v>
      </c>
      <c r="G5511" t="s">
        <v>21</v>
      </c>
      <c r="H5511" t="s">
        <v>230</v>
      </c>
      <c r="I5511" t="s">
        <v>328</v>
      </c>
      <c r="J5511">
        <v>3</v>
      </c>
      <c r="K5511">
        <v>10819.42</v>
      </c>
      <c r="L5511">
        <v>0.05</v>
      </c>
      <c r="M5511">
        <v>22786.57</v>
      </c>
      <c r="N5511" t="s">
        <v>24</v>
      </c>
      <c r="O5511" t="s">
        <v>25</v>
      </c>
      <c r="P5511" t="s">
        <v>44</v>
      </c>
      <c r="Q5511">
        <f>Sales_Data[[#This Row],[Quantity]]*Sales_Data[[#This Row],[Unit_Price]]</f>
        <v>32458.260000000002</v>
      </c>
      <c r="R5511">
        <f>Sales_Data[[#This Row],[Gross_Sales]]*Sales_Data[[#This Row],[Discount]]</f>
        <v>1622.9130000000002</v>
      </c>
      <c r="S5511">
        <f>Sales_Data[[#This Row],[Gross_Sales]]-Sales_Data[[#This Row],[Discount_Amount]]</f>
        <v>30835.347000000002</v>
      </c>
      <c r="T5511">
        <f>Sales_Data[[#This Row],[Net Sales]]-Sales_Data[[#This Row],[Cost]]</f>
        <v>8048.7770000000019</v>
      </c>
      <c r="U5511" s="2">
        <f>Sales_Data[[#This Row],[Profit]]/Sales_Data[[#This Row],[Net Sales]]</f>
        <v>0.26102436920849315</v>
      </c>
      <c r="V5511">
        <f>YEAR(Sales_Data[[#This Row],[Order_Date]])</f>
        <v>2025</v>
      </c>
      <c r="W5511" t="str">
        <f>TEXT(Sales_Data[[#This Row],[Order_Date]],"mmm")</f>
        <v>Nov</v>
      </c>
      <c r="X5511">
        <f>MONTH(Sales_Data[[#This Row],[Order_Date]])</f>
        <v>11</v>
      </c>
      <c r="Y5511" t="str">
        <f>"Q"&amp;ROUNDUP(MONTH(Sales_Data[[#This Row],[Order_Date]])/3,0)</f>
        <v>Q4</v>
      </c>
    </row>
    <row r="5512" spans="1:25" x14ac:dyDescent="0.3">
      <c r="A5512" t="s">
        <v>7299</v>
      </c>
      <c r="B5512" s="1">
        <v>45763</v>
      </c>
      <c r="C5512" t="s">
        <v>823</v>
      </c>
      <c r="D5512" t="s">
        <v>450</v>
      </c>
      <c r="E5512" t="s">
        <v>39</v>
      </c>
      <c r="F5512" t="s">
        <v>202</v>
      </c>
      <c r="G5512" t="s">
        <v>41</v>
      </c>
      <c r="H5512" t="s">
        <v>102</v>
      </c>
      <c r="I5512" t="s">
        <v>103</v>
      </c>
      <c r="J5512">
        <v>1</v>
      </c>
      <c r="K5512">
        <v>5544.19</v>
      </c>
      <c r="L5512">
        <v>0.05</v>
      </c>
      <c r="M5512">
        <v>4539.75</v>
      </c>
      <c r="N5512" t="s">
        <v>52</v>
      </c>
      <c r="O5512" t="s">
        <v>35</v>
      </c>
      <c r="P5512" t="s">
        <v>71</v>
      </c>
      <c r="Q5512">
        <f>Sales_Data[[#This Row],[Quantity]]*Sales_Data[[#This Row],[Unit_Price]]</f>
        <v>5544.19</v>
      </c>
      <c r="R5512">
        <f>Sales_Data[[#This Row],[Gross_Sales]]*Sales_Data[[#This Row],[Discount]]</f>
        <v>277.20949999999999</v>
      </c>
      <c r="S5512">
        <f>Sales_Data[[#This Row],[Gross_Sales]]-Sales_Data[[#This Row],[Discount_Amount]]</f>
        <v>5266.9804999999997</v>
      </c>
      <c r="T5512">
        <f>Sales_Data[[#This Row],[Net Sales]]-Sales_Data[[#This Row],[Cost]]</f>
        <v>727.23049999999967</v>
      </c>
      <c r="U5512" s="2">
        <f>Sales_Data[[#This Row],[Profit]]/Sales_Data[[#This Row],[Net Sales]]</f>
        <v>0.13807351289794972</v>
      </c>
      <c r="V5512">
        <f>YEAR(Sales_Data[[#This Row],[Order_Date]])</f>
        <v>2025</v>
      </c>
      <c r="W5512" t="str">
        <f>TEXT(Sales_Data[[#This Row],[Order_Date]],"mmm")</f>
        <v>Apr</v>
      </c>
      <c r="X5512">
        <f>MONTH(Sales_Data[[#This Row],[Order_Date]])</f>
        <v>4</v>
      </c>
      <c r="Y5512" t="str">
        <f>"Q"&amp;ROUNDUP(MONTH(Sales_Data[[#This Row],[Order_Date]])/3,0)</f>
        <v>Q2</v>
      </c>
    </row>
    <row r="5513" spans="1:25" x14ac:dyDescent="0.3">
      <c r="A5513" t="s">
        <v>7300</v>
      </c>
      <c r="B5513" s="1">
        <v>45796</v>
      </c>
      <c r="C5513" t="s">
        <v>783</v>
      </c>
      <c r="D5513" t="s">
        <v>414</v>
      </c>
      <c r="E5513" t="s">
        <v>48</v>
      </c>
      <c r="F5513" t="s">
        <v>126</v>
      </c>
      <c r="G5513" t="s">
        <v>67</v>
      </c>
      <c r="H5513" t="s">
        <v>121</v>
      </c>
      <c r="I5513" t="s">
        <v>122</v>
      </c>
      <c r="J5513">
        <v>2</v>
      </c>
      <c r="K5513">
        <v>49321.83</v>
      </c>
      <c r="L5513">
        <v>0.05</v>
      </c>
      <c r="M5513">
        <v>66803.149999999994</v>
      </c>
      <c r="N5513" t="s">
        <v>52</v>
      </c>
      <c r="O5513" t="s">
        <v>53</v>
      </c>
      <c r="P5513" t="s">
        <v>71</v>
      </c>
      <c r="Q5513">
        <f>Sales_Data[[#This Row],[Quantity]]*Sales_Data[[#This Row],[Unit_Price]]</f>
        <v>98643.66</v>
      </c>
      <c r="R5513">
        <f>Sales_Data[[#This Row],[Gross_Sales]]*Sales_Data[[#This Row],[Discount]]</f>
        <v>4932.1830000000009</v>
      </c>
      <c r="S5513">
        <f>Sales_Data[[#This Row],[Gross_Sales]]-Sales_Data[[#This Row],[Discount_Amount]]</f>
        <v>93711.476999999999</v>
      </c>
      <c r="T5513">
        <f>Sales_Data[[#This Row],[Net Sales]]-Sales_Data[[#This Row],[Cost]]</f>
        <v>26908.327000000005</v>
      </c>
      <c r="U5513" s="2">
        <f>Sales_Data[[#This Row],[Profit]]/Sales_Data[[#This Row],[Net Sales]]</f>
        <v>0.28714014399751703</v>
      </c>
      <c r="V5513">
        <f>YEAR(Sales_Data[[#This Row],[Order_Date]])</f>
        <v>2025</v>
      </c>
      <c r="W5513" t="str">
        <f>TEXT(Sales_Data[[#This Row],[Order_Date]],"mmm")</f>
        <v>May</v>
      </c>
      <c r="X5513">
        <f>MONTH(Sales_Data[[#This Row],[Order_Date]])</f>
        <v>5</v>
      </c>
      <c r="Y5513" t="str">
        <f>"Q"&amp;ROUNDUP(MONTH(Sales_Data[[#This Row],[Order_Date]])/3,0)</f>
        <v>Q2</v>
      </c>
    </row>
    <row r="5514" spans="1:25" x14ac:dyDescent="0.3">
      <c r="A5514" t="s">
        <v>7301</v>
      </c>
      <c r="B5514" s="1">
        <v>45956</v>
      </c>
      <c r="C5514" t="s">
        <v>4025</v>
      </c>
      <c r="D5514" t="s">
        <v>685</v>
      </c>
      <c r="E5514" t="s">
        <v>48</v>
      </c>
      <c r="F5514" t="s">
        <v>132</v>
      </c>
      <c r="G5514" t="s">
        <v>21</v>
      </c>
      <c r="H5514" t="s">
        <v>297</v>
      </c>
      <c r="I5514" t="s">
        <v>297</v>
      </c>
      <c r="J5514">
        <v>2</v>
      </c>
      <c r="K5514">
        <v>17870.87</v>
      </c>
      <c r="L5514">
        <v>0</v>
      </c>
      <c r="M5514">
        <v>27687.68</v>
      </c>
      <c r="N5514" t="s">
        <v>52</v>
      </c>
      <c r="O5514" t="s">
        <v>35</v>
      </c>
      <c r="P5514" t="s">
        <v>71</v>
      </c>
      <c r="Q5514">
        <f>Sales_Data[[#This Row],[Quantity]]*Sales_Data[[#This Row],[Unit_Price]]</f>
        <v>35741.74</v>
      </c>
      <c r="R5514">
        <f>Sales_Data[[#This Row],[Gross_Sales]]*Sales_Data[[#This Row],[Discount]]</f>
        <v>0</v>
      </c>
      <c r="S5514">
        <f>Sales_Data[[#This Row],[Gross_Sales]]-Sales_Data[[#This Row],[Discount_Amount]]</f>
        <v>35741.74</v>
      </c>
      <c r="T5514">
        <f>Sales_Data[[#This Row],[Net Sales]]-Sales_Data[[#This Row],[Cost]]</f>
        <v>8054.0599999999977</v>
      </c>
      <c r="U5514" s="2">
        <f>Sales_Data[[#This Row],[Profit]]/Sales_Data[[#This Row],[Net Sales]]</f>
        <v>0.22534045628444496</v>
      </c>
      <c r="V5514">
        <f>YEAR(Sales_Data[[#This Row],[Order_Date]])</f>
        <v>2025</v>
      </c>
      <c r="W5514" t="str">
        <f>TEXT(Sales_Data[[#This Row],[Order_Date]],"mmm")</f>
        <v>Oct</v>
      </c>
      <c r="X5514">
        <f>MONTH(Sales_Data[[#This Row],[Order_Date]])</f>
        <v>10</v>
      </c>
      <c r="Y5514" t="str">
        <f>"Q"&amp;ROUNDUP(MONTH(Sales_Data[[#This Row],[Order_Date]])/3,0)</f>
        <v>Q4</v>
      </c>
    </row>
    <row r="5515" spans="1:25" x14ac:dyDescent="0.3">
      <c r="A5515" t="s">
        <v>7302</v>
      </c>
      <c r="B5515" s="1">
        <v>45753</v>
      </c>
      <c r="C5515" t="s">
        <v>839</v>
      </c>
      <c r="D5515" t="s">
        <v>218</v>
      </c>
      <c r="E5515" t="s">
        <v>39</v>
      </c>
      <c r="F5515" t="s">
        <v>202</v>
      </c>
      <c r="G5515" t="s">
        <v>32</v>
      </c>
      <c r="H5515" t="s">
        <v>50</v>
      </c>
      <c r="I5515" t="s">
        <v>58</v>
      </c>
      <c r="J5515">
        <v>1</v>
      </c>
      <c r="K5515">
        <v>2447.4899999999998</v>
      </c>
      <c r="L5515">
        <v>0</v>
      </c>
      <c r="M5515">
        <v>1798.64</v>
      </c>
      <c r="N5515" t="s">
        <v>24</v>
      </c>
      <c r="O5515" t="s">
        <v>25</v>
      </c>
      <c r="P5515" t="s">
        <v>26</v>
      </c>
      <c r="Q5515">
        <f>Sales_Data[[#This Row],[Quantity]]*Sales_Data[[#This Row],[Unit_Price]]</f>
        <v>2447.4899999999998</v>
      </c>
      <c r="R5515">
        <f>Sales_Data[[#This Row],[Gross_Sales]]*Sales_Data[[#This Row],[Discount]]</f>
        <v>0</v>
      </c>
      <c r="S5515">
        <f>Sales_Data[[#This Row],[Gross_Sales]]-Sales_Data[[#This Row],[Discount_Amount]]</f>
        <v>2447.4899999999998</v>
      </c>
      <c r="T5515">
        <f>Sales_Data[[#This Row],[Net Sales]]-Sales_Data[[#This Row],[Cost]]</f>
        <v>648.84999999999968</v>
      </c>
      <c r="U5515" s="2">
        <f>Sales_Data[[#This Row],[Profit]]/Sales_Data[[#This Row],[Net Sales]]</f>
        <v>0.26510833547838797</v>
      </c>
      <c r="V5515">
        <f>YEAR(Sales_Data[[#This Row],[Order_Date]])</f>
        <v>2025</v>
      </c>
      <c r="W5515" t="str">
        <f>TEXT(Sales_Data[[#This Row],[Order_Date]],"mmm")</f>
        <v>Apr</v>
      </c>
      <c r="X5515">
        <f>MONTH(Sales_Data[[#This Row],[Order_Date]])</f>
        <v>4</v>
      </c>
      <c r="Y5515" t="str">
        <f>"Q"&amp;ROUNDUP(MONTH(Sales_Data[[#This Row],[Order_Date]])/3,0)</f>
        <v>Q2</v>
      </c>
    </row>
    <row r="5516" spans="1:25" x14ac:dyDescent="0.3">
      <c r="A5516" t="s">
        <v>7303</v>
      </c>
      <c r="B5516" s="1">
        <v>45994</v>
      </c>
      <c r="C5516" t="s">
        <v>4387</v>
      </c>
      <c r="D5516" t="s">
        <v>331</v>
      </c>
      <c r="E5516" t="s">
        <v>19</v>
      </c>
      <c r="F5516" t="s">
        <v>57</v>
      </c>
      <c r="G5516" t="s">
        <v>32</v>
      </c>
      <c r="H5516" t="s">
        <v>33</v>
      </c>
      <c r="I5516" t="s">
        <v>34</v>
      </c>
      <c r="J5516">
        <v>2</v>
      </c>
      <c r="K5516">
        <v>8977.75</v>
      </c>
      <c r="L5516">
        <v>0.05</v>
      </c>
      <c r="M5516">
        <v>11149.7</v>
      </c>
      <c r="N5516" t="s">
        <v>52</v>
      </c>
      <c r="O5516" t="s">
        <v>25</v>
      </c>
      <c r="P5516" t="s">
        <v>26</v>
      </c>
      <c r="Q5516">
        <f>Sales_Data[[#This Row],[Quantity]]*Sales_Data[[#This Row],[Unit_Price]]</f>
        <v>17955.5</v>
      </c>
      <c r="R5516">
        <f>Sales_Data[[#This Row],[Gross_Sales]]*Sales_Data[[#This Row],[Discount]]</f>
        <v>897.77500000000009</v>
      </c>
      <c r="S5516">
        <f>Sales_Data[[#This Row],[Gross_Sales]]-Sales_Data[[#This Row],[Discount_Amount]]</f>
        <v>17057.724999999999</v>
      </c>
      <c r="T5516">
        <f>Sales_Data[[#This Row],[Net Sales]]-Sales_Data[[#This Row],[Cost]]</f>
        <v>5908.0249999999978</v>
      </c>
      <c r="U5516" s="2">
        <f>Sales_Data[[#This Row],[Profit]]/Sales_Data[[#This Row],[Net Sales]]</f>
        <v>0.34635480405505414</v>
      </c>
      <c r="V5516">
        <f>YEAR(Sales_Data[[#This Row],[Order_Date]])</f>
        <v>2025</v>
      </c>
      <c r="W5516" t="str">
        <f>TEXT(Sales_Data[[#This Row],[Order_Date]],"mmm")</f>
        <v>Dec</v>
      </c>
      <c r="X5516">
        <f>MONTH(Sales_Data[[#This Row],[Order_Date]])</f>
        <v>12</v>
      </c>
      <c r="Y5516" t="str">
        <f>"Q"&amp;ROUNDUP(MONTH(Sales_Data[[#This Row],[Order_Date]])/3,0)</f>
        <v>Q4</v>
      </c>
    </row>
    <row r="5517" spans="1:25" x14ac:dyDescent="0.3">
      <c r="A5517" t="s">
        <v>7304</v>
      </c>
      <c r="B5517" s="1">
        <v>45954</v>
      </c>
      <c r="C5517" t="s">
        <v>1635</v>
      </c>
      <c r="D5517" t="s">
        <v>527</v>
      </c>
      <c r="E5517" t="s">
        <v>39</v>
      </c>
      <c r="F5517" t="s">
        <v>96</v>
      </c>
      <c r="G5517" t="s">
        <v>21</v>
      </c>
      <c r="H5517" t="s">
        <v>127</v>
      </c>
      <c r="I5517" t="s">
        <v>342</v>
      </c>
      <c r="J5517">
        <v>1</v>
      </c>
      <c r="K5517">
        <v>525.66</v>
      </c>
      <c r="L5517">
        <v>0</v>
      </c>
      <c r="M5517">
        <v>391.43</v>
      </c>
      <c r="N5517" t="s">
        <v>70</v>
      </c>
      <c r="O5517" t="s">
        <v>25</v>
      </c>
      <c r="P5517" t="s">
        <v>44</v>
      </c>
      <c r="Q5517">
        <f>Sales_Data[[#This Row],[Quantity]]*Sales_Data[[#This Row],[Unit_Price]]</f>
        <v>525.66</v>
      </c>
      <c r="R5517">
        <f>Sales_Data[[#This Row],[Gross_Sales]]*Sales_Data[[#This Row],[Discount]]</f>
        <v>0</v>
      </c>
      <c r="S5517">
        <f>Sales_Data[[#This Row],[Gross_Sales]]-Sales_Data[[#This Row],[Discount_Amount]]</f>
        <v>525.66</v>
      </c>
      <c r="T5517">
        <f>Sales_Data[[#This Row],[Net Sales]]-Sales_Data[[#This Row],[Cost]]</f>
        <v>134.22999999999996</v>
      </c>
      <c r="U5517" s="2">
        <f>Sales_Data[[#This Row],[Profit]]/Sales_Data[[#This Row],[Net Sales]]</f>
        <v>0.25535517254499102</v>
      </c>
      <c r="V5517">
        <f>YEAR(Sales_Data[[#This Row],[Order_Date]])</f>
        <v>2025</v>
      </c>
      <c r="W5517" t="str">
        <f>TEXT(Sales_Data[[#This Row],[Order_Date]],"mmm")</f>
        <v>Oct</v>
      </c>
      <c r="X5517">
        <f>MONTH(Sales_Data[[#This Row],[Order_Date]])</f>
        <v>10</v>
      </c>
      <c r="Y5517" t="str">
        <f>"Q"&amp;ROUNDUP(MONTH(Sales_Data[[#This Row],[Order_Date]])/3,0)</f>
        <v>Q4</v>
      </c>
    </row>
    <row r="5518" spans="1:25" x14ac:dyDescent="0.3">
      <c r="A5518" t="s">
        <v>7305</v>
      </c>
      <c r="B5518" s="1">
        <v>45871</v>
      </c>
      <c r="C5518" t="s">
        <v>2100</v>
      </c>
      <c r="D5518" t="s">
        <v>194</v>
      </c>
      <c r="E5518" t="s">
        <v>48</v>
      </c>
      <c r="F5518" t="s">
        <v>164</v>
      </c>
      <c r="G5518" t="s">
        <v>32</v>
      </c>
      <c r="H5518" t="s">
        <v>33</v>
      </c>
      <c r="I5518" t="s">
        <v>34</v>
      </c>
      <c r="J5518">
        <v>5</v>
      </c>
      <c r="K5518">
        <v>20384.759999999998</v>
      </c>
      <c r="L5518">
        <v>0.05</v>
      </c>
      <c r="M5518">
        <v>69097.87</v>
      </c>
      <c r="N5518" t="s">
        <v>83</v>
      </c>
      <c r="O5518" t="s">
        <v>25</v>
      </c>
      <c r="P5518" t="s">
        <v>44</v>
      </c>
      <c r="Q5518">
        <f>Sales_Data[[#This Row],[Quantity]]*Sales_Data[[#This Row],[Unit_Price]]</f>
        <v>101923.79999999999</v>
      </c>
      <c r="R5518">
        <f>Sales_Data[[#This Row],[Gross_Sales]]*Sales_Data[[#This Row],[Discount]]</f>
        <v>5096.1899999999996</v>
      </c>
      <c r="S5518">
        <f>Sales_Data[[#This Row],[Gross_Sales]]-Sales_Data[[#This Row],[Discount_Amount]]</f>
        <v>96827.609999999986</v>
      </c>
      <c r="T5518">
        <f>Sales_Data[[#This Row],[Net Sales]]-Sales_Data[[#This Row],[Cost]]</f>
        <v>27729.739999999991</v>
      </c>
      <c r="U5518" s="2">
        <f>Sales_Data[[#This Row],[Profit]]/Sales_Data[[#This Row],[Net Sales]]</f>
        <v>0.28638257207835655</v>
      </c>
      <c r="V5518">
        <f>YEAR(Sales_Data[[#This Row],[Order_Date]])</f>
        <v>2025</v>
      </c>
      <c r="W5518" t="str">
        <f>TEXT(Sales_Data[[#This Row],[Order_Date]],"mmm")</f>
        <v>Aug</v>
      </c>
      <c r="X5518">
        <f>MONTH(Sales_Data[[#This Row],[Order_Date]])</f>
        <v>8</v>
      </c>
      <c r="Y5518" t="str">
        <f>"Q"&amp;ROUNDUP(MONTH(Sales_Data[[#This Row],[Order_Date]])/3,0)</f>
        <v>Q3</v>
      </c>
    </row>
    <row r="5519" spans="1:25" x14ac:dyDescent="0.3">
      <c r="A5519" t="s">
        <v>7306</v>
      </c>
      <c r="B5519" s="1">
        <v>45948</v>
      </c>
      <c r="C5519" t="s">
        <v>1758</v>
      </c>
      <c r="D5519" t="s">
        <v>199</v>
      </c>
      <c r="E5519" t="s">
        <v>19</v>
      </c>
      <c r="F5519" t="s">
        <v>20</v>
      </c>
      <c r="G5519" t="s">
        <v>32</v>
      </c>
      <c r="H5519" t="s">
        <v>50</v>
      </c>
      <c r="I5519" t="s">
        <v>51</v>
      </c>
      <c r="J5519">
        <v>2</v>
      </c>
      <c r="K5519">
        <v>8898.17</v>
      </c>
      <c r="L5519">
        <v>0</v>
      </c>
      <c r="M5519">
        <v>11943.36</v>
      </c>
      <c r="N5519" t="s">
        <v>52</v>
      </c>
      <c r="O5519" t="s">
        <v>35</v>
      </c>
      <c r="P5519" t="s">
        <v>44</v>
      </c>
      <c r="Q5519">
        <f>Sales_Data[[#This Row],[Quantity]]*Sales_Data[[#This Row],[Unit_Price]]</f>
        <v>17796.34</v>
      </c>
      <c r="R5519">
        <f>Sales_Data[[#This Row],[Gross_Sales]]*Sales_Data[[#This Row],[Discount]]</f>
        <v>0</v>
      </c>
      <c r="S5519">
        <f>Sales_Data[[#This Row],[Gross_Sales]]-Sales_Data[[#This Row],[Discount_Amount]]</f>
        <v>17796.34</v>
      </c>
      <c r="T5519">
        <f>Sales_Data[[#This Row],[Net Sales]]-Sales_Data[[#This Row],[Cost]]</f>
        <v>5852.98</v>
      </c>
      <c r="U5519" s="2">
        <f>Sales_Data[[#This Row],[Profit]]/Sales_Data[[#This Row],[Net Sales]]</f>
        <v>0.32888672614706166</v>
      </c>
      <c r="V5519">
        <f>YEAR(Sales_Data[[#This Row],[Order_Date]])</f>
        <v>2025</v>
      </c>
      <c r="W5519" t="str">
        <f>TEXT(Sales_Data[[#This Row],[Order_Date]],"mmm")</f>
        <v>Oct</v>
      </c>
      <c r="X5519">
        <f>MONTH(Sales_Data[[#This Row],[Order_Date]])</f>
        <v>10</v>
      </c>
      <c r="Y5519" t="str">
        <f>"Q"&amp;ROUNDUP(MONTH(Sales_Data[[#This Row],[Order_Date]])/3,0)</f>
        <v>Q4</v>
      </c>
    </row>
    <row r="5520" spans="1:25" x14ac:dyDescent="0.3">
      <c r="A5520" t="s">
        <v>7307</v>
      </c>
      <c r="B5520" s="1">
        <v>45679</v>
      </c>
      <c r="C5520" t="s">
        <v>687</v>
      </c>
      <c r="D5520" t="s">
        <v>255</v>
      </c>
      <c r="E5520" t="s">
        <v>39</v>
      </c>
      <c r="F5520" t="s">
        <v>107</v>
      </c>
      <c r="G5520" t="s">
        <v>75</v>
      </c>
      <c r="H5520" t="s">
        <v>76</v>
      </c>
      <c r="I5520" t="s">
        <v>108</v>
      </c>
      <c r="J5520">
        <v>2</v>
      </c>
      <c r="K5520">
        <v>1113.26</v>
      </c>
      <c r="L5520">
        <v>0.1</v>
      </c>
      <c r="M5520">
        <v>1463.12</v>
      </c>
      <c r="N5520" t="s">
        <v>52</v>
      </c>
      <c r="O5520" t="s">
        <v>35</v>
      </c>
      <c r="P5520" t="s">
        <v>71</v>
      </c>
      <c r="Q5520">
        <f>Sales_Data[[#This Row],[Quantity]]*Sales_Data[[#This Row],[Unit_Price]]</f>
        <v>2226.52</v>
      </c>
      <c r="R5520">
        <f>Sales_Data[[#This Row],[Gross_Sales]]*Sales_Data[[#This Row],[Discount]]</f>
        <v>222.65200000000002</v>
      </c>
      <c r="S5520">
        <f>Sales_Data[[#This Row],[Gross_Sales]]-Sales_Data[[#This Row],[Discount_Amount]]</f>
        <v>2003.8679999999999</v>
      </c>
      <c r="T5520">
        <f>Sales_Data[[#This Row],[Net Sales]]-Sales_Data[[#This Row],[Cost]]</f>
        <v>540.74800000000005</v>
      </c>
      <c r="U5520" s="2">
        <f>Sales_Data[[#This Row],[Profit]]/Sales_Data[[#This Row],[Net Sales]]</f>
        <v>0.26985210602694393</v>
      </c>
      <c r="V5520">
        <f>YEAR(Sales_Data[[#This Row],[Order_Date]])</f>
        <v>2025</v>
      </c>
      <c r="W5520" t="str">
        <f>TEXT(Sales_Data[[#This Row],[Order_Date]],"mmm")</f>
        <v>Jan</v>
      </c>
      <c r="X5520">
        <f>MONTH(Sales_Data[[#This Row],[Order_Date]])</f>
        <v>1</v>
      </c>
      <c r="Y5520" t="str">
        <f>"Q"&amp;ROUNDUP(MONTH(Sales_Data[[#This Row],[Order_Date]])/3,0)</f>
        <v>Q1</v>
      </c>
    </row>
    <row r="5521" spans="1:25" x14ac:dyDescent="0.3">
      <c r="A5521" t="s">
        <v>7308</v>
      </c>
      <c r="B5521" s="1">
        <v>45850</v>
      </c>
      <c r="C5521" t="s">
        <v>1631</v>
      </c>
      <c r="D5521" t="s">
        <v>723</v>
      </c>
      <c r="E5521" t="s">
        <v>39</v>
      </c>
      <c r="F5521" t="s">
        <v>96</v>
      </c>
      <c r="G5521" t="s">
        <v>75</v>
      </c>
      <c r="H5521" t="s">
        <v>185</v>
      </c>
      <c r="I5521" t="s">
        <v>186</v>
      </c>
      <c r="J5521">
        <v>1</v>
      </c>
      <c r="K5521">
        <v>1233.42</v>
      </c>
      <c r="L5521">
        <v>0.15</v>
      </c>
      <c r="M5521">
        <v>727.25</v>
      </c>
      <c r="N5521" t="s">
        <v>52</v>
      </c>
      <c r="O5521" t="s">
        <v>35</v>
      </c>
      <c r="P5521" t="s">
        <v>71</v>
      </c>
      <c r="Q5521">
        <f>Sales_Data[[#This Row],[Quantity]]*Sales_Data[[#This Row],[Unit_Price]]</f>
        <v>1233.42</v>
      </c>
      <c r="R5521">
        <f>Sales_Data[[#This Row],[Gross_Sales]]*Sales_Data[[#This Row],[Discount]]</f>
        <v>185.01300000000001</v>
      </c>
      <c r="S5521">
        <f>Sales_Data[[#This Row],[Gross_Sales]]-Sales_Data[[#This Row],[Discount_Amount]]</f>
        <v>1048.4070000000002</v>
      </c>
      <c r="T5521">
        <f>Sales_Data[[#This Row],[Net Sales]]-Sales_Data[[#This Row],[Cost]]</f>
        <v>321.15700000000015</v>
      </c>
      <c r="U5521" s="2">
        <f>Sales_Data[[#This Row],[Profit]]/Sales_Data[[#This Row],[Net Sales]]</f>
        <v>0.30632855370099599</v>
      </c>
      <c r="V5521">
        <f>YEAR(Sales_Data[[#This Row],[Order_Date]])</f>
        <v>2025</v>
      </c>
      <c r="W5521" t="str">
        <f>TEXT(Sales_Data[[#This Row],[Order_Date]],"mmm")</f>
        <v>Jul</v>
      </c>
      <c r="X5521">
        <f>MONTH(Sales_Data[[#This Row],[Order_Date]])</f>
        <v>7</v>
      </c>
      <c r="Y5521" t="str">
        <f>"Q"&amp;ROUNDUP(MONTH(Sales_Data[[#This Row],[Order_Date]])/3,0)</f>
        <v>Q3</v>
      </c>
    </row>
    <row r="5522" spans="1:25" x14ac:dyDescent="0.3">
      <c r="A5522" t="s">
        <v>7309</v>
      </c>
      <c r="B5522" s="1">
        <v>45807</v>
      </c>
      <c r="C5522" t="s">
        <v>2170</v>
      </c>
      <c r="D5522" t="s">
        <v>137</v>
      </c>
      <c r="E5522" t="s">
        <v>19</v>
      </c>
      <c r="F5522" t="s">
        <v>81</v>
      </c>
      <c r="G5522" t="s">
        <v>21</v>
      </c>
      <c r="H5522" t="s">
        <v>230</v>
      </c>
      <c r="I5522" t="s">
        <v>231</v>
      </c>
      <c r="J5522">
        <v>2</v>
      </c>
      <c r="K5522">
        <v>8714</v>
      </c>
      <c r="L5522">
        <v>0.1</v>
      </c>
      <c r="M5522">
        <v>10775</v>
      </c>
      <c r="N5522" t="s">
        <v>52</v>
      </c>
      <c r="O5522" t="s">
        <v>35</v>
      </c>
      <c r="P5522" t="s">
        <v>44</v>
      </c>
      <c r="Q5522">
        <f>Sales_Data[[#This Row],[Quantity]]*Sales_Data[[#This Row],[Unit_Price]]</f>
        <v>17428</v>
      </c>
      <c r="R5522">
        <f>Sales_Data[[#This Row],[Gross_Sales]]*Sales_Data[[#This Row],[Discount]]</f>
        <v>1742.8000000000002</v>
      </c>
      <c r="S5522">
        <f>Sales_Data[[#This Row],[Gross_Sales]]-Sales_Data[[#This Row],[Discount_Amount]]</f>
        <v>15685.2</v>
      </c>
      <c r="T5522">
        <f>Sales_Data[[#This Row],[Net Sales]]-Sales_Data[[#This Row],[Cost]]</f>
        <v>4910.2000000000007</v>
      </c>
      <c r="U5522" s="2">
        <f>Sales_Data[[#This Row],[Profit]]/Sales_Data[[#This Row],[Net Sales]]</f>
        <v>0.3130466936985184</v>
      </c>
      <c r="V5522">
        <f>YEAR(Sales_Data[[#This Row],[Order_Date]])</f>
        <v>2025</v>
      </c>
      <c r="W5522" t="str">
        <f>TEXT(Sales_Data[[#This Row],[Order_Date]],"mmm")</f>
        <v>May</v>
      </c>
      <c r="X5522">
        <f>MONTH(Sales_Data[[#This Row],[Order_Date]])</f>
        <v>5</v>
      </c>
      <c r="Y5522" t="str">
        <f>"Q"&amp;ROUNDUP(MONTH(Sales_Data[[#This Row],[Order_Date]])/3,0)</f>
        <v>Q2</v>
      </c>
    </row>
    <row r="5523" spans="1:25" x14ac:dyDescent="0.3">
      <c r="A5523" t="s">
        <v>7310</v>
      </c>
      <c r="B5523" s="1">
        <v>45904</v>
      </c>
      <c r="C5523" t="s">
        <v>3756</v>
      </c>
      <c r="D5523" t="s">
        <v>589</v>
      </c>
      <c r="E5523" t="s">
        <v>48</v>
      </c>
      <c r="F5523" t="s">
        <v>132</v>
      </c>
      <c r="G5523" t="s">
        <v>21</v>
      </c>
      <c r="H5523" t="s">
        <v>127</v>
      </c>
      <c r="I5523" t="s">
        <v>128</v>
      </c>
      <c r="J5523">
        <v>1</v>
      </c>
      <c r="K5523">
        <v>47916.28</v>
      </c>
      <c r="L5523">
        <v>0.05</v>
      </c>
      <c r="M5523">
        <v>38387.4</v>
      </c>
      <c r="N5523" t="s">
        <v>24</v>
      </c>
      <c r="O5523" t="s">
        <v>25</v>
      </c>
      <c r="P5523" t="s">
        <v>44</v>
      </c>
      <c r="Q5523">
        <f>Sales_Data[[#This Row],[Quantity]]*Sales_Data[[#This Row],[Unit_Price]]</f>
        <v>47916.28</v>
      </c>
      <c r="R5523">
        <f>Sales_Data[[#This Row],[Gross_Sales]]*Sales_Data[[#This Row],[Discount]]</f>
        <v>2395.8139999999999</v>
      </c>
      <c r="S5523">
        <f>Sales_Data[[#This Row],[Gross_Sales]]-Sales_Data[[#This Row],[Discount_Amount]]</f>
        <v>45520.466</v>
      </c>
      <c r="T5523">
        <f>Sales_Data[[#This Row],[Net Sales]]-Sales_Data[[#This Row],[Cost]]</f>
        <v>7133.0659999999989</v>
      </c>
      <c r="U5523" s="2">
        <f>Sales_Data[[#This Row],[Profit]]/Sales_Data[[#This Row],[Net Sales]]</f>
        <v>0.15670019722557318</v>
      </c>
      <c r="V5523">
        <f>YEAR(Sales_Data[[#This Row],[Order_Date]])</f>
        <v>2025</v>
      </c>
      <c r="W5523" t="str">
        <f>TEXT(Sales_Data[[#This Row],[Order_Date]],"mmm")</f>
        <v>Sep</v>
      </c>
      <c r="X5523">
        <f>MONTH(Sales_Data[[#This Row],[Order_Date]])</f>
        <v>9</v>
      </c>
      <c r="Y5523" t="str">
        <f>"Q"&amp;ROUNDUP(MONTH(Sales_Data[[#This Row],[Order_Date]])/3,0)</f>
        <v>Q3</v>
      </c>
    </row>
    <row r="5524" spans="1:25" x14ac:dyDescent="0.3">
      <c r="A5524" t="s">
        <v>7311</v>
      </c>
      <c r="B5524" s="1">
        <v>45924</v>
      </c>
      <c r="C5524" t="s">
        <v>593</v>
      </c>
      <c r="D5524" t="s">
        <v>168</v>
      </c>
      <c r="E5524" t="s">
        <v>48</v>
      </c>
      <c r="F5524" t="s">
        <v>49</v>
      </c>
      <c r="G5524" t="s">
        <v>75</v>
      </c>
      <c r="H5524" t="s">
        <v>76</v>
      </c>
      <c r="I5524" t="s">
        <v>108</v>
      </c>
      <c r="J5524">
        <v>1</v>
      </c>
      <c r="K5524">
        <v>54443.06</v>
      </c>
      <c r="L5524">
        <v>0.2</v>
      </c>
      <c r="M5524">
        <v>35687.620000000003</v>
      </c>
      <c r="N5524" t="s">
        <v>52</v>
      </c>
      <c r="O5524" t="s">
        <v>35</v>
      </c>
      <c r="P5524" t="s">
        <v>44</v>
      </c>
      <c r="Q5524">
        <f>Sales_Data[[#This Row],[Quantity]]*Sales_Data[[#This Row],[Unit_Price]]</f>
        <v>54443.06</v>
      </c>
      <c r="R5524">
        <f>Sales_Data[[#This Row],[Gross_Sales]]*Sales_Data[[#This Row],[Discount]]</f>
        <v>10888.612000000001</v>
      </c>
      <c r="S5524">
        <f>Sales_Data[[#This Row],[Gross_Sales]]-Sales_Data[[#This Row],[Discount_Amount]]</f>
        <v>43554.447999999997</v>
      </c>
      <c r="T5524">
        <f>Sales_Data[[#This Row],[Net Sales]]-Sales_Data[[#This Row],[Cost]]</f>
        <v>7866.8279999999941</v>
      </c>
      <c r="U5524" s="2">
        <f>Sales_Data[[#This Row],[Profit]]/Sales_Data[[#This Row],[Net Sales]]</f>
        <v>0.18062054190194293</v>
      </c>
      <c r="V5524">
        <f>YEAR(Sales_Data[[#This Row],[Order_Date]])</f>
        <v>2025</v>
      </c>
      <c r="W5524" t="str">
        <f>TEXT(Sales_Data[[#This Row],[Order_Date]],"mmm")</f>
        <v>Sep</v>
      </c>
      <c r="X5524">
        <f>MONTH(Sales_Data[[#This Row],[Order_Date]])</f>
        <v>9</v>
      </c>
      <c r="Y5524" t="str">
        <f>"Q"&amp;ROUNDUP(MONTH(Sales_Data[[#This Row],[Order_Date]])/3,0)</f>
        <v>Q3</v>
      </c>
    </row>
    <row r="5525" spans="1:25" x14ac:dyDescent="0.3">
      <c r="A5525" t="s">
        <v>7312</v>
      </c>
      <c r="B5525" s="1">
        <v>45908</v>
      </c>
      <c r="C5525" t="s">
        <v>7313</v>
      </c>
      <c r="D5525" t="s">
        <v>669</v>
      </c>
      <c r="E5525" t="s">
        <v>48</v>
      </c>
      <c r="F5525" t="s">
        <v>164</v>
      </c>
      <c r="G5525" t="s">
        <v>41</v>
      </c>
      <c r="H5525" t="s">
        <v>171</v>
      </c>
      <c r="I5525" t="s">
        <v>191</v>
      </c>
      <c r="J5525">
        <v>1</v>
      </c>
      <c r="K5525">
        <v>36190.93</v>
      </c>
      <c r="L5525">
        <v>0</v>
      </c>
      <c r="M5525">
        <v>28807.62</v>
      </c>
      <c r="N5525" t="s">
        <v>83</v>
      </c>
      <c r="O5525" t="s">
        <v>25</v>
      </c>
      <c r="P5525" t="s">
        <v>26</v>
      </c>
      <c r="Q5525">
        <f>Sales_Data[[#This Row],[Quantity]]*Sales_Data[[#This Row],[Unit_Price]]</f>
        <v>36190.93</v>
      </c>
      <c r="R5525">
        <f>Sales_Data[[#This Row],[Gross_Sales]]*Sales_Data[[#This Row],[Discount]]</f>
        <v>0</v>
      </c>
      <c r="S5525">
        <f>Sales_Data[[#This Row],[Gross_Sales]]-Sales_Data[[#This Row],[Discount_Amount]]</f>
        <v>36190.93</v>
      </c>
      <c r="T5525">
        <f>Sales_Data[[#This Row],[Net Sales]]-Sales_Data[[#This Row],[Cost]]</f>
        <v>7383.3100000000013</v>
      </c>
      <c r="U5525" s="2">
        <f>Sales_Data[[#This Row],[Profit]]/Sales_Data[[#This Row],[Net Sales]]</f>
        <v>0.20400995498043298</v>
      </c>
      <c r="V5525">
        <f>YEAR(Sales_Data[[#This Row],[Order_Date]])</f>
        <v>2025</v>
      </c>
      <c r="W5525" t="str">
        <f>TEXT(Sales_Data[[#This Row],[Order_Date]],"mmm")</f>
        <v>Sep</v>
      </c>
      <c r="X5525">
        <f>MONTH(Sales_Data[[#This Row],[Order_Date]])</f>
        <v>9</v>
      </c>
      <c r="Y5525" t="str">
        <f>"Q"&amp;ROUNDUP(MONTH(Sales_Data[[#This Row],[Order_Date]])/3,0)</f>
        <v>Q3</v>
      </c>
    </row>
    <row r="5526" spans="1:25" x14ac:dyDescent="0.3">
      <c r="A5526" t="s">
        <v>7314</v>
      </c>
      <c r="B5526" s="1">
        <v>45660</v>
      </c>
      <c r="C5526" t="s">
        <v>117</v>
      </c>
      <c r="D5526" t="s">
        <v>151</v>
      </c>
      <c r="E5526" t="s">
        <v>19</v>
      </c>
      <c r="F5526" t="s">
        <v>66</v>
      </c>
      <c r="G5526" t="s">
        <v>41</v>
      </c>
      <c r="H5526" t="s">
        <v>102</v>
      </c>
      <c r="I5526" t="s">
        <v>103</v>
      </c>
      <c r="J5526">
        <v>1</v>
      </c>
      <c r="K5526">
        <v>8913.16</v>
      </c>
      <c r="L5526">
        <v>0.05</v>
      </c>
      <c r="M5526">
        <v>6052.62</v>
      </c>
      <c r="N5526" t="s">
        <v>52</v>
      </c>
      <c r="O5526" t="s">
        <v>35</v>
      </c>
      <c r="P5526" t="s">
        <v>71</v>
      </c>
      <c r="Q5526">
        <f>Sales_Data[[#This Row],[Quantity]]*Sales_Data[[#This Row],[Unit_Price]]</f>
        <v>8913.16</v>
      </c>
      <c r="R5526">
        <f>Sales_Data[[#This Row],[Gross_Sales]]*Sales_Data[[#This Row],[Discount]]</f>
        <v>445.65800000000002</v>
      </c>
      <c r="S5526">
        <f>Sales_Data[[#This Row],[Gross_Sales]]-Sales_Data[[#This Row],[Discount_Amount]]</f>
        <v>8467.5020000000004</v>
      </c>
      <c r="T5526">
        <f>Sales_Data[[#This Row],[Net Sales]]-Sales_Data[[#This Row],[Cost]]</f>
        <v>2414.8820000000005</v>
      </c>
      <c r="U5526" s="2">
        <f>Sales_Data[[#This Row],[Profit]]/Sales_Data[[#This Row],[Net Sales]]</f>
        <v>0.28519414580592961</v>
      </c>
      <c r="V5526">
        <f>YEAR(Sales_Data[[#This Row],[Order_Date]])</f>
        <v>2025</v>
      </c>
      <c r="W5526" t="str">
        <f>TEXT(Sales_Data[[#This Row],[Order_Date]],"mmm")</f>
        <v>Jan</v>
      </c>
      <c r="X5526">
        <f>MONTH(Sales_Data[[#This Row],[Order_Date]])</f>
        <v>1</v>
      </c>
      <c r="Y5526" t="str">
        <f>"Q"&amp;ROUNDUP(MONTH(Sales_Data[[#This Row],[Order_Date]])/3,0)</f>
        <v>Q1</v>
      </c>
    </row>
    <row r="5527" spans="1:25" x14ac:dyDescent="0.3">
      <c r="A5527" t="s">
        <v>7315</v>
      </c>
      <c r="B5527" s="1">
        <v>45973</v>
      </c>
      <c r="C5527" t="s">
        <v>2481</v>
      </c>
      <c r="D5527" t="s">
        <v>38</v>
      </c>
      <c r="E5527" t="s">
        <v>48</v>
      </c>
      <c r="F5527" t="s">
        <v>152</v>
      </c>
      <c r="G5527" t="s">
        <v>21</v>
      </c>
      <c r="H5527" t="s">
        <v>127</v>
      </c>
      <c r="I5527" t="s">
        <v>342</v>
      </c>
      <c r="J5527">
        <v>2</v>
      </c>
      <c r="K5527">
        <v>25901.82</v>
      </c>
      <c r="L5527">
        <v>0.05</v>
      </c>
      <c r="M5527">
        <v>33470.620000000003</v>
      </c>
      <c r="N5527" t="s">
        <v>52</v>
      </c>
      <c r="O5527" t="s">
        <v>25</v>
      </c>
      <c r="P5527" t="s">
        <v>71</v>
      </c>
      <c r="Q5527">
        <f>Sales_Data[[#This Row],[Quantity]]*Sales_Data[[#This Row],[Unit_Price]]</f>
        <v>51803.64</v>
      </c>
      <c r="R5527">
        <f>Sales_Data[[#This Row],[Gross_Sales]]*Sales_Data[[#This Row],[Discount]]</f>
        <v>2590.1820000000002</v>
      </c>
      <c r="S5527">
        <f>Sales_Data[[#This Row],[Gross_Sales]]-Sales_Data[[#This Row],[Discount_Amount]]</f>
        <v>49213.457999999999</v>
      </c>
      <c r="T5527">
        <f>Sales_Data[[#This Row],[Net Sales]]-Sales_Data[[#This Row],[Cost]]</f>
        <v>15742.837999999996</v>
      </c>
      <c r="U5527" s="2">
        <f>Sales_Data[[#This Row],[Profit]]/Sales_Data[[#This Row],[Net Sales]]</f>
        <v>0.31988888080167005</v>
      </c>
      <c r="V5527">
        <f>YEAR(Sales_Data[[#This Row],[Order_Date]])</f>
        <v>2025</v>
      </c>
      <c r="W5527" t="str">
        <f>TEXT(Sales_Data[[#This Row],[Order_Date]],"mmm")</f>
        <v>Nov</v>
      </c>
      <c r="X5527">
        <f>MONTH(Sales_Data[[#This Row],[Order_Date]])</f>
        <v>11</v>
      </c>
      <c r="Y5527" t="str">
        <f>"Q"&amp;ROUNDUP(MONTH(Sales_Data[[#This Row],[Order_Date]])/3,0)</f>
        <v>Q4</v>
      </c>
    </row>
    <row r="5528" spans="1:25" x14ac:dyDescent="0.3">
      <c r="A5528" t="s">
        <v>7316</v>
      </c>
      <c r="B5528" s="1">
        <v>45733</v>
      </c>
      <c r="C5528" t="s">
        <v>7317</v>
      </c>
      <c r="D5528" t="s">
        <v>1055</v>
      </c>
      <c r="E5528" t="s">
        <v>39</v>
      </c>
      <c r="F5528" t="s">
        <v>96</v>
      </c>
      <c r="G5528" t="s">
        <v>67</v>
      </c>
      <c r="H5528" t="s">
        <v>121</v>
      </c>
      <c r="I5528" t="s">
        <v>122</v>
      </c>
      <c r="J5528">
        <v>1</v>
      </c>
      <c r="K5528">
        <v>1673.46</v>
      </c>
      <c r="L5528">
        <v>0.05</v>
      </c>
      <c r="M5528">
        <v>1246.5999999999999</v>
      </c>
      <c r="N5528" t="s">
        <v>24</v>
      </c>
      <c r="O5528" t="s">
        <v>35</v>
      </c>
      <c r="P5528" t="s">
        <v>26</v>
      </c>
      <c r="Q5528">
        <f>Sales_Data[[#This Row],[Quantity]]*Sales_Data[[#This Row],[Unit_Price]]</f>
        <v>1673.46</v>
      </c>
      <c r="R5528">
        <f>Sales_Data[[#This Row],[Gross_Sales]]*Sales_Data[[#This Row],[Discount]]</f>
        <v>83.673000000000002</v>
      </c>
      <c r="S5528">
        <f>Sales_Data[[#This Row],[Gross_Sales]]-Sales_Data[[#This Row],[Discount_Amount]]</f>
        <v>1589.787</v>
      </c>
      <c r="T5528">
        <f>Sales_Data[[#This Row],[Net Sales]]-Sales_Data[[#This Row],[Cost]]</f>
        <v>343.18700000000013</v>
      </c>
      <c r="U5528" s="2">
        <f>Sales_Data[[#This Row],[Profit]]/Sales_Data[[#This Row],[Net Sales]]</f>
        <v>0.21586979891016855</v>
      </c>
      <c r="V5528">
        <f>YEAR(Sales_Data[[#This Row],[Order_Date]])</f>
        <v>2025</v>
      </c>
      <c r="W5528" t="str">
        <f>TEXT(Sales_Data[[#This Row],[Order_Date]],"mmm")</f>
        <v>Mar</v>
      </c>
      <c r="X5528">
        <f>MONTH(Sales_Data[[#This Row],[Order_Date]])</f>
        <v>3</v>
      </c>
      <c r="Y5528" t="str">
        <f>"Q"&amp;ROUNDUP(MONTH(Sales_Data[[#This Row],[Order_Date]])/3,0)</f>
        <v>Q1</v>
      </c>
    </row>
    <row r="5529" spans="1:25" x14ac:dyDescent="0.3">
      <c r="A5529" t="s">
        <v>7318</v>
      </c>
      <c r="B5529" s="1">
        <v>45744</v>
      </c>
      <c r="C5529" t="s">
        <v>4229</v>
      </c>
      <c r="D5529" t="s">
        <v>589</v>
      </c>
      <c r="E5529" t="s">
        <v>39</v>
      </c>
      <c r="F5529" t="s">
        <v>405</v>
      </c>
      <c r="G5529" t="s">
        <v>75</v>
      </c>
      <c r="H5529" t="s">
        <v>76</v>
      </c>
      <c r="I5529" t="s">
        <v>108</v>
      </c>
      <c r="J5529">
        <v>3</v>
      </c>
      <c r="K5529">
        <v>1367.31</v>
      </c>
      <c r="L5529">
        <v>0</v>
      </c>
      <c r="M5529">
        <v>2840.59</v>
      </c>
      <c r="N5529" t="s">
        <v>52</v>
      </c>
      <c r="O5529" t="s">
        <v>25</v>
      </c>
      <c r="P5529" t="s">
        <v>26</v>
      </c>
      <c r="Q5529">
        <f>Sales_Data[[#This Row],[Quantity]]*Sales_Data[[#This Row],[Unit_Price]]</f>
        <v>4101.93</v>
      </c>
      <c r="R5529">
        <f>Sales_Data[[#This Row],[Gross_Sales]]*Sales_Data[[#This Row],[Discount]]</f>
        <v>0</v>
      </c>
      <c r="S5529">
        <f>Sales_Data[[#This Row],[Gross_Sales]]-Sales_Data[[#This Row],[Discount_Amount]]</f>
        <v>4101.93</v>
      </c>
      <c r="T5529">
        <f>Sales_Data[[#This Row],[Net Sales]]-Sales_Data[[#This Row],[Cost]]</f>
        <v>1261.3400000000001</v>
      </c>
      <c r="U5529" s="2">
        <f>Sales_Data[[#This Row],[Profit]]/Sales_Data[[#This Row],[Net Sales]]</f>
        <v>0.30749915283781049</v>
      </c>
      <c r="V5529">
        <f>YEAR(Sales_Data[[#This Row],[Order_Date]])</f>
        <v>2025</v>
      </c>
      <c r="W5529" t="str">
        <f>TEXT(Sales_Data[[#This Row],[Order_Date]],"mmm")</f>
        <v>Mar</v>
      </c>
      <c r="X5529">
        <f>MONTH(Sales_Data[[#This Row],[Order_Date]])</f>
        <v>3</v>
      </c>
      <c r="Y5529" t="str">
        <f>"Q"&amp;ROUNDUP(MONTH(Sales_Data[[#This Row],[Order_Date]])/3,0)</f>
        <v>Q1</v>
      </c>
    </row>
    <row r="5530" spans="1:25" x14ac:dyDescent="0.3">
      <c r="A5530" t="s">
        <v>7319</v>
      </c>
      <c r="B5530" s="1">
        <v>45927</v>
      </c>
      <c r="C5530" t="s">
        <v>459</v>
      </c>
      <c r="D5530" t="s">
        <v>180</v>
      </c>
      <c r="E5530" t="s">
        <v>19</v>
      </c>
      <c r="F5530" t="s">
        <v>20</v>
      </c>
      <c r="G5530" t="s">
        <v>75</v>
      </c>
      <c r="H5530" t="s">
        <v>114</v>
      </c>
      <c r="I5530" t="s">
        <v>115</v>
      </c>
      <c r="J5530">
        <v>1</v>
      </c>
      <c r="K5530">
        <v>14399.81</v>
      </c>
      <c r="L5530">
        <v>0.05</v>
      </c>
      <c r="M5530">
        <v>11148.62</v>
      </c>
      <c r="N5530" t="s">
        <v>24</v>
      </c>
      <c r="O5530" t="s">
        <v>35</v>
      </c>
      <c r="P5530" t="s">
        <v>44</v>
      </c>
      <c r="Q5530">
        <f>Sales_Data[[#This Row],[Quantity]]*Sales_Data[[#This Row],[Unit_Price]]</f>
        <v>14399.81</v>
      </c>
      <c r="R5530">
        <f>Sales_Data[[#This Row],[Gross_Sales]]*Sales_Data[[#This Row],[Discount]]</f>
        <v>719.9905</v>
      </c>
      <c r="S5530">
        <f>Sales_Data[[#This Row],[Gross_Sales]]-Sales_Data[[#This Row],[Discount_Amount]]</f>
        <v>13679.8195</v>
      </c>
      <c r="T5530">
        <f>Sales_Data[[#This Row],[Net Sales]]-Sales_Data[[#This Row],[Cost]]</f>
        <v>2531.1994999999988</v>
      </c>
      <c r="U5530" s="2">
        <f>Sales_Data[[#This Row],[Profit]]/Sales_Data[[#This Row],[Net Sales]]</f>
        <v>0.18503164460612942</v>
      </c>
      <c r="V5530">
        <f>YEAR(Sales_Data[[#This Row],[Order_Date]])</f>
        <v>2025</v>
      </c>
      <c r="W5530" t="str">
        <f>TEXT(Sales_Data[[#This Row],[Order_Date]],"mmm")</f>
        <v>Sep</v>
      </c>
      <c r="X5530">
        <f>MONTH(Sales_Data[[#This Row],[Order_Date]])</f>
        <v>9</v>
      </c>
      <c r="Y5530" t="str">
        <f>"Q"&amp;ROUNDUP(MONTH(Sales_Data[[#This Row],[Order_Date]])/3,0)</f>
        <v>Q3</v>
      </c>
    </row>
    <row r="5531" spans="1:25" x14ac:dyDescent="0.3">
      <c r="A5531" t="s">
        <v>7320</v>
      </c>
      <c r="B5531" s="1">
        <v>45882</v>
      </c>
      <c r="C5531" t="s">
        <v>1527</v>
      </c>
      <c r="D5531" t="s">
        <v>1171</v>
      </c>
      <c r="E5531" t="s">
        <v>19</v>
      </c>
      <c r="F5531" t="s">
        <v>57</v>
      </c>
      <c r="G5531" t="s">
        <v>21</v>
      </c>
      <c r="H5531" t="s">
        <v>22</v>
      </c>
      <c r="I5531" t="s">
        <v>23</v>
      </c>
      <c r="J5531">
        <v>1</v>
      </c>
      <c r="K5531">
        <v>8744.61</v>
      </c>
      <c r="L5531">
        <v>0.05</v>
      </c>
      <c r="M5531">
        <v>6191.52</v>
      </c>
      <c r="N5531" t="s">
        <v>52</v>
      </c>
      <c r="O5531" t="s">
        <v>35</v>
      </c>
      <c r="P5531" t="s">
        <v>71</v>
      </c>
      <c r="Q5531">
        <f>Sales_Data[[#This Row],[Quantity]]*Sales_Data[[#This Row],[Unit_Price]]</f>
        <v>8744.61</v>
      </c>
      <c r="R5531">
        <f>Sales_Data[[#This Row],[Gross_Sales]]*Sales_Data[[#This Row],[Discount]]</f>
        <v>437.23050000000006</v>
      </c>
      <c r="S5531">
        <f>Sales_Data[[#This Row],[Gross_Sales]]-Sales_Data[[#This Row],[Discount_Amount]]</f>
        <v>8307.3795000000009</v>
      </c>
      <c r="T5531">
        <f>Sales_Data[[#This Row],[Net Sales]]-Sales_Data[[#This Row],[Cost]]</f>
        <v>2115.8595000000005</v>
      </c>
      <c r="U5531" s="2">
        <f>Sales_Data[[#This Row],[Profit]]/Sales_Data[[#This Row],[Net Sales]]</f>
        <v>0.25469638169292741</v>
      </c>
      <c r="V5531">
        <f>YEAR(Sales_Data[[#This Row],[Order_Date]])</f>
        <v>2025</v>
      </c>
      <c r="W5531" t="str">
        <f>TEXT(Sales_Data[[#This Row],[Order_Date]],"mmm")</f>
        <v>Aug</v>
      </c>
      <c r="X5531">
        <f>MONTH(Sales_Data[[#This Row],[Order_Date]])</f>
        <v>8</v>
      </c>
      <c r="Y5531" t="str">
        <f>"Q"&amp;ROUNDUP(MONTH(Sales_Data[[#This Row],[Order_Date]])/3,0)</f>
        <v>Q3</v>
      </c>
    </row>
    <row r="5532" spans="1:25" x14ac:dyDescent="0.3">
      <c r="A5532" t="s">
        <v>7321</v>
      </c>
      <c r="B5532" s="1">
        <v>45675</v>
      </c>
      <c r="C5532" t="s">
        <v>449</v>
      </c>
      <c r="D5532" t="s">
        <v>359</v>
      </c>
      <c r="E5532" t="s">
        <v>48</v>
      </c>
      <c r="F5532" t="s">
        <v>49</v>
      </c>
      <c r="G5532" t="s">
        <v>75</v>
      </c>
      <c r="H5532" t="s">
        <v>114</v>
      </c>
      <c r="I5532" t="s">
        <v>115</v>
      </c>
      <c r="J5532">
        <v>3</v>
      </c>
      <c r="K5532">
        <v>51685.34</v>
      </c>
      <c r="L5532">
        <v>0.05</v>
      </c>
      <c r="M5532">
        <v>126192.63</v>
      </c>
      <c r="N5532" t="s">
        <v>52</v>
      </c>
      <c r="O5532" t="s">
        <v>25</v>
      </c>
      <c r="P5532" t="s">
        <v>71</v>
      </c>
      <c r="Q5532">
        <f>Sales_Data[[#This Row],[Quantity]]*Sales_Data[[#This Row],[Unit_Price]]</f>
        <v>155056.01999999999</v>
      </c>
      <c r="R5532">
        <f>Sales_Data[[#This Row],[Gross_Sales]]*Sales_Data[[#This Row],[Discount]]</f>
        <v>7752.8009999999995</v>
      </c>
      <c r="S5532">
        <f>Sales_Data[[#This Row],[Gross_Sales]]-Sales_Data[[#This Row],[Discount_Amount]]</f>
        <v>147303.21899999998</v>
      </c>
      <c r="T5532">
        <f>Sales_Data[[#This Row],[Net Sales]]-Sales_Data[[#This Row],[Cost]]</f>
        <v>21110.588999999978</v>
      </c>
      <c r="U5532" s="2">
        <f>Sales_Data[[#This Row],[Profit]]/Sales_Data[[#This Row],[Net Sales]]</f>
        <v>0.14331383348791571</v>
      </c>
      <c r="V5532">
        <f>YEAR(Sales_Data[[#This Row],[Order_Date]])</f>
        <v>2025</v>
      </c>
      <c r="W5532" t="str">
        <f>TEXT(Sales_Data[[#This Row],[Order_Date]],"mmm")</f>
        <v>Jan</v>
      </c>
      <c r="X5532">
        <f>MONTH(Sales_Data[[#This Row],[Order_Date]])</f>
        <v>1</v>
      </c>
      <c r="Y5532" t="str">
        <f>"Q"&amp;ROUNDUP(MONTH(Sales_Data[[#This Row],[Order_Date]])/3,0)</f>
        <v>Q1</v>
      </c>
    </row>
    <row r="5533" spans="1:25" x14ac:dyDescent="0.3">
      <c r="A5533" t="s">
        <v>7322</v>
      </c>
      <c r="B5533" s="1">
        <v>45770</v>
      </c>
      <c r="C5533" t="s">
        <v>6229</v>
      </c>
      <c r="D5533" t="s">
        <v>669</v>
      </c>
      <c r="E5533" t="s">
        <v>39</v>
      </c>
      <c r="F5533" t="s">
        <v>202</v>
      </c>
      <c r="G5533" t="s">
        <v>41</v>
      </c>
      <c r="H5533" t="s">
        <v>147</v>
      </c>
      <c r="I5533" t="s">
        <v>369</v>
      </c>
      <c r="J5533">
        <v>1</v>
      </c>
      <c r="K5533">
        <v>5046.95</v>
      </c>
      <c r="L5533">
        <v>0.05</v>
      </c>
      <c r="M5533">
        <v>4091.12</v>
      </c>
      <c r="N5533" t="s">
        <v>52</v>
      </c>
      <c r="O5533" t="s">
        <v>25</v>
      </c>
      <c r="P5533" t="s">
        <v>44</v>
      </c>
      <c r="Q5533">
        <f>Sales_Data[[#This Row],[Quantity]]*Sales_Data[[#This Row],[Unit_Price]]</f>
        <v>5046.95</v>
      </c>
      <c r="R5533">
        <f>Sales_Data[[#This Row],[Gross_Sales]]*Sales_Data[[#This Row],[Discount]]</f>
        <v>252.3475</v>
      </c>
      <c r="S5533">
        <f>Sales_Data[[#This Row],[Gross_Sales]]-Sales_Data[[#This Row],[Discount_Amount]]</f>
        <v>4794.6025</v>
      </c>
      <c r="T5533">
        <f>Sales_Data[[#This Row],[Net Sales]]-Sales_Data[[#This Row],[Cost]]</f>
        <v>703.48250000000007</v>
      </c>
      <c r="U5533" s="2">
        <f>Sales_Data[[#This Row],[Profit]]/Sales_Data[[#This Row],[Net Sales]]</f>
        <v>0.14672384207032807</v>
      </c>
      <c r="V5533">
        <f>YEAR(Sales_Data[[#This Row],[Order_Date]])</f>
        <v>2025</v>
      </c>
      <c r="W5533" t="str">
        <f>TEXT(Sales_Data[[#This Row],[Order_Date]],"mmm")</f>
        <v>Apr</v>
      </c>
      <c r="X5533">
        <f>MONTH(Sales_Data[[#This Row],[Order_Date]])</f>
        <v>4</v>
      </c>
      <c r="Y5533" t="str">
        <f>"Q"&amp;ROUNDUP(MONTH(Sales_Data[[#This Row],[Order_Date]])/3,0)</f>
        <v>Q2</v>
      </c>
    </row>
    <row r="5534" spans="1:25" x14ac:dyDescent="0.3">
      <c r="A5534" t="s">
        <v>7323</v>
      </c>
      <c r="B5534" s="1">
        <v>45908</v>
      </c>
      <c r="C5534" t="s">
        <v>3232</v>
      </c>
      <c r="D5534" t="s">
        <v>624</v>
      </c>
      <c r="E5534" t="s">
        <v>119</v>
      </c>
      <c r="F5534" t="s">
        <v>120</v>
      </c>
      <c r="G5534" t="s">
        <v>21</v>
      </c>
      <c r="H5534" t="s">
        <v>297</v>
      </c>
      <c r="I5534" t="s">
        <v>297</v>
      </c>
      <c r="J5534">
        <v>1</v>
      </c>
      <c r="K5534">
        <v>2148.12</v>
      </c>
      <c r="L5534">
        <v>0.1</v>
      </c>
      <c r="M5534">
        <v>1421.47</v>
      </c>
      <c r="N5534" t="s">
        <v>83</v>
      </c>
      <c r="O5534" t="s">
        <v>35</v>
      </c>
      <c r="P5534" t="s">
        <v>71</v>
      </c>
      <c r="Q5534">
        <f>Sales_Data[[#This Row],[Quantity]]*Sales_Data[[#This Row],[Unit_Price]]</f>
        <v>2148.12</v>
      </c>
      <c r="R5534">
        <f>Sales_Data[[#This Row],[Gross_Sales]]*Sales_Data[[#This Row],[Discount]]</f>
        <v>214.81200000000001</v>
      </c>
      <c r="S5534">
        <f>Sales_Data[[#This Row],[Gross_Sales]]-Sales_Data[[#This Row],[Discount_Amount]]</f>
        <v>1933.308</v>
      </c>
      <c r="T5534">
        <f>Sales_Data[[#This Row],[Net Sales]]-Sales_Data[[#This Row],[Cost]]</f>
        <v>511.83799999999997</v>
      </c>
      <c r="U5534" s="2">
        <f>Sales_Data[[#This Row],[Profit]]/Sales_Data[[#This Row],[Net Sales]]</f>
        <v>0.26474726220550476</v>
      </c>
      <c r="V5534">
        <f>YEAR(Sales_Data[[#This Row],[Order_Date]])</f>
        <v>2025</v>
      </c>
      <c r="W5534" t="str">
        <f>TEXT(Sales_Data[[#This Row],[Order_Date]],"mmm")</f>
        <v>Sep</v>
      </c>
      <c r="X5534">
        <f>MONTH(Sales_Data[[#This Row],[Order_Date]])</f>
        <v>9</v>
      </c>
      <c r="Y5534" t="str">
        <f>"Q"&amp;ROUNDUP(MONTH(Sales_Data[[#This Row],[Order_Date]])/3,0)</f>
        <v>Q3</v>
      </c>
    </row>
    <row r="5535" spans="1:25" x14ac:dyDescent="0.3">
      <c r="A5535" t="s">
        <v>7324</v>
      </c>
      <c r="B5535" s="1">
        <v>45890</v>
      </c>
      <c r="C5535" t="s">
        <v>727</v>
      </c>
      <c r="D5535" t="s">
        <v>546</v>
      </c>
      <c r="E5535" t="s">
        <v>39</v>
      </c>
      <c r="F5535" t="s">
        <v>96</v>
      </c>
      <c r="G5535" t="s">
        <v>67</v>
      </c>
      <c r="H5535" t="s">
        <v>121</v>
      </c>
      <c r="I5535" t="s">
        <v>122</v>
      </c>
      <c r="J5535">
        <v>1</v>
      </c>
      <c r="K5535">
        <v>3768.03</v>
      </c>
      <c r="L5535">
        <v>0.05</v>
      </c>
      <c r="M5535">
        <v>3107.48</v>
      </c>
      <c r="N5535" t="s">
        <v>109</v>
      </c>
      <c r="O5535" t="s">
        <v>35</v>
      </c>
      <c r="P5535" t="s">
        <v>71</v>
      </c>
      <c r="Q5535">
        <f>Sales_Data[[#This Row],[Quantity]]*Sales_Data[[#This Row],[Unit_Price]]</f>
        <v>3768.03</v>
      </c>
      <c r="R5535">
        <f>Sales_Data[[#This Row],[Gross_Sales]]*Sales_Data[[#This Row],[Discount]]</f>
        <v>188.40150000000003</v>
      </c>
      <c r="S5535">
        <f>Sales_Data[[#This Row],[Gross_Sales]]-Sales_Data[[#This Row],[Discount_Amount]]</f>
        <v>3579.6285000000003</v>
      </c>
      <c r="T5535">
        <f>Sales_Data[[#This Row],[Net Sales]]-Sales_Data[[#This Row],[Cost]]</f>
        <v>472.14850000000024</v>
      </c>
      <c r="U5535" s="2">
        <f>Sales_Data[[#This Row],[Profit]]/Sales_Data[[#This Row],[Net Sales]]</f>
        <v>0.13189874312376276</v>
      </c>
      <c r="V5535">
        <f>YEAR(Sales_Data[[#This Row],[Order_Date]])</f>
        <v>2025</v>
      </c>
      <c r="W5535" t="str">
        <f>TEXT(Sales_Data[[#This Row],[Order_Date]],"mmm")</f>
        <v>Aug</v>
      </c>
      <c r="X5535">
        <f>MONTH(Sales_Data[[#This Row],[Order_Date]])</f>
        <v>8</v>
      </c>
      <c r="Y5535" t="str">
        <f>"Q"&amp;ROUNDUP(MONTH(Sales_Data[[#This Row],[Order_Date]])/3,0)</f>
        <v>Q3</v>
      </c>
    </row>
    <row r="5536" spans="1:25" x14ac:dyDescent="0.3">
      <c r="A5536" t="s">
        <v>7325</v>
      </c>
      <c r="B5536" s="1">
        <v>45986</v>
      </c>
      <c r="C5536" t="s">
        <v>1608</v>
      </c>
      <c r="D5536" t="s">
        <v>553</v>
      </c>
      <c r="E5536" t="s">
        <v>30</v>
      </c>
      <c r="F5536" t="s">
        <v>31</v>
      </c>
      <c r="G5536" t="s">
        <v>67</v>
      </c>
      <c r="H5536" t="s">
        <v>121</v>
      </c>
      <c r="I5536" t="s">
        <v>122</v>
      </c>
      <c r="J5536">
        <v>3</v>
      </c>
      <c r="K5536">
        <v>2359.08</v>
      </c>
      <c r="L5536">
        <v>0</v>
      </c>
      <c r="M5536">
        <v>5603.74</v>
      </c>
      <c r="N5536" t="s">
        <v>24</v>
      </c>
      <c r="O5536" t="s">
        <v>35</v>
      </c>
      <c r="P5536" t="s">
        <v>71</v>
      </c>
      <c r="Q5536">
        <f>Sales_Data[[#This Row],[Quantity]]*Sales_Data[[#This Row],[Unit_Price]]</f>
        <v>7077.24</v>
      </c>
      <c r="R5536">
        <f>Sales_Data[[#This Row],[Gross_Sales]]*Sales_Data[[#This Row],[Discount]]</f>
        <v>0</v>
      </c>
      <c r="S5536">
        <f>Sales_Data[[#This Row],[Gross_Sales]]-Sales_Data[[#This Row],[Discount_Amount]]</f>
        <v>7077.24</v>
      </c>
      <c r="T5536">
        <f>Sales_Data[[#This Row],[Net Sales]]-Sales_Data[[#This Row],[Cost]]</f>
        <v>1473.5</v>
      </c>
      <c r="U5536" s="2">
        <f>Sales_Data[[#This Row],[Profit]]/Sales_Data[[#This Row],[Net Sales]]</f>
        <v>0.20820263266471112</v>
      </c>
      <c r="V5536">
        <f>YEAR(Sales_Data[[#This Row],[Order_Date]])</f>
        <v>2025</v>
      </c>
      <c r="W5536" t="str">
        <f>TEXT(Sales_Data[[#This Row],[Order_Date]],"mmm")</f>
        <v>Nov</v>
      </c>
      <c r="X5536">
        <f>MONTH(Sales_Data[[#This Row],[Order_Date]])</f>
        <v>11</v>
      </c>
      <c r="Y5536" t="str">
        <f>"Q"&amp;ROUNDUP(MONTH(Sales_Data[[#This Row],[Order_Date]])/3,0)</f>
        <v>Q4</v>
      </c>
    </row>
    <row r="5537" spans="1:25" x14ac:dyDescent="0.3">
      <c r="A5537" t="s">
        <v>7326</v>
      </c>
      <c r="B5537" s="1">
        <v>45936</v>
      </c>
      <c r="C5537" t="s">
        <v>2228</v>
      </c>
      <c r="D5537" t="s">
        <v>151</v>
      </c>
      <c r="E5537" t="s">
        <v>30</v>
      </c>
      <c r="F5537" t="s">
        <v>101</v>
      </c>
      <c r="G5537" t="s">
        <v>32</v>
      </c>
      <c r="H5537" t="s">
        <v>50</v>
      </c>
      <c r="I5537" t="s">
        <v>51</v>
      </c>
      <c r="J5537">
        <v>3</v>
      </c>
      <c r="K5537">
        <v>2263.4</v>
      </c>
      <c r="L5537">
        <v>0.1</v>
      </c>
      <c r="M5537">
        <v>4750.3500000000004</v>
      </c>
      <c r="N5537" t="s">
        <v>52</v>
      </c>
      <c r="O5537" t="s">
        <v>25</v>
      </c>
      <c r="P5537" t="s">
        <v>26</v>
      </c>
      <c r="Q5537">
        <f>Sales_Data[[#This Row],[Quantity]]*Sales_Data[[#This Row],[Unit_Price]]</f>
        <v>6790.2000000000007</v>
      </c>
      <c r="R5537">
        <f>Sales_Data[[#This Row],[Gross_Sales]]*Sales_Data[[#This Row],[Discount]]</f>
        <v>679.0200000000001</v>
      </c>
      <c r="S5537">
        <f>Sales_Data[[#This Row],[Gross_Sales]]-Sales_Data[[#This Row],[Discount_Amount]]</f>
        <v>6111.18</v>
      </c>
      <c r="T5537">
        <f>Sales_Data[[#This Row],[Net Sales]]-Sales_Data[[#This Row],[Cost]]</f>
        <v>1360.83</v>
      </c>
      <c r="U5537" s="2">
        <f>Sales_Data[[#This Row],[Profit]]/Sales_Data[[#This Row],[Net Sales]]</f>
        <v>0.22267876253031327</v>
      </c>
      <c r="V5537">
        <f>YEAR(Sales_Data[[#This Row],[Order_Date]])</f>
        <v>2025</v>
      </c>
      <c r="W5537" t="str">
        <f>TEXT(Sales_Data[[#This Row],[Order_Date]],"mmm")</f>
        <v>Oct</v>
      </c>
      <c r="X5537">
        <f>MONTH(Sales_Data[[#This Row],[Order_Date]])</f>
        <v>10</v>
      </c>
      <c r="Y5537" t="str">
        <f>"Q"&amp;ROUNDUP(MONTH(Sales_Data[[#This Row],[Order_Date]])/3,0)</f>
        <v>Q4</v>
      </c>
    </row>
    <row r="5538" spans="1:25" x14ac:dyDescent="0.3">
      <c r="A5538" t="s">
        <v>7327</v>
      </c>
      <c r="B5538" s="1">
        <v>45859</v>
      </c>
      <c r="C5538" t="s">
        <v>2481</v>
      </c>
      <c r="D5538" t="s">
        <v>447</v>
      </c>
      <c r="E5538" t="s">
        <v>19</v>
      </c>
      <c r="F5538" t="s">
        <v>57</v>
      </c>
      <c r="G5538" t="s">
        <v>67</v>
      </c>
      <c r="H5538" t="s">
        <v>68</v>
      </c>
      <c r="I5538" t="s">
        <v>69</v>
      </c>
      <c r="J5538">
        <v>1</v>
      </c>
      <c r="K5538">
        <v>10086.48</v>
      </c>
      <c r="L5538">
        <v>0.05</v>
      </c>
      <c r="M5538">
        <v>6173.49</v>
      </c>
      <c r="N5538" t="s">
        <v>70</v>
      </c>
      <c r="O5538" t="s">
        <v>25</v>
      </c>
      <c r="P5538" t="s">
        <v>71</v>
      </c>
      <c r="Q5538">
        <f>Sales_Data[[#This Row],[Quantity]]*Sales_Data[[#This Row],[Unit_Price]]</f>
        <v>10086.48</v>
      </c>
      <c r="R5538">
        <f>Sales_Data[[#This Row],[Gross_Sales]]*Sales_Data[[#This Row],[Discount]]</f>
        <v>504.32400000000001</v>
      </c>
      <c r="S5538">
        <f>Sales_Data[[#This Row],[Gross_Sales]]-Sales_Data[[#This Row],[Discount_Amount]]</f>
        <v>9582.155999999999</v>
      </c>
      <c r="T5538">
        <f>Sales_Data[[#This Row],[Net Sales]]-Sales_Data[[#This Row],[Cost]]</f>
        <v>3408.6659999999993</v>
      </c>
      <c r="U5538" s="2">
        <f>Sales_Data[[#This Row],[Profit]]/Sales_Data[[#This Row],[Net Sales]]</f>
        <v>0.35573058923273632</v>
      </c>
      <c r="V5538">
        <f>YEAR(Sales_Data[[#This Row],[Order_Date]])</f>
        <v>2025</v>
      </c>
      <c r="W5538" t="str">
        <f>TEXT(Sales_Data[[#This Row],[Order_Date]],"mmm")</f>
        <v>Jul</v>
      </c>
      <c r="X5538">
        <f>MONTH(Sales_Data[[#This Row],[Order_Date]])</f>
        <v>7</v>
      </c>
      <c r="Y5538" t="str">
        <f>"Q"&amp;ROUNDUP(MONTH(Sales_Data[[#This Row],[Order_Date]])/3,0)</f>
        <v>Q3</v>
      </c>
    </row>
    <row r="5539" spans="1:25" x14ac:dyDescent="0.3">
      <c r="A5539" t="s">
        <v>7328</v>
      </c>
      <c r="B5539" s="1">
        <v>45740</v>
      </c>
      <c r="C5539" t="s">
        <v>856</v>
      </c>
      <c r="D5539" t="s">
        <v>302</v>
      </c>
      <c r="E5539" t="s">
        <v>48</v>
      </c>
      <c r="F5539" t="s">
        <v>126</v>
      </c>
      <c r="G5539" t="s">
        <v>75</v>
      </c>
      <c r="H5539" t="s">
        <v>114</v>
      </c>
      <c r="I5539" t="s">
        <v>206</v>
      </c>
      <c r="J5539">
        <v>2</v>
      </c>
      <c r="K5539">
        <v>63862.2</v>
      </c>
      <c r="L5539">
        <v>0</v>
      </c>
      <c r="M5539">
        <v>111815.15</v>
      </c>
      <c r="N5539" t="s">
        <v>109</v>
      </c>
      <c r="O5539" t="s">
        <v>25</v>
      </c>
      <c r="P5539" t="s">
        <v>44</v>
      </c>
      <c r="Q5539">
        <f>Sales_Data[[#This Row],[Quantity]]*Sales_Data[[#This Row],[Unit_Price]]</f>
        <v>127724.4</v>
      </c>
      <c r="R5539">
        <f>Sales_Data[[#This Row],[Gross_Sales]]*Sales_Data[[#This Row],[Discount]]</f>
        <v>0</v>
      </c>
      <c r="S5539">
        <f>Sales_Data[[#This Row],[Gross_Sales]]-Sales_Data[[#This Row],[Discount_Amount]]</f>
        <v>127724.4</v>
      </c>
      <c r="T5539">
        <f>Sales_Data[[#This Row],[Net Sales]]-Sales_Data[[#This Row],[Cost]]</f>
        <v>15909.25</v>
      </c>
      <c r="U5539" s="2">
        <f>Sales_Data[[#This Row],[Profit]]/Sales_Data[[#This Row],[Net Sales]]</f>
        <v>0.12455920716793346</v>
      </c>
      <c r="V5539">
        <f>YEAR(Sales_Data[[#This Row],[Order_Date]])</f>
        <v>2025</v>
      </c>
      <c r="W5539" t="str">
        <f>TEXT(Sales_Data[[#This Row],[Order_Date]],"mmm")</f>
        <v>Mar</v>
      </c>
      <c r="X5539">
        <f>MONTH(Sales_Data[[#This Row],[Order_Date]])</f>
        <v>3</v>
      </c>
      <c r="Y5539" t="str">
        <f>"Q"&amp;ROUNDUP(MONTH(Sales_Data[[#This Row],[Order_Date]])/3,0)</f>
        <v>Q1</v>
      </c>
    </row>
    <row r="5540" spans="1:25" x14ac:dyDescent="0.3">
      <c r="A5540" t="s">
        <v>7329</v>
      </c>
      <c r="B5540" s="1">
        <v>45782</v>
      </c>
      <c r="C5540" t="s">
        <v>1431</v>
      </c>
      <c r="D5540" t="s">
        <v>513</v>
      </c>
      <c r="E5540" t="s">
        <v>39</v>
      </c>
      <c r="F5540" t="s">
        <v>40</v>
      </c>
      <c r="G5540" t="s">
        <v>41</v>
      </c>
      <c r="H5540" t="s">
        <v>147</v>
      </c>
      <c r="I5540" t="s">
        <v>369</v>
      </c>
      <c r="J5540">
        <v>2</v>
      </c>
      <c r="K5540">
        <v>5765.14</v>
      </c>
      <c r="L5540">
        <v>0</v>
      </c>
      <c r="M5540">
        <v>7423.41</v>
      </c>
      <c r="N5540" t="s">
        <v>52</v>
      </c>
      <c r="O5540" t="s">
        <v>35</v>
      </c>
      <c r="P5540" t="s">
        <v>71</v>
      </c>
      <c r="Q5540">
        <f>Sales_Data[[#This Row],[Quantity]]*Sales_Data[[#This Row],[Unit_Price]]</f>
        <v>11530.28</v>
      </c>
      <c r="R5540">
        <f>Sales_Data[[#This Row],[Gross_Sales]]*Sales_Data[[#This Row],[Discount]]</f>
        <v>0</v>
      </c>
      <c r="S5540">
        <f>Sales_Data[[#This Row],[Gross_Sales]]-Sales_Data[[#This Row],[Discount_Amount]]</f>
        <v>11530.28</v>
      </c>
      <c r="T5540">
        <f>Sales_Data[[#This Row],[Net Sales]]-Sales_Data[[#This Row],[Cost]]</f>
        <v>4106.8700000000008</v>
      </c>
      <c r="U5540" s="2">
        <f>Sales_Data[[#This Row],[Profit]]/Sales_Data[[#This Row],[Net Sales]]</f>
        <v>0.35618128961308837</v>
      </c>
      <c r="V5540">
        <f>YEAR(Sales_Data[[#This Row],[Order_Date]])</f>
        <v>2025</v>
      </c>
      <c r="W5540" t="str">
        <f>TEXT(Sales_Data[[#This Row],[Order_Date]],"mmm")</f>
        <v>May</v>
      </c>
      <c r="X5540">
        <f>MONTH(Sales_Data[[#This Row],[Order_Date]])</f>
        <v>5</v>
      </c>
      <c r="Y5540" t="str">
        <f>"Q"&amp;ROUNDUP(MONTH(Sales_Data[[#This Row],[Order_Date]])/3,0)</f>
        <v>Q2</v>
      </c>
    </row>
    <row r="5541" spans="1:25" x14ac:dyDescent="0.3">
      <c r="A5541" t="s">
        <v>7330</v>
      </c>
      <c r="B5541" s="1">
        <v>45832</v>
      </c>
      <c r="C5541" t="s">
        <v>2399</v>
      </c>
      <c r="D5541" t="s">
        <v>244</v>
      </c>
      <c r="E5541" t="s">
        <v>48</v>
      </c>
      <c r="F5541" t="s">
        <v>126</v>
      </c>
      <c r="G5541" t="s">
        <v>67</v>
      </c>
      <c r="H5541" t="s">
        <v>121</v>
      </c>
      <c r="I5541" t="s">
        <v>142</v>
      </c>
      <c r="J5541">
        <v>4</v>
      </c>
      <c r="K5541">
        <v>58885.74</v>
      </c>
      <c r="L5541">
        <v>0.1</v>
      </c>
      <c r="M5541">
        <v>146286.70000000001</v>
      </c>
      <c r="N5541" t="s">
        <v>83</v>
      </c>
      <c r="O5541" t="s">
        <v>35</v>
      </c>
      <c r="P5541" t="s">
        <v>26</v>
      </c>
      <c r="Q5541">
        <f>Sales_Data[[#This Row],[Quantity]]*Sales_Data[[#This Row],[Unit_Price]]</f>
        <v>235542.96</v>
      </c>
      <c r="R5541">
        <f>Sales_Data[[#This Row],[Gross_Sales]]*Sales_Data[[#This Row],[Discount]]</f>
        <v>23554.296000000002</v>
      </c>
      <c r="S5541">
        <f>Sales_Data[[#This Row],[Gross_Sales]]-Sales_Data[[#This Row],[Discount_Amount]]</f>
        <v>211988.66399999999</v>
      </c>
      <c r="T5541">
        <f>Sales_Data[[#This Row],[Net Sales]]-Sales_Data[[#This Row],[Cost]]</f>
        <v>65701.963999999978</v>
      </c>
      <c r="U5541" s="2">
        <f>Sales_Data[[#This Row],[Profit]]/Sales_Data[[#This Row],[Net Sales]]</f>
        <v>0.30993149709175005</v>
      </c>
      <c r="V5541">
        <f>YEAR(Sales_Data[[#This Row],[Order_Date]])</f>
        <v>2025</v>
      </c>
      <c r="W5541" t="str">
        <f>TEXT(Sales_Data[[#This Row],[Order_Date]],"mmm")</f>
        <v>Jun</v>
      </c>
      <c r="X5541">
        <f>MONTH(Sales_Data[[#This Row],[Order_Date]])</f>
        <v>6</v>
      </c>
      <c r="Y5541" t="str">
        <f>"Q"&amp;ROUNDUP(MONTH(Sales_Data[[#This Row],[Order_Date]])/3,0)</f>
        <v>Q2</v>
      </c>
    </row>
    <row r="5542" spans="1:25" x14ac:dyDescent="0.3">
      <c r="A5542" t="s">
        <v>7331</v>
      </c>
      <c r="B5542" s="1">
        <v>45726</v>
      </c>
      <c r="C5542" t="s">
        <v>632</v>
      </c>
      <c r="D5542" t="s">
        <v>694</v>
      </c>
      <c r="E5542" t="s">
        <v>39</v>
      </c>
      <c r="F5542" t="s">
        <v>107</v>
      </c>
      <c r="G5542" t="s">
        <v>21</v>
      </c>
      <c r="H5542" t="s">
        <v>297</v>
      </c>
      <c r="I5542" t="s">
        <v>297</v>
      </c>
      <c r="J5542">
        <v>1</v>
      </c>
      <c r="K5542">
        <v>595.62</v>
      </c>
      <c r="L5542">
        <v>0.1</v>
      </c>
      <c r="M5542">
        <v>356.09</v>
      </c>
      <c r="N5542" t="s">
        <v>52</v>
      </c>
      <c r="O5542" t="s">
        <v>53</v>
      </c>
      <c r="P5542" t="s">
        <v>26</v>
      </c>
      <c r="Q5542">
        <f>Sales_Data[[#This Row],[Quantity]]*Sales_Data[[#This Row],[Unit_Price]]</f>
        <v>595.62</v>
      </c>
      <c r="R5542">
        <f>Sales_Data[[#This Row],[Gross_Sales]]*Sales_Data[[#This Row],[Discount]]</f>
        <v>59.562000000000005</v>
      </c>
      <c r="S5542">
        <f>Sales_Data[[#This Row],[Gross_Sales]]-Sales_Data[[#This Row],[Discount_Amount]]</f>
        <v>536.05799999999999</v>
      </c>
      <c r="T5542">
        <f>Sales_Data[[#This Row],[Net Sales]]-Sales_Data[[#This Row],[Cost]]</f>
        <v>179.96800000000002</v>
      </c>
      <c r="U5542" s="2">
        <f>Sales_Data[[#This Row],[Profit]]/Sales_Data[[#This Row],[Net Sales]]</f>
        <v>0.33572486559290232</v>
      </c>
      <c r="V5542">
        <f>YEAR(Sales_Data[[#This Row],[Order_Date]])</f>
        <v>2025</v>
      </c>
      <c r="W5542" t="str">
        <f>TEXT(Sales_Data[[#This Row],[Order_Date]],"mmm")</f>
        <v>Mar</v>
      </c>
      <c r="X5542">
        <f>MONTH(Sales_Data[[#This Row],[Order_Date]])</f>
        <v>3</v>
      </c>
      <c r="Y5542" t="str">
        <f>"Q"&amp;ROUNDUP(MONTH(Sales_Data[[#This Row],[Order_Date]])/3,0)</f>
        <v>Q1</v>
      </c>
    </row>
    <row r="5543" spans="1:25" x14ac:dyDescent="0.3">
      <c r="A5543" t="s">
        <v>7332</v>
      </c>
      <c r="B5543" s="1">
        <v>45704</v>
      </c>
      <c r="C5543" t="s">
        <v>5513</v>
      </c>
      <c r="D5543" t="s">
        <v>447</v>
      </c>
      <c r="E5543" t="s">
        <v>30</v>
      </c>
      <c r="F5543" t="s">
        <v>87</v>
      </c>
      <c r="G5543" t="s">
        <v>41</v>
      </c>
      <c r="H5543" t="s">
        <v>102</v>
      </c>
      <c r="I5543" t="s">
        <v>165</v>
      </c>
      <c r="J5543">
        <v>3</v>
      </c>
      <c r="K5543">
        <v>916.6</v>
      </c>
      <c r="L5543">
        <v>0.05</v>
      </c>
      <c r="M5543">
        <v>1658.41</v>
      </c>
      <c r="N5543" t="s">
        <v>24</v>
      </c>
      <c r="O5543" t="s">
        <v>35</v>
      </c>
      <c r="P5543" t="s">
        <v>44</v>
      </c>
      <c r="Q5543">
        <f>Sales_Data[[#This Row],[Quantity]]*Sales_Data[[#This Row],[Unit_Price]]</f>
        <v>2749.8</v>
      </c>
      <c r="R5543">
        <f>Sales_Data[[#This Row],[Gross_Sales]]*Sales_Data[[#This Row],[Discount]]</f>
        <v>137.49</v>
      </c>
      <c r="S5543">
        <f>Sales_Data[[#This Row],[Gross_Sales]]-Sales_Data[[#This Row],[Discount_Amount]]</f>
        <v>2612.3100000000004</v>
      </c>
      <c r="T5543">
        <f>Sales_Data[[#This Row],[Net Sales]]-Sales_Data[[#This Row],[Cost]]</f>
        <v>953.90000000000032</v>
      </c>
      <c r="U5543" s="2">
        <f>Sales_Data[[#This Row],[Profit]]/Sales_Data[[#This Row],[Net Sales]]</f>
        <v>0.36515574338420792</v>
      </c>
      <c r="V5543">
        <f>YEAR(Sales_Data[[#This Row],[Order_Date]])</f>
        <v>2025</v>
      </c>
      <c r="W5543" t="str">
        <f>TEXT(Sales_Data[[#This Row],[Order_Date]],"mmm")</f>
        <v>Feb</v>
      </c>
      <c r="X5543">
        <f>MONTH(Sales_Data[[#This Row],[Order_Date]])</f>
        <v>2</v>
      </c>
      <c r="Y5543" t="str">
        <f>"Q"&amp;ROUNDUP(MONTH(Sales_Data[[#This Row],[Order_Date]])/3,0)</f>
        <v>Q1</v>
      </c>
    </row>
    <row r="5544" spans="1:25" x14ac:dyDescent="0.3">
      <c r="A5544" t="s">
        <v>7333</v>
      </c>
      <c r="B5544" s="1">
        <v>45913</v>
      </c>
      <c r="C5544" t="s">
        <v>5737</v>
      </c>
      <c r="D5544" t="s">
        <v>422</v>
      </c>
      <c r="E5544" t="s">
        <v>30</v>
      </c>
      <c r="F5544" t="s">
        <v>31</v>
      </c>
      <c r="G5544" t="s">
        <v>41</v>
      </c>
      <c r="H5544" t="s">
        <v>147</v>
      </c>
      <c r="I5544" t="s">
        <v>369</v>
      </c>
      <c r="J5544">
        <v>1</v>
      </c>
      <c r="K5544">
        <v>652.63</v>
      </c>
      <c r="L5544">
        <v>0.05</v>
      </c>
      <c r="M5544">
        <v>545.41</v>
      </c>
      <c r="N5544" t="s">
        <v>83</v>
      </c>
      <c r="O5544" t="s">
        <v>25</v>
      </c>
      <c r="P5544" t="s">
        <v>71</v>
      </c>
      <c r="Q5544">
        <f>Sales_Data[[#This Row],[Quantity]]*Sales_Data[[#This Row],[Unit_Price]]</f>
        <v>652.63</v>
      </c>
      <c r="R5544">
        <f>Sales_Data[[#This Row],[Gross_Sales]]*Sales_Data[[#This Row],[Discount]]</f>
        <v>32.631500000000003</v>
      </c>
      <c r="S5544">
        <f>Sales_Data[[#This Row],[Gross_Sales]]-Sales_Data[[#This Row],[Discount_Amount]]</f>
        <v>619.99850000000004</v>
      </c>
      <c r="T5544">
        <f>Sales_Data[[#This Row],[Net Sales]]-Sales_Data[[#This Row],[Cost]]</f>
        <v>74.588500000000067</v>
      </c>
      <c r="U5544" s="2">
        <f>Sales_Data[[#This Row],[Profit]]/Sales_Data[[#This Row],[Net Sales]]</f>
        <v>0.12030432331691135</v>
      </c>
      <c r="V5544">
        <f>YEAR(Sales_Data[[#This Row],[Order_Date]])</f>
        <v>2025</v>
      </c>
      <c r="W5544" t="str">
        <f>TEXT(Sales_Data[[#This Row],[Order_Date]],"mmm")</f>
        <v>Sep</v>
      </c>
      <c r="X5544">
        <f>MONTH(Sales_Data[[#This Row],[Order_Date]])</f>
        <v>9</v>
      </c>
      <c r="Y5544" t="str">
        <f>"Q"&amp;ROUNDUP(MONTH(Sales_Data[[#This Row],[Order_Date]])/3,0)</f>
        <v>Q3</v>
      </c>
    </row>
    <row r="5545" spans="1:25" x14ac:dyDescent="0.3">
      <c r="A5545" t="s">
        <v>7334</v>
      </c>
      <c r="B5545" s="1">
        <v>45872</v>
      </c>
      <c r="C5545" t="s">
        <v>233</v>
      </c>
      <c r="D5545" t="s">
        <v>504</v>
      </c>
      <c r="E5545" t="s">
        <v>19</v>
      </c>
      <c r="F5545" t="s">
        <v>81</v>
      </c>
      <c r="G5545" t="s">
        <v>67</v>
      </c>
      <c r="H5545" t="s">
        <v>121</v>
      </c>
      <c r="I5545" t="s">
        <v>142</v>
      </c>
      <c r="J5545">
        <v>1</v>
      </c>
      <c r="K5545">
        <v>5253.9</v>
      </c>
      <c r="L5545">
        <v>0.05</v>
      </c>
      <c r="M5545">
        <v>3508.49</v>
      </c>
      <c r="N5545" t="s">
        <v>52</v>
      </c>
      <c r="O5545" t="s">
        <v>35</v>
      </c>
      <c r="P5545" t="s">
        <v>44</v>
      </c>
      <c r="Q5545">
        <f>Sales_Data[[#This Row],[Quantity]]*Sales_Data[[#This Row],[Unit_Price]]</f>
        <v>5253.9</v>
      </c>
      <c r="R5545">
        <f>Sales_Data[[#This Row],[Gross_Sales]]*Sales_Data[[#This Row],[Discount]]</f>
        <v>262.69499999999999</v>
      </c>
      <c r="S5545">
        <f>Sales_Data[[#This Row],[Gross_Sales]]-Sales_Data[[#This Row],[Discount_Amount]]</f>
        <v>4991.2049999999999</v>
      </c>
      <c r="T5545">
        <f>Sales_Data[[#This Row],[Net Sales]]-Sales_Data[[#This Row],[Cost]]</f>
        <v>1482.7150000000001</v>
      </c>
      <c r="U5545" s="2">
        <f>Sales_Data[[#This Row],[Profit]]/Sales_Data[[#This Row],[Net Sales]]</f>
        <v>0.29706553828183779</v>
      </c>
      <c r="V5545">
        <f>YEAR(Sales_Data[[#This Row],[Order_Date]])</f>
        <v>2025</v>
      </c>
      <c r="W5545" t="str">
        <f>TEXT(Sales_Data[[#This Row],[Order_Date]],"mmm")</f>
        <v>Aug</v>
      </c>
      <c r="X5545">
        <f>MONTH(Sales_Data[[#This Row],[Order_Date]])</f>
        <v>8</v>
      </c>
      <c r="Y5545" t="str">
        <f>"Q"&amp;ROUNDUP(MONTH(Sales_Data[[#This Row],[Order_Date]])/3,0)</f>
        <v>Q3</v>
      </c>
    </row>
    <row r="5546" spans="1:25" x14ac:dyDescent="0.3">
      <c r="A5546" t="s">
        <v>7335</v>
      </c>
      <c r="B5546" s="1">
        <v>45687</v>
      </c>
      <c r="C5546" t="s">
        <v>5566</v>
      </c>
      <c r="D5546" t="s">
        <v>511</v>
      </c>
      <c r="E5546" t="s">
        <v>19</v>
      </c>
      <c r="F5546" t="s">
        <v>66</v>
      </c>
      <c r="G5546" t="s">
        <v>21</v>
      </c>
      <c r="H5546" t="s">
        <v>127</v>
      </c>
      <c r="I5546" t="s">
        <v>128</v>
      </c>
      <c r="J5546">
        <v>1</v>
      </c>
      <c r="K5546">
        <v>8344.74</v>
      </c>
      <c r="L5546">
        <v>0.1</v>
      </c>
      <c r="M5546">
        <v>4746.3900000000003</v>
      </c>
      <c r="N5546" t="s">
        <v>24</v>
      </c>
      <c r="O5546" t="s">
        <v>35</v>
      </c>
      <c r="P5546" t="s">
        <v>71</v>
      </c>
      <c r="Q5546">
        <f>Sales_Data[[#This Row],[Quantity]]*Sales_Data[[#This Row],[Unit_Price]]</f>
        <v>8344.74</v>
      </c>
      <c r="R5546">
        <f>Sales_Data[[#This Row],[Gross_Sales]]*Sales_Data[[#This Row],[Discount]]</f>
        <v>834.47400000000005</v>
      </c>
      <c r="S5546">
        <f>Sales_Data[[#This Row],[Gross_Sales]]-Sales_Data[[#This Row],[Discount_Amount]]</f>
        <v>7510.2659999999996</v>
      </c>
      <c r="T5546">
        <f>Sales_Data[[#This Row],[Net Sales]]-Sales_Data[[#This Row],[Cost]]</f>
        <v>2763.8759999999993</v>
      </c>
      <c r="U5546" s="2">
        <f>Sales_Data[[#This Row],[Profit]]/Sales_Data[[#This Row],[Net Sales]]</f>
        <v>0.36801306371838222</v>
      </c>
      <c r="V5546">
        <f>YEAR(Sales_Data[[#This Row],[Order_Date]])</f>
        <v>2025</v>
      </c>
      <c r="W5546" t="str">
        <f>TEXT(Sales_Data[[#This Row],[Order_Date]],"mmm")</f>
        <v>Jan</v>
      </c>
      <c r="X5546">
        <f>MONTH(Sales_Data[[#This Row],[Order_Date]])</f>
        <v>1</v>
      </c>
      <c r="Y5546" t="str">
        <f>"Q"&amp;ROUNDUP(MONTH(Sales_Data[[#This Row],[Order_Date]])/3,0)</f>
        <v>Q1</v>
      </c>
    </row>
    <row r="5547" spans="1:25" x14ac:dyDescent="0.3">
      <c r="A5547" t="s">
        <v>7336</v>
      </c>
      <c r="B5547" s="1">
        <v>45938</v>
      </c>
      <c r="C5547" t="s">
        <v>1462</v>
      </c>
      <c r="D5547" t="s">
        <v>474</v>
      </c>
      <c r="E5547" t="s">
        <v>39</v>
      </c>
      <c r="F5547" t="s">
        <v>96</v>
      </c>
      <c r="G5547" t="s">
        <v>41</v>
      </c>
      <c r="H5547" t="s">
        <v>147</v>
      </c>
      <c r="I5547" t="s">
        <v>369</v>
      </c>
      <c r="J5547">
        <v>2</v>
      </c>
      <c r="K5547">
        <v>4637.55</v>
      </c>
      <c r="L5547">
        <v>0.15</v>
      </c>
      <c r="M5547">
        <v>5144.17</v>
      </c>
      <c r="N5547" t="s">
        <v>70</v>
      </c>
      <c r="O5547" t="s">
        <v>25</v>
      </c>
      <c r="P5547" t="s">
        <v>44</v>
      </c>
      <c r="Q5547">
        <f>Sales_Data[[#This Row],[Quantity]]*Sales_Data[[#This Row],[Unit_Price]]</f>
        <v>9275.1</v>
      </c>
      <c r="R5547">
        <f>Sales_Data[[#This Row],[Gross_Sales]]*Sales_Data[[#This Row],[Discount]]</f>
        <v>1391.2650000000001</v>
      </c>
      <c r="S5547">
        <f>Sales_Data[[#This Row],[Gross_Sales]]-Sales_Data[[#This Row],[Discount_Amount]]</f>
        <v>7883.835</v>
      </c>
      <c r="T5547">
        <f>Sales_Data[[#This Row],[Net Sales]]-Sales_Data[[#This Row],[Cost]]</f>
        <v>2739.665</v>
      </c>
      <c r="U5547" s="2">
        <f>Sales_Data[[#This Row],[Profit]]/Sales_Data[[#This Row],[Net Sales]]</f>
        <v>0.34750410174743634</v>
      </c>
      <c r="V5547">
        <f>YEAR(Sales_Data[[#This Row],[Order_Date]])</f>
        <v>2025</v>
      </c>
      <c r="W5547" t="str">
        <f>TEXT(Sales_Data[[#This Row],[Order_Date]],"mmm")</f>
        <v>Oct</v>
      </c>
      <c r="X5547">
        <f>MONTH(Sales_Data[[#This Row],[Order_Date]])</f>
        <v>10</v>
      </c>
      <c r="Y5547" t="str">
        <f>"Q"&amp;ROUNDUP(MONTH(Sales_Data[[#This Row],[Order_Date]])/3,0)</f>
        <v>Q4</v>
      </c>
    </row>
    <row r="5548" spans="1:25" x14ac:dyDescent="0.3">
      <c r="A5548" t="s">
        <v>7337</v>
      </c>
      <c r="B5548" s="1">
        <v>45894</v>
      </c>
      <c r="C5548" t="s">
        <v>2360</v>
      </c>
      <c r="D5548" t="s">
        <v>183</v>
      </c>
      <c r="E5548" t="s">
        <v>30</v>
      </c>
      <c r="F5548" t="s">
        <v>210</v>
      </c>
      <c r="G5548" t="s">
        <v>41</v>
      </c>
      <c r="H5548" t="s">
        <v>171</v>
      </c>
      <c r="I5548" t="s">
        <v>172</v>
      </c>
      <c r="J5548">
        <v>2</v>
      </c>
      <c r="K5548">
        <v>2628.95</v>
      </c>
      <c r="L5548">
        <v>0.1</v>
      </c>
      <c r="M5548">
        <v>3224.8</v>
      </c>
      <c r="N5548" t="s">
        <v>52</v>
      </c>
      <c r="O5548" t="s">
        <v>35</v>
      </c>
      <c r="P5548" t="s">
        <v>71</v>
      </c>
      <c r="Q5548">
        <f>Sales_Data[[#This Row],[Quantity]]*Sales_Data[[#This Row],[Unit_Price]]</f>
        <v>5257.9</v>
      </c>
      <c r="R5548">
        <f>Sales_Data[[#This Row],[Gross_Sales]]*Sales_Data[[#This Row],[Discount]]</f>
        <v>525.79</v>
      </c>
      <c r="S5548">
        <f>Sales_Data[[#This Row],[Gross_Sales]]-Sales_Data[[#This Row],[Discount_Amount]]</f>
        <v>4732.1099999999997</v>
      </c>
      <c r="T5548">
        <f>Sales_Data[[#This Row],[Net Sales]]-Sales_Data[[#This Row],[Cost]]</f>
        <v>1507.3099999999995</v>
      </c>
      <c r="U5548" s="2">
        <f>Sales_Data[[#This Row],[Profit]]/Sales_Data[[#This Row],[Net Sales]]</f>
        <v>0.31852809845924962</v>
      </c>
      <c r="V5548">
        <f>YEAR(Sales_Data[[#This Row],[Order_Date]])</f>
        <v>2025</v>
      </c>
      <c r="W5548" t="str">
        <f>TEXT(Sales_Data[[#This Row],[Order_Date]],"mmm")</f>
        <v>Aug</v>
      </c>
      <c r="X5548">
        <f>MONTH(Sales_Data[[#This Row],[Order_Date]])</f>
        <v>8</v>
      </c>
      <c r="Y5548" t="str">
        <f>"Q"&amp;ROUNDUP(MONTH(Sales_Data[[#This Row],[Order_Date]])/3,0)</f>
        <v>Q3</v>
      </c>
    </row>
    <row r="5549" spans="1:25" x14ac:dyDescent="0.3">
      <c r="A5549" t="s">
        <v>7338</v>
      </c>
      <c r="B5549" s="1">
        <v>45905</v>
      </c>
      <c r="C5549" t="s">
        <v>5810</v>
      </c>
      <c r="D5549" t="s">
        <v>1452</v>
      </c>
      <c r="E5549" t="s">
        <v>30</v>
      </c>
      <c r="F5549" t="s">
        <v>31</v>
      </c>
      <c r="G5549" t="s">
        <v>21</v>
      </c>
      <c r="H5549" t="s">
        <v>230</v>
      </c>
      <c r="I5549" t="s">
        <v>328</v>
      </c>
      <c r="J5549">
        <v>2</v>
      </c>
      <c r="K5549">
        <v>4540.12</v>
      </c>
      <c r="L5549">
        <v>0.05</v>
      </c>
      <c r="M5549">
        <v>5435.02</v>
      </c>
      <c r="N5549" t="s">
        <v>24</v>
      </c>
      <c r="O5549" t="s">
        <v>35</v>
      </c>
      <c r="P5549" t="s">
        <v>26</v>
      </c>
      <c r="Q5549">
        <f>Sales_Data[[#This Row],[Quantity]]*Sales_Data[[#This Row],[Unit_Price]]</f>
        <v>9080.24</v>
      </c>
      <c r="R5549">
        <f>Sales_Data[[#This Row],[Gross_Sales]]*Sales_Data[[#This Row],[Discount]]</f>
        <v>454.012</v>
      </c>
      <c r="S5549">
        <f>Sales_Data[[#This Row],[Gross_Sales]]-Sales_Data[[#This Row],[Discount_Amount]]</f>
        <v>8626.2279999999992</v>
      </c>
      <c r="T5549">
        <f>Sales_Data[[#This Row],[Net Sales]]-Sales_Data[[#This Row],[Cost]]</f>
        <v>3191.2079999999987</v>
      </c>
      <c r="U5549" s="2">
        <f>Sales_Data[[#This Row],[Profit]]/Sales_Data[[#This Row],[Net Sales]]</f>
        <v>0.36994245920696728</v>
      </c>
      <c r="V5549">
        <f>YEAR(Sales_Data[[#This Row],[Order_Date]])</f>
        <v>2025</v>
      </c>
      <c r="W5549" t="str">
        <f>TEXT(Sales_Data[[#This Row],[Order_Date]],"mmm")</f>
        <v>Sep</v>
      </c>
      <c r="X5549">
        <f>MONTH(Sales_Data[[#This Row],[Order_Date]])</f>
        <v>9</v>
      </c>
      <c r="Y5549" t="str">
        <f>"Q"&amp;ROUNDUP(MONTH(Sales_Data[[#This Row],[Order_Date]])/3,0)</f>
        <v>Q3</v>
      </c>
    </row>
    <row r="5550" spans="1:25" x14ac:dyDescent="0.3">
      <c r="A5550" t="s">
        <v>7339</v>
      </c>
      <c r="B5550" s="1">
        <v>45682</v>
      </c>
      <c r="C5550" t="s">
        <v>4671</v>
      </c>
      <c r="D5550" t="s">
        <v>356</v>
      </c>
      <c r="E5550" t="s">
        <v>119</v>
      </c>
      <c r="F5550" t="s">
        <v>249</v>
      </c>
      <c r="G5550" t="s">
        <v>41</v>
      </c>
      <c r="H5550" t="s">
        <v>102</v>
      </c>
      <c r="I5550" t="s">
        <v>388</v>
      </c>
      <c r="J5550">
        <v>2</v>
      </c>
      <c r="K5550">
        <v>8488.7800000000007</v>
      </c>
      <c r="L5550">
        <v>0</v>
      </c>
      <c r="M5550">
        <v>11173.72</v>
      </c>
      <c r="N5550" t="s">
        <v>109</v>
      </c>
      <c r="O5550" t="s">
        <v>35</v>
      </c>
      <c r="P5550" t="s">
        <v>71</v>
      </c>
      <c r="Q5550">
        <f>Sales_Data[[#This Row],[Quantity]]*Sales_Data[[#This Row],[Unit_Price]]</f>
        <v>16977.560000000001</v>
      </c>
      <c r="R5550">
        <f>Sales_Data[[#This Row],[Gross_Sales]]*Sales_Data[[#This Row],[Discount]]</f>
        <v>0</v>
      </c>
      <c r="S5550">
        <f>Sales_Data[[#This Row],[Gross_Sales]]-Sales_Data[[#This Row],[Discount_Amount]]</f>
        <v>16977.560000000001</v>
      </c>
      <c r="T5550">
        <f>Sales_Data[[#This Row],[Net Sales]]-Sales_Data[[#This Row],[Cost]]</f>
        <v>5803.840000000002</v>
      </c>
      <c r="U5550" s="2">
        <f>Sales_Data[[#This Row],[Profit]]/Sales_Data[[#This Row],[Net Sales]]</f>
        <v>0.34185359969277102</v>
      </c>
      <c r="V5550">
        <f>YEAR(Sales_Data[[#This Row],[Order_Date]])</f>
        <v>2025</v>
      </c>
      <c r="W5550" t="str">
        <f>TEXT(Sales_Data[[#This Row],[Order_Date]],"mmm")</f>
        <v>Jan</v>
      </c>
      <c r="X5550">
        <f>MONTH(Sales_Data[[#This Row],[Order_Date]])</f>
        <v>1</v>
      </c>
      <c r="Y5550" t="str">
        <f>"Q"&amp;ROUNDUP(MONTH(Sales_Data[[#This Row],[Order_Date]])/3,0)</f>
        <v>Q1</v>
      </c>
    </row>
    <row r="5551" spans="1:25" x14ac:dyDescent="0.3">
      <c r="A5551" t="s">
        <v>7340</v>
      </c>
      <c r="B5551" s="1">
        <v>45731</v>
      </c>
      <c r="C5551" t="s">
        <v>944</v>
      </c>
      <c r="D5551" t="s">
        <v>18</v>
      </c>
      <c r="E5551" t="s">
        <v>48</v>
      </c>
      <c r="F5551" t="s">
        <v>49</v>
      </c>
      <c r="G5551" t="s">
        <v>32</v>
      </c>
      <c r="H5551" t="s">
        <v>33</v>
      </c>
      <c r="I5551" t="s">
        <v>161</v>
      </c>
      <c r="J5551">
        <v>2</v>
      </c>
      <c r="K5551">
        <v>11883.58</v>
      </c>
      <c r="L5551">
        <v>0</v>
      </c>
      <c r="M5551">
        <v>14933.65</v>
      </c>
      <c r="N5551" t="s">
        <v>24</v>
      </c>
      <c r="O5551" t="s">
        <v>25</v>
      </c>
      <c r="P5551" t="s">
        <v>44</v>
      </c>
      <c r="Q5551">
        <f>Sales_Data[[#This Row],[Quantity]]*Sales_Data[[#This Row],[Unit_Price]]</f>
        <v>23767.16</v>
      </c>
      <c r="R5551">
        <f>Sales_Data[[#This Row],[Gross_Sales]]*Sales_Data[[#This Row],[Discount]]</f>
        <v>0</v>
      </c>
      <c r="S5551">
        <f>Sales_Data[[#This Row],[Gross_Sales]]-Sales_Data[[#This Row],[Discount_Amount]]</f>
        <v>23767.16</v>
      </c>
      <c r="T5551">
        <f>Sales_Data[[#This Row],[Net Sales]]-Sales_Data[[#This Row],[Cost]]</f>
        <v>8833.51</v>
      </c>
      <c r="U5551" s="2">
        <f>Sales_Data[[#This Row],[Profit]]/Sales_Data[[#This Row],[Net Sales]]</f>
        <v>0.37166872272497009</v>
      </c>
      <c r="V5551">
        <f>YEAR(Sales_Data[[#This Row],[Order_Date]])</f>
        <v>2025</v>
      </c>
      <c r="W5551" t="str">
        <f>TEXT(Sales_Data[[#This Row],[Order_Date]],"mmm")</f>
        <v>Mar</v>
      </c>
      <c r="X5551">
        <f>MONTH(Sales_Data[[#This Row],[Order_Date]])</f>
        <v>3</v>
      </c>
      <c r="Y5551" t="str">
        <f>"Q"&amp;ROUNDUP(MONTH(Sales_Data[[#This Row],[Order_Date]])/3,0)</f>
        <v>Q1</v>
      </c>
    </row>
    <row r="5552" spans="1:25" x14ac:dyDescent="0.3">
      <c r="A5552" t="s">
        <v>7341</v>
      </c>
      <c r="B5552" s="1">
        <v>45863</v>
      </c>
      <c r="C5552" t="s">
        <v>4019</v>
      </c>
      <c r="D5552" t="s">
        <v>694</v>
      </c>
      <c r="E5552" t="s">
        <v>19</v>
      </c>
      <c r="F5552" t="s">
        <v>113</v>
      </c>
      <c r="G5552" t="s">
        <v>21</v>
      </c>
      <c r="H5552" t="s">
        <v>230</v>
      </c>
      <c r="I5552" t="s">
        <v>231</v>
      </c>
      <c r="J5552">
        <v>3</v>
      </c>
      <c r="K5552">
        <v>15455.39</v>
      </c>
      <c r="L5552">
        <v>0.1</v>
      </c>
      <c r="M5552">
        <v>27680.55</v>
      </c>
      <c r="N5552" t="s">
        <v>52</v>
      </c>
      <c r="O5552" t="s">
        <v>25</v>
      </c>
      <c r="P5552" t="s">
        <v>44</v>
      </c>
      <c r="Q5552">
        <f>Sales_Data[[#This Row],[Quantity]]*Sales_Data[[#This Row],[Unit_Price]]</f>
        <v>46366.17</v>
      </c>
      <c r="R5552">
        <f>Sales_Data[[#This Row],[Gross_Sales]]*Sales_Data[[#This Row],[Discount]]</f>
        <v>4636.6170000000002</v>
      </c>
      <c r="S5552">
        <f>Sales_Data[[#This Row],[Gross_Sales]]-Sales_Data[[#This Row],[Discount_Amount]]</f>
        <v>41729.553</v>
      </c>
      <c r="T5552">
        <f>Sales_Data[[#This Row],[Net Sales]]-Sales_Data[[#This Row],[Cost]]</f>
        <v>14049.003000000001</v>
      </c>
      <c r="U5552" s="2">
        <f>Sales_Data[[#This Row],[Profit]]/Sales_Data[[#This Row],[Net Sales]]</f>
        <v>0.33666794849204351</v>
      </c>
      <c r="V5552">
        <f>YEAR(Sales_Data[[#This Row],[Order_Date]])</f>
        <v>2025</v>
      </c>
      <c r="W5552" t="str">
        <f>TEXT(Sales_Data[[#This Row],[Order_Date]],"mmm")</f>
        <v>Jul</v>
      </c>
      <c r="X5552">
        <f>MONTH(Sales_Data[[#This Row],[Order_Date]])</f>
        <v>7</v>
      </c>
      <c r="Y5552" t="str">
        <f>"Q"&amp;ROUNDUP(MONTH(Sales_Data[[#This Row],[Order_Date]])/3,0)</f>
        <v>Q3</v>
      </c>
    </row>
    <row r="5553" spans="1:25" x14ac:dyDescent="0.3">
      <c r="A5553" t="s">
        <v>7342</v>
      </c>
      <c r="B5553" s="1">
        <v>45971</v>
      </c>
      <c r="C5553" t="s">
        <v>1998</v>
      </c>
      <c r="D5553" t="s">
        <v>215</v>
      </c>
      <c r="E5553" t="s">
        <v>48</v>
      </c>
      <c r="F5553" t="s">
        <v>126</v>
      </c>
      <c r="G5553" t="s">
        <v>75</v>
      </c>
      <c r="H5553" t="s">
        <v>76</v>
      </c>
      <c r="I5553" t="s">
        <v>108</v>
      </c>
      <c r="J5553">
        <v>1</v>
      </c>
      <c r="K5553">
        <v>32089.360000000001</v>
      </c>
      <c r="L5553">
        <v>0</v>
      </c>
      <c r="M5553">
        <v>23609.599999999999</v>
      </c>
      <c r="N5553" t="s">
        <v>70</v>
      </c>
      <c r="O5553" t="s">
        <v>53</v>
      </c>
      <c r="P5553" t="s">
        <v>44</v>
      </c>
      <c r="Q5553">
        <f>Sales_Data[[#This Row],[Quantity]]*Sales_Data[[#This Row],[Unit_Price]]</f>
        <v>32089.360000000001</v>
      </c>
      <c r="R5553">
        <f>Sales_Data[[#This Row],[Gross_Sales]]*Sales_Data[[#This Row],[Discount]]</f>
        <v>0</v>
      </c>
      <c r="S5553">
        <f>Sales_Data[[#This Row],[Gross_Sales]]-Sales_Data[[#This Row],[Discount_Amount]]</f>
        <v>32089.360000000001</v>
      </c>
      <c r="T5553">
        <f>Sales_Data[[#This Row],[Net Sales]]-Sales_Data[[#This Row],[Cost]]</f>
        <v>8479.760000000002</v>
      </c>
      <c r="U5553" s="2">
        <f>Sales_Data[[#This Row],[Profit]]/Sales_Data[[#This Row],[Net Sales]]</f>
        <v>0.26425456911574435</v>
      </c>
      <c r="V5553">
        <f>YEAR(Sales_Data[[#This Row],[Order_Date]])</f>
        <v>2025</v>
      </c>
      <c r="W5553" t="str">
        <f>TEXT(Sales_Data[[#This Row],[Order_Date]],"mmm")</f>
        <v>Nov</v>
      </c>
      <c r="X5553">
        <f>MONTH(Sales_Data[[#This Row],[Order_Date]])</f>
        <v>11</v>
      </c>
      <c r="Y5553" t="str">
        <f>"Q"&amp;ROUNDUP(MONTH(Sales_Data[[#This Row],[Order_Date]])/3,0)</f>
        <v>Q4</v>
      </c>
    </row>
    <row r="5554" spans="1:25" x14ac:dyDescent="0.3">
      <c r="A5554" t="s">
        <v>7343</v>
      </c>
      <c r="B5554" s="1">
        <v>45751</v>
      </c>
      <c r="C5554" t="s">
        <v>1342</v>
      </c>
      <c r="D5554" t="s">
        <v>47</v>
      </c>
      <c r="E5554" t="s">
        <v>48</v>
      </c>
      <c r="F5554" t="s">
        <v>152</v>
      </c>
      <c r="G5554" t="s">
        <v>41</v>
      </c>
      <c r="H5554" t="s">
        <v>42</v>
      </c>
      <c r="I5554" t="s">
        <v>82</v>
      </c>
      <c r="J5554">
        <v>1</v>
      </c>
      <c r="K5554">
        <v>30286.42</v>
      </c>
      <c r="L5554">
        <v>0.05</v>
      </c>
      <c r="M5554">
        <v>25138.41</v>
      </c>
      <c r="N5554" t="s">
        <v>83</v>
      </c>
      <c r="O5554" t="s">
        <v>35</v>
      </c>
      <c r="P5554" t="s">
        <v>71</v>
      </c>
      <c r="Q5554">
        <f>Sales_Data[[#This Row],[Quantity]]*Sales_Data[[#This Row],[Unit_Price]]</f>
        <v>30286.42</v>
      </c>
      <c r="R5554">
        <f>Sales_Data[[#This Row],[Gross_Sales]]*Sales_Data[[#This Row],[Discount]]</f>
        <v>1514.3209999999999</v>
      </c>
      <c r="S5554">
        <f>Sales_Data[[#This Row],[Gross_Sales]]-Sales_Data[[#This Row],[Discount_Amount]]</f>
        <v>28772.098999999998</v>
      </c>
      <c r="T5554">
        <f>Sales_Data[[#This Row],[Net Sales]]-Sales_Data[[#This Row],[Cost]]</f>
        <v>3633.6889999999985</v>
      </c>
      <c r="U5554" s="2">
        <f>Sales_Data[[#This Row],[Profit]]/Sales_Data[[#This Row],[Net Sales]]</f>
        <v>0.1262921068080573</v>
      </c>
      <c r="V5554">
        <f>YEAR(Sales_Data[[#This Row],[Order_Date]])</f>
        <v>2025</v>
      </c>
      <c r="W5554" t="str">
        <f>TEXT(Sales_Data[[#This Row],[Order_Date]],"mmm")</f>
        <v>Apr</v>
      </c>
      <c r="X5554">
        <f>MONTH(Sales_Data[[#This Row],[Order_Date]])</f>
        <v>4</v>
      </c>
      <c r="Y5554" t="str">
        <f>"Q"&amp;ROUNDUP(MONTH(Sales_Data[[#This Row],[Order_Date]])/3,0)</f>
        <v>Q2</v>
      </c>
    </row>
    <row r="5555" spans="1:25" x14ac:dyDescent="0.3">
      <c r="A5555" t="s">
        <v>7344</v>
      </c>
      <c r="B5555" s="1">
        <v>45784</v>
      </c>
      <c r="C5555" t="s">
        <v>3243</v>
      </c>
      <c r="D5555" t="s">
        <v>317</v>
      </c>
      <c r="E5555" t="s">
        <v>119</v>
      </c>
      <c r="F5555" t="s">
        <v>146</v>
      </c>
      <c r="G5555" t="s">
        <v>67</v>
      </c>
      <c r="H5555" t="s">
        <v>88</v>
      </c>
      <c r="I5555" t="s">
        <v>89</v>
      </c>
      <c r="J5555">
        <v>1</v>
      </c>
      <c r="K5555">
        <v>7171.98</v>
      </c>
      <c r="L5555">
        <v>0.1</v>
      </c>
      <c r="M5555">
        <v>5137.82</v>
      </c>
      <c r="N5555" t="s">
        <v>52</v>
      </c>
      <c r="O5555" t="s">
        <v>35</v>
      </c>
      <c r="P5555" t="s">
        <v>26</v>
      </c>
      <c r="Q5555">
        <f>Sales_Data[[#This Row],[Quantity]]*Sales_Data[[#This Row],[Unit_Price]]</f>
        <v>7171.98</v>
      </c>
      <c r="R5555">
        <f>Sales_Data[[#This Row],[Gross_Sales]]*Sales_Data[[#This Row],[Discount]]</f>
        <v>717.19799999999998</v>
      </c>
      <c r="S5555">
        <f>Sales_Data[[#This Row],[Gross_Sales]]-Sales_Data[[#This Row],[Discount_Amount]]</f>
        <v>6454.7819999999992</v>
      </c>
      <c r="T5555">
        <f>Sales_Data[[#This Row],[Net Sales]]-Sales_Data[[#This Row],[Cost]]</f>
        <v>1316.9619999999995</v>
      </c>
      <c r="U5555" s="2">
        <f>Sales_Data[[#This Row],[Profit]]/Sales_Data[[#This Row],[Net Sales]]</f>
        <v>0.20402888896944926</v>
      </c>
      <c r="V5555">
        <f>YEAR(Sales_Data[[#This Row],[Order_Date]])</f>
        <v>2025</v>
      </c>
      <c r="W5555" t="str">
        <f>TEXT(Sales_Data[[#This Row],[Order_Date]],"mmm")</f>
        <v>May</v>
      </c>
      <c r="X5555">
        <f>MONTH(Sales_Data[[#This Row],[Order_Date]])</f>
        <v>5</v>
      </c>
      <c r="Y5555" t="str">
        <f>"Q"&amp;ROUNDUP(MONTH(Sales_Data[[#This Row],[Order_Date]])/3,0)</f>
        <v>Q2</v>
      </c>
    </row>
    <row r="5556" spans="1:25" x14ac:dyDescent="0.3">
      <c r="A5556" t="s">
        <v>7345</v>
      </c>
      <c r="B5556" s="1">
        <v>45682</v>
      </c>
      <c r="C5556" t="s">
        <v>1555</v>
      </c>
      <c r="D5556" t="s">
        <v>504</v>
      </c>
      <c r="E5556" t="s">
        <v>119</v>
      </c>
      <c r="F5556" t="s">
        <v>249</v>
      </c>
      <c r="G5556" t="s">
        <v>41</v>
      </c>
      <c r="H5556" t="s">
        <v>171</v>
      </c>
      <c r="I5556" t="s">
        <v>172</v>
      </c>
      <c r="J5556">
        <v>1</v>
      </c>
      <c r="K5556">
        <v>1291.69</v>
      </c>
      <c r="L5556">
        <v>0.05</v>
      </c>
      <c r="M5556">
        <v>932.16</v>
      </c>
      <c r="N5556" t="s">
        <v>52</v>
      </c>
      <c r="O5556" t="s">
        <v>35</v>
      </c>
      <c r="P5556" t="s">
        <v>44</v>
      </c>
      <c r="Q5556">
        <f>Sales_Data[[#This Row],[Quantity]]*Sales_Data[[#This Row],[Unit_Price]]</f>
        <v>1291.69</v>
      </c>
      <c r="R5556">
        <f>Sales_Data[[#This Row],[Gross_Sales]]*Sales_Data[[#This Row],[Discount]]</f>
        <v>64.584500000000006</v>
      </c>
      <c r="S5556">
        <f>Sales_Data[[#This Row],[Gross_Sales]]-Sales_Data[[#This Row],[Discount_Amount]]</f>
        <v>1227.1055000000001</v>
      </c>
      <c r="T5556">
        <f>Sales_Data[[#This Row],[Net Sales]]-Sales_Data[[#This Row],[Cost]]</f>
        <v>294.94550000000015</v>
      </c>
      <c r="U5556" s="2">
        <f>Sales_Data[[#This Row],[Profit]]/Sales_Data[[#This Row],[Net Sales]]</f>
        <v>0.24035871406329784</v>
      </c>
      <c r="V5556">
        <f>YEAR(Sales_Data[[#This Row],[Order_Date]])</f>
        <v>2025</v>
      </c>
      <c r="W5556" t="str">
        <f>TEXT(Sales_Data[[#This Row],[Order_Date]],"mmm")</f>
        <v>Jan</v>
      </c>
      <c r="X5556">
        <f>MONTH(Sales_Data[[#This Row],[Order_Date]])</f>
        <v>1</v>
      </c>
      <c r="Y5556" t="str">
        <f>"Q"&amp;ROUNDUP(MONTH(Sales_Data[[#This Row],[Order_Date]])/3,0)</f>
        <v>Q1</v>
      </c>
    </row>
    <row r="5557" spans="1:25" x14ac:dyDescent="0.3">
      <c r="A5557" t="s">
        <v>7346</v>
      </c>
      <c r="B5557" s="1">
        <v>45991</v>
      </c>
      <c r="C5557" t="s">
        <v>844</v>
      </c>
      <c r="D5557" t="s">
        <v>95</v>
      </c>
      <c r="E5557" t="s">
        <v>48</v>
      </c>
      <c r="F5557" t="s">
        <v>126</v>
      </c>
      <c r="G5557" t="s">
        <v>41</v>
      </c>
      <c r="H5557" t="s">
        <v>147</v>
      </c>
      <c r="I5557" t="s">
        <v>148</v>
      </c>
      <c r="J5557">
        <v>2</v>
      </c>
      <c r="K5557">
        <v>57538.31</v>
      </c>
      <c r="L5557">
        <v>0.1</v>
      </c>
      <c r="M5557">
        <v>90861.1</v>
      </c>
      <c r="N5557" t="s">
        <v>52</v>
      </c>
      <c r="O5557" t="s">
        <v>35</v>
      </c>
      <c r="P5557" t="s">
        <v>71</v>
      </c>
      <c r="Q5557">
        <f>Sales_Data[[#This Row],[Quantity]]*Sales_Data[[#This Row],[Unit_Price]]</f>
        <v>115076.62</v>
      </c>
      <c r="R5557">
        <f>Sales_Data[[#This Row],[Gross_Sales]]*Sales_Data[[#This Row],[Discount]]</f>
        <v>11507.662</v>
      </c>
      <c r="S5557">
        <f>Sales_Data[[#This Row],[Gross_Sales]]-Sales_Data[[#This Row],[Discount_Amount]]</f>
        <v>103568.958</v>
      </c>
      <c r="T5557">
        <f>Sales_Data[[#This Row],[Net Sales]]-Sales_Data[[#This Row],[Cost]]</f>
        <v>12707.857999999993</v>
      </c>
      <c r="U5557" s="2">
        <f>Sales_Data[[#This Row],[Profit]]/Sales_Data[[#This Row],[Net Sales]]</f>
        <v>0.12269948684817311</v>
      </c>
      <c r="V5557">
        <f>YEAR(Sales_Data[[#This Row],[Order_Date]])</f>
        <v>2025</v>
      </c>
      <c r="W5557" t="str">
        <f>TEXT(Sales_Data[[#This Row],[Order_Date]],"mmm")</f>
        <v>Nov</v>
      </c>
      <c r="X5557">
        <f>MONTH(Sales_Data[[#This Row],[Order_Date]])</f>
        <v>11</v>
      </c>
      <c r="Y5557" t="str">
        <f>"Q"&amp;ROUNDUP(MONTH(Sales_Data[[#This Row],[Order_Date]])/3,0)</f>
        <v>Q4</v>
      </c>
    </row>
    <row r="5558" spans="1:25" x14ac:dyDescent="0.3">
      <c r="A5558" t="s">
        <v>7347</v>
      </c>
      <c r="B5558" s="1">
        <v>46012</v>
      </c>
      <c r="C5558" t="s">
        <v>1290</v>
      </c>
      <c r="D5558" t="s">
        <v>155</v>
      </c>
      <c r="E5558" t="s">
        <v>48</v>
      </c>
      <c r="F5558" t="s">
        <v>49</v>
      </c>
      <c r="G5558" t="s">
        <v>41</v>
      </c>
      <c r="H5558" t="s">
        <v>102</v>
      </c>
      <c r="I5558" t="s">
        <v>165</v>
      </c>
      <c r="J5558">
        <v>2</v>
      </c>
      <c r="K5558">
        <v>44099.82</v>
      </c>
      <c r="L5558">
        <v>0.1</v>
      </c>
      <c r="M5558">
        <v>63733.57</v>
      </c>
      <c r="N5558" t="s">
        <v>52</v>
      </c>
      <c r="O5558" t="s">
        <v>53</v>
      </c>
      <c r="P5558" t="s">
        <v>71</v>
      </c>
      <c r="Q5558">
        <f>Sales_Data[[#This Row],[Quantity]]*Sales_Data[[#This Row],[Unit_Price]]</f>
        <v>88199.64</v>
      </c>
      <c r="R5558">
        <f>Sales_Data[[#This Row],[Gross_Sales]]*Sales_Data[[#This Row],[Discount]]</f>
        <v>8819.9639999999999</v>
      </c>
      <c r="S5558">
        <f>Sales_Data[[#This Row],[Gross_Sales]]-Sales_Data[[#This Row],[Discount_Amount]]</f>
        <v>79379.676000000007</v>
      </c>
      <c r="T5558">
        <f>Sales_Data[[#This Row],[Net Sales]]-Sales_Data[[#This Row],[Cost]]</f>
        <v>15646.106000000007</v>
      </c>
      <c r="U5558" s="2">
        <f>Sales_Data[[#This Row],[Profit]]/Sales_Data[[#This Row],[Net Sales]]</f>
        <v>0.19710468457946345</v>
      </c>
      <c r="V5558">
        <f>YEAR(Sales_Data[[#This Row],[Order_Date]])</f>
        <v>2025</v>
      </c>
      <c r="W5558" t="str">
        <f>TEXT(Sales_Data[[#This Row],[Order_Date]],"mmm")</f>
        <v>Dec</v>
      </c>
      <c r="X5558">
        <f>MONTH(Sales_Data[[#This Row],[Order_Date]])</f>
        <v>12</v>
      </c>
      <c r="Y5558" t="str">
        <f>"Q"&amp;ROUNDUP(MONTH(Sales_Data[[#This Row],[Order_Date]])/3,0)</f>
        <v>Q4</v>
      </c>
    </row>
    <row r="5559" spans="1:25" x14ac:dyDescent="0.3">
      <c r="A5559" t="s">
        <v>7348</v>
      </c>
      <c r="B5559" s="1">
        <v>45773</v>
      </c>
      <c r="C5559" t="s">
        <v>4395</v>
      </c>
      <c r="D5559" t="s">
        <v>280</v>
      </c>
      <c r="E5559" t="s">
        <v>48</v>
      </c>
      <c r="F5559" t="s">
        <v>164</v>
      </c>
      <c r="G5559" t="s">
        <v>67</v>
      </c>
      <c r="H5559" t="s">
        <v>88</v>
      </c>
      <c r="I5559" t="s">
        <v>89</v>
      </c>
      <c r="J5559">
        <v>2</v>
      </c>
      <c r="K5559">
        <v>57079.11</v>
      </c>
      <c r="L5559">
        <v>0.05</v>
      </c>
      <c r="M5559">
        <v>77675.7</v>
      </c>
      <c r="N5559" t="s">
        <v>24</v>
      </c>
      <c r="O5559" t="s">
        <v>35</v>
      </c>
      <c r="P5559" t="s">
        <v>26</v>
      </c>
      <c r="Q5559">
        <f>Sales_Data[[#This Row],[Quantity]]*Sales_Data[[#This Row],[Unit_Price]]</f>
        <v>114158.22</v>
      </c>
      <c r="R5559">
        <f>Sales_Data[[#This Row],[Gross_Sales]]*Sales_Data[[#This Row],[Discount]]</f>
        <v>5707.9110000000001</v>
      </c>
      <c r="S5559">
        <f>Sales_Data[[#This Row],[Gross_Sales]]-Sales_Data[[#This Row],[Discount_Amount]]</f>
        <v>108450.30900000001</v>
      </c>
      <c r="T5559">
        <f>Sales_Data[[#This Row],[Net Sales]]-Sales_Data[[#This Row],[Cost]]</f>
        <v>30774.609000000011</v>
      </c>
      <c r="U5559" s="2">
        <f>Sales_Data[[#This Row],[Profit]]/Sales_Data[[#This Row],[Net Sales]]</f>
        <v>0.28376690932249909</v>
      </c>
      <c r="V5559">
        <f>YEAR(Sales_Data[[#This Row],[Order_Date]])</f>
        <v>2025</v>
      </c>
      <c r="W5559" t="str">
        <f>TEXT(Sales_Data[[#This Row],[Order_Date]],"mmm")</f>
        <v>Apr</v>
      </c>
      <c r="X5559">
        <f>MONTH(Sales_Data[[#This Row],[Order_Date]])</f>
        <v>4</v>
      </c>
      <c r="Y5559" t="str">
        <f>"Q"&amp;ROUNDUP(MONTH(Sales_Data[[#This Row],[Order_Date]])/3,0)</f>
        <v>Q2</v>
      </c>
    </row>
    <row r="5560" spans="1:25" x14ac:dyDescent="0.3">
      <c r="A5560" t="s">
        <v>7349</v>
      </c>
      <c r="B5560" s="1">
        <v>45705</v>
      </c>
      <c r="C5560" t="s">
        <v>2339</v>
      </c>
      <c r="D5560" t="s">
        <v>290</v>
      </c>
      <c r="E5560" t="s">
        <v>30</v>
      </c>
      <c r="F5560" t="s">
        <v>101</v>
      </c>
      <c r="G5560" t="s">
        <v>41</v>
      </c>
      <c r="H5560" t="s">
        <v>147</v>
      </c>
      <c r="I5560" t="s">
        <v>148</v>
      </c>
      <c r="J5560">
        <v>1</v>
      </c>
      <c r="K5560">
        <v>4973.7700000000004</v>
      </c>
      <c r="L5560">
        <v>0.15</v>
      </c>
      <c r="M5560">
        <v>3492.8</v>
      </c>
      <c r="N5560" t="s">
        <v>109</v>
      </c>
      <c r="O5560" t="s">
        <v>25</v>
      </c>
      <c r="P5560" t="s">
        <v>71</v>
      </c>
      <c r="Q5560">
        <f>Sales_Data[[#This Row],[Quantity]]*Sales_Data[[#This Row],[Unit_Price]]</f>
        <v>4973.7700000000004</v>
      </c>
      <c r="R5560">
        <f>Sales_Data[[#This Row],[Gross_Sales]]*Sales_Data[[#This Row],[Discount]]</f>
        <v>746.06550000000004</v>
      </c>
      <c r="S5560">
        <f>Sales_Data[[#This Row],[Gross_Sales]]-Sales_Data[[#This Row],[Discount_Amount]]</f>
        <v>4227.7045000000007</v>
      </c>
      <c r="T5560">
        <f>Sales_Data[[#This Row],[Net Sales]]-Sales_Data[[#This Row],[Cost]]</f>
        <v>734.90450000000055</v>
      </c>
      <c r="U5560" s="2">
        <f>Sales_Data[[#This Row],[Profit]]/Sales_Data[[#This Row],[Net Sales]]</f>
        <v>0.17383062132180724</v>
      </c>
      <c r="V5560">
        <f>YEAR(Sales_Data[[#This Row],[Order_Date]])</f>
        <v>2025</v>
      </c>
      <c r="W5560" t="str">
        <f>TEXT(Sales_Data[[#This Row],[Order_Date]],"mmm")</f>
        <v>Feb</v>
      </c>
      <c r="X5560">
        <f>MONTH(Sales_Data[[#This Row],[Order_Date]])</f>
        <v>2</v>
      </c>
      <c r="Y5560" t="str">
        <f>"Q"&amp;ROUNDUP(MONTH(Sales_Data[[#This Row],[Order_Date]])/3,0)</f>
        <v>Q1</v>
      </c>
    </row>
    <row r="5561" spans="1:25" x14ac:dyDescent="0.3">
      <c r="A5561" t="s">
        <v>7350</v>
      </c>
      <c r="B5561" s="1">
        <v>45883</v>
      </c>
      <c r="C5561" t="s">
        <v>3122</v>
      </c>
      <c r="D5561" t="s">
        <v>180</v>
      </c>
      <c r="E5561" t="s">
        <v>48</v>
      </c>
      <c r="F5561" t="s">
        <v>49</v>
      </c>
      <c r="G5561" t="s">
        <v>67</v>
      </c>
      <c r="H5561" t="s">
        <v>88</v>
      </c>
      <c r="I5561" t="s">
        <v>157</v>
      </c>
      <c r="J5561">
        <v>2</v>
      </c>
      <c r="K5561">
        <v>34393.279999999999</v>
      </c>
      <c r="L5561">
        <v>0.1</v>
      </c>
      <c r="M5561">
        <v>46140.85</v>
      </c>
      <c r="N5561" t="s">
        <v>24</v>
      </c>
      <c r="O5561" t="s">
        <v>53</v>
      </c>
      <c r="P5561" t="s">
        <v>26</v>
      </c>
      <c r="Q5561">
        <f>Sales_Data[[#This Row],[Quantity]]*Sales_Data[[#This Row],[Unit_Price]]</f>
        <v>68786.559999999998</v>
      </c>
      <c r="R5561">
        <f>Sales_Data[[#This Row],[Gross_Sales]]*Sales_Data[[#This Row],[Discount]]</f>
        <v>6878.6559999999999</v>
      </c>
      <c r="S5561">
        <f>Sales_Data[[#This Row],[Gross_Sales]]-Sales_Data[[#This Row],[Discount_Amount]]</f>
        <v>61907.903999999995</v>
      </c>
      <c r="T5561">
        <f>Sales_Data[[#This Row],[Net Sales]]-Sales_Data[[#This Row],[Cost]]</f>
        <v>15767.053999999996</v>
      </c>
      <c r="U5561" s="2">
        <f>Sales_Data[[#This Row],[Profit]]/Sales_Data[[#This Row],[Net Sales]]</f>
        <v>0.25468563755607032</v>
      </c>
      <c r="V5561">
        <f>YEAR(Sales_Data[[#This Row],[Order_Date]])</f>
        <v>2025</v>
      </c>
      <c r="W5561" t="str">
        <f>TEXT(Sales_Data[[#This Row],[Order_Date]],"mmm")</f>
        <v>Aug</v>
      </c>
      <c r="X5561">
        <f>MONTH(Sales_Data[[#This Row],[Order_Date]])</f>
        <v>8</v>
      </c>
      <c r="Y5561" t="str">
        <f>"Q"&amp;ROUNDUP(MONTH(Sales_Data[[#This Row],[Order_Date]])/3,0)</f>
        <v>Q3</v>
      </c>
    </row>
    <row r="5562" spans="1:25" x14ac:dyDescent="0.3">
      <c r="A5562" t="s">
        <v>7351</v>
      </c>
      <c r="B5562" s="1">
        <v>45923</v>
      </c>
      <c r="C5562" t="s">
        <v>3371</v>
      </c>
      <c r="D5562" t="s">
        <v>145</v>
      </c>
      <c r="E5562" t="s">
        <v>48</v>
      </c>
      <c r="F5562" t="s">
        <v>164</v>
      </c>
      <c r="G5562" t="s">
        <v>67</v>
      </c>
      <c r="H5562" t="s">
        <v>133</v>
      </c>
      <c r="I5562" t="s">
        <v>134</v>
      </c>
      <c r="J5562">
        <v>1</v>
      </c>
      <c r="K5562">
        <v>7422.15</v>
      </c>
      <c r="L5562">
        <v>0.05</v>
      </c>
      <c r="M5562">
        <v>4445.3100000000004</v>
      </c>
      <c r="N5562" t="s">
        <v>24</v>
      </c>
      <c r="O5562" t="s">
        <v>25</v>
      </c>
      <c r="P5562" t="s">
        <v>71</v>
      </c>
      <c r="Q5562">
        <f>Sales_Data[[#This Row],[Quantity]]*Sales_Data[[#This Row],[Unit_Price]]</f>
        <v>7422.15</v>
      </c>
      <c r="R5562">
        <f>Sales_Data[[#This Row],[Gross_Sales]]*Sales_Data[[#This Row],[Discount]]</f>
        <v>371.10750000000002</v>
      </c>
      <c r="S5562">
        <f>Sales_Data[[#This Row],[Gross_Sales]]-Sales_Data[[#This Row],[Discount_Amount]]</f>
        <v>7051.0424999999996</v>
      </c>
      <c r="T5562">
        <f>Sales_Data[[#This Row],[Net Sales]]-Sales_Data[[#This Row],[Cost]]</f>
        <v>2605.7324999999992</v>
      </c>
      <c r="U5562" s="2">
        <f>Sales_Data[[#This Row],[Profit]]/Sales_Data[[#This Row],[Net Sales]]</f>
        <v>0.36955280017103842</v>
      </c>
      <c r="V5562">
        <f>YEAR(Sales_Data[[#This Row],[Order_Date]])</f>
        <v>2025</v>
      </c>
      <c r="W5562" t="str">
        <f>TEXT(Sales_Data[[#This Row],[Order_Date]],"mmm")</f>
        <v>Sep</v>
      </c>
      <c r="X5562">
        <f>MONTH(Sales_Data[[#This Row],[Order_Date]])</f>
        <v>9</v>
      </c>
      <c r="Y5562" t="str">
        <f>"Q"&amp;ROUNDUP(MONTH(Sales_Data[[#This Row],[Order_Date]])/3,0)</f>
        <v>Q3</v>
      </c>
    </row>
    <row r="5563" spans="1:25" x14ac:dyDescent="0.3">
      <c r="A5563" t="s">
        <v>7352</v>
      </c>
      <c r="B5563" s="1">
        <v>45756</v>
      </c>
      <c r="C5563" t="s">
        <v>7353</v>
      </c>
      <c r="D5563" t="s">
        <v>436</v>
      </c>
      <c r="E5563" t="s">
        <v>48</v>
      </c>
      <c r="F5563" t="s">
        <v>132</v>
      </c>
      <c r="G5563" t="s">
        <v>21</v>
      </c>
      <c r="H5563" t="s">
        <v>230</v>
      </c>
      <c r="I5563" t="s">
        <v>328</v>
      </c>
      <c r="J5563">
        <v>4</v>
      </c>
      <c r="K5563">
        <v>12074.27</v>
      </c>
      <c r="L5563">
        <v>0.1</v>
      </c>
      <c r="M5563">
        <v>34135.919999999998</v>
      </c>
      <c r="N5563" t="s">
        <v>70</v>
      </c>
      <c r="O5563" t="s">
        <v>35</v>
      </c>
      <c r="P5563" t="s">
        <v>71</v>
      </c>
      <c r="Q5563">
        <f>Sales_Data[[#This Row],[Quantity]]*Sales_Data[[#This Row],[Unit_Price]]</f>
        <v>48297.08</v>
      </c>
      <c r="R5563">
        <f>Sales_Data[[#This Row],[Gross_Sales]]*Sales_Data[[#This Row],[Discount]]</f>
        <v>4829.7080000000005</v>
      </c>
      <c r="S5563">
        <f>Sales_Data[[#This Row],[Gross_Sales]]-Sales_Data[[#This Row],[Discount_Amount]]</f>
        <v>43467.372000000003</v>
      </c>
      <c r="T5563">
        <f>Sales_Data[[#This Row],[Net Sales]]-Sales_Data[[#This Row],[Cost]]</f>
        <v>9331.4520000000048</v>
      </c>
      <c r="U5563" s="2">
        <f>Sales_Data[[#This Row],[Profit]]/Sales_Data[[#This Row],[Net Sales]]</f>
        <v>0.21467716060681111</v>
      </c>
      <c r="V5563">
        <f>YEAR(Sales_Data[[#This Row],[Order_Date]])</f>
        <v>2025</v>
      </c>
      <c r="W5563" t="str">
        <f>TEXT(Sales_Data[[#This Row],[Order_Date]],"mmm")</f>
        <v>Apr</v>
      </c>
      <c r="X5563">
        <f>MONTH(Sales_Data[[#This Row],[Order_Date]])</f>
        <v>4</v>
      </c>
      <c r="Y5563" t="str">
        <f>"Q"&amp;ROUNDUP(MONTH(Sales_Data[[#This Row],[Order_Date]])/3,0)</f>
        <v>Q2</v>
      </c>
    </row>
    <row r="5564" spans="1:25" x14ac:dyDescent="0.3">
      <c r="A5564" t="s">
        <v>7354</v>
      </c>
      <c r="B5564" s="1">
        <v>45668</v>
      </c>
      <c r="C5564" t="s">
        <v>4378</v>
      </c>
      <c r="D5564" t="s">
        <v>419</v>
      </c>
      <c r="E5564" t="s">
        <v>19</v>
      </c>
      <c r="F5564" t="s">
        <v>20</v>
      </c>
      <c r="G5564" t="s">
        <v>32</v>
      </c>
      <c r="H5564" t="s">
        <v>33</v>
      </c>
      <c r="I5564" t="s">
        <v>34</v>
      </c>
      <c r="J5564">
        <v>1</v>
      </c>
      <c r="K5564">
        <v>6298.6</v>
      </c>
      <c r="L5564">
        <v>0.1</v>
      </c>
      <c r="M5564">
        <v>4591</v>
      </c>
      <c r="N5564" t="s">
        <v>70</v>
      </c>
      <c r="O5564" t="s">
        <v>53</v>
      </c>
      <c r="P5564" t="s">
        <v>44</v>
      </c>
      <c r="Q5564">
        <f>Sales_Data[[#This Row],[Quantity]]*Sales_Data[[#This Row],[Unit_Price]]</f>
        <v>6298.6</v>
      </c>
      <c r="R5564">
        <f>Sales_Data[[#This Row],[Gross_Sales]]*Sales_Data[[#This Row],[Discount]]</f>
        <v>629.86000000000013</v>
      </c>
      <c r="S5564">
        <f>Sales_Data[[#This Row],[Gross_Sales]]-Sales_Data[[#This Row],[Discount_Amount]]</f>
        <v>5668.74</v>
      </c>
      <c r="T5564">
        <f>Sales_Data[[#This Row],[Net Sales]]-Sales_Data[[#This Row],[Cost]]</f>
        <v>1077.7399999999998</v>
      </c>
      <c r="U5564" s="2">
        <f>Sales_Data[[#This Row],[Profit]]/Sales_Data[[#This Row],[Net Sales]]</f>
        <v>0.19011985026654951</v>
      </c>
      <c r="V5564">
        <f>YEAR(Sales_Data[[#This Row],[Order_Date]])</f>
        <v>2025</v>
      </c>
      <c r="W5564" t="str">
        <f>TEXT(Sales_Data[[#This Row],[Order_Date]],"mmm")</f>
        <v>Jan</v>
      </c>
      <c r="X5564">
        <f>MONTH(Sales_Data[[#This Row],[Order_Date]])</f>
        <v>1</v>
      </c>
      <c r="Y5564" t="str">
        <f>"Q"&amp;ROUNDUP(MONTH(Sales_Data[[#This Row],[Order_Date]])/3,0)</f>
        <v>Q1</v>
      </c>
    </row>
    <row r="5565" spans="1:25" x14ac:dyDescent="0.3">
      <c r="A5565" t="s">
        <v>7355</v>
      </c>
      <c r="B5565" s="1">
        <v>45742</v>
      </c>
      <c r="C5565" t="s">
        <v>3200</v>
      </c>
      <c r="D5565" t="s">
        <v>322</v>
      </c>
      <c r="E5565" t="s">
        <v>119</v>
      </c>
      <c r="F5565" t="s">
        <v>249</v>
      </c>
      <c r="G5565" t="s">
        <v>67</v>
      </c>
      <c r="H5565" t="s">
        <v>68</v>
      </c>
      <c r="I5565" t="s">
        <v>69</v>
      </c>
      <c r="J5565">
        <v>2</v>
      </c>
      <c r="K5565">
        <v>1380.2</v>
      </c>
      <c r="L5565">
        <v>0.1</v>
      </c>
      <c r="M5565">
        <v>2172.62</v>
      </c>
      <c r="N5565" t="s">
        <v>70</v>
      </c>
      <c r="O5565" t="s">
        <v>35</v>
      </c>
      <c r="P5565" t="s">
        <v>26</v>
      </c>
      <c r="Q5565">
        <f>Sales_Data[[#This Row],[Quantity]]*Sales_Data[[#This Row],[Unit_Price]]</f>
        <v>2760.4</v>
      </c>
      <c r="R5565">
        <f>Sales_Data[[#This Row],[Gross_Sales]]*Sales_Data[[#This Row],[Discount]]</f>
        <v>276.04000000000002</v>
      </c>
      <c r="S5565">
        <f>Sales_Data[[#This Row],[Gross_Sales]]-Sales_Data[[#This Row],[Discount_Amount]]</f>
        <v>2484.36</v>
      </c>
      <c r="T5565">
        <f>Sales_Data[[#This Row],[Net Sales]]-Sales_Data[[#This Row],[Cost]]</f>
        <v>311.74000000000024</v>
      </c>
      <c r="U5565" s="2">
        <f>Sales_Data[[#This Row],[Profit]]/Sales_Data[[#This Row],[Net Sales]]</f>
        <v>0.12548100919351471</v>
      </c>
      <c r="V5565">
        <f>YEAR(Sales_Data[[#This Row],[Order_Date]])</f>
        <v>2025</v>
      </c>
      <c r="W5565" t="str">
        <f>TEXT(Sales_Data[[#This Row],[Order_Date]],"mmm")</f>
        <v>Mar</v>
      </c>
      <c r="X5565">
        <f>MONTH(Sales_Data[[#This Row],[Order_Date]])</f>
        <v>3</v>
      </c>
      <c r="Y5565" t="str">
        <f>"Q"&amp;ROUNDUP(MONTH(Sales_Data[[#This Row],[Order_Date]])/3,0)</f>
        <v>Q1</v>
      </c>
    </row>
    <row r="5566" spans="1:25" x14ac:dyDescent="0.3">
      <c r="A5566" t="s">
        <v>7356</v>
      </c>
      <c r="B5566" s="1">
        <v>45871</v>
      </c>
      <c r="C5566" t="s">
        <v>4238</v>
      </c>
      <c r="D5566" t="s">
        <v>387</v>
      </c>
      <c r="E5566" t="s">
        <v>48</v>
      </c>
      <c r="F5566" t="s">
        <v>126</v>
      </c>
      <c r="G5566" t="s">
        <v>41</v>
      </c>
      <c r="H5566" t="s">
        <v>42</v>
      </c>
      <c r="I5566" t="s">
        <v>82</v>
      </c>
      <c r="J5566">
        <v>3</v>
      </c>
      <c r="K5566">
        <v>53274.21</v>
      </c>
      <c r="L5566">
        <v>0.1</v>
      </c>
      <c r="M5566">
        <v>92837.74</v>
      </c>
      <c r="N5566" t="s">
        <v>52</v>
      </c>
      <c r="O5566" t="s">
        <v>35</v>
      </c>
      <c r="P5566" t="s">
        <v>44</v>
      </c>
      <c r="Q5566">
        <f>Sales_Data[[#This Row],[Quantity]]*Sales_Data[[#This Row],[Unit_Price]]</f>
        <v>159822.63</v>
      </c>
      <c r="R5566">
        <f>Sales_Data[[#This Row],[Gross_Sales]]*Sales_Data[[#This Row],[Discount]]</f>
        <v>15982.263000000001</v>
      </c>
      <c r="S5566">
        <f>Sales_Data[[#This Row],[Gross_Sales]]-Sales_Data[[#This Row],[Discount_Amount]]</f>
        <v>143840.367</v>
      </c>
      <c r="T5566">
        <f>Sales_Data[[#This Row],[Net Sales]]-Sales_Data[[#This Row],[Cost]]</f>
        <v>51002.626999999993</v>
      </c>
      <c r="U5566" s="2">
        <f>Sales_Data[[#This Row],[Profit]]/Sales_Data[[#This Row],[Net Sales]]</f>
        <v>0.35457798157592296</v>
      </c>
      <c r="V5566">
        <f>YEAR(Sales_Data[[#This Row],[Order_Date]])</f>
        <v>2025</v>
      </c>
      <c r="W5566" t="str">
        <f>TEXT(Sales_Data[[#This Row],[Order_Date]],"mmm")</f>
        <v>Aug</v>
      </c>
      <c r="X5566">
        <f>MONTH(Sales_Data[[#This Row],[Order_Date]])</f>
        <v>8</v>
      </c>
      <c r="Y5566" t="str">
        <f>"Q"&amp;ROUNDUP(MONTH(Sales_Data[[#This Row],[Order_Date]])/3,0)</f>
        <v>Q3</v>
      </c>
    </row>
    <row r="5567" spans="1:25" x14ac:dyDescent="0.3">
      <c r="A5567" t="s">
        <v>7357</v>
      </c>
      <c r="B5567" s="1">
        <v>45830</v>
      </c>
      <c r="C5567" t="s">
        <v>46</v>
      </c>
      <c r="D5567" t="s">
        <v>92</v>
      </c>
      <c r="E5567" t="s">
        <v>19</v>
      </c>
      <c r="F5567" t="s">
        <v>20</v>
      </c>
      <c r="G5567" t="s">
        <v>21</v>
      </c>
      <c r="H5567" t="s">
        <v>230</v>
      </c>
      <c r="I5567" t="s">
        <v>231</v>
      </c>
      <c r="J5567">
        <v>4</v>
      </c>
      <c r="K5567">
        <v>5835.81</v>
      </c>
      <c r="L5567">
        <v>0.05</v>
      </c>
      <c r="M5567">
        <v>15607.21</v>
      </c>
      <c r="N5567" t="s">
        <v>83</v>
      </c>
      <c r="O5567" t="s">
        <v>25</v>
      </c>
      <c r="P5567" t="s">
        <v>71</v>
      </c>
      <c r="Q5567">
        <f>Sales_Data[[#This Row],[Quantity]]*Sales_Data[[#This Row],[Unit_Price]]</f>
        <v>23343.24</v>
      </c>
      <c r="R5567">
        <f>Sales_Data[[#This Row],[Gross_Sales]]*Sales_Data[[#This Row],[Discount]]</f>
        <v>1167.162</v>
      </c>
      <c r="S5567">
        <f>Sales_Data[[#This Row],[Gross_Sales]]-Sales_Data[[#This Row],[Discount_Amount]]</f>
        <v>22176.078000000001</v>
      </c>
      <c r="T5567">
        <f>Sales_Data[[#This Row],[Net Sales]]-Sales_Data[[#This Row],[Cost]]</f>
        <v>6568.8680000000022</v>
      </c>
      <c r="U5567" s="2">
        <f>Sales_Data[[#This Row],[Profit]]/Sales_Data[[#This Row],[Net Sales]]</f>
        <v>0.2962141457114284</v>
      </c>
      <c r="V5567">
        <f>YEAR(Sales_Data[[#This Row],[Order_Date]])</f>
        <v>2025</v>
      </c>
      <c r="W5567" t="str">
        <f>TEXT(Sales_Data[[#This Row],[Order_Date]],"mmm")</f>
        <v>Jun</v>
      </c>
      <c r="X5567">
        <f>MONTH(Sales_Data[[#This Row],[Order_Date]])</f>
        <v>6</v>
      </c>
      <c r="Y5567" t="str">
        <f>"Q"&amp;ROUNDUP(MONTH(Sales_Data[[#This Row],[Order_Date]])/3,0)</f>
        <v>Q2</v>
      </c>
    </row>
    <row r="5568" spans="1:25" x14ac:dyDescent="0.3">
      <c r="A5568" t="s">
        <v>7358</v>
      </c>
      <c r="B5568" s="1">
        <v>45866</v>
      </c>
      <c r="C5568" t="s">
        <v>6112</v>
      </c>
      <c r="D5568" t="s">
        <v>715</v>
      </c>
      <c r="E5568" t="s">
        <v>48</v>
      </c>
      <c r="F5568" t="s">
        <v>132</v>
      </c>
      <c r="G5568" t="s">
        <v>41</v>
      </c>
      <c r="H5568" t="s">
        <v>102</v>
      </c>
      <c r="I5568" t="s">
        <v>388</v>
      </c>
      <c r="J5568">
        <v>1</v>
      </c>
      <c r="K5568">
        <v>63468.77</v>
      </c>
      <c r="L5568">
        <v>0.05</v>
      </c>
      <c r="M5568">
        <v>48703.82</v>
      </c>
      <c r="N5568" t="s">
        <v>83</v>
      </c>
      <c r="O5568" t="s">
        <v>35</v>
      </c>
      <c r="P5568" t="s">
        <v>71</v>
      </c>
      <c r="Q5568">
        <f>Sales_Data[[#This Row],[Quantity]]*Sales_Data[[#This Row],[Unit_Price]]</f>
        <v>63468.77</v>
      </c>
      <c r="R5568">
        <f>Sales_Data[[#This Row],[Gross_Sales]]*Sales_Data[[#This Row],[Discount]]</f>
        <v>3173.4385000000002</v>
      </c>
      <c r="S5568">
        <f>Sales_Data[[#This Row],[Gross_Sales]]-Sales_Data[[#This Row],[Discount_Amount]]</f>
        <v>60295.3315</v>
      </c>
      <c r="T5568">
        <f>Sales_Data[[#This Row],[Net Sales]]-Sales_Data[[#This Row],[Cost]]</f>
        <v>11591.511500000001</v>
      </c>
      <c r="U5568" s="2">
        <f>Sales_Data[[#This Row],[Profit]]/Sales_Data[[#This Row],[Net Sales]]</f>
        <v>0.19224558869868724</v>
      </c>
      <c r="V5568">
        <f>YEAR(Sales_Data[[#This Row],[Order_Date]])</f>
        <v>2025</v>
      </c>
      <c r="W5568" t="str">
        <f>TEXT(Sales_Data[[#This Row],[Order_Date]],"mmm")</f>
        <v>Jul</v>
      </c>
      <c r="X5568">
        <f>MONTH(Sales_Data[[#This Row],[Order_Date]])</f>
        <v>7</v>
      </c>
      <c r="Y5568" t="str">
        <f>"Q"&amp;ROUNDUP(MONTH(Sales_Data[[#This Row],[Order_Date]])/3,0)</f>
        <v>Q3</v>
      </c>
    </row>
    <row r="5569" spans="1:25" x14ac:dyDescent="0.3">
      <c r="A5569" t="s">
        <v>7359</v>
      </c>
      <c r="B5569" s="1">
        <v>45721</v>
      </c>
      <c r="C5569" t="s">
        <v>1130</v>
      </c>
      <c r="D5569" t="s">
        <v>817</v>
      </c>
      <c r="E5569" t="s">
        <v>19</v>
      </c>
      <c r="F5569" t="s">
        <v>66</v>
      </c>
      <c r="G5569" t="s">
        <v>21</v>
      </c>
      <c r="H5569" t="s">
        <v>127</v>
      </c>
      <c r="I5569" t="s">
        <v>128</v>
      </c>
      <c r="J5569">
        <v>1</v>
      </c>
      <c r="K5569">
        <v>12854.83</v>
      </c>
      <c r="L5569">
        <v>0.1</v>
      </c>
      <c r="M5569">
        <v>9115.7999999999993</v>
      </c>
      <c r="N5569" t="s">
        <v>70</v>
      </c>
      <c r="O5569" t="s">
        <v>25</v>
      </c>
      <c r="P5569" t="s">
        <v>44</v>
      </c>
      <c r="Q5569">
        <f>Sales_Data[[#This Row],[Quantity]]*Sales_Data[[#This Row],[Unit_Price]]</f>
        <v>12854.83</v>
      </c>
      <c r="R5569">
        <f>Sales_Data[[#This Row],[Gross_Sales]]*Sales_Data[[#This Row],[Discount]]</f>
        <v>1285.4830000000002</v>
      </c>
      <c r="S5569">
        <f>Sales_Data[[#This Row],[Gross_Sales]]-Sales_Data[[#This Row],[Discount_Amount]]</f>
        <v>11569.347</v>
      </c>
      <c r="T5569">
        <f>Sales_Data[[#This Row],[Net Sales]]-Sales_Data[[#This Row],[Cost]]</f>
        <v>2453.5470000000005</v>
      </c>
      <c r="U5569" s="2">
        <f>Sales_Data[[#This Row],[Profit]]/Sales_Data[[#This Row],[Net Sales]]</f>
        <v>0.21207307551584376</v>
      </c>
      <c r="V5569">
        <f>YEAR(Sales_Data[[#This Row],[Order_Date]])</f>
        <v>2025</v>
      </c>
      <c r="W5569" t="str">
        <f>TEXT(Sales_Data[[#This Row],[Order_Date]],"mmm")</f>
        <v>Mar</v>
      </c>
      <c r="X5569">
        <f>MONTH(Sales_Data[[#This Row],[Order_Date]])</f>
        <v>3</v>
      </c>
      <c r="Y5569" t="str">
        <f>"Q"&amp;ROUNDUP(MONTH(Sales_Data[[#This Row],[Order_Date]])/3,0)</f>
        <v>Q1</v>
      </c>
    </row>
    <row r="5570" spans="1:25" x14ac:dyDescent="0.3">
      <c r="A5570" t="s">
        <v>7360</v>
      </c>
      <c r="B5570" s="1">
        <v>45915</v>
      </c>
      <c r="C5570" t="s">
        <v>1277</v>
      </c>
      <c r="D5570" t="s">
        <v>436</v>
      </c>
      <c r="E5570" t="s">
        <v>39</v>
      </c>
      <c r="F5570" t="s">
        <v>107</v>
      </c>
      <c r="G5570" t="s">
        <v>21</v>
      </c>
      <c r="H5570" t="s">
        <v>22</v>
      </c>
      <c r="I5570" t="s">
        <v>62</v>
      </c>
      <c r="J5570">
        <v>1</v>
      </c>
      <c r="K5570">
        <v>1544.64</v>
      </c>
      <c r="L5570">
        <v>0</v>
      </c>
      <c r="M5570">
        <v>1164.98</v>
      </c>
      <c r="N5570" t="s">
        <v>52</v>
      </c>
      <c r="O5570" t="s">
        <v>35</v>
      </c>
      <c r="P5570" t="s">
        <v>71</v>
      </c>
      <c r="Q5570">
        <f>Sales_Data[[#This Row],[Quantity]]*Sales_Data[[#This Row],[Unit_Price]]</f>
        <v>1544.64</v>
      </c>
      <c r="R5570">
        <f>Sales_Data[[#This Row],[Gross_Sales]]*Sales_Data[[#This Row],[Discount]]</f>
        <v>0</v>
      </c>
      <c r="S5570">
        <f>Sales_Data[[#This Row],[Gross_Sales]]-Sales_Data[[#This Row],[Discount_Amount]]</f>
        <v>1544.64</v>
      </c>
      <c r="T5570">
        <f>Sales_Data[[#This Row],[Net Sales]]-Sales_Data[[#This Row],[Cost]]</f>
        <v>379.66000000000008</v>
      </c>
      <c r="U5570" s="2">
        <f>Sales_Data[[#This Row],[Profit]]/Sales_Data[[#This Row],[Net Sales]]</f>
        <v>0.24579189973068161</v>
      </c>
      <c r="V5570">
        <f>YEAR(Sales_Data[[#This Row],[Order_Date]])</f>
        <v>2025</v>
      </c>
      <c r="W5570" t="str">
        <f>TEXT(Sales_Data[[#This Row],[Order_Date]],"mmm")</f>
        <v>Sep</v>
      </c>
      <c r="X5570">
        <f>MONTH(Sales_Data[[#This Row],[Order_Date]])</f>
        <v>9</v>
      </c>
      <c r="Y5570" t="str">
        <f>"Q"&amp;ROUNDUP(MONTH(Sales_Data[[#This Row],[Order_Date]])/3,0)</f>
        <v>Q3</v>
      </c>
    </row>
    <row r="5571" spans="1:25" x14ac:dyDescent="0.3">
      <c r="A5571" t="s">
        <v>7361</v>
      </c>
      <c r="B5571" s="1">
        <v>45989</v>
      </c>
      <c r="C5571" t="s">
        <v>4105</v>
      </c>
      <c r="D5571" t="s">
        <v>460</v>
      </c>
      <c r="E5571" t="s">
        <v>48</v>
      </c>
      <c r="F5571" t="s">
        <v>49</v>
      </c>
      <c r="G5571" t="s">
        <v>32</v>
      </c>
      <c r="H5571" t="s">
        <v>33</v>
      </c>
      <c r="I5571" t="s">
        <v>161</v>
      </c>
      <c r="J5571">
        <v>1</v>
      </c>
      <c r="K5571">
        <v>31728.71</v>
      </c>
      <c r="L5571">
        <v>0.1</v>
      </c>
      <c r="M5571">
        <v>19108.419999999998</v>
      </c>
      <c r="N5571" t="s">
        <v>24</v>
      </c>
      <c r="O5571" t="s">
        <v>53</v>
      </c>
      <c r="P5571" t="s">
        <v>44</v>
      </c>
      <c r="Q5571">
        <f>Sales_Data[[#This Row],[Quantity]]*Sales_Data[[#This Row],[Unit_Price]]</f>
        <v>31728.71</v>
      </c>
      <c r="R5571">
        <f>Sales_Data[[#This Row],[Gross_Sales]]*Sales_Data[[#This Row],[Discount]]</f>
        <v>3172.8710000000001</v>
      </c>
      <c r="S5571">
        <f>Sales_Data[[#This Row],[Gross_Sales]]-Sales_Data[[#This Row],[Discount_Amount]]</f>
        <v>28555.839</v>
      </c>
      <c r="T5571">
        <f>Sales_Data[[#This Row],[Net Sales]]-Sales_Data[[#This Row],[Cost]]</f>
        <v>9447.4190000000017</v>
      </c>
      <c r="U5571" s="2">
        <f>Sales_Data[[#This Row],[Profit]]/Sales_Data[[#This Row],[Net Sales]]</f>
        <v>0.33084018298324214</v>
      </c>
      <c r="V5571">
        <f>YEAR(Sales_Data[[#This Row],[Order_Date]])</f>
        <v>2025</v>
      </c>
      <c r="W5571" t="str">
        <f>TEXT(Sales_Data[[#This Row],[Order_Date]],"mmm")</f>
        <v>Nov</v>
      </c>
      <c r="X5571">
        <f>MONTH(Sales_Data[[#This Row],[Order_Date]])</f>
        <v>11</v>
      </c>
      <c r="Y5571" t="str">
        <f>"Q"&amp;ROUNDUP(MONTH(Sales_Data[[#This Row],[Order_Date]])/3,0)</f>
        <v>Q4</v>
      </c>
    </row>
    <row r="5572" spans="1:25" x14ac:dyDescent="0.3">
      <c r="A5572" t="s">
        <v>7362</v>
      </c>
      <c r="B5572" s="1">
        <v>45778</v>
      </c>
      <c r="C5572" t="s">
        <v>770</v>
      </c>
      <c r="D5572" t="s">
        <v>313</v>
      </c>
      <c r="E5572" t="s">
        <v>48</v>
      </c>
      <c r="F5572" t="s">
        <v>152</v>
      </c>
      <c r="G5572" t="s">
        <v>21</v>
      </c>
      <c r="H5572" t="s">
        <v>22</v>
      </c>
      <c r="I5572" t="s">
        <v>23</v>
      </c>
      <c r="J5572">
        <v>2</v>
      </c>
      <c r="K5572">
        <v>31147.15</v>
      </c>
      <c r="L5572">
        <v>0.05</v>
      </c>
      <c r="M5572">
        <v>39935.870000000003</v>
      </c>
      <c r="N5572" t="s">
        <v>52</v>
      </c>
      <c r="O5572" t="s">
        <v>35</v>
      </c>
      <c r="P5572" t="s">
        <v>44</v>
      </c>
      <c r="Q5572">
        <f>Sales_Data[[#This Row],[Quantity]]*Sales_Data[[#This Row],[Unit_Price]]</f>
        <v>62294.3</v>
      </c>
      <c r="R5572">
        <f>Sales_Data[[#This Row],[Gross_Sales]]*Sales_Data[[#This Row],[Discount]]</f>
        <v>3114.7150000000001</v>
      </c>
      <c r="S5572">
        <f>Sales_Data[[#This Row],[Gross_Sales]]-Sales_Data[[#This Row],[Discount_Amount]]</f>
        <v>59179.585000000006</v>
      </c>
      <c r="T5572">
        <f>Sales_Data[[#This Row],[Net Sales]]-Sales_Data[[#This Row],[Cost]]</f>
        <v>19243.715000000004</v>
      </c>
      <c r="U5572" s="2">
        <f>Sales_Data[[#This Row],[Profit]]/Sales_Data[[#This Row],[Net Sales]]</f>
        <v>0.32517488927980825</v>
      </c>
      <c r="V5572">
        <f>YEAR(Sales_Data[[#This Row],[Order_Date]])</f>
        <v>2025</v>
      </c>
      <c r="W5572" t="str">
        <f>TEXT(Sales_Data[[#This Row],[Order_Date]],"mmm")</f>
        <v>May</v>
      </c>
      <c r="X5572">
        <f>MONTH(Sales_Data[[#This Row],[Order_Date]])</f>
        <v>5</v>
      </c>
      <c r="Y5572" t="str">
        <f>"Q"&amp;ROUNDUP(MONTH(Sales_Data[[#This Row],[Order_Date]])/3,0)</f>
        <v>Q2</v>
      </c>
    </row>
    <row r="5573" spans="1:25" x14ac:dyDescent="0.3">
      <c r="A5573" t="s">
        <v>7363</v>
      </c>
      <c r="B5573" s="1">
        <v>45955</v>
      </c>
      <c r="C5573" t="s">
        <v>1697</v>
      </c>
      <c r="D5573" t="s">
        <v>777</v>
      </c>
      <c r="E5573" t="s">
        <v>30</v>
      </c>
      <c r="F5573" t="s">
        <v>210</v>
      </c>
      <c r="G5573" t="s">
        <v>67</v>
      </c>
      <c r="H5573" t="s">
        <v>68</v>
      </c>
      <c r="I5573" t="s">
        <v>69</v>
      </c>
      <c r="J5573">
        <v>4</v>
      </c>
      <c r="K5573">
        <v>2589.4299999999998</v>
      </c>
      <c r="L5573">
        <v>0.1</v>
      </c>
      <c r="M5573">
        <v>8126.82</v>
      </c>
      <c r="N5573" t="s">
        <v>24</v>
      </c>
      <c r="O5573" t="s">
        <v>35</v>
      </c>
      <c r="P5573" t="s">
        <v>71</v>
      </c>
      <c r="Q5573">
        <f>Sales_Data[[#This Row],[Quantity]]*Sales_Data[[#This Row],[Unit_Price]]</f>
        <v>10357.719999999999</v>
      </c>
      <c r="R5573">
        <f>Sales_Data[[#This Row],[Gross_Sales]]*Sales_Data[[#This Row],[Discount]]</f>
        <v>1035.7719999999999</v>
      </c>
      <c r="S5573">
        <f>Sales_Data[[#This Row],[Gross_Sales]]-Sales_Data[[#This Row],[Discount_Amount]]</f>
        <v>9321.9480000000003</v>
      </c>
      <c r="T5573">
        <f>Sales_Data[[#This Row],[Net Sales]]-Sales_Data[[#This Row],[Cost]]</f>
        <v>1195.1280000000006</v>
      </c>
      <c r="U5573" s="2">
        <f>Sales_Data[[#This Row],[Profit]]/Sales_Data[[#This Row],[Net Sales]]</f>
        <v>0.1282058213583685</v>
      </c>
      <c r="V5573">
        <f>YEAR(Sales_Data[[#This Row],[Order_Date]])</f>
        <v>2025</v>
      </c>
      <c r="W5573" t="str">
        <f>TEXT(Sales_Data[[#This Row],[Order_Date]],"mmm")</f>
        <v>Oct</v>
      </c>
      <c r="X5573">
        <f>MONTH(Sales_Data[[#This Row],[Order_Date]])</f>
        <v>10</v>
      </c>
      <c r="Y5573" t="str">
        <f>"Q"&amp;ROUNDUP(MONTH(Sales_Data[[#This Row],[Order_Date]])/3,0)</f>
        <v>Q4</v>
      </c>
    </row>
    <row r="5574" spans="1:25" x14ac:dyDescent="0.3">
      <c r="A5574" t="s">
        <v>7364</v>
      </c>
      <c r="B5574" s="1">
        <v>45711</v>
      </c>
      <c r="C5574" t="s">
        <v>5310</v>
      </c>
      <c r="D5574" t="s">
        <v>511</v>
      </c>
      <c r="E5574" t="s">
        <v>48</v>
      </c>
      <c r="F5574" t="s">
        <v>132</v>
      </c>
      <c r="G5574" t="s">
        <v>41</v>
      </c>
      <c r="H5574" t="s">
        <v>147</v>
      </c>
      <c r="I5574" t="s">
        <v>369</v>
      </c>
      <c r="J5574">
        <v>1</v>
      </c>
      <c r="K5574">
        <v>35516.39</v>
      </c>
      <c r="L5574">
        <v>0.05</v>
      </c>
      <c r="M5574">
        <v>21849.69</v>
      </c>
      <c r="N5574" t="s">
        <v>109</v>
      </c>
      <c r="O5574" t="s">
        <v>35</v>
      </c>
      <c r="P5574" t="s">
        <v>44</v>
      </c>
      <c r="Q5574">
        <f>Sales_Data[[#This Row],[Quantity]]*Sales_Data[[#This Row],[Unit_Price]]</f>
        <v>35516.39</v>
      </c>
      <c r="R5574">
        <f>Sales_Data[[#This Row],[Gross_Sales]]*Sales_Data[[#This Row],[Discount]]</f>
        <v>1775.8195000000001</v>
      </c>
      <c r="S5574">
        <f>Sales_Data[[#This Row],[Gross_Sales]]-Sales_Data[[#This Row],[Discount_Amount]]</f>
        <v>33740.570500000002</v>
      </c>
      <c r="T5574">
        <f>Sales_Data[[#This Row],[Net Sales]]-Sales_Data[[#This Row],[Cost]]</f>
        <v>11890.880500000003</v>
      </c>
      <c r="U5574" s="2">
        <f>Sales_Data[[#This Row],[Profit]]/Sales_Data[[#This Row],[Net Sales]]</f>
        <v>0.35242084895985981</v>
      </c>
      <c r="V5574">
        <f>YEAR(Sales_Data[[#This Row],[Order_Date]])</f>
        <v>2025</v>
      </c>
      <c r="W5574" t="str">
        <f>TEXT(Sales_Data[[#This Row],[Order_Date]],"mmm")</f>
        <v>Feb</v>
      </c>
      <c r="X5574">
        <f>MONTH(Sales_Data[[#This Row],[Order_Date]])</f>
        <v>2</v>
      </c>
      <c r="Y5574" t="str">
        <f>"Q"&amp;ROUNDUP(MONTH(Sales_Data[[#This Row],[Order_Date]])/3,0)</f>
        <v>Q1</v>
      </c>
    </row>
    <row r="5575" spans="1:25" x14ac:dyDescent="0.3">
      <c r="A5575" t="s">
        <v>7365</v>
      </c>
      <c r="B5575" s="1">
        <v>45988</v>
      </c>
      <c r="C5575" t="s">
        <v>3813</v>
      </c>
      <c r="D5575" t="s">
        <v>183</v>
      </c>
      <c r="E5575" t="s">
        <v>39</v>
      </c>
      <c r="F5575" t="s">
        <v>40</v>
      </c>
      <c r="G5575" t="s">
        <v>41</v>
      </c>
      <c r="H5575" t="s">
        <v>171</v>
      </c>
      <c r="I5575" t="s">
        <v>172</v>
      </c>
      <c r="J5575">
        <v>2</v>
      </c>
      <c r="K5575">
        <v>605.74</v>
      </c>
      <c r="L5575">
        <v>0.05</v>
      </c>
      <c r="M5575">
        <v>932.27</v>
      </c>
      <c r="N5575" t="s">
        <v>52</v>
      </c>
      <c r="O5575" t="s">
        <v>35</v>
      </c>
      <c r="P5575" t="s">
        <v>26</v>
      </c>
      <c r="Q5575">
        <f>Sales_Data[[#This Row],[Quantity]]*Sales_Data[[#This Row],[Unit_Price]]</f>
        <v>1211.48</v>
      </c>
      <c r="R5575">
        <f>Sales_Data[[#This Row],[Gross_Sales]]*Sales_Data[[#This Row],[Discount]]</f>
        <v>60.574000000000005</v>
      </c>
      <c r="S5575">
        <f>Sales_Data[[#This Row],[Gross_Sales]]-Sales_Data[[#This Row],[Discount_Amount]]</f>
        <v>1150.9059999999999</v>
      </c>
      <c r="T5575">
        <f>Sales_Data[[#This Row],[Net Sales]]-Sales_Data[[#This Row],[Cost]]</f>
        <v>218.63599999999997</v>
      </c>
      <c r="U5575" s="2">
        <f>Sales_Data[[#This Row],[Profit]]/Sales_Data[[#This Row],[Net Sales]]</f>
        <v>0.18996859865184471</v>
      </c>
      <c r="V5575">
        <f>YEAR(Sales_Data[[#This Row],[Order_Date]])</f>
        <v>2025</v>
      </c>
      <c r="W5575" t="str">
        <f>TEXT(Sales_Data[[#This Row],[Order_Date]],"mmm")</f>
        <v>Nov</v>
      </c>
      <c r="X5575">
        <f>MONTH(Sales_Data[[#This Row],[Order_Date]])</f>
        <v>11</v>
      </c>
      <c r="Y5575" t="str">
        <f>"Q"&amp;ROUNDUP(MONTH(Sales_Data[[#This Row],[Order_Date]])/3,0)</f>
        <v>Q4</v>
      </c>
    </row>
    <row r="5576" spans="1:25" x14ac:dyDescent="0.3">
      <c r="A5576" t="s">
        <v>7366</v>
      </c>
      <c r="B5576" s="1">
        <v>45929</v>
      </c>
      <c r="C5576" t="s">
        <v>6501</v>
      </c>
      <c r="D5576" t="s">
        <v>356</v>
      </c>
      <c r="E5576" t="s">
        <v>19</v>
      </c>
      <c r="F5576" t="s">
        <v>66</v>
      </c>
      <c r="G5576" t="s">
        <v>67</v>
      </c>
      <c r="H5576" t="s">
        <v>68</v>
      </c>
      <c r="I5576" t="s">
        <v>97</v>
      </c>
      <c r="J5576">
        <v>3</v>
      </c>
      <c r="K5576">
        <v>12573.01</v>
      </c>
      <c r="L5576">
        <v>0.1</v>
      </c>
      <c r="M5576">
        <v>21064.47</v>
      </c>
      <c r="N5576" t="s">
        <v>70</v>
      </c>
      <c r="O5576" t="s">
        <v>35</v>
      </c>
      <c r="P5576" t="s">
        <v>71</v>
      </c>
      <c r="Q5576">
        <f>Sales_Data[[#This Row],[Quantity]]*Sales_Data[[#This Row],[Unit_Price]]</f>
        <v>37719.03</v>
      </c>
      <c r="R5576">
        <f>Sales_Data[[#This Row],[Gross_Sales]]*Sales_Data[[#This Row],[Discount]]</f>
        <v>3771.9030000000002</v>
      </c>
      <c r="S5576">
        <f>Sales_Data[[#This Row],[Gross_Sales]]-Sales_Data[[#This Row],[Discount_Amount]]</f>
        <v>33947.127</v>
      </c>
      <c r="T5576">
        <f>Sales_Data[[#This Row],[Net Sales]]-Sales_Data[[#This Row],[Cost]]</f>
        <v>12882.656999999999</v>
      </c>
      <c r="U5576" s="2">
        <f>Sales_Data[[#This Row],[Profit]]/Sales_Data[[#This Row],[Net Sales]]</f>
        <v>0.37949181973484825</v>
      </c>
      <c r="V5576">
        <f>YEAR(Sales_Data[[#This Row],[Order_Date]])</f>
        <v>2025</v>
      </c>
      <c r="W5576" t="str">
        <f>TEXT(Sales_Data[[#This Row],[Order_Date]],"mmm")</f>
        <v>Sep</v>
      </c>
      <c r="X5576">
        <f>MONTH(Sales_Data[[#This Row],[Order_Date]])</f>
        <v>9</v>
      </c>
      <c r="Y5576" t="str">
        <f>"Q"&amp;ROUNDUP(MONTH(Sales_Data[[#This Row],[Order_Date]])/3,0)</f>
        <v>Q3</v>
      </c>
    </row>
    <row r="5577" spans="1:25" x14ac:dyDescent="0.3">
      <c r="A5577" t="s">
        <v>7367</v>
      </c>
      <c r="B5577" s="1">
        <v>45898</v>
      </c>
      <c r="C5577" t="s">
        <v>3413</v>
      </c>
      <c r="D5577" t="s">
        <v>404</v>
      </c>
      <c r="E5577" t="s">
        <v>48</v>
      </c>
      <c r="F5577" t="s">
        <v>126</v>
      </c>
      <c r="G5577" t="s">
        <v>75</v>
      </c>
      <c r="H5577" t="s">
        <v>114</v>
      </c>
      <c r="I5577" t="s">
        <v>206</v>
      </c>
      <c r="J5577">
        <v>1</v>
      </c>
      <c r="K5577">
        <v>32436.68</v>
      </c>
      <c r="L5577">
        <v>0.1</v>
      </c>
      <c r="M5577">
        <v>19039.07</v>
      </c>
      <c r="N5577" t="s">
        <v>24</v>
      </c>
      <c r="O5577" t="s">
        <v>53</v>
      </c>
      <c r="P5577" t="s">
        <v>44</v>
      </c>
      <c r="Q5577">
        <f>Sales_Data[[#This Row],[Quantity]]*Sales_Data[[#This Row],[Unit_Price]]</f>
        <v>32436.68</v>
      </c>
      <c r="R5577">
        <f>Sales_Data[[#This Row],[Gross_Sales]]*Sales_Data[[#This Row],[Discount]]</f>
        <v>3243.6680000000001</v>
      </c>
      <c r="S5577">
        <f>Sales_Data[[#This Row],[Gross_Sales]]-Sales_Data[[#This Row],[Discount_Amount]]</f>
        <v>29193.011999999999</v>
      </c>
      <c r="T5577">
        <f>Sales_Data[[#This Row],[Net Sales]]-Sales_Data[[#This Row],[Cost]]</f>
        <v>10153.941999999999</v>
      </c>
      <c r="U5577" s="2">
        <f>Sales_Data[[#This Row],[Profit]]/Sales_Data[[#This Row],[Net Sales]]</f>
        <v>0.34782097852732702</v>
      </c>
      <c r="V5577">
        <f>YEAR(Sales_Data[[#This Row],[Order_Date]])</f>
        <v>2025</v>
      </c>
      <c r="W5577" t="str">
        <f>TEXT(Sales_Data[[#This Row],[Order_Date]],"mmm")</f>
        <v>Aug</v>
      </c>
      <c r="X5577">
        <f>MONTH(Sales_Data[[#This Row],[Order_Date]])</f>
        <v>8</v>
      </c>
      <c r="Y5577" t="str">
        <f>"Q"&amp;ROUNDUP(MONTH(Sales_Data[[#This Row],[Order_Date]])/3,0)</f>
        <v>Q3</v>
      </c>
    </row>
    <row r="5578" spans="1:25" x14ac:dyDescent="0.3">
      <c r="A5578" t="s">
        <v>7368</v>
      </c>
      <c r="B5578" s="1">
        <v>45900</v>
      </c>
      <c r="C5578" t="s">
        <v>1311</v>
      </c>
      <c r="D5578" t="s">
        <v>447</v>
      </c>
      <c r="E5578" t="s">
        <v>39</v>
      </c>
      <c r="F5578" t="s">
        <v>405</v>
      </c>
      <c r="G5578" t="s">
        <v>75</v>
      </c>
      <c r="H5578" t="s">
        <v>76</v>
      </c>
      <c r="I5578" t="s">
        <v>108</v>
      </c>
      <c r="J5578">
        <v>2</v>
      </c>
      <c r="K5578">
        <v>5620.37</v>
      </c>
      <c r="L5578">
        <v>0.05</v>
      </c>
      <c r="M5578">
        <v>8992.4599999999991</v>
      </c>
      <c r="N5578" t="s">
        <v>52</v>
      </c>
      <c r="O5578" t="s">
        <v>25</v>
      </c>
      <c r="P5578" t="s">
        <v>71</v>
      </c>
      <c r="Q5578">
        <f>Sales_Data[[#This Row],[Quantity]]*Sales_Data[[#This Row],[Unit_Price]]</f>
        <v>11240.74</v>
      </c>
      <c r="R5578">
        <f>Sales_Data[[#This Row],[Gross_Sales]]*Sales_Data[[#This Row],[Discount]]</f>
        <v>562.03700000000003</v>
      </c>
      <c r="S5578">
        <f>Sales_Data[[#This Row],[Gross_Sales]]-Sales_Data[[#This Row],[Discount_Amount]]</f>
        <v>10678.703</v>
      </c>
      <c r="T5578">
        <f>Sales_Data[[#This Row],[Net Sales]]-Sales_Data[[#This Row],[Cost]]</f>
        <v>1686.2430000000004</v>
      </c>
      <c r="U5578" s="2">
        <f>Sales_Data[[#This Row],[Profit]]/Sales_Data[[#This Row],[Net Sales]]</f>
        <v>0.15790709789381729</v>
      </c>
      <c r="V5578">
        <f>YEAR(Sales_Data[[#This Row],[Order_Date]])</f>
        <v>2025</v>
      </c>
      <c r="W5578" t="str">
        <f>TEXT(Sales_Data[[#This Row],[Order_Date]],"mmm")</f>
        <v>Aug</v>
      </c>
      <c r="X5578">
        <f>MONTH(Sales_Data[[#This Row],[Order_Date]])</f>
        <v>8</v>
      </c>
      <c r="Y5578" t="str">
        <f>"Q"&amp;ROUNDUP(MONTH(Sales_Data[[#This Row],[Order_Date]])/3,0)</f>
        <v>Q3</v>
      </c>
    </row>
    <row r="5579" spans="1:25" x14ac:dyDescent="0.3">
      <c r="A5579" t="s">
        <v>7369</v>
      </c>
      <c r="B5579" s="1">
        <v>45675</v>
      </c>
      <c r="C5579" t="s">
        <v>426</v>
      </c>
      <c r="D5579" t="s">
        <v>715</v>
      </c>
      <c r="E5579" t="s">
        <v>30</v>
      </c>
      <c r="F5579" t="s">
        <v>101</v>
      </c>
      <c r="G5579" t="s">
        <v>21</v>
      </c>
      <c r="H5579" t="s">
        <v>127</v>
      </c>
      <c r="I5579" t="s">
        <v>128</v>
      </c>
      <c r="J5579">
        <v>3</v>
      </c>
      <c r="K5579">
        <v>4122.91</v>
      </c>
      <c r="L5579">
        <v>0</v>
      </c>
      <c r="M5579">
        <v>8664.65</v>
      </c>
      <c r="N5579" t="s">
        <v>24</v>
      </c>
      <c r="O5579" t="s">
        <v>35</v>
      </c>
      <c r="P5579" t="s">
        <v>71</v>
      </c>
      <c r="Q5579">
        <f>Sales_Data[[#This Row],[Quantity]]*Sales_Data[[#This Row],[Unit_Price]]</f>
        <v>12368.73</v>
      </c>
      <c r="R5579">
        <f>Sales_Data[[#This Row],[Gross_Sales]]*Sales_Data[[#This Row],[Discount]]</f>
        <v>0</v>
      </c>
      <c r="S5579">
        <f>Sales_Data[[#This Row],[Gross_Sales]]-Sales_Data[[#This Row],[Discount_Amount]]</f>
        <v>12368.73</v>
      </c>
      <c r="T5579">
        <f>Sales_Data[[#This Row],[Net Sales]]-Sales_Data[[#This Row],[Cost]]</f>
        <v>3704.08</v>
      </c>
      <c r="U5579" s="2">
        <f>Sales_Data[[#This Row],[Profit]]/Sales_Data[[#This Row],[Net Sales]]</f>
        <v>0.29947132809916621</v>
      </c>
      <c r="V5579">
        <f>YEAR(Sales_Data[[#This Row],[Order_Date]])</f>
        <v>2025</v>
      </c>
      <c r="W5579" t="str">
        <f>TEXT(Sales_Data[[#This Row],[Order_Date]],"mmm")</f>
        <v>Jan</v>
      </c>
      <c r="X5579">
        <f>MONTH(Sales_Data[[#This Row],[Order_Date]])</f>
        <v>1</v>
      </c>
      <c r="Y5579" t="str">
        <f>"Q"&amp;ROUNDUP(MONTH(Sales_Data[[#This Row],[Order_Date]])/3,0)</f>
        <v>Q1</v>
      </c>
    </row>
    <row r="5580" spans="1:25" x14ac:dyDescent="0.3">
      <c r="A5580" t="s">
        <v>7370</v>
      </c>
      <c r="B5580" s="1">
        <v>45844</v>
      </c>
      <c r="C5580" t="s">
        <v>1262</v>
      </c>
      <c r="D5580" t="s">
        <v>86</v>
      </c>
      <c r="E5580" t="s">
        <v>39</v>
      </c>
      <c r="F5580" t="s">
        <v>96</v>
      </c>
      <c r="G5580" t="s">
        <v>67</v>
      </c>
      <c r="H5580" t="s">
        <v>68</v>
      </c>
      <c r="I5580" t="s">
        <v>97</v>
      </c>
      <c r="J5580">
        <v>4</v>
      </c>
      <c r="K5580">
        <v>1921.53</v>
      </c>
      <c r="L5580">
        <v>0.15</v>
      </c>
      <c r="M5580">
        <v>5740.29</v>
      </c>
      <c r="N5580" t="s">
        <v>52</v>
      </c>
      <c r="O5580" t="s">
        <v>35</v>
      </c>
      <c r="P5580" t="s">
        <v>44</v>
      </c>
      <c r="Q5580">
        <f>Sales_Data[[#This Row],[Quantity]]*Sales_Data[[#This Row],[Unit_Price]]</f>
        <v>7686.12</v>
      </c>
      <c r="R5580">
        <f>Sales_Data[[#This Row],[Gross_Sales]]*Sales_Data[[#This Row],[Discount]]</f>
        <v>1152.9179999999999</v>
      </c>
      <c r="S5580">
        <f>Sales_Data[[#This Row],[Gross_Sales]]-Sales_Data[[#This Row],[Discount_Amount]]</f>
        <v>6533.2020000000002</v>
      </c>
      <c r="T5580">
        <f>Sales_Data[[#This Row],[Net Sales]]-Sales_Data[[#This Row],[Cost]]</f>
        <v>792.91200000000026</v>
      </c>
      <c r="U5580" s="2">
        <f>Sales_Data[[#This Row],[Profit]]/Sales_Data[[#This Row],[Net Sales]]</f>
        <v>0.12136652134741896</v>
      </c>
      <c r="V5580">
        <f>YEAR(Sales_Data[[#This Row],[Order_Date]])</f>
        <v>2025</v>
      </c>
      <c r="W5580" t="str">
        <f>TEXT(Sales_Data[[#This Row],[Order_Date]],"mmm")</f>
        <v>Jul</v>
      </c>
      <c r="X5580">
        <f>MONTH(Sales_Data[[#This Row],[Order_Date]])</f>
        <v>7</v>
      </c>
      <c r="Y5580" t="str">
        <f>"Q"&amp;ROUNDUP(MONTH(Sales_Data[[#This Row],[Order_Date]])/3,0)</f>
        <v>Q3</v>
      </c>
    </row>
    <row r="5581" spans="1:25" x14ac:dyDescent="0.3">
      <c r="A5581" t="s">
        <v>7371</v>
      </c>
      <c r="B5581" s="1">
        <v>46003</v>
      </c>
      <c r="C5581" t="s">
        <v>3971</v>
      </c>
      <c r="D5581" t="s">
        <v>624</v>
      </c>
      <c r="E5581" t="s">
        <v>48</v>
      </c>
      <c r="F5581" t="s">
        <v>132</v>
      </c>
      <c r="G5581" t="s">
        <v>67</v>
      </c>
      <c r="H5581" t="s">
        <v>88</v>
      </c>
      <c r="I5581" t="s">
        <v>89</v>
      </c>
      <c r="J5581">
        <v>2</v>
      </c>
      <c r="K5581">
        <v>4574.8599999999997</v>
      </c>
      <c r="L5581">
        <v>0.15</v>
      </c>
      <c r="M5581">
        <v>6300.71</v>
      </c>
      <c r="N5581" t="s">
        <v>52</v>
      </c>
      <c r="O5581" t="s">
        <v>35</v>
      </c>
      <c r="P5581" t="s">
        <v>71</v>
      </c>
      <c r="Q5581">
        <f>Sales_Data[[#This Row],[Quantity]]*Sales_Data[[#This Row],[Unit_Price]]</f>
        <v>9149.7199999999993</v>
      </c>
      <c r="R5581">
        <f>Sales_Data[[#This Row],[Gross_Sales]]*Sales_Data[[#This Row],[Discount]]</f>
        <v>1372.4579999999999</v>
      </c>
      <c r="S5581">
        <f>Sales_Data[[#This Row],[Gross_Sales]]-Sales_Data[[#This Row],[Discount_Amount]]</f>
        <v>7777.2619999999997</v>
      </c>
      <c r="T5581">
        <f>Sales_Data[[#This Row],[Net Sales]]-Sales_Data[[#This Row],[Cost]]</f>
        <v>1476.5519999999997</v>
      </c>
      <c r="U5581" s="2">
        <f>Sales_Data[[#This Row],[Profit]]/Sales_Data[[#This Row],[Net Sales]]</f>
        <v>0.18985499009805762</v>
      </c>
      <c r="V5581">
        <f>YEAR(Sales_Data[[#This Row],[Order_Date]])</f>
        <v>2025</v>
      </c>
      <c r="W5581" t="str">
        <f>TEXT(Sales_Data[[#This Row],[Order_Date]],"mmm")</f>
        <v>Dec</v>
      </c>
      <c r="X5581">
        <f>MONTH(Sales_Data[[#This Row],[Order_Date]])</f>
        <v>12</v>
      </c>
      <c r="Y5581" t="str">
        <f>"Q"&amp;ROUNDUP(MONTH(Sales_Data[[#This Row],[Order_Date]])/3,0)</f>
        <v>Q4</v>
      </c>
    </row>
    <row r="5582" spans="1:25" x14ac:dyDescent="0.3">
      <c r="A5582" t="s">
        <v>7372</v>
      </c>
      <c r="B5582" s="1">
        <v>45801</v>
      </c>
      <c r="C5582" t="s">
        <v>4187</v>
      </c>
      <c r="D5582" t="s">
        <v>463</v>
      </c>
      <c r="E5582" t="s">
        <v>19</v>
      </c>
      <c r="F5582" t="s">
        <v>81</v>
      </c>
      <c r="G5582" t="s">
        <v>67</v>
      </c>
      <c r="H5582" t="s">
        <v>88</v>
      </c>
      <c r="I5582" t="s">
        <v>157</v>
      </c>
      <c r="J5582">
        <v>1</v>
      </c>
      <c r="K5582">
        <v>12865.95</v>
      </c>
      <c r="L5582">
        <v>0</v>
      </c>
      <c r="M5582">
        <v>9203.92</v>
      </c>
      <c r="N5582" t="s">
        <v>24</v>
      </c>
      <c r="O5582" t="s">
        <v>35</v>
      </c>
      <c r="P5582" t="s">
        <v>71</v>
      </c>
      <c r="Q5582">
        <f>Sales_Data[[#This Row],[Quantity]]*Sales_Data[[#This Row],[Unit_Price]]</f>
        <v>12865.95</v>
      </c>
      <c r="R5582">
        <f>Sales_Data[[#This Row],[Gross_Sales]]*Sales_Data[[#This Row],[Discount]]</f>
        <v>0</v>
      </c>
      <c r="S5582">
        <f>Sales_Data[[#This Row],[Gross_Sales]]-Sales_Data[[#This Row],[Discount_Amount]]</f>
        <v>12865.95</v>
      </c>
      <c r="T5582">
        <f>Sales_Data[[#This Row],[Net Sales]]-Sales_Data[[#This Row],[Cost]]</f>
        <v>3662.0300000000007</v>
      </c>
      <c r="U5582" s="2">
        <f>Sales_Data[[#This Row],[Profit]]/Sales_Data[[#This Row],[Net Sales]]</f>
        <v>0.28462958429031671</v>
      </c>
      <c r="V5582">
        <f>YEAR(Sales_Data[[#This Row],[Order_Date]])</f>
        <v>2025</v>
      </c>
      <c r="W5582" t="str">
        <f>TEXT(Sales_Data[[#This Row],[Order_Date]],"mmm")</f>
        <v>May</v>
      </c>
      <c r="X5582">
        <f>MONTH(Sales_Data[[#This Row],[Order_Date]])</f>
        <v>5</v>
      </c>
      <c r="Y5582" t="str">
        <f>"Q"&amp;ROUNDUP(MONTH(Sales_Data[[#This Row],[Order_Date]])/3,0)</f>
        <v>Q2</v>
      </c>
    </row>
    <row r="5583" spans="1:25" x14ac:dyDescent="0.3">
      <c r="A5583" t="s">
        <v>7373</v>
      </c>
      <c r="B5583" s="1">
        <v>45919</v>
      </c>
      <c r="C5583" t="s">
        <v>2170</v>
      </c>
      <c r="D5583" t="s">
        <v>56</v>
      </c>
      <c r="E5583" t="s">
        <v>19</v>
      </c>
      <c r="F5583" t="s">
        <v>20</v>
      </c>
      <c r="G5583" t="s">
        <v>67</v>
      </c>
      <c r="H5583" t="s">
        <v>88</v>
      </c>
      <c r="I5583" t="s">
        <v>157</v>
      </c>
      <c r="J5583">
        <v>1</v>
      </c>
      <c r="K5583">
        <v>17615.3</v>
      </c>
      <c r="L5583">
        <v>0.05</v>
      </c>
      <c r="M5583">
        <v>12233.04</v>
      </c>
      <c r="N5583" t="s">
        <v>52</v>
      </c>
      <c r="O5583" t="s">
        <v>35</v>
      </c>
      <c r="P5583" t="s">
        <v>26</v>
      </c>
      <c r="Q5583">
        <f>Sales_Data[[#This Row],[Quantity]]*Sales_Data[[#This Row],[Unit_Price]]</f>
        <v>17615.3</v>
      </c>
      <c r="R5583">
        <f>Sales_Data[[#This Row],[Gross_Sales]]*Sales_Data[[#This Row],[Discount]]</f>
        <v>880.76499999999999</v>
      </c>
      <c r="S5583">
        <f>Sales_Data[[#This Row],[Gross_Sales]]-Sales_Data[[#This Row],[Discount_Amount]]</f>
        <v>16734.535</v>
      </c>
      <c r="T5583">
        <f>Sales_Data[[#This Row],[Net Sales]]-Sales_Data[[#This Row],[Cost]]</f>
        <v>4501.494999999999</v>
      </c>
      <c r="U5583" s="2">
        <f>Sales_Data[[#This Row],[Profit]]/Sales_Data[[#This Row],[Net Sales]]</f>
        <v>0.26899432819615238</v>
      </c>
      <c r="V5583">
        <f>YEAR(Sales_Data[[#This Row],[Order_Date]])</f>
        <v>2025</v>
      </c>
      <c r="W5583" t="str">
        <f>TEXT(Sales_Data[[#This Row],[Order_Date]],"mmm")</f>
        <v>Sep</v>
      </c>
      <c r="X5583">
        <f>MONTH(Sales_Data[[#This Row],[Order_Date]])</f>
        <v>9</v>
      </c>
      <c r="Y5583" t="str">
        <f>"Q"&amp;ROUNDUP(MONTH(Sales_Data[[#This Row],[Order_Date]])/3,0)</f>
        <v>Q3</v>
      </c>
    </row>
    <row r="5584" spans="1:25" x14ac:dyDescent="0.3">
      <c r="A5584" t="s">
        <v>7374</v>
      </c>
      <c r="B5584" s="1">
        <v>46021</v>
      </c>
      <c r="C5584" t="s">
        <v>856</v>
      </c>
      <c r="D5584" t="s">
        <v>317</v>
      </c>
      <c r="E5584" t="s">
        <v>39</v>
      </c>
      <c r="F5584" t="s">
        <v>40</v>
      </c>
      <c r="G5584" t="s">
        <v>67</v>
      </c>
      <c r="H5584" t="s">
        <v>121</v>
      </c>
      <c r="I5584" t="s">
        <v>142</v>
      </c>
      <c r="J5584">
        <v>2</v>
      </c>
      <c r="K5584">
        <v>3347.94</v>
      </c>
      <c r="L5584">
        <v>0.05</v>
      </c>
      <c r="M5584">
        <v>4342.5</v>
      </c>
      <c r="N5584" t="s">
        <v>70</v>
      </c>
      <c r="O5584" t="s">
        <v>25</v>
      </c>
      <c r="P5584" t="s">
        <v>44</v>
      </c>
      <c r="Q5584">
        <f>Sales_Data[[#This Row],[Quantity]]*Sales_Data[[#This Row],[Unit_Price]]</f>
        <v>6695.88</v>
      </c>
      <c r="R5584">
        <f>Sales_Data[[#This Row],[Gross_Sales]]*Sales_Data[[#This Row],[Discount]]</f>
        <v>334.79400000000004</v>
      </c>
      <c r="S5584">
        <f>Sales_Data[[#This Row],[Gross_Sales]]-Sales_Data[[#This Row],[Discount_Amount]]</f>
        <v>6361.0860000000002</v>
      </c>
      <c r="T5584">
        <f>Sales_Data[[#This Row],[Net Sales]]-Sales_Data[[#This Row],[Cost]]</f>
        <v>2018.5860000000002</v>
      </c>
      <c r="U5584" s="2">
        <f>Sales_Data[[#This Row],[Profit]]/Sales_Data[[#This Row],[Net Sales]]</f>
        <v>0.31733354964859778</v>
      </c>
      <c r="V5584">
        <f>YEAR(Sales_Data[[#This Row],[Order_Date]])</f>
        <v>2025</v>
      </c>
      <c r="W5584" t="str">
        <f>TEXT(Sales_Data[[#This Row],[Order_Date]],"mmm")</f>
        <v>Dec</v>
      </c>
      <c r="X5584">
        <f>MONTH(Sales_Data[[#This Row],[Order_Date]])</f>
        <v>12</v>
      </c>
      <c r="Y5584" t="str">
        <f>"Q"&amp;ROUNDUP(MONTH(Sales_Data[[#This Row],[Order_Date]])/3,0)</f>
        <v>Q4</v>
      </c>
    </row>
    <row r="5585" spans="1:25" x14ac:dyDescent="0.3">
      <c r="A5585" t="s">
        <v>7375</v>
      </c>
      <c r="B5585" s="1">
        <v>45896</v>
      </c>
      <c r="C5585" t="s">
        <v>6551</v>
      </c>
      <c r="D5585" t="s">
        <v>215</v>
      </c>
      <c r="E5585" t="s">
        <v>39</v>
      </c>
      <c r="F5585" t="s">
        <v>40</v>
      </c>
      <c r="G5585" t="s">
        <v>67</v>
      </c>
      <c r="H5585" t="s">
        <v>121</v>
      </c>
      <c r="I5585" t="s">
        <v>142</v>
      </c>
      <c r="J5585">
        <v>1</v>
      </c>
      <c r="K5585">
        <v>2113.44</v>
      </c>
      <c r="L5585">
        <v>0.15</v>
      </c>
      <c r="M5585">
        <v>1495.72</v>
      </c>
      <c r="N5585" t="s">
        <v>24</v>
      </c>
      <c r="O5585" t="s">
        <v>35</v>
      </c>
      <c r="P5585" t="s">
        <v>71</v>
      </c>
      <c r="Q5585">
        <f>Sales_Data[[#This Row],[Quantity]]*Sales_Data[[#This Row],[Unit_Price]]</f>
        <v>2113.44</v>
      </c>
      <c r="R5585">
        <f>Sales_Data[[#This Row],[Gross_Sales]]*Sales_Data[[#This Row],[Discount]]</f>
        <v>317.01600000000002</v>
      </c>
      <c r="S5585">
        <f>Sales_Data[[#This Row],[Gross_Sales]]-Sales_Data[[#This Row],[Discount_Amount]]</f>
        <v>1796.424</v>
      </c>
      <c r="T5585">
        <f>Sales_Data[[#This Row],[Net Sales]]-Sales_Data[[#This Row],[Cost]]</f>
        <v>300.70399999999995</v>
      </c>
      <c r="U5585" s="2">
        <f>Sales_Data[[#This Row],[Profit]]/Sales_Data[[#This Row],[Net Sales]]</f>
        <v>0.16739032655987671</v>
      </c>
      <c r="V5585">
        <f>YEAR(Sales_Data[[#This Row],[Order_Date]])</f>
        <v>2025</v>
      </c>
      <c r="W5585" t="str">
        <f>TEXT(Sales_Data[[#This Row],[Order_Date]],"mmm")</f>
        <v>Aug</v>
      </c>
      <c r="X5585">
        <f>MONTH(Sales_Data[[#This Row],[Order_Date]])</f>
        <v>8</v>
      </c>
      <c r="Y5585" t="str">
        <f>"Q"&amp;ROUNDUP(MONTH(Sales_Data[[#This Row],[Order_Date]])/3,0)</f>
        <v>Q3</v>
      </c>
    </row>
    <row r="5586" spans="1:25" x14ac:dyDescent="0.3">
      <c r="A5586" t="s">
        <v>7376</v>
      </c>
      <c r="B5586" s="1">
        <v>45961</v>
      </c>
      <c r="C5586" t="s">
        <v>6990</v>
      </c>
      <c r="D5586" t="s">
        <v>444</v>
      </c>
      <c r="E5586" t="s">
        <v>48</v>
      </c>
      <c r="F5586" t="s">
        <v>132</v>
      </c>
      <c r="G5586" t="s">
        <v>67</v>
      </c>
      <c r="H5586" t="s">
        <v>88</v>
      </c>
      <c r="I5586" t="s">
        <v>157</v>
      </c>
      <c r="J5586">
        <v>1</v>
      </c>
      <c r="K5586">
        <v>11448.67</v>
      </c>
      <c r="L5586">
        <v>0</v>
      </c>
      <c r="M5586">
        <v>7120.14</v>
      </c>
      <c r="N5586" t="s">
        <v>52</v>
      </c>
      <c r="O5586" t="s">
        <v>35</v>
      </c>
      <c r="P5586" t="s">
        <v>44</v>
      </c>
      <c r="Q5586">
        <f>Sales_Data[[#This Row],[Quantity]]*Sales_Data[[#This Row],[Unit_Price]]</f>
        <v>11448.67</v>
      </c>
      <c r="R5586">
        <f>Sales_Data[[#This Row],[Gross_Sales]]*Sales_Data[[#This Row],[Discount]]</f>
        <v>0</v>
      </c>
      <c r="S5586">
        <f>Sales_Data[[#This Row],[Gross_Sales]]-Sales_Data[[#This Row],[Discount_Amount]]</f>
        <v>11448.67</v>
      </c>
      <c r="T5586">
        <f>Sales_Data[[#This Row],[Net Sales]]-Sales_Data[[#This Row],[Cost]]</f>
        <v>4328.53</v>
      </c>
      <c r="U5586" s="2">
        <f>Sales_Data[[#This Row],[Profit]]/Sales_Data[[#This Row],[Net Sales]]</f>
        <v>0.37808147147223214</v>
      </c>
      <c r="V5586">
        <f>YEAR(Sales_Data[[#This Row],[Order_Date]])</f>
        <v>2025</v>
      </c>
      <c r="W5586" t="str">
        <f>TEXT(Sales_Data[[#This Row],[Order_Date]],"mmm")</f>
        <v>Oct</v>
      </c>
      <c r="X5586">
        <f>MONTH(Sales_Data[[#This Row],[Order_Date]])</f>
        <v>10</v>
      </c>
      <c r="Y5586" t="str">
        <f>"Q"&amp;ROUNDUP(MONTH(Sales_Data[[#This Row],[Order_Date]])/3,0)</f>
        <v>Q4</v>
      </c>
    </row>
    <row r="5587" spans="1:25" x14ac:dyDescent="0.3">
      <c r="A5587" t="s">
        <v>7377</v>
      </c>
      <c r="B5587" s="1">
        <v>45955</v>
      </c>
      <c r="C5587" t="s">
        <v>3815</v>
      </c>
      <c r="D5587" t="s">
        <v>511</v>
      </c>
      <c r="E5587" t="s">
        <v>19</v>
      </c>
      <c r="F5587" t="s">
        <v>113</v>
      </c>
      <c r="G5587" t="s">
        <v>67</v>
      </c>
      <c r="H5587" t="s">
        <v>121</v>
      </c>
      <c r="I5587" t="s">
        <v>142</v>
      </c>
      <c r="J5587">
        <v>3</v>
      </c>
      <c r="K5587">
        <v>5672.81</v>
      </c>
      <c r="L5587">
        <v>0</v>
      </c>
      <c r="M5587">
        <v>11608.36</v>
      </c>
      <c r="N5587" t="s">
        <v>52</v>
      </c>
      <c r="O5587" t="s">
        <v>25</v>
      </c>
      <c r="P5587" t="s">
        <v>44</v>
      </c>
      <c r="Q5587">
        <f>Sales_Data[[#This Row],[Quantity]]*Sales_Data[[#This Row],[Unit_Price]]</f>
        <v>17018.43</v>
      </c>
      <c r="R5587">
        <f>Sales_Data[[#This Row],[Gross_Sales]]*Sales_Data[[#This Row],[Discount]]</f>
        <v>0</v>
      </c>
      <c r="S5587">
        <f>Sales_Data[[#This Row],[Gross_Sales]]-Sales_Data[[#This Row],[Discount_Amount]]</f>
        <v>17018.43</v>
      </c>
      <c r="T5587">
        <f>Sales_Data[[#This Row],[Net Sales]]-Sales_Data[[#This Row],[Cost]]</f>
        <v>5410.07</v>
      </c>
      <c r="U5587" s="2">
        <f>Sales_Data[[#This Row],[Profit]]/Sales_Data[[#This Row],[Net Sales]]</f>
        <v>0.31789477642767278</v>
      </c>
      <c r="V5587">
        <f>YEAR(Sales_Data[[#This Row],[Order_Date]])</f>
        <v>2025</v>
      </c>
      <c r="W5587" t="str">
        <f>TEXT(Sales_Data[[#This Row],[Order_Date]],"mmm")</f>
        <v>Oct</v>
      </c>
      <c r="X5587">
        <f>MONTH(Sales_Data[[#This Row],[Order_Date]])</f>
        <v>10</v>
      </c>
      <c r="Y5587" t="str">
        <f>"Q"&amp;ROUNDUP(MONTH(Sales_Data[[#This Row],[Order_Date]])/3,0)</f>
        <v>Q4</v>
      </c>
    </row>
    <row r="5588" spans="1:25" x14ac:dyDescent="0.3">
      <c r="A5588" t="s">
        <v>7378</v>
      </c>
      <c r="B5588" s="1">
        <v>45733</v>
      </c>
      <c r="C5588" t="s">
        <v>1099</v>
      </c>
      <c r="D5588" t="s">
        <v>221</v>
      </c>
      <c r="E5588" t="s">
        <v>39</v>
      </c>
      <c r="F5588" t="s">
        <v>107</v>
      </c>
      <c r="G5588" t="s">
        <v>21</v>
      </c>
      <c r="H5588" t="s">
        <v>127</v>
      </c>
      <c r="I5588" t="s">
        <v>314</v>
      </c>
      <c r="J5588">
        <v>3</v>
      </c>
      <c r="K5588">
        <v>2564.27</v>
      </c>
      <c r="L5588">
        <v>0</v>
      </c>
      <c r="M5588">
        <v>6510.46</v>
      </c>
      <c r="N5588" t="s">
        <v>70</v>
      </c>
      <c r="O5588" t="s">
        <v>35</v>
      </c>
      <c r="P5588" t="s">
        <v>26</v>
      </c>
      <c r="Q5588">
        <f>Sales_Data[[#This Row],[Quantity]]*Sales_Data[[#This Row],[Unit_Price]]</f>
        <v>7692.8099999999995</v>
      </c>
      <c r="R5588">
        <f>Sales_Data[[#This Row],[Gross_Sales]]*Sales_Data[[#This Row],[Discount]]</f>
        <v>0</v>
      </c>
      <c r="S5588">
        <f>Sales_Data[[#This Row],[Gross_Sales]]-Sales_Data[[#This Row],[Discount_Amount]]</f>
        <v>7692.8099999999995</v>
      </c>
      <c r="T5588">
        <f>Sales_Data[[#This Row],[Net Sales]]-Sales_Data[[#This Row],[Cost]]</f>
        <v>1182.3499999999995</v>
      </c>
      <c r="U5588" s="2">
        <f>Sales_Data[[#This Row],[Profit]]/Sales_Data[[#This Row],[Net Sales]]</f>
        <v>0.15369546368622122</v>
      </c>
      <c r="V5588">
        <f>YEAR(Sales_Data[[#This Row],[Order_Date]])</f>
        <v>2025</v>
      </c>
      <c r="W5588" t="str">
        <f>TEXT(Sales_Data[[#This Row],[Order_Date]],"mmm")</f>
        <v>Mar</v>
      </c>
      <c r="X5588">
        <f>MONTH(Sales_Data[[#This Row],[Order_Date]])</f>
        <v>3</v>
      </c>
      <c r="Y5588" t="str">
        <f>"Q"&amp;ROUNDUP(MONTH(Sales_Data[[#This Row],[Order_Date]])/3,0)</f>
        <v>Q1</v>
      </c>
    </row>
    <row r="5589" spans="1:25" x14ac:dyDescent="0.3">
      <c r="A5589" t="s">
        <v>7379</v>
      </c>
      <c r="B5589" s="1">
        <v>45845</v>
      </c>
      <c r="C5589" t="s">
        <v>3187</v>
      </c>
      <c r="D5589" t="s">
        <v>277</v>
      </c>
      <c r="E5589" t="s">
        <v>19</v>
      </c>
      <c r="F5589" t="s">
        <v>66</v>
      </c>
      <c r="G5589" t="s">
        <v>41</v>
      </c>
      <c r="H5589" t="s">
        <v>147</v>
      </c>
      <c r="I5589" t="s">
        <v>369</v>
      </c>
      <c r="J5589">
        <v>3</v>
      </c>
      <c r="K5589">
        <v>8033.03</v>
      </c>
      <c r="L5589">
        <v>0.1</v>
      </c>
      <c r="M5589">
        <v>18939.41</v>
      </c>
      <c r="N5589" t="s">
        <v>52</v>
      </c>
      <c r="O5589" t="s">
        <v>25</v>
      </c>
      <c r="P5589" t="s">
        <v>44</v>
      </c>
      <c r="Q5589">
        <f>Sales_Data[[#This Row],[Quantity]]*Sales_Data[[#This Row],[Unit_Price]]</f>
        <v>24099.09</v>
      </c>
      <c r="R5589">
        <f>Sales_Data[[#This Row],[Gross_Sales]]*Sales_Data[[#This Row],[Discount]]</f>
        <v>2409.9090000000001</v>
      </c>
      <c r="S5589">
        <f>Sales_Data[[#This Row],[Gross_Sales]]-Sales_Data[[#This Row],[Discount_Amount]]</f>
        <v>21689.181</v>
      </c>
      <c r="T5589">
        <f>Sales_Data[[#This Row],[Net Sales]]-Sales_Data[[#This Row],[Cost]]</f>
        <v>2749.7710000000006</v>
      </c>
      <c r="U5589" s="2">
        <f>Sales_Data[[#This Row],[Profit]]/Sales_Data[[#This Row],[Net Sales]]</f>
        <v>0.12678076687174128</v>
      </c>
      <c r="V5589">
        <f>YEAR(Sales_Data[[#This Row],[Order_Date]])</f>
        <v>2025</v>
      </c>
      <c r="W5589" t="str">
        <f>TEXT(Sales_Data[[#This Row],[Order_Date]],"mmm")</f>
        <v>Jul</v>
      </c>
      <c r="X5589">
        <f>MONTH(Sales_Data[[#This Row],[Order_Date]])</f>
        <v>7</v>
      </c>
      <c r="Y5589" t="str">
        <f>"Q"&amp;ROUNDUP(MONTH(Sales_Data[[#This Row],[Order_Date]])/3,0)</f>
        <v>Q3</v>
      </c>
    </row>
    <row r="5590" spans="1:25" x14ac:dyDescent="0.3">
      <c r="A5590" t="s">
        <v>7380</v>
      </c>
      <c r="B5590" s="1">
        <v>45990</v>
      </c>
      <c r="C5590" t="s">
        <v>5566</v>
      </c>
      <c r="D5590" t="s">
        <v>170</v>
      </c>
      <c r="E5590" t="s">
        <v>39</v>
      </c>
      <c r="F5590" t="s">
        <v>107</v>
      </c>
      <c r="G5590" t="s">
        <v>41</v>
      </c>
      <c r="H5590" t="s">
        <v>42</v>
      </c>
      <c r="I5590" t="s">
        <v>43</v>
      </c>
      <c r="J5590">
        <v>1</v>
      </c>
      <c r="K5590">
        <v>4725.6899999999996</v>
      </c>
      <c r="L5590">
        <v>0.15</v>
      </c>
      <c r="M5590">
        <v>2949.12</v>
      </c>
      <c r="N5590" t="s">
        <v>70</v>
      </c>
      <c r="O5590" t="s">
        <v>35</v>
      </c>
      <c r="P5590" t="s">
        <v>71</v>
      </c>
      <c r="Q5590">
        <f>Sales_Data[[#This Row],[Quantity]]*Sales_Data[[#This Row],[Unit_Price]]</f>
        <v>4725.6899999999996</v>
      </c>
      <c r="R5590">
        <f>Sales_Data[[#This Row],[Gross_Sales]]*Sales_Data[[#This Row],[Discount]]</f>
        <v>708.85349999999994</v>
      </c>
      <c r="S5590">
        <f>Sales_Data[[#This Row],[Gross_Sales]]-Sales_Data[[#This Row],[Discount_Amount]]</f>
        <v>4016.8364999999994</v>
      </c>
      <c r="T5590">
        <f>Sales_Data[[#This Row],[Net Sales]]-Sales_Data[[#This Row],[Cost]]</f>
        <v>1067.7164999999995</v>
      </c>
      <c r="U5590" s="2">
        <f>Sales_Data[[#This Row],[Profit]]/Sales_Data[[#This Row],[Net Sales]]</f>
        <v>0.26581029623685198</v>
      </c>
      <c r="V5590">
        <f>YEAR(Sales_Data[[#This Row],[Order_Date]])</f>
        <v>2025</v>
      </c>
      <c r="W5590" t="str">
        <f>TEXT(Sales_Data[[#This Row],[Order_Date]],"mmm")</f>
        <v>Nov</v>
      </c>
      <c r="X5590">
        <f>MONTH(Sales_Data[[#This Row],[Order_Date]])</f>
        <v>11</v>
      </c>
      <c r="Y5590" t="str">
        <f>"Q"&amp;ROUNDUP(MONTH(Sales_Data[[#This Row],[Order_Date]])/3,0)</f>
        <v>Q4</v>
      </c>
    </row>
    <row r="5591" spans="1:25" x14ac:dyDescent="0.3">
      <c r="A5591" t="s">
        <v>7381</v>
      </c>
      <c r="B5591" s="1">
        <v>45903</v>
      </c>
      <c r="C5591" t="s">
        <v>1564</v>
      </c>
      <c r="D5591" t="s">
        <v>1055</v>
      </c>
      <c r="E5591" t="s">
        <v>48</v>
      </c>
      <c r="F5591" t="s">
        <v>132</v>
      </c>
      <c r="G5591" t="s">
        <v>67</v>
      </c>
      <c r="H5591" t="s">
        <v>68</v>
      </c>
      <c r="I5591" t="s">
        <v>97</v>
      </c>
      <c r="J5591">
        <v>1</v>
      </c>
      <c r="K5591">
        <v>18845.849999999999</v>
      </c>
      <c r="L5591">
        <v>0.05</v>
      </c>
      <c r="M5591">
        <v>14951.65</v>
      </c>
      <c r="N5591" t="s">
        <v>83</v>
      </c>
      <c r="O5591" t="s">
        <v>35</v>
      </c>
      <c r="P5591" t="s">
        <v>71</v>
      </c>
      <c r="Q5591">
        <f>Sales_Data[[#This Row],[Quantity]]*Sales_Data[[#This Row],[Unit_Price]]</f>
        <v>18845.849999999999</v>
      </c>
      <c r="R5591">
        <f>Sales_Data[[#This Row],[Gross_Sales]]*Sales_Data[[#This Row],[Discount]]</f>
        <v>942.29250000000002</v>
      </c>
      <c r="S5591">
        <f>Sales_Data[[#This Row],[Gross_Sales]]-Sales_Data[[#This Row],[Discount_Amount]]</f>
        <v>17903.557499999999</v>
      </c>
      <c r="T5591">
        <f>Sales_Data[[#This Row],[Net Sales]]-Sales_Data[[#This Row],[Cost]]</f>
        <v>2951.9074999999993</v>
      </c>
      <c r="U5591" s="2">
        <f>Sales_Data[[#This Row],[Profit]]/Sales_Data[[#This Row],[Net Sales]]</f>
        <v>0.16487826511574583</v>
      </c>
      <c r="V5591">
        <f>YEAR(Sales_Data[[#This Row],[Order_Date]])</f>
        <v>2025</v>
      </c>
      <c r="W5591" t="str">
        <f>TEXT(Sales_Data[[#This Row],[Order_Date]],"mmm")</f>
        <v>Sep</v>
      </c>
      <c r="X5591">
        <f>MONTH(Sales_Data[[#This Row],[Order_Date]])</f>
        <v>9</v>
      </c>
      <c r="Y5591" t="str">
        <f>"Q"&amp;ROUNDUP(MONTH(Sales_Data[[#This Row],[Order_Date]])/3,0)</f>
        <v>Q3</v>
      </c>
    </row>
    <row r="5592" spans="1:25" x14ac:dyDescent="0.3">
      <c r="A5592" t="s">
        <v>7382</v>
      </c>
      <c r="B5592" s="1">
        <v>45787</v>
      </c>
      <c r="C5592" t="s">
        <v>299</v>
      </c>
      <c r="D5592" t="s">
        <v>238</v>
      </c>
      <c r="E5592" t="s">
        <v>19</v>
      </c>
      <c r="F5592" t="s">
        <v>81</v>
      </c>
      <c r="G5592" t="s">
        <v>21</v>
      </c>
      <c r="H5592" t="s">
        <v>230</v>
      </c>
      <c r="I5592" t="s">
        <v>328</v>
      </c>
      <c r="J5592">
        <v>3</v>
      </c>
      <c r="K5592">
        <v>1581.9</v>
      </c>
      <c r="L5592">
        <v>0</v>
      </c>
      <c r="M5592">
        <v>3948.63</v>
      </c>
      <c r="N5592" t="s">
        <v>52</v>
      </c>
      <c r="O5592" t="s">
        <v>53</v>
      </c>
      <c r="P5592" t="s">
        <v>71</v>
      </c>
      <c r="Q5592">
        <f>Sales_Data[[#This Row],[Quantity]]*Sales_Data[[#This Row],[Unit_Price]]</f>
        <v>4745.7000000000007</v>
      </c>
      <c r="R5592">
        <f>Sales_Data[[#This Row],[Gross_Sales]]*Sales_Data[[#This Row],[Discount]]</f>
        <v>0</v>
      </c>
      <c r="S5592">
        <f>Sales_Data[[#This Row],[Gross_Sales]]-Sales_Data[[#This Row],[Discount_Amount]]</f>
        <v>4745.7000000000007</v>
      </c>
      <c r="T5592">
        <f>Sales_Data[[#This Row],[Net Sales]]-Sales_Data[[#This Row],[Cost]]</f>
        <v>797.07000000000062</v>
      </c>
      <c r="U5592" s="2">
        <f>Sales_Data[[#This Row],[Profit]]/Sales_Data[[#This Row],[Net Sales]]</f>
        <v>0.16795625513622869</v>
      </c>
      <c r="V5592">
        <f>YEAR(Sales_Data[[#This Row],[Order_Date]])</f>
        <v>2025</v>
      </c>
      <c r="W5592" t="str">
        <f>TEXT(Sales_Data[[#This Row],[Order_Date]],"mmm")</f>
        <v>May</v>
      </c>
      <c r="X5592">
        <f>MONTH(Sales_Data[[#This Row],[Order_Date]])</f>
        <v>5</v>
      </c>
      <c r="Y5592" t="str">
        <f>"Q"&amp;ROUNDUP(MONTH(Sales_Data[[#This Row],[Order_Date]])/3,0)</f>
        <v>Q2</v>
      </c>
    </row>
    <row r="5593" spans="1:25" x14ac:dyDescent="0.3">
      <c r="A5593" t="s">
        <v>7383</v>
      </c>
      <c r="B5593" s="1">
        <v>45972</v>
      </c>
      <c r="C5593" t="s">
        <v>1783</v>
      </c>
      <c r="D5593" t="s">
        <v>125</v>
      </c>
      <c r="E5593" t="s">
        <v>119</v>
      </c>
      <c r="F5593" t="s">
        <v>249</v>
      </c>
      <c r="G5593" t="s">
        <v>41</v>
      </c>
      <c r="H5593" t="s">
        <v>102</v>
      </c>
      <c r="I5593" t="s">
        <v>103</v>
      </c>
      <c r="J5593">
        <v>2</v>
      </c>
      <c r="K5593">
        <v>3672.87</v>
      </c>
      <c r="L5593">
        <v>0.1</v>
      </c>
      <c r="M5593">
        <v>5426.6</v>
      </c>
      <c r="N5593" t="s">
        <v>24</v>
      </c>
      <c r="O5593" t="s">
        <v>25</v>
      </c>
      <c r="P5593" t="s">
        <v>26</v>
      </c>
      <c r="Q5593">
        <f>Sales_Data[[#This Row],[Quantity]]*Sales_Data[[#This Row],[Unit_Price]]</f>
        <v>7345.74</v>
      </c>
      <c r="R5593">
        <f>Sales_Data[[#This Row],[Gross_Sales]]*Sales_Data[[#This Row],[Discount]]</f>
        <v>734.57400000000007</v>
      </c>
      <c r="S5593">
        <f>Sales_Data[[#This Row],[Gross_Sales]]-Sales_Data[[#This Row],[Discount_Amount]]</f>
        <v>6611.1659999999993</v>
      </c>
      <c r="T5593">
        <f>Sales_Data[[#This Row],[Net Sales]]-Sales_Data[[#This Row],[Cost]]</f>
        <v>1184.5659999999989</v>
      </c>
      <c r="U5593" s="2">
        <f>Sales_Data[[#This Row],[Profit]]/Sales_Data[[#This Row],[Net Sales]]</f>
        <v>0.17917656280299105</v>
      </c>
      <c r="V5593">
        <f>YEAR(Sales_Data[[#This Row],[Order_Date]])</f>
        <v>2025</v>
      </c>
      <c r="W5593" t="str">
        <f>TEXT(Sales_Data[[#This Row],[Order_Date]],"mmm")</f>
        <v>Nov</v>
      </c>
      <c r="X5593">
        <f>MONTH(Sales_Data[[#This Row],[Order_Date]])</f>
        <v>11</v>
      </c>
      <c r="Y5593" t="str">
        <f>"Q"&amp;ROUNDUP(MONTH(Sales_Data[[#This Row],[Order_Date]])/3,0)</f>
        <v>Q4</v>
      </c>
    </row>
    <row r="5594" spans="1:25" x14ac:dyDescent="0.3">
      <c r="A5594" t="s">
        <v>7384</v>
      </c>
      <c r="B5594" s="1">
        <v>45940</v>
      </c>
      <c r="C5594" t="s">
        <v>371</v>
      </c>
      <c r="D5594" t="s">
        <v>419</v>
      </c>
      <c r="E5594" t="s">
        <v>19</v>
      </c>
      <c r="F5594" t="s">
        <v>81</v>
      </c>
      <c r="G5594" t="s">
        <v>32</v>
      </c>
      <c r="H5594" t="s">
        <v>33</v>
      </c>
      <c r="I5594" t="s">
        <v>161</v>
      </c>
      <c r="J5594">
        <v>3</v>
      </c>
      <c r="K5594">
        <v>15502.39</v>
      </c>
      <c r="L5594">
        <v>0</v>
      </c>
      <c r="M5594">
        <v>39015.21</v>
      </c>
      <c r="N5594" t="s">
        <v>24</v>
      </c>
      <c r="O5594" t="s">
        <v>35</v>
      </c>
      <c r="P5594" t="s">
        <v>44</v>
      </c>
      <c r="Q5594">
        <f>Sales_Data[[#This Row],[Quantity]]*Sales_Data[[#This Row],[Unit_Price]]</f>
        <v>46507.17</v>
      </c>
      <c r="R5594">
        <f>Sales_Data[[#This Row],[Gross_Sales]]*Sales_Data[[#This Row],[Discount]]</f>
        <v>0</v>
      </c>
      <c r="S5594">
        <f>Sales_Data[[#This Row],[Gross_Sales]]-Sales_Data[[#This Row],[Discount_Amount]]</f>
        <v>46507.17</v>
      </c>
      <c r="T5594">
        <f>Sales_Data[[#This Row],[Net Sales]]-Sales_Data[[#This Row],[Cost]]</f>
        <v>7491.9599999999991</v>
      </c>
      <c r="U5594" s="2">
        <f>Sales_Data[[#This Row],[Profit]]/Sales_Data[[#This Row],[Net Sales]]</f>
        <v>0.16109257991832227</v>
      </c>
      <c r="V5594">
        <f>YEAR(Sales_Data[[#This Row],[Order_Date]])</f>
        <v>2025</v>
      </c>
      <c r="W5594" t="str">
        <f>TEXT(Sales_Data[[#This Row],[Order_Date]],"mmm")</f>
        <v>Oct</v>
      </c>
      <c r="X5594">
        <f>MONTH(Sales_Data[[#This Row],[Order_Date]])</f>
        <v>10</v>
      </c>
      <c r="Y5594" t="str">
        <f>"Q"&amp;ROUNDUP(MONTH(Sales_Data[[#This Row],[Order_Date]])/3,0)</f>
        <v>Q4</v>
      </c>
    </row>
    <row r="5595" spans="1:25" x14ac:dyDescent="0.3">
      <c r="A5595" t="s">
        <v>7385</v>
      </c>
      <c r="B5595" s="1">
        <v>45736</v>
      </c>
      <c r="C5595" t="s">
        <v>732</v>
      </c>
      <c r="D5595" t="s">
        <v>141</v>
      </c>
      <c r="E5595" t="s">
        <v>19</v>
      </c>
      <c r="F5595" t="s">
        <v>57</v>
      </c>
      <c r="G5595" t="s">
        <v>21</v>
      </c>
      <c r="H5595" t="s">
        <v>22</v>
      </c>
      <c r="I5595" t="s">
        <v>23</v>
      </c>
      <c r="J5595">
        <v>5</v>
      </c>
      <c r="K5595">
        <v>9321.48</v>
      </c>
      <c r="L5595">
        <v>0</v>
      </c>
      <c r="M5595">
        <v>40360.22</v>
      </c>
      <c r="N5595" t="s">
        <v>24</v>
      </c>
      <c r="O5595" t="s">
        <v>35</v>
      </c>
      <c r="P5595" t="s">
        <v>71</v>
      </c>
      <c r="Q5595">
        <f>Sales_Data[[#This Row],[Quantity]]*Sales_Data[[#This Row],[Unit_Price]]</f>
        <v>46607.399999999994</v>
      </c>
      <c r="R5595">
        <f>Sales_Data[[#This Row],[Gross_Sales]]*Sales_Data[[#This Row],[Discount]]</f>
        <v>0</v>
      </c>
      <c r="S5595">
        <f>Sales_Data[[#This Row],[Gross_Sales]]-Sales_Data[[#This Row],[Discount_Amount]]</f>
        <v>46607.399999999994</v>
      </c>
      <c r="T5595">
        <f>Sales_Data[[#This Row],[Net Sales]]-Sales_Data[[#This Row],[Cost]]</f>
        <v>6247.179999999993</v>
      </c>
      <c r="U5595" s="2">
        <f>Sales_Data[[#This Row],[Profit]]/Sales_Data[[#This Row],[Net Sales]]</f>
        <v>0.13403837158906085</v>
      </c>
      <c r="V5595">
        <f>YEAR(Sales_Data[[#This Row],[Order_Date]])</f>
        <v>2025</v>
      </c>
      <c r="W5595" t="str">
        <f>TEXT(Sales_Data[[#This Row],[Order_Date]],"mmm")</f>
        <v>Mar</v>
      </c>
      <c r="X5595">
        <f>MONTH(Sales_Data[[#This Row],[Order_Date]])</f>
        <v>3</v>
      </c>
      <c r="Y5595" t="str">
        <f>"Q"&amp;ROUNDUP(MONTH(Sales_Data[[#This Row],[Order_Date]])/3,0)</f>
        <v>Q1</v>
      </c>
    </row>
    <row r="5596" spans="1:25" x14ac:dyDescent="0.3">
      <c r="A5596" t="s">
        <v>7386</v>
      </c>
      <c r="B5596" s="1">
        <v>45729</v>
      </c>
      <c r="C5596" t="s">
        <v>3935</v>
      </c>
      <c r="D5596" t="s">
        <v>1055</v>
      </c>
      <c r="E5596" t="s">
        <v>39</v>
      </c>
      <c r="F5596" t="s">
        <v>107</v>
      </c>
      <c r="G5596" t="s">
        <v>21</v>
      </c>
      <c r="H5596" t="s">
        <v>230</v>
      </c>
      <c r="I5596" t="s">
        <v>231</v>
      </c>
      <c r="J5596">
        <v>3</v>
      </c>
      <c r="K5596">
        <v>6767.57</v>
      </c>
      <c r="L5596">
        <v>0.15</v>
      </c>
      <c r="M5596">
        <v>10937.33</v>
      </c>
      <c r="N5596" t="s">
        <v>52</v>
      </c>
      <c r="O5596" t="s">
        <v>35</v>
      </c>
      <c r="P5596" t="s">
        <v>71</v>
      </c>
      <c r="Q5596">
        <f>Sales_Data[[#This Row],[Quantity]]*Sales_Data[[#This Row],[Unit_Price]]</f>
        <v>20302.71</v>
      </c>
      <c r="R5596">
        <f>Sales_Data[[#This Row],[Gross_Sales]]*Sales_Data[[#This Row],[Discount]]</f>
        <v>3045.4064999999996</v>
      </c>
      <c r="S5596">
        <f>Sales_Data[[#This Row],[Gross_Sales]]-Sales_Data[[#This Row],[Discount_Amount]]</f>
        <v>17257.303499999998</v>
      </c>
      <c r="T5596">
        <f>Sales_Data[[#This Row],[Net Sales]]-Sales_Data[[#This Row],[Cost]]</f>
        <v>6319.9734999999982</v>
      </c>
      <c r="U5596" s="2">
        <f>Sales_Data[[#This Row],[Profit]]/Sales_Data[[#This Row],[Net Sales]]</f>
        <v>0.36622022090531114</v>
      </c>
      <c r="V5596">
        <f>YEAR(Sales_Data[[#This Row],[Order_Date]])</f>
        <v>2025</v>
      </c>
      <c r="W5596" t="str">
        <f>TEXT(Sales_Data[[#This Row],[Order_Date]],"mmm")</f>
        <v>Mar</v>
      </c>
      <c r="X5596">
        <f>MONTH(Sales_Data[[#This Row],[Order_Date]])</f>
        <v>3</v>
      </c>
      <c r="Y5596" t="str">
        <f>"Q"&amp;ROUNDUP(MONTH(Sales_Data[[#This Row],[Order_Date]])/3,0)</f>
        <v>Q1</v>
      </c>
    </row>
    <row r="5597" spans="1:25" x14ac:dyDescent="0.3">
      <c r="A5597" t="s">
        <v>7387</v>
      </c>
      <c r="B5597" s="1">
        <v>45920</v>
      </c>
      <c r="C5597" t="s">
        <v>938</v>
      </c>
      <c r="D5597" t="s">
        <v>100</v>
      </c>
      <c r="E5597" t="s">
        <v>119</v>
      </c>
      <c r="F5597" t="s">
        <v>146</v>
      </c>
      <c r="G5597" t="s">
        <v>21</v>
      </c>
      <c r="H5597" t="s">
        <v>127</v>
      </c>
      <c r="I5597" t="s">
        <v>128</v>
      </c>
      <c r="J5597">
        <v>2</v>
      </c>
      <c r="K5597">
        <v>4780.78</v>
      </c>
      <c r="L5597">
        <v>0.15</v>
      </c>
      <c r="M5597">
        <v>5797.77</v>
      </c>
      <c r="N5597" t="s">
        <v>70</v>
      </c>
      <c r="O5597" t="s">
        <v>25</v>
      </c>
      <c r="P5597" t="s">
        <v>26</v>
      </c>
      <c r="Q5597">
        <f>Sales_Data[[#This Row],[Quantity]]*Sales_Data[[#This Row],[Unit_Price]]</f>
        <v>9561.56</v>
      </c>
      <c r="R5597">
        <f>Sales_Data[[#This Row],[Gross_Sales]]*Sales_Data[[#This Row],[Discount]]</f>
        <v>1434.2339999999999</v>
      </c>
      <c r="S5597">
        <f>Sales_Data[[#This Row],[Gross_Sales]]-Sales_Data[[#This Row],[Discount_Amount]]</f>
        <v>8127.3259999999991</v>
      </c>
      <c r="T5597">
        <f>Sales_Data[[#This Row],[Net Sales]]-Sales_Data[[#This Row],[Cost]]</f>
        <v>2329.5559999999987</v>
      </c>
      <c r="U5597" s="2">
        <f>Sales_Data[[#This Row],[Profit]]/Sales_Data[[#This Row],[Net Sales]]</f>
        <v>0.28663252833711839</v>
      </c>
      <c r="V5597">
        <f>YEAR(Sales_Data[[#This Row],[Order_Date]])</f>
        <v>2025</v>
      </c>
      <c r="W5597" t="str">
        <f>TEXT(Sales_Data[[#This Row],[Order_Date]],"mmm")</f>
        <v>Sep</v>
      </c>
      <c r="X5597">
        <f>MONTH(Sales_Data[[#This Row],[Order_Date]])</f>
        <v>9</v>
      </c>
      <c r="Y5597" t="str">
        <f>"Q"&amp;ROUNDUP(MONTH(Sales_Data[[#This Row],[Order_Date]])/3,0)</f>
        <v>Q3</v>
      </c>
    </row>
    <row r="5598" spans="1:25" x14ac:dyDescent="0.3">
      <c r="A5598" t="s">
        <v>7388</v>
      </c>
      <c r="B5598" s="1">
        <v>45848</v>
      </c>
      <c r="C5598" t="s">
        <v>655</v>
      </c>
      <c r="D5598" t="s">
        <v>463</v>
      </c>
      <c r="E5598" t="s">
        <v>119</v>
      </c>
      <c r="F5598" t="s">
        <v>146</v>
      </c>
      <c r="G5598" t="s">
        <v>41</v>
      </c>
      <c r="H5598" t="s">
        <v>171</v>
      </c>
      <c r="I5598" t="s">
        <v>172</v>
      </c>
      <c r="J5598">
        <v>1</v>
      </c>
      <c r="K5598">
        <v>2845.14</v>
      </c>
      <c r="L5598">
        <v>0.2</v>
      </c>
      <c r="M5598">
        <v>1826.13</v>
      </c>
      <c r="N5598" t="s">
        <v>109</v>
      </c>
      <c r="O5598" t="s">
        <v>35</v>
      </c>
      <c r="P5598" t="s">
        <v>71</v>
      </c>
      <c r="Q5598">
        <f>Sales_Data[[#This Row],[Quantity]]*Sales_Data[[#This Row],[Unit_Price]]</f>
        <v>2845.14</v>
      </c>
      <c r="R5598">
        <f>Sales_Data[[#This Row],[Gross_Sales]]*Sales_Data[[#This Row],[Discount]]</f>
        <v>569.02800000000002</v>
      </c>
      <c r="S5598">
        <f>Sales_Data[[#This Row],[Gross_Sales]]-Sales_Data[[#This Row],[Discount_Amount]]</f>
        <v>2276.1120000000001</v>
      </c>
      <c r="T5598">
        <f>Sales_Data[[#This Row],[Net Sales]]-Sales_Data[[#This Row],[Cost]]</f>
        <v>449.98199999999997</v>
      </c>
      <c r="U5598" s="2">
        <f>Sales_Data[[#This Row],[Profit]]/Sales_Data[[#This Row],[Net Sales]]</f>
        <v>0.19769765283957905</v>
      </c>
      <c r="V5598">
        <f>YEAR(Sales_Data[[#This Row],[Order_Date]])</f>
        <v>2025</v>
      </c>
      <c r="W5598" t="str">
        <f>TEXT(Sales_Data[[#This Row],[Order_Date]],"mmm")</f>
        <v>Jul</v>
      </c>
      <c r="X5598">
        <f>MONTH(Sales_Data[[#This Row],[Order_Date]])</f>
        <v>7</v>
      </c>
      <c r="Y5598" t="str">
        <f>"Q"&amp;ROUNDUP(MONTH(Sales_Data[[#This Row],[Order_Date]])/3,0)</f>
        <v>Q3</v>
      </c>
    </row>
    <row r="5599" spans="1:25" x14ac:dyDescent="0.3">
      <c r="A5599" t="s">
        <v>7389</v>
      </c>
      <c r="B5599" s="1">
        <v>45720</v>
      </c>
      <c r="C5599" t="s">
        <v>983</v>
      </c>
      <c r="D5599" t="s">
        <v>112</v>
      </c>
      <c r="E5599" t="s">
        <v>39</v>
      </c>
      <c r="F5599" t="s">
        <v>107</v>
      </c>
      <c r="G5599" t="s">
        <v>32</v>
      </c>
      <c r="H5599" t="s">
        <v>50</v>
      </c>
      <c r="I5599" t="s">
        <v>58</v>
      </c>
      <c r="J5599">
        <v>2</v>
      </c>
      <c r="K5599">
        <v>1675.87</v>
      </c>
      <c r="L5599">
        <v>0.05</v>
      </c>
      <c r="M5599">
        <v>2135.39</v>
      </c>
      <c r="N5599" t="s">
        <v>52</v>
      </c>
      <c r="O5599" t="s">
        <v>25</v>
      </c>
      <c r="P5599" t="s">
        <v>26</v>
      </c>
      <c r="Q5599">
        <f>Sales_Data[[#This Row],[Quantity]]*Sales_Data[[#This Row],[Unit_Price]]</f>
        <v>3351.74</v>
      </c>
      <c r="R5599">
        <f>Sales_Data[[#This Row],[Gross_Sales]]*Sales_Data[[#This Row],[Discount]]</f>
        <v>167.58699999999999</v>
      </c>
      <c r="S5599">
        <f>Sales_Data[[#This Row],[Gross_Sales]]-Sales_Data[[#This Row],[Discount_Amount]]</f>
        <v>3184.1529999999998</v>
      </c>
      <c r="T5599">
        <f>Sales_Data[[#This Row],[Net Sales]]-Sales_Data[[#This Row],[Cost]]</f>
        <v>1048.7629999999999</v>
      </c>
      <c r="U5599" s="2">
        <f>Sales_Data[[#This Row],[Profit]]/Sales_Data[[#This Row],[Net Sales]]</f>
        <v>0.32936953720502754</v>
      </c>
      <c r="V5599">
        <f>YEAR(Sales_Data[[#This Row],[Order_Date]])</f>
        <v>2025</v>
      </c>
      <c r="W5599" t="str">
        <f>TEXT(Sales_Data[[#This Row],[Order_Date]],"mmm")</f>
        <v>Mar</v>
      </c>
      <c r="X5599">
        <f>MONTH(Sales_Data[[#This Row],[Order_Date]])</f>
        <v>3</v>
      </c>
      <c r="Y5599" t="str">
        <f>"Q"&amp;ROUNDUP(MONTH(Sales_Data[[#This Row],[Order_Date]])/3,0)</f>
        <v>Q1</v>
      </c>
    </row>
    <row r="5600" spans="1:25" x14ac:dyDescent="0.3">
      <c r="A5600" t="s">
        <v>7390</v>
      </c>
      <c r="B5600" s="1">
        <v>45669</v>
      </c>
      <c r="C5600" t="s">
        <v>675</v>
      </c>
      <c r="D5600" t="s">
        <v>765</v>
      </c>
      <c r="E5600" t="s">
        <v>48</v>
      </c>
      <c r="F5600" t="s">
        <v>164</v>
      </c>
      <c r="G5600" t="s">
        <v>41</v>
      </c>
      <c r="H5600" t="s">
        <v>42</v>
      </c>
      <c r="I5600" t="s">
        <v>43</v>
      </c>
      <c r="J5600">
        <v>2</v>
      </c>
      <c r="K5600">
        <v>45602.31</v>
      </c>
      <c r="L5600">
        <v>0.05</v>
      </c>
      <c r="M5600">
        <v>65685.16</v>
      </c>
      <c r="N5600" t="s">
        <v>52</v>
      </c>
      <c r="O5600" t="s">
        <v>35</v>
      </c>
      <c r="P5600" t="s">
        <v>44</v>
      </c>
      <c r="Q5600">
        <f>Sales_Data[[#This Row],[Quantity]]*Sales_Data[[#This Row],[Unit_Price]]</f>
        <v>91204.62</v>
      </c>
      <c r="R5600">
        <f>Sales_Data[[#This Row],[Gross_Sales]]*Sales_Data[[#This Row],[Discount]]</f>
        <v>4560.2309999999998</v>
      </c>
      <c r="S5600">
        <f>Sales_Data[[#This Row],[Gross_Sales]]-Sales_Data[[#This Row],[Discount_Amount]]</f>
        <v>86644.388999999996</v>
      </c>
      <c r="T5600">
        <f>Sales_Data[[#This Row],[Net Sales]]-Sales_Data[[#This Row],[Cost]]</f>
        <v>20959.228999999992</v>
      </c>
      <c r="U5600" s="2">
        <f>Sales_Data[[#This Row],[Profit]]/Sales_Data[[#This Row],[Net Sales]]</f>
        <v>0.24189943794283081</v>
      </c>
      <c r="V5600">
        <f>YEAR(Sales_Data[[#This Row],[Order_Date]])</f>
        <v>2025</v>
      </c>
      <c r="W5600" t="str">
        <f>TEXT(Sales_Data[[#This Row],[Order_Date]],"mmm")</f>
        <v>Jan</v>
      </c>
      <c r="X5600">
        <f>MONTH(Sales_Data[[#This Row],[Order_Date]])</f>
        <v>1</v>
      </c>
      <c r="Y5600" t="str">
        <f>"Q"&amp;ROUNDUP(MONTH(Sales_Data[[#This Row],[Order_Date]])/3,0)</f>
        <v>Q1</v>
      </c>
    </row>
    <row r="5601" spans="1:25" x14ac:dyDescent="0.3">
      <c r="A5601" t="s">
        <v>7391</v>
      </c>
      <c r="B5601" s="1">
        <v>45798</v>
      </c>
      <c r="C5601" t="s">
        <v>1269</v>
      </c>
      <c r="D5601" t="s">
        <v>1055</v>
      </c>
      <c r="E5601" t="s">
        <v>119</v>
      </c>
      <c r="F5601" t="s">
        <v>120</v>
      </c>
      <c r="G5601" t="s">
        <v>75</v>
      </c>
      <c r="H5601" t="s">
        <v>185</v>
      </c>
      <c r="I5601" t="s">
        <v>261</v>
      </c>
      <c r="J5601">
        <v>1</v>
      </c>
      <c r="K5601">
        <v>5059.24</v>
      </c>
      <c r="L5601">
        <v>0.1</v>
      </c>
      <c r="M5601">
        <v>3561.08</v>
      </c>
      <c r="N5601" t="s">
        <v>109</v>
      </c>
      <c r="O5601" t="s">
        <v>53</v>
      </c>
      <c r="P5601" t="s">
        <v>71</v>
      </c>
      <c r="Q5601">
        <f>Sales_Data[[#This Row],[Quantity]]*Sales_Data[[#This Row],[Unit_Price]]</f>
        <v>5059.24</v>
      </c>
      <c r="R5601">
        <f>Sales_Data[[#This Row],[Gross_Sales]]*Sales_Data[[#This Row],[Discount]]</f>
        <v>505.92399999999998</v>
      </c>
      <c r="S5601">
        <f>Sales_Data[[#This Row],[Gross_Sales]]-Sales_Data[[#This Row],[Discount_Amount]]</f>
        <v>4553.3159999999998</v>
      </c>
      <c r="T5601">
        <f>Sales_Data[[#This Row],[Net Sales]]-Sales_Data[[#This Row],[Cost]]</f>
        <v>992.23599999999988</v>
      </c>
      <c r="U5601" s="2">
        <f>Sales_Data[[#This Row],[Profit]]/Sales_Data[[#This Row],[Net Sales]]</f>
        <v>0.21791503159455655</v>
      </c>
      <c r="V5601">
        <f>YEAR(Sales_Data[[#This Row],[Order_Date]])</f>
        <v>2025</v>
      </c>
      <c r="W5601" t="str">
        <f>TEXT(Sales_Data[[#This Row],[Order_Date]],"mmm")</f>
        <v>May</v>
      </c>
      <c r="X5601">
        <f>MONTH(Sales_Data[[#This Row],[Order_Date]])</f>
        <v>5</v>
      </c>
      <c r="Y5601" t="str">
        <f>"Q"&amp;ROUNDUP(MONTH(Sales_Data[[#This Row],[Order_Date]])/3,0)</f>
        <v>Q2</v>
      </c>
    </row>
    <row r="5602" spans="1:25" x14ac:dyDescent="0.3">
      <c r="A5602" t="s">
        <v>7392</v>
      </c>
      <c r="B5602" s="1">
        <v>45911</v>
      </c>
      <c r="C5602" t="s">
        <v>1330</v>
      </c>
      <c r="D5602" t="s">
        <v>29</v>
      </c>
      <c r="E5602" t="s">
        <v>39</v>
      </c>
      <c r="F5602" t="s">
        <v>107</v>
      </c>
      <c r="G5602" t="s">
        <v>41</v>
      </c>
      <c r="H5602" t="s">
        <v>42</v>
      </c>
      <c r="I5602" t="s">
        <v>82</v>
      </c>
      <c r="J5602">
        <v>3</v>
      </c>
      <c r="K5602">
        <v>4386.3900000000003</v>
      </c>
      <c r="L5602">
        <v>0</v>
      </c>
      <c r="M5602">
        <v>8731.81</v>
      </c>
      <c r="N5602" t="s">
        <v>24</v>
      </c>
      <c r="O5602" t="s">
        <v>53</v>
      </c>
      <c r="P5602" t="s">
        <v>71</v>
      </c>
      <c r="Q5602">
        <f>Sales_Data[[#This Row],[Quantity]]*Sales_Data[[#This Row],[Unit_Price]]</f>
        <v>13159.170000000002</v>
      </c>
      <c r="R5602">
        <f>Sales_Data[[#This Row],[Gross_Sales]]*Sales_Data[[#This Row],[Discount]]</f>
        <v>0</v>
      </c>
      <c r="S5602">
        <f>Sales_Data[[#This Row],[Gross_Sales]]-Sales_Data[[#This Row],[Discount_Amount]]</f>
        <v>13159.170000000002</v>
      </c>
      <c r="T5602">
        <f>Sales_Data[[#This Row],[Net Sales]]-Sales_Data[[#This Row],[Cost]]</f>
        <v>4427.3600000000024</v>
      </c>
      <c r="U5602" s="2">
        <f>Sales_Data[[#This Row],[Profit]]/Sales_Data[[#This Row],[Net Sales]]</f>
        <v>0.33644675158083692</v>
      </c>
      <c r="V5602">
        <f>YEAR(Sales_Data[[#This Row],[Order_Date]])</f>
        <v>2025</v>
      </c>
      <c r="W5602" t="str">
        <f>TEXT(Sales_Data[[#This Row],[Order_Date]],"mmm")</f>
        <v>Sep</v>
      </c>
      <c r="X5602">
        <f>MONTH(Sales_Data[[#This Row],[Order_Date]])</f>
        <v>9</v>
      </c>
      <c r="Y5602" t="str">
        <f>"Q"&amp;ROUNDUP(MONTH(Sales_Data[[#This Row],[Order_Date]])/3,0)</f>
        <v>Q3</v>
      </c>
    </row>
    <row r="5603" spans="1:25" x14ac:dyDescent="0.3">
      <c r="A5603" t="s">
        <v>7393</v>
      </c>
      <c r="B5603" s="1">
        <v>45700</v>
      </c>
      <c r="C5603" t="s">
        <v>612</v>
      </c>
      <c r="D5603" t="s">
        <v>433</v>
      </c>
      <c r="E5603" t="s">
        <v>19</v>
      </c>
      <c r="F5603" t="s">
        <v>66</v>
      </c>
      <c r="G5603" t="s">
        <v>67</v>
      </c>
      <c r="H5603" t="s">
        <v>133</v>
      </c>
      <c r="I5603" t="s">
        <v>134</v>
      </c>
      <c r="J5603">
        <v>1</v>
      </c>
      <c r="K5603">
        <v>13763.69</v>
      </c>
      <c r="L5603">
        <v>0</v>
      </c>
      <c r="M5603">
        <v>10983.13</v>
      </c>
      <c r="N5603" t="s">
        <v>52</v>
      </c>
      <c r="O5603" t="s">
        <v>35</v>
      </c>
      <c r="P5603" t="s">
        <v>26</v>
      </c>
      <c r="Q5603">
        <f>Sales_Data[[#This Row],[Quantity]]*Sales_Data[[#This Row],[Unit_Price]]</f>
        <v>13763.69</v>
      </c>
      <c r="R5603">
        <f>Sales_Data[[#This Row],[Gross_Sales]]*Sales_Data[[#This Row],[Discount]]</f>
        <v>0</v>
      </c>
      <c r="S5603">
        <f>Sales_Data[[#This Row],[Gross_Sales]]-Sales_Data[[#This Row],[Discount_Amount]]</f>
        <v>13763.69</v>
      </c>
      <c r="T5603">
        <f>Sales_Data[[#This Row],[Net Sales]]-Sales_Data[[#This Row],[Cost]]</f>
        <v>2780.5600000000013</v>
      </c>
      <c r="U5603" s="2">
        <f>Sales_Data[[#This Row],[Profit]]/Sales_Data[[#This Row],[Net Sales]]</f>
        <v>0.20202140559690035</v>
      </c>
      <c r="V5603">
        <f>YEAR(Sales_Data[[#This Row],[Order_Date]])</f>
        <v>2025</v>
      </c>
      <c r="W5603" t="str">
        <f>TEXT(Sales_Data[[#This Row],[Order_Date]],"mmm")</f>
        <v>Feb</v>
      </c>
      <c r="X5603">
        <f>MONTH(Sales_Data[[#This Row],[Order_Date]])</f>
        <v>2</v>
      </c>
      <c r="Y5603" t="str">
        <f>"Q"&amp;ROUNDUP(MONTH(Sales_Data[[#This Row],[Order_Date]])/3,0)</f>
        <v>Q1</v>
      </c>
    </row>
    <row r="5604" spans="1:25" x14ac:dyDescent="0.3">
      <c r="A5604" t="s">
        <v>7394</v>
      </c>
      <c r="B5604" s="1">
        <v>45674</v>
      </c>
      <c r="C5604" t="s">
        <v>2641</v>
      </c>
      <c r="D5604" t="s">
        <v>447</v>
      </c>
      <c r="E5604" t="s">
        <v>30</v>
      </c>
      <c r="F5604" t="s">
        <v>101</v>
      </c>
      <c r="G5604" t="s">
        <v>41</v>
      </c>
      <c r="H5604" t="s">
        <v>147</v>
      </c>
      <c r="I5604" t="s">
        <v>148</v>
      </c>
      <c r="J5604">
        <v>3</v>
      </c>
      <c r="K5604">
        <v>3698.04</v>
      </c>
      <c r="L5604">
        <v>0.05</v>
      </c>
      <c r="M5604">
        <v>6638.43</v>
      </c>
      <c r="N5604" t="s">
        <v>24</v>
      </c>
      <c r="O5604" t="s">
        <v>25</v>
      </c>
      <c r="P5604" t="s">
        <v>71</v>
      </c>
      <c r="Q5604">
        <f>Sales_Data[[#This Row],[Quantity]]*Sales_Data[[#This Row],[Unit_Price]]</f>
        <v>11094.119999999999</v>
      </c>
      <c r="R5604">
        <f>Sales_Data[[#This Row],[Gross_Sales]]*Sales_Data[[#This Row],[Discount]]</f>
        <v>554.70600000000002</v>
      </c>
      <c r="S5604">
        <f>Sales_Data[[#This Row],[Gross_Sales]]-Sales_Data[[#This Row],[Discount_Amount]]</f>
        <v>10539.413999999999</v>
      </c>
      <c r="T5604">
        <f>Sales_Data[[#This Row],[Net Sales]]-Sales_Data[[#This Row],[Cost]]</f>
        <v>3900.9839999999986</v>
      </c>
      <c r="U5604" s="2">
        <f>Sales_Data[[#This Row],[Profit]]/Sales_Data[[#This Row],[Net Sales]]</f>
        <v>0.37013291251297264</v>
      </c>
      <c r="V5604">
        <f>YEAR(Sales_Data[[#This Row],[Order_Date]])</f>
        <v>2025</v>
      </c>
      <c r="W5604" t="str">
        <f>TEXT(Sales_Data[[#This Row],[Order_Date]],"mmm")</f>
        <v>Jan</v>
      </c>
      <c r="X5604">
        <f>MONTH(Sales_Data[[#This Row],[Order_Date]])</f>
        <v>1</v>
      </c>
      <c r="Y5604" t="str">
        <f>"Q"&amp;ROUNDUP(MONTH(Sales_Data[[#This Row],[Order_Date]])/3,0)</f>
        <v>Q1</v>
      </c>
    </row>
    <row r="5605" spans="1:25" x14ac:dyDescent="0.3">
      <c r="A5605" t="s">
        <v>7395</v>
      </c>
      <c r="B5605" s="1">
        <v>45720</v>
      </c>
      <c r="C5605" t="s">
        <v>1264</v>
      </c>
      <c r="D5605" t="s">
        <v>777</v>
      </c>
      <c r="E5605" t="s">
        <v>19</v>
      </c>
      <c r="F5605" t="s">
        <v>66</v>
      </c>
      <c r="G5605" t="s">
        <v>67</v>
      </c>
      <c r="H5605" t="s">
        <v>121</v>
      </c>
      <c r="I5605" t="s">
        <v>142</v>
      </c>
      <c r="J5605">
        <v>1</v>
      </c>
      <c r="K5605">
        <v>1450.19</v>
      </c>
      <c r="L5605">
        <v>0.2</v>
      </c>
      <c r="M5605">
        <v>727.75</v>
      </c>
      <c r="N5605" t="s">
        <v>83</v>
      </c>
      <c r="O5605" t="s">
        <v>35</v>
      </c>
      <c r="P5605" t="s">
        <v>71</v>
      </c>
      <c r="Q5605">
        <f>Sales_Data[[#This Row],[Quantity]]*Sales_Data[[#This Row],[Unit_Price]]</f>
        <v>1450.19</v>
      </c>
      <c r="R5605">
        <f>Sales_Data[[#This Row],[Gross_Sales]]*Sales_Data[[#This Row],[Discount]]</f>
        <v>290.03800000000001</v>
      </c>
      <c r="S5605">
        <f>Sales_Data[[#This Row],[Gross_Sales]]-Sales_Data[[#This Row],[Discount_Amount]]</f>
        <v>1160.152</v>
      </c>
      <c r="T5605">
        <f>Sales_Data[[#This Row],[Net Sales]]-Sales_Data[[#This Row],[Cost]]</f>
        <v>432.40200000000004</v>
      </c>
      <c r="U5605" s="2">
        <f>Sales_Data[[#This Row],[Profit]]/Sales_Data[[#This Row],[Net Sales]]</f>
        <v>0.37271150676807868</v>
      </c>
      <c r="V5605">
        <f>YEAR(Sales_Data[[#This Row],[Order_Date]])</f>
        <v>2025</v>
      </c>
      <c r="W5605" t="str">
        <f>TEXT(Sales_Data[[#This Row],[Order_Date]],"mmm")</f>
        <v>Mar</v>
      </c>
      <c r="X5605">
        <f>MONTH(Sales_Data[[#This Row],[Order_Date]])</f>
        <v>3</v>
      </c>
      <c r="Y5605" t="str">
        <f>"Q"&amp;ROUNDUP(MONTH(Sales_Data[[#This Row],[Order_Date]])/3,0)</f>
        <v>Q1</v>
      </c>
    </row>
    <row r="5606" spans="1:25" x14ac:dyDescent="0.3">
      <c r="A5606" t="s">
        <v>7396</v>
      </c>
      <c r="B5606" s="1">
        <v>45910</v>
      </c>
      <c r="C5606" t="s">
        <v>1429</v>
      </c>
      <c r="D5606" t="s">
        <v>283</v>
      </c>
      <c r="E5606" t="s">
        <v>48</v>
      </c>
      <c r="F5606" t="s">
        <v>49</v>
      </c>
      <c r="G5606" t="s">
        <v>67</v>
      </c>
      <c r="H5606" t="s">
        <v>68</v>
      </c>
      <c r="I5606" t="s">
        <v>69</v>
      </c>
      <c r="J5606">
        <v>2</v>
      </c>
      <c r="K5606">
        <v>52463.32</v>
      </c>
      <c r="L5606">
        <v>0.1</v>
      </c>
      <c r="M5606">
        <v>76758.78</v>
      </c>
      <c r="N5606" t="s">
        <v>24</v>
      </c>
      <c r="O5606" t="s">
        <v>35</v>
      </c>
      <c r="P5606" t="s">
        <v>44</v>
      </c>
      <c r="Q5606">
        <f>Sales_Data[[#This Row],[Quantity]]*Sales_Data[[#This Row],[Unit_Price]]</f>
        <v>104926.64</v>
      </c>
      <c r="R5606">
        <f>Sales_Data[[#This Row],[Gross_Sales]]*Sales_Data[[#This Row],[Discount]]</f>
        <v>10492.664000000001</v>
      </c>
      <c r="S5606">
        <f>Sales_Data[[#This Row],[Gross_Sales]]-Sales_Data[[#This Row],[Discount_Amount]]</f>
        <v>94433.975999999995</v>
      </c>
      <c r="T5606">
        <f>Sales_Data[[#This Row],[Net Sales]]-Sales_Data[[#This Row],[Cost]]</f>
        <v>17675.195999999996</v>
      </c>
      <c r="U5606" s="2">
        <f>Sales_Data[[#This Row],[Profit]]/Sales_Data[[#This Row],[Net Sales]]</f>
        <v>0.18716988046759778</v>
      </c>
      <c r="V5606">
        <f>YEAR(Sales_Data[[#This Row],[Order_Date]])</f>
        <v>2025</v>
      </c>
      <c r="W5606" t="str">
        <f>TEXT(Sales_Data[[#This Row],[Order_Date]],"mmm")</f>
        <v>Sep</v>
      </c>
      <c r="X5606">
        <f>MONTH(Sales_Data[[#This Row],[Order_Date]])</f>
        <v>9</v>
      </c>
      <c r="Y5606" t="str">
        <f>"Q"&amp;ROUNDUP(MONTH(Sales_Data[[#This Row],[Order_Date]])/3,0)</f>
        <v>Q3</v>
      </c>
    </row>
    <row r="5607" spans="1:25" x14ac:dyDescent="0.3">
      <c r="A5607" t="s">
        <v>7397</v>
      </c>
      <c r="B5607" s="1">
        <v>45949</v>
      </c>
      <c r="C5607" t="s">
        <v>3855</v>
      </c>
      <c r="D5607" t="s">
        <v>131</v>
      </c>
      <c r="E5607" t="s">
        <v>30</v>
      </c>
      <c r="F5607" t="s">
        <v>31</v>
      </c>
      <c r="G5607" t="s">
        <v>67</v>
      </c>
      <c r="H5607" t="s">
        <v>68</v>
      </c>
      <c r="I5607" t="s">
        <v>97</v>
      </c>
      <c r="J5607">
        <v>3</v>
      </c>
      <c r="K5607">
        <v>2780.34</v>
      </c>
      <c r="L5607">
        <v>0</v>
      </c>
      <c r="M5607">
        <v>6585.37</v>
      </c>
      <c r="N5607" t="s">
        <v>83</v>
      </c>
      <c r="O5607" t="s">
        <v>35</v>
      </c>
      <c r="P5607" t="s">
        <v>44</v>
      </c>
      <c r="Q5607">
        <f>Sales_Data[[#This Row],[Quantity]]*Sales_Data[[#This Row],[Unit_Price]]</f>
        <v>8341.02</v>
      </c>
      <c r="R5607">
        <f>Sales_Data[[#This Row],[Gross_Sales]]*Sales_Data[[#This Row],[Discount]]</f>
        <v>0</v>
      </c>
      <c r="S5607">
        <f>Sales_Data[[#This Row],[Gross_Sales]]-Sales_Data[[#This Row],[Discount_Amount]]</f>
        <v>8341.02</v>
      </c>
      <c r="T5607">
        <f>Sales_Data[[#This Row],[Net Sales]]-Sales_Data[[#This Row],[Cost]]</f>
        <v>1755.6500000000005</v>
      </c>
      <c r="U5607" s="2">
        <f>Sales_Data[[#This Row],[Profit]]/Sales_Data[[#This Row],[Net Sales]]</f>
        <v>0.21048384969703951</v>
      </c>
      <c r="V5607">
        <f>YEAR(Sales_Data[[#This Row],[Order_Date]])</f>
        <v>2025</v>
      </c>
      <c r="W5607" t="str">
        <f>TEXT(Sales_Data[[#This Row],[Order_Date]],"mmm")</f>
        <v>Oct</v>
      </c>
      <c r="X5607">
        <f>MONTH(Sales_Data[[#This Row],[Order_Date]])</f>
        <v>10</v>
      </c>
      <c r="Y5607" t="str">
        <f>"Q"&amp;ROUNDUP(MONTH(Sales_Data[[#This Row],[Order_Date]])/3,0)</f>
        <v>Q4</v>
      </c>
    </row>
    <row r="5608" spans="1:25" x14ac:dyDescent="0.3">
      <c r="A5608" t="s">
        <v>7398</v>
      </c>
      <c r="B5608" s="1">
        <v>45665</v>
      </c>
      <c r="C5608" t="s">
        <v>5691</v>
      </c>
      <c r="D5608" t="s">
        <v>221</v>
      </c>
      <c r="E5608" t="s">
        <v>39</v>
      </c>
      <c r="F5608" t="s">
        <v>202</v>
      </c>
      <c r="G5608" t="s">
        <v>41</v>
      </c>
      <c r="H5608" t="s">
        <v>147</v>
      </c>
      <c r="I5608" t="s">
        <v>148</v>
      </c>
      <c r="J5608">
        <v>1</v>
      </c>
      <c r="K5608">
        <v>2985.28</v>
      </c>
      <c r="L5608">
        <v>0</v>
      </c>
      <c r="M5608">
        <v>2444.52</v>
      </c>
      <c r="N5608" t="s">
        <v>70</v>
      </c>
      <c r="O5608" t="s">
        <v>25</v>
      </c>
      <c r="P5608" t="s">
        <v>44</v>
      </c>
      <c r="Q5608">
        <f>Sales_Data[[#This Row],[Quantity]]*Sales_Data[[#This Row],[Unit_Price]]</f>
        <v>2985.28</v>
      </c>
      <c r="R5608">
        <f>Sales_Data[[#This Row],[Gross_Sales]]*Sales_Data[[#This Row],[Discount]]</f>
        <v>0</v>
      </c>
      <c r="S5608">
        <f>Sales_Data[[#This Row],[Gross_Sales]]-Sales_Data[[#This Row],[Discount_Amount]]</f>
        <v>2985.28</v>
      </c>
      <c r="T5608">
        <f>Sales_Data[[#This Row],[Net Sales]]-Sales_Data[[#This Row],[Cost]]</f>
        <v>540.76000000000022</v>
      </c>
      <c r="U5608" s="2">
        <f>Sales_Data[[#This Row],[Profit]]/Sales_Data[[#This Row],[Net Sales]]</f>
        <v>0.18114213742094551</v>
      </c>
      <c r="V5608">
        <f>YEAR(Sales_Data[[#This Row],[Order_Date]])</f>
        <v>2025</v>
      </c>
      <c r="W5608" t="str">
        <f>TEXT(Sales_Data[[#This Row],[Order_Date]],"mmm")</f>
        <v>Jan</v>
      </c>
      <c r="X5608">
        <f>MONTH(Sales_Data[[#This Row],[Order_Date]])</f>
        <v>1</v>
      </c>
      <c r="Y5608" t="str">
        <f>"Q"&amp;ROUNDUP(MONTH(Sales_Data[[#This Row],[Order_Date]])/3,0)</f>
        <v>Q1</v>
      </c>
    </row>
    <row r="5609" spans="1:25" x14ac:dyDescent="0.3">
      <c r="A5609" t="s">
        <v>7399</v>
      </c>
      <c r="B5609" s="1">
        <v>45982</v>
      </c>
      <c r="C5609" t="s">
        <v>1336</v>
      </c>
      <c r="D5609" t="s">
        <v>685</v>
      </c>
      <c r="E5609" t="s">
        <v>19</v>
      </c>
      <c r="F5609" t="s">
        <v>66</v>
      </c>
      <c r="G5609" t="s">
        <v>41</v>
      </c>
      <c r="H5609" t="s">
        <v>102</v>
      </c>
      <c r="I5609" t="s">
        <v>388</v>
      </c>
      <c r="J5609">
        <v>2</v>
      </c>
      <c r="K5609">
        <v>9999.09</v>
      </c>
      <c r="L5609">
        <v>0.15</v>
      </c>
      <c r="M5609">
        <v>10603.59</v>
      </c>
      <c r="N5609" t="s">
        <v>52</v>
      </c>
      <c r="O5609" t="s">
        <v>35</v>
      </c>
      <c r="P5609" t="s">
        <v>44</v>
      </c>
      <c r="Q5609">
        <f>Sales_Data[[#This Row],[Quantity]]*Sales_Data[[#This Row],[Unit_Price]]</f>
        <v>19998.18</v>
      </c>
      <c r="R5609">
        <f>Sales_Data[[#This Row],[Gross_Sales]]*Sales_Data[[#This Row],[Discount]]</f>
        <v>2999.7269999999999</v>
      </c>
      <c r="S5609">
        <f>Sales_Data[[#This Row],[Gross_Sales]]-Sales_Data[[#This Row],[Discount_Amount]]</f>
        <v>16998.453000000001</v>
      </c>
      <c r="T5609">
        <f>Sales_Data[[#This Row],[Net Sales]]-Sales_Data[[#This Row],[Cost]]</f>
        <v>6394.8630000000012</v>
      </c>
      <c r="U5609" s="2">
        <f>Sales_Data[[#This Row],[Profit]]/Sales_Data[[#This Row],[Net Sales]]</f>
        <v>0.37620264620551064</v>
      </c>
      <c r="V5609">
        <f>YEAR(Sales_Data[[#This Row],[Order_Date]])</f>
        <v>2025</v>
      </c>
      <c r="W5609" t="str">
        <f>TEXT(Sales_Data[[#This Row],[Order_Date]],"mmm")</f>
        <v>Nov</v>
      </c>
      <c r="X5609">
        <f>MONTH(Sales_Data[[#This Row],[Order_Date]])</f>
        <v>11</v>
      </c>
      <c r="Y5609" t="str">
        <f>"Q"&amp;ROUNDUP(MONTH(Sales_Data[[#This Row],[Order_Date]])/3,0)</f>
        <v>Q4</v>
      </c>
    </row>
    <row r="5610" spans="1:25" x14ac:dyDescent="0.3">
      <c r="A5610" t="s">
        <v>7400</v>
      </c>
      <c r="B5610" s="1">
        <v>45747</v>
      </c>
      <c r="C5610" t="s">
        <v>1193</v>
      </c>
      <c r="D5610" t="s">
        <v>414</v>
      </c>
      <c r="E5610" t="s">
        <v>48</v>
      </c>
      <c r="F5610" t="s">
        <v>152</v>
      </c>
      <c r="G5610" t="s">
        <v>75</v>
      </c>
      <c r="H5610" t="s">
        <v>185</v>
      </c>
      <c r="I5610" t="s">
        <v>261</v>
      </c>
      <c r="J5610">
        <v>1</v>
      </c>
      <c r="K5610">
        <v>40390.67</v>
      </c>
      <c r="L5610">
        <v>0.1</v>
      </c>
      <c r="M5610">
        <v>23274.65</v>
      </c>
      <c r="N5610" t="s">
        <v>52</v>
      </c>
      <c r="O5610" t="s">
        <v>35</v>
      </c>
      <c r="P5610" t="s">
        <v>44</v>
      </c>
      <c r="Q5610">
        <f>Sales_Data[[#This Row],[Quantity]]*Sales_Data[[#This Row],[Unit_Price]]</f>
        <v>40390.67</v>
      </c>
      <c r="R5610">
        <f>Sales_Data[[#This Row],[Gross_Sales]]*Sales_Data[[#This Row],[Discount]]</f>
        <v>4039.067</v>
      </c>
      <c r="S5610">
        <f>Sales_Data[[#This Row],[Gross_Sales]]-Sales_Data[[#This Row],[Discount_Amount]]</f>
        <v>36351.602999999996</v>
      </c>
      <c r="T5610">
        <f>Sales_Data[[#This Row],[Net Sales]]-Sales_Data[[#This Row],[Cost]]</f>
        <v>13076.952999999994</v>
      </c>
      <c r="U5610" s="2">
        <f>Sales_Data[[#This Row],[Profit]]/Sales_Data[[#This Row],[Net Sales]]</f>
        <v>0.35973525018965452</v>
      </c>
      <c r="V5610">
        <f>YEAR(Sales_Data[[#This Row],[Order_Date]])</f>
        <v>2025</v>
      </c>
      <c r="W5610" t="str">
        <f>TEXT(Sales_Data[[#This Row],[Order_Date]],"mmm")</f>
        <v>Mar</v>
      </c>
      <c r="X5610">
        <f>MONTH(Sales_Data[[#This Row],[Order_Date]])</f>
        <v>3</v>
      </c>
      <c r="Y5610" t="str">
        <f>"Q"&amp;ROUNDUP(MONTH(Sales_Data[[#This Row],[Order_Date]])/3,0)</f>
        <v>Q1</v>
      </c>
    </row>
    <row r="5611" spans="1:25" x14ac:dyDescent="0.3">
      <c r="A5611" t="s">
        <v>7401</v>
      </c>
      <c r="B5611" s="1">
        <v>45865</v>
      </c>
      <c r="C5611" t="s">
        <v>1156</v>
      </c>
      <c r="D5611" t="s">
        <v>393</v>
      </c>
      <c r="E5611" t="s">
        <v>39</v>
      </c>
      <c r="F5611" t="s">
        <v>40</v>
      </c>
      <c r="G5611" t="s">
        <v>21</v>
      </c>
      <c r="H5611" t="s">
        <v>22</v>
      </c>
      <c r="I5611" t="s">
        <v>62</v>
      </c>
      <c r="J5611">
        <v>3</v>
      </c>
      <c r="K5611">
        <v>1386.74</v>
      </c>
      <c r="L5611">
        <v>0.1</v>
      </c>
      <c r="M5611">
        <v>2620.25</v>
      </c>
      <c r="N5611" t="s">
        <v>52</v>
      </c>
      <c r="O5611" t="s">
        <v>35</v>
      </c>
      <c r="P5611" t="s">
        <v>71</v>
      </c>
      <c r="Q5611">
        <f>Sales_Data[[#This Row],[Quantity]]*Sales_Data[[#This Row],[Unit_Price]]</f>
        <v>4160.22</v>
      </c>
      <c r="R5611">
        <f>Sales_Data[[#This Row],[Gross_Sales]]*Sales_Data[[#This Row],[Discount]]</f>
        <v>416.02200000000005</v>
      </c>
      <c r="S5611">
        <f>Sales_Data[[#This Row],[Gross_Sales]]-Sales_Data[[#This Row],[Discount_Amount]]</f>
        <v>3744.1980000000003</v>
      </c>
      <c r="T5611">
        <f>Sales_Data[[#This Row],[Net Sales]]-Sales_Data[[#This Row],[Cost]]</f>
        <v>1123.9480000000003</v>
      </c>
      <c r="U5611" s="2">
        <f>Sales_Data[[#This Row],[Profit]]/Sales_Data[[#This Row],[Net Sales]]</f>
        <v>0.30018391121409715</v>
      </c>
      <c r="V5611">
        <f>YEAR(Sales_Data[[#This Row],[Order_Date]])</f>
        <v>2025</v>
      </c>
      <c r="W5611" t="str">
        <f>TEXT(Sales_Data[[#This Row],[Order_Date]],"mmm")</f>
        <v>Jul</v>
      </c>
      <c r="X5611">
        <f>MONTH(Sales_Data[[#This Row],[Order_Date]])</f>
        <v>7</v>
      </c>
      <c r="Y5611" t="str">
        <f>"Q"&amp;ROUNDUP(MONTH(Sales_Data[[#This Row],[Order_Date]])/3,0)</f>
        <v>Q3</v>
      </c>
    </row>
    <row r="5612" spans="1:25" x14ac:dyDescent="0.3">
      <c r="A5612" t="s">
        <v>7402</v>
      </c>
      <c r="B5612" s="1">
        <v>45949</v>
      </c>
      <c r="C5612" t="s">
        <v>738</v>
      </c>
      <c r="D5612" t="s">
        <v>100</v>
      </c>
      <c r="E5612" t="s">
        <v>48</v>
      </c>
      <c r="F5612" t="s">
        <v>126</v>
      </c>
      <c r="G5612" t="s">
        <v>21</v>
      </c>
      <c r="H5612" t="s">
        <v>22</v>
      </c>
      <c r="I5612" t="s">
        <v>23</v>
      </c>
      <c r="J5612">
        <v>3</v>
      </c>
      <c r="K5612">
        <v>28005.88</v>
      </c>
      <c r="L5612">
        <v>0</v>
      </c>
      <c r="M5612">
        <v>54351.24</v>
      </c>
      <c r="N5612" t="s">
        <v>70</v>
      </c>
      <c r="O5612" t="s">
        <v>53</v>
      </c>
      <c r="P5612" t="s">
        <v>44</v>
      </c>
      <c r="Q5612">
        <f>Sales_Data[[#This Row],[Quantity]]*Sales_Data[[#This Row],[Unit_Price]]</f>
        <v>84017.64</v>
      </c>
      <c r="R5612">
        <f>Sales_Data[[#This Row],[Gross_Sales]]*Sales_Data[[#This Row],[Discount]]</f>
        <v>0</v>
      </c>
      <c r="S5612">
        <f>Sales_Data[[#This Row],[Gross_Sales]]-Sales_Data[[#This Row],[Discount_Amount]]</f>
        <v>84017.64</v>
      </c>
      <c r="T5612">
        <f>Sales_Data[[#This Row],[Net Sales]]-Sales_Data[[#This Row],[Cost]]</f>
        <v>29666.400000000001</v>
      </c>
      <c r="U5612" s="2">
        <f>Sales_Data[[#This Row],[Profit]]/Sales_Data[[#This Row],[Net Sales]]</f>
        <v>0.35309727814301856</v>
      </c>
      <c r="V5612">
        <f>YEAR(Sales_Data[[#This Row],[Order_Date]])</f>
        <v>2025</v>
      </c>
      <c r="W5612" t="str">
        <f>TEXT(Sales_Data[[#This Row],[Order_Date]],"mmm")</f>
        <v>Oct</v>
      </c>
      <c r="X5612">
        <f>MONTH(Sales_Data[[#This Row],[Order_Date]])</f>
        <v>10</v>
      </c>
      <c r="Y5612" t="str">
        <f>"Q"&amp;ROUNDUP(MONTH(Sales_Data[[#This Row],[Order_Date]])/3,0)</f>
        <v>Q4</v>
      </c>
    </row>
    <row r="5613" spans="1:25" x14ac:dyDescent="0.3">
      <c r="A5613" t="s">
        <v>7403</v>
      </c>
      <c r="B5613" s="1">
        <v>45941</v>
      </c>
      <c r="C5613" t="s">
        <v>28</v>
      </c>
      <c r="D5613" t="s">
        <v>151</v>
      </c>
      <c r="E5613" t="s">
        <v>19</v>
      </c>
      <c r="F5613" t="s">
        <v>20</v>
      </c>
      <c r="G5613" t="s">
        <v>21</v>
      </c>
      <c r="H5613" t="s">
        <v>127</v>
      </c>
      <c r="I5613" t="s">
        <v>314</v>
      </c>
      <c r="J5613">
        <v>4</v>
      </c>
      <c r="K5613">
        <v>6505.64</v>
      </c>
      <c r="L5613">
        <v>0.05</v>
      </c>
      <c r="M5613">
        <v>17458.72</v>
      </c>
      <c r="N5613" t="s">
        <v>52</v>
      </c>
      <c r="O5613" t="s">
        <v>25</v>
      </c>
      <c r="P5613" t="s">
        <v>44</v>
      </c>
      <c r="Q5613">
        <f>Sales_Data[[#This Row],[Quantity]]*Sales_Data[[#This Row],[Unit_Price]]</f>
        <v>26022.560000000001</v>
      </c>
      <c r="R5613">
        <f>Sales_Data[[#This Row],[Gross_Sales]]*Sales_Data[[#This Row],[Discount]]</f>
        <v>1301.1280000000002</v>
      </c>
      <c r="S5613">
        <f>Sales_Data[[#This Row],[Gross_Sales]]-Sales_Data[[#This Row],[Discount_Amount]]</f>
        <v>24721.432000000001</v>
      </c>
      <c r="T5613">
        <f>Sales_Data[[#This Row],[Net Sales]]-Sales_Data[[#This Row],[Cost]]</f>
        <v>7262.7119999999995</v>
      </c>
      <c r="U5613" s="2">
        <f>Sales_Data[[#This Row],[Profit]]/Sales_Data[[#This Row],[Net Sales]]</f>
        <v>0.29378201068611232</v>
      </c>
      <c r="V5613">
        <f>YEAR(Sales_Data[[#This Row],[Order_Date]])</f>
        <v>2025</v>
      </c>
      <c r="W5613" t="str">
        <f>TEXT(Sales_Data[[#This Row],[Order_Date]],"mmm")</f>
        <v>Oct</v>
      </c>
      <c r="X5613">
        <f>MONTH(Sales_Data[[#This Row],[Order_Date]])</f>
        <v>10</v>
      </c>
      <c r="Y5613" t="str">
        <f>"Q"&amp;ROUNDUP(MONTH(Sales_Data[[#This Row],[Order_Date]])/3,0)</f>
        <v>Q4</v>
      </c>
    </row>
    <row r="5614" spans="1:25" x14ac:dyDescent="0.3">
      <c r="A5614" t="s">
        <v>7404</v>
      </c>
      <c r="B5614" s="1">
        <v>45775</v>
      </c>
      <c r="C5614" t="s">
        <v>4378</v>
      </c>
      <c r="D5614" t="s">
        <v>359</v>
      </c>
      <c r="E5614" t="s">
        <v>39</v>
      </c>
      <c r="F5614" t="s">
        <v>202</v>
      </c>
      <c r="G5614" t="s">
        <v>67</v>
      </c>
      <c r="H5614" t="s">
        <v>68</v>
      </c>
      <c r="I5614" t="s">
        <v>97</v>
      </c>
      <c r="J5614">
        <v>3</v>
      </c>
      <c r="K5614">
        <v>2712.7</v>
      </c>
      <c r="L5614">
        <v>0.1</v>
      </c>
      <c r="M5614">
        <v>5608.31</v>
      </c>
      <c r="N5614" t="s">
        <v>83</v>
      </c>
      <c r="O5614" t="s">
        <v>25</v>
      </c>
      <c r="P5614" t="s">
        <v>44</v>
      </c>
      <c r="Q5614">
        <f>Sales_Data[[#This Row],[Quantity]]*Sales_Data[[#This Row],[Unit_Price]]</f>
        <v>8138.0999999999995</v>
      </c>
      <c r="R5614">
        <f>Sales_Data[[#This Row],[Gross_Sales]]*Sales_Data[[#This Row],[Discount]]</f>
        <v>813.81</v>
      </c>
      <c r="S5614">
        <f>Sales_Data[[#This Row],[Gross_Sales]]-Sales_Data[[#This Row],[Discount_Amount]]</f>
        <v>7324.2899999999991</v>
      </c>
      <c r="T5614">
        <f>Sales_Data[[#This Row],[Net Sales]]-Sales_Data[[#This Row],[Cost]]</f>
        <v>1715.9799999999987</v>
      </c>
      <c r="U5614" s="2">
        <f>Sales_Data[[#This Row],[Profit]]/Sales_Data[[#This Row],[Net Sales]]</f>
        <v>0.23428619019727495</v>
      </c>
      <c r="V5614">
        <f>YEAR(Sales_Data[[#This Row],[Order_Date]])</f>
        <v>2025</v>
      </c>
      <c r="W5614" t="str">
        <f>TEXT(Sales_Data[[#This Row],[Order_Date]],"mmm")</f>
        <v>Apr</v>
      </c>
      <c r="X5614">
        <f>MONTH(Sales_Data[[#This Row],[Order_Date]])</f>
        <v>4</v>
      </c>
      <c r="Y5614" t="str">
        <f>"Q"&amp;ROUNDUP(MONTH(Sales_Data[[#This Row],[Order_Date]])/3,0)</f>
        <v>Q2</v>
      </c>
    </row>
    <row r="5615" spans="1:25" x14ac:dyDescent="0.3">
      <c r="A5615" t="s">
        <v>7405</v>
      </c>
      <c r="B5615" s="1">
        <v>46006</v>
      </c>
      <c r="C5615" t="s">
        <v>1294</v>
      </c>
      <c r="D5615" t="s">
        <v>215</v>
      </c>
      <c r="E5615" t="s">
        <v>119</v>
      </c>
      <c r="F5615" t="s">
        <v>538</v>
      </c>
      <c r="G5615" t="s">
        <v>67</v>
      </c>
      <c r="H5615" t="s">
        <v>121</v>
      </c>
      <c r="I5615" t="s">
        <v>142</v>
      </c>
      <c r="J5615">
        <v>2</v>
      </c>
      <c r="K5615">
        <v>1276.3499999999999</v>
      </c>
      <c r="L5615">
        <v>0.15</v>
      </c>
      <c r="M5615">
        <v>1656.94</v>
      </c>
      <c r="N5615" t="s">
        <v>24</v>
      </c>
      <c r="O5615" t="s">
        <v>35</v>
      </c>
      <c r="P5615" t="s">
        <v>71</v>
      </c>
      <c r="Q5615">
        <f>Sales_Data[[#This Row],[Quantity]]*Sales_Data[[#This Row],[Unit_Price]]</f>
        <v>2552.6999999999998</v>
      </c>
      <c r="R5615">
        <f>Sales_Data[[#This Row],[Gross_Sales]]*Sales_Data[[#This Row],[Discount]]</f>
        <v>382.90499999999997</v>
      </c>
      <c r="S5615">
        <f>Sales_Data[[#This Row],[Gross_Sales]]-Sales_Data[[#This Row],[Discount_Amount]]</f>
        <v>2169.7950000000001</v>
      </c>
      <c r="T5615">
        <f>Sales_Data[[#This Row],[Net Sales]]-Sales_Data[[#This Row],[Cost]]</f>
        <v>512.85500000000002</v>
      </c>
      <c r="U5615" s="2">
        <f>Sales_Data[[#This Row],[Profit]]/Sales_Data[[#This Row],[Net Sales]]</f>
        <v>0.23636103871563904</v>
      </c>
      <c r="V5615">
        <f>YEAR(Sales_Data[[#This Row],[Order_Date]])</f>
        <v>2025</v>
      </c>
      <c r="W5615" t="str">
        <f>TEXT(Sales_Data[[#This Row],[Order_Date]],"mmm")</f>
        <v>Dec</v>
      </c>
      <c r="X5615">
        <f>MONTH(Sales_Data[[#This Row],[Order_Date]])</f>
        <v>12</v>
      </c>
      <c r="Y5615" t="str">
        <f>"Q"&amp;ROUNDUP(MONTH(Sales_Data[[#This Row],[Order_Date]])/3,0)</f>
        <v>Q4</v>
      </c>
    </row>
    <row r="5616" spans="1:25" x14ac:dyDescent="0.3">
      <c r="A5616" t="s">
        <v>7406</v>
      </c>
      <c r="B5616" s="1">
        <v>45832</v>
      </c>
      <c r="C5616" t="s">
        <v>1384</v>
      </c>
      <c r="D5616" t="s">
        <v>310</v>
      </c>
      <c r="E5616" t="s">
        <v>39</v>
      </c>
      <c r="F5616" t="s">
        <v>107</v>
      </c>
      <c r="G5616" t="s">
        <v>21</v>
      </c>
      <c r="H5616" t="s">
        <v>297</v>
      </c>
      <c r="I5616" t="s">
        <v>297</v>
      </c>
      <c r="J5616">
        <v>1</v>
      </c>
      <c r="K5616">
        <v>1454.97</v>
      </c>
      <c r="L5616">
        <v>0</v>
      </c>
      <c r="M5616">
        <v>936.68</v>
      </c>
      <c r="N5616" t="s">
        <v>24</v>
      </c>
      <c r="O5616" t="s">
        <v>25</v>
      </c>
      <c r="P5616" t="s">
        <v>71</v>
      </c>
      <c r="Q5616">
        <f>Sales_Data[[#This Row],[Quantity]]*Sales_Data[[#This Row],[Unit_Price]]</f>
        <v>1454.97</v>
      </c>
      <c r="R5616">
        <f>Sales_Data[[#This Row],[Gross_Sales]]*Sales_Data[[#This Row],[Discount]]</f>
        <v>0</v>
      </c>
      <c r="S5616">
        <f>Sales_Data[[#This Row],[Gross_Sales]]-Sales_Data[[#This Row],[Discount_Amount]]</f>
        <v>1454.97</v>
      </c>
      <c r="T5616">
        <f>Sales_Data[[#This Row],[Net Sales]]-Sales_Data[[#This Row],[Cost]]</f>
        <v>518.29000000000008</v>
      </c>
      <c r="U5616" s="2">
        <f>Sales_Data[[#This Row],[Profit]]/Sales_Data[[#This Row],[Net Sales]]</f>
        <v>0.35622040316982484</v>
      </c>
      <c r="V5616">
        <f>YEAR(Sales_Data[[#This Row],[Order_Date]])</f>
        <v>2025</v>
      </c>
      <c r="W5616" t="str">
        <f>TEXT(Sales_Data[[#This Row],[Order_Date]],"mmm")</f>
        <v>Jun</v>
      </c>
      <c r="X5616">
        <f>MONTH(Sales_Data[[#This Row],[Order_Date]])</f>
        <v>6</v>
      </c>
      <c r="Y5616" t="str">
        <f>"Q"&amp;ROUNDUP(MONTH(Sales_Data[[#This Row],[Order_Date]])/3,0)</f>
        <v>Q2</v>
      </c>
    </row>
    <row r="5617" spans="1:25" x14ac:dyDescent="0.3">
      <c r="A5617" t="s">
        <v>7407</v>
      </c>
      <c r="B5617" s="1">
        <v>45733</v>
      </c>
      <c r="C5617" t="s">
        <v>2145</v>
      </c>
      <c r="D5617" t="s">
        <v>430</v>
      </c>
      <c r="E5617" t="s">
        <v>30</v>
      </c>
      <c r="F5617" t="s">
        <v>31</v>
      </c>
      <c r="G5617" t="s">
        <v>41</v>
      </c>
      <c r="H5617" t="s">
        <v>147</v>
      </c>
      <c r="I5617" t="s">
        <v>369</v>
      </c>
      <c r="J5617">
        <v>1</v>
      </c>
      <c r="K5617">
        <v>1018.7</v>
      </c>
      <c r="L5617">
        <v>0.05</v>
      </c>
      <c r="M5617">
        <v>618.09</v>
      </c>
      <c r="N5617" t="s">
        <v>70</v>
      </c>
      <c r="O5617" t="s">
        <v>35</v>
      </c>
      <c r="P5617" t="s">
        <v>26</v>
      </c>
      <c r="Q5617">
        <f>Sales_Data[[#This Row],[Quantity]]*Sales_Data[[#This Row],[Unit_Price]]</f>
        <v>1018.7</v>
      </c>
      <c r="R5617">
        <f>Sales_Data[[#This Row],[Gross_Sales]]*Sales_Data[[#This Row],[Discount]]</f>
        <v>50.935000000000002</v>
      </c>
      <c r="S5617">
        <f>Sales_Data[[#This Row],[Gross_Sales]]-Sales_Data[[#This Row],[Discount_Amount]]</f>
        <v>967.7650000000001</v>
      </c>
      <c r="T5617">
        <f>Sales_Data[[#This Row],[Net Sales]]-Sales_Data[[#This Row],[Cost]]</f>
        <v>349.67500000000007</v>
      </c>
      <c r="U5617" s="2">
        <f>Sales_Data[[#This Row],[Profit]]/Sales_Data[[#This Row],[Net Sales]]</f>
        <v>0.36132222182037999</v>
      </c>
      <c r="V5617">
        <f>YEAR(Sales_Data[[#This Row],[Order_Date]])</f>
        <v>2025</v>
      </c>
      <c r="W5617" t="str">
        <f>TEXT(Sales_Data[[#This Row],[Order_Date]],"mmm")</f>
        <v>Mar</v>
      </c>
      <c r="X5617">
        <f>MONTH(Sales_Data[[#This Row],[Order_Date]])</f>
        <v>3</v>
      </c>
      <c r="Y5617" t="str">
        <f>"Q"&amp;ROUNDUP(MONTH(Sales_Data[[#This Row],[Order_Date]])/3,0)</f>
        <v>Q1</v>
      </c>
    </row>
    <row r="5618" spans="1:25" x14ac:dyDescent="0.3">
      <c r="A5618" t="s">
        <v>7408</v>
      </c>
      <c r="B5618" s="1">
        <v>45758</v>
      </c>
      <c r="C5618" t="s">
        <v>1371</v>
      </c>
      <c r="D5618" t="s">
        <v>447</v>
      </c>
      <c r="E5618" t="s">
        <v>30</v>
      </c>
      <c r="F5618" t="s">
        <v>210</v>
      </c>
      <c r="G5618" t="s">
        <v>41</v>
      </c>
      <c r="H5618" t="s">
        <v>102</v>
      </c>
      <c r="I5618" t="s">
        <v>165</v>
      </c>
      <c r="J5618">
        <v>2</v>
      </c>
      <c r="K5618">
        <v>2022.82</v>
      </c>
      <c r="L5618">
        <v>0</v>
      </c>
      <c r="M5618">
        <v>2554.9899999999998</v>
      </c>
      <c r="N5618" t="s">
        <v>52</v>
      </c>
      <c r="O5618" t="s">
        <v>35</v>
      </c>
      <c r="P5618" t="s">
        <v>44</v>
      </c>
      <c r="Q5618">
        <f>Sales_Data[[#This Row],[Quantity]]*Sales_Data[[#This Row],[Unit_Price]]</f>
        <v>4045.64</v>
      </c>
      <c r="R5618">
        <f>Sales_Data[[#This Row],[Gross_Sales]]*Sales_Data[[#This Row],[Discount]]</f>
        <v>0</v>
      </c>
      <c r="S5618">
        <f>Sales_Data[[#This Row],[Gross_Sales]]-Sales_Data[[#This Row],[Discount_Amount]]</f>
        <v>4045.64</v>
      </c>
      <c r="T5618">
        <f>Sales_Data[[#This Row],[Net Sales]]-Sales_Data[[#This Row],[Cost]]</f>
        <v>1490.65</v>
      </c>
      <c r="U5618" s="2">
        <f>Sales_Data[[#This Row],[Profit]]/Sales_Data[[#This Row],[Net Sales]]</f>
        <v>0.36845838977269357</v>
      </c>
      <c r="V5618">
        <f>YEAR(Sales_Data[[#This Row],[Order_Date]])</f>
        <v>2025</v>
      </c>
      <c r="W5618" t="str">
        <f>TEXT(Sales_Data[[#This Row],[Order_Date]],"mmm")</f>
        <v>Apr</v>
      </c>
      <c r="X5618">
        <f>MONTH(Sales_Data[[#This Row],[Order_Date]])</f>
        <v>4</v>
      </c>
      <c r="Y5618" t="str">
        <f>"Q"&amp;ROUNDUP(MONTH(Sales_Data[[#This Row],[Order_Date]])/3,0)</f>
        <v>Q2</v>
      </c>
    </row>
    <row r="5619" spans="1:25" x14ac:dyDescent="0.3">
      <c r="A5619" t="s">
        <v>7409</v>
      </c>
      <c r="B5619" s="1">
        <v>45808</v>
      </c>
      <c r="C5619" t="s">
        <v>1120</v>
      </c>
      <c r="D5619" t="s">
        <v>817</v>
      </c>
      <c r="E5619" t="s">
        <v>39</v>
      </c>
      <c r="F5619" t="s">
        <v>107</v>
      </c>
      <c r="G5619" t="s">
        <v>67</v>
      </c>
      <c r="H5619" t="s">
        <v>133</v>
      </c>
      <c r="I5619" t="s">
        <v>138</v>
      </c>
      <c r="J5619">
        <v>2</v>
      </c>
      <c r="K5619">
        <v>6303.64</v>
      </c>
      <c r="L5619">
        <v>0.05</v>
      </c>
      <c r="M5619">
        <v>10165.040000000001</v>
      </c>
      <c r="N5619" t="s">
        <v>52</v>
      </c>
      <c r="O5619" t="s">
        <v>25</v>
      </c>
      <c r="P5619" t="s">
        <v>71</v>
      </c>
      <c r="Q5619">
        <f>Sales_Data[[#This Row],[Quantity]]*Sales_Data[[#This Row],[Unit_Price]]</f>
        <v>12607.28</v>
      </c>
      <c r="R5619">
        <f>Sales_Data[[#This Row],[Gross_Sales]]*Sales_Data[[#This Row],[Discount]]</f>
        <v>630.36400000000003</v>
      </c>
      <c r="S5619">
        <f>Sales_Data[[#This Row],[Gross_Sales]]-Sales_Data[[#This Row],[Discount_Amount]]</f>
        <v>11976.916000000001</v>
      </c>
      <c r="T5619">
        <f>Sales_Data[[#This Row],[Net Sales]]-Sales_Data[[#This Row],[Cost]]</f>
        <v>1811.8760000000002</v>
      </c>
      <c r="U5619" s="2">
        <f>Sales_Data[[#This Row],[Profit]]/Sales_Data[[#This Row],[Net Sales]]</f>
        <v>0.15128068026861005</v>
      </c>
      <c r="V5619">
        <f>YEAR(Sales_Data[[#This Row],[Order_Date]])</f>
        <v>2025</v>
      </c>
      <c r="W5619" t="str">
        <f>TEXT(Sales_Data[[#This Row],[Order_Date]],"mmm")</f>
        <v>May</v>
      </c>
      <c r="X5619">
        <f>MONTH(Sales_Data[[#This Row],[Order_Date]])</f>
        <v>5</v>
      </c>
      <c r="Y5619" t="str">
        <f>"Q"&amp;ROUNDUP(MONTH(Sales_Data[[#This Row],[Order_Date]])/3,0)</f>
        <v>Q2</v>
      </c>
    </row>
    <row r="5620" spans="1:25" x14ac:dyDescent="0.3">
      <c r="A5620" t="s">
        <v>7410</v>
      </c>
      <c r="B5620" s="1">
        <v>45927</v>
      </c>
      <c r="C5620" t="s">
        <v>2472</v>
      </c>
      <c r="D5620" t="s">
        <v>241</v>
      </c>
      <c r="E5620" t="s">
        <v>48</v>
      </c>
      <c r="F5620" t="s">
        <v>49</v>
      </c>
      <c r="G5620" t="s">
        <v>75</v>
      </c>
      <c r="H5620" t="s">
        <v>114</v>
      </c>
      <c r="I5620" t="s">
        <v>206</v>
      </c>
      <c r="J5620">
        <v>3</v>
      </c>
      <c r="K5620">
        <v>14582.74</v>
      </c>
      <c r="L5620">
        <v>0</v>
      </c>
      <c r="M5620">
        <v>35796.04</v>
      </c>
      <c r="N5620" t="s">
        <v>109</v>
      </c>
      <c r="O5620" t="s">
        <v>25</v>
      </c>
      <c r="P5620" t="s">
        <v>26</v>
      </c>
      <c r="Q5620">
        <f>Sales_Data[[#This Row],[Quantity]]*Sales_Data[[#This Row],[Unit_Price]]</f>
        <v>43748.22</v>
      </c>
      <c r="R5620">
        <f>Sales_Data[[#This Row],[Gross_Sales]]*Sales_Data[[#This Row],[Discount]]</f>
        <v>0</v>
      </c>
      <c r="S5620">
        <f>Sales_Data[[#This Row],[Gross_Sales]]-Sales_Data[[#This Row],[Discount_Amount]]</f>
        <v>43748.22</v>
      </c>
      <c r="T5620">
        <f>Sales_Data[[#This Row],[Net Sales]]-Sales_Data[[#This Row],[Cost]]</f>
        <v>7952.18</v>
      </c>
      <c r="U5620" s="2">
        <f>Sales_Data[[#This Row],[Profit]]/Sales_Data[[#This Row],[Net Sales]]</f>
        <v>0.18177150978942685</v>
      </c>
      <c r="V5620">
        <f>YEAR(Sales_Data[[#This Row],[Order_Date]])</f>
        <v>2025</v>
      </c>
      <c r="W5620" t="str">
        <f>TEXT(Sales_Data[[#This Row],[Order_Date]],"mmm")</f>
        <v>Sep</v>
      </c>
      <c r="X5620">
        <f>MONTH(Sales_Data[[#This Row],[Order_Date]])</f>
        <v>9</v>
      </c>
      <c r="Y5620" t="str">
        <f>"Q"&amp;ROUNDUP(MONTH(Sales_Data[[#This Row],[Order_Date]])/3,0)</f>
        <v>Q3</v>
      </c>
    </row>
    <row r="5621" spans="1:25" x14ac:dyDescent="0.3">
      <c r="A5621" t="s">
        <v>7411</v>
      </c>
      <c r="B5621" s="1">
        <v>45728</v>
      </c>
      <c r="C5621" t="s">
        <v>5655</v>
      </c>
      <c r="D5621" t="s">
        <v>170</v>
      </c>
      <c r="E5621" t="s">
        <v>119</v>
      </c>
      <c r="F5621" t="s">
        <v>146</v>
      </c>
      <c r="G5621" t="s">
        <v>21</v>
      </c>
      <c r="H5621" t="s">
        <v>230</v>
      </c>
      <c r="I5621" t="s">
        <v>328</v>
      </c>
      <c r="J5621">
        <v>1</v>
      </c>
      <c r="K5621">
        <v>4037.64</v>
      </c>
      <c r="L5621">
        <v>0.15</v>
      </c>
      <c r="M5621">
        <v>2862.81</v>
      </c>
      <c r="N5621" t="s">
        <v>83</v>
      </c>
      <c r="O5621" t="s">
        <v>35</v>
      </c>
      <c r="P5621" t="s">
        <v>71</v>
      </c>
      <c r="Q5621">
        <f>Sales_Data[[#This Row],[Quantity]]*Sales_Data[[#This Row],[Unit_Price]]</f>
        <v>4037.64</v>
      </c>
      <c r="R5621">
        <f>Sales_Data[[#This Row],[Gross_Sales]]*Sales_Data[[#This Row],[Discount]]</f>
        <v>605.64599999999996</v>
      </c>
      <c r="S5621">
        <f>Sales_Data[[#This Row],[Gross_Sales]]-Sales_Data[[#This Row],[Discount_Amount]]</f>
        <v>3431.9939999999997</v>
      </c>
      <c r="T5621">
        <f>Sales_Data[[#This Row],[Net Sales]]-Sales_Data[[#This Row],[Cost]]</f>
        <v>569.18399999999974</v>
      </c>
      <c r="U5621" s="2">
        <f>Sales_Data[[#This Row],[Profit]]/Sales_Data[[#This Row],[Net Sales]]</f>
        <v>0.16584644378748908</v>
      </c>
      <c r="V5621">
        <f>YEAR(Sales_Data[[#This Row],[Order_Date]])</f>
        <v>2025</v>
      </c>
      <c r="W5621" t="str">
        <f>TEXT(Sales_Data[[#This Row],[Order_Date]],"mmm")</f>
        <v>Mar</v>
      </c>
      <c r="X5621">
        <f>MONTH(Sales_Data[[#This Row],[Order_Date]])</f>
        <v>3</v>
      </c>
      <c r="Y5621" t="str">
        <f>"Q"&amp;ROUNDUP(MONTH(Sales_Data[[#This Row],[Order_Date]])/3,0)</f>
        <v>Q1</v>
      </c>
    </row>
    <row r="5622" spans="1:25" x14ac:dyDescent="0.3">
      <c r="A5622" t="s">
        <v>7412</v>
      </c>
      <c r="B5622" s="1">
        <v>45837</v>
      </c>
      <c r="C5622" t="s">
        <v>4988</v>
      </c>
      <c r="D5622" t="s">
        <v>723</v>
      </c>
      <c r="E5622" t="s">
        <v>19</v>
      </c>
      <c r="F5622" t="s">
        <v>66</v>
      </c>
      <c r="G5622" t="s">
        <v>67</v>
      </c>
      <c r="H5622" t="s">
        <v>68</v>
      </c>
      <c r="I5622" t="s">
        <v>69</v>
      </c>
      <c r="J5622">
        <v>1</v>
      </c>
      <c r="K5622">
        <v>6090.84</v>
      </c>
      <c r="L5622">
        <v>0.05</v>
      </c>
      <c r="M5622">
        <v>3615.7</v>
      </c>
      <c r="N5622" t="s">
        <v>52</v>
      </c>
      <c r="O5622" t="s">
        <v>35</v>
      </c>
      <c r="P5622" t="s">
        <v>44</v>
      </c>
      <c r="Q5622">
        <f>Sales_Data[[#This Row],[Quantity]]*Sales_Data[[#This Row],[Unit_Price]]</f>
        <v>6090.84</v>
      </c>
      <c r="R5622">
        <f>Sales_Data[[#This Row],[Gross_Sales]]*Sales_Data[[#This Row],[Discount]]</f>
        <v>304.54200000000003</v>
      </c>
      <c r="S5622">
        <f>Sales_Data[[#This Row],[Gross_Sales]]-Sales_Data[[#This Row],[Discount_Amount]]</f>
        <v>5786.2979999999998</v>
      </c>
      <c r="T5622">
        <f>Sales_Data[[#This Row],[Net Sales]]-Sales_Data[[#This Row],[Cost]]</f>
        <v>2170.598</v>
      </c>
      <c r="U5622" s="2">
        <f>Sales_Data[[#This Row],[Profit]]/Sales_Data[[#This Row],[Net Sales]]</f>
        <v>0.37512724024929239</v>
      </c>
      <c r="V5622">
        <f>YEAR(Sales_Data[[#This Row],[Order_Date]])</f>
        <v>2025</v>
      </c>
      <c r="W5622" t="str">
        <f>TEXT(Sales_Data[[#This Row],[Order_Date]],"mmm")</f>
        <v>Jun</v>
      </c>
      <c r="X5622">
        <f>MONTH(Sales_Data[[#This Row],[Order_Date]])</f>
        <v>6</v>
      </c>
      <c r="Y5622" t="str">
        <f>"Q"&amp;ROUNDUP(MONTH(Sales_Data[[#This Row],[Order_Date]])/3,0)</f>
        <v>Q2</v>
      </c>
    </row>
    <row r="5623" spans="1:25" x14ac:dyDescent="0.3">
      <c r="A5623" t="s">
        <v>7413</v>
      </c>
      <c r="B5623" s="1">
        <v>45781</v>
      </c>
      <c r="C5623" t="s">
        <v>2408</v>
      </c>
      <c r="D5623" t="s">
        <v>160</v>
      </c>
      <c r="E5623" t="s">
        <v>48</v>
      </c>
      <c r="F5623" t="s">
        <v>152</v>
      </c>
      <c r="G5623" t="s">
        <v>41</v>
      </c>
      <c r="H5623" t="s">
        <v>42</v>
      </c>
      <c r="I5623" t="s">
        <v>82</v>
      </c>
      <c r="J5623">
        <v>2</v>
      </c>
      <c r="K5623">
        <v>51498.84</v>
      </c>
      <c r="L5623">
        <v>0.05</v>
      </c>
      <c r="M5623">
        <v>78933.070000000007</v>
      </c>
      <c r="N5623" t="s">
        <v>52</v>
      </c>
      <c r="O5623" t="s">
        <v>25</v>
      </c>
      <c r="P5623" t="s">
        <v>71</v>
      </c>
      <c r="Q5623">
        <f>Sales_Data[[#This Row],[Quantity]]*Sales_Data[[#This Row],[Unit_Price]]</f>
        <v>102997.68</v>
      </c>
      <c r="R5623">
        <f>Sales_Data[[#This Row],[Gross_Sales]]*Sales_Data[[#This Row],[Discount]]</f>
        <v>5149.884</v>
      </c>
      <c r="S5623">
        <f>Sales_Data[[#This Row],[Gross_Sales]]-Sales_Data[[#This Row],[Discount_Amount]]</f>
        <v>97847.795999999988</v>
      </c>
      <c r="T5623">
        <f>Sales_Data[[#This Row],[Net Sales]]-Sales_Data[[#This Row],[Cost]]</f>
        <v>18914.725999999981</v>
      </c>
      <c r="U5623" s="2">
        <f>Sales_Data[[#This Row],[Profit]]/Sales_Data[[#This Row],[Net Sales]]</f>
        <v>0.19330763464513787</v>
      </c>
      <c r="V5623">
        <f>YEAR(Sales_Data[[#This Row],[Order_Date]])</f>
        <v>2025</v>
      </c>
      <c r="W5623" t="str">
        <f>TEXT(Sales_Data[[#This Row],[Order_Date]],"mmm")</f>
        <v>May</v>
      </c>
      <c r="X5623">
        <f>MONTH(Sales_Data[[#This Row],[Order_Date]])</f>
        <v>5</v>
      </c>
      <c r="Y5623" t="str">
        <f>"Q"&amp;ROUNDUP(MONTH(Sales_Data[[#This Row],[Order_Date]])/3,0)</f>
        <v>Q2</v>
      </c>
    </row>
    <row r="5624" spans="1:25" x14ac:dyDescent="0.3">
      <c r="A5624" t="s">
        <v>7414</v>
      </c>
      <c r="B5624" s="1">
        <v>45950</v>
      </c>
      <c r="C5624" t="s">
        <v>6458</v>
      </c>
      <c r="D5624" t="s">
        <v>168</v>
      </c>
      <c r="E5624" t="s">
        <v>48</v>
      </c>
      <c r="F5624" t="s">
        <v>132</v>
      </c>
      <c r="G5624" t="s">
        <v>41</v>
      </c>
      <c r="H5624" t="s">
        <v>171</v>
      </c>
      <c r="I5624" t="s">
        <v>191</v>
      </c>
      <c r="J5624">
        <v>1</v>
      </c>
      <c r="K5624">
        <v>4683.03</v>
      </c>
      <c r="L5624">
        <v>0.05</v>
      </c>
      <c r="M5624">
        <v>3491.05</v>
      </c>
      <c r="N5624" t="s">
        <v>24</v>
      </c>
      <c r="O5624" t="s">
        <v>35</v>
      </c>
      <c r="P5624" t="s">
        <v>71</v>
      </c>
      <c r="Q5624">
        <f>Sales_Data[[#This Row],[Quantity]]*Sales_Data[[#This Row],[Unit_Price]]</f>
        <v>4683.03</v>
      </c>
      <c r="R5624">
        <f>Sales_Data[[#This Row],[Gross_Sales]]*Sales_Data[[#This Row],[Discount]]</f>
        <v>234.1515</v>
      </c>
      <c r="S5624">
        <f>Sales_Data[[#This Row],[Gross_Sales]]-Sales_Data[[#This Row],[Discount_Amount]]</f>
        <v>4448.8784999999998</v>
      </c>
      <c r="T5624">
        <f>Sales_Data[[#This Row],[Net Sales]]-Sales_Data[[#This Row],[Cost]]</f>
        <v>957.82849999999962</v>
      </c>
      <c r="U5624" s="2">
        <f>Sales_Data[[#This Row],[Profit]]/Sales_Data[[#This Row],[Net Sales]]</f>
        <v>0.21529661913671044</v>
      </c>
      <c r="V5624">
        <f>YEAR(Sales_Data[[#This Row],[Order_Date]])</f>
        <v>2025</v>
      </c>
      <c r="W5624" t="str">
        <f>TEXT(Sales_Data[[#This Row],[Order_Date]],"mmm")</f>
        <v>Oct</v>
      </c>
      <c r="X5624">
        <f>MONTH(Sales_Data[[#This Row],[Order_Date]])</f>
        <v>10</v>
      </c>
      <c r="Y5624" t="str">
        <f>"Q"&amp;ROUNDUP(MONTH(Sales_Data[[#This Row],[Order_Date]])/3,0)</f>
        <v>Q4</v>
      </c>
    </row>
    <row r="5625" spans="1:25" x14ac:dyDescent="0.3">
      <c r="A5625" t="s">
        <v>7415</v>
      </c>
      <c r="B5625" s="1">
        <v>45942</v>
      </c>
      <c r="C5625" t="s">
        <v>1652</v>
      </c>
      <c r="D5625" t="s">
        <v>274</v>
      </c>
      <c r="E5625" t="s">
        <v>30</v>
      </c>
      <c r="F5625" t="s">
        <v>156</v>
      </c>
      <c r="G5625" t="s">
        <v>21</v>
      </c>
      <c r="H5625" t="s">
        <v>297</v>
      </c>
      <c r="I5625" t="s">
        <v>297</v>
      </c>
      <c r="J5625">
        <v>2</v>
      </c>
      <c r="K5625">
        <v>1183.58</v>
      </c>
      <c r="L5625">
        <v>0.15</v>
      </c>
      <c r="M5625">
        <v>1298.28</v>
      </c>
      <c r="N5625" t="s">
        <v>52</v>
      </c>
      <c r="O5625" t="s">
        <v>35</v>
      </c>
      <c r="P5625" t="s">
        <v>26</v>
      </c>
      <c r="Q5625">
        <f>Sales_Data[[#This Row],[Quantity]]*Sales_Data[[#This Row],[Unit_Price]]</f>
        <v>2367.16</v>
      </c>
      <c r="R5625">
        <f>Sales_Data[[#This Row],[Gross_Sales]]*Sales_Data[[#This Row],[Discount]]</f>
        <v>355.07399999999996</v>
      </c>
      <c r="S5625">
        <f>Sales_Data[[#This Row],[Gross_Sales]]-Sales_Data[[#This Row],[Discount_Amount]]</f>
        <v>2012.0859999999998</v>
      </c>
      <c r="T5625">
        <f>Sales_Data[[#This Row],[Net Sales]]-Sales_Data[[#This Row],[Cost]]</f>
        <v>713.80599999999981</v>
      </c>
      <c r="U5625" s="2">
        <f>Sales_Data[[#This Row],[Profit]]/Sales_Data[[#This Row],[Net Sales]]</f>
        <v>0.35475919021353952</v>
      </c>
      <c r="V5625">
        <f>YEAR(Sales_Data[[#This Row],[Order_Date]])</f>
        <v>2025</v>
      </c>
      <c r="W5625" t="str">
        <f>TEXT(Sales_Data[[#This Row],[Order_Date]],"mmm")</f>
        <v>Oct</v>
      </c>
      <c r="X5625">
        <f>MONTH(Sales_Data[[#This Row],[Order_Date]])</f>
        <v>10</v>
      </c>
      <c r="Y5625" t="str">
        <f>"Q"&amp;ROUNDUP(MONTH(Sales_Data[[#This Row],[Order_Date]])/3,0)</f>
        <v>Q4</v>
      </c>
    </row>
    <row r="5626" spans="1:25" x14ac:dyDescent="0.3">
      <c r="A5626" t="s">
        <v>7416</v>
      </c>
      <c r="B5626" s="1">
        <v>45852</v>
      </c>
      <c r="C5626" t="s">
        <v>772</v>
      </c>
      <c r="D5626" t="s">
        <v>436</v>
      </c>
      <c r="E5626" t="s">
        <v>48</v>
      </c>
      <c r="F5626" t="s">
        <v>132</v>
      </c>
      <c r="G5626" t="s">
        <v>41</v>
      </c>
      <c r="H5626" t="s">
        <v>102</v>
      </c>
      <c r="I5626" t="s">
        <v>388</v>
      </c>
      <c r="J5626">
        <v>2</v>
      </c>
      <c r="K5626">
        <v>14875.74</v>
      </c>
      <c r="L5626">
        <v>0.1</v>
      </c>
      <c r="M5626">
        <v>20653.900000000001</v>
      </c>
      <c r="N5626" t="s">
        <v>24</v>
      </c>
      <c r="O5626" t="s">
        <v>35</v>
      </c>
      <c r="P5626" t="s">
        <v>26</v>
      </c>
      <c r="Q5626">
        <f>Sales_Data[[#This Row],[Quantity]]*Sales_Data[[#This Row],[Unit_Price]]</f>
        <v>29751.48</v>
      </c>
      <c r="R5626">
        <f>Sales_Data[[#This Row],[Gross_Sales]]*Sales_Data[[#This Row],[Discount]]</f>
        <v>2975.1480000000001</v>
      </c>
      <c r="S5626">
        <f>Sales_Data[[#This Row],[Gross_Sales]]-Sales_Data[[#This Row],[Discount_Amount]]</f>
        <v>26776.331999999999</v>
      </c>
      <c r="T5626">
        <f>Sales_Data[[#This Row],[Net Sales]]-Sales_Data[[#This Row],[Cost]]</f>
        <v>6122.4319999999971</v>
      </c>
      <c r="U5626" s="2">
        <f>Sales_Data[[#This Row],[Profit]]/Sales_Data[[#This Row],[Net Sales]]</f>
        <v>0.22865088466934147</v>
      </c>
      <c r="V5626">
        <f>YEAR(Sales_Data[[#This Row],[Order_Date]])</f>
        <v>2025</v>
      </c>
      <c r="W5626" t="str">
        <f>TEXT(Sales_Data[[#This Row],[Order_Date]],"mmm")</f>
        <v>Jul</v>
      </c>
      <c r="X5626">
        <f>MONTH(Sales_Data[[#This Row],[Order_Date]])</f>
        <v>7</v>
      </c>
      <c r="Y5626" t="str">
        <f>"Q"&amp;ROUNDUP(MONTH(Sales_Data[[#This Row],[Order_Date]])/3,0)</f>
        <v>Q3</v>
      </c>
    </row>
    <row r="5627" spans="1:25" x14ac:dyDescent="0.3">
      <c r="A5627" t="s">
        <v>7417</v>
      </c>
      <c r="B5627" s="1">
        <v>45885</v>
      </c>
      <c r="C5627" t="s">
        <v>1299</v>
      </c>
      <c r="D5627" t="s">
        <v>419</v>
      </c>
      <c r="E5627" t="s">
        <v>48</v>
      </c>
      <c r="F5627" t="s">
        <v>152</v>
      </c>
      <c r="G5627" t="s">
        <v>41</v>
      </c>
      <c r="H5627" t="s">
        <v>171</v>
      </c>
      <c r="I5627" t="s">
        <v>191</v>
      </c>
      <c r="J5627">
        <v>2</v>
      </c>
      <c r="K5627">
        <v>64553.14</v>
      </c>
      <c r="L5627">
        <v>0</v>
      </c>
      <c r="M5627">
        <v>82190.81</v>
      </c>
      <c r="N5627" t="s">
        <v>52</v>
      </c>
      <c r="O5627" t="s">
        <v>25</v>
      </c>
      <c r="P5627" t="s">
        <v>44</v>
      </c>
      <c r="Q5627">
        <f>Sales_Data[[#This Row],[Quantity]]*Sales_Data[[#This Row],[Unit_Price]]</f>
        <v>129106.28</v>
      </c>
      <c r="R5627">
        <f>Sales_Data[[#This Row],[Gross_Sales]]*Sales_Data[[#This Row],[Discount]]</f>
        <v>0</v>
      </c>
      <c r="S5627">
        <f>Sales_Data[[#This Row],[Gross_Sales]]-Sales_Data[[#This Row],[Discount_Amount]]</f>
        <v>129106.28</v>
      </c>
      <c r="T5627">
        <f>Sales_Data[[#This Row],[Net Sales]]-Sales_Data[[#This Row],[Cost]]</f>
        <v>46915.47</v>
      </c>
      <c r="U5627" s="2">
        <f>Sales_Data[[#This Row],[Profit]]/Sales_Data[[#This Row],[Net Sales]]</f>
        <v>0.36338642860750076</v>
      </c>
      <c r="V5627">
        <f>YEAR(Sales_Data[[#This Row],[Order_Date]])</f>
        <v>2025</v>
      </c>
      <c r="W5627" t="str">
        <f>TEXT(Sales_Data[[#This Row],[Order_Date]],"mmm")</f>
        <v>Aug</v>
      </c>
      <c r="X5627">
        <f>MONTH(Sales_Data[[#This Row],[Order_Date]])</f>
        <v>8</v>
      </c>
      <c r="Y5627" t="str">
        <f>"Q"&amp;ROUNDUP(MONTH(Sales_Data[[#This Row],[Order_Date]])/3,0)</f>
        <v>Q3</v>
      </c>
    </row>
    <row r="5628" spans="1:25" x14ac:dyDescent="0.3">
      <c r="A5628" t="s">
        <v>7418</v>
      </c>
      <c r="B5628" s="1">
        <v>45932</v>
      </c>
      <c r="C5628" t="s">
        <v>3799</v>
      </c>
      <c r="D5628" t="s">
        <v>553</v>
      </c>
      <c r="E5628" t="s">
        <v>39</v>
      </c>
      <c r="F5628" t="s">
        <v>107</v>
      </c>
      <c r="G5628" t="s">
        <v>67</v>
      </c>
      <c r="H5628" t="s">
        <v>88</v>
      </c>
      <c r="I5628" t="s">
        <v>89</v>
      </c>
      <c r="J5628">
        <v>1</v>
      </c>
      <c r="K5628">
        <v>4167.12</v>
      </c>
      <c r="L5628">
        <v>0</v>
      </c>
      <c r="M5628">
        <v>3074.76</v>
      </c>
      <c r="N5628" t="s">
        <v>83</v>
      </c>
      <c r="O5628" t="s">
        <v>35</v>
      </c>
      <c r="P5628" t="s">
        <v>44</v>
      </c>
      <c r="Q5628">
        <f>Sales_Data[[#This Row],[Quantity]]*Sales_Data[[#This Row],[Unit_Price]]</f>
        <v>4167.12</v>
      </c>
      <c r="R5628">
        <f>Sales_Data[[#This Row],[Gross_Sales]]*Sales_Data[[#This Row],[Discount]]</f>
        <v>0</v>
      </c>
      <c r="S5628">
        <f>Sales_Data[[#This Row],[Gross_Sales]]-Sales_Data[[#This Row],[Discount_Amount]]</f>
        <v>4167.12</v>
      </c>
      <c r="T5628">
        <f>Sales_Data[[#This Row],[Net Sales]]-Sales_Data[[#This Row],[Cost]]</f>
        <v>1092.3599999999997</v>
      </c>
      <c r="U5628" s="2">
        <f>Sales_Data[[#This Row],[Profit]]/Sales_Data[[#This Row],[Net Sales]]</f>
        <v>0.26213787939872135</v>
      </c>
      <c r="V5628">
        <f>YEAR(Sales_Data[[#This Row],[Order_Date]])</f>
        <v>2025</v>
      </c>
      <c r="W5628" t="str">
        <f>TEXT(Sales_Data[[#This Row],[Order_Date]],"mmm")</f>
        <v>Oct</v>
      </c>
      <c r="X5628">
        <f>MONTH(Sales_Data[[#This Row],[Order_Date]])</f>
        <v>10</v>
      </c>
      <c r="Y5628" t="str">
        <f>"Q"&amp;ROUNDUP(MONTH(Sales_Data[[#This Row],[Order_Date]])/3,0)</f>
        <v>Q4</v>
      </c>
    </row>
    <row r="5629" spans="1:25" x14ac:dyDescent="0.3">
      <c r="A5629" t="s">
        <v>7419</v>
      </c>
      <c r="B5629" s="1">
        <v>45763</v>
      </c>
      <c r="C5629" t="s">
        <v>482</v>
      </c>
      <c r="D5629" t="s">
        <v>151</v>
      </c>
      <c r="E5629" t="s">
        <v>119</v>
      </c>
      <c r="F5629" t="s">
        <v>184</v>
      </c>
      <c r="G5629" t="s">
        <v>41</v>
      </c>
      <c r="H5629" t="s">
        <v>42</v>
      </c>
      <c r="I5629" t="s">
        <v>43</v>
      </c>
      <c r="J5629">
        <v>4</v>
      </c>
      <c r="K5629">
        <v>1681.15</v>
      </c>
      <c r="L5629">
        <v>0.1</v>
      </c>
      <c r="M5629">
        <v>4828.07</v>
      </c>
      <c r="N5629" t="s">
        <v>70</v>
      </c>
      <c r="O5629" t="s">
        <v>53</v>
      </c>
      <c r="P5629" t="s">
        <v>71</v>
      </c>
      <c r="Q5629">
        <f>Sales_Data[[#This Row],[Quantity]]*Sales_Data[[#This Row],[Unit_Price]]</f>
        <v>6724.6</v>
      </c>
      <c r="R5629">
        <f>Sales_Data[[#This Row],[Gross_Sales]]*Sales_Data[[#This Row],[Discount]]</f>
        <v>672.46</v>
      </c>
      <c r="S5629">
        <f>Sales_Data[[#This Row],[Gross_Sales]]-Sales_Data[[#This Row],[Discount_Amount]]</f>
        <v>6052.14</v>
      </c>
      <c r="T5629">
        <f>Sales_Data[[#This Row],[Net Sales]]-Sales_Data[[#This Row],[Cost]]</f>
        <v>1224.0700000000006</v>
      </c>
      <c r="U5629" s="2">
        <f>Sales_Data[[#This Row],[Profit]]/Sales_Data[[#This Row],[Net Sales]]</f>
        <v>0.20225407872256765</v>
      </c>
      <c r="V5629">
        <f>YEAR(Sales_Data[[#This Row],[Order_Date]])</f>
        <v>2025</v>
      </c>
      <c r="W5629" t="str">
        <f>TEXT(Sales_Data[[#This Row],[Order_Date]],"mmm")</f>
        <v>Apr</v>
      </c>
      <c r="X5629">
        <f>MONTH(Sales_Data[[#This Row],[Order_Date]])</f>
        <v>4</v>
      </c>
      <c r="Y5629" t="str">
        <f>"Q"&amp;ROUNDUP(MONTH(Sales_Data[[#This Row],[Order_Date]])/3,0)</f>
        <v>Q2</v>
      </c>
    </row>
    <row r="5630" spans="1:25" x14ac:dyDescent="0.3">
      <c r="A5630" t="s">
        <v>7420</v>
      </c>
      <c r="B5630" s="1">
        <v>45678</v>
      </c>
      <c r="C5630" t="s">
        <v>3200</v>
      </c>
      <c r="D5630" t="s">
        <v>244</v>
      </c>
      <c r="E5630" t="s">
        <v>39</v>
      </c>
      <c r="F5630" t="s">
        <v>96</v>
      </c>
      <c r="G5630" t="s">
        <v>21</v>
      </c>
      <c r="H5630" t="s">
        <v>22</v>
      </c>
      <c r="I5630" t="s">
        <v>62</v>
      </c>
      <c r="J5630">
        <v>1</v>
      </c>
      <c r="K5630">
        <v>2196.5100000000002</v>
      </c>
      <c r="L5630">
        <v>0.05</v>
      </c>
      <c r="M5630">
        <v>1327.05</v>
      </c>
      <c r="N5630" t="s">
        <v>70</v>
      </c>
      <c r="O5630" t="s">
        <v>35</v>
      </c>
      <c r="P5630" t="s">
        <v>44</v>
      </c>
      <c r="Q5630">
        <f>Sales_Data[[#This Row],[Quantity]]*Sales_Data[[#This Row],[Unit_Price]]</f>
        <v>2196.5100000000002</v>
      </c>
      <c r="R5630">
        <f>Sales_Data[[#This Row],[Gross_Sales]]*Sales_Data[[#This Row],[Discount]]</f>
        <v>109.82550000000002</v>
      </c>
      <c r="S5630">
        <f>Sales_Data[[#This Row],[Gross_Sales]]-Sales_Data[[#This Row],[Discount_Amount]]</f>
        <v>2086.6845000000003</v>
      </c>
      <c r="T5630">
        <f>Sales_Data[[#This Row],[Net Sales]]-Sales_Data[[#This Row],[Cost]]</f>
        <v>759.63450000000034</v>
      </c>
      <c r="U5630" s="2">
        <f>Sales_Data[[#This Row],[Profit]]/Sales_Data[[#This Row],[Net Sales]]</f>
        <v>0.36403898145598929</v>
      </c>
      <c r="V5630">
        <f>YEAR(Sales_Data[[#This Row],[Order_Date]])</f>
        <v>2025</v>
      </c>
      <c r="W5630" t="str">
        <f>TEXT(Sales_Data[[#This Row],[Order_Date]],"mmm")</f>
        <v>Jan</v>
      </c>
      <c r="X5630">
        <f>MONTH(Sales_Data[[#This Row],[Order_Date]])</f>
        <v>1</v>
      </c>
      <c r="Y5630" t="str">
        <f>"Q"&amp;ROUNDUP(MONTH(Sales_Data[[#This Row],[Order_Date]])/3,0)</f>
        <v>Q1</v>
      </c>
    </row>
    <row r="5631" spans="1:25" x14ac:dyDescent="0.3">
      <c r="A5631" t="s">
        <v>7421</v>
      </c>
      <c r="B5631" s="1">
        <v>45721</v>
      </c>
      <c r="C5631" t="s">
        <v>2492</v>
      </c>
      <c r="D5631" t="s">
        <v>463</v>
      </c>
      <c r="E5631" t="s">
        <v>48</v>
      </c>
      <c r="F5631" t="s">
        <v>164</v>
      </c>
      <c r="G5631" t="s">
        <v>75</v>
      </c>
      <c r="H5631" t="s">
        <v>185</v>
      </c>
      <c r="I5631" t="s">
        <v>186</v>
      </c>
      <c r="J5631">
        <v>1</v>
      </c>
      <c r="K5631">
        <v>12156.7</v>
      </c>
      <c r="L5631">
        <v>0.05</v>
      </c>
      <c r="M5631">
        <v>8695.1299999999992</v>
      </c>
      <c r="N5631" t="s">
        <v>109</v>
      </c>
      <c r="O5631" t="s">
        <v>35</v>
      </c>
      <c r="P5631" t="s">
        <v>44</v>
      </c>
      <c r="Q5631">
        <f>Sales_Data[[#This Row],[Quantity]]*Sales_Data[[#This Row],[Unit_Price]]</f>
        <v>12156.7</v>
      </c>
      <c r="R5631">
        <f>Sales_Data[[#This Row],[Gross_Sales]]*Sales_Data[[#This Row],[Discount]]</f>
        <v>607.83500000000004</v>
      </c>
      <c r="S5631">
        <f>Sales_Data[[#This Row],[Gross_Sales]]-Sales_Data[[#This Row],[Discount_Amount]]</f>
        <v>11548.865000000002</v>
      </c>
      <c r="T5631">
        <f>Sales_Data[[#This Row],[Net Sales]]-Sales_Data[[#This Row],[Cost]]</f>
        <v>2853.7350000000024</v>
      </c>
      <c r="U5631" s="2">
        <f>Sales_Data[[#This Row],[Profit]]/Sales_Data[[#This Row],[Net Sales]]</f>
        <v>0.24710090558682624</v>
      </c>
      <c r="V5631">
        <f>YEAR(Sales_Data[[#This Row],[Order_Date]])</f>
        <v>2025</v>
      </c>
      <c r="W5631" t="str">
        <f>TEXT(Sales_Data[[#This Row],[Order_Date]],"mmm")</f>
        <v>Mar</v>
      </c>
      <c r="X5631">
        <f>MONTH(Sales_Data[[#This Row],[Order_Date]])</f>
        <v>3</v>
      </c>
      <c r="Y5631" t="str">
        <f>"Q"&amp;ROUNDUP(MONTH(Sales_Data[[#This Row],[Order_Date]])/3,0)</f>
        <v>Q1</v>
      </c>
    </row>
    <row r="5632" spans="1:25" x14ac:dyDescent="0.3">
      <c r="A5632" t="s">
        <v>7422</v>
      </c>
      <c r="B5632" s="1">
        <v>45822</v>
      </c>
      <c r="C5632" t="s">
        <v>3548</v>
      </c>
      <c r="D5632" t="s">
        <v>589</v>
      </c>
      <c r="E5632" t="s">
        <v>48</v>
      </c>
      <c r="F5632" t="s">
        <v>164</v>
      </c>
      <c r="G5632" t="s">
        <v>75</v>
      </c>
      <c r="H5632" t="s">
        <v>256</v>
      </c>
      <c r="I5632" t="s">
        <v>257</v>
      </c>
      <c r="J5632">
        <v>2</v>
      </c>
      <c r="K5632">
        <v>9412.39</v>
      </c>
      <c r="L5632">
        <v>0.1</v>
      </c>
      <c r="M5632">
        <v>13544.64</v>
      </c>
      <c r="N5632" t="s">
        <v>109</v>
      </c>
      <c r="O5632" t="s">
        <v>25</v>
      </c>
      <c r="P5632" t="s">
        <v>71</v>
      </c>
      <c r="Q5632">
        <f>Sales_Data[[#This Row],[Quantity]]*Sales_Data[[#This Row],[Unit_Price]]</f>
        <v>18824.78</v>
      </c>
      <c r="R5632">
        <f>Sales_Data[[#This Row],[Gross_Sales]]*Sales_Data[[#This Row],[Discount]]</f>
        <v>1882.4780000000001</v>
      </c>
      <c r="S5632">
        <f>Sales_Data[[#This Row],[Gross_Sales]]-Sales_Data[[#This Row],[Discount_Amount]]</f>
        <v>16942.302</v>
      </c>
      <c r="T5632">
        <f>Sales_Data[[#This Row],[Net Sales]]-Sales_Data[[#This Row],[Cost]]</f>
        <v>3397.6620000000003</v>
      </c>
      <c r="U5632" s="2">
        <f>Sales_Data[[#This Row],[Profit]]/Sales_Data[[#This Row],[Net Sales]]</f>
        <v>0.20054311391686916</v>
      </c>
      <c r="V5632">
        <f>YEAR(Sales_Data[[#This Row],[Order_Date]])</f>
        <v>2025</v>
      </c>
      <c r="W5632" t="str">
        <f>TEXT(Sales_Data[[#This Row],[Order_Date]],"mmm")</f>
        <v>Jun</v>
      </c>
      <c r="X5632">
        <f>MONTH(Sales_Data[[#This Row],[Order_Date]])</f>
        <v>6</v>
      </c>
      <c r="Y5632" t="str">
        <f>"Q"&amp;ROUNDUP(MONTH(Sales_Data[[#This Row],[Order_Date]])/3,0)</f>
        <v>Q2</v>
      </c>
    </row>
    <row r="5633" spans="1:25" x14ac:dyDescent="0.3">
      <c r="A5633" t="s">
        <v>7423</v>
      </c>
      <c r="B5633" s="1">
        <v>45684</v>
      </c>
      <c r="C5633" t="s">
        <v>4021</v>
      </c>
      <c r="D5633" t="s">
        <v>283</v>
      </c>
      <c r="E5633" t="s">
        <v>39</v>
      </c>
      <c r="F5633" t="s">
        <v>107</v>
      </c>
      <c r="G5633" t="s">
        <v>32</v>
      </c>
      <c r="H5633" t="s">
        <v>33</v>
      </c>
      <c r="I5633" t="s">
        <v>34</v>
      </c>
      <c r="J5633">
        <v>1</v>
      </c>
      <c r="K5633">
        <v>5661.4</v>
      </c>
      <c r="L5633">
        <v>0</v>
      </c>
      <c r="M5633">
        <v>3584.51</v>
      </c>
      <c r="N5633" t="s">
        <v>24</v>
      </c>
      <c r="O5633" t="s">
        <v>35</v>
      </c>
      <c r="P5633" t="s">
        <v>44</v>
      </c>
      <c r="Q5633">
        <f>Sales_Data[[#This Row],[Quantity]]*Sales_Data[[#This Row],[Unit_Price]]</f>
        <v>5661.4</v>
      </c>
      <c r="R5633">
        <f>Sales_Data[[#This Row],[Gross_Sales]]*Sales_Data[[#This Row],[Discount]]</f>
        <v>0</v>
      </c>
      <c r="S5633">
        <f>Sales_Data[[#This Row],[Gross_Sales]]-Sales_Data[[#This Row],[Discount_Amount]]</f>
        <v>5661.4</v>
      </c>
      <c r="T5633">
        <f>Sales_Data[[#This Row],[Net Sales]]-Sales_Data[[#This Row],[Cost]]</f>
        <v>2076.8899999999994</v>
      </c>
      <c r="U5633" s="2">
        <f>Sales_Data[[#This Row],[Profit]]/Sales_Data[[#This Row],[Net Sales]]</f>
        <v>0.36685095559402259</v>
      </c>
      <c r="V5633">
        <f>YEAR(Sales_Data[[#This Row],[Order_Date]])</f>
        <v>2025</v>
      </c>
      <c r="W5633" t="str">
        <f>TEXT(Sales_Data[[#This Row],[Order_Date]],"mmm")</f>
        <v>Jan</v>
      </c>
      <c r="X5633">
        <f>MONTH(Sales_Data[[#This Row],[Order_Date]])</f>
        <v>1</v>
      </c>
      <c r="Y5633" t="str">
        <f>"Q"&amp;ROUNDUP(MONTH(Sales_Data[[#This Row],[Order_Date]])/3,0)</f>
        <v>Q1</v>
      </c>
    </row>
    <row r="5634" spans="1:25" x14ac:dyDescent="0.3">
      <c r="A5634" t="s">
        <v>7424</v>
      </c>
      <c r="B5634" s="1">
        <v>45968</v>
      </c>
      <c r="C5634" t="s">
        <v>772</v>
      </c>
      <c r="D5634" t="s">
        <v>1004</v>
      </c>
      <c r="E5634" t="s">
        <v>48</v>
      </c>
      <c r="F5634" t="s">
        <v>152</v>
      </c>
      <c r="G5634" t="s">
        <v>21</v>
      </c>
      <c r="H5634" t="s">
        <v>297</v>
      </c>
      <c r="I5634" t="s">
        <v>297</v>
      </c>
      <c r="J5634">
        <v>1</v>
      </c>
      <c r="K5634">
        <v>32980.29</v>
      </c>
      <c r="L5634">
        <v>0.2</v>
      </c>
      <c r="M5634">
        <v>22327.96</v>
      </c>
      <c r="N5634" t="s">
        <v>109</v>
      </c>
      <c r="O5634" t="s">
        <v>35</v>
      </c>
      <c r="P5634" t="s">
        <v>71</v>
      </c>
      <c r="Q5634">
        <f>Sales_Data[[#This Row],[Quantity]]*Sales_Data[[#This Row],[Unit_Price]]</f>
        <v>32980.29</v>
      </c>
      <c r="R5634">
        <f>Sales_Data[[#This Row],[Gross_Sales]]*Sales_Data[[#This Row],[Discount]]</f>
        <v>6596.0580000000009</v>
      </c>
      <c r="S5634">
        <f>Sales_Data[[#This Row],[Gross_Sales]]-Sales_Data[[#This Row],[Discount_Amount]]</f>
        <v>26384.232</v>
      </c>
      <c r="T5634">
        <f>Sales_Data[[#This Row],[Net Sales]]-Sales_Data[[#This Row],[Cost]]</f>
        <v>4056.2720000000008</v>
      </c>
      <c r="U5634" s="2">
        <f>Sales_Data[[#This Row],[Profit]]/Sales_Data[[#This Row],[Net Sales]]</f>
        <v>0.153738490474159</v>
      </c>
      <c r="V5634">
        <f>YEAR(Sales_Data[[#This Row],[Order_Date]])</f>
        <v>2025</v>
      </c>
      <c r="W5634" t="str">
        <f>TEXT(Sales_Data[[#This Row],[Order_Date]],"mmm")</f>
        <v>Nov</v>
      </c>
      <c r="X5634">
        <f>MONTH(Sales_Data[[#This Row],[Order_Date]])</f>
        <v>11</v>
      </c>
      <c r="Y5634" t="str">
        <f>"Q"&amp;ROUNDUP(MONTH(Sales_Data[[#This Row],[Order_Date]])/3,0)</f>
        <v>Q4</v>
      </c>
    </row>
    <row r="5635" spans="1:25" x14ac:dyDescent="0.3">
      <c r="A5635" t="s">
        <v>7425</v>
      </c>
      <c r="B5635" s="1">
        <v>45942</v>
      </c>
      <c r="C5635" t="s">
        <v>1420</v>
      </c>
      <c r="D5635" t="s">
        <v>125</v>
      </c>
      <c r="E5635" t="s">
        <v>39</v>
      </c>
      <c r="F5635" t="s">
        <v>96</v>
      </c>
      <c r="G5635" t="s">
        <v>67</v>
      </c>
      <c r="H5635" t="s">
        <v>121</v>
      </c>
      <c r="I5635" t="s">
        <v>122</v>
      </c>
      <c r="J5635">
        <v>1</v>
      </c>
      <c r="K5635">
        <v>4565.99</v>
      </c>
      <c r="L5635">
        <v>0</v>
      </c>
      <c r="M5635">
        <v>3251.71</v>
      </c>
      <c r="N5635" t="s">
        <v>70</v>
      </c>
      <c r="O5635" t="s">
        <v>35</v>
      </c>
      <c r="P5635" t="s">
        <v>71</v>
      </c>
      <c r="Q5635">
        <f>Sales_Data[[#This Row],[Quantity]]*Sales_Data[[#This Row],[Unit_Price]]</f>
        <v>4565.99</v>
      </c>
      <c r="R5635">
        <f>Sales_Data[[#This Row],[Gross_Sales]]*Sales_Data[[#This Row],[Discount]]</f>
        <v>0</v>
      </c>
      <c r="S5635">
        <f>Sales_Data[[#This Row],[Gross_Sales]]-Sales_Data[[#This Row],[Discount_Amount]]</f>
        <v>4565.99</v>
      </c>
      <c r="T5635">
        <f>Sales_Data[[#This Row],[Net Sales]]-Sales_Data[[#This Row],[Cost]]</f>
        <v>1314.2799999999997</v>
      </c>
      <c r="U5635" s="2">
        <f>Sales_Data[[#This Row],[Profit]]/Sales_Data[[#This Row],[Net Sales]]</f>
        <v>0.28784119106699746</v>
      </c>
      <c r="V5635">
        <f>YEAR(Sales_Data[[#This Row],[Order_Date]])</f>
        <v>2025</v>
      </c>
      <c r="W5635" t="str">
        <f>TEXT(Sales_Data[[#This Row],[Order_Date]],"mmm")</f>
        <v>Oct</v>
      </c>
      <c r="X5635">
        <f>MONTH(Sales_Data[[#This Row],[Order_Date]])</f>
        <v>10</v>
      </c>
      <c r="Y5635" t="str">
        <f>"Q"&amp;ROUNDUP(MONTH(Sales_Data[[#This Row],[Order_Date]])/3,0)</f>
        <v>Q4</v>
      </c>
    </row>
    <row r="5636" spans="1:25" x14ac:dyDescent="0.3">
      <c r="A5636" t="s">
        <v>7426</v>
      </c>
      <c r="B5636" s="1">
        <v>45805</v>
      </c>
      <c r="C5636" t="s">
        <v>1880</v>
      </c>
      <c r="D5636" t="s">
        <v>224</v>
      </c>
      <c r="E5636" t="s">
        <v>48</v>
      </c>
      <c r="F5636" t="s">
        <v>132</v>
      </c>
      <c r="G5636" t="s">
        <v>32</v>
      </c>
      <c r="H5636" t="s">
        <v>33</v>
      </c>
      <c r="I5636" t="s">
        <v>34</v>
      </c>
      <c r="J5636">
        <v>2</v>
      </c>
      <c r="K5636">
        <v>22534.45</v>
      </c>
      <c r="L5636">
        <v>0</v>
      </c>
      <c r="M5636">
        <v>31626.959999999999</v>
      </c>
      <c r="N5636" t="s">
        <v>70</v>
      </c>
      <c r="O5636" t="s">
        <v>53</v>
      </c>
      <c r="P5636" t="s">
        <v>71</v>
      </c>
      <c r="Q5636">
        <f>Sales_Data[[#This Row],[Quantity]]*Sales_Data[[#This Row],[Unit_Price]]</f>
        <v>45068.9</v>
      </c>
      <c r="R5636">
        <f>Sales_Data[[#This Row],[Gross_Sales]]*Sales_Data[[#This Row],[Discount]]</f>
        <v>0</v>
      </c>
      <c r="S5636">
        <f>Sales_Data[[#This Row],[Gross_Sales]]-Sales_Data[[#This Row],[Discount_Amount]]</f>
        <v>45068.9</v>
      </c>
      <c r="T5636">
        <f>Sales_Data[[#This Row],[Net Sales]]-Sales_Data[[#This Row],[Cost]]</f>
        <v>13441.940000000002</v>
      </c>
      <c r="U5636" s="2">
        <f>Sales_Data[[#This Row],[Profit]]/Sales_Data[[#This Row],[Net Sales]]</f>
        <v>0.29825311911318009</v>
      </c>
      <c r="V5636">
        <f>YEAR(Sales_Data[[#This Row],[Order_Date]])</f>
        <v>2025</v>
      </c>
      <c r="W5636" t="str">
        <f>TEXT(Sales_Data[[#This Row],[Order_Date]],"mmm")</f>
        <v>May</v>
      </c>
      <c r="X5636">
        <f>MONTH(Sales_Data[[#This Row],[Order_Date]])</f>
        <v>5</v>
      </c>
      <c r="Y5636" t="str">
        <f>"Q"&amp;ROUNDUP(MONTH(Sales_Data[[#This Row],[Order_Date]])/3,0)</f>
        <v>Q2</v>
      </c>
    </row>
    <row r="5637" spans="1:25" x14ac:dyDescent="0.3">
      <c r="A5637" t="s">
        <v>7427</v>
      </c>
      <c r="B5637" s="1">
        <v>45938</v>
      </c>
      <c r="C5637" t="s">
        <v>2385</v>
      </c>
      <c r="D5637" t="s">
        <v>430</v>
      </c>
      <c r="E5637" t="s">
        <v>119</v>
      </c>
      <c r="F5637" t="s">
        <v>184</v>
      </c>
      <c r="G5637" t="s">
        <v>21</v>
      </c>
      <c r="H5637" t="s">
        <v>297</v>
      </c>
      <c r="I5637" t="s">
        <v>494</v>
      </c>
      <c r="J5637">
        <v>3</v>
      </c>
      <c r="K5637">
        <v>5206.41</v>
      </c>
      <c r="L5637">
        <v>0.05</v>
      </c>
      <c r="M5637">
        <v>9668.3700000000008</v>
      </c>
      <c r="N5637" t="s">
        <v>52</v>
      </c>
      <c r="O5637" t="s">
        <v>35</v>
      </c>
      <c r="P5637" t="s">
        <v>26</v>
      </c>
      <c r="Q5637">
        <f>Sales_Data[[#This Row],[Quantity]]*Sales_Data[[#This Row],[Unit_Price]]</f>
        <v>15619.23</v>
      </c>
      <c r="R5637">
        <f>Sales_Data[[#This Row],[Gross_Sales]]*Sales_Data[[#This Row],[Discount]]</f>
        <v>780.9615</v>
      </c>
      <c r="S5637">
        <f>Sales_Data[[#This Row],[Gross_Sales]]-Sales_Data[[#This Row],[Discount_Amount]]</f>
        <v>14838.2685</v>
      </c>
      <c r="T5637">
        <f>Sales_Data[[#This Row],[Net Sales]]-Sales_Data[[#This Row],[Cost]]</f>
        <v>5169.8984999999993</v>
      </c>
      <c r="U5637" s="2">
        <f>Sales_Data[[#This Row],[Profit]]/Sales_Data[[#This Row],[Net Sales]]</f>
        <v>0.3484165622154633</v>
      </c>
      <c r="V5637">
        <f>YEAR(Sales_Data[[#This Row],[Order_Date]])</f>
        <v>2025</v>
      </c>
      <c r="W5637" t="str">
        <f>TEXT(Sales_Data[[#This Row],[Order_Date]],"mmm")</f>
        <v>Oct</v>
      </c>
      <c r="X5637">
        <f>MONTH(Sales_Data[[#This Row],[Order_Date]])</f>
        <v>10</v>
      </c>
      <c r="Y5637" t="str">
        <f>"Q"&amp;ROUNDUP(MONTH(Sales_Data[[#This Row],[Order_Date]])/3,0)</f>
        <v>Q4</v>
      </c>
    </row>
    <row r="5638" spans="1:25" x14ac:dyDescent="0.3">
      <c r="A5638" t="s">
        <v>7428</v>
      </c>
      <c r="B5638" s="1">
        <v>45983</v>
      </c>
      <c r="C5638" t="s">
        <v>5871</v>
      </c>
      <c r="D5638" t="s">
        <v>427</v>
      </c>
      <c r="E5638" t="s">
        <v>19</v>
      </c>
      <c r="F5638" t="s">
        <v>66</v>
      </c>
      <c r="G5638" t="s">
        <v>41</v>
      </c>
      <c r="H5638" t="s">
        <v>171</v>
      </c>
      <c r="I5638" t="s">
        <v>191</v>
      </c>
      <c r="J5638">
        <v>2</v>
      </c>
      <c r="K5638">
        <v>5155.9399999999996</v>
      </c>
      <c r="L5638">
        <v>0.05</v>
      </c>
      <c r="M5638">
        <v>8583.39</v>
      </c>
      <c r="N5638" t="s">
        <v>52</v>
      </c>
      <c r="O5638" t="s">
        <v>35</v>
      </c>
      <c r="P5638" t="s">
        <v>44</v>
      </c>
      <c r="Q5638">
        <f>Sales_Data[[#This Row],[Quantity]]*Sales_Data[[#This Row],[Unit_Price]]</f>
        <v>10311.879999999999</v>
      </c>
      <c r="R5638">
        <f>Sales_Data[[#This Row],[Gross_Sales]]*Sales_Data[[#This Row],[Discount]]</f>
        <v>515.59399999999994</v>
      </c>
      <c r="S5638">
        <f>Sales_Data[[#This Row],[Gross_Sales]]-Sales_Data[[#This Row],[Discount_Amount]]</f>
        <v>9796.2860000000001</v>
      </c>
      <c r="T5638">
        <f>Sales_Data[[#This Row],[Net Sales]]-Sales_Data[[#This Row],[Cost]]</f>
        <v>1212.8960000000006</v>
      </c>
      <c r="U5638" s="2">
        <f>Sales_Data[[#This Row],[Profit]]/Sales_Data[[#This Row],[Net Sales]]</f>
        <v>0.12381182011223443</v>
      </c>
      <c r="V5638">
        <f>YEAR(Sales_Data[[#This Row],[Order_Date]])</f>
        <v>2025</v>
      </c>
      <c r="W5638" t="str">
        <f>TEXT(Sales_Data[[#This Row],[Order_Date]],"mmm")</f>
        <v>Nov</v>
      </c>
      <c r="X5638">
        <f>MONTH(Sales_Data[[#This Row],[Order_Date]])</f>
        <v>11</v>
      </c>
      <c r="Y5638" t="str">
        <f>"Q"&amp;ROUNDUP(MONTH(Sales_Data[[#This Row],[Order_Date]])/3,0)</f>
        <v>Q4</v>
      </c>
    </row>
    <row r="5639" spans="1:25" x14ac:dyDescent="0.3">
      <c r="A5639" t="s">
        <v>7429</v>
      </c>
      <c r="B5639" s="1">
        <v>45976</v>
      </c>
      <c r="C5639" t="s">
        <v>3126</v>
      </c>
      <c r="D5639" t="s">
        <v>1004</v>
      </c>
      <c r="E5639" t="s">
        <v>48</v>
      </c>
      <c r="F5639" t="s">
        <v>126</v>
      </c>
      <c r="G5639" t="s">
        <v>21</v>
      </c>
      <c r="H5639" t="s">
        <v>297</v>
      </c>
      <c r="I5639" t="s">
        <v>297</v>
      </c>
      <c r="J5639">
        <v>2</v>
      </c>
      <c r="K5639">
        <v>21060.3</v>
      </c>
      <c r="L5639">
        <v>0</v>
      </c>
      <c r="M5639">
        <v>32446.79</v>
      </c>
      <c r="N5639" t="s">
        <v>24</v>
      </c>
      <c r="O5639" t="s">
        <v>35</v>
      </c>
      <c r="P5639" t="s">
        <v>71</v>
      </c>
      <c r="Q5639">
        <f>Sales_Data[[#This Row],[Quantity]]*Sales_Data[[#This Row],[Unit_Price]]</f>
        <v>42120.6</v>
      </c>
      <c r="R5639">
        <f>Sales_Data[[#This Row],[Gross_Sales]]*Sales_Data[[#This Row],[Discount]]</f>
        <v>0</v>
      </c>
      <c r="S5639">
        <f>Sales_Data[[#This Row],[Gross_Sales]]-Sales_Data[[#This Row],[Discount_Amount]]</f>
        <v>42120.6</v>
      </c>
      <c r="T5639">
        <f>Sales_Data[[#This Row],[Net Sales]]-Sales_Data[[#This Row],[Cost]]</f>
        <v>9673.8099999999977</v>
      </c>
      <c r="U5639" s="2">
        <f>Sales_Data[[#This Row],[Profit]]/Sales_Data[[#This Row],[Net Sales]]</f>
        <v>0.22966933044638485</v>
      </c>
      <c r="V5639">
        <f>YEAR(Sales_Data[[#This Row],[Order_Date]])</f>
        <v>2025</v>
      </c>
      <c r="W5639" t="str">
        <f>TEXT(Sales_Data[[#This Row],[Order_Date]],"mmm")</f>
        <v>Nov</v>
      </c>
      <c r="X5639">
        <f>MONTH(Sales_Data[[#This Row],[Order_Date]])</f>
        <v>11</v>
      </c>
      <c r="Y5639" t="str">
        <f>"Q"&amp;ROUNDUP(MONTH(Sales_Data[[#This Row],[Order_Date]])/3,0)</f>
        <v>Q4</v>
      </c>
    </row>
    <row r="5640" spans="1:25" x14ac:dyDescent="0.3">
      <c r="A5640" t="s">
        <v>7430</v>
      </c>
      <c r="B5640" s="1">
        <v>45821</v>
      </c>
      <c r="C5640" t="s">
        <v>174</v>
      </c>
      <c r="D5640" t="s">
        <v>522</v>
      </c>
      <c r="E5640" t="s">
        <v>119</v>
      </c>
      <c r="F5640" t="s">
        <v>184</v>
      </c>
      <c r="G5640" t="s">
        <v>21</v>
      </c>
      <c r="H5640" t="s">
        <v>22</v>
      </c>
      <c r="I5640" t="s">
        <v>23</v>
      </c>
      <c r="J5640">
        <v>1</v>
      </c>
      <c r="K5640">
        <v>6044.02</v>
      </c>
      <c r="L5640">
        <v>0.1</v>
      </c>
      <c r="M5640">
        <v>4197.47</v>
      </c>
      <c r="N5640" t="s">
        <v>52</v>
      </c>
      <c r="O5640" t="s">
        <v>35</v>
      </c>
      <c r="P5640" t="s">
        <v>26</v>
      </c>
      <c r="Q5640">
        <f>Sales_Data[[#This Row],[Quantity]]*Sales_Data[[#This Row],[Unit_Price]]</f>
        <v>6044.02</v>
      </c>
      <c r="R5640">
        <f>Sales_Data[[#This Row],[Gross_Sales]]*Sales_Data[[#This Row],[Discount]]</f>
        <v>604.40200000000004</v>
      </c>
      <c r="S5640">
        <f>Sales_Data[[#This Row],[Gross_Sales]]-Sales_Data[[#This Row],[Discount_Amount]]</f>
        <v>5439.6180000000004</v>
      </c>
      <c r="T5640">
        <f>Sales_Data[[#This Row],[Net Sales]]-Sales_Data[[#This Row],[Cost]]</f>
        <v>1242.1480000000001</v>
      </c>
      <c r="U5640" s="2">
        <f>Sales_Data[[#This Row],[Profit]]/Sales_Data[[#This Row],[Net Sales]]</f>
        <v>0.22835206442805359</v>
      </c>
      <c r="V5640">
        <f>YEAR(Sales_Data[[#This Row],[Order_Date]])</f>
        <v>2025</v>
      </c>
      <c r="W5640" t="str">
        <f>TEXT(Sales_Data[[#This Row],[Order_Date]],"mmm")</f>
        <v>Jun</v>
      </c>
      <c r="X5640">
        <f>MONTH(Sales_Data[[#This Row],[Order_Date]])</f>
        <v>6</v>
      </c>
      <c r="Y5640" t="str">
        <f>"Q"&amp;ROUNDUP(MONTH(Sales_Data[[#This Row],[Order_Date]])/3,0)</f>
        <v>Q2</v>
      </c>
    </row>
    <row r="5641" spans="1:25" x14ac:dyDescent="0.3">
      <c r="A5641" t="s">
        <v>7431</v>
      </c>
      <c r="B5641" s="1">
        <v>45881</v>
      </c>
      <c r="C5641" t="s">
        <v>2577</v>
      </c>
      <c r="D5641" t="s">
        <v>1122</v>
      </c>
      <c r="E5641" t="s">
        <v>48</v>
      </c>
      <c r="F5641" t="s">
        <v>132</v>
      </c>
      <c r="G5641" t="s">
        <v>67</v>
      </c>
      <c r="H5641" t="s">
        <v>88</v>
      </c>
      <c r="I5641" t="s">
        <v>89</v>
      </c>
      <c r="J5641">
        <v>1</v>
      </c>
      <c r="K5641">
        <v>11047.23</v>
      </c>
      <c r="L5641">
        <v>0.05</v>
      </c>
      <c r="M5641">
        <v>8171.04</v>
      </c>
      <c r="N5641" t="s">
        <v>109</v>
      </c>
      <c r="O5641" t="s">
        <v>35</v>
      </c>
      <c r="P5641" t="s">
        <v>44</v>
      </c>
      <c r="Q5641">
        <f>Sales_Data[[#This Row],[Quantity]]*Sales_Data[[#This Row],[Unit_Price]]</f>
        <v>11047.23</v>
      </c>
      <c r="R5641">
        <f>Sales_Data[[#This Row],[Gross_Sales]]*Sales_Data[[#This Row],[Discount]]</f>
        <v>552.36149999999998</v>
      </c>
      <c r="S5641">
        <f>Sales_Data[[#This Row],[Gross_Sales]]-Sales_Data[[#This Row],[Discount_Amount]]</f>
        <v>10494.8685</v>
      </c>
      <c r="T5641">
        <f>Sales_Data[[#This Row],[Net Sales]]-Sales_Data[[#This Row],[Cost]]</f>
        <v>2323.8285000000005</v>
      </c>
      <c r="U5641" s="2">
        <f>Sales_Data[[#This Row],[Profit]]/Sales_Data[[#This Row],[Net Sales]]</f>
        <v>0.22142521366513554</v>
      </c>
      <c r="V5641">
        <f>YEAR(Sales_Data[[#This Row],[Order_Date]])</f>
        <v>2025</v>
      </c>
      <c r="W5641" t="str">
        <f>TEXT(Sales_Data[[#This Row],[Order_Date]],"mmm")</f>
        <v>Aug</v>
      </c>
      <c r="X5641">
        <f>MONTH(Sales_Data[[#This Row],[Order_Date]])</f>
        <v>8</v>
      </c>
      <c r="Y5641" t="str">
        <f>"Q"&amp;ROUNDUP(MONTH(Sales_Data[[#This Row],[Order_Date]])/3,0)</f>
        <v>Q3</v>
      </c>
    </row>
    <row r="5642" spans="1:25" x14ac:dyDescent="0.3">
      <c r="A5642" t="s">
        <v>7432</v>
      </c>
      <c r="B5642" s="1">
        <v>45929</v>
      </c>
      <c r="C5642" t="s">
        <v>802</v>
      </c>
      <c r="D5642" t="s">
        <v>715</v>
      </c>
      <c r="E5642" t="s">
        <v>19</v>
      </c>
      <c r="F5642" t="s">
        <v>66</v>
      </c>
      <c r="G5642" t="s">
        <v>41</v>
      </c>
      <c r="H5642" t="s">
        <v>171</v>
      </c>
      <c r="I5642" t="s">
        <v>172</v>
      </c>
      <c r="J5642">
        <v>1</v>
      </c>
      <c r="K5642">
        <v>11377.94</v>
      </c>
      <c r="L5642">
        <v>0</v>
      </c>
      <c r="M5642">
        <v>8288.9599999999991</v>
      </c>
      <c r="N5642" t="s">
        <v>24</v>
      </c>
      <c r="O5642" t="s">
        <v>35</v>
      </c>
      <c r="P5642" t="s">
        <v>26</v>
      </c>
      <c r="Q5642">
        <f>Sales_Data[[#This Row],[Quantity]]*Sales_Data[[#This Row],[Unit_Price]]</f>
        <v>11377.94</v>
      </c>
      <c r="R5642">
        <f>Sales_Data[[#This Row],[Gross_Sales]]*Sales_Data[[#This Row],[Discount]]</f>
        <v>0</v>
      </c>
      <c r="S5642">
        <f>Sales_Data[[#This Row],[Gross_Sales]]-Sales_Data[[#This Row],[Discount_Amount]]</f>
        <v>11377.94</v>
      </c>
      <c r="T5642">
        <f>Sales_Data[[#This Row],[Net Sales]]-Sales_Data[[#This Row],[Cost]]</f>
        <v>3088.9800000000014</v>
      </c>
      <c r="U5642" s="2">
        <f>Sales_Data[[#This Row],[Profit]]/Sales_Data[[#This Row],[Net Sales]]</f>
        <v>0.27148851198020041</v>
      </c>
      <c r="V5642">
        <f>YEAR(Sales_Data[[#This Row],[Order_Date]])</f>
        <v>2025</v>
      </c>
      <c r="W5642" t="str">
        <f>TEXT(Sales_Data[[#This Row],[Order_Date]],"mmm")</f>
        <v>Sep</v>
      </c>
      <c r="X5642">
        <f>MONTH(Sales_Data[[#This Row],[Order_Date]])</f>
        <v>9</v>
      </c>
      <c r="Y5642" t="str">
        <f>"Q"&amp;ROUNDUP(MONTH(Sales_Data[[#This Row],[Order_Date]])/3,0)</f>
        <v>Q3</v>
      </c>
    </row>
    <row r="5643" spans="1:25" x14ac:dyDescent="0.3">
      <c r="A5643" t="s">
        <v>7433</v>
      </c>
      <c r="B5643" s="1">
        <v>45803</v>
      </c>
      <c r="C5643" t="s">
        <v>1863</v>
      </c>
      <c r="D5643" t="s">
        <v>100</v>
      </c>
      <c r="E5643" t="s">
        <v>30</v>
      </c>
      <c r="F5643" t="s">
        <v>210</v>
      </c>
      <c r="G5643" t="s">
        <v>21</v>
      </c>
      <c r="H5643" t="s">
        <v>22</v>
      </c>
      <c r="I5643" t="s">
        <v>23</v>
      </c>
      <c r="J5643">
        <v>3</v>
      </c>
      <c r="K5643">
        <v>4298.12</v>
      </c>
      <c r="L5643">
        <v>0.15</v>
      </c>
      <c r="M5643">
        <v>7886.14</v>
      </c>
      <c r="N5643" t="s">
        <v>70</v>
      </c>
      <c r="O5643" t="s">
        <v>53</v>
      </c>
      <c r="P5643" t="s">
        <v>44</v>
      </c>
      <c r="Q5643">
        <f>Sales_Data[[#This Row],[Quantity]]*Sales_Data[[#This Row],[Unit_Price]]</f>
        <v>12894.36</v>
      </c>
      <c r="R5643">
        <f>Sales_Data[[#This Row],[Gross_Sales]]*Sales_Data[[#This Row],[Discount]]</f>
        <v>1934.154</v>
      </c>
      <c r="S5643">
        <f>Sales_Data[[#This Row],[Gross_Sales]]-Sales_Data[[#This Row],[Discount_Amount]]</f>
        <v>10960.206</v>
      </c>
      <c r="T5643">
        <f>Sales_Data[[#This Row],[Net Sales]]-Sales_Data[[#This Row],[Cost]]</f>
        <v>3074.0659999999998</v>
      </c>
      <c r="U5643" s="2">
        <f>Sales_Data[[#This Row],[Profit]]/Sales_Data[[#This Row],[Net Sales]]</f>
        <v>0.28047520274710164</v>
      </c>
      <c r="V5643">
        <f>YEAR(Sales_Data[[#This Row],[Order_Date]])</f>
        <v>2025</v>
      </c>
      <c r="W5643" t="str">
        <f>TEXT(Sales_Data[[#This Row],[Order_Date]],"mmm")</f>
        <v>May</v>
      </c>
      <c r="X5643">
        <f>MONTH(Sales_Data[[#This Row],[Order_Date]])</f>
        <v>5</v>
      </c>
      <c r="Y5643" t="str">
        <f>"Q"&amp;ROUNDUP(MONTH(Sales_Data[[#This Row],[Order_Date]])/3,0)</f>
        <v>Q2</v>
      </c>
    </row>
    <row r="5644" spans="1:25" x14ac:dyDescent="0.3">
      <c r="A5644" t="s">
        <v>7434</v>
      </c>
      <c r="B5644" s="1">
        <v>46013</v>
      </c>
      <c r="C5644" t="s">
        <v>2579</v>
      </c>
      <c r="D5644" t="s">
        <v>404</v>
      </c>
      <c r="E5644" t="s">
        <v>19</v>
      </c>
      <c r="F5644" t="s">
        <v>81</v>
      </c>
      <c r="G5644" t="s">
        <v>67</v>
      </c>
      <c r="H5644" t="s">
        <v>133</v>
      </c>
      <c r="I5644" t="s">
        <v>138</v>
      </c>
      <c r="J5644">
        <v>1</v>
      </c>
      <c r="K5644">
        <v>2783.32</v>
      </c>
      <c r="L5644">
        <v>0.15</v>
      </c>
      <c r="M5644">
        <v>1804.4</v>
      </c>
      <c r="N5644" t="s">
        <v>24</v>
      </c>
      <c r="O5644" t="s">
        <v>35</v>
      </c>
      <c r="P5644" t="s">
        <v>71</v>
      </c>
      <c r="Q5644">
        <f>Sales_Data[[#This Row],[Quantity]]*Sales_Data[[#This Row],[Unit_Price]]</f>
        <v>2783.32</v>
      </c>
      <c r="R5644">
        <f>Sales_Data[[#This Row],[Gross_Sales]]*Sales_Data[[#This Row],[Discount]]</f>
        <v>417.49799999999999</v>
      </c>
      <c r="S5644">
        <f>Sales_Data[[#This Row],[Gross_Sales]]-Sales_Data[[#This Row],[Discount_Amount]]</f>
        <v>2365.8220000000001</v>
      </c>
      <c r="T5644">
        <f>Sales_Data[[#This Row],[Net Sales]]-Sales_Data[[#This Row],[Cost]]</f>
        <v>561.42200000000003</v>
      </c>
      <c r="U5644" s="2">
        <f>Sales_Data[[#This Row],[Profit]]/Sales_Data[[#This Row],[Net Sales]]</f>
        <v>0.23730525796108076</v>
      </c>
      <c r="V5644">
        <f>YEAR(Sales_Data[[#This Row],[Order_Date]])</f>
        <v>2025</v>
      </c>
      <c r="W5644" t="str">
        <f>TEXT(Sales_Data[[#This Row],[Order_Date]],"mmm")</f>
        <v>Dec</v>
      </c>
      <c r="X5644">
        <f>MONTH(Sales_Data[[#This Row],[Order_Date]])</f>
        <v>12</v>
      </c>
      <c r="Y5644" t="str">
        <f>"Q"&amp;ROUNDUP(MONTH(Sales_Data[[#This Row],[Order_Date]])/3,0)</f>
        <v>Q4</v>
      </c>
    </row>
    <row r="5645" spans="1:25" x14ac:dyDescent="0.3">
      <c r="A5645" t="s">
        <v>7435</v>
      </c>
      <c r="B5645" s="1">
        <v>45687</v>
      </c>
      <c r="C5645" t="s">
        <v>2610</v>
      </c>
      <c r="D5645" t="s">
        <v>141</v>
      </c>
      <c r="E5645" t="s">
        <v>19</v>
      </c>
      <c r="F5645" t="s">
        <v>57</v>
      </c>
      <c r="G5645" t="s">
        <v>21</v>
      </c>
      <c r="H5645" t="s">
        <v>297</v>
      </c>
      <c r="I5645" t="s">
        <v>297</v>
      </c>
      <c r="J5645">
        <v>5</v>
      </c>
      <c r="K5645">
        <v>16226.08</v>
      </c>
      <c r="L5645">
        <v>0.1</v>
      </c>
      <c r="M5645">
        <v>48403.24</v>
      </c>
      <c r="N5645" t="s">
        <v>24</v>
      </c>
      <c r="O5645" t="s">
        <v>35</v>
      </c>
      <c r="P5645" t="s">
        <v>44</v>
      </c>
      <c r="Q5645">
        <f>Sales_Data[[#This Row],[Quantity]]*Sales_Data[[#This Row],[Unit_Price]]</f>
        <v>81130.399999999994</v>
      </c>
      <c r="R5645">
        <f>Sales_Data[[#This Row],[Gross_Sales]]*Sales_Data[[#This Row],[Discount]]</f>
        <v>8113.04</v>
      </c>
      <c r="S5645">
        <f>Sales_Data[[#This Row],[Gross_Sales]]-Sales_Data[[#This Row],[Discount_Amount]]</f>
        <v>73017.36</v>
      </c>
      <c r="T5645">
        <f>Sales_Data[[#This Row],[Net Sales]]-Sales_Data[[#This Row],[Cost]]</f>
        <v>24614.120000000003</v>
      </c>
      <c r="U5645" s="2">
        <f>Sales_Data[[#This Row],[Profit]]/Sales_Data[[#This Row],[Net Sales]]</f>
        <v>0.33709956098111465</v>
      </c>
      <c r="V5645">
        <f>YEAR(Sales_Data[[#This Row],[Order_Date]])</f>
        <v>2025</v>
      </c>
      <c r="W5645" t="str">
        <f>TEXT(Sales_Data[[#This Row],[Order_Date]],"mmm")</f>
        <v>Jan</v>
      </c>
      <c r="X5645">
        <f>MONTH(Sales_Data[[#This Row],[Order_Date]])</f>
        <v>1</v>
      </c>
      <c r="Y5645" t="str">
        <f>"Q"&amp;ROUNDUP(MONTH(Sales_Data[[#This Row],[Order_Date]])/3,0)</f>
        <v>Q1</v>
      </c>
    </row>
    <row r="5646" spans="1:25" x14ac:dyDescent="0.3">
      <c r="A5646" t="s">
        <v>7436</v>
      </c>
      <c r="B5646" s="1">
        <v>45702</v>
      </c>
      <c r="C5646" t="s">
        <v>1961</v>
      </c>
      <c r="D5646" t="s">
        <v>436</v>
      </c>
      <c r="E5646" t="s">
        <v>19</v>
      </c>
      <c r="F5646" t="s">
        <v>81</v>
      </c>
      <c r="G5646" t="s">
        <v>67</v>
      </c>
      <c r="H5646" t="s">
        <v>121</v>
      </c>
      <c r="I5646" t="s">
        <v>142</v>
      </c>
      <c r="J5646">
        <v>1</v>
      </c>
      <c r="K5646">
        <v>2074.41</v>
      </c>
      <c r="L5646">
        <v>0.1</v>
      </c>
      <c r="M5646">
        <v>1443.36</v>
      </c>
      <c r="N5646" t="s">
        <v>24</v>
      </c>
      <c r="O5646" t="s">
        <v>25</v>
      </c>
      <c r="P5646" t="s">
        <v>71</v>
      </c>
      <c r="Q5646">
        <f>Sales_Data[[#This Row],[Quantity]]*Sales_Data[[#This Row],[Unit_Price]]</f>
        <v>2074.41</v>
      </c>
      <c r="R5646">
        <f>Sales_Data[[#This Row],[Gross_Sales]]*Sales_Data[[#This Row],[Discount]]</f>
        <v>207.441</v>
      </c>
      <c r="S5646">
        <f>Sales_Data[[#This Row],[Gross_Sales]]-Sales_Data[[#This Row],[Discount_Amount]]</f>
        <v>1866.9689999999998</v>
      </c>
      <c r="T5646">
        <f>Sales_Data[[#This Row],[Net Sales]]-Sales_Data[[#This Row],[Cost]]</f>
        <v>423.60899999999992</v>
      </c>
      <c r="U5646" s="2">
        <f>Sales_Data[[#This Row],[Profit]]/Sales_Data[[#This Row],[Net Sales]]</f>
        <v>0.22689664370431431</v>
      </c>
      <c r="V5646">
        <f>YEAR(Sales_Data[[#This Row],[Order_Date]])</f>
        <v>2025</v>
      </c>
      <c r="W5646" t="str">
        <f>TEXT(Sales_Data[[#This Row],[Order_Date]],"mmm")</f>
        <v>Feb</v>
      </c>
      <c r="X5646">
        <f>MONTH(Sales_Data[[#This Row],[Order_Date]])</f>
        <v>2</v>
      </c>
      <c r="Y5646" t="str">
        <f>"Q"&amp;ROUNDUP(MONTH(Sales_Data[[#This Row],[Order_Date]])/3,0)</f>
        <v>Q1</v>
      </c>
    </row>
    <row r="5647" spans="1:25" x14ac:dyDescent="0.3">
      <c r="A5647" t="s">
        <v>7437</v>
      </c>
      <c r="B5647" s="1">
        <v>45932</v>
      </c>
      <c r="C5647" t="s">
        <v>4766</v>
      </c>
      <c r="D5647" t="s">
        <v>817</v>
      </c>
      <c r="E5647" t="s">
        <v>48</v>
      </c>
      <c r="F5647" t="s">
        <v>126</v>
      </c>
      <c r="G5647" t="s">
        <v>75</v>
      </c>
      <c r="H5647" t="s">
        <v>256</v>
      </c>
      <c r="I5647" t="s">
        <v>257</v>
      </c>
      <c r="J5647">
        <v>2</v>
      </c>
      <c r="K5647">
        <v>23655.74</v>
      </c>
      <c r="L5647">
        <v>0</v>
      </c>
      <c r="M5647">
        <v>35456.730000000003</v>
      </c>
      <c r="N5647" t="s">
        <v>70</v>
      </c>
      <c r="O5647" t="s">
        <v>35</v>
      </c>
      <c r="P5647" t="s">
        <v>44</v>
      </c>
      <c r="Q5647">
        <f>Sales_Data[[#This Row],[Quantity]]*Sales_Data[[#This Row],[Unit_Price]]</f>
        <v>47311.48</v>
      </c>
      <c r="R5647">
        <f>Sales_Data[[#This Row],[Gross_Sales]]*Sales_Data[[#This Row],[Discount]]</f>
        <v>0</v>
      </c>
      <c r="S5647">
        <f>Sales_Data[[#This Row],[Gross_Sales]]-Sales_Data[[#This Row],[Discount_Amount]]</f>
        <v>47311.48</v>
      </c>
      <c r="T5647">
        <f>Sales_Data[[#This Row],[Net Sales]]-Sales_Data[[#This Row],[Cost]]</f>
        <v>11854.75</v>
      </c>
      <c r="U5647" s="2">
        <f>Sales_Data[[#This Row],[Profit]]/Sales_Data[[#This Row],[Net Sales]]</f>
        <v>0.25056814963302776</v>
      </c>
      <c r="V5647">
        <f>YEAR(Sales_Data[[#This Row],[Order_Date]])</f>
        <v>2025</v>
      </c>
      <c r="W5647" t="str">
        <f>TEXT(Sales_Data[[#This Row],[Order_Date]],"mmm")</f>
        <v>Oct</v>
      </c>
      <c r="X5647">
        <f>MONTH(Sales_Data[[#This Row],[Order_Date]])</f>
        <v>10</v>
      </c>
      <c r="Y5647" t="str">
        <f>"Q"&amp;ROUNDUP(MONTH(Sales_Data[[#This Row],[Order_Date]])/3,0)</f>
        <v>Q4</v>
      </c>
    </row>
    <row r="5648" spans="1:25" x14ac:dyDescent="0.3">
      <c r="A5648" t="s">
        <v>7438</v>
      </c>
      <c r="B5648" s="1">
        <v>45691</v>
      </c>
      <c r="C5648" t="s">
        <v>1405</v>
      </c>
      <c r="D5648" t="s">
        <v>307</v>
      </c>
      <c r="E5648" t="s">
        <v>48</v>
      </c>
      <c r="F5648" t="s">
        <v>132</v>
      </c>
      <c r="G5648" t="s">
        <v>67</v>
      </c>
      <c r="H5648" t="s">
        <v>88</v>
      </c>
      <c r="I5648" t="s">
        <v>157</v>
      </c>
      <c r="J5648">
        <v>4</v>
      </c>
      <c r="K5648">
        <v>40267.339999999997</v>
      </c>
      <c r="L5648">
        <v>0.05</v>
      </c>
      <c r="M5648">
        <v>100761.73</v>
      </c>
      <c r="N5648" t="s">
        <v>109</v>
      </c>
      <c r="O5648" t="s">
        <v>35</v>
      </c>
      <c r="P5648" t="s">
        <v>44</v>
      </c>
      <c r="Q5648">
        <f>Sales_Data[[#This Row],[Quantity]]*Sales_Data[[#This Row],[Unit_Price]]</f>
        <v>161069.35999999999</v>
      </c>
      <c r="R5648">
        <f>Sales_Data[[#This Row],[Gross_Sales]]*Sales_Data[[#This Row],[Discount]]</f>
        <v>8053.4679999999998</v>
      </c>
      <c r="S5648">
        <f>Sales_Data[[#This Row],[Gross_Sales]]-Sales_Data[[#This Row],[Discount_Amount]]</f>
        <v>153015.89199999999</v>
      </c>
      <c r="T5648">
        <f>Sales_Data[[#This Row],[Net Sales]]-Sales_Data[[#This Row],[Cost]]</f>
        <v>52254.161999999997</v>
      </c>
      <c r="U5648" s="2">
        <f>Sales_Data[[#This Row],[Profit]]/Sales_Data[[#This Row],[Net Sales]]</f>
        <v>0.34149499974813075</v>
      </c>
      <c r="V5648">
        <f>YEAR(Sales_Data[[#This Row],[Order_Date]])</f>
        <v>2025</v>
      </c>
      <c r="W5648" t="str">
        <f>TEXT(Sales_Data[[#This Row],[Order_Date]],"mmm")</f>
        <v>Feb</v>
      </c>
      <c r="X5648">
        <f>MONTH(Sales_Data[[#This Row],[Order_Date]])</f>
        <v>2</v>
      </c>
      <c r="Y5648" t="str">
        <f>"Q"&amp;ROUNDUP(MONTH(Sales_Data[[#This Row],[Order_Date]])/3,0)</f>
        <v>Q1</v>
      </c>
    </row>
    <row r="5649" spans="1:25" x14ac:dyDescent="0.3">
      <c r="A5649" t="s">
        <v>7439</v>
      </c>
      <c r="B5649" s="1">
        <v>45798</v>
      </c>
      <c r="C5649" t="s">
        <v>2996</v>
      </c>
      <c r="D5649" t="s">
        <v>728</v>
      </c>
      <c r="E5649" t="s">
        <v>30</v>
      </c>
      <c r="F5649" t="s">
        <v>31</v>
      </c>
      <c r="G5649" t="s">
        <v>21</v>
      </c>
      <c r="H5649" t="s">
        <v>127</v>
      </c>
      <c r="I5649" t="s">
        <v>128</v>
      </c>
      <c r="J5649">
        <v>1</v>
      </c>
      <c r="K5649">
        <v>2907.22</v>
      </c>
      <c r="L5649">
        <v>0.05</v>
      </c>
      <c r="M5649">
        <v>2272.08</v>
      </c>
      <c r="N5649" t="s">
        <v>24</v>
      </c>
      <c r="O5649" t="s">
        <v>35</v>
      </c>
      <c r="P5649" t="s">
        <v>44</v>
      </c>
      <c r="Q5649">
        <f>Sales_Data[[#This Row],[Quantity]]*Sales_Data[[#This Row],[Unit_Price]]</f>
        <v>2907.22</v>
      </c>
      <c r="R5649">
        <f>Sales_Data[[#This Row],[Gross_Sales]]*Sales_Data[[#This Row],[Discount]]</f>
        <v>145.36099999999999</v>
      </c>
      <c r="S5649">
        <f>Sales_Data[[#This Row],[Gross_Sales]]-Sales_Data[[#This Row],[Discount_Amount]]</f>
        <v>2761.8589999999999</v>
      </c>
      <c r="T5649">
        <f>Sales_Data[[#This Row],[Net Sales]]-Sales_Data[[#This Row],[Cost]]</f>
        <v>489.779</v>
      </c>
      <c r="U5649" s="2">
        <f>Sales_Data[[#This Row],[Profit]]/Sales_Data[[#This Row],[Net Sales]]</f>
        <v>0.17733671414797061</v>
      </c>
      <c r="V5649">
        <f>YEAR(Sales_Data[[#This Row],[Order_Date]])</f>
        <v>2025</v>
      </c>
      <c r="W5649" t="str">
        <f>TEXT(Sales_Data[[#This Row],[Order_Date]],"mmm")</f>
        <v>May</v>
      </c>
      <c r="X5649">
        <f>MONTH(Sales_Data[[#This Row],[Order_Date]])</f>
        <v>5</v>
      </c>
      <c r="Y5649" t="str">
        <f>"Q"&amp;ROUNDUP(MONTH(Sales_Data[[#This Row],[Order_Date]])/3,0)</f>
        <v>Q2</v>
      </c>
    </row>
    <row r="5650" spans="1:25" x14ac:dyDescent="0.3">
      <c r="A5650" t="s">
        <v>7440</v>
      </c>
      <c r="B5650" s="1">
        <v>45975</v>
      </c>
      <c r="C5650" t="s">
        <v>2818</v>
      </c>
      <c r="D5650" t="s">
        <v>131</v>
      </c>
      <c r="E5650" t="s">
        <v>39</v>
      </c>
      <c r="F5650" t="s">
        <v>405</v>
      </c>
      <c r="G5650" t="s">
        <v>67</v>
      </c>
      <c r="H5650" t="s">
        <v>88</v>
      </c>
      <c r="I5650" t="s">
        <v>157</v>
      </c>
      <c r="J5650">
        <v>2</v>
      </c>
      <c r="K5650">
        <v>1036.18</v>
      </c>
      <c r="L5650">
        <v>0.2</v>
      </c>
      <c r="M5650">
        <v>1060.43</v>
      </c>
      <c r="N5650" t="s">
        <v>24</v>
      </c>
      <c r="O5650" t="s">
        <v>35</v>
      </c>
      <c r="P5650" t="s">
        <v>44</v>
      </c>
      <c r="Q5650">
        <f>Sales_Data[[#This Row],[Quantity]]*Sales_Data[[#This Row],[Unit_Price]]</f>
        <v>2072.36</v>
      </c>
      <c r="R5650">
        <f>Sales_Data[[#This Row],[Gross_Sales]]*Sales_Data[[#This Row],[Discount]]</f>
        <v>414.47200000000004</v>
      </c>
      <c r="S5650">
        <f>Sales_Data[[#This Row],[Gross_Sales]]-Sales_Data[[#This Row],[Discount_Amount]]</f>
        <v>1657.8880000000001</v>
      </c>
      <c r="T5650">
        <f>Sales_Data[[#This Row],[Net Sales]]-Sales_Data[[#This Row],[Cost]]</f>
        <v>597.45800000000008</v>
      </c>
      <c r="U5650" s="2">
        <f>Sales_Data[[#This Row],[Profit]]/Sales_Data[[#This Row],[Net Sales]]</f>
        <v>0.36037295643614048</v>
      </c>
      <c r="V5650">
        <f>YEAR(Sales_Data[[#This Row],[Order_Date]])</f>
        <v>2025</v>
      </c>
      <c r="W5650" t="str">
        <f>TEXT(Sales_Data[[#This Row],[Order_Date]],"mmm")</f>
        <v>Nov</v>
      </c>
      <c r="X5650">
        <f>MONTH(Sales_Data[[#This Row],[Order_Date]])</f>
        <v>11</v>
      </c>
      <c r="Y5650" t="str">
        <f>"Q"&amp;ROUNDUP(MONTH(Sales_Data[[#This Row],[Order_Date]])/3,0)</f>
        <v>Q4</v>
      </c>
    </row>
    <row r="5651" spans="1:25" x14ac:dyDescent="0.3">
      <c r="A5651" t="s">
        <v>7441</v>
      </c>
      <c r="B5651" s="1">
        <v>45878</v>
      </c>
      <c r="C5651" t="s">
        <v>2399</v>
      </c>
      <c r="D5651" t="s">
        <v>61</v>
      </c>
      <c r="E5651" t="s">
        <v>48</v>
      </c>
      <c r="F5651" t="s">
        <v>49</v>
      </c>
      <c r="G5651" t="s">
        <v>41</v>
      </c>
      <c r="H5651" t="s">
        <v>102</v>
      </c>
      <c r="I5651" t="s">
        <v>165</v>
      </c>
      <c r="J5651">
        <v>1</v>
      </c>
      <c r="K5651">
        <v>52230.99</v>
      </c>
      <c r="L5651">
        <v>0.05</v>
      </c>
      <c r="M5651">
        <v>33862.980000000003</v>
      </c>
      <c r="N5651" t="s">
        <v>70</v>
      </c>
      <c r="O5651" t="s">
        <v>35</v>
      </c>
      <c r="P5651" t="s">
        <v>26</v>
      </c>
      <c r="Q5651">
        <f>Sales_Data[[#This Row],[Quantity]]*Sales_Data[[#This Row],[Unit_Price]]</f>
        <v>52230.99</v>
      </c>
      <c r="R5651">
        <f>Sales_Data[[#This Row],[Gross_Sales]]*Sales_Data[[#This Row],[Discount]]</f>
        <v>2611.5495000000001</v>
      </c>
      <c r="S5651">
        <f>Sales_Data[[#This Row],[Gross_Sales]]-Sales_Data[[#This Row],[Discount_Amount]]</f>
        <v>49619.440499999997</v>
      </c>
      <c r="T5651">
        <f>Sales_Data[[#This Row],[Net Sales]]-Sales_Data[[#This Row],[Cost]]</f>
        <v>15756.460499999994</v>
      </c>
      <c r="U5651" s="2">
        <f>Sales_Data[[#This Row],[Profit]]/Sales_Data[[#This Row],[Net Sales]]</f>
        <v>0.3175461138059385</v>
      </c>
      <c r="V5651">
        <f>YEAR(Sales_Data[[#This Row],[Order_Date]])</f>
        <v>2025</v>
      </c>
      <c r="W5651" t="str">
        <f>TEXT(Sales_Data[[#This Row],[Order_Date]],"mmm")</f>
        <v>Aug</v>
      </c>
      <c r="X5651">
        <f>MONTH(Sales_Data[[#This Row],[Order_Date]])</f>
        <v>8</v>
      </c>
      <c r="Y5651" t="str">
        <f>"Q"&amp;ROUNDUP(MONTH(Sales_Data[[#This Row],[Order_Date]])/3,0)</f>
        <v>Q3</v>
      </c>
    </row>
    <row r="5652" spans="1:25" x14ac:dyDescent="0.3">
      <c r="A5652" t="s">
        <v>7442</v>
      </c>
      <c r="B5652" s="1">
        <v>46013</v>
      </c>
      <c r="C5652" t="s">
        <v>1429</v>
      </c>
      <c r="D5652" t="s">
        <v>18</v>
      </c>
      <c r="E5652" t="s">
        <v>48</v>
      </c>
      <c r="F5652" t="s">
        <v>164</v>
      </c>
      <c r="G5652" t="s">
        <v>21</v>
      </c>
      <c r="H5652" t="s">
        <v>230</v>
      </c>
      <c r="I5652" t="s">
        <v>231</v>
      </c>
      <c r="J5652">
        <v>1</v>
      </c>
      <c r="K5652">
        <v>63295.23</v>
      </c>
      <c r="L5652">
        <v>0</v>
      </c>
      <c r="M5652">
        <v>42023.45</v>
      </c>
      <c r="N5652" t="s">
        <v>52</v>
      </c>
      <c r="O5652" t="s">
        <v>35</v>
      </c>
      <c r="P5652" t="s">
        <v>44</v>
      </c>
      <c r="Q5652">
        <f>Sales_Data[[#This Row],[Quantity]]*Sales_Data[[#This Row],[Unit_Price]]</f>
        <v>63295.23</v>
      </c>
      <c r="R5652">
        <f>Sales_Data[[#This Row],[Gross_Sales]]*Sales_Data[[#This Row],[Discount]]</f>
        <v>0</v>
      </c>
      <c r="S5652">
        <f>Sales_Data[[#This Row],[Gross_Sales]]-Sales_Data[[#This Row],[Discount_Amount]]</f>
        <v>63295.23</v>
      </c>
      <c r="T5652">
        <f>Sales_Data[[#This Row],[Net Sales]]-Sales_Data[[#This Row],[Cost]]</f>
        <v>21271.780000000006</v>
      </c>
      <c r="U5652" s="2">
        <f>Sales_Data[[#This Row],[Profit]]/Sales_Data[[#This Row],[Net Sales]]</f>
        <v>0.33607240229635005</v>
      </c>
      <c r="V5652">
        <f>YEAR(Sales_Data[[#This Row],[Order_Date]])</f>
        <v>2025</v>
      </c>
      <c r="W5652" t="str">
        <f>TEXT(Sales_Data[[#This Row],[Order_Date]],"mmm")</f>
        <v>Dec</v>
      </c>
      <c r="X5652">
        <f>MONTH(Sales_Data[[#This Row],[Order_Date]])</f>
        <v>12</v>
      </c>
      <c r="Y5652" t="str">
        <f>"Q"&amp;ROUNDUP(MONTH(Sales_Data[[#This Row],[Order_Date]])/3,0)</f>
        <v>Q4</v>
      </c>
    </row>
    <row r="5653" spans="1:25" x14ac:dyDescent="0.3">
      <c r="A5653" t="s">
        <v>7443</v>
      </c>
      <c r="B5653" s="1">
        <v>45679</v>
      </c>
      <c r="C5653" t="s">
        <v>346</v>
      </c>
      <c r="D5653" t="s">
        <v>274</v>
      </c>
      <c r="E5653" t="s">
        <v>119</v>
      </c>
      <c r="F5653" t="s">
        <v>120</v>
      </c>
      <c r="G5653" t="s">
        <v>67</v>
      </c>
      <c r="H5653" t="s">
        <v>68</v>
      </c>
      <c r="I5653" t="s">
        <v>97</v>
      </c>
      <c r="J5653">
        <v>1</v>
      </c>
      <c r="K5653">
        <v>2040.44</v>
      </c>
      <c r="L5653">
        <v>0.05</v>
      </c>
      <c r="M5653">
        <v>1432.53</v>
      </c>
      <c r="N5653" t="s">
        <v>70</v>
      </c>
      <c r="O5653" t="s">
        <v>53</v>
      </c>
      <c r="P5653" t="s">
        <v>71</v>
      </c>
      <c r="Q5653">
        <f>Sales_Data[[#This Row],[Quantity]]*Sales_Data[[#This Row],[Unit_Price]]</f>
        <v>2040.44</v>
      </c>
      <c r="R5653">
        <f>Sales_Data[[#This Row],[Gross_Sales]]*Sales_Data[[#This Row],[Discount]]</f>
        <v>102.02200000000001</v>
      </c>
      <c r="S5653">
        <f>Sales_Data[[#This Row],[Gross_Sales]]-Sales_Data[[#This Row],[Discount_Amount]]</f>
        <v>1938.4180000000001</v>
      </c>
      <c r="T5653">
        <f>Sales_Data[[#This Row],[Net Sales]]-Sales_Data[[#This Row],[Cost]]</f>
        <v>505.88800000000015</v>
      </c>
      <c r="U5653" s="2">
        <f>Sales_Data[[#This Row],[Profit]]/Sales_Data[[#This Row],[Net Sales]]</f>
        <v>0.26097982994379959</v>
      </c>
      <c r="V5653">
        <f>YEAR(Sales_Data[[#This Row],[Order_Date]])</f>
        <v>2025</v>
      </c>
      <c r="W5653" t="str">
        <f>TEXT(Sales_Data[[#This Row],[Order_Date]],"mmm")</f>
        <v>Jan</v>
      </c>
      <c r="X5653">
        <f>MONTH(Sales_Data[[#This Row],[Order_Date]])</f>
        <v>1</v>
      </c>
      <c r="Y5653" t="str">
        <f>"Q"&amp;ROUNDUP(MONTH(Sales_Data[[#This Row],[Order_Date]])/3,0)</f>
        <v>Q1</v>
      </c>
    </row>
    <row r="5654" spans="1:25" x14ac:dyDescent="0.3">
      <c r="A5654" t="s">
        <v>7444</v>
      </c>
      <c r="B5654" s="1">
        <v>45837</v>
      </c>
      <c r="C5654" t="s">
        <v>3969</v>
      </c>
      <c r="D5654" t="s">
        <v>29</v>
      </c>
      <c r="E5654" t="s">
        <v>119</v>
      </c>
      <c r="F5654" t="s">
        <v>120</v>
      </c>
      <c r="G5654" t="s">
        <v>67</v>
      </c>
      <c r="H5654" t="s">
        <v>68</v>
      </c>
      <c r="I5654" t="s">
        <v>97</v>
      </c>
      <c r="J5654">
        <v>3</v>
      </c>
      <c r="K5654">
        <v>8108.61</v>
      </c>
      <c r="L5654">
        <v>0</v>
      </c>
      <c r="M5654">
        <v>19561</v>
      </c>
      <c r="N5654" t="s">
        <v>24</v>
      </c>
      <c r="O5654" t="s">
        <v>35</v>
      </c>
      <c r="P5654" t="s">
        <v>26</v>
      </c>
      <c r="Q5654">
        <f>Sales_Data[[#This Row],[Quantity]]*Sales_Data[[#This Row],[Unit_Price]]</f>
        <v>24325.829999999998</v>
      </c>
      <c r="R5654">
        <f>Sales_Data[[#This Row],[Gross_Sales]]*Sales_Data[[#This Row],[Discount]]</f>
        <v>0</v>
      </c>
      <c r="S5654">
        <f>Sales_Data[[#This Row],[Gross_Sales]]-Sales_Data[[#This Row],[Discount_Amount]]</f>
        <v>24325.829999999998</v>
      </c>
      <c r="T5654">
        <f>Sales_Data[[#This Row],[Net Sales]]-Sales_Data[[#This Row],[Cost]]</f>
        <v>4764.8299999999981</v>
      </c>
      <c r="U5654" s="2">
        <f>Sales_Data[[#This Row],[Profit]]/Sales_Data[[#This Row],[Net Sales]]</f>
        <v>0.19587533087257447</v>
      </c>
      <c r="V5654">
        <f>YEAR(Sales_Data[[#This Row],[Order_Date]])</f>
        <v>2025</v>
      </c>
      <c r="W5654" t="str">
        <f>TEXT(Sales_Data[[#This Row],[Order_Date]],"mmm")</f>
        <v>Jun</v>
      </c>
      <c r="X5654">
        <f>MONTH(Sales_Data[[#This Row],[Order_Date]])</f>
        <v>6</v>
      </c>
      <c r="Y5654" t="str">
        <f>"Q"&amp;ROUNDUP(MONTH(Sales_Data[[#This Row],[Order_Date]])/3,0)</f>
        <v>Q2</v>
      </c>
    </row>
    <row r="5655" spans="1:25" x14ac:dyDescent="0.3">
      <c r="A5655" t="s">
        <v>7445</v>
      </c>
      <c r="B5655" s="1">
        <v>45986</v>
      </c>
      <c r="C5655" t="s">
        <v>2363</v>
      </c>
      <c r="D5655" t="s">
        <v>393</v>
      </c>
      <c r="E5655" t="s">
        <v>19</v>
      </c>
      <c r="F5655" t="s">
        <v>66</v>
      </c>
      <c r="G5655" t="s">
        <v>67</v>
      </c>
      <c r="H5655" t="s">
        <v>121</v>
      </c>
      <c r="I5655" t="s">
        <v>122</v>
      </c>
      <c r="J5655">
        <v>1</v>
      </c>
      <c r="K5655">
        <v>10332.799999999999</v>
      </c>
      <c r="L5655">
        <v>0</v>
      </c>
      <c r="M5655">
        <v>7057.04</v>
      </c>
      <c r="N5655" t="s">
        <v>52</v>
      </c>
      <c r="O5655" t="s">
        <v>35</v>
      </c>
      <c r="P5655" t="s">
        <v>71</v>
      </c>
      <c r="Q5655">
        <f>Sales_Data[[#This Row],[Quantity]]*Sales_Data[[#This Row],[Unit_Price]]</f>
        <v>10332.799999999999</v>
      </c>
      <c r="R5655">
        <f>Sales_Data[[#This Row],[Gross_Sales]]*Sales_Data[[#This Row],[Discount]]</f>
        <v>0</v>
      </c>
      <c r="S5655">
        <f>Sales_Data[[#This Row],[Gross_Sales]]-Sales_Data[[#This Row],[Discount_Amount]]</f>
        <v>10332.799999999999</v>
      </c>
      <c r="T5655">
        <f>Sales_Data[[#This Row],[Net Sales]]-Sales_Data[[#This Row],[Cost]]</f>
        <v>3275.7599999999993</v>
      </c>
      <c r="U5655" s="2">
        <f>Sales_Data[[#This Row],[Profit]]/Sales_Data[[#This Row],[Net Sales]]</f>
        <v>0.31702539485908948</v>
      </c>
      <c r="V5655">
        <f>YEAR(Sales_Data[[#This Row],[Order_Date]])</f>
        <v>2025</v>
      </c>
      <c r="W5655" t="str">
        <f>TEXT(Sales_Data[[#This Row],[Order_Date]],"mmm")</f>
        <v>Nov</v>
      </c>
      <c r="X5655">
        <f>MONTH(Sales_Data[[#This Row],[Order_Date]])</f>
        <v>11</v>
      </c>
      <c r="Y5655" t="str">
        <f>"Q"&amp;ROUNDUP(MONTH(Sales_Data[[#This Row],[Order_Date]])/3,0)</f>
        <v>Q4</v>
      </c>
    </row>
    <row r="5656" spans="1:25" x14ac:dyDescent="0.3">
      <c r="A5656" t="s">
        <v>7446</v>
      </c>
      <c r="B5656" s="1">
        <v>45888</v>
      </c>
      <c r="C5656" t="s">
        <v>2397</v>
      </c>
      <c r="D5656" t="s">
        <v>244</v>
      </c>
      <c r="E5656" t="s">
        <v>30</v>
      </c>
      <c r="F5656" t="s">
        <v>101</v>
      </c>
      <c r="G5656" t="s">
        <v>41</v>
      </c>
      <c r="H5656" t="s">
        <v>147</v>
      </c>
      <c r="I5656" t="s">
        <v>369</v>
      </c>
      <c r="J5656">
        <v>1</v>
      </c>
      <c r="K5656">
        <v>4695.6899999999996</v>
      </c>
      <c r="L5656">
        <v>0.05</v>
      </c>
      <c r="M5656">
        <v>2941.28</v>
      </c>
      <c r="N5656" t="s">
        <v>52</v>
      </c>
      <c r="O5656" t="s">
        <v>53</v>
      </c>
      <c r="P5656" t="s">
        <v>71</v>
      </c>
      <c r="Q5656">
        <f>Sales_Data[[#This Row],[Quantity]]*Sales_Data[[#This Row],[Unit_Price]]</f>
        <v>4695.6899999999996</v>
      </c>
      <c r="R5656">
        <f>Sales_Data[[#This Row],[Gross_Sales]]*Sales_Data[[#This Row],[Discount]]</f>
        <v>234.78449999999998</v>
      </c>
      <c r="S5656">
        <f>Sales_Data[[#This Row],[Gross_Sales]]-Sales_Data[[#This Row],[Discount_Amount]]</f>
        <v>4460.9054999999998</v>
      </c>
      <c r="T5656">
        <f>Sales_Data[[#This Row],[Net Sales]]-Sales_Data[[#This Row],[Cost]]</f>
        <v>1519.6254999999996</v>
      </c>
      <c r="U5656" s="2">
        <f>Sales_Data[[#This Row],[Profit]]/Sales_Data[[#This Row],[Net Sales]]</f>
        <v>0.34065404434144586</v>
      </c>
      <c r="V5656">
        <f>YEAR(Sales_Data[[#This Row],[Order_Date]])</f>
        <v>2025</v>
      </c>
      <c r="W5656" t="str">
        <f>TEXT(Sales_Data[[#This Row],[Order_Date]],"mmm")</f>
        <v>Aug</v>
      </c>
      <c r="X5656">
        <f>MONTH(Sales_Data[[#This Row],[Order_Date]])</f>
        <v>8</v>
      </c>
      <c r="Y5656" t="str">
        <f>"Q"&amp;ROUNDUP(MONTH(Sales_Data[[#This Row],[Order_Date]])/3,0)</f>
        <v>Q3</v>
      </c>
    </row>
    <row r="5657" spans="1:25" x14ac:dyDescent="0.3">
      <c r="A5657" t="s">
        <v>7447</v>
      </c>
      <c r="B5657" s="1">
        <v>45695</v>
      </c>
      <c r="C5657" t="s">
        <v>2306</v>
      </c>
      <c r="D5657" t="s">
        <v>112</v>
      </c>
      <c r="E5657" t="s">
        <v>30</v>
      </c>
      <c r="F5657" t="s">
        <v>210</v>
      </c>
      <c r="G5657" t="s">
        <v>32</v>
      </c>
      <c r="H5657" t="s">
        <v>33</v>
      </c>
      <c r="I5657" t="s">
        <v>161</v>
      </c>
      <c r="J5657">
        <v>5</v>
      </c>
      <c r="K5657">
        <v>1086.4100000000001</v>
      </c>
      <c r="L5657">
        <v>0.05</v>
      </c>
      <c r="M5657">
        <v>3958.36</v>
      </c>
      <c r="N5657" t="s">
        <v>52</v>
      </c>
      <c r="O5657" t="s">
        <v>35</v>
      </c>
      <c r="P5657" t="s">
        <v>71</v>
      </c>
      <c r="Q5657">
        <f>Sales_Data[[#This Row],[Quantity]]*Sales_Data[[#This Row],[Unit_Price]]</f>
        <v>5432.05</v>
      </c>
      <c r="R5657">
        <f>Sales_Data[[#This Row],[Gross_Sales]]*Sales_Data[[#This Row],[Discount]]</f>
        <v>271.60250000000002</v>
      </c>
      <c r="S5657">
        <f>Sales_Data[[#This Row],[Gross_Sales]]-Sales_Data[[#This Row],[Discount_Amount]]</f>
        <v>5160.4475000000002</v>
      </c>
      <c r="T5657">
        <f>Sales_Data[[#This Row],[Net Sales]]-Sales_Data[[#This Row],[Cost]]</f>
        <v>1202.0875000000001</v>
      </c>
      <c r="U5657" s="2">
        <f>Sales_Data[[#This Row],[Profit]]/Sales_Data[[#This Row],[Net Sales]]</f>
        <v>0.23294249190598296</v>
      </c>
      <c r="V5657">
        <f>YEAR(Sales_Data[[#This Row],[Order_Date]])</f>
        <v>2025</v>
      </c>
      <c r="W5657" t="str">
        <f>TEXT(Sales_Data[[#This Row],[Order_Date]],"mmm")</f>
        <v>Feb</v>
      </c>
      <c r="X5657">
        <f>MONTH(Sales_Data[[#This Row],[Order_Date]])</f>
        <v>2</v>
      </c>
      <c r="Y5657" t="str">
        <f>"Q"&amp;ROUNDUP(MONTH(Sales_Data[[#This Row],[Order_Date]])/3,0)</f>
        <v>Q1</v>
      </c>
    </row>
    <row r="5658" spans="1:25" x14ac:dyDescent="0.3">
      <c r="A5658" t="s">
        <v>7448</v>
      </c>
      <c r="B5658" s="1">
        <v>45727</v>
      </c>
      <c r="C5658" t="s">
        <v>1753</v>
      </c>
      <c r="D5658" t="s">
        <v>1452</v>
      </c>
      <c r="E5658" t="s">
        <v>48</v>
      </c>
      <c r="F5658" t="s">
        <v>126</v>
      </c>
      <c r="G5658" t="s">
        <v>67</v>
      </c>
      <c r="H5658" t="s">
        <v>133</v>
      </c>
      <c r="I5658" t="s">
        <v>138</v>
      </c>
      <c r="J5658">
        <v>1</v>
      </c>
      <c r="K5658">
        <v>51793.36</v>
      </c>
      <c r="L5658">
        <v>0</v>
      </c>
      <c r="M5658">
        <v>41075.32</v>
      </c>
      <c r="N5658" t="s">
        <v>52</v>
      </c>
      <c r="O5658" t="s">
        <v>35</v>
      </c>
      <c r="P5658" t="s">
        <v>26</v>
      </c>
      <c r="Q5658">
        <f>Sales_Data[[#This Row],[Quantity]]*Sales_Data[[#This Row],[Unit_Price]]</f>
        <v>51793.36</v>
      </c>
      <c r="R5658">
        <f>Sales_Data[[#This Row],[Gross_Sales]]*Sales_Data[[#This Row],[Discount]]</f>
        <v>0</v>
      </c>
      <c r="S5658">
        <f>Sales_Data[[#This Row],[Gross_Sales]]-Sales_Data[[#This Row],[Discount_Amount]]</f>
        <v>51793.36</v>
      </c>
      <c r="T5658">
        <f>Sales_Data[[#This Row],[Net Sales]]-Sales_Data[[#This Row],[Cost]]</f>
        <v>10718.04</v>
      </c>
      <c r="U5658" s="2">
        <f>Sales_Data[[#This Row],[Profit]]/Sales_Data[[#This Row],[Net Sales]]</f>
        <v>0.20693849559094063</v>
      </c>
      <c r="V5658">
        <f>YEAR(Sales_Data[[#This Row],[Order_Date]])</f>
        <v>2025</v>
      </c>
      <c r="W5658" t="str">
        <f>TEXT(Sales_Data[[#This Row],[Order_Date]],"mmm")</f>
        <v>Mar</v>
      </c>
      <c r="X5658">
        <f>MONTH(Sales_Data[[#This Row],[Order_Date]])</f>
        <v>3</v>
      </c>
      <c r="Y5658" t="str">
        <f>"Q"&amp;ROUNDUP(MONTH(Sales_Data[[#This Row],[Order_Date]])/3,0)</f>
        <v>Q1</v>
      </c>
    </row>
    <row r="5659" spans="1:25" x14ac:dyDescent="0.3">
      <c r="A5659" t="s">
        <v>7449</v>
      </c>
      <c r="B5659" s="1">
        <v>45773</v>
      </c>
      <c r="C5659" t="s">
        <v>4666</v>
      </c>
      <c r="D5659" t="s">
        <v>624</v>
      </c>
      <c r="E5659" t="s">
        <v>48</v>
      </c>
      <c r="F5659" t="s">
        <v>164</v>
      </c>
      <c r="G5659" t="s">
        <v>75</v>
      </c>
      <c r="H5659" t="s">
        <v>76</v>
      </c>
      <c r="I5659" t="s">
        <v>108</v>
      </c>
      <c r="J5659">
        <v>1</v>
      </c>
      <c r="K5659">
        <v>5296.13</v>
      </c>
      <c r="L5659">
        <v>0</v>
      </c>
      <c r="M5659">
        <v>4593.09</v>
      </c>
      <c r="N5659" t="s">
        <v>24</v>
      </c>
      <c r="O5659" t="s">
        <v>35</v>
      </c>
      <c r="P5659" t="s">
        <v>26</v>
      </c>
      <c r="Q5659">
        <f>Sales_Data[[#This Row],[Quantity]]*Sales_Data[[#This Row],[Unit_Price]]</f>
        <v>5296.13</v>
      </c>
      <c r="R5659">
        <f>Sales_Data[[#This Row],[Gross_Sales]]*Sales_Data[[#This Row],[Discount]]</f>
        <v>0</v>
      </c>
      <c r="S5659">
        <f>Sales_Data[[#This Row],[Gross_Sales]]-Sales_Data[[#This Row],[Discount_Amount]]</f>
        <v>5296.13</v>
      </c>
      <c r="T5659">
        <f>Sales_Data[[#This Row],[Net Sales]]-Sales_Data[[#This Row],[Cost]]</f>
        <v>703.04</v>
      </c>
      <c r="U5659" s="2">
        <f>Sales_Data[[#This Row],[Profit]]/Sales_Data[[#This Row],[Net Sales]]</f>
        <v>0.13274598622012676</v>
      </c>
      <c r="V5659">
        <f>YEAR(Sales_Data[[#This Row],[Order_Date]])</f>
        <v>2025</v>
      </c>
      <c r="W5659" t="str">
        <f>TEXT(Sales_Data[[#This Row],[Order_Date]],"mmm")</f>
        <v>Apr</v>
      </c>
      <c r="X5659">
        <f>MONTH(Sales_Data[[#This Row],[Order_Date]])</f>
        <v>4</v>
      </c>
      <c r="Y5659" t="str">
        <f>"Q"&amp;ROUNDUP(MONTH(Sales_Data[[#This Row],[Order_Date]])/3,0)</f>
        <v>Q2</v>
      </c>
    </row>
    <row r="5660" spans="1:25" x14ac:dyDescent="0.3">
      <c r="A5660" t="s">
        <v>7450</v>
      </c>
      <c r="B5660" s="1">
        <v>45896</v>
      </c>
      <c r="C5660" t="s">
        <v>1689</v>
      </c>
      <c r="D5660" t="s">
        <v>366</v>
      </c>
      <c r="E5660" t="s">
        <v>48</v>
      </c>
      <c r="F5660" t="s">
        <v>132</v>
      </c>
      <c r="G5660" t="s">
        <v>41</v>
      </c>
      <c r="H5660" t="s">
        <v>102</v>
      </c>
      <c r="I5660" t="s">
        <v>388</v>
      </c>
      <c r="J5660">
        <v>5</v>
      </c>
      <c r="K5660">
        <v>57582.97</v>
      </c>
      <c r="L5660">
        <v>0.1</v>
      </c>
      <c r="M5660">
        <v>201617.02</v>
      </c>
      <c r="N5660" t="s">
        <v>70</v>
      </c>
      <c r="O5660" t="s">
        <v>35</v>
      </c>
      <c r="P5660" t="s">
        <v>44</v>
      </c>
      <c r="Q5660">
        <f>Sales_Data[[#This Row],[Quantity]]*Sales_Data[[#This Row],[Unit_Price]]</f>
        <v>287914.84999999998</v>
      </c>
      <c r="R5660">
        <f>Sales_Data[[#This Row],[Gross_Sales]]*Sales_Data[[#This Row],[Discount]]</f>
        <v>28791.485000000001</v>
      </c>
      <c r="S5660">
        <f>Sales_Data[[#This Row],[Gross_Sales]]-Sales_Data[[#This Row],[Discount_Amount]]</f>
        <v>259123.36499999999</v>
      </c>
      <c r="T5660">
        <f>Sales_Data[[#This Row],[Net Sales]]-Sales_Data[[#This Row],[Cost]]</f>
        <v>57506.345000000001</v>
      </c>
      <c r="U5660" s="2">
        <f>Sales_Data[[#This Row],[Profit]]/Sales_Data[[#This Row],[Net Sales]]</f>
        <v>0.22192651365113295</v>
      </c>
      <c r="V5660">
        <f>YEAR(Sales_Data[[#This Row],[Order_Date]])</f>
        <v>2025</v>
      </c>
      <c r="W5660" t="str">
        <f>TEXT(Sales_Data[[#This Row],[Order_Date]],"mmm")</f>
        <v>Aug</v>
      </c>
      <c r="X5660">
        <f>MONTH(Sales_Data[[#This Row],[Order_Date]])</f>
        <v>8</v>
      </c>
      <c r="Y5660" t="str">
        <f>"Q"&amp;ROUNDUP(MONTH(Sales_Data[[#This Row],[Order_Date]])/3,0)</f>
        <v>Q3</v>
      </c>
    </row>
    <row r="5661" spans="1:25" x14ac:dyDescent="0.3">
      <c r="A5661" t="s">
        <v>7451</v>
      </c>
      <c r="B5661" s="1">
        <v>45992</v>
      </c>
      <c r="C5661" t="s">
        <v>449</v>
      </c>
      <c r="D5661" t="s">
        <v>47</v>
      </c>
      <c r="E5661" t="s">
        <v>30</v>
      </c>
      <c r="F5661" t="s">
        <v>101</v>
      </c>
      <c r="G5661" t="s">
        <v>41</v>
      </c>
      <c r="H5661" t="s">
        <v>171</v>
      </c>
      <c r="I5661" t="s">
        <v>191</v>
      </c>
      <c r="J5661">
        <v>1</v>
      </c>
      <c r="K5661">
        <v>3452.26</v>
      </c>
      <c r="L5661">
        <v>0.1</v>
      </c>
      <c r="M5661">
        <v>2385.16</v>
      </c>
      <c r="N5661" t="s">
        <v>70</v>
      </c>
      <c r="O5661" t="s">
        <v>35</v>
      </c>
      <c r="P5661" t="s">
        <v>26</v>
      </c>
      <c r="Q5661">
        <f>Sales_Data[[#This Row],[Quantity]]*Sales_Data[[#This Row],[Unit_Price]]</f>
        <v>3452.26</v>
      </c>
      <c r="R5661">
        <f>Sales_Data[[#This Row],[Gross_Sales]]*Sales_Data[[#This Row],[Discount]]</f>
        <v>345.22600000000006</v>
      </c>
      <c r="S5661">
        <f>Sales_Data[[#This Row],[Gross_Sales]]-Sales_Data[[#This Row],[Discount_Amount]]</f>
        <v>3107.0340000000001</v>
      </c>
      <c r="T5661">
        <f>Sales_Data[[#This Row],[Net Sales]]-Sales_Data[[#This Row],[Cost]]</f>
        <v>721.87400000000025</v>
      </c>
      <c r="U5661" s="2">
        <f>Sales_Data[[#This Row],[Profit]]/Sales_Data[[#This Row],[Net Sales]]</f>
        <v>0.23233540411852596</v>
      </c>
      <c r="V5661">
        <f>YEAR(Sales_Data[[#This Row],[Order_Date]])</f>
        <v>2025</v>
      </c>
      <c r="W5661" t="str">
        <f>TEXT(Sales_Data[[#This Row],[Order_Date]],"mmm")</f>
        <v>Dec</v>
      </c>
      <c r="X5661">
        <f>MONTH(Sales_Data[[#This Row],[Order_Date]])</f>
        <v>12</v>
      </c>
      <c r="Y5661" t="str">
        <f>"Q"&amp;ROUNDUP(MONTH(Sales_Data[[#This Row],[Order_Date]])/3,0)</f>
        <v>Q4</v>
      </c>
    </row>
    <row r="5662" spans="1:25" x14ac:dyDescent="0.3">
      <c r="A5662" t="s">
        <v>7452</v>
      </c>
      <c r="B5662" s="1">
        <v>45805</v>
      </c>
      <c r="C5662" t="s">
        <v>2872</v>
      </c>
      <c r="D5662" t="s">
        <v>916</v>
      </c>
      <c r="E5662" t="s">
        <v>30</v>
      </c>
      <c r="F5662" t="s">
        <v>156</v>
      </c>
      <c r="G5662" t="s">
        <v>32</v>
      </c>
      <c r="H5662" t="s">
        <v>50</v>
      </c>
      <c r="I5662" t="s">
        <v>51</v>
      </c>
      <c r="J5662">
        <v>1</v>
      </c>
      <c r="K5662">
        <v>2008.71</v>
      </c>
      <c r="L5662">
        <v>0.05</v>
      </c>
      <c r="M5662">
        <v>1417.6</v>
      </c>
      <c r="N5662" t="s">
        <v>52</v>
      </c>
      <c r="O5662" t="s">
        <v>35</v>
      </c>
      <c r="P5662" t="s">
        <v>44</v>
      </c>
      <c r="Q5662">
        <f>Sales_Data[[#This Row],[Quantity]]*Sales_Data[[#This Row],[Unit_Price]]</f>
        <v>2008.71</v>
      </c>
      <c r="R5662">
        <f>Sales_Data[[#This Row],[Gross_Sales]]*Sales_Data[[#This Row],[Discount]]</f>
        <v>100.4355</v>
      </c>
      <c r="S5662">
        <f>Sales_Data[[#This Row],[Gross_Sales]]-Sales_Data[[#This Row],[Discount_Amount]]</f>
        <v>1908.2745</v>
      </c>
      <c r="T5662">
        <f>Sales_Data[[#This Row],[Net Sales]]-Sales_Data[[#This Row],[Cost]]</f>
        <v>490.67450000000008</v>
      </c>
      <c r="U5662" s="2">
        <f>Sales_Data[[#This Row],[Profit]]/Sales_Data[[#This Row],[Net Sales]]</f>
        <v>0.2571299359709518</v>
      </c>
      <c r="V5662">
        <f>YEAR(Sales_Data[[#This Row],[Order_Date]])</f>
        <v>2025</v>
      </c>
      <c r="W5662" t="str">
        <f>TEXT(Sales_Data[[#This Row],[Order_Date]],"mmm")</f>
        <v>May</v>
      </c>
      <c r="X5662">
        <f>MONTH(Sales_Data[[#This Row],[Order_Date]])</f>
        <v>5</v>
      </c>
      <c r="Y5662" t="str">
        <f>"Q"&amp;ROUNDUP(MONTH(Sales_Data[[#This Row],[Order_Date]])/3,0)</f>
        <v>Q2</v>
      </c>
    </row>
    <row r="5663" spans="1:25" x14ac:dyDescent="0.3">
      <c r="A5663" t="s">
        <v>7453</v>
      </c>
      <c r="B5663" s="1">
        <v>45666</v>
      </c>
      <c r="C5663" t="s">
        <v>1338</v>
      </c>
      <c r="D5663" t="s">
        <v>131</v>
      </c>
      <c r="E5663" t="s">
        <v>39</v>
      </c>
      <c r="F5663" t="s">
        <v>202</v>
      </c>
      <c r="G5663" t="s">
        <v>67</v>
      </c>
      <c r="H5663" t="s">
        <v>88</v>
      </c>
      <c r="I5663" t="s">
        <v>89</v>
      </c>
      <c r="J5663">
        <v>3</v>
      </c>
      <c r="K5663">
        <v>1657.08</v>
      </c>
      <c r="L5663">
        <v>0.1</v>
      </c>
      <c r="M5663">
        <v>3099.11</v>
      </c>
      <c r="N5663" t="s">
        <v>52</v>
      </c>
      <c r="O5663" t="s">
        <v>35</v>
      </c>
      <c r="P5663" t="s">
        <v>44</v>
      </c>
      <c r="Q5663">
        <f>Sales_Data[[#This Row],[Quantity]]*Sales_Data[[#This Row],[Unit_Price]]</f>
        <v>4971.24</v>
      </c>
      <c r="R5663">
        <f>Sales_Data[[#This Row],[Gross_Sales]]*Sales_Data[[#This Row],[Discount]]</f>
        <v>497.12400000000002</v>
      </c>
      <c r="S5663">
        <f>Sales_Data[[#This Row],[Gross_Sales]]-Sales_Data[[#This Row],[Discount_Amount]]</f>
        <v>4474.116</v>
      </c>
      <c r="T5663">
        <f>Sales_Data[[#This Row],[Net Sales]]-Sales_Data[[#This Row],[Cost]]</f>
        <v>1375.0059999999999</v>
      </c>
      <c r="U5663" s="2">
        <f>Sales_Data[[#This Row],[Profit]]/Sales_Data[[#This Row],[Net Sales]]</f>
        <v>0.30732462010372547</v>
      </c>
      <c r="V5663">
        <f>YEAR(Sales_Data[[#This Row],[Order_Date]])</f>
        <v>2025</v>
      </c>
      <c r="W5663" t="str">
        <f>TEXT(Sales_Data[[#This Row],[Order_Date]],"mmm")</f>
        <v>Jan</v>
      </c>
      <c r="X5663">
        <f>MONTH(Sales_Data[[#This Row],[Order_Date]])</f>
        <v>1</v>
      </c>
      <c r="Y5663" t="str">
        <f>"Q"&amp;ROUNDUP(MONTH(Sales_Data[[#This Row],[Order_Date]])/3,0)</f>
        <v>Q1</v>
      </c>
    </row>
    <row r="5664" spans="1:25" x14ac:dyDescent="0.3">
      <c r="A5664" t="s">
        <v>7454</v>
      </c>
      <c r="B5664" s="1">
        <v>45945</v>
      </c>
      <c r="C5664" t="s">
        <v>1381</v>
      </c>
      <c r="D5664" t="s">
        <v>728</v>
      </c>
      <c r="E5664" t="s">
        <v>48</v>
      </c>
      <c r="F5664" t="s">
        <v>164</v>
      </c>
      <c r="G5664" t="s">
        <v>32</v>
      </c>
      <c r="H5664" t="s">
        <v>33</v>
      </c>
      <c r="I5664" t="s">
        <v>161</v>
      </c>
      <c r="J5664">
        <v>1</v>
      </c>
      <c r="K5664">
        <v>53349.85</v>
      </c>
      <c r="L5664">
        <v>0</v>
      </c>
      <c r="M5664">
        <v>46269.21</v>
      </c>
      <c r="N5664" t="s">
        <v>83</v>
      </c>
      <c r="O5664" t="s">
        <v>25</v>
      </c>
      <c r="P5664" t="s">
        <v>71</v>
      </c>
      <c r="Q5664">
        <f>Sales_Data[[#This Row],[Quantity]]*Sales_Data[[#This Row],[Unit_Price]]</f>
        <v>53349.85</v>
      </c>
      <c r="R5664">
        <f>Sales_Data[[#This Row],[Gross_Sales]]*Sales_Data[[#This Row],[Discount]]</f>
        <v>0</v>
      </c>
      <c r="S5664">
        <f>Sales_Data[[#This Row],[Gross_Sales]]-Sales_Data[[#This Row],[Discount_Amount]]</f>
        <v>53349.85</v>
      </c>
      <c r="T5664">
        <f>Sales_Data[[#This Row],[Net Sales]]-Sales_Data[[#This Row],[Cost]]</f>
        <v>7080.6399999999994</v>
      </c>
      <c r="U5664" s="2">
        <f>Sales_Data[[#This Row],[Profit]]/Sales_Data[[#This Row],[Net Sales]]</f>
        <v>0.13272089799690157</v>
      </c>
      <c r="V5664">
        <f>YEAR(Sales_Data[[#This Row],[Order_Date]])</f>
        <v>2025</v>
      </c>
      <c r="W5664" t="str">
        <f>TEXT(Sales_Data[[#This Row],[Order_Date]],"mmm")</f>
        <v>Oct</v>
      </c>
      <c r="X5664">
        <f>MONTH(Sales_Data[[#This Row],[Order_Date]])</f>
        <v>10</v>
      </c>
      <c r="Y5664" t="str">
        <f>"Q"&amp;ROUNDUP(MONTH(Sales_Data[[#This Row],[Order_Date]])/3,0)</f>
        <v>Q4</v>
      </c>
    </row>
    <row r="5665" spans="1:25" x14ac:dyDescent="0.3">
      <c r="A5665" t="s">
        <v>7455</v>
      </c>
      <c r="B5665" s="1">
        <v>45707</v>
      </c>
      <c r="C5665" t="s">
        <v>2481</v>
      </c>
      <c r="D5665" t="s">
        <v>553</v>
      </c>
      <c r="E5665" t="s">
        <v>39</v>
      </c>
      <c r="F5665" t="s">
        <v>405</v>
      </c>
      <c r="G5665" t="s">
        <v>32</v>
      </c>
      <c r="H5665" t="s">
        <v>50</v>
      </c>
      <c r="I5665" t="s">
        <v>51</v>
      </c>
      <c r="J5665">
        <v>1</v>
      </c>
      <c r="K5665">
        <v>4381.3900000000003</v>
      </c>
      <c r="L5665">
        <v>0</v>
      </c>
      <c r="M5665">
        <v>3526.18</v>
      </c>
      <c r="N5665" t="s">
        <v>52</v>
      </c>
      <c r="O5665" t="s">
        <v>35</v>
      </c>
      <c r="P5665" t="s">
        <v>44</v>
      </c>
      <c r="Q5665">
        <f>Sales_Data[[#This Row],[Quantity]]*Sales_Data[[#This Row],[Unit_Price]]</f>
        <v>4381.3900000000003</v>
      </c>
      <c r="R5665">
        <f>Sales_Data[[#This Row],[Gross_Sales]]*Sales_Data[[#This Row],[Discount]]</f>
        <v>0</v>
      </c>
      <c r="S5665">
        <f>Sales_Data[[#This Row],[Gross_Sales]]-Sales_Data[[#This Row],[Discount_Amount]]</f>
        <v>4381.3900000000003</v>
      </c>
      <c r="T5665">
        <f>Sales_Data[[#This Row],[Net Sales]]-Sales_Data[[#This Row],[Cost]]</f>
        <v>855.21000000000049</v>
      </c>
      <c r="U5665" s="2">
        <f>Sales_Data[[#This Row],[Profit]]/Sales_Data[[#This Row],[Net Sales]]</f>
        <v>0.19519148032930198</v>
      </c>
      <c r="V5665">
        <f>YEAR(Sales_Data[[#This Row],[Order_Date]])</f>
        <v>2025</v>
      </c>
      <c r="W5665" t="str">
        <f>TEXT(Sales_Data[[#This Row],[Order_Date]],"mmm")</f>
        <v>Feb</v>
      </c>
      <c r="X5665">
        <f>MONTH(Sales_Data[[#This Row],[Order_Date]])</f>
        <v>2</v>
      </c>
      <c r="Y5665" t="str">
        <f>"Q"&amp;ROUNDUP(MONTH(Sales_Data[[#This Row],[Order_Date]])/3,0)</f>
        <v>Q1</v>
      </c>
    </row>
    <row r="5666" spans="1:25" x14ac:dyDescent="0.3">
      <c r="A5666" t="s">
        <v>7456</v>
      </c>
      <c r="B5666" s="1">
        <v>45995</v>
      </c>
      <c r="C5666" t="s">
        <v>1163</v>
      </c>
      <c r="D5666" t="s">
        <v>170</v>
      </c>
      <c r="E5666" t="s">
        <v>30</v>
      </c>
      <c r="F5666" t="s">
        <v>31</v>
      </c>
      <c r="G5666" t="s">
        <v>75</v>
      </c>
      <c r="H5666" t="s">
        <v>256</v>
      </c>
      <c r="I5666" t="s">
        <v>257</v>
      </c>
      <c r="J5666">
        <v>1</v>
      </c>
      <c r="K5666">
        <v>1961.98</v>
      </c>
      <c r="L5666">
        <v>0.15</v>
      </c>
      <c r="M5666">
        <v>1239.3499999999999</v>
      </c>
      <c r="N5666" t="s">
        <v>52</v>
      </c>
      <c r="O5666" t="s">
        <v>25</v>
      </c>
      <c r="P5666" t="s">
        <v>44</v>
      </c>
      <c r="Q5666">
        <f>Sales_Data[[#This Row],[Quantity]]*Sales_Data[[#This Row],[Unit_Price]]</f>
        <v>1961.98</v>
      </c>
      <c r="R5666">
        <f>Sales_Data[[#This Row],[Gross_Sales]]*Sales_Data[[#This Row],[Discount]]</f>
        <v>294.29699999999997</v>
      </c>
      <c r="S5666">
        <f>Sales_Data[[#This Row],[Gross_Sales]]-Sales_Data[[#This Row],[Discount_Amount]]</f>
        <v>1667.683</v>
      </c>
      <c r="T5666">
        <f>Sales_Data[[#This Row],[Net Sales]]-Sales_Data[[#This Row],[Cost]]</f>
        <v>428.33300000000008</v>
      </c>
      <c r="U5666" s="2">
        <f>Sales_Data[[#This Row],[Profit]]/Sales_Data[[#This Row],[Net Sales]]</f>
        <v>0.25684317703064674</v>
      </c>
      <c r="V5666">
        <f>YEAR(Sales_Data[[#This Row],[Order_Date]])</f>
        <v>2025</v>
      </c>
      <c r="W5666" t="str">
        <f>TEXT(Sales_Data[[#This Row],[Order_Date]],"mmm")</f>
        <v>Dec</v>
      </c>
      <c r="X5666">
        <f>MONTH(Sales_Data[[#This Row],[Order_Date]])</f>
        <v>12</v>
      </c>
      <c r="Y5666" t="str">
        <f>"Q"&amp;ROUNDUP(MONTH(Sales_Data[[#This Row],[Order_Date]])/3,0)</f>
        <v>Q4</v>
      </c>
    </row>
    <row r="5667" spans="1:25" x14ac:dyDescent="0.3">
      <c r="A5667" t="s">
        <v>7457</v>
      </c>
      <c r="B5667" s="1">
        <v>45662</v>
      </c>
      <c r="C5667" t="s">
        <v>5178</v>
      </c>
      <c r="D5667" t="s">
        <v>347</v>
      </c>
      <c r="E5667" t="s">
        <v>119</v>
      </c>
      <c r="F5667" t="s">
        <v>249</v>
      </c>
      <c r="G5667" t="s">
        <v>75</v>
      </c>
      <c r="H5667" t="s">
        <v>114</v>
      </c>
      <c r="I5667" t="s">
        <v>206</v>
      </c>
      <c r="J5667">
        <v>2</v>
      </c>
      <c r="K5667">
        <v>4272.6000000000004</v>
      </c>
      <c r="L5667">
        <v>0.05</v>
      </c>
      <c r="M5667">
        <v>6156.35</v>
      </c>
      <c r="N5667" t="s">
        <v>52</v>
      </c>
      <c r="O5667" t="s">
        <v>53</v>
      </c>
      <c r="P5667" t="s">
        <v>71</v>
      </c>
      <c r="Q5667">
        <f>Sales_Data[[#This Row],[Quantity]]*Sales_Data[[#This Row],[Unit_Price]]</f>
        <v>8545.2000000000007</v>
      </c>
      <c r="R5667">
        <f>Sales_Data[[#This Row],[Gross_Sales]]*Sales_Data[[#This Row],[Discount]]</f>
        <v>427.26000000000005</v>
      </c>
      <c r="S5667">
        <f>Sales_Data[[#This Row],[Gross_Sales]]-Sales_Data[[#This Row],[Discount_Amount]]</f>
        <v>8117.9400000000005</v>
      </c>
      <c r="T5667">
        <f>Sales_Data[[#This Row],[Net Sales]]-Sales_Data[[#This Row],[Cost]]</f>
        <v>1961.5900000000001</v>
      </c>
      <c r="U5667" s="2">
        <f>Sales_Data[[#This Row],[Profit]]/Sales_Data[[#This Row],[Net Sales]]</f>
        <v>0.24163642500437305</v>
      </c>
      <c r="V5667">
        <f>YEAR(Sales_Data[[#This Row],[Order_Date]])</f>
        <v>2025</v>
      </c>
      <c r="W5667" t="str">
        <f>TEXT(Sales_Data[[#This Row],[Order_Date]],"mmm")</f>
        <v>Jan</v>
      </c>
      <c r="X5667">
        <f>MONTH(Sales_Data[[#This Row],[Order_Date]])</f>
        <v>1</v>
      </c>
      <c r="Y5667" t="str">
        <f>"Q"&amp;ROUNDUP(MONTH(Sales_Data[[#This Row],[Order_Date]])/3,0)</f>
        <v>Q1</v>
      </c>
    </row>
    <row r="5668" spans="1:25" x14ac:dyDescent="0.3">
      <c r="A5668" t="s">
        <v>7458</v>
      </c>
      <c r="B5668" s="1">
        <v>46000</v>
      </c>
      <c r="C5668" t="s">
        <v>545</v>
      </c>
      <c r="D5668" t="s">
        <v>170</v>
      </c>
      <c r="E5668" t="s">
        <v>48</v>
      </c>
      <c r="F5668" t="s">
        <v>132</v>
      </c>
      <c r="G5668" t="s">
        <v>41</v>
      </c>
      <c r="H5668" t="s">
        <v>102</v>
      </c>
      <c r="I5668" t="s">
        <v>388</v>
      </c>
      <c r="J5668">
        <v>1</v>
      </c>
      <c r="K5668">
        <v>53985.46</v>
      </c>
      <c r="L5668">
        <v>0.05</v>
      </c>
      <c r="M5668">
        <v>44572.75</v>
      </c>
      <c r="N5668" t="s">
        <v>109</v>
      </c>
      <c r="O5668" t="s">
        <v>35</v>
      </c>
      <c r="P5668" t="s">
        <v>44</v>
      </c>
      <c r="Q5668">
        <f>Sales_Data[[#This Row],[Quantity]]*Sales_Data[[#This Row],[Unit_Price]]</f>
        <v>53985.46</v>
      </c>
      <c r="R5668">
        <f>Sales_Data[[#This Row],[Gross_Sales]]*Sales_Data[[#This Row],[Discount]]</f>
        <v>2699.2730000000001</v>
      </c>
      <c r="S5668">
        <f>Sales_Data[[#This Row],[Gross_Sales]]-Sales_Data[[#This Row],[Discount_Amount]]</f>
        <v>51286.186999999998</v>
      </c>
      <c r="T5668">
        <f>Sales_Data[[#This Row],[Net Sales]]-Sales_Data[[#This Row],[Cost]]</f>
        <v>6713.4369999999981</v>
      </c>
      <c r="U5668" s="2">
        <f>Sales_Data[[#This Row],[Profit]]/Sales_Data[[#This Row],[Net Sales]]</f>
        <v>0.1309014647550226</v>
      </c>
      <c r="V5668">
        <f>YEAR(Sales_Data[[#This Row],[Order_Date]])</f>
        <v>2025</v>
      </c>
      <c r="W5668" t="str">
        <f>TEXT(Sales_Data[[#This Row],[Order_Date]],"mmm")</f>
        <v>Dec</v>
      </c>
      <c r="X5668">
        <f>MONTH(Sales_Data[[#This Row],[Order_Date]])</f>
        <v>12</v>
      </c>
      <c r="Y5668" t="str">
        <f>"Q"&amp;ROUNDUP(MONTH(Sales_Data[[#This Row],[Order_Date]])/3,0)</f>
        <v>Q4</v>
      </c>
    </row>
    <row r="5669" spans="1:25" x14ac:dyDescent="0.3">
      <c r="A5669" t="s">
        <v>7459</v>
      </c>
      <c r="B5669" s="1">
        <v>45783</v>
      </c>
      <c r="C5669" t="s">
        <v>911</v>
      </c>
      <c r="D5669" t="s">
        <v>430</v>
      </c>
      <c r="E5669" t="s">
        <v>39</v>
      </c>
      <c r="F5669" t="s">
        <v>202</v>
      </c>
      <c r="G5669" t="s">
        <v>67</v>
      </c>
      <c r="H5669" t="s">
        <v>133</v>
      </c>
      <c r="I5669" t="s">
        <v>138</v>
      </c>
      <c r="J5669">
        <v>1</v>
      </c>
      <c r="K5669">
        <v>2636.92</v>
      </c>
      <c r="L5669">
        <v>0.15</v>
      </c>
      <c r="M5669">
        <v>1672.56</v>
      </c>
      <c r="N5669" t="s">
        <v>52</v>
      </c>
      <c r="O5669" t="s">
        <v>35</v>
      </c>
      <c r="P5669" t="s">
        <v>71</v>
      </c>
      <c r="Q5669">
        <f>Sales_Data[[#This Row],[Quantity]]*Sales_Data[[#This Row],[Unit_Price]]</f>
        <v>2636.92</v>
      </c>
      <c r="R5669">
        <f>Sales_Data[[#This Row],[Gross_Sales]]*Sales_Data[[#This Row],[Discount]]</f>
        <v>395.53800000000001</v>
      </c>
      <c r="S5669">
        <f>Sales_Data[[#This Row],[Gross_Sales]]-Sales_Data[[#This Row],[Discount_Amount]]</f>
        <v>2241.3820000000001</v>
      </c>
      <c r="T5669">
        <f>Sales_Data[[#This Row],[Net Sales]]-Sales_Data[[#This Row],[Cost]]</f>
        <v>568.82200000000012</v>
      </c>
      <c r="U5669" s="2">
        <f>Sales_Data[[#This Row],[Profit]]/Sales_Data[[#This Row],[Net Sales]]</f>
        <v>0.25378181853874088</v>
      </c>
      <c r="V5669">
        <f>YEAR(Sales_Data[[#This Row],[Order_Date]])</f>
        <v>2025</v>
      </c>
      <c r="W5669" t="str">
        <f>TEXT(Sales_Data[[#This Row],[Order_Date]],"mmm")</f>
        <v>May</v>
      </c>
      <c r="X5669">
        <f>MONTH(Sales_Data[[#This Row],[Order_Date]])</f>
        <v>5</v>
      </c>
      <c r="Y5669" t="str">
        <f>"Q"&amp;ROUNDUP(MONTH(Sales_Data[[#This Row],[Order_Date]])/3,0)</f>
        <v>Q2</v>
      </c>
    </row>
    <row r="5670" spans="1:25" x14ac:dyDescent="0.3">
      <c r="A5670" t="s">
        <v>7460</v>
      </c>
      <c r="B5670" s="1">
        <v>45732</v>
      </c>
      <c r="C5670" t="s">
        <v>789</v>
      </c>
      <c r="D5670" t="s">
        <v>307</v>
      </c>
      <c r="E5670" t="s">
        <v>48</v>
      </c>
      <c r="F5670" t="s">
        <v>152</v>
      </c>
      <c r="G5670" t="s">
        <v>41</v>
      </c>
      <c r="H5670" t="s">
        <v>42</v>
      </c>
      <c r="I5670" t="s">
        <v>43</v>
      </c>
      <c r="J5670">
        <v>1</v>
      </c>
      <c r="K5670">
        <v>7191.68</v>
      </c>
      <c r="L5670">
        <v>0.05</v>
      </c>
      <c r="M5670">
        <v>6000.49</v>
      </c>
      <c r="N5670" t="s">
        <v>52</v>
      </c>
      <c r="O5670" t="s">
        <v>35</v>
      </c>
      <c r="P5670" t="s">
        <v>71</v>
      </c>
      <c r="Q5670">
        <f>Sales_Data[[#This Row],[Quantity]]*Sales_Data[[#This Row],[Unit_Price]]</f>
        <v>7191.68</v>
      </c>
      <c r="R5670">
        <f>Sales_Data[[#This Row],[Gross_Sales]]*Sales_Data[[#This Row],[Discount]]</f>
        <v>359.58400000000006</v>
      </c>
      <c r="S5670">
        <f>Sales_Data[[#This Row],[Gross_Sales]]-Sales_Data[[#This Row],[Discount_Amount]]</f>
        <v>6832.0960000000005</v>
      </c>
      <c r="T5670">
        <f>Sales_Data[[#This Row],[Net Sales]]-Sales_Data[[#This Row],[Cost]]</f>
        <v>831.60600000000068</v>
      </c>
      <c r="U5670" s="2">
        <f>Sales_Data[[#This Row],[Profit]]/Sales_Data[[#This Row],[Net Sales]]</f>
        <v>0.12172047933752696</v>
      </c>
      <c r="V5670">
        <f>YEAR(Sales_Data[[#This Row],[Order_Date]])</f>
        <v>2025</v>
      </c>
      <c r="W5670" t="str">
        <f>TEXT(Sales_Data[[#This Row],[Order_Date]],"mmm")</f>
        <v>Mar</v>
      </c>
      <c r="X5670">
        <f>MONTH(Sales_Data[[#This Row],[Order_Date]])</f>
        <v>3</v>
      </c>
      <c r="Y5670" t="str">
        <f>"Q"&amp;ROUNDUP(MONTH(Sales_Data[[#This Row],[Order_Date]])/3,0)</f>
        <v>Q1</v>
      </c>
    </row>
    <row r="5671" spans="1:25" x14ac:dyDescent="0.3">
      <c r="A5671" t="s">
        <v>7461</v>
      </c>
      <c r="B5671" s="1">
        <v>45822</v>
      </c>
      <c r="C5671" t="s">
        <v>2081</v>
      </c>
      <c r="D5671" t="s">
        <v>1055</v>
      </c>
      <c r="E5671" t="s">
        <v>39</v>
      </c>
      <c r="F5671" t="s">
        <v>40</v>
      </c>
      <c r="G5671" t="s">
        <v>75</v>
      </c>
      <c r="H5671" t="s">
        <v>185</v>
      </c>
      <c r="I5671" t="s">
        <v>261</v>
      </c>
      <c r="J5671">
        <v>1</v>
      </c>
      <c r="K5671">
        <v>6414.46</v>
      </c>
      <c r="L5671">
        <v>0</v>
      </c>
      <c r="M5671">
        <v>4929.71</v>
      </c>
      <c r="N5671" t="s">
        <v>70</v>
      </c>
      <c r="O5671" t="s">
        <v>35</v>
      </c>
      <c r="P5671" t="s">
        <v>26</v>
      </c>
      <c r="Q5671">
        <f>Sales_Data[[#This Row],[Quantity]]*Sales_Data[[#This Row],[Unit_Price]]</f>
        <v>6414.46</v>
      </c>
      <c r="R5671">
        <f>Sales_Data[[#This Row],[Gross_Sales]]*Sales_Data[[#This Row],[Discount]]</f>
        <v>0</v>
      </c>
      <c r="S5671">
        <f>Sales_Data[[#This Row],[Gross_Sales]]-Sales_Data[[#This Row],[Discount_Amount]]</f>
        <v>6414.46</v>
      </c>
      <c r="T5671">
        <f>Sales_Data[[#This Row],[Net Sales]]-Sales_Data[[#This Row],[Cost]]</f>
        <v>1484.75</v>
      </c>
      <c r="U5671" s="2">
        <f>Sales_Data[[#This Row],[Profit]]/Sales_Data[[#This Row],[Net Sales]]</f>
        <v>0.231469211749703</v>
      </c>
      <c r="V5671">
        <f>YEAR(Sales_Data[[#This Row],[Order_Date]])</f>
        <v>2025</v>
      </c>
      <c r="W5671" t="str">
        <f>TEXT(Sales_Data[[#This Row],[Order_Date]],"mmm")</f>
        <v>Jun</v>
      </c>
      <c r="X5671">
        <f>MONTH(Sales_Data[[#This Row],[Order_Date]])</f>
        <v>6</v>
      </c>
      <c r="Y5671" t="str">
        <f>"Q"&amp;ROUNDUP(MONTH(Sales_Data[[#This Row],[Order_Date]])/3,0)</f>
        <v>Q2</v>
      </c>
    </row>
    <row r="5672" spans="1:25" x14ac:dyDescent="0.3">
      <c r="A5672" t="s">
        <v>7462</v>
      </c>
      <c r="B5672" s="1">
        <v>45935</v>
      </c>
      <c r="C5672" t="s">
        <v>1134</v>
      </c>
      <c r="D5672" t="s">
        <v>817</v>
      </c>
      <c r="E5672" t="s">
        <v>39</v>
      </c>
      <c r="F5672" t="s">
        <v>96</v>
      </c>
      <c r="G5672" t="s">
        <v>21</v>
      </c>
      <c r="H5672" t="s">
        <v>230</v>
      </c>
      <c r="I5672" t="s">
        <v>231</v>
      </c>
      <c r="J5672">
        <v>2</v>
      </c>
      <c r="K5672">
        <v>2956.47</v>
      </c>
      <c r="L5672">
        <v>0.15</v>
      </c>
      <c r="M5672">
        <v>4314.49</v>
      </c>
      <c r="N5672" t="s">
        <v>109</v>
      </c>
      <c r="O5672" t="s">
        <v>53</v>
      </c>
      <c r="P5672" t="s">
        <v>44</v>
      </c>
      <c r="Q5672">
        <f>Sales_Data[[#This Row],[Quantity]]*Sales_Data[[#This Row],[Unit_Price]]</f>
        <v>5912.94</v>
      </c>
      <c r="R5672">
        <f>Sales_Data[[#This Row],[Gross_Sales]]*Sales_Data[[#This Row],[Discount]]</f>
        <v>886.94099999999992</v>
      </c>
      <c r="S5672">
        <f>Sales_Data[[#This Row],[Gross_Sales]]-Sales_Data[[#This Row],[Discount_Amount]]</f>
        <v>5025.9989999999998</v>
      </c>
      <c r="T5672">
        <f>Sales_Data[[#This Row],[Net Sales]]-Sales_Data[[#This Row],[Cost]]</f>
        <v>711.50900000000001</v>
      </c>
      <c r="U5672" s="2">
        <f>Sales_Data[[#This Row],[Profit]]/Sales_Data[[#This Row],[Net Sales]]</f>
        <v>0.14156568674207856</v>
      </c>
      <c r="V5672">
        <f>YEAR(Sales_Data[[#This Row],[Order_Date]])</f>
        <v>2025</v>
      </c>
      <c r="W5672" t="str">
        <f>TEXT(Sales_Data[[#This Row],[Order_Date]],"mmm")</f>
        <v>Oct</v>
      </c>
      <c r="X5672">
        <f>MONTH(Sales_Data[[#This Row],[Order_Date]])</f>
        <v>10</v>
      </c>
      <c r="Y5672" t="str">
        <f>"Q"&amp;ROUNDUP(MONTH(Sales_Data[[#This Row],[Order_Date]])/3,0)</f>
        <v>Q4</v>
      </c>
    </row>
    <row r="5673" spans="1:25" x14ac:dyDescent="0.3">
      <c r="A5673" t="s">
        <v>7463</v>
      </c>
      <c r="B5673" s="1">
        <v>45981</v>
      </c>
      <c r="C5673" t="s">
        <v>3058</v>
      </c>
      <c r="D5673" t="s">
        <v>229</v>
      </c>
      <c r="E5673" t="s">
        <v>48</v>
      </c>
      <c r="F5673" t="s">
        <v>132</v>
      </c>
      <c r="G5673" t="s">
        <v>41</v>
      </c>
      <c r="H5673" t="s">
        <v>171</v>
      </c>
      <c r="I5673" t="s">
        <v>191</v>
      </c>
      <c r="J5673">
        <v>1</v>
      </c>
      <c r="K5673">
        <v>23622.61</v>
      </c>
      <c r="L5673">
        <v>0</v>
      </c>
      <c r="M5673">
        <v>19091.8</v>
      </c>
      <c r="N5673" t="s">
        <v>70</v>
      </c>
      <c r="O5673" t="s">
        <v>35</v>
      </c>
      <c r="P5673" t="s">
        <v>26</v>
      </c>
      <c r="Q5673">
        <f>Sales_Data[[#This Row],[Quantity]]*Sales_Data[[#This Row],[Unit_Price]]</f>
        <v>23622.61</v>
      </c>
      <c r="R5673">
        <f>Sales_Data[[#This Row],[Gross_Sales]]*Sales_Data[[#This Row],[Discount]]</f>
        <v>0</v>
      </c>
      <c r="S5673">
        <f>Sales_Data[[#This Row],[Gross_Sales]]-Sales_Data[[#This Row],[Discount_Amount]]</f>
        <v>23622.61</v>
      </c>
      <c r="T5673">
        <f>Sales_Data[[#This Row],[Net Sales]]-Sales_Data[[#This Row],[Cost]]</f>
        <v>4530.8100000000013</v>
      </c>
      <c r="U5673" s="2">
        <f>Sales_Data[[#This Row],[Profit]]/Sales_Data[[#This Row],[Net Sales]]</f>
        <v>0.19179972069132079</v>
      </c>
      <c r="V5673">
        <f>YEAR(Sales_Data[[#This Row],[Order_Date]])</f>
        <v>2025</v>
      </c>
      <c r="W5673" t="str">
        <f>TEXT(Sales_Data[[#This Row],[Order_Date]],"mmm")</f>
        <v>Nov</v>
      </c>
      <c r="X5673">
        <f>MONTH(Sales_Data[[#This Row],[Order_Date]])</f>
        <v>11</v>
      </c>
      <c r="Y5673" t="str">
        <f>"Q"&amp;ROUNDUP(MONTH(Sales_Data[[#This Row],[Order_Date]])/3,0)</f>
        <v>Q4</v>
      </c>
    </row>
    <row r="5674" spans="1:25" x14ac:dyDescent="0.3">
      <c r="A5674" t="s">
        <v>7464</v>
      </c>
      <c r="B5674" s="1">
        <v>45957</v>
      </c>
      <c r="C5674" t="s">
        <v>1128</v>
      </c>
      <c r="D5674" t="s">
        <v>384</v>
      </c>
      <c r="E5674" t="s">
        <v>30</v>
      </c>
      <c r="F5674" t="s">
        <v>156</v>
      </c>
      <c r="G5674" t="s">
        <v>32</v>
      </c>
      <c r="H5674" t="s">
        <v>33</v>
      </c>
      <c r="I5674" t="s">
        <v>34</v>
      </c>
      <c r="J5674">
        <v>2</v>
      </c>
      <c r="K5674">
        <v>1220.9000000000001</v>
      </c>
      <c r="L5674">
        <v>0.1</v>
      </c>
      <c r="M5674">
        <v>1424.69</v>
      </c>
      <c r="N5674" t="s">
        <v>24</v>
      </c>
      <c r="O5674" t="s">
        <v>53</v>
      </c>
      <c r="P5674" t="s">
        <v>44</v>
      </c>
      <c r="Q5674">
        <f>Sales_Data[[#This Row],[Quantity]]*Sales_Data[[#This Row],[Unit_Price]]</f>
        <v>2441.8000000000002</v>
      </c>
      <c r="R5674">
        <f>Sales_Data[[#This Row],[Gross_Sales]]*Sales_Data[[#This Row],[Discount]]</f>
        <v>244.18000000000004</v>
      </c>
      <c r="S5674">
        <f>Sales_Data[[#This Row],[Gross_Sales]]-Sales_Data[[#This Row],[Discount_Amount]]</f>
        <v>2197.6200000000003</v>
      </c>
      <c r="T5674">
        <f>Sales_Data[[#This Row],[Net Sales]]-Sales_Data[[#This Row],[Cost]]</f>
        <v>772.93000000000029</v>
      </c>
      <c r="U5674" s="2">
        <f>Sales_Data[[#This Row],[Profit]]/Sales_Data[[#This Row],[Net Sales]]</f>
        <v>0.35171230695024625</v>
      </c>
      <c r="V5674">
        <f>YEAR(Sales_Data[[#This Row],[Order_Date]])</f>
        <v>2025</v>
      </c>
      <c r="W5674" t="str">
        <f>TEXT(Sales_Data[[#This Row],[Order_Date]],"mmm")</f>
        <v>Oct</v>
      </c>
      <c r="X5674">
        <f>MONTH(Sales_Data[[#This Row],[Order_Date]])</f>
        <v>10</v>
      </c>
      <c r="Y5674" t="str">
        <f>"Q"&amp;ROUNDUP(MONTH(Sales_Data[[#This Row],[Order_Date]])/3,0)</f>
        <v>Q4</v>
      </c>
    </row>
    <row r="5675" spans="1:25" x14ac:dyDescent="0.3">
      <c r="A5675" t="s">
        <v>7465</v>
      </c>
      <c r="B5675" s="1">
        <v>45947</v>
      </c>
      <c r="C5675" t="s">
        <v>4133</v>
      </c>
      <c r="D5675" t="s">
        <v>615</v>
      </c>
      <c r="E5675" t="s">
        <v>48</v>
      </c>
      <c r="F5675" t="s">
        <v>164</v>
      </c>
      <c r="G5675" t="s">
        <v>21</v>
      </c>
      <c r="H5675" t="s">
        <v>127</v>
      </c>
      <c r="I5675" t="s">
        <v>314</v>
      </c>
      <c r="J5675">
        <v>2</v>
      </c>
      <c r="K5675">
        <v>58486.33</v>
      </c>
      <c r="L5675">
        <v>0.05</v>
      </c>
      <c r="M5675">
        <v>86675.19</v>
      </c>
      <c r="N5675" t="s">
        <v>52</v>
      </c>
      <c r="O5675" t="s">
        <v>35</v>
      </c>
      <c r="P5675" t="s">
        <v>26</v>
      </c>
      <c r="Q5675">
        <f>Sales_Data[[#This Row],[Quantity]]*Sales_Data[[#This Row],[Unit_Price]]</f>
        <v>116972.66</v>
      </c>
      <c r="R5675">
        <f>Sales_Data[[#This Row],[Gross_Sales]]*Sales_Data[[#This Row],[Discount]]</f>
        <v>5848.6330000000007</v>
      </c>
      <c r="S5675">
        <f>Sales_Data[[#This Row],[Gross_Sales]]-Sales_Data[[#This Row],[Discount_Amount]]</f>
        <v>111124.027</v>
      </c>
      <c r="T5675">
        <f>Sales_Data[[#This Row],[Net Sales]]-Sales_Data[[#This Row],[Cost]]</f>
        <v>24448.837</v>
      </c>
      <c r="U5675" s="2">
        <f>Sales_Data[[#This Row],[Profit]]/Sales_Data[[#This Row],[Net Sales]]</f>
        <v>0.22001395791748979</v>
      </c>
      <c r="V5675">
        <f>YEAR(Sales_Data[[#This Row],[Order_Date]])</f>
        <v>2025</v>
      </c>
      <c r="W5675" t="str">
        <f>TEXT(Sales_Data[[#This Row],[Order_Date]],"mmm")</f>
        <v>Oct</v>
      </c>
      <c r="X5675">
        <f>MONTH(Sales_Data[[#This Row],[Order_Date]])</f>
        <v>10</v>
      </c>
      <c r="Y5675" t="str">
        <f>"Q"&amp;ROUNDUP(MONTH(Sales_Data[[#This Row],[Order_Date]])/3,0)</f>
        <v>Q4</v>
      </c>
    </row>
    <row r="5676" spans="1:25" x14ac:dyDescent="0.3">
      <c r="A5676" t="s">
        <v>7466</v>
      </c>
      <c r="B5676" s="1">
        <v>45734</v>
      </c>
      <c r="C5676" t="s">
        <v>60</v>
      </c>
      <c r="D5676" t="s">
        <v>221</v>
      </c>
      <c r="E5676" t="s">
        <v>30</v>
      </c>
      <c r="F5676" t="s">
        <v>210</v>
      </c>
      <c r="G5676" t="s">
        <v>41</v>
      </c>
      <c r="H5676" t="s">
        <v>42</v>
      </c>
      <c r="I5676" t="s">
        <v>82</v>
      </c>
      <c r="J5676">
        <v>1</v>
      </c>
      <c r="K5676">
        <v>1283.1500000000001</v>
      </c>
      <c r="L5676">
        <v>0.05</v>
      </c>
      <c r="M5676">
        <v>1057.81</v>
      </c>
      <c r="N5676" t="s">
        <v>109</v>
      </c>
      <c r="O5676" t="s">
        <v>25</v>
      </c>
      <c r="P5676" t="s">
        <v>44</v>
      </c>
      <c r="Q5676">
        <f>Sales_Data[[#This Row],[Quantity]]*Sales_Data[[#This Row],[Unit_Price]]</f>
        <v>1283.1500000000001</v>
      </c>
      <c r="R5676">
        <f>Sales_Data[[#This Row],[Gross_Sales]]*Sales_Data[[#This Row],[Discount]]</f>
        <v>64.157500000000013</v>
      </c>
      <c r="S5676">
        <f>Sales_Data[[#This Row],[Gross_Sales]]-Sales_Data[[#This Row],[Discount_Amount]]</f>
        <v>1218.9925000000001</v>
      </c>
      <c r="T5676">
        <f>Sales_Data[[#This Row],[Net Sales]]-Sales_Data[[#This Row],[Cost]]</f>
        <v>161.18250000000012</v>
      </c>
      <c r="U5676" s="2">
        <f>Sales_Data[[#This Row],[Profit]]/Sales_Data[[#This Row],[Net Sales]]</f>
        <v>0.13222599810909427</v>
      </c>
      <c r="V5676">
        <f>YEAR(Sales_Data[[#This Row],[Order_Date]])</f>
        <v>2025</v>
      </c>
      <c r="W5676" t="str">
        <f>TEXT(Sales_Data[[#This Row],[Order_Date]],"mmm")</f>
        <v>Mar</v>
      </c>
      <c r="X5676">
        <f>MONTH(Sales_Data[[#This Row],[Order_Date]])</f>
        <v>3</v>
      </c>
      <c r="Y5676" t="str">
        <f>"Q"&amp;ROUNDUP(MONTH(Sales_Data[[#This Row],[Order_Date]])/3,0)</f>
        <v>Q1</v>
      </c>
    </row>
    <row r="5677" spans="1:25" x14ac:dyDescent="0.3">
      <c r="A5677" t="s">
        <v>7467</v>
      </c>
      <c r="B5677" s="1">
        <v>45955</v>
      </c>
      <c r="C5677" t="s">
        <v>1734</v>
      </c>
      <c r="D5677" t="s">
        <v>255</v>
      </c>
      <c r="E5677" t="s">
        <v>48</v>
      </c>
      <c r="F5677" t="s">
        <v>132</v>
      </c>
      <c r="G5677" t="s">
        <v>67</v>
      </c>
      <c r="H5677" t="s">
        <v>68</v>
      </c>
      <c r="I5677" t="s">
        <v>69</v>
      </c>
      <c r="J5677">
        <v>1</v>
      </c>
      <c r="K5677">
        <v>41928.730000000003</v>
      </c>
      <c r="L5677">
        <v>0.05</v>
      </c>
      <c r="M5677">
        <v>28151.01</v>
      </c>
      <c r="N5677" t="s">
        <v>52</v>
      </c>
      <c r="O5677" t="s">
        <v>53</v>
      </c>
      <c r="P5677" t="s">
        <v>71</v>
      </c>
      <c r="Q5677">
        <f>Sales_Data[[#This Row],[Quantity]]*Sales_Data[[#This Row],[Unit_Price]]</f>
        <v>41928.730000000003</v>
      </c>
      <c r="R5677">
        <f>Sales_Data[[#This Row],[Gross_Sales]]*Sales_Data[[#This Row],[Discount]]</f>
        <v>2096.4365000000003</v>
      </c>
      <c r="S5677">
        <f>Sales_Data[[#This Row],[Gross_Sales]]-Sales_Data[[#This Row],[Discount_Amount]]</f>
        <v>39832.2935</v>
      </c>
      <c r="T5677">
        <f>Sales_Data[[#This Row],[Net Sales]]-Sales_Data[[#This Row],[Cost]]</f>
        <v>11681.283500000001</v>
      </c>
      <c r="U5677" s="2">
        <f>Sales_Data[[#This Row],[Profit]]/Sales_Data[[#This Row],[Net Sales]]</f>
        <v>0.29326163455789966</v>
      </c>
      <c r="V5677">
        <f>YEAR(Sales_Data[[#This Row],[Order_Date]])</f>
        <v>2025</v>
      </c>
      <c r="W5677" t="str">
        <f>TEXT(Sales_Data[[#This Row],[Order_Date]],"mmm")</f>
        <v>Oct</v>
      </c>
      <c r="X5677">
        <f>MONTH(Sales_Data[[#This Row],[Order_Date]])</f>
        <v>10</v>
      </c>
      <c r="Y5677" t="str">
        <f>"Q"&amp;ROUNDUP(MONTH(Sales_Data[[#This Row],[Order_Date]])/3,0)</f>
        <v>Q4</v>
      </c>
    </row>
    <row r="5678" spans="1:25" x14ac:dyDescent="0.3">
      <c r="A5678" t="s">
        <v>7468</v>
      </c>
      <c r="B5678" s="1">
        <v>45794</v>
      </c>
      <c r="C5678" t="s">
        <v>1103</v>
      </c>
      <c r="D5678" t="s">
        <v>183</v>
      </c>
      <c r="E5678" t="s">
        <v>39</v>
      </c>
      <c r="F5678" t="s">
        <v>107</v>
      </c>
      <c r="G5678" t="s">
        <v>75</v>
      </c>
      <c r="H5678" t="s">
        <v>76</v>
      </c>
      <c r="I5678" t="s">
        <v>108</v>
      </c>
      <c r="J5678">
        <v>1</v>
      </c>
      <c r="K5678">
        <v>6213.05</v>
      </c>
      <c r="L5678">
        <v>0.05</v>
      </c>
      <c r="M5678">
        <v>4207.58</v>
      </c>
      <c r="N5678" t="s">
        <v>83</v>
      </c>
      <c r="O5678" t="s">
        <v>25</v>
      </c>
      <c r="P5678" t="s">
        <v>71</v>
      </c>
      <c r="Q5678">
        <f>Sales_Data[[#This Row],[Quantity]]*Sales_Data[[#This Row],[Unit_Price]]</f>
        <v>6213.05</v>
      </c>
      <c r="R5678">
        <f>Sales_Data[[#This Row],[Gross_Sales]]*Sales_Data[[#This Row],[Discount]]</f>
        <v>310.65250000000003</v>
      </c>
      <c r="S5678">
        <f>Sales_Data[[#This Row],[Gross_Sales]]-Sales_Data[[#This Row],[Discount_Amount]]</f>
        <v>5902.3975</v>
      </c>
      <c r="T5678">
        <f>Sales_Data[[#This Row],[Net Sales]]-Sales_Data[[#This Row],[Cost]]</f>
        <v>1694.8175000000001</v>
      </c>
      <c r="U5678" s="2">
        <f>Sales_Data[[#This Row],[Profit]]/Sales_Data[[#This Row],[Net Sales]]</f>
        <v>0.28714052213528485</v>
      </c>
      <c r="V5678">
        <f>YEAR(Sales_Data[[#This Row],[Order_Date]])</f>
        <v>2025</v>
      </c>
      <c r="W5678" t="str">
        <f>TEXT(Sales_Data[[#This Row],[Order_Date]],"mmm")</f>
        <v>May</v>
      </c>
      <c r="X5678">
        <f>MONTH(Sales_Data[[#This Row],[Order_Date]])</f>
        <v>5</v>
      </c>
      <c r="Y5678" t="str">
        <f>"Q"&amp;ROUNDUP(MONTH(Sales_Data[[#This Row],[Order_Date]])/3,0)</f>
        <v>Q2</v>
      </c>
    </row>
    <row r="5679" spans="1:25" x14ac:dyDescent="0.3">
      <c r="A5679" t="s">
        <v>7469</v>
      </c>
      <c r="B5679" s="1">
        <v>45763</v>
      </c>
      <c r="C5679" t="s">
        <v>2537</v>
      </c>
      <c r="D5679" t="s">
        <v>1171</v>
      </c>
      <c r="E5679" t="s">
        <v>119</v>
      </c>
      <c r="F5679" t="s">
        <v>538</v>
      </c>
      <c r="G5679" t="s">
        <v>67</v>
      </c>
      <c r="H5679" t="s">
        <v>88</v>
      </c>
      <c r="I5679" t="s">
        <v>157</v>
      </c>
      <c r="J5679">
        <v>1</v>
      </c>
      <c r="K5679">
        <v>796.77</v>
      </c>
      <c r="L5679">
        <v>0.1</v>
      </c>
      <c r="M5679">
        <v>466.17</v>
      </c>
      <c r="N5679" t="s">
        <v>52</v>
      </c>
      <c r="O5679" t="s">
        <v>35</v>
      </c>
      <c r="P5679" t="s">
        <v>44</v>
      </c>
      <c r="Q5679">
        <f>Sales_Data[[#This Row],[Quantity]]*Sales_Data[[#This Row],[Unit_Price]]</f>
        <v>796.77</v>
      </c>
      <c r="R5679">
        <f>Sales_Data[[#This Row],[Gross_Sales]]*Sales_Data[[#This Row],[Discount]]</f>
        <v>79.677000000000007</v>
      </c>
      <c r="S5679">
        <f>Sales_Data[[#This Row],[Gross_Sales]]-Sales_Data[[#This Row],[Discount_Amount]]</f>
        <v>717.09299999999996</v>
      </c>
      <c r="T5679">
        <f>Sales_Data[[#This Row],[Net Sales]]-Sales_Data[[#This Row],[Cost]]</f>
        <v>250.92299999999994</v>
      </c>
      <c r="U5679" s="2">
        <f>Sales_Data[[#This Row],[Profit]]/Sales_Data[[#This Row],[Net Sales]]</f>
        <v>0.34991695637804293</v>
      </c>
      <c r="V5679">
        <f>YEAR(Sales_Data[[#This Row],[Order_Date]])</f>
        <v>2025</v>
      </c>
      <c r="W5679" t="str">
        <f>TEXT(Sales_Data[[#This Row],[Order_Date]],"mmm")</f>
        <v>Apr</v>
      </c>
      <c r="X5679">
        <f>MONTH(Sales_Data[[#This Row],[Order_Date]])</f>
        <v>4</v>
      </c>
      <c r="Y5679" t="str">
        <f>"Q"&amp;ROUNDUP(MONTH(Sales_Data[[#This Row],[Order_Date]])/3,0)</f>
        <v>Q2</v>
      </c>
    </row>
    <row r="5680" spans="1:25" x14ac:dyDescent="0.3">
      <c r="A5680" t="s">
        <v>7470</v>
      </c>
      <c r="B5680" s="1">
        <v>45752</v>
      </c>
      <c r="C5680" t="s">
        <v>4736</v>
      </c>
      <c r="D5680" t="s">
        <v>447</v>
      </c>
      <c r="E5680" t="s">
        <v>19</v>
      </c>
      <c r="F5680" t="s">
        <v>66</v>
      </c>
      <c r="G5680" t="s">
        <v>75</v>
      </c>
      <c r="H5680" t="s">
        <v>185</v>
      </c>
      <c r="I5680" t="s">
        <v>186</v>
      </c>
      <c r="J5680">
        <v>2</v>
      </c>
      <c r="K5680">
        <v>15038.1</v>
      </c>
      <c r="L5680">
        <v>0.15</v>
      </c>
      <c r="M5680">
        <v>19249.900000000001</v>
      </c>
      <c r="N5680" t="s">
        <v>83</v>
      </c>
      <c r="O5680" t="s">
        <v>35</v>
      </c>
      <c r="P5680" t="s">
        <v>44</v>
      </c>
      <c r="Q5680">
        <f>Sales_Data[[#This Row],[Quantity]]*Sales_Data[[#This Row],[Unit_Price]]</f>
        <v>30076.2</v>
      </c>
      <c r="R5680">
        <f>Sales_Data[[#This Row],[Gross_Sales]]*Sales_Data[[#This Row],[Discount]]</f>
        <v>4511.43</v>
      </c>
      <c r="S5680">
        <f>Sales_Data[[#This Row],[Gross_Sales]]-Sales_Data[[#This Row],[Discount_Amount]]</f>
        <v>25564.77</v>
      </c>
      <c r="T5680">
        <f>Sales_Data[[#This Row],[Net Sales]]-Sales_Data[[#This Row],[Cost]]</f>
        <v>6314.869999999999</v>
      </c>
      <c r="U5680" s="2">
        <f>Sales_Data[[#This Row],[Profit]]/Sales_Data[[#This Row],[Net Sales]]</f>
        <v>0.24701454384295257</v>
      </c>
      <c r="V5680">
        <f>YEAR(Sales_Data[[#This Row],[Order_Date]])</f>
        <v>2025</v>
      </c>
      <c r="W5680" t="str">
        <f>TEXT(Sales_Data[[#This Row],[Order_Date]],"mmm")</f>
        <v>Apr</v>
      </c>
      <c r="X5680">
        <f>MONTH(Sales_Data[[#This Row],[Order_Date]])</f>
        <v>4</v>
      </c>
      <c r="Y5680" t="str">
        <f>"Q"&amp;ROUNDUP(MONTH(Sales_Data[[#This Row],[Order_Date]])/3,0)</f>
        <v>Q2</v>
      </c>
    </row>
    <row r="5681" spans="1:25" x14ac:dyDescent="0.3">
      <c r="A5681" t="s">
        <v>7471</v>
      </c>
      <c r="B5681" s="1">
        <v>45792</v>
      </c>
      <c r="C5681" t="s">
        <v>6176</v>
      </c>
      <c r="D5681" t="s">
        <v>92</v>
      </c>
      <c r="E5681" t="s">
        <v>19</v>
      </c>
      <c r="F5681" t="s">
        <v>81</v>
      </c>
      <c r="G5681" t="s">
        <v>67</v>
      </c>
      <c r="H5681" t="s">
        <v>133</v>
      </c>
      <c r="I5681" t="s">
        <v>138</v>
      </c>
      <c r="J5681">
        <v>2</v>
      </c>
      <c r="K5681">
        <v>7803.37</v>
      </c>
      <c r="L5681">
        <v>0</v>
      </c>
      <c r="M5681">
        <v>10887.88</v>
      </c>
      <c r="N5681" t="s">
        <v>52</v>
      </c>
      <c r="O5681" t="s">
        <v>35</v>
      </c>
      <c r="P5681" t="s">
        <v>44</v>
      </c>
      <c r="Q5681">
        <f>Sales_Data[[#This Row],[Quantity]]*Sales_Data[[#This Row],[Unit_Price]]</f>
        <v>15606.74</v>
      </c>
      <c r="R5681">
        <f>Sales_Data[[#This Row],[Gross_Sales]]*Sales_Data[[#This Row],[Discount]]</f>
        <v>0</v>
      </c>
      <c r="S5681">
        <f>Sales_Data[[#This Row],[Gross_Sales]]-Sales_Data[[#This Row],[Discount_Amount]]</f>
        <v>15606.74</v>
      </c>
      <c r="T5681">
        <f>Sales_Data[[#This Row],[Net Sales]]-Sales_Data[[#This Row],[Cost]]</f>
        <v>4718.8600000000006</v>
      </c>
      <c r="U5681" s="2">
        <f>Sales_Data[[#This Row],[Profit]]/Sales_Data[[#This Row],[Net Sales]]</f>
        <v>0.30236039044669166</v>
      </c>
      <c r="V5681">
        <f>YEAR(Sales_Data[[#This Row],[Order_Date]])</f>
        <v>2025</v>
      </c>
      <c r="W5681" t="str">
        <f>TEXT(Sales_Data[[#This Row],[Order_Date]],"mmm")</f>
        <v>May</v>
      </c>
      <c r="X5681">
        <f>MONTH(Sales_Data[[#This Row],[Order_Date]])</f>
        <v>5</v>
      </c>
      <c r="Y5681" t="str">
        <f>"Q"&amp;ROUNDUP(MONTH(Sales_Data[[#This Row],[Order_Date]])/3,0)</f>
        <v>Q2</v>
      </c>
    </row>
    <row r="5682" spans="1:25" x14ac:dyDescent="0.3">
      <c r="A5682" t="s">
        <v>7472</v>
      </c>
      <c r="B5682" s="1">
        <v>45725</v>
      </c>
      <c r="C5682" t="s">
        <v>727</v>
      </c>
      <c r="D5682" t="s">
        <v>430</v>
      </c>
      <c r="E5682" t="s">
        <v>19</v>
      </c>
      <c r="F5682" t="s">
        <v>57</v>
      </c>
      <c r="G5682" t="s">
        <v>41</v>
      </c>
      <c r="H5682" t="s">
        <v>171</v>
      </c>
      <c r="I5682" t="s">
        <v>191</v>
      </c>
      <c r="J5682">
        <v>1</v>
      </c>
      <c r="K5682">
        <v>12082.96</v>
      </c>
      <c r="L5682">
        <v>0.1</v>
      </c>
      <c r="M5682">
        <v>8923.69</v>
      </c>
      <c r="N5682" t="s">
        <v>83</v>
      </c>
      <c r="O5682" t="s">
        <v>35</v>
      </c>
      <c r="P5682" t="s">
        <v>71</v>
      </c>
      <c r="Q5682">
        <f>Sales_Data[[#This Row],[Quantity]]*Sales_Data[[#This Row],[Unit_Price]]</f>
        <v>12082.96</v>
      </c>
      <c r="R5682">
        <f>Sales_Data[[#This Row],[Gross_Sales]]*Sales_Data[[#This Row],[Discount]]</f>
        <v>1208.296</v>
      </c>
      <c r="S5682">
        <f>Sales_Data[[#This Row],[Gross_Sales]]-Sales_Data[[#This Row],[Discount_Amount]]</f>
        <v>10874.663999999999</v>
      </c>
      <c r="T5682">
        <f>Sales_Data[[#This Row],[Net Sales]]-Sales_Data[[#This Row],[Cost]]</f>
        <v>1950.9739999999983</v>
      </c>
      <c r="U5682" s="2">
        <f>Sales_Data[[#This Row],[Profit]]/Sales_Data[[#This Row],[Net Sales]]</f>
        <v>0.17940545105577502</v>
      </c>
      <c r="V5682">
        <f>YEAR(Sales_Data[[#This Row],[Order_Date]])</f>
        <v>2025</v>
      </c>
      <c r="W5682" t="str">
        <f>TEXT(Sales_Data[[#This Row],[Order_Date]],"mmm")</f>
        <v>Mar</v>
      </c>
      <c r="X5682">
        <f>MONTH(Sales_Data[[#This Row],[Order_Date]])</f>
        <v>3</v>
      </c>
      <c r="Y5682" t="str">
        <f>"Q"&amp;ROUNDUP(MONTH(Sales_Data[[#This Row],[Order_Date]])/3,0)</f>
        <v>Q1</v>
      </c>
    </row>
    <row r="5683" spans="1:25" x14ac:dyDescent="0.3">
      <c r="A5683" t="s">
        <v>7473</v>
      </c>
      <c r="B5683" s="1">
        <v>45804</v>
      </c>
      <c r="C5683" t="s">
        <v>1663</v>
      </c>
      <c r="D5683" t="s">
        <v>1055</v>
      </c>
      <c r="E5683" t="s">
        <v>48</v>
      </c>
      <c r="F5683" t="s">
        <v>132</v>
      </c>
      <c r="G5683" t="s">
        <v>41</v>
      </c>
      <c r="H5683" t="s">
        <v>147</v>
      </c>
      <c r="I5683" t="s">
        <v>148</v>
      </c>
      <c r="J5683">
        <v>2</v>
      </c>
      <c r="K5683">
        <v>25147.69</v>
      </c>
      <c r="L5683">
        <v>0</v>
      </c>
      <c r="M5683">
        <v>33876.92</v>
      </c>
      <c r="N5683" t="s">
        <v>52</v>
      </c>
      <c r="O5683" t="s">
        <v>25</v>
      </c>
      <c r="P5683" t="s">
        <v>71</v>
      </c>
      <c r="Q5683">
        <f>Sales_Data[[#This Row],[Quantity]]*Sales_Data[[#This Row],[Unit_Price]]</f>
        <v>50295.38</v>
      </c>
      <c r="R5683">
        <f>Sales_Data[[#This Row],[Gross_Sales]]*Sales_Data[[#This Row],[Discount]]</f>
        <v>0</v>
      </c>
      <c r="S5683">
        <f>Sales_Data[[#This Row],[Gross_Sales]]-Sales_Data[[#This Row],[Discount_Amount]]</f>
        <v>50295.38</v>
      </c>
      <c r="T5683">
        <f>Sales_Data[[#This Row],[Net Sales]]-Sales_Data[[#This Row],[Cost]]</f>
        <v>16418.46</v>
      </c>
      <c r="U5683" s="2">
        <f>Sales_Data[[#This Row],[Profit]]/Sales_Data[[#This Row],[Net Sales]]</f>
        <v>0.32644071880956066</v>
      </c>
      <c r="V5683">
        <f>YEAR(Sales_Data[[#This Row],[Order_Date]])</f>
        <v>2025</v>
      </c>
      <c r="W5683" t="str">
        <f>TEXT(Sales_Data[[#This Row],[Order_Date]],"mmm")</f>
        <v>May</v>
      </c>
      <c r="X5683">
        <f>MONTH(Sales_Data[[#This Row],[Order_Date]])</f>
        <v>5</v>
      </c>
      <c r="Y5683" t="str">
        <f>"Q"&amp;ROUNDUP(MONTH(Sales_Data[[#This Row],[Order_Date]])/3,0)</f>
        <v>Q2</v>
      </c>
    </row>
    <row r="5684" spans="1:25" x14ac:dyDescent="0.3">
      <c r="A5684" t="s">
        <v>7474</v>
      </c>
      <c r="B5684" s="1">
        <v>45816</v>
      </c>
      <c r="C5684" t="s">
        <v>2432</v>
      </c>
      <c r="D5684" t="s">
        <v>504</v>
      </c>
      <c r="E5684" t="s">
        <v>39</v>
      </c>
      <c r="F5684" t="s">
        <v>107</v>
      </c>
      <c r="G5684" t="s">
        <v>67</v>
      </c>
      <c r="H5684" t="s">
        <v>133</v>
      </c>
      <c r="I5684" t="s">
        <v>138</v>
      </c>
      <c r="J5684">
        <v>5</v>
      </c>
      <c r="K5684">
        <v>4990.41</v>
      </c>
      <c r="L5684">
        <v>0</v>
      </c>
      <c r="M5684">
        <v>20257.55</v>
      </c>
      <c r="N5684" t="s">
        <v>52</v>
      </c>
      <c r="O5684" t="s">
        <v>35</v>
      </c>
      <c r="P5684" t="s">
        <v>44</v>
      </c>
      <c r="Q5684">
        <f>Sales_Data[[#This Row],[Quantity]]*Sales_Data[[#This Row],[Unit_Price]]</f>
        <v>24952.05</v>
      </c>
      <c r="R5684">
        <f>Sales_Data[[#This Row],[Gross_Sales]]*Sales_Data[[#This Row],[Discount]]</f>
        <v>0</v>
      </c>
      <c r="S5684">
        <f>Sales_Data[[#This Row],[Gross_Sales]]-Sales_Data[[#This Row],[Discount_Amount]]</f>
        <v>24952.05</v>
      </c>
      <c r="T5684">
        <f>Sales_Data[[#This Row],[Net Sales]]-Sales_Data[[#This Row],[Cost]]</f>
        <v>4694.5</v>
      </c>
      <c r="U5684" s="2">
        <f>Sales_Data[[#This Row],[Profit]]/Sales_Data[[#This Row],[Net Sales]]</f>
        <v>0.18814085415827558</v>
      </c>
      <c r="V5684">
        <f>YEAR(Sales_Data[[#This Row],[Order_Date]])</f>
        <v>2025</v>
      </c>
      <c r="W5684" t="str">
        <f>TEXT(Sales_Data[[#This Row],[Order_Date]],"mmm")</f>
        <v>Jun</v>
      </c>
      <c r="X5684">
        <f>MONTH(Sales_Data[[#This Row],[Order_Date]])</f>
        <v>6</v>
      </c>
      <c r="Y5684" t="str">
        <f>"Q"&amp;ROUNDUP(MONTH(Sales_Data[[#This Row],[Order_Date]])/3,0)</f>
        <v>Q2</v>
      </c>
    </row>
    <row r="5685" spans="1:25" x14ac:dyDescent="0.3">
      <c r="A5685" t="s">
        <v>7475</v>
      </c>
      <c r="B5685" s="1">
        <v>45820</v>
      </c>
      <c r="C5685" t="s">
        <v>2594</v>
      </c>
      <c r="D5685" t="s">
        <v>74</v>
      </c>
      <c r="E5685" t="s">
        <v>30</v>
      </c>
      <c r="F5685" t="s">
        <v>156</v>
      </c>
      <c r="G5685" t="s">
        <v>41</v>
      </c>
      <c r="H5685" t="s">
        <v>147</v>
      </c>
      <c r="I5685" t="s">
        <v>369</v>
      </c>
      <c r="J5685">
        <v>1</v>
      </c>
      <c r="K5685">
        <v>1457.9</v>
      </c>
      <c r="L5685">
        <v>0.2</v>
      </c>
      <c r="M5685">
        <v>847.3</v>
      </c>
      <c r="N5685" t="s">
        <v>52</v>
      </c>
      <c r="O5685" t="s">
        <v>35</v>
      </c>
      <c r="P5685" t="s">
        <v>44</v>
      </c>
      <c r="Q5685">
        <f>Sales_Data[[#This Row],[Quantity]]*Sales_Data[[#This Row],[Unit_Price]]</f>
        <v>1457.9</v>
      </c>
      <c r="R5685">
        <f>Sales_Data[[#This Row],[Gross_Sales]]*Sales_Data[[#This Row],[Discount]]</f>
        <v>291.58000000000004</v>
      </c>
      <c r="S5685">
        <f>Sales_Data[[#This Row],[Gross_Sales]]-Sales_Data[[#This Row],[Discount_Amount]]</f>
        <v>1166.3200000000002</v>
      </c>
      <c r="T5685">
        <f>Sales_Data[[#This Row],[Net Sales]]-Sales_Data[[#This Row],[Cost]]</f>
        <v>319.02000000000021</v>
      </c>
      <c r="U5685" s="2">
        <f>Sales_Data[[#This Row],[Profit]]/Sales_Data[[#This Row],[Net Sales]]</f>
        <v>0.27352699087728938</v>
      </c>
      <c r="V5685">
        <f>YEAR(Sales_Data[[#This Row],[Order_Date]])</f>
        <v>2025</v>
      </c>
      <c r="W5685" t="str">
        <f>TEXT(Sales_Data[[#This Row],[Order_Date]],"mmm")</f>
        <v>Jun</v>
      </c>
      <c r="X5685">
        <f>MONTH(Sales_Data[[#This Row],[Order_Date]])</f>
        <v>6</v>
      </c>
      <c r="Y5685" t="str">
        <f>"Q"&amp;ROUNDUP(MONTH(Sales_Data[[#This Row],[Order_Date]])/3,0)</f>
        <v>Q2</v>
      </c>
    </row>
    <row r="5686" spans="1:25" x14ac:dyDescent="0.3">
      <c r="A5686" t="s">
        <v>7476</v>
      </c>
      <c r="B5686" s="1">
        <v>45998</v>
      </c>
      <c r="C5686" t="s">
        <v>2141</v>
      </c>
      <c r="D5686" t="s">
        <v>118</v>
      </c>
      <c r="E5686" t="s">
        <v>119</v>
      </c>
      <c r="F5686" t="s">
        <v>538</v>
      </c>
      <c r="G5686" t="s">
        <v>32</v>
      </c>
      <c r="H5686" t="s">
        <v>50</v>
      </c>
      <c r="I5686" t="s">
        <v>58</v>
      </c>
      <c r="J5686">
        <v>2</v>
      </c>
      <c r="K5686">
        <v>686.41</v>
      </c>
      <c r="L5686">
        <v>0.05</v>
      </c>
      <c r="M5686">
        <v>1126.9100000000001</v>
      </c>
      <c r="N5686" t="s">
        <v>24</v>
      </c>
      <c r="O5686" t="s">
        <v>25</v>
      </c>
      <c r="P5686" t="s">
        <v>44</v>
      </c>
      <c r="Q5686">
        <f>Sales_Data[[#This Row],[Quantity]]*Sales_Data[[#This Row],[Unit_Price]]</f>
        <v>1372.82</v>
      </c>
      <c r="R5686">
        <f>Sales_Data[[#This Row],[Gross_Sales]]*Sales_Data[[#This Row],[Discount]]</f>
        <v>68.641000000000005</v>
      </c>
      <c r="S5686">
        <f>Sales_Data[[#This Row],[Gross_Sales]]-Sales_Data[[#This Row],[Discount_Amount]]</f>
        <v>1304.1789999999999</v>
      </c>
      <c r="T5686">
        <f>Sales_Data[[#This Row],[Net Sales]]-Sales_Data[[#This Row],[Cost]]</f>
        <v>177.26899999999978</v>
      </c>
      <c r="U5686" s="2">
        <f>Sales_Data[[#This Row],[Profit]]/Sales_Data[[#This Row],[Net Sales]]</f>
        <v>0.1359238264072645</v>
      </c>
      <c r="V5686">
        <f>YEAR(Sales_Data[[#This Row],[Order_Date]])</f>
        <v>2025</v>
      </c>
      <c r="W5686" t="str">
        <f>TEXT(Sales_Data[[#This Row],[Order_Date]],"mmm")</f>
        <v>Dec</v>
      </c>
      <c r="X5686">
        <f>MONTH(Sales_Data[[#This Row],[Order_Date]])</f>
        <v>12</v>
      </c>
      <c r="Y5686" t="str">
        <f>"Q"&amp;ROUNDUP(MONTH(Sales_Data[[#This Row],[Order_Date]])/3,0)</f>
        <v>Q4</v>
      </c>
    </row>
    <row r="5687" spans="1:25" x14ac:dyDescent="0.3">
      <c r="A5687" t="s">
        <v>7477</v>
      </c>
      <c r="B5687" s="1">
        <v>45846</v>
      </c>
      <c r="C5687" t="s">
        <v>689</v>
      </c>
      <c r="D5687" t="s">
        <v>266</v>
      </c>
      <c r="E5687" t="s">
        <v>119</v>
      </c>
      <c r="F5687" t="s">
        <v>249</v>
      </c>
      <c r="G5687" t="s">
        <v>21</v>
      </c>
      <c r="H5687" t="s">
        <v>127</v>
      </c>
      <c r="I5687" t="s">
        <v>314</v>
      </c>
      <c r="J5687">
        <v>2</v>
      </c>
      <c r="K5687">
        <v>8556.19</v>
      </c>
      <c r="L5687">
        <v>0</v>
      </c>
      <c r="M5687">
        <v>13161.55</v>
      </c>
      <c r="N5687" t="s">
        <v>24</v>
      </c>
      <c r="O5687" t="s">
        <v>25</v>
      </c>
      <c r="P5687" t="s">
        <v>44</v>
      </c>
      <c r="Q5687">
        <f>Sales_Data[[#This Row],[Quantity]]*Sales_Data[[#This Row],[Unit_Price]]</f>
        <v>17112.38</v>
      </c>
      <c r="R5687">
        <f>Sales_Data[[#This Row],[Gross_Sales]]*Sales_Data[[#This Row],[Discount]]</f>
        <v>0</v>
      </c>
      <c r="S5687">
        <f>Sales_Data[[#This Row],[Gross_Sales]]-Sales_Data[[#This Row],[Discount_Amount]]</f>
        <v>17112.38</v>
      </c>
      <c r="T5687">
        <f>Sales_Data[[#This Row],[Net Sales]]-Sales_Data[[#This Row],[Cost]]</f>
        <v>3950.8300000000017</v>
      </c>
      <c r="U5687" s="2">
        <f>Sales_Data[[#This Row],[Profit]]/Sales_Data[[#This Row],[Net Sales]]</f>
        <v>0.23087554156698259</v>
      </c>
      <c r="V5687">
        <f>YEAR(Sales_Data[[#This Row],[Order_Date]])</f>
        <v>2025</v>
      </c>
      <c r="W5687" t="str">
        <f>TEXT(Sales_Data[[#This Row],[Order_Date]],"mmm")</f>
        <v>Jul</v>
      </c>
      <c r="X5687">
        <f>MONTH(Sales_Data[[#This Row],[Order_Date]])</f>
        <v>7</v>
      </c>
      <c r="Y5687" t="str">
        <f>"Q"&amp;ROUNDUP(MONTH(Sales_Data[[#This Row],[Order_Date]])/3,0)</f>
        <v>Q3</v>
      </c>
    </row>
    <row r="5688" spans="1:25" x14ac:dyDescent="0.3">
      <c r="A5688" t="s">
        <v>7478</v>
      </c>
      <c r="B5688" s="1">
        <v>45996</v>
      </c>
      <c r="C5688" t="s">
        <v>1324</v>
      </c>
      <c r="D5688" t="s">
        <v>302</v>
      </c>
      <c r="E5688" t="s">
        <v>19</v>
      </c>
      <c r="F5688" t="s">
        <v>113</v>
      </c>
      <c r="G5688" t="s">
        <v>67</v>
      </c>
      <c r="H5688" t="s">
        <v>121</v>
      </c>
      <c r="I5688" t="s">
        <v>122</v>
      </c>
      <c r="J5688">
        <v>1</v>
      </c>
      <c r="K5688">
        <v>983.16</v>
      </c>
      <c r="L5688">
        <v>0.1</v>
      </c>
      <c r="M5688">
        <v>752.51</v>
      </c>
      <c r="N5688" t="s">
        <v>109</v>
      </c>
      <c r="O5688" t="s">
        <v>35</v>
      </c>
      <c r="P5688" t="s">
        <v>71</v>
      </c>
      <c r="Q5688">
        <f>Sales_Data[[#This Row],[Quantity]]*Sales_Data[[#This Row],[Unit_Price]]</f>
        <v>983.16</v>
      </c>
      <c r="R5688">
        <f>Sales_Data[[#This Row],[Gross_Sales]]*Sales_Data[[#This Row],[Discount]]</f>
        <v>98.316000000000003</v>
      </c>
      <c r="S5688">
        <f>Sales_Data[[#This Row],[Gross_Sales]]-Sales_Data[[#This Row],[Discount_Amount]]</f>
        <v>884.84399999999994</v>
      </c>
      <c r="T5688">
        <f>Sales_Data[[#This Row],[Net Sales]]-Sales_Data[[#This Row],[Cost]]</f>
        <v>132.33399999999995</v>
      </c>
      <c r="U5688" s="2">
        <f>Sales_Data[[#This Row],[Profit]]/Sales_Data[[#This Row],[Net Sales]]</f>
        <v>0.14955630597031788</v>
      </c>
      <c r="V5688">
        <f>YEAR(Sales_Data[[#This Row],[Order_Date]])</f>
        <v>2025</v>
      </c>
      <c r="W5688" t="str">
        <f>TEXT(Sales_Data[[#This Row],[Order_Date]],"mmm")</f>
        <v>Dec</v>
      </c>
      <c r="X5688">
        <f>MONTH(Sales_Data[[#This Row],[Order_Date]])</f>
        <v>12</v>
      </c>
      <c r="Y5688" t="str">
        <f>"Q"&amp;ROUNDUP(MONTH(Sales_Data[[#This Row],[Order_Date]])/3,0)</f>
        <v>Q4</v>
      </c>
    </row>
    <row r="5689" spans="1:25" x14ac:dyDescent="0.3">
      <c r="A5689" t="s">
        <v>7479</v>
      </c>
      <c r="B5689" s="1">
        <v>45752</v>
      </c>
      <c r="C5689" t="s">
        <v>636</v>
      </c>
      <c r="D5689" t="s">
        <v>662</v>
      </c>
      <c r="E5689" t="s">
        <v>39</v>
      </c>
      <c r="F5689" t="s">
        <v>107</v>
      </c>
      <c r="G5689" t="s">
        <v>41</v>
      </c>
      <c r="H5689" t="s">
        <v>171</v>
      </c>
      <c r="I5689" t="s">
        <v>191</v>
      </c>
      <c r="J5689">
        <v>3</v>
      </c>
      <c r="K5689">
        <v>5839.06</v>
      </c>
      <c r="L5689">
        <v>0.05</v>
      </c>
      <c r="M5689">
        <v>11430.48</v>
      </c>
      <c r="N5689" t="s">
        <v>52</v>
      </c>
      <c r="O5689" t="s">
        <v>35</v>
      </c>
      <c r="P5689" t="s">
        <v>44</v>
      </c>
      <c r="Q5689">
        <f>Sales_Data[[#This Row],[Quantity]]*Sales_Data[[#This Row],[Unit_Price]]</f>
        <v>17517.18</v>
      </c>
      <c r="R5689">
        <f>Sales_Data[[#This Row],[Gross_Sales]]*Sales_Data[[#This Row],[Discount]]</f>
        <v>875.85900000000004</v>
      </c>
      <c r="S5689">
        <f>Sales_Data[[#This Row],[Gross_Sales]]-Sales_Data[[#This Row],[Discount_Amount]]</f>
        <v>16641.321</v>
      </c>
      <c r="T5689">
        <f>Sales_Data[[#This Row],[Net Sales]]-Sales_Data[[#This Row],[Cost]]</f>
        <v>5210.8410000000003</v>
      </c>
      <c r="U5689" s="2">
        <f>Sales_Data[[#This Row],[Profit]]/Sales_Data[[#This Row],[Net Sales]]</f>
        <v>0.31312664421292036</v>
      </c>
      <c r="V5689">
        <f>YEAR(Sales_Data[[#This Row],[Order_Date]])</f>
        <v>2025</v>
      </c>
      <c r="W5689" t="str">
        <f>TEXT(Sales_Data[[#This Row],[Order_Date]],"mmm")</f>
        <v>Apr</v>
      </c>
      <c r="X5689">
        <f>MONTH(Sales_Data[[#This Row],[Order_Date]])</f>
        <v>4</v>
      </c>
      <c r="Y5689" t="str">
        <f>"Q"&amp;ROUNDUP(MONTH(Sales_Data[[#This Row],[Order_Date]])/3,0)</f>
        <v>Q2</v>
      </c>
    </row>
    <row r="5690" spans="1:25" x14ac:dyDescent="0.3">
      <c r="A5690" t="s">
        <v>7480</v>
      </c>
      <c r="B5690" s="1">
        <v>45838</v>
      </c>
      <c r="C5690" t="s">
        <v>1865</v>
      </c>
      <c r="D5690" t="s">
        <v>397</v>
      </c>
      <c r="E5690" t="s">
        <v>30</v>
      </c>
      <c r="F5690" t="s">
        <v>101</v>
      </c>
      <c r="G5690" t="s">
        <v>41</v>
      </c>
      <c r="H5690" t="s">
        <v>171</v>
      </c>
      <c r="I5690" t="s">
        <v>191</v>
      </c>
      <c r="J5690">
        <v>5</v>
      </c>
      <c r="K5690">
        <v>1053.4000000000001</v>
      </c>
      <c r="L5690">
        <v>0.05</v>
      </c>
      <c r="M5690">
        <v>4334.2</v>
      </c>
      <c r="N5690" t="s">
        <v>70</v>
      </c>
      <c r="O5690" t="s">
        <v>35</v>
      </c>
      <c r="P5690" t="s">
        <v>71</v>
      </c>
      <c r="Q5690">
        <f>Sales_Data[[#This Row],[Quantity]]*Sales_Data[[#This Row],[Unit_Price]]</f>
        <v>5267</v>
      </c>
      <c r="R5690">
        <f>Sales_Data[[#This Row],[Gross_Sales]]*Sales_Data[[#This Row],[Discount]]</f>
        <v>263.35000000000002</v>
      </c>
      <c r="S5690">
        <f>Sales_Data[[#This Row],[Gross_Sales]]-Sales_Data[[#This Row],[Discount_Amount]]</f>
        <v>5003.6499999999996</v>
      </c>
      <c r="T5690">
        <f>Sales_Data[[#This Row],[Net Sales]]-Sales_Data[[#This Row],[Cost]]</f>
        <v>669.44999999999982</v>
      </c>
      <c r="U5690" s="2">
        <f>Sales_Data[[#This Row],[Profit]]/Sales_Data[[#This Row],[Net Sales]]</f>
        <v>0.13379233159793349</v>
      </c>
      <c r="V5690">
        <f>YEAR(Sales_Data[[#This Row],[Order_Date]])</f>
        <v>2025</v>
      </c>
      <c r="W5690" t="str">
        <f>TEXT(Sales_Data[[#This Row],[Order_Date]],"mmm")</f>
        <v>Jun</v>
      </c>
      <c r="X5690">
        <f>MONTH(Sales_Data[[#This Row],[Order_Date]])</f>
        <v>6</v>
      </c>
      <c r="Y5690" t="str">
        <f>"Q"&amp;ROUNDUP(MONTH(Sales_Data[[#This Row],[Order_Date]])/3,0)</f>
        <v>Q2</v>
      </c>
    </row>
    <row r="5691" spans="1:25" x14ac:dyDescent="0.3">
      <c r="A5691" t="s">
        <v>7481</v>
      </c>
      <c r="B5691" s="1">
        <v>45945</v>
      </c>
      <c r="C5691" t="s">
        <v>873</v>
      </c>
      <c r="D5691" t="s">
        <v>522</v>
      </c>
      <c r="E5691" t="s">
        <v>19</v>
      </c>
      <c r="F5691" t="s">
        <v>20</v>
      </c>
      <c r="G5691" t="s">
        <v>32</v>
      </c>
      <c r="H5691" t="s">
        <v>33</v>
      </c>
      <c r="I5691" t="s">
        <v>161</v>
      </c>
      <c r="J5691">
        <v>1</v>
      </c>
      <c r="K5691">
        <v>7485.41</v>
      </c>
      <c r="L5691">
        <v>0.1</v>
      </c>
      <c r="M5691">
        <v>4556.6899999999996</v>
      </c>
      <c r="N5691" t="s">
        <v>52</v>
      </c>
      <c r="O5691" t="s">
        <v>35</v>
      </c>
      <c r="P5691" t="s">
        <v>71</v>
      </c>
      <c r="Q5691">
        <f>Sales_Data[[#This Row],[Quantity]]*Sales_Data[[#This Row],[Unit_Price]]</f>
        <v>7485.41</v>
      </c>
      <c r="R5691">
        <f>Sales_Data[[#This Row],[Gross_Sales]]*Sales_Data[[#This Row],[Discount]]</f>
        <v>748.54100000000005</v>
      </c>
      <c r="S5691">
        <f>Sales_Data[[#This Row],[Gross_Sales]]-Sales_Data[[#This Row],[Discount_Amount]]</f>
        <v>6736.8689999999997</v>
      </c>
      <c r="T5691">
        <f>Sales_Data[[#This Row],[Net Sales]]-Sales_Data[[#This Row],[Cost]]</f>
        <v>2180.1790000000001</v>
      </c>
      <c r="U5691" s="2">
        <f>Sales_Data[[#This Row],[Profit]]/Sales_Data[[#This Row],[Net Sales]]</f>
        <v>0.32361902836466022</v>
      </c>
      <c r="V5691">
        <f>YEAR(Sales_Data[[#This Row],[Order_Date]])</f>
        <v>2025</v>
      </c>
      <c r="W5691" t="str">
        <f>TEXT(Sales_Data[[#This Row],[Order_Date]],"mmm")</f>
        <v>Oct</v>
      </c>
      <c r="X5691">
        <f>MONTH(Sales_Data[[#This Row],[Order_Date]])</f>
        <v>10</v>
      </c>
      <c r="Y5691" t="str">
        <f>"Q"&amp;ROUNDUP(MONTH(Sales_Data[[#This Row],[Order_Date]])/3,0)</f>
        <v>Q4</v>
      </c>
    </row>
    <row r="5692" spans="1:25" x14ac:dyDescent="0.3">
      <c r="A5692" t="s">
        <v>7482</v>
      </c>
      <c r="B5692" s="1">
        <v>45979</v>
      </c>
      <c r="C5692" t="s">
        <v>1034</v>
      </c>
      <c r="D5692" t="s">
        <v>215</v>
      </c>
      <c r="E5692" t="s">
        <v>48</v>
      </c>
      <c r="F5692" t="s">
        <v>126</v>
      </c>
      <c r="G5692" t="s">
        <v>21</v>
      </c>
      <c r="H5692" t="s">
        <v>127</v>
      </c>
      <c r="I5692" t="s">
        <v>314</v>
      </c>
      <c r="J5692">
        <v>3</v>
      </c>
      <c r="K5692">
        <v>53728.27</v>
      </c>
      <c r="L5692">
        <v>0.15</v>
      </c>
      <c r="M5692">
        <v>118631.41</v>
      </c>
      <c r="N5692" t="s">
        <v>52</v>
      </c>
      <c r="O5692" t="s">
        <v>25</v>
      </c>
      <c r="P5692" t="s">
        <v>26</v>
      </c>
      <c r="Q5692">
        <f>Sales_Data[[#This Row],[Quantity]]*Sales_Data[[#This Row],[Unit_Price]]</f>
        <v>161184.81</v>
      </c>
      <c r="R5692">
        <f>Sales_Data[[#This Row],[Gross_Sales]]*Sales_Data[[#This Row],[Discount]]</f>
        <v>24177.7215</v>
      </c>
      <c r="S5692">
        <f>Sales_Data[[#This Row],[Gross_Sales]]-Sales_Data[[#This Row],[Discount_Amount]]</f>
        <v>137007.08850000001</v>
      </c>
      <c r="T5692">
        <f>Sales_Data[[#This Row],[Net Sales]]-Sales_Data[[#This Row],[Cost]]</f>
        <v>18375.678500000009</v>
      </c>
      <c r="U5692" s="2">
        <f>Sales_Data[[#This Row],[Profit]]/Sales_Data[[#This Row],[Net Sales]]</f>
        <v>0.13412210055102372</v>
      </c>
      <c r="V5692">
        <f>YEAR(Sales_Data[[#This Row],[Order_Date]])</f>
        <v>2025</v>
      </c>
      <c r="W5692" t="str">
        <f>TEXT(Sales_Data[[#This Row],[Order_Date]],"mmm")</f>
        <v>Nov</v>
      </c>
      <c r="X5692">
        <f>MONTH(Sales_Data[[#This Row],[Order_Date]])</f>
        <v>11</v>
      </c>
      <c r="Y5692" t="str">
        <f>"Q"&amp;ROUNDUP(MONTH(Sales_Data[[#This Row],[Order_Date]])/3,0)</f>
        <v>Q4</v>
      </c>
    </row>
    <row r="5693" spans="1:25" x14ac:dyDescent="0.3">
      <c r="A5693" t="s">
        <v>7483</v>
      </c>
      <c r="B5693" s="1">
        <v>45844</v>
      </c>
      <c r="C5693" t="s">
        <v>4645</v>
      </c>
      <c r="D5693" t="s">
        <v>699</v>
      </c>
      <c r="E5693" t="s">
        <v>19</v>
      </c>
      <c r="F5693" t="s">
        <v>20</v>
      </c>
      <c r="G5693" t="s">
        <v>41</v>
      </c>
      <c r="H5693" t="s">
        <v>147</v>
      </c>
      <c r="I5693" t="s">
        <v>369</v>
      </c>
      <c r="J5693">
        <v>1</v>
      </c>
      <c r="K5693">
        <v>4262.63</v>
      </c>
      <c r="L5693">
        <v>0</v>
      </c>
      <c r="M5693">
        <v>3613.32</v>
      </c>
      <c r="N5693" t="s">
        <v>70</v>
      </c>
      <c r="O5693" t="s">
        <v>35</v>
      </c>
      <c r="P5693" t="s">
        <v>71</v>
      </c>
      <c r="Q5693">
        <f>Sales_Data[[#This Row],[Quantity]]*Sales_Data[[#This Row],[Unit_Price]]</f>
        <v>4262.63</v>
      </c>
      <c r="R5693">
        <f>Sales_Data[[#This Row],[Gross_Sales]]*Sales_Data[[#This Row],[Discount]]</f>
        <v>0</v>
      </c>
      <c r="S5693">
        <f>Sales_Data[[#This Row],[Gross_Sales]]-Sales_Data[[#This Row],[Discount_Amount]]</f>
        <v>4262.63</v>
      </c>
      <c r="T5693">
        <f>Sales_Data[[#This Row],[Net Sales]]-Sales_Data[[#This Row],[Cost]]</f>
        <v>649.30999999999995</v>
      </c>
      <c r="U5693" s="2">
        <f>Sales_Data[[#This Row],[Profit]]/Sales_Data[[#This Row],[Net Sales]]</f>
        <v>0.15232614606475342</v>
      </c>
      <c r="V5693">
        <f>YEAR(Sales_Data[[#This Row],[Order_Date]])</f>
        <v>2025</v>
      </c>
      <c r="W5693" t="str">
        <f>TEXT(Sales_Data[[#This Row],[Order_Date]],"mmm")</f>
        <v>Jul</v>
      </c>
      <c r="X5693">
        <f>MONTH(Sales_Data[[#This Row],[Order_Date]])</f>
        <v>7</v>
      </c>
      <c r="Y5693" t="str">
        <f>"Q"&amp;ROUNDUP(MONTH(Sales_Data[[#This Row],[Order_Date]])/3,0)</f>
        <v>Q3</v>
      </c>
    </row>
    <row r="5694" spans="1:25" x14ac:dyDescent="0.3">
      <c r="A5694" t="s">
        <v>7484</v>
      </c>
      <c r="B5694" s="1">
        <v>45795</v>
      </c>
      <c r="C5694" t="s">
        <v>2836</v>
      </c>
      <c r="D5694" t="s">
        <v>137</v>
      </c>
      <c r="E5694" t="s">
        <v>30</v>
      </c>
      <c r="F5694" t="s">
        <v>87</v>
      </c>
      <c r="G5694" t="s">
        <v>41</v>
      </c>
      <c r="H5694" t="s">
        <v>102</v>
      </c>
      <c r="I5694" t="s">
        <v>388</v>
      </c>
      <c r="J5694">
        <v>1</v>
      </c>
      <c r="K5694">
        <v>4362.1099999999997</v>
      </c>
      <c r="L5694">
        <v>0</v>
      </c>
      <c r="M5694">
        <v>2933.73</v>
      </c>
      <c r="N5694" t="s">
        <v>52</v>
      </c>
      <c r="O5694" t="s">
        <v>35</v>
      </c>
      <c r="P5694" t="s">
        <v>71</v>
      </c>
      <c r="Q5694">
        <f>Sales_Data[[#This Row],[Quantity]]*Sales_Data[[#This Row],[Unit_Price]]</f>
        <v>4362.1099999999997</v>
      </c>
      <c r="R5694">
        <f>Sales_Data[[#This Row],[Gross_Sales]]*Sales_Data[[#This Row],[Discount]]</f>
        <v>0</v>
      </c>
      <c r="S5694">
        <f>Sales_Data[[#This Row],[Gross_Sales]]-Sales_Data[[#This Row],[Discount_Amount]]</f>
        <v>4362.1099999999997</v>
      </c>
      <c r="T5694">
        <f>Sales_Data[[#This Row],[Net Sales]]-Sales_Data[[#This Row],[Cost]]</f>
        <v>1428.3799999999997</v>
      </c>
      <c r="U5694" s="2">
        <f>Sales_Data[[#This Row],[Profit]]/Sales_Data[[#This Row],[Net Sales]]</f>
        <v>0.32745162318235893</v>
      </c>
      <c r="V5694">
        <f>YEAR(Sales_Data[[#This Row],[Order_Date]])</f>
        <v>2025</v>
      </c>
      <c r="W5694" t="str">
        <f>TEXT(Sales_Data[[#This Row],[Order_Date]],"mmm")</f>
        <v>May</v>
      </c>
      <c r="X5694">
        <f>MONTH(Sales_Data[[#This Row],[Order_Date]])</f>
        <v>5</v>
      </c>
      <c r="Y5694" t="str">
        <f>"Q"&amp;ROUNDUP(MONTH(Sales_Data[[#This Row],[Order_Date]])/3,0)</f>
        <v>Q2</v>
      </c>
    </row>
    <row r="5695" spans="1:25" x14ac:dyDescent="0.3">
      <c r="A5695" t="s">
        <v>7485</v>
      </c>
      <c r="B5695" s="1">
        <v>45787</v>
      </c>
      <c r="C5695" t="s">
        <v>915</v>
      </c>
      <c r="D5695" t="s">
        <v>194</v>
      </c>
      <c r="E5695" t="s">
        <v>39</v>
      </c>
      <c r="F5695" t="s">
        <v>405</v>
      </c>
      <c r="G5695" t="s">
        <v>41</v>
      </c>
      <c r="H5695" t="s">
        <v>147</v>
      </c>
      <c r="I5695" t="s">
        <v>369</v>
      </c>
      <c r="J5695">
        <v>2</v>
      </c>
      <c r="K5695">
        <v>3685.21</v>
      </c>
      <c r="L5695">
        <v>0</v>
      </c>
      <c r="M5695">
        <v>5828.18</v>
      </c>
      <c r="N5695" t="s">
        <v>70</v>
      </c>
      <c r="O5695" t="s">
        <v>35</v>
      </c>
      <c r="P5695" t="s">
        <v>71</v>
      </c>
      <c r="Q5695">
        <f>Sales_Data[[#This Row],[Quantity]]*Sales_Data[[#This Row],[Unit_Price]]</f>
        <v>7370.42</v>
      </c>
      <c r="R5695">
        <f>Sales_Data[[#This Row],[Gross_Sales]]*Sales_Data[[#This Row],[Discount]]</f>
        <v>0</v>
      </c>
      <c r="S5695">
        <f>Sales_Data[[#This Row],[Gross_Sales]]-Sales_Data[[#This Row],[Discount_Amount]]</f>
        <v>7370.42</v>
      </c>
      <c r="T5695">
        <f>Sales_Data[[#This Row],[Net Sales]]-Sales_Data[[#This Row],[Cost]]</f>
        <v>1542.2399999999998</v>
      </c>
      <c r="U5695" s="2">
        <f>Sales_Data[[#This Row],[Profit]]/Sales_Data[[#This Row],[Net Sales]]</f>
        <v>0.20924723421460376</v>
      </c>
      <c r="V5695">
        <f>YEAR(Sales_Data[[#This Row],[Order_Date]])</f>
        <v>2025</v>
      </c>
      <c r="W5695" t="str">
        <f>TEXT(Sales_Data[[#This Row],[Order_Date]],"mmm")</f>
        <v>May</v>
      </c>
      <c r="X5695">
        <f>MONTH(Sales_Data[[#This Row],[Order_Date]])</f>
        <v>5</v>
      </c>
      <c r="Y5695" t="str">
        <f>"Q"&amp;ROUNDUP(MONTH(Sales_Data[[#This Row],[Order_Date]])/3,0)</f>
        <v>Q2</v>
      </c>
    </row>
    <row r="5696" spans="1:25" x14ac:dyDescent="0.3">
      <c r="A5696" t="s">
        <v>7486</v>
      </c>
      <c r="B5696" s="1">
        <v>45851</v>
      </c>
      <c r="C5696" t="s">
        <v>779</v>
      </c>
      <c r="D5696" t="s">
        <v>436</v>
      </c>
      <c r="E5696" t="s">
        <v>30</v>
      </c>
      <c r="F5696" t="s">
        <v>87</v>
      </c>
      <c r="G5696" t="s">
        <v>75</v>
      </c>
      <c r="H5696" t="s">
        <v>114</v>
      </c>
      <c r="I5696" t="s">
        <v>206</v>
      </c>
      <c r="J5696">
        <v>1</v>
      </c>
      <c r="K5696">
        <v>1989.23</v>
      </c>
      <c r="L5696">
        <v>0</v>
      </c>
      <c r="M5696">
        <v>1424.27</v>
      </c>
      <c r="N5696" t="s">
        <v>52</v>
      </c>
      <c r="O5696" t="s">
        <v>35</v>
      </c>
      <c r="P5696" t="s">
        <v>71</v>
      </c>
      <c r="Q5696">
        <f>Sales_Data[[#This Row],[Quantity]]*Sales_Data[[#This Row],[Unit_Price]]</f>
        <v>1989.23</v>
      </c>
      <c r="R5696">
        <f>Sales_Data[[#This Row],[Gross_Sales]]*Sales_Data[[#This Row],[Discount]]</f>
        <v>0</v>
      </c>
      <c r="S5696">
        <f>Sales_Data[[#This Row],[Gross_Sales]]-Sales_Data[[#This Row],[Discount_Amount]]</f>
        <v>1989.23</v>
      </c>
      <c r="T5696">
        <f>Sales_Data[[#This Row],[Net Sales]]-Sales_Data[[#This Row],[Cost]]</f>
        <v>564.96</v>
      </c>
      <c r="U5696" s="2">
        <f>Sales_Data[[#This Row],[Profit]]/Sales_Data[[#This Row],[Net Sales]]</f>
        <v>0.28400939056820984</v>
      </c>
      <c r="V5696">
        <f>YEAR(Sales_Data[[#This Row],[Order_Date]])</f>
        <v>2025</v>
      </c>
      <c r="W5696" t="str">
        <f>TEXT(Sales_Data[[#This Row],[Order_Date]],"mmm")</f>
        <v>Jul</v>
      </c>
      <c r="X5696">
        <f>MONTH(Sales_Data[[#This Row],[Order_Date]])</f>
        <v>7</v>
      </c>
      <c r="Y5696" t="str">
        <f>"Q"&amp;ROUNDUP(MONTH(Sales_Data[[#This Row],[Order_Date]])/3,0)</f>
        <v>Q3</v>
      </c>
    </row>
    <row r="5697" spans="1:25" x14ac:dyDescent="0.3">
      <c r="A5697" t="s">
        <v>7487</v>
      </c>
      <c r="B5697" s="1">
        <v>45973</v>
      </c>
      <c r="C5697" t="s">
        <v>3709</v>
      </c>
      <c r="D5697" t="s">
        <v>511</v>
      </c>
      <c r="E5697" t="s">
        <v>48</v>
      </c>
      <c r="F5697" t="s">
        <v>49</v>
      </c>
      <c r="G5697" t="s">
        <v>21</v>
      </c>
      <c r="H5697" t="s">
        <v>127</v>
      </c>
      <c r="I5697" t="s">
        <v>342</v>
      </c>
      <c r="J5697">
        <v>2</v>
      </c>
      <c r="K5697">
        <v>43564.800000000003</v>
      </c>
      <c r="L5697">
        <v>0.15</v>
      </c>
      <c r="M5697">
        <v>53649.51</v>
      </c>
      <c r="N5697" t="s">
        <v>70</v>
      </c>
      <c r="O5697" t="s">
        <v>25</v>
      </c>
      <c r="P5697" t="s">
        <v>71</v>
      </c>
      <c r="Q5697">
        <f>Sales_Data[[#This Row],[Quantity]]*Sales_Data[[#This Row],[Unit_Price]]</f>
        <v>87129.600000000006</v>
      </c>
      <c r="R5697">
        <f>Sales_Data[[#This Row],[Gross_Sales]]*Sales_Data[[#This Row],[Discount]]</f>
        <v>13069.44</v>
      </c>
      <c r="S5697">
        <f>Sales_Data[[#This Row],[Gross_Sales]]-Sales_Data[[#This Row],[Discount_Amount]]</f>
        <v>74060.160000000003</v>
      </c>
      <c r="T5697">
        <f>Sales_Data[[#This Row],[Net Sales]]-Sales_Data[[#This Row],[Cost]]</f>
        <v>20410.650000000001</v>
      </c>
      <c r="U5697" s="2">
        <f>Sales_Data[[#This Row],[Profit]]/Sales_Data[[#This Row],[Net Sales]]</f>
        <v>0.27559554286677213</v>
      </c>
      <c r="V5697">
        <f>YEAR(Sales_Data[[#This Row],[Order_Date]])</f>
        <v>2025</v>
      </c>
      <c r="W5697" t="str">
        <f>TEXT(Sales_Data[[#This Row],[Order_Date]],"mmm")</f>
        <v>Nov</v>
      </c>
      <c r="X5697">
        <f>MONTH(Sales_Data[[#This Row],[Order_Date]])</f>
        <v>11</v>
      </c>
      <c r="Y5697" t="str">
        <f>"Q"&amp;ROUNDUP(MONTH(Sales_Data[[#This Row],[Order_Date]])/3,0)</f>
        <v>Q4</v>
      </c>
    </row>
    <row r="5698" spans="1:25" x14ac:dyDescent="0.3">
      <c r="A5698" t="s">
        <v>7488</v>
      </c>
      <c r="B5698" s="1">
        <v>45930</v>
      </c>
      <c r="C5698" t="s">
        <v>1429</v>
      </c>
      <c r="D5698" t="s">
        <v>1004</v>
      </c>
      <c r="E5698" t="s">
        <v>119</v>
      </c>
      <c r="F5698" t="s">
        <v>184</v>
      </c>
      <c r="G5698" t="s">
        <v>75</v>
      </c>
      <c r="H5698" t="s">
        <v>114</v>
      </c>
      <c r="I5698" t="s">
        <v>115</v>
      </c>
      <c r="J5698">
        <v>1</v>
      </c>
      <c r="K5698">
        <v>3401.81</v>
      </c>
      <c r="L5698">
        <v>0.15</v>
      </c>
      <c r="M5698">
        <v>1822.45</v>
      </c>
      <c r="N5698" t="s">
        <v>24</v>
      </c>
      <c r="O5698" t="s">
        <v>35</v>
      </c>
      <c r="P5698" t="s">
        <v>71</v>
      </c>
      <c r="Q5698">
        <f>Sales_Data[[#This Row],[Quantity]]*Sales_Data[[#This Row],[Unit_Price]]</f>
        <v>3401.81</v>
      </c>
      <c r="R5698">
        <f>Sales_Data[[#This Row],[Gross_Sales]]*Sales_Data[[#This Row],[Discount]]</f>
        <v>510.27149999999995</v>
      </c>
      <c r="S5698">
        <f>Sales_Data[[#This Row],[Gross_Sales]]-Sales_Data[[#This Row],[Discount_Amount]]</f>
        <v>2891.5385000000001</v>
      </c>
      <c r="T5698">
        <f>Sales_Data[[#This Row],[Net Sales]]-Sales_Data[[#This Row],[Cost]]</f>
        <v>1069.0885000000001</v>
      </c>
      <c r="U5698" s="2">
        <f>Sales_Data[[#This Row],[Profit]]/Sales_Data[[#This Row],[Net Sales]]</f>
        <v>0.36972998976150584</v>
      </c>
      <c r="V5698">
        <f>YEAR(Sales_Data[[#This Row],[Order_Date]])</f>
        <v>2025</v>
      </c>
      <c r="W5698" t="str">
        <f>TEXT(Sales_Data[[#This Row],[Order_Date]],"mmm")</f>
        <v>Sep</v>
      </c>
      <c r="X5698">
        <f>MONTH(Sales_Data[[#This Row],[Order_Date]])</f>
        <v>9</v>
      </c>
      <c r="Y5698" t="str">
        <f>"Q"&amp;ROUNDUP(MONTH(Sales_Data[[#This Row],[Order_Date]])/3,0)</f>
        <v>Q3</v>
      </c>
    </row>
    <row r="5699" spans="1:25" x14ac:dyDescent="0.3">
      <c r="A5699" t="s">
        <v>7489</v>
      </c>
      <c r="B5699" s="1">
        <v>46009</v>
      </c>
      <c r="C5699" t="s">
        <v>1096</v>
      </c>
      <c r="D5699" t="s">
        <v>18</v>
      </c>
      <c r="E5699" t="s">
        <v>19</v>
      </c>
      <c r="F5699" t="s">
        <v>81</v>
      </c>
      <c r="G5699" t="s">
        <v>67</v>
      </c>
      <c r="H5699" t="s">
        <v>133</v>
      </c>
      <c r="I5699" t="s">
        <v>138</v>
      </c>
      <c r="J5699">
        <v>2</v>
      </c>
      <c r="K5699">
        <v>6708.09</v>
      </c>
      <c r="L5699">
        <v>0.1</v>
      </c>
      <c r="M5699">
        <v>10086.91</v>
      </c>
      <c r="N5699" t="s">
        <v>70</v>
      </c>
      <c r="O5699" t="s">
        <v>35</v>
      </c>
      <c r="P5699" t="s">
        <v>71</v>
      </c>
      <c r="Q5699">
        <f>Sales_Data[[#This Row],[Quantity]]*Sales_Data[[#This Row],[Unit_Price]]</f>
        <v>13416.18</v>
      </c>
      <c r="R5699">
        <f>Sales_Data[[#This Row],[Gross_Sales]]*Sales_Data[[#This Row],[Discount]]</f>
        <v>1341.6180000000002</v>
      </c>
      <c r="S5699">
        <f>Sales_Data[[#This Row],[Gross_Sales]]-Sales_Data[[#This Row],[Discount_Amount]]</f>
        <v>12074.562</v>
      </c>
      <c r="T5699">
        <f>Sales_Data[[#This Row],[Net Sales]]-Sales_Data[[#This Row],[Cost]]</f>
        <v>1987.652</v>
      </c>
      <c r="U5699" s="2">
        <f>Sales_Data[[#This Row],[Profit]]/Sales_Data[[#This Row],[Net Sales]]</f>
        <v>0.164614832405515</v>
      </c>
      <c r="V5699">
        <f>YEAR(Sales_Data[[#This Row],[Order_Date]])</f>
        <v>2025</v>
      </c>
      <c r="W5699" t="str">
        <f>TEXT(Sales_Data[[#This Row],[Order_Date]],"mmm")</f>
        <v>Dec</v>
      </c>
      <c r="X5699">
        <f>MONTH(Sales_Data[[#This Row],[Order_Date]])</f>
        <v>12</v>
      </c>
      <c r="Y5699" t="str">
        <f>"Q"&amp;ROUNDUP(MONTH(Sales_Data[[#This Row],[Order_Date]])/3,0)</f>
        <v>Q4</v>
      </c>
    </row>
    <row r="5700" spans="1:25" x14ac:dyDescent="0.3">
      <c r="A5700" t="s">
        <v>7490</v>
      </c>
      <c r="B5700" s="1">
        <v>45801</v>
      </c>
      <c r="C5700" t="s">
        <v>5716</v>
      </c>
      <c r="D5700" t="s">
        <v>160</v>
      </c>
      <c r="E5700" t="s">
        <v>39</v>
      </c>
      <c r="F5700" t="s">
        <v>202</v>
      </c>
      <c r="G5700" t="s">
        <v>75</v>
      </c>
      <c r="H5700" t="s">
        <v>114</v>
      </c>
      <c r="I5700" t="s">
        <v>206</v>
      </c>
      <c r="J5700">
        <v>2</v>
      </c>
      <c r="K5700">
        <v>5241.2700000000004</v>
      </c>
      <c r="L5700">
        <v>0.1</v>
      </c>
      <c r="M5700">
        <v>6485.96</v>
      </c>
      <c r="N5700" t="s">
        <v>52</v>
      </c>
      <c r="O5700" t="s">
        <v>35</v>
      </c>
      <c r="P5700" t="s">
        <v>26</v>
      </c>
      <c r="Q5700">
        <f>Sales_Data[[#This Row],[Quantity]]*Sales_Data[[#This Row],[Unit_Price]]</f>
        <v>10482.540000000001</v>
      </c>
      <c r="R5700">
        <f>Sales_Data[[#This Row],[Gross_Sales]]*Sales_Data[[#This Row],[Discount]]</f>
        <v>1048.2540000000001</v>
      </c>
      <c r="S5700">
        <f>Sales_Data[[#This Row],[Gross_Sales]]-Sales_Data[[#This Row],[Discount_Amount]]</f>
        <v>9434.2860000000001</v>
      </c>
      <c r="T5700">
        <f>Sales_Data[[#This Row],[Net Sales]]-Sales_Data[[#This Row],[Cost]]</f>
        <v>2948.326</v>
      </c>
      <c r="U5700" s="2">
        <f>Sales_Data[[#This Row],[Profit]]/Sales_Data[[#This Row],[Net Sales]]</f>
        <v>0.31251183184397846</v>
      </c>
      <c r="V5700">
        <f>YEAR(Sales_Data[[#This Row],[Order_Date]])</f>
        <v>2025</v>
      </c>
      <c r="W5700" t="str">
        <f>TEXT(Sales_Data[[#This Row],[Order_Date]],"mmm")</f>
        <v>May</v>
      </c>
      <c r="X5700">
        <f>MONTH(Sales_Data[[#This Row],[Order_Date]])</f>
        <v>5</v>
      </c>
      <c r="Y5700" t="str">
        <f>"Q"&amp;ROUNDUP(MONTH(Sales_Data[[#This Row],[Order_Date]])/3,0)</f>
        <v>Q2</v>
      </c>
    </row>
    <row r="5701" spans="1:25" x14ac:dyDescent="0.3">
      <c r="A5701" t="s">
        <v>7491</v>
      </c>
      <c r="B5701" s="1">
        <v>45673</v>
      </c>
      <c r="C5701" t="s">
        <v>5393</v>
      </c>
      <c r="D5701" t="s">
        <v>313</v>
      </c>
      <c r="E5701" t="s">
        <v>48</v>
      </c>
      <c r="F5701" t="s">
        <v>152</v>
      </c>
      <c r="G5701" t="s">
        <v>41</v>
      </c>
      <c r="H5701" t="s">
        <v>42</v>
      </c>
      <c r="I5701" t="s">
        <v>82</v>
      </c>
      <c r="J5701">
        <v>2</v>
      </c>
      <c r="K5701">
        <v>21174.35</v>
      </c>
      <c r="L5701">
        <v>0.15</v>
      </c>
      <c r="M5701">
        <v>29512.76</v>
      </c>
      <c r="N5701" t="s">
        <v>52</v>
      </c>
      <c r="O5701" t="s">
        <v>35</v>
      </c>
      <c r="P5701" t="s">
        <v>26</v>
      </c>
      <c r="Q5701">
        <f>Sales_Data[[#This Row],[Quantity]]*Sales_Data[[#This Row],[Unit_Price]]</f>
        <v>42348.7</v>
      </c>
      <c r="R5701">
        <f>Sales_Data[[#This Row],[Gross_Sales]]*Sales_Data[[#This Row],[Discount]]</f>
        <v>6352.3049999999994</v>
      </c>
      <c r="S5701">
        <f>Sales_Data[[#This Row],[Gross_Sales]]-Sales_Data[[#This Row],[Discount_Amount]]</f>
        <v>35996.394999999997</v>
      </c>
      <c r="T5701">
        <f>Sales_Data[[#This Row],[Net Sales]]-Sales_Data[[#This Row],[Cost]]</f>
        <v>6483.6349999999984</v>
      </c>
      <c r="U5701" s="2">
        <f>Sales_Data[[#This Row],[Profit]]/Sales_Data[[#This Row],[Net Sales]]</f>
        <v>0.18011900913966522</v>
      </c>
      <c r="V5701">
        <f>YEAR(Sales_Data[[#This Row],[Order_Date]])</f>
        <v>2025</v>
      </c>
      <c r="W5701" t="str">
        <f>TEXT(Sales_Data[[#This Row],[Order_Date]],"mmm")</f>
        <v>Jan</v>
      </c>
      <c r="X5701">
        <f>MONTH(Sales_Data[[#This Row],[Order_Date]])</f>
        <v>1</v>
      </c>
      <c r="Y5701" t="str">
        <f>"Q"&amp;ROUNDUP(MONTH(Sales_Data[[#This Row],[Order_Date]])/3,0)</f>
        <v>Q1</v>
      </c>
    </row>
    <row r="5702" spans="1:25" x14ac:dyDescent="0.3">
      <c r="A5702" t="s">
        <v>7492</v>
      </c>
      <c r="B5702" s="1">
        <v>45959</v>
      </c>
      <c r="C5702" t="s">
        <v>736</v>
      </c>
      <c r="D5702" t="s">
        <v>497</v>
      </c>
      <c r="E5702" t="s">
        <v>48</v>
      </c>
      <c r="F5702" t="s">
        <v>152</v>
      </c>
      <c r="G5702" t="s">
        <v>75</v>
      </c>
      <c r="H5702" t="s">
        <v>114</v>
      </c>
      <c r="I5702" t="s">
        <v>206</v>
      </c>
      <c r="J5702">
        <v>1</v>
      </c>
      <c r="K5702">
        <v>14249.06</v>
      </c>
      <c r="L5702">
        <v>0</v>
      </c>
      <c r="M5702">
        <v>11017.15</v>
      </c>
      <c r="N5702" t="s">
        <v>24</v>
      </c>
      <c r="O5702" t="s">
        <v>35</v>
      </c>
      <c r="P5702" t="s">
        <v>26</v>
      </c>
      <c r="Q5702">
        <f>Sales_Data[[#This Row],[Quantity]]*Sales_Data[[#This Row],[Unit_Price]]</f>
        <v>14249.06</v>
      </c>
      <c r="R5702">
        <f>Sales_Data[[#This Row],[Gross_Sales]]*Sales_Data[[#This Row],[Discount]]</f>
        <v>0</v>
      </c>
      <c r="S5702">
        <f>Sales_Data[[#This Row],[Gross_Sales]]-Sales_Data[[#This Row],[Discount_Amount]]</f>
        <v>14249.06</v>
      </c>
      <c r="T5702">
        <f>Sales_Data[[#This Row],[Net Sales]]-Sales_Data[[#This Row],[Cost]]</f>
        <v>3231.91</v>
      </c>
      <c r="U5702" s="2">
        <f>Sales_Data[[#This Row],[Profit]]/Sales_Data[[#This Row],[Net Sales]]</f>
        <v>0.22681566362974118</v>
      </c>
      <c r="V5702">
        <f>YEAR(Sales_Data[[#This Row],[Order_Date]])</f>
        <v>2025</v>
      </c>
      <c r="W5702" t="str">
        <f>TEXT(Sales_Data[[#This Row],[Order_Date]],"mmm")</f>
        <v>Oct</v>
      </c>
      <c r="X5702">
        <f>MONTH(Sales_Data[[#This Row],[Order_Date]])</f>
        <v>10</v>
      </c>
      <c r="Y5702" t="str">
        <f>"Q"&amp;ROUNDUP(MONTH(Sales_Data[[#This Row],[Order_Date]])/3,0)</f>
        <v>Q4</v>
      </c>
    </row>
    <row r="5703" spans="1:25" x14ac:dyDescent="0.3">
      <c r="A5703" t="s">
        <v>7493</v>
      </c>
      <c r="B5703" s="1">
        <v>45902</v>
      </c>
      <c r="C5703" t="s">
        <v>1586</v>
      </c>
      <c r="D5703" t="s">
        <v>359</v>
      </c>
      <c r="E5703" t="s">
        <v>30</v>
      </c>
      <c r="F5703" t="s">
        <v>156</v>
      </c>
      <c r="G5703" t="s">
        <v>67</v>
      </c>
      <c r="H5703" t="s">
        <v>68</v>
      </c>
      <c r="I5703" t="s">
        <v>97</v>
      </c>
      <c r="J5703">
        <v>1</v>
      </c>
      <c r="K5703">
        <v>4086.32</v>
      </c>
      <c r="L5703">
        <v>0</v>
      </c>
      <c r="M5703">
        <v>3564.91</v>
      </c>
      <c r="N5703" t="s">
        <v>24</v>
      </c>
      <c r="O5703" t="s">
        <v>35</v>
      </c>
      <c r="P5703" t="s">
        <v>71</v>
      </c>
      <c r="Q5703">
        <f>Sales_Data[[#This Row],[Quantity]]*Sales_Data[[#This Row],[Unit_Price]]</f>
        <v>4086.32</v>
      </c>
      <c r="R5703">
        <f>Sales_Data[[#This Row],[Gross_Sales]]*Sales_Data[[#This Row],[Discount]]</f>
        <v>0</v>
      </c>
      <c r="S5703">
        <f>Sales_Data[[#This Row],[Gross_Sales]]-Sales_Data[[#This Row],[Discount_Amount]]</f>
        <v>4086.32</v>
      </c>
      <c r="T5703">
        <f>Sales_Data[[#This Row],[Net Sales]]-Sales_Data[[#This Row],[Cost]]</f>
        <v>521.41000000000031</v>
      </c>
      <c r="U5703" s="2">
        <f>Sales_Data[[#This Row],[Profit]]/Sales_Data[[#This Row],[Net Sales]]</f>
        <v>0.12759891540554835</v>
      </c>
      <c r="V5703">
        <f>YEAR(Sales_Data[[#This Row],[Order_Date]])</f>
        <v>2025</v>
      </c>
      <c r="W5703" t="str">
        <f>TEXT(Sales_Data[[#This Row],[Order_Date]],"mmm")</f>
        <v>Sep</v>
      </c>
      <c r="X5703">
        <f>MONTH(Sales_Data[[#This Row],[Order_Date]])</f>
        <v>9</v>
      </c>
      <c r="Y5703" t="str">
        <f>"Q"&amp;ROUNDUP(MONTH(Sales_Data[[#This Row],[Order_Date]])/3,0)</f>
        <v>Q3</v>
      </c>
    </row>
    <row r="5704" spans="1:25" x14ac:dyDescent="0.3">
      <c r="A5704" t="s">
        <v>7494</v>
      </c>
      <c r="B5704" s="1">
        <v>45764</v>
      </c>
      <c r="C5704" t="s">
        <v>3003</v>
      </c>
      <c r="D5704" t="s">
        <v>310</v>
      </c>
      <c r="E5704" t="s">
        <v>119</v>
      </c>
      <c r="F5704" t="s">
        <v>538</v>
      </c>
      <c r="G5704" t="s">
        <v>75</v>
      </c>
      <c r="H5704" t="s">
        <v>185</v>
      </c>
      <c r="I5704" t="s">
        <v>261</v>
      </c>
      <c r="J5704">
        <v>1</v>
      </c>
      <c r="K5704">
        <v>7345.65</v>
      </c>
      <c r="L5704">
        <v>0.05</v>
      </c>
      <c r="M5704">
        <v>4690.8999999999996</v>
      </c>
      <c r="N5704" t="s">
        <v>109</v>
      </c>
      <c r="O5704" t="s">
        <v>35</v>
      </c>
      <c r="P5704" t="s">
        <v>26</v>
      </c>
      <c r="Q5704">
        <f>Sales_Data[[#This Row],[Quantity]]*Sales_Data[[#This Row],[Unit_Price]]</f>
        <v>7345.65</v>
      </c>
      <c r="R5704">
        <f>Sales_Data[[#This Row],[Gross_Sales]]*Sales_Data[[#This Row],[Discount]]</f>
        <v>367.28250000000003</v>
      </c>
      <c r="S5704">
        <f>Sales_Data[[#This Row],[Gross_Sales]]-Sales_Data[[#This Row],[Discount_Amount]]</f>
        <v>6978.3674999999994</v>
      </c>
      <c r="T5704">
        <f>Sales_Data[[#This Row],[Net Sales]]-Sales_Data[[#This Row],[Cost]]</f>
        <v>2287.4674999999997</v>
      </c>
      <c r="U5704" s="2">
        <f>Sales_Data[[#This Row],[Profit]]/Sales_Data[[#This Row],[Net Sales]]</f>
        <v>0.32779407218092194</v>
      </c>
      <c r="V5704">
        <f>YEAR(Sales_Data[[#This Row],[Order_Date]])</f>
        <v>2025</v>
      </c>
      <c r="W5704" t="str">
        <f>TEXT(Sales_Data[[#This Row],[Order_Date]],"mmm")</f>
        <v>Apr</v>
      </c>
      <c r="X5704">
        <f>MONTH(Sales_Data[[#This Row],[Order_Date]])</f>
        <v>4</v>
      </c>
      <c r="Y5704" t="str">
        <f>"Q"&amp;ROUNDUP(MONTH(Sales_Data[[#This Row],[Order_Date]])/3,0)</f>
        <v>Q2</v>
      </c>
    </row>
    <row r="5705" spans="1:25" x14ac:dyDescent="0.3">
      <c r="A5705" t="s">
        <v>7495</v>
      </c>
      <c r="B5705" s="1">
        <v>45745</v>
      </c>
      <c r="C5705" t="s">
        <v>3892</v>
      </c>
      <c r="D5705" t="s">
        <v>756</v>
      </c>
      <c r="E5705" t="s">
        <v>19</v>
      </c>
      <c r="F5705" t="s">
        <v>81</v>
      </c>
      <c r="G5705" t="s">
        <v>21</v>
      </c>
      <c r="H5705" t="s">
        <v>127</v>
      </c>
      <c r="I5705" t="s">
        <v>314</v>
      </c>
      <c r="J5705">
        <v>2</v>
      </c>
      <c r="K5705">
        <v>9308.23</v>
      </c>
      <c r="L5705">
        <v>0.15</v>
      </c>
      <c r="M5705">
        <v>11129.49</v>
      </c>
      <c r="N5705" t="s">
        <v>83</v>
      </c>
      <c r="O5705" t="s">
        <v>35</v>
      </c>
      <c r="P5705" t="s">
        <v>44</v>
      </c>
      <c r="Q5705">
        <f>Sales_Data[[#This Row],[Quantity]]*Sales_Data[[#This Row],[Unit_Price]]</f>
        <v>18616.46</v>
      </c>
      <c r="R5705">
        <f>Sales_Data[[#This Row],[Gross_Sales]]*Sales_Data[[#This Row],[Discount]]</f>
        <v>2792.4689999999996</v>
      </c>
      <c r="S5705">
        <f>Sales_Data[[#This Row],[Gross_Sales]]-Sales_Data[[#This Row],[Discount_Amount]]</f>
        <v>15823.991</v>
      </c>
      <c r="T5705">
        <f>Sales_Data[[#This Row],[Net Sales]]-Sales_Data[[#This Row],[Cost]]</f>
        <v>4694.5010000000002</v>
      </c>
      <c r="U5705" s="2">
        <f>Sales_Data[[#This Row],[Profit]]/Sales_Data[[#This Row],[Net Sales]]</f>
        <v>0.2966698477015059</v>
      </c>
      <c r="V5705">
        <f>YEAR(Sales_Data[[#This Row],[Order_Date]])</f>
        <v>2025</v>
      </c>
      <c r="W5705" t="str">
        <f>TEXT(Sales_Data[[#This Row],[Order_Date]],"mmm")</f>
        <v>Mar</v>
      </c>
      <c r="X5705">
        <f>MONTH(Sales_Data[[#This Row],[Order_Date]])</f>
        <v>3</v>
      </c>
      <c r="Y5705" t="str">
        <f>"Q"&amp;ROUNDUP(MONTH(Sales_Data[[#This Row],[Order_Date]])/3,0)</f>
        <v>Q1</v>
      </c>
    </row>
    <row r="5706" spans="1:25" x14ac:dyDescent="0.3">
      <c r="A5706" t="s">
        <v>7496</v>
      </c>
      <c r="B5706" s="1">
        <v>45786</v>
      </c>
      <c r="C5706" t="s">
        <v>827</v>
      </c>
      <c r="D5706" t="s">
        <v>511</v>
      </c>
      <c r="E5706" t="s">
        <v>48</v>
      </c>
      <c r="F5706" t="s">
        <v>126</v>
      </c>
      <c r="G5706" t="s">
        <v>21</v>
      </c>
      <c r="H5706" t="s">
        <v>230</v>
      </c>
      <c r="I5706" t="s">
        <v>328</v>
      </c>
      <c r="J5706">
        <v>1</v>
      </c>
      <c r="K5706">
        <v>34942.629999999997</v>
      </c>
      <c r="L5706">
        <v>0.05</v>
      </c>
      <c r="M5706">
        <v>22017.95</v>
      </c>
      <c r="N5706" t="s">
        <v>52</v>
      </c>
      <c r="O5706" t="s">
        <v>35</v>
      </c>
      <c r="P5706" t="s">
        <v>44</v>
      </c>
      <c r="Q5706">
        <f>Sales_Data[[#This Row],[Quantity]]*Sales_Data[[#This Row],[Unit_Price]]</f>
        <v>34942.629999999997</v>
      </c>
      <c r="R5706">
        <f>Sales_Data[[#This Row],[Gross_Sales]]*Sales_Data[[#This Row],[Discount]]</f>
        <v>1747.1315</v>
      </c>
      <c r="S5706">
        <f>Sales_Data[[#This Row],[Gross_Sales]]-Sales_Data[[#This Row],[Discount_Amount]]</f>
        <v>33195.498499999994</v>
      </c>
      <c r="T5706">
        <f>Sales_Data[[#This Row],[Net Sales]]-Sales_Data[[#This Row],[Cost]]</f>
        <v>11177.548499999994</v>
      </c>
      <c r="U5706" s="2">
        <f>Sales_Data[[#This Row],[Profit]]/Sales_Data[[#This Row],[Net Sales]]</f>
        <v>0.33671880240027108</v>
      </c>
      <c r="V5706">
        <f>YEAR(Sales_Data[[#This Row],[Order_Date]])</f>
        <v>2025</v>
      </c>
      <c r="W5706" t="str">
        <f>TEXT(Sales_Data[[#This Row],[Order_Date]],"mmm")</f>
        <v>May</v>
      </c>
      <c r="X5706">
        <f>MONTH(Sales_Data[[#This Row],[Order_Date]])</f>
        <v>5</v>
      </c>
      <c r="Y5706" t="str">
        <f>"Q"&amp;ROUNDUP(MONTH(Sales_Data[[#This Row],[Order_Date]])/3,0)</f>
        <v>Q2</v>
      </c>
    </row>
    <row r="5707" spans="1:25" x14ac:dyDescent="0.3">
      <c r="A5707" t="s">
        <v>7497</v>
      </c>
      <c r="B5707" s="1">
        <v>45998</v>
      </c>
      <c r="C5707" t="s">
        <v>682</v>
      </c>
      <c r="D5707" t="s">
        <v>260</v>
      </c>
      <c r="E5707" t="s">
        <v>19</v>
      </c>
      <c r="F5707" t="s">
        <v>57</v>
      </c>
      <c r="G5707" t="s">
        <v>67</v>
      </c>
      <c r="H5707" t="s">
        <v>88</v>
      </c>
      <c r="I5707" t="s">
        <v>89</v>
      </c>
      <c r="J5707">
        <v>2</v>
      </c>
      <c r="K5707">
        <v>12742.13</v>
      </c>
      <c r="L5707">
        <v>0.05</v>
      </c>
      <c r="M5707">
        <v>20249.13</v>
      </c>
      <c r="N5707" t="s">
        <v>70</v>
      </c>
      <c r="O5707" t="s">
        <v>35</v>
      </c>
      <c r="P5707" t="s">
        <v>26</v>
      </c>
      <c r="Q5707">
        <f>Sales_Data[[#This Row],[Quantity]]*Sales_Data[[#This Row],[Unit_Price]]</f>
        <v>25484.26</v>
      </c>
      <c r="R5707">
        <f>Sales_Data[[#This Row],[Gross_Sales]]*Sales_Data[[#This Row],[Discount]]</f>
        <v>1274.213</v>
      </c>
      <c r="S5707">
        <f>Sales_Data[[#This Row],[Gross_Sales]]-Sales_Data[[#This Row],[Discount_Amount]]</f>
        <v>24210.046999999999</v>
      </c>
      <c r="T5707">
        <f>Sales_Data[[#This Row],[Net Sales]]-Sales_Data[[#This Row],[Cost]]</f>
        <v>3960.9169999999976</v>
      </c>
      <c r="U5707" s="2">
        <f>Sales_Data[[#This Row],[Profit]]/Sales_Data[[#This Row],[Net Sales]]</f>
        <v>0.1636063325279789</v>
      </c>
      <c r="V5707">
        <f>YEAR(Sales_Data[[#This Row],[Order_Date]])</f>
        <v>2025</v>
      </c>
      <c r="W5707" t="str">
        <f>TEXT(Sales_Data[[#This Row],[Order_Date]],"mmm")</f>
        <v>Dec</v>
      </c>
      <c r="X5707">
        <f>MONTH(Sales_Data[[#This Row],[Order_Date]])</f>
        <v>12</v>
      </c>
      <c r="Y5707" t="str">
        <f>"Q"&amp;ROUNDUP(MONTH(Sales_Data[[#This Row],[Order_Date]])/3,0)</f>
        <v>Q4</v>
      </c>
    </row>
    <row r="5708" spans="1:25" x14ac:dyDescent="0.3">
      <c r="A5708" t="s">
        <v>7498</v>
      </c>
      <c r="B5708" s="1">
        <v>45661</v>
      </c>
      <c r="C5708" t="s">
        <v>1730</v>
      </c>
      <c r="D5708" t="s">
        <v>596</v>
      </c>
      <c r="E5708" t="s">
        <v>48</v>
      </c>
      <c r="F5708" t="s">
        <v>152</v>
      </c>
      <c r="G5708" t="s">
        <v>41</v>
      </c>
      <c r="H5708" t="s">
        <v>42</v>
      </c>
      <c r="I5708" t="s">
        <v>82</v>
      </c>
      <c r="J5708">
        <v>1</v>
      </c>
      <c r="K5708">
        <v>33838.92</v>
      </c>
      <c r="L5708">
        <v>0</v>
      </c>
      <c r="M5708">
        <v>23886.45</v>
      </c>
      <c r="N5708" t="s">
        <v>109</v>
      </c>
      <c r="O5708" t="s">
        <v>25</v>
      </c>
      <c r="P5708" t="s">
        <v>44</v>
      </c>
      <c r="Q5708">
        <f>Sales_Data[[#This Row],[Quantity]]*Sales_Data[[#This Row],[Unit_Price]]</f>
        <v>33838.92</v>
      </c>
      <c r="R5708">
        <f>Sales_Data[[#This Row],[Gross_Sales]]*Sales_Data[[#This Row],[Discount]]</f>
        <v>0</v>
      </c>
      <c r="S5708">
        <f>Sales_Data[[#This Row],[Gross_Sales]]-Sales_Data[[#This Row],[Discount_Amount]]</f>
        <v>33838.92</v>
      </c>
      <c r="T5708">
        <f>Sales_Data[[#This Row],[Net Sales]]-Sales_Data[[#This Row],[Cost]]</f>
        <v>9952.4699999999975</v>
      </c>
      <c r="U5708" s="2">
        <f>Sales_Data[[#This Row],[Profit]]/Sales_Data[[#This Row],[Net Sales]]</f>
        <v>0.29411310999287205</v>
      </c>
      <c r="V5708">
        <f>YEAR(Sales_Data[[#This Row],[Order_Date]])</f>
        <v>2025</v>
      </c>
      <c r="W5708" t="str">
        <f>TEXT(Sales_Data[[#This Row],[Order_Date]],"mmm")</f>
        <v>Jan</v>
      </c>
      <c r="X5708">
        <f>MONTH(Sales_Data[[#This Row],[Order_Date]])</f>
        <v>1</v>
      </c>
      <c r="Y5708" t="str">
        <f>"Q"&amp;ROUNDUP(MONTH(Sales_Data[[#This Row],[Order_Date]])/3,0)</f>
        <v>Q1</v>
      </c>
    </row>
    <row r="5709" spans="1:25" x14ac:dyDescent="0.3">
      <c r="A5709" t="s">
        <v>7499</v>
      </c>
      <c r="B5709" s="1">
        <v>45984</v>
      </c>
      <c r="C5709" t="s">
        <v>5284</v>
      </c>
      <c r="D5709" t="s">
        <v>384</v>
      </c>
      <c r="E5709" t="s">
        <v>48</v>
      </c>
      <c r="F5709" t="s">
        <v>49</v>
      </c>
      <c r="G5709" t="s">
        <v>41</v>
      </c>
      <c r="H5709" t="s">
        <v>42</v>
      </c>
      <c r="I5709" t="s">
        <v>82</v>
      </c>
      <c r="J5709">
        <v>2</v>
      </c>
      <c r="K5709">
        <v>27982.04</v>
      </c>
      <c r="L5709">
        <v>0.1</v>
      </c>
      <c r="M5709">
        <v>33783.31</v>
      </c>
      <c r="N5709" t="s">
        <v>24</v>
      </c>
      <c r="O5709" t="s">
        <v>35</v>
      </c>
      <c r="P5709" t="s">
        <v>26</v>
      </c>
      <c r="Q5709">
        <f>Sales_Data[[#This Row],[Quantity]]*Sales_Data[[#This Row],[Unit_Price]]</f>
        <v>55964.08</v>
      </c>
      <c r="R5709">
        <f>Sales_Data[[#This Row],[Gross_Sales]]*Sales_Data[[#This Row],[Discount]]</f>
        <v>5596.4080000000004</v>
      </c>
      <c r="S5709">
        <f>Sales_Data[[#This Row],[Gross_Sales]]-Sales_Data[[#This Row],[Discount_Amount]]</f>
        <v>50367.671999999999</v>
      </c>
      <c r="T5709">
        <f>Sales_Data[[#This Row],[Net Sales]]-Sales_Data[[#This Row],[Cost]]</f>
        <v>16584.362000000001</v>
      </c>
      <c r="U5709" s="2">
        <f>Sales_Data[[#This Row],[Profit]]/Sales_Data[[#This Row],[Net Sales]]</f>
        <v>0.32926600220871838</v>
      </c>
      <c r="V5709">
        <f>YEAR(Sales_Data[[#This Row],[Order_Date]])</f>
        <v>2025</v>
      </c>
      <c r="W5709" t="str">
        <f>TEXT(Sales_Data[[#This Row],[Order_Date]],"mmm")</f>
        <v>Nov</v>
      </c>
      <c r="X5709">
        <f>MONTH(Sales_Data[[#This Row],[Order_Date]])</f>
        <v>11</v>
      </c>
      <c r="Y5709" t="str">
        <f>"Q"&amp;ROUNDUP(MONTH(Sales_Data[[#This Row],[Order_Date]])/3,0)</f>
        <v>Q4</v>
      </c>
    </row>
    <row r="5710" spans="1:25" x14ac:dyDescent="0.3">
      <c r="A5710" t="s">
        <v>7500</v>
      </c>
      <c r="B5710" s="1">
        <v>45963</v>
      </c>
      <c r="C5710" t="s">
        <v>3981</v>
      </c>
      <c r="D5710" t="s">
        <v>65</v>
      </c>
      <c r="E5710" t="s">
        <v>30</v>
      </c>
      <c r="F5710" t="s">
        <v>87</v>
      </c>
      <c r="G5710" t="s">
        <v>75</v>
      </c>
      <c r="H5710" t="s">
        <v>256</v>
      </c>
      <c r="I5710" t="s">
        <v>334</v>
      </c>
      <c r="J5710">
        <v>2</v>
      </c>
      <c r="K5710">
        <v>4975.75</v>
      </c>
      <c r="L5710">
        <v>0.15</v>
      </c>
      <c r="M5710">
        <v>6546.41</v>
      </c>
      <c r="N5710" t="s">
        <v>83</v>
      </c>
      <c r="O5710" t="s">
        <v>35</v>
      </c>
      <c r="P5710" t="s">
        <v>71</v>
      </c>
      <c r="Q5710">
        <f>Sales_Data[[#This Row],[Quantity]]*Sales_Data[[#This Row],[Unit_Price]]</f>
        <v>9951.5</v>
      </c>
      <c r="R5710">
        <f>Sales_Data[[#This Row],[Gross_Sales]]*Sales_Data[[#This Row],[Discount]]</f>
        <v>1492.7249999999999</v>
      </c>
      <c r="S5710">
        <f>Sales_Data[[#This Row],[Gross_Sales]]-Sales_Data[[#This Row],[Discount_Amount]]</f>
        <v>8458.7749999999996</v>
      </c>
      <c r="T5710">
        <f>Sales_Data[[#This Row],[Net Sales]]-Sales_Data[[#This Row],[Cost]]</f>
        <v>1912.3649999999998</v>
      </c>
      <c r="U5710" s="2">
        <f>Sales_Data[[#This Row],[Profit]]/Sales_Data[[#This Row],[Net Sales]]</f>
        <v>0.22608060859876281</v>
      </c>
      <c r="V5710">
        <f>YEAR(Sales_Data[[#This Row],[Order_Date]])</f>
        <v>2025</v>
      </c>
      <c r="W5710" t="str">
        <f>TEXT(Sales_Data[[#This Row],[Order_Date]],"mmm")</f>
        <v>Nov</v>
      </c>
      <c r="X5710">
        <f>MONTH(Sales_Data[[#This Row],[Order_Date]])</f>
        <v>11</v>
      </c>
      <c r="Y5710" t="str">
        <f>"Q"&amp;ROUNDUP(MONTH(Sales_Data[[#This Row],[Order_Date]])/3,0)</f>
        <v>Q4</v>
      </c>
    </row>
    <row r="5711" spans="1:25" x14ac:dyDescent="0.3">
      <c r="A5711" t="s">
        <v>7501</v>
      </c>
      <c r="B5711" s="1">
        <v>45752</v>
      </c>
      <c r="C5711" t="s">
        <v>3381</v>
      </c>
      <c r="D5711" t="s">
        <v>504</v>
      </c>
      <c r="E5711" t="s">
        <v>119</v>
      </c>
      <c r="F5711" t="s">
        <v>249</v>
      </c>
      <c r="G5711" t="s">
        <v>41</v>
      </c>
      <c r="H5711" t="s">
        <v>42</v>
      </c>
      <c r="I5711" t="s">
        <v>82</v>
      </c>
      <c r="J5711">
        <v>1</v>
      </c>
      <c r="K5711">
        <v>1754.94</v>
      </c>
      <c r="L5711">
        <v>0.05</v>
      </c>
      <c r="M5711">
        <v>1197.33</v>
      </c>
      <c r="N5711" t="s">
        <v>109</v>
      </c>
      <c r="O5711" t="s">
        <v>35</v>
      </c>
      <c r="P5711" t="s">
        <v>44</v>
      </c>
      <c r="Q5711">
        <f>Sales_Data[[#This Row],[Quantity]]*Sales_Data[[#This Row],[Unit_Price]]</f>
        <v>1754.94</v>
      </c>
      <c r="R5711">
        <f>Sales_Data[[#This Row],[Gross_Sales]]*Sales_Data[[#This Row],[Discount]]</f>
        <v>87.747000000000014</v>
      </c>
      <c r="S5711">
        <f>Sales_Data[[#This Row],[Gross_Sales]]-Sales_Data[[#This Row],[Discount_Amount]]</f>
        <v>1667.193</v>
      </c>
      <c r="T5711">
        <f>Sales_Data[[#This Row],[Net Sales]]-Sales_Data[[#This Row],[Cost]]</f>
        <v>469.86300000000006</v>
      </c>
      <c r="U5711" s="2">
        <f>Sales_Data[[#This Row],[Profit]]/Sales_Data[[#This Row],[Net Sales]]</f>
        <v>0.28182879846544467</v>
      </c>
      <c r="V5711">
        <f>YEAR(Sales_Data[[#This Row],[Order_Date]])</f>
        <v>2025</v>
      </c>
      <c r="W5711" t="str">
        <f>TEXT(Sales_Data[[#This Row],[Order_Date]],"mmm")</f>
        <v>Apr</v>
      </c>
      <c r="X5711">
        <f>MONTH(Sales_Data[[#This Row],[Order_Date]])</f>
        <v>4</v>
      </c>
      <c r="Y5711" t="str">
        <f>"Q"&amp;ROUNDUP(MONTH(Sales_Data[[#This Row],[Order_Date]])/3,0)</f>
        <v>Q2</v>
      </c>
    </row>
    <row r="5712" spans="1:25" x14ac:dyDescent="0.3">
      <c r="A5712" t="s">
        <v>7502</v>
      </c>
      <c r="B5712" s="1">
        <v>45866</v>
      </c>
      <c r="C5712" t="s">
        <v>5862</v>
      </c>
      <c r="D5712" t="s">
        <v>436</v>
      </c>
      <c r="E5712" t="s">
        <v>48</v>
      </c>
      <c r="F5712" t="s">
        <v>49</v>
      </c>
      <c r="G5712" t="s">
        <v>21</v>
      </c>
      <c r="H5712" t="s">
        <v>230</v>
      </c>
      <c r="I5712" t="s">
        <v>231</v>
      </c>
      <c r="J5712">
        <v>2</v>
      </c>
      <c r="K5712">
        <v>39138.230000000003</v>
      </c>
      <c r="L5712">
        <v>0.1</v>
      </c>
      <c r="M5712">
        <v>58555.54</v>
      </c>
      <c r="N5712" t="s">
        <v>109</v>
      </c>
      <c r="O5712" t="s">
        <v>25</v>
      </c>
      <c r="P5712" t="s">
        <v>44</v>
      </c>
      <c r="Q5712">
        <f>Sales_Data[[#This Row],[Quantity]]*Sales_Data[[#This Row],[Unit_Price]]</f>
        <v>78276.460000000006</v>
      </c>
      <c r="R5712">
        <f>Sales_Data[[#This Row],[Gross_Sales]]*Sales_Data[[#This Row],[Discount]]</f>
        <v>7827.6460000000006</v>
      </c>
      <c r="S5712">
        <f>Sales_Data[[#This Row],[Gross_Sales]]-Sales_Data[[#This Row],[Discount_Amount]]</f>
        <v>70448.814000000013</v>
      </c>
      <c r="T5712">
        <f>Sales_Data[[#This Row],[Net Sales]]-Sales_Data[[#This Row],[Cost]]</f>
        <v>11893.274000000012</v>
      </c>
      <c r="U5712" s="2">
        <f>Sales_Data[[#This Row],[Profit]]/Sales_Data[[#This Row],[Net Sales]]</f>
        <v>0.16882149357404386</v>
      </c>
      <c r="V5712">
        <f>YEAR(Sales_Data[[#This Row],[Order_Date]])</f>
        <v>2025</v>
      </c>
      <c r="W5712" t="str">
        <f>TEXT(Sales_Data[[#This Row],[Order_Date]],"mmm")</f>
        <v>Jul</v>
      </c>
      <c r="X5712">
        <f>MONTH(Sales_Data[[#This Row],[Order_Date]])</f>
        <v>7</v>
      </c>
      <c r="Y5712" t="str">
        <f>"Q"&amp;ROUNDUP(MONTH(Sales_Data[[#This Row],[Order_Date]])/3,0)</f>
        <v>Q3</v>
      </c>
    </row>
    <row r="5713" spans="1:25" x14ac:dyDescent="0.3">
      <c r="A5713" t="s">
        <v>7503</v>
      </c>
      <c r="B5713" s="1">
        <v>45882</v>
      </c>
      <c r="C5713" t="s">
        <v>3306</v>
      </c>
      <c r="D5713" t="s">
        <v>419</v>
      </c>
      <c r="E5713" t="s">
        <v>39</v>
      </c>
      <c r="F5713" t="s">
        <v>107</v>
      </c>
      <c r="G5713" t="s">
        <v>32</v>
      </c>
      <c r="H5713" t="s">
        <v>50</v>
      </c>
      <c r="I5713" t="s">
        <v>51</v>
      </c>
      <c r="J5713">
        <v>1</v>
      </c>
      <c r="K5713">
        <v>6246.7</v>
      </c>
      <c r="L5713">
        <v>0.05</v>
      </c>
      <c r="M5713">
        <v>4857.7</v>
      </c>
      <c r="N5713" t="s">
        <v>83</v>
      </c>
      <c r="O5713" t="s">
        <v>53</v>
      </c>
      <c r="P5713" t="s">
        <v>71</v>
      </c>
      <c r="Q5713">
        <f>Sales_Data[[#This Row],[Quantity]]*Sales_Data[[#This Row],[Unit_Price]]</f>
        <v>6246.7</v>
      </c>
      <c r="R5713">
        <f>Sales_Data[[#This Row],[Gross_Sales]]*Sales_Data[[#This Row],[Discount]]</f>
        <v>312.33500000000004</v>
      </c>
      <c r="S5713">
        <f>Sales_Data[[#This Row],[Gross_Sales]]-Sales_Data[[#This Row],[Discount_Amount]]</f>
        <v>5934.3649999999998</v>
      </c>
      <c r="T5713">
        <f>Sales_Data[[#This Row],[Net Sales]]-Sales_Data[[#This Row],[Cost]]</f>
        <v>1076.665</v>
      </c>
      <c r="U5713" s="2">
        <f>Sales_Data[[#This Row],[Profit]]/Sales_Data[[#This Row],[Net Sales]]</f>
        <v>0.18142884706282811</v>
      </c>
      <c r="V5713">
        <f>YEAR(Sales_Data[[#This Row],[Order_Date]])</f>
        <v>2025</v>
      </c>
      <c r="W5713" t="str">
        <f>TEXT(Sales_Data[[#This Row],[Order_Date]],"mmm")</f>
        <v>Aug</v>
      </c>
      <c r="X5713">
        <f>MONTH(Sales_Data[[#This Row],[Order_Date]])</f>
        <v>8</v>
      </c>
      <c r="Y5713" t="str">
        <f>"Q"&amp;ROUNDUP(MONTH(Sales_Data[[#This Row],[Order_Date]])/3,0)</f>
        <v>Q3</v>
      </c>
    </row>
    <row r="5714" spans="1:25" x14ac:dyDescent="0.3">
      <c r="A5714" t="s">
        <v>7504</v>
      </c>
      <c r="B5714" s="1">
        <v>46005</v>
      </c>
      <c r="C5714" t="s">
        <v>2313</v>
      </c>
      <c r="D5714" t="s">
        <v>1650</v>
      </c>
      <c r="E5714" t="s">
        <v>48</v>
      </c>
      <c r="F5714" t="s">
        <v>126</v>
      </c>
      <c r="G5714" t="s">
        <v>32</v>
      </c>
      <c r="H5714" t="s">
        <v>33</v>
      </c>
      <c r="I5714" t="s">
        <v>34</v>
      </c>
      <c r="J5714">
        <v>3</v>
      </c>
      <c r="K5714">
        <v>45138.16</v>
      </c>
      <c r="L5714">
        <v>0.1</v>
      </c>
      <c r="M5714">
        <v>79361.100000000006</v>
      </c>
      <c r="N5714" t="s">
        <v>52</v>
      </c>
      <c r="O5714" t="s">
        <v>35</v>
      </c>
      <c r="P5714" t="s">
        <v>44</v>
      </c>
      <c r="Q5714">
        <f>Sales_Data[[#This Row],[Quantity]]*Sales_Data[[#This Row],[Unit_Price]]</f>
        <v>135414.48000000001</v>
      </c>
      <c r="R5714">
        <f>Sales_Data[[#This Row],[Gross_Sales]]*Sales_Data[[#This Row],[Discount]]</f>
        <v>13541.448000000002</v>
      </c>
      <c r="S5714">
        <f>Sales_Data[[#This Row],[Gross_Sales]]-Sales_Data[[#This Row],[Discount_Amount]]</f>
        <v>121873.03200000001</v>
      </c>
      <c r="T5714">
        <f>Sales_Data[[#This Row],[Net Sales]]-Sales_Data[[#This Row],[Cost]]</f>
        <v>42511.932000000001</v>
      </c>
      <c r="U5714" s="2">
        <f>Sales_Data[[#This Row],[Profit]]/Sales_Data[[#This Row],[Net Sales]]</f>
        <v>0.34882148496970189</v>
      </c>
      <c r="V5714">
        <f>YEAR(Sales_Data[[#This Row],[Order_Date]])</f>
        <v>2025</v>
      </c>
      <c r="W5714" t="str">
        <f>TEXT(Sales_Data[[#This Row],[Order_Date]],"mmm")</f>
        <v>Dec</v>
      </c>
      <c r="X5714">
        <f>MONTH(Sales_Data[[#This Row],[Order_Date]])</f>
        <v>12</v>
      </c>
      <c r="Y5714" t="str">
        <f>"Q"&amp;ROUNDUP(MONTH(Sales_Data[[#This Row],[Order_Date]])/3,0)</f>
        <v>Q4</v>
      </c>
    </row>
    <row r="5715" spans="1:25" x14ac:dyDescent="0.3">
      <c r="A5715" t="s">
        <v>7505</v>
      </c>
      <c r="B5715" s="1">
        <v>45978</v>
      </c>
      <c r="C5715" t="s">
        <v>3942</v>
      </c>
      <c r="D5715" t="s">
        <v>414</v>
      </c>
      <c r="E5715" t="s">
        <v>48</v>
      </c>
      <c r="F5715" t="s">
        <v>152</v>
      </c>
      <c r="G5715" t="s">
        <v>75</v>
      </c>
      <c r="H5715" t="s">
        <v>256</v>
      </c>
      <c r="I5715" t="s">
        <v>334</v>
      </c>
      <c r="J5715">
        <v>2</v>
      </c>
      <c r="K5715">
        <v>57438.63</v>
      </c>
      <c r="L5715">
        <v>0.05</v>
      </c>
      <c r="M5715">
        <v>91948.04</v>
      </c>
      <c r="N5715" t="s">
        <v>109</v>
      </c>
      <c r="O5715" t="s">
        <v>35</v>
      </c>
      <c r="P5715" t="s">
        <v>71</v>
      </c>
      <c r="Q5715">
        <f>Sales_Data[[#This Row],[Quantity]]*Sales_Data[[#This Row],[Unit_Price]]</f>
        <v>114877.26</v>
      </c>
      <c r="R5715">
        <f>Sales_Data[[#This Row],[Gross_Sales]]*Sales_Data[[#This Row],[Discount]]</f>
        <v>5743.8630000000003</v>
      </c>
      <c r="S5715">
        <f>Sales_Data[[#This Row],[Gross_Sales]]-Sales_Data[[#This Row],[Discount_Amount]]</f>
        <v>109133.397</v>
      </c>
      <c r="T5715">
        <f>Sales_Data[[#This Row],[Net Sales]]-Sales_Data[[#This Row],[Cost]]</f>
        <v>17185.357000000004</v>
      </c>
      <c r="U5715" s="2">
        <f>Sales_Data[[#This Row],[Profit]]/Sales_Data[[#This Row],[Net Sales]]</f>
        <v>0.15747110850036131</v>
      </c>
      <c r="V5715">
        <f>YEAR(Sales_Data[[#This Row],[Order_Date]])</f>
        <v>2025</v>
      </c>
      <c r="W5715" t="str">
        <f>TEXT(Sales_Data[[#This Row],[Order_Date]],"mmm")</f>
        <v>Nov</v>
      </c>
      <c r="X5715">
        <f>MONTH(Sales_Data[[#This Row],[Order_Date]])</f>
        <v>11</v>
      </c>
      <c r="Y5715" t="str">
        <f>"Q"&amp;ROUNDUP(MONTH(Sales_Data[[#This Row],[Order_Date]])/3,0)</f>
        <v>Q4</v>
      </c>
    </row>
    <row r="5716" spans="1:25" x14ac:dyDescent="0.3">
      <c r="A5716" t="s">
        <v>7506</v>
      </c>
      <c r="B5716" s="1">
        <v>45704</v>
      </c>
      <c r="C5716" t="s">
        <v>1399</v>
      </c>
      <c r="D5716" t="s">
        <v>168</v>
      </c>
      <c r="E5716" t="s">
        <v>48</v>
      </c>
      <c r="F5716" t="s">
        <v>132</v>
      </c>
      <c r="G5716" t="s">
        <v>21</v>
      </c>
      <c r="H5716" t="s">
        <v>127</v>
      </c>
      <c r="I5716" t="s">
        <v>314</v>
      </c>
      <c r="J5716">
        <v>2</v>
      </c>
      <c r="K5716">
        <v>22857.25</v>
      </c>
      <c r="L5716">
        <v>0.05</v>
      </c>
      <c r="M5716">
        <v>38020.5</v>
      </c>
      <c r="N5716" t="s">
        <v>83</v>
      </c>
      <c r="O5716" t="s">
        <v>53</v>
      </c>
      <c r="P5716" t="s">
        <v>44</v>
      </c>
      <c r="Q5716">
        <f>Sales_Data[[#This Row],[Quantity]]*Sales_Data[[#This Row],[Unit_Price]]</f>
        <v>45714.5</v>
      </c>
      <c r="R5716">
        <f>Sales_Data[[#This Row],[Gross_Sales]]*Sales_Data[[#This Row],[Discount]]</f>
        <v>2285.7249999999999</v>
      </c>
      <c r="S5716">
        <f>Sales_Data[[#This Row],[Gross_Sales]]-Sales_Data[[#This Row],[Discount_Amount]]</f>
        <v>43428.775000000001</v>
      </c>
      <c r="T5716">
        <f>Sales_Data[[#This Row],[Net Sales]]-Sales_Data[[#This Row],[Cost]]</f>
        <v>5408.2750000000015</v>
      </c>
      <c r="U5716" s="2">
        <f>Sales_Data[[#This Row],[Profit]]/Sales_Data[[#This Row],[Net Sales]]</f>
        <v>0.1245320642822645</v>
      </c>
      <c r="V5716">
        <f>YEAR(Sales_Data[[#This Row],[Order_Date]])</f>
        <v>2025</v>
      </c>
      <c r="W5716" t="str">
        <f>TEXT(Sales_Data[[#This Row],[Order_Date]],"mmm")</f>
        <v>Feb</v>
      </c>
      <c r="X5716">
        <f>MONTH(Sales_Data[[#This Row],[Order_Date]])</f>
        <v>2</v>
      </c>
      <c r="Y5716" t="str">
        <f>"Q"&amp;ROUNDUP(MONTH(Sales_Data[[#This Row],[Order_Date]])/3,0)</f>
        <v>Q1</v>
      </c>
    </row>
    <row r="5717" spans="1:25" x14ac:dyDescent="0.3">
      <c r="A5717" t="s">
        <v>7507</v>
      </c>
      <c r="B5717" s="1">
        <v>45838</v>
      </c>
      <c r="C5717" t="s">
        <v>1425</v>
      </c>
      <c r="D5717" t="s">
        <v>541</v>
      </c>
      <c r="E5717" t="s">
        <v>39</v>
      </c>
      <c r="F5717" t="s">
        <v>96</v>
      </c>
      <c r="G5717" t="s">
        <v>67</v>
      </c>
      <c r="H5717" t="s">
        <v>121</v>
      </c>
      <c r="I5717" t="s">
        <v>142</v>
      </c>
      <c r="J5717">
        <v>3</v>
      </c>
      <c r="K5717">
        <v>2195.15</v>
      </c>
      <c r="L5717">
        <v>0.05</v>
      </c>
      <c r="M5717">
        <v>5100.29</v>
      </c>
      <c r="N5717" t="s">
        <v>24</v>
      </c>
      <c r="O5717" t="s">
        <v>35</v>
      </c>
      <c r="P5717" t="s">
        <v>71</v>
      </c>
      <c r="Q5717">
        <f>Sales_Data[[#This Row],[Quantity]]*Sales_Data[[#This Row],[Unit_Price]]</f>
        <v>6585.4500000000007</v>
      </c>
      <c r="R5717">
        <f>Sales_Data[[#This Row],[Gross_Sales]]*Sales_Data[[#This Row],[Discount]]</f>
        <v>329.27250000000004</v>
      </c>
      <c r="S5717">
        <f>Sales_Data[[#This Row],[Gross_Sales]]-Sales_Data[[#This Row],[Discount_Amount]]</f>
        <v>6256.1775000000007</v>
      </c>
      <c r="T5717">
        <f>Sales_Data[[#This Row],[Net Sales]]-Sales_Data[[#This Row],[Cost]]</f>
        <v>1155.8875000000007</v>
      </c>
      <c r="U5717" s="2">
        <f>Sales_Data[[#This Row],[Profit]]/Sales_Data[[#This Row],[Net Sales]]</f>
        <v>0.18475938382502743</v>
      </c>
      <c r="V5717">
        <f>YEAR(Sales_Data[[#This Row],[Order_Date]])</f>
        <v>2025</v>
      </c>
      <c r="W5717" t="str">
        <f>TEXT(Sales_Data[[#This Row],[Order_Date]],"mmm")</f>
        <v>Jun</v>
      </c>
      <c r="X5717">
        <f>MONTH(Sales_Data[[#This Row],[Order_Date]])</f>
        <v>6</v>
      </c>
      <c r="Y5717" t="str">
        <f>"Q"&amp;ROUNDUP(MONTH(Sales_Data[[#This Row],[Order_Date]])/3,0)</f>
        <v>Q2</v>
      </c>
    </row>
    <row r="5718" spans="1:25" x14ac:dyDescent="0.3">
      <c r="A5718" t="s">
        <v>7508</v>
      </c>
      <c r="B5718" s="1">
        <v>45763</v>
      </c>
      <c r="C5718" t="s">
        <v>5757</v>
      </c>
      <c r="D5718" t="s">
        <v>215</v>
      </c>
      <c r="E5718" t="s">
        <v>48</v>
      </c>
      <c r="F5718" t="s">
        <v>132</v>
      </c>
      <c r="G5718" t="s">
        <v>21</v>
      </c>
      <c r="H5718" t="s">
        <v>22</v>
      </c>
      <c r="I5718" t="s">
        <v>23</v>
      </c>
      <c r="J5718">
        <v>3</v>
      </c>
      <c r="K5718">
        <v>55555.8</v>
      </c>
      <c r="L5718">
        <v>0</v>
      </c>
      <c r="M5718">
        <v>139038.65</v>
      </c>
      <c r="N5718" t="s">
        <v>24</v>
      </c>
      <c r="O5718" t="s">
        <v>35</v>
      </c>
      <c r="P5718" t="s">
        <v>71</v>
      </c>
      <c r="Q5718">
        <f>Sales_Data[[#This Row],[Quantity]]*Sales_Data[[#This Row],[Unit_Price]]</f>
        <v>166667.40000000002</v>
      </c>
      <c r="R5718">
        <f>Sales_Data[[#This Row],[Gross_Sales]]*Sales_Data[[#This Row],[Discount]]</f>
        <v>0</v>
      </c>
      <c r="S5718">
        <f>Sales_Data[[#This Row],[Gross_Sales]]-Sales_Data[[#This Row],[Discount_Amount]]</f>
        <v>166667.40000000002</v>
      </c>
      <c r="T5718">
        <f>Sales_Data[[#This Row],[Net Sales]]-Sales_Data[[#This Row],[Cost]]</f>
        <v>27628.750000000029</v>
      </c>
      <c r="U5718" s="2">
        <f>Sales_Data[[#This Row],[Profit]]/Sales_Data[[#This Row],[Net Sales]]</f>
        <v>0.1657717706042095</v>
      </c>
      <c r="V5718">
        <f>YEAR(Sales_Data[[#This Row],[Order_Date]])</f>
        <v>2025</v>
      </c>
      <c r="W5718" t="str">
        <f>TEXT(Sales_Data[[#This Row],[Order_Date]],"mmm")</f>
        <v>Apr</v>
      </c>
      <c r="X5718">
        <f>MONTH(Sales_Data[[#This Row],[Order_Date]])</f>
        <v>4</v>
      </c>
      <c r="Y5718" t="str">
        <f>"Q"&amp;ROUNDUP(MONTH(Sales_Data[[#This Row],[Order_Date]])/3,0)</f>
        <v>Q2</v>
      </c>
    </row>
    <row r="5719" spans="1:25" x14ac:dyDescent="0.3">
      <c r="A5719" t="s">
        <v>7509</v>
      </c>
      <c r="B5719" s="1">
        <v>45856</v>
      </c>
      <c r="C5719" t="s">
        <v>193</v>
      </c>
      <c r="D5719" t="s">
        <v>283</v>
      </c>
      <c r="E5719" t="s">
        <v>19</v>
      </c>
      <c r="F5719" t="s">
        <v>66</v>
      </c>
      <c r="G5719" t="s">
        <v>75</v>
      </c>
      <c r="H5719" t="s">
        <v>114</v>
      </c>
      <c r="I5719" t="s">
        <v>206</v>
      </c>
      <c r="J5719">
        <v>2</v>
      </c>
      <c r="K5719">
        <v>7518.18</v>
      </c>
      <c r="L5719">
        <v>0.15</v>
      </c>
      <c r="M5719">
        <v>10972.85</v>
      </c>
      <c r="N5719" t="s">
        <v>24</v>
      </c>
      <c r="O5719" t="s">
        <v>35</v>
      </c>
      <c r="P5719" t="s">
        <v>71</v>
      </c>
      <c r="Q5719">
        <f>Sales_Data[[#This Row],[Quantity]]*Sales_Data[[#This Row],[Unit_Price]]</f>
        <v>15036.36</v>
      </c>
      <c r="R5719">
        <f>Sales_Data[[#This Row],[Gross_Sales]]*Sales_Data[[#This Row],[Discount]]</f>
        <v>2255.4540000000002</v>
      </c>
      <c r="S5719">
        <f>Sales_Data[[#This Row],[Gross_Sales]]-Sales_Data[[#This Row],[Discount_Amount]]</f>
        <v>12780.906000000001</v>
      </c>
      <c r="T5719">
        <f>Sales_Data[[#This Row],[Net Sales]]-Sales_Data[[#This Row],[Cost]]</f>
        <v>1808.0560000000005</v>
      </c>
      <c r="U5719" s="2">
        <f>Sales_Data[[#This Row],[Profit]]/Sales_Data[[#This Row],[Net Sales]]</f>
        <v>0.14146540159203114</v>
      </c>
      <c r="V5719">
        <f>YEAR(Sales_Data[[#This Row],[Order_Date]])</f>
        <v>2025</v>
      </c>
      <c r="W5719" t="str">
        <f>TEXT(Sales_Data[[#This Row],[Order_Date]],"mmm")</f>
        <v>Jul</v>
      </c>
      <c r="X5719">
        <f>MONTH(Sales_Data[[#This Row],[Order_Date]])</f>
        <v>7</v>
      </c>
      <c r="Y5719" t="str">
        <f>"Q"&amp;ROUNDUP(MONTH(Sales_Data[[#This Row],[Order_Date]])/3,0)</f>
        <v>Q3</v>
      </c>
    </row>
    <row r="5720" spans="1:25" x14ac:dyDescent="0.3">
      <c r="A5720" t="s">
        <v>7510</v>
      </c>
      <c r="B5720" s="1">
        <v>45763</v>
      </c>
      <c r="C5720" t="s">
        <v>5349</v>
      </c>
      <c r="D5720" t="s">
        <v>669</v>
      </c>
      <c r="E5720" t="s">
        <v>48</v>
      </c>
      <c r="F5720" t="s">
        <v>126</v>
      </c>
      <c r="G5720" t="s">
        <v>21</v>
      </c>
      <c r="H5720" t="s">
        <v>127</v>
      </c>
      <c r="I5720" t="s">
        <v>128</v>
      </c>
      <c r="J5720">
        <v>1</v>
      </c>
      <c r="K5720">
        <v>46564.83</v>
      </c>
      <c r="L5720">
        <v>0.2</v>
      </c>
      <c r="M5720">
        <v>30707.51</v>
      </c>
      <c r="N5720" t="s">
        <v>52</v>
      </c>
      <c r="O5720" t="s">
        <v>25</v>
      </c>
      <c r="P5720" t="s">
        <v>71</v>
      </c>
      <c r="Q5720">
        <f>Sales_Data[[#This Row],[Quantity]]*Sales_Data[[#This Row],[Unit_Price]]</f>
        <v>46564.83</v>
      </c>
      <c r="R5720">
        <f>Sales_Data[[#This Row],[Gross_Sales]]*Sales_Data[[#This Row],[Discount]]</f>
        <v>9312.9660000000003</v>
      </c>
      <c r="S5720">
        <f>Sales_Data[[#This Row],[Gross_Sales]]-Sales_Data[[#This Row],[Discount_Amount]]</f>
        <v>37251.864000000001</v>
      </c>
      <c r="T5720">
        <f>Sales_Data[[#This Row],[Net Sales]]-Sales_Data[[#This Row],[Cost]]</f>
        <v>6544.354000000003</v>
      </c>
      <c r="U5720" s="2">
        <f>Sales_Data[[#This Row],[Profit]]/Sales_Data[[#This Row],[Net Sales]]</f>
        <v>0.17567856470215834</v>
      </c>
      <c r="V5720">
        <f>YEAR(Sales_Data[[#This Row],[Order_Date]])</f>
        <v>2025</v>
      </c>
      <c r="W5720" t="str">
        <f>TEXT(Sales_Data[[#This Row],[Order_Date]],"mmm")</f>
        <v>Apr</v>
      </c>
      <c r="X5720">
        <f>MONTH(Sales_Data[[#This Row],[Order_Date]])</f>
        <v>4</v>
      </c>
      <c r="Y5720" t="str">
        <f>"Q"&amp;ROUNDUP(MONTH(Sales_Data[[#This Row],[Order_Date]])/3,0)</f>
        <v>Q2</v>
      </c>
    </row>
    <row r="5721" spans="1:25" x14ac:dyDescent="0.3">
      <c r="A5721" t="s">
        <v>7511</v>
      </c>
      <c r="B5721" s="1">
        <v>45937</v>
      </c>
      <c r="C5721" t="s">
        <v>5781</v>
      </c>
      <c r="D5721" t="s">
        <v>366</v>
      </c>
      <c r="E5721" t="s">
        <v>48</v>
      </c>
      <c r="F5721" t="s">
        <v>132</v>
      </c>
      <c r="G5721" t="s">
        <v>67</v>
      </c>
      <c r="H5721" t="s">
        <v>121</v>
      </c>
      <c r="I5721" t="s">
        <v>142</v>
      </c>
      <c r="J5721">
        <v>2</v>
      </c>
      <c r="K5721">
        <v>10882.03</v>
      </c>
      <c r="L5721">
        <v>0.05</v>
      </c>
      <c r="M5721">
        <v>15962.41</v>
      </c>
      <c r="N5721" t="s">
        <v>109</v>
      </c>
      <c r="O5721" t="s">
        <v>25</v>
      </c>
      <c r="P5721" t="s">
        <v>71</v>
      </c>
      <c r="Q5721">
        <f>Sales_Data[[#This Row],[Quantity]]*Sales_Data[[#This Row],[Unit_Price]]</f>
        <v>21764.06</v>
      </c>
      <c r="R5721">
        <f>Sales_Data[[#This Row],[Gross_Sales]]*Sales_Data[[#This Row],[Discount]]</f>
        <v>1088.2030000000002</v>
      </c>
      <c r="S5721">
        <f>Sales_Data[[#This Row],[Gross_Sales]]-Sales_Data[[#This Row],[Discount_Amount]]</f>
        <v>20675.857</v>
      </c>
      <c r="T5721">
        <f>Sales_Data[[#This Row],[Net Sales]]-Sales_Data[[#This Row],[Cost]]</f>
        <v>4713.4470000000001</v>
      </c>
      <c r="U5721" s="2">
        <f>Sales_Data[[#This Row],[Profit]]/Sales_Data[[#This Row],[Net Sales]]</f>
        <v>0.22796863994561387</v>
      </c>
      <c r="V5721">
        <f>YEAR(Sales_Data[[#This Row],[Order_Date]])</f>
        <v>2025</v>
      </c>
      <c r="W5721" t="str">
        <f>TEXT(Sales_Data[[#This Row],[Order_Date]],"mmm")</f>
        <v>Oct</v>
      </c>
      <c r="X5721">
        <f>MONTH(Sales_Data[[#This Row],[Order_Date]])</f>
        <v>10</v>
      </c>
      <c r="Y5721" t="str">
        <f>"Q"&amp;ROUNDUP(MONTH(Sales_Data[[#This Row],[Order_Date]])/3,0)</f>
        <v>Q4</v>
      </c>
    </row>
    <row r="5722" spans="1:25" x14ac:dyDescent="0.3">
      <c r="A5722" t="s">
        <v>7512</v>
      </c>
      <c r="B5722" s="1">
        <v>45917</v>
      </c>
      <c r="C5722" t="s">
        <v>144</v>
      </c>
      <c r="D5722" t="s">
        <v>694</v>
      </c>
      <c r="E5722" t="s">
        <v>48</v>
      </c>
      <c r="F5722" t="s">
        <v>132</v>
      </c>
      <c r="G5722" t="s">
        <v>21</v>
      </c>
      <c r="H5722" t="s">
        <v>22</v>
      </c>
      <c r="I5722" t="s">
        <v>23</v>
      </c>
      <c r="J5722">
        <v>1</v>
      </c>
      <c r="K5722">
        <v>49495.72</v>
      </c>
      <c r="L5722">
        <v>0</v>
      </c>
      <c r="M5722">
        <v>31564.5</v>
      </c>
      <c r="N5722" t="s">
        <v>70</v>
      </c>
      <c r="O5722" t="s">
        <v>35</v>
      </c>
      <c r="P5722" t="s">
        <v>71</v>
      </c>
      <c r="Q5722">
        <f>Sales_Data[[#This Row],[Quantity]]*Sales_Data[[#This Row],[Unit_Price]]</f>
        <v>49495.72</v>
      </c>
      <c r="R5722">
        <f>Sales_Data[[#This Row],[Gross_Sales]]*Sales_Data[[#This Row],[Discount]]</f>
        <v>0</v>
      </c>
      <c r="S5722">
        <f>Sales_Data[[#This Row],[Gross_Sales]]-Sales_Data[[#This Row],[Discount_Amount]]</f>
        <v>49495.72</v>
      </c>
      <c r="T5722">
        <f>Sales_Data[[#This Row],[Net Sales]]-Sales_Data[[#This Row],[Cost]]</f>
        <v>17931.22</v>
      </c>
      <c r="U5722" s="2">
        <f>Sales_Data[[#This Row],[Profit]]/Sales_Data[[#This Row],[Net Sales]]</f>
        <v>0.36227819294274333</v>
      </c>
      <c r="V5722">
        <f>YEAR(Sales_Data[[#This Row],[Order_Date]])</f>
        <v>2025</v>
      </c>
      <c r="W5722" t="str">
        <f>TEXT(Sales_Data[[#This Row],[Order_Date]],"mmm")</f>
        <v>Sep</v>
      </c>
      <c r="X5722">
        <f>MONTH(Sales_Data[[#This Row],[Order_Date]])</f>
        <v>9</v>
      </c>
      <c r="Y5722" t="str">
        <f>"Q"&amp;ROUNDUP(MONTH(Sales_Data[[#This Row],[Order_Date]])/3,0)</f>
        <v>Q3</v>
      </c>
    </row>
    <row r="5723" spans="1:25" x14ac:dyDescent="0.3">
      <c r="A5723" t="s">
        <v>7513</v>
      </c>
      <c r="B5723" s="1">
        <v>45765</v>
      </c>
      <c r="C5723" t="s">
        <v>3187</v>
      </c>
      <c r="D5723" t="s">
        <v>86</v>
      </c>
      <c r="E5723" t="s">
        <v>119</v>
      </c>
      <c r="F5723" t="s">
        <v>249</v>
      </c>
      <c r="G5723" t="s">
        <v>21</v>
      </c>
      <c r="H5723" t="s">
        <v>297</v>
      </c>
      <c r="I5723" t="s">
        <v>297</v>
      </c>
      <c r="J5723">
        <v>2</v>
      </c>
      <c r="K5723">
        <v>5166.3500000000004</v>
      </c>
      <c r="L5723">
        <v>0.1</v>
      </c>
      <c r="M5723">
        <v>6936.95</v>
      </c>
      <c r="N5723" t="s">
        <v>24</v>
      </c>
      <c r="O5723" t="s">
        <v>35</v>
      </c>
      <c r="P5723" t="s">
        <v>44</v>
      </c>
      <c r="Q5723">
        <f>Sales_Data[[#This Row],[Quantity]]*Sales_Data[[#This Row],[Unit_Price]]</f>
        <v>10332.700000000001</v>
      </c>
      <c r="R5723">
        <f>Sales_Data[[#This Row],[Gross_Sales]]*Sales_Data[[#This Row],[Discount]]</f>
        <v>1033.2700000000002</v>
      </c>
      <c r="S5723">
        <f>Sales_Data[[#This Row],[Gross_Sales]]-Sales_Data[[#This Row],[Discount_Amount]]</f>
        <v>9299.43</v>
      </c>
      <c r="T5723">
        <f>Sales_Data[[#This Row],[Net Sales]]-Sales_Data[[#This Row],[Cost]]</f>
        <v>2362.4800000000005</v>
      </c>
      <c r="U5723" s="2">
        <f>Sales_Data[[#This Row],[Profit]]/Sales_Data[[#This Row],[Net Sales]]</f>
        <v>0.25404567806844081</v>
      </c>
      <c r="V5723">
        <f>YEAR(Sales_Data[[#This Row],[Order_Date]])</f>
        <v>2025</v>
      </c>
      <c r="W5723" t="str">
        <f>TEXT(Sales_Data[[#This Row],[Order_Date]],"mmm")</f>
        <v>Apr</v>
      </c>
      <c r="X5723">
        <f>MONTH(Sales_Data[[#This Row],[Order_Date]])</f>
        <v>4</v>
      </c>
      <c r="Y5723" t="str">
        <f>"Q"&amp;ROUNDUP(MONTH(Sales_Data[[#This Row],[Order_Date]])/3,0)</f>
        <v>Q2</v>
      </c>
    </row>
    <row r="5724" spans="1:25" x14ac:dyDescent="0.3">
      <c r="A5724" t="s">
        <v>7514</v>
      </c>
      <c r="B5724" s="1">
        <v>45676</v>
      </c>
      <c r="C5724" t="s">
        <v>2088</v>
      </c>
      <c r="D5724" t="s">
        <v>215</v>
      </c>
      <c r="E5724" t="s">
        <v>39</v>
      </c>
      <c r="F5724" t="s">
        <v>202</v>
      </c>
      <c r="G5724" t="s">
        <v>67</v>
      </c>
      <c r="H5724" t="s">
        <v>68</v>
      </c>
      <c r="I5724" t="s">
        <v>97</v>
      </c>
      <c r="J5724">
        <v>2</v>
      </c>
      <c r="K5724">
        <v>2172.84</v>
      </c>
      <c r="L5724">
        <v>0.05</v>
      </c>
      <c r="M5724">
        <v>3400</v>
      </c>
      <c r="N5724" t="s">
        <v>52</v>
      </c>
      <c r="O5724" t="s">
        <v>53</v>
      </c>
      <c r="P5724" t="s">
        <v>71</v>
      </c>
      <c r="Q5724">
        <f>Sales_Data[[#This Row],[Quantity]]*Sales_Data[[#This Row],[Unit_Price]]</f>
        <v>4345.68</v>
      </c>
      <c r="R5724">
        <f>Sales_Data[[#This Row],[Gross_Sales]]*Sales_Data[[#This Row],[Discount]]</f>
        <v>217.28400000000002</v>
      </c>
      <c r="S5724">
        <f>Sales_Data[[#This Row],[Gross_Sales]]-Sales_Data[[#This Row],[Discount_Amount]]</f>
        <v>4128.3960000000006</v>
      </c>
      <c r="T5724">
        <f>Sales_Data[[#This Row],[Net Sales]]-Sales_Data[[#This Row],[Cost]]</f>
        <v>728.39600000000064</v>
      </c>
      <c r="U5724" s="2">
        <f>Sales_Data[[#This Row],[Profit]]/Sales_Data[[#This Row],[Net Sales]]</f>
        <v>0.17643559387229338</v>
      </c>
      <c r="V5724">
        <f>YEAR(Sales_Data[[#This Row],[Order_Date]])</f>
        <v>2025</v>
      </c>
      <c r="W5724" t="str">
        <f>TEXT(Sales_Data[[#This Row],[Order_Date]],"mmm")</f>
        <v>Jan</v>
      </c>
      <c r="X5724">
        <f>MONTH(Sales_Data[[#This Row],[Order_Date]])</f>
        <v>1</v>
      </c>
      <c r="Y5724" t="str">
        <f>"Q"&amp;ROUNDUP(MONTH(Sales_Data[[#This Row],[Order_Date]])/3,0)</f>
        <v>Q1</v>
      </c>
    </row>
    <row r="5725" spans="1:25" x14ac:dyDescent="0.3">
      <c r="A5725" t="s">
        <v>7515</v>
      </c>
      <c r="B5725" s="1">
        <v>45953</v>
      </c>
      <c r="C5725" t="s">
        <v>226</v>
      </c>
      <c r="D5725" t="s">
        <v>274</v>
      </c>
      <c r="E5725" t="s">
        <v>119</v>
      </c>
      <c r="F5725" t="s">
        <v>538</v>
      </c>
      <c r="G5725" t="s">
        <v>21</v>
      </c>
      <c r="H5725" t="s">
        <v>230</v>
      </c>
      <c r="I5725" t="s">
        <v>231</v>
      </c>
      <c r="J5725">
        <v>2</v>
      </c>
      <c r="K5725">
        <v>4703.28</v>
      </c>
      <c r="L5725">
        <v>0.05</v>
      </c>
      <c r="M5725">
        <v>6135.77</v>
      </c>
      <c r="N5725" t="s">
        <v>52</v>
      </c>
      <c r="O5725" t="s">
        <v>35</v>
      </c>
      <c r="P5725" t="s">
        <v>44</v>
      </c>
      <c r="Q5725">
        <f>Sales_Data[[#This Row],[Quantity]]*Sales_Data[[#This Row],[Unit_Price]]</f>
        <v>9406.56</v>
      </c>
      <c r="R5725">
        <f>Sales_Data[[#This Row],[Gross_Sales]]*Sales_Data[[#This Row],[Discount]]</f>
        <v>470.32799999999997</v>
      </c>
      <c r="S5725">
        <f>Sales_Data[[#This Row],[Gross_Sales]]-Sales_Data[[#This Row],[Discount_Amount]]</f>
        <v>8936.232</v>
      </c>
      <c r="T5725">
        <f>Sales_Data[[#This Row],[Net Sales]]-Sales_Data[[#This Row],[Cost]]</f>
        <v>2800.4619999999995</v>
      </c>
      <c r="U5725" s="2">
        <f>Sales_Data[[#This Row],[Profit]]/Sales_Data[[#This Row],[Net Sales]]</f>
        <v>0.31338286651465624</v>
      </c>
      <c r="V5725">
        <f>YEAR(Sales_Data[[#This Row],[Order_Date]])</f>
        <v>2025</v>
      </c>
      <c r="W5725" t="str">
        <f>TEXT(Sales_Data[[#This Row],[Order_Date]],"mmm")</f>
        <v>Oct</v>
      </c>
      <c r="X5725">
        <f>MONTH(Sales_Data[[#This Row],[Order_Date]])</f>
        <v>10</v>
      </c>
      <c r="Y5725" t="str">
        <f>"Q"&amp;ROUNDUP(MONTH(Sales_Data[[#This Row],[Order_Date]])/3,0)</f>
        <v>Q4</v>
      </c>
    </row>
    <row r="5726" spans="1:25" x14ac:dyDescent="0.3">
      <c r="A5726" t="s">
        <v>7516</v>
      </c>
      <c r="B5726" s="1">
        <v>45963</v>
      </c>
      <c r="C5726" t="s">
        <v>2094</v>
      </c>
      <c r="D5726" t="s">
        <v>916</v>
      </c>
      <c r="E5726" t="s">
        <v>19</v>
      </c>
      <c r="F5726" t="s">
        <v>113</v>
      </c>
      <c r="G5726" t="s">
        <v>41</v>
      </c>
      <c r="H5726" t="s">
        <v>171</v>
      </c>
      <c r="I5726" t="s">
        <v>172</v>
      </c>
      <c r="J5726">
        <v>2</v>
      </c>
      <c r="K5726">
        <v>12757.12</v>
      </c>
      <c r="L5726">
        <v>0</v>
      </c>
      <c r="M5726">
        <v>20154.12</v>
      </c>
      <c r="N5726" t="s">
        <v>109</v>
      </c>
      <c r="O5726" t="s">
        <v>25</v>
      </c>
      <c r="P5726" t="s">
        <v>71</v>
      </c>
      <c r="Q5726">
        <f>Sales_Data[[#This Row],[Quantity]]*Sales_Data[[#This Row],[Unit_Price]]</f>
        <v>25514.240000000002</v>
      </c>
      <c r="R5726">
        <f>Sales_Data[[#This Row],[Gross_Sales]]*Sales_Data[[#This Row],[Discount]]</f>
        <v>0</v>
      </c>
      <c r="S5726">
        <f>Sales_Data[[#This Row],[Gross_Sales]]-Sales_Data[[#This Row],[Discount_Amount]]</f>
        <v>25514.240000000002</v>
      </c>
      <c r="T5726">
        <f>Sales_Data[[#This Row],[Net Sales]]-Sales_Data[[#This Row],[Cost]]</f>
        <v>5360.1200000000026</v>
      </c>
      <c r="U5726" s="2">
        <f>Sales_Data[[#This Row],[Profit]]/Sales_Data[[#This Row],[Net Sales]]</f>
        <v>0.21008346711483478</v>
      </c>
      <c r="V5726">
        <f>YEAR(Sales_Data[[#This Row],[Order_Date]])</f>
        <v>2025</v>
      </c>
      <c r="W5726" t="str">
        <f>TEXT(Sales_Data[[#This Row],[Order_Date]],"mmm")</f>
        <v>Nov</v>
      </c>
      <c r="X5726">
        <f>MONTH(Sales_Data[[#This Row],[Order_Date]])</f>
        <v>11</v>
      </c>
      <c r="Y5726" t="str">
        <f>"Q"&amp;ROUNDUP(MONTH(Sales_Data[[#This Row],[Order_Date]])/3,0)</f>
        <v>Q4</v>
      </c>
    </row>
    <row r="5727" spans="1:25" x14ac:dyDescent="0.3">
      <c r="A5727" t="s">
        <v>7517</v>
      </c>
      <c r="B5727" s="1">
        <v>45828</v>
      </c>
      <c r="C5727" t="s">
        <v>6599</v>
      </c>
      <c r="D5727" t="s">
        <v>244</v>
      </c>
      <c r="E5727" t="s">
        <v>19</v>
      </c>
      <c r="F5727" t="s">
        <v>113</v>
      </c>
      <c r="G5727" t="s">
        <v>67</v>
      </c>
      <c r="H5727" t="s">
        <v>121</v>
      </c>
      <c r="I5727" t="s">
        <v>142</v>
      </c>
      <c r="J5727">
        <v>2</v>
      </c>
      <c r="K5727">
        <v>905.63</v>
      </c>
      <c r="L5727">
        <v>0.15</v>
      </c>
      <c r="M5727">
        <v>1080.69</v>
      </c>
      <c r="N5727" t="s">
        <v>109</v>
      </c>
      <c r="O5727" t="s">
        <v>35</v>
      </c>
      <c r="P5727" t="s">
        <v>71</v>
      </c>
      <c r="Q5727">
        <f>Sales_Data[[#This Row],[Quantity]]*Sales_Data[[#This Row],[Unit_Price]]</f>
        <v>1811.26</v>
      </c>
      <c r="R5727">
        <f>Sales_Data[[#This Row],[Gross_Sales]]*Sales_Data[[#This Row],[Discount]]</f>
        <v>271.68899999999996</v>
      </c>
      <c r="S5727">
        <f>Sales_Data[[#This Row],[Gross_Sales]]-Sales_Data[[#This Row],[Discount_Amount]]</f>
        <v>1539.5709999999999</v>
      </c>
      <c r="T5727">
        <f>Sales_Data[[#This Row],[Net Sales]]-Sales_Data[[#This Row],[Cost]]</f>
        <v>458.88099999999986</v>
      </c>
      <c r="U5727" s="2">
        <f>Sales_Data[[#This Row],[Profit]]/Sales_Data[[#This Row],[Net Sales]]</f>
        <v>0.29805770568554479</v>
      </c>
      <c r="V5727">
        <f>YEAR(Sales_Data[[#This Row],[Order_Date]])</f>
        <v>2025</v>
      </c>
      <c r="W5727" t="str">
        <f>TEXT(Sales_Data[[#This Row],[Order_Date]],"mmm")</f>
        <v>Jun</v>
      </c>
      <c r="X5727">
        <f>MONTH(Sales_Data[[#This Row],[Order_Date]])</f>
        <v>6</v>
      </c>
      <c r="Y5727" t="str">
        <f>"Q"&amp;ROUNDUP(MONTH(Sales_Data[[#This Row],[Order_Date]])/3,0)</f>
        <v>Q2</v>
      </c>
    </row>
    <row r="5728" spans="1:25" x14ac:dyDescent="0.3">
      <c r="A5728" t="s">
        <v>7518</v>
      </c>
      <c r="B5728" s="1">
        <v>45988</v>
      </c>
      <c r="C5728" t="s">
        <v>1454</v>
      </c>
      <c r="D5728" t="s">
        <v>194</v>
      </c>
      <c r="E5728" t="s">
        <v>19</v>
      </c>
      <c r="F5728" t="s">
        <v>113</v>
      </c>
      <c r="G5728" t="s">
        <v>41</v>
      </c>
      <c r="H5728" t="s">
        <v>147</v>
      </c>
      <c r="I5728" t="s">
        <v>369</v>
      </c>
      <c r="J5728">
        <v>1</v>
      </c>
      <c r="K5728">
        <v>11728.18</v>
      </c>
      <c r="L5728">
        <v>0.1</v>
      </c>
      <c r="M5728">
        <v>8910.4599999999991</v>
      </c>
      <c r="N5728" t="s">
        <v>109</v>
      </c>
      <c r="O5728" t="s">
        <v>35</v>
      </c>
      <c r="P5728" t="s">
        <v>44</v>
      </c>
      <c r="Q5728">
        <f>Sales_Data[[#This Row],[Quantity]]*Sales_Data[[#This Row],[Unit_Price]]</f>
        <v>11728.18</v>
      </c>
      <c r="R5728">
        <f>Sales_Data[[#This Row],[Gross_Sales]]*Sales_Data[[#This Row],[Discount]]</f>
        <v>1172.818</v>
      </c>
      <c r="S5728">
        <f>Sales_Data[[#This Row],[Gross_Sales]]-Sales_Data[[#This Row],[Discount_Amount]]</f>
        <v>10555.362000000001</v>
      </c>
      <c r="T5728">
        <f>Sales_Data[[#This Row],[Net Sales]]-Sales_Data[[#This Row],[Cost]]</f>
        <v>1644.9020000000019</v>
      </c>
      <c r="U5728" s="2">
        <f>Sales_Data[[#This Row],[Profit]]/Sales_Data[[#This Row],[Net Sales]]</f>
        <v>0.15583567858686437</v>
      </c>
      <c r="V5728">
        <f>YEAR(Sales_Data[[#This Row],[Order_Date]])</f>
        <v>2025</v>
      </c>
      <c r="W5728" t="str">
        <f>TEXT(Sales_Data[[#This Row],[Order_Date]],"mmm")</f>
        <v>Nov</v>
      </c>
      <c r="X5728">
        <f>MONTH(Sales_Data[[#This Row],[Order_Date]])</f>
        <v>11</v>
      </c>
      <c r="Y5728" t="str">
        <f>"Q"&amp;ROUNDUP(MONTH(Sales_Data[[#This Row],[Order_Date]])/3,0)</f>
        <v>Q4</v>
      </c>
    </row>
    <row r="5729" spans="1:25" x14ac:dyDescent="0.3">
      <c r="A5729" t="s">
        <v>7519</v>
      </c>
      <c r="B5729" s="1">
        <v>45852</v>
      </c>
      <c r="C5729" t="s">
        <v>1875</v>
      </c>
      <c r="D5729" t="s">
        <v>38</v>
      </c>
      <c r="E5729" t="s">
        <v>48</v>
      </c>
      <c r="F5729" t="s">
        <v>132</v>
      </c>
      <c r="G5729" t="s">
        <v>41</v>
      </c>
      <c r="H5729" t="s">
        <v>102</v>
      </c>
      <c r="I5729" t="s">
        <v>165</v>
      </c>
      <c r="J5729">
        <v>1</v>
      </c>
      <c r="K5729">
        <v>35891.01</v>
      </c>
      <c r="L5729">
        <v>0.1</v>
      </c>
      <c r="M5729">
        <v>23077.98</v>
      </c>
      <c r="N5729" t="s">
        <v>52</v>
      </c>
      <c r="O5729" t="s">
        <v>35</v>
      </c>
      <c r="P5729" t="s">
        <v>44</v>
      </c>
      <c r="Q5729">
        <f>Sales_Data[[#This Row],[Quantity]]*Sales_Data[[#This Row],[Unit_Price]]</f>
        <v>35891.01</v>
      </c>
      <c r="R5729">
        <f>Sales_Data[[#This Row],[Gross_Sales]]*Sales_Data[[#This Row],[Discount]]</f>
        <v>3589.1010000000006</v>
      </c>
      <c r="S5729">
        <f>Sales_Data[[#This Row],[Gross_Sales]]-Sales_Data[[#This Row],[Discount_Amount]]</f>
        <v>32301.909</v>
      </c>
      <c r="T5729">
        <f>Sales_Data[[#This Row],[Net Sales]]-Sales_Data[[#This Row],[Cost]]</f>
        <v>9223.9290000000001</v>
      </c>
      <c r="U5729" s="2">
        <f>Sales_Data[[#This Row],[Profit]]/Sales_Data[[#This Row],[Net Sales]]</f>
        <v>0.28555368043418117</v>
      </c>
      <c r="V5729">
        <f>YEAR(Sales_Data[[#This Row],[Order_Date]])</f>
        <v>2025</v>
      </c>
      <c r="W5729" t="str">
        <f>TEXT(Sales_Data[[#This Row],[Order_Date]],"mmm")</f>
        <v>Jul</v>
      </c>
      <c r="X5729">
        <f>MONTH(Sales_Data[[#This Row],[Order_Date]])</f>
        <v>7</v>
      </c>
      <c r="Y5729" t="str">
        <f>"Q"&amp;ROUNDUP(MONTH(Sales_Data[[#This Row],[Order_Date]])/3,0)</f>
        <v>Q3</v>
      </c>
    </row>
    <row r="5730" spans="1:25" x14ac:dyDescent="0.3">
      <c r="A5730" t="s">
        <v>7520</v>
      </c>
      <c r="B5730" s="1">
        <v>45669</v>
      </c>
      <c r="C5730" t="s">
        <v>5558</v>
      </c>
      <c r="D5730" t="s">
        <v>118</v>
      </c>
      <c r="E5730" t="s">
        <v>30</v>
      </c>
      <c r="F5730" t="s">
        <v>210</v>
      </c>
      <c r="G5730" t="s">
        <v>21</v>
      </c>
      <c r="H5730" t="s">
        <v>297</v>
      </c>
      <c r="I5730" t="s">
        <v>494</v>
      </c>
      <c r="J5730">
        <v>2</v>
      </c>
      <c r="K5730">
        <v>1296.3599999999999</v>
      </c>
      <c r="L5730">
        <v>0.05</v>
      </c>
      <c r="M5730">
        <v>1556.23</v>
      </c>
      <c r="N5730" t="s">
        <v>109</v>
      </c>
      <c r="O5730" t="s">
        <v>25</v>
      </c>
      <c r="P5730" t="s">
        <v>44</v>
      </c>
      <c r="Q5730">
        <f>Sales_Data[[#This Row],[Quantity]]*Sales_Data[[#This Row],[Unit_Price]]</f>
        <v>2592.7199999999998</v>
      </c>
      <c r="R5730">
        <f>Sales_Data[[#This Row],[Gross_Sales]]*Sales_Data[[#This Row],[Discount]]</f>
        <v>129.636</v>
      </c>
      <c r="S5730">
        <f>Sales_Data[[#This Row],[Gross_Sales]]-Sales_Data[[#This Row],[Discount_Amount]]</f>
        <v>2463.0839999999998</v>
      </c>
      <c r="T5730">
        <f>Sales_Data[[#This Row],[Net Sales]]-Sales_Data[[#This Row],[Cost]]</f>
        <v>906.85399999999981</v>
      </c>
      <c r="U5730" s="2">
        <f>Sales_Data[[#This Row],[Profit]]/Sales_Data[[#This Row],[Net Sales]]</f>
        <v>0.3681782675702493</v>
      </c>
      <c r="V5730">
        <f>YEAR(Sales_Data[[#This Row],[Order_Date]])</f>
        <v>2025</v>
      </c>
      <c r="W5730" t="str">
        <f>TEXT(Sales_Data[[#This Row],[Order_Date]],"mmm")</f>
        <v>Jan</v>
      </c>
      <c r="X5730">
        <f>MONTH(Sales_Data[[#This Row],[Order_Date]])</f>
        <v>1</v>
      </c>
      <c r="Y5730" t="str">
        <f>"Q"&amp;ROUNDUP(MONTH(Sales_Data[[#This Row],[Order_Date]])/3,0)</f>
        <v>Q1</v>
      </c>
    </row>
    <row r="5731" spans="1:25" x14ac:dyDescent="0.3">
      <c r="A5731" t="s">
        <v>7521</v>
      </c>
      <c r="B5731" s="1">
        <v>45852</v>
      </c>
      <c r="C5731" t="s">
        <v>1543</v>
      </c>
      <c r="D5731" t="s">
        <v>450</v>
      </c>
      <c r="E5731" t="s">
        <v>19</v>
      </c>
      <c r="F5731" t="s">
        <v>20</v>
      </c>
      <c r="G5731" t="s">
        <v>67</v>
      </c>
      <c r="H5731" t="s">
        <v>68</v>
      </c>
      <c r="I5731" t="s">
        <v>69</v>
      </c>
      <c r="J5731">
        <v>1</v>
      </c>
      <c r="K5731">
        <v>13726.57</v>
      </c>
      <c r="L5731">
        <v>0.1</v>
      </c>
      <c r="M5731">
        <v>9529.91</v>
      </c>
      <c r="N5731" t="s">
        <v>70</v>
      </c>
      <c r="O5731" t="s">
        <v>35</v>
      </c>
      <c r="P5731" t="s">
        <v>71</v>
      </c>
      <c r="Q5731">
        <f>Sales_Data[[#This Row],[Quantity]]*Sales_Data[[#This Row],[Unit_Price]]</f>
        <v>13726.57</v>
      </c>
      <c r="R5731">
        <f>Sales_Data[[#This Row],[Gross_Sales]]*Sales_Data[[#This Row],[Discount]]</f>
        <v>1372.6570000000002</v>
      </c>
      <c r="S5731">
        <f>Sales_Data[[#This Row],[Gross_Sales]]-Sales_Data[[#This Row],[Discount_Amount]]</f>
        <v>12353.913</v>
      </c>
      <c r="T5731">
        <f>Sales_Data[[#This Row],[Net Sales]]-Sales_Data[[#This Row],[Cost]]</f>
        <v>2824.0030000000006</v>
      </c>
      <c r="U5731" s="2">
        <f>Sales_Data[[#This Row],[Profit]]/Sales_Data[[#This Row],[Net Sales]]</f>
        <v>0.22859178302453648</v>
      </c>
      <c r="V5731">
        <f>YEAR(Sales_Data[[#This Row],[Order_Date]])</f>
        <v>2025</v>
      </c>
      <c r="W5731" t="str">
        <f>TEXT(Sales_Data[[#This Row],[Order_Date]],"mmm")</f>
        <v>Jul</v>
      </c>
      <c r="X5731">
        <f>MONTH(Sales_Data[[#This Row],[Order_Date]])</f>
        <v>7</v>
      </c>
      <c r="Y5731" t="str">
        <f>"Q"&amp;ROUNDUP(MONTH(Sales_Data[[#This Row],[Order_Date]])/3,0)</f>
        <v>Q3</v>
      </c>
    </row>
    <row r="5732" spans="1:25" x14ac:dyDescent="0.3">
      <c r="A5732" t="s">
        <v>7522</v>
      </c>
      <c r="B5732" s="1">
        <v>45940</v>
      </c>
      <c r="C5732" t="s">
        <v>2735</v>
      </c>
      <c r="D5732" t="s">
        <v>541</v>
      </c>
      <c r="E5732" t="s">
        <v>19</v>
      </c>
      <c r="F5732" t="s">
        <v>57</v>
      </c>
      <c r="G5732" t="s">
        <v>75</v>
      </c>
      <c r="H5732" t="s">
        <v>185</v>
      </c>
      <c r="I5732" t="s">
        <v>261</v>
      </c>
      <c r="J5732">
        <v>3</v>
      </c>
      <c r="K5732">
        <v>5949.88</v>
      </c>
      <c r="L5732">
        <v>0.1</v>
      </c>
      <c r="M5732">
        <v>10151.209999999999</v>
      </c>
      <c r="N5732" t="s">
        <v>52</v>
      </c>
      <c r="O5732" t="s">
        <v>53</v>
      </c>
      <c r="P5732" t="s">
        <v>26</v>
      </c>
      <c r="Q5732">
        <f>Sales_Data[[#This Row],[Quantity]]*Sales_Data[[#This Row],[Unit_Price]]</f>
        <v>17849.64</v>
      </c>
      <c r="R5732">
        <f>Sales_Data[[#This Row],[Gross_Sales]]*Sales_Data[[#This Row],[Discount]]</f>
        <v>1784.9639999999999</v>
      </c>
      <c r="S5732">
        <f>Sales_Data[[#This Row],[Gross_Sales]]-Sales_Data[[#This Row],[Discount_Amount]]</f>
        <v>16064.675999999999</v>
      </c>
      <c r="T5732">
        <f>Sales_Data[[#This Row],[Net Sales]]-Sales_Data[[#This Row],[Cost]]</f>
        <v>5913.4660000000003</v>
      </c>
      <c r="U5732" s="2">
        <f>Sales_Data[[#This Row],[Profit]]/Sales_Data[[#This Row],[Net Sales]]</f>
        <v>0.36810365798849604</v>
      </c>
      <c r="V5732">
        <f>YEAR(Sales_Data[[#This Row],[Order_Date]])</f>
        <v>2025</v>
      </c>
      <c r="W5732" t="str">
        <f>TEXT(Sales_Data[[#This Row],[Order_Date]],"mmm")</f>
        <v>Oct</v>
      </c>
      <c r="X5732">
        <f>MONTH(Sales_Data[[#This Row],[Order_Date]])</f>
        <v>10</v>
      </c>
      <c r="Y5732" t="str">
        <f>"Q"&amp;ROUNDUP(MONTH(Sales_Data[[#This Row],[Order_Date]])/3,0)</f>
        <v>Q4</v>
      </c>
    </row>
    <row r="5733" spans="1:25" x14ac:dyDescent="0.3">
      <c r="A5733" t="s">
        <v>7523</v>
      </c>
      <c r="B5733" s="1">
        <v>45839</v>
      </c>
      <c r="C5733" t="s">
        <v>1210</v>
      </c>
      <c r="D5733" t="s">
        <v>252</v>
      </c>
      <c r="E5733" t="s">
        <v>39</v>
      </c>
      <c r="F5733" t="s">
        <v>202</v>
      </c>
      <c r="G5733" t="s">
        <v>32</v>
      </c>
      <c r="H5733" t="s">
        <v>50</v>
      </c>
      <c r="I5733" t="s">
        <v>51</v>
      </c>
      <c r="J5733">
        <v>1</v>
      </c>
      <c r="K5733">
        <v>2227.2800000000002</v>
      </c>
      <c r="L5733">
        <v>0.05</v>
      </c>
      <c r="M5733">
        <v>1430.52</v>
      </c>
      <c r="N5733" t="s">
        <v>70</v>
      </c>
      <c r="O5733" t="s">
        <v>35</v>
      </c>
      <c r="P5733" t="s">
        <v>44</v>
      </c>
      <c r="Q5733">
        <f>Sales_Data[[#This Row],[Quantity]]*Sales_Data[[#This Row],[Unit_Price]]</f>
        <v>2227.2800000000002</v>
      </c>
      <c r="R5733">
        <f>Sales_Data[[#This Row],[Gross_Sales]]*Sales_Data[[#This Row],[Discount]]</f>
        <v>111.36400000000002</v>
      </c>
      <c r="S5733">
        <f>Sales_Data[[#This Row],[Gross_Sales]]-Sales_Data[[#This Row],[Discount_Amount]]</f>
        <v>2115.9160000000002</v>
      </c>
      <c r="T5733">
        <f>Sales_Data[[#This Row],[Net Sales]]-Sales_Data[[#This Row],[Cost]]</f>
        <v>685.39600000000019</v>
      </c>
      <c r="U5733" s="2">
        <f>Sales_Data[[#This Row],[Profit]]/Sales_Data[[#This Row],[Net Sales]]</f>
        <v>0.32392401210634075</v>
      </c>
      <c r="V5733">
        <f>YEAR(Sales_Data[[#This Row],[Order_Date]])</f>
        <v>2025</v>
      </c>
      <c r="W5733" t="str">
        <f>TEXT(Sales_Data[[#This Row],[Order_Date]],"mmm")</f>
        <v>Jul</v>
      </c>
      <c r="X5733">
        <f>MONTH(Sales_Data[[#This Row],[Order_Date]])</f>
        <v>7</v>
      </c>
      <c r="Y5733" t="str">
        <f>"Q"&amp;ROUNDUP(MONTH(Sales_Data[[#This Row],[Order_Date]])/3,0)</f>
        <v>Q3</v>
      </c>
    </row>
    <row r="5734" spans="1:25" x14ac:dyDescent="0.3">
      <c r="A5734" t="s">
        <v>7524</v>
      </c>
      <c r="B5734" s="1">
        <v>45962</v>
      </c>
      <c r="C5734" t="s">
        <v>725</v>
      </c>
      <c r="D5734" t="s">
        <v>118</v>
      </c>
      <c r="E5734" t="s">
        <v>19</v>
      </c>
      <c r="F5734" t="s">
        <v>57</v>
      </c>
      <c r="G5734" t="s">
        <v>67</v>
      </c>
      <c r="H5734" t="s">
        <v>68</v>
      </c>
      <c r="I5734" t="s">
        <v>69</v>
      </c>
      <c r="J5734">
        <v>1</v>
      </c>
      <c r="K5734">
        <v>8852.08</v>
      </c>
      <c r="L5734">
        <v>0.15</v>
      </c>
      <c r="M5734">
        <v>5646.03</v>
      </c>
      <c r="N5734" t="s">
        <v>52</v>
      </c>
      <c r="O5734" t="s">
        <v>35</v>
      </c>
      <c r="P5734" t="s">
        <v>44</v>
      </c>
      <c r="Q5734">
        <f>Sales_Data[[#This Row],[Quantity]]*Sales_Data[[#This Row],[Unit_Price]]</f>
        <v>8852.08</v>
      </c>
      <c r="R5734">
        <f>Sales_Data[[#This Row],[Gross_Sales]]*Sales_Data[[#This Row],[Discount]]</f>
        <v>1327.8119999999999</v>
      </c>
      <c r="S5734">
        <f>Sales_Data[[#This Row],[Gross_Sales]]-Sales_Data[[#This Row],[Discount_Amount]]</f>
        <v>7524.268</v>
      </c>
      <c r="T5734">
        <f>Sales_Data[[#This Row],[Net Sales]]-Sales_Data[[#This Row],[Cost]]</f>
        <v>1878.2380000000003</v>
      </c>
      <c r="U5734" s="2">
        <f>Sales_Data[[#This Row],[Profit]]/Sales_Data[[#This Row],[Net Sales]]</f>
        <v>0.2496240165820782</v>
      </c>
      <c r="V5734">
        <f>YEAR(Sales_Data[[#This Row],[Order_Date]])</f>
        <v>2025</v>
      </c>
      <c r="W5734" t="str">
        <f>TEXT(Sales_Data[[#This Row],[Order_Date]],"mmm")</f>
        <v>Nov</v>
      </c>
      <c r="X5734">
        <f>MONTH(Sales_Data[[#This Row],[Order_Date]])</f>
        <v>11</v>
      </c>
      <c r="Y5734" t="str">
        <f>"Q"&amp;ROUNDUP(MONTH(Sales_Data[[#This Row],[Order_Date]])/3,0)</f>
        <v>Q4</v>
      </c>
    </row>
    <row r="5735" spans="1:25" x14ac:dyDescent="0.3">
      <c r="A5735" t="s">
        <v>7525</v>
      </c>
      <c r="B5735" s="1">
        <v>45801</v>
      </c>
      <c r="C5735" t="s">
        <v>2858</v>
      </c>
      <c r="D5735" t="s">
        <v>397</v>
      </c>
      <c r="E5735" t="s">
        <v>119</v>
      </c>
      <c r="F5735" t="s">
        <v>184</v>
      </c>
      <c r="G5735" t="s">
        <v>75</v>
      </c>
      <c r="H5735" t="s">
        <v>256</v>
      </c>
      <c r="I5735" t="s">
        <v>257</v>
      </c>
      <c r="J5735">
        <v>2</v>
      </c>
      <c r="K5735">
        <v>6247.27</v>
      </c>
      <c r="L5735">
        <v>0.2</v>
      </c>
      <c r="M5735">
        <v>8258.91</v>
      </c>
      <c r="N5735" t="s">
        <v>70</v>
      </c>
      <c r="O5735" t="s">
        <v>35</v>
      </c>
      <c r="P5735" t="s">
        <v>44</v>
      </c>
      <c r="Q5735">
        <f>Sales_Data[[#This Row],[Quantity]]*Sales_Data[[#This Row],[Unit_Price]]</f>
        <v>12494.54</v>
      </c>
      <c r="R5735">
        <f>Sales_Data[[#This Row],[Gross_Sales]]*Sales_Data[[#This Row],[Discount]]</f>
        <v>2498.9080000000004</v>
      </c>
      <c r="S5735">
        <f>Sales_Data[[#This Row],[Gross_Sales]]-Sales_Data[[#This Row],[Discount_Amount]]</f>
        <v>9995.6320000000014</v>
      </c>
      <c r="T5735">
        <f>Sales_Data[[#This Row],[Net Sales]]-Sales_Data[[#This Row],[Cost]]</f>
        <v>1736.7220000000016</v>
      </c>
      <c r="U5735" s="2">
        <f>Sales_Data[[#This Row],[Profit]]/Sales_Data[[#This Row],[Net Sales]]</f>
        <v>0.17374809316709552</v>
      </c>
      <c r="V5735">
        <f>YEAR(Sales_Data[[#This Row],[Order_Date]])</f>
        <v>2025</v>
      </c>
      <c r="W5735" t="str">
        <f>TEXT(Sales_Data[[#This Row],[Order_Date]],"mmm")</f>
        <v>May</v>
      </c>
      <c r="X5735">
        <f>MONTH(Sales_Data[[#This Row],[Order_Date]])</f>
        <v>5</v>
      </c>
      <c r="Y5735" t="str">
        <f>"Q"&amp;ROUNDUP(MONTH(Sales_Data[[#This Row],[Order_Date]])/3,0)</f>
        <v>Q2</v>
      </c>
    </row>
    <row r="5736" spans="1:25" x14ac:dyDescent="0.3">
      <c r="A5736" t="s">
        <v>7526</v>
      </c>
      <c r="B5736" s="1">
        <v>45973</v>
      </c>
      <c r="C5736" t="s">
        <v>1468</v>
      </c>
      <c r="D5736" t="s">
        <v>463</v>
      </c>
      <c r="E5736" t="s">
        <v>19</v>
      </c>
      <c r="F5736" t="s">
        <v>66</v>
      </c>
      <c r="G5736" t="s">
        <v>41</v>
      </c>
      <c r="H5736" t="s">
        <v>42</v>
      </c>
      <c r="I5736" t="s">
        <v>82</v>
      </c>
      <c r="J5736">
        <v>2</v>
      </c>
      <c r="K5736">
        <v>16769.04</v>
      </c>
      <c r="L5736">
        <v>0.15</v>
      </c>
      <c r="M5736">
        <v>20046.830000000002</v>
      </c>
      <c r="N5736" t="s">
        <v>70</v>
      </c>
      <c r="O5736" t="s">
        <v>35</v>
      </c>
      <c r="P5736" t="s">
        <v>71</v>
      </c>
      <c r="Q5736">
        <f>Sales_Data[[#This Row],[Quantity]]*Sales_Data[[#This Row],[Unit_Price]]</f>
        <v>33538.080000000002</v>
      </c>
      <c r="R5736">
        <f>Sales_Data[[#This Row],[Gross_Sales]]*Sales_Data[[#This Row],[Discount]]</f>
        <v>5030.7120000000004</v>
      </c>
      <c r="S5736">
        <f>Sales_Data[[#This Row],[Gross_Sales]]-Sales_Data[[#This Row],[Discount_Amount]]</f>
        <v>28507.368000000002</v>
      </c>
      <c r="T5736">
        <f>Sales_Data[[#This Row],[Net Sales]]-Sales_Data[[#This Row],[Cost]]</f>
        <v>8460.5380000000005</v>
      </c>
      <c r="U5736" s="2">
        <f>Sales_Data[[#This Row],[Profit]]/Sales_Data[[#This Row],[Net Sales]]</f>
        <v>0.2967842559158741</v>
      </c>
      <c r="V5736">
        <f>YEAR(Sales_Data[[#This Row],[Order_Date]])</f>
        <v>2025</v>
      </c>
      <c r="W5736" t="str">
        <f>TEXT(Sales_Data[[#This Row],[Order_Date]],"mmm")</f>
        <v>Nov</v>
      </c>
      <c r="X5736">
        <f>MONTH(Sales_Data[[#This Row],[Order_Date]])</f>
        <v>11</v>
      </c>
      <c r="Y5736" t="str">
        <f>"Q"&amp;ROUNDUP(MONTH(Sales_Data[[#This Row],[Order_Date]])/3,0)</f>
        <v>Q4</v>
      </c>
    </row>
    <row r="5737" spans="1:25" x14ac:dyDescent="0.3">
      <c r="A5737" t="s">
        <v>7527</v>
      </c>
      <c r="B5737" s="1">
        <v>45839</v>
      </c>
      <c r="C5737" t="s">
        <v>1877</v>
      </c>
      <c r="D5737" t="s">
        <v>728</v>
      </c>
      <c r="E5737" t="s">
        <v>39</v>
      </c>
      <c r="F5737" t="s">
        <v>202</v>
      </c>
      <c r="G5737" t="s">
        <v>41</v>
      </c>
      <c r="H5737" t="s">
        <v>42</v>
      </c>
      <c r="I5737" t="s">
        <v>43</v>
      </c>
      <c r="J5737">
        <v>1</v>
      </c>
      <c r="K5737">
        <v>1332.96</v>
      </c>
      <c r="L5737">
        <v>0.1</v>
      </c>
      <c r="M5737">
        <v>834.04</v>
      </c>
      <c r="N5737" t="s">
        <v>109</v>
      </c>
      <c r="O5737" t="s">
        <v>35</v>
      </c>
      <c r="P5737" t="s">
        <v>71</v>
      </c>
      <c r="Q5737">
        <f>Sales_Data[[#This Row],[Quantity]]*Sales_Data[[#This Row],[Unit_Price]]</f>
        <v>1332.96</v>
      </c>
      <c r="R5737">
        <f>Sales_Data[[#This Row],[Gross_Sales]]*Sales_Data[[#This Row],[Discount]]</f>
        <v>133.29600000000002</v>
      </c>
      <c r="S5737">
        <f>Sales_Data[[#This Row],[Gross_Sales]]-Sales_Data[[#This Row],[Discount_Amount]]</f>
        <v>1199.664</v>
      </c>
      <c r="T5737">
        <f>Sales_Data[[#This Row],[Net Sales]]-Sales_Data[[#This Row],[Cost]]</f>
        <v>365.62400000000002</v>
      </c>
      <c r="U5737" s="2">
        <f>Sales_Data[[#This Row],[Profit]]/Sales_Data[[#This Row],[Net Sales]]</f>
        <v>0.30477200282745837</v>
      </c>
      <c r="V5737">
        <f>YEAR(Sales_Data[[#This Row],[Order_Date]])</f>
        <v>2025</v>
      </c>
      <c r="W5737" t="str">
        <f>TEXT(Sales_Data[[#This Row],[Order_Date]],"mmm")</f>
        <v>Jul</v>
      </c>
      <c r="X5737">
        <f>MONTH(Sales_Data[[#This Row],[Order_Date]])</f>
        <v>7</v>
      </c>
      <c r="Y5737" t="str">
        <f>"Q"&amp;ROUNDUP(MONTH(Sales_Data[[#This Row],[Order_Date]])/3,0)</f>
        <v>Q3</v>
      </c>
    </row>
    <row r="5738" spans="1:25" x14ac:dyDescent="0.3">
      <c r="A5738" t="s">
        <v>7528</v>
      </c>
      <c r="B5738" s="1">
        <v>45687</v>
      </c>
      <c r="C5738" t="s">
        <v>718</v>
      </c>
      <c r="D5738" t="s">
        <v>209</v>
      </c>
      <c r="E5738" t="s">
        <v>19</v>
      </c>
      <c r="F5738" t="s">
        <v>57</v>
      </c>
      <c r="G5738" t="s">
        <v>32</v>
      </c>
      <c r="H5738" t="s">
        <v>50</v>
      </c>
      <c r="I5738" t="s">
        <v>58</v>
      </c>
      <c r="J5738">
        <v>1</v>
      </c>
      <c r="K5738">
        <v>7558.9</v>
      </c>
      <c r="L5738">
        <v>0.1</v>
      </c>
      <c r="M5738">
        <v>4417.74</v>
      </c>
      <c r="N5738" t="s">
        <v>109</v>
      </c>
      <c r="O5738" t="s">
        <v>35</v>
      </c>
      <c r="P5738" t="s">
        <v>44</v>
      </c>
      <c r="Q5738">
        <f>Sales_Data[[#This Row],[Quantity]]*Sales_Data[[#This Row],[Unit_Price]]</f>
        <v>7558.9</v>
      </c>
      <c r="R5738">
        <f>Sales_Data[[#This Row],[Gross_Sales]]*Sales_Data[[#This Row],[Discount]]</f>
        <v>755.89</v>
      </c>
      <c r="S5738">
        <f>Sales_Data[[#This Row],[Gross_Sales]]-Sales_Data[[#This Row],[Discount_Amount]]</f>
        <v>6803.0099999999993</v>
      </c>
      <c r="T5738">
        <f>Sales_Data[[#This Row],[Net Sales]]-Sales_Data[[#This Row],[Cost]]</f>
        <v>2385.2699999999995</v>
      </c>
      <c r="U5738" s="2">
        <f>Sales_Data[[#This Row],[Profit]]/Sales_Data[[#This Row],[Net Sales]]</f>
        <v>0.35061979917712893</v>
      </c>
      <c r="V5738">
        <f>YEAR(Sales_Data[[#This Row],[Order_Date]])</f>
        <v>2025</v>
      </c>
      <c r="W5738" t="str">
        <f>TEXT(Sales_Data[[#This Row],[Order_Date]],"mmm")</f>
        <v>Jan</v>
      </c>
      <c r="X5738">
        <f>MONTH(Sales_Data[[#This Row],[Order_Date]])</f>
        <v>1</v>
      </c>
      <c r="Y5738" t="str">
        <f>"Q"&amp;ROUNDUP(MONTH(Sales_Data[[#This Row],[Order_Date]])/3,0)</f>
        <v>Q1</v>
      </c>
    </row>
    <row r="5739" spans="1:25" x14ac:dyDescent="0.3">
      <c r="A5739" t="s">
        <v>7529</v>
      </c>
      <c r="B5739" s="1">
        <v>45741</v>
      </c>
      <c r="C5739" t="s">
        <v>3981</v>
      </c>
      <c r="D5739" t="s">
        <v>255</v>
      </c>
      <c r="E5739" t="s">
        <v>119</v>
      </c>
      <c r="F5739" t="s">
        <v>184</v>
      </c>
      <c r="G5739" t="s">
        <v>67</v>
      </c>
      <c r="H5739" t="s">
        <v>121</v>
      </c>
      <c r="I5739" t="s">
        <v>142</v>
      </c>
      <c r="J5739">
        <v>1</v>
      </c>
      <c r="K5739">
        <v>1069.4100000000001</v>
      </c>
      <c r="L5739">
        <v>0.1</v>
      </c>
      <c r="M5739">
        <v>743.29</v>
      </c>
      <c r="N5739" t="s">
        <v>52</v>
      </c>
      <c r="O5739" t="s">
        <v>35</v>
      </c>
      <c r="P5739" t="s">
        <v>44</v>
      </c>
      <c r="Q5739">
        <f>Sales_Data[[#This Row],[Quantity]]*Sales_Data[[#This Row],[Unit_Price]]</f>
        <v>1069.4100000000001</v>
      </c>
      <c r="R5739">
        <f>Sales_Data[[#This Row],[Gross_Sales]]*Sales_Data[[#This Row],[Discount]]</f>
        <v>106.94100000000002</v>
      </c>
      <c r="S5739">
        <f>Sales_Data[[#This Row],[Gross_Sales]]-Sales_Data[[#This Row],[Discount_Amount]]</f>
        <v>962.46900000000005</v>
      </c>
      <c r="T5739">
        <f>Sales_Data[[#This Row],[Net Sales]]-Sales_Data[[#This Row],[Cost]]</f>
        <v>219.17900000000009</v>
      </c>
      <c r="U5739" s="2">
        <f>Sales_Data[[#This Row],[Profit]]/Sales_Data[[#This Row],[Net Sales]]</f>
        <v>0.22772577610291872</v>
      </c>
      <c r="V5739">
        <f>YEAR(Sales_Data[[#This Row],[Order_Date]])</f>
        <v>2025</v>
      </c>
      <c r="W5739" t="str">
        <f>TEXT(Sales_Data[[#This Row],[Order_Date]],"mmm")</f>
        <v>Mar</v>
      </c>
      <c r="X5739">
        <f>MONTH(Sales_Data[[#This Row],[Order_Date]])</f>
        <v>3</v>
      </c>
      <c r="Y5739" t="str">
        <f>"Q"&amp;ROUNDUP(MONTH(Sales_Data[[#This Row],[Order_Date]])/3,0)</f>
        <v>Q1</v>
      </c>
    </row>
    <row r="5740" spans="1:25" x14ac:dyDescent="0.3">
      <c r="A5740" t="s">
        <v>7530</v>
      </c>
      <c r="B5740" s="1">
        <v>45823</v>
      </c>
      <c r="C5740" t="s">
        <v>2110</v>
      </c>
      <c r="D5740" t="s">
        <v>155</v>
      </c>
      <c r="E5740" t="s">
        <v>19</v>
      </c>
      <c r="F5740" t="s">
        <v>113</v>
      </c>
      <c r="G5740" t="s">
        <v>21</v>
      </c>
      <c r="H5740" t="s">
        <v>22</v>
      </c>
      <c r="I5740" t="s">
        <v>23</v>
      </c>
      <c r="J5740">
        <v>1</v>
      </c>
      <c r="K5740">
        <v>13822.93</v>
      </c>
      <c r="L5740">
        <v>0.15</v>
      </c>
      <c r="M5740">
        <v>8911.5300000000007</v>
      </c>
      <c r="N5740" t="s">
        <v>52</v>
      </c>
      <c r="O5740" t="s">
        <v>35</v>
      </c>
      <c r="P5740" t="s">
        <v>26</v>
      </c>
      <c r="Q5740">
        <f>Sales_Data[[#This Row],[Quantity]]*Sales_Data[[#This Row],[Unit_Price]]</f>
        <v>13822.93</v>
      </c>
      <c r="R5740">
        <f>Sales_Data[[#This Row],[Gross_Sales]]*Sales_Data[[#This Row],[Discount]]</f>
        <v>2073.4395</v>
      </c>
      <c r="S5740">
        <f>Sales_Data[[#This Row],[Gross_Sales]]-Sales_Data[[#This Row],[Discount_Amount]]</f>
        <v>11749.4905</v>
      </c>
      <c r="T5740">
        <f>Sales_Data[[#This Row],[Net Sales]]-Sales_Data[[#This Row],[Cost]]</f>
        <v>2837.9604999999992</v>
      </c>
      <c r="U5740" s="2">
        <f>Sales_Data[[#This Row],[Profit]]/Sales_Data[[#This Row],[Net Sales]]</f>
        <v>0.24153902673481878</v>
      </c>
      <c r="V5740">
        <f>YEAR(Sales_Data[[#This Row],[Order_Date]])</f>
        <v>2025</v>
      </c>
      <c r="W5740" t="str">
        <f>TEXT(Sales_Data[[#This Row],[Order_Date]],"mmm")</f>
        <v>Jun</v>
      </c>
      <c r="X5740">
        <f>MONTH(Sales_Data[[#This Row],[Order_Date]])</f>
        <v>6</v>
      </c>
      <c r="Y5740" t="str">
        <f>"Q"&amp;ROUNDUP(MONTH(Sales_Data[[#This Row],[Order_Date]])/3,0)</f>
        <v>Q2</v>
      </c>
    </row>
    <row r="5741" spans="1:25" x14ac:dyDescent="0.3">
      <c r="A5741" t="s">
        <v>7531</v>
      </c>
      <c r="B5741" s="1">
        <v>45941</v>
      </c>
      <c r="C5741" t="s">
        <v>2644</v>
      </c>
      <c r="D5741" t="s">
        <v>366</v>
      </c>
      <c r="E5741" t="s">
        <v>39</v>
      </c>
      <c r="F5741" t="s">
        <v>96</v>
      </c>
      <c r="G5741" t="s">
        <v>41</v>
      </c>
      <c r="H5741" t="s">
        <v>147</v>
      </c>
      <c r="I5741" t="s">
        <v>369</v>
      </c>
      <c r="J5741">
        <v>1</v>
      </c>
      <c r="K5741">
        <v>3355.04</v>
      </c>
      <c r="L5741">
        <v>0.05</v>
      </c>
      <c r="M5741">
        <v>1983.47</v>
      </c>
      <c r="N5741" t="s">
        <v>52</v>
      </c>
      <c r="O5741" t="s">
        <v>25</v>
      </c>
      <c r="P5741" t="s">
        <v>71</v>
      </c>
      <c r="Q5741">
        <f>Sales_Data[[#This Row],[Quantity]]*Sales_Data[[#This Row],[Unit_Price]]</f>
        <v>3355.04</v>
      </c>
      <c r="R5741">
        <f>Sales_Data[[#This Row],[Gross_Sales]]*Sales_Data[[#This Row],[Discount]]</f>
        <v>167.75200000000001</v>
      </c>
      <c r="S5741">
        <f>Sales_Data[[#This Row],[Gross_Sales]]-Sales_Data[[#This Row],[Discount_Amount]]</f>
        <v>3187.288</v>
      </c>
      <c r="T5741">
        <f>Sales_Data[[#This Row],[Net Sales]]-Sales_Data[[#This Row],[Cost]]</f>
        <v>1203.818</v>
      </c>
      <c r="U5741" s="2">
        <f>Sales_Data[[#This Row],[Profit]]/Sales_Data[[#This Row],[Net Sales]]</f>
        <v>0.37769351247832011</v>
      </c>
      <c r="V5741">
        <f>YEAR(Sales_Data[[#This Row],[Order_Date]])</f>
        <v>2025</v>
      </c>
      <c r="W5741" t="str">
        <f>TEXT(Sales_Data[[#This Row],[Order_Date]],"mmm")</f>
        <v>Oct</v>
      </c>
      <c r="X5741">
        <f>MONTH(Sales_Data[[#This Row],[Order_Date]])</f>
        <v>10</v>
      </c>
      <c r="Y5741" t="str">
        <f>"Q"&amp;ROUNDUP(MONTH(Sales_Data[[#This Row],[Order_Date]])/3,0)</f>
        <v>Q4</v>
      </c>
    </row>
    <row r="5742" spans="1:25" x14ac:dyDescent="0.3">
      <c r="A5742" t="s">
        <v>7532</v>
      </c>
      <c r="B5742" s="1">
        <v>45938</v>
      </c>
      <c r="C5742" t="s">
        <v>1548</v>
      </c>
      <c r="D5742" t="s">
        <v>414</v>
      </c>
      <c r="E5742" t="s">
        <v>48</v>
      </c>
      <c r="F5742" t="s">
        <v>49</v>
      </c>
      <c r="G5742" t="s">
        <v>21</v>
      </c>
      <c r="H5742" t="s">
        <v>230</v>
      </c>
      <c r="I5742" t="s">
        <v>328</v>
      </c>
      <c r="J5742">
        <v>2</v>
      </c>
      <c r="K5742">
        <v>46390</v>
      </c>
      <c r="L5742">
        <v>0</v>
      </c>
      <c r="M5742">
        <v>74479.91</v>
      </c>
      <c r="N5742" t="s">
        <v>52</v>
      </c>
      <c r="O5742" t="s">
        <v>35</v>
      </c>
      <c r="P5742" t="s">
        <v>26</v>
      </c>
      <c r="Q5742">
        <f>Sales_Data[[#This Row],[Quantity]]*Sales_Data[[#This Row],[Unit_Price]]</f>
        <v>92780</v>
      </c>
      <c r="R5742">
        <f>Sales_Data[[#This Row],[Gross_Sales]]*Sales_Data[[#This Row],[Discount]]</f>
        <v>0</v>
      </c>
      <c r="S5742">
        <f>Sales_Data[[#This Row],[Gross_Sales]]-Sales_Data[[#This Row],[Discount_Amount]]</f>
        <v>92780</v>
      </c>
      <c r="T5742">
        <f>Sales_Data[[#This Row],[Net Sales]]-Sales_Data[[#This Row],[Cost]]</f>
        <v>18300.089999999997</v>
      </c>
      <c r="U5742" s="2">
        <f>Sales_Data[[#This Row],[Profit]]/Sales_Data[[#This Row],[Net Sales]]</f>
        <v>0.19724175468851041</v>
      </c>
      <c r="V5742">
        <f>YEAR(Sales_Data[[#This Row],[Order_Date]])</f>
        <v>2025</v>
      </c>
      <c r="W5742" t="str">
        <f>TEXT(Sales_Data[[#This Row],[Order_Date]],"mmm")</f>
        <v>Oct</v>
      </c>
      <c r="X5742">
        <f>MONTH(Sales_Data[[#This Row],[Order_Date]])</f>
        <v>10</v>
      </c>
      <c r="Y5742" t="str">
        <f>"Q"&amp;ROUNDUP(MONTH(Sales_Data[[#This Row],[Order_Date]])/3,0)</f>
        <v>Q4</v>
      </c>
    </row>
    <row r="5743" spans="1:25" x14ac:dyDescent="0.3">
      <c r="A5743" t="s">
        <v>7533</v>
      </c>
      <c r="B5743" s="1">
        <v>45753</v>
      </c>
      <c r="C5743" t="s">
        <v>2052</v>
      </c>
      <c r="D5743" t="s">
        <v>112</v>
      </c>
      <c r="E5743" t="s">
        <v>30</v>
      </c>
      <c r="F5743" t="s">
        <v>31</v>
      </c>
      <c r="G5743" t="s">
        <v>67</v>
      </c>
      <c r="H5743" t="s">
        <v>133</v>
      </c>
      <c r="I5743" t="s">
        <v>138</v>
      </c>
      <c r="J5743">
        <v>3</v>
      </c>
      <c r="K5743">
        <v>1780.42</v>
      </c>
      <c r="L5743">
        <v>0.1</v>
      </c>
      <c r="M5743">
        <v>3555.83</v>
      </c>
      <c r="N5743" t="s">
        <v>24</v>
      </c>
      <c r="O5743" t="s">
        <v>35</v>
      </c>
      <c r="P5743" t="s">
        <v>71</v>
      </c>
      <c r="Q5743">
        <f>Sales_Data[[#This Row],[Quantity]]*Sales_Data[[#This Row],[Unit_Price]]</f>
        <v>5341.26</v>
      </c>
      <c r="R5743">
        <f>Sales_Data[[#This Row],[Gross_Sales]]*Sales_Data[[#This Row],[Discount]]</f>
        <v>534.12600000000009</v>
      </c>
      <c r="S5743">
        <f>Sales_Data[[#This Row],[Gross_Sales]]-Sales_Data[[#This Row],[Discount_Amount]]</f>
        <v>4807.134</v>
      </c>
      <c r="T5743">
        <f>Sales_Data[[#This Row],[Net Sales]]-Sales_Data[[#This Row],[Cost]]</f>
        <v>1251.3040000000001</v>
      </c>
      <c r="U5743" s="2">
        <f>Sales_Data[[#This Row],[Profit]]/Sales_Data[[#This Row],[Net Sales]]</f>
        <v>0.26030146028798035</v>
      </c>
      <c r="V5743">
        <f>YEAR(Sales_Data[[#This Row],[Order_Date]])</f>
        <v>2025</v>
      </c>
      <c r="W5743" t="str">
        <f>TEXT(Sales_Data[[#This Row],[Order_Date]],"mmm")</f>
        <v>Apr</v>
      </c>
      <c r="X5743">
        <f>MONTH(Sales_Data[[#This Row],[Order_Date]])</f>
        <v>4</v>
      </c>
      <c r="Y5743" t="str">
        <f>"Q"&amp;ROUNDUP(MONTH(Sales_Data[[#This Row],[Order_Date]])/3,0)</f>
        <v>Q2</v>
      </c>
    </row>
    <row r="5744" spans="1:25" x14ac:dyDescent="0.3">
      <c r="A5744" t="s">
        <v>7534</v>
      </c>
      <c r="B5744" s="1">
        <v>45923</v>
      </c>
      <c r="C5744" t="s">
        <v>783</v>
      </c>
      <c r="D5744" t="s">
        <v>715</v>
      </c>
      <c r="E5744" t="s">
        <v>48</v>
      </c>
      <c r="F5744" t="s">
        <v>126</v>
      </c>
      <c r="G5744" t="s">
        <v>75</v>
      </c>
      <c r="H5744" t="s">
        <v>76</v>
      </c>
      <c r="I5744" t="s">
        <v>108</v>
      </c>
      <c r="J5744">
        <v>1</v>
      </c>
      <c r="K5744">
        <v>55114.14</v>
      </c>
      <c r="L5744">
        <v>0.15</v>
      </c>
      <c r="M5744">
        <v>32567.03</v>
      </c>
      <c r="N5744" t="s">
        <v>83</v>
      </c>
      <c r="O5744" t="s">
        <v>53</v>
      </c>
      <c r="P5744" t="s">
        <v>26</v>
      </c>
      <c r="Q5744">
        <f>Sales_Data[[#This Row],[Quantity]]*Sales_Data[[#This Row],[Unit_Price]]</f>
        <v>55114.14</v>
      </c>
      <c r="R5744">
        <f>Sales_Data[[#This Row],[Gross_Sales]]*Sales_Data[[#This Row],[Discount]]</f>
        <v>8267.1209999999992</v>
      </c>
      <c r="S5744">
        <f>Sales_Data[[#This Row],[Gross_Sales]]-Sales_Data[[#This Row],[Discount_Amount]]</f>
        <v>46847.019</v>
      </c>
      <c r="T5744">
        <f>Sales_Data[[#This Row],[Net Sales]]-Sales_Data[[#This Row],[Cost]]</f>
        <v>14279.989000000001</v>
      </c>
      <c r="U5744" s="2">
        <f>Sales_Data[[#This Row],[Profit]]/Sales_Data[[#This Row],[Net Sales]]</f>
        <v>0.30482172195417601</v>
      </c>
      <c r="V5744">
        <f>YEAR(Sales_Data[[#This Row],[Order_Date]])</f>
        <v>2025</v>
      </c>
      <c r="W5744" t="str">
        <f>TEXT(Sales_Data[[#This Row],[Order_Date]],"mmm")</f>
        <v>Sep</v>
      </c>
      <c r="X5744">
        <f>MONTH(Sales_Data[[#This Row],[Order_Date]])</f>
        <v>9</v>
      </c>
      <c r="Y5744" t="str">
        <f>"Q"&amp;ROUNDUP(MONTH(Sales_Data[[#This Row],[Order_Date]])/3,0)</f>
        <v>Q3</v>
      </c>
    </row>
    <row r="5745" spans="1:25" x14ac:dyDescent="0.3">
      <c r="A5745" t="s">
        <v>7535</v>
      </c>
      <c r="B5745" s="1">
        <v>45955</v>
      </c>
      <c r="C5745" t="s">
        <v>666</v>
      </c>
      <c r="D5745" t="s">
        <v>141</v>
      </c>
      <c r="E5745" t="s">
        <v>19</v>
      </c>
      <c r="F5745" t="s">
        <v>20</v>
      </c>
      <c r="G5745" t="s">
        <v>41</v>
      </c>
      <c r="H5745" t="s">
        <v>147</v>
      </c>
      <c r="I5745" t="s">
        <v>369</v>
      </c>
      <c r="J5745">
        <v>1</v>
      </c>
      <c r="K5745">
        <v>9952.5300000000007</v>
      </c>
      <c r="L5745">
        <v>0.05</v>
      </c>
      <c r="M5745">
        <v>7609.36</v>
      </c>
      <c r="N5745" t="s">
        <v>24</v>
      </c>
      <c r="O5745" t="s">
        <v>35</v>
      </c>
      <c r="P5745" t="s">
        <v>71</v>
      </c>
      <c r="Q5745">
        <f>Sales_Data[[#This Row],[Quantity]]*Sales_Data[[#This Row],[Unit_Price]]</f>
        <v>9952.5300000000007</v>
      </c>
      <c r="R5745">
        <f>Sales_Data[[#This Row],[Gross_Sales]]*Sales_Data[[#This Row],[Discount]]</f>
        <v>497.62650000000008</v>
      </c>
      <c r="S5745">
        <f>Sales_Data[[#This Row],[Gross_Sales]]-Sales_Data[[#This Row],[Discount_Amount]]</f>
        <v>9454.9035000000003</v>
      </c>
      <c r="T5745">
        <f>Sales_Data[[#This Row],[Net Sales]]-Sales_Data[[#This Row],[Cost]]</f>
        <v>1845.5435000000007</v>
      </c>
      <c r="U5745" s="2">
        <f>Sales_Data[[#This Row],[Profit]]/Sales_Data[[#This Row],[Net Sales]]</f>
        <v>0.19519432429955533</v>
      </c>
      <c r="V5745">
        <f>YEAR(Sales_Data[[#This Row],[Order_Date]])</f>
        <v>2025</v>
      </c>
      <c r="W5745" t="str">
        <f>TEXT(Sales_Data[[#This Row],[Order_Date]],"mmm")</f>
        <v>Oct</v>
      </c>
      <c r="X5745">
        <f>MONTH(Sales_Data[[#This Row],[Order_Date]])</f>
        <v>10</v>
      </c>
      <c r="Y5745" t="str">
        <f>"Q"&amp;ROUNDUP(MONTH(Sales_Data[[#This Row],[Order_Date]])/3,0)</f>
        <v>Q4</v>
      </c>
    </row>
    <row r="5746" spans="1:25" x14ac:dyDescent="0.3">
      <c r="A5746" t="s">
        <v>7536</v>
      </c>
      <c r="B5746" s="1">
        <v>45953</v>
      </c>
      <c r="C5746" t="s">
        <v>7537</v>
      </c>
      <c r="D5746" t="s">
        <v>141</v>
      </c>
      <c r="E5746" t="s">
        <v>119</v>
      </c>
      <c r="F5746" t="s">
        <v>184</v>
      </c>
      <c r="G5746" t="s">
        <v>41</v>
      </c>
      <c r="H5746" t="s">
        <v>102</v>
      </c>
      <c r="I5746" t="s">
        <v>103</v>
      </c>
      <c r="J5746">
        <v>2</v>
      </c>
      <c r="K5746">
        <v>8520.67</v>
      </c>
      <c r="L5746">
        <v>0.1</v>
      </c>
      <c r="M5746">
        <v>12746.25</v>
      </c>
      <c r="N5746" t="s">
        <v>109</v>
      </c>
      <c r="O5746" t="s">
        <v>35</v>
      </c>
      <c r="P5746" t="s">
        <v>71</v>
      </c>
      <c r="Q5746">
        <f>Sales_Data[[#This Row],[Quantity]]*Sales_Data[[#This Row],[Unit_Price]]</f>
        <v>17041.34</v>
      </c>
      <c r="R5746">
        <f>Sales_Data[[#This Row],[Gross_Sales]]*Sales_Data[[#This Row],[Discount]]</f>
        <v>1704.134</v>
      </c>
      <c r="S5746">
        <f>Sales_Data[[#This Row],[Gross_Sales]]-Sales_Data[[#This Row],[Discount_Amount]]</f>
        <v>15337.206</v>
      </c>
      <c r="T5746">
        <f>Sales_Data[[#This Row],[Net Sales]]-Sales_Data[[#This Row],[Cost]]</f>
        <v>2590.9560000000001</v>
      </c>
      <c r="U5746" s="2">
        <f>Sales_Data[[#This Row],[Profit]]/Sales_Data[[#This Row],[Net Sales]]</f>
        <v>0.16893272477399079</v>
      </c>
      <c r="V5746">
        <f>YEAR(Sales_Data[[#This Row],[Order_Date]])</f>
        <v>2025</v>
      </c>
      <c r="W5746" t="str">
        <f>TEXT(Sales_Data[[#This Row],[Order_Date]],"mmm")</f>
        <v>Oct</v>
      </c>
      <c r="X5746">
        <f>MONTH(Sales_Data[[#This Row],[Order_Date]])</f>
        <v>10</v>
      </c>
      <c r="Y5746" t="str">
        <f>"Q"&amp;ROUNDUP(MONTH(Sales_Data[[#This Row],[Order_Date]])/3,0)</f>
        <v>Q4</v>
      </c>
    </row>
    <row r="5747" spans="1:25" x14ac:dyDescent="0.3">
      <c r="A5747" t="s">
        <v>7538</v>
      </c>
      <c r="B5747" s="1">
        <v>45882</v>
      </c>
      <c r="C5747" t="s">
        <v>6152</v>
      </c>
      <c r="D5747" t="s">
        <v>359</v>
      </c>
      <c r="E5747" t="s">
        <v>119</v>
      </c>
      <c r="F5747" t="s">
        <v>120</v>
      </c>
      <c r="G5747" t="s">
        <v>21</v>
      </c>
      <c r="H5747" t="s">
        <v>297</v>
      </c>
      <c r="I5747" t="s">
        <v>494</v>
      </c>
      <c r="J5747">
        <v>3</v>
      </c>
      <c r="K5747">
        <v>1169.92</v>
      </c>
      <c r="L5747">
        <v>0.05</v>
      </c>
      <c r="M5747">
        <v>2584.92</v>
      </c>
      <c r="N5747" t="s">
        <v>52</v>
      </c>
      <c r="O5747" t="s">
        <v>25</v>
      </c>
      <c r="P5747" t="s">
        <v>44</v>
      </c>
      <c r="Q5747">
        <f>Sales_Data[[#This Row],[Quantity]]*Sales_Data[[#This Row],[Unit_Price]]</f>
        <v>3509.76</v>
      </c>
      <c r="R5747">
        <f>Sales_Data[[#This Row],[Gross_Sales]]*Sales_Data[[#This Row],[Discount]]</f>
        <v>175.48800000000003</v>
      </c>
      <c r="S5747">
        <f>Sales_Data[[#This Row],[Gross_Sales]]-Sales_Data[[#This Row],[Discount_Amount]]</f>
        <v>3334.2720000000004</v>
      </c>
      <c r="T5747">
        <f>Sales_Data[[#This Row],[Net Sales]]-Sales_Data[[#This Row],[Cost]]</f>
        <v>749.35200000000032</v>
      </c>
      <c r="U5747" s="2">
        <f>Sales_Data[[#This Row],[Profit]]/Sales_Data[[#This Row],[Net Sales]]</f>
        <v>0.22474231256478183</v>
      </c>
      <c r="V5747">
        <f>YEAR(Sales_Data[[#This Row],[Order_Date]])</f>
        <v>2025</v>
      </c>
      <c r="W5747" t="str">
        <f>TEXT(Sales_Data[[#This Row],[Order_Date]],"mmm")</f>
        <v>Aug</v>
      </c>
      <c r="X5747">
        <f>MONTH(Sales_Data[[#This Row],[Order_Date]])</f>
        <v>8</v>
      </c>
      <c r="Y5747" t="str">
        <f>"Q"&amp;ROUNDUP(MONTH(Sales_Data[[#This Row],[Order_Date]])/3,0)</f>
        <v>Q3</v>
      </c>
    </row>
    <row r="5748" spans="1:25" x14ac:dyDescent="0.3">
      <c r="A5748" t="s">
        <v>7539</v>
      </c>
      <c r="B5748" s="1">
        <v>45990</v>
      </c>
      <c r="C5748" t="s">
        <v>2432</v>
      </c>
      <c r="D5748" t="s">
        <v>433</v>
      </c>
      <c r="E5748" t="s">
        <v>19</v>
      </c>
      <c r="F5748" t="s">
        <v>66</v>
      </c>
      <c r="G5748" t="s">
        <v>32</v>
      </c>
      <c r="H5748" t="s">
        <v>33</v>
      </c>
      <c r="I5748" t="s">
        <v>161</v>
      </c>
      <c r="J5748">
        <v>1</v>
      </c>
      <c r="K5748">
        <v>9596.99</v>
      </c>
      <c r="L5748">
        <v>0.15</v>
      </c>
      <c r="M5748">
        <v>5257.91</v>
      </c>
      <c r="N5748" t="s">
        <v>83</v>
      </c>
      <c r="O5748" t="s">
        <v>35</v>
      </c>
      <c r="P5748" t="s">
        <v>44</v>
      </c>
      <c r="Q5748">
        <f>Sales_Data[[#This Row],[Quantity]]*Sales_Data[[#This Row],[Unit_Price]]</f>
        <v>9596.99</v>
      </c>
      <c r="R5748">
        <f>Sales_Data[[#This Row],[Gross_Sales]]*Sales_Data[[#This Row],[Discount]]</f>
        <v>1439.5484999999999</v>
      </c>
      <c r="S5748">
        <f>Sales_Data[[#This Row],[Gross_Sales]]-Sales_Data[[#This Row],[Discount_Amount]]</f>
        <v>8157.4414999999999</v>
      </c>
      <c r="T5748">
        <f>Sales_Data[[#This Row],[Net Sales]]-Sales_Data[[#This Row],[Cost]]</f>
        <v>2899.5315000000001</v>
      </c>
      <c r="U5748" s="2">
        <f>Sales_Data[[#This Row],[Profit]]/Sales_Data[[#This Row],[Net Sales]]</f>
        <v>0.35544618983783088</v>
      </c>
      <c r="V5748">
        <f>YEAR(Sales_Data[[#This Row],[Order_Date]])</f>
        <v>2025</v>
      </c>
      <c r="W5748" t="str">
        <f>TEXT(Sales_Data[[#This Row],[Order_Date]],"mmm")</f>
        <v>Nov</v>
      </c>
      <c r="X5748">
        <f>MONTH(Sales_Data[[#This Row],[Order_Date]])</f>
        <v>11</v>
      </c>
      <c r="Y5748" t="str">
        <f>"Q"&amp;ROUNDUP(MONTH(Sales_Data[[#This Row],[Order_Date]])/3,0)</f>
        <v>Q4</v>
      </c>
    </row>
    <row r="5749" spans="1:25" x14ac:dyDescent="0.3">
      <c r="A5749" t="s">
        <v>7540</v>
      </c>
      <c r="B5749" s="1">
        <v>46018</v>
      </c>
      <c r="C5749" t="s">
        <v>1940</v>
      </c>
      <c r="D5749" t="s">
        <v>313</v>
      </c>
      <c r="E5749" t="s">
        <v>30</v>
      </c>
      <c r="F5749" t="s">
        <v>101</v>
      </c>
      <c r="G5749" t="s">
        <v>21</v>
      </c>
      <c r="H5749" t="s">
        <v>22</v>
      </c>
      <c r="I5749" t="s">
        <v>62</v>
      </c>
      <c r="J5749">
        <v>1</v>
      </c>
      <c r="K5749">
        <v>3890.66</v>
      </c>
      <c r="L5749">
        <v>0.1</v>
      </c>
      <c r="M5749">
        <v>2995.64</v>
      </c>
      <c r="N5749" t="s">
        <v>83</v>
      </c>
      <c r="O5749" t="s">
        <v>35</v>
      </c>
      <c r="P5749" t="s">
        <v>44</v>
      </c>
      <c r="Q5749">
        <f>Sales_Data[[#This Row],[Quantity]]*Sales_Data[[#This Row],[Unit_Price]]</f>
        <v>3890.66</v>
      </c>
      <c r="R5749">
        <f>Sales_Data[[#This Row],[Gross_Sales]]*Sales_Data[[#This Row],[Discount]]</f>
        <v>389.06600000000003</v>
      </c>
      <c r="S5749">
        <f>Sales_Data[[#This Row],[Gross_Sales]]-Sales_Data[[#This Row],[Discount_Amount]]</f>
        <v>3501.5940000000001</v>
      </c>
      <c r="T5749">
        <f>Sales_Data[[#This Row],[Net Sales]]-Sales_Data[[#This Row],[Cost]]</f>
        <v>505.95400000000018</v>
      </c>
      <c r="U5749" s="2">
        <f>Sales_Data[[#This Row],[Profit]]/Sales_Data[[#This Row],[Net Sales]]</f>
        <v>0.14449247971066898</v>
      </c>
      <c r="V5749">
        <f>YEAR(Sales_Data[[#This Row],[Order_Date]])</f>
        <v>2025</v>
      </c>
      <c r="W5749" t="str">
        <f>TEXT(Sales_Data[[#This Row],[Order_Date]],"mmm")</f>
        <v>Dec</v>
      </c>
      <c r="X5749">
        <f>MONTH(Sales_Data[[#This Row],[Order_Date]])</f>
        <v>12</v>
      </c>
      <c r="Y5749" t="str">
        <f>"Q"&amp;ROUNDUP(MONTH(Sales_Data[[#This Row],[Order_Date]])/3,0)</f>
        <v>Q4</v>
      </c>
    </row>
    <row r="5750" spans="1:25" x14ac:dyDescent="0.3">
      <c r="A5750" t="s">
        <v>7541</v>
      </c>
      <c r="B5750" s="1">
        <v>45699</v>
      </c>
      <c r="C5750" t="s">
        <v>6868</v>
      </c>
      <c r="D5750" t="s">
        <v>1650</v>
      </c>
      <c r="E5750" t="s">
        <v>48</v>
      </c>
      <c r="F5750" t="s">
        <v>164</v>
      </c>
      <c r="G5750" t="s">
        <v>21</v>
      </c>
      <c r="H5750" t="s">
        <v>127</v>
      </c>
      <c r="I5750" t="s">
        <v>128</v>
      </c>
      <c r="J5750">
        <v>1</v>
      </c>
      <c r="K5750">
        <v>39609.69</v>
      </c>
      <c r="L5750">
        <v>0.1</v>
      </c>
      <c r="M5750">
        <v>22267.46</v>
      </c>
      <c r="N5750" t="s">
        <v>109</v>
      </c>
      <c r="O5750" t="s">
        <v>53</v>
      </c>
      <c r="P5750" t="s">
        <v>26</v>
      </c>
      <c r="Q5750">
        <f>Sales_Data[[#This Row],[Quantity]]*Sales_Data[[#This Row],[Unit_Price]]</f>
        <v>39609.69</v>
      </c>
      <c r="R5750">
        <f>Sales_Data[[#This Row],[Gross_Sales]]*Sales_Data[[#This Row],[Discount]]</f>
        <v>3960.9690000000005</v>
      </c>
      <c r="S5750">
        <f>Sales_Data[[#This Row],[Gross_Sales]]-Sales_Data[[#This Row],[Discount_Amount]]</f>
        <v>35648.721000000005</v>
      </c>
      <c r="T5750">
        <f>Sales_Data[[#This Row],[Net Sales]]-Sales_Data[[#This Row],[Cost]]</f>
        <v>13381.261000000006</v>
      </c>
      <c r="U5750" s="2">
        <f>Sales_Data[[#This Row],[Profit]]/Sales_Data[[#This Row],[Net Sales]]</f>
        <v>0.37536440648179226</v>
      </c>
      <c r="V5750">
        <f>YEAR(Sales_Data[[#This Row],[Order_Date]])</f>
        <v>2025</v>
      </c>
      <c r="W5750" t="str">
        <f>TEXT(Sales_Data[[#This Row],[Order_Date]],"mmm")</f>
        <v>Feb</v>
      </c>
      <c r="X5750">
        <f>MONTH(Sales_Data[[#This Row],[Order_Date]])</f>
        <v>2</v>
      </c>
      <c r="Y5750" t="str">
        <f>"Q"&amp;ROUNDUP(MONTH(Sales_Data[[#This Row],[Order_Date]])/3,0)</f>
        <v>Q1</v>
      </c>
    </row>
    <row r="5751" spans="1:25" x14ac:dyDescent="0.3">
      <c r="A5751" t="s">
        <v>7542</v>
      </c>
      <c r="B5751" s="1">
        <v>45960</v>
      </c>
      <c r="C5751" t="s">
        <v>5726</v>
      </c>
      <c r="D5751" t="s">
        <v>215</v>
      </c>
      <c r="E5751" t="s">
        <v>30</v>
      </c>
      <c r="F5751" t="s">
        <v>210</v>
      </c>
      <c r="G5751" t="s">
        <v>41</v>
      </c>
      <c r="H5751" t="s">
        <v>171</v>
      </c>
      <c r="I5751" t="s">
        <v>172</v>
      </c>
      <c r="J5751">
        <v>1</v>
      </c>
      <c r="K5751">
        <v>360.17</v>
      </c>
      <c r="L5751">
        <v>0.1</v>
      </c>
      <c r="M5751">
        <v>218.62</v>
      </c>
      <c r="N5751" t="s">
        <v>52</v>
      </c>
      <c r="O5751" t="s">
        <v>35</v>
      </c>
      <c r="P5751" t="s">
        <v>71</v>
      </c>
      <c r="Q5751">
        <f>Sales_Data[[#This Row],[Quantity]]*Sales_Data[[#This Row],[Unit_Price]]</f>
        <v>360.17</v>
      </c>
      <c r="R5751">
        <f>Sales_Data[[#This Row],[Gross_Sales]]*Sales_Data[[#This Row],[Discount]]</f>
        <v>36.017000000000003</v>
      </c>
      <c r="S5751">
        <f>Sales_Data[[#This Row],[Gross_Sales]]-Sales_Data[[#This Row],[Discount_Amount]]</f>
        <v>324.15300000000002</v>
      </c>
      <c r="T5751">
        <f>Sales_Data[[#This Row],[Net Sales]]-Sales_Data[[#This Row],[Cost]]</f>
        <v>105.53300000000002</v>
      </c>
      <c r="U5751" s="2">
        <f>Sales_Data[[#This Row],[Profit]]/Sales_Data[[#This Row],[Net Sales]]</f>
        <v>0.32556539658741401</v>
      </c>
      <c r="V5751">
        <f>YEAR(Sales_Data[[#This Row],[Order_Date]])</f>
        <v>2025</v>
      </c>
      <c r="W5751" t="str">
        <f>TEXT(Sales_Data[[#This Row],[Order_Date]],"mmm")</f>
        <v>Oct</v>
      </c>
      <c r="X5751">
        <f>MONTH(Sales_Data[[#This Row],[Order_Date]])</f>
        <v>10</v>
      </c>
      <c r="Y5751" t="str">
        <f>"Q"&amp;ROUNDUP(MONTH(Sales_Data[[#This Row],[Order_Date]])/3,0)</f>
        <v>Q4</v>
      </c>
    </row>
    <row r="5752" spans="1:25" x14ac:dyDescent="0.3">
      <c r="A5752" t="s">
        <v>7543</v>
      </c>
      <c r="B5752" s="1">
        <v>45903</v>
      </c>
      <c r="C5752" t="s">
        <v>5181</v>
      </c>
      <c r="D5752" t="s">
        <v>266</v>
      </c>
      <c r="E5752" t="s">
        <v>39</v>
      </c>
      <c r="F5752" t="s">
        <v>202</v>
      </c>
      <c r="G5752" t="s">
        <v>32</v>
      </c>
      <c r="H5752" t="s">
        <v>33</v>
      </c>
      <c r="I5752" t="s">
        <v>161</v>
      </c>
      <c r="J5752">
        <v>2</v>
      </c>
      <c r="K5752">
        <v>6817.44</v>
      </c>
      <c r="L5752">
        <v>0.1</v>
      </c>
      <c r="M5752">
        <v>8451.84</v>
      </c>
      <c r="N5752" t="s">
        <v>52</v>
      </c>
      <c r="O5752" t="s">
        <v>25</v>
      </c>
      <c r="P5752" t="s">
        <v>44</v>
      </c>
      <c r="Q5752">
        <f>Sales_Data[[#This Row],[Quantity]]*Sales_Data[[#This Row],[Unit_Price]]</f>
        <v>13634.88</v>
      </c>
      <c r="R5752">
        <f>Sales_Data[[#This Row],[Gross_Sales]]*Sales_Data[[#This Row],[Discount]]</f>
        <v>1363.4880000000001</v>
      </c>
      <c r="S5752">
        <f>Sales_Data[[#This Row],[Gross_Sales]]-Sales_Data[[#This Row],[Discount_Amount]]</f>
        <v>12271.392</v>
      </c>
      <c r="T5752">
        <f>Sales_Data[[#This Row],[Net Sales]]-Sales_Data[[#This Row],[Cost]]</f>
        <v>3819.5519999999997</v>
      </c>
      <c r="U5752" s="2">
        <f>Sales_Data[[#This Row],[Profit]]/Sales_Data[[#This Row],[Net Sales]]</f>
        <v>0.31125662027584156</v>
      </c>
      <c r="V5752">
        <f>YEAR(Sales_Data[[#This Row],[Order_Date]])</f>
        <v>2025</v>
      </c>
      <c r="W5752" t="str">
        <f>TEXT(Sales_Data[[#This Row],[Order_Date]],"mmm")</f>
        <v>Sep</v>
      </c>
      <c r="X5752">
        <f>MONTH(Sales_Data[[#This Row],[Order_Date]])</f>
        <v>9</v>
      </c>
      <c r="Y5752" t="str">
        <f>"Q"&amp;ROUNDUP(MONTH(Sales_Data[[#This Row],[Order_Date]])/3,0)</f>
        <v>Q3</v>
      </c>
    </row>
    <row r="5753" spans="1:25" x14ac:dyDescent="0.3">
      <c r="A5753" t="s">
        <v>7544</v>
      </c>
      <c r="B5753" s="1">
        <v>45865</v>
      </c>
      <c r="C5753" t="s">
        <v>889</v>
      </c>
      <c r="D5753" t="s">
        <v>444</v>
      </c>
      <c r="E5753" t="s">
        <v>19</v>
      </c>
      <c r="F5753" t="s">
        <v>20</v>
      </c>
      <c r="G5753" t="s">
        <v>75</v>
      </c>
      <c r="H5753" t="s">
        <v>185</v>
      </c>
      <c r="I5753" t="s">
        <v>186</v>
      </c>
      <c r="J5753">
        <v>4</v>
      </c>
      <c r="K5753">
        <v>5859.96</v>
      </c>
      <c r="L5753">
        <v>0.15</v>
      </c>
      <c r="M5753">
        <v>14269.4</v>
      </c>
      <c r="N5753" t="s">
        <v>83</v>
      </c>
      <c r="O5753" t="s">
        <v>25</v>
      </c>
      <c r="P5753" t="s">
        <v>71</v>
      </c>
      <c r="Q5753">
        <f>Sales_Data[[#This Row],[Quantity]]*Sales_Data[[#This Row],[Unit_Price]]</f>
        <v>23439.84</v>
      </c>
      <c r="R5753">
        <f>Sales_Data[[#This Row],[Gross_Sales]]*Sales_Data[[#This Row],[Discount]]</f>
        <v>3515.9760000000001</v>
      </c>
      <c r="S5753">
        <f>Sales_Data[[#This Row],[Gross_Sales]]-Sales_Data[[#This Row],[Discount_Amount]]</f>
        <v>19923.864000000001</v>
      </c>
      <c r="T5753">
        <f>Sales_Data[[#This Row],[Net Sales]]-Sales_Data[[#This Row],[Cost]]</f>
        <v>5654.4640000000018</v>
      </c>
      <c r="U5753" s="2">
        <f>Sales_Data[[#This Row],[Profit]]/Sales_Data[[#This Row],[Net Sales]]</f>
        <v>0.28380358348159779</v>
      </c>
      <c r="V5753">
        <f>YEAR(Sales_Data[[#This Row],[Order_Date]])</f>
        <v>2025</v>
      </c>
      <c r="W5753" t="str">
        <f>TEXT(Sales_Data[[#This Row],[Order_Date]],"mmm")</f>
        <v>Jul</v>
      </c>
      <c r="X5753">
        <f>MONTH(Sales_Data[[#This Row],[Order_Date]])</f>
        <v>7</v>
      </c>
      <c r="Y5753" t="str">
        <f>"Q"&amp;ROUNDUP(MONTH(Sales_Data[[#This Row],[Order_Date]])/3,0)</f>
        <v>Q3</v>
      </c>
    </row>
    <row r="5754" spans="1:25" x14ac:dyDescent="0.3">
      <c r="A5754" t="s">
        <v>7545</v>
      </c>
      <c r="B5754" s="1">
        <v>45894</v>
      </c>
      <c r="C5754" t="s">
        <v>2475</v>
      </c>
      <c r="D5754" t="s">
        <v>47</v>
      </c>
      <c r="E5754" t="s">
        <v>119</v>
      </c>
      <c r="F5754" t="s">
        <v>184</v>
      </c>
      <c r="G5754" t="s">
        <v>75</v>
      </c>
      <c r="H5754" t="s">
        <v>76</v>
      </c>
      <c r="I5754" t="s">
        <v>77</v>
      </c>
      <c r="J5754">
        <v>2</v>
      </c>
      <c r="K5754">
        <v>2618.86</v>
      </c>
      <c r="L5754">
        <v>0.15</v>
      </c>
      <c r="M5754">
        <v>3171.77</v>
      </c>
      <c r="N5754" t="s">
        <v>52</v>
      </c>
      <c r="O5754" t="s">
        <v>25</v>
      </c>
      <c r="P5754" t="s">
        <v>26</v>
      </c>
      <c r="Q5754">
        <f>Sales_Data[[#This Row],[Quantity]]*Sales_Data[[#This Row],[Unit_Price]]</f>
        <v>5237.72</v>
      </c>
      <c r="R5754">
        <f>Sales_Data[[#This Row],[Gross_Sales]]*Sales_Data[[#This Row],[Discount]]</f>
        <v>785.65800000000002</v>
      </c>
      <c r="S5754">
        <f>Sales_Data[[#This Row],[Gross_Sales]]-Sales_Data[[#This Row],[Discount_Amount]]</f>
        <v>4452.0619999999999</v>
      </c>
      <c r="T5754">
        <f>Sales_Data[[#This Row],[Net Sales]]-Sales_Data[[#This Row],[Cost]]</f>
        <v>1280.2919999999999</v>
      </c>
      <c r="U5754" s="2">
        <f>Sales_Data[[#This Row],[Profit]]/Sales_Data[[#This Row],[Net Sales]]</f>
        <v>0.2875728145744601</v>
      </c>
      <c r="V5754">
        <f>YEAR(Sales_Data[[#This Row],[Order_Date]])</f>
        <v>2025</v>
      </c>
      <c r="W5754" t="str">
        <f>TEXT(Sales_Data[[#This Row],[Order_Date]],"mmm")</f>
        <v>Aug</v>
      </c>
      <c r="X5754">
        <f>MONTH(Sales_Data[[#This Row],[Order_Date]])</f>
        <v>8</v>
      </c>
      <c r="Y5754" t="str">
        <f>"Q"&amp;ROUNDUP(MONTH(Sales_Data[[#This Row],[Order_Date]])/3,0)</f>
        <v>Q3</v>
      </c>
    </row>
    <row r="5755" spans="1:25" x14ac:dyDescent="0.3">
      <c r="A5755" t="s">
        <v>7546</v>
      </c>
      <c r="B5755" s="1">
        <v>45679</v>
      </c>
      <c r="C5755" t="s">
        <v>3969</v>
      </c>
      <c r="D5755" t="s">
        <v>669</v>
      </c>
      <c r="E5755" t="s">
        <v>30</v>
      </c>
      <c r="F5755" t="s">
        <v>31</v>
      </c>
      <c r="G5755" t="s">
        <v>75</v>
      </c>
      <c r="H5755" t="s">
        <v>185</v>
      </c>
      <c r="I5755" t="s">
        <v>261</v>
      </c>
      <c r="J5755">
        <v>5</v>
      </c>
      <c r="K5755">
        <v>2556.88</v>
      </c>
      <c r="L5755">
        <v>0</v>
      </c>
      <c r="M5755">
        <v>10914.4</v>
      </c>
      <c r="N5755" t="s">
        <v>52</v>
      </c>
      <c r="O5755" t="s">
        <v>35</v>
      </c>
      <c r="P5755" t="s">
        <v>44</v>
      </c>
      <c r="Q5755">
        <f>Sales_Data[[#This Row],[Quantity]]*Sales_Data[[#This Row],[Unit_Price]]</f>
        <v>12784.400000000001</v>
      </c>
      <c r="R5755">
        <f>Sales_Data[[#This Row],[Gross_Sales]]*Sales_Data[[#This Row],[Discount]]</f>
        <v>0</v>
      </c>
      <c r="S5755">
        <f>Sales_Data[[#This Row],[Gross_Sales]]-Sales_Data[[#This Row],[Discount_Amount]]</f>
        <v>12784.400000000001</v>
      </c>
      <c r="T5755">
        <f>Sales_Data[[#This Row],[Net Sales]]-Sales_Data[[#This Row],[Cost]]</f>
        <v>1870.0000000000018</v>
      </c>
      <c r="U5755" s="2">
        <f>Sales_Data[[#This Row],[Profit]]/Sales_Data[[#This Row],[Net Sales]]</f>
        <v>0.14627201902318462</v>
      </c>
      <c r="V5755">
        <f>YEAR(Sales_Data[[#This Row],[Order_Date]])</f>
        <v>2025</v>
      </c>
      <c r="W5755" t="str">
        <f>TEXT(Sales_Data[[#This Row],[Order_Date]],"mmm")</f>
        <v>Jan</v>
      </c>
      <c r="X5755">
        <f>MONTH(Sales_Data[[#This Row],[Order_Date]])</f>
        <v>1</v>
      </c>
      <c r="Y5755" t="str">
        <f>"Q"&amp;ROUNDUP(MONTH(Sales_Data[[#This Row],[Order_Date]])/3,0)</f>
        <v>Q1</v>
      </c>
    </row>
    <row r="5756" spans="1:25" x14ac:dyDescent="0.3">
      <c r="A5756" t="s">
        <v>7547</v>
      </c>
      <c r="B5756" s="1">
        <v>45842</v>
      </c>
      <c r="C5756" t="s">
        <v>1262</v>
      </c>
      <c r="D5756" t="s">
        <v>100</v>
      </c>
      <c r="E5756" t="s">
        <v>48</v>
      </c>
      <c r="F5756" t="s">
        <v>126</v>
      </c>
      <c r="G5756" t="s">
        <v>21</v>
      </c>
      <c r="H5756" t="s">
        <v>297</v>
      </c>
      <c r="I5756" t="s">
        <v>297</v>
      </c>
      <c r="J5756">
        <v>1</v>
      </c>
      <c r="K5756">
        <v>35927.040000000001</v>
      </c>
      <c r="L5756">
        <v>0</v>
      </c>
      <c r="M5756">
        <v>29711.62</v>
      </c>
      <c r="N5756" t="s">
        <v>52</v>
      </c>
      <c r="O5756" t="s">
        <v>53</v>
      </c>
      <c r="P5756" t="s">
        <v>26</v>
      </c>
      <c r="Q5756">
        <f>Sales_Data[[#This Row],[Quantity]]*Sales_Data[[#This Row],[Unit_Price]]</f>
        <v>35927.040000000001</v>
      </c>
      <c r="R5756">
        <f>Sales_Data[[#This Row],[Gross_Sales]]*Sales_Data[[#This Row],[Discount]]</f>
        <v>0</v>
      </c>
      <c r="S5756">
        <f>Sales_Data[[#This Row],[Gross_Sales]]-Sales_Data[[#This Row],[Discount_Amount]]</f>
        <v>35927.040000000001</v>
      </c>
      <c r="T5756">
        <f>Sales_Data[[#This Row],[Net Sales]]-Sales_Data[[#This Row],[Cost]]</f>
        <v>6215.4200000000019</v>
      </c>
      <c r="U5756" s="2">
        <f>Sales_Data[[#This Row],[Profit]]/Sales_Data[[#This Row],[Net Sales]]</f>
        <v>0.17300117126264791</v>
      </c>
      <c r="V5756">
        <f>YEAR(Sales_Data[[#This Row],[Order_Date]])</f>
        <v>2025</v>
      </c>
      <c r="W5756" t="str">
        <f>TEXT(Sales_Data[[#This Row],[Order_Date]],"mmm")</f>
        <v>Jul</v>
      </c>
      <c r="X5756">
        <f>MONTH(Sales_Data[[#This Row],[Order_Date]])</f>
        <v>7</v>
      </c>
      <c r="Y5756" t="str">
        <f>"Q"&amp;ROUNDUP(MONTH(Sales_Data[[#This Row],[Order_Date]])/3,0)</f>
        <v>Q3</v>
      </c>
    </row>
    <row r="5757" spans="1:25" x14ac:dyDescent="0.3">
      <c r="A5757" t="s">
        <v>7548</v>
      </c>
      <c r="B5757" s="1">
        <v>45899</v>
      </c>
      <c r="C5757" t="s">
        <v>640</v>
      </c>
      <c r="D5757" t="s">
        <v>460</v>
      </c>
      <c r="E5757" t="s">
        <v>30</v>
      </c>
      <c r="F5757" t="s">
        <v>210</v>
      </c>
      <c r="G5757" t="s">
        <v>41</v>
      </c>
      <c r="H5757" t="s">
        <v>42</v>
      </c>
      <c r="I5757" t="s">
        <v>82</v>
      </c>
      <c r="J5757">
        <v>3</v>
      </c>
      <c r="K5757">
        <v>3889.87</v>
      </c>
      <c r="L5757">
        <v>0.1</v>
      </c>
      <c r="M5757">
        <v>7061.68</v>
      </c>
      <c r="N5757" t="s">
        <v>52</v>
      </c>
      <c r="O5757" t="s">
        <v>35</v>
      </c>
      <c r="P5757" t="s">
        <v>26</v>
      </c>
      <c r="Q5757">
        <f>Sales_Data[[#This Row],[Quantity]]*Sales_Data[[#This Row],[Unit_Price]]</f>
        <v>11669.61</v>
      </c>
      <c r="R5757">
        <f>Sales_Data[[#This Row],[Gross_Sales]]*Sales_Data[[#This Row],[Discount]]</f>
        <v>1166.961</v>
      </c>
      <c r="S5757">
        <f>Sales_Data[[#This Row],[Gross_Sales]]-Sales_Data[[#This Row],[Discount_Amount]]</f>
        <v>10502.649000000001</v>
      </c>
      <c r="T5757">
        <f>Sales_Data[[#This Row],[Net Sales]]-Sales_Data[[#This Row],[Cost]]</f>
        <v>3440.969000000001</v>
      </c>
      <c r="U5757" s="2">
        <f>Sales_Data[[#This Row],[Profit]]/Sales_Data[[#This Row],[Net Sales]]</f>
        <v>0.32762867729846068</v>
      </c>
      <c r="V5757">
        <f>YEAR(Sales_Data[[#This Row],[Order_Date]])</f>
        <v>2025</v>
      </c>
      <c r="W5757" t="str">
        <f>TEXT(Sales_Data[[#This Row],[Order_Date]],"mmm")</f>
        <v>Aug</v>
      </c>
      <c r="X5757">
        <f>MONTH(Sales_Data[[#This Row],[Order_Date]])</f>
        <v>8</v>
      </c>
      <c r="Y5757" t="str">
        <f>"Q"&amp;ROUNDUP(MONTH(Sales_Data[[#This Row],[Order_Date]])/3,0)</f>
        <v>Q3</v>
      </c>
    </row>
    <row r="5758" spans="1:25" x14ac:dyDescent="0.3">
      <c r="A5758" t="s">
        <v>7549</v>
      </c>
      <c r="B5758" s="1">
        <v>46020</v>
      </c>
      <c r="C5758" t="s">
        <v>4521</v>
      </c>
      <c r="D5758" t="s">
        <v>694</v>
      </c>
      <c r="E5758" t="s">
        <v>48</v>
      </c>
      <c r="F5758" t="s">
        <v>132</v>
      </c>
      <c r="G5758" t="s">
        <v>67</v>
      </c>
      <c r="H5758" t="s">
        <v>88</v>
      </c>
      <c r="I5758" t="s">
        <v>157</v>
      </c>
      <c r="J5758">
        <v>1</v>
      </c>
      <c r="K5758">
        <v>26472.880000000001</v>
      </c>
      <c r="L5758">
        <v>0.15</v>
      </c>
      <c r="M5758">
        <v>19533.310000000001</v>
      </c>
      <c r="N5758" t="s">
        <v>70</v>
      </c>
      <c r="O5758" t="s">
        <v>25</v>
      </c>
      <c r="P5758" t="s">
        <v>71</v>
      </c>
      <c r="Q5758">
        <f>Sales_Data[[#This Row],[Quantity]]*Sales_Data[[#This Row],[Unit_Price]]</f>
        <v>26472.880000000001</v>
      </c>
      <c r="R5758">
        <f>Sales_Data[[#This Row],[Gross_Sales]]*Sales_Data[[#This Row],[Discount]]</f>
        <v>3970.9319999999998</v>
      </c>
      <c r="S5758">
        <f>Sales_Data[[#This Row],[Gross_Sales]]-Sales_Data[[#This Row],[Discount_Amount]]</f>
        <v>22501.948</v>
      </c>
      <c r="T5758">
        <f>Sales_Data[[#This Row],[Net Sales]]-Sales_Data[[#This Row],[Cost]]</f>
        <v>2968.637999999999</v>
      </c>
      <c r="U5758" s="2">
        <f>Sales_Data[[#This Row],[Profit]]/Sales_Data[[#This Row],[Net Sales]]</f>
        <v>0.13192804462973601</v>
      </c>
      <c r="V5758">
        <f>YEAR(Sales_Data[[#This Row],[Order_Date]])</f>
        <v>2025</v>
      </c>
      <c r="W5758" t="str">
        <f>TEXT(Sales_Data[[#This Row],[Order_Date]],"mmm")</f>
        <v>Dec</v>
      </c>
      <c r="X5758">
        <f>MONTH(Sales_Data[[#This Row],[Order_Date]])</f>
        <v>12</v>
      </c>
      <c r="Y5758" t="str">
        <f>"Q"&amp;ROUNDUP(MONTH(Sales_Data[[#This Row],[Order_Date]])/3,0)</f>
        <v>Q4</v>
      </c>
    </row>
    <row r="5759" spans="1:25" x14ac:dyDescent="0.3">
      <c r="A5759" t="s">
        <v>7550</v>
      </c>
      <c r="B5759" s="1">
        <v>45940</v>
      </c>
      <c r="C5759" t="s">
        <v>2683</v>
      </c>
      <c r="D5759" t="s">
        <v>205</v>
      </c>
      <c r="E5759" t="s">
        <v>30</v>
      </c>
      <c r="F5759" t="s">
        <v>156</v>
      </c>
      <c r="G5759" t="s">
        <v>32</v>
      </c>
      <c r="H5759" t="s">
        <v>50</v>
      </c>
      <c r="I5759" t="s">
        <v>58</v>
      </c>
      <c r="J5759">
        <v>1</v>
      </c>
      <c r="K5759">
        <v>2339.81</v>
      </c>
      <c r="L5759">
        <v>0.05</v>
      </c>
      <c r="M5759">
        <v>1587.52</v>
      </c>
      <c r="N5759" t="s">
        <v>70</v>
      </c>
      <c r="O5759" t="s">
        <v>25</v>
      </c>
      <c r="P5759" t="s">
        <v>26</v>
      </c>
      <c r="Q5759">
        <f>Sales_Data[[#This Row],[Quantity]]*Sales_Data[[#This Row],[Unit_Price]]</f>
        <v>2339.81</v>
      </c>
      <c r="R5759">
        <f>Sales_Data[[#This Row],[Gross_Sales]]*Sales_Data[[#This Row],[Discount]]</f>
        <v>116.9905</v>
      </c>
      <c r="S5759">
        <f>Sales_Data[[#This Row],[Gross_Sales]]-Sales_Data[[#This Row],[Discount_Amount]]</f>
        <v>2222.8195000000001</v>
      </c>
      <c r="T5759">
        <f>Sales_Data[[#This Row],[Net Sales]]-Sales_Data[[#This Row],[Cost]]</f>
        <v>635.29950000000008</v>
      </c>
      <c r="U5759" s="2">
        <f>Sales_Data[[#This Row],[Profit]]/Sales_Data[[#This Row],[Net Sales]]</f>
        <v>0.28580795696636641</v>
      </c>
      <c r="V5759">
        <f>YEAR(Sales_Data[[#This Row],[Order_Date]])</f>
        <v>2025</v>
      </c>
      <c r="W5759" t="str">
        <f>TEXT(Sales_Data[[#This Row],[Order_Date]],"mmm")</f>
        <v>Oct</v>
      </c>
      <c r="X5759">
        <f>MONTH(Sales_Data[[#This Row],[Order_Date]])</f>
        <v>10</v>
      </c>
      <c r="Y5759" t="str">
        <f>"Q"&amp;ROUNDUP(MONTH(Sales_Data[[#This Row],[Order_Date]])/3,0)</f>
        <v>Q4</v>
      </c>
    </row>
    <row r="5760" spans="1:25" x14ac:dyDescent="0.3">
      <c r="A5760" t="s">
        <v>7551</v>
      </c>
      <c r="B5760" s="1">
        <v>45698</v>
      </c>
      <c r="C5760" t="s">
        <v>2060</v>
      </c>
      <c r="D5760" t="s">
        <v>307</v>
      </c>
      <c r="E5760" t="s">
        <v>39</v>
      </c>
      <c r="F5760" t="s">
        <v>40</v>
      </c>
      <c r="G5760" t="s">
        <v>21</v>
      </c>
      <c r="H5760" t="s">
        <v>297</v>
      </c>
      <c r="I5760" t="s">
        <v>297</v>
      </c>
      <c r="J5760">
        <v>2</v>
      </c>
      <c r="K5760">
        <v>3930.74</v>
      </c>
      <c r="L5760">
        <v>0</v>
      </c>
      <c r="M5760">
        <v>5320.83</v>
      </c>
      <c r="N5760" t="s">
        <v>24</v>
      </c>
      <c r="O5760" t="s">
        <v>35</v>
      </c>
      <c r="P5760" t="s">
        <v>26</v>
      </c>
      <c r="Q5760">
        <f>Sales_Data[[#This Row],[Quantity]]*Sales_Data[[#This Row],[Unit_Price]]</f>
        <v>7861.48</v>
      </c>
      <c r="R5760">
        <f>Sales_Data[[#This Row],[Gross_Sales]]*Sales_Data[[#This Row],[Discount]]</f>
        <v>0</v>
      </c>
      <c r="S5760">
        <f>Sales_Data[[#This Row],[Gross_Sales]]-Sales_Data[[#This Row],[Discount_Amount]]</f>
        <v>7861.48</v>
      </c>
      <c r="T5760">
        <f>Sales_Data[[#This Row],[Net Sales]]-Sales_Data[[#This Row],[Cost]]</f>
        <v>2540.6499999999996</v>
      </c>
      <c r="U5760" s="2">
        <f>Sales_Data[[#This Row],[Profit]]/Sales_Data[[#This Row],[Net Sales]]</f>
        <v>0.32317706080788855</v>
      </c>
      <c r="V5760">
        <f>YEAR(Sales_Data[[#This Row],[Order_Date]])</f>
        <v>2025</v>
      </c>
      <c r="W5760" t="str">
        <f>TEXT(Sales_Data[[#This Row],[Order_Date]],"mmm")</f>
        <v>Feb</v>
      </c>
      <c r="X5760">
        <f>MONTH(Sales_Data[[#This Row],[Order_Date]])</f>
        <v>2</v>
      </c>
      <c r="Y5760" t="str">
        <f>"Q"&amp;ROUNDUP(MONTH(Sales_Data[[#This Row],[Order_Date]])/3,0)</f>
        <v>Q1</v>
      </c>
    </row>
    <row r="5761" spans="1:25" x14ac:dyDescent="0.3">
      <c r="A5761" t="s">
        <v>7552</v>
      </c>
      <c r="B5761" s="1">
        <v>45993</v>
      </c>
      <c r="C5761" t="s">
        <v>1749</v>
      </c>
      <c r="D5761" t="s">
        <v>1004</v>
      </c>
      <c r="E5761" t="s">
        <v>48</v>
      </c>
      <c r="F5761" t="s">
        <v>49</v>
      </c>
      <c r="G5761" t="s">
        <v>67</v>
      </c>
      <c r="H5761" t="s">
        <v>68</v>
      </c>
      <c r="I5761" t="s">
        <v>69</v>
      </c>
      <c r="J5761">
        <v>1</v>
      </c>
      <c r="K5761">
        <v>26543.58</v>
      </c>
      <c r="L5761">
        <v>0.05</v>
      </c>
      <c r="M5761">
        <v>21834.59</v>
      </c>
      <c r="N5761" t="s">
        <v>52</v>
      </c>
      <c r="O5761" t="s">
        <v>35</v>
      </c>
      <c r="P5761" t="s">
        <v>71</v>
      </c>
      <c r="Q5761">
        <f>Sales_Data[[#This Row],[Quantity]]*Sales_Data[[#This Row],[Unit_Price]]</f>
        <v>26543.58</v>
      </c>
      <c r="R5761">
        <f>Sales_Data[[#This Row],[Gross_Sales]]*Sales_Data[[#This Row],[Discount]]</f>
        <v>1327.1790000000001</v>
      </c>
      <c r="S5761">
        <f>Sales_Data[[#This Row],[Gross_Sales]]-Sales_Data[[#This Row],[Discount_Amount]]</f>
        <v>25216.401000000002</v>
      </c>
      <c r="T5761">
        <f>Sales_Data[[#This Row],[Net Sales]]-Sales_Data[[#This Row],[Cost]]</f>
        <v>3381.8110000000015</v>
      </c>
      <c r="U5761" s="2">
        <f>Sales_Data[[#This Row],[Profit]]/Sales_Data[[#This Row],[Net Sales]]</f>
        <v>0.13411156492950763</v>
      </c>
      <c r="V5761">
        <f>YEAR(Sales_Data[[#This Row],[Order_Date]])</f>
        <v>2025</v>
      </c>
      <c r="W5761" t="str">
        <f>TEXT(Sales_Data[[#This Row],[Order_Date]],"mmm")</f>
        <v>Dec</v>
      </c>
      <c r="X5761">
        <f>MONTH(Sales_Data[[#This Row],[Order_Date]])</f>
        <v>12</v>
      </c>
      <c r="Y5761" t="str">
        <f>"Q"&amp;ROUNDUP(MONTH(Sales_Data[[#This Row],[Order_Date]])/3,0)</f>
        <v>Q4</v>
      </c>
    </row>
    <row r="5762" spans="1:25" x14ac:dyDescent="0.3">
      <c r="A5762" t="s">
        <v>7553</v>
      </c>
      <c r="B5762" s="1">
        <v>45819</v>
      </c>
      <c r="C5762" t="s">
        <v>91</v>
      </c>
      <c r="D5762" t="s">
        <v>145</v>
      </c>
      <c r="E5762" t="s">
        <v>39</v>
      </c>
      <c r="F5762" t="s">
        <v>405</v>
      </c>
      <c r="G5762" t="s">
        <v>75</v>
      </c>
      <c r="H5762" t="s">
        <v>114</v>
      </c>
      <c r="I5762" t="s">
        <v>115</v>
      </c>
      <c r="J5762">
        <v>1</v>
      </c>
      <c r="K5762">
        <v>6436.02</v>
      </c>
      <c r="L5762">
        <v>0.05</v>
      </c>
      <c r="M5762">
        <v>4699.93</v>
      </c>
      <c r="N5762" t="s">
        <v>83</v>
      </c>
      <c r="O5762" t="s">
        <v>53</v>
      </c>
      <c r="P5762" t="s">
        <v>44</v>
      </c>
      <c r="Q5762">
        <f>Sales_Data[[#This Row],[Quantity]]*Sales_Data[[#This Row],[Unit_Price]]</f>
        <v>6436.02</v>
      </c>
      <c r="R5762">
        <f>Sales_Data[[#This Row],[Gross_Sales]]*Sales_Data[[#This Row],[Discount]]</f>
        <v>321.80100000000004</v>
      </c>
      <c r="S5762">
        <f>Sales_Data[[#This Row],[Gross_Sales]]-Sales_Data[[#This Row],[Discount_Amount]]</f>
        <v>6114.2190000000001</v>
      </c>
      <c r="T5762">
        <f>Sales_Data[[#This Row],[Net Sales]]-Sales_Data[[#This Row],[Cost]]</f>
        <v>1414.2889999999998</v>
      </c>
      <c r="U5762" s="2">
        <f>Sales_Data[[#This Row],[Profit]]/Sales_Data[[#This Row],[Net Sales]]</f>
        <v>0.23131147248732828</v>
      </c>
      <c r="V5762">
        <f>YEAR(Sales_Data[[#This Row],[Order_Date]])</f>
        <v>2025</v>
      </c>
      <c r="W5762" t="str">
        <f>TEXT(Sales_Data[[#This Row],[Order_Date]],"mmm")</f>
        <v>Jun</v>
      </c>
      <c r="X5762">
        <f>MONTH(Sales_Data[[#This Row],[Order_Date]])</f>
        <v>6</v>
      </c>
      <c r="Y5762" t="str">
        <f>"Q"&amp;ROUNDUP(MONTH(Sales_Data[[#This Row],[Order_Date]])/3,0)</f>
        <v>Q2</v>
      </c>
    </row>
    <row r="5763" spans="1:25" x14ac:dyDescent="0.3">
      <c r="A5763" t="s">
        <v>7554</v>
      </c>
      <c r="B5763" s="1">
        <v>45817</v>
      </c>
      <c r="C5763" t="s">
        <v>182</v>
      </c>
      <c r="D5763" t="s">
        <v>199</v>
      </c>
      <c r="E5763" t="s">
        <v>39</v>
      </c>
      <c r="F5763" t="s">
        <v>107</v>
      </c>
      <c r="G5763" t="s">
        <v>67</v>
      </c>
      <c r="H5763" t="s">
        <v>88</v>
      </c>
      <c r="I5763" t="s">
        <v>157</v>
      </c>
      <c r="J5763">
        <v>2</v>
      </c>
      <c r="K5763">
        <v>6018.26</v>
      </c>
      <c r="L5763">
        <v>0.1</v>
      </c>
      <c r="M5763">
        <v>8377.2800000000007</v>
      </c>
      <c r="N5763" t="s">
        <v>24</v>
      </c>
      <c r="O5763" t="s">
        <v>35</v>
      </c>
      <c r="P5763" t="s">
        <v>44</v>
      </c>
      <c r="Q5763">
        <f>Sales_Data[[#This Row],[Quantity]]*Sales_Data[[#This Row],[Unit_Price]]</f>
        <v>12036.52</v>
      </c>
      <c r="R5763">
        <f>Sales_Data[[#This Row],[Gross_Sales]]*Sales_Data[[#This Row],[Discount]]</f>
        <v>1203.652</v>
      </c>
      <c r="S5763">
        <f>Sales_Data[[#This Row],[Gross_Sales]]-Sales_Data[[#This Row],[Discount_Amount]]</f>
        <v>10832.868</v>
      </c>
      <c r="T5763">
        <f>Sales_Data[[#This Row],[Net Sales]]-Sales_Data[[#This Row],[Cost]]</f>
        <v>2455.5879999999997</v>
      </c>
      <c r="U5763" s="2">
        <f>Sales_Data[[#This Row],[Profit]]/Sales_Data[[#This Row],[Net Sales]]</f>
        <v>0.22667939829046191</v>
      </c>
      <c r="V5763">
        <f>YEAR(Sales_Data[[#This Row],[Order_Date]])</f>
        <v>2025</v>
      </c>
      <c r="W5763" t="str">
        <f>TEXT(Sales_Data[[#This Row],[Order_Date]],"mmm")</f>
        <v>Jun</v>
      </c>
      <c r="X5763">
        <f>MONTH(Sales_Data[[#This Row],[Order_Date]])</f>
        <v>6</v>
      </c>
      <c r="Y5763" t="str">
        <f>"Q"&amp;ROUNDUP(MONTH(Sales_Data[[#This Row],[Order_Date]])/3,0)</f>
        <v>Q2</v>
      </c>
    </row>
    <row r="5764" spans="1:25" x14ac:dyDescent="0.3">
      <c r="A5764" t="s">
        <v>7555</v>
      </c>
      <c r="B5764" s="1">
        <v>45746</v>
      </c>
      <c r="C5764" t="s">
        <v>2110</v>
      </c>
      <c r="D5764" t="s">
        <v>723</v>
      </c>
      <c r="E5764" t="s">
        <v>39</v>
      </c>
      <c r="F5764" t="s">
        <v>202</v>
      </c>
      <c r="G5764" t="s">
        <v>67</v>
      </c>
      <c r="H5764" t="s">
        <v>121</v>
      </c>
      <c r="I5764" t="s">
        <v>122</v>
      </c>
      <c r="J5764">
        <v>1</v>
      </c>
      <c r="K5764">
        <v>3402.83</v>
      </c>
      <c r="L5764">
        <v>0</v>
      </c>
      <c r="M5764">
        <v>2690.13</v>
      </c>
      <c r="N5764" t="s">
        <v>52</v>
      </c>
      <c r="O5764" t="s">
        <v>35</v>
      </c>
      <c r="P5764" t="s">
        <v>71</v>
      </c>
      <c r="Q5764">
        <f>Sales_Data[[#This Row],[Quantity]]*Sales_Data[[#This Row],[Unit_Price]]</f>
        <v>3402.83</v>
      </c>
      <c r="R5764">
        <f>Sales_Data[[#This Row],[Gross_Sales]]*Sales_Data[[#This Row],[Discount]]</f>
        <v>0</v>
      </c>
      <c r="S5764">
        <f>Sales_Data[[#This Row],[Gross_Sales]]-Sales_Data[[#This Row],[Discount_Amount]]</f>
        <v>3402.83</v>
      </c>
      <c r="T5764">
        <f>Sales_Data[[#This Row],[Net Sales]]-Sales_Data[[#This Row],[Cost]]</f>
        <v>712.69999999999982</v>
      </c>
      <c r="U5764" s="2">
        <f>Sales_Data[[#This Row],[Profit]]/Sales_Data[[#This Row],[Net Sales]]</f>
        <v>0.20944331629849267</v>
      </c>
      <c r="V5764">
        <f>YEAR(Sales_Data[[#This Row],[Order_Date]])</f>
        <v>2025</v>
      </c>
      <c r="W5764" t="str">
        <f>TEXT(Sales_Data[[#This Row],[Order_Date]],"mmm")</f>
        <v>Mar</v>
      </c>
      <c r="X5764">
        <f>MONTH(Sales_Data[[#This Row],[Order_Date]])</f>
        <v>3</v>
      </c>
      <c r="Y5764" t="str">
        <f>"Q"&amp;ROUNDUP(MONTH(Sales_Data[[#This Row],[Order_Date]])/3,0)</f>
        <v>Q1</v>
      </c>
    </row>
    <row r="5765" spans="1:25" x14ac:dyDescent="0.3">
      <c r="A5765" t="s">
        <v>7556</v>
      </c>
      <c r="B5765" s="1">
        <v>45979</v>
      </c>
      <c r="C5765" t="s">
        <v>1030</v>
      </c>
      <c r="D5765" t="s">
        <v>916</v>
      </c>
      <c r="E5765" t="s">
        <v>48</v>
      </c>
      <c r="F5765" t="s">
        <v>152</v>
      </c>
      <c r="G5765" t="s">
        <v>67</v>
      </c>
      <c r="H5765" t="s">
        <v>121</v>
      </c>
      <c r="I5765" t="s">
        <v>142</v>
      </c>
      <c r="J5765">
        <v>2</v>
      </c>
      <c r="K5765">
        <v>1512.37</v>
      </c>
      <c r="L5765">
        <v>0</v>
      </c>
      <c r="M5765">
        <v>2367.04</v>
      </c>
      <c r="N5765" t="s">
        <v>24</v>
      </c>
      <c r="O5765" t="s">
        <v>35</v>
      </c>
      <c r="P5765" t="s">
        <v>44</v>
      </c>
      <c r="Q5765">
        <f>Sales_Data[[#This Row],[Quantity]]*Sales_Data[[#This Row],[Unit_Price]]</f>
        <v>3024.74</v>
      </c>
      <c r="R5765">
        <f>Sales_Data[[#This Row],[Gross_Sales]]*Sales_Data[[#This Row],[Discount]]</f>
        <v>0</v>
      </c>
      <c r="S5765">
        <f>Sales_Data[[#This Row],[Gross_Sales]]-Sales_Data[[#This Row],[Discount_Amount]]</f>
        <v>3024.74</v>
      </c>
      <c r="T5765">
        <f>Sales_Data[[#This Row],[Net Sales]]-Sales_Data[[#This Row],[Cost]]</f>
        <v>657.69999999999982</v>
      </c>
      <c r="U5765" s="2">
        <f>Sales_Data[[#This Row],[Profit]]/Sales_Data[[#This Row],[Net Sales]]</f>
        <v>0.21744017667634238</v>
      </c>
      <c r="V5765">
        <f>YEAR(Sales_Data[[#This Row],[Order_Date]])</f>
        <v>2025</v>
      </c>
      <c r="W5765" t="str">
        <f>TEXT(Sales_Data[[#This Row],[Order_Date]],"mmm")</f>
        <v>Nov</v>
      </c>
      <c r="X5765">
        <f>MONTH(Sales_Data[[#This Row],[Order_Date]])</f>
        <v>11</v>
      </c>
      <c r="Y5765" t="str">
        <f>"Q"&amp;ROUNDUP(MONTH(Sales_Data[[#This Row],[Order_Date]])/3,0)</f>
        <v>Q4</v>
      </c>
    </row>
    <row r="5766" spans="1:25" x14ac:dyDescent="0.3">
      <c r="A5766" t="s">
        <v>7557</v>
      </c>
      <c r="B5766" s="1">
        <v>45669</v>
      </c>
      <c r="C5766" t="s">
        <v>2291</v>
      </c>
      <c r="D5766" t="s">
        <v>155</v>
      </c>
      <c r="E5766" t="s">
        <v>48</v>
      </c>
      <c r="F5766" t="s">
        <v>126</v>
      </c>
      <c r="G5766" t="s">
        <v>21</v>
      </c>
      <c r="H5766" t="s">
        <v>22</v>
      </c>
      <c r="I5766" t="s">
        <v>23</v>
      </c>
      <c r="J5766">
        <v>1</v>
      </c>
      <c r="K5766">
        <v>58709.34</v>
      </c>
      <c r="L5766">
        <v>0.15</v>
      </c>
      <c r="M5766">
        <v>39112.449999999997</v>
      </c>
      <c r="N5766" t="s">
        <v>52</v>
      </c>
      <c r="O5766" t="s">
        <v>25</v>
      </c>
      <c r="P5766" t="s">
        <v>44</v>
      </c>
      <c r="Q5766">
        <f>Sales_Data[[#This Row],[Quantity]]*Sales_Data[[#This Row],[Unit_Price]]</f>
        <v>58709.34</v>
      </c>
      <c r="R5766">
        <f>Sales_Data[[#This Row],[Gross_Sales]]*Sales_Data[[#This Row],[Discount]]</f>
        <v>8806.4009999999998</v>
      </c>
      <c r="S5766">
        <f>Sales_Data[[#This Row],[Gross_Sales]]-Sales_Data[[#This Row],[Discount_Amount]]</f>
        <v>49902.938999999998</v>
      </c>
      <c r="T5766">
        <f>Sales_Data[[#This Row],[Net Sales]]-Sales_Data[[#This Row],[Cost]]</f>
        <v>10790.489000000001</v>
      </c>
      <c r="U5766" s="2">
        <f>Sales_Data[[#This Row],[Profit]]/Sales_Data[[#This Row],[Net Sales]]</f>
        <v>0.21622952908645324</v>
      </c>
      <c r="V5766">
        <f>YEAR(Sales_Data[[#This Row],[Order_Date]])</f>
        <v>2025</v>
      </c>
      <c r="W5766" t="str">
        <f>TEXT(Sales_Data[[#This Row],[Order_Date]],"mmm")</f>
        <v>Jan</v>
      </c>
      <c r="X5766">
        <f>MONTH(Sales_Data[[#This Row],[Order_Date]])</f>
        <v>1</v>
      </c>
      <c r="Y5766" t="str">
        <f>"Q"&amp;ROUNDUP(MONTH(Sales_Data[[#This Row],[Order_Date]])/3,0)</f>
        <v>Q1</v>
      </c>
    </row>
    <row r="5767" spans="1:25" x14ac:dyDescent="0.3">
      <c r="A5767" t="s">
        <v>7558</v>
      </c>
      <c r="B5767" s="1">
        <v>45730</v>
      </c>
      <c r="C5767" t="s">
        <v>812</v>
      </c>
      <c r="D5767" t="s">
        <v>685</v>
      </c>
      <c r="E5767" t="s">
        <v>30</v>
      </c>
      <c r="F5767" t="s">
        <v>87</v>
      </c>
      <c r="G5767" t="s">
        <v>41</v>
      </c>
      <c r="H5767" t="s">
        <v>42</v>
      </c>
      <c r="I5767" t="s">
        <v>82</v>
      </c>
      <c r="J5767">
        <v>3</v>
      </c>
      <c r="K5767">
        <v>840.6</v>
      </c>
      <c r="L5767">
        <v>0</v>
      </c>
      <c r="M5767">
        <v>1564.8</v>
      </c>
      <c r="N5767" t="s">
        <v>52</v>
      </c>
      <c r="O5767" t="s">
        <v>35</v>
      </c>
      <c r="P5767" t="s">
        <v>44</v>
      </c>
      <c r="Q5767">
        <f>Sales_Data[[#This Row],[Quantity]]*Sales_Data[[#This Row],[Unit_Price]]</f>
        <v>2521.8000000000002</v>
      </c>
      <c r="R5767">
        <f>Sales_Data[[#This Row],[Gross_Sales]]*Sales_Data[[#This Row],[Discount]]</f>
        <v>0</v>
      </c>
      <c r="S5767">
        <f>Sales_Data[[#This Row],[Gross_Sales]]-Sales_Data[[#This Row],[Discount_Amount]]</f>
        <v>2521.8000000000002</v>
      </c>
      <c r="T5767">
        <f>Sales_Data[[#This Row],[Net Sales]]-Sales_Data[[#This Row],[Cost]]</f>
        <v>957.00000000000023</v>
      </c>
      <c r="U5767" s="2">
        <f>Sales_Data[[#This Row],[Profit]]/Sales_Data[[#This Row],[Net Sales]]</f>
        <v>0.37949083987627891</v>
      </c>
      <c r="V5767">
        <f>YEAR(Sales_Data[[#This Row],[Order_Date]])</f>
        <v>2025</v>
      </c>
      <c r="W5767" t="str">
        <f>TEXT(Sales_Data[[#This Row],[Order_Date]],"mmm")</f>
        <v>Mar</v>
      </c>
      <c r="X5767">
        <f>MONTH(Sales_Data[[#This Row],[Order_Date]])</f>
        <v>3</v>
      </c>
      <c r="Y5767" t="str">
        <f>"Q"&amp;ROUNDUP(MONTH(Sales_Data[[#This Row],[Order_Date]])/3,0)</f>
        <v>Q1</v>
      </c>
    </row>
    <row r="5768" spans="1:25" x14ac:dyDescent="0.3">
      <c r="A5768" t="s">
        <v>7559</v>
      </c>
      <c r="B5768" s="1">
        <v>45733</v>
      </c>
      <c r="C5768" t="s">
        <v>795</v>
      </c>
      <c r="D5768" t="s">
        <v>224</v>
      </c>
      <c r="E5768" t="s">
        <v>48</v>
      </c>
      <c r="F5768" t="s">
        <v>164</v>
      </c>
      <c r="G5768" t="s">
        <v>67</v>
      </c>
      <c r="H5768" t="s">
        <v>133</v>
      </c>
      <c r="I5768" t="s">
        <v>134</v>
      </c>
      <c r="J5768">
        <v>1</v>
      </c>
      <c r="K5768">
        <v>17026.54</v>
      </c>
      <c r="L5768">
        <v>0.1</v>
      </c>
      <c r="M5768">
        <v>12232.71</v>
      </c>
      <c r="N5768" t="s">
        <v>83</v>
      </c>
      <c r="O5768" t="s">
        <v>35</v>
      </c>
      <c r="P5768" t="s">
        <v>44</v>
      </c>
      <c r="Q5768">
        <f>Sales_Data[[#This Row],[Quantity]]*Sales_Data[[#This Row],[Unit_Price]]</f>
        <v>17026.54</v>
      </c>
      <c r="R5768">
        <f>Sales_Data[[#This Row],[Gross_Sales]]*Sales_Data[[#This Row],[Discount]]</f>
        <v>1702.6540000000002</v>
      </c>
      <c r="S5768">
        <f>Sales_Data[[#This Row],[Gross_Sales]]-Sales_Data[[#This Row],[Discount_Amount]]</f>
        <v>15323.886</v>
      </c>
      <c r="T5768">
        <f>Sales_Data[[#This Row],[Net Sales]]-Sales_Data[[#This Row],[Cost]]</f>
        <v>3091.1760000000013</v>
      </c>
      <c r="U5768" s="2">
        <f>Sales_Data[[#This Row],[Profit]]/Sales_Data[[#This Row],[Net Sales]]</f>
        <v>0.20172272229119959</v>
      </c>
      <c r="V5768">
        <f>YEAR(Sales_Data[[#This Row],[Order_Date]])</f>
        <v>2025</v>
      </c>
      <c r="W5768" t="str">
        <f>TEXT(Sales_Data[[#This Row],[Order_Date]],"mmm")</f>
        <v>Mar</v>
      </c>
      <c r="X5768">
        <f>MONTH(Sales_Data[[#This Row],[Order_Date]])</f>
        <v>3</v>
      </c>
      <c r="Y5768" t="str">
        <f>"Q"&amp;ROUNDUP(MONTH(Sales_Data[[#This Row],[Order_Date]])/3,0)</f>
        <v>Q1</v>
      </c>
    </row>
    <row r="5769" spans="1:25" x14ac:dyDescent="0.3">
      <c r="A5769" t="s">
        <v>7560</v>
      </c>
      <c r="B5769" s="1">
        <v>46003</v>
      </c>
      <c r="C5769" t="s">
        <v>2282</v>
      </c>
      <c r="D5769" t="s">
        <v>194</v>
      </c>
      <c r="E5769" t="s">
        <v>19</v>
      </c>
      <c r="F5769" t="s">
        <v>57</v>
      </c>
      <c r="G5769" t="s">
        <v>75</v>
      </c>
      <c r="H5769" t="s">
        <v>185</v>
      </c>
      <c r="I5769" t="s">
        <v>186</v>
      </c>
      <c r="J5769">
        <v>2</v>
      </c>
      <c r="K5769">
        <v>3335.85</v>
      </c>
      <c r="L5769">
        <v>0.05</v>
      </c>
      <c r="M5769">
        <v>5152.6099999999997</v>
      </c>
      <c r="N5769" t="s">
        <v>109</v>
      </c>
      <c r="O5769" t="s">
        <v>35</v>
      </c>
      <c r="P5769" t="s">
        <v>44</v>
      </c>
      <c r="Q5769">
        <f>Sales_Data[[#This Row],[Quantity]]*Sales_Data[[#This Row],[Unit_Price]]</f>
        <v>6671.7</v>
      </c>
      <c r="R5769">
        <f>Sales_Data[[#This Row],[Gross_Sales]]*Sales_Data[[#This Row],[Discount]]</f>
        <v>333.58500000000004</v>
      </c>
      <c r="S5769">
        <f>Sales_Data[[#This Row],[Gross_Sales]]-Sales_Data[[#This Row],[Discount_Amount]]</f>
        <v>6338.1149999999998</v>
      </c>
      <c r="T5769">
        <f>Sales_Data[[#This Row],[Net Sales]]-Sales_Data[[#This Row],[Cost]]</f>
        <v>1185.5050000000001</v>
      </c>
      <c r="U5769" s="2">
        <f>Sales_Data[[#This Row],[Profit]]/Sales_Data[[#This Row],[Net Sales]]</f>
        <v>0.18704378194463184</v>
      </c>
      <c r="V5769">
        <f>YEAR(Sales_Data[[#This Row],[Order_Date]])</f>
        <v>2025</v>
      </c>
      <c r="W5769" t="str">
        <f>TEXT(Sales_Data[[#This Row],[Order_Date]],"mmm")</f>
        <v>Dec</v>
      </c>
      <c r="X5769">
        <f>MONTH(Sales_Data[[#This Row],[Order_Date]])</f>
        <v>12</v>
      </c>
      <c r="Y5769" t="str">
        <f>"Q"&amp;ROUNDUP(MONTH(Sales_Data[[#This Row],[Order_Date]])/3,0)</f>
        <v>Q4</v>
      </c>
    </row>
    <row r="5770" spans="1:25" x14ac:dyDescent="0.3">
      <c r="A5770" t="s">
        <v>7561</v>
      </c>
      <c r="B5770" s="1">
        <v>45858</v>
      </c>
      <c r="C5770" t="s">
        <v>233</v>
      </c>
      <c r="D5770" t="s">
        <v>817</v>
      </c>
      <c r="E5770" t="s">
        <v>39</v>
      </c>
      <c r="F5770" t="s">
        <v>202</v>
      </c>
      <c r="G5770" t="s">
        <v>75</v>
      </c>
      <c r="H5770" t="s">
        <v>76</v>
      </c>
      <c r="I5770" t="s">
        <v>77</v>
      </c>
      <c r="J5770">
        <v>1</v>
      </c>
      <c r="K5770">
        <v>1586.78</v>
      </c>
      <c r="L5770">
        <v>0.1</v>
      </c>
      <c r="M5770">
        <v>895.42</v>
      </c>
      <c r="N5770" t="s">
        <v>24</v>
      </c>
      <c r="O5770" t="s">
        <v>25</v>
      </c>
      <c r="P5770" t="s">
        <v>26</v>
      </c>
      <c r="Q5770">
        <f>Sales_Data[[#This Row],[Quantity]]*Sales_Data[[#This Row],[Unit_Price]]</f>
        <v>1586.78</v>
      </c>
      <c r="R5770">
        <f>Sales_Data[[#This Row],[Gross_Sales]]*Sales_Data[[#This Row],[Discount]]</f>
        <v>158.678</v>
      </c>
      <c r="S5770">
        <f>Sales_Data[[#This Row],[Gross_Sales]]-Sales_Data[[#This Row],[Discount_Amount]]</f>
        <v>1428.1019999999999</v>
      </c>
      <c r="T5770">
        <f>Sales_Data[[#This Row],[Net Sales]]-Sales_Data[[#This Row],[Cost]]</f>
        <v>532.6819999999999</v>
      </c>
      <c r="U5770" s="2">
        <f>Sales_Data[[#This Row],[Profit]]/Sales_Data[[#This Row],[Net Sales]]</f>
        <v>0.37299996778941558</v>
      </c>
      <c r="V5770">
        <f>YEAR(Sales_Data[[#This Row],[Order_Date]])</f>
        <v>2025</v>
      </c>
      <c r="W5770" t="str">
        <f>TEXT(Sales_Data[[#This Row],[Order_Date]],"mmm")</f>
        <v>Jul</v>
      </c>
      <c r="X5770">
        <f>MONTH(Sales_Data[[#This Row],[Order_Date]])</f>
        <v>7</v>
      </c>
      <c r="Y5770" t="str">
        <f>"Q"&amp;ROUNDUP(MONTH(Sales_Data[[#This Row],[Order_Date]])/3,0)</f>
        <v>Q3</v>
      </c>
    </row>
    <row r="5771" spans="1:25" x14ac:dyDescent="0.3">
      <c r="A5771" t="s">
        <v>7562</v>
      </c>
      <c r="B5771" s="1">
        <v>45667</v>
      </c>
      <c r="C5771" t="s">
        <v>896</v>
      </c>
      <c r="D5771" t="s">
        <v>777</v>
      </c>
      <c r="E5771" t="s">
        <v>48</v>
      </c>
      <c r="F5771" t="s">
        <v>49</v>
      </c>
      <c r="G5771" t="s">
        <v>75</v>
      </c>
      <c r="H5771" t="s">
        <v>256</v>
      </c>
      <c r="I5771" t="s">
        <v>257</v>
      </c>
      <c r="J5771">
        <v>3</v>
      </c>
      <c r="K5771">
        <v>52482.720000000001</v>
      </c>
      <c r="L5771">
        <v>0</v>
      </c>
      <c r="M5771">
        <v>123181.74</v>
      </c>
      <c r="N5771" t="s">
        <v>24</v>
      </c>
      <c r="O5771" t="s">
        <v>35</v>
      </c>
      <c r="P5771" t="s">
        <v>26</v>
      </c>
      <c r="Q5771">
        <f>Sales_Data[[#This Row],[Quantity]]*Sales_Data[[#This Row],[Unit_Price]]</f>
        <v>157448.16</v>
      </c>
      <c r="R5771">
        <f>Sales_Data[[#This Row],[Gross_Sales]]*Sales_Data[[#This Row],[Discount]]</f>
        <v>0</v>
      </c>
      <c r="S5771">
        <f>Sales_Data[[#This Row],[Gross_Sales]]-Sales_Data[[#This Row],[Discount_Amount]]</f>
        <v>157448.16</v>
      </c>
      <c r="T5771">
        <f>Sales_Data[[#This Row],[Net Sales]]-Sales_Data[[#This Row],[Cost]]</f>
        <v>34266.42</v>
      </c>
      <c r="U5771" s="2">
        <f>Sales_Data[[#This Row],[Profit]]/Sales_Data[[#This Row],[Net Sales]]</f>
        <v>0.21763620483084717</v>
      </c>
      <c r="V5771">
        <f>YEAR(Sales_Data[[#This Row],[Order_Date]])</f>
        <v>2025</v>
      </c>
      <c r="W5771" t="str">
        <f>TEXT(Sales_Data[[#This Row],[Order_Date]],"mmm")</f>
        <v>Jan</v>
      </c>
      <c r="X5771">
        <f>MONTH(Sales_Data[[#This Row],[Order_Date]])</f>
        <v>1</v>
      </c>
      <c r="Y5771" t="str">
        <f>"Q"&amp;ROUNDUP(MONTH(Sales_Data[[#This Row],[Order_Date]])/3,0)</f>
        <v>Q1</v>
      </c>
    </row>
    <row r="5772" spans="1:25" x14ac:dyDescent="0.3">
      <c r="A5772" t="s">
        <v>7563</v>
      </c>
      <c r="B5772" s="1">
        <v>46009</v>
      </c>
      <c r="C5772" t="s">
        <v>2761</v>
      </c>
      <c r="D5772" t="s">
        <v>92</v>
      </c>
      <c r="E5772" t="s">
        <v>39</v>
      </c>
      <c r="F5772" t="s">
        <v>40</v>
      </c>
      <c r="G5772" t="s">
        <v>41</v>
      </c>
      <c r="H5772" t="s">
        <v>147</v>
      </c>
      <c r="I5772" t="s">
        <v>369</v>
      </c>
      <c r="J5772">
        <v>2</v>
      </c>
      <c r="K5772">
        <v>4224.71</v>
      </c>
      <c r="L5772">
        <v>0.05</v>
      </c>
      <c r="M5772">
        <v>5529.04</v>
      </c>
      <c r="N5772" t="s">
        <v>70</v>
      </c>
      <c r="O5772" t="s">
        <v>35</v>
      </c>
      <c r="P5772" t="s">
        <v>26</v>
      </c>
      <c r="Q5772">
        <f>Sales_Data[[#This Row],[Quantity]]*Sales_Data[[#This Row],[Unit_Price]]</f>
        <v>8449.42</v>
      </c>
      <c r="R5772">
        <f>Sales_Data[[#This Row],[Gross_Sales]]*Sales_Data[[#This Row],[Discount]]</f>
        <v>422.471</v>
      </c>
      <c r="S5772">
        <f>Sales_Data[[#This Row],[Gross_Sales]]-Sales_Data[[#This Row],[Discount_Amount]]</f>
        <v>8026.9490000000005</v>
      </c>
      <c r="T5772">
        <f>Sales_Data[[#This Row],[Net Sales]]-Sales_Data[[#This Row],[Cost]]</f>
        <v>2497.9090000000006</v>
      </c>
      <c r="U5772" s="2">
        <f>Sales_Data[[#This Row],[Profit]]/Sales_Data[[#This Row],[Net Sales]]</f>
        <v>0.31119034143607993</v>
      </c>
      <c r="V5772">
        <f>YEAR(Sales_Data[[#This Row],[Order_Date]])</f>
        <v>2025</v>
      </c>
      <c r="W5772" t="str">
        <f>TEXT(Sales_Data[[#This Row],[Order_Date]],"mmm")</f>
        <v>Dec</v>
      </c>
      <c r="X5772">
        <f>MONTH(Sales_Data[[#This Row],[Order_Date]])</f>
        <v>12</v>
      </c>
      <c r="Y5772" t="str">
        <f>"Q"&amp;ROUNDUP(MONTH(Sales_Data[[#This Row],[Order_Date]])/3,0)</f>
        <v>Q4</v>
      </c>
    </row>
    <row r="5773" spans="1:25" x14ac:dyDescent="0.3">
      <c r="A5773" t="s">
        <v>7564</v>
      </c>
      <c r="B5773" s="1">
        <v>45883</v>
      </c>
      <c r="C5773" t="s">
        <v>1126</v>
      </c>
      <c r="D5773" t="s">
        <v>112</v>
      </c>
      <c r="E5773" t="s">
        <v>39</v>
      </c>
      <c r="F5773" t="s">
        <v>405</v>
      </c>
      <c r="G5773" t="s">
        <v>75</v>
      </c>
      <c r="H5773" t="s">
        <v>256</v>
      </c>
      <c r="I5773" t="s">
        <v>334</v>
      </c>
      <c r="J5773">
        <v>1</v>
      </c>
      <c r="K5773">
        <v>6710.23</v>
      </c>
      <c r="L5773">
        <v>0.05</v>
      </c>
      <c r="M5773">
        <v>4993.6400000000003</v>
      </c>
      <c r="N5773" t="s">
        <v>109</v>
      </c>
      <c r="O5773" t="s">
        <v>35</v>
      </c>
      <c r="P5773" t="s">
        <v>26</v>
      </c>
      <c r="Q5773">
        <f>Sales_Data[[#This Row],[Quantity]]*Sales_Data[[#This Row],[Unit_Price]]</f>
        <v>6710.23</v>
      </c>
      <c r="R5773">
        <f>Sales_Data[[#This Row],[Gross_Sales]]*Sales_Data[[#This Row],[Discount]]</f>
        <v>335.51150000000001</v>
      </c>
      <c r="S5773">
        <f>Sales_Data[[#This Row],[Gross_Sales]]-Sales_Data[[#This Row],[Discount_Amount]]</f>
        <v>6374.7184999999999</v>
      </c>
      <c r="T5773">
        <f>Sales_Data[[#This Row],[Net Sales]]-Sales_Data[[#This Row],[Cost]]</f>
        <v>1381.0784999999996</v>
      </c>
      <c r="U5773" s="2">
        <f>Sales_Data[[#This Row],[Profit]]/Sales_Data[[#This Row],[Net Sales]]</f>
        <v>0.2166493312606666</v>
      </c>
      <c r="V5773">
        <f>YEAR(Sales_Data[[#This Row],[Order_Date]])</f>
        <v>2025</v>
      </c>
      <c r="W5773" t="str">
        <f>TEXT(Sales_Data[[#This Row],[Order_Date]],"mmm")</f>
        <v>Aug</v>
      </c>
      <c r="X5773">
        <f>MONTH(Sales_Data[[#This Row],[Order_Date]])</f>
        <v>8</v>
      </c>
      <c r="Y5773" t="str">
        <f>"Q"&amp;ROUNDUP(MONTH(Sales_Data[[#This Row],[Order_Date]])/3,0)</f>
        <v>Q3</v>
      </c>
    </row>
    <row r="5774" spans="1:25" x14ac:dyDescent="0.3">
      <c r="A5774" t="s">
        <v>7565</v>
      </c>
      <c r="B5774" s="1">
        <v>45833</v>
      </c>
      <c r="C5774" t="s">
        <v>3337</v>
      </c>
      <c r="D5774" t="s">
        <v>463</v>
      </c>
      <c r="E5774" t="s">
        <v>39</v>
      </c>
      <c r="F5774" t="s">
        <v>96</v>
      </c>
      <c r="G5774" t="s">
        <v>67</v>
      </c>
      <c r="H5774" t="s">
        <v>133</v>
      </c>
      <c r="I5774" t="s">
        <v>134</v>
      </c>
      <c r="J5774">
        <v>1</v>
      </c>
      <c r="K5774">
        <v>1927.59</v>
      </c>
      <c r="L5774">
        <v>0.15</v>
      </c>
      <c r="M5774">
        <v>1128.69</v>
      </c>
      <c r="N5774" t="s">
        <v>24</v>
      </c>
      <c r="O5774" t="s">
        <v>35</v>
      </c>
      <c r="P5774" t="s">
        <v>71</v>
      </c>
      <c r="Q5774">
        <f>Sales_Data[[#This Row],[Quantity]]*Sales_Data[[#This Row],[Unit_Price]]</f>
        <v>1927.59</v>
      </c>
      <c r="R5774">
        <f>Sales_Data[[#This Row],[Gross_Sales]]*Sales_Data[[#This Row],[Discount]]</f>
        <v>289.13849999999996</v>
      </c>
      <c r="S5774">
        <f>Sales_Data[[#This Row],[Gross_Sales]]-Sales_Data[[#This Row],[Discount_Amount]]</f>
        <v>1638.4514999999999</v>
      </c>
      <c r="T5774">
        <f>Sales_Data[[#This Row],[Net Sales]]-Sales_Data[[#This Row],[Cost]]</f>
        <v>509.76149999999984</v>
      </c>
      <c r="U5774" s="2">
        <f>Sales_Data[[#This Row],[Profit]]/Sales_Data[[#This Row],[Net Sales]]</f>
        <v>0.31112394843545865</v>
      </c>
      <c r="V5774">
        <f>YEAR(Sales_Data[[#This Row],[Order_Date]])</f>
        <v>2025</v>
      </c>
      <c r="W5774" t="str">
        <f>TEXT(Sales_Data[[#This Row],[Order_Date]],"mmm")</f>
        <v>Jun</v>
      </c>
      <c r="X5774">
        <f>MONTH(Sales_Data[[#This Row],[Order_Date]])</f>
        <v>6</v>
      </c>
      <c r="Y5774" t="str">
        <f>"Q"&amp;ROUNDUP(MONTH(Sales_Data[[#This Row],[Order_Date]])/3,0)</f>
        <v>Q2</v>
      </c>
    </row>
    <row r="5775" spans="1:25" x14ac:dyDescent="0.3">
      <c r="A5775" t="s">
        <v>7566</v>
      </c>
      <c r="B5775" s="1">
        <v>45933</v>
      </c>
      <c r="C5775" t="s">
        <v>1188</v>
      </c>
      <c r="D5775" t="s">
        <v>160</v>
      </c>
      <c r="E5775" t="s">
        <v>19</v>
      </c>
      <c r="F5775" t="s">
        <v>113</v>
      </c>
      <c r="G5775" t="s">
        <v>75</v>
      </c>
      <c r="H5775" t="s">
        <v>114</v>
      </c>
      <c r="I5775" t="s">
        <v>206</v>
      </c>
      <c r="J5775">
        <v>1</v>
      </c>
      <c r="K5775">
        <v>9101.48</v>
      </c>
      <c r="L5775">
        <v>0.1</v>
      </c>
      <c r="M5775">
        <v>5282.9</v>
      </c>
      <c r="N5775" t="s">
        <v>24</v>
      </c>
      <c r="O5775" t="s">
        <v>35</v>
      </c>
      <c r="P5775" t="s">
        <v>26</v>
      </c>
      <c r="Q5775">
        <f>Sales_Data[[#This Row],[Quantity]]*Sales_Data[[#This Row],[Unit_Price]]</f>
        <v>9101.48</v>
      </c>
      <c r="R5775">
        <f>Sales_Data[[#This Row],[Gross_Sales]]*Sales_Data[[#This Row],[Discount]]</f>
        <v>910.14800000000002</v>
      </c>
      <c r="S5775">
        <f>Sales_Data[[#This Row],[Gross_Sales]]-Sales_Data[[#This Row],[Discount_Amount]]</f>
        <v>8191.3319999999994</v>
      </c>
      <c r="T5775">
        <f>Sales_Data[[#This Row],[Net Sales]]-Sales_Data[[#This Row],[Cost]]</f>
        <v>2908.4319999999998</v>
      </c>
      <c r="U5775" s="2">
        <f>Sales_Data[[#This Row],[Profit]]/Sales_Data[[#This Row],[Net Sales]]</f>
        <v>0.35506215594728674</v>
      </c>
      <c r="V5775">
        <f>YEAR(Sales_Data[[#This Row],[Order_Date]])</f>
        <v>2025</v>
      </c>
      <c r="W5775" t="str">
        <f>TEXT(Sales_Data[[#This Row],[Order_Date]],"mmm")</f>
        <v>Oct</v>
      </c>
      <c r="X5775">
        <f>MONTH(Sales_Data[[#This Row],[Order_Date]])</f>
        <v>10</v>
      </c>
      <c r="Y5775" t="str">
        <f>"Q"&amp;ROUNDUP(MONTH(Sales_Data[[#This Row],[Order_Date]])/3,0)</f>
        <v>Q4</v>
      </c>
    </row>
    <row r="5776" spans="1:25" x14ac:dyDescent="0.3">
      <c r="A5776" t="s">
        <v>7567</v>
      </c>
      <c r="B5776" s="1">
        <v>45696</v>
      </c>
      <c r="C5776" t="s">
        <v>2579</v>
      </c>
      <c r="D5776" t="s">
        <v>436</v>
      </c>
      <c r="E5776" t="s">
        <v>19</v>
      </c>
      <c r="F5776" t="s">
        <v>113</v>
      </c>
      <c r="G5776" t="s">
        <v>67</v>
      </c>
      <c r="H5776" t="s">
        <v>68</v>
      </c>
      <c r="I5776" t="s">
        <v>69</v>
      </c>
      <c r="J5776">
        <v>2</v>
      </c>
      <c r="K5776">
        <v>17609.509999999998</v>
      </c>
      <c r="L5776">
        <v>0</v>
      </c>
      <c r="M5776">
        <v>23468.1</v>
      </c>
      <c r="N5776" t="s">
        <v>70</v>
      </c>
      <c r="O5776" t="s">
        <v>25</v>
      </c>
      <c r="P5776" t="s">
        <v>44</v>
      </c>
      <c r="Q5776">
        <f>Sales_Data[[#This Row],[Quantity]]*Sales_Data[[#This Row],[Unit_Price]]</f>
        <v>35219.019999999997</v>
      </c>
      <c r="R5776">
        <f>Sales_Data[[#This Row],[Gross_Sales]]*Sales_Data[[#This Row],[Discount]]</f>
        <v>0</v>
      </c>
      <c r="S5776">
        <f>Sales_Data[[#This Row],[Gross_Sales]]-Sales_Data[[#This Row],[Discount_Amount]]</f>
        <v>35219.019999999997</v>
      </c>
      <c r="T5776">
        <f>Sales_Data[[#This Row],[Net Sales]]-Sales_Data[[#This Row],[Cost]]</f>
        <v>11750.919999999998</v>
      </c>
      <c r="U5776" s="2">
        <f>Sales_Data[[#This Row],[Profit]]/Sales_Data[[#This Row],[Net Sales]]</f>
        <v>0.33365266835931262</v>
      </c>
      <c r="V5776">
        <f>YEAR(Sales_Data[[#This Row],[Order_Date]])</f>
        <v>2025</v>
      </c>
      <c r="W5776" t="str">
        <f>TEXT(Sales_Data[[#This Row],[Order_Date]],"mmm")</f>
        <v>Feb</v>
      </c>
      <c r="X5776">
        <f>MONTH(Sales_Data[[#This Row],[Order_Date]])</f>
        <v>2</v>
      </c>
      <c r="Y5776" t="str">
        <f>"Q"&amp;ROUNDUP(MONTH(Sales_Data[[#This Row],[Order_Date]])/3,0)</f>
        <v>Q1</v>
      </c>
    </row>
    <row r="5777" spans="1:25" x14ac:dyDescent="0.3">
      <c r="A5777" t="s">
        <v>7568</v>
      </c>
      <c r="B5777" s="1">
        <v>45717</v>
      </c>
      <c r="C5777" t="s">
        <v>3466</v>
      </c>
      <c r="D5777" t="s">
        <v>317</v>
      </c>
      <c r="E5777" t="s">
        <v>19</v>
      </c>
      <c r="F5777" t="s">
        <v>113</v>
      </c>
      <c r="G5777" t="s">
        <v>75</v>
      </c>
      <c r="H5777" t="s">
        <v>76</v>
      </c>
      <c r="I5777" t="s">
        <v>77</v>
      </c>
      <c r="J5777">
        <v>2</v>
      </c>
      <c r="K5777">
        <v>14997.47</v>
      </c>
      <c r="L5777">
        <v>0.1</v>
      </c>
      <c r="M5777">
        <v>23178.87</v>
      </c>
      <c r="N5777" t="s">
        <v>52</v>
      </c>
      <c r="O5777" t="s">
        <v>35</v>
      </c>
      <c r="P5777" t="s">
        <v>71</v>
      </c>
      <c r="Q5777">
        <f>Sales_Data[[#This Row],[Quantity]]*Sales_Data[[#This Row],[Unit_Price]]</f>
        <v>29994.94</v>
      </c>
      <c r="R5777">
        <f>Sales_Data[[#This Row],[Gross_Sales]]*Sales_Data[[#This Row],[Discount]]</f>
        <v>2999.4940000000001</v>
      </c>
      <c r="S5777">
        <f>Sales_Data[[#This Row],[Gross_Sales]]-Sales_Data[[#This Row],[Discount_Amount]]</f>
        <v>26995.446</v>
      </c>
      <c r="T5777">
        <f>Sales_Data[[#This Row],[Net Sales]]-Sales_Data[[#This Row],[Cost]]</f>
        <v>3816.5760000000009</v>
      </c>
      <c r="U5777" s="2">
        <f>Sales_Data[[#This Row],[Profit]]/Sales_Data[[#This Row],[Net Sales]]</f>
        <v>0.1413785125091099</v>
      </c>
      <c r="V5777">
        <f>YEAR(Sales_Data[[#This Row],[Order_Date]])</f>
        <v>2025</v>
      </c>
      <c r="W5777" t="str">
        <f>TEXT(Sales_Data[[#This Row],[Order_Date]],"mmm")</f>
        <v>Mar</v>
      </c>
      <c r="X5777">
        <f>MONTH(Sales_Data[[#This Row],[Order_Date]])</f>
        <v>3</v>
      </c>
      <c r="Y5777" t="str">
        <f>"Q"&amp;ROUNDUP(MONTH(Sales_Data[[#This Row],[Order_Date]])/3,0)</f>
        <v>Q1</v>
      </c>
    </row>
    <row r="5778" spans="1:25" x14ac:dyDescent="0.3">
      <c r="A5778" t="s">
        <v>7569</v>
      </c>
      <c r="B5778" s="1">
        <v>45723</v>
      </c>
      <c r="C5778" t="s">
        <v>2008</v>
      </c>
      <c r="D5778" t="s">
        <v>615</v>
      </c>
      <c r="E5778" t="s">
        <v>30</v>
      </c>
      <c r="F5778" t="s">
        <v>210</v>
      </c>
      <c r="G5778" t="s">
        <v>67</v>
      </c>
      <c r="H5778" t="s">
        <v>88</v>
      </c>
      <c r="I5778" t="s">
        <v>89</v>
      </c>
      <c r="J5778">
        <v>1</v>
      </c>
      <c r="K5778">
        <v>3710.92</v>
      </c>
      <c r="L5778">
        <v>0</v>
      </c>
      <c r="M5778">
        <v>2724.46</v>
      </c>
      <c r="N5778" t="s">
        <v>24</v>
      </c>
      <c r="O5778" t="s">
        <v>53</v>
      </c>
      <c r="P5778" t="s">
        <v>71</v>
      </c>
      <c r="Q5778">
        <f>Sales_Data[[#This Row],[Quantity]]*Sales_Data[[#This Row],[Unit_Price]]</f>
        <v>3710.92</v>
      </c>
      <c r="R5778">
        <f>Sales_Data[[#This Row],[Gross_Sales]]*Sales_Data[[#This Row],[Discount]]</f>
        <v>0</v>
      </c>
      <c r="S5778">
        <f>Sales_Data[[#This Row],[Gross_Sales]]-Sales_Data[[#This Row],[Discount_Amount]]</f>
        <v>3710.92</v>
      </c>
      <c r="T5778">
        <f>Sales_Data[[#This Row],[Net Sales]]-Sales_Data[[#This Row],[Cost]]</f>
        <v>986.46</v>
      </c>
      <c r="U5778" s="2">
        <f>Sales_Data[[#This Row],[Profit]]/Sales_Data[[#This Row],[Net Sales]]</f>
        <v>0.26582626410701388</v>
      </c>
      <c r="V5778">
        <f>YEAR(Sales_Data[[#This Row],[Order_Date]])</f>
        <v>2025</v>
      </c>
      <c r="W5778" t="str">
        <f>TEXT(Sales_Data[[#This Row],[Order_Date]],"mmm")</f>
        <v>Mar</v>
      </c>
      <c r="X5778">
        <f>MONTH(Sales_Data[[#This Row],[Order_Date]])</f>
        <v>3</v>
      </c>
      <c r="Y5778" t="str">
        <f>"Q"&amp;ROUNDUP(MONTH(Sales_Data[[#This Row],[Order_Date]])/3,0)</f>
        <v>Q1</v>
      </c>
    </row>
    <row r="5779" spans="1:25" x14ac:dyDescent="0.3">
      <c r="A5779" t="s">
        <v>7570</v>
      </c>
      <c r="B5779" s="1">
        <v>45978</v>
      </c>
      <c r="C5779" t="s">
        <v>787</v>
      </c>
      <c r="D5779" t="s">
        <v>238</v>
      </c>
      <c r="E5779" t="s">
        <v>48</v>
      </c>
      <c r="F5779" t="s">
        <v>164</v>
      </c>
      <c r="G5779" t="s">
        <v>21</v>
      </c>
      <c r="H5779" t="s">
        <v>230</v>
      </c>
      <c r="I5779" t="s">
        <v>231</v>
      </c>
      <c r="J5779">
        <v>2</v>
      </c>
      <c r="K5779">
        <v>13499.93</v>
      </c>
      <c r="L5779">
        <v>0.15</v>
      </c>
      <c r="M5779">
        <v>19696.64</v>
      </c>
      <c r="N5779" t="s">
        <v>52</v>
      </c>
      <c r="O5779" t="s">
        <v>53</v>
      </c>
      <c r="P5779" t="s">
        <v>71</v>
      </c>
      <c r="Q5779">
        <f>Sales_Data[[#This Row],[Quantity]]*Sales_Data[[#This Row],[Unit_Price]]</f>
        <v>26999.86</v>
      </c>
      <c r="R5779">
        <f>Sales_Data[[#This Row],[Gross_Sales]]*Sales_Data[[#This Row],[Discount]]</f>
        <v>4049.9789999999998</v>
      </c>
      <c r="S5779">
        <f>Sales_Data[[#This Row],[Gross_Sales]]-Sales_Data[[#This Row],[Discount_Amount]]</f>
        <v>22949.881000000001</v>
      </c>
      <c r="T5779">
        <f>Sales_Data[[#This Row],[Net Sales]]-Sales_Data[[#This Row],[Cost]]</f>
        <v>3253.2410000000018</v>
      </c>
      <c r="U5779" s="2">
        <f>Sales_Data[[#This Row],[Profit]]/Sales_Data[[#This Row],[Net Sales]]</f>
        <v>0.14175415550084994</v>
      </c>
      <c r="V5779">
        <f>YEAR(Sales_Data[[#This Row],[Order_Date]])</f>
        <v>2025</v>
      </c>
      <c r="W5779" t="str">
        <f>TEXT(Sales_Data[[#This Row],[Order_Date]],"mmm")</f>
        <v>Nov</v>
      </c>
      <c r="X5779">
        <f>MONTH(Sales_Data[[#This Row],[Order_Date]])</f>
        <v>11</v>
      </c>
      <c r="Y5779" t="str">
        <f>"Q"&amp;ROUNDUP(MONTH(Sales_Data[[#This Row],[Order_Date]])/3,0)</f>
        <v>Q4</v>
      </c>
    </row>
    <row r="5780" spans="1:25" x14ac:dyDescent="0.3">
      <c r="A5780" t="s">
        <v>7571</v>
      </c>
      <c r="B5780" s="1">
        <v>45781</v>
      </c>
      <c r="C5780" t="s">
        <v>1281</v>
      </c>
      <c r="D5780" t="s">
        <v>916</v>
      </c>
      <c r="E5780" t="s">
        <v>119</v>
      </c>
      <c r="F5780" t="s">
        <v>120</v>
      </c>
      <c r="G5780" t="s">
        <v>41</v>
      </c>
      <c r="H5780" t="s">
        <v>42</v>
      </c>
      <c r="I5780" t="s">
        <v>43</v>
      </c>
      <c r="J5780">
        <v>3</v>
      </c>
      <c r="K5780">
        <v>7039.95</v>
      </c>
      <c r="L5780">
        <v>0</v>
      </c>
      <c r="M5780">
        <v>15751.86</v>
      </c>
      <c r="N5780" t="s">
        <v>24</v>
      </c>
      <c r="O5780" t="s">
        <v>35</v>
      </c>
      <c r="P5780" t="s">
        <v>71</v>
      </c>
      <c r="Q5780">
        <f>Sales_Data[[#This Row],[Quantity]]*Sales_Data[[#This Row],[Unit_Price]]</f>
        <v>21119.85</v>
      </c>
      <c r="R5780">
        <f>Sales_Data[[#This Row],[Gross_Sales]]*Sales_Data[[#This Row],[Discount]]</f>
        <v>0</v>
      </c>
      <c r="S5780">
        <f>Sales_Data[[#This Row],[Gross_Sales]]-Sales_Data[[#This Row],[Discount_Amount]]</f>
        <v>21119.85</v>
      </c>
      <c r="T5780">
        <f>Sales_Data[[#This Row],[Net Sales]]-Sales_Data[[#This Row],[Cost]]</f>
        <v>5367.989999999998</v>
      </c>
      <c r="U5780" s="2">
        <f>Sales_Data[[#This Row],[Profit]]/Sales_Data[[#This Row],[Net Sales]]</f>
        <v>0.25416799835226095</v>
      </c>
      <c r="V5780">
        <f>YEAR(Sales_Data[[#This Row],[Order_Date]])</f>
        <v>2025</v>
      </c>
      <c r="W5780" t="str">
        <f>TEXT(Sales_Data[[#This Row],[Order_Date]],"mmm")</f>
        <v>May</v>
      </c>
      <c r="X5780">
        <f>MONTH(Sales_Data[[#This Row],[Order_Date]])</f>
        <v>5</v>
      </c>
      <c r="Y5780" t="str">
        <f>"Q"&amp;ROUNDUP(MONTH(Sales_Data[[#This Row],[Order_Date]])/3,0)</f>
        <v>Q2</v>
      </c>
    </row>
    <row r="5781" spans="1:25" x14ac:dyDescent="0.3">
      <c r="A5781" t="s">
        <v>7572</v>
      </c>
      <c r="B5781" s="1">
        <v>45821</v>
      </c>
      <c r="C5781" t="s">
        <v>1551</v>
      </c>
      <c r="D5781" t="s">
        <v>322</v>
      </c>
      <c r="E5781" t="s">
        <v>39</v>
      </c>
      <c r="F5781" t="s">
        <v>96</v>
      </c>
      <c r="G5781" t="s">
        <v>67</v>
      </c>
      <c r="H5781" t="s">
        <v>68</v>
      </c>
      <c r="I5781" t="s">
        <v>69</v>
      </c>
      <c r="J5781">
        <v>1</v>
      </c>
      <c r="K5781">
        <v>2693.93</v>
      </c>
      <c r="L5781">
        <v>0.05</v>
      </c>
      <c r="M5781">
        <v>2184.4899999999998</v>
      </c>
      <c r="N5781" t="s">
        <v>52</v>
      </c>
      <c r="O5781" t="s">
        <v>35</v>
      </c>
      <c r="P5781" t="s">
        <v>26</v>
      </c>
      <c r="Q5781">
        <f>Sales_Data[[#This Row],[Quantity]]*Sales_Data[[#This Row],[Unit_Price]]</f>
        <v>2693.93</v>
      </c>
      <c r="R5781">
        <f>Sales_Data[[#This Row],[Gross_Sales]]*Sales_Data[[#This Row],[Discount]]</f>
        <v>134.69649999999999</v>
      </c>
      <c r="S5781">
        <f>Sales_Data[[#This Row],[Gross_Sales]]-Sales_Data[[#This Row],[Discount_Amount]]</f>
        <v>2559.2334999999998</v>
      </c>
      <c r="T5781">
        <f>Sales_Data[[#This Row],[Net Sales]]-Sales_Data[[#This Row],[Cost]]</f>
        <v>374.74350000000004</v>
      </c>
      <c r="U5781" s="2">
        <f>Sales_Data[[#This Row],[Profit]]/Sales_Data[[#This Row],[Net Sales]]</f>
        <v>0.14642802229651966</v>
      </c>
      <c r="V5781">
        <f>YEAR(Sales_Data[[#This Row],[Order_Date]])</f>
        <v>2025</v>
      </c>
      <c r="W5781" t="str">
        <f>TEXT(Sales_Data[[#This Row],[Order_Date]],"mmm")</f>
        <v>Jun</v>
      </c>
      <c r="X5781">
        <f>MONTH(Sales_Data[[#This Row],[Order_Date]])</f>
        <v>6</v>
      </c>
      <c r="Y5781" t="str">
        <f>"Q"&amp;ROUNDUP(MONTH(Sales_Data[[#This Row],[Order_Date]])/3,0)</f>
        <v>Q2</v>
      </c>
    </row>
    <row r="5782" spans="1:25" x14ac:dyDescent="0.3">
      <c r="A5782" t="s">
        <v>7573</v>
      </c>
      <c r="B5782" s="1">
        <v>45816</v>
      </c>
      <c r="C5782" t="s">
        <v>6262</v>
      </c>
      <c r="D5782" t="s">
        <v>699</v>
      </c>
      <c r="E5782" t="s">
        <v>119</v>
      </c>
      <c r="F5782" t="s">
        <v>146</v>
      </c>
      <c r="G5782" t="s">
        <v>32</v>
      </c>
      <c r="H5782" t="s">
        <v>33</v>
      </c>
      <c r="I5782" t="s">
        <v>34</v>
      </c>
      <c r="J5782">
        <v>1</v>
      </c>
      <c r="K5782">
        <v>5009.5600000000004</v>
      </c>
      <c r="L5782">
        <v>0</v>
      </c>
      <c r="M5782">
        <v>3845.19</v>
      </c>
      <c r="N5782" t="s">
        <v>109</v>
      </c>
      <c r="O5782" t="s">
        <v>35</v>
      </c>
      <c r="P5782" t="s">
        <v>44</v>
      </c>
      <c r="Q5782">
        <f>Sales_Data[[#This Row],[Quantity]]*Sales_Data[[#This Row],[Unit_Price]]</f>
        <v>5009.5600000000004</v>
      </c>
      <c r="R5782">
        <f>Sales_Data[[#This Row],[Gross_Sales]]*Sales_Data[[#This Row],[Discount]]</f>
        <v>0</v>
      </c>
      <c r="S5782">
        <f>Sales_Data[[#This Row],[Gross_Sales]]-Sales_Data[[#This Row],[Discount_Amount]]</f>
        <v>5009.5600000000004</v>
      </c>
      <c r="T5782">
        <f>Sales_Data[[#This Row],[Net Sales]]-Sales_Data[[#This Row],[Cost]]</f>
        <v>1164.3700000000003</v>
      </c>
      <c r="U5782" s="2">
        <f>Sales_Data[[#This Row],[Profit]]/Sales_Data[[#This Row],[Net Sales]]</f>
        <v>0.23242959461509599</v>
      </c>
      <c r="V5782">
        <f>YEAR(Sales_Data[[#This Row],[Order_Date]])</f>
        <v>2025</v>
      </c>
      <c r="W5782" t="str">
        <f>TEXT(Sales_Data[[#This Row],[Order_Date]],"mmm")</f>
        <v>Jun</v>
      </c>
      <c r="X5782">
        <f>MONTH(Sales_Data[[#This Row],[Order_Date]])</f>
        <v>6</v>
      </c>
      <c r="Y5782" t="str">
        <f>"Q"&amp;ROUNDUP(MONTH(Sales_Data[[#This Row],[Order_Date]])/3,0)</f>
        <v>Q2</v>
      </c>
    </row>
    <row r="5783" spans="1:25" x14ac:dyDescent="0.3">
      <c r="A5783" t="s">
        <v>7574</v>
      </c>
      <c r="B5783" s="1">
        <v>45714</v>
      </c>
      <c r="C5783" t="s">
        <v>1130</v>
      </c>
      <c r="D5783" t="s">
        <v>56</v>
      </c>
      <c r="E5783" t="s">
        <v>19</v>
      </c>
      <c r="F5783" t="s">
        <v>57</v>
      </c>
      <c r="G5783" t="s">
        <v>67</v>
      </c>
      <c r="H5783" t="s">
        <v>88</v>
      </c>
      <c r="I5783" t="s">
        <v>89</v>
      </c>
      <c r="J5783">
        <v>2</v>
      </c>
      <c r="K5783">
        <v>11238.49</v>
      </c>
      <c r="L5783">
        <v>0.1</v>
      </c>
      <c r="M5783">
        <v>14388.43</v>
      </c>
      <c r="N5783" t="s">
        <v>70</v>
      </c>
      <c r="O5783" t="s">
        <v>25</v>
      </c>
      <c r="P5783" t="s">
        <v>44</v>
      </c>
      <c r="Q5783">
        <f>Sales_Data[[#This Row],[Quantity]]*Sales_Data[[#This Row],[Unit_Price]]</f>
        <v>22476.98</v>
      </c>
      <c r="R5783">
        <f>Sales_Data[[#This Row],[Gross_Sales]]*Sales_Data[[#This Row],[Discount]]</f>
        <v>2247.6979999999999</v>
      </c>
      <c r="S5783">
        <f>Sales_Data[[#This Row],[Gross_Sales]]-Sales_Data[[#This Row],[Discount_Amount]]</f>
        <v>20229.281999999999</v>
      </c>
      <c r="T5783">
        <f>Sales_Data[[#This Row],[Net Sales]]-Sales_Data[[#This Row],[Cost]]</f>
        <v>5840.851999999999</v>
      </c>
      <c r="U5783" s="2">
        <f>Sales_Data[[#This Row],[Profit]]/Sales_Data[[#This Row],[Net Sales]]</f>
        <v>0.28873254127358544</v>
      </c>
      <c r="V5783">
        <f>YEAR(Sales_Data[[#This Row],[Order_Date]])</f>
        <v>2025</v>
      </c>
      <c r="W5783" t="str">
        <f>TEXT(Sales_Data[[#This Row],[Order_Date]],"mmm")</f>
        <v>Feb</v>
      </c>
      <c r="X5783">
        <f>MONTH(Sales_Data[[#This Row],[Order_Date]])</f>
        <v>2</v>
      </c>
      <c r="Y5783" t="str">
        <f>"Q"&amp;ROUNDUP(MONTH(Sales_Data[[#This Row],[Order_Date]])/3,0)</f>
        <v>Q1</v>
      </c>
    </row>
    <row r="5784" spans="1:25" x14ac:dyDescent="0.3">
      <c r="A5784" t="s">
        <v>7575</v>
      </c>
      <c r="B5784" s="1">
        <v>45735</v>
      </c>
      <c r="C5784" t="s">
        <v>1610</v>
      </c>
      <c r="D5784" t="s">
        <v>61</v>
      </c>
      <c r="E5784" t="s">
        <v>19</v>
      </c>
      <c r="F5784" t="s">
        <v>20</v>
      </c>
      <c r="G5784" t="s">
        <v>32</v>
      </c>
      <c r="H5784" t="s">
        <v>50</v>
      </c>
      <c r="I5784" t="s">
        <v>58</v>
      </c>
      <c r="J5784">
        <v>2</v>
      </c>
      <c r="K5784">
        <v>11241.99</v>
      </c>
      <c r="L5784">
        <v>0.05</v>
      </c>
      <c r="M5784">
        <v>14476.69</v>
      </c>
      <c r="N5784" t="s">
        <v>52</v>
      </c>
      <c r="O5784" t="s">
        <v>35</v>
      </c>
      <c r="P5784" t="s">
        <v>71</v>
      </c>
      <c r="Q5784">
        <f>Sales_Data[[#This Row],[Quantity]]*Sales_Data[[#This Row],[Unit_Price]]</f>
        <v>22483.98</v>
      </c>
      <c r="R5784">
        <f>Sales_Data[[#This Row],[Gross_Sales]]*Sales_Data[[#This Row],[Discount]]</f>
        <v>1124.1990000000001</v>
      </c>
      <c r="S5784">
        <f>Sales_Data[[#This Row],[Gross_Sales]]-Sales_Data[[#This Row],[Discount_Amount]]</f>
        <v>21359.780999999999</v>
      </c>
      <c r="T5784">
        <f>Sales_Data[[#This Row],[Net Sales]]-Sales_Data[[#This Row],[Cost]]</f>
        <v>6883.0909999999985</v>
      </c>
      <c r="U5784" s="2">
        <f>Sales_Data[[#This Row],[Profit]]/Sales_Data[[#This Row],[Net Sales]]</f>
        <v>0.32224539193543222</v>
      </c>
      <c r="V5784">
        <f>YEAR(Sales_Data[[#This Row],[Order_Date]])</f>
        <v>2025</v>
      </c>
      <c r="W5784" t="str">
        <f>TEXT(Sales_Data[[#This Row],[Order_Date]],"mmm")</f>
        <v>Mar</v>
      </c>
      <c r="X5784">
        <f>MONTH(Sales_Data[[#This Row],[Order_Date]])</f>
        <v>3</v>
      </c>
      <c r="Y5784" t="str">
        <f>"Q"&amp;ROUNDUP(MONTH(Sales_Data[[#This Row],[Order_Date]])/3,0)</f>
        <v>Q1</v>
      </c>
    </row>
    <row r="5785" spans="1:25" x14ac:dyDescent="0.3">
      <c r="A5785" t="s">
        <v>7576</v>
      </c>
      <c r="B5785" s="1">
        <v>45851</v>
      </c>
      <c r="C5785" t="s">
        <v>7115</v>
      </c>
      <c r="D5785" t="s">
        <v>393</v>
      </c>
      <c r="E5785" t="s">
        <v>119</v>
      </c>
      <c r="F5785" t="s">
        <v>120</v>
      </c>
      <c r="G5785" t="s">
        <v>67</v>
      </c>
      <c r="H5785" t="s">
        <v>121</v>
      </c>
      <c r="I5785" t="s">
        <v>122</v>
      </c>
      <c r="J5785">
        <v>1</v>
      </c>
      <c r="K5785">
        <v>6675.45</v>
      </c>
      <c r="L5785">
        <v>0.05</v>
      </c>
      <c r="M5785">
        <v>4543.91</v>
      </c>
      <c r="N5785" t="s">
        <v>52</v>
      </c>
      <c r="O5785" t="s">
        <v>35</v>
      </c>
      <c r="P5785" t="s">
        <v>26</v>
      </c>
      <c r="Q5785">
        <f>Sales_Data[[#This Row],[Quantity]]*Sales_Data[[#This Row],[Unit_Price]]</f>
        <v>6675.45</v>
      </c>
      <c r="R5785">
        <f>Sales_Data[[#This Row],[Gross_Sales]]*Sales_Data[[#This Row],[Discount]]</f>
        <v>333.77250000000004</v>
      </c>
      <c r="S5785">
        <f>Sales_Data[[#This Row],[Gross_Sales]]-Sales_Data[[#This Row],[Discount_Amount]]</f>
        <v>6341.6774999999998</v>
      </c>
      <c r="T5785">
        <f>Sales_Data[[#This Row],[Net Sales]]-Sales_Data[[#This Row],[Cost]]</f>
        <v>1797.7674999999999</v>
      </c>
      <c r="U5785" s="2">
        <f>Sales_Data[[#This Row],[Profit]]/Sales_Data[[#This Row],[Net Sales]]</f>
        <v>0.2834845354403468</v>
      </c>
      <c r="V5785">
        <f>YEAR(Sales_Data[[#This Row],[Order_Date]])</f>
        <v>2025</v>
      </c>
      <c r="W5785" t="str">
        <f>TEXT(Sales_Data[[#This Row],[Order_Date]],"mmm")</f>
        <v>Jul</v>
      </c>
      <c r="X5785">
        <f>MONTH(Sales_Data[[#This Row],[Order_Date]])</f>
        <v>7</v>
      </c>
      <c r="Y5785" t="str">
        <f>"Q"&amp;ROUNDUP(MONTH(Sales_Data[[#This Row],[Order_Date]])/3,0)</f>
        <v>Q3</v>
      </c>
    </row>
    <row r="5786" spans="1:25" x14ac:dyDescent="0.3">
      <c r="A5786" t="s">
        <v>7577</v>
      </c>
      <c r="B5786" s="1">
        <v>45942</v>
      </c>
      <c r="C5786" t="s">
        <v>3046</v>
      </c>
      <c r="D5786" t="s">
        <v>194</v>
      </c>
      <c r="E5786" t="s">
        <v>48</v>
      </c>
      <c r="F5786" t="s">
        <v>164</v>
      </c>
      <c r="G5786" t="s">
        <v>21</v>
      </c>
      <c r="H5786" t="s">
        <v>297</v>
      </c>
      <c r="I5786" t="s">
        <v>297</v>
      </c>
      <c r="J5786">
        <v>1</v>
      </c>
      <c r="K5786">
        <v>43518.080000000002</v>
      </c>
      <c r="L5786">
        <v>0</v>
      </c>
      <c r="M5786">
        <v>28983.06</v>
      </c>
      <c r="N5786" t="s">
        <v>24</v>
      </c>
      <c r="O5786" t="s">
        <v>35</v>
      </c>
      <c r="P5786" t="s">
        <v>26</v>
      </c>
      <c r="Q5786">
        <f>Sales_Data[[#This Row],[Quantity]]*Sales_Data[[#This Row],[Unit_Price]]</f>
        <v>43518.080000000002</v>
      </c>
      <c r="R5786">
        <f>Sales_Data[[#This Row],[Gross_Sales]]*Sales_Data[[#This Row],[Discount]]</f>
        <v>0</v>
      </c>
      <c r="S5786">
        <f>Sales_Data[[#This Row],[Gross_Sales]]-Sales_Data[[#This Row],[Discount_Amount]]</f>
        <v>43518.080000000002</v>
      </c>
      <c r="T5786">
        <f>Sales_Data[[#This Row],[Net Sales]]-Sales_Data[[#This Row],[Cost]]</f>
        <v>14535.02</v>
      </c>
      <c r="U5786" s="2">
        <f>Sales_Data[[#This Row],[Profit]]/Sales_Data[[#This Row],[Net Sales]]</f>
        <v>0.33399956983396328</v>
      </c>
      <c r="V5786">
        <f>YEAR(Sales_Data[[#This Row],[Order_Date]])</f>
        <v>2025</v>
      </c>
      <c r="W5786" t="str">
        <f>TEXT(Sales_Data[[#This Row],[Order_Date]],"mmm")</f>
        <v>Oct</v>
      </c>
      <c r="X5786">
        <f>MONTH(Sales_Data[[#This Row],[Order_Date]])</f>
        <v>10</v>
      </c>
      <c r="Y5786" t="str">
        <f>"Q"&amp;ROUNDUP(MONTH(Sales_Data[[#This Row],[Order_Date]])/3,0)</f>
        <v>Q4</v>
      </c>
    </row>
    <row r="5787" spans="1:25" x14ac:dyDescent="0.3">
      <c r="A5787" t="s">
        <v>7578</v>
      </c>
      <c r="B5787" s="1">
        <v>45672</v>
      </c>
      <c r="C5787" t="s">
        <v>1797</v>
      </c>
      <c r="D5787" t="s">
        <v>194</v>
      </c>
      <c r="E5787" t="s">
        <v>48</v>
      </c>
      <c r="F5787" t="s">
        <v>164</v>
      </c>
      <c r="G5787" t="s">
        <v>21</v>
      </c>
      <c r="H5787" t="s">
        <v>230</v>
      </c>
      <c r="I5787" t="s">
        <v>328</v>
      </c>
      <c r="J5787">
        <v>1</v>
      </c>
      <c r="K5787">
        <v>5841.55</v>
      </c>
      <c r="L5787">
        <v>0.15</v>
      </c>
      <c r="M5787">
        <v>4345.53</v>
      </c>
      <c r="N5787" t="s">
        <v>52</v>
      </c>
      <c r="O5787" t="s">
        <v>25</v>
      </c>
      <c r="P5787" t="s">
        <v>26</v>
      </c>
      <c r="Q5787">
        <f>Sales_Data[[#This Row],[Quantity]]*Sales_Data[[#This Row],[Unit_Price]]</f>
        <v>5841.55</v>
      </c>
      <c r="R5787">
        <f>Sales_Data[[#This Row],[Gross_Sales]]*Sales_Data[[#This Row],[Discount]]</f>
        <v>876.23249999999996</v>
      </c>
      <c r="S5787">
        <f>Sales_Data[[#This Row],[Gross_Sales]]-Sales_Data[[#This Row],[Discount_Amount]]</f>
        <v>4965.3175000000001</v>
      </c>
      <c r="T5787">
        <f>Sales_Data[[#This Row],[Net Sales]]-Sales_Data[[#This Row],[Cost]]</f>
        <v>619.78750000000036</v>
      </c>
      <c r="U5787" s="2">
        <f>Sales_Data[[#This Row],[Profit]]/Sales_Data[[#This Row],[Net Sales]]</f>
        <v>0.12482333707763911</v>
      </c>
      <c r="V5787">
        <f>YEAR(Sales_Data[[#This Row],[Order_Date]])</f>
        <v>2025</v>
      </c>
      <c r="W5787" t="str">
        <f>TEXT(Sales_Data[[#This Row],[Order_Date]],"mmm")</f>
        <v>Jan</v>
      </c>
      <c r="X5787">
        <f>MONTH(Sales_Data[[#This Row],[Order_Date]])</f>
        <v>1</v>
      </c>
      <c r="Y5787" t="str">
        <f>"Q"&amp;ROUNDUP(MONTH(Sales_Data[[#This Row],[Order_Date]])/3,0)</f>
        <v>Q1</v>
      </c>
    </row>
    <row r="5788" spans="1:25" x14ac:dyDescent="0.3">
      <c r="A5788" t="s">
        <v>7579</v>
      </c>
      <c r="B5788" s="1">
        <v>45669</v>
      </c>
      <c r="C5788" t="s">
        <v>1244</v>
      </c>
      <c r="D5788" t="s">
        <v>255</v>
      </c>
      <c r="E5788" t="s">
        <v>48</v>
      </c>
      <c r="F5788" t="s">
        <v>164</v>
      </c>
      <c r="G5788" t="s">
        <v>21</v>
      </c>
      <c r="H5788" t="s">
        <v>127</v>
      </c>
      <c r="I5788" t="s">
        <v>128</v>
      </c>
      <c r="J5788">
        <v>2</v>
      </c>
      <c r="K5788">
        <v>30541.54</v>
      </c>
      <c r="L5788">
        <v>0.1</v>
      </c>
      <c r="M5788">
        <v>39067.64</v>
      </c>
      <c r="N5788" t="s">
        <v>24</v>
      </c>
      <c r="O5788" t="s">
        <v>35</v>
      </c>
      <c r="P5788" t="s">
        <v>44</v>
      </c>
      <c r="Q5788">
        <f>Sales_Data[[#This Row],[Quantity]]*Sales_Data[[#This Row],[Unit_Price]]</f>
        <v>61083.08</v>
      </c>
      <c r="R5788">
        <f>Sales_Data[[#This Row],[Gross_Sales]]*Sales_Data[[#This Row],[Discount]]</f>
        <v>6108.3080000000009</v>
      </c>
      <c r="S5788">
        <f>Sales_Data[[#This Row],[Gross_Sales]]-Sales_Data[[#This Row],[Discount_Amount]]</f>
        <v>54974.771999999997</v>
      </c>
      <c r="T5788">
        <f>Sales_Data[[#This Row],[Net Sales]]-Sales_Data[[#This Row],[Cost]]</f>
        <v>15907.131999999998</v>
      </c>
      <c r="U5788" s="2">
        <f>Sales_Data[[#This Row],[Profit]]/Sales_Data[[#This Row],[Net Sales]]</f>
        <v>0.2893533055489525</v>
      </c>
      <c r="V5788">
        <f>YEAR(Sales_Data[[#This Row],[Order_Date]])</f>
        <v>2025</v>
      </c>
      <c r="W5788" t="str">
        <f>TEXT(Sales_Data[[#This Row],[Order_Date]],"mmm")</f>
        <v>Jan</v>
      </c>
      <c r="X5788">
        <f>MONTH(Sales_Data[[#This Row],[Order_Date]])</f>
        <v>1</v>
      </c>
      <c r="Y5788" t="str">
        <f>"Q"&amp;ROUNDUP(MONTH(Sales_Data[[#This Row],[Order_Date]])/3,0)</f>
        <v>Q1</v>
      </c>
    </row>
    <row r="5789" spans="1:25" x14ac:dyDescent="0.3">
      <c r="A5789" t="s">
        <v>7580</v>
      </c>
      <c r="B5789" s="1">
        <v>45758</v>
      </c>
      <c r="C5789" t="s">
        <v>2614</v>
      </c>
      <c r="D5789" t="s">
        <v>241</v>
      </c>
      <c r="E5789" t="s">
        <v>119</v>
      </c>
      <c r="F5789" t="s">
        <v>146</v>
      </c>
      <c r="G5789" t="s">
        <v>21</v>
      </c>
      <c r="H5789" t="s">
        <v>22</v>
      </c>
      <c r="I5789" t="s">
        <v>62</v>
      </c>
      <c r="J5789">
        <v>2</v>
      </c>
      <c r="K5789">
        <v>6144.18</v>
      </c>
      <c r="L5789">
        <v>0.1</v>
      </c>
      <c r="M5789">
        <v>8458.35</v>
      </c>
      <c r="N5789" t="s">
        <v>83</v>
      </c>
      <c r="O5789" t="s">
        <v>25</v>
      </c>
      <c r="P5789" t="s">
        <v>26</v>
      </c>
      <c r="Q5789">
        <f>Sales_Data[[#This Row],[Quantity]]*Sales_Data[[#This Row],[Unit_Price]]</f>
        <v>12288.36</v>
      </c>
      <c r="R5789">
        <f>Sales_Data[[#This Row],[Gross_Sales]]*Sales_Data[[#This Row],[Discount]]</f>
        <v>1228.8360000000002</v>
      </c>
      <c r="S5789">
        <f>Sales_Data[[#This Row],[Gross_Sales]]-Sales_Data[[#This Row],[Discount_Amount]]</f>
        <v>11059.524000000001</v>
      </c>
      <c r="T5789">
        <f>Sales_Data[[#This Row],[Net Sales]]-Sales_Data[[#This Row],[Cost]]</f>
        <v>2601.1740000000009</v>
      </c>
      <c r="U5789" s="2">
        <f>Sales_Data[[#This Row],[Profit]]/Sales_Data[[#This Row],[Net Sales]]</f>
        <v>0.23519764503427096</v>
      </c>
      <c r="V5789">
        <f>YEAR(Sales_Data[[#This Row],[Order_Date]])</f>
        <v>2025</v>
      </c>
      <c r="W5789" t="str">
        <f>TEXT(Sales_Data[[#This Row],[Order_Date]],"mmm")</f>
        <v>Apr</v>
      </c>
      <c r="X5789">
        <f>MONTH(Sales_Data[[#This Row],[Order_Date]])</f>
        <v>4</v>
      </c>
      <c r="Y5789" t="str">
        <f>"Q"&amp;ROUNDUP(MONTH(Sales_Data[[#This Row],[Order_Date]])/3,0)</f>
        <v>Q2</v>
      </c>
    </row>
    <row r="5790" spans="1:25" x14ac:dyDescent="0.3">
      <c r="A5790" t="s">
        <v>7581</v>
      </c>
      <c r="B5790" s="1">
        <v>45813</v>
      </c>
      <c r="C5790" t="s">
        <v>3128</v>
      </c>
      <c r="D5790" t="s">
        <v>38</v>
      </c>
      <c r="E5790" t="s">
        <v>39</v>
      </c>
      <c r="F5790" t="s">
        <v>107</v>
      </c>
      <c r="G5790" t="s">
        <v>67</v>
      </c>
      <c r="H5790" t="s">
        <v>88</v>
      </c>
      <c r="I5790" t="s">
        <v>157</v>
      </c>
      <c r="J5790">
        <v>1</v>
      </c>
      <c r="K5790">
        <v>2353.5500000000002</v>
      </c>
      <c r="L5790">
        <v>0.1</v>
      </c>
      <c r="M5790">
        <v>1862.19</v>
      </c>
      <c r="N5790" t="s">
        <v>52</v>
      </c>
      <c r="O5790" t="s">
        <v>35</v>
      </c>
      <c r="P5790" t="s">
        <v>71</v>
      </c>
      <c r="Q5790">
        <f>Sales_Data[[#This Row],[Quantity]]*Sales_Data[[#This Row],[Unit_Price]]</f>
        <v>2353.5500000000002</v>
      </c>
      <c r="R5790">
        <f>Sales_Data[[#This Row],[Gross_Sales]]*Sales_Data[[#This Row],[Discount]]</f>
        <v>235.35500000000002</v>
      </c>
      <c r="S5790">
        <f>Sales_Data[[#This Row],[Gross_Sales]]-Sales_Data[[#This Row],[Discount_Amount]]</f>
        <v>2118.1950000000002</v>
      </c>
      <c r="T5790">
        <f>Sales_Data[[#This Row],[Net Sales]]-Sales_Data[[#This Row],[Cost]]</f>
        <v>256.00500000000011</v>
      </c>
      <c r="U5790" s="2">
        <f>Sales_Data[[#This Row],[Profit]]/Sales_Data[[#This Row],[Net Sales]]</f>
        <v>0.12085997748082687</v>
      </c>
      <c r="V5790">
        <f>YEAR(Sales_Data[[#This Row],[Order_Date]])</f>
        <v>2025</v>
      </c>
      <c r="W5790" t="str">
        <f>TEXT(Sales_Data[[#This Row],[Order_Date]],"mmm")</f>
        <v>Jun</v>
      </c>
      <c r="X5790">
        <f>MONTH(Sales_Data[[#This Row],[Order_Date]])</f>
        <v>6</v>
      </c>
      <c r="Y5790" t="str">
        <f>"Q"&amp;ROUNDUP(MONTH(Sales_Data[[#This Row],[Order_Date]])/3,0)</f>
        <v>Q2</v>
      </c>
    </row>
    <row r="5791" spans="1:25" x14ac:dyDescent="0.3">
      <c r="A5791" t="s">
        <v>7582</v>
      </c>
      <c r="B5791" s="1">
        <v>45997</v>
      </c>
      <c r="C5791" t="s">
        <v>1684</v>
      </c>
      <c r="D5791" t="s">
        <v>209</v>
      </c>
      <c r="E5791" t="s">
        <v>39</v>
      </c>
      <c r="F5791" t="s">
        <v>405</v>
      </c>
      <c r="G5791" t="s">
        <v>67</v>
      </c>
      <c r="H5791" t="s">
        <v>68</v>
      </c>
      <c r="I5791" t="s">
        <v>97</v>
      </c>
      <c r="J5791">
        <v>1</v>
      </c>
      <c r="K5791">
        <v>2466.17</v>
      </c>
      <c r="L5791">
        <v>0.1</v>
      </c>
      <c r="M5791">
        <v>1675.58</v>
      </c>
      <c r="N5791" t="s">
        <v>70</v>
      </c>
      <c r="O5791" t="s">
        <v>35</v>
      </c>
      <c r="P5791" t="s">
        <v>44</v>
      </c>
      <c r="Q5791">
        <f>Sales_Data[[#This Row],[Quantity]]*Sales_Data[[#This Row],[Unit_Price]]</f>
        <v>2466.17</v>
      </c>
      <c r="R5791">
        <f>Sales_Data[[#This Row],[Gross_Sales]]*Sales_Data[[#This Row],[Discount]]</f>
        <v>246.61700000000002</v>
      </c>
      <c r="S5791">
        <f>Sales_Data[[#This Row],[Gross_Sales]]-Sales_Data[[#This Row],[Discount_Amount]]</f>
        <v>2219.5529999999999</v>
      </c>
      <c r="T5791">
        <f>Sales_Data[[#This Row],[Net Sales]]-Sales_Data[[#This Row],[Cost]]</f>
        <v>543.97299999999996</v>
      </c>
      <c r="U5791" s="2">
        <f>Sales_Data[[#This Row],[Profit]]/Sales_Data[[#This Row],[Net Sales]]</f>
        <v>0.24508223052119052</v>
      </c>
      <c r="V5791">
        <f>YEAR(Sales_Data[[#This Row],[Order_Date]])</f>
        <v>2025</v>
      </c>
      <c r="W5791" t="str">
        <f>TEXT(Sales_Data[[#This Row],[Order_Date]],"mmm")</f>
        <v>Dec</v>
      </c>
      <c r="X5791">
        <f>MONTH(Sales_Data[[#This Row],[Order_Date]])</f>
        <v>12</v>
      </c>
      <c r="Y5791" t="str">
        <f>"Q"&amp;ROUNDUP(MONTH(Sales_Data[[#This Row],[Order_Date]])/3,0)</f>
        <v>Q4</v>
      </c>
    </row>
    <row r="5792" spans="1:25" x14ac:dyDescent="0.3">
      <c r="A5792" t="s">
        <v>7583</v>
      </c>
      <c r="B5792" s="1">
        <v>45782</v>
      </c>
      <c r="C5792" t="s">
        <v>3694</v>
      </c>
      <c r="D5792" t="s">
        <v>1026</v>
      </c>
      <c r="E5792" t="s">
        <v>39</v>
      </c>
      <c r="F5792" t="s">
        <v>40</v>
      </c>
      <c r="G5792" t="s">
        <v>21</v>
      </c>
      <c r="H5792" t="s">
        <v>127</v>
      </c>
      <c r="I5792" t="s">
        <v>128</v>
      </c>
      <c r="J5792">
        <v>1</v>
      </c>
      <c r="K5792">
        <v>1222.1500000000001</v>
      </c>
      <c r="L5792">
        <v>0</v>
      </c>
      <c r="M5792">
        <v>856.45</v>
      </c>
      <c r="N5792" t="s">
        <v>52</v>
      </c>
      <c r="O5792" t="s">
        <v>53</v>
      </c>
      <c r="P5792" t="s">
        <v>44</v>
      </c>
      <c r="Q5792">
        <f>Sales_Data[[#This Row],[Quantity]]*Sales_Data[[#This Row],[Unit_Price]]</f>
        <v>1222.1500000000001</v>
      </c>
      <c r="R5792">
        <f>Sales_Data[[#This Row],[Gross_Sales]]*Sales_Data[[#This Row],[Discount]]</f>
        <v>0</v>
      </c>
      <c r="S5792">
        <f>Sales_Data[[#This Row],[Gross_Sales]]-Sales_Data[[#This Row],[Discount_Amount]]</f>
        <v>1222.1500000000001</v>
      </c>
      <c r="T5792">
        <f>Sales_Data[[#This Row],[Net Sales]]-Sales_Data[[#This Row],[Cost]]</f>
        <v>365.70000000000005</v>
      </c>
      <c r="U5792" s="2">
        <f>Sales_Data[[#This Row],[Profit]]/Sales_Data[[#This Row],[Net Sales]]</f>
        <v>0.29922677249110174</v>
      </c>
      <c r="V5792">
        <f>YEAR(Sales_Data[[#This Row],[Order_Date]])</f>
        <v>2025</v>
      </c>
      <c r="W5792" t="str">
        <f>TEXT(Sales_Data[[#This Row],[Order_Date]],"mmm")</f>
        <v>May</v>
      </c>
      <c r="X5792">
        <f>MONTH(Sales_Data[[#This Row],[Order_Date]])</f>
        <v>5</v>
      </c>
      <c r="Y5792" t="str">
        <f>"Q"&amp;ROUNDUP(MONTH(Sales_Data[[#This Row],[Order_Date]])/3,0)</f>
        <v>Q2</v>
      </c>
    </row>
    <row r="5793" spans="1:25" x14ac:dyDescent="0.3">
      <c r="A5793" t="s">
        <v>7584</v>
      </c>
      <c r="B5793" s="1">
        <v>46016</v>
      </c>
      <c r="C5793" t="s">
        <v>2665</v>
      </c>
      <c r="D5793" t="s">
        <v>662</v>
      </c>
      <c r="E5793" t="s">
        <v>19</v>
      </c>
      <c r="F5793" t="s">
        <v>81</v>
      </c>
      <c r="G5793" t="s">
        <v>67</v>
      </c>
      <c r="H5793" t="s">
        <v>121</v>
      </c>
      <c r="I5793" t="s">
        <v>142</v>
      </c>
      <c r="J5793">
        <v>3</v>
      </c>
      <c r="K5793">
        <v>7942.04</v>
      </c>
      <c r="L5793">
        <v>0.15</v>
      </c>
      <c r="M5793">
        <v>15789.5</v>
      </c>
      <c r="N5793" t="s">
        <v>109</v>
      </c>
      <c r="O5793" t="s">
        <v>25</v>
      </c>
      <c r="P5793" t="s">
        <v>26</v>
      </c>
      <c r="Q5793">
        <f>Sales_Data[[#This Row],[Quantity]]*Sales_Data[[#This Row],[Unit_Price]]</f>
        <v>23826.12</v>
      </c>
      <c r="R5793">
        <f>Sales_Data[[#This Row],[Gross_Sales]]*Sales_Data[[#This Row],[Discount]]</f>
        <v>3573.9179999999997</v>
      </c>
      <c r="S5793">
        <f>Sales_Data[[#This Row],[Gross_Sales]]-Sales_Data[[#This Row],[Discount_Amount]]</f>
        <v>20252.201999999997</v>
      </c>
      <c r="T5793">
        <f>Sales_Data[[#This Row],[Net Sales]]-Sales_Data[[#This Row],[Cost]]</f>
        <v>4462.7019999999975</v>
      </c>
      <c r="U5793" s="2">
        <f>Sales_Data[[#This Row],[Profit]]/Sales_Data[[#This Row],[Net Sales]]</f>
        <v>0.22035638396259322</v>
      </c>
      <c r="V5793">
        <f>YEAR(Sales_Data[[#This Row],[Order_Date]])</f>
        <v>2025</v>
      </c>
      <c r="W5793" t="str">
        <f>TEXT(Sales_Data[[#This Row],[Order_Date]],"mmm")</f>
        <v>Dec</v>
      </c>
      <c r="X5793">
        <f>MONTH(Sales_Data[[#This Row],[Order_Date]])</f>
        <v>12</v>
      </c>
      <c r="Y5793" t="str">
        <f>"Q"&amp;ROUNDUP(MONTH(Sales_Data[[#This Row],[Order_Date]])/3,0)</f>
        <v>Q4</v>
      </c>
    </row>
    <row r="5794" spans="1:25" x14ac:dyDescent="0.3">
      <c r="A5794" t="s">
        <v>7585</v>
      </c>
      <c r="B5794" s="1">
        <v>45937</v>
      </c>
      <c r="C5794" t="s">
        <v>1411</v>
      </c>
      <c r="D5794" t="s">
        <v>497</v>
      </c>
      <c r="E5794" t="s">
        <v>30</v>
      </c>
      <c r="F5794" t="s">
        <v>101</v>
      </c>
      <c r="G5794" t="s">
        <v>67</v>
      </c>
      <c r="H5794" t="s">
        <v>88</v>
      </c>
      <c r="I5794" t="s">
        <v>89</v>
      </c>
      <c r="J5794">
        <v>1</v>
      </c>
      <c r="K5794">
        <v>4937.4399999999996</v>
      </c>
      <c r="L5794">
        <v>0.05</v>
      </c>
      <c r="M5794">
        <v>3904.73</v>
      </c>
      <c r="N5794" t="s">
        <v>52</v>
      </c>
      <c r="O5794" t="s">
        <v>35</v>
      </c>
      <c r="P5794" t="s">
        <v>44</v>
      </c>
      <c r="Q5794">
        <f>Sales_Data[[#This Row],[Quantity]]*Sales_Data[[#This Row],[Unit_Price]]</f>
        <v>4937.4399999999996</v>
      </c>
      <c r="R5794">
        <f>Sales_Data[[#This Row],[Gross_Sales]]*Sales_Data[[#This Row],[Discount]]</f>
        <v>246.87199999999999</v>
      </c>
      <c r="S5794">
        <f>Sales_Data[[#This Row],[Gross_Sales]]-Sales_Data[[#This Row],[Discount_Amount]]</f>
        <v>4690.5679999999993</v>
      </c>
      <c r="T5794">
        <f>Sales_Data[[#This Row],[Net Sales]]-Sales_Data[[#This Row],[Cost]]</f>
        <v>785.83799999999928</v>
      </c>
      <c r="U5794" s="2">
        <f>Sales_Data[[#This Row],[Profit]]/Sales_Data[[#This Row],[Net Sales]]</f>
        <v>0.16753578671069247</v>
      </c>
      <c r="V5794">
        <f>YEAR(Sales_Data[[#This Row],[Order_Date]])</f>
        <v>2025</v>
      </c>
      <c r="W5794" t="str">
        <f>TEXT(Sales_Data[[#This Row],[Order_Date]],"mmm")</f>
        <v>Oct</v>
      </c>
      <c r="X5794">
        <f>MONTH(Sales_Data[[#This Row],[Order_Date]])</f>
        <v>10</v>
      </c>
      <c r="Y5794" t="str">
        <f>"Q"&amp;ROUNDUP(MONTH(Sales_Data[[#This Row],[Order_Date]])/3,0)</f>
        <v>Q4</v>
      </c>
    </row>
    <row r="5795" spans="1:25" x14ac:dyDescent="0.3">
      <c r="A5795" t="s">
        <v>7586</v>
      </c>
      <c r="B5795" s="1">
        <v>45767</v>
      </c>
      <c r="C5795" t="s">
        <v>6185</v>
      </c>
      <c r="D5795" t="s">
        <v>450</v>
      </c>
      <c r="E5795" t="s">
        <v>19</v>
      </c>
      <c r="F5795" t="s">
        <v>113</v>
      </c>
      <c r="G5795" t="s">
        <v>75</v>
      </c>
      <c r="H5795" t="s">
        <v>185</v>
      </c>
      <c r="I5795" t="s">
        <v>261</v>
      </c>
      <c r="J5795">
        <v>2</v>
      </c>
      <c r="K5795">
        <v>5636.02</v>
      </c>
      <c r="L5795">
        <v>0.1</v>
      </c>
      <c r="M5795">
        <v>7915.77</v>
      </c>
      <c r="N5795" t="s">
        <v>24</v>
      </c>
      <c r="O5795" t="s">
        <v>35</v>
      </c>
      <c r="P5795" t="s">
        <v>44</v>
      </c>
      <c r="Q5795">
        <f>Sales_Data[[#This Row],[Quantity]]*Sales_Data[[#This Row],[Unit_Price]]</f>
        <v>11272.04</v>
      </c>
      <c r="R5795">
        <f>Sales_Data[[#This Row],[Gross_Sales]]*Sales_Data[[#This Row],[Discount]]</f>
        <v>1127.2040000000002</v>
      </c>
      <c r="S5795">
        <f>Sales_Data[[#This Row],[Gross_Sales]]-Sales_Data[[#This Row],[Discount_Amount]]</f>
        <v>10144.836000000001</v>
      </c>
      <c r="T5795">
        <f>Sales_Data[[#This Row],[Net Sales]]-Sales_Data[[#This Row],[Cost]]</f>
        <v>2229.0660000000007</v>
      </c>
      <c r="U5795" s="2">
        <f>Sales_Data[[#This Row],[Profit]]/Sales_Data[[#This Row],[Net Sales]]</f>
        <v>0.2197242025400904</v>
      </c>
      <c r="V5795">
        <f>YEAR(Sales_Data[[#This Row],[Order_Date]])</f>
        <v>2025</v>
      </c>
      <c r="W5795" t="str">
        <f>TEXT(Sales_Data[[#This Row],[Order_Date]],"mmm")</f>
        <v>Apr</v>
      </c>
      <c r="X5795">
        <f>MONTH(Sales_Data[[#This Row],[Order_Date]])</f>
        <v>4</v>
      </c>
      <c r="Y5795" t="str">
        <f>"Q"&amp;ROUNDUP(MONTH(Sales_Data[[#This Row],[Order_Date]])/3,0)</f>
        <v>Q2</v>
      </c>
    </row>
    <row r="5796" spans="1:25" x14ac:dyDescent="0.3">
      <c r="A5796" t="s">
        <v>7587</v>
      </c>
      <c r="B5796" s="1">
        <v>45991</v>
      </c>
      <c r="C5796" t="s">
        <v>1144</v>
      </c>
      <c r="D5796" t="s">
        <v>238</v>
      </c>
      <c r="E5796" t="s">
        <v>30</v>
      </c>
      <c r="F5796" t="s">
        <v>210</v>
      </c>
      <c r="G5796" t="s">
        <v>21</v>
      </c>
      <c r="H5796" t="s">
        <v>22</v>
      </c>
      <c r="I5796" t="s">
        <v>23</v>
      </c>
      <c r="J5796">
        <v>3</v>
      </c>
      <c r="K5796">
        <v>2774.33</v>
      </c>
      <c r="L5796">
        <v>0.1</v>
      </c>
      <c r="M5796">
        <v>5073.3900000000003</v>
      </c>
      <c r="N5796" t="s">
        <v>24</v>
      </c>
      <c r="O5796" t="s">
        <v>35</v>
      </c>
      <c r="P5796" t="s">
        <v>26</v>
      </c>
      <c r="Q5796">
        <f>Sales_Data[[#This Row],[Quantity]]*Sales_Data[[#This Row],[Unit_Price]]</f>
        <v>8322.99</v>
      </c>
      <c r="R5796">
        <f>Sales_Data[[#This Row],[Gross_Sales]]*Sales_Data[[#This Row],[Discount]]</f>
        <v>832.29899999999998</v>
      </c>
      <c r="S5796">
        <f>Sales_Data[[#This Row],[Gross_Sales]]-Sales_Data[[#This Row],[Discount_Amount]]</f>
        <v>7490.6909999999998</v>
      </c>
      <c r="T5796">
        <f>Sales_Data[[#This Row],[Net Sales]]-Sales_Data[[#This Row],[Cost]]</f>
        <v>2417.3009999999995</v>
      </c>
      <c r="U5796" s="2">
        <f>Sales_Data[[#This Row],[Profit]]/Sales_Data[[#This Row],[Net Sales]]</f>
        <v>0.32270734435581439</v>
      </c>
      <c r="V5796">
        <f>YEAR(Sales_Data[[#This Row],[Order_Date]])</f>
        <v>2025</v>
      </c>
      <c r="W5796" t="str">
        <f>TEXT(Sales_Data[[#This Row],[Order_Date]],"mmm")</f>
        <v>Nov</v>
      </c>
      <c r="X5796">
        <f>MONTH(Sales_Data[[#This Row],[Order_Date]])</f>
        <v>11</v>
      </c>
      <c r="Y5796" t="str">
        <f>"Q"&amp;ROUNDUP(MONTH(Sales_Data[[#This Row],[Order_Date]])/3,0)</f>
        <v>Q4</v>
      </c>
    </row>
    <row r="5797" spans="1:25" x14ac:dyDescent="0.3">
      <c r="A5797" t="s">
        <v>7588</v>
      </c>
      <c r="B5797" s="1">
        <v>46014</v>
      </c>
      <c r="C5797" t="s">
        <v>5467</v>
      </c>
      <c r="D5797" t="s">
        <v>463</v>
      </c>
      <c r="E5797" t="s">
        <v>48</v>
      </c>
      <c r="F5797" t="s">
        <v>152</v>
      </c>
      <c r="G5797" t="s">
        <v>32</v>
      </c>
      <c r="H5797" t="s">
        <v>33</v>
      </c>
      <c r="I5797" t="s">
        <v>34</v>
      </c>
      <c r="J5797">
        <v>3</v>
      </c>
      <c r="K5797">
        <v>48695.57</v>
      </c>
      <c r="L5797">
        <v>0.1</v>
      </c>
      <c r="M5797">
        <v>88095.67</v>
      </c>
      <c r="N5797" t="s">
        <v>24</v>
      </c>
      <c r="O5797" t="s">
        <v>53</v>
      </c>
      <c r="P5797" t="s">
        <v>26</v>
      </c>
      <c r="Q5797">
        <f>Sales_Data[[#This Row],[Quantity]]*Sales_Data[[#This Row],[Unit_Price]]</f>
        <v>146086.71</v>
      </c>
      <c r="R5797">
        <f>Sales_Data[[#This Row],[Gross_Sales]]*Sales_Data[[#This Row],[Discount]]</f>
        <v>14608.671</v>
      </c>
      <c r="S5797">
        <f>Sales_Data[[#This Row],[Gross_Sales]]-Sales_Data[[#This Row],[Discount_Amount]]</f>
        <v>131478.03899999999</v>
      </c>
      <c r="T5797">
        <f>Sales_Data[[#This Row],[Net Sales]]-Sales_Data[[#This Row],[Cost]]</f>
        <v>43382.368999999992</v>
      </c>
      <c r="U5797" s="2">
        <f>Sales_Data[[#This Row],[Profit]]/Sales_Data[[#This Row],[Net Sales]]</f>
        <v>0.32995905118420571</v>
      </c>
      <c r="V5797">
        <f>YEAR(Sales_Data[[#This Row],[Order_Date]])</f>
        <v>2025</v>
      </c>
      <c r="W5797" t="str">
        <f>TEXT(Sales_Data[[#This Row],[Order_Date]],"mmm")</f>
        <v>Dec</v>
      </c>
      <c r="X5797">
        <f>MONTH(Sales_Data[[#This Row],[Order_Date]])</f>
        <v>12</v>
      </c>
      <c r="Y5797" t="str">
        <f>"Q"&amp;ROUNDUP(MONTH(Sales_Data[[#This Row],[Order_Date]])/3,0)</f>
        <v>Q4</v>
      </c>
    </row>
    <row r="5798" spans="1:25" x14ac:dyDescent="0.3">
      <c r="A5798" t="s">
        <v>7589</v>
      </c>
      <c r="B5798" s="1">
        <v>45803</v>
      </c>
      <c r="C5798" t="s">
        <v>1301</v>
      </c>
      <c r="D5798" t="s">
        <v>327</v>
      </c>
      <c r="E5798" t="s">
        <v>48</v>
      </c>
      <c r="F5798" t="s">
        <v>132</v>
      </c>
      <c r="G5798" t="s">
        <v>75</v>
      </c>
      <c r="H5798" t="s">
        <v>114</v>
      </c>
      <c r="I5798" t="s">
        <v>206</v>
      </c>
      <c r="J5798">
        <v>2</v>
      </c>
      <c r="K5798">
        <v>2357.08</v>
      </c>
      <c r="L5798">
        <v>0.15</v>
      </c>
      <c r="M5798">
        <v>3231.54</v>
      </c>
      <c r="N5798" t="s">
        <v>52</v>
      </c>
      <c r="O5798" t="s">
        <v>35</v>
      </c>
      <c r="P5798" t="s">
        <v>71</v>
      </c>
      <c r="Q5798">
        <f>Sales_Data[[#This Row],[Quantity]]*Sales_Data[[#This Row],[Unit_Price]]</f>
        <v>4714.16</v>
      </c>
      <c r="R5798">
        <f>Sales_Data[[#This Row],[Gross_Sales]]*Sales_Data[[#This Row],[Discount]]</f>
        <v>707.12399999999991</v>
      </c>
      <c r="S5798">
        <f>Sales_Data[[#This Row],[Gross_Sales]]-Sales_Data[[#This Row],[Discount_Amount]]</f>
        <v>4007.0360000000001</v>
      </c>
      <c r="T5798">
        <f>Sales_Data[[#This Row],[Net Sales]]-Sales_Data[[#This Row],[Cost]]</f>
        <v>775.49600000000009</v>
      </c>
      <c r="U5798" s="2">
        <f>Sales_Data[[#This Row],[Profit]]/Sales_Data[[#This Row],[Net Sales]]</f>
        <v>0.19353357444255556</v>
      </c>
      <c r="V5798">
        <f>YEAR(Sales_Data[[#This Row],[Order_Date]])</f>
        <v>2025</v>
      </c>
      <c r="W5798" t="str">
        <f>TEXT(Sales_Data[[#This Row],[Order_Date]],"mmm")</f>
        <v>May</v>
      </c>
      <c r="X5798">
        <f>MONTH(Sales_Data[[#This Row],[Order_Date]])</f>
        <v>5</v>
      </c>
      <c r="Y5798" t="str">
        <f>"Q"&amp;ROUNDUP(MONTH(Sales_Data[[#This Row],[Order_Date]])/3,0)</f>
        <v>Q2</v>
      </c>
    </row>
    <row r="5799" spans="1:25" x14ac:dyDescent="0.3">
      <c r="A5799" t="s">
        <v>7590</v>
      </c>
      <c r="B5799" s="1">
        <v>45873</v>
      </c>
      <c r="C5799" t="s">
        <v>1177</v>
      </c>
      <c r="D5799" t="s">
        <v>414</v>
      </c>
      <c r="E5799" t="s">
        <v>39</v>
      </c>
      <c r="F5799" t="s">
        <v>107</v>
      </c>
      <c r="G5799" t="s">
        <v>75</v>
      </c>
      <c r="H5799" t="s">
        <v>256</v>
      </c>
      <c r="I5799" t="s">
        <v>334</v>
      </c>
      <c r="J5799">
        <v>1</v>
      </c>
      <c r="K5799">
        <v>6342.9</v>
      </c>
      <c r="L5799">
        <v>0.05</v>
      </c>
      <c r="M5799">
        <v>5065.88</v>
      </c>
      <c r="N5799" t="s">
        <v>70</v>
      </c>
      <c r="O5799" t="s">
        <v>35</v>
      </c>
      <c r="P5799" t="s">
        <v>44</v>
      </c>
      <c r="Q5799">
        <f>Sales_Data[[#This Row],[Quantity]]*Sales_Data[[#This Row],[Unit_Price]]</f>
        <v>6342.9</v>
      </c>
      <c r="R5799">
        <f>Sales_Data[[#This Row],[Gross_Sales]]*Sales_Data[[#This Row],[Discount]]</f>
        <v>317.14499999999998</v>
      </c>
      <c r="S5799">
        <f>Sales_Data[[#This Row],[Gross_Sales]]-Sales_Data[[#This Row],[Discount_Amount]]</f>
        <v>6025.7549999999992</v>
      </c>
      <c r="T5799">
        <f>Sales_Data[[#This Row],[Net Sales]]-Sales_Data[[#This Row],[Cost]]</f>
        <v>959.87499999999909</v>
      </c>
      <c r="U5799" s="2">
        <f>Sales_Data[[#This Row],[Profit]]/Sales_Data[[#This Row],[Net Sales]]</f>
        <v>0.15929539119994079</v>
      </c>
      <c r="V5799">
        <f>YEAR(Sales_Data[[#This Row],[Order_Date]])</f>
        <v>2025</v>
      </c>
      <c r="W5799" t="str">
        <f>TEXT(Sales_Data[[#This Row],[Order_Date]],"mmm")</f>
        <v>Aug</v>
      </c>
      <c r="X5799">
        <f>MONTH(Sales_Data[[#This Row],[Order_Date]])</f>
        <v>8</v>
      </c>
      <c r="Y5799" t="str">
        <f>"Q"&amp;ROUNDUP(MONTH(Sales_Data[[#This Row],[Order_Date]])/3,0)</f>
        <v>Q3</v>
      </c>
    </row>
    <row r="5800" spans="1:25" x14ac:dyDescent="0.3">
      <c r="A5800" t="s">
        <v>7591</v>
      </c>
      <c r="B5800" s="1">
        <v>45819</v>
      </c>
      <c r="C5800" t="s">
        <v>201</v>
      </c>
      <c r="D5800" t="s">
        <v>596</v>
      </c>
      <c r="E5800" t="s">
        <v>19</v>
      </c>
      <c r="F5800" t="s">
        <v>20</v>
      </c>
      <c r="G5800" t="s">
        <v>21</v>
      </c>
      <c r="H5800" t="s">
        <v>127</v>
      </c>
      <c r="I5800" t="s">
        <v>342</v>
      </c>
      <c r="J5800">
        <v>3</v>
      </c>
      <c r="K5800">
        <v>7387.32</v>
      </c>
      <c r="L5800">
        <v>0.1</v>
      </c>
      <c r="M5800">
        <v>15992.11</v>
      </c>
      <c r="N5800" t="s">
        <v>52</v>
      </c>
      <c r="O5800" t="s">
        <v>35</v>
      </c>
      <c r="P5800" t="s">
        <v>71</v>
      </c>
      <c r="Q5800">
        <f>Sales_Data[[#This Row],[Quantity]]*Sales_Data[[#This Row],[Unit_Price]]</f>
        <v>22161.96</v>
      </c>
      <c r="R5800">
        <f>Sales_Data[[#This Row],[Gross_Sales]]*Sales_Data[[#This Row],[Discount]]</f>
        <v>2216.1959999999999</v>
      </c>
      <c r="S5800">
        <f>Sales_Data[[#This Row],[Gross_Sales]]-Sales_Data[[#This Row],[Discount_Amount]]</f>
        <v>19945.763999999999</v>
      </c>
      <c r="T5800">
        <f>Sales_Data[[#This Row],[Net Sales]]-Sales_Data[[#This Row],[Cost]]</f>
        <v>3953.6539999999986</v>
      </c>
      <c r="U5800" s="2">
        <f>Sales_Data[[#This Row],[Profit]]/Sales_Data[[#This Row],[Net Sales]]</f>
        <v>0.19822023362955657</v>
      </c>
      <c r="V5800">
        <f>YEAR(Sales_Data[[#This Row],[Order_Date]])</f>
        <v>2025</v>
      </c>
      <c r="W5800" t="str">
        <f>TEXT(Sales_Data[[#This Row],[Order_Date]],"mmm")</f>
        <v>Jun</v>
      </c>
      <c r="X5800">
        <f>MONTH(Sales_Data[[#This Row],[Order_Date]])</f>
        <v>6</v>
      </c>
      <c r="Y5800" t="str">
        <f>"Q"&amp;ROUNDUP(MONTH(Sales_Data[[#This Row],[Order_Date]])/3,0)</f>
        <v>Q2</v>
      </c>
    </row>
    <row r="5801" spans="1:25" x14ac:dyDescent="0.3">
      <c r="A5801" t="s">
        <v>7592</v>
      </c>
      <c r="B5801" s="1">
        <v>45785</v>
      </c>
      <c r="C5801" t="s">
        <v>2113</v>
      </c>
      <c r="D5801" t="s">
        <v>723</v>
      </c>
      <c r="E5801" t="s">
        <v>39</v>
      </c>
      <c r="F5801" t="s">
        <v>40</v>
      </c>
      <c r="G5801" t="s">
        <v>75</v>
      </c>
      <c r="H5801" t="s">
        <v>185</v>
      </c>
      <c r="I5801" t="s">
        <v>186</v>
      </c>
      <c r="J5801">
        <v>2</v>
      </c>
      <c r="K5801">
        <v>6136.17</v>
      </c>
      <c r="L5801">
        <v>0.1</v>
      </c>
      <c r="M5801">
        <v>7115.75</v>
      </c>
      <c r="N5801" t="s">
        <v>24</v>
      </c>
      <c r="O5801" t="s">
        <v>35</v>
      </c>
      <c r="P5801" t="s">
        <v>71</v>
      </c>
      <c r="Q5801">
        <f>Sales_Data[[#This Row],[Quantity]]*Sales_Data[[#This Row],[Unit_Price]]</f>
        <v>12272.34</v>
      </c>
      <c r="R5801">
        <f>Sales_Data[[#This Row],[Gross_Sales]]*Sales_Data[[#This Row],[Discount]]</f>
        <v>1227.2340000000002</v>
      </c>
      <c r="S5801">
        <f>Sales_Data[[#This Row],[Gross_Sales]]-Sales_Data[[#This Row],[Discount_Amount]]</f>
        <v>11045.106</v>
      </c>
      <c r="T5801">
        <f>Sales_Data[[#This Row],[Net Sales]]-Sales_Data[[#This Row],[Cost]]</f>
        <v>3929.3559999999998</v>
      </c>
      <c r="U5801" s="2">
        <f>Sales_Data[[#This Row],[Profit]]/Sales_Data[[#This Row],[Net Sales]]</f>
        <v>0.3557553906680479</v>
      </c>
      <c r="V5801">
        <f>YEAR(Sales_Data[[#This Row],[Order_Date]])</f>
        <v>2025</v>
      </c>
      <c r="W5801" t="str">
        <f>TEXT(Sales_Data[[#This Row],[Order_Date]],"mmm")</f>
        <v>May</v>
      </c>
      <c r="X5801">
        <f>MONTH(Sales_Data[[#This Row],[Order_Date]])</f>
        <v>5</v>
      </c>
      <c r="Y5801" t="str">
        <f>"Q"&amp;ROUNDUP(MONTH(Sales_Data[[#This Row],[Order_Date]])/3,0)</f>
        <v>Q2</v>
      </c>
    </row>
    <row r="5802" spans="1:25" x14ac:dyDescent="0.3">
      <c r="A5802" t="s">
        <v>7593</v>
      </c>
      <c r="B5802" s="1">
        <v>45971</v>
      </c>
      <c r="C5802" t="s">
        <v>1093</v>
      </c>
      <c r="D5802" t="s">
        <v>457</v>
      </c>
      <c r="E5802" t="s">
        <v>19</v>
      </c>
      <c r="F5802" t="s">
        <v>20</v>
      </c>
      <c r="G5802" t="s">
        <v>67</v>
      </c>
      <c r="H5802" t="s">
        <v>68</v>
      </c>
      <c r="I5802" t="s">
        <v>97</v>
      </c>
      <c r="J5802">
        <v>2</v>
      </c>
      <c r="K5802">
        <v>1373.79</v>
      </c>
      <c r="L5802">
        <v>0</v>
      </c>
      <c r="M5802">
        <v>1933.71</v>
      </c>
      <c r="N5802" t="s">
        <v>83</v>
      </c>
      <c r="O5802" t="s">
        <v>35</v>
      </c>
      <c r="P5802" t="s">
        <v>44</v>
      </c>
      <c r="Q5802">
        <f>Sales_Data[[#This Row],[Quantity]]*Sales_Data[[#This Row],[Unit_Price]]</f>
        <v>2747.58</v>
      </c>
      <c r="R5802">
        <f>Sales_Data[[#This Row],[Gross_Sales]]*Sales_Data[[#This Row],[Discount]]</f>
        <v>0</v>
      </c>
      <c r="S5802">
        <f>Sales_Data[[#This Row],[Gross_Sales]]-Sales_Data[[#This Row],[Discount_Amount]]</f>
        <v>2747.58</v>
      </c>
      <c r="T5802">
        <f>Sales_Data[[#This Row],[Net Sales]]-Sales_Data[[#This Row],[Cost]]</f>
        <v>813.86999999999989</v>
      </c>
      <c r="U5802" s="2">
        <f>Sales_Data[[#This Row],[Profit]]/Sales_Data[[#This Row],[Net Sales]]</f>
        <v>0.29621339506038036</v>
      </c>
      <c r="V5802">
        <f>YEAR(Sales_Data[[#This Row],[Order_Date]])</f>
        <v>2025</v>
      </c>
      <c r="W5802" t="str">
        <f>TEXT(Sales_Data[[#This Row],[Order_Date]],"mmm")</f>
        <v>Nov</v>
      </c>
      <c r="X5802">
        <f>MONTH(Sales_Data[[#This Row],[Order_Date]])</f>
        <v>11</v>
      </c>
      <c r="Y5802" t="str">
        <f>"Q"&amp;ROUNDUP(MONTH(Sales_Data[[#This Row],[Order_Date]])/3,0)</f>
        <v>Q4</v>
      </c>
    </row>
    <row r="5803" spans="1:25" x14ac:dyDescent="0.3">
      <c r="A5803" t="s">
        <v>7594</v>
      </c>
      <c r="B5803" s="1">
        <v>45989</v>
      </c>
      <c r="C5803" t="s">
        <v>1491</v>
      </c>
      <c r="D5803" t="s">
        <v>155</v>
      </c>
      <c r="E5803" t="s">
        <v>48</v>
      </c>
      <c r="F5803" t="s">
        <v>126</v>
      </c>
      <c r="G5803" t="s">
        <v>32</v>
      </c>
      <c r="H5803" t="s">
        <v>50</v>
      </c>
      <c r="I5803" t="s">
        <v>51</v>
      </c>
      <c r="J5803">
        <v>1</v>
      </c>
      <c r="K5803">
        <v>10749.64</v>
      </c>
      <c r="L5803">
        <v>0.05</v>
      </c>
      <c r="M5803">
        <v>8151.67</v>
      </c>
      <c r="N5803" t="s">
        <v>24</v>
      </c>
      <c r="O5803" t="s">
        <v>25</v>
      </c>
      <c r="P5803" t="s">
        <v>71</v>
      </c>
      <c r="Q5803">
        <f>Sales_Data[[#This Row],[Quantity]]*Sales_Data[[#This Row],[Unit_Price]]</f>
        <v>10749.64</v>
      </c>
      <c r="R5803">
        <f>Sales_Data[[#This Row],[Gross_Sales]]*Sales_Data[[#This Row],[Discount]]</f>
        <v>537.48199999999997</v>
      </c>
      <c r="S5803">
        <f>Sales_Data[[#This Row],[Gross_Sales]]-Sales_Data[[#This Row],[Discount_Amount]]</f>
        <v>10212.157999999999</v>
      </c>
      <c r="T5803">
        <f>Sales_Data[[#This Row],[Net Sales]]-Sales_Data[[#This Row],[Cost]]</f>
        <v>2060.4879999999994</v>
      </c>
      <c r="U5803" s="2">
        <f>Sales_Data[[#This Row],[Profit]]/Sales_Data[[#This Row],[Net Sales]]</f>
        <v>0.20176812775517178</v>
      </c>
      <c r="V5803">
        <f>YEAR(Sales_Data[[#This Row],[Order_Date]])</f>
        <v>2025</v>
      </c>
      <c r="W5803" t="str">
        <f>TEXT(Sales_Data[[#This Row],[Order_Date]],"mmm")</f>
        <v>Nov</v>
      </c>
      <c r="X5803">
        <f>MONTH(Sales_Data[[#This Row],[Order_Date]])</f>
        <v>11</v>
      </c>
      <c r="Y5803" t="str">
        <f>"Q"&amp;ROUNDUP(MONTH(Sales_Data[[#This Row],[Order_Date]])/3,0)</f>
        <v>Q4</v>
      </c>
    </row>
    <row r="5804" spans="1:25" x14ac:dyDescent="0.3">
      <c r="A5804" t="s">
        <v>7595</v>
      </c>
      <c r="B5804" s="1">
        <v>45807</v>
      </c>
      <c r="C5804" t="s">
        <v>2774</v>
      </c>
      <c r="D5804" t="s">
        <v>366</v>
      </c>
      <c r="E5804" t="s">
        <v>19</v>
      </c>
      <c r="F5804" t="s">
        <v>57</v>
      </c>
      <c r="G5804" t="s">
        <v>32</v>
      </c>
      <c r="H5804" t="s">
        <v>50</v>
      </c>
      <c r="I5804" t="s">
        <v>51</v>
      </c>
      <c r="J5804">
        <v>1</v>
      </c>
      <c r="K5804">
        <v>6279.76</v>
      </c>
      <c r="L5804">
        <v>0.15</v>
      </c>
      <c r="M5804">
        <v>4296.25</v>
      </c>
      <c r="N5804" t="s">
        <v>70</v>
      </c>
      <c r="O5804" t="s">
        <v>53</v>
      </c>
      <c r="P5804" t="s">
        <v>26</v>
      </c>
      <c r="Q5804">
        <f>Sales_Data[[#This Row],[Quantity]]*Sales_Data[[#This Row],[Unit_Price]]</f>
        <v>6279.76</v>
      </c>
      <c r="R5804">
        <f>Sales_Data[[#This Row],[Gross_Sales]]*Sales_Data[[#This Row],[Discount]]</f>
        <v>941.96399999999994</v>
      </c>
      <c r="S5804">
        <f>Sales_Data[[#This Row],[Gross_Sales]]-Sales_Data[[#This Row],[Discount_Amount]]</f>
        <v>5337.7960000000003</v>
      </c>
      <c r="T5804">
        <f>Sales_Data[[#This Row],[Net Sales]]-Sales_Data[[#This Row],[Cost]]</f>
        <v>1041.5460000000003</v>
      </c>
      <c r="U5804" s="2">
        <f>Sales_Data[[#This Row],[Profit]]/Sales_Data[[#This Row],[Net Sales]]</f>
        <v>0.1951266028150945</v>
      </c>
      <c r="V5804">
        <f>YEAR(Sales_Data[[#This Row],[Order_Date]])</f>
        <v>2025</v>
      </c>
      <c r="W5804" t="str">
        <f>TEXT(Sales_Data[[#This Row],[Order_Date]],"mmm")</f>
        <v>May</v>
      </c>
      <c r="X5804">
        <f>MONTH(Sales_Data[[#This Row],[Order_Date]])</f>
        <v>5</v>
      </c>
      <c r="Y5804" t="str">
        <f>"Q"&amp;ROUNDUP(MONTH(Sales_Data[[#This Row],[Order_Date]])/3,0)</f>
        <v>Q2</v>
      </c>
    </row>
    <row r="5805" spans="1:25" x14ac:dyDescent="0.3">
      <c r="A5805" t="s">
        <v>7596</v>
      </c>
      <c r="B5805" s="1">
        <v>45693</v>
      </c>
      <c r="C5805" t="s">
        <v>4260</v>
      </c>
      <c r="D5805" t="s">
        <v>916</v>
      </c>
      <c r="E5805" t="s">
        <v>39</v>
      </c>
      <c r="F5805" t="s">
        <v>107</v>
      </c>
      <c r="G5805" t="s">
        <v>75</v>
      </c>
      <c r="H5805" t="s">
        <v>256</v>
      </c>
      <c r="I5805" t="s">
        <v>334</v>
      </c>
      <c r="J5805">
        <v>2</v>
      </c>
      <c r="K5805">
        <v>2680.05</v>
      </c>
      <c r="L5805">
        <v>0.05</v>
      </c>
      <c r="M5805">
        <v>3771.63</v>
      </c>
      <c r="N5805" t="s">
        <v>109</v>
      </c>
      <c r="O5805" t="s">
        <v>25</v>
      </c>
      <c r="P5805" t="s">
        <v>44</v>
      </c>
      <c r="Q5805">
        <f>Sales_Data[[#This Row],[Quantity]]*Sales_Data[[#This Row],[Unit_Price]]</f>
        <v>5360.1</v>
      </c>
      <c r="R5805">
        <f>Sales_Data[[#This Row],[Gross_Sales]]*Sales_Data[[#This Row],[Discount]]</f>
        <v>268.00500000000005</v>
      </c>
      <c r="S5805">
        <f>Sales_Data[[#This Row],[Gross_Sales]]-Sales_Data[[#This Row],[Discount_Amount]]</f>
        <v>5092.0950000000003</v>
      </c>
      <c r="T5805">
        <f>Sales_Data[[#This Row],[Net Sales]]-Sales_Data[[#This Row],[Cost]]</f>
        <v>1320.4650000000001</v>
      </c>
      <c r="U5805" s="2">
        <f>Sales_Data[[#This Row],[Profit]]/Sales_Data[[#This Row],[Net Sales]]</f>
        <v>0.25931664668471427</v>
      </c>
      <c r="V5805">
        <f>YEAR(Sales_Data[[#This Row],[Order_Date]])</f>
        <v>2025</v>
      </c>
      <c r="W5805" t="str">
        <f>TEXT(Sales_Data[[#This Row],[Order_Date]],"mmm")</f>
        <v>Feb</v>
      </c>
      <c r="X5805">
        <f>MONTH(Sales_Data[[#This Row],[Order_Date]])</f>
        <v>2</v>
      </c>
      <c r="Y5805" t="str">
        <f>"Q"&amp;ROUNDUP(MONTH(Sales_Data[[#This Row],[Order_Date]])/3,0)</f>
        <v>Q1</v>
      </c>
    </row>
    <row r="5806" spans="1:25" x14ac:dyDescent="0.3">
      <c r="A5806" t="s">
        <v>7597</v>
      </c>
      <c r="B5806" s="1">
        <v>45830</v>
      </c>
      <c r="C5806" t="s">
        <v>2164</v>
      </c>
      <c r="D5806" t="s">
        <v>125</v>
      </c>
      <c r="E5806" t="s">
        <v>48</v>
      </c>
      <c r="F5806" t="s">
        <v>49</v>
      </c>
      <c r="G5806" t="s">
        <v>41</v>
      </c>
      <c r="H5806" t="s">
        <v>102</v>
      </c>
      <c r="I5806" t="s">
        <v>388</v>
      </c>
      <c r="J5806">
        <v>4</v>
      </c>
      <c r="K5806">
        <v>55334.93</v>
      </c>
      <c r="L5806">
        <v>0.05</v>
      </c>
      <c r="M5806">
        <v>146664.81</v>
      </c>
      <c r="N5806" t="s">
        <v>83</v>
      </c>
      <c r="O5806" t="s">
        <v>35</v>
      </c>
      <c r="P5806" t="s">
        <v>71</v>
      </c>
      <c r="Q5806">
        <f>Sales_Data[[#This Row],[Quantity]]*Sales_Data[[#This Row],[Unit_Price]]</f>
        <v>221339.72</v>
      </c>
      <c r="R5806">
        <f>Sales_Data[[#This Row],[Gross_Sales]]*Sales_Data[[#This Row],[Discount]]</f>
        <v>11066.986000000001</v>
      </c>
      <c r="S5806">
        <f>Sales_Data[[#This Row],[Gross_Sales]]-Sales_Data[[#This Row],[Discount_Amount]]</f>
        <v>210272.734</v>
      </c>
      <c r="T5806">
        <f>Sales_Data[[#This Row],[Net Sales]]-Sales_Data[[#This Row],[Cost]]</f>
        <v>63607.923999999999</v>
      </c>
      <c r="U5806" s="2">
        <f>Sales_Data[[#This Row],[Profit]]/Sales_Data[[#This Row],[Net Sales]]</f>
        <v>0.30250200675090855</v>
      </c>
      <c r="V5806">
        <f>YEAR(Sales_Data[[#This Row],[Order_Date]])</f>
        <v>2025</v>
      </c>
      <c r="W5806" t="str">
        <f>TEXT(Sales_Data[[#This Row],[Order_Date]],"mmm")</f>
        <v>Jun</v>
      </c>
      <c r="X5806">
        <f>MONTH(Sales_Data[[#This Row],[Order_Date]])</f>
        <v>6</v>
      </c>
      <c r="Y5806" t="str">
        <f>"Q"&amp;ROUNDUP(MONTH(Sales_Data[[#This Row],[Order_Date]])/3,0)</f>
        <v>Q2</v>
      </c>
    </row>
    <row r="5807" spans="1:25" x14ac:dyDescent="0.3">
      <c r="A5807" t="s">
        <v>7598</v>
      </c>
      <c r="B5807" s="1">
        <v>45679</v>
      </c>
      <c r="C5807" t="s">
        <v>5247</v>
      </c>
      <c r="D5807" t="s">
        <v>86</v>
      </c>
      <c r="E5807" t="s">
        <v>39</v>
      </c>
      <c r="F5807" t="s">
        <v>107</v>
      </c>
      <c r="G5807" t="s">
        <v>75</v>
      </c>
      <c r="H5807" t="s">
        <v>185</v>
      </c>
      <c r="I5807" t="s">
        <v>186</v>
      </c>
      <c r="J5807">
        <v>3</v>
      </c>
      <c r="K5807">
        <v>473.93</v>
      </c>
      <c r="L5807">
        <v>0.05</v>
      </c>
      <c r="M5807">
        <v>869.82</v>
      </c>
      <c r="N5807" t="s">
        <v>52</v>
      </c>
      <c r="O5807" t="s">
        <v>35</v>
      </c>
      <c r="P5807" t="s">
        <v>71</v>
      </c>
      <c r="Q5807">
        <f>Sales_Data[[#This Row],[Quantity]]*Sales_Data[[#This Row],[Unit_Price]]</f>
        <v>1421.79</v>
      </c>
      <c r="R5807">
        <f>Sales_Data[[#This Row],[Gross_Sales]]*Sales_Data[[#This Row],[Discount]]</f>
        <v>71.089500000000001</v>
      </c>
      <c r="S5807">
        <f>Sales_Data[[#This Row],[Gross_Sales]]-Sales_Data[[#This Row],[Discount_Amount]]</f>
        <v>1350.7004999999999</v>
      </c>
      <c r="T5807">
        <f>Sales_Data[[#This Row],[Net Sales]]-Sales_Data[[#This Row],[Cost]]</f>
        <v>480.88049999999987</v>
      </c>
      <c r="U5807" s="2">
        <f>Sales_Data[[#This Row],[Profit]]/Sales_Data[[#This Row],[Net Sales]]</f>
        <v>0.35602304137741853</v>
      </c>
      <c r="V5807">
        <f>YEAR(Sales_Data[[#This Row],[Order_Date]])</f>
        <v>2025</v>
      </c>
      <c r="W5807" t="str">
        <f>TEXT(Sales_Data[[#This Row],[Order_Date]],"mmm")</f>
        <v>Jan</v>
      </c>
      <c r="X5807">
        <f>MONTH(Sales_Data[[#This Row],[Order_Date]])</f>
        <v>1</v>
      </c>
      <c r="Y5807" t="str">
        <f>"Q"&amp;ROUNDUP(MONTH(Sales_Data[[#This Row],[Order_Date]])/3,0)</f>
        <v>Q1</v>
      </c>
    </row>
    <row r="5808" spans="1:25" x14ac:dyDescent="0.3">
      <c r="A5808" t="s">
        <v>7599</v>
      </c>
      <c r="B5808" s="1">
        <v>45863</v>
      </c>
      <c r="C5808" t="s">
        <v>2617</v>
      </c>
      <c r="D5808" t="s">
        <v>65</v>
      </c>
      <c r="E5808" t="s">
        <v>19</v>
      </c>
      <c r="F5808" t="s">
        <v>81</v>
      </c>
      <c r="G5808" t="s">
        <v>21</v>
      </c>
      <c r="H5808" t="s">
        <v>22</v>
      </c>
      <c r="I5808" t="s">
        <v>62</v>
      </c>
      <c r="J5808">
        <v>3</v>
      </c>
      <c r="K5808">
        <v>11791.23</v>
      </c>
      <c r="L5808">
        <v>0.1</v>
      </c>
      <c r="M5808">
        <v>20177.09</v>
      </c>
      <c r="N5808" t="s">
        <v>52</v>
      </c>
      <c r="O5808" t="s">
        <v>35</v>
      </c>
      <c r="P5808" t="s">
        <v>26</v>
      </c>
      <c r="Q5808">
        <f>Sales_Data[[#This Row],[Quantity]]*Sales_Data[[#This Row],[Unit_Price]]</f>
        <v>35373.69</v>
      </c>
      <c r="R5808">
        <f>Sales_Data[[#This Row],[Gross_Sales]]*Sales_Data[[#This Row],[Discount]]</f>
        <v>3537.3690000000006</v>
      </c>
      <c r="S5808">
        <f>Sales_Data[[#This Row],[Gross_Sales]]-Sales_Data[[#This Row],[Discount_Amount]]</f>
        <v>31836.321000000004</v>
      </c>
      <c r="T5808">
        <f>Sales_Data[[#This Row],[Net Sales]]-Sales_Data[[#This Row],[Cost]]</f>
        <v>11659.231000000003</v>
      </c>
      <c r="U5808" s="2">
        <f>Sales_Data[[#This Row],[Profit]]/Sales_Data[[#This Row],[Net Sales]]</f>
        <v>0.36622419405810119</v>
      </c>
      <c r="V5808">
        <f>YEAR(Sales_Data[[#This Row],[Order_Date]])</f>
        <v>2025</v>
      </c>
      <c r="W5808" t="str">
        <f>TEXT(Sales_Data[[#This Row],[Order_Date]],"mmm")</f>
        <v>Jul</v>
      </c>
      <c r="X5808">
        <f>MONTH(Sales_Data[[#This Row],[Order_Date]])</f>
        <v>7</v>
      </c>
      <c r="Y5808" t="str">
        <f>"Q"&amp;ROUNDUP(MONTH(Sales_Data[[#This Row],[Order_Date]])/3,0)</f>
        <v>Q3</v>
      </c>
    </row>
    <row r="5809" spans="1:25" x14ac:dyDescent="0.3">
      <c r="A5809" t="s">
        <v>7600</v>
      </c>
      <c r="B5809" s="1">
        <v>45784</v>
      </c>
      <c r="C5809" t="s">
        <v>4004</v>
      </c>
      <c r="D5809" t="s">
        <v>504</v>
      </c>
      <c r="E5809" t="s">
        <v>19</v>
      </c>
      <c r="F5809" t="s">
        <v>66</v>
      </c>
      <c r="G5809" t="s">
        <v>41</v>
      </c>
      <c r="H5809" t="s">
        <v>171</v>
      </c>
      <c r="I5809" t="s">
        <v>172</v>
      </c>
      <c r="J5809">
        <v>2</v>
      </c>
      <c r="K5809">
        <v>2971.71</v>
      </c>
      <c r="L5809">
        <v>0.15</v>
      </c>
      <c r="M5809">
        <v>3282.11</v>
      </c>
      <c r="N5809" t="s">
        <v>52</v>
      </c>
      <c r="O5809" t="s">
        <v>25</v>
      </c>
      <c r="P5809" t="s">
        <v>71</v>
      </c>
      <c r="Q5809">
        <f>Sales_Data[[#This Row],[Quantity]]*Sales_Data[[#This Row],[Unit_Price]]</f>
        <v>5943.42</v>
      </c>
      <c r="R5809">
        <f>Sales_Data[[#This Row],[Gross_Sales]]*Sales_Data[[#This Row],[Discount]]</f>
        <v>891.51300000000003</v>
      </c>
      <c r="S5809">
        <f>Sales_Data[[#This Row],[Gross_Sales]]-Sales_Data[[#This Row],[Discount_Amount]]</f>
        <v>5051.9070000000002</v>
      </c>
      <c r="T5809">
        <f>Sales_Data[[#This Row],[Net Sales]]-Sales_Data[[#This Row],[Cost]]</f>
        <v>1769.797</v>
      </c>
      <c r="U5809" s="2">
        <f>Sales_Data[[#This Row],[Profit]]/Sales_Data[[#This Row],[Net Sales]]</f>
        <v>0.35032256136148193</v>
      </c>
      <c r="V5809">
        <f>YEAR(Sales_Data[[#This Row],[Order_Date]])</f>
        <v>2025</v>
      </c>
      <c r="W5809" t="str">
        <f>TEXT(Sales_Data[[#This Row],[Order_Date]],"mmm")</f>
        <v>May</v>
      </c>
      <c r="X5809">
        <f>MONTH(Sales_Data[[#This Row],[Order_Date]])</f>
        <v>5</v>
      </c>
      <c r="Y5809" t="str">
        <f>"Q"&amp;ROUNDUP(MONTH(Sales_Data[[#This Row],[Order_Date]])/3,0)</f>
        <v>Q2</v>
      </c>
    </row>
    <row r="5810" spans="1:25" x14ac:dyDescent="0.3">
      <c r="A5810" t="s">
        <v>7601</v>
      </c>
      <c r="B5810" s="1">
        <v>45993</v>
      </c>
      <c r="C5810" t="s">
        <v>220</v>
      </c>
      <c r="D5810" t="s">
        <v>419</v>
      </c>
      <c r="E5810" t="s">
        <v>48</v>
      </c>
      <c r="F5810" t="s">
        <v>126</v>
      </c>
      <c r="G5810" t="s">
        <v>21</v>
      </c>
      <c r="H5810" t="s">
        <v>22</v>
      </c>
      <c r="I5810" t="s">
        <v>23</v>
      </c>
      <c r="J5810">
        <v>1</v>
      </c>
      <c r="K5810">
        <v>53774.19</v>
      </c>
      <c r="L5810">
        <v>0</v>
      </c>
      <c r="M5810">
        <v>38057.21</v>
      </c>
      <c r="N5810" t="s">
        <v>24</v>
      </c>
      <c r="O5810" t="s">
        <v>25</v>
      </c>
      <c r="P5810" t="s">
        <v>44</v>
      </c>
      <c r="Q5810">
        <f>Sales_Data[[#This Row],[Quantity]]*Sales_Data[[#This Row],[Unit_Price]]</f>
        <v>53774.19</v>
      </c>
      <c r="R5810">
        <f>Sales_Data[[#This Row],[Gross_Sales]]*Sales_Data[[#This Row],[Discount]]</f>
        <v>0</v>
      </c>
      <c r="S5810">
        <f>Sales_Data[[#This Row],[Gross_Sales]]-Sales_Data[[#This Row],[Discount_Amount]]</f>
        <v>53774.19</v>
      </c>
      <c r="T5810">
        <f>Sales_Data[[#This Row],[Net Sales]]-Sales_Data[[#This Row],[Cost]]</f>
        <v>15716.980000000003</v>
      </c>
      <c r="U5810" s="2">
        <f>Sales_Data[[#This Row],[Profit]]/Sales_Data[[#This Row],[Net Sales]]</f>
        <v>0.29227739181194551</v>
      </c>
      <c r="V5810">
        <f>YEAR(Sales_Data[[#This Row],[Order_Date]])</f>
        <v>2025</v>
      </c>
      <c r="W5810" t="str">
        <f>TEXT(Sales_Data[[#This Row],[Order_Date]],"mmm")</f>
        <v>Dec</v>
      </c>
      <c r="X5810">
        <f>MONTH(Sales_Data[[#This Row],[Order_Date]])</f>
        <v>12</v>
      </c>
      <c r="Y5810" t="str">
        <f>"Q"&amp;ROUNDUP(MONTH(Sales_Data[[#This Row],[Order_Date]])/3,0)</f>
        <v>Q4</v>
      </c>
    </row>
    <row r="5811" spans="1:25" x14ac:dyDescent="0.3">
      <c r="A5811" t="s">
        <v>7602</v>
      </c>
      <c r="B5811" s="1">
        <v>46013</v>
      </c>
      <c r="C5811" t="s">
        <v>2439</v>
      </c>
      <c r="D5811" t="s">
        <v>252</v>
      </c>
      <c r="E5811" t="s">
        <v>119</v>
      </c>
      <c r="F5811" t="s">
        <v>249</v>
      </c>
      <c r="G5811" t="s">
        <v>41</v>
      </c>
      <c r="H5811" t="s">
        <v>171</v>
      </c>
      <c r="I5811" t="s">
        <v>172</v>
      </c>
      <c r="J5811">
        <v>2</v>
      </c>
      <c r="K5811">
        <v>7117.87</v>
      </c>
      <c r="L5811">
        <v>0.05</v>
      </c>
      <c r="M5811">
        <v>10529.69</v>
      </c>
      <c r="N5811" t="s">
        <v>52</v>
      </c>
      <c r="O5811" t="s">
        <v>25</v>
      </c>
      <c r="P5811" t="s">
        <v>44</v>
      </c>
      <c r="Q5811">
        <f>Sales_Data[[#This Row],[Quantity]]*Sales_Data[[#This Row],[Unit_Price]]</f>
        <v>14235.74</v>
      </c>
      <c r="R5811">
        <f>Sales_Data[[#This Row],[Gross_Sales]]*Sales_Data[[#This Row],[Discount]]</f>
        <v>711.78700000000003</v>
      </c>
      <c r="S5811">
        <f>Sales_Data[[#This Row],[Gross_Sales]]-Sales_Data[[#This Row],[Discount_Amount]]</f>
        <v>13523.953</v>
      </c>
      <c r="T5811">
        <f>Sales_Data[[#This Row],[Net Sales]]-Sales_Data[[#This Row],[Cost]]</f>
        <v>2994.262999999999</v>
      </c>
      <c r="U5811" s="2">
        <f>Sales_Data[[#This Row],[Profit]]/Sales_Data[[#This Row],[Net Sales]]</f>
        <v>0.22140442221294315</v>
      </c>
      <c r="V5811">
        <f>YEAR(Sales_Data[[#This Row],[Order_Date]])</f>
        <v>2025</v>
      </c>
      <c r="W5811" t="str">
        <f>TEXT(Sales_Data[[#This Row],[Order_Date]],"mmm")</f>
        <v>Dec</v>
      </c>
      <c r="X5811">
        <f>MONTH(Sales_Data[[#This Row],[Order_Date]])</f>
        <v>12</v>
      </c>
      <c r="Y5811" t="str">
        <f>"Q"&amp;ROUNDUP(MONTH(Sales_Data[[#This Row],[Order_Date]])/3,0)</f>
        <v>Q4</v>
      </c>
    </row>
    <row r="5812" spans="1:25" x14ac:dyDescent="0.3">
      <c r="A5812" t="s">
        <v>7603</v>
      </c>
      <c r="B5812" s="1">
        <v>45874</v>
      </c>
      <c r="C5812" t="s">
        <v>4501</v>
      </c>
      <c r="D5812" t="s">
        <v>271</v>
      </c>
      <c r="E5812" t="s">
        <v>39</v>
      </c>
      <c r="F5812" t="s">
        <v>107</v>
      </c>
      <c r="G5812" t="s">
        <v>21</v>
      </c>
      <c r="H5812" t="s">
        <v>230</v>
      </c>
      <c r="I5812" t="s">
        <v>328</v>
      </c>
      <c r="J5812">
        <v>2</v>
      </c>
      <c r="K5812">
        <v>3699.48</v>
      </c>
      <c r="L5812">
        <v>0.05</v>
      </c>
      <c r="M5812">
        <v>5908.04</v>
      </c>
      <c r="N5812" t="s">
        <v>52</v>
      </c>
      <c r="O5812" t="s">
        <v>35</v>
      </c>
      <c r="P5812" t="s">
        <v>44</v>
      </c>
      <c r="Q5812">
        <f>Sales_Data[[#This Row],[Quantity]]*Sales_Data[[#This Row],[Unit_Price]]</f>
        <v>7398.96</v>
      </c>
      <c r="R5812">
        <f>Sales_Data[[#This Row],[Gross_Sales]]*Sales_Data[[#This Row],[Discount]]</f>
        <v>369.94800000000004</v>
      </c>
      <c r="S5812">
        <f>Sales_Data[[#This Row],[Gross_Sales]]-Sales_Data[[#This Row],[Discount_Amount]]</f>
        <v>7029.0119999999997</v>
      </c>
      <c r="T5812">
        <f>Sales_Data[[#This Row],[Net Sales]]-Sales_Data[[#This Row],[Cost]]</f>
        <v>1120.9719999999998</v>
      </c>
      <c r="U5812" s="2">
        <f>Sales_Data[[#This Row],[Profit]]/Sales_Data[[#This Row],[Net Sales]]</f>
        <v>0.15947788963797468</v>
      </c>
      <c r="V5812">
        <f>YEAR(Sales_Data[[#This Row],[Order_Date]])</f>
        <v>2025</v>
      </c>
      <c r="W5812" t="str">
        <f>TEXT(Sales_Data[[#This Row],[Order_Date]],"mmm")</f>
        <v>Aug</v>
      </c>
      <c r="X5812">
        <f>MONTH(Sales_Data[[#This Row],[Order_Date]])</f>
        <v>8</v>
      </c>
      <c r="Y5812" t="str">
        <f>"Q"&amp;ROUNDUP(MONTH(Sales_Data[[#This Row],[Order_Date]])/3,0)</f>
        <v>Q3</v>
      </c>
    </row>
    <row r="5813" spans="1:25" x14ac:dyDescent="0.3">
      <c r="A5813" t="s">
        <v>7604</v>
      </c>
      <c r="B5813" s="1">
        <v>45753</v>
      </c>
      <c r="C5813" t="s">
        <v>3006</v>
      </c>
      <c r="D5813" t="s">
        <v>474</v>
      </c>
      <c r="E5813" t="s">
        <v>48</v>
      </c>
      <c r="F5813" t="s">
        <v>152</v>
      </c>
      <c r="G5813" t="s">
        <v>67</v>
      </c>
      <c r="H5813" t="s">
        <v>133</v>
      </c>
      <c r="I5813" t="s">
        <v>134</v>
      </c>
      <c r="J5813">
        <v>2</v>
      </c>
      <c r="K5813">
        <v>15005.64</v>
      </c>
      <c r="L5813">
        <v>0.05</v>
      </c>
      <c r="M5813">
        <v>19535.54</v>
      </c>
      <c r="N5813" t="s">
        <v>52</v>
      </c>
      <c r="O5813" t="s">
        <v>35</v>
      </c>
      <c r="P5813" t="s">
        <v>26</v>
      </c>
      <c r="Q5813">
        <f>Sales_Data[[#This Row],[Quantity]]*Sales_Data[[#This Row],[Unit_Price]]</f>
        <v>30011.279999999999</v>
      </c>
      <c r="R5813">
        <f>Sales_Data[[#This Row],[Gross_Sales]]*Sales_Data[[#This Row],[Discount]]</f>
        <v>1500.5640000000001</v>
      </c>
      <c r="S5813">
        <f>Sales_Data[[#This Row],[Gross_Sales]]-Sales_Data[[#This Row],[Discount_Amount]]</f>
        <v>28510.716</v>
      </c>
      <c r="T5813">
        <f>Sales_Data[[#This Row],[Net Sales]]-Sales_Data[[#This Row],[Cost]]</f>
        <v>8975.1759999999995</v>
      </c>
      <c r="U5813" s="2">
        <f>Sales_Data[[#This Row],[Profit]]/Sales_Data[[#This Row],[Net Sales]]</f>
        <v>0.31480009130601977</v>
      </c>
      <c r="V5813">
        <f>YEAR(Sales_Data[[#This Row],[Order_Date]])</f>
        <v>2025</v>
      </c>
      <c r="W5813" t="str">
        <f>TEXT(Sales_Data[[#This Row],[Order_Date]],"mmm")</f>
        <v>Apr</v>
      </c>
      <c r="X5813">
        <f>MONTH(Sales_Data[[#This Row],[Order_Date]])</f>
        <v>4</v>
      </c>
      <c r="Y5813" t="str">
        <f>"Q"&amp;ROUNDUP(MONTH(Sales_Data[[#This Row],[Order_Date]])/3,0)</f>
        <v>Q2</v>
      </c>
    </row>
    <row r="5814" spans="1:25" x14ac:dyDescent="0.3">
      <c r="A5814" t="s">
        <v>7605</v>
      </c>
      <c r="B5814" s="1">
        <v>45821</v>
      </c>
      <c r="C5814" t="s">
        <v>1496</v>
      </c>
      <c r="D5814" t="s">
        <v>1026</v>
      </c>
      <c r="E5814" t="s">
        <v>39</v>
      </c>
      <c r="F5814" t="s">
        <v>405</v>
      </c>
      <c r="G5814" t="s">
        <v>75</v>
      </c>
      <c r="H5814" t="s">
        <v>114</v>
      </c>
      <c r="I5814" t="s">
        <v>206</v>
      </c>
      <c r="J5814">
        <v>4</v>
      </c>
      <c r="K5814">
        <v>4587.67</v>
      </c>
      <c r="L5814">
        <v>0.15</v>
      </c>
      <c r="M5814">
        <v>9977.34</v>
      </c>
      <c r="N5814" t="s">
        <v>24</v>
      </c>
      <c r="O5814" t="s">
        <v>35</v>
      </c>
      <c r="P5814" t="s">
        <v>71</v>
      </c>
      <c r="Q5814">
        <f>Sales_Data[[#This Row],[Quantity]]*Sales_Data[[#This Row],[Unit_Price]]</f>
        <v>18350.68</v>
      </c>
      <c r="R5814">
        <f>Sales_Data[[#This Row],[Gross_Sales]]*Sales_Data[[#This Row],[Discount]]</f>
        <v>2752.6019999999999</v>
      </c>
      <c r="S5814">
        <f>Sales_Data[[#This Row],[Gross_Sales]]-Sales_Data[[#This Row],[Discount_Amount]]</f>
        <v>15598.078000000001</v>
      </c>
      <c r="T5814">
        <f>Sales_Data[[#This Row],[Net Sales]]-Sales_Data[[#This Row],[Cost]]</f>
        <v>5620.7380000000012</v>
      </c>
      <c r="U5814" s="2">
        <f>Sales_Data[[#This Row],[Profit]]/Sales_Data[[#This Row],[Net Sales]]</f>
        <v>0.36034811468438616</v>
      </c>
      <c r="V5814">
        <f>YEAR(Sales_Data[[#This Row],[Order_Date]])</f>
        <v>2025</v>
      </c>
      <c r="W5814" t="str">
        <f>TEXT(Sales_Data[[#This Row],[Order_Date]],"mmm")</f>
        <v>Jun</v>
      </c>
      <c r="X5814">
        <f>MONTH(Sales_Data[[#This Row],[Order_Date]])</f>
        <v>6</v>
      </c>
      <c r="Y5814" t="str">
        <f>"Q"&amp;ROUNDUP(MONTH(Sales_Data[[#This Row],[Order_Date]])/3,0)</f>
        <v>Q2</v>
      </c>
    </row>
    <row r="5815" spans="1:25" x14ac:dyDescent="0.3">
      <c r="A5815" t="s">
        <v>7606</v>
      </c>
      <c r="B5815" s="1">
        <v>45805</v>
      </c>
      <c r="C5815" t="s">
        <v>4397</v>
      </c>
      <c r="D5815" t="s">
        <v>252</v>
      </c>
      <c r="E5815" t="s">
        <v>30</v>
      </c>
      <c r="F5815" t="s">
        <v>156</v>
      </c>
      <c r="G5815" t="s">
        <v>67</v>
      </c>
      <c r="H5815" t="s">
        <v>121</v>
      </c>
      <c r="I5815" t="s">
        <v>122</v>
      </c>
      <c r="J5815">
        <v>1</v>
      </c>
      <c r="K5815">
        <v>992.23</v>
      </c>
      <c r="L5815">
        <v>0</v>
      </c>
      <c r="M5815">
        <v>864.35</v>
      </c>
      <c r="N5815" t="s">
        <v>52</v>
      </c>
      <c r="O5815" t="s">
        <v>53</v>
      </c>
      <c r="P5815" t="s">
        <v>44</v>
      </c>
      <c r="Q5815">
        <f>Sales_Data[[#This Row],[Quantity]]*Sales_Data[[#This Row],[Unit_Price]]</f>
        <v>992.23</v>
      </c>
      <c r="R5815">
        <f>Sales_Data[[#This Row],[Gross_Sales]]*Sales_Data[[#This Row],[Discount]]</f>
        <v>0</v>
      </c>
      <c r="S5815">
        <f>Sales_Data[[#This Row],[Gross_Sales]]-Sales_Data[[#This Row],[Discount_Amount]]</f>
        <v>992.23</v>
      </c>
      <c r="T5815">
        <f>Sales_Data[[#This Row],[Net Sales]]-Sales_Data[[#This Row],[Cost]]</f>
        <v>127.88</v>
      </c>
      <c r="U5815" s="2">
        <f>Sales_Data[[#This Row],[Profit]]/Sales_Data[[#This Row],[Net Sales]]</f>
        <v>0.1288814085443899</v>
      </c>
      <c r="V5815">
        <f>YEAR(Sales_Data[[#This Row],[Order_Date]])</f>
        <v>2025</v>
      </c>
      <c r="W5815" t="str">
        <f>TEXT(Sales_Data[[#This Row],[Order_Date]],"mmm")</f>
        <v>May</v>
      </c>
      <c r="X5815">
        <f>MONTH(Sales_Data[[#This Row],[Order_Date]])</f>
        <v>5</v>
      </c>
      <c r="Y5815" t="str">
        <f>"Q"&amp;ROUNDUP(MONTH(Sales_Data[[#This Row],[Order_Date]])/3,0)</f>
        <v>Q2</v>
      </c>
    </row>
    <row r="5816" spans="1:25" x14ac:dyDescent="0.3">
      <c r="A5816" t="s">
        <v>7607</v>
      </c>
      <c r="B5816" s="1">
        <v>45675</v>
      </c>
      <c r="C5816" t="s">
        <v>1173</v>
      </c>
      <c r="D5816" t="s">
        <v>381</v>
      </c>
      <c r="E5816" t="s">
        <v>19</v>
      </c>
      <c r="F5816" t="s">
        <v>57</v>
      </c>
      <c r="G5816" t="s">
        <v>41</v>
      </c>
      <c r="H5816" t="s">
        <v>42</v>
      </c>
      <c r="I5816" t="s">
        <v>43</v>
      </c>
      <c r="J5816">
        <v>1</v>
      </c>
      <c r="K5816">
        <v>3987.41</v>
      </c>
      <c r="L5816">
        <v>0</v>
      </c>
      <c r="M5816">
        <v>3111.7</v>
      </c>
      <c r="N5816" t="s">
        <v>52</v>
      </c>
      <c r="O5816" t="s">
        <v>35</v>
      </c>
      <c r="P5816" t="s">
        <v>44</v>
      </c>
      <c r="Q5816">
        <f>Sales_Data[[#This Row],[Quantity]]*Sales_Data[[#This Row],[Unit_Price]]</f>
        <v>3987.41</v>
      </c>
      <c r="R5816">
        <f>Sales_Data[[#This Row],[Gross_Sales]]*Sales_Data[[#This Row],[Discount]]</f>
        <v>0</v>
      </c>
      <c r="S5816">
        <f>Sales_Data[[#This Row],[Gross_Sales]]-Sales_Data[[#This Row],[Discount_Amount]]</f>
        <v>3987.41</v>
      </c>
      <c r="T5816">
        <f>Sales_Data[[#This Row],[Net Sales]]-Sales_Data[[#This Row],[Cost]]</f>
        <v>875.71</v>
      </c>
      <c r="U5816" s="2">
        <f>Sales_Data[[#This Row],[Profit]]/Sales_Data[[#This Row],[Net Sales]]</f>
        <v>0.21961875001567435</v>
      </c>
      <c r="V5816">
        <f>YEAR(Sales_Data[[#This Row],[Order_Date]])</f>
        <v>2025</v>
      </c>
      <c r="W5816" t="str">
        <f>TEXT(Sales_Data[[#This Row],[Order_Date]],"mmm")</f>
        <v>Jan</v>
      </c>
      <c r="X5816">
        <f>MONTH(Sales_Data[[#This Row],[Order_Date]])</f>
        <v>1</v>
      </c>
      <c r="Y5816" t="str">
        <f>"Q"&amp;ROUNDUP(MONTH(Sales_Data[[#This Row],[Order_Date]])/3,0)</f>
        <v>Q1</v>
      </c>
    </row>
    <row r="5817" spans="1:25" x14ac:dyDescent="0.3">
      <c r="A5817" t="s">
        <v>7608</v>
      </c>
      <c r="B5817" s="1">
        <v>45951</v>
      </c>
      <c r="C5817" t="s">
        <v>5655</v>
      </c>
      <c r="D5817" t="s">
        <v>341</v>
      </c>
      <c r="E5817" t="s">
        <v>30</v>
      </c>
      <c r="F5817" t="s">
        <v>156</v>
      </c>
      <c r="G5817" t="s">
        <v>75</v>
      </c>
      <c r="H5817" t="s">
        <v>76</v>
      </c>
      <c r="I5817" t="s">
        <v>108</v>
      </c>
      <c r="J5817">
        <v>4</v>
      </c>
      <c r="K5817">
        <v>3226.78</v>
      </c>
      <c r="L5817">
        <v>0.1</v>
      </c>
      <c r="M5817">
        <v>7631.49</v>
      </c>
      <c r="N5817" t="s">
        <v>70</v>
      </c>
      <c r="O5817" t="s">
        <v>35</v>
      </c>
      <c r="P5817" t="s">
        <v>44</v>
      </c>
      <c r="Q5817">
        <f>Sales_Data[[#This Row],[Quantity]]*Sales_Data[[#This Row],[Unit_Price]]</f>
        <v>12907.12</v>
      </c>
      <c r="R5817">
        <f>Sales_Data[[#This Row],[Gross_Sales]]*Sales_Data[[#This Row],[Discount]]</f>
        <v>1290.7120000000002</v>
      </c>
      <c r="S5817">
        <f>Sales_Data[[#This Row],[Gross_Sales]]-Sales_Data[[#This Row],[Discount_Amount]]</f>
        <v>11616.408000000001</v>
      </c>
      <c r="T5817">
        <f>Sales_Data[[#This Row],[Net Sales]]-Sales_Data[[#This Row],[Cost]]</f>
        <v>3984.9180000000015</v>
      </c>
      <c r="U5817" s="2">
        <f>Sales_Data[[#This Row],[Profit]]/Sales_Data[[#This Row],[Net Sales]]</f>
        <v>0.34304218653477059</v>
      </c>
      <c r="V5817">
        <f>YEAR(Sales_Data[[#This Row],[Order_Date]])</f>
        <v>2025</v>
      </c>
      <c r="W5817" t="str">
        <f>TEXT(Sales_Data[[#This Row],[Order_Date]],"mmm")</f>
        <v>Oct</v>
      </c>
      <c r="X5817">
        <f>MONTH(Sales_Data[[#This Row],[Order_Date]])</f>
        <v>10</v>
      </c>
      <c r="Y5817" t="str">
        <f>"Q"&amp;ROUNDUP(MONTH(Sales_Data[[#This Row],[Order_Date]])/3,0)</f>
        <v>Q4</v>
      </c>
    </row>
    <row r="5818" spans="1:25" x14ac:dyDescent="0.3">
      <c r="A5818" t="s">
        <v>7609</v>
      </c>
      <c r="B5818" s="1">
        <v>45852</v>
      </c>
      <c r="C5818" t="s">
        <v>4671</v>
      </c>
      <c r="D5818" t="s">
        <v>381</v>
      </c>
      <c r="E5818" t="s">
        <v>48</v>
      </c>
      <c r="F5818" t="s">
        <v>152</v>
      </c>
      <c r="G5818" t="s">
        <v>32</v>
      </c>
      <c r="H5818" t="s">
        <v>33</v>
      </c>
      <c r="I5818" t="s">
        <v>34</v>
      </c>
      <c r="J5818">
        <v>1</v>
      </c>
      <c r="K5818">
        <v>64443.01</v>
      </c>
      <c r="L5818">
        <v>0.05</v>
      </c>
      <c r="M5818">
        <v>41946.76</v>
      </c>
      <c r="N5818" t="s">
        <v>70</v>
      </c>
      <c r="O5818" t="s">
        <v>35</v>
      </c>
      <c r="P5818" t="s">
        <v>71</v>
      </c>
      <c r="Q5818">
        <f>Sales_Data[[#This Row],[Quantity]]*Sales_Data[[#This Row],[Unit_Price]]</f>
        <v>64443.01</v>
      </c>
      <c r="R5818">
        <f>Sales_Data[[#This Row],[Gross_Sales]]*Sales_Data[[#This Row],[Discount]]</f>
        <v>3222.1505000000002</v>
      </c>
      <c r="S5818">
        <f>Sales_Data[[#This Row],[Gross_Sales]]-Sales_Data[[#This Row],[Discount_Amount]]</f>
        <v>61220.859499999999</v>
      </c>
      <c r="T5818">
        <f>Sales_Data[[#This Row],[Net Sales]]-Sales_Data[[#This Row],[Cost]]</f>
        <v>19274.099499999997</v>
      </c>
      <c r="U5818" s="2">
        <f>Sales_Data[[#This Row],[Profit]]/Sales_Data[[#This Row],[Net Sales]]</f>
        <v>0.31482895956401913</v>
      </c>
      <c r="V5818">
        <f>YEAR(Sales_Data[[#This Row],[Order_Date]])</f>
        <v>2025</v>
      </c>
      <c r="W5818" t="str">
        <f>TEXT(Sales_Data[[#This Row],[Order_Date]],"mmm")</f>
        <v>Jul</v>
      </c>
      <c r="X5818">
        <f>MONTH(Sales_Data[[#This Row],[Order_Date]])</f>
        <v>7</v>
      </c>
      <c r="Y5818" t="str">
        <f>"Q"&amp;ROUNDUP(MONTH(Sales_Data[[#This Row],[Order_Date]])/3,0)</f>
        <v>Q3</v>
      </c>
    </row>
    <row r="5819" spans="1:25" x14ac:dyDescent="0.3">
      <c r="A5819" t="s">
        <v>7610</v>
      </c>
      <c r="B5819" s="1">
        <v>45808</v>
      </c>
      <c r="C5819" t="s">
        <v>4299</v>
      </c>
      <c r="D5819" t="s">
        <v>215</v>
      </c>
      <c r="E5819" t="s">
        <v>30</v>
      </c>
      <c r="F5819" t="s">
        <v>87</v>
      </c>
      <c r="G5819" t="s">
        <v>67</v>
      </c>
      <c r="H5819" t="s">
        <v>133</v>
      </c>
      <c r="I5819" t="s">
        <v>134</v>
      </c>
      <c r="J5819">
        <v>2</v>
      </c>
      <c r="K5819">
        <v>4482.54</v>
      </c>
      <c r="L5819">
        <v>0.1</v>
      </c>
      <c r="M5819">
        <v>5880.86</v>
      </c>
      <c r="N5819" t="s">
        <v>52</v>
      </c>
      <c r="O5819" t="s">
        <v>35</v>
      </c>
      <c r="P5819" t="s">
        <v>44</v>
      </c>
      <c r="Q5819">
        <f>Sales_Data[[#This Row],[Quantity]]*Sales_Data[[#This Row],[Unit_Price]]</f>
        <v>8965.08</v>
      </c>
      <c r="R5819">
        <f>Sales_Data[[#This Row],[Gross_Sales]]*Sales_Data[[#This Row],[Discount]]</f>
        <v>896.50800000000004</v>
      </c>
      <c r="S5819">
        <f>Sales_Data[[#This Row],[Gross_Sales]]-Sales_Data[[#This Row],[Discount_Amount]]</f>
        <v>8068.5720000000001</v>
      </c>
      <c r="T5819">
        <f>Sales_Data[[#This Row],[Net Sales]]-Sales_Data[[#This Row],[Cost]]</f>
        <v>2187.7120000000004</v>
      </c>
      <c r="U5819" s="2">
        <f>Sales_Data[[#This Row],[Profit]]/Sales_Data[[#This Row],[Net Sales]]</f>
        <v>0.27113992414023202</v>
      </c>
      <c r="V5819">
        <f>YEAR(Sales_Data[[#This Row],[Order_Date]])</f>
        <v>2025</v>
      </c>
      <c r="W5819" t="str">
        <f>TEXT(Sales_Data[[#This Row],[Order_Date]],"mmm")</f>
        <v>May</v>
      </c>
      <c r="X5819">
        <f>MONTH(Sales_Data[[#This Row],[Order_Date]])</f>
        <v>5</v>
      </c>
      <c r="Y5819" t="str">
        <f>"Q"&amp;ROUNDUP(MONTH(Sales_Data[[#This Row],[Order_Date]])/3,0)</f>
        <v>Q2</v>
      </c>
    </row>
    <row r="5820" spans="1:25" x14ac:dyDescent="0.3">
      <c r="A5820" t="s">
        <v>7611</v>
      </c>
      <c r="B5820" s="1">
        <v>46022</v>
      </c>
      <c r="C5820" t="s">
        <v>4620</v>
      </c>
      <c r="D5820" t="s">
        <v>218</v>
      </c>
      <c r="E5820" t="s">
        <v>39</v>
      </c>
      <c r="F5820" t="s">
        <v>202</v>
      </c>
      <c r="G5820" t="s">
        <v>41</v>
      </c>
      <c r="H5820" t="s">
        <v>171</v>
      </c>
      <c r="I5820" t="s">
        <v>172</v>
      </c>
      <c r="J5820">
        <v>3</v>
      </c>
      <c r="K5820">
        <v>4314.51</v>
      </c>
      <c r="L5820">
        <v>0.15</v>
      </c>
      <c r="M5820">
        <v>9588.44</v>
      </c>
      <c r="N5820" t="s">
        <v>109</v>
      </c>
      <c r="O5820" t="s">
        <v>35</v>
      </c>
      <c r="P5820" t="s">
        <v>26</v>
      </c>
      <c r="Q5820">
        <f>Sales_Data[[#This Row],[Quantity]]*Sales_Data[[#This Row],[Unit_Price]]</f>
        <v>12943.53</v>
      </c>
      <c r="R5820">
        <f>Sales_Data[[#This Row],[Gross_Sales]]*Sales_Data[[#This Row],[Discount]]</f>
        <v>1941.5295000000001</v>
      </c>
      <c r="S5820">
        <f>Sales_Data[[#This Row],[Gross_Sales]]-Sales_Data[[#This Row],[Discount_Amount]]</f>
        <v>11002.0005</v>
      </c>
      <c r="T5820">
        <f>Sales_Data[[#This Row],[Net Sales]]-Sales_Data[[#This Row],[Cost]]</f>
        <v>1413.5604999999996</v>
      </c>
      <c r="U5820" s="2">
        <f>Sales_Data[[#This Row],[Profit]]/Sales_Data[[#This Row],[Net Sales]]</f>
        <v>0.12848213377194442</v>
      </c>
      <c r="V5820">
        <f>YEAR(Sales_Data[[#This Row],[Order_Date]])</f>
        <v>2025</v>
      </c>
      <c r="W5820" t="str">
        <f>TEXT(Sales_Data[[#This Row],[Order_Date]],"mmm")</f>
        <v>Dec</v>
      </c>
      <c r="X5820">
        <f>MONTH(Sales_Data[[#This Row],[Order_Date]])</f>
        <v>12</v>
      </c>
      <c r="Y5820" t="str">
        <f>"Q"&amp;ROUNDUP(MONTH(Sales_Data[[#This Row],[Order_Date]])/3,0)</f>
        <v>Q4</v>
      </c>
    </row>
    <row r="5821" spans="1:25" x14ac:dyDescent="0.3">
      <c r="A5821" t="s">
        <v>7612</v>
      </c>
      <c r="B5821" s="1">
        <v>45780</v>
      </c>
      <c r="C5821" t="s">
        <v>6403</v>
      </c>
      <c r="D5821" t="s">
        <v>95</v>
      </c>
      <c r="E5821" t="s">
        <v>48</v>
      </c>
      <c r="F5821" t="s">
        <v>49</v>
      </c>
      <c r="G5821" t="s">
        <v>41</v>
      </c>
      <c r="H5821" t="s">
        <v>102</v>
      </c>
      <c r="I5821" t="s">
        <v>103</v>
      </c>
      <c r="J5821">
        <v>1</v>
      </c>
      <c r="K5821">
        <v>35697.08</v>
      </c>
      <c r="L5821">
        <v>0.05</v>
      </c>
      <c r="M5821">
        <v>22059.71</v>
      </c>
      <c r="N5821" t="s">
        <v>52</v>
      </c>
      <c r="O5821" t="s">
        <v>35</v>
      </c>
      <c r="P5821" t="s">
        <v>44</v>
      </c>
      <c r="Q5821">
        <f>Sales_Data[[#This Row],[Quantity]]*Sales_Data[[#This Row],[Unit_Price]]</f>
        <v>35697.08</v>
      </c>
      <c r="R5821">
        <f>Sales_Data[[#This Row],[Gross_Sales]]*Sales_Data[[#This Row],[Discount]]</f>
        <v>1784.8540000000003</v>
      </c>
      <c r="S5821">
        <f>Sales_Data[[#This Row],[Gross_Sales]]-Sales_Data[[#This Row],[Discount_Amount]]</f>
        <v>33912.226000000002</v>
      </c>
      <c r="T5821">
        <f>Sales_Data[[#This Row],[Net Sales]]-Sales_Data[[#This Row],[Cost]]</f>
        <v>11852.516000000003</v>
      </c>
      <c r="U5821" s="2">
        <f>Sales_Data[[#This Row],[Profit]]/Sales_Data[[#This Row],[Net Sales]]</f>
        <v>0.34950569154616989</v>
      </c>
      <c r="V5821">
        <f>YEAR(Sales_Data[[#This Row],[Order_Date]])</f>
        <v>2025</v>
      </c>
      <c r="W5821" t="str">
        <f>TEXT(Sales_Data[[#This Row],[Order_Date]],"mmm")</f>
        <v>May</v>
      </c>
      <c r="X5821">
        <f>MONTH(Sales_Data[[#This Row],[Order_Date]])</f>
        <v>5</v>
      </c>
      <c r="Y5821" t="str">
        <f>"Q"&amp;ROUNDUP(MONTH(Sales_Data[[#This Row],[Order_Date]])/3,0)</f>
        <v>Q2</v>
      </c>
    </row>
    <row r="5822" spans="1:25" x14ac:dyDescent="0.3">
      <c r="A5822" t="s">
        <v>7613</v>
      </c>
      <c r="B5822" s="1">
        <v>45844</v>
      </c>
      <c r="C5822" t="s">
        <v>6229</v>
      </c>
      <c r="D5822" t="s">
        <v>238</v>
      </c>
      <c r="E5822" t="s">
        <v>19</v>
      </c>
      <c r="F5822" t="s">
        <v>20</v>
      </c>
      <c r="G5822" t="s">
        <v>67</v>
      </c>
      <c r="H5822" t="s">
        <v>88</v>
      </c>
      <c r="I5822" t="s">
        <v>89</v>
      </c>
      <c r="J5822">
        <v>3</v>
      </c>
      <c r="K5822">
        <v>17972.060000000001</v>
      </c>
      <c r="L5822">
        <v>0</v>
      </c>
      <c r="M5822">
        <v>39417.410000000003</v>
      </c>
      <c r="N5822" t="s">
        <v>52</v>
      </c>
      <c r="O5822" t="s">
        <v>25</v>
      </c>
      <c r="P5822" t="s">
        <v>26</v>
      </c>
      <c r="Q5822">
        <f>Sales_Data[[#This Row],[Quantity]]*Sales_Data[[#This Row],[Unit_Price]]</f>
        <v>53916.180000000008</v>
      </c>
      <c r="R5822">
        <f>Sales_Data[[#This Row],[Gross_Sales]]*Sales_Data[[#This Row],[Discount]]</f>
        <v>0</v>
      </c>
      <c r="S5822">
        <f>Sales_Data[[#This Row],[Gross_Sales]]-Sales_Data[[#This Row],[Discount_Amount]]</f>
        <v>53916.180000000008</v>
      </c>
      <c r="T5822">
        <f>Sales_Data[[#This Row],[Net Sales]]-Sales_Data[[#This Row],[Cost]]</f>
        <v>14498.770000000004</v>
      </c>
      <c r="U5822" s="2">
        <f>Sales_Data[[#This Row],[Profit]]/Sales_Data[[#This Row],[Net Sales]]</f>
        <v>0.26891315371378316</v>
      </c>
      <c r="V5822">
        <f>YEAR(Sales_Data[[#This Row],[Order_Date]])</f>
        <v>2025</v>
      </c>
      <c r="W5822" t="str">
        <f>TEXT(Sales_Data[[#This Row],[Order_Date]],"mmm")</f>
        <v>Jul</v>
      </c>
      <c r="X5822">
        <f>MONTH(Sales_Data[[#This Row],[Order_Date]])</f>
        <v>7</v>
      </c>
      <c r="Y5822" t="str">
        <f>"Q"&amp;ROUNDUP(MONTH(Sales_Data[[#This Row],[Order_Date]])/3,0)</f>
        <v>Q3</v>
      </c>
    </row>
    <row r="5823" spans="1:25" x14ac:dyDescent="0.3">
      <c r="A5823" t="s">
        <v>7614</v>
      </c>
      <c r="B5823" s="1">
        <v>45806</v>
      </c>
      <c r="C5823" t="s">
        <v>2732</v>
      </c>
      <c r="D5823" t="s">
        <v>497</v>
      </c>
      <c r="E5823" t="s">
        <v>119</v>
      </c>
      <c r="F5823" t="s">
        <v>249</v>
      </c>
      <c r="G5823" t="s">
        <v>41</v>
      </c>
      <c r="H5823" t="s">
        <v>147</v>
      </c>
      <c r="I5823" t="s">
        <v>369</v>
      </c>
      <c r="J5823">
        <v>1</v>
      </c>
      <c r="K5823">
        <v>5152.88</v>
      </c>
      <c r="L5823">
        <v>0</v>
      </c>
      <c r="M5823">
        <v>3780.52</v>
      </c>
      <c r="N5823" t="s">
        <v>24</v>
      </c>
      <c r="O5823" t="s">
        <v>35</v>
      </c>
      <c r="P5823" t="s">
        <v>26</v>
      </c>
      <c r="Q5823">
        <f>Sales_Data[[#This Row],[Quantity]]*Sales_Data[[#This Row],[Unit_Price]]</f>
        <v>5152.88</v>
      </c>
      <c r="R5823">
        <f>Sales_Data[[#This Row],[Gross_Sales]]*Sales_Data[[#This Row],[Discount]]</f>
        <v>0</v>
      </c>
      <c r="S5823">
        <f>Sales_Data[[#This Row],[Gross_Sales]]-Sales_Data[[#This Row],[Discount_Amount]]</f>
        <v>5152.88</v>
      </c>
      <c r="T5823">
        <f>Sales_Data[[#This Row],[Net Sales]]-Sales_Data[[#This Row],[Cost]]</f>
        <v>1372.3600000000001</v>
      </c>
      <c r="U5823" s="2">
        <f>Sales_Data[[#This Row],[Profit]]/Sales_Data[[#This Row],[Net Sales]]</f>
        <v>0.2663287326698856</v>
      </c>
      <c r="V5823">
        <f>YEAR(Sales_Data[[#This Row],[Order_Date]])</f>
        <v>2025</v>
      </c>
      <c r="W5823" t="str">
        <f>TEXT(Sales_Data[[#This Row],[Order_Date]],"mmm")</f>
        <v>May</v>
      </c>
      <c r="X5823">
        <f>MONTH(Sales_Data[[#This Row],[Order_Date]])</f>
        <v>5</v>
      </c>
      <c r="Y5823" t="str">
        <f>"Q"&amp;ROUNDUP(MONTH(Sales_Data[[#This Row],[Order_Date]])/3,0)</f>
        <v>Q2</v>
      </c>
    </row>
    <row r="5824" spans="1:25" x14ac:dyDescent="0.3">
      <c r="A5824" t="s">
        <v>7615</v>
      </c>
      <c r="B5824" s="1">
        <v>45761</v>
      </c>
      <c r="C5824" t="s">
        <v>3780</v>
      </c>
      <c r="D5824" t="s">
        <v>699</v>
      </c>
      <c r="E5824" t="s">
        <v>30</v>
      </c>
      <c r="F5824" t="s">
        <v>156</v>
      </c>
      <c r="G5824" t="s">
        <v>67</v>
      </c>
      <c r="H5824" t="s">
        <v>133</v>
      </c>
      <c r="I5824" t="s">
        <v>138</v>
      </c>
      <c r="J5824">
        <v>3</v>
      </c>
      <c r="K5824">
        <v>2245.5500000000002</v>
      </c>
      <c r="L5824">
        <v>0</v>
      </c>
      <c r="M5824">
        <v>5914.54</v>
      </c>
      <c r="N5824" t="s">
        <v>52</v>
      </c>
      <c r="O5824" t="s">
        <v>35</v>
      </c>
      <c r="P5824" t="s">
        <v>26</v>
      </c>
      <c r="Q5824">
        <f>Sales_Data[[#This Row],[Quantity]]*Sales_Data[[#This Row],[Unit_Price]]</f>
        <v>6736.6500000000005</v>
      </c>
      <c r="R5824">
        <f>Sales_Data[[#This Row],[Gross_Sales]]*Sales_Data[[#This Row],[Discount]]</f>
        <v>0</v>
      </c>
      <c r="S5824">
        <f>Sales_Data[[#This Row],[Gross_Sales]]-Sales_Data[[#This Row],[Discount_Amount]]</f>
        <v>6736.6500000000005</v>
      </c>
      <c r="T5824">
        <f>Sales_Data[[#This Row],[Net Sales]]-Sales_Data[[#This Row],[Cost]]</f>
        <v>822.11000000000058</v>
      </c>
      <c r="U5824" s="2">
        <f>Sales_Data[[#This Row],[Profit]]/Sales_Data[[#This Row],[Net Sales]]</f>
        <v>0.12203543304164541</v>
      </c>
      <c r="V5824">
        <f>YEAR(Sales_Data[[#This Row],[Order_Date]])</f>
        <v>2025</v>
      </c>
      <c r="W5824" t="str">
        <f>TEXT(Sales_Data[[#This Row],[Order_Date]],"mmm")</f>
        <v>Apr</v>
      </c>
      <c r="X5824">
        <f>MONTH(Sales_Data[[#This Row],[Order_Date]])</f>
        <v>4</v>
      </c>
      <c r="Y5824" t="str">
        <f>"Q"&amp;ROUNDUP(MONTH(Sales_Data[[#This Row],[Order_Date]])/3,0)</f>
        <v>Q2</v>
      </c>
    </row>
    <row r="5825" spans="1:25" x14ac:dyDescent="0.3">
      <c r="A5825" t="s">
        <v>7616</v>
      </c>
      <c r="B5825" s="1">
        <v>45900</v>
      </c>
      <c r="C5825" t="s">
        <v>1454</v>
      </c>
      <c r="D5825" t="s">
        <v>141</v>
      </c>
      <c r="E5825" t="s">
        <v>39</v>
      </c>
      <c r="F5825" t="s">
        <v>202</v>
      </c>
      <c r="G5825" t="s">
        <v>21</v>
      </c>
      <c r="H5825" t="s">
        <v>297</v>
      </c>
      <c r="I5825" t="s">
        <v>494</v>
      </c>
      <c r="J5825">
        <v>1</v>
      </c>
      <c r="K5825">
        <v>6403.07</v>
      </c>
      <c r="L5825">
        <v>0.05</v>
      </c>
      <c r="M5825">
        <v>4076.23</v>
      </c>
      <c r="N5825" t="s">
        <v>24</v>
      </c>
      <c r="O5825" t="s">
        <v>25</v>
      </c>
      <c r="P5825" t="s">
        <v>44</v>
      </c>
      <c r="Q5825">
        <f>Sales_Data[[#This Row],[Quantity]]*Sales_Data[[#This Row],[Unit_Price]]</f>
        <v>6403.07</v>
      </c>
      <c r="R5825">
        <f>Sales_Data[[#This Row],[Gross_Sales]]*Sales_Data[[#This Row],[Discount]]</f>
        <v>320.15350000000001</v>
      </c>
      <c r="S5825">
        <f>Sales_Data[[#This Row],[Gross_Sales]]-Sales_Data[[#This Row],[Discount_Amount]]</f>
        <v>6082.9164999999994</v>
      </c>
      <c r="T5825">
        <f>Sales_Data[[#This Row],[Net Sales]]-Sales_Data[[#This Row],[Cost]]</f>
        <v>2006.6864999999993</v>
      </c>
      <c r="U5825" s="2">
        <f>Sales_Data[[#This Row],[Profit]]/Sales_Data[[#This Row],[Net Sales]]</f>
        <v>0.3298888781392938</v>
      </c>
      <c r="V5825">
        <f>YEAR(Sales_Data[[#This Row],[Order_Date]])</f>
        <v>2025</v>
      </c>
      <c r="W5825" t="str">
        <f>TEXT(Sales_Data[[#This Row],[Order_Date]],"mmm")</f>
        <v>Aug</v>
      </c>
      <c r="X5825">
        <f>MONTH(Sales_Data[[#This Row],[Order_Date]])</f>
        <v>8</v>
      </c>
      <c r="Y5825" t="str">
        <f>"Q"&amp;ROUNDUP(MONTH(Sales_Data[[#This Row],[Order_Date]])/3,0)</f>
        <v>Q3</v>
      </c>
    </row>
    <row r="5826" spans="1:25" x14ac:dyDescent="0.3">
      <c r="A5826" t="s">
        <v>7617</v>
      </c>
      <c r="B5826" s="1">
        <v>45888</v>
      </c>
      <c r="C5826" t="s">
        <v>2818</v>
      </c>
      <c r="D5826" t="s">
        <v>387</v>
      </c>
      <c r="E5826" t="s">
        <v>48</v>
      </c>
      <c r="F5826" t="s">
        <v>126</v>
      </c>
      <c r="G5826" t="s">
        <v>21</v>
      </c>
      <c r="H5826" t="s">
        <v>297</v>
      </c>
      <c r="I5826" t="s">
        <v>494</v>
      </c>
      <c r="J5826">
        <v>2</v>
      </c>
      <c r="K5826">
        <v>16370.7</v>
      </c>
      <c r="L5826">
        <v>0.15</v>
      </c>
      <c r="M5826">
        <v>20643.830000000002</v>
      </c>
      <c r="N5826" t="s">
        <v>52</v>
      </c>
      <c r="O5826" t="s">
        <v>35</v>
      </c>
      <c r="P5826" t="s">
        <v>44</v>
      </c>
      <c r="Q5826">
        <f>Sales_Data[[#This Row],[Quantity]]*Sales_Data[[#This Row],[Unit_Price]]</f>
        <v>32741.4</v>
      </c>
      <c r="R5826">
        <f>Sales_Data[[#This Row],[Gross_Sales]]*Sales_Data[[#This Row],[Discount]]</f>
        <v>4911.21</v>
      </c>
      <c r="S5826">
        <f>Sales_Data[[#This Row],[Gross_Sales]]-Sales_Data[[#This Row],[Discount_Amount]]</f>
        <v>27830.190000000002</v>
      </c>
      <c r="T5826">
        <f>Sales_Data[[#This Row],[Net Sales]]-Sales_Data[[#This Row],[Cost]]</f>
        <v>7186.3600000000006</v>
      </c>
      <c r="U5826" s="2">
        <f>Sales_Data[[#This Row],[Profit]]/Sales_Data[[#This Row],[Net Sales]]</f>
        <v>0.25822173689795147</v>
      </c>
      <c r="V5826">
        <f>YEAR(Sales_Data[[#This Row],[Order_Date]])</f>
        <v>2025</v>
      </c>
      <c r="W5826" t="str">
        <f>TEXT(Sales_Data[[#This Row],[Order_Date]],"mmm")</f>
        <v>Aug</v>
      </c>
      <c r="X5826">
        <f>MONTH(Sales_Data[[#This Row],[Order_Date]])</f>
        <v>8</v>
      </c>
      <c r="Y5826" t="str">
        <f>"Q"&amp;ROUNDUP(MONTH(Sales_Data[[#This Row],[Order_Date]])/3,0)</f>
        <v>Q3</v>
      </c>
    </row>
    <row r="5827" spans="1:25" x14ac:dyDescent="0.3">
      <c r="A5827" t="s">
        <v>7618</v>
      </c>
      <c r="B5827" s="1">
        <v>45863</v>
      </c>
      <c r="C5827" t="s">
        <v>4053</v>
      </c>
      <c r="D5827" t="s">
        <v>1452</v>
      </c>
      <c r="E5827" t="s">
        <v>19</v>
      </c>
      <c r="F5827" t="s">
        <v>57</v>
      </c>
      <c r="G5827" t="s">
        <v>41</v>
      </c>
      <c r="H5827" t="s">
        <v>147</v>
      </c>
      <c r="I5827" t="s">
        <v>369</v>
      </c>
      <c r="J5827">
        <v>2</v>
      </c>
      <c r="K5827">
        <v>2387.1999999999998</v>
      </c>
      <c r="L5827">
        <v>0.1</v>
      </c>
      <c r="M5827">
        <v>3766.64</v>
      </c>
      <c r="N5827" t="s">
        <v>70</v>
      </c>
      <c r="O5827" t="s">
        <v>35</v>
      </c>
      <c r="P5827" t="s">
        <v>26</v>
      </c>
      <c r="Q5827">
        <f>Sales_Data[[#This Row],[Quantity]]*Sales_Data[[#This Row],[Unit_Price]]</f>
        <v>4774.3999999999996</v>
      </c>
      <c r="R5827">
        <f>Sales_Data[[#This Row],[Gross_Sales]]*Sales_Data[[#This Row],[Discount]]</f>
        <v>477.44</v>
      </c>
      <c r="S5827">
        <f>Sales_Data[[#This Row],[Gross_Sales]]-Sales_Data[[#This Row],[Discount_Amount]]</f>
        <v>4296.96</v>
      </c>
      <c r="T5827">
        <f>Sales_Data[[#This Row],[Net Sales]]-Sales_Data[[#This Row],[Cost]]</f>
        <v>530.32000000000016</v>
      </c>
      <c r="U5827" s="2">
        <f>Sales_Data[[#This Row],[Profit]]/Sales_Data[[#This Row],[Net Sales]]</f>
        <v>0.12341748585046176</v>
      </c>
      <c r="V5827">
        <f>YEAR(Sales_Data[[#This Row],[Order_Date]])</f>
        <v>2025</v>
      </c>
      <c r="W5827" t="str">
        <f>TEXT(Sales_Data[[#This Row],[Order_Date]],"mmm")</f>
        <v>Jul</v>
      </c>
      <c r="X5827">
        <f>MONTH(Sales_Data[[#This Row],[Order_Date]])</f>
        <v>7</v>
      </c>
      <c r="Y5827" t="str">
        <f>"Q"&amp;ROUNDUP(MONTH(Sales_Data[[#This Row],[Order_Date]])/3,0)</f>
        <v>Q3</v>
      </c>
    </row>
    <row r="5828" spans="1:25" x14ac:dyDescent="0.3">
      <c r="A5828" t="s">
        <v>7619</v>
      </c>
      <c r="B5828" s="1">
        <v>45855</v>
      </c>
      <c r="C5828" t="s">
        <v>938</v>
      </c>
      <c r="D5828" t="s">
        <v>397</v>
      </c>
      <c r="E5828" t="s">
        <v>48</v>
      </c>
      <c r="F5828" t="s">
        <v>126</v>
      </c>
      <c r="G5828" t="s">
        <v>21</v>
      </c>
      <c r="H5828" t="s">
        <v>127</v>
      </c>
      <c r="I5828" t="s">
        <v>342</v>
      </c>
      <c r="J5828">
        <v>2</v>
      </c>
      <c r="K5828">
        <v>41764.720000000001</v>
      </c>
      <c r="L5828">
        <v>0</v>
      </c>
      <c r="M5828">
        <v>66055.05</v>
      </c>
      <c r="N5828" t="s">
        <v>52</v>
      </c>
      <c r="O5828" t="s">
        <v>35</v>
      </c>
      <c r="P5828" t="s">
        <v>44</v>
      </c>
      <c r="Q5828">
        <f>Sales_Data[[#This Row],[Quantity]]*Sales_Data[[#This Row],[Unit_Price]]</f>
        <v>83529.440000000002</v>
      </c>
      <c r="R5828">
        <f>Sales_Data[[#This Row],[Gross_Sales]]*Sales_Data[[#This Row],[Discount]]</f>
        <v>0</v>
      </c>
      <c r="S5828">
        <f>Sales_Data[[#This Row],[Gross_Sales]]-Sales_Data[[#This Row],[Discount_Amount]]</f>
        <v>83529.440000000002</v>
      </c>
      <c r="T5828">
        <f>Sales_Data[[#This Row],[Net Sales]]-Sales_Data[[#This Row],[Cost]]</f>
        <v>17474.39</v>
      </c>
      <c r="U5828" s="2">
        <f>Sales_Data[[#This Row],[Profit]]/Sales_Data[[#This Row],[Net Sales]]</f>
        <v>0.2092003729463528</v>
      </c>
      <c r="V5828">
        <f>YEAR(Sales_Data[[#This Row],[Order_Date]])</f>
        <v>2025</v>
      </c>
      <c r="W5828" t="str">
        <f>TEXT(Sales_Data[[#This Row],[Order_Date]],"mmm")</f>
        <v>Jul</v>
      </c>
      <c r="X5828">
        <f>MONTH(Sales_Data[[#This Row],[Order_Date]])</f>
        <v>7</v>
      </c>
      <c r="Y5828" t="str">
        <f>"Q"&amp;ROUNDUP(MONTH(Sales_Data[[#This Row],[Order_Date]])/3,0)</f>
        <v>Q3</v>
      </c>
    </row>
    <row r="5829" spans="1:25" x14ac:dyDescent="0.3">
      <c r="A5829" t="s">
        <v>7620</v>
      </c>
      <c r="B5829" s="1">
        <v>45994</v>
      </c>
      <c r="C5829" t="s">
        <v>5467</v>
      </c>
      <c r="D5829" t="s">
        <v>209</v>
      </c>
      <c r="E5829" t="s">
        <v>48</v>
      </c>
      <c r="F5829" t="s">
        <v>132</v>
      </c>
      <c r="G5829" t="s">
        <v>21</v>
      </c>
      <c r="H5829" t="s">
        <v>230</v>
      </c>
      <c r="I5829" t="s">
        <v>231</v>
      </c>
      <c r="J5829">
        <v>2</v>
      </c>
      <c r="K5829">
        <v>7586.45</v>
      </c>
      <c r="L5829">
        <v>0.15</v>
      </c>
      <c r="M5829">
        <v>8549.6299999999992</v>
      </c>
      <c r="N5829" t="s">
        <v>52</v>
      </c>
      <c r="O5829" t="s">
        <v>35</v>
      </c>
      <c r="P5829" t="s">
        <v>71</v>
      </c>
      <c r="Q5829">
        <f>Sales_Data[[#This Row],[Quantity]]*Sales_Data[[#This Row],[Unit_Price]]</f>
        <v>15172.9</v>
      </c>
      <c r="R5829">
        <f>Sales_Data[[#This Row],[Gross_Sales]]*Sales_Data[[#This Row],[Discount]]</f>
        <v>2275.9349999999999</v>
      </c>
      <c r="S5829">
        <f>Sales_Data[[#This Row],[Gross_Sales]]-Sales_Data[[#This Row],[Discount_Amount]]</f>
        <v>12896.965</v>
      </c>
      <c r="T5829">
        <f>Sales_Data[[#This Row],[Net Sales]]-Sales_Data[[#This Row],[Cost]]</f>
        <v>4347.3350000000009</v>
      </c>
      <c r="U5829" s="2">
        <f>Sales_Data[[#This Row],[Profit]]/Sales_Data[[#This Row],[Net Sales]]</f>
        <v>0.3370820189091</v>
      </c>
      <c r="V5829">
        <f>YEAR(Sales_Data[[#This Row],[Order_Date]])</f>
        <v>2025</v>
      </c>
      <c r="W5829" t="str">
        <f>TEXT(Sales_Data[[#This Row],[Order_Date]],"mmm")</f>
        <v>Dec</v>
      </c>
      <c r="X5829">
        <f>MONTH(Sales_Data[[#This Row],[Order_Date]])</f>
        <v>12</v>
      </c>
      <c r="Y5829" t="str">
        <f>"Q"&amp;ROUNDUP(MONTH(Sales_Data[[#This Row],[Order_Date]])/3,0)</f>
        <v>Q4</v>
      </c>
    </row>
    <row r="5830" spans="1:25" x14ac:dyDescent="0.3">
      <c r="A5830" t="s">
        <v>7621</v>
      </c>
      <c r="B5830" s="1">
        <v>45744</v>
      </c>
      <c r="C5830" t="s">
        <v>1820</v>
      </c>
      <c r="D5830" t="s">
        <v>699</v>
      </c>
      <c r="E5830" t="s">
        <v>39</v>
      </c>
      <c r="F5830" t="s">
        <v>40</v>
      </c>
      <c r="G5830" t="s">
        <v>67</v>
      </c>
      <c r="H5830" t="s">
        <v>88</v>
      </c>
      <c r="I5830" t="s">
        <v>157</v>
      </c>
      <c r="J5830">
        <v>4</v>
      </c>
      <c r="K5830">
        <v>2862.78</v>
      </c>
      <c r="L5830">
        <v>0</v>
      </c>
      <c r="M5830">
        <v>9886.57</v>
      </c>
      <c r="N5830" t="s">
        <v>109</v>
      </c>
      <c r="O5830" t="s">
        <v>35</v>
      </c>
      <c r="P5830" t="s">
        <v>44</v>
      </c>
      <c r="Q5830">
        <f>Sales_Data[[#This Row],[Quantity]]*Sales_Data[[#This Row],[Unit_Price]]</f>
        <v>11451.12</v>
      </c>
      <c r="R5830">
        <f>Sales_Data[[#This Row],[Gross_Sales]]*Sales_Data[[#This Row],[Discount]]</f>
        <v>0</v>
      </c>
      <c r="S5830">
        <f>Sales_Data[[#This Row],[Gross_Sales]]-Sales_Data[[#This Row],[Discount_Amount]]</f>
        <v>11451.12</v>
      </c>
      <c r="T5830">
        <f>Sales_Data[[#This Row],[Net Sales]]-Sales_Data[[#This Row],[Cost]]</f>
        <v>1564.5500000000011</v>
      </c>
      <c r="U5830" s="2">
        <f>Sales_Data[[#This Row],[Profit]]/Sales_Data[[#This Row],[Net Sales]]</f>
        <v>0.13662855685732059</v>
      </c>
      <c r="V5830">
        <f>YEAR(Sales_Data[[#This Row],[Order_Date]])</f>
        <v>2025</v>
      </c>
      <c r="W5830" t="str">
        <f>TEXT(Sales_Data[[#This Row],[Order_Date]],"mmm")</f>
        <v>Mar</v>
      </c>
      <c r="X5830">
        <f>MONTH(Sales_Data[[#This Row],[Order_Date]])</f>
        <v>3</v>
      </c>
      <c r="Y5830" t="str">
        <f>"Q"&amp;ROUNDUP(MONTH(Sales_Data[[#This Row],[Order_Date]])/3,0)</f>
        <v>Q1</v>
      </c>
    </row>
    <row r="5831" spans="1:25" x14ac:dyDescent="0.3">
      <c r="A5831" t="s">
        <v>7622</v>
      </c>
      <c r="B5831" s="1">
        <v>45799</v>
      </c>
      <c r="C5831" t="s">
        <v>2582</v>
      </c>
      <c r="D5831" t="s">
        <v>322</v>
      </c>
      <c r="E5831" t="s">
        <v>119</v>
      </c>
      <c r="F5831" t="s">
        <v>146</v>
      </c>
      <c r="G5831" t="s">
        <v>67</v>
      </c>
      <c r="H5831" t="s">
        <v>133</v>
      </c>
      <c r="I5831" t="s">
        <v>134</v>
      </c>
      <c r="J5831">
        <v>2</v>
      </c>
      <c r="K5831">
        <v>4100.41</v>
      </c>
      <c r="L5831">
        <v>0.1</v>
      </c>
      <c r="M5831">
        <v>5617.65</v>
      </c>
      <c r="N5831" t="s">
        <v>24</v>
      </c>
      <c r="O5831" t="s">
        <v>35</v>
      </c>
      <c r="P5831" t="s">
        <v>26</v>
      </c>
      <c r="Q5831">
        <f>Sales_Data[[#This Row],[Quantity]]*Sales_Data[[#This Row],[Unit_Price]]</f>
        <v>8200.82</v>
      </c>
      <c r="R5831">
        <f>Sales_Data[[#This Row],[Gross_Sales]]*Sales_Data[[#This Row],[Discount]]</f>
        <v>820.08199999999999</v>
      </c>
      <c r="S5831">
        <f>Sales_Data[[#This Row],[Gross_Sales]]-Sales_Data[[#This Row],[Discount_Amount]]</f>
        <v>7380.7379999999994</v>
      </c>
      <c r="T5831">
        <f>Sales_Data[[#This Row],[Net Sales]]-Sales_Data[[#This Row],[Cost]]</f>
        <v>1763.0879999999997</v>
      </c>
      <c r="U5831" s="2">
        <f>Sales_Data[[#This Row],[Profit]]/Sales_Data[[#This Row],[Net Sales]]</f>
        <v>0.23887692531559851</v>
      </c>
      <c r="V5831">
        <f>YEAR(Sales_Data[[#This Row],[Order_Date]])</f>
        <v>2025</v>
      </c>
      <c r="W5831" t="str">
        <f>TEXT(Sales_Data[[#This Row],[Order_Date]],"mmm")</f>
        <v>May</v>
      </c>
      <c r="X5831">
        <f>MONTH(Sales_Data[[#This Row],[Order_Date]])</f>
        <v>5</v>
      </c>
      <c r="Y5831" t="str">
        <f>"Q"&amp;ROUNDUP(MONTH(Sales_Data[[#This Row],[Order_Date]])/3,0)</f>
        <v>Q2</v>
      </c>
    </row>
    <row r="5832" spans="1:25" x14ac:dyDescent="0.3">
      <c r="A5832" t="s">
        <v>7623</v>
      </c>
      <c r="B5832" s="1">
        <v>45974</v>
      </c>
      <c r="C5832" t="s">
        <v>682</v>
      </c>
      <c r="D5832" t="s">
        <v>615</v>
      </c>
      <c r="E5832" t="s">
        <v>39</v>
      </c>
      <c r="F5832" t="s">
        <v>202</v>
      </c>
      <c r="G5832" t="s">
        <v>41</v>
      </c>
      <c r="H5832" t="s">
        <v>42</v>
      </c>
      <c r="I5832" t="s">
        <v>43</v>
      </c>
      <c r="J5832">
        <v>4</v>
      </c>
      <c r="K5832">
        <v>4013.75</v>
      </c>
      <c r="L5832">
        <v>0</v>
      </c>
      <c r="M5832">
        <v>13352.08</v>
      </c>
      <c r="N5832" t="s">
        <v>24</v>
      </c>
      <c r="O5832" t="s">
        <v>35</v>
      </c>
      <c r="P5832" t="s">
        <v>26</v>
      </c>
      <c r="Q5832">
        <f>Sales_Data[[#This Row],[Quantity]]*Sales_Data[[#This Row],[Unit_Price]]</f>
        <v>16055</v>
      </c>
      <c r="R5832">
        <f>Sales_Data[[#This Row],[Gross_Sales]]*Sales_Data[[#This Row],[Discount]]</f>
        <v>0</v>
      </c>
      <c r="S5832">
        <f>Sales_Data[[#This Row],[Gross_Sales]]-Sales_Data[[#This Row],[Discount_Amount]]</f>
        <v>16055</v>
      </c>
      <c r="T5832">
        <f>Sales_Data[[#This Row],[Net Sales]]-Sales_Data[[#This Row],[Cost]]</f>
        <v>2702.92</v>
      </c>
      <c r="U5832" s="2">
        <f>Sales_Data[[#This Row],[Profit]]/Sales_Data[[#This Row],[Net Sales]]</f>
        <v>0.16835378386795391</v>
      </c>
      <c r="V5832">
        <f>YEAR(Sales_Data[[#This Row],[Order_Date]])</f>
        <v>2025</v>
      </c>
      <c r="W5832" t="str">
        <f>TEXT(Sales_Data[[#This Row],[Order_Date]],"mmm")</f>
        <v>Nov</v>
      </c>
      <c r="X5832">
        <f>MONTH(Sales_Data[[#This Row],[Order_Date]])</f>
        <v>11</v>
      </c>
      <c r="Y5832" t="str">
        <f>"Q"&amp;ROUNDUP(MONTH(Sales_Data[[#This Row],[Order_Date]])/3,0)</f>
        <v>Q4</v>
      </c>
    </row>
    <row r="5833" spans="1:25" x14ac:dyDescent="0.3">
      <c r="A5833" t="s">
        <v>7624</v>
      </c>
      <c r="B5833" s="1">
        <v>45856</v>
      </c>
      <c r="C5833" t="s">
        <v>2591</v>
      </c>
      <c r="D5833" t="s">
        <v>694</v>
      </c>
      <c r="E5833" t="s">
        <v>48</v>
      </c>
      <c r="F5833" t="s">
        <v>164</v>
      </c>
      <c r="G5833" t="s">
        <v>21</v>
      </c>
      <c r="H5833" t="s">
        <v>230</v>
      </c>
      <c r="I5833" t="s">
        <v>231</v>
      </c>
      <c r="J5833">
        <v>1</v>
      </c>
      <c r="K5833">
        <v>64470.38</v>
      </c>
      <c r="L5833">
        <v>0</v>
      </c>
      <c r="M5833">
        <v>53482.27</v>
      </c>
      <c r="N5833" t="s">
        <v>24</v>
      </c>
      <c r="O5833" t="s">
        <v>35</v>
      </c>
      <c r="P5833" t="s">
        <v>44</v>
      </c>
      <c r="Q5833">
        <f>Sales_Data[[#This Row],[Quantity]]*Sales_Data[[#This Row],[Unit_Price]]</f>
        <v>64470.38</v>
      </c>
      <c r="R5833">
        <f>Sales_Data[[#This Row],[Gross_Sales]]*Sales_Data[[#This Row],[Discount]]</f>
        <v>0</v>
      </c>
      <c r="S5833">
        <f>Sales_Data[[#This Row],[Gross_Sales]]-Sales_Data[[#This Row],[Discount_Amount]]</f>
        <v>64470.38</v>
      </c>
      <c r="T5833">
        <f>Sales_Data[[#This Row],[Net Sales]]-Sales_Data[[#This Row],[Cost]]</f>
        <v>10988.11</v>
      </c>
      <c r="U5833" s="2">
        <f>Sales_Data[[#This Row],[Profit]]/Sales_Data[[#This Row],[Net Sales]]</f>
        <v>0.17043656327138137</v>
      </c>
      <c r="V5833">
        <f>YEAR(Sales_Data[[#This Row],[Order_Date]])</f>
        <v>2025</v>
      </c>
      <c r="W5833" t="str">
        <f>TEXT(Sales_Data[[#This Row],[Order_Date]],"mmm")</f>
        <v>Jul</v>
      </c>
      <c r="X5833">
        <f>MONTH(Sales_Data[[#This Row],[Order_Date]])</f>
        <v>7</v>
      </c>
      <c r="Y5833" t="str">
        <f>"Q"&amp;ROUNDUP(MONTH(Sales_Data[[#This Row],[Order_Date]])/3,0)</f>
        <v>Q3</v>
      </c>
    </row>
    <row r="5834" spans="1:25" x14ac:dyDescent="0.3">
      <c r="A5834" t="s">
        <v>7625</v>
      </c>
      <c r="B5834" s="1">
        <v>45703</v>
      </c>
      <c r="C5834" t="s">
        <v>6176</v>
      </c>
      <c r="D5834" t="s">
        <v>80</v>
      </c>
      <c r="E5834" t="s">
        <v>39</v>
      </c>
      <c r="F5834" t="s">
        <v>202</v>
      </c>
      <c r="G5834" t="s">
        <v>21</v>
      </c>
      <c r="H5834" t="s">
        <v>127</v>
      </c>
      <c r="I5834" t="s">
        <v>314</v>
      </c>
      <c r="J5834">
        <v>2</v>
      </c>
      <c r="K5834">
        <v>1858.48</v>
      </c>
      <c r="L5834">
        <v>0.1</v>
      </c>
      <c r="M5834">
        <v>2554.65</v>
      </c>
      <c r="N5834" t="s">
        <v>52</v>
      </c>
      <c r="O5834" t="s">
        <v>25</v>
      </c>
      <c r="P5834" t="s">
        <v>71</v>
      </c>
      <c r="Q5834">
        <f>Sales_Data[[#This Row],[Quantity]]*Sales_Data[[#This Row],[Unit_Price]]</f>
        <v>3716.96</v>
      </c>
      <c r="R5834">
        <f>Sales_Data[[#This Row],[Gross_Sales]]*Sales_Data[[#This Row],[Discount]]</f>
        <v>371.69600000000003</v>
      </c>
      <c r="S5834">
        <f>Sales_Data[[#This Row],[Gross_Sales]]-Sales_Data[[#This Row],[Discount_Amount]]</f>
        <v>3345.2640000000001</v>
      </c>
      <c r="T5834">
        <f>Sales_Data[[#This Row],[Net Sales]]-Sales_Data[[#This Row],[Cost]]</f>
        <v>790.61400000000003</v>
      </c>
      <c r="U5834" s="2">
        <f>Sales_Data[[#This Row],[Profit]]/Sales_Data[[#This Row],[Net Sales]]</f>
        <v>0.23633829796392752</v>
      </c>
      <c r="V5834">
        <f>YEAR(Sales_Data[[#This Row],[Order_Date]])</f>
        <v>2025</v>
      </c>
      <c r="W5834" t="str">
        <f>TEXT(Sales_Data[[#This Row],[Order_Date]],"mmm")</f>
        <v>Feb</v>
      </c>
      <c r="X5834">
        <f>MONTH(Sales_Data[[#This Row],[Order_Date]])</f>
        <v>2</v>
      </c>
      <c r="Y5834" t="str">
        <f>"Q"&amp;ROUNDUP(MONTH(Sales_Data[[#This Row],[Order_Date]])/3,0)</f>
        <v>Q1</v>
      </c>
    </row>
    <row r="5835" spans="1:25" x14ac:dyDescent="0.3">
      <c r="A5835" t="s">
        <v>7626</v>
      </c>
      <c r="B5835" s="1">
        <v>45945</v>
      </c>
      <c r="C5835" t="s">
        <v>2311</v>
      </c>
      <c r="D5835" t="s">
        <v>444</v>
      </c>
      <c r="E5835" t="s">
        <v>119</v>
      </c>
      <c r="F5835" t="s">
        <v>146</v>
      </c>
      <c r="G5835" t="s">
        <v>67</v>
      </c>
      <c r="H5835" t="s">
        <v>68</v>
      </c>
      <c r="I5835" t="s">
        <v>69</v>
      </c>
      <c r="J5835">
        <v>1</v>
      </c>
      <c r="K5835">
        <v>3693.93</v>
      </c>
      <c r="L5835">
        <v>0.05</v>
      </c>
      <c r="M5835">
        <v>2920.42</v>
      </c>
      <c r="N5835" t="s">
        <v>52</v>
      </c>
      <c r="O5835" t="s">
        <v>35</v>
      </c>
      <c r="P5835" t="s">
        <v>44</v>
      </c>
      <c r="Q5835">
        <f>Sales_Data[[#This Row],[Quantity]]*Sales_Data[[#This Row],[Unit_Price]]</f>
        <v>3693.93</v>
      </c>
      <c r="R5835">
        <f>Sales_Data[[#This Row],[Gross_Sales]]*Sales_Data[[#This Row],[Discount]]</f>
        <v>184.69650000000001</v>
      </c>
      <c r="S5835">
        <f>Sales_Data[[#This Row],[Gross_Sales]]-Sales_Data[[#This Row],[Discount_Amount]]</f>
        <v>3509.2334999999998</v>
      </c>
      <c r="T5835">
        <f>Sales_Data[[#This Row],[Net Sales]]-Sales_Data[[#This Row],[Cost]]</f>
        <v>588.81349999999975</v>
      </c>
      <c r="U5835" s="2">
        <f>Sales_Data[[#This Row],[Profit]]/Sales_Data[[#This Row],[Net Sales]]</f>
        <v>0.16778977517455015</v>
      </c>
      <c r="V5835">
        <f>YEAR(Sales_Data[[#This Row],[Order_Date]])</f>
        <v>2025</v>
      </c>
      <c r="W5835" t="str">
        <f>TEXT(Sales_Data[[#This Row],[Order_Date]],"mmm")</f>
        <v>Oct</v>
      </c>
      <c r="X5835">
        <f>MONTH(Sales_Data[[#This Row],[Order_Date]])</f>
        <v>10</v>
      </c>
      <c r="Y5835" t="str">
        <f>"Q"&amp;ROUNDUP(MONTH(Sales_Data[[#This Row],[Order_Date]])/3,0)</f>
        <v>Q4</v>
      </c>
    </row>
    <row r="5836" spans="1:25" x14ac:dyDescent="0.3">
      <c r="A5836" t="s">
        <v>7627</v>
      </c>
      <c r="B5836" s="1">
        <v>45672</v>
      </c>
      <c r="C5836" t="s">
        <v>3423</v>
      </c>
      <c r="D5836" t="s">
        <v>18</v>
      </c>
      <c r="E5836" t="s">
        <v>30</v>
      </c>
      <c r="F5836" t="s">
        <v>101</v>
      </c>
      <c r="G5836" t="s">
        <v>75</v>
      </c>
      <c r="H5836" t="s">
        <v>114</v>
      </c>
      <c r="I5836" t="s">
        <v>115</v>
      </c>
      <c r="J5836">
        <v>5</v>
      </c>
      <c r="K5836">
        <v>878.14</v>
      </c>
      <c r="L5836">
        <v>0.1</v>
      </c>
      <c r="M5836">
        <v>3359.15</v>
      </c>
      <c r="N5836" t="s">
        <v>70</v>
      </c>
      <c r="O5836" t="s">
        <v>35</v>
      </c>
      <c r="P5836" t="s">
        <v>71</v>
      </c>
      <c r="Q5836">
        <f>Sales_Data[[#This Row],[Quantity]]*Sales_Data[[#This Row],[Unit_Price]]</f>
        <v>4390.7</v>
      </c>
      <c r="R5836">
        <f>Sales_Data[[#This Row],[Gross_Sales]]*Sales_Data[[#This Row],[Discount]]</f>
        <v>439.07</v>
      </c>
      <c r="S5836">
        <f>Sales_Data[[#This Row],[Gross_Sales]]-Sales_Data[[#This Row],[Discount_Amount]]</f>
        <v>3951.6299999999997</v>
      </c>
      <c r="T5836">
        <f>Sales_Data[[#This Row],[Net Sales]]-Sales_Data[[#This Row],[Cost]]</f>
        <v>592.47999999999956</v>
      </c>
      <c r="U5836" s="2">
        <f>Sales_Data[[#This Row],[Profit]]/Sales_Data[[#This Row],[Net Sales]]</f>
        <v>0.14993306559571609</v>
      </c>
      <c r="V5836">
        <f>YEAR(Sales_Data[[#This Row],[Order_Date]])</f>
        <v>2025</v>
      </c>
      <c r="W5836" t="str">
        <f>TEXT(Sales_Data[[#This Row],[Order_Date]],"mmm")</f>
        <v>Jan</v>
      </c>
      <c r="X5836">
        <f>MONTH(Sales_Data[[#This Row],[Order_Date]])</f>
        <v>1</v>
      </c>
      <c r="Y5836" t="str">
        <f>"Q"&amp;ROUNDUP(MONTH(Sales_Data[[#This Row],[Order_Date]])/3,0)</f>
        <v>Q1</v>
      </c>
    </row>
    <row r="5837" spans="1:25" x14ac:dyDescent="0.3">
      <c r="A5837" t="s">
        <v>7628</v>
      </c>
      <c r="B5837" s="1">
        <v>45701</v>
      </c>
      <c r="C5837" t="s">
        <v>6005</v>
      </c>
      <c r="D5837" t="s">
        <v>596</v>
      </c>
      <c r="E5837" t="s">
        <v>39</v>
      </c>
      <c r="F5837" t="s">
        <v>96</v>
      </c>
      <c r="G5837" t="s">
        <v>41</v>
      </c>
      <c r="H5837" t="s">
        <v>171</v>
      </c>
      <c r="I5837" t="s">
        <v>172</v>
      </c>
      <c r="J5837">
        <v>1</v>
      </c>
      <c r="K5837">
        <v>4410.25</v>
      </c>
      <c r="L5837">
        <v>0.05</v>
      </c>
      <c r="M5837">
        <v>3482.87</v>
      </c>
      <c r="N5837" t="s">
        <v>24</v>
      </c>
      <c r="O5837" t="s">
        <v>53</v>
      </c>
      <c r="P5837" t="s">
        <v>26</v>
      </c>
      <c r="Q5837">
        <f>Sales_Data[[#This Row],[Quantity]]*Sales_Data[[#This Row],[Unit_Price]]</f>
        <v>4410.25</v>
      </c>
      <c r="R5837">
        <f>Sales_Data[[#This Row],[Gross_Sales]]*Sales_Data[[#This Row],[Discount]]</f>
        <v>220.51250000000002</v>
      </c>
      <c r="S5837">
        <f>Sales_Data[[#This Row],[Gross_Sales]]-Sales_Data[[#This Row],[Discount_Amount]]</f>
        <v>4189.7375000000002</v>
      </c>
      <c r="T5837">
        <f>Sales_Data[[#This Row],[Net Sales]]-Sales_Data[[#This Row],[Cost]]</f>
        <v>706.86750000000029</v>
      </c>
      <c r="U5837" s="2">
        <f>Sales_Data[[#This Row],[Profit]]/Sales_Data[[#This Row],[Net Sales]]</f>
        <v>0.16871403041359995</v>
      </c>
      <c r="V5837">
        <f>YEAR(Sales_Data[[#This Row],[Order_Date]])</f>
        <v>2025</v>
      </c>
      <c r="W5837" t="str">
        <f>TEXT(Sales_Data[[#This Row],[Order_Date]],"mmm")</f>
        <v>Feb</v>
      </c>
      <c r="X5837">
        <f>MONTH(Sales_Data[[#This Row],[Order_Date]])</f>
        <v>2</v>
      </c>
      <c r="Y5837" t="str">
        <f>"Q"&amp;ROUNDUP(MONTH(Sales_Data[[#This Row],[Order_Date]])/3,0)</f>
        <v>Q1</v>
      </c>
    </row>
    <row r="5838" spans="1:25" x14ac:dyDescent="0.3">
      <c r="A5838" t="s">
        <v>7629</v>
      </c>
      <c r="B5838" s="1">
        <v>45826</v>
      </c>
      <c r="C5838" t="s">
        <v>3935</v>
      </c>
      <c r="D5838" t="s">
        <v>322</v>
      </c>
      <c r="E5838" t="s">
        <v>119</v>
      </c>
      <c r="F5838" t="s">
        <v>184</v>
      </c>
      <c r="G5838" t="s">
        <v>75</v>
      </c>
      <c r="H5838" t="s">
        <v>76</v>
      </c>
      <c r="I5838" t="s">
        <v>108</v>
      </c>
      <c r="J5838">
        <v>1</v>
      </c>
      <c r="K5838">
        <v>6685.22</v>
      </c>
      <c r="L5838">
        <v>0</v>
      </c>
      <c r="M5838">
        <v>5241.75</v>
      </c>
      <c r="N5838" t="s">
        <v>24</v>
      </c>
      <c r="O5838" t="s">
        <v>53</v>
      </c>
      <c r="P5838" t="s">
        <v>44</v>
      </c>
      <c r="Q5838">
        <f>Sales_Data[[#This Row],[Quantity]]*Sales_Data[[#This Row],[Unit_Price]]</f>
        <v>6685.22</v>
      </c>
      <c r="R5838">
        <f>Sales_Data[[#This Row],[Gross_Sales]]*Sales_Data[[#This Row],[Discount]]</f>
        <v>0</v>
      </c>
      <c r="S5838">
        <f>Sales_Data[[#This Row],[Gross_Sales]]-Sales_Data[[#This Row],[Discount_Amount]]</f>
        <v>6685.22</v>
      </c>
      <c r="T5838">
        <f>Sales_Data[[#This Row],[Net Sales]]-Sales_Data[[#This Row],[Cost]]</f>
        <v>1443.4700000000003</v>
      </c>
      <c r="U5838" s="2">
        <f>Sales_Data[[#This Row],[Profit]]/Sales_Data[[#This Row],[Net Sales]]</f>
        <v>0.21591959576498607</v>
      </c>
      <c r="V5838">
        <f>YEAR(Sales_Data[[#This Row],[Order_Date]])</f>
        <v>2025</v>
      </c>
      <c r="W5838" t="str">
        <f>TEXT(Sales_Data[[#This Row],[Order_Date]],"mmm")</f>
        <v>Jun</v>
      </c>
      <c r="X5838">
        <f>MONTH(Sales_Data[[#This Row],[Order_Date]])</f>
        <v>6</v>
      </c>
      <c r="Y5838" t="str">
        <f>"Q"&amp;ROUNDUP(MONTH(Sales_Data[[#This Row],[Order_Date]])/3,0)</f>
        <v>Q2</v>
      </c>
    </row>
    <row r="5839" spans="1:25" x14ac:dyDescent="0.3">
      <c r="A5839" t="s">
        <v>7630</v>
      </c>
      <c r="B5839" s="1">
        <v>45967</v>
      </c>
      <c r="C5839" t="s">
        <v>220</v>
      </c>
      <c r="D5839" t="s">
        <v>341</v>
      </c>
      <c r="E5839" t="s">
        <v>30</v>
      </c>
      <c r="F5839" t="s">
        <v>210</v>
      </c>
      <c r="G5839" t="s">
        <v>32</v>
      </c>
      <c r="H5839" t="s">
        <v>33</v>
      </c>
      <c r="I5839" t="s">
        <v>34</v>
      </c>
      <c r="J5839">
        <v>1</v>
      </c>
      <c r="K5839">
        <v>2539.86</v>
      </c>
      <c r="L5839">
        <v>0.1</v>
      </c>
      <c r="M5839">
        <v>1766.48</v>
      </c>
      <c r="N5839" t="s">
        <v>52</v>
      </c>
      <c r="O5839" t="s">
        <v>35</v>
      </c>
      <c r="P5839" t="s">
        <v>44</v>
      </c>
      <c r="Q5839">
        <f>Sales_Data[[#This Row],[Quantity]]*Sales_Data[[#This Row],[Unit_Price]]</f>
        <v>2539.86</v>
      </c>
      <c r="R5839">
        <f>Sales_Data[[#This Row],[Gross_Sales]]*Sales_Data[[#This Row],[Discount]]</f>
        <v>253.98600000000002</v>
      </c>
      <c r="S5839">
        <f>Sales_Data[[#This Row],[Gross_Sales]]-Sales_Data[[#This Row],[Discount_Amount]]</f>
        <v>2285.8740000000003</v>
      </c>
      <c r="T5839">
        <f>Sales_Data[[#This Row],[Net Sales]]-Sales_Data[[#This Row],[Cost]]</f>
        <v>519.39400000000023</v>
      </c>
      <c r="U5839" s="2">
        <f>Sales_Data[[#This Row],[Profit]]/Sales_Data[[#This Row],[Net Sales]]</f>
        <v>0.22721899807250975</v>
      </c>
      <c r="V5839">
        <f>YEAR(Sales_Data[[#This Row],[Order_Date]])</f>
        <v>2025</v>
      </c>
      <c r="W5839" t="str">
        <f>TEXT(Sales_Data[[#This Row],[Order_Date]],"mmm")</f>
        <v>Nov</v>
      </c>
      <c r="X5839">
        <f>MONTH(Sales_Data[[#This Row],[Order_Date]])</f>
        <v>11</v>
      </c>
      <c r="Y5839" t="str">
        <f>"Q"&amp;ROUNDUP(MONTH(Sales_Data[[#This Row],[Order_Date]])/3,0)</f>
        <v>Q4</v>
      </c>
    </row>
    <row r="5840" spans="1:25" x14ac:dyDescent="0.3">
      <c r="A5840" t="s">
        <v>7631</v>
      </c>
      <c r="B5840" s="1">
        <v>45701</v>
      </c>
      <c r="C5840" t="s">
        <v>2426</v>
      </c>
      <c r="D5840" t="s">
        <v>662</v>
      </c>
      <c r="E5840" t="s">
        <v>48</v>
      </c>
      <c r="F5840" t="s">
        <v>132</v>
      </c>
      <c r="G5840" t="s">
        <v>21</v>
      </c>
      <c r="H5840" t="s">
        <v>22</v>
      </c>
      <c r="I5840" t="s">
        <v>23</v>
      </c>
      <c r="J5840">
        <v>1</v>
      </c>
      <c r="K5840">
        <v>17110.29</v>
      </c>
      <c r="L5840">
        <v>0.1</v>
      </c>
      <c r="M5840">
        <v>11403.02</v>
      </c>
      <c r="N5840" t="s">
        <v>70</v>
      </c>
      <c r="O5840" t="s">
        <v>35</v>
      </c>
      <c r="P5840" t="s">
        <v>44</v>
      </c>
      <c r="Q5840">
        <f>Sales_Data[[#This Row],[Quantity]]*Sales_Data[[#This Row],[Unit_Price]]</f>
        <v>17110.29</v>
      </c>
      <c r="R5840">
        <f>Sales_Data[[#This Row],[Gross_Sales]]*Sales_Data[[#This Row],[Discount]]</f>
        <v>1711.0290000000002</v>
      </c>
      <c r="S5840">
        <f>Sales_Data[[#This Row],[Gross_Sales]]-Sales_Data[[#This Row],[Discount_Amount]]</f>
        <v>15399.261</v>
      </c>
      <c r="T5840">
        <f>Sales_Data[[#This Row],[Net Sales]]-Sales_Data[[#This Row],[Cost]]</f>
        <v>3996.241</v>
      </c>
      <c r="U5840" s="2">
        <f>Sales_Data[[#This Row],[Profit]]/Sales_Data[[#This Row],[Net Sales]]</f>
        <v>0.25950862187477697</v>
      </c>
      <c r="V5840">
        <f>YEAR(Sales_Data[[#This Row],[Order_Date]])</f>
        <v>2025</v>
      </c>
      <c r="W5840" t="str">
        <f>TEXT(Sales_Data[[#This Row],[Order_Date]],"mmm")</f>
        <v>Feb</v>
      </c>
      <c r="X5840">
        <f>MONTH(Sales_Data[[#This Row],[Order_Date]])</f>
        <v>2</v>
      </c>
      <c r="Y5840" t="str">
        <f>"Q"&amp;ROUNDUP(MONTH(Sales_Data[[#This Row],[Order_Date]])/3,0)</f>
        <v>Q1</v>
      </c>
    </row>
    <row r="5841" spans="1:25" x14ac:dyDescent="0.3">
      <c r="A5841" t="s">
        <v>7632</v>
      </c>
      <c r="B5841" s="1">
        <v>45755</v>
      </c>
      <c r="C5841" t="s">
        <v>3478</v>
      </c>
      <c r="D5841" t="s">
        <v>322</v>
      </c>
      <c r="E5841" t="s">
        <v>19</v>
      </c>
      <c r="F5841" t="s">
        <v>113</v>
      </c>
      <c r="G5841" t="s">
        <v>75</v>
      </c>
      <c r="H5841" t="s">
        <v>185</v>
      </c>
      <c r="I5841" t="s">
        <v>186</v>
      </c>
      <c r="J5841">
        <v>4</v>
      </c>
      <c r="K5841">
        <v>11441.37</v>
      </c>
      <c r="L5841">
        <v>0</v>
      </c>
      <c r="M5841">
        <v>29339.53</v>
      </c>
      <c r="N5841" t="s">
        <v>52</v>
      </c>
      <c r="O5841" t="s">
        <v>35</v>
      </c>
      <c r="P5841" t="s">
        <v>26</v>
      </c>
      <c r="Q5841">
        <f>Sales_Data[[#This Row],[Quantity]]*Sales_Data[[#This Row],[Unit_Price]]</f>
        <v>45765.48</v>
      </c>
      <c r="R5841">
        <f>Sales_Data[[#This Row],[Gross_Sales]]*Sales_Data[[#This Row],[Discount]]</f>
        <v>0</v>
      </c>
      <c r="S5841">
        <f>Sales_Data[[#This Row],[Gross_Sales]]-Sales_Data[[#This Row],[Discount_Amount]]</f>
        <v>45765.48</v>
      </c>
      <c r="T5841">
        <f>Sales_Data[[#This Row],[Net Sales]]-Sales_Data[[#This Row],[Cost]]</f>
        <v>16425.950000000004</v>
      </c>
      <c r="U5841" s="2">
        <f>Sales_Data[[#This Row],[Profit]]/Sales_Data[[#This Row],[Net Sales]]</f>
        <v>0.35891571551308987</v>
      </c>
      <c r="V5841">
        <f>YEAR(Sales_Data[[#This Row],[Order_Date]])</f>
        <v>2025</v>
      </c>
      <c r="W5841" t="str">
        <f>TEXT(Sales_Data[[#This Row],[Order_Date]],"mmm")</f>
        <v>Apr</v>
      </c>
      <c r="X5841">
        <f>MONTH(Sales_Data[[#This Row],[Order_Date]])</f>
        <v>4</v>
      </c>
      <c r="Y5841" t="str">
        <f>"Q"&amp;ROUNDUP(MONTH(Sales_Data[[#This Row],[Order_Date]])/3,0)</f>
        <v>Q2</v>
      </c>
    </row>
    <row r="5842" spans="1:25" x14ac:dyDescent="0.3">
      <c r="A5842" t="s">
        <v>7633</v>
      </c>
      <c r="B5842" s="1">
        <v>45918</v>
      </c>
      <c r="C5842" t="s">
        <v>823</v>
      </c>
      <c r="D5842" t="s">
        <v>218</v>
      </c>
      <c r="E5842" t="s">
        <v>119</v>
      </c>
      <c r="F5842" t="s">
        <v>184</v>
      </c>
      <c r="G5842" t="s">
        <v>41</v>
      </c>
      <c r="H5842" t="s">
        <v>171</v>
      </c>
      <c r="I5842" t="s">
        <v>191</v>
      </c>
      <c r="J5842">
        <v>1</v>
      </c>
      <c r="K5842">
        <v>5082.84</v>
      </c>
      <c r="L5842">
        <v>0.05</v>
      </c>
      <c r="M5842">
        <v>3593.28</v>
      </c>
      <c r="N5842" t="s">
        <v>52</v>
      </c>
      <c r="O5842" t="s">
        <v>35</v>
      </c>
      <c r="P5842" t="s">
        <v>44</v>
      </c>
      <c r="Q5842">
        <f>Sales_Data[[#This Row],[Quantity]]*Sales_Data[[#This Row],[Unit_Price]]</f>
        <v>5082.84</v>
      </c>
      <c r="R5842">
        <f>Sales_Data[[#This Row],[Gross_Sales]]*Sales_Data[[#This Row],[Discount]]</f>
        <v>254.14200000000002</v>
      </c>
      <c r="S5842">
        <f>Sales_Data[[#This Row],[Gross_Sales]]-Sales_Data[[#This Row],[Discount_Amount]]</f>
        <v>4828.6980000000003</v>
      </c>
      <c r="T5842">
        <f>Sales_Data[[#This Row],[Net Sales]]-Sales_Data[[#This Row],[Cost]]</f>
        <v>1235.4180000000001</v>
      </c>
      <c r="U5842" s="2">
        <f>Sales_Data[[#This Row],[Profit]]/Sales_Data[[#This Row],[Net Sales]]</f>
        <v>0.25584909223977148</v>
      </c>
      <c r="V5842">
        <f>YEAR(Sales_Data[[#This Row],[Order_Date]])</f>
        <v>2025</v>
      </c>
      <c r="W5842" t="str">
        <f>TEXT(Sales_Data[[#This Row],[Order_Date]],"mmm")</f>
        <v>Sep</v>
      </c>
      <c r="X5842">
        <f>MONTH(Sales_Data[[#This Row],[Order_Date]])</f>
        <v>9</v>
      </c>
      <c r="Y5842" t="str">
        <f>"Q"&amp;ROUNDUP(MONTH(Sales_Data[[#This Row],[Order_Date]])/3,0)</f>
        <v>Q3</v>
      </c>
    </row>
    <row r="5843" spans="1:25" x14ac:dyDescent="0.3">
      <c r="A5843" t="s">
        <v>7634</v>
      </c>
      <c r="B5843" s="1">
        <v>45766</v>
      </c>
      <c r="C5843" t="s">
        <v>459</v>
      </c>
      <c r="D5843" t="s">
        <v>260</v>
      </c>
      <c r="E5843" t="s">
        <v>19</v>
      </c>
      <c r="F5843" t="s">
        <v>81</v>
      </c>
      <c r="G5843" t="s">
        <v>41</v>
      </c>
      <c r="H5843" t="s">
        <v>42</v>
      </c>
      <c r="I5843" t="s">
        <v>82</v>
      </c>
      <c r="J5843">
        <v>4</v>
      </c>
      <c r="K5843">
        <v>3661.51</v>
      </c>
      <c r="L5843">
        <v>0.1</v>
      </c>
      <c r="M5843">
        <v>10329.66</v>
      </c>
      <c r="N5843" t="s">
        <v>52</v>
      </c>
      <c r="O5843" t="s">
        <v>53</v>
      </c>
      <c r="P5843" t="s">
        <v>44</v>
      </c>
      <c r="Q5843">
        <f>Sales_Data[[#This Row],[Quantity]]*Sales_Data[[#This Row],[Unit_Price]]</f>
        <v>14646.04</v>
      </c>
      <c r="R5843">
        <f>Sales_Data[[#This Row],[Gross_Sales]]*Sales_Data[[#This Row],[Discount]]</f>
        <v>1464.6040000000003</v>
      </c>
      <c r="S5843">
        <f>Sales_Data[[#This Row],[Gross_Sales]]-Sales_Data[[#This Row],[Discount_Amount]]</f>
        <v>13181.436000000002</v>
      </c>
      <c r="T5843">
        <f>Sales_Data[[#This Row],[Net Sales]]-Sales_Data[[#This Row],[Cost]]</f>
        <v>2851.7760000000017</v>
      </c>
      <c r="U5843" s="2">
        <f>Sales_Data[[#This Row],[Profit]]/Sales_Data[[#This Row],[Net Sales]]</f>
        <v>0.21634790018325784</v>
      </c>
      <c r="V5843">
        <f>YEAR(Sales_Data[[#This Row],[Order_Date]])</f>
        <v>2025</v>
      </c>
      <c r="W5843" t="str">
        <f>TEXT(Sales_Data[[#This Row],[Order_Date]],"mmm")</f>
        <v>Apr</v>
      </c>
      <c r="X5843">
        <f>MONTH(Sales_Data[[#This Row],[Order_Date]])</f>
        <v>4</v>
      </c>
      <c r="Y5843" t="str">
        <f>"Q"&amp;ROUNDUP(MONTH(Sales_Data[[#This Row],[Order_Date]])/3,0)</f>
        <v>Q2</v>
      </c>
    </row>
    <row r="5844" spans="1:25" x14ac:dyDescent="0.3">
      <c r="A5844" t="s">
        <v>7635</v>
      </c>
      <c r="B5844" s="1">
        <v>45940</v>
      </c>
      <c r="C5844" t="s">
        <v>3599</v>
      </c>
      <c r="D5844" t="s">
        <v>151</v>
      </c>
      <c r="E5844" t="s">
        <v>48</v>
      </c>
      <c r="F5844" t="s">
        <v>152</v>
      </c>
      <c r="G5844" t="s">
        <v>32</v>
      </c>
      <c r="H5844" t="s">
        <v>50</v>
      </c>
      <c r="I5844" t="s">
        <v>58</v>
      </c>
      <c r="J5844">
        <v>1</v>
      </c>
      <c r="K5844">
        <v>27260.799999999999</v>
      </c>
      <c r="L5844">
        <v>0.1</v>
      </c>
      <c r="M5844">
        <v>18097.87</v>
      </c>
      <c r="N5844" t="s">
        <v>52</v>
      </c>
      <c r="O5844" t="s">
        <v>35</v>
      </c>
      <c r="P5844" t="s">
        <v>44</v>
      </c>
      <c r="Q5844">
        <f>Sales_Data[[#This Row],[Quantity]]*Sales_Data[[#This Row],[Unit_Price]]</f>
        <v>27260.799999999999</v>
      </c>
      <c r="R5844">
        <f>Sales_Data[[#This Row],[Gross_Sales]]*Sales_Data[[#This Row],[Discount]]</f>
        <v>2726.08</v>
      </c>
      <c r="S5844">
        <f>Sales_Data[[#This Row],[Gross_Sales]]-Sales_Data[[#This Row],[Discount_Amount]]</f>
        <v>24534.720000000001</v>
      </c>
      <c r="T5844">
        <f>Sales_Data[[#This Row],[Net Sales]]-Sales_Data[[#This Row],[Cost]]</f>
        <v>6436.8500000000022</v>
      </c>
      <c r="U5844" s="2">
        <f>Sales_Data[[#This Row],[Profit]]/Sales_Data[[#This Row],[Net Sales]]</f>
        <v>0.26235677439970789</v>
      </c>
      <c r="V5844">
        <f>YEAR(Sales_Data[[#This Row],[Order_Date]])</f>
        <v>2025</v>
      </c>
      <c r="W5844" t="str">
        <f>TEXT(Sales_Data[[#This Row],[Order_Date]],"mmm")</f>
        <v>Oct</v>
      </c>
      <c r="X5844">
        <f>MONTH(Sales_Data[[#This Row],[Order_Date]])</f>
        <v>10</v>
      </c>
      <c r="Y5844" t="str">
        <f>"Q"&amp;ROUNDUP(MONTH(Sales_Data[[#This Row],[Order_Date]])/3,0)</f>
        <v>Q4</v>
      </c>
    </row>
    <row r="5845" spans="1:25" x14ac:dyDescent="0.3">
      <c r="A5845" t="s">
        <v>7636</v>
      </c>
      <c r="B5845" s="1">
        <v>46000</v>
      </c>
      <c r="C5845" t="s">
        <v>789</v>
      </c>
      <c r="D5845" t="s">
        <v>546</v>
      </c>
      <c r="E5845" t="s">
        <v>19</v>
      </c>
      <c r="F5845" t="s">
        <v>20</v>
      </c>
      <c r="G5845" t="s">
        <v>67</v>
      </c>
      <c r="H5845" t="s">
        <v>68</v>
      </c>
      <c r="I5845" t="s">
        <v>97</v>
      </c>
      <c r="J5845">
        <v>3</v>
      </c>
      <c r="K5845">
        <v>8228.91</v>
      </c>
      <c r="L5845">
        <v>0.1</v>
      </c>
      <c r="M5845">
        <v>16193.06</v>
      </c>
      <c r="N5845" t="s">
        <v>52</v>
      </c>
      <c r="O5845" t="s">
        <v>35</v>
      </c>
      <c r="P5845" t="s">
        <v>26</v>
      </c>
      <c r="Q5845">
        <f>Sales_Data[[#This Row],[Quantity]]*Sales_Data[[#This Row],[Unit_Price]]</f>
        <v>24686.73</v>
      </c>
      <c r="R5845">
        <f>Sales_Data[[#This Row],[Gross_Sales]]*Sales_Data[[#This Row],[Discount]]</f>
        <v>2468.6730000000002</v>
      </c>
      <c r="S5845">
        <f>Sales_Data[[#This Row],[Gross_Sales]]-Sales_Data[[#This Row],[Discount_Amount]]</f>
        <v>22218.057000000001</v>
      </c>
      <c r="T5845">
        <f>Sales_Data[[#This Row],[Net Sales]]-Sales_Data[[#This Row],[Cost]]</f>
        <v>6024.9970000000012</v>
      </c>
      <c r="U5845" s="2">
        <f>Sales_Data[[#This Row],[Profit]]/Sales_Data[[#This Row],[Net Sales]]</f>
        <v>0.27117569281598303</v>
      </c>
      <c r="V5845">
        <f>YEAR(Sales_Data[[#This Row],[Order_Date]])</f>
        <v>2025</v>
      </c>
      <c r="W5845" t="str">
        <f>TEXT(Sales_Data[[#This Row],[Order_Date]],"mmm")</f>
        <v>Dec</v>
      </c>
      <c r="X5845">
        <f>MONTH(Sales_Data[[#This Row],[Order_Date]])</f>
        <v>12</v>
      </c>
      <c r="Y5845" t="str">
        <f>"Q"&amp;ROUNDUP(MONTH(Sales_Data[[#This Row],[Order_Date]])/3,0)</f>
        <v>Q4</v>
      </c>
    </row>
    <row r="5846" spans="1:25" x14ac:dyDescent="0.3">
      <c r="A5846" t="s">
        <v>7637</v>
      </c>
      <c r="B5846" s="1">
        <v>45761</v>
      </c>
      <c r="C5846" t="s">
        <v>4079</v>
      </c>
      <c r="D5846" t="s">
        <v>404</v>
      </c>
      <c r="E5846" t="s">
        <v>39</v>
      </c>
      <c r="F5846" t="s">
        <v>40</v>
      </c>
      <c r="G5846" t="s">
        <v>67</v>
      </c>
      <c r="H5846" t="s">
        <v>88</v>
      </c>
      <c r="I5846" t="s">
        <v>89</v>
      </c>
      <c r="J5846">
        <v>2</v>
      </c>
      <c r="K5846">
        <v>6885.28</v>
      </c>
      <c r="L5846">
        <v>0.1</v>
      </c>
      <c r="M5846">
        <v>8444.9500000000007</v>
      </c>
      <c r="N5846" t="s">
        <v>52</v>
      </c>
      <c r="O5846" t="s">
        <v>35</v>
      </c>
      <c r="P5846" t="s">
        <v>71</v>
      </c>
      <c r="Q5846">
        <f>Sales_Data[[#This Row],[Quantity]]*Sales_Data[[#This Row],[Unit_Price]]</f>
        <v>13770.56</v>
      </c>
      <c r="R5846">
        <f>Sales_Data[[#This Row],[Gross_Sales]]*Sales_Data[[#This Row],[Discount]]</f>
        <v>1377.056</v>
      </c>
      <c r="S5846">
        <f>Sales_Data[[#This Row],[Gross_Sales]]-Sales_Data[[#This Row],[Discount_Amount]]</f>
        <v>12393.503999999999</v>
      </c>
      <c r="T5846">
        <f>Sales_Data[[#This Row],[Net Sales]]-Sales_Data[[#This Row],[Cost]]</f>
        <v>3948.5539999999983</v>
      </c>
      <c r="U5846" s="2">
        <f>Sales_Data[[#This Row],[Profit]]/Sales_Data[[#This Row],[Net Sales]]</f>
        <v>0.31859867879172821</v>
      </c>
      <c r="V5846">
        <f>YEAR(Sales_Data[[#This Row],[Order_Date]])</f>
        <v>2025</v>
      </c>
      <c r="W5846" t="str">
        <f>TEXT(Sales_Data[[#This Row],[Order_Date]],"mmm")</f>
        <v>Apr</v>
      </c>
      <c r="X5846">
        <f>MONTH(Sales_Data[[#This Row],[Order_Date]])</f>
        <v>4</v>
      </c>
      <c r="Y5846" t="str">
        <f>"Q"&amp;ROUNDUP(MONTH(Sales_Data[[#This Row],[Order_Date]])/3,0)</f>
        <v>Q2</v>
      </c>
    </row>
    <row r="5847" spans="1:25" x14ac:dyDescent="0.3">
      <c r="A5847" t="s">
        <v>7638</v>
      </c>
      <c r="B5847" s="1">
        <v>45913</v>
      </c>
      <c r="C5847" t="s">
        <v>879</v>
      </c>
      <c r="D5847" t="s">
        <v>215</v>
      </c>
      <c r="E5847" t="s">
        <v>119</v>
      </c>
      <c r="F5847" t="s">
        <v>146</v>
      </c>
      <c r="G5847" t="s">
        <v>41</v>
      </c>
      <c r="H5847" t="s">
        <v>102</v>
      </c>
      <c r="I5847" t="s">
        <v>388</v>
      </c>
      <c r="J5847">
        <v>1</v>
      </c>
      <c r="K5847">
        <v>7718.93</v>
      </c>
      <c r="L5847">
        <v>0.2</v>
      </c>
      <c r="M5847">
        <v>4416.26</v>
      </c>
      <c r="N5847" t="s">
        <v>70</v>
      </c>
      <c r="O5847" t="s">
        <v>35</v>
      </c>
      <c r="P5847" t="s">
        <v>44</v>
      </c>
      <c r="Q5847">
        <f>Sales_Data[[#This Row],[Quantity]]*Sales_Data[[#This Row],[Unit_Price]]</f>
        <v>7718.93</v>
      </c>
      <c r="R5847">
        <f>Sales_Data[[#This Row],[Gross_Sales]]*Sales_Data[[#This Row],[Discount]]</f>
        <v>1543.7860000000001</v>
      </c>
      <c r="S5847">
        <f>Sales_Data[[#This Row],[Gross_Sales]]-Sales_Data[[#This Row],[Discount_Amount]]</f>
        <v>6175.1440000000002</v>
      </c>
      <c r="T5847">
        <f>Sales_Data[[#This Row],[Net Sales]]-Sales_Data[[#This Row],[Cost]]</f>
        <v>1758.884</v>
      </c>
      <c r="U5847" s="2">
        <f>Sales_Data[[#This Row],[Profit]]/Sales_Data[[#This Row],[Net Sales]]</f>
        <v>0.28483287191359424</v>
      </c>
      <c r="V5847">
        <f>YEAR(Sales_Data[[#This Row],[Order_Date]])</f>
        <v>2025</v>
      </c>
      <c r="W5847" t="str">
        <f>TEXT(Sales_Data[[#This Row],[Order_Date]],"mmm")</f>
        <v>Sep</v>
      </c>
      <c r="X5847">
        <f>MONTH(Sales_Data[[#This Row],[Order_Date]])</f>
        <v>9</v>
      </c>
      <c r="Y5847" t="str">
        <f>"Q"&amp;ROUNDUP(MONTH(Sales_Data[[#This Row],[Order_Date]])/3,0)</f>
        <v>Q3</v>
      </c>
    </row>
    <row r="5848" spans="1:25" x14ac:dyDescent="0.3">
      <c r="A5848" t="s">
        <v>7639</v>
      </c>
      <c r="B5848" s="1">
        <v>45863</v>
      </c>
      <c r="C5848" t="s">
        <v>3064</v>
      </c>
      <c r="D5848" t="s">
        <v>168</v>
      </c>
      <c r="E5848" t="s">
        <v>19</v>
      </c>
      <c r="F5848" t="s">
        <v>20</v>
      </c>
      <c r="G5848" t="s">
        <v>21</v>
      </c>
      <c r="H5848" t="s">
        <v>127</v>
      </c>
      <c r="I5848" t="s">
        <v>314</v>
      </c>
      <c r="J5848">
        <v>1</v>
      </c>
      <c r="K5848">
        <v>13404.61</v>
      </c>
      <c r="L5848">
        <v>0.05</v>
      </c>
      <c r="M5848">
        <v>8570.83</v>
      </c>
      <c r="N5848" t="s">
        <v>52</v>
      </c>
      <c r="O5848" t="s">
        <v>35</v>
      </c>
      <c r="P5848" t="s">
        <v>71</v>
      </c>
      <c r="Q5848">
        <f>Sales_Data[[#This Row],[Quantity]]*Sales_Data[[#This Row],[Unit_Price]]</f>
        <v>13404.61</v>
      </c>
      <c r="R5848">
        <f>Sales_Data[[#This Row],[Gross_Sales]]*Sales_Data[[#This Row],[Discount]]</f>
        <v>670.23050000000012</v>
      </c>
      <c r="S5848">
        <f>Sales_Data[[#This Row],[Gross_Sales]]-Sales_Data[[#This Row],[Discount_Amount]]</f>
        <v>12734.379500000001</v>
      </c>
      <c r="T5848">
        <f>Sales_Data[[#This Row],[Net Sales]]-Sales_Data[[#This Row],[Cost]]</f>
        <v>4163.549500000001</v>
      </c>
      <c r="U5848" s="2">
        <f>Sales_Data[[#This Row],[Profit]]/Sales_Data[[#This Row],[Net Sales]]</f>
        <v>0.32695346483116833</v>
      </c>
      <c r="V5848">
        <f>YEAR(Sales_Data[[#This Row],[Order_Date]])</f>
        <v>2025</v>
      </c>
      <c r="W5848" t="str">
        <f>TEXT(Sales_Data[[#This Row],[Order_Date]],"mmm")</f>
        <v>Jul</v>
      </c>
      <c r="X5848">
        <f>MONTH(Sales_Data[[#This Row],[Order_Date]])</f>
        <v>7</v>
      </c>
      <c r="Y5848" t="str">
        <f>"Q"&amp;ROUNDUP(MONTH(Sales_Data[[#This Row],[Order_Date]])/3,0)</f>
        <v>Q3</v>
      </c>
    </row>
    <row r="5849" spans="1:25" x14ac:dyDescent="0.3">
      <c r="A5849" t="s">
        <v>7640</v>
      </c>
      <c r="B5849" s="1">
        <v>45992</v>
      </c>
      <c r="C5849" t="s">
        <v>2839</v>
      </c>
      <c r="D5849" t="s">
        <v>596</v>
      </c>
      <c r="E5849" t="s">
        <v>19</v>
      </c>
      <c r="F5849" t="s">
        <v>66</v>
      </c>
      <c r="G5849" t="s">
        <v>21</v>
      </c>
      <c r="H5849" t="s">
        <v>297</v>
      </c>
      <c r="I5849" t="s">
        <v>297</v>
      </c>
      <c r="J5849">
        <v>1</v>
      </c>
      <c r="K5849">
        <v>16075.84</v>
      </c>
      <c r="L5849">
        <v>0.1</v>
      </c>
      <c r="M5849">
        <v>9263.39</v>
      </c>
      <c r="N5849" t="s">
        <v>24</v>
      </c>
      <c r="O5849" t="s">
        <v>25</v>
      </c>
      <c r="P5849" t="s">
        <v>44</v>
      </c>
      <c r="Q5849">
        <f>Sales_Data[[#This Row],[Quantity]]*Sales_Data[[#This Row],[Unit_Price]]</f>
        <v>16075.84</v>
      </c>
      <c r="R5849">
        <f>Sales_Data[[#This Row],[Gross_Sales]]*Sales_Data[[#This Row],[Discount]]</f>
        <v>1607.5840000000001</v>
      </c>
      <c r="S5849">
        <f>Sales_Data[[#This Row],[Gross_Sales]]-Sales_Data[[#This Row],[Discount_Amount]]</f>
        <v>14468.255999999999</v>
      </c>
      <c r="T5849">
        <f>Sales_Data[[#This Row],[Net Sales]]-Sales_Data[[#This Row],[Cost]]</f>
        <v>5204.866</v>
      </c>
      <c r="U5849" s="2">
        <f>Sales_Data[[#This Row],[Profit]]/Sales_Data[[#This Row],[Net Sales]]</f>
        <v>0.35974384196685488</v>
      </c>
      <c r="V5849">
        <f>YEAR(Sales_Data[[#This Row],[Order_Date]])</f>
        <v>2025</v>
      </c>
      <c r="W5849" t="str">
        <f>TEXT(Sales_Data[[#This Row],[Order_Date]],"mmm")</f>
        <v>Dec</v>
      </c>
      <c r="X5849">
        <f>MONTH(Sales_Data[[#This Row],[Order_Date]])</f>
        <v>12</v>
      </c>
      <c r="Y5849" t="str">
        <f>"Q"&amp;ROUNDUP(MONTH(Sales_Data[[#This Row],[Order_Date]])/3,0)</f>
        <v>Q4</v>
      </c>
    </row>
    <row r="5850" spans="1:25" x14ac:dyDescent="0.3">
      <c r="A5850" t="s">
        <v>7641</v>
      </c>
      <c r="B5850" s="1">
        <v>45700</v>
      </c>
      <c r="C5850" t="s">
        <v>1448</v>
      </c>
      <c r="D5850" t="s">
        <v>307</v>
      </c>
      <c r="E5850" t="s">
        <v>119</v>
      </c>
      <c r="F5850" t="s">
        <v>249</v>
      </c>
      <c r="G5850" t="s">
        <v>67</v>
      </c>
      <c r="H5850" t="s">
        <v>133</v>
      </c>
      <c r="I5850" t="s">
        <v>134</v>
      </c>
      <c r="J5850">
        <v>1</v>
      </c>
      <c r="K5850">
        <v>6751.62</v>
      </c>
      <c r="L5850">
        <v>0.1</v>
      </c>
      <c r="M5850">
        <v>4911.6000000000004</v>
      </c>
      <c r="N5850" t="s">
        <v>24</v>
      </c>
      <c r="O5850" t="s">
        <v>35</v>
      </c>
      <c r="P5850" t="s">
        <v>71</v>
      </c>
      <c r="Q5850">
        <f>Sales_Data[[#This Row],[Quantity]]*Sales_Data[[#This Row],[Unit_Price]]</f>
        <v>6751.62</v>
      </c>
      <c r="R5850">
        <f>Sales_Data[[#This Row],[Gross_Sales]]*Sales_Data[[#This Row],[Discount]]</f>
        <v>675.16200000000003</v>
      </c>
      <c r="S5850">
        <f>Sales_Data[[#This Row],[Gross_Sales]]-Sales_Data[[#This Row],[Discount_Amount]]</f>
        <v>6076.4579999999996</v>
      </c>
      <c r="T5850">
        <f>Sales_Data[[#This Row],[Net Sales]]-Sales_Data[[#This Row],[Cost]]</f>
        <v>1164.8579999999993</v>
      </c>
      <c r="U5850" s="2">
        <f>Sales_Data[[#This Row],[Profit]]/Sales_Data[[#This Row],[Net Sales]]</f>
        <v>0.19170016479995408</v>
      </c>
      <c r="V5850">
        <f>YEAR(Sales_Data[[#This Row],[Order_Date]])</f>
        <v>2025</v>
      </c>
      <c r="W5850" t="str">
        <f>TEXT(Sales_Data[[#This Row],[Order_Date]],"mmm")</f>
        <v>Feb</v>
      </c>
      <c r="X5850">
        <f>MONTH(Sales_Data[[#This Row],[Order_Date]])</f>
        <v>2</v>
      </c>
      <c r="Y5850" t="str">
        <f>"Q"&amp;ROUNDUP(MONTH(Sales_Data[[#This Row],[Order_Date]])/3,0)</f>
        <v>Q1</v>
      </c>
    </row>
    <row r="5851" spans="1:25" x14ac:dyDescent="0.3">
      <c r="A5851" t="s">
        <v>7642</v>
      </c>
      <c r="B5851" s="1">
        <v>46010</v>
      </c>
      <c r="C5851" t="s">
        <v>3413</v>
      </c>
      <c r="D5851" t="s">
        <v>194</v>
      </c>
      <c r="E5851" t="s">
        <v>19</v>
      </c>
      <c r="F5851" t="s">
        <v>20</v>
      </c>
      <c r="G5851" t="s">
        <v>67</v>
      </c>
      <c r="H5851" t="s">
        <v>68</v>
      </c>
      <c r="I5851" t="s">
        <v>69</v>
      </c>
      <c r="J5851">
        <v>1</v>
      </c>
      <c r="K5851">
        <v>16328.85</v>
      </c>
      <c r="L5851">
        <v>0.1</v>
      </c>
      <c r="M5851">
        <v>11785.17</v>
      </c>
      <c r="N5851" t="s">
        <v>24</v>
      </c>
      <c r="O5851" t="s">
        <v>53</v>
      </c>
      <c r="P5851" t="s">
        <v>44</v>
      </c>
      <c r="Q5851">
        <f>Sales_Data[[#This Row],[Quantity]]*Sales_Data[[#This Row],[Unit_Price]]</f>
        <v>16328.85</v>
      </c>
      <c r="R5851">
        <f>Sales_Data[[#This Row],[Gross_Sales]]*Sales_Data[[#This Row],[Discount]]</f>
        <v>1632.8850000000002</v>
      </c>
      <c r="S5851">
        <f>Sales_Data[[#This Row],[Gross_Sales]]-Sales_Data[[#This Row],[Discount_Amount]]</f>
        <v>14695.965</v>
      </c>
      <c r="T5851">
        <f>Sales_Data[[#This Row],[Net Sales]]-Sales_Data[[#This Row],[Cost]]</f>
        <v>2910.7950000000001</v>
      </c>
      <c r="U5851" s="2">
        <f>Sales_Data[[#This Row],[Profit]]/Sales_Data[[#This Row],[Net Sales]]</f>
        <v>0.19806763285024154</v>
      </c>
      <c r="V5851">
        <f>YEAR(Sales_Data[[#This Row],[Order_Date]])</f>
        <v>2025</v>
      </c>
      <c r="W5851" t="str">
        <f>TEXT(Sales_Data[[#This Row],[Order_Date]],"mmm")</f>
        <v>Dec</v>
      </c>
      <c r="X5851">
        <f>MONTH(Sales_Data[[#This Row],[Order_Date]])</f>
        <v>12</v>
      </c>
      <c r="Y5851" t="str">
        <f>"Q"&amp;ROUNDUP(MONTH(Sales_Data[[#This Row],[Order_Date]])/3,0)</f>
        <v>Q4</v>
      </c>
    </row>
    <row r="5852" spans="1:25" x14ac:dyDescent="0.3">
      <c r="A5852" t="s">
        <v>7643</v>
      </c>
      <c r="B5852" s="1">
        <v>45902</v>
      </c>
      <c r="C5852" t="s">
        <v>2248</v>
      </c>
      <c r="D5852" t="s">
        <v>244</v>
      </c>
      <c r="E5852" t="s">
        <v>48</v>
      </c>
      <c r="F5852" t="s">
        <v>164</v>
      </c>
      <c r="G5852" t="s">
        <v>67</v>
      </c>
      <c r="H5852" t="s">
        <v>133</v>
      </c>
      <c r="I5852" t="s">
        <v>138</v>
      </c>
      <c r="J5852">
        <v>1</v>
      </c>
      <c r="K5852">
        <v>4964.12</v>
      </c>
      <c r="L5852">
        <v>0.05</v>
      </c>
      <c r="M5852">
        <v>3558.24</v>
      </c>
      <c r="N5852" t="s">
        <v>52</v>
      </c>
      <c r="O5852" t="s">
        <v>35</v>
      </c>
      <c r="P5852" t="s">
        <v>26</v>
      </c>
      <c r="Q5852">
        <f>Sales_Data[[#This Row],[Quantity]]*Sales_Data[[#This Row],[Unit_Price]]</f>
        <v>4964.12</v>
      </c>
      <c r="R5852">
        <f>Sales_Data[[#This Row],[Gross_Sales]]*Sales_Data[[#This Row],[Discount]]</f>
        <v>248.20600000000002</v>
      </c>
      <c r="S5852">
        <f>Sales_Data[[#This Row],[Gross_Sales]]-Sales_Data[[#This Row],[Discount_Amount]]</f>
        <v>4715.9139999999998</v>
      </c>
      <c r="T5852">
        <f>Sales_Data[[#This Row],[Net Sales]]-Sales_Data[[#This Row],[Cost]]</f>
        <v>1157.674</v>
      </c>
      <c r="U5852" s="2">
        <f>Sales_Data[[#This Row],[Profit]]/Sales_Data[[#This Row],[Net Sales]]</f>
        <v>0.24548242397974179</v>
      </c>
      <c r="V5852">
        <f>YEAR(Sales_Data[[#This Row],[Order_Date]])</f>
        <v>2025</v>
      </c>
      <c r="W5852" t="str">
        <f>TEXT(Sales_Data[[#This Row],[Order_Date]],"mmm")</f>
        <v>Sep</v>
      </c>
      <c r="X5852">
        <f>MONTH(Sales_Data[[#This Row],[Order_Date]])</f>
        <v>9</v>
      </c>
      <c r="Y5852" t="str">
        <f>"Q"&amp;ROUNDUP(MONTH(Sales_Data[[#This Row],[Order_Date]])/3,0)</f>
        <v>Q3</v>
      </c>
    </row>
    <row r="5853" spans="1:25" x14ac:dyDescent="0.3">
      <c r="A5853" t="s">
        <v>7644</v>
      </c>
      <c r="B5853" s="1">
        <v>45944</v>
      </c>
      <c r="C5853" t="s">
        <v>1405</v>
      </c>
      <c r="D5853" t="s">
        <v>322</v>
      </c>
      <c r="E5853" t="s">
        <v>119</v>
      </c>
      <c r="F5853" t="s">
        <v>146</v>
      </c>
      <c r="G5853" t="s">
        <v>32</v>
      </c>
      <c r="H5853" t="s">
        <v>33</v>
      </c>
      <c r="I5853" t="s">
        <v>34</v>
      </c>
      <c r="J5853">
        <v>1</v>
      </c>
      <c r="K5853">
        <v>4376.5600000000004</v>
      </c>
      <c r="L5853">
        <v>0.1</v>
      </c>
      <c r="M5853">
        <v>2523.13</v>
      </c>
      <c r="N5853" t="s">
        <v>70</v>
      </c>
      <c r="O5853" t="s">
        <v>35</v>
      </c>
      <c r="P5853" t="s">
        <v>71</v>
      </c>
      <c r="Q5853">
        <f>Sales_Data[[#This Row],[Quantity]]*Sales_Data[[#This Row],[Unit_Price]]</f>
        <v>4376.5600000000004</v>
      </c>
      <c r="R5853">
        <f>Sales_Data[[#This Row],[Gross_Sales]]*Sales_Data[[#This Row],[Discount]]</f>
        <v>437.65600000000006</v>
      </c>
      <c r="S5853">
        <f>Sales_Data[[#This Row],[Gross_Sales]]-Sales_Data[[#This Row],[Discount_Amount]]</f>
        <v>3938.9040000000005</v>
      </c>
      <c r="T5853">
        <f>Sales_Data[[#This Row],[Net Sales]]-Sales_Data[[#This Row],[Cost]]</f>
        <v>1415.7740000000003</v>
      </c>
      <c r="U5853" s="2">
        <f>Sales_Data[[#This Row],[Profit]]/Sales_Data[[#This Row],[Net Sales]]</f>
        <v>0.35943348708168571</v>
      </c>
      <c r="V5853">
        <f>YEAR(Sales_Data[[#This Row],[Order_Date]])</f>
        <v>2025</v>
      </c>
      <c r="W5853" t="str">
        <f>TEXT(Sales_Data[[#This Row],[Order_Date]],"mmm")</f>
        <v>Oct</v>
      </c>
      <c r="X5853">
        <f>MONTH(Sales_Data[[#This Row],[Order_Date]])</f>
        <v>10</v>
      </c>
      <c r="Y5853" t="str">
        <f>"Q"&amp;ROUNDUP(MONTH(Sales_Data[[#This Row],[Order_Date]])/3,0)</f>
        <v>Q4</v>
      </c>
    </row>
    <row r="5854" spans="1:25" x14ac:dyDescent="0.3">
      <c r="A5854" t="s">
        <v>7645</v>
      </c>
      <c r="B5854" s="1">
        <v>46012</v>
      </c>
      <c r="C5854" t="s">
        <v>3074</v>
      </c>
      <c r="D5854" t="s">
        <v>447</v>
      </c>
      <c r="E5854" t="s">
        <v>19</v>
      </c>
      <c r="F5854" t="s">
        <v>66</v>
      </c>
      <c r="G5854" t="s">
        <v>67</v>
      </c>
      <c r="H5854" t="s">
        <v>133</v>
      </c>
      <c r="I5854" t="s">
        <v>138</v>
      </c>
      <c r="J5854">
        <v>2</v>
      </c>
      <c r="K5854">
        <v>13621.34</v>
      </c>
      <c r="L5854">
        <v>0.1</v>
      </c>
      <c r="M5854">
        <v>19131.34</v>
      </c>
      <c r="N5854" t="s">
        <v>52</v>
      </c>
      <c r="O5854" t="s">
        <v>25</v>
      </c>
      <c r="P5854" t="s">
        <v>26</v>
      </c>
      <c r="Q5854">
        <f>Sales_Data[[#This Row],[Quantity]]*Sales_Data[[#This Row],[Unit_Price]]</f>
        <v>27242.68</v>
      </c>
      <c r="R5854">
        <f>Sales_Data[[#This Row],[Gross_Sales]]*Sales_Data[[#This Row],[Discount]]</f>
        <v>2724.268</v>
      </c>
      <c r="S5854">
        <f>Sales_Data[[#This Row],[Gross_Sales]]-Sales_Data[[#This Row],[Discount_Amount]]</f>
        <v>24518.412</v>
      </c>
      <c r="T5854">
        <f>Sales_Data[[#This Row],[Net Sales]]-Sales_Data[[#This Row],[Cost]]</f>
        <v>5387.0720000000001</v>
      </c>
      <c r="U5854" s="2">
        <f>Sales_Data[[#This Row],[Profit]]/Sales_Data[[#This Row],[Net Sales]]</f>
        <v>0.2197153714522784</v>
      </c>
      <c r="V5854">
        <f>YEAR(Sales_Data[[#This Row],[Order_Date]])</f>
        <v>2025</v>
      </c>
      <c r="W5854" t="str">
        <f>TEXT(Sales_Data[[#This Row],[Order_Date]],"mmm")</f>
        <v>Dec</v>
      </c>
      <c r="X5854">
        <f>MONTH(Sales_Data[[#This Row],[Order_Date]])</f>
        <v>12</v>
      </c>
      <c r="Y5854" t="str">
        <f>"Q"&amp;ROUNDUP(MONTH(Sales_Data[[#This Row],[Order_Date]])/3,0)</f>
        <v>Q4</v>
      </c>
    </row>
    <row r="5855" spans="1:25" x14ac:dyDescent="0.3">
      <c r="A5855" t="s">
        <v>7646</v>
      </c>
      <c r="B5855" s="1">
        <v>45930</v>
      </c>
      <c r="C5855" t="s">
        <v>1415</v>
      </c>
      <c r="D5855" t="s">
        <v>209</v>
      </c>
      <c r="E5855" t="s">
        <v>19</v>
      </c>
      <c r="F5855" t="s">
        <v>20</v>
      </c>
      <c r="G5855" t="s">
        <v>41</v>
      </c>
      <c r="H5855" t="s">
        <v>42</v>
      </c>
      <c r="I5855" t="s">
        <v>43</v>
      </c>
      <c r="J5855">
        <v>1</v>
      </c>
      <c r="K5855">
        <v>10791.02</v>
      </c>
      <c r="L5855">
        <v>0.1</v>
      </c>
      <c r="M5855">
        <v>6726.04</v>
      </c>
      <c r="N5855" t="s">
        <v>83</v>
      </c>
      <c r="O5855" t="s">
        <v>35</v>
      </c>
      <c r="P5855" t="s">
        <v>44</v>
      </c>
      <c r="Q5855">
        <f>Sales_Data[[#This Row],[Quantity]]*Sales_Data[[#This Row],[Unit_Price]]</f>
        <v>10791.02</v>
      </c>
      <c r="R5855">
        <f>Sales_Data[[#This Row],[Gross_Sales]]*Sales_Data[[#This Row],[Discount]]</f>
        <v>1079.1020000000001</v>
      </c>
      <c r="S5855">
        <f>Sales_Data[[#This Row],[Gross_Sales]]-Sales_Data[[#This Row],[Discount_Amount]]</f>
        <v>9711.9179999999997</v>
      </c>
      <c r="T5855">
        <f>Sales_Data[[#This Row],[Net Sales]]-Sales_Data[[#This Row],[Cost]]</f>
        <v>2985.8779999999997</v>
      </c>
      <c r="U5855" s="2">
        <f>Sales_Data[[#This Row],[Profit]]/Sales_Data[[#This Row],[Net Sales]]</f>
        <v>0.3074447292491555</v>
      </c>
      <c r="V5855">
        <f>YEAR(Sales_Data[[#This Row],[Order_Date]])</f>
        <v>2025</v>
      </c>
      <c r="W5855" t="str">
        <f>TEXT(Sales_Data[[#This Row],[Order_Date]],"mmm")</f>
        <v>Sep</v>
      </c>
      <c r="X5855">
        <f>MONTH(Sales_Data[[#This Row],[Order_Date]])</f>
        <v>9</v>
      </c>
      <c r="Y5855" t="str">
        <f>"Q"&amp;ROUNDUP(MONTH(Sales_Data[[#This Row],[Order_Date]])/3,0)</f>
        <v>Q3</v>
      </c>
    </row>
    <row r="5856" spans="1:25" x14ac:dyDescent="0.3">
      <c r="A5856" t="s">
        <v>7647</v>
      </c>
      <c r="B5856" s="1">
        <v>45740</v>
      </c>
      <c r="C5856" t="s">
        <v>1183</v>
      </c>
      <c r="D5856" t="s">
        <v>511</v>
      </c>
      <c r="E5856" t="s">
        <v>39</v>
      </c>
      <c r="F5856" t="s">
        <v>405</v>
      </c>
      <c r="G5856" t="s">
        <v>67</v>
      </c>
      <c r="H5856" t="s">
        <v>133</v>
      </c>
      <c r="I5856" t="s">
        <v>134</v>
      </c>
      <c r="J5856">
        <v>2</v>
      </c>
      <c r="K5856">
        <v>1556.1</v>
      </c>
      <c r="L5856">
        <v>0</v>
      </c>
      <c r="M5856">
        <v>2697.64</v>
      </c>
      <c r="N5856" t="s">
        <v>70</v>
      </c>
      <c r="O5856" t="s">
        <v>53</v>
      </c>
      <c r="P5856" t="s">
        <v>44</v>
      </c>
      <c r="Q5856">
        <f>Sales_Data[[#This Row],[Quantity]]*Sales_Data[[#This Row],[Unit_Price]]</f>
        <v>3112.2</v>
      </c>
      <c r="R5856">
        <f>Sales_Data[[#This Row],[Gross_Sales]]*Sales_Data[[#This Row],[Discount]]</f>
        <v>0</v>
      </c>
      <c r="S5856">
        <f>Sales_Data[[#This Row],[Gross_Sales]]-Sales_Data[[#This Row],[Discount_Amount]]</f>
        <v>3112.2</v>
      </c>
      <c r="T5856">
        <f>Sales_Data[[#This Row],[Net Sales]]-Sales_Data[[#This Row],[Cost]]</f>
        <v>414.55999999999995</v>
      </c>
      <c r="U5856" s="2">
        <f>Sales_Data[[#This Row],[Profit]]/Sales_Data[[#This Row],[Net Sales]]</f>
        <v>0.1332048068890174</v>
      </c>
      <c r="V5856">
        <f>YEAR(Sales_Data[[#This Row],[Order_Date]])</f>
        <v>2025</v>
      </c>
      <c r="W5856" t="str">
        <f>TEXT(Sales_Data[[#This Row],[Order_Date]],"mmm")</f>
        <v>Mar</v>
      </c>
      <c r="X5856">
        <f>MONTH(Sales_Data[[#This Row],[Order_Date]])</f>
        <v>3</v>
      </c>
      <c r="Y5856" t="str">
        <f>"Q"&amp;ROUNDUP(MONTH(Sales_Data[[#This Row],[Order_Date]])/3,0)</f>
        <v>Q1</v>
      </c>
    </row>
    <row r="5857" spans="1:25" x14ac:dyDescent="0.3">
      <c r="A5857" t="s">
        <v>7648</v>
      </c>
      <c r="B5857" s="1">
        <v>45767</v>
      </c>
      <c r="C5857" t="s">
        <v>5871</v>
      </c>
      <c r="D5857" t="s">
        <v>685</v>
      </c>
      <c r="E5857" t="s">
        <v>48</v>
      </c>
      <c r="F5857" t="s">
        <v>132</v>
      </c>
      <c r="G5857" t="s">
        <v>67</v>
      </c>
      <c r="H5857" t="s">
        <v>133</v>
      </c>
      <c r="I5857" t="s">
        <v>134</v>
      </c>
      <c r="J5857">
        <v>5</v>
      </c>
      <c r="K5857">
        <v>23121.25</v>
      </c>
      <c r="L5857">
        <v>0.05</v>
      </c>
      <c r="M5857">
        <v>69471.67</v>
      </c>
      <c r="N5857" t="s">
        <v>52</v>
      </c>
      <c r="O5857" t="s">
        <v>35</v>
      </c>
      <c r="P5857" t="s">
        <v>71</v>
      </c>
      <c r="Q5857">
        <f>Sales_Data[[#This Row],[Quantity]]*Sales_Data[[#This Row],[Unit_Price]]</f>
        <v>115606.25</v>
      </c>
      <c r="R5857">
        <f>Sales_Data[[#This Row],[Gross_Sales]]*Sales_Data[[#This Row],[Discount]]</f>
        <v>5780.3125</v>
      </c>
      <c r="S5857">
        <f>Sales_Data[[#This Row],[Gross_Sales]]-Sales_Data[[#This Row],[Discount_Amount]]</f>
        <v>109825.9375</v>
      </c>
      <c r="T5857">
        <f>Sales_Data[[#This Row],[Net Sales]]-Sales_Data[[#This Row],[Cost]]</f>
        <v>40354.267500000002</v>
      </c>
      <c r="U5857" s="2">
        <f>Sales_Data[[#This Row],[Profit]]/Sales_Data[[#This Row],[Net Sales]]</f>
        <v>0.36743840679711931</v>
      </c>
      <c r="V5857">
        <f>YEAR(Sales_Data[[#This Row],[Order_Date]])</f>
        <v>2025</v>
      </c>
      <c r="W5857" t="str">
        <f>TEXT(Sales_Data[[#This Row],[Order_Date]],"mmm")</f>
        <v>Apr</v>
      </c>
      <c r="X5857">
        <f>MONTH(Sales_Data[[#This Row],[Order_Date]])</f>
        <v>4</v>
      </c>
      <c r="Y5857" t="str">
        <f>"Q"&amp;ROUNDUP(MONTH(Sales_Data[[#This Row],[Order_Date]])/3,0)</f>
        <v>Q2</v>
      </c>
    </row>
    <row r="5858" spans="1:25" x14ac:dyDescent="0.3">
      <c r="A5858" t="s">
        <v>7649</v>
      </c>
      <c r="B5858" s="1">
        <v>45847</v>
      </c>
      <c r="C5858" t="s">
        <v>3413</v>
      </c>
      <c r="D5858" t="s">
        <v>145</v>
      </c>
      <c r="E5858" t="s">
        <v>119</v>
      </c>
      <c r="F5858" t="s">
        <v>249</v>
      </c>
      <c r="G5858" t="s">
        <v>67</v>
      </c>
      <c r="H5858" t="s">
        <v>88</v>
      </c>
      <c r="I5858" t="s">
        <v>89</v>
      </c>
      <c r="J5858">
        <v>1</v>
      </c>
      <c r="K5858">
        <v>3201.08</v>
      </c>
      <c r="L5858">
        <v>0.15</v>
      </c>
      <c r="M5858">
        <v>1689.02</v>
      </c>
      <c r="N5858" t="s">
        <v>83</v>
      </c>
      <c r="O5858" t="s">
        <v>25</v>
      </c>
      <c r="P5858" t="s">
        <v>26</v>
      </c>
      <c r="Q5858">
        <f>Sales_Data[[#This Row],[Quantity]]*Sales_Data[[#This Row],[Unit_Price]]</f>
        <v>3201.08</v>
      </c>
      <c r="R5858">
        <f>Sales_Data[[#This Row],[Gross_Sales]]*Sales_Data[[#This Row],[Discount]]</f>
        <v>480.16199999999998</v>
      </c>
      <c r="S5858">
        <f>Sales_Data[[#This Row],[Gross_Sales]]-Sales_Data[[#This Row],[Discount_Amount]]</f>
        <v>2720.9180000000001</v>
      </c>
      <c r="T5858">
        <f>Sales_Data[[#This Row],[Net Sales]]-Sales_Data[[#This Row],[Cost]]</f>
        <v>1031.8980000000001</v>
      </c>
      <c r="U5858" s="2">
        <f>Sales_Data[[#This Row],[Profit]]/Sales_Data[[#This Row],[Net Sales]]</f>
        <v>0.37924626909006448</v>
      </c>
      <c r="V5858">
        <f>YEAR(Sales_Data[[#This Row],[Order_Date]])</f>
        <v>2025</v>
      </c>
      <c r="W5858" t="str">
        <f>TEXT(Sales_Data[[#This Row],[Order_Date]],"mmm")</f>
        <v>Jul</v>
      </c>
      <c r="X5858">
        <f>MONTH(Sales_Data[[#This Row],[Order_Date]])</f>
        <v>7</v>
      </c>
      <c r="Y5858" t="str">
        <f>"Q"&amp;ROUNDUP(MONTH(Sales_Data[[#This Row],[Order_Date]])/3,0)</f>
        <v>Q3</v>
      </c>
    </row>
    <row r="5859" spans="1:25" x14ac:dyDescent="0.3">
      <c r="A5859" t="s">
        <v>7650</v>
      </c>
      <c r="B5859" s="1">
        <v>45945</v>
      </c>
      <c r="C5859" t="s">
        <v>1935</v>
      </c>
      <c r="D5859" t="s">
        <v>175</v>
      </c>
      <c r="E5859" t="s">
        <v>19</v>
      </c>
      <c r="F5859" t="s">
        <v>57</v>
      </c>
      <c r="G5859" t="s">
        <v>75</v>
      </c>
      <c r="H5859" t="s">
        <v>76</v>
      </c>
      <c r="I5859" t="s">
        <v>108</v>
      </c>
      <c r="J5859">
        <v>2</v>
      </c>
      <c r="K5859">
        <v>5221.3</v>
      </c>
      <c r="L5859">
        <v>0.15</v>
      </c>
      <c r="M5859">
        <v>7424.55</v>
      </c>
      <c r="N5859" t="s">
        <v>70</v>
      </c>
      <c r="O5859" t="s">
        <v>35</v>
      </c>
      <c r="P5859" t="s">
        <v>26</v>
      </c>
      <c r="Q5859">
        <f>Sales_Data[[#This Row],[Quantity]]*Sales_Data[[#This Row],[Unit_Price]]</f>
        <v>10442.6</v>
      </c>
      <c r="R5859">
        <f>Sales_Data[[#This Row],[Gross_Sales]]*Sales_Data[[#This Row],[Discount]]</f>
        <v>1566.39</v>
      </c>
      <c r="S5859">
        <f>Sales_Data[[#This Row],[Gross_Sales]]-Sales_Data[[#This Row],[Discount_Amount]]</f>
        <v>8876.2100000000009</v>
      </c>
      <c r="T5859">
        <f>Sales_Data[[#This Row],[Net Sales]]-Sales_Data[[#This Row],[Cost]]</f>
        <v>1451.6600000000008</v>
      </c>
      <c r="U5859" s="2">
        <f>Sales_Data[[#This Row],[Profit]]/Sales_Data[[#This Row],[Net Sales]]</f>
        <v>0.16354502653722711</v>
      </c>
      <c r="V5859">
        <f>YEAR(Sales_Data[[#This Row],[Order_Date]])</f>
        <v>2025</v>
      </c>
      <c r="W5859" t="str">
        <f>TEXT(Sales_Data[[#This Row],[Order_Date]],"mmm")</f>
        <v>Oct</v>
      </c>
      <c r="X5859">
        <f>MONTH(Sales_Data[[#This Row],[Order_Date]])</f>
        <v>10</v>
      </c>
      <c r="Y5859" t="str">
        <f>"Q"&amp;ROUNDUP(MONTH(Sales_Data[[#This Row],[Order_Date]])/3,0)</f>
        <v>Q4</v>
      </c>
    </row>
    <row r="5860" spans="1:25" x14ac:dyDescent="0.3">
      <c r="A5860" t="s">
        <v>7651</v>
      </c>
      <c r="B5860" s="1">
        <v>45908</v>
      </c>
      <c r="C5860" t="s">
        <v>499</v>
      </c>
      <c r="D5860" t="s">
        <v>457</v>
      </c>
      <c r="E5860" t="s">
        <v>19</v>
      </c>
      <c r="F5860" t="s">
        <v>66</v>
      </c>
      <c r="G5860" t="s">
        <v>67</v>
      </c>
      <c r="H5860" t="s">
        <v>68</v>
      </c>
      <c r="I5860" t="s">
        <v>69</v>
      </c>
      <c r="J5860">
        <v>1</v>
      </c>
      <c r="K5860">
        <v>6636.25</v>
      </c>
      <c r="L5860">
        <v>0.1</v>
      </c>
      <c r="M5860">
        <v>4063.31</v>
      </c>
      <c r="N5860" t="s">
        <v>83</v>
      </c>
      <c r="O5860" t="s">
        <v>25</v>
      </c>
      <c r="P5860" t="s">
        <v>26</v>
      </c>
      <c r="Q5860">
        <f>Sales_Data[[#This Row],[Quantity]]*Sales_Data[[#This Row],[Unit_Price]]</f>
        <v>6636.25</v>
      </c>
      <c r="R5860">
        <f>Sales_Data[[#This Row],[Gross_Sales]]*Sales_Data[[#This Row],[Discount]]</f>
        <v>663.625</v>
      </c>
      <c r="S5860">
        <f>Sales_Data[[#This Row],[Gross_Sales]]-Sales_Data[[#This Row],[Discount_Amount]]</f>
        <v>5972.625</v>
      </c>
      <c r="T5860">
        <f>Sales_Data[[#This Row],[Net Sales]]-Sales_Data[[#This Row],[Cost]]</f>
        <v>1909.3150000000001</v>
      </c>
      <c r="U5860" s="2">
        <f>Sales_Data[[#This Row],[Profit]]/Sales_Data[[#This Row],[Net Sales]]</f>
        <v>0.31967769615537556</v>
      </c>
      <c r="V5860">
        <f>YEAR(Sales_Data[[#This Row],[Order_Date]])</f>
        <v>2025</v>
      </c>
      <c r="W5860" t="str">
        <f>TEXT(Sales_Data[[#This Row],[Order_Date]],"mmm")</f>
        <v>Sep</v>
      </c>
      <c r="X5860">
        <f>MONTH(Sales_Data[[#This Row],[Order_Date]])</f>
        <v>9</v>
      </c>
      <c r="Y5860" t="str">
        <f>"Q"&amp;ROUNDUP(MONTH(Sales_Data[[#This Row],[Order_Date]])/3,0)</f>
        <v>Q3</v>
      </c>
    </row>
    <row r="5861" spans="1:25" x14ac:dyDescent="0.3">
      <c r="A5861" t="s">
        <v>7652</v>
      </c>
      <c r="B5861" s="1">
        <v>45869</v>
      </c>
      <c r="C5861" t="s">
        <v>1494</v>
      </c>
      <c r="D5861" t="s">
        <v>199</v>
      </c>
      <c r="E5861" t="s">
        <v>48</v>
      </c>
      <c r="F5861" t="s">
        <v>49</v>
      </c>
      <c r="G5861" t="s">
        <v>41</v>
      </c>
      <c r="H5861" t="s">
        <v>42</v>
      </c>
      <c r="I5861" t="s">
        <v>82</v>
      </c>
      <c r="J5861">
        <v>1</v>
      </c>
      <c r="K5861">
        <v>34193.18</v>
      </c>
      <c r="L5861">
        <v>0.1</v>
      </c>
      <c r="M5861">
        <v>24440.74</v>
      </c>
      <c r="N5861" t="s">
        <v>24</v>
      </c>
      <c r="O5861" t="s">
        <v>35</v>
      </c>
      <c r="P5861" t="s">
        <v>44</v>
      </c>
      <c r="Q5861">
        <f>Sales_Data[[#This Row],[Quantity]]*Sales_Data[[#This Row],[Unit_Price]]</f>
        <v>34193.18</v>
      </c>
      <c r="R5861">
        <f>Sales_Data[[#This Row],[Gross_Sales]]*Sales_Data[[#This Row],[Discount]]</f>
        <v>3419.3180000000002</v>
      </c>
      <c r="S5861">
        <f>Sales_Data[[#This Row],[Gross_Sales]]-Sales_Data[[#This Row],[Discount_Amount]]</f>
        <v>30773.862000000001</v>
      </c>
      <c r="T5861">
        <f>Sales_Data[[#This Row],[Net Sales]]-Sales_Data[[#This Row],[Cost]]</f>
        <v>6333.1219999999994</v>
      </c>
      <c r="U5861" s="2">
        <f>Sales_Data[[#This Row],[Profit]]/Sales_Data[[#This Row],[Net Sales]]</f>
        <v>0.205795489691869</v>
      </c>
      <c r="V5861">
        <f>YEAR(Sales_Data[[#This Row],[Order_Date]])</f>
        <v>2025</v>
      </c>
      <c r="W5861" t="str">
        <f>TEXT(Sales_Data[[#This Row],[Order_Date]],"mmm")</f>
        <v>Jul</v>
      </c>
      <c r="X5861">
        <f>MONTH(Sales_Data[[#This Row],[Order_Date]])</f>
        <v>7</v>
      </c>
      <c r="Y5861" t="str">
        <f>"Q"&amp;ROUNDUP(MONTH(Sales_Data[[#This Row],[Order_Date]])/3,0)</f>
        <v>Q3</v>
      </c>
    </row>
    <row r="5862" spans="1:25" x14ac:dyDescent="0.3">
      <c r="A5862" t="s">
        <v>7653</v>
      </c>
      <c r="B5862" s="1">
        <v>45948</v>
      </c>
      <c r="C5862" t="s">
        <v>1175</v>
      </c>
      <c r="D5862" t="s">
        <v>145</v>
      </c>
      <c r="E5862" t="s">
        <v>19</v>
      </c>
      <c r="F5862" t="s">
        <v>66</v>
      </c>
      <c r="G5862" t="s">
        <v>41</v>
      </c>
      <c r="H5862" t="s">
        <v>102</v>
      </c>
      <c r="I5862" t="s">
        <v>388</v>
      </c>
      <c r="J5862">
        <v>2</v>
      </c>
      <c r="K5862">
        <v>15489.23</v>
      </c>
      <c r="L5862">
        <v>0</v>
      </c>
      <c r="M5862">
        <v>22017.54</v>
      </c>
      <c r="N5862" t="s">
        <v>52</v>
      </c>
      <c r="O5862" t="s">
        <v>25</v>
      </c>
      <c r="P5862" t="s">
        <v>44</v>
      </c>
      <c r="Q5862">
        <f>Sales_Data[[#This Row],[Quantity]]*Sales_Data[[#This Row],[Unit_Price]]</f>
        <v>30978.46</v>
      </c>
      <c r="R5862">
        <f>Sales_Data[[#This Row],[Gross_Sales]]*Sales_Data[[#This Row],[Discount]]</f>
        <v>0</v>
      </c>
      <c r="S5862">
        <f>Sales_Data[[#This Row],[Gross_Sales]]-Sales_Data[[#This Row],[Discount_Amount]]</f>
        <v>30978.46</v>
      </c>
      <c r="T5862">
        <f>Sales_Data[[#This Row],[Net Sales]]-Sales_Data[[#This Row],[Cost]]</f>
        <v>8960.9199999999983</v>
      </c>
      <c r="U5862" s="2">
        <f>Sales_Data[[#This Row],[Profit]]/Sales_Data[[#This Row],[Net Sales]]</f>
        <v>0.28926292656252112</v>
      </c>
      <c r="V5862">
        <f>YEAR(Sales_Data[[#This Row],[Order_Date]])</f>
        <v>2025</v>
      </c>
      <c r="W5862" t="str">
        <f>TEXT(Sales_Data[[#This Row],[Order_Date]],"mmm")</f>
        <v>Oct</v>
      </c>
      <c r="X5862">
        <f>MONTH(Sales_Data[[#This Row],[Order_Date]])</f>
        <v>10</v>
      </c>
      <c r="Y5862" t="str">
        <f>"Q"&amp;ROUNDUP(MONTH(Sales_Data[[#This Row],[Order_Date]])/3,0)</f>
        <v>Q4</v>
      </c>
    </row>
    <row r="5863" spans="1:25" x14ac:dyDescent="0.3">
      <c r="A5863" t="s">
        <v>7654</v>
      </c>
      <c r="B5863" s="1">
        <v>45790</v>
      </c>
      <c r="C5863" t="s">
        <v>296</v>
      </c>
      <c r="D5863" t="s">
        <v>266</v>
      </c>
      <c r="E5863" t="s">
        <v>30</v>
      </c>
      <c r="F5863" t="s">
        <v>156</v>
      </c>
      <c r="G5863" t="s">
        <v>67</v>
      </c>
      <c r="H5863" t="s">
        <v>121</v>
      </c>
      <c r="I5863" t="s">
        <v>142</v>
      </c>
      <c r="J5863">
        <v>1</v>
      </c>
      <c r="K5863">
        <v>3774.66</v>
      </c>
      <c r="L5863">
        <v>0.05</v>
      </c>
      <c r="M5863">
        <v>2991.04</v>
      </c>
      <c r="N5863" t="s">
        <v>83</v>
      </c>
      <c r="O5863" t="s">
        <v>25</v>
      </c>
      <c r="P5863" t="s">
        <v>71</v>
      </c>
      <c r="Q5863">
        <f>Sales_Data[[#This Row],[Quantity]]*Sales_Data[[#This Row],[Unit_Price]]</f>
        <v>3774.66</v>
      </c>
      <c r="R5863">
        <f>Sales_Data[[#This Row],[Gross_Sales]]*Sales_Data[[#This Row],[Discount]]</f>
        <v>188.733</v>
      </c>
      <c r="S5863">
        <f>Sales_Data[[#This Row],[Gross_Sales]]-Sales_Data[[#This Row],[Discount_Amount]]</f>
        <v>3585.9269999999997</v>
      </c>
      <c r="T5863">
        <f>Sales_Data[[#This Row],[Net Sales]]-Sales_Data[[#This Row],[Cost]]</f>
        <v>594.88699999999972</v>
      </c>
      <c r="U5863" s="2">
        <f>Sales_Data[[#This Row],[Profit]]/Sales_Data[[#This Row],[Net Sales]]</f>
        <v>0.16589489970096988</v>
      </c>
      <c r="V5863">
        <f>YEAR(Sales_Data[[#This Row],[Order_Date]])</f>
        <v>2025</v>
      </c>
      <c r="W5863" t="str">
        <f>TEXT(Sales_Data[[#This Row],[Order_Date]],"mmm")</f>
        <v>May</v>
      </c>
      <c r="X5863">
        <f>MONTH(Sales_Data[[#This Row],[Order_Date]])</f>
        <v>5</v>
      </c>
      <c r="Y5863" t="str">
        <f>"Q"&amp;ROUNDUP(MONTH(Sales_Data[[#This Row],[Order_Date]])/3,0)</f>
        <v>Q2</v>
      </c>
    </row>
    <row r="5864" spans="1:25" x14ac:dyDescent="0.3">
      <c r="A5864" t="s">
        <v>7655</v>
      </c>
      <c r="B5864" s="1">
        <v>45858</v>
      </c>
      <c r="C5864" t="s">
        <v>1138</v>
      </c>
      <c r="D5864" t="s">
        <v>393</v>
      </c>
      <c r="E5864" t="s">
        <v>30</v>
      </c>
      <c r="F5864" t="s">
        <v>31</v>
      </c>
      <c r="G5864" t="s">
        <v>21</v>
      </c>
      <c r="H5864" t="s">
        <v>297</v>
      </c>
      <c r="I5864" t="s">
        <v>297</v>
      </c>
      <c r="J5864">
        <v>1</v>
      </c>
      <c r="K5864">
        <v>4217.4399999999996</v>
      </c>
      <c r="L5864">
        <v>0</v>
      </c>
      <c r="M5864">
        <v>3550.82</v>
      </c>
      <c r="N5864" t="s">
        <v>70</v>
      </c>
      <c r="O5864" t="s">
        <v>35</v>
      </c>
      <c r="P5864" t="s">
        <v>71</v>
      </c>
      <c r="Q5864">
        <f>Sales_Data[[#This Row],[Quantity]]*Sales_Data[[#This Row],[Unit_Price]]</f>
        <v>4217.4399999999996</v>
      </c>
      <c r="R5864">
        <f>Sales_Data[[#This Row],[Gross_Sales]]*Sales_Data[[#This Row],[Discount]]</f>
        <v>0</v>
      </c>
      <c r="S5864">
        <f>Sales_Data[[#This Row],[Gross_Sales]]-Sales_Data[[#This Row],[Discount_Amount]]</f>
        <v>4217.4399999999996</v>
      </c>
      <c r="T5864">
        <f>Sales_Data[[#This Row],[Net Sales]]-Sales_Data[[#This Row],[Cost]]</f>
        <v>666.61999999999944</v>
      </c>
      <c r="U5864" s="2">
        <f>Sales_Data[[#This Row],[Profit]]/Sales_Data[[#This Row],[Net Sales]]</f>
        <v>0.15806271102849109</v>
      </c>
      <c r="V5864">
        <f>YEAR(Sales_Data[[#This Row],[Order_Date]])</f>
        <v>2025</v>
      </c>
      <c r="W5864" t="str">
        <f>TEXT(Sales_Data[[#This Row],[Order_Date]],"mmm")</f>
        <v>Jul</v>
      </c>
      <c r="X5864">
        <f>MONTH(Sales_Data[[#This Row],[Order_Date]])</f>
        <v>7</v>
      </c>
      <c r="Y5864" t="str">
        <f>"Q"&amp;ROUNDUP(MONTH(Sales_Data[[#This Row],[Order_Date]])/3,0)</f>
        <v>Q3</v>
      </c>
    </row>
    <row r="5865" spans="1:25" x14ac:dyDescent="0.3">
      <c r="A5865" t="s">
        <v>7656</v>
      </c>
      <c r="B5865" s="1">
        <v>45942</v>
      </c>
      <c r="C5865" t="s">
        <v>1283</v>
      </c>
      <c r="D5865" t="s">
        <v>366</v>
      </c>
      <c r="E5865" t="s">
        <v>119</v>
      </c>
      <c r="F5865" t="s">
        <v>120</v>
      </c>
      <c r="G5865" t="s">
        <v>21</v>
      </c>
      <c r="H5865" t="s">
        <v>230</v>
      </c>
      <c r="I5865" t="s">
        <v>231</v>
      </c>
      <c r="J5865">
        <v>1</v>
      </c>
      <c r="K5865">
        <v>8010.63</v>
      </c>
      <c r="L5865">
        <v>0.1</v>
      </c>
      <c r="M5865">
        <v>6235.45</v>
      </c>
      <c r="N5865" t="s">
        <v>83</v>
      </c>
      <c r="O5865" t="s">
        <v>35</v>
      </c>
      <c r="P5865" t="s">
        <v>71</v>
      </c>
      <c r="Q5865">
        <f>Sales_Data[[#This Row],[Quantity]]*Sales_Data[[#This Row],[Unit_Price]]</f>
        <v>8010.63</v>
      </c>
      <c r="R5865">
        <f>Sales_Data[[#This Row],[Gross_Sales]]*Sales_Data[[#This Row],[Discount]]</f>
        <v>801.0630000000001</v>
      </c>
      <c r="S5865">
        <f>Sales_Data[[#This Row],[Gross_Sales]]-Sales_Data[[#This Row],[Discount_Amount]]</f>
        <v>7209.567</v>
      </c>
      <c r="T5865">
        <f>Sales_Data[[#This Row],[Net Sales]]-Sales_Data[[#This Row],[Cost]]</f>
        <v>974.11700000000019</v>
      </c>
      <c r="U5865" s="2">
        <f>Sales_Data[[#This Row],[Profit]]/Sales_Data[[#This Row],[Net Sales]]</f>
        <v>0.13511449439335263</v>
      </c>
      <c r="V5865">
        <f>YEAR(Sales_Data[[#This Row],[Order_Date]])</f>
        <v>2025</v>
      </c>
      <c r="W5865" t="str">
        <f>TEXT(Sales_Data[[#This Row],[Order_Date]],"mmm")</f>
        <v>Oct</v>
      </c>
      <c r="X5865">
        <f>MONTH(Sales_Data[[#This Row],[Order_Date]])</f>
        <v>10</v>
      </c>
      <c r="Y5865" t="str">
        <f>"Q"&amp;ROUNDUP(MONTH(Sales_Data[[#This Row],[Order_Date]])/3,0)</f>
        <v>Q4</v>
      </c>
    </row>
    <row r="5866" spans="1:25" x14ac:dyDescent="0.3">
      <c r="A5866" t="s">
        <v>7657</v>
      </c>
      <c r="B5866" s="1">
        <v>45983</v>
      </c>
      <c r="C5866" t="s">
        <v>4902</v>
      </c>
      <c r="D5866" t="s">
        <v>433</v>
      </c>
      <c r="E5866" t="s">
        <v>19</v>
      </c>
      <c r="F5866" t="s">
        <v>113</v>
      </c>
      <c r="G5866" t="s">
        <v>75</v>
      </c>
      <c r="H5866" t="s">
        <v>256</v>
      </c>
      <c r="I5866" t="s">
        <v>257</v>
      </c>
      <c r="J5866">
        <v>3</v>
      </c>
      <c r="K5866">
        <v>7899.4</v>
      </c>
      <c r="L5866">
        <v>0.05</v>
      </c>
      <c r="M5866">
        <v>16213.35</v>
      </c>
      <c r="N5866" t="s">
        <v>83</v>
      </c>
      <c r="O5866" t="s">
        <v>25</v>
      </c>
      <c r="P5866" t="s">
        <v>44</v>
      </c>
      <c r="Q5866">
        <f>Sales_Data[[#This Row],[Quantity]]*Sales_Data[[#This Row],[Unit_Price]]</f>
        <v>23698.199999999997</v>
      </c>
      <c r="R5866">
        <f>Sales_Data[[#This Row],[Gross_Sales]]*Sales_Data[[#This Row],[Discount]]</f>
        <v>1184.9099999999999</v>
      </c>
      <c r="S5866">
        <f>Sales_Data[[#This Row],[Gross_Sales]]-Sales_Data[[#This Row],[Discount_Amount]]</f>
        <v>22513.289999999997</v>
      </c>
      <c r="T5866">
        <f>Sales_Data[[#This Row],[Net Sales]]-Sales_Data[[#This Row],[Cost]]</f>
        <v>6299.9399999999969</v>
      </c>
      <c r="U5866" s="2">
        <f>Sales_Data[[#This Row],[Profit]]/Sales_Data[[#This Row],[Net Sales]]</f>
        <v>0.27983204587157173</v>
      </c>
      <c r="V5866">
        <f>YEAR(Sales_Data[[#This Row],[Order_Date]])</f>
        <v>2025</v>
      </c>
      <c r="W5866" t="str">
        <f>TEXT(Sales_Data[[#This Row],[Order_Date]],"mmm")</f>
        <v>Nov</v>
      </c>
      <c r="X5866">
        <f>MONTH(Sales_Data[[#This Row],[Order_Date]])</f>
        <v>11</v>
      </c>
      <c r="Y5866" t="str">
        <f>"Q"&amp;ROUNDUP(MONTH(Sales_Data[[#This Row],[Order_Date]])/3,0)</f>
        <v>Q4</v>
      </c>
    </row>
    <row r="5867" spans="1:25" x14ac:dyDescent="0.3">
      <c r="A5867" t="s">
        <v>7658</v>
      </c>
      <c r="B5867" s="1">
        <v>45752</v>
      </c>
      <c r="C5867" t="s">
        <v>1725</v>
      </c>
      <c r="D5867" t="s">
        <v>857</v>
      </c>
      <c r="E5867" t="s">
        <v>39</v>
      </c>
      <c r="F5867" t="s">
        <v>107</v>
      </c>
      <c r="G5867" t="s">
        <v>41</v>
      </c>
      <c r="H5867" t="s">
        <v>42</v>
      </c>
      <c r="I5867" t="s">
        <v>82</v>
      </c>
      <c r="J5867">
        <v>2</v>
      </c>
      <c r="K5867">
        <v>2683.77</v>
      </c>
      <c r="L5867">
        <v>0.1</v>
      </c>
      <c r="M5867">
        <v>3002.58</v>
      </c>
      <c r="N5867" t="s">
        <v>109</v>
      </c>
      <c r="O5867" t="s">
        <v>35</v>
      </c>
      <c r="P5867" t="s">
        <v>71</v>
      </c>
      <c r="Q5867">
        <f>Sales_Data[[#This Row],[Quantity]]*Sales_Data[[#This Row],[Unit_Price]]</f>
        <v>5367.54</v>
      </c>
      <c r="R5867">
        <f>Sales_Data[[#This Row],[Gross_Sales]]*Sales_Data[[#This Row],[Discount]]</f>
        <v>536.75400000000002</v>
      </c>
      <c r="S5867">
        <f>Sales_Data[[#This Row],[Gross_Sales]]-Sales_Data[[#This Row],[Discount_Amount]]</f>
        <v>4830.7860000000001</v>
      </c>
      <c r="T5867">
        <f>Sales_Data[[#This Row],[Net Sales]]-Sales_Data[[#This Row],[Cost]]</f>
        <v>1828.2060000000001</v>
      </c>
      <c r="U5867" s="2">
        <f>Sales_Data[[#This Row],[Profit]]/Sales_Data[[#This Row],[Net Sales]]</f>
        <v>0.37844897290006224</v>
      </c>
      <c r="V5867">
        <f>YEAR(Sales_Data[[#This Row],[Order_Date]])</f>
        <v>2025</v>
      </c>
      <c r="W5867" t="str">
        <f>TEXT(Sales_Data[[#This Row],[Order_Date]],"mmm")</f>
        <v>Apr</v>
      </c>
      <c r="X5867">
        <f>MONTH(Sales_Data[[#This Row],[Order_Date]])</f>
        <v>4</v>
      </c>
      <c r="Y5867" t="str">
        <f>"Q"&amp;ROUNDUP(MONTH(Sales_Data[[#This Row],[Order_Date]])/3,0)</f>
        <v>Q2</v>
      </c>
    </row>
    <row r="5868" spans="1:25" x14ac:dyDescent="0.3">
      <c r="A5868" t="s">
        <v>7659</v>
      </c>
      <c r="B5868" s="1">
        <v>45935</v>
      </c>
      <c r="C5868" t="s">
        <v>552</v>
      </c>
      <c r="D5868" t="s">
        <v>137</v>
      </c>
      <c r="E5868" t="s">
        <v>19</v>
      </c>
      <c r="F5868" t="s">
        <v>81</v>
      </c>
      <c r="G5868" t="s">
        <v>75</v>
      </c>
      <c r="H5868" t="s">
        <v>256</v>
      </c>
      <c r="I5868" t="s">
        <v>257</v>
      </c>
      <c r="J5868">
        <v>4</v>
      </c>
      <c r="K5868">
        <v>1696.88</v>
      </c>
      <c r="L5868">
        <v>0.1</v>
      </c>
      <c r="M5868">
        <v>4016.32</v>
      </c>
      <c r="N5868" t="s">
        <v>52</v>
      </c>
      <c r="O5868" t="s">
        <v>35</v>
      </c>
      <c r="P5868" t="s">
        <v>26</v>
      </c>
      <c r="Q5868">
        <f>Sales_Data[[#This Row],[Quantity]]*Sales_Data[[#This Row],[Unit_Price]]</f>
        <v>6787.52</v>
      </c>
      <c r="R5868">
        <f>Sales_Data[[#This Row],[Gross_Sales]]*Sales_Data[[#This Row],[Discount]]</f>
        <v>678.75200000000007</v>
      </c>
      <c r="S5868">
        <f>Sales_Data[[#This Row],[Gross_Sales]]-Sales_Data[[#This Row],[Discount_Amount]]</f>
        <v>6108.768</v>
      </c>
      <c r="T5868">
        <f>Sales_Data[[#This Row],[Net Sales]]-Sales_Data[[#This Row],[Cost]]</f>
        <v>2092.4479999999999</v>
      </c>
      <c r="U5868" s="2">
        <f>Sales_Data[[#This Row],[Profit]]/Sales_Data[[#This Row],[Net Sales]]</f>
        <v>0.34253191478216227</v>
      </c>
      <c r="V5868">
        <f>YEAR(Sales_Data[[#This Row],[Order_Date]])</f>
        <v>2025</v>
      </c>
      <c r="W5868" t="str">
        <f>TEXT(Sales_Data[[#This Row],[Order_Date]],"mmm")</f>
        <v>Oct</v>
      </c>
      <c r="X5868">
        <f>MONTH(Sales_Data[[#This Row],[Order_Date]])</f>
        <v>10</v>
      </c>
      <c r="Y5868" t="str">
        <f>"Q"&amp;ROUNDUP(MONTH(Sales_Data[[#This Row],[Order_Date]])/3,0)</f>
        <v>Q4</v>
      </c>
    </row>
    <row r="5869" spans="1:25" x14ac:dyDescent="0.3">
      <c r="A5869" t="s">
        <v>7660</v>
      </c>
      <c r="B5869" s="1">
        <v>45982</v>
      </c>
      <c r="C5869" t="s">
        <v>7214</v>
      </c>
      <c r="D5869" t="s">
        <v>151</v>
      </c>
      <c r="E5869" t="s">
        <v>30</v>
      </c>
      <c r="F5869" t="s">
        <v>156</v>
      </c>
      <c r="G5869" t="s">
        <v>67</v>
      </c>
      <c r="H5869" t="s">
        <v>133</v>
      </c>
      <c r="I5869" t="s">
        <v>138</v>
      </c>
      <c r="J5869">
        <v>4</v>
      </c>
      <c r="K5869">
        <v>4669.84</v>
      </c>
      <c r="L5869">
        <v>0.15</v>
      </c>
      <c r="M5869">
        <v>11115.47</v>
      </c>
      <c r="N5869" t="s">
        <v>109</v>
      </c>
      <c r="O5869" t="s">
        <v>35</v>
      </c>
      <c r="P5869" t="s">
        <v>44</v>
      </c>
      <c r="Q5869">
        <f>Sales_Data[[#This Row],[Quantity]]*Sales_Data[[#This Row],[Unit_Price]]</f>
        <v>18679.36</v>
      </c>
      <c r="R5869">
        <f>Sales_Data[[#This Row],[Gross_Sales]]*Sales_Data[[#This Row],[Discount]]</f>
        <v>2801.904</v>
      </c>
      <c r="S5869">
        <f>Sales_Data[[#This Row],[Gross_Sales]]-Sales_Data[[#This Row],[Discount_Amount]]</f>
        <v>15877.456</v>
      </c>
      <c r="T5869">
        <f>Sales_Data[[#This Row],[Net Sales]]-Sales_Data[[#This Row],[Cost]]</f>
        <v>4761.9860000000008</v>
      </c>
      <c r="U5869" s="2">
        <f>Sales_Data[[#This Row],[Profit]]/Sales_Data[[#This Row],[Net Sales]]</f>
        <v>0.29992122163651413</v>
      </c>
      <c r="V5869">
        <f>YEAR(Sales_Data[[#This Row],[Order_Date]])</f>
        <v>2025</v>
      </c>
      <c r="W5869" t="str">
        <f>TEXT(Sales_Data[[#This Row],[Order_Date]],"mmm")</f>
        <v>Nov</v>
      </c>
      <c r="X5869">
        <f>MONTH(Sales_Data[[#This Row],[Order_Date]])</f>
        <v>11</v>
      </c>
      <c r="Y5869" t="str">
        <f>"Q"&amp;ROUNDUP(MONTH(Sales_Data[[#This Row],[Order_Date]])/3,0)</f>
        <v>Q4</v>
      </c>
    </row>
    <row r="5870" spans="1:25" x14ac:dyDescent="0.3">
      <c r="A5870" t="s">
        <v>7661</v>
      </c>
      <c r="B5870" s="1">
        <v>45876</v>
      </c>
      <c r="C5870" t="s">
        <v>4117</v>
      </c>
      <c r="D5870" t="s">
        <v>422</v>
      </c>
      <c r="E5870" t="s">
        <v>39</v>
      </c>
      <c r="F5870" t="s">
        <v>202</v>
      </c>
      <c r="G5870" t="s">
        <v>32</v>
      </c>
      <c r="H5870" t="s">
        <v>33</v>
      </c>
      <c r="I5870" t="s">
        <v>34</v>
      </c>
      <c r="J5870">
        <v>1</v>
      </c>
      <c r="K5870">
        <v>834.43</v>
      </c>
      <c r="L5870">
        <v>0.1</v>
      </c>
      <c r="M5870">
        <v>623.4</v>
      </c>
      <c r="N5870" t="s">
        <v>70</v>
      </c>
      <c r="O5870" t="s">
        <v>35</v>
      </c>
      <c r="P5870" t="s">
        <v>71</v>
      </c>
      <c r="Q5870">
        <f>Sales_Data[[#This Row],[Quantity]]*Sales_Data[[#This Row],[Unit_Price]]</f>
        <v>834.43</v>
      </c>
      <c r="R5870">
        <f>Sales_Data[[#This Row],[Gross_Sales]]*Sales_Data[[#This Row],[Discount]]</f>
        <v>83.442999999999998</v>
      </c>
      <c r="S5870">
        <f>Sales_Data[[#This Row],[Gross_Sales]]-Sales_Data[[#This Row],[Discount_Amount]]</f>
        <v>750.98699999999997</v>
      </c>
      <c r="T5870">
        <f>Sales_Data[[#This Row],[Net Sales]]-Sales_Data[[#This Row],[Cost]]</f>
        <v>127.58699999999999</v>
      </c>
      <c r="U5870" s="2">
        <f>Sales_Data[[#This Row],[Profit]]/Sales_Data[[#This Row],[Net Sales]]</f>
        <v>0.16989242157320966</v>
      </c>
      <c r="V5870">
        <f>YEAR(Sales_Data[[#This Row],[Order_Date]])</f>
        <v>2025</v>
      </c>
      <c r="W5870" t="str">
        <f>TEXT(Sales_Data[[#This Row],[Order_Date]],"mmm")</f>
        <v>Aug</v>
      </c>
      <c r="X5870">
        <f>MONTH(Sales_Data[[#This Row],[Order_Date]])</f>
        <v>8</v>
      </c>
      <c r="Y5870" t="str">
        <f>"Q"&amp;ROUNDUP(MONTH(Sales_Data[[#This Row],[Order_Date]])/3,0)</f>
        <v>Q3</v>
      </c>
    </row>
    <row r="5871" spans="1:25" x14ac:dyDescent="0.3">
      <c r="A5871" t="s">
        <v>7662</v>
      </c>
      <c r="B5871" s="1">
        <v>45746</v>
      </c>
      <c r="C5871" t="s">
        <v>2238</v>
      </c>
      <c r="D5871" t="s">
        <v>430</v>
      </c>
      <c r="E5871" t="s">
        <v>19</v>
      </c>
      <c r="F5871" t="s">
        <v>81</v>
      </c>
      <c r="G5871" t="s">
        <v>21</v>
      </c>
      <c r="H5871" t="s">
        <v>127</v>
      </c>
      <c r="I5871" t="s">
        <v>314</v>
      </c>
      <c r="J5871">
        <v>1</v>
      </c>
      <c r="K5871">
        <v>13521.64</v>
      </c>
      <c r="L5871">
        <v>0.1</v>
      </c>
      <c r="M5871">
        <v>10425.73</v>
      </c>
      <c r="N5871" t="s">
        <v>24</v>
      </c>
      <c r="O5871" t="s">
        <v>53</v>
      </c>
      <c r="P5871" t="s">
        <v>44</v>
      </c>
      <c r="Q5871">
        <f>Sales_Data[[#This Row],[Quantity]]*Sales_Data[[#This Row],[Unit_Price]]</f>
        <v>13521.64</v>
      </c>
      <c r="R5871">
        <f>Sales_Data[[#This Row],[Gross_Sales]]*Sales_Data[[#This Row],[Discount]]</f>
        <v>1352.164</v>
      </c>
      <c r="S5871">
        <f>Sales_Data[[#This Row],[Gross_Sales]]-Sales_Data[[#This Row],[Discount_Amount]]</f>
        <v>12169.475999999999</v>
      </c>
      <c r="T5871">
        <f>Sales_Data[[#This Row],[Net Sales]]-Sales_Data[[#This Row],[Cost]]</f>
        <v>1743.7459999999992</v>
      </c>
      <c r="U5871" s="2">
        <f>Sales_Data[[#This Row],[Profit]]/Sales_Data[[#This Row],[Net Sales]]</f>
        <v>0.14328850313686467</v>
      </c>
      <c r="V5871">
        <f>YEAR(Sales_Data[[#This Row],[Order_Date]])</f>
        <v>2025</v>
      </c>
      <c r="W5871" t="str">
        <f>TEXT(Sales_Data[[#This Row],[Order_Date]],"mmm")</f>
        <v>Mar</v>
      </c>
      <c r="X5871">
        <f>MONTH(Sales_Data[[#This Row],[Order_Date]])</f>
        <v>3</v>
      </c>
      <c r="Y5871" t="str">
        <f>"Q"&amp;ROUNDUP(MONTH(Sales_Data[[#This Row],[Order_Date]])/3,0)</f>
        <v>Q1</v>
      </c>
    </row>
    <row r="5872" spans="1:25" x14ac:dyDescent="0.3">
      <c r="A5872" t="s">
        <v>7663</v>
      </c>
      <c r="B5872" s="1">
        <v>45729</v>
      </c>
      <c r="C5872" t="s">
        <v>4463</v>
      </c>
      <c r="D5872" t="s">
        <v>419</v>
      </c>
      <c r="E5872" t="s">
        <v>19</v>
      </c>
      <c r="F5872" t="s">
        <v>113</v>
      </c>
      <c r="G5872" t="s">
        <v>67</v>
      </c>
      <c r="H5872" t="s">
        <v>121</v>
      </c>
      <c r="I5872" t="s">
        <v>142</v>
      </c>
      <c r="J5872">
        <v>1</v>
      </c>
      <c r="K5872">
        <v>7241.27</v>
      </c>
      <c r="L5872">
        <v>0.1</v>
      </c>
      <c r="M5872">
        <v>4396.7</v>
      </c>
      <c r="N5872" t="s">
        <v>52</v>
      </c>
      <c r="O5872" t="s">
        <v>53</v>
      </c>
      <c r="P5872" t="s">
        <v>44</v>
      </c>
      <c r="Q5872">
        <f>Sales_Data[[#This Row],[Quantity]]*Sales_Data[[#This Row],[Unit_Price]]</f>
        <v>7241.27</v>
      </c>
      <c r="R5872">
        <f>Sales_Data[[#This Row],[Gross_Sales]]*Sales_Data[[#This Row],[Discount]]</f>
        <v>724.12700000000007</v>
      </c>
      <c r="S5872">
        <f>Sales_Data[[#This Row],[Gross_Sales]]-Sales_Data[[#This Row],[Discount_Amount]]</f>
        <v>6517.143</v>
      </c>
      <c r="T5872">
        <f>Sales_Data[[#This Row],[Net Sales]]-Sales_Data[[#This Row],[Cost]]</f>
        <v>2120.4430000000002</v>
      </c>
      <c r="U5872" s="2">
        <f>Sales_Data[[#This Row],[Profit]]/Sales_Data[[#This Row],[Net Sales]]</f>
        <v>0.32536389028137025</v>
      </c>
      <c r="V5872">
        <f>YEAR(Sales_Data[[#This Row],[Order_Date]])</f>
        <v>2025</v>
      </c>
      <c r="W5872" t="str">
        <f>TEXT(Sales_Data[[#This Row],[Order_Date]],"mmm")</f>
        <v>Mar</v>
      </c>
      <c r="X5872">
        <f>MONTH(Sales_Data[[#This Row],[Order_Date]])</f>
        <v>3</v>
      </c>
      <c r="Y5872" t="str">
        <f>"Q"&amp;ROUNDUP(MONTH(Sales_Data[[#This Row],[Order_Date]])/3,0)</f>
        <v>Q1</v>
      </c>
    </row>
    <row r="5873" spans="1:25" x14ac:dyDescent="0.3">
      <c r="A5873" t="s">
        <v>7664</v>
      </c>
      <c r="B5873" s="1">
        <v>45904</v>
      </c>
      <c r="C5873" t="s">
        <v>3389</v>
      </c>
      <c r="D5873" t="s">
        <v>430</v>
      </c>
      <c r="E5873" t="s">
        <v>48</v>
      </c>
      <c r="F5873" t="s">
        <v>49</v>
      </c>
      <c r="G5873" t="s">
        <v>75</v>
      </c>
      <c r="H5873" t="s">
        <v>76</v>
      </c>
      <c r="I5873" t="s">
        <v>77</v>
      </c>
      <c r="J5873">
        <v>2</v>
      </c>
      <c r="K5873">
        <v>61747.58</v>
      </c>
      <c r="L5873">
        <v>0.05</v>
      </c>
      <c r="M5873">
        <v>84646.93</v>
      </c>
      <c r="N5873" t="s">
        <v>109</v>
      </c>
      <c r="O5873" t="s">
        <v>35</v>
      </c>
      <c r="P5873" t="s">
        <v>71</v>
      </c>
      <c r="Q5873">
        <f>Sales_Data[[#This Row],[Quantity]]*Sales_Data[[#This Row],[Unit_Price]]</f>
        <v>123495.16</v>
      </c>
      <c r="R5873">
        <f>Sales_Data[[#This Row],[Gross_Sales]]*Sales_Data[[#This Row],[Discount]]</f>
        <v>6174.7580000000007</v>
      </c>
      <c r="S5873">
        <f>Sales_Data[[#This Row],[Gross_Sales]]-Sales_Data[[#This Row],[Discount_Amount]]</f>
        <v>117320.402</v>
      </c>
      <c r="T5873">
        <f>Sales_Data[[#This Row],[Net Sales]]-Sales_Data[[#This Row],[Cost]]</f>
        <v>32673.472000000009</v>
      </c>
      <c r="U5873" s="2">
        <f>Sales_Data[[#This Row],[Profit]]/Sales_Data[[#This Row],[Net Sales]]</f>
        <v>0.27849778421318405</v>
      </c>
      <c r="V5873">
        <f>YEAR(Sales_Data[[#This Row],[Order_Date]])</f>
        <v>2025</v>
      </c>
      <c r="W5873" t="str">
        <f>TEXT(Sales_Data[[#This Row],[Order_Date]],"mmm")</f>
        <v>Sep</v>
      </c>
      <c r="X5873">
        <f>MONTH(Sales_Data[[#This Row],[Order_Date]])</f>
        <v>9</v>
      </c>
      <c r="Y5873" t="str">
        <f>"Q"&amp;ROUNDUP(MONTH(Sales_Data[[#This Row],[Order_Date]])/3,0)</f>
        <v>Q3</v>
      </c>
    </row>
    <row r="5874" spans="1:25" x14ac:dyDescent="0.3">
      <c r="A5874" t="s">
        <v>7665</v>
      </c>
      <c r="B5874" s="1">
        <v>45786</v>
      </c>
      <c r="C5874" t="s">
        <v>3826</v>
      </c>
      <c r="D5874" t="s">
        <v>106</v>
      </c>
      <c r="E5874" t="s">
        <v>39</v>
      </c>
      <c r="F5874" t="s">
        <v>405</v>
      </c>
      <c r="G5874" t="s">
        <v>67</v>
      </c>
      <c r="H5874" t="s">
        <v>88</v>
      </c>
      <c r="I5874" t="s">
        <v>157</v>
      </c>
      <c r="J5874">
        <v>2</v>
      </c>
      <c r="K5874">
        <v>3169.37</v>
      </c>
      <c r="L5874">
        <v>0</v>
      </c>
      <c r="M5874">
        <v>4863.13</v>
      </c>
      <c r="N5874" t="s">
        <v>70</v>
      </c>
      <c r="O5874" t="s">
        <v>35</v>
      </c>
      <c r="P5874" t="s">
        <v>44</v>
      </c>
      <c r="Q5874">
        <f>Sales_Data[[#This Row],[Quantity]]*Sales_Data[[#This Row],[Unit_Price]]</f>
        <v>6338.74</v>
      </c>
      <c r="R5874">
        <f>Sales_Data[[#This Row],[Gross_Sales]]*Sales_Data[[#This Row],[Discount]]</f>
        <v>0</v>
      </c>
      <c r="S5874">
        <f>Sales_Data[[#This Row],[Gross_Sales]]-Sales_Data[[#This Row],[Discount_Amount]]</f>
        <v>6338.74</v>
      </c>
      <c r="T5874">
        <f>Sales_Data[[#This Row],[Net Sales]]-Sales_Data[[#This Row],[Cost]]</f>
        <v>1475.6099999999997</v>
      </c>
      <c r="U5874" s="2">
        <f>Sales_Data[[#This Row],[Profit]]/Sales_Data[[#This Row],[Net Sales]]</f>
        <v>0.23279232150238055</v>
      </c>
      <c r="V5874">
        <f>YEAR(Sales_Data[[#This Row],[Order_Date]])</f>
        <v>2025</v>
      </c>
      <c r="W5874" t="str">
        <f>TEXT(Sales_Data[[#This Row],[Order_Date]],"mmm")</f>
        <v>May</v>
      </c>
      <c r="X5874">
        <f>MONTH(Sales_Data[[#This Row],[Order_Date]])</f>
        <v>5</v>
      </c>
      <c r="Y5874" t="str">
        <f>"Q"&amp;ROUNDUP(MONTH(Sales_Data[[#This Row],[Order_Date]])/3,0)</f>
        <v>Q2</v>
      </c>
    </row>
    <row r="5875" spans="1:25" x14ac:dyDescent="0.3">
      <c r="A5875" t="s">
        <v>7666</v>
      </c>
      <c r="B5875" s="1">
        <v>45869</v>
      </c>
      <c r="C5875" t="s">
        <v>5247</v>
      </c>
      <c r="D5875" t="s">
        <v>199</v>
      </c>
      <c r="E5875" t="s">
        <v>119</v>
      </c>
      <c r="F5875" t="s">
        <v>184</v>
      </c>
      <c r="G5875" t="s">
        <v>32</v>
      </c>
      <c r="H5875" t="s">
        <v>33</v>
      </c>
      <c r="I5875" t="s">
        <v>34</v>
      </c>
      <c r="J5875">
        <v>1</v>
      </c>
      <c r="K5875">
        <v>7441.17</v>
      </c>
      <c r="L5875">
        <v>0</v>
      </c>
      <c r="M5875">
        <v>5149.53</v>
      </c>
      <c r="N5875" t="s">
        <v>52</v>
      </c>
      <c r="O5875" t="s">
        <v>35</v>
      </c>
      <c r="P5875" t="s">
        <v>26</v>
      </c>
      <c r="Q5875">
        <f>Sales_Data[[#This Row],[Quantity]]*Sales_Data[[#This Row],[Unit_Price]]</f>
        <v>7441.17</v>
      </c>
      <c r="R5875">
        <f>Sales_Data[[#This Row],[Gross_Sales]]*Sales_Data[[#This Row],[Discount]]</f>
        <v>0</v>
      </c>
      <c r="S5875">
        <f>Sales_Data[[#This Row],[Gross_Sales]]-Sales_Data[[#This Row],[Discount_Amount]]</f>
        <v>7441.17</v>
      </c>
      <c r="T5875">
        <f>Sales_Data[[#This Row],[Net Sales]]-Sales_Data[[#This Row],[Cost]]</f>
        <v>2291.6400000000003</v>
      </c>
      <c r="U5875" s="2">
        <f>Sales_Data[[#This Row],[Profit]]/Sales_Data[[#This Row],[Net Sales]]</f>
        <v>0.30796769862803836</v>
      </c>
      <c r="V5875">
        <f>YEAR(Sales_Data[[#This Row],[Order_Date]])</f>
        <v>2025</v>
      </c>
      <c r="W5875" t="str">
        <f>TEXT(Sales_Data[[#This Row],[Order_Date]],"mmm")</f>
        <v>Jul</v>
      </c>
      <c r="X5875">
        <f>MONTH(Sales_Data[[#This Row],[Order_Date]])</f>
        <v>7</v>
      </c>
      <c r="Y5875" t="str">
        <f>"Q"&amp;ROUNDUP(MONTH(Sales_Data[[#This Row],[Order_Date]])/3,0)</f>
        <v>Q3</v>
      </c>
    </row>
    <row r="5876" spans="1:25" x14ac:dyDescent="0.3">
      <c r="A5876" t="s">
        <v>7667</v>
      </c>
      <c r="B5876" s="1">
        <v>46000</v>
      </c>
      <c r="C5876" t="s">
        <v>5026</v>
      </c>
      <c r="D5876" t="s">
        <v>307</v>
      </c>
      <c r="E5876" t="s">
        <v>48</v>
      </c>
      <c r="F5876" t="s">
        <v>132</v>
      </c>
      <c r="G5876" t="s">
        <v>67</v>
      </c>
      <c r="H5876" t="s">
        <v>121</v>
      </c>
      <c r="I5876" t="s">
        <v>122</v>
      </c>
      <c r="J5876">
        <v>1</v>
      </c>
      <c r="K5876">
        <v>19448.580000000002</v>
      </c>
      <c r="L5876">
        <v>0</v>
      </c>
      <c r="M5876">
        <v>13792.11</v>
      </c>
      <c r="N5876" t="s">
        <v>70</v>
      </c>
      <c r="O5876" t="s">
        <v>35</v>
      </c>
      <c r="P5876" t="s">
        <v>44</v>
      </c>
      <c r="Q5876">
        <f>Sales_Data[[#This Row],[Quantity]]*Sales_Data[[#This Row],[Unit_Price]]</f>
        <v>19448.580000000002</v>
      </c>
      <c r="R5876">
        <f>Sales_Data[[#This Row],[Gross_Sales]]*Sales_Data[[#This Row],[Discount]]</f>
        <v>0</v>
      </c>
      <c r="S5876">
        <f>Sales_Data[[#This Row],[Gross_Sales]]-Sales_Data[[#This Row],[Discount_Amount]]</f>
        <v>19448.580000000002</v>
      </c>
      <c r="T5876">
        <f>Sales_Data[[#This Row],[Net Sales]]-Sales_Data[[#This Row],[Cost]]</f>
        <v>5656.4700000000012</v>
      </c>
      <c r="U5876" s="2">
        <f>Sales_Data[[#This Row],[Profit]]/Sales_Data[[#This Row],[Net Sales]]</f>
        <v>0.2908423134233965</v>
      </c>
      <c r="V5876">
        <f>YEAR(Sales_Data[[#This Row],[Order_Date]])</f>
        <v>2025</v>
      </c>
      <c r="W5876" t="str">
        <f>TEXT(Sales_Data[[#This Row],[Order_Date]],"mmm")</f>
        <v>Dec</v>
      </c>
      <c r="X5876">
        <f>MONTH(Sales_Data[[#This Row],[Order_Date]])</f>
        <v>12</v>
      </c>
      <c r="Y5876" t="str">
        <f>"Q"&amp;ROUNDUP(MONTH(Sales_Data[[#This Row],[Order_Date]])/3,0)</f>
        <v>Q4</v>
      </c>
    </row>
    <row r="5877" spans="1:25" x14ac:dyDescent="0.3">
      <c r="A5877" t="s">
        <v>7668</v>
      </c>
      <c r="B5877" s="1">
        <v>45753</v>
      </c>
      <c r="C5877" t="s">
        <v>3182</v>
      </c>
      <c r="D5877" t="s">
        <v>436</v>
      </c>
      <c r="E5877" t="s">
        <v>48</v>
      </c>
      <c r="F5877" t="s">
        <v>164</v>
      </c>
      <c r="G5877" t="s">
        <v>21</v>
      </c>
      <c r="H5877" t="s">
        <v>297</v>
      </c>
      <c r="I5877" t="s">
        <v>297</v>
      </c>
      <c r="J5877">
        <v>1</v>
      </c>
      <c r="K5877">
        <v>20492.13</v>
      </c>
      <c r="L5877">
        <v>0.15</v>
      </c>
      <c r="M5877">
        <v>14362.6</v>
      </c>
      <c r="N5877" t="s">
        <v>83</v>
      </c>
      <c r="O5877" t="s">
        <v>53</v>
      </c>
      <c r="P5877" t="s">
        <v>71</v>
      </c>
      <c r="Q5877">
        <f>Sales_Data[[#This Row],[Quantity]]*Sales_Data[[#This Row],[Unit_Price]]</f>
        <v>20492.13</v>
      </c>
      <c r="R5877">
        <f>Sales_Data[[#This Row],[Gross_Sales]]*Sales_Data[[#This Row],[Discount]]</f>
        <v>3073.8195000000001</v>
      </c>
      <c r="S5877">
        <f>Sales_Data[[#This Row],[Gross_Sales]]-Sales_Data[[#This Row],[Discount_Amount]]</f>
        <v>17418.3105</v>
      </c>
      <c r="T5877">
        <f>Sales_Data[[#This Row],[Net Sales]]-Sales_Data[[#This Row],[Cost]]</f>
        <v>3055.7104999999992</v>
      </c>
      <c r="U5877" s="2">
        <f>Sales_Data[[#This Row],[Profit]]/Sales_Data[[#This Row],[Net Sales]]</f>
        <v>0.17543093516446381</v>
      </c>
      <c r="V5877">
        <f>YEAR(Sales_Data[[#This Row],[Order_Date]])</f>
        <v>2025</v>
      </c>
      <c r="W5877" t="str">
        <f>TEXT(Sales_Data[[#This Row],[Order_Date]],"mmm")</f>
        <v>Apr</v>
      </c>
      <c r="X5877">
        <f>MONTH(Sales_Data[[#This Row],[Order_Date]])</f>
        <v>4</v>
      </c>
      <c r="Y5877" t="str">
        <f>"Q"&amp;ROUNDUP(MONTH(Sales_Data[[#This Row],[Order_Date]])/3,0)</f>
        <v>Q2</v>
      </c>
    </row>
    <row r="5878" spans="1:25" x14ac:dyDescent="0.3">
      <c r="A5878" t="s">
        <v>7669</v>
      </c>
      <c r="B5878" s="1">
        <v>45732</v>
      </c>
      <c r="C5878" t="s">
        <v>1439</v>
      </c>
      <c r="D5878" t="s">
        <v>397</v>
      </c>
      <c r="E5878" t="s">
        <v>48</v>
      </c>
      <c r="F5878" t="s">
        <v>164</v>
      </c>
      <c r="G5878" t="s">
        <v>21</v>
      </c>
      <c r="H5878" t="s">
        <v>127</v>
      </c>
      <c r="I5878" t="s">
        <v>342</v>
      </c>
      <c r="J5878">
        <v>3</v>
      </c>
      <c r="K5878">
        <v>39315.480000000003</v>
      </c>
      <c r="L5878">
        <v>0</v>
      </c>
      <c r="M5878">
        <v>78305.45</v>
      </c>
      <c r="N5878" t="s">
        <v>52</v>
      </c>
      <c r="O5878" t="s">
        <v>35</v>
      </c>
      <c r="P5878" t="s">
        <v>44</v>
      </c>
      <c r="Q5878">
        <f>Sales_Data[[#This Row],[Quantity]]*Sales_Data[[#This Row],[Unit_Price]]</f>
        <v>117946.44</v>
      </c>
      <c r="R5878">
        <f>Sales_Data[[#This Row],[Gross_Sales]]*Sales_Data[[#This Row],[Discount]]</f>
        <v>0</v>
      </c>
      <c r="S5878">
        <f>Sales_Data[[#This Row],[Gross_Sales]]-Sales_Data[[#This Row],[Discount_Amount]]</f>
        <v>117946.44</v>
      </c>
      <c r="T5878">
        <f>Sales_Data[[#This Row],[Net Sales]]-Sales_Data[[#This Row],[Cost]]</f>
        <v>39640.990000000005</v>
      </c>
      <c r="U5878" s="2">
        <f>Sales_Data[[#This Row],[Profit]]/Sales_Data[[#This Row],[Net Sales]]</f>
        <v>0.33609314532935464</v>
      </c>
      <c r="V5878">
        <f>YEAR(Sales_Data[[#This Row],[Order_Date]])</f>
        <v>2025</v>
      </c>
      <c r="W5878" t="str">
        <f>TEXT(Sales_Data[[#This Row],[Order_Date]],"mmm")</f>
        <v>Mar</v>
      </c>
      <c r="X5878">
        <f>MONTH(Sales_Data[[#This Row],[Order_Date]])</f>
        <v>3</v>
      </c>
      <c r="Y5878" t="str">
        <f>"Q"&amp;ROUNDUP(MONTH(Sales_Data[[#This Row],[Order_Date]])/3,0)</f>
        <v>Q1</v>
      </c>
    </row>
    <row r="5879" spans="1:25" x14ac:dyDescent="0.3">
      <c r="A5879" t="s">
        <v>7670</v>
      </c>
      <c r="B5879" s="1">
        <v>45711</v>
      </c>
      <c r="C5879" t="s">
        <v>1417</v>
      </c>
      <c r="D5879" t="s">
        <v>427</v>
      </c>
      <c r="E5879" t="s">
        <v>30</v>
      </c>
      <c r="F5879" t="s">
        <v>156</v>
      </c>
      <c r="G5879" t="s">
        <v>75</v>
      </c>
      <c r="H5879" t="s">
        <v>114</v>
      </c>
      <c r="I5879" t="s">
        <v>115</v>
      </c>
      <c r="J5879">
        <v>4</v>
      </c>
      <c r="K5879">
        <v>4990.42</v>
      </c>
      <c r="L5879">
        <v>0.1</v>
      </c>
      <c r="M5879">
        <v>13656.45</v>
      </c>
      <c r="N5879" t="s">
        <v>24</v>
      </c>
      <c r="O5879" t="s">
        <v>35</v>
      </c>
      <c r="P5879" t="s">
        <v>26</v>
      </c>
      <c r="Q5879">
        <f>Sales_Data[[#This Row],[Quantity]]*Sales_Data[[#This Row],[Unit_Price]]</f>
        <v>19961.68</v>
      </c>
      <c r="R5879">
        <f>Sales_Data[[#This Row],[Gross_Sales]]*Sales_Data[[#This Row],[Discount]]</f>
        <v>1996.1680000000001</v>
      </c>
      <c r="S5879">
        <f>Sales_Data[[#This Row],[Gross_Sales]]-Sales_Data[[#This Row],[Discount_Amount]]</f>
        <v>17965.511999999999</v>
      </c>
      <c r="T5879">
        <f>Sales_Data[[#This Row],[Net Sales]]-Sales_Data[[#This Row],[Cost]]</f>
        <v>4309.0619999999981</v>
      </c>
      <c r="U5879" s="2">
        <f>Sales_Data[[#This Row],[Profit]]/Sales_Data[[#This Row],[Net Sales]]</f>
        <v>0.23985188955371817</v>
      </c>
      <c r="V5879">
        <f>YEAR(Sales_Data[[#This Row],[Order_Date]])</f>
        <v>2025</v>
      </c>
      <c r="W5879" t="str">
        <f>TEXT(Sales_Data[[#This Row],[Order_Date]],"mmm")</f>
        <v>Feb</v>
      </c>
      <c r="X5879">
        <f>MONTH(Sales_Data[[#This Row],[Order_Date]])</f>
        <v>2</v>
      </c>
      <c r="Y5879" t="str">
        <f>"Q"&amp;ROUNDUP(MONTH(Sales_Data[[#This Row],[Order_Date]])/3,0)</f>
        <v>Q1</v>
      </c>
    </row>
    <row r="5880" spans="1:25" x14ac:dyDescent="0.3">
      <c r="A5880" t="s">
        <v>7671</v>
      </c>
      <c r="B5880" s="1">
        <v>46001</v>
      </c>
      <c r="C5880" t="s">
        <v>5971</v>
      </c>
      <c r="D5880" t="s">
        <v>280</v>
      </c>
      <c r="E5880" t="s">
        <v>19</v>
      </c>
      <c r="F5880" t="s">
        <v>57</v>
      </c>
      <c r="G5880" t="s">
        <v>75</v>
      </c>
      <c r="H5880" t="s">
        <v>76</v>
      </c>
      <c r="I5880" t="s">
        <v>108</v>
      </c>
      <c r="J5880">
        <v>1</v>
      </c>
      <c r="K5880">
        <v>9654</v>
      </c>
      <c r="L5880">
        <v>0</v>
      </c>
      <c r="M5880">
        <v>7444.16</v>
      </c>
      <c r="N5880" t="s">
        <v>70</v>
      </c>
      <c r="O5880" t="s">
        <v>35</v>
      </c>
      <c r="P5880" t="s">
        <v>71</v>
      </c>
      <c r="Q5880">
        <f>Sales_Data[[#This Row],[Quantity]]*Sales_Data[[#This Row],[Unit_Price]]</f>
        <v>9654</v>
      </c>
      <c r="R5880">
        <f>Sales_Data[[#This Row],[Gross_Sales]]*Sales_Data[[#This Row],[Discount]]</f>
        <v>0</v>
      </c>
      <c r="S5880">
        <f>Sales_Data[[#This Row],[Gross_Sales]]-Sales_Data[[#This Row],[Discount_Amount]]</f>
        <v>9654</v>
      </c>
      <c r="T5880">
        <f>Sales_Data[[#This Row],[Net Sales]]-Sales_Data[[#This Row],[Cost]]</f>
        <v>2209.84</v>
      </c>
      <c r="U5880" s="2">
        <f>Sales_Data[[#This Row],[Profit]]/Sales_Data[[#This Row],[Net Sales]]</f>
        <v>0.22890408120986122</v>
      </c>
      <c r="V5880">
        <f>YEAR(Sales_Data[[#This Row],[Order_Date]])</f>
        <v>2025</v>
      </c>
      <c r="W5880" t="str">
        <f>TEXT(Sales_Data[[#This Row],[Order_Date]],"mmm")</f>
        <v>Dec</v>
      </c>
      <c r="X5880">
        <f>MONTH(Sales_Data[[#This Row],[Order_Date]])</f>
        <v>12</v>
      </c>
      <c r="Y5880" t="str">
        <f>"Q"&amp;ROUNDUP(MONTH(Sales_Data[[#This Row],[Order_Date]])/3,0)</f>
        <v>Q4</v>
      </c>
    </row>
    <row r="5881" spans="1:25" x14ac:dyDescent="0.3">
      <c r="A5881" t="s">
        <v>7672</v>
      </c>
      <c r="B5881" s="1">
        <v>45711</v>
      </c>
      <c r="C5881" t="s">
        <v>3692</v>
      </c>
      <c r="D5881" t="s">
        <v>260</v>
      </c>
      <c r="E5881" t="s">
        <v>48</v>
      </c>
      <c r="F5881" t="s">
        <v>49</v>
      </c>
      <c r="G5881" t="s">
        <v>32</v>
      </c>
      <c r="H5881" t="s">
        <v>33</v>
      </c>
      <c r="I5881" t="s">
        <v>161</v>
      </c>
      <c r="J5881">
        <v>1</v>
      </c>
      <c r="K5881">
        <v>60955.6</v>
      </c>
      <c r="L5881">
        <v>0.2</v>
      </c>
      <c r="M5881">
        <v>32031.98</v>
      </c>
      <c r="N5881" t="s">
        <v>52</v>
      </c>
      <c r="O5881" t="s">
        <v>53</v>
      </c>
      <c r="P5881" t="s">
        <v>44</v>
      </c>
      <c r="Q5881">
        <f>Sales_Data[[#This Row],[Quantity]]*Sales_Data[[#This Row],[Unit_Price]]</f>
        <v>60955.6</v>
      </c>
      <c r="R5881">
        <f>Sales_Data[[#This Row],[Gross_Sales]]*Sales_Data[[#This Row],[Discount]]</f>
        <v>12191.12</v>
      </c>
      <c r="S5881">
        <f>Sales_Data[[#This Row],[Gross_Sales]]-Sales_Data[[#This Row],[Discount_Amount]]</f>
        <v>48764.479999999996</v>
      </c>
      <c r="T5881">
        <f>Sales_Data[[#This Row],[Net Sales]]-Sales_Data[[#This Row],[Cost]]</f>
        <v>16732.499999999996</v>
      </c>
      <c r="U5881" s="2">
        <f>Sales_Data[[#This Row],[Profit]]/Sales_Data[[#This Row],[Net Sales]]</f>
        <v>0.34312885116379788</v>
      </c>
      <c r="V5881">
        <f>YEAR(Sales_Data[[#This Row],[Order_Date]])</f>
        <v>2025</v>
      </c>
      <c r="W5881" t="str">
        <f>TEXT(Sales_Data[[#This Row],[Order_Date]],"mmm")</f>
        <v>Feb</v>
      </c>
      <c r="X5881">
        <f>MONTH(Sales_Data[[#This Row],[Order_Date]])</f>
        <v>2</v>
      </c>
      <c r="Y5881" t="str">
        <f>"Q"&amp;ROUNDUP(MONTH(Sales_Data[[#This Row],[Order_Date]])/3,0)</f>
        <v>Q1</v>
      </c>
    </row>
    <row r="5882" spans="1:25" x14ac:dyDescent="0.3">
      <c r="A5882" t="s">
        <v>7673</v>
      </c>
      <c r="B5882" s="1">
        <v>45875</v>
      </c>
      <c r="C5882" t="s">
        <v>373</v>
      </c>
      <c r="D5882" t="s">
        <v>817</v>
      </c>
      <c r="E5882" t="s">
        <v>19</v>
      </c>
      <c r="F5882" t="s">
        <v>113</v>
      </c>
      <c r="G5882" t="s">
        <v>75</v>
      </c>
      <c r="H5882" t="s">
        <v>76</v>
      </c>
      <c r="I5882" t="s">
        <v>108</v>
      </c>
      <c r="J5882">
        <v>1</v>
      </c>
      <c r="K5882">
        <v>14302.12</v>
      </c>
      <c r="L5882">
        <v>0.05</v>
      </c>
      <c r="M5882">
        <v>10904.86</v>
      </c>
      <c r="N5882" t="s">
        <v>70</v>
      </c>
      <c r="O5882" t="s">
        <v>35</v>
      </c>
      <c r="P5882" t="s">
        <v>71</v>
      </c>
      <c r="Q5882">
        <f>Sales_Data[[#This Row],[Quantity]]*Sales_Data[[#This Row],[Unit_Price]]</f>
        <v>14302.12</v>
      </c>
      <c r="R5882">
        <f>Sales_Data[[#This Row],[Gross_Sales]]*Sales_Data[[#This Row],[Discount]]</f>
        <v>715.10600000000011</v>
      </c>
      <c r="S5882">
        <f>Sales_Data[[#This Row],[Gross_Sales]]-Sales_Data[[#This Row],[Discount_Amount]]</f>
        <v>13587.014000000001</v>
      </c>
      <c r="T5882">
        <f>Sales_Data[[#This Row],[Net Sales]]-Sales_Data[[#This Row],[Cost]]</f>
        <v>2682.1540000000005</v>
      </c>
      <c r="U5882" s="2">
        <f>Sales_Data[[#This Row],[Profit]]/Sales_Data[[#This Row],[Net Sales]]</f>
        <v>0.19740569929492971</v>
      </c>
      <c r="V5882">
        <f>YEAR(Sales_Data[[#This Row],[Order_Date]])</f>
        <v>2025</v>
      </c>
      <c r="W5882" t="str">
        <f>TEXT(Sales_Data[[#This Row],[Order_Date]],"mmm")</f>
        <v>Aug</v>
      </c>
      <c r="X5882">
        <f>MONTH(Sales_Data[[#This Row],[Order_Date]])</f>
        <v>8</v>
      </c>
      <c r="Y5882" t="str">
        <f>"Q"&amp;ROUNDUP(MONTH(Sales_Data[[#This Row],[Order_Date]])/3,0)</f>
        <v>Q3</v>
      </c>
    </row>
    <row r="5883" spans="1:25" x14ac:dyDescent="0.3">
      <c r="A5883" t="s">
        <v>7674</v>
      </c>
      <c r="B5883" s="1">
        <v>45673</v>
      </c>
      <c r="C5883" t="s">
        <v>2822</v>
      </c>
      <c r="D5883" t="s">
        <v>511</v>
      </c>
      <c r="E5883" t="s">
        <v>39</v>
      </c>
      <c r="F5883" t="s">
        <v>40</v>
      </c>
      <c r="G5883" t="s">
        <v>41</v>
      </c>
      <c r="H5883" t="s">
        <v>147</v>
      </c>
      <c r="I5883" t="s">
        <v>148</v>
      </c>
      <c r="J5883">
        <v>3</v>
      </c>
      <c r="K5883">
        <v>5652.7</v>
      </c>
      <c r="L5883">
        <v>0.05</v>
      </c>
      <c r="M5883">
        <v>10825.08</v>
      </c>
      <c r="N5883" t="s">
        <v>70</v>
      </c>
      <c r="O5883" t="s">
        <v>35</v>
      </c>
      <c r="P5883" t="s">
        <v>26</v>
      </c>
      <c r="Q5883">
        <f>Sales_Data[[#This Row],[Quantity]]*Sales_Data[[#This Row],[Unit_Price]]</f>
        <v>16958.099999999999</v>
      </c>
      <c r="R5883">
        <f>Sales_Data[[#This Row],[Gross_Sales]]*Sales_Data[[#This Row],[Discount]]</f>
        <v>847.90499999999997</v>
      </c>
      <c r="S5883">
        <f>Sales_Data[[#This Row],[Gross_Sales]]-Sales_Data[[#This Row],[Discount_Amount]]</f>
        <v>16110.194999999998</v>
      </c>
      <c r="T5883">
        <f>Sales_Data[[#This Row],[Net Sales]]-Sales_Data[[#This Row],[Cost]]</f>
        <v>5285.114999999998</v>
      </c>
      <c r="U5883" s="2">
        <f>Sales_Data[[#This Row],[Profit]]/Sales_Data[[#This Row],[Net Sales]]</f>
        <v>0.32806027487562989</v>
      </c>
      <c r="V5883">
        <f>YEAR(Sales_Data[[#This Row],[Order_Date]])</f>
        <v>2025</v>
      </c>
      <c r="W5883" t="str">
        <f>TEXT(Sales_Data[[#This Row],[Order_Date]],"mmm")</f>
        <v>Jan</v>
      </c>
      <c r="X5883">
        <f>MONTH(Sales_Data[[#This Row],[Order_Date]])</f>
        <v>1</v>
      </c>
      <c r="Y5883" t="str">
        <f>"Q"&amp;ROUNDUP(MONTH(Sales_Data[[#This Row],[Order_Date]])/3,0)</f>
        <v>Q1</v>
      </c>
    </row>
    <row r="5884" spans="1:25" x14ac:dyDescent="0.3">
      <c r="A5884" t="s">
        <v>7675</v>
      </c>
      <c r="B5884" s="1">
        <v>45756</v>
      </c>
      <c r="C5884" t="s">
        <v>1812</v>
      </c>
      <c r="D5884" t="s">
        <v>160</v>
      </c>
      <c r="E5884" t="s">
        <v>39</v>
      </c>
      <c r="F5884" t="s">
        <v>96</v>
      </c>
      <c r="G5884" t="s">
        <v>21</v>
      </c>
      <c r="H5884" t="s">
        <v>22</v>
      </c>
      <c r="I5884" t="s">
        <v>62</v>
      </c>
      <c r="J5884">
        <v>4</v>
      </c>
      <c r="K5884">
        <v>3277.34</v>
      </c>
      <c r="L5884">
        <v>0.05</v>
      </c>
      <c r="M5884">
        <v>9979.93</v>
      </c>
      <c r="N5884" t="s">
        <v>52</v>
      </c>
      <c r="O5884" t="s">
        <v>25</v>
      </c>
      <c r="P5884" t="s">
        <v>44</v>
      </c>
      <c r="Q5884">
        <f>Sales_Data[[#This Row],[Quantity]]*Sales_Data[[#This Row],[Unit_Price]]</f>
        <v>13109.36</v>
      </c>
      <c r="R5884">
        <f>Sales_Data[[#This Row],[Gross_Sales]]*Sales_Data[[#This Row],[Discount]]</f>
        <v>655.46800000000007</v>
      </c>
      <c r="S5884">
        <f>Sales_Data[[#This Row],[Gross_Sales]]-Sales_Data[[#This Row],[Discount_Amount]]</f>
        <v>12453.892</v>
      </c>
      <c r="T5884">
        <f>Sales_Data[[#This Row],[Net Sales]]-Sales_Data[[#This Row],[Cost]]</f>
        <v>2473.9619999999995</v>
      </c>
      <c r="U5884" s="2">
        <f>Sales_Data[[#This Row],[Profit]]/Sales_Data[[#This Row],[Net Sales]]</f>
        <v>0.19864970725617337</v>
      </c>
      <c r="V5884">
        <f>YEAR(Sales_Data[[#This Row],[Order_Date]])</f>
        <v>2025</v>
      </c>
      <c r="W5884" t="str">
        <f>TEXT(Sales_Data[[#This Row],[Order_Date]],"mmm")</f>
        <v>Apr</v>
      </c>
      <c r="X5884">
        <f>MONTH(Sales_Data[[#This Row],[Order_Date]])</f>
        <v>4</v>
      </c>
      <c r="Y5884" t="str">
        <f>"Q"&amp;ROUNDUP(MONTH(Sales_Data[[#This Row],[Order_Date]])/3,0)</f>
        <v>Q2</v>
      </c>
    </row>
    <row r="5885" spans="1:25" x14ac:dyDescent="0.3">
      <c r="A5885" t="s">
        <v>7676</v>
      </c>
      <c r="B5885" s="1">
        <v>45677</v>
      </c>
      <c r="C5885" t="s">
        <v>755</v>
      </c>
      <c r="D5885" t="s">
        <v>194</v>
      </c>
      <c r="E5885" t="s">
        <v>30</v>
      </c>
      <c r="F5885" t="s">
        <v>31</v>
      </c>
      <c r="G5885" t="s">
        <v>21</v>
      </c>
      <c r="H5885" t="s">
        <v>297</v>
      </c>
      <c r="I5885" t="s">
        <v>297</v>
      </c>
      <c r="J5885">
        <v>1</v>
      </c>
      <c r="K5885">
        <v>2086.08</v>
      </c>
      <c r="L5885">
        <v>0.1</v>
      </c>
      <c r="M5885">
        <v>1358.94</v>
      </c>
      <c r="N5885" t="s">
        <v>70</v>
      </c>
      <c r="O5885" t="s">
        <v>25</v>
      </c>
      <c r="P5885" t="s">
        <v>71</v>
      </c>
      <c r="Q5885">
        <f>Sales_Data[[#This Row],[Quantity]]*Sales_Data[[#This Row],[Unit_Price]]</f>
        <v>2086.08</v>
      </c>
      <c r="R5885">
        <f>Sales_Data[[#This Row],[Gross_Sales]]*Sales_Data[[#This Row],[Discount]]</f>
        <v>208.608</v>
      </c>
      <c r="S5885">
        <f>Sales_Data[[#This Row],[Gross_Sales]]-Sales_Data[[#This Row],[Discount_Amount]]</f>
        <v>1877.472</v>
      </c>
      <c r="T5885">
        <f>Sales_Data[[#This Row],[Net Sales]]-Sales_Data[[#This Row],[Cost]]</f>
        <v>518.53199999999993</v>
      </c>
      <c r="U5885" s="2">
        <f>Sales_Data[[#This Row],[Profit]]/Sales_Data[[#This Row],[Net Sales]]</f>
        <v>0.27618627601370349</v>
      </c>
      <c r="V5885">
        <f>YEAR(Sales_Data[[#This Row],[Order_Date]])</f>
        <v>2025</v>
      </c>
      <c r="W5885" t="str">
        <f>TEXT(Sales_Data[[#This Row],[Order_Date]],"mmm")</f>
        <v>Jan</v>
      </c>
      <c r="X5885">
        <f>MONTH(Sales_Data[[#This Row],[Order_Date]])</f>
        <v>1</v>
      </c>
      <c r="Y5885" t="str">
        <f>"Q"&amp;ROUNDUP(MONTH(Sales_Data[[#This Row],[Order_Date]])/3,0)</f>
        <v>Q1</v>
      </c>
    </row>
    <row r="5886" spans="1:25" x14ac:dyDescent="0.3">
      <c r="A5886" t="s">
        <v>7677</v>
      </c>
      <c r="B5886" s="1">
        <v>45703</v>
      </c>
      <c r="C5886" t="s">
        <v>3116</v>
      </c>
      <c r="D5886" t="s">
        <v>474</v>
      </c>
      <c r="E5886" t="s">
        <v>19</v>
      </c>
      <c r="F5886" t="s">
        <v>20</v>
      </c>
      <c r="G5886" t="s">
        <v>75</v>
      </c>
      <c r="H5886" t="s">
        <v>114</v>
      </c>
      <c r="I5886" t="s">
        <v>115</v>
      </c>
      <c r="J5886">
        <v>1</v>
      </c>
      <c r="K5886">
        <v>4020.25</v>
      </c>
      <c r="L5886">
        <v>0</v>
      </c>
      <c r="M5886">
        <v>3132.28</v>
      </c>
      <c r="N5886" t="s">
        <v>52</v>
      </c>
      <c r="O5886" t="s">
        <v>35</v>
      </c>
      <c r="P5886" t="s">
        <v>71</v>
      </c>
      <c r="Q5886">
        <f>Sales_Data[[#This Row],[Quantity]]*Sales_Data[[#This Row],[Unit_Price]]</f>
        <v>4020.25</v>
      </c>
      <c r="R5886">
        <f>Sales_Data[[#This Row],[Gross_Sales]]*Sales_Data[[#This Row],[Discount]]</f>
        <v>0</v>
      </c>
      <c r="S5886">
        <f>Sales_Data[[#This Row],[Gross_Sales]]-Sales_Data[[#This Row],[Discount_Amount]]</f>
        <v>4020.25</v>
      </c>
      <c r="T5886">
        <f>Sales_Data[[#This Row],[Net Sales]]-Sales_Data[[#This Row],[Cost]]</f>
        <v>887.9699999999998</v>
      </c>
      <c r="U5886" s="2">
        <f>Sales_Data[[#This Row],[Profit]]/Sales_Data[[#This Row],[Net Sales]]</f>
        <v>0.22087432373608601</v>
      </c>
      <c r="V5886">
        <f>YEAR(Sales_Data[[#This Row],[Order_Date]])</f>
        <v>2025</v>
      </c>
      <c r="W5886" t="str">
        <f>TEXT(Sales_Data[[#This Row],[Order_Date]],"mmm")</f>
        <v>Feb</v>
      </c>
      <c r="X5886">
        <f>MONTH(Sales_Data[[#This Row],[Order_Date]])</f>
        <v>2</v>
      </c>
      <c r="Y5886" t="str">
        <f>"Q"&amp;ROUNDUP(MONTH(Sales_Data[[#This Row],[Order_Date]])/3,0)</f>
        <v>Q1</v>
      </c>
    </row>
    <row r="5887" spans="1:25" x14ac:dyDescent="0.3">
      <c r="A5887" t="s">
        <v>7678</v>
      </c>
      <c r="B5887" s="1">
        <v>45850</v>
      </c>
      <c r="C5887" t="s">
        <v>5111</v>
      </c>
      <c r="D5887" t="s">
        <v>347</v>
      </c>
      <c r="E5887" t="s">
        <v>19</v>
      </c>
      <c r="F5887" t="s">
        <v>57</v>
      </c>
      <c r="G5887" t="s">
        <v>41</v>
      </c>
      <c r="H5887" t="s">
        <v>147</v>
      </c>
      <c r="I5887" t="s">
        <v>148</v>
      </c>
      <c r="J5887">
        <v>1</v>
      </c>
      <c r="K5887">
        <v>17376.18</v>
      </c>
      <c r="L5887">
        <v>0.15</v>
      </c>
      <c r="M5887">
        <v>11395.02</v>
      </c>
      <c r="N5887" t="s">
        <v>24</v>
      </c>
      <c r="O5887" t="s">
        <v>25</v>
      </c>
      <c r="P5887" t="s">
        <v>71</v>
      </c>
      <c r="Q5887">
        <f>Sales_Data[[#This Row],[Quantity]]*Sales_Data[[#This Row],[Unit_Price]]</f>
        <v>17376.18</v>
      </c>
      <c r="R5887">
        <f>Sales_Data[[#This Row],[Gross_Sales]]*Sales_Data[[#This Row],[Discount]]</f>
        <v>2606.4270000000001</v>
      </c>
      <c r="S5887">
        <f>Sales_Data[[#This Row],[Gross_Sales]]-Sales_Data[[#This Row],[Discount_Amount]]</f>
        <v>14769.753000000001</v>
      </c>
      <c r="T5887">
        <f>Sales_Data[[#This Row],[Net Sales]]-Sales_Data[[#This Row],[Cost]]</f>
        <v>3374.7330000000002</v>
      </c>
      <c r="U5887" s="2">
        <f>Sales_Data[[#This Row],[Profit]]/Sales_Data[[#This Row],[Net Sales]]</f>
        <v>0.22848946763023051</v>
      </c>
      <c r="V5887">
        <f>YEAR(Sales_Data[[#This Row],[Order_Date]])</f>
        <v>2025</v>
      </c>
      <c r="W5887" t="str">
        <f>TEXT(Sales_Data[[#This Row],[Order_Date]],"mmm")</f>
        <v>Jul</v>
      </c>
      <c r="X5887">
        <f>MONTH(Sales_Data[[#This Row],[Order_Date]])</f>
        <v>7</v>
      </c>
      <c r="Y5887" t="str">
        <f>"Q"&amp;ROUNDUP(MONTH(Sales_Data[[#This Row],[Order_Date]])/3,0)</f>
        <v>Q3</v>
      </c>
    </row>
    <row r="5888" spans="1:25" x14ac:dyDescent="0.3">
      <c r="A5888" t="s">
        <v>7679</v>
      </c>
      <c r="B5888" s="1">
        <v>45715</v>
      </c>
      <c r="C5888" t="s">
        <v>2391</v>
      </c>
      <c r="D5888" t="s">
        <v>374</v>
      </c>
      <c r="E5888" t="s">
        <v>48</v>
      </c>
      <c r="F5888" t="s">
        <v>132</v>
      </c>
      <c r="G5888" t="s">
        <v>75</v>
      </c>
      <c r="H5888" t="s">
        <v>256</v>
      </c>
      <c r="I5888" t="s">
        <v>257</v>
      </c>
      <c r="J5888">
        <v>2</v>
      </c>
      <c r="K5888">
        <v>62421.49</v>
      </c>
      <c r="L5888">
        <v>0.1</v>
      </c>
      <c r="M5888">
        <v>98417.68</v>
      </c>
      <c r="N5888" t="s">
        <v>52</v>
      </c>
      <c r="O5888" t="s">
        <v>25</v>
      </c>
      <c r="P5888" t="s">
        <v>44</v>
      </c>
      <c r="Q5888">
        <f>Sales_Data[[#This Row],[Quantity]]*Sales_Data[[#This Row],[Unit_Price]]</f>
        <v>124842.98</v>
      </c>
      <c r="R5888">
        <f>Sales_Data[[#This Row],[Gross_Sales]]*Sales_Data[[#This Row],[Discount]]</f>
        <v>12484.298000000001</v>
      </c>
      <c r="S5888">
        <f>Sales_Data[[#This Row],[Gross_Sales]]-Sales_Data[[#This Row],[Discount_Amount]]</f>
        <v>112358.682</v>
      </c>
      <c r="T5888">
        <f>Sales_Data[[#This Row],[Net Sales]]-Sales_Data[[#This Row],[Cost]]</f>
        <v>13941.002000000008</v>
      </c>
      <c r="U5888" s="2">
        <f>Sales_Data[[#This Row],[Profit]]/Sales_Data[[#This Row],[Net Sales]]</f>
        <v>0.12407587693134392</v>
      </c>
      <c r="V5888">
        <f>YEAR(Sales_Data[[#This Row],[Order_Date]])</f>
        <v>2025</v>
      </c>
      <c r="W5888" t="str">
        <f>TEXT(Sales_Data[[#This Row],[Order_Date]],"mmm")</f>
        <v>Feb</v>
      </c>
      <c r="X5888">
        <f>MONTH(Sales_Data[[#This Row],[Order_Date]])</f>
        <v>2</v>
      </c>
      <c r="Y5888" t="str">
        <f>"Q"&amp;ROUNDUP(MONTH(Sales_Data[[#This Row],[Order_Date]])/3,0)</f>
        <v>Q1</v>
      </c>
    </row>
    <row r="5889" spans="1:25" x14ac:dyDescent="0.3">
      <c r="A5889" t="s">
        <v>7680</v>
      </c>
      <c r="B5889" s="1">
        <v>45768</v>
      </c>
      <c r="C5889" t="s">
        <v>3395</v>
      </c>
      <c r="D5889" t="s">
        <v>433</v>
      </c>
      <c r="E5889" t="s">
        <v>48</v>
      </c>
      <c r="F5889" t="s">
        <v>152</v>
      </c>
      <c r="G5889" t="s">
        <v>67</v>
      </c>
      <c r="H5889" t="s">
        <v>133</v>
      </c>
      <c r="I5889" t="s">
        <v>138</v>
      </c>
      <c r="J5889">
        <v>2</v>
      </c>
      <c r="K5889">
        <v>48938.8</v>
      </c>
      <c r="L5889">
        <v>0</v>
      </c>
      <c r="M5889">
        <v>62302.66</v>
      </c>
      <c r="N5889" t="s">
        <v>109</v>
      </c>
      <c r="O5889" t="s">
        <v>35</v>
      </c>
      <c r="P5889" t="s">
        <v>71</v>
      </c>
      <c r="Q5889">
        <f>Sales_Data[[#This Row],[Quantity]]*Sales_Data[[#This Row],[Unit_Price]]</f>
        <v>97877.6</v>
      </c>
      <c r="R5889">
        <f>Sales_Data[[#This Row],[Gross_Sales]]*Sales_Data[[#This Row],[Discount]]</f>
        <v>0</v>
      </c>
      <c r="S5889">
        <f>Sales_Data[[#This Row],[Gross_Sales]]-Sales_Data[[#This Row],[Discount_Amount]]</f>
        <v>97877.6</v>
      </c>
      <c r="T5889">
        <f>Sales_Data[[#This Row],[Net Sales]]-Sales_Data[[#This Row],[Cost]]</f>
        <v>35574.94</v>
      </c>
      <c r="U5889" s="2">
        <f>Sales_Data[[#This Row],[Profit]]/Sales_Data[[#This Row],[Net Sales]]</f>
        <v>0.36346355039355277</v>
      </c>
      <c r="V5889">
        <f>YEAR(Sales_Data[[#This Row],[Order_Date]])</f>
        <v>2025</v>
      </c>
      <c r="W5889" t="str">
        <f>TEXT(Sales_Data[[#This Row],[Order_Date]],"mmm")</f>
        <v>Apr</v>
      </c>
      <c r="X5889">
        <f>MONTH(Sales_Data[[#This Row],[Order_Date]])</f>
        <v>4</v>
      </c>
      <c r="Y5889" t="str">
        <f>"Q"&amp;ROUNDUP(MONTH(Sales_Data[[#This Row],[Order_Date]])/3,0)</f>
        <v>Q2</v>
      </c>
    </row>
    <row r="5890" spans="1:25" x14ac:dyDescent="0.3">
      <c r="A5890" t="s">
        <v>7681</v>
      </c>
      <c r="B5890" s="1">
        <v>45786</v>
      </c>
      <c r="C5890" t="s">
        <v>1429</v>
      </c>
      <c r="D5890" t="s">
        <v>175</v>
      </c>
      <c r="E5890" t="s">
        <v>19</v>
      </c>
      <c r="F5890" t="s">
        <v>113</v>
      </c>
      <c r="G5890" t="s">
        <v>75</v>
      </c>
      <c r="H5890" t="s">
        <v>185</v>
      </c>
      <c r="I5890" t="s">
        <v>186</v>
      </c>
      <c r="J5890">
        <v>2</v>
      </c>
      <c r="K5890">
        <v>5825.17</v>
      </c>
      <c r="L5890">
        <v>0</v>
      </c>
      <c r="M5890">
        <v>8065.41</v>
      </c>
      <c r="N5890" t="s">
        <v>52</v>
      </c>
      <c r="O5890" t="s">
        <v>53</v>
      </c>
      <c r="P5890" t="s">
        <v>26</v>
      </c>
      <c r="Q5890">
        <f>Sales_Data[[#This Row],[Quantity]]*Sales_Data[[#This Row],[Unit_Price]]</f>
        <v>11650.34</v>
      </c>
      <c r="R5890">
        <f>Sales_Data[[#This Row],[Gross_Sales]]*Sales_Data[[#This Row],[Discount]]</f>
        <v>0</v>
      </c>
      <c r="S5890">
        <f>Sales_Data[[#This Row],[Gross_Sales]]-Sales_Data[[#This Row],[Discount_Amount]]</f>
        <v>11650.34</v>
      </c>
      <c r="T5890">
        <f>Sales_Data[[#This Row],[Net Sales]]-Sales_Data[[#This Row],[Cost]]</f>
        <v>3584.9300000000003</v>
      </c>
      <c r="U5890" s="2">
        <f>Sales_Data[[#This Row],[Profit]]/Sales_Data[[#This Row],[Net Sales]]</f>
        <v>0.30771033291732258</v>
      </c>
      <c r="V5890">
        <f>YEAR(Sales_Data[[#This Row],[Order_Date]])</f>
        <v>2025</v>
      </c>
      <c r="W5890" t="str">
        <f>TEXT(Sales_Data[[#This Row],[Order_Date]],"mmm")</f>
        <v>May</v>
      </c>
      <c r="X5890">
        <f>MONTH(Sales_Data[[#This Row],[Order_Date]])</f>
        <v>5</v>
      </c>
      <c r="Y5890" t="str">
        <f>"Q"&amp;ROUNDUP(MONTH(Sales_Data[[#This Row],[Order_Date]])/3,0)</f>
        <v>Q2</v>
      </c>
    </row>
    <row r="5891" spans="1:25" x14ac:dyDescent="0.3">
      <c r="A5891" t="s">
        <v>7682</v>
      </c>
      <c r="B5891" s="1">
        <v>45994</v>
      </c>
      <c r="C5891" t="s">
        <v>642</v>
      </c>
      <c r="D5891" t="s">
        <v>341</v>
      </c>
      <c r="E5891" t="s">
        <v>19</v>
      </c>
      <c r="F5891" t="s">
        <v>66</v>
      </c>
      <c r="G5891" t="s">
        <v>67</v>
      </c>
      <c r="H5891" t="s">
        <v>68</v>
      </c>
      <c r="I5891" t="s">
        <v>97</v>
      </c>
      <c r="J5891">
        <v>4</v>
      </c>
      <c r="K5891">
        <v>4941.6099999999997</v>
      </c>
      <c r="L5891">
        <v>0.1</v>
      </c>
      <c r="M5891">
        <v>13757.8</v>
      </c>
      <c r="N5891" t="s">
        <v>109</v>
      </c>
      <c r="O5891" t="s">
        <v>25</v>
      </c>
      <c r="P5891" t="s">
        <v>44</v>
      </c>
      <c r="Q5891">
        <f>Sales_Data[[#This Row],[Quantity]]*Sales_Data[[#This Row],[Unit_Price]]</f>
        <v>19766.439999999999</v>
      </c>
      <c r="R5891">
        <f>Sales_Data[[#This Row],[Gross_Sales]]*Sales_Data[[#This Row],[Discount]]</f>
        <v>1976.644</v>
      </c>
      <c r="S5891">
        <f>Sales_Data[[#This Row],[Gross_Sales]]-Sales_Data[[#This Row],[Discount_Amount]]</f>
        <v>17789.795999999998</v>
      </c>
      <c r="T5891">
        <f>Sales_Data[[#This Row],[Net Sales]]-Sales_Data[[#This Row],[Cost]]</f>
        <v>4031.9959999999992</v>
      </c>
      <c r="U5891" s="2">
        <f>Sales_Data[[#This Row],[Profit]]/Sales_Data[[#This Row],[Net Sales]]</f>
        <v>0.22664655626180308</v>
      </c>
      <c r="V5891">
        <f>YEAR(Sales_Data[[#This Row],[Order_Date]])</f>
        <v>2025</v>
      </c>
      <c r="W5891" t="str">
        <f>TEXT(Sales_Data[[#This Row],[Order_Date]],"mmm")</f>
        <v>Dec</v>
      </c>
      <c r="X5891">
        <f>MONTH(Sales_Data[[#This Row],[Order_Date]])</f>
        <v>12</v>
      </c>
      <c r="Y5891" t="str">
        <f>"Q"&amp;ROUNDUP(MONTH(Sales_Data[[#This Row],[Order_Date]])/3,0)</f>
        <v>Q4</v>
      </c>
    </row>
    <row r="5892" spans="1:25" x14ac:dyDescent="0.3">
      <c r="A5892" t="s">
        <v>7683</v>
      </c>
      <c r="B5892" s="1">
        <v>45851</v>
      </c>
      <c r="C5892" t="s">
        <v>2525</v>
      </c>
      <c r="D5892" t="s">
        <v>310</v>
      </c>
      <c r="E5892" t="s">
        <v>39</v>
      </c>
      <c r="F5892" t="s">
        <v>40</v>
      </c>
      <c r="G5892" t="s">
        <v>21</v>
      </c>
      <c r="H5892" t="s">
        <v>297</v>
      </c>
      <c r="I5892" t="s">
        <v>297</v>
      </c>
      <c r="J5892">
        <v>1</v>
      </c>
      <c r="K5892">
        <v>6924.83</v>
      </c>
      <c r="L5892">
        <v>0</v>
      </c>
      <c r="M5892">
        <v>5655.95</v>
      </c>
      <c r="N5892" t="s">
        <v>24</v>
      </c>
      <c r="O5892" t="s">
        <v>35</v>
      </c>
      <c r="P5892" t="s">
        <v>26</v>
      </c>
      <c r="Q5892">
        <f>Sales_Data[[#This Row],[Quantity]]*Sales_Data[[#This Row],[Unit_Price]]</f>
        <v>6924.83</v>
      </c>
      <c r="R5892">
        <f>Sales_Data[[#This Row],[Gross_Sales]]*Sales_Data[[#This Row],[Discount]]</f>
        <v>0</v>
      </c>
      <c r="S5892">
        <f>Sales_Data[[#This Row],[Gross_Sales]]-Sales_Data[[#This Row],[Discount_Amount]]</f>
        <v>6924.83</v>
      </c>
      <c r="T5892">
        <f>Sales_Data[[#This Row],[Net Sales]]-Sales_Data[[#This Row],[Cost]]</f>
        <v>1268.8800000000001</v>
      </c>
      <c r="U5892" s="2">
        <f>Sales_Data[[#This Row],[Profit]]/Sales_Data[[#This Row],[Net Sales]]</f>
        <v>0.18323626717190172</v>
      </c>
      <c r="V5892">
        <f>YEAR(Sales_Data[[#This Row],[Order_Date]])</f>
        <v>2025</v>
      </c>
      <c r="W5892" t="str">
        <f>TEXT(Sales_Data[[#This Row],[Order_Date]],"mmm")</f>
        <v>Jul</v>
      </c>
      <c r="X5892">
        <f>MONTH(Sales_Data[[#This Row],[Order_Date]])</f>
        <v>7</v>
      </c>
      <c r="Y5892" t="str">
        <f>"Q"&amp;ROUNDUP(MONTH(Sales_Data[[#This Row],[Order_Date]])/3,0)</f>
        <v>Q3</v>
      </c>
    </row>
    <row r="5893" spans="1:25" x14ac:dyDescent="0.3">
      <c r="A5893" t="s">
        <v>7684</v>
      </c>
      <c r="B5893" s="1">
        <v>45997</v>
      </c>
      <c r="C5893" t="s">
        <v>935</v>
      </c>
      <c r="D5893" t="s">
        <v>387</v>
      </c>
      <c r="E5893" t="s">
        <v>48</v>
      </c>
      <c r="F5893" t="s">
        <v>132</v>
      </c>
      <c r="G5893" t="s">
        <v>41</v>
      </c>
      <c r="H5893" t="s">
        <v>42</v>
      </c>
      <c r="I5893" t="s">
        <v>43</v>
      </c>
      <c r="J5893">
        <v>3</v>
      </c>
      <c r="K5893">
        <v>5725.47</v>
      </c>
      <c r="L5893">
        <v>0.15</v>
      </c>
      <c r="M5893">
        <v>12444.94</v>
      </c>
      <c r="N5893" t="s">
        <v>24</v>
      </c>
      <c r="O5893" t="s">
        <v>53</v>
      </c>
      <c r="P5893" t="s">
        <v>71</v>
      </c>
      <c r="Q5893">
        <f>Sales_Data[[#This Row],[Quantity]]*Sales_Data[[#This Row],[Unit_Price]]</f>
        <v>17176.41</v>
      </c>
      <c r="R5893">
        <f>Sales_Data[[#This Row],[Gross_Sales]]*Sales_Data[[#This Row],[Discount]]</f>
        <v>2576.4614999999999</v>
      </c>
      <c r="S5893">
        <f>Sales_Data[[#This Row],[Gross_Sales]]-Sales_Data[[#This Row],[Discount_Amount]]</f>
        <v>14599.9485</v>
      </c>
      <c r="T5893">
        <f>Sales_Data[[#This Row],[Net Sales]]-Sales_Data[[#This Row],[Cost]]</f>
        <v>2155.0084999999999</v>
      </c>
      <c r="U5893" s="2">
        <f>Sales_Data[[#This Row],[Profit]]/Sales_Data[[#This Row],[Net Sales]]</f>
        <v>0.14760384257519812</v>
      </c>
      <c r="V5893">
        <f>YEAR(Sales_Data[[#This Row],[Order_Date]])</f>
        <v>2025</v>
      </c>
      <c r="W5893" t="str">
        <f>TEXT(Sales_Data[[#This Row],[Order_Date]],"mmm")</f>
        <v>Dec</v>
      </c>
      <c r="X5893">
        <f>MONTH(Sales_Data[[#This Row],[Order_Date]])</f>
        <v>12</v>
      </c>
      <c r="Y5893" t="str">
        <f>"Q"&amp;ROUNDUP(MONTH(Sales_Data[[#This Row],[Order_Date]])/3,0)</f>
        <v>Q4</v>
      </c>
    </row>
    <row r="5894" spans="1:25" x14ac:dyDescent="0.3">
      <c r="A5894" t="s">
        <v>7685</v>
      </c>
      <c r="B5894" s="1">
        <v>45983</v>
      </c>
      <c r="C5894" t="s">
        <v>163</v>
      </c>
      <c r="D5894" t="s">
        <v>280</v>
      </c>
      <c r="E5894" t="s">
        <v>48</v>
      </c>
      <c r="F5894" t="s">
        <v>164</v>
      </c>
      <c r="G5894" t="s">
        <v>75</v>
      </c>
      <c r="H5894" t="s">
        <v>185</v>
      </c>
      <c r="I5894" t="s">
        <v>261</v>
      </c>
      <c r="J5894">
        <v>1</v>
      </c>
      <c r="K5894">
        <v>55066.33</v>
      </c>
      <c r="L5894">
        <v>0</v>
      </c>
      <c r="M5894">
        <v>35551.07</v>
      </c>
      <c r="N5894" t="s">
        <v>24</v>
      </c>
      <c r="O5894" t="s">
        <v>35</v>
      </c>
      <c r="P5894" t="s">
        <v>44</v>
      </c>
      <c r="Q5894">
        <f>Sales_Data[[#This Row],[Quantity]]*Sales_Data[[#This Row],[Unit_Price]]</f>
        <v>55066.33</v>
      </c>
      <c r="R5894">
        <f>Sales_Data[[#This Row],[Gross_Sales]]*Sales_Data[[#This Row],[Discount]]</f>
        <v>0</v>
      </c>
      <c r="S5894">
        <f>Sales_Data[[#This Row],[Gross_Sales]]-Sales_Data[[#This Row],[Discount_Amount]]</f>
        <v>55066.33</v>
      </c>
      <c r="T5894">
        <f>Sales_Data[[#This Row],[Net Sales]]-Sales_Data[[#This Row],[Cost]]</f>
        <v>19515.260000000002</v>
      </c>
      <c r="U5894" s="2">
        <f>Sales_Data[[#This Row],[Profit]]/Sales_Data[[#This Row],[Net Sales]]</f>
        <v>0.3543955081081307</v>
      </c>
      <c r="V5894">
        <f>YEAR(Sales_Data[[#This Row],[Order_Date]])</f>
        <v>2025</v>
      </c>
      <c r="W5894" t="str">
        <f>TEXT(Sales_Data[[#This Row],[Order_Date]],"mmm")</f>
        <v>Nov</v>
      </c>
      <c r="X5894">
        <f>MONTH(Sales_Data[[#This Row],[Order_Date]])</f>
        <v>11</v>
      </c>
      <c r="Y5894" t="str">
        <f>"Q"&amp;ROUNDUP(MONTH(Sales_Data[[#This Row],[Order_Date]])/3,0)</f>
        <v>Q4</v>
      </c>
    </row>
    <row r="5895" spans="1:25" x14ac:dyDescent="0.3">
      <c r="A5895" t="s">
        <v>7686</v>
      </c>
      <c r="B5895" s="1">
        <v>45665</v>
      </c>
      <c r="C5895" t="s">
        <v>2633</v>
      </c>
      <c r="D5895" t="s">
        <v>137</v>
      </c>
      <c r="E5895" t="s">
        <v>119</v>
      </c>
      <c r="F5895" t="s">
        <v>538</v>
      </c>
      <c r="G5895" t="s">
        <v>67</v>
      </c>
      <c r="H5895" t="s">
        <v>133</v>
      </c>
      <c r="I5895" t="s">
        <v>134</v>
      </c>
      <c r="J5895">
        <v>1</v>
      </c>
      <c r="K5895">
        <v>3521.39</v>
      </c>
      <c r="L5895">
        <v>0.1</v>
      </c>
      <c r="M5895">
        <v>2195.17</v>
      </c>
      <c r="N5895" t="s">
        <v>109</v>
      </c>
      <c r="O5895" t="s">
        <v>35</v>
      </c>
      <c r="P5895" t="s">
        <v>71</v>
      </c>
      <c r="Q5895">
        <f>Sales_Data[[#This Row],[Quantity]]*Sales_Data[[#This Row],[Unit_Price]]</f>
        <v>3521.39</v>
      </c>
      <c r="R5895">
        <f>Sales_Data[[#This Row],[Gross_Sales]]*Sales_Data[[#This Row],[Discount]]</f>
        <v>352.13900000000001</v>
      </c>
      <c r="S5895">
        <f>Sales_Data[[#This Row],[Gross_Sales]]-Sales_Data[[#This Row],[Discount_Amount]]</f>
        <v>3169.2509999999997</v>
      </c>
      <c r="T5895">
        <f>Sales_Data[[#This Row],[Net Sales]]-Sales_Data[[#This Row],[Cost]]</f>
        <v>974.08099999999968</v>
      </c>
      <c r="U5895" s="2">
        <f>Sales_Data[[#This Row],[Profit]]/Sales_Data[[#This Row],[Net Sales]]</f>
        <v>0.30735369334899626</v>
      </c>
      <c r="V5895">
        <f>YEAR(Sales_Data[[#This Row],[Order_Date]])</f>
        <v>2025</v>
      </c>
      <c r="W5895" t="str">
        <f>TEXT(Sales_Data[[#This Row],[Order_Date]],"mmm")</f>
        <v>Jan</v>
      </c>
      <c r="X5895">
        <f>MONTH(Sales_Data[[#This Row],[Order_Date]])</f>
        <v>1</v>
      </c>
      <c r="Y5895" t="str">
        <f>"Q"&amp;ROUNDUP(MONTH(Sales_Data[[#This Row],[Order_Date]])/3,0)</f>
        <v>Q1</v>
      </c>
    </row>
    <row r="5896" spans="1:25" x14ac:dyDescent="0.3">
      <c r="A5896" t="s">
        <v>7687</v>
      </c>
      <c r="B5896" s="1">
        <v>45686</v>
      </c>
      <c r="C5896" t="s">
        <v>571</v>
      </c>
      <c r="D5896" t="s">
        <v>916</v>
      </c>
      <c r="E5896" t="s">
        <v>39</v>
      </c>
      <c r="F5896" t="s">
        <v>202</v>
      </c>
      <c r="G5896" t="s">
        <v>75</v>
      </c>
      <c r="H5896" t="s">
        <v>76</v>
      </c>
      <c r="I5896" t="s">
        <v>77</v>
      </c>
      <c r="J5896">
        <v>2</v>
      </c>
      <c r="K5896">
        <v>3164.54</v>
      </c>
      <c r="L5896">
        <v>0.1</v>
      </c>
      <c r="M5896">
        <v>3699.71</v>
      </c>
      <c r="N5896" t="s">
        <v>70</v>
      </c>
      <c r="O5896" t="s">
        <v>53</v>
      </c>
      <c r="P5896" t="s">
        <v>44</v>
      </c>
      <c r="Q5896">
        <f>Sales_Data[[#This Row],[Quantity]]*Sales_Data[[#This Row],[Unit_Price]]</f>
        <v>6329.08</v>
      </c>
      <c r="R5896">
        <f>Sales_Data[[#This Row],[Gross_Sales]]*Sales_Data[[#This Row],[Discount]]</f>
        <v>632.90800000000002</v>
      </c>
      <c r="S5896">
        <f>Sales_Data[[#This Row],[Gross_Sales]]-Sales_Data[[#This Row],[Discount_Amount]]</f>
        <v>5696.1719999999996</v>
      </c>
      <c r="T5896">
        <f>Sales_Data[[#This Row],[Net Sales]]-Sales_Data[[#This Row],[Cost]]</f>
        <v>1996.4619999999995</v>
      </c>
      <c r="U5896" s="2">
        <f>Sales_Data[[#This Row],[Profit]]/Sales_Data[[#This Row],[Net Sales]]</f>
        <v>0.35049187419200117</v>
      </c>
      <c r="V5896">
        <f>YEAR(Sales_Data[[#This Row],[Order_Date]])</f>
        <v>2025</v>
      </c>
      <c r="W5896" t="str">
        <f>TEXT(Sales_Data[[#This Row],[Order_Date]],"mmm")</f>
        <v>Jan</v>
      </c>
      <c r="X5896">
        <f>MONTH(Sales_Data[[#This Row],[Order_Date]])</f>
        <v>1</v>
      </c>
      <c r="Y5896" t="str">
        <f>"Q"&amp;ROUNDUP(MONTH(Sales_Data[[#This Row],[Order_Date]])/3,0)</f>
        <v>Q1</v>
      </c>
    </row>
    <row r="5897" spans="1:25" x14ac:dyDescent="0.3">
      <c r="A5897" t="s">
        <v>7688</v>
      </c>
      <c r="B5897" s="1">
        <v>45769</v>
      </c>
      <c r="C5897" t="s">
        <v>1801</v>
      </c>
      <c r="D5897" t="s">
        <v>433</v>
      </c>
      <c r="E5897" t="s">
        <v>39</v>
      </c>
      <c r="F5897" t="s">
        <v>405</v>
      </c>
      <c r="G5897" t="s">
        <v>67</v>
      </c>
      <c r="H5897" t="s">
        <v>121</v>
      </c>
      <c r="I5897" t="s">
        <v>122</v>
      </c>
      <c r="J5897">
        <v>4</v>
      </c>
      <c r="K5897">
        <v>5891.05</v>
      </c>
      <c r="L5897">
        <v>0.1</v>
      </c>
      <c r="M5897">
        <v>13552.33</v>
      </c>
      <c r="N5897" t="s">
        <v>52</v>
      </c>
      <c r="O5897" t="s">
        <v>35</v>
      </c>
      <c r="P5897" t="s">
        <v>26</v>
      </c>
      <c r="Q5897">
        <f>Sales_Data[[#This Row],[Quantity]]*Sales_Data[[#This Row],[Unit_Price]]</f>
        <v>23564.2</v>
      </c>
      <c r="R5897">
        <f>Sales_Data[[#This Row],[Gross_Sales]]*Sales_Data[[#This Row],[Discount]]</f>
        <v>2356.42</v>
      </c>
      <c r="S5897">
        <f>Sales_Data[[#This Row],[Gross_Sales]]-Sales_Data[[#This Row],[Discount_Amount]]</f>
        <v>21207.78</v>
      </c>
      <c r="T5897">
        <f>Sales_Data[[#This Row],[Net Sales]]-Sales_Data[[#This Row],[Cost]]</f>
        <v>7655.4499999999989</v>
      </c>
      <c r="U5897" s="2">
        <f>Sales_Data[[#This Row],[Profit]]/Sales_Data[[#This Row],[Net Sales]]</f>
        <v>0.36097366155250571</v>
      </c>
      <c r="V5897">
        <f>YEAR(Sales_Data[[#This Row],[Order_Date]])</f>
        <v>2025</v>
      </c>
      <c r="W5897" t="str">
        <f>TEXT(Sales_Data[[#This Row],[Order_Date]],"mmm")</f>
        <v>Apr</v>
      </c>
      <c r="X5897">
        <f>MONTH(Sales_Data[[#This Row],[Order_Date]])</f>
        <v>4</v>
      </c>
      <c r="Y5897" t="str">
        <f>"Q"&amp;ROUNDUP(MONTH(Sales_Data[[#This Row],[Order_Date]])/3,0)</f>
        <v>Q2</v>
      </c>
    </row>
    <row r="5898" spans="1:25" x14ac:dyDescent="0.3">
      <c r="A5898" t="s">
        <v>7689</v>
      </c>
      <c r="B5898" s="1">
        <v>45818</v>
      </c>
      <c r="C5898" t="s">
        <v>1011</v>
      </c>
      <c r="D5898" t="s">
        <v>546</v>
      </c>
      <c r="E5898" t="s">
        <v>30</v>
      </c>
      <c r="F5898" t="s">
        <v>31</v>
      </c>
      <c r="G5898" t="s">
        <v>67</v>
      </c>
      <c r="H5898" t="s">
        <v>133</v>
      </c>
      <c r="I5898" t="s">
        <v>134</v>
      </c>
      <c r="J5898">
        <v>2</v>
      </c>
      <c r="K5898">
        <v>680.36</v>
      </c>
      <c r="L5898">
        <v>0.05</v>
      </c>
      <c r="M5898">
        <v>807.84</v>
      </c>
      <c r="N5898" t="s">
        <v>109</v>
      </c>
      <c r="O5898" t="s">
        <v>35</v>
      </c>
      <c r="P5898" t="s">
        <v>44</v>
      </c>
      <c r="Q5898">
        <f>Sales_Data[[#This Row],[Quantity]]*Sales_Data[[#This Row],[Unit_Price]]</f>
        <v>1360.72</v>
      </c>
      <c r="R5898">
        <f>Sales_Data[[#This Row],[Gross_Sales]]*Sales_Data[[#This Row],[Discount]]</f>
        <v>68.036000000000001</v>
      </c>
      <c r="S5898">
        <f>Sales_Data[[#This Row],[Gross_Sales]]-Sales_Data[[#This Row],[Discount_Amount]]</f>
        <v>1292.684</v>
      </c>
      <c r="T5898">
        <f>Sales_Data[[#This Row],[Net Sales]]-Sales_Data[[#This Row],[Cost]]</f>
        <v>484.84399999999994</v>
      </c>
      <c r="U5898" s="2">
        <f>Sales_Data[[#This Row],[Profit]]/Sales_Data[[#This Row],[Net Sales]]</f>
        <v>0.3750676886230509</v>
      </c>
      <c r="V5898">
        <f>YEAR(Sales_Data[[#This Row],[Order_Date]])</f>
        <v>2025</v>
      </c>
      <c r="W5898" t="str">
        <f>TEXT(Sales_Data[[#This Row],[Order_Date]],"mmm")</f>
        <v>Jun</v>
      </c>
      <c r="X5898">
        <f>MONTH(Sales_Data[[#This Row],[Order_Date]])</f>
        <v>6</v>
      </c>
      <c r="Y5898" t="str">
        <f>"Q"&amp;ROUNDUP(MONTH(Sales_Data[[#This Row],[Order_Date]])/3,0)</f>
        <v>Q2</v>
      </c>
    </row>
    <row r="5899" spans="1:25" x14ac:dyDescent="0.3">
      <c r="A5899" t="s">
        <v>7690</v>
      </c>
      <c r="B5899" s="1">
        <v>45788</v>
      </c>
      <c r="C5899" t="s">
        <v>1794</v>
      </c>
      <c r="D5899" t="s">
        <v>427</v>
      </c>
      <c r="E5899" t="s">
        <v>19</v>
      </c>
      <c r="F5899" t="s">
        <v>81</v>
      </c>
      <c r="G5899" t="s">
        <v>75</v>
      </c>
      <c r="H5899" t="s">
        <v>114</v>
      </c>
      <c r="I5899" t="s">
        <v>115</v>
      </c>
      <c r="J5899">
        <v>3</v>
      </c>
      <c r="K5899">
        <v>6827.14</v>
      </c>
      <c r="L5899">
        <v>0.15</v>
      </c>
      <c r="M5899">
        <v>14433.33</v>
      </c>
      <c r="N5899" t="s">
        <v>52</v>
      </c>
      <c r="O5899" t="s">
        <v>35</v>
      </c>
      <c r="P5899" t="s">
        <v>71</v>
      </c>
      <c r="Q5899">
        <f>Sales_Data[[#This Row],[Quantity]]*Sales_Data[[#This Row],[Unit_Price]]</f>
        <v>20481.420000000002</v>
      </c>
      <c r="R5899">
        <f>Sales_Data[[#This Row],[Gross_Sales]]*Sales_Data[[#This Row],[Discount]]</f>
        <v>3072.2130000000002</v>
      </c>
      <c r="S5899">
        <f>Sales_Data[[#This Row],[Gross_Sales]]-Sales_Data[[#This Row],[Discount_Amount]]</f>
        <v>17409.207000000002</v>
      </c>
      <c r="T5899">
        <f>Sales_Data[[#This Row],[Net Sales]]-Sales_Data[[#This Row],[Cost]]</f>
        <v>2975.8770000000022</v>
      </c>
      <c r="U5899" s="2">
        <f>Sales_Data[[#This Row],[Profit]]/Sales_Data[[#This Row],[Net Sales]]</f>
        <v>0.17093696456133825</v>
      </c>
      <c r="V5899">
        <f>YEAR(Sales_Data[[#This Row],[Order_Date]])</f>
        <v>2025</v>
      </c>
      <c r="W5899" t="str">
        <f>TEXT(Sales_Data[[#This Row],[Order_Date]],"mmm")</f>
        <v>May</v>
      </c>
      <c r="X5899">
        <f>MONTH(Sales_Data[[#This Row],[Order_Date]])</f>
        <v>5</v>
      </c>
      <c r="Y5899" t="str">
        <f>"Q"&amp;ROUNDUP(MONTH(Sales_Data[[#This Row],[Order_Date]])/3,0)</f>
        <v>Q2</v>
      </c>
    </row>
    <row r="5900" spans="1:25" x14ac:dyDescent="0.3">
      <c r="A5900" t="s">
        <v>7691</v>
      </c>
      <c r="B5900" s="1">
        <v>45845</v>
      </c>
      <c r="C5900" t="s">
        <v>4397</v>
      </c>
      <c r="D5900" t="s">
        <v>74</v>
      </c>
      <c r="E5900" t="s">
        <v>30</v>
      </c>
      <c r="F5900" t="s">
        <v>87</v>
      </c>
      <c r="G5900" t="s">
        <v>67</v>
      </c>
      <c r="H5900" t="s">
        <v>68</v>
      </c>
      <c r="I5900" t="s">
        <v>97</v>
      </c>
      <c r="J5900">
        <v>3</v>
      </c>
      <c r="K5900">
        <v>4772.12</v>
      </c>
      <c r="L5900">
        <v>0.1</v>
      </c>
      <c r="M5900">
        <v>8512.2900000000009</v>
      </c>
      <c r="N5900" t="s">
        <v>70</v>
      </c>
      <c r="O5900" t="s">
        <v>53</v>
      </c>
      <c r="P5900" t="s">
        <v>71</v>
      </c>
      <c r="Q5900">
        <f>Sales_Data[[#This Row],[Quantity]]*Sales_Data[[#This Row],[Unit_Price]]</f>
        <v>14316.36</v>
      </c>
      <c r="R5900">
        <f>Sales_Data[[#This Row],[Gross_Sales]]*Sales_Data[[#This Row],[Discount]]</f>
        <v>1431.6360000000002</v>
      </c>
      <c r="S5900">
        <f>Sales_Data[[#This Row],[Gross_Sales]]-Sales_Data[[#This Row],[Discount_Amount]]</f>
        <v>12884.724</v>
      </c>
      <c r="T5900">
        <f>Sales_Data[[#This Row],[Net Sales]]-Sales_Data[[#This Row],[Cost]]</f>
        <v>4372.4339999999993</v>
      </c>
      <c r="U5900" s="2">
        <f>Sales_Data[[#This Row],[Profit]]/Sales_Data[[#This Row],[Net Sales]]</f>
        <v>0.33935022589540909</v>
      </c>
      <c r="V5900">
        <f>YEAR(Sales_Data[[#This Row],[Order_Date]])</f>
        <v>2025</v>
      </c>
      <c r="W5900" t="str">
        <f>TEXT(Sales_Data[[#This Row],[Order_Date]],"mmm")</f>
        <v>Jul</v>
      </c>
      <c r="X5900">
        <f>MONTH(Sales_Data[[#This Row],[Order_Date]])</f>
        <v>7</v>
      </c>
      <c r="Y5900" t="str">
        <f>"Q"&amp;ROUNDUP(MONTH(Sales_Data[[#This Row],[Order_Date]])/3,0)</f>
        <v>Q3</v>
      </c>
    </row>
    <row r="5901" spans="1:25" x14ac:dyDescent="0.3">
      <c r="A5901" t="s">
        <v>7692</v>
      </c>
      <c r="B5901" s="1">
        <v>45820</v>
      </c>
      <c r="C5901" t="s">
        <v>2561</v>
      </c>
      <c r="D5901" t="s">
        <v>699</v>
      </c>
      <c r="E5901" t="s">
        <v>39</v>
      </c>
      <c r="F5901" t="s">
        <v>96</v>
      </c>
      <c r="G5901" t="s">
        <v>41</v>
      </c>
      <c r="H5901" t="s">
        <v>42</v>
      </c>
      <c r="I5901" t="s">
        <v>82</v>
      </c>
      <c r="J5901">
        <v>1</v>
      </c>
      <c r="K5901">
        <v>5013.84</v>
      </c>
      <c r="L5901">
        <v>0.05</v>
      </c>
      <c r="M5901">
        <v>3433.4</v>
      </c>
      <c r="N5901" t="s">
        <v>109</v>
      </c>
      <c r="O5901" t="s">
        <v>35</v>
      </c>
      <c r="P5901" t="s">
        <v>44</v>
      </c>
      <c r="Q5901">
        <f>Sales_Data[[#This Row],[Quantity]]*Sales_Data[[#This Row],[Unit_Price]]</f>
        <v>5013.84</v>
      </c>
      <c r="R5901">
        <f>Sales_Data[[#This Row],[Gross_Sales]]*Sales_Data[[#This Row],[Discount]]</f>
        <v>250.69200000000001</v>
      </c>
      <c r="S5901">
        <f>Sales_Data[[#This Row],[Gross_Sales]]-Sales_Data[[#This Row],[Discount_Amount]]</f>
        <v>4763.1480000000001</v>
      </c>
      <c r="T5901">
        <f>Sales_Data[[#This Row],[Net Sales]]-Sales_Data[[#This Row],[Cost]]</f>
        <v>1329.748</v>
      </c>
      <c r="U5901" s="2">
        <f>Sales_Data[[#This Row],[Profit]]/Sales_Data[[#This Row],[Net Sales]]</f>
        <v>0.27917419320163894</v>
      </c>
      <c r="V5901">
        <f>YEAR(Sales_Data[[#This Row],[Order_Date]])</f>
        <v>2025</v>
      </c>
      <c r="W5901" t="str">
        <f>TEXT(Sales_Data[[#This Row],[Order_Date]],"mmm")</f>
        <v>Jun</v>
      </c>
      <c r="X5901">
        <f>MONTH(Sales_Data[[#This Row],[Order_Date]])</f>
        <v>6</v>
      </c>
      <c r="Y5901" t="str">
        <f>"Q"&amp;ROUNDUP(MONTH(Sales_Data[[#This Row],[Order_Date]])/3,0)</f>
        <v>Q2</v>
      </c>
    </row>
    <row r="5902" spans="1:25" x14ac:dyDescent="0.3">
      <c r="A5902" t="s">
        <v>7693</v>
      </c>
      <c r="B5902" s="1">
        <v>45854</v>
      </c>
      <c r="C5902" t="s">
        <v>3870</v>
      </c>
      <c r="D5902" t="s">
        <v>444</v>
      </c>
      <c r="E5902" t="s">
        <v>48</v>
      </c>
      <c r="F5902" t="s">
        <v>164</v>
      </c>
      <c r="G5902" t="s">
        <v>75</v>
      </c>
      <c r="H5902" t="s">
        <v>185</v>
      </c>
      <c r="I5902" t="s">
        <v>186</v>
      </c>
      <c r="J5902">
        <v>3</v>
      </c>
      <c r="K5902">
        <v>49438.64</v>
      </c>
      <c r="L5902">
        <v>0.1</v>
      </c>
      <c r="M5902">
        <v>83179.73</v>
      </c>
      <c r="N5902" t="s">
        <v>52</v>
      </c>
      <c r="O5902" t="s">
        <v>35</v>
      </c>
      <c r="P5902" t="s">
        <v>71</v>
      </c>
      <c r="Q5902">
        <f>Sales_Data[[#This Row],[Quantity]]*Sales_Data[[#This Row],[Unit_Price]]</f>
        <v>148315.91999999998</v>
      </c>
      <c r="R5902">
        <f>Sales_Data[[#This Row],[Gross_Sales]]*Sales_Data[[#This Row],[Discount]]</f>
        <v>14831.591999999999</v>
      </c>
      <c r="S5902">
        <f>Sales_Data[[#This Row],[Gross_Sales]]-Sales_Data[[#This Row],[Discount_Amount]]</f>
        <v>133484.32799999998</v>
      </c>
      <c r="T5902">
        <f>Sales_Data[[#This Row],[Net Sales]]-Sales_Data[[#This Row],[Cost]]</f>
        <v>50304.597999999984</v>
      </c>
      <c r="U5902" s="2">
        <f>Sales_Data[[#This Row],[Profit]]/Sales_Data[[#This Row],[Net Sales]]</f>
        <v>0.37685770871918378</v>
      </c>
      <c r="V5902">
        <f>YEAR(Sales_Data[[#This Row],[Order_Date]])</f>
        <v>2025</v>
      </c>
      <c r="W5902" t="str">
        <f>TEXT(Sales_Data[[#This Row],[Order_Date]],"mmm")</f>
        <v>Jul</v>
      </c>
      <c r="X5902">
        <f>MONTH(Sales_Data[[#This Row],[Order_Date]])</f>
        <v>7</v>
      </c>
      <c r="Y5902" t="str">
        <f>"Q"&amp;ROUNDUP(MONTH(Sales_Data[[#This Row],[Order_Date]])/3,0)</f>
        <v>Q3</v>
      </c>
    </row>
    <row r="5903" spans="1:25" x14ac:dyDescent="0.3">
      <c r="A5903" t="s">
        <v>7694</v>
      </c>
      <c r="B5903" s="1">
        <v>46021</v>
      </c>
      <c r="C5903" t="s">
        <v>4775</v>
      </c>
      <c r="D5903" t="s">
        <v>145</v>
      </c>
      <c r="E5903" t="s">
        <v>19</v>
      </c>
      <c r="F5903" t="s">
        <v>57</v>
      </c>
      <c r="G5903" t="s">
        <v>41</v>
      </c>
      <c r="H5903" t="s">
        <v>147</v>
      </c>
      <c r="I5903" t="s">
        <v>369</v>
      </c>
      <c r="J5903">
        <v>3</v>
      </c>
      <c r="K5903">
        <v>13804.84</v>
      </c>
      <c r="L5903">
        <v>0.1</v>
      </c>
      <c r="M5903">
        <v>31150.57</v>
      </c>
      <c r="N5903" t="s">
        <v>70</v>
      </c>
      <c r="O5903" t="s">
        <v>35</v>
      </c>
      <c r="P5903" t="s">
        <v>44</v>
      </c>
      <c r="Q5903">
        <f>Sales_Data[[#This Row],[Quantity]]*Sales_Data[[#This Row],[Unit_Price]]</f>
        <v>41414.520000000004</v>
      </c>
      <c r="R5903">
        <f>Sales_Data[[#This Row],[Gross_Sales]]*Sales_Data[[#This Row],[Discount]]</f>
        <v>4141.4520000000002</v>
      </c>
      <c r="S5903">
        <f>Sales_Data[[#This Row],[Gross_Sales]]-Sales_Data[[#This Row],[Discount_Amount]]</f>
        <v>37273.068000000007</v>
      </c>
      <c r="T5903">
        <f>Sales_Data[[#This Row],[Net Sales]]-Sales_Data[[#This Row],[Cost]]</f>
        <v>6122.4980000000069</v>
      </c>
      <c r="U5903" s="2">
        <f>Sales_Data[[#This Row],[Profit]]/Sales_Data[[#This Row],[Net Sales]]</f>
        <v>0.16426063988078485</v>
      </c>
      <c r="V5903">
        <f>YEAR(Sales_Data[[#This Row],[Order_Date]])</f>
        <v>2025</v>
      </c>
      <c r="W5903" t="str">
        <f>TEXT(Sales_Data[[#This Row],[Order_Date]],"mmm")</f>
        <v>Dec</v>
      </c>
      <c r="X5903">
        <f>MONTH(Sales_Data[[#This Row],[Order_Date]])</f>
        <v>12</v>
      </c>
      <c r="Y5903" t="str">
        <f>"Q"&amp;ROUNDUP(MONTH(Sales_Data[[#This Row],[Order_Date]])/3,0)</f>
        <v>Q4</v>
      </c>
    </row>
    <row r="5904" spans="1:25" x14ac:dyDescent="0.3">
      <c r="A5904" t="s">
        <v>7695</v>
      </c>
      <c r="B5904" s="1">
        <v>45861</v>
      </c>
      <c r="C5904" t="s">
        <v>2531</v>
      </c>
      <c r="D5904" t="s">
        <v>145</v>
      </c>
      <c r="E5904" t="s">
        <v>19</v>
      </c>
      <c r="F5904" t="s">
        <v>66</v>
      </c>
      <c r="G5904" t="s">
        <v>41</v>
      </c>
      <c r="H5904" t="s">
        <v>102</v>
      </c>
      <c r="I5904" t="s">
        <v>103</v>
      </c>
      <c r="J5904">
        <v>2</v>
      </c>
      <c r="K5904">
        <v>1747.86</v>
      </c>
      <c r="L5904">
        <v>0.15</v>
      </c>
      <c r="M5904">
        <v>1925.64</v>
      </c>
      <c r="N5904" t="s">
        <v>52</v>
      </c>
      <c r="O5904" t="s">
        <v>35</v>
      </c>
      <c r="P5904" t="s">
        <v>71</v>
      </c>
      <c r="Q5904">
        <f>Sales_Data[[#This Row],[Quantity]]*Sales_Data[[#This Row],[Unit_Price]]</f>
        <v>3495.72</v>
      </c>
      <c r="R5904">
        <f>Sales_Data[[#This Row],[Gross_Sales]]*Sales_Data[[#This Row],[Discount]]</f>
        <v>524.35799999999995</v>
      </c>
      <c r="S5904">
        <f>Sales_Data[[#This Row],[Gross_Sales]]-Sales_Data[[#This Row],[Discount_Amount]]</f>
        <v>2971.3620000000001</v>
      </c>
      <c r="T5904">
        <f>Sales_Data[[#This Row],[Net Sales]]-Sales_Data[[#This Row],[Cost]]</f>
        <v>1045.722</v>
      </c>
      <c r="U5904" s="2">
        <f>Sales_Data[[#This Row],[Profit]]/Sales_Data[[#This Row],[Net Sales]]</f>
        <v>0.35193355774220708</v>
      </c>
      <c r="V5904">
        <f>YEAR(Sales_Data[[#This Row],[Order_Date]])</f>
        <v>2025</v>
      </c>
      <c r="W5904" t="str">
        <f>TEXT(Sales_Data[[#This Row],[Order_Date]],"mmm")</f>
        <v>Jul</v>
      </c>
      <c r="X5904">
        <f>MONTH(Sales_Data[[#This Row],[Order_Date]])</f>
        <v>7</v>
      </c>
      <c r="Y5904" t="str">
        <f>"Q"&amp;ROUNDUP(MONTH(Sales_Data[[#This Row],[Order_Date]])/3,0)</f>
        <v>Q3</v>
      </c>
    </row>
    <row r="5905" spans="1:25" x14ac:dyDescent="0.3">
      <c r="A5905" t="s">
        <v>7696</v>
      </c>
      <c r="B5905" s="1">
        <v>45869</v>
      </c>
      <c r="C5905" t="s">
        <v>795</v>
      </c>
      <c r="D5905" t="s">
        <v>436</v>
      </c>
      <c r="E5905" t="s">
        <v>19</v>
      </c>
      <c r="F5905" t="s">
        <v>81</v>
      </c>
      <c r="G5905" t="s">
        <v>67</v>
      </c>
      <c r="H5905" t="s">
        <v>133</v>
      </c>
      <c r="I5905" t="s">
        <v>134</v>
      </c>
      <c r="J5905">
        <v>2</v>
      </c>
      <c r="K5905">
        <v>4215.49</v>
      </c>
      <c r="L5905">
        <v>0.15</v>
      </c>
      <c r="M5905">
        <v>5271.14</v>
      </c>
      <c r="N5905" t="s">
        <v>83</v>
      </c>
      <c r="O5905" t="s">
        <v>35</v>
      </c>
      <c r="P5905" t="s">
        <v>44</v>
      </c>
      <c r="Q5905">
        <f>Sales_Data[[#This Row],[Quantity]]*Sales_Data[[#This Row],[Unit_Price]]</f>
        <v>8430.98</v>
      </c>
      <c r="R5905">
        <f>Sales_Data[[#This Row],[Gross_Sales]]*Sales_Data[[#This Row],[Discount]]</f>
        <v>1264.6469999999999</v>
      </c>
      <c r="S5905">
        <f>Sales_Data[[#This Row],[Gross_Sales]]-Sales_Data[[#This Row],[Discount_Amount]]</f>
        <v>7166.3329999999996</v>
      </c>
      <c r="T5905">
        <f>Sales_Data[[#This Row],[Net Sales]]-Sales_Data[[#This Row],[Cost]]</f>
        <v>1895.1929999999993</v>
      </c>
      <c r="U5905" s="2">
        <f>Sales_Data[[#This Row],[Profit]]/Sales_Data[[#This Row],[Net Sales]]</f>
        <v>0.26445784754908813</v>
      </c>
      <c r="V5905">
        <f>YEAR(Sales_Data[[#This Row],[Order_Date]])</f>
        <v>2025</v>
      </c>
      <c r="W5905" t="str">
        <f>TEXT(Sales_Data[[#This Row],[Order_Date]],"mmm")</f>
        <v>Jul</v>
      </c>
      <c r="X5905">
        <f>MONTH(Sales_Data[[#This Row],[Order_Date]])</f>
        <v>7</v>
      </c>
      <c r="Y5905" t="str">
        <f>"Q"&amp;ROUNDUP(MONTH(Sales_Data[[#This Row],[Order_Date]])/3,0)</f>
        <v>Q3</v>
      </c>
    </row>
    <row r="5906" spans="1:25" x14ac:dyDescent="0.3">
      <c r="A5906" t="s">
        <v>7697</v>
      </c>
      <c r="B5906" s="1">
        <v>45766</v>
      </c>
      <c r="C5906" t="s">
        <v>469</v>
      </c>
      <c r="D5906" t="s">
        <v>131</v>
      </c>
      <c r="E5906" t="s">
        <v>19</v>
      </c>
      <c r="F5906" t="s">
        <v>57</v>
      </c>
      <c r="G5906" t="s">
        <v>21</v>
      </c>
      <c r="H5906" t="s">
        <v>127</v>
      </c>
      <c r="I5906" t="s">
        <v>342</v>
      </c>
      <c r="J5906">
        <v>3</v>
      </c>
      <c r="K5906">
        <v>9198.85</v>
      </c>
      <c r="L5906">
        <v>0</v>
      </c>
      <c r="M5906">
        <v>19694.669999999998</v>
      </c>
      <c r="N5906" t="s">
        <v>52</v>
      </c>
      <c r="O5906" t="s">
        <v>53</v>
      </c>
      <c r="P5906" t="s">
        <v>71</v>
      </c>
      <c r="Q5906">
        <f>Sales_Data[[#This Row],[Quantity]]*Sales_Data[[#This Row],[Unit_Price]]</f>
        <v>27596.550000000003</v>
      </c>
      <c r="R5906">
        <f>Sales_Data[[#This Row],[Gross_Sales]]*Sales_Data[[#This Row],[Discount]]</f>
        <v>0</v>
      </c>
      <c r="S5906">
        <f>Sales_Data[[#This Row],[Gross_Sales]]-Sales_Data[[#This Row],[Discount_Amount]]</f>
        <v>27596.550000000003</v>
      </c>
      <c r="T5906">
        <f>Sales_Data[[#This Row],[Net Sales]]-Sales_Data[[#This Row],[Cost]]</f>
        <v>7901.8800000000047</v>
      </c>
      <c r="U5906" s="2">
        <f>Sales_Data[[#This Row],[Profit]]/Sales_Data[[#This Row],[Net Sales]]</f>
        <v>0.28633579197399689</v>
      </c>
      <c r="V5906">
        <f>YEAR(Sales_Data[[#This Row],[Order_Date]])</f>
        <v>2025</v>
      </c>
      <c r="W5906" t="str">
        <f>TEXT(Sales_Data[[#This Row],[Order_Date]],"mmm")</f>
        <v>Apr</v>
      </c>
      <c r="X5906">
        <f>MONTH(Sales_Data[[#This Row],[Order_Date]])</f>
        <v>4</v>
      </c>
      <c r="Y5906" t="str">
        <f>"Q"&amp;ROUNDUP(MONTH(Sales_Data[[#This Row],[Order_Date]])/3,0)</f>
        <v>Q2</v>
      </c>
    </row>
    <row r="5907" spans="1:25" x14ac:dyDescent="0.3">
      <c r="A5907" t="s">
        <v>7698</v>
      </c>
      <c r="B5907" s="1">
        <v>45933</v>
      </c>
      <c r="C5907" t="s">
        <v>2177</v>
      </c>
      <c r="D5907" t="s">
        <v>685</v>
      </c>
      <c r="E5907" t="s">
        <v>19</v>
      </c>
      <c r="F5907" t="s">
        <v>57</v>
      </c>
      <c r="G5907" t="s">
        <v>41</v>
      </c>
      <c r="H5907" t="s">
        <v>42</v>
      </c>
      <c r="I5907" t="s">
        <v>43</v>
      </c>
      <c r="J5907">
        <v>3</v>
      </c>
      <c r="K5907">
        <v>7069</v>
      </c>
      <c r="L5907">
        <v>0.05</v>
      </c>
      <c r="M5907">
        <v>13820.72</v>
      </c>
      <c r="N5907" t="s">
        <v>52</v>
      </c>
      <c r="O5907" t="s">
        <v>25</v>
      </c>
      <c r="P5907" t="s">
        <v>71</v>
      </c>
      <c r="Q5907">
        <f>Sales_Data[[#This Row],[Quantity]]*Sales_Data[[#This Row],[Unit_Price]]</f>
        <v>21207</v>
      </c>
      <c r="R5907">
        <f>Sales_Data[[#This Row],[Gross_Sales]]*Sales_Data[[#This Row],[Discount]]</f>
        <v>1060.3500000000001</v>
      </c>
      <c r="S5907">
        <f>Sales_Data[[#This Row],[Gross_Sales]]-Sales_Data[[#This Row],[Discount_Amount]]</f>
        <v>20146.650000000001</v>
      </c>
      <c r="T5907">
        <f>Sales_Data[[#This Row],[Net Sales]]-Sales_Data[[#This Row],[Cost]]</f>
        <v>6325.9300000000021</v>
      </c>
      <c r="U5907" s="2">
        <f>Sales_Data[[#This Row],[Profit]]/Sales_Data[[#This Row],[Net Sales]]</f>
        <v>0.313994137983238</v>
      </c>
      <c r="V5907">
        <f>YEAR(Sales_Data[[#This Row],[Order_Date]])</f>
        <v>2025</v>
      </c>
      <c r="W5907" t="str">
        <f>TEXT(Sales_Data[[#This Row],[Order_Date]],"mmm")</f>
        <v>Oct</v>
      </c>
      <c r="X5907">
        <f>MONTH(Sales_Data[[#This Row],[Order_Date]])</f>
        <v>10</v>
      </c>
      <c r="Y5907" t="str">
        <f>"Q"&amp;ROUNDUP(MONTH(Sales_Data[[#This Row],[Order_Date]])/3,0)</f>
        <v>Q4</v>
      </c>
    </row>
    <row r="5908" spans="1:25" x14ac:dyDescent="0.3">
      <c r="A5908" t="s">
        <v>7699</v>
      </c>
      <c r="B5908" s="1">
        <v>45730</v>
      </c>
      <c r="C5908" t="s">
        <v>2048</v>
      </c>
      <c r="D5908" t="s">
        <v>1452</v>
      </c>
      <c r="E5908" t="s">
        <v>48</v>
      </c>
      <c r="F5908" t="s">
        <v>164</v>
      </c>
      <c r="G5908" t="s">
        <v>67</v>
      </c>
      <c r="H5908" t="s">
        <v>88</v>
      </c>
      <c r="I5908" t="s">
        <v>89</v>
      </c>
      <c r="J5908">
        <v>1</v>
      </c>
      <c r="K5908">
        <v>27592.93</v>
      </c>
      <c r="L5908">
        <v>0.2</v>
      </c>
      <c r="M5908">
        <v>16334.67</v>
      </c>
      <c r="N5908" t="s">
        <v>52</v>
      </c>
      <c r="O5908" t="s">
        <v>25</v>
      </c>
      <c r="P5908" t="s">
        <v>71</v>
      </c>
      <c r="Q5908">
        <f>Sales_Data[[#This Row],[Quantity]]*Sales_Data[[#This Row],[Unit_Price]]</f>
        <v>27592.93</v>
      </c>
      <c r="R5908">
        <f>Sales_Data[[#This Row],[Gross_Sales]]*Sales_Data[[#This Row],[Discount]]</f>
        <v>5518.5860000000002</v>
      </c>
      <c r="S5908">
        <f>Sales_Data[[#This Row],[Gross_Sales]]-Sales_Data[[#This Row],[Discount_Amount]]</f>
        <v>22074.344000000001</v>
      </c>
      <c r="T5908">
        <f>Sales_Data[[#This Row],[Net Sales]]-Sales_Data[[#This Row],[Cost]]</f>
        <v>5739.6740000000009</v>
      </c>
      <c r="U5908" s="2">
        <f>Sales_Data[[#This Row],[Profit]]/Sales_Data[[#This Row],[Net Sales]]</f>
        <v>0.26001560907087434</v>
      </c>
      <c r="V5908">
        <f>YEAR(Sales_Data[[#This Row],[Order_Date]])</f>
        <v>2025</v>
      </c>
      <c r="W5908" t="str">
        <f>TEXT(Sales_Data[[#This Row],[Order_Date]],"mmm")</f>
        <v>Mar</v>
      </c>
      <c r="X5908">
        <f>MONTH(Sales_Data[[#This Row],[Order_Date]])</f>
        <v>3</v>
      </c>
      <c r="Y5908" t="str">
        <f>"Q"&amp;ROUNDUP(MONTH(Sales_Data[[#This Row],[Order_Date]])/3,0)</f>
        <v>Q1</v>
      </c>
    </row>
    <row r="5909" spans="1:25" x14ac:dyDescent="0.3">
      <c r="A5909" t="s">
        <v>7700</v>
      </c>
      <c r="B5909" s="1">
        <v>45824</v>
      </c>
      <c r="C5909" t="s">
        <v>2725</v>
      </c>
      <c r="D5909" t="s">
        <v>310</v>
      </c>
      <c r="E5909" t="s">
        <v>48</v>
      </c>
      <c r="F5909" t="s">
        <v>152</v>
      </c>
      <c r="G5909" t="s">
        <v>75</v>
      </c>
      <c r="H5909" t="s">
        <v>256</v>
      </c>
      <c r="I5909" t="s">
        <v>334</v>
      </c>
      <c r="J5909">
        <v>3</v>
      </c>
      <c r="K5909">
        <v>51121.91</v>
      </c>
      <c r="L5909">
        <v>0</v>
      </c>
      <c r="M5909">
        <v>96654.99</v>
      </c>
      <c r="N5909" t="s">
        <v>24</v>
      </c>
      <c r="O5909" t="s">
        <v>53</v>
      </c>
      <c r="P5909" t="s">
        <v>71</v>
      </c>
      <c r="Q5909">
        <f>Sales_Data[[#This Row],[Quantity]]*Sales_Data[[#This Row],[Unit_Price]]</f>
        <v>153365.73000000001</v>
      </c>
      <c r="R5909">
        <f>Sales_Data[[#This Row],[Gross_Sales]]*Sales_Data[[#This Row],[Discount]]</f>
        <v>0</v>
      </c>
      <c r="S5909">
        <f>Sales_Data[[#This Row],[Gross_Sales]]-Sales_Data[[#This Row],[Discount_Amount]]</f>
        <v>153365.73000000001</v>
      </c>
      <c r="T5909">
        <f>Sales_Data[[#This Row],[Net Sales]]-Sales_Data[[#This Row],[Cost]]</f>
        <v>56710.740000000005</v>
      </c>
      <c r="U5909" s="2">
        <f>Sales_Data[[#This Row],[Profit]]/Sales_Data[[#This Row],[Net Sales]]</f>
        <v>0.36977452524758953</v>
      </c>
      <c r="V5909">
        <f>YEAR(Sales_Data[[#This Row],[Order_Date]])</f>
        <v>2025</v>
      </c>
      <c r="W5909" t="str">
        <f>TEXT(Sales_Data[[#This Row],[Order_Date]],"mmm")</f>
        <v>Jun</v>
      </c>
      <c r="X5909">
        <f>MONTH(Sales_Data[[#This Row],[Order_Date]])</f>
        <v>6</v>
      </c>
      <c r="Y5909" t="str">
        <f>"Q"&amp;ROUNDUP(MONTH(Sales_Data[[#This Row],[Order_Date]])/3,0)</f>
        <v>Q2</v>
      </c>
    </row>
    <row r="5910" spans="1:25" x14ac:dyDescent="0.3">
      <c r="A5910" t="s">
        <v>7701</v>
      </c>
      <c r="B5910" s="1">
        <v>45917</v>
      </c>
      <c r="C5910" t="s">
        <v>3316</v>
      </c>
      <c r="D5910" t="s">
        <v>155</v>
      </c>
      <c r="E5910" t="s">
        <v>48</v>
      </c>
      <c r="F5910" t="s">
        <v>132</v>
      </c>
      <c r="G5910" t="s">
        <v>21</v>
      </c>
      <c r="H5910" t="s">
        <v>297</v>
      </c>
      <c r="I5910" t="s">
        <v>297</v>
      </c>
      <c r="J5910">
        <v>3</v>
      </c>
      <c r="K5910">
        <v>2432.13</v>
      </c>
      <c r="L5910">
        <v>0.2</v>
      </c>
      <c r="M5910">
        <v>4172.03</v>
      </c>
      <c r="N5910" t="s">
        <v>52</v>
      </c>
      <c r="O5910" t="s">
        <v>35</v>
      </c>
      <c r="P5910" t="s">
        <v>44</v>
      </c>
      <c r="Q5910">
        <f>Sales_Data[[#This Row],[Quantity]]*Sales_Data[[#This Row],[Unit_Price]]</f>
        <v>7296.39</v>
      </c>
      <c r="R5910">
        <f>Sales_Data[[#This Row],[Gross_Sales]]*Sales_Data[[#This Row],[Discount]]</f>
        <v>1459.2780000000002</v>
      </c>
      <c r="S5910">
        <f>Sales_Data[[#This Row],[Gross_Sales]]-Sales_Data[[#This Row],[Discount_Amount]]</f>
        <v>5837.1120000000001</v>
      </c>
      <c r="T5910">
        <f>Sales_Data[[#This Row],[Net Sales]]-Sales_Data[[#This Row],[Cost]]</f>
        <v>1665.0820000000003</v>
      </c>
      <c r="U5910" s="2">
        <f>Sales_Data[[#This Row],[Profit]]/Sales_Data[[#This Row],[Net Sales]]</f>
        <v>0.28525784668856796</v>
      </c>
      <c r="V5910">
        <f>YEAR(Sales_Data[[#This Row],[Order_Date]])</f>
        <v>2025</v>
      </c>
      <c r="W5910" t="str">
        <f>TEXT(Sales_Data[[#This Row],[Order_Date]],"mmm")</f>
        <v>Sep</v>
      </c>
      <c r="X5910">
        <f>MONTH(Sales_Data[[#This Row],[Order_Date]])</f>
        <v>9</v>
      </c>
      <c r="Y5910" t="str">
        <f>"Q"&amp;ROUNDUP(MONTH(Sales_Data[[#This Row],[Order_Date]])/3,0)</f>
        <v>Q3</v>
      </c>
    </row>
    <row r="5911" spans="1:25" x14ac:dyDescent="0.3">
      <c r="A5911" t="s">
        <v>7702</v>
      </c>
      <c r="B5911" s="1">
        <v>45900</v>
      </c>
      <c r="C5911" t="s">
        <v>1096</v>
      </c>
      <c r="D5911" t="s">
        <v>522</v>
      </c>
      <c r="E5911" t="s">
        <v>48</v>
      </c>
      <c r="F5911" t="s">
        <v>152</v>
      </c>
      <c r="G5911" t="s">
        <v>75</v>
      </c>
      <c r="H5911" t="s">
        <v>76</v>
      </c>
      <c r="I5911" t="s">
        <v>108</v>
      </c>
      <c r="J5911">
        <v>1</v>
      </c>
      <c r="K5911">
        <v>43441.24</v>
      </c>
      <c r="L5911">
        <v>0.1</v>
      </c>
      <c r="M5911">
        <v>29711.84</v>
      </c>
      <c r="N5911" t="s">
        <v>52</v>
      </c>
      <c r="O5911" t="s">
        <v>25</v>
      </c>
      <c r="P5911" t="s">
        <v>71</v>
      </c>
      <c r="Q5911">
        <f>Sales_Data[[#This Row],[Quantity]]*Sales_Data[[#This Row],[Unit_Price]]</f>
        <v>43441.24</v>
      </c>
      <c r="R5911">
        <f>Sales_Data[[#This Row],[Gross_Sales]]*Sales_Data[[#This Row],[Discount]]</f>
        <v>4344.1239999999998</v>
      </c>
      <c r="S5911">
        <f>Sales_Data[[#This Row],[Gross_Sales]]-Sales_Data[[#This Row],[Discount_Amount]]</f>
        <v>39097.115999999995</v>
      </c>
      <c r="T5911">
        <f>Sales_Data[[#This Row],[Net Sales]]-Sales_Data[[#This Row],[Cost]]</f>
        <v>9385.2759999999944</v>
      </c>
      <c r="U5911" s="2">
        <f>Sales_Data[[#This Row],[Profit]]/Sales_Data[[#This Row],[Net Sales]]</f>
        <v>0.24005034028596881</v>
      </c>
      <c r="V5911">
        <f>YEAR(Sales_Data[[#This Row],[Order_Date]])</f>
        <v>2025</v>
      </c>
      <c r="W5911" t="str">
        <f>TEXT(Sales_Data[[#This Row],[Order_Date]],"mmm")</f>
        <v>Aug</v>
      </c>
      <c r="X5911">
        <f>MONTH(Sales_Data[[#This Row],[Order_Date]])</f>
        <v>8</v>
      </c>
      <c r="Y5911" t="str">
        <f>"Q"&amp;ROUNDUP(MONTH(Sales_Data[[#This Row],[Order_Date]])/3,0)</f>
        <v>Q3</v>
      </c>
    </row>
    <row r="5912" spans="1:25" x14ac:dyDescent="0.3">
      <c r="A5912" t="s">
        <v>7703</v>
      </c>
      <c r="B5912" s="1">
        <v>45932</v>
      </c>
      <c r="C5912" t="s">
        <v>7704</v>
      </c>
      <c r="D5912" t="s">
        <v>18</v>
      </c>
      <c r="E5912" t="s">
        <v>19</v>
      </c>
      <c r="F5912" t="s">
        <v>81</v>
      </c>
      <c r="G5912" t="s">
        <v>67</v>
      </c>
      <c r="H5912" t="s">
        <v>68</v>
      </c>
      <c r="I5912" t="s">
        <v>69</v>
      </c>
      <c r="J5912">
        <v>2</v>
      </c>
      <c r="K5912">
        <v>701.91</v>
      </c>
      <c r="L5912">
        <v>0</v>
      </c>
      <c r="M5912">
        <v>1092.1600000000001</v>
      </c>
      <c r="N5912" t="s">
        <v>24</v>
      </c>
      <c r="O5912" t="s">
        <v>53</v>
      </c>
      <c r="P5912" t="s">
        <v>71</v>
      </c>
      <c r="Q5912">
        <f>Sales_Data[[#This Row],[Quantity]]*Sales_Data[[#This Row],[Unit_Price]]</f>
        <v>1403.82</v>
      </c>
      <c r="R5912">
        <f>Sales_Data[[#This Row],[Gross_Sales]]*Sales_Data[[#This Row],[Discount]]</f>
        <v>0</v>
      </c>
      <c r="S5912">
        <f>Sales_Data[[#This Row],[Gross_Sales]]-Sales_Data[[#This Row],[Discount_Amount]]</f>
        <v>1403.82</v>
      </c>
      <c r="T5912">
        <f>Sales_Data[[#This Row],[Net Sales]]-Sales_Data[[#This Row],[Cost]]</f>
        <v>311.65999999999985</v>
      </c>
      <c r="U5912" s="2">
        <f>Sales_Data[[#This Row],[Profit]]/Sales_Data[[#This Row],[Net Sales]]</f>
        <v>0.22200851961077622</v>
      </c>
      <c r="V5912">
        <f>YEAR(Sales_Data[[#This Row],[Order_Date]])</f>
        <v>2025</v>
      </c>
      <c r="W5912" t="str">
        <f>TEXT(Sales_Data[[#This Row],[Order_Date]],"mmm")</f>
        <v>Oct</v>
      </c>
      <c r="X5912">
        <f>MONTH(Sales_Data[[#This Row],[Order_Date]])</f>
        <v>10</v>
      </c>
      <c r="Y5912" t="str">
        <f>"Q"&amp;ROUNDUP(MONTH(Sales_Data[[#This Row],[Order_Date]])/3,0)</f>
        <v>Q4</v>
      </c>
    </row>
    <row r="5913" spans="1:25" x14ac:dyDescent="0.3">
      <c r="A5913" t="s">
        <v>7705</v>
      </c>
      <c r="B5913" s="1">
        <v>45759</v>
      </c>
      <c r="C5913" t="s">
        <v>968</v>
      </c>
      <c r="D5913" t="s">
        <v>218</v>
      </c>
      <c r="E5913" t="s">
        <v>39</v>
      </c>
      <c r="F5913" t="s">
        <v>202</v>
      </c>
      <c r="G5913" t="s">
        <v>67</v>
      </c>
      <c r="H5913" t="s">
        <v>68</v>
      </c>
      <c r="I5913" t="s">
        <v>97</v>
      </c>
      <c r="J5913">
        <v>1</v>
      </c>
      <c r="K5913">
        <v>816.19</v>
      </c>
      <c r="L5913">
        <v>0.05</v>
      </c>
      <c r="M5913">
        <v>591.22</v>
      </c>
      <c r="N5913" t="s">
        <v>70</v>
      </c>
      <c r="O5913" t="s">
        <v>35</v>
      </c>
      <c r="P5913" t="s">
        <v>71</v>
      </c>
      <c r="Q5913">
        <f>Sales_Data[[#This Row],[Quantity]]*Sales_Data[[#This Row],[Unit_Price]]</f>
        <v>816.19</v>
      </c>
      <c r="R5913">
        <f>Sales_Data[[#This Row],[Gross_Sales]]*Sales_Data[[#This Row],[Discount]]</f>
        <v>40.809500000000007</v>
      </c>
      <c r="S5913">
        <f>Sales_Data[[#This Row],[Gross_Sales]]-Sales_Data[[#This Row],[Discount_Amount]]</f>
        <v>775.3805000000001</v>
      </c>
      <c r="T5913">
        <f>Sales_Data[[#This Row],[Net Sales]]-Sales_Data[[#This Row],[Cost]]</f>
        <v>184.16050000000007</v>
      </c>
      <c r="U5913" s="2">
        <f>Sales_Data[[#This Row],[Profit]]/Sales_Data[[#This Row],[Net Sales]]</f>
        <v>0.23750984194211752</v>
      </c>
      <c r="V5913">
        <f>YEAR(Sales_Data[[#This Row],[Order_Date]])</f>
        <v>2025</v>
      </c>
      <c r="W5913" t="str">
        <f>TEXT(Sales_Data[[#This Row],[Order_Date]],"mmm")</f>
        <v>Apr</v>
      </c>
      <c r="X5913">
        <f>MONTH(Sales_Data[[#This Row],[Order_Date]])</f>
        <v>4</v>
      </c>
      <c r="Y5913" t="str">
        <f>"Q"&amp;ROUNDUP(MONTH(Sales_Data[[#This Row],[Order_Date]])/3,0)</f>
        <v>Q2</v>
      </c>
    </row>
    <row r="5914" spans="1:25" x14ac:dyDescent="0.3">
      <c r="A5914" t="s">
        <v>7706</v>
      </c>
      <c r="B5914" s="1">
        <v>45830</v>
      </c>
      <c r="C5914" t="s">
        <v>1036</v>
      </c>
      <c r="D5914" t="s">
        <v>38</v>
      </c>
      <c r="E5914" t="s">
        <v>48</v>
      </c>
      <c r="F5914" t="s">
        <v>164</v>
      </c>
      <c r="G5914" t="s">
        <v>32</v>
      </c>
      <c r="H5914" t="s">
        <v>33</v>
      </c>
      <c r="I5914" t="s">
        <v>161</v>
      </c>
      <c r="J5914">
        <v>1</v>
      </c>
      <c r="K5914">
        <v>27426.17</v>
      </c>
      <c r="L5914">
        <v>0.05</v>
      </c>
      <c r="M5914">
        <v>19231.330000000002</v>
      </c>
      <c r="N5914" t="s">
        <v>83</v>
      </c>
      <c r="O5914" t="s">
        <v>35</v>
      </c>
      <c r="P5914" t="s">
        <v>44</v>
      </c>
      <c r="Q5914">
        <f>Sales_Data[[#This Row],[Quantity]]*Sales_Data[[#This Row],[Unit_Price]]</f>
        <v>27426.17</v>
      </c>
      <c r="R5914">
        <f>Sales_Data[[#This Row],[Gross_Sales]]*Sales_Data[[#This Row],[Discount]]</f>
        <v>1371.3085000000001</v>
      </c>
      <c r="S5914">
        <f>Sales_Data[[#This Row],[Gross_Sales]]-Sales_Data[[#This Row],[Discount_Amount]]</f>
        <v>26054.861499999999</v>
      </c>
      <c r="T5914">
        <f>Sales_Data[[#This Row],[Net Sales]]-Sales_Data[[#This Row],[Cost]]</f>
        <v>6823.5314999999973</v>
      </c>
      <c r="U5914" s="2">
        <f>Sales_Data[[#This Row],[Profit]]/Sales_Data[[#This Row],[Net Sales]]</f>
        <v>0.2618909142925207</v>
      </c>
      <c r="V5914">
        <f>YEAR(Sales_Data[[#This Row],[Order_Date]])</f>
        <v>2025</v>
      </c>
      <c r="W5914" t="str">
        <f>TEXT(Sales_Data[[#This Row],[Order_Date]],"mmm")</f>
        <v>Jun</v>
      </c>
      <c r="X5914">
        <f>MONTH(Sales_Data[[#This Row],[Order_Date]])</f>
        <v>6</v>
      </c>
      <c r="Y5914" t="str">
        <f>"Q"&amp;ROUNDUP(MONTH(Sales_Data[[#This Row],[Order_Date]])/3,0)</f>
        <v>Q2</v>
      </c>
    </row>
    <row r="5915" spans="1:25" x14ac:dyDescent="0.3">
      <c r="A5915" t="s">
        <v>7707</v>
      </c>
      <c r="B5915" s="1">
        <v>45828</v>
      </c>
      <c r="C5915" t="s">
        <v>452</v>
      </c>
      <c r="D5915" t="s">
        <v>381</v>
      </c>
      <c r="E5915" t="s">
        <v>119</v>
      </c>
      <c r="F5915" t="s">
        <v>120</v>
      </c>
      <c r="G5915" t="s">
        <v>67</v>
      </c>
      <c r="H5915" t="s">
        <v>121</v>
      </c>
      <c r="I5915" t="s">
        <v>122</v>
      </c>
      <c r="J5915">
        <v>2</v>
      </c>
      <c r="K5915">
        <v>7648.06</v>
      </c>
      <c r="L5915">
        <v>0.15</v>
      </c>
      <c r="M5915">
        <v>10036.82</v>
      </c>
      <c r="N5915" t="s">
        <v>52</v>
      </c>
      <c r="O5915" t="s">
        <v>35</v>
      </c>
      <c r="P5915" t="s">
        <v>44</v>
      </c>
      <c r="Q5915">
        <f>Sales_Data[[#This Row],[Quantity]]*Sales_Data[[#This Row],[Unit_Price]]</f>
        <v>15296.12</v>
      </c>
      <c r="R5915">
        <f>Sales_Data[[#This Row],[Gross_Sales]]*Sales_Data[[#This Row],[Discount]]</f>
        <v>2294.4180000000001</v>
      </c>
      <c r="S5915">
        <f>Sales_Data[[#This Row],[Gross_Sales]]-Sales_Data[[#This Row],[Discount_Amount]]</f>
        <v>13001.702000000001</v>
      </c>
      <c r="T5915">
        <f>Sales_Data[[#This Row],[Net Sales]]-Sales_Data[[#This Row],[Cost]]</f>
        <v>2964.8820000000014</v>
      </c>
      <c r="U5915" s="2">
        <f>Sales_Data[[#This Row],[Profit]]/Sales_Data[[#This Row],[Net Sales]]</f>
        <v>0.22803799071844602</v>
      </c>
      <c r="V5915">
        <f>YEAR(Sales_Data[[#This Row],[Order_Date]])</f>
        <v>2025</v>
      </c>
      <c r="W5915" t="str">
        <f>TEXT(Sales_Data[[#This Row],[Order_Date]],"mmm")</f>
        <v>Jun</v>
      </c>
      <c r="X5915">
        <f>MONTH(Sales_Data[[#This Row],[Order_Date]])</f>
        <v>6</v>
      </c>
      <c r="Y5915" t="str">
        <f>"Q"&amp;ROUNDUP(MONTH(Sales_Data[[#This Row],[Order_Date]])/3,0)</f>
        <v>Q2</v>
      </c>
    </row>
    <row r="5916" spans="1:25" x14ac:dyDescent="0.3">
      <c r="A5916" t="s">
        <v>7708</v>
      </c>
      <c r="B5916" s="1">
        <v>45798</v>
      </c>
      <c r="C5916" t="s">
        <v>776</v>
      </c>
      <c r="D5916" t="s">
        <v>384</v>
      </c>
      <c r="E5916" t="s">
        <v>30</v>
      </c>
      <c r="F5916" t="s">
        <v>31</v>
      </c>
      <c r="G5916" t="s">
        <v>41</v>
      </c>
      <c r="H5916" t="s">
        <v>42</v>
      </c>
      <c r="I5916" t="s">
        <v>43</v>
      </c>
      <c r="J5916">
        <v>4</v>
      </c>
      <c r="K5916">
        <v>938.73</v>
      </c>
      <c r="L5916">
        <v>0.05</v>
      </c>
      <c r="M5916">
        <v>2294.4</v>
      </c>
      <c r="N5916" t="s">
        <v>83</v>
      </c>
      <c r="O5916" t="s">
        <v>35</v>
      </c>
      <c r="P5916" t="s">
        <v>71</v>
      </c>
      <c r="Q5916">
        <f>Sales_Data[[#This Row],[Quantity]]*Sales_Data[[#This Row],[Unit_Price]]</f>
        <v>3754.92</v>
      </c>
      <c r="R5916">
        <f>Sales_Data[[#This Row],[Gross_Sales]]*Sales_Data[[#This Row],[Discount]]</f>
        <v>187.74600000000001</v>
      </c>
      <c r="S5916">
        <f>Sales_Data[[#This Row],[Gross_Sales]]-Sales_Data[[#This Row],[Discount_Amount]]</f>
        <v>3567.174</v>
      </c>
      <c r="T5916">
        <f>Sales_Data[[#This Row],[Net Sales]]-Sales_Data[[#This Row],[Cost]]</f>
        <v>1272.7739999999999</v>
      </c>
      <c r="U5916" s="2">
        <f>Sales_Data[[#This Row],[Profit]]/Sales_Data[[#This Row],[Net Sales]]</f>
        <v>0.3568017708135347</v>
      </c>
      <c r="V5916">
        <f>YEAR(Sales_Data[[#This Row],[Order_Date]])</f>
        <v>2025</v>
      </c>
      <c r="W5916" t="str">
        <f>TEXT(Sales_Data[[#This Row],[Order_Date]],"mmm")</f>
        <v>May</v>
      </c>
      <c r="X5916">
        <f>MONTH(Sales_Data[[#This Row],[Order_Date]])</f>
        <v>5</v>
      </c>
      <c r="Y5916" t="str">
        <f>"Q"&amp;ROUNDUP(MONTH(Sales_Data[[#This Row],[Order_Date]])/3,0)</f>
        <v>Q2</v>
      </c>
    </row>
    <row r="5917" spans="1:25" x14ac:dyDescent="0.3">
      <c r="A5917" t="s">
        <v>7709</v>
      </c>
      <c r="B5917" s="1">
        <v>45845</v>
      </c>
      <c r="C5917" t="s">
        <v>989</v>
      </c>
      <c r="D5917" t="s">
        <v>384</v>
      </c>
      <c r="E5917" t="s">
        <v>39</v>
      </c>
      <c r="F5917" t="s">
        <v>202</v>
      </c>
      <c r="G5917" t="s">
        <v>75</v>
      </c>
      <c r="H5917" t="s">
        <v>256</v>
      </c>
      <c r="I5917" t="s">
        <v>257</v>
      </c>
      <c r="J5917">
        <v>1</v>
      </c>
      <c r="K5917">
        <v>4060.5</v>
      </c>
      <c r="L5917">
        <v>0.05</v>
      </c>
      <c r="M5917">
        <v>2702.17</v>
      </c>
      <c r="N5917" t="s">
        <v>52</v>
      </c>
      <c r="O5917" t="s">
        <v>53</v>
      </c>
      <c r="P5917" t="s">
        <v>44</v>
      </c>
      <c r="Q5917">
        <f>Sales_Data[[#This Row],[Quantity]]*Sales_Data[[#This Row],[Unit_Price]]</f>
        <v>4060.5</v>
      </c>
      <c r="R5917">
        <f>Sales_Data[[#This Row],[Gross_Sales]]*Sales_Data[[#This Row],[Discount]]</f>
        <v>203.02500000000001</v>
      </c>
      <c r="S5917">
        <f>Sales_Data[[#This Row],[Gross_Sales]]-Sales_Data[[#This Row],[Discount_Amount]]</f>
        <v>3857.4749999999999</v>
      </c>
      <c r="T5917">
        <f>Sales_Data[[#This Row],[Net Sales]]-Sales_Data[[#This Row],[Cost]]</f>
        <v>1155.3049999999998</v>
      </c>
      <c r="U5917" s="2">
        <f>Sales_Data[[#This Row],[Profit]]/Sales_Data[[#This Row],[Net Sales]]</f>
        <v>0.29949772843634759</v>
      </c>
      <c r="V5917">
        <f>YEAR(Sales_Data[[#This Row],[Order_Date]])</f>
        <v>2025</v>
      </c>
      <c r="W5917" t="str">
        <f>TEXT(Sales_Data[[#This Row],[Order_Date]],"mmm")</f>
        <v>Jul</v>
      </c>
      <c r="X5917">
        <f>MONTH(Sales_Data[[#This Row],[Order_Date]])</f>
        <v>7</v>
      </c>
      <c r="Y5917" t="str">
        <f>"Q"&amp;ROUNDUP(MONTH(Sales_Data[[#This Row],[Order_Date]])/3,0)</f>
        <v>Q3</v>
      </c>
    </row>
    <row r="5918" spans="1:25" x14ac:dyDescent="0.3">
      <c r="A5918" t="s">
        <v>7710</v>
      </c>
      <c r="B5918" s="1">
        <v>45743</v>
      </c>
      <c r="C5918" t="s">
        <v>6152</v>
      </c>
      <c r="D5918" t="s">
        <v>252</v>
      </c>
      <c r="E5918" t="s">
        <v>30</v>
      </c>
      <c r="F5918" t="s">
        <v>31</v>
      </c>
      <c r="G5918" t="s">
        <v>21</v>
      </c>
      <c r="H5918" t="s">
        <v>127</v>
      </c>
      <c r="I5918" t="s">
        <v>128</v>
      </c>
      <c r="J5918">
        <v>3</v>
      </c>
      <c r="K5918">
        <v>3472.9</v>
      </c>
      <c r="L5918">
        <v>0.15</v>
      </c>
      <c r="M5918">
        <v>7716.54</v>
      </c>
      <c r="N5918" t="s">
        <v>24</v>
      </c>
      <c r="O5918" t="s">
        <v>53</v>
      </c>
      <c r="P5918" t="s">
        <v>71</v>
      </c>
      <c r="Q5918">
        <f>Sales_Data[[#This Row],[Quantity]]*Sales_Data[[#This Row],[Unit_Price]]</f>
        <v>10418.700000000001</v>
      </c>
      <c r="R5918">
        <f>Sales_Data[[#This Row],[Gross_Sales]]*Sales_Data[[#This Row],[Discount]]</f>
        <v>1562.8050000000001</v>
      </c>
      <c r="S5918">
        <f>Sales_Data[[#This Row],[Gross_Sales]]-Sales_Data[[#This Row],[Discount_Amount]]</f>
        <v>8855.8950000000004</v>
      </c>
      <c r="T5918">
        <f>Sales_Data[[#This Row],[Net Sales]]-Sales_Data[[#This Row],[Cost]]</f>
        <v>1139.3550000000005</v>
      </c>
      <c r="U5918" s="2">
        <f>Sales_Data[[#This Row],[Profit]]/Sales_Data[[#This Row],[Net Sales]]</f>
        <v>0.12865498066542122</v>
      </c>
      <c r="V5918">
        <f>YEAR(Sales_Data[[#This Row],[Order_Date]])</f>
        <v>2025</v>
      </c>
      <c r="W5918" t="str">
        <f>TEXT(Sales_Data[[#This Row],[Order_Date]],"mmm")</f>
        <v>Mar</v>
      </c>
      <c r="X5918">
        <f>MONTH(Sales_Data[[#This Row],[Order_Date]])</f>
        <v>3</v>
      </c>
      <c r="Y5918" t="str">
        <f>"Q"&amp;ROUNDUP(MONTH(Sales_Data[[#This Row],[Order_Date]])/3,0)</f>
        <v>Q1</v>
      </c>
    </row>
    <row r="5919" spans="1:25" x14ac:dyDescent="0.3">
      <c r="A5919" t="s">
        <v>7711</v>
      </c>
      <c r="B5919" s="1">
        <v>45709</v>
      </c>
      <c r="C5919" t="s">
        <v>2976</v>
      </c>
      <c r="D5919" t="s">
        <v>80</v>
      </c>
      <c r="E5919" t="s">
        <v>19</v>
      </c>
      <c r="F5919" t="s">
        <v>66</v>
      </c>
      <c r="G5919" t="s">
        <v>41</v>
      </c>
      <c r="H5919" t="s">
        <v>147</v>
      </c>
      <c r="I5919" t="s">
        <v>369</v>
      </c>
      <c r="J5919">
        <v>2</v>
      </c>
      <c r="K5919">
        <v>4670.92</v>
      </c>
      <c r="L5919">
        <v>0</v>
      </c>
      <c r="M5919">
        <v>8116.05</v>
      </c>
      <c r="N5919" t="s">
        <v>109</v>
      </c>
      <c r="O5919" t="s">
        <v>35</v>
      </c>
      <c r="P5919" t="s">
        <v>71</v>
      </c>
      <c r="Q5919">
        <f>Sales_Data[[#This Row],[Quantity]]*Sales_Data[[#This Row],[Unit_Price]]</f>
        <v>9341.84</v>
      </c>
      <c r="R5919">
        <f>Sales_Data[[#This Row],[Gross_Sales]]*Sales_Data[[#This Row],[Discount]]</f>
        <v>0</v>
      </c>
      <c r="S5919">
        <f>Sales_Data[[#This Row],[Gross_Sales]]-Sales_Data[[#This Row],[Discount_Amount]]</f>
        <v>9341.84</v>
      </c>
      <c r="T5919">
        <f>Sales_Data[[#This Row],[Net Sales]]-Sales_Data[[#This Row],[Cost]]</f>
        <v>1225.79</v>
      </c>
      <c r="U5919" s="2">
        <f>Sales_Data[[#This Row],[Profit]]/Sales_Data[[#This Row],[Net Sales]]</f>
        <v>0.13121504971183406</v>
      </c>
      <c r="V5919">
        <f>YEAR(Sales_Data[[#This Row],[Order_Date]])</f>
        <v>2025</v>
      </c>
      <c r="W5919" t="str">
        <f>TEXT(Sales_Data[[#This Row],[Order_Date]],"mmm")</f>
        <v>Feb</v>
      </c>
      <c r="X5919">
        <f>MONTH(Sales_Data[[#This Row],[Order_Date]])</f>
        <v>2</v>
      </c>
      <c r="Y5919" t="str">
        <f>"Q"&amp;ROUNDUP(MONTH(Sales_Data[[#This Row],[Order_Date]])/3,0)</f>
        <v>Q1</v>
      </c>
    </row>
    <row r="5920" spans="1:25" x14ac:dyDescent="0.3">
      <c r="A5920" t="s">
        <v>7712</v>
      </c>
      <c r="B5920" s="1">
        <v>45768</v>
      </c>
      <c r="C5920" t="s">
        <v>2245</v>
      </c>
      <c r="D5920" t="s">
        <v>427</v>
      </c>
      <c r="E5920" t="s">
        <v>48</v>
      </c>
      <c r="F5920" t="s">
        <v>164</v>
      </c>
      <c r="G5920" t="s">
        <v>67</v>
      </c>
      <c r="H5920" t="s">
        <v>121</v>
      </c>
      <c r="I5920" t="s">
        <v>122</v>
      </c>
      <c r="J5920">
        <v>3</v>
      </c>
      <c r="K5920">
        <v>34032.97</v>
      </c>
      <c r="L5920">
        <v>0.1</v>
      </c>
      <c r="M5920">
        <v>72020.09</v>
      </c>
      <c r="N5920" t="s">
        <v>83</v>
      </c>
      <c r="O5920" t="s">
        <v>53</v>
      </c>
      <c r="P5920" t="s">
        <v>26</v>
      </c>
      <c r="Q5920">
        <f>Sales_Data[[#This Row],[Quantity]]*Sales_Data[[#This Row],[Unit_Price]]</f>
        <v>102098.91</v>
      </c>
      <c r="R5920">
        <f>Sales_Data[[#This Row],[Gross_Sales]]*Sales_Data[[#This Row],[Discount]]</f>
        <v>10209.891000000001</v>
      </c>
      <c r="S5920">
        <f>Sales_Data[[#This Row],[Gross_Sales]]-Sales_Data[[#This Row],[Discount_Amount]]</f>
        <v>91889.019</v>
      </c>
      <c r="T5920">
        <f>Sales_Data[[#This Row],[Net Sales]]-Sales_Data[[#This Row],[Cost]]</f>
        <v>19868.929000000004</v>
      </c>
      <c r="U5920" s="2">
        <f>Sales_Data[[#This Row],[Profit]]/Sales_Data[[#This Row],[Net Sales]]</f>
        <v>0.21622745803826685</v>
      </c>
      <c r="V5920">
        <f>YEAR(Sales_Data[[#This Row],[Order_Date]])</f>
        <v>2025</v>
      </c>
      <c r="W5920" t="str">
        <f>TEXT(Sales_Data[[#This Row],[Order_Date]],"mmm")</f>
        <v>Apr</v>
      </c>
      <c r="X5920">
        <f>MONTH(Sales_Data[[#This Row],[Order_Date]])</f>
        <v>4</v>
      </c>
      <c r="Y5920" t="str">
        <f>"Q"&amp;ROUNDUP(MONTH(Sales_Data[[#This Row],[Order_Date]])/3,0)</f>
        <v>Q2</v>
      </c>
    </row>
    <row r="5921" spans="1:25" x14ac:dyDescent="0.3">
      <c r="A5921" t="s">
        <v>7713</v>
      </c>
      <c r="B5921" s="1">
        <v>46022</v>
      </c>
      <c r="C5921" t="s">
        <v>2712</v>
      </c>
      <c r="D5921" t="s">
        <v>387</v>
      </c>
      <c r="E5921" t="s">
        <v>119</v>
      </c>
      <c r="F5921" t="s">
        <v>538</v>
      </c>
      <c r="G5921" t="s">
        <v>41</v>
      </c>
      <c r="H5921" t="s">
        <v>102</v>
      </c>
      <c r="I5921" t="s">
        <v>165</v>
      </c>
      <c r="J5921">
        <v>3</v>
      </c>
      <c r="K5921">
        <v>8246.9599999999991</v>
      </c>
      <c r="L5921">
        <v>0.05</v>
      </c>
      <c r="M5921">
        <v>17623.7</v>
      </c>
      <c r="N5921" t="s">
        <v>70</v>
      </c>
      <c r="O5921" t="s">
        <v>35</v>
      </c>
      <c r="P5921" t="s">
        <v>44</v>
      </c>
      <c r="Q5921">
        <f>Sales_Data[[#This Row],[Quantity]]*Sales_Data[[#This Row],[Unit_Price]]</f>
        <v>24740.879999999997</v>
      </c>
      <c r="R5921">
        <f>Sales_Data[[#This Row],[Gross_Sales]]*Sales_Data[[#This Row],[Discount]]</f>
        <v>1237.0439999999999</v>
      </c>
      <c r="S5921">
        <f>Sales_Data[[#This Row],[Gross_Sales]]-Sales_Data[[#This Row],[Discount_Amount]]</f>
        <v>23503.835999999996</v>
      </c>
      <c r="T5921">
        <f>Sales_Data[[#This Row],[Net Sales]]-Sales_Data[[#This Row],[Cost]]</f>
        <v>5880.135999999995</v>
      </c>
      <c r="U5921" s="2">
        <f>Sales_Data[[#This Row],[Profit]]/Sales_Data[[#This Row],[Net Sales]]</f>
        <v>0.25017771567160341</v>
      </c>
      <c r="V5921">
        <f>YEAR(Sales_Data[[#This Row],[Order_Date]])</f>
        <v>2025</v>
      </c>
      <c r="W5921" t="str">
        <f>TEXT(Sales_Data[[#This Row],[Order_Date]],"mmm")</f>
        <v>Dec</v>
      </c>
      <c r="X5921">
        <f>MONTH(Sales_Data[[#This Row],[Order_Date]])</f>
        <v>12</v>
      </c>
      <c r="Y5921" t="str">
        <f>"Q"&amp;ROUNDUP(MONTH(Sales_Data[[#This Row],[Order_Date]])/3,0)</f>
        <v>Q4</v>
      </c>
    </row>
    <row r="5922" spans="1:25" x14ac:dyDescent="0.3">
      <c r="A5922" t="s">
        <v>7714</v>
      </c>
      <c r="B5922" s="1">
        <v>45999</v>
      </c>
      <c r="C5922" t="s">
        <v>626</v>
      </c>
      <c r="D5922" t="s">
        <v>430</v>
      </c>
      <c r="E5922" t="s">
        <v>48</v>
      </c>
      <c r="F5922" t="s">
        <v>126</v>
      </c>
      <c r="G5922" t="s">
        <v>75</v>
      </c>
      <c r="H5922" t="s">
        <v>76</v>
      </c>
      <c r="I5922" t="s">
        <v>108</v>
      </c>
      <c r="J5922">
        <v>3</v>
      </c>
      <c r="K5922">
        <v>34026.51</v>
      </c>
      <c r="L5922">
        <v>0</v>
      </c>
      <c r="M5922">
        <v>69399.839999999997</v>
      </c>
      <c r="N5922" t="s">
        <v>83</v>
      </c>
      <c r="O5922" t="s">
        <v>35</v>
      </c>
      <c r="P5922" t="s">
        <v>71</v>
      </c>
      <c r="Q5922">
        <f>Sales_Data[[#This Row],[Quantity]]*Sales_Data[[#This Row],[Unit_Price]]</f>
        <v>102079.53</v>
      </c>
      <c r="R5922">
        <f>Sales_Data[[#This Row],[Gross_Sales]]*Sales_Data[[#This Row],[Discount]]</f>
        <v>0</v>
      </c>
      <c r="S5922">
        <f>Sales_Data[[#This Row],[Gross_Sales]]-Sales_Data[[#This Row],[Discount_Amount]]</f>
        <v>102079.53</v>
      </c>
      <c r="T5922">
        <f>Sales_Data[[#This Row],[Net Sales]]-Sales_Data[[#This Row],[Cost]]</f>
        <v>32679.690000000002</v>
      </c>
      <c r="U5922" s="2">
        <f>Sales_Data[[#This Row],[Profit]]/Sales_Data[[#This Row],[Net Sales]]</f>
        <v>0.32013950299340133</v>
      </c>
      <c r="V5922">
        <f>YEAR(Sales_Data[[#This Row],[Order_Date]])</f>
        <v>2025</v>
      </c>
      <c r="W5922" t="str">
        <f>TEXT(Sales_Data[[#This Row],[Order_Date]],"mmm")</f>
        <v>Dec</v>
      </c>
      <c r="X5922">
        <f>MONTH(Sales_Data[[#This Row],[Order_Date]])</f>
        <v>12</v>
      </c>
      <c r="Y5922" t="str">
        <f>"Q"&amp;ROUNDUP(MONTH(Sales_Data[[#This Row],[Order_Date]])/3,0)</f>
        <v>Q4</v>
      </c>
    </row>
    <row r="5923" spans="1:25" x14ac:dyDescent="0.3">
      <c r="A5923" t="s">
        <v>7715</v>
      </c>
      <c r="B5923" s="1">
        <v>45700</v>
      </c>
      <c r="C5923" t="s">
        <v>3811</v>
      </c>
      <c r="D5923" t="s">
        <v>857</v>
      </c>
      <c r="E5923" t="s">
        <v>119</v>
      </c>
      <c r="F5923" t="s">
        <v>146</v>
      </c>
      <c r="G5923" t="s">
        <v>67</v>
      </c>
      <c r="H5923" t="s">
        <v>121</v>
      </c>
      <c r="I5923" t="s">
        <v>122</v>
      </c>
      <c r="J5923">
        <v>3</v>
      </c>
      <c r="K5923">
        <v>1837.25</v>
      </c>
      <c r="L5923">
        <v>0</v>
      </c>
      <c r="M5923">
        <v>3933.44</v>
      </c>
      <c r="N5923" t="s">
        <v>52</v>
      </c>
      <c r="O5923" t="s">
        <v>35</v>
      </c>
      <c r="P5923" t="s">
        <v>71</v>
      </c>
      <c r="Q5923">
        <f>Sales_Data[[#This Row],[Quantity]]*Sales_Data[[#This Row],[Unit_Price]]</f>
        <v>5511.75</v>
      </c>
      <c r="R5923">
        <f>Sales_Data[[#This Row],[Gross_Sales]]*Sales_Data[[#This Row],[Discount]]</f>
        <v>0</v>
      </c>
      <c r="S5923">
        <f>Sales_Data[[#This Row],[Gross_Sales]]-Sales_Data[[#This Row],[Discount_Amount]]</f>
        <v>5511.75</v>
      </c>
      <c r="T5923">
        <f>Sales_Data[[#This Row],[Net Sales]]-Sales_Data[[#This Row],[Cost]]</f>
        <v>1578.31</v>
      </c>
      <c r="U5923" s="2">
        <f>Sales_Data[[#This Row],[Profit]]/Sales_Data[[#This Row],[Net Sales]]</f>
        <v>0.28635369891595225</v>
      </c>
      <c r="V5923">
        <f>YEAR(Sales_Data[[#This Row],[Order_Date]])</f>
        <v>2025</v>
      </c>
      <c r="W5923" t="str">
        <f>TEXT(Sales_Data[[#This Row],[Order_Date]],"mmm")</f>
        <v>Feb</v>
      </c>
      <c r="X5923">
        <f>MONTH(Sales_Data[[#This Row],[Order_Date]])</f>
        <v>2</v>
      </c>
      <c r="Y5923" t="str">
        <f>"Q"&amp;ROUNDUP(MONTH(Sales_Data[[#This Row],[Order_Date]])/3,0)</f>
        <v>Q1</v>
      </c>
    </row>
    <row r="5924" spans="1:25" x14ac:dyDescent="0.3">
      <c r="A5924" t="s">
        <v>7716</v>
      </c>
      <c r="B5924" s="1">
        <v>45868</v>
      </c>
      <c r="C5924" t="s">
        <v>3134</v>
      </c>
      <c r="D5924" t="s">
        <v>215</v>
      </c>
      <c r="E5924" t="s">
        <v>39</v>
      </c>
      <c r="F5924" t="s">
        <v>405</v>
      </c>
      <c r="G5924" t="s">
        <v>67</v>
      </c>
      <c r="H5924" t="s">
        <v>133</v>
      </c>
      <c r="I5924" t="s">
        <v>134</v>
      </c>
      <c r="J5924">
        <v>3</v>
      </c>
      <c r="K5924">
        <v>4543.57</v>
      </c>
      <c r="L5924">
        <v>0.05</v>
      </c>
      <c r="M5924">
        <v>10206.459999999999</v>
      </c>
      <c r="N5924" t="s">
        <v>52</v>
      </c>
      <c r="O5924" t="s">
        <v>25</v>
      </c>
      <c r="P5924" t="s">
        <v>26</v>
      </c>
      <c r="Q5924">
        <f>Sales_Data[[#This Row],[Quantity]]*Sales_Data[[#This Row],[Unit_Price]]</f>
        <v>13630.71</v>
      </c>
      <c r="R5924">
        <f>Sales_Data[[#This Row],[Gross_Sales]]*Sales_Data[[#This Row],[Discount]]</f>
        <v>681.53549999999996</v>
      </c>
      <c r="S5924">
        <f>Sales_Data[[#This Row],[Gross_Sales]]-Sales_Data[[#This Row],[Discount_Amount]]</f>
        <v>12949.174499999999</v>
      </c>
      <c r="T5924">
        <f>Sales_Data[[#This Row],[Net Sales]]-Sales_Data[[#This Row],[Cost]]</f>
        <v>2742.7145</v>
      </c>
      <c r="U5924" s="2">
        <f>Sales_Data[[#This Row],[Profit]]/Sales_Data[[#This Row],[Net Sales]]</f>
        <v>0.21180612710099783</v>
      </c>
      <c r="V5924">
        <f>YEAR(Sales_Data[[#This Row],[Order_Date]])</f>
        <v>2025</v>
      </c>
      <c r="W5924" t="str">
        <f>TEXT(Sales_Data[[#This Row],[Order_Date]],"mmm")</f>
        <v>Jul</v>
      </c>
      <c r="X5924">
        <f>MONTH(Sales_Data[[#This Row],[Order_Date]])</f>
        <v>7</v>
      </c>
      <c r="Y5924" t="str">
        <f>"Q"&amp;ROUNDUP(MONTH(Sales_Data[[#This Row],[Order_Date]])/3,0)</f>
        <v>Q3</v>
      </c>
    </row>
    <row r="5925" spans="1:25" x14ac:dyDescent="0.3">
      <c r="A5925" t="s">
        <v>7717</v>
      </c>
      <c r="B5925" s="1">
        <v>45857</v>
      </c>
      <c r="C5925" t="s">
        <v>2217</v>
      </c>
      <c r="D5925" t="s">
        <v>112</v>
      </c>
      <c r="E5925" t="s">
        <v>19</v>
      </c>
      <c r="F5925" t="s">
        <v>20</v>
      </c>
      <c r="G5925" t="s">
        <v>41</v>
      </c>
      <c r="H5925" t="s">
        <v>102</v>
      </c>
      <c r="I5925" t="s">
        <v>103</v>
      </c>
      <c r="J5925">
        <v>1</v>
      </c>
      <c r="K5925">
        <v>10945.06</v>
      </c>
      <c r="L5925">
        <v>0</v>
      </c>
      <c r="M5925">
        <v>9097.5300000000007</v>
      </c>
      <c r="N5925" t="s">
        <v>109</v>
      </c>
      <c r="O5925" t="s">
        <v>53</v>
      </c>
      <c r="P5925" t="s">
        <v>71</v>
      </c>
      <c r="Q5925">
        <f>Sales_Data[[#This Row],[Quantity]]*Sales_Data[[#This Row],[Unit_Price]]</f>
        <v>10945.06</v>
      </c>
      <c r="R5925">
        <f>Sales_Data[[#This Row],[Gross_Sales]]*Sales_Data[[#This Row],[Discount]]</f>
        <v>0</v>
      </c>
      <c r="S5925">
        <f>Sales_Data[[#This Row],[Gross_Sales]]-Sales_Data[[#This Row],[Discount_Amount]]</f>
        <v>10945.06</v>
      </c>
      <c r="T5925">
        <f>Sales_Data[[#This Row],[Net Sales]]-Sales_Data[[#This Row],[Cost]]</f>
        <v>1847.5299999999988</v>
      </c>
      <c r="U5925" s="2">
        <f>Sales_Data[[#This Row],[Profit]]/Sales_Data[[#This Row],[Net Sales]]</f>
        <v>0.16880035376690478</v>
      </c>
      <c r="V5925">
        <f>YEAR(Sales_Data[[#This Row],[Order_Date]])</f>
        <v>2025</v>
      </c>
      <c r="W5925" t="str">
        <f>TEXT(Sales_Data[[#This Row],[Order_Date]],"mmm")</f>
        <v>Jul</v>
      </c>
      <c r="X5925">
        <f>MONTH(Sales_Data[[#This Row],[Order_Date]])</f>
        <v>7</v>
      </c>
      <c r="Y5925" t="str">
        <f>"Q"&amp;ROUNDUP(MONTH(Sales_Data[[#This Row],[Order_Date]])/3,0)</f>
        <v>Q3</v>
      </c>
    </row>
    <row r="5926" spans="1:25" x14ac:dyDescent="0.3">
      <c r="A5926" t="s">
        <v>7718</v>
      </c>
      <c r="B5926" s="1">
        <v>45955</v>
      </c>
      <c r="C5926" t="s">
        <v>5178</v>
      </c>
      <c r="D5926" t="s">
        <v>194</v>
      </c>
      <c r="E5926" t="s">
        <v>19</v>
      </c>
      <c r="F5926" t="s">
        <v>81</v>
      </c>
      <c r="G5926" t="s">
        <v>75</v>
      </c>
      <c r="H5926" t="s">
        <v>114</v>
      </c>
      <c r="I5926" t="s">
        <v>115</v>
      </c>
      <c r="J5926">
        <v>1</v>
      </c>
      <c r="K5926">
        <v>1166.32</v>
      </c>
      <c r="L5926">
        <v>0.05</v>
      </c>
      <c r="M5926">
        <v>925.28</v>
      </c>
      <c r="N5926" t="s">
        <v>52</v>
      </c>
      <c r="O5926" t="s">
        <v>35</v>
      </c>
      <c r="P5926" t="s">
        <v>71</v>
      </c>
      <c r="Q5926">
        <f>Sales_Data[[#This Row],[Quantity]]*Sales_Data[[#This Row],[Unit_Price]]</f>
        <v>1166.32</v>
      </c>
      <c r="R5926">
        <f>Sales_Data[[#This Row],[Gross_Sales]]*Sales_Data[[#This Row],[Discount]]</f>
        <v>58.316000000000003</v>
      </c>
      <c r="S5926">
        <f>Sales_Data[[#This Row],[Gross_Sales]]-Sales_Data[[#This Row],[Discount_Amount]]</f>
        <v>1108.0039999999999</v>
      </c>
      <c r="T5926">
        <f>Sales_Data[[#This Row],[Net Sales]]-Sales_Data[[#This Row],[Cost]]</f>
        <v>182.72399999999993</v>
      </c>
      <c r="U5926" s="2">
        <f>Sales_Data[[#This Row],[Profit]]/Sales_Data[[#This Row],[Net Sales]]</f>
        <v>0.1649127620477904</v>
      </c>
      <c r="V5926">
        <f>YEAR(Sales_Data[[#This Row],[Order_Date]])</f>
        <v>2025</v>
      </c>
      <c r="W5926" t="str">
        <f>TEXT(Sales_Data[[#This Row],[Order_Date]],"mmm")</f>
        <v>Oct</v>
      </c>
      <c r="X5926">
        <f>MONTH(Sales_Data[[#This Row],[Order_Date]])</f>
        <v>10</v>
      </c>
      <c r="Y5926" t="str">
        <f>"Q"&amp;ROUNDUP(MONTH(Sales_Data[[#This Row],[Order_Date]])/3,0)</f>
        <v>Q4</v>
      </c>
    </row>
    <row r="5927" spans="1:25" x14ac:dyDescent="0.3">
      <c r="A5927" t="s">
        <v>7719</v>
      </c>
      <c r="B5927" s="1">
        <v>46003</v>
      </c>
      <c r="C5927" t="s">
        <v>1629</v>
      </c>
      <c r="D5927" t="s">
        <v>723</v>
      </c>
      <c r="E5927" t="s">
        <v>19</v>
      </c>
      <c r="F5927" t="s">
        <v>66</v>
      </c>
      <c r="G5927" t="s">
        <v>41</v>
      </c>
      <c r="H5927" t="s">
        <v>171</v>
      </c>
      <c r="I5927" t="s">
        <v>172</v>
      </c>
      <c r="J5927">
        <v>1</v>
      </c>
      <c r="K5927">
        <v>2267.2800000000002</v>
      </c>
      <c r="L5927">
        <v>0.1</v>
      </c>
      <c r="M5927">
        <v>1338.62</v>
      </c>
      <c r="N5927" t="s">
        <v>109</v>
      </c>
      <c r="O5927" t="s">
        <v>35</v>
      </c>
      <c r="P5927" t="s">
        <v>71</v>
      </c>
      <c r="Q5927">
        <f>Sales_Data[[#This Row],[Quantity]]*Sales_Data[[#This Row],[Unit_Price]]</f>
        <v>2267.2800000000002</v>
      </c>
      <c r="R5927">
        <f>Sales_Data[[#This Row],[Gross_Sales]]*Sales_Data[[#This Row],[Discount]]</f>
        <v>226.72800000000004</v>
      </c>
      <c r="S5927">
        <f>Sales_Data[[#This Row],[Gross_Sales]]-Sales_Data[[#This Row],[Discount_Amount]]</f>
        <v>2040.5520000000001</v>
      </c>
      <c r="T5927">
        <f>Sales_Data[[#This Row],[Net Sales]]-Sales_Data[[#This Row],[Cost]]</f>
        <v>701.93200000000024</v>
      </c>
      <c r="U5927" s="2">
        <f>Sales_Data[[#This Row],[Profit]]/Sales_Data[[#This Row],[Net Sales]]</f>
        <v>0.34399123374459467</v>
      </c>
      <c r="V5927">
        <f>YEAR(Sales_Data[[#This Row],[Order_Date]])</f>
        <v>2025</v>
      </c>
      <c r="W5927" t="str">
        <f>TEXT(Sales_Data[[#This Row],[Order_Date]],"mmm")</f>
        <v>Dec</v>
      </c>
      <c r="X5927">
        <f>MONTH(Sales_Data[[#This Row],[Order_Date]])</f>
        <v>12</v>
      </c>
      <c r="Y5927" t="str">
        <f>"Q"&amp;ROUNDUP(MONTH(Sales_Data[[#This Row],[Order_Date]])/3,0)</f>
        <v>Q4</v>
      </c>
    </row>
    <row r="5928" spans="1:25" x14ac:dyDescent="0.3">
      <c r="A5928" t="s">
        <v>7720</v>
      </c>
      <c r="B5928" s="1">
        <v>45897</v>
      </c>
      <c r="C5928" t="s">
        <v>598</v>
      </c>
      <c r="D5928" t="s">
        <v>359</v>
      </c>
      <c r="E5928" t="s">
        <v>48</v>
      </c>
      <c r="F5928" t="s">
        <v>126</v>
      </c>
      <c r="G5928" t="s">
        <v>21</v>
      </c>
      <c r="H5928" t="s">
        <v>22</v>
      </c>
      <c r="I5928" t="s">
        <v>62</v>
      </c>
      <c r="J5928">
        <v>2</v>
      </c>
      <c r="K5928">
        <v>11455.62</v>
      </c>
      <c r="L5928">
        <v>0.1</v>
      </c>
      <c r="M5928">
        <v>15493.23</v>
      </c>
      <c r="N5928" t="s">
        <v>24</v>
      </c>
      <c r="O5928" t="s">
        <v>25</v>
      </c>
      <c r="P5928" t="s">
        <v>26</v>
      </c>
      <c r="Q5928">
        <f>Sales_Data[[#This Row],[Quantity]]*Sales_Data[[#This Row],[Unit_Price]]</f>
        <v>22911.24</v>
      </c>
      <c r="R5928">
        <f>Sales_Data[[#This Row],[Gross_Sales]]*Sales_Data[[#This Row],[Discount]]</f>
        <v>2291.1240000000003</v>
      </c>
      <c r="S5928">
        <f>Sales_Data[[#This Row],[Gross_Sales]]-Sales_Data[[#This Row],[Discount_Amount]]</f>
        <v>20620.116000000002</v>
      </c>
      <c r="T5928">
        <f>Sales_Data[[#This Row],[Net Sales]]-Sales_Data[[#This Row],[Cost]]</f>
        <v>5126.8860000000022</v>
      </c>
      <c r="U5928" s="2">
        <f>Sales_Data[[#This Row],[Profit]]/Sales_Data[[#This Row],[Net Sales]]</f>
        <v>0.24863516771680633</v>
      </c>
      <c r="V5928">
        <f>YEAR(Sales_Data[[#This Row],[Order_Date]])</f>
        <v>2025</v>
      </c>
      <c r="W5928" t="str">
        <f>TEXT(Sales_Data[[#This Row],[Order_Date]],"mmm")</f>
        <v>Aug</v>
      </c>
      <c r="X5928">
        <f>MONTH(Sales_Data[[#This Row],[Order_Date]])</f>
        <v>8</v>
      </c>
      <c r="Y5928" t="str">
        <f>"Q"&amp;ROUNDUP(MONTH(Sales_Data[[#This Row],[Order_Date]])/3,0)</f>
        <v>Q3</v>
      </c>
    </row>
    <row r="5929" spans="1:25" x14ac:dyDescent="0.3">
      <c r="A5929" t="s">
        <v>7721</v>
      </c>
      <c r="B5929" s="1">
        <v>45772</v>
      </c>
      <c r="C5929" t="s">
        <v>2055</v>
      </c>
      <c r="D5929" t="s">
        <v>331</v>
      </c>
      <c r="E5929" t="s">
        <v>19</v>
      </c>
      <c r="F5929" t="s">
        <v>113</v>
      </c>
      <c r="G5929" t="s">
        <v>41</v>
      </c>
      <c r="H5929" t="s">
        <v>147</v>
      </c>
      <c r="I5929" t="s">
        <v>369</v>
      </c>
      <c r="J5929">
        <v>1</v>
      </c>
      <c r="K5929">
        <v>3057.8</v>
      </c>
      <c r="L5929">
        <v>0.05</v>
      </c>
      <c r="M5929">
        <v>2340.4699999999998</v>
      </c>
      <c r="N5929" t="s">
        <v>70</v>
      </c>
      <c r="O5929" t="s">
        <v>35</v>
      </c>
      <c r="P5929" t="s">
        <v>71</v>
      </c>
      <c r="Q5929">
        <f>Sales_Data[[#This Row],[Quantity]]*Sales_Data[[#This Row],[Unit_Price]]</f>
        <v>3057.8</v>
      </c>
      <c r="R5929">
        <f>Sales_Data[[#This Row],[Gross_Sales]]*Sales_Data[[#This Row],[Discount]]</f>
        <v>152.89000000000001</v>
      </c>
      <c r="S5929">
        <f>Sales_Data[[#This Row],[Gross_Sales]]-Sales_Data[[#This Row],[Discount_Amount]]</f>
        <v>2904.9100000000003</v>
      </c>
      <c r="T5929">
        <f>Sales_Data[[#This Row],[Net Sales]]-Sales_Data[[#This Row],[Cost]]</f>
        <v>564.44000000000051</v>
      </c>
      <c r="U5929" s="2">
        <f>Sales_Data[[#This Row],[Profit]]/Sales_Data[[#This Row],[Net Sales]]</f>
        <v>0.19430550344072636</v>
      </c>
      <c r="V5929">
        <f>YEAR(Sales_Data[[#This Row],[Order_Date]])</f>
        <v>2025</v>
      </c>
      <c r="W5929" t="str">
        <f>TEXT(Sales_Data[[#This Row],[Order_Date]],"mmm")</f>
        <v>Apr</v>
      </c>
      <c r="X5929">
        <f>MONTH(Sales_Data[[#This Row],[Order_Date]])</f>
        <v>4</v>
      </c>
      <c r="Y5929" t="str">
        <f>"Q"&amp;ROUNDUP(MONTH(Sales_Data[[#This Row],[Order_Date]])/3,0)</f>
        <v>Q2</v>
      </c>
    </row>
    <row r="5930" spans="1:25" x14ac:dyDescent="0.3">
      <c r="A5930" t="s">
        <v>7722</v>
      </c>
      <c r="B5930" s="1">
        <v>45683</v>
      </c>
      <c r="C5930" t="s">
        <v>2501</v>
      </c>
      <c r="D5930" t="s">
        <v>444</v>
      </c>
      <c r="E5930" t="s">
        <v>30</v>
      </c>
      <c r="F5930" t="s">
        <v>210</v>
      </c>
      <c r="G5930" t="s">
        <v>67</v>
      </c>
      <c r="H5930" t="s">
        <v>121</v>
      </c>
      <c r="I5930" t="s">
        <v>142</v>
      </c>
      <c r="J5930">
        <v>1</v>
      </c>
      <c r="K5930">
        <v>1482.46</v>
      </c>
      <c r="L5930">
        <v>0.05</v>
      </c>
      <c r="M5930">
        <v>1128.1199999999999</v>
      </c>
      <c r="N5930" t="s">
        <v>109</v>
      </c>
      <c r="O5930" t="s">
        <v>35</v>
      </c>
      <c r="P5930" t="s">
        <v>44</v>
      </c>
      <c r="Q5930">
        <f>Sales_Data[[#This Row],[Quantity]]*Sales_Data[[#This Row],[Unit_Price]]</f>
        <v>1482.46</v>
      </c>
      <c r="R5930">
        <f>Sales_Data[[#This Row],[Gross_Sales]]*Sales_Data[[#This Row],[Discount]]</f>
        <v>74.123000000000005</v>
      </c>
      <c r="S5930">
        <f>Sales_Data[[#This Row],[Gross_Sales]]-Sales_Data[[#This Row],[Discount_Amount]]</f>
        <v>1408.337</v>
      </c>
      <c r="T5930">
        <f>Sales_Data[[#This Row],[Net Sales]]-Sales_Data[[#This Row],[Cost]]</f>
        <v>280.2170000000001</v>
      </c>
      <c r="U5930" s="2">
        <f>Sales_Data[[#This Row],[Profit]]/Sales_Data[[#This Row],[Net Sales]]</f>
        <v>0.19897013285882575</v>
      </c>
      <c r="V5930">
        <f>YEAR(Sales_Data[[#This Row],[Order_Date]])</f>
        <v>2025</v>
      </c>
      <c r="W5930" t="str">
        <f>TEXT(Sales_Data[[#This Row],[Order_Date]],"mmm")</f>
        <v>Jan</v>
      </c>
      <c r="X5930">
        <f>MONTH(Sales_Data[[#This Row],[Order_Date]])</f>
        <v>1</v>
      </c>
      <c r="Y5930" t="str">
        <f>"Q"&amp;ROUNDUP(MONTH(Sales_Data[[#This Row],[Order_Date]])/3,0)</f>
        <v>Q1</v>
      </c>
    </row>
    <row r="5931" spans="1:25" x14ac:dyDescent="0.3">
      <c r="A5931" t="s">
        <v>7723</v>
      </c>
      <c r="B5931" s="1">
        <v>45956</v>
      </c>
      <c r="C5931" t="s">
        <v>1608</v>
      </c>
      <c r="D5931" t="s">
        <v>404</v>
      </c>
      <c r="E5931" t="s">
        <v>19</v>
      </c>
      <c r="F5931" t="s">
        <v>81</v>
      </c>
      <c r="G5931" t="s">
        <v>75</v>
      </c>
      <c r="H5931" t="s">
        <v>256</v>
      </c>
      <c r="I5931" t="s">
        <v>257</v>
      </c>
      <c r="J5931">
        <v>3</v>
      </c>
      <c r="K5931">
        <v>8556.02</v>
      </c>
      <c r="L5931">
        <v>0</v>
      </c>
      <c r="M5931">
        <v>22411.279999999999</v>
      </c>
      <c r="N5931" t="s">
        <v>109</v>
      </c>
      <c r="O5931" t="s">
        <v>53</v>
      </c>
      <c r="P5931" t="s">
        <v>71</v>
      </c>
      <c r="Q5931">
        <f>Sales_Data[[#This Row],[Quantity]]*Sales_Data[[#This Row],[Unit_Price]]</f>
        <v>25668.06</v>
      </c>
      <c r="R5931">
        <f>Sales_Data[[#This Row],[Gross_Sales]]*Sales_Data[[#This Row],[Discount]]</f>
        <v>0</v>
      </c>
      <c r="S5931">
        <f>Sales_Data[[#This Row],[Gross_Sales]]-Sales_Data[[#This Row],[Discount_Amount]]</f>
        <v>25668.06</v>
      </c>
      <c r="T5931">
        <f>Sales_Data[[#This Row],[Net Sales]]-Sales_Data[[#This Row],[Cost]]</f>
        <v>3256.7800000000025</v>
      </c>
      <c r="U5931" s="2">
        <f>Sales_Data[[#This Row],[Profit]]/Sales_Data[[#This Row],[Net Sales]]</f>
        <v>0.1268806446611081</v>
      </c>
      <c r="V5931">
        <f>YEAR(Sales_Data[[#This Row],[Order_Date]])</f>
        <v>2025</v>
      </c>
      <c r="W5931" t="str">
        <f>TEXT(Sales_Data[[#This Row],[Order_Date]],"mmm")</f>
        <v>Oct</v>
      </c>
      <c r="X5931">
        <f>MONTH(Sales_Data[[#This Row],[Order_Date]])</f>
        <v>10</v>
      </c>
      <c r="Y5931" t="str">
        <f>"Q"&amp;ROUNDUP(MONTH(Sales_Data[[#This Row],[Order_Date]])/3,0)</f>
        <v>Q4</v>
      </c>
    </row>
    <row r="5932" spans="1:25" x14ac:dyDescent="0.3">
      <c r="A5932" t="s">
        <v>7724</v>
      </c>
      <c r="B5932" s="1">
        <v>45734</v>
      </c>
      <c r="C5932" t="s">
        <v>1769</v>
      </c>
      <c r="D5932" t="s">
        <v>457</v>
      </c>
      <c r="E5932" t="s">
        <v>48</v>
      </c>
      <c r="F5932" t="s">
        <v>152</v>
      </c>
      <c r="G5932" t="s">
        <v>21</v>
      </c>
      <c r="H5932" t="s">
        <v>22</v>
      </c>
      <c r="I5932" t="s">
        <v>23</v>
      </c>
      <c r="J5932">
        <v>2</v>
      </c>
      <c r="K5932">
        <v>25103.98</v>
      </c>
      <c r="L5932">
        <v>0</v>
      </c>
      <c r="M5932">
        <v>32789.68</v>
      </c>
      <c r="N5932" t="s">
        <v>83</v>
      </c>
      <c r="O5932" t="s">
        <v>25</v>
      </c>
      <c r="P5932" t="s">
        <v>71</v>
      </c>
      <c r="Q5932">
        <f>Sales_Data[[#This Row],[Quantity]]*Sales_Data[[#This Row],[Unit_Price]]</f>
        <v>50207.96</v>
      </c>
      <c r="R5932">
        <f>Sales_Data[[#This Row],[Gross_Sales]]*Sales_Data[[#This Row],[Discount]]</f>
        <v>0</v>
      </c>
      <c r="S5932">
        <f>Sales_Data[[#This Row],[Gross_Sales]]-Sales_Data[[#This Row],[Discount_Amount]]</f>
        <v>50207.96</v>
      </c>
      <c r="T5932">
        <f>Sales_Data[[#This Row],[Net Sales]]-Sales_Data[[#This Row],[Cost]]</f>
        <v>17418.28</v>
      </c>
      <c r="U5932" s="2">
        <f>Sales_Data[[#This Row],[Profit]]/Sales_Data[[#This Row],[Net Sales]]</f>
        <v>0.3469226791927017</v>
      </c>
      <c r="V5932">
        <f>YEAR(Sales_Data[[#This Row],[Order_Date]])</f>
        <v>2025</v>
      </c>
      <c r="W5932" t="str">
        <f>TEXT(Sales_Data[[#This Row],[Order_Date]],"mmm")</f>
        <v>Mar</v>
      </c>
      <c r="X5932">
        <f>MONTH(Sales_Data[[#This Row],[Order_Date]])</f>
        <v>3</v>
      </c>
      <c r="Y5932" t="str">
        <f>"Q"&amp;ROUNDUP(MONTH(Sales_Data[[#This Row],[Order_Date]])/3,0)</f>
        <v>Q1</v>
      </c>
    </row>
    <row r="5933" spans="1:25" x14ac:dyDescent="0.3">
      <c r="A5933" t="s">
        <v>7725</v>
      </c>
      <c r="B5933" s="1">
        <v>45794</v>
      </c>
      <c r="C5933" t="s">
        <v>99</v>
      </c>
      <c r="D5933" t="s">
        <v>322</v>
      </c>
      <c r="E5933" t="s">
        <v>19</v>
      </c>
      <c r="F5933" t="s">
        <v>20</v>
      </c>
      <c r="G5933" t="s">
        <v>67</v>
      </c>
      <c r="H5933" t="s">
        <v>121</v>
      </c>
      <c r="I5933" t="s">
        <v>122</v>
      </c>
      <c r="J5933">
        <v>3</v>
      </c>
      <c r="K5933">
        <v>16108.24</v>
      </c>
      <c r="L5933">
        <v>0.05</v>
      </c>
      <c r="M5933">
        <v>33974.089999999997</v>
      </c>
      <c r="N5933" t="s">
        <v>52</v>
      </c>
      <c r="O5933" t="s">
        <v>25</v>
      </c>
      <c r="P5933" t="s">
        <v>44</v>
      </c>
      <c r="Q5933">
        <f>Sales_Data[[#This Row],[Quantity]]*Sales_Data[[#This Row],[Unit_Price]]</f>
        <v>48324.72</v>
      </c>
      <c r="R5933">
        <f>Sales_Data[[#This Row],[Gross_Sales]]*Sales_Data[[#This Row],[Discount]]</f>
        <v>2416.2360000000003</v>
      </c>
      <c r="S5933">
        <f>Sales_Data[[#This Row],[Gross_Sales]]-Sales_Data[[#This Row],[Discount_Amount]]</f>
        <v>45908.484000000004</v>
      </c>
      <c r="T5933">
        <f>Sales_Data[[#This Row],[Net Sales]]-Sales_Data[[#This Row],[Cost]]</f>
        <v>11934.394000000008</v>
      </c>
      <c r="U5933" s="2">
        <f>Sales_Data[[#This Row],[Profit]]/Sales_Data[[#This Row],[Net Sales]]</f>
        <v>0.2599605336564807</v>
      </c>
      <c r="V5933">
        <f>YEAR(Sales_Data[[#This Row],[Order_Date]])</f>
        <v>2025</v>
      </c>
      <c r="W5933" t="str">
        <f>TEXT(Sales_Data[[#This Row],[Order_Date]],"mmm")</f>
        <v>May</v>
      </c>
      <c r="X5933">
        <f>MONTH(Sales_Data[[#This Row],[Order_Date]])</f>
        <v>5</v>
      </c>
      <c r="Y5933" t="str">
        <f>"Q"&amp;ROUNDUP(MONTH(Sales_Data[[#This Row],[Order_Date]])/3,0)</f>
        <v>Q2</v>
      </c>
    </row>
    <row r="5934" spans="1:25" x14ac:dyDescent="0.3">
      <c r="A5934" t="s">
        <v>7726</v>
      </c>
      <c r="B5934" s="1">
        <v>45677</v>
      </c>
      <c r="C5934" t="s">
        <v>476</v>
      </c>
      <c r="D5934" t="s">
        <v>266</v>
      </c>
      <c r="E5934" t="s">
        <v>119</v>
      </c>
      <c r="F5934" t="s">
        <v>249</v>
      </c>
      <c r="G5934" t="s">
        <v>75</v>
      </c>
      <c r="H5934" t="s">
        <v>114</v>
      </c>
      <c r="I5934" t="s">
        <v>115</v>
      </c>
      <c r="J5934">
        <v>1</v>
      </c>
      <c r="K5934">
        <v>5702.93</v>
      </c>
      <c r="L5934">
        <v>0.15</v>
      </c>
      <c r="M5934">
        <v>3103.81</v>
      </c>
      <c r="N5934" t="s">
        <v>52</v>
      </c>
      <c r="O5934" t="s">
        <v>35</v>
      </c>
      <c r="P5934" t="s">
        <v>71</v>
      </c>
      <c r="Q5934">
        <f>Sales_Data[[#This Row],[Quantity]]*Sales_Data[[#This Row],[Unit_Price]]</f>
        <v>5702.93</v>
      </c>
      <c r="R5934">
        <f>Sales_Data[[#This Row],[Gross_Sales]]*Sales_Data[[#This Row],[Discount]]</f>
        <v>855.43950000000007</v>
      </c>
      <c r="S5934">
        <f>Sales_Data[[#This Row],[Gross_Sales]]-Sales_Data[[#This Row],[Discount_Amount]]</f>
        <v>4847.4904999999999</v>
      </c>
      <c r="T5934">
        <f>Sales_Data[[#This Row],[Net Sales]]-Sales_Data[[#This Row],[Cost]]</f>
        <v>1743.6804999999999</v>
      </c>
      <c r="U5934" s="2">
        <f>Sales_Data[[#This Row],[Profit]]/Sales_Data[[#This Row],[Net Sales]]</f>
        <v>0.35970787358943768</v>
      </c>
      <c r="V5934">
        <f>YEAR(Sales_Data[[#This Row],[Order_Date]])</f>
        <v>2025</v>
      </c>
      <c r="W5934" t="str">
        <f>TEXT(Sales_Data[[#This Row],[Order_Date]],"mmm")</f>
        <v>Jan</v>
      </c>
      <c r="X5934">
        <f>MONTH(Sales_Data[[#This Row],[Order_Date]])</f>
        <v>1</v>
      </c>
      <c r="Y5934" t="str">
        <f>"Q"&amp;ROUNDUP(MONTH(Sales_Data[[#This Row],[Order_Date]])/3,0)</f>
        <v>Q1</v>
      </c>
    </row>
    <row r="5935" spans="1:25" x14ac:dyDescent="0.3">
      <c r="A5935" t="s">
        <v>7727</v>
      </c>
      <c r="B5935" s="1">
        <v>45868</v>
      </c>
      <c r="C5935" t="s">
        <v>5549</v>
      </c>
      <c r="D5935" t="s">
        <v>175</v>
      </c>
      <c r="E5935" t="s">
        <v>39</v>
      </c>
      <c r="F5935" t="s">
        <v>96</v>
      </c>
      <c r="G5935" t="s">
        <v>67</v>
      </c>
      <c r="H5935" t="s">
        <v>68</v>
      </c>
      <c r="I5935" t="s">
        <v>97</v>
      </c>
      <c r="J5935">
        <v>1</v>
      </c>
      <c r="K5935">
        <v>6182.55</v>
      </c>
      <c r="L5935">
        <v>0</v>
      </c>
      <c r="M5935">
        <v>4750.49</v>
      </c>
      <c r="N5935" t="s">
        <v>83</v>
      </c>
      <c r="O5935" t="s">
        <v>35</v>
      </c>
      <c r="P5935" t="s">
        <v>71</v>
      </c>
      <c r="Q5935">
        <f>Sales_Data[[#This Row],[Quantity]]*Sales_Data[[#This Row],[Unit_Price]]</f>
        <v>6182.55</v>
      </c>
      <c r="R5935">
        <f>Sales_Data[[#This Row],[Gross_Sales]]*Sales_Data[[#This Row],[Discount]]</f>
        <v>0</v>
      </c>
      <c r="S5935">
        <f>Sales_Data[[#This Row],[Gross_Sales]]-Sales_Data[[#This Row],[Discount_Amount]]</f>
        <v>6182.55</v>
      </c>
      <c r="T5935">
        <f>Sales_Data[[#This Row],[Net Sales]]-Sales_Data[[#This Row],[Cost]]</f>
        <v>1432.0600000000004</v>
      </c>
      <c r="U5935" s="2">
        <f>Sales_Data[[#This Row],[Profit]]/Sales_Data[[#This Row],[Net Sales]]</f>
        <v>0.23162934387914377</v>
      </c>
      <c r="V5935">
        <f>YEAR(Sales_Data[[#This Row],[Order_Date]])</f>
        <v>2025</v>
      </c>
      <c r="W5935" t="str">
        <f>TEXT(Sales_Data[[#This Row],[Order_Date]],"mmm")</f>
        <v>Jul</v>
      </c>
      <c r="X5935">
        <f>MONTH(Sales_Data[[#This Row],[Order_Date]])</f>
        <v>7</v>
      </c>
      <c r="Y5935" t="str">
        <f>"Q"&amp;ROUNDUP(MONTH(Sales_Data[[#This Row],[Order_Date]])/3,0)</f>
        <v>Q3</v>
      </c>
    </row>
    <row r="5936" spans="1:25" x14ac:dyDescent="0.3">
      <c r="A5936" t="s">
        <v>7728</v>
      </c>
      <c r="B5936" s="1">
        <v>45897</v>
      </c>
      <c r="C5936" t="s">
        <v>1564</v>
      </c>
      <c r="D5936" t="s">
        <v>180</v>
      </c>
      <c r="E5936" t="s">
        <v>39</v>
      </c>
      <c r="F5936" t="s">
        <v>107</v>
      </c>
      <c r="G5936" t="s">
        <v>32</v>
      </c>
      <c r="H5936" t="s">
        <v>33</v>
      </c>
      <c r="I5936" t="s">
        <v>161</v>
      </c>
      <c r="J5936">
        <v>1</v>
      </c>
      <c r="K5936">
        <v>3878.46</v>
      </c>
      <c r="L5936">
        <v>0.05</v>
      </c>
      <c r="M5936">
        <v>2939.44</v>
      </c>
      <c r="N5936" t="s">
        <v>24</v>
      </c>
      <c r="O5936" t="s">
        <v>35</v>
      </c>
      <c r="P5936" t="s">
        <v>71</v>
      </c>
      <c r="Q5936">
        <f>Sales_Data[[#This Row],[Quantity]]*Sales_Data[[#This Row],[Unit_Price]]</f>
        <v>3878.46</v>
      </c>
      <c r="R5936">
        <f>Sales_Data[[#This Row],[Gross_Sales]]*Sales_Data[[#This Row],[Discount]]</f>
        <v>193.923</v>
      </c>
      <c r="S5936">
        <f>Sales_Data[[#This Row],[Gross_Sales]]-Sales_Data[[#This Row],[Discount_Amount]]</f>
        <v>3684.5370000000003</v>
      </c>
      <c r="T5936">
        <f>Sales_Data[[#This Row],[Net Sales]]-Sales_Data[[#This Row],[Cost]]</f>
        <v>745.09700000000021</v>
      </c>
      <c r="U5936" s="2">
        <f>Sales_Data[[#This Row],[Profit]]/Sales_Data[[#This Row],[Net Sales]]</f>
        <v>0.20222269446608901</v>
      </c>
      <c r="V5936">
        <f>YEAR(Sales_Data[[#This Row],[Order_Date]])</f>
        <v>2025</v>
      </c>
      <c r="W5936" t="str">
        <f>TEXT(Sales_Data[[#This Row],[Order_Date]],"mmm")</f>
        <v>Aug</v>
      </c>
      <c r="X5936">
        <f>MONTH(Sales_Data[[#This Row],[Order_Date]])</f>
        <v>8</v>
      </c>
      <c r="Y5936" t="str">
        <f>"Q"&amp;ROUNDUP(MONTH(Sales_Data[[#This Row],[Order_Date]])/3,0)</f>
        <v>Q3</v>
      </c>
    </row>
    <row r="5937" spans="1:25" x14ac:dyDescent="0.3">
      <c r="A5937" t="s">
        <v>7729</v>
      </c>
      <c r="B5937" s="1">
        <v>45696</v>
      </c>
      <c r="C5937" t="s">
        <v>2534</v>
      </c>
      <c r="D5937" t="s">
        <v>145</v>
      </c>
      <c r="E5937" t="s">
        <v>119</v>
      </c>
      <c r="F5937" t="s">
        <v>538</v>
      </c>
      <c r="G5937" t="s">
        <v>41</v>
      </c>
      <c r="H5937" t="s">
        <v>102</v>
      </c>
      <c r="I5937" t="s">
        <v>103</v>
      </c>
      <c r="J5937">
        <v>1</v>
      </c>
      <c r="K5937">
        <v>1263.9000000000001</v>
      </c>
      <c r="L5937">
        <v>0.1</v>
      </c>
      <c r="M5937">
        <v>727.4</v>
      </c>
      <c r="N5937" t="s">
        <v>70</v>
      </c>
      <c r="O5937" t="s">
        <v>35</v>
      </c>
      <c r="P5937" t="s">
        <v>71</v>
      </c>
      <c r="Q5937">
        <f>Sales_Data[[#This Row],[Quantity]]*Sales_Data[[#This Row],[Unit_Price]]</f>
        <v>1263.9000000000001</v>
      </c>
      <c r="R5937">
        <f>Sales_Data[[#This Row],[Gross_Sales]]*Sales_Data[[#This Row],[Discount]]</f>
        <v>126.39000000000001</v>
      </c>
      <c r="S5937">
        <f>Sales_Data[[#This Row],[Gross_Sales]]-Sales_Data[[#This Row],[Discount_Amount]]</f>
        <v>1137.51</v>
      </c>
      <c r="T5937">
        <f>Sales_Data[[#This Row],[Net Sales]]-Sales_Data[[#This Row],[Cost]]</f>
        <v>410.11</v>
      </c>
      <c r="U5937" s="2">
        <f>Sales_Data[[#This Row],[Profit]]/Sales_Data[[#This Row],[Net Sales]]</f>
        <v>0.36053309421455637</v>
      </c>
      <c r="V5937">
        <f>YEAR(Sales_Data[[#This Row],[Order_Date]])</f>
        <v>2025</v>
      </c>
      <c r="W5937" t="str">
        <f>TEXT(Sales_Data[[#This Row],[Order_Date]],"mmm")</f>
        <v>Feb</v>
      </c>
      <c r="X5937">
        <f>MONTH(Sales_Data[[#This Row],[Order_Date]])</f>
        <v>2</v>
      </c>
      <c r="Y5937" t="str">
        <f>"Q"&amp;ROUNDUP(MONTH(Sales_Data[[#This Row],[Order_Date]])/3,0)</f>
        <v>Q1</v>
      </c>
    </row>
    <row r="5938" spans="1:25" x14ac:dyDescent="0.3">
      <c r="A5938" t="s">
        <v>7730</v>
      </c>
      <c r="B5938" s="1">
        <v>45925</v>
      </c>
      <c r="C5938" t="s">
        <v>5655</v>
      </c>
      <c r="D5938" t="s">
        <v>474</v>
      </c>
      <c r="E5938" t="s">
        <v>19</v>
      </c>
      <c r="F5938" t="s">
        <v>66</v>
      </c>
      <c r="G5938" t="s">
        <v>41</v>
      </c>
      <c r="H5938" t="s">
        <v>42</v>
      </c>
      <c r="I5938" t="s">
        <v>82</v>
      </c>
      <c r="J5938">
        <v>1</v>
      </c>
      <c r="K5938">
        <v>8714.8700000000008</v>
      </c>
      <c r="L5938">
        <v>0.1</v>
      </c>
      <c r="M5938">
        <v>5950.38</v>
      </c>
      <c r="N5938" t="s">
        <v>24</v>
      </c>
      <c r="O5938" t="s">
        <v>53</v>
      </c>
      <c r="P5938" t="s">
        <v>71</v>
      </c>
      <c r="Q5938">
        <f>Sales_Data[[#This Row],[Quantity]]*Sales_Data[[#This Row],[Unit_Price]]</f>
        <v>8714.8700000000008</v>
      </c>
      <c r="R5938">
        <f>Sales_Data[[#This Row],[Gross_Sales]]*Sales_Data[[#This Row],[Discount]]</f>
        <v>871.48700000000008</v>
      </c>
      <c r="S5938">
        <f>Sales_Data[[#This Row],[Gross_Sales]]-Sales_Data[[#This Row],[Discount_Amount]]</f>
        <v>7843.3830000000007</v>
      </c>
      <c r="T5938">
        <f>Sales_Data[[#This Row],[Net Sales]]-Sales_Data[[#This Row],[Cost]]</f>
        <v>1893.0030000000006</v>
      </c>
      <c r="U5938" s="2">
        <f>Sales_Data[[#This Row],[Profit]]/Sales_Data[[#This Row],[Net Sales]]</f>
        <v>0.24135032039108639</v>
      </c>
      <c r="V5938">
        <f>YEAR(Sales_Data[[#This Row],[Order_Date]])</f>
        <v>2025</v>
      </c>
      <c r="W5938" t="str">
        <f>TEXT(Sales_Data[[#This Row],[Order_Date]],"mmm")</f>
        <v>Sep</v>
      </c>
      <c r="X5938">
        <f>MONTH(Sales_Data[[#This Row],[Order_Date]])</f>
        <v>9</v>
      </c>
      <c r="Y5938" t="str">
        <f>"Q"&amp;ROUNDUP(MONTH(Sales_Data[[#This Row],[Order_Date]])/3,0)</f>
        <v>Q3</v>
      </c>
    </row>
    <row r="5939" spans="1:25" x14ac:dyDescent="0.3">
      <c r="A5939" t="s">
        <v>7731</v>
      </c>
      <c r="B5939" s="1">
        <v>45864</v>
      </c>
      <c r="C5939" t="s">
        <v>3140</v>
      </c>
      <c r="D5939" t="s">
        <v>175</v>
      </c>
      <c r="E5939" t="s">
        <v>19</v>
      </c>
      <c r="F5939" t="s">
        <v>66</v>
      </c>
      <c r="G5939" t="s">
        <v>67</v>
      </c>
      <c r="H5939" t="s">
        <v>68</v>
      </c>
      <c r="I5939" t="s">
        <v>97</v>
      </c>
      <c r="J5939">
        <v>1</v>
      </c>
      <c r="K5939">
        <v>14921.16</v>
      </c>
      <c r="L5939">
        <v>0.2</v>
      </c>
      <c r="M5939">
        <v>10418.780000000001</v>
      </c>
      <c r="N5939" t="s">
        <v>52</v>
      </c>
      <c r="O5939" t="s">
        <v>25</v>
      </c>
      <c r="P5939" t="s">
        <v>71</v>
      </c>
      <c r="Q5939">
        <f>Sales_Data[[#This Row],[Quantity]]*Sales_Data[[#This Row],[Unit_Price]]</f>
        <v>14921.16</v>
      </c>
      <c r="R5939">
        <f>Sales_Data[[#This Row],[Gross_Sales]]*Sales_Data[[#This Row],[Discount]]</f>
        <v>2984.232</v>
      </c>
      <c r="S5939">
        <f>Sales_Data[[#This Row],[Gross_Sales]]-Sales_Data[[#This Row],[Discount_Amount]]</f>
        <v>11936.928</v>
      </c>
      <c r="T5939">
        <f>Sales_Data[[#This Row],[Net Sales]]-Sales_Data[[#This Row],[Cost]]</f>
        <v>1518.1479999999992</v>
      </c>
      <c r="U5939" s="2">
        <f>Sales_Data[[#This Row],[Profit]]/Sales_Data[[#This Row],[Net Sales]]</f>
        <v>0.12718079559498049</v>
      </c>
      <c r="V5939">
        <f>YEAR(Sales_Data[[#This Row],[Order_Date]])</f>
        <v>2025</v>
      </c>
      <c r="W5939" t="str">
        <f>TEXT(Sales_Data[[#This Row],[Order_Date]],"mmm")</f>
        <v>Jul</v>
      </c>
      <c r="X5939">
        <f>MONTH(Sales_Data[[#This Row],[Order_Date]])</f>
        <v>7</v>
      </c>
      <c r="Y5939" t="str">
        <f>"Q"&amp;ROUNDUP(MONTH(Sales_Data[[#This Row],[Order_Date]])/3,0)</f>
        <v>Q3</v>
      </c>
    </row>
    <row r="5940" spans="1:25" x14ac:dyDescent="0.3">
      <c r="A5940" t="s">
        <v>7732</v>
      </c>
      <c r="B5940" s="1">
        <v>45924</v>
      </c>
      <c r="C5940" t="s">
        <v>5891</v>
      </c>
      <c r="D5940" t="s">
        <v>317</v>
      </c>
      <c r="E5940" t="s">
        <v>30</v>
      </c>
      <c r="F5940" t="s">
        <v>210</v>
      </c>
      <c r="G5940" t="s">
        <v>21</v>
      </c>
      <c r="H5940" t="s">
        <v>22</v>
      </c>
      <c r="I5940" t="s">
        <v>23</v>
      </c>
      <c r="J5940">
        <v>1</v>
      </c>
      <c r="K5940">
        <v>1171.99</v>
      </c>
      <c r="L5940">
        <v>0</v>
      </c>
      <c r="M5940">
        <v>737.38</v>
      </c>
      <c r="N5940" t="s">
        <v>24</v>
      </c>
      <c r="O5940" t="s">
        <v>35</v>
      </c>
      <c r="P5940" t="s">
        <v>44</v>
      </c>
      <c r="Q5940">
        <f>Sales_Data[[#This Row],[Quantity]]*Sales_Data[[#This Row],[Unit_Price]]</f>
        <v>1171.99</v>
      </c>
      <c r="R5940">
        <f>Sales_Data[[#This Row],[Gross_Sales]]*Sales_Data[[#This Row],[Discount]]</f>
        <v>0</v>
      </c>
      <c r="S5940">
        <f>Sales_Data[[#This Row],[Gross_Sales]]-Sales_Data[[#This Row],[Discount_Amount]]</f>
        <v>1171.99</v>
      </c>
      <c r="T5940">
        <f>Sales_Data[[#This Row],[Net Sales]]-Sales_Data[[#This Row],[Cost]]</f>
        <v>434.61</v>
      </c>
      <c r="U5940" s="2">
        <f>Sales_Data[[#This Row],[Profit]]/Sales_Data[[#This Row],[Net Sales]]</f>
        <v>0.37083080913659672</v>
      </c>
      <c r="V5940">
        <f>YEAR(Sales_Data[[#This Row],[Order_Date]])</f>
        <v>2025</v>
      </c>
      <c r="W5940" t="str">
        <f>TEXT(Sales_Data[[#This Row],[Order_Date]],"mmm")</f>
        <v>Sep</v>
      </c>
      <c r="X5940">
        <f>MONTH(Sales_Data[[#This Row],[Order_Date]])</f>
        <v>9</v>
      </c>
      <c r="Y5940" t="str">
        <f>"Q"&amp;ROUNDUP(MONTH(Sales_Data[[#This Row],[Order_Date]])/3,0)</f>
        <v>Q3</v>
      </c>
    </row>
    <row r="5941" spans="1:25" x14ac:dyDescent="0.3">
      <c r="A5941" t="s">
        <v>7733</v>
      </c>
      <c r="B5941" s="1">
        <v>45811</v>
      </c>
      <c r="C5941" t="s">
        <v>4387</v>
      </c>
      <c r="D5941" t="s">
        <v>450</v>
      </c>
      <c r="E5941" t="s">
        <v>30</v>
      </c>
      <c r="F5941" t="s">
        <v>87</v>
      </c>
      <c r="G5941" t="s">
        <v>75</v>
      </c>
      <c r="H5941" t="s">
        <v>256</v>
      </c>
      <c r="I5941" t="s">
        <v>257</v>
      </c>
      <c r="J5941">
        <v>2</v>
      </c>
      <c r="K5941">
        <v>683.27</v>
      </c>
      <c r="L5941">
        <v>0</v>
      </c>
      <c r="M5941">
        <v>910.54</v>
      </c>
      <c r="N5941" t="s">
        <v>52</v>
      </c>
      <c r="O5941" t="s">
        <v>35</v>
      </c>
      <c r="P5941" t="s">
        <v>71</v>
      </c>
      <c r="Q5941">
        <f>Sales_Data[[#This Row],[Quantity]]*Sales_Data[[#This Row],[Unit_Price]]</f>
        <v>1366.54</v>
      </c>
      <c r="R5941">
        <f>Sales_Data[[#This Row],[Gross_Sales]]*Sales_Data[[#This Row],[Discount]]</f>
        <v>0</v>
      </c>
      <c r="S5941">
        <f>Sales_Data[[#This Row],[Gross_Sales]]-Sales_Data[[#This Row],[Discount_Amount]]</f>
        <v>1366.54</v>
      </c>
      <c r="T5941">
        <f>Sales_Data[[#This Row],[Net Sales]]-Sales_Data[[#This Row],[Cost]]</f>
        <v>456</v>
      </c>
      <c r="U5941" s="2">
        <f>Sales_Data[[#This Row],[Profit]]/Sales_Data[[#This Row],[Net Sales]]</f>
        <v>0.33368946390153237</v>
      </c>
      <c r="V5941">
        <f>YEAR(Sales_Data[[#This Row],[Order_Date]])</f>
        <v>2025</v>
      </c>
      <c r="W5941" t="str">
        <f>TEXT(Sales_Data[[#This Row],[Order_Date]],"mmm")</f>
        <v>Jun</v>
      </c>
      <c r="X5941">
        <f>MONTH(Sales_Data[[#This Row],[Order_Date]])</f>
        <v>6</v>
      </c>
      <c r="Y5941" t="str">
        <f>"Q"&amp;ROUNDUP(MONTH(Sales_Data[[#This Row],[Order_Date]])/3,0)</f>
        <v>Q2</v>
      </c>
    </row>
    <row r="5942" spans="1:25" x14ac:dyDescent="0.3">
      <c r="A5942" t="s">
        <v>7734</v>
      </c>
      <c r="B5942" s="1">
        <v>45699</v>
      </c>
      <c r="C5942" t="s">
        <v>2594</v>
      </c>
      <c r="D5942" t="s">
        <v>522</v>
      </c>
      <c r="E5942" t="s">
        <v>48</v>
      </c>
      <c r="F5942" t="s">
        <v>164</v>
      </c>
      <c r="G5942" t="s">
        <v>67</v>
      </c>
      <c r="H5942" t="s">
        <v>68</v>
      </c>
      <c r="I5942" t="s">
        <v>97</v>
      </c>
      <c r="J5942">
        <v>1</v>
      </c>
      <c r="K5942">
        <v>22419.11</v>
      </c>
      <c r="L5942">
        <v>0.05</v>
      </c>
      <c r="M5942">
        <v>16229.55</v>
      </c>
      <c r="N5942" t="s">
        <v>70</v>
      </c>
      <c r="O5942" t="s">
        <v>35</v>
      </c>
      <c r="P5942" t="s">
        <v>44</v>
      </c>
      <c r="Q5942">
        <f>Sales_Data[[#This Row],[Quantity]]*Sales_Data[[#This Row],[Unit_Price]]</f>
        <v>22419.11</v>
      </c>
      <c r="R5942">
        <f>Sales_Data[[#This Row],[Gross_Sales]]*Sales_Data[[#This Row],[Discount]]</f>
        <v>1120.9555</v>
      </c>
      <c r="S5942">
        <f>Sales_Data[[#This Row],[Gross_Sales]]-Sales_Data[[#This Row],[Discount_Amount]]</f>
        <v>21298.154500000001</v>
      </c>
      <c r="T5942">
        <f>Sales_Data[[#This Row],[Net Sales]]-Sales_Data[[#This Row],[Cost]]</f>
        <v>5068.6045000000013</v>
      </c>
      <c r="U5942" s="2">
        <f>Sales_Data[[#This Row],[Profit]]/Sales_Data[[#This Row],[Net Sales]]</f>
        <v>0.23798327221262297</v>
      </c>
      <c r="V5942">
        <f>YEAR(Sales_Data[[#This Row],[Order_Date]])</f>
        <v>2025</v>
      </c>
      <c r="W5942" t="str">
        <f>TEXT(Sales_Data[[#This Row],[Order_Date]],"mmm")</f>
        <v>Feb</v>
      </c>
      <c r="X5942">
        <f>MONTH(Sales_Data[[#This Row],[Order_Date]])</f>
        <v>2</v>
      </c>
      <c r="Y5942" t="str">
        <f>"Q"&amp;ROUNDUP(MONTH(Sales_Data[[#This Row],[Order_Date]])/3,0)</f>
        <v>Q1</v>
      </c>
    </row>
    <row r="5943" spans="1:25" x14ac:dyDescent="0.3">
      <c r="A5943" t="s">
        <v>7735</v>
      </c>
      <c r="B5943" s="1">
        <v>45668</v>
      </c>
      <c r="C5943" t="s">
        <v>2041</v>
      </c>
      <c r="D5943" t="s">
        <v>669</v>
      </c>
      <c r="E5943" t="s">
        <v>48</v>
      </c>
      <c r="F5943" t="s">
        <v>49</v>
      </c>
      <c r="G5943" t="s">
        <v>67</v>
      </c>
      <c r="H5943" t="s">
        <v>133</v>
      </c>
      <c r="I5943" t="s">
        <v>134</v>
      </c>
      <c r="J5943">
        <v>1</v>
      </c>
      <c r="K5943">
        <v>26195.01</v>
      </c>
      <c r="L5943">
        <v>0</v>
      </c>
      <c r="M5943">
        <v>21094.51</v>
      </c>
      <c r="N5943" t="s">
        <v>109</v>
      </c>
      <c r="O5943" t="s">
        <v>35</v>
      </c>
      <c r="P5943" t="s">
        <v>71</v>
      </c>
      <c r="Q5943">
        <f>Sales_Data[[#This Row],[Quantity]]*Sales_Data[[#This Row],[Unit_Price]]</f>
        <v>26195.01</v>
      </c>
      <c r="R5943">
        <f>Sales_Data[[#This Row],[Gross_Sales]]*Sales_Data[[#This Row],[Discount]]</f>
        <v>0</v>
      </c>
      <c r="S5943">
        <f>Sales_Data[[#This Row],[Gross_Sales]]-Sales_Data[[#This Row],[Discount_Amount]]</f>
        <v>26195.01</v>
      </c>
      <c r="T5943">
        <f>Sales_Data[[#This Row],[Net Sales]]-Sales_Data[[#This Row],[Cost]]</f>
        <v>5100.5</v>
      </c>
      <c r="U5943" s="2">
        <f>Sales_Data[[#This Row],[Profit]]/Sales_Data[[#This Row],[Net Sales]]</f>
        <v>0.19471265710530367</v>
      </c>
      <c r="V5943">
        <f>YEAR(Sales_Data[[#This Row],[Order_Date]])</f>
        <v>2025</v>
      </c>
      <c r="W5943" t="str">
        <f>TEXT(Sales_Data[[#This Row],[Order_Date]],"mmm")</f>
        <v>Jan</v>
      </c>
      <c r="X5943">
        <f>MONTH(Sales_Data[[#This Row],[Order_Date]])</f>
        <v>1</v>
      </c>
      <c r="Y5943" t="str">
        <f>"Q"&amp;ROUNDUP(MONTH(Sales_Data[[#This Row],[Order_Date]])/3,0)</f>
        <v>Q1</v>
      </c>
    </row>
    <row r="5944" spans="1:25" x14ac:dyDescent="0.3">
      <c r="A5944" t="s">
        <v>7736</v>
      </c>
      <c r="B5944" s="1">
        <v>45951</v>
      </c>
      <c r="C5944" t="s">
        <v>3859</v>
      </c>
      <c r="D5944" t="s">
        <v>457</v>
      </c>
      <c r="E5944" t="s">
        <v>39</v>
      </c>
      <c r="F5944" t="s">
        <v>202</v>
      </c>
      <c r="G5944" t="s">
        <v>41</v>
      </c>
      <c r="H5944" t="s">
        <v>171</v>
      </c>
      <c r="I5944" t="s">
        <v>191</v>
      </c>
      <c r="J5944">
        <v>2</v>
      </c>
      <c r="K5944">
        <v>2421.3000000000002</v>
      </c>
      <c r="L5944">
        <v>0.05</v>
      </c>
      <c r="M5944">
        <v>3838.22</v>
      </c>
      <c r="N5944" t="s">
        <v>52</v>
      </c>
      <c r="O5944" t="s">
        <v>53</v>
      </c>
      <c r="P5944" t="s">
        <v>44</v>
      </c>
      <c r="Q5944">
        <f>Sales_Data[[#This Row],[Quantity]]*Sales_Data[[#This Row],[Unit_Price]]</f>
        <v>4842.6000000000004</v>
      </c>
      <c r="R5944">
        <f>Sales_Data[[#This Row],[Gross_Sales]]*Sales_Data[[#This Row],[Discount]]</f>
        <v>242.13000000000002</v>
      </c>
      <c r="S5944">
        <f>Sales_Data[[#This Row],[Gross_Sales]]-Sales_Data[[#This Row],[Discount_Amount]]</f>
        <v>4600.47</v>
      </c>
      <c r="T5944">
        <f>Sales_Data[[#This Row],[Net Sales]]-Sales_Data[[#This Row],[Cost]]</f>
        <v>762.25000000000045</v>
      </c>
      <c r="U5944" s="2">
        <f>Sales_Data[[#This Row],[Profit]]/Sales_Data[[#This Row],[Net Sales]]</f>
        <v>0.16568959258510552</v>
      </c>
      <c r="V5944">
        <f>YEAR(Sales_Data[[#This Row],[Order_Date]])</f>
        <v>2025</v>
      </c>
      <c r="W5944" t="str">
        <f>TEXT(Sales_Data[[#This Row],[Order_Date]],"mmm")</f>
        <v>Oct</v>
      </c>
      <c r="X5944">
        <f>MONTH(Sales_Data[[#This Row],[Order_Date]])</f>
        <v>10</v>
      </c>
      <c r="Y5944" t="str">
        <f>"Q"&amp;ROUNDUP(MONTH(Sales_Data[[#This Row],[Order_Date]])/3,0)</f>
        <v>Q4</v>
      </c>
    </row>
    <row r="5945" spans="1:25" x14ac:dyDescent="0.3">
      <c r="A5945" t="s">
        <v>7737</v>
      </c>
      <c r="B5945" s="1">
        <v>45755</v>
      </c>
      <c r="C5945" t="s">
        <v>2110</v>
      </c>
      <c r="D5945" t="s">
        <v>260</v>
      </c>
      <c r="E5945" t="s">
        <v>48</v>
      </c>
      <c r="F5945" t="s">
        <v>164</v>
      </c>
      <c r="G5945" t="s">
        <v>41</v>
      </c>
      <c r="H5945" t="s">
        <v>102</v>
      </c>
      <c r="I5945" t="s">
        <v>388</v>
      </c>
      <c r="J5945">
        <v>2</v>
      </c>
      <c r="K5945">
        <v>10087.790000000001</v>
      </c>
      <c r="L5945">
        <v>0.15</v>
      </c>
      <c r="M5945">
        <v>11960.74</v>
      </c>
      <c r="N5945" t="s">
        <v>52</v>
      </c>
      <c r="O5945" t="s">
        <v>35</v>
      </c>
      <c r="P5945" t="s">
        <v>71</v>
      </c>
      <c r="Q5945">
        <f>Sales_Data[[#This Row],[Quantity]]*Sales_Data[[#This Row],[Unit_Price]]</f>
        <v>20175.580000000002</v>
      </c>
      <c r="R5945">
        <f>Sales_Data[[#This Row],[Gross_Sales]]*Sales_Data[[#This Row],[Discount]]</f>
        <v>3026.337</v>
      </c>
      <c r="S5945">
        <f>Sales_Data[[#This Row],[Gross_Sales]]-Sales_Data[[#This Row],[Discount_Amount]]</f>
        <v>17149.243000000002</v>
      </c>
      <c r="T5945">
        <f>Sales_Data[[#This Row],[Net Sales]]-Sales_Data[[#This Row],[Cost]]</f>
        <v>5188.5030000000024</v>
      </c>
      <c r="U5945" s="2">
        <f>Sales_Data[[#This Row],[Profit]]/Sales_Data[[#This Row],[Net Sales]]</f>
        <v>0.30254997261395161</v>
      </c>
      <c r="V5945">
        <f>YEAR(Sales_Data[[#This Row],[Order_Date]])</f>
        <v>2025</v>
      </c>
      <c r="W5945" t="str">
        <f>TEXT(Sales_Data[[#This Row],[Order_Date]],"mmm")</f>
        <v>Apr</v>
      </c>
      <c r="X5945">
        <f>MONTH(Sales_Data[[#This Row],[Order_Date]])</f>
        <v>4</v>
      </c>
      <c r="Y5945" t="str">
        <f>"Q"&amp;ROUNDUP(MONTH(Sales_Data[[#This Row],[Order_Date]])/3,0)</f>
        <v>Q2</v>
      </c>
    </row>
    <row r="5946" spans="1:25" x14ac:dyDescent="0.3">
      <c r="A5946" t="s">
        <v>7738</v>
      </c>
      <c r="B5946" s="1">
        <v>45932</v>
      </c>
      <c r="C5946" t="s">
        <v>734</v>
      </c>
      <c r="D5946" t="s">
        <v>422</v>
      </c>
      <c r="E5946" t="s">
        <v>119</v>
      </c>
      <c r="F5946" t="s">
        <v>146</v>
      </c>
      <c r="G5946" t="s">
        <v>21</v>
      </c>
      <c r="H5946" t="s">
        <v>230</v>
      </c>
      <c r="I5946" t="s">
        <v>231</v>
      </c>
      <c r="J5946">
        <v>3</v>
      </c>
      <c r="K5946">
        <v>2632.14</v>
      </c>
      <c r="L5946">
        <v>0.1</v>
      </c>
      <c r="M5946">
        <v>5025.6400000000003</v>
      </c>
      <c r="N5946" t="s">
        <v>52</v>
      </c>
      <c r="O5946" t="s">
        <v>35</v>
      </c>
      <c r="P5946" t="s">
        <v>44</v>
      </c>
      <c r="Q5946">
        <f>Sales_Data[[#This Row],[Quantity]]*Sales_Data[[#This Row],[Unit_Price]]</f>
        <v>7896.42</v>
      </c>
      <c r="R5946">
        <f>Sales_Data[[#This Row],[Gross_Sales]]*Sales_Data[[#This Row],[Discount]]</f>
        <v>789.64200000000005</v>
      </c>
      <c r="S5946">
        <f>Sales_Data[[#This Row],[Gross_Sales]]-Sales_Data[[#This Row],[Discount_Amount]]</f>
        <v>7106.7780000000002</v>
      </c>
      <c r="T5946">
        <f>Sales_Data[[#This Row],[Net Sales]]-Sales_Data[[#This Row],[Cost]]</f>
        <v>2081.1379999999999</v>
      </c>
      <c r="U5946" s="2">
        <f>Sales_Data[[#This Row],[Profit]]/Sales_Data[[#This Row],[Net Sales]]</f>
        <v>0.29283847054178419</v>
      </c>
      <c r="V5946">
        <f>YEAR(Sales_Data[[#This Row],[Order_Date]])</f>
        <v>2025</v>
      </c>
      <c r="W5946" t="str">
        <f>TEXT(Sales_Data[[#This Row],[Order_Date]],"mmm")</f>
        <v>Oct</v>
      </c>
      <c r="X5946">
        <f>MONTH(Sales_Data[[#This Row],[Order_Date]])</f>
        <v>10</v>
      </c>
      <c r="Y5946" t="str">
        <f>"Q"&amp;ROUNDUP(MONTH(Sales_Data[[#This Row],[Order_Date]])/3,0)</f>
        <v>Q4</v>
      </c>
    </row>
    <row r="5947" spans="1:25" x14ac:dyDescent="0.3">
      <c r="A5947" t="s">
        <v>7739</v>
      </c>
      <c r="B5947" s="1">
        <v>45887</v>
      </c>
      <c r="C5947" t="s">
        <v>6423</v>
      </c>
      <c r="D5947" t="s">
        <v>327</v>
      </c>
      <c r="E5947" t="s">
        <v>48</v>
      </c>
      <c r="F5947" t="s">
        <v>132</v>
      </c>
      <c r="G5947" t="s">
        <v>41</v>
      </c>
      <c r="H5947" t="s">
        <v>42</v>
      </c>
      <c r="I5947" t="s">
        <v>43</v>
      </c>
      <c r="J5947">
        <v>2</v>
      </c>
      <c r="K5947">
        <v>44824.93</v>
      </c>
      <c r="L5947">
        <v>0</v>
      </c>
      <c r="M5947">
        <v>73971.5</v>
      </c>
      <c r="N5947" t="s">
        <v>83</v>
      </c>
      <c r="O5947" t="s">
        <v>35</v>
      </c>
      <c r="P5947" t="s">
        <v>44</v>
      </c>
      <c r="Q5947">
        <f>Sales_Data[[#This Row],[Quantity]]*Sales_Data[[#This Row],[Unit_Price]]</f>
        <v>89649.86</v>
      </c>
      <c r="R5947">
        <f>Sales_Data[[#This Row],[Gross_Sales]]*Sales_Data[[#This Row],[Discount]]</f>
        <v>0</v>
      </c>
      <c r="S5947">
        <f>Sales_Data[[#This Row],[Gross_Sales]]-Sales_Data[[#This Row],[Discount_Amount]]</f>
        <v>89649.86</v>
      </c>
      <c r="T5947">
        <f>Sales_Data[[#This Row],[Net Sales]]-Sales_Data[[#This Row],[Cost]]</f>
        <v>15678.36</v>
      </c>
      <c r="U5947" s="2">
        <f>Sales_Data[[#This Row],[Profit]]/Sales_Data[[#This Row],[Net Sales]]</f>
        <v>0.17488437795664155</v>
      </c>
      <c r="V5947">
        <f>YEAR(Sales_Data[[#This Row],[Order_Date]])</f>
        <v>2025</v>
      </c>
      <c r="W5947" t="str">
        <f>TEXT(Sales_Data[[#This Row],[Order_Date]],"mmm")</f>
        <v>Aug</v>
      </c>
      <c r="X5947">
        <f>MONTH(Sales_Data[[#This Row],[Order_Date]])</f>
        <v>8</v>
      </c>
      <c r="Y5947" t="str">
        <f>"Q"&amp;ROUNDUP(MONTH(Sales_Data[[#This Row],[Order_Date]])/3,0)</f>
        <v>Q3</v>
      </c>
    </row>
    <row r="5948" spans="1:25" x14ac:dyDescent="0.3">
      <c r="A5948" t="s">
        <v>7740</v>
      </c>
      <c r="B5948" s="1">
        <v>45877</v>
      </c>
      <c r="C5948" t="s">
        <v>3841</v>
      </c>
      <c r="D5948" t="s">
        <v>1026</v>
      </c>
      <c r="E5948" t="s">
        <v>19</v>
      </c>
      <c r="F5948" t="s">
        <v>113</v>
      </c>
      <c r="G5948" t="s">
        <v>67</v>
      </c>
      <c r="H5948" t="s">
        <v>133</v>
      </c>
      <c r="I5948" t="s">
        <v>138</v>
      </c>
      <c r="J5948">
        <v>4</v>
      </c>
      <c r="K5948">
        <v>7376.56</v>
      </c>
      <c r="L5948">
        <v>0</v>
      </c>
      <c r="M5948">
        <v>21521.99</v>
      </c>
      <c r="N5948" t="s">
        <v>24</v>
      </c>
      <c r="O5948" t="s">
        <v>35</v>
      </c>
      <c r="P5948" t="s">
        <v>26</v>
      </c>
      <c r="Q5948">
        <f>Sales_Data[[#This Row],[Quantity]]*Sales_Data[[#This Row],[Unit_Price]]</f>
        <v>29506.240000000002</v>
      </c>
      <c r="R5948">
        <f>Sales_Data[[#This Row],[Gross_Sales]]*Sales_Data[[#This Row],[Discount]]</f>
        <v>0</v>
      </c>
      <c r="S5948">
        <f>Sales_Data[[#This Row],[Gross_Sales]]-Sales_Data[[#This Row],[Discount_Amount]]</f>
        <v>29506.240000000002</v>
      </c>
      <c r="T5948">
        <f>Sales_Data[[#This Row],[Net Sales]]-Sales_Data[[#This Row],[Cost]]</f>
        <v>7984.25</v>
      </c>
      <c r="U5948" s="2">
        <f>Sales_Data[[#This Row],[Profit]]/Sales_Data[[#This Row],[Net Sales]]</f>
        <v>0.27059530458641967</v>
      </c>
      <c r="V5948">
        <f>YEAR(Sales_Data[[#This Row],[Order_Date]])</f>
        <v>2025</v>
      </c>
      <c r="W5948" t="str">
        <f>TEXT(Sales_Data[[#This Row],[Order_Date]],"mmm")</f>
        <v>Aug</v>
      </c>
      <c r="X5948">
        <f>MONTH(Sales_Data[[#This Row],[Order_Date]])</f>
        <v>8</v>
      </c>
      <c r="Y5948" t="str">
        <f>"Q"&amp;ROUNDUP(MONTH(Sales_Data[[#This Row],[Order_Date]])/3,0)</f>
        <v>Q3</v>
      </c>
    </row>
    <row r="5949" spans="1:25" x14ac:dyDescent="0.3">
      <c r="A5949" t="s">
        <v>7741</v>
      </c>
      <c r="B5949" s="1">
        <v>45722</v>
      </c>
      <c r="C5949" t="s">
        <v>3664</v>
      </c>
      <c r="D5949" t="s">
        <v>347</v>
      </c>
      <c r="E5949" t="s">
        <v>48</v>
      </c>
      <c r="F5949" t="s">
        <v>126</v>
      </c>
      <c r="G5949" t="s">
        <v>75</v>
      </c>
      <c r="H5949" t="s">
        <v>114</v>
      </c>
      <c r="I5949" t="s">
        <v>206</v>
      </c>
      <c r="J5949">
        <v>4</v>
      </c>
      <c r="K5949">
        <v>41666.89</v>
      </c>
      <c r="L5949">
        <v>0.15</v>
      </c>
      <c r="M5949">
        <v>120093.65</v>
      </c>
      <c r="N5949" t="s">
        <v>70</v>
      </c>
      <c r="O5949" t="s">
        <v>35</v>
      </c>
      <c r="P5949" t="s">
        <v>71</v>
      </c>
      <c r="Q5949">
        <f>Sales_Data[[#This Row],[Quantity]]*Sales_Data[[#This Row],[Unit_Price]]</f>
        <v>166667.56</v>
      </c>
      <c r="R5949">
        <f>Sales_Data[[#This Row],[Gross_Sales]]*Sales_Data[[#This Row],[Discount]]</f>
        <v>25000.133999999998</v>
      </c>
      <c r="S5949">
        <f>Sales_Data[[#This Row],[Gross_Sales]]-Sales_Data[[#This Row],[Discount_Amount]]</f>
        <v>141667.42600000001</v>
      </c>
      <c r="T5949">
        <f>Sales_Data[[#This Row],[Net Sales]]-Sales_Data[[#This Row],[Cost]]</f>
        <v>21573.776000000013</v>
      </c>
      <c r="U5949" s="2">
        <f>Sales_Data[[#This Row],[Profit]]/Sales_Data[[#This Row],[Net Sales]]</f>
        <v>0.15228466140127381</v>
      </c>
      <c r="V5949">
        <f>YEAR(Sales_Data[[#This Row],[Order_Date]])</f>
        <v>2025</v>
      </c>
      <c r="W5949" t="str">
        <f>TEXT(Sales_Data[[#This Row],[Order_Date]],"mmm")</f>
        <v>Mar</v>
      </c>
      <c r="X5949">
        <f>MONTH(Sales_Data[[#This Row],[Order_Date]])</f>
        <v>3</v>
      </c>
      <c r="Y5949" t="str">
        <f>"Q"&amp;ROUNDUP(MONTH(Sales_Data[[#This Row],[Order_Date]])/3,0)</f>
        <v>Q1</v>
      </c>
    </row>
    <row r="5950" spans="1:25" x14ac:dyDescent="0.3">
      <c r="A5950" t="s">
        <v>7742</v>
      </c>
      <c r="B5950" s="1">
        <v>46012</v>
      </c>
      <c r="C5950" t="s">
        <v>1379</v>
      </c>
      <c r="D5950" t="s">
        <v>221</v>
      </c>
      <c r="E5950" t="s">
        <v>39</v>
      </c>
      <c r="F5950" t="s">
        <v>40</v>
      </c>
      <c r="G5950" t="s">
        <v>67</v>
      </c>
      <c r="H5950" t="s">
        <v>121</v>
      </c>
      <c r="I5950" t="s">
        <v>122</v>
      </c>
      <c r="J5950">
        <v>2</v>
      </c>
      <c r="K5950">
        <v>3939.6</v>
      </c>
      <c r="L5950">
        <v>0.05</v>
      </c>
      <c r="M5950">
        <v>6431.36</v>
      </c>
      <c r="N5950" t="s">
        <v>24</v>
      </c>
      <c r="O5950" t="s">
        <v>35</v>
      </c>
      <c r="P5950" t="s">
        <v>26</v>
      </c>
      <c r="Q5950">
        <f>Sales_Data[[#This Row],[Quantity]]*Sales_Data[[#This Row],[Unit_Price]]</f>
        <v>7879.2</v>
      </c>
      <c r="R5950">
        <f>Sales_Data[[#This Row],[Gross_Sales]]*Sales_Data[[#This Row],[Discount]]</f>
        <v>393.96000000000004</v>
      </c>
      <c r="S5950">
        <f>Sales_Data[[#This Row],[Gross_Sales]]-Sales_Data[[#This Row],[Discount_Amount]]</f>
        <v>7485.24</v>
      </c>
      <c r="T5950">
        <f>Sales_Data[[#This Row],[Net Sales]]-Sales_Data[[#This Row],[Cost]]</f>
        <v>1053.8800000000001</v>
      </c>
      <c r="U5950" s="2">
        <f>Sales_Data[[#This Row],[Profit]]/Sales_Data[[#This Row],[Net Sales]]</f>
        <v>0.14079441674548848</v>
      </c>
      <c r="V5950">
        <f>YEAR(Sales_Data[[#This Row],[Order_Date]])</f>
        <v>2025</v>
      </c>
      <c r="W5950" t="str">
        <f>TEXT(Sales_Data[[#This Row],[Order_Date]],"mmm")</f>
        <v>Dec</v>
      </c>
      <c r="X5950">
        <f>MONTH(Sales_Data[[#This Row],[Order_Date]])</f>
        <v>12</v>
      </c>
      <c r="Y5950" t="str">
        <f>"Q"&amp;ROUNDUP(MONTH(Sales_Data[[#This Row],[Order_Date]])/3,0)</f>
        <v>Q4</v>
      </c>
    </row>
    <row r="5951" spans="1:25" x14ac:dyDescent="0.3">
      <c r="A5951" t="s">
        <v>7743</v>
      </c>
      <c r="B5951" s="1">
        <v>45889</v>
      </c>
      <c r="C5951" t="s">
        <v>893</v>
      </c>
      <c r="D5951" t="s">
        <v>393</v>
      </c>
      <c r="E5951" t="s">
        <v>119</v>
      </c>
      <c r="F5951" t="s">
        <v>146</v>
      </c>
      <c r="G5951" t="s">
        <v>67</v>
      </c>
      <c r="H5951" t="s">
        <v>121</v>
      </c>
      <c r="I5951" t="s">
        <v>142</v>
      </c>
      <c r="J5951">
        <v>1</v>
      </c>
      <c r="K5951">
        <v>5166.95</v>
      </c>
      <c r="L5951">
        <v>0.15</v>
      </c>
      <c r="M5951">
        <v>3694.88</v>
      </c>
      <c r="N5951" t="s">
        <v>109</v>
      </c>
      <c r="O5951" t="s">
        <v>35</v>
      </c>
      <c r="P5951" t="s">
        <v>26</v>
      </c>
      <c r="Q5951">
        <f>Sales_Data[[#This Row],[Quantity]]*Sales_Data[[#This Row],[Unit_Price]]</f>
        <v>5166.95</v>
      </c>
      <c r="R5951">
        <f>Sales_Data[[#This Row],[Gross_Sales]]*Sales_Data[[#This Row],[Discount]]</f>
        <v>775.0424999999999</v>
      </c>
      <c r="S5951">
        <f>Sales_Data[[#This Row],[Gross_Sales]]-Sales_Data[[#This Row],[Discount_Amount]]</f>
        <v>4391.9075000000003</v>
      </c>
      <c r="T5951">
        <f>Sales_Data[[#This Row],[Net Sales]]-Sales_Data[[#This Row],[Cost]]</f>
        <v>697.02750000000015</v>
      </c>
      <c r="U5951" s="2">
        <f>Sales_Data[[#This Row],[Profit]]/Sales_Data[[#This Row],[Net Sales]]</f>
        <v>0.15870723597889985</v>
      </c>
      <c r="V5951">
        <f>YEAR(Sales_Data[[#This Row],[Order_Date]])</f>
        <v>2025</v>
      </c>
      <c r="W5951" t="str">
        <f>TEXT(Sales_Data[[#This Row],[Order_Date]],"mmm")</f>
        <v>Aug</v>
      </c>
      <c r="X5951">
        <f>MONTH(Sales_Data[[#This Row],[Order_Date]])</f>
        <v>8</v>
      </c>
      <c r="Y5951" t="str">
        <f>"Q"&amp;ROUNDUP(MONTH(Sales_Data[[#This Row],[Order_Date]])/3,0)</f>
        <v>Q3</v>
      </c>
    </row>
    <row r="5952" spans="1:25" x14ac:dyDescent="0.3">
      <c r="A5952" t="s">
        <v>7744</v>
      </c>
      <c r="B5952" s="1">
        <v>45985</v>
      </c>
      <c r="C5952" t="s">
        <v>1267</v>
      </c>
      <c r="D5952" t="s">
        <v>244</v>
      </c>
      <c r="E5952" t="s">
        <v>39</v>
      </c>
      <c r="F5952" t="s">
        <v>107</v>
      </c>
      <c r="G5952" t="s">
        <v>41</v>
      </c>
      <c r="H5952" t="s">
        <v>171</v>
      </c>
      <c r="I5952" t="s">
        <v>191</v>
      </c>
      <c r="J5952">
        <v>1</v>
      </c>
      <c r="K5952">
        <v>2040.43</v>
      </c>
      <c r="L5952">
        <v>0.1</v>
      </c>
      <c r="M5952">
        <v>1178.6400000000001</v>
      </c>
      <c r="N5952" t="s">
        <v>52</v>
      </c>
      <c r="O5952" t="s">
        <v>53</v>
      </c>
      <c r="P5952" t="s">
        <v>44</v>
      </c>
      <c r="Q5952">
        <f>Sales_Data[[#This Row],[Quantity]]*Sales_Data[[#This Row],[Unit_Price]]</f>
        <v>2040.43</v>
      </c>
      <c r="R5952">
        <f>Sales_Data[[#This Row],[Gross_Sales]]*Sales_Data[[#This Row],[Discount]]</f>
        <v>204.04300000000001</v>
      </c>
      <c r="S5952">
        <f>Sales_Data[[#This Row],[Gross_Sales]]-Sales_Data[[#This Row],[Discount_Amount]]</f>
        <v>1836.3870000000002</v>
      </c>
      <c r="T5952">
        <f>Sales_Data[[#This Row],[Net Sales]]-Sales_Data[[#This Row],[Cost]]</f>
        <v>657.74700000000007</v>
      </c>
      <c r="U5952" s="2">
        <f>Sales_Data[[#This Row],[Profit]]/Sales_Data[[#This Row],[Net Sales]]</f>
        <v>0.35817450243331062</v>
      </c>
      <c r="V5952">
        <f>YEAR(Sales_Data[[#This Row],[Order_Date]])</f>
        <v>2025</v>
      </c>
      <c r="W5952" t="str">
        <f>TEXT(Sales_Data[[#This Row],[Order_Date]],"mmm")</f>
        <v>Nov</v>
      </c>
      <c r="X5952">
        <f>MONTH(Sales_Data[[#This Row],[Order_Date]])</f>
        <v>11</v>
      </c>
      <c r="Y5952" t="str">
        <f>"Q"&amp;ROUNDUP(MONTH(Sales_Data[[#This Row],[Order_Date]])/3,0)</f>
        <v>Q4</v>
      </c>
    </row>
    <row r="5953" spans="1:25" x14ac:dyDescent="0.3">
      <c r="A5953" t="s">
        <v>7745</v>
      </c>
      <c r="B5953" s="1">
        <v>45709</v>
      </c>
      <c r="C5953" t="s">
        <v>588</v>
      </c>
      <c r="D5953" t="s">
        <v>221</v>
      </c>
      <c r="E5953" t="s">
        <v>119</v>
      </c>
      <c r="F5953" t="s">
        <v>120</v>
      </c>
      <c r="G5953" t="s">
        <v>41</v>
      </c>
      <c r="H5953" t="s">
        <v>42</v>
      </c>
      <c r="I5953" t="s">
        <v>82</v>
      </c>
      <c r="J5953">
        <v>2</v>
      </c>
      <c r="K5953">
        <v>4933.12</v>
      </c>
      <c r="L5953">
        <v>0.2</v>
      </c>
      <c r="M5953">
        <v>6001.39</v>
      </c>
      <c r="N5953" t="s">
        <v>52</v>
      </c>
      <c r="O5953" t="s">
        <v>35</v>
      </c>
      <c r="P5953" t="s">
        <v>26</v>
      </c>
      <c r="Q5953">
        <f>Sales_Data[[#This Row],[Quantity]]*Sales_Data[[#This Row],[Unit_Price]]</f>
        <v>9866.24</v>
      </c>
      <c r="R5953">
        <f>Sales_Data[[#This Row],[Gross_Sales]]*Sales_Data[[#This Row],[Discount]]</f>
        <v>1973.248</v>
      </c>
      <c r="S5953">
        <f>Sales_Data[[#This Row],[Gross_Sales]]-Sales_Data[[#This Row],[Discount_Amount]]</f>
        <v>7892.9920000000002</v>
      </c>
      <c r="T5953">
        <f>Sales_Data[[#This Row],[Net Sales]]-Sales_Data[[#This Row],[Cost]]</f>
        <v>1891.6019999999999</v>
      </c>
      <c r="U5953" s="2">
        <f>Sales_Data[[#This Row],[Profit]]/Sales_Data[[#This Row],[Net Sales]]</f>
        <v>0.23965588714647118</v>
      </c>
      <c r="V5953">
        <f>YEAR(Sales_Data[[#This Row],[Order_Date]])</f>
        <v>2025</v>
      </c>
      <c r="W5953" t="str">
        <f>TEXT(Sales_Data[[#This Row],[Order_Date]],"mmm")</f>
        <v>Feb</v>
      </c>
      <c r="X5953">
        <f>MONTH(Sales_Data[[#This Row],[Order_Date]])</f>
        <v>2</v>
      </c>
      <c r="Y5953" t="str">
        <f>"Q"&amp;ROUNDUP(MONTH(Sales_Data[[#This Row],[Order_Date]])/3,0)</f>
        <v>Q1</v>
      </c>
    </row>
    <row r="5954" spans="1:25" x14ac:dyDescent="0.3">
      <c r="A5954" t="s">
        <v>7746</v>
      </c>
      <c r="B5954" s="1">
        <v>45920</v>
      </c>
      <c r="C5954" t="s">
        <v>2025</v>
      </c>
      <c r="D5954" t="s">
        <v>381</v>
      </c>
      <c r="E5954" t="s">
        <v>48</v>
      </c>
      <c r="F5954" t="s">
        <v>152</v>
      </c>
      <c r="G5954" t="s">
        <v>67</v>
      </c>
      <c r="H5954" t="s">
        <v>68</v>
      </c>
      <c r="I5954" t="s">
        <v>97</v>
      </c>
      <c r="J5954">
        <v>2</v>
      </c>
      <c r="K5954">
        <v>2998.26</v>
      </c>
      <c r="L5954">
        <v>0.15</v>
      </c>
      <c r="M5954">
        <v>4414.13</v>
      </c>
      <c r="N5954" t="s">
        <v>24</v>
      </c>
      <c r="O5954" t="s">
        <v>35</v>
      </c>
      <c r="P5954" t="s">
        <v>71</v>
      </c>
      <c r="Q5954">
        <f>Sales_Data[[#This Row],[Quantity]]*Sales_Data[[#This Row],[Unit_Price]]</f>
        <v>5996.52</v>
      </c>
      <c r="R5954">
        <f>Sales_Data[[#This Row],[Gross_Sales]]*Sales_Data[[#This Row],[Discount]]</f>
        <v>899.47800000000007</v>
      </c>
      <c r="S5954">
        <f>Sales_Data[[#This Row],[Gross_Sales]]-Sales_Data[[#This Row],[Discount_Amount]]</f>
        <v>5097.0420000000004</v>
      </c>
      <c r="T5954">
        <f>Sales_Data[[#This Row],[Net Sales]]-Sales_Data[[#This Row],[Cost]]</f>
        <v>682.91200000000026</v>
      </c>
      <c r="U5954" s="2">
        <f>Sales_Data[[#This Row],[Profit]]/Sales_Data[[#This Row],[Net Sales]]</f>
        <v>0.13398202329900366</v>
      </c>
      <c r="V5954">
        <f>YEAR(Sales_Data[[#This Row],[Order_Date]])</f>
        <v>2025</v>
      </c>
      <c r="W5954" t="str">
        <f>TEXT(Sales_Data[[#This Row],[Order_Date]],"mmm")</f>
        <v>Sep</v>
      </c>
      <c r="X5954">
        <f>MONTH(Sales_Data[[#This Row],[Order_Date]])</f>
        <v>9</v>
      </c>
      <c r="Y5954" t="str">
        <f>"Q"&amp;ROUNDUP(MONTH(Sales_Data[[#This Row],[Order_Date]])/3,0)</f>
        <v>Q3</v>
      </c>
    </row>
    <row r="5955" spans="1:25" x14ac:dyDescent="0.3">
      <c r="A5955" t="s">
        <v>7747</v>
      </c>
      <c r="B5955" s="1">
        <v>45924</v>
      </c>
      <c r="C5955" t="s">
        <v>1403</v>
      </c>
      <c r="D5955" t="s">
        <v>141</v>
      </c>
      <c r="E5955" t="s">
        <v>48</v>
      </c>
      <c r="F5955" t="s">
        <v>126</v>
      </c>
      <c r="G5955" t="s">
        <v>41</v>
      </c>
      <c r="H5955" t="s">
        <v>171</v>
      </c>
      <c r="I5955" t="s">
        <v>172</v>
      </c>
      <c r="J5955">
        <v>4</v>
      </c>
      <c r="K5955">
        <v>28915.73</v>
      </c>
      <c r="L5955">
        <v>0.05</v>
      </c>
      <c r="M5955">
        <v>95657.76</v>
      </c>
      <c r="N5955" t="s">
        <v>83</v>
      </c>
      <c r="O5955" t="s">
        <v>35</v>
      </c>
      <c r="P5955" t="s">
        <v>71</v>
      </c>
      <c r="Q5955">
        <f>Sales_Data[[#This Row],[Quantity]]*Sales_Data[[#This Row],[Unit_Price]]</f>
        <v>115662.92</v>
      </c>
      <c r="R5955">
        <f>Sales_Data[[#This Row],[Gross_Sales]]*Sales_Data[[#This Row],[Discount]]</f>
        <v>5783.1460000000006</v>
      </c>
      <c r="S5955">
        <f>Sales_Data[[#This Row],[Gross_Sales]]-Sales_Data[[#This Row],[Discount_Amount]]</f>
        <v>109879.774</v>
      </c>
      <c r="T5955">
        <f>Sales_Data[[#This Row],[Net Sales]]-Sales_Data[[#This Row],[Cost]]</f>
        <v>14222.01400000001</v>
      </c>
      <c r="U5955" s="2">
        <f>Sales_Data[[#This Row],[Profit]]/Sales_Data[[#This Row],[Net Sales]]</f>
        <v>0.12943250138100948</v>
      </c>
      <c r="V5955">
        <f>YEAR(Sales_Data[[#This Row],[Order_Date]])</f>
        <v>2025</v>
      </c>
      <c r="W5955" t="str">
        <f>TEXT(Sales_Data[[#This Row],[Order_Date]],"mmm")</f>
        <v>Sep</v>
      </c>
      <c r="X5955">
        <f>MONTH(Sales_Data[[#This Row],[Order_Date]])</f>
        <v>9</v>
      </c>
      <c r="Y5955" t="str">
        <f>"Q"&amp;ROUNDUP(MONTH(Sales_Data[[#This Row],[Order_Date]])/3,0)</f>
        <v>Q3</v>
      </c>
    </row>
    <row r="5956" spans="1:25" x14ac:dyDescent="0.3">
      <c r="A5956" t="s">
        <v>7748</v>
      </c>
      <c r="B5956" s="1">
        <v>46016</v>
      </c>
      <c r="C5956" t="s">
        <v>2619</v>
      </c>
      <c r="D5956" t="s">
        <v>497</v>
      </c>
      <c r="E5956" t="s">
        <v>30</v>
      </c>
      <c r="F5956" t="s">
        <v>87</v>
      </c>
      <c r="G5956" t="s">
        <v>67</v>
      </c>
      <c r="H5956" t="s">
        <v>133</v>
      </c>
      <c r="I5956" t="s">
        <v>134</v>
      </c>
      <c r="J5956">
        <v>2</v>
      </c>
      <c r="K5956">
        <v>2969.96</v>
      </c>
      <c r="L5956">
        <v>0.1</v>
      </c>
      <c r="M5956">
        <v>4045.7</v>
      </c>
      <c r="N5956" t="s">
        <v>109</v>
      </c>
      <c r="O5956" t="s">
        <v>35</v>
      </c>
      <c r="P5956" t="s">
        <v>44</v>
      </c>
      <c r="Q5956">
        <f>Sales_Data[[#This Row],[Quantity]]*Sales_Data[[#This Row],[Unit_Price]]</f>
        <v>5939.92</v>
      </c>
      <c r="R5956">
        <f>Sales_Data[[#This Row],[Gross_Sales]]*Sales_Data[[#This Row],[Discount]]</f>
        <v>593.99200000000008</v>
      </c>
      <c r="S5956">
        <f>Sales_Data[[#This Row],[Gross_Sales]]-Sales_Data[[#This Row],[Discount_Amount]]</f>
        <v>5345.9279999999999</v>
      </c>
      <c r="T5956">
        <f>Sales_Data[[#This Row],[Net Sales]]-Sales_Data[[#This Row],[Cost]]</f>
        <v>1300.2280000000001</v>
      </c>
      <c r="U5956" s="2">
        <f>Sales_Data[[#This Row],[Profit]]/Sales_Data[[#This Row],[Net Sales]]</f>
        <v>0.24321838977255214</v>
      </c>
      <c r="V5956">
        <f>YEAR(Sales_Data[[#This Row],[Order_Date]])</f>
        <v>2025</v>
      </c>
      <c r="W5956" t="str">
        <f>TEXT(Sales_Data[[#This Row],[Order_Date]],"mmm")</f>
        <v>Dec</v>
      </c>
      <c r="X5956">
        <f>MONTH(Sales_Data[[#This Row],[Order_Date]])</f>
        <v>12</v>
      </c>
      <c r="Y5956" t="str">
        <f>"Q"&amp;ROUNDUP(MONTH(Sales_Data[[#This Row],[Order_Date]])/3,0)</f>
        <v>Q4</v>
      </c>
    </row>
    <row r="5957" spans="1:25" x14ac:dyDescent="0.3">
      <c r="A5957" t="s">
        <v>7749</v>
      </c>
      <c r="B5957" s="1">
        <v>45974</v>
      </c>
      <c r="C5957" t="s">
        <v>501</v>
      </c>
      <c r="D5957" t="s">
        <v>662</v>
      </c>
      <c r="E5957" t="s">
        <v>119</v>
      </c>
      <c r="F5957" t="s">
        <v>538</v>
      </c>
      <c r="G5957" t="s">
        <v>41</v>
      </c>
      <c r="H5957" t="s">
        <v>42</v>
      </c>
      <c r="I5957" t="s">
        <v>43</v>
      </c>
      <c r="J5957">
        <v>5</v>
      </c>
      <c r="K5957">
        <v>2046.96</v>
      </c>
      <c r="L5957">
        <v>0.05</v>
      </c>
      <c r="M5957">
        <v>7122.16</v>
      </c>
      <c r="N5957" t="s">
        <v>52</v>
      </c>
      <c r="O5957" t="s">
        <v>35</v>
      </c>
      <c r="P5957" t="s">
        <v>44</v>
      </c>
      <c r="Q5957">
        <f>Sales_Data[[#This Row],[Quantity]]*Sales_Data[[#This Row],[Unit_Price]]</f>
        <v>10234.799999999999</v>
      </c>
      <c r="R5957">
        <f>Sales_Data[[#This Row],[Gross_Sales]]*Sales_Data[[#This Row],[Discount]]</f>
        <v>511.74</v>
      </c>
      <c r="S5957">
        <f>Sales_Data[[#This Row],[Gross_Sales]]-Sales_Data[[#This Row],[Discount_Amount]]</f>
        <v>9723.06</v>
      </c>
      <c r="T5957">
        <f>Sales_Data[[#This Row],[Net Sales]]-Sales_Data[[#This Row],[Cost]]</f>
        <v>2600.8999999999996</v>
      </c>
      <c r="U5957" s="2">
        <f>Sales_Data[[#This Row],[Profit]]/Sales_Data[[#This Row],[Net Sales]]</f>
        <v>0.2674980921644009</v>
      </c>
      <c r="V5957">
        <f>YEAR(Sales_Data[[#This Row],[Order_Date]])</f>
        <v>2025</v>
      </c>
      <c r="W5957" t="str">
        <f>TEXT(Sales_Data[[#This Row],[Order_Date]],"mmm")</f>
        <v>Nov</v>
      </c>
      <c r="X5957">
        <f>MONTH(Sales_Data[[#This Row],[Order_Date]])</f>
        <v>11</v>
      </c>
      <c r="Y5957" t="str">
        <f>"Q"&amp;ROUNDUP(MONTH(Sales_Data[[#This Row],[Order_Date]])/3,0)</f>
        <v>Q4</v>
      </c>
    </row>
    <row r="5958" spans="1:25" x14ac:dyDescent="0.3">
      <c r="A5958" t="s">
        <v>7750</v>
      </c>
      <c r="B5958" s="1">
        <v>45981</v>
      </c>
      <c r="C5958" t="s">
        <v>977</v>
      </c>
      <c r="D5958" t="s">
        <v>38</v>
      </c>
      <c r="E5958" t="s">
        <v>30</v>
      </c>
      <c r="F5958" t="s">
        <v>156</v>
      </c>
      <c r="G5958" t="s">
        <v>75</v>
      </c>
      <c r="H5958" t="s">
        <v>185</v>
      </c>
      <c r="I5958" t="s">
        <v>186</v>
      </c>
      <c r="J5958">
        <v>3</v>
      </c>
      <c r="K5958">
        <v>1468.65</v>
      </c>
      <c r="L5958">
        <v>0</v>
      </c>
      <c r="M5958">
        <v>2947.64</v>
      </c>
      <c r="N5958" t="s">
        <v>24</v>
      </c>
      <c r="O5958" t="s">
        <v>35</v>
      </c>
      <c r="P5958" t="s">
        <v>44</v>
      </c>
      <c r="Q5958">
        <f>Sales_Data[[#This Row],[Quantity]]*Sales_Data[[#This Row],[Unit_Price]]</f>
        <v>4405.9500000000007</v>
      </c>
      <c r="R5958">
        <f>Sales_Data[[#This Row],[Gross_Sales]]*Sales_Data[[#This Row],[Discount]]</f>
        <v>0</v>
      </c>
      <c r="S5958">
        <f>Sales_Data[[#This Row],[Gross_Sales]]-Sales_Data[[#This Row],[Discount_Amount]]</f>
        <v>4405.9500000000007</v>
      </c>
      <c r="T5958">
        <f>Sales_Data[[#This Row],[Net Sales]]-Sales_Data[[#This Row],[Cost]]</f>
        <v>1458.3100000000009</v>
      </c>
      <c r="U5958" s="2">
        <f>Sales_Data[[#This Row],[Profit]]/Sales_Data[[#This Row],[Net Sales]]</f>
        <v>0.33098650688273823</v>
      </c>
      <c r="V5958">
        <f>YEAR(Sales_Data[[#This Row],[Order_Date]])</f>
        <v>2025</v>
      </c>
      <c r="W5958" t="str">
        <f>TEXT(Sales_Data[[#This Row],[Order_Date]],"mmm")</f>
        <v>Nov</v>
      </c>
      <c r="X5958">
        <f>MONTH(Sales_Data[[#This Row],[Order_Date]])</f>
        <v>11</v>
      </c>
      <c r="Y5958" t="str">
        <f>"Q"&amp;ROUNDUP(MONTH(Sales_Data[[#This Row],[Order_Date]])/3,0)</f>
        <v>Q4</v>
      </c>
    </row>
    <row r="5959" spans="1:25" x14ac:dyDescent="0.3">
      <c r="A5959" t="s">
        <v>7751</v>
      </c>
      <c r="B5959" s="1">
        <v>45811</v>
      </c>
      <c r="C5959" t="s">
        <v>3606</v>
      </c>
      <c r="D5959" t="s">
        <v>699</v>
      </c>
      <c r="E5959" t="s">
        <v>30</v>
      </c>
      <c r="F5959" t="s">
        <v>31</v>
      </c>
      <c r="G5959" t="s">
        <v>41</v>
      </c>
      <c r="H5959" t="s">
        <v>42</v>
      </c>
      <c r="I5959" t="s">
        <v>43</v>
      </c>
      <c r="J5959">
        <v>4</v>
      </c>
      <c r="K5959">
        <v>1292.77</v>
      </c>
      <c r="L5959">
        <v>0</v>
      </c>
      <c r="M5959">
        <v>4546.75</v>
      </c>
      <c r="N5959" t="s">
        <v>83</v>
      </c>
      <c r="O5959" t="s">
        <v>35</v>
      </c>
      <c r="P5959" t="s">
        <v>71</v>
      </c>
      <c r="Q5959">
        <f>Sales_Data[[#This Row],[Quantity]]*Sales_Data[[#This Row],[Unit_Price]]</f>
        <v>5171.08</v>
      </c>
      <c r="R5959">
        <f>Sales_Data[[#This Row],[Gross_Sales]]*Sales_Data[[#This Row],[Discount]]</f>
        <v>0</v>
      </c>
      <c r="S5959">
        <f>Sales_Data[[#This Row],[Gross_Sales]]-Sales_Data[[#This Row],[Discount_Amount]]</f>
        <v>5171.08</v>
      </c>
      <c r="T5959">
        <f>Sales_Data[[#This Row],[Net Sales]]-Sales_Data[[#This Row],[Cost]]</f>
        <v>624.32999999999993</v>
      </c>
      <c r="U5959" s="2">
        <f>Sales_Data[[#This Row],[Profit]]/Sales_Data[[#This Row],[Net Sales]]</f>
        <v>0.12073493351485569</v>
      </c>
      <c r="V5959">
        <f>YEAR(Sales_Data[[#This Row],[Order_Date]])</f>
        <v>2025</v>
      </c>
      <c r="W5959" t="str">
        <f>TEXT(Sales_Data[[#This Row],[Order_Date]],"mmm")</f>
        <v>Jun</v>
      </c>
      <c r="X5959">
        <f>MONTH(Sales_Data[[#This Row],[Order_Date]])</f>
        <v>6</v>
      </c>
      <c r="Y5959" t="str">
        <f>"Q"&amp;ROUNDUP(MONTH(Sales_Data[[#This Row],[Order_Date]])/3,0)</f>
        <v>Q2</v>
      </c>
    </row>
    <row r="5960" spans="1:25" x14ac:dyDescent="0.3">
      <c r="A5960" t="s">
        <v>7752</v>
      </c>
      <c r="B5960" s="1">
        <v>46015</v>
      </c>
      <c r="C5960" t="s">
        <v>3599</v>
      </c>
      <c r="D5960" t="s">
        <v>155</v>
      </c>
      <c r="E5960" t="s">
        <v>19</v>
      </c>
      <c r="F5960" t="s">
        <v>57</v>
      </c>
      <c r="G5960" t="s">
        <v>67</v>
      </c>
      <c r="H5960" t="s">
        <v>88</v>
      </c>
      <c r="I5960" t="s">
        <v>89</v>
      </c>
      <c r="J5960">
        <v>1</v>
      </c>
      <c r="K5960">
        <v>1920.65</v>
      </c>
      <c r="L5960">
        <v>0.05</v>
      </c>
      <c r="M5960">
        <v>1425.33</v>
      </c>
      <c r="N5960" t="s">
        <v>83</v>
      </c>
      <c r="O5960" t="s">
        <v>35</v>
      </c>
      <c r="P5960" t="s">
        <v>44</v>
      </c>
      <c r="Q5960">
        <f>Sales_Data[[#This Row],[Quantity]]*Sales_Data[[#This Row],[Unit_Price]]</f>
        <v>1920.65</v>
      </c>
      <c r="R5960">
        <f>Sales_Data[[#This Row],[Gross_Sales]]*Sales_Data[[#This Row],[Discount]]</f>
        <v>96.032500000000013</v>
      </c>
      <c r="S5960">
        <f>Sales_Data[[#This Row],[Gross_Sales]]-Sales_Data[[#This Row],[Discount_Amount]]</f>
        <v>1824.6175000000001</v>
      </c>
      <c r="T5960">
        <f>Sales_Data[[#This Row],[Net Sales]]-Sales_Data[[#This Row],[Cost]]</f>
        <v>399.28750000000014</v>
      </c>
      <c r="U5960" s="2">
        <f>Sales_Data[[#This Row],[Profit]]/Sales_Data[[#This Row],[Net Sales]]</f>
        <v>0.21883353634391872</v>
      </c>
      <c r="V5960">
        <f>YEAR(Sales_Data[[#This Row],[Order_Date]])</f>
        <v>2025</v>
      </c>
      <c r="W5960" t="str">
        <f>TEXT(Sales_Data[[#This Row],[Order_Date]],"mmm")</f>
        <v>Dec</v>
      </c>
      <c r="X5960">
        <f>MONTH(Sales_Data[[#This Row],[Order_Date]])</f>
        <v>12</v>
      </c>
      <c r="Y5960" t="str">
        <f>"Q"&amp;ROUNDUP(MONTH(Sales_Data[[#This Row],[Order_Date]])/3,0)</f>
        <v>Q4</v>
      </c>
    </row>
    <row r="5961" spans="1:25" x14ac:dyDescent="0.3">
      <c r="A5961" t="s">
        <v>7753</v>
      </c>
      <c r="B5961" s="1">
        <v>45797</v>
      </c>
      <c r="C5961" t="s">
        <v>7754</v>
      </c>
      <c r="D5961" t="s">
        <v>1171</v>
      </c>
      <c r="E5961" t="s">
        <v>48</v>
      </c>
      <c r="F5961" t="s">
        <v>152</v>
      </c>
      <c r="G5961" t="s">
        <v>67</v>
      </c>
      <c r="H5961" t="s">
        <v>121</v>
      </c>
      <c r="I5961" t="s">
        <v>142</v>
      </c>
      <c r="J5961">
        <v>1</v>
      </c>
      <c r="K5961">
        <v>23588.94</v>
      </c>
      <c r="L5961">
        <v>0</v>
      </c>
      <c r="M5961">
        <v>15114.99</v>
      </c>
      <c r="N5961" t="s">
        <v>24</v>
      </c>
      <c r="O5961" t="s">
        <v>35</v>
      </c>
      <c r="P5961" t="s">
        <v>44</v>
      </c>
      <c r="Q5961">
        <f>Sales_Data[[#This Row],[Quantity]]*Sales_Data[[#This Row],[Unit_Price]]</f>
        <v>23588.94</v>
      </c>
      <c r="R5961">
        <f>Sales_Data[[#This Row],[Gross_Sales]]*Sales_Data[[#This Row],[Discount]]</f>
        <v>0</v>
      </c>
      <c r="S5961">
        <f>Sales_Data[[#This Row],[Gross_Sales]]-Sales_Data[[#This Row],[Discount_Amount]]</f>
        <v>23588.94</v>
      </c>
      <c r="T5961">
        <f>Sales_Data[[#This Row],[Net Sales]]-Sales_Data[[#This Row],[Cost]]</f>
        <v>8473.9499999999989</v>
      </c>
      <c r="U5961" s="2">
        <f>Sales_Data[[#This Row],[Profit]]/Sales_Data[[#This Row],[Net Sales]]</f>
        <v>0.35923403086361655</v>
      </c>
      <c r="V5961">
        <f>YEAR(Sales_Data[[#This Row],[Order_Date]])</f>
        <v>2025</v>
      </c>
      <c r="W5961" t="str">
        <f>TEXT(Sales_Data[[#This Row],[Order_Date]],"mmm")</f>
        <v>May</v>
      </c>
      <c r="X5961">
        <f>MONTH(Sales_Data[[#This Row],[Order_Date]])</f>
        <v>5</v>
      </c>
      <c r="Y5961" t="str">
        <f>"Q"&amp;ROUNDUP(MONTH(Sales_Data[[#This Row],[Order_Date]])/3,0)</f>
        <v>Q2</v>
      </c>
    </row>
    <row r="5962" spans="1:25" x14ac:dyDescent="0.3">
      <c r="A5962" t="s">
        <v>7755</v>
      </c>
      <c r="B5962" s="1">
        <v>45708</v>
      </c>
      <c r="C5962" t="s">
        <v>718</v>
      </c>
      <c r="D5962" t="s">
        <v>511</v>
      </c>
      <c r="E5962" t="s">
        <v>119</v>
      </c>
      <c r="F5962" t="s">
        <v>249</v>
      </c>
      <c r="G5962" t="s">
        <v>67</v>
      </c>
      <c r="H5962" t="s">
        <v>88</v>
      </c>
      <c r="I5962" t="s">
        <v>89</v>
      </c>
      <c r="J5962">
        <v>3</v>
      </c>
      <c r="K5962">
        <v>8821.2099999999991</v>
      </c>
      <c r="L5962">
        <v>0</v>
      </c>
      <c r="M5962">
        <v>22442.17</v>
      </c>
      <c r="N5962" t="s">
        <v>70</v>
      </c>
      <c r="O5962" t="s">
        <v>35</v>
      </c>
      <c r="P5962" t="s">
        <v>71</v>
      </c>
      <c r="Q5962">
        <f>Sales_Data[[#This Row],[Quantity]]*Sales_Data[[#This Row],[Unit_Price]]</f>
        <v>26463.629999999997</v>
      </c>
      <c r="R5962">
        <f>Sales_Data[[#This Row],[Gross_Sales]]*Sales_Data[[#This Row],[Discount]]</f>
        <v>0</v>
      </c>
      <c r="S5962">
        <f>Sales_Data[[#This Row],[Gross_Sales]]-Sales_Data[[#This Row],[Discount_Amount]]</f>
        <v>26463.629999999997</v>
      </c>
      <c r="T5962">
        <f>Sales_Data[[#This Row],[Net Sales]]-Sales_Data[[#This Row],[Cost]]</f>
        <v>4021.4599999999991</v>
      </c>
      <c r="U5962" s="2">
        <f>Sales_Data[[#This Row],[Profit]]/Sales_Data[[#This Row],[Net Sales]]</f>
        <v>0.15196176790561233</v>
      </c>
      <c r="V5962">
        <f>YEAR(Sales_Data[[#This Row],[Order_Date]])</f>
        <v>2025</v>
      </c>
      <c r="W5962" t="str">
        <f>TEXT(Sales_Data[[#This Row],[Order_Date]],"mmm")</f>
        <v>Feb</v>
      </c>
      <c r="X5962">
        <f>MONTH(Sales_Data[[#This Row],[Order_Date]])</f>
        <v>2</v>
      </c>
      <c r="Y5962" t="str">
        <f>"Q"&amp;ROUNDUP(MONTH(Sales_Data[[#This Row],[Order_Date]])/3,0)</f>
        <v>Q1</v>
      </c>
    </row>
    <row r="5963" spans="1:25" x14ac:dyDescent="0.3">
      <c r="A5963" t="s">
        <v>7756</v>
      </c>
      <c r="B5963" s="1">
        <v>45774</v>
      </c>
      <c r="C5963" t="s">
        <v>1210</v>
      </c>
      <c r="D5963" t="s">
        <v>199</v>
      </c>
      <c r="E5963" t="s">
        <v>19</v>
      </c>
      <c r="F5963" t="s">
        <v>20</v>
      </c>
      <c r="G5963" t="s">
        <v>67</v>
      </c>
      <c r="H5963" t="s">
        <v>88</v>
      </c>
      <c r="I5963" t="s">
        <v>157</v>
      </c>
      <c r="J5963">
        <v>3</v>
      </c>
      <c r="K5963">
        <v>6822.13</v>
      </c>
      <c r="L5963">
        <v>0.05</v>
      </c>
      <c r="M5963">
        <v>15374.33</v>
      </c>
      <c r="N5963" t="s">
        <v>83</v>
      </c>
      <c r="O5963" t="s">
        <v>35</v>
      </c>
      <c r="P5963" t="s">
        <v>44</v>
      </c>
      <c r="Q5963">
        <f>Sales_Data[[#This Row],[Quantity]]*Sales_Data[[#This Row],[Unit_Price]]</f>
        <v>20466.39</v>
      </c>
      <c r="R5963">
        <f>Sales_Data[[#This Row],[Gross_Sales]]*Sales_Data[[#This Row],[Discount]]</f>
        <v>1023.3195000000001</v>
      </c>
      <c r="S5963">
        <f>Sales_Data[[#This Row],[Gross_Sales]]-Sales_Data[[#This Row],[Discount_Amount]]</f>
        <v>19443.070499999998</v>
      </c>
      <c r="T5963">
        <f>Sales_Data[[#This Row],[Net Sales]]-Sales_Data[[#This Row],[Cost]]</f>
        <v>4068.7404999999981</v>
      </c>
      <c r="U5963" s="2">
        <f>Sales_Data[[#This Row],[Profit]]/Sales_Data[[#This Row],[Net Sales]]</f>
        <v>0.20926429804387114</v>
      </c>
      <c r="V5963">
        <f>YEAR(Sales_Data[[#This Row],[Order_Date]])</f>
        <v>2025</v>
      </c>
      <c r="W5963" t="str">
        <f>TEXT(Sales_Data[[#This Row],[Order_Date]],"mmm")</f>
        <v>Apr</v>
      </c>
      <c r="X5963">
        <f>MONTH(Sales_Data[[#This Row],[Order_Date]])</f>
        <v>4</v>
      </c>
      <c r="Y5963" t="str">
        <f>"Q"&amp;ROUNDUP(MONTH(Sales_Data[[#This Row],[Order_Date]])/3,0)</f>
        <v>Q2</v>
      </c>
    </row>
    <row r="5964" spans="1:25" x14ac:dyDescent="0.3">
      <c r="A5964" t="s">
        <v>7757</v>
      </c>
      <c r="B5964" s="1">
        <v>45703</v>
      </c>
      <c r="C5964" t="s">
        <v>3173</v>
      </c>
      <c r="D5964" t="s">
        <v>65</v>
      </c>
      <c r="E5964" t="s">
        <v>19</v>
      </c>
      <c r="F5964" t="s">
        <v>20</v>
      </c>
      <c r="G5964" t="s">
        <v>67</v>
      </c>
      <c r="H5964" t="s">
        <v>133</v>
      </c>
      <c r="I5964" t="s">
        <v>134</v>
      </c>
      <c r="J5964">
        <v>1</v>
      </c>
      <c r="K5964">
        <v>8667.2800000000007</v>
      </c>
      <c r="L5964">
        <v>0.2</v>
      </c>
      <c r="M5964">
        <v>4896.96</v>
      </c>
      <c r="N5964" t="s">
        <v>70</v>
      </c>
      <c r="O5964" t="s">
        <v>35</v>
      </c>
      <c r="P5964" t="s">
        <v>71</v>
      </c>
      <c r="Q5964">
        <f>Sales_Data[[#This Row],[Quantity]]*Sales_Data[[#This Row],[Unit_Price]]</f>
        <v>8667.2800000000007</v>
      </c>
      <c r="R5964">
        <f>Sales_Data[[#This Row],[Gross_Sales]]*Sales_Data[[#This Row],[Discount]]</f>
        <v>1733.4560000000001</v>
      </c>
      <c r="S5964">
        <f>Sales_Data[[#This Row],[Gross_Sales]]-Sales_Data[[#This Row],[Discount_Amount]]</f>
        <v>6933.8240000000005</v>
      </c>
      <c r="T5964">
        <f>Sales_Data[[#This Row],[Net Sales]]-Sales_Data[[#This Row],[Cost]]</f>
        <v>2036.8640000000005</v>
      </c>
      <c r="U5964" s="2">
        <f>Sales_Data[[#This Row],[Profit]]/Sales_Data[[#This Row],[Net Sales]]</f>
        <v>0.2937576725339438</v>
      </c>
      <c r="V5964">
        <f>YEAR(Sales_Data[[#This Row],[Order_Date]])</f>
        <v>2025</v>
      </c>
      <c r="W5964" t="str">
        <f>TEXT(Sales_Data[[#This Row],[Order_Date]],"mmm")</f>
        <v>Feb</v>
      </c>
      <c r="X5964">
        <f>MONTH(Sales_Data[[#This Row],[Order_Date]])</f>
        <v>2</v>
      </c>
      <c r="Y5964" t="str">
        <f>"Q"&amp;ROUNDUP(MONTH(Sales_Data[[#This Row],[Order_Date]])/3,0)</f>
        <v>Q1</v>
      </c>
    </row>
    <row r="5965" spans="1:25" x14ac:dyDescent="0.3">
      <c r="A5965" t="s">
        <v>7758</v>
      </c>
      <c r="B5965" s="1">
        <v>45966</v>
      </c>
      <c r="C5965" t="s">
        <v>1279</v>
      </c>
      <c r="D5965" t="s">
        <v>183</v>
      </c>
      <c r="E5965" t="s">
        <v>39</v>
      </c>
      <c r="F5965" t="s">
        <v>107</v>
      </c>
      <c r="G5965" t="s">
        <v>21</v>
      </c>
      <c r="H5965" t="s">
        <v>230</v>
      </c>
      <c r="I5965" t="s">
        <v>231</v>
      </c>
      <c r="J5965">
        <v>3</v>
      </c>
      <c r="K5965">
        <v>4710.38</v>
      </c>
      <c r="L5965">
        <v>0.1</v>
      </c>
      <c r="M5965">
        <v>8497.6299999999992</v>
      </c>
      <c r="N5965" t="s">
        <v>52</v>
      </c>
      <c r="O5965" t="s">
        <v>35</v>
      </c>
      <c r="P5965" t="s">
        <v>44</v>
      </c>
      <c r="Q5965">
        <f>Sales_Data[[#This Row],[Quantity]]*Sales_Data[[#This Row],[Unit_Price]]</f>
        <v>14131.14</v>
      </c>
      <c r="R5965">
        <f>Sales_Data[[#This Row],[Gross_Sales]]*Sales_Data[[#This Row],[Discount]]</f>
        <v>1413.114</v>
      </c>
      <c r="S5965">
        <f>Sales_Data[[#This Row],[Gross_Sales]]-Sales_Data[[#This Row],[Discount_Amount]]</f>
        <v>12718.026</v>
      </c>
      <c r="T5965">
        <f>Sales_Data[[#This Row],[Net Sales]]-Sales_Data[[#This Row],[Cost]]</f>
        <v>4220.3960000000006</v>
      </c>
      <c r="U5965" s="2">
        <f>Sales_Data[[#This Row],[Profit]]/Sales_Data[[#This Row],[Net Sales]]</f>
        <v>0.33184363674048162</v>
      </c>
      <c r="V5965">
        <f>YEAR(Sales_Data[[#This Row],[Order_Date]])</f>
        <v>2025</v>
      </c>
      <c r="W5965" t="str">
        <f>TEXT(Sales_Data[[#This Row],[Order_Date]],"mmm")</f>
        <v>Nov</v>
      </c>
      <c r="X5965">
        <f>MONTH(Sales_Data[[#This Row],[Order_Date]])</f>
        <v>11</v>
      </c>
      <c r="Y5965" t="str">
        <f>"Q"&amp;ROUNDUP(MONTH(Sales_Data[[#This Row],[Order_Date]])/3,0)</f>
        <v>Q4</v>
      </c>
    </row>
    <row r="5966" spans="1:25" x14ac:dyDescent="0.3">
      <c r="A5966" t="s">
        <v>7759</v>
      </c>
      <c r="B5966" s="1">
        <v>45745</v>
      </c>
      <c r="C5966" t="s">
        <v>955</v>
      </c>
      <c r="D5966" t="s">
        <v>260</v>
      </c>
      <c r="E5966" t="s">
        <v>48</v>
      </c>
      <c r="F5966" t="s">
        <v>132</v>
      </c>
      <c r="G5966" t="s">
        <v>41</v>
      </c>
      <c r="H5966" t="s">
        <v>147</v>
      </c>
      <c r="I5966" t="s">
        <v>369</v>
      </c>
      <c r="J5966">
        <v>2</v>
      </c>
      <c r="K5966">
        <v>42679.61</v>
      </c>
      <c r="L5966">
        <v>0.05</v>
      </c>
      <c r="M5966">
        <v>64299.29</v>
      </c>
      <c r="N5966" t="s">
        <v>52</v>
      </c>
      <c r="O5966" t="s">
        <v>35</v>
      </c>
      <c r="P5966" t="s">
        <v>71</v>
      </c>
      <c r="Q5966">
        <f>Sales_Data[[#This Row],[Quantity]]*Sales_Data[[#This Row],[Unit_Price]]</f>
        <v>85359.22</v>
      </c>
      <c r="R5966">
        <f>Sales_Data[[#This Row],[Gross_Sales]]*Sales_Data[[#This Row],[Discount]]</f>
        <v>4267.9610000000002</v>
      </c>
      <c r="S5966">
        <f>Sales_Data[[#This Row],[Gross_Sales]]-Sales_Data[[#This Row],[Discount_Amount]]</f>
        <v>81091.259000000005</v>
      </c>
      <c r="T5966">
        <f>Sales_Data[[#This Row],[Net Sales]]-Sales_Data[[#This Row],[Cost]]</f>
        <v>16791.969000000005</v>
      </c>
      <c r="U5966" s="2">
        <f>Sales_Data[[#This Row],[Profit]]/Sales_Data[[#This Row],[Net Sales]]</f>
        <v>0.20707495736377707</v>
      </c>
      <c r="V5966">
        <f>YEAR(Sales_Data[[#This Row],[Order_Date]])</f>
        <v>2025</v>
      </c>
      <c r="W5966" t="str">
        <f>TEXT(Sales_Data[[#This Row],[Order_Date]],"mmm")</f>
        <v>Mar</v>
      </c>
      <c r="X5966">
        <f>MONTH(Sales_Data[[#This Row],[Order_Date]])</f>
        <v>3</v>
      </c>
      <c r="Y5966" t="str">
        <f>"Q"&amp;ROUNDUP(MONTH(Sales_Data[[#This Row],[Order_Date]])/3,0)</f>
        <v>Q1</v>
      </c>
    </row>
    <row r="5967" spans="1:25" x14ac:dyDescent="0.3">
      <c r="A5967" t="s">
        <v>7760</v>
      </c>
      <c r="B5967" s="1">
        <v>45865</v>
      </c>
      <c r="C5967" t="s">
        <v>2702</v>
      </c>
      <c r="D5967" t="s">
        <v>137</v>
      </c>
      <c r="E5967" t="s">
        <v>30</v>
      </c>
      <c r="F5967" t="s">
        <v>87</v>
      </c>
      <c r="G5967" t="s">
        <v>21</v>
      </c>
      <c r="H5967" t="s">
        <v>127</v>
      </c>
      <c r="I5967" t="s">
        <v>128</v>
      </c>
      <c r="J5967">
        <v>1</v>
      </c>
      <c r="K5967">
        <v>4762</v>
      </c>
      <c r="L5967">
        <v>0</v>
      </c>
      <c r="M5967">
        <v>2964.19</v>
      </c>
      <c r="N5967" t="s">
        <v>70</v>
      </c>
      <c r="O5967" t="s">
        <v>35</v>
      </c>
      <c r="P5967" t="s">
        <v>26</v>
      </c>
      <c r="Q5967">
        <f>Sales_Data[[#This Row],[Quantity]]*Sales_Data[[#This Row],[Unit_Price]]</f>
        <v>4762</v>
      </c>
      <c r="R5967">
        <f>Sales_Data[[#This Row],[Gross_Sales]]*Sales_Data[[#This Row],[Discount]]</f>
        <v>0</v>
      </c>
      <c r="S5967">
        <f>Sales_Data[[#This Row],[Gross_Sales]]-Sales_Data[[#This Row],[Discount_Amount]]</f>
        <v>4762</v>
      </c>
      <c r="T5967">
        <f>Sales_Data[[#This Row],[Net Sales]]-Sales_Data[[#This Row],[Cost]]</f>
        <v>1797.81</v>
      </c>
      <c r="U5967" s="2">
        <f>Sales_Data[[#This Row],[Profit]]/Sales_Data[[#This Row],[Net Sales]]</f>
        <v>0.37753254934901304</v>
      </c>
      <c r="V5967">
        <f>YEAR(Sales_Data[[#This Row],[Order_Date]])</f>
        <v>2025</v>
      </c>
      <c r="W5967" t="str">
        <f>TEXT(Sales_Data[[#This Row],[Order_Date]],"mmm")</f>
        <v>Jul</v>
      </c>
      <c r="X5967">
        <f>MONTH(Sales_Data[[#This Row],[Order_Date]])</f>
        <v>7</v>
      </c>
      <c r="Y5967" t="str">
        <f>"Q"&amp;ROUNDUP(MONTH(Sales_Data[[#This Row],[Order_Date]])/3,0)</f>
        <v>Q3</v>
      </c>
    </row>
    <row r="5968" spans="1:25" x14ac:dyDescent="0.3">
      <c r="A5968" t="s">
        <v>7761</v>
      </c>
      <c r="B5968" s="1">
        <v>45926</v>
      </c>
      <c r="C5968" t="s">
        <v>2565</v>
      </c>
      <c r="D5968" t="s">
        <v>277</v>
      </c>
      <c r="E5968" t="s">
        <v>48</v>
      </c>
      <c r="F5968" t="s">
        <v>164</v>
      </c>
      <c r="G5968" t="s">
        <v>32</v>
      </c>
      <c r="H5968" t="s">
        <v>33</v>
      </c>
      <c r="I5968" t="s">
        <v>161</v>
      </c>
      <c r="J5968">
        <v>2</v>
      </c>
      <c r="K5968">
        <v>55955.32</v>
      </c>
      <c r="L5968">
        <v>0</v>
      </c>
      <c r="M5968">
        <v>94525.17</v>
      </c>
      <c r="N5968" t="s">
        <v>83</v>
      </c>
      <c r="O5968" t="s">
        <v>53</v>
      </c>
      <c r="P5968" t="s">
        <v>71</v>
      </c>
      <c r="Q5968">
        <f>Sales_Data[[#This Row],[Quantity]]*Sales_Data[[#This Row],[Unit_Price]]</f>
        <v>111910.64</v>
      </c>
      <c r="R5968">
        <f>Sales_Data[[#This Row],[Gross_Sales]]*Sales_Data[[#This Row],[Discount]]</f>
        <v>0</v>
      </c>
      <c r="S5968">
        <f>Sales_Data[[#This Row],[Gross_Sales]]-Sales_Data[[#This Row],[Discount_Amount]]</f>
        <v>111910.64</v>
      </c>
      <c r="T5968">
        <f>Sales_Data[[#This Row],[Net Sales]]-Sales_Data[[#This Row],[Cost]]</f>
        <v>17385.47</v>
      </c>
      <c r="U5968" s="2">
        <f>Sales_Data[[#This Row],[Profit]]/Sales_Data[[#This Row],[Net Sales]]</f>
        <v>0.15535135890564117</v>
      </c>
      <c r="V5968">
        <f>YEAR(Sales_Data[[#This Row],[Order_Date]])</f>
        <v>2025</v>
      </c>
      <c r="W5968" t="str">
        <f>TEXT(Sales_Data[[#This Row],[Order_Date]],"mmm")</f>
        <v>Sep</v>
      </c>
      <c r="X5968">
        <f>MONTH(Sales_Data[[#This Row],[Order_Date]])</f>
        <v>9</v>
      </c>
      <c r="Y5968" t="str">
        <f>"Q"&amp;ROUNDUP(MONTH(Sales_Data[[#This Row],[Order_Date]])/3,0)</f>
        <v>Q3</v>
      </c>
    </row>
    <row r="5969" spans="1:25" x14ac:dyDescent="0.3">
      <c r="A5969" t="s">
        <v>7762</v>
      </c>
      <c r="B5969" s="1">
        <v>45746</v>
      </c>
      <c r="C5969" t="s">
        <v>3158</v>
      </c>
      <c r="D5969" t="s">
        <v>1171</v>
      </c>
      <c r="E5969" t="s">
        <v>30</v>
      </c>
      <c r="F5969" t="s">
        <v>31</v>
      </c>
      <c r="G5969" t="s">
        <v>21</v>
      </c>
      <c r="H5969" t="s">
        <v>22</v>
      </c>
      <c r="I5969" t="s">
        <v>62</v>
      </c>
      <c r="J5969">
        <v>4</v>
      </c>
      <c r="K5969">
        <v>4021.27</v>
      </c>
      <c r="L5969">
        <v>0.1</v>
      </c>
      <c r="M5969">
        <v>11345.63</v>
      </c>
      <c r="N5969" t="s">
        <v>70</v>
      </c>
      <c r="O5969" t="s">
        <v>35</v>
      </c>
      <c r="P5969" t="s">
        <v>44</v>
      </c>
      <c r="Q5969">
        <f>Sales_Data[[#This Row],[Quantity]]*Sales_Data[[#This Row],[Unit_Price]]</f>
        <v>16085.08</v>
      </c>
      <c r="R5969">
        <f>Sales_Data[[#This Row],[Gross_Sales]]*Sales_Data[[#This Row],[Discount]]</f>
        <v>1608.508</v>
      </c>
      <c r="S5969">
        <f>Sales_Data[[#This Row],[Gross_Sales]]-Sales_Data[[#This Row],[Discount_Amount]]</f>
        <v>14476.572</v>
      </c>
      <c r="T5969">
        <f>Sales_Data[[#This Row],[Net Sales]]-Sales_Data[[#This Row],[Cost]]</f>
        <v>3130.9420000000009</v>
      </c>
      <c r="U5969" s="2">
        <f>Sales_Data[[#This Row],[Profit]]/Sales_Data[[#This Row],[Net Sales]]</f>
        <v>0.21627647760809679</v>
      </c>
      <c r="V5969">
        <f>YEAR(Sales_Data[[#This Row],[Order_Date]])</f>
        <v>2025</v>
      </c>
      <c r="W5969" t="str">
        <f>TEXT(Sales_Data[[#This Row],[Order_Date]],"mmm")</f>
        <v>Mar</v>
      </c>
      <c r="X5969">
        <f>MONTH(Sales_Data[[#This Row],[Order_Date]])</f>
        <v>3</v>
      </c>
      <c r="Y5969" t="str">
        <f>"Q"&amp;ROUNDUP(MONTH(Sales_Data[[#This Row],[Order_Date]])/3,0)</f>
        <v>Q1</v>
      </c>
    </row>
    <row r="5970" spans="1:25" x14ac:dyDescent="0.3">
      <c r="A5970" t="s">
        <v>7763</v>
      </c>
      <c r="B5970" s="1">
        <v>45775</v>
      </c>
      <c r="C5970" t="s">
        <v>201</v>
      </c>
      <c r="D5970" t="s">
        <v>100</v>
      </c>
      <c r="E5970" t="s">
        <v>39</v>
      </c>
      <c r="F5970" t="s">
        <v>40</v>
      </c>
      <c r="G5970" t="s">
        <v>32</v>
      </c>
      <c r="H5970" t="s">
        <v>50</v>
      </c>
      <c r="I5970" t="s">
        <v>51</v>
      </c>
      <c r="J5970">
        <v>2</v>
      </c>
      <c r="K5970">
        <v>6680.74</v>
      </c>
      <c r="L5970">
        <v>0.15</v>
      </c>
      <c r="M5970">
        <v>7668.67</v>
      </c>
      <c r="N5970" t="s">
        <v>52</v>
      </c>
      <c r="O5970" t="s">
        <v>25</v>
      </c>
      <c r="P5970" t="s">
        <v>44</v>
      </c>
      <c r="Q5970">
        <f>Sales_Data[[#This Row],[Quantity]]*Sales_Data[[#This Row],[Unit_Price]]</f>
        <v>13361.48</v>
      </c>
      <c r="R5970">
        <f>Sales_Data[[#This Row],[Gross_Sales]]*Sales_Data[[#This Row],[Discount]]</f>
        <v>2004.2219999999998</v>
      </c>
      <c r="S5970">
        <f>Sales_Data[[#This Row],[Gross_Sales]]-Sales_Data[[#This Row],[Discount_Amount]]</f>
        <v>11357.258</v>
      </c>
      <c r="T5970">
        <f>Sales_Data[[#This Row],[Net Sales]]-Sales_Data[[#This Row],[Cost]]</f>
        <v>3688.5879999999997</v>
      </c>
      <c r="U5970" s="2">
        <f>Sales_Data[[#This Row],[Profit]]/Sales_Data[[#This Row],[Net Sales]]</f>
        <v>0.32477804061508508</v>
      </c>
      <c r="V5970">
        <f>YEAR(Sales_Data[[#This Row],[Order_Date]])</f>
        <v>2025</v>
      </c>
      <c r="W5970" t="str">
        <f>TEXT(Sales_Data[[#This Row],[Order_Date]],"mmm")</f>
        <v>Apr</v>
      </c>
      <c r="X5970">
        <f>MONTH(Sales_Data[[#This Row],[Order_Date]])</f>
        <v>4</v>
      </c>
      <c r="Y5970" t="str">
        <f>"Q"&amp;ROUNDUP(MONTH(Sales_Data[[#This Row],[Order_Date]])/3,0)</f>
        <v>Q2</v>
      </c>
    </row>
    <row r="5971" spans="1:25" x14ac:dyDescent="0.3">
      <c r="A5971" t="s">
        <v>7764</v>
      </c>
      <c r="B5971" s="1">
        <v>45711</v>
      </c>
      <c r="C5971" t="s">
        <v>4150</v>
      </c>
      <c r="D5971" t="s">
        <v>450</v>
      </c>
      <c r="E5971" t="s">
        <v>39</v>
      </c>
      <c r="F5971" t="s">
        <v>40</v>
      </c>
      <c r="G5971" t="s">
        <v>32</v>
      </c>
      <c r="H5971" t="s">
        <v>50</v>
      </c>
      <c r="I5971" t="s">
        <v>58</v>
      </c>
      <c r="J5971">
        <v>3</v>
      </c>
      <c r="K5971">
        <v>1923.05</v>
      </c>
      <c r="L5971">
        <v>0.05</v>
      </c>
      <c r="M5971">
        <v>4388.6099999999997</v>
      </c>
      <c r="N5971" t="s">
        <v>24</v>
      </c>
      <c r="O5971" t="s">
        <v>25</v>
      </c>
      <c r="P5971" t="s">
        <v>44</v>
      </c>
      <c r="Q5971">
        <f>Sales_Data[[#This Row],[Quantity]]*Sales_Data[[#This Row],[Unit_Price]]</f>
        <v>5769.15</v>
      </c>
      <c r="R5971">
        <f>Sales_Data[[#This Row],[Gross_Sales]]*Sales_Data[[#This Row],[Discount]]</f>
        <v>288.45749999999998</v>
      </c>
      <c r="S5971">
        <f>Sales_Data[[#This Row],[Gross_Sales]]-Sales_Data[[#This Row],[Discount_Amount]]</f>
        <v>5480.6924999999992</v>
      </c>
      <c r="T5971">
        <f>Sales_Data[[#This Row],[Net Sales]]-Sales_Data[[#This Row],[Cost]]</f>
        <v>1092.0824999999995</v>
      </c>
      <c r="U5971" s="2">
        <f>Sales_Data[[#This Row],[Profit]]/Sales_Data[[#This Row],[Net Sales]]</f>
        <v>0.19925994753400225</v>
      </c>
      <c r="V5971">
        <f>YEAR(Sales_Data[[#This Row],[Order_Date]])</f>
        <v>2025</v>
      </c>
      <c r="W5971" t="str">
        <f>TEXT(Sales_Data[[#This Row],[Order_Date]],"mmm")</f>
        <v>Feb</v>
      </c>
      <c r="X5971">
        <f>MONTH(Sales_Data[[#This Row],[Order_Date]])</f>
        <v>2</v>
      </c>
      <c r="Y5971" t="str">
        <f>"Q"&amp;ROUNDUP(MONTH(Sales_Data[[#This Row],[Order_Date]])/3,0)</f>
        <v>Q1</v>
      </c>
    </row>
    <row r="5972" spans="1:25" x14ac:dyDescent="0.3">
      <c r="A5972" t="s">
        <v>7765</v>
      </c>
      <c r="B5972" s="1">
        <v>45773</v>
      </c>
      <c r="C5972" t="s">
        <v>1392</v>
      </c>
      <c r="D5972" t="s">
        <v>205</v>
      </c>
      <c r="E5972" t="s">
        <v>19</v>
      </c>
      <c r="F5972" t="s">
        <v>81</v>
      </c>
      <c r="G5972" t="s">
        <v>67</v>
      </c>
      <c r="H5972" t="s">
        <v>88</v>
      </c>
      <c r="I5972" t="s">
        <v>89</v>
      </c>
      <c r="J5972">
        <v>1</v>
      </c>
      <c r="K5972">
        <v>11375.04</v>
      </c>
      <c r="L5972">
        <v>0.1</v>
      </c>
      <c r="M5972">
        <v>7047.57</v>
      </c>
      <c r="N5972" t="s">
        <v>109</v>
      </c>
      <c r="O5972" t="s">
        <v>35</v>
      </c>
      <c r="P5972" t="s">
        <v>44</v>
      </c>
      <c r="Q5972">
        <f>Sales_Data[[#This Row],[Quantity]]*Sales_Data[[#This Row],[Unit_Price]]</f>
        <v>11375.04</v>
      </c>
      <c r="R5972">
        <f>Sales_Data[[#This Row],[Gross_Sales]]*Sales_Data[[#This Row],[Discount]]</f>
        <v>1137.5040000000001</v>
      </c>
      <c r="S5972">
        <f>Sales_Data[[#This Row],[Gross_Sales]]-Sales_Data[[#This Row],[Discount_Amount]]</f>
        <v>10237.536</v>
      </c>
      <c r="T5972">
        <f>Sales_Data[[#This Row],[Net Sales]]-Sales_Data[[#This Row],[Cost]]</f>
        <v>3189.9660000000003</v>
      </c>
      <c r="U5972" s="2">
        <f>Sales_Data[[#This Row],[Profit]]/Sales_Data[[#This Row],[Net Sales]]</f>
        <v>0.31159509475717601</v>
      </c>
      <c r="V5972">
        <f>YEAR(Sales_Data[[#This Row],[Order_Date]])</f>
        <v>2025</v>
      </c>
      <c r="W5972" t="str">
        <f>TEXT(Sales_Data[[#This Row],[Order_Date]],"mmm")</f>
        <v>Apr</v>
      </c>
      <c r="X5972">
        <f>MONTH(Sales_Data[[#This Row],[Order_Date]])</f>
        <v>4</v>
      </c>
      <c r="Y5972" t="str">
        <f>"Q"&amp;ROUNDUP(MONTH(Sales_Data[[#This Row],[Order_Date]])/3,0)</f>
        <v>Q2</v>
      </c>
    </row>
    <row r="5973" spans="1:25" x14ac:dyDescent="0.3">
      <c r="A5973" t="s">
        <v>7766</v>
      </c>
      <c r="B5973" s="1">
        <v>45775</v>
      </c>
      <c r="C5973" t="s">
        <v>6478</v>
      </c>
      <c r="D5973" t="s">
        <v>180</v>
      </c>
      <c r="E5973" t="s">
        <v>48</v>
      </c>
      <c r="F5973" t="s">
        <v>152</v>
      </c>
      <c r="G5973" t="s">
        <v>32</v>
      </c>
      <c r="H5973" t="s">
        <v>50</v>
      </c>
      <c r="I5973" t="s">
        <v>58</v>
      </c>
      <c r="J5973">
        <v>2</v>
      </c>
      <c r="K5973">
        <v>57836.99</v>
      </c>
      <c r="L5973">
        <v>0.1</v>
      </c>
      <c r="M5973">
        <v>88491.07</v>
      </c>
      <c r="N5973" t="s">
        <v>52</v>
      </c>
      <c r="O5973" t="s">
        <v>25</v>
      </c>
      <c r="P5973" t="s">
        <v>71</v>
      </c>
      <c r="Q5973">
        <f>Sales_Data[[#This Row],[Quantity]]*Sales_Data[[#This Row],[Unit_Price]]</f>
        <v>115673.98</v>
      </c>
      <c r="R5973">
        <f>Sales_Data[[#This Row],[Gross_Sales]]*Sales_Data[[#This Row],[Discount]]</f>
        <v>11567.398000000001</v>
      </c>
      <c r="S5973">
        <f>Sales_Data[[#This Row],[Gross_Sales]]-Sales_Data[[#This Row],[Discount_Amount]]</f>
        <v>104106.58199999999</v>
      </c>
      <c r="T5973">
        <f>Sales_Data[[#This Row],[Net Sales]]-Sales_Data[[#This Row],[Cost]]</f>
        <v>15615.511999999988</v>
      </c>
      <c r="U5973" s="2">
        <f>Sales_Data[[#This Row],[Profit]]/Sales_Data[[#This Row],[Net Sales]]</f>
        <v>0.14999543448655331</v>
      </c>
      <c r="V5973">
        <f>YEAR(Sales_Data[[#This Row],[Order_Date]])</f>
        <v>2025</v>
      </c>
      <c r="W5973" t="str">
        <f>TEXT(Sales_Data[[#This Row],[Order_Date]],"mmm")</f>
        <v>Apr</v>
      </c>
      <c r="X5973">
        <f>MONTH(Sales_Data[[#This Row],[Order_Date]])</f>
        <v>4</v>
      </c>
      <c r="Y5973" t="str">
        <f>"Q"&amp;ROUNDUP(MONTH(Sales_Data[[#This Row],[Order_Date]])/3,0)</f>
        <v>Q2</v>
      </c>
    </row>
    <row r="5974" spans="1:25" x14ac:dyDescent="0.3">
      <c r="A5974" t="s">
        <v>7767</v>
      </c>
      <c r="B5974" s="1">
        <v>45917</v>
      </c>
      <c r="C5974" t="s">
        <v>689</v>
      </c>
      <c r="D5974" t="s">
        <v>194</v>
      </c>
      <c r="E5974" t="s">
        <v>19</v>
      </c>
      <c r="F5974" t="s">
        <v>57</v>
      </c>
      <c r="G5974" t="s">
        <v>41</v>
      </c>
      <c r="H5974" t="s">
        <v>42</v>
      </c>
      <c r="I5974" t="s">
        <v>43</v>
      </c>
      <c r="J5974">
        <v>4</v>
      </c>
      <c r="K5974">
        <v>11497.59</v>
      </c>
      <c r="L5974">
        <v>0</v>
      </c>
      <c r="M5974">
        <v>36427.69</v>
      </c>
      <c r="N5974" t="s">
        <v>70</v>
      </c>
      <c r="O5974" t="s">
        <v>35</v>
      </c>
      <c r="P5974" t="s">
        <v>26</v>
      </c>
      <c r="Q5974">
        <f>Sales_Data[[#This Row],[Quantity]]*Sales_Data[[#This Row],[Unit_Price]]</f>
        <v>45990.36</v>
      </c>
      <c r="R5974">
        <f>Sales_Data[[#This Row],[Gross_Sales]]*Sales_Data[[#This Row],[Discount]]</f>
        <v>0</v>
      </c>
      <c r="S5974">
        <f>Sales_Data[[#This Row],[Gross_Sales]]-Sales_Data[[#This Row],[Discount_Amount]]</f>
        <v>45990.36</v>
      </c>
      <c r="T5974">
        <f>Sales_Data[[#This Row],[Net Sales]]-Sales_Data[[#This Row],[Cost]]</f>
        <v>9562.6699999999983</v>
      </c>
      <c r="U5974" s="2">
        <f>Sales_Data[[#This Row],[Profit]]/Sales_Data[[#This Row],[Net Sales]]</f>
        <v>0.20792770484945103</v>
      </c>
      <c r="V5974">
        <f>YEAR(Sales_Data[[#This Row],[Order_Date]])</f>
        <v>2025</v>
      </c>
      <c r="W5974" t="str">
        <f>TEXT(Sales_Data[[#This Row],[Order_Date]],"mmm")</f>
        <v>Sep</v>
      </c>
      <c r="X5974">
        <f>MONTH(Sales_Data[[#This Row],[Order_Date]])</f>
        <v>9</v>
      </c>
      <c r="Y5974" t="str">
        <f>"Q"&amp;ROUNDUP(MONTH(Sales_Data[[#This Row],[Order_Date]])/3,0)</f>
        <v>Q3</v>
      </c>
    </row>
    <row r="5975" spans="1:25" x14ac:dyDescent="0.3">
      <c r="A5975" t="s">
        <v>7768</v>
      </c>
      <c r="B5975" s="1">
        <v>45732</v>
      </c>
      <c r="C5975" t="s">
        <v>529</v>
      </c>
      <c r="D5975" t="s">
        <v>1026</v>
      </c>
      <c r="E5975" t="s">
        <v>19</v>
      </c>
      <c r="F5975" t="s">
        <v>20</v>
      </c>
      <c r="G5975" t="s">
        <v>21</v>
      </c>
      <c r="H5975" t="s">
        <v>22</v>
      </c>
      <c r="I5975" t="s">
        <v>62</v>
      </c>
      <c r="J5975">
        <v>2</v>
      </c>
      <c r="K5975">
        <v>17609.37</v>
      </c>
      <c r="L5975">
        <v>0.05</v>
      </c>
      <c r="M5975">
        <v>28453.86</v>
      </c>
      <c r="N5975" t="s">
        <v>52</v>
      </c>
      <c r="O5975" t="s">
        <v>25</v>
      </c>
      <c r="P5975" t="s">
        <v>44</v>
      </c>
      <c r="Q5975">
        <f>Sales_Data[[#This Row],[Quantity]]*Sales_Data[[#This Row],[Unit_Price]]</f>
        <v>35218.74</v>
      </c>
      <c r="R5975">
        <f>Sales_Data[[#This Row],[Gross_Sales]]*Sales_Data[[#This Row],[Discount]]</f>
        <v>1760.9369999999999</v>
      </c>
      <c r="S5975">
        <f>Sales_Data[[#This Row],[Gross_Sales]]-Sales_Data[[#This Row],[Discount_Amount]]</f>
        <v>33457.803</v>
      </c>
      <c r="T5975">
        <f>Sales_Data[[#This Row],[Net Sales]]-Sales_Data[[#This Row],[Cost]]</f>
        <v>5003.9429999999993</v>
      </c>
      <c r="U5975" s="2">
        <f>Sales_Data[[#This Row],[Profit]]/Sales_Data[[#This Row],[Net Sales]]</f>
        <v>0.14955982017109729</v>
      </c>
      <c r="V5975">
        <f>YEAR(Sales_Data[[#This Row],[Order_Date]])</f>
        <v>2025</v>
      </c>
      <c r="W5975" t="str">
        <f>TEXT(Sales_Data[[#This Row],[Order_Date]],"mmm")</f>
        <v>Mar</v>
      </c>
      <c r="X5975">
        <f>MONTH(Sales_Data[[#This Row],[Order_Date]])</f>
        <v>3</v>
      </c>
      <c r="Y5975" t="str">
        <f>"Q"&amp;ROUNDUP(MONTH(Sales_Data[[#This Row],[Order_Date]])/3,0)</f>
        <v>Q1</v>
      </c>
    </row>
    <row r="5976" spans="1:25" x14ac:dyDescent="0.3">
      <c r="A5976" t="s">
        <v>7769</v>
      </c>
      <c r="B5976" s="1">
        <v>45962</v>
      </c>
      <c r="C5976" t="s">
        <v>3478</v>
      </c>
      <c r="D5976" t="s">
        <v>447</v>
      </c>
      <c r="E5976" t="s">
        <v>39</v>
      </c>
      <c r="F5976" t="s">
        <v>202</v>
      </c>
      <c r="G5976" t="s">
        <v>32</v>
      </c>
      <c r="H5976" t="s">
        <v>33</v>
      </c>
      <c r="I5976" t="s">
        <v>34</v>
      </c>
      <c r="J5976">
        <v>1</v>
      </c>
      <c r="K5976">
        <v>1062.33</v>
      </c>
      <c r="L5976">
        <v>0.1</v>
      </c>
      <c r="M5976">
        <v>774.2</v>
      </c>
      <c r="N5976" t="s">
        <v>24</v>
      </c>
      <c r="O5976" t="s">
        <v>35</v>
      </c>
      <c r="P5976" t="s">
        <v>26</v>
      </c>
      <c r="Q5976">
        <f>Sales_Data[[#This Row],[Quantity]]*Sales_Data[[#This Row],[Unit_Price]]</f>
        <v>1062.33</v>
      </c>
      <c r="R5976">
        <f>Sales_Data[[#This Row],[Gross_Sales]]*Sales_Data[[#This Row],[Discount]]</f>
        <v>106.233</v>
      </c>
      <c r="S5976">
        <f>Sales_Data[[#This Row],[Gross_Sales]]-Sales_Data[[#This Row],[Discount_Amount]]</f>
        <v>956.09699999999998</v>
      </c>
      <c r="T5976">
        <f>Sales_Data[[#This Row],[Net Sales]]-Sales_Data[[#This Row],[Cost]]</f>
        <v>181.89699999999993</v>
      </c>
      <c r="U5976" s="2">
        <f>Sales_Data[[#This Row],[Profit]]/Sales_Data[[#This Row],[Net Sales]]</f>
        <v>0.19024952489130281</v>
      </c>
      <c r="V5976">
        <f>YEAR(Sales_Data[[#This Row],[Order_Date]])</f>
        <v>2025</v>
      </c>
      <c r="W5976" t="str">
        <f>TEXT(Sales_Data[[#This Row],[Order_Date]],"mmm")</f>
        <v>Nov</v>
      </c>
      <c r="X5976">
        <f>MONTH(Sales_Data[[#This Row],[Order_Date]])</f>
        <v>11</v>
      </c>
      <c r="Y5976" t="str">
        <f>"Q"&amp;ROUNDUP(MONTH(Sales_Data[[#This Row],[Order_Date]])/3,0)</f>
        <v>Q4</v>
      </c>
    </row>
    <row r="5977" spans="1:25" x14ac:dyDescent="0.3">
      <c r="A5977" t="s">
        <v>7770</v>
      </c>
      <c r="B5977" s="1">
        <v>45664</v>
      </c>
      <c r="C5977" t="s">
        <v>2426</v>
      </c>
      <c r="D5977" t="s">
        <v>341</v>
      </c>
      <c r="E5977" t="s">
        <v>48</v>
      </c>
      <c r="F5977" t="s">
        <v>49</v>
      </c>
      <c r="G5977" t="s">
        <v>21</v>
      </c>
      <c r="H5977" t="s">
        <v>230</v>
      </c>
      <c r="I5977" t="s">
        <v>328</v>
      </c>
      <c r="J5977">
        <v>2</v>
      </c>
      <c r="K5977">
        <v>29397.49</v>
      </c>
      <c r="L5977">
        <v>0.1</v>
      </c>
      <c r="M5977">
        <v>38231.65</v>
      </c>
      <c r="N5977" t="s">
        <v>70</v>
      </c>
      <c r="O5977" t="s">
        <v>35</v>
      </c>
      <c r="P5977" t="s">
        <v>26</v>
      </c>
      <c r="Q5977">
        <f>Sales_Data[[#This Row],[Quantity]]*Sales_Data[[#This Row],[Unit_Price]]</f>
        <v>58794.98</v>
      </c>
      <c r="R5977">
        <f>Sales_Data[[#This Row],[Gross_Sales]]*Sales_Data[[#This Row],[Discount]]</f>
        <v>5879.4980000000005</v>
      </c>
      <c r="S5977">
        <f>Sales_Data[[#This Row],[Gross_Sales]]-Sales_Data[[#This Row],[Discount_Amount]]</f>
        <v>52915.482000000004</v>
      </c>
      <c r="T5977">
        <f>Sales_Data[[#This Row],[Net Sales]]-Sales_Data[[#This Row],[Cost]]</f>
        <v>14683.832000000002</v>
      </c>
      <c r="U5977" s="2">
        <f>Sales_Data[[#This Row],[Profit]]/Sales_Data[[#This Row],[Net Sales]]</f>
        <v>0.27749595099596752</v>
      </c>
      <c r="V5977">
        <f>YEAR(Sales_Data[[#This Row],[Order_Date]])</f>
        <v>2025</v>
      </c>
      <c r="W5977" t="str">
        <f>TEXT(Sales_Data[[#This Row],[Order_Date]],"mmm")</f>
        <v>Jan</v>
      </c>
      <c r="X5977">
        <f>MONTH(Sales_Data[[#This Row],[Order_Date]])</f>
        <v>1</v>
      </c>
      <c r="Y5977" t="str">
        <f>"Q"&amp;ROUNDUP(MONTH(Sales_Data[[#This Row],[Order_Date]])/3,0)</f>
        <v>Q1</v>
      </c>
    </row>
    <row r="5978" spans="1:25" x14ac:dyDescent="0.3">
      <c r="A5978" t="s">
        <v>7771</v>
      </c>
      <c r="B5978" s="1">
        <v>45779</v>
      </c>
      <c r="C5978" t="s">
        <v>2861</v>
      </c>
      <c r="D5978" t="s">
        <v>137</v>
      </c>
      <c r="E5978" t="s">
        <v>48</v>
      </c>
      <c r="F5978" t="s">
        <v>49</v>
      </c>
      <c r="G5978" t="s">
        <v>21</v>
      </c>
      <c r="H5978" t="s">
        <v>297</v>
      </c>
      <c r="I5978" t="s">
        <v>297</v>
      </c>
      <c r="J5978">
        <v>4</v>
      </c>
      <c r="K5978">
        <v>63562.54</v>
      </c>
      <c r="L5978">
        <v>0</v>
      </c>
      <c r="M5978">
        <v>211546.13</v>
      </c>
      <c r="N5978" t="s">
        <v>52</v>
      </c>
      <c r="O5978" t="s">
        <v>35</v>
      </c>
      <c r="P5978" t="s">
        <v>71</v>
      </c>
      <c r="Q5978">
        <f>Sales_Data[[#This Row],[Quantity]]*Sales_Data[[#This Row],[Unit_Price]]</f>
        <v>254250.16</v>
      </c>
      <c r="R5978">
        <f>Sales_Data[[#This Row],[Gross_Sales]]*Sales_Data[[#This Row],[Discount]]</f>
        <v>0</v>
      </c>
      <c r="S5978">
        <f>Sales_Data[[#This Row],[Gross_Sales]]-Sales_Data[[#This Row],[Discount_Amount]]</f>
        <v>254250.16</v>
      </c>
      <c r="T5978">
        <f>Sales_Data[[#This Row],[Net Sales]]-Sales_Data[[#This Row],[Cost]]</f>
        <v>42704.03</v>
      </c>
      <c r="U5978" s="2">
        <f>Sales_Data[[#This Row],[Profit]]/Sales_Data[[#This Row],[Net Sales]]</f>
        <v>0.167960680929365</v>
      </c>
      <c r="V5978">
        <f>YEAR(Sales_Data[[#This Row],[Order_Date]])</f>
        <v>2025</v>
      </c>
      <c r="W5978" t="str">
        <f>TEXT(Sales_Data[[#This Row],[Order_Date]],"mmm")</f>
        <v>May</v>
      </c>
      <c r="X5978">
        <f>MONTH(Sales_Data[[#This Row],[Order_Date]])</f>
        <v>5</v>
      </c>
      <c r="Y5978" t="str">
        <f>"Q"&amp;ROUNDUP(MONTH(Sales_Data[[#This Row],[Order_Date]])/3,0)</f>
        <v>Q2</v>
      </c>
    </row>
    <row r="5979" spans="1:25" x14ac:dyDescent="0.3">
      <c r="A5979" t="s">
        <v>7772</v>
      </c>
      <c r="B5979" s="1">
        <v>45668</v>
      </c>
      <c r="C5979" t="s">
        <v>2339</v>
      </c>
      <c r="D5979" t="s">
        <v>47</v>
      </c>
      <c r="E5979" t="s">
        <v>48</v>
      </c>
      <c r="F5979" t="s">
        <v>49</v>
      </c>
      <c r="G5979" t="s">
        <v>75</v>
      </c>
      <c r="H5979" t="s">
        <v>256</v>
      </c>
      <c r="I5979" t="s">
        <v>334</v>
      </c>
      <c r="J5979">
        <v>1</v>
      </c>
      <c r="K5979">
        <v>25602.57</v>
      </c>
      <c r="L5979">
        <v>0</v>
      </c>
      <c r="M5979">
        <v>21307.18</v>
      </c>
      <c r="N5979" t="s">
        <v>24</v>
      </c>
      <c r="O5979" t="s">
        <v>25</v>
      </c>
      <c r="P5979" t="s">
        <v>26</v>
      </c>
      <c r="Q5979">
        <f>Sales_Data[[#This Row],[Quantity]]*Sales_Data[[#This Row],[Unit_Price]]</f>
        <v>25602.57</v>
      </c>
      <c r="R5979">
        <f>Sales_Data[[#This Row],[Gross_Sales]]*Sales_Data[[#This Row],[Discount]]</f>
        <v>0</v>
      </c>
      <c r="S5979">
        <f>Sales_Data[[#This Row],[Gross_Sales]]-Sales_Data[[#This Row],[Discount_Amount]]</f>
        <v>25602.57</v>
      </c>
      <c r="T5979">
        <f>Sales_Data[[#This Row],[Net Sales]]-Sales_Data[[#This Row],[Cost]]</f>
        <v>4295.3899999999994</v>
      </c>
      <c r="U5979" s="2">
        <f>Sales_Data[[#This Row],[Profit]]/Sales_Data[[#This Row],[Net Sales]]</f>
        <v>0.16777182915621358</v>
      </c>
      <c r="V5979">
        <f>YEAR(Sales_Data[[#This Row],[Order_Date]])</f>
        <v>2025</v>
      </c>
      <c r="W5979" t="str">
        <f>TEXT(Sales_Data[[#This Row],[Order_Date]],"mmm")</f>
        <v>Jan</v>
      </c>
      <c r="X5979">
        <f>MONTH(Sales_Data[[#This Row],[Order_Date]])</f>
        <v>1</v>
      </c>
      <c r="Y5979" t="str">
        <f>"Q"&amp;ROUNDUP(MONTH(Sales_Data[[#This Row],[Order_Date]])/3,0)</f>
        <v>Q1</v>
      </c>
    </row>
    <row r="5980" spans="1:25" x14ac:dyDescent="0.3">
      <c r="A5980" t="s">
        <v>7773</v>
      </c>
      <c r="B5980" s="1">
        <v>46005</v>
      </c>
      <c r="C5980" t="s">
        <v>2563</v>
      </c>
      <c r="D5980" t="s">
        <v>125</v>
      </c>
      <c r="E5980" t="s">
        <v>39</v>
      </c>
      <c r="F5980" t="s">
        <v>107</v>
      </c>
      <c r="G5980" t="s">
        <v>21</v>
      </c>
      <c r="H5980" t="s">
        <v>230</v>
      </c>
      <c r="I5980" t="s">
        <v>328</v>
      </c>
      <c r="J5980">
        <v>1</v>
      </c>
      <c r="K5980">
        <v>5281.07</v>
      </c>
      <c r="L5980">
        <v>0.1</v>
      </c>
      <c r="M5980">
        <v>4146.51</v>
      </c>
      <c r="N5980" t="s">
        <v>109</v>
      </c>
      <c r="O5980" t="s">
        <v>53</v>
      </c>
      <c r="P5980" t="s">
        <v>26</v>
      </c>
      <c r="Q5980">
        <f>Sales_Data[[#This Row],[Quantity]]*Sales_Data[[#This Row],[Unit_Price]]</f>
        <v>5281.07</v>
      </c>
      <c r="R5980">
        <f>Sales_Data[[#This Row],[Gross_Sales]]*Sales_Data[[#This Row],[Discount]]</f>
        <v>528.10699999999997</v>
      </c>
      <c r="S5980">
        <f>Sales_Data[[#This Row],[Gross_Sales]]-Sales_Data[[#This Row],[Discount_Amount]]</f>
        <v>4752.9629999999997</v>
      </c>
      <c r="T5980">
        <f>Sales_Data[[#This Row],[Net Sales]]-Sales_Data[[#This Row],[Cost]]</f>
        <v>606.45299999999952</v>
      </c>
      <c r="U5980" s="2">
        <f>Sales_Data[[#This Row],[Profit]]/Sales_Data[[#This Row],[Net Sales]]</f>
        <v>0.12759472354402918</v>
      </c>
      <c r="V5980">
        <f>YEAR(Sales_Data[[#This Row],[Order_Date]])</f>
        <v>2025</v>
      </c>
      <c r="W5980" t="str">
        <f>TEXT(Sales_Data[[#This Row],[Order_Date]],"mmm")</f>
        <v>Dec</v>
      </c>
      <c r="X5980">
        <f>MONTH(Sales_Data[[#This Row],[Order_Date]])</f>
        <v>12</v>
      </c>
      <c r="Y5980" t="str">
        <f>"Q"&amp;ROUNDUP(MONTH(Sales_Data[[#This Row],[Order_Date]])/3,0)</f>
        <v>Q4</v>
      </c>
    </row>
    <row r="5981" spans="1:25" x14ac:dyDescent="0.3">
      <c r="A5981" t="s">
        <v>7774</v>
      </c>
      <c r="B5981" s="1">
        <v>45872</v>
      </c>
      <c r="C5981" t="s">
        <v>4041</v>
      </c>
      <c r="D5981" t="s">
        <v>381</v>
      </c>
      <c r="E5981" t="s">
        <v>48</v>
      </c>
      <c r="F5981" t="s">
        <v>164</v>
      </c>
      <c r="G5981" t="s">
        <v>21</v>
      </c>
      <c r="H5981" t="s">
        <v>297</v>
      </c>
      <c r="I5981" t="s">
        <v>297</v>
      </c>
      <c r="J5981">
        <v>1</v>
      </c>
      <c r="K5981">
        <v>3430.58</v>
      </c>
      <c r="L5981">
        <v>0.05</v>
      </c>
      <c r="M5981">
        <v>2545.06</v>
      </c>
      <c r="N5981" t="s">
        <v>52</v>
      </c>
      <c r="O5981" t="s">
        <v>25</v>
      </c>
      <c r="P5981" t="s">
        <v>44</v>
      </c>
      <c r="Q5981">
        <f>Sales_Data[[#This Row],[Quantity]]*Sales_Data[[#This Row],[Unit_Price]]</f>
        <v>3430.58</v>
      </c>
      <c r="R5981">
        <f>Sales_Data[[#This Row],[Gross_Sales]]*Sales_Data[[#This Row],[Discount]]</f>
        <v>171.529</v>
      </c>
      <c r="S5981">
        <f>Sales_Data[[#This Row],[Gross_Sales]]-Sales_Data[[#This Row],[Discount_Amount]]</f>
        <v>3259.0509999999999</v>
      </c>
      <c r="T5981">
        <f>Sales_Data[[#This Row],[Net Sales]]-Sales_Data[[#This Row],[Cost]]</f>
        <v>713.99099999999999</v>
      </c>
      <c r="U5981" s="2">
        <f>Sales_Data[[#This Row],[Profit]]/Sales_Data[[#This Row],[Net Sales]]</f>
        <v>0.21907941913152018</v>
      </c>
      <c r="V5981">
        <f>YEAR(Sales_Data[[#This Row],[Order_Date]])</f>
        <v>2025</v>
      </c>
      <c r="W5981" t="str">
        <f>TEXT(Sales_Data[[#This Row],[Order_Date]],"mmm")</f>
        <v>Aug</v>
      </c>
      <c r="X5981">
        <f>MONTH(Sales_Data[[#This Row],[Order_Date]])</f>
        <v>8</v>
      </c>
      <c r="Y5981" t="str">
        <f>"Q"&amp;ROUNDUP(MONTH(Sales_Data[[#This Row],[Order_Date]])/3,0)</f>
        <v>Q3</v>
      </c>
    </row>
    <row r="5982" spans="1:25" x14ac:dyDescent="0.3">
      <c r="A5982" t="s">
        <v>7775</v>
      </c>
      <c r="B5982" s="1">
        <v>45936</v>
      </c>
      <c r="C5982" t="s">
        <v>1673</v>
      </c>
      <c r="D5982" t="s">
        <v>155</v>
      </c>
      <c r="E5982" t="s">
        <v>119</v>
      </c>
      <c r="F5982" t="s">
        <v>538</v>
      </c>
      <c r="G5982" t="s">
        <v>32</v>
      </c>
      <c r="H5982" t="s">
        <v>50</v>
      </c>
      <c r="I5982" t="s">
        <v>58</v>
      </c>
      <c r="J5982">
        <v>2</v>
      </c>
      <c r="K5982">
        <v>6406.12</v>
      </c>
      <c r="L5982">
        <v>0.1</v>
      </c>
      <c r="M5982">
        <v>9208.66</v>
      </c>
      <c r="N5982" t="s">
        <v>52</v>
      </c>
      <c r="O5982" t="s">
        <v>53</v>
      </c>
      <c r="P5982" t="s">
        <v>71</v>
      </c>
      <c r="Q5982">
        <f>Sales_Data[[#This Row],[Quantity]]*Sales_Data[[#This Row],[Unit_Price]]</f>
        <v>12812.24</v>
      </c>
      <c r="R5982">
        <f>Sales_Data[[#This Row],[Gross_Sales]]*Sales_Data[[#This Row],[Discount]]</f>
        <v>1281.2240000000002</v>
      </c>
      <c r="S5982">
        <f>Sales_Data[[#This Row],[Gross_Sales]]-Sales_Data[[#This Row],[Discount_Amount]]</f>
        <v>11531.016</v>
      </c>
      <c r="T5982">
        <f>Sales_Data[[#This Row],[Net Sales]]-Sales_Data[[#This Row],[Cost]]</f>
        <v>2322.3559999999998</v>
      </c>
      <c r="U5982" s="2">
        <f>Sales_Data[[#This Row],[Profit]]/Sales_Data[[#This Row],[Net Sales]]</f>
        <v>0.20140081325010734</v>
      </c>
      <c r="V5982">
        <f>YEAR(Sales_Data[[#This Row],[Order_Date]])</f>
        <v>2025</v>
      </c>
      <c r="W5982" t="str">
        <f>TEXT(Sales_Data[[#This Row],[Order_Date]],"mmm")</f>
        <v>Oct</v>
      </c>
      <c r="X5982">
        <f>MONTH(Sales_Data[[#This Row],[Order_Date]])</f>
        <v>10</v>
      </c>
      <c r="Y5982" t="str">
        <f>"Q"&amp;ROUNDUP(MONTH(Sales_Data[[#This Row],[Order_Date]])/3,0)</f>
        <v>Q4</v>
      </c>
    </row>
    <row r="5983" spans="1:25" x14ac:dyDescent="0.3">
      <c r="A5983" t="s">
        <v>7776</v>
      </c>
      <c r="B5983" s="1">
        <v>45685</v>
      </c>
      <c r="C5983" t="s">
        <v>776</v>
      </c>
      <c r="D5983" t="s">
        <v>511</v>
      </c>
      <c r="E5983" t="s">
        <v>39</v>
      </c>
      <c r="F5983" t="s">
        <v>107</v>
      </c>
      <c r="G5983" t="s">
        <v>32</v>
      </c>
      <c r="H5983" t="s">
        <v>33</v>
      </c>
      <c r="I5983" t="s">
        <v>34</v>
      </c>
      <c r="J5983">
        <v>2</v>
      </c>
      <c r="K5983">
        <v>6568.54</v>
      </c>
      <c r="L5983">
        <v>0</v>
      </c>
      <c r="M5983">
        <v>9790.89</v>
      </c>
      <c r="N5983" t="s">
        <v>52</v>
      </c>
      <c r="O5983" t="s">
        <v>35</v>
      </c>
      <c r="P5983" t="s">
        <v>71</v>
      </c>
      <c r="Q5983">
        <f>Sales_Data[[#This Row],[Quantity]]*Sales_Data[[#This Row],[Unit_Price]]</f>
        <v>13137.08</v>
      </c>
      <c r="R5983">
        <f>Sales_Data[[#This Row],[Gross_Sales]]*Sales_Data[[#This Row],[Discount]]</f>
        <v>0</v>
      </c>
      <c r="S5983">
        <f>Sales_Data[[#This Row],[Gross_Sales]]-Sales_Data[[#This Row],[Discount_Amount]]</f>
        <v>13137.08</v>
      </c>
      <c r="T5983">
        <f>Sales_Data[[#This Row],[Net Sales]]-Sales_Data[[#This Row],[Cost]]</f>
        <v>3346.1900000000005</v>
      </c>
      <c r="U5983" s="2">
        <f>Sales_Data[[#This Row],[Profit]]/Sales_Data[[#This Row],[Net Sales]]</f>
        <v>0.2547133761840531</v>
      </c>
      <c r="V5983">
        <f>YEAR(Sales_Data[[#This Row],[Order_Date]])</f>
        <v>2025</v>
      </c>
      <c r="W5983" t="str">
        <f>TEXT(Sales_Data[[#This Row],[Order_Date]],"mmm")</f>
        <v>Jan</v>
      </c>
      <c r="X5983">
        <f>MONTH(Sales_Data[[#This Row],[Order_Date]])</f>
        <v>1</v>
      </c>
      <c r="Y5983" t="str">
        <f>"Q"&amp;ROUNDUP(MONTH(Sales_Data[[#This Row],[Order_Date]])/3,0)</f>
        <v>Q1</v>
      </c>
    </row>
    <row r="5984" spans="1:25" x14ac:dyDescent="0.3">
      <c r="A5984" t="s">
        <v>7777</v>
      </c>
      <c r="B5984" s="1">
        <v>45892</v>
      </c>
      <c r="C5984" t="s">
        <v>1730</v>
      </c>
      <c r="D5984" t="s">
        <v>209</v>
      </c>
      <c r="E5984" t="s">
        <v>30</v>
      </c>
      <c r="F5984" t="s">
        <v>31</v>
      </c>
      <c r="G5984" t="s">
        <v>41</v>
      </c>
      <c r="H5984" t="s">
        <v>147</v>
      </c>
      <c r="I5984" t="s">
        <v>369</v>
      </c>
      <c r="J5984">
        <v>4</v>
      </c>
      <c r="K5984">
        <v>2067.85</v>
      </c>
      <c r="L5984">
        <v>0</v>
      </c>
      <c r="M5984">
        <v>5709.11</v>
      </c>
      <c r="N5984" t="s">
        <v>24</v>
      </c>
      <c r="O5984" t="s">
        <v>35</v>
      </c>
      <c r="P5984" t="s">
        <v>71</v>
      </c>
      <c r="Q5984">
        <f>Sales_Data[[#This Row],[Quantity]]*Sales_Data[[#This Row],[Unit_Price]]</f>
        <v>8271.4</v>
      </c>
      <c r="R5984">
        <f>Sales_Data[[#This Row],[Gross_Sales]]*Sales_Data[[#This Row],[Discount]]</f>
        <v>0</v>
      </c>
      <c r="S5984">
        <f>Sales_Data[[#This Row],[Gross_Sales]]-Sales_Data[[#This Row],[Discount_Amount]]</f>
        <v>8271.4</v>
      </c>
      <c r="T5984">
        <f>Sales_Data[[#This Row],[Net Sales]]-Sales_Data[[#This Row],[Cost]]</f>
        <v>2562.29</v>
      </c>
      <c r="U5984" s="2">
        <f>Sales_Data[[#This Row],[Profit]]/Sales_Data[[#This Row],[Net Sales]]</f>
        <v>0.30977706313320602</v>
      </c>
      <c r="V5984">
        <f>YEAR(Sales_Data[[#This Row],[Order_Date]])</f>
        <v>2025</v>
      </c>
      <c r="W5984" t="str">
        <f>TEXT(Sales_Data[[#This Row],[Order_Date]],"mmm")</f>
        <v>Aug</v>
      </c>
      <c r="X5984">
        <f>MONTH(Sales_Data[[#This Row],[Order_Date]])</f>
        <v>8</v>
      </c>
      <c r="Y5984" t="str">
        <f>"Q"&amp;ROUNDUP(MONTH(Sales_Data[[#This Row],[Order_Date]])/3,0)</f>
        <v>Q3</v>
      </c>
    </row>
    <row r="5985" spans="1:25" x14ac:dyDescent="0.3">
      <c r="A5985" t="s">
        <v>7778</v>
      </c>
      <c r="B5985" s="1">
        <v>45970</v>
      </c>
      <c r="C5985" t="s">
        <v>1218</v>
      </c>
      <c r="D5985" t="s">
        <v>86</v>
      </c>
      <c r="E5985" t="s">
        <v>30</v>
      </c>
      <c r="F5985" t="s">
        <v>210</v>
      </c>
      <c r="G5985" t="s">
        <v>75</v>
      </c>
      <c r="H5985" t="s">
        <v>76</v>
      </c>
      <c r="I5985" t="s">
        <v>108</v>
      </c>
      <c r="J5985">
        <v>1</v>
      </c>
      <c r="K5985">
        <v>351.17</v>
      </c>
      <c r="L5985">
        <v>0.05</v>
      </c>
      <c r="M5985">
        <v>213.98</v>
      </c>
      <c r="N5985" t="s">
        <v>52</v>
      </c>
      <c r="O5985" t="s">
        <v>35</v>
      </c>
      <c r="P5985" t="s">
        <v>26</v>
      </c>
      <c r="Q5985">
        <f>Sales_Data[[#This Row],[Quantity]]*Sales_Data[[#This Row],[Unit_Price]]</f>
        <v>351.17</v>
      </c>
      <c r="R5985">
        <f>Sales_Data[[#This Row],[Gross_Sales]]*Sales_Data[[#This Row],[Discount]]</f>
        <v>17.558500000000002</v>
      </c>
      <c r="S5985">
        <f>Sales_Data[[#This Row],[Gross_Sales]]-Sales_Data[[#This Row],[Discount_Amount]]</f>
        <v>333.61150000000004</v>
      </c>
      <c r="T5985">
        <f>Sales_Data[[#This Row],[Net Sales]]-Sales_Data[[#This Row],[Cost]]</f>
        <v>119.63150000000005</v>
      </c>
      <c r="U5985" s="2">
        <f>Sales_Data[[#This Row],[Profit]]/Sales_Data[[#This Row],[Net Sales]]</f>
        <v>0.35859525226198746</v>
      </c>
      <c r="V5985">
        <f>YEAR(Sales_Data[[#This Row],[Order_Date]])</f>
        <v>2025</v>
      </c>
      <c r="W5985" t="str">
        <f>TEXT(Sales_Data[[#This Row],[Order_Date]],"mmm")</f>
        <v>Nov</v>
      </c>
      <c r="X5985">
        <f>MONTH(Sales_Data[[#This Row],[Order_Date]])</f>
        <v>11</v>
      </c>
      <c r="Y5985" t="str">
        <f>"Q"&amp;ROUNDUP(MONTH(Sales_Data[[#This Row],[Order_Date]])/3,0)</f>
        <v>Q4</v>
      </c>
    </row>
    <row r="5986" spans="1:25" x14ac:dyDescent="0.3">
      <c r="A5986" t="s">
        <v>7779</v>
      </c>
      <c r="B5986" s="1">
        <v>45683</v>
      </c>
      <c r="C5986" t="s">
        <v>3158</v>
      </c>
      <c r="D5986" t="s">
        <v>589</v>
      </c>
      <c r="E5986" t="s">
        <v>48</v>
      </c>
      <c r="F5986" t="s">
        <v>152</v>
      </c>
      <c r="G5986" t="s">
        <v>32</v>
      </c>
      <c r="H5986" t="s">
        <v>33</v>
      </c>
      <c r="I5986" t="s">
        <v>34</v>
      </c>
      <c r="J5986">
        <v>2</v>
      </c>
      <c r="K5986">
        <v>3272.27</v>
      </c>
      <c r="L5986">
        <v>0.15</v>
      </c>
      <c r="M5986">
        <v>4539.93</v>
      </c>
      <c r="N5986" t="s">
        <v>24</v>
      </c>
      <c r="O5986" t="s">
        <v>35</v>
      </c>
      <c r="P5986" t="s">
        <v>71</v>
      </c>
      <c r="Q5986">
        <f>Sales_Data[[#This Row],[Quantity]]*Sales_Data[[#This Row],[Unit_Price]]</f>
        <v>6544.54</v>
      </c>
      <c r="R5986">
        <f>Sales_Data[[#This Row],[Gross_Sales]]*Sales_Data[[#This Row],[Discount]]</f>
        <v>981.68099999999993</v>
      </c>
      <c r="S5986">
        <f>Sales_Data[[#This Row],[Gross_Sales]]-Sales_Data[[#This Row],[Discount_Amount]]</f>
        <v>5562.8590000000004</v>
      </c>
      <c r="T5986">
        <f>Sales_Data[[#This Row],[Net Sales]]-Sales_Data[[#This Row],[Cost]]</f>
        <v>1022.9290000000001</v>
      </c>
      <c r="U5986" s="2">
        <f>Sales_Data[[#This Row],[Profit]]/Sales_Data[[#This Row],[Net Sales]]</f>
        <v>0.18388548046966496</v>
      </c>
      <c r="V5986">
        <f>YEAR(Sales_Data[[#This Row],[Order_Date]])</f>
        <v>2025</v>
      </c>
      <c r="W5986" t="str">
        <f>TEXT(Sales_Data[[#This Row],[Order_Date]],"mmm")</f>
        <v>Jan</v>
      </c>
      <c r="X5986">
        <f>MONTH(Sales_Data[[#This Row],[Order_Date]])</f>
        <v>1</v>
      </c>
      <c r="Y5986" t="str">
        <f>"Q"&amp;ROUNDUP(MONTH(Sales_Data[[#This Row],[Order_Date]])/3,0)</f>
        <v>Q1</v>
      </c>
    </row>
    <row r="5987" spans="1:25" x14ac:dyDescent="0.3">
      <c r="A5987" t="s">
        <v>7780</v>
      </c>
      <c r="B5987" s="1">
        <v>45711</v>
      </c>
      <c r="C5987" t="s">
        <v>2981</v>
      </c>
      <c r="D5987" t="s">
        <v>474</v>
      </c>
      <c r="E5987" t="s">
        <v>30</v>
      </c>
      <c r="F5987" t="s">
        <v>210</v>
      </c>
      <c r="G5987" t="s">
        <v>21</v>
      </c>
      <c r="H5987" t="s">
        <v>297</v>
      </c>
      <c r="I5987" t="s">
        <v>297</v>
      </c>
      <c r="J5987">
        <v>3</v>
      </c>
      <c r="K5987">
        <v>4487.1099999999997</v>
      </c>
      <c r="L5987">
        <v>0.1</v>
      </c>
      <c r="M5987">
        <v>8990.56</v>
      </c>
      <c r="N5987" t="s">
        <v>24</v>
      </c>
      <c r="O5987" t="s">
        <v>25</v>
      </c>
      <c r="P5987" t="s">
        <v>71</v>
      </c>
      <c r="Q5987">
        <f>Sales_Data[[#This Row],[Quantity]]*Sales_Data[[#This Row],[Unit_Price]]</f>
        <v>13461.329999999998</v>
      </c>
      <c r="R5987">
        <f>Sales_Data[[#This Row],[Gross_Sales]]*Sales_Data[[#This Row],[Discount]]</f>
        <v>1346.1329999999998</v>
      </c>
      <c r="S5987">
        <f>Sales_Data[[#This Row],[Gross_Sales]]-Sales_Data[[#This Row],[Discount_Amount]]</f>
        <v>12115.196999999998</v>
      </c>
      <c r="T5987">
        <f>Sales_Data[[#This Row],[Net Sales]]-Sales_Data[[#This Row],[Cost]]</f>
        <v>3124.6369999999988</v>
      </c>
      <c r="U5987" s="2">
        <f>Sales_Data[[#This Row],[Profit]]/Sales_Data[[#This Row],[Net Sales]]</f>
        <v>0.25791053996067909</v>
      </c>
      <c r="V5987">
        <f>YEAR(Sales_Data[[#This Row],[Order_Date]])</f>
        <v>2025</v>
      </c>
      <c r="W5987" t="str">
        <f>TEXT(Sales_Data[[#This Row],[Order_Date]],"mmm")</f>
        <v>Feb</v>
      </c>
      <c r="X5987">
        <f>MONTH(Sales_Data[[#This Row],[Order_Date]])</f>
        <v>2</v>
      </c>
      <c r="Y5987" t="str">
        <f>"Q"&amp;ROUNDUP(MONTH(Sales_Data[[#This Row],[Order_Date]])/3,0)</f>
        <v>Q1</v>
      </c>
    </row>
    <row r="5988" spans="1:25" x14ac:dyDescent="0.3">
      <c r="A5988" t="s">
        <v>7781</v>
      </c>
      <c r="B5988" s="1">
        <v>45686</v>
      </c>
      <c r="C5988" t="s">
        <v>1472</v>
      </c>
      <c r="D5988" t="s">
        <v>1004</v>
      </c>
      <c r="E5988" t="s">
        <v>19</v>
      </c>
      <c r="F5988" t="s">
        <v>57</v>
      </c>
      <c r="G5988" t="s">
        <v>32</v>
      </c>
      <c r="H5988" t="s">
        <v>50</v>
      </c>
      <c r="I5988" t="s">
        <v>58</v>
      </c>
      <c r="J5988">
        <v>1</v>
      </c>
      <c r="K5988">
        <v>13199.53</v>
      </c>
      <c r="L5988">
        <v>0.15</v>
      </c>
      <c r="M5988">
        <v>9420.5300000000007</v>
      </c>
      <c r="N5988" t="s">
        <v>52</v>
      </c>
      <c r="O5988" t="s">
        <v>35</v>
      </c>
      <c r="P5988" t="s">
        <v>44</v>
      </c>
      <c r="Q5988">
        <f>Sales_Data[[#This Row],[Quantity]]*Sales_Data[[#This Row],[Unit_Price]]</f>
        <v>13199.53</v>
      </c>
      <c r="R5988">
        <f>Sales_Data[[#This Row],[Gross_Sales]]*Sales_Data[[#This Row],[Discount]]</f>
        <v>1979.9295</v>
      </c>
      <c r="S5988">
        <f>Sales_Data[[#This Row],[Gross_Sales]]-Sales_Data[[#This Row],[Discount_Amount]]</f>
        <v>11219.6005</v>
      </c>
      <c r="T5988">
        <f>Sales_Data[[#This Row],[Net Sales]]-Sales_Data[[#This Row],[Cost]]</f>
        <v>1799.0704999999998</v>
      </c>
      <c r="U5988" s="2">
        <f>Sales_Data[[#This Row],[Profit]]/Sales_Data[[#This Row],[Net Sales]]</f>
        <v>0.16035067380518583</v>
      </c>
      <c r="V5988">
        <f>YEAR(Sales_Data[[#This Row],[Order_Date]])</f>
        <v>2025</v>
      </c>
      <c r="W5988" t="str">
        <f>TEXT(Sales_Data[[#This Row],[Order_Date]],"mmm")</f>
        <v>Jan</v>
      </c>
      <c r="X5988">
        <f>MONTH(Sales_Data[[#This Row],[Order_Date]])</f>
        <v>1</v>
      </c>
      <c r="Y5988" t="str">
        <f>"Q"&amp;ROUNDUP(MONTH(Sales_Data[[#This Row],[Order_Date]])/3,0)</f>
        <v>Q1</v>
      </c>
    </row>
    <row r="5989" spans="1:25" x14ac:dyDescent="0.3">
      <c r="A5989" t="s">
        <v>7782</v>
      </c>
      <c r="B5989" s="1">
        <v>46010</v>
      </c>
      <c r="C5989" t="s">
        <v>630</v>
      </c>
      <c r="D5989" t="s">
        <v>756</v>
      </c>
      <c r="E5989" t="s">
        <v>119</v>
      </c>
      <c r="F5989" t="s">
        <v>249</v>
      </c>
      <c r="G5989" t="s">
        <v>67</v>
      </c>
      <c r="H5989" t="s">
        <v>133</v>
      </c>
      <c r="I5989" t="s">
        <v>134</v>
      </c>
      <c r="J5989">
        <v>2</v>
      </c>
      <c r="K5989">
        <v>1406.83</v>
      </c>
      <c r="L5989">
        <v>0.05</v>
      </c>
      <c r="M5989">
        <v>1957.61</v>
      </c>
      <c r="N5989" t="s">
        <v>52</v>
      </c>
      <c r="O5989" t="s">
        <v>35</v>
      </c>
      <c r="P5989" t="s">
        <v>26</v>
      </c>
      <c r="Q5989">
        <f>Sales_Data[[#This Row],[Quantity]]*Sales_Data[[#This Row],[Unit_Price]]</f>
        <v>2813.66</v>
      </c>
      <c r="R5989">
        <f>Sales_Data[[#This Row],[Gross_Sales]]*Sales_Data[[#This Row],[Discount]]</f>
        <v>140.68299999999999</v>
      </c>
      <c r="S5989">
        <f>Sales_Data[[#This Row],[Gross_Sales]]-Sales_Data[[#This Row],[Discount_Amount]]</f>
        <v>2672.9769999999999</v>
      </c>
      <c r="T5989">
        <f>Sales_Data[[#This Row],[Net Sales]]-Sales_Data[[#This Row],[Cost]]</f>
        <v>715.36699999999996</v>
      </c>
      <c r="U5989" s="2">
        <f>Sales_Data[[#This Row],[Profit]]/Sales_Data[[#This Row],[Net Sales]]</f>
        <v>0.26762931368283377</v>
      </c>
      <c r="V5989">
        <f>YEAR(Sales_Data[[#This Row],[Order_Date]])</f>
        <v>2025</v>
      </c>
      <c r="W5989" t="str">
        <f>TEXT(Sales_Data[[#This Row],[Order_Date]],"mmm")</f>
        <v>Dec</v>
      </c>
      <c r="X5989">
        <f>MONTH(Sales_Data[[#This Row],[Order_Date]])</f>
        <v>12</v>
      </c>
      <c r="Y5989" t="str">
        <f>"Q"&amp;ROUNDUP(MONTH(Sales_Data[[#This Row],[Order_Date]])/3,0)</f>
        <v>Q4</v>
      </c>
    </row>
    <row r="5990" spans="1:25" x14ac:dyDescent="0.3">
      <c r="A5990" t="s">
        <v>7783</v>
      </c>
      <c r="B5990" s="1">
        <v>45821</v>
      </c>
      <c r="C5990" t="s">
        <v>407</v>
      </c>
      <c r="D5990" t="s">
        <v>397</v>
      </c>
      <c r="E5990" t="s">
        <v>119</v>
      </c>
      <c r="F5990" t="s">
        <v>120</v>
      </c>
      <c r="G5990" t="s">
        <v>41</v>
      </c>
      <c r="H5990" t="s">
        <v>171</v>
      </c>
      <c r="I5990" t="s">
        <v>172</v>
      </c>
      <c r="J5990">
        <v>3</v>
      </c>
      <c r="K5990">
        <v>964.02</v>
      </c>
      <c r="L5990">
        <v>0.1</v>
      </c>
      <c r="M5990">
        <v>2251.4899999999998</v>
      </c>
      <c r="N5990" t="s">
        <v>24</v>
      </c>
      <c r="O5990" t="s">
        <v>35</v>
      </c>
      <c r="P5990" t="s">
        <v>44</v>
      </c>
      <c r="Q5990">
        <f>Sales_Data[[#This Row],[Quantity]]*Sales_Data[[#This Row],[Unit_Price]]</f>
        <v>2892.06</v>
      </c>
      <c r="R5990">
        <f>Sales_Data[[#This Row],[Gross_Sales]]*Sales_Data[[#This Row],[Discount]]</f>
        <v>289.20600000000002</v>
      </c>
      <c r="S5990">
        <f>Sales_Data[[#This Row],[Gross_Sales]]-Sales_Data[[#This Row],[Discount_Amount]]</f>
        <v>2602.8539999999998</v>
      </c>
      <c r="T5990">
        <f>Sales_Data[[#This Row],[Net Sales]]-Sales_Data[[#This Row],[Cost]]</f>
        <v>351.36400000000003</v>
      </c>
      <c r="U5990" s="2">
        <f>Sales_Data[[#This Row],[Profit]]/Sales_Data[[#This Row],[Net Sales]]</f>
        <v>0.13499182051701711</v>
      </c>
      <c r="V5990">
        <f>YEAR(Sales_Data[[#This Row],[Order_Date]])</f>
        <v>2025</v>
      </c>
      <c r="W5990" t="str">
        <f>TEXT(Sales_Data[[#This Row],[Order_Date]],"mmm")</f>
        <v>Jun</v>
      </c>
      <c r="X5990">
        <f>MONTH(Sales_Data[[#This Row],[Order_Date]])</f>
        <v>6</v>
      </c>
      <c r="Y5990" t="str">
        <f>"Q"&amp;ROUNDUP(MONTH(Sales_Data[[#This Row],[Order_Date]])/3,0)</f>
        <v>Q2</v>
      </c>
    </row>
    <row r="5991" spans="1:25" x14ac:dyDescent="0.3">
      <c r="A5991" t="s">
        <v>7784</v>
      </c>
      <c r="B5991" s="1">
        <v>45927</v>
      </c>
      <c r="C5991" t="s">
        <v>3813</v>
      </c>
      <c r="D5991" t="s">
        <v>106</v>
      </c>
      <c r="E5991" t="s">
        <v>48</v>
      </c>
      <c r="F5991" t="s">
        <v>126</v>
      </c>
      <c r="G5991" t="s">
        <v>41</v>
      </c>
      <c r="H5991" t="s">
        <v>171</v>
      </c>
      <c r="I5991" t="s">
        <v>191</v>
      </c>
      <c r="J5991">
        <v>1</v>
      </c>
      <c r="K5991">
        <v>52606.41</v>
      </c>
      <c r="L5991">
        <v>0.15</v>
      </c>
      <c r="M5991">
        <v>32044.21</v>
      </c>
      <c r="N5991" t="s">
        <v>52</v>
      </c>
      <c r="O5991" t="s">
        <v>25</v>
      </c>
      <c r="P5991" t="s">
        <v>44</v>
      </c>
      <c r="Q5991">
        <f>Sales_Data[[#This Row],[Quantity]]*Sales_Data[[#This Row],[Unit_Price]]</f>
        <v>52606.41</v>
      </c>
      <c r="R5991">
        <f>Sales_Data[[#This Row],[Gross_Sales]]*Sales_Data[[#This Row],[Discount]]</f>
        <v>7890.9615000000003</v>
      </c>
      <c r="S5991">
        <f>Sales_Data[[#This Row],[Gross_Sales]]-Sales_Data[[#This Row],[Discount_Amount]]</f>
        <v>44715.448500000006</v>
      </c>
      <c r="T5991">
        <f>Sales_Data[[#This Row],[Net Sales]]-Sales_Data[[#This Row],[Cost]]</f>
        <v>12671.238500000007</v>
      </c>
      <c r="U5991" s="2">
        <f>Sales_Data[[#This Row],[Profit]]/Sales_Data[[#This Row],[Net Sales]]</f>
        <v>0.28337496156389902</v>
      </c>
      <c r="V5991">
        <f>YEAR(Sales_Data[[#This Row],[Order_Date]])</f>
        <v>2025</v>
      </c>
      <c r="W5991" t="str">
        <f>TEXT(Sales_Data[[#This Row],[Order_Date]],"mmm")</f>
        <v>Sep</v>
      </c>
      <c r="X5991">
        <f>MONTH(Sales_Data[[#This Row],[Order_Date]])</f>
        <v>9</v>
      </c>
      <c r="Y5991" t="str">
        <f>"Q"&amp;ROUNDUP(MONTH(Sales_Data[[#This Row],[Order_Date]])/3,0)</f>
        <v>Q3</v>
      </c>
    </row>
    <row r="5992" spans="1:25" x14ac:dyDescent="0.3">
      <c r="A5992" t="s">
        <v>7785</v>
      </c>
      <c r="B5992" s="1">
        <v>45991</v>
      </c>
      <c r="C5992" t="s">
        <v>2586</v>
      </c>
      <c r="D5992" t="s">
        <v>662</v>
      </c>
      <c r="E5992" t="s">
        <v>19</v>
      </c>
      <c r="F5992" t="s">
        <v>81</v>
      </c>
      <c r="G5992" t="s">
        <v>32</v>
      </c>
      <c r="H5992" t="s">
        <v>33</v>
      </c>
      <c r="I5992" t="s">
        <v>34</v>
      </c>
      <c r="J5992">
        <v>1</v>
      </c>
      <c r="K5992">
        <v>14710.59</v>
      </c>
      <c r="L5992">
        <v>0.05</v>
      </c>
      <c r="M5992">
        <v>10248.200000000001</v>
      </c>
      <c r="N5992" t="s">
        <v>70</v>
      </c>
      <c r="O5992" t="s">
        <v>35</v>
      </c>
      <c r="P5992" t="s">
        <v>44</v>
      </c>
      <c r="Q5992">
        <f>Sales_Data[[#This Row],[Quantity]]*Sales_Data[[#This Row],[Unit_Price]]</f>
        <v>14710.59</v>
      </c>
      <c r="R5992">
        <f>Sales_Data[[#This Row],[Gross_Sales]]*Sales_Data[[#This Row],[Discount]]</f>
        <v>735.5295000000001</v>
      </c>
      <c r="S5992">
        <f>Sales_Data[[#This Row],[Gross_Sales]]-Sales_Data[[#This Row],[Discount_Amount]]</f>
        <v>13975.0605</v>
      </c>
      <c r="T5992">
        <f>Sales_Data[[#This Row],[Net Sales]]-Sales_Data[[#This Row],[Cost]]</f>
        <v>3726.8604999999989</v>
      </c>
      <c r="U5992" s="2">
        <f>Sales_Data[[#This Row],[Profit]]/Sales_Data[[#This Row],[Net Sales]]</f>
        <v>0.26667938217512538</v>
      </c>
      <c r="V5992">
        <f>YEAR(Sales_Data[[#This Row],[Order_Date]])</f>
        <v>2025</v>
      </c>
      <c r="W5992" t="str">
        <f>TEXT(Sales_Data[[#This Row],[Order_Date]],"mmm")</f>
        <v>Nov</v>
      </c>
      <c r="X5992">
        <f>MONTH(Sales_Data[[#This Row],[Order_Date]])</f>
        <v>11</v>
      </c>
      <c r="Y5992" t="str">
        <f>"Q"&amp;ROUNDUP(MONTH(Sales_Data[[#This Row],[Order_Date]])/3,0)</f>
        <v>Q4</v>
      </c>
    </row>
    <row r="5993" spans="1:25" x14ac:dyDescent="0.3">
      <c r="A5993" t="s">
        <v>7786</v>
      </c>
      <c r="B5993" s="1">
        <v>45692</v>
      </c>
      <c r="C5993" t="s">
        <v>785</v>
      </c>
      <c r="D5993" t="s">
        <v>252</v>
      </c>
      <c r="E5993" t="s">
        <v>39</v>
      </c>
      <c r="F5993" t="s">
        <v>405</v>
      </c>
      <c r="G5993" t="s">
        <v>41</v>
      </c>
      <c r="H5993" t="s">
        <v>147</v>
      </c>
      <c r="I5993" t="s">
        <v>369</v>
      </c>
      <c r="J5993">
        <v>2</v>
      </c>
      <c r="K5993">
        <v>1195.44</v>
      </c>
      <c r="L5993">
        <v>0.2</v>
      </c>
      <c r="M5993">
        <v>1512.79</v>
      </c>
      <c r="N5993" t="s">
        <v>52</v>
      </c>
      <c r="O5993" t="s">
        <v>35</v>
      </c>
      <c r="P5993" t="s">
        <v>44</v>
      </c>
      <c r="Q5993">
        <f>Sales_Data[[#This Row],[Quantity]]*Sales_Data[[#This Row],[Unit_Price]]</f>
        <v>2390.88</v>
      </c>
      <c r="R5993">
        <f>Sales_Data[[#This Row],[Gross_Sales]]*Sales_Data[[#This Row],[Discount]]</f>
        <v>478.17600000000004</v>
      </c>
      <c r="S5993">
        <f>Sales_Data[[#This Row],[Gross_Sales]]-Sales_Data[[#This Row],[Discount_Amount]]</f>
        <v>1912.7040000000002</v>
      </c>
      <c r="T5993">
        <f>Sales_Data[[#This Row],[Net Sales]]-Sales_Data[[#This Row],[Cost]]</f>
        <v>399.91400000000021</v>
      </c>
      <c r="U5993" s="2">
        <f>Sales_Data[[#This Row],[Profit]]/Sales_Data[[#This Row],[Net Sales]]</f>
        <v>0.20908305728434728</v>
      </c>
      <c r="V5993">
        <f>YEAR(Sales_Data[[#This Row],[Order_Date]])</f>
        <v>2025</v>
      </c>
      <c r="W5993" t="str">
        <f>TEXT(Sales_Data[[#This Row],[Order_Date]],"mmm")</f>
        <v>Feb</v>
      </c>
      <c r="X5993">
        <f>MONTH(Sales_Data[[#This Row],[Order_Date]])</f>
        <v>2</v>
      </c>
      <c r="Y5993" t="str">
        <f>"Q"&amp;ROUNDUP(MONTH(Sales_Data[[#This Row],[Order_Date]])/3,0)</f>
        <v>Q1</v>
      </c>
    </row>
    <row r="5994" spans="1:25" x14ac:dyDescent="0.3">
      <c r="A5994" t="s">
        <v>7787</v>
      </c>
      <c r="B5994" s="1">
        <v>45943</v>
      </c>
      <c r="C5994" t="s">
        <v>6990</v>
      </c>
      <c r="D5994" t="s">
        <v>463</v>
      </c>
      <c r="E5994" t="s">
        <v>39</v>
      </c>
      <c r="F5994" t="s">
        <v>405</v>
      </c>
      <c r="G5994" t="s">
        <v>32</v>
      </c>
      <c r="H5994" t="s">
        <v>33</v>
      </c>
      <c r="I5994" t="s">
        <v>161</v>
      </c>
      <c r="J5994">
        <v>1</v>
      </c>
      <c r="K5994">
        <v>2390.0300000000002</v>
      </c>
      <c r="L5994">
        <v>0.15</v>
      </c>
      <c r="M5994">
        <v>1427.36</v>
      </c>
      <c r="N5994" t="s">
        <v>24</v>
      </c>
      <c r="O5994" t="s">
        <v>35</v>
      </c>
      <c r="P5994" t="s">
        <v>71</v>
      </c>
      <c r="Q5994">
        <f>Sales_Data[[#This Row],[Quantity]]*Sales_Data[[#This Row],[Unit_Price]]</f>
        <v>2390.0300000000002</v>
      </c>
      <c r="R5994">
        <f>Sales_Data[[#This Row],[Gross_Sales]]*Sales_Data[[#This Row],[Discount]]</f>
        <v>358.50450000000001</v>
      </c>
      <c r="S5994">
        <f>Sales_Data[[#This Row],[Gross_Sales]]-Sales_Data[[#This Row],[Discount_Amount]]</f>
        <v>2031.5255000000002</v>
      </c>
      <c r="T5994">
        <f>Sales_Data[[#This Row],[Net Sales]]-Sales_Data[[#This Row],[Cost]]</f>
        <v>604.16550000000029</v>
      </c>
      <c r="U5994" s="2">
        <f>Sales_Data[[#This Row],[Profit]]/Sales_Data[[#This Row],[Net Sales]]</f>
        <v>0.29739498716604851</v>
      </c>
      <c r="V5994">
        <f>YEAR(Sales_Data[[#This Row],[Order_Date]])</f>
        <v>2025</v>
      </c>
      <c r="W5994" t="str">
        <f>TEXT(Sales_Data[[#This Row],[Order_Date]],"mmm")</f>
        <v>Oct</v>
      </c>
      <c r="X5994">
        <f>MONTH(Sales_Data[[#This Row],[Order_Date]])</f>
        <v>10</v>
      </c>
      <c r="Y5994" t="str">
        <f>"Q"&amp;ROUNDUP(MONTH(Sales_Data[[#This Row],[Order_Date]])/3,0)</f>
        <v>Q4</v>
      </c>
    </row>
    <row r="5995" spans="1:25" x14ac:dyDescent="0.3">
      <c r="A5995" t="s">
        <v>7788</v>
      </c>
      <c r="B5995" s="1">
        <v>46005</v>
      </c>
      <c r="C5995" t="s">
        <v>4260</v>
      </c>
      <c r="D5995" t="s">
        <v>271</v>
      </c>
      <c r="E5995" t="s">
        <v>48</v>
      </c>
      <c r="F5995" t="s">
        <v>49</v>
      </c>
      <c r="G5995" t="s">
        <v>75</v>
      </c>
      <c r="H5995" t="s">
        <v>76</v>
      </c>
      <c r="I5995" t="s">
        <v>77</v>
      </c>
      <c r="J5995">
        <v>1</v>
      </c>
      <c r="K5995">
        <v>51031.66</v>
      </c>
      <c r="L5995">
        <v>0.2</v>
      </c>
      <c r="M5995">
        <v>31974.05</v>
      </c>
      <c r="N5995" t="s">
        <v>70</v>
      </c>
      <c r="O5995" t="s">
        <v>35</v>
      </c>
      <c r="P5995" t="s">
        <v>44</v>
      </c>
      <c r="Q5995">
        <f>Sales_Data[[#This Row],[Quantity]]*Sales_Data[[#This Row],[Unit_Price]]</f>
        <v>51031.66</v>
      </c>
      <c r="R5995">
        <f>Sales_Data[[#This Row],[Gross_Sales]]*Sales_Data[[#This Row],[Discount]]</f>
        <v>10206.332000000002</v>
      </c>
      <c r="S5995">
        <f>Sales_Data[[#This Row],[Gross_Sales]]-Sales_Data[[#This Row],[Discount_Amount]]</f>
        <v>40825.328000000001</v>
      </c>
      <c r="T5995">
        <f>Sales_Data[[#This Row],[Net Sales]]-Sales_Data[[#This Row],[Cost]]</f>
        <v>8851.2780000000021</v>
      </c>
      <c r="U5995" s="2">
        <f>Sales_Data[[#This Row],[Profit]]/Sales_Data[[#This Row],[Net Sales]]</f>
        <v>0.21680849692132301</v>
      </c>
      <c r="V5995">
        <f>YEAR(Sales_Data[[#This Row],[Order_Date]])</f>
        <v>2025</v>
      </c>
      <c r="W5995" t="str">
        <f>TEXT(Sales_Data[[#This Row],[Order_Date]],"mmm")</f>
        <v>Dec</v>
      </c>
      <c r="X5995">
        <f>MONTH(Sales_Data[[#This Row],[Order_Date]])</f>
        <v>12</v>
      </c>
      <c r="Y5995" t="str">
        <f>"Q"&amp;ROUNDUP(MONTH(Sales_Data[[#This Row],[Order_Date]])/3,0)</f>
        <v>Q4</v>
      </c>
    </row>
    <row r="5996" spans="1:25" x14ac:dyDescent="0.3">
      <c r="A5996" t="s">
        <v>7789</v>
      </c>
      <c r="B5996" s="1">
        <v>45930</v>
      </c>
      <c r="C5996" t="s">
        <v>2766</v>
      </c>
      <c r="D5996" t="s">
        <v>356</v>
      </c>
      <c r="E5996" t="s">
        <v>48</v>
      </c>
      <c r="F5996" t="s">
        <v>126</v>
      </c>
      <c r="G5996" t="s">
        <v>41</v>
      </c>
      <c r="H5996" t="s">
        <v>171</v>
      </c>
      <c r="I5996" t="s">
        <v>191</v>
      </c>
      <c r="J5996">
        <v>5</v>
      </c>
      <c r="K5996">
        <v>34863.67</v>
      </c>
      <c r="L5996">
        <v>0.15</v>
      </c>
      <c r="M5996">
        <v>92370.65</v>
      </c>
      <c r="N5996" t="s">
        <v>109</v>
      </c>
      <c r="O5996" t="s">
        <v>53</v>
      </c>
      <c r="P5996" t="s">
        <v>71</v>
      </c>
      <c r="Q5996">
        <f>Sales_Data[[#This Row],[Quantity]]*Sales_Data[[#This Row],[Unit_Price]]</f>
        <v>174318.34999999998</v>
      </c>
      <c r="R5996">
        <f>Sales_Data[[#This Row],[Gross_Sales]]*Sales_Data[[#This Row],[Discount]]</f>
        <v>26147.752499999995</v>
      </c>
      <c r="S5996">
        <f>Sales_Data[[#This Row],[Gross_Sales]]-Sales_Data[[#This Row],[Discount_Amount]]</f>
        <v>148170.59749999997</v>
      </c>
      <c r="T5996">
        <f>Sales_Data[[#This Row],[Net Sales]]-Sales_Data[[#This Row],[Cost]]</f>
        <v>55799.94749999998</v>
      </c>
      <c r="U5996" s="2">
        <f>Sales_Data[[#This Row],[Profit]]/Sales_Data[[#This Row],[Net Sales]]</f>
        <v>0.3765925793745955</v>
      </c>
      <c r="V5996">
        <f>YEAR(Sales_Data[[#This Row],[Order_Date]])</f>
        <v>2025</v>
      </c>
      <c r="W5996" t="str">
        <f>TEXT(Sales_Data[[#This Row],[Order_Date]],"mmm")</f>
        <v>Sep</v>
      </c>
      <c r="X5996">
        <f>MONTH(Sales_Data[[#This Row],[Order_Date]])</f>
        <v>9</v>
      </c>
      <c r="Y5996" t="str">
        <f>"Q"&amp;ROUNDUP(MONTH(Sales_Data[[#This Row],[Order_Date]])/3,0)</f>
        <v>Q3</v>
      </c>
    </row>
    <row r="5997" spans="1:25" x14ac:dyDescent="0.3">
      <c r="A5997" t="s">
        <v>7790</v>
      </c>
      <c r="B5997" s="1">
        <v>45865</v>
      </c>
      <c r="C5997" t="s">
        <v>628</v>
      </c>
      <c r="D5997" t="s">
        <v>522</v>
      </c>
      <c r="E5997" t="s">
        <v>19</v>
      </c>
      <c r="F5997" t="s">
        <v>66</v>
      </c>
      <c r="G5997" t="s">
        <v>41</v>
      </c>
      <c r="H5997" t="s">
        <v>171</v>
      </c>
      <c r="I5997" t="s">
        <v>172</v>
      </c>
      <c r="J5997">
        <v>2</v>
      </c>
      <c r="K5997">
        <v>17248.919999999998</v>
      </c>
      <c r="L5997">
        <v>0.1</v>
      </c>
      <c r="M5997">
        <v>21224.74</v>
      </c>
      <c r="N5997" t="s">
        <v>24</v>
      </c>
      <c r="O5997" t="s">
        <v>35</v>
      </c>
      <c r="P5997" t="s">
        <v>71</v>
      </c>
      <c r="Q5997">
        <f>Sales_Data[[#This Row],[Quantity]]*Sales_Data[[#This Row],[Unit_Price]]</f>
        <v>34497.839999999997</v>
      </c>
      <c r="R5997">
        <f>Sales_Data[[#This Row],[Gross_Sales]]*Sales_Data[[#This Row],[Discount]]</f>
        <v>3449.7839999999997</v>
      </c>
      <c r="S5997">
        <f>Sales_Data[[#This Row],[Gross_Sales]]-Sales_Data[[#This Row],[Discount_Amount]]</f>
        <v>31048.055999999997</v>
      </c>
      <c r="T5997">
        <f>Sales_Data[[#This Row],[Net Sales]]-Sales_Data[[#This Row],[Cost]]</f>
        <v>9823.3159999999953</v>
      </c>
      <c r="U5997" s="2">
        <f>Sales_Data[[#This Row],[Profit]]/Sales_Data[[#This Row],[Net Sales]]</f>
        <v>0.31639069447697454</v>
      </c>
      <c r="V5997">
        <f>YEAR(Sales_Data[[#This Row],[Order_Date]])</f>
        <v>2025</v>
      </c>
      <c r="W5997" t="str">
        <f>TEXT(Sales_Data[[#This Row],[Order_Date]],"mmm")</f>
        <v>Jul</v>
      </c>
      <c r="X5997">
        <f>MONTH(Sales_Data[[#This Row],[Order_Date]])</f>
        <v>7</v>
      </c>
      <c r="Y5997" t="str">
        <f>"Q"&amp;ROUNDUP(MONTH(Sales_Data[[#This Row],[Order_Date]])/3,0)</f>
        <v>Q3</v>
      </c>
    </row>
    <row r="5998" spans="1:25" x14ac:dyDescent="0.3">
      <c r="A5998" t="s">
        <v>7791</v>
      </c>
      <c r="B5998" s="1">
        <v>45895</v>
      </c>
      <c r="C5998" t="s">
        <v>915</v>
      </c>
      <c r="D5998" t="s">
        <v>444</v>
      </c>
      <c r="E5998" t="s">
        <v>19</v>
      </c>
      <c r="F5998" t="s">
        <v>113</v>
      </c>
      <c r="G5998" t="s">
        <v>21</v>
      </c>
      <c r="H5998" t="s">
        <v>127</v>
      </c>
      <c r="I5998" t="s">
        <v>128</v>
      </c>
      <c r="J5998">
        <v>3</v>
      </c>
      <c r="K5998">
        <v>9022.3799999999992</v>
      </c>
      <c r="L5998">
        <v>0.15</v>
      </c>
      <c r="M5998">
        <v>15660.81</v>
      </c>
      <c r="N5998" t="s">
        <v>24</v>
      </c>
      <c r="O5998" t="s">
        <v>53</v>
      </c>
      <c r="P5998" t="s">
        <v>44</v>
      </c>
      <c r="Q5998">
        <f>Sales_Data[[#This Row],[Quantity]]*Sales_Data[[#This Row],[Unit_Price]]</f>
        <v>27067.14</v>
      </c>
      <c r="R5998">
        <f>Sales_Data[[#This Row],[Gross_Sales]]*Sales_Data[[#This Row],[Discount]]</f>
        <v>4060.0709999999999</v>
      </c>
      <c r="S5998">
        <f>Sales_Data[[#This Row],[Gross_Sales]]-Sales_Data[[#This Row],[Discount_Amount]]</f>
        <v>23007.069</v>
      </c>
      <c r="T5998">
        <f>Sales_Data[[#This Row],[Net Sales]]-Sales_Data[[#This Row],[Cost]]</f>
        <v>7346.259</v>
      </c>
      <c r="U5998" s="2">
        <f>Sales_Data[[#This Row],[Profit]]/Sales_Data[[#This Row],[Net Sales]]</f>
        <v>0.31930442769567913</v>
      </c>
      <c r="V5998">
        <f>YEAR(Sales_Data[[#This Row],[Order_Date]])</f>
        <v>2025</v>
      </c>
      <c r="W5998" t="str">
        <f>TEXT(Sales_Data[[#This Row],[Order_Date]],"mmm")</f>
        <v>Aug</v>
      </c>
      <c r="X5998">
        <f>MONTH(Sales_Data[[#This Row],[Order_Date]])</f>
        <v>8</v>
      </c>
      <c r="Y5998" t="str">
        <f>"Q"&amp;ROUNDUP(MONTH(Sales_Data[[#This Row],[Order_Date]])/3,0)</f>
        <v>Q3</v>
      </c>
    </row>
    <row r="5999" spans="1:25" x14ac:dyDescent="0.3">
      <c r="A5999" t="s">
        <v>7792</v>
      </c>
      <c r="B5999" s="1">
        <v>45750</v>
      </c>
      <c r="C5999" t="s">
        <v>1559</v>
      </c>
      <c r="D5999" t="s">
        <v>393</v>
      </c>
      <c r="E5999" t="s">
        <v>119</v>
      </c>
      <c r="F5999" t="s">
        <v>184</v>
      </c>
      <c r="G5999" t="s">
        <v>75</v>
      </c>
      <c r="H5999" t="s">
        <v>76</v>
      </c>
      <c r="I5999" t="s">
        <v>77</v>
      </c>
      <c r="J5999">
        <v>1</v>
      </c>
      <c r="K5999">
        <v>6254.14</v>
      </c>
      <c r="L5999">
        <v>0.05</v>
      </c>
      <c r="M5999">
        <v>3855.12</v>
      </c>
      <c r="N5999" t="s">
        <v>24</v>
      </c>
      <c r="O5999" t="s">
        <v>35</v>
      </c>
      <c r="P5999" t="s">
        <v>44</v>
      </c>
      <c r="Q5999">
        <f>Sales_Data[[#This Row],[Quantity]]*Sales_Data[[#This Row],[Unit_Price]]</f>
        <v>6254.14</v>
      </c>
      <c r="R5999">
        <f>Sales_Data[[#This Row],[Gross_Sales]]*Sales_Data[[#This Row],[Discount]]</f>
        <v>312.70700000000005</v>
      </c>
      <c r="S5999">
        <f>Sales_Data[[#This Row],[Gross_Sales]]-Sales_Data[[#This Row],[Discount_Amount]]</f>
        <v>5941.433</v>
      </c>
      <c r="T5999">
        <f>Sales_Data[[#This Row],[Net Sales]]-Sales_Data[[#This Row],[Cost]]</f>
        <v>2086.3130000000001</v>
      </c>
      <c r="U5999" s="2">
        <f>Sales_Data[[#This Row],[Profit]]/Sales_Data[[#This Row],[Net Sales]]</f>
        <v>0.35114643218226987</v>
      </c>
      <c r="V5999">
        <f>YEAR(Sales_Data[[#This Row],[Order_Date]])</f>
        <v>2025</v>
      </c>
      <c r="W5999" t="str">
        <f>TEXT(Sales_Data[[#This Row],[Order_Date]],"mmm")</f>
        <v>Apr</v>
      </c>
      <c r="X5999">
        <f>MONTH(Sales_Data[[#This Row],[Order_Date]])</f>
        <v>4</v>
      </c>
      <c r="Y5999" t="str">
        <f>"Q"&amp;ROUNDUP(MONTH(Sales_Data[[#This Row],[Order_Date]])/3,0)</f>
        <v>Q2</v>
      </c>
    </row>
    <row r="6000" spans="1:25" x14ac:dyDescent="0.3">
      <c r="A6000" t="s">
        <v>7793</v>
      </c>
      <c r="B6000" s="1">
        <v>45830</v>
      </c>
      <c r="C6000" t="s">
        <v>3208</v>
      </c>
      <c r="D6000" t="s">
        <v>18</v>
      </c>
      <c r="E6000" t="s">
        <v>30</v>
      </c>
      <c r="F6000" t="s">
        <v>210</v>
      </c>
      <c r="G6000" t="s">
        <v>21</v>
      </c>
      <c r="H6000" t="s">
        <v>127</v>
      </c>
      <c r="I6000" t="s">
        <v>128</v>
      </c>
      <c r="J6000">
        <v>4</v>
      </c>
      <c r="K6000">
        <v>2671.47</v>
      </c>
      <c r="L6000">
        <v>0.1</v>
      </c>
      <c r="M6000">
        <v>8276.9599999999991</v>
      </c>
      <c r="N6000" t="s">
        <v>24</v>
      </c>
      <c r="O6000" t="s">
        <v>35</v>
      </c>
      <c r="P6000" t="s">
        <v>71</v>
      </c>
      <c r="Q6000">
        <f>Sales_Data[[#This Row],[Quantity]]*Sales_Data[[#This Row],[Unit_Price]]</f>
        <v>10685.88</v>
      </c>
      <c r="R6000">
        <f>Sales_Data[[#This Row],[Gross_Sales]]*Sales_Data[[#This Row],[Discount]]</f>
        <v>1068.588</v>
      </c>
      <c r="S6000">
        <f>Sales_Data[[#This Row],[Gross_Sales]]-Sales_Data[[#This Row],[Discount_Amount]]</f>
        <v>9617.2919999999995</v>
      </c>
      <c r="T6000">
        <f>Sales_Data[[#This Row],[Net Sales]]-Sales_Data[[#This Row],[Cost]]</f>
        <v>1340.3320000000003</v>
      </c>
      <c r="U6000" s="2">
        <f>Sales_Data[[#This Row],[Profit]]/Sales_Data[[#This Row],[Net Sales]]</f>
        <v>0.13936688207033751</v>
      </c>
      <c r="V6000">
        <f>YEAR(Sales_Data[[#This Row],[Order_Date]])</f>
        <v>2025</v>
      </c>
      <c r="W6000" t="str">
        <f>TEXT(Sales_Data[[#This Row],[Order_Date]],"mmm")</f>
        <v>Jun</v>
      </c>
      <c r="X6000">
        <f>MONTH(Sales_Data[[#This Row],[Order_Date]])</f>
        <v>6</v>
      </c>
      <c r="Y6000" t="str">
        <f>"Q"&amp;ROUNDUP(MONTH(Sales_Data[[#This Row],[Order_Date]])/3,0)</f>
        <v>Q2</v>
      </c>
    </row>
    <row r="6001" spans="1:25" x14ac:dyDescent="0.3">
      <c r="A6001" t="s">
        <v>7794</v>
      </c>
      <c r="B6001" s="1">
        <v>45736</v>
      </c>
      <c r="C6001" t="s">
        <v>535</v>
      </c>
      <c r="D6001" t="s">
        <v>857</v>
      </c>
      <c r="E6001" t="s">
        <v>19</v>
      </c>
      <c r="F6001" t="s">
        <v>66</v>
      </c>
      <c r="G6001" t="s">
        <v>41</v>
      </c>
      <c r="H6001" t="s">
        <v>42</v>
      </c>
      <c r="I6001" t="s">
        <v>43</v>
      </c>
      <c r="J6001">
        <v>3</v>
      </c>
      <c r="K6001">
        <v>17013.3</v>
      </c>
      <c r="L6001">
        <v>0</v>
      </c>
      <c r="M6001">
        <v>44702.37</v>
      </c>
      <c r="N6001" t="s">
        <v>52</v>
      </c>
      <c r="O6001" t="s">
        <v>35</v>
      </c>
      <c r="P6001" t="s">
        <v>71</v>
      </c>
      <c r="Q6001">
        <f>Sales_Data[[#This Row],[Quantity]]*Sales_Data[[#This Row],[Unit_Price]]</f>
        <v>51039.899999999994</v>
      </c>
      <c r="R6001">
        <f>Sales_Data[[#This Row],[Gross_Sales]]*Sales_Data[[#This Row],[Discount]]</f>
        <v>0</v>
      </c>
      <c r="S6001">
        <f>Sales_Data[[#This Row],[Gross_Sales]]-Sales_Data[[#This Row],[Discount_Amount]]</f>
        <v>51039.899999999994</v>
      </c>
      <c r="T6001">
        <f>Sales_Data[[#This Row],[Net Sales]]-Sales_Data[[#This Row],[Cost]]</f>
        <v>6337.5299999999916</v>
      </c>
      <c r="U6001" s="2">
        <f>Sales_Data[[#This Row],[Profit]]/Sales_Data[[#This Row],[Net Sales]]</f>
        <v>0.12416815079966835</v>
      </c>
      <c r="V6001">
        <f>YEAR(Sales_Data[[#This Row],[Order_Date]])</f>
        <v>2025</v>
      </c>
      <c r="W6001" t="str">
        <f>TEXT(Sales_Data[[#This Row],[Order_Date]],"mmm")</f>
        <v>Mar</v>
      </c>
      <c r="X6001">
        <f>MONTH(Sales_Data[[#This Row],[Order_Date]])</f>
        <v>3</v>
      </c>
      <c r="Y6001" t="str">
        <f>"Q"&amp;ROUNDUP(MONTH(Sales_Data[[#This Row],[Order_Date]])/3,0)</f>
        <v>Q1</v>
      </c>
    </row>
    <row r="6002" spans="1:25" x14ac:dyDescent="0.3">
      <c r="A6002" t="s">
        <v>7795</v>
      </c>
      <c r="B6002" s="1">
        <v>45767</v>
      </c>
      <c r="C6002" t="s">
        <v>1732</v>
      </c>
      <c r="D6002" t="s">
        <v>1122</v>
      </c>
      <c r="E6002" t="s">
        <v>48</v>
      </c>
      <c r="F6002" t="s">
        <v>164</v>
      </c>
      <c r="G6002" t="s">
        <v>21</v>
      </c>
      <c r="H6002" t="s">
        <v>127</v>
      </c>
      <c r="I6002" t="s">
        <v>342</v>
      </c>
      <c r="J6002">
        <v>3</v>
      </c>
      <c r="K6002">
        <v>26814.85</v>
      </c>
      <c r="L6002">
        <v>0.1</v>
      </c>
      <c r="M6002">
        <v>45646.1</v>
      </c>
      <c r="N6002" t="s">
        <v>52</v>
      </c>
      <c r="O6002" t="s">
        <v>25</v>
      </c>
      <c r="P6002" t="s">
        <v>44</v>
      </c>
      <c r="Q6002">
        <f>Sales_Data[[#This Row],[Quantity]]*Sales_Data[[#This Row],[Unit_Price]]</f>
        <v>80444.549999999988</v>
      </c>
      <c r="R6002">
        <f>Sales_Data[[#This Row],[Gross_Sales]]*Sales_Data[[#This Row],[Discount]]</f>
        <v>8044.454999999999</v>
      </c>
      <c r="S6002">
        <f>Sales_Data[[#This Row],[Gross_Sales]]-Sales_Data[[#This Row],[Discount_Amount]]</f>
        <v>72400.094999999987</v>
      </c>
      <c r="T6002">
        <f>Sales_Data[[#This Row],[Net Sales]]-Sales_Data[[#This Row],[Cost]]</f>
        <v>26753.994999999988</v>
      </c>
      <c r="U6002" s="2">
        <f>Sales_Data[[#This Row],[Profit]]/Sales_Data[[#This Row],[Net Sales]]</f>
        <v>0.36952983279925244</v>
      </c>
      <c r="V6002">
        <f>YEAR(Sales_Data[[#This Row],[Order_Date]])</f>
        <v>2025</v>
      </c>
      <c r="W6002" t="str">
        <f>TEXT(Sales_Data[[#This Row],[Order_Date]],"mmm")</f>
        <v>Apr</v>
      </c>
      <c r="X6002">
        <f>MONTH(Sales_Data[[#This Row],[Order_Date]])</f>
        <v>4</v>
      </c>
      <c r="Y6002" t="str">
        <f>"Q"&amp;ROUNDUP(MONTH(Sales_Data[[#This Row],[Order_Date]])/3,0)</f>
        <v>Q2</v>
      </c>
    </row>
    <row r="6003" spans="1:25" x14ac:dyDescent="0.3">
      <c r="A6003" t="s">
        <v>7796</v>
      </c>
      <c r="B6003" s="1">
        <v>45874</v>
      </c>
      <c r="C6003" t="s">
        <v>4523</v>
      </c>
      <c r="D6003" t="s">
        <v>624</v>
      </c>
      <c r="E6003" t="s">
        <v>48</v>
      </c>
      <c r="F6003" t="s">
        <v>49</v>
      </c>
      <c r="G6003" t="s">
        <v>32</v>
      </c>
      <c r="H6003" t="s">
        <v>33</v>
      </c>
      <c r="I6003" t="s">
        <v>161</v>
      </c>
      <c r="J6003">
        <v>1</v>
      </c>
      <c r="K6003">
        <v>16092.07</v>
      </c>
      <c r="L6003">
        <v>0.1</v>
      </c>
      <c r="M6003">
        <v>10652.71</v>
      </c>
      <c r="N6003" t="s">
        <v>70</v>
      </c>
      <c r="O6003" t="s">
        <v>35</v>
      </c>
      <c r="P6003" t="s">
        <v>44</v>
      </c>
      <c r="Q6003">
        <f>Sales_Data[[#This Row],[Quantity]]*Sales_Data[[#This Row],[Unit_Price]]</f>
        <v>16092.07</v>
      </c>
      <c r="R6003">
        <f>Sales_Data[[#This Row],[Gross_Sales]]*Sales_Data[[#This Row],[Discount]]</f>
        <v>1609.2070000000001</v>
      </c>
      <c r="S6003">
        <f>Sales_Data[[#This Row],[Gross_Sales]]-Sales_Data[[#This Row],[Discount_Amount]]</f>
        <v>14482.862999999999</v>
      </c>
      <c r="T6003">
        <f>Sales_Data[[#This Row],[Net Sales]]-Sales_Data[[#This Row],[Cost]]</f>
        <v>3830.1530000000002</v>
      </c>
      <c r="U6003" s="2">
        <f>Sales_Data[[#This Row],[Profit]]/Sales_Data[[#This Row],[Net Sales]]</f>
        <v>0.2644610392296054</v>
      </c>
      <c r="V6003">
        <f>YEAR(Sales_Data[[#This Row],[Order_Date]])</f>
        <v>2025</v>
      </c>
      <c r="W6003" t="str">
        <f>TEXT(Sales_Data[[#This Row],[Order_Date]],"mmm")</f>
        <v>Aug</v>
      </c>
      <c r="X6003">
        <f>MONTH(Sales_Data[[#This Row],[Order_Date]])</f>
        <v>8</v>
      </c>
      <c r="Y6003" t="str">
        <f>"Q"&amp;ROUNDUP(MONTH(Sales_Data[[#This Row],[Order_Date]])/3,0)</f>
        <v>Q3</v>
      </c>
    </row>
    <row r="6004" spans="1:25" x14ac:dyDescent="0.3">
      <c r="A6004" t="s">
        <v>7797</v>
      </c>
      <c r="B6004" s="1">
        <v>46015</v>
      </c>
      <c r="C6004" t="s">
        <v>1288</v>
      </c>
      <c r="D6004" t="s">
        <v>244</v>
      </c>
      <c r="E6004" t="s">
        <v>19</v>
      </c>
      <c r="F6004" t="s">
        <v>66</v>
      </c>
      <c r="G6004" t="s">
        <v>67</v>
      </c>
      <c r="H6004" t="s">
        <v>68</v>
      </c>
      <c r="I6004" t="s">
        <v>97</v>
      </c>
      <c r="J6004">
        <v>2</v>
      </c>
      <c r="K6004">
        <v>6350.77</v>
      </c>
      <c r="L6004">
        <v>0.1</v>
      </c>
      <c r="M6004">
        <v>7580.94</v>
      </c>
      <c r="N6004" t="s">
        <v>52</v>
      </c>
      <c r="O6004" t="s">
        <v>25</v>
      </c>
      <c r="P6004" t="s">
        <v>71</v>
      </c>
      <c r="Q6004">
        <f>Sales_Data[[#This Row],[Quantity]]*Sales_Data[[#This Row],[Unit_Price]]</f>
        <v>12701.54</v>
      </c>
      <c r="R6004">
        <f>Sales_Data[[#This Row],[Gross_Sales]]*Sales_Data[[#This Row],[Discount]]</f>
        <v>1270.1540000000002</v>
      </c>
      <c r="S6004">
        <f>Sales_Data[[#This Row],[Gross_Sales]]-Sales_Data[[#This Row],[Discount_Amount]]</f>
        <v>11431.386</v>
      </c>
      <c r="T6004">
        <f>Sales_Data[[#This Row],[Net Sales]]-Sales_Data[[#This Row],[Cost]]</f>
        <v>3850.4460000000008</v>
      </c>
      <c r="U6004" s="2">
        <f>Sales_Data[[#This Row],[Profit]]/Sales_Data[[#This Row],[Net Sales]]</f>
        <v>0.33683107192776107</v>
      </c>
      <c r="V6004">
        <f>YEAR(Sales_Data[[#This Row],[Order_Date]])</f>
        <v>2025</v>
      </c>
      <c r="W6004" t="str">
        <f>TEXT(Sales_Data[[#This Row],[Order_Date]],"mmm")</f>
        <v>Dec</v>
      </c>
      <c r="X6004">
        <f>MONTH(Sales_Data[[#This Row],[Order_Date]])</f>
        <v>12</v>
      </c>
      <c r="Y6004" t="str">
        <f>"Q"&amp;ROUNDUP(MONTH(Sales_Data[[#This Row],[Order_Date]])/3,0)</f>
        <v>Q4</v>
      </c>
    </row>
    <row r="6005" spans="1:25" x14ac:dyDescent="0.3">
      <c r="A6005" t="s">
        <v>7798</v>
      </c>
      <c r="B6005" s="1">
        <v>45763</v>
      </c>
      <c r="C6005" t="s">
        <v>4770</v>
      </c>
      <c r="D6005" t="s">
        <v>699</v>
      </c>
      <c r="E6005" t="s">
        <v>30</v>
      </c>
      <c r="F6005" t="s">
        <v>101</v>
      </c>
      <c r="G6005" t="s">
        <v>21</v>
      </c>
      <c r="H6005" t="s">
        <v>297</v>
      </c>
      <c r="I6005" t="s">
        <v>297</v>
      </c>
      <c r="J6005">
        <v>2</v>
      </c>
      <c r="K6005">
        <v>4300.68</v>
      </c>
      <c r="L6005">
        <v>0.15</v>
      </c>
      <c r="M6005">
        <v>6109.77</v>
      </c>
      <c r="N6005" t="s">
        <v>52</v>
      </c>
      <c r="O6005" t="s">
        <v>35</v>
      </c>
      <c r="P6005" t="s">
        <v>26</v>
      </c>
      <c r="Q6005">
        <f>Sales_Data[[#This Row],[Quantity]]*Sales_Data[[#This Row],[Unit_Price]]</f>
        <v>8601.36</v>
      </c>
      <c r="R6005">
        <f>Sales_Data[[#This Row],[Gross_Sales]]*Sales_Data[[#This Row],[Discount]]</f>
        <v>1290.204</v>
      </c>
      <c r="S6005">
        <f>Sales_Data[[#This Row],[Gross_Sales]]-Sales_Data[[#This Row],[Discount_Amount]]</f>
        <v>7311.1560000000009</v>
      </c>
      <c r="T6005">
        <f>Sales_Data[[#This Row],[Net Sales]]-Sales_Data[[#This Row],[Cost]]</f>
        <v>1201.3860000000004</v>
      </c>
      <c r="U6005" s="2">
        <f>Sales_Data[[#This Row],[Profit]]/Sales_Data[[#This Row],[Net Sales]]</f>
        <v>0.16432230416092891</v>
      </c>
      <c r="V6005">
        <f>YEAR(Sales_Data[[#This Row],[Order_Date]])</f>
        <v>2025</v>
      </c>
      <c r="W6005" t="str">
        <f>TEXT(Sales_Data[[#This Row],[Order_Date]],"mmm")</f>
        <v>Apr</v>
      </c>
      <c r="X6005">
        <f>MONTH(Sales_Data[[#This Row],[Order_Date]])</f>
        <v>4</v>
      </c>
      <c r="Y6005" t="str">
        <f>"Q"&amp;ROUNDUP(MONTH(Sales_Data[[#This Row],[Order_Date]])/3,0)</f>
        <v>Q2</v>
      </c>
    </row>
    <row r="6006" spans="1:25" x14ac:dyDescent="0.3">
      <c r="A6006" t="s">
        <v>7799</v>
      </c>
      <c r="B6006" s="1">
        <v>45704</v>
      </c>
      <c r="C6006" t="s">
        <v>3269</v>
      </c>
      <c r="D6006" t="s">
        <v>553</v>
      </c>
      <c r="E6006" t="s">
        <v>19</v>
      </c>
      <c r="F6006" t="s">
        <v>57</v>
      </c>
      <c r="G6006" t="s">
        <v>32</v>
      </c>
      <c r="H6006" t="s">
        <v>50</v>
      </c>
      <c r="I6006" t="s">
        <v>58</v>
      </c>
      <c r="J6006">
        <v>3</v>
      </c>
      <c r="K6006">
        <v>9314.34</v>
      </c>
      <c r="L6006">
        <v>0.05</v>
      </c>
      <c r="M6006">
        <v>17475.63</v>
      </c>
      <c r="N6006" t="s">
        <v>70</v>
      </c>
      <c r="O6006" t="s">
        <v>35</v>
      </c>
      <c r="P6006" t="s">
        <v>44</v>
      </c>
      <c r="Q6006">
        <f>Sales_Data[[#This Row],[Quantity]]*Sales_Data[[#This Row],[Unit_Price]]</f>
        <v>27943.02</v>
      </c>
      <c r="R6006">
        <f>Sales_Data[[#This Row],[Gross_Sales]]*Sales_Data[[#This Row],[Discount]]</f>
        <v>1397.1510000000001</v>
      </c>
      <c r="S6006">
        <f>Sales_Data[[#This Row],[Gross_Sales]]-Sales_Data[[#This Row],[Discount_Amount]]</f>
        <v>26545.868999999999</v>
      </c>
      <c r="T6006">
        <f>Sales_Data[[#This Row],[Net Sales]]-Sales_Data[[#This Row],[Cost]]</f>
        <v>9070.2389999999978</v>
      </c>
      <c r="U6006" s="2">
        <f>Sales_Data[[#This Row],[Profit]]/Sales_Data[[#This Row],[Net Sales]]</f>
        <v>0.34168175093458036</v>
      </c>
      <c r="V6006">
        <f>YEAR(Sales_Data[[#This Row],[Order_Date]])</f>
        <v>2025</v>
      </c>
      <c r="W6006" t="str">
        <f>TEXT(Sales_Data[[#This Row],[Order_Date]],"mmm")</f>
        <v>Feb</v>
      </c>
      <c r="X6006">
        <f>MONTH(Sales_Data[[#This Row],[Order_Date]])</f>
        <v>2</v>
      </c>
      <c r="Y6006" t="str">
        <f>"Q"&amp;ROUNDUP(MONTH(Sales_Data[[#This Row],[Order_Date]])/3,0)</f>
        <v>Q1</v>
      </c>
    </row>
    <row r="6007" spans="1:25" x14ac:dyDescent="0.3">
      <c r="A6007" t="s">
        <v>7800</v>
      </c>
      <c r="B6007" s="1">
        <v>45838</v>
      </c>
      <c r="C6007" t="s">
        <v>4563</v>
      </c>
      <c r="D6007" t="s">
        <v>205</v>
      </c>
      <c r="E6007" t="s">
        <v>39</v>
      </c>
      <c r="F6007" t="s">
        <v>107</v>
      </c>
      <c r="G6007" t="s">
        <v>21</v>
      </c>
      <c r="H6007" t="s">
        <v>22</v>
      </c>
      <c r="I6007" t="s">
        <v>62</v>
      </c>
      <c r="J6007">
        <v>3</v>
      </c>
      <c r="K6007">
        <v>2738.07</v>
      </c>
      <c r="L6007">
        <v>0.05</v>
      </c>
      <c r="M6007">
        <v>5211.24</v>
      </c>
      <c r="N6007" t="s">
        <v>70</v>
      </c>
      <c r="O6007" t="s">
        <v>35</v>
      </c>
      <c r="P6007" t="s">
        <v>71</v>
      </c>
      <c r="Q6007">
        <f>Sales_Data[[#This Row],[Quantity]]*Sales_Data[[#This Row],[Unit_Price]]</f>
        <v>8214.2100000000009</v>
      </c>
      <c r="R6007">
        <f>Sales_Data[[#This Row],[Gross_Sales]]*Sales_Data[[#This Row],[Discount]]</f>
        <v>410.71050000000008</v>
      </c>
      <c r="S6007">
        <f>Sales_Data[[#This Row],[Gross_Sales]]-Sales_Data[[#This Row],[Discount_Amount]]</f>
        <v>7803.4995000000008</v>
      </c>
      <c r="T6007">
        <f>Sales_Data[[#This Row],[Net Sales]]-Sales_Data[[#This Row],[Cost]]</f>
        <v>2592.259500000001</v>
      </c>
      <c r="U6007" s="2">
        <f>Sales_Data[[#This Row],[Profit]]/Sales_Data[[#This Row],[Net Sales]]</f>
        <v>0.33219192235483591</v>
      </c>
      <c r="V6007">
        <f>YEAR(Sales_Data[[#This Row],[Order_Date]])</f>
        <v>2025</v>
      </c>
      <c r="W6007" t="str">
        <f>TEXT(Sales_Data[[#This Row],[Order_Date]],"mmm")</f>
        <v>Jun</v>
      </c>
      <c r="X6007">
        <f>MONTH(Sales_Data[[#This Row],[Order_Date]])</f>
        <v>6</v>
      </c>
      <c r="Y6007" t="str">
        <f>"Q"&amp;ROUNDUP(MONTH(Sales_Data[[#This Row],[Order_Date]])/3,0)</f>
        <v>Q2</v>
      </c>
    </row>
    <row r="6008" spans="1:25" x14ac:dyDescent="0.3">
      <c r="A6008" t="s">
        <v>7801</v>
      </c>
      <c r="B6008" s="1">
        <v>45721</v>
      </c>
      <c r="C6008" t="s">
        <v>2311</v>
      </c>
      <c r="D6008" t="s">
        <v>414</v>
      </c>
      <c r="E6008" t="s">
        <v>119</v>
      </c>
      <c r="F6008" t="s">
        <v>146</v>
      </c>
      <c r="G6008" t="s">
        <v>67</v>
      </c>
      <c r="H6008" t="s">
        <v>88</v>
      </c>
      <c r="I6008" t="s">
        <v>89</v>
      </c>
      <c r="J6008">
        <v>1</v>
      </c>
      <c r="K6008">
        <v>5126.21</v>
      </c>
      <c r="L6008">
        <v>0</v>
      </c>
      <c r="M6008">
        <v>4157.76</v>
      </c>
      <c r="N6008" t="s">
        <v>52</v>
      </c>
      <c r="O6008" t="s">
        <v>25</v>
      </c>
      <c r="P6008" t="s">
        <v>44</v>
      </c>
      <c r="Q6008">
        <f>Sales_Data[[#This Row],[Quantity]]*Sales_Data[[#This Row],[Unit_Price]]</f>
        <v>5126.21</v>
      </c>
      <c r="R6008">
        <f>Sales_Data[[#This Row],[Gross_Sales]]*Sales_Data[[#This Row],[Discount]]</f>
        <v>0</v>
      </c>
      <c r="S6008">
        <f>Sales_Data[[#This Row],[Gross_Sales]]-Sales_Data[[#This Row],[Discount_Amount]]</f>
        <v>5126.21</v>
      </c>
      <c r="T6008">
        <f>Sales_Data[[#This Row],[Net Sales]]-Sales_Data[[#This Row],[Cost]]</f>
        <v>968.44999999999982</v>
      </c>
      <c r="U6008" s="2">
        <f>Sales_Data[[#This Row],[Profit]]/Sales_Data[[#This Row],[Net Sales]]</f>
        <v>0.18892124981223943</v>
      </c>
      <c r="V6008">
        <f>YEAR(Sales_Data[[#This Row],[Order_Date]])</f>
        <v>2025</v>
      </c>
      <c r="W6008" t="str">
        <f>TEXT(Sales_Data[[#This Row],[Order_Date]],"mmm")</f>
        <v>Mar</v>
      </c>
      <c r="X6008">
        <f>MONTH(Sales_Data[[#This Row],[Order_Date]])</f>
        <v>3</v>
      </c>
      <c r="Y6008" t="str">
        <f>"Q"&amp;ROUNDUP(MONTH(Sales_Data[[#This Row],[Order_Date]])/3,0)</f>
        <v>Q1</v>
      </c>
    </row>
    <row r="6009" spans="1:25" x14ac:dyDescent="0.3">
      <c r="A6009" t="s">
        <v>7802</v>
      </c>
      <c r="B6009" s="1">
        <v>45903</v>
      </c>
      <c r="C6009" t="s">
        <v>2841</v>
      </c>
      <c r="D6009" t="s">
        <v>199</v>
      </c>
      <c r="E6009" t="s">
        <v>119</v>
      </c>
      <c r="F6009" t="s">
        <v>538</v>
      </c>
      <c r="G6009" t="s">
        <v>41</v>
      </c>
      <c r="H6009" t="s">
        <v>102</v>
      </c>
      <c r="I6009" t="s">
        <v>165</v>
      </c>
      <c r="J6009">
        <v>4</v>
      </c>
      <c r="K6009">
        <v>1632.45</v>
      </c>
      <c r="L6009">
        <v>0</v>
      </c>
      <c r="M6009">
        <v>4199.88</v>
      </c>
      <c r="N6009" t="s">
        <v>52</v>
      </c>
      <c r="O6009" t="s">
        <v>35</v>
      </c>
      <c r="P6009" t="s">
        <v>26</v>
      </c>
      <c r="Q6009">
        <f>Sales_Data[[#This Row],[Quantity]]*Sales_Data[[#This Row],[Unit_Price]]</f>
        <v>6529.8</v>
      </c>
      <c r="R6009">
        <f>Sales_Data[[#This Row],[Gross_Sales]]*Sales_Data[[#This Row],[Discount]]</f>
        <v>0</v>
      </c>
      <c r="S6009">
        <f>Sales_Data[[#This Row],[Gross_Sales]]-Sales_Data[[#This Row],[Discount_Amount]]</f>
        <v>6529.8</v>
      </c>
      <c r="T6009">
        <f>Sales_Data[[#This Row],[Net Sales]]-Sales_Data[[#This Row],[Cost]]</f>
        <v>2329.92</v>
      </c>
      <c r="U6009" s="2">
        <f>Sales_Data[[#This Row],[Profit]]/Sales_Data[[#This Row],[Net Sales]]</f>
        <v>0.35681337866397134</v>
      </c>
      <c r="V6009">
        <f>YEAR(Sales_Data[[#This Row],[Order_Date]])</f>
        <v>2025</v>
      </c>
      <c r="W6009" t="str">
        <f>TEXT(Sales_Data[[#This Row],[Order_Date]],"mmm")</f>
        <v>Sep</v>
      </c>
      <c r="X6009">
        <f>MONTH(Sales_Data[[#This Row],[Order_Date]])</f>
        <v>9</v>
      </c>
      <c r="Y6009" t="str">
        <f>"Q"&amp;ROUNDUP(MONTH(Sales_Data[[#This Row],[Order_Date]])/3,0)</f>
        <v>Q3</v>
      </c>
    </row>
    <row r="6010" spans="1:25" x14ac:dyDescent="0.3">
      <c r="A6010" t="s">
        <v>7803</v>
      </c>
      <c r="B6010" s="1">
        <v>45901</v>
      </c>
      <c r="C6010" t="s">
        <v>1074</v>
      </c>
      <c r="D6010" t="s">
        <v>274</v>
      </c>
      <c r="E6010" t="s">
        <v>48</v>
      </c>
      <c r="F6010" t="s">
        <v>152</v>
      </c>
      <c r="G6010" t="s">
        <v>67</v>
      </c>
      <c r="H6010" t="s">
        <v>121</v>
      </c>
      <c r="I6010" t="s">
        <v>142</v>
      </c>
      <c r="J6010">
        <v>4</v>
      </c>
      <c r="K6010">
        <v>1840.32</v>
      </c>
      <c r="L6010">
        <v>0.1</v>
      </c>
      <c r="M6010">
        <v>5742.79</v>
      </c>
      <c r="N6010" t="s">
        <v>52</v>
      </c>
      <c r="O6010" t="s">
        <v>35</v>
      </c>
      <c r="P6010" t="s">
        <v>71</v>
      </c>
      <c r="Q6010">
        <f>Sales_Data[[#This Row],[Quantity]]*Sales_Data[[#This Row],[Unit_Price]]</f>
        <v>7361.28</v>
      </c>
      <c r="R6010">
        <f>Sales_Data[[#This Row],[Gross_Sales]]*Sales_Data[[#This Row],[Discount]]</f>
        <v>736.12800000000004</v>
      </c>
      <c r="S6010">
        <f>Sales_Data[[#This Row],[Gross_Sales]]-Sales_Data[[#This Row],[Discount_Amount]]</f>
        <v>6625.152</v>
      </c>
      <c r="T6010">
        <f>Sales_Data[[#This Row],[Net Sales]]-Sales_Data[[#This Row],[Cost]]</f>
        <v>882.36200000000008</v>
      </c>
      <c r="U6010" s="2">
        <f>Sales_Data[[#This Row],[Profit]]/Sales_Data[[#This Row],[Net Sales]]</f>
        <v>0.13318366129562009</v>
      </c>
      <c r="V6010">
        <f>YEAR(Sales_Data[[#This Row],[Order_Date]])</f>
        <v>2025</v>
      </c>
      <c r="W6010" t="str">
        <f>TEXT(Sales_Data[[#This Row],[Order_Date]],"mmm")</f>
        <v>Sep</v>
      </c>
      <c r="X6010">
        <f>MONTH(Sales_Data[[#This Row],[Order_Date]])</f>
        <v>9</v>
      </c>
      <c r="Y6010" t="str">
        <f>"Q"&amp;ROUNDUP(MONTH(Sales_Data[[#This Row],[Order_Date]])/3,0)</f>
        <v>Q3</v>
      </c>
    </row>
    <row r="6011" spans="1:25" x14ac:dyDescent="0.3">
      <c r="A6011" t="s">
        <v>7804</v>
      </c>
      <c r="B6011" s="1">
        <v>45977</v>
      </c>
      <c r="C6011" t="s">
        <v>2591</v>
      </c>
      <c r="D6011" t="s">
        <v>541</v>
      </c>
      <c r="E6011" t="s">
        <v>48</v>
      </c>
      <c r="F6011" t="s">
        <v>152</v>
      </c>
      <c r="G6011" t="s">
        <v>75</v>
      </c>
      <c r="H6011" t="s">
        <v>256</v>
      </c>
      <c r="I6011" t="s">
        <v>334</v>
      </c>
      <c r="J6011">
        <v>2</v>
      </c>
      <c r="K6011">
        <v>19317.13</v>
      </c>
      <c r="L6011">
        <v>0.1</v>
      </c>
      <c r="M6011">
        <v>28185.98</v>
      </c>
      <c r="N6011" t="s">
        <v>52</v>
      </c>
      <c r="O6011" t="s">
        <v>35</v>
      </c>
      <c r="P6011" t="s">
        <v>26</v>
      </c>
      <c r="Q6011">
        <f>Sales_Data[[#This Row],[Quantity]]*Sales_Data[[#This Row],[Unit_Price]]</f>
        <v>38634.26</v>
      </c>
      <c r="R6011">
        <f>Sales_Data[[#This Row],[Gross_Sales]]*Sales_Data[[#This Row],[Discount]]</f>
        <v>3863.4260000000004</v>
      </c>
      <c r="S6011">
        <f>Sales_Data[[#This Row],[Gross_Sales]]-Sales_Data[[#This Row],[Discount_Amount]]</f>
        <v>34770.834000000003</v>
      </c>
      <c r="T6011">
        <f>Sales_Data[[#This Row],[Net Sales]]-Sales_Data[[#This Row],[Cost]]</f>
        <v>6584.854000000003</v>
      </c>
      <c r="U6011" s="2">
        <f>Sales_Data[[#This Row],[Profit]]/Sales_Data[[#This Row],[Net Sales]]</f>
        <v>0.18937866143791668</v>
      </c>
      <c r="V6011">
        <f>YEAR(Sales_Data[[#This Row],[Order_Date]])</f>
        <v>2025</v>
      </c>
      <c r="W6011" t="str">
        <f>TEXT(Sales_Data[[#This Row],[Order_Date]],"mmm")</f>
        <v>Nov</v>
      </c>
      <c r="X6011">
        <f>MONTH(Sales_Data[[#This Row],[Order_Date]])</f>
        <v>11</v>
      </c>
      <c r="Y6011" t="str">
        <f>"Q"&amp;ROUNDUP(MONTH(Sales_Data[[#This Row],[Order_Date]])/3,0)</f>
        <v>Q4</v>
      </c>
    </row>
    <row r="6012" spans="1:25" x14ac:dyDescent="0.3">
      <c r="A6012" t="s">
        <v>7805</v>
      </c>
      <c r="B6012" s="1">
        <v>45744</v>
      </c>
      <c r="C6012" t="s">
        <v>1807</v>
      </c>
      <c r="D6012" t="s">
        <v>430</v>
      </c>
      <c r="E6012" t="s">
        <v>19</v>
      </c>
      <c r="F6012" t="s">
        <v>20</v>
      </c>
      <c r="G6012" t="s">
        <v>41</v>
      </c>
      <c r="H6012" t="s">
        <v>147</v>
      </c>
      <c r="I6012" t="s">
        <v>148</v>
      </c>
      <c r="J6012">
        <v>1</v>
      </c>
      <c r="K6012">
        <v>11166.6</v>
      </c>
      <c r="L6012">
        <v>0</v>
      </c>
      <c r="M6012">
        <v>9760.3799999999992</v>
      </c>
      <c r="N6012" t="s">
        <v>24</v>
      </c>
      <c r="O6012" t="s">
        <v>35</v>
      </c>
      <c r="P6012" t="s">
        <v>44</v>
      </c>
      <c r="Q6012">
        <f>Sales_Data[[#This Row],[Quantity]]*Sales_Data[[#This Row],[Unit_Price]]</f>
        <v>11166.6</v>
      </c>
      <c r="R6012">
        <f>Sales_Data[[#This Row],[Gross_Sales]]*Sales_Data[[#This Row],[Discount]]</f>
        <v>0</v>
      </c>
      <c r="S6012">
        <f>Sales_Data[[#This Row],[Gross_Sales]]-Sales_Data[[#This Row],[Discount_Amount]]</f>
        <v>11166.6</v>
      </c>
      <c r="T6012">
        <f>Sales_Data[[#This Row],[Net Sales]]-Sales_Data[[#This Row],[Cost]]</f>
        <v>1406.2200000000012</v>
      </c>
      <c r="U6012" s="2">
        <f>Sales_Data[[#This Row],[Profit]]/Sales_Data[[#This Row],[Net Sales]]</f>
        <v>0.12593090108000654</v>
      </c>
      <c r="V6012">
        <f>YEAR(Sales_Data[[#This Row],[Order_Date]])</f>
        <v>2025</v>
      </c>
      <c r="W6012" t="str">
        <f>TEXT(Sales_Data[[#This Row],[Order_Date]],"mmm")</f>
        <v>Mar</v>
      </c>
      <c r="X6012">
        <f>MONTH(Sales_Data[[#This Row],[Order_Date]])</f>
        <v>3</v>
      </c>
      <c r="Y6012" t="str">
        <f>"Q"&amp;ROUNDUP(MONTH(Sales_Data[[#This Row],[Order_Date]])/3,0)</f>
        <v>Q1</v>
      </c>
    </row>
    <row r="6013" spans="1:25" x14ac:dyDescent="0.3">
      <c r="A6013" t="s">
        <v>7806</v>
      </c>
      <c r="B6013" s="1">
        <v>45874</v>
      </c>
      <c r="C6013" t="s">
        <v>1466</v>
      </c>
      <c r="D6013" t="s">
        <v>310</v>
      </c>
      <c r="E6013" t="s">
        <v>39</v>
      </c>
      <c r="F6013" t="s">
        <v>202</v>
      </c>
      <c r="G6013" t="s">
        <v>32</v>
      </c>
      <c r="H6013" t="s">
        <v>33</v>
      </c>
      <c r="I6013" t="s">
        <v>161</v>
      </c>
      <c r="J6013">
        <v>3</v>
      </c>
      <c r="K6013">
        <v>5097.09</v>
      </c>
      <c r="L6013">
        <v>0</v>
      </c>
      <c r="M6013">
        <v>11258.12</v>
      </c>
      <c r="N6013" t="s">
        <v>24</v>
      </c>
      <c r="O6013" t="s">
        <v>35</v>
      </c>
      <c r="P6013" t="s">
        <v>44</v>
      </c>
      <c r="Q6013">
        <f>Sales_Data[[#This Row],[Quantity]]*Sales_Data[[#This Row],[Unit_Price]]</f>
        <v>15291.27</v>
      </c>
      <c r="R6013">
        <f>Sales_Data[[#This Row],[Gross_Sales]]*Sales_Data[[#This Row],[Discount]]</f>
        <v>0</v>
      </c>
      <c r="S6013">
        <f>Sales_Data[[#This Row],[Gross_Sales]]-Sales_Data[[#This Row],[Discount_Amount]]</f>
        <v>15291.27</v>
      </c>
      <c r="T6013">
        <f>Sales_Data[[#This Row],[Net Sales]]-Sales_Data[[#This Row],[Cost]]</f>
        <v>4033.1499999999996</v>
      </c>
      <c r="U6013" s="2">
        <f>Sales_Data[[#This Row],[Profit]]/Sales_Data[[#This Row],[Net Sales]]</f>
        <v>0.26375507070374138</v>
      </c>
      <c r="V6013">
        <f>YEAR(Sales_Data[[#This Row],[Order_Date]])</f>
        <v>2025</v>
      </c>
      <c r="W6013" t="str">
        <f>TEXT(Sales_Data[[#This Row],[Order_Date]],"mmm")</f>
        <v>Aug</v>
      </c>
      <c r="X6013">
        <f>MONTH(Sales_Data[[#This Row],[Order_Date]])</f>
        <v>8</v>
      </c>
      <c r="Y6013" t="str">
        <f>"Q"&amp;ROUNDUP(MONTH(Sales_Data[[#This Row],[Order_Date]])/3,0)</f>
        <v>Q3</v>
      </c>
    </row>
    <row r="6014" spans="1:25" x14ac:dyDescent="0.3">
      <c r="A6014" t="s">
        <v>7807</v>
      </c>
      <c r="B6014" s="1">
        <v>45664</v>
      </c>
      <c r="C6014" t="s">
        <v>2531</v>
      </c>
      <c r="D6014" t="s">
        <v>100</v>
      </c>
      <c r="E6014" t="s">
        <v>119</v>
      </c>
      <c r="F6014" t="s">
        <v>120</v>
      </c>
      <c r="G6014" t="s">
        <v>21</v>
      </c>
      <c r="H6014" t="s">
        <v>22</v>
      </c>
      <c r="I6014" t="s">
        <v>62</v>
      </c>
      <c r="J6014">
        <v>2</v>
      </c>
      <c r="K6014">
        <v>7526.19</v>
      </c>
      <c r="L6014">
        <v>0.05</v>
      </c>
      <c r="M6014">
        <v>9726.09</v>
      </c>
      <c r="N6014" t="s">
        <v>70</v>
      </c>
      <c r="O6014" t="s">
        <v>35</v>
      </c>
      <c r="P6014" t="s">
        <v>44</v>
      </c>
      <c r="Q6014">
        <f>Sales_Data[[#This Row],[Quantity]]*Sales_Data[[#This Row],[Unit_Price]]</f>
        <v>15052.38</v>
      </c>
      <c r="R6014">
        <f>Sales_Data[[#This Row],[Gross_Sales]]*Sales_Data[[#This Row],[Discount]]</f>
        <v>752.61900000000003</v>
      </c>
      <c r="S6014">
        <f>Sales_Data[[#This Row],[Gross_Sales]]-Sales_Data[[#This Row],[Discount_Amount]]</f>
        <v>14299.760999999999</v>
      </c>
      <c r="T6014">
        <f>Sales_Data[[#This Row],[Net Sales]]-Sales_Data[[#This Row],[Cost]]</f>
        <v>4573.6709999999985</v>
      </c>
      <c r="U6014" s="2">
        <f>Sales_Data[[#This Row],[Profit]]/Sales_Data[[#This Row],[Net Sales]]</f>
        <v>0.31984247848617881</v>
      </c>
      <c r="V6014">
        <f>YEAR(Sales_Data[[#This Row],[Order_Date]])</f>
        <v>2025</v>
      </c>
      <c r="W6014" t="str">
        <f>TEXT(Sales_Data[[#This Row],[Order_Date]],"mmm")</f>
        <v>Jan</v>
      </c>
      <c r="X6014">
        <f>MONTH(Sales_Data[[#This Row],[Order_Date]])</f>
        <v>1</v>
      </c>
      <c r="Y6014" t="str">
        <f>"Q"&amp;ROUNDUP(MONTH(Sales_Data[[#This Row],[Order_Date]])/3,0)</f>
        <v>Q1</v>
      </c>
    </row>
    <row r="6015" spans="1:25" x14ac:dyDescent="0.3">
      <c r="A6015" t="s">
        <v>7808</v>
      </c>
      <c r="B6015" s="1">
        <v>45935</v>
      </c>
      <c r="C6015" t="s">
        <v>3991</v>
      </c>
      <c r="D6015" t="s">
        <v>427</v>
      </c>
      <c r="E6015" t="s">
        <v>48</v>
      </c>
      <c r="F6015" t="s">
        <v>132</v>
      </c>
      <c r="G6015" t="s">
        <v>21</v>
      </c>
      <c r="H6015" t="s">
        <v>22</v>
      </c>
      <c r="I6015" t="s">
        <v>62</v>
      </c>
      <c r="J6015">
        <v>3</v>
      </c>
      <c r="K6015">
        <v>60343.14</v>
      </c>
      <c r="L6015">
        <v>0.1</v>
      </c>
      <c r="M6015">
        <v>140659.85999999999</v>
      </c>
      <c r="N6015" t="s">
        <v>83</v>
      </c>
      <c r="O6015" t="s">
        <v>35</v>
      </c>
      <c r="P6015" t="s">
        <v>71</v>
      </c>
      <c r="Q6015">
        <f>Sales_Data[[#This Row],[Quantity]]*Sales_Data[[#This Row],[Unit_Price]]</f>
        <v>181029.41999999998</v>
      </c>
      <c r="R6015">
        <f>Sales_Data[[#This Row],[Gross_Sales]]*Sales_Data[[#This Row],[Discount]]</f>
        <v>18102.941999999999</v>
      </c>
      <c r="S6015">
        <f>Sales_Data[[#This Row],[Gross_Sales]]-Sales_Data[[#This Row],[Discount_Amount]]</f>
        <v>162926.47799999997</v>
      </c>
      <c r="T6015">
        <f>Sales_Data[[#This Row],[Net Sales]]-Sales_Data[[#This Row],[Cost]]</f>
        <v>22266.617999999988</v>
      </c>
      <c r="U6015" s="2">
        <f>Sales_Data[[#This Row],[Profit]]/Sales_Data[[#This Row],[Net Sales]]</f>
        <v>0.13666666261575969</v>
      </c>
      <c r="V6015">
        <f>YEAR(Sales_Data[[#This Row],[Order_Date]])</f>
        <v>2025</v>
      </c>
      <c r="W6015" t="str">
        <f>TEXT(Sales_Data[[#This Row],[Order_Date]],"mmm")</f>
        <v>Oct</v>
      </c>
      <c r="X6015">
        <f>MONTH(Sales_Data[[#This Row],[Order_Date]])</f>
        <v>10</v>
      </c>
      <c r="Y6015" t="str">
        <f>"Q"&amp;ROUNDUP(MONTH(Sales_Data[[#This Row],[Order_Date]])/3,0)</f>
        <v>Q4</v>
      </c>
    </row>
    <row r="6016" spans="1:25" x14ac:dyDescent="0.3">
      <c r="A6016" t="s">
        <v>7809</v>
      </c>
      <c r="B6016" s="1">
        <v>45994</v>
      </c>
      <c r="C6016" t="s">
        <v>4897</v>
      </c>
      <c r="D6016" t="s">
        <v>1452</v>
      </c>
      <c r="E6016" t="s">
        <v>48</v>
      </c>
      <c r="F6016" t="s">
        <v>164</v>
      </c>
      <c r="G6016" t="s">
        <v>75</v>
      </c>
      <c r="H6016" t="s">
        <v>114</v>
      </c>
      <c r="I6016" t="s">
        <v>206</v>
      </c>
      <c r="J6016">
        <v>3</v>
      </c>
      <c r="K6016">
        <v>27669.13</v>
      </c>
      <c r="L6016">
        <v>0.1</v>
      </c>
      <c r="M6016">
        <v>56175.21</v>
      </c>
      <c r="N6016" t="s">
        <v>24</v>
      </c>
      <c r="O6016" t="s">
        <v>53</v>
      </c>
      <c r="P6016" t="s">
        <v>26</v>
      </c>
      <c r="Q6016">
        <f>Sales_Data[[#This Row],[Quantity]]*Sales_Data[[#This Row],[Unit_Price]]</f>
        <v>83007.39</v>
      </c>
      <c r="R6016">
        <f>Sales_Data[[#This Row],[Gross_Sales]]*Sales_Data[[#This Row],[Discount]]</f>
        <v>8300.7389999999996</v>
      </c>
      <c r="S6016">
        <f>Sales_Data[[#This Row],[Gross_Sales]]-Sales_Data[[#This Row],[Discount_Amount]]</f>
        <v>74706.650999999998</v>
      </c>
      <c r="T6016">
        <f>Sales_Data[[#This Row],[Net Sales]]-Sales_Data[[#This Row],[Cost]]</f>
        <v>18531.440999999999</v>
      </c>
      <c r="U6016" s="2">
        <f>Sales_Data[[#This Row],[Profit]]/Sales_Data[[#This Row],[Net Sales]]</f>
        <v>0.24805610681169471</v>
      </c>
      <c r="V6016">
        <f>YEAR(Sales_Data[[#This Row],[Order_Date]])</f>
        <v>2025</v>
      </c>
      <c r="W6016" t="str">
        <f>TEXT(Sales_Data[[#This Row],[Order_Date]],"mmm")</f>
        <v>Dec</v>
      </c>
      <c r="X6016">
        <f>MONTH(Sales_Data[[#This Row],[Order_Date]])</f>
        <v>12</v>
      </c>
      <c r="Y6016" t="str">
        <f>"Q"&amp;ROUNDUP(MONTH(Sales_Data[[#This Row],[Order_Date]])/3,0)</f>
        <v>Q4</v>
      </c>
    </row>
    <row r="6017" spans="1:25" x14ac:dyDescent="0.3">
      <c r="A6017" t="s">
        <v>7810</v>
      </c>
      <c r="B6017" s="1">
        <v>45867</v>
      </c>
      <c r="C6017" t="s">
        <v>970</v>
      </c>
      <c r="D6017" t="s">
        <v>29</v>
      </c>
      <c r="E6017" t="s">
        <v>119</v>
      </c>
      <c r="F6017" t="s">
        <v>184</v>
      </c>
      <c r="G6017" t="s">
        <v>67</v>
      </c>
      <c r="H6017" t="s">
        <v>68</v>
      </c>
      <c r="I6017" t="s">
        <v>97</v>
      </c>
      <c r="J6017">
        <v>1</v>
      </c>
      <c r="K6017">
        <v>6794.39</v>
      </c>
      <c r="L6017">
        <v>0</v>
      </c>
      <c r="M6017">
        <v>5890.75</v>
      </c>
      <c r="N6017" t="s">
        <v>24</v>
      </c>
      <c r="O6017" t="s">
        <v>35</v>
      </c>
      <c r="P6017" t="s">
        <v>71</v>
      </c>
      <c r="Q6017">
        <f>Sales_Data[[#This Row],[Quantity]]*Sales_Data[[#This Row],[Unit_Price]]</f>
        <v>6794.39</v>
      </c>
      <c r="R6017">
        <f>Sales_Data[[#This Row],[Gross_Sales]]*Sales_Data[[#This Row],[Discount]]</f>
        <v>0</v>
      </c>
      <c r="S6017">
        <f>Sales_Data[[#This Row],[Gross_Sales]]-Sales_Data[[#This Row],[Discount_Amount]]</f>
        <v>6794.39</v>
      </c>
      <c r="T6017">
        <f>Sales_Data[[#This Row],[Net Sales]]-Sales_Data[[#This Row],[Cost]]</f>
        <v>903.64000000000033</v>
      </c>
      <c r="U6017" s="2">
        <f>Sales_Data[[#This Row],[Profit]]/Sales_Data[[#This Row],[Net Sales]]</f>
        <v>0.13299795860997091</v>
      </c>
      <c r="V6017">
        <f>YEAR(Sales_Data[[#This Row],[Order_Date]])</f>
        <v>2025</v>
      </c>
      <c r="W6017" t="str">
        <f>TEXT(Sales_Data[[#This Row],[Order_Date]],"mmm")</f>
        <v>Jul</v>
      </c>
      <c r="X6017">
        <f>MONTH(Sales_Data[[#This Row],[Order_Date]])</f>
        <v>7</v>
      </c>
      <c r="Y6017" t="str">
        <f>"Q"&amp;ROUNDUP(MONTH(Sales_Data[[#This Row],[Order_Date]])/3,0)</f>
        <v>Q3</v>
      </c>
    </row>
    <row r="6018" spans="1:25" x14ac:dyDescent="0.3">
      <c r="A6018" t="s">
        <v>7811</v>
      </c>
      <c r="B6018" s="1">
        <v>45826</v>
      </c>
      <c r="C6018" t="s">
        <v>2060</v>
      </c>
      <c r="D6018" t="s">
        <v>283</v>
      </c>
      <c r="E6018" t="s">
        <v>30</v>
      </c>
      <c r="F6018" t="s">
        <v>87</v>
      </c>
      <c r="G6018" t="s">
        <v>67</v>
      </c>
      <c r="H6018" t="s">
        <v>133</v>
      </c>
      <c r="I6018" t="s">
        <v>134</v>
      </c>
      <c r="J6018">
        <v>2</v>
      </c>
      <c r="K6018">
        <v>604.70000000000005</v>
      </c>
      <c r="L6018">
        <v>0.1</v>
      </c>
      <c r="M6018">
        <v>944.67</v>
      </c>
      <c r="N6018" t="s">
        <v>24</v>
      </c>
      <c r="O6018" t="s">
        <v>35</v>
      </c>
      <c r="P6018" t="s">
        <v>44</v>
      </c>
      <c r="Q6018">
        <f>Sales_Data[[#This Row],[Quantity]]*Sales_Data[[#This Row],[Unit_Price]]</f>
        <v>1209.4000000000001</v>
      </c>
      <c r="R6018">
        <f>Sales_Data[[#This Row],[Gross_Sales]]*Sales_Data[[#This Row],[Discount]]</f>
        <v>120.94000000000001</v>
      </c>
      <c r="S6018">
        <f>Sales_Data[[#This Row],[Gross_Sales]]-Sales_Data[[#This Row],[Discount_Amount]]</f>
        <v>1088.46</v>
      </c>
      <c r="T6018">
        <f>Sales_Data[[#This Row],[Net Sales]]-Sales_Data[[#This Row],[Cost]]</f>
        <v>143.79000000000008</v>
      </c>
      <c r="U6018" s="2">
        <f>Sales_Data[[#This Row],[Profit]]/Sales_Data[[#This Row],[Net Sales]]</f>
        <v>0.13210407364533383</v>
      </c>
      <c r="V6018">
        <f>YEAR(Sales_Data[[#This Row],[Order_Date]])</f>
        <v>2025</v>
      </c>
      <c r="W6018" t="str">
        <f>TEXT(Sales_Data[[#This Row],[Order_Date]],"mmm")</f>
        <v>Jun</v>
      </c>
      <c r="X6018">
        <f>MONTH(Sales_Data[[#This Row],[Order_Date]])</f>
        <v>6</v>
      </c>
      <c r="Y6018" t="str">
        <f>"Q"&amp;ROUNDUP(MONTH(Sales_Data[[#This Row],[Order_Date]])/3,0)</f>
        <v>Q2</v>
      </c>
    </row>
    <row r="6019" spans="1:25" x14ac:dyDescent="0.3">
      <c r="A6019" t="s">
        <v>7812</v>
      </c>
      <c r="B6019" s="1">
        <v>45987</v>
      </c>
      <c r="C6019" t="s">
        <v>2442</v>
      </c>
      <c r="D6019" t="s">
        <v>18</v>
      </c>
      <c r="E6019" t="s">
        <v>119</v>
      </c>
      <c r="F6019" t="s">
        <v>249</v>
      </c>
      <c r="G6019" t="s">
        <v>67</v>
      </c>
      <c r="H6019" t="s">
        <v>88</v>
      </c>
      <c r="I6019" t="s">
        <v>157</v>
      </c>
      <c r="J6019">
        <v>2</v>
      </c>
      <c r="K6019">
        <v>989</v>
      </c>
      <c r="L6019">
        <v>0.05</v>
      </c>
      <c r="M6019">
        <v>1555.54</v>
      </c>
      <c r="N6019" t="s">
        <v>52</v>
      </c>
      <c r="O6019" t="s">
        <v>35</v>
      </c>
      <c r="P6019" t="s">
        <v>44</v>
      </c>
      <c r="Q6019">
        <f>Sales_Data[[#This Row],[Quantity]]*Sales_Data[[#This Row],[Unit_Price]]</f>
        <v>1978</v>
      </c>
      <c r="R6019">
        <f>Sales_Data[[#This Row],[Gross_Sales]]*Sales_Data[[#This Row],[Discount]]</f>
        <v>98.9</v>
      </c>
      <c r="S6019">
        <f>Sales_Data[[#This Row],[Gross_Sales]]-Sales_Data[[#This Row],[Discount_Amount]]</f>
        <v>1879.1</v>
      </c>
      <c r="T6019">
        <f>Sales_Data[[#This Row],[Net Sales]]-Sales_Data[[#This Row],[Cost]]</f>
        <v>323.55999999999995</v>
      </c>
      <c r="U6019" s="2">
        <f>Sales_Data[[#This Row],[Profit]]/Sales_Data[[#This Row],[Net Sales]]</f>
        <v>0.17218881379383746</v>
      </c>
      <c r="V6019">
        <f>YEAR(Sales_Data[[#This Row],[Order_Date]])</f>
        <v>2025</v>
      </c>
      <c r="W6019" t="str">
        <f>TEXT(Sales_Data[[#This Row],[Order_Date]],"mmm")</f>
        <v>Nov</v>
      </c>
      <c r="X6019">
        <f>MONTH(Sales_Data[[#This Row],[Order_Date]])</f>
        <v>11</v>
      </c>
      <c r="Y6019" t="str">
        <f>"Q"&amp;ROUNDUP(MONTH(Sales_Data[[#This Row],[Order_Date]])/3,0)</f>
        <v>Q4</v>
      </c>
    </row>
    <row r="6020" spans="1:25" x14ac:dyDescent="0.3">
      <c r="A6020" t="s">
        <v>7813</v>
      </c>
      <c r="B6020" s="1">
        <v>45795</v>
      </c>
      <c r="C6020" t="s">
        <v>1279</v>
      </c>
      <c r="D6020" t="s">
        <v>271</v>
      </c>
      <c r="E6020" t="s">
        <v>19</v>
      </c>
      <c r="F6020" t="s">
        <v>113</v>
      </c>
      <c r="G6020" t="s">
        <v>75</v>
      </c>
      <c r="H6020" t="s">
        <v>76</v>
      </c>
      <c r="I6020" t="s">
        <v>77</v>
      </c>
      <c r="J6020">
        <v>4</v>
      </c>
      <c r="K6020">
        <v>2859.01</v>
      </c>
      <c r="L6020">
        <v>0.1</v>
      </c>
      <c r="M6020">
        <v>6985.64</v>
      </c>
      <c r="N6020" t="s">
        <v>109</v>
      </c>
      <c r="O6020" t="s">
        <v>53</v>
      </c>
      <c r="P6020" t="s">
        <v>71</v>
      </c>
      <c r="Q6020">
        <f>Sales_Data[[#This Row],[Quantity]]*Sales_Data[[#This Row],[Unit_Price]]</f>
        <v>11436.04</v>
      </c>
      <c r="R6020">
        <f>Sales_Data[[#This Row],[Gross_Sales]]*Sales_Data[[#This Row],[Discount]]</f>
        <v>1143.604</v>
      </c>
      <c r="S6020">
        <f>Sales_Data[[#This Row],[Gross_Sales]]-Sales_Data[[#This Row],[Discount_Amount]]</f>
        <v>10292.436000000002</v>
      </c>
      <c r="T6020">
        <f>Sales_Data[[#This Row],[Net Sales]]-Sales_Data[[#This Row],[Cost]]</f>
        <v>3306.7960000000012</v>
      </c>
      <c r="U6020" s="2">
        <f>Sales_Data[[#This Row],[Profit]]/Sales_Data[[#This Row],[Net Sales]]</f>
        <v>0.32128409639855915</v>
      </c>
      <c r="V6020">
        <f>YEAR(Sales_Data[[#This Row],[Order_Date]])</f>
        <v>2025</v>
      </c>
      <c r="W6020" t="str">
        <f>TEXT(Sales_Data[[#This Row],[Order_Date]],"mmm")</f>
        <v>May</v>
      </c>
      <c r="X6020">
        <f>MONTH(Sales_Data[[#This Row],[Order_Date]])</f>
        <v>5</v>
      </c>
      <c r="Y6020" t="str">
        <f>"Q"&amp;ROUNDUP(MONTH(Sales_Data[[#This Row],[Order_Date]])/3,0)</f>
        <v>Q2</v>
      </c>
    </row>
    <row r="6021" spans="1:25" x14ac:dyDescent="0.3">
      <c r="A6021" t="s">
        <v>7814</v>
      </c>
      <c r="B6021" s="1">
        <v>45963</v>
      </c>
      <c r="C6021" t="s">
        <v>3029</v>
      </c>
      <c r="D6021" t="s">
        <v>765</v>
      </c>
      <c r="E6021" t="s">
        <v>19</v>
      </c>
      <c r="F6021" t="s">
        <v>20</v>
      </c>
      <c r="G6021" t="s">
        <v>32</v>
      </c>
      <c r="H6021" t="s">
        <v>33</v>
      </c>
      <c r="I6021" t="s">
        <v>34</v>
      </c>
      <c r="J6021">
        <v>1</v>
      </c>
      <c r="K6021">
        <v>8460.25</v>
      </c>
      <c r="L6021">
        <v>0</v>
      </c>
      <c r="M6021">
        <v>5760.24</v>
      </c>
      <c r="N6021" t="s">
        <v>109</v>
      </c>
      <c r="O6021" t="s">
        <v>35</v>
      </c>
      <c r="P6021" t="s">
        <v>44</v>
      </c>
      <c r="Q6021">
        <f>Sales_Data[[#This Row],[Quantity]]*Sales_Data[[#This Row],[Unit_Price]]</f>
        <v>8460.25</v>
      </c>
      <c r="R6021">
        <f>Sales_Data[[#This Row],[Gross_Sales]]*Sales_Data[[#This Row],[Discount]]</f>
        <v>0</v>
      </c>
      <c r="S6021">
        <f>Sales_Data[[#This Row],[Gross_Sales]]-Sales_Data[[#This Row],[Discount_Amount]]</f>
        <v>8460.25</v>
      </c>
      <c r="T6021">
        <f>Sales_Data[[#This Row],[Net Sales]]-Sales_Data[[#This Row],[Cost]]</f>
        <v>2700.01</v>
      </c>
      <c r="U6021" s="2">
        <f>Sales_Data[[#This Row],[Profit]]/Sales_Data[[#This Row],[Net Sales]]</f>
        <v>0.31914068733193468</v>
      </c>
      <c r="V6021">
        <f>YEAR(Sales_Data[[#This Row],[Order_Date]])</f>
        <v>2025</v>
      </c>
      <c r="W6021" t="str">
        <f>TEXT(Sales_Data[[#This Row],[Order_Date]],"mmm")</f>
        <v>Nov</v>
      </c>
      <c r="X6021">
        <f>MONTH(Sales_Data[[#This Row],[Order_Date]])</f>
        <v>11</v>
      </c>
      <c r="Y6021" t="str">
        <f>"Q"&amp;ROUNDUP(MONTH(Sales_Data[[#This Row],[Order_Date]])/3,0)</f>
        <v>Q4</v>
      </c>
    </row>
    <row r="6022" spans="1:25" x14ac:dyDescent="0.3">
      <c r="A6022" t="s">
        <v>7815</v>
      </c>
      <c r="B6022" s="1">
        <v>45887</v>
      </c>
      <c r="C6022" t="s">
        <v>1355</v>
      </c>
      <c r="D6022" t="s">
        <v>302</v>
      </c>
      <c r="E6022" t="s">
        <v>48</v>
      </c>
      <c r="F6022" t="s">
        <v>132</v>
      </c>
      <c r="G6022" t="s">
        <v>21</v>
      </c>
      <c r="H6022" t="s">
        <v>22</v>
      </c>
      <c r="I6022" t="s">
        <v>23</v>
      </c>
      <c r="J6022">
        <v>1</v>
      </c>
      <c r="K6022">
        <v>14916.37</v>
      </c>
      <c r="L6022">
        <v>0.2</v>
      </c>
      <c r="M6022">
        <v>9404.92</v>
      </c>
      <c r="N6022" t="s">
        <v>109</v>
      </c>
      <c r="O6022" t="s">
        <v>35</v>
      </c>
      <c r="P6022" t="s">
        <v>26</v>
      </c>
      <c r="Q6022">
        <f>Sales_Data[[#This Row],[Quantity]]*Sales_Data[[#This Row],[Unit_Price]]</f>
        <v>14916.37</v>
      </c>
      <c r="R6022">
        <f>Sales_Data[[#This Row],[Gross_Sales]]*Sales_Data[[#This Row],[Discount]]</f>
        <v>2983.2740000000003</v>
      </c>
      <c r="S6022">
        <f>Sales_Data[[#This Row],[Gross_Sales]]-Sales_Data[[#This Row],[Discount_Amount]]</f>
        <v>11933.096000000001</v>
      </c>
      <c r="T6022">
        <f>Sales_Data[[#This Row],[Net Sales]]-Sales_Data[[#This Row],[Cost]]</f>
        <v>2528.1760000000013</v>
      </c>
      <c r="U6022" s="2">
        <f>Sales_Data[[#This Row],[Profit]]/Sales_Data[[#This Row],[Net Sales]]</f>
        <v>0.21186253760130658</v>
      </c>
      <c r="V6022">
        <f>YEAR(Sales_Data[[#This Row],[Order_Date]])</f>
        <v>2025</v>
      </c>
      <c r="W6022" t="str">
        <f>TEXT(Sales_Data[[#This Row],[Order_Date]],"mmm")</f>
        <v>Aug</v>
      </c>
      <c r="X6022">
        <f>MONTH(Sales_Data[[#This Row],[Order_Date]])</f>
        <v>8</v>
      </c>
      <c r="Y6022" t="str">
        <f>"Q"&amp;ROUNDUP(MONTH(Sales_Data[[#This Row],[Order_Date]])/3,0)</f>
        <v>Q3</v>
      </c>
    </row>
    <row r="6023" spans="1:25" x14ac:dyDescent="0.3">
      <c r="A6023" t="s">
        <v>7816</v>
      </c>
      <c r="B6023" s="1">
        <v>45965</v>
      </c>
      <c r="C6023" t="s">
        <v>1313</v>
      </c>
      <c r="D6023" t="s">
        <v>447</v>
      </c>
      <c r="E6023" t="s">
        <v>48</v>
      </c>
      <c r="F6023" t="s">
        <v>132</v>
      </c>
      <c r="G6023" t="s">
        <v>21</v>
      </c>
      <c r="H6023" t="s">
        <v>22</v>
      </c>
      <c r="I6023" t="s">
        <v>62</v>
      </c>
      <c r="J6023">
        <v>3</v>
      </c>
      <c r="K6023">
        <v>19719.73</v>
      </c>
      <c r="L6023">
        <v>0</v>
      </c>
      <c r="M6023">
        <v>44017.84</v>
      </c>
      <c r="N6023" t="s">
        <v>109</v>
      </c>
      <c r="O6023" t="s">
        <v>35</v>
      </c>
      <c r="P6023" t="s">
        <v>71</v>
      </c>
      <c r="Q6023">
        <f>Sales_Data[[#This Row],[Quantity]]*Sales_Data[[#This Row],[Unit_Price]]</f>
        <v>59159.19</v>
      </c>
      <c r="R6023">
        <f>Sales_Data[[#This Row],[Gross_Sales]]*Sales_Data[[#This Row],[Discount]]</f>
        <v>0</v>
      </c>
      <c r="S6023">
        <f>Sales_Data[[#This Row],[Gross_Sales]]-Sales_Data[[#This Row],[Discount_Amount]]</f>
        <v>59159.19</v>
      </c>
      <c r="T6023">
        <f>Sales_Data[[#This Row],[Net Sales]]-Sales_Data[[#This Row],[Cost]]</f>
        <v>15141.350000000006</v>
      </c>
      <c r="U6023" s="2">
        <f>Sales_Data[[#This Row],[Profit]]/Sales_Data[[#This Row],[Net Sales]]</f>
        <v>0.25594248332338571</v>
      </c>
      <c r="V6023">
        <f>YEAR(Sales_Data[[#This Row],[Order_Date]])</f>
        <v>2025</v>
      </c>
      <c r="W6023" t="str">
        <f>TEXT(Sales_Data[[#This Row],[Order_Date]],"mmm")</f>
        <v>Nov</v>
      </c>
      <c r="X6023">
        <f>MONTH(Sales_Data[[#This Row],[Order_Date]])</f>
        <v>11</v>
      </c>
      <c r="Y6023" t="str">
        <f>"Q"&amp;ROUNDUP(MONTH(Sales_Data[[#This Row],[Order_Date]])/3,0)</f>
        <v>Q4</v>
      </c>
    </row>
    <row r="6024" spans="1:25" x14ac:dyDescent="0.3">
      <c r="A6024" t="s">
        <v>7817</v>
      </c>
      <c r="B6024" s="1">
        <v>45818</v>
      </c>
      <c r="C6024" t="s">
        <v>214</v>
      </c>
      <c r="D6024" t="s">
        <v>313</v>
      </c>
      <c r="E6024" t="s">
        <v>39</v>
      </c>
      <c r="F6024" t="s">
        <v>107</v>
      </c>
      <c r="G6024" t="s">
        <v>41</v>
      </c>
      <c r="H6024" t="s">
        <v>42</v>
      </c>
      <c r="I6024" t="s">
        <v>43</v>
      </c>
      <c r="J6024">
        <v>1</v>
      </c>
      <c r="K6024">
        <v>4676.01</v>
      </c>
      <c r="L6024">
        <v>0.1</v>
      </c>
      <c r="M6024">
        <v>3064.99</v>
      </c>
      <c r="N6024" t="s">
        <v>52</v>
      </c>
      <c r="O6024" t="s">
        <v>25</v>
      </c>
      <c r="P6024" t="s">
        <v>44</v>
      </c>
      <c r="Q6024">
        <f>Sales_Data[[#This Row],[Quantity]]*Sales_Data[[#This Row],[Unit_Price]]</f>
        <v>4676.01</v>
      </c>
      <c r="R6024">
        <f>Sales_Data[[#This Row],[Gross_Sales]]*Sales_Data[[#This Row],[Discount]]</f>
        <v>467.60100000000006</v>
      </c>
      <c r="S6024">
        <f>Sales_Data[[#This Row],[Gross_Sales]]-Sales_Data[[#This Row],[Discount_Amount]]</f>
        <v>4208.4090000000006</v>
      </c>
      <c r="T6024">
        <f>Sales_Data[[#This Row],[Net Sales]]-Sales_Data[[#This Row],[Cost]]</f>
        <v>1143.4190000000008</v>
      </c>
      <c r="U6024" s="2">
        <f>Sales_Data[[#This Row],[Profit]]/Sales_Data[[#This Row],[Net Sales]]</f>
        <v>0.27169863955713447</v>
      </c>
      <c r="V6024">
        <f>YEAR(Sales_Data[[#This Row],[Order_Date]])</f>
        <v>2025</v>
      </c>
      <c r="W6024" t="str">
        <f>TEXT(Sales_Data[[#This Row],[Order_Date]],"mmm")</f>
        <v>Jun</v>
      </c>
      <c r="X6024">
        <f>MONTH(Sales_Data[[#This Row],[Order_Date]])</f>
        <v>6</v>
      </c>
      <c r="Y6024" t="str">
        <f>"Q"&amp;ROUNDUP(MONTH(Sales_Data[[#This Row],[Order_Date]])/3,0)</f>
        <v>Q2</v>
      </c>
    </row>
    <row r="6025" spans="1:25" x14ac:dyDescent="0.3">
      <c r="A6025" t="s">
        <v>7818</v>
      </c>
      <c r="B6025" s="1">
        <v>45658</v>
      </c>
      <c r="C6025" t="s">
        <v>6672</v>
      </c>
      <c r="D6025" t="s">
        <v>47</v>
      </c>
      <c r="E6025" t="s">
        <v>19</v>
      </c>
      <c r="F6025" t="s">
        <v>20</v>
      </c>
      <c r="G6025" t="s">
        <v>21</v>
      </c>
      <c r="H6025" t="s">
        <v>22</v>
      </c>
      <c r="I6025" t="s">
        <v>23</v>
      </c>
      <c r="J6025">
        <v>2</v>
      </c>
      <c r="K6025">
        <v>6902.43</v>
      </c>
      <c r="L6025">
        <v>0.05</v>
      </c>
      <c r="M6025">
        <v>8826.5300000000007</v>
      </c>
      <c r="N6025" t="s">
        <v>52</v>
      </c>
      <c r="O6025" t="s">
        <v>35</v>
      </c>
      <c r="P6025" t="s">
        <v>26</v>
      </c>
      <c r="Q6025">
        <f>Sales_Data[[#This Row],[Quantity]]*Sales_Data[[#This Row],[Unit_Price]]</f>
        <v>13804.86</v>
      </c>
      <c r="R6025">
        <f>Sales_Data[[#This Row],[Gross_Sales]]*Sales_Data[[#This Row],[Discount]]</f>
        <v>690.24300000000005</v>
      </c>
      <c r="S6025">
        <f>Sales_Data[[#This Row],[Gross_Sales]]-Sales_Data[[#This Row],[Discount_Amount]]</f>
        <v>13114.617</v>
      </c>
      <c r="T6025">
        <f>Sales_Data[[#This Row],[Net Sales]]-Sales_Data[[#This Row],[Cost]]</f>
        <v>4288.0869999999995</v>
      </c>
      <c r="U6025" s="2">
        <f>Sales_Data[[#This Row],[Profit]]/Sales_Data[[#This Row],[Net Sales]]</f>
        <v>0.32697005181317912</v>
      </c>
      <c r="V6025">
        <f>YEAR(Sales_Data[[#This Row],[Order_Date]])</f>
        <v>2025</v>
      </c>
      <c r="W6025" t="str">
        <f>TEXT(Sales_Data[[#This Row],[Order_Date]],"mmm")</f>
        <v>Jan</v>
      </c>
      <c r="X6025">
        <f>MONTH(Sales_Data[[#This Row],[Order_Date]])</f>
        <v>1</v>
      </c>
      <c r="Y6025" t="str">
        <f>"Q"&amp;ROUNDUP(MONTH(Sales_Data[[#This Row],[Order_Date]])/3,0)</f>
        <v>Q1</v>
      </c>
    </row>
    <row r="6026" spans="1:25" x14ac:dyDescent="0.3">
      <c r="A6026" t="s">
        <v>7819</v>
      </c>
      <c r="B6026" s="1">
        <v>45893</v>
      </c>
      <c r="C6026" t="s">
        <v>3444</v>
      </c>
      <c r="D6026" t="s">
        <v>1122</v>
      </c>
      <c r="E6026" t="s">
        <v>48</v>
      </c>
      <c r="F6026" t="s">
        <v>132</v>
      </c>
      <c r="G6026" t="s">
        <v>41</v>
      </c>
      <c r="H6026" t="s">
        <v>42</v>
      </c>
      <c r="I6026" t="s">
        <v>43</v>
      </c>
      <c r="J6026">
        <v>1</v>
      </c>
      <c r="K6026">
        <v>36893.089999999997</v>
      </c>
      <c r="L6026">
        <v>0</v>
      </c>
      <c r="M6026">
        <v>25002.14</v>
      </c>
      <c r="N6026" t="s">
        <v>70</v>
      </c>
      <c r="O6026" t="s">
        <v>25</v>
      </c>
      <c r="P6026" t="s">
        <v>44</v>
      </c>
      <c r="Q6026">
        <f>Sales_Data[[#This Row],[Quantity]]*Sales_Data[[#This Row],[Unit_Price]]</f>
        <v>36893.089999999997</v>
      </c>
      <c r="R6026">
        <f>Sales_Data[[#This Row],[Gross_Sales]]*Sales_Data[[#This Row],[Discount]]</f>
        <v>0</v>
      </c>
      <c r="S6026">
        <f>Sales_Data[[#This Row],[Gross_Sales]]-Sales_Data[[#This Row],[Discount_Amount]]</f>
        <v>36893.089999999997</v>
      </c>
      <c r="T6026">
        <f>Sales_Data[[#This Row],[Net Sales]]-Sales_Data[[#This Row],[Cost]]</f>
        <v>11890.949999999997</v>
      </c>
      <c r="U6026" s="2">
        <f>Sales_Data[[#This Row],[Profit]]/Sales_Data[[#This Row],[Net Sales]]</f>
        <v>0.32230832386227337</v>
      </c>
      <c r="V6026">
        <f>YEAR(Sales_Data[[#This Row],[Order_Date]])</f>
        <v>2025</v>
      </c>
      <c r="W6026" t="str">
        <f>TEXT(Sales_Data[[#This Row],[Order_Date]],"mmm")</f>
        <v>Aug</v>
      </c>
      <c r="X6026">
        <f>MONTH(Sales_Data[[#This Row],[Order_Date]])</f>
        <v>8</v>
      </c>
      <c r="Y6026" t="str">
        <f>"Q"&amp;ROUNDUP(MONTH(Sales_Data[[#This Row],[Order_Date]])/3,0)</f>
        <v>Q3</v>
      </c>
    </row>
    <row r="6027" spans="1:25" x14ac:dyDescent="0.3">
      <c r="A6027" t="s">
        <v>7820</v>
      </c>
      <c r="B6027" s="1">
        <v>45845</v>
      </c>
      <c r="C6027" t="s">
        <v>1409</v>
      </c>
      <c r="D6027" t="s">
        <v>131</v>
      </c>
      <c r="E6027" t="s">
        <v>119</v>
      </c>
      <c r="F6027" t="s">
        <v>120</v>
      </c>
      <c r="G6027" t="s">
        <v>67</v>
      </c>
      <c r="H6027" t="s">
        <v>68</v>
      </c>
      <c r="I6027" t="s">
        <v>97</v>
      </c>
      <c r="J6027">
        <v>2</v>
      </c>
      <c r="K6027">
        <v>4005.43</v>
      </c>
      <c r="L6027">
        <v>0</v>
      </c>
      <c r="M6027">
        <v>5726.76</v>
      </c>
      <c r="N6027" t="s">
        <v>24</v>
      </c>
      <c r="O6027" t="s">
        <v>35</v>
      </c>
      <c r="P6027" t="s">
        <v>26</v>
      </c>
      <c r="Q6027">
        <f>Sales_Data[[#This Row],[Quantity]]*Sales_Data[[#This Row],[Unit_Price]]</f>
        <v>8010.86</v>
      </c>
      <c r="R6027">
        <f>Sales_Data[[#This Row],[Gross_Sales]]*Sales_Data[[#This Row],[Discount]]</f>
        <v>0</v>
      </c>
      <c r="S6027">
        <f>Sales_Data[[#This Row],[Gross_Sales]]-Sales_Data[[#This Row],[Discount_Amount]]</f>
        <v>8010.86</v>
      </c>
      <c r="T6027">
        <f>Sales_Data[[#This Row],[Net Sales]]-Sales_Data[[#This Row],[Cost]]</f>
        <v>2284.0999999999995</v>
      </c>
      <c r="U6027" s="2">
        <f>Sales_Data[[#This Row],[Profit]]/Sales_Data[[#This Row],[Net Sales]]</f>
        <v>0.28512544221219688</v>
      </c>
      <c r="V6027">
        <f>YEAR(Sales_Data[[#This Row],[Order_Date]])</f>
        <v>2025</v>
      </c>
      <c r="W6027" t="str">
        <f>TEXT(Sales_Data[[#This Row],[Order_Date]],"mmm")</f>
        <v>Jul</v>
      </c>
      <c r="X6027">
        <f>MONTH(Sales_Data[[#This Row],[Order_Date]])</f>
        <v>7</v>
      </c>
      <c r="Y6027" t="str">
        <f>"Q"&amp;ROUNDUP(MONTH(Sales_Data[[#This Row],[Order_Date]])/3,0)</f>
        <v>Q3</v>
      </c>
    </row>
    <row r="6028" spans="1:25" x14ac:dyDescent="0.3">
      <c r="A6028" t="s">
        <v>7821</v>
      </c>
      <c r="B6028" s="1">
        <v>45661</v>
      </c>
      <c r="C6028" t="s">
        <v>907</v>
      </c>
      <c r="D6028" t="s">
        <v>857</v>
      </c>
      <c r="E6028" t="s">
        <v>48</v>
      </c>
      <c r="F6028" t="s">
        <v>132</v>
      </c>
      <c r="G6028" t="s">
        <v>67</v>
      </c>
      <c r="H6028" t="s">
        <v>133</v>
      </c>
      <c r="I6028" t="s">
        <v>134</v>
      </c>
      <c r="J6028">
        <v>2</v>
      </c>
      <c r="K6028">
        <v>12229.55</v>
      </c>
      <c r="L6028">
        <v>0.05</v>
      </c>
      <c r="M6028">
        <v>18220.55</v>
      </c>
      <c r="N6028" t="s">
        <v>52</v>
      </c>
      <c r="O6028" t="s">
        <v>35</v>
      </c>
      <c r="P6028" t="s">
        <v>44</v>
      </c>
      <c r="Q6028">
        <f>Sales_Data[[#This Row],[Quantity]]*Sales_Data[[#This Row],[Unit_Price]]</f>
        <v>24459.1</v>
      </c>
      <c r="R6028">
        <f>Sales_Data[[#This Row],[Gross_Sales]]*Sales_Data[[#This Row],[Discount]]</f>
        <v>1222.9549999999999</v>
      </c>
      <c r="S6028">
        <f>Sales_Data[[#This Row],[Gross_Sales]]-Sales_Data[[#This Row],[Discount_Amount]]</f>
        <v>23236.144999999997</v>
      </c>
      <c r="T6028">
        <f>Sales_Data[[#This Row],[Net Sales]]-Sales_Data[[#This Row],[Cost]]</f>
        <v>5015.5949999999975</v>
      </c>
      <c r="U6028" s="2">
        <f>Sales_Data[[#This Row],[Profit]]/Sales_Data[[#This Row],[Net Sales]]</f>
        <v>0.2158531460360571</v>
      </c>
      <c r="V6028">
        <f>YEAR(Sales_Data[[#This Row],[Order_Date]])</f>
        <v>2025</v>
      </c>
      <c r="W6028" t="str">
        <f>TEXT(Sales_Data[[#This Row],[Order_Date]],"mmm")</f>
        <v>Jan</v>
      </c>
      <c r="X6028">
        <f>MONTH(Sales_Data[[#This Row],[Order_Date]])</f>
        <v>1</v>
      </c>
      <c r="Y6028" t="str">
        <f>"Q"&amp;ROUNDUP(MONTH(Sales_Data[[#This Row],[Order_Date]])/3,0)</f>
        <v>Q1</v>
      </c>
    </row>
    <row r="6029" spans="1:25" x14ac:dyDescent="0.3">
      <c r="A6029" t="s">
        <v>7822</v>
      </c>
      <c r="B6029" s="1">
        <v>45789</v>
      </c>
      <c r="C6029" t="s">
        <v>2612</v>
      </c>
      <c r="D6029" t="s">
        <v>160</v>
      </c>
      <c r="E6029" t="s">
        <v>30</v>
      </c>
      <c r="F6029" t="s">
        <v>31</v>
      </c>
      <c r="G6029" t="s">
        <v>67</v>
      </c>
      <c r="H6029" t="s">
        <v>133</v>
      </c>
      <c r="I6029" t="s">
        <v>138</v>
      </c>
      <c r="J6029">
        <v>1</v>
      </c>
      <c r="K6029">
        <v>601.59</v>
      </c>
      <c r="L6029">
        <v>0.1</v>
      </c>
      <c r="M6029">
        <v>341.61</v>
      </c>
      <c r="N6029" t="s">
        <v>52</v>
      </c>
      <c r="O6029" t="s">
        <v>35</v>
      </c>
      <c r="P6029" t="s">
        <v>44</v>
      </c>
      <c r="Q6029">
        <f>Sales_Data[[#This Row],[Quantity]]*Sales_Data[[#This Row],[Unit_Price]]</f>
        <v>601.59</v>
      </c>
      <c r="R6029">
        <f>Sales_Data[[#This Row],[Gross_Sales]]*Sales_Data[[#This Row],[Discount]]</f>
        <v>60.159000000000006</v>
      </c>
      <c r="S6029">
        <f>Sales_Data[[#This Row],[Gross_Sales]]-Sales_Data[[#This Row],[Discount_Amount]]</f>
        <v>541.43100000000004</v>
      </c>
      <c r="T6029">
        <f>Sales_Data[[#This Row],[Net Sales]]-Sales_Data[[#This Row],[Cost]]</f>
        <v>199.82100000000003</v>
      </c>
      <c r="U6029" s="2">
        <f>Sales_Data[[#This Row],[Profit]]/Sales_Data[[#This Row],[Net Sales]]</f>
        <v>0.36906087756334605</v>
      </c>
      <c r="V6029">
        <f>YEAR(Sales_Data[[#This Row],[Order_Date]])</f>
        <v>2025</v>
      </c>
      <c r="W6029" t="str">
        <f>TEXT(Sales_Data[[#This Row],[Order_Date]],"mmm")</f>
        <v>May</v>
      </c>
      <c r="X6029">
        <f>MONTH(Sales_Data[[#This Row],[Order_Date]])</f>
        <v>5</v>
      </c>
      <c r="Y6029" t="str">
        <f>"Q"&amp;ROUNDUP(MONTH(Sales_Data[[#This Row],[Order_Date]])/3,0)</f>
        <v>Q2</v>
      </c>
    </row>
    <row r="6030" spans="1:25" x14ac:dyDescent="0.3">
      <c r="A6030" t="s">
        <v>7823</v>
      </c>
      <c r="B6030" s="1">
        <v>45875</v>
      </c>
      <c r="C6030" t="s">
        <v>5709</v>
      </c>
      <c r="D6030" t="s">
        <v>777</v>
      </c>
      <c r="E6030" t="s">
        <v>48</v>
      </c>
      <c r="F6030" t="s">
        <v>49</v>
      </c>
      <c r="G6030" t="s">
        <v>67</v>
      </c>
      <c r="H6030" t="s">
        <v>68</v>
      </c>
      <c r="I6030" t="s">
        <v>97</v>
      </c>
      <c r="J6030">
        <v>5</v>
      </c>
      <c r="K6030">
        <v>16500.7</v>
      </c>
      <c r="L6030">
        <v>0</v>
      </c>
      <c r="M6030">
        <v>59542.1</v>
      </c>
      <c r="N6030" t="s">
        <v>70</v>
      </c>
      <c r="O6030" t="s">
        <v>35</v>
      </c>
      <c r="P6030" t="s">
        <v>71</v>
      </c>
      <c r="Q6030">
        <f>Sales_Data[[#This Row],[Quantity]]*Sales_Data[[#This Row],[Unit_Price]]</f>
        <v>82503.5</v>
      </c>
      <c r="R6030">
        <f>Sales_Data[[#This Row],[Gross_Sales]]*Sales_Data[[#This Row],[Discount]]</f>
        <v>0</v>
      </c>
      <c r="S6030">
        <f>Sales_Data[[#This Row],[Gross_Sales]]-Sales_Data[[#This Row],[Discount_Amount]]</f>
        <v>82503.5</v>
      </c>
      <c r="T6030">
        <f>Sales_Data[[#This Row],[Net Sales]]-Sales_Data[[#This Row],[Cost]]</f>
        <v>22961.4</v>
      </c>
      <c r="U6030" s="2">
        <f>Sales_Data[[#This Row],[Profit]]/Sales_Data[[#This Row],[Net Sales]]</f>
        <v>0.27830819298575216</v>
      </c>
      <c r="V6030">
        <f>YEAR(Sales_Data[[#This Row],[Order_Date]])</f>
        <v>2025</v>
      </c>
      <c r="W6030" t="str">
        <f>TEXT(Sales_Data[[#This Row],[Order_Date]],"mmm")</f>
        <v>Aug</v>
      </c>
      <c r="X6030">
        <f>MONTH(Sales_Data[[#This Row],[Order_Date]])</f>
        <v>8</v>
      </c>
      <c r="Y6030" t="str">
        <f>"Q"&amp;ROUNDUP(MONTH(Sales_Data[[#This Row],[Order_Date]])/3,0)</f>
        <v>Q3</v>
      </c>
    </row>
    <row r="6031" spans="1:25" x14ac:dyDescent="0.3">
      <c r="A6031" t="s">
        <v>7824</v>
      </c>
      <c r="B6031" s="1">
        <v>45917</v>
      </c>
      <c r="C6031" t="s">
        <v>3799</v>
      </c>
      <c r="D6031" t="s">
        <v>244</v>
      </c>
      <c r="E6031" t="s">
        <v>30</v>
      </c>
      <c r="F6031" t="s">
        <v>210</v>
      </c>
      <c r="G6031" t="s">
        <v>41</v>
      </c>
      <c r="H6031" t="s">
        <v>147</v>
      </c>
      <c r="I6031" t="s">
        <v>369</v>
      </c>
      <c r="J6031">
        <v>1</v>
      </c>
      <c r="K6031">
        <v>524.08000000000004</v>
      </c>
      <c r="L6031">
        <v>0.1</v>
      </c>
      <c r="M6031">
        <v>384.12</v>
      </c>
      <c r="N6031" t="s">
        <v>24</v>
      </c>
      <c r="O6031" t="s">
        <v>35</v>
      </c>
      <c r="P6031" t="s">
        <v>71</v>
      </c>
      <c r="Q6031">
        <f>Sales_Data[[#This Row],[Quantity]]*Sales_Data[[#This Row],[Unit_Price]]</f>
        <v>524.08000000000004</v>
      </c>
      <c r="R6031">
        <f>Sales_Data[[#This Row],[Gross_Sales]]*Sales_Data[[#This Row],[Discount]]</f>
        <v>52.408000000000008</v>
      </c>
      <c r="S6031">
        <f>Sales_Data[[#This Row],[Gross_Sales]]-Sales_Data[[#This Row],[Discount_Amount]]</f>
        <v>471.67200000000003</v>
      </c>
      <c r="T6031">
        <f>Sales_Data[[#This Row],[Net Sales]]-Sales_Data[[#This Row],[Cost]]</f>
        <v>87.552000000000021</v>
      </c>
      <c r="U6031" s="2">
        <f>Sales_Data[[#This Row],[Profit]]/Sales_Data[[#This Row],[Net Sales]]</f>
        <v>0.18562051595176313</v>
      </c>
      <c r="V6031">
        <f>YEAR(Sales_Data[[#This Row],[Order_Date]])</f>
        <v>2025</v>
      </c>
      <c r="W6031" t="str">
        <f>TEXT(Sales_Data[[#This Row],[Order_Date]],"mmm")</f>
        <v>Sep</v>
      </c>
      <c r="X6031">
        <f>MONTH(Sales_Data[[#This Row],[Order_Date]])</f>
        <v>9</v>
      </c>
      <c r="Y6031" t="str">
        <f>"Q"&amp;ROUNDUP(MONTH(Sales_Data[[#This Row],[Order_Date]])/3,0)</f>
        <v>Q3</v>
      </c>
    </row>
    <row r="6032" spans="1:25" x14ac:dyDescent="0.3">
      <c r="A6032" t="s">
        <v>7825</v>
      </c>
      <c r="B6032" s="1">
        <v>45658</v>
      </c>
      <c r="C6032" t="s">
        <v>3363</v>
      </c>
      <c r="D6032" t="s">
        <v>280</v>
      </c>
      <c r="E6032" t="s">
        <v>48</v>
      </c>
      <c r="F6032" t="s">
        <v>49</v>
      </c>
      <c r="G6032" t="s">
        <v>32</v>
      </c>
      <c r="H6032" t="s">
        <v>50</v>
      </c>
      <c r="I6032" t="s">
        <v>58</v>
      </c>
      <c r="J6032">
        <v>1</v>
      </c>
      <c r="K6032">
        <v>40781.86</v>
      </c>
      <c r="L6032">
        <v>0.1</v>
      </c>
      <c r="M6032">
        <v>26774.2</v>
      </c>
      <c r="N6032" t="s">
        <v>83</v>
      </c>
      <c r="O6032" t="s">
        <v>35</v>
      </c>
      <c r="P6032" t="s">
        <v>71</v>
      </c>
      <c r="Q6032">
        <f>Sales_Data[[#This Row],[Quantity]]*Sales_Data[[#This Row],[Unit_Price]]</f>
        <v>40781.86</v>
      </c>
      <c r="R6032">
        <f>Sales_Data[[#This Row],[Gross_Sales]]*Sales_Data[[#This Row],[Discount]]</f>
        <v>4078.1860000000001</v>
      </c>
      <c r="S6032">
        <f>Sales_Data[[#This Row],[Gross_Sales]]-Sales_Data[[#This Row],[Discount_Amount]]</f>
        <v>36703.673999999999</v>
      </c>
      <c r="T6032">
        <f>Sales_Data[[#This Row],[Net Sales]]-Sales_Data[[#This Row],[Cost]]</f>
        <v>9929.4739999999983</v>
      </c>
      <c r="U6032" s="2">
        <f>Sales_Data[[#This Row],[Profit]]/Sales_Data[[#This Row],[Net Sales]]</f>
        <v>0.27053079209454611</v>
      </c>
      <c r="V6032">
        <f>YEAR(Sales_Data[[#This Row],[Order_Date]])</f>
        <v>2025</v>
      </c>
      <c r="W6032" t="str">
        <f>TEXT(Sales_Data[[#This Row],[Order_Date]],"mmm")</f>
        <v>Jan</v>
      </c>
      <c r="X6032">
        <f>MONTH(Sales_Data[[#This Row],[Order_Date]])</f>
        <v>1</v>
      </c>
      <c r="Y6032" t="str">
        <f>"Q"&amp;ROUNDUP(MONTH(Sales_Data[[#This Row],[Order_Date]])/3,0)</f>
        <v>Q1</v>
      </c>
    </row>
    <row r="6033" spans="1:25" x14ac:dyDescent="0.3">
      <c r="A6033" t="s">
        <v>7826</v>
      </c>
      <c r="B6033" s="1">
        <v>45728</v>
      </c>
      <c r="C6033" t="s">
        <v>2217</v>
      </c>
      <c r="D6033" t="s">
        <v>241</v>
      </c>
      <c r="E6033" t="s">
        <v>30</v>
      </c>
      <c r="F6033" t="s">
        <v>31</v>
      </c>
      <c r="G6033" t="s">
        <v>75</v>
      </c>
      <c r="H6033" t="s">
        <v>76</v>
      </c>
      <c r="I6033" t="s">
        <v>108</v>
      </c>
      <c r="J6033">
        <v>1</v>
      </c>
      <c r="K6033">
        <v>4029.66</v>
      </c>
      <c r="L6033">
        <v>0.05</v>
      </c>
      <c r="M6033">
        <v>2967.6</v>
      </c>
      <c r="N6033" t="s">
        <v>52</v>
      </c>
      <c r="O6033" t="s">
        <v>35</v>
      </c>
      <c r="P6033" t="s">
        <v>44</v>
      </c>
      <c r="Q6033">
        <f>Sales_Data[[#This Row],[Quantity]]*Sales_Data[[#This Row],[Unit_Price]]</f>
        <v>4029.66</v>
      </c>
      <c r="R6033">
        <f>Sales_Data[[#This Row],[Gross_Sales]]*Sales_Data[[#This Row],[Discount]]</f>
        <v>201.483</v>
      </c>
      <c r="S6033">
        <f>Sales_Data[[#This Row],[Gross_Sales]]-Sales_Data[[#This Row],[Discount_Amount]]</f>
        <v>3828.1769999999997</v>
      </c>
      <c r="T6033">
        <f>Sales_Data[[#This Row],[Net Sales]]-Sales_Data[[#This Row],[Cost]]</f>
        <v>860.57699999999977</v>
      </c>
      <c r="U6033" s="2">
        <f>Sales_Data[[#This Row],[Profit]]/Sales_Data[[#This Row],[Net Sales]]</f>
        <v>0.22480073413533383</v>
      </c>
      <c r="V6033">
        <f>YEAR(Sales_Data[[#This Row],[Order_Date]])</f>
        <v>2025</v>
      </c>
      <c r="W6033" t="str">
        <f>TEXT(Sales_Data[[#This Row],[Order_Date]],"mmm")</f>
        <v>Mar</v>
      </c>
      <c r="X6033">
        <f>MONTH(Sales_Data[[#This Row],[Order_Date]])</f>
        <v>3</v>
      </c>
      <c r="Y6033" t="str">
        <f>"Q"&amp;ROUNDUP(MONTH(Sales_Data[[#This Row],[Order_Date]])/3,0)</f>
        <v>Q1</v>
      </c>
    </row>
    <row r="6034" spans="1:25" x14ac:dyDescent="0.3">
      <c r="A6034" t="s">
        <v>7827</v>
      </c>
      <c r="B6034" s="1">
        <v>45835</v>
      </c>
      <c r="C6034" t="s">
        <v>944</v>
      </c>
      <c r="D6034" t="s">
        <v>474</v>
      </c>
      <c r="E6034" t="s">
        <v>48</v>
      </c>
      <c r="F6034" t="s">
        <v>49</v>
      </c>
      <c r="G6034" t="s">
        <v>75</v>
      </c>
      <c r="H6034" t="s">
        <v>256</v>
      </c>
      <c r="I6034" t="s">
        <v>257</v>
      </c>
      <c r="J6034">
        <v>2</v>
      </c>
      <c r="K6034">
        <v>23073.54</v>
      </c>
      <c r="L6034">
        <v>0</v>
      </c>
      <c r="M6034">
        <v>29817.29</v>
      </c>
      <c r="N6034" t="s">
        <v>52</v>
      </c>
      <c r="O6034" t="s">
        <v>53</v>
      </c>
      <c r="P6034" t="s">
        <v>44</v>
      </c>
      <c r="Q6034">
        <f>Sales_Data[[#This Row],[Quantity]]*Sales_Data[[#This Row],[Unit_Price]]</f>
        <v>46147.08</v>
      </c>
      <c r="R6034">
        <f>Sales_Data[[#This Row],[Gross_Sales]]*Sales_Data[[#This Row],[Discount]]</f>
        <v>0</v>
      </c>
      <c r="S6034">
        <f>Sales_Data[[#This Row],[Gross_Sales]]-Sales_Data[[#This Row],[Discount_Amount]]</f>
        <v>46147.08</v>
      </c>
      <c r="T6034">
        <f>Sales_Data[[#This Row],[Net Sales]]-Sales_Data[[#This Row],[Cost]]</f>
        <v>16329.79</v>
      </c>
      <c r="U6034" s="2">
        <f>Sales_Data[[#This Row],[Profit]]/Sales_Data[[#This Row],[Net Sales]]</f>
        <v>0.35386399312805927</v>
      </c>
      <c r="V6034">
        <f>YEAR(Sales_Data[[#This Row],[Order_Date]])</f>
        <v>2025</v>
      </c>
      <c r="W6034" t="str">
        <f>TEXT(Sales_Data[[#This Row],[Order_Date]],"mmm")</f>
        <v>Jun</v>
      </c>
      <c r="X6034">
        <f>MONTH(Sales_Data[[#This Row],[Order_Date]])</f>
        <v>6</v>
      </c>
      <c r="Y6034" t="str">
        <f>"Q"&amp;ROUNDUP(MONTH(Sales_Data[[#This Row],[Order_Date]])/3,0)</f>
        <v>Q2</v>
      </c>
    </row>
    <row r="6035" spans="1:25" x14ac:dyDescent="0.3">
      <c r="A6035" t="s">
        <v>7828</v>
      </c>
      <c r="B6035" s="1">
        <v>45846</v>
      </c>
      <c r="C6035" t="s">
        <v>1756</v>
      </c>
      <c r="D6035" t="s">
        <v>209</v>
      </c>
      <c r="E6035" t="s">
        <v>19</v>
      </c>
      <c r="F6035" t="s">
        <v>81</v>
      </c>
      <c r="G6035" t="s">
        <v>21</v>
      </c>
      <c r="H6035" t="s">
        <v>230</v>
      </c>
      <c r="I6035" t="s">
        <v>231</v>
      </c>
      <c r="J6035">
        <v>1</v>
      </c>
      <c r="K6035">
        <v>7397.02</v>
      </c>
      <c r="L6035">
        <v>0.15</v>
      </c>
      <c r="M6035">
        <v>5433.02</v>
      </c>
      <c r="N6035" t="s">
        <v>52</v>
      </c>
      <c r="O6035" t="s">
        <v>35</v>
      </c>
      <c r="P6035" t="s">
        <v>26</v>
      </c>
      <c r="Q6035">
        <f>Sales_Data[[#This Row],[Quantity]]*Sales_Data[[#This Row],[Unit_Price]]</f>
        <v>7397.02</v>
      </c>
      <c r="R6035">
        <f>Sales_Data[[#This Row],[Gross_Sales]]*Sales_Data[[#This Row],[Discount]]</f>
        <v>1109.5530000000001</v>
      </c>
      <c r="S6035">
        <f>Sales_Data[[#This Row],[Gross_Sales]]-Sales_Data[[#This Row],[Discount_Amount]]</f>
        <v>6287.4670000000006</v>
      </c>
      <c r="T6035">
        <f>Sales_Data[[#This Row],[Net Sales]]-Sales_Data[[#This Row],[Cost]]</f>
        <v>854.44700000000012</v>
      </c>
      <c r="U6035" s="2">
        <f>Sales_Data[[#This Row],[Profit]]/Sales_Data[[#This Row],[Net Sales]]</f>
        <v>0.13589685639701968</v>
      </c>
      <c r="V6035">
        <f>YEAR(Sales_Data[[#This Row],[Order_Date]])</f>
        <v>2025</v>
      </c>
      <c r="W6035" t="str">
        <f>TEXT(Sales_Data[[#This Row],[Order_Date]],"mmm")</f>
        <v>Jul</v>
      </c>
      <c r="X6035">
        <f>MONTH(Sales_Data[[#This Row],[Order_Date]])</f>
        <v>7</v>
      </c>
      <c r="Y6035" t="str">
        <f>"Q"&amp;ROUNDUP(MONTH(Sales_Data[[#This Row],[Order_Date]])/3,0)</f>
        <v>Q3</v>
      </c>
    </row>
    <row r="6036" spans="1:25" x14ac:dyDescent="0.3">
      <c r="A6036" t="s">
        <v>7829</v>
      </c>
      <c r="B6036" s="1">
        <v>45948</v>
      </c>
      <c r="C6036" t="s">
        <v>1434</v>
      </c>
      <c r="D6036" t="s">
        <v>100</v>
      </c>
      <c r="E6036" t="s">
        <v>30</v>
      </c>
      <c r="F6036" t="s">
        <v>101</v>
      </c>
      <c r="G6036" t="s">
        <v>41</v>
      </c>
      <c r="H6036" t="s">
        <v>147</v>
      </c>
      <c r="I6036" t="s">
        <v>369</v>
      </c>
      <c r="J6036">
        <v>1</v>
      </c>
      <c r="K6036">
        <v>4126.91</v>
      </c>
      <c r="L6036">
        <v>0.05</v>
      </c>
      <c r="M6036">
        <v>2572.4299999999998</v>
      </c>
      <c r="N6036" t="s">
        <v>24</v>
      </c>
      <c r="O6036" t="s">
        <v>35</v>
      </c>
      <c r="P6036" t="s">
        <v>44</v>
      </c>
      <c r="Q6036">
        <f>Sales_Data[[#This Row],[Quantity]]*Sales_Data[[#This Row],[Unit_Price]]</f>
        <v>4126.91</v>
      </c>
      <c r="R6036">
        <f>Sales_Data[[#This Row],[Gross_Sales]]*Sales_Data[[#This Row],[Discount]]</f>
        <v>206.34550000000002</v>
      </c>
      <c r="S6036">
        <f>Sales_Data[[#This Row],[Gross_Sales]]-Sales_Data[[#This Row],[Discount_Amount]]</f>
        <v>3920.5645</v>
      </c>
      <c r="T6036">
        <f>Sales_Data[[#This Row],[Net Sales]]-Sales_Data[[#This Row],[Cost]]</f>
        <v>1348.1345000000001</v>
      </c>
      <c r="U6036" s="2">
        <f>Sales_Data[[#This Row],[Profit]]/Sales_Data[[#This Row],[Net Sales]]</f>
        <v>0.34386234431291723</v>
      </c>
      <c r="V6036">
        <f>YEAR(Sales_Data[[#This Row],[Order_Date]])</f>
        <v>2025</v>
      </c>
      <c r="W6036" t="str">
        <f>TEXT(Sales_Data[[#This Row],[Order_Date]],"mmm")</f>
        <v>Oct</v>
      </c>
      <c r="X6036">
        <f>MONTH(Sales_Data[[#This Row],[Order_Date]])</f>
        <v>10</v>
      </c>
      <c r="Y6036" t="str">
        <f>"Q"&amp;ROUNDUP(MONTH(Sales_Data[[#This Row],[Order_Date]])/3,0)</f>
        <v>Q4</v>
      </c>
    </row>
    <row r="6037" spans="1:25" x14ac:dyDescent="0.3">
      <c r="A6037" t="s">
        <v>7830</v>
      </c>
      <c r="B6037" s="1">
        <v>45665</v>
      </c>
      <c r="C6037" t="s">
        <v>319</v>
      </c>
      <c r="D6037" t="s">
        <v>765</v>
      </c>
      <c r="E6037" t="s">
        <v>48</v>
      </c>
      <c r="F6037" t="s">
        <v>132</v>
      </c>
      <c r="G6037" t="s">
        <v>75</v>
      </c>
      <c r="H6037" t="s">
        <v>256</v>
      </c>
      <c r="I6037" t="s">
        <v>334</v>
      </c>
      <c r="J6037">
        <v>4</v>
      </c>
      <c r="K6037">
        <v>15635.92</v>
      </c>
      <c r="L6037">
        <v>0</v>
      </c>
      <c r="M6037">
        <v>49332.28</v>
      </c>
      <c r="N6037" t="s">
        <v>24</v>
      </c>
      <c r="O6037" t="s">
        <v>35</v>
      </c>
      <c r="P6037" t="s">
        <v>44</v>
      </c>
      <c r="Q6037">
        <f>Sales_Data[[#This Row],[Quantity]]*Sales_Data[[#This Row],[Unit_Price]]</f>
        <v>62543.68</v>
      </c>
      <c r="R6037">
        <f>Sales_Data[[#This Row],[Gross_Sales]]*Sales_Data[[#This Row],[Discount]]</f>
        <v>0</v>
      </c>
      <c r="S6037">
        <f>Sales_Data[[#This Row],[Gross_Sales]]-Sales_Data[[#This Row],[Discount_Amount]]</f>
        <v>62543.68</v>
      </c>
      <c r="T6037">
        <f>Sales_Data[[#This Row],[Net Sales]]-Sales_Data[[#This Row],[Cost]]</f>
        <v>13211.400000000001</v>
      </c>
      <c r="U6037" s="2">
        <f>Sales_Data[[#This Row],[Profit]]/Sales_Data[[#This Row],[Net Sales]]</f>
        <v>0.21123477224237527</v>
      </c>
      <c r="V6037">
        <f>YEAR(Sales_Data[[#This Row],[Order_Date]])</f>
        <v>2025</v>
      </c>
      <c r="W6037" t="str">
        <f>TEXT(Sales_Data[[#This Row],[Order_Date]],"mmm")</f>
        <v>Jan</v>
      </c>
      <c r="X6037">
        <f>MONTH(Sales_Data[[#This Row],[Order_Date]])</f>
        <v>1</v>
      </c>
      <c r="Y6037" t="str">
        <f>"Q"&amp;ROUNDUP(MONTH(Sales_Data[[#This Row],[Order_Date]])/3,0)</f>
        <v>Q1</v>
      </c>
    </row>
    <row r="6038" spans="1:25" x14ac:dyDescent="0.3">
      <c r="A6038" t="s">
        <v>7831</v>
      </c>
      <c r="B6038" s="1">
        <v>45910</v>
      </c>
      <c r="C6038" t="s">
        <v>2822</v>
      </c>
      <c r="D6038" t="s">
        <v>1452</v>
      </c>
      <c r="E6038" t="s">
        <v>48</v>
      </c>
      <c r="F6038" t="s">
        <v>164</v>
      </c>
      <c r="G6038" t="s">
        <v>21</v>
      </c>
      <c r="H6038" t="s">
        <v>230</v>
      </c>
      <c r="I6038" t="s">
        <v>328</v>
      </c>
      <c r="J6038">
        <v>1</v>
      </c>
      <c r="K6038">
        <v>9066.68</v>
      </c>
      <c r="L6038">
        <v>0.1</v>
      </c>
      <c r="M6038">
        <v>5412.46</v>
      </c>
      <c r="N6038" t="s">
        <v>83</v>
      </c>
      <c r="O6038" t="s">
        <v>35</v>
      </c>
      <c r="P6038" t="s">
        <v>71</v>
      </c>
      <c r="Q6038">
        <f>Sales_Data[[#This Row],[Quantity]]*Sales_Data[[#This Row],[Unit_Price]]</f>
        <v>9066.68</v>
      </c>
      <c r="R6038">
        <f>Sales_Data[[#This Row],[Gross_Sales]]*Sales_Data[[#This Row],[Discount]]</f>
        <v>906.66800000000012</v>
      </c>
      <c r="S6038">
        <f>Sales_Data[[#This Row],[Gross_Sales]]-Sales_Data[[#This Row],[Discount_Amount]]</f>
        <v>8160.0120000000006</v>
      </c>
      <c r="T6038">
        <f>Sales_Data[[#This Row],[Net Sales]]-Sales_Data[[#This Row],[Cost]]</f>
        <v>2747.5520000000006</v>
      </c>
      <c r="U6038" s="2">
        <f>Sales_Data[[#This Row],[Profit]]/Sales_Data[[#This Row],[Net Sales]]</f>
        <v>0.3367093087608205</v>
      </c>
      <c r="V6038">
        <f>YEAR(Sales_Data[[#This Row],[Order_Date]])</f>
        <v>2025</v>
      </c>
      <c r="W6038" t="str">
        <f>TEXT(Sales_Data[[#This Row],[Order_Date]],"mmm")</f>
        <v>Sep</v>
      </c>
      <c r="X6038">
        <f>MONTH(Sales_Data[[#This Row],[Order_Date]])</f>
        <v>9</v>
      </c>
      <c r="Y6038" t="str">
        <f>"Q"&amp;ROUNDUP(MONTH(Sales_Data[[#This Row],[Order_Date]])/3,0)</f>
        <v>Q3</v>
      </c>
    </row>
    <row r="6039" spans="1:25" x14ac:dyDescent="0.3">
      <c r="A6039" t="s">
        <v>7832</v>
      </c>
      <c r="B6039" s="1">
        <v>45949</v>
      </c>
      <c r="C6039" t="s">
        <v>5050</v>
      </c>
      <c r="D6039" t="s">
        <v>302</v>
      </c>
      <c r="E6039" t="s">
        <v>119</v>
      </c>
      <c r="F6039" t="s">
        <v>249</v>
      </c>
      <c r="G6039" t="s">
        <v>21</v>
      </c>
      <c r="H6039" t="s">
        <v>297</v>
      </c>
      <c r="I6039" t="s">
        <v>494</v>
      </c>
      <c r="J6039">
        <v>1</v>
      </c>
      <c r="K6039">
        <v>4759.5</v>
      </c>
      <c r="L6039">
        <v>0</v>
      </c>
      <c r="M6039">
        <v>4168.8500000000004</v>
      </c>
      <c r="N6039" t="s">
        <v>52</v>
      </c>
      <c r="O6039" t="s">
        <v>53</v>
      </c>
      <c r="P6039" t="s">
        <v>44</v>
      </c>
      <c r="Q6039">
        <f>Sales_Data[[#This Row],[Quantity]]*Sales_Data[[#This Row],[Unit_Price]]</f>
        <v>4759.5</v>
      </c>
      <c r="R6039">
        <f>Sales_Data[[#This Row],[Gross_Sales]]*Sales_Data[[#This Row],[Discount]]</f>
        <v>0</v>
      </c>
      <c r="S6039">
        <f>Sales_Data[[#This Row],[Gross_Sales]]-Sales_Data[[#This Row],[Discount_Amount]]</f>
        <v>4759.5</v>
      </c>
      <c r="T6039">
        <f>Sales_Data[[#This Row],[Net Sales]]-Sales_Data[[#This Row],[Cost]]</f>
        <v>590.64999999999964</v>
      </c>
      <c r="U6039" s="2">
        <f>Sales_Data[[#This Row],[Profit]]/Sales_Data[[#This Row],[Net Sales]]</f>
        <v>0.12409917008089077</v>
      </c>
      <c r="V6039">
        <f>YEAR(Sales_Data[[#This Row],[Order_Date]])</f>
        <v>2025</v>
      </c>
      <c r="W6039" t="str">
        <f>TEXT(Sales_Data[[#This Row],[Order_Date]],"mmm")</f>
        <v>Oct</v>
      </c>
      <c r="X6039">
        <f>MONTH(Sales_Data[[#This Row],[Order_Date]])</f>
        <v>10</v>
      </c>
      <c r="Y6039" t="str">
        <f>"Q"&amp;ROUNDUP(MONTH(Sales_Data[[#This Row],[Order_Date]])/3,0)</f>
        <v>Q4</v>
      </c>
    </row>
    <row r="6040" spans="1:25" x14ac:dyDescent="0.3">
      <c r="A6040" t="s">
        <v>7833</v>
      </c>
      <c r="B6040" s="1">
        <v>45901</v>
      </c>
      <c r="C6040" t="s">
        <v>3220</v>
      </c>
      <c r="D6040" t="s">
        <v>433</v>
      </c>
      <c r="E6040" t="s">
        <v>119</v>
      </c>
      <c r="F6040" t="s">
        <v>538</v>
      </c>
      <c r="G6040" t="s">
        <v>21</v>
      </c>
      <c r="H6040" t="s">
        <v>22</v>
      </c>
      <c r="I6040" t="s">
        <v>62</v>
      </c>
      <c r="J6040">
        <v>1</v>
      </c>
      <c r="K6040">
        <v>5992.62</v>
      </c>
      <c r="L6040">
        <v>0.05</v>
      </c>
      <c r="M6040">
        <v>4466.32</v>
      </c>
      <c r="N6040" t="s">
        <v>24</v>
      </c>
      <c r="O6040" t="s">
        <v>53</v>
      </c>
      <c r="P6040" t="s">
        <v>44</v>
      </c>
      <c r="Q6040">
        <f>Sales_Data[[#This Row],[Quantity]]*Sales_Data[[#This Row],[Unit_Price]]</f>
        <v>5992.62</v>
      </c>
      <c r="R6040">
        <f>Sales_Data[[#This Row],[Gross_Sales]]*Sales_Data[[#This Row],[Discount]]</f>
        <v>299.63100000000003</v>
      </c>
      <c r="S6040">
        <f>Sales_Data[[#This Row],[Gross_Sales]]-Sales_Data[[#This Row],[Discount_Amount]]</f>
        <v>5692.9889999999996</v>
      </c>
      <c r="T6040">
        <f>Sales_Data[[#This Row],[Net Sales]]-Sales_Data[[#This Row],[Cost]]</f>
        <v>1226.6689999999999</v>
      </c>
      <c r="U6040" s="2">
        <f>Sales_Data[[#This Row],[Profit]]/Sales_Data[[#This Row],[Net Sales]]</f>
        <v>0.21547011596193141</v>
      </c>
      <c r="V6040">
        <f>YEAR(Sales_Data[[#This Row],[Order_Date]])</f>
        <v>2025</v>
      </c>
      <c r="W6040" t="str">
        <f>TEXT(Sales_Data[[#This Row],[Order_Date]],"mmm")</f>
        <v>Sep</v>
      </c>
      <c r="X6040">
        <f>MONTH(Sales_Data[[#This Row],[Order_Date]])</f>
        <v>9</v>
      </c>
      <c r="Y6040" t="str">
        <f>"Q"&amp;ROUNDUP(MONTH(Sales_Data[[#This Row],[Order_Date]])/3,0)</f>
        <v>Q3</v>
      </c>
    </row>
    <row r="6041" spans="1:25" x14ac:dyDescent="0.3">
      <c r="A6041" t="s">
        <v>7834</v>
      </c>
      <c r="B6041" s="1">
        <v>45780</v>
      </c>
      <c r="C6041" t="s">
        <v>85</v>
      </c>
      <c r="D6041" t="s">
        <v>145</v>
      </c>
      <c r="E6041" t="s">
        <v>48</v>
      </c>
      <c r="F6041" t="s">
        <v>126</v>
      </c>
      <c r="G6041" t="s">
        <v>21</v>
      </c>
      <c r="H6041" t="s">
        <v>127</v>
      </c>
      <c r="I6041" t="s">
        <v>128</v>
      </c>
      <c r="J6041">
        <v>1</v>
      </c>
      <c r="K6041">
        <v>39578.06</v>
      </c>
      <c r="L6041">
        <v>0</v>
      </c>
      <c r="M6041">
        <v>29894.33</v>
      </c>
      <c r="N6041" t="s">
        <v>52</v>
      </c>
      <c r="O6041" t="s">
        <v>35</v>
      </c>
      <c r="P6041" t="s">
        <v>44</v>
      </c>
      <c r="Q6041">
        <f>Sales_Data[[#This Row],[Quantity]]*Sales_Data[[#This Row],[Unit_Price]]</f>
        <v>39578.06</v>
      </c>
      <c r="R6041">
        <f>Sales_Data[[#This Row],[Gross_Sales]]*Sales_Data[[#This Row],[Discount]]</f>
        <v>0</v>
      </c>
      <c r="S6041">
        <f>Sales_Data[[#This Row],[Gross_Sales]]-Sales_Data[[#This Row],[Discount_Amount]]</f>
        <v>39578.06</v>
      </c>
      <c r="T6041">
        <f>Sales_Data[[#This Row],[Net Sales]]-Sales_Data[[#This Row],[Cost]]</f>
        <v>9683.7299999999959</v>
      </c>
      <c r="U6041" s="2">
        <f>Sales_Data[[#This Row],[Profit]]/Sales_Data[[#This Row],[Net Sales]]</f>
        <v>0.24467419575391003</v>
      </c>
      <c r="V6041">
        <f>YEAR(Sales_Data[[#This Row],[Order_Date]])</f>
        <v>2025</v>
      </c>
      <c r="W6041" t="str">
        <f>TEXT(Sales_Data[[#This Row],[Order_Date]],"mmm")</f>
        <v>May</v>
      </c>
      <c r="X6041">
        <f>MONTH(Sales_Data[[#This Row],[Order_Date]])</f>
        <v>5</v>
      </c>
      <c r="Y6041" t="str">
        <f>"Q"&amp;ROUNDUP(MONTH(Sales_Data[[#This Row],[Order_Date]])/3,0)</f>
        <v>Q2</v>
      </c>
    </row>
    <row r="6042" spans="1:25" x14ac:dyDescent="0.3">
      <c r="A6042" t="s">
        <v>7835</v>
      </c>
      <c r="B6042" s="1">
        <v>45956</v>
      </c>
      <c r="C6042" t="s">
        <v>727</v>
      </c>
      <c r="D6042" t="s">
        <v>112</v>
      </c>
      <c r="E6042" t="s">
        <v>48</v>
      </c>
      <c r="F6042" t="s">
        <v>126</v>
      </c>
      <c r="G6042" t="s">
        <v>41</v>
      </c>
      <c r="H6042" t="s">
        <v>171</v>
      </c>
      <c r="I6042" t="s">
        <v>172</v>
      </c>
      <c r="J6042">
        <v>1</v>
      </c>
      <c r="K6042">
        <v>46830.94</v>
      </c>
      <c r="L6042">
        <v>0.2</v>
      </c>
      <c r="M6042">
        <v>31463.67</v>
      </c>
      <c r="N6042" t="s">
        <v>24</v>
      </c>
      <c r="O6042" t="s">
        <v>25</v>
      </c>
      <c r="P6042" t="s">
        <v>44</v>
      </c>
      <c r="Q6042">
        <f>Sales_Data[[#This Row],[Quantity]]*Sales_Data[[#This Row],[Unit_Price]]</f>
        <v>46830.94</v>
      </c>
      <c r="R6042">
        <f>Sales_Data[[#This Row],[Gross_Sales]]*Sales_Data[[#This Row],[Discount]]</f>
        <v>9366.1880000000001</v>
      </c>
      <c r="S6042">
        <f>Sales_Data[[#This Row],[Gross_Sales]]-Sales_Data[[#This Row],[Discount_Amount]]</f>
        <v>37464.752</v>
      </c>
      <c r="T6042">
        <f>Sales_Data[[#This Row],[Net Sales]]-Sales_Data[[#This Row],[Cost]]</f>
        <v>6001.0820000000022</v>
      </c>
      <c r="U6042" s="2">
        <f>Sales_Data[[#This Row],[Profit]]/Sales_Data[[#This Row],[Net Sales]]</f>
        <v>0.16017941343906406</v>
      </c>
      <c r="V6042">
        <f>YEAR(Sales_Data[[#This Row],[Order_Date]])</f>
        <v>2025</v>
      </c>
      <c r="W6042" t="str">
        <f>TEXT(Sales_Data[[#This Row],[Order_Date]],"mmm")</f>
        <v>Oct</v>
      </c>
      <c r="X6042">
        <f>MONTH(Sales_Data[[#This Row],[Order_Date]])</f>
        <v>10</v>
      </c>
      <c r="Y6042" t="str">
        <f>"Q"&amp;ROUNDUP(MONTH(Sales_Data[[#This Row],[Order_Date]])/3,0)</f>
        <v>Q4</v>
      </c>
    </row>
    <row r="6043" spans="1:25" x14ac:dyDescent="0.3">
      <c r="A6043" t="s">
        <v>7836</v>
      </c>
      <c r="B6043" s="1">
        <v>45940</v>
      </c>
      <c r="C6043" t="s">
        <v>3090</v>
      </c>
      <c r="D6043" t="s">
        <v>414</v>
      </c>
      <c r="E6043" t="s">
        <v>48</v>
      </c>
      <c r="F6043" t="s">
        <v>126</v>
      </c>
      <c r="G6043" t="s">
        <v>32</v>
      </c>
      <c r="H6043" t="s">
        <v>33</v>
      </c>
      <c r="I6043" t="s">
        <v>34</v>
      </c>
      <c r="J6043">
        <v>1</v>
      </c>
      <c r="K6043">
        <v>5103.7</v>
      </c>
      <c r="L6043">
        <v>0.05</v>
      </c>
      <c r="M6043">
        <v>3221.43</v>
      </c>
      <c r="N6043" t="s">
        <v>70</v>
      </c>
      <c r="O6043" t="s">
        <v>25</v>
      </c>
      <c r="P6043" t="s">
        <v>44</v>
      </c>
      <c r="Q6043">
        <f>Sales_Data[[#This Row],[Quantity]]*Sales_Data[[#This Row],[Unit_Price]]</f>
        <v>5103.7</v>
      </c>
      <c r="R6043">
        <f>Sales_Data[[#This Row],[Gross_Sales]]*Sales_Data[[#This Row],[Discount]]</f>
        <v>255.185</v>
      </c>
      <c r="S6043">
        <f>Sales_Data[[#This Row],[Gross_Sales]]-Sales_Data[[#This Row],[Discount_Amount]]</f>
        <v>4848.5149999999994</v>
      </c>
      <c r="T6043">
        <f>Sales_Data[[#This Row],[Net Sales]]-Sales_Data[[#This Row],[Cost]]</f>
        <v>1627.0849999999996</v>
      </c>
      <c r="U6043" s="2">
        <f>Sales_Data[[#This Row],[Profit]]/Sales_Data[[#This Row],[Net Sales]]</f>
        <v>0.33558419433579145</v>
      </c>
      <c r="V6043">
        <f>YEAR(Sales_Data[[#This Row],[Order_Date]])</f>
        <v>2025</v>
      </c>
      <c r="W6043" t="str">
        <f>TEXT(Sales_Data[[#This Row],[Order_Date]],"mmm")</f>
        <v>Oct</v>
      </c>
      <c r="X6043">
        <f>MONTH(Sales_Data[[#This Row],[Order_Date]])</f>
        <v>10</v>
      </c>
      <c r="Y6043" t="str">
        <f>"Q"&amp;ROUNDUP(MONTH(Sales_Data[[#This Row],[Order_Date]])/3,0)</f>
        <v>Q4</v>
      </c>
    </row>
    <row r="6044" spans="1:25" x14ac:dyDescent="0.3">
      <c r="A6044" t="s">
        <v>7837</v>
      </c>
      <c r="B6044" s="1">
        <v>45689</v>
      </c>
      <c r="C6044" t="s">
        <v>1175</v>
      </c>
      <c r="D6044" t="s">
        <v>218</v>
      </c>
      <c r="E6044" t="s">
        <v>48</v>
      </c>
      <c r="F6044" t="s">
        <v>164</v>
      </c>
      <c r="G6044" t="s">
        <v>41</v>
      </c>
      <c r="H6044" t="s">
        <v>147</v>
      </c>
      <c r="I6044" t="s">
        <v>148</v>
      </c>
      <c r="J6044">
        <v>1</v>
      </c>
      <c r="K6044">
        <v>28690.799999999999</v>
      </c>
      <c r="L6044">
        <v>0.2</v>
      </c>
      <c r="M6044">
        <v>16764.060000000001</v>
      </c>
      <c r="N6044" t="s">
        <v>24</v>
      </c>
      <c r="O6044" t="s">
        <v>35</v>
      </c>
      <c r="P6044" t="s">
        <v>44</v>
      </c>
      <c r="Q6044">
        <f>Sales_Data[[#This Row],[Quantity]]*Sales_Data[[#This Row],[Unit_Price]]</f>
        <v>28690.799999999999</v>
      </c>
      <c r="R6044">
        <f>Sales_Data[[#This Row],[Gross_Sales]]*Sales_Data[[#This Row],[Discount]]</f>
        <v>5738.16</v>
      </c>
      <c r="S6044">
        <f>Sales_Data[[#This Row],[Gross_Sales]]-Sales_Data[[#This Row],[Discount_Amount]]</f>
        <v>22952.639999999999</v>
      </c>
      <c r="T6044">
        <f>Sales_Data[[#This Row],[Net Sales]]-Sales_Data[[#This Row],[Cost]]</f>
        <v>6188.5799999999981</v>
      </c>
      <c r="U6044" s="2">
        <f>Sales_Data[[#This Row],[Profit]]/Sales_Data[[#This Row],[Net Sales]]</f>
        <v>0.26962388640260981</v>
      </c>
      <c r="V6044">
        <f>YEAR(Sales_Data[[#This Row],[Order_Date]])</f>
        <v>2025</v>
      </c>
      <c r="W6044" t="str">
        <f>TEXT(Sales_Data[[#This Row],[Order_Date]],"mmm")</f>
        <v>Feb</v>
      </c>
      <c r="X6044">
        <f>MONTH(Sales_Data[[#This Row],[Order_Date]])</f>
        <v>2</v>
      </c>
      <c r="Y6044" t="str">
        <f>"Q"&amp;ROUNDUP(MONTH(Sales_Data[[#This Row],[Order_Date]])/3,0)</f>
        <v>Q1</v>
      </c>
    </row>
    <row r="6045" spans="1:25" x14ac:dyDescent="0.3">
      <c r="A6045" t="s">
        <v>7838</v>
      </c>
      <c r="B6045" s="1">
        <v>45991</v>
      </c>
      <c r="C6045" t="s">
        <v>638</v>
      </c>
      <c r="D6045" t="s">
        <v>699</v>
      </c>
      <c r="E6045" t="s">
        <v>119</v>
      </c>
      <c r="F6045" t="s">
        <v>249</v>
      </c>
      <c r="G6045" t="s">
        <v>67</v>
      </c>
      <c r="H6045" t="s">
        <v>133</v>
      </c>
      <c r="I6045" t="s">
        <v>138</v>
      </c>
      <c r="J6045">
        <v>1</v>
      </c>
      <c r="K6045">
        <v>2527.85</v>
      </c>
      <c r="L6045">
        <v>0.05</v>
      </c>
      <c r="M6045">
        <v>2099.12</v>
      </c>
      <c r="N6045" t="s">
        <v>52</v>
      </c>
      <c r="O6045" t="s">
        <v>35</v>
      </c>
      <c r="P6045" t="s">
        <v>71</v>
      </c>
      <c r="Q6045">
        <f>Sales_Data[[#This Row],[Quantity]]*Sales_Data[[#This Row],[Unit_Price]]</f>
        <v>2527.85</v>
      </c>
      <c r="R6045">
        <f>Sales_Data[[#This Row],[Gross_Sales]]*Sales_Data[[#This Row],[Discount]]</f>
        <v>126.3925</v>
      </c>
      <c r="S6045">
        <f>Sales_Data[[#This Row],[Gross_Sales]]-Sales_Data[[#This Row],[Discount_Amount]]</f>
        <v>2401.4575</v>
      </c>
      <c r="T6045">
        <f>Sales_Data[[#This Row],[Net Sales]]-Sales_Data[[#This Row],[Cost]]</f>
        <v>302.33750000000009</v>
      </c>
      <c r="U6045" s="2">
        <f>Sales_Data[[#This Row],[Profit]]/Sales_Data[[#This Row],[Net Sales]]</f>
        <v>0.12589750182961809</v>
      </c>
      <c r="V6045">
        <f>YEAR(Sales_Data[[#This Row],[Order_Date]])</f>
        <v>2025</v>
      </c>
      <c r="W6045" t="str">
        <f>TEXT(Sales_Data[[#This Row],[Order_Date]],"mmm")</f>
        <v>Nov</v>
      </c>
      <c r="X6045">
        <f>MONTH(Sales_Data[[#This Row],[Order_Date]])</f>
        <v>11</v>
      </c>
      <c r="Y6045" t="str">
        <f>"Q"&amp;ROUNDUP(MONTH(Sales_Data[[#This Row],[Order_Date]])/3,0)</f>
        <v>Q4</v>
      </c>
    </row>
    <row r="6046" spans="1:25" x14ac:dyDescent="0.3">
      <c r="A6046" t="s">
        <v>7839</v>
      </c>
      <c r="B6046" s="1">
        <v>45803</v>
      </c>
      <c r="C6046" t="s">
        <v>1740</v>
      </c>
      <c r="D6046" t="s">
        <v>209</v>
      </c>
      <c r="E6046" t="s">
        <v>39</v>
      </c>
      <c r="F6046" t="s">
        <v>405</v>
      </c>
      <c r="G6046" t="s">
        <v>67</v>
      </c>
      <c r="H6046" t="s">
        <v>88</v>
      </c>
      <c r="I6046" t="s">
        <v>89</v>
      </c>
      <c r="J6046">
        <v>1</v>
      </c>
      <c r="K6046">
        <v>5410.2</v>
      </c>
      <c r="L6046">
        <v>0.05</v>
      </c>
      <c r="M6046">
        <v>3863.86</v>
      </c>
      <c r="N6046" t="s">
        <v>70</v>
      </c>
      <c r="O6046" t="s">
        <v>35</v>
      </c>
      <c r="P6046" t="s">
        <v>44</v>
      </c>
      <c r="Q6046">
        <f>Sales_Data[[#This Row],[Quantity]]*Sales_Data[[#This Row],[Unit_Price]]</f>
        <v>5410.2</v>
      </c>
      <c r="R6046">
        <f>Sales_Data[[#This Row],[Gross_Sales]]*Sales_Data[[#This Row],[Discount]]</f>
        <v>270.51</v>
      </c>
      <c r="S6046">
        <f>Sales_Data[[#This Row],[Gross_Sales]]-Sales_Data[[#This Row],[Discount_Amount]]</f>
        <v>5139.6899999999996</v>
      </c>
      <c r="T6046">
        <f>Sales_Data[[#This Row],[Net Sales]]-Sales_Data[[#This Row],[Cost]]</f>
        <v>1275.8299999999995</v>
      </c>
      <c r="U6046" s="2">
        <f>Sales_Data[[#This Row],[Profit]]/Sales_Data[[#This Row],[Net Sales]]</f>
        <v>0.24823092443318556</v>
      </c>
      <c r="V6046">
        <f>YEAR(Sales_Data[[#This Row],[Order_Date]])</f>
        <v>2025</v>
      </c>
      <c r="W6046" t="str">
        <f>TEXT(Sales_Data[[#This Row],[Order_Date]],"mmm")</f>
        <v>May</v>
      </c>
      <c r="X6046">
        <f>MONTH(Sales_Data[[#This Row],[Order_Date]])</f>
        <v>5</v>
      </c>
      <c r="Y6046" t="str">
        <f>"Q"&amp;ROUNDUP(MONTH(Sales_Data[[#This Row],[Order_Date]])/3,0)</f>
        <v>Q2</v>
      </c>
    </row>
    <row r="6047" spans="1:25" x14ac:dyDescent="0.3">
      <c r="A6047" t="s">
        <v>7840</v>
      </c>
      <c r="B6047" s="1">
        <v>45813</v>
      </c>
      <c r="C6047" t="s">
        <v>1484</v>
      </c>
      <c r="D6047" t="s">
        <v>100</v>
      </c>
      <c r="E6047" t="s">
        <v>19</v>
      </c>
      <c r="F6047" t="s">
        <v>20</v>
      </c>
      <c r="G6047" t="s">
        <v>67</v>
      </c>
      <c r="H6047" t="s">
        <v>68</v>
      </c>
      <c r="I6047" t="s">
        <v>97</v>
      </c>
      <c r="J6047">
        <v>2</v>
      </c>
      <c r="K6047">
        <v>15798.24</v>
      </c>
      <c r="L6047">
        <v>0.15</v>
      </c>
      <c r="M6047">
        <v>21043.59</v>
      </c>
      <c r="N6047" t="s">
        <v>24</v>
      </c>
      <c r="O6047" t="s">
        <v>35</v>
      </c>
      <c r="P6047" t="s">
        <v>26</v>
      </c>
      <c r="Q6047">
        <f>Sales_Data[[#This Row],[Quantity]]*Sales_Data[[#This Row],[Unit_Price]]</f>
        <v>31596.48</v>
      </c>
      <c r="R6047">
        <f>Sales_Data[[#This Row],[Gross_Sales]]*Sales_Data[[#This Row],[Discount]]</f>
        <v>4739.4719999999998</v>
      </c>
      <c r="S6047">
        <f>Sales_Data[[#This Row],[Gross_Sales]]-Sales_Data[[#This Row],[Discount_Amount]]</f>
        <v>26857.008000000002</v>
      </c>
      <c r="T6047">
        <f>Sales_Data[[#This Row],[Net Sales]]-Sales_Data[[#This Row],[Cost]]</f>
        <v>5813.4180000000015</v>
      </c>
      <c r="U6047" s="2">
        <f>Sales_Data[[#This Row],[Profit]]/Sales_Data[[#This Row],[Net Sales]]</f>
        <v>0.21645814008768219</v>
      </c>
      <c r="V6047">
        <f>YEAR(Sales_Data[[#This Row],[Order_Date]])</f>
        <v>2025</v>
      </c>
      <c r="W6047" t="str">
        <f>TEXT(Sales_Data[[#This Row],[Order_Date]],"mmm")</f>
        <v>Jun</v>
      </c>
      <c r="X6047">
        <f>MONTH(Sales_Data[[#This Row],[Order_Date]])</f>
        <v>6</v>
      </c>
      <c r="Y6047" t="str">
        <f>"Q"&amp;ROUNDUP(MONTH(Sales_Data[[#This Row],[Order_Date]])/3,0)</f>
        <v>Q2</v>
      </c>
    </row>
    <row r="6048" spans="1:25" x14ac:dyDescent="0.3">
      <c r="A6048" t="s">
        <v>7841</v>
      </c>
      <c r="B6048" s="1">
        <v>45673</v>
      </c>
      <c r="C6048" t="s">
        <v>4101</v>
      </c>
      <c r="D6048" t="s">
        <v>125</v>
      </c>
      <c r="E6048" t="s">
        <v>119</v>
      </c>
      <c r="F6048" t="s">
        <v>538</v>
      </c>
      <c r="G6048" t="s">
        <v>75</v>
      </c>
      <c r="H6048" t="s">
        <v>76</v>
      </c>
      <c r="I6048" t="s">
        <v>77</v>
      </c>
      <c r="J6048">
        <v>2</v>
      </c>
      <c r="K6048">
        <v>2891.35</v>
      </c>
      <c r="L6048">
        <v>0.05</v>
      </c>
      <c r="M6048">
        <v>3503.31</v>
      </c>
      <c r="N6048" t="s">
        <v>24</v>
      </c>
      <c r="O6048" t="s">
        <v>25</v>
      </c>
      <c r="P6048" t="s">
        <v>44</v>
      </c>
      <c r="Q6048">
        <f>Sales_Data[[#This Row],[Quantity]]*Sales_Data[[#This Row],[Unit_Price]]</f>
        <v>5782.7</v>
      </c>
      <c r="R6048">
        <f>Sales_Data[[#This Row],[Gross_Sales]]*Sales_Data[[#This Row],[Discount]]</f>
        <v>289.13499999999999</v>
      </c>
      <c r="S6048">
        <f>Sales_Data[[#This Row],[Gross_Sales]]-Sales_Data[[#This Row],[Discount_Amount]]</f>
        <v>5493.5649999999996</v>
      </c>
      <c r="T6048">
        <f>Sales_Data[[#This Row],[Net Sales]]-Sales_Data[[#This Row],[Cost]]</f>
        <v>1990.2549999999997</v>
      </c>
      <c r="U6048" s="2">
        <f>Sales_Data[[#This Row],[Profit]]/Sales_Data[[#This Row],[Net Sales]]</f>
        <v>0.36228842290934937</v>
      </c>
      <c r="V6048">
        <f>YEAR(Sales_Data[[#This Row],[Order_Date]])</f>
        <v>2025</v>
      </c>
      <c r="W6048" t="str">
        <f>TEXT(Sales_Data[[#This Row],[Order_Date]],"mmm")</f>
        <v>Jan</v>
      </c>
      <c r="X6048">
        <f>MONTH(Sales_Data[[#This Row],[Order_Date]])</f>
        <v>1</v>
      </c>
      <c r="Y6048" t="str">
        <f>"Q"&amp;ROUNDUP(MONTH(Sales_Data[[#This Row],[Order_Date]])/3,0)</f>
        <v>Q1</v>
      </c>
    </row>
    <row r="6049" spans="1:25" x14ac:dyDescent="0.3">
      <c r="A6049" t="s">
        <v>7842</v>
      </c>
      <c r="B6049" s="1">
        <v>46012</v>
      </c>
      <c r="C6049" t="s">
        <v>4381</v>
      </c>
      <c r="D6049" t="s">
        <v>168</v>
      </c>
      <c r="E6049" t="s">
        <v>39</v>
      </c>
      <c r="F6049" t="s">
        <v>40</v>
      </c>
      <c r="G6049" t="s">
        <v>67</v>
      </c>
      <c r="H6049" t="s">
        <v>133</v>
      </c>
      <c r="I6049" t="s">
        <v>134</v>
      </c>
      <c r="J6049">
        <v>1</v>
      </c>
      <c r="K6049">
        <v>1028.44</v>
      </c>
      <c r="L6049">
        <v>0.05</v>
      </c>
      <c r="M6049">
        <v>624.03</v>
      </c>
      <c r="N6049" t="s">
        <v>70</v>
      </c>
      <c r="O6049" t="s">
        <v>35</v>
      </c>
      <c r="P6049" t="s">
        <v>71</v>
      </c>
      <c r="Q6049">
        <f>Sales_Data[[#This Row],[Quantity]]*Sales_Data[[#This Row],[Unit_Price]]</f>
        <v>1028.44</v>
      </c>
      <c r="R6049">
        <f>Sales_Data[[#This Row],[Gross_Sales]]*Sales_Data[[#This Row],[Discount]]</f>
        <v>51.422000000000004</v>
      </c>
      <c r="S6049">
        <f>Sales_Data[[#This Row],[Gross_Sales]]-Sales_Data[[#This Row],[Discount_Amount]]</f>
        <v>977.01800000000003</v>
      </c>
      <c r="T6049">
        <f>Sales_Data[[#This Row],[Net Sales]]-Sales_Data[[#This Row],[Cost]]</f>
        <v>352.98800000000006</v>
      </c>
      <c r="U6049" s="2">
        <f>Sales_Data[[#This Row],[Profit]]/Sales_Data[[#This Row],[Net Sales]]</f>
        <v>0.36129119422569494</v>
      </c>
      <c r="V6049">
        <f>YEAR(Sales_Data[[#This Row],[Order_Date]])</f>
        <v>2025</v>
      </c>
      <c r="W6049" t="str">
        <f>TEXT(Sales_Data[[#This Row],[Order_Date]],"mmm")</f>
        <v>Dec</v>
      </c>
      <c r="X6049">
        <f>MONTH(Sales_Data[[#This Row],[Order_Date]])</f>
        <v>12</v>
      </c>
      <c r="Y6049" t="str">
        <f>"Q"&amp;ROUNDUP(MONTH(Sales_Data[[#This Row],[Order_Date]])/3,0)</f>
        <v>Q4</v>
      </c>
    </row>
    <row r="6050" spans="1:25" x14ac:dyDescent="0.3">
      <c r="A6050" t="s">
        <v>7843</v>
      </c>
      <c r="B6050" s="1">
        <v>45704</v>
      </c>
      <c r="C6050" t="s">
        <v>1494</v>
      </c>
      <c r="D6050" t="s">
        <v>596</v>
      </c>
      <c r="E6050" t="s">
        <v>39</v>
      </c>
      <c r="F6050" t="s">
        <v>40</v>
      </c>
      <c r="G6050" t="s">
        <v>67</v>
      </c>
      <c r="H6050" t="s">
        <v>88</v>
      </c>
      <c r="I6050" t="s">
        <v>157</v>
      </c>
      <c r="J6050">
        <v>4</v>
      </c>
      <c r="K6050">
        <v>2072.62</v>
      </c>
      <c r="L6050">
        <v>0</v>
      </c>
      <c r="M6050">
        <v>5272.95</v>
      </c>
      <c r="N6050" t="s">
        <v>52</v>
      </c>
      <c r="O6050" t="s">
        <v>35</v>
      </c>
      <c r="P6050" t="s">
        <v>44</v>
      </c>
      <c r="Q6050">
        <f>Sales_Data[[#This Row],[Quantity]]*Sales_Data[[#This Row],[Unit_Price]]</f>
        <v>8290.48</v>
      </c>
      <c r="R6050">
        <f>Sales_Data[[#This Row],[Gross_Sales]]*Sales_Data[[#This Row],[Discount]]</f>
        <v>0</v>
      </c>
      <c r="S6050">
        <f>Sales_Data[[#This Row],[Gross_Sales]]-Sales_Data[[#This Row],[Discount_Amount]]</f>
        <v>8290.48</v>
      </c>
      <c r="T6050">
        <f>Sales_Data[[#This Row],[Net Sales]]-Sales_Data[[#This Row],[Cost]]</f>
        <v>3017.5299999999997</v>
      </c>
      <c r="U6050" s="2">
        <f>Sales_Data[[#This Row],[Profit]]/Sales_Data[[#This Row],[Net Sales]]</f>
        <v>0.36397530661674593</v>
      </c>
      <c r="V6050">
        <f>YEAR(Sales_Data[[#This Row],[Order_Date]])</f>
        <v>2025</v>
      </c>
      <c r="W6050" t="str">
        <f>TEXT(Sales_Data[[#This Row],[Order_Date]],"mmm")</f>
        <v>Feb</v>
      </c>
      <c r="X6050">
        <f>MONTH(Sales_Data[[#This Row],[Order_Date]])</f>
        <v>2</v>
      </c>
      <c r="Y6050" t="str">
        <f>"Q"&amp;ROUNDUP(MONTH(Sales_Data[[#This Row],[Order_Date]])/3,0)</f>
        <v>Q1</v>
      </c>
    </row>
    <row r="6051" spans="1:25" x14ac:dyDescent="0.3">
      <c r="A6051" t="s">
        <v>7844</v>
      </c>
      <c r="B6051" s="1">
        <v>45908</v>
      </c>
      <c r="C6051" t="s">
        <v>6112</v>
      </c>
      <c r="D6051" t="s">
        <v>765</v>
      </c>
      <c r="E6051" t="s">
        <v>19</v>
      </c>
      <c r="F6051" t="s">
        <v>66</v>
      </c>
      <c r="G6051" t="s">
        <v>75</v>
      </c>
      <c r="H6051" t="s">
        <v>185</v>
      </c>
      <c r="I6051" t="s">
        <v>186</v>
      </c>
      <c r="J6051">
        <v>3</v>
      </c>
      <c r="K6051">
        <v>2499.35</v>
      </c>
      <c r="L6051">
        <v>0.2</v>
      </c>
      <c r="M6051">
        <v>4483.9399999999996</v>
      </c>
      <c r="N6051" t="s">
        <v>24</v>
      </c>
      <c r="O6051" t="s">
        <v>35</v>
      </c>
      <c r="P6051" t="s">
        <v>44</v>
      </c>
      <c r="Q6051">
        <f>Sales_Data[[#This Row],[Quantity]]*Sales_Data[[#This Row],[Unit_Price]]</f>
        <v>7498.0499999999993</v>
      </c>
      <c r="R6051">
        <f>Sales_Data[[#This Row],[Gross_Sales]]*Sales_Data[[#This Row],[Discount]]</f>
        <v>1499.61</v>
      </c>
      <c r="S6051">
        <f>Sales_Data[[#This Row],[Gross_Sales]]-Sales_Data[[#This Row],[Discount_Amount]]</f>
        <v>5998.44</v>
      </c>
      <c r="T6051">
        <f>Sales_Data[[#This Row],[Net Sales]]-Sales_Data[[#This Row],[Cost]]</f>
        <v>1514.5</v>
      </c>
      <c r="U6051" s="2">
        <f>Sales_Data[[#This Row],[Profit]]/Sales_Data[[#This Row],[Net Sales]]</f>
        <v>0.2524823120678043</v>
      </c>
      <c r="V6051">
        <f>YEAR(Sales_Data[[#This Row],[Order_Date]])</f>
        <v>2025</v>
      </c>
      <c r="W6051" t="str">
        <f>TEXT(Sales_Data[[#This Row],[Order_Date]],"mmm")</f>
        <v>Sep</v>
      </c>
      <c r="X6051">
        <f>MONTH(Sales_Data[[#This Row],[Order_Date]])</f>
        <v>9</v>
      </c>
      <c r="Y6051" t="str">
        <f>"Q"&amp;ROUNDUP(MONTH(Sales_Data[[#This Row],[Order_Date]])/3,0)</f>
        <v>Q3</v>
      </c>
    </row>
    <row r="6052" spans="1:25" x14ac:dyDescent="0.3">
      <c r="A6052" t="s">
        <v>7845</v>
      </c>
      <c r="B6052" s="1">
        <v>45844</v>
      </c>
      <c r="C6052" t="s">
        <v>4395</v>
      </c>
      <c r="D6052" t="s">
        <v>260</v>
      </c>
      <c r="E6052" t="s">
        <v>19</v>
      </c>
      <c r="F6052" t="s">
        <v>113</v>
      </c>
      <c r="G6052" t="s">
        <v>67</v>
      </c>
      <c r="H6052" t="s">
        <v>133</v>
      </c>
      <c r="I6052" t="s">
        <v>134</v>
      </c>
      <c r="J6052">
        <v>4</v>
      </c>
      <c r="K6052">
        <v>6277.9</v>
      </c>
      <c r="L6052">
        <v>0</v>
      </c>
      <c r="M6052">
        <v>20262.18</v>
      </c>
      <c r="N6052" t="s">
        <v>109</v>
      </c>
      <c r="O6052" t="s">
        <v>35</v>
      </c>
      <c r="P6052" t="s">
        <v>26</v>
      </c>
      <c r="Q6052">
        <f>Sales_Data[[#This Row],[Quantity]]*Sales_Data[[#This Row],[Unit_Price]]</f>
        <v>25111.599999999999</v>
      </c>
      <c r="R6052">
        <f>Sales_Data[[#This Row],[Gross_Sales]]*Sales_Data[[#This Row],[Discount]]</f>
        <v>0</v>
      </c>
      <c r="S6052">
        <f>Sales_Data[[#This Row],[Gross_Sales]]-Sales_Data[[#This Row],[Discount_Amount]]</f>
        <v>25111.599999999999</v>
      </c>
      <c r="T6052">
        <f>Sales_Data[[#This Row],[Net Sales]]-Sales_Data[[#This Row],[Cost]]</f>
        <v>4849.4199999999983</v>
      </c>
      <c r="U6052" s="2">
        <f>Sales_Data[[#This Row],[Profit]]/Sales_Data[[#This Row],[Net Sales]]</f>
        <v>0.19311473581930258</v>
      </c>
      <c r="V6052">
        <f>YEAR(Sales_Data[[#This Row],[Order_Date]])</f>
        <v>2025</v>
      </c>
      <c r="W6052" t="str">
        <f>TEXT(Sales_Data[[#This Row],[Order_Date]],"mmm")</f>
        <v>Jul</v>
      </c>
      <c r="X6052">
        <f>MONTH(Sales_Data[[#This Row],[Order_Date]])</f>
        <v>7</v>
      </c>
      <c r="Y6052" t="str">
        <f>"Q"&amp;ROUNDUP(MONTH(Sales_Data[[#This Row],[Order_Date]])/3,0)</f>
        <v>Q3</v>
      </c>
    </row>
    <row r="6053" spans="1:25" x14ac:dyDescent="0.3">
      <c r="A6053" t="s">
        <v>7846</v>
      </c>
      <c r="B6053" s="1">
        <v>45688</v>
      </c>
      <c r="C6053" t="s">
        <v>7847</v>
      </c>
      <c r="D6053" t="s">
        <v>381</v>
      </c>
      <c r="E6053" t="s">
        <v>39</v>
      </c>
      <c r="F6053" t="s">
        <v>202</v>
      </c>
      <c r="G6053" t="s">
        <v>21</v>
      </c>
      <c r="H6053" t="s">
        <v>230</v>
      </c>
      <c r="I6053" t="s">
        <v>328</v>
      </c>
      <c r="J6053">
        <v>1</v>
      </c>
      <c r="K6053">
        <v>3952.11</v>
      </c>
      <c r="L6053">
        <v>0.1</v>
      </c>
      <c r="M6053">
        <v>2505.56</v>
      </c>
      <c r="N6053" t="s">
        <v>70</v>
      </c>
      <c r="O6053" t="s">
        <v>35</v>
      </c>
      <c r="P6053" t="s">
        <v>71</v>
      </c>
      <c r="Q6053">
        <f>Sales_Data[[#This Row],[Quantity]]*Sales_Data[[#This Row],[Unit_Price]]</f>
        <v>3952.11</v>
      </c>
      <c r="R6053">
        <f>Sales_Data[[#This Row],[Gross_Sales]]*Sales_Data[[#This Row],[Discount]]</f>
        <v>395.21100000000001</v>
      </c>
      <c r="S6053">
        <f>Sales_Data[[#This Row],[Gross_Sales]]-Sales_Data[[#This Row],[Discount_Amount]]</f>
        <v>3556.8990000000003</v>
      </c>
      <c r="T6053">
        <f>Sales_Data[[#This Row],[Net Sales]]-Sales_Data[[#This Row],[Cost]]</f>
        <v>1051.3390000000004</v>
      </c>
      <c r="U6053" s="2">
        <f>Sales_Data[[#This Row],[Profit]]/Sales_Data[[#This Row],[Net Sales]]</f>
        <v>0.29557741167235851</v>
      </c>
      <c r="V6053">
        <f>YEAR(Sales_Data[[#This Row],[Order_Date]])</f>
        <v>2025</v>
      </c>
      <c r="W6053" t="str">
        <f>TEXT(Sales_Data[[#This Row],[Order_Date]],"mmm")</f>
        <v>Jan</v>
      </c>
      <c r="X6053">
        <f>MONTH(Sales_Data[[#This Row],[Order_Date]])</f>
        <v>1</v>
      </c>
      <c r="Y6053" t="str">
        <f>"Q"&amp;ROUNDUP(MONTH(Sales_Data[[#This Row],[Order_Date]])/3,0)</f>
        <v>Q1</v>
      </c>
    </row>
    <row r="6054" spans="1:25" x14ac:dyDescent="0.3">
      <c r="A6054" t="s">
        <v>7848</v>
      </c>
      <c r="B6054" s="1">
        <v>45917</v>
      </c>
      <c r="C6054" t="s">
        <v>243</v>
      </c>
      <c r="D6054" t="s">
        <v>444</v>
      </c>
      <c r="E6054" t="s">
        <v>48</v>
      </c>
      <c r="F6054" t="s">
        <v>164</v>
      </c>
      <c r="G6054" t="s">
        <v>21</v>
      </c>
      <c r="H6054" t="s">
        <v>22</v>
      </c>
      <c r="I6054" t="s">
        <v>23</v>
      </c>
      <c r="J6054">
        <v>2</v>
      </c>
      <c r="K6054">
        <v>63328.74</v>
      </c>
      <c r="L6054">
        <v>0.05</v>
      </c>
      <c r="M6054">
        <v>92596.88</v>
      </c>
      <c r="N6054" t="s">
        <v>24</v>
      </c>
      <c r="O6054" t="s">
        <v>25</v>
      </c>
      <c r="P6054" t="s">
        <v>26</v>
      </c>
      <c r="Q6054">
        <f>Sales_Data[[#This Row],[Quantity]]*Sales_Data[[#This Row],[Unit_Price]]</f>
        <v>126657.48</v>
      </c>
      <c r="R6054">
        <f>Sales_Data[[#This Row],[Gross_Sales]]*Sales_Data[[#This Row],[Discount]]</f>
        <v>6332.8739999999998</v>
      </c>
      <c r="S6054">
        <f>Sales_Data[[#This Row],[Gross_Sales]]-Sales_Data[[#This Row],[Discount_Amount]]</f>
        <v>120324.606</v>
      </c>
      <c r="T6054">
        <f>Sales_Data[[#This Row],[Net Sales]]-Sales_Data[[#This Row],[Cost]]</f>
        <v>27727.725999999995</v>
      </c>
      <c r="U6054" s="2">
        <f>Sales_Data[[#This Row],[Profit]]/Sales_Data[[#This Row],[Net Sales]]</f>
        <v>0.23044102882830131</v>
      </c>
      <c r="V6054">
        <f>YEAR(Sales_Data[[#This Row],[Order_Date]])</f>
        <v>2025</v>
      </c>
      <c r="W6054" t="str">
        <f>TEXT(Sales_Data[[#This Row],[Order_Date]],"mmm")</f>
        <v>Sep</v>
      </c>
      <c r="X6054">
        <f>MONTH(Sales_Data[[#This Row],[Order_Date]])</f>
        <v>9</v>
      </c>
      <c r="Y6054" t="str">
        <f>"Q"&amp;ROUNDUP(MONTH(Sales_Data[[#This Row],[Order_Date]])/3,0)</f>
        <v>Q3</v>
      </c>
    </row>
    <row r="6055" spans="1:25" x14ac:dyDescent="0.3">
      <c r="A6055" t="s">
        <v>7849</v>
      </c>
      <c r="B6055" s="1">
        <v>45674</v>
      </c>
      <c r="C6055" t="s">
        <v>2105</v>
      </c>
      <c r="D6055" t="s">
        <v>283</v>
      </c>
      <c r="E6055" t="s">
        <v>48</v>
      </c>
      <c r="F6055" t="s">
        <v>164</v>
      </c>
      <c r="G6055" t="s">
        <v>67</v>
      </c>
      <c r="H6055" t="s">
        <v>68</v>
      </c>
      <c r="I6055" t="s">
        <v>97</v>
      </c>
      <c r="J6055">
        <v>1</v>
      </c>
      <c r="K6055">
        <v>26860.01</v>
      </c>
      <c r="L6055">
        <v>0</v>
      </c>
      <c r="M6055">
        <v>20683.080000000002</v>
      </c>
      <c r="N6055" t="s">
        <v>52</v>
      </c>
      <c r="O6055" t="s">
        <v>35</v>
      </c>
      <c r="P6055" t="s">
        <v>44</v>
      </c>
      <c r="Q6055">
        <f>Sales_Data[[#This Row],[Quantity]]*Sales_Data[[#This Row],[Unit_Price]]</f>
        <v>26860.01</v>
      </c>
      <c r="R6055">
        <f>Sales_Data[[#This Row],[Gross_Sales]]*Sales_Data[[#This Row],[Discount]]</f>
        <v>0</v>
      </c>
      <c r="S6055">
        <f>Sales_Data[[#This Row],[Gross_Sales]]-Sales_Data[[#This Row],[Discount_Amount]]</f>
        <v>26860.01</v>
      </c>
      <c r="T6055">
        <f>Sales_Data[[#This Row],[Net Sales]]-Sales_Data[[#This Row],[Cost]]</f>
        <v>6176.9299999999967</v>
      </c>
      <c r="U6055" s="2">
        <f>Sales_Data[[#This Row],[Profit]]/Sales_Data[[#This Row],[Net Sales]]</f>
        <v>0.2299675242116439</v>
      </c>
      <c r="V6055">
        <f>YEAR(Sales_Data[[#This Row],[Order_Date]])</f>
        <v>2025</v>
      </c>
      <c r="W6055" t="str">
        <f>TEXT(Sales_Data[[#This Row],[Order_Date]],"mmm")</f>
        <v>Jan</v>
      </c>
      <c r="X6055">
        <f>MONTH(Sales_Data[[#This Row],[Order_Date]])</f>
        <v>1</v>
      </c>
      <c r="Y6055" t="str">
        <f>"Q"&amp;ROUNDUP(MONTH(Sales_Data[[#This Row],[Order_Date]])/3,0)</f>
        <v>Q1</v>
      </c>
    </row>
    <row r="6056" spans="1:25" x14ac:dyDescent="0.3">
      <c r="A6056" t="s">
        <v>7850</v>
      </c>
      <c r="B6056" s="1">
        <v>45696</v>
      </c>
      <c r="C6056" t="s">
        <v>3306</v>
      </c>
      <c r="D6056" t="s">
        <v>397</v>
      </c>
      <c r="E6056" t="s">
        <v>48</v>
      </c>
      <c r="F6056" t="s">
        <v>164</v>
      </c>
      <c r="G6056" t="s">
        <v>75</v>
      </c>
      <c r="H6056" t="s">
        <v>185</v>
      </c>
      <c r="I6056" t="s">
        <v>261</v>
      </c>
      <c r="J6056">
        <v>3</v>
      </c>
      <c r="K6056">
        <v>15472.54</v>
      </c>
      <c r="L6056">
        <v>0</v>
      </c>
      <c r="M6056">
        <v>30690.41</v>
      </c>
      <c r="N6056" t="s">
        <v>52</v>
      </c>
      <c r="O6056" t="s">
        <v>35</v>
      </c>
      <c r="P6056" t="s">
        <v>71</v>
      </c>
      <c r="Q6056">
        <f>Sales_Data[[#This Row],[Quantity]]*Sales_Data[[#This Row],[Unit_Price]]</f>
        <v>46417.62</v>
      </c>
      <c r="R6056">
        <f>Sales_Data[[#This Row],[Gross_Sales]]*Sales_Data[[#This Row],[Discount]]</f>
        <v>0</v>
      </c>
      <c r="S6056">
        <f>Sales_Data[[#This Row],[Gross_Sales]]-Sales_Data[[#This Row],[Discount_Amount]]</f>
        <v>46417.62</v>
      </c>
      <c r="T6056">
        <f>Sales_Data[[#This Row],[Net Sales]]-Sales_Data[[#This Row],[Cost]]</f>
        <v>15727.210000000003</v>
      </c>
      <c r="U6056" s="2">
        <f>Sales_Data[[#This Row],[Profit]]/Sales_Data[[#This Row],[Net Sales]]</f>
        <v>0.33881982747068895</v>
      </c>
      <c r="V6056">
        <f>YEAR(Sales_Data[[#This Row],[Order_Date]])</f>
        <v>2025</v>
      </c>
      <c r="W6056" t="str">
        <f>TEXT(Sales_Data[[#This Row],[Order_Date]],"mmm")</f>
        <v>Feb</v>
      </c>
      <c r="X6056">
        <f>MONTH(Sales_Data[[#This Row],[Order_Date]])</f>
        <v>2</v>
      </c>
      <c r="Y6056" t="str">
        <f>"Q"&amp;ROUNDUP(MONTH(Sales_Data[[#This Row],[Order_Date]])/3,0)</f>
        <v>Q1</v>
      </c>
    </row>
    <row r="6057" spans="1:25" x14ac:dyDescent="0.3">
      <c r="A6057" t="s">
        <v>7851</v>
      </c>
      <c r="B6057" s="1">
        <v>45961</v>
      </c>
      <c r="C6057" t="s">
        <v>810</v>
      </c>
      <c r="D6057" t="s">
        <v>504</v>
      </c>
      <c r="E6057" t="s">
        <v>48</v>
      </c>
      <c r="F6057" t="s">
        <v>152</v>
      </c>
      <c r="G6057" t="s">
        <v>67</v>
      </c>
      <c r="H6057" t="s">
        <v>133</v>
      </c>
      <c r="I6057" t="s">
        <v>138</v>
      </c>
      <c r="J6057">
        <v>1</v>
      </c>
      <c r="K6057">
        <v>12091.91</v>
      </c>
      <c r="L6057">
        <v>0.15</v>
      </c>
      <c r="M6057">
        <v>8379.07</v>
      </c>
      <c r="N6057" t="s">
        <v>24</v>
      </c>
      <c r="O6057" t="s">
        <v>35</v>
      </c>
      <c r="P6057" t="s">
        <v>44</v>
      </c>
      <c r="Q6057">
        <f>Sales_Data[[#This Row],[Quantity]]*Sales_Data[[#This Row],[Unit_Price]]</f>
        <v>12091.91</v>
      </c>
      <c r="R6057">
        <f>Sales_Data[[#This Row],[Gross_Sales]]*Sales_Data[[#This Row],[Discount]]</f>
        <v>1813.7864999999999</v>
      </c>
      <c r="S6057">
        <f>Sales_Data[[#This Row],[Gross_Sales]]-Sales_Data[[#This Row],[Discount_Amount]]</f>
        <v>10278.1235</v>
      </c>
      <c r="T6057">
        <f>Sales_Data[[#This Row],[Net Sales]]-Sales_Data[[#This Row],[Cost]]</f>
        <v>1899.0535</v>
      </c>
      <c r="U6057" s="2">
        <f>Sales_Data[[#This Row],[Profit]]/Sales_Data[[#This Row],[Net Sales]]</f>
        <v>0.184766557825463</v>
      </c>
      <c r="V6057">
        <f>YEAR(Sales_Data[[#This Row],[Order_Date]])</f>
        <v>2025</v>
      </c>
      <c r="W6057" t="str">
        <f>TEXT(Sales_Data[[#This Row],[Order_Date]],"mmm")</f>
        <v>Oct</v>
      </c>
      <c r="X6057">
        <f>MONTH(Sales_Data[[#This Row],[Order_Date]])</f>
        <v>10</v>
      </c>
      <c r="Y6057" t="str">
        <f>"Q"&amp;ROUNDUP(MONTH(Sales_Data[[#This Row],[Order_Date]])/3,0)</f>
        <v>Q4</v>
      </c>
    </row>
    <row r="6058" spans="1:25" x14ac:dyDescent="0.3">
      <c r="A6058" t="s">
        <v>7852</v>
      </c>
      <c r="B6058" s="1">
        <v>45696</v>
      </c>
      <c r="C6058" t="s">
        <v>7175</v>
      </c>
      <c r="D6058" t="s">
        <v>359</v>
      </c>
      <c r="E6058" t="s">
        <v>39</v>
      </c>
      <c r="F6058" t="s">
        <v>96</v>
      </c>
      <c r="G6058" t="s">
        <v>21</v>
      </c>
      <c r="H6058" t="s">
        <v>127</v>
      </c>
      <c r="I6058" t="s">
        <v>342</v>
      </c>
      <c r="J6058">
        <v>1</v>
      </c>
      <c r="K6058">
        <v>1542.06</v>
      </c>
      <c r="L6058">
        <v>0.1</v>
      </c>
      <c r="M6058">
        <v>1057.5999999999999</v>
      </c>
      <c r="N6058" t="s">
        <v>52</v>
      </c>
      <c r="O6058" t="s">
        <v>35</v>
      </c>
      <c r="P6058" t="s">
        <v>71</v>
      </c>
      <c r="Q6058">
        <f>Sales_Data[[#This Row],[Quantity]]*Sales_Data[[#This Row],[Unit_Price]]</f>
        <v>1542.06</v>
      </c>
      <c r="R6058">
        <f>Sales_Data[[#This Row],[Gross_Sales]]*Sales_Data[[#This Row],[Discount]]</f>
        <v>154.20600000000002</v>
      </c>
      <c r="S6058">
        <f>Sales_Data[[#This Row],[Gross_Sales]]-Sales_Data[[#This Row],[Discount_Amount]]</f>
        <v>1387.8539999999998</v>
      </c>
      <c r="T6058">
        <f>Sales_Data[[#This Row],[Net Sales]]-Sales_Data[[#This Row],[Cost]]</f>
        <v>330.25399999999991</v>
      </c>
      <c r="U6058" s="2">
        <f>Sales_Data[[#This Row],[Profit]]/Sales_Data[[#This Row],[Net Sales]]</f>
        <v>0.23796018889595011</v>
      </c>
      <c r="V6058">
        <f>YEAR(Sales_Data[[#This Row],[Order_Date]])</f>
        <v>2025</v>
      </c>
      <c r="W6058" t="str">
        <f>TEXT(Sales_Data[[#This Row],[Order_Date]],"mmm")</f>
        <v>Feb</v>
      </c>
      <c r="X6058">
        <f>MONTH(Sales_Data[[#This Row],[Order_Date]])</f>
        <v>2</v>
      </c>
      <c r="Y6058" t="str">
        <f>"Q"&amp;ROUNDUP(MONTH(Sales_Data[[#This Row],[Order_Date]])/3,0)</f>
        <v>Q1</v>
      </c>
    </row>
    <row r="6059" spans="1:25" x14ac:dyDescent="0.3">
      <c r="A6059" t="s">
        <v>7853</v>
      </c>
      <c r="B6059" s="1">
        <v>45789</v>
      </c>
      <c r="C6059" t="s">
        <v>586</v>
      </c>
      <c r="D6059" t="s">
        <v>221</v>
      </c>
      <c r="E6059" t="s">
        <v>39</v>
      </c>
      <c r="F6059" t="s">
        <v>40</v>
      </c>
      <c r="G6059" t="s">
        <v>67</v>
      </c>
      <c r="H6059" t="s">
        <v>88</v>
      </c>
      <c r="I6059" t="s">
        <v>157</v>
      </c>
      <c r="J6059">
        <v>2</v>
      </c>
      <c r="K6059">
        <v>1671.14</v>
      </c>
      <c r="L6059">
        <v>0.1</v>
      </c>
      <c r="M6059">
        <v>1958.88</v>
      </c>
      <c r="N6059" t="s">
        <v>52</v>
      </c>
      <c r="O6059" t="s">
        <v>53</v>
      </c>
      <c r="P6059" t="s">
        <v>26</v>
      </c>
      <c r="Q6059">
        <f>Sales_Data[[#This Row],[Quantity]]*Sales_Data[[#This Row],[Unit_Price]]</f>
        <v>3342.28</v>
      </c>
      <c r="R6059">
        <f>Sales_Data[[#This Row],[Gross_Sales]]*Sales_Data[[#This Row],[Discount]]</f>
        <v>334.22800000000007</v>
      </c>
      <c r="S6059">
        <f>Sales_Data[[#This Row],[Gross_Sales]]-Sales_Data[[#This Row],[Discount_Amount]]</f>
        <v>3008.0520000000001</v>
      </c>
      <c r="T6059">
        <f>Sales_Data[[#This Row],[Net Sales]]-Sales_Data[[#This Row],[Cost]]</f>
        <v>1049.172</v>
      </c>
      <c r="U6059" s="2">
        <f>Sales_Data[[#This Row],[Profit]]/Sales_Data[[#This Row],[Net Sales]]</f>
        <v>0.34878785340147045</v>
      </c>
      <c r="V6059">
        <f>YEAR(Sales_Data[[#This Row],[Order_Date]])</f>
        <v>2025</v>
      </c>
      <c r="W6059" t="str">
        <f>TEXT(Sales_Data[[#This Row],[Order_Date]],"mmm")</f>
        <v>May</v>
      </c>
      <c r="X6059">
        <f>MONTH(Sales_Data[[#This Row],[Order_Date]])</f>
        <v>5</v>
      </c>
      <c r="Y6059" t="str">
        <f>"Q"&amp;ROUNDUP(MONTH(Sales_Data[[#This Row],[Order_Date]])/3,0)</f>
        <v>Q2</v>
      </c>
    </row>
    <row r="6060" spans="1:25" x14ac:dyDescent="0.3">
      <c r="A6060" t="s">
        <v>7854</v>
      </c>
      <c r="B6060" s="1">
        <v>45687</v>
      </c>
      <c r="C6060" t="s">
        <v>2267</v>
      </c>
      <c r="D6060" t="s">
        <v>252</v>
      </c>
      <c r="E6060" t="s">
        <v>19</v>
      </c>
      <c r="F6060" t="s">
        <v>81</v>
      </c>
      <c r="G6060" t="s">
        <v>21</v>
      </c>
      <c r="H6060" t="s">
        <v>297</v>
      </c>
      <c r="I6060" t="s">
        <v>297</v>
      </c>
      <c r="J6060">
        <v>2</v>
      </c>
      <c r="K6060">
        <v>13887.22</v>
      </c>
      <c r="L6060">
        <v>0.05</v>
      </c>
      <c r="M6060">
        <v>22860.32</v>
      </c>
      <c r="N6060" t="s">
        <v>83</v>
      </c>
      <c r="O6060" t="s">
        <v>35</v>
      </c>
      <c r="P6060" t="s">
        <v>44</v>
      </c>
      <c r="Q6060">
        <f>Sales_Data[[#This Row],[Quantity]]*Sales_Data[[#This Row],[Unit_Price]]</f>
        <v>27774.44</v>
      </c>
      <c r="R6060">
        <f>Sales_Data[[#This Row],[Gross_Sales]]*Sales_Data[[#This Row],[Discount]]</f>
        <v>1388.722</v>
      </c>
      <c r="S6060">
        <f>Sales_Data[[#This Row],[Gross_Sales]]-Sales_Data[[#This Row],[Discount_Amount]]</f>
        <v>26385.717999999997</v>
      </c>
      <c r="T6060">
        <f>Sales_Data[[#This Row],[Net Sales]]-Sales_Data[[#This Row],[Cost]]</f>
        <v>3525.3979999999974</v>
      </c>
      <c r="U6060" s="2">
        <f>Sales_Data[[#This Row],[Profit]]/Sales_Data[[#This Row],[Net Sales]]</f>
        <v>0.13361008406138494</v>
      </c>
      <c r="V6060">
        <f>YEAR(Sales_Data[[#This Row],[Order_Date]])</f>
        <v>2025</v>
      </c>
      <c r="W6060" t="str">
        <f>TEXT(Sales_Data[[#This Row],[Order_Date]],"mmm")</f>
        <v>Jan</v>
      </c>
      <c r="X6060">
        <f>MONTH(Sales_Data[[#This Row],[Order_Date]])</f>
        <v>1</v>
      </c>
      <c r="Y6060" t="str">
        <f>"Q"&amp;ROUNDUP(MONTH(Sales_Data[[#This Row],[Order_Date]])/3,0)</f>
        <v>Q1</v>
      </c>
    </row>
    <row r="6061" spans="1:25" x14ac:dyDescent="0.3">
      <c r="A6061" t="s">
        <v>7855</v>
      </c>
      <c r="B6061" s="1">
        <v>45815</v>
      </c>
      <c r="C6061" t="s">
        <v>5303</v>
      </c>
      <c r="D6061" t="s">
        <v>436</v>
      </c>
      <c r="E6061" t="s">
        <v>48</v>
      </c>
      <c r="F6061" t="s">
        <v>132</v>
      </c>
      <c r="G6061" t="s">
        <v>32</v>
      </c>
      <c r="H6061" t="s">
        <v>50</v>
      </c>
      <c r="I6061" t="s">
        <v>51</v>
      </c>
      <c r="J6061">
        <v>2</v>
      </c>
      <c r="K6061">
        <v>5375.26</v>
      </c>
      <c r="L6061">
        <v>0</v>
      </c>
      <c r="M6061">
        <v>7354.41</v>
      </c>
      <c r="N6061" t="s">
        <v>24</v>
      </c>
      <c r="O6061" t="s">
        <v>35</v>
      </c>
      <c r="P6061" t="s">
        <v>44</v>
      </c>
      <c r="Q6061">
        <f>Sales_Data[[#This Row],[Quantity]]*Sales_Data[[#This Row],[Unit_Price]]</f>
        <v>10750.52</v>
      </c>
      <c r="R6061">
        <f>Sales_Data[[#This Row],[Gross_Sales]]*Sales_Data[[#This Row],[Discount]]</f>
        <v>0</v>
      </c>
      <c r="S6061">
        <f>Sales_Data[[#This Row],[Gross_Sales]]-Sales_Data[[#This Row],[Discount_Amount]]</f>
        <v>10750.52</v>
      </c>
      <c r="T6061">
        <f>Sales_Data[[#This Row],[Net Sales]]-Sales_Data[[#This Row],[Cost]]</f>
        <v>3396.1100000000006</v>
      </c>
      <c r="U6061" s="2">
        <f>Sales_Data[[#This Row],[Profit]]/Sales_Data[[#This Row],[Net Sales]]</f>
        <v>0.31590192846485571</v>
      </c>
      <c r="V6061">
        <f>YEAR(Sales_Data[[#This Row],[Order_Date]])</f>
        <v>2025</v>
      </c>
      <c r="W6061" t="str">
        <f>TEXT(Sales_Data[[#This Row],[Order_Date]],"mmm")</f>
        <v>Jun</v>
      </c>
      <c r="X6061">
        <f>MONTH(Sales_Data[[#This Row],[Order_Date]])</f>
        <v>6</v>
      </c>
      <c r="Y6061" t="str">
        <f>"Q"&amp;ROUNDUP(MONTH(Sales_Data[[#This Row],[Order_Date]])/3,0)</f>
        <v>Q2</v>
      </c>
    </row>
    <row r="6062" spans="1:25" x14ac:dyDescent="0.3">
      <c r="A6062" t="s">
        <v>7856</v>
      </c>
      <c r="B6062" s="1">
        <v>45935</v>
      </c>
      <c r="C6062" t="s">
        <v>212</v>
      </c>
      <c r="D6062" t="s">
        <v>1171</v>
      </c>
      <c r="E6062" t="s">
        <v>39</v>
      </c>
      <c r="F6062" t="s">
        <v>405</v>
      </c>
      <c r="G6062" t="s">
        <v>67</v>
      </c>
      <c r="H6062" t="s">
        <v>133</v>
      </c>
      <c r="I6062" t="s">
        <v>138</v>
      </c>
      <c r="J6062">
        <v>1</v>
      </c>
      <c r="K6062">
        <v>6982.86</v>
      </c>
      <c r="L6062">
        <v>0.1</v>
      </c>
      <c r="M6062">
        <v>4571.33</v>
      </c>
      <c r="N6062" t="s">
        <v>52</v>
      </c>
      <c r="O6062" t="s">
        <v>35</v>
      </c>
      <c r="P6062" t="s">
        <v>71</v>
      </c>
      <c r="Q6062">
        <f>Sales_Data[[#This Row],[Quantity]]*Sales_Data[[#This Row],[Unit_Price]]</f>
        <v>6982.86</v>
      </c>
      <c r="R6062">
        <f>Sales_Data[[#This Row],[Gross_Sales]]*Sales_Data[[#This Row],[Discount]]</f>
        <v>698.28600000000006</v>
      </c>
      <c r="S6062">
        <f>Sales_Data[[#This Row],[Gross_Sales]]-Sales_Data[[#This Row],[Discount_Amount]]</f>
        <v>6284.5739999999996</v>
      </c>
      <c r="T6062">
        <f>Sales_Data[[#This Row],[Net Sales]]-Sales_Data[[#This Row],[Cost]]</f>
        <v>1713.2439999999997</v>
      </c>
      <c r="U6062" s="2">
        <f>Sales_Data[[#This Row],[Profit]]/Sales_Data[[#This Row],[Net Sales]]</f>
        <v>0.27261099956814888</v>
      </c>
      <c r="V6062">
        <f>YEAR(Sales_Data[[#This Row],[Order_Date]])</f>
        <v>2025</v>
      </c>
      <c r="W6062" t="str">
        <f>TEXT(Sales_Data[[#This Row],[Order_Date]],"mmm")</f>
        <v>Oct</v>
      </c>
      <c r="X6062">
        <f>MONTH(Sales_Data[[#This Row],[Order_Date]])</f>
        <v>10</v>
      </c>
      <c r="Y6062" t="str">
        <f>"Q"&amp;ROUNDUP(MONTH(Sales_Data[[#This Row],[Order_Date]])/3,0)</f>
        <v>Q4</v>
      </c>
    </row>
    <row r="6063" spans="1:25" x14ac:dyDescent="0.3">
      <c r="A6063" t="s">
        <v>7857</v>
      </c>
      <c r="B6063" s="1">
        <v>45860</v>
      </c>
      <c r="C6063" t="s">
        <v>2382</v>
      </c>
      <c r="D6063" t="s">
        <v>331</v>
      </c>
      <c r="E6063" t="s">
        <v>48</v>
      </c>
      <c r="F6063" t="s">
        <v>126</v>
      </c>
      <c r="G6063" t="s">
        <v>21</v>
      </c>
      <c r="H6063" t="s">
        <v>230</v>
      </c>
      <c r="I6063" t="s">
        <v>328</v>
      </c>
      <c r="J6063">
        <v>1</v>
      </c>
      <c r="K6063">
        <v>34690.589999999997</v>
      </c>
      <c r="L6063">
        <v>0.1</v>
      </c>
      <c r="M6063">
        <v>27024.39</v>
      </c>
      <c r="N6063" t="s">
        <v>24</v>
      </c>
      <c r="O6063" t="s">
        <v>35</v>
      </c>
      <c r="P6063" t="s">
        <v>26</v>
      </c>
      <c r="Q6063">
        <f>Sales_Data[[#This Row],[Quantity]]*Sales_Data[[#This Row],[Unit_Price]]</f>
        <v>34690.589999999997</v>
      </c>
      <c r="R6063">
        <f>Sales_Data[[#This Row],[Gross_Sales]]*Sales_Data[[#This Row],[Discount]]</f>
        <v>3469.0589999999997</v>
      </c>
      <c r="S6063">
        <f>Sales_Data[[#This Row],[Gross_Sales]]-Sales_Data[[#This Row],[Discount_Amount]]</f>
        <v>31221.530999999995</v>
      </c>
      <c r="T6063">
        <f>Sales_Data[[#This Row],[Net Sales]]-Sales_Data[[#This Row],[Cost]]</f>
        <v>4197.140999999996</v>
      </c>
      <c r="U6063" s="2">
        <f>Sales_Data[[#This Row],[Profit]]/Sales_Data[[#This Row],[Net Sales]]</f>
        <v>0.13443097969795256</v>
      </c>
      <c r="V6063">
        <f>YEAR(Sales_Data[[#This Row],[Order_Date]])</f>
        <v>2025</v>
      </c>
      <c r="W6063" t="str">
        <f>TEXT(Sales_Data[[#This Row],[Order_Date]],"mmm")</f>
        <v>Jul</v>
      </c>
      <c r="X6063">
        <f>MONTH(Sales_Data[[#This Row],[Order_Date]])</f>
        <v>7</v>
      </c>
      <c r="Y6063" t="str">
        <f>"Q"&amp;ROUNDUP(MONTH(Sales_Data[[#This Row],[Order_Date]])/3,0)</f>
        <v>Q3</v>
      </c>
    </row>
    <row r="6064" spans="1:25" x14ac:dyDescent="0.3">
      <c r="A6064" t="s">
        <v>7858</v>
      </c>
      <c r="B6064" s="1">
        <v>45723</v>
      </c>
      <c r="C6064" t="s">
        <v>4368</v>
      </c>
      <c r="D6064" t="s">
        <v>205</v>
      </c>
      <c r="E6064" t="s">
        <v>19</v>
      </c>
      <c r="F6064" t="s">
        <v>66</v>
      </c>
      <c r="G6064" t="s">
        <v>41</v>
      </c>
      <c r="H6064" t="s">
        <v>102</v>
      </c>
      <c r="I6064" t="s">
        <v>388</v>
      </c>
      <c r="J6064">
        <v>4</v>
      </c>
      <c r="K6064">
        <v>10115.9</v>
      </c>
      <c r="L6064">
        <v>0.1</v>
      </c>
      <c r="M6064">
        <v>25726.77</v>
      </c>
      <c r="N6064" t="s">
        <v>24</v>
      </c>
      <c r="O6064" t="s">
        <v>35</v>
      </c>
      <c r="P6064" t="s">
        <v>44</v>
      </c>
      <c r="Q6064">
        <f>Sales_Data[[#This Row],[Quantity]]*Sales_Data[[#This Row],[Unit_Price]]</f>
        <v>40463.599999999999</v>
      </c>
      <c r="R6064">
        <f>Sales_Data[[#This Row],[Gross_Sales]]*Sales_Data[[#This Row],[Discount]]</f>
        <v>4046.36</v>
      </c>
      <c r="S6064">
        <f>Sales_Data[[#This Row],[Gross_Sales]]-Sales_Data[[#This Row],[Discount_Amount]]</f>
        <v>36417.24</v>
      </c>
      <c r="T6064">
        <f>Sales_Data[[#This Row],[Net Sales]]-Sales_Data[[#This Row],[Cost]]</f>
        <v>10690.469999999998</v>
      </c>
      <c r="U6064" s="2">
        <f>Sales_Data[[#This Row],[Profit]]/Sales_Data[[#This Row],[Net Sales]]</f>
        <v>0.29355519528662793</v>
      </c>
      <c r="V6064">
        <f>YEAR(Sales_Data[[#This Row],[Order_Date]])</f>
        <v>2025</v>
      </c>
      <c r="W6064" t="str">
        <f>TEXT(Sales_Data[[#This Row],[Order_Date]],"mmm")</f>
        <v>Mar</v>
      </c>
      <c r="X6064">
        <f>MONTH(Sales_Data[[#This Row],[Order_Date]])</f>
        <v>3</v>
      </c>
      <c r="Y6064" t="str">
        <f>"Q"&amp;ROUNDUP(MONTH(Sales_Data[[#This Row],[Order_Date]])/3,0)</f>
        <v>Q1</v>
      </c>
    </row>
    <row r="6065" spans="1:25" x14ac:dyDescent="0.3">
      <c r="A6065" t="s">
        <v>7859</v>
      </c>
      <c r="B6065" s="1">
        <v>45765</v>
      </c>
      <c r="C6065" t="s">
        <v>4420</v>
      </c>
      <c r="D6065" t="s">
        <v>341</v>
      </c>
      <c r="E6065" t="s">
        <v>30</v>
      </c>
      <c r="F6065" t="s">
        <v>31</v>
      </c>
      <c r="G6065" t="s">
        <v>67</v>
      </c>
      <c r="H6065" t="s">
        <v>121</v>
      </c>
      <c r="I6065" t="s">
        <v>122</v>
      </c>
      <c r="J6065">
        <v>3</v>
      </c>
      <c r="K6065">
        <v>1948.43</v>
      </c>
      <c r="L6065">
        <v>0.05</v>
      </c>
      <c r="M6065">
        <v>3710.09</v>
      </c>
      <c r="N6065" t="s">
        <v>52</v>
      </c>
      <c r="O6065" t="s">
        <v>35</v>
      </c>
      <c r="P6065" t="s">
        <v>71</v>
      </c>
      <c r="Q6065">
        <f>Sales_Data[[#This Row],[Quantity]]*Sales_Data[[#This Row],[Unit_Price]]</f>
        <v>5845.29</v>
      </c>
      <c r="R6065">
        <f>Sales_Data[[#This Row],[Gross_Sales]]*Sales_Data[[#This Row],[Discount]]</f>
        <v>292.2645</v>
      </c>
      <c r="S6065">
        <f>Sales_Data[[#This Row],[Gross_Sales]]-Sales_Data[[#This Row],[Discount_Amount]]</f>
        <v>5553.0254999999997</v>
      </c>
      <c r="T6065">
        <f>Sales_Data[[#This Row],[Net Sales]]-Sales_Data[[#This Row],[Cost]]</f>
        <v>1842.9354999999996</v>
      </c>
      <c r="U6065" s="2">
        <f>Sales_Data[[#This Row],[Profit]]/Sales_Data[[#This Row],[Net Sales]]</f>
        <v>0.33187953125732983</v>
      </c>
      <c r="V6065">
        <f>YEAR(Sales_Data[[#This Row],[Order_Date]])</f>
        <v>2025</v>
      </c>
      <c r="W6065" t="str">
        <f>TEXT(Sales_Data[[#This Row],[Order_Date]],"mmm")</f>
        <v>Apr</v>
      </c>
      <c r="X6065">
        <f>MONTH(Sales_Data[[#This Row],[Order_Date]])</f>
        <v>4</v>
      </c>
      <c r="Y6065" t="str">
        <f>"Q"&amp;ROUNDUP(MONTH(Sales_Data[[#This Row],[Order_Date]])/3,0)</f>
        <v>Q2</v>
      </c>
    </row>
    <row r="6066" spans="1:25" x14ac:dyDescent="0.3">
      <c r="A6066" t="s">
        <v>7860</v>
      </c>
      <c r="B6066" s="1">
        <v>45925</v>
      </c>
      <c r="C6066" t="s">
        <v>1260</v>
      </c>
      <c r="D6066" t="s">
        <v>397</v>
      </c>
      <c r="E6066" t="s">
        <v>48</v>
      </c>
      <c r="F6066" t="s">
        <v>152</v>
      </c>
      <c r="G6066" t="s">
        <v>75</v>
      </c>
      <c r="H6066" t="s">
        <v>185</v>
      </c>
      <c r="I6066" t="s">
        <v>186</v>
      </c>
      <c r="J6066">
        <v>2</v>
      </c>
      <c r="K6066">
        <v>45331.22</v>
      </c>
      <c r="L6066">
        <v>0.2</v>
      </c>
      <c r="M6066">
        <v>63496.19</v>
      </c>
      <c r="N6066" t="s">
        <v>109</v>
      </c>
      <c r="O6066" t="s">
        <v>35</v>
      </c>
      <c r="P6066" t="s">
        <v>44</v>
      </c>
      <c r="Q6066">
        <f>Sales_Data[[#This Row],[Quantity]]*Sales_Data[[#This Row],[Unit_Price]]</f>
        <v>90662.44</v>
      </c>
      <c r="R6066">
        <f>Sales_Data[[#This Row],[Gross_Sales]]*Sales_Data[[#This Row],[Discount]]</f>
        <v>18132.488000000001</v>
      </c>
      <c r="S6066">
        <f>Sales_Data[[#This Row],[Gross_Sales]]-Sales_Data[[#This Row],[Discount_Amount]]</f>
        <v>72529.952000000005</v>
      </c>
      <c r="T6066">
        <f>Sales_Data[[#This Row],[Net Sales]]-Sales_Data[[#This Row],[Cost]]</f>
        <v>9033.7620000000024</v>
      </c>
      <c r="U6066" s="2">
        <f>Sales_Data[[#This Row],[Profit]]/Sales_Data[[#This Row],[Net Sales]]</f>
        <v>0.12455215743145676</v>
      </c>
      <c r="V6066">
        <f>YEAR(Sales_Data[[#This Row],[Order_Date]])</f>
        <v>2025</v>
      </c>
      <c r="W6066" t="str">
        <f>TEXT(Sales_Data[[#This Row],[Order_Date]],"mmm")</f>
        <v>Sep</v>
      </c>
      <c r="X6066">
        <f>MONTH(Sales_Data[[#This Row],[Order_Date]])</f>
        <v>9</v>
      </c>
      <c r="Y6066" t="str">
        <f>"Q"&amp;ROUNDUP(MONTH(Sales_Data[[#This Row],[Order_Date]])/3,0)</f>
        <v>Q3</v>
      </c>
    </row>
    <row r="6067" spans="1:25" x14ac:dyDescent="0.3">
      <c r="A6067" t="s">
        <v>7861</v>
      </c>
      <c r="B6067" s="1">
        <v>45879</v>
      </c>
      <c r="C6067" t="s">
        <v>282</v>
      </c>
      <c r="D6067" t="s">
        <v>541</v>
      </c>
      <c r="E6067" t="s">
        <v>30</v>
      </c>
      <c r="F6067" t="s">
        <v>31</v>
      </c>
      <c r="G6067" t="s">
        <v>21</v>
      </c>
      <c r="H6067" t="s">
        <v>22</v>
      </c>
      <c r="I6067" t="s">
        <v>62</v>
      </c>
      <c r="J6067">
        <v>2</v>
      </c>
      <c r="K6067">
        <v>2489.42</v>
      </c>
      <c r="L6067">
        <v>0</v>
      </c>
      <c r="M6067">
        <v>4375.78</v>
      </c>
      <c r="N6067" t="s">
        <v>52</v>
      </c>
      <c r="O6067" t="s">
        <v>35</v>
      </c>
      <c r="P6067" t="s">
        <v>71</v>
      </c>
      <c r="Q6067">
        <f>Sales_Data[[#This Row],[Quantity]]*Sales_Data[[#This Row],[Unit_Price]]</f>
        <v>4978.84</v>
      </c>
      <c r="R6067">
        <f>Sales_Data[[#This Row],[Gross_Sales]]*Sales_Data[[#This Row],[Discount]]</f>
        <v>0</v>
      </c>
      <c r="S6067">
        <f>Sales_Data[[#This Row],[Gross_Sales]]-Sales_Data[[#This Row],[Discount_Amount]]</f>
        <v>4978.84</v>
      </c>
      <c r="T6067">
        <f>Sales_Data[[#This Row],[Net Sales]]-Sales_Data[[#This Row],[Cost]]</f>
        <v>603.0600000000004</v>
      </c>
      <c r="U6067" s="2">
        <f>Sales_Data[[#This Row],[Profit]]/Sales_Data[[#This Row],[Net Sales]]</f>
        <v>0.12112459930425569</v>
      </c>
      <c r="V6067">
        <f>YEAR(Sales_Data[[#This Row],[Order_Date]])</f>
        <v>2025</v>
      </c>
      <c r="W6067" t="str">
        <f>TEXT(Sales_Data[[#This Row],[Order_Date]],"mmm")</f>
        <v>Aug</v>
      </c>
      <c r="X6067">
        <f>MONTH(Sales_Data[[#This Row],[Order_Date]])</f>
        <v>8</v>
      </c>
      <c r="Y6067" t="str">
        <f>"Q"&amp;ROUNDUP(MONTH(Sales_Data[[#This Row],[Order_Date]])/3,0)</f>
        <v>Q3</v>
      </c>
    </row>
    <row r="6068" spans="1:25" x14ac:dyDescent="0.3">
      <c r="A6068" t="s">
        <v>7862</v>
      </c>
      <c r="B6068" s="1">
        <v>45949</v>
      </c>
      <c r="C6068" t="s">
        <v>1105</v>
      </c>
      <c r="D6068" t="s">
        <v>356</v>
      </c>
      <c r="E6068" t="s">
        <v>30</v>
      </c>
      <c r="F6068" t="s">
        <v>156</v>
      </c>
      <c r="G6068" t="s">
        <v>32</v>
      </c>
      <c r="H6068" t="s">
        <v>33</v>
      </c>
      <c r="I6068" t="s">
        <v>34</v>
      </c>
      <c r="J6068">
        <v>1</v>
      </c>
      <c r="K6068">
        <v>1813.04</v>
      </c>
      <c r="L6068">
        <v>0</v>
      </c>
      <c r="M6068">
        <v>1448.32</v>
      </c>
      <c r="N6068" t="s">
        <v>24</v>
      </c>
      <c r="O6068" t="s">
        <v>35</v>
      </c>
      <c r="P6068" t="s">
        <v>71</v>
      </c>
      <c r="Q6068">
        <f>Sales_Data[[#This Row],[Quantity]]*Sales_Data[[#This Row],[Unit_Price]]</f>
        <v>1813.04</v>
      </c>
      <c r="R6068">
        <f>Sales_Data[[#This Row],[Gross_Sales]]*Sales_Data[[#This Row],[Discount]]</f>
        <v>0</v>
      </c>
      <c r="S6068">
        <f>Sales_Data[[#This Row],[Gross_Sales]]-Sales_Data[[#This Row],[Discount_Amount]]</f>
        <v>1813.04</v>
      </c>
      <c r="T6068">
        <f>Sales_Data[[#This Row],[Net Sales]]-Sales_Data[[#This Row],[Cost]]</f>
        <v>364.72</v>
      </c>
      <c r="U6068" s="2">
        <f>Sales_Data[[#This Row],[Profit]]/Sales_Data[[#This Row],[Net Sales]]</f>
        <v>0.20116489432114021</v>
      </c>
      <c r="V6068">
        <f>YEAR(Sales_Data[[#This Row],[Order_Date]])</f>
        <v>2025</v>
      </c>
      <c r="W6068" t="str">
        <f>TEXT(Sales_Data[[#This Row],[Order_Date]],"mmm")</f>
        <v>Oct</v>
      </c>
      <c r="X6068">
        <f>MONTH(Sales_Data[[#This Row],[Order_Date]])</f>
        <v>10</v>
      </c>
      <c r="Y6068" t="str">
        <f>"Q"&amp;ROUNDUP(MONTH(Sales_Data[[#This Row],[Order_Date]])/3,0)</f>
        <v>Q4</v>
      </c>
    </row>
    <row r="6069" spans="1:25" x14ac:dyDescent="0.3">
      <c r="A6069" t="s">
        <v>7863</v>
      </c>
      <c r="B6069" s="1">
        <v>45675</v>
      </c>
      <c r="C6069" t="s">
        <v>3449</v>
      </c>
      <c r="D6069" t="s">
        <v>444</v>
      </c>
      <c r="E6069" t="s">
        <v>48</v>
      </c>
      <c r="F6069" t="s">
        <v>126</v>
      </c>
      <c r="G6069" t="s">
        <v>32</v>
      </c>
      <c r="H6069" t="s">
        <v>33</v>
      </c>
      <c r="I6069" t="s">
        <v>161</v>
      </c>
      <c r="J6069">
        <v>1</v>
      </c>
      <c r="K6069">
        <v>18336.29</v>
      </c>
      <c r="L6069">
        <v>0.15</v>
      </c>
      <c r="M6069">
        <v>13286.54</v>
      </c>
      <c r="N6069" t="s">
        <v>24</v>
      </c>
      <c r="O6069" t="s">
        <v>35</v>
      </c>
      <c r="P6069" t="s">
        <v>71</v>
      </c>
      <c r="Q6069">
        <f>Sales_Data[[#This Row],[Quantity]]*Sales_Data[[#This Row],[Unit_Price]]</f>
        <v>18336.29</v>
      </c>
      <c r="R6069">
        <f>Sales_Data[[#This Row],[Gross_Sales]]*Sales_Data[[#This Row],[Discount]]</f>
        <v>2750.4434999999999</v>
      </c>
      <c r="S6069">
        <f>Sales_Data[[#This Row],[Gross_Sales]]-Sales_Data[[#This Row],[Discount_Amount]]</f>
        <v>15585.846500000001</v>
      </c>
      <c r="T6069">
        <f>Sales_Data[[#This Row],[Net Sales]]-Sales_Data[[#This Row],[Cost]]</f>
        <v>2299.3065000000006</v>
      </c>
      <c r="U6069" s="2">
        <f>Sales_Data[[#This Row],[Profit]]/Sales_Data[[#This Row],[Net Sales]]</f>
        <v>0.14752528840830045</v>
      </c>
      <c r="V6069">
        <f>YEAR(Sales_Data[[#This Row],[Order_Date]])</f>
        <v>2025</v>
      </c>
      <c r="W6069" t="str">
        <f>TEXT(Sales_Data[[#This Row],[Order_Date]],"mmm")</f>
        <v>Jan</v>
      </c>
      <c r="X6069">
        <f>MONTH(Sales_Data[[#This Row],[Order_Date]])</f>
        <v>1</v>
      </c>
      <c r="Y6069" t="str">
        <f>"Q"&amp;ROUNDUP(MONTH(Sales_Data[[#This Row],[Order_Date]])/3,0)</f>
        <v>Q1</v>
      </c>
    </row>
    <row r="6070" spans="1:25" x14ac:dyDescent="0.3">
      <c r="A6070" t="s">
        <v>7864</v>
      </c>
      <c r="B6070" s="1">
        <v>45747</v>
      </c>
      <c r="C6070" t="s">
        <v>923</v>
      </c>
      <c r="D6070" t="s">
        <v>669</v>
      </c>
      <c r="E6070" t="s">
        <v>48</v>
      </c>
      <c r="F6070" t="s">
        <v>164</v>
      </c>
      <c r="G6070" t="s">
        <v>41</v>
      </c>
      <c r="H6070" t="s">
        <v>102</v>
      </c>
      <c r="I6070" t="s">
        <v>165</v>
      </c>
      <c r="J6070">
        <v>1</v>
      </c>
      <c r="K6070">
        <v>60278.85</v>
      </c>
      <c r="L6070">
        <v>0.1</v>
      </c>
      <c r="M6070">
        <v>47723.85</v>
      </c>
      <c r="N6070" t="s">
        <v>52</v>
      </c>
      <c r="O6070" t="s">
        <v>53</v>
      </c>
      <c r="P6070" t="s">
        <v>26</v>
      </c>
      <c r="Q6070">
        <f>Sales_Data[[#This Row],[Quantity]]*Sales_Data[[#This Row],[Unit_Price]]</f>
        <v>60278.85</v>
      </c>
      <c r="R6070">
        <f>Sales_Data[[#This Row],[Gross_Sales]]*Sales_Data[[#This Row],[Discount]]</f>
        <v>6027.8850000000002</v>
      </c>
      <c r="S6070">
        <f>Sales_Data[[#This Row],[Gross_Sales]]-Sales_Data[[#This Row],[Discount_Amount]]</f>
        <v>54250.964999999997</v>
      </c>
      <c r="T6070">
        <f>Sales_Data[[#This Row],[Net Sales]]-Sales_Data[[#This Row],[Cost]]</f>
        <v>6527.114999999998</v>
      </c>
      <c r="U6070" s="2">
        <f>Sales_Data[[#This Row],[Profit]]/Sales_Data[[#This Row],[Net Sales]]</f>
        <v>0.1203133437349916</v>
      </c>
      <c r="V6070">
        <f>YEAR(Sales_Data[[#This Row],[Order_Date]])</f>
        <v>2025</v>
      </c>
      <c r="W6070" t="str">
        <f>TEXT(Sales_Data[[#This Row],[Order_Date]],"mmm")</f>
        <v>Mar</v>
      </c>
      <c r="X6070">
        <f>MONTH(Sales_Data[[#This Row],[Order_Date]])</f>
        <v>3</v>
      </c>
      <c r="Y6070" t="str">
        <f>"Q"&amp;ROUNDUP(MONTH(Sales_Data[[#This Row],[Order_Date]])/3,0)</f>
        <v>Q1</v>
      </c>
    </row>
    <row r="6071" spans="1:25" x14ac:dyDescent="0.3">
      <c r="A6071" t="s">
        <v>7865</v>
      </c>
      <c r="B6071" s="1">
        <v>45838</v>
      </c>
      <c r="C6071" t="s">
        <v>524</v>
      </c>
      <c r="D6071" t="s">
        <v>125</v>
      </c>
      <c r="E6071" t="s">
        <v>119</v>
      </c>
      <c r="F6071" t="s">
        <v>184</v>
      </c>
      <c r="G6071" t="s">
        <v>41</v>
      </c>
      <c r="H6071" t="s">
        <v>42</v>
      </c>
      <c r="I6071" t="s">
        <v>43</v>
      </c>
      <c r="J6071">
        <v>2</v>
      </c>
      <c r="K6071">
        <v>2973.41</v>
      </c>
      <c r="L6071">
        <v>0.05</v>
      </c>
      <c r="M6071">
        <v>3717.64</v>
      </c>
      <c r="N6071" t="s">
        <v>52</v>
      </c>
      <c r="O6071" t="s">
        <v>35</v>
      </c>
      <c r="P6071" t="s">
        <v>71</v>
      </c>
      <c r="Q6071">
        <f>Sales_Data[[#This Row],[Quantity]]*Sales_Data[[#This Row],[Unit_Price]]</f>
        <v>5946.82</v>
      </c>
      <c r="R6071">
        <f>Sales_Data[[#This Row],[Gross_Sales]]*Sales_Data[[#This Row],[Discount]]</f>
        <v>297.34100000000001</v>
      </c>
      <c r="S6071">
        <f>Sales_Data[[#This Row],[Gross_Sales]]-Sales_Data[[#This Row],[Discount_Amount]]</f>
        <v>5649.4789999999994</v>
      </c>
      <c r="T6071">
        <f>Sales_Data[[#This Row],[Net Sales]]-Sales_Data[[#This Row],[Cost]]</f>
        <v>1931.8389999999995</v>
      </c>
      <c r="U6071" s="2">
        <f>Sales_Data[[#This Row],[Profit]]/Sales_Data[[#This Row],[Net Sales]]</f>
        <v>0.34194993910057897</v>
      </c>
      <c r="V6071">
        <f>YEAR(Sales_Data[[#This Row],[Order_Date]])</f>
        <v>2025</v>
      </c>
      <c r="W6071" t="str">
        <f>TEXT(Sales_Data[[#This Row],[Order_Date]],"mmm")</f>
        <v>Jun</v>
      </c>
      <c r="X6071">
        <f>MONTH(Sales_Data[[#This Row],[Order_Date]])</f>
        <v>6</v>
      </c>
      <c r="Y6071" t="str">
        <f>"Q"&amp;ROUNDUP(MONTH(Sales_Data[[#This Row],[Order_Date]])/3,0)</f>
        <v>Q2</v>
      </c>
    </row>
    <row r="6072" spans="1:25" x14ac:dyDescent="0.3">
      <c r="A6072" t="s">
        <v>7866</v>
      </c>
      <c r="B6072" s="1">
        <v>45912</v>
      </c>
      <c r="C6072" t="s">
        <v>1255</v>
      </c>
      <c r="D6072" t="s">
        <v>125</v>
      </c>
      <c r="E6072" t="s">
        <v>48</v>
      </c>
      <c r="F6072" t="s">
        <v>152</v>
      </c>
      <c r="G6072" t="s">
        <v>67</v>
      </c>
      <c r="H6072" t="s">
        <v>88</v>
      </c>
      <c r="I6072" t="s">
        <v>89</v>
      </c>
      <c r="J6072">
        <v>2</v>
      </c>
      <c r="K6072">
        <v>29210.97</v>
      </c>
      <c r="L6072">
        <v>0.1</v>
      </c>
      <c r="M6072">
        <v>44107.82</v>
      </c>
      <c r="N6072" t="s">
        <v>24</v>
      </c>
      <c r="O6072" t="s">
        <v>25</v>
      </c>
      <c r="P6072" t="s">
        <v>71</v>
      </c>
      <c r="Q6072">
        <f>Sales_Data[[#This Row],[Quantity]]*Sales_Data[[#This Row],[Unit_Price]]</f>
        <v>58421.94</v>
      </c>
      <c r="R6072">
        <f>Sales_Data[[#This Row],[Gross_Sales]]*Sales_Data[[#This Row],[Discount]]</f>
        <v>5842.1940000000004</v>
      </c>
      <c r="S6072">
        <f>Sales_Data[[#This Row],[Gross_Sales]]-Sales_Data[[#This Row],[Discount_Amount]]</f>
        <v>52579.745999999999</v>
      </c>
      <c r="T6072">
        <f>Sales_Data[[#This Row],[Net Sales]]-Sales_Data[[#This Row],[Cost]]</f>
        <v>8471.9259999999995</v>
      </c>
      <c r="U6072" s="2">
        <f>Sales_Data[[#This Row],[Profit]]/Sales_Data[[#This Row],[Net Sales]]</f>
        <v>0.16112527435944632</v>
      </c>
      <c r="V6072">
        <f>YEAR(Sales_Data[[#This Row],[Order_Date]])</f>
        <v>2025</v>
      </c>
      <c r="W6072" t="str">
        <f>TEXT(Sales_Data[[#This Row],[Order_Date]],"mmm")</f>
        <v>Sep</v>
      </c>
      <c r="X6072">
        <f>MONTH(Sales_Data[[#This Row],[Order_Date]])</f>
        <v>9</v>
      </c>
      <c r="Y6072" t="str">
        <f>"Q"&amp;ROUNDUP(MONTH(Sales_Data[[#This Row],[Order_Date]])/3,0)</f>
        <v>Q3</v>
      </c>
    </row>
    <row r="6073" spans="1:25" x14ac:dyDescent="0.3">
      <c r="A6073" t="s">
        <v>7867</v>
      </c>
      <c r="B6073" s="1">
        <v>45910</v>
      </c>
      <c r="C6073" t="s">
        <v>2055</v>
      </c>
      <c r="D6073" t="s">
        <v>1055</v>
      </c>
      <c r="E6073" t="s">
        <v>30</v>
      </c>
      <c r="F6073" t="s">
        <v>210</v>
      </c>
      <c r="G6073" t="s">
        <v>32</v>
      </c>
      <c r="H6073" t="s">
        <v>50</v>
      </c>
      <c r="I6073" t="s">
        <v>58</v>
      </c>
      <c r="J6073">
        <v>2</v>
      </c>
      <c r="K6073">
        <v>1914.12</v>
      </c>
      <c r="L6073">
        <v>0.05</v>
      </c>
      <c r="M6073">
        <v>2298.64</v>
      </c>
      <c r="N6073" t="s">
        <v>52</v>
      </c>
      <c r="O6073" t="s">
        <v>35</v>
      </c>
      <c r="P6073" t="s">
        <v>71</v>
      </c>
      <c r="Q6073">
        <f>Sales_Data[[#This Row],[Quantity]]*Sales_Data[[#This Row],[Unit_Price]]</f>
        <v>3828.24</v>
      </c>
      <c r="R6073">
        <f>Sales_Data[[#This Row],[Gross_Sales]]*Sales_Data[[#This Row],[Discount]]</f>
        <v>191.41200000000001</v>
      </c>
      <c r="S6073">
        <f>Sales_Data[[#This Row],[Gross_Sales]]-Sales_Data[[#This Row],[Discount_Amount]]</f>
        <v>3636.828</v>
      </c>
      <c r="T6073">
        <f>Sales_Data[[#This Row],[Net Sales]]-Sales_Data[[#This Row],[Cost]]</f>
        <v>1338.1880000000001</v>
      </c>
      <c r="U6073" s="2">
        <f>Sales_Data[[#This Row],[Profit]]/Sales_Data[[#This Row],[Net Sales]]</f>
        <v>0.36795471218325421</v>
      </c>
      <c r="V6073">
        <f>YEAR(Sales_Data[[#This Row],[Order_Date]])</f>
        <v>2025</v>
      </c>
      <c r="W6073" t="str">
        <f>TEXT(Sales_Data[[#This Row],[Order_Date]],"mmm")</f>
        <v>Sep</v>
      </c>
      <c r="X6073">
        <f>MONTH(Sales_Data[[#This Row],[Order_Date]])</f>
        <v>9</v>
      </c>
      <c r="Y6073" t="str">
        <f>"Q"&amp;ROUNDUP(MONTH(Sales_Data[[#This Row],[Order_Date]])/3,0)</f>
        <v>Q3</v>
      </c>
    </row>
    <row r="6074" spans="1:25" x14ac:dyDescent="0.3">
      <c r="A6074" t="s">
        <v>7868</v>
      </c>
      <c r="B6074" s="1">
        <v>45914</v>
      </c>
      <c r="C6074" t="s">
        <v>1151</v>
      </c>
      <c r="D6074" t="s">
        <v>341</v>
      </c>
      <c r="E6074" t="s">
        <v>39</v>
      </c>
      <c r="F6074" t="s">
        <v>96</v>
      </c>
      <c r="G6074" t="s">
        <v>67</v>
      </c>
      <c r="H6074" t="s">
        <v>68</v>
      </c>
      <c r="I6074" t="s">
        <v>97</v>
      </c>
      <c r="J6074">
        <v>1</v>
      </c>
      <c r="K6074">
        <v>968.78</v>
      </c>
      <c r="L6074">
        <v>0</v>
      </c>
      <c r="M6074">
        <v>762.9</v>
      </c>
      <c r="N6074" t="s">
        <v>52</v>
      </c>
      <c r="O6074" t="s">
        <v>35</v>
      </c>
      <c r="P6074" t="s">
        <v>71</v>
      </c>
      <c r="Q6074">
        <f>Sales_Data[[#This Row],[Quantity]]*Sales_Data[[#This Row],[Unit_Price]]</f>
        <v>968.78</v>
      </c>
      <c r="R6074">
        <f>Sales_Data[[#This Row],[Gross_Sales]]*Sales_Data[[#This Row],[Discount]]</f>
        <v>0</v>
      </c>
      <c r="S6074">
        <f>Sales_Data[[#This Row],[Gross_Sales]]-Sales_Data[[#This Row],[Discount_Amount]]</f>
        <v>968.78</v>
      </c>
      <c r="T6074">
        <f>Sales_Data[[#This Row],[Net Sales]]-Sales_Data[[#This Row],[Cost]]</f>
        <v>205.88</v>
      </c>
      <c r="U6074" s="2">
        <f>Sales_Data[[#This Row],[Profit]]/Sales_Data[[#This Row],[Net Sales]]</f>
        <v>0.21251470922190796</v>
      </c>
      <c r="V6074">
        <f>YEAR(Sales_Data[[#This Row],[Order_Date]])</f>
        <v>2025</v>
      </c>
      <c r="W6074" t="str">
        <f>TEXT(Sales_Data[[#This Row],[Order_Date]],"mmm")</f>
        <v>Sep</v>
      </c>
      <c r="X6074">
        <f>MONTH(Sales_Data[[#This Row],[Order_Date]])</f>
        <v>9</v>
      </c>
      <c r="Y6074" t="str">
        <f>"Q"&amp;ROUNDUP(MONTH(Sales_Data[[#This Row],[Order_Date]])/3,0)</f>
        <v>Q3</v>
      </c>
    </row>
    <row r="6075" spans="1:25" x14ac:dyDescent="0.3">
      <c r="A6075" t="s">
        <v>7869</v>
      </c>
      <c r="B6075" s="1">
        <v>46003</v>
      </c>
      <c r="C6075" t="s">
        <v>1896</v>
      </c>
      <c r="D6075" t="s">
        <v>430</v>
      </c>
      <c r="E6075" t="s">
        <v>48</v>
      </c>
      <c r="F6075" t="s">
        <v>126</v>
      </c>
      <c r="G6075" t="s">
        <v>67</v>
      </c>
      <c r="H6075" t="s">
        <v>133</v>
      </c>
      <c r="I6075" t="s">
        <v>138</v>
      </c>
      <c r="J6075">
        <v>1</v>
      </c>
      <c r="K6075">
        <v>13306.83</v>
      </c>
      <c r="L6075">
        <v>0.1</v>
      </c>
      <c r="M6075">
        <v>9368.58</v>
      </c>
      <c r="N6075" t="s">
        <v>70</v>
      </c>
      <c r="O6075" t="s">
        <v>35</v>
      </c>
      <c r="P6075" t="s">
        <v>44</v>
      </c>
      <c r="Q6075">
        <f>Sales_Data[[#This Row],[Quantity]]*Sales_Data[[#This Row],[Unit_Price]]</f>
        <v>13306.83</v>
      </c>
      <c r="R6075">
        <f>Sales_Data[[#This Row],[Gross_Sales]]*Sales_Data[[#This Row],[Discount]]</f>
        <v>1330.683</v>
      </c>
      <c r="S6075">
        <f>Sales_Data[[#This Row],[Gross_Sales]]-Sales_Data[[#This Row],[Discount_Amount]]</f>
        <v>11976.147000000001</v>
      </c>
      <c r="T6075">
        <f>Sales_Data[[#This Row],[Net Sales]]-Sales_Data[[#This Row],[Cost]]</f>
        <v>2607.5670000000009</v>
      </c>
      <c r="U6075" s="2">
        <f>Sales_Data[[#This Row],[Profit]]/Sales_Data[[#This Row],[Net Sales]]</f>
        <v>0.21773004289276016</v>
      </c>
      <c r="V6075">
        <f>YEAR(Sales_Data[[#This Row],[Order_Date]])</f>
        <v>2025</v>
      </c>
      <c r="W6075" t="str">
        <f>TEXT(Sales_Data[[#This Row],[Order_Date]],"mmm")</f>
        <v>Dec</v>
      </c>
      <c r="X6075">
        <f>MONTH(Sales_Data[[#This Row],[Order_Date]])</f>
        <v>12</v>
      </c>
      <c r="Y6075" t="str">
        <f>"Q"&amp;ROUNDUP(MONTH(Sales_Data[[#This Row],[Order_Date]])/3,0)</f>
        <v>Q4</v>
      </c>
    </row>
    <row r="6076" spans="1:25" x14ac:dyDescent="0.3">
      <c r="A6076" t="s">
        <v>7870</v>
      </c>
      <c r="B6076" s="1">
        <v>45744</v>
      </c>
      <c r="C6076" t="s">
        <v>1190</v>
      </c>
      <c r="D6076" t="s">
        <v>271</v>
      </c>
      <c r="E6076" t="s">
        <v>48</v>
      </c>
      <c r="F6076" t="s">
        <v>152</v>
      </c>
      <c r="G6076" t="s">
        <v>21</v>
      </c>
      <c r="H6076" t="s">
        <v>297</v>
      </c>
      <c r="I6076" t="s">
        <v>297</v>
      </c>
      <c r="J6076">
        <v>1</v>
      </c>
      <c r="K6076">
        <v>13533.38</v>
      </c>
      <c r="L6076">
        <v>0</v>
      </c>
      <c r="M6076">
        <v>10104.459999999999</v>
      </c>
      <c r="N6076" t="s">
        <v>52</v>
      </c>
      <c r="O6076" t="s">
        <v>35</v>
      </c>
      <c r="P6076" t="s">
        <v>44</v>
      </c>
      <c r="Q6076">
        <f>Sales_Data[[#This Row],[Quantity]]*Sales_Data[[#This Row],[Unit_Price]]</f>
        <v>13533.38</v>
      </c>
      <c r="R6076">
        <f>Sales_Data[[#This Row],[Gross_Sales]]*Sales_Data[[#This Row],[Discount]]</f>
        <v>0</v>
      </c>
      <c r="S6076">
        <f>Sales_Data[[#This Row],[Gross_Sales]]-Sales_Data[[#This Row],[Discount_Amount]]</f>
        <v>13533.38</v>
      </c>
      <c r="T6076">
        <f>Sales_Data[[#This Row],[Net Sales]]-Sales_Data[[#This Row],[Cost]]</f>
        <v>3428.92</v>
      </c>
      <c r="U6076" s="2">
        <f>Sales_Data[[#This Row],[Profit]]/Sales_Data[[#This Row],[Net Sales]]</f>
        <v>0.25336759922502733</v>
      </c>
      <c r="V6076">
        <f>YEAR(Sales_Data[[#This Row],[Order_Date]])</f>
        <v>2025</v>
      </c>
      <c r="W6076" t="str">
        <f>TEXT(Sales_Data[[#This Row],[Order_Date]],"mmm")</f>
        <v>Mar</v>
      </c>
      <c r="X6076">
        <f>MONTH(Sales_Data[[#This Row],[Order_Date]])</f>
        <v>3</v>
      </c>
      <c r="Y6076" t="str">
        <f>"Q"&amp;ROUNDUP(MONTH(Sales_Data[[#This Row],[Order_Date]])/3,0)</f>
        <v>Q1</v>
      </c>
    </row>
    <row r="6077" spans="1:25" x14ac:dyDescent="0.3">
      <c r="A6077" t="s">
        <v>7871</v>
      </c>
      <c r="B6077" s="1">
        <v>45747</v>
      </c>
      <c r="C6077" t="s">
        <v>1401</v>
      </c>
      <c r="D6077" t="s">
        <v>777</v>
      </c>
      <c r="E6077" t="s">
        <v>19</v>
      </c>
      <c r="F6077" t="s">
        <v>66</v>
      </c>
      <c r="G6077" t="s">
        <v>21</v>
      </c>
      <c r="H6077" t="s">
        <v>230</v>
      </c>
      <c r="I6077" t="s">
        <v>231</v>
      </c>
      <c r="J6077">
        <v>3</v>
      </c>
      <c r="K6077">
        <v>12700.14</v>
      </c>
      <c r="L6077">
        <v>0</v>
      </c>
      <c r="M6077">
        <v>29324.080000000002</v>
      </c>
      <c r="N6077" t="s">
        <v>52</v>
      </c>
      <c r="O6077" t="s">
        <v>35</v>
      </c>
      <c r="P6077" t="s">
        <v>44</v>
      </c>
      <c r="Q6077">
        <f>Sales_Data[[#This Row],[Quantity]]*Sales_Data[[#This Row],[Unit_Price]]</f>
        <v>38100.42</v>
      </c>
      <c r="R6077">
        <f>Sales_Data[[#This Row],[Gross_Sales]]*Sales_Data[[#This Row],[Discount]]</f>
        <v>0</v>
      </c>
      <c r="S6077">
        <f>Sales_Data[[#This Row],[Gross_Sales]]-Sales_Data[[#This Row],[Discount_Amount]]</f>
        <v>38100.42</v>
      </c>
      <c r="T6077">
        <f>Sales_Data[[#This Row],[Net Sales]]-Sales_Data[[#This Row],[Cost]]</f>
        <v>8776.3399999999965</v>
      </c>
      <c r="U6077" s="2">
        <f>Sales_Data[[#This Row],[Profit]]/Sales_Data[[#This Row],[Net Sales]]</f>
        <v>0.23034759196880236</v>
      </c>
      <c r="V6077">
        <f>YEAR(Sales_Data[[#This Row],[Order_Date]])</f>
        <v>2025</v>
      </c>
      <c r="W6077" t="str">
        <f>TEXT(Sales_Data[[#This Row],[Order_Date]],"mmm")</f>
        <v>Mar</v>
      </c>
      <c r="X6077">
        <f>MONTH(Sales_Data[[#This Row],[Order_Date]])</f>
        <v>3</v>
      </c>
      <c r="Y6077" t="str">
        <f>"Q"&amp;ROUNDUP(MONTH(Sales_Data[[#This Row],[Order_Date]])/3,0)</f>
        <v>Q1</v>
      </c>
    </row>
    <row r="6078" spans="1:25" x14ac:dyDescent="0.3">
      <c r="A6078" t="s">
        <v>7872</v>
      </c>
      <c r="B6078" s="1">
        <v>45894</v>
      </c>
      <c r="C6078" t="s">
        <v>1195</v>
      </c>
      <c r="D6078" t="s">
        <v>137</v>
      </c>
      <c r="E6078" t="s">
        <v>19</v>
      </c>
      <c r="F6078" t="s">
        <v>113</v>
      </c>
      <c r="G6078" t="s">
        <v>75</v>
      </c>
      <c r="H6078" t="s">
        <v>114</v>
      </c>
      <c r="I6078" t="s">
        <v>206</v>
      </c>
      <c r="J6078">
        <v>1</v>
      </c>
      <c r="K6078">
        <v>7733.93</v>
      </c>
      <c r="L6078">
        <v>0</v>
      </c>
      <c r="M6078">
        <v>5353.59</v>
      </c>
      <c r="N6078" t="s">
        <v>83</v>
      </c>
      <c r="O6078" t="s">
        <v>35</v>
      </c>
      <c r="P6078" t="s">
        <v>44</v>
      </c>
      <c r="Q6078">
        <f>Sales_Data[[#This Row],[Quantity]]*Sales_Data[[#This Row],[Unit_Price]]</f>
        <v>7733.93</v>
      </c>
      <c r="R6078">
        <f>Sales_Data[[#This Row],[Gross_Sales]]*Sales_Data[[#This Row],[Discount]]</f>
        <v>0</v>
      </c>
      <c r="S6078">
        <f>Sales_Data[[#This Row],[Gross_Sales]]-Sales_Data[[#This Row],[Discount_Amount]]</f>
        <v>7733.93</v>
      </c>
      <c r="T6078">
        <f>Sales_Data[[#This Row],[Net Sales]]-Sales_Data[[#This Row],[Cost]]</f>
        <v>2380.34</v>
      </c>
      <c r="U6078" s="2">
        <f>Sales_Data[[#This Row],[Profit]]/Sales_Data[[#This Row],[Net Sales]]</f>
        <v>0.30777883947747137</v>
      </c>
      <c r="V6078">
        <f>YEAR(Sales_Data[[#This Row],[Order_Date]])</f>
        <v>2025</v>
      </c>
      <c r="W6078" t="str">
        <f>TEXT(Sales_Data[[#This Row],[Order_Date]],"mmm")</f>
        <v>Aug</v>
      </c>
      <c r="X6078">
        <f>MONTH(Sales_Data[[#This Row],[Order_Date]])</f>
        <v>8</v>
      </c>
      <c r="Y6078" t="str">
        <f>"Q"&amp;ROUNDUP(MONTH(Sales_Data[[#This Row],[Order_Date]])/3,0)</f>
        <v>Q3</v>
      </c>
    </row>
    <row r="6079" spans="1:25" x14ac:dyDescent="0.3">
      <c r="A6079" t="s">
        <v>7873</v>
      </c>
      <c r="B6079" s="1">
        <v>45727</v>
      </c>
      <c r="C6079" t="s">
        <v>469</v>
      </c>
      <c r="D6079" t="s">
        <v>433</v>
      </c>
      <c r="E6079" t="s">
        <v>39</v>
      </c>
      <c r="F6079" t="s">
        <v>405</v>
      </c>
      <c r="G6079" t="s">
        <v>67</v>
      </c>
      <c r="H6079" t="s">
        <v>133</v>
      </c>
      <c r="I6079" t="s">
        <v>138</v>
      </c>
      <c r="J6079">
        <v>2</v>
      </c>
      <c r="K6079">
        <v>5560.99</v>
      </c>
      <c r="L6079">
        <v>0.05</v>
      </c>
      <c r="M6079">
        <v>6570.97</v>
      </c>
      <c r="N6079" t="s">
        <v>109</v>
      </c>
      <c r="O6079" t="s">
        <v>35</v>
      </c>
      <c r="P6079" t="s">
        <v>71</v>
      </c>
      <c r="Q6079">
        <f>Sales_Data[[#This Row],[Quantity]]*Sales_Data[[#This Row],[Unit_Price]]</f>
        <v>11121.98</v>
      </c>
      <c r="R6079">
        <f>Sales_Data[[#This Row],[Gross_Sales]]*Sales_Data[[#This Row],[Discount]]</f>
        <v>556.09900000000005</v>
      </c>
      <c r="S6079">
        <f>Sales_Data[[#This Row],[Gross_Sales]]-Sales_Data[[#This Row],[Discount_Amount]]</f>
        <v>10565.880999999999</v>
      </c>
      <c r="T6079">
        <f>Sales_Data[[#This Row],[Net Sales]]-Sales_Data[[#This Row],[Cost]]</f>
        <v>3994.9109999999991</v>
      </c>
      <c r="U6079" s="2">
        <f>Sales_Data[[#This Row],[Profit]]/Sales_Data[[#This Row],[Net Sales]]</f>
        <v>0.37809539971158102</v>
      </c>
      <c r="V6079">
        <f>YEAR(Sales_Data[[#This Row],[Order_Date]])</f>
        <v>2025</v>
      </c>
      <c r="W6079" t="str">
        <f>TEXT(Sales_Data[[#This Row],[Order_Date]],"mmm")</f>
        <v>Mar</v>
      </c>
      <c r="X6079">
        <f>MONTH(Sales_Data[[#This Row],[Order_Date]])</f>
        <v>3</v>
      </c>
      <c r="Y6079" t="str">
        <f>"Q"&amp;ROUNDUP(MONTH(Sales_Data[[#This Row],[Order_Date]])/3,0)</f>
        <v>Q1</v>
      </c>
    </row>
    <row r="6080" spans="1:25" x14ac:dyDescent="0.3">
      <c r="A6080" t="s">
        <v>7874</v>
      </c>
      <c r="B6080" s="1">
        <v>45701</v>
      </c>
      <c r="C6080" t="s">
        <v>2434</v>
      </c>
      <c r="D6080" t="s">
        <v>463</v>
      </c>
      <c r="E6080" t="s">
        <v>119</v>
      </c>
      <c r="F6080" t="s">
        <v>184</v>
      </c>
      <c r="G6080" t="s">
        <v>41</v>
      </c>
      <c r="H6080" t="s">
        <v>102</v>
      </c>
      <c r="I6080" t="s">
        <v>388</v>
      </c>
      <c r="J6080">
        <v>2</v>
      </c>
      <c r="K6080">
        <v>6526.08</v>
      </c>
      <c r="L6080">
        <v>0</v>
      </c>
      <c r="M6080">
        <v>8730.9599999999991</v>
      </c>
      <c r="N6080" t="s">
        <v>70</v>
      </c>
      <c r="O6080" t="s">
        <v>35</v>
      </c>
      <c r="P6080" t="s">
        <v>44</v>
      </c>
      <c r="Q6080">
        <f>Sales_Data[[#This Row],[Quantity]]*Sales_Data[[#This Row],[Unit_Price]]</f>
        <v>13052.16</v>
      </c>
      <c r="R6080">
        <f>Sales_Data[[#This Row],[Gross_Sales]]*Sales_Data[[#This Row],[Discount]]</f>
        <v>0</v>
      </c>
      <c r="S6080">
        <f>Sales_Data[[#This Row],[Gross_Sales]]-Sales_Data[[#This Row],[Discount_Amount]]</f>
        <v>13052.16</v>
      </c>
      <c r="T6080">
        <f>Sales_Data[[#This Row],[Net Sales]]-Sales_Data[[#This Row],[Cost]]</f>
        <v>4321.2000000000007</v>
      </c>
      <c r="U6080" s="2">
        <f>Sales_Data[[#This Row],[Profit]]/Sales_Data[[#This Row],[Net Sales]]</f>
        <v>0.33107163871726986</v>
      </c>
      <c r="V6080">
        <f>YEAR(Sales_Data[[#This Row],[Order_Date]])</f>
        <v>2025</v>
      </c>
      <c r="W6080" t="str">
        <f>TEXT(Sales_Data[[#This Row],[Order_Date]],"mmm")</f>
        <v>Feb</v>
      </c>
      <c r="X6080">
        <f>MONTH(Sales_Data[[#This Row],[Order_Date]])</f>
        <v>2</v>
      </c>
      <c r="Y6080" t="str">
        <f>"Q"&amp;ROUNDUP(MONTH(Sales_Data[[#This Row],[Order_Date]])/3,0)</f>
        <v>Q1</v>
      </c>
    </row>
    <row r="6081" spans="1:25" x14ac:dyDescent="0.3">
      <c r="A6081" t="s">
        <v>7875</v>
      </c>
      <c r="B6081" s="1">
        <v>45857</v>
      </c>
      <c r="C6081" t="s">
        <v>2157</v>
      </c>
      <c r="D6081" t="s">
        <v>414</v>
      </c>
      <c r="E6081" t="s">
        <v>30</v>
      </c>
      <c r="F6081" t="s">
        <v>210</v>
      </c>
      <c r="G6081" t="s">
        <v>67</v>
      </c>
      <c r="H6081" t="s">
        <v>68</v>
      </c>
      <c r="I6081" t="s">
        <v>97</v>
      </c>
      <c r="J6081">
        <v>1</v>
      </c>
      <c r="K6081">
        <v>1162.24</v>
      </c>
      <c r="L6081">
        <v>0.15</v>
      </c>
      <c r="M6081">
        <v>852.42</v>
      </c>
      <c r="N6081" t="s">
        <v>52</v>
      </c>
      <c r="O6081" t="s">
        <v>25</v>
      </c>
      <c r="P6081" t="s">
        <v>44</v>
      </c>
      <c r="Q6081">
        <f>Sales_Data[[#This Row],[Quantity]]*Sales_Data[[#This Row],[Unit_Price]]</f>
        <v>1162.24</v>
      </c>
      <c r="R6081">
        <f>Sales_Data[[#This Row],[Gross_Sales]]*Sales_Data[[#This Row],[Discount]]</f>
        <v>174.33599999999998</v>
      </c>
      <c r="S6081">
        <f>Sales_Data[[#This Row],[Gross_Sales]]-Sales_Data[[#This Row],[Discount_Amount]]</f>
        <v>987.904</v>
      </c>
      <c r="T6081">
        <f>Sales_Data[[#This Row],[Net Sales]]-Sales_Data[[#This Row],[Cost]]</f>
        <v>135.48400000000004</v>
      </c>
      <c r="U6081" s="2">
        <f>Sales_Data[[#This Row],[Profit]]/Sales_Data[[#This Row],[Net Sales]]</f>
        <v>0.13714288027986529</v>
      </c>
      <c r="V6081">
        <f>YEAR(Sales_Data[[#This Row],[Order_Date]])</f>
        <v>2025</v>
      </c>
      <c r="W6081" t="str">
        <f>TEXT(Sales_Data[[#This Row],[Order_Date]],"mmm")</f>
        <v>Jul</v>
      </c>
      <c r="X6081">
        <f>MONTH(Sales_Data[[#This Row],[Order_Date]])</f>
        <v>7</v>
      </c>
      <c r="Y6081" t="str">
        <f>"Q"&amp;ROUNDUP(MONTH(Sales_Data[[#This Row],[Order_Date]])/3,0)</f>
        <v>Q3</v>
      </c>
    </row>
    <row r="6082" spans="1:25" x14ac:dyDescent="0.3">
      <c r="A6082" t="s">
        <v>7876</v>
      </c>
      <c r="B6082" s="1">
        <v>45809</v>
      </c>
      <c r="C6082" t="s">
        <v>3292</v>
      </c>
      <c r="D6082" t="s">
        <v>106</v>
      </c>
      <c r="E6082" t="s">
        <v>48</v>
      </c>
      <c r="F6082" t="s">
        <v>164</v>
      </c>
      <c r="G6082" t="s">
        <v>32</v>
      </c>
      <c r="H6082" t="s">
        <v>33</v>
      </c>
      <c r="I6082" t="s">
        <v>34</v>
      </c>
      <c r="J6082">
        <v>1</v>
      </c>
      <c r="K6082">
        <v>37245.22</v>
      </c>
      <c r="L6082">
        <v>0.1</v>
      </c>
      <c r="M6082">
        <v>23149.37</v>
      </c>
      <c r="N6082" t="s">
        <v>52</v>
      </c>
      <c r="O6082" t="s">
        <v>53</v>
      </c>
      <c r="P6082" t="s">
        <v>44</v>
      </c>
      <c r="Q6082">
        <f>Sales_Data[[#This Row],[Quantity]]*Sales_Data[[#This Row],[Unit_Price]]</f>
        <v>37245.22</v>
      </c>
      <c r="R6082">
        <f>Sales_Data[[#This Row],[Gross_Sales]]*Sales_Data[[#This Row],[Discount]]</f>
        <v>3724.5220000000004</v>
      </c>
      <c r="S6082">
        <f>Sales_Data[[#This Row],[Gross_Sales]]-Sales_Data[[#This Row],[Discount_Amount]]</f>
        <v>33520.698000000004</v>
      </c>
      <c r="T6082">
        <f>Sales_Data[[#This Row],[Net Sales]]-Sales_Data[[#This Row],[Cost]]</f>
        <v>10371.328000000005</v>
      </c>
      <c r="U6082" s="2">
        <f>Sales_Data[[#This Row],[Profit]]/Sales_Data[[#This Row],[Net Sales]]</f>
        <v>0.30940071713303835</v>
      </c>
      <c r="V6082">
        <f>YEAR(Sales_Data[[#This Row],[Order_Date]])</f>
        <v>2025</v>
      </c>
      <c r="W6082" t="str">
        <f>TEXT(Sales_Data[[#This Row],[Order_Date]],"mmm")</f>
        <v>Jun</v>
      </c>
      <c r="X6082">
        <f>MONTH(Sales_Data[[#This Row],[Order_Date]])</f>
        <v>6</v>
      </c>
      <c r="Y6082" t="str">
        <f>"Q"&amp;ROUNDUP(MONTH(Sales_Data[[#This Row],[Order_Date]])/3,0)</f>
        <v>Q2</v>
      </c>
    </row>
    <row r="6083" spans="1:25" x14ac:dyDescent="0.3">
      <c r="A6083" t="s">
        <v>7877</v>
      </c>
      <c r="B6083" s="1">
        <v>45743</v>
      </c>
      <c r="C6083" t="s">
        <v>642</v>
      </c>
      <c r="D6083" t="s">
        <v>125</v>
      </c>
      <c r="E6083" t="s">
        <v>119</v>
      </c>
      <c r="F6083" t="s">
        <v>538</v>
      </c>
      <c r="G6083" t="s">
        <v>75</v>
      </c>
      <c r="H6083" t="s">
        <v>114</v>
      </c>
      <c r="I6083" t="s">
        <v>206</v>
      </c>
      <c r="J6083">
        <v>2</v>
      </c>
      <c r="K6083">
        <v>6814.73</v>
      </c>
      <c r="L6083">
        <v>0.05</v>
      </c>
      <c r="M6083">
        <v>10427.48</v>
      </c>
      <c r="N6083" t="s">
        <v>83</v>
      </c>
      <c r="O6083" t="s">
        <v>35</v>
      </c>
      <c r="P6083" t="s">
        <v>44</v>
      </c>
      <c r="Q6083">
        <f>Sales_Data[[#This Row],[Quantity]]*Sales_Data[[#This Row],[Unit_Price]]</f>
        <v>13629.46</v>
      </c>
      <c r="R6083">
        <f>Sales_Data[[#This Row],[Gross_Sales]]*Sales_Data[[#This Row],[Discount]]</f>
        <v>681.47299999999996</v>
      </c>
      <c r="S6083">
        <f>Sales_Data[[#This Row],[Gross_Sales]]-Sales_Data[[#This Row],[Discount_Amount]]</f>
        <v>12947.986999999999</v>
      </c>
      <c r="T6083">
        <f>Sales_Data[[#This Row],[Net Sales]]-Sales_Data[[#This Row],[Cost]]</f>
        <v>2520.5069999999996</v>
      </c>
      <c r="U6083" s="2">
        <f>Sales_Data[[#This Row],[Profit]]/Sales_Data[[#This Row],[Net Sales]]</f>
        <v>0.19466400452827146</v>
      </c>
      <c r="V6083">
        <f>YEAR(Sales_Data[[#This Row],[Order_Date]])</f>
        <v>2025</v>
      </c>
      <c r="W6083" t="str">
        <f>TEXT(Sales_Data[[#This Row],[Order_Date]],"mmm")</f>
        <v>Mar</v>
      </c>
      <c r="X6083">
        <f>MONTH(Sales_Data[[#This Row],[Order_Date]])</f>
        <v>3</v>
      </c>
      <c r="Y6083" t="str">
        <f>"Q"&amp;ROUNDUP(MONTH(Sales_Data[[#This Row],[Order_Date]])/3,0)</f>
        <v>Q1</v>
      </c>
    </row>
    <row r="6084" spans="1:25" x14ac:dyDescent="0.3">
      <c r="A6084" t="s">
        <v>7878</v>
      </c>
      <c r="B6084" s="1">
        <v>45676</v>
      </c>
      <c r="C6084" t="s">
        <v>1498</v>
      </c>
      <c r="D6084" t="s">
        <v>80</v>
      </c>
      <c r="E6084" t="s">
        <v>30</v>
      </c>
      <c r="F6084" t="s">
        <v>101</v>
      </c>
      <c r="G6084" t="s">
        <v>75</v>
      </c>
      <c r="H6084" t="s">
        <v>114</v>
      </c>
      <c r="I6084" t="s">
        <v>206</v>
      </c>
      <c r="J6084">
        <v>1</v>
      </c>
      <c r="K6084">
        <v>3256.95</v>
      </c>
      <c r="L6084">
        <v>0.1</v>
      </c>
      <c r="M6084">
        <v>2164.23</v>
      </c>
      <c r="N6084" t="s">
        <v>83</v>
      </c>
      <c r="O6084" t="s">
        <v>35</v>
      </c>
      <c r="P6084" t="s">
        <v>44</v>
      </c>
      <c r="Q6084">
        <f>Sales_Data[[#This Row],[Quantity]]*Sales_Data[[#This Row],[Unit_Price]]</f>
        <v>3256.95</v>
      </c>
      <c r="R6084">
        <f>Sales_Data[[#This Row],[Gross_Sales]]*Sales_Data[[#This Row],[Discount]]</f>
        <v>325.69499999999999</v>
      </c>
      <c r="S6084">
        <f>Sales_Data[[#This Row],[Gross_Sales]]-Sales_Data[[#This Row],[Discount_Amount]]</f>
        <v>2931.2549999999997</v>
      </c>
      <c r="T6084">
        <f>Sales_Data[[#This Row],[Net Sales]]-Sales_Data[[#This Row],[Cost]]</f>
        <v>767.02499999999964</v>
      </c>
      <c r="U6084" s="2">
        <f>Sales_Data[[#This Row],[Profit]]/Sales_Data[[#This Row],[Net Sales]]</f>
        <v>0.26167119544358974</v>
      </c>
      <c r="V6084">
        <f>YEAR(Sales_Data[[#This Row],[Order_Date]])</f>
        <v>2025</v>
      </c>
      <c r="W6084" t="str">
        <f>TEXT(Sales_Data[[#This Row],[Order_Date]],"mmm")</f>
        <v>Jan</v>
      </c>
      <c r="X6084">
        <f>MONTH(Sales_Data[[#This Row],[Order_Date]])</f>
        <v>1</v>
      </c>
      <c r="Y6084" t="str">
        <f>"Q"&amp;ROUNDUP(MONTH(Sales_Data[[#This Row],[Order_Date]])/3,0)</f>
        <v>Q1</v>
      </c>
    </row>
    <row r="6085" spans="1:25" x14ac:dyDescent="0.3">
      <c r="A6085" t="s">
        <v>7879</v>
      </c>
      <c r="B6085" s="1">
        <v>45758</v>
      </c>
      <c r="C6085" t="s">
        <v>1749</v>
      </c>
      <c r="D6085" t="s">
        <v>125</v>
      </c>
      <c r="E6085" t="s">
        <v>119</v>
      </c>
      <c r="F6085" t="s">
        <v>184</v>
      </c>
      <c r="G6085" t="s">
        <v>75</v>
      </c>
      <c r="H6085" t="s">
        <v>185</v>
      </c>
      <c r="I6085" t="s">
        <v>261</v>
      </c>
      <c r="J6085">
        <v>2</v>
      </c>
      <c r="K6085">
        <v>5600.14</v>
      </c>
      <c r="L6085">
        <v>0.1</v>
      </c>
      <c r="M6085">
        <v>8821.2999999999993</v>
      </c>
      <c r="N6085" t="s">
        <v>24</v>
      </c>
      <c r="O6085" t="s">
        <v>25</v>
      </c>
      <c r="P6085" t="s">
        <v>26</v>
      </c>
      <c r="Q6085">
        <f>Sales_Data[[#This Row],[Quantity]]*Sales_Data[[#This Row],[Unit_Price]]</f>
        <v>11200.28</v>
      </c>
      <c r="R6085">
        <f>Sales_Data[[#This Row],[Gross_Sales]]*Sales_Data[[#This Row],[Discount]]</f>
        <v>1120.028</v>
      </c>
      <c r="S6085">
        <f>Sales_Data[[#This Row],[Gross_Sales]]-Sales_Data[[#This Row],[Discount_Amount]]</f>
        <v>10080.252</v>
      </c>
      <c r="T6085">
        <f>Sales_Data[[#This Row],[Net Sales]]-Sales_Data[[#This Row],[Cost]]</f>
        <v>1258.9520000000011</v>
      </c>
      <c r="U6085" s="2">
        <f>Sales_Data[[#This Row],[Profit]]/Sales_Data[[#This Row],[Net Sales]]</f>
        <v>0.12489290942329627</v>
      </c>
      <c r="V6085">
        <f>YEAR(Sales_Data[[#This Row],[Order_Date]])</f>
        <v>2025</v>
      </c>
      <c r="W6085" t="str">
        <f>TEXT(Sales_Data[[#This Row],[Order_Date]],"mmm")</f>
        <v>Apr</v>
      </c>
      <c r="X6085">
        <f>MONTH(Sales_Data[[#This Row],[Order_Date]])</f>
        <v>4</v>
      </c>
      <c r="Y6085" t="str">
        <f>"Q"&amp;ROUNDUP(MONTH(Sales_Data[[#This Row],[Order_Date]])/3,0)</f>
        <v>Q2</v>
      </c>
    </row>
    <row r="6086" spans="1:25" x14ac:dyDescent="0.3">
      <c r="A6086" t="s">
        <v>7880</v>
      </c>
      <c r="B6086" s="1">
        <v>45752</v>
      </c>
      <c r="C6086" t="s">
        <v>4770</v>
      </c>
      <c r="D6086" t="s">
        <v>381</v>
      </c>
      <c r="E6086" t="s">
        <v>19</v>
      </c>
      <c r="F6086" t="s">
        <v>113</v>
      </c>
      <c r="G6086" t="s">
        <v>32</v>
      </c>
      <c r="H6086" t="s">
        <v>33</v>
      </c>
      <c r="I6086" t="s">
        <v>161</v>
      </c>
      <c r="J6086">
        <v>3</v>
      </c>
      <c r="K6086">
        <v>13495.27</v>
      </c>
      <c r="L6086">
        <v>0.1</v>
      </c>
      <c r="M6086">
        <v>31862.04</v>
      </c>
      <c r="N6086" t="s">
        <v>52</v>
      </c>
      <c r="O6086" t="s">
        <v>35</v>
      </c>
      <c r="P6086" t="s">
        <v>44</v>
      </c>
      <c r="Q6086">
        <f>Sales_Data[[#This Row],[Quantity]]*Sales_Data[[#This Row],[Unit_Price]]</f>
        <v>40485.81</v>
      </c>
      <c r="R6086">
        <f>Sales_Data[[#This Row],[Gross_Sales]]*Sales_Data[[#This Row],[Discount]]</f>
        <v>4048.5810000000001</v>
      </c>
      <c r="S6086">
        <f>Sales_Data[[#This Row],[Gross_Sales]]-Sales_Data[[#This Row],[Discount_Amount]]</f>
        <v>36437.228999999999</v>
      </c>
      <c r="T6086">
        <f>Sales_Data[[#This Row],[Net Sales]]-Sales_Data[[#This Row],[Cost]]</f>
        <v>4575.1889999999985</v>
      </c>
      <c r="U6086" s="2">
        <f>Sales_Data[[#This Row],[Profit]]/Sales_Data[[#This Row],[Net Sales]]</f>
        <v>0.12556358223617933</v>
      </c>
      <c r="V6086">
        <f>YEAR(Sales_Data[[#This Row],[Order_Date]])</f>
        <v>2025</v>
      </c>
      <c r="W6086" t="str">
        <f>TEXT(Sales_Data[[#This Row],[Order_Date]],"mmm")</f>
        <v>Apr</v>
      </c>
      <c r="X6086">
        <f>MONTH(Sales_Data[[#This Row],[Order_Date]])</f>
        <v>4</v>
      </c>
      <c r="Y6086" t="str">
        <f>"Q"&amp;ROUNDUP(MONTH(Sales_Data[[#This Row],[Order_Date]])/3,0)</f>
        <v>Q2</v>
      </c>
    </row>
    <row r="6087" spans="1:25" x14ac:dyDescent="0.3">
      <c r="A6087" t="s">
        <v>7881</v>
      </c>
      <c r="B6087" s="1">
        <v>45911</v>
      </c>
      <c r="C6087" t="s">
        <v>3046</v>
      </c>
      <c r="D6087" t="s">
        <v>397</v>
      </c>
      <c r="E6087" t="s">
        <v>30</v>
      </c>
      <c r="F6087" t="s">
        <v>156</v>
      </c>
      <c r="G6087" t="s">
        <v>21</v>
      </c>
      <c r="H6087" t="s">
        <v>230</v>
      </c>
      <c r="I6087" t="s">
        <v>328</v>
      </c>
      <c r="J6087">
        <v>1</v>
      </c>
      <c r="K6087">
        <v>519.71</v>
      </c>
      <c r="L6087">
        <v>0</v>
      </c>
      <c r="M6087">
        <v>393.73</v>
      </c>
      <c r="N6087" t="s">
        <v>52</v>
      </c>
      <c r="O6087" t="s">
        <v>25</v>
      </c>
      <c r="P6087" t="s">
        <v>44</v>
      </c>
      <c r="Q6087">
        <f>Sales_Data[[#This Row],[Quantity]]*Sales_Data[[#This Row],[Unit_Price]]</f>
        <v>519.71</v>
      </c>
      <c r="R6087">
        <f>Sales_Data[[#This Row],[Gross_Sales]]*Sales_Data[[#This Row],[Discount]]</f>
        <v>0</v>
      </c>
      <c r="S6087">
        <f>Sales_Data[[#This Row],[Gross_Sales]]-Sales_Data[[#This Row],[Discount_Amount]]</f>
        <v>519.71</v>
      </c>
      <c r="T6087">
        <f>Sales_Data[[#This Row],[Net Sales]]-Sales_Data[[#This Row],[Cost]]</f>
        <v>125.98000000000002</v>
      </c>
      <c r="U6087" s="2">
        <f>Sales_Data[[#This Row],[Profit]]/Sales_Data[[#This Row],[Net Sales]]</f>
        <v>0.24240441784841549</v>
      </c>
      <c r="V6087">
        <f>YEAR(Sales_Data[[#This Row],[Order_Date]])</f>
        <v>2025</v>
      </c>
      <c r="W6087" t="str">
        <f>TEXT(Sales_Data[[#This Row],[Order_Date]],"mmm")</f>
        <v>Sep</v>
      </c>
      <c r="X6087">
        <f>MONTH(Sales_Data[[#This Row],[Order_Date]])</f>
        <v>9</v>
      </c>
      <c r="Y6087" t="str">
        <f>"Q"&amp;ROUNDUP(MONTH(Sales_Data[[#This Row],[Order_Date]])/3,0)</f>
        <v>Q3</v>
      </c>
    </row>
    <row r="6088" spans="1:25" x14ac:dyDescent="0.3">
      <c r="A6088" t="s">
        <v>7882</v>
      </c>
      <c r="B6088" s="1">
        <v>46014</v>
      </c>
      <c r="C6088" t="s">
        <v>3425</v>
      </c>
      <c r="D6088" t="s">
        <v>387</v>
      </c>
      <c r="E6088" t="s">
        <v>39</v>
      </c>
      <c r="F6088" t="s">
        <v>96</v>
      </c>
      <c r="G6088" t="s">
        <v>21</v>
      </c>
      <c r="H6088" t="s">
        <v>297</v>
      </c>
      <c r="I6088" t="s">
        <v>297</v>
      </c>
      <c r="J6088">
        <v>2</v>
      </c>
      <c r="K6088">
        <v>5227.38</v>
      </c>
      <c r="L6088">
        <v>0</v>
      </c>
      <c r="M6088">
        <v>7418.59</v>
      </c>
      <c r="N6088" t="s">
        <v>52</v>
      </c>
      <c r="O6088" t="s">
        <v>25</v>
      </c>
      <c r="P6088" t="s">
        <v>44</v>
      </c>
      <c r="Q6088">
        <f>Sales_Data[[#This Row],[Quantity]]*Sales_Data[[#This Row],[Unit_Price]]</f>
        <v>10454.76</v>
      </c>
      <c r="R6088">
        <f>Sales_Data[[#This Row],[Gross_Sales]]*Sales_Data[[#This Row],[Discount]]</f>
        <v>0</v>
      </c>
      <c r="S6088">
        <f>Sales_Data[[#This Row],[Gross_Sales]]-Sales_Data[[#This Row],[Discount_Amount]]</f>
        <v>10454.76</v>
      </c>
      <c r="T6088">
        <f>Sales_Data[[#This Row],[Net Sales]]-Sales_Data[[#This Row],[Cost]]</f>
        <v>3036.17</v>
      </c>
      <c r="U6088" s="2">
        <f>Sales_Data[[#This Row],[Profit]]/Sales_Data[[#This Row],[Net Sales]]</f>
        <v>0.29041030114512434</v>
      </c>
      <c r="V6088">
        <f>YEAR(Sales_Data[[#This Row],[Order_Date]])</f>
        <v>2025</v>
      </c>
      <c r="W6088" t="str">
        <f>TEXT(Sales_Data[[#This Row],[Order_Date]],"mmm")</f>
        <v>Dec</v>
      </c>
      <c r="X6088">
        <f>MONTH(Sales_Data[[#This Row],[Order_Date]])</f>
        <v>12</v>
      </c>
      <c r="Y6088" t="str">
        <f>"Q"&amp;ROUNDUP(MONTH(Sales_Data[[#This Row],[Order_Date]])/3,0)</f>
        <v>Q4</v>
      </c>
    </row>
    <row r="6089" spans="1:25" x14ac:dyDescent="0.3">
      <c r="A6089" t="s">
        <v>7883</v>
      </c>
      <c r="B6089" s="1">
        <v>45687</v>
      </c>
      <c r="C6089" t="s">
        <v>864</v>
      </c>
      <c r="D6089" t="s">
        <v>433</v>
      </c>
      <c r="E6089" t="s">
        <v>19</v>
      </c>
      <c r="F6089" t="s">
        <v>81</v>
      </c>
      <c r="G6089" t="s">
        <v>41</v>
      </c>
      <c r="H6089" t="s">
        <v>102</v>
      </c>
      <c r="I6089" t="s">
        <v>388</v>
      </c>
      <c r="J6089">
        <v>4</v>
      </c>
      <c r="K6089">
        <v>5416.94</v>
      </c>
      <c r="L6089">
        <v>0.15</v>
      </c>
      <c r="M6089">
        <v>13351.77</v>
      </c>
      <c r="N6089" t="s">
        <v>52</v>
      </c>
      <c r="O6089" t="s">
        <v>25</v>
      </c>
      <c r="P6089" t="s">
        <v>44</v>
      </c>
      <c r="Q6089">
        <f>Sales_Data[[#This Row],[Quantity]]*Sales_Data[[#This Row],[Unit_Price]]</f>
        <v>21667.759999999998</v>
      </c>
      <c r="R6089">
        <f>Sales_Data[[#This Row],[Gross_Sales]]*Sales_Data[[#This Row],[Discount]]</f>
        <v>3250.1639999999998</v>
      </c>
      <c r="S6089">
        <f>Sales_Data[[#This Row],[Gross_Sales]]-Sales_Data[[#This Row],[Discount_Amount]]</f>
        <v>18417.595999999998</v>
      </c>
      <c r="T6089">
        <f>Sales_Data[[#This Row],[Net Sales]]-Sales_Data[[#This Row],[Cost]]</f>
        <v>5065.8259999999973</v>
      </c>
      <c r="U6089" s="2">
        <f>Sales_Data[[#This Row],[Profit]]/Sales_Data[[#This Row],[Net Sales]]</f>
        <v>0.27505359548553449</v>
      </c>
      <c r="V6089">
        <f>YEAR(Sales_Data[[#This Row],[Order_Date]])</f>
        <v>2025</v>
      </c>
      <c r="W6089" t="str">
        <f>TEXT(Sales_Data[[#This Row],[Order_Date]],"mmm")</f>
        <v>Jan</v>
      </c>
      <c r="X6089">
        <f>MONTH(Sales_Data[[#This Row],[Order_Date]])</f>
        <v>1</v>
      </c>
      <c r="Y6089" t="str">
        <f>"Q"&amp;ROUNDUP(MONTH(Sales_Data[[#This Row],[Order_Date]])/3,0)</f>
        <v>Q1</v>
      </c>
    </row>
    <row r="6090" spans="1:25" x14ac:dyDescent="0.3">
      <c r="A6090" t="s">
        <v>7884</v>
      </c>
      <c r="B6090" s="1">
        <v>45906</v>
      </c>
      <c r="C6090" t="s">
        <v>5045</v>
      </c>
      <c r="D6090" t="s">
        <v>183</v>
      </c>
      <c r="E6090" t="s">
        <v>119</v>
      </c>
      <c r="F6090" t="s">
        <v>146</v>
      </c>
      <c r="G6090" t="s">
        <v>41</v>
      </c>
      <c r="H6090" t="s">
        <v>147</v>
      </c>
      <c r="I6090" t="s">
        <v>369</v>
      </c>
      <c r="J6090">
        <v>2</v>
      </c>
      <c r="K6090">
        <v>5360.91</v>
      </c>
      <c r="L6090">
        <v>0</v>
      </c>
      <c r="M6090">
        <v>7643.73</v>
      </c>
      <c r="N6090" t="s">
        <v>24</v>
      </c>
      <c r="O6090" t="s">
        <v>53</v>
      </c>
      <c r="P6090" t="s">
        <v>71</v>
      </c>
      <c r="Q6090">
        <f>Sales_Data[[#This Row],[Quantity]]*Sales_Data[[#This Row],[Unit_Price]]</f>
        <v>10721.82</v>
      </c>
      <c r="R6090">
        <f>Sales_Data[[#This Row],[Gross_Sales]]*Sales_Data[[#This Row],[Discount]]</f>
        <v>0</v>
      </c>
      <c r="S6090">
        <f>Sales_Data[[#This Row],[Gross_Sales]]-Sales_Data[[#This Row],[Discount_Amount]]</f>
        <v>10721.82</v>
      </c>
      <c r="T6090">
        <f>Sales_Data[[#This Row],[Net Sales]]-Sales_Data[[#This Row],[Cost]]</f>
        <v>3078.09</v>
      </c>
      <c r="U6090" s="2">
        <f>Sales_Data[[#This Row],[Profit]]/Sales_Data[[#This Row],[Net Sales]]</f>
        <v>0.28708652075860258</v>
      </c>
      <c r="V6090">
        <f>YEAR(Sales_Data[[#This Row],[Order_Date]])</f>
        <v>2025</v>
      </c>
      <c r="W6090" t="str">
        <f>TEXT(Sales_Data[[#This Row],[Order_Date]],"mmm")</f>
        <v>Sep</v>
      </c>
      <c r="X6090">
        <f>MONTH(Sales_Data[[#This Row],[Order_Date]])</f>
        <v>9</v>
      </c>
      <c r="Y6090" t="str">
        <f>"Q"&amp;ROUNDUP(MONTH(Sales_Data[[#This Row],[Order_Date]])/3,0)</f>
        <v>Q3</v>
      </c>
    </row>
    <row r="6091" spans="1:25" x14ac:dyDescent="0.3">
      <c r="A6091" t="s">
        <v>7885</v>
      </c>
      <c r="B6091" s="1">
        <v>45690</v>
      </c>
      <c r="C6091" t="s">
        <v>1500</v>
      </c>
      <c r="D6091" t="s">
        <v>302</v>
      </c>
      <c r="E6091" t="s">
        <v>48</v>
      </c>
      <c r="F6091" t="s">
        <v>49</v>
      </c>
      <c r="G6091" t="s">
        <v>67</v>
      </c>
      <c r="H6091" t="s">
        <v>121</v>
      </c>
      <c r="I6091" t="s">
        <v>142</v>
      </c>
      <c r="J6091">
        <v>5</v>
      </c>
      <c r="K6091">
        <v>16886.37</v>
      </c>
      <c r="L6091">
        <v>0</v>
      </c>
      <c r="M6091">
        <v>53633.4</v>
      </c>
      <c r="N6091" t="s">
        <v>24</v>
      </c>
      <c r="O6091" t="s">
        <v>25</v>
      </c>
      <c r="P6091" t="s">
        <v>71</v>
      </c>
      <c r="Q6091">
        <f>Sales_Data[[#This Row],[Quantity]]*Sales_Data[[#This Row],[Unit_Price]]</f>
        <v>84431.849999999991</v>
      </c>
      <c r="R6091">
        <f>Sales_Data[[#This Row],[Gross_Sales]]*Sales_Data[[#This Row],[Discount]]</f>
        <v>0</v>
      </c>
      <c r="S6091">
        <f>Sales_Data[[#This Row],[Gross_Sales]]-Sales_Data[[#This Row],[Discount_Amount]]</f>
        <v>84431.849999999991</v>
      </c>
      <c r="T6091">
        <f>Sales_Data[[#This Row],[Net Sales]]-Sales_Data[[#This Row],[Cost]]</f>
        <v>30798.44999999999</v>
      </c>
      <c r="U6091" s="2">
        <f>Sales_Data[[#This Row],[Profit]]/Sales_Data[[#This Row],[Net Sales]]</f>
        <v>0.36477289079891051</v>
      </c>
      <c r="V6091">
        <f>YEAR(Sales_Data[[#This Row],[Order_Date]])</f>
        <v>2025</v>
      </c>
      <c r="W6091" t="str">
        <f>TEXT(Sales_Data[[#This Row],[Order_Date]],"mmm")</f>
        <v>Feb</v>
      </c>
      <c r="X6091">
        <f>MONTH(Sales_Data[[#This Row],[Order_Date]])</f>
        <v>2</v>
      </c>
      <c r="Y6091" t="str">
        <f>"Q"&amp;ROUNDUP(MONTH(Sales_Data[[#This Row],[Order_Date]])/3,0)</f>
        <v>Q1</v>
      </c>
    </row>
    <row r="6092" spans="1:25" x14ac:dyDescent="0.3">
      <c r="A6092" t="s">
        <v>7886</v>
      </c>
      <c r="B6092" s="1">
        <v>45886</v>
      </c>
      <c r="C6092" t="s">
        <v>1377</v>
      </c>
      <c r="D6092" t="s">
        <v>430</v>
      </c>
      <c r="E6092" t="s">
        <v>48</v>
      </c>
      <c r="F6092" t="s">
        <v>164</v>
      </c>
      <c r="G6092" t="s">
        <v>67</v>
      </c>
      <c r="H6092" t="s">
        <v>133</v>
      </c>
      <c r="I6092" t="s">
        <v>138</v>
      </c>
      <c r="J6092">
        <v>1</v>
      </c>
      <c r="K6092">
        <v>54764.92</v>
      </c>
      <c r="L6092">
        <v>0.1</v>
      </c>
      <c r="M6092">
        <v>31196.7</v>
      </c>
      <c r="N6092" t="s">
        <v>52</v>
      </c>
      <c r="O6092" t="s">
        <v>35</v>
      </c>
      <c r="P6092" t="s">
        <v>71</v>
      </c>
      <c r="Q6092">
        <f>Sales_Data[[#This Row],[Quantity]]*Sales_Data[[#This Row],[Unit_Price]]</f>
        <v>54764.92</v>
      </c>
      <c r="R6092">
        <f>Sales_Data[[#This Row],[Gross_Sales]]*Sales_Data[[#This Row],[Discount]]</f>
        <v>5476.4920000000002</v>
      </c>
      <c r="S6092">
        <f>Sales_Data[[#This Row],[Gross_Sales]]-Sales_Data[[#This Row],[Discount_Amount]]</f>
        <v>49288.428</v>
      </c>
      <c r="T6092">
        <f>Sales_Data[[#This Row],[Net Sales]]-Sales_Data[[#This Row],[Cost]]</f>
        <v>18091.727999999999</v>
      </c>
      <c r="U6092" s="2">
        <f>Sales_Data[[#This Row],[Profit]]/Sales_Data[[#This Row],[Net Sales]]</f>
        <v>0.36705832857968201</v>
      </c>
      <c r="V6092">
        <f>YEAR(Sales_Data[[#This Row],[Order_Date]])</f>
        <v>2025</v>
      </c>
      <c r="W6092" t="str">
        <f>TEXT(Sales_Data[[#This Row],[Order_Date]],"mmm")</f>
        <v>Aug</v>
      </c>
      <c r="X6092">
        <f>MONTH(Sales_Data[[#This Row],[Order_Date]])</f>
        <v>8</v>
      </c>
      <c r="Y6092" t="str">
        <f>"Q"&amp;ROUNDUP(MONTH(Sales_Data[[#This Row],[Order_Date]])/3,0)</f>
        <v>Q3</v>
      </c>
    </row>
    <row r="6093" spans="1:25" x14ac:dyDescent="0.3">
      <c r="A6093" t="s">
        <v>7887</v>
      </c>
      <c r="B6093" s="1">
        <v>45669</v>
      </c>
      <c r="C6093" t="s">
        <v>819</v>
      </c>
      <c r="D6093" t="s">
        <v>1004</v>
      </c>
      <c r="E6093" t="s">
        <v>119</v>
      </c>
      <c r="F6093" t="s">
        <v>146</v>
      </c>
      <c r="G6093" t="s">
        <v>67</v>
      </c>
      <c r="H6093" t="s">
        <v>88</v>
      </c>
      <c r="I6093" t="s">
        <v>157</v>
      </c>
      <c r="J6093">
        <v>2</v>
      </c>
      <c r="K6093">
        <v>4584.75</v>
      </c>
      <c r="L6093">
        <v>0</v>
      </c>
      <c r="M6093">
        <v>7023.19</v>
      </c>
      <c r="N6093" t="s">
        <v>83</v>
      </c>
      <c r="O6093" t="s">
        <v>25</v>
      </c>
      <c r="P6093" t="s">
        <v>71</v>
      </c>
      <c r="Q6093">
        <f>Sales_Data[[#This Row],[Quantity]]*Sales_Data[[#This Row],[Unit_Price]]</f>
        <v>9169.5</v>
      </c>
      <c r="R6093">
        <f>Sales_Data[[#This Row],[Gross_Sales]]*Sales_Data[[#This Row],[Discount]]</f>
        <v>0</v>
      </c>
      <c r="S6093">
        <f>Sales_Data[[#This Row],[Gross_Sales]]-Sales_Data[[#This Row],[Discount_Amount]]</f>
        <v>9169.5</v>
      </c>
      <c r="T6093">
        <f>Sales_Data[[#This Row],[Net Sales]]-Sales_Data[[#This Row],[Cost]]</f>
        <v>2146.3100000000004</v>
      </c>
      <c r="U6093" s="2">
        <f>Sales_Data[[#This Row],[Profit]]/Sales_Data[[#This Row],[Net Sales]]</f>
        <v>0.23407056000872462</v>
      </c>
      <c r="V6093">
        <f>YEAR(Sales_Data[[#This Row],[Order_Date]])</f>
        <v>2025</v>
      </c>
      <c r="W6093" t="str">
        <f>TEXT(Sales_Data[[#This Row],[Order_Date]],"mmm")</f>
        <v>Jan</v>
      </c>
      <c r="X6093">
        <f>MONTH(Sales_Data[[#This Row],[Order_Date]])</f>
        <v>1</v>
      </c>
      <c r="Y6093" t="str">
        <f>"Q"&amp;ROUNDUP(MONTH(Sales_Data[[#This Row],[Order_Date]])/3,0)</f>
        <v>Q1</v>
      </c>
    </row>
    <row r="6094" spans="1:25" x14ac:dyDescent="0.3">
      <c r="A6094" t="s">
        <v>7888</v>
      </c>
      <c r="B6094" s="1">
        <v>45775</v>
      </c>
      <c r="C6094" t="s">
        <v>1163</v>
      </c>
      <c r="D6094" t="s">
        <v>244</v>
      </c>
      <c r="E6094" t="s">
        <v>48</v>
      </c>
      <c r="F6094" t="s">
        <v>132</v>
      </c>
      <c r="G6094" t="s">
        <v>67</v>
      </c>
      <c r="H6094" t="s">
        <v>133</v>
      </c>
      <c r="I6094" t="s">
        <v>134</v>
      </c>
      <c r="J6094">
        <v>2</v>
      </c>
      <c r="K6094">
        <v>42326.77</v>
      </c>
      <c r="L6094">
        <v>0.2</v>
      </c>
      <c r="M6094">
        <v>52117.58</v>
      </c>
      <c r="N6094" t="s">
        <v>70</v>
      </c>
      <c r="O6094" t="s">
        <v>35</v>
      </c>
      <c r="P6094" t="s">
        <v>44</v>
      </c>
      <c r="Q6094">
        <f>Sales_Data[[#This Row],[Quantity]]*Sales_Data[[#This Row],[Unit_Price]]</f>
        <v>84653.54</v>
      </c>
      <c r="R6094">
        <f>Sales_Data[[#This Row],[Gross_Sales]]*Sales_Data[[#This Row],[Discount]]</f>
        <v>16930.707999999999</v>
      </c>
      <c r="S6094">
        <f>Sales_Data[[#This Row],[Gross_Sales]]-Sales_Data[[#This Row],[Discount_Amount]]</f>
        <v>67722.831999999995</v>
      </c>
      <c r="T6094">
        <f>Sales_Data[[#This Row],[Net Sales]]-Sales_Data[[#This Row],[Cost]]</f>
        <v>15605.251999999993</v>
      </c>
      <c r="U6094" s="2">
        <f>Sales_Data[[#This Row],[Profit]]/Sales_Data[[#This Row],[Net Sales]]</f>
        <v>0.23042822544692157</v>
      </c>
      <c r="V6094">
        <f>YEAR(Sales_Data[[#This Row],[Order_Date]])</f>
        <v>2025</v>
      </c>
      <c r="W6094" t="str">
        <f>TEXT(Sales_Data[[#This Row],[Order_Date]],"mmm")</f>
        <v>Apr</v>
      </c>
      <c r="X6094">
        <f>MONTH(Sales_Data[[#This Row],[Order_Date]])</f>
        <v>4</v>
      </c>
      <c r="Y6094" t="str">
        <f>"Q"&amp;ROUNDUP(MONTH(Sales_Data[[#This Row],[Order_Date]])/3,0)</f>
        <v>Q2</v>
      </c>
    </row>
    <row r="6095" spans="1:25" x14ac:dyDescent="0.3">
      <c r="A6095" t="s">
        <v>7889</v>
      </c>
      <c r="B6095" s="1">
        <v>46007</v>
      </c>
      <c r="C6095" t="s">
        <v>2426</v>
      </c>
      <c r="D6095" t="s">
        <v>857</v>
      </c>
      <c r="E6095" t="s">
        <v>119</v>
      </c>
      <c r="F6095" t="s">
        <v>249</v>
      </c>
      <c r="G6095" t="s">
        <v>32</v>
      </c>
      <c r="H6095" t="s">
        <v>33</v>
      </c>
      <c r="I6095" t="s">
        <v>34</v>
      </c>
      <c r="J6095">
        <v>3</v>
      </c>
      <c r="K6095">
        <v>7249.7</v>
      </c>
      <c r="L6095">
        <v>0.15</v>
      </c>
      <c r="M6095">
        <v>11811.41</v>
      </c>
      <c r="N6095" t="s">
        <v>52</v>
      </c>
      <c r="O6095" t="s">
        <v>35</v>
      </c>
      <c r="P6095" t="s">
        <v>26</v>
      </c>
      <c r="Q6095">
        <f>Sales_Data[[#This Row],[Quantity]]*Sales_Data[[#This Row],[Unit_Price]]</f>
        <v>21749.1</v>
      </c>
      <c r="R6095">
        <f>Sales_Data[[#This Row],[Gross_Sales]]*Sales_Data[[#This Row],[Discount]]</f>
        <v>3262.3649999999998</v>
      </c>
      <c r="S6095">
        <f>Sales_Data[[#This Row],[Gross_Sales]]-Sales_Data[[#This Row],[Discount_Amount]]</f>
        <v>18486.735000000001</v>
      </c>
      <c r="T6095">
        <f>Sales_Data[[#This Row],[Net Sales]]-Sales_Data[[#This Row],[Cost]]</f>
        <v>6675.3250000000007</v>
      </c>
      <c r="U6095" s="2">
        <f>Sales_Data[[#This Row],[Profit]]/Sales_Data[[#This Row],[Net Sales]]</f>
        <v>0.36108728772279153</v>
      </c>
      <c r="V6095">
        <f>YEAR(Sales_Data[[#This Row],[Order_Date]])</f>
        <v>2025</v>
      </c>
      <c r="W6095" t="str">
        <f>TEXT(Sales_Data[[#This Row],[Order_Date]],"mmm")</f>
        <v>Dec</v>
      </c>
      <c r="X6095">
        <f>MONTH(Sales_Data[[#This Row],[Order_Date]])</f>
        <v>12</v>
      </c>
      <c r="Y6095" t="str">
        <f>"Q"&amp;ROUNDUP(MONTH(Sales_Data[[#This Row],[Order_Date]])/3,0)</f>
        <v>Q4</v>
      </c>
    </row>
    <row r="6096" spans="1:25" x14ac:dyDescent="0.3">
      <c r="A6096" t="s">
        <v>7890</v>
      </c>
      <c r="B6096" s="1">
        <v>45812</v>
      </c>
      <c r="C6096" t="s">
        <v>1484</v>
      </c>
      <c r="D6096" t="s">
        <v>307</v>
      </c>
      <c r="E6096" t="s">
        <v>39</v>
      </c>
      <c r="F6096" t="s">
        <v>96</v>
      </c>
      <c r="G6096" t="s">
        <v>67</v>
      </c>
      <c r="H6096" t="s">
        <v>121</v>
      </c>
      <c r="I6096" t="s">
        <v>122</v>
      </c>
      <c r="J6096">
        <v>1</v>
      </c>
      <c r="K6096">
        <v>6309.08</v>
      </c>
      <c r="L6096">
        <v>0.1</v>
      </c>
      <c r="M6096">
        <v>4091.77</v>
      </c>
      <c r="N6096" t="s">
        <v>24</v>
      </c>
      <c r="O6096" t="s">
        <v>35</v>
      </c>
      <c r="P6096" t="s">
        <v>44</v>
      </c>
      <c r="Q6096">
        <f>Sales_Data[[#This Row],[Quantity]]*Sales_Data[[#This Row],[Unit_Price]]</f>
        <v>6309.08</v>
      </c>
      <c r="R6096">
        <f>Sales_Data[[#This Row],[Gross_Sales]]*Sales_Data[[#This Row],[Discount]]</f>
        <v>630.90800000000002</v>
      </c>
      <c r="S6096">
        <f>Sales_Data[[#This Row],[Gross_Sales]]-Sales_Data[[#This Row],[Discount_Amount]]</f>
        <v>5678.1719999999996</v>
      </c>
      <c r="T6096">
        <f>Sales_Data[[#This Row],[Net Sales]]-Sales_Data[[#This Row],[Cost]]</f>
        <v>1586.4019999999996</v>
      </c>
      <c r="U6096" s="2">
        <f>Sales_Data[[#This Row],[Profit]]/Sales_Data[[#This Row],[Net Sales]]</f>
        <v>0.27938604184586163</v>
      </c>
      <c r="V6096">
        <f>YEAR(Sales_Data[[#This Row],[Order_Date]])</f>
        <v>2025</v>
      </c>
      <c r="W6096" t="str">
        <f>TEXT(Sales_Data[[#This Row],[Order_Date]],"mmm")</f>
        <v>Jun</v>
      </c>
      <c r="X6096">
        <f>MONTH(Sales_Data[[#This Row],[Order_Date]])</f>
        <v>6</v>
      </c>
      <c r="Y6096" t="str">
        <f>"Q"&amp;ROUNDUP(MONTH(Sales_Data[[#This Row],[Order_Date]])/3,0)</f>
        <v>Q2</v>
      </c>
    </row>
    <row r="6097" spans="1:25" x14ac:dyDescent="0.3">
      <c r="A6097" t="s">
        <v>7891</v>
      </c>
      <c r="B6097" s="1">
        <v>45903</v>
      </c>
      <c r="C6097" t="s">
        <v>2633</v>
      </c>
      <c r="D6097" t="s">
        <v>366</v>
      </c>
      <c r="E6097" t="s">
        <v>48</v>
      </c>
      <c r="F6097" t="s">
        <v>152</v>
      </c>
      <c r="G6097" t="s">
        <v>75</v>
      </c>
      <c r="H6097" t="s">
        <v>76</v>
      </c>
      <c r="I6097" t="s">
        <v>108</v>
      </c>
      <c r="J6097">
        <v>1</v>
      </c>
      <c r="K6097">
        <v>47985.94</v>
      </c>
      <c r="L6097">
        <v>0.15</v>
      </c>
      <c r="M6097">
        <v>35045.67</v>
      </c>
      <c r="N6097" t="s">
        <v>24</v>
      </c>
      <c r="O6097" t="s">
        <v>35</v>
      </c>
      <c r="P6097" t="s">
        <v>44</v>
      </c>
      <c r="Q6097">
        <f>Sales_Data[[#This Row],[Quantity]]*Sales_Data[[#This Row],[Unit_Price]]</f>
        <v>47985.94</v>
      </c>
      <c r="R6097">
        <f>Sales_Data[[#This Row],[Gross_Sales]]*Sales_Data[[#This Row],[Discount]]</f>
        <v>7197.8910000000005</v>
      </c>
      <c r="S6097">
        <f>Sales_Data[[#This Row],[Gross_Sales]]-Sales_Data[[#This Row],[Discount_Amount]]</f>
        <v>40788.048999999999</v>
      </c>
      <c r="T6097">
        <f>Sales_Data[[#This Row],[Net Sales]]-Sales_Data[[#This Row],[Cost]]</f>
        <v>5742.3790000000008</v>
      </c>
      <c r="U6097" s="2">
        <f>Sales_Data[[#This Row],[Profit]]/Sales_Data[[#This Row],[Net Sales]]</f>
        <v>0.14078582184698271</v>
      </c>
      <c r="V6097">
        <f>YEAR(Sales_Data[[#This Row],[Order_Date]])</f>
        <v>2025</v>
      </c>
      <c r="W6097" t="str">
        <f>TEXT(Sales_Data[[#This Row],[Order_Date]],"mmm")</f>
        <v>Sep</v>
      </c>
      <c r="X6097">
        <f>MONTH(Sales_Data[[#This Row],[Order_Date]])</f>
        <v>9</v>
      </c>
      <c r="Y6097" t="str">
        <f>"Q"&amp;ROUNDUP(MONTH(Sales_Data[[#This Row],[Order_Date]])/3,0)</f>
        <v>Q3</v>
      </c>
    </row>
    <row r="6098" spans="1:25" x14ac:dyDescent="0.3">
      <c r="A6098" t="s">
        <v>7892</v>
      </c>
      <c r="B6098" s="1">
        <v>45989</v>
      </c>
      <c r="C6098" t="s">
        <v>2068</v>
      </c>
      <c r="D6098" t="s">
        <v>1004</v>
      </c>
      <c r="E6098" t="s">
        <v>19</v>
      </c>
      <c r="F6098" t="s">
        <v>66</v>
      </c>
      <c r="G6098" t="s">
        <v>41</v>
      </c>
      <c r="H6098" t="s">
        <v>171</v>
      </c>
      <c r="I6098" t="s">
        <v>172</v>
      </c>
      <c r="J6098">
        <v>1</v>
      </c>
      <c r="K6098">
        <v>3273.7</v>
      </c>
      <c r="L6098">
        <v>0.05</v>
      </c>
      <c r="M6098">
        <v>2281.34</v>
      </c>
      <c r="N6098" t="s">
        <v>70</v>
      </c>
      <c r="O6098" t="s">
        <v>35</v>
      </c>
      <c r="P6098" t="s">
        <v>71</v>
      </c>
      <c r="Q6098">
        <f>Sales_Data[[#This Row],[Quantity]]*Sales_Data[[#This Row],[Unit_Price]]</f>
        <v>3273.7</v>
      </c>
      <c r="R6098">
        <f>Sales_Data[[#This Row],[Gross_Sales]]*Sales_Data[[#This Row],[Discount]]</f>
        <v>163.685</v>
      </c>
      <c r="S6098">
        <f>Sales_Data[[#This Row],[Gross_Sales]]-Sales_Data[[#This Row],[Discount_Amount]]</f>
        <v>3110.0149999999999</v>
      </c>
      <c r="T6098">
        <f>Sales_Data[[#This Row],[Net Sales]]-Sales_Data[[#This Row],[Cost]]</f>
        <v>828.67499999999973</v>
      </c>
      <c r="U6098" s="2">
        <f>Sales_Data[[#This Row],[Profit]]/Sales_Data[[#This Row],[Net Sales]]</f>
        <v>0.26645369877637237</v>
      </c>
      <c r="V6098">
        <f>YEAR(Sales_Data[[#This Row],[Order_Date]])</f>
        <v>2025</v>
      </c>
      <c r="W6098" t="str">
        <f>TEXT(Sales_Data[[#This Row],[Order_Date]],"mmm")</f>
        <v>Nov</v>
      </c>
      <c r="X6098">
        <f>MONTH(Sales_Data[[#This Row],[Order_Date]])</f>
        <v>11</v>
      </c>
      <c r="Y6098" t="str">
        <f>"Q"&amp;ROUNDUP(MONTH(Sales_Data[[#This Row],[Order_Date]])/3,0)</f>
        <v>Q4</v>
      </c>
    </row>
    <row r="6099" spans="1:25" x14ac:dyDescent="0.3">
      <c r="A6099" t="s">
        <v>7893</v>
      </c>
      <c r="B6099" s="1">
        <v>45904</v>
      </c>
      <c r="C6099" t="s">
        <v>2121</v>
      </c>
      <c r="D6099" t="s">
        <v>422</v>
      </c>
      <c r="E6099" t="s">
        <v>30</v>
      </c>
      <c r="F6099" t="s">
        <v>87</v>
      </c>
      <c r="G6099" t="s">
        <v>21</v>
      </c>
      <c r="H6099" t="s">
        <v>297</v>
      </c>
      <c r="I6099" t="s">
        <v>297</v>
      </c>
      <c r="J6099">
        <v>4</v>
      </c>
      <c r="K6099">
        <v>4309.03</v>
      </c>
      <c r="L6099">
        <v>0.1</v>
      </c>
      <c r="M6099">
        <v>11054.45</v>
      </c>
      <c r="N6099" t="s">
        <v>24</v>
      </c>
      <c r="O6099" t="s">
        <v>35</v>
      </c>
      <c r="P6099" t="s">
        <v>26</v>
      </c>
      <c r="Q6099">
        <f>Sales_Data[[#This Row],[Quantity]]*Sales_Data[[#This Row],[Unit_Price]]</f>
        <v>17236.12</v>
      </c>
      <c r="R6099">
        <f>Sales_Data[[#This Row],[Gross_Sales]]*Sales_Data[[#This Row],[Discount]]</f>
        <v>1723.6120000000001</v>
      </c>
      <c r="S6099">
        <f>Sales_Data[[#This Row],[Gross_Sales]]-Sales_Data[[#This Row],[Discount_Amount]]</f>
        <v>15512.507999999998</v>
      </c>
      <c r="T6099">
        <f>Sales_Data[[#This Row],[Net Sales]]-Sales_Data[[#This Row],[Cost]]</f>
        <v>4458.0579999999973</v>
      </c>
      <c r="U6099" s="2">
        <f>Sales_Data[[#This Row],[Profit]]/Sales_Data[[#This Row],[Net Sales]]</f>
        <v>0.2873847349506603</v>
      </c>
      <c r="V6099">
        <f>YEAR(Sales_Data[[#This Row],[Order_Date]])</f>
        <v>2025</v>
      </c>
      <c r="W6099" t="str">
        <f>TEXT(Sales_Data[[#This Row],[Order_Date]],"mmm")</f>
        <v>Sep</v>
      </c>
      <c r="X6099">
        <f>MONTH(Sales_Data[[#This Row],[Order_Date]])</f>
        <v>9</v>
      </c>
      <c r="Y6099" t="str">
        <f>"Q"&amp;ROUNDUP(MONTH(Sales_Data[[#This Row],[Order_Date]])/3,0)</f>
        <v>Q3</v>
      </c>
    </row>
    <row r="6100" spans="1:25" x14ac:dyDescent="0.3">
      <c r="A6100" t="s">
        <v>7894</v>
      </c>
      <c r="B6100" s="1">
        <v>45686</v>
      </c>
      <c r="C6100" t="s">
        <v>2228</v>
      </c>
      <c r="D6100" t="s">
        <v>118</v>
      </c>
      <c r="E6100" t="s">
        <v>39</v>
      </c>
      <c r="F6100" t="s">
        <v>202</v>
      </c>
      <c r="G6100" t="s">
        <v>21</v>
      </c>
      <c r="H6100" t="s">
        <v>230</v>
      </c>
      <c r="I6100" t="s">
        <v>231</v>
      </c>
      <c r="J6100">
        <v>1</v>
      </c>
      <c r="K6100">
        <v>4482.6099999999997</v>
      </c>
      <c r="L6100">
        <v>0.1</v>
      </c>
      <c r="M6100">
        <v>2577.5100000000002</v>
      </c>
      <c r="N6100" t="s">
        <v>52</v>
      </c>
      <c r="O6100" t="s">
        <v>25</v>
      </c>
      <c r="P6100" t="s">
        <v>44</v>
      </c>
      <c r="Q6100">
        <f>Sales_Data[[#This Row],[Quantity]]*Sales_Data[[#This Row],[Unit_Price]]</f>
        <v>4482.6099999999997</v>
      </c>
      <c r="R6100">
        <f>Sales_Data[[#This Row],[Gross_Sales]]*Sales_Data[[#This Row],[Discount]]</f>
        <v>448.26099999999997</v>
      </c>
      <c r="S6100">
        <f>Sales_Data[[#This Row],[Gross_Sales]]-Sales_Data[[#This Row],[Discount_Amount]]</f>
        <v>4034.3489999999997</v>
      </c>
      <c r="T6100">
        <f>Sales_Data[[#This Row],[Net Sales]]-Sales_Data[[#This Row],[Cost]]</f>
        <v>1456.8389999999995</v>
      </c>
      <c r="U6100" s="2">
        <f>Sales_Data[[#This Row],[Profit]]/Sales_Data[[#This Row],[Net Sales]]</f>
        <v>0.36110881830005276</v>
      </c>
      <c r="V6100">
        <f>YEAR(Sales_Data[[#This Row],[Order_Date]])</f>
        <v>2025</v>
      </c>
      <c r="W6100" t="str">
        <f>TEXT(Sales_Data[[#This Row],[Order_Date]],"mmm")</f>
        <v>Jan</v>
      </c>
      <c r="X6100">
        <f>MONTH(Sales_Data[[#This Row],[Order_Date]])</f>
        <v>1</v>
      </c>
      <c r="Y6100" t="str">
        <f>"Q"&amp;ROUNDUP(MONTH(Sales_Data[[#This Row],[Order_Date]])/3,0)</f>
        <v>Q1</v>
      </c>
    </row>
    <row r="6101" spans="1:25" x14ac:dyDescent="0.3">
      <c r="A6101" t="s">
        <v>7895</v>
      </c>
      <c r="B6101" s="1">
        <v>45818</v>
      </c>
      <c r="C6101" t="s">
        <v>727</v>
      </c>
      <c r="D6101" t="s">
        <v>86</v>
      </c>
      <c r="E6101" t="s">
        <v>119</v>
      </c>
      <c r="F6101" t="s">
        <v>184</v>
      </c>
      <c r="G6101" t="s">
        <v>67</v>
      </c>
      <c r="H6101" t="s">
        <v>133</v>
      </c>
      <c r="I6101" t="s">
        <v>138</v>
      </c>
      <c r="J6101">
        <v>4</v>
      </c>
      <c r="K6101">
        <v>5680.32</v>
      </c>
      <c r="L6101">
        <v>0</v>
      </c>
      <c r="M6101">
        <v>18972.88</v>
      </c>
      <c r="N6101" t="s">
        <v>52</v>
      </c>
      <c r="O6101" t="s">
        <v>35</v>
      </c>
      <c r="P6101" t="s">
        <v>71</v>
      </c>
      <c r="Q6101">
        <f>Sales_Data[[#This Row],[Quantity]]*Sales_Data[[#This Row],[Unit_Price]]</f>
        <v>22721.279999999999</v>
      </c>
      <c r="R6101">
        <f>Sales_Data[[#This Row],[Gross_Sales]]*Sales_Data[[#This Row],[Discount]]</f>
        <v>0</v>
      </c>
      <c r="S6101">
        <f>Sales_Data[[#This Row],[Gross_Sales]]-Sales_Data[[#This Row],[Discount_Amount]]</f>
        <v>22721.279999999999</v>
      </c>
      <c r="T6101">
        <f>Sales_Data[[#This Row],[Net Sales]]-Sales_Data[[#This Row],[Cost]]</f>
        <v>3748.3999999999978</v>
      </c>
      <c r="U6101" s="2">
        <f>Sales_Data[[#This Row],[Profit]]/Sales_Data[[#This Row],[Net Sales]]</f>
        <v>0.16497310010703614</v>
      </c>
      <c r="V6101">
        <f>YEAR(Sales_Data[[#This Row],[Order_Date]])</f>
        <v>2025</v>
      </c>
      <c r="W6101" t="str">
        <f>TEXT(Sales_Data[[#This Row],[Order_Date]],"mmm")</f>
        <v>Jun</v>
      </c>
      <c r="X6101">
        <f>MONTH(Sales_Data[[#This Row],[Order_Date]])</f>
        <v>6</v>
      </c>
      <c r="Y6101" t="str">
        <f>"Q"&amp;ROUNDUP(MONTH(Sales_Data[[#This Row],[Order_Date]])/3,0)</f>
        <v>Q2</v>
      </c>
    </row>
    <row r="6102" spans="1:25" x14ac:dyDescent="0.3">
      <c r="A6102" t="s">
        <v>7896</v>
      </c>
      <c r="B6102" s="1">
        <v>45892</v>
      </c>
      <c r="C6102" t="s">
        <v>248</v>
      </c>
      <c r="D6102" t="s">
        <v>589</v>
      </c>
      <c r="E6102" t="s">
        <v>119</v>
      </c>
      <c r="F6102" t="s">
        <v>146</v>
      </c>
      <c r="G6102" t="s">
        <v>41</v>
      </c>
      <c r="H6102" t="s">
        <v>102</v>
      </c>
      <c r="I6102" t="s">
        <v>103</v>
      </c>
      <c r="J6102">
        <v>1</v>
      </c>
      <c r="K6102">
        <v>8331.39</v>
      </c>
      <c r="L6102">
        <v>0.15</v>
      </c>
      <c r="M6102">
        <v>5478.27</v>
      </c>
      <c r="N6102" t="s">
        <v>24</v>
      </c>
      <c r="O6102" t="s">
        <v>53</v>
      </c>
      <c r="P6102" t="s">
        <v>44</v>
      </c>
      <c r="Q6102">
        <f>Sales_Data[[#This Row],[Quantity]]*Sales_Data[[#This Row],[Unit_Price]]</f>
        <v>8331.39</v>
      </c>
      <c r="R6102">
        <f>Sales_Data[[#This Row],[Gross_Sales]]*Sales_Data[[#This Row],[Discount]]</f>
        <v>1249.7085</v>
      </c>
      <c r="S6102">
        <f>Sales_Data[[#This Row],[Gross_Sales]]-Sales_Data[[#This Row],[Discount_Amount]]</f>
        <v>7081.6814999999997</v>
      </c>
      <c r="T6102">
        <f>Sales_Data[[#This Row],[Net Sales]]-Sales_Data[[#This Row],[Cost]]</f>
        <v>1603.4114999999993</v>
      </c>
      <c r="U6102" s="2">
        <f>Sales_Data[[#This Row],[Profit]]/Sales_Data[[#This Row],[Net Sales]]</f>
        <v>0.22641677686295258</v>
      </c>
      <c r="V6102">
        <f>YEAR(Sales_Data[[#This Row],[Order_Date]])</f>
        <v>2025</v>
      </c>
      <c r="W6102" t="str">
        <f>TEXT(Sales_Data[[#This Row],[Order_Date]],"mmm")</f>
        <v>Aug</v>
      </c>
      <c r="X6102">
        <f>MONTH(Sales_Data[[#This Row],[Order_Date]])</f>
        <v>8</v>
      </c>
      <c r="Y6102" t="str">
        <f>"Q"&amp;ROUNDUP(MONTH(Sales_Data[[#This Row],[Order_Date]])/3,0)</f>
        <v>Q3</v>
      </c>
    </row>
    <row r="6103" spans="1:25" x14ac:dyDescent="0.3">
      <c r="A6103" t="s">
        <v>7897</v>
      </c>
      <c r="B6103" s="1">
        <v>45847</v>
      </c>
      <c r="C6103" t="s">
        <v>3449</v>
      </c>
      <c r="D6103" t="s">
        <v>414</v>
      </c>
      <c r="E6103" t="s">
        <v>19</v>
      </c>
      <c r="F6103" t="s">
        <v>66</v>
      </c>
      <c r="G6103" t="s">
        <v>67</v>
      </c>
      <c r="H6103" t="s">
        <v>88</v>
      </c>
      <c r="I6103" t="s">
        <v>157</v>
      </c>
      <c r="J6103">
        <v>1</v>
      </c>
      <c r="K6103">
        <v>5004.79</v>
      </c>
      <c r="L6103">
        <v>0.15</v>
      </c>
      <c r="M6103">
        <v>2823.81</v>
      </c>
      <c r="N6103" t="s">
        <v>52</v>
      </c>
      <c r="O6103" t="s">
        <v>35</v>
      </c>
      <c r="P6103" t="s">
        <v>44</v>
      </c>
      <c r="Q6103">
        <f>Sales_Data[[#This Row],[Quantity]]*Sales_Data[[#This Row],[Unit_Price]]</f>
        <v>5004.79</v>
      </c>
      <c r="R6103">
        <f>Sales_Data[[#This Row],[Gross_Sales]]*Sales_Data[[#This Row],[Discount]]</f>
        <v>750.71849999999995</v>
      </c>
      <c r="S6103">
        <f>Sales_Data[[#This Row],[Gross_Sales]]-Sales_Data[[#This Row],[Discount_Amount]]</f>
        <v>4254.0715</v>
      </c>
      <c r="T6103">
        <f>Sales_Data[[#This Row],[Net Sales]]-Sales_Data[[#This Row],[Cost]]</f>
        <v>1430.2615000000001</v>
      </c>
      <c r="U6103" s="2">
        <f>Sales_Data[[#This Row],[Profit]]/Sales_Data[[#This Row],[Net Sales]]</f>
        <v>0.33621002843981351</v>
      </c>
      <c r="V6103">
        <f>YEAR(Sales_Data[[#This Row],[Order_Date]])</f>
        <v>2025</v>
      </c>
      <c r="W6103" t="str">
        <f>TEXT(Sales_Data[[#This Row],[Order_Date]],"mmm")</f>
        <v>Jul</v>
      </c>
      <c r="X6103">
        <f>MONTH(Sales_Data[[#This Row],[Order_Date]])</f>
        <v>7</v>
      </c>
      <c r="Y6103" t="str">
        <f>"Q"&amp;ROUNDUP(MONTH(Sales_Data[[#This Row],[Order_Date]])/3,0)</f>
        <v>Q3</v>
      </c>
    </row>
    <row r="6104" spans="1:25" x14ac:dyDescent="0.3">
      <c r="A6104" t="s">
        <v>7898</v>
      </c>
      <c r="B6104" s="1">
        <v>45774</v>
      </c>
      <c r="C6104" t="s">
        <v>955</v>
      </c>
      <c r="D6104" t="s">
        <v>694</v>
      </c>
      <c r="E6104" t="s">
        <v>48</v>
      </c>
      <c r="F6104" t="s">
        <v>152</v>
      </c>
      <c r="G6104" t="s">
        <v>21</v>
      </c>
      <c r="H6104" t="s">
        <v>297</v>
      </c>
      <c r="I6104" t="s">
        <v>297</v>
      </c>
      <c r="J6104">
        <v>1</v>
      </c>
      <c r="K6104">
        <v>16713.810000000001</v>
      </c>
      <c r="L6104">
        <v>0.2</v>
      </c>
      <c r="M6104">
        <v>9734.4599999999991</v>
      </c>
      <c r="N6104" t="s">
        <v>109</v>
      </c>
      <c r="O6104" t="s">
        <v>35</v>
      </c>
      <c r="P6104" t="s">
        <v>44</v>
      </c>
      <c r="Q6104">
        <f>Sales_Data[[#This Row],[Quantity]]*Sales_Data[[#This Row],[Unit_Price]]</f>
        <v>16713.810000000001</v>
      </c>
      <c r="R6104">
        <f>Sales_Data[[#This Row],[Gross_Sales]]*Sales_Data[[#This Row],[Discount]]</f>
        <v>3342.7620000000006</v>
      </c>
      <c r="S6104">
        <f>Sales_Data[[#This Row],[Gross_Sales]]-Sales_Data[[#This Row],[Discount_Amount]]</f>
        <v>13371.048000000001</v>
      </c>
      <c r="T6104">
        <f>Sales_Data[[#This Row],[Net Sales]]-Sales_Data[[#This Row],[Cost]]</f>
        <v>3636.5880000000016</v>
      </c>
      <c r="U6104" s="2">
        <f>Sales_Data[[#This Row],[Profit]]/Sales_Data[[#This Row],[Net Sales]]</f>
        <v>0.27197479210305742</v>
      </c>
      <c r="V6104">
        <f>YEAR(Sales_Data[[#This Row],[Order_Date]])</f>
        <v>2025</v>
      </c>
      <c r="W6104" t="str">
        <f>TEXT(Sales_Data[[#This Row],[Order_Date]],"mmm")</f>
        <v>Apr</v>
      </c>
      <c r="X6104">
        <f>MONTH(Sales_Data[[#This Row],[Order_Date]])</f>
        <v>4</v>
      </c>
      <c r="Y6104" t="str">
        <f>"Q"&amp;ROUNDUP(MONTH(Sales_Data[[#This Row],[Order_Date]])/3,0)</f>
        <v>Q2</v>
      </c>
    </row>
    <row r="6105" spans="1:25" x14ac:dyDescent="0.3">
      <c r="A6105" t="s">
        <v>7899</v>
      </c>
      <c r="B6105" s="1">
        <v>45928</v>
      </c>
      <c r="C6105" t="s">
        <v>2525</v>
      </c>
      <c r="D6105" t="s">
        <v>1452</v>
      </c>
      <c r="E6105" t="s">
        <v>119</v>
      </c>
      <c r="F6105" t="s">
        <v>538</v>
      </c>
      <c r="G6105" t="s">
        <v>67</v>
      </c>
      <c r="H6105" t="s">
        <v>88</v>
      </c>
      <c r="I6105" t="s">
        <v>157</v>
      </c>
      <c r="J6105">
        <v>2</v>
      </c>
      <c r="K6105">
        <v>4862.1499999999996</v>
      </c>
      <c r="L6105">
        <v>0.1</v>
      </c>
      <c r="M6105">
        <v>7085.59</v>
      </c>
      <c r="N6105" t="s">
        <v>24</v>
      </c>
      <c r="O6105" t="s">
        <v>35</v>
      </c>
      <c r="P6105" t="s">
        <v>44</v>
      </c>
      <c r="Q6105">
        <f>Sales_Data[[#This Row],[Quantity]]*Sales_Data[[#This Row],[Unit_Price]]</f>
        <v>9724.2999999999993</v>
      </c>
      <c r="R6105">
        <f>Sales_Data[[#This Row],[Gross_Sales]]*Sales_Data[[#This Row],[Discount]]</f>
        <v>972.43</v>
      </c>
      <c r="S6105">
        <f>Sales_Data[[#This Row],[Gross_Sales]]-Sales_Data[[#This Row],[Discount_Amount]]</f>
        <v>8751.869999999999</v>
      </c>
      <c r="T6105">
        <f>Sales_Data[[#This Row],[Net Sales]]-Sales_Data[[#This Row],[Cost]]</f>
        <v>1666.2799999999988</v>
      </c>
      <c r="U6105" s="2">
        <f>Sales_Data[[#This Row],[Profit]]/Sales_Data[[#This Row],[Net Sales]]</f>
        <v>0.19039131065703663</v>
      </c>
      <c r="V6105">
        <f>YEAR(Sales_Data[[#This Row],[Order_Date]])</f>
        <v>2025</v>
      </c>
      <c r="W6105" t="str">
        <f>TEXT(Sales_Data[[#This Row],[Order_Date]],"mmm")</f>
        <v>Sep</v>
      </c>
      <c r="X6105">
        <f>MONTH(Sales_Data[[#This Row],[Order_Date]])</f>
        <v>9</v>
      </c>
      <c r="Y6105" t="str">
        <f>"Q"&amp;ROUNDUP(MONTH(Sales_Data[[#This Row],[Order_Date]])/3,0)</f>
        <v>Q3</v>
      </c>
    </row>
    <row r="6106" spans="1:25" x14ac:dyDescent="0.3">
      <c r="A6106" t="s">
        <v>7900</v>
      </c>
      <c r="B6106" s="1">
        <v>45915</v>
      </c>
      <c r="C6106" t="s">
        <v>755</v>
      </c>
      <c r="D6106" t="s">
        <v>497</v>
      </c>
      <c r="E6106" t="s">
        <v>19</v>
      </c>
      <c r="F6106" t="s">
        <v>113</v>
      </c>
      <c r="G6106" t="s">
        <v>21</v>
      </c>
      <c r="H6106" t="s">
        <v>127</v>
      </c>
      <c r="I6106" t="s">
        <v>314</v>
      </c>
      <c r="J6106">
        <v>3</v>
      </c>
      <c r="K6106">
        <v>13689.93</v>
      </c>
      <c r="L6106">
        <v>0.05</v>
      </c>
      <c r="M6106">
        <v>26878.43</v>
      </c>
      <c r="N6106" t="s">
        <v>83</v>
      </c>
      <c r="O6106" t="s">
        <v>35</v>
      </c>
      <c r="P6106" t="s">
        <v>71</v>
      </c>
      <c r="Q6106">
        <f>Sales_Data[[#This Row],[Quantity]]*Sales_Data[[#This Row],[Unit_Price]]</f>
        <v>41069.79</v>
      </c>
      <c r="R6106">
        <f>Sales_Data[[#This Row],[Gross_Sales]]*Sales_Data[[#This Row],[Discount]]</f>
        <v>2053.4895000000001</v>
      </c>
      <c r="S6106">
        <f>Sales_Data[[#This Row],[Gross_Sales]]-Sales_Data[[#This Row],[Discount_Amount]]</f>
        <v>39016.300499999998</v>
      </c>
      <c r="T6106">
        <f>Sales_Data[[#This Row],[Net Sales]]-Sales_Data[[#This Row],[Cost]]</f>
        <v>12137.870499999997</v>
      </c>
      <c r="U6106" s="2">
        <f>Sales_Data[[#This Row],[Profit]]/Sales_Data[[#This Row],[Net Sales]]</f>
        <v>0.31109742196085449</v>
      </c>
      <c r="V6106">
        <f>YEAR(Sales_Data[[#This Row],[Order_Date]])</f>
        <v>2025</v>
      </c>
      <c r="W6106" t="str">
        <f>TEXT(Sales_Data[[#This Row],[Order_Date]],"mmm")</f>
        <v>Sep</v>
      </c>
      <c r="X6106">
        <f>MONTH(Sales_Data[[#This Row],[Order_Date]])</f>
        <v>9</v>
      </c>
      <c r="Y6106" t="str">
        <f>"Q"&amp;ROUNDUP(MONTH(Sales_Data[[#This Row],[Order_Date]])/3,0)</f>
        <v>Q3</v>
      </c>
    </row>
    <row r="6107" spans="1:25" x14ac:dyDescent="0.3">
      <c r="A6107" t="s">
        <v>7901</v>
      </c>
      <c r="B6107" s="1">
        <v>45837</v>
      </c>
      <c r="C6107" t="s">
        <v>661</v>
      </c>
      <c r="D6107" t="s">
        <v>374</v>
      </c>
      <c r="E6107" t="s">
        <v>48</v>
      </c>
      <c r="F6107" t="s">
        <v>126</v>
      </c>
      <c r="G6107" t="s">
        <v>21</v>
      </c>
      <c r="H6107" t="s">
        <v>297</v>
      </c>
      <c r="I6107" t="s">
        <v>297</v>
      </c>
      <c r="J6107">
        <v>1</v>
      </c>
      <c r="K6107">
        <v>29899.78</v>
      </c>
      <c r="L6107">
        <v>0</v>
      </c>
      <c r="M6107">
        <v>22320.63</v>
      </c>
      <c r="N6107" t="s">
        <v>24</v>
      </c>
      <c r="O6107" t="s">
        <v>35</v>
      </c>
      <c r="P6107" t="s">
        <v>26</v>
      </c>
      <c r="Q6107">
        <f>Sales_Data[[#This Row],[Quantity]]*Sales_Data[[#This Row],[Unit_Price]]</f>
        <v>29899.78</v>
      </c>
      <c r="R6107">
        <f>Sales_Data[[#This Row],[Gross_Sales]]*Sales_Data[[#This Row],[Discount]]</f>
        <v>0</v>
      </c>
      <c r="S6107">
        <f>Sales_Data[[#This Row],[Gross_Sales]]-Sales_Data[[#This Row],[Discount_Amount]]</f>
        <v>29899.78</v>
      </c>
      <c r="T6107">
        <f>Sales_Data[[#This Row],[Net Sales]]-Sales_Data[[#This Row],[Cost]]</f>
        <v>7579.1499999999978</v>
      </c>
      <c r="U6107" s="2">
        <f>Sales_Data[[#This Row],[Profit]]/Sales_Data[[#This Row],[Net Sales]]</f>
        <v>0.25348514270004657</v>
      </c>
      <c r="V6107">
        <f>YEAR(Sales_Data[[#This Row],[Order_Date]])</f>
        <v>2025</v>
      </c>
      <c r="W6107" t="str">
        <f>TEXT(Sales_Data[[#This Row],[Order_Date]],"mmm")</f>
        <v>Jun</v>
      </c>
      <c r="X6107">
        <f>MONTH(Sales_Data[[#This Row],[Order_Date]])</f>
        <v>6</v>
      </c>
      <c r="Y6107" t="str">
        <f>"Q"&amp;ROUNDUP(MONTH(Sales_Data[[#This Row],[Order_Date]])/3,0)</f>
        <v>Q2</v>
      </c>
    </row>
    <row r="6108" spans="1:25" x14ac:dyDescent="0.3">
      <c r="A6108" t="s">
        <v>7902</v>
      </c>
      <c r="B6108" s="1">
        <v>45829</v>
      </c>
      <c r="C6108" t="s">
        <v>4240</v>
      </c>
      <c r="D6108" t="s">
        <v>553</v>
      </c>
      <c r="E6108" t="s">
        <v>30</v>
      </c>
      <c r="F6108" t="s">
        <v>101</v>
      </c>
      <c r="G6108" t="s">
        <v>67</v>
      </c>
      <c r="H6108" t="s">
        <v>121</v>
      </c>
      <c r="I6108" t="s">
        <v>122</v>
      </c>
      <c r="J6108">
        <v>4</v>
      </c>
      <c r="K6108">
        <v>3260.98</v>
      </c>
      <c r="L6108">
        <v>0</v>
      </c>
      <c r="M6108">
        <v>9929.25</v>
      </c>
      <c r="N6108" t="s">
        <v>52</v>
      </c>
      <c r="O6108" t="s">
        <v>35</v>
      </c>
      <c r="P6108" t="s">
        <v>26</v>
      </c>
      <c r="Q6108">
        <f>Sales_Data[[#This Row],[Quantity]]*Sales_Data[[#This Row],[Unit_Price]]</f>
        <v>13043.92</v>
      </c>
      <c r="R6108">
        <f>Sales_Data[[#This Row],[Gross_Sales]]*Sales_Data[[#This Row],[Discount]]</f>
        <v>0</v>
      </c>
      <c r="S6108">
        <f>Sales_Data[[#This Row],[Gross_Sales]]-Sales_Data[[#This Row],[Discount_Amount]]</f>
        <v>13043.92</v>
      </c>
      <c r="T6108">
        <f>Sales_Data[[#This Row],[Net Sales]]-Sales_Data[[#This Row],[Cost]]</f>
        <v>3114.67</v>
      </c>
      <c r="U6108" s="2">
        <f>Sales_Data[[#This Row],[Profit]]/Sales_Data[[#This Row],[Net Sales]]</f>
        <v>0.23878327987292164</v>
      </c>
      <c r="V6108">
        <f>YEAR(Sales_Data[[#This Row],[Order_Date]])</f>
        <v>2025</v>
      </c>
      <c r="W6108" t="str">
        <f>TEXT(Sales_Data[[#This Row],[Order_Date]],"mmm")</f>
        <v>Jun</v>
      </c>
      <c r="X6108">
        <f>MONTH(Sales_Data[[#This Row],[Order_Date]])</f>
        <v>6</v>
      </c>
      <c r="Y6108" t="str">
        <f>"Q"&amp;ROUNDUP(MONTH(Sales_Data[[#This Row],[Order_Date]])/3,0)</f>
        <v>Q2</v>
      </c>
    </row>
    <row r="6109" spans="1:25" x14ac:dyDescent="0.3">
      <c r="A6109" t="s">
        <v>7903</v>
      </c>
      <c r="B6109" s="1">
        <v>45931</v>
      </c>
      <c r="C6109" t="s">
        <v>848</v>
      </c>
      <c r="D6109" t="s">
        <v>277</v>
      </c>
      <c r="E6109" t="s">
        <v>119</v>
      </c>
      <c r="F6109" t="s">
        <v>538</v>
      </c>
      <c r="G6109" t="s">
        <v>21</v>
      </c>
      <c r="H6109" t="s">
        <v>230</v>
      </c>
      <c r="I6109" t="s">
        <v>231</v>
      </c>
      <c r="J6109">
        <v>1</v>
      </c>
      <c r="K6109">
        <v>4346.46</v>
      </c>
      <c r="L6109">
        <v>0</v>
      </c>
      <c r="M6109">
        <v>3501.82</v>
      </c>
      <c r="N6109" t="s">
        <v>70</v>
      </c>
      <c r="O6109" t="s">
        <v>25</v>
      </c>
      <c r="P6109" t="s">
        <v>71</v>
      </c>
      <c r="Q6109">
        <f>Sales_Data[[#This Row],[Quantity]]*Sales_Data[[#This Row],[Unit_Price]]</f>
        <v>4346.46</v>
      </c>
      <c r="R6109">
        <f>Sales_Data[[#This Row],[Gross_Sales]]*Sales_Data[[#This Row],[Discount]]</f>
        <v>0</v>
      </c>
      <c r="S6109">
        <f>Sales_Data[[#This Row],[Gross_Sales]]-Sales_Data[[#This Row],[Discount_Amount]]</f>
        <v>4346.46</v>
      </c>
      <c r="T6109">
        <f>Sales_Data[[#This Row],[Net Sales]]-Sales_Data[[#This Row],[Cost]]</f>
        <v>844.63999999999987</v>
      </c>
      <c r="U6109" s="2">
        <f>Sales_Data[[#This Row],[Profit]]/Sales_Data[[#This Row],[Net Sales]]</f>
        <v>0.19432825793864428</v>
      </c>
      <c r="V6109">
        <f>YEAR(Sales_Data[[#This Row],[Order_Date]])</f>
        <v>2025</v>
      </c>
      <c r="W6109" t="str">
        <f>TEXT(Sales_Data[[#This Row],[Order_Date]],"mmm")</f>
        <v>Oct</v>
      </c>
      <c r="X6109">
        <f>MONTH(Sales_Data[[#This Row],[Order_Date]])</f>
        <v>10</v>
      </c>
      <c r="Y6109" t="str">
        <f>"Q"&amp;ROUNDUP(MONTH(Sales_Data[[#This Row],[Order_Date]])/3,0)</f>
        <v>Q4</v>
      </c>
    </row>
    <row r="6110" spans="1:25" x14ac:dyDescent="0.3">
      <c r="A6110" t="s">
        <v>7904</v>
      </c>
      <c r="B6110" s="1">
        <v>45916</v>
      </c>
      <c r="C6110" t="s">
        <v>543</v>
      </c>
      <c r="D6110" t="s">
        <v>118</v>
      </c>
      <c r="E6110" t="s">
        <v>39</v>
      </c>
      <c r="F6110" t="s">
        <v>40</v>
      </c>
      <c r="G6110" t="s">
        <v>41</v>
      </c>
      <c r="H6110" t="s">
        <v>171</v>
      </c>
      <c r="I6110" t="s">
        <v>172</v>
      </c>
      <c r="J6110">
        <v>2</v>
      </c>
      <c r="K6110">
        <v>4428.5600000000004</v>
      </c>
      <c r="L6110">
        <v>0</v>
      </c>
      <c r="M6110">
        <v>6810.17</v>
      </c>
      <c r="N6110" t="s">
        <v>70</v>
      </c>
      <c r="O6110" t="s">
        <v>53</v>
      </c>
      <c r="P6110" t="s">
        <v>71</v>
      </c>
      <c r="Q6110">
        <f>Sales_Data[[#This Row],[Quantity]]*Sales_Data[[#This Row],[Unit_Price]]</f>
        <v>8857.1200000000008</v>
      </c>
      <c r="R6110">
        <f>Sales_Data[[#This Row],[Gross_Sales]]*Sales_Data[[#This Row],[Discount]]</f>
        <v>0</v>
      </c>
      <c r="S6110">
        <f>Sales_Data[[#This Row],[Gross_Sales]]-Sales_Data[[#This Row],[Discount_Amount]]</f>
        <v>8857.1200000000008</v>
      </c>
      <c r="T6110">
        <f>Sales_Data[[#This Row],[Net Sales]]-Sales_Data[[#This Row],[Cost]]</f>
        <v>2046.9500000000007</v>
      </c>
      <c r="U6110" s="2">
        <f>Sales_Data[[#This Row],[Profit]]/Sales_Data[[#This Row],[Net Sales]]</f>
        <v>0.23110785447188256</v>
      </c>
      <c r="V6110">
        <f>YEAR(Sales_Data[[#This Row],[Order_Date]])</f>
        <v>2025</v>
      </c>
      <c r="W6110" t="str">
        <f>TEXT(Sales_Data[[#This Row],[Order_Date]],"mmm")</f>
        <v>Sep</v>
      </c>
      <c r="X6110">
        <f>MONTH(Sales_Data[[#This Row],[Order_Date]])</f>
        <v>9</v>
      </c>
      <c r="Y6110" t="str">
        <f>"Q"&amp;ROUNDUP(MONTH(Sales_Data[[#This Row],[Order_Date]])/3,0)</f>
        <v>Q3</v>
      </c>
    </row>
    <row r="6111" spans="1:25" x14ac:dyDescent="0.3">
      <c r="A6111" t="s">
        <v>7905</v>
      </c>
      <c r="B6111" s="1">
        <v>45792</v>
      </c>
      <c r="C6111" t="s">
        <v>3325</v>
      </c>
      <c r="D6111" t="s">
        <v>56</v>
      </c>
      <c r="E6111" t="s">
        <v>19</v>
      </c>
      <c r="F6111" t="s">
        <v>57</v>
      </c>
      <c r="G6111" t="s">
        <v>67</v>
      </c>
      <c r="H6111" t="s">
        <v>88</v>
      </c>
      <c r="I6111" t="s">
        <v>89</v>
      </c>
      <c r="J6111">
        <v>2</v>
      </c>
      <c r="K6111">
        <v>14925.14</v>
      </c>
      <c r="L6111">
        <v>0.1</v>
      </c>
      <c r="M6111">
        <v>19844.23</v>
      </c>
      <c r="N6111" t="s">
        <v>52</v>
      </c>
      <c r="O6111" t="s">
        <v>35</v>
      </c>
      <c r="P6111" t="s">
        <v>44</v>
      </c>
      <c r="Q6111">
        <f>Sales_Data[[#This Row],[Quantity]]*Sales_Data[[#This Row],[Unit_Price]]</f>
        <v>29850.28</v>
      </c>
      <c r="R6111">
        <f>Sales_Data[[#This Row],[Gross_Sales]]*Sales_Data[[#This Row],[Discount]]</f>
        <v>2985.0280000000002</v>
      </c>
      <c r="S6111">
        <f>Sales_Data[[#This Row],[Gross_Sales]]-Sales_Data[[#This Row],[Discount_Amount]]</f>
        <v>26865.252</v>
      </c>
      <c r="T6111">
        <f>Sales_Data[[#This Row],[Net Sales]]-Sales_Data[[#This Row],[Cost]]</f>
        <v>7021.0220000000008</v>
      </c>
      <c r="U6111" s="2">
        <f>Sales_Data[[#This Row],[Profit]]/Sales_Data[[#This Row],[Net Sales]]</f>
        <v>0.26134212327507672</v>
      </c>
      <c r="V6111">
        <f>YEAR(Sales_Data[[#This Row],[Order_Date]])</f>
        <v>2025</v>
      </c>
      <c r="W6111" t="str">
        <f>TEXT(Sales_Data[[#This Row],[Order_Date]],"mmm")</f>
        <v>May</v>
      </c>
      <c r="X6111">
        <f>MONTH(Sales_Data[[#This Row],[Order_Date]])</f>
        <v>5</v>
      </c>
      <c r="Y6111" t="str">
        <f>"Q"&amp;ROUNDUP(MONTH(Sales_Data[[#This Row],[Order_Date]])/3,0)</f>
        <v>Q2</v>
      </c>
    </row>
    <row r="6112" spans="1:25" x14ac:dyDescent="0.3">
      <c r="A6112" t="s">
        <v>7906</v>
      </c>
      <c r="B6112" s="1">
        <v>45828</v>
      </c>
      <c r="C6112" t="s">
        <v>1787</v>
      </c>
      <c r="D6112" t="s">
        <v>145</v>
      </c>
      <c r="E6112" t="s">
        <v>39</v>
      </c>
      <c r="F6112" t="s">
        <v>107</v>
      </c>
      <c r="G6112" t="s">
        <v>41</v>
      </c>
      <c r="H6112" t="s">
        <v>42</v>
      </c>
      <c r="I6112" t="s">
        <v>43</v>
      </c>
      <c r="J6112">
        <v>1</v>
      </c>
      <c r="K6112">
        <v>1591.15</v>
      </c>
      <c r="L6112">
        <v>0.1</v>
      </c>
      <c r="M6112">
        <v>952.24</v>
      </c>
      <c r="N6112" t="s">
        <v>24</v>
      </c>
      <c r="O6112" t="s">
        <v>25</v>
      </c>
      <c r="P6112" t="s">
        <v>71</v>
      </c>
      <c r="Q6112">
        <f>Sales_Data[[#This Row],[Quantity]]*Sales_Data[[#This Row],[Unit_Price]]</f>
        <v>1591.15</v>
      </c>
      <c r="R6112">
        <f>Sales_Data[[#This Row],[Gross_Sales]]*Sales_Data[[#This Row],[Discount]]</f>
        <v>159.11500000000001</v>
      </c>
      <c r="S6112">
        <f>Sales_Data[[#This Row],[Gross_Sales]]-Sales_Data[[#This Row],[Discount_Amount]]</f>
        <v>1432.0350000000001</v>
      </c>
      <c r="T6112">
        <f>Sales_Data[[#This Row],[Net Sales]]-Sales_Data[[#This Row],[Cost]]</f>
        <v>479.79500000000007</v>
      </c>
      <c r="U6112" s="2">
        <f>Sales_Data[[#This Row],[Profit]]/Sales_Data[[#This Row],[Net Sales]]</f>
        <v>0.33504418537256425</v>
      </c>
      <c r="V6112">
        <f>YEAR(Sales_Data[[#This Row],[Order_Date]])</f>
        <v>2025</v>
      </c>
      <c r="W6112" t="str">
        <f>TEXT(Sales_Data[[#This Row],[Order_Date]],"mmm")</f>
        <v>Jun</v>
      </c>
      <c r="X6112">
        <f>MONTH(Sales_Data[[#This Row],[Order_Date]])</f>
        <v>6</v>
      </c>
      <c r="Y6112" t="str">
        <f>"Q"&amp;ROUNDUP(MONTH(Sales_Data[[#This Row],[Order_Date]])/3,0)</f>
        <v>Q2</v>
      </c>
    </row>
    <row r="6113" spans="1:25" x14ac:dyDescent="0.3">
      <c r="A6113" t="s">
        <v>7907</v>
      </c>
      <c r="B6113" s="1">
        <v>45867</v>
      </c>
      <c r="C6113" t="s">
        <v>5989</v>
      </c>
      <c r="D6113" t="s">
        <v>280</v>
      </c>
      <c r="E6113" t="s">
        <v>39</v>
      </c>
      <c r="F6113" t="s">
        <v>40</v>
      </c>
      <c r="G6113" t="s">
        <v>75</v>
      </c>
      <c r="H6113" t="s">
        <v>185</v>
      </c>
      <c r="I6113" t="s">
        <v>186</v>
      </c>
      <c r="J6113">
        <v>1</v>
      </c>
      <c r="K6113">
        <v>4989.5</v>
      </c>
      <c r="L6113">
        <v>0.05</v>
      </c>
      <c r="M6113">
        <v>3320.94</v>
      </c>
      <c r="N6113" t="s">
        <v>70</v>
      </c>
      <c r="O6113" t="s">
        <v>35</v>
      </c>
      <c r="P6113" t="s">
        <v>71</v>
      </c>
      <c r="Q6113">
        <f>Sales_Data[[#This Row],[Quantity]]*Sales_Data[[#This Row],[Unit_Price]]</f>
        <v>4989.5</v>
      </c>
      <c r="R6113">
        <f>Sales_Data[[#This Row],[Gross_Sales]]*Sales_Data[[#This Row],[Discount]]</f>
        <v>249.47500000000002</v>
      </c>
      <c r="S6113">
        <f>Sales_Data[[#This Row],[Gross_Sales]]-Sales_Data[[#This Row],[Discount_Amount]]</f>
        <v>4740.0249999999996</v>
      </c>
      <c r="T6113">
        <f>Sales_Data[[#This Row],[Net Sales]]-Sales_Data[[#This Row],[Cost]]</f>
        <v>1419.0849999999996</v>
      </c>
      <c r="U6113" s="2">
        <f>Sales_Data[[#This Row],[Profit]]/Sales_Data[[#This Row],[Net Sales]]</f>
        <v>0.29938344207045314</v>
      </c>
      <c r="V6113">
        <f>YEAR(Sales_Data[[#This Row],[Order_Date]])</f>
        <v>2025</v>
      </c>
      <c r="W6113" t="str">
        <f>TEXT(Sales_Data[[#This Row],[Order_Date]],"mmm")</f>
        <v>Jul</v>
      </c>
      <c r="X6113">
        <f>MONTH(Sales_Data[[#This Row],[Order_Date]])</f>
        <v>7</v>
      </c>
      <c r="Y6113" t="str">
        <f>"Q"&amp;ROUNDUP(MONTH(Sales_Data[[#This Row],[Order_Date]])/3,0)</f>
        <v>Q3</v>
      </c>
    </row>
    <row r="6114" spans="1:25" x14ac:dyDescent="0.3">
      <c r="A6114" t="s">
        <v>7908</v>
      </c>
      <c r="B6114" s="1">
        <v>45893</v>
      </c>
      <c r="C6114" t="s">
        <v>188</v>
      </c>
      <c r="D6114" t="s">
        <v>322</v>
      </c>
      <c r="E6114" t="s">
        <v>119</v>
      </c>
      <c r="F6114" t="s">
        <v>538</v>
      </c>
      <c r="G6114" t="s">
        <v>32</v>
      </c>
      <c r="H6114" t="s">
        <v>50</v>
      </c>
      <c r="I6114" t="s">
        <v>51</v>
      </c>
      <c r="J6114">
        <v>1</v>
      </c>
      <c r="K6114">
        <v>7193.12</v>
      </c>
      <c r="L6114">
        <v>0.05</v>
      </c>
      <c r="M6114">
        <v>4923.26</v>
      </c>
      <c r="N6114" t="s">
        <v>52</v>
      </c>
      <c r="O6114" t="s">
        <v>35</v>
      </c>
      <c r="P6114" t="s">
        <v>44</v>
      </c>
      <c r="Q6114">
        <f>Sales_Data[[#This Row],[Quantity]]*Sales_Data[[#This Row],[Unit_Price]]</f>
        <v>7193.12</v>
      </c>
      <c r="R6114">
        <f>Sales_Data[[#This Row],[Gross_Sales]]*Sales_Data[[#This Row],[Discount]]</f>
        <v>359.65600000000001</v>
      </c>
      <c r="S6114">
        <f>Sales_Data[[#This Row],[Gross_Sales]]-Sales_Data[[#This Row],[Discount_Amount]]</f>
        <v>6833.4639999999999</v>
      </c>
      <c r="T6114">
        <f>Sales_Data[[#This Row],[Net Sales]]-Sales_Data[[#This Row],[Cost]]</f>
        <v>1910.2039999999997</v>
      </c>
      <c r="U6114" s="2">
        <f>Sales_Data[[#This Row],[Profit]]/Sales_Data[[#This Row],[Net Sales]]</f>
        <v>0.27953670349327953</v>
      </c>
      <c r="V6114">
        <f>YEAR(Sales_Data[[#This Row],[Order_Date]])</f>
        <v>2025</v>
      </c>
      <c r="W6114" t="str">
        <f>TEXT(Sales_Data[[#This Row],[Order_Date]],"mmm")</f>
        <v>Aug</v>
      </c>
      <c r="X6114">
        <f>MONTH(Sales_Data[[#This Row],[Order_Date]])</f>
        <v>8</v>
      </c>
      <c r="Y6114" t="str">
        <f>"Q"&amp;ROUNDUP(MONTH(Sales_Data[[#This Row],[Order_Date]])/3,0)</f>
        <v>Q3</v>
      </c>
    </row>
    <row r="6115" spans="1:25" x14ac:dyDescent="0.3">
      <c r="A6115" t="s">
        <v>7909</v>
      </c>
      <c r="B6115" s="1">
        <v>45843</v>
      </c>
      <c r="C6115" t="s">
        <v>3371</v>
      </c>
      <c r="D6115" t="s">
        <v>56</v>
      </c>
      <c r="E6115" t="s">
        <v>119</v>
      </c>
      <c r="F6115" t="s">
        <v>146</v>
      </c>
      <c r="G6115" t="s">
        <v>21</v>
      </c>
      <c r="H6115" t="s">
        <v>127</v>
      </c>
      <c r="I6115" t="s">
        <v>128</v>
      </c>
      <c r="J6115">
        <v>1</v>
      </c>
      <c r="K6115">
        <v>4300.45</v>
      </c>
      <c r="L6115">
        <v>0.05</v>
      </c>
      <c r="M6115">
        <v>3503.87</v>
      </c>
      <c r="N6115" t="s">
        <v>52</v>
      </c>
      <c r="O6115" t="s">
        <v>53</v>
      </c>
      <c r="P6115" t="s">
        <v>44</v>
      </c>
      <c r="Q6115">
        <f>Sales_Data[[#This Row],[Quantity]]*Sales_Data[[#This Row],[Unit_Price]]</f>
        <v>4300.45</v>
      </c>
      <c r="R6115">
        <f>Sales_Data[[#This Row],[Gross_Sales]]*Sales_Data[[#This Row],[Discount]]</f>
        <v>215.02250000000001</v>
      </c>
      <c r="S6115">
        <f>Sales_Data[[#This Row],[Gross_Sales]]-Sales_Data[[#This Row],[Discount_Amount]]</f>
        <v>4085.4274999999998</v>
      </c>
      <c r="T6115">
        <f>Sales_Data[[#This Row],[Net Sales]]-Sales_Data[[#This Row],[Cost]]</f>
        <v>581.55749999999989</v>
      </c>
      <c r="U6115" s="2">
        <f>Sales_Data[[#This Row],[Profit]]/Sales_Data[[#This Row],[Net Sales]]</f>
        <v>0.14234924007340724</v>
      </c>
      <c r="V6115">
        <f>YEAR(Sales_Data[[#This Row],[Order_Date]])</f>
        <v>2025</v>
      </c>
      <c r="W6115" t="str">
        <f>TEXT(Sales_Data[[#This Row],[Order_Date]],"mmm")</f>
        <v>Jul</v>
      </c>
      <c r="X6115">
        <f>MONTH(Sales_Data[[#This Row],[Order_Date]])</f>
        <v>7</v>
      </c>
      <c r="Y6115" t="str">
        <f>"Q"&amp;ROUNDUP(MONTH(Sales_Data[[#This Row],[Order_Date]])/3,0)</f>
        <v>Q3</v>
      </c>
    </row>
    <row r="6116" spans="1:25" x14ac:dyDescent="0.3">
      <c r="A6116" t="s">
        <v>7910</v>
      </c>
      <c r="B6116" s="1">
        <v>46021</v>
      </c>
      <c r="C6116" t="s">
        <v>1021</v>
      </c>
      <c r="D6116" t="s">
        <v>497</v>
      </c>
      <c r="E6116" t="s">
        <v>19</v>
      </c>
      <c r="F6116" t="s">
        <v>57</v>
      </c>
      <c r="G6116" t="s">
        <v>21</v>
      </c>
      <c r="H6116" t="s">
        <v>230</v>
      </c>
      <c r="I6116" t="s">
        <v>231</v>
      </c>
      <c r="J6116">
        <v>4</v>
      </c>
      <c r="K6116">
        <v>6291.94</v>
      </c>
      <c r="L6116">
        <v>0.1</v>
      </c>
      <c r="M6116">
        <v>17917.88</v>
      </c>
      <c r="N6116" t="s">
        <v>24</v>
      </c>
      <c r="O6116" t="s">
        <v>25</v>
      </c>
      <c r="P6116" t="s">
        <v>44</v>
      </c>
      <c r="Q6116">
        <f>Sales_Data[[#This Row],[Quantity]]*Sales_Data[[#This Row],[Unit_Price]]</f>
        <v>25167.759999999998</v>
      </c>
      <c r="R6116">
        <f>Sales_Data[[#This Row],[Gross_Sales]]*Sales_Data[[#This Row],[Discount]]</f>
        <v>2516.7759999999998</v>
      </c>
      <c r="S6116">
        <f>Sales_Data[[#This Row],[Gross_Sales]]-Sales_Data[[#This Row],[Discount_Amount]]</f>
        <v>22650.983999999997</v>
      </c>
      <c r="T6116">
        <f>Sales_Data[[#This Row],[Net Sales]]-Sales_Data[[#This Row],[Cost]]</f>
        <v>4733.1039999999957</v>
      </c>
      <c r="U6116" s="2">
        <f>Sales_Data[[#This Row],[Profit]]/Sales_Data[[#This Row],[Net Sales]]</f>
        <v>0.20895798610779984</v>
      </c>
      <c r="V6116">
        <f>YEAR(Sales_Data[[#This Row],[Order_Date]])</f>
        <v>2025</v>
      </c>
      <c r="W6116" t="str">
        <f>TEXT(Sales_Data[[#This Row],[Order_Date]],"mmm")</f>
        <v>Dec</v>
      </c>
      <c r="X6116">
        <f>MONTH(Sales_Data[[#This Row],[Order_Date]])</f>
        <v>12</v>
      </c>
      <c r="Y6116" t="str">
        <f>"Q"&amp;ROUNDUP(MONTH(Sales_Data[[#This Row],[Order_Date]])/3,0)</f>
        <v>Q4</v>
      </c>
    </row>
    <row r="6117" spans="1:25" x14ac:dyDescent="0.3">
      <c r="A6117" t="s">
        <v>7911</v>
      </c>
      <c r="B6117" s="1">
        <v>45752</v>
      </c>
      <c r="C6117" t="s">
        <v>2858</v>
      </c>
      <c r="D6117" t="s">
        <v>511</v>
      </c>
      <c r="E6117" t="s">
        <v>30</v>
      </c>
      <c r="F6117" t="s">
        <v>210</v>
      </c>
      <c r="G6117" t="s">
        <v>41</v>
      </c>
      <c r="H6117" t="s">
        <v>102</v>
      </c>
      <c r="I6117" t="s">
        <v>103</v>
      </c>
      <c r="J6117">
        <v>4</v>
      </c>
      <c r="K6117">
        <v>314.33999999999997</v>
      </c>
      <c r="L6117">
        <v>0.2</v>
      </c>
      <c r="M6117">
        <v>765.17</v>
      </c>
      <c r="N6117" t="s">
        <v>52</v>
      </c>
      <c r="O6117" t="s">
        <v>35</v>
      </c>
      <c r="P6117" t="s">
        <v>44</v>
      </c>
      <c r="Q6117">
        <f>Sales_Data[[#This Row],[Quantity]]*Sales_Data[[#This Row],[Unit_Price]]</f>
        <v>1257.3599999999999</v>
      </c>
      <c r="R6117">
        <f>Sales_Data[[#This Row],[Gross_Sales]]*Sales_Data[[#This Row],[Discount]]</f>
        <v>251.47199999999998</v>
      </c>
      <c r="S6117">
        <f>Sales_Data[[#This Row],[Gross_Sales]]-Sales_Data[[#This Row],[Discount_Amount]]</f>
        <v>1005.8879999999999</v>
      </c>
      <c r="T6117">
        <f>Sales_Data[[#This Row],[Net Sales]]-Sales_Data[[#This Row],[Cost]]</f>
        <v>240.71799999999996</v>
      </c>
      <c r="U6117" s="2">
        <f>Sales_Data[[#This Row],[Profit]]/Sales_Data[[#This Row],[Net Sales]]</f>
        <v>0.23930894890882481</v>
      </c>
      <c r="V6117">
        <f>YEAR(Sales_Data[[#This Row],[Order_Date]])</f>
        <v>2025</v>
      </c>
      <c r="W6117" t="str">
        <f>TEXT(Sales_Data[[#This Row],[Order_Date]],"mmm")</f>
        <v>Apr</v>
      </c>
      <c r="X6117">
        <f>MONTH(Sales_Data[[#This Row],[Order_Date]])</f>
        <v>4</v>
      </c>
      <c r="Y6117" t="str">
        <f>"Q"&amp;ROUNDUP(MONTH(Sales_Data[[#This Row],[Order_Date]])/3,0)</f>
        <v>Q2</v>
      </c>
    </row>
    <row r="6118" spans="1:25" x14ac:dyDescent="0.3">
      <c r="A6118" t="s">
        <v>7912</v>
      </c>
      <c r="B6118" s="1">
        <v>45668</v>
      </c>
      <c r="C6118" t="s">
        <v>1032</v>
      </c>
      <c r="D6118" t="s">
        <v>817</v>
      </c>
      <c r="E6118" t="s">
        <v>119</v>
      </c>
      <c r="F6118" t="s">
        <v>538</v>
      </c>
      <c r="G6118" t="s">
        <v>41</v>
      </c>
      <c r="H6118" t="s">
        <v>171</v>
      </c>
      <c r="I6118" t="s">
        <v>172</v>
      </c>
      <c r="J6118">
        <v>2</v>
      </c>
      <c r="K6118">
        <v>7275.39</v>
      </c>
      <c r="L6118">
        <v>0.1</v>
      </c>
      <c r="M6118">
        <v>9856.0400000000009</v>
      </c>
      <c r="N6118" t="s">
        <v>70</v>
      </c>
      <c r="O6118" t="s">
        <v>35</v>
      </c>
      <c r="P6118" t="s">
        <v>44</v>
      </c>
      <c r="Q6118">
        <f>Sales_Data[[#This Row],[Quantity]]*Sales_Data[[#This Row],[Unit_Price]]</f>
        <v>14550.78</v>
      </c>
      <c r="R6118">
        <f>Sales_Data[[#This Row],[Gross_Sales]]*Sales_Data[[#This Row],[Discount]]</f>
        <v>1455.0780000000002</v>
      </c>
      <c r="S6118">
        <f>Sales_Data[[#This Row],[Gross_Sales]]-Sales_Data[[#This Row],[Discount_Amount]]</f>
        <v>13095.702000000001</v>
      </c>
      <c r="T6118">
        <f>Sales_Data[[#This Row],[Net Sales]]-Sales_Data[[#This Row],[Cost]]</f>
        <v>3239.6620000000003</v>
      </c>
      <c r="U6118" s="2">
        <f>Sales_Data[[#This Row],[Profit]]/Sales_Data[[#This Row],[Net Sales]]</f>
        <v>0.24738360723235761</v>
      </c>
      <c r="V6118">
        <f>YEAR(Sales_Data[[#This Row],[Order_Date]])</f>
        <v>2025</v>
      </c>
      <c r="W6118" t="str">
        <f>TEXT(Sales_Data[[#This Row],[Order_Date]],"mmm")</f>
        <v>Jan</v>
      </c>
      <c r="X6118">
        <f>MONTH(Sales_Data[[#This Row],[Order_Date]])</f>
        <v>1</v>
      </c>
      <c r="Y6118" t="str">
        <f>"Q"&amp;ROUNDUP(MONTH(Sales_Data[[#This Row],[Order_Date]])/3,0)</f>
        <v>Q1</v>
      </c>
    </row>
    <row r="6119" spans="1:25" x14ac:dyDescent="0.3">
      <c r="A6119" t="s">
        <v>7913</v>
      </c>
      <c r="B6119" s="1">
        <v>45725</v>
      </c>
      <c r="C6119" t="s">
        <v>3079</v>
      </c>
      <c r="D6119" t="s">
        <v>1452</v>
      </c>
      <c r="E6119" t="s">
        <v>48</v>
      </c>
      <c r="F6119" t="s">
        <v>132</v>
      </c>
      <c r="G6119" t="s">
        <v>21</v>
      </c>
      <c r="H6119" t="s">
        <v>297</v>
      </c>
      <c r="I6119" t="s">
        <v>297</v>
      </c>
      <c r="J6119">
        <v>2</v>
      </c>
      <c r="K6119">
        <v>22324.1</v>
      </c>
      <c r="L6119">
        <v>0</v>
      </c>
      <c r="M6119">
        <v>35292.93</v>
      </c>
      <c r="N6119" t="s">
        <v>24</v>
      </c>
      <c r="O6119" t="s">
        <v>25</v>
      </c>
      <c r="P6119" t="s">
        <v>44</v>
      </c>
      <c r="Q6119">
        <f>Sales_Data[[#This Row],[Quantity]]*Sales_Data[[#This Row],[Unit_Price]]</f>
        <v>44648.2</v>
      </c>
      <c r="R6119">
        <f>Sales_Data[[#This Row],[Gross_Sales]]*Sales_Data[[#This Row],[Discount]]</f>
        <v>0</v>
      </c>
      <c r="S6119">
        <f>Sales_Data[[#This Row],[Gross_Sales]]-Sales_Data[[#This Row],[Discount_Amount]]</f>
        <v>44648.2</v>
      </c>
      <c r="T6119">
        <f>Sales_Data[[#This Row],[Net Sales]]-Sales_Data[[#This Row],[Cost]]</f>
        <v>9355.2699999999968</v>
      </c>
      <c r="U6119" s="2">
        <f>Sales_Data[[#This Row],[Profit]]/Sales_Data[[#This Row],[Net Sales]]</f>
        <v>0.20953297109401942</v>
      </c>
      <c r="V6119">
        <f>YEAR(Sales_Data[[#This Row],[Order_Date]])</f>
        <v>2025</v>
      </c>
      <c r="W6119" t="str">
        <f>TEXT(Sales_Data[[#This Row],[Order_Date]],"mmm")</f>
        <v>Mar</v>
      </c>
      <c r="X6119">
        <f>MONTH(Sales_Data[[#This Row],[Order_Date]])</f>
        <v>3</v>
      </c>
      <c r="Y6119" t="str">
        <f>"Q"&amp;ROUNDUP(MONTH(Sales_Data[[#This Row],[Order_Date]])/3,0)</f>
        <v>Q1</v>
      </c>
    </row>
    <row r="6120" spans="1:25" x14ac:dyDescent="0.3">
      <c r="A6120" t="s">
        <v>7914</v>
      </c>
      <c r="B6120" s="1">
        <v>45867</v>
      </c>
      <c r="C6120" t="s">
        <v>4187</v>
      </c>
      <c r="D6120" t="s">
        <v>266</v>
      </c>
      <c r="E6120" t="s">
        <v>48</v>
      </c>
      <c r="F6120" t="s">
        <v>49</v>
      </c>
      <c r="G6120" t="s">
        <v>21</v>
      </c>
      <c r="H6120" t="s">
        <v>127</v>
      </c>
      <c r="I6120" t="s">
        <v>128</v>
      </c>
      <c r="J6120">
        <v>1</v>
      </c>
      <c r="K6120">
        <v>24189.15</v>
      </c>
      <c r="L6120">
        <v>0.05</v>
      </c>
      <c r="M6120">
        <v>15618.38</v>
      </c>
      <c r="N6120" t="s">
        <v>52</v>
      </c>
      <c r="O6120" t="s">
        <v>25</v>
      </c>
      <c r="P6120" t="s">
        <v>71</v>
      </c>
      <c r="Q6120">
        <f>Sales_Data[[#This Row],[Quantity]]*Sales_Data[[#This Row],[Unit_Price]]</f>
        <v>24189.15</v>
      </c>
      <c r="R6120">
        <f>Sales_Data[[#This Row],[Gross_Sales]]*Sales_Data[[#This Row],[Discount]]</f>
        <v>1209.4575000000002</v>
      </c>
      <c r="S6120">
        <f>Sales_Data[[#This Row],[Gross_Sales]]-Sales_Data[[#This Row],[Discount_Amount]]</f>
        <v>22979.692500000001</v>
      </c>
      <c r="T6120">
        <f>Sales_Data[[#This Row],[Net Sales]]-Sales_Data[[#This Row],[Cost]]</f>
        <v>7361.3125000000018</v>
      </c>
      <c r="U6120" s="2">
        <f>Sales_Data[[#This Row],[Profit]]/Sales_Data[[#This Row],[Net Sales]]</f>
        <v>0.32033990446129779</v>
      </c>
      <c r="V6120">
        <f>YEAR(Sales_Data[[#This Row],[Order_Date]])</f>
        <v>2025</v>
      </c>
      <c r="W6120" t="str">
        <f>TEXT(Sales_Data[[#This Row],[Order_Date]],"mmm")</f>
        <v>Jul</v>
      </c>
      <c r="X6120">
        <f>MONTH(Sales_Data[[#This Row],[Order_Date]])</f>
        <v>7</v>
      </c>
      <c r="Y6120" t="str">
        <f>"Q"&amp;ROUNDUP(MONTH(Sales_Data[[#This Row],[Order_Date]])/3,0)</f>
        <v>Q3</v>
      </c>
    </row>
    <row r="6121" spans="1:25" x14ac:dyDescent="0.3">
      <c r="A6121" t="s">
        <v>7915</v>
      </c>
      <c r="B6121" s="1">
        <v>45853</v>
      </c>
      <c r="C6121" t="s">
        <v>2839</v>
      </c>
      <c r="D6121" t="s">
        <v>589</v>
      </c>
      <c r="E6121" t="s">
        <v>119</v>
      </c>
      <c r="F6121" t="s">
        <v>184</v>
      </c>
      <c r="G6121" t="s">
        <v>41</v>
      </c>
      <c r="H6121" t="s">
        <v>171</v>
      </c>
      <c r="I6121" t="s">
        <v>191</v>
      </c>
      <c r="J6121">
        <v>1</v>
      </c>
      <c r="K6121">
        <v>3356.05</v>
      </c>
      <c r="L6121">
        <v>0.1</v>
      </c>
      <c r="M6121">
        <v>2208.92</v>
      </c>
      <c r="N6121" t="s">
        <v>52</v>
      </c>
      <c r="O6121" t="s">
        <v>35</v>
      </c>
      <c r="P6121" t="s">
        <v>44</v>
      </c>
      <c r="Q6121">
        <f>Sales_Data[[#This Row],[Quantity]]*Sales_Data[[#This Row],[Unit_Price]]</f>
        <v>3356.05</v>
      </c>
      <c r="R6121">
        <f>Sales_Data[[#This Row],[Gross_Sales]]*Sales_Data[[#This Row],[Discount]]</f>
        <v>335.60500000000002</v>
      </c>
      <c r="S6121">
        <f>Sales_Data[[#This Row],[Gross_Sales]]-Sales_Data[[#This Row],[Discount_Amount]]</f>
        <v>3020.4450000000002</v>
      </c>
      <c r="T6121">
        <f>Sales_Data[[#This Row],[Net Sales]]-Sales_Data[[#This Row],[Cost]]</f>
        <v>811.52500000000009</v>
      </c>
      <c r="U6121" s="2">
        <f>Sales_Data[[#This Row],[Profit]]/Sales_Data[[#This Row],[Net Sales]]</f>
        <v>0.26867729755052649</v>
      </c>
      <c r="V6121">
        <f>YEAR(Sales_Data[[#This Row],[Order_Date]])</f>
        <v>2025</v>
      </c>
      <c r="W6121" t="str">
        <f>TEXT(Sales_Data[[#This Row],[Order_Date]],"mmm")</f>
        <v>Jul</v>
      </c>
      <c r="X6121">
        <f>MONTH(Sales_Data[[#This Row],[Order_Date]])</f>
        <v>7</v>
      </c>
      <c r="Y6121" t="str">
        <f>"Q"&amp;ROUNDUP(MONTH(Sales_Data[[#This Row],[Order_Date]])/3,0)</f>
        <v>Q3</v>
      </c>
    </row>
    <row r="6122" spans="1:25" x14ac:dyDescent="0.3">
      <c r="A6122" t="s">
        <v>7916</v>
      </c>
      <c r="B6122" s="1">
        <v>45755</v>
      </c>
      <c r="C6122" t="s">
        <v>1772</v>
      </c>
      <c r="D6122" t="s">
        <v>151</v>
      </c>
      <c r="E6122" t="s">
        <v>48</v>
      </c>
      <c r="F6122" t="s">
        <v>126</v>
      </c>
      <c r="G6122" t="s">
        <v>21</v>
      </c>
      <c r="H6122" t="s">
        <v>22</v>
      </c>
      <c r="I6122" t="s">
        <v>62</v>
      </c>
      <c r="J6122">
        <v>3</v>
      </c>
      <c r="K6122">
        <v>33169.949999999997</v>
      </c>
      <c r="L6122">
        <v>0.05</v>
      </c>
      <c r="M6122">
        <v>72483.89</v>
      </c>
      <c r="N6122" t="s">
        <v>52</v>
      </c>
      <c r="O6122" t="s">
        <v>35</v>
      </c>
      <c r="P6122" t="s">
        <v>26</v>
      </c>
      <c r="Q6122">
        <f>Sales_Data[[#This Row],[Quantity]]*Sales_Data[[#This Row],[Unit_Price]]</f>
        <v>99509.849999999991</v>
      </c>
      <c r="R6122">
        <f>Sales_Data[[#This Row],[Gross_Sales]]*Sales_Data[[#This Row],[Discount]]</f>
        <v>4975.4925000000003</v>
      </c>
      <c r="S6122">
        <f>Sales_Data[[#This Row],[Gross_Sales]]-Sales_Data[[#This Row],[Discount_Amount]]</f>
        <v>94534.357499999984</v>
      </c>
      <c r="T6122">
        <f>Sales_Data[[#This Row],[Net Sales]]-Sales_Data[[#This Row],[Cost]]</f>
        <v>22050.467499999984</v>
      </c>
      <c r="U6122" s="2">
        <f>Sales_Data[[#This Row],[Profit]]/Sales_Data[[#This Row],[Net Sales]]</f>
        <v>0.23325347612374672</v>
      </c>
      <c r="V6122">
        <f>YEAR(Sales_Data[[#This Row],[Order_Date]])</f>
        <v>2025</v>
      </c>
      <c r="W6122" t="str">
        <f>TEXT(Sales_Data[[#This Row],[Order_Date]],"mmm")</f>
        <v>Apr</v>
      </c>
      <c r="X6122">
        <f>MONTH(Sales_Data[[#This Row],[Order_Date]])</f>
        <v>4</v>
      </c>
      <c r="Y6122" t="str">
        <f>"Q"&amp;ROUNDUP(MONTH(Sales_Data[[#This Row],[Order_Date]])/3,0)</f>
        <v>Q2</v>
      </c>
    </row>
    <row r="6123" spans="1:25" x14ac:dyDescent="0.3">
      <c r="A6123" t="s">
        <v>7917</v>
      </c>
      <c r="B6123" s="1">
        <v>45750</v>
      </c>
      <c r="C6123" t="s">
        <v>7115</v>
      </c>
      <c r="D6123" t="s">
        <v>209</v>
      </c>
      <c r="E6123" t="s">
        <v>48</v>
      </c>
      <c r="F6123" t="s">
        <v>132</v>
      </c>
      <c r="G6123" t="s">
        <v>41</v>
      </c>
      <c r="H6123" t="s">
        <v>147</v>
      </c>
      <c r="I6123" t="s">
        <v>369</v>
      </c>
      <c r="J6123">
        <v>2</v>
      </c>
      <c r="K6123">
        <v>46108.72</v>
      </c>
      <c r="L6123">
        <v>0.2</v>
      </c>
      <c r="M6123">
        <v>52793.120000000003</v>
      </c>
      <c r="N6123" t="s">
        <v>83</v>
      </c>
      <c r="O6123" t="s">
        <v>35</v>
      </c>
      <c r="P6123" t="s">
        <v>26</v>
      </c>
      <c r="Q6123">
        <f>Sales_Data[[#This Row],[Quantity]]*Sales_Data[[#This Row],[Unit_Price]]</f>
        <v>92217.44</v>
      </c>
      <c r="R6123">
        <f>Sales_Data[[#This Row],[Gross_Sales]]*Sales_Data[[#This Row],[Discount]]</f>
        <v>18443.488000000001</v>
      </c>
      <c r="S6123">
        <f>Sales_Data[[#This Row],[Gross_Sales]]-Sales_Data[[#This Row],[Discount_Amount]]</f>
        <v>73773.952000000005</v>
      </c>
      <c r="T6123">
        <f>Sales_Data[[#This Row],[Net Sales]]-Sales_Data[[#This Row],[Cost]]</f>
        <v>20980.832000000002</v>
      </c>
      <c r="U6123" s="2">
        <f>Sales_Data[[#This Row],[Profit]]/Sales_Data[[#This Row],[Net Sales]]</f>
        <v>0.28439349433252542</v>
      </c>
      <c r="V6123">
        <f>YEAR(Sales_Data[[#This Row],[Order_Date]])</f>
        <v>2025</v>
      </c>
      <c r="W6123" t="str">
        <f>TEXT(Sales_Data[[#This Row],[Order_Date]],"mmm")</f>
        <v>Apr</v>
      </c>
      <c r="X6123">
        <f>MONTH(Sales_Data[[#This Row],[Order_Date]])</f>
        <v>4</v>
      </c>
      <c r="Y6123" t="str">
        <f>"Q"&amp;ROUNDUP(MONTH(Sales_Data[[#This Row],[Order_Date]])/3,0)</f>
        <v>Q2</v>
      </c>
    </row>
    <row r="6124" spans="1:25" x14ac:dyDescent="0.3">
      <c r="A6124" t="s">
        <v>7918</v>
      </c>
      <c r="B6124" s="1">
        <v>45679</v>
      </c>
      <c r="C6124" t="s">
        <v>5026</v>
      </c>
      <c r="D6124" t="s">
        <v>723</v>
      </c>
      <c r="E6124" t="s">
        <v>48</v>
      </c>
      <c r="F6124" t="s">
        <v>164</v>
      </c>
      <c r="G6124" t="s">
        <v>32</v>
      </c>
      <c r="H6124" t="s">
        <v>33</v>
      </c>
      <c r="I6124" t="s">
        <v>161</v>
      </c>
      <c r="J6124">
        <v>2</v>
      </c>
      <c r="K6124">
        <v>50513.31</v>
      </c>
      <c r="L6124">
        <v>0</v>
      </c>
      <c r="M6124">
        <v>64005.39</v>
      </c>
      <c r="N6124" t="s">
        <v>83</v>
      </c>
      <c r="O6124" t="s">
        <v>35</v>
      </c>
      <c r="P6124" t="s">
        <v>26</v>
      </c>
      <c r="Q6124">
        <f>Sales_Data[[#This Row],[Quantity]]*Sales_Data[[#This Row],[Unit_Price]]</f>
        <v>101026.62</v>
      </c>
      <c r="R6124">
        <f>Sales_Data[[#This Row],[Gross_Sales]]*Sales_Data[[#This Row],[Discount]]</f>
        <v>0</v>
      </c>
      <c r="S6124">
        <f>Sales_Data[[#This Row],[Gross_Sales]]-Sales_Data[[#This Row],[Discount_Amount]]</f>
        <v>101026.62</v>
      </c>
      <c r="T6124">
        <f>Sales_Data[[#This Row],[Net Sales]]-Sales_Data[[#This Row],[Cost]]</f>
        <v>37021.229999999996</v>
      </c>
      <c r="U6124" s="2">
        <f>Sales_Data[[#This Row],[Profit]]/Sales_Data[[#This Row],[Net Sales]]</f>
        <v>0.36645024845926744</v>
      </c>
      <c r="V6124">
        <f>YEAR(Sales_Data[[#This Row],[Order_Date]])</f>
        <v>2025</v>
      </c>
      <c r="W6124" t="str">
        <f>TEXT(Sales_Data[[#This Row],[Order_Date]],"mmm")</f>
        <v>Jan</v>
      </c>
      <c r="X6124">
        <f>MONTH(Sales_Data[[#This Row],[Order_Date]])</f>
        <v>1</v>
      </c>
      <c r="Y6124" t="str">
        <f>"Q"&amp;ROUNDUP(MONTH(Sales_Data[[#This Row],[Order_Date]])/3,0)</f>
        <v>Q1</v>
      </c>
    </row>
    <row r="6125" spans="1:25" x14ac:dyDescent="0.3">
      <c r="A6125" t="s">
        <v>7919</v>
      </c>
      <c r="B6125" s="1">
        <v>45829</v>
      </c>
      <c r="C6125" t="s">
        <v>2064</v>
      </c>
      <c r="D6125" t="s">
        <v>457</v>
      </c>
      <c r="E6125" t="s">
        <v>19</v>
      </c>
      <c r="F6125" t="s">
        <v>20</v>
      </c>
      <c r="G6125" t="s">
        <v>67</v>
      </c>
      <c r="H6125" t="s">
        <v>121</v>
      </c>
      <c r="I6125" t="s">
        <v>142</v>
      </c>
      <c r="J6125">
        <v>3</v>
      </c>
      <c r="K6125">
        <v>7491.47</v>
      </c>
      <c r="L6125">
        <v>0.05</v>
      </c>
      <c r="M6125">
        <v>15616.49</v>
      </c>
      <c r="N6125" t="s">
        <v>52</v>
      </c>
      <c r="O6125" t="s">
        <v>25</v>
      </c>
      <c r="P6125" t="s">
        <v>26</v>
      </c>
      <c r="Q6125">
        <f>Sales_Data[[#This Row],[Quantity]]*Sales_Data[[#This Row],[Unit_Price]]</f>
        <v>22474.41</v>
      </c>
      <c r="R6125">
        <f>Sales_Data[[#This Row],[Gross_Sales]]*Sales_Data[[#This Row],[Discount]]</f>
        <v>1123.7205000000001</v>
      </c>
      <c r="S6125">
        <f>Sales_Data[[#This Row],[Gross_Sales]]-Sales_Data[[#This Row],[Discount_Amount]]</f>
        <v>21350.6895</v>
      </c>
      <c r="T6125">
        <f>Sales_Data[[#This Row],[Net Sales]]-Sales_Data[[#This Row],[Cost]]</f>
        <v>5734.1995000000006</v>
      </c>
      <c r="U6125" s="2">
        <f>Sales_Data[[#This Row],[Profit]]/Sales_Data[[#This Row],[Net Sales]]</f>
        <v>0.26857209927576348</v>
      </c>
      <c r="V6125">
        <f>YEAR(Sales_Data[[#This Row],[Order_Date]])</f>
        <v>2025</v>
      </c>
      <c r="W6125" t="str">
        <f>TEXT(Sales_Data[[#This Row],[Order_Date]],"mmm")</f>
        <v>Jun</v>
      </c>
      <c r="X6125">
        <f>MONTH(Sales_Data[[#This Row],[Order_Date]])</f>
        <v>6</v>
      </c>
      <c r="Y6125" t="str">
        <f>"Q"&amp;ROUNDUP(MONTH(Sales_Data[[#This Row],[Order_Date]])/3,0)</f>
        <v>Q2</v>
      </c>
    </row>
    <row r="6126" spans="1:25" x14ac:dyDescent="0.3">
      <c r="A6126" t="s">
        <v>7920</v>
      </c>
      <c r="B6126" s="1">
        <v>45791</v>
      </c>
      <c r="C6126" t="s">
        <v>3116</v>
      </c>
      <c r="D6126" t="s">
        <v>857</v>
      </c>
      <c r="E6126" t="s">
        <v>48</v>
      </c>
      <c r="F6126" t="s">
        <v>164</v>
      </c>
      <c r="G6126" t="s">
        <v>41</v>
      </c>
      <c r="H6126" t="s">
        <v>42</v>
      </c>
      <c r="I6126" t="s">
        <v>43</v>
      </c>
      <c r="J6126">
        <v>1</v>
      </c>
      <c r="K6126">
        <v>43606.98</v>
      </c>
      <c r="L6126">
        <v>0</v>
      </c>
      <c r="M6126">
        <v>28612.62</v>
      </c>
      <c r="N6126" t="s">
        <v>24</v>
      </c>
      <c r="O6126" t="s">
        <v>25</v>
      </c>
      <c r="P6126" t="s">
        <v>44</v>
      </c>
      <c r="Q6126">
        <f>Sales_Data[[#This Row],[Quantity]]*Sales_Data[[#This Row],[Unit_Price]]</f>
        <v>43606.98</v>
      </c>
      <c r="R6126">
        <f>Sales_Data[[#This Row],[Gross_Sales]]*Sales_Data[[#This Row],[Discount]]</f>
        <v>0</v>
      </c>
      <c r="S6126">
        <f>Sales_Data[[#This Row],[Gross_Sales]]-Sales_Data[[#This Row],[Discount_Amount]]</f>
        <v>43606.98</v>
      </c>
      <c r="T6126">
        <f>Sales_Data[[#This Row],[Net Sales]]-Sales_Data[[#This Row],[Cost]]</f>
        <v>14994.360000000004</v>
      </c>
      <c r="U6126" s="2">
        <f>Sales_Data[[#This Row],[Profit]]/Sales_Data[[#This Row],[Net Sales]]</f>
        <v>0.34385229153681368</v>
      </c>
      <c r="V6126">
        <f>YEAR(Sales_Data[[#This Row],[Order_Date]])</f>
        <v>2025</v>
      </c>
      <c r="W6126" t="str">
        <f>TEXT(Sales_Data[[#This Row],[Order_Date]],"mmm")</f>
        <v>May</v>
      </c>
      <c r="X6126">
        <f>MONTH(Sales_Data[[#This Row],[Order_Date]])</f>
        <v>5</v>
      </c>
      <c r="Y6126" t="str">
        <f>"Q"&amp;ROUNDUP(MONTH(Sales_Data[[#This Row],[Order_Date]])/3,0)</f>
        <v>Q2</v>
      </c>
    </row>
    <row r="6127" spans="1:25" x14ac:dyDescent="0.3">
      <c r="A6127" t="s">
        <v>7921</v>
      </c>
      <c r="B6127" s="1">
        <v>45682</v>
      </c>
      <c r="C6127" t="s">
        <v>966</v>
      </c>
      <c r="D6127" t="s">
        <v>209</v>
      </c>
      <c r="E6127" t="s">
        <v>19</v>
      </c>
      <c r="F6127" t="s">
        <v>20</v>
      </c>
      <c r="G6127" t="s">
        <v>67</v>
      </c>
      <c r="H6127" t="s">
        <v>121</v>
      </c>
      <c r="I6127" t="s">
        <v>122</v>
      </c>
      <c r="J6127">
        <v>1</v>
      </c>
      <c r="K6127">
        <v>13167.84</v>
      </c>
      <c r="L6127">
        <v>0.1</v>
      </c>
      <c r="M6127">
        <v>9763.3700000000008</v>
      </c>
      <c r="N6127" t="s">
        <v>52</v>
      </c>
      <c r="O6127" t="s">
        <v>53</v>
      </c>
      <c r="P6127" t="s">
        <v>71</v>
      </c>
      <c r="Q6127">
        <f>Sales_Data[[#This Row],[Quantity]]*Sales_Data[[#This Row],[Unit_Price]]</f>
        <v>13167.84</v>
      </c>
      <c r="R6127">
        <f>Sales_Data[[#This Row],[Gross_Sales]]*Sales_Data[[#This Row],[Discount]]</f>
        <v>1316.7840000000001</v>
      </c>
      <c r="S6127">
        <f>Sales_Data[[#This Row],[Gross_Sales]]-Sales_Data[[#This Row],[Discount_Amount]]</f>
        <v>11851.056</v>
      </c>
      <c r="T6127">
        <f>Sales_Data[[#This Row],[Net Sales]]-Sales_Data[[#This Row],[Cost]]</f>
        <v>2087.6859999999997</v>
      </c>
      <c r="U6127" s="2">
        <f>Sales_Data[[#This Row],[Profit]]/Sales_Data[[#This Row],[Net Sales]]</f>
        <v>0.17616033541652318</v>
      </c>
      <c r="V6127">
        <f>YEAR(Sales_Data[[#This Row],[Order_Date]])</f>
        <v>2025</v>
      </c>
      <c r="W6127" t="str">
        <f>TEXT(Sales_Data[[#This Row],[Order_Date]],"mmm")</f>
        <v>Jan</v>
      </c>
      <c r="X6127">
        <f>MONTH(Sales_Data[[#This Row],[Order_Date]])</f>
        <v>1</v>
      </c>
      <c r="Y6127" t="str">
        <f>"Q"&amp;ROUNDUP(MONTH(Sales_Data[[#This Row],[Order_Date]])/3,0)</f>
        <v>Q1</v>
      </c>
    </row>
    <row r="6128" spans="1:25" x14ac:dyDescent="0.3">
      <c r="A6128" t="s">
        <v>7922</v>
      </c>
      <c r="B6128" s="1">
        <v>45842</v>
      </c>
      <c r="C6128" t="s">
        <v>3634</v>
      </c>
      <c r="D6128" t="s">
        <v>1452</v>
      </c>
      <c r="E6128" t="s">
        <v>119</v>
      </c>
      <c r="F6128" t="s">
        <v>146</v>
      </c>
      <c r="G6128" t="s">
        <v>41</v>
      </c>
      <c r="H6128" t="s">
        <v>102</v>
      </c>
      <c r="I6128" t="s">
        <v>165</v>
      </c>
      <c r="J6128">
        <v>3</v>
      </c>
      <c r="K6128">
        <v>3023.8</v>
      </c>
      <c r="L6128">
        <v>0.05</v>
      </c>
      <c r="M6128">
        <v>6475.66</v>
      </c>
      <c r="N6128" t="s">
        <v>109</v>
      </c>
      <c r="O6128" t="s">
        <v>35</v>
      </c>
      <c r="P6128" t="s">
        <v>71</v>
      </c>
      <c r="Q6128">
        <f>Sales_Data[[#This Row],[Quantity]]*Sales_Data[[#This Row],[Unit_Price]]</f>
        <v>9071.4000000000015</v>
      </c>
      <c r="R6128">
        <f>Sales_Data[[#This Row],[Gross_Sales]]*Sales_Data[[#This Row],[Discount]]</f>
        <v>453.57000000000011</v>
      </c>
      <c r="S6128">
        <f>Sales_Data[[#This Row],[Gross_Sales]]-Sales_Data[[#This Row],[Discount_Amount]]</f>
        <v>8617.8300000000017</v>
      </c>
      <c r="T6128">
        <f>Sales_Data[[#This Row],[Net Sales]]-Sales_Data[[#This Row],[Cost]]</f>
        <v>2142.1700000000019</v>
      </c>
      <c r="U6128" s="2">
        <f>Sales_Data[[#This Row],[Profit]]/Sales_Data[[#This Row],[Net Sales]]</f>
        <v>0.24857417702600323</v>
      </c>
      <c r="V6128">
        <f>YEAR(Sales_Data[[#This Row],[Order_Date]])</f>
        <v>2025</v>
      </c>
      <c r="W6128" t="str">
        <f>TEXT(Sales_Data[[#This Row],[Order_Date]],"mmm")</f>
        <v>Jul</v>
      </c>
      <c r="X6128">
        <f>MONTH(Sales_Data[[#This Row],[Order_Date]])</f>
        <v>7</v>
      </c>
      <c r="Y6128" t="str">
        <f>"Q"&amp;ROUNDUP(MONTH(Sales_Data[[#This Row],[Order_Date]])/3,0)</f>
        <v>Q3</v>
      </c>
    </row>
    <row r="6129" spans="1:25" x14ac:dyDescent="0.3">
      <c r="A6129" t="s">
        <v>7923</v>
      </c>
      <c r="B6129" s="1">
        <v>45742</v>
      </c>
      <c r="C6129" t="s">
        <v>3433</v>
      </c>
      <c r="D6129" t="s">
        <v>553</v>
      </c>
      <c r="E6129" t="s">
        <v>39</v>
      </c>
      <c r="F6129" t="s">
        <v>405</v>
      </c>
      <c r="G6129" t="s">
        <v>67</v>
      </c>
      <c r="H6129" t="s">
        <v>68</v>
      </c>
      <c r="I6129" t="s">
        <v>97</v>
      </c>
      <c r="J6129">
        <v>2</v>
      </c>
      <c r="K6129">
        <v>1037.7</v>
      </c>
      <c r="L6129">
        <v>0</v>
      </c>
      <c r="M6129">
        <v>1808.24</v>
      </c>
      <c r="N6129" t="s">
        <v>52</v>
      </c>
      <c r="O6129" t="s">
        <v>25</v>
      </c>
      <c r="P6129" t="s">
        <v>44</v>
      </c>
      <c r="Q6129">
        <f>Sales_Data[[#This Row],[Quantity]]*Sales_Data[[#This Row],[Unit_Price]]</f>
        <v>2075.4</v>
      </c>
      <c r="R6129">
        <f>Sales_Data[[#This Row],[Gross_Sales]]*Sales_Data[[#This Row],[Discount]]</f>
        <v>0</v>
      </c>
      <c r="S6129">
        <f>Sales_Data[[#This Row],[Gross_Sales]]-Sales_Data[[#This Row],[Discount_Amount]]</f>
        <v>2075.4</v>
      </c>
      <c r="T6129">
        <f>Sales_Data[[#This Row],[Net Sales]]-Sales_Data[[#This Row],[Cost]]</f>
        <v>267.16000000000008</v>
      </c>
      <c r="U6129" s="2">
        <f>Sales_Data[[#This Row],[Profit]]/Sales_Data[[#This Row],[Net Sales]]</f>
        <v>0.12872699238700977</v>
      </c>
      <c r="V6129">
        <f>YEAR(Sales_Data[[#This Row],[Order_Date]])</f>
        <v>2025</v>
      </c>
      <c r="W6129" t="str">
        <f>TEXT(Sales_Data[[#This Row],[Order_Date]],"mmm")</f>
        <v>Mar</v>
      </c>
      <c r="X6129">
        <f>MONTH(Sales_Data[[#This Row],[Order_Date]])</f>
        <v>3</v>
      </c>
      <c r="Y6129" t="str">
        <f>"Q"&amp;ROUNDUP(MONTH(Sales_Data[[#This Row],[Order_Date]])/3,0)</f>
        <v>Q1</v>
      </c>
    </row>
    <row r="6130" spans="1:25" x14ac:dyDescent="0.3">
      <c r="A6130" t="s">
        <v>7924</v>
      </c>
      <c r="B6130" s="1">
        <v>45712</v>
      </c>
      <c r="C6130" t="s">
        <v>5834</v>
      </c>
      <c r="D6130" t="s">
        <v>183</v>
      </c>
      <c r="E6130" t="s">
        <v>39</v>
      </c>
      <c r="F6130" t="s">
        <v>202</v>
      </c>
      <c r="G6130" t="s">
        <v>21</v>
      </c>
      <c r="H6130" t="s">
        <v>297</v>
      </c>
      <c r="I6130" t="s">
        <v>297</v>
      </c>
      <c r="J6130">
        <v>3</v>
      </c>
      <c r="K6130">
        <v>6304.79</v>
      </c>
      <c r="L6130">
        <v>0.05</v>
      </c>
      <c r="M6130">
        <v>12852.18</v>
      </c>
      <c r="N6130" t="s">
        <v>52</v>
      </c>
      <c r="O6130" t="s">
        <v>35</v>
      </c>
      <c r="P6130" t="s">
        <v>44</v>
      </c>
      <c r="Q6130">
        <f>Sales_Data[[#This Row],[Quantity]]*Sales_Data[[#This Row],[Unit_Price]]</f>
        <v>18914.37</v>
      </c>
      <c r="R6130">
        <f>Sales_Data[[#This Row],[Gross_Sales]]*Sales_Data[[#This Row],[Discount]]</f>
        <v>945.71849999999995</v>
      </c>
      <c r="S6130">
        <f>Sales_Data[[#This Row],[Gross_Sales]]-Sales_Data[[#This Row],[Discount_Amount]]</f>
        <v>17968.6515</v>
      </c>
      <c r="T6130">
        <f>Sales_Data[[#This Row],[Net Sales]]-Sales_Data[[#This Row],[Cost]]</f>
        <v>5116.4714999999997</v>
      </c>
      <c r="U6130" s="2">
        <f>Sales_Data[[#This Row],[Profit]]/Sales_Data[[#This Row],[Net Sales]]</f>
        <v>0.28474432263322597</v>
      </c>
      <c r="V6130">
        <f>YEAR(Sales_Data[[#This Row],[Order_Date]])</f>
        <v>2025</v>
      </c>
      <c r="W6130" t="str">
        <f>TEXT(Sales_Data[[#This Row],[Order_Date]],"mmm")</f>
        <v>Feb</v>
      </c>
      <c r="X6130">
        <f>MONTH(Sales_Data[[#This Row],[Order_Date]])</f>
        <v>2</v>
      </c>
      <c r="Y6130" t="str">
        <f>"Q"&amp;ROUNDUP(MONTH(Sales_Data[[#This Row],[Order_Date]])/3,0)</f>
        <v>Q1</v>
      </c>
    </row>
    <row r="6131" spans="1:25" x14ac:dyDescent="0.3">
      <c r="A6131" t="s">
        <v>7925</v>
      </c>
      <c r="B6131" s="1">
        <v>45908</v>
      </c>
      <c r="C6131" t="s">
        <v>4115</v>
      </c>
      <c r="D6131" t="s">
        <v>511</v>
      </c>
      <c r="E6131" t="s">
        <v>48</v>
      </c>
      <c r="F6131" t="s">
        <v>126</v>
      </c>
      <c r="G6131" t="s">
        <v>41</v>
      </c>
      <c r="H6131" t="s">
        <v>42</v>
      </c>
      <c r="I6131" t="s">
        <v>82</v>
      </c>
      <c r="J6131">
        <v>1</v>
      </c>
      <c r="K6131">
        <v>44496.86</v>
      </c>
      <c r="L6131">
        <v>0.05</v>
      </c>
      <c r="M6131">
        <v>29125.29</v>
      </c>
      <c r="N6131" t="s">
        <v>109</v>
      </c>
      <c r="O6131" t="s">
        <v>35</v>
      </c>
      <c r="P6131" t="s">
        <v>71</v>
      </c>
      <c r="Q6131">
        <f>Sales_Data[[#This Row],[Quantity]]*Sales_Data[[#This Row],[Unit_Price]]</f>
        <v>44496.86</v>
      </c>
      <c r="R6131">
        <f>Sales_Data[[#This Row],[Gross_Sales]]*Sales_Data[[#This Row],[Discount]]</f>
        <v>2224.8430000000003</v>
      </c>
      <c r="S6131">
        <f>Sales_Data[[#This Row],[Gross_Sales]]-Sales_Data[[#This Row],[Discount_Amount]]</f>
        <v>42272.017</v>
      </c>
      <c r="T6131">
        <f>Sales_Data[[#This Row],[Net Sales]]-Sales_Data[[#This Row],[Cost]]</f>
        <v>13146.726999999999</v>
      </c>
      <c r="U6131" s="2">
        <f>Sales_Data[[#This Row],[Profit]]/Sales_Data[[#This Row],[Net Sales]]</f>
        <v>0.3110030685311278</v>
      </c>
      <c r="V6131">
        <f>YEAR(Sales_Data[[#This Row],[Order_Date]])</f>
        <v>2025</v>
      </c>
      <c r="W6131" t="str">
        <f>TEXT(Sales_Data[[#This Row],[Order_Date]],"mmm")</f>
        <v>Sep</v>
      </c>
      <c r="X6131">
        <f>MONTH(Sales_Data[[#This Row],[Order_Date]])</f>
        <v>9</v>
      </c>
      <c r="Y6131" t="str">
        <f>"Q"&amp;ROUNDUP(MONTH(Sales_Data[[#This Row],[Order_Date]])/3,0)</f>
        <v>Q3</v>
      </c>
    </row>
    <row r="6132" spans="1:25" x14ac:dyDescent="0.3">
      <c r="A6132" t="s">
        <v>7926</v>
      </c>
      <c r="B6132" s="1">
        <v>45801</v>
      </c>
      <c r="C6132" t="s">
        <v>2973</v>
      </c>
      <c r="D6132" t="s">
        <v>1004</v>
      </c>
      <c r="E6132" t="s">
        <v>30</v>
      </c>
      <c r="F6132" t="s">
        <v>210</v>
      </c>
      <c r="G6132" t="s">
        <v>21</v>
      </c>
      <c r="H6132" t="s">
        <v>22</v>
      </c>
      <c r="I6132" t="s">
        <v>62</v>
      </c>
      <c r="J6132">
        <v>1</v>
      </c>
      <c r="K6132">
        <v>3328.52</v>
      </c>
      <c r="L6132">
        <v>0.2</v>
      </c>
      <c r="M6132">
        <v>2341.61</v>
      </c>
      <c r="N6132" t="s">
        <v>70</v>
      </c>
      <c r="O6132" t="s">
        <v>35</v>
      </c>
      <c r="P6132" t="s">
        <v>26</v>
      </c>
      <c r="Q6132">
        <f>Sales_Data[[#This Row],[Quantity]]*Sales_Data[[#This Row],[Unit_Price]]</f>
        <v>3328.52</v>
      </c>
      <c r="R6132">
        <f>Sales_Data[[#This Row],[Gross_Sales]]*Sales_Data[[#This Row],[Discount]]</f>
        <v>665.70400000000006</v>
      </c>
      <c r="S6132">
        <f>Sales_Data[[#This Row],[Gross_Sales]]-Sales_Data[[#This Row],[Discount_Amount]]</f>
        <v>2662.8159999999998</v>
      </c>
      <c r="T6132">
        <f>Sales_Data[[#This Row],[Net Sales]]-Sales_Data[[#This Row],[Cost]]</f>
        <v>321.20599999999968</v>
      </c>
      <c r="U6132" s="2">
        <f>Sales_Data[[#This Row],[Profit]]/Sales_Data[[#This Row],[Net Sales]]</f>
        <v>0.12062643457152117</v>
      </c>
      <c r="V6132">
        <f>YEAR(Sales_Data[[#This Row],[Order_Date]])</f>
        <v>2025</v>
      </c>
      <c r="W6132" t="str">
        <f>TEXT(Sales_Data[[#This Row],[Order_Date]],"mmm")</f>
        <v>May</v>
      </c>
      <c r="X6132">
        <f>MONTH(Sales_Data[[#This Row],[Order_Date]])</f>
        <v>5</v>
      </c>
      <c r="Y6132" t="str">
        <f>"Q"&amp;ROUNDUP(MONTH(Sales_Data[[#This Row],[Order_Date]])/3,0)</f>
        <v>Q2</v>
      </c>
    </row>
    <row r="6133" spans="1:25" x14ac:dyDescent="0.3">
      <c r="A6133" t="s">
        <v>7927</v>
      </c>
      <c r="B6133" s="1">
        <v>46008</v>
      </c>
      <c r="C6133" t="s">
        <v>1417</v>
      </c>
      <c r="D6133" t="s">
        <v>1171</v>
      </c>
      <c r="E6133" t="s">
        <v>30</v>
      </c>
      <c r="F6133" t="s">
        <v>210</v>
      </c>
      <c r="G6133" t="s">
        <v>32</v>
      </c>
      <c r="H6133" t="s">
        <v>50</v>
      </c>
      <c r="I6133" t="s">
        <v>58</v>
      </c>
      <c r="J6133">
        <v>1</v>
      </c>
      <c r="K6133">
        <v>529.79</v>
      </c>
      <c r="L6133">
        <v>0.05</v>
      </c>
      <c r="M6133">
        <v>354.34</v>
      </c>
      <c r="N6133" t="s">
        <v>52</v>
      </c>
      <c r="O6133" t="s">
        <v>25</v>
      </c>
      <c r="P6133" t="s">
        <v>44</v>
      </c>
      <c r="Q6133">
        <f>Sales_Data[[#This Row],[Quantity]]*Sales_Data[[#This Row],[Unit_Price]]</f>
        <v>529.79</v>
      </c>
      <c r="R6133">
        <f>Sales_Data[[#This Row],[Gross_Sales]]*Sales_Data[[#This Row],[Discount]]</f>
        <v>26.4895</v>
      </c>
      <c r="S6133">
        <f>Sales_Data[[#This Row],[Gross_Sales]]-Sales_Data[[#This Row],[Discount_Amount]]</f>
        <v>503.30049999999994</v>
      </c>
      <c r="T6133">
        <f>Sales_Data[[#This Row],[Net Sales]]-Sales_Data[[#This Row],[Cost]]</f>
        <v>148.96049999999997</v>
      </c>
      <c r="U6133" s="2">
        <f>Sales_Data[[#This Row],[Profit]]/Sales_Data[[#This Row],[Net Sales]]</f>
        <v>0.29596731972251167</v>
      </c>
      <c r="V6133">
        <f>YEAR(Sales_Data[[#This Row],[Order_Date]])</f>
        <v>2025</v>
      </c>
      <c r="W6133" t="str">
        <f>TEXT(Sales_Data[[#This Row],[Order_Date]],"mmm")</f>
        <v>Dec</v>
      </c>
      <c r="X6133">
        <f>MONTH(Sales_Data[[#This Row],[Order_Date]])</f>
        <v>12</v>
      </c>
      <c r="Y6133" t="str">
        <f>"Q"&amp;ROUNDUP(MONTH(Sales_Data[[#This Row],[Order_Date]])/3,0)</f>
        <v>Q4</v>
      </c>
    </row>
    <row r="6134" spans="1:25" x14ac:dyDescent="0.3">
      <c r="A6134" t="s">
        <v>7928</v>
      </c>
      <c r="B6134" s="1">
        <v>45824</v>
      </c>
      <c r="C6134" t="s">
        <v>2971</v>
      </c>
      <c r="D6134" t="s">
        <v>1452</v>
      </c>
      <c r="E6134" t="s">
        <v>39</v>
      </c>
      <c r="F6134" t="s">
        <v>405</v>
      </c>
      <c r="G6134" t="s">
        <v>67</v>
      </c>
      <c r="H6134" t="s">
        <v>88</v>
      </c>
      <c r="I6134" t="s">
        <v>157</v>
      </c>
      <c r="J6134">
        <v>2</v>
      </c>
      <c r="K6134">
        <v>5797.96</v>
      </c>
      <c r="L6134">
        <v>0</v>
      </c>
      <c r="M6134">
        <v>8393.99</v>
      </c>
      <c r="N6134" t="s">
        <v>52</v>
      </c>
      <c r="O6134" t="s">
        <v>25</v>
      </c>
      <c r="P6134" t="s">
        <v>71</v>
      </c>
      <c r="Q6134">
        <f>Sales_Data[[#This Row],[Quantity]]*Sales_Data[[#This Row],[Unit_Price]]</f>
        <v>11595.92</v>
      </c>
      <c r="R6134">
        <f>Sales_Data[[#This Row],[Gross_Sales]]*Sales_Data[[#This Row],[Discount]]</f>
        <v>0</v>
      </c>
      <c r="S6134">
        <f>Sales_Data[[#This Row],[Gross_Sales]]-Sales_Data[[#This Row],[Discount_Amount]]</f>
        <v>11595.92</v>
      </c>
      <c r="T6134">
        <f>Sales_Data[[#This Row],[Net Sales]]-Sales_Data[[#This Row],[Cost]]</f>
        <v>3201.9300000000003</v>
      </c>
      <c r="U6134" s="2">
        <f>Sales_Data[[#This Row],[Profit]]/Sales_Data[[#This Row],[Net Sales]]</f>
        <v>0.27612556830333429</v>
      </c>
      <c r="V6134">
        <f>YEAR(Sales_Data[[#This Row],[Order_Date]])</f>
        <v>2025</v>
      </c>
      <c r="W6134" t="str">
        <f>TEXT(Sales_Data[[#This Row],[Order_Date]],"mmm")</f>
        <v>Jun</v>
      </c>
      <c r="X6134">
        <f>MONTH(Sales_Data[[#This Row],[Order_Date]])</f>
        <v>6</v>
      </c>
      <c r="Y6134" t="str">
        <f>"Q"&amp;ROUNDUP(MONTH(Sales_Data[[#This Row],[Order_Date]])/3,0)</f>
        <v>Q2</v>
      </c>
    </row>
    <row r="6135" spans="1:25" x14ac:dyDescent="0.3">
      <c r="A6135" t="s">
        <v>7929</v>
      </c>
      <c r="B6135" s="1">
        <v>45881</v>
      </c>
      <c r="C6135" t="s">
        <v>802</v>
      </c>
      <c r="D6135" t="s">
        <v>589</v>
      </c>
      <c r="E6135" t="s">
        <v>48</v>
      </c>
      <c r="F6135" t="s">
        <v>49</v>
      </c>
      <c r="G6135" t="s">
        <v>21</v>
      </c>
      <c r="H6135" t="s">
        <v>127</v>
      </c>
      <c r="I6135" t="s">
        <v>314</v>
      </c>
      <c r="J6135">
        <v>2</v>
      </c>
      <c r="K6135">
        <v>37444.44</v>
      </c>
      <c r="L6135">
        <v>0.05</v>
      </c>
      <c r="M6135">
        <v>44290.17</v>
      </c>
      <c r="N6135" t="s">
        <v>52</v>
      </c>
      <c r="O6135" t="s">
        <v>53</v>
      </c>
      <c r="P6135" t="s">
        <v>44</v>
      </c>
      <c r="Q6135">
        <f>Sales_Data[[#This Row],[Quantity]]*Sales_Data[[#This Row],[Unit_Price]]</f>
        <v>74888.88</v>
      </c>
      <c r="R6135">
        <f>Sales_Data[[#This Row],[Gross_Sales]]*Sales_Data[[#This Row],[Discount]]</f>
        <v>3744.4440000000004</v>
      </c>
      <c r="S6135">
        <f>Sales_Data[[#This Row],[Gross_Sales]]-Sales_Data[[#This Row],[Discount_Amount]]</f>
        <v>71144.436000000002</v>
      </c>
      <c r="T6135">
        <f>Sales_Data[[#This Row],[Net Sales]]-Sales_Data[[#This Row],[Cost]]</f>
        <v>26854.266000000003</v>
      </c>
      <c r="U6135" s="2">
        <f>Sales_Data[[#This Row],[Profit]]/Sales_Data[[#This Row],[Net Sales]]</f>
        <v>0.37746122549906785</v>
      </c>
      <c r="V6135">
        <f>YEAR(Sales_Data[[#This Row],[Order_Date]])</f>
        <v>2025</v>
      </c>
      <c r="W6135" t="str">
        <f>TEXT(Sales_Data[[#This Row],[Order_Date]],"mmm")</f>
        <v>Aug</v>
      </c>
      <c r="X6135">
        <f>MONTH(Sales_Data[[#This Row],[Order_Date]])</f>
        <v>8</v>
      </c>
      <c r="Y6135" t="str">
        <f>"Q"&amp;ROUNDUP(MONTH(Sales_Data[[#This Row],[Order_Date]])/3,0)</f>
        <v>Q3</v>
      </c>
    </row>
    <row r="6136" spans="1:25" x14ac:dyDescent="0.3">
      <c r="A6136" t="s">
        <v>7930</v>
      </c>
      <c r="B6136" s="1">
        <v>45877</v>
      </c>
      <c r="C6136" t="s">
        <v>526</v>
      </c>
      <c r="D6136" t="s">
        <v>244</v>
      </c>
      <c r="E6136" t="s">
        <v>19</v>
      </c>
      <c r="F6136" t="s">
        <v>20</v>
      </c>
      <c r="G6136" t="s">
        <v>67</v>
      </c>
      <c r="H6136" t="s">
        <v>88</v>
      </c>
      <c r="I6136" t="s">
        <v>89</v>
      </c>
      <c r="J6136">
        <v>1</v>
      </c>
      <c r="K6136">
        <v>15368.4</v>
      </c>
      <c r="L6136">
        <v>0.05</v>
      </c>
      <c r="M6136">
        <v>9855.2099999999991</v>
      </c>
      <c r="N6136" t="s">
        <v>24</v>
      </c>
      <c r="O6136" t="s">
        <v>35</v>
      </c>
      <c r="P6136" t="s">
        <v>44</v>
      </c>
      <c r="Q6136">
        <f>Sales_Data[[#This Row],[Quantity]]*Sales_Data[[#This Row],[Unit_Price]]</f>
        <v>15368.4</v>
      </c>
      <c r="R6136">
        <f>Sales_Data[[#This Row],[Gross_Sales]]*Sales_Data[[#This Row],[Discount]]</f>
        <v>768.42000000000007</v>
      </c>
      <c r="S6136">
        <f>Sales_Data[[#This Row],[Gross_Sales]]-Sales_Data[[#This Row],[Discount_Amount]]</f>
        <v>14599.98</v>
      </c>
      <c r="T6136">
        <f>Sales_Data[[#This Row],[Net Sales]]-Sales_Data[[#This Row],[Cost]]</f>
        <v>4744.7700000000004</v>
      </c>
      <c r="U6136" s="2">
        <f>Sales_Data[[#This Row],[Profit]]/Sales_Data[[#This Row],[Net Sales]]</f>
        <v>0.32498469175985178</v>
      </c>
      <c r="V6136">
        <f>YEAR(Sales_Data[[#This Row],[Order_Date]])</f>
        <v>2025</v>
      </c>
      <c r="W6136" t="str">
        <f>TEXT(Sales_Data[[#This Row],[Order_Date]],"mmm")</f>
        <v>Aug</v>
      </c>
      <c r="X6136">
        <f>MONTH(Sales_Data[[#This Row],[Order_Date]])</f>
        <v>8</v>
      </c>
      <c r="Y6136" t="str">
        <f>"Q"&amp;ROUNDUP(MONTH(Sales_Data[[#This Row],[Order_Date]])/3,0)</f>
        <v>Q3</v>
      </c>
    </row>
    <row r="6137" spans="1:25" x14ac:dyDescent="0.3">
      <c r="A6137" t="s">
        <v>7931</v>
      </c>
      <c r="B6137" s="1">
        <v>45836</v>
      </c>
      <c r="C6137" t="s">
        <v>2468</v>
      </c>
      <c r="D6137" t="s">
        <v>205</v>
      </c>
      <c r="E6137" t="s">
        <v>30</v>
      </c>
      <c r="F6137" t="s">
        <v>101</v>
      </c>
      <c r="G6137" t="s">
        <v>41</v>
      </c>
      <c r="H6137" t="s">
        <v>171</v>
      </c>
      <c r="I6137" t="s">
        <v>191</v>
      </c>
      <c r="J6137">
        <v>2</v>
      </c>
      <c r="K6137">
        <v>4879.17</v>
      </c>
      <c r="L6137">
        <v>0.1</v>
      </c>
      <c r="M6137">
        <v>7216.3</v>
      </c>
      <c r="N6137" t="s">
        <v>52</v>
      </c>
      <c r="O6137" t="s">
        <v>53</v>
      </c>
      <c r="P6137" t="s">
        <v>44</v>
      </c>
      <c r="Q6137">
        <f>Sales_Data[[#This Row],[Quantity]]*Sales_Data[[#This Row],[Unit_Price]]</f>
        <v>9758.34</v>
      </c>
      <c r="R6137">
        <f>Sales_Data[[#This Row],[Gross_Sales]]*Sales_Data[[#This Row],[Discount]]</f>
        <v>975.83400000000006</v>
      </c>
      <c r="S6137">
        <f>Sales_Data[[#This Row],[Gross_Sales]]-Sales_Data[[#This Row],[Discount_Amount]]</f>
        <v>8782.5059999999994</v>
      </c>
      <c r="T6137">
        <f>Sales_Data[[#This Row],[Net Sales]]-Sales_Data[[#This Row],[Cost]]</f>
        <v>1566.2059999999992</v>
      </c>
      <c r="U6137" s="2">
        <f>Sales_Data[[#This Row],[Profit]]/Sales_Data[[#This Row],[Net Sales]]</f>
        <v>0.17833247139256145</v>
      </c>
      <c r="V6137">
        <f>YEAR(Sales_Data[[#This Row],[Order_Date]])</f>
        <v>2025</v>
      </c>
      <c r="W6137" t="str">
        <f>TEXT(Sales_Data[[#This Row],[Order_Date]],"mmm")</f>
        <v>Jun</v>
      </c>
      <c r="X6137">
        <f>MONTH(Sales_Data[[#This Row],[Order_Date]])</f>
        <v>6</v>
      </c>
      <c r="Y6137" t="str">
        <f>"Q"&amp;ROUNDUP(MONTH(Sales_Data[[#This Row],[Order_Date]])/3,0)</f>
        <v>Q2</v>
      </c>
    </row>
    <row r="6138" spans="1:25" x14ac:dyDescent="0.3">
      <c r="A6138" t="s">
        <v>7932</v>
      </c>
      <c r="B6138" s="1">
        <v>45776</v>
      </c>
      <c r="C6138" t="s">
        <v>1403</v>
      </c>
      <c r="D6138" t="s">
        <v>1171</v>
      </c>
      <c r="E6138" t="s">
        <v>39</v>
      </c>
      <c r="F6138" t="s">
        <v>96</v>
      </c>
      <c r="G6138" t="s">
        <v>67</v>
      </c>
      <c r="H6138" t="s">
        <v>88</v>
      </c>
      <c r="I6138" t="s">
        <v>157</v>
      </c>
      <c r="J6138">
        <v>2</v>
      </c>
      <c r="K6138">
        <v>6716.86</v>
      </c>
      <c r="L6138">
        <v>0.05</v>
      </c>
      <c r="M6138">
        <v>10253.67</v>
      </c>
      <c r="N6138" t="s">
        <v>52</v>
      </c>
      <c r="O6138" t="s">
        <v>35</v>
      </c>
      <c r="P6138" t="s">
        <v>71</v>
      </c>
      <c r="Q6138">
        <f>Sales_Data[[#This Row],[Quantity]]*Sales_Data[[#This Row],[Unit_Price]]</f>
        <v>13433.72</v>
      </c>
      <c r="R6138">
        <f>Sales_Data[[#This Row],[Gross_Sales]]*Sales_Data[[#This Row],[Discount]]</f>
        <v>671.68600000000004</v>
      </c>
      <c r="S6138">
        <f>Sales_Data[[#This Row],[Gross_Sales]]-Sales_Data[[#This Row],[Discount_Amount]]</f>
        <v>12762.034</v>
      </c>
      <c r="T6138">
        <f>Sales_Data[[#This Row],[Net Sales]]-Sales_Data[[#This Row],[Cost]]</f>
        <v>2508.3639999999996</v>
      </c>
      <c r="U6138" s="2">
        <f>Sales_Data[[#This Row],[Profit]]/Sales_Data[[#This Row],[Net Sales]]</f>
        <v>0.1965489200232502</v>
      </c>
      <c r="V6138">
        <f>YEAR(Sales_Data[[#This Row],[Order_Date]])</f>
        <v>2025</v>
      </c>
      <c r="W6138" t="str">
        <f>TEXT(Sales_Data[[#This Row],[Order_Date]],"mmm")</f>
        <v>Apr</v>
      </c>
      <c r="X6138">
        <f>MONTH(Sales_Data[[#This Row],[Order_Date]])</f>
        <v>4</v>
      </c>
      <c r="Y6138" t="str">
        <f>"Q"&amp;ROUNDUP(MONTH(Sales_Data[[#This Row],[Order_Date]])/3,0)</f>
        <v>Q2</v>
      </c>
    </row>
    <row r="6139" spans="1:25" x14ac:dyDescent="0.3">
      <c r="A6139" t="s">
        <v>7933</v>
      </c>
      <c r="B6139" s="1">
        <v>45922</v>
      </c>
      <c r="C6139" t="s">
        <v>411</v>
      </c>
      <c r="D6139" t="s">
        <v>1026</v>
      </c>
      <c r="E6139" t="s">
        <v>30</v>
      </c>
      <c r="F6139" t="s">
        <v>156</v>
      </c>
      <c r="G6139" t="s">
        <v>41</v>
      </c>
      <c r="H6139" t="s">
        <v>147</v>
      </c>
      <c r="I6139" t="s">
        <v>369</v>
      </c>
      <c r="J6139">
        <v>1</v>
      </c>
      <c r="K6139">
        <v>4316.42</v>
      </c>
      <c r="L6139">
        <v>0.1</v>
      </c>
      <c r="M6139">
        <v>2813.56</v>
      </c>
      <c r="N6139" t="s">
        <v>83</v>
      </c>
      <c r="O6139" t="s">
        <v>35</v>
      </c>
      <c r="P6139" t="s">
        <v>71</v>
      </c>
      <c r="Q6139">
        <f>Sales_Data[[#This Row],[Quantity]]*Sales_Data[[#This Row],[Unit_Price]]</f>
        <v>4316.42</v>
      </c>
      <c r="R6139">
        <f>Sales_Data[[#This Row],[Gross_Sales]]*Sales_Data[[#This Row],[Discount]]</f>
        <v>431.64200000000005</v>
      </c>
      <c r="S6139">
        <f>Sales_Data[[#This Row],[Gross_Sales]]-Sales_Data[[#This Row],[Discount_Amount]]</f>
        <v>3884.7780000000002</v>
      </c>
      <c r="T6139">
        <f>Sales_Data[[#This Row],[Net Sales]]-Sales_Data[[#This Row],[Cost]]</f>
        <v>1071.2180000000003</v>
      </c>
      <c r="U6139" s="2">
        <f>Sales_Data[[#This Row],[Profit]]/Sales_Data[[#This Row],[Net Sales]]</f>
        <v>0.27574754593441381</v>
      </c>
      <c r="V6139">
        <f>YEAR(Sales_Data[[#This Row],[Order_Date]])</f>
        <v>2025</v>
      </c>
      <c r="W6139" t="str">
        <f>TEXT(Sales_Data[[#This Row],[Order_Date]],"mmm")</f>
        <v>Sep</v>
      </c>
      <c r="X6139">
        <f>MONTH(Sales_Data[[#This Row],[Order_Date]])</f>
        <v>9</v>
      </c>
      <c r="Y6139" t="str">
        <f>"Q"&amp;ROUNDUP(MONTH(Sales_Data[[#This Row],[Order_Date]])/3,0)</f>
        <v>Q3</v>
      </c>
    </row>
    <row r="6140" spans="1:25" x14ac:dyDescent="0.3">
      <c r="A6140" t="s">
        <v>7934</v>
      </c>
      <c r="B6140" s="1">
        <v>45807</v>
      </c>
      <c r="C6140" t="s">
        <v>2780</v>
      </c>
      <c r="D6140" t="s">
        <v>381</v>
      </c>
      <c r="E6140" t="s">
        <v>39</v>
      </c>
      <c r="F6140" t="s">
        <v>107</v>
      </c>
      <c r="G6140" t="s">
        <v>21</v>
      </c>
      <c r="H6140" t="s">
        <v>127</v>
      </c>
      <c r="I6140" t="s">
        <v>128</v>
      </c>
      <c r="J6140">
        <v>1</v>
      </c>
      <c r="K6140">
        <v>472.25</v>
      </c>
      <c r="L6140">
        <v>0.15</v>
      </c>
      <c r="M6140">
        <v>344.72</v>
      </c>
      <c r="N6140" t="s">
        <v>52</v>
      </c>
      <c r="O6140" t="s">
        <v>25</v>
      </c>
      <c r="P6140" t="s">
        <v>71</v>
      </c>
      <c r="Q6140">
        <f>Sales_Data[[#This Row],[Quantity]]*Sales_Data[[#This Row],[Unit_Price]]</f>
        <v>472.25</v>
      </c>
      <c r="R6140">
        <f>Sales_Data[[#This Row],[Gross_Sales]]*Sales_Data[[#This Row],[Discount]]</f>
        <v>70.837499999999991</v>
      </c>
      <c r="S6140">
        <f>Sales_Data[[#This Row],[Gross_Sales]]-Sales_Data[[#This Row],[Discount_Amount]]</f>
        <v>401.41250000000002</v>
      </c>
      <c r="T6140">
        <f>Sales_Data[[#This Row],[Net Sales]]-Sales_Data[[#This Row],[Cost]]</f>
        <v>56.692499999999995</v>
      </c>
      <c r="U6140" s="2">
        <f>Sales_Data[[#This Row],[Profit]]/Sales_Data[[#This Row],[Net Sales]]</f>
        <v>0.14123252265437672</v>
      </c>
      <c r="V6140">
        <f>YEAR(Sales_Data[[#This Row],[Order_Date]])</f>
        <v>2025</v>
      </c>
      <c r="W6140" t="str">
        <f>TEXT(Sales_Data[[#This Row],[Order_Date]],"mmm")</f>
        <v>May</v>
      </c>
      <c r="X6140">
        <f>MONTH(Sales_Data[[#This Row],[Order_Date]])</f>
        <v>5</v>
      </c>
      <c r="Y6140" t="str">
        <f>"Q"&amp;ROUNDUP(MONTH(Sales_Data[[#This Row],[Order_Date]])/3,0)</f>
        <v>Q2</v>
      </c>
    </row>
    <row r="6141" spans="1:25" x14ac:dyDescent="0.3">
      <c r="A6141" t="s">
        <v>7935</v>
      </c>
      <c r="B6141" s="1">
        <v>45872</v>
      </c>
      <c r="C6141" t="s">
        <v>4454</v>
      </c>
      <c r="D6141" t="s">
        <v>244</v>
      </c>
      <c r="E6141" t="s">
        <v>19</v>
      </c>
      <c r="F6141" t="s">
        <v>20</v>
      </c>
      <c r="G6141" t="s">
        <v>67</v>
      </c>
      <c r="H6141" t="s">
        <v>88</v>
      </c>
      <c r="I6141" t="s">
        <v>89</v>
      </c>
      <c r="J6141">
        <v>1</v>
      </c>
      <c r="K6141">
        <v>16023.08</v>
      </c>
      <c r="L6141">
        <v>0</v>
      </c>
      <c r="M6141">
        <v>12197.67</v>
      </c>
      <c r="N6141" t="s">
        <v>24</v>
      </c>
      <c r="O6141" t="s">
        <v>35</v>
      </c>
      <c r="P6141" t="s">
        <v>44</v>
      </c>
      <c r="Q6141">
        <f>Sales_Data[[#This Row],[Quantity]]*Sales_Data[[#This Row],[Unit_Price]]</f>
        <v>16023.08</v>
      </c>
      <c r="R6141">
        <f>Sales_Data[[#This Row],[Gross_Sales]]*Sales_Data[[#This Row],[Discount]]</f>
        <v>0</v>
      </c>
      <c r="S6141">
        <f>Sales_Data[[#This Row],[Gross_Sales]]-Sales_Data[[#This Row],[Discount_Amount]]</f>
        <v>16023.08</v>
      </c>
      <c r="T6141">
        <f>Sales_Data[[#This Row],[Net Sales]]-Sales_Data[[#This Row],[Cost]]</f>
        <v>3825.41</v>
      </c>
      <c r="U6141" s="2">
        <f>Sales_Data[[#This Row],[Profit]]/Sales_Data[[#This Row],[Net Sales]]</f>
        <v>0.23874373715914793</v>
      </c>
      <c r="V6141">
        <f>YEAR(Sales_Data[[#This Row],[Order_Date]])</f>
        <v>2025</v>
      </c>
      <c r="W6141" t="str">
        <f>TEXT(Sales_Data[[#This Row],[Order_Date]],"mmm")</f>
        <v>Aug</v>
      </c>
      <c r="X6141">
        <f>MONTH(Sales_Data[[#This Row],[Order_Date]])</f>
        <v>8</v>
      </c>
      <c r="Y6141" t="str">
        <f>"Q"&amp;ROUNDUP(MONTH(Sales_Data[[#This Row],[Order_Date]])/3,0)</f>
        <v>Q3</v>
      </c>
    </row>
    <row r="6142" spans="1:25" x14ac:dyDescent="0.3">
      <c r="A6142" t="s">
        <v>7936</v>
      </c>
      <c r="B6142" s="1">
        <v>45854</v>
      </c>
      <c r="C6142" t="s">
        <v>1708</v>
      </c>
      <c r="D6142" t="s">
        <v>317</v>
      </c>
      <c r="E6142" t="s">
        <v>30</v>
      </c>
      <c r="F6142" t="s">
        <v>31</v>
      </c>
      <c r="G6142" t="s">
        <v>41</v>
      </c>
      <c r="H6142" t="s">
        <v>102</v>
      </c>
      <c r="I6142" t="s">
        <v>165</v>
      </c>
      <c r="J6142">
        <v>1</v>
      </c>
      <c r="K6142">
        <v>606.54999999999995</v>
      </c>
      <c r="L6142">
        <v>0.1</v>
      </c>
      <c r="M6142">
        <v>427.73</v>
      </c>
      <c r="N6142" t="s">
        <v>70</v>
      </c>
      <c r="O6142" t="s">
        <v>35</v>
      </c>
      <c r="P6142" t="s">
        <v>44</v>
      </c>
      <c r="Q6142">
        <f>Sales_Data[[#This Row],[Quantity]]*Sales_Data[[#This Row],[Unit_Price]]</f>
        <v>606.54999999999995</v>
      </c>
      <c r="R6142">
        <f>Sales_Data[[#This Row],[Gross_Sales]]*Sales_Data[[#This Row],[Discount]]</f>
        <v>60.655000000000001</v>
      </c>
      <c r="S6142">
        <f>Sales_Data[[#This Row],[Gross_Sales]]-Sales_Data[[#This Row],[Discount_Amount]]</f>
        <v>545.89499999999998</v>
      </c>
      <c r="T6142">
        <f>Sales_Data[[#This Row],[Net Sales]]-Sales_Data[[#This Row],[Cost]]</f>
        <v>118.16499999999996</v>
      </c>
      <c r="U6142" s="2">
        <f>Sales_Data[[#This Row],[Profit]]/Sales_Data[[#This Row],[Net Sales]]</f>
        <v>0.21646104104269129</v>
      </c>
      <c r="V6142">
        <f>YEAR(Sales_Data[[#This Row],[Order_Date]])</f>
        <v>2025</v>
      </c>
      <c r="W6142" t="str">
        <f>TEXT(Sales_Data[[#This Row],[Order_Date]],"mmm")</f>
        <v>Jul</v>
      </c>
      <c r="X6142">
        <f>MONTH(Sales_Data[[#This Row],[Order_Date]])</f>
        <v>7</v>
      </c>
      <c r="Y6142" t="str">
        <f>"Q"&amp;ROUNDUP(MONTH(Sales_Data[[#This Row],[Order_Date]])/3,0)</f>
        <v>Q3</v>
      </c>
    </row>
    <row r="6143" spans="1:25" x14ac:dyDescent="0.3">
      <c r="A6143" t="s">
        <v>7937</v>
      </c>
      <c r="B6143" s="1">
        <v>45699</v>
      </c>
      <c r="C6143" t="s">
        <v>3926</v>
      </c>
      <c r="D6143" t="s">
        <v>1650</v>
      </c>
      <c r="E6143" t="s">
        <v>48</v>
      </c>
      <c r="F6143" t="s">
        <v>152</v>
      </c>
      <c r="G6143" t="s">
        <v>21</v>
      </c>
      <c r="H6143" t="s">
        <v>297</v>
      </c>
      <c r="I6143" t="s">
        <v>297</v>
      </c>
      <c r="J6143">
        <v>2</v>
      </c>
      <c r="K6143">
        <v>55550.82</v>
      </c>
      <c r="L6143">
        <v>0.15</v>
      </c>
      <c r="M6143">
        <v>78279.75</v>
      </c>
      <c r="N6143" t="s">
        <v>52</v>
      </c>
      <c r="O6143" t="s">
        <v>53</v>
      </c>
      <c r="P6143" t="s">
        <v>44</v>
      </c>
      <c r="Q6143">
        <f>Sales_Data[[#This Row],[Quantity]]*Sales_Data[[#This Row],[Unit_Price]]</f>
        <v>111101.64</v>
      </c>
      <c r="R6143">
        <f>Sales_Data[[#This Row],[Gross_Sales]]*Sales_Data[[#This Row],[Discount]]</f>
        <v>16665.245999999999</v>
      </c>
      <c r="S6143">
        <f>Sales_Data[[#This Row],[Gross_Sales]]-Sales_Data[[#This Row],[Discount_Amount]]</f>
        <v>94436.394</v>
      </c>
      <c r="T6143">
        <f>Sales_Data[[#This Row],[Net Sales]]-Sales_Data[[#This Row],[Cost]]</f>
        <v>16156.644</v>
      </c>
      <c r="U6143" s="2">
        <f>Sales_Data[[#This Row],[Profit]]/Sales_Data[[#This Row],[Net Sales]]</f>
        <v>0.17108493151485646</v>
      </c>
      <c r="V6143">
        <f>YEAR(Sales_Data[[#This Row],[Order_Date]])</f>
        <v>2025</v>
      </c>
      <c r="W6143" t="str">
        <f>TEXT(Sales_Data[[#This Row],[Order_Date]],"mmm")</f>
        <v>Feb</v>
      </c>
      <c r="X6143">
        <f>MONTH(Sales_Data[[#This Row],[Order_Date]])</f>
        <v>2</v>
      </c>
      <c r="Y6143" t="str">
        <f>"Q"&amp;ROUNDUP(MONTH(Sales_Data[[#This Row],[Order_Date]])/3,0)</f>
        <v>Q1</v>
      </c>
    </row>
    <row r="6144" spans="1:25" x14ac:dyDescent="0.3">
      <c r="A6144" t="s">
        <v>7938</v>
      </c>
      <c r="B6144" s="1">
        <v>45710</v>
      </c>
      <c r="C6144" t="s">
        <v>4570</v>
      </c>
      <c r="D6144" t="s">
        <v>527</v>
      </c>
      <c r="E6144" t="s">
        <v>39</v>
      </c>
      <c r="F6144" t="s">
        <v>96</v>
      </c>
      <c r="G6144" t="s">
        <v>67</v>
      </c>
      <c r="H6144" t="s">
        <v>121</v>
      </c>
      <c r="I6144" t="s">
        <v>142</v>
      </c>
      <c r="J6144">
        <v>1</v>
      </c>
      <c r="K6144">
        <v>2249.15</v>
      </c>
      <c r="L6144">
        <v>0.05</v>
      </c>
      <c r="M6144">
        <v>1715.53</v>
      </c>
      <c r="N6144" t="s">
        <v>24</v>
      </c>
      <c r="O6144" t="s">
        <v>35</v>
      </c>
      <c r="P6144" t="s">
        <v>44</v>
      </c>
      <c r="Q6144">
        <f>Sales_Data[[#This Row],[Quantity]]*Sales_Data[[#This Row],[Unit_Price]]</f>
        <v>2249.15</v>
      </c>
      <c r="R6144">
        <f>Sales_Data[[#This Row],[Gross_Sales]]*Sales_Data[[#This Row],[Discount]]</f>
        <v>112.45750000000001</v>
      </c>
      <c r="S6144">
        <f>Sales_Data[[#This Row],[Gross_Sales]]-Sales_Data[[#This Row],[Discount_Amount]]</f>
        <v>2136.6925000000001</v>
      </c>
      <c r="T6144">
        <f>Sales_Data[[#This Row],[Net Sales]]-Sales_Data[[#This Row],[Cost]]</f>
        <v>421.16250000000014</v>
      </c>
      <c r="U6144" s="2">
        <f>Sales_Data[[#This Row],[Profit]]/Sales_Data[[#This Row],[Net Sales]]</f>
        <v>0.1971095513275776</v>
      </c>
      <c r="V6144">
        <f>YEAR(Sales_Data[[#This Row],[Order_Date]])</f>
        <v>2025</v>
      </c>
      <c r="W6144" t="str">
        <f>TEXT(Sales_Data[[#This Row],[Order_Date]],"mmm")</f>
        <v>Feb</v>
      </c>
      <c r="X6144">
        <f>MONTH(Sales_Data[[#This Row],[Order_Date]])</f>
        <v>2</v>
      </c>
      <c r="Y6144" t="str">
        <f>"Q"&amp;ROUNDUP(MONTH(Sales_Data[[#This Row],[Order_Date]])/3,0)</f>
        <v>Q1</v>
      </c>
    </row>
    <row r="6145" spans="1:25" x14ac:dyDescent="0.3">
      <c r="A6145" t="s">
        <v>7939</v>
      </c>
      <c r="B6145" s="1">
        <v>45987</v>
      </c>
      <c r="C6145" t="s">
        <v>163</v>
      </c>
      <c r="D6145" t="s">
        <v>374</v>
      </c>
      <c r="E6145" t="s">
        <v>119</v>
      </c>
      <c r="F6145" t="s">
        <v>538</v>
      </c>
      <c r="G6145" t="s">
        <v>32</v>
      </c>
      <c r="H6145" t="s">
        <v>33</v>
      </c>
      <c r="I6145" t="s">
        <v>34</v>
      </c>
      <c r="J6145">
        <v>1</v>
      </c>
      <c r="K6145">
        <v>5685.58</v>
      </c>
      <c r="L6145">
        <v>0</v>
      </c>
      <c r="M6145">
        <v>3745.78</v>
      </c>
      <c r="N6145" t="s">
        <v>83</v>
      </c>
      <c r="O6145" t="s">
        <v>35</v>
      </c>
      <c r="P6145" t="s">
        <v>44</v>
      </c>
      <c r="Q6145">
        <f>Sales_Data[[#This Row],[Quantity]]*Sales_Data[[#This Row],[Unit_Price]]</f>
        <v>5685.58</v>
      </c>
      <c r="R6145">
        <f>Sales_Data[[#This Row],[Gross_Sales]]*Sales_Data[[#This Row],[Discount]]</f>
        <v>0</v>
      </c>
      <c r="S6145">
        <f>Sales_Data[[#This Row],[Gross_Sales]]-Sales_Data[[#This Row],[Discount_Amount]]</f>
        <v>5685.58</v>
      </c>
      <c r="T6145">
        <f>Sales_Data[[#This Row],[Net Sales]]-Sales_Data[[#This Row],[Cost]]</f>
        <v>1939.7999999999997</v>
      </c>
      <c r="U6145" s="2">
        <f>Sales_Data[[#This Row],[Profit]]/Sales_Data[[#This Row],[Net Sales]]</f>
        <v>0.34117891226576702</v>
      </c>
      <c r="V6145">
        <f>YEAR(Sales_Data[[#This Row],[Order_Date]])</f>
        <v>2025</v>
      </c>
      <c r="W6145" t="str">
        <f>TEXT(Sales_Data[[#This Row],[Order_Date]],"mmm")</f>
        <v>Nov</v>
      </c>
      <c r="X6145">
        <f>MONTH(Sales_Data[[#This Row],[Order_Date]])</f>
        <v>11</v>
      </c>
      <c r="Y6145" t="str">
        <f>"Q"&amp;ROUNDUP(MONTH(Sales_Data[[#This Row],[Order_Date]])/3,0)</f>
        <v>Q4</v>
      </c>
    </row>
    <row r="6146" spans="1:25" x14ac:dyDescent="0.3">
      <c r="A6146" t="s">
        <v>7940</v>
      </c>
      <c r="B6146" s="1">
        <v>45908</v>
      </c>
      <c r="C6146" t="s">
        <v>4944</v>
      </c>
      <c r="D6146" t="s">
        <v>302</v>
      </c>
      <c r="E6146" t="s">
        <v>30</v>
      </c>
      <c r="F6146" t="s">
        <v>101</v>
      </c>
      <c r="G6146" t="s">
        <v>75</v>
      </c>
      <c r="H6146" t="s">
        <v>114</v>
      </c>
      <c r="I6146" t="s">
        <v>206</v>
      </c>
      <c r="J6146">
        <v>1</v>
      </c>
      <c r="K6146">
        <v>430.82</v>
      </c>
      <c r="L6146">
        <v>0.1</v>
      </c>
      <c r="M6146">
        <v>288.60000000000002</v>
      </c>
      <c r="N6146" t="s">
        <v>24</v>
      </c>
      <c r="O6146" t="s">
        <v>35</v>
      </c>
      <c r="P6146" t="s">
        <v>71</v>
      </c>
      <c r="Q6146">
        <f>Sales_Data[[#This Row],[Quantity]]*Sales_Data[[#This Row],[Unit_Price]]</f>
        <v>430.82</v>
      </c>
      <c r="R6146">
        <f>Sales_Data[[#This Row],[Gross_Sales]]*Sales_Data[[#This Row],[Discount]]</f>
        <v>43.082000000000001</v>
      </c>
      <c r="S6146">
        <f>Sales_Data[[#This Row],[Gross_Sales]]-Sales_Data[[#This Row],[Discount_Amount]]</f>
        <v>387.738</v>
      </c>
      <c r="T6146">
        <f>Sales_Data[[#This Row],[Net Sales]]-Sales_Data[[#This Row],[Cost]]</f>
        <v>99.137999999999977</v>
      </c>
      <c r="U6146" s="2">
        <f>Sales_Data[[#This Row],[Profit]]/Sales_Data[[#This Row],[Net Sales]]</f>
        <v>0.25568296117481387</v>
      </c>
      <c r="V6146">
        <f>YEAR(Sales_Data[[#This Row],[Order_Date]])</f>
        <v>2025</v>
      </c>
      <c r="W6146" t="str">
        <f>TEXT(Sales_Data[[#This Row],[Order_Date]],"mmm")</f>
        <v>Sep</v>
      </c>
      <c r="X6146">
        <f>MONTH(Sales_Data[[#This Row],[Order_Date]])</f>
        <v>9</v>
      </c>
      <c r="Y6146" t="str">
        <f>"Q"&amp;ROUNDUP(MONTH(Sales_Data[[#This Row],[Order_Date]])/3,0)</f>
        <v>Q3</v>
      </c>
    </row>
    <row r="6147" spans="1:25" x14ac:dyDescent="0.3">
      <c r="A6147" t="s">
        <v>7941</v>
      </c>
      <c r="B6147" s="1">
        <v>45952</v>
      </c>
      <c r="C6147" t="s">
        <v>228</v>
      </c>
      <c r="D6147" t="s">
        <v>137</v>
      </c>
      <c r="E6147" t="s">
        <v>48</v>
      </c>
      <c r="F6147" t="s">
        <v>164</v>
      </c>
      <c r="G6147" t="s">
        <v>41</v>
      </c>
      <c r="H6147" t="s">
        <v>171</v>
      </c>
      <c r="I6147" t="s">
        <v>172</v>
      </c>
      <c r="J6147">
        <v>1</v>
      </c>
      <c r="K6147">
        <v>50470.04</v>
      </c>
      <c r="L6147">
        <v>0.1</v>
      </c>
      <c r="M6147">
        <v>35289.69</v>
      </c>
      <c r="N6147" t="s">
        <v>83</v>
      </c>
      <c r="O6147" t="s">
        <v>35</v>
      </c>
      <c r="P6147" t="s">
        <v>44</v>
      </c>
      <c r="Q6147">
        <f>Sales_Data[[#This Row],[Quantity]]*Sales_Data[[#This Row],[Unit_Price]]</f>
        <v>50470.04</v>
      </c>
      <c r="R6147">
        <f>Sales_Data[[#This Row],[Gross_Sales]]*Sales_Data[[#This Row],[Discount]]</f>
        <v>5047.0040000000008</v>
      </c>
      <c r="S6147">
        <f>Sales_Data[[#This Row],[Gross_Sales]]-Sales_Data[[#This Row],[Discount_Amount]]</f>
        <v>45423.036</v>
      </c>
      <c r="T6147">
        <f>Sales_Data[[#This Row],[Net Sales]]-Sales_Data[[#This Row],[Cost]]</f>
        <v>10133.345999999998</v>
      </c>
      <c r="U6147" s="2">
        <f>Sales_Data[[#This Row],[Profit]]/Sales_Data[[#This Row],[Net Sales]]</f>
        <v>0.22308825856554365</v>
      </c>
      <c r="V6147">
        <f>YEAR(Sales_Data[[#This Row],[Order_Date]])</f>
        <v>2025</v>
      </c>
      <c r="W6147" t="str">
        <f>TEXT(Sales_Data[[#This Row],[Order_Date]],"mmm")</f>
        <v>Oct</v>
      </c>
      <c r="X6147">
        <f>MONTH(Sales_Data[[#This Row],[Order_Date]])</f>
        <v>10</v>
      </c>
      <c r="Y6147" t="str">
        <f>"Q"&amp;ROUNDUP(MONTH(Sales_Data[[#This Row],[Order_Date]])/3,0)</f>
        <v>Q4</v>
      </c>
    </row>
    <row r="6148" spans="1:25" x14ac:dyDescent="0.3">
      <c r="A6148" t="s">
        <v>7942</v>
      </c>
      <c r="B6148" s="1">
        <v>45928</v>
      </c>
      <c r="C6148" t="s">
        <v>619</v>
      </c>
      <c r="D6148" t="s">
        <v>125</v>
      </c>
      <c r="E6148" t="s">
        <v>48</v>
      </c>
      <c r="F6148" t="s">
        <v>164</v>
      </c>
      <c r="G6148" t="s">
        <v>41</v>
      </c>
      <c r="H6148" t="s">
        <v>147</v>
      </c>
      <c r="I6148" t="s">
        <v>369</v>
      </c>
      <c r="J6148">
        <v>5</v>
      </c>
      <c r="K6148">
        <v>8593.34</v>
      </c>
      <c r="L6148">
        <v>0</v>
      </c>
      <c r="M6148">
        <v>27208.26</v>
      </c>
      <c r="N6148" t="s">
        <v>109</v>
      </c>
      <c r="O6148" t="s">
        <v>25</v>
      </c>
      <c r="P6148" t="s">
        <v>44</v>
      </c>
      <c r="Q6148">
        <f>Sales_Data[[#This Row],[Quantity]]*Sales_Data[[#This Row],[Unit_Price]]</f>
        <v>42966.7</v>
      </c>
      <c r="R6148">
        <f>Sales_Data[[#This Row],[Gross_Sales]]*Sales_Data[[#This Row],[Discount]]</f>
        <v>0</v>
      </c>
      <c r="S6148">
        <f>Sales_Data[[#This Row],[Gross_Sales]]-Sales_Data[[#This Row],[Discount_Amount]]</f>
        <v>42966.7</v>
      </c>
      <c r="T6148">
        <f>Sales_Data[[#This Row],[Net Sales]]-Sales_Data[[#This Row],[Cost]]</f>
        <v>15758.439999999999</v>
      </c>
      <c r="U6148" s="2">
        <f>Sales_Data[[#This Row],[Profit]]/Sales_Data[[#This Row],[Net Sales]]</f>
        <v>0.36675937411995801</v>
      </c>
      <c r="V6148">
        <f>YEAR(Sales_Data[[#This Row],[Order_Date]])</f>
        <v>2025</v>
      </c>
      <c r="W6148" t="str">
        <f>TEXT(Sales_Data[[#This Row],[Order_Date]],"mmm")</f>
        <v>Sep</v>
      </c>
      <c r="X6148">
        <f>MONTH(Sales_Data[[#This Row],[Order_Date]])</f>
        <v>9</v>
      </c>
      <c r="Y6148" t="str">
        <f>"Q"&amp;ROUNDUP(MONTH(Sales_Data[[#This Row],[Order_Date]])/3,0)</f>
        <v>Q3</v>
      </c>
    </row>
    <row r="6149" spans="1:25" x14ac:dyDescent="0.3">
      <c r="A6149" t="s">
        <v>7943</v>
      </c>
      <c r="B6149" s="1">
        <v>45780</v>
      </c>
      <c r="C6149" t="s">
        <v>4749</v>
      </c>
      <c r="D6149" t="s">
        <v>238</v>
      </c>
      <c r="E6149" t="s">
        <v>39</v>
      </c>
      <c r="F6149" t="s">
        <v>202</v>
      </c>
      <c r="G6149" t="s">
        <v>75</v>
      </c>
      <c r="H6149" t="s">
        <v>76</v>
      </c>
      <c r="I6149" t="s">
        <v>108</v>
      </c>
      <c r="J6149">
        <v>1</v>
      </c>
      <c r="K6149">
        <v>3110.54</v>
      </c>
      <c r="L6149">
        <v>0.05</v>
      </c>
      <c r="M6149">
        <v>2020.73</v>
      </c>
      <c r="N6149" t="s">
        <v>70</v>
      </c>
      <c r="O6149" t="s">
        <v>25</v>
      </c>
      <c r="P6149" t="s">
        <v>44</v>
      </c>
      <c r="Q6149">
        <f>Sales_Data[[#This Row],[Quantity]]*Sales_Data[[#This Row],[Unit_Price]]</f>
        <v>3110.54</v>
      </c>
      <c r="R6149">
        <f>Sales_Data[[#This Row],[Gross_Sales]]*Sales_Data[[#This Row],[Discount]]</f>
        <v>155.52700000000002</v>
      </c>
      <c r="S6149">
        <f>Sales_Data[[#This Row],[Gross_Sales]]-Sales_Data[[#This Row],[Discount_Amount]]</f>
        <v>2955.0129999999999</v>
      </c>
      <c r="T6149">
        <f>Sales_Data[[#This Row],[Net Sales]]-Sales_Data[[#This Row],[Cost]]</f>
        <v>934.2829999999999</v>
      </c>
      <c r="U6149" s="2">
        <f>Sales_Data[[#This Row],[Profit]]/Sales_Data[[#This Row],[Net Sales]]</f>
        <v>0.31616882903730031</v>
      </c>
      <c r="V6149">
        <f>YEAR(Sales_Data[[#This Row],[Order_Date]])</f>
        <v>2025</v>
      </c>
      <c r="W6149" t="str">
        <f>TEXT(Sales_Data[[#This Row],[Order_Date]],"mmm")</f>
        <v>May</v>
      </c>
      <c r="X6149">
        <f>MONTH(Sales_Data[[#This Row],[Order_Date]])</f>
        <v>5</v>
      </c>
      <c r="Y6149" t="str">
        <f>"Q"&amp;ROUNDUP(MONTH(Sales_Data[[#This Row],[Order_Date]])/3,0)</f>
        <v>Q2</v>
      </c>
    </row>
    <row r="6150" spans="1:25" x14ac:dyDescent="0.3">
      <c r="A6150" t="s">
        <v>7944</v>
      </c>
      <c r="B6150" s="1">
        <v>45996</v>
      </c>
      <c r="C6150" t="s">
        <v>292</v>
      </c>
      <c r="D6150" t="s">
        <v>384</v>
      </c>
      <c r="E6150" t="s">
        <v>119</v>
      </c>
      <c r="F6150" t="s">
        <v>249</v>
      </c>
      <c r="G6150" t="s">
        <v>41</v>
      </c>
      <c r="H6150" t="s">
        <v>147</v>
      </c>
      <c r="I6150" t="s">
        <v>148</v>
      </c>
      <c r="J6150">
        <v>2</v>
      </c>
      <c r="K6150">
        <v>7448.29</v>
      </c>
      <c r="L6150">
        <v>0.1</v>
      </c>
      <c r="M6150">
        <v>11042.95</v>
      </c>
      <c r="N6150" t="s">
        <v>109</v>
      </c>
      <c r="O6150" t="s">
        <v>35</v>
      </c>
      <c r="P6150" t="s">
        <v>26</v>
      </c>
      <c r="Q6150">
        <f>Sales_Data[[#This Row],[Quantity]]*Sales_Data[[#This Row],[Unit_Price]]</f>
        <v>14896.58</v>
      </c>
      <c r="R6150">
        <f>Sales_Data[[#This Row],[Gross_Sales]]*Sales_Data[[#This Row],[Discount]]</f>
        <v>1489.6580000000001</v>
      </c>
      <c r="S6150">
        <f>Sales_Data[[#This Row],[Gross_Sales]]-Sales_Data[[#This Row],[Discount_Amount]]</f>
        <v>13406.922</v>
      </c>
      <c r="T6150">
        <f>Sales_Data[[#This Row],[Net Sales]]-Sales_Data[[#This Row],[Cost]]</f>
        <v>2363.9719999999998</v>
      </c>
      <c r="U6150" s="2">
        <f>Sales_Data[[#This Row],[Profit]]/Sales_Data[[#This Row],[Net Sales]]</f>
        <v>0.17632473732598725</v>
      </c>
      <c r="V6150">
        <f>YEAR(Sales_Data[[#This Row],[Order_Date]])</f>
        <v>2025</v>
      </c>
      <c r="W6150" t="str">
        <f>TEXT(Sales_Data[[#This Row],[Order_Date]],"mmm")</f>
        <v>Dec</v>
      </c>
      <c r="X6150">
        <f>MONTH(Sales_Data[[#This Row],[Order_Date]])</f>
        <v>12</v>
      </c>
      <c r="Y6150" t="str">
        <f>"Q"&amp;ROUNDUP(MONTH(Sales_Data[[#This Row],[Order_Date]])/3,0)</f>
        <v>Q4</v>
      </c>
    </row>
    <row r="6151" spans="1:25" x14ac:dyDescent="0.3">
      <c r="A6151" t="s">
        <v>7945</v>
      </c>
      <c r="B6151" s="1">
        <v>45923</v>
      </c>
      <c r="C6151" t="s">
        <v>1134</v>
      </c>
      <c r="D6151" t="s">
        <v>131</v>
      </c>
      <c r="E6151" t="s">
        <v>39</v>
      </c>
      <c r="F6151" t="s">
        <v>107</v>
      </c>
      <c r="G6151" t="s">
        <v>75</v>
      </c>
      <c r="H6151" t="s">
        <v>185</v>
      </c>
      <c r="I6151" t="s">
        <v>186</v>
      </c>
      <c r="J6151">
        <v>1</v>
      </c>
      <c r="K6151">
        <v>4989.3</v>
      </c>
      <c r="L6151">
        <v>0</v>
      </c>
      <c r="M6151">
        <v>4332.3599999999997</v>
      </c>
      <c r="N6151" t="s">
        <v>24</v>
      </c>
      <c r="O6151" t="s">
        <v>35</v>
      </c>
      <c r="P6151" t="s">
        <v>44</v>
      </c>
      <c r="Q6151">
        <f>Sales_Data[[#This Row],[Quantity]]*Sales_Data[[#This Row],[Unit_Price]]</f>
        <v>4989.3</v>
      </c>
      <c r="R6151">
        <f>Sales_Data[[#This Row],[Gross_Sales]]*Sales_Data[[#This Row],[Discount]]</f>
        <v>0</v>
      </c>
      <c r="S6151">
        <f>Sales_Data[[#This Row],[Gross_Sales]]-Sales_Data[[#This Row],[Discount_Amount]]</f>
        <v>4989.3</v>
      </c>
      <c r="T6151">
        <f>Sales_Data[[#This Row],[Net Sales]]-Sales_Data[[#This Row],[Cost]]</f>
        <v>656.94000000000051</v>
      </c>
      <c r="U6151" s="2">
        <f>Sales_Data[[#This Row],[Profit]]/Sales_Data[[#This Row],[Net Sales]]</f>
        <v>0.13166977331489396</v>
      </c>
      <c r="V6151">
        <f>YEAR(Sales_Data[[#This Row],[Order_Date]])</f>
        <v>2025</v>
      </c>
      <c r="W6151" t="str">
        <f>TEXT(Sales_Data[[#This Row],[Order_Date]],"mmm")</f>
        <v>Sep</v>
      </c>
      <c r="X6151">
        <f>MONTH(Sales_Data[[#This Row],[Order_Date]])</f>
        <v>9</v>
      </c>
      <c r="Y6151" t="str">
        <f>"Q"&amp;ROUNDUP(MONTH(Sales_Data[[#This Row],[Order_Date]])/3,0)</f>
        <v>Q3</v>
      </c>
    </row>
    <row r="6152" spans="1:25" x14ac:dyDescent="0.3">
      <c r="A6152" t="s">
        <v>7946</v>
      </c>
      <c r="B6152" s="1">
        <v>46005</v>
      </c>
      <c r="C6152" t="s">
        <v>614</v>
      </c>
      <c r="D6152" t="s">
        <v>65</v>
      </c>
      <c r="E6152" t="s">
        <v>39</v>
      </c>
      <c r="F6152" t="s">
        <v>202</v>
      </c>
      <c r="G6152" t="s">
        <v>41</v>
      </c>
      <c r="H6152" t="s">
        <v>171</v>
      </c>
      <c r="I6152" t="s">
        <v>191</v>
      </c>
      <c r="J6152">
        <v>3</v>
      </c>
      <c r="K6152">
        <v>439.88</v>
      </c>
      <c r="L6152">
        <v>0.1</v>
      </c>
      <c r="M6152">
        <v>1039.0899999999999</v>
      </c>
      <c r="N6152" t="s">
        <v>24</v>
      </c>
      <c r="O6152" t="s">
        <v>35</v>
      </c>
      <c r="P6152" t="s">
        <v>71</v>
      </c>
      <c r="Q6152">
        <f>Sales_Data[[#This Row],[Quantity]]*Sales_Data[[#This Row],[Unit_Price]]</f>
        <v>1319.6399999999999</v>
      </c>
      <c r="R6152">
        <f>Sales_Data[[#This Row],[Gross_Sales]]*Sales_Data[[#This Row],[Discount]]</f>
        <v>131.964</v>
      </c>
      <c r="S6152">
        <f>Sales_Data[[#This Row],[Gross_Sales]]-Sales_Data[[#This Row],[Discount_Amount]]</f>
        <v>1187.6759999999999</v>
      </c>
      <c r="T6152">
        <f>Sales_Data[[#This Row],[Net Sales]]-Sales_Data[[#This Row],[Cost]]</f>
        <v>148.58600000000001</v>
      </c>
      <c r="U6152" s="2">
        <f>Sales_Data[[#This Row],[Profit]]/Sales_Data[[#This Row],[Net Sales]]</f>
        <v>0.12510651052980781</v>
      </c>
      <c r="V6152">
        <f>YEAR(Sales_Data[[#This Row],[Order_Date]])</f>
        <v>2025</v>
      </c>
      <c r="W6152" t="str">
        <f>TEXT(Sales_Data[[#This Row],[Order_Date]],"mmm")</f>
        <v>Dec</v>
      </c>
      <c r="X6152">
        <f>MONTH(Sales_Data[[#This Row],[Order_Date]])</f>
        <v>12</v>
      </c>
      <c r="Y6152" t="str">
        <f>"Q"&amp;ROUNDUP(MONTH(Sales_Data[[#This Row],[Order_Date]])/3,0)</f>
        <v>Q4</v>
      </c>
    </row>
    <row r="6153" spans="1:25" x14ac:dyDescent="0.3">
      <c r="A6153" t="s">
        <v>7947</v>
      </c>
      <c r="B6153" s="1">
        <v>45686</v>
      </c>
      <c r="C6153" t="s">
        <v>17</v>
      </c>
      <c r="D6153" t="s">
        <v>175</v>
      </c>
      <c r="E6153" t="s">
        <v>48</v>
      </c>
      <c r="F6153" t="s">
        <v>164</v>
      </c>
      <c r="G6153" t="s">
        <v>21</v>
      </c>
      <c r="H6153" t="s">
        <v>297</v>
      </c>
      <c r="I6153" t="s">
        <v>297</v>
      </c>
      <c r="J6153">
        <v>4</v>
      </c>
      <c r="K6153">
        <v>27092.55</v>
      </c>
      <c r="L6153">
        <v>0.1</v>
      </c>
      <c r="M6153">
        <v>78680.259999999995</v>
      </c>
      <c r="N6153" t="s">
        <v>52</v>
      </c>
      <c r="O6153" t="s">
        <v>25</v>
      </c>
      <c r="P6153" t="s">
        <v>71</v>
      </c>
      <c r="Q6153">
        <f>Sales_Data[[#This Row],[Quantity]]*Sales_Data[[#This Row],[Unit_Price]]</f>
        <v>108370.2</v>
      </c>
      <c r="R6153">
        <f>Sales_Data[[#This Row],[Gross_Sales]]*Sales_Data[[#This Row],[Discount]]</f>
        <v>10837.02</v>
      </c>
      <c r="S6153">
        <f>Sales_Data[[#This Row],[Gross_Sales]]-Sales_Data[[#This Row],[Discount_Amount]]</f>
        <v>97533.18</v>
      </c>
      <c r="T6153">
        <f>Sales_Data[[#This Row],[Net Sales]]-Sales_Data[[#This Row],[Cost]]</f>
        <v>18852.919999999998</v>
      </c>
      <c r="U6153" s="2">
        <f>Sales_Data[[#This Row],[Profit]]/Sales_Data[[#This Row],[Net Sales]]</f>
        <v>0.19329750142464339</v>
      </c>
      <c r="V6153">
        <f>YEAR(Sales_Data[[#This Row],[Order_Date]])</f>
        <v>2025</v>
      </c>
      <c r="W6153" t="str">
        <f>TEXT(Sales_Data[[#This Row],[Order_Date]],"mmm")</f>
        <v>Jan</v>
      </c>
      <c r="X6153">
        <f>MONTH(Sales_Data[[#This Row],[Order_Date]])</f>
        <v>1</v>
      </c>
      <c r="Y6153" t="str">
        <f>"Q"&amp;ROUNDUP(MONTH(Sales_Data[[#This Row],[Order_Date]])/3,0)</f>
        <v>Q1</v>
      </c>
    </row>
    <row r="6154" spans="1:25" x14ac:dyDescent="0.3">
      <c r="A6154" t="s">
        <v>7948</v>
      </c>
      <c r="B6154" s="1">
        <v>45692</v>
      </c>
      <c r="C6154" t="s">
        <v>6252</v>
      </c>
      <c r="D6154" t="s">
        <v>209</v>
      </c>
      <c r="E6154" t="s">
        <v>39</v>
      </c>
      <c r="F6154" t="s">
        <v>40</v>
      </c>
      <c r="G6154" t="s">
        <v>32</v>
      </c>
      <c r="H6154" t="s">
        <v>33</v>
      </c>
      <c r="I6154" t="s">
        <v>161</v>
      </c>
      <c r="J6154">
        <v>1</v>
      </c>
      <c r="K6154">
        <v>676.72</v>
      </c>
      <c r="L6154">
        <v>0.15</v>
      </c>
      <c r="M6154">
        <v>461.67</v>
      </c>
      <c r="N6154" t="s">
        <v>83</v>
      </c>
      <c r="O6154" t="s">
        <v>35</v>
      </c>
      <c r="P6154" t="s">
        <v>26</v>
      </c>
      <c r="Q6154">
        <f>Sales_Data[[#This Row],[Quantity]]*Sales_Data[[#This Row],[Unit_Price]]</f>
        <v>676.72</v>
      </c>
      <c r="R6154">
        <f>Sales_Data[[#This Row],[Gross_Sales]]*Sales_Data[[#This Row],[Discount]]</f>
        <v>101.508</v>
      </c>
      <c r="S6154">
        <f>Sales_Data[[#This Row],[Gross_Sales]]-Sales_Data[[#This Row],[Discount_Amount]]</f>
        <v>575.21199999999999</v>
      </c>
      <c r="T6154">
        <f>Sales_Data[[#This Row],[Net Sales]]-Sales_Data[[#This Row],[Cost]]</f>
        <v>113.54199999999997</v>
      </c>
      <c r="U6154" s="2">
        <f>Sales_Data[[#This Row],[Profit]]/Sales_Data[[#This Row],[Net Sales]]</f>
        <v>0.19739157041230013</v>
      </c>
      <c r="V6154">
        <f>YEAR(Sales_Data[[#This Row],[Order_Date]])</f>
        <v>2025</v>
      </c>
      <c r="W6154" t="str">
        <f>TEXT(Sales_Data[[#This Row],[Order_Date]],"mmm")</f>
        <v>Feb</v>
      </c>
      <c r="X6154">
        <f>MONTH(Sales_Data[[#This Row],[Order_Date]])</f>
        <v>2</v>
      </c>
      <c r="Y6154" t="str">
        <f>"Q"&amp;ROUNDUP(MONTH(Sales_Data[[#This Row],[Order_Date]])/3,0)</f>
        <v>Q1</v>
      </c>
    </row>
    <row r="6155" spans="1:25" x14ac:dyDescent="0.3">
      <c r="A6155" t="s">
        <v>7949</v>
      </c>
      <c r="B6155" s="1">
        <v>45663</v>
      </c>
      <c r="C6155" t="s">
        <v>163</v>
      </c>
      <c r="D6155" t="s">
        <v>728</v>
      </c>
      <c r="E6155" t="s">
        <v>39</v>
      </c>
      <c r="F6155" t="s">
        <v>202</v>
      </c>
      <c r="G6155" t="s">
        <v>41</v>
      </c>
      <c r="H6155" t="s">
        <v>102</v>
      </c>
      <c r="I6155" t="s">
        <v>388</v>
      </c>
      <c r="J6155">
        <v>3</v>
      </c>
      <c r="K6155">
        <v>4845.1000000000004</v>
      </c>
      <c r="L6155">
        <v>0.1</v>
      </c>
      <c r="M6155">
        <v>10512.75</v>
      </c>
      <c r="N6155" t="s">
        <v>24</v>
      </c>
      <c r="O6155" t="s">
        <v>25</v>
      </c>
      <c r="P6155" t="s">
        <v>44</v>
      </c>
      <c r="Q6155">
        <f>Sales_Data[[#This Row],[Quantity]]*Sales_Data[[#This Row],[Unit_Price]]</f>
        <v>14535.300000000001</v>
      </c>
      <c r="R6155">
        <f>Sales_Data[[#This Row],[Gross_Sales]]*Sales_Data[[#This Row],[Discount]]</f>
        <v>1453.5300000000002</v>
      </c>
      <c r="S6155">
        <f>Sales_Data[[#This Row],[Gross_Sales]]-Sales_Data[[#This Row],[Discount_Amount]]</f>
        <v>13081.77</v>
      </c>
      <c r="T6155">
        <f>Sales_Data[[#This Row],[Net Sales]]-Sales_Data[[#This Row],[Cost]]</f>
        <v>2569.0200000000004</v>
      </c>
      <c r="U6155" s="2">
        <f>Sales_Data[[#This Row],[Profit]]/Sales_Data[[#This Row],[Net Sales]]</f>
        <v>0.19638168229528577</v>
      </c>
      <c r="V6155">
        <f>YEAR(Sales_Data[[#This Row],[Order_Date]])</f>
        <v>2025</v>
      </c>
      <c r="W6155" t="str">
        <f>TEXT(Sales_Data[[#This Row],[Order_Date]],"mmm")</f>
        <v>Jan</v>
      </c>
      <c r="X6155">
        <f>MONTH(Sales_Data[[#This Row],[Order_Date]])</f>
        <v>1</v>
      </c>
      <c r="Y6155" t="str">
        <f>"Q"&amp;ROUNDUP(MONTH(Sales_Data[[#This Row],[Order_Date]])/3,0)</f>
        <v>Q1</v>
      </c>
    </row>
    <row r="6156" spans="1:25" x14ac:dyDescent="0.3">
      <c r="A6156" t="s">
        <v>7950</v>
      </c>
      <c r="B6156" s="1">
        <v>45768</v>
      </c>
      <c r="C6156" t="s">
        <v>1982</v>
      </c>
      <c r="D6156" t="s">
        <v>183</v>
      </c>
      <c r="E6156" t="s">
        <v>119</v>
      </c>
      <c r="F6156" t="s">
        <v>538</v>
      </c>
      <c r="G6156" t="s">
        <v>67</v>
      </c>
      <c r="H6156" t="s">
        <v>88</v>
      </c>
      <c r="I6156" t="s">
        <v>89</v>
      </c>
      <c r="J6156">
        <v>1</v>
      </c>
      <c r="K6156">
        <v>8736.06</v>
      </c>
      <c r="L6156">
        <v>0.1</v>
      </c>
      <c r="M6156">
        <v>5480.38</v>
      </c>
      <c r="N6156" t="s">
        <v>24</v>
      </c>
      <c r="O6156" t="s">
        <v>35</v>
      </c>
      <c r="P6156" t="s">
        <v>71</v>
      </c>
      <c r="Q6156">
        <f>Sales_Data[[#This Row],[Quantity]]*Sales_Data[[#This Row],[Unit_Price]]</f>
        <v>8736.06</v>
      </c>
      <c r="R6156">
        <f>Sales_Data[[#This Row],[Gross_Sales]]*Sales_Data[[#This Row],[Discount]]</f>
        <v>873.60599999999999</v>
      </c>
      <c r="S6156">
        <f>Sales_Data[[#This Row],[Gross_Sales]]-Sales_Data[[#This Row],[Discount_Amount]]</f>
        <v>7862.4539999999997</v>
      </c>
      <c r="T6156">
        <f>Sales_Data[[#This Row],[Net Sales]]-Sales_Data[[#This Row],[Cost]]</f>
        <v>2382.0739999999996</v>
      </c>
      <c r="U6156" s="2">
        <f>Sales_Data[[#This Row],[Profit]]/Sales_Data[[#This Row],[Net Sales]]</f>
        <v>0.30296825901938501</v>
      </c>
      <c r="V6156">
        <f>YEAR(Sales_Data[[#This Row],[Order_Date]])</f>
        <v>2025</v>
      </c>
      <c r="W6156" t="str">
        <f>TEXT(Sales_Data[[#This Row],[Order_Date]],"mmm")</f>
        <v>Apr</v>
      </c>
      <c r="X6156">
        <f>MONTH(Sales_Data[[#This Row],[Order_Date]])</f>
        <v>4</v>
      </c>
      <c r="Y6156" t="str">
        <f>"Q"&amp;ROUNDUP(MONTH(Sales_Data[[#This Row],[Order_Date]])/3,0)</f>
        <v>Q2</v>
      </c>
    </row>
    <row r="6157" spans="1:25" x14ac:dyDescent="0.3">
      <c r="A6157" t="s">
        <v>7951</v>
      </c>
      <c r="B6157" s="1">
        <v>45951</v>
      </c>
      <c r="C6157" t="s">
        <v>5063</v>
      </c>
      <c r="D6157" t="s">
        <v>118</v>
      </c>
      <c r="E6157" t="s">
        <v>19</v>
      </c>
      <c r="F6157" t="s">
        <v>66</v>
      </c>
      <c r="G6157" t="s">
        <v>75</v>
      </c>
      <c r="H6157" t="s">
        <v>185</v>
      </c>
      <c r="I6157" t="s">
        <v>186</v>
      </c>
      <c r="J6157">
        <v>1</v>
      </c>
      <c r="K6157">
        <v>12036.02</v>
      </c>
      <c r="L6157">
        <v>0.1</v>
      </c>
      <c r="M6157">
        <v>7873.66</v>
      </c>
      <c r="N6157" t="s">
        <v>70</v>
      </c>
      <c r="O6157" t="s">
        <v>35</v>
      </c>
      <c r="P6157" t="s">
        <v>44</v>
      </c>
      <c r="Q6157">
        <f>Sales_Data[[#This Row],[Quantity]]*Sales_Data[[#This Row],[Unit_Price]]</f>
        <v>12036.02</v>
      </c>
      <c r="R6157">
        <f>Sales_Data[[#This Row],[Gross_Sales]]*Sales_Data[[#This Row],[Discount]]</f>
        <v>1203.6020000000001</v>
      </c>
      <c r="S6157">
        <f>Sales_Data[[#This Row],[Gross_Sales]]-Sales_Data[[#This Row],[Discount_Amount]]</f>
        <v>10832.418</v>
      </c>
      <c r="T6157">
        <f>Sales_Data[[#This Row],[Net Sales]]-Sales_Data[[#This Row],[Cost]]</f>
        <v>2958.7579999999998</v>
      </c>
      <c r="U6157" s="2">
        <f>Sales_Data[[#This Row],[Profit]]/Sales_Data[[#This Row],[Net Sales]]</f>
        <v>0.27313920123835694</v>
      </c>
      <c r="V6157">
        <f>YEAR(Sales_Data[[#This Row],[Order_Date]])</f>
        <v>2025</v>
      </c>
      <c r="W6157" t="str">
        <f>TEXT(Sales_Data[[#This Row],[Order_Date]],"mmm")</f>
        <v>Oct</v>
      </c>
      <c r="X6157">
        <f>MONTH(Sales_Data[[#This Row],[Order_Date]])</f>
        <v>10</v>
      </c>
      <c r="Y6157" t="str">
        <f>"Q"&amp;ROUNDUP(MONTH(Sales_Data[[#This Row],[Order_Date]])/3,0)</f>
        <v>Q4</v>
      </c>
    </row>
    <row r="6158" spans="1:25" x14ac:dyDescent="0.3">
      <c r="A6158" t="s">
        <v>7952</v>
      </c>
      <c r="B6158" s="1">
        <v>45734</v>
      </c>
      <c r="C6158" t="s">
        <v>4613</v>
      </c>
      <c r="D6158" t="s">
        <v>221</v>
      </c>
      <c r="E6158" t="s">
        <v>30</v>
      </c>
      <c r="F6158" t="s">
        <v>210</v>
      </c>
      <c r="G6158" t="s">
        <v>67</v>
      </c>
      <c r="H6158" t="s">
        <v>121</v>
      </c>
      <c r="I6158" t="s">
        <v>142</v>
      </c>
      <c r="J6158">
        <v>1</v>
      </c>
      <c r="K6158">
        <v>1315.77</v>
      </c>
      <c r="L6158">
        <v>0.05</v>
      </c>
      <c r="M6158">
        <v>833.27</v>
      </c>
      <c r="N6158" t="s">
        <v>52</v>
      </c>
      <c r="O6158" t="s">
        <v>35</v>
      </c>
      <c r="P6158" t="s">
        <v>44</v>
      </c>
      <c r="Q6158">
        <f>Sales_Data[[#This Row],[Quantity]]*Sales_Data[[#This Row],[Unit_Price]]</f>
        <v>1315.77</v>
      </c>
      <c r="R6158">
        <f>Sales_Data[[#This Row],[Gross_Sales]]*Sales_Data[[#This Row],[Discount]]</f>
        <v>65.788499999999999</v>
      </c>
      <c r="S6158">
        <f>Sales_Data[[#This Row],[Gross_Sales]]-Sales_Data[[#This Row],[Discount_Amount]]</f>
        <v>1249.9814999999999</v>
      </c>
      <c r="T6158">
        <f>Sales_Data[[#This Row],[Net Sales]]-Sales_Data[[#This Row],[Cost]]</f>
        <v>416.71149999999989</v>
      </c>
      <c r="U6158" s="2">
        <f>Sales_Data[[#This Row],[Profit]]/Sales_Data[[#This Row],[Net Sales]]</f>
        <v>0.33337413393718224</v>
      </c>
      <c r="V6158">
        <f>YEAR(Sales_Data[[#This Row],[Order_Date]])</f>
        <v>2025</v>
      </c>
      <c r="W6158" t="str">
        <f>TEXT(Sales_Data[[#This Row],[Order_Date]],"mmm")</f>
        <v>Mar</v>
      </c>
      <c r="X6158">
        <f>MONTH(Sales_Data[[#This Row],[Order_Date]])</f>
        <v>3</v>
      </c>
      <c r="Y6158" t="str">
        <f>"Q"&amp;ROUNDUP(MONTH(Sales_Data[[#This Row],[Order_Date]])/3,0)</f>
        <v>Q1</v>
      </c>
    </row>
    <row r="6159" spans="1:25" x14ac:dyDescent="0.3">
      <c r="A6159" t="s">
        <v>7953</v>
      </c>
      <c r="B6159" s="1">
        <v>46006</v>
      </c>
      <c r="C6159" t="s">
        <v>2113</v>
      </c>
      <c r="D6159" t="s">
        <v>387</v>
      </c>
      <c r="E6159" t="s">
        <v>19</v>
      </c>
      <c r="F6159" t="s">
        <v>81</v>
      </c>
      <c r="G6159" t="s">
        <v>41</v>
      </c>
      <c r="H6159" t="s">
        <v>42</v>
      </c>
      <c r="I6159" t="s">
        <v>82</v>
      </c>
      <c r="J6159">
        <v>1</v>
      </c>
      <c r="K6159">
        <v>6845.53</v>
      </c>
      <c r="L6159">
        <v>0.1</v>
      </c>
      <c r="M6159">
        <v>4572.97</v>
      </c>
      <c r="N6159" t="s">
        <v>52</v>
      </c>
      <c r="O6159" t="s">
        <v>35</v>
      </c>
      <c r="P6159" t="s">
        <v>26</v>
      </c>
      <c r="Q6159">
        <f>Sales_Data[[#This Row],[Quantity]]*Sales_Data[[#This Row],[Unit_Price]]</f>
        <v>6845.53</v>
      </c>
      <c r="R6159">
        <f>Sales_Data[[#This Row],[Gross_Sales]]*Sales_Data[[#This Row],[Discount]]</f>
        <v>684.553</v>
      </c>
      <c r="S6159">
        <f>Sales_Data[[#This Row],[Gross_Sales]]-Sales_Data[[#This Row],[Discount_Amount]]</f>
        <v>6160.9769999999999</v>
      </c>
      <c r="T6159">
        <f>Sales_Data[[#This Row],[Net Sales]]-Sales_Data[[#This Row],[Cost]]</f>
        <v>1588.0069999999996</v>
      </c>
      <c r="U6159" s="2">
        <f>Sales_Data[[#This Row],[Profit]]/Sales_Data[[#This Row],[Net Sales]]</f>
        <v>0.25775246361088505</v>
      </c>
      <c r="V6159">
        <f>YEAR(Sales_Data[[#This Row],[Order_Date]])</f>
        <v>2025</v>
      </c>
      <c r="W6159" t="str">
        <f>TEXT(Sales_Data[[#This Row],[Order_Date]],"mmm")</f>
        <v>Dec</v>
      </c>
      <c r="X6159">
        <f>MONTH(Sales_Data[[#This Row],[Order_Date]])</f>
        <v>12</v>
      </c>
      <c r="Y6159" t="str">
        <f>"Q"&amp;ROUNDUP(MONTH(Sales_Data[[#This Row],[Order_Date]])/3,0)</f>
        <v>Q4</v>
      </c>
    </row>
    <row r="6160" spans="1:25" x14ac:dyDescent="0.3">
      <c r="A6160" t="s">
        <v>7954</v>
      </c>
      <c r="B6160" s="1">
        <v>45804</v>
      </c>
      <c r="C6160" t="s">
        <v>2189</v>
      </c>
      <c r="D6160" t="s">
        <v>580</v>
      </c>
      <c r="E6160" t="s">
        <v>39</v>
      </c>
      <c r="F6160" t="s">
        <v>96</v>
      </c>
      <c r="G6160" t="s">
        <v>32</v>
      </c>
      <c r="H6160" t="s">
        <v>33</v>
      </c>
      <c r="I6160" t="s">
        <v>34</v>
      </c>
      <c r="J6160">
        <v>1</v>
      </c>
      <c r="K6160">
        <v>6845.89</v>
      </c>
      <c r="L6160">
        <v>0.1</v>
      </c>
      <c r="M6160">
        <v>3885.08</v>
      </c>
      <c r="N6160" t="s">
        <v>70</v>
      </c>
      <c r="O6160" t="s">
        <v>35</v>
      </c>
      <c r="P6160" t="s">
        <v>26</v>
      </c>
      <c r="Q6160">
        <f>Sales_Data[[#This Row],[Quantity]]*Sales_Data[[#This Row],[Unit_Price]]</f>
        <v>6845.89</v>
      </c>
      <c r="R6160">
        <f>Sales_Data[[#This Row],[Gross_Sales]]*Sales_Data[[#This Row],[Discount]]</f>
        <v>684.58900000000006</v>
      </c>
      <c r="S6160">
        <f>Sales_Data[[#This Row],[Gross_Sales]]-Sales_Data[[#This Row],[Discount_Amount]]</f>
        <v>6161.3010000000004</v>
      </c>
      <c r="T6160">
        <f>Sales_Data[[#This Row],[Net Sales]]-Sales_Data[[#This Row],[Cost]]</f>
        <v>2276.2210000000005</v>
      </c>
      <c r="U6160" s="2">
        <f>Sales_Data[[#This Row],[Profit]]/Sales_Data[[#This Row],[Net Sales]]</f>
        <v>0.36943837024031129</v>
      </c>
      <c r="V6160">
        <f>YEAR(Sales_Data[[#This Row],[Order_Date]])</f>
        <v>2025</v>
      </c>
      <c r="W6160" t="str">
        <f>TEXT(Sales_Data[[#This Row],[Order_Date]],"mmm")</f>
        <v>May</v>
      </c>
      <c r="X6160">
        <f>MONTH(Sales_Data[[#This Row],[Order_Date]])</f>
        <v>5</v>
      </c>
      <c r="Y6160" t="str">
        <f>"Q"&amp;ROUNDUP(MONTH(Sales_Data[[#This Row],[Order_Date]])/3,0)</f>
        <v>Q2</v>
      </c>
    </row>
    <row r="6161" spans="1:25" x14ac:dyDescent="0.3">
      <c r="A6161" t="s">
        <v>7955</v>
      </c>
      <c r="B6161" s="1">
        <v>45724</v>
      </c>
      <c r="C6161" t="s">
        <v>4736</v>
      </c>
      <c r="D6161" t="s">
        <v>662</v>
      </c>
      <c r="E6161" t="s">
        <v>30</v>
      </c>
      <c r="F6161" t="s">
        <v>101</v>
      </c>
      <c r="G6161" t="s">
        <v>21</v>
      </c>
      <c r="H6161" t="s">
        <v>230</v>
      </c>
      <c r="I6161" t="s">
        <v>328</v>
      </c>
      <c r="J6161">
        <v>1</v>
      </c>
      <c r="K6161">
        <v>1314.25</v>
      </c>
      <c r="L6161">
        <v>0.15</v>
      </c>
      <c r="M6161">
        <v>933.37</v>
      </c>
      <c r="N6161" t="s">
        <v>109</v>
      </c>
      <c r="O6161" t="s">
        <v>35</v>
      </c>
      <c r="P6161" t="s">
        <v>71</v>
      </c>
      <c r="Q6161">
        <f>Sales_Data[[#This Row],[Quantity]]*Sales_Data[[#This Row],[Unit_Price]]</f>
        <v>1314.25</v>
      </c>
      <c r="R6161">
        <f>Sales_Data[[#This Row],[Gross_Sales]]*Sales_Data[[#This Row],[Discount]]</f>
        <v>197.13749999999999</v>
      </c>
      <c r="S6161">
        <f>Sales_Data[[#This Row],[Gross_Sales]]-Sales_Data[[#This Row],[Discount_Amount]]</f>
        <v>1117.1125</v>
      </c>
      <c r="T6161">
        <f>Sales_Data[[#This Row],[Net Sales]]-Sales_Data[[#This Row],[Cost]]</f>
        <v>183.74249999999995</v>
      </c>
      <c r="U6161" s="2">
        <f>Sales_Data[[#This Row],[Profit]]/Sales_Data[[#This Row],[Net Sales]]</f>
        <v>0.16447985319294159</v>
      </c>
      <c r="V6161">
        <f>YEAR(Sales_Data[[#This Row],[Order_Date]])</f>
        <v>2025</v>
      </c>
      <c r="W6161" t="str">
        <f>TEXT(Sales_Data[[#This Row],[Order_Date]],"mmm")</f>
        <v>Mar</v>
      </c>
      <c r="X6161">
        <f>MONTH(Sales_Data[[#This Row],[Order_Date]])</f>
        <v>3</v>
      </c>
      <c r="Y6161" t="str">
        <f>"Q"&amp;ROUNDUP(MONTH(Sales_Data[[#This Row],[Order_Date]])/3,0)</f>
        <v>Q1</v>
      </c>
    </row>
    <row r="6162" spans="1:25" x14ac:dyDescent="0.3">
      <c r="A6162" t="s">
        <v>7956</v>
      </c>
      <c r="B6162" s="1">
        <v>45665</v>
      </c>
      <c r="C6162" t="s">
        <v>2971</v>
      </c>
      <c r="D6162" t="s">
        <v>430</v>
      </c>
      <c r="E6162" t="s">
        <v>48</v>
      </c>
      <c r="F6162" t="s">
        <v>164</v>
      </c>
      <c r="G6162" t="s">
        <v>32</v>
      </c>
      <c r="H6162" t="s">
        <v>33</v>
      </c>
      <c r="I6162" t="s">
        <v>161</v>
      </c>
      <c r="J6162">
        <v>1</v>
      </c>
      <c r="K6162">
        <v>37157.1</v>
      </c>
      <c r="L6162">
        <v>0.1</v>
      </c>
      <c r="M6162">
        <v>28971.59</v>
      </c>
      <c r="N6162" t="s">
        <v>52</v>
      </c>
      <c r="O6162" t="s">
        <v>53</v>
      </c>
      <c r="P6162" t="s">
        <v>71</v>
      </c>
      <c r="Q6162">
        <f>Sales_Data[[#This Row],[Quantity]]*Sales_Data[[#This Row],[Unit_Price]]</f>
        <v>37157.1</v>
      </c>
      <c r="R6162">
        <f>Sales_Data[[#This Row],[Gross_Sales]]*Sales_Data[[#This Row],[Discount]]</f>
        <v>3715.71</v>
      </c>
      <c r="S6162">
        <f>Sales_Data[[#This Row],[Gross_Sales]]-Sales_Data[[#This Row],[Discount_Amount]]</f>
        <v>33441.39</v>
      </c>
      <c r="T6162">
        <f>Sales_Data[[#This Row],[Net Sales]]-Sales_Data[[#This Row],[Cost]]</f>
        <v>4469.7999999999993</v>
      </c>
      <c r="U6162" s="2">
        <f>Sales_Data[[#This Row],[Profit]]/Sales_Data[[#This Row],[Net Sales]]</f>
        <v>0.13366071206968369</v>
      </c>
      <c r="V6162">
        <f>YEAR(Sales_Data[[#This Row],[Order_Date]])</f>
        <v>2025</v>
      </c>
      <c r="W6162" t="str">
        <f>TEXT(Sales_Data[[#This Row],[Order_Date]],"mmm")</f>
        <v>Jan</v>
      </c>
      <c r="X6162">
        <f>MONTH(Sales_Data[[#This Row],[Order_Date]])</f>
        <v>1</v>
      </c>
      <c r="Y6162" t="str">
        <f>"Q"&amp;ROUNDUP(MONTH(Sales_Data[[#This Row],[Order_Date]])/3,0)</f>
        <v>Q1</v>
      </c>
    </row>
    <row r="6163" spans="1:25" x14ac:dyDescent="0.3">
      <c r="A6163" t="s">
        <v>7957</v>
      </c>
      <c r="B6163" s="1">
        <v>45779</v>
      </c>
      <c r="C6163" t="s">
        <v>3128</v>
      </c>
      <c r="D6163" t="s">
        <v>317</v>
      </c>
      <c r="E6163" t="s">
        <v>19</v>
      </c>
      <c r="F6163" t="s">
        <v>20</v>
      </c>
      <c r="G6163" t="s">
        <v>21</v>
      </c>
      <c r="H6163" t="s">
        <v>230</v>
      </c>
      <c r="I6163" t="s">
        <v>328</v>
      </c>
      <c r="J6163">
        <v>2</v>
      </c>
      <c r="K6163">
        <v>7627.85</v>
      </c>
      <c r="L6163">
        <v>0.1</v>
      </c>
      <c r="M6163">
        <v>9005.84</v>
      </c>
      <c r="N6163" t="s">
        <v>24</v>
      </c>
      <c r="O6163" t="s">
        <v>25</v>
      </c>
      <c r="P6163" t="s">
        <v>26</v>
      </c>
      <c r="Q6163">
        <f>Sales_Data[[#This Row],[Quantity]]*Sales_Data[[#This Row],[Unit_Price]]</f>
        <v>15255.7</v>
      </c>
      <c r="R6163">
        <f>Sales_Data[[#This Row],[Gross_Sales]]*Sales_Data[[#This Row],[Discount]]</f>
        <v>1525.5700000000002</v>
      </c>
      <c r="S6163">
        <f>Sales_Data[[#This Row],[Gross_Sales]]-Sales_Data[[#This Row],[Discount_Amount]]</f>
        <v>13730.130000000001</v>
      </c>
      <c r="T6163">
        <f>Sales_Data[[#This Row],[Net Sales]]-Sales_Data[[#This Row],[Cost]]</f>
        <v>4724.2900000000009</v>
      </c>
      <c r="U6163" s="2">
        <f>Sales_Data[[#This Row],[Profit]]/Sales_Data[[#This Row],[Net Sales]]</f>
        <v>0.3440819569807424</v>
      </c>
      <c r="V6163">
        <f>YEAR(Sales_Data[[#This Row],[Order_Date]])</f>
        <v>2025</v>
      </c>
      <c r="W6163" t="str">
        <f>TEXT(Sales_Data[[#This Row],[Order_Date]],"mmm")</f>
        <v>May</v>
      </c>
      <c r="X6163">
        <f>MONTH(Sales_Data[[#This Row],[Order_Date]])</f>
        <v>5</v>
      </c>
      <c r="Y6163" t="str">
        <f>"Q"&amp;ROUNDUP(MONTH(Sales_Data[[#This Row],[Order_Date]])/3,0)</f>
        <v>Q2</v>
      </c>
    </row>
    <row r="6164" spans="1:25" x14ac:dyDescent="0.3">
      <c r="A6164" t="s">
        <v>7958</v>
      </c>
      <c r="B6164" s="1">
        <v>45997</v>
      </c>
      <c r="C6164" t="s">
        <v>1947</v>
      </c>
      <c r="D6164" t="s">
        <v>229</v>
      </c>
      <c r="E6164" t="s">
        <v>30</v>
      </c>
      <c r="F6164" t="s">
        <v>210</v>
      </c>
      <c r="G6164" t="s">
        <v>67</v>
      </c>
      <c r="H6164" t="s">
        <v>68</v>
      </c>
      <c r="I6164" t="s">
        <v>97</v>
      </c>
      <c r="J6164">
        <v>1</v>
      </c>
      <c r="K6164">
        <v>3899.5</v>
      </c>
      <c r="L6164">
        <v>0</v>
      </c>
      <c r="M6164">
        <v>2909.25</v>
      </c>
      <c r="N6164" t="s">
        <v>70</v>
      </c>
      <c r="O6164" t="s">
        <v>35</v>
      </c>
      <c r="P6164" t="s">
        <v>44</v>
      </c>
      <c r="Q6164">
        <f>Sales_Data[[#This Row],[Quantity]]*Sales_Data[[#This Row],[Unit_Price]]</f>
        <v>3899.5</v>
      </c>
      <c r="R6164">
        <f>Sales_Data[[#This Row],[Gross_Sales]]*Sales_Data[[#This Row],[Discount]]</f>
        <v>0</v>
      </c>
      <c r="S6164">
        <f>Sales_Data[[#This Row],[Gross_Sales]]-Sales_Data[[#This Row],[Discount_Amount]]</f>
        <v>3899.5</v>
      </c>
      <c r="T6164">
        <f>Sales_Data[[#This Row],[Net Sales]]-Sales_Data[[#This Row],[Cost]]</f>
        <v>990.25</v>
      </c>
      <c r="U6164" s="2">
        <f>Sales_Data[[#This Row],[Profit]]/Sales_Data[[#This Row],[Net Sales]]</f>
        <v>0.25394281318117706</v>
      </c>
      <c r="V6164">
        <f>YEAR(Sales_Data[[#This Row],[Order_Date]])</f>
        <v>2025</v>
      </c>
      <c r="W6164" t="str">
        <f>TEXT(Sales_Data[[#This Row],[Order_Date]],"mmm")</f>
        <v>Dec</v>
      </c>
      <c r="X6164">
        <f>MONTH(Sales_Data[[#This Row],[Order_Date]])</f>
        <v>12</v>
      </c>
      <c r="Y6164" t="str">
        <f>"Q"&amp;ROUNDUP(MONTH(Sales_Data[[#This Row],[Order_Date]])/3,0)</f>
        <v>Q4</v>
      </c>
    </row>
    <row r="6165" spans="1:25" x14ac:dyDescent="0.3">
      <c r="A6165" t="s">
        <v>7959</v>
      </c>
      <c r="B6165" s="1">
        <v>45832</v>
      </c>
      <c r="C6165" t="s">
        <v>852</v>
      </c>
      <c r="D6165" t="s">
        <v>341</v>
      </c>
      <c r="E6165" t="s">
        <v>39</v>
      </c>
      <c r="F6165" t="s">
        <v>96</v>
      </c>
      <c r="G6165" t="s">
        <v>67</v>
      </c>
      <c r="H6165" t="s">
        <v>88</v>
      </c>
      <c r="I6165" t="s">
        <v>89</v>
      </c>
      <c r="J6165">
        <v>1</v>
      </c>
      <c r="K6165">
        <v>6124.77</v>
      </c>
      <c r="L6165">
        <v>0.15</v>
      </c>
      <c r="M6165">
        <v>3822.68</v>
      </c>
      <c r="N6165" t="s">
        <v>52</v>
      </c>
      <c r="O6165" t="s">
        <v>53</v>
      </c>
      <c r="P6165" t="s">
        <v>26</v>
      </c>
      <c r="Q6165">
        <f>Sales_Data[[#This Row],[Quantity]]*Sales_Data[[#This Row],[Unit_Price]]</f>
        <v>6124.77</v>
      </c>
      <c r="R6165">
        <f>Sales_Data[[#This Row],[Gross_Sales]]*Sales_Data[[#This Row],[Discount]]</f>
        <v>918.71550000000002</v>
      </c>
      <c r="S6165">
        <f>Sales_Data[[#This Row],[Gross_Sales]]-Sales_Data[[#This Row],[Discount_Amount]]</f>
        <v>5206.0545000000002</v>
      </c>
      <c r="T6165">
        <f>Sales_Data[[#This Row],[Net Sales]]-Sales_Data[[#This Row],[Cost]]</f>
        <v>1383.3745000000004</v>
      </c>
      <c r="U6165" s="2">
        <f>Sales_Data[[#This Row],[Profit]]/Sales_Data[[#This Row],[Net Sales]]</f>
        <v>0.26572416788952175</v>
      </c>
      <c r="V6165">
        <f>YEAR(Sales_Data[[#This Row],[Order_Date]])</f>
        <v>2025</v>
      </c>
      <c r="W6165" t="str">
        <f>TEXT(Sales_Data[[#This Row],[Order_Date]],"mmm")</f>
        <v>Jun</v>
      </c>
      <c r="X6165">
        <f>MONTH(Sales_Data[[#This Row],[Order_Date]])</f>
        <v>6</v>
      </c>
      <c r="Y6165" t="str">
        <f>"Q"&amp;ROUNDUP(MONTH(Sales_Data[[#This Row],[Order_Date]])/3,0)</f>
        <v>Q2</v>
      </c>
    </row>
    <row r="6166" spans="1:25" x14ac:dyDescent="0.3">
      <c r="A6166" t="s">
        <v>7960</v>
      </c>
      <c r="B6166" s="1">
        <v>45836</v>
      </c>
      <c r="C6166" t="s">
        <v>1279</v>
      </c>
      <c r="D6166" t="s">
        <v>513</v>
      </c>
      <c r="E6166" t="s">
        <v>48</v>
      </c>
      <c r="F6166" t="s">
        <v>49</v>
      </c>
      <c r="G6166" t="s">
        <v>67</v>
      </c>
      <c r="H6166" t="s">
        <v>133</v>
      </c>
      <c r="I6166" t="s">
        <v>138</v>
      </c>
      <c r="J6166">
        <v>2</v>
      </c>
      <c r="K6166">
        <v>23143.17</v>
      </c>
      <c r="L6166">
        <v>0.05</v>
      </c>
      <c r="M6166">
        <v>35788.89</v>
      </c>
      <c r="N6166" t="s">
        <v>70</v>
      </c>
      <c r="O6166" t="s">
        <v>35</v>
      </c>
      <c r="P6166" t="s">
        <v>44</v>
      </c>
      <c r="Q6166">
        <f>Sales_Data[[#This Row],[Quantity]]*Sales_Data[[#This Row],[Unit_Price]]</f>
        <v>46286.34</v>
      </c>
      <c r="R6166">
        <f>Sales_Data[[#This Row],[Gross_Sales]]*Sales_Data[[#This Row],[Discount]]</f>
        <v>2314.317</v>
      </c>
      <c r="S6166">
        <f>Sales_Data[[#This Row],[Gross_Sales]]-Sales_Data[[#This Row],[Discount_Amount]]</f>
        <v>43972.022999999994</v>
      </c>
      <c r="T6166">
        <f>Sales_Data[[#This Row],[Net Sales]]-Sales_Data[[#This Row],[Cost]]</f>
        <v>8183.1329999999944</v>
      </c>
      <c r="U6166" s="2">
        <f>Sales_Data[[#This Row],[Profit]]/Sales_Data[[#This Row],[Net Sales]]</f>
        <v>0.18609862457317453</v>
      </c>
      <c r="V6166">
        <f>YEAR(Sales_Data[[#This Row],[Order_Date]])</f>
        <v>2025</v>
      </c>
      <c r="W6166" t="str">
        <f>TEXT(Sales_Data[[#This Row],[Order_Date]],"mmm")</f>
        <v>Jun</v>
      </c>
      <c r="X6166">
        <f>MONTH(Sales_Data[[#This Row],[Order_Date]])</f>
        <v>6</v>
      </c>
      <c r="Y6166" t="str">
        <f>"Q"&amp;ROUNDUP(MONTH(Sales_Data[[#This Row],[Order_Date]])/3,0)</f>
        <v>Q2</v>
      </c>
    </row>
    <row r="6167" spans="1:25" x14ac:dyDescent="0.3">
      <c r="A6167" t="s">
        <v>7961</v>
      </c>
      <c r="B6167" s="1">
        <v>45742</v>
      </c>
      <c r="C6167" t="s">
        <v>1825</v>
      </c>
      <c r="D6167" t="s">
        <v>580</v>
      </c>
      <c r="E6167" t="s">
        <v>19</v>
      </c>
      <c r="F6167" t="s">
        <v>81</v>
      </c>
      <c r="G6167" t="s">
        <v>75</v>
      </c>
      <c r="H6167" t="s">
        <v>256</v>
      </c>
      <c r="I6167" t="s">
        <v>257</v>
      </c>
      <c r="J6167">
        <v>1</v>
      </c>
      <c r="K6167">
        <v>12124.86</v>
      </c>
      <c r="L6167">
        <v>0.2</v>
      </c>
      <c r="M6167">
        <v>7311.23</v>
      </c>
      <c r="N6167" t="s">
        <v>24</v>
      </c>
      <c r="O6167" t="s">
        <v>35</v>
      </c>
      <c r="P6167" t="s">
        <v>26</v>
      </c>
      <c r="Q6167">
        <f>Sales_Data[[#This Row],[Quantity]]*Sales_Data[[#This Row],[Unit_Price]]</f>
        <v>12124.86</v>
      </c>
      <c r="R6167">
        <f>Sales_Data[[#This Row],[Gross_Sales]]*Sales_Data[[#This Row],[Discount]]</f>
        <v>2424.9720000000002</v>
      </c>
      <c r="S6167">
        <f>Sales_Data[[#This Row],[Gross_Sales]]-Sales_Data[[#This Row],[Discount_Amount]]</f>
        <v>9699.8880000000008</v>
      </c>
      <c r="T6167">
        <f>Sales_Data[[#This Row],[Net Sales]]-Sales_Data[[#This Row],[Cost]]</f>
        <v>2388.6580000000013</v>
      </c>
      <c r="U6167" s="2">
        <f>Sales_Data[[#This Row],[Profit]]/Sales_Data[[#This Row],[Net Sales]]</f>
        <v>0.24625624543293706</v>
      </c>
      <c r="V6167">
        <f>YEAR(Sales_Data[[#This Row],[Order_Date]])</f>
        <v>2025</v>
      </c>
      <c r="W6167" t="str">
        <f>TEXT(Sales_Data[[#This Row],[Order_Date]],"mmm")</f>
        <v>Mar</v>
      </c>
      <c r="X6167">
        <f>MONTH(Sales_Data[[#This Row],[Order_Date]])</f>
        <v>3</v>
      </c>
      <c r="Y6167" t="str">
        <f>"Q"&amp;ROUNDUP(MONTH(Sales_Data[[#This Row],[Order_Date]])/3,0)</f>
        <v>Q1</v>
      </c>
    </row>
    <row r="6168" spans="1:25" x14ac:dyDescent="0.3">
      <c r="A6168" t="s">
        <v>7962</v>
      </c>
      <c r="B6168" s="1">
        <v>45702</v>
      </c>
      <c r="C6168" t="s">
        <v>2313</v>
      </c>
      <c r="D6168" t="s">
        <v>430</v>
      </c>
      <c r="E6168" t="s">
        <v>39</v>
      </c>
      <c r="F6168" t="s">
        <v>405</v>
      </c>
      <c r="G6168" t="s">
        <v>41</v>
      </c>
      <c r="H6168" t="s">
        <v>42</v>
      </c>
      <c r="I6168" t="s">
        <v>43</v>
      </c>
      <c r="J6168">
        <v>1</v>
      </c>
      <c r="K6168">
        <v>4023.71</v>
      </c>
      <c r="L6168">
        <v>0.05</v>
      </c>
      <c r="M6168">
        <v>2814.03</v>
      </c>
      <c r="N6168" t="s">
        <v>24</v>
      </c>
      <c r="O6168" t="s">
        <v>35</v>
      </c>
      <c r="P6168" t="s">
        <v>71</v>
      </c>
      <c r="Q6168">
        <f>Sales_Data[[#This Row],[Quantity]]*Sales_Data[[#This Row],[Unit_Price]]</f>
        <v>4023.71</v>
      </c>
      <c r="R6168">
        <f>Sales_Data[[#This Row],[Gross_Sales]]*Sales_Data[[#This Row],[Discount]]</f>
        <v>201.18550000000002</v>
      </c>
      <c r="S6168">
        <f>Sales_Data[[#This Row],[Gross_Sales]]-Sales_Data[[#This Row],[Discount_Amount]]</f>
        <v>3822.5245</v>
      </c>
      <c r="T6168">
        <f>Sales_Data[[#This Row],[Net Sales]]-Sales_Data[[#This Row],[Cost]]</f>
        <v>1008.4944999999998</v>
      </c>
      <c r="U6168" s="2">
        <f>Sales_Data[[#This Row],[Profit]]/Sales_Data[[#This Row],[Net Sales]]</f>
        <v>0.26382944046532592</v>
      </c>
      <c r="V6168">
        <f>YEAR(Sales_Data[[#This Row],[Order_Date]])</f>
        <v>2025</v>
      </c>
      <c r="W6168" t="str">
        <f>TEXT(Sales_Data[[#This Row],[Order_Date]],"mmm")</f>
        <v>Feb</v>
      </c>
      <c r="X6168">
        <f>MONTH(Sales_Data[[#This Row],[Order_Date]])</f>
        <v>2</v>
      </c>
      <c r="Y6168" t="str">
        <f>"Q"&amp;ROUNDUP(MONTH(Sales_Data[[#This Row],[Order_Date]])/3,0)</f>
        <v>Q1</v>
      </c>
    </row>
    <row r="6169" spans="1:25" x14ac:dyDescent="0.3">
      <c r="A6169" t="s">
        <v>7963</v>
      </c>
      <c r="B6169" s="1">
        <v>45793</v>
      </c>
      <c r="C6169" t="s">
        <v>517</v>
      </c>
      <c r="D6169" t="s">
        <v>513</v>
      </c>
      <c r="E6169" t="s">
        <v>119</v>
      </c>
      <c r="F6169" t="s">
        <v>249</v>
      </c>
      <c r="G6169" t="s">
        <v>67</v>
      </c>
      <c r="H6169" t="s">
        <v>68</v>
      </c>
      <c r="I6169" t="s">
        <v>69</v>
      </c>
      <c r="J6169">
        <v>1</v>
      </c>
      <c r="K6169">
        <v>2866.78</v>
      </c>
      <c r="L6169">
        <v>0</v>
      </c>
      <c r="M6169">
        <v>1881.54</v>
      </c>
      <c r="N6169" t="s">
        <v>83</v>
      </c>
      <c r="O6169" t="s">
        <v>35</v>
      </c>
      <c r="P6169" t="s">
        <v>71</v>
      </c>
      <c r="Q6169">
        <f>Sales_Data[[#This Row],[Quantity]]*Sales_Data[[#This Row],[Unit_Price]]</f>
        <v>2866.78</v>
      </c>
      <c r="R6169">
        <f>Sales_Data[[#This Row],[Gross_Sales]]*Sales_Data[[#This Row],[Discount]]</f>
        <v>0</v>
      </c>
      <c r="S6169">
        <f>Sales_Data[[#This Row],[Gross_Sales]]-Sales_Data[[#This Row],[Discount_Amount]]</f>
        <v>2866.78</v>
      </c>
      <c r="T6169">
        <f>Sales_Data[[#This Row],[Net Sales]]-Sales_Data[[#This Row],[Cost]]</f>
        <v>985.24000000000024</v>
      </c>
      <c r="U6169" s="2">
        <f>Sales_Data[[#This Row],[Profit]]/Sales_Data[[#This Row],[Net Sales]]</f>
        <v>0.34367478495036247</v>
      </c>
      <c r="V6169">
        <f>YEAR(Sales_Data[[#This Row],[Order_Date]])</f>
        <v>2025</v>
      </c>
      <c r="W6169" t="str">
        <f>TEXT(Sales_Data[[#This Row],[Order_Date]],"mmm")</f>
        <v>May</v>
      </c>
      <c r="X6169">
        <f>MONTH(Sales_Data[[#This Row],[Order_Date]])</f>
        <v>5</v>
      </c>
      <c r="Y6169" t="str">
        <f>"Q"&amp;ROUNDUP(MONTH(Sales_Data[[#This Row],[Order_Date]])/3,0)</f>
        <v>Q2</v>
      </c>
    </row>
    <row r="6170" spans="1:25" x14ac:dyDescent="0.3">
      <c r="A6170" t="s">
        <v>7964</v>
      </c>
      <c r="B6170" s="1">
        <v>46000</v>
      </c>
      <c r="C6170" t="s">
        <v>634</v>
      </c>
      <c r="D6170" t="s">
        <v>474</v>
      </c>
      <c r="E6170" t="s">
        <v>48</v>
      </c>
      <c r="F6170" t="s">
        <v>126</v>
      </c>
      <c r="G6170" t="s">
        <v>21</v>
      </c>
      <c r="H6170" t="s">
        <v>230</v>
      </c>
      <c r="I6170" t="s">
        <v>328</v>
      </c>
      <c r="J6170">
        <v>2</v>
      </c>
      <c r="K6170">
        <v>18768.240000000002</v>
      </c>
      <c r="L6170">
        <v>0.15</v>
      </c>
      <c r="M6170">
        <v>22153.34</v>
      </c>
      <c r="N6170" t="s">
        <v>52</v>
      </c>
      <c r="O6170" t="s">
        <v>35</v>
      </c>
      <c r="P6170" t="s">
        <v>71</v>
      </c>
      <c r="Q6170">
        <f>Sales_Data[[#This Row],[Quantity]]*Sales_Data[[#This Row],[Unit_Price]]</f>
        <v>37536.480000000003</v>
      </c>
      <c r="R6170">
        <f>Sales_Data[[#This Row],[Gross_Sales]]*Sales_Data[[#This Row],[Discount]]</f>
        <v>5630.4720000000007</v>
      </c>
      <c r="S6170">
        <f>Sales_Data[[#This Row],[Gross_Sales]]-Sales_Data[[#This Row],[Discount_Amount]]</f>
        <v>31906.008000000002</v>
      </c>
      <c r="T6170">
        <f>Sales_Data[[#This Row],[Net Sales]]-Sales_Data[[#This Row],[Cost]]</f>
        <v>9752.6680000000015</v>
      </c>
      <c r="U6170" s="2">
        <f>Sales_Data[[#This Row],[Profit]]/Sales_Data[[#This Row],[Net Sales]]</f>
        <v>0.3056687003902212</v>
      </c>
      <c r="V6170">
        <f>YEAR(Sales_Data[[#This Row],[Order_Date]])</f>
        <v>2025</v>
      </c>
      <c r="W6170" t="str">
        <f>TEXT(Sales_Data[[#This Row],[Order_Date]],"mmm")</f>
        <v>Dec</v>
      </c>
      <c r="X6170">
        <f>MONTH(Sales_Data[[#This Row],[Order_Date]])</f>
        <v>12</v>
      </c>
      <c r="Y6170" t="str">
        <f>"Q"&amp;ROUNDUP(MONTH(Sales_Data[[#This Row],[Order_Date]])/3,0)</f>
        <v>Q4</v>
      </c>
    </row>
    <row r="6171" spans="1:25" x14ac:dyDescent="0.3">
      <c r="A6171" t="s">
        <v>7965</v>
      </c>
      <c r="B6171" s="1">
        <v>45673</v>
      </c>
      <c r="C6171" t="s">
        <v>4575</v>
      </c>
      <c r="D6171" t="s">
        <v>777</v>
      </c>
      <c r="E6171" t="s">
        <v>30</v>
      </c>
      <c r="F6171" t="s">
        <v>156</v>
      </c>
      <c r="G6171" t="s">
        <v>75</v>
      </c>
      <c r="H6171" t="s">
        <v>256</v>
      </c>
      <c r="I6171" t="s">
        <v>257</v>
      </c>
      <c r="J6171">
        <v>1</v>
      </c>
      <c r="K6171">
        <v>2808.5</v>
      </c>
      <c r="L6171">
        <v>0.1</v>
      </c>
      <c r="M6171">
        <v>1953.42</v>
      </c>
      <c r="N6171" t="s">
        <v>24</v>
      </c>
      <c r="O6171" t="s">
        <v>35</v>
      </c>
      <c r="P6171" t="s">
        <v>26</v>
      </c>
      <c r="Q6171">
        <f>Sales_Data[[#This Row],[Quantity]]*Sales_Data[[#This Row],[Unit_Price]]</f>
        <v>2808.5</v>
      </c>
      <c r="R6171">
        <f>Sales_Data[[#This Row],[Gross_Sales]]*Sales_Data[[#This Row],[Discount]]</f>
        <v>280.85000000000002</v>
      </c>
      <c r="S6171">
        <f>Sales_Data[[#This Row],[Gross_Sales]]-Sales_Data[[#This Row],[Discount_Amount]]</f>
        <v>2527.65</v>
      </c>
      <c r="T6171">
        <f>Sales_Data[[#This Row],[Net Sales]]-Sales_Data[[#This Row],[Cost]]</f>
        <v>574.23</v>
      </c>
      <c r="U6171" s="2">
        <f>Sales_Data[[#This Row],[Profit]]/Sales_Data[[#This Row],[Net Sales]]</f>
        <v>0.22717939588155006</v>
      </c>
      <c r="V6171">
        <f>YEAR(Sales_Data[[#This Row],[Order_Date]])</f>
        <v>2025</v>
      </c>
      <c r="W6171" t="str">
        <f>TEXT(Sales_Data[[#This Row],[Order_Date]],"mmm")</f>
        <v>Jan</v>
      </c>
      <c r="X6171">
        <f>MONTH(Sales_Data[[#This Row],[Order_Date]])</f>
        <v>1</v>
      </c>
      <c r="Y6171" t="str">
        <f>"Q"&amp;ROUNDUP(MONTH(Sales_Data[[#This Row],[Order_Date]])/3,0)</f>
        <v>Q1</v>
      </c>
    </row>
    <row r="6172" spans="1:25" x14ac:dyDescent="0.3">
      <c r="A6172" t="s">
        <v>7966</v>
      </c>
      <c r="B6172" s="1">
        <v>45990</v>
      </c>
      <c r="C6172" t="s">
        <v>2784</v>
      </c>
      <c r="D6172" t="s">
        <v>463</v>
      </c>
      <c r="E6172" t="s">
        <v>48</v>
      </c>
      <c r="F6172" t="s">
        <v>164</v>
      </c>
      <c r="G6172" t="s">
        <v>41</v>
      </c>
      <c r="H6172" t="s">
        <v>42</v>
      </c>
      <c r="I6172" t="s">
        <v>43</v>
      </c>
      <c r="J6172">
        <v>3</v>
      </c>
      <c r="K6172">
        <v>11279.18</v>
      </c>
      <c r="L6172">
        <v>0.1</v>
      </c>
      <c r="M6172">
        <v>19203.78</v>
      </c>
      <c r="N6172" t="s">
        <v>70</v>
      </c>
      <c r="O6172" t="s">
        <v>35</v>
      </c>
      <c r="P6172" t="s">
        <v>44</v>
      </c>
      <c r="Q6172">
        <f>Sales_Data[[#This Row],[Quantity]]*Sales_Data[[#This Row],[Unit_Price]]</f>
        <v>33837.54</v>
      </c>
      <c r="R6172">
        <f>Sales_Data[[#This Row],[Gross_Sales]]*Sales_Data[[#This Row],[Discount]]</f>
        <v>3383.7540000000004</v>
      </c>
      <c r="S6172">
        <f>Sales_Data[[#This Row],[Gross_Sales]]-Sales_Data[[#This Row],[Discount_Amount]]</f>
        <v>30453.786</v>
      </c>
      <c r="T6172">
        <f>Sales_Data[[#This Row],[Net Sales]]-Sales_Data[[#This Row],[Cost]]</f>
        <v>11250.006000000001</v>
      </c>
      <c r="U6172" s="2">
        <f>Sales_Data[[#This Row],[Profit]]/Sales_Data[[#This Row],[Net Sales]]</f>
        <v>0.36941239424221345</v>
      </c>
      <c r="V6172">
        <f>YEAR(Sales_Data[[#This Row],[Order_Date]])</f>
        <v>2025</v>
      </c>
      <c r="W6172" t="str">
        <f>TEXT(Sales_Data[[#This Row],[Order_Date]],"mmm")</f>
        <v>Nov</v>
      </c>
      <c r="X6172">
        <f>MONTH(Sales_Data[[#This Row],[Order_Date]])</f>
        <v>11</v>
      </c>
      <c r="Y6172" t="str">
        <f>"Q"&amp;ROUNDUP(MONTH(Sales_Data[[#This Row],[Order_Date]])/3,0)</f>
        <v>Q4</v>
      </c>
    </row>
    <row r="6173" spans="1:25" x14ac:dyDescent="0.3">
      <c r="A6173" t="s">
        <v>7967</v>
      </c>
      <c r="B6173" s="1">
        <v>45852</v>
      </c>
      <c r="C6173" t="s">
        <v>682</v>
      </c>
      <c r="D6173" t="s">
        <v>580</v>
      </c>
      <c r="E6173" t="s">
        <v>48</v>
      </c>
      <c r="F6173" t="s">
        <v>152</v>
      </c>
      <c r="G6173" t="s">
        <v>32</v>
      </c>
      <c r="H6173" t="s">
        <v>50</v>
      </c>
      <c r="I6173" t="s">
        <v>58</v>
      </c>
      <c r="J6173">
        <v>1</v>
      </c>
      <c r="K6173">
        <v>52986.43</v>
      </c>
      <c r="L6173">
        <v>0</v>
      </c>
      <c r="M6173">
        <v>37448.199999999997</v>
      </c>
      <c r="N6173" t="s">
        <v>70</v>
      </c>
      <c r="O6173" t="s">
        <v>53</v>
      </c>
      <c r="P6173" t="s">
        <v>71</v>
      </c>
      <c r="Q6173">
        <f>Sales_Data[[#This Row],[Quantity]]*Sales_Data[[#This Row],[Unit_Price]]</f>
        <v>52986.43</v>
      </c>
      <c r="R6173">
        <f>Sales_Data[[#This Row],[Gross_Sales]]*Sales_Data[[#This Row],[Discount]]</f>
        <v>0</v>
      </c>
      <c r="S6173">
        <f>Sales_Data[[#This Row],[Gross_Sales]]-Sales_Data[[#This Row],[Discount_Amount]]</f>
        <v>52986.43</v>
      </c>
      <c r="T6173">
        <f>Sales_Data[[#This Row],[Net Sales]]-Sales_Data[[#This Row],[Cost]]</f>
        <v>15538.230000000003</v>
      </c>
      <c r="U6173" s="2">
        <f>Sales_Data[[#This Row],[Profit]]/Sales_Data[[#This Row],[Net Sales]]</f>
        <v>0.29324923381326129</v>
      </c>
      <c r="V6173">
        <f>YEAR(Sales_Data[[#This Row],[Order_Date]])</f>
        <v>2025</v>
      </c>
      <c r="W6173" t="str">
        <f>TEXT(Sales_Data[[#This Row],[Order_Date]],"mmm")</f>
        <v>Jul</v>
      </c>
      <c r="X6173">
        <f>MONTH(Sales_Data[[#This Row],[Order_Date]])</f>
        <v>7</v>
      </c>
      <c r="Y6173" t="str">
        <f>"Q"&amp;ROUNDUP(MONTH(Sales_Data[[#This Row],[Order_Date]])/3,0)</f>
        <v>Q3</v>
      </c>
    </row>
    <row r="6174" spans="1:25" x14ac:dyDescent="0.3">
      <c r="A6174" t="s">
        <v>7968</v>
      </c>
      <c r="B6174" s="1">
        <v>45666</v>
      </c>
      <c r="C6174" t="s">
        <v>3381</v>
      </c>
      <c r="D6174" t="s">
        <v>624</v>
      </c>
      <c r="E6174" t="s">
        <v>48</v>
      </c>
      <c r="F6174" t="s">
        <v>152</v>
      </c>
      <c r="G6174" t="s">
        <v>21</v>
      </c>
      <c r="H6174" t="s">
        <v>230</v>
      </c>
      <c r="I6174" t="s">
        <v>231</v>
      </c>
      <c r="J6174">
        <v>1</v>
      </c>
      <c r="K6174">
        <v>5881.81</v>
      </c>
      <c r="L6174">
        <v>0.15</v>
      </c>
      <c r="M6174">
        <v>3285.92</v>
      </c>
      <c r="N6174" t="s">
        <v>83</v>
      </c>
      <c r="O6174" t="s">
        <v>35</v>
      </c>
      <c r="P6174" t="s">
        <v>26</v>
      </c>
      <c r="Q6174">
        <f>Sales_Data[[#This Row],[Quantity]]*Sales_Data[[#This Row],[Unit_Price]]</f>
        <v>5881.81</v>
      </c>
      <c r="R6174">
        <f>Sales_Data[[#This Row],[Gross_Sales]]*Sales_Data[[#This Row],[Discount]]</f>
        <v>882.27150000000006</v>
      </c>
      <c r="S6174">
        <f>Sales_Data[[#This Row],[Gross_Sales]]-Sales_Data[[#This Row],[Discount_Amount]]</f>
        <v>4999.5385000000006</v>
      </c>
      <c r="T6174">
        <f>Sales_Data[[#This Row],[Net Sales]]-Sales_Data[[#This Row],[Cost]]</f>
        <v>1713.6185000000005</v>
      </c>
      <c r="U6174" s="2">
        <f>Sales_Data[[#This Row],[Profit]]/Sales_Data[[#This Row],[Net Sales]]</f>
        <v>0.34275533631754218</v>
      </c>
      <c r="V6174">
        <f>YEAR(Sales_Data[[#This Row],[Order_Date]])</f>
        <v>2025</v>
      </c>
      <c r="W6174" t="str">
        <f>TEXT(Sales_Data[[#This Row],[Order_Date]],"mmm")</f>
        <v>Jan</v>
      </c>
      <c r="X6174">
        <f>MONTH(Sales_Data[[#This Row],[Order_Date]])</f>
        <v>1</v>
      </c>
      <c r="Y6174" t="str">
        <f>"Q"&amp;ROUNDUP(MONTH(Sales_Data[[#This Row],[Order_Date]])/3,0)</f>
        <v>Q1</v>
      </c>
    </row>
    <row r="6175" spans="1:25" x14ac:dyDescent="0.3">
      <c r="A6175" t="s">
        <v>7969</v>
      </c>
      <c r="B6175" s="1">
        <v>45973</v>
      </c>
      <c r="C6175" t="s">
        <v>2161</v>
      </c>
      <c r="D6175" t="s">
        <v>1650</v>
      </c>
      <c r="E6175" t="s">
        <v>119</v>
      </c>
      <c r="F6175" t="s">
        <v>184</v>
      </c>
      <c r="G6175" t="s">
        <v>32</v>
      </c>
      <c r="H6175" t="s">
        <v>33</v>
      </c>
      <c r="I6175" t="s">
        <v>34</v>
      </c>
      <c r="J6175">
        <v>1</v>
      </c>
      <c r="K6175">
        <v>1303.8800000000001</v>
      </c>
      <c r="L6175">
        <v>0.1</v>
      </c>
      <c r="M6175">
        <v>750.78</v>
      </c>
      <c r="N6175" t="s">
        <v>70</v>
      </c>
      <c r="O6175" t="s">
        <v>35</v>
      </c>
      <c r="P6175" t="s">
        <v>44</v>
      </c>
      <c r="Q6175">
        <f>Sales_Data[[#This Row],[Quantity]]*Sales_Data[[#This Row],[Unit_Price]]</f>
        <v>1303.8800000000001</v>
      </c>
      <c r="R6175">
        <f>Sales_Data[[#This Row],[Gross_Sales]]*Sales_Data[[#This Row],[Discount]]</f>
        <v>130.38800000000001</v>
      </c>
      <c r="S6175">
        <f>Sales_Data[[#This Row],[Gross_Sales]]-Sales_Data[[#This Row],[Discount_Amount]]</f>
        <v>1173.4920000000002</v>
      </c>
      <c r="T6175">
        <f>Sales_Data[[#This Row],[Net Sales]]-Sales_Data[[#This Row],[Cost]]</f>
        <v>422.71200000000022</v>
      </c>
      <c r="U6175" s="2">
        <f>Sales_Data[[#This Row],[Profit]]/Sales_Data[[#This Row],[Net Sales]]</f>
        <v>0.36021719790164752</v>
      </c>
      <c r="V6175">
        <f>YEAR(Sales_Data[[#This Row],[Order_Date]])</f>
        <v>2025</v>
      </c>
      <c r="W6175" t="str">
        <f>TEXT(Sales_Data[[#This Row],[Order_Date]],"mmm")</f>
        <v>Nov</v>
      </c>
      <c r="X6175">
        <f>MONTH(Sales_Data[[#This Row],[Order_Date]])</f>
        <v>11</v>
      </c>
      <c r="Y6175" t="str">
        <f>"Q"&amp;ROUNDUP(MONTH(Sales_Data[[#This Row],[Order_Date]])/3,0)</f>
        <v>Q4</v>
      </c>
    </row>
    <row r="6176" spans="1:25" x14ac:dyDescent="0.3">
      <c r="A6176" t="s">
        <v>7970</v>
      </c>
      <c r="B6176" s="1">
        <v>45991</v>
      </c>
      <c r="C6176" t="s">
        <v>3052</v>
      </c>
      <c r="D6176" t="s">
        <v>229</v>
      </c>
      <c r="E6176" t="s">
        <v>48</v>
      </c>
      <c r="F6176" t="s">
        <v>49</v>
      </c>
      <c r="G6176" t="s">
        <v>67</v>
      </c>
      <c r="H6176" t="s">
        <v>121</v>
      </c>
      <c r="I6176" t="s">
        <v>122</v>
      </c>
      <c r="J6176">
        <v>5</v>
      </c>
      <c r="K6176">
        <v>23231.37</v>
      </c>
      <c r="L6176">
        <v>0.05</v>
      </c>
      <c r="M6176">
        <v>80645.62</v>
      </c>
      <c r="N6176" t="s">
        <v>109</v>
      </c>
      <c r="O6176" t="s">
        <v>35</v>
      </c>
      <c r="P6176" t="s">
        <v>44</v>
      </c>
      <c r="Q6176">
        <f>Sales_Data[[#This Row],[Quantity]]*Sales_Data[[#This Row],[Unit_Price]]</f>
        <v>116156.84999999999</v>
      </c>
      <c r="R6176">
        <f>Sales_Data[[#This Row],[Gross_Sales]]*Sales_Data[[#This Row],[Discount]]</f>
        <v>5807.8424999999997</v>
      </c>
      <c r="S6176">
        <f>Sales_Data[[#This Row],[Gross_Sales]]-Sales_Data[[#This Row],[Discount_Amount]]</f>
        <v>110349.00749999999</v>
      </c>
      <c r="T6176">
        <f>Sales_Data[[#This Row],[Net Sales]]-Sales_Data[[#This Row],[Cost]]</f>
        <v>29703.387499999997</v>
      </c>
      <c r="U6176" s="2">
        <f>Sales_Data[[#This Row],[Profit]]/Sales_Data[[#This Row],[Net Sales]]</f>
        <v>0.269176752677182</v>
      </c>
      <c r="V6176">
        <f>YEAR(Sales_Data[[#This Row],[Order_Date]])</f>
        <v>2025</v>
      </c>
      <c r="W6176" t="str">
        <f>TEXT(Sales_Data[[#This Row],[Order_Date]],"mmm")</f>
        <v>Nov</v>
      </c>
      <c r="X6176">
        <f>MONTH(Sales_Data[[#This Row],[Order_Date]])</f>
        <v>11</v>
      </c>
      <c r="Y6176" t="str">
        <f>"Q"&amp;ROUNDUP(MONTH(Sales_Data[[#This Row],[Order_Date]])/3,0)</f>
        <v>Q4</v>
      </c>
    </row>
    <row r="6177" spans="1:25" x14ac:dyDescent="0.3">
      <c r="A6177" t="s">
        <v>7971</v>
      </c>
      <c r="B6177" s="1">
        <v>45990</v>
      </c>
      <c r="C6177" t="s">
        <v>650</v>
      </c>
      <c r="D6177" t="s">
        <v>168</v>
      </c>
      <c r="E6177" t="s">
        <v>30</v>
      </c>
      <c r="F6177" t="s">
        <v>210</v>
      </c>
      <c r="G6177" t="s">
        <v>67</v>
      </c>
      <c r="H6177" t="s">
        <v>68</v>
      </c>
      <c r="I6177" t="s">
        <v>69</v>
      </c>
      <c r="J6177">
        <v>2</v>
      </c>
      <c r="K6177">
        <v>810.94</v>
      </c>
      <c r="L6177">
        <v>0.15</v>
      </c>
      <c r="M6177">
        <v>964.24</v>
      </c>
      <c r="N6177" t="s">
        <v>109</v>
      </c>
      <c r="O6177" t="s">
        <v>35</v>
      </c>
      <c r="P6177" t="s">
        <v>44</v>
      </c>
      <c r="Q6177">
        <f>Sales_Data[[#This Row],[Quantity]]*Sales_Data[[#This Row],[Unit_Price]]</f>
        <v>1621.88</v>
      </c>
      <c r="R6177">
        <f>Sales_Data[[#This Row],[Gross_Sales]]*Sales_Data[[#This Row],[Discount]]</f>
        <v>243.28200000000001</v>
      </c>
      <c r="S6177">
        <f>Sales_Data[[#This Row],[Gross_Sales]]-Sales_Data[[#This Row],[Discount_Amount]]</f>
        <v>1378.5980000000002</v>
      </c>
      <c r="T6177">
        <f>Sales_Data[[#This Row],[Net Sales]]-Sales_Data[[#This Row],[Cost]]</f>
        <v>414.35800000000017</v>
      </c>
      <c r="U6177" s="2">
        <f>Sales_Data[[#This Row],[Profit]]/Sales_Data[[#This Row],[Net Sales]]</f>
        <v>0.3005647766789159</v>
      </c>
      <c r="V6177">
        <f>YEAR(Sales_Data[[#This Row],[Order_Date]])</f>
        <v>2025</v>
      </c>
      <c r="W6177" t="str">
        <f>TEXT(Sales_Data[[#This Row],[Order_Date]],"mmm")</f>
        <v>Nov</v>
      </c>
      <c r="X6177">
        <f>MONTH(Sales_Data[[#This Row],[Order_Date]])</f>
        <v>11</v>
      </c>
      <c r="Y6177" t="str">
        <f>"Q"&amp;ROUNDUP(MONTH(Sales_Data[[#This Row],[Order_Date]])/3,0)</f>
        <v>Q4</v>
      </c>
    </row>
    <row r="6178" spans="1:25" x14ac:dyDescent="0.3">
      <c r="A6178" t="s">
        <v>7972</v>
      </c>
      <c r="B6178" s="1">
        <v>45984</v>
      </c>
      <c r="C6178" t="s">
        <v>3060</v>
      </c>
      <c r="D6178" t="s">
        <v>422</v>
      </c>
      <c r="E6178" t="s">
        <v>19</v>
      </c>
      <c r="F6178" t="s">
        <v>113</v>
      </c>
      <c r="G6178" t="s">
        <v>32</v>
      </c>
      <c r="H6178" t="s">
        <v>50</v>
      </c>
      <c r="I6178" t="s">
        <v>58</v>
      </c>
      <c r="J6178">
        <v>1</v>
      </c>
      <c r="K6178">
        <v>8929.61</v>
      </c>
      <c r="L6178">
        <v>0.1</v>
      </c>
      <c r="M6178">
        <v>6177.69</v>
      </c>
      <c r="N6178" t="s">
        <v>52</v>
      </c>
      <c r="O6178" t="s">
        <v>35</v>
      </c>
      <c r="P6178" t="s">
        <v>71</v>
      </c>
      <c r="Q6178">
        <f>Sales_Data[[#This Row],[Quantity]]*Sales_Data[[#This Row],[Unit_Price]]</f>
        <v>8929.61</v>
      </c>
      <c r="R6178">
        <f>Sales_Data[[#This Row],[Gross_Sales]]*Sales_Data[[#This Row],[Discount]]</f>
        <v>892.96100000000013</v>
      </c>
      <c r="S6178">
        <f>Sales_Data[[#This Row],[Gross_Sales]]-Sales_Data[[#This Row],[Discount_Amount]]</f>
        <v>8036.6490000000003</v>
      </c>
      <c r="T6178">
        <f>Sales_Data[[#This Row],[Net Sales]]-Sales_Data[[#This Row],[Cost]]</f>
        <v>1858.9590000000007</v>
      </c>
      <c r="U6178" s="2">
        <f>Sales_Data[[#This Row],[Profit]]/Sales_Data[[#This Row],[Net Sales]]</f>
        <v>0.23131021399590806</v>
      </c>
      <c r="V6178">
        <f>YEAR(Sales_Data[[#This Row],[Order_Date]])</f>
        <v>2025</v>
      </c>
      <c r="W6178" t="str">
        <f>TEXT(Sales_Data[[#This Row],[Order_Date]],"mmm")</f>
        <v>Nov</v>
      </c>
      <c r="X6178">
        <f>MONTH(Sales_Data[[#This Row],[Order_Date]])</f>
        <v>11</v>
      </c>
      <c r="Y6178" t="str">
        <f>"Q"&amp;ROUNDUP(MONTH(Sales_Data[[#This Row],[Order_Date]])/3,0)</f>
        <v>Q4</v>
      </c>
    </row>
    <row r="6179" spans="1:25" x14ac:dyDescent="0.3">
      <c r="A6179" t="s">
        <v>7973</v>
      </c>
      <c r="B6179" s="1">
        <v>45672</v>
      </c>
      <c r="C6179" t="s">
        <v>3335</v>
      </c>
      <c r="D6179" t="s">
        <v>38</v>
      </c>
      <c r="E6179" t="s">
        <v>119</v>
      </c>
      <c r="F6179" t="s">
        <v>249</v>
      </c>
      <c r="G6179" t="s">
        <v>67</v>
      </c>
      <c r="H6179" t="s">
        <v>68</v>
      </c>
      <c r="I6179" t="s">
        <v>97</v>
      </c>
      <c r="J6179">
        <v>1</v>
      </c>
      <c r="K6179">
        <v>3897.25</v>
      </c>
      <c r="L6179">
        <v>0</v>
      </c>
      <c r="M6179">
        <v>2623.98</v>
      </c>
      <c r="N6179" t="s">
        <v>52</v>
      </c>
      <c r="O6179" t="s">
        <v>35</v>
      </c>
      <c r="P6179" t="s">
        <v>71</v>
      </c>
      <c r="Q6179">
        <f>Sales_Data[[#This Row],[Quantity]]*Sales_Data[[#This Row],[Unit_Price]]</f>
        <v>3897.25</v>
      </c>
      <c r="R6179">
        <f>Sales_Data[[#This Row],[Gross_Sales]]*Sales_Data[[#This Row],[Discount]]</f>
        <v>0</v>
      </c>
      <c r="S6179">
        <f>Sales_Data[[#This Row],[Gross_Sales]]-Sales_Data[[#This Row],[Discount_Amount]]</f>
        <v>3897.25</v>
      </c>
      <c r="T6179">
        <f>Sales_Data[[#This Row],[Net Sales]]-Sales_Data[[#This Row],[Cost]]</f>
        <v>1273.27</v>
      </c>
      <c r="U6179" s="2">
        <f>Sales_Data[[#This Row],[Profit]]/Sales_Data[[#This Row],[Net Sales]]</f>
        <v>0.32670985951632558</v>
      </c>
      <c r="V6179">
        <f>YEAR(Sales_Data[[#This Row],[Order_Date]])</f>
        <v>2025</v>
      </c>
      <c r="W6179" t="str">
        <f>TEXT(Sales_Data[[#This Row],[Order_Date]],"mmm")</f>
        <v>Jan</v>
      </c>
      <c r="X6179">
        <f>MONTH(Sales_Data[[#This Row],[Order_Date]])</f>
        <v>1</v>
      </c>
      <c r="Y6179" t="str">
        <f>"Q"&amp;ROUNDUP(MONTH(Sales_Data[[#This Row],[Order_Date]])/3,0)</f>
        <v>Q1</v>
      </c>
    </row>
    <row r="6180" spans="1:25" x14ac:dyDescent="0.3">
      <c r="A6180" t="s">
        <v>7974</v>
      </c>
      <c r="B6180" s="1">
        <v>45984</v>
      </c>
      <c r="C6180" t="s">
        <v>1201</v>
      </c>
      <c r="D6180" t="s">
        <v>61</v>
      </c>
      <c r="E6180" t="s">
        <v>30</v>
      </c>
      <c r="F6180" t="s">
        <v>210</v>
      </c>
      <c r="G6180" t="s">
        <v>41</v>
      </c>
      <c r="H6180" t="s">
        <v>171</v>
      </c>
      <c r="I6180" t="s">
        <v>191</v>
      </c>
      <c r="J6180">
        <v>2</v>
      </c>
      <c r="K6180">
        <v>3678.6</v>
      </c>
      <c r="L6180">
        <v>0.05</v>
      </c>
      <c r="M6180">
        <v>4434.18</v>
      </c>
      <c r="N6180" t="s">
        <v>24</v>
      </c>
      <c r="O6180" t="s">
        <v>35</v>
      </c>
      <c r="P6180" t="s">
        <v>26</v>
      </c>
      <c r="Q6180">
        <f>Sales_Data[[#This Row],[Quantity]]*Sales_Data[[#This Row],[Unit_Price]]</f>
        <v>7357.2</v>
      </c>
      <c r="R6180">
        <f>Sales_Data[[#This Row],[Gross_Sales]]*Sales_Data[[#This Row],[Discount]]</f>
        <v>367.86</v>
      </c>
      <c r="S6180">
        <f>Sales_Data[[#This Row],[Gross_Sales]]-Sales_Data[[#This Row],[Discount_Amount]]</f>
        <v>6989.34</v>
      </c>
      <c r="T6180">
        <f>Sales_Data[[#This Row],[Net Sales]]-Sales_Data[[#This Row],[Cost]]</f>
        <v>2555.16</v>
      </c>
      <c r="U6180" s="2">
        <f>Sales_Data[[#This Row],[Profit]]/Sales_Data[[#This Row],[Net Sales]]</f>
        <v>0.36557958262153506</v>
      </c>
      <c r="V6180">
        <f>YEAR(Sales_Data[[#This Row],[Order_Date]])</f>
        <v>2025</v>
      </c>
      <c r="W6180" t="str">
        <f>TEXT(Sales_Data[[#This Row],[Order_Date]],"mmm")</f>
        <v>Nov</v>
      </c>
      <c r="X6180">
        <f>MONTH(Sales_Data[[#This Row],[Order_Date]])</f>
        <v>11</v>
      </c>
      <c r="Y6180" t="str">
        <f>"Q"&amp;ROUNDUP(MONTH(Sales_Data[[#This Row],[Order_Date]])/3,0)</f>
        <v>Q4</v>
      </c>
    </row>
    <row r="6181" spans="1:25" x14ac:dyDescent="0.3">
      <c r="A6181" t="s">
        <v>7975</v>
      </c>
      <c r="B6181" s="1">
        <v>45759</v>
      </c>
      <c r="C6181" t="s">
        <v>237</v>
      </c>
      <c r="D6181" t="s">
        <v>271</v>
      </c>
      <c r="E6181" t="s">
        <v>30</v>
      </c>
      <c r="F6181" t="s">
        <v>210</v>
      </c>
      <c r="G6181" t="s">
        <v>41</v>
      </c>
      <c r="H6181" t="s">
        <v>42</v>
      </c>
      <c r="I6181" t="s">
        <v>43</v>
      </c>
      <c r="J6181">
        <v>1</v>
      </c>
      <c r="K6181">
        <v>4776.7700000000004</v>
      </c>
      <c r="L6181">
        <v>0.1</v>
      </c>
      <c r="M6181">
        <v>2704.69</v>
      </c>
      <c r="N6181" t="s">
        <v>24</v>
      </c>
      <c r="O6181" t="s">
        <v>35</v>
      </c>
      <c r="P6181" t="s">
        <v>71</v>
      </c>
      <c r="Q6181">
        <f>Sales_Data[[#This Row],[Quantity]]*Sales_Data[[#This Row],[Unit_Price]]</f>
        <v>4776.7700000000004</v>
      </c>
      <c r="R6181">
        <f>Sales_Data[[#This Row],[Gross_Sales]]*Sales_Data[[#This Row],[Discount]]</f>
        <v>477.67700000000008</v>
      </c>
      <c r="S6181">
        <f>Sales_Data[[#This Row],[Gross_Sales]]-Sales_Data[[#This Row],[Discount_Amount]]</f>
        <v>4299.0930000000008</v>
      </c>
      <c r="T6181">
        <f>Sales_Data[[#This Row],[Net Sales]]-Sales_Data[[#This Row],[Cost]]</f>
        <v>1594.4030000000007</v>
      </c>
      <c r="U6181" s="2">
        <f>Sales_Data[[#This Row],[Profit]]/Sales_Data[[#This Row],[Net Sales]]</f>
        <v>0.37086962296465797</v>
      </c>
      <c r="V6181">
        <f>YEAR(Sales_Data[[#This Row],[Order_Date]])</f>
        <v>2025</v>
      </c>
      <c r="W6181" t="str">
        <f>TEXT(Sales_Data[[#This Row],[Order_Date]],"mmm")</f>
        <v>Apr</v>
      </c>
      <c r="X6181">
        <f>MONTH(Sales_Data[[#This Row],[Order_Date]])</f>
        <v>4</v>
      </c>
      <c r="Y6181" t="str">
        <f>"Q"&amp;ROUNDUP(MONTH(Sales_Data[[#This Row],[Order_Date]])/3,0)</f>
        <v>Q2</v>
      </c>
    </row>
    <row r="6182" spans="1:25" x14ac:dyDescent="0.3">
      <c r="A6182" t="s">
        <v>7976</v>
      </c>
      <c r="B6182" s="1">
        <v>45883</v>
      </c>
      <c r="C6182" t="s">
        <v>948</v>
      </c>
      <c r="D6182" t="s">
        <v>112</v>
      </c>
      <c r="E6182" t="s">
        <v>119</v>
      </c>
      <c r="F6182" t="s">
        <v>538</v>
      </c>
      <c r="G6182" t="s">
        <v>67</v>
      </c>
      <c r="H6182" t="s">
        <v>88</v>
      </c>
      <c r="I6182" t="s">
        <v>89</v>
      </c>
      <c r="J6182">
        <v>2</v>
      </c>
      <c r="K6182">
        <v>6905.25</v>
      </c>
      <c r="L6182">
        <v>0.15</v>
      </c>
      <c r="M6182">
        <v>8595.9699999999993</v>
      </c>
      <c r="N6182" t="s">
        <v>109</v>
      </c>
      <c r="O6182" t="s">
        <v>35</v>
      </c>
      <c r="P6182" t="s">
        <v>71</v>
      </c>
      <c r="Q6182">
        <f>Sales_Data[[#This Row],[Quantity]]*Sales_Data[[#This Row],[Unit_Price]]</f>
        <v>13810.5</v>
      </c>
      <c r="R6182">
        <f>Sales_Data[[#This Row],[Gross_Sales]]*Sales_Data[[#This Row],[Discount]]</f>
        <v>2071.5749999999998</v>
      </c>
      <c r="S6182">
        <f>Sales_Data[[#This Row],[Gross_Sales]]-Sales_Data[[#This Row],[Discount_Amount]]</f>
        <v>11738.924999999999</v>
      </c>
      <c r="T6182">
        <f>Sales_Data[[#This Row],[Net Sales]]-Sales_Data[[#This Row],[Cost]]</f>
        <v>3142.9549999999999</v>
      </c>
      <c r="U6182" s="2">
        <f>Sales_Data[[#This Row],[Profit]]/Sales_Data[[#This Row],[Net Sales]]</f>
        <v>0.26773788911676327</v>
      </c>
      <c r="V6182">
        <f>YEAR(Sales_Data[[#This Row],[Order_Date]])</f>
        <v>2025</v>
      </c>
      <c r="W6182" t="str">
        <f>TEXT(Sales_Data[[#This Row],[Order_Date]],"mmm")</f>
        <v>Aug</v>
      </c>
      <c r="X6182">
        <f>MONTH(Sales_Data[[#This Row],[Order_Date]])</f>
        <v>8</v>
      </c>
      <c r="Y6182" t="str">
        <f>"Q"&amp;ROUNDUP(MONTH(Sales_Data[[#This Row],[Order_Date]])/3,0)</f>
        <v>Q3</v>
      </c>
    </row>
    <row r="6183" spans="1:25" x14ac:dyDescent="0.3">
      <c r="A6183" t="s">
        <v>7977</v>
      </c>
      <c r="B6183" s="1">
        <v>45935</v>
      </c>
      <c r="C6183" t="s">
        <v>2853</v>
      </c>
      <c r="D6183" t="s">
        <v>624</v>
      </c>
      <c r="E6183" t="s">
        <v>39</v>
      </c>
      <c r="F6183" t="s">
        <v>202</v>
      </c>
      <c r="G6183" t="s">
        <v>41</v>
      </c>
      <c r="H6183" t="s">
        <v>147</v>
      </c>
      <c r="I6183" t="s">
        <v>148</v>
      </c>
      <c r="J6183">
        <v>2</v>
      </c>
      <c r="K6183">
        <v>1584.36</v>
      </c>
      <c r="L6183">
        <v>0.05</v>
      </c>
      <c r="M6183">
        <v>1872.51</v>
      </c>
      <c r="N6183" t="s">
        <v>24</v>
      </c>
      <c r="O6183" t="s">
        <v>25</v>
      </c>
      <c r="P6183" t="s">
        <v>71</v>
      </c>
      <c r="Q6183">
        <f>Sales_Data[[#This Row],[Quantity]]*Sales_Data[[#This Row],[Unit_Price]]</f>
        <v>3168.72</v>
      </c>
      <c r="R6183">
        <f>Sales_Data[[#This Row],[Gross_Sales]]*Sales_Data[[#This Row],[Discount]]</f>
        <v>158.43600000000001</v>
      </c>
      <c r="S6183">
        <f>Sales_Data[[#This Row],[Gross_Sales]]-Sales_Data[[#This Row],[Discount_Amount]]</f>
        <v>3010.2839999999997</v>
      </c>
      <c r="T6183">
        <f>Sales_Data[[#This Row],[Net Sales]]-Sales_Data[[#This Row],[Cost]]</f>
        <v>1137.7739999999997</v>
      </c>
      <c r="U6183" s="2">
        <f>Sales_Data[[#This Row],[Profit]]/Sales_Data[[#This Row],[Net Sales]]</f>
        <v>0.37796234508106202</v>
      </c>
      <c r="V6183">
        <f>YEAR(Sales_Data[[#This Row],[Order_Date]])</f>
        <v>2025</v>
      </c>
      <c r="W6183" t="str">
        <f>TEXT(Sales_Data[[#This Row],[Order_Date]],"mmm")</f>
        <v>Oct</v>
      </c>
      <c r="X6183">
        <f>MONTH(Sales_Data[[#This Row],[Order_Date]])</f>
        <v>10</v>
      </c>
      <c r="Y6183" t="str">
        <f>"Q"&amp;ROUNDUP(MONTH(Sales_Data[[#This Row],[Order_Date]])/3,0)</f>
        <v>Q4</v>
      </c>
    </row>
    <row r="6184" spans="1:25" x14ac:dyDescent="0.3">
      <c r="A6184" t="s">
        <v>7978</v>
      </c>
      <c r="B6184" s="1">
        <v>45770</v>
      </c>
      <c r="C6184" t="s">
        <v>1767</v>
      </c>
      <c r="D6184" t="s">
        <v>160</v>
      </c>
      <c r="E6184" t="s">
        <v>30</v>
      </c>
      <c r="F6184" t="s">
        <v>87</v>
      </c>
      <c r="G6184" t="s">
        <v>75</v>
      </c>
      <c r="H6184" t="s">
        <v>76</v>
      </c>
      <c r="I6184" t="s">
        <v>108</v>
      </c>
      <c r="J6184">
        <v>1</v>
      </c>
      <c r="K6184">
        <v>4693.7299999999996</v>
      </c>
      <c r="L6184">
        <v>0.1</v>
      </c>
      <c r="M6184">
        <v>2680.61</v>
      </c>
      <c r="N6184" t="s">
        <v>52</v>
      </c>
      <c r="O6184" t="s">
        <v>35</v>
      </c>
      <c r="P6184" t="s">
        <v>26</v>
      </c>
      <c r="Q6184">
        <f>Sales_Data[[#This Row],[Quantity]]*Sales_Data[[#This Row],[Unit_Price]]</f>
        <v>4693.7299999999996</v>
      </c>
      <c r="R6184">
        <f>Sales_Data[[#This Row],[Gross_Sales]]*Sales_Data[[#This Row],[Discount]]</f>
        <v>469.37299999999999</v>
      </c>
      <c r="S6184">
        <f>Sales_Data[[#This Row],[Gross_Sales]]-Sales_Data[[#This Row],[Discount_Amount]]</f>
        <v>4224.357</v>
      </c>
      <c r="T6184">
        <f>Sales_Data[[#This Row],[Net Sales]]-Sales_Data[[#This Row],[Cost]]</f>
        <v>1543.7469999999998</v>
      </c>
      <c r="U6184" s="2">
        <f>Sales_Data[[#This Row],[Profit]]/Sales_Data[[#This Row],[Net Sales]]</f>
        <v>0.36543952132833468</v>
      </c>
      <c r="V6184">
        <f>YEAR(Sales_Data[[#This Row],[Order_Date]])</f>
        <v>2025</v>
      </c>
      <c r="W6184" t="str">
        <f>TEXT(Sales_Data[[#This Row],[Order_Date]],"mmm")</f>
        <v>Apr</v>
      </c>
      <c r="X6184">
        <f>MONTH(Sales_Data[[#This Row],[Order_Date]])</f>
        <v>4</v>
      </c>
      <c r="Y6184" t="str">
        <f>"Q"&amp;ROUNDUP(MONTH(Sales_Data[[#This Row],[Order_Date]])/3,0)</f>
        <v>Q2</v>
      </c>
    </row>
    <row r="6185" spans="1:25" x14ac:dyDescent="0.3">
      <c r="A6185" t="s">
        <v>7979</v>
      </c>
      <c r="B6185" s="1">
        <v>45658</v>
      </c>
      <c r="C6185" t="s">
        <v>3385</v>
      </c>
      <c r="D6185" t="s">
        <v>384</v>
      </c>
      <c r="E6185" t="s">
        <v>48</v>
      </c>
      <c r="F6185" t="s">
        <v>49</v>
      </c>
      <c r="G6185" t="s">
        <v>21</v>
      </c>
      <c r="H6185" t="s">
        <v>230</v>
      </c>
      <c r="I6185" t="s">
        <v>328</v>
      </c>
      <c r="J6185">
        <v>1</v>
      </c>
      <c r="K6185">
        <v>26400.47</v>
      </c>
      <c r="L6185">
        <v>0.1</v>
      </c>
      <c r="M6185">
        <v>16852.96</v>
      </c>
      <c r="N6185" t="s">
        <v>83</v>
      </c>
      <c r="O6185" t="s">
        <v>25</v>
      </c>
      <c r="P6185" t="s">
        <v>44</v>
      </c>
      <c r="Q6185">
        <f>Sales_Data[[#This Row],[Quantity]]*Sales_Data[[#This Row],[Unit_Price]]</f>
        <v>26400.47</v>
      </c>
      <c r="R6185">
        <f>Sales_Data[[#This Row],[Gross_Sales]]*Sales_Data[[#This Row],[Discount]]</f>
        <v>2640.0470000000005</v>
      </c>
      <c r="S6185">
        <f>Sales_Data[[#This Row],[Gross_Sales]]-Sales_Data[[#This Row],[Discount_Amount]]</f>
        <v>23760.423000000003</v>
      </c>
      <c r="T6185">
        <f>Sales_Data[[#This Row],[Net Sales]]-Sales_Data[[#This Row],[Cost]]</f>
        <v>6907.4630000000034</v>
      </c>
      <c r="U6185" s="2">
        <f>Sales_Data[[#This Row],[Profit]]/Sales_Data[[#This Row],[Net Sales]]</f>
        <v>0.29071296415892944</v>
      </c>
      <c r="V6185">
        <f>YEAR(Sales_Data[[#This Row],[Order_Date]])</f>
        <v>2025</v>
      </c>
      <c r="W6185" t="str">
        <f>TEXT(Sales_Data[[#This Row],[Order_Date]],"mmm")</f>
        <v>Jan</v>
      </c>
      <c r="X6185">
        <f>MONTH(Sales_Data[[#This Row],[Order_Date]])</f>
        <v>1</v>
      </c>
      <c r="Y6185" t="str">
        <f>"Q"&amp;ROUNDUP(MONTH(Sales_Data[[#This Row],[Order_Date]])/3,0)</f>
        <v>Q1</v>
      </c>
    </row>
    <row r="6186" spans="1:25" x14ac:dyDescent="0.3">
      <c r="A6186" t="s">
        <v>7980</v>
      </c>
      <c r="B6186" s="1">
        <v>45923</v>
      </c>
      <c r="C6186" t="s">
        <v>2746</v>
      </c>
      <c r="D6186" t="s">
        <v>450</v>
      </c>
      <c r="E6186" t="s">
        <v>48</v>
      </c>
      <c r="F6186" t="s">
        <v>164</v>
      </c>
      <c r="G6186" t="s">
        <v>41</v>
      </c>
      <c r="H6186" t="s">
        <v>171</v>
      </c>
      <c r="I6186" t="s">
        <v>172</v>
      </c>
      <c r="J6186">
        <v>3</v>
      </c>
      <c r="K6186">
        <v>31611.02</v>
      </c>
      <c r="L6186">
        <v>0</v>
      </c>
      <c r="M6186">
        <v>81988.899999999994</v>
      </c>
      <c r="N6186" t="s">
        <v>24</v>
      </c>
      <c r="O6186" t="s">
        <v>53</v>
      </c>
      <c r="P6186" t="s">
        <v>71</v>
      </c>
      <c r="Q6186">
        <f>Sales_Data[[#This Row],[Quantity]]*Sales_Data[[#This Row],[Unit_Price]]</f>
        <v>94833.06</v>
      </c>
      <c r="R6186">
        <f>Sales_Data[[#This Row],[Gross_Sales]]*Sales_Data[[#This Row],[Discount]]</f>
        <v>0</v>
      </c>
      <c r="S6186">
        <f>Sales_Data[[#This Row],[Gross_Sales]]-Sales_Data[[#This Row],[Discount_Amount]]</f>
        <v>94833.06</v>
      </c>
      <c r="T6186">
        <f>Sales_Data[[#This Row],[Net Sales]]-Sales_Data[[#This Row],[Cost]]</f>
        <v>12844.160000000003</v>
      </c>
      <c r="U6186" s="2">
        <f>Sales_Data[[#This Row],[Profit]]/Sales_Data[[#This Row],[Net Sales]]</f>
        <v>0.13543968738328177</v>
      </c>
      <c r="V6186">
        <f>YEAR(Sales_Data[[#This Row],[Order_Date]])</f>
        <v>2025</v>
      </c>
      <c r="W6186" t="str">
        <f>TEXT(Sales_Data[[#This Row],[Order_Date]],"mmm")</f>
        <v>Sep</v>
      </c>
      <c r="X6186">
        <f>MONTH(Sales_Data[[#This Row],[Order_Date]])</f>
        <v>9</v>
      </c>
      <c r="Y6186" t="str">
        <f>"Q"&amp;ROUNDUP(MONTH(Sales_Data[[#This Row],[Order_Date]])/3,0)</f>
        <v>Q3</v>
      </c>
    </row>
    <row r="6187" spans="1:25" x14ac:dyDescent="0.3">
      <c r="A6187" t="s">
        <v>7981</v>
      </c>
      <c r="B6187" s="1">
        <v>45865</v>
      </c>
      <c r="C6187" t="s">
        <v>2537</v>
      </c>
      <c r="D6187" t="s">
        <v>260</v>
      </c>
      <c r="E6187" t="s">
        <v>39</v>
      </c>
      <c r="F6187" t="s">
        <v>40</v>
      </c>
      <c r="G6187" t="s">
        <v>32</v>
      </c>
      <c r="H6187" t="s">
        <v>50</v>
      </c>
      <c r="I6187" t="s">
        <v>51</v>
      </c>
      <c r="J6187">
        <v>2</v>
      </c>
      <c r="K6187">
        <v>3182.4</v>
      </c>
      <c r="L6187">
        <v>0</v>
      </c>
      <c r="M6187">
        <v>5130</v>
      </c>
      <c r="N6187" t="s">
        <v>52</v>
      </c>
      <c r="O6187" t="s">
        <v>53</v>
      </c>
      <c r="P6187" t="s">
        <v>44</v>
      </c>
      <c r="Q6187">
        <f>Sales_Data[[#This Row],[Quantity]]*Sales_Data[[#This Row],[Unit_Price]]</f>
        <v>6364.8</v>
      </c>
      <c r="R6187">
        <f>Sales_Data[[#This Row],[Gross_Sales]]*Sales_Data[[#This Row],[Discount]]</f>
        <v>0</v>
      </c>
      <c r="S6187">
        <f>Sales_Data[[#This Row],[Gross_Sales]]-Sales_Data[[#This Row],[Discount_Amount]]</f>
        <v>6364.8</v>
      </c>
      <c r="T6187">
        <f>Sales_Data[[#This Row],[Net Sales]]-Sales_Data[[#This Row],[Cost]]</f>
        <v>1234.8000000000002</v>
      </c>
      <c r="U6187" s="2">
        <f>Sales_Data[[#This Row],[Profit]]/Sales_Data[[#This Row],[Net Sales]]</f>
        <v>0.19400452488687786</v>
      </c>
      <c r="V6187">
        <f>YEAR(Sales_Data[[#This Row],[Order_Date]])</f>
        <v>2025</v>
      </c>
      <c r="W6187" t="str">
        <f>TEXT(Sales_Data[[#This Row],[Order_Date]],"mmm")</f>
        <v>Jul</v>
      </c>
      <c r="X6187">
        <f>MONTH(Sales_Data[[#This Row],[Order_Date]])</f>
        <v>7</v>
      </c>
      <c r="Y6187" t="str">
        <f>"Q"&amp;ROUNDUP(MONTH(Sales_Data[[#This Row],[Order_Date]])/3,0)</f>
        <v>Q3</v>
      </c>
    </row>
    <row r="6188" spans="1:25" x14ac:dyDescent="0.3">
      <c r="A6188" t="s">
        <v>7982</v>
      </c>
      <c r="B6188" s="1">
        <v>45767</v>
      </c>
      <c r="C6188" t="s">
        <v>1654</v>
      </c>
      <c r="D6188" t="s">
        <v>916</v>
      </c>
      <c r="E6188" t="s">
        <v>19</v>
      </c>
      <c r="F6188" t="s">
        <v>57</v>
      </c>
      <c r="G6188" t="s">
        <v>67</v>
      </c>
      <c r="H6188" t="s">
        <v>121</v>
      </c>
      <c r="I6188" t="s">
        <v>142</v>
      </c>
      <c r="J6188">
        <v>3</v>
      </c>
      <c r="K6188">
        <v>5553.46</v>
      </c>
      <c r="L6188">
        <v>0.1</v>
      </c>
      <c r="M6188">
        <v>12179.71</v>
      </c>
      <c r="N6188" t="s">
        <v>70</v>
      </c>
      <c r="O6188" t="s">
        <v>35</v>
      </c>
      <c r="P6188" t="s">
        <v>44</v>
      </c>
      <c r="Q6188">
        <f>Sales_Data[[#This Row],[Quantity]]*Sales_Data[[#This Row],[Unit_Price]]</f>
        <v>16660.38</v>
      </c>
      <c r="R6188">
        <f>Sales_Data[[#This Row],[Gross_Sales]]*Sales_Data[[#This Row],[Discount]]</f>
        <v>1666.0380000000002</v>
      </c>
      <c r="S6188">
        <f>Sales_Data[[#This Row],[Gross_Sales]]-Sales_Data[[#This Row],[Discount_Amount]]</f>
        <v>14994.342000000001</v>
      </c>
      <c r="T6188">
        <f>Sales_Data[[#This Row],[Net Sales]]-Sales_Data[[#This Row],[Cost]]</f>
        <v>2814.6320000000014</v>
      </c>
      <c r="U6188" s="2">
        <f>Sales_Data[[#This Row],[Profit]]/Sales_Data[[#This Row],[Net Sales]]</f>
        <v>0.18771293865379363</v>
      </c>
      <c r="V6188">
        <f>YEAR(Sales_Data[[#This Row],[Order_Date]])</f>
        <v>2025</v>
      </c>
      <c r="W6188" t="str">
        <f>TEXT(Sales_Data[[#This Row],[Order_Date]],"mmm")</f>
        <v>Apr</v>
      </c>
      <c r="X6188">
        <f>MONTH(Sales_Data[[#This Row],[Order_Date]])</f>
        <v>4</v>
      </c>
      <c r="Y6188" t="str">
        <f>"Q"&amp;ROUNDUP(MONTH(Sales_Data[[#This Row],[Order_Date]])/3,0)</f>
        <v>Q2</v>
      </c>
    </row>
    <row r="6189" spans="1:25" x14ac:dyDescent="0.3">
      <c r="A6189" t="s">
        <v>7983</v>
      </c>
      <c r="B6189" s="1">
        <v>45857</v>
      </c>
      <c r="C6189" t="s">
        <v>1290</v>
      </c>
      <c r="D6189" t="s">
        <v>624</v>
      </c>
      <c r="E6189" t="s">
        <v>19</v>
      </c>
      <c r="F6189" t="s">
        <v>66</v>
      </c>
      <c r="G6189" t="s">
        <v>32</v>
      </c>
      <c r="H6189" t="s">
        <v>50</v>
      </c>
      <c r="I6189" t="s">
        <v>58</v>
      </c>
      <c r="J6189">
        <v>1</v>
      </c>
      <c r="K6189">
        <v>16184.27</v>
      </c>
      <c r="L6189">
        <v>0.1</v>
      </c>
      <c r="M6189">
        <v>9677.1200000000008</v>
      </c>
      <c r="N6189" t="s">
        <v>52</v>
      </c>
      <c r="O6189" t="s">
        <v>25</v>
      </c>
      <c r="P6189" t="s">
        <v>71</v>
      </c>
      <c r="Q6189">
        <f>Sales_Data[[#This Row],[Quantity]]*Sales_Data[[#This Row],[Unit_Price]]</f>
        <v>16184.27</v>
      </c>
      <c r="R6189">
        <f>Sales_Data[[#This Row],[Gross_Sales]]*Sales_Data[[#This Row],[Discount]]</f>
        <v>1618.4270000000001</v>
      </c>
      <c r="S6189">
        <f>Sales_Data[[#This Row],[Gross_Sales]]-Sales_Data[[#This Row],[Discount_Amount]]</f>
        <v>14565.843000000001</v>
      </c>
      <c r="T6189">
        <f>Sales_Data[[#This Row],[Net Sales]]-Sales_Data[[#This Row],[Cost]]</f>
        <v>4888.723</v>
      </c>
      <c r="U6189" s="2">
        <f>Sales_Data[[#This Row],[Profit]]/Sales_Data[[#This Row],[Net Sales]]</f>
        <v>0.33562925262890719</v>
      </c>
      <c r="V6189">
        <f>YEAR(Sales_Data[[#This Row],[Order_Date]])</f>
        <v>2025</v>
      </c>
      <c r="W6189" t="str">
        <f>TEXT(Sales_Data[[#This Row],[Order_Date]],"mmm")</f>
        <v>Jul</v>
      </c>
      <c r="X6189">
        <f>MONTH(Sales_Data[[#This Row],[Order_Date]])</f>
        <v>7</v>
      </c>
      <c r="Y6189" t="str">
        <f>"Q"&amp;ROUNDUP(MONTH(Sales_Data[[#This Row],[Order_Date]])/3,0)</f>
        <v>Q3</v>
      </c>
    </row>
    <row r="6190" spans="1:25" x14ac:dyDescent="0.3">
      <c r="A6190" t="s">
        <v>7984</v>
      </c>
      <c r="B6190" s="1">
        <v>45963</v>
      </c>
      <c r="C6190" t="s">
        <v>2709</v>
      </c>
      <c r="D6190" t="s">
        <v>715</v>
      </c>
      <c r="E6190" t="s">
        <v>39</v>
      </c>
      <c r="F6190" t="s">
        <v>405</v>
      </c>
      <c r="G6190" t="s">
        <v>67</v>
      </c>
      <c r="H6190" t="s">
        <v>68</v>
      </c>
      <c r="I6190" t="s">
        <v>97</v>
      </c>
      <c r="J6190">
        <v>2</v>
      </c>
      <c r="K6190">
        <v>2592.7800000000002</v>
      </c>
      <c r="L6190">
        <v>0.1</v>
      </c>
      <c r="M6190">
        <v>3585.64</v>
      </c>
      <c r="N6190" t="s">
        <v>52</v>
      </c>
      <c r="O6190" t="s">
        <v>25</v>
      </c>
      <c r="P6190" t="s">
        <v>44</v>
      </c>
      <c r="Q6190">
        <f>Sales_Data[[#This Row],[Quantity]]*Sales_Data[[#This Row],[Unit_Price]]</f>
        <v>5185.5600000000004</v>
      </c>
      <c r="R6190">
        <f>Sales_Data[[#This Row],[Gross_Sales]]*Sales_Data[[#This Row],[Discount]]</f>
        <v>518.55600000000004</v>
      </c>
      <c r="S6190">
        <f>Sales_Data[[#This Row],[Gross_Sales]]-Sales_Data[[#This Row],[Discount_Amount]]</f>
        <v>4667.0040000000008</v>
      </c>
      <c r="T6190">
        <f>Sales_Data[[#This Row],[Net Sales]]-Sales_Data[[#This Row],[Cost]]</f>
        <v>1081.3640000000009</v>
      </c>
      <c r="U6190" s="2">
        <f>Sales_Data[[#This Row],[Profit]]/Sales_Data[[#This Row],[Net Sales]]</f>
        <v>0.23170410824588983</v>
      </c>
      <c r="V6190">
        <f>YEAR(Sales_Data[[#This Row],[Order_Date]])</f>
        <v>2025</v>
      </c>
      <c r="W6190" t="str">
        <f>TEXT(Sales_Data[[#This Row],[Order_Date]],"mmm")</f>
        <v>Nov</v>
      </c>
      <c r="X6190">
        <f>MONTH(Sales_Data[[#This Row],[Order_Date]])</f>
        <v>11</v>
      </c>
      <c r="Y6190" t="str">
        <f>"Q"&amp;ROUNDUP(MONTH(Sales_Data[[#This Row],[Order_Date]])/3,0)</f>
        <v>Q4</v>
      </c>
    </row>
    <row r="6191" spans="1:25" x14ac:dyDescent="0.3">
      <c r="A6191" t="s">
        <v>7985</v>
      </c>
      <c r="B6191" s="1">
        <v>45669</v>
      </c>
      <c r="C6191" t="s">
        <v>789</v>
      </c>
      <c r="D6191" t="s">
        <v>596</v>
      </c>
      <c r="E6191" t="s">
        <v>19</v>
      </c>
      <c r="F6191" t="s">
        <v>81</v>
      </c>
      <c r="G6191" t="s">
        <v>67</v>
      </c>
      <c r="H6191" t="s">
        <v>133</v>
      </c>
      <c r="I6191" t="s">
        <v>134</v>
      </c>
      <c r="J6191">
        <v>1</v>
      </c>
      <c r="K6191">
        <v>10709.72</v>
      </c>
      <c r="L6191">
        <v>0.1</v>
      </c>
      <c r="M6191">
        <v>6554.9</v>
      </c>
      <c r="N6191" t="s">
        <v>109</v>
      </c>
      <c r="O6191" t="s">
        <v>35</v>
      </c>
      <c r="P6191" t="s">
        <v>44</v>
      </c>
      <c r="Q6191">
        <f>Sales_Data[[#This Row],[Quantity]]*Sales_Data[[#This Row],[Unit_Price]]</f>
        <v>10709.72</v>
      </c>
      <c r="R6191">
        <f>Sales_Data[[#This Row],[Gross_Sales]]*Sales_Data[[#This Row],[Discount]]</f>
        <v>1070.972</v>
      </c>
      <c r="S6191">
        <f>Sales_Data[[#This Row],[Gross_Sales]]-Sales_Data[[#This Row],[Discount_Amount]]</f>
        <v>9638.7479999999996</v>
      </c>
      <c r="T6191">
        <f>Sales_Data[[#This Row],[Net Sales]]-Sales_Data[[#This Row],[Cost]]</f>
        <v>3083.848</v>
      </c>
      <c r="U6191" s="2">
        <f>Sales_Data[[#This Row],[Profit]]/Sales_Data[[#This Row],[Net Sales]]</f>
        <v>0.31994279755005528</v>
      </c>
      <c r="V6191">
        <f>YEAR(Sales_Data[[#This Row],[Order_Date]])</f>
        <v>2025</v>
      </c>
      <c r="W6191" t="str">
        <f>TEXT(Sales_Data[[#This Row],[Order_Date]],"mmm")</f>
        <v>Jan</v>
      </c>
      <c r="X6191">
        <f>MONTH(Sales_Data[[#This Row],[Order_Date]])</f>
        <v>1</v>
      </c>
      <c r="Y6191" t="str">
        <f>"Q"&amp;ROUNDUP(MONTH(Sales_Data[[#This Row],[Order_Date]])/3,0)</f>
        <v>Q1</v>
      </c>
    </row>
    <row r="6192" spans="1:25" x14ac:dyDescent="0.3">
      <c r="A6192" t="s">
        <v>7986</v>
      </c>
      <c r="B6192" s="1">
        <v>46002</v>
      </c>
      <c r="C6192" t="s">
        <v>3124</v>
      </c>
      <c r="D6192" t="s">
        <v>302</v>
      </c>
      <c r="E6192" t="s">
        <v>39</v>
      </c>
      <c r="F6192" t="s">
        <v>202</v>
      </c>
      <c r="G6192" t="s">
        <v>41</v>
      </c>
      <c r="H6192" t="s">
        <v>102</v>
      </c>
      <c r="I6192" t="s">
        <v>165</v>
      </c>
      <c r="J6192">
        <v>1</v>
      </c>
      <c r="K6192">
        <v>1984.22</v>
      </c>
      <c r="L6192">
        <v>0.1</v>
      </c>
      <c r="M6192">
        <v>1347.84</v>
      </c>
      <c r="N6192" t="s">
        <v>52</v>
      </c>
      <c r="O6192" t="s">
        <v>53</v>
      </c>
      <c r="P6192" t="s">
        <v>44</v>
      </c>
      <c r="Q6192">
        <f>Sales_Data[[#This Row],[Quantity]]*Sales_Data[[#This Row],[Unit_Price]]</f>
        <v>1984.22</v>
      </c>
      <c r="R6192">
        <f>Sales_Data[[#This Row],[Gross_Sales]]*Sales_Data[[#This Row],[Discount]]</f>
        <v>198.42200000000003</v>
      </c>
      <c r="S6192">
        <f>Sales_Data[[#This Row],[Gross_Sales]]-Sales_Data[[#This Row],[Discount_Amount]]</f>
        <v>1785.798</v>
      </c>
      <c r="T6192">
        <f>Sales_Data[[#This Row],[Net Sales]]-Sales_Data[[#This Row],[Cost]]</f>
        <v>437.95800000000008</v>
      </c>
      <c r="U6192" s="2">
        <f>Sales_Data[[#This Row],[Profit]]/Sales_Data[[#This Row],[Net Sales]]</f>
        <v>0.24524498291520097</v>
      </c>
      <c r="V6192">
        <f>YEAR(Sales_Data[[#This Row],[Order_Date]])</f>
        <v>2025</v>
      </c>
      <c r="W6192" t="str">
        <f>TEXT(Sales_Data[[#This Row],[Order_Date]],"mmm")</f>
        <v>Dec</v>
      </c>
      <c r="X6192">
        <f>MONTH(Sales_Data[[#This Row],[Order_Date]])</f>
        <v>12</v>
      </c>
      <c r="Y6192" t="str">
        <f>"Q"&amp;ROUNDUP(MONTH(Sales_Data[[#This Row],[Order_Date]])/3,0)</f>
        <v>Q4</v>
      </c>
    </row>
    <row r="6193" spans="1:25" x14ac:dyDescent="0.3">
      <c r="A6193" t="s">
        <v>7987</v>
      </c>
      <c r="B6193" s="1">
        <v>45845</v>
      </c>
      <c r="C6193" t="s">
        <v>2880</v>
      </c>
      <c r="D6193" t="s">
        <v>280</v>
      </c>
      <c r="E6193" t="s">
        <v>48</v>
      </c>
      <c r="F6193" t="s">
        <v>126</v>
      </c>
      <c r="G6193" t="s">
        <v>21</v>
      </c>
      <c r="H6193" t="s">
        <v>22</v>
      </c>
      <c r="I6193" t="s">
        <v>62</v>
      </c>
      <c r="J6193">
        <v>2</v>
      </c>
      <c r="K6193">
        <v>52133.34</v>
      </c>
      <c r="L6193">
        <v>0.1</v>
      </c>
      <c r="M6193">
        <v>78024.97</v>
      </c>
      <c r="N6193" t="s">
        <v>52</v>
      </c>
      <c r="O6193" t="s">
        <v>35</v>
      </c>
      <c r="P6193" t="s">
        <v>44</v>
      </c>
      <c r="Q6193">
        <f>Sales_Data[[#This Row],[Quantity]]*Sales_Data[[#This Row],[Unit_Price]]</f>
        <v>104266.68</v>
      </c>
      <c r="R6193">
        <f>Sales_Data[[#This Row],[Gross_Sales]]*Sales_Data[[#This Row],[Discount]]</f>
        <v>10426.668</v>
      </c>
      <c r="S6193">
        <f>Sales_Data[[#This Row],[Gross_Sales]]-Sales_Data[[#This Row],[Discount_Amount]]</f>
        <v>93840.011999999988</v>
      </c>
      <c r="T6193">
        <f>Sales_Data[[#This Row],[Net Sales]]-Sales_Data[[#This Row],[Cost]]</f>
        <v>15815.041999999987</v>
      </c>
      <c r="U6193" s="2">
        <f>Sales_Data[[#This Row],[Profit]]/Sales_Data[[#This Row],[Net Sales]]</f>
        <v>0.16853196907093307</v>
      </c>
      <c r="V6193">
        <f>YEAR(Sales_Data[[#This Row],[Order_Date]])</f>
        <v>2025</v>
      </c>
      <c r="W6193" t="str">
        <f>TEXT(Sales_Data[[#This Row],[Order_Date]],"mmm")</f>
        <v>Jul</v>
      </c>
      <c r="X6193">
        <f>MONTH(Sales_Data[[#This Row],[Order_Date]])</f>
        <v>7</v>
      </c>
      <c r="Y6193" t="str">
        <f>"Q"&amp;ROUNDUP(MONTH(Sales_Data[[#This Row],[Order_Date]])/3,0)</f>
        <v>Q3</v>
      </c>
    </row>
    <row r="6194" spans="1:25" x14ac:dyDescent="0.3">
      <c r="A6194" t="s">
        <v>7988</v>
      </c>
      <c r="B6194" s="1">
        <v>45811</v>
      </c>
      <c r="C6194" t="s">
        <v>3038</v>
      </c>
      <c r="D6194" t="s">
        <v>694</v>
      </c>
      <c r="E6194" t="s">
        <v>119</v>
      </c>
      <c r="F6194" t="s">
        <v>146</v>
      </c>
      <c r="G6194" t="s">
        <v>32</v>
      </c>
      <c r="H6194" t="s">
        <v>50</v>
      </c>
      <c r="I6194" t="s">
        <v>58</v>
      </c>
      <c r="J6194">
        <v>3</v>
      </c>
      <c r="K6194">
        <v>7080.69</v>
      </c>
      <c r="L6194">
        <v>0</v>
      </c>
      <c r="M6194">
        <v>15554.05</v>
      </c>
      <c r="N6194" t="s">
        <v>24</v>
      </c>
      <c r="O6194" t="s">
        <v>35</v>
      </c>
      <c r="P6194" t="s">
        <v>44</v>
      </c>
      <c r="Q6194">
        <f>Sales_Data[[#This Row],[Quantity]]*Sales_Data[[#This Row],[Unit_Price]]</f>
        <v>21242.07</v>
      </c>
      <c r="R6194">
        <f>Sales_Data[[#This Row],[Gross_Sales]]*Sales_Data[[#This Row],[Discount]]</f>
        <v>0</v>
      </c>
      <c r="S6194">
        <f>Sales_Data[[#This Row],[Gross_Sales]]-Sales_Data[[#This Row],[Discount_Amount]]</f>
        <v>21242.07</v>
      </c>
      <c r="T6194">
        <f>Sales_Data[[#This Row],[Net Sales]]-Sales_Data[[#This Row],[Cost]]</f>
        <v>5688.02</v>
      </c>
      <c r="U6194" s="2">
        <f>Sales_Data[[#This Row],[Profit]]/Sales_Data[[#This Row],[Net Sales]]</f>
        <v>0.26777145541842207</v>
      </c>
      <c r="V6194">
        <f>YEAR(Sales_Data[[#This Row],[Order_Date]])</f>
        <v>2025</v>
      </c>
      <c r="W6194" t="str">
        <f>TEXT(Sales_Data[[#This Row],[Order_Date]],"mmm")</f>
        <v>Jun</v>
      </c>
      <c r="X6194">
        <f>MONTH(Sales_Data[[#This Row],[Order_Date]])</f>
        <v>6</v>
      </c>
      <c r="Y6194" t="str">
        <f>"Q"&amp;ROUNDUP(MONTH(Sales_Data[[#This Row],[Order_Date]])/3,0)</f>
        <v>Q2</v>
      </c>
    </row>
    <row r="6195" spans="1:25" x14ac:dyDescent="0.3">
      <c r="A6195" t="s">
        <v>7989</v>
      </c>
      <c r="B6195" s="1">
        <v>45991</v>
      </c>
      <c r="C6195" t="s">
        <v>619</v>
      </c>
      <c r="D6195" t="s">
        <v>1026</v>
      </c>
      <c r="E6195" t="s">
        <v>119</v>
      </c>
      <c r="F6195" t="s">
        <v>120</v>
      </c>
      <c r="G6195" t="s">
        <v>41</v>
      </c>
      <c r="H6195" t="s">
        <v>102</v>
      </c>
      <c r="I6195" t="s">
        <v>388</v>
      </c>
      <c r="J6195">
        <v>1</v>
      </c>
      <c r="K6195">
        <v>3018.65</v>
      </c>
      <c r="L6195">
        <v>0</v>
      </c>
      <c r="M6195">
        <v>2051.04</v>
      </c>
      <c r="N6195" t="s">
        <v>109</v>
      </c>
      <c r="O6195" t="s">
        <v>35</v>
      </c>
      <c r="P6195" t="s">
        <v>71</v>
      </c>
      <c r="Q6195">
        <f>Sales_Data[[#This Row],[Quantity]]*Sales_Data[[#This Row],[Unit_Price]]</f>
        <v>3018.65</v>
      </c>
      <c r="R6195">
        <f>Sales_Data[[#This Row],[Gross_Sales]]*Sales_Data[[#This Row],[Discount]]</f>
        <v>0</v>
      </c>
      <c r="S6195">
        <f>Sales_Data[[#This Row],[Gross_Sales]]-Sales_Data[[#This Row],[Discount_Amount]]</f>
        <v>3018.65</v>
      </c>
      <c r="T6195">
        <f>Sales_Data[[#This Row],[Net Sales]]-Sales_Data[[#This Row],[Cost]]</f>
        <v>967.61000000000013</v>
      </c>
      <c r="U6195" s="2">
        <f>Sales_Data[[#This Row],[Profit]]/Sales_Data[[#This Row],[Net Sales]]</f>
        <v>0.32054395176651818</v>
      </c>
      <c r="V6195">
        <f>YEAR(Sales_Data[[#This Row],[Order_Date]])</f>
        <v>2025</v>
      </c>
      <c r="W6195" t="str">
        <f>TEXT(Sales_Data[[#This Row],[Order_Date]],"mmm")</f>
        <v>Nov</v>
      </c>
      <c r="X6195">
        <f>MONTH(Sales_Data[[#This Row],[Order_Date]])</f>
        <v>11</v>
      </c>
      <c r="Y6195" t="str">
        <f>"Q"&amp;ROUNDUP(MONTH(Sales_Data[[#This Row],[Order_Date]])/3,0)</f>
        <v>Q4</v>
      </c>
    </row>
    <row r="6196" spans="1:25" x14ac:dyDescent="0.3">
      <c r="A6196" t="s">
        <v>7990</v>
      </c>
      <c r="B6196" s="1">
        <v>45936</v>
      </c>
      <c r="C6196" t="s">
        <v>783</v>
      </c>
      <c r="D6196" t="s">
        <v>80</v>
      </c>
      <c r="E6196" t="s">
        <v>119</v>
      </c>
      <c r="F6196" t="s">
        <v>184</v>
      </c>
      <c r="G6196" t="s">
        <v>41</v>
      </c>
      <c r="H6196" t="s">
        <v>42</v>
      </c>
      <c r="I6196" t="s">
        <v>82</v>
      </c>
      <c r="J6196">
        <v>3</v>
      </c>
      <c r="K6196">
        <v>6293.21</v>
      </c>
      <c r="L6196">
        <v>0.1</v>
      </c>
      <c r="M6196">
        <v>11895.7</v>
      </c>
      <c r="N6196" t="s">
        <v>83</v>
      </c>
      <c r="O6196" t="s">
        <v>25</v>
      </c>
      <c r="P6196" t="s">
        <v>71</v>
      </c>
      <c r="Q6196">
        <f>Sales_Data[[#This Row],[Quantity]]*Sales_Data[[#This Row],[Unit_Price]]</f>
        <v>18879.63</v>
      </c>
      <c r="R6196">
        <f>Sales_Data[[#This Row],[Gross_Sales]]*Sales_Data[[#This Row],[Discount]]</f>
        <v>1887.9630000000002</v>
      </c>
      <c r="S6196">
        <f>Sales_Data[[#This Row],[Gross_Sales]]-Sales_Data[[#This Row],[Discount_Amount]]</f>
        <v>16991.667000000001</v>
      </c>
      <c r="T6196">
        <f>Sales_Data[[#This Row],[Net Sales]]-Sales_Data[[#This Row],[Cost]]</f>
        <v>5095.9670000000006</v>
      </c>
      <c r="U6196" s="2">
        <f>Sales_Data[[#This Row],[Profit]]/Sales_Data[[#This Row],[Net Sales]]</f>
        <v>0.29990977342011232</v>
      </c>
      <c r="V6196">
        <f>YEAR(Sales_Data[[#This Row],[Order_Date]])</f>
        <v>2025</v>
      </c>
      <c r="W6196" t="str">
        <f>TEXT(Sales_Data[[#This Row],[Order_Date]],"mmm")</f>
        <v>Oct</v>
      </c>
      <c r="X6196">
        <f>MONTH(Sales_Data[[#This Row],[Order_Date]])</f>
        <v>10</v>
      </c>
      <c r="Y6196" t="str">
        <f>"Q"&amp;ROUNDUP(MONTH(Sales_Data[[#This Row],[Order_Date]])/3,0)</f>
        <v>Q4</v>
      </c>
    </row>
    <row r="6197" spans="1:25" x14ac:dyDescent="0.3">
      <c r="A6197" t="s">
        <v>7991</v>
      </c>
      <c r="B6197" s="1">
        <v>45828</v>
      </c>
      <c r="C6197" t="s">
        <v>2263</v>
      </c>
      <c r="D6197" t="s">
        <v>290</v>
      </c>
      <c r="E6197" t="s">
        <v>19</v>
      </c>
      <c r="F6197" t="s">
        <v>66</v>
      </c>
      <c r="G6197" t="s">
        <v>75</v>
      </c>
      <c r="H6197" t="s">
        <v>76</v>
      </c>
      <c r="I6197" t="s">
        <v>77</v>
      </c>
      <c r="J6197">
        <v>2</v>
      </c>
      <c r="K6197">
        <v>12877.01</v>
      </c>
      <c r="L6197">
        <v>0.1</v>
      </c>
      <c r="M6197">
        <v>17322.22</v>
      </c>
      <c r="N6197" t="s">
        <v>70</v>
      </c>
      <c r="O6197" t="s">
        <v>25</v>
      </c>
      <c r="P6197" t="s">
        <v>71</v>
      </c>
      <c r="Q6197">
        <f>Sales_Data[[#This Row],[Quantity]]*Sales_Data[[#This Row],[Unit_Price]]</f>
        <v>25754.02</v>
      </c>
      <c r="R6197">
        <f>Sales_Data[[#This Row],[Gross_Sales]]*Sales_Data[[#This Row],[Discount]]</f>
        <v>2575.402</v>
      </c>
      <c r="S6197">
        <f>Sales_Data[[#This Row],[Gross_Sales]]-Sales_Data[[#This Row],[Discount_Amount]]</f>
        <v>23178.618000000002</v>
      </c>
      <c r="T6197">
        <f>Sales_Data[[#This Row],[Net Sales]]-Sales_Data[[#This Row],[Cost]]</f>
        <v>5856.398000000001</v>
      </c>
      <c r="U6197" s="2">
        <f>Sales_Data[[#This Row],[Profit]]/Sales_Data[[#This Row],[Net Sales]]</f>
        <v>0.25266381282956563</v>
      </c>
      <c r="V6197">
        <f>YEAR(Sales_Data[[#This Row],[Order_Date]])</f>
        <v>2025</v>
      </c>
      <c r="W6197" t="str">
        <f>TEXT(Sales_Data[[#This Row],[Order_Date]],"mmm")</f>
        <v>Jun</v>
      </c>
      <c r="X6197">
        <f>MONTH(Sales_Data[[#This Row],[Order_Date]])</f>
        <v>6</v>
      </c>
      <c r="Y6197" t="str">
        <f>"Q"&amp;ROUNDUP(MONTH(Sales_Data[[#This Row],[Order_Date]])/3,0)</f>
        <v>Q2</v>
      </c>
    </row>
    <row r="6198" spans="1:25" x14ac:dyDescent="0.3">
      <c r="A6198" t="s">
        <v>7992</v>
      </c>
      <c r="B6198" s="1">
        <v>45791</v>
      </c>
      <c r="C6198" t="s">
        <v>7993</v>
      </c>
      <c r="D6198" t="s">
        <v>56</v>
      </c>
      <c r="E6198" t="s">
        <v>39</v>
      </c>
      <c r="F6198" t="s">
        <v>96</v>
      </c>
      <c r="G6198" t="s">
        <v>32</v>
      </c>
      <c r="H6198" t="s">
        <v>50</v>
      </c>
      <c r="I6198" t="s">
        <v>51</v>
      </c>
      <c r="J6198">
        <v>1</v>
      </c>
      <c r="K6198">
        <v>4112.58</v>
      </c>
      <c r="L6198">
        <v>0.05</v>
      </c>
      <c r="M6198">
        <v>3245.13</v>
      </c>
      <c r="N6198" t="s">
        <v>83</v>
      </c>
      <c r="O6198" t="s">
        <v>35</v>
      </c>
      <c r="P6198" t="s">
        <v>71</v>
      </c>
      <c r="Q6198">
        <f>Sales_Data[[#This Row],[Quantity]]*Sales_Data[[#This Row],[Unit_Price]]</f>
        <v>4112.58</v>
      </c>
      <c r="R6198">
        <f>Sales_Data[[#This Row],[Gross_Sales]]*Sales_Data[[#This Row],[Discount]]</f>
        <v>205.62900000000002</v>
      </c>
      <c r="S6198">
        <f>Sales_Data[[#This Row],[Gross_Sales]]-Sales_Data[[#This Row],[Discount_Amount]]</f>
        <v>3906.951</v>
      </c>
      <c r="T6198">
        <f>Sales_Data[[#This Row],[Net Sales]]-Sales_Data[[#This Row],[Cost]]</f>
        <v>661.82099999999991</v>
      </c>
      <c r="U6198" s="2">
        <f>Sales_Data[[#This Row],[Profit]]/Sales_Data[[#This Row],[Net Sales]]</f>
        <v>0.16939577691145855</v>
      </c>
      <c r="V6198">
        <f>YEAR(Sales_Data[[#This Row],[Order_Date]])</f>
        <v>2025</v>
      </c>
      <c r="W6198" t="str">
        <f>TEXT(Sales_Data[[#This Row],[Order_Date]],"mmm")</f>
        <v>May</v>
      </c>
      <c r="X6198">
        <f>MONTH(Sales_Data[[#This Row],[Order_Date]])</f>
        <v>5</v>
      </c>
      <c r="Y6198" t="str">
        <f>"Q"&amp;ROUNDUP(MONTH(Sales_Data[[#This Row],[Order_Date]])/3,0)</f>
        <v>Q2</v>
      </c>
    </row>
    <row r="6199" spans="1:25" x14ac:dyDescent="0.3">
      <c r="A6199" t="s">
        <v>7994</v>
      </c>
      <c r="B6199" s="1">
        <v>45682</v>
      </c>
      <c r="C6199" t="s">
        <v>4131</v>
      </c>
      <c r="D6199" t="s">
        <v>125</v>
      </c>
      <c r="E6199" t="s">
        <v>119</v>
      </c>
      <c r="F6199" t="s">
        <v>184</v>
      </c>
      <c r="G6199" t="s">
        <v>41</v>
      </c>
      <c r="H6199" t="s">
        <v>42</v>
      </c>
      <c r="I6199" t="s">
        <v>43</v>
      </c>
      <c r="J6199">
        <v>3</v>
      </c>
      <c r="K6199">
        <v>5605.09</v>
      </c>
      <c r="L6199">
        <v>0.1</v>
      </c>
      <c r="M6199">
        <v>11876.67</v>
      </c>
      <c r="N6199" t="s">
        <v>52</v>
      </c>
      <c r="O6199" t="s">
        <v>35</v>
      </c>
      <c r="P6199" t="s">
        <v>71</v>
      </c>
      <c r="Q6199">
        <f>Sales_Data[[#This Row],[Quantity]]*Sales_Data[[#This Row],[Unit_Price]]</f>
        <v>16815.27</v>
      </c>
      <c r="R6199">
        <f>Sales_Data[[#This Row],[Gross_Sales]]*Sales_Data[[#This Row],[Discount]]</f>
        <v>1681.527</v>
      </c>
      <c r="S6199">
        <f>Sales_Data[[#This Row],[Gross_Sales]]-Sales_Data[[#This Row],[Discount_Amount]]</f>
        <v>15133.743</v>
      </c>
      <c r="T6199">
        <f>Sales_Data[[#This Row],[Net Sales]]-Sales_Data[[#This Row],[Cost]]</f>
        <v>3257.0730000000003</v>
      </c>
      <c r="U6199" s="2">
        <f>Sales_Data[[#This Row],[Profit]]/Sales_Data[[#This Row],[Net Sales]]</f>
        <v>0.21521926201601285</v>
      </c>
      <c r="V6199">
        <f>YEAR(Sales_Data[[#This Row],[Order_Date]])</f>
        <v>2025</v>
      </c>
      <c r="W6199" t="str">
        <f>TEXT(Sales_Data[[#This Row],[Order_Date]],"mmm")</f>
        <v>Jan</v>
      </c>
      <c r="X6199">
        <f>MONTH(Sales_Data[[#This Row],[Order_Date]])</f>
        <v>1</v>
      </c>
      <c r="Y6199" t="str">
        <f>"Q"&amp;ROUNDUP(MONTH(Sales_Data[[#This Row],[Order_Date]])/3,0)</f>
        <v>Q1</v>
      </c>
    </row>
    <row r="6200" spans="1:25" x14ac:dyDescent="0.3">
      <c r="A6200" t="s">
        <v>7995</v>
      </c>
      <c r="B6200" s="1">
        <v>45675</v>
      </c>
      <c r="C6200" t="s">
        <v>1920</v>
      </c>
      <c r="D6200" t="s">
        <v>553</v>
      </c>
      <c r="E6200" t="s">
        <v>119</v>
      </c>
      <c r="F6200" t="s">
        <v>249</v>
      </c>
      <c r="G6200" t="s">
        <v>75</v>
      </c>
      <c r="H6200" t="s">
        <v>185</v>
      </c>
      <c r="I6200" t="s">
        <v>186</v>
      </c>
      <c r="J6200">
        <v>2</v>
      </c>
      <c r="K6200">
        <v>5382.86</v>
      </c>
      <c r="L6200">
        <v>0.1</v>
      </c>
      <c r="M6200">
        <v>8414.4</v>
      </c>
      <c r="N6200" t="s">
        <v>52</v>
      </c>
      <c r="O6200" t="s">
        <v>25</v>
      </c>
      <c r="P6200" t="s">
        <v>71</v>
      </c>
      <c r="Q6200">
        <f>Sales_Data[[#This Row],[Quantity]]*Sales_Data[[#This Row],[Unit_Price]]</f>
        <v>10765.72</v>
      </c>
      <c r="R6200">
        <f>Sales_Data[[#This Row],[Gross_Sales]]*Sales_Data[[#This Row],[Discount]]</f>
        <v>1076.5719999999999</v>
      </c>
      <c r="S6200">
        <f>Sales_Data[[#This Row],[Gross_Sales]]-Sales_Data[[#This Row],[Discount_Amount]]</f>
        <v>9689.1479999999992</v>
      </c>
      <c r="T6200">
        <f>Sales_Data[[#This Row],[Net Sales]]-Sales_Data[[#This Row],[Cost]]</f>
        <v>1274.7479999999996</v>
      </c>
      <c r="U6200" s="2">
        <f>Sales_Data[[#This Row],[Profit]]/Sales_Data[[#This Row],[Net Sales]]</f>
        <v>0.1315645090775783</v>
      </c>
      <c r="V6200">
        <f>YEAR(Sales_Data[[#This Row],[Order_Date]])</f>
        <v>2025</v>
      </c>
      <c r="W6200" t="str">
        <f>TEXT(Sales_Data[[#This Row],[Order_Date]],"mmm")</f>
        <v>Jan</v>
      </c>
      <c r="X6200">
        <f>MONTH(Sales_Data[[#This Row],[Order_Date]])</f>
        <v>1</v>
      </c>
      <c r="Y6200" t="str">
        <f>"Q"&amp;ROUNDUP(MONTH(Sales_Data[[#This Row],[Order_Date]])/3,0)</f>
        <v>Q1</v>
      </c>
    </row>
    <row r="6201" spans="1:25" x14ac:dyDescent="0.3">
      <c r="A6201" t="s">
        <v>7996</v>
      </c>
      <c r="B6201" s="1">
        <v>45847</v>
      </c>
      <c r="C6201" t="s">
        <v>5726</v>
      </c>
      <c r="D6201" t="s">
        <v>80</v>
      </c>
      <c r="E6201" t="s">
        <v>30</v>
      </c>
      <c r="F6201" t="s">
        <v>101</v>
      </c>
      <c r="G6201" t="s">
        <v>32</v>
      </c>
      <c r="H6201" t="s">
        <v>50</v>
      </c>
      <c r="I6201" t="s">
        <v>51</v>
      </c>
      <c r="J6201">
        <v>2</v>
      </c>
      <c r="K6201">
        <v>638.86</v>
      </c>
      <c r="L6201">
        <v>0</v>
      </c>
      <c r="M6201">
        <v>1116.6400000000001</v>
      </c>
      <c r="N6201" t="s">
        <v>109</v>
      </c>
      <c r="O6201" t="s">
        <v>25</v>
      </c>
      <c r="P6201" t="s">
        <v>71</v>
      </c>
      <c r="Q6201">
        <f>Sales_Data[[#This Row],[Quantity]]*Sales_Data[[#This Row],[Unit_Price]]</f>
        <v>1277.72</v>
      </c>
      <c r="R6201">
        <f>Sales_Data[[#This Row],[Gross_Sales]]*Sales_Data[[#This Row],[Discount]]</f>
        <v>0</v>
      </c>
      <c r="S6201">
        <f>Sales_Data[[#This Row],[Gross_Sales]]-Sales_Data[[#This Row],[Discount_Amount]]</f>
        <v>1277.72</v>
      </c>
      <c r="T6201">
        <f>Sales_Data[[#This Row],[Net Sales]]-Sales_Data[[#This Row],[Cost]]</f>
        <v>161.07999999999993</v>
      </c>
      <c r="U6201" s="2">
        <f>Sales_Data[[#This Row],[Profit]]/Sales_Data[[#This Row],[Net Sales]]</f>
        <v>0.12606830917571918</v>
      </c>
      <c r="V6201">
        <f>YEAR(Sales_Data[[#This Row],[Order_Date]])</f>
        <v>2025</v>
      </c>
      <c r="W6201" t="str">
        <f>TEXT(Sales_Data[[#This Row],[Order_Date]],"mmm")</f>
        <v>Jul</v>
      </c>
      <c r="X6201">
        <f>MONTH(Sales_Data[[#This Row],[Order_Date]])</f>
        <v>7</v>
      </c>
      <c r="Y6201" t="str">
        <f>"Q"&amp;ROUNDUP(MONTH(Sales_Data[[#This Row],[Order_Date]])/3,0)</f>
        <v>Q3</v>
      </c>
    </row>
    <row r="6202" spans="1:25" x14ac:dyDescent="0.3">
      <c r="A6202" t="s">
        <v>7997</v>
      </c>
      <c r="B6202" s="1">
        <v>45798</v>
      </c>
      <c r="C6202" t="s">
        <v>893</v>
      </c>
      <c r="D6202" t="s">
        <v>145</v>
      </c>
      <c r="E6202" t="s">
        <v>19</v>
      </c>
      <c r="F6202" t="s">
        <v>81</v>
      </c>
      <c r="G6202" t="s">
        <v>67</v>
      </c>
      <c r="H6202" t="s">
        <v>68</v>
      </c>
      <c r="I6202" t="s">
        <v>97</v>
      </c>
      <c r="J6202">
        <v>2</v>
      </c>
      <c r="K6202">
        <v>12295.59</v>
      </c>
      <c r="L6202">
        <v>0.1</v>
      </c>
      <c r="M6202">
        <v>15523.48</v>
      </c>
      <c r="N6202" t="s">
        <v>52</v>
      </c>
      <c r="O6202" t="s">
        <v>25</v>
      </c>
      <c r="P6202" t="s">
        <v>71</v>
      </c>
      <c r="Q6202">
        <f>Sales_Data[[#This Row],[Quantity]]*Sales_Data[[#This Row],[Unit_Price]]</f>
        <v>24591.18</v>
      </c>
      <c r="R6202">
        <f>Sales_Data[[#This Row],[Gross_Sales]]*Sales_Data[[#This Row],[Discount]]</f>
        <v>2459.1180000000004</v>
      </c>
      <c r="S6202">
        <f>Sales_Data[[#This Row],[Gross_Sales]]-Sales_Data[[#This Row],[Discount_Amount]]</f>
        <v>22132.061999999998</v>
      </c>
      <c r="T6202">
        <f>Sales_Data[[#This Row],[Net Sales]]-Sales_Data[[#This Row],[Cost]]</f>
        <v>6608.5819999999985</v>
      </c>
      <c r="U6202" s="2">
        <f>Sales_Data[[#This Row],[Profit]]/Sales_Data[[#This Row],[Net Sales]]</f>
        <v>0.29859766342602867</v>
      </c>
      <c r="V6202">
        <f>YEAR(Sales_Data[[#This Row],[Order_Date]])</f>
        <v>2025</v>
      </c>
      <c r="W6202" t="str">
        <f>TEXT(Sales_Data[[#This Row],[Order_Date]],"mmm")</f>
        <v>May</v>
      </c>
      <c r="X6202">
        <f>MONTH(Sales_Data[[#This Row],[Order_Date]])</f>
        <v>5</v>
      </c>
      <c r="Y6202" t="str">
        <f>"Q"&amp;ROUNDUP(MONTH(Sales_Data[[#This Row],[Order_Date]])/3,0)</f>
        <v>Q2</v>
      </c>
    </row>
    <row r="6203" spans="1:25" x14ac:dyDescent="0.3">
      <c r="A6203" t="s">
        <v>7998</v>
      </c>
      <c r="B6203" s="1">
        <v>45700</v>
      </c>
      <c r="C6203" t="s">
        <v>1917</v>
      </c>
      <c r="D6203" t="s">
        <v>86</v>
      </c>
      <c r="E6203" t="s">
        <v>39</v>
      </c>
      <c r="F6203" t="s">
        <v>96</v>
      </c>
      <c r="G6203" t="s">
        <v>75</v>
      </c>
      <c r="H6203" t="s">
        <v>76</v>
      </c>
      <c r="I6203" t="s">
        <v>108</v>
      </c>
      <c r="J6203">
        <v>2</v>
      </c>
      <c r="K6203">
        <v>3500.52</v>
      </c>
      <c r="L6203">
        <v>0.05</v>
      </c>
      <c r="M6203">
        <v>5265.23</v>
      </c>
      <c r="N6203" t="s">
        <v>24</v>
      </c>
      <c r="O6203" t="s">
        <v>25</v>
      </c>
      <c r="P6203" t="s">
        <v>44</v>
      </c>
      <c r="Q6203">
        <f>Sales_Data[[#This Row],[Quantity]]*Sales_Data[[#This Row],[Unit_Price]]</f>
        <v>7001.04</v>
      </c>
      <c r="R6203">
        <f>Sales_Data[[#This Row],[Gross_Sales]]*Sales_Data[[#This Row],[Discount]]</f>
        <v>350.05200000000002</v>
      </c>
      <c r="S6203">
        <f>Sales_Data[[#This Row],[Gross_Sales]]-Sales_Data[[#This Row],[Discount_Amount]]</f>
        <v>6650.9880000000003</v>
      </c>
      <c r="T6203">
        <f>Sales_Data[[#This Row],[Net Sales]]-Sales_Data[[#This Row],[Cost]]</f>
        <v>1385.7580000000007</v>
      </c>
      <c r="U6203" s="2">
        <f>Sales_Data[[#This Row],[Profit]]/Sales_Data[[#This Row],[Net Sales]]</f>
        <v>0.20835370624635027</v>
      </c>
      <c r="V6203">
        <f>YEAR(Sales_Data[[#This Row],[Order_Date]])</f>
        <v>2025</v>
      </c>
      <c r="W6203" t="str">
        <f>TEXT(Sales_Data[[#This Row],[Order_Date]],"mmm")</f>
        <v>Feb</v>
      </c>
      <c r="X6203">
        <f>MONTH(Sales_Data[[#This Row],[Order_Date]])</f>
        <v>2</v>
      </c>
      <c r="Y6203" t="str">
        <f>"Q"&amp;ROUNDUP(MONTH(Sales_Data[[#This Row],[Order_Date]])/3,0)</f>
        <v>Q1</v>
      </c>
    </row>
    <row r="6204" spans="1:25" x14ac:dyDescent="0.3">
      <c r="A6204" t="s">
        <v>7999</v>
      </c>
      <c r="B6204" s="1">
        <v>45991</v>
      </c>
      <c r="C6204" t="s">
        <v>1086</v>
      </c>
      <c r="D6204" t="s">
        <v>118</v>
      </c>
      <c r="E6204" t="s">
        <v>30</v>
      </c>
      <c r="F6204" t="s">
        <v>210</v>
      </c>
      <c r="G6204" t="s">
        <v>21</v>
      </c>
      <c r="H6204" t="s">
        <v>127</v>
      </c>
      <c r="I6204" t="s">
        <v>314</v>
      </c>
      <c r="J6204">
        <v>3</v>
      </c>
      <c r="K6204">
        <v>2332.67</v>
      </c>
      <c r="L6204">
        <v>0.1</v>
      </c>
      <c r="M6204">
        <v>5064.83</v>
      </c>
      <c r="N6204" t="s">
        <v>70</v>
      </c>
      <c r="O6204" t="s">
        <v>35</v>
      </c>
      <c r="P6204" t="s">
        <v>44</v>
      </c>
      <c r="Q6204">
        <f>Sales_Data[[#This Row],[Quantity]]*Sales_Data[[#This Row],[Unit_Price]]</f>
        <v>6998.01</v>
      </c>
      <c r="R6204">
        <f>Sales_Data[[#This Row],[Gross_Sales]]*Sales_Data[[#This Row],[Discount]]</f>
        <v>699.80100000000004</v>
      </c>
      <c r="S6204">
        <f>Sales_Data[[#This Row],[Gross_Sales]]-Sales_Data[[#This Row],[Discount_Amount]]</f>
        <v>6298.2089999999998</v>
      </c>
      <c r="T6204">
        <f>Sales_Data[[#This Row],[Net Sales]]-Sales_Data[[#This Row],[Cost]]</f>
        <v>1233.3789999999999</v>
      </c>
      <c r="U6204" s="2">
        <f>Sales_Data[[#This Row],[Profit]]/Sales_Data[[#This Row],[Net Sales]]</f>
        <v>0.19583011614889248</v>
      </c>
      <c r="V6204">
        <f>YEAR(Sales_Data[[#This Row],[Order_Date]])</f>
        <v>2025</v>
      </c>
      <c r="W6204" t="str">
        <f>TEXT(Sales_Data[[#This Row],[Order_Date]],"mmm")</f>
        <v>Nov</v>
      </c>
      <c r="X6204">
        <f>MONTH(Sales_Data[[#This Row],[Order_Date]])</f>
        <v>11</v>
      </c>
      <c r="Y6204" t="str">
        <f>"Q"&amp;ROUNDUP(MONTH(Sales_Data[[#This Row],[Order_Date]])/3,0)</f>
        <v>Q4</v>
      </c>
    </row>
    <row r="6205" spans="1:25" x14ac:dyDescent="0.3">
      <c r="A6205" t="s">
        <v>8000</v>
      </c>
      <c r="B6205" s="1">
        <v>45941</v>
      </c>
      <c r="C6205" t="s">
        <v>6487</v>
      </c>
      <c r="D6205" t="s">
        <v>1171</v>
      </c>
      <c r="E6205" t="s">
        <v>48</v>
      </c>
      <c r="F6205" t="s">
        <v>49</v>
      </c>
      <c r="G6205" t="s">
        <v>32</v>
      </c>
      <c r="H6205" t="s">
        <v>33</v>
      </c>
      <c r="I6205" t="s">
        <v>34</v>
      </c>
      <c r="J6205">
        <v>1</v>
      </c>
      <c r="K6205">
        <v>56109.95</v>
      </c>
      <c r="L6205">
        <v>0.1</v>
      </c>
      <c r="M6205">
        <v>38661.46</v>
      </c>
      <c r="N6205" t="s">
        <v>24</v>
      </c>
      <c r="O6205" t="s">
        <v>53</v>
      </c>
      <c r="P6205" t="s">
        <v>71</v>
      </c>
      <c r="Q6205">
        <f>Sales_Data[[#This Row],[Quantity]]*Sales_Data[[#This Row],[Unit_Price]]</f>
        <v>56109.95</v>
      </c>
      <c r="R6205">
        <f>Sales_Data[[#This Row],[Gross_Sales]]*Sales_Data[[#This Row],[Discount]]</f>
        <v>5610.9949999999999</v>
      </c>
      <c r="S6205">
        <f>Sales_Data[[#This Row],[Gross_Sales]]-Sales_Data[[#This Row],[Discount_Amount]]</f>
        <v>50498.954999999994</v>
      </c>
      <c r="T6205">
        <f>Sales_Data[[#This Row],[Net Sales]]-Sales_Data[[#This Row],[Cost]]</f>
        <v>11837.494999999995</v>
      </c>
      <c r="U6205" s="2">
        <f>Sales_Data[[#This Row],[Profit]]/Sales_Data[[#This Row],[Net Sales]]</f>
        <v>0.23441069226085959</v>
      </c>
      <c r="V6205">
        <f>YEAR(Sales_Data[[#This Row],[Order_Date]])</f>
        <v>2025</v>
      </c>
      <c r="W6205" t="str">
        <f>TEXT(Sales_Data[[#This Row],[Order_Date]],"mmm")</f>
        <v>Oct</v>
      </c>
      <c r="X6205">
        <f>MONTH(Sales_Data[[#This Row],[Order_Date]])</f>
        <v>10</v>
      </c>
      <c r="Y6205" t="str">
        <f>"Q"&amp;ROUNDUP(MONTH(Sales_Data[[#This Row],[Order_Date]])/3,0)</f>
        <v>Q4</v>
      </c>
    </row>
    <row r="6206" spans="1:25" x14ac:dyDescent="0.3">
      <c r="A6206" t="s">
        <v>8001</v>
      </c>
      <c r="B6206" s="1">
        <v>45803</v>
      </c>
      <c r="C6206" t="s">
        <v>2973</v>
      </c>
      <c r="D6206" t="s">
        <v>283</v>
      </c>
      <c r="E6206" t="s">
        <v>39</v>
      </c>
      <c r="F6206" t="s">
        <v>96</v>
      </c>
      <c r="G6206" t="s">
        <v>67</v>
      </c>
      <c r="H6206" t="s">
        <v>88</v>
      </c>
      <c r="I6206" t="s">
        <v>89</v>
      </c>
      <c r="J6206">
        <v>1</v>
      </c>
      <c r="K6206">
        <v>553.29999999999995</v>
      </c>
      <c r="L6206">
        <v>0.1</v>
      </c>
      <c r="M6206">
        <v>412.78</v>
      </c>
      <c r="N6206" t="s">
        <v>52</v>
      </c>
      <c r="O6206" t="s">
        <v>53</v>
      </c>
      <c r="P6206" t="s">
        <v>26</v>
      </c>
      <c r="Q6206">
        <f>Sales_Data[[#This Row],[Quantity]]*Sales_Data[[#This Row],[Unit_Price]]</f>
        <v>553.29999999999995</v>
      </c>
      <c r="R6206">
        <f>Sales_Data[[#This Row],[Gross_Sales]]*Sales_Data[[#This Row],[Discount]]</f>
        <v>55.33</v>
      </c>
      <c r="S6206">
        <f>Sales_Data[[#This Row],[Gross_Sales]]-Sales_Data[[#This Row],[Discount_Amount]]</f>
        <v>497.96999999999997</v>
      </c>
      <c r="T6206">
        <f>Sales_Data[[#This Row],[Net Sales]]-Sales_Data[[#This Row],[Cost]]</f>
        <v>85.19</v>
      </c>
      <c r="U6206" s="2">
        <f>Sales_Data[[#This Row],[Profit]]/Sales_Data[[#This Row],[Net Sales]]</f>
        <v>0.17107456272466212</v>
      </c>
      <c r="V6206">
        <f>YEAR(Sales_Data[[#This Row],[Order_Date]])</f>
        <v>2025</v>
      </c>
      <c r="W6206" t="str">
        <f>TEXT(Sales_Data[[#This Row],[Order_Date]],"mmm")</f>
        <v>May</v>
      </c>
      <c r="X6206">
        <f>MONTH(Sales_Data[[#This Row],[Order_Date]])</f>
        <v>5</v>
      </c>
      <c r="Y6206" t="str">
        <f>"Q"&amp;ROUNDUP(MONTH(Sales_Data[[#This Row],[Order_Date]])/3,0)</f>
        <v>Q2</v>
      </c>
    </row>
    <row r="6207" spans="1:25" x14ac:dyDescent="0.3">
      <c r="A6207" t="s">
        <v>8002</v>
      </c>
      <c r="B6207" s="1">
        <v>45972</v>
      </c>
      <c r="C6207" t="s">
        <v>1034</v>
      </c>
      <c r="D6207" t="s">
        <v>331</v>
      </c>
      <c r="E6207" t="s">
        <v>30</v>
      </c>
      <c r="F6207" t="s">
        <v>156</v>
      </c>
      <c r="G6207" t="s">
        <v>21</v>
      </c>
      <c r="H6207" t="s">
        <v>127</v>
      </c>
      <c r="I6207" t="s">
        <v>314</v>
      </c>
      <c r="J6207">
        <v>3</v>
      </c>
      <c r="K6207">
        <v>1443.75</v>
      </c>
      <c r="L6207">
        <v>0.05</v>
      </c>
      <c r="M6207">
        <v>2846.46</v>
      </c>
      <c r="N6207" t="s">
        <v>109</v>
      </c>
      <c r="O6207" t="s">
        <v>53</v>
      </c>
      <c r="P6207" t="s">
        <v>71</v>
      </c>
      <c r="Q6207">
        <f>Sales_Data[[#This Row],[Quantity]]*Sales_Data[[#This Row],[Unit_Price]]</f>
        <v>4331.25</v>
      </c>
      <c r="R6207">
        <f>Sales_Data[[#This Row],[Gross_Sales]]*Sales_Data[[#This Row],[Discount]]</f>
        <v>216.5625</v>
      </c>
      <c r="S6207">
        <f>Sales_Data[[#This Row],[Gross_Sales]]-Sales_Data[[#This Row],[Discount_Amount]]</f>
        <v>4114.6875</v>
      </c>
      <c r="T6207">
        <f>Sales_Data[[#This Row],[Net Sales]]-Sales_Data[[#This Row],[Cost]]</f>
        <v>1268.2275</v>
      </c>
      <c r="U6207" s="2">
        <f>Sales_Data[[#This Row],[Profit]]/Sales_Data[[#This Row],[Net Sales]]</f>
        <v>0.30821964000911367</v>
      </c>
      <c r="V6207">
        <f>YEAR(Sales_Data[[#This Row],[Order_Date]])</f>
        <v>2025</v>
      </c>
      <c r="W6207" t="str">
        <f>TEXT(Sales_Data[[#This Row],[Order_Date]],"mmm")</f>
        <v>Nov</v>
      </c>
      <c r="X6207">
        <f>MONTH(Sales_Data[[#This Row],[Order_Date]])</f>
        <v>11</v>
      </c>
      <c r="Y6207" t="str">
        <f>"Q"&amp;ROUNDUP(MONTH(Sales_Data[[#This Row],[Order_Date]])/3,0)</f>
        <v>Q4</v>
      </c>
    </row>
    <row r="6208" spans="1:25" x14ac:dyDescent="0.3">
      <c r="A6208" t="s">
        <v>8003</v>
      </c>
      <c r="B6208" s="1">
        <v>45976</v>
      </c>
      <c r="C6208" t="s">
        <v>1049</v>
      </c>
      <c r="D6208" t="s">
        <v>1171</v>
      </c>
      <c r="E6208" t="s">
        <v>39</v>
      </c>
      <c r="F6208" t="s">
        <v>202</v>
      </c>
      <c r="G6208" t="s">
        <v>21</v>
      </c>
      <c r="H6208" t="s">
        <v>230</v>
      </c>
      <c r="I6208" t="s">
        <v>231</v>
      </c>
      <c r="J6208">
        <v>3</v>
      </c>
      <c r="K6208">
        <v>1201.26</v>
      </c>
      <c r="L6208">
        <v>0.05</v>
      </c>
      <c r="M6208">
        <v>2800.67</v>
      </c>
      <c r="N6208" t="s">
        <v>52</v>
      </c>
      <c r="O6208" t="s">
        <v>35</v>
      </c>
      <c r="P6208" t="s">
        <v>71</v>
      </c>
      <c r="Q6208">
        <f>Sales_Data[[#This Row],[Quantity]]*Sales_Data[[#This Row],[Unit_Price]]</f>
        <v>3603.7799999999997</v>
      </c>
      <c r="R6208">
        <f>Sales_Data[[#This Row],[Gross_Sales]]*Sales_Data[[#This Row],[Discount]]</f>
        <v>180.18899999999999</v>
      </c>
      <c r="S6208">
        <f>Sales_Data[[#This Row],[Gross_Sales]]-Sales_Data[[#This Row],[Discount_Amount]]</f>
        <v>3423.5909999999999</v>
      </c>
      <c r="T6208">
        <f>Sales_Data[[#This Row],[Net Sales]]-Sales_Data[[#This Row],[Cost]]</f>
        <v>622.92099999999982</v>
      </c>
      <c r="U6208" s="2">
        <f>Sales_Data[[#This Row],[Profit]]/Sales_Data[[#This Row],[Net Sales]]</f>
        <v>0.18194959619884496</v>
      </c>
      <c r="V6208">
        <f>YEAR(Sales_Data[[#This Row],[Order_Date]])</f>
        <v>2025</v>
      </c>
      <c r="W6208" t="str">
        <f>TEXT(Sales_Data[[#This Row],[Order_Date]],"mmm")</f>
        <v>Nov</v>
      </c>
      <c r="X6208">
        <f>MONTH(Sales_Data[[#This Row],[Order_Date]])</f>
        <v>11</v>
      </c>
      <c r="Y6208" t="str">
        <f>"Q"&amp;ROUNDUP(MONTH(Sales_Data[[#This Row],[Order_Date]])/3,0)</f>
        <v>Q4</v>
      </c>
    </row>
    <row r="6209" spans="1:25" x14ac:dyDescent="0.3">
      <c r="A6209" t="s">
        <v>8004</v>
      </c>
      <c r="B6209" s="1">
        <v>45749</v>
      </c>
      <c r="C6209" t="s">
        <v>3299</v>
      </c>
      <c r="D6209" t="s">
        <v>137</v>
      </c>
      <c r="E6209" t="s">
        <v>19</v>
      </c>
      <c r="F6209" t="s">
        <v>113</v>
      </c>
      <c r="G6209" t="s">
        <v>67</v>
      </c>
      <c r="H6209" t="s">
        <v>133</v>
      </c>
      <c r="I6209" t="s">
        <v>138</v>
      </c>
      <c r="J6209">
        <v>1</v>
      </c>
      <c r="K6209">
        <v>1311.4</v>
      </c>
      <c r="L6209">
        <v>0.05</v>
      </c>
      <c r="M6209">
        <v>853.78</v>
      </c>
      <c r="N6209" t="s">
        <v>83</v>
      </c>
      <c r="O6209" t="s">
        <v>53</v>
      </c>
      <c r="P6209" t="s">
        <v>44</v>
      </c>
      <c r="Q6209">
        <f>Sales_Data[[#This Row],[Quantity]]*Sales_Data[[#This Row],[Unit_Price]]</f>
        <v>1311.4</v>
      </c>
      <c r="R6209">
        <f>Sales_Data[[#This Row],[Gross_Sales]]*Sales_Data[[#This Row],[Discount]]</f>
        <v>65.570000000000007</v>
      </c>
      <c r="S6209">
        <f>Sales_Data[[#This Row],[Gross_Sales]]-Sales_Data[[#This Row],[Discount_Amount]]</f>
        <v>1245.8300000000002</v>
      </c>
      <c r="T6209">
        <f>Sales_Data[[#This Row],[Net Sales]]-Sales_Data[[#This Row],[Cost]]</f>
        <v>392.05000000000018</v>
      </c>
      <c r="U6209" s="2">
        <f>Sales_Data[[#This Row],[Profit]]/Sales_Data[[#This Row],[Net Sales]]</f>
        <v>0.3146898051901143</v>
      </c>
      <c r="V6209">
        <f>YEAR(Sales_Data[[#This Row],[Order_Date]])</f>
        <v>2025</v>
      </c>
      <c r="W6209" t="str">
        <f>TEXT(Sales_Data[[#This Row],[Order_Date]],"mmm")</f>
        <v>Apr</v>
      </c>
      <c r="X6209">
        <f>MONTH(Sales_Data[[#This Row],[Order_Date]])</f>
        <v>4</v>
      </c>
      <c r="Y6209" t="str">
        <f>"Q"&amp;ROUNDUP(MONTH(Sales_Data[[#This Row],[Order_Date]])/3,0)</f>
        <v>Q2</v>
      </c>
    </row>
    <row r="6210" spans="1:25" x14ac:dyDescent="0.3">
      <c r="A6210" t="s">
        <v>8005</v>
      </c>
      <c r="B6210" s="1">
        <v>45836</v>
      </c>
      <c r="C6210" t="s">
        <v>3723</v>
      </c>
      <c r="D6210" t="s">
        <v>95</v>
      </c>
      <c r="E6210" t="s">
        <v>39</v>
      </c>
      <c r="F6210" t="s">
        <v>96</v>
      </c>
      <c r="G6210" t="s">
        <v>67</v>
      </c>
      <c r="H6210" t="s">
        <v>133</v>
      </c>
      <c r="I6210" t="s">
        <v>134</v>
      </c>
      <c r="J6210">
        <v>1</v>
      </c>
      <c r="K6210">
        <v>2219.4699999999998</v>
      </c>
      <c r="L6210">
        <v>0.1</v>
      </c>
      <c r="M6210">
        <v>1520.46</v>
      </c>
      <c r="N6210" t="s">
        <v>109</v>
      </c>
      <c r="O6210" t="s">
        <v>35</v>
      </c>
      <c r="P6210" t="s">
        <v>44</v>
      </c>
      <c r="Q6210">
        <f>Sales_Data[[#This Row],[Quantity]]*Sales_Data[[#This Row],[Unit_Price]]</f>
        <v>2219.4699999999998</v>
      </c>
      <c r="R6210">
        <f>Sales_Data[[#This Row],[Gross_Sales]]*Sales_Data[[#This Row],[Discount]]</f>
        <v>221.947</v>
      </c>
      <c r="S6210">
        <f>Sales_Data[[#This Row],[Gross_Sales]]-Sales_Data[[#This Row],[Discount_Amount]]</f>
        <v>1997.5229999999997</v>
      </c>
      <c r="T6210">
        <f>Sales_Data[[#This Row],[Net Sales]]-Sales_Data[[#This Row],[Cost]]</f>
        <v>477.06299999999965</v>
      </c>
      <c r="U6210" s="2">
        <f>Sales_Data[[#This Row],[Profit]]/Sales_Data[[#This Row],[Net Sales]]</f>
        <v>0.23882728759568711</v>
      </c>
      <c r="V6210">
        <f>YEAR(Sales_Data[[#This Row],[Order_Date]])</f>
        <v>2025</v>
      </c>
      <c r="W6210" t="str">
        <f>TEXT(Sales_Data[[#This Row],[Order_Date]],"mmm")</f>
        <v>Jun</v>
      </c>
      <c r="X6210">
        <f>MONTH(Sales_Data[[#This Row],[Order_Date]])</f>
        <v>6</v>
      </c>
      <c r="Y6210" t="str">
        <f>"Q"&amp;ROUNDUP(MONTH(Sales_Data[[#This Row],[Order_Date]])/3,0)</f>
        <v>Q2</v>
      </c>
    </row>
    <row r="6211" spans="1:25" x14ac:dyDescent="0.3">
      <c r="A6211" t="s">
        <v>8006</v>
      </c>
      <c r="B6211" s="1">
        <v>45713</v>
      </c>
      <c r="C6211" t="s">
        <v>3146</v>
      </c>
      <c r="D6211" t="s">
        <v>175</v>
      </c>
      <c r="E6211" t="s">
        <v>119</v>
      </c>
      <c r="F6211" t="s">
        <v>538</v>
      </c>
      <c r="G6211" t="s">
        <v>41</v>
      </c>
      <c r="H6211" t="s">
        <v>147</v>
      </c>
      <c r="I6211" t="s">
        <v>369</v>
      </c>
      <c r="J6211">
        <v>2</v>
      </c>
      <c r="K6211">
        <v>8902.0499999999993</v>
      </c>
      <c r="L6211">
        <v>0.05</v>
      </c>
      <c r="M6211">
        <v>10983.92</v>
      </c>
      <c r="N6211" t="s">
        <v>83</v>
      </c>
      <c r="O6211" t="s">
        <v>25</v>
      </c>
      <c r="P6211" t="s">
        <v>71</v>
      </c>
      <c r="Q6211">
        <f>Sales_Data[[#This Row],[Quantity]]*Sales_Data[[#This Row],[Unit_Price]]</f>
        <v>17804.099999999999</v>
      </c>
      <c r="R6211">
        <f>Sales_Data[[#This Row],[Gross_Sales]]*Sales_Data[[#This Row],[Discount]]</f>
        <v>890.20499999999993</v>
      </c>
      <c r="S6211">
        <f>Sales_Data[[#This Row],[Gross_Sales]]-Sales_Data[[#This Row],[Discount_Amount]]</f>
        <v>16913.894999999997</v>
      </c>
      <c r="T6211">
        <f>Sales_Data[[#This Row],[Net Sales]]-Sales_Data[[#This Row],[Cost]]</f>
        <v>5929.9749999999967</v>
      </c>
      <c r="U6211" s="2">
        <f>Sales_Data[[#This Row],[Profit]]/Sales_Data[[#This Row],[Net Sales]]</f>
        <v>0.35059783686726198</v>
      </c>
      <c r="V6211">
        <f>YEAR(Sales_Data[[#This Row],[Order_Date]])</f>
        <v>2025</v>
      </c>
      <c r="W6211" t="str">
        <f>TEXT(Sales_Data[[#This Row],[Order_Date]],"mmm")</f>
        <v>Feb</v>
      </c>
      <c r="X6211">
        <f>MONTH(Sales_Data[[#This Row],[Order_Date]])</f>
        <v>2</v>
      </c>
      <c r="Y6211" t="str">
        <f>"Q"&amp;ROUNDUP(MONTH(Sales_Data[[#This Row],[Order_Date]])/3,0)</f>
        <v>Q1</v>
      </c>
    </row>
    <row r="6212" spans="1:25" x14ac:dyDescent="0.3">
      <c r="A6212" t="s">
        <v>8007</v>
      </c>
      <c r="B6212" s="1">
        <v>45812</v>
      </c>
      <c r="C6212" t="s">
        <v>1740</v>
      </c>
      <c r="D6212" t="s">
        <v>331</v>
      </c>
      <c r="E6212" t="s">
        <v>39</v>
      </c>
      <c r="F6212" t="s">
        <v>107</v>
      </c>
      <c r="G6212" t="s">
        <v>67</v>
      </c>
      <c r="H6212" t="s">
        <v>133</v>
      </c>
      <c r="I6212" t="s">
        <v>134</v>
      </c>
      <c r="J6212">
        <v>1</v>
      </c>
      <c r="K6212">
        <v>2183.5100000000002</v>
      </c>
      <c r="L6212">
        <v>0</v>
      </c>
      <c r="M6212">
        <v>1742.94</v>
      </c>
      <c r="N6212" t="s">
        <v>24</v>
      </c>
      <c r="O6212" t="s">
        <v>53</v>
      </c>
      <c r="P6212" t="s">
        <v>44</v>
      </c>
      <c r="Q6212">
        <f>Sales_Data[[#This Row],[Quantity]]*Sales_Data[[#This Row],[Unit_Price]]</f>
        <v>2183.5100000000002</v>
      </c>
      <c r="R6212">
        <f>Sales_Data[[#This Row],[Gross_Sales]]*Sales_Data[[#This Row],[Discount]]</f>
        <v>0</v>
      </c>
      <c r="S6212">
        <f>Sales_Data[[#This Row],[Gross_Sales]]-Sales_Data[[#This Row],[Discount_Amount]]</f>
        <v>2183.5100000000002</v>
      </c>
      <c r="T6212">
        <f>Sales_Data[[#This Row],[Net Sales]]-Sales_Data[[#This Row],[Cost]]</f>
        <v>440.57000000000016</v>
      </c>
      <c r="U6212" s="2">
        <f>Sales_Data[[#This Row],[Profit]]/Sales_Data[[#This Row],[Net Sales]]</f>
        <v>0.20177145971394686</v>
      </c>
      <c r="V6212">
        <f>YEAR(Sales_Data[[#This Row],[Order_Date]])</f>
        <v>2025</v>
      </c>
      <c r="W6212" t="str">
        <f>TEXT(Sales_Data[[#This Row],[Order_Date]],"mmm")</f>
        <v>Jun</v>
      </c>
      <c r="X6212">
        <f>MONTH(Sales_Data[[#This Row],[Order_Date]])</f>
        <v>6</v>
      </c>
      <c r="Y6212" t="str">
        <f>"Q"&amp;ROUNDUP(MONTH(Sales_Data[[#This Row],[Order_Date]])/3,0)</f>
        <v>Q2</v>
      </c>
    </row>
    <row r="6213" spans="1:25" x14ac:dyDescent="0.3">
      <c r="A6213" t="s">
        <v>8008</v>
      </c>
      <c r="B6213" s="1">
        <v>45817</v>
      </c>
      <c r="C6213" t="s">
        <v>285</v>
      </c>
      <c r="D6213" t="s">
        <v>310</v>
      </c>
      <c r="E6213" t="s">
        <v>30</v>
      </c>
      <c r="F6213" t="s">
        <v>31</v>
      </c>
      <c r="G6213" t="s">
        <v>41</v>
      </c>
      <c r="H6213" t="s">
        <v>171</v>
      </c>
      <c r="I6213" t="s">
        <v>172</v>
      </c>
      <c r="J6213">
        <v>1</v>
      </c>
      <c r="K6213">
        <v>3402.6</v>
      </c>
      <c r="L6213">
        <v>0.2</v>
      </c>
      <c r="M6213">
        <v>2294.0100000000002</v>
      </c>
      <c r="N6213" t="s">
        <v>52</v>
      </c>
      <c r="O6213" t="s">
        <v>35</v>
      </c>
      <c r="P6213" t="s">
        <v>26</v>
      </c>
      <c r="Q6213">
        <f>Sales_Data[[#This Row],[Quantity]]*Sales_Data[[#This Row],[Unit_Price]]</f>
        <v>3402.6</v>
      </c>
      <c r="R6213">
        <f>Sales_Data[[#This Row],[Gross_Sales]]*Sales_Data[[#This Row],[Discount]]</f>
        <v>680.52</v>
      </c>
      <c r="S6213">
        <f>Sales_Data[[#This Row],[Gross_Sales]]-Sales_Data[[#This Row],[Discount_Amount]]</f>
        <v>2722.08</v>
      </c>
      <c r="T6213">
        <f>Sales_Data[[#This Row],[Net Sales]]-Sales_Data[[#This Row],[Cost]]</f>
        <v>428.06999999999971</v>
      </c>
      <c r="U6213" s="2">
        <f>Sales_Data[[#This Row],[Profit]]/Sales_Data[[#This Row],[Net Sales]]</f>
        <v>0.15725842003174034</v>
      </c>
      <c r="V6213">
        <f>YEAR(Sales_Data[[#This Row],[Order_Date]])</f>
        <v>2025</v>
      </c>
      <c r="W6213" t="str">
        <f>TEXT(Sales_Data[[#This Row],[Order_Date]],"mmm")</f>
        <v>Jun</v>
      </c>
      <c r="X6213">
        <f>MONTH(Sales_Data[[#This Row],[Order_Date]])</f>
        <v>6</v>
      </c>
      <c r="Y6213" t="str">
        <f>"Q"&amp;ROUNDUP(MONTH(Sales_Data[[#This Row],[Order_Date]])/3,0)</f>
        <v>Q2</v>
      </c>
    </row>
    <row r="6214" spans="1:25" x14ac:dyDescent="0.3">
      <c r="A6214" t="s">
        <v>8009</v>
      </c>
      <c r="B6214" s="1">
        <v>45768</v>
      </c>
      <c r="C6214" t="s">
        <v>1165</v>
      </c>
      <c r="D6214" t="s">
        <v>596</v>
      </c>
      <c r="E6214" t="s">
        <v>30</v>
      </c>
      <c r="F6214" t="s">
        <v>87</v>
      </c>
      <c r="G6214" t="s">
        <v>21</v>
      </c>
      <c r="H6214" t="s">
        <v>297</v>
      </c>
      <c r="I6214" t="s">
        <v>297</v>
      </c>
      <c r="J6214">
        <v>1</v>
      </c>
      <c r="K6214">
        <v>811.92</v>
      </c>
      <c r="L6214">
        <v>0.05</v>
      </c>
      <c r="M6214">
        <v>626.83000000000004</v>
      </c>
      <c r="N6214" t="s">
        <v>109</v>
      </c>
      <c r="O6214" t="s">
        <v>35</v>
      </c>
      <c r="P6214" t="s">
        <v>44</v>
      </c>
      <c r="Q6214">
        <f>Sales_Data[[#This Row],[Quantity]]*Sales_Data[[#This Row],[Unit_Price]]</f>
        <v>811.92</v>
      </c>
      <c r="R6214">
        <f>Sales_Data[[#This Row],[Gross_Sales]]*Sales_Data[[#This Row],[Discount]]</f>
        <v>40.596000000000004</v>
      </c>
      <c r="S6214">
        <f>Sales_Data[[#This Row],[Gross_Sales]]-Sales_Data[[#This Row],[Discount_Amount]]</f>
        <v>771.32399999999996</v>
      </c>
      <c r="T6214">
        <f>Sales_Data[[#This Row],[Net Sales]]-Sales_Data[[#This Row],[Cost]]</f>
        <v>144.49399999999991</v>
      </c>
      <c r="U6214" s="2">
        <f>Sales_Data[[#This Row],[Profit]]/Sales_Data[[#This Row],[Net Sales]]</f>
        <v>0.18733243098879321</v>
      </c>
      <c r="V6214">
        <f>YEAR(Sales_Data[[#This Row],[Order_Date]])</f>
        <v>2025</v>
      </c>
      <c r="W6214" t="str">
        <f>TEXT(Sales_Data[[#This Row],[Order_Date]],"mmm")</f>
        <v>Apr</v>
      </c>
      <c r="X6214">
        <f>MONTH(Sales_Data[[#This Row],[Order_Date]])</f>
        <v>4</v>
      </c>
      <c r="Y6214" t="str">
        <f>"Q"&amp;ROUNDUP(MONTH(Sales_Data[[#This Row],[Order_Date]])/3,0)</f>
        <v>Q2</v>
      </c>
    </row>
    <row r="6215" spans="1:25" x14ac:dyDescent="0.3">
      <c r="A6215" t="s">
        <v>8010</v>
      </c>
      <c r="B6215" s="1">
        <v>45794</v>
      </c>
      <c r="C6215" t="s">
        <v>2232</v>
      </c>
      <c r="D6215" t="s">
        <v>168</v>
      </c>
      <c r="E6215" t="s">
        <v>39</v>
      </c>
      <c r="F6215" t="s">
        <v>40</v>
      </c>
      <c r="G6215" t="s">
        <v>67</v>
      </c>
      <c r="H6215" t="s">
        <v>68</v>
      </c>
      <c r="I6215" t="s">
        <v>69</v>
      </c>
      <c r="J6215">
        <v>2</v>
      </c>
      <c r="K6215">
        <v>4372.1899999999996</v>
      </c>
      <c r="L6215">
        <v>0</v>
      </c>
      <c r="M6215">
        <v>7589.48</v>
      </c>
      <c r="N6215" t="s">
        <v>70</v>
      </c>
      <c r="O6215" t="s">
        <v>35</v>
      </c>
      <c r="P6215" t="s">
        <v>44</v>
      </c>
      <c r="Q6215">
        <f>Sales_Data[[#This Row],[Quantity]]*Sales_Data[[#This Row],[Unit_Price]]</f>
        <v>8744.3799999999992</v>
      </c>
      <c r="R6215">
        <f>Sales_Data[[#This Row],[Gross_Sales]]*Sales_Data[[#This Row],[Discount]]</f>
        <v>0</v>
      </c>
      <c r="S6215">
        <f>Sales_Data[[#This Row],[Gross_Sales]]-Sales_Data[[#This Row],[Discount_Amount]]</f>
        <v>8744.3799999999992</v>
      </c>
      <c r="T6215">
        <f>Sales_Data[[#This Row],[Net Sales]]-Sales_Data[[#This Row],[Cost]]</f>
        <v>1154.8999999999996</v>
      </c>
      <c r="U6215" s="2">
        <f>Sales_Data[[#This Row],[Profit]]/Sales_Data[[#This Row],[Net Sales]]</f>
        <v>0.13207340028681275</v>
      </c>
      <c r="V6215">
        <f>YEAR(Sales_Data[[#This Row],[Order_Date]])</f>
        <v>2025</v>
      </c>
      <c r="W6215" t="str">
        <f>TEXT(Sales_Data[[#This Row],[Order_Date]],"mmm")</f>
        <v>May</v>
      </c>
      <c r="X6215">
        <f>MONTH(Sales_Data[[#This Row],[Order_Date]])</f>
        <v>5</v>
      </c>
      <c r="Y6215" t="str">
        <f>"Q"&amp;ROUNDUP(MONTH(Sales_Data[[#This Row],[Order_Date]])/3,0)</f>
        <v>Q2</v>
      </c>
    </row>
    <row r="6216" spans="1:25" x14ac:dyDescent="0.3">
      <c r="A6216" t="s">
        <v>8011</v>
      </c>
      <c r="B6216" s="1">
        <v>45889</v>
      </c>
      <c r="C6216" t="s">
        <v>4613</v>
      </c>
      <c r="D6216" t="s">
        <v>662</v>
      </c>
      <c r="E6216" t="s">
        <v>39</v>
      </c>
      <c r="F6216" t="s">
        <v>202</v>
      </c>
      <c r="G6216" t="s">
        <v>41</v>
      </c>
      <c r="H6216" t="s">
        <v>102</v>
      </c>
      <c r="I6216" t="s">
        <v>165</v>
      </c>
      <c r="J6216">
        <v>1</v>
      </c>
      <c r="K6216">
        <v>6897.58</v>
      </c>
      <c r="L6216">
        <v>0.1</v>
      </c>
      <c r="M6216">
        <v>5444.79</v>
      </c>
      <c r="N6216" t="s">
        <v>70</v>
      </c>
      <c r="O6216" t="s">
        <v>25</v>
      </c>
      <c r="P6216" t="s">
        <v>71</v>
      </c>
      <c r="Q6216">
        <f>Sales_Data[[#This Row],[Quantity]]*Sales_Data[[#This Row],[Unit_Price]]</f>
        <v>6897.58</v>
      </c>
      <c r="R6216">
        <f>Sales_Data[[#This Row],[Gross_Sales]]*Sales_Data[[#This Row],[Discount]]</f>
        <v>689.75800000000004</v>
      </c>
      <c r="S6216">
        <f>Sales_Data[[#This Row],[Gross_Sales]]-Sales_Data[[#This Row],[Discount_Amount]]</f>
        <v>6207.8220000000001</v>
      </c>
      <c r="T6216">
        <f>Sales_Data[[#This Row],[Net Sales]]-Sales_Data[[#This Row],[Cost]]</f>
        <v>763.03200000000015</v>
      </c>
      <c r="U6216" s="2">
        <f>Sales_Data[[#This Row],[Profit]]/Sales_Data[[#This Row],[Net Sales]]</f>
        <v>0.12291460676546462</v>
      </c>
      <c r="V6216">
        <f>YEAR(Sales_Data[[#This Row],[Order_Date]])</f>
        <v>2025</v>
      </c>
      <c r="W6216" t="str">
        <f>TEXT(Sales_Data[[#This Row],[Order_Date]],"mmm")</f>
        <v>Aug</v>
      </c>
      <c r="X6216">
        <f>MONTH(Sales_Data[[#This Row],[Order_Date]])</f>
        <v>8</v>
      </c>
      <c r="Y6216" t="str">
        <f>"Q"&amp;ROUNDUP(MONTH(Sales_Data[[#This Row],[Order_Date]])/3,0)</f>
        <v>Q3</v>
      </c>
    </row>
    <row r="6217" spans="1:25" x14ac:dyDescent="0.3">
      <c r="A6217" t="s">
        <v>8012</v>
      </c>
      <c r="B6217" s="1">
        <v>45877</v>
      </c>
      <c r="C6217" t="s">
        <v>2193</v>
      </c>
      <c r="D6217" t="s">
        <v>160</v>
      </c>
      <c r="E6217" t="s">
        <v>19</v>
      </c>
      <c r="F6217" t="s">
        <v>113</v>
      </c>
      <c r="G6217" t="s">
        <v>67</v>
      </c>
      <c r="H6217" t="s">
        <v>121</v>
      </c>
      <c r="I6217" t="s">
        <v>122</v>
      </c>
      <c r="J6217">
        <v>2</v>
      </c>
      <c r="K6217">
        <v>5748.79</v>
      </c>
      <c r="L6217">
        <v>0.1</v>
      </c>
      <c r="M6217">
        <v>7655.58</v>
      </c>
      <c r="N6217" t="s">
        <v>109</v>
      </c>
      <c r="O6217" t="s">
        <v>35</v>
      </c>
      <c r="P6217" t="s">
        <v>26</v>
      </c>
      <c r="Q6217">
        <f>Sales_Data[[#This Row],[Quantity]]*Sales_Data[[#This Row],[Unit_Price]]</f>
        <v>11497.58</v>
      </c>
      <c r="R6217">
        <f>Sales_Data[[#This Row],[Gross_Sales]]*Sales_Data[[#This Row],[Discount]]</f>
        <v>1149.758</v>
      </c>
      <c r="S6217">
        <f>Sales_Data[[#This Row],[Gross_Sales]]-Sales_Data[[#This Row],[Discount_Amount]]</f>
        <v>10347.822</v>
      </c>
      <c r="T6217">
        <f>Sales_Data[[#This Row],[Net Sales]]-Sales_Data[[#This Row],[Cost]]</f>
        <v>2692.2420000000002</v>
      </c>
      <c r="U6217" s="2">
        <f>Sales_Data[[#This Row],[Profit]]/Sales_Data[[#This Row],[Net Sales]]</f>
        <v>0.26017474981691802</v>
      </c>
      <c r="V6217">
        <f>YEAR(Sales_Data[[#This Row],[Order_Date]])</f>
        <v>2025</v>
      </c>
      <c r="W6217" t="str">
        <f>TEXT(Sales_Data[[#This Row],[Order_Date]],"mmm")</f>
        <v>Aug</v>
      </c>
      <c r="X6217">
        <f>MONTH(Sales_Data[[#This Row],[Order_Date]])</f>
        <v>8</v>
      </c>
      <c r="Y6217" t="str">
        <f>"Q"&amp;ROUNDUP(MONTH(Sales_Data[[#This Row],[Order_Date]])/3,0)</f>
        <v>Q3</v>
      </c>
    </row>
    <row r="6218" spans="1:25" x14ac:dyDescent="0.3">
      <c r="A6218" t="s">
        <v>8013</v>
      </c>
      <c r="B6218" s="1">
        <v>45725</v>
      </c>
      <c r="C6218" t="s">
        <v>8014</v>
      </c>
      <c r="D6218" t="s">
        <v>615</v>
      </c>
      <c r="E6218" t="s">
        <v>19</v>
      </c>
      <c r="F6218" t="s">
        <v>66</v>
      </c>
      <c r="G6218" t="s">
        <v>21</v>
      </c>
      <c r="H6218" t="s">
        <v>297</v>
      </c>
      <c r="I6218" t="s">
        <v>494</v>
      </c>
      <c r="J6218">
        <v>2</v>
      </c>
      <c r="K6218">
        <v>15371.71</v>
      </c>
      <c r="L6218">
        <v>0.05</v>
      </c>
      <c r="M6218">
        <v>19283.43</v>
      </c>
      <c r="N6218" t="s">
        <v>52</v>
      </c>
      <c r="O6218" t="s">
        <v>35</v>
      </c>
      <c r="P6218" t="s">
        <v>44</v>
      </c>
      <c r="Q6218">
        <f>Sales_Data[[#This Row],[Quantity]]*Sales_Data[[#This Row],[Unit_Price]]</f>
        <v>30743.42</v>
      </c>
      <c r="R6218">
        <f>Sales_Data[[#This Row],[Gross_Sales]]*Sales_Data[[#This Row],[Discount]]</f>
        <v>1537.171</v>
      </c>
      <c r="S6218">
        <f>Sales_Data[[#This Row],[Gross_Sales]]-Sales_Data[[#This Row],[Discount_Amount]]</f>
        <v>29206.249</v>
      </c>
      <c r="T6218">
        <f>Sales_Data[[#This Row],[Net Sales]]-Sales_Data[[#This Row],[Cost]]</f>
        <v>9922.8189999999995</v>
      </c>
      <c r="U6218" s="2">
        <f>Sales_Data[[#This Row],[Profit]]/Sales_Data[[#This Row],[Net Sales]]</f>
        <v>0.33974985969612187</v>
      </c>
      <c r="V6218">
        <f>YEAR(Sales_Data[[#This Row],[Order_Date]])</f>
        <v>2025</v>
      </c>
      <c r="W6218" t="str">
        <f>TEXT(Sales_Data[[#This Row],[Order_Date]],"mmm")</f>
        <v>Mar</v>
      </c>
      <c r="X6218">
        <f>MONTH(Sales_Data[[#This Row],[Order_Date]])</f>
        <v>3</v>
      </c>
      <c r="Y6218" t="str">
        <f>"Q"&amp;ROUNDUP(MONTH(Sales_Data[[#This Row],[Order_Date]])/3,0)</f>
        <v>Q1</v>
      </c>
    </row>
    <row r="6219" spans="1:25" x14ac:dyDescent="0.3">
      <c r="A6219" t="s">
        <v>8015</v>
      </c>
      <c r="B6219" s="1">
        <v>45959</v>
      </c>
      <c r="C6219" t="s">
        <v>708</v>
      </c>
      <c r="D6219" t="s">
        <v>463</v>
      </c>
      <c r="E6219" t="s">
        <v>19</v>
      </c>
      <c r="F6219" t="s">
        <v>20</v>
      </c>
      <c r="G6219" t="s">
        <v>32</v>
      </c>
      <c r="H6219" t="s">
        <v>33</v>
      </c>
      <c r="I6219" t="s">
        <v>161</v>
      </c>
      <c r="J6219">
        <v>2</v>
      </c>
      <c r="K6219">
        <v>17957.98</v>
      </c>
      <c r="L6219">
        <v>0.1</v>
      </c>
      <c r="M6219">
        <v>26029.51</v>
      </c>
      <c r="N6219" t="s">
        <v>83</v>
      </c>
      <c r="O6219" t="s">
        <v>35</v>
      </c>
      <c r="P6219" t="s">
        <v>44</v>
      </c>
      <c r="Q6219">
        <f>Sales_Data[[#This Row],[Quantity]]*Sales_Data[[#This Row],[Unit_Price]]</f>
        <v>35915.96</v>
      </c>
      <c r="R6219">
        <f>Sales_Data[[#This Row],[Gross_Sales]]*Sales_Data[[#This Row],[Discount]]</f>
        <v>3591.596</v>
      </c>
      <c r="S6219">
        <f>Sales_Data[[#This Row],[Gross_Sales]]-Sales_Data[[#This Row],[Discount_Amount]]</f>
        <v>32324.363999999998</v>
      </c>
      <c r="T6219">
        <f>Sales_Data[[#This Row],[Net Sales]]-Sales_Data[[#This Row],[Cost]]</f>
        <v>6294.8539999999994</v>
      </c>
      <c r="U6219" s="2">
        <f>Sales_Data[[#This Row],[Profit]]/Sales_Data[[#This Row],[Net Sales]]</f>
        <v>0.19474022752620901</v>
      </c>
      <c r="V6219">
        <f>YEAR(Sales_Data[[#This Row],[Order_Date]])</f>
        <v>2025</v>
      </c>
      <c r="W6219" t="str">
        <f>TEXT(Sales_Data[[#This Row],[Order_Date]],"mmm")</f>
        <v>Oct</v>
      </c>
      <c r="X6219">
        <f>MONTH(Sales_Data[[#This Row],[Order_Date]])</f>
        <v>10</v>
      </c>
      <c r="Y6219" t="str">
        <f>"Q"&amp;ROUNDUP(MONTH(Sales_Data[[#This Row],[Order_Date]])/3,0)</f>
        <v>Q4</v>
      </c>
    </row>
    <row r="6220" spans="1:25" x14ac:dyDescent="0.3">
      <c r="A6220" t="s">
        <v>8016</v>
      </c>
      <c r="B6220" s="1">
        <v>45906</v>
      </c>
      <c r="C6220" t="s">
        <v>3206</v>
      </c>
      <c r="D6220" t="s">
        <v>546</v>
      </c>
      <c r="E6220" t="s">
        <v>48</v>
      </c>
      <c r="F6220" t="s">
        <v>132</v>
      </c>
      <c r="G6220" t="s">
        <v>21</v>
      </c>
      <c r="H6220" t="s">
        <v>230</v>
      </c>
      <c r="I6220" t="s">
        <v>231</v>
      </c>
      <c r="J6220">
        <v>1</v>
      </c>
      <c r="K6220">
        <v>38873.18</v>
      </c>
      <c r="L6220">
        <v>0</v>
      </c>
      <c r="M6220">
        <v>28352.1</v>
      </c>
      <c r="N6220" t="s">
        <v>70</v>
      </c>
      <c r="O6220" t="s">
        <v>53</v>
      </c>
      <c r="P6220" t="s">
        <v>44</v>
      </c>
      <c r="Q6220">
        <f>Sales_Data[[#This Row],[Quantity]]*Sales_Data[[#This Row],[Unit_Price]]</f>
        <v>38873.18</v>
      </c>
      <c r="R6220">
        <f>Sales_Data[[#This Row],[Gross_Sales]]*Sales_Data[[#This Row],[Discount]]</f>
        <v>0</v>
      </c>
      <c r="S6220">
        <f>Sales_Data[[#This Row],[Gross_Sales]]-Sales_Data[[#This Row],[Discount_Amount]]</f>
        <v>38873.18</v>
      </c>
      <c r="T6220">
        <f>Sales_Data[[#This Row],[Net Sales]]-Sales_Data[[#This Row],[Cost]]</f>
        <v>10521.080000000002</v>
      </c>
      <c r="U6220" s="2">
        <f>Sales_Data[[#This Row],[Profit]]/Sales_Data[[#This Row],[Net Sales]]</f>
        <v>0.27065138483653772</v>
      </c>
      <c r="V6220">
        <f>YEAR(Sales_Data[[#This Row],[Order_Date]])</f>
        <v>2025</v>
      </c>
      <c r="W6220" t="str">
        <f>TEXT(Sales_Data[[#This Row],[Order_Date]],"mmm")</f>
        <v>Sep</v>
      </c>
      <c r="X6220">
        <f>MONTH(Sales_Data[[#This Row],[Order_Date]])</f>
        <v>9</v>
      </c>
      <c r="Y6220" t="str">
        <f>"Q"&amp;ROUNDUP(MONTH(Sales_Data[[#This Row],[Order_Date]])/3,0)</f>
        <v>Q3</v>
      </c>
    </row>
    <row r="6221" spans="1:25" x14ac:dyDescent="0.3">
      <c r="A6221" t="s">
        <v>8017</v>
      </c>
      <c r="B6221" s="1">
        <v>45980</v>
      </c>
      <c r="C6221" t="s">
        <v>2971</v>
      </c>
      <c r="D6221" t="s">
        <v>553</v>
      </c>
      <c r="E6221" t="s">
        <v>48</v>
      </c>
      <c r="F6221" t="s">
        <v>152</v>
      </c>
      <c r="G6221" t="s">
        <v>21</v>
      </c>
      <c r="H6221" t="s">
        <v>127</v>
      </c>
      <c r="I6221" t="s">
        <v>342</v>
      </c>
      <c r="J6221">
        <v>1</v>
      </c>
      <c r="K6221">
        <v>21146.97</v>
      </c>
      <c r="L6221">
        <v>0.05</v>
      </c>
      <c r="M6221">
        <v>14460.38</v>
      </c>
      <c r="N6221" t="s">
        <v>83</v>
      </c>
      <c r="O6221" t="s">
        <v>35</v>
      </c>
      <c r="P6221" t="s">
        <v>71</v>
      </c>
      <c r="Q6221">
        <f>Sales_Data[[#This Row],[Quantity]]*Sales_Data[[#This Row],[Unit_Price]]</f>
        <v>21146.97</v>
      </c>
      <c r="R6221">
        <f>Sales_Data[[#This Row],[Gross_Sales]]*Sales_Data[[#This Row],[Discount]]</f>
        <v>1057.3485000000001</v>
      </c>
      <c r="S6221">
        <f>Sales_Data[[#This Row],[Gross_Sales]]-Sales_Data[[#This Row],[Discount_Amount]]</f>
        <v>20089.621500000001</v>
      </c>
      <c r="T6221">
        <f>Sales_Data[[#This Row],[Net Sales]]-Sales_Data[[#This Row],[Cost]]</f>
        <v>5629.2415000000019</v>
      </c>
      <c r="U6221" s="2">
        <f>Sales_Data[[#This Row],[Profit]]/Sales_Data[[#This Row],[Net Sales]]</f>
        <v>0.28020644888705354</v>
      </c>
      <c r="V6221">
        <f>YEAR(Sales_Data[[#This Row],[Order_Date]])</f>
        <v>2025</v>
      </c>
      <c r="W6221" t="str">
        <f>TEXT(Sales_Data[[#This Row],[Order_Date]],"mmm")</f>
        <v>Nov</v>
      </c>
      <c r="X6221">
        <f>MONTH(Sales_Data[[#This Row],[Order_Date]])</f>
        <v>11</v>
      </c>
      <c r="Y6221" t="str">
        <f>"Q"&amp;ROUNDUP(MONTH(Sales_Data[[#This Row],[Order_Date]])/3,0)</f>
        <v>Q4</v>
      </c>
    </row>
    <row r="6222" spans="1:25" x14ac:dyDescent="0.3">
      <c r="A6222" t="s">
        <v>8018</v>
      </c>
      <c r="B6222" s="1">
        <v>45663</v>
      </c>
      <c r="C6222" t="s">
        <v>304</v>
      </c>
      <c r="D6222" t="s">
        <v>522</v>
      </c>
      <c r="E6222" t="s">
        <v>48</v>
      </c>
      <c r="F6222" t="s">
        <v>132</v>
      </c>
      <c r="G6222" t="s">
        <v>67</v>
      </c>
      <c r="H6222" t="s">
        <v>121</v>
      </c>
      <c r="I6222" t="s">
        <v>142</v>
      </c>
      <c r="J6222">
        <v>1</v>
      </c>
      <c r="K6222">
        <v>44269.24</v>
      </c>
      <c r="L6222">
        <v>0</v>
      </c>
      <c r="M6222">
        <v>29537.78</v>
      </c>
      <c r="N6222" t="s">
        <v>24</v>
      </c>
      <c r="O6222" t="s">
        <v>35</v>
      </c>
      <c r="P6222" t="s">
        <v>26</v>
      </c>
      <c r="Q6222">
        <f>Sales_Data[[#This Row],[Quantity]]*Sales_Data[[#This Row],[Unit_Price]]</f>
        <v>44269.24</v>
      </c>
      <c r="R6222">
        <f>Sales_Data[[#This Row],[Gross_Sales]]*Sales_Data[[#This Row],[Discount]]</f>
        <v>0</v>
      </c>
      <c r="S6222">
        <f>Sales_Data[[#This Row],[Gross_Sales]]-Sales_Data[[#This Row],[Discount_Amount]]</f>
        <v>44269.24</v>
      </c>
      <c r="T6222">
        <f>Sales_Data[[#This Row],[Net Sales]]-Sales_Data[[#This Row],[Cost]]</f>
        <v>14731.46</v>
      </c>
      <c r="U6222" s="2">
        <f>Sales_Data[[#This Row],[Profit]]/Sales_Data[[#This Row],[Net Sales]]</f>
        <v>0.33276966128173874</v>
      </c>
      <c r="V6222">
        <f>YEAR(Sales_Data[[#This Row],[Order_Date]])</f>
        <v>2025</v>
      </c>
      <c r="W6222" t="str">
        <f>TEXT(Sales_Data[[#This Row],[Order_Date]],"mmm")</f>
        <v>Jan</v>
      </c>
      <c r="X6222">
        <f>MONTH(Sales_Data[[#This Row],[Order_Date]])</f>
        <v>1</v>
      </c>
      <c r="Y6222" t="str">
        <f>"Q"&amp;ROUNDUP(MONTH(Sales_Data[[#This Row],[Order_Date]])/3,0)</f>
        <v>Q1</v>
      </c>
    </row>
    <row r="6223" spans="1:25" x14ac:dyDescent="0.3">
      <c r="A6223" t="s">
        <v>8019</v>
      </c>
      <c r="B6223" s="1">
        <v>45937</v>
      </c>
      <c r="C6223" t="s">
        <v>2397</v>
      </c>
      <c r="D6223" t="s">
        <v>387</v>
      </c>
      <c r="E6223" t="s">
        <v>119</v>
      </c>
      <c r="F6223" t="s">
        <v>184</v>
      </c>
      <c r="G6223" t="s">
        <v>21</v>
      </c>
      <c r="H6223" t="s">
        <v>230</v>
      </c>
      <c r="I6223" t="s">
        <v>231</v>
      </c>
      <c r="J6223">
        <v>2</v>
      </c>
      <c r="K6223">
        <v>7681.21</v>
      </c>
      <c r="L6223">
        <v>0.05</v>
      </c>
      <c r="M6223">
        <v>9202.2800000000007</v>
      </c>
      <c r="N6223" t="s">
        <v>52</v>
      </c>
      <c r="O6223" t="s">
        <v>53</v>
      </c>
      <c r="P6223" t="s">
        <v>71</v>
      </c>
      <c r="Q6223">
        <f>Sales_Data[[#This Row],[Quantity]]*Sales_Data[[#This Row],[Unit_Price]]</f>
        <v>15362.42</v>
      </c>
      <c r="R6223">
        <f>Sales_Data[[#This Row],[Gross_Sales]]*Sales_Data[[#This Row],[Discount]]</f>
        <v>768.12100000000009</v>
      </c>
      <c r="S6223">
        <f>Sales_Data[[#This Row],[Gross_Sales]]-Sales_Data[[#This Row],[Discount_Amount]]</f>
        <v>14594.298999999999</v>
      </c>
      <c r="T6223">
        <f>Sales_Data[[#This Row],[Net Sales]]-Sales_Data[[#This Row],[Cost]]</f>
        <v>5392.0189999999984</v>
      </c>
      <c r="U6223" s="2">
        <f>Sales_Data[[#This Row],[Profit]]/Sales_Data[[#This Row],[Net Sales]]</f>
        <v>0.36946063664996853</v>
      </c>
      <c r="V6223">
        <f>YEAR(Sales_Data[[#This Row],[Order_Date]])</f>
        <v>2025</v>
      </c>
      <c r="W6223" t="str">
        <f>TEXT(Sales_Data[[#This Row],[Order_Date]],"mmm")</f>
        <v>Oct</v>
      </c>
      <c r="X6223">
        <f>MONTH(Sales_Data[[#This Row],[Order_Date]])</f>
        <v>10</v>
      </c>
      <c r="Y6223" t="str">
        <f>"Q"&amp;ROUNDUP(MONTH(Sales_Data[[#This Row],[Order_Date]])/3,0)</f>
        <v>Q4</v>
      </c>
    </row>
    <row r="6224" spans="1:25" x14ac:dyDescent="0.3">
      <c r="A6224" t="s">
        <v>8020</v>
      </c>
      <c r="B6224" s="1">
        <v>45751</v>
      </c>
      <c r="C6224" t="s">
        <v>3052</v>
      </c>
      <c r="D6224" t="s">
        <v>546</v>
      </c>
      <c r="E6224" t="s">
        <v>48</v>
      </c>
      <c r="F6224" t="s">
        <v>132</v>
      </c>
      <c r="G6224" t="s">
        <v>21</v>
      </c>
      <c r="H6224" t="s">
        <v>22</v>
      </c>
      <c r="I6224" t="s">
        <v>62</v>
      </c>
      <c r="J6224">
        <v>2</v>
      </c>
      <c r="K6224">
        <v>12380.74</v>
      </c>
      <c r="L6224">
        <v>0.1</v>
      </c>
      <c r="M6224">
        <v>18243.23</v>
      </c>
      <c r="N6224" t="s">
        <v>109</v>
      </c>
      <c r="O6224" t="s">
        <v>35</v>
      </c>
      <c r="P6224" t="s">
        <v>44</v>
      </c>
      <c r="Q6224">
        <f>Sales_Data[[#This Row],[Quantity]]*Sales_Data[[#This Row],[Unit_Price]]</f>
        <v>24761.48</v>
      </c>
      <c r="R6224">
        <f>Sales_Data[[#This Row],[Gross_Sales]]*Sales_Data[[#This Row],[Discount]]</f>
        <v>2476.1480000000001</v>
      </c>
      <c r="S6224">
        <f>Sales_Data[[#This Row],[Gross_Sales]]-Sales_Data[[#This Row],[Discount_Amount]]</f>
        <v>22285.331999999999</v>
      </c>
      <c r="T6224">
        <f>Sales_Data[[#This Row],[Net Sales]]-Sales_Data[[#This Row],[Cost]]</f>
        <v>4042.101999999999</v>
      </c>
      <c r="U6224" s="2">
        <f>Sales_Data[[#This Row],[Profit]]/Sales_Data[[#This Row],[Net Sales]]</f>
        <v>0.18137948315062119</v>
      </c>
      <c r="V6224">
        <f>YEAR(Sales_Data[[#This Row],[Order_Date]])</f>
        <v>2025</v>
      </c>
      <c r="W6224" t="str">
        <f>TEXT(Sales_Data[[#This Row],[Order_Date]],"mmm")</f>
        <v>Apr</v>
      </c>
      <c r="X6224">
        <f>MONTH(Sales_Data[[#This Row],[Order_Date]])</f>
        <v>4</v>
      </c>
      <c r="Y6224" t="str">
        <f>"Q"&amp;ROUNDUP(MONTH(Sales_Data[[#This Row],[Order_Date]])/3,0)</f>
        <v>Q2</v>
      </c>
    </row>
    <row r="6225" spans="1:25" x14ac:dyDescent="0.3">
      <c r="A6225" t="s">
        <v>8021</v>
      </c>
      <c r="B6225" s="1">
        <v>45926</v>
      </c>
      <c r="C6225" t="s">
        <v>1304</v>
      </c>
      <c r="D6225" t="s">
        <v>366</v>
      </c>
      <c r="E6225" t="s">
        <v>48</v>
      </c>
      <c r="F6225" t="s">
        <v>152</v>
      </c>
      <c r="G6225" t="s">
        <v>41</v>
      </c>
      <c r="H6225" t="s">
        <v>102</v>
      </c>
      <c r="I6225" t="s">
        <v>103</v>
      </c>
      <c r="J6225">
        <v>1</v>
      </c>
      <c r="K6225">
        <v>30234.75</v>
      </c>
      <c r="L6225">
        <v>0.05</v>
      </c>
      <c r="M6225">
        <v>21406.560000000001</v>
      </c>
      <c r="N6225" t="s">
        <v>24</v>
      </c>
      <c r="O6225" t="s">
        <v>35</v>
      </c>
      <c r="P6225" t="s">
        <v>71</v>
      </c>
      <c r="Q6225">
        <f>Sales_Data[[#This Row],[Quantity]]*Sales_Data[[#This Row],[Unit_Price]]</f>
        <v>30234.75</v>
      </c>
      <c r="R6225">
        <f>Sales_Data[[#This Row],[Gross_Sales]]*Sales_Data[[#This Row],[Discount]]</f>
        <v>1511.7375000000002</v>
      </c>
      <c r="S6225">
        <f>Sales_Data[[#This Row],[Gross_Sales]]-Sales_Data[[#This Row],[Discount_Amount]]</f>
        <v>28723.012500000001</v>
      </c>
      <c r="T6225">
        <f>Sales_Data[[#This Row],[Net Sales]]-Sales_Data[[#This Row],[Cost]]</f>
        <v>7316.4524999999994</v>
      </c>
      <c r="U6225" s="2">
        <f>Sales_Data[[#This Row],[Profit]]/Sales_Data[[#This Row],[Net Sales]]</f>
        <v>0.25472441304685567</v>
      </c>
      <c r="V6225">
        <f>YEAR(Sales_Data[[#This Row],[Order_Date]])</f>
        <v>2025</v>
      </c>
      <c r="W6225" t="str">
        <f>TEXT(Sales_Data[[#This Row],[Order_Date]],"mmm")</f>
        <v>Sep</v>
      </c>
      <c r="X6225">
        <f>MONTH(Sales_Data[[#This Row],[Order_Date]])</f>
        <v>9</v>
      </c>
      <c r="Y6225" t="str">
        <f>"Q"&amp;ROUNDUP(MONTH(Sales_Data[[#This Row],[Order_Date]])/3,0)</f>
        <v>Q3</v>
      </c>
    </row>
    <row r="6226" spans="1:25" x14ac:dyDescent="0.3">
      <c r="A6226" t="s">
        <v>8022</v>
      </c>
      <c r="B6226" s="1">
        <v>45854</v>
      </c>
      <c r="C6226" t="s">
        <v>3815</v>
      </c>
      <c r="D6226" t="s">
        <v>474</v>
      </c>
      <c r="E6226" t="s">
        <v>48</v>
      </c>
      <c r="F6226" t="s">
        <v>164</v>
      </c>
      <c r="G6226" t="s">
        <v>21</v>
      </c>
      <c r="H6226" t="s">
        <v>22</v>
      </c>
      <c r="I6226" t="s">
        <v>23</v>
      </c>
      <c r="J6226">
        <v>2</v>
      </c>
      <c r="K6226">
        <v>21768.42</v>
      </c>
      <c r="L6226">
        <v>0.1</v>
      </c>
      <c r="M6226">
        <v>28339.81</v>
      </c>
      <c r="N6226" t="s">
        <v>52</v>
      </c>
      <c r="O6226" t="s">
        <v>35</v>
      </c>
      <c r="P6226" t="s">
        <v>71</v>
      </c>
      <c r="Q6226">
        <f>Sales_Data[[#This Row],[Quantity]]*Sales_Data[[#This Row],[Unit_Price]]</f>
        <v>43536.84</v>
      </c>
      <c r="R6226">
        <f>Sales_Data[[#This Row],[Gross_Sales]]*Sales_Data[[#This Row],[Discount]]</f>
        <v>4353.6840000000002</v>
      </c>
      <c r="S6226">
        <f>Sales_Data[[#This Row],[Gross_Sales]]-Sales_Data[[#This Row],[Discount_Amount]]</f>
        <v>39183.155999999995</v>
      </c>
      <c r="T6226">
        <f>Sales_Data[[#This Row],[Net Sales]]-Sales_Data[[#This Row],[Cost]]</f>
        <v>10843.345999999994</v>
      </c>
      <c r="U6226" s="2">
        <f>Sales_Data[[#This Row],[Profit]]/Sales_Data[[#This Row],[Net Sales]]</f>
        <v>0.27673488067168439</v>
      </c>
      <c r="V6226">
        <f>YEAR(Sales_Data[[#This Row],[Order_Date]])</f>
        <v>2025</v>
      </c>
      <c r="W6226" t="str">
        <f>TEXT(Sales_Data[[#This Row],[Order_Date]],"mmm")</f>
        <v>Jul</v>
      </c>
      <c r="X6226">
        <f>MONTH(Sales_Data[[#This Row],[Order_Date]])</f>
        <v>7</v>
      </c>
      <c r="Y6226" t="str">
        <f>"Q"&amp;ROUNDUP(MONTH(Sales_Data[[#This Row],[Order_Date]])/3,0)</f>
        <v>Q3</v>
      </c>
    </row>
    <row r="6227" spans="1:25" x14ac:dyDescent="0.3">
      <c r="A6227" t="s">
        <v>8023</v>
      </c>
      <c r="B6227" s="1">
        <v>45682</v>
      </c>
      <c r="C6227" t="s">
        <v>2193</v>
      </c>
      <c r="D6227" t="s">
        <v>65</v>
      </c>
      <c r="E6227" t="s">
        <v>39</v>
      </c>
      <c r="F6227" t="s">
        <v>107</v>
      </c>
      <c r="G6227" t="s">
        <v>21</v>
      </c>
      <c r="H6227" t="s">
        <v>22</v>
      </c>
      <c r="I6227" t="s">
        <v>23</v>
      </c>
      <c r="J6227">
        <v>2</v>
      </c>
      <c r="K6227">
        <v>2270.17</v>
      </c>
      <c r="L6227">
        <v>0.05</v>
      </c>
      <c r="M6227">
        <v>3085.67</v>
      </c>
      <c r="N6227" t="s">
        <v>109</v>
      </c>
      <c r="O6227" t="s">
        <v>53</v>
      </c>
      <c r="P6227" t="s">
        <v>71</v>
      </c>
      <c r="Q6227">
        <f>Sales_Data[[#This Row],[Quantity]]*Sales_Data[[#This Row],[Unit_Price]]</f>
        <v>4540.34</v>
      </c>
      <c r="R6227">
        <f>Sales_Data[[#This Row],[Gross_Sales]]*Sales_Data[[#This Row],[Discount]]</f>
        <v>227.01700000000002</v>
      </c>
      <c r="S6227">
        <f>Sales_Data[[#This Row],[Gross_Sales]]-Sales_Data[[#This Row],[Discount_Amount]]</f>
        <v>4313.3230000000003</v>
      </c>
      <c r="T6227">
        <f>Sales_Data[[#This Row],[Net Sales]]-Sales_Data[[#This Row],[Cost]]</f>
        <v>1227.6530000000002</v>
      </c>
      <c r="U6227" s="2">
        <f>Sales_Data[[#This Row],[Profit]]/Sales_Data[[#This Row],[Net Sales]]</f>
        <v>0.28461884259537257</v>
      </c>
      <c r="V6227">
        <f>YEAR(Sales_Data[[#This Row],[Order_Date]])</f>
        <v>2025</v>
      </c>
      <c r="W6227" t="str">
        <f>TEXT(Sales_Data[[#This Row],[Order_Date]],"mmm")</f>
        <v>Jan</v>
      </c>
      <c r="X6227">
        <f>MONTH(Sales_Data[[#This Row],[Order_Date]])</f>
        <v>1</v>
      </c>
      <c r="Y6227" t="str">
        <f>"Q"&amp;ROUNDUP(MONTH(Sales_Data[[#This Row],[Order_Date]])/3,0)</f>
        <v>Q1</v>
      </c>
    </row>
    <row r="6228" spans="1:25" x14ac:dyDescent="0.3">
      <c r="A6228" t="s">
        <v>8024</v>
      </c>
      <c r="B6228" s="1">
        <v>45805</v>
      </c>
      <c r="C6228" t="s">
        <v>2121</v>
      </c>
      <c r="D6228" t="s">
        <v>86</v>
      </c>
      <c r="E6228" t="s">
        <v>48</v>
      </c>
      <c r="F6228" t="s">
        <v>132</v>
      </c>
      <c r="G6228" t="s">
        <v>41</v>
      </c>
      <c r="H6228" t="s">
        <v>102</v>
      </c>
      <c r="I6228" t="s">
        <v>388</v>
      </c>
      <c r="J6228">
        <v>1</v>
      </c>
      <c r="K6228">
        <v>56162.15</v>
      </c>
      <c r="L6228">
        <v>0.05</v>
      </c>
      <c r="M6228">
        <v>40075.199999999997</v>
      </c>
      <c r="N6228" t="s">
        <v>24</v>
      </c>
      <c r="O6228" t="s">
        <v>25</v>
      </c>
      <c r="P6228" t="s">
        <v>26</v>
      </c>
      <c r="Q6228">
        <f>Sales_Data[[#This Row],[Quantity]]*Sales_Data[[#This Row],[Unit_Price]]</f>
        <v>56162.15</v>
      </c>
      <c r="R6228">
        <f>Sales_Data[[#This Row],[Gross_Sales]]*Sales_Data[[#This Row],[Discount]]</f>
        <v>2808.1075000000001</v>
      </c>
      <c r="S6228">
        <f>Sales_Data[[#This Row],[Gross_Sales]]-Sales_Data[[#This Row],[Discount_Amount]]</f>
        <v>53354.042500000003</v>
      </c>
      <c r="T6228">
        <f>Sales_Data[[#This Row],[Net Sales]]-Sales_Data[[#This Row],[Cost]]</f>
        <v>13278.842500000006</v>
      </c>
      <c r="U6228" s="2">
        <f>Sales_Data[[#This Row],[Profit]]/Sales_Data[[#This Row],[Net Sales]]</f>
        <v>0.24888165690537892</v>
      </c>
      <c r="V6228">
        <f>YEAR(Sales_Data[[#This Row],[Order_Date]])</f>
        <v>2025</v>
      </c>
      <c r="W6228" t="str">
        <f>TEXT(Sales_Data[[#This Row],[Order_Date]],"mmm")</f>
        <v>May</v>
      </c>
      <c r="X6228">
        <f>MONTH(Sales_Data[[#This Row],[Order_Date]])</f>
        <v>5</v>
      </c>
      <c r="Y6228" t="str">
        <f>"Q"&amp;ROUNDUP(MONTH(Sales_Data[[#This Row],[Order_Date]])/3,0)</f>
        <v>Q2</v>
      </c>
    </row>
    <row r="6229" spans="1:25" x14ac:dyDescent="0.3">
      <c r="A6229" t="s">
        <v>8025</v>
      </c>
      <c r="B6229" s="1">
        <v>45775</v>
      </c>
      <c r="C6229" t="s">
        <v>4240</v>
      </c>
      <c r="D6229" t="s">
        <v>18</v>
      </c>
      <c r="E6229" t="s">
        <v>19</v>
      </c>
      <c r="F6229" t="s">
        <v>20</v>
      </c>
      <c r="G6229" t="s">
        <v>67</v>
      </c>
      <c r="H6229" t="s">
        <v>88</v>
      </c>
      <c r="I6229" t="s">
        <v>157</v>
      </c>
      <c r="J6229">
        <v>1</v>
      </c>
      <c r="K6229">
        <v>7994.61</v>
      </c>
      <c r="L6229">
        <v>0</v>
      </c>
      <c r="M6229">
        <v>6499.28</v>
      </c>
      <c r="N6229" t="s">
        <v>70</v>
      </c>
      <c r="O6229" t="s">
        <v>35</v>
      </c>
      <c r="P6229" t="s">
        <v>26</v>
      </c>
      <c r="Q6229">
        <f>Sales_Data[[#This Row],[Quantity]]*Sales_Data[[#This Row],[Unit_Price]]</f>
        <v>7994.61</v>
      </c>
      <c r="R6229">
        <f>Sales_Data[[#This Row],[Gross_Sales]]*Sales_Data[[#This Row],[Discount]]</f>
        <v>0</v>
      </c>
      <c r="S6229">
        <f>Sales_Data[[#This Row],[Gross_Sales]]-Sales_Data[[#This Row],[Discount_Amount]]</f>
        <v>7994.61</v>
      </c>
      <c r="T6229">
        <f>Sales_Data[[#This Row],[Net Sales]]-Sales_Data[[#This Row],[Cost]]</f>
        <v>1495.33</v>
      </c>
      <c r="U6229" s="2">
        <f>Sales_Data[[#This Row],[Profit]]/Sales_Data[[#This Row],[Net Sales]]</f>
        <v>0.18704226972923008</v>
      </c>
      <c r="V6229">
        <f>YEAR(Sales_Data[[#This Row],[Order_Date]])</f>
        <v>2025</v>
      </c>
      <c r="W6229" t="str">
        <f>TEXT(Sales_Data[[#This Row],[Order_Date]],"mmm")</f>
        <v>Apr</v>
      </c>
      <c r="X6229">
        <f>MONTH(Sales_Data[[#This Row],[Order_Date]])</f>
        <v>4</v>
      </c>
      <c r="Y6229" t="str">
        <f>"Q"&amp;ROUNDUP(MONTH(Sales_Data[[#This Row],[Order_Date]])/3,0)</f>
        <v>Q2</v>
      </c>
    </row>
    <row r="6230" spans="1:25" x14ac:dyDescent="0.3">
      <c r="A6230" t="s">
        <v>8026</v>
      </c>
      <c r="B6230" s="1">
        <v>45995</v>
      </c>
      <c r="C6230" t="s">
        <v>1151</v>
      </c>
      <c r="D6230" t="s">
        <v>615</v>
      </c>
      <c r="E6230" t="s">
        <v>48</v>
      </c>
      <c r="F6230" t="s">
        <v>152</v>
      </c>
      <c r="G6230" t="s">
        <v>21</v>
      </c>
      <c r="H6230" t="s">
        <v>22</v>
      </c>
      <c r="I6230" t="s">
        <v>23</v>
      </c>
      <c r="J6230">
        <v>3</v>
      </c>
      <c r="K6230">
        <v>23031.35</v>
      </c>
      <c r="L6230">
        <v>0.05</v>
      </c>
      <c r="M6230">
        <v>48106.8</v>
      </c>
      <c r="N6230" t="s">
        <v>83</v>
      </c>
      <c r="O6230" t="s">
        <v>35</v>
      </c>
      <c r="P6230" t="s">
        <v>26</v>
      </c>
      <c r="Q6230">
        <f>Sales_Data[[#This Row],[Quantity]]*Sales_Data[[#This Row],[Unit_Price]]</f>
        <v>69094.049999999988</v>
      </c>
      <c r="R6230">
        <f>Sales_Data[[#This Row],[Gross_Sales]]*Sales_Data[[#This Row],[Discount]]</f>
        <v>3454.7024999999994</v>
      </c>
      <c r="S6230">
        <f>Sales_Data[[#This Row],[Gross_Sales]]-Sales_Data[[#This Row],[Discount_Amount]]</f>
        <v>65639.347499999989</v>
      </c>
      <c r="T6230">
        <f>Sales_Data[[#This Row],[Net Sales]]-Sales_Data[[#This Row],[Cost]]</f>
        <v>17532.547499999986</v>
      </c>
      <c r="U6230" s="2">
        <f>Sales_Data[[#This Row],[Profit]]/Sales_Data[[#This Row],[Net Sales]]</f>
        <v>0.26710423195477362</v>
      </c>
      <c r="V6230">
        <f>YEAR(Sales_Data[[#This Row],[Order_Date]])</f>
        <v>2025</v>
      </c>
      <c r="W6230" t="str">
        <f>TEXT(Sales_Data[[#This Row],[Order_Date]],"mmm")</f>
        <v>Dec</v>
      </c>
      <c r="X6230">
        <f>MONTH(Sales_Data[[#This Row],[Order_Date]])</f>
        <v>12</v>
      </c>
      <c r="Y6230" t="str">
        <f>"Q"&amp;ROUNDUP(MONTH(Sales_Data[[#This Row],[Order_Date]])/3,0)</f>
        <v>Q4</v>
      </c>
    </row>
    <row r="6231" spans="1:25" x14ac:dyDescent="0.3">
      <c r="A6231" t="s">
        <v>8027</v>
      </c>
      <c r="B6231" s="1">
        <v>45995</v>
      </c>
      <c r="C6231" t="s">
        <v>1595</v>
      </c>
      <c r="D6231" t="s">
        <v>433</v>
      </c>
      <c r="E6231" t="s">
        <v>30</v>
      </c>
      <c r="F6231" t="s">
        <v>101</v>
      </c>
      <c r="G6231" t="s">
        <v>75</v>
      </c>
      <c r="H6231" t="s">
        <v>185</v>
      </c>
      <c r="I6231" t="s">
        <v>186</v>
      </c>
      <c r="J6231">
        <v>3</v>
      </c>
      <c r="K6231">
        <v>3116.68</v>
      </c>
      <c r="L6231">
        <v>0</v>
      </c>
      <c r="M6231">
        <v>6028.82</v>
      </c>
      <c r="N6231" t="s">
        <v>24</v>
      </c>
      <c r="O6231" t="s">
        <v>35</v>
      </c>
      <c r="P6231" t="s">
        <v>71</v>
      </c>
      <c r="Q6231">
        <f>Sales_Data[[#This Row],[Quantity]]*Sales_Data[[#This Row],[Unit_Price]]</f>
        <v>9350.0399999999991</v>
      </c>
      <c r="R6231">
        <f>Sales_Data[[#This Row],[Gross_Sales]]*Sales_Data[[#This Row],[Discount]]</f>
        <v>0</v>
      </c>
      <c r="S6231">
        <f>Sales_Data[[#This Row],[Gross_Sales]]-Sales_Data[[#This Row],[Discount_Amount]]</f>
        <v>9350.0399999999991</v>
      </c>
      <c r="T6231">
        <f>Sales_Data[[#This Row],[Net Sales]]-Sales_Data[[#This Row],[Cost]]</f>
        <v>3321.2199999999993</v>
      </c>
      <c r="U6231" s="2">
        <f>Sales_Data[[#This Row],[Profit]]/Sales_Data[[#This Row],[Net Sales]]</f>
        <v>0.3552091755757194</v>
      </c>
      <c r="V6231">
        <f>YEAR(Sales_Data[[#This Row],[Order_Date]])</f>
        <v>2025</v>
      </c>
      <c r="W6231" t="str">
        <f>TEXT(Sales_Data[[#This Row],[Order_Date]],"mmm")</f>
        <v>Dec</v>
      </c>
      <c r="X6231">
        <f>MONTH(Sales_Data[[#This Row],[Order_Date]])</f>
        <v>12</v>
      </c>
      <c r="Y6231" t="str">
        <f>"Q"&amp;ROUNDUP(MONTH(Sales_Data[[#This Row],[Order_Date]])/3,0)</f>
        <v>Q4</v>
      </c>
    </row>
    <row r="6232" spans="1:25" x14ac:dyDescent="0.3">
      <c r="A6232" t="s">
        <v>8028</v>
      </c>
      <c r="B6232" s="1">
        <v>45723</v>
      </c>
      <c r="C6232" t="s">
        <v>1074</v>
      </c>
      <c r="D6232" t="s">
        <v>444</v>
      </c>
      <c r="E6232" t="s">
        <v>119</v>
      </c>
      <c r="F6232" t="s">
        <v>120</v>
      </c>
      <c r="G6232" t="s">
        <v>21</v>
      </c>
      <c r="H6232" t="s">
        <v>297</v>
      </c>
      <c r="I6232" t="s">
        <v>494</v>
      </c>
      <c r="J6232">
        <v>5</v>
      </c>
      <c r="K6232">
        <v>2364.91</v>
      </c>
      <c r="L6232">
        <v>0.1</v>
      </c>
      <c r="M6232">
        <v>7313.58</v>
      </c>
      <c r="N6232" t="s">
        <v>83</v>
      </c>
      <c r="O6232" t="s">
        <v>25</v>
      </c>
      <c r="P6232" t="s">
        <v>71</v>
      </c>
      <c r="Q6232">
        <f>Sales_Data[[#This Row],[Quantity]]*Sales_Data[[#This Row],[Unit_Price]]</f>
        <v>11824.55</v>
      </c>
      <c r="R6232">
        <f>Sales_Data[[#This Row],[Gross_Sales]]*Sales_Data[[#This Row],[Discount]]</f>
        <v>1182.4549999999999</v>
      </c>
      <c r="S6232">
        <f>Sales_Data[[#This Row],[Gross_Sales]]-Sales_Data[[#This Row],[Discount_Amount]]</f>
        <v>10642.094999999999</v>
      </c>
      <c r="T6232">
        <f>Sales_Data[[#This Row],[Net Sales]]-Sales_Data[[#This Row],[Cost]]</f>
        <v>3328.5149999999994</v>
      </c>
      <c r="U6232" s="2">
        <f>Sales_Data[[#This Row],[Profit]]/Sales_Data[[#This Row],[Net Sales]]</f>
        <v>0.3127687734416954</v>
      </c>
      <c r="V6232">
        <f>YEAR(Sales_Data[[#This Row],[Order_Date]])</f>
        <v>2025</v>
      </c>
      <c r="W6232" t="str">
        <f>TEXT(Sales_Data[[#This Row],[Order_Date]],"mmm")</f>
        <v>Mar</v>
      </c>
      <c r="X6232">
        <f>MONTH(Sales_Data[[#This Row],[Order_Date]])</f>
        <v>3</v>
      </c>
      <c r="Y6232" t="str">
        <f>"Q"&amp;ROUNDUP(MONTH(Sales_Data[[#This Row],[Order_Date]])/3,0)</f>
        <v>Q1</v>
      </c>
    </row>
    <row r="6233" spans="1:25" x14ac:dyDescent="0.3">
      <c r="A6233" t="s">
        <v>8029</v>
      </c>
      <c r="B6233" s="1">
        <v>45958</v>
      </c>
      <c r="C6233" t="s">
        <v>1315</v>
      </c>
      <c r="D6233" t="s">
        <v>313</v>
      </c>
      <c r="E6233" t="s">
        <v>119</v>
      </c>
      <c r="F6233" t="s">
        <v>538</v>
      </c>
      <c r="G6233" t="s">
        <v>67</v>
      </c>
      <c r="H6233" t="s">
        <v>68</v>
      </c>
      <c r="I6233" t="s">
        <v>97</v>
      </c>
      <c r="J6233">
        <v>1</v>
      </c>
      <c r="K6233">
        <v>2454.09</v>
      </c>
      <c r="L6233">
        <v>0.1</v>
      </c>
      <c r="M6233">
        <v>1445.91</v>
      </c>
      <c r="N6233" t="s">
        <v>52</v>
      </c>
      <c r="O6233" t="s">
        <v>25</v>
      </c>
      <c r="P6233" t="s">
        <v>44</v>
      </c>
      <c r="Q6233">
        <f>Sales_Data[[#This Row],[Quantity]]*Sales_Data[[#This Row],[Unit_Price]]</f>
        <v>2454.09</v>
      </c>
      <c r="R6233">
        <f>Sales_Data[[#This Row],[Gross_Sales]]*Sales_Data[[#This Row],[Discount]]</f>
        <v>245.40900000000002</v>
      </c>
      <c r="S6233">
        <f>Sales_Data[[#This Row],[Gross_Sales]]-Sales_Data[[#This Row],[Discount_Amount]]</f>
        <v>2208.681</v>
      </c>
      <c r="T6233">
        <f>Sales_Data[[#This Row],[Net Sales]]-Sales_Data[[#This Row],[Cost]]</f>
        <v>762.77099999999996</v>
      </c>
      <c r="U6233" s="2">
        <f>Sales_Data[[#This Row],[Profit]]/Sales_Data[[#This Row],[Net Sales]]</f>
        <v>0.34535136581516296</v>
      </c>
      <c r="V6233">
        <f>YEAR(Sales_Data[[#This Row],[Order_Date]])</f>
        <v>2025</v>
      </c>
      <c r="W6233" t="str">
        <f>TEXT(Sales_Data[[#This Row],[Order_Date]],"mmm")</f>
        <v>Oct</v>
      </c>
      <c r="X6233">
        <f>MONTH(Sales_Data[[#This Row],[Order_Date]])</f>
        <v>10</v>
      </c>
      <c r="Y6233" t="str">
        <f>"Q"&amp;ROUNDUP(MONTH(Sales_Data[[#This Row],[Order_Date]])/3,0)</f>
        <v>Q4</v>
      </c>
    </row>
    <row r="6234" spans="1:25" x14ac:dyDescent="0.3">
      <c r="A6234" t="s">
        <v>8030</v>
      </c>
      <c r="B6234" s="1">
        <v>45832</v>
      </c>
      <c r="C6234" t="s">
        <v>3090</v>
      </c>
      <c r="D6234" t="s">
        <v>366</v>
      </c>
      <c r="E6234" t="s">
        <v>19</v>
      </c>
      <c r="F6234" t="s">
        <v>113</v>
      </c>
      <c r="G6234" t="s">
        <v>75</v>
      </c>
      <c r="H6234" t="s">
        <v>256</v>
      </c>
      <c r="I6234" t="s">
        <v>257</v>
      </c>
      <c r="J6234">
        <v>4</v>
      </c>
      <c r="K6234">
        <v>9701</v>
      </c>
      <c r="L6234">
        <v>0.1</v>
      </c>
      <c r="M6234">
        <v>23378.48</v>
      </c>
      <c r="N6234" t="s">
        <v>24</v>
      </c>
      <c r="O6234" t="s">
        <v>35</v>
      </c>
      <c r="P6234" t="s">
        <v>44</v>
      </c>
      <c r="Q6234">
        <f>Sales_Data[[#This Row],[Quantity]]*Sales_Data[[#This Row],[Unit_Price]]</f>
        <v>38804</v>
      </c>
      <c r="R6234">
        <f>Sales_Data[[#This Row],[Gross_Sales]]*Sales_Data[[#This Row],[Discount]]</f>
        <v>3880.4</v>
      </c>
      <c r="S6234">
        <f>Sales_Data[[#This Row],[Gross_Sales]]-Sales_Data[[#This Row],[Discount_Amount]]</f>
        <v>34923.599999999999</v>
      </c>
      <c r="T6234">
        <f>Sales_Data[[#This Row],[Net Sales]]-Sales_Data[[#This Row],[Cost]]</f>
        <v>11545.119999999999</v>
      </c>
      <c r="U6234" s="2">
        <f>Sales_Data[[#This Row],[Profit]]/Sales_Data[[#This Row],[Net Sales]]</f>
        <v>0.33058218511264587</v>
      </c>
      <c r="V6234">
        <f>YEAR(Sales_Data[[#This Row],[Order_Date]])</f>
        <v>2025</v>
      </c>
      <c r="W6234" t="str">
        <f>TEXT(Sales_Data[[#This Row],[Order_Date]],"mmm")</f>
        <v>Jun</v>
      </c>
      <c r="X6234">
        <f>MONTH(Sales_Data[[#This Row],[Order_Date]])</f>
        <v>6</v>
      </c>
      <c r="Y6234" t="str">
        <f>"Q"&amp;ROUNDUP(MONTH(Sales_Data[[#This Row],[Order_Date]])/3,0)</f>
        <v>Q2</v>
      </c>
    </row>
    <row r="6235" spans="1:25" x14ac:dyDescent="0.3">
      <c r="A6235" t="s">
        <v>8031</v>
      </c>
      <c r="B6235" s="1">
        <v>45976</v>
      </c>
      <c r="C6235" t="s">
        <v>426</v>
      </c>
      <c r="D6235" t="s">
        <v>404</v>
      </c>
      <c r="E6235" t="s">
        <v>39</v>
      </c>
      <c r="F6235" t="s">
        <v>96</v>
      </c>
      <c r="G6235" t="s">
        <v>32</v>
      </c>
      <c r="H6235" t="s">
        <v>33</v>
      </c>
      <c r="I6235" t="s">
        <v>34</v>
      </c>
      <c r="J6235">
        <v>1</v>
      </c>
      <c r="K6235">
        <v>3101.2</v>
      </c>
      <c r="L6235">
        <v>0.1</v>
      </c>
      <c r="M6235">
        <v>2365.14</v>
      </c>
      <c r="N6235" t="s">
        <v>52</v>
      </c>
      <c r="O6235" t="s">
        <v>25</v>
      </c>
      <c r="P6235" t="s">
        <v>26</v>
      </c>
      <c r="Q6235">
        <f>Sales_Data[[#This Row],[Quantity]]*Sales_Data[[#This Row],[Unit_Price]]</f>
        <v>3101.2</v>
      </c>
      <c r="R6235">
        <f>Sales_Data[[#This Row],[Gross_Sales]]*Sales_Data[[#This Row],[Discount]]</f>
        <v>310.12</v>
      </c>
      <c r="S6235">
        <f>Sales_Data[[#This Row],[Gross_Sales]]-Sales_Data[[#This Row],[Discount_Amount]]</f>
        <v>2791.08</v>
      </c>
      <c r="T6235">
        <f>Sales_Data[[#This Row],[Net Sales]]-Sales_Data[[#This Row],[Cost]]</f>
        <v>425.94000000000005</v>
      </c>
      <c r="U6235" s="2">
        <f>Sales_Data[[#This Row],[Profit]]/Sales_Data[[#This Row],[Net Sales]]</f>
        <v>0.15260759275979194</v>
      </c>
      <c r="V6235">
        <f>YEAR(Sales_Data[[#This Row],[Order_Date]])</f>
        <v>2025</v>
      </c>
      <c r="W6235" t="str">
        <f>TEXT(Sales_Data[[#This Row],[Order_Date]],"mmm")</f>
        <v>Nov</v>
      </c>
      <c r="X6235">
        <f>MONTH(Sales_Data[[#This Row],[Order_Date]])</f>
        <v>11</v>
      </c>
      <c r="Y6235" t="str">
        <f>"Q"&amp;ROUNDUP(MONTH(Sales_Data[[#This Row],[Order_Date]])/3,0)</f>
        <v>Q4</v>
      </c>
    </row>
    <row r="6236" spans="1:25" x14ac:dyDescent="0.3">
      <c r="A6236" t="s">
        <v>8032</v>
      </c>
      <c r="B6236" s="1">
        <v>45733</v>
      </c>
      <c r="C6236" t="s">
        <v>6001</v>
      </c>
      <c r="D6236" t="s">
        <v>170</v>
      </c>
      <c r="E6236" t="s">
        <v>39</v>
      </c>
      <c r="F6236" t="s">
        <v>405</v>
      </c>
      <c r="G6236" t="s">
        <v>67</v>
      </c>
      <c r="H6236" t="s">
        <v>133</v>
      </c>
      <c r="I6236" t="s">
        <v>138</v>
      </c>
      <c r="J6236">
        <v>1</v>
      </c>
      <c r="K6236">
        <v>2346.88</v>
      </c>
      <c r="L6236">
        <v>0.05</v>
      </c>
      <c r="M6236">
        <v>1482.03</v>
      </c>
      <c r="N6236" t="s">
        <v>52</v>
      </c>
      <c r="O6236" t="s">
        <v>53</v>
      </c>
      <c r="P6236" t="s">
        <v>44</v>
      </c>
      <c r="Q6236">
        <f>Sales_Data[[#This Row],[Quantity]]*Sales_Data[[#This Row],[Unit_Price]]</f>
        <v>2346.88</v>
      </c>
      <c r="R6236">
        <f>Sales_Data[[#This Row],[Gross_Sales]]*Sales_Data[[#This Row],[Discount]]</f>
        <v>117.34400000000001</v>
      </c>
      <c r="S6236">
        <f>Sales_Data[[#This Row],[Gross_Sales]]-Sales_Data[[#This Row],[Discount_Amount]]</f>
        <v>2229.5360000000001</v>
      </c>
      <c r="T6236">
        <f>Sales_Data[[#This Row],[Net Sales]]-Sales_Data[[#This Row],[Cost]]</f>
        <v>747.50600000000009</v>
      </c>
      <c r="U6236" s="2">
        <f>Sales_Data[[#This Row],[Profit]]/Sales_Data[[#This Row],[Net Sales]]</f>
        <v>0.33527424540352796</v>
      </c>
      <c r="V6236">
        <f>YEAR(Sales_Data[[#This Row],[Order_Date]])</f>
        <v>2025</v>
      </c>
      <c r="W6236" t="str">
        <f>TEXT(Sales_Data[[#This Row],[Order_Date]],"mmm")</f>
        <v>Mar</v>
      </c>
      <c r="X6236">
        <f>MONTH(Sales_Data[[#This Row],[Order_Date]])</f>
        <v>3</v>
      </c>
      <c r="Y6236" t="str">
        <f>"Q"&amp;ROUNDUP(MONTH(Sales_Data[[#This Row],[Order_Date]])/3,0)</f>
        <v>Q1</v>
      </c>
    </row>
    <row r="6237" spans="1:25" x14ac:dyDescent="0.3">
      <c r="A6237" t="s">
        <v>8033</v>
      </c>
      <c r="B6237" s="1">
        <v>45771</v>
      </c>
      <c r="C6237" t="s">
        <v>5971</v>
      </c>
      <c r="D6237" t="s">
        <v>497</v>
      </c>
      <c r="E6237" t="s">
        <v>19</v>
      </c>
      <c r="F6237" t="s">
        <v>57</v>
      </c>
      <c r="G6237" t="s">
        <v>41</v>
      </c>
      <c r="H6237" t="s">
        <v>102</v>
      </c>
      <c r="I6237" t="s">
        <v>103</v>
      </c>
      <c r="J6237">
        <v>2</v>
      </c>
      <c r="K6237">
        <v>1633.35</v>
      </c>
      <c r="L6237">
        <v>0.1</v>
      </c>
      <c r="M6237">
        <v>2377.81</v>
      </c>
      <c r="N6237" t="s">
        <v>24</v>
      </c>
      <c r="O6237" t="s">
        <v>35</v>
      </c>
      <c r="P6237" t="s">
        <v>44</v>
      </c>
      <c r="Q6237">
        <f>Sales_Data[[#This Row],[Quantity]]*Sales_Data[[#This Row],[Unit_Price]]</f>
        <v>3266.7</v>
      </c>
      <c r="R6237">
        <f>Sales_Data[[#This Row],[Gross_Sales]]*Sales_Data[[#This Row],[Discount]]</f>
        <v>326.67</v>
      </c>
      <c r="S6237">
        <f>Sales_Data[[#This Row],[Gross_Sales]]-Sales_Data[[#This Row],[Discount_Amount]]</f>
        <v>2940.0299999999997</v>
      </c>
      <c r="T6237">
        <f>Sales_Data[[#This Row],[Net Sales]]-Sales_Data[[#This Row],[Cost]]</f>
        <v>562.2199999999998</v>
      </c>
      <c r="U6237" s="2">
        <f>Sales_Data[[#This Row],[Profit]]/Sales_Data[[#This Row],[Net Sales]]</f>
        <v>0.19122934119719862</v>
      </c>
      <c r="V6237">
        <f>YEAR(Sales_Data[[#This Row],[Order_Date]])</f>
        <v>2025</v>
      </c>
      <c r="W6237" t="str">
        <f>TEXT(Sales_Data[[#This Row],[Order_Date]],"mmm")</f>
        <v>Apr</v>
      </c>
      <c r="X6237">
        <f>MONTH(Sales_Data[[#This Row],[Order_Date]])</f>
        <v>4</v>
      </c>
      <c r="Y6237" t="str">
        <f>"Q"&amp;ROUNDUP(MONTH(Sales_Data[[#This Row],[Order_Date]])/3,0)</f>
        <v>Q2</v>
      </c>
    </row>
    <row r="6238" spans="1:25" x14ac:dyDescent="0.3">
      <c r="A6238" t="s">
        <v>8034</v>
      </c>
      <c r="B6238" s="1">
        <v>45768</v>
      </c>
      <c r="C6238" t="s">
        <v>2279</v>
      </c>
      <c r="D6238" t="s">
        <v>366</v>
      </c>
      <c r="E6238" t="s">
        <v>19</v>
      </c>
      <c r="F6238" t="s">
        <v>66</v>
      </c>
      <c r="G6238" t="s">
        <v>21</v>
      </c>
      <c r="H6238" t="s">
        <v>230</v>
      </c>
      <c r="I6238" t="s">
        <v>231</v>
      </c>
      <c r="J6238">
        <v>1</v>
      </c>
      <c r="K6238">
        <v>9709.39</v>
      </c>
      <c r="L6238">
        <v>0.1</v>
      </c>
      <c r="M6238">
        <v>6104.2</v>
      </c>
      <c r="N6238" t="s">
        <v>109</v>
      </c>
      <c r="O6238" t="s">
        <v>25</v>
      </c>
      <c r="P6238" t="s">
        <v>71</v>
      </c>
      <c r="Q6238">
        <f>Sales_Data[[#This Row],[Quantity]]*Sales_Data[[#This Row],[Unit_Price]]</f>
        <v>9709.39</v>
      </c>
      <c r="R6238">
        <f>Sales_Data[[#This Row],[Gross_Sales]]*Sales_Data[[#This Row],[Discount]]</f>
        <v>970.93899999999996</v>
      </c>
      <c r="S6238">
        <f>Sales_Data[[#This Row],[Gross_Sales]]-Sales_Data[[#This Row],[Discount_Amount]]</f>
        <v>8738.4509999999991</v>
      </c>
      <c r="T6238">
        <f>Sales_Data[[#This Row],[Net Sales]]-Sales_Data[[#This Row],[Cost]]</f>
        <v>2634.2509999999993</v>
      </c>
      <c r="U6238" s="2">
        <f>Sales_Data[[#This Row],[Profit]]/Sales_Data[[#This Row],[Net Sales]]</f>
        <v>0.30145514348023461</v>
      </c>
      <c r="V6238">
        <f>YEAR(Sales_Data[[#This Row],[Order_Date]])</f>
        <v>2025</v>
      </c>
      <c r="W6238" t="str">
        <f>TEXT(Sales_Data[[#This Row],[Order_Date]],"mmm")</f>
        <v>Apr</v>
      </c>
      <c r="X6238">
        <f>MONTH(Sales_Data[[#This Row],[Order_Date]])</f>
        <v>4</v>
      </c>
      <c r="Y6238" t="str">
        <f>"Q"&amp;ROUNDUP(MONTH(Sales_Data[[#This Row],[Order_Date]])/3,0)</f>
        <v>Q2</v>
      </c>
    </row>
    <row r="6239" spans="1:25" x14ac:dyDescent="0.3">
      <c r="A6239" t="s">
        <v>8035</v>
      </c>
      <c r="B6239" s="1">
        <v>45906</v>
      </c>
      <c r="C6239" t="s">
        <v>5726</v>
      </c>
      <c r="D6239" t="s">
        <v>450</v>
      </c>
      <c r="E6239" t="s">
        <v>48</v>
      </c>
      <c r="F6239" t="s">
        <v>126</v>
      </c>
      <c r="G6239" t="s">
        <v>67</v>
      </c>
      <c r="H6239" t="s">
        <v>88</v>
      </c>
      <c r="I6239" t="s">
        <v>89</v>
      </c>
      <c r="J6239">
        <v>2</v>
      </c>
      <c r="K6239">
        <v>53354.68</v>
      </c>
      <c r="L6239">
        <v>0</v>
      </c>
      <c r="M6239">
        <v>91166.720000000001</v>
      </c>
      <c r="N6239" t="s">
        <v>52</v>
      </c>
      <c r="O6239" t="s">
        <v>35</v>
      </c>
      <c r="P6239" t="s">
        <v>44</v>
      </c>
      <c r="Q6239">
        <f>Sales_Data[[#This Row],[Quantity]]*Sales_Data[[#This Row],[Unit_Price]]</f>
        <v>106709.36</v>
      </c>
      <c r="R6239">
        <f>Sales_Data[[#This Row],[Gross_Sales]]*Sales_Data[[#This Row],[Discount]]</f>
        <v>0</v>
      </c>
      <c r="S6239">
        <f>Sales_Data[[#This Row],[Gross_Sales]]-Sales_Data[[#This Row],[Discount_Amount]]</f>
        <v>106709.36</v>
      </c>
      <c r="T6239">
        <f>Sales_Data[[#This Row],[Net Sales]]-Sales_Data[[#This Row],[Cost]]</f>
        <v>15542.64</v>
      </c>
      <c r="U6239" s="2">
        <f>Sales_Data[[#This Row],[Profit]]/Sales_Data[[#This Row],[Net Sales]]</f>
        <v>0.14565395200570971</v>
      </c>
      <c r="V6239">
        <f>YEAR(Sales_Data[[#This Row],[Order_Date]])</f>
        <v>2025</v>
      </c>
      <c r="W6239" t="str">
        <f>TEXT(Sales_Data[[#This Row],[Order_Date]],"mmm")</f>
        <v>Sep</v>
      </c>
      <c r="X6239">
        <f>MONTH(Sales_Data[[#This Row],[Order_Date]])</f>
        <v>9</v>
      </c>
      <c r="Y6239" t="str">
        <f>"Q"&amp;ROUNDUP(MONTH(Sales_Data[[#This Row],[Order_Date]])/3,0)</f>
        <v>Q3</v>
      </c>
    </row>
    <row r="6240" spans="1:25" x14ac:dyDescent="0.3">
      <c r="A6240" t="s">
        <v>8036</v>
      </c>
      <c r="B6240" s="1">
        <v>45860</v>
      </c>
      <c r="C6240" t="s">
        <v>1188</v>
      </c>
      <c r="D6240" t="s">
        <v>183</v>
      </c>
      <c r="E6240" t="s">
        <v>30</v>
      </c>
      <c r="F6240" t="s">
        <v>87</v>
      </c>
      <c r="G6240" t="s">
        <v>67</v>
      </c>
      <c r="H6240" t="s">
        <v>133</v>
      </c>
      <c r="I6240" t="s">
        <v>138</v>
      </c>
      <c r="J6240">
        <v>1</v>
      </c>
      <c r="K6240">
        <v>4294.04</v>
      </c>
      <c r="L6240">
        <v>0.15</v>
      </c>
      <c r="M6240">
        <v>2853.36</v>
      </c>
      <c r="N6240" t="s">
        <v>52</v>
      </c>
      <c r="O6240" t="s">
        <v>35</v>
      </c>
      <c r="P6240" t="s">
        <v>44</v>
      </c>
      <c r="Q6240">
        <f>Sales_Data[[#This Row],[Quantity]]*Sales_Data[[#This Row],[Unit_Price]]</f>
        <v>4294.04</v>
      </c>
      <c r="R6240">
        <f>Sales_Data[[#This Row],[Gross_Sales]]*Sales_Data[[#This Row],[Discount]]</f>
        <v>644.10599999999999</v>
      </c>
      <c r="S6240">
        <f>Sales_Data[[#This Row],[Gross_Sales]]-Sales_Data[[#This Row],[Discount_Amount]]</f>
        <v>3649.9340000000002</v>
      </c>
      <c r="T6240">
        <f>Sales_Data[[#This Row],[Net Sales]]-Sales_Data[[#This Row],[Cost]]</f>
        <v>796.57400000000007</v>
      </c>
      <c r="U6240" s="2">
        <f>Sales_Data[[#This Row],[Profit]]/Sales_Data[[#This Row],[Net Sales]]</f>
        <v>0.21824339837377882</v>
      </c>
      <c r="V6240">
        <f>YEAR(Sales_Data[[#This Row],[Order_Date]])</f>
        <v>2025</v>
      </c>
      <c r="W6240" t="str">
        <f>TEXT(Sales_Data[[#This Row],[Order_Date]],"mmm")</f>
        <v>Jul</v>
      </c>
      <c r="X6240">
        <f>MONTH(Sales_Data[[#This Row],[Order_Date]])</f>
        <v>7</v>
      </c>
      <c r="Y6240" t="str">
        <f>"Q"&amp;ROUNDUP(MONTH(Sales_Data[[#This Row],[Order_Date]])/3,0)</f>
        <v>Q3</v>
      </c>
    </row>
    <row r="6241" spans="1:25" x14ac:dyDescent="0.3">
      <c r="A6241" t="s">
        <v>8037</v>
      </c>
      <c r="B6241" s="1">
        <v>45804</v>
      </c>
      <c r="C6241" t="s">
        <v>8038</v>
      </c>
      <c r="D6241" t="s">
        <v>624</v>
      </c>
      <c r="E6241" t="s">
        <v>48</v>
      </c>
      <c r="F6241" t="s">
        <v>126</v>
      </c>
      <c r="G6241" t="s">
        <v>67</v>
      </c>
      <c r="H6241" t="s">
        <v>88</v>
      </c>
      <c r="I6241" t="s">
        <v>89</v>
      </c>
      <c r="J6241">
        <v>3</v>
      </c>
      <c r="K6241">
        <v>16450.439999999999</v>
      </c>
      <c r="L6241">
        <v>0</v>
      </c>
      <c r="M6241">
        <v>39256.160000000003</v>
      </c>
      <c r="N6241" t="s">
        <v>52</v>
      </c>
      <c r="O6241" t="s">
        <v>25</v>
      </c>
      <c r="P6241" t="s">
        <v>71</v>
      </c>
      <c r="Q6241">
        <f>Sales_Data[[#This Row],[Quantity]]*Sales_Data[[#This Row],[Unit_Price]]</f>
        <v>49351.319999999992</v>
      </c>
      <c r="R6241">
        <f>Sales_Data[[#This Row],[Gross_Sales]]*Sales_Data[[#This Row],[Discount]]</f>
        <v>0</v>
      </c>
      <c r="S6241">
        <f>Sales_Data[[#This Row],[Gross_Sales]]-Sales_Data[[#This Row],[Discount_Amount]]</f>
        <v>49351.319999999992</v>
      </c>
      <c r="T6241">
        <f>Sales_Data[[#This Row],[Net Sales]]-Sales_Data[[#This Row],[Cost]]</f>
        <v>10095.159999999989</v>
      </c>
      <c r="U6241" s="2">
        <f>Sales_Data[[#This Row],[Profit]]/Sales_Data[[#This Row],[Net Sales]]</f>
        <v>0.20455704123010268</v>
      </c>
      <c r="V6241">
        <f>YEAR(Sales_Data[[#This Row],[Order_Date]])</f>
        <v>2025</v>
      </c>
      <c r="W6241" t="str">
        <f>TEXT(Sales_Data[[#This Row],[Order_Date]],"mmm")</f>
        <v>May</v>
      </c>
      <c r="X6241">
        <f>MONTH(Sales_Data[[#This Row],[Order_Date]])</f>
        <v>5</v>
      </c>
      <c r="Y6241" t="str">
        <f>"Q"&amp;ROUNDUP(MONTH(Sales_Data[[#This Row],[Order_Date]])/3,0)</f>
        <v>Q2</v>
      </c>
    </row>
    <row r="6242" spans="1:25" x14ac:dyDescent="0.3">
      <c r="A6242" t="s">
        <v>8039</v>
      </c>
      <c r="B6242" s="1">
        <v>45692</v>
      </c>
      <c r="C6242" t="s">
        <v>1437</v>
      </c>
      <c r="D6242" t="s">
        <v>765</v>
      </c>
      <c r="E6242" t="s">
        <v>19</v>
      </c>
      <c r="F6242" t="s">
        <v>57</v>
      </c>
      <c r="G6242" t="s">
        <v>67</v>
      </c>
      <c r="H6242" t="s">
        <v>88</v>
      </c>
      <c r="I6242" t="s">
        <v>157</v>
      </c>
      <c r="J6242">
        <v>2</v>
      </c>
      <c r="K6242">
        <v>11073.79</v>
      </c>
      <c r="L6242">
        <v>0.05</v>
      </c>
      <c r="M6242">
        <v>15918.5</v>
      </c>
      <c r="N6242" t="s">
        <v>83</v>
      </c>
      <c r="O6242" t="s">
        <v>35</v>
      </c>
      <c r="P6242" t="s">
        <v>26</v>
      </c>
      <c r="Q6242">
        <f>Sales_Data[[#This Row],[Quantity]]*Sales_Data[[#This Row],[Unit_Price]]</f>
        <v>22147.58</v>
      </c>
      <c r="R6242">
        <f>Sales_Data[[#This Row],[Gross_Sales]]*Sales_Data[[#This Row],[Discount]]</f>
        <v>1107.3790000000001</v>
      </c>
      <c r="S6242">
        <f>Sales_Data[[#This Row],[Gross_Sales]]-Sales_Data[[#This Row],[Discount_Amount]]</f>
        <v>21040.201000000001</v>
      </c>
      <c r="T6242">
        <f>Sales_Data[[#This Row],[Net Sales]]-Sales_Data[[#This Row],[Cost]]</f>
        <v>5121.7010000000009</v>
      </c>
      <c r="U6242" s="2">
        <f>Sales_Data[[#This Row],[Profit]]/Sales_Data[[#This Row],[Net Sales]]</f>
        <v>0.2434245281211905</v>
      </c>
      <c r="V6242">
        <f>YEAR(Sales_Data[[#This Row],[Order_Date]])</f>
        <v>2025</v>
      </c>
      <c r="W6242" t="str">
        <f>TEXT(Sales_Data[[#This Row],[Order_Date]],"mmm")</f>
        <v>Feb</v>
      </c>
      <c r="X6242">
        <f>MONTH(Sales_Data[[#This Row],[Order_Date]])</f>
        <v>2</v>
      </c>
      <c r="Y6242" t="str">
        <f>"Q"&amp;ROUNDUP(MONTH(Sales_Data[[#This Row],[Order_Date]])/3,0)</f>
        <v>Q1</v>
      </c>
    </row>
    <row r="6243" spans="1:25" x14ac:dyDescent="0.3">
      <c r="A6243" t="s">
        <v>8040</v>
      </c>
      <c r="B6243" s="1">
        <v>45966</v>
      </c>
      <c r="C6243" t="s">
        <v>3817</v>
      </c>
      <c r="D6243" t="s">
        <v>817</v>
      </c>
      <c r="E6243" t="s">
        <v>19</v>
      </c>
      <c r="F6243" t="s">
        <v>113</v>
      </c>
      <c r="G6243" t="s">
        <v>32</v>
      </c>
      <c r="H6243" t="s">
        <v>33</v>
      </c>
      <c r="I6243" t="s">
        <v>161</v>
      </c>
      <c r="J6243">
        <v>4</v>
      </c>
      <c r="K6243">
        <v>15506.75</v>
      </c>
      <c r="L6243">
        <v>0.05</v>
      </c>
      <c r="M6243">
        <v>50737.68</v>
      </c>
      <c r="N6243" t="s">
        <v>70</v>
      </c>
      <c r="O6243" t="s">
        <v>35</v>
      </c>
      <c r="P6243" t="s">
        <v>71</v>
      </c>
      <c r="Q6243">
        <f>Sales_Data[[#This Row],[Quantity]]*Sales_Data[[#This Row],[Unit_Price]]</f>
        <v>62027</v>
      </c>
      <c r="R6243">
        <f>Sales_Data[[#This Row],[Gross_Sales]]*Sales_Data[[#This Row],[Discount]]</f>
        <v>3101.3500000000004</v>
      </c>
      <c r="S6243">
        <f>Sales_Data[[#This Row],[Gross_Sales]]-Sales_Data[[#This Row],[Discount_Amount]]</f>
        <v>58925.65</v>
      </c>
      <c r="T6243">
        <f>Sales_Data[[#This Row],[Net Sales]]-Sales_Data[[#This Row],[Cost]]</f>
        <v>8187.9700000000012</v>
      </c>
      <c r="U6243" s="2">
        <f>Sales_Data[[#This Row],[Profit]]/Sales_Data[[#This Row],[Net Sales]]</f>
        <v>0.13895425845960122</v>
      </c>
      <c r="V6243">
        <f>YEAR(Sales_Data[[#This Row],[Order_Date]])</f>
        <v>2025</v>
      </c>
      <c r="W6243" t="str">
        <f>TEXT(Sales_Data[[#This Row],[Order_Date]],"mmm")</f>
        <v>Nov</v>
      </c>
      <c r="X6243">
        <f>MONTH(Sales_Data[[#This Row],[Order_Date]])</f>
        <v>11</v>
      </c>
      <c r="Y6243" t="str">
        <f>"Q"&amp;ROUNDUP(MONTH(Sales_Data[[#This Row],[Order_Date]])/3,0)</f>
        <v>Q4</v>
      </c>
    </row>
    <row r="6244" spans="1:25" x14ac:dyDescent="0.3">
      <c r="A6244" t="s">
        <v>8041</v>
      </c>
      <c r="B6244" s="1">
        <v>45683</v>
      </c>
      <c r="C6244" t="s">
        <v>621</v>
      </c>
      <c r="D6244" t="s">
        <v>155</v>
      </c>
      <c r="E6244" t="s">
        <v>39</v>
      </c>
      <c r="F6244" t="s">
        <v>202</v>
      </c>
      <c r="G6244" t="s">
        <v>32</v>
      </c>
      <c r="H6244" t="s">
        <v>33</v>
      </c>
      <c r="I6244" t="s">
        <v>34</v>
      </c>
      <c r="J6244">
        <v>1</v>
      </c>
      <c r="K6244">
        <v>3097.59</v>
      </c>
      <c r="L6244">
        <v>0.15</v>
      </c>
      <c r="M6244">
        <v>1740.45</v>
      </c>
      <c r="N6244" t="s">
        <v>24</v>
      </c>
      <c r="O6244" t="s">
        <v>35</v>
      </c>
      <c r="P6244" t="s">
        <v>44</v>
      </c>
      <c r="Q6244">
        <f>Sales_Data[[#This Row],[Quantity]]*Sales_Data[[#This Row],[Unit_Price]]</f>
        <v>3097.59</v>
      </c>
      <c r="R6244">
        <f>Sales_Data[[#This Row],[Gross_Sales]]*Sales_Data[[#This Row],[Discount]]</f>
        <v>464.63850000000002</v>
      </c>
      <c r="S6244">
        <f>Sales_Data[[#This Row],[Gross_Sales]]-Sales_Data[[#This Row],[Discount_Amount]]</f>
        <v>2632.9515000000001</v>
      </c>
      <c r="T6244">
        <f>Sales_Data[[#This Row],[Net Sales]]-Sales_Data[[#This Row],[Cost]]</f>
        <v>892.50150000000008</v>
      </c>
      <c r="U6244" s="2">
        <f>Sales_Data[[#This Row],[Profit]]/Sales_Data[[#This Row],[Net Sales]]</f>
        <v>0.33897377145002483</v>
      </c>
      <c r="V6244">
        <f>YEAR(Sales_Data[[#This Row],[Order_Date]])</f>
        <v>2025</v>
      </c>
      <c r="W6244" t="str">
        <f>TEXT(Sales_Data[[#This Row],[Order_Date]],"mmm")</f>
        <v>Jan</v>
      </c>
      <c r="X6244">
        <f>MONTH(Sales_Data[[#This Row],[Order_Date]])</f>
        <v>1</v>
      </c>
      <c r="Y6244" t="str">
        <f>"Q"&amp;ROUNDUP(MONTH(Sales_Data[[#This Row],[Order_Date]])/3,0)</f>
        <v>Q1</v>
      </c>
    </row>
    <row r="6245" spans="1:25" x14ac:dyDescent="0.3">
      <c r="A6245" t="s">
        <v>8042</v>
      </c>
      <c r="B6245" s="1">
        <v>45895</v>
      </c>
      <c r="C6245" t="s">
        <v>6501</v>
      </c>
      <c r="D6245" t="s">
        <v>194</v>
      </c>
      <c r="E6245" t="s">
        <v>30</v>
      </c>
      <c r="F6245" t="s">
        <v>210</v>
      </c>
      <c r="G6245" t="s">
        <v>75</v>
      </c>
      <c r="H6245" t="s">
        <v>114</v>
      </c>
      <c r="I6245" t="s">
        <v>206</v>
      </c>
      <c r="J6245">
        <v>2</v>
      </c>
      <c r="K6245">
        <v>4677.6499999999996</v>
      </c>
      <c r="L6245">
        <v>0.15</v>
      </c>
      <c r="M6245">
        <v>5522.28</v>
      </c>
      <c r="N6245" t="s">
        <v>109</v>
      </c>
      <c r="O6245" t="s">
        <v>35</v>
      </c>
      <c r="P6245" t="s">
        <v>44</v>
      </c>
      <c r="Q6245">
        <f>Sales_Data[[#This Row],[Quantity]]*Sales_Data[[#This Row],[Unit_Price]]</f>
        <v>9355.2999999999993</v>
      </c>
      <c r="R6245">
        <f>Sales_Data[[#This Row],[Gross_Sales]]*Sales_Data[[#This Row],[Discount]]</f>
        <v>1403.2949999999998</v>
      </c>
      <c r="S6245">
        <f>Sales_Data[[#This Row],[Gross_Sales]]-Sales_Data[[#This Row],[Discount_Amount]]</f>
        <v>7952.0049999999992</v>
      </c>
      <c r="T6245">
        <f>Sales_Data[[#This Row],[Net Sales]]-Sales_Data[[#This Row],[Cost]]</f>
        <v>2429.7249999999995</v>
      </c>
      <c r="U6245" s="2">
        <f>Sales_Data[[#This Row],[Profit]]/Sales_Data[[#This Row],[Net Sales]]</f>
        <v>0.30554872639038833</v>
      </c>
      <c r="V6245">
        <f>YEAR(Sales_Data[[#This Row],[Order_Date]])</f>
        <v>2025</v>
      </c>
      <c r="W6245" t="str">
        <f>TEXT(Sales_Data[[#This Row],[Order_Date]],"mmm")</f>
        <v>Aug</v>
      </c>
      <c r="X6245">
        <f>MONTH(Sales_Data[[#This Row],[Order_Date]])</f>
        <v>8</v>
      </c>
      <c r="Y6245" t="str">
        <f>"Q"&amp;ROUNDUP(MONTH(Sales_Data[[#This Row],[Order_Date]])/3,0)</f>
        <v>Q3</v>
      </c>
    </row>
    <row r="6246" spans="1:25" x14ac:dyDescent="0.3">
      <c r="A6246" t="s">
        <v>8043</v>
      </c>
      <c r="B6246" s="1">
        <v>45671</v>
      </c>
      <c r="C6246" t="s">
        <v>1311</v>
      </c>
      <c r="D6246" t="s">
        <v>215</v>
      </c>
      <c r="E6246" t="s">
        <v>39</v>
      </c>
      <c r="F6246" t="s">
        <v>405</v>
      </c>
      <c r="G6246" t="s">
        <v>21</v>
      </c>
      <c r="H6246" t="s">
        <v>127</v>
      </c>
      <c r="I6246" t="s">
        <v>342</v>
      </c>
      <c r="J6246">
        <v>1</v>
      </c>
      <c r="K6246">
        <v>6359.66</v>
      </c>
      <c r="L6246">
        <v>0.15</v>
      </c>
      <c r="M6246">
        <v>4622.87</v>
      </c>
      <c r="N6246" t="s">
        <v>70</v>
      </c>
      <c r="O6246" t="s">
        <v>35</v>
      </c>
      <c r="P6246" t="s">
        <v>71</v>
      </c>
      <c r="Q6246">
        <f>Sales_Data[[#This Row],[Quantity]]*Sales_Data[[#This Row],[Unit_Price]]</f>
        <v>6359.66</v>
      </c>
      <c r="R6246">
        <f>Sales_Data[[#This Row],[Gross_Sales]]*Sales_Data[[#This Row],[Discount]]</f>
        <v>953.94899999999996</v>
      </c>
      <c r="S6246">
        <f>Sales_Data[[#This Row],[Gross_Sales]]-Sales_Data[[#This Row],[Discount_Amount]]</f>
        <v>5405.7110000000002</v>
      </c>
      <c r="T6246">
        <f>Sales_Data[[#This Row],[Net Sales]]-Sales_Data[[#This Row],[Cost]]</f>
        <v>782.84100000000035</v>
      </c>
      <c r="U6246" s="2">
        <f>Sales_Data[[#This Row],[Profit]]/Sales_Data[[#This Row],[Net Sales]]</f>
        <v>0.14481739774841834</v>
      </c>
      <c r="V6246">
        <f>YEAR(Sales_Data[[#This Row],[Order_Date]])</f>
        <v>2025</v>
      </c>
      <c r="W6246" t="str">
        <f>TEXT(Sales_Data[[#This Row],[Order_Date]],"mmm")</f>
        <v>Jan</v>
      </c>
      <c r="X6246">
        <f>MONTH(Sales_Data[[#This Row],[Order_Date]])</f>
        <v>1</v>
      </c>
      <c r="Y6246" t="str">
        <f>"Q"&amp;ROUNDUP(MONTH(Sales_Data[[#This Row],[Order_Date]])/3,0)</f>
        <v>Q1</v>
      </c>
    </row>
    <row r="6247" spans="1:25" x14ac:dyDescent="0.3">
      <c r="A6247" t="s">
        <v>8044</v>
      </c>
      <c r="B6247" s="1">
        <v>45702</v>
      </c>
      <c r="C6247" t="s">
        <v>3747</v>
      </c>
      <c r="D6247" t="s">
        <v>817</v>
      </c>
      <c r="E6247" t="s">
        <v>39</v>
      </c>
      <c r="F6247" t="s">
        <v>96</v>
      </c>
      <c r="G6247" t="s">
        <v>75</v>
      </c>
      <c r="H6247" t="s">
        <v>185</v>
      </c>
      <c r="I6247" t="s">
        <v>261</v>
      </c>
      <c r="J6247">
        <v>2</v>
      </c>
      <c r="K6247">
        <v>1773.68</v>
      </c>
      <c r="L6247">
        <v>0.1</v>
      </c>
      <c r="M6247">
        <v>2800.37</v>
      </c>
      <c r="N6247" t="s">
        <v>24</v>
      </c>
      <c r="O6247" t="s">
        <v>35</v>
      </c>
      <c r="P6247" t="s">
        <v>26</v>
      </c>
      <c r="Q6247">
        <f>Sales_Data[[#This Row],[Quantity]]*Sales_Data[[#This Row],[Unit_Price]]</f>
        <v>3547.36</v>
      </c>
      <c r="R6247">
        <f>Sales_Data[[#This Row],[Gross_Sales]]*Sales_Data[[#This Row],[Discount]]</f>
        <v>354.73600000000005</v>
      </c>
      <c r="S6247">
        <f>Sales_Data[[#This Row],[Gross_Sales]]-Sales_Data[[#This Row],[Discount_Amount]]</f>
        <v>3192.6240000000003</v>
      </c>
      <c r="T6247">
        <f>Sales_Data[[#This Row],[Net Sales]]-Sales_Data[[#This Row],[Cost]]</f>
        <v>392.25400000000036</v>
      </c>
      <c r="U6247" s="2">
        <f>Sales_Data[[#This Row],[Profit]]/Sales_Data[[#This Row],[Net Sales]]</f>
        <v>0.12286257323129825</v>
      </c>
      <c r="V6247">
        <f>YEAR(Sales_Data[[#This Row],[Order_Date]])</f>
        <v>2025</v>
      </c>
      <c r="W6247" t="str">
        <f>TEXT(Sales_Data[[#This Row],[Order_Date]],"mmm")</f>
        <v>Feb</v>
      </c>
      <c r="X6247">
        <f>MONTH(Sales_Data[[#This Row],[Order_Date]])</f>
        <v>2</v>
      </c>
      <c r="Y6247" t="str">
        <f>"Q"&amp;ROUNDUP(MONTH(Sales_Data[[#This Row],[Order_Date]])/3,0)</f>
        <v>Q1</v>
      </c>
    </row>
    <row r="6248" spans="1:25" x14ac:dyDescent="0.3">
      <c r="A6248" t="s">
        <v>8045</v>
      </c>
      <c r="B6248" s="1">
        <v>45873</v>
      </c>
      <c r="C6248" t="s">
        <v>2567</v>
      </c>
      <c r="D6248" t="s">
        <v>290</v>
      </c>
      <c r="E6248" t="s">
        <v>39</v>
      </c>
      <c r="F6248" t="s">
        <v>107</v>
      </c>
      <c r="G6248" t="s">
        <v>41</v>
      </c>
      <c r="H6248" t="s">
        <v>147</v>
      </c>
      <c r="I6248" t="s">
        <v>148</v>
      </c>
      <c r="J6248">
        <v>2</v>
      </c>
      <c r="K6248">
        <v>2109.17</v>
      </c>
      <c r="L6248">
        <v>0.1</v>
      </c>
      <c r="M6248">
        <v>3114.2</v>
      </c>
      <c r="N6248" t="s">
        <v>24</v>
      </c>
      <c r="O6248" t="s">
        <v>35</v>
      </c>
      <c r="P6248" t="s">
        <v>71</v>
      </c>
      <c r="Q6248">
        <f>Sales_Data[[#This Row],[Quantity]]*Sales_Data[[#This Row],[Unit_Price]]</f>
        <v>4218.34</v>
      </c>
      <c r="R6248">
        <f>Sales_Data[[#This Row],[Gross_Sales]]*Sales_Data[[#This Row],[Discount]]</f>
        <v>421.83400000000006</v>
      </c>
      <c r="S6248">
        <f>Sales_Data[[#This Row],[Gross_Sales]]-Sales_Data[[#This Row],[Discount_Amount]]</f>
        <v>3796.5060000000003</v>
      </c>
      <c r="T6248">
        <f>Sales_Data[[#This Row],[Net Sales]]-Sales_Data[[#This Row],[Cost]]</f>
        <v>682.30600000000049</v>
      </c>
      <c r="U6248" s="2">
        <f>Sales_Data[[#This Row],[Profit]]/Sales_Data[[#This Row],[Net Sales]]</f>
        <v>0.17971945783833884</v>
      </c>
      <c r="V6248">
        <f>YEAR(Sales_Data[[#This Row],[Order_Date]])</f>
        <v>2025</v>
      </c>
      <c r="W6248" t="str">
        <f>TEXT(Sales_Data[[#This Row],[Order_Date]],"mmm")</f>
        <v>Aug</v>
      </c>
      <c r="X6248">
        <f>MONTH(Sales_Data[[#This Row],[Order_Date]])</f>
        <v>8</v>
      </c>
      <c r="Y6248" t="str">
        <f>"Q"&amp;ROUNDUP(MONTH(Sales_Data[[#This Row],[Order_Date]])/3,0)</f>
        <v>Q3</v>
      </c>
    </row>
    <row r="6249" spans="1:25" x14ac:dyDescent="0.3">
      <c r="A6249" t="s">
        <v>8046</v>
      </c>
      <c r="B6249" s="1">
        <v>45890</v>
      </c>
      <c r="C6249" t="s">
        <v>3146</v>
      </c>
      <c r="D6249" t="s">
        <v>160</v>
      </c>
      <c r="E6249" t="s">
        <v>48</v>
      </c>
      <c r="F6249" t="s">
        <v>152</v>
      </c>
      <c r="G6249" t="s">
        <v>21</v>
      </c>
      <c r="H6249" t="s">
        <v>230</v>
      </c>
      <c r="I6249" t="s">
        <v>231</v>
      </c>
      <c r="J6249">
        <v>1</v>
      </c>
      <c r="K6249">
        <v>12958.07</v>
      </c>
      <c r="L6249">
        <v>0</v>
      </c>
      <c r="M6249">
        <v>8750</v>
      </c>
      <c r="N6249" t="s">
        <v>52</v>
      </c>
      <c r="O6249" t="s">
        <v>35</v>
      </c>
      <c r="P6249" t="s">
        <v>44</v>
      </c>
      <c r="Q6249">
        <f>Sales_Data[[#This Row],[Quantity]]*Sales_Data[[#This Row],[Unit_Price]]</f>
        <v>12958.07</v>
      </c>
      <c r="R6249">
        <f>Sales_Data[[#This Row],[Gross_Sales]]*Sales_Data[[#This Row],[Discount]]</f>
        <v>0</v>
      </c>
      <c r="S6249">
        <f>Sales_Data[[#This Row],[Gross_Sales]]-Sales_Data[[#This Row],[Discount_Amount]]</f>
        <v>12958.07</v>
      </c>
      <c r="T6249">
        <f>Sales_Data[[#This Row],[Net Sales]]-Sales_Data[[#This Row],[Cost]]</f>
        <v>4208.07</v>
      </c>
      <c r="U6249" s="2">
        <f>Sales_Data[[#This Row],[Profit]]/Sales_Data[[#This Row],[Net Sales]]</f>
        <v>0.32474512022237878</v>
      </c>
      <c r="V6249">
        <f>YEAR(Sales_Data[[#This Row],[Order_Date]])</f>
        <v>2025</v>
      </c>
      <c r="W6249" t="str">
        <f>TEXT(Sales_Data[[#This Row],[Order_Date]],"mmm")</f>
        <v>Aug</v>
      </c>
      <c r="X6249">
        <f>MONTH(Sales_Data[[#This Row],[Order_Date]])</f>
        <v>8</v>
      </c>
      <c r="Y6249" t="str">
        <f>"Q"&amp;ROUNDUP(MONTH(Sales_Data[[#This Row],[Order_Date]])/3,0)</f>
        <v>Q3</v>
      </c>
    </row>
    <row r="6250" spans="1:25" x14ac:dyDescent="0.3">
      <c r="A6250" t="s">
        <v>8047</v>
      </c>
      <c r="B6250" s="1">
        <v>45850</v>
      </c>
      <c r="C6250" t="s">
        <v>1667</v>
      </c>
      <c r="D6250" t="s">
        <v>504</v>
      </c>
      <c r="E6250" t="s">
        <v>19</v>
      </c>
      <c r="F6250" t="s">
        <v>66</v>
      </c>
      <c r="G6250" t="s">
        <v>67</v>
      </c>
      <c r="H6250" t="s">
        <v>68</v>
      </c>
      <c r="I6250" t="s">
        <v>97</v>
      </c>
      <c r="J6250">
        <v>1</v>
      </c>
      <c r="K6250">
        <v>4091.74</v>
      </c>
      <c r="L6250">
        <v>0.05</v>
      </c>
      <c r="M6250">
        <v>3328.03</v>
      </c>
      <c r="N6250" t="s">
        <v>24</v>
      </c>
      <c r="O6250" t="s">
        <v>35</v>
      </c>
      <c r="P6250" t="s">
        <v>44</v>
      </c>
      <c r="Q6250">
        <f>Sales_Data[[#This Row],[Quantity]]*Sales_Data[[#This Row],[Unit_Price]]</f>
        <v>4091.74</v>
      </c>
      <c r="R6250">
        <f>Sales_Data[[#This Row],[Gross_Sales]]*Sales_Data[[#This Row],[Discount]]</f>
        <v>204.58699999999999</v>
      </c>
      <c r="S6250">
        <f>Sales_Data[[#This Row],[Gross_Sales]]-Sales_Data[[#This Row],[Discount_Amount]]</f>
        <v>3887.1529999999998</v>
      </c>
      <c r="T6250">
        <f>Sales_Data[[#This Row],[Net Sales]]-Sales_Data[[#This Row],[Cost]]</f>
        <v>559.12299999999959</v>
      </c>
      <c r="U6250" s="2">
        <f>Sales_Data[[#This Row],[Profit]]/Sales_Data[[#This Row],[Net Sales]]</f>
        <v>0.14383869119635878</v>
      </c>
      <c r="V6250">
        <f>YEAR(Sales_Data[[#This Row],[Order_Date]])</f>
        <v>2025</v>
      </c>
      <c r="W6250" t="str">
        <f>TEXT(Sales_Data[[#This Row],[Order_Date]],"mmm")</f>
        <v>Jul</v>
      </c>
      <c r="X6250">
        <f>MONTH(Sales_Data[[#This Row],[Order_Date]])</f>
        <v>7</v>
      </c>
      <c r="Y6250" t="str">
        <f>"Q"&amp;ROUNDUP(MONTH(Sales_Data[[#This Row],[Order_Date]])/3,0)</f>
        <v>Q3</v>
      </c>
    </row>
    <row r="6251" spans="1:25" x14ac:dyDescent="0.3">
      <c r="A6251" t="s">
        <v>8048</v>
      </c>
      <c r="B6251" s="1">
        <v>45708</v>
      </c>
      <c r="C6251" t="s">
        <v>3694</v>
      </c>
      <c r="D6251" t="s">
        <v>447</v>
      </c>
      <c r="E6251" t="s">
        <v>119</v>
      </c>
      <c r="F6251" t="s">
        <v>184</v>
      </c>
      <c r="G6251" t="s">
        <v>21</v>
      </c>
      <c r="H6251" t="s">
        <v>230</v>
      </c>
      <c r="I6251" t="s">
        <v>328</v>
      </c>
      <c r="J6251">
        <v>2</v>
      </c>
      <c r="K6251">
        <v>8216.83</v>
      </c>
      <c r="L6251">
        <v>0.15</v>
      </c>
      <c r="M6251">
        <v>9269.99</v>
      </c>
      <c r="N6251" t="s">
        <v>70</v>
      </c>
      <c r="O6251" t="s">
        <v>35</v>
      </c>
      <c r="P6251" t="s">
        <v>71</v>
      </c>
      <c r="Q6251">
        <f>Sales_Data[[#This Row],[Quantity]]*Sales_Data[[#This Row],[Unit_Price]]</f>
        <v>16433.66</v>
      </c>
      <c r="R6251">
        <f>Sales_Data[[#This Row],[Gross_Sales]]*Sales_Data[[#This Row],[Discount]]</f>
        <v>2465.049</v>
      </c>
      <c r="S6251">
        <f>Sales_Data[[#This Row],[Gross_Sales]]-Sales_Data[[#This Row],[Discount_Amount]]</f>
        <v>13968.611000000001</v>
      </c>
      <c r="T6251">
        <f>Sales_Data[[#This Row],[Net Sales]]-Sales_Data[[#This Row],[Cost]]</f>
        <v>4698.621000000001</v>
      </c>
      <c r="U6251" s="2">
        <f>Sales_Data[[#This Row],[Profit]]/Sales_Data[[#This Row],[Net Sales]]</f>
        <v>0.33636995117123675</v>
      </c>
      <c r="V6251">
        <f>YEAR(Sales_Data[[#This Row],[Order_Date]])</f>
        <v>2025</v>
      </c>
      <c r="W6251" t="str">
        <f>TEXT(Sales_Data[[#This Row],[Order_Date]],"mmm")</f>
        <v>Feb</v>
      </c>
      <c r="X6251">
        <f>MONTH(Sales_Data[[#This Row],[Order_Date]])</f>
        <v>2</v>
      </c>
      <c r="Y6251" t="str">
        <f>"Q"&amp;ROUNDUP(MONTH(Sales_Data[[#This Row],[Order_Date]])/3,0)</f>
        <v>Q1</v>
      </c>
    </row>
    <row r="6252" spans="1:25" x14ac:dyDescent="0.3">
      <c r="A6252" t="s">
        <v>8049</v>
      </c>
      <c r="B6252" s="1">
        <v>45871</v>
      </c>
      <c r="C6252" t="s">
        <v>1684</v>
      </c>
      <c r="D6252" t="s">
        <v>274</v>
      </c>
      <c r="E6252" t="s">
        <v>119</v>
      </c>
      <c r="F6252" t="s">
        <v>184</v>
      </c>
      <c r="G6252" t="s">
        <v>67</v>
      </c>
      <c r="H6252" t="s">
        <v>88</v>
      </c>
      <c r="I6252" t="s">
        <v>89</v>
      </c>
      <c r="J6252">
        <v>2</v>
      </c>
      <c r="K6252">
        <v>8414.67</v>
      </c>
      <c r="L6252">
        <v>0.05</v>
      </c>
      <c r="M6252">
        <v>13549.4</v>
      </c>
      <c r="N6252" t="s">
        <v>24</v>
      </c>
      <c r="O6252" t="s">
        <v>35</v>
      </c>
      <c r="P6252" t="s">
        <v>71</v>
      </c>
      <c r="Q6252">
        <f>Sales_Data[[#This Row],[Quantity]]*Sales_Data[[#This Row],[Unit_Price]]</f>
        <v>16829.34</v>
      </c>
      <c r="R6252">
        <f>Sales_Data[[#This Row],[Gross_Sales]]*Sales_Data[[#This Row],[Discount]]</f>
        <v>841.4670000000001</v>
      </c>
      <c r="S6252">
        <f>Sales_Data[[#This Row],[Gross_Sales]]-Sales_Data[[#This Row],[Discount_Amount]]</f>
        <v>15987.873</v>
      </c>
      <c r="T6252">
        <f>Sales_Data[[#This Row],[Net Sales]]-Sales_Data[[#This Row],[Cost]]</f>
        <v>2438.473</v>
      </c>
      <c r="U6252" s="2">
        <f>Sales_Data[[#This Row],[Profit]]/Sales_Data[[#This Row],[Net Sales]]</f>
        <v>0.15252016325123424</v>
      </c>
      <c r="V6252">
        <f>YEAR(Sales_Data[[#This Row],[Order_Date]])</f>
        <v>2025</v>
      </c>
      <c r="W6252" t="str">
        <f>TEXT(Sales_Data[[#This Row],[Order_Date]],"mmm")</f>
        <v>Aug</v>
      </c>
      <c r="X6252">
        <f>MONTH(Sales_Data[[#This Row],[Order_Date]])</f>
        <v>8</v>
      </c>
      <c r="Y6252" t="str">
        <f>"Q"&amp;ROUNDUP(MONTH(Sales_Data[[#This Row],[Order_Date]])/3,0)</f>
        <v>Q3</v>
      </c>
    </row>
    <row r="6253" spans="1:25" x14ac:dyDescent="0.3">
      <c r="A6253" t="s">
        <v>8050</v>
      </c>
      <c r="B6253" s="1">
        <v>45808</v>
      </c>
      <c r="C6253" t="s">
        <v>2299</v>
      </c>
      <c r="D6253" t="s">
        <v>175</v>
      </c>
      <c r="E6253" t="s">
        <v>30</v>
      </c>
      <c r="F6253" t="s">
        <v>210</v>
      </c>
      <c r="G6253" t="s">
        <v>21</v>
      </c>
      <c r="H6253" t="s">
        <v>127</v>
      </c>
      <c r="I6253" t="s">
        <v>128</v>
      </c>
      <c r="J6253">
        <v>1</v>
      </c>
      <c r="K6253">
        <v>496.51</v>
      </c>
      <c r="L6253">
        <v>0</v>
      </c>
      <c r="M6253">
        <v>357.29</v>
      </c>
      <c r="N6253" t="s">
        <v>52</v>
      </c>
      <c r="O6253" t="s">
        <v>35</v>
      </c>
      <c r="P6253" t="s">
        <v>44</v>
      </c>
      <c r="Q6253">
        <f>Sales_Data[[#This Row],[Quantity]]*Sales_Data[[#This Row],[Unit_Price]]</f>
        <v>496.51</v>
      </c>
      <c r="R6253">
        <f>Sales_Data[[#This Row],[Gross_Sales]]*Sales_Data[[#This Row],[Discount]]</f>
        <v>0</v>
      </c>
      <c r="S6253">
        <f>Sales_Data[[#This Row],[Gross_Sales]]-Sales_Data[[#This Row],[Discount_Amount]]</f>
        <v>496.51</v>
      </c>
      <c r="T6253">
        <f>Sales_Data[[#This Row],[Net Sales]]-Sales_Data[[#This Row],[Cost]]</f>
        <v>139.21999999999997</v>
      </c>
      <c r="U6253" s="2">
        <f>Sales_Data[[#This Row],[Profit]]/Sales_Data[[#This Row],[Net Sales]]</f>
        <v>0.28039717226239141</v>
      </c>
      <c r="V6253">
        <f>YEAR(Sales_Data[[#This Row],[Order_Date]])</f>
        <v>2025</v>
      </c>
      <c r="W6253" t="str">
        <f>TEXT(Sales_Data[[#This Row],[Order_Date]],"mmm")</f>
        <v>May</v>
      </c>
      <c r="X6253">
        <f>MONTH(Sales_Data[[#This Row],[Order_Date]])</f>
        <v>5</v>
      </c>
      <c r="Y6253" t="str">
        <f>"Q"&amp;ROUNDUP(MONTH(Sales_Data[[#This Row],[Order_Date]])/3,0)</f>
        <v>Q2</v>
      </c>
    </row>
    <row r="6254" spans="1:25" x14ac:dyDescent="0.3">
      <c r="A6254" t="s">
        <v>8051</v>
      </c>
      <c r="B6254" s="1">
        <v>45932</v>
      </c>
      <c r="C6254" t="s">
        <v>411</v>
      </c>
      <c r="D6254" t="s">
        <v>86</v>
      </c>
      <c r="E6254" t="s">
        <v>48</v>
      </c>
      <c r="F6254" t="s">
        <v>152</v>
      </c>
      <c r="G6254" t="s">
        <v>32</v>
      </c>
      <c r="H6254" t="s">
        <v>50</v>
      </c>
      <c r="I6254" t="s">
        <v>51</v>
      </c>
      <c r="J6254">
        <v>2</v>
      </c>
      <c r="K6254">
        <v>39193.81</v>
      </c>
      <c r="L6254">
        <v>0</v>
      </c>
      <c r="M6254">
        <v>49578.27</v>
      </c>
      <c r="N6254" t="s">
        <v>70</v>
      </c>
      <c r="O6254" t="s">
        <v>35</v>
      </c>
      <c r="P6254" t="s">
        <v>71</v>
      </c>
      <c r="Q6254">
        <f>Sales_Data[[#This Row],[Quantity]]*Sales_Data[[#This Row],[Unit_Price]]</f>
        <v>78387.62</v>
      </c>
      <c r="R6254">
        <f>Sales_Data[[#This Row],[Gross_Sales]]*Sales_Data[[#This Row],[Discount]]</f>
        <v>0</v>
      </c>
      <c r="S6254">
        <f>Sales_Data[[#This Row],[Gross_Sales]]-Sales_Data[[#This Row],[Discount_Amount]]</f>
        <v>78387.62</v>
      </c>
      <c r="T6254">
        <f>Sales_Data[[#This Row],[Net Sales]]-Sales_Data[[#This Row],[Cost]]</f>
        <v>28809.35</v>
      </c>
      <c r="U6254" s="2">
        <f>Sales_Data[[#This Row],[Profit]]/Sales_Data[[#This Row],[Net Sales]]</f>
        <v>0.36752423405634715</v>
      </c>
      <c r="V6254">
        <f>YEAR(Sales_Data[[#This Row],[Order_Date]])</f>
        <v>2025</v>
      </c>
      <c r="W6254" t="str">
        <f>TEXT(Sales_Data[[#This Row],[Order_Date]],"mmm")</f>
        <v>Oct</v>
      </c>
      <c r="X6254">
        <f>MONTH(Sales_Data[[#This Row],[Order_Date]])</f>
        <v>10</v>
      </c>
      <c r="Y6254" t="str">
        <f>"Q"&amp;ROUNDUP(MONTH(Sales_Data[[#This Row],[Order_Date]])/3,0)</f>
        <v>Q4</v>
      </c>
    </row>
    <row r="6255" spans="1:25" x14ac:dyDescent="0.3">
      <c r="A6255" t="s">
        <v>8052</v>
      </c>
      <c r="B6255" s="1">
        <v>45995</v>
      </c>
      <c r="C6255" t="s">
        <v>999</v>
      </c>
      <c r="D6255" t="s">
        <v>444</v>
      </c>
      <c r="E6255" t="s">
        <v>48</v>
      </c>
      <c r="F6255" t="s">
        <v>132</v>
      </c>
      <c r="G6255" t="s">
        <v>21</v>
      </c>
      <c r="H6255" t="s">
        <v>127</v>
      </c>
      <c r="I6255" t="s">
        <v>128</v>
      </c>
      <c r="J6255">
        <v>2</v>
      </c>
      <c r="K6255">
        <v>37328.699999999997</v>
      </c>
      <c r="L6255">
        <v>0.05</v>
      </c>
      <c r="M6255">
        <v>55255.05</v>
      </c>
      <c r="N6255" t="s">
        <v>70</v>
      </c>
      <c r="O6255" t="s">
        <v>25</v>
      </c>
      <c r="P6255" t="s">
        <v>26</v>
      </c>
      <c r="Q6255">
        <f>Sales_Data[[#This Row],[Quantity]]*Sales_Data[[#This Row],[Unit_Price]]</f>
        <v>74657.399999999994</v>
      </c>
      <c r="R6255">
        <f>Sales_Data[[#This Row],[Gross_Sales]]*Sales_Data[[#This Row],[Discount]]</f>
        <v>3732.87</v>
      </c>
      <c r="S6255">
        <f>Sales_Data[[#This Row],[Gross_Sales]]-Sales_Data[[#This Row],[Discount_Amount]]</f>
        <v>70924.53</v>
      </c>
      <c r="T6255">
        <f>Sales_Data[[#This Row],[Net Sales]]-Sales_Data[[#This Row],[Cost]]</f>
        <v>15669.479999999996</v>
      </c>
      <c r="U6255" s="2">
        <f>Sales_Data[[#This Row],[Profit]]/Sales_Data[[#This Row],[Net Sales]]</f>
        <v>0.22093174251560069</v>
      </c>
      <c r="V6255">
        <f>YEAR(Sales_Data[[#This Row],[Order_Date]])</f>
        <v>2025</v>
      </c>
      <c r="W6255" t="str">
        <f>TEXT(Sales_Data[[#This Row],[Order_Date]],"mmm")</f>
        <v>Dec</v>
      </c>
      <c r="X6255">
        <f>MONTH(Sales_Data[[#This Row],[Order_Date]])</f>
        <v>12</v>
      </c>
      <c r="Y6255" t="str">
        <f>"Q"&amp;ROUNDUP(MONTH(Sales_Data[[#This Row],[Order_Date]])/3,0)</f>
        <v>Q4</v>
      </c>
    </row>
    <row r="6256" spans="1:25" x14ac:dyDescent="0.3">
      <c r="A6256" t="s">
        <v>8053</v>
      </c>
      <c r="B6256" s="1">
        <v>45733</v>
      </c>
      <c r="C6256" t="s">
        <v>1985</v>
      </c>
      <c r="D6256" t="s">
        <v>266</v>
      </c>
      <c r="E6256" t="s">
        <v>19</v>
      </c>
      <c r="F6256" t="s">
        <v>20</v>
      </c>
      <c r="G6256" t="s">
        <v>21</v>
      </c>
      <c r="H6256" t="s">
        <v>230</v>
      </c>
      <c r="I6256" t="s">
        <v>231</v>
      </c>
      <c r="J6256">
        <v>2</v>
      </c>
      <c r="K6256">
        <v>7456.47</v>
      </c>
      <c r="L6256">
        <v>0</v>
      </c>
      <c r="M6256">
        <v>10678.26</v>
      </c>
      <c r="N6256" t="s">
        <v>70</v>
      </c>
      <c r="O6256" t="s">
        <v>35</v>
      </c>
      <c r="P6256" t="s">
        <v>44</v>
      </c>
      <c r="Q6256">
        <f>Sales_Data[[#This Row],[Quantity]]*Sales_Data[[#This Row],[Unit_Price]]</f>
        <v>14912.94</v>
      </c>
      <c r="R6256">
        <f>Sales_Data[[#This Row],[Gross_Sales]]*Sales_Data[[#This Row],[Discount]]</f>
        <v>0</v>
      </c>
      <c r="S6256">
        <f>Sales_Data[[#This Row],[Gross_Sales]]-Sales_Data[[#This Row],[Discount_Amount]]</f>
        <v>14912.94</v>
      </c>
      <c r="T6256">
        <f>Sales_Data[[#This Row],[Net Sales]]-Sales_Data[[#This Row],[Cost]]</f>
        <v>4234.68</v>
      </c>
      <c r="U6256" s="2">
        <f>Sales_Data[[#This Row],[Profit]]/Sales_Data[[#This Row],[Net Sales]]</f>
        <v>0.28396010444620579</v>
      </c>
      <c r="V6256">
        <f>YEAR(Sales_Data[[#This Row],[Order_Date]])</f>
        <v>2025</v>
      </c>
      <c r="W6256" t="str">
        <f>TEXT(Sales_Data[[#This Row],[Order_Date]],"mmm")</f>
        <v>Mar</v>
      </c>
      <c r="X6256">
        <f>MONTH(Sales_Data[[#This Row],[Order_Date]])</f>
        <v>3</v>
      </c>
      <c r="Y6256" t="str">
        <f>"Q"&amp;ROUNDUP(MONTH(Sales_Data[[#This Row],[Order_Date]])/3,0)</f>
        <v>Q1</v>
      </c>
    </row>
    <row r="6257" spans="1:25" x14ac:dyDescent="0.3">
      <c r="A6257" t="s">
        <v>8054</v>
      </c>
      <c r="B6257" s="1">
        <v>45877</v>
      </c>
      <c r="C6257" t="s">
        <v>3526</v>
      </c>
      <c r="D6257" t="s">
        <v>756</v>
      </c>
      <c r="E6257" t="s">
        <v>119</v>
      </c>
      <c r="F6257" t="s">
        <v>249</v>
      </c>
      <c r="G6257" t="s">
        <v>32</v>
      </c>
      <c r="H6257" t="s">
        <v>33</v>
      </c>
      <c r="I6257" t="s">
        <v>161</v>
      </c>
      <c r="J6257">
        <v>1</v>
      </c>
      <c r="K6257">
        <v>5869.43</v>
      </c>
      <c r="L6257">
        <v>0.05</v>
      </c>
      <c r="M6257">
        <v>3484.98</v>
      </c>
      <c r="N6257" t="s">
        <v>52</v>
      </c>
      <c r="O6257" t="s">
        <v>35</v>
      </c>
      <c r="P6257" t="s">
        <v>71</v>
      </c>
      <c r="Q6257">
        <f>Sales_Data[[#This Row],[Quantity]]*Sales_Data[[#This Row],[Unit_Price]]</f>
        <v>5869.43</v>
      </c>
      <c r="R6257">
        <f>Sales_Data[[#This Row],[Gross_Sales]]*Sales_Data[[#This Row],[Discount]]</f>
        <v>293.47150000000005</v>
      </c>
      <c r="S6257">
        <f>Sales_Data[[#This Row],[Gross_Sales]]-Sales_Data[[#This Row],[Discount_Amount]]</f>
        <v>5575.9585000000006</v>
      </c>
      <c r="T6257">
        <f>Sales_Data[[#This Row],[Net Sales]]-Sales_Data[[#This Row],[Cost]]</f>
        <v>2090.9785000000006</v>
      </c>
      <c r="U6257" s="2">
        <f>Sales_Data[[#This Row],[Profit]]/Sales_Data[[#This Row],[Net Sales]]</f>
        <v>0.37499893516065452</v>
      </c>
      <c r="V6257">
        <f>YEAR(Sales_Data[[#This Row],[Order_Date]])</f>
        <v>2025</v>
      </c>
      <c r="W6257" t="str">
        <f>TEXT(Sales_Data[[#This Row],[Order_Date]],"mmm")</f>
        <v>Aug</v>
      </c>
      <c r="X6257">
        <f>MONTH(Sales_Data[[#This Row],[Order_Date]])</f>
        <v>8</v>
      </c>
      <c r="Y6257" t="str">
        <f>"Q"&amp;ROUNDUP(MONTH(Sales_Data[[#This Row],[Order_Date]])/3,0)</f>
        <v>Q3</v>
      </c>
    </row>
    <row r="6258" spans="1:25" x14ac:dyDescent="0.3">
      <c r="A6258" t="s">
        <v>8055</v>
      </c>
      <c r="B6258" s="1">
        <v>46005</v>
      </c>
      <c r="C6258" t="s">
        <v>2019</v>
      </c>
      <c r="D6258" t="s">
        <v>18</v>
      </c>
      <c r="E6258" t="s">
        <v>30</v>
      </c>
      <c r="F6258" t="s">
        <v>156</v>
      </c>
      <c r="G6258" t="s">
        <v>75</v>
      </c>
      <c r="H6258" t="s">
        <v>185</v>
      </c>
      <c r="I6258" t="s">
        <v>261</v>
      </c>
      <c r="J6258">
        <v>2</v>
      </c>
      <c r="K6258">
        <v>4750</v>
      </c>
      <c r="L6258">
        <v>0.05</v>
      </c>
      <c r="M6258">
        <v>5949.23</v>
      </c>
      <c r="N6258" t="s">
        <v>24</v>
      </c>
      <c r="O6258" t="s">
        <v>25</v>
      </c>
      <c r="P6258" t="s">
        <v>44</v>
      </c>
      <c r="Q6258">
        <f>Sales_Data[[#This Row],[Quantity]]*Sales_Data[[#This Row],[Unit_Price]]</f>
        <v>9500</v>
      </c>
      <c r="R6258">
        <f>Sales_Data[[#This Row],[Gross_Sales]]*Sales_Data[[#This Row],[Discount]]</f>
        <v>475</v>
      </c>
      <c r="S6258">
        <f>Sales_Data[[#This Row],[Gross_Sales]]-Sales_Data[[#This Row],[Discount_Amount]]</f>
        <v>9025</v>
      </c>
      <c r="T6258">
        <f>Sales_Data[[#This Row],[Net Sales]]-Sales_Data[[#This Row],[Cost]]</f>
        <v>3075.7700000000004</v>
      </c>
      <c r="U6258" s="2">
        <f>Sales_Data[[#This Row],[Profit]]/Sales_Data[[#This Row],[Net Sales]]</f>
        <v>0.34080554016620501</v>
      </c>
      <c r="V6258">
        <f>YEAR(Sales_Data[[#This Row],[Order_Date]])</f>
        <v>2025</v>
      </c>
      <c r="W6258" t="str">
        <f>TEXT(Sales_Data[[#This Row],[Order_Date]],"mmm")</f>
        <v>Dec</v>
      </c>
      <c r="X6258">
        <f>MONTH(Sales_Data[[#This Row],[Order_Date]])</f>
        <v>12</v>
      </c>
      <c r="Y6258" t="str">
        <f>"Q"&amp;ROUNDUP(MONTH(Sales_Data[[#This Row],[Order_Date]])/3,0)</f>
        <v>Q4</v>
      </c>
    </row>
    <row r="6259" spans="1:25" x14ac:dyDescent="0.3">
      <c r="A6259" t="s">
        <v>8056</v>
      </c>
      <c r="B6259" s="1">
        <v>45844</v>
      </c>
      <c r="C6259" t="s">
        <v>3192</v>
      </c>
      <c r="D6259" t="s">
        <v>615</v>
      </c>
      <c r="E6259" t="s">
        <v>119</v>
      </c>
      <c r="F6259" t="s">
        <v>184</v>
      </c>
      <c r="G6259" t="s">
        <v>41</v>
      </c>
      <c r="H6259" t="s">
        <v>147</v>
      </c>
      <c r="I6259" t="s">
        <v>369</v>
      </c>
      <c r="J6259">
        <v>2</v>
      </c>
      <c r="K6259">
        <v>1947.17</v>
      </c>
      <c r="L6259">
        <v>0.05</v>
      </c>
      <c r="M6259">
        <v>2732.33</v>
      </c>
      <c r="N6259" t="s">
        <v>52</v>
      </c>
      <c r="O6259" t="s">
        <v>25</v>
      </c>
      <c r="P6259" t="s">
        <v>71</v>
      </c>
      <c r="Q6259">
        <f>Sales_Data[[#This Row],[Quantity]]*Sales_Data[[#This Row],[Unit_Price]]</f>
        <v>3894.34</v>
      </c>
      <c r="R6259">
        <f>Sales_Data[[#This Row],[Gross_Sales]]*Sales_Data[[#This Row],[Discount]]</f>
        <v>194.71700000000001</v>
      </c>
      <c r="S6259">
        <f>Sales_Data[[#This Row],[Gross_Sales]]-Sales_Data[[#This Row],[Discount_Amount]]</f>
        <v>3699.623</v>
      </c>
      <c r="T6259">
        <f>Sales_Data[[#This Row],[Net Sales]]-Sales_Data[[#This Row],[Cost]]</f>
        <v>967.29300000000012</v>
      </c>
      <c r="U6259" s="2">
        <f>Sales_Data[[#This Row],[Profit]]/Sales_Data[[#This Row],[Net Sales]]</f>
        <v>0.26145718090735193</v>
      </c>
      <c r="V6259">
        <f>YEAR(Sales_Data[[#This Row],[Order_Date]])</f>
        <v>2025</v>
      </c>
      <c r="W6259" t="str">
        <f>TEXT(Sales_Data[[#This Row],[Order_Date]],"mmm")</f>
        <v>Jul</v>
      </c>
      <c r="X6259">
        <f>MONTH(Sales_Data[[#This Row],[Order_Date]])</f>
        <v>7</v>
      </c>
      <c r="Y6259" t="str">
        <f>"Q"&amp;ROUNDUP(MONTH(Sales_Data[[#This Row],[Order_Date]])/3,0)</f>
        <v>Q3</v>
      </c>
    </row>
    <row r="6260" spans="1:25" x14ac:dyDescent="0.3">
      <c r="A6260" t="s">
        <v>8057</v>
      </c>
      <c r="B6260" s="1">
        <v>45946</v>
      </c>
      <c r="C6260" t="s">
        <v>1940</v>
      </c>
      <c r="D6260" t="s">
        <v>723</v>
      </c>
      <c r="E6260" t="s">
        <v>39</v>
      </c>
      <c r="F6260" t="s">
        <v>202</v>
      </c>
      <c r="G6260" t="s">
        <v>67</v>
      </c>
      <c r="H6260" t="s">
        <v>68</v>
      </c>
      <c r="I6260" t="s">
        <v>97</v>
      </c>
      <c r="J6260">
        <v>2</v>
      </c>
      <c r="K6260">
        <v>1194.71</v>
      </c>
      <c r="L6260">
        <v>0</v>
      </c>
      <c r="M6260">
        <v>1886.67</v>
      </c>
      <c r="N6260" t="s">
        <v>52</v>
      </c>
      <c r="O6260" t="s">
        <v>35</v>
      </c>
      <c r="P6260" t="s">
        <v>71</v>
      </c>
      <c r="Q6260">
        <f>Sales_Data[[#This Row],[Quantity]]*Sales_Data[[#This Row],[Unit_Price]]</f>
        <v>2389.42</v>
      </c>
      <c r="R6260">
        <f>Sales_Data[[#This Row],[Gross_Sales]]*Sales_Data[[#This Row],[Discount]]</f>
        <v>0</v>
      </c>
      <c r="S6260">
        <f>Sales_Data[[#This Row],[Gross_Sales]]-Sales_Data[[#This Row],[Discount_Amount]]</f>
        <v>2389.42</v>
      </c>
      <c r="T6260">
        <f>Sales_Data[[#This Row],[Net Sales]]-Sales_Data[[#This Row],[Cost]]</f>
        <v>502.75</v>
      </c>
      <c r="U6260" s="2">
        <f>Sales_Data[[#This Row],[Profit]]/Sales_Data[[#This Row],[Net Sales]]</f>
        <v>0.2104067095780566</v>
      </c>
      <c r="V6260">
        <f>YEAR(Sales_Data[[#This Row],[Order_Date]])</f>
        <v>2025</v>
      </c>
      <c r="W6260" t="str">
        <f>TEXT(Sales_Data[[#This Row],[Order_Date]],"mmm")</f>
        <v>Oct</v>
      </c>
      <c r="X6260">
        <f>MONTH(Sales_Data[[#This Row],[Order_Date]])</f>
        <v>10</v>
      </c>
      <c r="Y6260" t="str">
        <f>"Q"&amp;ROUNDUP(MONTH(Sales_Data[[#This Row],[Order_Date]])/3,0)</f>
        <v>Q4</v>
      </c>
    </row>
    <row r="6261" spans="1:25" x14ac:dyDescent="0.3">
      <c r="A6261" t="s">
        <v>8058</v>
      </c>
      <c r="B6261" s="1">
        <v>45685</v>
      </c>
      <c r="C6261" t="s">
        <v>2610</v>
      </c>
      <c r="D6261" t="s">
        <v>310</v>
      </c>
      <c r="E6261" t="s">
        <v>48</v>
      </c>
      <c r="F6261" t="s">
        <v>132</v>
      </c>
      <c r="G6261" t="s">
        <v>75</v>
      </c>
      <c r="H6261" t="s">
        <v>114</v>
      </c>
      <c r="I6261" t="s">
        <v>115</v>
      </c>
      <c r="J6261">
        <v>3</v>
      </c>
      <c r="K6261">
        <v>3620.3</v>
      </c>
      <c r="L6261">
        <v>0.15</v>
      </c>
      <c r="M6261">
        <v>5802.52</v>
      </c>
      <c r="N6261" t="s">
        <v>70</v>
      </c>
      <c r="O6261" t="s">
        <v>25</v>
      </c>
      <c r="P6261" t="s">
        <v>26</v>
      </c>
      <c r="Q6261">
        <f>Sales_Data[[#This Row],[Quantity]]*Sales_Data[[#This Row],[Unit_Price]]</f>
        <v>10860.900000000001</v>
      </c>
      <c r="R6261">
        <f>Sales_Data[[#This Row],[Gross_Sales]]*Sales_Data[[#This Row],[Discount]]</f>
        <v>1629.1350000000002</v>
      </c>
      <c r="S6261">
        <f>Sales_Data[[#This Row],[Gross_Sales]]-Sales_Data[[#This Row],[Discount_Amount]]</f>
        <v>9231.7650000000012</v>
      </c>
      <c r="T6261">
        <f>Sales_Data[[#This Row],[Net Sales]]-Sales_Data[[#This Row],[Cost]]</f>
        <v>3429.2450000000008</v>
      </c>
      <c r="U6261" s="2">
        <f>Sales_Data[[#This Row],[Profit]]/Sales_Data[[#This Row],[Net Sales]]</f>
        <v>0.37146147026056237</v>
      </c>
      <c r="V6261">
        <f>YEAR(Sales_Data[[#This Row],[Order_Date]])</f>
        <v>2025</v>
      </c>
      <c r="W6261" t="str">
        <f>TEXT(Sales_Data[[#This Row],[Order_Date]],"mmm")</f>
        <v>Jan</v>
      </c>
      <c r="X6261">
        <f>MONTH(Sales_Data[[#This Row],[Order_Date]])</f>
        <v>1</v>
      </c>
      <c r="Y6261" t="str">
        <f>"Q"&amp;ROUNDUP(MONTH(Sales_Data[[#This Row],[Order_Date]])/3,0)</f>
        <v>Q1</v>
      </c>
    </row>
    <row r="6262" spans="1:25" x14ac:dyDescent="0.3">
      <c r="A6262" t="s">
        <v>8059</v>
      </c>
      <c r="B6262" s="1">
        <v>45837</v>
      </c>
      <c r="C6262" t="s">
        <v>1437</v>
      </c>
      <c r="D6262" t="s">
        <v>238</v>
      </c>
      <c r="E6262" t="s">
        <v>48</v>
      </c>
      <c r="F6262" t="s">
        <v>152</v>
      </c>
      <c r="G6262" t="s">
        <v>21</v>
      </c>
      <c r="H6262" t="s">
        <v>22</v>
      </c>
      <c r="I6262" t="s">
        <v>62</v>
      </c>
      <c r="J6262">
        <v>1</v>
      </c>
      <c r="K6262">
        <v>24603.42</v>
      </c>
      <c r="L6262">
        <v>0.1</v>
      </c>
      <c r="M6262">
        <v>16726.939999999999</v>
      </c>
      <c r="N6262" t="s">
        <v>70</v>
      </c>
      <c r="O6262" t="s">
        <v>25</v>
      </c>
      <c r="P6262" t="s">
        <v>44</v>
      </c>
      <c r="Q6262">
        <f>Sales_Data[[#This Row],[Quantity]]*Sales_Data[[#This Row],[Unit_Price]]</f>
        <v>24603.42</v>
      </c>
      <c r="R6262">
        <f>Sales_Data[[#This Row],[Gross_Sales]]*Sales_Data[[#This Row],[Discount]]</f>
        <v>2460.3420000000001</v>
      </c>
      <c r="S6262">
        <f>Sales_Data[[#This Row],[Gross_Sales]]-Sales_Data[[#This Row],[Discount_Amount]]</f>
        <v>22143.077999999998</v>
      </c>
      <c r="T6262">
        <f>Sales_Data[[#This Row],[Net Sales]]-Sales_Data[[#This Row],[Cost]]</f>
        <v>5416.137999999999</v>
      </c>
      <c r="U6262" s="2">
        <f>Sales_Data[[#This Row],[Profit]]/Sales_Data[[#This Row],[Net Sales]]</f>
        <v>0.24459734098394087</v>
      </c>
      <c r="V6262">
        <f>YEAR(Sales_Data[[#This Row],[Order_Date]])</f>
        <v>2025</v>
      </c>
      <c r="W6262" t="str">
        <f>TEXT(Sales_Data[[#This Row],[Order_Date]],"mmm")</f>
        <v>Jun</v>
      </c>
      <c r="X6262">
        <f>MONTH(Sales_Data[[#This Row],[Order_Date]])</f>
        <v>6</v>
      </c>
      <c r="Y6262" t="str">
        <f>"Q"&amp;ROUNDUP(MONTH(Sales_Data[[#This Row],[Order_Date]])/3,0)</f>
        <v>Q2</v>
      </c>
    </row>
    <row r="6263" spans="1:25" x14ac:dyDescent="0.3">
      <c r="A6263" t="s">
        <v>8060</v>
      </c>
      <c r="B6263" s="1">
        <v>45910</v>
      </c>
      <c r="C6263" t="s">
        <v>3647</v>
      </c>
      <c r="D6263" t="s">
        <v>229</v>
      </c>
      <c r="E6263" t="s">
        <v>48</v>
      </c>
      <c r="F6263" t="s">
        <v>152</v>
      </c>
      <c r="G6263" t="s">
        <v>67</v>
      </c>
      <c r="H6263" t="s">
        <v>88</v>
      </c>
      <c r="I6263" t="s">
        <v>89</v>
      </c>
      <c r="J6263">
        <v>1</v>
      </c>
      <c r="K6263">
        <v>22939.41</v>
      </c>
      <c r="L6263">
        <v>0.1</v>
      </c>
      <c r="M6263">
        <v>13052.86</v>
      </c>
      <c r="N6263" t="s">
        <v>52</v>
      </c>
      <c r="O6263" t="s">
        <v>53</v>
      </c>
      <c r="P6263" t="s">
        <v>44</v>
      </c>
      <c r="Q6263">
        <f>Sales_Data[[#This Row],[Quantity]]*Sales_Data[[#This Row],[Unit_Price]]</f>
        <v>22939.41</v>
      </c>
      <c r="R6263">
        <f>Sales_Data[[#This Row],[Gross_Sales]]*Sales_Data[[#This Row],[Discount]]</f>
        <v>2293.9410000000003</v>
      </c>
      <c r="S6263">
        <f>Sales_Data[[#This Row],[Gross_Sales]]-Sales_Data[[#This Row],[Discount_Amount]]</f>
        <v>20645.469000000001</v>
      </c>
      <c r="T6263">
        <f>Sales_Data[[#This Row],[Net Sales]]-Sales_Data[[#This Row],[Cost]]</f>
        <v>7592.6090000000004</v>
      </c>
      <c r="U6263" s="2">
        <f>Sales_Data[[#This Row],[Profit]]/Sales_Data[[#This Row],[Net Sales]]</f>
        <v>0.3677615170670136</v>
      </c>
      <c r="V6263">
        <f>YEAR(Sales_Data[[#This Row],[Order_Date]])</f>
        <v>2025</v>
      </c>
      <c r="W6263" t="str">
        <f>TEXT(Sales_Data[[#This Row],[Order_Date]],"mmm")</f>
        <v>Sep</v>
      </c>
      <c r="X6263">
        <f>MONTH(Sales_Data[[#This Row],[Order_Date]])</f>
        <v>9</v>
      </c>
      <c r="Y6263" t="str">
        <f>"Q"&amp;ROUNDUP(MONTH(Sales_Data[[#This Row],[Order_Date]])/3,0)</f>
        <v>Q3</v>
      </c>
    </row>
    <row r="6264" spans="1:25" x14ac:dyDescent="0.3">
      <c r="A6264" t="s">
        <v>8061</v>
      </c>
      <c r="B6264" s="1">
        <v>45783</v>
      </c>
      <c r="C6264" t="s">
        <v>2794</v>
      </c>
      <c r="D6264" t="s">
        <v>419</v>
      </c>
      <c r="E6264" t="s">
        <v>39</v>
      </c>
      <c r="F6264" t="s">
        <v>40</v>
      </c>
      <c r="G6264" t="s">
        <v>75</v>
      </c>
      <c r="H6264" t="s">
        <v>185</v>
      </c>
      <c r="I6264" t="s">
        <v>186</v>
      </c>
      <c r="J6264">
        <v>1</v>
      </c>
      <c r="K6264">
        <v>3243.41</v>
      </c>
      <c r="L6264">
        <v>0.1</v>
      </c>
      <c r="M6264">
        <v>2494.6999999999998</v>
      </c>
      <c r="N6264" t="s">
        <v>52</v>
      </c>
      <c r="O6264" t="s">
        <v>35</v>
      </c>
      <c r="P6264" t="s">
        <v>44</v>
      </c>
      <c r="Q6264">
        <f>Sales_Data[[#This Row],[Quantity]]*Sales_Data[[#This Row],[Unit_Price]]</f>
        <v>3243.41</v>
      </c>
      <c r="R6264">
        <f>Sales_Data[[#This Row],[Gross_Sales]]*Sales_Data[[#This Row],[Discount]]</f>
        <v>324.34100000000001</v>
      </c>
      <c r="S6264">
        <f>Sales_Data[[#This Row],[Gross_Sales]]-Sales_Data[[#This Row],[Discount_Amount]]</f>
        <v>2919.069</v>
      </c>
      <c r="T6264">
        <f>Sales_Data[[#This Row],[Net Sales]]-Sales_Data[[#This Row],[Cost]]</f>
        <v>424.36900000000014</v>
      </c>
      <c r="U6264" s="2">
        <f>Sales_Data[[#This Row],[Profit]]/Sales_Data[[#This Row],[Net Sales]]</f>
        <v>0.14537820106342131</v>
      </c>
      <c r="V6264">
        <f>YEAR(Sales_Data[[#This Row],[Order_Date]])</f>
        <v>2025</v>
      </c>
      <c r="W6264" t="str">
        <f>TEXT(Sales_Data[[#This Row],[Order_Date]],"mmm")</f>
        <v>May</v>
      </c>
      <c r="X6264">
        <f>MONTH(Sales_Data[[#This Row],[Order_Date]])</f>
        <v>5</v>
      </c>
      <c r="Y6264" t="str">
        <f>"Q"&amp;ROUNDUP(MONTH(Sales_Data[[#This Row],[Order_Date]])/3,0)</f>
        <v>Q2</v>
      </c>
    </row>
    <row r="6265" spans="1:25" x14ac:dyDescent="0.3">
      <c r="A6265" t="s">
        <v>8062</v>
      </c>
      <c r="B6265" s="1">
        <v>45834</v>
      </c>
      <c r="C6265" t="s">
        <v>848</v>
      </c>
      <c r="D6265" t="s">
        <v>168</v>
      </c>
      <c r="E6265" t="s">
        <v>48</v>
      </c>
      <c r="F6265" t="s">
        <v>164</v>
      </c>
      <c r="G6265" t="s">
        <v>75</v>
      </c>
      <c r="H6265" t="s">
        <v>76</v>
      </c>
      <c r="I6265" t="s">
        <v>77</v>
      </c>
      <c r="J6265">
        <v>1</v>
      </c>
      <c r="K6265">
        <v>33460.19</v>
      </c>
      <c r="L6265">
        <v>0.05</v>
      </c>
      <c r="M6265">
        <v>25551.26</v>
      </c>
      <c r="N6265" t="s">
        <v>24</v>
      </c>
      <c r="O6265" t="s">
        <v>35</v>
      </c>
      <c r="P6265" t="s">
        <v>71</v>
      </c>
      <c r="Q6265">
        <f>Sales_Data[[#This Row],[Quantity]]*Sales_Data[[#This Row],[Unit_Price]]</f>
        <v>33460.19</v>
      </c>
      <c r="R6265">
        <f>Sales_Data[[#This Row],[Gross_Sales]]*Sales_Data[[#This Row],[Discount]]</f>
        <v>1673.0095000000001</v>
      </c>
      <c r="S6265">
        <f>Sales_Data[[#This Row],[Gross_Sales]]-Sales_Data[[#This Row],[Discount_Amount]]</f>
        <v>31787.180500000002</v>
      </c>
      <c r="T6265">
        <f>Sales_Data[[#This Row],[Net Sales]]-Sales_Data[[#This Row],[Cost]]</f>
        <v>6235.9205000000038</v>
      </c>
      <c r="U6265" s="2">
        <f>Sales_Data[[#This Row],[Profit]]/Sales_Data[[#This Row],[Net Sales]]</f>
        <v>0.19617721364120366</v>
      </c>
      <c r="V6265">
        <f>YEAR(Sales_Data[[#This Row],[Order_Date]])</f>
        <v>2025</v>
      </c>
      <c r="W6265" t="str">
        <f>TEXT(Sales_Data[[#This Row],[Order_Date]],"mmm")</f>
        <v>Jun</v>
      </c>
      <c r="X6265">
        <f>MONTH(Sales_Data[[#This Row],[Order_Date]])</f>
        <v>6</v>
      </c>
      <c r="Y6265" t="str">
        <f>"Q"&amp;ROUNDUP(MONTH(Sales_Data[[#This Row],[Order_Date]])/3,0)</f>
        <v>Q2</v>
      </c>
    </row>
    <row r="6266" spans="1:25" x14ac:dyDescent="0.3">
      <c r="A6266" t="s">
        <v>8063</v>
      </c>
      <c r="B6266" s="1">
        <v>45694</v>
      </c>
      <c r="C6266" t="s">
        <v>2976</v>
      </c>
      <c r="D6266" t="s">
        <v>244</v>
      </c>
      <c r="E6266" t="s">
        <v>30</v>
      </c>
      <c r="F6266" t="s">
        <v>31</v>
      </c>
      <c r="G6266" t="s">
        <v>67</v>
      </c>
      <c r="H6266" t="s">
        <v>68</v>
      </c>
      <c r="I6266" t="s">
        <v>69</v>
      </c>
      <c r="J6266">
        <v>1</v>
      </c>
      <c r="K6266">
        <v>3849.66</v>
      </c>
      <c r="L6266">
        <v>0.1</v>
      </c>
      <c r="M6266">
        <v>2223.7199999999998</v>
      </c>
      <c r="N6266" t="s">
        <v>70</v>
      </c>
      <c r="O6266" t="s">
        <v>53</v>
      </c>
      <c r="P6266" t="s">
        <v>44</v>
      </c>
      <c r="Q6266">
        <f>Sales_Data[[#This Row],[Quantity]]*Sales_Data[[#This Row],[Unit_Price]]</f>
        <v>3849.66</v>
      </c>
      <c r="R6266">
        <f>Sales_Data[[#This Row],[Gross_Sales]]*Sales_Data[[#This Row],[Discount]]</f>
        <v>384.96600000000001</v>
      </c>
      <c r="S6266">
        <f>Sales_Data[[#This Row],[Gross_Sales]]-Sales_Data[[#This Row],[Discount_Amount]]</f>
        <v>3464.694</v>
      </c>
      <c r="T6266">
        <f>Sales_Data[[#This Row],[Net Sales]]-Sales_Data[[#This Row],[Cost]]</f>
        <v>1240.9740000000002</v>
      </c>
      <c r="U6266" s="2">
        <f>Sales_Data[[#This Row],[Profit]]/Sales_Data[[#This Row],[Net Sales]]</f>
        <v>0.3581770857686134</v>
      </c>
      <c r="V6266">
        <f>YEAR(Sales_Data[[#This Row],[Order_Date]])</f>
        <v>2025</v>
      </c>
      <c r="W6266" t="str">
        <f>TEXT(Sales_Data[[#This Row],[Order_Date]],"mmm")</f>
        <v>Feb</v>
      </c>
      <c r="X6266">
        <f>MONTH(Sales_Data[[#This Row],[Order_Date]])</f>
        <v>2</v>
      </c>
      <c r="Y6266" t="str">
        <f>"Q"&amp;ROUNDUP(MONTH(Sales_Data[[#This Row],[Order_Date]])/3,0)</f>
        <v>Q1</v>
      </c>
    </row>
    <row r="6267" spans="1:25" x14ac:dyDescent="0.3">
      <c r="A6267" t="s">
        <v>8064</v>
      </c>
      <c r="B6267" s="1">
        <v>45756</v>
      </c>
      <c r="C6267" t="s">
        <v>353</v>
      </c>
      <c r="D6267" t="s">
        <v>1122</v>
      </c>
      <c r="E6267" t="s">
        <v>39</v>
      </c>
      <c r="F6267" t="s">
        <v>40</v>
      </c>
      <c r="G6267" t="s">
        <v>41</v>
      </c>
      <c r="H6267" t="s">
        <v>102</v>
      </c>
      <c r="I6267" t="s">
        <v>388</v>
      </c>
      <c r="J6267">
        <v>3</v>
      </c>
      <c r="K6267">
        <v>2987.95</v>
      </c>
      <c r="L6267">
        <v>0.15</v>
      </c>
      <c r="M6267">
        <v>5729.61</v>
      </c>
      <c r="N6267" t="s">
        <v>109</v>
      </c>
      <c r="O6267" t="s">
        <v>35</v>
      </c>
      <c r="P6267" t="s">
        <v>44</v>
      </c>
      <c r="Q6267">
        <f>Sales_Data[[#This Row],[Quantity]]*Sales_Data[[#This Row],[Unit_Price]]</f>
        <v>8963.8499999999985</v>
      </c>
      <c r="R6267">
        <f>Sales_Data[[#This Row],[Gross_Sales]]*Sales_Data[[#This Row],[Discount]]</f>
        <v>1344.5774999999996</v>
      </c>
      <c r="S6267">
        <f>Sales_Data[[#This Row],[Gross_Sales]]-Sales_Data[[#This Row],[Discount_Amount]]</f>
        <v>7619.2724999999991</v>
      </c>
      <c r="T6267">
        <f>Sales_Data[[#This Row],[Net Sales]]-Sales_Data[[#This Row],[Cost]]</f>
        <v>1889.6624999999995</v>
      </c>
      <c r="U6267" s="2">
        <f>Sales_Data[[#This Row],[Profit]]/Sales_Data[[#This Row],[Net Sales]]</f>
        <v>0.24801088292878351</v>
      </c>
      <c r="V6267">
        <f>YEAR(Sales_Data[[#This Row],[Order_Date]])</f>
        <v>2025</v>
      </c>
      <c r="W6267" t="str">
        <f>TEXT(Sales_Data[[#This Row],[Order_Date]],"mmm")</f>
        <v>Apr</v>
      </c>
      <c r="X6267">
        <f>MONTH(Sales_Data[[#This Row],[Order_Date]])</f>
        <v>4</v>
      </c>
      <c r="Y6267" t="str">
        <f>"Q"&amp;ROUNDUP(MONTH(Sales_Data[[#This Row],[Order_Date]])/3,0)</f>
        <v>Q2</v>
      </c>
    </row>
    <row r="6268" spans="1:25" x14ac:dyDescent="0.3">
      <c r="A6268" t="s">
        <v>8065</v>
      </c>
      <c r="B6268" s="1">
        <v>45755</v>
      </c>
      <c r="C6268" t="s">
        <v>4046</v>
      </c>
      <c r="D6268" t="s">
        <v>131</v>
      </c>
      <c r="E6268" t="s">
        <v>19</v>
      </c>
      <c r="F6268" t="s">
        <v>66</v>
      </c>
      <c r="G6268" t="s">
        <v>75</v>
      </c>
      <c r="H6268" t="s">
        <v>256</v>
      </c>
      <c r="I6268" t="s">
        <v>334</v>
      </c>
      <c r="J6268">
        <v>3</v>
      </c>
      <c r="K6268">
        <v>6419.61</v>
      </c>
      <c r="L6268">
        <v>0</v>
      </c>
      <c r="M6268">
        <v>15621.38</v>
      </c>
      <c r="N6268" t="s">
        <v>109</v>
      </c>
      <c r="O6268" t="s">
        <v>35</v>
      </c>
      <c r="P6268" t="s">
        <v>26</v>
      </c>
      <c r="Q6268">
        <f>Sales_Data[[#This Row],[Quantity]]*Sales_Data[[#This Row],[Unit_Price]]</f>
        <v>19258.829999999998</v>
      </c>
      <c r="R6268">
        <f>Sales_Data[[#This Row],[Gross_Sales]]*Sales_Data[[#This Row],[Discount]]</f>
        <v>0</v>
      </c>
      <c r="S6268">
        <f>Sales_Data[[#This Row],[Gross_Sales]]-Sales_Data[[#This Row],[Discount_Amount]]</f>
        <v>19258.829999999998</v>
      </c>
      <c r="T6268">
        <f>Sales_Data[[#This Row],[Net Sales]]-Sales_Data[[#This Row],[Cost]]</f>
        <v>3637.4499999999989</v>
      </c>
      <c r="U6268" s="2">
        <f>Sales_Data[[#This Row],[Profit]]/Sales_Data[[#This Row],[Net Sales]]</f>
        <v>0.18887180581582574</v>
      </c>
      <c r="V6268">
        <f>YEAR(Sales_Data[[#This Row],[Order_Date]])</f>
        <v>2025</v>
      </c>
      <c r="W6268" t="str">
        <f>TEXT(Sales_Data[[#This Row],[Order_Date]],"mmm")</f>
        <v>Apr</v>
      </c>
      <c r="X6268">
        <f>MONTH(Sales_Data[[#This Row],[Order_Date]])</f>
        <v>4</v>
      </c>
      <c r="Y6268" t="str">
        <f>"Q"&amp;ROUNDUP(MONTH(Sales_Data[[#This Row],[Order_Date]])/3,0)</f>
        <v>Q2</v>
      </c>
    </row>
    <row r="6269" spans="1:25" x14ac:dyDescent="0.3">
      <c r="A6269" t="s">
        <v>8066</v>
      </c>
      <c r="B6269" s="1">
        <v>45784</v>
      </c>
      <c r="C6269" t="s">
        <v>3599</v>
      </c>
      <c r="D6269" t="s">
        <v>1055</v>
      </c>
      <c r="E6269" t="s">
        <v>48</v>
      </c>
      <c r="F6269" t="s">
        <v>152</v>
      </c>
      <c r="G6269" t="s">
        <v>75</v>
      </c>
      <c r="H6269" t="s">
        <v>76</v>
      </c>
      <c r="I6269" t="s">
        <v>77</v>
      </c>
      <c r="J6269">
        <v>1</v>
      </c>
      <c r="K6269">
        <v>54006.81</v>
      </c>
      <c r="L6269">
        <v>0</v>
      </c>
      <c r="M6269">
        <v>37527.75</v>
      </c>
      <c r="N6269" t="s">
        <v>24</v>
      </c>
      <c r="O6269" t="s">
        <v>25</v>
      </c>
      <c r="P6269" t="s">
        <v>44</v>
      </c>
      <c r="Q6269">
        <f>Sales_Data[[#This Row],[Quantity]]*Sales_Data[[#This Row],[Unit_Price]]</f>
        <v>54006.81</v>
      </c>
      <c r="R6269">
        <f>Sales_Data[[#This Row],[Gross_Sales]]*Sales_Data[[#This Row],[Discount]]</f>
        <v>0</v>
      </c>
      <c r="S6269">
        <f>Sales_Data[[#This Row],[Gross_Sales]]-Sales_Data[[#This Row],[Discount_Amount]]</f>
        <v>54006.81</v>
      </c>
      <c r="T6269">
        <f>Sales_Data[[#This Row],[Net Sales]]-Sales_Data[[#This Row],[Cost]]</f>
        <v>16479.059999999998</v>
      </c>
      <c r="U6269" s="2">
        <f>Sales_Data[[#This Row],[Profit]]/Sales_Data[[#This Row],[Net Sales]]</f>
        <v>0.30512929758302698</v>
      </c>
      <c r="V6269">
        <f>YEAR(Sales_Data[[#This Row],[Order_Date]])</f>
        <v>2025</v>
      </c>
      <c r="W6269" t="str">
        <f>TEXT(Sales_Data[[#This Row],[Order_Date]],"mmm")</f>
        <v>May</v>
      </c>
      <c r="X6269">
        <f>MONTH(Sales_Data[[#This Row],[Order_Date]])</f>
        <v>5</v>
      </c>
      <c r="Y6269" t="str">
        <f>"Q"&amp;ROUNDUP(MONTH(Sales_Data[[#This Row],[Order_Date]])/3,0)</f>
        <v>Q2</v>
      </c>
    </row>
    <row r="6270" spans="1:25" x14ac:dyDescent="0.3">
      <c r="A6270" t="s">
        <v>8067</v>
      </c>
      <c r="B6270" s="1">
        <v>45825</v>
      </c>
      <c r="C6270" t="s">
        <v>2661</v>
      </c>
      <c r="D6270" t="s">
        <v>95</v>
      </c>
      <c r="E6270" t="s">
        <v>48</v>
      </c>
      <c r="F6270" t="s">
        <v>152</v>
      </c>
      <c r="G6270" t="s">
        <v>21</v>
      </c>
      <c r="H6270" t="s">
        <v>22</v>
      </c>
      <c r="I6270" t="s">
        <v>62</v>
      </c>
      <c r="J6270">
        <v>1</v>
      </c>
      <c r="K6270">
        <v>55462.09</v>
      </c>
      <c r="L6270">
        <v>0.1</v>
      </c>
      <c r="M6270">
        <v>33384.959999999999</v>
      </c>
      <c r="N6270" t="s">
        <v>109</v>
      </c>
      <c r="O6270" t="s">
        <v>35</v>
      </c>
      <c r="P6270" t="s">
        <v>44</v>
      </c>
      <c r="Q6270">
        <f>Sales_Data[[#This Row],[Quantity]]*Sales_Data[[#This Row],[Unit_Price]]</f>
        <v>55462.09</v>
      </c>
      <c r="R6270">
        <f>Sales_Data[[#This Row],[Gross_Sales]]*Sales_Data[[#This Row],[Discount]]</f>
        <v>5546.2089999999998</v>
      </c>
      <c r="S6270">
        <f>Sales_Data[[#This Row],[Gross_Sales]]-Sales_Data[[#This Row],[Discount_Amount]]</f>
        <v>49915.880999999994</v>
      </c>
      <c r="T6270">
        <f>Sales_Data[[#This Row],[Net Sales]]-Sales_Data[[#This Row],[Cost]]</f>
        <v>16530.920999999995</v>
      </c>
      <c r="U6270" s="2">
        <f>Sales_Data[[#This Row],[Profit]]/Sales_Data[[#This Row],[Net Sales]]</f>
        <v>0.3311755831776263</v>
      </c>
      <c r="V6270">
        <f>YEAR(Sales_Data[[#This Row],[Order_Date]])</f>
        <v>2025</v>
      </c>
      <c r="W6270" t="str">
        <f>TEXT(Sales_Data[[#This Row],[Order_Date]],"mmm")</f>
        <v>Jun</v>
      </c>
      <c r="X6270">
        <f>MONTH(Sales_Data[[#This Row],[Order_Date]])</f>
        <v>6</v>
      </c>
      <c r="Y6270" t="str">
        <f>"Q"&amp;ROUNDUP(MONTH(Sales_Data[[#This Row],[Order_Date]])/3,0)</f>
        <v>Q2</v>
      </c>
    </row>
    <row r="6271" spans="1:25" x14ac:dyDescent="0.3">
      <c r="A6271" t="s">
        <v>8068</v>
      </c>
      <c r="B6271" s="1">
        <v>45737</v>
      </c>
      <c r="C6271" t="s">
        <v>5768</v>
      </c>
      <c r="D6271" t="s">
        <v>374</v>
      </c>
      <c r="E6271" t="s">
        <v>30</v>
      </c>
      <c r="F6271" t="s">
        <v>31</v>
      </c>
      <c r="G6271" t="s">
        <v>41</v>
      </c>
      <c r="H6271" t="s">
        <v>42</v>
      </c>
      <c r="I6271" t="s">
        <v>43</v>
      </c>
      <c r="J6271">
        <v>1</v>
      </c>
      <c r="K6271">
        <v>1355.64</v>
      </c>
      <c r="L6271">
        <v>0</v>
      </c>
      <c r="M6271">
        <v>1078.6600000000001</v>
      </c>
      <c r="N6271" t="s">
        <v>109</v>
      </c>
      <c r="O6271" t="s">
        <v>35</v>
      </c>
      <c r="P6271" t="s">
        <v>71</v>
      </c>
      <c r="Q6271">
        <f>Sales_Data[[#This Row],[Quantity]]*Sales_Data[[#This Row],[Unit_Price]]</f>
        <v>1355.64</v>
      </c>
      <c r="R6271">
        <f>Sales_Data[[#This Row],[Gross_Sales]]*Sales_Data[[#This Row],[Discount]]</f>
        <v>0</v>
      </c>
      <c r="S6271">
        <f>Sales_Data[[#This Row],[Gross_Sales]]-Sales_Data[[#This Row],[Discount_Amount]]</f>
        <v>1355.64</v>
      </c>
      <c r="T6271">
        <f>Sales_Data[[#This Row],[Net Sales]]-Sales_Data[[#This Row],[Cost]]</f>
        <v>276.98</v>
      </c>
      <c r="U6271" s="2">
        <f>Sales_Data[[#This Row],[Profit]]/Sales_Data[[#This Row],[Net Sales]]</f>
        <v>0.20431678026614736</v>
      </c>
      <c r="V6271">
        <f>YEAR(Sales_Data[[#This Row],[Order_Date]])</f>
        <v>2025</v>
      </c>
      <c r="W6271" t="str">
        <f>TEXT(Sales_Data[[#This Row],[Order_Date]],"mmm")</f>
        <v>Mar</v>
      </c>
      <c r="X6271">
        <f>MONTH(Sales_Data[[#This Row],[Order_Date]])</f>
        <v>3</v>
      </c>
      <c r="Y6271" t="str">
        <f>"Q"&amp;ROUNDUP(MONTH(Sales_Data[[#This Row],[Order_Date]])/3,0)</f>
        <v>Q1</v>
      </c>
    </row>
    <row r="6272" spans="1:25" x14ac:dyDescent="0.3">
      <c r="A6272" t="s">
        <v>8069</v>
      </c>
      <c r="B6272" s="1">
        <v>45951</v>
      </c>
      <c r="C6272" t="s">
        <v>6672</v>
      </c>
      <c r="D6272" t="s">
        <v>145</v>
      </c>
      <c r="E6272" t="s">
        <v>19</v>
      </c>
      <c r="F6272" t="s">
        <v>20</v>
      </c>
      <c r="G6272" t="s">
        <v>67</v>
      </c>
      <c r="H6272" t="s">
        <v>88</v>
      </c>
      <c r="I6272" t="s">
        <v>89</v>
      </c>
      <c r="J6272">
        <v>3</v>
      </c>
      <c r="K6272">
        <v>6143.82</v>
      </c>
      <c r="L6272">
        <v>0.15</v>
      </c>
      <c r="M6272">
        <v>12886.07</v>
      </c>
      <c r="N6272" t="s">
        <v>70</v>
      </c>
      <c r="O6272" t="s">
        <v>35</v>
      </c>
      <c r="P6272" t="s">
        <v>71</v>
      </c>
      <c r="Q6272">
        <f>Sales_Data[[#This Row],[Quantity]]*Sales_Data[[#This Row],[Unit_Price]]</f>
        <v>18431.46</v>
      </c>
      <c r="R6272">
        <f>Sales_Data[[#This Row],[Gross_Sales]]*Sales_Data[[#This Row],[Discount]]</f>
        <v>2764.7189999999996</v>
      </c>
      <c r="S6272">
        <f>Sales_Data[[#This Row],[Gross_Sales]]-Sales_Data[[#This Row],[Discount_Amount]]</f>
        <v>15666.741</v>
      </c>
      <c r="T6272">
        <f>Sales_Data[[#This Row],[Net Sales]]-Sales_Data[[#This Row],[Cost]]</f>
        <v>2780.6710000000003</v>
      </c>
      <c r="U6272" s="2">
        <f>Sales_Data[[#This Row],[Profit]]/Sales_Data[[#This Row],[Net Sales]]</f>
        <v>0.1774887961701799</v>
      </c>
      <c r="V6272">
        <f>YEAR(Sales_Data[[#This Row],[Order_Date]])</f>
        <v>2025</v>
      </c>
      <c r="W6272" t="str">
        <f>TEXT(Sales_Data[[#This Row],[Order_Date]],"mmm")</f>
        <v>Oct</v>
      </c>
      <c r="X6272">
        <f>MONTH(Sales_Data[[#This Row],[Order_Date]])</f>
        <v>10</v>
      </c>
      <c r="Y6272" t="str">
        <f>"Q"&amp;ROUNDUP(MONTH(Sales_Data[[#This Row],[Order_Date]])/3,0)</f>
        <v>Q4</v>
      </c>
    </row>
    <row r="6273" spans="1:25" x14ac:dyDescent="0.3">
      <c r="A6273" t="s">
        <v>8070</v>
      </c>
      <c r="B6273" s="1">
        <v>45990</v>
      </c>
      <c r="C6273" t="s">
        <v>3518</v>
      </c>
      <c r="D6273" t="s">
        <v>145</v>
      </c>
      <c r="E6273" t="s">
        <v>19</v>
      </c>
      <c r="F6273" t="s">
        <v>66</v>
      </c>
      <c r="G6273" t="s">
        <v>67</v>
      </c>
      <c r="H6273" t="s">
        <v>121</v>
      </c>
      <c r="I6273" t="s">
        <v>122</v>
      </c>
      <c r="J6273">
        <v>3</v>
      </c>
      <c r="K6273">
        <v>14974.51</v>
      </c>
      <c r="L6273">
        <v>0.1</v>
      </c>
      <c r="M6273">
        <v>29280.62</v>
      </c>
      <c r="N6273" t="s">
        <v>52</v>
      </c>
      <c r="O6273" t="s">
        <v>53</v>
      </c>
      <c r="P6273" t="s">
        <v>71</v>
      </c>
      <c r="Q6273">
        <f>Sales_Data[[#This Row],[Quantity]]*Sales_Data[[#This Row],[Unit_Price]]</f>
        <v>44923.53</v>
      </c>
      <c r="R6273">
        <f>Sales_Data[[#This Row],[Gross_Sales]]*Sales_Data[[#This Row],[Discount]]</f>
        <v>4492.3530000000001</v>
      </c>
      <c r="S6273">
        <f>Sales_Data[[#This Row],[Gross_Sales]]-Sales_Data[[#This Row],[Discount_Amount]]</f>
        <v>40431.176999999996</v>
      </c>
      <c r="T6273">
        <f>Sales_Data[[#This Row],[Net Sales]]-Sales_Data[[#This Row],[Cost]]</f>
        <v>11150.556999999997</v>
      </c>
      <c r="U6273" s="2">
        <f>Sales_Data[[#This Row],[Profit]]/Sales_Data[[#This Row],[Net Sales]]</f>
        <v>0.27579105599621795</v>
      </c>
      <c r="V6273">
        <f>YEAR(Sales_Data[[#This Row],[Order_Date]])</f>
        <v>2025</v>
      </c>
      <c r="W6273" t="str">
        <f>TEXT(Sales_Data[[#This Row],[Order_Date]],"mmm")</f>
        <v>Nov</v>
      </c>
      <c r="X6273">
        <f>MONTH(Sales_Data[[#This Row],[Order_Date]])</f>
        <v>11</v>
      </c>
      <c r="Y6273" t="str">
        <f>"Q"&amp;ROUNDUP(MONTH(Sales_Data[[#This Row],[Order_Date]])/3,0)</f>
        <v>Q4</v>
      </c>
    </row>
    <row r="6274" spans="1:25" x14ac:dyDescent="0.3">
      <c r="A6274" t="s">
        <v>8071</v>
      </c>
      <c r="B6274" s="1">
        <v>45783</v>
      </c>
      <c r="C6274" t="s">
        <v>150</v>
      </c>
      <c r="D6274" t="s">
        <v>56</v>
      </c>
      <c r="E6274" t="s">
        <v>119</v>
      </c>
      <c r="F6274" t="s">
        <v>249</v>
      </c>
      <c r="G6274" t="s">
        <v>67</v>
      </c>
      <c r="H6274" t="s">
        <v>68</v>
      </c>
      <c r="I6274" t="s">
        <v>69</v>
      </c>
      <c r="J6274">
        <v>1</v>
      </c>
      <c r="K6274">
        <v>1174.97</v>
      </c>
      <c r="L6274">
        <v>0.05</v>
      </c>
      <c r="M6274">
        <v>761.8</v>
      </c>
      <c r="N6274" t="s">
        <v>109</v>
      </c>
      <c r="O6274" t="s">
        <v>53</v>
      </c>
      <c r="P6274" t="s">
        <v>71</v>
      </c>
      <c r="Q6274">
        <f>Sales_Data[[#This Row],[Quantity]]*Sales_Data[[#This Row],[Unit_Price]]</f>
        <v>1174.97</v>
      </c>
      <c r="R6274">
        <f>Sales_Data[[#This Row],[Gross_Sales]]*Sales_Data[[#This Row],[Discount]]</f>
        <v>58.748500000000007</v>
      </c>
      <c r="S6274">
        <f>Sales_Data[[#This Row],[Gross_Sales]]-Sales_Data[[#This Row],[Discount_Amount]]</f>
        <v>1116.2215000000001</v>
      </c>
      <c r="T6274">
        <f>Sales_Data[[#This Row],[Net Sales]]-Sales_Data[[#This Row],[Cost]]</f>
        <v>354.42150000000015</v>
      </c>
      <c r="U6274" s="2">
        <f>Sales_Data[[#This Row],[Profit]]/Sales_Data[[#This Row],[Net Sales]]</f>
        <v>0.31751896912933508</v>
      </c>
      <c r="V6274">
        <f>YEAR(Sales_Data[[#This Row],[Order_Date]])</f>
        <v>2025</v>
      </c>
      <c r="W6274" t="str">
        <f>TEXT(Sales_Data[[#This Row],[Order_Date]],"mmm")</f>
        <v>May</v>
      </c>
      <c r="X6274">
        <f>MONTH(Sales_Data[[#This Row],[Order_Date]])</f>
        <v>5</v>
      </c>
      <c r="Y6274" t="str">
        <f>"Q"&amp;ROUNDUP(MONTH(Sales_Data[[#This Row],[Order_Date]])/3,0)</f>
        <v>Q2</v>
      </c>
    </row>
    <row r="6275" spans="1:25" x14ac:dyDescent="0.3">
      <c r="A6275" t="s">
        <v>8072</v>
      </c>
      <c r="B6275" s="1">
        <v>46000</v>
      </c>
      <c r="C6275" t="s">
        <v>2424</v>
      </c>
      <c r="D6275" t="s">
        <v>224</v>
      </c>
      <c r="E6275" t="s">
        <v>39</v>
      </c>
      <c r="F6275" t="s">
        <v>107</v>
      </c>
      <c r="G6275" t="s">
        <v>32</v>
      </c>
      <c r="H6275" t="s">
        <v>33</v>
      </c>
      <c r="I6275" t="s">
        <v>161</v>
      </c>
      <c r="J6275">
        <v>2</v>
      </c>
      <c r="K6275">
        <v>2550.59</v>
      </c>
      <c r="L6275">
        <v>0.05</v>
      </c>
      <c r="M6275">
        <v>4191.42</v>
      </c>
      <c r="N6275" t="s">
        <v>52</v>
      </c>
      <c r="O6275" t="s">
        <v>35</v>
      </c>
      <c r="P6275" t="s">
        <v>44</v>
      </c>
      <c r="Q6275">
        <f>Sales_Data[[#This Row],[Quantity]]*Sales_Data[[#This Row],[Unit_Price]]</f>
        <v>5101.18</v>
      </c>
      <c r="R6275">
        <f>Sales_Data[[#This Row],[Gross_Sales]]*Sales_Data[[#This Row],[Discount]]</f>
        <v>255.05900000000003</v>
      </c>
      <c r="S6275">
        <f>Sales_Data[[#This Row],[Gross_Sales]]-Sales_Data[[#This Row],[Discount_Amount]]</f>
        <v>4846.1210000000001</v>
      </c>
      <c r="T6275">
        <f>Sales_Data[[#This Row],[Net Sales]]-Sales_Data[[#This Row],[Cost]]</f>
        <v>654.70100000000002</v>
      </c>
      <c r="U6275" s="2">
        <f>Sales_Data[[#This Row],[Profit]]/Sales_Data[[#This Row],[Net Sales]]</f>
        <v>0.13509794740989753</v>
      </c>
      <c r="V6275">
        <f>YEAR(Sales_Data[[#This Row],[Order_Date]])</f>
        <v>2025</v>
      </c>
      <c r="W6275" t="str">
        <f>TEXT(Sales_Data[[#This Row],[Order_Date]],"mmm")</f>
        <v>Dec</v>
      </c>
      <c r="X6275">
        <f>MONTH(Sales_Data[[#This Row],[Order_Date]])</f>
        <v>12</v>
      </c>
      <c r="Y6275" t="str">
        <f>"Q"&amp;ROUNDUP(MONTH(Sales_Data[[#This Row],[Order_Date]])/3,0)</f>
        <v>Q4</v>
      </c>
    </row>
    <row r="6276" spans="1:25" x14ac:dyDescent="0.3">
      <c r="A6276" t="s">
        <v>8073</v>
      </c>
      <c r="B6276" s="1">
        <v>45967</v>
      </c>
      <c r="C6276" t="s">
        <v>3283</v>
      </c>
      <c r="D6276" t="s">
        <v>271</v>
      </c>
      <c r="E6276" t="s">
        <v>19</v>
      </c>
      <c r="F6276" t="s">
        <v>81</v>
      </c>
      <c r="G6276" t="s">
        <v>32</v>
      </c>
      <c r="H6276" t="s">
        <v>33</v>
      </c>
      <c r="I6276" t="s">
        <v>34</v>
      </c>
      <c r="J6276">
        <v>1</v>
      </c>
      <c r="K6276">
        <v>8456.4599999999991</v>
      </c>
      <c r="L6276">
        <v>0.1</v>
      </c>
      <c r="M6276">
        <v>5779.87</v>
      </c>
      <c r="N6276" t="s">
        <v>52</v>
      </c>
      <c r="O6276" t="s">
        <v>35</v>
      </c>
      <c r="P6276" t="s">
        <v>44</v>
      </c>
      <c r="Q6276">
        <f>Sales_Data[[#This Row],[Quantity]]*Sales_Data[[#This Row],[Unit_Price]]</f>
        <v>8456.4599999999991</v>
      </c>
      <c r="R6276">
        <f>Sales_Data[[#This Row],[Gross_Sales]]*Sales_Data[[#This Row],[Discount]]</f>
        <v>845.64599999999996</v>
      </c>
      <c r="S6276">
        <f>Sales_Data[[#This Row],[Gross_Sales]]-Sales_Data[[#This Row],[Discount_Amount]]</f>
        <v>7610.8139999999994</v>
      </c>
      <c r="T6276">
        <f>Sales_Data[[#This Row],[Net Sales]]-Sales_Data[[#This Row],[Cost]]</f>
        <v>1830.9439999999995</v>
      </c>
      <c r="U6276" s="2">
        <f>Sales_Data[[#This Row],[Profit]]/Sales_Data[[#This Row],[Net Sales]]</f>
        <v>0.2405713764651192</v>
      </c>
      <c r="V6276">
        <f>YEAR(Sales_Data[[#This Row],[Order_Date]])</f>
        <v>2025</v>
      </c>
      <c r="W6276" t="str">
        <f>TEXT(Sales_Data[[#This Row],[Order_Date]],"mmm")</f>
        <v>Nov</v>
      </c>
      <c r="X6276">
        <f>MONTH(Sales_Data[[#This Row],[Order_Date]])</f>
        <v>11</v>
      </c>
      <c r="Y6276" t="str">
        <f>"Q"&amp;ROUNDUP(MONTH(Sales_Data[[#This Row],[Order_Date]])/3,0)</f>
        <v>Q4</v>
      </c>
    </row>
    <row r="6277" spans="1:25" x14ac:dyDescent="0.3">
      <c r="A6277" t="s">
        <v>8074</v>
      </c>
      <c r="B6277" s="1">
        <v>45807</v>
      </c>
      <c r="C6277" t="s">
        <v>296</v>
      </c>
      <c r="D6277" t="s">
        <v>118</v>
      </c>
      <c r="E6277" t="s">
        <v>30</v>
      </c>
      <c r="F6277" t="s">
        <v>101</v>
      </c>
      <c r="G6277" t="s">
        <v>67</v>
      </c>
      <c r="H6277" t="s">
        <v>133</v>
      </c>
      <c r="I6277" t="s">
        <v>138</v>
      </c>
      <c r="J6277">
        <v>1</v>
      </c>
      <c r="K6277">
        <v>1138.5899999999999</v>
      </c>
      <c r="L6277">
        <v>0</v>
      </c>
      <c r="M6277">
        <v>851.05</v>
      </c>
      <c r="N6277" t="s">
        <v>52</v>
      </c>
      <c r="O6277" t="s">
        <v>35</v>
      </c>
      <c r="P6277" t="s">
        <v>71</v>
      </c>
      <c r="Q6277">
        <f>Sales_Data[[#This Row],[Quantity]]*Sales_Data[[#This Row],[Unit_Price]]</f>
        <v>1138.5899999999999</v>
      </c>
      <c r="R6277">
        <f>Sales_Data[[#This Row],[Gross_Sales]]*Sales_Data[[#This Row],[Discount]]</f>
        <v>0</v>
      </c>
      <c r="S6277">
        <f>Sales_Data[[#This Row],[Gross_Sales]]-Sales_Data[[#This Row],[Discount_Amount]]</f>
        <v>1138.5899999999999</v>
      </c>
      <c r="T6277">
        <f>Sales_Data[[#This Row],[Net Sales]]-Sales_Data[[#This Row],[Cost]]</f>
        <v>287.53999999999996</v>
      </c>
      <c r="U6277" s="2">
        <f>Sales_Data[[#This Row],[Profit]]/Sales_Data[[#This Row],[Net Sales]]</f>
        <v>0.25254042280364308</v>
      </c>
      <c r="V6277">
        <f>YEAR(Sales_Data[[#This Row],[Order_Date]])</f>
        <v>2025</v>
      </c>
      <c r="W6277" t="str">
        <f>TEXT(Sales_Data[[#This Row],[Order_Date]],"mmm")</f>
        <v>May</v>
      </c>
      <c r="X6277">
        <f>MONTH(Sales_Data[[#This Row],[Order_Date]])</f>
        <v>5</v>
      </c>
      <c r="Y6277" t="str">
        <f>"Q"&amp;ROUNDUP(MONTH(Sales_Data[[#This Row],[Order_Date]])/3,0)</f>
        <v>Q2</v>
      </c>
    </row>
    <row r="6278" spans="1:25" x14ac:dyDescent="0.3">
      <c r="A6278" t="s">
        <v>8075</v>
      </c>
      <c r="B6278" s="1">
        <v>45673</v>
      </c>
      <c r="C6278" t="s">
        <v>390</v>
      </c>
      <c r="D6278" t="s">
        <v>141</v>
      </c>
      <c r="E6278" t="s">
        <v>30</v>
      </c>
      <c r="F6278" t="s">
        <v>87</v>
      </c>
      <c r="G6278" t="s">
        <v>41</v>
      </c>
      <c r="H6278" t="s">
        <v>42</v>
      </c>
      <c r="I6278" t="s">
        <v>82</v>
      </c>
      <c r="J6278">
        <v>1</v>
      </c>
      <c r="K6278">
        <v>1104.5899999999999</v>
      </c>
      <c r="L6278">
        <v>0.15</v>
      </c>
      <c r="M6278">
        <v>760.5</v>
      </c>
      <c r="N6278" t="s">
        <v>109</v>
      </c>
      <c r="O6278" t="s">
        <v>35</v>
      </c>
      <c r="P6278" t="s">
        <v>26</v>
      </c>
      <c r="Q6278">
        <f>Sales_Data[[#This Row],[Quantity]]*Sales_Data[[#This Row],[Unit_Price]]</f>
        <v>1104.5899999999999</v>
      </c>
      <c r="R6278">
        <f>Sales_Data[[#This Row],[Gross_Sales]]*Sales_Data[[#This Row],[Discount]]</f>
        <v>165.68849999999998</v>
      </c>
      <c r="S6278">
        <f>Sales_Data[[#This Row],[Gross_Sales]]-Sales_Data[[#This Row],[Discount_Amount]]</f>
        <v>938.90149999999994</v>
      </c>
      <c r="T6278">
        <f>Sales_Data[[#This Row],[Net Sales]]-Sales_Data[[#This Row],[Cost]]</f>
        <v>178.40149999999994</v>
      </c>
      <c r="U6278" s="2">
        <f>Sales_Data[[#This Row],[Profit]]/Sales_Data[[#This Row],[Net Sales]]</f>
        <v>0.19001087973552067</v>
      </c>
      <c r="V6278">
        <f>YEAR(Sales_Data[[#This Row],[Order_Date]])</f>
        <v>2025</v>
      </c>
      <c r="W6278" t="str">
        <f>TEXT(Sales_Data[[#This Row],[Order_Date]],"mmm")</f>
        <v>Jan</v>
      </c>
      <c r="X6278">
        <f>MONTH(Sales_Data[[#This Row],[Order_Date]])</f>
        <v>1</v>
      </c>
      <c r="Y6278" t="str">
        <f>"Q"&amp;ROUNDUP(MONTH(Sales_Data[[#This Row],[Order_Date]])/3,0)</f>
        <v>Q1</v>
      </c>
    </row>
    <row r="6279" spans="1:25" x14ac:dyDescent="0.3">
      <c r="A6279" t="s">
        <v>8076</v>
      </c>
      <c r="B6279" s="1">
        <v>45685</v>
      </c>
      <c r="C6279" t="s">
        <v>5103</v>
      </c>
      <c r="D6279" t="s">
        <v>274</v>
      </c>
      <c r="E6279" t="s">
        <v>39</v>
      </c>
      <c r="F6279" t="s">
        <v>405</v>
      </c>
      <c r="G6279" t="s">
        <v>21</v>
      </c>
      <c r="H6279" t="s">
        <v>127</v>
      </c>
      <c r="I6279" t="s">
        <v>314</v>
      </c>
      <c r="J6279">
        <v>2</v>
      </c>
      <c r="K6279">
        <v>3204.09</v>
      </c>
      <c r="L6279">
        <v>0</v>
      </c>
      <c r="M6279">
        <v>5466.09</v>
      </c>
      <c r="N6279" t="s">
        <v>52</v>
      </c>
      <c r="O6279" t="s">
        <v>53</v>
      </c>
      <c r="P6279" t="s">
        <v>44</v>
      </c>
      <c r="Q6279">
        <f>Sales_Data[[#This Row],[Quantity]]*Sales_Data[[#This Row],[Unit_Price]]</f>
        <v>6408.18</v>
      </c>
      <c r="R6279">
        <f>Sales_Data[[#This Row],[Gross_Sales]]*Sales_Data[[#This Row],[Discount]]</f>
        <v>0</v>
      </c>
      <c r="S6279">
        <f>Sales_Data[[#This Row],[Gross_Sales]]-Sales_Data[[#This Row],[Discount_Amount]]</f>
        <v>6408.18</v>
      </c>
      <c r="T6279">
        <f>Sales_Data[[#This Row],[Net Sales]]-Sales_Data[[#This Row],[Cost]]</f>
        <v>942.09000000000015</v>
      </c>
      <c r="U6279" s="2">
        <f>Sales_Data[[#This Row],[Profit]]/Sales_Data[[#This Row],[Net Sales]]</f>
        <v>0.1470136606649626</v>
      </c>
      <c r="V6279">
        <f>YEAR(Sales_Data[[#This Row],[Order_Date]])</f>
        <v>2025</v>
      </c>
      <c r="W6279" t="str">
        <f>TEXT(Sales_Data[[#This Row],[Order_Date]],"mmm")</f>
        <v>Jan</v>
      </c>
      <c r="X6279">
        <f>MONTH(Sales_Data[[#This Row],[Order_Date]])</f>
        <v>1</v>
      </c>
      <c r="Y6279" t="str">
        <f>"Q"&amp;ROUNDUP(MONTH(Sales_Data[[#This Row],[Order_Date]])/3,0)</f>
        <v>Q1</v>
      </c>
    </row>
    <row r="6280" spans="1:25" x14ac:dyDescent="0.3">
      <c r="A6280" t="s">
        <v>8077</v>
      </c>
      <c r="B6280" s="1">
        <v>45830</v>
      </c>
      <c r="C6280" t="s">
        <v>2594</v>
      </c>
      <c r="D6280" t="s">
        <v>685</v>
      </c>
      <c r="E6280" t="s">
        <v>19</v>
      </c>
      <c r="F6280" t="s">
        <v>66</v>
      </c>
      <c r="G6280" t="s">
        <v>21</v>
      </c>
      <c r="H6280" t="s">
        <v>297</v>
      </c>
      <c r="I6280" t="s">
        <v>297</v>
      </c>
      <c r="J6280">
        <v>1</v>
      </c>
      <c r="K6280">
        <v>13753.23</v>
      </c>
      <c r="L6280">
        <v>0.2</v>
      </c>
      <c r="M6280">
        <v>7696.2</v>
      </c>
      <c r="N6280" t="s">
        <v>52</v>
      </c>
      <c r="O6280" t="s">
        <v>53</v>
      </c>
      <c r="P6280" t="s">
        <v>71</v>
      </c>
      <c r="Q6280">
        <f>Sales_Data[[#This Row],[Quantity]]*Sales_Data[[#This Row],[Unit_Price]]</f>
        <v>13753.23</v>
      </c>
      <c r="R6280">
        <f>Sales_Data[[#This Row],[Gross_Sales]]*Sales_Data[[#This Row],[Discount]]</f>
        <v>2750.6460000000002</v>
      </c>
      <c r="S6280">
        <f>Sales_Data[[#This Row],[Gross_Sales]]-Sales_Data[[#This Row],[Discount_Amount]]</f>
        <v>11002.583999999999</v>
      </c>
      <c r="T6280">
        <f>Sales_Data[[#This Row],[Net Sales]]-Sales_Data[[#This Row],[Cost]]</f>
        <v>3306.3839999999991</v>
      </c>
      <c r="U6280" s="2">
        <f>Sales_Data[[#This Row],[Profit]]/Sales_Data[[#This Row],[Net Sales]]</f>
        <v>0.30050977115921129</v>
      </c>
      <c r="V6280">
        <f>YEAR(Sales_Data[[#This Row],[Order_Date]])</f>
        <v>2025</v>
      </c>
      <c r="W6280" t="str">
        <f>TEXT(Sales_Data[[#This Row],[Order_Date]],"mmm")</f>
        <v>Jun</v>
      </c>
      <c r="X6280">
        <f>MONTH(Sales_Data[[#This Row],[Order_Date]])</f>
        <v>6</v>
      </c>
      <c r="Y6280" t="str">
        <f>"Q"&amp;ROUNDUP(MONTH(Sales_Data[[#This Row],[Order_Date]])/3,0)</f>
        <v>Q2</v>
      </c>
    </row>
    <row r="6281" spans="1:25" x14ac:dyDescent="0.3">
      <c r="A6281" t="s">
        <v>8078</v>
      </c>
      <c r="B6281" s="1">
        <v>45703</v>
      </c>
      <c r="C6281" t="s">
        <v>3385</v>
      </c>
      <c r="D6281" t="s">
        <v>47</v>
      </c>
      <c r="E6281" t="s">
        <v>19</v>
      </c>
      <c r="F6281" t="s">
        <v>113</v>
      </c>
      <c r="G6281" t="s">
        <v>41</v>
      </c>
      <c r="H6281" t="s">
        <v>147</v>
      </c>
      <c r="I6281" t="s">
        <v>369</v>
      </c>
      <c r="J6281">
        <v>1</v>
      </c>
      <c r="K6281">
        <v>15236.03</v>
      </c>
      <c r="L6281">
        <v>0</v>
      </c>
      <c r="M6281">
        <v>12666.49</v>
      </c>
      <c r="N6281" t="s">
        <v>52</v>
      </c>
      <c r="O6281" t="s">
        <v>35</v>
      </c>
      <c r="P6281" t="s">
        <v>44</v>
      </c>
      <c r="Q6281">
        <f>Sales_Data[[#This Row],[Quantity]]*Sales_Data[[#This Row],[Unit_Price]]</f>
        <v>15236.03</v>
      </c>
      <c r="R6281">
        <f>Sales_Data[[#This Row],[Gross_Sales]]*Sales_Data[[#This Row],[Discount]]</f>
        <v>0</v>
      </c>
      <c r="S6281">
        <f>Sales_Data[[#This Row],[Gross_Sales]]-Sales_Data[[#This Row],[Discount_Amount]]</f>
        <v>15236.03</v>
      </c>
      <c r="T6281">
        <f>Sales_Data[[#This Row],[Net Sales]]-Sales_Data[[#This Row],[Cost]]</f>
        <v>2569.5400000000009</v>
      </c>
      <c r="U6281" s="2">
        <f>Sales_Data[[#This Row],[Profit]]/Sales_Data[[#This Row],[Net Sales]]</f>
        <v>0.168648919698898</v>
      </c>
      <c r="V6281">
        <f>YEAR(Sales_Data[[#This Row],[Order_Date]])</f>
        <v>2025</v>
      </c>
      <c r="W6281" t="str">
        <f>TEXT(Sales_Data[[#This Row],[Order_Date]],"mmm")</f>
        <v>Feb</v>
      </c>
      <c r="X6281">
        <f>MONTH(Sales_Data[[#This Row],[Order_Date]])</f>
        <v>2</v>
      </c>
      <c r="Y6281" t="str">
        <f>"Q"&amp;ROUNDUP(MONTH(Sales_Data[[#This Row],[Order_Date]])/3,0)</f>
        <v>Q1</v>
      </c>
    </row>
    <row r="6282" spans="1:25" x14ac:dyDescent="0.3">
      <c r="A6282" t="s">
        <v>8079</v>
      </c>
      <c r="B6282" s="1">
        <v>45985</v>
      </c>
      <c r="C6282" t="s">
        <v>1141</v>
      </c>
      <c r="D6282" t="s">
        <v>430</v>
      </c>
      <c r="E6282" t="s">
        <v>30</v>
      </c>
      <c r="F6282" t="s">
        <v>31</v>
      </c>
      <c r="G6282" t="s">
        <v>21</v>
      </c>
      <c r="H6282" t="s">
        <v>22</v>
      </c>
      <c r="I6282" t="s">
        <v>62</v>
      </c>
      <c r="J6282">
        <v>1</v>
      </c>
      <c r="K6282">
        <v>4901.37</v>
      </c>
      <c r="L6282">
        <v>0.1</v>
      </c>
      <c r="M6282">
        <v>3805.51</v>
      </c>
      <c r="N6282" t="s">
        <v>109</v>
      </c>
      <c r="O6282" t="s">
        <v>35</v>
      </c>
      <c r="P6282" t="s">
        <v>44</v>
      </c>
      <c r="Q6282">
        <f>Sales_Data[[#This Row],[Quantity]]*Sales_Data[[#This Row],[Unit_Price]]</f>
        <v>4901.37</v>
      </c>
      <c r="R6282">
        <f>Sales_Data[[#This Row],[Gross_Sales]]*Sales_Data[[#This Row],[Discount]]</f>
        <v>490.137</v>
      </c>
      <c r="S6282">
        <f>Sales_Data[[#This Row],[Gross_Sales]]-Sales_Data[[#This Row],[Discount_Amount]]</f>
        <v>4411.2330000000002</v>
      </c>
      <c r="T6282">
        <f>Sales_Data[[#This Row],[Net Sales]]-Sales_Data[[#This Row],[Cost]]</f>
        <v>605.72299999999996</v>
      </c>
      <c r="U6282" s="2">
        <f>Sales_Data[[#This Row],[Profit]]/Sales_Data[[#This Row],[Net Sales]]</f>
        <v>0.13731376238797632</v>
      </c>
      <c r="V6282">
        <f>YEAR(Sales_Data[[#This Row],[Order_Date]])</f>
        <v>2025</v>
      </c>
      <c r="W6282" t="str">
        <f>TEXT(Sales_Data[[#This Row],[Order_Date]],"mmm")</f>
        <v>Nov</v>
      </c>
      <c r="X6282">
        <f>MONTH(Sales_Data[[#This Row],[Order_Date]])</f>
        <v>11</v>
      </c>
      <c r="Y6282" t="str">
        <f>"Q"&amp;ROUNDUP(MONTH(Sales_Data[[#This Row],[Order_Date]])/3,0)</f>
        <v>Q4</v>
      </c>
    </row>
    <row r="6283" spans="1:25" x14ac:dyDescent="0.3">
      <c r="A6283" t="s">
        <v>8080</v>
      </c>
      <c r="B6283" s="1">
        <v>45893</v>
      </c>
      <c r="C6283" t="s">
        <v>3352</v>
      </c>
      <c r="D6283" t="s">
        <v>513</v>
      </c>
      <c r="E6283" t="s">
        <v>19</v>
      </c>
      <c r="F6283" t="s">
        <v>20</v>
      </c>
      <c r="G6283" t="s">
        <v>21</v>
      </c>
      <c r="H6283" t="s">
        <v>22</v>
      </c>
      <c r="I6283" t="s">
        <v>23</v>
      </c>
      <c r="J6283">
        <v>1</v>
      </c>
      <c r="K6283">
        <v>1979.92</v>
      </c>
      <c r="L6283">
        <v>0</v>
      </c>
      <c r="M6283">
        <v>1722.65</v>
      </c>
      <c r="N6283" t="s">
        <v>52</v>
      </c>
      <c r="O6283" t="s">
        <v>25</v>
      </c>
      <c r="P6283" t="s">
        <v>44</v>
      </c>
      <c r="Q6283">
        <f>Sales_Data[[#This Row],[Quantity]]*Sales_Data[[#This Row],[Unit_Price]]</f>
        <v>1979.92</v>
      </c>
      <c r="R6283">
        <f>Sales_Data[[#This Row],[Gross_Sales]]*Sales_Data[[#This Row],[Discount]]</f>
        <v>0</v>
      </c>
      <c r="S6283">
        <f>Sales_Data[[#This Row],[Gross_Sales]]-Sales_Data[[#This Row],[Discount_Amount]]</f>
        <v>1979.92</v>
      </c>
      <c r="T6283">
        <f>Sales_Data[[#This Row],[Net Sales]]-Sales_Data[[#This Row],[Cost]]</f>
        <v>257.27</v>
      </c>
      <c r="U6283" s="2">
        <f>Sales_Data[[#This Row],[Profit]]/Sales_Data[[#This Row],[Net Sales]]</f>
        <v>0.12993959351893003</v>
      </c>
      <c r="V6283">
        <f>YEAR(Sales_Data[[#This Row],[Order_Date]])</f>
        <v>2025</v>
      </c>
      <c r="W6283" t="str">
        <f>TEXT(Sales_Data[[#This Row],[Order_Date]],"mmm")</f>
        <v>Aug</v>
      </c>
      <c r="X6283">
        <f>MONTH(Sales_Data[[#This Row],[Order_Date]])</f>
        <v>8</v>
      </c>
      <c r="Y6283" t="str">
        <f>"Q"&amp;ROUNDUP(MONTH(Sales_Data[[#This Row],[Order_Date]])/3,0)</f>
        <v>Q3</v>
      </c>
    </row>
    <row r="6284" spans="1:25" x14ac:dyDescent="0.3">
      <c r="A6284" t="s">
        <v>8081</v>
      </c>
      <c r="B6284" s="1">
        <v>45871</v>
      </c>
      <c r="C6284" t="s">
        <v>1311</v>
      </c>
      <c r="D6284" t="s">
        <v>397</v>
      </c>
      <c r="E6284" t="s">
        <v>39</v>
      </c>
      <c r="F6284" t="s">
        <v>405</v>
      </c>
      <c r="G6284" t="s">
        <v>75</v>
      </c>
      <c r="H6284" t="s">
        <v>76</v>
      </c>
      <c r="I6284" t="s">
        <v>77</v>
      </c>
      <c r="J6284">
        <v>2</v>
      </c>
      <c r="K6284">
        <v>1830.1</v>
      </c>
      <c r="L6284">
        <v>0.05</v>
      </c>
      <c r="M6284">
        <v>2777.64</v>
      </c>
      <c r="N6284" t="s">
        <v>52</v>
      </c>
      <c r="O6284" t="s">
        <v>25</v>
      </c>
      <c r="P6284" t="s">
        <v>44</v>
      </c>
      <c r="Q6284">
        <f>Sales_Data[[#This Row],[Quantity]]*Sales_Data[[#This Row],[Unit_Price]]</f>
        <v>3660.2</v>
      </c>
      <c r="R6284">
        <f>Sales_Data[[#This Row],[Gross_Sales]]*Sales_Data[[#This Row],[Discount]]</f>
        <v>183.01</v>
      </c>
      <c r="S6284">
        <f>Sales_Data[[#This Row],[Gross_Sales]]-Sales_Data[[#This Row],[Discount_Amount]]</f>
        <v>3477.1899999999996</v>
      </c>
      <c r="T6284">
        <f>Sales_Data[[#This Row],[Net Sales]]-Sales_Data[[#This Row],[Cost]]</f>
        <v>699.54999999999973</v>
      </c>
      <c r="U6284" s="2">
        <f>Sales_Data[[#This Row],[Profit]]/Sales_Data[[#This Row],[Net Sales]]</f>
        <v>0.20118256408191668</v>
      </c>
      <c r="V6284">
        <f>YEAR(Sales_Data[[#This Row],[Order_Date]])</f>
        <v>2025</v>
      </c>
      <c r="W6284" t="str">
        <f>TEXT(Sales_Data[[#This Row],[Order_Date]],"mmm")</f>
        <v>Aug</v>
      </c>
      <c r="X6284">
        <f>MONTH(Sales_Data[[#This Row],[Order_Date]])</f>
        <v>8</v>
      </c>
      <c r="Y6284" t="str">
        <f>"Q"&amp;ROUNDUP(MONTH(Sales_Data[[#This Row],[Order_Date]])/3,0)</f>
        <v>Q3</v>
      </c>
    </row>
    <row r="6285" spans="1:25" x14ac:dyDescent="0.3">
      <c r="A6285" t="s">
        <v>8082</v>
      </c>
      <c r="B6285" s="1">
        <v>45742</v>
      </c>
      <c r="C6285" t="s">
        <v>931</v>
      </c>
      <c r="D6285" t="s">
        <v>387</v>
      </c>
      <c r="E6285" t="s">
        <v>119</v>
      </c>
      <c r="F6285" t="s">
        <v>120</v>
      </c>
      <c r="G6285" t="s">
        <v>41</v>
      </c>
      <c r="H6285" t="s">
        <v>102</v>
      </c>
      <c r="I6285" t="s">
        <v>388</v>
      </c>
      <c r="J6285">
        <v>1</v>
      </c>
      <c r="K6285">
        <v>6931.35</v>
      </c>
      <c r="L6285">
        <v>0.1</v>
      </c>
      <c r="M6285">
        <v>5117.9799999999996</v>
      </c>
      <c r="N6285" t="s">
        <v>109</v>
      </c>
      <c r="O6285" t="s">
        <v>53</v>
      </c>
      <c r="P6285" t="s">
        <v>71</v>
      </c>
      <c r="Q6285">
        <f>Sales_Data[[#This Row],[Quantity]]*Sales_Data[[#This Row],[Unit_Price]]</f>
        <v>6931.35</v>
      </c>
      <c r="R6285">
        <f>Sales_Data[[#This Row],[Gross_Sales]]*Sales_Data[[#This Row],[Discount]]</f>
        <v>693.1350000000001</v>
      </c>
      <c r="S6285">
        <f>Sales_Data[[#This Row],[Gross_Sales]]-Sales_Data[[#This Row],[Discount_Amount]]</f>
        <v>6238.2150000000001</v>
      </c>
      <c r="T6285">
        <f>Sales_Data[[#This Row],[Net Sales]]-Sales_Data[[#This Row],[Cost]]</f>
        <v>1120.2350000000006</v>
      </c>
      <c r="U6285" s="2">
        <f>Sales_Data[[#This Row],[Profit]]/Sales_Data[[#This Row],[Net Sales]]</f>
        <v>0.17957620889950099</v>
      </c>
      <c r="V6285">
        <f>YEAR(Sales_Data[[#This Row],[Order_Date]])</f>
        <v>2025</v>
      </c>
      <c r="W6285" t="str">
        <f>TEXT(Sales_Data[[#This Row],[Order_Date]],"mmm")</f>
        <v>Mar</v>
      </c>
      <c r="X6285">
        <f>MONTH(Sales_Data[[#This Row],[Order_Date]])</f>
        <v>3</v>
      </c>
      <c r="Y6285" t="str">
        <f>"Q"&amp;ROUNDUP(MONTH(Sales_Data[[#This Row],[Order_Date]])/3,0)</f>
        <v>Q1</v>
      </c>
    </row>
    <row r="6286" spans="1:25" x14ac:dyDescent="0.3">
      <c r="A6286" t="s">
        <v>8083</v>
      </c>
      <c r="B6286" s="1">
        <v>45939</v>
      </c>
      <c r="C6286" t="s">
        <v>1840</v>
      </c>
      <c r="D6286" t="s">
        <v>112</v>
      </c>
      <c r="E6286" t="s">
        <v>119</v>
      </c>
      <c r="F6286" t="s">
        <v>184</v>
      </c>
      <c r="G6286" t="s">
        <v>21</v>
      </c>
      <c r="H6286" t="s">
        <v>230</v>
      </c>
      <c r="I6286" t="s">
        <v>328</v>
      </c>
      <c r="J6286">
        <v>3</v>
      </c>
      <c r="K6286">
        <v>5095.09</v>
      </c>
      <c r="L6286">
        <v>0</v>
      </c>
      <c r="M6286">
        <v>12825.14</v>
      </c>
      <c r="N6286" t="s">
        <v>52</v>
      </c>
      <c r="O6286" t="s">
        <v>35</v>
      </c>
      <c r="P6286" t="s">
        <v>44</v>
      </c>
      <c r="Q6286">
        <f>Sales_Data[[#This Row],[Quantity]]*Sales_Data[[#This Row],[Unit_Price]]</f>
        <v>15285.27</v>
      </c>
      <c r="R6286">
        <f>Sales_Data[[#This Row],[Gross_Sales]]*Sales_Data[[#This Row],[Discount]]</f>
        <v>0</v>
      </c>
      <c r="S6286">
        <f>Sales_Data[[#This Row],[Gross_Sales]]-Sales_Data[[#This Row],[Discount_Amount]]</f>
        <v>15285.27</v>
      </c>
      <c r="T6286">
        <f>Sales_Data[[#This Row],[Net Sales]]-Sales_Data[[#This Row],[Cost]]</f>
        <v>2460.130000000001</v>
      </c>
      <c r="U6286" s="2">
        <f>Sales_Data[[#This Row],[Profit]]/Sales_Data[[#This Row],[Net Sales]]</f>
        <v>0.1609477621265441</v>
      </c>
      <c r="V6286">
        <f>YEAR(Sales_Data[[#This Row],[Order_Date]])</f>
        <v>2025</v>
      </c>
      <c r="W6286" t="str">
        <f>TEXT(Sales_Data[[#This Row],[Order_Date]],"mmm")</f>
        <v>Oct</v>
      </c>
      <c r="X6286">
        <f>MONTH(Sales_Data[[#This Row],[Order_Date]])</f>
        <v>10</v>
      </c>
      <c r="Y6286" t="str">
        <f>"Q"&amp;ROUNDUP(MONTH(Sales_Data[[#This Row],[Order_Date]])/3,0)</f>
        <v>Q4</v>
      </c>
    </row>
    <row r="6287" spans="1:25" x14ac:dyDescent="0.3">
      <c r="A6287" t="s">
        <v>8084</v>
      </c>
      <c r="B6287" s="1">
        <v>45889</v>
      </c>
      <c r="C6287" t="s">
        <v>349</v>
      </c>
      <c r="D6287" t="s">
        <v>47</v>
      </c>
      <c r="E6287" t="s">
        <v>48</v>
      </c>
      <c r="F6287" t="s">
        <v>152</v>
      </c>
      <c r="G6287" t="s">
        <v>21</v>
      </c>
      <c r="H6287" t="s">
        <v>22</v>
      </c>
      <c r="I6287" t="s">
        <v>62</v>
      </c>
      <c r="J6287">
        <v>1</v>
      </c>
      <c r="K6287">
        <v>22307.67</v>
      </c>
      <c r="L6287">
        <v>0.05</v>
      </c>
      <c r="M6287">
        <v>17505.169999999998</v>
      </c>
      <c r="N6287" t="s">
        <v>70</v>
      </c>
      <c r="O6287" t="s">
        <v>35</v>
      </c>
      <c r="P6287" t="s">
        <v>44</v>
      </c>
      <c r="Q6287">
        <f>Sales_Data[[#This Row],[Quantity]]*Sales_Data[[#This Row],[Unit_Price]]</f>
        <v>22307.67</v>
      </c>
      <c r="R6287">
        <f>Sales_Data[[#This Row],[Gross_Sales]]*Sales_Data[[#This Row],[Discount]]</f>
        <v>1115.3834999999999</v>
      </c>
      <c r="S6287">
        <f>Sales_Data[[#This Row],[Gross_Sales]]-Sales_Data[[#This Row],[Discount_Amount]]</f>
        <v>21192.286499999998</v>
      </c>
      <c r="T6287">
        <f>Sales_Data[[#This Row],[Net Sales]]-Sales_Data[[#This Row],[Cost]]</f>
        <v>3687.1165000000001</v>
      </c>
      <c r="U6287" s="2">
        <f>Sales_Data[[#This Row],[Profit]]/Sales_Data[[#This Row],[Net Sales]]</f>
        <v>0.17398389267717762</v>
      </c>
      <c r="V6287">
        <f>YEAR(Sales_Data[[#This Row],[Order_Date]])</f>
        <v>2025</v>
      </c>
      <c r="W6287" t="str">
        <f>TEXT(Sales_Data[[#This Row],[Order_Date]],"mmm")</f>
        <v>Aug</v>
      </c>
      <c r="X6287">
        <f>MONTH(Sales_Data[[#This Row],[Order_Date]])</f>
        <v>8</v>
      </c>
      <c r="Y6287" t="str">
        <f>"Q"&amp;ROUNDUP(MONTH(Sales_Data[[#This Row],[Order_Date]])/3,0)</f>
        <v>Q3</v>
      </c>
    </row>
    <row r="6288" spans="1:25" x14ac:dyDescent="0.3">
      <c r="A6288" t="s">
        <v>8085</v>
      </c>
      <c r="B6288" s="1">
        <v>45742</v>
      </c>
      <c r="C6288" t="s">
        <v>5390</v>
      </c>
      <c r="D6288" t="s">
        <v>404</v>
      </c>
      <c r="E6288" t="s">
        <v>48</v>
      </c>
      <c r="F6288" t="s">
        <v>164</v>
      </c>
      <c r="G6288" t="s">
        <v>21</v>
      </c>
      <c r="H6288" t="s">
        <v>127</v>
      </c>
      <c r="I6288" t="s">
        <v>128</v>
      </c>
      <c r="J6288">
        <v>1</v>
      </c>
      <c r="K6288">
        <v>14554.94</v>
      </c>
      <c r="L6288">
        <v>0.05</v>
      </c>
      <c r="M6288">
        <v>9245.73</v>
      </c>
      <c r="N6288" t="s">
        <v>109</v>
      </c>
      <c r="O6288" t="s">
        <v>53</v>
      </c>
      <c r="P6288" t="s">
        <v>71</v>
      </c>
      <c r="Q6288">
        <f>Sales_Data[[#This Row],[Quantity]]*Sales_Data[[#This Row],[Unit_Price]]</f>
        <v>14554.94</v>
      </c>
      <c r="R6288">
        <f>Sales_Data[[#This Row],[Gross_Sales]]*Sales_Data[[#This Row],[Discount]]</f>
        <v>727.74700000000007</v>
      </c>
      <c r="S6288">
        <f>Sales_Data[[#This Row],[Gross_Sales]]-Sales_Data[[#This Row],[Discount_Amount]]</f>
        <v>13827.193000000001</v>
      </c>
      <c r="T6288">
        <f>Sales_Data[[#This Row],[Net Sales]]-Sales_Data[[#This Row],[Cost]]</f>
        <v>4581.4630000000016</v>
      </c>
      <c r="U6288" s="2">
        <f>Sales_Data[[#This Row],[Profit]]/Sales_Data[[#This Row],[Net Sales]]</f>
        <v>0.33133717016895631</v>
      </c>
      <c r="V6288">
        <f>YEAR(Sales_Data[[#This Row],[Order_Date]])</f>
        <v>2025</v>
      </c>
      <c r="W6288" t="str">
        <f>TEXT(Sales_Data[[#This Row],[Order_Date]],"mmm")</f>
        <v>Mar</v>
      </c>
      <c r="X6288">
        <f>MONTH(Sales_Data[[#This Row],[Order_Date]])</f>
        <v>3</v>
      </c>
      <c r="Y6288" t="str">
        <f>"Q"&amp;ROUNDUP(MONTH(Sales_Data[[#This Row],[Order_Date]])/3,0)</f>
        <v>Q1</v>
      </c>
    </row>
    <row r="6289" spans="1:25" x14ac:dyDescent="0.3">
      <c r="A6289" t="s">
        <v>8086</v>
      </c>
      <c r="B6289" s="1">
        <v>45722</v>
      </c>
      <c r="C6289" t="s">
        <v>6564</v>
      </c>
      <c r="D6289" t="s">
        <v>381</v>
      </c>
      <c r="E6289" t="s">
        <v>48</v>
      </c>
      <c r="F6289" t="s">
        <v>126</v>
      </c>
      <c r="G6289" t="s">
        <v>21</v>
      </c>
      <c r="H6289" t="s">
        <v>127</v>
      </c>
      <c r="I6289" t="s">
        <v>314</v>
      </c>
      <c r="J6289">
        <v>1</v>
      </c>
      <c r="K6289">
        <v>19310.32</v>
      </c>
      <c r="L6289">
        <v>0.05</v>
      </c>
      <c r="M6289">
        <v>11384.61</v>
      </c>
      <c r="N6289" t="s">
        <v>24</v>
      </c>
      <c r="O6289" t="s">
        <v>35</v>
      </c>
      <c r="P6289" t="s">
        <v>71</v>
      </c>
      <c r="Q6289">
        <f>Sales_Data[[#This Row],[Quantity]]*Sales_Data[[#This Row],[Unit_Price]]</f>
        <v>19310.32</v>
      </c>
      <c r="R6289">
        <f>Sales_Data[[#This Row],[Gross_Sales]]*Sales_Data[[#This Row],[Discount]]</f>
        <v>965.51600000000008</v>
      </c>
      <c r="S6289">
        <f>Sales_Data[[#This Row],[Gross_Sales]]-Sales_Data[[#This Row],[Discount_Amount]]</f>
        <v>18344.804</v>
      </c>
      <c r="T6289">
        <f>Sales_Data[[#This Row],[Net Sales]]-Sales_Data[[#This Row],[Cost]]</f>
        <v>6960.1939999999995</v>
      </c>
      <c r="U6289" s="2">
        <f>Sales_Data[[#This Row],[Profit]]/Sales_Data[[#This Row],[Net Sales]]</f>
        <v>0.37940955924086184</v>
      </c>
      <c r="V6289">
        <f>YEAR(Sales_Data[[#This Row],[Order_Date]])</f>
        <v>2025</v>
      </c>
      <c r="W6289" t="str">
        <f>TEXT(Sales_Data[[#This Row],[Order_Date]],"mmm")</f>
        <v>Mar</v>
      </c>
      <c r="X6289">
        <f>MONTH(Sales_Data[[#This Row],[Order_Date]])</f>
        <v>3</v>
      </c>
      <c r="Y6289" t="str">
        <f>"Q"&amp;ROUNDUP(MONTH(Sales_Data[[#This Row],[Order_Date]])/3,0)</f>
        <v>Q1</v>
      </c>
    </row>
    <row r="6290" spans="1:25" x14ac:dyDescent="0.3">
      <c r="A6290" t="s">
        <v>8087</v>
      </c>
      <c r="B6290" s="1">
        <v>45791</v>
      </c>
      <c r="C6290" t="s">
        <v>499</v>
      </c>
      <c r="D6290" t="s">
        <v>694</v>
      </c>
      <c r="E6290" t="s">
        <v>30</v>
      </c>
      <c r="F6290" t="s">
        <v>210</v>
      </c>
      <c r="G6290" t="s">
        <v>21</v>
      </c>
      <c r="H6290" t="s">
        <v>127</v>
      </c>
      <c r="I6290" t="s">
        <v>128</v>
      </c>
      <c r="J6290">
        <v>1</v>
      </c>
      <c r="K6290">
        <v>2289.12</v>
      </c>
      <c r="L6290">
        <v>0.05</v>
      </c>
      <c r="M6290">
        <v>1672.73</v>
      </c>
      <c r="N6290" t="s">
        <v>52</v>
      </c>
      <c r="O6290" t="s">
        <v>35</v>
      </c>
      <c r="P6290" t="s">
        <v>71</v>
      </c>
      <c r="Q6290">
        <f>Sales_Data[[#This Row],[Quantity]]*Sales_Data[[#This Row],[Unit_Price]]</f>
        <v>2289.12</v>
      </c>
      <c r="R6290">
        <f>Sales_Data[[#This Row],[Gross_Sales]]*Sales_Data[[#This Row],[Discount]]</f>
        <v>114.456</v>
      </c>
      <c r="S6290">
        <f>Sales_Data[[#This Row],[Gross_Sales]]-Sales_Data[[#This Row],[Discount_Amount]]</f>
        <v>2174.6639999999998</v>
      </c>
      <c r="T6290">
        <f>Sales_Data[[#This Row],[Net Sales]]-Sales_Data[[#This Row],[Cost]]</f>
        <v>501.93399999999974</v>
      </c>
      <c r="U6290" s="2">
        <f>Sales_Data[[#This Row],[Profit]]/Sales_Data[[#This Row],[Net Sales]]</f>
        <v>0.23080990902502629</v>
      </c>
      <c r="V6290">
        <f>YEAR(Sales_Data[[#This Row],[Order_Date]])</f>
        <v>2025</v>
      </c>
      <c r="W6290" t="str">
        <f>TEXT(Sales_Data[[#This Row],[Order_Date]],"mmm")</f>
        <v>May</v>
      </c>
      <c r="X6290">
        <f>MONTH(Sales_Data[[#This Row],[Order_Date]])</f>
        <v>5</v>
      </c>
      <c r="Y6290" t="str">
        <f>"Q"&amp;ROUNDUP(MONTH(Sales_Data[[#This Row],[Order_Date]])/3,0)</f>
        <v>Q2</v>
      </c>
    </row>
    <row r="6291" spans="1:25" x14ac:dyDescent="0.3">
      <c r="A6291" t="s">
        <v>8088</v>
      </c>
      <c r="B6291" s="1">
        <v>45808</v>
      </c>
      <c r="C6291" t="s">
        <v>2584</v>
      </c>
      <c r="D6291" t="s">
        <v>1650</v>
      </c>
      <c r="E6291" t="s">
        <v>19</v>
      </c>
      <c r="F6291" t="s">
        <v>66</v>
      </c>
      <c r="G6291" t="s">
        <v>32</v>
      </c>
      <c r="H6291" t="s">
        <v>33</v>
      </c>
      <c r="I6291" t="s">
        <v>34</v>
      </c>
      <c r="J6291">
        <v>1</v>
      </c>
      <c r="K6291">
        <v>3764.72</v>
      </c>
      <c r="L6291">
        <v>0.1</v>
      </c>
      <c r="M6291">
        <v>2651.21</v>
      </c>
      <c r="N6291" t="s">
        <v>52</v>
      </c>
      <c r="O6291" t="s">
        <v>35</v>
      </c>
      <c r="P6291" t="s">
        <v>44</v>
      </c>
      <c r="Q6291">
        <f>Sales_Data[[#This Row],[Quantity]]*Sales_Data[[#This Row],[Unit_Price]]</f>
        <v>3764.72</v>
      </c>
      <c r="R6291">
        <f>Sales_Data[[#This Row],[Gross_Sales]]*Sales_Data[[#This Row],[Discount]]</f>
        <v>376.47199999999998</v>
      </c>
      <c r="S6291">
        <f>Sales_Data[[#This Row],[Gross_Sales]]-Sales_Data[[#This Row],[Discount_Amount]]</f>
        <v>3388.2479999999996</v>
      </c>
      <c r="T6291">
        <f>Sales_Data[[#This Row],[Net Sales]]-Sales_Data[[#This Row],[Cost]]</f>
        <v>737.03799999999956</v>
      </c>
      <c r="U6291" s="2">
        <f>Sales_Data[[#This Row],[Profit]]/Sales_Data[[#This Row],[Net Sales]]</f>
        <v>0.21752776065978632</v>
      </c>
      <c r="V6291">
        <f>YEAR(Sales_Data[[#This Row],[Order_Date]])</f>
        <v>2025</v>
      </c>
      <c r="W6291" t="str">
        <f>TEXT(Sales_Data[[#This Row],[Order_Date]],"mmm")</f>
        <v>May</v>
      </c>
      <c r="X6291">
        <f>MONTH(Sales_Data[[#This Row],[Order_Date]])</f>
        <v>5</v>
      </c>
      <c r="Y6291" t="str">
        <f>"Q"&amp;ROUNDUP(MONTH(Sales_Data[[#This Row],[Order_Date]])/3,0)</f>
        <v>Q2</v>
      </c>
    </row>
    <row r="6292" spans="1:25" x14ac:dyDescent="0.3">
      <c r="A6292" t="s">
        <v>8089</v>
      </c>
      <c r="B6292" s="1">
        <v>45772</v>
      </c>
      <c r="C6292" t="s">
        <v>2311</v>
      </c>
      <c r="D6292" t="s">
        <v>18</v>
      </c>
      <c r="E6292" t="s">
        <v>48</v>
      </c>
      <c r="F6292" t="s">
        <v>152</v>
      </c>
      <c r="G6292" t="s">
        <v>21</v>
      </c>
      <c r="H6292" t="s">
        <v>127</v>
      </c>
      <c r="I6292" t="s">
        <v>314</v>
      </c>
      <c r="J6292">
        <v>1</v>
      </c>
      <c r="K6292">
        <v>62728.35</v>
      </c>
      <c r="L6292">
        <v>0</v>
      </c>
      <c r="M6292">
        <v>42574.74</v>
      </c>
      <c r="N6292" t="s">
        <v>52</v>
      </c>
      <c r="O6292" t="s">
        <v>35</v>
      </c>
      <c r="P6292" t="s">
        <v>71</v>
      </c>
      <c r="Q6292">
        <f>Sales_Data[[#This Row],[Quantity]]*Sales_Data[[#This Row],[Unit_Price]]</f>
        <v>62728.35</v>
      </c>
      <c r="R6292">
        <f>Sales_Data[[#This Row],[Gross_Sales]]*Sales_Data[[#This Row],[Discount]]</f>
        <v>0</v>
      </c>
      <c r="S6292">
        <f>Sales_Data[[#This Row],[Gross_Sales]]-Sales_Data[[#This Row],[Discount_Amount]]</f>
        <v>62728.35</v>
      </c>
      <c r="T6292">
        <f>Sales_Data[[#This Row],[Net Sales]]-Sales_Data[[#This Row],[Cost]]</f>
        <v>20153.61</v>
      </c>
      <c r="U6292" s="2">
        <f>Sales_Data[[#This Row],[Profit]]/Sales_Data[[#This Row],[Net Sales]]</f>
        <v>0.32128391708055448</v>
      </c>
      <c r="V6292">
        <f>YEAR(Sales_Data[[#This Row],[Order_Date]])</f>
        <v>2025</v>
      </c>
      <c r="W6292" t="str">
        <f>TEXT(Sales_Data[[#This Row],[Order_Date]],"mmm")</f>
        <v>Apr</v>
      </c>
      <c r="X6292">
        <f>MONTH(Sales_Data[[#This Row],[Order_Date]])</f>
        <v>4</v>
      </c>
      <c r="Y6292" t="str">
        <f>"Q"&amp;ROUNDUP(MONTH(Sales_Data[[#This Row],[Order_Date]])/3,0)</f>
        <v>Q2</v>
      </c>
    </row>
    <row r="6293" spans="1:25" x14ac:dyDescent="0.3">
      <c r="A6293" t="s">
        <v>8090</v>
      </c>
      <c r="B6293" s="1">
        <v>45721</v>
      </c>
      <c r="C6293" t="s">
        <v>212</v>
      </c>
      <c r="D6293" t="s">
        <v>460</v>
      </c>
      <c r="E6293" t="s">
        <v>48</v>
      </c>
      <c r="F6293" t="s">
        <v>126</v>
      </c>
      <c r="G6293" t="s">
        <v>75</v>
      </c>
      <c r="H6293" t="s">
        <v>256</v>
      </c>
      <c r="I6293" t="s">
        <v>334</v>
      </c>
      <c r="J6293">
        <v>3</v>
      </c>
      <c r="K6293">
        <v>8331.8700000000008</v>
      </c>
      <c r="L6293">
        <v>0</v>
      </c>
      <c r="M6293">
        <v>16715.080000000002</v>
      </c>
      <c r="N6293" t="s">
        <v>83</v>
      </c>
      <c r="O6293" t="s">
        <v>35</v>
      </c>
      <c r="P6293" t="s">
        <v>26</v>
      </c>
      <c r="Q6293">
        <f>Sales_Data[[#This Row],[Quantity]]*Sales_Data[[#This Row],[Unit_Price]]</f>
        <v>24995.61</v>
      </c>
      <c r="R6293">
        <f>Sales_Data[[#This Row],[Gross_Sales]]*Sales_Data[[#This Row],[Discount]]</f>
        <v>0</v>
      </c>
      <c r="S6293">
        <f>Sales_Data[[#This Row],[Gross_Sales]]-Sales_Data[[#This Row],[Discount_Amount]]</f>
        <v>24995.61</v>
      </c>
      <c r="T6293">
        <f>Sales_Data[[#This Row],[Net Sales]]-Sales_Data[[#This Row],[Cost]]</f>
        <v>8280.5299999999988</v>
      </c>
      <c r="U6293" s="2">
        <f>Sales_Data[[#This Row],[Profit]]/Sales_Data[[#This Row],[Net Sales]]</f>
        <v>0.33127937265783869</v>
      </c>
      <c r="V6293">
        <f>YEAR(Sales_Data[[#This Row],[Order_Date]])</f>
        <v>2025</v>
      </c>
      <c r="W6293" t="str">
        <f>TEXT(Sales_Data[[#This Row],[Order_Date]],"mmm")</f>
        <v>Mar</v>
      </c>
      <c r="X6293">
        <f>MONTH(Sales_Data[[#This Row],[Order_Date]])</f>
        <v>3</v>
      </c>
      <c r="Y6293" t="str">
        <f>"Q"&amp;ROUNDUP(MONTH(Sales_Data[[#This Row],[Order_Date]])/3,0)</f>
        <v>Q1</v>
      </c>
    </row>
    <row r="6294" spans="1:25" x14ac:dyDescent="0.3">
      <c r="A6294" t="s">
        <v>8091</v>
      </c>
      <c r="B6294" s="1">
        <v>46000</v>
      </c>
      <c r="C6294" t="s">
        <v>4766</v>
      </c>
      <c r="D6294" t="s">
        <v>205</v>
      </c>
      <c r="E6294" t="s">
        <v>19</v>
      </c>
      <c r="F6294" t="s">
        <v>57</v>
      </c>
      <c r="G6294" t="s">
        <v>32</v>
      </c>
      <c r="H6294" t="s">
        <v>50</v>
      </c>
      <c r="I6294" t="s">
        <v>58</v>
      </c>
      <c r="J6294">
        <v>2</v>
      </c>
      <c r="K6294">
        <v>17750.490000000002</v>
      </c>
      <c r="L6294">
        <v>0.05</v>
      </c>
      <c r="M6294">
        <v>25577.46</v>
      </c>
      <c r="N6294" t="s">
        <v>83</v>
      </c>
      <c r="O6294" t="s">
        <v>25</v>
      </c>
      <c r="P6294" t="s">
        <v>26</v>
      </c>
      <c r="Q6294">
        <f>Sales_Data[[#This Row],[Quantity]]*Sales_Data[[#This Row],[Unit_Price]]</f>
        <v>35500.980000000003</v>
      </c>
      <c r="R6294">
        <f>Sales_Data[[#This Row],[Gross_Sales]]*Sales_Data[[#This Row],[Discount]]</f>
        <v>1775.0490000000002</v>
      </c>
      <c r="S6294">
        <f>Sales_Data[[#This Row],[Gross_Sales]]-Sales_Data[[#This Row],[Discount_Amount]]</f>
        <v>33725.931000000004</v>
      </c>
      <c r="T6294">
        <f>Sales_Data[[#This Row],[Net Sales]]-Sales_Data[[#This Row],[Cost]]</f>
        <v>8148.471000000005</v>
      </c>
      <c r="U6294" s="2">
        <f>Sales_Data[[#This Row],[Profit]]/Sales_Data[[#This Row],[Net Sales]]</f>
        <v>0.2416084822091347</v>
      </c>
      <c r="V6294">
        <f>YEAR(Sales_Data[[#This Row],[Order_Date]])</f>
        <v>2025</v>
      </c>
      <c r="W6294" t="str">
        <f>TEXT(Sales_Data[[#This Row],[Order_Date]],"mmm")</f>
        <v>Dec</v>
      </c>
      <c r="X6294">
        <f>MONTH(Sales_Data[[#This Row],[Order_Date]])</f>
        <v>12</v>
      </c>
      <c r="Y6294" t="str">
        <f>"Q"&amp;ROUNDUP(MONTH(Sales_Data[[#This Row],[Order_Date]])/3,0)</f>
        <v>Q4</v>
      </c>
    </row>
    <row r="6295" spans="1:25" x14ac:dyDescent="0.3">
      <c r="A6295" t="s">
        <v>8092</v>
      </c>
      <c r="B6295" s="1">
        <v>46020</v>
      </c>
      <c r="C6295" t="s">
        <v>2161</v>
      </c>
      <c r="D6295" t="s">
        <v>381</v>
      </c>
      <c r="E6295" t="s">
        <v>48</v>
      </c>
      <c r="F6295" t="s">
        <v>49</v>
      </c>
      <c r="G6295" t="s">
        <v>75</v>
      </c>
      <c r="H6295" t="s">
        <v>256</v>
      </c>
      <c r="I6295" t="s">
        <v>334</v>
      </c>
      <c r="J6295">
        <v>3</v>
      </c>
      <c r="K6295">
        <v>54960.22</v>
      </c>
      <c r="L6295">
        <v>0.15</v>
      </c>
      <c r="M6295">
        <v>119438.26</v>
      </c>
      <c r="N6295" t="s">
        <v>109</v>
      </c>
      <c r="O6295" t="s">
        <v>35</v>
      </c>
      <c r="P6295" t="s">
        <v>71</v>
      </c>
      <c r="Q6295">
        <f>Sales_Data[[#This Row],[Quantity]]*Sales_Data[[#This Row],[Unit_Price]]</f>
        <v>164880.66</v>
      </c>
      <c r="R6295">
        <f>Sales_Data[[#This Row],[Gross_Sales]]*Sales_Data[[#This Row],[Discount]]</f>
        <v>24732.098999999998</v>
      </c>
      <c r="S6295">
        <f>Sales_Data[[#This Row],[Gross_Sales]]-Sales_Data[[#This Row],[Discount_Amount]]</f>
        <v>140148.56100000002</v>
      </c>
      <c r="T6295">
        <f>Sales_Data[[#This Row],[Net Sales]]-Sales_Data[[#This Row],[Cost]]</f>
        <v>20710.301000000021</v>
      </c>
      <c r="U6295" s="2">
        <f>Sales_Data[[#This Row],[Profit]]/Sales_Data[[#This Row],[Net Sales]]</f>
        <v>0.14777391114276242</v>
      </c>
      <c r="V6295">
        <f>YEAR(Sales_Data[[#This Row],[Order_Date]])</f>
        <v>2025</v>
      </c>
      <c r="W6295" t="str">
        <f>TEXT(Sales_Data[[#This Row],[Order_Date]],"mmm")</f>
        <v>Dec</v>
      </c>
      <c r="X6295">
        <f>MONTH(Sales_Data[[#This Row],[Order_Date]])</f>
        <v>12</v>
      </c>
      <c r="Y6295" t="str">
        <f>"Q"&amp;ROUNDUP(MONTH(Sales_Data[[#This Row],[Order_Date]])/3,0)</f>
        <v>Q4</v>
      </c>
    </row>
    <row r="6296" spans="1:25" x14ac:dyDescent="0.3">
      <c r="A6296" t="s">
        <v>8093</v>
      </c>
      <c r="B6296" s="1">
        <v>46009</v>
      </c>
      <c r="C6296" t="s">
        <v>531</v>
      </c>
      <c r="D6296" t="s">
        <v>694</v>
      </c>
      <c r="E6296" t="s">
        <v>48</v>
      </c>
      <c r="F6296" t="s">
        <v>49</v>
      </c>
      <c r="G6296" t="s">
        <v>21</v>
      </c>
      <c r="H6296" t="s">
        <v>22</v>
      </c>
      <c r="I6296" t="s">
        <v>23</v>
      </c>
      <c r="J6296">
        <v>1</v>
      </c>
      <c r="K6296">
        <v>28370.13</v>
      </c>
      <c r="L6296">
        <v>0.15</v>
      </c>
      <c r="M6296">
        <v>16128.56</v>
      </c>
      <c r="N6296" t="s">
        <v>24</v>
      </c>
      <c r="O6296" t="s">
        <v>35</v>
      </c>
      <c r="P6296" t="s">
        <v>71</v>
      </c>
      <c r="Q6296">
        <f>Sales_Data[[#This Row],[Quantity]]*Sales_Data[[#This Row],[Unit_Price]]</f>
        <v>28370.13</v>
      </c>
      <c r="R6296">
        <f>Sales_Data[[#This Row],[Gross_Sales]]*Sales_Data[[#This Row],[Discount]]</f>
        <v>4255.5195000000003</v>
      </c>
      <c r="S6296">
        <f>Sales_Data[[#This Row],[Gross_Sales]]-Sales_Data[[#This Row],[Discount_Amount]]</f>
        <v>24114.610500000003</v>
      </c>
      <c r="T6296">
        <f>Sales_Data[[#This Row],[Net Sales]]-Sales_Data[[#This Row],[Cost]]</f>
        <v>7986.050500000003</v>
      </c>
      <c r="U6296" s="2">
        <f>Sales_Data[[#This Row],[Profit]]/Sales_Data[[#This Row],[Net Sales]]</f>
        <v>0.33117061957106886</v>
      </c>
      <c r="V6296">
        <f>YEAR(Sales_Data[[#This Row],[Order_Date]])</f>
        <v>2025</v>
      </c>
      <c r="W6296" t="str">
        <f>TEXT(Sales_Data[[#This Row],[Order_Date]],"mmm")</f>
        <v>Dec</v>
      </c>
      <c r="X6296">
        <f>MONTH(Sales_Data[[#This Row],[Order_Date]])</f>
        <v>12</v>
      </c>
      <c r="Y6296" t="str">
        <f>"Q"&amp;ROUNDUP(MONTH(Sales_Data[[#This Row],[Order_Date]])/3,0)</f>
        <v>Q4</v>
      </c>
    </row>
    <row r="6297" spans="1:25" x14ac:dyDescent="0.3">
      <c r="A6297" t="s">
        <v>8094</v>
      </c>
      <c r="B6297" s="1">
        <v>45815</v>
      </c>
      <c r="C6297" t="s">
        <v>3277</v>
      </c>
      <c r="D6297" t="s">
        <v>1055</v>
      </c>
      <c r="E6297" t="s">
        <v>39</v>
      </c>
      <c r="F6297" t="s">
        <v>202</v>
      </c>
      <c r="G6297" t="s">
        <v>75</v>
      </c>
      <c r="H6297" t="s">
        <v>185</v>
      </c>
      <c r="I6297" t="s">
        <v>186</v>
      </c>
      <c r="J6297">
        <v>2</v>
      </c>
      <c r="K6297">
        <v>5282.79</v>
      </c>
      <c r="L6297">
        <v>0.1</v>
      </c>
      <c r="M6297">
        <v>8058.94</v>
      </c>
      <c r="N6297" t="s">
        <v>24</v>
      </c>
      <c r="O6297" t="s">
        <v>25</v>
      </c>
      <c r="P6297" t="s">
        <v>44</v>
      </c>
      <c r="Q6297">
        <f>Sales_Data[[#This Row],[Quantity]]*Sales_Data[[#This Row],[Unit_Price]]</f>
        <v>10565.58</v>
      </c>
      <c r="R6297">
        <f>Sales_Data[[#This Row],[Gross_Sales]]*Sales_Data[[#This Row],[Discount]]</f>
        <v>1056.558</v>
      </c>
      <c r="S6297">
        <f>Sales_Data[[#This Row],[Gross_Sales]]-Sales_Data[[#This Row],[Discount_Amount]]</f>
        <v>9509.0220000000008</v>
      </c>
      <c r="T6297">
        <f>Sales_Data[[#This Row],[Net Sales]]-Sales_Data[[#This Row],[Cost]]</f>
        <v>1450.0820000000012</v>
      </c>
      <c r="U6297" s="2">
        <f>Sales_Data[[#This Row],[Profit]]/Sales_Data[[#This Row],[Net Sales]]</f>
        <v>0.15249538806409335</v>
      </c>
      <c r="V6297">
        <f>YEAR(Sales_Data[[#This Row],[Order_Date]])</f>
        <v>2025</v>
      </c>
      <c r="W6297" t="str">
        <f>TEXT(Sales_Data[[#This Row],[Order_Date]],"mmm")</f>
        <v>Jun</v>
      </c>
      <c r="X6297">
        <f>MONTH(Sales_Data[[#This Row],[Order_Date]])</f>
        <v>6</v>
      </c>
      <c r="Y6297" t="str">
        <f>"Q"&amp;ROUNDUP(MONTH(Sales_Data[[#This Row],[Order_Date]])/3,0)</f>
        <v>Q2</v>
      </c>
    </row>
    <row r="6298" spans="1:25" x14ac:dyDescent="0.3">
      <c r="A6298" t="s">
        <v>8095</v>
      </c>
      <c r="B6298" s="1">
        <v>45734</v>
      </c>
      <c r="C6298" t="s">
        <v>3828</v>
      </c>
      <c r="D6298" t="s">
        <v>460</v>
      </c>
      <c r="E6298" t="s">
        <v>48</v>
      </c>
      <c r="F6298" t="s">
        <v>132</v>
      </c>
      <c r="G6298" t="s">
        <v>32</v>
      </c>
      <c r="H6298" t="s">
        <v>50</v>
      </c>
      <c r="I6298" t="s">
        <v>51</v>
      </c>
      <c r="J6298">
        <v>1</v>
      </c>
      <c r="K6298">
        <v>44141.22</v>
      </c>
      <c r="L6298">
        <v>0.15</v>
      </c>
      <c r="M6298">
        <v>31681.11</v>
      </c>
      <c r="N6298" t="s">
        <v>24</v>
      </c>
      <c r="O6298" t="s">
        <v>35</v>
      </c>
      <c r="P6298" t="s">
        <v>71</v>
      </c>
      <c r="Q6298">
        <f>Sales_Data[[#This Row],[Quantity]]*Sales_Data[[#This Row],[Unit_Price]]</f>
        <v>44141.22</v>
      </c>
      <c r="R6298">
        <f>Sales_Data[[#This Row],[Gross_Sales]]*Sales_Data[[#This Row],[Discount]]</f>
        <v>6621.183</v>
      </c>
      <c r="S6298">
        <f>Sales_Data[[#This Row],[Gross_Sales]]-Sales_Data[[#This Row],[Discount_Amount]]</f>
        <v>37520.037000000004</v>
      </c>
      <c r="T6298">
        <f>Sales_Data[[#This Row],[Net Sales]]-Sales_Data[[#This Row],[Cost]]</f>
        <v>5838.9270000000033</v>
      </c>
      <c r="U6298" s="2">
        <f>Sales_Data[[#This Row],[Profit]]/Sales_Data[[#This Row],[Net Sales]]</f>
        <v>0.15562156828363477</v>
      </c>
      <c r="V6298">
        <f>YEAR(Sales_Data[[#This Row],[Order_Date]])</f>
        <v>2025</v>
      </c>
      <c r="W6298" t="str">
        <f>TEXT(Sales_Data[[#This Row],[Order_Date]],"mmm")</f>
        <v>Mar</v>
      </c>
      <c r="X6298">
        <f>MONTH(Sales_Data[[#This Row],[Order_Date]])</f>
        <v>3</v>
      </c>
      <c r="Y6298" t="str">
        <f>"Q"&amp;ROUNDUP(MONTH(Sales_Data[[#This Row],[Order_Date]])/3,0)</f>
        <v>Q1</v>
      </c>
    </row>
    <row r="6299" spans="1:25" x14ac:dyDescent="0.3">
      <c r="A6299" t="s">
        <v>8096</v>
      </c>
      <c r="B6299" s="1">
        <v>45803</v>
      </c>
      <c r="C6299" t="s">
        <v>2282</v>
      </c>
      <c r="D6299" t="s">
        <v>1452</v>
      </c>
      <c r="E6299" t="s">
        <v>48</v>
      </c>
      <c r="F6299" t="s">
        <v>132</v>
      </c>
      <c r="G6299" t="s">
        <v>67</v>
      </c>
      <c r="H6299" t="s">
        <v>121</v>
      </c>
      <c r="I6299" t="s">
        <v>142</v>
      </c>
      <c r="J6299">
        <v>2</v>
      </c>
      <c r="K6299">
        <v>15043.72</v>
      </c>
      <c r="L6299">
        <v>0.1</v>
      </c>
      <c r="M6299">
        <v>18551.27</v>
      </c>
      <c r="N6299" t="s">
        <v>52</v>
      </c>
      <c r="O6299" t="s">
        <v>35</v>
      </c>
      <c r="P6299" t="s">
        <v>71</v>
      </c>
      <c r="Q6299">
        <f>Sales_Data[[#This Row],[Quantity]]*Sales_Data[[#This Row],[Unit_Price]]</f>
        <v>30087.439999999999</v>
      </c>
      <c r="R6299">
        <f>Sales_Data[[#This Row],[Gross_Sales]]*Sales_Data[[#This Row],[Discount]]</f>
        <v>3008.7440000000001</v>
      </c>
      <c r="S6299">
        <f>Sales_Data[[#This Row],[Gross_Sales]]-Sales_Data[[#This Row],[Discount_Amount]]</f>
        <v>27078.696</v>
      </c>
      <c r="T6299">
        <f>Sales_Data[[#This Row],[Net Sales]]-Sales_Data[[#This Row],[Cost]]</f>
        <v>8527.4259999999995</v>
      </c>
      <c r="U6299" s="2">
        <f>Sales_Data[[#This Row],[Profit]]/Sales_Data[[#This Row],[Net Sales]]</f>
        <v>0.31491272696440031</v>
      </c>
      <c r="V6299">
        <f>YEAR(Sales_Data[[#This Row],[Order_Date]])</f>
        <v>2025</v>
      </c>
      <c r="W6299" t="str">
        <f>TEXT(Sales_Data[[#This Row],[Order_Date]],"mmm")</f>
        <v>May</v>
      </c>
      <c r="X6299">
        <f>MONTH(Sales_Data[[#This Row],[Order_Date]])</f>
        <v>5</v>
      </c>
      <c r="Y6299" t="str">
        <f>"Q"&amp;ROUNDUP(MONTH(Sales_Data[[#This Row],[Order_Date]])/3,0)</f>
        <v>Q2</v>
      </c>
    </row>
    <row r="6300" spans="1:25" x14ac:dyDescent="0.3">
      <c r="A6300" t="s">
        <v>8097</v>
      </c>
      <c r="B6300" s="1">
        <v>46000</v>
      </c>
      <c r="C6300" t="s">
        <v>1996</v>
      </c>
      <c r="D6300" t="s">
        <v>244</v>
      </c>
      <c r="E6300" t="s">
        <v>30</v>
      </c>
      <c r="F6300" t="s">
        <v>156</v>
      </c>
      <c r="G6300" t="s">
        <v>67</v>
      </c>
      <c r="H6300" t="s">
        <v>133</v>
      </c>
      <c r="I6300" t="s">
        <v>138</v>
      </c>
      <c r="J6300">
        <v>5</v>
      </c>
      <c r="K6300">
        <v>1860.58</v>
      </c>
      <c r="L6300">
        <v>0.05</v>
      </c>
      <c r="M6300">
        <v>7312.4</v>
      </c>
      <c r="N6300" t="s">
        <v>24</v>
      </c>
      <c r="O6300" t="s">
        <v>35</v>
      </c>
      <c r="P6300" t="s">
        <v>26</v>
      </c>
      <c r="Q6300">
        <f>Sales_Data[[#This Row],[Quantity]]*Sales_Data[[#This Row],[Unit_Price]]</f>
        <v>9302.9</v>
      </c>
      <c r="R6300">
        <f>Sales_Data[[#This Row],[Gross_Sales]]*Sales_Data[[#This Row],[Discount]]</f>
        <v>465.14499999999998</v>
      </c>
      <c r="S6300">
        <f>Sales_Data[[#This Row],[Gross_Sales]]-Sales_Data[[#This Row],[Discount_Amount]]</f>
        <v>8837.7549999999992</v>
      </c>
      <c r="T6300">
        <f>Sales_Data[[#This Row],[Net Sales]]-Sales_Data[[#This Row],[Cost]]</f>
        <v>1525.3549999999996</v>
      </c>
      <c r="U6300" s="2">
        <f>Sales_Data[[#This Row],[Profit]]/Sales_Data[[#This Row],[Net Sales]]</f>
        <v>0.17259530276636995</v>
      </c>
      <c r="V6300">
        <f>YEAR(Sales_Data[[#This Row],[Order_Date]])</f>
        <v>2025</v>
      </c>
      <c r="W6300" t="str">
        <f>TEXT(Sales_Data[[#This Row],[Order_Date]],"mmm")</f>
        <v>Dec</v>
      </c>
      <c r="X6300">
        <f>MONTH(Sales_Data[[#This Row],[Order_Date]])</f>
        <v>12</v>
      </c>
      <c r="Y6300" t="str">
        <f>"Q"&amp;ROUNDUP(MONTH(Sales_Data[[#This Row],[Order_Date]])/3,0)</f>
        <v>Q4</v>
      </c>
    </row>
    <row r="6301" spans="1:25" x14ac:dyDescent="0.3">
      <c r="A6301" t="s">
        <v>8098</v>
      </c>
      <c r="B6301" s="1">
        <v>45882</v>
      </c>
      <c r="C6301" t="s">
        <v>1555</v>
      </c>
      <c r="D6301" t="s">
        <v>38</v>
      </c>
      <c r="E6301" t="s">
        <v>30</v>
      </c>
      <c r="F6301" t="s">
        <v>101</v>
      </c>
      <c r="G6301" t="s">
        <v>67</v>
      </c>
      <c r="H6301" t="s">
        <v>88</v>
      </c>
      <c r="I6301" t="s">
        <v>157</v>
      </c>
      <c r="J6301">
        <v>3</v>
      </c>
      <c r="K6301">
        <v>2687.33</v>
      </c>
      <c r="L6301">
        <v>0</v>
      </c>
      <c r="M6301">
        <v>7007.93</v>
      </c>
      <c r="N6301" t="s">
        <v>52</v>
      </c>
      <c r="O6301" t="s">
        <v>35</v>
      </c>
      <c r="P6301" t="s">
        <v>44</v>
      </c>
      <c r="Q6301">
        <f>Sales_Data[[#This Row],[Quantity]]*Sales_Data[[#This Row],[Unit_Price]]</f>
        <v>8061.99</v>
      </c>
      <c r="R6301">
        <f>Sales_Data[[#This Row],[Gross_Sales]]*Sales_Data[[#This Row],[Discount]]</f>
        <v>0</v>
      </c>
      <c r="S6301">
        <f>Sales_Data[[#This Row],[Gross_Sales]]-Sales_Data[[#This Row],[Discount_Amount]]</f>
        <v>8061.99</v>
      </c>
      <c r="T6301">
        <f>Sales_Data[[#This Row],[Net Sales]]-Sales_Data[[#This Row],[Cost]]</f>
        <v>1054.0599999999995</v>
      </c>
      <c r="U6301" s="2">
        <f>Sales_Data[[#This Row],[Profit]]/Sales_Data[[#This Row],[Net Sales]]</f>
        <v>0.13074439437409369</v>
      </c>
      <c r="V6301">
        <f>YEAR(Sales_Data[[#This Row],[Order_Date]])</f>
        <v>2025</v>
      </c>
      <c r="W6301" t="str">
        <f>TEXT(Sales_Data[[#This Row],[Order_Date]],"mmm")</f>
        <v>Aug</v>
      </c>
      <c r="X6301">
        <f>MONTH(Sales_Data[[#This Row],[Order_Date]])</f>
        <v>8</v>
      </c>
      <c r="Y6301" t="str">
        <f>"Q"&amp;ROUNDUP(MONTH(Sales_Data[[#This Row],[Order_Date]])/3,0)</f>
        <v>Q3</v>
      </c>
    </row>
    <row r="6302" spans="1:25" x14ac:dyDescent="0.3">
      <c r="A6302" t="s">
        <v>8099</v>
      </c>
      <c r="B6302" s="1">
        <v>45970</v>
      </c>
      <c r="C6302" t="s">
        <v>3799</v>
      </c>
      <c r="D6302" t="s">
        <v>430</v>
      </c>
      <c r="E6302" t="s">
        <v>19</v>
      </c>
      <c r="F6302" t="s">
        <v>81</v>
      </c>
      <c r="G6302" t="s">
        <v>75</v>
      </c>
      <c r="H6302" t="s">
        <v>256</v>
      </c>
      <c r="I6302" t="s">
        <v>257</v>
      </c>
      <c r="J6302">
        <v>1</v>
      </c>
      <c r="K6302">
        <v>11734.7</v>
      </c>
      <c r="L6302">
        <v>0.05</v>
      </c>
      <c r="M6302">
        <v>7368.92</v>
      </c>
      <c r="N6302" t="s">
        <v>70</v>
      </c>
      <c r="O6302" t="s">
        <v>25</v>
      </c>
      <c r="P6302" t="s">
        <v>71</v>
      </c>
      <c r="Q6302">
        <f>Sales_Data[[#This Row],[Quantity]]*Sales_Data[[#This Row],[Unit_Price]]</f>
        <v>11734.7</v>
      </c>
      <c r="R6302">
        <f>Sales_Data[[#This Row],[Gross_Sales]]*Sales_Data[[#This Row],[Discount]]</f>
        <v>586.73500000000001</v>
      </c>
      <c r="S6302">
        <f>Sales_Data[[#This Row],[Gross_Sales]]-Sales_Data[[#This Row],[Discount_Amount]]</f>
        <v>11147.965</v>
      </c>
      <c r="T6302">
        <f>Sales_Data[[#This Row],[Net Sales]]-Sales_Data[[#This Row],[Cost]]</f>
        <v>3779.0450000000001</v>
      </c>
      <c r="U6302" s="2">
        <f>Sales_Data[[#This Row],[Profit]]/Sales_Data[[#This Row],[Net Sales]]</f>
        <v>0.33898967210607495</v>
      </c>
      <c r="V6302">
        <f>YEAR(Sales_Data[[#This Row],[Order_Date]])</f>
        <v>2025</v>
      </c>
      <c r="W6302" t="str">
        <f>TEXT(Sales_Data[[#This Row],[Order_Date]],"mmm")</f>
        <v>Nov</v>
      </c>
      <c r="X6302">
        <f>MONTH(Sales_Data[[#This Row],[Order_Date]])</f>
        <v>11</v>
      </c>
      <c r="Y6302" t="str">
        <f>"Q"&amp;ROUNDUP(MONTH(Sales_Data[[#This Row],[Order_Date]])/3,0)</f>
        <v>Q4</v>
      </c>
    </row>
    <row r="6303" spans="1:25" x14ac:dyDescent="0.3">
      <c r="A6303" t="s">
        <v>8100</v>
      </c>
      <c r="B6303" s="1">
        <v>45760</v>
      </c>
      <c r="C6303" t="s">
        <v>442</v>
      </c>
      <c r="D6303" t="s">
        <v>427</v>
      </c>
      <c r="E6303" t="s">
        <v>48</v>
      </c>
      <c r="F6303" t="s">
        <v>132</v>
      </c>
      <c r="G6303" t="s">
        <v>67</v>
      </c>
      <c r="H6303" t="s">
        <v>68</v>
      </c>
      <c r="I6303" t="s">
        <v>69</v>
      </c>
      <c r="J6303">
        <v>1</v>
      </c>
      <c r="K6303">
        <v>35973.83</v>
      </c>
      <c r="L6303">
        <v>0</v>
      </c>
      <c r="M6303">
        <v>27410.38</v>
      </c>
      <c r="N6303" t="s">
        <v>52</v>
      </c>
      <c r="O6303" t="s">
        <v>35</v>
      </c>
      <c r="P6303" t="s">
        <v>26</v>
      </c>
      <c r="Q6303">
        <f>Sales_Data[[#This Row],[Quantity]]*Sales_Data[[#This Row],[Unit_Price]]</f>
        <v>35973.83</v>
      </c>
      <c r="R6303">
        <f>Sales_Data[[#This Row],[Gross_Sales]]*Sales_Data[[#This Row],[Discount]]</f>
        <v>0</v>
      </c>
      <c r="S6303">
        <f>Sales_Data[[#This Row],[Gross_Sales]]-Sales_Data[[#This Row],[Discount_Amount]]</f>
        <v>35973.83</v>
      </c>
      <c r="T6303">
        <f>Sales_Data[[#This Row],[Net Sales]]-Sales_Data[[#This Row],[Cost]]</f>
        <v>8563.4500000000007</v>
      </c>
      <c r="U6303" s="2">
        <f>Sales_Data[[#This Row],[Profit]]/Sales_Data[[#This Row],[Net Sales]]</f>
        <v>0.23804665780652215</v>
      </c>
      <c r="V6303">
        <f>YEAR(Sales_Data[[#This Row],[Order_Date]])</f>
        <v>2025</v>
      </c>
      <c r="W6303" t="str">
        <f>TEXT(Sales_Data[[#This Row],[Order_Date]],"mmm")</f>
        <v>Apr</v>
      </c>
      <c r="X6303">
        <f>MONTH(Sales_Data[[#This Row],[Order_Date]])</f>
        <v>4</v>
      </c>
      <c r="Y6303" t="str">
        <f>"Q"&amp;ROUNDUP(MONTH(Sales_Data[[#This Row],[Order_Date]])/3,0)</f>
        <v>Q2</v>
      </c>
    </row>
    <row r="6304" spans="1:25" x14ac:dyDescent="0.3">
      <c r="A6304" t="s">
        <v>8101</v>
      </c>
      <c r="B6304" s="1">
        <v>46004</v>
      </c>
      <c r="C6304" t="s">
        <v>5681</v>
      </c>
      <c r="D6304" t="s">
        <v>118</v>
      </c>
      <c r="E6304" t="s">
        <v>39</v>
      </c>
      <c r="F6304" t="s">
        <v>40</v>
      </c>
      <c r="G6304" t="s">
        <v>41</v>
      </c>
      <c r="H6304" t="s">
        <v>171</v>
      </c>
      <c r="I6304" t="s">
        <v>191</v>
      </c>
      <c r="J6304">
        <v>1</v>
      </c>
      <c r="K6304">
        <v>3521.72</v>
      </c>
      <c r="L6304">
        <v>0.1</v>
      </c>
      <c r="M6304">
        <v>2629.86</v>
      </c>
      <c r="N6304" t="s">
        <v>52</v>
      </c>
      <c r="O6304" t="s">
        <v>25</v>
      </c>
      <c r="P6304" t="s">
        <v>44</v>
      </c>
      <c r="Q6304">
        <f>Sales_Data[[#This Row],[Quantity]]*Sales_Data[[#This Row],[Unit_Price]]</f>
        <v>3521.72</v>
      </c>
      <c r="R6304">
        <f>Sales_Data[[#This Row],[Gross_Sales]]*Sales_Data[[#This Row],[Discount]]</f>
        <v>352.17200000000003</v>
      </c>
      <c r="S6304">
        <f>Sales_Data[[#This Row],[Gross_Sales]]-Sales_Data[[#This Row],[Discount_Amount]]</f>
        <v>3169.5479999999998</v>
      </c>
      <c r="T6304">
        <f>Sales_Data[[#This Row],[Net Sales]]-Sales_Data[[#This Row],[Cost]]</f>
        <v>539.68799999999965</v>
      </c>
      <c r="U6304" s="2">
        <f>Sales_Data[[#This Row],[Profit]]/Sales_Data[[#This Row],[Net Sales]]</f>
        <v>0.17027285909536619</v>
      </c>
      <c r="V6304">
        <f>YEAR(Sales_Data[[#This Row],[Order_Date]])</f>
        <v>2025</v>
      </c>
      <c r="W6304" t="str">
        <f>TEXT(Sales_Data[[#This Row],[Order_Date]],"mmm")</f>
        <v>Dec</v>
      </c>
      <c r="X6304">
        <f>MONTH(Sales_Data[[#This Row],[Order_Date]])</f>
        <v>12</v>
      </c>
      <c r="Y6304" t="str">
        <f>"Q"&amp;ROUNDUP(MONTH(Sales_Data[[#This Row],[Order_Date]])/3,0)</f>
        <v>Q4</v>
      </c>
    </row>
    <row r="6305" spans="1:25" x14ac:dyDescent="0.3">
      <c r="A6305" t="s">
        <v>8102</v>
      </c>
      <c r="B6305" s="1">
        <v>45958</v>
      </c>
      <c r="C6305" t="s">
        <v>1769</v>
      </c>
      <c r="D6305" t="s">
        <v>331</v>
      </c>
      <c r="E6305" t="s">
        <v>19</v>
      </c>
      <c r="F6305" t="s">
        <v>113</v>
      </c>
      <c r="G6305" t="s">
        <v>75</v>
      </c>
      <c r="H6305" t="s">
        <v>256</v>
      </c>
      <c r="I6305" t="s">
        <v>257</v>
      </c>
      <c r="J6305">
        <v>1</v>
      </c>
      <c r="K6305">
        <v>8366.5300000000007</v>
      </c>
      <c r="L6305">
        <v>0.1</v>
      </c>
      <c r="M6305">
        <v>5318.17</v>
      </c>
      <c r="N6305" t="s">
        <v>24</v>
      </c>
      <c r="O6305" t="s">
        <v>35</v>
      </c>
      <c r="P6305" t="s">
        <v>44</v>
      </c>
      <c r="Q6305">
        <f>Sales_Data[[#This Row],[Quantity]]*Sales_Data[[#This Row],[Unit_Price]]</f>
        <v>8366.5300000000007</v>
      </c>
      <c r="R6305">
        <f>Sales_Data[[#This Row],[Gross_Sales]]*Sales_Data[[#This Row],[Discount]]</f>
        <v>836.65300000000013</v>
      </c>
      <c r="S6305">
        <f>Sales_Data[[#This Row],[Gross_Sales]]-Sales_Data[[#This Row],[Discount_Amount]]</f>
        <v>7529.8770000000004</v>
      </c>
      <c r="T6305">
        <f>Sales_Data[[#This Row],[Net Sales]]-Sales_Data[[#This Row],[Cost]]</f>
        <v>2211.7070000000003</v>
      </c>
      <c r="U6305" s="2">
        <f>Sales_Data[[#This Row],[Profit]]/Sales_Data[[#This Row],[Net Sales]]</f>
        <v>0.29372418699535202</v>
      </c>
      <c r="V6305">
        <f>YEAR(Sales_Data[[#This Row],[Order_Date]])</f>
        <v>2025</v>
      </c>
      <c r="W6305" t="str">
        <f>TEXT(Sales_Data[[#This Row],[Order_Date]],"mmm")</f>
        <v>Oct</v>
      </c>
      <c r="X6305">
        <f>MONTH(Sales_Data[[#This Row],[Order_Date]])</f>
        <v>10</v>
      </c>
      <c r="Y6305" t="str">
        <f>"Q"&amp;ROUNDUP(MONTH(Sales_Data[[#This Row],[Order_Date]])/3,0)</f>
        <v>Q4</v>
      </c>
    </row>
    <row r="6306" spans="1:25" x14ac:dyDescent="0.3">
      <c r="A6306" t="s">
        <v>8103</v>
      </c>
      <c r="B6306" s="1">
        <v>45745</v>
      </c>
      <c r="C6306" t="s">
        <v>296</v>
      </c>
      <c r="D6306" t="s">
        <v>366</v>
      </c>
      <c r="E6306" t="s">
        <v>48</v>
      </c>
      <c r="F6306" t="s">
        <v>132</v>
      </c>
      <c r="G6306" t="s">
        <v>67</v>
      </c>
      <c r="H6306" t="s">
        <v>133</v>
      </c>
      <c r="I6306" t="s">
        <v>138</v>
      </c>
      <c r="J6306">
        <v>1</v>
      </c>
      <c r="K6306">
        <v>33139.800000000003</v>
      </c>
      <c r="L6306">
        <v>0.1</v>
      </c>
      <c r="M6306">
        <v>19082.28</v>
      </c>
      <c r="N6306" t="s">
        <v>24</v>
      </c>
      <c r="O6306" t="s">
        <v>53</v>
      </c>
      <c r="P6306" t="s">
        <v>44</v>
      </c>
      <c r="Q6306">
        <f>Sales_Data[[#This Row],[Quantity]]*Sales_Data[[#This Row],[Unit_Price]]</f>
        <v>33139.800000000003</v>
      </c>
      <c r="R6306">
        <f>Sales_Data[[#This Row],[Gross_Sales]]*Sales_Data[[#This Row],[Discount]]</f>
        <v>3313.9800000000005</v>
      </c>
      <c r="S6306">
        <f>Sales_Data[[#This Row],[Gross_Sales]]-Sales_Data[[#This Row],[Discount_Amount]]</f>
        <v>29825.820000000003</v>
      </c>
      <c r="T6306">
        <f>Sales_Data[[#This Row],[Net Sales]]-Sales_Data[[#This Row],[Cost]]</f>
        <v>10743.540000000005</v>
      </c>
      <c r="U6306" s="2">
        <f>Sales_Data[[#This Row],[Profit]]/Sales_Data[[#This Row],[Net Sales]]</f>
        <v>0.36020937563493655</v>
      </c>
      <c r="V6306">
        <f>YEAR(Sales_Data[[#This Row],[Order_Date]])</f>
        <v>2025</v>
      </c>
      <c r="W6306" t="str">
        <f>TEXT(Sales_Data[[#This Row],[Order_Date]],"mmm")</f>
        <v>Mar</v>
      </c>
      <c r="X6306">
        <f>MONTH(Sales_Data[[#This Row],[Order_Date]])</f>
        <v>3</v>
      </c>
      <c r="Y6306" t="str">
        <f>"Q"&amp;ROUNDUP(MONTH(Sales_Data[[#This Row],[Order_Date]])/3,0)</f>
        <v>Q1</v>
      </c>
    </row>
    <row r="6307" spans="1:25" x14ac:dyDescent="0.3">
      <c r="A6307" t="s">
        <v>8104</v>
      </c>
      <c r="B6307" s="1">
        <v>45960</v>
      </c>
      <c r="C6307" t="s">
        <v>4423</v>
      </c>
      <c r="D6307" t="s">
        <v>199</v>
      </c>
      <c r="E6307" t="s">
        <v>48</v>
      </c>
      <c r="F6307" t="s">
        <v>132</v>
      </c>
      <c r="G6307" t="s">
        <v>41</v>
      </c>
      <c r="H6307" t="s">
        <v>171</v>
      </c>
      <c r="I6307" t="s">
        <v>191</v>
      </c>
      <c r="J6307">
        <v>1</v>
      </c>
      <c r="K6307">
        <v>29081.32</v>
      </c>
      <c r="L6307">
        <v>0</v>
      </c>
      <c r="M6307">
        <v>18958.810000000001</v>
      </c>
      <c r="N6307" t="s">
        <v>52</v>
      </c>
      <c r="O6307" t="s">
        <v>25</v>
      </c>
      <c r="P6307" t="s">
        <v>44</v>
      </c>
      <c r="Q6307">
        <f>Sales_Data[[#This Row],[Quantity]]*Sales_Data[[#This Row],[Unit_Price]]</f>
        <v>29081.32</v>
      </c>
      <c r="R6307">
        <f>Sales_Data[[#This Row],[Gross_Sales]]*Sales_Data[[#This Row],[Discount]]</f>
        <v>0</v>
      </c>
      <c r="S6307">
        <f>Sales_Data[[#This Row],[Gross_Sales]]-Sales_Data[[#This Row],[Discount_Amount]]</f>
        <v>29081.32</v>
      </c>
      <c r="T6307">
        <f>Sales_Data[[#This Row],[Net Sales]]-Sales_Data[[#This Row],[Cost]]</f>
        <v>10122.509999999998</v>
      </c>
      <c r="U6307" s="2">
        <f>Sales_Data[[#This Row],[Profit]]/Sales_Data[[#This Row],[Net Sales]]</f>
        <v>0.34807601580671022</v>
      </c>
      <c r="V6307">
        <f>YEAR(Sales_Data[[#This Row],[Order_Date]])</f>
        <v>2025</v>
      </c>
      <c r="W6307" t="str">
        <f>TEXT(Sales_Data[[#This Row],[Order_Date]],"mmm")</f>
        <v>Oct</v>
      </c>
      <c r="X6307">
        <f>MONTH(Sales_Data[[#This Row],[Order_Date]])</f>
        <v>10</v>
      </c>
      <c r="Y6307" t="str">
        <f>"Q"&amp;ROUNDUP(MONTH(Sales_Data[[#This Row],[Order_Date]])/3,0)</f>
        <v>Q4</v>
      </c>
    </row>
    <row r="6308" spans="1:25" x14ac:dyDescent="0.3">
      <c r="A6308" t="s">
        <v>8105</v>
      </c>
      <c r="B6308" s="1">
        <v>45825</v>
      </c>
      <c r="C6308" t="s">
        <v>666</v>
      </c>
      <c r="D6308" t="s">
        <v>615</v>
      </c>
      <c r="E6308" t="s">
        <v>48</v>
      </c>
      <c r="F6308" t="s">
        <v>132</v>
      </c>
      <c r="G6308" t="s">
        <v>21</v>
      </c>
      <c r="H6308" t="s">
        <v>230</v>
      </c>
      <c r="I6308" t="s">
        <v>231</v>
      </c>
      <c r="J6308">
        <v>1</v>
      </c>
      <c r="K6308">
        <v>35874.46</v>
      </c>
      <c r="L6308">
        <v>0.1</v>
      </c>
      <c r="M6308">
        <v>22816.52</v>
      </c>
      <c r="N6308" t="s">
        <v>24</v>
      </c>
      <c r="O6308" t="s">
        <v>35</v>
      </c>
      <c r="P6308" t="s">
        <v>26</v>
      </c>
      <c r="Q6308">
        <f>Sales_Data[[#This Row],[Quantity]]*Sales_Data[[#This Row],[Unit_Price]]</f>
        <v>35874.46</v>
      </c>
      <c r="R6308">
        <f>Sales_Data[[#This Row],[Gross_Sales]]*Sales_Data[[#This Row],[Discount]]</f>
        <v>3587.4459999999999</v>
      </c>
      <c r="S6308">
        <f>Sales_Data[[#This Row],[Gross_Sales]]-Sales_Data[[#This Row],[Discount_Amount]]</f>
        <v>32287.013999999999</v>
      </c>
      <c r="T6308">
        <f>Sales_Data[[#This Row],[Net Sales]]-Sales_Data[[#This Row],[Cost]]</f>
        <v>9470.4939999999988</v>
      </c>
      <c r="U6308" s="2">
        <f>Sales_Data[[#This Row],[Profit]]/Sales_Data[[#This Row],[Net Sales]]</f>
        <v>0.29332207679533323</v>
      </c>
      <c r="V6308">
        <f>YEAR(Sales_Data[[#This Row],[Order_Date]])</f>
        <v>2025</v>
      </c>
      <c r="W6308" t="str">
        <f>TEXT(Sales_Data[[#This Row],[Order_Date]],"mmm")</f>
        <v>Jun</v>
      </c>
      <c r="X6308">
        <f>MONTH(Sales_Data[[#This Row],[Order_Date]])</f>
        <v>6</v>
      </c>
      <c r="Y6308" t="str">
        <f>"Q"&amp;ROUNDUP(MONTH(Sales_Data[[#This Row],[Order_Date]])/3,0)</f>
        <v>Q2</v>
      </c>
    </row>
    <row r="6309" spans="1:25" x14ac:dyDescent="0.3">
      <c r="A6309" t="s">
        <v>8106</v>
      </c>
      <c r="B6309" s="1">
        <v>45827</v>
      </c>
      <c r="C6309" t="s">
        <v>856</v>
      </c>
      <c r="D6309" t="s">
        <v>397</v>
      </c>
      <c r="E6309" t="s">
        <v>39</v>
      </c>
      <c r="F6309" t="s">
        <v>202</v>
      </c>
      <c r="G6309" t="s">
        <v>41</v>
      </c>
      <c r="H6309" t="s">
        <v>102</v>
      </c>
      <c r="I6309" t="s">
        <v>165</v>
      </c>
      <c r="J6309">
        <v>1</v>
      </c>
      <c r="K6309">
        <v>6260.7</v>
      </c>
      <c r="L6309">
        <v>0.05</v>
      </c>
      <c r="M6309">
        <v>3753.38</v>
      </c>
      <c r="N6309" t="s">
        <v>70</v>
      </c>
      <c r="O6309" t="s">
        <v>25</v>
      </c>
      <c r="P6309" t="s">
        <v>71</v>
      </c>
      <c r="Q6309">
        <f>Sales_Data[[#This Row],[Quantity]]*Sales_Data[[#This Row],[Unit_Price]]</f>
        <v>6260.7</v>
      </c>
      <c r="R6309">
        <f>Sales_Data[[#This Row],[Gross_Sales]]*Sales_Data[[#This Row],[Discount]]</f>
        <v>313.03500000000003</v>
      </c>
      <c r="S6309">
        <f>Sales_Data[[#This Row],[Gross_Sales]]-Sales_Data[[#This Row],[Discount_Amount]]</f>
        <v>5947.665</v>
      </c>
      <c r="T6309">
        <f>Sales_Data[[#This Row],[Net Sales]]-Sales_Data[[#This Row],[Cost]]</f>
        <v>2194.2849999999999</v>
      </c>
      <c r="U6309" s="2">
        <f>Sales_Data[[#This Row],[Profit]]/Sales_Data[[#This Row],[Net Sales]]</f>
        <v>0.36893217758565755</v>
      </c>
      <c r="V6309">
        <f>YEAR(Sales_Data[[#This Row],[Order_Date]])</f>
        <v>2025</v>
      </c>
      <c r="W6309" t="str">
        <f>TEXT(Sales_Data[[#This Row],[Order_Date]],"mmm")</f>
        <v>Jun</v>
      </c>
      <c r="X6309">
        <f>MONTH(Sales_Data[[#This Row],[Order_Date]])</f>
        <v>6</v>
      </c>
      <c r="Y6309" t="str">
        <f>"Q"&amp;ROUNDUP(MONTH(Sales_Data[[#This Row],[Order_Date]])/3,0)</f>
        <v>Q2</v>
      </c>
    </row>
    <row r="6310" spans="1:25" x14ac:dyDescent="0.3">
      <c r="A6310" t="s">
        <v>8107</v>
      </c>
      <c r="B6310" s="1">
        <v>45792</v>
      </c>
      <c r="C6310" t="s">
        <v>3780</v>
      </c>
      <c r="D6310" t="s">
        <v>209</v>
      </c>
      <c r="E6310" t="s">
        <v>119</v>
      </c>
      <c r="F6310" t="s">
        <v>184</v>
      </c>
      <c r="G6310" t="s">
        <v>75</v>
      </c>
      <c r="H6310" t="s">
        <v>114</v>
      </c>
      <c r="I6310" t="s">
        <v>115</v>
      </c>
      <c r="J6310">
        <v>1</v>
      </c>
      <c r="K6310">
        <v>5879.05</v>
      </c>
      <c r="L6310">
        <v>0.05</v>
      </c>
      <c r="M6310">
        <v>3528.9</v>
      </c>
      <c r="N6310" t="s">
        <v>24</v>
      </c>
      <c r="O6310" t="s">
        <v>35</v>
      </c>
      <c r="P6310" t="s">
        <v>26</v>
      </c>
      <c r="Q6310">
        <f>Sales_Data[[#This Row],[Quantity]]*Sales_Data[[#This Row],[Unit_Price]]</f>
        <v>5879.05</v>
      </c>
      <c r="R6310">
        <f>Sales_Data[[#This Row],[Gross_Sales]]*Sales_Data[[#This Row],[Discount]]</f>
        <v>293.95250000000004</v>
      </c>
      <c r="S6310">
        <f>Sales_Data[[#This Row],[Gross_Sales]]-Sales_Data[[#This Row],[Discount_Amount]]</f>
        <v>5585.0974999999999</v>
      </c>
      <c r="T6310">
        <f>Sales_Data[[#This Row],[Net Sales]]-Sales_Data[[#This Row],[Cost]]</f>
        <v>2056.1974999999998</v>
      </c>
      <c r="U6310" s="2">
        <f>Sales_Data[[#This Row],[Profit]]/Sales_Data[[#This Row],[Net Sales]]</f>
        <v>0.36815785221296493</v>
      </c>
      <c r="V6310">
        <f>YEAR(Sales_Data[[#This Row],[Order_Date]])</f>
        <v>2025</v>
      </c>
      <c r="W6310" t="str">
        <f>TEXT(Sales_Data[[#This Row],[Order_Date]],"mmm")</f>
        <v>May</v>
      </c>
      <c r="X6310">
        <f>MONTH(Sales_Data[[#This Row],[Order_Date]])</f>
        <v>5</v>
      </c>
      <c r="Y6310" t="str">
        <f>"Q"&amp;ROUNDUP(MONTH(Sales_Data[[#This Row],[Order_Date]])/3,0)</f>
        <v>Q2</v>
      </c>
    </row>
    <row r="6311" spans="1:25" x14ac:dyDescent="0.3">
      <c r="A6311" t="s">
        <v>8108</v>
      </c>
      <c r="B6311" s="1">
        <v>45707</v>
      </c>
      <c r="C6311" t="s">
        <v>270</v>
      </c>
      <c r="D6311" t="s">
        <v>175</v>
      </c>
      <c r="E6311" t="s">
        <v>30</v>
      </c>
      <c r="F6311" t="s">
        <v>87</v>
      </c>
      <c r="G6311" t="s">
        <v>75</v>
      </c>
      <c r="H6311" t="s">
        <v>76</v>
      </c>
      <c r="I6311" t="s">
        <v>108</v>
      </c>
      <c r="J6311">
        <v>3</v>
      </c>
      <c r="K6311">
        <v>3682.45</v>
      </c>
      <c r="L6311">
        <v>0.2</v>
      </c>
      <c r="M6311">
        <v>7719.3</v>
      </c>
      <c r="N6311" t="s">
        <v>109</v>
      </c>
      <c r="O6311" t="s">
        <v>53</v>
      </c>
      <c r="P6311" t="s">
        <v>26</v>
      </c>
      <c r="Q6311">
        <f>Sales_Data[[#This Row],[Quantity]]*Sales_Data[[#This Row],[Unit_Price]]</f>
        <v>11047.349999999999</v>
      </c>
      <c r="R6311">
        <f>Sales_Data[[#This Row],[Gross_Sales]]*Sales_Data[[#This Row],[Discount]]</f>
        <v>2209.4699999999998</v>
      </c>
      <c r="S6311">
        <f>Sales_Data[[#This Row],[Gross_Sales]]-Sales_Data[[#This Row],[Discount_Amount]]</f>
        <v>8837.8799999999992</v>
      </c>
      <c r="T6311">
        <f>Sales_Data[[#This Row],[Net Sales]]-Sales_Data[[#This Row],[Cost]]</f>
        <v>1118.579999999999</v>
      </c>
      <c r="U6311" s="2">
        <f>Sales_Data[[#This Row],[Profit]]/Sales_Data[[#This Row],[Net Sales]]</f>
        <v>0.12656655215956758</v>
      </c>
      <c r="V6311">
        <f>YEAR(Sales_Data[[#This Row],[Order_Date]])</f>
        <v>2025</v>
      </c>
      <c r="W6311" t="str">
        <f>TEXT(Sales_Data[[#This Row],[Order_Date]],"mmm")</f>
        <v>Feb</v>
      </c>
      <c r="X6311">
        <f>MONTH(Sales_Data[[#This Row],[Order_Date]])</f>
        <v>2</v>
      </c>
      <c r="Y6311" t="str">
        <f>"Q"&amp;ROUNDUP(MONTH(Sales_Data[[#This Row],[Order_Date]])/3,0)</f>
        <v>Q1</v>
      </c>
    </row>
    <row r="6312" spans="1:25" x14ac:dyDescent="0.3">
      <c r="A6312" t="s">
        <v>8109</v>
      </c>
      <c r="B6312" s="1">
        <v>45997</v>
      </c>
      <c r="C6312" t="s">
        <v>6652</v>
      </c>
      <c r="D6312" t="s">
        <v>387</v>
      </c>
      <c r="E6312" t="s">
        <v>39</v>
      </c>
      <c r="F6312" t="s">
        <v>405</v>
      </c>
      <c r="G6312" t="s">
        <v>21</v>
      </c>
      <c r="H6312" t="s">
        <v>297</v>
      </c>
      <c r="I6312" t="s">
        <v>494</v>
      </c>
      <c r="J6312">
        <v>1</v>
      </c>
      <c r="K6312">
        <v>4343.3900000000003</v>
      </c>
      <c r="L6312">
        <v>0.05</v>
      </c>
      <c r="M6312">
        <v>2690.36</v>
      </c>
      <c r="N6312" t="s">
        <v>109</v>
      </c>
      <c r="O6312" t="s">
        <v>35</v>
      </c>
      <c r="P6312" t="s">
        <v>26</v>
      </c>
      <c r="Q6312">
        <f>Sales_Data[[#This Row],[Quantity]]*Sales_Data[[#This Row],[Unit_Price]]</f>
        <v>4343.3900000000003</v>
      </c>
      <c r="R6312">
        <f>Sales_Data[[#This Row],[Gross_Sales]]*Sales_Data[[#This Row],[Discount]]</f>
        <v>217.16950000000003</v>
      </c>
      <c r="S6312">
        <f>Sales_Data[[#This Row],[Gross_Sales]]-Sales_Data[[#This Row],[Discount_Amount]]</f>
        <v>4126.2205000000004</v>
      </c>
      <c r="T6312">
        <f>Sales_Data[[#This Row],[Net Sales]]-Sales_Data[[#This Row],[Cost]]</f>
        <v>1435.8605000000002</v>
      </c>
      <c r="U6312" s="2">
        <f>Sales_Data[[#This Row],[Profit]]/Sales_Data[[#This Row],[Net Sales]]</f>
        <v>0.34798443272723795</v>
      </c>
      <c r="V6312">
        <f>YEAR(Sales_Data[[#This Row],[Order_Date]])</f>
        <v>2025</v>
      </c>
      <c r="W6312" t="str">
        <f>TEXT(Sales_Data[[#This Row],[Order_Date]],"mmm")</f>
        <v>Dec</v>
      </c>
      <c r="X6312">
        <f>MONTH(Sales_Data[[#This Row],[Order_Date]])</f>
        <v>12</v>
      </c>
      <c r="Y6312" t="str">
        <f>"Q"&amp;ROUNDUP(MONTH(Sales_Data[[#This Row],[Order_Date]])/3,0)</f>
        <v>Q4</v>
      </c>
    </row>
    <row r="6313" spans="1:25" x14ac:dyDescent="0.3">
      <c r="A6313" t="s">
        <v>8110</v>
      </c>
      <c r="B6313" s="1">
        <v>46004</v>
      </c>
      <c r="C6313" t="s">
        <v>193</v>
      </c>
      <c r="D6313" t="s">
        <v>457</v>
      </c>
      <c r="E6313" t="s">
        <v>19</v>
      </c>
      <c r="F6313" t="s">
        <v>20</v>
      </c>
      <c r="G6313" t="s">
        <v>75</v>
      </c>
      <c r="H6313" t="s">
        <v>76</v>
      </c>
      <c r="I6313" t="s">
        <v>77</v>
      </c>
      <c r="J6313">
        <v>1</v>
      </c>
      <c r="K6313">
        <v>11824.21</v>
      </c>
      <c r="L6313">
        <v>0.05</v>
      </c>
      <c r="M6313">
        <v>7441.52</v>
      </c>
      <c r="N6313" t="s">
        <v>24</v>
      </c>
      <c r="O6313" t="s">
        <v>35</v>
      </c>
      <c r="P6313" t="s">
        <v>44</v>
      </c>
      <c r="Q6313">
        <f>Sales_Data[[#This Row],[Quantity]]*Sales_Data[[#This Row],[Unit_Price]]</f>
        <v>11824.21</v>
      </c>
      <c r="R6313">
        <f>Sales_Data[[#This Row],[Gross_Sales]]*Sales_Data[[#This Row],[Discount]]</f>
        <v>591.21050000000002</v>
      </c>
      <c r="S6313">
        <f>Sales_Data[[#This Row],[Gross_Sales]]-Sales_Data[[#This Row],[Discount_Amount]]</f>
        <v>11232.9995</v>
      </c>
      <c r="T6313">
        <f>Sales_Data[[#This Row],[Net Sales]]-Sales_Data[[#This Row],[Cost]]</f>
        <v>3791.4794999999995</v>
      </c>
      <c r="U6313" s="2">
        <f>Sales_Data[[#This Row],[Profit]]/Sales_Data[[#This Row],[Net Sales]]</f>
        <v>0.3375304610313567</v>
      </c>
      <c r="V6313">
        <f>YEAR(Sales_Data[[#This Row],[Order_Date]])</f>
        <v>2025</v>
      </c>
      <c r="W6313" t="str">
        <f>TEXT(Sales_Data[[#This Row],[Order_Date]],"mmm")</f>
        <v>Dec</v>
      </c>
      <c r="X6313">
        <f>MONTH(Sales_Data[[#This Row],[Order_Date]])</f>
        <v>12</v>
      </c>
      <c r="Y6313" t="str">
        <f>"Q"&amp;ROUNDUP(MONTH(Sales_Data[[#This Row],[Order_Date]])/3,0)</f>
        <v>Q4</v>
      </c>
    </row>
    <row r="6314" spans="1:25" x14ac:dyDescent="0.3">
      <c r="A6314" t="s">
        <v>8111</v>
      </c>
      <c r="B6314" s="1">
        <v>45791</v>
      </c>
      <c r="C6314" t="s">
        <v>3991</v>
      </c>
      <c r="D6314" t="s">
        <v>765</v>
      </c>
      <c r="E6314" t="s">
        <v>39</v>
      </c>
      <c r="F6314" t="s">
        <v>405</v>
      </c>
      <c r="G6314" t="s">
        <v>67</v>
      </c>
      <c r="H6314" t="s">
        <v>68</v>
      </c>
      <c r="I6314" t="s">
        <v>97</v>
      </c>
      <c r="J6314">
        <v>2</v>
      </c>
      <c r="K6314">
        <v>4217.1099999999997</v>
      </c>
      <c r="L6314">
        <v>0.1</v>
      </c>
      <c r="M6314">
        <v>5872.45</v>
      </c>
      <c r="N6314" t="s">
        <v>24</v>
      </c>
      <c r="O6314" t="s">
        <v>25</v>
      </c>
      <c r="P6314" t="s">
        <v>44</v>
      </c>
      <c r="Q6314">
        <f>Sales_Data[[#This Row],[Quantity]]*Sales_Data[[#This Row],[Unit_Price]]</f>
        <v>8434.2199999999993</v>
      </c>
      <c r="R6314">
        <f>Sales_Data[[#This Row],[Gross_Sales]]*Sales_Data[[#This Row],[Discount]]</f>
        <v>843.42200000000003</v>
      </c>
      <c r="S6314">
        <f>Sales_Data[[#This Row],[Gross_Sales]]-Sales_Data[[#This Row],[Discount_Amount]]</f>
        <v>7590.7979999999989</v>
      </c>
      <c r="T6314">
        <f>Sales_Data[[#This Row],[Net Sales]]-Sales_Data[[#This Row],[Cost]]</f>
        <v>1718.347999999999</v>
      </c>
      <c r="U6314" s="2">
        <f>Sales_Data[[#This Row],[Profit]]/Sales_Data[[#This Row],[Net Sales]]</f>
        <v>0.22637251050548299</v>
      </c>
      <c r="V6314">
        <f>YEAR(Sales_Data[[#This Row],[Order_Date]])</f>
        <v>2025</v>
      </c>
      <c r="W6314" t="str">
        <f>TEXT(Sales_Data[[#This Row],[Order_Date]],"mmm")</f>
        <v>May</v>
      </c>
      <c r="X6314">
        <f>MONTH(Sales_Data[[#This Row],[Order_Date]])</f>
        <v>5</v>
      </c>
      <c r="Y6314" t="str">
        <f>"Q"&amp;ROUNDUP(MONTH(Sales_Data[[#This Row],[Order_Date]])/3,0)</f>
        <v>Q2</v>
      </c>
    </row>
    <row r="6315" spans="1:25" x14ac:dyDescent="0.3">
      <c r="A6315" t="s">
        <v>8112</v>
      </c>
      <c r="B6315" s="1">
        <v>46004</v>
      </c>
      <c r="C6315" t="s">
        <v>1309</v>
      </c>
      <c r="D6315" t="s">
        <v>175</v>
      </c>
      <c r="E6315" t="s">
        <v>19</v>
      </c>
      <c r="F6315" t="s">
        <v>57</v>
      </c>
      <c r="G6315" t="s">
        <v>67</v>
      </c>
      <c r="H6315" t="s">
        <v>133</v>
      </c>
      <c r="I6315" t="s">
        <v>134</v>
      </c>
      <c r="J6315">
        <v>2</v>
      </c>
      <c r="K6315">
        <v>1164.79</v>
      </c>
      <c r="L6315">
        <v>0.15</v>
      </c>
      <c r="M6315">
        <v>1647.21</v>
      </c>
      <c r="N6315" t="s">
        <v>24</v>
      </c>
      <c r="O6315" t="s">
        <v>35</v>
      </c>
      <c r="P6315" t="s">
        <v>71</v>
      </c>
      <c r="Q6315">
        <f>Sales_Data[[#This Row],[Quantity]]*Sales_Data[[#This Row],[Unit_Price]]</f>
        <v>2329.58</v>
      </c>
      <c r="R6315">
        <f>Sales_Data[[#This Row],[Gross_Sales]]*Sales_Data[[#This Row],[Discount]]</f>
        <v>349.43699999999995</v>
      </c>
      <c r="S6315">
        <f>Sales_Data[[#This Row],[Gross_Sales]]-Sales_Data[[#This Row],[Discount_Amount]]</f>
        <v>1980.143</v>
      </c>
      <c r="T6315">
        <f>Sales_Data[[#This Row],[Net Sales]]-Sales_Data[[#This Row],[Cost]]</f>
        <v>332.93299999999999</v>
      </c>
      <c r="U6315" s="2">
        <f>Sales_Data[[#This Row],[Profit]]/Sales_Data[[#This Row],[Net Sales]]</f>
        <v>0.16813583665422144</v>
      </c>
      <c r="V6315">
        <f>YEAR(Sales_Data[[#This Row],[Order_Date]])</f>
        <v>2025</v>
      </c>
      <c r="W6315" t="str">
        <f>TEXT(Sales_Data[[#This Row],[Order_Date]],"mmm")</f>
        <v>Dec</v>
      </c>
      <c r="X6315">
        <f>MONTH(Sales_Data[[#This Row],[Order_Date]])</f>
        <v>12</v>
      </c>
      <c r="Y6315" t="str">
        <f>"Q"&amp;ROUNDUP(MONTH(Sales_Data[[#This Row],[Order_Date]])/3,0)</f>
        <v>Q4</v>
      </c>
    </row>
    <row r="6316" spans="1:25" x14ac:dyDescent="0.3">
      <c r="A6316" t="s">
        <v>8113</v>
      </c>
      <c r="B6316" s="1">
        <v>45794</v>
      </c>
      <c r="C6316" t="s">
        <v>3232</v>
      </c>
      <c r="D6316" t="s">
        <v>1004</v>
      </c>
      <c r="E6316" t="s">
        <v>48</v>
      </c>
      <c r="F6316" t="s">
        <v>132</v>
      </c>
      <c r="G6316" t="s">
        <v>67</v>
      </c>
      <c r="H6316" t="s">
        <v>121</v>
      </c>
      <c r="I6316" t="s">
        <v>122</v>
      </c>
      <c r="J6316">
        <v>1</v>
      </c>
      <c r="K6316">
        <v>64974.5</v>
      </c>
      <c r="L6316">
        <v>0</v>
      </c>
      <c r="M6316">
        <v>42981.33</v>
      </c>
      <c r="N6316" t="s">
        <v>83</v>
      </c>
      <c r="O6316" t="s">
        <v>25</v>
      </c>
      <c r="P6316" t="s">
        <v>71</v>
      </c>
      <c r="Q6316">
        <f>Sales_Data[[#This Row],[Quantity]]*Sales_Data[[#This Row],[Unit_Price]]</f>
        <v>64974.5</v>
      </c>
      <c r="R6316">
        <f>Sales_Data[[#This Row],[Gross_Sales]]*Sales_Data[[#This Row],[Discount]]</f>
        <v>0</v>
      </c>
      <c r="S6316">
        <f>Sales_Data[[#This Row],[Gross_Sales]]-Sales_Data[[#This Row],[Discount_Amount]]</f>
        <v>64974.5</v>
      </c>
      <c r="T6316">
        <f>Sales_Data[[#This Row],[Net Sales]]-Sales_Data[[#This Row],[Cost]]</f>
        <v>21993.17</v>
      </c>
      <c r="U6316" s="2">
        <f>Sales_Data[[#This Row],[Profit]]/Sales_Data[[#This Row],[Net Sales]]</f>
        <v>0.33848925347636377</v>
      </c>
      <c r="V6316">
        <f>YEAR(Sales_Data[[#This Row],[Order_Date]])</f>
        <v>2025</v>
      </c>
      <c r="W6316" t="str">
        <f>TEXT(Sales_Data[[#This Row],[Order_Date]],"mmm")</f>
        <v>May</v>
      </c>
      <c r="X6316">
        <f>MONTH(Sales_Data[[#This Row],[Order_Date]])</f>
        <v>5</v>
      </c>
      <c r="Y6316" t="str">
        <f>"Q"&amp;ROUNDUP(MONTH(Sales_Data[[#This Row],[Order_Date]])/3,0)</f>
        <v>Q2</v>
      </c>
    </row>
    <row r="6317" spans="1:25" x14ac:dyDescent="0.3">
      <c r="A6317" t="s">
        <v>8114</v>
      </c>
      <c r="B6317" s="1">
        <v>45902</v>
      </c>
      <c r="C6317" t="s">
        <v>3128</v>
      </c>
      <c r="D6317" t="s">
        <v>155</v>
      </c>
      <c r="E6317" t="s">
        <v>39</v>
      </c>
      <c r="F6317" t="s">
        <v>405</v>
      </c>
      <c r="G6317" t="s">
        <v>21</v>
      </c>
      <c r="H6317" t="s">
        <v>297</v>
      </c>
      <c r="I6317" t="s">
        <v>297</v>
      </c>
      <c r="J6317">
        <v>3</v>
      </c>
      <c r="K6317">
        <v>621.82000000000005</v>
      </c>
      <c r="L6317">
        <v>0.1</v>
      </c>
      <c r="M6317">
        <v>1059.71</v>
      </c>
      <c r="N6317" t="s">
        <v>24</v>
      </c>
      <c r="O6317" t="s">
        <v>25</v>
      </c>
      <c r="P6317" t="s">
        <v>44</v>
      </c>
      <c r="Q6317">
        <f>Sales_Data[[#This Row],[Quantity]]*Sales_Data[[#This Row],[Unit_Price]]</f>
        <v>1865.46</v>
      </c>
      <c r="R6317">
        <f>Sales_Data[[#This Row],[Gross_Sales]]*Sales_Data[[#This Row],[Discount]]</f>
        <v>186.54600000000002</v>
      </c>
      <c r="S6317">
        <f>Sales_Data[[#This Row],[Gross_Sales]]-Sales_Data[[#This Row],[Discount_Amount]]</f>
        <v>1678.914</v>
      </c>
      <c r="T6317">
        <f>Sales_Data[[#This Row],[Net Sales]]-Sales_Data[[#This Row],[Cost]]</f>
        <v>619.20399999999995</v>
      </c>
      <c r="U6317" s="2">
        <f>Sales_Data[[#This Row],[Profit]]/Sales_Data[[#This Row],[Net Sales]]</f>
        <v>0.36881222028049082</v>
      </c>
      <c r="V6317">
        <f>YEAR(Sales_Data[[#This Row],[Order_Date]])</f>
        <v>2025</v>
      </c>
      <c r="W6317" t="str">
        <f>TEXT(Sales_Data[[#This Row],[Order_Date]],"mmm")</f>
        <v>Sep</v>
      </c>
      <c r="X6317">
        <f>MONTH(Sales_Data[[#This Row],[Order_Date]])</f>
        <v>9</v>
      </c>
      <c r="Y6317" t="str">
        <f>"Q"&amp;ROUNDUP(MONTH(Sales_Data[[#This Row],[Order_Date]])/3,0)</f>
        <v>Q3</v>
      </c>
    </row>
    <row r="6318" spans="1:25" x14ac:dyDescent="0.3">
      <c r="A6318" t="s">
        <v>8115</v>
      </c>
      <c r="B6318" s="1">
        <v>45766</v>
      </c>
      <c r="C6318" t="s">
        <v>2139</v>
      </c>
      <c r="D6318" t="s">
        <v>414</v>
      </c>
      <c r="E6318" t="s">
        <v>119</v>
      </c>
      <c r="F6318" t="s">
        <v>146</v>
      </c>
      <c r="G6318" t="s">
        <v>67</v>
      </c>
      <c r="H6318" t="s">
        <v>68</v>
      </c>
      <c r="I6318" t="s">
        <v>97</v>
      </c>
      <c r="J6318">
        <v>1</v>
      </c>
      <c r="K6318">
        <v>3858.76</v>
      </c>
      <c r="L6318">
        <v>0.15</v>
      </c>
      <c r="M6318">
        <v>2220.9699999999998</v>
      </c>
      <c r="N6318" t="s">
        <v>52</v>
      </c>
      <c r="O6318" t="s">
        <v>35</v>
      </c>
      <c r="P6318" t="s">
        <v>44</v>
      </c>
      <c r="Q6318">
        <f>Sales_Data[[#This Row],[Quantity]]*Sales_Data[[#This Row],[Unit_Price]]</f>
        <v>3858.76</v>
      </c>
      <c r="R6318">
        <f>Sales_Data[[#This Row],[Gross_Sales]]*Sales_Data[[#This Row],[Discount]]</f>
        <v>578.81399999999996</v>
      </c>
      <c r="S6318">
        <f>Sales_Data[[#This Row],[Gross_Sales]]-Sales_Data[[#This Row],[Discount_Amount]]</f>
        <v>3279.9460000000004</v>
      </c>
      <c r="T6318">
        <f>Sales_Data[[#This Row],[Net Sales]]-Sales_Data[[#This Row],[Cost]]</f>
        <v>1058.9760000000006</v>
      </c>
      <c r="U6318" s="2">
        <f>Sales_Data[[#This Row],[Profit]]/Sales_Data[[#This Row],[Net Sales]]</f>
        <v>0.32286385202683227</v>
      </c>
      <c r="V6318">
        <f>YEAR(Sales_Data[[#This Row],[Order_Date]])</f>
        <v>2025</v>
      </c>
      <c r="W6318" t="str">
        <f>TEXT(Sales_Data[[#This Row],[Order_Date]],"mmm")</f>
        <v>Apr</v>
      </c>
      <c r="X6318">
        <f>MONTH(Sales_Data[[#This Row],[Order_Date]])</f>
        <v>4</v>
      </c>
      <c r="Y6318" t="str">
        <f>"Q"&amp;ROUNDUP(MONTH(Sales_Data[[#This Row],[Order_Date]])/3,0)</f>
        <v>Q2</v>
      </c>
    </row>
    <row r="6319" spans="1:25" x14ac:dyDescent="0.3">
      <c r="A6319" t="s">
        <v>8116</v>
      </c>
      <c r="B6319" s="1">
        <v>45970</v>
      </c>
      <c r="C6319" t="s">
        <v>1429</v>
      </c>
      <c r="D6319" t="s">
        <v>65</v>
      </c>
      <c r="E6319" t="s">
        <v>19</v>
      </c>
      <c r="F6319" t="s">
        <v>81</v>
      </c>
      <c r="G6319" t="s">
        <v>67</v>
      </c>
      <c r="H6319" t="s">
        <v>88</v>
      </c>
      <c r="I6319" t="s">
        <v>89</v>
      </c>
      <c r="J6319">
        <v>1</v>
      </c>
      <c r="K6319">
        <v>2518.5</v>
      </c>
      <c r="L6319">
        <v>0.05</v>
      </c>
      <c r="M6319">
        <v>1796.88</v>
      </c>
      <c r="N6319" t="s">
        <v>109</v>
      </c>
      <c r="O6319" t="s">
        <v>25</v>
      </c>
      <c r="P6319" t="s">
        <v>71</v>
      </c>
      <c r="Q6319">
        <f>Sales_Data[[#This Row],[Quantity]]*Sales_Data[[#This Row],[Unit_Price]]</f>
        <v>2518.5</v>
      </c>
      <c r="R6319">
        <f>Sales_Data[[#This Row],[Gross_Sales]]*Sales_Data[[#This Row],[Discount]]</f>
        <v>125.92500000000001</v>
      </c>
      <c r="S6319">
        <f>Sales_Data[[#This Row],[Gross_Sales]]-Sales_Data[[#This Row],[Discount_Amount]]</f>
        <v>2392.5749999999998</v>
      </c>
      <c r="T6319">
        <f>Sales_Data[[#This Row],[Net Sales]]-Sales_Data[[#This Row],[Cost]]</f>
        <v>595.69499999999971</v>
      </c>
      <c r="U6319" s="2">
        <f>Sales_Data[[#This Row],[Profit]]/Sales_Data[[#This Row],[Net Sales]]</f>
        <v>0.24897652111219074</v>
      </c>
      <c r="V6319">
        <f>YEAR(Sales_Data[[#This Row],[Order_Date]])</f>
        <v>2025</v>
      </c>
      <c r="W6319" t="str">
        <f>TEXT(Sales_Data[[#This Row],[Order_Date]],"mmm")</f>
        <v>Nov</v>
      </c>
      <c r="X6319">
        <f>MONTH(Sales_Data[[#This Row],[Order_Date]])</f>
        <v>11</v>
      </c>
      <c r="Y6319" t="str">
        <f>"Q"&amp;ROUNDUP(MONTH(Sales_Data[[#This Row],[Order_Date]])/3,0)</f>
        <v>Q4</v>
      </c>
    </row>
    <row r="6320" spans="1:25" x14ac:dyDescent="0.3">
      <c r="A6320" t="s">
        <v>8117</v>
      </c>
      <c r="B6320" s="1">
        <v>45944</v>
      </c>
      <c r="C6320" t="s">
        <v>1700</v>
      </c>
      <c r="D6320" t="s">
        <v>194</v>
      </c>
      <c r="E6320" t="s">
        <v>30</v>
      </c>
      <c r="F6320" t="s">
        <v>101</v>
      </c>
      <c r="G6320" t="s">
        <v>67</v>
      </c>
      <c r="H6320" t="s">
        <v>68</v>
      </c>
      <c r="I6320" t="s">
        <v>97</v>
      </c>
      <c r="J6320">
        <v>1</v>
      </c>
      <c r="K6320">
        <v>710.41</v>
      </c>
      <c r="L6320">
        <v>0.05</v>
      </c>
      <c r="M6320">
        <v>592.4</v>
      </c>
      <c r="N6320" t="s">
        <v>24</v>
      </c>
      <c r="O6320" t="s">
        <v>25</v>
      </c>
      <c r="P6320" t="s">
        <v>71</v>
      </c>
      <c r="Q6320">
        <f>Sales_Data[[#This Row],[Quantity]]*Sales_Data[[#This Row],[Unit_Price]]</f>
        <v>710.41</v>
      </c>
      <c r="R6320">
        <f>Sales_Data[[#This Row],[Gross_Sales]]*Sales_Data[[#This Row],[Discount]]</f>
        <v>35.520499999999998</v>
      </c>
      <c r="S6320">
        <f>Sales_Data[[#This Row],[Gross_Sales]]-Sales_Data[[#This Row],[Discount_Amount]]</f>
        <v>674.8895</v>
      </c>
      <c r="T6320">
        <f>Sales_Data[[#This Row],[Net Sales]]-Sales_Data[[#This Row],[Cost]]</f>
        <v>82.489500000000021</v>
      </c>
      <c r="U6320" s="2">
        <f>Sales_Data[[#This Row],[Profit]]/Sales_Data[[#This Row],[Net Sales]]</f>
        <v>0.12222667562615809</v>
      </c>
      <c r="V6320">
        <f>YEAR(Sales_Data[[#This Row],[Order_Date]])</f>
        <v>2025</v>
      </c>
      <c r="W6320" t="str">
        <f>TEXT(Sales_Data[[#This Row],[Order_Date]],"mmm")</f>
        <v>Oct</v>
      </c>
      <c r="X6320">
        <f>MONTH(Sales_Data[[#This Row],[Order_Date]])</f>
        <v>10</v>
      </c>
      <c r="Y6320" t="str">
        <f>"Q"&amp;ROUNDUP(MONTH(Sales_Data[[#This Row],[Order_Date]])/3,0)</f>
        <v>Q4</v>
      </c>
    </row>
    <row r="6321" spans="1:25" x14ac:dyDescent="0.3">
      <c r="A6321" t="s">
        <v>8118</v>
      </c>
      <c r="B6321" s="1">
        <v>45678</v>
      </c>
      <c r="C6321" t="s">
        <v>2619</v>
      </c>
      <c r="D6321" t="s">
        <v>221</v>
      </c>
      <c r="E6321" t="s">
        <v>19</v>
      </c>
      <c r="F6321" t="s">
        <v>113</v>
      </c>
      <c r="G6321" t="s">
        <v>75</v>
      </c>
      <c r="H6321" t="s">
        <v>185</v>
      </c>
      <c r="I6321" t="s">
        <v>261</v>
      </c>
      <c r="J6321">
        <v>1</v>
      </c>
      <c r="K6321">
        <v>14428.02</v>
      </c>
      <c r="L6321">
        <v>0.1</v>
      </c>
      <c r="M6321">
        <v>10137.57</v>
      </c>
      <c r="N6321" t="s">
        <v>70</v>
      </c>
      <c r="O6321" t="s">
        <v>35</v>
      </c>
      <c r="P6321" t="s">
        <v>71</v>
      </c>
      <c r="Q6321">
        <f>Sales_Data[[#This Row],[Quantity]]*Sales_Data[[#This Row],[Unit_Price]]</f>
        <v>14428.02</v>
      </c>
      <c r="R6321">
        <f>Sales_Data[[#This Row],[Gross_Sales]]*Sales_Data[[#This Row],[Discount]]</f>
        <v>1442.8020000000001</v>
      </c>
      <c r="S6321">
        <f>Sales_Data[[#This Row],[Gross_Sales]]-Sales_Data[[#This Row],[Discount_Amount]]</f>
        <v>12985.218000000001</v>
      </c>
      <c r="T6321">
        <f>Sales_Data[[#This Row],[Net Sales]]-Sales_Data[[#This Row],[Cost]]</f>
        <v>2847.648000000001</v>
      </c>
      <c r="U6321" s="2">
        <f>Sales_Data[[#This Row],[Profit]]/Sales_Data[[#This Row],[Net Sales]]</f>
        <v>0.21929920622048862</v>
      </c>
      <c r="V6321">
        <f>YEAR(Sales_Data[[#This Row],[Order_Date]])</f>
        <v>2025</v>
      </c>
      <c r="W6321" t="str">
        <f>TEXT(Sales_Data[[#This Row],[Order_Date]],"mmm")</f>
        <v>Jan</v>
      </c>
      <c r="X6321">
        <f>MONTH(Sales_Data[[#This Row],[Order_Date]])</f>
        <v>1</v>
      </c>
      <c r="Y6321" t="str">
        <f>"Q"&amp;ROUNDUP(MONTH(Sales_Data[[#This Row],[Order_Date]])/3,0)</f>
        <v>Q1</v>
      </c>
    </row>
    <row r="6322" spans="1:25" x14ac:dyDescent="0.3">
      <c r="A6322" t="s">
        <v>8119</v>
      </c>
      <c r="B6322" s="1">
        <v>45747</v>
      </c>
      <c r="C6322" t="s">
        <v>5903</v>
      </c>
      <c r="D6322" t="s">
        <v>310</v>
      </c>
      <c r="E6322" t="s">
        <v>19</v>
      </c>
      <c r="F6322" t="s">
        <v>113</v>
      </c>
      <c r="G6322" t="s">
        <v>67</v>
      </c>
      <c r="H6322" t="s">
        <v>133</v>
      </c>
      <c r="I6322" t="s">
        <v>138</v>
      </c>
      <c r="J6322">
        <v>2</v>
      </c>
      <c r="K6322">
        <v>8068.52</v>
      </c>
      <c r="L6322">
        <v>0</v>
      </c>
      <c r="M6322">
        <v>10935.48</v>
      </c>
      <c r="N6322" t="s">
        <v>24</v>
      </c>
      <c r="O6322" t="s">
        <v>25</v>
      </c>
      <c r="P6322" t="s">
        <v>71</v>
      </c>
      <c r="Q6322">
        <f>Sales_Data[[#This Row],[Quantity]]*Sales_Data[[#This Row],[Unit_Price]]</f>
        <v>16137.04</v>
      </c>
      <c r="R6322">
        <f>Sales_Data[[#This Row],[Gross_Sales]]*Sales_Data[[#This Row],[Discount]]</f>
        <v>0</v>
      </c>
      <c r="S6322">
        <f>Sales_Data[[#This Row],[Gross_Sales]]-Sales_Data[[#This Row],[Discount_Amount]]</f>
        <v>16137.04</v>
      </c>
      <c r="T6322">
        <f>Sales_Data[[#This Row],[Net Sales]]-Sales_Data[[#This Row],[Cost]]</f>
        <v>5201.5600000000013</v>
      </c>
      <c r="U6322" s="2">
        <f>Sales_Data[[#This Row],[Profit]]/Sales_Data[[#This Row],[Net Sales]]</f>
        <v>0.3223366862819948</v>
      </c>
      <c r="V6322">
        <f>YEAR(Sales_Data[[#This Row],[Order_Date]])</f>
        <v>2025</v>
      </c>
      <c r="W6322" t="str">
        <f>TEXT(Sales_Data[[#This Row],[Order_Date]],"mmm")</f>
        <v>Mar</v>
      </c>
      <c r="X6322">
        <f>MONTH(Sales_Data[[#This Row],[Order_Date]])</f>
        <v>3</v>
      </c>
      <c r="Y6322" t="str">
        <f>"Q"&amp;ROUNDUP(MONTH(Sales_Data[[#This Row],[Order_Date]])/3,0)</f>
        <v>Q1</v>
      </c>
    </row>
    <row r="6323" spans="1:25" x14ac:dyDescent="0.3">
      <c r="A6323" t="s">
        <v>8120</v>
      </c>
      <c r="B6323" s="1">
        <v>45953</v>
      </c>
      <c r="C6323" t="s">
        <v>4487</v>
      </c>
      <c r="D6323" t="s">
        <v>209</v>
      </c>
      <c r="E6323" t="s">
        <v>48</v>
      </c>
      <c r="F6323" t="s">
        <v>164</v>
      </c>
      <c r="G6323" t="s">
        <v>67</v>
      </c>
      <c r="H6323" t="s">
        <v>133</v>
      </c>
      <c r="I6323" t="s">
        <v>138</v>
      </c>
      <c r="J6323">
        <v>1</v>
      </c>
      <c r="K6323">
        <v>52372.31</v>
      </c>
      <c r="L6323">
        <v>0.05</v>
      </c>
      <c r="M6323">
        <v>30990.26</v>
      </c>
      <c r="N6323" t="s">
        <v>52</v>
      </c>
      <c r="O6323" t="s">
        <v>35</v>
      </c>
      <c r="P6323" t="s">
        <v>71</v>
      </c>
      <c r="Q6323">
        <f>Sales_Data[[#This Row],[Quantity]]*Sales_Data[[#This Row],[Unit_Price]]</f>
        <v>52372.31</v>
      </c>
      <c r="R6323">
        <f>Sales_Data[[#This Row],[Gross_Sales]]*Sales_Data[[#This Row],[Discount]]</f>
        <v>2618.6154999999999</v>
      </c>
      <c r="S6323">
        <f>Sales_Data[[#This Row],[Gross_Sales]]-Sales_Data[[#This Row],[Discount_Amount]]</f>
        <v>49753.694499999998</v>
      </c>
      <c r="T6323">
        <f>Sales_Data[[#This Row],[Net Sales]]-Sales_Data[[#This Row],[Cost]]</f>
        <v>18763.434499999999</v>
      </c>
      <c r="U6323" s="2">
        <f>Sales_Data[[#This Row],[Profit]]/Sales_Data[[#This Row],[Net Sales]]</f>
        <v>0.37712645640817688</v>
      </c>
      <c r="V6323">
        <f>YEAR(Sales_Data[[#This Row],[Order_Date]])</f>
        <v>2025</v>
      </c>
      <c r="W6323" t="str">
        <f>TEXT(Sales_Data[[#This Row],[Order_Date]],"mmm")</f>
        <v>Oct</v>
      </c>
      <c r="X6323">
        <f>MONTH(Sales_Data[[#This Row],[Order_Date]])</f>
        <v>10</v>
      </c>
      <c r="Y6323" t="str">
        <f>"Q"&amp;ROUNDUP(MONTH(Sales_Data[[#This Row],[Order_Date]])/3,0)</f>
        <v>Q4</v>
      </c>
    </row>
    <row r="6324" spans="1:25" x14ac:dyDescent="0.3">
      <c r="A6324" t="s">
        <v>8121</v>
      </c>
      <c r="B6324" s="1">
        <v>45769</v>
      </c>
      <c r="C6324" t="s">
        <v>1571</v>
      </c>
      <c r="D6324" t="s">
        <v>497</v>
      </c>
      <c r="E6324" t="s">
        <v>39</v>
      </c>
      <c r="F6324" t="s">
        <v>405</v>
      </c>
      <c r="G6324" t="s">
        <v>67</v>
      </c>
      <c r="H6324" t="s">
        <v>121</v>
      </c>
      <c r="I6324" t="s">
        <v>142</v>
      </c>
      <c r="J6324">
        <v>1</v>
      </c>
      <c r="K6324">
        <v>2200.39</v>
      </c>
      <c r="L6324">
        <v>0.15</v>
      </c>
      <c r="M6324">
        <v>1240.3599999999999</v>
      </c>
      <c r="N6324" t="s">
        <v>52</v>
      </c>
      <c r="O6324" t="s">
        <v>35</v>
      </c>
      <c r="P6324" t="s">
        <v>71</v>
      </c>
      <c r="Q6324">
        <f>Sales_Data[[#This Row],[Quantity]]*Sales_Data[[#This Row],[Unit_Price]]</f>
        <v>2200.39</v>
      </c>
      <c r="R6324">
        <f>Sales_Data[[#This Row],[Gross_Sales]]*Sales_Data[[#This Row],[Discount]]</f>
        <v>330.05849999999998</v>
      </c>
      <c r="S6324">
        <f>Sales_Data[[#This Row],[Gross_Sales]]-Sales_Data[[#This Row],[Discount_Amount]]</f>
        <v>1870.3314999999998</v>
      </c>
      <c r="T6324">
        <f>Sales_Data[[#This Row],[Net Sales]]-Sales_Data[[#This Row],[Cost]]</f>
        <v>629.97149999999988</v>
      </c>
      <c r="U6324" s="2">
        <f>Sales_Data[[#This Row],[Profit]]/Sales_Data[[#This Row],[Net Sales]]</f>
        <v>0.33682344546942611</v>
      </c>
      <c r="V6324">
        <f>YEAR(Sales_Data[[#This Row],[Order_Date]])</f>
        <v>2025</v>
      </c>
      <c r="W6324" t="str">
        <f>TEXT(Sales_Data[[#This Row],[Order_Date]],"mmm")</f>
        <v>Apr</v>
      </c>
      <c r="X6324">
        <f>MONTH(Sales_Data[[#This Row],[Order_Date]])</f>
        <v>4</v>
      </c>
      <c r="Y6324" t="str">
        <f>"Q"&amp;ROUNDUP(MONTH(Sales_Data[[#This Row],[Order_Date]])/3,0)</f>
        <v>Q2</v>
      </c>
    </row>
    <row r="6325" spans="1:25" x14ac:dyDescent="0.3">
      <c r="A6325" t="s">
        <v>8122</v>
      </c>
      <c r="B6325" s="1">
        <v>45958</v>
      </c>
      <c r="C6325" t="s">
        <v>3003</v>
      </c>
      <c r="D6325" t="s">
        <v>118</v>
      </c>
      <c r="E6325" t="s">
        <v>30</v>
      </c>
      <c r="F6325" t="s">
        <v>31</v>
      </c>
      <c r="G6325" t="s">
        <v>75</v>
      </c>
      <c r="H6325" t="s">
        <v>76</v>
      </c>
      <c r="I6325" t="s">
        <v>77</v>
      </c>
      <c r="J6325">
        <v>4</v>
      </c>
      <c r="K6325">
        <v>1468.2</v>
      </c>
      <c r="L6325">
        <v>0.1</v>
      </c>
      <c r="M6325">
        <v>4178.7700000000004</v>
      </c>
      <c r="N6325" t="s">
        <v>24</v>
      </c>
      <c r="O6325" t="s">
        <v>35</v>
      </c>
      <c r="P6325" t="s">
        <v>44</v>
      </c>
      <c r="Q6325">
        <f>Sales_Data[[#This Row],[Quantity]]*Sales_Data[[#This Row],[Unit_Price]]</f>
        <v>5872.8</v>
      </c>
      <c r="R6325">
        <f>Sales_Data[[#This Row],[Gross_Sales]]*Sales_Data[[#This Row],[Discount]]</f>
        <v>587.28000000000009</v>
      </c>
      <c r="S6325">
        <f>Sales_Data[[#This Row],[Gross_Sales]]-Sales_Data[[#This Row],[Discount_Amount]]</f>
        <v>5285.52</v>
      </c>
      <c r="T6325">
        <f>Sales_Data[[#This Row],[Net Sales]]-Sales_Data[[#This Row],[Cost]]</f>
        <v>1106.75</v>
      </c>
      <c r="U6325" s="2">
        <f>Sales_Data[[#This Row],[Profit]]/Sales_Data[[#This Row],[Net Sales]]</f>
        <v>0.20939283173651788</v>
      </c>
      <c r="V6325">
        <f>YEAR(Sales_Data[[#This Row],[Order_Date]])</f>
        <v>2025</v>
      </c>
      <c r="W6325" t="str">
        <f>TEXT(Sales_Data[[#This Row],[Order_Date]],"mmm")</f>
        <v>Oct</v>
      </c>
      <c r="X6325">
        <f>MONTH(Sales_Data[[#This Row],[Order_Date]])</f>
        <v>10</v>
      </c>
      <c r="Y6325" t="str">
        <f>"Q"&amp;ROUNDUP(MONTH(Sales_Data[[#This Row],[Order_Date]])/3,0)</f>
        <v>Q4</v>
      </c>
    </row>
    <row r="6326" spans="1:25" x14ac:dyDescent="0.3">
      <c r="A6326" t="s">
        <v>8123</v>
      </c>
      <c r="B6326" s="1">
        <v>45734</v>
      </c>
      <c r="C6326" t="s">
        <v>5903</v>
      </c>
      <c r="D6326" t="s">
        <v>47</v>
      </c>
      <c r="E6326" t="s">
        <v>39</v>
      </c>
      <c r="F6326" t="s">
        <v>107</v>
      </c>
      <c r="G6326" t="s">
        <v>75</v>
      </c>
      <c r="H6326" t="s">
        <v>76</v>
      </c>
      <c r="I6326" t="s">
        <v>108</v>
      </c>
      <c r="J6326">
        <v>1</v>
      </c>
      <c r="K6326">
        <v>2058.13</v>
      </c>
      <c r="L6326">
        <v>0</v>
      </c>
      <c r="M6326">
        <v>1446.57</v>
      </c>
      <c r="N6326" t="s">
        <v>24</v>
      </c>
      <c r="O6326" t="s">
        <v>25</v>
      </c>
      <c r="P6326" t="s">
        <v>71</v>
      </c>
      <c r="Q6326">
        <f>Sales_Data[[#This Row],[Quantity]]*Sales_Data[[#This Row],[Unit_Price]]</f>
        <v>2058.13</v>
      </c>
      <c r="R6326">
        <f>Sales_Data[[#This Row],[Gross_Sales]]*Sales_Data[[#This Row],[Discount]]</f>
        <v>0</v>
      </c>
      <c r="S6326">
        <f>Sales_Data[[#This Row],[Gross_Sales]]-Sales_Data[[#This Row],[Discount_Amount]]</f>
        <v>2058.13</v>
      </c>
      <c r="T6326">
        <f>Sales_Data[[#This Row],[Net Sales]]-Sales_Data[[#This Row],[Cost]]</f>
        <v>611.56000000000017</v>
      </c>
      <c r="U6326" s="2">
        <f>Sales_Data[[#This Row],[Profit]]/Sales_Data[[#This Row],[Net Sales]]</f>
        <v>0.29714352348976991</v>
      </c>
      <c r="V6326">
        <f>YEAR(Sales_Data[[#This Row],[Order_Date]])</f>
        <v>2025</v>
      </c>
      <c r="W6326" t="str">
        <f>TEXT(Sales_Data[[#This Row],[Order_Date]],"mmm")</f>
        <v>Mar</v>
      </c>
      <c r="X6326">
        <f>MONTH(Sales_Data[[#This Row],[Order_Date]])</f>
        <v>3</v>
      </c>
      <c r="Y6326" t="str">
        <f>"Q"&amp;ROUNDUP(MONTH(Sales_Data[[#This Row],[Order_Date]])/3,0)</f>
        <v>Q1</v>
      </c>
    </row>
    <row r="6327" spans="1:25" x14ac:dyDescent="0.3">
      <c r="A6327" t="s">
        <v>8124</v>
      </c>
      <c r="B6327" s="1">
        <v>45834</v>
      </c>
      <c r="C6327" t="s">
        <v>531</v>
      </c>
      <c r="D6327" t="s">
        <v>422</v>
      </c>
      <c r="E6327" t="s">
        <v>48</v>
      </c>
      <c r="F6327" t="s">
        <v>152</v>
      </c>
      <c r="G6327" t="s">
        <v>32</v>
      </c>
      <c r="H6327" t="s">
        <v>33</v>
      </c>
      <c r="I6327" t="s">
        <v>161</v>
      </c>
      <c r="J6327">
        <v>2</v>
      </c>
      <c r="K6327">
        <v>40625.25</v>
      </c>
      <c r="L6327">
        <v>0.05</v>
      </c>
      <c r="M6327">
        <v>58995.9</v>
      </c>
      <c r="N6327" t="s">
        <v>70</v>
      </c>
      <c r="O6327" t="s">
        <v>35</v>
      </c>
      <c r="P6327" t="s">
        <v>26</v>
      </c>
      <c r="Q6327">
        <f>Sales_Data[[#This Row],[Quantity]]*Sales_Data[[#This Row],[Unit_Price]]</f>
        <v>81250.5</v>
      </c>
      <c r="R6327">
        <f>Sales_Data[[#This Row],[Gross_Sales]]*Sales_Data[[#This Row],[Discount]]</f>
        <v>4062.5250000000001</v>
      </c>
      <c r="S6327">
        <f>Sales_Data[[#This Row],[Gross_Sales]]-Sales_Data[[#This Row],[Discount_Amount]]</f>
        <v>77187.975000000006</v>
      </c>
      <c r="T6327">
        <f>Sales_Data[[#This Row],[Net Sales]]-Sales_Data[[#This Row],[Cost]]</f>
        <v>18192.075000000004</v>
      </c>
      <c r="U6327" s="2">
        <f>Sales_Data[[#This Row],[Profit]]/Sales_Data[[#This Row],[Net Sales]]</f>
        <v>0.23568535124804094</v>
      </c>
      <c r="V6327">
        <f>YEAR(Sales_Data[[#This Row],[Order_Date]])</f>
        <v>2025</v>
      </c>
      <c r="W6327" t="str">
        <f>TEXT(Sales_Data[[#This Row],[Order_Date]],"mmm")</f>
        <v>Jun</v>
      </c>
      <c r="X6327">
        <f>MONTH(Sales_Data[[#This Row],[Order_Date]])</f>
        <v>6</v>
      </c>
      <c r="Y6327" t="str">
        <f>"Q"&amp;ROUNDUP(MONTH(Sales_Data[[#This Row],[Order_Date]])/3,0)</f>
        <v>Q2</v>
      </c>
    </row>
    <row r="6328" spans="1:25" x14ac:dyDescent="0.3">
      <c r="A6328" t="s">
        <v>8125</v>
      </c>
      <c r="B6328" s="1">
        <v>46000</v>
      </c>
      <c r="C6328" t="s">
        <v>1872</v>
      </c>
      <c r="D6328" t="s">
        <v>817</v>
      </c>
      <c r="E6328" t="s">
        <v>48</v>
      </c>
      <c r="F6328" t="s">
        <v>132</v>
      </c>
      <c r="G6328" t="s">
        <v>41</v>
      </c>
      <c r="H6328" t="s">
        <v>42</v>
      </c>
      <c r="I6328" t="s">
        <v>82</v>
      </c>
      <c r="J6328">
        <v>1</v>
      </c>
      <c r="K6328">
        <v>53252.46</v>
      </c>
      <c r="L6328">
        <v>0.1</v>
      </c>
      <c r="M6328">
        <v>37014.93</v>
      </c>
      <c r="N6328" t="s">
        <v>24</v>
      </c>
      <c r="O6328" t="s">
        <v>35</v>
      </c>
      <c r="P6328" t="s">
        <v>44</v>
      </c>
      <c r="Q6328">
        <f>Sales_Data[[#This Row],[Quantity]]*Sales_Data[[#This Row],[Unit_Price]]</f>
        <v>53252.46</v>
      </c>
      <c r="R6328">
        <f>Sales_Data[[#This Row],[Gross_Sales]]*Sales_Data[[#This Row],[Discount]]</f>
        <v>5325.2460000000001</v>
      </c>
      <c r="S6328">
        <f>Sales_Data[[#This Row],[Gross_Sales]]-Sales_Data[[#This Row],[Discount_Amount]]</f>
        <v>47927.214</v>
      </c>
      <c r="T6328">
        <f>Sales_Data[[#This Row],[Net Sales]]-Sales_Data[[#This Row],[Cost]]</f>
        <v>10912.284</v>
      </c>
      <c r="U6328" s="2">
        <f>Sales_Data[[#This Row],[Profit]]/Sales_Data[[#This Row],[Net Sales]]</f>
        <v>0.22768450509140797</v>
      </c>
      <c r="V6328">
        <f>YEAR(Sales_Data[[#This Row],[Order_Date]])</f>
        <v>2025</v>
      </c>
      <c r="W6328" t="str">
        <f>TEXT(Sales_Data[[#This Row],[Order_Date]],"mmm")</f>
        <v>Dec</v>
      </c>
      <c r="X6328">
        <f>MONTH(Sales_Data[[#This Row],[Order_Date]])</f>
        <v>12</v>
      </c>
      <c r="Y6328" t="str">
        <f>"Q"&amp;ROUNDUP(MONTH(Sales_Data[[#This Row],[Order_Date]])/3,0)</f>
        <v>Q4</v>
      </c>
    </row>
    <row r="6329" spans="1:25" x14ac:dyDescent="0.3">
      <c r="A6329" t="s">
        <v>8126</v>
      </c>
      <c r="B6329" s="1">
        <v>45805</v>
      </c>
      <c r="C6329" t="s">
        <v>3026</v>
      </c>
      <c r="D6329" t="s">
        <v>723</v>
      </c>
      <c r="E6329" t="s">
        <v>39</v>
      </c>
      <c r="F6329" t="s">
        <v>405</v>
      </c>
      <c r="G6329" t="s">
        <v>21</v>
      </c>
      <c r="H6329" t="s">
        <v>230</v>
      </c>
      <c r="I6329" t="s">
        <v>231</v>
      </c>
      <c r="J6329">
        <v>1</v>
      </c>
      <c r="K6329">
        <v>3384.92</v>
      </c>
      <c r="L6329">
        <v>0.05</v>
      </c>
      <c r="M6329">
        <v>2126.67</v>
      </c>
      <c r="N6329" t="s">
        <v>83</v>
      </c>
      <c r="O6329" t="s">
        <v>35</v>
      </c>
      <c r="P6329" t="s">
        <v>44</v>
      </c>
      <c r="Q6329">
        <f>Sales_Data[[#This Row],[Quantity]]*Sales_Data[[#This Row],[Unit_Price]]</f>
        <v>3384.92</v>
      </c>
      <c r="R6329">
        <f>Sales_Data[[#This Row],[Gross_Sales]]*Sales_Data[[#This Row],[Discount]]</f>
        <v>169.24600000000001</v>
      </c>
      <c r="S6329">
        <f>Sales_Data[[#This Row],[Gross_Sales]]-Sales_Data[[#This Row],[Discount_Amount]]</f>
        <v>3215.674</v>
      </c>
      <c r="T6329">
        <f>Sales_Data[[#This Row],[Net Sales]]-Sales_Data[[#This Row],[Cost]]</f>
        <v>1089.0039999999999</v>
      </c>
      <c r="U6329" s="2">
        <f>Sales_Data[[#This Row],[Profit]]/Sales_Data[[#This Row],[Net Sales]]</f>
        <v>0.33865497559765073</v>
      </c>
      <c r="V6329">
        <f>YEAR(Sales_Data[[#This Row],[Order_Date]])</f>
        <v>2025</v>
      </c>
      <c r="W6329" t="str">
        <f>TEXT(Sales_Data[[#This Row],[Order_Date]],"mmm")</f>
        <v>May</v>
      </c>
      <c r="X6329">
        <f>MONTH(Sales_Data[[#This Row],[Order_Date]])</f>
        <v>5</v>
      </c>
      <c r="Y6329" t="str">
        <f>"Q"&amp;ROUNDUP(MONTH(Sales_Data[[#This Row],[Order_Date]])/3,0)</f>
        <v>Q2</v>
      </c>
    </row>
    <row r="6330" spans="1:25" x14ac:dyDescent="0.3">
      <c r="A6330" t="s">
        <v>8127</v>
      </c>
      <c r="B6330" s="1">
        <v>45758</v>
      </c>
      <c r="C6330" t="s">
        <v>3813</v>
      </c>
      <c r="D6330" t="s">
        <v>1171</v>
      </c>
      <c r="E6330" t="s">
        <v>19</v>
      </c>
      <c r="F6330" t="s">
        <v>113</v>
      </c>
      <c r="G6330" t="s">
        <v>75</v>
      </c>
      <c r="H6330" t="s">
        <v>256</v>
      </c>
      <c r="I6330" t="s">
        <v>257</v>
      </c>
      <c r="J6330">
        <v>1</v>
      </c>
      <c r="K6330">
        <v>7261.01</v>
      </c>
      <c r="L6330">
        <v>0.1</v>
      </c>
      <c r="M6330">
        <v>4745.83</v>
      </c>
      <c r="N6330" t="s">
        <v>52</v>
      </c>
      <c r="O6330" t="s">
        <v>25</v>
      </c>
      <c r="P6330" t="s">
        <v>44</v>
      </c>
      <c r="Q6330">
        <f>Sales_Data[[#This Row],[Quantity]]*Sales_Data[[#This Row],[Unit_Price]]</f>
        <v>7261.01</v>
      </c>
      <c r="R6330">
        <f>Sales_Data[[#This Row],[Gross_Sales]]*Sales_Data[[#This Row],[Discount]]</f>
        <v>726.10100000000011</v>
      </c>
      <c r="S6330">
        <f>Sales_Data[[#This Row],[Gross_Sales]]-Sales_Data[[#This Row],[Discount_Amount]]</f>
        <v>6534.9089999999997</v>
      </c>
      <c r="T6330">
        <f>Sales_Data[[#This Row],[Net Sales]]-Sales_Data[[#This Row],[Cost]]</f>
        <v>1789.0789999999997</v>
      </c>
      <c r="U6330" s="2">
        <f>Sales_Data[[#This Row],[Profit]]/Sales_Data[[#This Row],[Net Sales]]</f>
        <v>0.27377259576223628</v>
      </c>
      <c r="V6330">
        <f>YEAR(Sales_Data[[#This Row],[Order_Date]])</f>
        <v>2025</v>
      </c>
      <c r="W6330" t="str">
        <f>TEXT(Sales_Data[[#This Row],[Order_Date]],"mmm")</f>
        <v>Apr</v>
      </c>
      <c r="X6330">
        <f>MONTH(Sales_Data[[#This Row],[Order_Date]])</f>
        <v>4</v>
      </c>
      <c r="Y6330" t="str">
        <f>"Q"&amp;ROUNDUP(MONTH(Sales_Data[[#This Row],[Order_Date]])/3,0)</f>
        <v>Q2</v>
      </c>
    </row>
    <row r="6331" spans="1:25" x14ac:dyDescent="0.3">
      <c r="A6331" t="s">
        <v>8128</v>
      </c>
      <c r="B6331" s="1">
        <v>45903</v>
      </c>
      <c r="C6331" t="s">
        <v>2337</v>
      </c>
      <c r="D6331" t="s">
        <v>92</v>
      </c>
      <c r="E6331" t="s">
        <v>19</v>
      </c>
      <c r="F6331" t="s">
        <v>113</v>
      </c>
      <c r="G6331" t="s">
        <v>67</v>
      </c>
      <c r="H6331" t="s">
        <v>133</v>
      </c>
      <c r="I6331" t="s">
        <v>138</v>
      </c>
      <c r="J6331">
        <v>3</v>
      </c>
      <c r="K6331">
        <v>17542.93</v>
      </c>
      <c r="L6331">
        <v>0.1</v>
      </c>
      <c r="M6331">
        <v>36185.660000000003</v>
      </c>
      <c r="N6331" t="s">
        <v>24</v>
      </c>
      <c r="O6331" t="s">
        <v>35</v>
      </c>
      <c r="P6331" t="s">
        <v>71</v>
      </c>
      <c r="Q6331">
        <f>Sales_Data[[#This Row],[Quantity]]*Sales_Data[[#This Row],[Unit_Price]]</f>
        <v>52628.79</v>
      </c>
      <c r="R6331">
        <f>Sales_Data[[#This Row],[Gross_Sales]]*Sales_Data[[#This Row],[Discount]]</f>
        <v>5262.8790000000008</v>
      </c>
      <c r="S6331">
        <f>Sales_Data[[#This Row],[Gross_Sales]]-Sales_Data[[#This Row],[Discount_Amount]]</f>
        <v>47365.911</v>
      </c>
      <c r="T6331">
        <f>Sales_Data[[#This Row],[Net Sales]]-Sales_Data[[#This Row],[Cost]]</f>
        <v>11180.250999999997</v>
      </c>
      <c r="U6331" s="2">
        <f>Sales_Data[[#This Row],[Profit]]/Sales_Data[[#This Row],[Net Sales]]</f>
        <v>0.23604002887224099</v>
      </c>
      <c r="V6331">
        <f>YEAR(Sales_Data[[#This Row],[Order_Date]])</f>
        <v>2025</v>
      </c>
      <c r="W6331" t="str">
        <f>TEXT(Sales_Data[[#This Row],[Order_Date]],"mmm")</f>
        <v>Sep</v>
      </c>
      <c r="X6331">
        <f>MONTH(Sales_Data[[#This Row],[Order_Date]])</f>
        <v>9</v>
      </c>
      <c r="Y6331" t="str">
        <f>"Q"&amp;ROUNDUP(MONTH(Sales_Data[[#This Row],[Order_Date]])/3,0)</f>
        <v>Q3</v>
      </c>
    </row>
    <row r="6332" spans="1:25" x14ac:dyDescent="0.3">
      <c r="A6332" t="s">
        <v>8129</v>
      </c>
      <c r="B6332" s="1">
        <v>45774</v>
      </c>
      <c r="C6332" t="s">
        <v>407</v>
      </c>
      <c r="D6332" t="s">
        <v>241</v>
      </c>
      <c r="E6332" t="s">
        <v>119</v>
      </c>
      <c r="F6332" t="s">
        <v>538</v>
      </c>
      <c r="G6332" t="s">
        <v>67</v>
      </c>
      <c r="H6332" t="s">
        <v>121</v>
      </c>
      <c r="I6332" t="s">
        <v>122</v>
      </c>
      <c r="J6332">
        <v>2</v>
      </c>
      <c r="K6332">
        <v>1492.41</v>
      </c>
      <c r="L6332">
        <v>0.05</v>
      </c>
      <c r="M6332">
        <v>2397.42</v>
      </c>
      <c r="N6332" t="s">
        <v>52</v>
      </c>
      <c r="O6332" t="s">
        <v>53</v>
      </c>
      <c r="P6332" t="s">
        <v>44</v>
      </c>
      <c r="Q6332">
        <f>Sales_Data[[#This Row],[Quantity]]*Sales_Data[[#This Row],[Unit_Price]]</f>
        <v>2984.82</v>
      </c>
      <c r="R6332">
        <f>Sales_Data[[#This Row],[Gross_Sales]]*Sales_Data[[#This Row],[Discount]]</f>
        <v>149.24100000000001</v>
      </c>
      <c r="S6332">
        <f>Sales_Data[[#This Row],[Gross_Sales]]-Sales_Data[[#This Row],[Discount_Amount]]</f>
        <v>2835.5790000000002</v>
      </c>
      <c r="T6332">
        <f>Sales_Data[[#This Row],[Net Sales]]-Sales_Data[[#This Row],[Cost]]</f>
        <v>438.15900000000011</v>
      </c>
      <c r="U6332" s="2">
        <f>Sales_Data[[#This Row],[Profit]]/Sales_Data[[#This Row],[Net Sales]]</f>
        <v>0.15452188071642514</v>
      </c>
      <c r="V6332">
        <f>YEAR(Sales_Data[[#This Row],[Order_Date]])</f>
        <v>2025</v>
      </c>
      <c r="W6332" t="str">
        <f>TEXT(Sales_Data[[#This Row],[Order_Date]],"mmm")</f>
        <v>Apr</v>
      </c>
      <c r="X6332">
        <f>MONTH(Sales_Data[[#This Row],[Order_Date]])</f>
        <v>4</v>
      </c>
      <c r="Y6332" t="str">
        <f>"Q"&amp;ROUNDUP(MONTH(Sales_Data[[#This Row],[Order_Date]])/3,0)</f>
        <v>Q2</v>
      </c>
    </row>
    <row r="6333" spans="1:25" x14ac:dyDescent="0.3">
      <c r="A6333" t="s">
        <v>8130</v>
      </c>
      <c r="B6333" s="1">
        <v>45749</v>
      </c>
      <c r="C6333" t="s">
        <v>2199</v>
      </c>
      <c r="D6333" t="s">
        <v>92</v>
      </c>
      <c r="E6333" t="s">
        <v>30</v>
      </c>
      <c r="F6333" t="s">
        <v>31</v>
      </c>
      <c r="G6333" t="s">
        <v>32</v>
      </c>
      <c r="H6333" t="s">
        <v>33</v>
      </c>
      <c r="I6333" t="s">
        <v>34</v>
      </c>
      <c r="J6333">
        <v>1</v>
      </c>
      <c r="K6333">
        <v>2561.5100000000002</v>
      </c>
      <c r="L6333">
        <v>0.2</v>
      </c>
      <c r="M6333">
        <v>1696.48</v>
      </c>
      <c r="N6333" t="s">
        <v>52</v>
      </c>
      <c r="O6333" t="s">
        <v>25</v>
      </c>
      <c r="P6333" t="s">
        <v>71</v>
      </c>
      <c r="Q6333">
        <f>Sales_Data[[#This Row],[Quantity]]*Sales_Data[[#This Row],[Unit_Price]]</f>
        <v>2561.5100000000002</v>
      </c>
      <c r="R6333">
        <f>Sales_Data[[#This Row],[Gross_Sales]]*Sales_Data[[#This Row],[Discount]]</f>
        <v>512.30200000000002</v>
      </c>
      <c r="S6333">
        <f>Sales_Data[[#This Row],[Gross_Sales]]-Sales_Data[[#This Row],[Discount_Amount]]</f>
        <v>2049.2080000000001</v>
      </c>
      <c r="T6333">
        <f>Sales_Data[[#This Row],[Net Sales]]-Sales_Data[[#This Row],[Cost]]</f>
        <v>352.72800000000007</v>
      </c>
      <c r="U6333" s="2">
        <f>Sales_Data[[#This Row],[Profit]]/Sales_Data[[#This Row],[Net Sales]]</f>
        <v>0.17212893957080005</v>
      </c>
      <c r="V6333">
        <f>YEAR(Sales_Data[[#This Row],[Order_Date]])</f>
        <v>2025</v>
      </c>
      <c r="W6333" t="str">
        <f>TEXT(Sales_Data[[#This Row],[Order_Date]],"mmm")</f>
        <v>Apr</v>
      </c>
      <c r="X6333">
        <f>MONTH(Sales_Data[[#This Row],[Order_Date]])</f>
        <v>4</v>
      </c>
      <c r="Y6333" t="str">
        <f>"Q"&amp;ROUNDUP(MONTH(Sales_Data[[#This Row],[Order_Date]])/3,0)</f>
        <v>Q2</v>
      </c>
    </row>
    <row r="6334" spans="1:25" x14ac:dyDescent="0.3">
      <c r="A6334" t="s">
        <v>8131</v>
      </c>
      <c r="B6334" s="1">
        <v>45685</v>
      </c>
      <c r="C6334" t="s">
        <v>565</v>
      </c>
      <c r="D6334" t="s">
        <v>252</v>
      </c>
      <c r="E6334" t="s">
        <v>19</v>
      </c>
      <c r="F6334" t="s">
        <v>81</v>
      </c>
      <c r="G6334" t="s">
        <v>67</v>
      </c>
      <c r="H6334" t="s">
        <v>88</v>
      </c>
      <c r="I6334" t="s">
        <v>89</v>
      </c>
      <c r="J6334">
        <v>1</v>
      </c>
      <c r="K6334">
        <v>7766.84</v>
      </c>
      <c r="L6334">
        <v>0.15</v>
      </c>
      <c r="M6334">
        <v>5249.22</v>
      </c>
      <c r="N6334" t="s">
        <v>24</v>
      </c>
      <c r="O6334" t="s">
        <v>25</v>
      </c>
      <c r="P6334" t="s">
        <v>71</v>
      </c>
      <c r="Q6334">
        <f>Sales_Data[[#This Row],[Quantity]]*Sales_Data[[#This Row],[Unit_Price]]</f>
        <v>7766.84</v>
      </c>
      <c r="R6334">
        <f>Sales_Data[[#This Row],[Gross_Sales]]*Sales_Data[[#This Row],[Discount]]</f>
        <v>1165.0260000000001</v>
      </c>
      <c r="S6334">
        <f>Sales_Data[[#This Row],[Gross_Sales]]-Sales_Data[[#This Row],[Discount_Amount]]</f>
        <v>6601.8140000000003</v>
      </c>
      <c r="T6334">
        <f>Sales_Data[[#This Row],[Net Sales]]-Sales_Data[[#This Row],[Cost]]</f>
        <v>1352.5940000000001</v>
      </c>
      <c r="U6334" s="2">
        <f>Sales_Data[[#This Row],[Profit]]/Sales_Data[[#This Row],[Net Sales]]</f>
        <v>0.20488217329358263</v>
      </c>
      <c r="V6334">
        <f>YEAR(Sales_Data[[#This Row],[Order_Date]])</f>
        <v>2025</v>
      </c>
      <c r="W6334" t="str">
        <f>TEXT(Sales_Data[[#This Row],[Order_Date]],"mmm")</f>
        <v>Jan</v>
      </c>
      <c r="X6334">
        <f>MONTH(Sales_Data[[#This Row],[Order_Date]])</f>
        <v>1</v>
      </c>
      <c r="Y6334" t="str">
        <f>"Q"&amp;ROUNDUP(MONTH(Sales_Data[[#This Row],[Order_Date]])/3,0)</f>
        <v>Q1</v>
      </c>
    </row>
    <row r="6335" spans="1:25" x14ac:dyDescent="0.3">
      <c r="A6335" t="s">
        <v>8132</v>
      </c>
      <c r="B6335" s="1">
        <v>45682</v>
      </c>
      <c r="C6335" t="s">
        <v>2426</v>
      </c>
      <c r="D6335" t="s">
        <v>170</v>
      </c>
      <c r="E6335" t="s">
        <v>48</v>
      </c>
      <c r="F6335" t="s">
        <v>126</v>
      </c>
      <c r="G6335" t="s">
        <v>41</v>
      </c>
      <c r="H6335" t="s">
        <v>42</v>
      </c>
      <c r="I6335" t="s">
        <v>43</v>
      </c>
      <c r="J6335">
        <v>4</v>
      </c>
      <c r="K6335">
        <v>7731.04</v>
      </c>
      <c r="L6335">
        <v>0</v>
      </c>
      <c r="M6335">
        <v>25421.77</v>
      </c>
      <c r="N6335" t="s">
        <v>70</v>
      </c>
      <c r="O6335" t="s">
        <v>35</v>
      </c>
      <c r="P6335" t="s">
        <v>26</v>
      </c>
      <c r="Q6335">
        <f>Sales_Data[[#This Row],[Quantity]]*Sales_Data[[#This Row],[Unit_Price]]</f>
        <v>30924.16</v>
      </c>
      <c r="R6335">
        <f>Sales_Data[[#This Row],[Gross_Sales]]*Sales_Data[[#This Row],[Discount]]</f>
        <v>0</v>
      </c>
      <c r="S6335">
        <f>Sales_Data[[#This Row],[Gross_Sales]]-Sales_Data[[#This Row],[Discount_Amount]]</f>
        <v>30924.16</v>
      </c>
      <c r="T6335">
        <f>Sales_Data[[#This Row],[Net Sales]]-Sales_Data[[#This Row],[Cost]]</f>
        <v>5502.3899999999994</v>
      </c>
      <c r="U6335" s="2">
        <f>Sales_Data[[#This Row],[Profit]]/Sales_Data[[#This Row],[Net Sales]]</f>
        <v>0.17793175303710754</v>
      </c>
      <c r="V6335">
        <f>YEAR(Sales_Data[[#This Row],[Order_Date]])</f>
        <v>2025</v>
      </c>
      <c r="W6335" t="str">
        <f>TEXT(Sales_Data[[#This Row],[Order_Date]],"mmm")</f>
        <v>Jan</v>
      </c>
      <c r="X6335">
        <f>MONTH(Sales_Data[[#This Row],[Order_Date]])</f>
        <v>1</v>
      </c>
      <c r="Y6335" t="str">
        <f>"Q"&amp;ROUNDUP(MONTH(Sales_Data[[#This Row],[Order_Date]])/3,0)</f>
        <v>Q1</v>
      </c>
    </row>
    <row r="6336" spans="1:25" x14ac:dyDescent="0.3">
      <c r="A6336" t="s">
        <v>8133</v>
      </c>
      <c r="B6336" s="1">
        <v>45715</v>
      </c>
      <c r="C6336" t="s">
        <v>4150</v>
      </c>
      <c r="D6336" t="s">
        <v>460</v>
      </c>
      <c r="E6336" t="s">
        <v>48</v>
      </c>
      <c r="F6336" t="s">
        <v>164</v>
      </c>
      <c r="G6336" t="s">
        <v>32</v>
      </c>
      <c r="H6336" t="s">
        <v>33</v>
      </c>
      <c r="I6336" t="s">
        <v>34</v>
      </c>
      <c r="J6336">
        <v>3</v>
      </c>
      <c r="K6336">
        <v>18530.72</v>
      </c>
      <c r="L6336">
        <v>0.05</v>
      </c>
      <c r="M6336">
        <v>45904.5</v>
      </c>
      <c r="N6336" t="s">
        <v>70</v>
      </c>
      <c r="O6336" t="s">
        <v>35</v>
      </c>
      <c r="P6336" t="s">
        <v>44</v>
      </c>
      <c r="Q6336">
        <f>Sales_Data[[#This Row],[Quantity]]*Sales_Data[[#This Row],[Unit_Price]]</f>
        <v>55592.160000000003</v>
      </c>
      <c r="R6336">
        <f>Sales_Data[[#This Row],[Gross_Sales]]*Sales_Data[[#This Row],[Discount]]</f>
        <v>2779.6080000000002</v>
      </c>
      <c r="S6336">
        <f>Sales_Data[[#This Row],[Gross_Sales]]-Sales_Data[[#This Row],[Discount_Amount]]</f>
        <v>52812.552000000003</v>
      </c>
      <c r="T6336">
        <f>Sales_Data[[#This Row],[Net Sales]]-Sales_Data[[#This Row],[Cost]]</f>
        <v>6908.0520000000033</v>
      </c>
      <c r="U6336" s="2">
        <f>Sales_Data[[#This Row],[Profit]]/Sales_Data[[#This Row],[Net Sales]]</f>
        <v>0.13080322268842459</v>
      </c>
      <c r="V6336">
        <f>YEAR(Sales_Data[[#This Row],[Order_Date]])</f>
        <v>2025</v>
      </c>
      <c r="W6336" t="str">
        <f>TEXT(Sales_Data[[#This Row],[Order_Date]],"mmm")</f>
        <v>Feb</v>
      </c>
      <c r="X6336">
        <f>MONTH(Sales_Data[[#This Row],[Order_Date]])</f>
        <v>2</v>
      </c>
      <c r="Y6336" t="str">
        <f>"Q"&amp;ROUNDUP(MONTH(Sales_Data[[#This Row],[Order_Date]])/3,0)</f>
        <v>Q1</v>
      </c>
    </row>
    <row r="6337" spans="1:25" x14ac:dyDescent="0.3">
      <c r="A6337" t="s">
        <v>8134</v>
      </c>
      <c r="B6337" s="1">
        <v>45954</v>
      </c>
      <c r="C6337" t="s">
        <v>881</v>
      </c>
      <c r="D6337" t="s">
        <v>194</v>
      </c>
      <c r="E6337" t="s">
        <v>39</v>
      </c>
      <c r="F6337" t="s">
        <v>107</v>
      </c>
      <c r="G6337" t="s">
        <v>21</v>
      </c>
      <c r="H6337" t="s">
        <v>230</v>
      </c>
      <c r="I6337" t="s">
        <v>231</v>
      </c>
      <c r="J6337">
        <v>2</v>
      </c>
      <c r="K6337">
        <v>587.71</v>
      </c>
      <c r="L6337">
        <v>0.05</v>
      </c>
      <c r="M6337">
        <v>913.83</v>
      </c>
      <c r="N6337" t="s">
        <v>24</v>
      </c>
      <c r="O6337" t="s">
        <v>35</v>
      </c>
      <c r="P6337" t="s">
        <v>71</v>
      </c>
      <c r="Q6337">
        <f>Sales_Data[[#This Row],[Quantity]]*Sales_Data[[#This Row],[Unit_Price]]</f>
        <v>1175.42</v>
      </c>
      <c r="R6337">
        <f>Sales_Data[[#This Row],[Gross_Sales]]*Sales_Data[[#This Row],[Discount]]</f>
        <v>58.771000000000008</v>
      </c>
      <c r="S6337">
        <f>Sales_Data[[#This Row],[Gross_Sales]]-Sales_Data[[#This Row],[Discount_Amount]]</f>
        <v>1116.6490000000001</v>
      </c>
      <c r="T6337">
        <f>Sales_Data[[#This Row],[Net Sales]]-Sales_Data[[#This Row],[Cost]]</f>
        <v>202.81900000000007</v>
      </c>
      <c r="U6337" s="2">
        <f>Sales_Data[[#This Row],[Profit]]/Sales_Data[[#This Row],[Net Sales]]</f>
        <v>0.18163182880206766</v>
      </c>
      <c r="V6337">
        <f>YEAR(Sales_Data[[#This Row],[Order_Date]])</f>
        <v>2025</v>
      </c>
      <c r="W6337" t="str">
        <f>TEXT(Sales_Data[[#This Row],[Order_Date]],"mmm")</f>
        <v>Oct</v>
      </c>
      <c r="X6337">
        <f>MONTH(Sales_Data[[#This Row],[Order_Date]])</f>
        <v>10</v>
      </c>
      <c r="Y6337" t="str">
        <f>"Q"&amp;ROUNDUP(MONTH(Sales_Data[[#This Row],[Order_Date]])/3,0)</f>
        <v>Q4</v>
      </c>
    </row>
    <row r="6338" spans="1:25" x14ac:dyDescent="0.3">
      <c r="A6338" t="s">
        <v>8135</v>
      </c>
      <c r="B6338" s="1">
        <v>45791</v>
      </c>
      <c r="C6338" t="s">
        <v>5423</v>
      </c>
      <c r="D6338" t="s">
        <v>244</v>
      </c>
      <c r="E6338" t="s">
        <v>30</v>
      </c>
      <c r="F6338" t="s">
        <v>210</v>
      </c>
      <c r="G6338" t="s">
        <v>21</v>
      </c>
      <c r="H6338" t="s">
        <v>22</v>
      </c>
      <c r="I6338" t="s">
        <v>23</v>
      </c>
      <c r="J6338">
        <v>2</v>
      </c>
      <c r="K6338">
        <v>4415.53</v>
      </c>
      <c r="L6338">
        <v>0</v>
      </c>
      <c r="M6338">
        <v>5943.61</v>
      </c>
      <c r="N6338" t="s">
        <v>52</v>
      </c>
      <c r="O6338" t="s">
        <v>25</v>
      </c>
      <c r="P6338" t="s">
        <v>44</v>
      </c>
      <c r="Q6338">
        <f>Sales_Data[[#This Row],[Quantity]]*Sales_Data[[#This Row],[Unit_Price]]</f>
        <v>8831.06</v>
      </c>
      <c r="R6338">
        <f>Sales_Data[[#This Row],[Gross_Sales]]*Sales_Data[[#This Row],[Discount]]</f>
        <v>0</v>
      </c>
      <c r="S6338">
        <f>Sales_Data[[#This Row],[Gross_Sales]]-Sales_Data[[#This Row],[Discount_Amount]]</f>
        <v>8831.06</v>
      </c>
      <c r="T6338">
        <f>Sales_Data[[#This Row],[Net Sales]]-Sales_Data[[#This Row],[Cost]]</f>
        <v>2887.45</v>
      </c>
      <c r="U6338" s="2">
        <f>Sales_Data[[#This Row],[Profit]]/Sales_Data[[#This Row],[Net Sales]]</f>
        <v>0.32696527936623687</v>
      </c>
      <c r="V6338">
        <f>YEAR(Sales_Data[[#This Row],[Order_Date]])</f>
        <v>2025</v>
      </c>
      <c r="W6338" t="str">
        <f>TEXT(Sales_Data[[#This Row],[Order_Date]],"mmm")</f>
        <v>May</v>
      </c>
      <c r="X6338">
        <f>MONTH(Sales_Data[[#This Row],[Order_Date]])</f>
        <v>5</v>
      </c>
      <c r="Y6338" t="str">
        <f>"Q"&amp;ROUNDUP(MONTH(Sales_Data[[#This Row],[Order_Date]])/3,0)</f>
        <v>Q2</v>
      </c>
    </row>
    <row r="6339" spans="1:25" x14ac:dyDescent="0.3">
      <c r="A6339" t="s">
        <v>8136</v>
      </c>
      <c r="B6339" s="1">
        <v>45988</v>
      </c>
      <c r="C6339" t="s">
        <v>2797</v>
      </c>
      <c r="D6339" t="s">
        <v>765</v>
      </c>
      <c r="E6339" t="s">
        <v>39</v>
      </c>
      <c r="F6339" t="s">
        <v>405</v>
      </c>
      <c r="G6339" t="s">
        <v>67</v>
      </c>
      <c r="H6339" t="s">
        <v>121</v>
      </c>
      <c r="I6339" t="s">
        <v>142</v>
      </c>
      <c r="J6339">
        <v>3</v>
      </c>
      <c r="K6339">
        <v>4411.8100000000004</v>
      </c>
      <c r="L6339">
        <v>0.05</v>
      </c>
      <c r="M6339">
        <v>8894.3799999999992</v>
      </c>
      <c r="N6339" t="s">
        <v>70</v>
      </c>
      <c r="O6339" t="s">
        <v>35</v>
      </c>
      <c r="P6339" t="s">
        <v>71</v>
      </c>
      <c r="Q6339">
        <f>Sales_Data[[#This Row],[Quantity]]*Sales_Data[[#This Row],[Unit_Price]]</f>
        <v>13235.43</v>
      </c>
      <c r="R6339">
        <f>Sales_Data[[#This Row],[Gross_Sales]]*Sales_Data[[#This Row],[Discount]]</f>
        <v>661.77150000000006</v>
      </c>
      <c r="S6339">
        <f>Sales_Data[[#This Row],[Gross_Sales]]-Sales_Data[[#This Row],[Discount_Amount]]</f>
        <v>12573.6585</v>
      </c>
      <c r="T6339">
        <f>Sales_Data[[#This Row],[Net Sales]]-Sales_Data[[#This Row],[Cost]]</f>
        <v>3679.2785000000003</v>
      </c>
      <c r="U6339" s="2">
        <f>Sales_Data[[#This Row],[Profit]]/Sales_Data[[#This Row],[Net Sales]]</f>
        <v>0.29261797590573979</v>
      </c>
      <c r="V6339">
        <f>YEAR(Sales_Data[[#This Row],[Order_Date]])</f>
        <v>2025</v>
      </c>
      <c r="W6339" t="str">
        <f>TEXT(Sales_Data[[#This Row],[Order_Date]],"mmm")</f>
        <v>Nov</v>
      </c>
      <c r="X6339">
        <f>MONTH(Sales_Data[[#This Row],[Order_Date]])</f>
        <v>11</v>
      </c>
      <c r="Y6339" t="str">
        <f>"Q"&amp;ROUNDUP(MONTH(Sales_Data[[#This Row],[Order_Date]])/3,0)</f>
        <v>Q4</v>
      </c>
    </row>
    <row r="6340" spans="1:25" x14ac:dyDescent="0.3">
      <c r="A6340" t="s">
        <v>8137</v>
      </c>
      <c r="B6340" s="1">
        <v>45906</v>
      </c>
      <c r="C6340" t="s">
        <v>316</v>
      </c>
      <c r="D6340" t="s">
        <v>175</v>
      </c>
      <c r="E6340" t="s">
        <v>19</v>
      </c>
      <c r="F6340" t="s">
        <v>57</v>
      </c>
      <c r="G6340" t="s">
        <v>21</v>
      </c>
      <c r="H6340" t="s">
        <v>230</v>
      </c>
      <c r="I6340" t="s">
        <v>328</v>
      </c>
      <c r="J6340">
        <v>1</v>
      </c>
      <c r="K6340">
        <v>14799.82</v>
      </c>
      <c r="L6340">
        <v>0.05</v>
      </c>
      <c r="M6340">
        <v>10062.01</v>
      </c>
      <c r="N6340" t="s">
        <v>83</v>
      </c>
      <c r="O6340" t="s">
        <v>35</v>
      </c>
      <c r="P6340" t="s">
        <v>71</v>
      </c>
      <c r="Q6340">
        <f>Sales_Data[[#This Row],[Quantity]]*Sales_Data[[#This Row],[Unit_Price]]</f>
        <v>14799.82</v>
      </c>
      <c r="R6340">
        <f>Sales_Data[[#This Row],[Gross_Sales]]*Sales_Data[[#This Row],[Discount]]</f>
        <v>739.99099999999999</v>
      </c>
      <c r="S6340">
        <f>Sales_Data[[#This Row],[Gross_Sales]]-Sales_Data[[#This Row],[Discount_Amount]]</f>
        <v>14059.829</v>
      </c>
      <c r="T6340">
        <f>Sales_Data[[#This Row],[Net Sales]]-Sales_Data[[#This Row],[Cost]]</f>
        <v>3997.8189999999995</v>
      </c>
      <c r="U6340" s="2">
        <f>Sales_Data[[#This Row],[Profit]]/Sales_Data[[#This Row],[Net Sales]]</f>
        <v>0.28434335865678023</v>
      </c>
      <c r="V6340">
        <f>YEAR(Sales_Data[[#This Row],[Order_Date]])</f>
        <v>2025</v>
      </c>
      <c r="W6340" t="str">
        <f>TEXT(Sales_Data[[#This Row],[Order_Date]],"mmm")</f>
        <v>Sep</v>
      </c>
      <c r="X6340">
        <f>MONTH(Sales_Data[[#This Row],[Order_Date]])</f>
        <v>9</v>
      </c>
      <c r="Y6340" t="str">
        <f>"Q"&amp;ROUNDUP(MONTH(Sales_Data[[#This Row],[Order_Date]])/3,0)</f>
        <v>Q3</v>
      </c>
    </row>
    <row r="6341" spans="1:25" x14ac:dyDescent="0.3">
      <c r="A6341" t="s">
        <v>8138</v>
      </c>
      <c r="B6341" s="1">
        <v>45695</v>
      </c>
      <c r="C6341" t="s">
        <v>1165</v>
      </c>
      <c r="D6341" t="s">
        <v>221</v>
      </c>
      <c r="E6341" t="s">
        <v>48</v>
      </c>
      <c r="F6341" t="s">
        <v>152</v>
      </c>
      <c r="G6341" t="s">
        <v>21</v>
      </c>
      <c r="H6341" t="s">
        <v>22</v>
      </c>
      <c r="I6341" t="s">
        <v>23</v>
      </c>
      <c r="J6341">
        <v>2</v>
      </c>
      <c r="K6341">
        <v>34618.71</v>
      </c>
      <c r="L6341">
        <v>0</v>
      </c>
      <c r="M6341">
        <v>50803.96</v>
      </c>
      <c r="N6341" t="s">
        <v>70</v>
      </c>
      <c r="O6341" t="s">
        <v>25</v>
      </c>
      <c r="P6341" t="s">
        <v>71</v>
      </c>
      <c r="Q6341">
        <f>Sales_Data[[#This Row],[Quantity]]*Sales_Data[[#This Row],[Unit_Price]]</f>
        <v>69237.42</v>
      </c>
      <c r="R6341">
        <f>Sales_Data[[#This Row],[Gross_Sales]]*Sales_Data[[#This Row],[Discount]]</f>
        <v>0</v>
      </c>
      <c r="S6341">
        <f>Sales_Data[[#This Row],[Gross_Sales]]-Sales_Data[[#This Row],[Discount_Amount]]</f>
        <v>69237.42</v>
      </c>
      <c r="T6341">
        <f>Sales_Data[[#This Row],[Net Sales]]-Sales_Data[[#This Row],[Cost]]</f>
        <v>18433.46</v>
      </c>
      <c r="U6341" s="2">
        <f>Sales_Data[[#This Row],[Profit]]/Sales_Data[[#This Row],[Net Sales]]</f>
        <v>0.26623551253065175</v>
      </c>
      <c r="V6341">
        <f>YEAR(Sales_Data[[#This Row],[Order_Date]])</f>
        <v>2025</v>
      </c>
      <c r="W6341" t="str">
        <f>TEXT(Sales_Data[[#This Row],[Order_Date]],"mmm")</f>
        <v>Feb</v>
      </c>
      <c r="X6341">
        <f>MONTH(Sales_Data[[#This Row],[Order_Date]])</f>
        <v>2</v>
      </c>
      <c r="Y6341" t="str">
        <f>"Q"&amp;ROUNDUP(MONTH(Sales_Data[[#This Row],[Order_Date]])/3,0)</f>
        <v>Q1</v>
      </c>
    </row>
    <row r="6342" spans="1:25" x14ac:dyDescent="0.3">
      <c r="A6342" t="s">
        <v>8139</v>
      </c>
      <c r="B6342" s="1">
        <v>45732</v>
      </c>
      <c r="C6342" t="s">
        <v>1255</v>
      </c>
      <c r="D6342" t="s">
        <v>260</v>
      </c>
      <c r="E6342" t="s">
        <v>119</v>
      </c>
      <c r="F6342" t="s">
        <v>249</v>
      </c>
      <c r="G6342" t="s">
        <v>32</v>
      </c>
      <c r="H6342" t="s">
        <v>50</v>
      </c>
      <c r="I6342" t="s">
        <v>51</v>
      </c>
      <c r="J6342">
        <v>2</v>
      </c>
      <c r="K6342">
        <v>5595.83</v>
      </c>
      <c r="L6342">
        <v>0</v>
      </c>
      <c r="M6342">
        <v>8782.42</v>
      </c>
      <c r="N6342" t="s">
        <v>52</v>
      </c>
      <c r="O6342" t="s">
        <v>35</v>
      </c>
      <c r="P6342" t="s">
        <v>44</v>
      </c>
      <c r="Q6342">
        <f>Sales_Data[[#This Row],[Quantity]]*Sales_Data[[#This Row],[Unit_Price]]</f>
        <v>11191.66</v>
      </c>
      <c r="R6342">
        <f>Sales_Data[[#This Row],[Gross_Sales]]*Sales_Data[[#This Row],[Discount]]</f>
        <v>0</v>
      </c>
      <c r="S6342">
        <f>Sales_Data[[#This Row],[Gross_Sales]]-Sales_Data[[#This Row],[Discount_Amount]]</f>
        <v>11191.66</v>
      </c>
      <c r="T6342">
        <f>Sales_Data[[#This Row],[Net Sales]]-Sales_Data[[#This Row],[Cost]]</f>
        <v>2409.2399999999998</v>
      </c>
      <c r="U6342" s="2">
        <f>Sales_Data[[#This Row],[Profit]]/Sales_Data[[#This Row],[Net Sales]]</f>
        <v>0.21527101430886927</v>
      </c>
      <c r="V6342">
        <f>YEAR(Sales_Data[[#This Row],[Order_Date]])</f>
        <v>2025</v>
      </c>
      <c r="W6342" t="str">
        <f>TEXT(Sales_Data[[#This Row],[Order_Date]],"mmm")</f>
        <v>Mar</v>
      </c>
      <c r="X6342">
        <f>MONTH(Sales_Data[[#This Row],[Order_Date]])</f>
        <v>3</v>
      </c>
      <c r="Y6342" t="str">
        <f>"Q"&amp;ROUNDUP(MONTH(Sales_Data[[#This Row],[Order_Date]])/3,0)</f>
        <v>Q1</v>
      </c>
    </row>
    <row r="6343" spans="1:25" x14ac:dyDescent="0.3">
      <c r="A6343" t="s">
        <v>8140</v>
      </c>
      <c r="B6343" s="1">
        <v>45799</v>
      </c>
      <c r="C6343" t="s">
        <v>198</v>
      </c>
      <c r="D6343" t="s">
        <v>199</v>
      </c>
      <c r="E6343" t="s">
        <v>119</v>
      </c>
      <c r="F6343" t="s">
        <v>120</v>
      </c>
      <c r="G6343" t="s">
        <v>32</v>
      </c>
      <c r="H6343" t="s">
        <v>33</v>
      </c>
      <c r="I6343" t="s">
        <v>34</v>
      </c>
      <c r="J6343">
        <v>2</v>
      </c>
      <c r="K6343">
        <v>6457.26</v>
      </c>
      <c r="L6343">
        <v>0</v>
      </c>
      <c r="M6343">
        <v>9417.68</v>
      </c>
      <c r="N6343" t="s">
        <v>70</v>
      </c>
      <c r="O6343" t="s">
        <v>35</v>
      </c>
      <c r="P6343" t="s">
        <v>71</v>
      </c>
      <c r="Q6343">
        <f>Sales_Data[[#This Row],[Quantity]]*Sales_Data[[#This Row],[Unit_Price]]</f>
        <v>12914.52</v>
      </c>
      <c r="R6343">
        <f>Sales_Data[[#This Row],[Gross_Sales]]*Sales_Data[[#This Row],[Discount]]</f>
        <v>0</v>
      </c>
      <c r="S6343">
        <f>Sales_Data[[#This Row],[Gross_Sales]]-Sales_Data[[#This Row],[Discount_Amount]]</f>
        <v>12914.52</v>
      </c>
      <c r="T6343">
        <f>Sales_Data[[#This Row],[Net Sales]]-Sales_Data[[#This Row],[Cost]]</f>
        <v>3496.84</v>
      </c>
      <c r="U6343" s="2">
        <f>Sales_Data[[#This Row],[Profit]]/Sales_Data[[#This Row],[Net Sales]]</f>
        <v>0.27076809668497165</v>
      </c>
      <c r="V6343">
        <f>YEAR(Sales_Data[[#This Row],[Order_Date]])</f>
        <v>2025</v>
      </c>
      <c r="W6343" t="str">
        <f>TEXT(Sales_Data[[#This Row],[Order_Date]],"mmm")</f>
        <v>May</v>
      </c>
      <c r="X6343">
        <f>MONTH(Sales_Data[[#This Row],[Order_Date]])</f>
        <v>5</v>
      </c>
      <c r="Y6343" t="str">
        <f>"Q"&amp;ROUNDUP(MONTH(Sales_Data[[#This Row],[Order_Date]])/3,0)</f>
        <v>Q2</v>
      </c>
    </row>
    <row r="6344" spans="1:25" x14ac:dyDescent="0.3">
      <c r="A6344" t="s">
        <v>8141</v>
      </c>
      <c r="B6344" s="1">
        <v>45979</v>
      </c>
      <c r="C6344" t="s">
        <v>4423</v>
      </c>
      <c r="D6344" t="s">
        <v>302</v>
      </c>
      <c r="E6344" t="s">
        <v>39</v>
      </c>
      <c r="F6344" t="s">
        <v>202</v>
      </c>
      <c r="G6344" t="s">
        <v>41</v>
      </c>
      <c r="H6344" t="s">
        <v>147</v>
      </c>
      <c r="I6344" t="s">
        <v>148</v>
      </c>
      <c r="J6344">
        <v>1</v>
      </c>
      <c r="K6344">
        <v>6392.88</v>
      </c>
      <c r="L6344">
        <v>0</v>
      </c>
      <c r="M6344">
        <v>4736.8</v>
      </c>
      <c r="N6344" t="s">
        <v>52</v>
      </c>
      <c r="O6344" t="s">
        <v>53</v>
      </c>
      <c r="P6344" t="s">
        <v>44</v>
      </c>
      <c r="Q6344">
        <f>Sales_Data[[#This Row],[Quantity]]*Sales_Data[[#This Row],[Unit_Price]]</f>
        <v>6392.88</v>
      </c>
      <c r="R6344">
        <f>Sales_Data[[#This Row],[Gross_Sales]]*Sales_Data[[#This Row],[Discount]]</f>
        <v>0</v>
      </c>
      <c r="S6344">
        <f>Sales_Data[[#This Row],[Gross_Sales]]-Sales_Data[[#This Row],[Discount_Amount]]</f>
        <v>6392.88</v>
      </c>
      <c r="T6344">
        <f>Sales_Data[[#This Row],[Net Sales]]-Sales_Data[[#This Row],[Cost]]</f>
        <v>1656.08</v>
      </c>
      <c r="U6344" s="2">
        <f>Sales_Data[[#This Row],[Profit]]/Sales_Data[[#This Row],[Net Sales]]</f>
        <v>0.25905069389696034</v>
      </c>
      <c r="V6344">
        <f>YEAR(Sales_Data[[#This Row],[Order_Date]])</f>
        <v>2025</v>
      </c>
      <c r="W6344" t="str">
        <f>TEXT(Sales_Data[[#This Row],[Order_Date]],"mmm")</f>
        <v>Nov</v>
      </c>
      <c r="X6344">
        <f>MONTH(Sales_Data[[#This Row],[Order_Date]])</f>
        <v>11</v>
      </c>
      <c r="Y6344" t="str">
        <f>"Q"&amp;ROUNDUP(MONTH(Sales_Data[[#This Row],[Order_Date]])/3,0)</f>
        <v>Q4</v>
      </c>
    </row>
    <row r="6345" spans="1:25" x14ac:dyDescent="0.3">
      <c r="A6345" t="s">
        <v>8142</v>
      </c>
      <c r="B6345" s="1">
        <v>45825</v>
      </c>
      <c r="C6345" t="s">
        <v>214</v>
      </c>
      <c r="D6345" t="s">
        <v>65</v>
      </c>
      <c r="E6345" t="s">
        <v>48</v>
      </c>
      <c r="F6345" t="s">
        <v>126</v>
      </c>
      <c r="G6345" t="s">
        <v>41</v>
      </c>
      <c r="H6345" t="s">
        <v>42</v>
      </c>
      <c r="I6345" t="s">
        <v>82</v>
      </c>
      <c r="J6345">
        <v>2</v>
      </c>
      <c r="K6345">
        <v>7326.24</v>
      </c>
      <c r="L6345">
        <v>0.05</v>
      </c>
      <c r="M6345">
        <v>10776.98</v>
      </c>
      <c r="N6345" t="s">
        <v>24</v>
      </c>
      <c r="O6345" t="s">
        <v>25</v>
      </c>
      <c r="P6345" t="s">
        <v>44</v>
      </c>
      <c r="Q6345">
        <f>Sales_Data[[#This Row],[Quantity]]*Sales_Data[[#This Row],[Unit_Price]]</f>
        <v>14652.48</v>
      </c>
      <c r="R6345">
        <f>Sales_Data[[#This Row],[Gross_Sales]]*Sales_Data[[#This Row],[Discount]]</f>
        <v>732.62400000000002</v>
      </c>
      <c r="S6345">
        <f>Sales_Data[[#This Row],[Gross_Sales]]-Sales_Data[[#This Row],[Discount_Amount]]</f>
        <v>13919.856</v>
      </c>
      <c r="T6345">
        <f>Sales_Data[[#This Row],[Net Sales]]-Sales_Data[[#This Row],[Cost]]</f>
        <v>3142.8760000000002</v>
      </c>
      <c r="U6345" s="2">
        <f>Sales_Data[[#This Row],[Profit]]/Sales_Data[[#This Row],[Net Sales]]</f>
        <v>0.22578365753208943</v>
      </c>
      <c r="V6345">
        <f>YEAR(Sales_Data[[#This Row],[Order_Date]])</f>
        <v>2025</v>
      </c>
      <c r="W6345" t="str">
        <f>TEXT(Sales_Data[[#This Row],[Order_Date]],"mmm")</f>
        <v>Jun</v>
      </c>
      <c r="X6345">
        <f>MONTH(Sales_Data[[#This Row],[Order_Date]])</f>
        <v>6</v>
      </c>
      <c r="Y6345" t="str">
        <f>"Q"&amp;ROUNDUP(MONTH(Sales_Data[[#This Row],[Order_Date]])/3,0)</f>
        <v>Q2</v>
      </c>
    </row>
    <row r="6346" spans="1:25" x14ac:dyDescent="0.3">
      <c r="A6346" t="s">
        <v>8143</v>
      </c>
      <c r="B6346" s="1">
        <v>45916</v>
      </c>
      <c r="C6346" t="s">
        <v>1132</v>
      </c>
      <c r="D6346" t="s">
        <v>436</v>
      </c>
      <c r="E6346" t="s">
        <v>39</v>
      </c>
      <c r="F6346" t="s">
        <v>96</v>
      </c>
      <c r="G6346" t="s">
        <v>21</v>
      </c>
      <c r="H6346" t="s">
        <v>297</v>
      </c>
      <c r="I6346" t="s">
        <v>494</v>
      </c>
      <c r="J6346">
        <v>2</v>
      </c>
      <c r="K6346">
        <v>2584.2600000000002</v>
      </c>
      <c r="L6346">
        <v>0.05</v>
      </c>
      <c r="M6346">
        <v>4078.92</v>
      </c>
      <c r="N6346" t="s">
        <v>70</v>
      </c>
      <c r="O6346" t="s">
        <v>35</v>
      </c>
      <c r="P6346" t="s">
        <v>71</v>
      </c>
      <c r="Q6346">
        <f>Sales_Data[[#This Row],[Quantity]]*Sales_Data[[#This Row],[Unit_Price]]</f>
        <v>5168.5200000000004</v>
      </c>
      <c r="R6346">
        <f>Sales_Data[[#This Row],[Gross_Sales]]*Sales_Data[[#This Row],[Discount]]</f>
        <v>258.42600000000004</v>
      </c>
      <c r="S6346">
        <f>Sales_Data[[#This Row],[Gross_Sales]]-Sales_Data[[#This Row],[Discount_Amount]]</f>
        <v>4910.0940000000001</v>
      </c>
      <c r="T6346">
        <f>Sales_Data[[#This Row],[Net Sales]]-Sales_Data[[#This Row],[Cost]]</f>
        <v>831.17399999999998</v>
      </c>
      <c r="U6346" s="2">
        <f>Sales_Data[[#This Row],[Profit]]/Sales_Data[[#This Row],[Net Sales]]</f>
        <v>0.16927863295488843</v>
      </c>
      <c r="V6346">
        <f>YEAR(Sales_Data[[#This Row],[Order_Date]])</f>
        <v>2025</v>
      </c>
      <c r="W6346" t="str">
        <f>TEXT(Sales_Data[[#This Row],[Order_Date]],"mmm")</f>
        <v>Sep</v>
      </c>
      <c r="X6346">
        <f>MONTH(Sales_Data[[#This Row],[Order_Date]])</f>
        <v>9</v>
      </c>
      <c r="Y6346" t="str">
        <f>"Q"&amp;ROUNDUP(MONTH(Sales_Data[[#This Row],[Order_Date]])/3,0)</f>
        <v>Q3</v>
      </c>
    </row>
    <row r="6347" spans="1:25" x14ac:dyDescent="0.3">
      <c r="A6347" t="s">
        <v>8144</v>
      </c>
      <c r="B6347" s="1">
        <v>46012</v>
      </c>
      <c r="C6347" t="s">
        <v>3264</v>
      </c>
      <c r="D6347" t="s">
        <v>80</v>
      </c>
      <c r="E6347" t="s">
        <v>119</v>
      </c>
      <c r="F6347" t="s">
        <v>538</v>
      </c>
      <c r="G6347" t="s">
        <v>75</v>
      </c>
      <c r="H6347" t="s">
        <v>76</v>
      </c>
      <c r="I6347" t="s">
        <v>77</v>
      </c>
      <c r="J6347">
        <v>3</v>
      </c>
      <c r="K6347">
        <v>6526.72</v>
      </c>
      <c r="L6347">
        <v>0.15</v>
      </c>
      <c r="M6347">
        <v>12259.39</v>
      </c>
      <c r="N6347" t="s">
        <v>52</v>
      </c>
      <c r="O6347" t="s">
        <v>35</v>
      </c>
      <c r="P6347" t="s">
        <v>26</v>
      </c>
      <c r="Q6347">
        <f>Sales_Data[[#This Row],[Quantity]]*Sales_Data[[#This Row],[Unit_Price]]</f>
        <v>19580.16</v>
      </c>
      <c r="R6347">
        <f>Sales_Data[[#This Row],[Gross_Sales]]*Sales_Data[[#This Row],[Discount]]</f>
        <v>2937.0239999999999</v>
      </c>
      <c r="S6347">
        <f>Sales_Data[[#This Row],[Gross_Sales]]-Sales_Data[[#This Row],[Discount_Amount]]</f>
        <v>16643.135999999999</v>
      </c>
      <c r="T6347">
        <f>Sales_Data[[#This Row],[Net Sales]]-Sales_Data[[#This Row],[Cost]]</f>
        <v>4383.7459999999992</v>
      </c>
      <c r="U6347" s="2">
        <f>Sales_Data[[#This Row],[Profit]]/Sales_Data[[#This Row],[Net Sales]]</f>
        <v>0.26339663390361046</v>
      </c>
      <c r="V6347">
        <f>YEAR(Sales_Data[[#This Row],[Order_Date]])</f>
        <v>2025</v>
      </c>
      <c r="W6347" t="str">
        <f>TEXT(Sales_Data[[#This Row],[Order_Date]],"mmm")</f>
        <v>Dec</v>
      </c>
      <c r="X6347">
        <f>MONTH(Sales_Data[[#This Row],[Order_Date]])</f>
        <v>12</v>
      </c>
      <c r="Y6347" t="str">
        <f>"Q"&amp;ROUNDUP(MONTH(Sales_Data[[#This Row],[Order_Date]])/3,0)</f>
        <v>Q4</v>
      </c>
    </row>
    <row r="6348" spans="1:25" x14ac:dyDescent="0.3">
      <c r="A6348" t="s">
        <v>8145</v>
      </c>
      <c r="B6348" s="1">
        <v>45882</v>
      </c>
      <c r="C6348" t="s">
        <v>2584</v>
      </c>
      <c r="D6348" t="s">
        <v>384</v>
      </c>
      <c r="E6348" t="s">
        <v>39</v>
      </c>
      <c r="F6348" t="s">
        <v>405</v>
      </c>
      <c r="G6348" t="s">
        <v>21</v>
      </c>
      <c r="H6348" t="s">
        <v>230</v>
      </c>
      <c r="I6348" t="s">
        <v>328</v>
      </c>
      <c r="J6348">
        <v>2</v>
      </c>
      <c r="K6348">
        <v>6725.11</v>
      </c>
      <c r="L6348">
        <v>0</v>
      </c>
      <c r="M6348">
        <v>10544.27</v>
      </c>
      <c r="N6348" t="s">
        <v>83</v>
      </c>
      <c r="O6348" t="s">
        <v>35</v>
      </c>
      <c r="P6348" t="s">
        <v>71</v>
      </c>
      <c r="Q6348">
        <f>Sales_Data[[#This Row],[Quantity]]*Sales_Data[[#This Row],[Unit_Price]]</f>
        <v>13450.22</v>
      </c>
      <c r="R6348">
        <f>Sales_Data[[#This Row],[Gross_Sales]]*Sales_Data[[#This Row],[Discount]]</f>
        <v>0</v>
      </c>
      <c r="S6348">
        <f>Sales_Data[[#This Row],[Gross_Sales]]-Sales_Data[[#This Row],[Discount_Amount]]</f>
        <v>13450.22</v>
      </c>
      <c r="T6348">
        <f>Sales_Data[[#This Row],[Net Sales]]-Sales_Data[[#This Row],[Cost]]</f>
        <v>2905.9499999999989</v>
      </c>
      <c r="U6348" s="2">
        <f>Sales_Data[[#This Row],[Profit]]/Sales_Data[[#This Row],[Net Sales]]</f>
        <v>0.21605222814199315</v>
      </c>
      <c r="V6348">
        <f>YEAR(Sales_Data[[#This Row],[Order_Date]])</f>
        <v>2025</v>
      </c>
      <c r="W6348" t="str">
        <f>TEXT(Sales_Data[[#This Row],[Order_Date]],"mmm")</f>
        <v>Aug</v>
      </c>
      <c r="X6348">
        <f>MONTH(Sales_Data[[#This Row],[Order_Date]])</f>
        <v>8</v>
      </c>
      <c r="Y6348" t="str">
        <f>"Q"&amp;ROUNDUP(MONTH(Sales_Data[[#This Row],[Order_Date]])/3,0)</f>
        <v>Q3</v>
      </c>
    </row>
    <row r="6349" spans="1:25" x14ac:dyDescent="0.3">
      <c r="A6349" t="s">
        <v>8146</v>
      </c>
      <c r="B6349" s="1">
        <v>45809</v>
      </c>
      <c r="C6349" t="s">
        <v>552</v>
      </c>
      <c r="D6349" t="s">
        <v>1055</v>
      </c>
      <c r="E6349" t="s">
        <v>39</v>
      </c>
      <c r="F6349" t="s">
        <v>96</v>
      </c>
      <c r="G6349" t="s">
        <v>67</v>
      </c>
      <c r="H6349" t="s">
        <v>88</v>
      </c>
      <c r="I6349" t="s">
        <v>89</v>
      </c>
      <c r="J6349">
        <v>3</v>
      </c>
      <c r="K6349">
        <v>6873.33</v>
      </c>
      <c r="L6349">
        <v>0.15</v>
      </c>
      <c r="M6349">
        <v>12986.07</v>
      </c>
      <c r="N6349" t="s">
        <v>24</v>
      </c>
      <c r="O6349" t="s">
        <v>53</v>
      </c>
      <c r="P6349" t="s">
        <v>71</v>
      </c>
      <c r="Q6349">
        <f>Sales_Data[[#This Row],[Quantity]]*Sales_Data[[#This Row],[Unit_Price]]</f>
        <v>20619.989999999998</v>
      </c>
      <c r="R6349">
        <f>Sales_Data[[#This Row],[Gross_Sales]]*Sales_Data[[#This Row],[Discount]]</f>
        <v>3092.9984999999997</v>
      </c>
      <c r="S6349">
        <f>Sales_Data[[#This Row],[Gross_Sales]]-Sales_Data[[#This Row],[Discount_Amount]]</f>
        <v>17526.991499999996</v>
      </c>
      <c r="T6349">
        <f>Sales_Data[[#This Row],[Net Sales]]-Sales_Data[[#This Row],[Cost]]</f>
        <v>4540.9214999999967</v>
      </c>
      <c r="U6349" s="2">
        <f>Sales_Data[[#This Row],[Profit]]/Sales_Data[[#This Row],[Net Sales]]</f>
        <v>0.25908162847000854</v>
      </c>
      <c r="V6349">
        <f>YEAR(Sales_Data[[#This Row],[Order_Date]])</f>
        <v>2025</v>
      </c>
      <c r="W6349" t="str">
        <f>TEXT(Sales_Data[[#This Row],[Order_Date]],"mmm")</f>
        <v>Jun</v>
      </c>
      <c r="X6349">
        <f>MONTH(Sales_Data[[#This Row],[Order_Date]])</f>
        <v>6</v>
      </c>
      <c r="Y6349" t="str">
        <f>"Q"&amp;ROUNDUP(MONTH(Sales_Data[[#This Row],[Order_Date]])/3,0)</f>
        <v>Q2</v>
      </c>
    </row>
    <row r="6350" spans="1:25" x14ac:dyDescent="0.3">
      <c r="A6350" t="s">
        <v>8147</v>
      </c>
      <c r="B6350" s="1">
        <v>45676</v>
      </c>
      <c r="C6350" t="s">
        <v>3269</v>
      </c>
      <c r="D6350" t="s">
        <v>1650</v>
      </c>
      <c r="E6350" t="s">
        <v>48</v>
      </c>
      <c r="F6350" t="s">
        <v>152</v>
      </c>
      <c r="G6350" t="s">
        <v>67</v>
      </c>
      <c r="H6350" t="s">
        <v>121</v>
      </c>
      <c r="I6350" t="s">
        <v>142</v>
      </c>
      <c r="J6350">
        <v>3</v>
      </c>
      <c r="K6350">
        <v>42019.54</v>
      </c>
      <c r="L6350">
        <v>0</v>
      </c>
      <c r="M6350">
        <v>110851.81</v>
      </c>
      <c r="N6350" t="s">
        <v>52</v>
      </c>
      <c r="O6350" t="s">
        <v>35</v>
      </c>
      <c r="P6350" t="s">
        <v>71</v>
      </c>
      <c r="Q6350">
        <f>Sales_Data[[#This Row],[Quantity]]*Sales_Data[[#This Row],[Unit_Price]]</f>
        <v>126058.62</v>
      </c>
      <c r="R6350">
        <f>Sales_Data[[#This Row],[Gross_Sales]]*Sales_Data[[#This Row],[Discount]]</f>
        <v>0</v>
      </c>
      <c r="S6350">
        <f>Sales_Data[[#This Row],[Gross_Sales]]-Sales_Data[[#This Row],[Discount_Amount]]</f>
        <v>126058.62</v>
      </c>
      <c r="T6350">
        <f>Sales_Data[[#This Row],[Net Sales]]-Sales_Data[[#This Row],[Cost]]</f>
        <v>15206.809999999998</v>
      </c>
      <c r="U6350" s="2">
        <f>Sales_Data[[#This Row],[Profit]]/Sales_Data[[#This Row],[Net Sales]]</f>
        <v>0.12063284525881687</v>
      </c>
      <c r="V6350">
        <f>YEAR(Sales_Data[[#This Row],[Order_Date]])</f>
        <v>2025</v>
      </c>
      <c r="W6350" t="str">
        <f>TEXT(Sales_Data[[#This Row],[Order_Date]],"mmm")</f>
        <v>Jan</v>
      </c>
      <c r="X6350">
        <f>MONTH(Sales_Data[[#This Row],[Order_Date]])</f>
        <v>1</v>
      </c>
      <c r="Y6350" t="str">
        <f>"Q"&amp;ROUNDUP(MONTH(Sales_Data[[#This Row],[Order_Date]])/3,0)</f>
        <v>Q1</v>
      </c>
    </row>
    <row r="6351" spans="1:25" x14ac:dyDescent="0.3">
      <c r="A6351" t="s">
        <v>8148</v>
      </c>
      <c r="B6351" s="1">
        <v>45803</v>
      </c>
      <c r="C6351" t="s">
        <v>1220</v>
      </c>
      <c r="D6351" t="s">
        <v>266</v>
      </c>
      <c r="E6351" t="s">
        <v>48</v>
      </c>
      <c r="F6351" t="s">
        <v>164</v>
      </c>
      <c r="G6351" t="s">
        <v>75</v>
      </c>
      <c r="H6351" t="s">
        <v>185</v>
      </c>
      <c r="I6351" t="s">
        <v>261</v>
      </c>
      <c r="J6351">
        <v>1</v>
      </c>
      <c r="K6351">
        <v>13793.5</v>
      </c>
      <c r="L6351">
        <v>0.1</v>
      </c>
      <c r="M6351">
        <v>10742.13</v>
      </c>
      <c r="N6351" t="s">
        <v>52</v>
      </c>
      <c r="O6351" t="s">
        <v>25</v>
      </c>
      <c r="P6351" t="s">
        <v>44</v>
      </c>
      <c r="Q6351">
        <f>Sales_Data[[#This Row],[Quantity]]*Sales_Data[[#This Row],[Unit_Price]]</f>
        <v>13793.5</v>
      </c>
      <c r="R6351">
        <f>Sales_Data[[#This Row],[Gross_Sales]]*Sales_Data[[#This Row],[Discount]]</f>
        <v>1379.3500000000001</v>
      </c>
      <c r="S6351">
        <f>Sales_Data[[#This Row],[Gross_Sales]]-Sales_Data[[#This Row],[Discount_Amount]]</f>
        <v>12414.15</v>
      </c>
      <c r="T6351">
        <f>Sales_Data[[#This Row],[Net Sales]]-Sales_Data[[#This Row],[Cost]]</f>
        <v>1672.0200000000004</v>
      </c>
      <c r="U6351" s="2">
        <f>Sales_Data[[#This Row],[Profit]]/Sales_Data[[#This Row],[Net Sales]]</f>
        <v>0.13468662775945195</v>
      </c>
      <c r="V6351">
        <f>YEAR(Sales_Data[[#This Row],[Order_Date]])</f>
        <v>2025</v>
      </c>
      <c r="W6351" t="str">
        <f>TEXT(Sales_Data[[#This Row],[Order_Date]],"mmm")</f>
        <v>May</v>
      </c>
      <c r="X6351">
        <f>MONTH(Sales_Data[[#This Row],[Order_Date]])</f>
        <v>5</v>
      </c>
      <c r="Y6351" t="str">
        <f>"Q"&amp;ROUNDUP(MONTH(Sales_Data[[#This Row],[Order_Date]])/3,0)</f>
        <v>Q2</v>
      </c>
    </row>
    <row r="6352" spans="1:25" x14ac:dyDescent="0.3">
      <c r="A6352" t="s">
        <v>8149</v>
      </c>
      <c r="B6352" s="1">
        <v>45898</v>
      </c>
      <c r="C6352" t="s">
        <v>1349</v>
      </c>
      <c r="D6352" t="s">
        <v>436</v>
      </c>
      <c r="E6352" t="s">
        <v>48</v>
      </c>
      <c r="F6352" t="s">
        <v>164</v>
      </c>
      <c r="G6352" t="s">
        <v>21</v>
      </c>
      <c r="H6352" t="s">
        <v>230</v>
      </c>
      <c r="I6352" t="s">
        <v>328</v>
      </c>
      <c r="J6352">
        <v>1</v>
      </c>
      <c r="K6352">
        <v>9069.77</v>
      </c>
      <c r="L6352">
        <v>0</v>
      </c>
      <c r="M6352">
        <v>6898.53</v>
      </c>
      <c r="N6352" t="s">
        <v>52</v>
      </c>
      <c r="O6352" t="s">
        <v>53</v>
      </c>
      <c r="P6352" t="s">
        <v>71</v>
      </c>
      <c r="Q6352">
        <f>Sales_Data[[#This Row],[Quantity]]*Sales_Data[[#This Row],[Unit_Price]]</f>
        <v>9069.77</v>
      </c>
      <c r="R6352">
        <f>Sales_Data[[#This Row],[Gross_Sales]]*Sales_Data[[#This Row],[Discount]]</f>
        <v>0</v>
      </c>
      <c r="S6352">
        <f>Sales_Data[[#This Row],[Gross_Sales]]-Sales_Data[[#This Row],[Discount_Amount]]</f>
        <v>9069.77</v>
      </c>
      <c r="T6352">
        <f>Sales_Data[[#This Row],[Net Sales]]-Sales_Data[[#This Row],[Cost]]</f>
        <v>2171.2400000000007</v>
      </c>
      <c r="U6352" s="2">
        <f>Sales_Data[[#This Row],[Profit]]/Sales_Data[[#This Row],[Net Sales]]</f>
        <v>0.23939306068400859</v>
      </c>
      <c r="V6352">
        <f>YEAR(Sales_Data[[#This Row],[Order_Date]])</f>
        <v>2025</v>
      </c>
      <c r="W6352" t="str">
        <f>TEXT(Sales_Data[[#This Row],[Order_Date]],"mmm")</f>
        <v>Aug</v>
      </c>
      <c r="X6352">
        <f>MONTH(Sales_Data[[#This Row],[Order_Date]])</f>
        <v>8</v>
      </c>
      <c r="Y6352" t="str">
        <f>"Q"&amp;ROUNDUP(MONTH(Sales_Data[[#This Row],[Order_Date]])/3,0)</f>
        <v>Q3</v>
      </c>
    </row>
    <row r="6353" spans="1:25" x14ac:dyDescent="0.3">
      <c r="A6353" t="s">
        <v>8150</v>
      </c>
      <c r="B6353" s="1">
        <v>46001</v>
      </c>
      <c r="C6353" t="s">
        <v>2447</v>
      </c>
      <c r="D6353" t="s">
        <v>1122</v>
      </c>
      <c r="E6353" t="s">
        <v>119</v>
      </c>
      <c r="F6353" t="s">
        <v>146</v>
      </c>
      <c r="G6353" t="s">
        <v>21</v>
      </c>
      <c r="H6353" t="s">
        <v>22</v>
      </c>
      <c r="I6353" t="s">
        <v>62</v>
      </c>
      <c r="J6353">
        <v>2</v>
      </c>
      <c r="K6353">
        <v>8541.3700000000008</v>
      </c>
      <c r="L6353">
        <v>0.1</v>
      </c>
      <c r="M6353">
        <v>12791.55</v>
      </c>
      <c r="N6353" t="s">
        <v>24</v>
      </c>
      <c r="O6353" t="s">
        <v>35</v>
      </c>
      <c r="P6353" t="s">
        <v>44</v>
      </c>
      <c r="Q6353">
        <f>Sales_Data[[#This Row],[Quantity]]*Sales_Data[[#This Row],[Unit_Price]]</f>
        <v>17082.740000000002</v>
      </c>
      <c r="R6353">
        <f>Sales_Data[[#This Row],[Gross_Sales]]*Sales_Data[[#This Row],[Discount]]</f>
        <v>1708.2740000000003</v>
      </c>
      <c r="S6353">
        <f>Sales_Data[[#This Row],[Gross_Sales]]-Sales_Data[[#This Row],[Discount_Amount]]</f>
        <v>15374.466</v>
      </c>
      <c r="T6353">
        <f>Sales_Data[[#This Row],[Net Sales]]-Sales_Data[[#This Row],[Cost]]</f>
        <v>2582.9160000000011</v>
      </c>
      <c r="U6353" s="2">
        <f>Sales_Data[[#This Row],[Profit]]/Sales_Data[[#This Row],[Net Sales]]</f>
        <v>0.16800037152509889</v>
      </c>
      <c r="V6353">
        <f>YEAR(Sales_Data[[#This Row],[Order_Date]])</f>
        <v>2025</v>
      </c>
      <c r="W6353" t="str">
        <f>TEXT(Sales_Data[[#This Row],[Order_Date]],"mmm")</f>
        <v>Dec</v>
      </c>
      <c r="X6353">
        <f>MONTH(Sales_Data[[#This Row],[Order_Date]])</f>
        <v>12</v>
      </c>
      <c r="Y6353" t="str">
        <f>"Q"&amp;ROUNDUP(MONTH(Sales_Data[[#This Row],[Order_Date]])/3,0)</f>
        <v>Q4</v>
      </c>
    </row>
    <row r="6354" spans="1:25" x14ac:dyDescent="0.3">
      <c r="A6354" t="s">
        <v>8151</v>
      </c>
      <c r="B6354" s="1">
        <v>45894</v>
      </c>
      <c r="C6354" t="s">
        <v>2255</v>
      </c>
      <c r="D6354" t="s">
        <v>106</v>
      </c>
      <c r="E6354" t="s">
        <v>39</v>
      </c>
      <c r="F6354" t="s">
        <v>107</v>
      </c>
      <c r="G6354" t="s">
        <v>75</v>
      </c>
      <c r="H6354" t="s">
        <v>114</v>
      </c>
      <c r="I6354" t="s">
        <v>206</v>
      </c>
      <c r="J6354">
        <v>3</v>
      </c>
      <c r="K6354">
        <v>3263.92</v>
      </c>
      <c r="L6354">
        <v>0</v>
      </c>
      <c r="M6354">
        <v>8268.6</v>
      </c>
      <c r="N6354" t="s">
        <v>24</v>
      </c>
      <c r="O6354" t="s">
        <v>35</v>
      </c>
      <c r="P6354" t="s">
        <v>71</v>
      </c>
      <c r="Q6354">
        <f>Sales_Data[[#This Row],[Quantity]]*Sales_Data[[#This Row],[Unit_Price]]</f>
        <v>9791.76</v>
      </c>
      <c r="R6354">
        <f>Sales_Data[[#This Row],[Gross_Sales]]*Sales_Data[[#This Row],[Discount]]</f>
        <v>0</v>
      </c>
      <c r="S6354">
        <f>Sales_Data[[#This Row],[Gross_Sales]]-Sales_Data[[#This Row],[Discount_Amount]]</f>
        <v>9791.76</v>
      </c>
      <c r="T6354">
        <f>Sales_Data[[#This Row],[Net Sales]]-Sales_Data[[#This Row],[Cost]]</f>
        <v>1523.1599999999999</v>
      </c>
      <c r="U6354" s="2">
        <f>Sales_Data[[#This Row],[Profit]]/Sales_Data[[#This Row],[Net Sales]]</f>
        <v>0.15555528321772591</v>
      </c>
      <c r="V6354">
        <f>YEAR(Sales_Data[[#This Row],[Order_Date]])</f>
        <v>2025</v>
      </c>
      <c r="W6354" t="str">
        <f>TEXT(Sales_Data[[#This Row],[Order_Date]],"mmm")</f>
        <v>Aug</v>
      </c>
      <c r="X6354">
        <f>MONTH(Sales_Data[[#This Row],[Order_Date]])</f>
        <v>8</v>
      </c>
      <c r="Y6354" t="str">
        <f>"Q"&amp;ROUNDUP(MONTH(Sales_Data[[#This Row],[Order_Date]])/3,0)</f>
        <v>Q3</v>
      </c>
    </row>
    <row r="6355" spans="1:25" x14ac:dyDescent="0.3">
      <c r="A6355" t="s">
        <v>8152</v>
      </c>
      <c r="B6355" s="1">
        <v>45692</v>
      </c>
      <c r="C6355" t="s">
        <v>3866</v>
      </c>
      <c r="D6355" t="s">
        <v>1122</v>
      </c>
      <c r="E6355" t="s">
        <v>30</v>
      </c>
      <c r="F6355" t="s">
        <v>87</v>
      </c>
      <c r="G6355" t="s">
        <v>75</v>
      </c>
      <c r="H6355" t="s">
        <v>76</v>
      </c>
      <c r="I6355" t="s">
        <v>108</v>
      </c>
      <c r="J6355">
        <v>1</v>
      </c>
      <c r="K6355">
        <v>1175.3800000000001</v>
      </c>
      <c r="L6355">
        <v>0.2</v>
      </c>
      <c r="M6355">
        <v>589.79999999999995</v>
      </c>
      <c r="N6355" t="s">
        <v>52</v>
      </c>
      <c r="O6355" t="s">
        <v>35</v>
      </c>
      <c r="P6355" t="s">
        <v>26</v>
      </c>
      <c r="Q6355">
        <f>Sales_Data[[#This Row],[Quantity]]*Sales_Data[[#This Row],[Unit_Price]]</f>
        <v>1175.3800000000001</v>
      </c>
      <c r="R6355">
        <f>Sales_Data[[#This Row],[Gross_Sales]]*Sales_Data[[#This Row],[Discount]]</f>
        <v>235.07600000000002</v>
      </c>
      <c r="S6355">
        <f>Sales_Data[[#This Row],[Gross_Sales]]-Sales_Data[[#This Row],[Discount_Amount]]</f>
        <v>940.30400000000009</v>
      </c>
      <c r="T6355">
        <f>Sales_Data[[#This Row],[Net Sales]]-Sales_Data[[#This Row],[Cost]]</f>
        <v>350.50400000000013</v>
      </c>
      <c r="U6355" s="2">
        <f>Sales_Data[[#This Row],[Profit]]/Sales_Data[[#This Row],[Net Sales]]</f>
        <v>0.37275604485357938</v>
      </c>
      <c r="V6355">
        <f>YEAR(Sales_Data[[#This Row],[Order_Date]])</f>
        <v>2025</v>
      </c>
      <c r="W6355" t="str">
        <f>TEXT(Sales_Data[[#This Row],[Order_Date]],"mmm")</f>
        <v>Feb</v>
      </c>
      <c r="X6355">
        <f>MONTH(Sales_Data[[#This Row],[Order_Date]])</f>
        <v>2</v>
      </c>
      <c r="Y6355" t="str">
        <f>"Q"&amp;ROUNDUP(MONTH(Sales_Data[[#This Row],[Order_Date]])/3,0)</f>
        <v>Q1</v>
      </c>
    </row>
    <row r="6356" spans="1:25" x14ac:dyDescent="0.3">
      <c r="A6356" t="s">
        <v>8153</v>
      </c>
      <c r="B6356" s="1">
        <v>45847</v>
      </c>
      <c r="C6356" t="s">
        <v>373</v>
      </c>
      <c r="D6356" t="s">
        <v>436</v>
      </c>
      <c r="E6356" t="s">
        <v>48</v>
      </c>
      <c r="F6356" t="s">
        <v>132</v>
      </c>
      <c r="G6356" t="s">
        <v>67</v>
      </c>
      <c r="H6356" t="s">
        <v>121</v>
      </c>
      <c r="I6356" t="s">
        <v>122</v>
      </c>
      <c r="J6356">
        <v>2</v>
      </c>
      <c r="K6356">
        <v>60802.17</v>
      </c>
      <c r="L6356">
        <v>0</v>
      </c>
      <c r="M6356">
        <v>104486.11</v>
      </c>
      <c r="N6356" t="s">
        <v>52</v>
      </c>
      <c r="O6356" t="s">
        <v>35</v>
      </c>
      <c r="P6356" t="s">
        <v>71</v>
      </c>
      <c r="Q6356">
        <f>Sales_Data[[#This Row],[Quantity]]*Sales_Data[[#This Row],[Unit_Price]]</f>
        <v>121604.34</v>
      </c>
      <c r="R6356">
        <f>Sales_Data[[#This Row],[Gross_Sales]]*Sales_Data[[#This Row],[Discount]]</f>
        <v>0</v>
      </c>
      <c r="S6356">
        <f>Sales_Data[[#This Row],[Gross_Sales]]-Sales_Data[[#This Row],[Discount_Amount]]</f>
        <v>121604.34</v>
      </c>
      <c r="T6356">
        <f>Sales_Data[[#This Row],[Net Sales]]-Sales_Data[[#This Row],[Cost]]</f>
        <v>17118.229999999996</v>
      </c>
      <c r="U6356" s="2">
        <f>Sales_Data[[#This Row],[Profit]]/Sales_Data[[#This Row],[Net Sales]]</f>
        <v>0.14076989357452208</v>
      </c>
      <c r="V6356">
        <f>YEAR(Sales_Data[[#This Row],[Order_Date]])</f>
        <v>2025</v>
      </c>
      <c r="W6356" t="str">
        <f>TEXT(Sales_Data[[#This Row],[Order_Date]],"mmm")</f>
        <v>Jul</v>
      </c>
      <c r="X6356">
        <f>MONTH(Sales_Data[[#This Row],[Order_Date]])</f>
        <v>7</v>
      </c>
      <c r="Y6356" t="str">
        <f>"Q"&amp;ROUNDUP(MONTH(Sales_Data[[#This Row],[Order_Date]])/3,0)</f>
        <v>Q3</v>
      </c>
    </row>
    <row r="6357" spans="1:25" x14ac:dyDescent="0.3">
      <c r="A6357" t="s">
        <v>8154</v>
      </c>
      <c r="B6357" s="1">
        <v>45658</v>
      </c>
      <c r="C6357" t="s">
        <v>1595</v>
      </c>
      <c r="D6357" t="s">
        <v>513</v>
      </c>
      <c r="E6357" t="s">
        <v>119</v>
      </c>
      <c r="F6357" t="s">
        <v>184</v>
      </c>
      <c r="G6357" t="s">
        <v>21</v>
      </c>
      <c r="H6357" t="s">
        <v>230</v>
      </c>
      <c r="I6357" t="s">
        <v>328</v>
      </c>
      <c r="J6357">
        <v>1</v>
      </c>
      <c r="K6357">
        <v>1388.46</v>
      </c>
      <c r="L6357">
        <v>0</v>
      </c>
      <c r="M6357">
        <v>1171.46</v>
      </c>
      <c r="N6357" t="s">
        <v>24</v>
      </c>
      <c r="O6357" t="s">
        <v>25</v>
      </c>
      <c r="P6357" t="s">
        <v>44</v>
      </c>
      <c r="Q6357">
        <f>Sales_Data[[#This Row],[Quantity]]*Sales_Data[[#This Row],[Unit_Price]]</f>
        <v>1388.46</v>
      </c>
      <c r="R6357">
        <f>Sales_Data[[#This Row],[Gross_Sales]]*Sales_Data[[#This Row],[Discount]]</f>
        <v>0</v>
      </c>
      <c r="S6357">
        <f>Sales_Data[[#This Row],[Gross_Sales]]-Sales_Data[[#This Row],[Discount_Amount]]</f>
        <v>1388.46</v>
      </c>
      <c r="T6357">
        <f>Sales_Data[[#This Row],[Net Sales]]-Sales_Data[[#This Row],[Cost]]</f>
        <v>217</v>
      </c>
      <c r="U6357" s="2">
        <f>Sales_Data[[#This Row],[Profit]]/Sales_Data[[#This Row],[Net Sales]]</f>
        <v>0.15628826181524855</v>
      </c>
      <c r="V6357">
        <f>YEAR(Sales_Data[[#This Row],[Order_Date]])</f>
        <v>2025</v>
      </c>
      <c r="W6357" t="str">
        <f>TEXT(Sales_Data[[#This Row],[Order_Date]],"mmm")</f>
        <v>Jan</v>
      </c>
      <c r="X6357">
        <f>MONTH(Sales_Data[[#This Row],[Order_Date]])</f>
        <v>1</v>
      </c>
      <c r="Y6357" t="str">
        <f>"Q"&amp;ROUNDUP(MONTH(Sales_Data[[#This Row],[Order_Date]])/3,0)</f>
        <v>Q1</v>
      </c>
    </row>
    <row r="6358" spans="1:25" x14ac:dyDescent="0.3">
      <c r="A6358" t="s">
        <v>8155</v>
      </c>
      <c r="B6358" s="1">
        <v>45810</v>
      </c>
      <c r="C6358" t="s">
        <v>3152</v>
      </c>
      <c r="D6358" t="s">
        <v>290</v>
      </c>
      <c r="E6358" t="s">
        <v>30</v>
      </c>
      <c r="F6358" t="s">
        <v>156</v>
      </c>
      <c r="G6358" t="s">
        <v>32</v>
      </c>
      <c r="H6358" t="s">
        <v>33</v>
      </c>
      <c r="I6358" t="s">
        <v>161</v>
      </c>
      <c r="J6358">
        <v>1</v>
      </c>
      <c r="K6358">
        <v>3715.46</v>
      </c>
      <c r="L6358">
        <v>0.05</v>
      </c>
      <c r="M6358">
        <v>2939.92</v>
      </c>
      <c r="N6358" t="s">
        <v>70</v>
      </c>
      <c r="O6358" t="s">
        <v>35</v>
      </c>
      <c r="P6358" t="s">
        <v>71</v>
      </c>
      <c r="Q6358">
        <f>Sales_Data[[#This Row],[Quantity]]*Sales_Data[[#This Row],[Unit_Price]]</f>
        <v>3715.46</v>
      </c>
      <c r="R6358">
        <f>Sales_Data[[#This Row],[Gross_Sales]]*Sales_Data[[#This Row],[Discount]]</f>
        <v>185.77300000000002</v>
      </c>
      <c r="S6358">
        <f>Sales_Data[[#This Row],[Gross_Sales]]-Sales_Data[[#This Row],[Discount_Amount]]</f>
        <v>3529.6869999999999</v>
      </c>
      <c r="T6358">
        <f>Sales_Data[[#This Row],[Net Sales]]-Sales_Data[[#This Row],[Cost]]</f>
        <v>589.76699999999983</v>
      </c>
      <c r="U6358" s="2">
        <f>Sales_Data[[#This Row],[Profit]]/Sales_Data[[#This Row],[Net Sales]]</f>
        <v>0.1670876199504375</v>
      </c>
      <c r="V6358">
        <f>YEAR(Sales_Data[[#This Row],[Order_Date]])</f>
        <v>2025</v>
      </c>
      <c r="W6358" t="str">
        <f>TEXT(Sales_Data[[#This Row],[Order_Date]],"mmm")</f>
        <v>Jun</v>
      </c>
      <c r="X6358">
        <f>MONTH(Sales_Data[[#This Row],[Order_Date]])</f>
        <v>6</v>
      </c>
      <c r="Y6358" t="str">
        <f>"Q"&amp;ROUNDUP(MONTH(Sales_Data[[#This Row],[Order_Date]])/3,0)</f>
        <v>Q2</v>
      </c>
    </row>
    <row r="6359" spans="1:25" x14ac:dyDescent="0.3">
      <c r="A6359" t="s">
        <v>8156</v>
      </c>
      <c r="B6359" s="1">
        <v>45783</v>
      </c>
      <c r="C6359" t="s">
        <v>819</v>
      </c>
      <c r="D6359" t="s">
        <v>322</v>
      </c>
      <c r="E6359" t="s">
        <v>48</v>
      </c>
      <c r="F6359" t="s">
        <v>132</v>
      </c>
      <c r="G6359" t="s">
        <v>21</v>
      </c>
      <c r="H6359" t="s">
        <v>22</v>
      </c>
      <c r="I6359" t="s">
        <v>62</v>
      </c>
      <c r="J6359">
        <v>2</v>
      </c>
      <c r="K6359">
        <v>41204.199999999997</v>
      </c>
      <c r="L6359">
        <v>0.1</v>
      </c>
      <c r="M6359">
        <v>56929.99</v>
      </c>
      <c r="N6359" t="s">
        <v>52</v>
      </c>
      <c r="O6359" t="s">
        <v>53</v>
      </c>
      <c r="P6359" t="s">
        <v>44</v>
      </c>
      <c r="Q6359">
        <f>Sales_Data[[#This Row],[Quantity]]*Sales_Data[[#This Row],[Unit_Price]]</f>
        <v>82408.399999999994</v>
      </c>
      <c r="R6359">
        <f>Sales_Data[[#This Row],[Gross_Sales]]*Sales_Data[[#This Row],[Discount]]</f>
        <v>8240.84</v>
      </c>
      <c r="S6359">
        <f>Sales_Data[[#This Row],[Gross_Sales]]-Sales_Data[[#This Row],[Discount_Amount]]</f>
        <v>74167.56</v>
      </c>
      <c r="T6359">
        <f>Sales_Data[[#This Row],[Net Sales]]-Sales_Data[[#This Row],[Cost]]</f>
        <v>17237.57</v>
      </c>
      <c r="U6359" s="2">
        <f>Sales_Data[[#This Row],[Profit]]/Sales_Data[[#This Row],[Net Sales]]</f>
        <v>0.23241387474523903</v>
      </c>
      <c r="V6359">
        <f>YEAR(Sales_Data[[#This Row],[Order_Date]])</f>
        <v>2025</v>
      </c>
      <c r="W6359" t="str">
        <f>TEXT(Sales_Data[[#This Row],[Order_Date]],"mmm")</f>
        <v>May</v>
      </c>
      <c r="X6359">
        <f>MONTH(Sales_Data[[#This Row],[Order_Date]])</f>
        <v>5</v>
      </c>
      <c r="Y6359" t="str">
        <f>"Q"&amp;ROUNDUP(MONTH(Sales_Data[[#This Row],[Order_Date]])/3,0)</f>
        <v>Q2</v>
      </c>
    </row>
    <row r="6360" spans="1:25" x14ac:dyDescent="0.3">
      <c r="A6360" t="s">
        <v>8157</v>
      </c>
      <c r="B6360" s="1">
        <v>46002</v>
      </c>
      <c r="C6360" t="s">
        <v>781</v>
      </c>
      <c r="D6360" t="s">
        <v>199</v>
      </c>
      <c r="E6360" t="s">
        <v>119</v>
      </c>
      <c r="F6360" t="s">
        <v>249</v>
      </c>
      <c r="G6360" t="s">
        <v>41</v>
      </c>
      <c r="H6360" t="s">
        <v>102</v>
      </c>
      <c r="I6360" t="s">
        <v>103</v>
      </c>
      <c r="J6360">
        <v>2</v>
      </c>
      <c r="K6360">
        <v>1245.74</v>
      </c>
      <c r="L6360">
        <v>0.2</v>
      </c>
      <c r="M6360">
        <v>1353.81</v>
      </c>
      <c r="N6360" t="s">
        <v>83</v>
      </c>
      <c r="O6360" t="s">
        <v>53</v>
      </c>
      <c r="P6360" t="s">
        <v>71</v>
      </c>
      <c r="Q6360">
        <f>Sales_Data[[#This Row],[Quantity]]*Sales_Data[[#This Row],[Unit_Price]]</f>
        <v>2491.48</v>
      </c>
      <c r="R6360">
        <f>Sales_Data[[#This Row],[Gross_Sales]]*Sales_Data[[#This Row],[Discount]]</f>
        <v>498.29600000000005</v>
      </c>
      <c r="S6360">
        <f>Sales_Data[[#This Row],[Gross_Sales]]-Sales_Data[[#This Row],[Discount_Amount]]</f>
        <v>1993.184</v>
      </c>
      <c r="T6360">
        <f>Sales_Data[[#This Row],[Net Sales]]-Sales_Data[[#This Row],[Cost]]</f>
        <v>639.37400000000002</v>
      </c>
      <c r="U6360" s="2">
        <f>Sales_Data[[#This Row],[Profit]]/Sales_Data[[#This Row],[Net Sales]]</f>
        <v>0.32078021898630532</v>
      </c>
      <c r="V6360">
        <f>YEAR(Sales_Data[[#This Row],[Order_Date]])</f>
        <v>2025</v>
      </c>
      <c r="W6360" t="str">
        <f>TEXT(Sales_Data[[#This Row],[Order_Date]],"mmm")</f>
        <v>Dec</v>
      </c>
      <c r="X6360">
        <f>MONTH(Sales_Data[[#This Row],[Order_Date]])</f>
        <v>12</v>
      </c>
      <c r="Y6360" t="str">
        <f>"Q"&amp;ROUNDUP(MONTH(Sales_Data[[#This Row],[Order_Date]])/3,0)</f>
        <v>Q4</v>
      </c>
    </row>
    <row r="6361" spans="1:25" x14ac:dyDescent="0.3">
      <c r="A6361" t="s">
        <v>8158</v>
      </c>
      <c r="B6361" s="1">
        <v>45883</v>
      </c>
      <c r="C6361" t="s">
        <v>1015</v>
      </c>
      <c r="D6361" t="s">
        <v>310</v>
      </c>
      <c r="E6361" t="s">
        <v>48</v>
      </c>
      <c r="F6361" t="s">
        <v>126</v>
      </c>
      <c r="G6361" t="s">
        <v>21</v>
      </c>
      <c r="H6361" t="s">
        <v>127</v>
      </c>
      <c r="I6361" t="s">
        <v>342</v>
      </c>
      <c r="J6361">
        <v>2</v>
      </c>
      <c r="K6361">
        <v>23010.55</v>
      </c>
      <c r="L6361">
        <v>0.05</v>
      </c>
      <c r="M6361">
        <v>32807.32</v>
      </c>
      <c r="N6361" t="s">
        <v>109</v>
      </c>
      <c r="O6361" t="s">
        <v>35</v>
      </c>
      <c r="P6361" t="s">
        <v>44</v>
      </c>
      <c r="Q6361">
        <f>Sales_Data[[#This Row],[Quantity]]*Sales_Data[[#This Row],[Unit_Price]]</f>
        <v>46021.1</v>
      </c>
      <c r="R6361">
        <f>Sales_Data[[#This Row],[Gross_Sales]]*Sales_Data[[#This Row],[Discount]]</f>
        <v>2301.0549999999998</v>
      </c>
      <c r="S6361">
        <f>Sales_Data[[#This Row],[Gross_Sales]]-Sales_Data[[#This Row],[Discount_Amount]]</f>
        <v>43720.044999999998</v>
      </c>
      <c r="T6361">
        <f>Sales_Data[[#This Row],[Net Sales]]-Sales_Data[[#This Row],[Cost]]</f>
        <v>10912.724999999999</v>
      </c>
      <c r="U6361" s="2">
        <f>Sales_Data[[#This Row],[Profit]]/Sales_Data[[#This Row],[Net Sales]]</f>
        <v>0.24960461499982442</v>
      </c>
      <c r="V6361">
        <f>YEAR(Sales_Data[[#This Row],[Order_Date]])</f>
        <v>2025</v>
      </c>
      <c r="W6361" t="str">
        <f>TEXT(Sales_Data[[#This Row],[Order_Date]],"mmm")</f>
        <v>Aug</v>
      </c>
      <c r="X6361">
        <f>MONTH(Sales_Data[[#This Row],[Order_Date]])</f>
        <v>8</v>
      </c>
      <c r="Y6361" t="str">
        <f>"Q"&amp;ROUNDUP(MONTH(Sales_Data[[#This Row],[Order_Date]])/3,0)</f>
        <v>Q3</v>
      </c>
    </row>
    <row r="6362" spans="1:25" x14ac:dyDescent="0.3">
      <c r="A6362" t="s">
        <v>8159</v>
      </c>
      <c r="B6362" s="1">
        <v>45878</v>
      </c>
      <c r="C6362" t="s">
        <v>1338</v>
      </c>
      <c r="D6362" t="s">
        <v>596</v>
      </c>
      <c r="E6362" t="s">
        <v>48</v>
      </c>
      <c r="F6362" t="s">
        <v>49</v>
      </c>
      <c r="G6362" t="s">
        <v>75</v>
      </c>
      <c r="H6362" t="s">
        <v>185</v>
      </c>
      <c r="I6362" t="s">
        <v>261</v>
      </c>
      <c r="J6362">
        <v>3</v>
      </c>
      <c r="K6362">
        <v>11020.6</v>
      </c>
      <c r="L6362">
        <v>0.1</v>
      </c>
      <c r="M6362">
        <v>24632.61</v>
      </c>
      <c r="N6362" t="s">
        <v>70</v>
      </c>
      <c r="O6362" t="s">
        <v>35</v>
      </c>
      <c r="P6362" t="s">
        <v>71</v>
      </c>
      <c r="Q6362">
        <f>Sales_Data[[#This Row],[Quantity]]*Sales_Data[[#This Row],[Unit_Price]]</f>
        <v>33061.800000000003</v>
      </c>
      <c r="R6362">
        <f>Sales_Data[[#This Row],[Gross_Sales]]*Sales_Data[[#This Row],[Discount]]</f>
        <v>3306.1800000000003</v>
      </c>
      <c r="S6362">
        <f>Sales_Data[[#This Row],[Gross_Sales]]-Sales_Data[[#This Row],[Discount_Amount]]</f>
        <v>29755.620000000003</v>
      </c>
      <c r="T6362">
        <f>Sales_Data[[#This Row],[Net Sales]]-Sales_Data[[#This Row],[Cost]]</f>
        <v>5123.010000000002</v>
      </c>
      <c r="U6362" s="2">
        <f>Sales_Data[[#This Row],[Profit]]/Sales_Data[[#This Row],[Net Sales]]</f>
        <v>0.17216949268743187</v>
      </c>
      <c r="V6362">
        <f>YEAR(Sales_Data[[#This Row],[Order_Date]])</f>
        <v>2025</v>
      </c>
      <c r="W6362" t="str">
        <f>TEXT(Sales_Data[[#This Row],[Order_Date]],"mmm")</f>
        <v>Aug</v>
      </c>
      <c r="X6362">
        <f>MONTH(Sales_Data[[#This Row],[Order_Date]])</f>
        <v>8</v>
      </c>
      <c r="Y6362" t="str">
        <f>"Q"&amp;ROUNDUP(MONTH(Sales_Data[[#This Row],[Order_Date]])/3,0)</f>
        <v>Q3</v>
      </c>
    </row>
    <row r="6363" spans="1:25" x14ac:dyDescent="0.3">
      <c r="A6363" t="s">
        <v>8160</v>
      </c>
      <c r="B6363" s="1">
        <v>45868</v>
      </c>
      <c r="C6363" t="s">
        <v>1288</v>
      </c>
      <c r="D6363" t="s">
        <v>61</v>
      </c>
      <c r="E6363" t="s">
        <v>48</v>
      </c>
      <c r="F6363" t="s">
        <v>152</v>
      </c>
      <c r="G6363" t="s">
        <v>41</v>
      </c>
      <c r="H6363" t="s">
        <v>102</v>
      </c>
      <c r="I6363" t="s">
        <v>165</v>
      </c>
      <c r="J6363">
        <v>1</v>
      </c>
      <c r="K6363">
        <v>39885.660000000003</v>
      </c>
      <c r="L6363">
        <v>0.1</v>
      </c>
      <c r="M6363">
        <v>26471.7</v>
      </c>
      <c r="N6363" t="s">
        <v>52</v>
      </c>
      <c r="O6363" t="s">
        <v>53</v>
      </c>
      <c r="P6363" t="s">
        <v>44</v>
      </c>
      <c r="Q6363">
        <f>Sales_Data[[#This Row],[Quantity]]*Sales_Data[[#This Row],[Unit_Price]]</f>
        <v>39885.660000000003</v>
      </c>
      <c r="R6363">
        <f>Sales_Data[[#This Row],[Gross_Sales]]*Sales_Data[[#This Row],[Discount]]</f>
        <v>3988.5660000000007</v>
      </c>
      <c r="S6363">
        <f>Sales_Data[[#This Row],[Gross_Sales]]-Sales_Data[[#This Row],[Discount_Amount]]</f>
        <v>35897.094000000005</v>
      </c>
      <c r="T6363">
        <f>Sales_Data[[#This Row],[Net Sales]]-Sales_Data[[#This Row],[Cost]]</f>
        <v>9425.3940000000039</v>
      </c>
      <c r="U6363" s="2">
        <f>Sales_Data[[#This Row],[Profit]]/Sales_Data[[#This Row],[Net Sales]]</f>
        <v>0.26256704790644064</v>
      </c>
      <c r="V6363">
        <f>YEAR(Sales_Data[[#This Row],[Order_Date]])</f>
        <v>2025</v>
      </c>
      <c r="W6363" t="str">
        <f>TEXT(Sales_Data[[#This Row],[Order_Date]],"mmm")</f>
        <v>Jul</v>
      </c>
      <c r="X6363">
        <f>MONTH(Sales_Data[[#This Row],[Order_Date]])</f>
        <v>7</v>
      </c>
      <c r="Y6363" t="str">
        <f>"Q"&amp;ROUNDUP(MONTH(Sales_Data[[#This Row],[Order_Date]])/3,0)</f>
        <v>Q3</v>
      </c>
    </row>
    <row r="6364" spans="1:25" x14ac:dyDescent="0.3">
      <c r="A6364" t="s">
        <v>8161</v>
      </c>
      <c r="B6364" s="1">
        <v>45682</v>
      </c>
      <c r="C6364" t="s">
        <v>4742</v>
      </c>
      <c r="D6364" t="s">
        <v>221</v>
      </c>
      <c r="E6364" t="s">
        <v>119</v>
      </c>
      <c r="F6364" t="s">
        <v>146</v>
      </c>
      <c r="G6364" t="s">
        <v>41</v>
      </c>
      <c r="H6364" t="s">
        <v>102</v>
      </c>
      <c r="I6364" t="s">
        <v>103</v>
      </c>
      <c r="J6364">
        <v>1</v>
      </c>
      <c r="K6364">
        <v>4555.46</v>
      </c>
      <c r="L6364">
        <v>0.1</v>
      </c>
      <c r="M6364">
        <v>3594.44</v>
      </c>
      <c r="N6364" t="s">
        <v>52</v>
      </c>
      <c r="O6364" t="s">
        <v>35</v>
      </c>
      <c r="P6364" t="s">
        <v>44</v>
      </c>
      <c r="Q6364">
        <f>Sales_Data[[#This Row],[Quantity]]*Sales_Data[[#This Row],[Unit_Price]]</f>
        <v>4555.46</v>
      </c>
      <c r="R6364">
        <f>Sales_Data[[#This Row],[Gross_Sales]]*Sales_Data[[#This Row],[Discount]]</f>
        <v>455.54600000000005</v>
      </c>
      <c r="S6364">
        <f>Sales_Data[[#This Row],[Gross_Sales]]-Sales_Data[[#This Row],[Discount_Amount]]</f>
        <v>4099.9139999999998</v>
      </c>
      <c r="T6364">
        <f>Sales_Data[[#This Row],[Net Sales]]-Sales_Data[[#This Row],[Cost]]</f>
        <v>505.47399999999971</v>
      </c>
      <c r="U6364" s="2">
        <f>Sales_Data[[#This Row],[Profit]]/Sales_Data[[#This Row],[Net Sales]]</f>
        <v>0.12328892752384556</v>
      </c>
      <c r="V6364">
        <f>YEAR(Sales_Data[[#This Row],[Order_Date]])</f>
        <v>2025</v>
      </c>
      <c r="W6364" t="str">
        <f>TEXT(Sales_Data[[#This Row],[Order_Date]],"mmm")</f>
        <v>Jan</v>
      </c>
      <c r="X6364">
        <f>MONTH(Sales_Data[[#This Row],[Order_Date]])</f>
        <v>1</v>
      </c>
      <c r="Y6364" t="str">
        <f>"Q"&amp;ROUNDUP(MONTH(Sales_Data[[#This Row],[Order_Date]])/3,0)</f>
        <v>Q1</v>
      </c>
    </row>
    <row r="6365" spans="1:25" x14ac:dyDescent="0.3">
      <c r="A6365" t="s">
        <v>8162</v>
      </c>
      <c r="B6365" s="1">
        <v>45673</v>
      </c>
      <c r="C6365" t="s">
        <v>3647</v>
      </c>
      <c r="D6365" t="s">
        <v>151</v>
      </c>
      <c r="E6365" t="s">
        <v>119</v>
      </c>
      <c r="F6365" t="s">
        <v>249</v>
      </c>
      <c r="G6365" t="s">
        <v>67</v>
      </c>
      <c r="H6365" t="s">
        <v>88</v>
      </c>
      <c r="I6365" t="s">
        <v>157</v>
      </c>
      <c r="J6365">
        <v>3</v>
      </c>
      <c r="K6365">
        <v>536.34</v>
      </c>
      <c r="L6365">
        <v>0.1</v>
      </c>
      <c r="M6365">
        <v>983.18</v>
      </c>
      <c r="N6365" t="s">
        <v>83</v>
      </c>
      <c r="O6365" t="s">
        <v>25</v>
      </c>
      <c r="P6365" t="s">
        <v>44</v>
      </c>
      <c r="Q6365">
        <f>Sales_Data[[#This Row],[Quantity]]*Sales_Data[[#This Row],[Unit_Price]]</f>
        <v>1609.02</v>
      </c>
      <c r="R6365">
        <f>Sales_Data[[#This Row],[Gross_Sales]]*Sales_Data[[#This Row],[Discount]]</f>
        <v>160.90200000000002</v>
      </c>
      <c r="S6365">
        <f>Sales_Data[[#This Row],[Gross_Sales]]-Sales_Data[[#This Row],[Discount_Amount]]</f>
        <v>1448.1179999999999</v>
      </c>
      <c r="T6365">
        <f>Sales_Data[[#This Row],[Net Sales]]-Sales_Data[[#This Row],[Cost]]</f>
        <v>464.93799999999999</v>
      </c>
      <c r="U6365" s="2">
        <f>Sales_Data[[#This Row],[Profit]]/Sales_Data[[#This Row],[Net Sales]]</f>
        <v>0.32106361498165203</v>
      </c>
      <c r="V6365">
        <f>YEAR(Sales_Data[[#This Row],[Order_Date]])</f>
        <v>2025</v>
      </c>
      <c r="W6365" t="str">
        <f>TEXT(Sales_Data[[#This Row],[Order_Date]],"mmm")</f>
        <v>Jan</v>
      </c>
      <c r="X6365">
        <f>MONTH(Sales_Data[[#This Row],[Order_Date]])</f>
        <v>1</v>
      </c>
      <c r="Y6365" t="str">
        <f>"Q"&amp;ROUNDUP(MONTH(Sales_Data[[#This Row],[Order_Date]])/3,0)</f>
        <v>Q1</v>
      </c>
    </row>
    <row r="6366" spans="1:25" x14ac:dyDescent="0.3">
      <c r="A6366" t="s">
        <v>8163</v>
      </c>
      <c r="B6366" s="1">
        <v>45839</v>
      </c>
      <c r="C6366" t="s">
        <v>6990</v>
      </c>
      <c r="D6366" t="s">
        <v>1650</v>
      </c>
      <c r="E6366" t="s">
        <v>19</v>
      </c>
      <c r="F6366" t="s">
        <v>20</v>
      </c>
      <c r="G6366" t="s">
        <v>21</v>
      </c>
      <c r="H6366" t="s">
        <v>127</v>
      </c>
      <c r="I6366" t="s">
        <v>314</v>
      </c>
      <c r="J6366">
        <v>2</v>
      </c>
      <c r="K6366">
        <v>17579.79</v>
      </c>
      <c r="L6366">
        <v>0</v>
      </c>
      <c r="M6366">
        <v>30124.799999999999</v>
      </c>
      <c r="N6366" t="s">
        <v>70</v>
      </c>
      <c r="O6366" t="s">
        <v>35</v>
      </c>
      <c r="P6366" t="s">
        <v>44</v>
      </c>
      <c r="Q6366">
        <f>Sales_Data[[#This Row],[Quantity]]*Sales_Data[[#This Row],[Unit_Price]]</f>
        <v>35159.58</v>
      </c>
      <c r="R6366">
        <f>Sales_Data[[#This Row],[Gross_Sales]]*Sales_Data[[#This Row],[Discount]]</f>
        <v>0</v>
      </c>
      <c r="S6366">
        <f>Sales_Data[[#This Row],[Gross_Sales]]-Sales_Data[[#This Row],[Discount_Amount]]</f>
        <v>35159.58</v>
      </c>
      <c r="T6366">
        <f>Sales_Data[[#This Row],[Net Sales]]-Sales_Data[[#This Row],[Cost]]</f>
        <v>5034.7800000000025</v>
      </c>
      <c r="U6366" s="2">
        <f>Sales_Data[[#This Row],[Profit]]/Sales_Data[[#This Row],[Net Sales]]</f>
        <v>0.14319795628958032</v>
      </c>
      <c r="V6366">
        <f>YEAR(Sales_Data[[#This Row],[Order_Date]])</f>
        <v>2025</v>
      </c>
      <c r="W6366" t="str">
        <f>TEXT(Sales_Data[[#This Row],[Order_Date]],"mmm")</f>
        <v>Jul</v>
      </c>
      <c r="X6366">
        <f>MONTH(Sales_Data[[#This Row],[Order_Date]])</f>
        <v>7</v>
      </c>
      <c r="Y6366" t="str">
        <f>"Q"&amp;ROUNDUP(MONTH(Sales_Data[[#This Row],[Order_Date]])/3,0)</f>
        <v>Q3</v>
      </c>
    </row>
    <row r="6367" spans="1:25" x14ac:dyDescent="0.3">
      <c r="A6367" t="s">
        <v>8164</v>
      </c>
      <c r="B6367" s="1">
        <v>45986</v>
      </c>
      <c r="C6367" t="s">
        <v>1794</v>
      </c>
      <c r="D6367" t="s">
        <v>168</v>
      </c>
      <c r="E6367" t="s">
        <v>39</v>
      </c>
      <c r="F6367" t="s">
        <v>405</v>
      </c>
      <c r="G6367" t="s">
        <v>41</v>
      </c>
      <c r="H6367" t="s">
        <v>42</v>
      </c>
      <c r="I6367" t="s">
        <v>82</v>
      </c>
      <c r="J6367">
        <v>1</v>
      </c>
      <c r="K6367">
        <v>2707.26</v>
      </c>
      <c r="L6367">
        <v>0.05</v>
      </c>
      <c r="M6367">
        <v>1810.42</v>
      </c>
      <c r="N6367" t="s">
        <v>24</v>
      </c>
      <c r="O6367" t="s">
        <v>35</v>
      </c>
      <c r="P6367" t="s">
        <v>44</v>
      </c>
      <c r="Q6367">
        <f>Sales_Data[[#This Row],[Quantity]]*Sales_Data[[#This Row],[Unit_Price]]</f>
        <v>2707.26</v>
      </c>
      <c r="R6367">
        <f>Sales_Data[[#This Row],[Gross_Sales]]*Sales_Data[[#This Row],[Discount]]</f>
        <v>135.36300000000003</v>
      </c>
      <c r="S6367">
        <f>Sales_Data[[#This Row],[Gross_Sales]]-Sales_Data[[#This Row],[Discount_Amount]]</f>
        <v>2571.8970000000004</v>
      </c>
      <c r="T6367">
        <f>Sales_Data[[#This Row],[Net Sales]]-Sales_Data[[#This Row],[Cost]]</f>
        <v>761.47700000000032</v>
      </c>
      <c r="U6367" s="2">
        <f>Sales_Data[[#This Row],[Profit]]/Sales_Data[[#This Row],[Net Sales]]</f>
        <v>0.2960760092647568</v>
      </c>
      <c r="V6367">
        <f>YEAR(Sales_Data[[#This Row],[Order_Date]])</f>
        <v>2025</v>
      </c>
      <c r="W6367" t="str">
        <f>TEXT(Sales_Data[[#This Row],[Order_Date]],"mmm")</f>
        <v>Nov</v>
      </c>
      <c r="X6367">
        <f>MONTH(Sales_Data[[#This Row],[Order_Date]])</f>
        <v>11</v>
      </c>
      <c r="Y6367" t="str">
        <f>"Q"&amp;ROUNDUP(MONTH(Sales_Data[[#This Row],[Order_Date]])/3,0)</f>
        <v>Q4</v>
      </c>
    </row>
    <row r="6368" spans="1:25" x14ac:dyDescent="0.3">
      <c r="A6368" t="s">
        <v>8165</v>
      </c>
      <c r="B6368" s="1">
        <v>45786</v>
      </c>
      <c r="C6368" t="s">
        <v>1346</v>
      </c>
      <c r="D6368" t="s">
        <v>1026</v>
      </c>
      <c r="E6368" t="s">
        <v>39</v>
      </c>
      <c r="F6368" t="s">
        <v>40</v>
      </c>
      <c r="G6368" t="s">
        <v>67</v>
      </c>
      <c r="H6368" t="s">
        <v>68</v>
      </c>
      <c r="I6368" t="s">
        <v>97</v>
      </c>
      <c r="J6368">
        <v>2</v>
      </c>
      <c r="K6368">
        <v>2104.15</v>
      </c>
      <c r="L6368">
        <v>0.1</v>
      </c>
      <c r="M6368">
        <v>3174.07</v>
      </c>
      <c r="N6368" t="s">
        <v>52</v>
      </c>
      <c r="O6368" t="s">
        <v>35</v>
      </c>
      <c r="P6368" t="s">
        <v>44</v>
      </c>
      <c r="Q6368">
        <f>Sales_Data[[#This Row],[Quantity]]*Sales_Data[[#This Row],[Unit_Price]]</f>
        <v>4208.3</v>
      </c>
      <c r="R6368">
        <f>Sales_Data[[#This Row],[Gross_Sales]]*Sales_Data[[#This Row],[Discount]]</f>
        <v>420.83000000000004</v>
      </c>
      <c r="S6368">
        <f>Sales_Data[[#This Row],[Gross_Sales]]-Sales_Data[[#This Row],[Discount_Amount]]</f>
        <v>3787.4700000000003</v>
      </c>
      <c r="T6368">
        <f>Sales_Data[[#This Row],[Net Sales]]-Sales_Data[[#This Row],[Cost]]</f>
        <v>613.40000000000009</v>
      </c>
      <c r="U6368" s="2">
        <f>Sales_Data[[#This Row],[Profit]]/Sales_Data[[#This Row],[Net Sales]]</f>
        <v>0.1619550781920385</v>
      </c>
      <c r="V6368">
        <f>YEAR(Sales_Data[[#This Row],[Order_Date]])</f>
        <v>2025</v>
      </c>
      <c r="W6368" t="str">
        <f>TEXT(Sales_Data[[#This Row],[Order_Date]],"mmm")</f>
        <v>May</v>
      </c>
      <c r="X6368">
        <f>MONTH(Sales_Data[[#This Row],[Order_Date]])</f>
        <v>5</v>
      </c>
      <c r="Y6368" t="str">
        <f>"Q"&amp;ROUNDUP(MONTH(Sales_Data[[#This Row],[Order_Date]])/3,0)</f>
        <v>Q2</v>
      </c>
    </row>
    <row r="6369" spans="1:25" x14ac:dyDescent="0.3">
      <c r="A6369" t="s">
        <v>8166</v>
      </c>
      <c r="B6369" s="1">
        <v>45699</v>
      </c>
      <c r="C6369" t="s">
        <v>1470</v>
      </c>
      <c r="D6369" t="s">
        <v>252</v>
      </c>
      <c r="E6369" t="s">
        <v>30</v>
      </c>
      <c r="F6369" t="s">
        <v>156</v>
      </c>
      <c r="G6369" t="s">
        <v>41</v>
      </c>
      <c r="H6369" t="s">
        <v>171</v>
      </c>
      <c r="I6369" t="s">
        <v>172</v>
      </c>
      <c r="J6369">
        <v>3</v>
      </c>
      <c r="K6369">
        <v>1306.5999999999999</v>
      </c>
      <c r="L6369">
        <v>0.05</v>
      </c>
      <c r="M6369">
        <v>2729.44</v>
      </c>
      <c r="N6369" t="s">
        <v>52</v>
      </c>
      <c r="O6369" t="s">
        <v>35</v>
      </c>
      <c r="P6369" t="s">
        <v>44</v>
      </c>
      <c r="Q6369">
        <f>Sales_Data[[#This Row],[Quantity]]*Sales_Data[[#This Row],[Unit_Price]]</f>
        <v>3919.7999999999997</v>
      </c>
      <c r="R6369">
        <f>Sales_Data[[#This Row],[Gross_Sales]]*Sales_Data[[#This Row],[Discount]]</f>
        <v>195.99</v>
      </c>
      <c r="S6369">
        <f>Sales_Data[[#This Row],[Gross_Sales]]-Sales_Data[[#This Row],[Discount_Amount]]</f>
        <v>3723.8099999999995</v>
      </c>
      <c r="T6369">
        <f>Sales_Data[[#This Row],[Net Sales]]-Sales_Data[[#This Row],[Cost]]</f>
        <v>994.36999999999944</v>
      </c>
      <c r="U6369" s="2">
        <f>Sales_Data[[#This Row],[Profit]]/Sales_Data[[#This Row],[Net Sales]]</f>
        <v>0.26703027275827701</v>
      </c>
      <c r="V6369">
        <f>YEAR(Sales_Data[[#This Row],[Order_Date]])</f>
        <v>2025</v>
      </c>
      <c r="W6369" t="str">
        <f>TEXT(Sales_Data[[#This Row],[Order_Date]],"mmm")</f>
        <v>Feb</v>
      </c>
      <c r="X6369">
        <f>MONTH(Sales_Data[[#This Row],[Order_Date]])</f>
        <v>2</v>
      </c>
      <c r="Y6369" t="str">
        <f>"Q"&amp;ROUNDUP(MONTH(Sales_Data[[#This Row],[Order_Date]])/3,0)</f>
        <v>Q1</v>
      </c>
    </row>
    <row r="6370" spans="1:25" x14ac:dyDescent="0.3">
      <c r="A6370" t="s">
        <v>8167</v>
      </c>
      <c r="B6370" s="1">
        <v>45993</v>
      </c>
      <c r="C6370" t="s">
        <v>2242</v>
      </c>
      <c r="D6370" t="s">
        <v>366</v>
      </c>
      <c r="E6370" t="s">
        <v>48</v>
      </c>
      <c r="F6370" t="s">
        <v>126</v>
      </c>
      <c r="G6370" t="s">
        <v>41</v>
      </c>
      <c r="H6370" t="s">
        <v>147</v>
      </c>
      <c r="I6370" t="s">
        <v>148</v>
      </c>
      <c r="J6370">
        <v>2</v>
      </c>
      <c r="K6370">
        <v>11584.81</v>
      </c>
      <c r="L6370">
        <v>0.15</v>
      </c>
      <c r="M6370">
        <v>16473.78</v>
      </c>
      <c r="N6370" t="s">
        <v>24</v>
      </c>
      <c r="O6370" t="s">
        <v>25</v>
      </c>
      <c r="P6370" t="s">
        <v>71</v>
      </c>
      <c r="Q6370">
        <f>Sales_Data[[#This Row],[Quantity]]*Sales_Data[[#This Row],[Unit_Price]]</f>
        <v>23169.62</v>
      </c>
      <c r="R6370">
        <f>Sales_Data[[#This Row],[Gross_Sales]]*Sales_Data[[#This Row],[Discount]]</f>
        <v>3475.4429999999998</v>
      </c>
      <c r="S6370">
        <f>Sales_Data[[#This Row],[Gross_Sales]]-Sales_Data[[#This Row],[Discount_Amount]]</f>
        <v>19694.177</v>
      </c>
      <c r="T6370">
        <f>Sales_Data[[#This Row],[Net Sales]]-Sales_Data[[#This Row],[Cost]]</f>
        <v>3220.3970000000008</v>
      </c>
      <c r="U6370" s="2">
        <f>Sales_Data[[#This Row],[Profit]]/Sales_Data[[#This Row],[Net Sales]]</f>
        <v>0.16352026286754714</v>
      </c>
      <c r="V6370">
        <f>YEAR(Sales_Data[[#This Row],[Order_Date]])</f>
        <v>2025</v>
      </c>
      <c r="W6370" t="str">
        <f>TEXT(Sales_Data[[#This Row],[Order_Date]],"mmm")</f>
        <v>Dec</v>
      </c>
      <c r="X6370">
        <f>MONTH(Sales_Data[[#This Row],[Order_Date]])</f>
        <v>12</v>
      </c>
      <c r="Y6370" t="str">
        <f>"Q"&amp;ROUNDUP(MONTH(Sales_Data[[#This Row],[Order_Date]])/3,0)</f>
        <v>Q4</v>
      </c>
    </row>
    <row r="6371" spans="1:25" x14ac:dyDescent="0.3">
      <c r="A6371" t="s">
        <v>8168</v>
      </c>
      <c r="B6371" s="1">
        <v>45893</v>
      </c>
      <c r="C6371" t="s">
        <v>1749</v>
      </c>
      <c r="D6371" t="s">
        <v>238</v>
      </c>
      <c r="E6371" t="s">
        <v>19</v>
      </c>
      <c r="F6371" t="s">
        <v>57</v>
      </c>
      <c r="G6371" t="s">
        <v>67</v>
      </c>
      <c r="H6371" t="s">
        <v>133</v>
      </c>
      <c r="I6371" t="s">
        <v>138</v>
      </c>
      <c r="J6371">
        <v>3</v>
      </c>
      <c r="K6371">
        <v>17985.07</v>
      </c>
      <c r="L6371">
        <v>0.15</v>
      </c>
      <c r="M6371">
        <v>35460.42</v>
      </c>
      <c r="N6371" t="s">
        <v>109</v>
      </c>
      <c r="O6371" t="s">
        <v>35</v>
      </c>
      <c r="P6371" t="s">
        <v>71</v>
      </c>
      <c r="Q6371">
        <f>Sales_Data[[#This Row],[Quantity]]*Sales_Data[[#This Row],[Unit_Price]]</f>
        <v>53955.21</v>
      </c>
      <c r="R6371">
        <f>Sales_Data[[#This Row],[Gross_Sales]]*Sales_Data[[#This Row],[Discount]]</f>
        <v>8093.2814999999991</v>
      </c>
      <c r="S6371">
        <f>Sales_Data[[#This Row],[Gross_Sales]]-Sales_Data[[#This Row],[Discount_Amount]]</f>
        <v>45861.928500000002</v>
      </c>
      <c r="T6371">
        <f>Sales_Data[[#This Row],[Net Sales]]-Sales_Data[[#This Row],[Cost]]</f>
        <v>10401.508500000004</v>
      </c>
      <c r="U6371" s="2">
        <f>Sales_Data[[#This Row],[Profit]]/Sales_Data[[#This Row],[Net Sales]]</f>
        <v>0.22680050403898744</v>
      </c>
      <c r="V6371">
        <f>YEAR(Sales_Data[[#This Row],[Order_Date]])</f>
        <v>2025</v>
      </c>
      <c r="W6371" t="str">
        <f>TEXT(Sales_Data[[#This Row],[Order_Date]],"mmm")</f>
        <v>Aug</v>
      </c>
      <c r="X6371">
        <f>MONTH(Sales_Data[[#This Row],[Order_Date]])</f>
        <v>8</v>
      </c>
      <c r="Y6371" t="str">
        <f>"Q"&amp;ROUNDUP(MONTH(Sales_Data[[#This Row],[Order_Date]])/3,0)</f>
        <v>Q3</v>
      </c>
    </row>
    <row r="6372" spans="1:25" x14ac:dyDescent="0.3">
      <c r="A6372" t="s">
        <v>8169</v>
      </c>
      <c r="B6372" s="1">
        <v>46017</v>
      </c>
      <c r="C6372" t="s">
        <v>3555</v>
      </c>
      <c r="D6372" t="s">
        <v>260</v>
      </c>
      <c r="E6372" t="s">
        <v>39</v>
      </c>
      <c r="F6372" t="s">
        <v>405</v>
      </c>
      <c r="G6372" t="s">
        <v>32</v>
      </c>
      <c r="H6372" t="s">
        <v>33</v>
      </c>
      <c r="I6372" t="s">
        <v>34</v>
      </c>
      <c r="J6372">
        <v>1</v>
      </c>
      <c r="K6372">
        <v>2347.7199999999998</v>
      </c>
      <c r="L6372">
        <v>0.15</v>
      </c>
      <c r="M6372">
        <v>1707.92</v>
      </c>
      <c r="N6372" t="s">
        <v>52</v>
      </c>
      <c r="O6372" t="s">
        <v>35</v>
      </c>
      <c r="P6372" t="s">
        <v>44</v>
      </c>
      <c r="Q6372">
        <f>Sales_Data[[#This Row],[Quantity]]*Sales_Data[[#This Row],[Unit_Price]]</f>
        <v>2347.7199999999998</v>
      </c>
      <c r="R6372">
        <f>Sales_Data[[#This Row],[Gross_Sales]]*Sales_Data[[#This Row],[Discount]]</f>
        <v>352.15799999999996</v>
      </c>
      <c r="S6372">
        <f>Sales_Data[[#This Row],[Gross_Sales]]-Sales_Data[[#This Row],[Discount_Amount]]</f>
        <v>1995.5619999999999</v>
      </c>
      <c r="T6372">
        <f>Sales_Data[[#This Row],[Net Sales]]-Sales_Data[[#This Row],[Cost]]</f>
        <v>287.64199999999983</v>
      </c>
      <c r="U6372" s="2">
        <f>Sales_Data[[#This Row],[Profit]]/Sales_Data[[#This Row],[Net Sales]]</f>
        <v>0.14414084854291664</v>
      </c>
      <c r="V6372">
        <f>YEAR(Sales_Data[[#This Row],[Order_Date]])</f>
        <v>2025</v>
      </c>
      <c r="W6372" t="str">
        <f>TEXT(Sales_Data[[#This Row],[Order_Date]],"mmm")</f>
        <v>Dec</v>
      </c>
      <c r="X6372">
        <f>MONTH(Sales_Data[[#This Row],[Order_Date]])</f>
        <v>12</v>
      </c>
      <c r="Y6372" t="str">
        <f>"Q"&amp;ROUNDUP(MONTH(Sales_Data[[#This Row],[Order_Date]])/3,0)</f>
        <v>Q4</v>
      </c>
    </row>
    <row r="6373" spans="1:25" x14ac:dyDescent="0.3">
      <c r="A6373" t="s">
        <v>8170</v>
      </c>
      <c r="B6373" s="1">
        <v>45691</v>
      </c>
      <c r="C6373" t="s">
        <v>17</v>
      </c>
      <c r="D6373" t="s">
        <v>155</v>
      </c>
      <c r="E6373" t="s">
        <v>48</v>
      </c>
      <c r="F6373" t="s">
        <v>132</v>
      </c>
      <c r="G6373" t="s">
        <v>67</v>
      </c>
      <c r="H6373" t="s">
        <v>133</v>
      </c>
      <c r="I6373" t="s">
        <v>134</v>
      </c>
      <c r="J6373">
        <v>1</v>
      </c>
      <c r="K6373">
        <v>27250.11</v>
      </c>
      <c r="L6373">
        <v>0</v>
      </c>
      <c r="M6373">
        <v>20285.599999999999</v>
      </c>
      <c r="N6373" t="s">
        <v>52</v>
      </c>
      <c r="O6373" t="s">
        <v>35</v>
      </c>
      <c r="P6373" t="s">
        <v>44</v>
      </c>
      <c r="Q6373">
        <f>Sales_Data[[#This Row],[Quantity]]*Sales_Data[[#This Row],[Unit_Price]]</f>
        <v>27250.11</v>
      </c>
      <c r="R6373">
        <f>Sales_Data[[#This Row],[Gross_Sales]]*Sales_Data[[#This Row],[Discount]]</f>
        <v>0</v>
      </c>
      <c r="S6373">
        <f>Sales_Data[[#This Row],[Gross_Sales]]-Sales_Data[[#This Row],[Discount_Amount]]</f>
        <v>27250.11</v>
      </c>
      <c r="T6373">
        <f>Sales_Data[[#This Row],[Net Sales]]-Sales_Data[[#This Row],[Cost]]</f>
        <v>6964.510000000002</v>
      </c>
      <c r="U6373" s="2">
        <f>Sales_Data[[#This Row],[Profit]]/Sales_Data[[#This Row],[Net Sales]]</f>
        <v>0.25557731693560143</v>
      </c>
      <c r="V6373">
        <f>YEAR(Sales_Data[[#This Row],[Order_Date]])</f>
        <v>2025</v>
      </c>
      <c r="W6373" t="str">
        <f>TEXT(Sales_Data[[#This Row],[Order_Date]],"mmm")</f>
        <v>Feb</v>
      </c>
      <c r="X6373">
        <f>MONTH(Sales_Data[[#This Row],[Order_Date]])</f>
        <v>2</v>
      </c>
      <c r="Y6373" t="str">
        <f>"Q"&amp;ROUNDUP(MONTH(Sales_Data[[#This Row],[Order_Date]])/3,0)</f>
        <v>Q1</v>
      </c>
    </row>
    <row r="6374" spans="1:25" x14ac:dyDescent="0.3">
      <c r="A6374" t="s">
        <v>8171</v>
      </c>
      <c r="B6374" s="1">
        <v>46002</v>
      </c>
      <c r="C6374" t="s">
        <v>8172</v>
      </c>
      <c r="D6374" t="s">
        <v>374</v>
      </c>
      <c r="E6374" t="s">
        <v>19</v>
      </c>
      <c r="F6374" t="s">
        <v>81</v>
      </c>
      <c r="G6374" t="s">
        <v>41</v>
      </c>
      <c r="H6374" t="s">
        <v>147</v>
      </c>
      <c r="I6374" t="s">
        <v>369</v>
      </c>
      <c r="J6374">
        <v>3</v>
      </c>
      <c r="K6374">
        <v>15774.46</v>
      </c>
      <c r="L6374">
        <v>0</v>
      </c>
      <c r="M6374">
        <v>40822.339999999997</v>
      </c>
      <c r="N6374" t="s">
        <v>83</v>
      </c>
      <c r="O6374" t="s">
        <v>35</v>
      </c>
      <c r="P6374" t="s">
        <v>71</v>
      </c>
      <c r="Q6374">
        <f>Sales_Data[[#This Row],[Quantity]]*Sales_Data[[#This Row],[Unit_Price]]</f>
        <v>47323.38</v>
      </c>
      <c r="R6374">
        <f>Sales_Data[[#This Row],[Gross_Sales]]*Sales_Data[[#This Row],[Discount]]</f>
        <v>0</v>
      </c>
      <c r="S6374">
        <f>Sales_Data[[#This Row],[Gross_Sales]]-Sales_Data[[#This Row],[Discount_Amount]]</f>
        <v>47323.38</v>
      </c>
      <c r="T6374">
        <f>Sales_Data[[#This Row],[Net Sales]]-Sales_Data[[#This Row],[Cost]]</f>
        <v>6501.0400000000009</v>
      </c>
      <c r="U6374" s="2">
        <f>Sales_Data[[#This Row],[Profit]]/Sales_Data[[#This Row],[Net Sales]]</f>
        <v>0.13737480289869408</v>
      </c>
      <c r="V6374">
        <f>YEAR(Sales_Data[[#This Row],[Order_Date]])</f>
        <v>2025</v>
      </c>
      <c r="W6374" t="str">
        <f>TEXT(Sales_Data[[#This Row],[Order_Date]],"mmm")</f>
        <v>Dec</v>
      </c>
      <c r="X6374">
        <f>MONTH(Sales_Data[[#This Row],[Order_Date]])</f>
        <v>12</v>
      </c>
      <c r="Y6374" t="str">
        <f>"Q"&amp;ROUNDUP(MONTH(Sales_Data[[#This Row],[Order_Date]])/3,0)</f>
        <v>Q4</v>
      </c>
    </row>
    <row r="6375" spans="1:25" x14ac:dyDescent="0.3">
      <c r="A6375" t="s">
        <v>8173</v>
      </c>
      <c r="B6375" s="1">
        <v>45702</v>
      </c>
      <c r="C6375" t="s">
        <v>1646</v>
      </c>
      <c r="D6375" t="s">
        <v>669</v>
      </c>
      <c r="E6375" t="s">
        <v>39</v>
      </c>
      <c r="F6375" t="s">
        <v>202</v>
      </c>
      <c r="G6375" t="s">
        <v>41</v>
      </c>
      <c r="H6375" t="s">
        <v>42</v>
      </c>
      <c r="I6375" t="s">
        <v>43</v>
      </c>
      <c r="J6375">
        <v>2</v>
      </c>
      <c r="K6375">
        <v>4636.46</v>
      </c>
      <c r="L6375">
        <v>0</v>
      </c>
      <c r="M6375">
        <v>6056.38</v>
      </c>
      <c r="N6375" t="s">
        <v>70</v>
      </c>
      <c r="O6375" t="s">
        <v>35</v>
      </c>
      <c r="P6375" t="s">
        <v>44</v>
      </c>
      <c r="Q6375">
        <f>Sales_Data[[#This Row],[Quantity]]*Sales_Data[[#This Row],[Unit_Price]]</f>
        <v>9272.92</v>
      </c>
      <c r="R6375">
        <f>Sales_Data[[#This Row],[Gross_Sales]]*Sales_Data[[#This Row],[Discount]]</f>
        <v>0</v>
      </c>
      <c r="S6375">
        <f>Sales_Data[[#This Row],[Gross_Sales]]-Sales_Data[[#This Row],[Discount_Amount]]</f>
        <v>9272.92</v>
      </c>
      <c r="T6375">
        <f>Sales_Data[[#This Row],[Net Sales]]-Sales_Data[[#This Row],[Cost]]</f>
        <v>3216.54</v>
      </c>
      <c r="U6375" s="2">
        <f>Sales_Data[[#This Row],[Profit]]/Sales_Data[[#This Row],[Net Sales]]</f>
        <v>0.34687455515630461</v>
      </c>
      <c r="V6375">
        <f>YEAR(Sales_Data[[#This Row],[Order_Date]])</f>
        <v>2025</v>
      </c>
      <c r="W6375" t="str">
        <f>TEXT(Sales_Data[[#This Row],[Order_Date]],"mmm")</f>
        <v>Feb</v>
      </c>
      <c r="X6375">
        <f>MONTH(Sales_Data[[#This Row],[Order_Date]])</f>
        <v>2</v>
      </c>
      <c r="Y6375" t="str">
        <f>"Q"&amp;ROUNDUP(MONTH(Sales_Data[[#This Row],[Order_Date]])/3,0)</f>
        <v>Q1</v>
      </c>
    </row>
    <row r="6376" spans="1:25" x14ac:dyDescent="0.3">
      <c r="A6376" t="s">
        <v>8174</v>
      </c>
      <c r="B6376" s="1">
        <v>45791</v>
      </c>
      <c r="C6376" t="s">
        <v>111</v>
      </c>
      <c r="D6376" t="s">
        <v>393</v>
      </c>
      <c r="E6376" t="s">
        <v>48</v>
      </c>
      <c r="F6376" t="s">
        <v>132</v>
      </c>
      <c r="G6376" t="s">
        <v>75</v>
      </c>
      <c r="H6376" t="s">
        <v>114</v>
      </c>
      <c r="I6376" t="s">
        <v>115</v>
      </c>
      <c r="J6376">
        <v>1</v>
      </c>
      <c r="K6376">
        <v>24912.1</v>
      </c>
      <c r="L6376">
        <v>0.2</v>
      </c>
      <c r="M6376">
        <v>16548.169999999998</v>
      </c>
      <c r="N6376" t="s">
        <v>109</v>
      </c>
      <c r="O6376" t="s">
        <v>25</v>
      </c>
      <c r="P6376" t="s">
        <v>71</v>
      </c>
      <c r="Q6376">
        <f>Sales_Data[[#This Row],[Quantity]]*Sales_Data[[#This Row],[Unit_Price]]</f>
        <v>24912.1</v>
      </c>
      <c r="R6376">
        <f>Sales_Data[[#This Row],[Gross_Sales]]*Sales_Data[[#This Row],[Discount]]</f>
        <v>4982.42</v>
      </c>
      <c r="S6376">
        <f>Sales_Data[[#This Row],[Gross_Sales]]-Sales_Data[[#This Row],[Discount_Amount]]</f>
        <v>19929.68</v>
      </c>
      <c r="T6376">
        <f>Sales_Data[[#This Row],[Net Sales]]-Sales_Data[[#This Row],[Cost]]</f>
        <v>3381.510000000002</v>
      </c>
      <c r="U6376" s="2">
        <f>Sales_Data[[#This Row],[Profit]]/Sales_Data[[#This Row],[Net Sales]]</f>
        <v>0.16967206698752824</v>
      </c>
      <c r="V6376">
        <f>YEAR(Sales_Data[[#This Row],[Order_Date]])</f>
        <v>2025</v>
      </c>
      <c r="W6376" t="str">
        <f>TEXT(Sales_Data[[#This Row],[Order_Date]],"mmm")</f>
        <v>May</v>
      </c>
      <c r="X6376">
        <f>MONTH(Sales_Data[[#This Row],[Order_Date]])</f>
        <v>5</v>
      </c>
      <c r="Y6376" t="str">
        <f>"Q"&amp;ROUNDUP(MONTH(Sales_Data[[#This Row],[Order_Date]])/3,0)</f>
        <v>Q2</v>
      </c>
    </row>
    <row r="6377" spans="1:25" x14ac:dyDescent="0.3">
      <c r="A6377" t="s">
        <v>8175</v>
      </c>
      <c r="B6377" s="1">
        <v>45678</v>
      </c>
      <c r="C6377" t="s">
        <v>1769</v>
      </c>
      <c r="D6377" t="s">
        <v>723</v>
      </c>
      <c r="E6377" t="s">
        <v>119</v>
      </c>
      <c r="F6377" t="s">
        <v>249</v>
      </c>
      <c r="G6377" t="s">
        <v>75</v>
      </c>
      <c r="H6377" t="s">
        <v>256</v>
      </c>
      <c r="I6377" t="s">
        <v>257</v>
      </c>
      <c r="J6377">
        <v>2</v>
      </c>
      <c r="K6377">
        <v>8135.79</v>
      </c>
      <c r="L6377">
        <v>0</v>
      </c>
      <c r="M6377">
        <v>11022.47</v>
      </c>
      <c r="N6377" t="s">
        <v>24</v>
      </c>
      <c r="O6377" t="s">
        <v>35</v>
      </c>
      <c r="P6377" t="s">
        <v>44</v>
      </c>
      <c r="Q6377">
        <f>Sales_Data[[#This Row],[Quantity]]*Sales_Data[[#This Row],[Unit_Price]]</f>
        <v>16271.58</v>
      </c>
      <c r="R6377">
        <f>Sales_Data[[#This Row],[Gross_Sales]]*Sales_Data[[#This Row],[Discount]]</f>
        <v>0</v>
      </c>
      <c r="S6377">
        <f>Sales_Data[[#This Row],[Gross_Sales]]-Sales_Data[[#This Row],[Discount_Amount]]</f>
        <v>16271.58</v>
      </c>
      <c r="T6377">
        <f>Sales_Data[[#This Row],[Net Sales]]-Sales_Data[[#This Row],[Cost]]</f>
        <v>5249.1100000000006</v>
      </c>
      <c r="U6377" s="2">
        <f>Sales_Data[[#This Row],[Profit]]/Sales_Data[[#This Row],[Net Sales]]</f>
        <v>0.32259374934702106</v>
      </c>
      <c r="V6377">
        <f>YEAR(Sales_Data[[#This Row],[Order_Date]])</f>
        <v>2025</v>
      </c>
      <c r="W6377" t="str">
        <f>TEXT(Sales_Data[[#This Row],[Order_Date]],"mmm")</f>
        <v>Jan</v>
      </c>
      <c r="X6377">
        <f>MONTH(Sales_Data[[#This Row],[Order_Date]])</f>
        <v>1</v>
      </c>
      <c r="Y6377" t="str">
        <f>"Q"&amp;ROUNDUP(MONTH(Sales_Data[[#This Row],[Order_Date]])/3,0)</f>
        <v>Q1</v>
      </c>
    </row>
    <row r="6378" spans="1:25" x14ac:dyDescent="0.3">
      <c r="A6378" t="s">
        <v>8176</v>
      </c>
      <c r="B6378" s="1">
        <v>45779</v>
      </c>
      <c r="C6378" t="s">
        <v>3243</v>
      </c>
      <c r="D6378" t="s">
        <v>175</v>
      </c>
      <c r="E6378" t="s">
        <v>48</v>
      </c>
      <c r="F6378" t="s">
        <v>152</v>
      </c>
      <c r="G6378" t="s">
        <v>41</v>
      </c>
      <c r="H6378" t="s">
        <v>147</v>
      </c>
      <c r="I6378" t="s">
        <v>148</v>
      </c>
      <c r="J6378">
        <v>2</v>
      </c>
      <c r="K6378">
        <v>49107.49</v>
      </c>
      <c r="L6378">
        <v>0.05</v>
      </c>
      <c r="M6378">
        <v>63427.75</v>
      </c>
      <c r="N6378" t="s">
        <v>52</v>
      </c>
      <c r="O6378" t="s">
        <v>25</v>
      </c>
      <c r="P6378" t="s">
        <v>26</v>
      </c>
      <c r="Q6378">
        <f>Sales_Data[[#This Row],[Quantity]]*Sales_Data[[#This Row],[Unit_Price]]</f>
        <v>98214.98</v>
      </c>
      <c r="R6378">
        <f>Sales_Data[[#This Row],[Gross_Sales]]*Sales_Data[[#This Row],[Discount]]</f>
        <v>4910.7489999999998</v>
      </c>
      <c r="S6378">
        <f>Sales_Data[[#This Row],[Gross_Sales]]-Sales_Data[[#This Row],[Discount_Amount]]</f>
        <v>93304.231</v>
      </c>
      <c r="T6378">
        <f>Sales_Data[[#This Row],[Net Sales]]-Sales_Data[[#This Row],[Cost]]</f>
        <v>29876.481</v>
      </c>
      <c r="U6378" s="2">
        <f>Sales_Data[[#This Row],[Profit]]/Sales_Data[[#This Row],[Net Sales]]</f>
        <v>0.32020499692023613</v>
      </c>
      <c r="V6378">
        <f>YEAR(Sales_Data[[#This Row],[Order_Date]])</f>
        <v>2025</v>
      </c>
      <c r="W6378" t="str">
        <f>TEXT(Sales_Data[[#This Row],[Order_Date]],"mmm")</f>
        <v>May</v>
      </c>
      <c r="X6378">
        <f>MONTH(Sales_Data[[#This Row],[Order_Date]])</f>
        <v>5</v>
      </c>
      <c r="Y6378" t="str">
        <f>"Q"&amp;ROUNDUP(MONTH(Sales_Data[[#This Row],[Order_Date]])/3,0)</f>
        <v>Q2</v>
      </c>
    </row>
    <row r="6379" spans="1:25" x14ac:dyDescent="0.3">
      <c r="A6379" t="s">
        <v>8177</v>
      </c>
      <c r="B6379" s="1">
        <v>45727</v>
      </c>
      <c r="C6379" t="s">
        <v>1670</v>
      </c>
      <c r="D6379" t="s">
        <v>341</v>
      </c>
      <c r="E6379" t="s">
        <v>119</v>
      </c>
      <c r="F6379" t="s">
        <v>184</v>
      </c>
      <c r="G6379" t="s">
        <v>75</v>
      </c>
      <c r="H6379" t="s">
        <v>185</v>
      </c>
      <c r="I6379" t="s">
        <v>186</v>
      </c>
      <c r="J6379">
        <v>1</v>
      </c>
      <c r="K6379">
        <v>2437.15</v>
      </c>
      <c r="L6379">
        <v>0.05</v>
      </c>
      <c r="M6379">
        <v>1474.99</v>
      </c>
      <c r="N6379" t="s">
        <v>70</v>
      </c>
      <c r="O6379" t="s">
        <v>35</v>
      </c>
      <c r="P6379" t="s">
        <v>71</v>
      </c>
      <c r="Q6379">
        <f>Sales_Data[[#This Row],[Quantity]]*Sales_Data[[#This Row],[Unit_Price]]</f>
        <v>2437.15</v>
      </c>
      <c r="R6379">
        <f>Sales_Data[[#This Row],[Gross_Sales]]*Sales_Data[[#This Row],[Discount]]</f>
        <v>121.85750000000002</v>
      </c>
      <c r="S6379">
        <f>Sales_Data[[#This Row],[Gross_Sales]]-Sales_Data[[#This Row],[Discount_Amount]]</f>
        <v>2315.2925</v>
      </c>
      <c r="T6379">
        <f>Sales_Data[[#This Row],[Net Sales]]-Sales_Data[[#This Row],[Cost]]</f>
        <v>840.30250000000001</v>
      </c>
      <c r="U6379" s="2">
        <f>Sales_Data[[#This Row],[Profit]]/Sales_Data[[#This Row],[Net Sales]]</f>
        <v>0.36293578457149583</v>
      </c>
      <c r="V6379">
        <f>YEAR(Sales_Data[[#This Row],[Order_Date]])</f>
        <v>2025</v>
      </c>
      <c r="W6379" t="str">
        <f>TEXT(Sales_Data[[#This Row],[Order_Date]],"mmm")</f>
        <v>Mar</v>
      </c>
      <c r="X6379">
        <f>MONTH(Sales_Data[[#This Row],[Order_Date]])</f>
        <v>3</v>
      </c>
      <c r="Y6379" t="str">
        <f>"Q"&amp;ROUNDUP(MONTH(Sales_Data[[#This Row],[Order_Date]])/3,0)</f>
        <v>Q1</v>
      </c>
    </row>
    <row r="6380" spans="1:25" x14ac:dyDescent="0.3">
      <c r="A6380" t="s">
        <v>8178</v>
      </c>
      <c r="B6380" s="1">
        <v>46009</v>
      </c>
      <c r="C6380" t="s">
        <v>5417</v>
      </c>
      <c r="D6380" t="s">
        <v>756</v>
      </c>
      <c r="E6380" t="s">
        <v>48</v>
      </c>
      <c r="F6380" t="s">
        <v>132</v>
      </c>
      <c r="G6380" t="s">
        <v>67</v>
      </c>
      <c r="H6380" t="s">
        <v>133</v>
      </c>
      <c r="I6380" t="s">
        <v>138</v>
      </c>
      <c r="J6380">
        <v>2</v>
      </c>
      <c r="K6380">
        <v>42377.43</v>
      </c>
      <c r="L6380">
        <v>0</v>
      </c>
      <c r="M6380">
        <v>68674.31</v>
      </c>
      <c r="N6380" t="s">
        <v>109</v>
      </c>
      <c r="O6380" t="s">
        <v>35</v>
      </c>
      <c r="P6380" t="s">
        <v>44</v>
      </c>
      <c r="Q6380">
        <f>Sales_Data[[#This Row],[Quantity]]*Sales_Data[[#This Row],[Unit_Price]]</f>
        <v>84754.86</v>
      </c>
      <c r="R6380">
        <f>Sales_Data[[#This Row],[Gross_Sales]]*Sales_Data[[#This Row],[Discount]]</f>
        <v>0</v>
      </c>
      <c r="S6380">
        <f>Sales_Data[[#This Row],[Gross_Sales]]-Sales_Data[[#This Row],[Discount_Amount]]</f>
        <v>84754.86</v>
      </c>
      <c r="T6380">
        <f>Sales_Data[[#This Row],[Net Sales]]-Sales_Data[[#This Row],[Cost]]</f>
        <v>16080.550000000003</v>
      </c>
      <c r="U6380" s="2">
        <f>Sales_Data[[#This Row],[Profit]]/Sales_Data[[#This Row],[Net Sales]]</f>
        <v>0.18973012285077226</v>
      </c>
      <c r="V6380">
        <f>YEAR(Sales_Data[[#This Row],[Order_Date]])</f>
        <v>2025</v>
      </c>
      <c r="W6380" t="str">
        <f>TEXT(Sales_Data[[#This Row],[Order_Date]],"mmm")</f>
        <v>Dec</v>
      </c>
      <c r="X6380">
        <f>MONTH(Sales_Data[[#This Row],[Order_Date]])</f>
        <v>12</v>
      </c>
      <c r="Y6380" t="str">
        <f>"Q"&amp;ROUNDUP(MONTH(Sales_Data[[#This Row],[Order_Date]])/3,0)</f>
        <v>Q4</v>
      </c>
    </row>
    <row r="6381" spans="1:25" x14ac:dyDescent="0.3">
      <c r="A6381" t="s">
        <v>8179</v>
      </c>
      <c r="B6381" s="1">
        <v>46018</v>
      </c>
      <c r="C6381" t="s">
        <v>6478</v>
      </c>
      <c r="D6381" t="s">
        <v>244</v>
      </c>
      <c r="E6381" t="s">
        <v>48</v>
      </c>
      <c r="F6381" t="s">
        <v>164</v>
      </c>
      <c r="G6381" t="s">
        <v>41</v>
      </c>
      <c r="H6381" t="s">
        <v>171</v>
      </c>
      <c r="I6381" t="s">
        <v>172</v>
      </c>
      <c r="J6381">
        <v>1</v>
      </c>
      <c r="K6381">
        <v>60072.3</v>
      </c>
      <c r="L6381">
        <v>0.05</v>
      </c>
      <c r="M6381">
        <v>44935.53</v>
      </c>
      <c r="N6381" t="s">
        <v>109</v>
      </c>
      <c r="O6381" t="s">
        <v>35</v>
      </c>
      <c r="P6381" t="s">
        <v>44</v>
      </c>
      <c r="Q6381">
        <f>Sales_Data[[#This Row],[Quantity]]*Sales_Data[[#This Row],[Unit_Price]]</f>
        <v>60072.3</v>
      </c>
      <c r="R6381">
        <f>Sales_Data[[#This Row],[Gross_Sales]]*Sales_Data[[#This Row],[Discount]]</f>
        <v>3003.6150000000002</v>
      </c>
      <c r="S6381">
        <f>Sales_Data[[#This Row],[Gross_Sales]]-Sales_Data[[#This Row],[Discount_Amount]]</f>
        <v>57068.685000000005</v>
      </c>
      <c r="T6381">
        <f>Sales_Data[[#This Row],[Net Sales]]-Sales_Data[[#This Row],[Cost]]</f>
        <v>12133.155000000006</v>
      </c>
      <c r="U6381" s="2">
        <f>Sales_Data[[#This Row],[Profit]]/Sales_Data[[#This Row],[Net Sales]]</f>
        <v>0.21260617797659093</v>
      </c>
      <c r="V6381">
        <f>YEAR(Sales_Data[[#This Row],[Order_Date]])</f>
        <v>2025</v>
      </c>
      <c r="W6381" t="str">
        <f>TEXT(Sales_Data[[#This Row],[Order_Date]],"mmm")</f>
        <v>Dec</v>
      </c>
      <c r="X6381">
        <f>MONTH(Sales_Data[[#This Row],[Order_Date]])</f>
        <v>12</v>
      </c>
      <c r="Y6381" t="str">
        <f>"Q"&amp;ROUNDUP(MONTH(Sales_Data[[#This Row],[Order_Date]])/3,0)</f>
        <v>Q4</v>
      </c>
    </row>
    <row r="6382" spans="1:25" x14ac:dyDescent="0.3">
      <c r="A6382" t="s">
        <v>8180</v>
      </c>
      <c r="B6382" s="1">
        <v>45705</v>
      </c>
      <c r="C6382" t="s">
        <v>783</v>
      </c>
      <c r="D6382" t="s">
        <v>175</v>
      </c>
      <c r="E6382" t="s">
        <v>48</v>
      </c>
      <c r="F6382" t="s">
        <v>49</v>
      </c>
      <c r="G6382" t="s">
        <v>21</v>
      </c>
      <c r="H6382" t="s">
        <v>297</v>
      </c>
      <c r="I6382" t="s">
        <v>494</v>
      </c>
      <c r="J6382">
        <v>1</v>
      </c>
      <c r="K6382">
        <v>33025.269999999997</v>
      </c>
      <c r="L6382">
        <v>0</v>
      </c>
      <c r="M6382">
        <v>23352.95</v>
      </c>
      <c r="N6382" t="s">
        <v>24</v>
      </c>
      <c r="O6382" t="s">
        <v>35</v>
      </c>
      <c r="P6382" t="s">
        <v>44</v>
      </c>
      <c r="Q6382">
        <f>Sales_Data[[#This Row],[Quantity]]*Sales_Data[[#This Row],[Unit_Price]]</f>
        <v>33025.269999999997</v>
      </c>
      <c r="R6382">
        <f>Sales_Data[[#This Row],[Gross_Sales]]*Sales_Data[[#This Row],[Discount]]</f>
        <v>0</v>
      </c>
      <c r="S6382">
        <f>Sales_Data[[#This Row],[Gross_Sales]]-Sales_Data[[#This Row],[Discount_Amount]]</f>
        <v>33025.269999999997</v>
      </c>
      <c r="T6382">
        <f>Sales_Data[[#This Row],[Net Sales]]-Sales_Data[[#This Row],[Cost]]</f>
        <v>9672.3199999999961</v>
      </c>
      <c r="U6382" s="2">
        <f>Sales_Data[[#This Row],[Profit]]/Sales_Data[[#This Row],[Net Sales]]</f>
        <v>0.29287633378924677</v>
      </c>
      <c r="V6382">
        <f>YEAR(Sales_Data[[#This Row],[Order_Date]])</f>
        <v>2025</v>
      </c>
      <c r="W6382" t="str">
        <f>TEXT(Sales_Data[[#This Row],[Order_Date]],"mmm")</f>
        <v>Feb</v>
      </c>
      <c r="X6382">
        <f>MONTH(Sales_Data[[#This Row],[Order_Date]])</f>
        <v>2</v>
      </c>
      <c r="Y6382" t="str">
        <f>"Q"&amp;ROUNDUP(MONTH(Sales_Data[[#This Row],[Order_Date]])/3,0)</f>
        <v>Q1</v>
      </c>
    </row>
    <row r="6383" spans="1:25" x14ac:dyDescent="0.3">
      <c r="A6383" t="s">
        <v>8181</v>
      </c>
      <c r="B6383" s="1">
        <v>45696</v>
      </c>
      <c r="C6383" t="s">
        <v>2195</v>
      </c>
      <c r="D6383" t="s">
        <v>86</v>
      </c>
      <c r="E6383" t="s">
        <v>30</v>
      </c>
      <c r="F6383" t="s">
        <v>210</v>
      </c>
      <c r="G6383" t="s">
        <v>21</v>
      </c>
      <c r="H6383" t="s">
        <v>127</v>
      </c>
      <c r="I6383" t="s">
        <v>314</v>
      </c>
      <c r="J6383">
        <v>2</v>
      </c>
      <c r="K6383">
        <v>3734.66</v>
      </c>
      <c r="L6383">
        <v>0.05</v>
      </c>
      <c r="M6383">
        <v>6199.68</v>
      </c>
      <c r="N6383" t="s">
        <v>70</v>
      </c>
      <c r="O6383" t="s">
        <v>35</v>
      </c>
      <c r="P6383" t="s">
        <v>71</v>
      </c>
      <c r="Q6383">
        <f>Sales_Data[[#This Row],[Quantity]]*Sales_Data[[#This Row],[Unit_Price]]</f>
        <v>7469.32</v>
      </c>
      <c r="R6383">
        <f>Sales_Data[[#This Row],[Gross_Sales]]*Sales_Data[[#This Row],[Discount]]</f>
        <v>373.46600000000001</v>
      </c>
      <c r="S6383">
        <f>Sales_Data[[#This Row],[Gross_Sales]]-Sales_Data[[#This Row],[Discount_Amount]]</f>
        <v>7095.8539999999994</v>
      </c>
      <c r="T6383">
        <f>Sales_Data[[#This Row],[Net Sales]]-Sales_Data[[#This Row],[Cost]]</f>
        <v>896.17399999999907</v>
      </c>
      <c r="U6383" s="2">
        <f>Sales_Data[[#This Row],[Profit]]/Sales_Data[[#This Row],[Net Sales]]</f>
        <v>0.12629543956231332</v>
      </c>
      <c r="V6383">
        <f>YEAR(Sales_Data[[#This Row],[Order_Date]])</f>
        <v>2025</v>
      </c>
      <c r="W6383" t="str">
        <f>TEXT(Sales_Data[[#This Row],[Order_Date]],"mmm")</f>
        <v>Feb</v>
      </c>
      <c r="X6383">
        <f>MONTH(Sales_Data[[#This Row],[Order_Date]])</f>
        <v>2</v>
      </c>
      <c r="Y6383" t="str">
        <f>"Q"&amp;ROUNDUP(MONTH(Sales_Data[[#This Row],[Order_Date]])/3,0)</f>
        <v>Q1</v>
      </c>
    </row>
    <row r="6384" spans="1:25" x14ac:dyDescent="0.3">
      <c r="A6384" t="s">
        <v>8182</v>
      </c>
      <c r="B6384" s="1">
        <v>45944</v>
      </c>
      <c r="C6384" t="s">
        <v>2135</v>
      </c>
      <c r="D6384" t="s">
        <v>527</v>
      </c>
      <c r="E6384" t="s">
        <v>30</v>
      </c>
      <c r="F6384" t="s">
        <v>101</v>
      </c>
      <c r="G6384" t="s">
        <v>21</v>
      </c>
      <c r="H6384" t="s">
        <v>22</v>
      </c>
      <c r="I6384" t="s">
        <v>23</v>
      </c>
      <c r="J6384">
        <v>1</v>
      </c>
      <c r="K6384">
        <v>4862.74</v>
      </c>
      <c r="L6384">
        <v>0.2</v>
      </c>
      <c r="M6384">
        <v>2470.71</v>
      </c>
      <c r="N6384" t="s">
        <v>24</v>
      </c>
      <c r="O6384" t="s">
        <v>25</v>
      </c>
      <c r="P6384" t="s">
        <v>44</v>
      </c>
      <c r="Q6384">
        <f>Sales_Data[[#This Row],[Quantity]]*Sales_Data[[#This Row],[Unit_Price]]</f>
        <v>4862.74</v>
      </c>
      <c r="R6384">
        <f>Sales_Data[[#This Row],[Gross_Sales]]*Sales_Data[[#This Row],[Discount]]</f>
        <v>972.548</v>
      </c>
      <c r="S6384">
        <f>Sales_Data[[#This Row],[Gross_Sales]]-Sales_Data[[#This Row],[Discount_Amount]]</f>
        <v>3890.192</v>
      </c>
      <c r="T6384">
        <f>Sales_Data[[#This Row],[Net Sales]]-Sales_Data[[#This Row],[Cost]]</f>
        <v>1419.482</v>
      </c>
      <c r="U6384" s="2">
        <f>Sales_Data[[#This Row],[Profit]]/Sales_Data[[#This Row],[Net Sales]]</f>
        <v>0.36488738859161707</v>
      </c>
      <c r="V6384">
        <f>YEAR(Sales_Data[[#This Row],[Order_Date]])</f>
        <v>2025</v>
      </c>
      <c r="W6384" t="str">
        <f>TEXT(Sales_Data[[#This Row],[Order_Date]],"mmm")</f>
        <v>Oct</v>
      </c>
      <c r="X6384">
        <f>MONTH(Sales_Data[[#This Row],[Order_Date]])</f>
        <v>10</v>
      </c>
      <c r="Y6384" t="str">
        <f>"Q"&amp;ROUNDUP(MONTH(Sales_Data[[#This Row],[Order_Date]])/3,0)</f>
        <v>Q4</v>
      </c>
    </row>
    <row r="6385" spans="1:25" x14ac:dyDescent="0.3">
      <c r="A6385" t="s">
        <v>8183</v>
      </c>
      <c r="B6385" s="1">
        <v>45667</v>
      </c>
      <c r="C6385" t="s">
        <v>1028</v>
      </c>
      <c r="D6385" t="s">
        <v>95</v>
      </c>
      <c r="E6385" t="s">
        <v>48</v>
      </c>
      <c r="F6385" t="s">
        <v>126</v>
      </c>
      <c r="G6385" t="s">
        <v>67</v>
      </c>
      <c r="H6385" t="s">
        <v>133</v>
      </c>
      <c r="I6385" t="s">
        <v>134</v>
      </c>
      <c r="J6385">
        <v>1</v>
      </c>
      <c r="K6385">
        <v>45341.3</v>
      </c>
      <c r="L6385">
        <v>0.1</v>
      </c>
      <c r="M6385">
        <v>33468.57</v>
      </c>
      <c r="N6385" t="s">
        <v>52</v>
      </c>
      <c r="O6385" t="s">
        <v>35</v>
      </c>
      <c r="P6385" t="s">
        <v>26</v>
      </c>
      <c r="Q6385">
        <f>Sales_Data[[#This Row],[Quantity]]*Sales_Data[[#This Row],[Unit_Price]]</f>
        <v>45341.3</v>
      </c>
      <c r="R6385">
        <f>Sales_Data[[#This Row],[Gross_Sales]]*Sales_Data[[#This Row],[Discount]]</f>
        <v>4534.13</v>
      </c>
      <c r="S6385">
        <f>Sales_Data[[#This Row],[Gross_Sales]]-Sales_Data[[#This Row],[Discount_Amount]]</f>
        <v>40807.170000000006</v>
      </c>
      <c r="T6385">
        <f>Sales_Data[[#This Row],[Net Sales]]-Sales_Data[[#This Row],[Cost]]</f>
        <v>7338.6000000000058</v>
      </c>
      <c r="U6385" s="2">
        <f>Sales_Data[[#This Row],[Profit]]/Sales_Data[[#This Row],[Net Sales]]</f>
        <v>0.1798360435188229</v>
      </c>
      <c r="V6385">
        <f>YEAR(Sales_Data[[#This Row],[Order_Date]])</f>
        <v>2025</v>
      </c>
      <c r="W6385" t="str">
        <f>TEXT(Sales_Data[[#This Row],[Order_Date]],"mmm")</f>
        <v>Jan</v>
      </c>
      <c r="X6385">
        <f>MONTH(Sales_Data[[#This Row],[Order_Date]])</f>
        <v>1</v>
      </c>
      <c r="Y6385" t="str">
        <f>"Q"&amp;ROUNDUP(MONTH(Sales_Data[[#This Row],[Order_Date]])/3,0)</f>
        <v>Q1</v>
      </c>
    </row>
    <row r="6386" spans="1:25" x14ac:dyDescent="0.3">
      <c r="A6386" t="s">
        <v>8184</v>
      </c>
      <c r="B6386" s="1">
        <v>45687</v>
      </c>
      <c r="C6386" t="s">
        <v>3723</v>
      </c>
      <c r="D6386" t="s">
        <v>255</v>
      </c>
      <c r="E6386" t="s">
        <v>48</v>
      </c>
      <c r="F6386" t="s">
        <v>126</v>
      </c>
      <c r="G6386" t="s">
        <v>41</v>
      </c>
      <c r="H6386" t="s">
        <v>42</v>
      </c>
      <c r="I6386" t="s">
        <v>82</v>
      </c>
      <c r="J6386">
        <v>3</v>
      </c>
      <c r="K6386">
        <v>8004.86</v>
      </c>
      <c r="L6386">
        <v>0.1</v>
      </c>
      <c r="M6386">
        <v>14883.18</v>
      </c>
      <c r="N6386" t="s">
        <v>52</v>
      </c>
      <c r="O6386" t="s">
        <v>35</v>
      </c>
      <c r="P6386" t="s">
        <v>44</v>
      </c>
      <c r="Q6386">
        <f>Sales_Data[[#This Row],[Quantity]]*Sales_Data[[#This Row],[Unit_Price]]</f>
        <v>24014.579999999998</v>
      </c>
      <c r="R6386">
        <f>Sales_Data[[#This Row],[Gross_Sales]]*Sales_Data[[#This Row],[Discount]]</f>
        <v>2401.4580000000001</v>
      </c>
      <c r="S6386">
        <f>Sales_Data[[#This Row],[Gross_Sales]]-Sales_Data[[#This Row],[Discount_Amount]]</f>
        <v>21613.121999999999</v>
      </c>
      <c r="T6386">
        <f>Sales_Data[[#This Row],[Net Sales]]-Sales_Data[[#This Row],[Cost]]</f>
        <v>6729.9419999999991</v>
      </c>
      <c r="U6386" s="2">
        <f>Sales_Data[[#This Row],[Profit]]/Sales_Data[[#This Row],[Net Sales]]</f>
        <v>0.31138222418769484</v>
      </c>
      <c r="V6386">
        <f>YEAR(Sales_Data[[#This Row],[Order_Date]])</f>
        <v>2025</v>
      </c>
      <c r="W6386" t="str">
        <f>TEXT(Sales_Data[[#This Row],[Order_Date]],"mmm")</f>
        <v>Jan</v>
      </c>
      <c r="X6386">
        <f>MONTH(Sales_Data[[#This Row],[Order_Date]])</f>
        <v>1</v>
      </c>
      <c r="Y6386" t="str">
        <f>"Q"&amp;ROUNDUP(MONTH(Sales_Data[[#This Row],[Order_Date]])/3,0)</f>
        <v>Q1</v>
      </c>
    </row>
    <row r="6387" spans="1:25" x14ac:dyDescent="0.3">
      <c r="A6387" t="s">
        <v>8185</v>
      </c>
      <c r="B6387" s="1">
        <v>45901</v>
      </c>
      <c r="C6387" t="s">
        <v>2397</v>
      </c>
      <c r="D6387" t="s">
        <v>168</v>
      </c>
      <c r="E6387" t="s">
        <v>39</v>
      </c>
      <c r="F6387" t="s">
        <v>202</v>
      </c>
      <c r="G6387" t="s">
        <v>75</v>
      </c>
      <c r="H6387" t="s">
        <v>256</v>
      </c>
      <c r="I6387" t="s">
        <v>334</v>
      </c>
      <c r="J6387">
        <v>2</v>
      </c>
      <c r="K6387">
        <v>2014.09</v>
      </c>
      <c r="L6387">
        <v>0.05</v>
      </c>
      <c r="M6387">
        <v>2439.27</v>
      </c>
      <c r="N6387" t="s">
        <v>52</v>
      </c>
      <c r="O6387" t="s">
        <v>25</v>
      </c>
      <c r="P6387" t="s">
        <v>44</v>
      </c>
      <c r="Q6387">
        <f>Sales_Data[[#This Row],[Quantity]]*Sales_Data[[#This Row],[Unit_Price]]</f>
        <v>4028.18</v>
      </c>
      <c r="R6387">
        <f>Sales_Data[[#This Row],[Gross_Sales]]*Sales_Data[[#This Row],[Discount]]</f>
        <v>201.40899999999999</v>
      </c>
      <c r="S6387">
        <f>Sales_Data[[#This Row],[Gross_Sales]]-Sales_Data[[#This Row],[Discount_Amount]]</f>
        <v>3826.7709999999997</v>
      </c>
      <c r="T6387">
        <f>Sales_Data[[#This Row],[Net Sales]]-Sales_Data[[#This Row],[Cost]]</f>
        <v>1387.5009999999997</v>
      </c>
      <c r="U6387" s="2">
        <f>Sales_Data[[#This Row],[Profit]]/Sales_Data[[#This Row],[Net Sales]]</f>
        <v>0.36257748373236859</v>
      </c>
      <c r="V6387">
        <f>YEAR(Sales_Data[[#This Row],[Order_Date]])</f>
        <v>2025</v>
      </c>
      <c r="W6387" t="str">
        <f>TEXT(Sales_Data[[#This Row],[Order_Date]],"mmm")</f>
        <v>Sep</v>
      </c>
      <c r="X6387">
        <f>MONTH(Sales_Data[[#This Row],[Order_Date]])</f>
        <v>9</v>
      </c>
      <c r="Y6387" t="str">
        <f>"Q"&amp;ROUNDUP(MONTH(Sales_Data[[#This Row],[Order_Date]])/3,0)</f>
        <v>Q3</v>
      </c>
    </row>
    <row r="6388" spans="1:25" x14ac:dyDescent="0.3">
      <c r="A6388" t="s">
        <v>8186</v>
      </c>
      <c r="B6388" s="1">
        <v>45931</v>
      </c>
      <c r="C6388" t="s">
        <v>704</v>
      </c>
      <c r="D6388" t="s">
        <v>366</v>
      </c>
      <c r="E6388" t="s">
        <v>19</v>
      </c>
      <c r="F6388" t="s">
        <v>57</v>
      </c>
      <c r="G6388" t="s">
        <v>32</v>
      </c>
      <c r="H6388" t="s">
        <v>33</v>
      </c>
      <c r="I6388" t="s">
        <v>161</v>
      </c>
      <c r="J6388">
        <v>2</v>
      </c>
      <c r="K6388">
        <v>10995.17</v>
      </c>
      <c r="L6388">
        <v>0.1</v>
      </c>
      <c r="M6388">
        <v>15547.15</v>
      </c>
      <c r="N6388" t="s">
        <v>109</v>
      </c>
      <c r="O6388" t="s">
        <v>53</v>
      </c>
      <c r="P6388" t="s">
        <v>44</v>
      </c>
      <c r="Q6388">
        <f>Sales_Data[[#This Row],[Quantity]]*Sales_Data[[#This Row],[Unit_Price]]</f>
        <v>21990.34</v>
      </c>
      <c r="R6388">
        <f>Sales_Data[[#This Row],[Gross_Sales]]*Sales_Data[[#This Row],[Discount]]</f>
        <v>2199.0340000000001</v>
      </c>
      <c r="S6388">
        <f>Sales_Data[[#This Row],[Gross_Sales]]-Sales_Data[[#This Row],[Discount_Amount]]</f>
        <v>19791.306</v>
      </c>
      <c r="T6388">
        <f>Sales_Data[[#This Row],[Net Sales]]-Sales_Data[[#This Row],[Cost]]</f>
        <v>4244.1560000000009</v>
      </c>
      <c r="U6388" s="2">
        <f>Sales_Data[[#This Row],[Profit]]/Sales_Data[[#This Row],[Net Sales]]</f>
        <v>0.21444547418952548</v>
      </c>
      <c r="V6388">
        <f>YEAR(Sales_Data[[#This Row],[Order_Date]])</f>
        <v>2025</v>
      </c>
      <c r="W6388" t="str">
        <f>TEXT(Sales_Data[[#This Row],[Order_Date]],"mmm")</f>
        <v>Oct</v>
      </c>
      <c r="X6388">
        <f>MONTH(Sales_Data[[#This Row],[Order_Date]])</f>
        <v>10</v>
      </c>
      <c r="Y6388" t="str">
        <f>"Q"&amp;ROUNDUP(MONTH(Sales_Data[[#This Row],[Order_Date]])/3,0)</f>
        <v>Q4</v>
      </c>
    </row>
    <row r="6389" spans="1:25" x14ac:dyDescent="0.3">
      <c r="A6389" t="s">
        <v>8187</v>
      </c>
      <c r="B6389" s="1">
        <v>45745</v>
      </c>
      <c r="C6389" t="s">
        <v>8188</v>
      </c>
      <c r="D6389" t="s">
        <v>1650</v>
      </c>
      <c r="E6389" t="s">
        <v>30</v>
      </c>
      <c r="F6389" t="s">
        <v>87</v>
      </c>
      <c r="G6389" t="s">
        <v>21</v>
      </c>
      <c r="H6389" t="s">
        <v>230</v>
      </c>
      <c r="I6389" t="s">
        <v>231</v>
      </c>
      <c r="J6389">
        <v>1</v>
      </c>
      <c r="K6389">
        <v>1558.89</v>
      </c>
      <c r="L6389">
        <v>0.15</v>
      </c>
      <c r="M6389">
        <v>934.91</v>
      </c>
      <c r="N6389" t="s">
        <v>52</v>
      </c>
      <c r="O6389" t="s">
        <v>25</v>
      </c>
      <c r="P6389" t="s">
        <v>44</v>
      </c>
      <c r="Q6389">
        <f>Sales_Data[[#This Row],[Quantity]]*Sales_Data[[#This Row],[Unit_Price]]</f>
        <v>1558.89</v>
      </c>
      <c r="R6389">
        <f>Sales_Data[[#This Row],[Gross_Sales]]*Sales_Data[[#This Row],[Discount]]</f>
        <v>233.83350000000002</v>
      </c>
      <c r="S6389">
        <f>Sales_Data[[#This Row],[Gross_Sales]]-Sales_Data[[#This Row],[Discount_Amount]]</f>
        <v>1325.0565000000001</v>
      </c>
      <c r="T6389">
        <f>Sales_Data[[#This Row],[Net Sales]]-Sales_Data[[#This Row],[Cost]]</f>
        <v>390.14650000000017</v>
      </c>
      <c r="U6389" s="2">
        <f>Sales_Data[[#This Row],[Profit]]/Sales_Data[[#This Row],[Net Sales]]</f>
        <v>0.29443763341412243</v>
      </c>
      <c r="V6389">
        <f>YEAR(Sales_Data[[#This Row],[Order_Date]])</f>
        <v>2025</v>
      </c>
      <c r="W6389" t="str">
        <f>TEXT(Sales_Data[[#This Row],[Order_Date]],"mmm")</f>
        <v>Mar</v>
      </c>
      <c r="X6389">
        <f>MONTH(Sales_Data[[#This Row],[Order_Date]])</f>
        <v>3</v>
      </c>
      <c r="Y6389" t="str">
        <f>"Q"&amp;ROUNDUP(MONTH(Sales_Data[[#This Row],[Order_Date]])/3,0)</f>
        <v>Q1</v>
      </c>
    </row>
    <row r="6390" spans="1:25" x14ac:dyDescent="0.3">
      <c r="A6390" t="s">
        <v>8189</v>
      </c>
      <c r="B6390" s="1">
        <v>45901</v>
      </c>
      <c r="C6390" t="s">
        <v>3496</v>
      </c>
      <c r="D6390" t="s">
        <v>194</v>
      </c>
      <c r="E6390" t="s">
        <v>48</v>
      </c>
      <c r="F6390" t="s">
        <v>152</v>
      </c>
      <c r="G6390" t="s">
        <v>41</v>
      </c>
      <c r="H6390" t="s">
        <v>102</v>
      </c>
      <c r="I6390" t="s">
        <v>388</v>
      </c>
      <c r="J6390">
        <v>1</v>
      </c>
      <c r="K6390">
        <v>62303.9</v>
      </c>
      <c r="L6390">
        <v>0.2</v>
      </c>
      <c r="M6390">
        <v>36740.980000000003</v>
      </c>
      <c r="N6390" t="s">
        <v>24</v>
      </c>
      <c r="O6390" t="s">
        <v>53</v>
      </c>
      <c r="P6390" t="s">
        <v>44</v>
      </c>
      <c r="Q6390">
        <f>Sales_Data[[#This Row],[Quantity]]*Sales_Data[[#This Row],[Unit_Price]]</f>
        <v>62303.9</v>
      </c>
      <c r="R6390">
        <f>Sales_Data[[#This Row],[Gross_Sales]]*Sales_Data[[#This Row],[Discount]]</f>
        <v>12460.78</v>
      </c>
      <c r="S6390">
        <f>Sales_Data[[#This Row],[Gross_Sales]]-Sales_Data[[#This Row],[Discount_Amount]]</f>
        <v>49843.12</v>
      </c>
      <c r="T6390">
        <f>Sales_Data[[#This Row],[Net Sales]]-Sales_Data[[#This Row],[Cost]]</f>
        <v>13102.14</v>
      </c>
      <c r="U6390" s="2">
        <f>Sales_Data[[#This Row],[Profit]]/Sales_Data[[#This Row],[Net Sales]]</f>
        <v>0.26286757329797972</v>
      </c>
      <c r="V6390">
        <f>YEAR(Sales_Data[[#This Row],[Order_Date]])</f>
        <v>2025</v>
      </c>
      <c r="W6390" t="str">
        <f>TEXT(Sales_Data[[#This Row],[Order_Date]],"mmm")</f>
        <v>Sep</v>
      </c>
      <c r="X6390">
        <f>MONTH(Sales_Data[[#This Row],[Order_Date]])</f>
        <v>9</v>
      </c>
      <c r="Y6390" t="str">
        <f>"Q"&amp;ROUNDUP(MONTH(Sales_Data[[#This Row],[Order_Date]])/3,0)</f>
        <v>Q3</v>
      </c>
    </row>
    <row r="6391" spans="1:25" x14ac:dyDescent="0.3">
      <c r="A6391" t="s">
        <v>8190</v>
      </c>
      <c r="B6391" s="1">
        <v>45986</v>
      </c>
      <c r="C6391" t="s">
        <v>2010</v>
      </c>
      <c r="D6391" t="s">
        <v>430</v>
      </c>
      <c r="E6391" t="s">
        <v>39</v>
      </c>
      <c r="F6391" t="s">
        <v>405</v>
      </c>
      <c r="G6391" t="s">
        <v>67</v>
      </c>
      <c r="H6391" t="s">
        <v>121</v>
      </c>
      <c r="I6391" t="s">
        <v>122</v>
      </c>
      <c r="J6391">
        <v>2</v>
      </c>
      <c r="K6391">
        <v>3075.32</v>
      </c>
      <c r="L6391">
        <v>0</v>
      </c>
      <c r="M6391">
        <v>4569.46</v>
      </c>
      <c r="N6391" t="s">
        <v>52</v>
      </c>
      <c r="O6391" t="s">
        <v>35</v>
      </c>
      <c r="P6391" t="s">
        <v>26</v>
      </c>
      <c r="Q6391">
        <f>Sales_Data[[#This Row],[Quantity]]*Sales_Data[[#This Row],[Unit_Price]]</f>
        <v>6150.64</v>
      </c>
      <c r="R6391">
        <f>Sales_Data[[#This Row],[Gross_Sales]]*Sales_Data[[#This Row],[Discount]]</f>
        <v>0</v>
      </c>
      <c r="S6391">
        <f>Sales_Data[[#This Row],[Gross_Sales]]-Sales_Data[[#This Row],[Discount_Amount]]</f>
        <v>6150.64</v>
      </c>
      <c r="T6391">
        <f>Sales_Data[[#This Row],[Net Sales]]-Sales_Data[[#This Row],[Cost]]</f>
        <v>1581.1800000000003</v>
      </c>
      <c r="U6391" s="2">
        <f>Sales_Data[[#This Row],[Profit]]/Sales_Data[[#This Row],[Net Sales]]</f>
        <v>0.25707568643263146</v>
      </c>
      <c r="V6391">
        <f>YEAR(Sales_Data[[#This Row],[Order_Date]])</f>
        <v>2025</v>
      </c>
      <c r="W6391" t="str">
        <f>TEXT(Sales_Data[[#This Row],[Order_Date]],"mmm")</f>
        <v>Nov</v>
      </c>
      <c r="X6391">
        <f>MONTH(Sales_Data[[#This Row],[Order_Date]])</f>
        <v>11</v>
      </c>
      <c r="Y6391" t="str">
        <f>"Q"&amp;ROUNDUP(MONTH(Sales_Data[[#This Row],[Order_Date]])/3,0)</f>
        <v>Q4</v>
      </c>
    </row>
    <row r="6392" spans="1:25" x14ac:dyDescent="0.3">
      <c r="A6392" t="s">
        <v>8191</v>
      </c>
      <c r="B6392" s="1">
        <v>45672</v>
      </c>
      <c r="C6392" t="s">
        <v>2693</v>
      </c>
      <c r="D6392" t="s">
        <v>125</v>
      </c>
      <c r="E6392" t="s">
        <v>30</v>
      </c>
      <c r="F6392" t="s">
        <v>31</v>
      </c>
      <c r="G6392" t="s">
        <v>21</v>
      </c>
      <c r="H6392" t="s">
        <v>297</v>
      </c>
      <c r="I6392" t="s">
        <v>494</v>
      </c>
      <c r="J6392">
        <v>1</v>
      </c>
      <c r="K6392">
        <v>2421.84</v>
      </c>
      <c r="L6392">
        <v>0.15</v>
      </c>
      <c r="M6392">
        <v>1298.08</v>
      </c>
      <c r="N6392" t="s">
        <v>24</v>
      </c>
      <c r="O6392" t="s">
        <v>35</v>
      </c>
      <c r="P6392" t="s">
        <v>26</v>
      </c>
      <c r="Q6392">
        <f>Sales_Data[[#This Row],[Quantity]]*Sales_Data[[#This Row],[Unit_Price]]</f>
        <v>2421.84</v>
      </c>
      <c r="R6392">
        <f>Sales_Data[[#This Row],[Gross_Sales]]*Sales_Data[[#This Row],[Discount]]</f>
        <v>363.27600000000001</v>
      </c>
      <c r="S6392">
        <f>Sales_Data[[#This Row],[Gross_Sales]]-Sales_Data[[#This Row],[Discount_Amount]]</f>
        <v>2058.5640000000003</v>
      </c>
      <c r="T6392">
        <f>Sales_Data[[#This Row],[Net Sales]]-Sales_Data[[#This Row],[Cost]]</f>
        <v>760.48400000000038</v>
      </c>
      <c r="U6392" s="2">
        <f>Sales_Data[[#This Row],[Profit]]/Sales_Data[[#This Row],[Net Sales]]</f>
        <v>0.36942451145555849</v>
      </c>
      <c r="V6392">
        <f>YEAR(Sales_Data[[#This Row],[Order_Date]])</f>
        <v>2025</v>
      </c>
      <c r="W6392" t="str">
        <f>TEXT(Sales_Data[[#This Row],[Order_Date]],"mmm")</f>
        <v>Jan</v>
      </c>
      <c r="X6392">
        <f>MONTH(Sales_Data[[#This Row],[Order_Date]])</f>
        <v>1</v>
      </c>
      <c r="Y6392" t="str">
        <f>"Q"&amp;ROUNDUP(MONTH(Sales_Data[[#This Row],[Order_Date]])/3,0)</f>
        <v>Q1</v>
      </c>
    </row>
    <row r="6393" spans="1:25" x14ac:dyDescent="0.3">
      <c r="A6393" t="s">
        <v>8192</v>
      </c>
      <c r="B6393" s="1">
        <v>45661</v>
      </c>
      <c r="C6393" t="s">
        <v>1571</v>
      </c>
      <c r="D6393" t="s">
        <v>137</v>
      </c>
      <c r="E6393" t="s">
        <v>119</v>
      </c>
      <c r="F6393" t="s">
        <v>184</v>
      </c>
      <c r="G6393" t="s">
        <v>41</v>
      </c>
      <c r="H6393" t="s">
        <v>147</v>
      </c>
      <c r="I6393" t="s">
        <v>369</v>
      </c>
      <c r="J6393">
        <v>2</v>
      </c>
      <c r="K6393">
        <v>6463.62</v>
      </c>
      <c r="L6393">
        <v>0</v>
      </c>
      <c r="M6393">
        <v>9802.26</v>
      </c>
      <c r="N6393" t="s">
        <v>52</v>
      </c>
      <c r="O6393" t="s">
        <v>53</v>
      </c>
      <c r="P6393" t="s">
        <v>71</v>
      </c>
      <c r="Q6393">
        <f>Sales_Data[[#This Row],[Quantity]]*Sales_Data[[#This Row],[Unit_Price]]</f>
        <v>12927.24</v>
      </c>
      <c r="R6393">
        <f>Sales_Data[[#This Row],[Gross_Sales]]*Sales_Data[[#This Row],[Discount]]</f>
        <v>0</v>
      </c>
      <c r="S6393">
        <f>Sales_Data[[#This Row],[Gross_Sales]]-Sales_Data[[#This Row],[Discount_Amount]]</f>
        <v>12927.24</v>
      </c>
      <c r="T6393">
        <f>Sales_Data[[#This Row],[Net Sales]]-Sales_Data[[#This Row],[Cost]]</f>
        <v>3124.9799999999996</v>
      </c>
      <c r="U6393" s="2">
        <f>Sales_Data[[#This Row],[Profit]]/Sales_Data[[#This Row],[Net Sales]]</f>
        <v>0.2417360550279874</v>
      </c>
      <c r="V6393">
        <f>YEAR(Sales_Data[[#This Row],[Order_Date]])</f>
        <v>2025</v>
      </c>
      <c r="W6393" t="str">
        <f>TEXT(Sales_Data[[#This Row],[Order_Date]],"mmm")</f>
        <v>Jan</v>
      </c>
      <c r="X6393">
        <f>MONTH(Sales_Data[[#This Row],[Order_Date]])</f>
        <v>1</v>
      </c>
      <c r="Y6393" t="str">
        <f>"Q"&amp;ROUNDUP(MONTH(Sales_Data[[#This Row],[Order_Date]])/3,0)</f>
        <v>Q1</v>
      </c>
    </row>
    <row r="6394" spans="1:25" x14ac:dyDescent="0.3">
      <c r="A6394" t="s">
        <v>8193</v>
      </c>
      <c r="B6394" s="1">
        <v>45848</v>
      </c>
      <c r="C6394" t="s">
        <v>2525</v>
      </c>
      <c r="D6394" t="s">
        <v>444</v>
      </c>
      <c r="E6394" t="s">
        <v>39</v>
      </c>
      <c r="F6394" t="s">
        <v>96</v>
      </c>
      <c r="G6394" t="s">
        <v>21</v>
      </c>
      <c r="H6394" t="s">
        <v>297</v>
      </c>
      <c r="I6394" t="s">
        <v>297</v>
      </c>
      <c r="J6394">
        <v>1</v>
      </c>
      <c r="K6394">
        <v>3860.05</v>
      </c>
      <c r="L6394">
        <v>0.05</v>
      </c>
      <c r="M6394">
        <v>2311.06</v>
      </c>
      <c r="N6394" t="s">
        <v>52</v>
      </c>
      <c r="O6394" t="s">
        <v>25</v>
      </c>
      <c r="P6394" t="s">
        <v>71</v>
      </c>
      <c r="Q6394">
        <f>Sales_Data[[#This Row],[Quantity]]*Sales_Data[[#This Row],[Unit_Price]]</f>
        <v>3860.05</v>
      </c>
      <c r="R6394">
        <f>Sales_Data[[#This Row],[Gross_Sales]]*Sales_Data[[#This Row],[Discount]]</f>
        <v>193.00250000000003</v>
      </c>
      <c r="S6394">
        <f>Sales_Data[[#This Row],[Gross_Sales]]-Sales_Data[[#This Row],[Discount_Amount]]</f>
        <v>3667.0475000000001</v>
      </c>
      <c r="T6394">
        <f>Sales_Data[[#This Row],[Net Sales]]-Sales_Data[[#This Row],[Cost]]</f>
        <v>1355.9875000000002</v>
      </c>
      <c r="U6394" s="2">
        <f>Sales_Data[[#This Row],[Profit]]/Sales_Data[[#This Row],[Net Sales]]</f>
        <v>0.36977636640921618</v>
      </c>
      <c r="V6394">
        <f>YEAR(Sales_Data[[#This Row],[Order_Date]])</f>
        <v>2025</v>
      </c>
      <c r="W6394" t="str">
        <f>TEXT(Sales_Data[[#This Row],[Order_Date]],"mmm")</f>
        <v>Jul</v>
      </c>
      <c r="X6394">
        <f>MONTH(Sales_Data[[#This Row],[Order_Date]])</f>
        <v>7</v>
      </c>
      <c r="Y6394" t="str">
        <f>"Q"&amp;ROUNDUP(MONTH(Sales_Data[[#This Row],[Order_Date]])/3,0)</f>
        <v>Q3</v>
      </c>
    </row>
    <row r="6395" spans="1:25" x14ac:dyDescent="0.3">
      <c r="A6395" t="s">
        <v>8194</v>
      </c>
      <c r="B6395" s="1">
        <v>45825</v>
      </c>
      <c r="C6395" t="s">
        <v>1353</v>
      </c>
      <c r="D6395" t="s">
        <v>347</v>
      </c>
      <c r="E6395" t="s">
        <v>48</v>
      </c>
      <c r="F6395" t="s">
        <v>164</v>
      </c>
      <c r="G6395" t="s">
        <v>21</v>
      </c>
      <c r="H6395" t="s">
        <v>22</v>
      </c>
      <c r="I6395" t="s">
        <v>23</v>
      </c>
      <c r="J6395">
        <v>2</v>
      </c>
      <c r="K6395">
        <v>25766.27</v>
      </c>
      <c r="L6395">
        <v>0.05</v>
      </c>
      <c r="M6395">
        <v>32681.53</v>
      </c>
      <c r="N6395" t="s">
        <v>52</v>
      </c>
      <c r="O6395" t="s">
        <v>35</v>
      </c>
      <c r="P6395" t="s">
        <v>71</v>
      </c>
      <c r="Q6395">
        <f>Sales_Data[[#This Row],[Quantity]]*Sales_Data[[#This Row],[Unit_Price]]</f>
        <v>51532.54</v>
      </c>
      <c r="R6395">
        <f>Sales_Data[[#This Row],[Gross_Sales]]*Sales_Data[[#This Row],[Discount]]</f>
        <v>2576.6270000000004</v>
      </c>
      <c r="S6395">
        <f>Sales_Data[[#This Row],[Gross_Sales]]-Sales_Data[[#This Row],[Discount_Amount]]</f>
        <v>48955.913</v>
      </c>
      <c r="T6395">
        <f>Sales_Data[[#This Row],[Net Sales]]-Sales_Data[[#This Row],[Cost]]</f>
        <v>16274.383000000002</v>
      </c>
      <c r="U6395" s="2">
        <f>Sales_Data[[#This Row],[Profit]]/Sales_Data[[#This Row],[Net Sales]]</f>
        <v>0.33242936353776104</v>
      </c>
      <c r="V6395">
        <f>YEAR(Sales_Data[[#This Row],[Order_Date]])</f>
        <v>2025</v>
      </c>
      <c r="W6395" t="str">
        <f>TEXT(Sales_Data[[#This Row],[Order_Date]],"mmm")</f>
        <v>Jun</v>
      </c>
      <c r="X6395">
        <f>MONTH(Sales_Data[[#This Row],[Order_Date]])</f>
        <v>6</v>
      </c>
      <c r="Y6395" t="str">
        <f>"Q"&amp;ROUNDUP(MONTH(Sales_Data[[#This Row],[Order_Date]])/3,0)</f>
        <v>Q2</v>
      </c>
    </row>
    <row r="6396" spans="1:25" x14ac:dyDescent="0.3">
      <c r="A6396" t="s">
        <v>8195</v>
      </c>
      <c r="B6396" s="1">
        <v>45666</v>
      </c>
      <c r="C6396" t="s">
        <v>779</v>
      </c>
      <c r="D6396" t="s">
        <v>271</v>
      </c>
      <c r="E6396" t="s">
        <v>48</v>
      </c>
      <c r="F6396" t="s">
        <v>49</v>
      </c>
      <c r="G6396" t="s">
        <v>67</v>
      </c>
      <c r="H6396" t="s">
        <v>121</v>
      </c>
      <c r="I6396" t="s">
        <v>122</v>
      </c>
      <c r="J6396">
        <v>1</v>
      </c>
      <c r="K6396">
        <v>6366.51</v>
      </c>
      <c r="L6396">
        <v>0.1</v>
      </c>
      <c r="M6396">
        <v>4620.3100000000004</v>
      </c>
      <c r="N6396" t="s">
        <v>109</v>
      </c>
      <c r="O6396" t="s">
        <v>35</v>
      </c>
      <c r="P6396" t="s">
        <v>44</v>
      </c>
      <c r="Q6396">
        <f>Sales_Data[[#This Row],[Quantity]]*Sales_Data[[#This Row],[Unit_Price]]</f>
        <v>6366.51</v>
      </c>
      <c r="R6396">
        <f>Sales_Data[[#This Row],[Gross_Sales]]*Sales_Data[[#This Row],[Discount]]</f>
        <v>636.65100000000007</v>
      </c>
      <c r="S6396">
        <f>Sales_Data[[#This Row],[Gross_Sales]]-Sales_Data[[#This Row],[Discount_Amount]]</f>
        <v>5729.8590000000004</v>
      </c>
      <c r="T6396">
        <f>Sales_Data[[#This Row],[Net Sales]]-Sales_Data[[#This Row],[Cost]]</f>
        <v>1109.549</v>
      </c>
      <c r="U6396" s="2">
        <f>Sales_Data[[#This Row],[Profit]]/Sales_Data[[#This Row],[Net Sales]]</f>
        <v>0.1936433339808187</v>
      </c>
      <c r="V6396">
        <f>YEAR(Sales_Data[[#This Row],[Order_Date]])</f>
        <v>2025</v>
      </c>
      <c r="W6396" t="str">
        <f>TEXT(Sales_Data[[#This Row],[Order_Date]],"mmm")</f>
        <v>Jan</v>
      </c>
      <c r="X6396">
        <f>MONTH(Sales_Data[[#This Row],[Order_Date]])</f>
        <v>1</v>
      </c>
      <c r="Y6396" t="str">
        <f>"Q"&amp;ROUNDUP(MONTH(Sales_Data[[#This Row],[Order_Date]])/3,0)</f>
        <v>Q1</v>
      </c>
    </row>
    <row r="6397" spans="1:25" x14ac:dyDescent="0.3">
      <c r="A6397" t="s">
        <v>8196</v>
      </c>
      <c r="B6397" s="1">
        <v>45766</v>
      </c>
      <c r="C6397" t="s">
        <v>3003</v>
      </c>
      <c r="D6397" t="s">
        <v>290</v>
      </c>
      <c r="E6397" t="s">
        <v>39</v>
      </c>
      <c r="F6397" t="s">
        <v>107</v>
      </c>
      <c r="G6397" t="s">
        <v>41</v>
      </c>
      <c r="H6397" t="s">
        <v>42</v>
      </c>
      <c r="I6397" t="s">
        <v>82</v>
      </c>
      <c r="J6397">
        <v>1</v>
      </c>
      <c r="K6397">
        <v>4336.54</v>
      </c>
      <c r="L6397">
        <v>0.1</v>
      </c>
      <c r="M6397">
        <v>3154.07</v>
      </c>
      <c r="N6397" t="s">
        <v>109</v>
      </c>
      <c r="O6397" t="s">
        <v>35</v>
      </c>
      <c r="P6397" t="s">
        <v>44</v>
      </c>
      <c r="Q6397">
        <f>Sales_Data[[#This Row],[Quantity]]*Sales_Data[[#This Row],[Unit_Price]]</f>
        <v>4336.54</v>
      </c>
      <c r="R6397">
        <f>Sales_Data[[#This Row],[Gross_Sales]]*Sales_Data[[#This Row],[Discount]]</f>
        <v>433.654</v>
      </c>
      <c r="S6397">
        <f>Sales_Data[[#This Row],[Gross_Sales]]-Sales_Data[[#This Row],[Discount_Amount]]</f>
        <v>3902.886</v>
      </c>
      <c r="T6397">
        <f>Sales_Data[[#This Row],[Net Sales]]-Sales_Data[[#This Row],[Cost]]</f>
        <v>748.8159999999998</v>
      </c>
      <c r="U6397" s="2">
        <f>Sales_Data[[#This Row],[Profit]]/Sales_Data[[#This Row],[Net Sales]]</f>
        <v>0.19186212459190449</v>
      </c>
      <c r="V6397">
        <f>YEAR(Sales_Data[[#This Row],[Order_Date]])</f>
        <v>2025</v>
      </c>
      <c r="W6397" t="str">
        <f>TEXT(Sales_Data[[#This Row],[Order_Date]],"mmm")</f>
        <v>Apr</v>
      </c>
      <c r="X6397">
        <f>MONTH(Sales_Data[[#This Row],[Order_Date]])</f>
        <v>4</v>
      </c>
      <c r="Y6397" t="str">
        <f>"Q"&amp;ROUNDUP(MONTH(Sales_Data[[#This Row],[Order_Date]])/3,0)</f>
        <v>Q2</v>
      </c>
    </row>
    <row r="6398" spans="1:25" x14ac:dyDescent="0.3">
      <c r="A6398" t="s">
        <v>8197</v>
      </c>
      <c r="B6398" s="1">
        <v>45794</v>
      </c>
      <c r="C6398" t="s">
        <v>979</v>
      </c>
      <c r="D6398" t="s">
        <v>266</v>
      </c>
      <c r="E6398" t="s">
        <v>39</v>
      </c>
      <c r="F6398" t="s">
        <v>202</v>
      </c>
      <c r="G6398" t="s">
        <v>75</v>
      </c>
      <c r="H6398" t="s">
        <v>185</v>
      </c>
      <c r="I6398" t="s">
        <v>261</v>
      </c>
      <c r="J6398">
        <v>4</v>
      </c>
      <c r="K6398">
        <v>6126.03</v>
      </c>
      <c r="L6398">
        <v>0</v>
      </c>
      <c r="M6398">
        <v>15210.42</v>
      </c>
      <c r="N6398" t="s">
        <v>70</v>
      </c>
      <c r="O6398" t="s">
        <v>35</v>
      </c>
      <c r="P6398" t="s">
        <v>44</v>
      </c>
      <c r="Q6398">
        <f>Sales_Data[[#This Row],[Quantity]]*Sales_Data[[#This Row],[Unit_Price]]</f>
        <v>24504.12</v>
      </c>
      <c r="R6398">
        <f>Sales_Data[[#This Row],[Gross_Sales]]*Sales_Data[[#This Row],[Discount]]</f>
        <v>0</v>
      </c>
      <c r="S6398">
        <f>Sales_Data[[#This Row],[Gross_Sales]]-Sales_Data[[#This Row],[Discount_Amount]]</f>
        <v>24504.12</v>
      </c>
      <c r="T6398">
        <f>Sales_Data[[#This Row],[Net Sales]]-Sales_Data[[#This Row],[Cost]]</f>
        <v>9293.6999999999989</v>
      </c>
      <c r="U6398" s="2">
        <f>Sales_Data[[#This Row],[Profit]]/Sales_Data[[#This Row],[Net Sales]]</f>
        <v>0.37927091444214278</v>
      </c>
      <c r="V6398">
        <f>YEAR(Sales_Data[[#This Row],[Order_Date]])</f>
        <v>2025</v>
      </c>
      <c r="W6398" t="str">
        <f>TEXT(Sales_Data[[#This Row],[Order_Date]],"mmm")</f>
        <v>May</v>
      </c>
      <c r="X6398">
        <f>MONTH(Sales_Data[[#This Row],[Order_Date]])</f>
        <v>5</v>
      </c>
      <c r="Y6398" t="str">
        <f>"Q"&amp;ROUNDUP(MONTH(Sales_Data[[#This Row],[Order_Date]])/3,0)</f>
        <v>Q2</v>
      </c>
    </row>
    <row r="6399" spans="1:25" x14ac:dyDescent="0.3">
      <c r="A6399" t="s">
        <v>8198</v>
      </c>
      <c r="B6399" s="1">
        <v>45811</v>
      </c>
      <c r="C6399" t="s">
        <v>1840</v>
      </c>
      <c r="D6399" t="s">
        <v>95</v>
      </c>
      <c r="E6399" t="s">
        <v>119</v>
      </c>
      <c r="F6399" t="s">
        <v>146</v>
      </c>
      <c r="G6399" t="s">
        <v>67</v>
      </c>
      <c r="H6399" t="s">
        <v>88</v>
      </c>
      <c r="I6399" t="s">
        <v>89</v>
      </c>
      <c r="J6399">
        <v>5</v>
      </c>
      <c r="K6399">
        <v>6328.98</v>
      </c>
      <c r="L6399">
        <v>0.1</v>
      </c>
      <c r="M6399">
        <v>23943.72</v>
      </c>
      <c r="N6399" t="s">
        <v>83</v>
      </c>
      <c r="O6399" t="s">
        <v>35</v>
      </c>
      <c r="P6399" t="s">
        <v>71</v>
      </c>
      <c r="Q6399">
        <f>Sales_Data[[#This Row],[Quantity]]*Sales_Data[[#This Row],[Unit_Price]]</f>
        <v>31644.899999999998</v>
      </c>
      <c r="R6399">
        <f>Sales_Data[[#This Row],[Gross_Sales]]*Sales_Data[[#This Row],[Discount]]</f>
        <v>3164.49</v>
      </c>
      <c r="S6399">
        <f>Sales_Data[[#This Row],[Gross_Sales]]-Sales_Data[[#This Row],[Discount_Amount]]</f>
        <v>28480.409999999996</v>
      </c>
      <c r="T6399">
        <f>Sales_Data[[#This Row],[Net Sales]]-Sales_Data[[#This Row],[Cost]]</f>
        <v>4536.6899999999951</v>
      </c>
      <c r="U6399" s="2">
        <f>Sales_Data[[#This Row],[Profit]]/Sales_Data[[#This Row],[Net Sales]]</f>
        <v>0.1592915972768649</v>
      </c>
      <c r="V6399">
        <f>YEAR(Sales_Data[[#This Row],[Order_Date]])</f>
        <v>2025</v>
      </c>
      <c r="W6399" t="str">
        <f>TEXT(Sales_Data[[#This Row],[Order_Date]],"mmm")</f>
        <v>Jun</v>
      </c>
      <c r="X6399">
        <f>MONTH(Sales_Data[[#This Row],[Order_Date]])</f>
        <v>6</v>
      </c>
      <c r="Y6399" t="str">
        <f>"Q"&amp;ROUNDUP(MONTH(Sales_Data[[#This Row],[Order_Date]])/3,0)</f>
        <v>Q2</v>
      </c>
    </row>
    <row r="6400" spans="1:25" x14ac:dyDescent="0.3">
      <c r="A6400" t="s">
        <v>8199</v>
      </c>
      <c r="B6400" s="1">
        <v>45866</v>
      </c>
      <c r="C6400" t="s">
        <v>3106</v>
      </c>
      <c r="D6400" t="s">
        <v>209</v>
      </c>
      <c r="E6400" t="s">
        <v>30</v>
      </c>
      <c r="F6400" t="s">
        <v>31</v>
      </c>
      <c r="G6400" t="s">
        <v>21</v>
      </c>
      <c r="H6400" t="s">
        <v>297</v>
      </c>
      <c r="I6400" t="s">
        <v>297</v>
      </c>
      <c r="J6400">
        <v>1</v>
      </c>
      <c r="K6400">
        <v>2062.1</v>
      </c>
      <c r="L6400">
        <v>0.05</v>
      </c>
      <c r="M6400">
        <v>1219.01</v>
      </c>
      <c r="N6400" t="s">
        <v>70</v>
      </c>
      <c r="O6400" t="s">
        <v>53</v>
      </c>
      <c r="P6400" t="s">
        <v>44</v>
      </c>
      <c r="Q6400">
        <f>Sales_Data[[#This Row],[Quantity]]*Sales_Data[[#This Row],[Unit_Price]]</f>
        <v>2062.1</v>
      </c>
      <c r="R6400">
        <f>Sales_Data[[#This Row],[Gross_Sales]]*Sales_Data[[#This Row],[Discount]]</f>
        <v>103.105</v>
      </c>
      <c r="S6400">
        <f>Sales_Data[[#This Row],[Gross_Sales]]-Sales_Data[[#This Row],[Discount_Amount]]</f>
        <v>1958.9949999999999</v>
      </c>
      <c r="T6400">
        <f>Sales_Data[[#This Row],[Net Sales]]-Sales_Data[[#This Row],[Cost]]</f>
        <v>739.9849999999999</v>
      </c>
      <c r="U6400" s="2">
        <f>Sales_Data[[#This Row],[Profit]]/Sales_Data[[#This Row],[Net Sales]]</f>
        <v>0.37773705394858076</v>
      </c>
      <c r="V6400">
        <f>YEAR(Sales_Data[[#This Row],[Order_Date]])</f>
        <v>2025</v>
      </c>
      <c r="W6400" t="str">
        <f>TEXT(Sales_Data[[#This Row],[Order_Date]],"mmm")</f>
        <v>Jul</v>
      </c>
      <c r="X6400">
        <f>MONTH(Sales_Data[[#This Row],[Order_Date]])</f>
        <v>7</v>
      </c>
      <c r="Y6400" t="str">
        <f>"Q"&amp;ROUNDUP(MONTH(Sales_Data[[#This Row],[Order_Date]])/3,0)</f>
        <v>Q3</v>
      </c>
    </row>
    <row r="6401" spans="1:25" x14ac:dyDescent="0.3">
      <c r="A6401" t="s">
        <v>8200</v>
      </c>
      <c r="B6401" s="1">
        <v>45929</v>
      </c>
      <c r="C6401" t="s">
        <v>4715</v>
      </c>
      <c r="D6401" t="s">
        <v>1650</v>
      </c>
      <c r="E6401" t="s">
        <v>19</v>
      </c>
      <c r="F6401" t="s">
        <v>20</v>
      </c>
      <c r="G6401" t="s">
        <v>21</v>
      </c>
      <c r="H6401" t="s">
        <v>297</v>
      </c>
      <c r="I6401" t="s">
        <v>494</v>
      </c>
      <c r="J6401">
        <v>3</v>
      </c>
      <c r="K6401">
        <v>2909.66</v>
      </c>
      <c r="L6401">
        <v>0</v>
      </c>
      <c r="M6401">
        <v>7611.04</v>
      </c>
      <c r="N6401" t="s">
        <v>70</v>
      </c>
      <c r="O6401" t="s">
        <v>35</v>
      </c>
      <c r="P6401" t="s">
        <v>26</v>
      </c>
      <c r="Q6401">
        <f>Sales_Data[[#This Row],[Quantity]]*Sales_Data[[#This Row],[Unit_Price]]</f>
        <v>8728.98</v>
      </c>
      <c r="R6401">
        <f>Sales_Data[[#This Row],[Gross_Sales]]*Sales_Data[[#This Row],[Discount]]</f>
        <v>0</v>
      </c>
      <c r="S6401">
        <f>Sales_Data[[#This Row],[Gross_Sales]]-Sales_Data[[#This Row],[Discount_Amount]]</f>
        <v>8728.98</v>
      </c>
      <c r="T6401">
        <f>Sales_Data[[#This Row],[Net Sales]]-Sales_Data[[#This Row],[Cost]]</f>
        <v>1117.9399999999996</v>
      </c>
      <c r="U6401" s="2">
        <f>Sales_Data[[#This Row],[Profit]]/Sales_Data[[#This Row],[Net Sales]]</f>
        <v>0.12807223753519881</v>
      </c>
      <c r="V6401">
        <f>YEAR(Sales_Data[[#This Row],[Order_Date]])</f>
        <v>2025</v>
      </c>
      <c r="W6401" t="str">
        <f>TEXT(Sales_Data[[#This Row],[Order_Date]],"mmm")</f>
        <v>Sep</v>
      </c>
      <c r="X6401">
        <f>MONTH(Sales_Data[[#This Row],[Order_Date]])</f>
        <v>9</v>
      </c>
      <c r="Y6401" t="str">
        <f>"Q"&amp;ROUNDUP(MONTH(Sales_Data[[#This Row],[Order_Date]])/3,0)</f>
        <v>Q3</v>
      </c>
    </row>
    <row r="6402" spans="1:25" x14ac:dyDescent="0.3">
      <c r="A6402" t="s">
        <v>8201</v>
      </c>
      <c r="B6402" s="1">
        <v>45800</v>
      </c>
      <c r="C6402" t="s">
        <v>5354</v>
      </c>
      <c r="D6402" t="s">
        <v>436</v>
      </c>
      <c r="E6402" t="s">
        <v>19</v>
      </c>
      <c r="F6402" t="s">
        <v>113</v>
      </c>
      <c r="G6402" t="s">
        <v>21</v>
      </c>
      <c r="H6402" t="s">
        <v>230</v>
      </c>
      <c r="I6402" t="s">
        <v>328</v>
      </c>
      <c r="J6402">
        <v>2</v>
      </c>
      <c r="K6402">
        <v>14822.65</v>
      </c>
      <c r="L6402">
        <v>0.05</v>
      </c>
      <c r="M6402">
        <v>21564.84</v>
      </c>
      <c r="N6402" t="s">
        <v>24</v>
      </c>
      <c r="O6402" t="s">
        <v>35</v>
      </c>
      <c r="P6402" t="s">
        <v>26</v>
      </c>
      <c r="Q6402">
        <f>Sales_Data[[#This Row],[Quantity]]*Sales_Data[[#This Row],[Unit_Price]]</f>
        <v>29645.3</v>
      </c>
      <c r="R6402">
        <f>Sales_Data[[#This Row],[Gross_Sales]]*Sales_Data[[#This Row],[Discount]]</f>
        <v>1482.2650000000001</v>
      </c>
      <c r="S6402">
        <f>Sales_Data[[#This Row],[Gross_Sales]]-Sales_Data[[#This Row],[Discount_Amount]]</f>
        <v>28163.035</v>
      </c>
      <c r="T6402">
        <f>Sales_Data[[#This Row],[Net Sales]]-Sales_Data[[#This Row],[Cost]]</f>
        <v>6598.1949999999997</v>
      </c>
      <c r="U6402" s="2">
        <f>Sales_Data[[#This Row],[Profit]]/Sales_Data[[#This Row],[Net Sales]]</f>
        <v>0.2342856513866492</v>
      </c>
      <c r="V6402">
        <f>YEAR(Sales_Data[[#This Row],[Order_Date]])</f>
        <v>2025</v>
      </c>
      <c r="W6402" t="str">
        <f>TEXT(Sales_Data[[#This Row],[Order_Date]],"mmm")</f>
        <v>May</v>
      </c>
      <c r="X6402">
        <f>MONTH(Sales_Data[[#This Row],[Order_Date]])</f>
        <v>5</v>
      </c>
      <c r="Y6402" t="str">
        <f>"Q"&amp;ROUNDUP(MONTH(Sales_Data[[#This Row],[Order_Date]])/3,0)</f>
        <v>Q2</v>
      </c>
    </row>
    <row r="6403" spans="1:25" x14ac:dyDescent="0.3">
      <c r="A6403" t="s">
        <v>8202</v>
      </c>
      <c r="B6403" s="1">
        <v>45756</v>
      </c>
      <c r="C6403" t="s">
        <v>2646</v>
      </c>
      <c r="D6403" t="s">
        <v>224</v>
      </c>
      <c r="E6403" t="s">
        <v>19</v>
      </c>
      <c r="F6403" t="s">
        <v>81</v>
      </c>
      <c r="G6403" t="s">
        <v>41</v>
      </c>
      <c r="H6403" t="s">
        <v>171</v>
      </c>
      <c r="I6403" t="s">
        <v>172</v>
      </c>
      <c r="J6403">
        <v>1</v>
      </c>
      <c r="K6403">
        <v>16992.25</v>
      </c>
      <c r="L6403">
        <v>0.05</v>
      </c>
      <c r="M6403">
        <v>11553.72</v>
      </c>
      <c r="N6403" t="s">
        <v>24</v>
      </c>
      <c r="O6403" t="s">
        <v>35</v>
      </c>
      <c r="P6403" t="s">
        <v>44</v>
      </c>
      <c r="Q6403">
        <f>Sales_Data[[#This Row],[Quantity]]*Sales_Data[[#This Row],[Unit_Price]]</f>
        <v>16992.25</v>
      </c>
      <c r="R6403">
        <f>Sales_Data[[#This Row],[Gross_Sales]]*Sales_Data[[#This Row],[Discount]]</f>
        <v>849.61250000000007</v>
      </c>
      <c r="S6403">
        <f>Sales_Data[[#This Row],[Gross_Sales]]-Sales_Data[[#This Row],[Discount_Amount]]</f>
        <v>16142.637500000001</v>
      </c>
      <c r="T6403">
        <f>Sales_Data[[#This Row],[Net Sales]]-Sales_Data[[#This Row],[Cost]]</f>
        <v>4588.9175000000014</v>
      </c>
      <c r="U6403" s="2">
        <f>Sales_Data[[#This Row],[Profit]]/Sales_Data[[#This Row],[Net Sales]]</f>
        <v>0.28427309353877278</v>
      </c>
      <c r="V6403">
        <f>YEAR(Sales_Data[[#This Row],[Order_Date]])</f>
        <v>2025</v>
      </c>
      <c r="W6403" t="str">
        <f>TEXT(Sales_Data[[#This Row],[Order_Date]],"mmm")</f>
        <v>Apr</v>
      </c>
      <c r="X6403">
        <f>MONTH(Sales_Data[[#This Row],[Order_Date]])</f>
        <v>4</v>
      </c>
      <c r="Y6403" t="str">
        <f>"Q"&amp;ROUNDUP(MONTH(Sales_Data[[#This Row],[Order_Date]])/3,0)</f>
        <v>Q2</v>
      </c>
    </row>
    <row r="6404" spans="1:25" x14ac:dyDescent="0.3">
      <c r="A6404" t="s">
        <v>8203</v>
      </c>
      <c r="B6404" s="1">
        <v>45965</v>
      </c>
      <c r="C6404" t="s">
        <v>4775</v>
      </c>
      <c r="D6404" t="s">
        <v>1026</v>
      </c>
      <c r="E6404" t="s">
        <v>48</v>
      </c>
      <c r="F6404" t="s">
        <v>49</v>
      </c>
      <c r="G6404" t="s">
        <v>32</v>
      </c>
      <c r="H6404" t="s">
        <v>50</v>
      </c>
      <c r="I6404" t="s">
        <v>51</v>
      </c>
      <c r="J6404">
        <v>1</v>
      </c>
      <c r="K6404">
        <v>26155.33</v>
      </c>
      <c r="L6404">
        <v>0</v>
      </c>
      <c r="M6404">
        <v>20344.73</v>
      </c>
      <c r="N6404" t="s">
        <v>24</v>
      </c>
      <c r="O6404" t="s">
        <v>35</v>
      </c>
      <c r="P6404" t="s">
        <v>71</v>
      </c>
      <c r="Q6404">
        <f>Sales_Data[[#This Row],[Quantity]]*Sales_Data[[#This Row],[Unit_Price]]</f>
        <v>26155.33</v>
      </c>
      <c r="R6404">
        <f>Sales_Data[[#This Row],[Gross_Sales]]*Sales_Data[[#This Row],[Discount]]</f>
        <v>0</v>
      </c>
      <c r="S6404">
        <f>Sales_Data[[#This Row],[Gross_Sales]]-Sales_Data[[#This Row],[Discount_Amount]]</f>
        <v>26155.33</v>
      </c>
      <c r="T6404">
        <f>Sales_Data[[#This Row],[Net Sales]]-Sales_Data[[#This Row],[Cost]]</f>
        <v>5810.6000000000022</v>
      </c>
      <c r="U6404" s="2">
        <f>Sales_Data[[#This Row],[Profit]]/Sales_Data[[#This Row],[Net Sales]]</f>
        <v>0.22215739583480698</v>
      </c>
      <c r="V6404">
        <f>YEAR(Sales_Data[[#This Row],[Order_Date]])</f>
        <v>2025</v>
      </c>
      <c r="W6404" t="str">
        <f>TEXT(Sales_Data[[#This Row],[Order_Date]],"mmm")</f>
        <v>Nov</v>
      </c>
      <c r="X6404">
        <f>MONTH(Sales_Data[[#This Row],[Order_Date]])</f>
        <v>11</v>
      </c>
      <c r="Y6404" t="str">
        <f>"Q"&amp;ROUNDUP(MONTH(Sales_Data[[#This Row],[Order_Date]])/3,0)</f>
        <v>Q4</v>
      </c>
    </row>
    <row r="6405" spans="1:25" x14ac:dyDescent="0.3">
      <c r="A6405" t="s">
        <v>8204</v>
      </c>
      <c r="B6405" s="1">
        <v>45726</v>
      </c>
      <c r="C6405" t="s">
        <v>2776</v>
      </c>
      <c r="D6405" t="s">
        <v>74</v>
      </c>
      <c r="E6405" t="s">
        <v>48</v>
      </c>
      <c r="F6405" t="s">
        <v>126</v>
      </c>
      <c r="G6405" t="s">
        <v>32</v>
      </c>
      <c r="H6405" t="s">
        <v>33</v>
      </c>
      <c r="I6405" t="s">
        <v>161</v>
      </c>
      <c r="J6405">
        <v>1</v>
      </c>
      <c r="K6405">
        <v>47768.78</v>
      </c>
      <c r="L6405">
        <v>0</v>
      </c>
      <c r="M6405">
        <v>31461.41</v>
      </c>
      <c r="N6405" t="s">
        <v>109</v>
      </c>
      <c r="O6405" t="s">
        <v>53</v>
      </c>
      <c r="P6405" t="s">
        <v>71</v>
      </c>
      <c r="Q6405">
        <f>Sales_Data[[#This Row],[Quantity]]*Sales_Data[[#This Row],[Unit_Price]]</f>
        <v>47768.78</v>
      </c>
      <c r="R6405">
        <f>Sales_Data[[#This Row],[Gross_Sales]]*Sales_Data[[#This Row],[Discount]]</f>
        <v>0</v>
      </c>
      <c r="S6405">
        <f>Sales_Data[[#This Row],[Gross_Sales]]-Sales_Data[[#This Row],[Discount_Amount]]</f>
        <v>47768.78</v>
      </c>
      <c r="T6405">
        <f>Sales_Data[[#This Row],[Net Sales]]-Sales_Data[[#This Row],[Cost]]</f>
        <v>16307.369999999999</v>
      </c>
      <c r="U6405" s="2">
        <f>Sales_Data[[#This Row],[Profit]]/Sales_Data[[#This Row],[Net Sales]]</f>
        <v>0.34138133735046194</v>
      </c>
      <c r="V6405">
        <f>YEAR(Sales_Data[[#This Row],[Order_Date]])</f>
        <v>2025</v>
      </c>
      <c r="W6405" t="str">
        <f>TEXT(Sales_Data[[#This Row],[Order_Date]],"mmm")</f>
        <v>Mar</v>
      </c>
      <c r="X6405">
        <f>MONTH(Sales_Data[[#This Row],[Order_Date]])</f>
        <v>3</v>
      </c>
      <c r="Y6405" t="str">
        <f>"Q"&amp;ROUNDUP(MONTH(Sales_Data[[#This Row],[Order_Date]])/3,0)</f>
        <v>Q1</v>
      </c>
    </row>
    <row r="6406" spans="1:25" x14ac:dyDescent="0.3">
      <c r="A6406" t="s">
        <v>8205</v>
      </c>
      <c r="B6406" s="1">
        <v>45904</v>
      </c>
      <c r="C6406" t="s">
        <v>1328</v>
      </c>
      <c r="D6406" t="s">
        <v>404</v>
      </c>
      <c r="E6406" t="s">
        <v>39</v>
      </c>
      <c r="F6406" t="s">
        <v>96</v>
      </c>
      <c r="G6406" t="s">
        <v>41</v>
      </c>
      <c r="H6406" t="s">
        <v>147</v>
      </c>
      <c r="I6406" t="s">
        <v>148</v>
      </c>
      <c r="J6406">
        <v>2</v>
      </c>
      <c r="K6406">
        <v>3111.04</v>
      </c>
      <c r="L6406">
        <v>0.2</v>
      </c>
      <c r="M6406">
        <v>3703.8</v>
      </c>
      <c r="N6406" t="s">
        <v>83</v>
      </c>
      <c r="O6406" t="s">
        <v>35</v>
      </c>
      <c r="P6406" t="s">
        <v>44</v>
      </c>
      <c r="Q6406">
        <f>Sales_Data[[#This Row],[Quantity]]*Sales_Data[[#This Row],[Unit_Price]]</f>
        <v>6222.08</v>
      </c>
      <c r="R6406">
        <f>Sales_Data[[#This Row],[Gross_Sales]]*Sales_Data[[#This Row],[Discount]]</f>
        <v>1244.4160000000002</v>
      </c>
      <c r="S6406">
        <f>Sales_Data[[#This Row],[Gross_Sales]]-Sales_Data[[#This Row],[Discount_Amount]]</f>
        <v>4977.6639999999998</v>
      </c>
      <c r="T6406">
        <f>Sales_Data[[#This Row],[Net Sales]]-Sales_Data[[#This Row],[Cost]]</f>
        <v>1273.8639999999996</v>
      </c>
      <c r="U6406" s="2">
        <f>Sales_Data[[#This Row],[Profit]]/Sales_Data[[#This Row],[Net Sales]]</f>
        <v>0.25591602808064179</v>
      </c>
      <c r="V6406">
        <f>YEAR(Sales_Data[[#This Row],[Order_Date]])</f>
        <v>2025</v>
      </c>
      <c r="W6406" t="str">
        <f>TEXT(Sales_Data[[#This Row],[Order_Date]],"mmm")</f>
        <v>Sep</v>
      </c>
      <c r="X6406">
        <f>MONTH(Sales_Data[[#This Row],[Order_Date]])</f>
        <v>9</v>
      </c>
      <c r="Y6406" t="str">
        <f>"Q"&amp;ROUNDUP(MONTH(Sales_Data[[#This Row],[Order_Date]])/3,0)</f>
        <v>Q3</v>
      </c>
    </row>
    <row r="6407" spans="1:25" x14ac:dyDescent="0.3">
      <c r="A6407" t="s">
        <v>8206</v>
      </c>
      <c r="B6407" s="1">
        <v>45918</v>
      </c>
      <c r="C6407" t="s">
        <v>1561</v>
      </c>
      <c r="D6407" t="s">
        <v>18</v>
      </c>
      <c r="E6407" t="s">
        <v>48</v>
      </c>
      <c r="F6407" t="s">
        <v>49</v>
      </c>
      <c r="G6407" t="s">
        <v>32</v>
      </c>
      <c r="H6407" t="s">
        <v>50</v>
      </c>
      <c r="I6407" t="s">
        <v>58</v>
      </c>
      <c r="J6407">
        <v>2</v>
      </c>
      <c r="K6407">
        <v>33393.949999999997</v>
      </c>
      <c r="L6407">
        <v>0.15</v>
      </c>
      <c r="M6407">
        <v>45363.94</v>
      </c>
      <c r="N6407" t="s">
        <v>24</v>
      </c>
      <c r="O6407" t="s">
        <v>25</v>
      </c>
      <c r="P6407" t="s">
        <v>44</v>
      </c>
      <c r="Q6407">
        <f>Sales_Data[[#This Row],[Quantity]]*Sales_Data[[#This Row],[Unit_Price]]</f>
        <v>66787.899999999994</v>
      </c>
      <c r="R6407">
        <f>Sales_Data[[#This Row],[Gross_Sales]]*Sales_Data[[#This Row],[Discount]]</f>
        <v>10018.184999999999</v>
      </c>
      <c r="S6407">
        <f>Sales_Data[[#This Row],[Gross_Sales]]-Sales_Data[[#This Row],[Discount_Amount]]</f>
        <v>56769.714999999997</v>
      </c>
      <c r="T6407">
        <f>Sales_Data[[#This Row],[Net Sales]]-Sales_Data[[#This Row],[Cost]]</f>
        <v>11405.774999999994</v>
      </c>
      <c r="U6407" s="2">
        <f>Sales_Data[[#This Row],[Profit]]/Sales_Data[[#This Row],[Net Sales]]</f>
        <v>0.20091302202239336</v>
      </c>
      <c r="V6407">
        <f>YEAR(Sales_Data[[#This Row],[Order_Date]])</f>
        <v>2025</v>
      </c>
      <c r="W6407" t="str">
        <f>TEXT(Sales_Data[[#This Row],[Order_Date]],"mmm")</f>
        <v>Sep</v>
      </c>
      <c r="X6407">
        <f>MONTH(Sales_Data[[#This Row],[Order_Date]])</f>
        <v>9</v>
      </c>
      <c r="Y6407" t="str">
        <f>"Q"&amp;ROUNDUP(MONTH(Sales_Data[[#This Row],[Order_Date]])/3,0)</f>
        <v>Q3</v>
      </c>
    </row>
    <row r="6408" spans="1:25" x14ac:dyDescent="0.3">
      <c r="A6408" t="s">
        <v>8207</v>
      </c>
      <c r="B6408" s="1">
        <v>45933</v>
      </c>
      <c r="C6408" t="s">
        <v>6034</v>
      </c>
      <c r="D6408" t="s">
        <v>662</v>
      </c>
      <c r="E6408" t="s">
        <v>48</v>
      </c>
      <c r="F6408" t="s">
        <v>132</v>
      </c>
      <c r="G6408" t="s">
        <v>41</v>
      </c>
      <c r="H6408" t="s">
        <v>42</v>
      </c>
      <c r="I6408" t="s">
        <v>82</v>
      </c>
      <c r="J6408">
        <v>4</v>
      </c>
      <c r="K6408">
        <v>54616.25</v>
      </c>
      <c r="L6408">
        <v>0</v>
      </c>
      <c r="M6408">
        <v>172620.83</v>
      </c>
      <c r="N6408" t="s">
        <v>24</v>
      </c>
      <c r="O6408" t="s">
        <v>35</v>
      </c>
      <c r="P6408" t="s">
        <v>71</v>
      </c>
      <c r="Q6408">
        <f>Sales_Data[[#This Row],[Quantity]]*Sales_Data[[#This Row],[Unit_Price]]</f>
        <v>218465</v>
      </c>
      <c r="R6408">
        <f>Sales_Data[[#This Row],[Gross_Sales]]*Sales_Data[[#This Row],[Discount]]</f>
        <v>0</v>
      </c>
      <c r="S6408">
        <f>Sales_Data[[#This Row],[Gross_Sales]]-Sales_Data[[#This Row],[Discount_Amount]]</f>
        <v>218465</v>
      </c>
      <c r="T6408">
        <f>Sales_Data[[#This Row],[Net Sales]]-Sales_Data[[#This Row],[Cost]]</f>
        <v>45844.170000000013</v>
      </c>
      <c r="U6408" s="2">
        <f>Sales_Data[[#This Row],[Profit]]/Sales_Data[[#This Row],[Net Sales]]</f>
        <v>0.20984674890714766</v>
      </c>
      <c r="V6408">
        <f>YEAR(Sales_Data[[#This Row],[Order_Date]])</f>
        <v>2025</v>
      </c>
      <c r="W6408" t="str">
        <f>TEXT(Sales_Data[[#This Row],[Order_Date]],"mmm")</f>
        <v>Oct</v>
      </c>
      <c r="X6408">
        <f>MONTH(Sales_Data[[#This Row],[Order_Date]])</f>
        <v>10</v>
      </c>
      <c r="Y6408" t="str">
        <f>"Q"&amp;ROUNDUP(MONTH(Sales_Data[[#This Row],[Order_Date]])/3,0)</f>
        <v>Q4</v>
      </c>
    </row>
    <row r="6409" spans="1:25" x14ac:dyDescent="0.3">
      <c r="A6409" t="s">
        <v>8208</v>
      </c>
      <c r="B6409" s="1">
        <v>45736</v>
      </c>
      <c r="C6409" t="s">
        <v>1631</v>
      </c>
      <c r="D6409" t="s">
        <v>460</v>
      </c>
      <c r="E6409" t="s">
        <v>48</v>
      </c>
      <c r="F6409" t="s">
        <v>49</v>
      </c>
      <c r="G6409" t="s">
        <v>32</v>
      </c>
      <c r="H6409" t="s">
        <v>50</v>
      </c>
      <c r="I6409" t="s">
        <v>51</v>
      </c>
      <c r="J6409">
        <v>3</v>
      </c>
      <c r="K6409">
        <v>6797.45</v>
      </c>
      <c r="L6409">
        <v>0.1</v>
      </c>
      <c r="M6409">
        <v>15709.86</v>
      </c>
      <c r="N6409" t="s">
        <v>109</v>
      </c>
      <c r="O6409" t="s">
        <v>35</v>
      </c>
      <c r="P6409" t="s">
        <v>44</v>
      </c>
      <c r="Q6409">
        <f>Sales_Data[[#This Row],[Quantity]]*Sales_Data[[#This Row],[Unit_Price]]</f>
        <v>20392.349999999999</v>
      </c>
      <c r="R6409">
        <f>Sales_Data[[#This Row],[Gross_Sales]]*Sales_Data[[#This Row],[Discount]]</f>
        <v>2039.2349999999999</v>
      </c>
      <c r="S6409">
        <f>Sales_Data[[#This Row],[Gross_Sales]]-Sales_Data[[#This Row],[Discount_Amount]]</f>
        <v>18353.114999999998</v>
      </c>
      <c r="T6409">
        <f>Sales_Data[[#This Row],[Net Sales]]-Sales_Data[[#This Row],[Cost]]</f>
        <v>2643.2549999999974</v>
      </c>
      <c r="U6409" s="2">
        <f>Sales_Data[[#This Row],[Profit]]/Sales_Data[[#This Row],[Net Sales]]</f>
        <v>0.14402214555948664</v>
      </c>
      <c r="V6409">
        <f>YEAR(Sales_Data[[#This Row],[Order_Date]])</f>
        <v>2025</v>
      </c>
      <c r="W6409" t="str">
        <f>TEXT(Sales_Data[[#This Row],[Order_Date]],"mmm")</f>
        <v>Mar</v>
      </c>
      <c r="X6409">
        <f>MONTH(Sales_Data[[#This Row],[Order_Date]])</f>
        <v>3</v>
      </c>
      <c r="Y6409" t="str">
        <f>"Q"&amp;ROUNDUP(MONTH(Sales_Data[[#This Row],[Order_Date]])/3,0)</f>
        <v>Q1</v>
      </c>
    </row>
    <row r="6410" spans="1:25" x14ac:dyDescent="0.3">
      <c r="A6410" t="s">
        <v>8209</v>
      </c>
      <c r="B6410" s="1">
        <v>45803</v>
      </c>
      <c r="C6410" t="s">
        <v>4423</v>
      </c>
      <c r="D6410" t="s">
        <v>553</v>
      </c>
      <c r="E6410" t="s">
        <v>48</v>
      </c>
      <c r="F6410" t="s">
        <v>164</v>
      </c>
      <c r="G6410" t="s">
        <v>41</v>
      </c>
      <c r="H6410" t="s">
        <v>171</v>
      </c>
      <c r="I6410" t="s">
        <v>191</v>
      </c>
      <c r="J6410">
        <v>3</v>
      </c>
      <c r="K6410">
        <v>35176.29</v>
      </c>
      <c r="L6410">
        <v>0.05</v>
      </c>
      <c r="M6410">
        <v>69568.78</v>
      </c>
      <c r="N6410" t="s">
        <v>52</v>
      </c>
      <c r="O6410" t="s">
        <v>35</v>
      </c>
      <c r="P6410" t="s">
        <v>71</v>
      </c>
      <c r="Q6410">
        <f>Sales_Data[[#This Row],[Quantity]]*Sales_Data[[#This Row],[Unit_Price]]</f>
        <v>105528.87</v>
      </c>
      <c r="R6410">
        <f>Sales_Data[[#This Row],[Gross_Sales]]*Sales_Data[[#This Row],[Discount]]</f>
        <v>5276.4435000000003</v>
      </c>
      <c r="S6410">
        <f>Sales_Data[[#This Row],[Gross_Sales]]-Sales_Data[[#This Row],[Discount_Amount]]</f>
        <v>100252.4265</v>
      </c>
      <c r="T6410">
        <f>Sales_Data[[#This Row],[Net Sales]]-Sales_Data[[#This Row],[Cost]]</f>
        <v>30683.646500000003</v>
      </c>
      <c r="U6410" s="2">
        <f>Sales_Data[[#This Row],[Profit]]/Sales_Data[[#This Row],[Net Sales]]</f>
        <v>0.30606387866332596</v>
      </c>
      <c r="V6410">
        <f>YEAR(Sales_Data[[#This Row],[Order_Date]])</f>
        <v>2025</v>
      </c>
      <c r="W6410" t="str">
        <f>TEXT(Sales_Data[[#This Row],[Order_Date]],"mmm")</f>
        <v>May</v>
      </c>
      <c r="X6410">
        <f>MONTH(Sales_Data[[#This Row],[Order_Date]])</f>
        <v>5</v>
      </c>
      <c r="Y6410" t="str">
        <f>"Q"&amp;ROUNDUP(MONTH(Sales_Data[[#This Row],[Order_Date]])/3,0)</f>
        <v>Q2</v>
      </c>
    </row>
    <row r="6411" spans="1:25" x14ac:dyDescent="0.3">
      <c r="A6411" t="s">
        <v>8210</v>
      </c>
      <c r="B6411" s="1">
        <v>45768</v>
      </c>
      <c r="C6411" t="s">
        <v>999</v>
      </c>
      <c r="D6411" t="s">
        <v>430</v>
      </c>
      <c r="E6411" t="s">
        <v>48</v>
      </c>
      <c r="F6411" t="s">
        <v>49</v>
      </c>
      <c r="G6411" t="s">
        <v>67</v>
      </c>
      <c r="H6411" t="s">
        <v>68</v>
      </c>
      <c r="I6411" t="s">
        <v>69</v>
      </c>
      <c r="J6411">
        <v>3</v>
      </c>
      <c r="K6411">
        <v>15128.39</v>
      </c>
      <c r="L6411">
        <v>0.05</v>
      </c>
      <c r="M6411">
        <v>27522.42</v>
      </c>
      <c r="N6411" t="s">
        <v>83</v>
      </c>
      <c r="O6411" t="s">
        <v>35</v>
      </c>
      <c r="P6411" t="s">
        <v>44</v>
      </c>
      <c r="Q6411">
        <f>Sales_Data[[#This Row],[Quantity]]*Sales_Data[[#This Row],[Unit_Price]]</f>
        <v>45385.17</v>
      </c>
      <c r="R6411">
        <f>Sales_Data[[#This Row],[Gross_Sales]]*Sales_Data[[#This Row],[Discount]]</f>
        <v>2269.2584999999999</v>
      </c>
      <c r="S6411">
        <f>Sales_Data[[#This Row],[Gross_Sales]]-Sales_Data[[#This Row],[Discount_Amount]]</f>
        <v>43115.911500000002</v>
      </c>
      <c r="T6411">
        <f>Sales_Data[[#This Row],[Net Sales]]-Sales_Data[[#This Row],[Cost]]</f>
        <v>15593.491500000004</v>
      </c>
      <c r="U6411" s="2">
        <f>Sales_Data[[#This Row],[Profit]]/Sales_Data[[#This Row],[Net Sales]]</f>
        <v>0.36166442868777116</v>
      </c>
      <c r="V6411">
        <f>YEAR(Sales_Data[[#This Row],[Order_Date]])</f>
        <v>2025</v>
      </c>
      <c r="W6411" t="str">
        <f>TEXT(Sales_Data[[#This Row],[Order_Date]],"mmm")</f>
        <v>Apr</v>
      </c>
      <c r="X6411">
        <f>MONTH(Sales_Data[[#This Row],[Order_Date]])</f>
        <v>4</v>
      </c>
      <c r="Y6411" t="str">
        <f>"Q"&amp;ROUNDUP(MONTH(Sales_Data[[#This Row],[Order_Date]])/3,0)</f>
        <v>Q2</v>
      </c>
    </row>
    <row r="6412" spans="1:25" x14ac:dyDescent="0.3">
      <c r="A6412" t="s">
        <v>8211</v>
      </c>
      <c r="B6412" s="1">
        <v>45915</v>
      </c>
      <c r="C6412" t="s">
        <v>1466</v>
      </c>
      <c r="D6412" t="s">
        <v>1650</v>
      </c>
      <c r="E6412" t="s">
        <v>39</v>
      </c>
      <c r="F6412" t="s">
        <v>202</v>
      </c>
      <c r="G6412" t="s">
        <v>67</v>
      </c>
      <c r="H6412" t="s">
        <v>133</v>
      </c>
      <c r="I6412" t="s">
        <v>138</v>
      </c>
      <c r="J6412">
        <v>3</v>
      </c>
      <c r="K6412">
        <v>2642.72</v>
      </c>
      <c r="L6412">
        <v>0.05</v>
      </c>
      <c r="M6412">
        <v>5399.18</v>
      </c>
      <c r="N6412" t="s">
        <v>83</v>
      </c>
      <c r="O6412" t="s">
        <v>35</v>
      </c>
      <c r="P6412" t="s">
        <v>44</v>
      </c>
      <c r="Q6412">
        <f>Sales_Data[[#This Row],[Quantity]]*Sales_Data[[#This Row],[Unit_Price]]</f>
        <v>7928.16</v>
      </c>
      <c r="R6412">
        <f>Sales_Data[[#This Row],[Gross_Sales]]*Sales_Data[[#This Row],[Discount]]</f>
        <v>396.40800000000002</v>
      </c>
      <c r="S6412">
        <f>Sales_Data[[#This Row],[Gross_Sales]]-Sales_Data[[#This Row],[Discount_Amount]]</f>
        <v>7531.7519999999995</v>
      </c>
      <c r="T6412">
        <f>Sales_Data[[#This Row],[Net Sales]]-Sales_Data[[#This Row],[Cost]]</f>
        <v>2132.5719999999992</v>
      </c>
      <c r="U6412" s="2">
        <f>Sales_Data[[#This Row],[Profit]]/Sales_Data[[#This Row],[Net Sales]]</f>
        <v>0.28314421398898948</v>
      </c>
      <c r="V6412">
        <f>YEAR(Sales_Data[[#This Row],[Order_Date]])</f>
        <v>2025</v>
      </c>
      <c r="W6412" t="str">
        <f>TEXT(Sales_Data[[#This Row],[Order_Date]],"mmm")</f>
        <v>Sep</v>
      </c>
      <c r="X6412">
        <f>MONTH(Sales_Data[[#This Row],[Order_Date]])</f>
        <v>9</v>
      </c>
      <c r="Y6412" t="str">
        <f>"Q"&amp;ROUNDUP(MONTH(Sales_Data[[#This Row],[Order_Date]])/3,0)</f>
        <v>Q3</v>
      </c>
    </row>
    <row r="6413" spans="1:25" x14ac:dyDescent="0.3">
      <c r="A6413" t="s">
        <v>8212</v>
      </c>
      <c r="B6413" s="1">
        <v>45750</v>
      </c>
      <c r="C6413" t="s">
        <v>6192</v>
      </c>
      <c r="D6413" t="s">
        <v>384</v>
      </c>
      <c r="E6413" t="s">
        <v>19</v>
      </c>
      <c r="F6413" t="s">
        <v>113</v>
      </c>
      <c r="G6413" t="s">
        <v>75</v>
      </c>
      <c r="H6413" t="s">
        <v>256</v>
      </c>
      <c r="I6413" t="s">
        <v>334</v>
      </c>
      <c r="J6413">
        <v>1</v>
      </c>
      <c r="K6413">
        <v>11848.62</v>
      </c>
      <c r="L6413">
        <v>0</v>
      </c>
      <c r="M6413">
        <v>7755.26</v>
      </c>
      <c r="N6413" t="s">
        <v>52</v>
      </c>
      <c r="O6413" t="s">
        <v>35</v>
      </c>
      <c r="P6413" t="s">
        <v>71</v>
      </c>
      <c r="Q6413">
        <f>Sales_Data[[#This Row],[Quantity]]*Sales_Data[[#This Row],[Unit_Price]]</f>
        <v>11848.62</v>
      </c>
      <c r="R6413">
        <f>Sales_Data[[#This Row],[Gross_Sales]]*Sales_Data[[#This Row],[Discount]]</f>
        <v>0</v>
      </c>
      <c r="S6413">
        <f>Sales_Data[[#This Row],[Gross_Sales]]-Sales_Data[[#This Row],[Discount_Amount]]</f>
        <v>11848.62</v>
      </c>
      <c r="T6413">
        <f>Sales_Data[[#This Row],[Net Sales]]-Sales_Data[[#This Row],[Cost]]</f>
        <v>4093.3600000000006</v>
      </c>
      <c r="U6413" s="2">
        <f>Sales_Data[[#This Row],[Profit]]/Sales_Data[[#This Row],[Net Sales]]</f>
        <v>0.3454714557475892</v>
      </c>
      <c r="V6413">
        <f>YEAR(Sales_Data[[#This Row],[Order_Date]])</f>
        <v>2025</v>
      </c>
      <c r="W6413" t="str">
        <f>TEXT(Sales_Data[[#This Row],[Order_Date]],"mmm")</f>
        <v>Apr</v>
      </c>
      <c r="X6413">
        <f>MONTH(Sales_Data[[#This Row],[Order_Date]])</f>
        <v>4</v>
      </c>
      <c r="Y6413" t="str">
        <f>"Q"&amp;ROUNDUP(MONTH(Sales_Data[[#This Row],[Order_Date]])/3,0)</f>
        <v>Q2</v>
      </c>
    </row>
    <row r="6414" spans="1:25" x14ac:dyDescent="0.3">
      <c r="A6414" t="s">
        <v>8213</v>
      </c>
      <c r="B6414" s="1">
        <v>45670</v>
      </c>
      <c r="C6414" t="s">
        <v>1279</v>
      </c>
      <c r="D6414" t="s">
        <v>513</v>
      </c>
      <c r="E6414" t="s">
        <v>39</v>
      </c>
      <c r="F6414" t="s">
        <v>202</v>
      </c>
      <c r="G6414" t="s">
        <v>75</v>
      </c>
      <c r="H6414" t="s">
        <v>114</v>
      </c>
      <c r="I6414" t="s">
        <v>206</v>
      </c>
      <c r="J6414">
        <v>1</v>
      </c>
      <c r="K6414">
        <v>579.71</v>
      </c>
      <c r="L6414">
        <v>0.05</v>
      </c>
      <c r="M6414">
        <v>469.35</v>
      </c>
      <c r="N6414" t="s">
        <v>52</v>
      </c>
      <c r="O6414" t="s">
        <v>53</v>
      </c>
      <c r="P6414" t="s">
        <v>71</v>
      </c>
      <c r="Q6414">
        <f>Sales_Data[[#This Row],[Quantity]]*Sales_Data[[#This Row],[Unit_Price]]</f>
        <v>579.71</v>
      </c>
      <c r="R6414">
        <f>Sales_Data[[#This Row],[Gross_Sales]]*Sales_Data[[#This Row],[Discount]]</f>
        <v>28.985500000000002</v>
      </c>
      <c r="S6414">
        <f>Sales_Data[[#This Row],[Gross_Sales]]-Sales_Data[[#This Row],[Discount_Amount]]</f>
        <v>550.72450000000003</v>
      </c>
      <c r="T6414">
        <f>Sales_Data[[#This Row],[Net Sales]]-Sales_Data[[#This Row],[Cost]]</f>
        <v>81.374500000000012</v>
      </c>
      <c r="U6414" s="2">
        <f>Sales_Data[[#This Row],[Profit]]/Sales_Data[[#This Row],[Net Sales]]</f>
        <v>0.14775899746606516</v>
      </c>
      <c r="V6414">
        <f>YEAR(Sales_Data[[#This Row],[Order_Date]])</f>
        <v>2025</v>
      </c>
      <c r="W6414" t="str">
        <f>TEXT(Sales_Data[[#This Row],[Order_Date]],"mmm")</f>
        <v>Jan</v>
      </c>
      <c r="X6414">
        <f>MONTH(Sales_Data[[#This Row],[Order_Date]])</f>
        <v>1</v>
      </c>
      <c r="Y6414" t="str">
        <f>"Q"&amp;ROUNDUP(MONTH(Sales_Data[[#This Row],[Order_Date]])/3,0)</f>
        <v>Q1</v>
      </c>
    </row>
    <row r="6415" spans="1:25" x14ac:dyDescent="0.3">
      <c r="A6415" t="s">
        <v>8214</v>
      </c>
      <c r="B6415" s="1">
        <v>45917</v>
      </c>
      <c r="C6415" t="s">
        <v>1423</v>
      </c>
      <c r="D6415" t="s">
        <v>522</v>
      </c>
      <c r="E6415" t="s">
        <v>39</v>
      </c>
      <c r="F6415" t="s">
        <v>96</v>
      </c>
      <c r="G6415" t="s">
        <v>75</v>
      </c>
      <c r="H6415" t="s">
        <v>114</v>
      </c>
      <c r="I6415" t="s">
        <v>206</v>
      </c>
      <c r="J6415">
        <v>2</v>
      </c>
      <c r="K6415">
        <v>4319.25</v>
      </c>
      <c r="L6415">
        <v>0</v>
      </c>
      <c r="M6415">
        <v>7559.94</v>
      </c>
      <c r="N6415" t="s">
        <v>70</v>
      </c>
      <c r="O6415" t="s">
        <v>35</v>
      </c>
      <c r="P6415" t="s">
        <v>44</v>
      </c>
      <c r="Q6415">
        <f>Sales_Data[[#This Row],[Quantity]]*Sales_Data[[#This Row],[Unit_Price]]</f>
        <v>8638.5</v>
      </c>
      <c r="R6415">
        <f>Sales_Data[[#This Row],[Gross_Sales]]*Sales_Data[[#This Row],[Discount]]</f>
        <v>0</v>
      </c>
      <c r="S6415">
        <f>Sales_Data[[#This Row],[Gross_Sales]]-Sales_Data[[#This Row],[Discount_Amount]]</f>
        <v>8638.5</v>
      </c>
      <c r="T6415">
        <f>Sales_Data[[#This Row],[Net Sales]]-Sales_Data[[#This Row],[Cost]]</f>
        <v>1078.5600000000004</v>
      </c>
      <c r="U6415" s="2">
        <f>Sales_Data[[#This Row],[Profit]]/Sales_Data[[#This Row],[Net Sales]]</f>
        <v>0.12485500955026919</v>
      </c>
      <c r="V6415">
        <f>YEAR(Sales_Data[[#This Row],[Order_Date]])</f>
        <v>2025</v>
      </c>
      <c r="W6415" t="str">
        <f>TEXT(Sales_Data[[#This Row],[Order_Date]],"mmm")</f>
        <v>Sep</v>
      </c>
      <c r="X6415">
        <f>MONTH(Sales_Data[[#This Row],[Order_Date]])</f>
        <v>9</v>
      </c>
      <c r="Y6415" t="str">
        <f>"Q"&amp;ROUNDUP(MONTH(Sales_Data[[#This Row],[Order_Date]])/3,0)</f>
        <v>Q3</v>
      </c>
    </row>
    <row r="6416" spans="1:25" x14ac:dyDescent="0.3">
      <c r="A6416" t="s">
        <v>8215</v>
      </c>
      <c r="B6416" s="1">
        <v>45766</v>
      </c>
      <c r="C6416" t="s">
        <v>1998</v>
      </c>
      <c r="D6416" t="s">
        <v>356</v>
      </c>
      <c r="E6416" t="s">
        <v>119</v>
      </c>
      <c r="F6416" t="s">
        <v>120</v>
      </c>
      <c r="G6416" t="s">
        <v>41</v>
      </c>
      <c r="H6416" t="s">
        <v>171</v>
      </c>
      <c r="I6416" t="s">
        <v>172</v>
      </c>
      <c r="J6416">
        <v>2</v>
      </c>
      <c r="K6416">
        <v>2909.26</v>
      </c>
      <c r="L6416">
        <v>0.05</v>
      </c>
      <c r="M6416">
        <v>4339.01</v>
      </c>
      <c r="N6416" t="s">
        <v>70</v>
      </c>
      <c r="O6416" t="s">
        <v>53</v>
      </c>
      <c r="P6416" t="s">
        <v>44</v>
      </c>
      <c r="Q6416">
        <f>Sales_Data[[#This Row],[Quantity]]*Sales_Data[[#This Row],[Unit_Price]]</f>
        <v>5818.52</v>
      </c>
      <c r="R6416">
        <f>Sales_Data[[#This Row],[Gross_Sales]]*Sales_Data[[#This Row],[Discount]]</f>
        <v>290.92600000000004</v>
      </c>
      <c r="S6416">
        <f>Sales_Data[[#This Row],[Gross_Sales]]-Sales_Data[[#This Row],[Discount_Amount]]</f>
        <v>5527.5940000000001</v>
      </c>
      <c r="T6416">
        <f>Sales_Data[[#This Row],[Net Sales]]-Sales_Data[[#This Row],[Cost]]</f>
        <v>1188.5839999999998</v>
      </c>
      <c r="U6416" s="2">
        <f>Sales_Data[[#This Row],[Profit]]/Sales_Data[[#This Row],[Net Sales]]</f>
        <v>0.21502736995517396</v>
      </c>
      <c r="V6416">
        <f>YEAR(Sales_Data[[#This Row],[Order_Date]])</f>
        <v>2025</v>
      </c>
      <c r="W6416" t="str">
        <f>TEXT(Sales_Data[[#This Row],[Order_Date]],"mmm")</f>
        <v>Apr</v>
      </c>
      <c r="X6416">
        <f>MONTH(Sales_Data[[#This Row],[Order_Date]])</f>
        <v>4</v>
      </c>
      <c r="Y6416" t="str">
        <f>"Q"&amp;ROUNDUP(MONTH(Sales_Data[[#This Row],[Order_Date]])/3,0)</f>
        <v>Q2</v>
      </c>
    </row>
    <row r="6417" spans="1:25" x14ac:dyDescent="0.3">
      <c r="A6417" t="s">
        <v>8216</v>
      </c>
      <c r="B6417" s="1">
        <v>45987</v>
      </c>
      <c r="C6417" t="s">
        <v>363</v>
      </c>
      <c r="D6417" t="s">
        <v>307</v>
      </c>
      <c r="E6417" t="s">
        <v>48</v>
      </c>
      <c r="F6417" t="s">
        <v>164</v>
      </c>
      <c r="G6417" t="s">
        <v>41</v>
      </c>
      <c r="H6417" t="s">
        <v>102</v>
      </c>
      <c r="I6417" t="s">
        <v>388</v>
      </c>
      <c r="J6417">
        <v>1</v>
      </c>
      <c r="K6417">
        <v>44012.26</v>
      </c>
      <c r="L6417">
        <v>0.15</v>
      </c>
      <c r="M6417">
        <v>30914.97</v>
      </c>
      <c r="N6417" t="s">
        <v>83</v>
      </c>
      <c r="O6417" t="s">
        <v>35</v>
      </c>
      <c r="P6417" t="s">
        <v>44</v>
      </c>
      <c r="Q6417">
        <f>Sales_Data[[#This Row],[Quantity]]*Sales_Data[[#This Row],[Unit_Price]]</f>
        <v>44012.26</v>
      </c>
      <c r="R6417">
        <f>Sales_Data[[#This Row],[Gross_Sales]]*Sales_Data[[#This Row],[Discount]]</f>
        <v>6601.8389999999999</v>
      </c>
      <c r="S6417">
        <f>Sales_Data[[#This Row],[Gross_Sales]]-Sales_Data[[#This Row],[Discount_Amount]]</f>
        <v>37410.421000000002</v>
      </c>
      <c r="T6417">
        <f>Sales_Data[[#This Row],[Net Sales]]-Sales_Data[[#This Row],[Cost]]</f>
        <v>6495.4510000000009</v>
      </c>
      <c r="U6417" s="2">
        <f>Sales_Data[[#This Row],[Profit]]/Sales_Data[[#This Row],[Net Sales]]</f>
        <v>0.17362678169272674</v>
      </c>
      <c r="V6417">
        <f>YEAR(Sales_Data[[#This Row],[Order_Date]])</f>
        <v>2025</v>
      </c>
      <c r="W6417" t="str">
        <f>TEXT(Sales_Data[[#This Row],[Order_Date]],"mmm")</f>
        <v>Nov</v>
      </c>
      <c r="X6417">
        <f>MONTH(Sales_Data[[#This Row],[Order_Date]])</f>
        <v>11</v>
      </c>
      <c r="Y6417" t="str">
        <f>"Q"&amp;ROUNDUP(MONTH(Sales_Data[[#This Row],[Order_Date]])/3,0)</f>
        <v>Q4</v>
      </c>
    </row>
    <row r="6418" spans="1:25" x14ac:dyDescent="0.3">
      <c r="A6418" t="s">
        <v>8217</v>
      </c>
      <c r="B6418" s="1">
        <v>45846</v>
      </c>
      <c r="C6418" t="s">
        <v>3732</v>
      </c>
      <c r="D6418" t="s">
        <v>765</v>
      </c>
      <c r="E6418" t="s">
        <v>19</v>
      </c>
      <c r="F6418" t="s">
        <v>57</v>
      </c>
      <c r="G6418" t="s">
        <v>21</v>
      </c>
      <c r="H6418" t="s">
        <v>22</v>
      </c>
      <c r="I6418" t="s">
        <v>62</v>
      </c>
      <c r="J6418">
        <v>3</v>
      </c>
      <c r="K6418">
        <v>3149.36</v>
      </c>
      <c r="L6418">
        <v>0.2</v>
      </c>
      <c r="M6418">
        <v>6055.4</v>
      </c>
      <c r="N6418" t="s">
        <v>52</v>
      </c>
      <c r="O6418" t="s">
        <v>35</v>
      </c>
      <c r="P6418" t="s">
        <v>71</v>
      </c>
      <c r="Q6418">
        <f>Sales_Data[[#This Row],[Quantity]]*Sales_Data[[#This Row],[Unit_Price]]</f>
        <v>9448.08</v>
      </c>
      <c r="R6418">
        <f>Sales_Data[[#This Row],[Gross_Sales]]*Sales_Data[[#This Row],[Discount]]</f>
        <v>1889.616</v>
      </c>
      <c r="S6418">
        <f>Sales_Data[[#This Row],[Gross_Sales]]-Sales_Data[[#This Row],[Discount_Amount]]</f>
        <v>7558.4639999999999</v>
      </c>
      <c r="T6418">
        <f>Sales_Data[[#This Row],[Net Sales]]-Sales_Data[[#This Row],[Cost]]</f>
        <v>1503.0640000000003</v>
      </c>
      <c r="U6418" s="2">
        <f>Sales_Data[[#This Row],[Profit]]/Sales_Data[[#This Row],[Net Sales]]</f>
        <v>0.19885839239295183</v>
      </c>
      <c r="V6418">
        <f>YEAR(Sales_Data[[#This Row],[Order_Date]])</f>
        <v>2025</v>
      </c>
      <c r="W6418" t="str">
        <f>TEXT(Sales_Data[[#This Row],[Order_Date]],"mmm")</f>
        <v>Jul</v>
      </c>
      <c r="X6418">
        <f>MONTH(Sales_Data[[#This Row],[Order_Date]])</f>
        <v>7</v>
      </c>
      <c r="Y6418" t="str">
        <f>"Q"&amp;ROUNDUP(MONTH(Sales_Data[[#This Row],[Order_Date]])/3,0)</f>
        <v>Q3</v>
      </c>
    </row>
    <row r="6419" spans="1:25" x14ac:dyDescent="0.3">
      <c r="A6419" t="s">
        <v>8218</v>
      </c>
      <c r="B6419" s="1">
        <v>45752</v>
      </c>
      <c r="C6419" t="s">
        <v>2991</v>
      </c>
      <c r="D6419" t="s">
        <v>131</v>
      </c>
      <c r="E6419" t="s">
        <v>48</v>
      </c>
      <c r="F6419" t="s">
        <v>152</v>
      </c>
      <c r="G6419" t="s">
        <v>67</v>
      </c>
      <c r="H6419" t="s">
        <v>68</v>
      </c>
      <c r="I6419" t="s">
        <v>69</v>
      </c>
      <c r="J6419">
        <v>4</v>
      </c>
      <c r="K6419">
        <v>48224.04</v>
      </c>
      <c r="L6419">
        <v>0.15</v>
      </c>
      <c r="M6419">
        <v>125016.06</v>
      </c>
      <c r="N6419" t="s">
        <v>70</v>
      </c>
      <c r="O6419" t="s">
        <v>35</v>
      </c>
      <c r="P6419" t="s">
        <v>71</v>
      </c>
      <c r="Q6419">
        <f>Sales_Data[[#This Row],[Quantity]]*Sales_Data[[#This Row],[Unit_Price]]</f>
        <v>192896.16</v>
      </c>
      <c r="R6419">
        <f>Sales_Data[[#This Row],[Gross_Sales]]*Sales_Data[[#This Row],[Discount]]</f>
        <v>28934.423999999999</v>
      </c>
      <c r="S6419">
        <f>Sales_Data[[#This Row],[Gross_Sales]]-Sales_Data[[#This Row],[Discount_Amount]]</f>
        <v>163961.736</v>
      </c>
      <c r="T6419">
        <f>Sales_Data[[#This Row],[Net Sales]]-Sales_Data[[#This Row],[Cost]]</f>
        <v>38945.676000000007</v>
      </c>
      <c r="U6419" s="2">
        <f>Sales_Data[[#This Row],[Profit]]/Sales_Data[[#This Row],[Net Sales]]</f>
        <v>0.23752905372995078</v>
      </c>
      <c r="V6419">
        <f>YEAR(Sales_Data[[#This Row],[Order_Date]])</f>
        <v>2025</v>
      </c>
      <c r="W6419" t="str">
        <f>TEXT(Sales_Data[[#This Row],[Order_Date]],"mmm")</f>
        <v>Apr</v>
      </c>
      <c r="X6419">
        <f>MONTH(Sales_Data[[#This Row],[Order_Date]])</f>
        <v>4</v>
      </c>
      <c r="Y6419" t="str">
        <f>"Q"&amp;ROUNDUP(MONTH(Sales_Data[[#This Row],[Order_Date]])/3,0)</f>
        <v>Q2</v>
      </c>
    </row>
    <row r="6420" spans="1:25" x14ac:dyDescent="0.3">
      <c r="A6420" t="s">
        <v>8219</v>
      </c>
      <c r="B6420" s="1">
        <v>45762</v>
      </c>
      <c r="C6420" t="s">
        <v>862</v>
      </c>
      <c r="D6420" t="s">
        <v>366</v>
      </c>
      <c r="E6420" t="s">
        <v>19</v>
      </c>
      <c r="F6420" t="s">
        <v>20</v>
      </c>
      <c r="G6420" t="s">
        <v>32</v>
      </c>
      <c r="H6420" t="s">
        <v>33</v>
      </c>
      <c r="I6420" t="s">
        <v>34</v>
      </c>
      <c r="J6420">
        <v>2</v>
      </c>
      <c r="K6420">
        <v>11869.57</v>
      </c>
      <c r="L6420">
        <v>0.2</v>
      </c>
      <c r="M6420">
        <v>15864.31</v>
      </c>
      <c r="N6420" t="s">
        <v>52</v>
      </c>
      <c r="O6420" t="s">
        <v>35</v>
      </c>
      <c r="P6420" t="s">
        <v>26</v>
      </c>
      <c r="Q6420">
        <f>Sales_Data[[#This Row],[Quantity]]*Sales_Data[[#This Row],[Unit_Price]]</f>
        <v>23739.14</v>
      </c>
      <c r="R6420">
        <f>Sales_Data[[#This Row],[Gross_Sales]]*Sales_Data[[#This Row],[Discount]]</f>
        <v>4747.8280000000004</v>
      </c>
      <c r="S6420">
        <f>Sales_Data[[#This Row],[Gross_Sales]]-Sales_Data[[#This Row],[Discount_Amount]]</f>
        <v>18991.311999999998</v>
      </c>
      <c r="T6420">
        <f>Sales_Data[[#This Row],[Net Sales]]-Sales_Data[[#This Row],[Cost]]</f>
        <v>3127.0019999999986</v>
      </c>
      <c r="U6420" s="2">
        <f>Sales_Data[[#This Row],[Profit]]/Sales_Data[[#This Row],[Net Sales]]</f>
        <v>0.16465434299641851</v>
      </c>
      <c r="V6420">
        <f>YEAR(Sales_Data[[#This Row],[Order_Date]])</f>
        <v>2025</v>
      </c>
      <c r="W6420" t="str">
        <f>TEXT(Sales_Data[[#This Row],[Order_Date]],"mmm")</f>
        <v>Apr</v>
      </c>
      <c r="X6420">
        <f>MONTH(Sales_Data[[#This Row],[Order_Date]])</f>
        <v>4</v>
      </c>
      <c r="Y6420" t="str">
        <f>"Q"&amp;ROUNDUP(MONTH(Sales_Data[[#This Row],[Order_Date]])/3,0)</f>
        <v>Q2</v>
      </c>
    </row>
    <row r="6421" spans="1:25" x14ac:dyDescent="0.3">
      <c r="A6421" t="s">
        <v>8220</v>
      </c>
      <c r="B6421" s="1">
        <v>45665</v>
      </c>
      <c r="C6421" t="s">
        <v>2159</v>
      </c>
      <c r="D6421" t="s">
        <v>183</v>
      </c>
      <c r="E6421" t="s">
        <v>119</v>
      </c>
      <c r="F6421" t="s">
        <v>120</v>
      </c>
      <c r="G6421" t="s">
        <v>75</v>
      </c>
      <c r="H6421" t="s">
        <v>256</v>
      </c>
      <c r="I6421" t="s">
        <v>257</v>
      </c>
      <c r="J6421">
        <v>2</v>
      </c>
      <c r="K6421">
        <v>8755.56</v>
      </c>
      <c r="L6421">
        <v>0</v>
      </c>
      <c r="M6421">
        <v>14923.8</v>
      </c>
      <c r="N6421" t="s">
        <v>52</v>
      </c>
      <c r="O6421" t="s">
        <v>35</v>
      </c>
      <c r="P6421" t="s">
        <v>71</v>
      </c>
      <c r="Q6421">
        <f>Sales_Data[[#This Row],[Quantity]]*Sales_Data[[#This Row],[Unit_Price]]</f>
        <v>17511.12</v>
      </c>
      <c r="R6421">
        <f>Sales_Data[[#This Row],[Gross_Sales]]*Sales_Data[[#This Row],[Discount]]</f>
        <v>0</v>
      </c>
      <c r="S6421">
        <f>Sales_Data[[#This Row],[Gross_Sales]]-Sales_Data[[#This Row],[Discount_Amount]]</f>
        <v>17511.12</v>
      </c>
      <c r="T6421">
        <f>Sales_Data[[#This Row],[Net Sales]]-Sales_Data[[#This Row],[Cost]]</f>
        <v>2587.3199999999997</v>
      </c>
      <c r="U6421" s="2">
        <f>Sales_Data[[#This Row],[Profit]]/Sales_Data[[#This Row],[Net Sales]]</f>
        <v>0.14775297068377122</v>
      </c>
      <c r="V6421">
        <f>YEAR(Sales_Data[[#This Row],[Order_Date]])</f>
        <v>2025</v>
      </c>
      <c r="W6421" t="str">
        <f>TEXT(Sales_Data[[#This Row],[Order_Date]],"mmm")</f>
        <v>Jan</v>
      </c>
      <c r="X6421">
        <f>MONTH(Sales_Data[[#This Row],[Order_Date]])</f>
        <v>1</v>
      </c>
      <c r="Y6421" t="str">
        <f>"Q"&amp;ROUNDUP(MONTH(Sales_Data[[#This Row],[Order_Date]])/3,0)</f>
        <v>Q1</v>
      </c>
    </row>
    <row r="6422" spans="1:25" x14ac:dyDescent="0.3">
      <c r="A6422" t="s">
        <v>8221</v>
      </c>
      <c r="B6422" s="1">
        <v>45724</v>
      </c>
      <c r="C6422" t="s">
        <v>891</v>
      </c>
      <c r="D6422" t="s">
        <v>86</v>
      </c>
      <c r="E6422" t="s">
        <v>30</v>
      </c>
      <c r="F6422" t="s">
        <v>87</v>
      </c>
      <c r="G6422" t="s">
        <v>67</v>
      </c>
      <c r="H6422" t="s">
        <v>133</v>
      </c>
      <c r="I6422" t="s">
        <v>138</v>
      </c>
      <c r="J6422">
        <v>3</v>
      </c>
      <c r="K6422">
        <v>4578.37</v>
      </c>
      <c r="L6422">
        <v>0.1</v>
      </c>
      <c r="M6422">
        <v>9311.89</v>
      </c>
      <c r="N6422" t="s">
        <v>24</v>
      </c>
      <c r="O6422" t="s">
        <v>25</v>
      </c>
      <c r="P6422" t="s">
        <v>44</v>
      </c>
      <c r="Q6422">
        <f>Sales_Data[[#This Row],[Quantity]]*Sales_Data[[#This Row],[Unit_Price]]</f>
        <v>13735.11</v>
      </c>
      <c r="R6422">
        <f>Sales_Data[[#This Row],[Gross_Sales]]*Sales_Data[[#This Row],[Discount]]</f>
        <v>1373.5110000000002</v>
      </c>
      <c r="S6422">
        <f>Sales_Data[[#This Row],[Gross_Sales]]-Sales_Data[[#This Row],[Discount_Amount]]</f>
        <v>12361.599</v>
      </c>
      <c r="T6422">
        <f>Sales_Data[[#This Row],[Net Sales]]-Sales_Data[[#This Row],[Cost]]</f>
        <v>3049.7090000000007</v>
      </c>
      <c r="U6422" s="2">
        <f>Sales_Data[[#This Row],[Profit]]/Sales_Data[[#This Row],[Net Sales]]</f>
        <v>0.2467082939674714</v>
      </c>
      <c r="V6422">
        <f>YEAR(Sales_Data[[#This Row],[Order_Date]])</f>
        <v>2025</v>
      </c>
      <c r="W6422" t="str">
        <f>TEXT(Sales_Data[[#This Row],[Order_Date]],"mmm")</f>
        <v>Mar</v>
      </c>
      <c r="X6422">
        <f>MONTH(Sales_Data[[#This Row],[Order_Date]])</f>
        <v>3</v>
      </c>
      <c r="Y6422" t="str">
        <f>"Q"&amp;ROUNDUP(MONTH(Sales_Data[[#This Row],[Order_Date]])/3,0)</f>
        <v>Q1</v>
      </c>
    </row>
    <row r="6423" spans="1:25" x14ac:dyDescent="0.3">
      <c r="A6423" t="s">
        <v>8222</v>
      </c>
      <c r="B6423" s="1">
        <v>45848</v>
      </c>
      <c r="C6423" t="s">
        <v>1290</v>
      </c>
      <c r="D6423" t="s">
        <v>74</v>
      </c>
      <c r="E6423" t="s">
        <v>39</v>
      </c>
      <c r="F6423" t="s">
        <v>107</v>
      </c>
      <c r="G6423" t="s">
        <v>41</v>
      </c>
      <c r="H6423" t="s">
        <v>102</v>
      </c>
      <c r="I6423" t="s">
        <v>103</v>
      </c>
      <c r="J6423">
        <v>1</v>
      </c>
      <c r="K6423">
        <v>2269.8000000000002</v>
      </c>
      <c r="L6423">
        <v>0.05</v>
      </c>
      <c r="M6423">
        <v>1791.67</v>
      </c>
      <c r="N6423" t="s">
        <v>70</v>
      </c>
      <c r="O6423" t="s">
        <v>35</v>
      </c>
      <c r="P6423" t="s">
        <v>71</v>
      </c>
      <c r="Q6423">
        <f>Sales_Data[[#This Row],[Quantity]]*Sales_Data[[#This Row],[Unit_Price]]</f>
        <v>2269.8000000000002</v>
      </c>
      <c r="R6423">
        <f>Sales_Data[[#This Row],[Gross_Sales]]*Sales_Data[[#This Row],[Discount]]</f>
        <v>113.49000000000001</v>
      </c>
      <c r="S6423">
        <f>Sales_Data[[#This Row],[Gross_Sales]]-Sales_Data[[#This Row],[Discount_Amount]]</f>
        <v>2156.3100000000004</v>
      </c>
      <c r="T6423">
        <f>Sales_Data[[#This Row],[Net Sales]]-Sales_Data[[#This Row],[Cost]]</f>
        <v>364.64000000000033</v>
      </c>
      <c r="U6423" s="2">
        <f>Sales_Data[[#This Row],[Profit]]/Sales_Data[[#This Row],[Net Sales]]</f>
        <v>0.16910370030283228</v>
      </c>
      <c r="V6423">
        <f>YEAR(Sales_Data[[#This Row],[Order_Date]])</f>
        <v>2025</v>
      </c>
      <c r="W6423" t="str">
        <f>TEXT(Sales_Data[[#This Row],[Order_Date]],"mmm")</f>
        <v>Jul</v>
      </c>
      <c r="X6423">
        <f>MONTH(Sales_Data[[#This Row],[Order_Date]])</f>
        <v>7</v>
      </c>
      <c r="Y6423" t="str">
        <f>"Q"&amp;ROUNDUP(MONTH(Sales_Data[[#This Row],[Order_Date]])/3,0)</f>
        <v>Q3</v>
      </c>
    </row>
    <row r="6424" spans="1:25" x14ac:dyDescent="0.3">
      <c r="A6424" t="s">
        <v>8223</v>
      </c>
      <c r="B6424" s="1">
        <v>45913</v>
      </c>
      <c r="C6424" t="s">
        <v>4736</v>
      </c>
      <c r="D6424" t="s">
        <v>310</v>
      </c>
      <c r="E6424" t="s">
        <v>19</v>
      </c>
      <c r="F6424" t="s">
        <v>20</v>
      </c>
      <c r="G6424" t="s">
        <v>67</v>
      </c>
      <c r="H6424" t="s">
        <v>88</v>
      </c>
      <c r="I6424" t="s">
        <v>157</v>
      </c>
      <c r="J6424">
        <v>1</v>
      </c>
      <c r="K6424">
        <v>1172.58</v>
      </c>
      <c r="L6424">
        <v>0.15</v>
      </c>
      <c r="M6424">
        <v>719.05</v>
      </c>
      <c r="N6424" t="s">
        <v>52</v>
      </c>
      <c r="O6424" t="s">
        <v>35</v>
      </c>
      <c r="P6424" t="s">
        <v>26</v>
      </c>
      <c r="Q6424">
        <f>Sales_Data[[#This Row],[Quantity]]*Sales_Data[[#This Row],[Unit_Price]]</f>
        <v>1172.58</v>
      </c>
      <c r="R6424">
        <f>Sales_Data[[#This Row],[Gross_Sales]]*Sales_Data[[#This Row],[Discount]]</f>
        <v>175.88699999999997</v>
      </c>
      <c r="S6424">
        <f>Sales_Data[[#This Row],[Gross_Sales]]-Sales_Data[[#This Row],[Discount_Amount]]</f>
        <v>996.69299999999998</v>
      </c>
      <c r="T6424">
        <f>Sales_Data[[#This Row],[Net Sales]]-Sales_Data[[#This Row],[Cost]]</f>
        <v>277.64300000000003</v>
      </c>
      <c r="U6424" s="2">
        <f>Sales_Data[[#This Row],[Profit]]/Sales_Data[[#This Row],[Net Sales]]</f>
        <v>0.27856421184858332</v>
      </c>
      <c r="V6424">
        <f>YEAR(Sales_Data[[#This Row],[Order_Date]])</f>
        <v>2025</v>
      </c>
      <c r="W6424" t="str">
        <f>TEXT(Sales_Data[[#This Row],[Order_Date]],"mmm")</f>
        <v>Sep</v>
      </c>
      <c r="X6424">
        <f>MONTH(Sales_Data[[#This Row],[Order_Date]])</f>
        <v>9</v>
      </c>
      <c r="Y6424" t="str">
        <f>"Q"&amp;ROUNDUP(MONTH(Sales_Data[[#This Row],[Order_Date]])/3,0)</f>
        <v>Q3</v>
      </c>
    </row>
    <row r="6425" spans="1:25" x14ac:dyDescent="0.3">
      <c r="A6425" t="s">
        <v>8224</v>
      </c>
      <c r="B6425" s="1">
        <v>45666</v>
      </c>
      <c r="C6425" t="s">
        <v>6672</v>
      </c>
      <c r="D6425" t="s">
        <v>662</v>
      </c>
      <c r="E6425" t="s">
        <v>39</v>
      </c>
      <c r="F6425" t="s">
        <v>40</v>
      </c>
      <c r="G6425" t="s">
        <v>67</v>
      </c>
      <c r="H6425" t="s">
        <v>133</v>
      </c>
      <c r="I6425" t="s">
        <v>134</v>
      </c>
      <c r="J6425">
        <v>3</v>
      </c>
      <c r="K6425">
        <v>4725.43</v>
      </c>
      <c r="L6425">
        <v>0.1</v>
      </c>
      <c r="M6425">
        <v>8684.32</v>
      </c>
      <c r="N6425" t="s">
        <v>24</v>
      </c>
      <c r="O6425" t="s">
        <v>25</v>
      </c>
      <c r="P6425" t="s">
        <v>26</v>
      </c>
      <c r="Q6425">
        <f>Sales_Data[[#This Row],[Quantity]]*Sales_Data[[#This Row],[Unit_Price]]</f>
        <v>14176.29</v>
      </c>
      <c r="R6425">
        <f>Sales_Data[[#This Row],[Gross_Sales]]*Sales_Data[[#This Row],[Discount]]</f>
        <v>1417.6290000000001</v>
      </c>
      <c r="S6425">
        <f>Sales_Data[[#This Row],[Gross_Sales]]-Sales_Data[[#This Row],[Discount_Amount]]</f>
        <v>12758.661</v>
      </c>
      <c r="T6425">
        <f>Sales_Data[[#This Row],[Net Sales]]-Sales_Data[[#This Row],[Cost]]</f>
        <v>4074.3410000000003</v>
      </c>
      <c r="U6425" s="2">
        <f>Sales_Data[[#This Row],[Profit]]/Sales_Data[[#This Row],[Net Sales]]</f>
        <v>0.31933923160118449</v>
      </c>
      <c r="V6425">
        <f>YEAR(Sales_Data[[#This Row],[Order_Date]])</f>
        <v>2025</v>
      </c>
      <c r="W6425" t="str">
        <f>TEXT(Sales_Data[[#This Row],[Order_Date]],"mmm")</f>
        <v>Jan</v>
      </c>
      <c r="X6425">
        <f>MONTH(Sales_Data[[#This Row],[Order_Date]])</f>
        <v>1</v>
      </c>
      <c r="Y6425" t="str">
        <f>"Q"&amp;ROUNDUP(MONTH(Sales_Data[[#This Row],[Order_Date]])/3,0)</f>
        <v>Q1</v>
      </c>
    </row>
    <row r="6426" spans="1:25" x14ac:dyDescent="0.3">
      <c r="A6426" t="s">
        <v>8225</v>
      </c>
      <c r="B6426" s="1">
        <v>45774</v>
      </c>
      <c r="C6426" t="s">
        <v>638</v>
      </c>
      <c r="D6426" t="s">
        <v>151</v>
      </c>
      <c r="E6426" t="s">
        <v>48</v>
      </c>
      <c r="F6426" t="s">
        <v>164</v>
      </c>
      <c r="G6426" t="s">
        <v>67</v>
      </c>
      <c r="H6426" t="s">
        <v>68</v>
      </c>
      <c r="I6426" t="s">
        <v>69</v>
      </c>
      <c r="J6426">
        <v>2</v>
      </c>
      <c r="K6426">
        <v>39783.35</v>
      </c>
      <c r="L6426">
        <v>0.05</v>
      </c>
      <c r="M6426">
        <v>55963.82</v>
      </c>
      <c r="N6426" t="s">
        <v>24</v>
      </c>
      <c r="O6426" t="s">
        <v>25</v>
      </c>
      <c r="P6426" t="s">
        <v>44</v>
      </c>
      <c r="Q6426">
        <f>Sales_Data[[#This Row],[Quantity]]*Sales_Data[[#This Row],[Unit_Price]]</f>
        <v>79566.7</v>
      </c>
      <c r="R6426">
        <f>Sales_Data[[#This Row],[Gross_Sales]]*Sales_Data[[#This Row],[Discount]]</f>
        <v>3978.335</v>
      </c>
      <c r="S6426">
        <f>Sales_Data[[#This Row],[Gross_Sales]]-Sales_Data[[#This Row],[Discount_Amount]]</f>
        <v>75588.364999999991</v>
      </c>
      <c r="T6426">
        <f>Sales_Data[[#This Row],[Net Sales]]-Sales_Data[[#This Row],[Cost]]</f>
        <v>19624.544999999991</v>
      </c>
      <c r="U6426" s="2">
        <f>Sales_Data[[#This Row],[Profit]]/Sales_Data[[#This Row],[Net Sales]]</f>
        <v>0.25962388523683499</v>
      </c>
      <c r="V6426">
        <f>YEAR(Sales_Data[[#This Row],[Order_Date]])</f>
        <v>2025</v>
      </c>
      <c r="W6426" t="str">
        <f>TEXT(Sales_Data[[#This Row],[Order_Date]],"mmm")</f>
        <v>Apr</v>
      </c>
      <c r="X6426">
        <f>MONTH(Sales_Data[[#This Row],[Order_Date]])</f>
        <v>4</v>
      </c>
      <c r="Y6426" t="str">
        <f>"Q"&amp;ROUNDUP(MONTH(Sales_Data[[#This Row],[Order_Date]])/3,0)</f>
        <v>Q2</v>
      </c>
    </row>
    <row r="6427" spans="1:25" x14ac:dyDescent="0.3">
      <c r="A6427" t="s">
        <v>8226</v>
      </c>
      <c r="B6427" s="1">
        <v>45924</v>
      </c>
      <c r="C6427" t="s">
        <v>689</v>
      </c>
      <c r="D6427" t="s">
        <v>241</v>
      </c>
      <c r="E6427" t="s">
        <v>39</v>
      </c>
      <c r="F6427" t="s">
        <v>202</v>
      </c>
      <c r="G6427" t="s">
        <v>41</v>
      </c>
      <c r="H6427" t="s">
        <v>147</v>
      </c>
      <c r="I6427" t="s">
        <v>369</v>
      </c>
      <c r="J6427">
        <v>1</v>
      </c>
      <c r="K6427">
        <v>581.03</v>
      </c>
      <c r="L6427">
        <v>0.05</v>
      </c>
      <c r="M6427">
        <v>377.73</v>
      </c>
      <c r="N6427" t="s">
        <v>24</v>
      </c>
      <c r="O6427" t="s">
        <v>25</v>
      </c>
      <c r="P6427" t="s">
        <v>71</v>
      </c>
      <c r="Q6427">
        <f>Sales_Data[[#This Row],[Quantity]]*Sales_Data[[#This Row],[Unit_Price]]</f>
        <v>581.03</v>
      </c>
      <c r="R6427">
        <f>Sales_Data[[#This Row],[Gross_Sales]]*Sales_Data[[#This Row],[Discount]]</f>
        <v>29.051500000000001</v>
      </c>
      <c r="S6427">
        <f>Sales_Data[[#This Row],[Gross_Sales]]-Sales_Data[[#This Row],[Discount_Amount]]</f>
        <v>551.97849999999994</v>
      </c>
      <c r="T6427">
        <f>Sales_Data[[#This Row],[Net Sales]]-Sales_Data[[#This Row],[Cost]]</f>
        <v>174.24849999999992</v>
      </c>
      <c r="U6427" s="2">
        <f>Sales_Data[[#This Row],[Profit]]/Sales_Data[[#This Row],[Net Sales]]</f>
        <v>0.31567986796587177</v>
      </c>
      <c r="V6427">
        <f>YEAR(Sales_Data[[#This Row],[Order_Date]])</f>
        <v>2025</v>
      </c>
      <c r="W6427" t="str">
        <f>TEXT(Sales_Data[[#This Row],[Order_Date]],"mmm")</f>
        <v>Sep</v>
      </c>
      <c r="X6427">
        <f>MONTH(Sales_Data[[#This Row],[Order_Date]])</f>
        <v>9</v>
      </c>
      <c r="Y6427" t="str">
        <f>"Q"&amp;ROUNDUP(MONTH(Sales_Data[[#This Row],[Order_Date]])/3,0)</f>
        <v>Q3</v>
      </c>
    </row>
    <row r="6428" spans="1:25" x14ac:dyDescent="0.3">
      <c r="A6428" t="s">
        <v>8227</v>
      </c>
      <c r="B6428" s="1">
        <v>45756</v>
      </c>
      <c r="C6428" t="s">
        <v>953</v>
      </c>
      <c r="D6428" t="s">
        <v>277</v>
      </c>
      <c r="E6428" t="s">
        <v>39</v>
      </c>
      <c r="F6428" t="s">
        <v>405</v>
      </c>
      <c r="G6428" t="s">
        <v>41</v>
      </c>
      <c r="H6428" t="s">
        <v>42</v>
      </c>
      <c r="I6428" t="s">
        <v>43</v>
      </c>
      <c r="J6428">
        <v>3</v>
      </c>
      <c r="K6428">
        <v>1209.67</v>
      </c>
      <c r="L6428">
        <v>0.05</v>
      </c>
      <c r="M6428">
        <v>2488.7199999999998</v>
      </c>
      <c r="N6428" t="s">
        <v>70</v>
      </c>
      <c r="O6428" t="s">
        <v>35</v>
      </c>
      <c r="P6428" t="s">
        <v>44</v>
      </c>
      <c r="Q6428">
        <f>Sales_Data[[#This Row],[Quantity]]*Sales_Data[[#This Row],[Unit_Price]]</f>
        <v>3629.01</v>
      </c>
      <c r="R6428">
        <f>Sales_Data[[#This Row],[Gross_Sales]]*Sales_Data[[#This Row],[Discount]]</f>
        <v>181.45050000000003</v>
      </c>
      <c r="S6428">
        <f>Sales_Data[[#This Row],[Gross_Sales]]-Sales_Data[[#This Row],[Discount_Amount]]</f>
        <v>3447.5595000000003</v>
      </c>
      <c r="T6428">
        <f>Sales_Data[[#This Row],[Net Sales]]-Sales_Data[[#This Row],[Cost]]</f>
        <v>958.8395000000005</v>
      </c>
      <c r="U6428" s="2">
        <f>Sales_Data[[#This Row],[Profit]]/Sales_Data[[#This Row],[Net Sales]]</f>
        <v>0.27812123329561111</v>
      </c>
      <c r="V6428">
        <f>YEAR(Sales_Data[[#This Row],[Order_Date]])</f>
        <v>2025</v>
      </c>
      <c r="W6428" t="str">
        <f>TEXT(Sales_Data[[#This Row],[Order_Date]],"mmm")</f>
        <v>Apr</v>
      </c>
      <c r="X6428">
        <f>MONTH(Sales_Data[[#This Row],[Order_Date]])</f>
        <v>4</v>
      </c>
      <c r="Y6428" t="str">
        <f>"Q"&amp;ROUNDUP(MONTH(Sales_Data[[#This Row],[Order_Date]])/3,0)</f>
        <v>Q2</v>
      </c>
    </row>
    <row r="6429" spans="1:25" x14ac:dyDescent="0.3">
      <c r="A6429" t="s">
        <v>8228</v>
      </c>
      <c r="B6429" s="1">
        <v>45955</v>
      </c>
      <c r="C6429" t="s">
        <v>2517</v>
      </c>
      <c r="D6429" t="s">
        <v>47</v>
      </c>
      <c r="E6429" t="s">
        <v>19</v>
      </c>
      <c r="F6429" t="s">
        <v>81</v>
      </c>
      <c r="G6429" t="s">
        <v>67</v>
      </c>
      <c r="H6429" t="s">
        <v>121</v>
      </c>
      <c r="I6429" t="s">
        <v>142</v>
      </c>
      <c r="J6429">
        <v>1</v>
      </c>
      <c r="K6429">
        <v>10815.34</v>
      </c>
      <c r="L6429">
        <v>0.05</v>
      </c>
      <c r="M6429">
        <v>8081.67</v>
      </c>
      <c r="N6429" t="s">
        <v>70</v>
      </c>
      <c r="O6429" t="s">
        <v>25</v>
      </c>
      <c r="P6429" t="s">
        <v>71</v>
      </c>
      <c r="Q6429">
        <f>Sales_Data[[#This Row],[Quantity]]*Sales_Data[[#This Row],[Unit_Price]]</f>
        <v>10815.34</v>
      </c>
      <c r="R6429">
        <f>Sales_Data[[#This Row],[Gross_Sales]]*Sales_Data[[#This Row],[Discount]]</f>
        <v>540.76700000000005</v>
      </c>
      <c r="S6429">
        <f>Sales_Data[[#This Row],[Gross_Sales]]-Sales_Data[[#This Row],[Discount_Amount]]</f>
        <v>10274.573</v>
      </c>
      <c r="T6429">
        <f>Sales_Data[[#This Row],[Net Sales]]-Sales_Data[[#This Row],[Cost]]</f>
        <v>2192.9030000000002</v>
      </c>
      <c r="U6429" s="2">
        <f>Sales_Data[[#This Row],[Profit]]/Sales_Data[[#This Row],[Net Sales]]</f>
        <v>0.21343008609700861</v>
      </c>
      <c r="V6429">
        <f>YEAR(Sales_Data[[#This Row],[Order_Date]])</f>
        <v>2025</v>
      </c>
      <c r="W6429" t="str">
        <f>TEXT(Sales_Data[[#This Row],[Order_Date]],"mmm")</f>
        <v>Oct</v>
      </c>
      <c r="X6429">
        <f>MONTH(Sales_Data[[#This Row],[Order_Date]])</f>
        <v>10</v>
      </c>
      <c r="Y6429" t="str">
        <f>"Q"&amp;ROUNDUP(MONTH(Sales_Data[[#This Row],[Order_Date]])/3,0)</f>
        <v>Q4</v>
      </c>
    </row>
    <row r="6430" spans="1:25" x14ac:dyDescent="0.3">
      <c r="A6430" t="s">
        <v>8229</v>
      </c>
      <c r="B6430" s="1">
        <v>45821</v>
      </c>
      <c r="C6430" t="s">
        <v>2317</v>
      </c>
      <c r="D6430" t="s">
        <v>137</v>
      </c>
      <c r="E6430" t="s">
        <v>48</v>
      </c>
      <c r="F6430" t="s">
        <v>152</v>
      </c>
      <c r="G6430" t="s">
        <v>32</v>
      </c>
      <c r="H6430" t="s">
        <v>50</v>
      </c>
      <c r="I6430" t="s">
        <v>58</v>
      </c>
      <c r="J6430">
        <v>2</v>
      </c>
      <c r="K6430">
        <v>59401.03</v>
      </c>
      <c r="L6430">
        <v>0.2</v>
      </c>
      <c r="M6430">
        <v>63174.67</v>
      </c>
      <c r="N6430" t="s">
        <v>24</v>
      </c>
      <c r="O6430" t="s">
        <v>25</v>
      </c>
      <c r="P6430" t="s">
        <v>44</v>
      </c>
      <c r="Q6430">
        <f>Sales_Data[[#This Row],[Quantity]]*Sales_Data[[#This Row],[Unit_Price]]</f>
        <v>118802.06</v>
      </c>
      <c r="R6430">
        <f>Sales_Data[[#This Row],[Gross_Sales]]*Sales_Data[[#This Row],[Discount]]</f>
        <v>23760.412</v>
      </c>
      <c r="S6430">
        <f>Sales_Data[[#This Row],[Gross_Sales]]-Sales_Data[[#This Row],[Discount_Amount]]</f>
        <v>95041.648000000001</v>
      </c>
      <c r="T6430">
        <f>Sales_Data[[#This Row],[Net Sales]]-Sales_Data[[#This Row],[Cost]]</f>
        <v>31866.978000000003</v>
      </c>
      <c r="U6430" s="2">
        <f>Sales_Data[[#This Row],[Profit]]/Sales_Data[[#This Row],[Net Sales]]</f>
        <v>0.33529488040863942</v>
      </c>
      <c r="V6430">
        <f>YEAR(Sales_Data[[#This Row],[Order_Date]])</f>
        <v>2025</v>
      </c>
      <c r="W6430" t="str">
        <f>TEXT(Sales_Data[[#This Row],[Order_Date]],"mmm")</f>
        <v>Jun</v>
      </c>
      <c r="X6430">
        <f>MONTH(Sales_Data[[#This Row],[Order_Date]])</f>
        <v>6</v>
      </c>
      <c r="Y6430" t="str">
        <f>"Q"&amp;ROUNDUP(MONTH(Sales_Data[[#This Row],[Order_Date]])/3,0)</f>
        <v>Q2</v>
      </c>
    </row>
    <row r="6431" spans="1:25" x14ac:dyDescent="0.3">
      <c r="A6431" t="s">
        <v>8230</v>
      </c>
      <c r="B6431" s="1">
        <v>45798</v>
      </c>
      <c r="C6431" t="s">
        <v>2240</v>
      </c>
      <c r="D6431" t="s">
        <v>474</v>
      </c>
      <c r="E6431" t="s">
        <v>30</v>
      </c>
      <c r="F6431" t="s">
        <v>210</v>
      </c>
      <c r="G6431" t="s">
        <v>32</v>
      </c>
      <c r="H6431" t="s">
        <v>33</v>
      </c>
      <c r="I6431" t="s">
        <v>161</v>
      </c>
      <c r="J6431">
        <v>2</v>
      </c>
      <c r="K6431">
        <v>4555.88</v>
      </c>
      <c r="L6431">
        <v>0.15</v>
      </c>
      <c r="M6431">
        <v>6260.47</v>
      </c>
      <c r="N6431" t="s">
        <v>24</v>
      </c>
      <c r="O6431" t="s">
        <v>35</v>
      </c>
      <c r="P6431" t="s">
        <v>44</v>
      </c>
      <c r="Q6431">
        <f>Sales_Data[[#This Row],[Quantity]]*Sales_Data[[#This Row],[Unit_Price]]</f>
        <v>9111.76</v>
      </c>
      <c r="R6431">
        <f>Sales_Data[[#This Row],[Gross_Sales]]*Sales_Data[[#This Row],[Discount]]</f>
        <v>1366.7639999999999</v>
      </c>
      <c r="S6431">
        <f>Sales_Data[[#This Row],[Gross_Sales]]-Sales_Data[[#This Row],[Discount_Amount]]</f>
        <v>7744.9960000000001</v>
      </c>
      <c r="T6431">
        <f>Sales_Data[[#This Row],[Net Sales]]-Sales_Data[[#This Row],[Cost]]</f>
        <v>1484.5259999999998</v>
      </c>
      <c r="U6431" s="2">
        <f>Sales_Data[[#This Row],[Profit]]/Sales_Data[[#This Row],[Net Sales]]</f>
        <v>0.1916755024792782</v>
      </c>
      <c r="V6431">
        <f>YEAR(Sales_Data[[#This Row],[Order_Date]])</f>
        <v>2025</v>
      </c>
      <c r="W6431" t="str">
        <f>TEXT(Sales_Data[[#This Row],[Order_Date]],"mmm")</f>
        <v>May</v>
      </c>
      <c r="X6431">
        <f>MONTH(Sales_Data[[#This Row],[Order_Date]])</f>
        <v>5</v>
      </c>
      <c r="Y6431" t="str">
        <f>"Q"&amp;ROUNDUP(MONTH(Sales_Data[[#This Row],[Order_Date]])/3,0)</f>
        <v>Q2</v>
      </c>
    </row>
    <row r="6432" spans="1:25" x14ac:dyDescent="0.3">
      <c r="A6432" t="s">
        <v>8231</v>
      </c>
      <c r="B6432" s="1">
        <v>45925</v>
      </c>
      <c r="C6432" t="s">
        <v>776</v>
      </c>
      <c r="D6432" t="s">
        <v>699</v>
      </c>
      <c r="E6432" t="s">
        <v>48</v>
      </c>
      <c r="F6432" t="s">
        <v>164</v>
      </c>
      <c r="G6432" t="s">
        <v>41</v>
      </c>
      <c r="H6432" t="s">
        <v>42</v>
      </c>
      <c r="I6432" t="s">
        <v>82</v>
      </c>
      <c r="J6432">
        <v>1</v>
      </c>
      <c r="K6432">
        <v>11119.3</v>
      </c>
      <c r="L6432">
        <v>0</v>
      </c>
      <c r="M6432">
        <v>9484.99</v>
      </c>
      <c r="N6432" t="s">
        <v>83</v>
      </c>
      <c r="O6432" t="s">
        <v>53</v>
      </c>
      <c r="P6432" t="s">
        <v>44</v>
      </c>
      <c r="Q6432">
        <f>Sales_Data[[#This Row],[Quantity]]*Sales_Data[[#This Row],[Unit_Price]]</f>
        <v>11119.3</v>
      </c>
      <c r="R6432">
        <f>Sales_Data[[#This Row],[Gross_Sales]]*Sales_Data[[#This Row],[Discount]]</f>
        <v>0</v>
      </c>
      <c r="S6432">
        <f>Sales_Data[[#This Row],[Gross_Sales]]-Sales_Data[[#This Row],[Discount_Amount]]</f>
        <v>11119.3</v>
      </c>
      <c r="T6432">
        <f>Sales_Data[[#This Row],[Net Sales]]-Sales_Data[[#This Row],[Cost]]</f>
        <v>1634.3099999999995</v>
      </c>
      <c r="U6432" s="2">
        <f>Sales_Data[[#This Row],[Profit]]/Sales_Data[[#This Row],[Net Sales]]</f>
        <v>0.1469795760524493</v>
      </c>
      <c r="V6432">
        <f>YEAR(Sales_Data[[#This Row],[Order_Date]])</f>
        <v>2025</v>
      </c>
      <c r="W6432" t="str">
        <f>TEXT(Sales_Data[[#This Row],[Order_Date]],"mmm")</f>
        <v>Sep</v>
      </c>
      <c r="X6432">
        <f>MONTH(Sales_Data[[#This Row],[Order_Date]])</f>
        <v>9</v>
      </c>
      <c r="Y6432" t="str">
        <f>"Q"&amp;ROUNDUP(MONTH(Sales_Data[[#This Row],[Order_Date]])/3,0)</f>
        <v>Q3</v>
      </c>
    </row>
    <row r="6433" spans="1:25" x14ac:dyDescent="0.3">
      <c r="A6433" t="s">
        <v>8232</v>
      </c>
      <c r="B6433" s="1">
        <v>45694</v>
      </c>
      <c r="C6433" t="s">
        <v>3316</v>
      </c>
      <c r="D6433" t="s">
        <v>80</v>
      </c>
      <c r="E6433" t="s">
        <v>48</v>
      </c>
      <c r="F6433" t="s">
        <v>126</v>
      </c>
      <c r="G6433" t="s">
        <v>32</v>
      </c>
      <c r="H6433" t="s">
        <v>33</v>
      </c>
      <c r="I6433" t="s">
        <v>34</v>
      </c>
      <c r="J6433">
        <v>1</v>
      </c>
      <c r="K6433">
        <v>25920.45</v>
      </c>
      <c r="L6433">
        <v>0.05</v>
      </c>
      <c r="M6433">
        <v>17716.23</v>
      </c>
      <c r="N6433" t="s">
        <v>52</v>
      </c>
      <c r="O6433" t="s">
        <v>25</v>
      </c>
      <c r="P6433" t="s">
        <v>44</v>
      </c>
      <c r="Q6433">
        <f>Sales_Data[[#This Row],[Quantity]]*Sales_Data[[#This Row],[Unit_Price]]</f>
        <v>25920.45</v>
      </c>
      <c r="R6433">
        <f>Sales_Data[[#This Row],[Gross_Sales]]*Sales_Data[[#This Row],[Discount]]</f>
        <v>1296.0225</v>
      </c>
      <c r="S6433">
        <f>Sales_Data[[#This Row],[Gross_Sales]]-Sales_Data[[#This Row],[Discount_Amount]]</f>
        <v>24624.427500000002</v>
      </c>
      <c r="T6433">
        <f>Sales_Data[[#This Row],[Net Sales]]-Sales_Data[[#This Row],[Cost]]</f>
        <v>6908.197500000002</v>
      </c>
      <c r="U6433" s="2">
        <f>Sales_Data[[#This Row],[Profit]]/Sales_Data[[#This Row],[Net Sales]]</f>
        <v>0.28054246134250233</v>
      </c>
      <c r="V6433">
        <f>YEAR(Sales_Data[[#This Row],[Order_Date]])</f>
        <v>2025</v>
      </c>
      <c r="W6433" t="str">
        <f>TEXT(Sales_Data[[#This Row],[Order_Date]],"mmm")</f>
        <v>Feb</v>
      </c>
      <c r="X6433">
        <f>MONTH(Sales_Data[[#This Row],[Order_Date]])</f>
        <v>2</v>
      </c>
      <c r="Y6433" t="str">
        <f>"Q"&amp;ROUNDUP(MONTH(Sales_Data[[#This Row],[Order_Date]])/3,0)</f>
        <v>Q1</v>
      </c>
    </row>
    <row r="6434" spans="1:25" x14ac:dyDescent="0.3">
      <c r="A6434" t="s">
        <v>8233</v>
      </c>
      <c r="B6434" s="1">
        <v>45731</v>
      </c>
      <c r="C6434" t="s">
        <v>2075</v>
      </c>
      <c r="D6434" t="s">
        <v>460</v>
      </c>
      <c r="E6434" t="s">
        <v>19</v>
      </c>
      <c r="F6434" t="s">
        <v>113</v>
      </c>
      <c r="G6434" t="s">
        <v>41</v>
      </c>
      <c r="H6434" t="s">
        <v>147</v>
      </c>
      <c r="I6434" t="s">
        <v>148</v>
      </c>
      <c r="J6434">
        <v>4</v>
      </c>
      <c r="K6434">
        <v>1447.41</v>
      </c>
      <c r="L6434">
        <v>0</v>
      </c>
      <c r="M6434">
        <v>5056.6000000000004</v>
      </c>
      <c r="N6434" t="s">
        <v>109</v>
      </c>
      <c r="O6434" t="s">
        <v>53</v>
      </c>
      <c r="P6434" t="s">
        <v>71</v>
      </c>
      <c r="Q6434">
        <f>Sales_Data[[#This Row],[Quantity]]*Sales_Data[[#This Row],[Unit_Price]]</f>
        <v>5789.64</v>
      </c>
      <c r="R6434">
        <f>Sales_Data[[#This Row],[Gross_Sales]]*Sales_Data[[#This Row],[Discount]]</f>
        <v>0</v>
      </c>
      <c r="S6434">
        <f>Sales_Data[[#This Row],[Gross_Sales]]-Sales_Data[[#This Row],[Discount_Amount]]</f>
        <v>5789.64</v>
      </c>
      <c r="T6434">
        <f>Sales_Data[[#This Row],[Net Sales]]-Sales_Data[[#This Row],[Cost]]</f>
        <v>733.04</v>
      </c>
      <c r="U6434" s="2">
        <f>Sales_Data[[#This Row],[Profit]]/Sales_Data[[#This Row],[Net Sales]]</f>
        <v>0.12661236277212398</v>
      </c>
      <c r="V6434">
        <f>YEAR(Sales_Data[[#This Row],[Order_Date]])</f>
        <v>2025</v>
      </c>
      <c r="W6434" t="str">
        <f>TEXT(Sales_Data[[#This Row],[Order_Date]],"mmm")</f>
        <v>Mar</v>
      </c>
      <c r="X6434">
        <f>MONTH(Sales_Data[[#This Row],[Order_Date]])</f>
        <v>3</v>
      </c>
      <c r="Y6434" t="str">
        <f>"Q"&amp;ROUNDUP(MONTH(Sales_Data[[#This Row],[Order_Date]])/3,0)</f>
        <v>Q1</v>
      </c>
    </row>
    <row r="6435" spans="1:25" x14ac:dyDescent="0.3">
      <c r="A6435" t="s">
        <v>8234</v>
      </c>
      <c r="B6435" s="1">
        <v>45730</v>
      </c>
      <c r="C6435" t="s">
        <v>5225</v>
      </c>
      <c r="D6435" t="s">
        <v>106</v>
      </c>
      <c r="E6435" t="s">
        <v>48</v>
      </c>
      <c r="F6435" t="s">
        <v>164</v>
      </c>
      <c r="G6435" t="s">
        <v>75</v>
      </c>
      <c r="H6435" t="s">
        <v>185</v>
      </c>
      <c r="I6435" t="s">
        <v>186</v>
      </c>
      <c r="J6435">
        <v>1</v>
      </c>
      <c r="K6435">
        <v>31298.76</v>
      </c>
      <c r="L6435">
        <v>0.2</v>
      </c>
      <c r="M6435">
        <v>20009.72</v>
      </c>
      <c r="N6435" t="s">
        <v>52</v>
      </c>
      <c r="O6435" t="s">
        <v>25</v>
      </c>
      <c r="P6435" t="s">
        <v>26</v>
      </c>
      <c r="Q6435">
        <f>Sales_Data[[#This Row],[Quantity]]*Sales_Data[[#This Row],[Unit_Price]]</f>
        <v>31298.76</v>
      </c>
      <c r="R6435">
        <f>Sales_Data[[#This Row],[Gross_Sales]]*Sales_Data[[#This Row],[Discount]]</f>
        <v>6259.7520000000004</v>
      </c>
      <c r="S6435">
        <f>Sales_Data[[#This Row],[Gross_Sales]]-Sales_Data[[#This Row],[Discount_Amount]]</f>
        <v>25039.007999999998</v>
      </c>
      <c r="T6435">
        <f>Sales_Data[[#This Row],[Net Sales]]-Sales_Data[[#This Row],[Cost]]</f>
        <v>5029.2879999999968</v>
      </c>
      <c r="U6435" s="2">
        <f>Sales_Data[[#This Row],[Profit]]/Sales_Data[[#This Row],[Net Sales]]</f>
        <v>0.20085811706278447</v>
      </c>
      <c r="V6435">
        <f>YEAR(Sales_Data[[#This Row],[Order_Date]])</f>
        <v>2025</v>
      </c>
      <c r="W6435" t="str">
        <f>TEXT(Sales_Data[[#This Row],[Order_Date]],"mmm")</f>
        <v>Mar</v>
      </c>
      <c r="X6435">
        <f>MONTH(Sales_Data[[#This Row],[Order_Date]])</f>
        <v>3</v>
      </c>
      <c r="Y6435" t="str">
        <f>"Q"&amp;ROUNDUP(MONTH(Sales_Data[[#This Row],[Order_Date]])/3,0)</f>
        <v>Q1</v>
      </c>
    </row>
    <row r="6436" spans="1:25" x14ac:dyDescent="0.3">
      <c r="A6436" t="s">
        <v>8235</v>
      </c>
      <c r="B6436" s="1">
        <v>45965</v>
      </c>
      <c r="C6436" t="s">
        <v>1959</v>
      </c>
      <c r="D6436" t="s">
        <v>238</v>
      </c>
      <c r="E6436" t="s">
        <v>30</v>
      </c>
      <c r="F6436" t="s">
        <v>156</v>
      </c>
      <c r="G6436" t="s">
        <v>67</v>
      </c>
      <c r="H6436" t="s">
        <v>68</v>
      </c>
      <c r="I6436" t="s">
        <v>69</v>
      </c>
      <c r="J6436">
        <v>1</v>
      </c>
      <c r="K6436">
        <v>3827.15</v>
      </c>
      <c r="L6436">
        <v>0.15</v>
      </c>
      <c r="M6436">
        <v>2503.5500000000002</v>
      </c>
      <c r="N6436" t="s">
        <v>52</v>
      </c>
      <c r="O6436" t="s">
        <v>35</v>
      </c>
      <c r="P6436" t="s">
        <v>44</v>
      </c>
      <c r="Q6436">
        <f>Sales_Data[[#This Row],[Quantity]]*Sales_Data[[#This Row],[Unit_Price]]</f>
        <v>3827.15</v>
      </c>
      <c r="R6436">
        <f>Sales_Data[[#This Row],[Gross_Sales]]*Sales_Data[[#This Row],[Discount]]</f>
        <v>574.07249999999999</v>
      </c>
      <c r="S6436">
        <f>Sales_Data[[#This Row],[Gross_Sales]]-Sales_Data[[#This Row],[Discount_Amount]]</f>
        <v>3253.0775000000003</v>
      </c>
      <c r="T6436">
        <f>Sales_Data[[#This Row],[Net Sales]]-Sales_Data[[#This Row],[Cost]]</f>
        <v>749.52750000000015</v>
      </c>
      <c r="U6436" s="2">
        <f>Sales_Data[[#This Row],[Profit]]/Sales_Data[[#This Row],[Net Sales]]</f>
        <v>0.23040566970814561</v>
      </c>
      <c r="V6436">
        <f>YEAR(Sales_Data[[#This Row],[Order_Date]])</f>
        <v>2025</v>
      </c>
      <c r="W6436" t="str">
        <f>TEXT(Sales_Data[[#This Row],[Order_Date]],"mmm")</f>
        <v>Nov</v>
      </c>
      <c r="X6436">
        <f>MONTH(Sales_Data[[#This Row],[Order_Date]])</f>
        <v>11</v>
      </c>
      <c r="Y6436" t="str">
        <f>"Q"&amp;ROUNDUP(MONTH(Sales_Data[[#This Row],[Order_Date]])/3,0)</f>
        <v>Q4</v>
      </c>
    </row>
    <row r="6437" spans="1:25" x14ac:dyDescent="0.3">
      <c r="A6437" t="s">
        <v>8236</v>
      </c>
      <c r="B6437" s="1">
        <v>45856</v>
      </c>
      <c r="C6437" t="s">
        <v>99</v>
      </c>
      <c r="D6437" t="s">
        <v>589</v>
      </c>
      <c r="E6437" t="s">
        <v>39</v>
      </c>
      <c r="F6437" t="s">
        <v>405</v>
      </c>
      <c r="G6437" t="s">
        <v>67</v>
      </c>
      <c r="H6437" t="s">
        <v>68</v>
      </c>
      <c r="I6437" t="s">
        <v>69</v>
      </c>
      <c r="J6437">
        <v>2</v>
      </c>
      <c r="K6437">
        <v>5613.82</v>
      </c>
      <c r="L6437">
        <v>0.1</v>
      </c>
      <c r="M6437">
        <v>7063.56</v>
      </c>
      <c r="N6437" t="s">
        <v>109</v>
      </c>
      <c r="O6437" t="s">
        <v>35</v>
      </c>
      <c r="P6437" t="s">
        <v>44</v>
      </c>
      <c r="Q6437">
        <f>Sales_Data[[#This Row],[Quantity]]*Sales_Data[[#This Row],[Unit_Price]]</f>
        <v>11227.64</v>
      </c>
      <c r="R6437">
        <f>Sales_Data[[#This Row],[Gross_Sales]]*Sales_Data[[#This Row],[Discount]]</f>
        <v>1122.7639999999999</v>
      </c>
      <c r="S6437">
        <f>Sales_Data[[#This Row],[Gross_Sales]]-Sales_Data[[#This Row],[Discount_Amount]]</f>
        <v>10104.876</v>
      </c>
      <c r="T6437">
        <f>Sales_Data[[#This Row],[Net Sales]]-Sales_Data[[#This Row],[Cost]]</f>
        <v>3041.3159999999998</v>
      </c>
      <c r="U6437" s="2">
        <f>Sales_Data[[#This Row],[Profit]]/Sales_Data[[#This Row],[Net Sales]]</f>
        <v>0.30097509360827385</v>
      </c>
      <c r="V6437">
        <f>YEAR(Sales_Data[[#This Row],[Order_Date]])</f>
        <v>2025</v>
      </c>
      <c r="W6437" t="str">
        <f>TEXT(Sales_Data[[#This Row],[Order_Date]],"mmm")</f>
        <v>Jul</v>
      </c>
      <c r="X6437">
        <f>MONTH(Sales_Data[[#This Row],[Order_Date]])</f>
        <v>7</v>
      </c>
      <c r="Y6437" t="str">
        <f>"Q"&amp;ROUNDUP(MONTH(Sales_Data[[#This Row],[Order_Date]])/3,0)</f>
        <v>Q3</v>
      </c>
    </row>
    <row r="6438" spans="1:25" x14ac:dyDescent="0.3">
      <c r="A6438" t="s">
        <v>8237</v>
      </c>
      <c r="B6438" s="1">
        <v>45787</v>
      </c>
      <c r="C6438" t="s">
        <v>869</v>
      </c>
      <c r="D6438" t="s">
        <v>92</v>
      </c>
      <c r="E6438" t="s">
        <v>30</v>
      </c>
      <c r="F6438" t="s">
        <v>31</v>
      </c>
      <c r="G6438" t="s">
        <v>21</v>
      </c>
      <c r="H6438" t="s">
        <v>297</v>
      </c>
      <c r="I6438" t="s">
        <v>494</v>
      </c>
      <c r="J6438">
        <v>1</v>
      </c>
      <c r="K6438">
        <v>2620.1999999999998</v>
      </c>
      <c r="L6438">
        <v>0.1</v>
      </c>
      <c r="M6438">
        <v>1472.17</v>
      </c>
      <c r="N6438" t="s">
        <v>83</v>
      </c>
      <c r="O6438" t="s">
        <v>35</v>
      </c>
      <c r="P6438" t="s">
        <v>71</v>
      </c>
      <c r="Q6438">
        <f>Sales_Data[[#This Row],[Quantity]]*Sales_Data[[#This Row],[Unit_Price]]</f>
        <v>2620.1999999999998</v>
      </c>
      <c r="R6438">
        <f>Sales_Data[[#This Row],[Gross_Sales]]*Sales_Data[[#This Row],[Discount]]</f>
        <v>262.02</v>
      </c>
      <c r="S6438">
        <f>Sales_Data[[#This Row],[Gross_Sales]]-Sales_Data[[#This Row],[Discount_Amount]]</f>
        <v>2358.1799999999998</v>
      </c>
      <c r="T6438">
        <f>Sales_Data[[#This Row],[Net Sales]]-Sales_Data[[#This Row],[Cost]]</f>
        <v>886.00999999999976</v>
      </c>
      <c r="U6438" s="2">
        <f>Sales_Data[[#This Row],[Profit]]/Sales_Data[[#This Row],[Net Sales]]</f>
        <v>0.37571771450864644</v>
      </c>
      <c r="V6438">
        <f>YEAR(Sales_Data[[#This Row],[Order_Date]])</f>
        <v>2025</v>
      </c>
      <c r="W6438" t="str">
        <f>TEXT(Sales_Data[[#This Row],[Order_Date]],"mmm")</f>
        <v>May</v>
      </c>
      <c r="X6438">
        <f>MONTH(Sales_Data[[#This Row],[Order_Date]])</f>
        <v>5</v>
      </c>
      <c r="Y6438" t="str">
        <f>"Q"&amp;ROUNDUP(MONTH(Sales_Data[[#This Row],[Order_Date]])/3,0)</f>
        <v>Q2</v>
      </c>
    </row>
    <row r="6439" spans="1:25" x14ac:dyDescent="0.3">
      <c r="A6439" t="s">
        <v>8238</v>
      </c>
      <c r="B6439" s="1">
        <v>45903</v>
      </c>
      <c r="C6439" t="s">
        <v>1170</v>
      </c>
      <c r="D6439" t="s">
        <v>433</v>
      </c>
      <c r="E6439" t="s">
        <v>19</v>
      </c>
      <c r="F6439" t="s">
        <v>57</v>
      </c>
      <c r="G6439" t="s">
        <v>41</v>
      </c>
      <c r="H6439" t="s">
        <v>102</v>
      </c>
      <c r="I6439" t="s">
        <v>165</v>
      </c>
      <c r="J6439">
        <v>3</v>
      </c>
      <c r="K6439">
        <v>2358.5500000000002</v>
      </c>
      <c r="L6439">
        <v>0.1</v>
      </c>
      <c r="M6439">
        <v>4632.58</v>
      </c>
      <c r="N6439" t="s">
        <v>24</v>
      </c>
      <c r="O6439" t="s">
        <v>35</v>
      </c>
      <c r="P6439" t="s">
        <v>71</v>
      </c>
      <c r="Q6439">
        <f>Sales_Data[[#This Row],[Quantity]]*Sales_Data[[#This Row],[Unit_Price]]</f>
        <v>7075.6500000000005</v>
      </c>
      <c r="R6439">
        <f>Sales_Data[[#This Row],[Gross_Sales]]*Sales_Data[[#This Row],[Discount]]</f>
        <v>707.56500000000005</v>
      </c>
      <c r="S6439">
        <f>Sales_Data[[#This Row],[Gross_Sales]]-Sales_Data[[#This Row],[Discount_Amount]]</f>
        <v>6368.0850000000009</v>
      </c>
      <c r="T6439">
        <f>Sales_Data[[#This Row],[Net Sales]]-Sales_Data[[#This Row],[Cost]]</f>
        <v>1735.505000000001</v>
      </c>
      <c r="U6439" s="2">
        <f>Sales_Data[[#This Row],[Profit]]/Sales_Data[[#This Row],[Net Sales]]</f>
        <v>0.27253169516424497</v>
      </c>
      <c r="V6439">
        <f>YEAR(Sales_Data[[#This Row],[Order_Date]])</f>
        <v>2025</v>
      </c>
      <c r="W6439" t="str">
        <f>TEXT(Sales_Data[[#This Row],[Order_Date]],"mmm")</f>
        <v>Sep</v>
      </c>
      <c r="X6439">
        <f>MONTH(Sales_Data[[#This Row],[Order_Date]])</f>
        <v>9</v>
      </c>
      <c r="Y6439" t="str">
        <f>"Q"&amp;ROUNDUP(MONTH(Sales_Data[[#This Row],[Order_Date]])/3,0)</f>
        <v>Q3</v>
      </c>
    </row>
    <row r="6440" spans="1:25" x14ac:dyDescent="0.3">
      <c r="A6440" t="s">
        <v>8239</v>
      </c>
      <c r="B6440" s="1">
        <v>45969</v>
      </c>
      <c r="C6440" t="s">
        <v>2998</v>
      </c>
      <c r="D6440" t="s">
        <v>1122</v>
      </c>
      <c r="E6440" t="s">
        <v>30</v>
      </c>
      <c r="F6440" t="s">
        <v>31</v>
      </c>
      <c r="G6440" t="s">
        <v>21</v>
      </c>
      <c r="H6440" t="s">
        <v>127</v>
      </c>
      <c r="I6440" t="s">
        <v>342</v>
      </c>
      <c r="J6440">
        <v>1</v>
      </c>
      <c r="K6440">
        <v>2061.48</v>
      </c>
      <c r="L6440">
        <v>0</v>
      </c>
      <c r="M6440">
        <v>1766.78</v>
      </c>
      <c r="N6440" t="s">
        <v>70</v>
      </c>
      <c r="O6440" t="s">
        <v>35</v>
      </c>
      <c r="P6440" t="s">
        <v>44</v>
      </c>
      <c r="Q6440">
        <f>Sales_Data[[#This Row],[Quantity]]*Sales_Data[[#This Row],[Unit_Price]]</f>
        <v>2061.48</v>
      </c>
      <c r="R6440">
        <f>Sales_Data[[#This Row],[Gross_Sales]]*Sales_Data[[#This Row],[Discount]]</f>
        <v>0</v>
      </c>
      <c r="S6440">
        <f>Sales_Data[[#This Row],[Gross_Sales]]-Sales_Data[[#This Row],[Discount_Amount]]</f>
        <v>2061.48</v>
      </c>
      <c r="T6440">
        <f>Sales_Data[[#This Row],[Net Sales]]-Sales_Data[[#This Row],[Cost]]</f>
        <v>294.70000000000005</v>
      </c>
      <c r="U6440" s="2">
        <f>Sales_Data[[#This Row],[Profit]]/Sales_Data[[#This Row],[Net Sales]]</f>
        <v>0.14295554650057243</v>
      </c>
      <c r="V6440">
        <f>YEAR(Sales_Data[[#This Row],[Order_Date]])</f>
        <v>2025</v>
      </c>
      <c r="W6440" t="str">
        <f>TEXT(Sales_Data[[#This Row],[Order_Date]],"mmm")</f>
        <v>Nov</v>
      </c>
      <c r="X6440">
        <f>MONTH(Sales_Data[[#This Row],[Order_Date]])</f>
        <v>11</v>
      </c>
      <c r="Y6440" t="str">
        <f>"Q"&amp;ROUNDUP(MONTH(Sales_Data[[#This Row],[Order_Date]])/3,0)</f>
        <v>Q4</v>
      </c>
    </row>
    <row r="6441" spans="1:25" x14ac:dyDescent="0.3">
      <c r="A6441" t="s">
        <v>8240</v>
      </c>
      <c r="B6441" s="1">
        <v>45717</v>
      </c>
      <c r="C6441" t="s">
        <v>1423</v>
      </c>
      <c r="D6441" t="s">
        <v>436</v>
      </c>
      <c r="E6441" t="s">
        <v>119</v>
      </c>
      <c r="F6441" t="s">
        <v>249</v>
      </c>
      <c r="G6441" t="s">
        <v>67</v>
      </c>
      <c r="H6441" t="s">
        <v>88</v>
      </c>
      <c r="I6441" t="s">
        <v>157</v>
      </c>
      <c r="J6441">
        <v>2</v>
      </c>
      <c r="K6441">
        <v>8422.8700000000008</v>
      </c>
      <c r="L6441">
        <v>0.15</v>
      </c>
      <c r="M6441">
        <v>11871.22</v>
      </c>
      <c r="N6441" t="s">
        <v>52</v>
      </c>
      <c r="O6441" t="s">
        <v>35</v>
      </c>
      <c r="P6441" t="s">
        <v>44</v>
      </c>
      <c r="Q6441">
        <f>Sales_Data[[#This Row],[Quantity]]*Sales_Data[[#This Row],[Unit_Price]]</f>
        <v>16845.740000000002</v>
      </c>
      <c r="R6441">
        <f>Sales_Data[[#This Row],[Gross_Sales]]*Sales_Data[[#This Row],[Discount]]</f>
        <v>2526.8610000000003</v>
      </c>
      <c r="S6441">
        <f>Sales_Data[[#This Row],[Gross_Sales]]-Sales_Data[[#This Row],[Discount_Amount]]</f>
        <v>14318.879000000001</v>
      </c>
      <c r="T6441">
        <f>Sales_Data[[#This Row],[Net Sales]]-Sales_Data[[#This Row],[Cost]]</f>
        <v>2447.6590000000015</v>
      </c>
      <c r="U6441" s="2">
        <f>Sales_Data[[#This Row],[Profit]]/Sales_Data[[#This Row],[Net Sales]]</f>
        <v>0.17093928931168434</v>
      </c>
      <c r="V6441">
        <f>YEAR(Sales_Data[[#This Row],[Order_Date]])</f>
        <v>2025</v>
      </c>
      <c r="W6441" t="str">
        <f>TEXT(Sales_Data[[#This Row],[Order_Date]],"mmm")</f>
        <v>Mar</v>
      </c>
      <c r="X6441">
        <f>MONTH(Sales_Data[[#This Row],[Order_Date]])</f>
        <v>3</v>
      </c>
      <c r="Y6441" t="str">
        <f>"Q"&amp;ROUNDUP(MONTH(Sales_Data[[#This Row],[Order_Date]])/3,0)</f>
        <v>Q1</v>
      </c>
    </row>
    <row r="6442" spans="1:25" x14ac:dyDescent="0.3">
      <c r="A6442" t="s">
        <v>8241</v>
      </c>
      <c r="B6442" s="1">
        <v>45936</v>
      </c>
      <c r="C6442" t="s">
        <v>3277</v>
      </c>
      <c r="D6442" t="s">
        <v>669</v>
      </c>
      <c r="E6442" t="s">
        <v>19</v>
      </c>
      <c r="F6442" t="s">
        <v>66</v>
      </c>
      <c r="G6442" t="s">
        <v>67</v>
      </c>
      <c r="H6442" t="s">
        <v>68</v>
      </c>
      <c r="I6442" t="s">
        <v>97</v>
      </c>
      <c r="J6442">
        <v>1</v>
      </c>
      <c r="K6442">
        <v>4672.3</v>
      </c>
      <c r="L6442">
        <v>0.05</v>
      </c>
      <c r="M6442">
        <v>3886.2</v>
      </c>
      <c r="N6442" t="s">
        <v>52</v>
      </c>
      <c r="O6442" t="s">
        <v>35</v>
      </c>
      <c r="P6442" t="s">
        <v>44</v>
      </c>
      <c r="Q6442">
        <f>Sales_Data[[#This Row],[Quantity]]*Sales_Data[[#This Row],[Unit_Price]]</f>
        <v>4672.3</v>
      </c>
      <c r="R6442">
        <f>Sales_Data[[#This Row],[Gross_Sales]]*Sales_Data[[#This Row],[Discount]]</f>
        <v>233.61500000000001</v>
      </c>
      <c r="S6442">
        <f>Sales_Data[[#This Row],[Gross_Sales]]-Sales_Data[[#This Row],[Discount_Amount]]</f>
        <v>4438.6850000000004</v>
      </c>
      <c r="T6442">
        <f>Sales_Data[[#This Row],[Net Sales]]-Sales_Data[[#This Row],[Cost]]</f>
        <v>552.48500000000058</v>
      </c>
      <c r="U6442" s="2">
        <f>Sales_Data[[#This Row],[Profit]]/Sales_Data[[#This Row],[Net Sales]]</f>
        <v>0.1244704231095472</v>
      </c>
      <c r="V6442">
        <f>YEAR(Sales_Data[[#This Row],[Order_Date]])</f>
        <v>2025</v>
      </c>
      <c r="W6442" t="str">
        <f>TEXT(Sales_Data[[#This Row],[Order_Date]],"mmm")</f>
        <v>Oct</v>
      </c>
      <c r="X6442">
        <f>MONTH(Sales_Data[[#This Row],[Order_Date]])</f>
        <v>10</v>
      </c>
      <c r="Y6442" t="str">
        <f>"Q"&amp;ROUNDUP(MONTH(Sales_Data[[#This Row],[Order_Date]])/3,0)</f>
        <v>Q4</v>
      </c>
    </row>
    <row r="6443" spans="1:25" x14ac:dyDescent="0.3">
      <c r="A6443" t="s">
        <v>8242</v>
      </c>
      <c r="B6443" s="1">
        <v>45760</v>
      </c>
      <c r="C6443" t="s">
        <v>2543</v>
      </c>
      <c r="D6443" t="s">
        <v>280</v>
      </c>
      <c r="E6443" t="s">
        <v>19</v>
      </c>
      <c r="F6443" t="s">
        <v>66</v>
      </c>
      <c r="G6443" t="s">
        <v>67</v>
      </c>
      <c r="H6443" t="s">
        <v>88</v>
      </c>
      <c r="I6443" t="s">
        <v>89</v>
      </c>
      <c r="J6443">
        <v>3</v>
      </c>
      <c r="K6443">
        <v>6231.75</v>
      </c>
      <c r="L6443">
        <v>0</v>
      </c>
      <c r="M6443">
        <v>15516.64</v>
      </c>
      <c r="N6443" t="s">
        <v>24</v>
      </c>
      <c r="O6443" t="s">
        <v>25</v>
      </c>
      <c r="P6443" t="s">
        <v>71</v>
      </c>
      <c r="Q6443">
        <f>Sales_Data[[#This Row],[Quantity]]*Sales_Data[[#This Row],[Unit_Price]]</f>
        <v>18695.25</v>
      </c>
      <c r="R6443">
        <f>Sales_Data[[#This Row],[Gross_Sales]]*Sales_Data[[#This Row],[Discount]]</f>
        <v>0</v>
      </c>
      <c r="S6443">
        <f>Sales_Data[[#This Row],[Gross_Sales]]-Sales_Data[[#This Row],[Discount_Amount]]</f>
        <v>18695.25</v>
      </c>
      <c r="T6443">
        <f>Sales_Data[[#This Row],[Net Sales]]-Sales_Data[[#This Row],[Cost]]</f>
        <v>3178.6100000000006</v>
      </c>
      <c r="U6443" s="2">
        <f>Sales_Data[[#This Row],[Profit]]/Sales_Data[[#This Row],[Net Sales]]</f>
        <v>0.17002233187574387</v>
      </c>
      <c r="V6443">
        <f>YEAR(Sales_Data[[#This Row],[Order_Date]])</f>
        <v>2025</v>
      </c>
      <c r="W6443" t="str">
        <f>TEXT(Sales_Data[[#This Row],[Order_Date]],"mmm")</f>
        <v>Apr</v>
      </c>
      <c r="X6443">
        <f>MONTH(Sales_Data[[#This Row],[Order_Date]])</f>
        <v>4</v>
      </c>
      <c r="Y6443" t="str">
        <f>"Q"&amp;ROUNDUP(MONTH(Sales_Data[[#This Row],[Order_Date]])/3,0)</f>
        <v>Q2</v>
      </c>
    </row>
    <row r="6444" spans="1:25" x14ac:dyDescent="0.3">
      <c r="A6444" t="s">
        <v>8243</v>
      </c>
      <c r="B6444" s="1">
        <v>45953</v>
      </c>
      <c r="C6444" t="s">
        <v>5964</v>
      </c>
      <c r="D6444" t="s">
        <v>1026</v>
      </c>
      <c r="E6444" t="s">
        <v>119</v>
      </c>
      <c r="F6444" t="s">
        <v>120</v>
      </c>
      <c r="G6444" t="s">
        <v>67</v>
      </c>
      <c r="H6444" t="s">
        <v>68</v>
      </c>
      <c r="I6444" t="s">
        <v>97</v>
      </c>
      <c r="J6444">
        <v>2</v>
      </c>
      <c r="K6444">
        <v>6848.03</v>
      </c>
      <c r="L6444">
        <v>0.05</v>
      </c>
      <c r="M6444">
        <v>10534.91</v>
      </c>
      <c r="N6444" t="s">
        <v>109</v>
      </c>
      <c r="O6444" t="s">
        <v>53</v>
      </c>
      <c r="P6444" t="s">
        <v>44</v>
      </c>
      <c r="Q6444">
        <f>Sales_Data[[#This Row],[Quantity]]*Sales_Data[[#This Row],[Unit_Price]]</f>
        <v>13696.06</v>
      </c>
      <c r="R6444">
        <f>Sales_Data[[#This Row],[Gross_Sales]]*Sales_Data[[#This Row],[Discount]]</f>
        <v>684.803</v>
      </c>
      <c r="S6444">
        <f>Sales_Data[[#This Row],[Gross_Sales]]-Sales_Data[[#This Row],[Discount_Amount]]</f>
        <v>13011.257</v>
      </c>
      <c r="T6444">
        <f>Sales_Data[[#This Row],[Net Sales]]-Sales_Data[[#This Row],[Cost]]</f>
        <v>2476.3469999999998</v>
      </c>
      <c r="U6444" s="2">
        <f>Sales_Data[[#This Row],[Profit]]/Sales_Data[[#This Row],[Net Sales]]</f>
        <v>0.19032342532316437</v>
      </c>
      <c r="V6444">
        <f>YEAR(Sales_Data[[#This Row],[Order_Date]])</f>
        <v>2025</v>
      </c>
      <c r="W6444" t="str">
        <f>TEXT(Sales_Data[[#This Row],[Order_Date]],"mmm")</f>
        <v>Oct</v>
      </c>
      <c r="X6444">
        <f>MONTH(Sales_Data[[#This Row],[Order_Date]])</f>
        <v>10</v>
      </c>
      <c r="Y6444" t="str">
        <f>"Q"&amp;ROUNDUP(MONTH(Sales_Data[[#This Row],[Order_Date]])/3,0)</f>
        <v>Q4</v>
      </c>
    </row>
    <row r="6445" spans="1:25" x14ac:dyDescent="0.3">
      <c r="A6445" t="s">
        <v>8244</v>
      </c>
      <c r="B6445" s="1">
        <v>45977</v>
      </c>
      <c r="C6445" t="s">
        <v>2084</v>
      </c>
      <c r="D6445" t="s">
        <v>86</v>
      </c>
      <c r="E6445" t="s">
        <v>48</v>
      </c>
      <c r="F6445" t="s">
        <v>126</v>
      </c>
      <c r="G6445" t="s">
        <v>41</v>
      </c>
      <c r="H6445" t="s">
        <v>171</v>
      </c>
      <c r="I6445" t="s">
        <v>172</v>
      </c>
      <c r="J6445">
        <v>1</v>
      </c>
      <c r="K6445">
        <v>48082.38</v>
      </c>
      <c r="L6445">
        <v>0.1</v>
      </c>
      <c r="M6445">
        <v>27807.53</v>
      </c>
      <c r="N6445" t="s">
        <v>52</v>
      </c>
      <c r="O6445" t="s">
        <v>53</v>
      </c>
      <c r="P6445" t="s">
        <v>71</v>
      </c>
      <c r="Q6445">
        <f>Sales_Data[[#This Row],[Quantity]]*Sales_Data[[#This Row],[Unit_Price]]</f>
        <v>48082.38</v>
      </c>
      <c r="R6445">
        <f>Sales_Data[[#This Row],[Gross_Sales]]*Sales_Data[[#This Row],[Discount]]</f>
        <v>4808.2380000000003</v>
      </c>
      <c r="S6445">
        <f>Sales_Data[[#This Row],[Gross_Sales]]-Sales_Data[[#This Row],[Discount_Amount]]</f>
        <v>43274.142</v>
      </c>
      <c r="T6445">
        <f>Sales_Data[[#This Row],[Net Sales]]-Sales_Data[[#This Row],[Cost]]</f>
        <v>15466.612000000001</v>
      </c>
      <c r="U6445" s="2">
        <f>Sales_Data[[#This Row],[Profit]]/Sales_Data[[#This Row],[Net Sales]]</f>
        <v>0.35741002097742347</v>
      </c>
      <c r="V6445">
        <f>YEAR(Sales_Data[[#This Row],[Order_Date]])</f>
        <v>2025</v>
      </c>
      <c r="W6445" t="str">
        <f>TEXT(Sales_Data[[#This Row],[Order_Date]],"mmm")</f>
        <v>Nov</v>
      </c>
      <c r="X6445">
        <f>MONTH(Sales_Data[[#This Row],[Order_Date]])</f>
        <v>11</v>
      </c>
      <c r="Y6445" t="str">
        <f>"Q"&amp;ROUNDUP(MONTH(Sales_Data[[#This Row],[Order_Date]])/3,0)</f>
        <v>Q4</v>
      </c>
    </row>
    <row r="6446" spans="1:25" x14ac:dyDescent="0.3">
      <c r="A6446" t="s">
        <v>8245</v>
      </c>
      <c r="B6446" s="1">
        <v>45998</v>
      </c>
      <c r="C6446" t="s">
        <v>4117</v>
      </c>
      <c r="D6446" t="s">
        <v>366</v>
      </c>
      <c r="E6446" t="s">
        <v>19</v>
      </c>
      <c r="F6446" t="s">
        <v>113</v>
      </c>
      <c r="G6446" t="s">
        <v>32</v>
      </c>
      <c r="H6446" t="s">
        <v>33</v>
      </c>
      <c r="I6446" t="s">
        <v>161</v>
      </c>
      <c r="J6446">
        <v>5</v>
      </c>
      <c r="K6446">
        <v>16481.099999999999</v>
      </c>
      <c r="L6446">
        <v>0.05</v>
      </c>
      <c r="M6446">
        <v>68477.600000000006</v>
      </c>
      <c r="N6446" t="s">
        <v>24</v>
      </c>
      <c r="O6446" t="s">
        <v>35</v>
      </c>
      <c r="P6446" t="s">
        <v>71</v>
      </c>
      <c r="Q6446">
        <f>Sales_Data[[#This Row],[Quantity]]*Sales_Data[[#This Row],[Unit_Price]]</f>
        <v>82405.5</v>
      </c>
      <c r="R6446">
        <f>Sales_Data[[#This Row],[Gross_Sales]]*Sales_Data[[#This Row],[Discount]]</f>
        <v>4120.2750000000005</v>
      </c>
      <c r="S6446">
        <f>Sales_Data[[#This Row],[Gross_Sales]]-Sales_Data[[#This Row],[Discount_Amount]]</f>
        <v>78285.225000000006</v>
      </c>
      <c r="T6446">
        <f>Sales_Data[[#This Row],[Net Sales]]-Sales_Data[[#This Row],[Cost]]</f>
        <v>9807.625</v>
      </c>
      <c r="U6446" s="2">
        <f>Sales_Data[[#This Row],[Profit]]/Sales_Data[[#This Row],[Net Sales]]</f>
        <v>0.12528066439101374</v>
      </c>
      <c r="V6446">
        <f>YEAR(Sales_Data[[#This Row],[Order_Date]])</f>
        <v>2025</v>
      </c>
      <c r="W6446" t="str">
        <f>TEXT(Sales_Data[[#This Row],[Order_Date]],"mmm")</f>
        <v>Dec</v>
      </c>
      <c r="X6446">
        <f>MONTH(Sales_Data[[#This Row],[Order_Date]])</f>
        <v>12</v>
      </c>
      <c r="Y6446" t="str">
        <f>"Q"&amp;ROUNDUP(MONTH(Sales_Data[[#This Row],[Order_Date]])/3,0)</f>
        <v>Q4</v>
      </c>
    </row>
    <row r="6447" spans="1:25" x14ac:dyDescent="0.3">
      <c r="A6447" t="s">
        <v>8246</v>
      </c>
      <c r="B6447" s="1">
        <v>45808</v>
      </c>
      <c r="C6447" t="s">
        <v>2382</v>
      </c>
      <c r="D6447" t="s">
        <v>137</v>
      </c>
      <c r="E6447" t="s">
        <v>48</v>
      </c>
      <c r="F6447" t="s">
        <v>126</v>
      </c>
      <c r="G6447" t="s">
        <v>32</v>
      </c>
      <c r="H6447" t="s">
        <v>50</v>
      </c>
      <c r="I6447" t="s">
        <v>58</v>
      </c>
      <c r="J6447">
        <v>1</v>
      </c>
      <c r="K6447">
        <v>26145.54</v>
      </c>
      <c r="L6447">
        <v>0.1</v>
      </c>
      <c r="M6447">
        <v>16375.56</v>
      </c>
      <c r="N6447" t="s">
        <v>70</v>
      </c>
      <c r="O6447" t="s">
        <v>35</v>
      </c>
      <c r="P6447" t="s">
        <v>71</v>
      </c>
      <c r="Q6447">
        <f>Sales_Data[[#This Row],[Quantity]]*Sales_Data[[#This Row],[Unit_Price]]</f>
        <v>26145.54</v>
      </c>
      <c r="R6447">
        <f>Sales_Data[[#This Row],[Gross_Sales]]*Sales_Data[[#This Row],[Discount]]</f>
        <v>2614.5540000000001</v>
      </c>
      <c r="S6447">
        <f>Sales_Data[[#This Row],[Gross_Sales]]-Sales_Data[[#This Row],[Discount_Amount]]</f>
        <v>23530.986000000001</v>
      </c>
      <c r="T6447">
        <f>Sales_Data[[#This Row],[Net Sales]]-Sales_Data[[#This Row],[Cost]]</f>
        <v>7155.4260000000013</v>
      </c>
      <c r="U6447" s="2">
        <f>Sales_Data[[#This Row],[Profit]]/Sales_Data[[#This Row],[Net Sales]]</f>
        <v>0.304085260175668</v>
      </c>
      <c r="V6447">
        <f>YEAR(Sales_Data[[#This Row],[Order_Date]])</f>
        <v>2025</v>
      </c>
      <c r="W6447" t="str">
        <f>TEXT(Sales_Data[[#This Row],[Order_Date]],"mmm")</f>
        <v>May</v>
      </c>
      <c r="X6447">
        <f>MONTH(Sales_Data[[#This Row],[Order_Date]])</f>
        <v>5</v>
      </c>
      <c r="Y6447" t="str">
        <f>"Q"&amp;ROUNDUP(MONTH(Sales_Data[[#This Row],[Order_Date]])/3,0)</f>
        <v>Q2</v>
      </c>
    </row>
    <row r="6448" spans="1:25" x14ac:dyDescent="0.3">
      <c r="A6448" t="s">
        <v>8247</v>
      </c>
      <c r="B6448" s="1">
        <v>45814</v>
      </c>
      <c r="C6448" t="s">
        <v>2251</v>
      </c>
      <c r="D6448" t="s">
        <v>145</v>
      </c>
      <c r="E6448" t="s">
        <v>48</v>
      </c>
      <c r="F6448" t="s">
        <v>126</v>
      </c>
      <c r="G6448" t="s">
        <v>75</v>
      </c>
      <c r="H6448" t="s">
        <v>114</v>
      </c>
      <c r="I6448" t="s">
        <v>206</v>
      </c>
      <c r="J6448">
        <v>2</v>
      </c>
      <c r="K6448">
        <v>34177.019999999997</v>
      </c>
      <c r="L6448">
        <v>0.15</v>
      </c>
      <c r="M6448">
        <v>39705.64</v>
      </c>
      <c r="N6448" t="s">
        <v>83</v>
      </c>
      <c r="O6448" t="s">
        <v>25</v>
      </c>
      <c r="P6448" t="s">
        <v>44</v>
      </c>
      <c r="Q6448">
        <f>Sales_Data[[#This Row],[Quantity]]*Sales_Data[[#This Row],[Unit_Price]]</f>
        <v>68354.039999999994</v>
      </c>
      <c r="R6448">
        <f>Sales_Data[[#This Row],[Gross_Sales]]*Sales_Data[[#This Row],[Discount]]</f>
        <v>10253.105999999998</v>
      </c>
      <c r="S6448">
        <f>Sales_Data[[#This Row],[Gross_Sales]]-Sales_Data[[#This Row],[Discount_Amount]]</f>
        <v>58100.933999999994</v>
      </c>
      <c r="T6448">
        <f>Sales_Data[[#This Row],[Net Sales]]-Sales_Data[[#This Row],[Cost]]</f>
        <v>18395.293999999994</v>
      </c>
      <c r="U6448" s="2">
        <f>Sales_Data[[#This Row],[Profit]]/Sales_Data[[#This Row],[Net Sales]]</f>
        <v>0.31660926483557039</v>
      </c>
      <c r="V6448">
        <f>YEAR(Sales_Data[[#This Row],[Order_Date]])</f>
        <v>2025</v>
      </c>
      <c r="W6448" t="str">
        <f>TEXT(Sales_Data[[#This Row],[Order_Date]],"mmm")</f>
        <v>Jun</v>
      </c>
      <c r="X6448">
        <f>MONTH(Sales_Data[[#This Row],[Order_Date]])</f>
        <v>6</v>
      </c>
      <c r="Y6448" t="str">
        <f>"Q"&amp;ROUNDUP(MONTH(Sales_Data[[#This Row],[Order_Date]])/3,0)</f>
        <v>Q2</v>
      </c>
    </row>
    <row r="6449" spans="1:25" x14ac:dyDescent="0.3">
      <c r="A6449" t="s">
        <v>8248</v>
      </c>
      <c r="B6449" s="1">
        <v>45863</v>
      </c>
      <c r="C6449" t="s">
        <v>5052</v>
      </c>
      <c r="D6449" t="s">
        <v>447</v>
      </c>
      <c r="E6449" t="s">
        <v>48</v>
      </c>
      <c r="F6449" t="s">
        <v>164</v>
      </c>
      <c r="G6449" t="s">
        <v>32</v>
      </c>
      <c r="H6449" t="s">
        <v>33</v>
      </c>
      <c r="I6449" t="s">
        <v>161</v>
      </c>
      <c r="J6449">
        <v>5</v>
      </c>
      <c r="K6449">
        <v>31179.42</v>
      </c>
      <c r="L6449">
        <v>0.1</v>
      </c>
      <c r="M6449">
        <v>88061.14</v>
      </c>
      <c r="N6449" t="s">
        <v>24</v>
      </c>
      <c r="O6449" t="s">
        <v>35</v>
      </c>
      <c r="P6449" t="s">
        <v>71</v>
      </c>
      <c r="Q6449">
        <f>Sales_Data[[#This Row],[Quantity]]*Sales_Data[[#This Row],[Unit_Price]]</f>
        <v>155897.09999999998</v>
      </c>
      <c r="R6449">
        <f>Sales_Data[[#This Row],[Gross_Sales]]*Sales_Data[[#This Row],[Discount]]</f>
        <v>15589.71</v>
      </c>
      <c r="S6449">
        <f>Sales_Data[[#This Row],[Gross_Sales]]-Sales_Data[[#This Row],[Discount_Amount]]</f>
        <v>140307.38999999998</v>
      </c>
      <c r="T6449">
        <f>Sales_Data[[#This Row],[Net Sales]]-Sales_Data[[#This Row],[Cost]]</f>
        <v>52246.249999999985</v>
      </c>
      <c r="U6449" s="2">
        <f>Sales_Data[[#This Row],[Profit]]/Sales_Data[[#This Row],[Net Sales]]</f>
        <v>0.37236990866981412</v>
      </c>
      <c r="V6449">
        <f>YEAR(Sales_Data[[#This Row],[Order_Date]])</f>
        <v>2025</v>
      </c>
      <c r="W6449" t="str">
        <f>TEXT(Sales_Data[[#This Row],[Order_Date]],"mmm")</f>
        <v>Jul</v>
      </c>
      <c r="X6449">
        <f>MONTH(Sales_Data[[#This Row],[Order_Date]])</f>
        <v>7</v>
      </c>
      <c r="Y6449" t="str">
        <f>"Q"&amp;ROUNDUP(MONTH(Sales_Data[[#This Row],[Order_Date]])/3,0)</f>
        <v>Q3</v>
      </c>
    </row>
    <row r="6450" spans="1:25" x14ac:dyDescent="0.3">
      <c r="A6450" t="s">
        <v>8249</v>
      </c>
      <c r="B6450" s="1">
        <v>45836</v>
      </c>
      <c r="C6450" t="s">
        <v>3913</v>
      </c>
      <c r="D6450" t="s">
        <v>215</v>
      </c>
      <c r="E6450" t="s">
        <v>19</v>
      </c>
      <c r="F6450" t="s">
        <v>81</v>
      </c>
      <c r="G6450" t="s">
        <v>67</v>
      </c>
      <c r="H6450" t="s">
        <v>88</v>
      </c>
      <c r="I6450" t="s">
        <v>157</v>
      </c>
      <c r="J6450">
        <v>2</v>
      </c>
      <c r="K6450">
        <v>16750.11</v>
      </c>
      <c r="L6450">
        <v>0.1</v>
      </c>
      <c r="M6450">
        <v>21840.92</v>
      </c>
      <c r="N6450" t="s">
        <v>52</v>
      </c>
      <c r="O6450" t="s">
        <v>35</v>
      </c>
      <c r="P6450" t="s">
        <v>71</v>
      </c>
      <c r="Q6450">
        <f>Sales_Data[[#This Row],[Quantity]]*Sales_Data[[#This Row],[Unit_Price]]</f>
        <v>33500.22</v>
      </c>
      <c r="R6450">
        <f>Sales_Data[[#This Row],[Gross_Sales]]*Sales_Data[[#This Row],[Discount]]</f>
        <v>3350.0220000000004</v>
      </c>
      <c r="S6450">
        <f>Sales_Data[[#This Row],[Gross_Sales]]-Sales_Data[[#This Row],[Discount_Amount]]</f>
        <v>30150.198</v>
      </c>
      <c r="T6450">
        <f>Sales_Data[[#This Row],[Net Sales]]-Sales_Data[[#This Row],[Cost]]</f>
        <v>8309.2780000000021</v>
      </c>
      <c r="U6450" s="2">
        <f>Sales_Data[[#This Row],[Profit]]/Sales_Data[[#This Row],[Net Sales]]</f>
        <v>0.27559613373019975</v>
      </c>
      <c r="V6450">
        <f>YEAR(Sales_Data[[#This Row],[Order_Date]])</f>
        <v>2025</v>
      </c>
      <c r="W6450" t="str">
        <f>TEXT(Sales_Data[[#This Row],[Order_Date]],"mmm")</f>
        <v>Jun</v>
      </c>
      <c r="X6450">
        <f>MONTH(Sales_Data[[#This Row],[Order_Date]])</f>
        <v>6</v>
      </c>
      <c r="Y6450" t="str">
        <f>"Q"&amp;ROUNDUP(MONTH(Sales_Data[[#This Row],[Order_Date]])/3,0)</f>
        <v>Q2</v>
      </c>
    </row>
    <row r="6451" spans="1:25" x14ac:dyDescent="0.3">
      <c r="A6451" t="s">
        <v>8250</v>
      </c>
      <c r="B6451" s="1">
        <v>45854</v>
      </c>
      <c r="C6451" t="s">
        <v>4786</v>
      </c>
      <c r="D6451" t="s">
        <v>699</v>
      </c>
      <c r="E6451" t="s">
        <v>39</v>
      </c>
      <c r="F6451" t="s">
        <v>40</v>
      </c>
      <c r="G6451" t="s">
        <v>75</v>
      </c>
      <c r="H6451" t="s">
        <v>185</v>
      </c>
      <c r="I6451" t="s">
        <v>186</v>
      </c>
      <c r="J6451">
        <v>2</v>
      </c>
      <c r="K6451">
        <v>5477.58</v>
      </c>
      <c r="L6451">
        <v>0.05</v>
      </c>
      <c r="M6451">
        <v>8873.52</v>
      </c>
      <c r="N6451" t="s">
        <v>24</v>
      </c>
      <c r="O6451" t="s">
        <v>35</v>
      </c>
      <c r="P6451" t="s">
        <v>71</v>
      </c>
      <c r="Q6451">
        <f>Sales_Data[[#This Row],[Quantity]]*Sales_Data[[#This Row],[Unit_Price]]</f>
        <v>10955.16</v>
      </c>
      <c r="R6451">
        <f>Sales_Data[[#This Row],[Gross_Sales]]*Sales_Data[[#This Row],[Discount]]</f>
        <v>547.75800000000004</v>
      </c>
      <c r="S6451">
        <f>Sales_Data[[#This Row],[Gross_Sales]]-Sales_Data[[#This Row],[Discount_Amount]]</f>
        <v>10407.402</v>
      </c>
      <c r="T6451">
        <f>Sales_Data[[#This Row],[Net Sales]]-Sales_Data[[#This Row],[Cost]]</f>
        <v>1533.8819999999996</v>
      </c>
      <c r="U6451" s="2">
        <f>Sales_Data[[#This Row],[Profit]]/Sales_Data[[#This Row],[Net Sales]]</f>
        <v>0.14738375629191605</v>
      </c>
      <c r="V6451">
        <f>YEAR(Sales_Data[[#This Row],[Order_Date]])</f>
        <v>2025</v>
      </c>
      <c r="W6451" t="str">
        <f>TEXT(Sales_Data[[#This Row],[Order_Date]],"mmm")</f>
        <v>Jul</v>
      </c>
      <c r="X6451">
        <f>MONTH(Sales_Data[[#This Row],[Order_Date]])</f>
        <v>7</v>
      </c>
      <c r="Y6451" t="str">
        <f>"Q"&amp;ROUNDUP(MONTH(Sales_Data[[#This Row],[Order_Date]])/3,0)</f>
        <v>Q3</v>
      </c>
    </row>
    <row r="6452" spans="1:25" x14ac:dyDescent="0.3">
      <c r="A6452" t="s">
        <v>8251</v>
      </c>
      <c r="B6452" s="1">
        <v>45880</v>
      </c>
      <c r="C6452" t="s">
        <v>1519</v>
      </c>
      <c r="D6452" t="s">
        <v>393</v>
      </c>
      <c r="E6452" t="s">
        <v>48</v>
      </c>
      <c r="F6452" t="s">
        <v>152</v>
      </c>
      <c r="G6452" t="s">
        <v>67</v>
      </c>
      <c r="H6452" t="s">
        <v>121</v>
      </c>
      <c r="I6452" t="s">
        <v>142</v>
      </c>
      <c r="J6452">
        <v>1</v>
      </c>
      <c r="K6452">
        <v>54296.55</v>
      </c>
      <c r="L6452">
        <v>0.05</v>
      </c>
      <c r="M6452">
        <v>42300.27</v>
      </c>
      <c r="N6452" t="s">
        <v>52</v>
      </c>
      <c r="O6452" t="s">
        <v>35</v>
      </c>
      <c r="P6452" t="s">
        <v>44</v>
      </c>
      <c r="Q6452">
        <f>Sales_Data[[#This Row],[Quantity]]*Sales_Data[[#This Row],[Unit_Price]]</f>
        <v>54296.55</v>
      </c>
      <c r="R6452">
        <f>Sales_Data[[#This Row],[Gross_Sales]]*Sales_Data[[#This Row],[Discount]]</f>
        <v>2714.8275000000003</v>
      </c>
      <c r="S6452">
        <f>Sales_Data[[#This Row],[Gross_Sales]]-Sales_Data[[#This Row],[Discount_Amount]]</f>
        <v>51581.722500000003</v>
      </c>
      <c r="T6452">
        <f>Sales_Data[[#This Row],[Net Sales]]-Sales_Data[[#This Row],[Cost]]</f>
        <v>9281.4525000000067</v>
      </c>
      <c r="U6452" s="2">
        <f>Sales_Data[[#This Row],[Profit]]/Sales_Data[[#This Row],[Net Sales]]</f>
        <v>0.17993684681623429</v>
      </c>
      <c r="V6452">
        <f>YEAR(Sales_Data[[#This Row],[Order_Date]])</f>
        <v>2025</v>
      </c>
      <c r="W6452" t="str">
        <f>TEXT(Sales_Data[[#This Row],[Order_Date]],"mmm")</f>
        <v>Aug</v>
      </c>
      <c r="X6452">
        <f>MONTH(Sales_Data[[#This Row],[Order_Date]])</f>
        <v>8</v>
      </c>
      <c r="Y6452" t="str">
        <f>"Q"&amp;ROUNDUP(MONTH(Sales_Data[[#This Row],[Order_Date]])/3,0)</f>
        <v>Q3</v>
      </c>
    </row>
    <row r="6453" spans="1:25" x14ac:dyDescent="0.3">
      <c r="A6453" t="s">
        <v>8252</v>
      </c>
      <c r="B6453" s="1">
        <v>45746</v>
      </c>
      <c r="C6453" t="s">
        <v>1371</v>
      </c>
      <c r="D6453" t="s">
        <v>513</v>
      </c>
      <c r="E6453" t="s">
        <v>30</v>
      </c>
      <c r="F6453" t="s">
        <v>210</v>
      </c>
      <c r="G6453" t="s">
        <v>32</v>
      </c>
      <c r="H6453" t="s">
        <v>50</v>
      </c>
      <c r="I6453" t="s">
        <v>58</v>
      </c>
      <c r="J6453">
        <v>1</v>
      </c>
      <c r="K6453">
        <v>882.22</v>
      </c>
      <c r="L6453">
        <v>0.05</v>
      </c>
      <c r="M6453">
        <v>647.37</v>
      </c>
      <c r="N6453" t="s">
        <v>109</v>
      </c>
      <c r="O6453" t="s">
        <v>35</v>
      </c>
      <c r="P6453" t="s">
        <v>44</v>
      </c>
      <c r="Q6453">
        <f>Sales_Data[[#This Row],[Quantity]]*Sales_Data[[#This Row],[Unit_Price]]</f>
        <v>882.22</v>
      </c>
      <c r="R6453">
        <f>Sales_Data[[#This Row],[Gross_Sales]]*Sales_Data[[#This Row],[Discount]]</f>
        <v>44.111000000000004</v>
      </c>
      <c r="S6453">
        <f>Sales_Data[[#This Row],[Gross_Sales]]-Sales_Data[[#This Row],[Discount_Amount]]</f>
        <v>838.10900000000004</v>
      </c>
      <c r="T6453">
        <f>Sales_Data[[#This Row],[Net Sales]]-Sales_Data[[#This Row],[Cost]]</f>
        <v>190.73900000000003</v>
      </c>
      <c r="U6453" s="2">
        <f>Sales_Data[[#This Row],[Profit]]/Sales_Data[[#This Row],[Net Sales]]</f>
        <v>0.22758256980893896</v>
      </c>
      <c r="V6453">
        <f>YEAR(Sales_Data[[#This Row],[Order_Date]])</f>
        <v>2025</v>
      </c>
      <c r="W6453" t="str">
        <f>TEXT(Sales_Data[[#This Row],[Order_Date]],"mmm")</f>
        <v>Mar</v>
      </c>
      <c r="X6453">
        <f>MONTH(Sales_Data[[#This Row],[Order_Date]])</f>
        <v>3</v>
      </c>
      <c r="Y6453" t="str">
        <f>"Q"&amp;ROUNDUP(MONTH(Sales_Data[[#This Row],[Order_Date]])/3,0)</f>
        <v>Q1</v>
      </c>
    </row>
    <row r="6454" spans="1:25" x14ac:dyDescent="0.3">
      <c r="A6454" t="s">
        <v>8253</v>
      </c>
      <c r="B6454" s="1">
        <v>45944</v>
      </c>
      <c r="C6454" t="s">
        <v>6277</v>
      </c>
      <c r="D6454" t="s">
        <v>209</v>
      </c>
      <c r="E6454" t="s">
        <v>19</v>
      </c>
      <c r="F6454" t="s">
        <v>66</v>
      </c>
      <c r="G6454" t="s">
        <v>21</v>
      </c>
      <c r="H6454" t="s">
        <v>230</v>
      </c>
      <c r="I6454" t="s">
        <v>328</v>
      </c>
      <c r="J6454">
        <v>1</v>
      </c>
      <c r="K6454">
        <v>14398.95</v>
      </c>
      <c r="L6454">
        <v>0.05</v>
      </c>
      <c r="M6454">
        <v>11136.91</v>
      </c>
      <c r="N6454" t="s">
        <v>109</v>
      </c>
      <c r="O6454" t="s">
        <v>35</v>
      </c>
      <c r="P6454" t="s">
        <v>26</v>
      </c>
      <c r="Q6454">
        <f>Sales_Data[[#This Row],[Quantity]]*Sales_Data[[#This Row],[Unit_Price]]</f>
        <v>14398.95</v>
      </c>
      <c r="R6454">
        <f>Sales_Data[[#This Row],[Gross_Sales]]*Sales_Data[[#This Row],[Discount]]</f>
        <v>719.9475000000001</v>
      </c>
      <c r="S6454">
        <f>Sales_Data[[#This Row],[Gross_Sales]]-Sales_Data[[#This Row],[Discount_Amount]]</f>
        <v>13679.002500000001</v>
      </c>
      <c r="T6454">
        <f>Sales_Data[[#This Row],[Net Sales]]-Sales_Data[[#This Row],[Cost]]</f>
        <v>2542.0925000000007</v>
      </c>
      <c r="U6454" s="2">
        <f>Sales_Data[[#This Row],[Profit]]/Sales_Data[[#This Row],[Net Sales]]</f>
        <v>0.18583902590850471</v>
      </c>
      <c r="V6454">
        <f>YEAR(Sales_Data[[#This Row],[Order_Date]])</f>
        <v>2025</v>
      </c>
      <c r="W6454" t="str">
        <f>TEXT(Sales_Data[[#This Row],[Order_Date]],"mmm")</f>
        <v>Oct</v>
      </c>
      <c r="X6454">
        <f>MONTH(Sales_Data[[#This Row],[Order_Date]])</f>
        <v>10</v>
      </c>
      <c r="Y6454" t="str">
        <f>"Q"&amp;ROUNDUP(MONTH(Sales_Data[[#This Row],[Order_Date]])/3,0)</f>
        <v>Q4</v>
      </c>
    </row>
    <row r="6455" spans="1:25" x14ac:dyDescent="0.3">
      <c r="A6455" t="s">
        <v>8254</v>
      </c>
      <c r="B6455" s="1">
        <v>45933</v>
      </c>
      <c r="C6455" t="s">
        <v>977</v>
      </c>
      <c r="D6455" t="s">
        <v>29</v>
      </c>
      <c r="E6455" t="s">
        <v>119</v>
      </c>
      <c r="F6455" t="s">
        <v>249</v>
      </c>
      <c r="G6455" t="s">
        <v>75</v>
      </c>
      <c r="H6455" t="s">
        <v>256</v>
      </c>
      <c r="I6455" t="s">
        <v>334</v>
      </c>
      <c r="J6455">
        <v>5</v>
      </c>
      <c r="K6455">
        <v>4180.32</v>
      </c>
      <c r="L6455">
        <v>0.15</v>
      </c>
      <c r="M6455">
        <v>11259.08</v>
      </c>
      <c r="N6455" t="s">
        <v>24</v>
      </c>
      <c r="O6455" t="s">
        <v>35</v>
      </c>
      <c r="P6455" t="s">
        <v>71</v>
      </c>
      <c r="Q6455">
        <f>Sales_Data[[#This Row],[Quantity]]*Sales_Data[[#This Row],[Unit_Price]]</f>
        <v>20901.599999999999</v>
      </c>
      <c r="R6455">
        <f>Sales_Data[[#This Row],[Gross_Sales]]*Sales_Data[[#This Row],[Discount]]</f>
        <v>3135.24</v>
      </c>
      <c r="S6455">
        <f>Sales_Data[[#This Row],[Gross_Sales]]-Sales_Data[[#This Row],[Discount_Amount]]</f>
        <v>17766.36</v>
      </c>
      <c r="T6455">
        <f>Sales_Data[[#This Row],[Net Sales]]-Sales_Data[[#This Row],[Cost]]</f>
        <v>6507.2800000000007</v>
      </c>
      <c r="U6455" s="2">
        <f>Sales_Data[[#This Row],[Profit]]/Sales_Data[[#This Row],[Net Sales]]</f>
        <v>0.36626973673842028</v>
      </c>
      <c r="V6455">
        <f>YEAR(Sales_Data[[#This Row],[Order_Date]])</f>
        <v>2025</v>
      </c>
      <c r="W6455" t="str">
        <f>TEXT(Sales_Data[[#This Row],[Order_Date]],"mmm")</f>
        <v>Oct</v>
      </c>
      <c r="X6455">
        <f>MONTH(Sales_Data[[#This Row],[Order_Date]])</f>
        <v>10</v>
      </c>
      <c r="Y6455" t="str">
        <f>"Q"&amp;ROUNDUP(MONTH(Sales_Data[[#This Row],[Order_Date]])/3,0)</f>
        <v>Q4</v>
      </c>
    </row>
    <row r="6456" spans="1:25" x14ac:dyDescent="0.3">
      <c r="A6456" t="s">
        <v>8255</v>
      </c>
      <c r="B6456" s="1">
        <v>45893</v>
      </c>
      <c r="C6456" t="s">
        <v>1812</v>
      </c>
      <c r="D6456" t="s">
        <v>414</v>
      </c>
      <c r="E6456" t="s">
        <v>119</v>
      </c>
      <c r="F6456" t="s">
        <v>538</v>
      </c>
      <c r="G6456" t="s">
        <v>41</v>
      </c>
      <c r="H6456" t="s">
        <v>171</v>
      </c>
      <c r="I6456" t="s">
        <v>172</v>
      </c>
      <c r="J6456">
        <v>5</v>
      </c>
      <c r="K6456">
        <v>698.38</v>
      </c>
      <c r="L6456">
        <v>0.15</v>
      </c>
      <c r="M6456">
        <v>1985.34</v>
      </c>
      <c r="N6456" t="s">
        <v>52</v>
      </c>
      <c r="O6456" t="s">
        <v>53</v>
      </c>
      <c r="P6456" t="s">
        <v>44</v>
      </c>
      <c r="Q6456">
        <f>Sales_Data[[#This Row],[Quantity]]*Sales_Data[[#This Row],[Unit_Price]]</f>
        <v>3491.9</v>
      </c>
      <c r="R6456">
        <f>Sales_Data[[#This Row],[Gross_Sales]]*Sales_Data[[#This Row],[Discount]]</f>
        <v>523.78499999999997</v>
      </c>
      <c r="S6456">
        <f>Sales_Data[[#This Row],[Gross_Sales]]-Sales_Data[[#This Row],[Discount_Amount]]</f>
        <v>2968.1150000000002</v>
      </c>
      <c r="T6456">
        <f>Sales_Data[[#This Row],[Net Sales]]-Sales_Data[[#This Row],[Cost]]</f>
        <v>982.77500000000032</v>
      </c>
      <c r="U6456" s="2">
        <f>Sales_Data[[#This Row],[Profit]]/Sales_Data[[#This Row],[Net Sales]]</f>
        <v>0.3311108228623218</v>
      </c>
      <c r="V6456">
        <f>YEAR(Sales_Data[[#This Row],[Order_Date]])</f>
        <v>2025</v>
      </c>
      <c r="W6456" t="str">
        <f>TEXT(Sales_Data[[#This Row],[Order_Date]],"mmm")</f>
        <v>Aug</v>
      </c>
      <c r="X6456">
        <f>MONTH(Sales_Data[[#This Row],[Order_Date]])</f>
        <v>8</v>
      </c>
      <c r="Y6456" t="str">
        <f>"Q"&amp;ROUNDUP(MONTH(Sales_Data[[#This Row],[Order_Date]])/3,0)</f>
        <v>Q3</v>
      </c>
    </row>
    <row r="6457" spans="1:25" x14ac:dyDescent="0.3">
      <c r="A6457" t="s">
        <v>8256</v>
      </c>
      <c r="B6457" s="1">
        <v>45840</v>
      </c>
      <c r="C6457" t="s">
        <v>1531</v>
      </c>
      <c r="D6457" t="s">
        <v>427</v>
      </c>
      <c r="E6457" t="s">
        <v>30</v>
      </c>
      <c r="F6457" t="s">
        <v>156</v>
      </c>
      <c r="G6457" t="s">
        <v>75</v>
      </c>
      <c r="H6457" t="s">
        <v>114</v>
      </c>
      <c r="I6457" t="s">
        <v>206</v>
      </c>
      <c r="J6457">
        <v>1</v>
      </c>
      <c r="K6457">
        <v>535.41999999999996</v>
      </c>
      <c r="L6457">
        <v>0</v>
      </c>
      <c r="M6457">
        <v>397.13</v>
      </c>
      <c r="N6457" t="s">
        <v>109</v>
      </c>
      <c r="O6457" t="s">
        <v>35</v>
      </c>
      <c r="P6457" t="s">
        <v>26</v>
      </c>
      <c r="Q6457">
        <f>Sales_Data[[#This Row],[Quantity]]*Sales_Data[[#This Row],[Unit_Price]]</f>
        <v>535.41999999999996</v>
      </c>
      <c r="R6457">
        <f>Sales_Data[[#This Row],[Gross_Sales]]*Sales_Data[[#This Row],[Discount]]</f>
        <v>0</v>
      </c>
      <c r="S6457">
        <f>Sales_Data[[#This Row],[Gross_Sales]]-Sales_Data[[#This Row],[Discount_Amount]]</f>
        <v>535.41999999999996</v>
      </c>
      <c r="T6457">
        <f>Sales_Data[[#This Row],[Net Sales]]-Sales_Data[[#This Row],[Cost]]</f>
        <v>138.28999999999996</v>
      </c>
      <c r="U6457" s="2">
        <f>Sales_Data[[#This Row],[Profit]]/Sales_Data[[#This Row],[Net Sales]]</f>
        <v>0.25828321691382461</v>
      </c>
      <c r="V6457">
        <f>YEAR(Sales_Data[[#This Row],[Order_Date]])</f>
        <v>2025</v>
      </c>
      <c r="W6457" t="str">
        <f>TEXT(Sales_Data[[#This Row],[Order_Date]],"mmm")</f>
        <v>Jul</v>
      </c>
      <c r="X6457">
        <f>MONTH(Sales_Data[[#This Row],[Order_Date]])</f>
        <v>7</v>
      </c>
      <c r="Y6457" t="str">
        <f>"Q"&amp;ROUNDUP(MONTH(Sales_Data[[#This Row],[Order_Date]])/3,0)</f>
        <v>Q3</v>
      </c>
    </row>
    <row r="6458" spans="1:25" x14ac:dyDescent="0.3">
      <c r="A6458" t="s">
        <v>8257</v>
      </c>
      <c r="B6458" s="1">
        <v>45866</v>
      </c>
      <c r="C6458" t="s">
        <v>3220</v>
      </c>
      <c r="D6458" t="s">
        <v>331</v>
      </c>
      <c r="E6458" t="s">
        <v>119</v>
      </c>
      <c r="F6458" t="s">
        <v>146</v>
      </c>
      <c r="G6458" t="s">
        <v>21</v>
      </c>
      <c r="H6458" t="s">
        <v>22</v>
      </c>
      <c r="I6458" t="s">
        <v>62</v>
      </c>
      <c r="J6458">
        <v>1</v>
      </c>
      <c r="K6458">
        <v>6262.22</v>
      </c>
      <c r="L6458">
        <v>0.1</v>
      </c>
      <c r="M6458">
        <v>4474.6899999999996</v>
      </c>
      <c r="N6458" t="s">
        <v>24</v>
      </c>
      <c r="O6458" t="s">
        <v>53</v>
      </c>
      <c r="P6458" t="s">
        <v>71</v>
      </c>
      <c r="Q6458">
        <f>Sales_Data[[#This Row],[Quantity]]*Sales_Data[[#This Row],[Unit_Price]]</f>
        <v>6262.22</v>
      </c>
      <c r="R6458">
        <f>Sales_Data[[#This Row],[Gross_Sales]]*Sales_Data[[#This Row],[Discount]]</f>
        <v>626.22200000000009</v>
      </c>
      <c r="S6458">
        <f>Sales_Data[[#This Row],[Gross_Sales]]-Sales_Data[[#This Row],[Discount_Amount]]</f>
        <v>5635.9980000000005</v>
      </c>
      <c r="T6458">
        <f>Sales_Data[[#This Row],[Net Sales]]-Sales_Data[[#This Row],[Cost]]</f>
        <v>1161.3080000000009</v>
      </c>
      <c r="U6458" s="2">
        <f>Sales_Data[[#This Row],[Profit]]/Sales_Data[[#This Row],[Net Sales]]</f>
        <v>0.20605188291408208</v>
      </c>
      <c r="V6458">
        <f>YEAR(Sales_Data[[#This Row],[Order_Date]])</f>
        <v>2025</v>
      </c>
      <c r="W6458" t="str">
        <f>TEXT(Sales_Data[[#This Row],[Order_Date]],"mmm")</f>
        <v>Jul</v>
      </c>
      <c r="X6458">
        <f>MONTH(Sales_Data[[#This Row],[Order_Date]])</f>
        <v>7</v>
      </c>
      <c r="Y6458" t="str">
        <f>"Q"&amp;ROUNDUP(MONTH(Sales_Data[[#This Row],[Order_Date]])/3,0)</f>
        <v>Q3</v>
      </c>
    </row>
    <row r="6459" spans="1:25" x14ac:dyDescent="0.3">
      <c r="A6459" t="s">
        <v>8258</v>
      </c>
      <c r="B6459" s="1">
        <v>45787</v>
      </c>
      <c r="C6459" t="s">
        <v>452</v>
      </c>
      <c r="D6459" t="s">
        <v>511</v>
      </c>
      <c r="E6459" t="s">
        <v>39</v>
      </c>
      <c r="F6459" t="s">
        <v>40</v>
      </c>
      <c r="G6459" t="s">
        <v>75</v>
      </c>
      <c r="H6459" t="s">
        <v>185</v>
      </c>
      <c r="I6459" t="s">
        <v>261</v>
      </c>
      <c r="J6459">
        <v>1</v>
      </c>
      <c r="K6459">
        <v>2855.28</v>
      </c>
      <c r="L6459">
        <v>0.1</v>
      </c>
      <c r="M6459">
        <v>1973.38</v>
      </c>
      <c r="N6459" t="s">
        <v>24</v>
      </c>
      <c r="O6459" t="s">
        <v>35</v>
      </c>
      <c r="P6459" t="s">
        <v>71</v>
      </c>
      <c r="Q6459">
        <f>Sales_Data[[#This Row],[Quantity]]*Sales_Data[[#This Row],[Unit_Price]]</f>
        <v>2855.28</v>
      </c>
      <c r="R6459">
        <f>Sales_Data[[#This Row],[Gross_Sales]]*Sales_Data[[#This Row],[Discount]]</f>
        <v>285.52800000000002</v>
      </c>
      <c r="S6459">
        <f>Sales_Data[[#This Row],[Gross_Sales]]-Sales_Data[[#This Row],[Discount_Amount]]</f>
        <v>2569.7520000000004</v>
      </c>
      <c r="T6459">
        <f>Sales_Data[[#This Row],[Net Sales]]-Sales_Data[[#This Row],[Cost]]</f>
        <v>596.3720000000003</v>
      </c>
      <c r="U6459" s="2">
        <f>Sales_Data[[#This Row],[Profit]]/Sales_Data[[#This Row],[Net Sales]]</f>
        <v>0.23207375653370449</v>
      </c>
      <c r="V6459">
        <f>YEAR(Sales_Data[[#This Row],[Order_Date]])</f>
        <v>2025</v>
      </c>
      <c r="W6459" t="str">
        <f>TEXT(Sales_Data[[#This Row],[Order_Date]],"mmm")</f>
        <v>May</v>
      </c>
      <c r="X6459">
        <f>MONTH(Sales_Data[[#This Row],[Order_Date]])</f>
        <v>5</v>
      </c>
      <c r="Y6459" t="str">
        <f>"Q"&amp;ROUNDUP(MONTH(Sales_Data[[#This Row],[Order_Date]])/3,0)</f>
        <v>Q2</v>
      </c>
    </row>
    <row r="6460" spans="1:25" x14ac:dyDescent="0.3">
      <c r="A6460" t="s">
        <v>8259</v>
      </c>
      <c r="B6460" s="1">
        <v>45810</v>
      </c>
      <c r="C6460" t="s">
        <v>338</v>
      </c>
      <c r="D6460" t="s">
        <v>74</v>
      </c>
      <c r="E6460" t="s">
        <v>119</v>
      </c>
      <c r="F6460" t="s">
        <v>120</v>
      </c>
      <c r="G6460" t="s">
        <v>41</v>
      </c>
      <c r="H6460" t="s">
        <v>102</v>
      </c>
      <c r="I6460" t="s">
        <v>103</v>
      </c>
      <c r="J6460">
        <v>1</v>
      </c>
      <c r="K6460">
        <v>7878.98</v>
      </c>
      <c r="L6460">
        <v>0.2</v>
      </c>
      <c r="M6460">
        <v>4159.84</v>
      </c>
      <c r="N6460" t="s">
        <v>24</v>
      </c>
      <c r="O6460" t="s">
        <v>25</v>
      </c>
      <c r="P6460" t="s">
        <v>71</v>
      </c>
      <c r="Q6460">
        <f>Sales_Data[[#This Row],[Quantity]]*Sales_Data[[#This Row],[Unit_Price]]</f>
        <v>7878.98</v>
      </c>
      <c r="R6460">
        <f>Sales_Data[[#This Row],[Gross_Sales]]*Sales_Data[[#This Row],[Discount]]</f>
        <v>1575.796</v>
      </c>
      <c r="S6460">
        <f>Sales_Data[[#This Row],[Gross_Sales]]-Sales_Data[[#This Row],[Discount_Amount]]</f>
        <v>6303.1839999999993</v>
      </c>
      <c r="T6460">
        <f>Sales_Data[[#This Row],[Net Sales]]-Sales_Data[[#This Row],[Cost]]</f>
        <v>2143.3439999999991</v>
      </c>
      <c r="U6460" s="2">
        <f>Sales_Data[[#This Row],[Profit]]/Sales_Data[[#This Row],[Net Sales]]</f>
        <v>0.34004147745012669</v>
      </c>
      <c r="V6460">
        <f>YEAR(Sales_Data[[#This Row],[Order_Date]])</f>
        <v>2025</v>
      </c>
      <c r="W6460" t="str">
        <f>TEXT(Sales_Data[[#This Row],[Order_Date]],"mmm")</f>
        <v>Jun</v>
      </c>
      <c r="X6460">
        <f>MONTH(Sales_Data[[#This Row],[Order_Date]])</f>
        <v>6</v>
      </c>
      <c r="Y6460" t="str">
        <f>"Q"&amp;ROUNDUP(MONTH(Sales_Data[[#This Row],[Order_Date]])/3,0)</f>
        <v>Q2</v>
      </c>
    </row>
    <row r="6461" spans="1:25" x14ac:dyDescent="0.3">
      <c r="A6461" t="s">
        <v>8260</v>
      </c>
      <c r="B6461" s="1">
        <v>45670</v>
      </c>
      <c r="C6461" t="s">
        <v>2631</v>
      </c>
      <c r="D6461" t="s">
        <v>1650</v>
      </c>
      <c r="E6461" t="s">
        <v>48</v>
      </c>
      <c r="F6461" t="s">
        <v>152</v>
      </c>
      <c r="G6461" t="s">
        <v>21</v>
      </c>
      <c r="H6461" t="s">
        <v>297</v>
      </c>
      <c r="I6461" t="s">
        <v>494</v>
      </c>
      <c r="J6461">
        <v>1</v>
      </c>
      <c r="K6461">
        <v>48126.34</v>
      </c>
      <c r="L6461">
        <v>0.05</v>
      </c>
      <c r="M6461">
        <v>38113.72</v>
      </c>
      <c r="N6461" t="s">
        <v>24</v>
      </c>
      <c r="O6461" t="s">
        <v>35</v>
      </c>
      <c r="P6461" t="s">
        <v>44</v>
      </c>
      <c r="Q6461">
        <f>Sales_Data[[#This Row],[Quantity]]*Sales_Data[[#This Row],[Unit_Price]]</f>
        <v>48126.34</v>
      </c>
      <c r="R6461">
        <f>Sales_Data[[#This Row],[Gross_Sales]]*Sales_Data[[#This Row],[Discount]]</f>
        <v>2406.317</v>
      </c>
      <c r="S6461">
        <f>Sales_Data[[#This Row],[Gross_Sales]]-Sales_Data[[#This Row],[Discount_Amount]]</f>
        <v>45720.022999999994</v>
      </c>
      <c r="T6461">
        <f>Sales_Data[[#This Row],[Net Sales]]-Sales_Data[[#This Row],[Cost]]</f>
        <v>7606.3029999999926</v>
      </c>
      <c r="U6461" s="2">
        <f>Sales_Data[[#This Row],[Profit]]/Sales_Data[[#This Row],[Net Sales]]</f>
        <v>0.16636699854678536</v>
      </c>
      <c r="V6461">
        <f>YEAR(Sales_Data[[#This Row],[Order_Date]])</f>
        <v>2025</v>
      </c>
      <c r="W6461" t="str">
        <f>TEXT(Sales_Data[[#This Row],[Order_Date]],"mmm")</f>
        <v>Jan</v>
      </c>
      <c r="X6461">
        <f>MONTH(Sales_Data[[#This Row],[Order_Date]])</f>
        <v>1</v>
      </c>
      <c r="Y6461" t="str">
        <f>"Q"&amp;ROUNDUP(MONTH(Sales_Data[[#This Row],[Order_Date]])/3,0)</f>
        <v>Q1</v>
      </c>
    </row>
    <row r="6462" spans="1:25" x14ac:dyDescent="0.3">
      <c r="A6462" t="s">
        <v>8261</v>
      </c>
      <c r="B6462" s="1">
        <v>45779</v>
      </c>
      <c r="C6462" t="s">
        <v>1626</v>
      </c>
      <c r="D6462" t="s">
        <v>168</v>
      </c>
      <c r="E6462" t="s">
        <v>19</v>
      </c>
      <c r="F6462" t="s">
        <v>20</v>
      </c>
      <c r="G6462" t="s">
        <v>41</v>
      </c>
      <c r="H6462" t="s">
        <v>102</v>
      </c>
      <c r="I6462" t="s">
        <v>103</v>
      </c>
      <c r="J6462">
        <v>2</v>
      </c>
      <c r="K6462">
        <v>1075.06</v>
      </c>
      <c r="L6462">
        <v>0.1</v>
      </c>
      <c r="M6462">
        <v>1268.05</v>
      </c>
      <c r="N6462" t="s">
        <v>24</v>
      </c>
      <c r="O6462" t="s">
        <v>25</v>
      </c>
      <c r="P6462" t="s">
        <v>26</v>
      </c>
      <c r="Q6462">
        <f>Sales_Data[[#This Row],[Quantity]]*Sales_Data[[#This Row],[Unit_Price]]</f>
        <v>2150.12</v>
      </c>
      <c r="R6462">
        <f>Sales_Data[[#This Row],[Gross_Sales]]*Sales_Data[[#This Row],[Discount]]</f>
        <v>215.012</v>
      </c>
      <c r="S6462">
        <f>Sales_Data[[#This Row],[Gross_Sales]]-Sales_Data[[#This Row],[Discount_Amount]]</f>
        <v>1935.1079999999999</v>
      </c>
      <c r="T6462">
        <f>Sales_Data[[#This Row],[Net Sales]]-Sales_Data[[#This Row],[Cost]]</f>
        <v>667.05799999999999</v>
      </c>
      <c r="U6462" s="2">
        <f>Sales_Data[[#This Row],[Profit]]/Sales_Data[[#This Row],[Net Sales]]</f>
        <v>0.34471357670993041</v>
      </c>
      <c r="V6462">
        <f>YEAR(Sales_Data[[#This Row],[Order_Date]])</f>
        <v>2025</v>
      </c>
      <c r="W6462" t="str">
        <f>TEXT(Sales_Data[[#This Row],[Order_Date]],"mmm")</f>
        <v>May</v>
      </c>
      <c r="X6462">
        <f>MONTH(Sales_Data[[#This Row],[Order_Date]])</f>
        <v>5</v>
      </c>
      <c r="Y6462" t="str">
        <f>"Q"&amp;ROUNDUP(MONTH(Sales_Data[[#This Row],[Order_Date]])/3,0)</f>
        <v>Q2</v>
      </c>
    </row>
    <row r="6463" spans="1:25" x14ac:dyDescent="0.3">
      <c r="A6463" t="s">
        <v>8262</v>
      </c>
      <c r="B6463" s="1">
        <v>46016</v>
      </c>
      <c r="C6463" t="s">
        <v>4501</v>
      </c>
      <c r="D6463" t="s">
        <v>436</v>
      </c>
      <c r="E6463" t="s">
        <v>30</v>
      </c>
      <c r="F6463" t="s">
        <v>210</v>
      </c>
      <c r="G6463" t="s">
        <v>41</v>
      </c>
      <c r="H6463" t="s">
        <v>171</v>
      </c>
      <c r="I6463" t="s">
        <v>172</v>
      </c>
      <c r="J6463">
        <v>3</v>
      </c>
      <c r="K6463">
        <v>3512.72</v>
      </c>
      <c r="L6463">
        <v>0.05</v>
      </c>
      <c r="M6463">
        <v>6860.47</v>
      </c>
      <c r="N6463" t="s">
        <v>24</v>
      </c>
      <c r="O6463" t="s">
        <v>35</v>
      </c>
      <c r="P6463" t="s">
        <v>71</v>
      </c>
      <c r="Q6463">
        <f>Sales_Data[[#This Row],[Quantity]]*Sales_Data[[#This Row],[Unit_Price]]</f>
        <v>10538.16</v>
      </c>
      <c r="R6463">
        <f>Sales_Data[[#This Row],[Gross_Sales]]*Sales_Data[[#This Row],[Discount]]</f>
        <v>526.90800000000002</v>
      </c>
      <c r="S6463">
        <f>Sales_Data[[#This Row],[Gross_Sales]]-Sales_Data[[#This Row],[Discount_Amount]]</f>
        <v>10011.252</v>
      </c>
      <c r="T6463">
        <f>Sales_Data[[#This Row],[Net Sales]]-Sales_Data[[#This Row],[Cost]]</f>
        <v>3150.7820000000002</v>
      </c>
      <c r="U6463" s="2">
        <f>Sales_Data[[#This Row],[Profit]]/Sales_Data[[#This Row],[Net Sales]]</f>
        <v>0.31472407247365264</v>
      </c>
      <c r="V6463">
        <f>YEAR(Sales_Data[[#This Row],[Order_Date]])</f>
        <v>2025</v>
      </c>
      <c r="W6463" t="str">
        <f>TEXT(Sales_Data[[#This Row],[Order_Date]],"mmm")</f>
        <v>Dec</v>
      </c>
      <c r="X6463">
        <f>MONTH(Sales_Data[[#This Row],[Order_Date]])</f>
        <v>12</v>
      </c>
      <c r="Y6463" t="str">
        <f>"Q"&amp;ROUNDUP(MONTH(Sales_Data[[#This Row],[Order_Date]])/3,0)</f>
        <v>Q4</v>
      </c>
    </row>
    <row r="6464" spans="1:25" x14ac:dyDescent="0.3">
      <c r="A6464" t="s">
        <v>8263</v>
      </c>
      <c r="B6464" s="1">
        <v>45877</v>
      </c>
      <c r="C6464" t="s">
        <v>8264</v>
      </c>
      <c r="D6464" t="s">
        <v>290</v>
      </c>
      <c r="E6464" t="s">
        <v>19</v>
      </c>
      <c r="F6464" t="s">
        <v>57</v>
      </c>
      <c r="G6464" t="s">
        <v>32</v>
      </c>
      <c r="H6464" t="s">
        <v>50</v>
      </c>
      <c r="I6464" t="s">
        <v>51</v>
      </c>
      <c r="J6464">
        <v>2</v>
      </c>
      <c r="K6464">
        <v>4027.7</v>
      </c>
      <c r="L6464">
        <v>0</v>
      </c>
      <c r="M6464">
        <v>6977.56</v>
      </c>
      <c r="N6464" t="s">
        <v>52</v>
      </c>
      <c r="O6464" t="s">
        <v>25</v>
      </c>
      <c r="P6464" t="s">
        <v>44</v>
      </c>
      <c r="Q6464">
        <f>Sales_Data[[#This Row],[Quantity]]*Sales_Data[[#This Row],[Unit_Price]]</f>
        <v>8055.4</v>
      </c>
      <c r="R6464">
        <f>Sales_Data[[#This Row],[Gross_Sales]]*Sales_Data[[#This Row],[Discount]]</f>
        <v>0</v>
      </c>
      <c r="S6464">
        <f>Sales_Data[[#This Row],[Gross_Sales]]-Sales_Data[[#This Row],[Discount_Amount]]</f>
        <v>8055.4</v>
      </c>
      <c r="T6464">
        <f>Sales_Data[[#This Row],[Net Sales]]-Sales_Data[[#This Row],[Cost]]</f>
        <v>1077.8399999999992</v>
      </c>
      <c r="U6464" s="2">
        <f>Sales_Data[[#This Row],[Profit]]/Sales_Data[[#This Row],[Net Sales]]</f>
        <v>0.13380341137621959</v>
      </c>
      <c r="V6464">
        <f>YEAR(Sales_Data[[#This Row],[Order_Date]])</f>
        <v>2025</v>
      </c>
      <c r="W6464" t="str">
        <f>TEXT(Sales_Data[[#This Row],[Order_Date]],"mmm")</f>
        <v>Aug</v>
      </c>
      <c r="X6464">
        <f>MONTH(Sales_Data[[#This Row],[Order_Date]])</f>
        <v>8</v>
      </c>
      <c r="Y6464" t="str">
        <f>"Q"&amp;ROUNDUP(MONTH(Sales_Data[[#This Row],[Order_Date]])/3,0)</f>
        <v>Q3</v>
      </c>
    </row>
    <row r="6465" spans="1:25" x14ac:dyDescent="0.3">
      <c r="A6465" t="s">
        <v>8265</v>
      </c>
      <c r="B6465" s="1">
        <v>45763</v>
      </c>
      <c r="C6465" t="s">
        <v>2667</v>
      </c>
      <c r="D6465" t="s">
        <v>522</v>
      </c>
      <c r="E6465" t="s">
        <v>30</v>
      </c>
      <c r="F6465" t="s">
        <v>156</v>
      </c>
      <c r="G6465" t="s">
        <v>67</v>
      </c>
      <c r="H6465" t="s">
        <v>68</v>
      </c>
      <c r="I6465" t="s">
        <v>97</v>
      </c>
      <c r="J6465">
        <v>2</v>
      </c>
      <c r="K6465">
        <v>2257.27</v>
      </c>
      <c r="L6465">
        <v>0</v>
      </c>
      <c r="M6465">
        <v>3899.86</v>
      </c>
      <c r="N6465" t="s">
        <v>52</v>
      </c>
      <c r="O6465" t="s">
        <v>35</v>
      </c>
      <c r="P6465" t="s">
        <v>44</v>
      </c>
      <c r="Q6465">
        <f>Sales_Data[[#This Row],[Quantity]]*Sales_Data[[#This Row],[Unit_Price]]</f>
        <v>4514.54</v>
      </c>
      <c r="R6465">
        <f>Sales_Data[[#This Row],[Gross_Sales]]*Sales_Data[[#This Row],[Discount]]</f>
        <v>0</v>
      </c>
      <c r="S6465">
        <f>Sales_Data[[#This Row],[Gross_Sales]]-Sales_Data[[#This Row],[Discount_Amount]]</f>
        <v>4514.54</v>
      </c>
      <c r="T6465">
        <f>Sales_Data[[#This Row],[Net Sales]]-Sales_Data[[#This Row],[Cost]]</f>
        <v>614.67999999999984</v>
      </c>
      <c r="U6465" s="2">
        <f>Sales_Data[[#This Row],[Profit]]/Sales_Data[[#This Row],[Net Sales]]</f>
        <v>0.13615562161371919</v>
      </c>
      <c r="V6465">
        <f>YEAR(Sales_Data[[#This Row],[Order_Date]])</f>
        <v>2025</v>
      </c>
      <c r="W6465" t="str">
        <f>TEXT(Sales_Data[[#This Row],[Order_Date]],"mmm")</f>
        <v>Apr</v>
      </c>
      <c r="X6465">
        <f>MONTH(Sales_Data[[#This Row],[Order_Date]])</f>
        <v>4</v>
      </c>
      <c r="Y6465" t="str">
        <f>"Q"&amp;ROUNDUP(MONTH(Sales_Data[[#This Row],[Order_Date]])/3,0)</f>
        <v>Q2</v>
      </c>
    </row>
    <row r="6466" spans="1:25" x14ac:dyDescent="0.3">
      <c r="A6466" t="s">
        <v>8266</v>
      </c>
      <c r="B6466" s="1">
        <v>45727</v>
      </c>
      <c r="C6466" t="s">
        <v>915</v>
      </c>
      <c r="D6466" t="s">
        <v>18</v>
      </c>
      <c r="E6466" t="s">
        <v>119</v>
      </c>
      <c r="F6466" t="s">
        <v>146</v>
      </c>
      <c r="G6466" t="s">
        <v>21</v>
      </c>
      <c r="H6466" t="s">
        <v>22</v>
      </c>
      <c r="I6466" t="s">
        <v>62</v>
      </c>
      <c r="J6466">
        <v>3</v>
      </c>
      <c r="K6466">
        <v>5810.25</v>
      </c>
      <c r="L6466">
        <v>0</v>
      </c>
      <c r="M6466">
        <v>11556.79</v>
      </c>
      <c r="N6466" t="s">
        <v>52</v>
      </c>
      <c r="O6466" t="s">
        <v>35</v>
      </c>
      <c r="P6466" t="s">
        <v>44</v>
      </c>
      <c r="Q6466">
        <f>Sales_Data[[#This Row],[Quantity]]*Sales_Data[[#This Row],[Unit_Price]]</f>
        <v>17430.75</v>
      </c>
      <c r="R6466">
        <f>Sales_Data[[#This Row],[Gross_Sales]]*Sales_Data[[#This Row],[Discount]]</f>
        <v>0</v>
      </c>
      <c r="S6466">
        <f>Sales_Data[[#This Row],[Gross_Sales]]-Sales_Data[[#This Row],[Discount_Amount]]</f>
        <v>17430.75</v>
      </c>
      <c r="T6466">
        <f>Sales_Data[[#This Row],[Net Sales]]-Sales_Data[[#This Row],[Cost]]</f>
        <v>5873.9599999999991</v>
      </c>
      <c r="U6466" s="2">
        <f>Sales_Data[[#This Row],[Profit]]/Sales_Data[[#This Row],[Net Sales]]</f>
        <v>0.33698836825724648</v>
      </c>
      <c r="V6466">
        <f>YEAR(Sales_Data[[#This Row],[Order_Date]])</f>
        <v>2025</v>
      </c>
      <c r="W6466" t="str">
        <f>TEXT(Sales_Data[[#This Row],[Order_Date]],"mmm")</f>
        <v>Mar</v>
      </c>
      <c r="X6466">
        <f>MONTH(Sales_Data[[#This Row],[Order_Date]])</f>
        <v>3</v>
      </c>
      <c r="Y6466" t="str">
        <f>"Q"&amp;ROUNDUP(MONTH(Sales_Data[[#This Row],[Order_Date]])/3,0)</f>
        <v>Q1</v>
      </c>
    </row>
    <row r="6467" spans="1:25" x14ac:dyDescent="0.3">
      <c r="A6467" t="s">
        <v>8267</v>
      </c>
      <c r="B6467" s="1">
        <v>45852</v>
      </c>
      <c r="C6467" t="s">
        <v>4517</v>
      </c>
      <c r="D6467" t="s">
        <v>112</v>
      </c>
      <c r="E6467" t="s">
        <v>48</v>
      </c>
      <c r="F6467" t="s">
        <v>49</v>
      </c>
      <c r="G6467" t="s">
        <v>67</v>
      </c>
      <c r="H6467" t="s">
        <v>133</v>
      </c>
      <c r="I6467" t="s">
        <v>138</v>
      </c>
      <c r="J6467">
        <v>2</v>
      </c>
      <c r="K6467">
        <v>56917.58</v>
      </c>
      <c r="L6467">
        <v>0.05</v>
      </c>
      <c r="M6467">
        <v>73486.600000000006</v>
      </c>
      <c r="N6467" t="s">
        <v>52</v>
      </c>
      <c r="O6467" t="s">
        <v>35</v>
      </c>
      <c r="P6467" t="s">
        <v>71</v>
      </c>
      <c r="Q6467">
        <f>Sales_Data[[#This Row],[Quantity]]*Sales_Data[[#This Row],[Unit_Price]]</f>
        <v>113835.16</v>
      </c>
      <c r="R6467">
        <f>Sales_Data[[#This Row],[Gross_Sales]]*Sales_Data[[#This Row],[Discount]]</f>
        <v>5691.7580000000007</v>
      </c>
      <c r="S6467">
        <f>Sales_Data[[#This Row],[Gross_Sales]]-Sales_Data[[#This Row],[Discount_Amount]]</f>
        <v>108143.402</v>
      </c>
      <c r="T6467">
        <f>Sales_Data[[#This Row],[Net Sales]]-Sales_Data[[#This Row],[Cost]]</f>
        <v>34656.801999999996</v>
      </c>
      <c r="U6467" s="2">
        <f>Sales_Data[[#This Row],[Profit]]/Sales_Data[[#This Row],[Net Sales]]</f>
        <v>0.32047079488030156</v>
      </c>
      <c r="V6467">
        <f>YEAR(Sales_Data[[#This Row],[Order_Date]])</f>
        <v>2025</v>
      </c>
      <c r="W6467" t="str">
        <f>TEXT(Sales_Data[[#This Row],[Order_Date]],"mmm")</f>
        <v>Jul</v>
      </c>
      <c r="X6467">
        <f>MONTH(Sales_Data[[#This Row],[Order_Date]])</f>
        <v>7</v>
      </c>
      <c r="Y6467" t="str">
        <f>"Q"&amp;ROUNDUP(MONTH(Sales_Data[[#This Row],[Order_Date]])/3,0)</f>
        <v>Q3</v>
      </c>
    </row>
    <row r="6468" spans="1:25" x14ac:dyDescent="0.3">
      <c r="A6468" t="s">
        <v>8268</v>
      </c>
      <c r="B6468" s="1">
        <v>45843</v>
      </c>
      <c r="C6468" t="s">
        <v>8269</v>
      </c>
      <c r="D6468" t="s">
        <v>422</v>
      </c>
      <c r="E6468" t="s">
        <v>30</v>
      </c>
      <c r="F6468" t="s">
        <v>210</v>
      </c>
      <c r="G6468" t="s">
        <v>41</v>
      </c>
      <c r="H6468" t="s">
        <v>42</v>
      </c>
      <c r="I6468" t="s">
        <v>82</v>
      </c>
      <c r="J6468">
        <v>2</v>
      </c>
      <c r="K6468">
        <v>2416.46</v>
      </c>
      <c r="L6468">
        <v>0.05</v>
      </c>
      <c r="M6468">
        <v>3614.63</v>
      </c>
      <c r="N6468" t="s">
        <v>52</v>
      </c>
      <c r="O6468" t="s">
        <v>35</v>
      </c>
      <c r="P6468" t="s">
        <v>44</v>
      </c>
      <c r="Q6468">
        <f>Sales_Data[[#This Row],[Quantity]]*Sales_Data[[#This Row],[Unit_Price]]</f>
        <v>4832.92</v>
      </c>
      <c r="R6468">
        <f>Sales_Data[[#This Row],[Gross_Sales]]*Sales_Data[[#This Row],[Discount]]</f>
        <v>241.64600000000002</v>
      </c>
      <c r="S6468">
        <f>Sales_Data[[#This Row],[Gross_Sales]]-Sales_Data[[#This Row],[Discount_Amount]]</f>
        <v>4591.2740000000003</v>
      </c>
      <c r="T6468">
        <f>Sales_Data[[#This Row],[Net Sales]]-Sales_Data[[#This Row],[Cost]]</f>
        <v>976.64400000000023</v>
      </c>
      <c r="U6468" s="2">
        <f>Sales_Data[[#This Row],[Profit]]/Sales_Data[[#This Row],[Net Sales]]</f>
        <v>0.21271742875724695</v>
      </c>
      <c r="V6468">
        <f>YEAR(Sales_Data[[#This Row],[Order_Date]])</f>
        <v>2025</v>
      </c>
      <c r="W6468" t="str">
        <f>TEXT(Sales_Data[[#This Row],[Order_Date]],"mmm")</f>
        <v>Jul</v>
      </c>
      <c r="X6468">
        <f>MONTH(Sales_Data[[#This Row],[Order_Date]])</f>
        <v>7</v>
      </c>
      <c r="Y6468" t="str">
        <f>"Q"&amp;ROUNDUP(MONTH(Sales_Data[[#This Row],[Order_Date]])/3,0)</f>
        <v>Q3</v>
      </c>
    </row>
    <row r="6469" spans="1:25" x14ac:dyDescent="0.3">
      <c r="A6469" t="s">
        <v>8270</v>
      </c>
      <c r="B6469" s="1">
        <v>45756</v>
      </c>
      <c r="C6469" t="s">
        <v>640</v>
      </c>
      <c r="D6469" t="s">
        <v>38</v>
      </c>
      <c r="E6469" t="s">
        <v>48</v>
      </c>
      <c r="F6469" t="s">
        <v>152</v>
      </c>
      <c r="G6469" t="s">
        <v>32</v>
      </c>
      <c r="H6469" t="s">
        <v>50</v>
      </c>
      <c r="I6469" t="s">
        <v>58</v>
      </c>
      <c r="J6469">
        <v>1</v>
      </c>
      <c r="K6469">
        <v>52839.14</v>
      </c>
      <c r="L6469">
        <v>0.1</v>
      </c>
      <c r="M6469">
        <v>39851.35</v>
      </c>
      <c r="N6469" t="s">
        <v>109</v>
      </c>
      <c r="O6469" t="s">
        <v>35</v>
      </c>
      <c r="P6469" t="s">
        <v>71</v>
      </c>
      <c r="Q6469">
        <f>Sales_Data[[#This Row],[Quantity]]*Sales_Data[[#This Row],[Unit_Price]]</f>
        <v>52839.14</v>
      </c>
      <c r="R6469">
        <f>Sales_Data[[#This Row],[Gross_Sales]]*Sales_Data[[#This Row],[Discount]]</f>
        <v>5283.9140000000007</v>
      </c>
      <c r="S6469">
        <f>Sales_Data[[#This Row],[Gross_Sales]]-Sales_Data[[#This Row],[Discount_Amount]]</f>
        <v>47555.225999999995</v>
      </c>
      <c r="T6469">
        <f>Sales_Data[[#This Row],[Net Sales]]-Sales_Data[[#This Row],[Cost]]</f>
        <v>7703.8759999999966</v>
      </c>
      <c r="U6469" s="2">
        <f>Sales_Data[[#This Row],[Profit]]/Sales_Data[[#This Row],[Net Sales]]</f>
        <v>0.16199851515793443</v>
      </c>
      <c r="V6469">
        <f>YEAR(Sales_Data[[#This Row],[Order_Date]])</f>
        <v>2025</v>
      </c>
      <c r="W6469" t="str">
        <f>TEXT(Sales_Data[[#This Row],[Order_Date]],"mmm")</f>
        <v>Apr</v>
      </c>
      <c r="X6469">
        <f>MONTH(Sales_Data[[#This Row],[Order_Date]])</f>
        <v>4</v>
      </c>
      <c r="Y6469" t="str">
        <f>"Q"&amp;ROUNDUP(MONTH(Sales_Data[[#This Row],[Order_Date]])/3,0)</f>
        <v>Q2</v>
      </c>
    </row>
    <row r="6470" spans="1:25" x14ac:dyDescent="0.3">
      <c r="A6470" t="s">
        <v>8271</v>
      </c>
      <c r="B6470" s="1">
        <v>45739</v>
      </c>
      <c r="C6470" t="s">
        <v>411</v>
      </c>
      <c r="D6470" t="s">
        <v>397</v>
      </c>
      <c r="E6470" t="s">
        <v>19</v>
      </c>
      <c r="F6470" t="s">
        <v>20</v>
      </c>
      <c r="G6470" t="s">
        <v>32</v>
      </c>
      <c r="H6470" t="s">
        <v>50</v>
      </c>
      <c r="I6470" t="s">
        <v>51</v>
      </c>
      <c r="J6470">
        <v>1</v>
      </c>
      <c r="K6470">
        <v>14245.31</v>
      </c>
      <c r="L6470">
        <v>0.1</v>
      </c>
      <c r="M6470">
        <v>9807.57</v>
      </c>
      <c r="N6470" t="s">
        <v>83</v>
      </c>
      <c r="O6470" t="s">
        <v>35</v>
      </c>
      <c r="P6470" t="s">
        <v>26</v>
      </c>
      <c r="Q6470">
        <f>Sales_Data[[#This Row],[Quantity]]*Sales_Data[[#This Row],[Unit_Price]]</f>
        <v>14245.31</v>
      </c>
      <c r="R6470">
        <f>Sales_Data[[#This Row],[Gross_Sales]]*Sales_Data[[#This Row],[Discount]]</f>
        <v>1424.5309999999999</v>
      </c>
      <c r="S6470">
        <f>Sales_Data[[#This Row],[Gross_Sales]]-Sales_Data[[#This Row],[Discount_Amount]]</f>
        <v>12820.778999999999</v>
      </c>
      <c r="T6470">
        <f>Sales_Data[[#This Row],[Net Sales]]-Sales_Data[[#This Row],[Cost]]</f>
        <v>3013.2089999999989</v>
      </c>
      <c r="U6470" s="2">
        <f>Sales_Data[[#This Row],[Profit]]/Sales_Data[[#This Row],[Net Sales]]</f>
        <v>0.23502542240218002</v>
      </c>
      <c r="V6470">
        <f>YEAR(Sales_Data[[#This Row],[Order_Date]])</f>
        <v>2025</v>
      </c>
      <c r="W6470" t="str">
        <f>TEXT(Sales_Data[[#This Row],[Order_Date]],"mmm")</f>
        <v>Mar</v>
      </c>
      <c r="X6470">
        <f>MONTH(Sales_Data[[#This Row],[Order_Date]])</f>
        <v>3</v>
      </c>
      <c r="Y6470" t="str">
        <f>"Q"&amp;ROUNDUP(MONTH(Sales_Data[[#This Row],[Order_Date]])/3,0)</f>
        <v>Q1</v>
      </c>
    </row>
    <row r="6471" spans="1:25" x14ac:dyDescent="0.3">
      <c r="A6471" t="s">
        <v>8272</v>
      </c>
      <c r="B6471" s="1">
        <v>45732</v>
      </c>
      <c r="C6471" t="s">
        <v>2121</v>
      </c>
      <c r="D6471" t="s">
        <v>215</v>
      </c>
      <c r="E6471" t="s">
        <v>19</v>
      </c>
      <c r="F6471" t="s">
        <v>81</v>
      </c>
      <c r="G6471" t="s">
        <v>32</v>
      </c>
      <c r="H6471" t="s">
        <v>33</v>
      </c>
      <c r="I6471" t="s">
        <v>161</v>
      </c>
      <c r="J6471">
        <v>2</v>
      </c>
      <c r="K6471">
        <v>7871.52</v>
      </c>
      <c r="L6471">
        <v>0.2</v>
      </c>
      <c r="M6471">
        <v>8726.57</v>
      </c>
      <c r="N6471" t="s">
        <v>109</v>
      </c>
      <c r="O6471" t="s">
        <v>25</v>
      </c>
      <c r="P6471" t="s">
        <v>26</v>
      </c>
      <c r="Q6471">
        <f>Sales_Data[[#This Row],[Quantity]]*Sales_Data[[#This Row],[Unit_Price]]</f>
        <v>15743.04</v>
      </c>
      <c r="R6471">
        <f>Sales_Data[[#This Row],[Gross_Sales]]*Sales_Data[[#This Row],[Discount]]</f>
        <v>3148.6080000000002</v>
      </c>
      <c r="S6471">
        <f>Sales_Data[[#This Row],[Gross_Sales]]-Sales_Data[[#This Row],[Discount_Amount]]</f>
        <v>12594.432000000001</v>
      </c>
      <c r="T6471">
        <f>Sales_Data[[#This Row],[Net Sales]]-Sales_Data[[#This Row],[Cost]]</f>
        <v>3867.862000000001</v>
      </c>
      <c r="U6471" s="2">
        <f>Sales_Data[[#This Row],[Profit]]/Sales_Data[[#This Row],[Net Sales]]</f>
        <v>0.30710888748297666</v>
      </c>
      <c r="V6471">
        <f>YEAR(Sales_Data[[#This Row],[Order_Date]])</f>
        <v>2025</v>
      </c>
      <c r="W6471" t="str">
        <f>TEXT(Sales_Data[[#This Row],[Order_Date]],"mmm")</f>
        <v>Mar</v>
      </c>
      <c r="X6471">
        <f>MONTH(Sales_Data[[#This Row],[Order_Date]])</f>
        <v>3</v>
      </c>
      <c r="Y6471" t="str">
        <f>"Q"&amp;ROUNDUP(MONTH(Sales_Data[[#This Row],[Order_Date]])/3,0)</f>
        <v>Q1</v>
      </c>
    </row>
    <row r="6472" spans="1:25" x14ac:dyDescent="0.3">
      <c r="A6472" t="s">
        <v>8273</v>
      </c>
      <c r="B6472" s="1">
        <v>45997</v>
      </c>
      <c r="C6472" t="s">
        <v>1579</v>
      </c>
      <c r="D6472" t="s">
        <v>86</v>
      </c>
      <c r="E6472" t="s">
        <v>48</v>
      </c>
      <c r="F6472" t="s">
        <v>132</v>
      </c>
      <c r="G6472" t="s">
        <v>41</v>
      </c>
      <c r="H6472" t="s">
        <v>147</v>
      </c>
      <c r="I6472" t="s">
        <v>369</v>
      </c>
      <c r="J6472">
        <v>4</v>
      </c>
      <c r="K6472">
        <v>33312.239999999998</v>
      </c>
      <c r="L6472">
        <v>0.05</v>
      </c>
      <c r="M6472">
        <v>87854.37</v>
      </c>
      <c r="N6472" t="s">
        <v>52</v>
      </c>
      <c r="O6472" t="s">
        <v>53</v>
      </c>
      <c r="P6472" t="s">
        <v>44</v>
      </c>
      <c r="Q6472">
        <f>Sales_Data[[#This Row],[Quantity]]*Sales_Data[[#This Row],[Unit_Price]]</f>
        <v>133248.95999999999</v>
      </c>
      <c r="R6472">
        <f>Sales_Data[[#This Row],[Gross_Sales]]*Sales_Data[[#This Row],[Discount]]</f>
        <v>6662.4480000000003</v>
      </c>
      <c r="S6472">
        <f>Sales_Data[[#This Row],[Gross_Sales]]-Sales_Data[[#This Row],[Discount_Amount]]</f>
        <v>126586.51199999999</v>
      </c>
      <c r="T6472">
        <f>Sales_Data[[#This Row],[Net Sales]]-Sales_Data[[#This Row],[Cost]]</f>
        <v>38732.141999999993</v>
      </c>
      <c r="U6472" s="2">
        <f>Sales_Data[[#This Row],[Profit]]/Sales_Data[[#This Row],[Net Sales]]</f>
        <v>0.30597368857118046</v>
      </c>
      <c r="V6472">
        <f>YEAR(Sales_Data[[#This Row],[Order_Date]])</f>
        <v>2025</v>
      </c>
      <c r="W6472" t="str">
        <f>TEXT(Sales_Data[[#This Row],[Order_Date]],"mmm")</f>
        <v>Dec</v>
      </c>
      <c r="X6472">
        <f>MONTH(Sales_Data[[#This Row],[Order_Date]])</f>
        <v>12</v>
      </c>
      <c r="Y6472" t="str">
        <f>"Q"&amp;ROUNDUP(MONTH(Sales_Data[[#This Row],[Order_Date]])/3,0)</f>
        <v>Q4</v>
      </c>
    </row>
    <row r="6473" spans="1:25" x14ac:dyDescent="0.3">
      <c r="A6473" t="s">
        <v>8274</v>
      </c>
      <c r="B6473" s="1">
        <v>45849</v>
      </c>
      <c r="C6473" t="s">
        <v>850</v>
      </c>
      <c r="D6473" t="s">
        <v>504</v>
      </c>
      <c r="E6473" t="s">
        <v>39</v>
      </c>
      <c r="F6473" t="s">
        <v>40</v>
      </c>
      <c r="G6473" t="s">
        <v>41</v>
      </c>
      <c r="H6473" t="s">
        <v>42</v>
      </c>
      <c r="I6473" t="s">
        <v>82</v>
      </c>
      <c r="J6473">
        <v>2</v>
      </c>
      <c r="K6473">
        <v>5023.2</v>
      </c>
      <c r="L6473">
        <v>0.15</v>
      </c>
      <c r="M6473">
        <v>5374.61</v>
      </c>
      <c r="N6473" t="s">
        <v>109</v>
      </c>
      <c r="O6473" t="s">
        <v>35</v>
      </c>
      <c r="P6473" t="s">
        <v>44</v>
      </c>
      <c r="Q6473">
        <f>Sales_Data[[#This Row],[Quantity]]*Sales_Data[[#This Row],[Unit_Price]]</f>
        <v>10046.4</v>
      </c>
      <c r="R6473">
        <f>Sales_Data[[#This Row],[Gross_Sales]]*Sales_Data[[#This Row],[Discount]]</f>
        <v>1506.9599999999998</v>
      </c>
      <c r="S6473">
        <f>Sales_Data[[#This Row],[Gross_Sales]]-Sales_Data[[#This Row],[Discount_Amount]]</f>
        <v>8539.44</v>
      </c>
      <c r="T6473">
        <f>Sales_Data[[#This Row],[Net Sales]]-Sales_Data[[#This Row],[Cost]]</f>
        <v>3164.8300000000008</v>
      </c>
      <c r="U6473" s="2">
        <f>Sales_Data[[#This Row],[Profit]]/Sales_Data[[#This Row],[Net Sales]]</f>
        <v>0.37061329548541833</v>
      </c>
      <c r="V6473">
        <f>YEAR(Sales_Data[[#This Row],[Order_Date]])</f>
        <v>2025</v>
      </c>
      <c r="W6473" t="str">
        <f>TEXT(Sales_Data[[#This Row],[Order_Date]],"mmm")</f>
        <v>Jul</v>
      </c>
      <c r="X6473">
        <f>MONTH(Sales_Data[[#This Row],[Order_Date]])</f>
        <v>7</v>
      </c>
      <c r="Y6473" t="str">
        <f>"Q"&amp;ROUNDUP(MONTH(Sales_Data[[#This Row],[Order_Date]])/3,0)</f>
        <v>Q3</v>
      </c>
    </row>
    <row r="6474" spans="1:25" x14ac:dyDescent="0.3">
      <c r="A6474" t="s">
        <v>8275</v>
      </c>
      <c r="B6474" s="1">
        <v>45982</v>
      </c>
      <c r="C6474" t="s">
        <v>6034</v>
      </c>
      <c r="D6474" t="s">
        <v>141</v>
      </c>
      <c r="E6474" t="s">
        <v>39</v>
      </c>
      <c r="F6474" t="s">
        <v>107</v>
      </c>
      <c r="G6474" t="s">
        <v>21</v>
      </c>
      <c r="H6474" t="s">
        <v>230</v>
      </c>
      <c r="I6474" t="s">
        <v>231</v>
      </c>
      <c r="J6474">
        <v>4</v>
      </c>
      <c r="K6474">
        <v>605.58000000000004</v>
      </c>
      <c r="L6474">
        <v>0.1</v>
      </c>
      <c r="M6474">
        <v>1354.82</v>
      </c>
      <c r="N6474" t="s">
        <v>109</v>
      </c>
      <c r="O6474" t="s">
        <v>53</v>
      </c>
      <c r="P6474" t="s">
        <v>26</v>
      </c>
      <c r="Q6474">
        <f>Sales_Data[[#This Row],[Quantity]]*Sales_Data[[#This Row],[Unit_Price]]</f>
        <v>2422.3200000000002</v>
      </c>
      <c r="R6474">
        <f>Sales_Data[[#This Row],[Gross_Sales]]*Sales_Data[[#This Row],[Discount]]</f>
        <v>242.23200000000003</v>
      </c>
      <c r="S6474">
        <f>Sales_Data[[#This Row],[Gross_Sales]]-Sales_Data[[#This Row],[Discount_Amount]]</f>
        <v>2180.0880000000002</v>
      </c>
      <c r="T6474">
        <f>Sales_Data[[#This Row],[Net Sales]]-Sales_Data[[#This Row],[Cost]]</f>
        <v>825.26800000000026</v>
      </c>
      <c r="U6474" s="2">
        <f>Sales_Data[[#This Row],[Profit]]/Sales_Data[[#This Row],[Net Sales]]</f>
        <v>0.37854802191471176</v>
      </c>
      <c r="V6474">
        <f>YEAR(Sales_Data[[#This Row],[Order_Date]])</f>
        <v>2025</v>
      </c>
      <c r="W6474" t="str">
        <f>TEXT(Sales_Data[[#This Row],[Order_Date]],"mmm")</f>
        <v>Nov</v>
      </c>
      <c r="X6474">
        <f>MONTH(Sales_Data[[#This Row],[Order_Date]])</f>
        <v>11</v>
      </c>
      <c r="Y6474" t="str">
        <f>"Q"&amp;ROUNDUP(MONTH(Sales_Data[[#This Row],[Order_Date]])/3,0)</f>
        <v>Q4</v>
      </c>
    </row>
    <row r="6475" spans="1:25" x14ac:dyDescent="0.3">
      <c r="A6475" t="s">
        <v>8276</v>
      </c>
      <c r="B6475" s="1">
        <v>45871</v>
      </c>
      <c r="C6475" t="s">
        <v>614</v>
      </c>
      <c r="D6475" t="s">
        <v>112</v>
      </c>
      <c r="E6475" t="s">
        <v>48</v>
      </c>
      <c r="F6475" t="s">
        <v>164</v>
      </c>
      <c r="G6475" t="s">
        <v>67</v>
      </c>
      <c r="H6475" t="s">
        <v>88</v>
      </c>
      <c r="I6475" t="s">
        <v>89</v>
      </c>
      <c r="J6475">
        <v>1</v>
      </c>
      <c r="K6475">
        <v>58066.52</v>
      </c>
      <c r="L6475">
        <v>0.05</v>
      </c>
      <c r="M6475">
        <v>36040.17</v>
      </c>
      <c r="N6475" t="s">
        <v>83</v>
      </c>
      <c r="O6475" t="s">
        <v>25</v>
      </c>
      <c r="P6475" t="s">
        <v>44</v>
      </c>
      <c r="Q6475">
        <f>Sales_Data[[#This Row],[Quantity]]*Sales_Data[[#This Row],[Unit_Price]]</f>
        <v>58066.52</v>
      </c>
      <c r="R6475">
        <f>Sales_Data[[#This Row],[Gross_Sales]]*Sales_Data[[#This Row],[Discount]]</f>
        <v>2903.326</v>
      </c>
      <c r="S6475">
        <f>Sales_Data[[#This Row],[Gross_Sales]]-Sales_Data[[#This Row],[Discount_Amount]]</f>
        <v>55163.193999999996</v>
      </c>
      <c r="T6475">
        <f>Sales_Data[[#This Row],[Net Sales]]-Sales_Data[[#This Row],[Cost]]</f>
        <v>19123.023999999998</v>
      </c>
      <c r="U6475" s="2">
        <f>Sales_Data[[#This Row],[Profit]]/Sales_Data[[#This Row],[Net Sales]]</f>
        <v>0.34666274037721601</v>
      </c>
      <c r="V6475">
        <f>YEAR(Sales_Data[[#This Row],[Order_Date]])</f>
        <v>2025</v>
      </c>
      <c r="W6475" t="str">
        <f>TEXT(Sales_Data[[#This Row],[Order_Date]],"mmm")</f>
        <v>Aug</v>
      </c>
      <c r="X6475">
        <f>MONTH(Sales_Data[[#This Row],[Order_Date]])</f>
        <v>8</v>
      </c>
      <c r="Y6475" t="str">
        <f>"Q"&amp;ROUNDUP(MONTH(Sales_Data[[#This Row],[Order_Date]])/3,0)</f>
        <v>Q3</v>
      </c>
    </row>
    <row r="6476" spans="1:25" x14ac:dyDescent="0.3">
      <c r="A6476" t="s">
        <v>8277</v>
      </c>
      <c r="B6476" s="1">
        <v>45972</v>
      </c>
      <c r="C6476" t="s">
        <v>3357</v>
      </c>
      <c r="D6476" t="s">
        <v>513</v>
      </c>
      <c r="E6476" t="s">
        <v>30</v>
      </c>
      <c r="F6476" t="s">
        <v>101</v>
      </c>
      <c r="G6476" t="s">
        <v>32</v>
      </c>
      <c r="H6476" t="s">
        <v>33</v>
      </c>
      <c r="I6476" t="s">
        <v>161</v>
      </c>
      <c r="J6476">
        <v>3</v>
      </c>
      <c r="K6476">
        <v>3906.63</v>
      </c>
      <c r="L6476">
        <v>0.1</v>
      </c>
      <c r="M6476">
        <v>9262.94</v>
      </c>
      <c r="N6476" t="s">
        <v>24</v>
      </c>
      <c r="O6476" t="s">
        <v>35</v>
      </c>
      <c r="P6476" t="s">
        <v>44</v>
      </c>
      <c r="Q6476">
        <f>Sales_Data[[#This Row],[Quantity]]*Sales_Data[[#This Row],[Unit_Price]]</f>
        <v>11719.89</v>
      </c>
      <c r="R6476">
        <f>Sales_Data[[#This Row],[Gross_Sales]]*Sales_Data[[#This Row],[Discount]]</f>
        <v>1171.989</v>
      </c>
      <c r="S6476">
        <f>Sales_Data[[#This Row],[Gross_Sales]]-Sales_Data[[#This Row],[Discount_Amount]]</f>
        <v>10547.901</v>
      </c>
      <c r="T6476">
        <f>Sales_Data[[#This Row],[Net Sales]]-Sales_Data[[#This Row],[Cost]]</f>
        <v>1284.9609999999993</v>
      </c>
      <c r="U6476" s="2">
        <f>Sales_Data[[#This Row],[Profit]]/Sales_Data[[#This Row],[Net Sales]]</f>
        <v>0.12182148846486134</v>
      </c>
      <c r="V6476">
        <f>YEAR(Sales_Data[[#This Row],[Order_Date]])</f>
        <v>2025</v>
      </c>
      <c r="W6476" t="str">
        <f>TEXT(Sales_Data[[#This Row],[Order_Date]],"mmm")</f>
        <v>Nov</v>
      </c>
      <c r="X6476">
        <f>MONTH(Sales_Data[[#This Row],[Order_Date]])</f>
        <v>11</v>
      </c>
      <c r="Y6476" t="str">
        <f>"Q"&amp;ROUNDUP(MONTH(Sales_Data[[#This Row],[Order_Date]])/3,0)</f>
        <v>Q4</v>
      </c>
    </row>
    <row r="6477" spans="1:25" x14ac:dyDescent="0.3">
      <c r="A6477" t="s">
        <v>8278</v>
      </c>
      <c r="B6477" s="1">
        <v>45975</v>
      </c>
      <c r="C6477" t="s">
        <v>6706</v>
      </c>
      <c r="D6477" t="s">
        <v>229</v>
      </c>
      <c r="E6477" t="s">
        <v>39</v>
      </c>
      <c r="F6477" t="s">
        <v>405</v>
      </c>
      <c r="G6477" t="s">
        <v>41</v>
      </c>
      <c r="H6477" t="s">
        <v>147</v>
      </c>
      <c r="I6477" t="s">
        <v>369</v>
      </c>
      <c r="J6477">
        <v>3</v>
      </c>
      <c r="K6477">
        <v>2046.14</v>
      </c>
      <c r="L6477">
        <v>0.1</v>
      </c>
      <c r="M6477">
        <v>3707.1</v>
      </c>
      <c r="N6477" t="s">
        <v>52</v>
      </c>
      <c r="O6477" t="s">
        <v>35</v>
      </c>
      <c r="P6477" t="s">
        <v>26</v>
      </c>
      <c r="Q6477">
        <f>Sales_Data[[#This Row],[Quantity]]*Sales_Data[[#This Row],[Unit_Price]]</f>
        <v>6138.42</v>
      </c>
      <c r="R6477">
        <f>Sales_Data[[#This Row],[Gross_Sales]]*Sales_Data[[#This Row],[Discount]]</f>
        <v>613.84199999999998</v>
      </c>
      <c r="S6477">
        <f>Sales_Data[[#This Row],[Gross_Sales]]-Sales_Data[[#This Row],[Discount_Amount]]</f>
        <v>5524.5780000000004</v>
      </c>
      <c r="T6477">
        <f>Sales_Data[[#This Row],[Net Sales]]-Sales_Data[[#This Row],[Cost]]</f>
        <v>1817.4780000000005</v>
      </c>
      <c r="U6477" s="2">
        <f>Sales_Data[[#This Row],[Profit]]/Sales_Data[[#This Row],[Net Sales]]</f>
        <v>0.3289804216720264</v>
      </c>
      <c r="V6477">
        <f>YEAR(Sales_Data[[#This Row],[Order_Date]])</f>
        <v>2025</v>
      </c>
      <c r="W6477" t="str">
        <f>TEXT(Sales_Data[[#This Row],[Order_Date]],"mmm")</f>
        <v>Nov</v>
      </c>
      <c r="X6477">
        <f>MONTH(Sales_Data[[#This Row],[Order_Date]])</f>
        <v>11</v>
      </c>
      <c r="Y6477" t="str">
        <f>"Q"&amp;ROUNDUP(MONTH(Sales_Data[[#This Row],[Order_Date]])/3,0)</f>
        <v>Q4</v>
      </c>
    </row>
    <row r="6478" spans="1:25" x14ac:dyDescent="0.3">
      <c r="A6478" t="s">
        <v>8279</v>
      </c>
      <c r="B6478" s="1">
        <v>45801</v>
      </c>
      <c r="C6478" t="s">
        <v>1472</v>
      </c>
      <c r="D6478" t="s">
        <v>422</v>
      </c>
      <c r="E6478" t="s">
        <v>19</v>
      </c>
      <c r="F6478" t="s">
        <v>113</v>
      </c>
      <c r="G6478" t="s">
        <v>67</v>
      </c>
      <c r="H6478" t="s">
        <v>121</v>
      </c>
      <c r="I6478" t="s">
        <v>142</v>
      </c>
      <c r="J6478">
        <v>2</v>
      </c>
      <c r="K6478">
        <v>17674.41</v>
      </c>
      <c r="L6478">
        <v>0</v>
      </c>
      <c r="M6478">
        <v>26964.35</v>
      </c>
      <c r="N6478" t="s">
        <v>24</v>
      </c>
      <c r="O6478" t="s">
        <v>35</v>
      </c>
      <c r="P6478" t="s">
        <v>26</v>
      </c>
      <c r="Q6478">
        <f>Sales_Data[[#This Row],[Quantity]]*Sales_Data[[#This Row],[Unit_Price]]</f>
        <v>35348.82</v>
      </c>
      <c r="R6478">
        <f>Sales_Data[[#This Row],[Gross_Sales]]*Sales_Data[[#This Row],[Discount]]</f>
        <v>0</v>
      </c>
      <c r="S6478">
        <f>Sales_Data[[#This Row],[Gross_Sales]]-Sales_Data[[#This Row],[Discount_Amount]]</f>
        <v>35348.82</v>
      </c>
      <c r="T6478">
        <f>Sales_Data[[#This Row],[Net Sales]]-Sales_Data[[#This Row],[Cost]]</f>
        <v>8384.4700000000012</v>
      </c>
      <c r="U6478" s="2">
        <f>Sales_Data[[#This Row],[Profit]]/Sales_Data[[#This Row],[Net Sales]]</f>
        <v>0.23719235889628001</v>
      </c>
      <c r="V6478">
        <f>YEAR(Sales_Data[[#This Row],[Order_Date]])</f>
        <v>2025</v>
      </c>
      <c r="W6478" t="str">
        <f>TEXT(Sales_Data[[#This Row],[Order_Date]],"mmm")</f>
        <v>May</v>
      </c>
      <c r="X6478">
        <f>MONTH(Sales_Data[[#This Row],[Order_Date]])</f>
        <v>5</v>
      </c>
      <c r="Y6478" t="str">
        <f>"Q"&amp;ROUNDUP(MONTH(Sales_Data[[#This Row],[Order_Date]])/3,0)</f>
        <v>Q2</v>
      </c>
    </row>
    <row r="6479" spans="1:25" x14ac:dyDescent="0.3">
      <c r="A6479" t="s">
        <v>8280</v>
      </c>
      <c r="B6479" s="1">
        <v>45873</v>
      </c>
      <c r="C6479" t="s">
        <v>5513</v>
      </c>
      <c r="D6479" t="s">
        <v>414</v>
      </c>
      <c r="E6479" t="s">
        <v>48</v>
      </c>
      <c r="F6479" t="s">
        <v>164</v>
      </c>
      <c r="G6479" t="s">
        <v>21</v>
      </c>
      <c r="H6479" t="s">
        <v>22</v>
      </c>
      <c r="I6479" t="s">
        <v>62</v>
      </c>
      <c r="J6479">
        <v>4</v>
      </c>
      <c r="K6479">
        <v>12891.29</v>
      </c>
      <c r="L6479">
        <v>0.1</v>
      </c>
      <c r="M6479">
        <v>30848.22</v>
      </c>
      <c r="N6479" t="s">
        <v>52</v>
      </c>
      <c r="O6479" t="s">
        <v>25</v>
      </c>
      <c r="P6479" t="s">
        <v>71</v>
      </c>
      <c r="Q6479">
        <f>Sales_Data[[#This Row],[Quantity]]*Sales_Data[[#This Row],[Unit_Price]]</f>
        <v>51565.16</v>
      </c>
      <c r="R6479">
        <f>Sales_Data[[#This Row],[Gross_Sales]]*Sales_Data[[#This Row],[Discount]]</f>
        <v>5156.5160000000005</v>
      </c>
      <c r="S6479">
        <f>Sales_Data[[#This Row],[Gross_Sales]]-Sales_Data[[#This Row],[Discount_Amount]]</f>
        <v>46408.644</v>
      </c>
      <c r="T6479">
        <f>Sales_Data[[#This Row],[Net Sales]]-Sales_Data[[#This Row],[Cost]]</f>
        <v>15560.423999999999</v>
      </c>
      <c r="U6479" s="2">
        <f>Sales_Data[[#This Row],[Profit]]/Sales_Data[[#This Row],[Net Sales]]</f>
        <v>0.33529150302258343</v>
      </c>
      <c r="V6479">
        <f>YEAR(Sales_Data[[#This Row],[Order_Date]])</f>
        <v>2025</v>
      </c>
      <c r="W6479" t="str">
        <f>TEXT(Sales_Data[[#This Row],[Order_Date]],"mmm")</f>
        <v>Aug</v>
      </c>
      <c r="X6479">
        <f>MONTH(Sales_Data[[#This Row],[Order_Date]])</f>
        <v>8</v>
      </c>
      <c r="Y6479" t="str">
        <f>"Q"&amp;ROUNDUP(MONTH(Sales_Data[[#This Row],[Order_Date]])/3,0)</f>
        <v>Q3</v>
      </c>
    </row>
    <row r="6480" spans="1:25" x14ac:dyDescent="0.3">
      <c r="A6480" t="s">
        <v>8281</v>
      </c>
      <c r="B6480" s="1">
        <v>46018</v>
      </c>
      <c r="C6480" t="s">
        <v>3352</v>
      </c>
      <c r="D6480" t="s">
        <v>255</v>
      </c>
      <c r="E6480" t="s">
        <v>119</v>
      </c>
      <c r="F6480" t="s">
        <v>146</v>
      </c>
      <c r="G6480" t="s">
        <v>67</v>
      </c>
      <c r="H6480" t="s">
        <v>133</v>
      </c>
      <c r="I6480" t="s">
        <v>138</v>
      </c>
      <c r="J6480">
        <v>2</v>
      </c>
      <c r="K6480">
        <v>8269.74</v>
      </c>
      <c r="L6480">
        <v>0.1</v>
      </c>
      <c r="M6480">
        <v>12581.67</v>
      </c>
      <c r="N6480" t="s">
        <v>52</v>
      </c>
      <c r="O6480" t="s">
        <v>35</v>
      </c>
      <c r="P6480" t="s">
        <v>71</v>
      </c>
      <c r="Q6480">
        <f>Sales_Data[[#This Row],[Quantity]]*Sales_Data[[#This Row],[Unit_Price]]</f>
        <v>16539.48</v>
      </c>
      <c r="R6480">
        <f>Sales_Data[[#This Row],[Gross_Sales]]*Sales_Data[[#This Row],[Discount]]</f>
        <v>1653.9480000000001</v>
      </c>
      <c r="S6480">
        <f>Sales_Data[[#This Row],[Gross_Sales]]-Sales_Data[[#This Row],[Discount_Amount]]</f>
        <v>14885.531999999999</v>
      </c>
      <c r="T6480">
        <f>Sales_Data[[#This Row],[Net Sales]]-Sales_Data[[#This Row],[Cost]]</f>
        <v>2303.8619999999992</v>
      </c>
      <c r="U6480" s="2">
        <f>Sales_Data[[#This Row],[Profit]]/Sales_Data[[#This Row],[Net Sales]]</f>
        <v>0.15477189528731652</v>
      </c>
      <c r="V6480">
        <f>YEAR(Sales_Data[[#This Row],[Order_Date]])</f>
        <v>2025</v>
      </c>
      <c r="W6480" t="str">
        <f>TEXT(Sales_Data[[#This Row],[Order_Date]],"mmm")</f>
        <v>Dec</v>
      </c>
      <c r="X6480">
        <f>MONTH(Sales_Data[[#This Row],[Order_Date]])</f>
        <v>12</v>
      </c>
      <c r="Y6480" t="str">
        <f>"Q"&amp;ROUNDUP(MONTH(Sales_Data[[#This Row],[Order_Date]])/3,0)</f>
        <v>Q4</v>
      </c>
    </row>
    <row r="6481" spans="1:25" x14ac:dyDescent="0.3">
      <c r="A6481" t="s">
        <v>8282</v>
      </c>
      <c r="B6481" s="1">
        <v>45981</v>
      </c>
      <c r="C6481" t="s">
        <v>1665</v>
      </c>
      <c r="D6481" t="s">
        <v>112</v>
      </c>
      <c r="E6481" t="s">
        <v>30</v>
      </c>
      <c r="F6481" t="s">
        <v>101</v>
      </c>
      <c r="G6481" t="s">
        <v>75</v>
      </c>
      <c r="H6481" t="s">
        <v>76</v>
      </c>
      <c r="I6481" t="s">
        <v>108</v>
      </c>
      <c r="J6481">
        <v>1</v>
      </c>
      <c r="K6481">
        <v>1791.25</v>
      </c>
      <c r="L6481">
        <v>0.2</v>
      </c>
      <c r="M6481">
        <v>1135.01</v>
      </c>
      <c r="N6481" t="s">
        <v>83</v>
      </c>
      <c r="O6481" t="s">
        <v>35</v>
      </c>
      <c r="P6481" t="s">
        <v>44</v>
      </c>
      <c r="Q6481">
        <f>Sales_Data[[#This Row],[Quantity]]*Sales_Data[[#This Row],[Unit_Price]]</f>
        <v>1791.25</v>
      </c>
      <c r="R6481">
        <f>Sales_Data[[#This Row],[Gross_Sales]]*Sales_Data[[#This Row],[Discount]]</f>
        <v>358.25</v>
      </c>
      <c r="S6481">
        <f>Sales_Data[[#This Row],[Gross_Sales]]-Sales_Data[[#This Row],[Discount_Amount]]</f>
        <v>1433</v>
      </c>
      <c r="T6481">
        <f>Sales_Data[[#This Row],[Net Sales]]-Sales_Data[[#This Row],[Cost]]</f>
        <v>297.99</v>
      </c>
      <c r="U6481" s="2">
        <f>Sales_Data[[#This Row],[Profit]]/Sales_Data[[#This Row],[Net Sales]]</f>
        <v>0.2079483600837404</v>
      </c>
      <c r="V6481">
        <f>YEAR(Sales_Data[[#This Row],[Order_Date]])</f>
        <v>2025</v>
      </c>
      <c r="W6481" t="str">
        <f>TEXT(Sales_Data[[#This Row],[Order_Date]],"mmm")</f>
        <v>Nov</v>
      </c>
      <c r="X6481">
        <f>MONTH(Sales_Data[[#This Row],[Order_Date]])</f>
        <v>11</v>
      </c>
      <c r="Y6481" t="str">
        <f>"Q"&amp;ROUNDUP(MONTH(Sales_Data[[#This Row],[Order_Date]])/3,0)</f>
        <v>Q4</v>
      </c>
    </row>
    <row r="6482" spans="1:25" x14ac:dyDescent="0.3">
      <c r="A6482" t="s">
        <v>8283</v>
      </c>
      <c r="B6482" s="1">
        <v>45672</v>
      </c>
      <c r="C6482" t="s">
        <v>5989</v>
      </c>
      <c r="D6482" t="s">
        <v>199</v>
      </c>
      <c r="E6482" t="s">
        <v>48</v>
      </c>
      <c r="F6482" t="s">
        <v>132</v>
      </c>
      <c r="G6482" t="s">
        <v>32</v>
      </c>
      <c r="H6482" t="s">
        <v>50</v>
      </c>
      <c r="I6482" t="s">
        <v>58</v>
      </c>
      <c r="J6482">
        <v>1</v>
      </c>
      <c r="K6482">
        <v>49959.82</v>
      </c>
      <c r="L6482">
        <v>0.15</v>
      </c>
      <c r="M6482">
        <v>34521.67</v>
      </c>
      <c r="N6482" t="s">
        <v>83</v>
      </c>
      <c r="O6482" t="s">
        <v>35</v>
      </c>
      <c r="P6482" t="s">
        <v>26</v>
      </c>
      <c r="Q6482">
        <f>Sales_Data[[#This Row],[Quantity]]*Sales_Data[[#This Row],[Unit_Price]]</f>
        <v>49959.82</v>
      </c>
      <c r="R6482">
        <f>Sales_Data[[#This Row],[Gross_Sales]]*Sales_Data[[#This Row],[Discount]]</f>
        <v>7493.973</v>
      </c>
      <c r="S6482">
        <f>Sales_Data[[#This Row],[Gross_Sales]]-Sales_Data[[#This Row],[Discount_Amount]]</f>
        <v>42465.847000000002</v>
      </c>
      <c r="T6482">
        <f>Sales_Data[[#This Row],[Net Sales]]-Sales_Data[[#This Row],[Cost]]</f>
        <v>7944.1770000000033</v>
      </c>
      <c r="U6482" s="2">
        <f>Sales_Data[[#This Row],[Profit]]/Sales_Data[[#This Row],[Net Sales]]</f>
        <v>0.18707214293877156</v>
      </c>
      <c r="V6482">
        <f>YEAR(Sales_Data[[#This Row],[Order_Date]])</f>
        <v>2025</v>
      </c>
      <c r="W6482" t="str">
        <f>TEXT(Sales_Data[[#This Row],[Order_Date]],"mmm")</f>
        <v>Jan</v>
      </c>
      <c r="X6482">
        <f>MONTH(Sales_Data[[#This Row],[Order_Date]])</f>
        <v>1</v>
      </c>
      <c r="Y6482" t="str">
        <f>"Q"&amp;ROUNDUP(MONTH(Sales_Data[[#This Row],[Order_Date]])/3,0)</f>
        <v>Q1</v>
      </c>
    </row>
    <row r="6483" spans="1:25" x14ac:dyDescent="0.3">
      <c r="A6483" t="s">
        <v>8284</v>
      </c>
      <c r="B6483" s="1">
        <v>45874</v>
      </c>
      <c r="C6483" t="s">
        <v>2319</v>
      </c>
      <c r="D6483" t="s">
        <v>74</v>
      </c>
      <c r="E6483" t="s">
        <v>48</v>
      </c>
      <c r="F6483" t="s">
        <v>152</v>
      </c>
      <c r="G6483" t="s">
        <v>21</v>
      </c>
      <c r="H6483" t="s">
        <v>230</v>
      </c>
      <c r="I6483" t="s">
        <v>328</v>
      </c>
      <c r="J6483">
        <v>2</v>
      </c>
      <c r="K6483">
        <v>30479.91</v>
      </c>
      <c r="L6483">
        <v>0.1</v>
      </c>
      <c r="M6483">
        <v>45655.59</v>
      </c>
      <c r="N6483" t="s">
        <v>70</v>
      </c>
      <c r="O6483" t="s">
        <v>35</v>
      </c>
      <c r="P6483" t="s">
        <v>26</v>
      </c>
      <c r="Q6483">
        <f>Sales_Data[[#This Row],[Quantity]]*Sales_Data[[#This Row],[Unit_Price]]</f>
        <v>60959.82</v>
      </c>
      <c r="R6483">
        <f>Sales_Data[[#This Row],[Gross_Sales]]*Sales_Data[[#This Row],[Discount]]</f>
        <v>6095.982</v>
      </c>
      <c r="S6483">
        <f>Sales_Data[[#This Row],[Gross_Sales]]-Sales_Data[[#This Row],[Discount_Amount]]</f>
        <v>54863.838000000003</v>
      </c>
      <c r="T6483">
        <f>Sales_Data[[#This Row],[Net Sales]]-Sales_Data[[#This Row],[Cost]]</f>
        <v>9208.2480000000069</v>
      </c>
      <c r="U6483" s="2">
        <f>Sales_Data[[#This Row],[Profit]]/Sales_Data[[#This Row],[Net Sales]]</f>
        <v>0.16783820337177296</v>
      </c>
      <c r="V6483">
        <f>YEAR(Sales_Data[[#This Row],[Order_Date]])</f>
        <v>2025</v>
      </c>
      <c r="W6483" t="str">
        <f>TEXT(Sales_Data[[#This Row],[Order_Date]],"mmm")</f>
        <v>Aug</v>
      </c>
      <c r="X6483">
        <f>MONTH(Sales_Data[[#This Row],[Order_Date]])</f>
        <v>8</v>
      </c>
      <c r="Y6483" t="str">
        <f>"Q"&amp;ROUNDUP(MONTH(Sales_Data[[#This Row],[Order_Date]])/3,0)</f>
        <v>Q3</v>
      </c>
    </row>
    <row r="6484" spans="1:25" x14ac:dyDescent="0.3">
      <c r="A6484" t="s">
        <v>8285</v>
      </c>
      <c r="B6484" s="1">
        <v>45692</v>
      </c>
      <c r="C6484" t="s">
        <v>1642</v>
      </c>
      <c r="D6484" t="s">
        <v>183</v>
      </c>
      <c r="E6484" t="s">
        <v>30</v>
      </c>
      <c r="F6484" t="s">
        <v>101</v>
      </c>
      <c r="G6484" t="s">
        <v>21</v>
      </c>
      <c r="H6484" t="s">
        <v>297</v>
      </c>
      <c r="I6484" t="s">
        <v>297</v>
      </c>
      <c r="J6484">
        <v>4</v>
      </c>
      <c r="K6484">
        <v>3748.22</v>
      </c>
      <c r="L6484">
        <v>0.1</v>
      </c>
      <c r="M6484">
        <v>11211.45</v>
      </c>
      <c r="N6484" t="s">
        <v>52</v>
      </c>
      <c r="O6484" t="s">
        <v>53</v>
      </c>
      <c r="P6484" t="s">
        <v>71</v>
      </c>
      <c r="Q6484">
        <f>Sales_Data[[#This Row],[Quantity]]*Sales_Data[[#This Row],[Unit_Price]]</f>
        <v>14992.88</v>
      </c>
      <c r="R6484">
        <f>Sales_Data[[#This Row],[Gross_Sales]]*Sales_Data[[#This Row],[Discount]]</f>
        <v>1499.288</v>
      </c>
      <c r="S6484">
        <f>Sales_Data[[#This Row],[Gross_Sales]]-Sales_Data[[#This Row],[Discount_Amount]]</f>
        <v>13493.591999999999</v>
      </c>
      <c r="T6484">
        <f>Sales_Data[[#This Row],[Net Sales]]-Sales_Data[[#This Row],[Cost]]</f>
        <v>2282.141999999998</v>
      </c>
      <c r="U6484" s="2">
        <f>Sales_Data[[#This Row],[Profit]]/Sales_Data[[#This Row],[Net Sales]]</f>
        <v>0.16912783490118852</v>
      </c>
      <c r="V6484">
        <f>YEAR(Sales_Data[[#This Row],[Order_Date]])</f>
        <v>2025</v>
      </c>
      <c r="W6484" t="str">
        <f>TEXT(Sales_Data[[#This Row],[Order_Date]],"mmm")</f>
        <v>Feb</v>
      </c>
      <c r="X6484">
        <f>MONTH(Sales_Data[[#This Row],[Order_Date]])</f>
        <v>2</v>
      </c>
      <c r="Y6484" t="str">
        <f>"Q"&amp;ROUNDUP(MONTH(Sales_Data[[#This Row],[Order_Date]])/3,0)</f>
        <v>Q1</v>
      </c>
    </row>
    <row r="6485" spans="1:25" x14ac:dyDescent="0.3">
      <c r="A6485" t="s">
        <v>8286</v>
      </c>
      <c r="B6485" s="1">
        <v>45840</v>
      </c>
      <c r="C6485" t="s">
        <v>2586</v>
      </c>
      <c r="D6485" t="s">
        <v>65</v>
      </c>
      <c r="E6485" t="s">
        <v>39</v>
      </c>
      <c r="F6485" t="s">
        <v>107</v>
      </c>
      <c r="G6485" t="s">
        <v>41</v>
      </c>
      <c r="H6485" t="s">
        <v>147</v>
      </c>
      <c r="I6485" t="s">
        <v>148</v>
      </c>
      <c r="J6485">
        <v>1</v>
      </c>
      <c r="K6485">
        <v>1428.17</v>
      </c>
      <c r="L6485">
        <v>0.15</v>
      </c>
      <c r="M6485">
        <v>754.93</v>
      </c>
      <c r="N6485" t="s">
        <v>24</v>
      </c>
      <c r="O6485" t="s">
        <v>35</v>
      </c>
      <c r="P6485" t="s">
        <v>71</v>
      </c>
      <c r="Q6485">
        <f>Sales_Data[[#This Row],[Quantity]]*Sales_Data[[#This Row],[Unit_Price]]</f>
        <v>1428.17</v>
      </c>
      <c r="R6485">
        <f>Sales_Data[[#This Row],[Gross_Sales]]*Sales_Data[[#This Row],[Discount]]</f>
        <v>214.22550000000001</v>
      </c>
      <c r="S6485">
        <f>Sales_Data[[#This Row],[Gross_Sales]]-Sales_Data[[#This Row],[Discount_Amount]]</f>
        <v>1213.9445000000001</v>
      </c>
      <c r="T6485">
        <f>Sales_Data[[#This Row],[Net Sales]]-Sales_Data[[#This Row],[Cost]]</f>
        <v>459.01450000000011</v>
      </c>
      <c r="U6485" s="2">
        <f>Sales_Data[[#This Row],[Profit]]/Sales_Data[[#This Row],[Net Sales]]</f>
        <v>0.37811819238853184</v>
      </c>
      <c r="V6485">
        <f>YEAR(Sales_Data[[#This Row],[Order_Date]])</f>
        <v>2025</v>
      </c>
      <c r="W6485" t="str">
        <f>TEXT(Sales_Data[[#This Row],[Order_Date]],"mmm")</f>
        <v>Jul</v>
      </c>
      <c r="X6485">
        <f>MONTH(Sales_Data[[#This Row],[Order_Date]])</f>
        <v>7</v>
      </c>
      <c r="Y6485" t="str">
        <f>"Q"&amp;ROUNDUP(MONTH(Sales_Data[[#This Row],[Order_Date]])/3,0)</f>
        <v>Q3</v>
      </c>
    </row>
    <row r="6486" spans="1:25" x14ac:dyDescent="0.3">
      <c r="A6486" t="s">
        <v>8287</v>
      </c>
      <c r="B6486" s="1">
        <v>45927</v>
      </c>
      <c r="C6486" t="s">
        <v>1725</v>
      </c>
      <c r="D6486" t="s">
        <v>199</v>
      </c>
      <c r="E6486" t="s">
        <v>48</v>
      </c>
      <c r="F6486" t="s">
        <v>49</v>
      </c>
      <c r="G6486" t="s">
        <v>67</v>
      </c>
      <c r="H6486" t="s">
        <v>88</v>
      </c>
      <c r="I6486" t="s">
        <v>89</v>
      </c>
      <c r="J6486">
        <v>2</v>
      </c>
      <c r="K6486">
        <v>18613.66</v>
      </c>
      <c r="L6486">
        <v>0.2</v>
      </c>
      <c r="M6486">
        <v>23667.4</v>
      </c>
      <c r="N6486" t="s">
        <v>70</v>
      </c>
      <c r="O6486" t="s">
        <v>35</v>
      </c>
      <c r="P6486" t="s">
        <v>71</v>
      </c>
      <c r="Q6486">
        <f>Sales_Data[[#This Row],[Quantity]]*Sales_Data[[#This Row],[Unit_Price]]</f>
        <v>37227.32</v>
      </c>
      <c r="R6486">
        <f>Sales_Data[[#This Row],[Gross_Sales]]*Sales_Data[[#This Row],[Discount]]</f>
        <v>7445.4639999999999</v>
      </c>
      <c r="S6486">
        <f>Sales_Data[[#This Row],[Gross_Sales]]-Sales_Data[[#This Row],[Discount_Amount]]</f>
        <v>29781.856</v>
      </c>
      <c r="T6486">
        <f>Sales_Data[[#This Row],[Net Sales]]-Sales_Data[[#This Row],[Cost]]</f>
        <v>6114.4559999999983</v>
      </c>
      <c r="U6486" s="2">
        <f>Sales_Data[[#This Row],[Profit]]/Sales_Data[[#This Row],[Net Sales]]</f>
        <v>0.20530809093966468</v>
      </c>
      <c r="V6486">
        <f>YEAR(Sales_Data[[#This Row],[Order_Date]])</f>
        <v>2025</v>
      </c>
      <c r="W6486" t="str">
        <f>TEXT(Sales_Data[[#This Row],[Order_Date]],"mmm")</f>
        <v>Sep</v>
      </c>
      <c r="X6486">
        <f>MONTH(Sales_Data[[#This Row],[Order_Date]])</f>
        <v>9</v>
      </c>
      <c r="Y6486" t="str">
        <f>"Q"&amp;ROUNDUP(MONTH(Sales_Data[[#This Row],[Order_Date]])/3,0)</f>
        <v>Q3</v>
      </c>
    </row>
    <row r="6487" spans="1:25" x14ac:dyDescent="0.3">
      <c r="A6487" t="s">
        <v>8288</v>
      </c>
      <c r="B6487" s="1">
        <v>46015</v>
      </c>
      <c r="C6487" t="s">
        <v>2794</v>
      </c>
      <c r="D6487" t="s">
        <v>218</v>
      </c>
      <c r="E6487" t="s">
        <v>39</v>
      </c>
      <c r="F6487" t="s">
        <v>107</v>
      </c>
      <c r="G6487" t="s">
        <v>21</v>
      </c>
      <c r="H6487" t="s">
        <v>297</v>
      </c>
      <c r="I6487" t="s">
        <v>494</v>
      </c>
      <c r="J6487">
        <v>3</v>
      </c>
      <c r="K6487">
        <v>1059.06</v>
      </c>
      <c r="L6487">
        <v>0.1</v>
      </c>
      <c r="M6487">
        <v>2384.39</v>
      </c>
      <c r="N6487" t="s">
        <v>52</v>
      </c>
      <c r="O6487" t="s">
        <v>35</v>
      </c>
      <c r="P6487" t="s">
        <v>71</v>
      </c>
      <c r="Q6487">
        <f>Sales_Data[[#This Row],[Quantity]]*Sales_Data[[#This Row],[Unit_Price]]</f>
        <v>3177.18</v>
      </c>
      <c r="R6487">
        <f>Sales_Data[[#This Row],[Gross_Sales]]*Sales_Data[[#This Row],[Discount]]</f>
        <v>317.71800000000002</v>
      </c>
      <c r="S6487">
        <f>Sales_Data[[#This Row],[Gross_Sales]]-Sales_Data[[#This Row],[Discount_Amount]]</f>
        <v>2859.462</v>
      </c>
      <c r="T6487">
        <f>Sales_Data[[#This Row],[Net Sales]]-Sales_Data[[#This Row],[Cost]]</f>
        <v>475.07200000000012</v>
      </c>
      <c r="U6487" s="2">
        <f>Sales_Data[[#This Row],[Profit]]/Sales_Data[[#This Row],[Net Sales]]</f>
        <v>0.16614034388287033</v>
      </c>
      <c r="V6487">
        <f>YEAR(Sales_Data[[#This Row],[Order_Date]])</f>
        <v>2025</v>
      </c>
      <c r="W6487" t="str">
        <f>TEXT(Sales_Data[[#This Row],[Order_Date]],"mmm")</f>
        <v>Dec</v>
      </c>
      <c r="X6487">
        <f>MONTH(Sales_Data[[#This Row],[Order_Date]])</f>
        <v>12</v>
      </c>
      <c r="Y6487" t="str">
        <f>"Q"&amp;ROUNDUP(MONTH(Sales_Data[[#This Row],[Order_Date]])/3,0)</f>
        <v>Q4</v>
      </c>
    </row>
    <row r="6488" spans="1:25" x14ac:dyDescent="0.3">
      <c r="A6488" t="s">
        <v>8289</v>
      </c>
      <c r="B6488" s="1">
        <v>45757</v>
      </c>
      <c r="C6488" t="s">
        <v>5558</v>
      </c>
      <c r="D6488" t="s">
        <v>662</v>
      </c>
      <c r="E6488" t="s">
        <v>19</v>
      </c>
      <c r="F6488" t="s">
        <v>20</v>
      </c>
      <c r="G6488" t="s">
        <v>21</v>
      </c>
      <c r="H6488" t="s">
        <v>22</v>
      </c>
      <c r="I6488" t="s">
        <v>62</v>
      </c>
      <c r="J6488">
        <v>1</v>
      </c>
      <c r="K6488">
        <v>15666.99</v>
      </c>
      <c r="L6488">
        <v>0.1</v>
      </c>
      <c r="M6488">
        <v>8944.3700000000008</v>
      </c>
      <c r="N6488" t="s">
        <v>24</v>
      </c>
      <c r="O6488" t="s">
        <v>25</v>
      </c>
      <c r="P6488" t="s">
        <v>44</v>
      </c>
      <c r="Q6488">
        <f>Sales_Data[[#This Row],[Quantity]]*Sales_Data[[#This Row],[Unit_Price]]</f>
        <v>15666.99</v>
      </c>
      <c r="R6488">
        <f>Sales_Data[[#This Row],[Gross_Sales]]*Sales_Data[[#This Row],[Discount]]</f>
        <v>1566.6990000000001</v>
      </c>
      <c r="S6488">
        <f>Sales_Data[[#This Row],[Gross_Sales]]-Sales_Data[[#This Row],[Discount_Amount]]</f>
        <v>14100.290999999999</v>
      </c>
      <c r="T6488">
        <f>Sales_Data[[#This Row],[Net Sales]]-Sales_Data[[#This Row],[Cost]]</f>
        <v>5155.9209999999985</v>
      </c>
      <c r="U6488" s="2">
        <f>Sales_Data[[#This Row],[Profit]]/Sales_Data[[#This Row],[Net Sales]]</f>
        <v>0.36566060941579143</v>
      </c>
      <c r="V6488">
        <f>YEAR(Sales_Data[[#This Row],[Order_Date]])</f>
        <v>2025</v>
      </c>
      <c r="W6488" t="str">
        <f>TEXT(Sales_Data[[#This Row],[Order_Date]],"mmm")</f>
        <v>Apr</v>
      </c>
      <c r="X6488">
        <f>MONTH(Sales_Data[[#This Row],[Order_Date]])</f>
        <v>4</v>
      </c>
      <c r="Y6488" t="str">
        <f>"Q"&amp;ROUNDUP(MONTH(Sales_Data[[#This Row],[Order_Date]])/3,0)</f>
        <v>Q2</v>
      </c>
    </row>
    <row r="6489" spans="1:25" x14ac:dyDescent="0.3">
      <c r="A6489" t="s">
        <v>8290</v>
      </c>
      <c r="B6489" s="1">
        <v>45664</v>
      </c>
      <c r="C6489" t="s">
        <v>1610</v>
      </c>
      <c r="D6489" t="s">
        <v>65</v>
      </c>
      <c r="E6489" t="s">
        <v>30</v>
      </c>
      <c r="F6489" t="s">
        <v>31</v>
      </c>
      <c r="G6489" t="s">
        <v>67</v>
      </c>
      <c r="H6489" t="s">
        <v>68</v>
      </c>
      <c r="I6489" t="s">
        <v>69</v>
      </c>
      <c r="J6489">
        <v>1</v>
      </c>
      <c r="K6489">
        <v>1657.39</v>
      </c>
      <c r="L6489">
        <v>0</v>
      </c>
      <c r="M6489">
        <v>1257.0899999999999</v>
      </c>
      <c r="N6489" t="s">
        <v>24</v>
      </c>
      <c r="O6489" t="s">
        <v>35</v>
      </c>
      <c r="P6489" t="s">
        <v>44</v>
      </c>
      <c r="Q6489">
        <f>Sales_Data[[#This Row],[Quantity]]*Sales_Data[[#This Row],[Unit_Price]]</f>
        <v>1657.39</v>
      </c>
      <c r="R6489">
        <f>Sales_Data[[#This Row],[Gross_Sales]]*Sales_Data[[#This Row],[Discount]]</f>
        <v>0</v>
      </c>
      <c r="S6489">
        <f>Sales_Data[[#This Row],[Gross_Sales]]-Sales_Data[[#This Row],[Discount_Amount]]</f>
        <v>1657.39</v>
      </c>
      <c r="T6489">
        <f>Sales_Data[[#This Row],[Net Sales]]-Sales_Data[[#This Row],[Cost]]</f>
        <v>400.30000000000018</v>
      </c>
      <c r="U6489" s="2">
        <f>Sales_Data[[#This Row],[Profit]]/Sales_Data[[#This Row],[Net Sales]]</f>
        <v>0.24152432438955235</v>
      </c>
      <c r="V6489">
        <f>YEAR(Sales_Data[[#This Row],[Order_Date]])</f>
        <v>2025</v>
      </c>
      <c r="W6489" t="str">
        <f>TEXT(Sales_Data[[#This Row],[Order_Date]],"mmm")</f>
        <v>Jan</v>
      </c>
      <c r="X6489">
        <f>MONTH(Sales_Data[[#This Row],[Order_Date]])</f>
        <v>1</v>
      </c>
      <c r="Y6489" t="str">
        <f>"Q"&amp;ROUNDUP(MONTH(Sales_Data[[#This Row],[Order_Date]])/3,0)</f>
        <v>Q1</v>
      </c>
    </row>
    <row r="6490" spans="1:25" x14ac:dyDescent="0.3">
      <c r="A6490" t="s">
        <v>8291</v>
      </c>
      <c r="B6490" s="1">
        <v>45687</v>
      </c>
      <c r="C6490" t="s">
        <v>3369</v>
      </c>
      <c r="D6490" t="s">
        <v>252</v>
      </c>
      <c r="E6490" t="s">
        <v>48</v>
      </c>
      <c r="F6490" t="s">
        <v>132</v>
      </c>
      <c r="G6490" t="s">
        <v>75</v>
      </c>
      <c r="H6490" t="s">
        <v>114</v>
      </c>
      <c r="I6490" t="s">
        <v>115</v>
      </c>
      <c r="J6490">
        <v>1</v>
      </c>
      <c r="K6490">
        <v>45599.24</v>
      </c>
      <c r="L6490">
        <v>0.15</v>
      </c>
      <c r="M6490">
        <v>25763.82</v>
      </c>
      <c r="N6490" t="s">
        <v>52</v>
      </c>
      <c r="O6490" t="s">
        <v>35</v>
      </c>
      <c r="P6490" t="s">
        <v>71</v>
      </c>
      <c r="Q6490">
        <f>Sales_Data[[#This Row],[Quantity]]*Sales_Data[[#This Row],[Unit_Price]]</f>
        <v>45599.24</v>
      </c>
      <c r="R6490">
        <f>Sales_Data[[#This Row],[Gross_Sales]]*Sales_Data[[#This Row],[Discount]]</f>
        <v>6839.8859999999995</v>
      </c>
      <c r="S6490">
        <f>Sales_Data[[#This Row],[Gross_Sales]]-Sales_Data[[#This Row],[Discount_Amount]]</f>
        <v>38759.353999999999</v>
      </c>
      <c r="T6490">
        <f>Sales_Data[[#This Row],[Net Sales]]-Sales_Data[[#This Row],[Cost]]</f>
        <v>12995.534</v>
      </c>
      <c r="U6490" s="2">
        <f>Sales_Data[[#This Row],[Profit]]/Sales_Data[[#This Row],[Net Sales]]</f>
        <v>0.33528768307129164</v>
      </c>
      <c r="V6490">
        <f>YEAR(Sales_Data[[#This Row],[Order_Date]])</f>
        <v>2025</v>
      </c>
      <c r="W6490" t="str">
        <f>TEXT(Sales_Data[[#This Row],[Order_Date]],"mmm")</f>
        <v>Jan</v>
      </c>
      <c r="X6490">
        <f>MONTH(Sales_Data[[#This Row],[Order_Date]])</f>
        <v>1</v>
      </c>
      <c r="Y6490" t="str">
        <f>"Q"&amp;ROUNDUP(MONTH(Sales_Data[[#This Row],[Order_Date]])/3,0)</f>
        <v>Q1</v>
      </c>
    </row>
    <row r="6491" spans="1:25" x14ac:dyDescent="0.3">
      <c r="A6491" t="s">
        <v>8292</v>
      </c>
      <c r="B6491" s="1">
        <v>45962</v>
      </c>
      <c r="C6491" t="s">
        <v>825</v>
      </c>
      <c r="D6491" t="s">
        <v>112</v>
      </c>
      <c r="E6491" t="s">
        <v>19</v>
      </c>
      <c r="F6491" t="s">
        <v>81</v>
      </c>
      <c r="G6491" t="s">
        <v>32</v>
      </c>
      <c r="H6491" t="s">
        <v>50</v>
      </c>
      <c r="I6491" t="s">
        <v>51</v>
      </c>
      <c r="J6491">
        <v>1</v>
      </c>
      <c r="K6491">
        <v>14889.83</v>
      </c>
      <c r="L6491">
        <v>0.05</v>
      </c>
      <c r="M6491">
        <v>9552.7000000000007</v>
      </c>
      <c r="N6491" t="s">
        <v>24</v>
      </c>
      <c r="O6491" t="s">
        <v>35</v>
      </c>
      <c r="P6491" t="s">
        <v>71</v>
      </c>
      <c r="Q6491">
        <f>Sales_Data[[#This Row],[Quantity]]*Sales_Data[[#This Row],[Unit_Price]]</f>
        <v>14889.83</v>
      </c>
      <c r="R6491">
        <f>Sales_Data[[#This Row],[Gross_Sales]]*Sales_Data[[#This Row],[Discount]]</f>
        <v>744.49150000000009</v>
      </c>
      <c r="S6491">
        <f>Sales_Data[[#This Row],[Gross_Sales]]-Sales_Data[[#This Row],[Discount_Amount]]</f>
        <v>14145.3385</v>
      </c>
      <c r="T6491">
        <f>Sales_Data[[#This Row],[Net Sales]]-Sales_Data[[#This Row],[Cost]]</f>
        <v>4592.6384999999991</v>
      </c>
      <c r="U6491" s="2">
        <f>Sales_Data[[#This Row],[Profit]]/Sales_Data[[#This Row],[Net Sales]]</f>
        <v>0.32467505107778077</v>
      </c>
      <c r="V6491">
        <f>YEAR(Sales_Data[[#This Row],[Order_Date]])</f>
        <v>2025</v>
      </c>
      <c r="W6491" t="str">
        <f>TEXT(Sales_Data[[#This Row],[Order_Date]],"mmm")</f>
        <v>Nov</v>
      </c>
      <c r="X6491">
        <f>MONTH(Sales_Data[[#This Row],[Order_Date]])</f>
        <v>11</v>
      </c>
      <c r="Y6491" t="str">
        <f>"Q"&amp;ROUNDUP(MONTH(Sales_Data[[#This Row],[Order_Date]])/3,0)</f>
        <v>Q4</v>
      </c>
    </row>
    <row r="6492" spans="1:25" x14ac:dyDescent="0.3">
      <c r="A6492" t="s">
        <v>8293</v>
      </c>
      <c r="B6492" s="1">
        <v>45801</v>
      </c>
      <c r="C6492" t="s">
        <v>383</v>
      </c>
      <c r="D6492" t="s">
        <v>527</v>
      </c>
      <c r="E6492" t="s">
        <v>48</v>
      </c>
      <c r="F6492" t="s">
        <v>49</v>
      </c>
      <c r="G6492" t="s">
        <v>75</v>
      </c>
      <c r="H6492" t="s">
        <v>76</v>
      </c>
      <c r="I6492" t="s">
        <v>108</v>
      </c>
      <c r="J6492">
        <v>1</v>
      </c>
      <c r="K6492">
        <v>58740.06</v>
      </c>
      <c r="L6492">
        <v>0.1</v>
      </c>
      <c r="M6492">
        <v>44352.18</v>
      </c>
      <c r="N6492" t="s">
        <v>52</v>
      </c>
      <c r="O6492" t="s">
        <v>35</v>
      </c>
      <c r="P6492" t="s">
        <v>44</v>
      </c>
      <c r="Q6492">
        <f>Sales_Data[[#This Row],[Quantity]]*Sales_Data[[#This Row],[Unit_Price]]</f>
        <v>58740.06</v>
      </c>
      <c r="R6492">
        <f>Sales_Data[[#This Row],[Gross_Sales]]*Sales_Data[[#This Row],[Discount]]</f>
        <v>5874.0060000000003</v>
      </c>
      <c r="S6492">
        <f>Sales_Data[[#This Row],[Gross_Sales]]-Sales_Data[[#This Row],[Discount_Amount]]</f>
        <v>52866.053999999996</v>
      </c>
      <c r="T6492">
        <f>Sales_Data[[#This Row],[Net Sales]]-Sales_Data[[#This Row],[Cost]]</f>
        <v>8513.8739999999962</v>
      </c>
      <c r="U6492" s="2">
        <f>Sales_Data[[#This Row],[Profit]]/Sales_Data[[#This Row],[Net Sales]]</f>
        <v>0.16104614125351585</v>
      </c>
      <c r="V6492">
        <f>YEAR(Sales_Data[[#This Row],[Order_Date]])</f>
        <v>2025</v>
      </c>
      <c r="W6492" t="str">
        <f>TEXT(Sales_Data[[#This Row],[Order_Date]],"mmm")</f>
        <v>May</v>
      </c>
      <c r="X6492">
        <f>MONTH(Sales_Data[[#This Row],[Order_Date]])</f>
        <v>5</v>
      </c>
      <c r="Y6492" t="str">
        <f>"Q"&amp;ROUNDUP(MONTH(Sales_Data[[#This Row],[Order_Date]])/3,0)</f>
        <v>Q2</v>
      </c>
    </row>
    <row r="6493" spans="1:25" x14ac:dyDescent="0.3">
      <c r="A6493" t="s">
        <v>8294</v>
      </c>
      <c r="B6493" s="1">
        <v>45768</v>
      </c>
      <c r="C6493" t="s">
        <v>1728</v>
      </c>
      <c r="D6493" t="s">
        <v>460</v>
      </c>
      <c r="E6493" t="s">
        <v>119</v>
      </c>
      <c r="F6493" t="s">
        <v>146</v>
      </c>
      <c r="G6493" t="s">
        <v>41</v>
      </c>
      <c r="H6493" t="s">
        <v>171</v>
      </c>
      <c r="I6493" t="s">
        <v>172</v>
      </c>
      <c r="J6493">
        <v>1</v>
      </c>
      <c r="K6493">
        <v>1403.53</v>
      </c>
      <c r="L6493">
        <v>0.05</v>
      </c>
      <c r="M6493">
        <v>986.1</v>
      </c>
      <c r="N6493" t="s">
        <v>83</v>
      </c>
      <c r="O6493" t="s">
        <v>35</v>
      </c>
      <c r="P6493" t="s">
        <v>44</v>
      </c>
      <c r="Q6493">
        <f>Sales_Data[[#This Row],[Quantity]]*Sales_Data[[#This Row],[Unit_Price]]</f>
        <v>1403.53</v>
      </c>
      <c r="R6493">
        <f>Sales_Data[[#This Row],[Gross_Sales]]*Sales_Data[[#This Row],[Discount]]</f>
        <v>70.176500000000004</v>
      </c>
      <c r="S6493">
        <f>Sales_Data[[#This Row],[Gross_Sales]]-Sales_Data[[#This Row],[Discount_Amount]]</f>
        <v>1333.3534999999999</v>
      </c>
      <c r="T6493">
        <f>Sales_Data[[#This Row],[Net Sales]]-Sales_Data[[#This Row],[Cost]]</f>
        <v>347.25349999999992</v>
      </c>
      <c r="U6493" s="2">
        <f>Sales_Data[[#This Row],[Profit]]/Sales_Data[[#This Row],[Net Sales]]</f>
        <v>0.26043618590268819</v>
      </c>
      <c r="V6493">
        <f>YEAR(Sales_Data[[#This Row],[Order_Date]])</f>
        <v>2025</v>
      </c>
      <c r="W6493" t="str">
        <f>TEXT(Sales_Data[[#This Row],[Order_Date]],"mmm")</f>
        <v>Apr</v>
      </c>
      <c r="X6493">
        <f>MONTH(Sales_Data[[#This Row],[Order_Date]])</f>
        <v>4</v>
      </c>
      <c r="Y6493" t="str">
        <f>"Q"&amp;ROUNDUP(MONTH(Sales_Data[[#This Row],[Order_Date]])/3,0)</f>
        <v>Q2</v>
      </c>
    </row>
    <row r="6494" spans="1:25" x14ac:dyDescent="0.3">
      <c r="A6494" t="s">
        <v>8295</v>
      </c>
      <c r="B6494" s="1">
        <v>45889</v>
      </c>
      <c r="C6494" t="s">
        <v>480</v>
      </c>
      <c r="D6494" t="s">
        <v>331</v>
      </c>
      <c r="E6494" t="s">
        <v>30</v>
      </c>
      <c r="F6494" t="s">
        <v>87</v>
      </c>
      <c r="G6494" t="s">
        <v>21</v>
      </c>
      <c r="H6494" t="s">
        <v>127</v>
      </c>
      <c r="I6494" t="s">
        <v>342</v>
      </c>
      <c r="J6494">
        <v>1</v>
      </c>
      <c r="K6494">
        <v>4491.82</v>
      </c>
      <c r="L6494">
        <v>0.05</v>
      </c>
      <c r="M6494">
        <v>2850.45</v>
      </c>
      <c r="N6494" t="s">
        <v>109</v>
      </c>
      <c r="O6494" t="s">
        <v>25</v>
      </c>
      <c r="P6494" t="s">
        <v>71</v>
      </c>
      <c r="Q6494">
        <f>Sales_Data[[#This Row],[Quantity]]*Sales_Data[[#This Row],[Unit_Price]]</f>
        <v>4491.82</v>
      </c>
      <c r="R6494">
        <f>Sales_Data[[#This Row],[Gross_Sales]]*Sales_Data[[#This Row],[Discount]]</f>
        <v>224.59100000000001</v>
      </c>
      <c r="S6494">
        <f>Sales_Data[[#This Row],[Gross_Sales]]-Sales_Data[[#This Row],[Discount_Amount]]</f>
        <v>4267.2289999999994</v>
      </c>
      <c r="T6494">
        <f>Sales_Data[[#This Row],[Net Sales]]-Sales_Data[[#This Row],[Cost]]</f>
        <v>1416.7789999999995</v>
      </c>
      <c r="U6494" s="2">
        <f>Sales_Data[[#This Row],[Profit]]/Sales_Data[[#This Row],[Net Sales]]</f>
        <v>0.33201381974110128</v>
      </c>
      <c r="V6494">
        <f>YEAR(Sales_Data[[#This Row],[Order_Date]])</f>
        <v>2025</v>
      </c>
      <c r="W6494" t="str">
        <f>TEXT(Sales_Data[[#This Row],[Order_Date]],"mmm")</f>
        <v>Aug</v>
      </c>
      <c r="X6494">
        <f>MONTH(Sales_Data[[#This Row],[Order_Date]])</f>
        <v>8</v>
      </c>
      <c r="Y6494" t="str">
        <f>"Q"&amp;ROUNDUP(MONTH(Sales_Data[[#This Row],[Order_Date]])/3,0)</f>
        <v>Q3</v>
      </c>
    </row>
    <row r="6495" spans="1:25" x14ac:dyDescent="0.3">
      <c r="A6495" t="s">
        <v>8296</v>
      </c>
      <c r="B6495" s="1">
        <v>45836</v>
      </c>
      <c r="C6495" t="s">
        <v>2861</v>
      </c>
      <c r="D6495" t="s">
        <v>457</v>
      </c>
      <c r="E6495" t="s">
        <v>30</v>
      </c>
      <c r="F6495" t="s">
        <v>31</v>
      </c>
      <c r="G6495" t="s">
        <v>41</v>
      </c>
      <c r="H6495" t="s">
        <v>171</v>
      </c>
      <c r="I6495" t="s">
        <v>191</v>
      </c>
      <c r="J6495">
        <v>2</v>
      </c>
      <c r="K6495">
        <v>1186.95</v>
      </c>
      <c r="L6495">
        <v>0.05</v>
      </c>
      <c r="M6495">
        <v>1835.71</v>
      </c>
      <c r="N6495" t="s">
        <v>83</v>
      </c>
      <c r="O6495" t="s">
        <v>35</v>
      </c>
      <c r="P6495" t="s">
        <v>26</v>
      </c>
      <c r="Q6495">
        <f>Sales_Data[[#This Row],[Quantity]]*Sales_Data[[#This Row],[Unit_Price]]</f>
        <v>2373.9</v>
      </c>
      <c r="R6495">
        <f>Sales_Data[[#This Row],[Gross_Sales]]*Sales_Data[[#This Row],[Discount]]</f>
        <v>118.69500000000001</v>
      </c>
      <c r="S6495">
        <f>Sales_Data[[#This Row],[Gross_Sales]]-Sales_Data[[#This Row],[Discount_Amount]]</f>
        <v>2255.2049999999999</v>
      </c>
      <c r="T6495">
        <f>Sales_Data[[#This Row],[Net Sales]]-Sales_Data[[#This Row],[Cost]]</f>
        <v>419.49499999999989</v>
      </c>
      <c r="U6495" s="2">
        <f>Sales_Data[[#This Row],[Profit]]/Sales_Data[[#This Row],[Net Sales]]</f>
        <v>0.18601191465964287</v>
      </c>
      <c r="V6495">
        <f>YEAR(Sales_Data[[#This Row],[Order_Date]])</f>
        <v>2025</v>
      </c>
      <c r="W6495" t="str">
        <f>TEXT(Sales_Data[[#This Row],[Order_Date]],"mmm")</f>
        <v>Jun</v>
      </c>
      <c r="X6495">
        <f>MONTH(Sales_Data[[#This Row],[Order_Date]])</f>
        <v>6</v>
      </c>
      <c r="Y6495" t="str">
        <f>"Q"&amp;ROUNDUP(MONTH(Sales_Data[[#This Row],[Order_Date]])/3,0)</f>
        <v>Q2</v>
      </c>
    </row>
    <row r="6496" spans="1:25" x14ac:dyDescent="0.3">
      <c r="A6496" t="s">
        <v>8297</v>
      </c>
      <c r="B6496" s="1">
        <v>45729</v>
      </c>
      <c r="C6496" t="s">
        <v>1687</v>
      </c>
      <c r="D6496" t="s">
        <v>280</v>
      </c>
      <c r="E6496" t="s">
        <v>39</v>
      </c>
      <c r="F6496" t="s">
        <v>202</v>
      </c>
      <c r="G6496" t="s">
        <v>75</v>
      </c>
      <c r="H6496" t="s">
        <v>256</v>
      </c>
      <c r="I6496" t="s">
        <v>257</v>
      </c>
      <c r="J6496">
        <v>2</v>
      </c>
      <c r="K6496">
        <v>5263.55</v>
      </c>
      <c r="L6496">
        <v>0.15</v>
      </c>
      <c r="M6496">
        <v>7621.73</v>
      </c>
      <c r="N6496" t="s">
        <v>24</v>
      </c>
      <c r="O6496" t="s">
        <v>35</v>
      </c>
      <c r="P6496" t="s">
        <v>44</v>
      </c>
      <c r="Q6496">
        <f>Sales_Data[[#This Row],[Quantity]]*Sales_Data[[#This Row],[Unit_Price]]</f>
        <v>10527.1</v>
      </c>
      <c r="R6496">
        <f>Sales_Data[[#This Row],[Gross_Sales]]*Sales_Data[[#This Row],[Discount]]</f>
        <v>1579.0650000000001</v>
      </c>
      <c r="S6496">
        <f>Sales_Data[[#This Row],[Gross_Sales]]-Sales_Data[[#This Row],[Discount_Amount]]</f>
        <v>8948.0349999999999</v>
      </c>
      <c r="T6496">
        <f>Sales_Data[[#This Row],[Net Sales]]-Sales_Data[[#This Row],[Cost]]</f>
        <v>1326.3050000000003</v>
      </c>
      <c r="U6496" s="2">
        <f>Sales_Data[[#This Row],[Profit]]/Sales_Data[[#This Row],[Net Sales]]</f>
        <v>0.14822304561839558</v>
      </c>
      <c r="V6496">
        <f>YEAR(Sales_Data[[#This Row],[Order_Date]])</f>
        <v>2025</v>
      </c>
      <c r="W6496" t="str">
        <f>TEXT(Sales_Data[[#This Row],[Order_Date]],"mmm")</f>
        <v>Mar</v>
      </c>
      <c r="X6496">
        <f>MONTH(Sales_Data[[#This Row],[Order_Date]])</f>
        <v>3</v>
      </c>
      <c r="Y6496" t="str">
        <f>"Q"&amp;ROUNDUP(MONTH(Sales_Data[[#This Row],[Order_Date]])/3,0)</f>
        <v>Q1</v>
      </c>
    </row>
    <row r="6497" spans="1:25" x14ac:dyDescent="0.3">
      <c r="A6497" t="s">
        <v>8298</v>
      </c>
      <c r="B6497" s="1">
        <v>45867</v>
      </c>
      <c r="C6497" t="s">
        <v>1829</v>
      </c>
      <c r="D6497" t="s">
        <v>457</v>
      </c>
      <c r="E6497" t="s">
        <v>19</v>
      </c>
      <c r="F6497" t="s">
        <v>66</v>
      </c>
      <c r="G6497" t="s">
        <v>21</v>
      </c>
      <c r="H6497" t="s">
        <v>230</v>
      </c>
      <c r="I6497" t="s">
        <v>328</v>
      </c>
      <c r="J6497">
        <v>2</v>
      </c>
      <c r="K6497">
        <v>13309.09</v>
      </c>
      <c r="L6497">
        <v>0.1</v>
      </c>
      <c r="M6497">
        <v>19081.439999999999</v>
      </c>
      <c r="N6497" t="s">
        <v>83</v>
      </c>
      <c r="O6497" t="s">
        <v>35</v>
      </c>
      <c r="P6497" t="s">
        <v>44</v>
      </c>
      <c r="Q6497">
        <f>Sales_Data[[#This Row],[Quantity]]*Sales_Data[[#This Row],[Unit_Price]]</f>
        <v>26618.18</v>
      </c>
      <c r="R6497">
        <f>Sales_Data[[#This Row],[Gross_Sales]]*Sales_Data[[#This Row],[Discount]]</f>
        <v>2661.8180000000002</v>
      </c>
      <c r="S6497">
        <f>Sales_Data[[#This Row],[Gross_Sales]]-Sales_Data[[#This Row],[Discount_Amount]]</f>
        <v>23956.362000000001</v>
      </c>
      <c r="T6497">
        <f>Sales_Data[[#This Row],[Net Sales]]-Sales_Data[[#This Row],[Cost]]</f>
        <v>4874.9220000000023</v>
      </c>
      <c r="U6497" s="2">
        <f>Sales_Data[[#This Row],[Profit]]/Sales_Data[[#This Row],[Net Sales]]</f>
        <v>0.2034917488723873</v>
      </c>
      <c r="V6497">
        <f>YEAR(Sales_Data[[#This Row],[Order_Date]])</f>
        <v>2025</v>
      </c>
      <c r="W6497" t="str">
        <f>TEXT(Sales_Data[[#This Row],[Order_Date]],"mmm")</f>
        <v>Jul</v>
      </c>
      <c r="X6497">
        <f>MONTH(Sales_Data[[#This Row],[Order_Date]])</f>
        <v>7</v>
      </c>
      <c r="Y6497" t="str">
        <f>"Q"&amp;ROUNDUP(MONTH(Sales_Data[[#This Row],[Order_Date]])/3,0)</f>
        <v>Q3</v>
      </c>
    </row>
    <row r="6498" spans="1:25" x14ac:dyDescent="0.3">
      <c r="A6498" t="s">
        <v>8299</v>
      </c>
      <c r="B6498" s="1">
        <v>45877</v>
      </c>
      <c r="C6498" t="s">
        <v>3146</v>
      </c>
      <c r="D6498" t="s">
        <v>513</v>
      </c>
      <c r="E6498" t="s">
        <v>119</v>
      </c>
      <c r="F6498" t="s">
        <v>184</v>
      </c>
      <c r="G6498" t="s">
        <v>41</v>
      </c>
      <c r="H6498" t="s">
        <v>102</v>
      </c>
      <c r="I6498" t="s">
        <v>388</v>
      </c>
      <c r="J6498">
        <v>2</v>
      </c>
      <c r="K6498">
        <v>572.28</v>
      </c>
      <c r="L6498">
        <v>0.05</v>
      </c>
      <c r="M6498">
        <v>934.47</v>
      </c>
      <c r="N6498" t="s">
        <v>52</v>
      </c>
      <c r="O6498" t="s">
        <v>35</v>
      </c>
      <c r="P6498" t="s">
        <v>26</v>
      </c>
      <c r="Q6498">
        <f>Sales_Data[[#This Row],[Quantity]]*Sales_Data[[#This Row],[Unit_Price]]</f>
        <v>1144.56</v>
      </c>
      <c r="R6498">
        <f>Sales_Data[[#This Row],[Gross_Sales]]*Sales_Data[[#This Row],[Discount]]</f>
        <v>57.228000000000002</v>
      </c>
      <c r="S6498">
        <f>Sales_Data[[#This Row],[Gross_Sales]]-Sales_Data[[#This Row],[Discount_Amount]]</f>
        <v>1087.3319999999999</v>
      </c>
      <c r="T6498">
        <f>Sales_Data[[#This Row],[Net Sales]]-Sales_Data[[#This Row],[Cost]]</f>
        <v>152.86199999999985</v>
      </c>
      <c r="U6498" s="2">
        <f>Sales_Data[[#This Row],[Profit]]/Sales_Data[[#This Row],[Net Sales]]</f>
        <v>0.14058447649843825</v>
      </c>
      <c r="V6498">
        <f>YEAR(Sales_Data[[#This Row],[Order_Date]])</f>
        <v>2025</v>
      </c>
      <c r="W6498" t="str">
        <f>TEXT(Sales_Data[[#This Row],[Order_Date]],"mmm")</f>
        <v>Aug</v>
      </c>
      <c r="X6498">
        <f>MONTH(Sales_Data[[#This Row],[Order_Date]])</f>
        <v>8</v>
      </c>
      <c r="Y6498" t="str">
        <f>"Q"&amp;ROUNDUP(MONTH(Sales_Data[[#This Row],[Order_Date]])/3,0)</f>
        <v>Q3</v>
      </c>
    </row>
    <row r="6499" spans="1:25" x14ac:dyDescent="0.3">
      <c r="A6499" t="s">
        <v>8300</v>
      </c>
      <c r="B6499" s="1">
        <v>45737</v>
      </c>
      <c r="C6499" t="s">
        <v>4736</v>
      </c>
      <c r="D6499" t="s">
        <v>112</v>
      </c>
      <c r="E6499" t="s">
        <v>48</v>
      </c>
      <c r="F6499" t="s">
        <v>49</v>
      </c>
      <c r="G6499" t="s">
        <v>21</v>
      </c>
      <c r="H6499" t="s">
        <v>230</v>
      </c>
      <c r="I6499" t="s">
        <v>231</v>
      </c>
      <c r="J6499">
        <v>4</v>
      </c>
      <c r="K6499">
        <v>15509.62</v>
      </c>
      <c r="L6499">
        <v>0.1</v>
      </c>
      <c r="M6499">
        <v>38776.370000000003</v>
      </c>
      <c r="N6499" t="s">
        <v>70</v>
      </c>
      <c r="O6499" t="s">
        <v>25</v>
      </c>
      <c r="P6499" t="s">
        <v>44</v>
      </c>
      <c r="Q6499">
        <f>Sales_Data[[#This Row],[Quantity]]*Sales_Data[[#This Row],[Unit_Price]]</f>
        <v>62038.48</v>
      </c>
      <c r="R6499">
        <f>Sales_Data[[#This Row],[Gross_Sales]]*Sales_Data[[#This Row],[Discount]]</f>
        <v>6203.8480000000009</v>
      </c>
      <c r="S6499">
        <f>Sales_Data[[#This Row],[Gross_Sales]]-Sales_Data[[#This Row],[Discount_Amount]]</f>
        <v>55834.632000000005</v>
      </c>
      <c r="T6499">
        <f>Sales_Data[[#This Row],[Net Sales]]-Sales_Data[[#This Row],[Cost]]</f>
        <v>17058.262000000002</v>
      </c>
      <c r="U6499" s="2">
        <f>Sales_Data[[#This Row],[Profit]]/Sales_Data[[#This Row],[Net Sales]]</f>
        <v>0.30551400428321979</v>
      </c>
      <c r="V6499">
        <f>YEAR(Sales_Data[[#This Row],[Order_Date]])</f>
        <v>2025</v>
      </c>
      <c r="W6499" t="str">
        <f>TEXT(Sales_Data[[#This Row],[Order_Date]],"mmm")</f>
        <v>Mar</v>
      </c>
      <c r="X6499">
        <f>MONTH(Sales_Data[[#This Row],[Order_Date]])</f>
        <v>3</v>
      </c>
      <c r="Y6499" t="str">
        <f>"Q"&amp;ROUNDUP(MONTH(Sales_Data[[#This Row],[Order_Date]])/3,0)</f>
        <v>Q1</v>
      </c>
    </row>
    <row r="6500" spans="1:25" x14ac:dyDescent="0.3">
      <c r="A6500" t="s">
        <v>8301</v>
      </c>
      <c r="B6500" s="1">
        <v>45740</v>
      </c>
      <c r="C6500" t="s">
        <v>2276</v>
      </c>
      <c r="D6500" t="s">
        <v>95</v>
      </c>
      <c r="E6500" t="s">
        <v>30</v>
      </c>
      <c r="F6500" t="s">
        <v>156</v>
      </c>
      <c r="G6500" t="s">
        <v>75</v>
      </c>
      <c r="H6500" t="s">
        <v>114</v>
      </c>
      <c r="I6500" t="s">
        <v>206</v>
      </c>
      <c r="J6500">
        <v>3</v>
      </c>
      <c r="K6500">
        <v>2586.5700000000002</v>
      </c>
      <c r="L6500">
        <v>0.2</v>
      </c>
      <c r="M6500">
        <v>4547.28</v>
      </c>
      <c r="N6500" t="s">
        <v>52</v>
      </c>
      <c r="O6500" t="s">
        <v>35</v>
      </c>
      <c r="P6500" t="s">
        <v>71</v>
      </c>
      <c r="Q6500">
        <f>Sales_Data[[#This Row],[Quantity]]*Sales_Data[[#This Row],[Unit_Price]]</f>
        <v>7759.7100000000009</v>
      </c>
      <c r="R6500">
        <f>Sales_Data[[#This Row],[Gross_Sales]]*Sales_Data[[#This Row],[Discount]]</f>
        <v>1551.9420000000002</v>
      </c>
      <c r="S6500">
        <f>Sales_Data[[#This Row],[Gross_Sales]]-Sales_Data[[#This Row],[Discount_Amount]]</f>
        <v>6207.7680000000009</v>
      </c>
      <c r="T6500">
        <f>Sales_Data[[#This Row],[Net Sales]]-Sales_Data[[#This Row],[Cost]]</f>
        <v>1660.4880000000012</v>
      </c>
      <c r="U6500" s="2">
        <f>Sales_Data[[#This Row],[Profit]]/Sales_Data[[#This Row],[Net Sales]]</f>
        <v>0.26748551170082402</v>
      </c>
      <c r="V6500">
        <f>YEAR(Sales_Data[[#This Row],[Order_Date]])</f>
        <v>2025</v>
      </c>
      <c r="W6500" t="str">
        <f>TEXT(Sales_Data[[#This Row],[Order_Date]],"mmm")</f>
        <v>Mar</v>
      </c>
      <c r="X6500">
        <f>MONTH(Sales_Data[[#This Row],[Order_Date]])</f>
        <v>3</v>
      </c>
      <c r="Y6500" t="str">
        <f>"Q"&amp;ROUNDUP(MONTH(Sales_Data[[#This Row],[Order_Date]])/3,0)</f>
        <v>Q1</v>
      </c>
    </row>
    <row r="6501" spans="1:25" x14ac:dyDescent="0.3">
      <c r="A6501" t="s">
        <v>8302</v>
      </c>
      <c r="B6501" s="1">
        <v>45699</v>
      </c>
      <c r="C6501" t="s">
        <v>3206</v>
      </c>
      <c r="D6501" t="s">
        <v>145</v>
      </c>
      <c r="E6501" t="s">
        <v>48</v>
      </c>
      <c r="F6501" t="s">
        <v>164</v>
      </c>
      <c r="G6501" t="s">
        <v>41</v>
      </c>
      <c r="H6501" t="s">
        <v>42</v>
      </c>
      <c r="I6501" t="s">
        <v>43</v>
      </c>
      <c r="J6501">
        <v>4</v>
      </c>
      <c r="K6501">
        <v>28172.2</v>
      </c>
      <c r="L6501">
        <v>0.05</v>
      </c>
      <c r="M6501">
        <v>69305.77</v>
      </c>
      <c r="N6501" t="s">
        <v>83</v>
      </c>
      <c r="O6501" t="s">
        <v>53</v>
      </c>
      <c r="P6501" t="s">
        <v>44</v>
      </c>
      <c r="Q6501">
        <f>Sales_Data[[#This Row],[Quantity]]*Sales_Data[[#This Row],[Unit_Price]]</f>
        <v>112688.8</v>
      </c>
      <c r="R6501">
        <f>Sales_Data[[#This Row],[Gross_Sales]]*Sales_Data[[#This Row],[Discount]]</f>
        <v>5634.4400000000005</v>
      </c>
      <c r="S6501">
        <f>Sales_Data[[#This Row],[Gross_Sales]]-Sales_Data[[#This Row],[Discount_Amount]]</f>
        <v>107054.36</v>
      </c>
      <c r="T6501">
        <f>Sales_Data[[#This Row],[Net Sales]]-Sales_Data[[#This Row],[Cost]]</f>
        <v>37748.589999999997</v>
      </c>
      <c r="U6501" s="2">
        <f>Sales_Data[[#This Row],[Profit]]/Sales_Data[[#This Row],[Net Sales]]</f>
        <v>0.35261142096407838</v>
      </c>
      <c r="V6501">
        <f>YEAR(Sales_Data[[#This Row],[Order_Date]])</f>
        <v>2025</v>
      </c>
      <c r="W6501" t="str">
        <f>TEXT(Sales_Data[[#This Row],[Order_Date]],"mmm")</f>
        <v>Feb</v>
      </c>
      <c r="X6501">
        <f>MONTH(Sales_Data[[#This Row],[Order_Date]])</f>
        <v>2</v>
      </c>
      <c r="Y6501" t="str">
        <f>"Q"&amp;ROUNDUP(MONTH(Sales_Data[[#This Row],[Order_Date]])/3,0)</f>
        <v>Q1</v>
      </c>
    </row>
    <row r="6502" spans="1:25" x14ac:dyDescent="0.3">
      <c r="A6502" t="s">
        <v>8303</v>
      </c>
      <c r="B6502" s="1">
        <v>45930</v>
      </c>
      <c r="C6502" t="s">
        <v>5691</v>
      </c>
      <c r="D6502" t="s">
        <v>175</v>
      </c>
      <c r="E6502" t="s">
        <v>19</v>
      </c>
      <c r="F6502" t="s">
        <v>57</v>
      </c>
      <c r="G6502" t="s">
        <v>41</v>
      </c>
      <c r="H6502" t="s">
        <v>171</v>
      </c>
      <c r="I6502" t="s">
        <v>172</v>
      </c>
      <c r="J6502">
        <v>1</v>
      </c>
      <c r="K6502">
        <v>16591.32</v>
      </c>
      <c r="L6502">
        <v>0.1</v>
      </c>
      <c r="M6502">
        <v>9542.81</v>
      </c>
      <c r="N6502" t="s">
        <v>52</v>
      </c>
      <c r="O6502" t="s">
        <v>53</v>
      </c>
      <c r="P6502" t="s">
        <v>26</v>
      </c>
      <c r="Q6502">
        <f>Sales_Data[[#This Row],[Quantity]]*Sales_Data[[#This Row],[Unit_Price]]</f>
        <v>16591.32</v>
      </c>
      <c r="R6502">
        <f>Sales_Data[[#This Row],[Gross_Sales]]*Sales_Data[[#This Row],[Discount]]</f>
        <v>1659.1320000000001</v>
      </c>
      <c r="S6502">
        <f>Sales_Data[[#This Row],[Gross_Sales]]-Sales_Data[[#This Row],[Discount_Amount]]</f>
        <v>14932.188</v>
      </c>
      <c r="T6502">
        <f>Sales_Data[[#This Row],[Net Sales]]-Sales_Data[[#This Row],[Cost]]</f>
        <v>5389.3780000000006</v>
      </c>
      <c r="U6502" s="2">
        <f>Sales_Data[[#This Row],[Profit]]/Sales_Data[[#This Row],[Net Sales]]</f>
        <v>0.36092352976000575</v>
      </c>
      <c r="V6502">
        <f>YEAR(Sales_Data[[#This Row],[Order_Date]])</f>
        <v>2025</v>
      </c>
      <c r="W6502" t="str">
        <f>TEXT(Sales_Data[[#This Row],[Order_Date]],"mmm")</f>
        <v>Sep</v>
      </c>
      <c r="X6502">
        <f>MONTH(Sales_Data[[#This Row],[Order_Date]])</f>
        <v>9</v>
      </c>
      <c r="Y6502" t="str">
        <f>"Q"&amp;ROUNDUP(MONTH(Sales_Data[[#This Row],[Order_Date]])/3,0)</f>
        <v>Q3</v>
      </c>
    </row>
    <row r="6503" spans="1:25" x14ac:dyDescent="0.3">
      <c r="A6503" t="s">
        <v>8304</v>
      </c>
      <c r="B6503" s="1">
        <v>45848</v>
      </c>
      <c r="C6503" t="s">
        <v>411</v>
      </c>
      <c r="D6503" t="s">
        <v>95</v>
      </c>
      <c r="E6503" t="s">
        <v>19</v>
      </c>
      <c r="F6503" t="s">
        <v>81</v>
      </c>
      <c r="G6503" t="s">
        <v>32</v>
      </c>
      <c r="H6503" t="s">
        <v>50</v>
      </c>
      <c r="I6503" t="s">
        <v>58</v>
      </c>
      <c r="J6503">
        <v>3</v>
      </c>
      <c r="K6503">
        <v>6923.52</v>
      </c>
      <c r="L6503">
        <v>0.05</v>
      </c>
      <c r="M6503">
        <v>14302.37</v>
      </c>
      <c r="N6503" t="s">
        <v>24</v>
      </c>
      <c r="O6503" t="s">
        <v>25</v>
      </c>
      <c r="P6503" t="s">
        <v>71</v>
      </c>
      <c r="Q6503">
        <f>Sales_Data[[#This Row],[Quantity]]*Sales_Data[[#This Row],[Unit_Price]]</f>
        <v>20770.560000000001</v>
      </c>
      <c r="R6503">
        <f>Sales_Data[[#This Row],[Gross_Sales]]*Sales_Data[[#This Row],[Discount]]</f>
        <v>1038.528</v>
      </c>
      <c r="S6503">
        <f>Sales_Data[[#This Row],[Gross_Sales]]-Sales_Data[[#This Row],[Discount_Amount]]</f>
        <v>19732.032000000003</v>
      </c>
      <c r="T6503">
        <f>Sales_Data[[#This Row],[Net Sales]]-Sales_Data[[#This Row],[Cost]]</f>
        <v>5429.6620000000021</v>
      </c>
      <c r="U6503" s="2">
        <f>Sales_Data[[#This Row],[Profit]]/Sales_Data[[#This Row],[Net Sales]]</f>
        <v>0.27516993688232422</v>
      </c>
      <c r="V6503">
        <f>YEAR(Sales_Data[[#This Row],[Order_Date]])</f>
        <v>2025</v>
      </c>
      <c r="W6503" t="str">
        <f>TEXT(Sales_Data[[#This Row],[Order_Date]],"mmm")</f>
        <v>Jul</v>
      </c>
      <c r="X6503">
        <f>MONTH(Sales_Data[[#This Row],[Order_Date]])</f>
        <v>7</v>
      </c>
      <c r="Y6503" t="str">
        <f>"Q"&amp;ROUNDUP(MONTH(Sales_Data[[#This Row],[Order_Date]])/3,0)</f>
        <v>Q3</v>
      </c>
    </row>
    <row r="6504" spans="1:25" x14ac:dyDescent="0.3">
      <c r="A6504" t="s">
        <v>8305</v>
      </c>
      <c r="B6504" s="1">
        <v>45830</v>
      </c>
      <c r="C6504" t="s">
        <v>6652</v>
      </c>
      <c r="D6504" t="s">
        <v>80</v>
      </c>
      <c r="E6504" t="s">
        <v>30</v>
      </c>
      <c r="F6504" t="s">
        <v>210</v>
      </c>
      <c r="G6504" t="s">
        <v>32</v>
      </c>
      <c r="H6504" t="s">
        <v>50</v>
      </c>
      <c r="I6504" t="s">
        <v>51</v>
      </c>
      <c r="J6504">
        <v>3</v>
      </c>
      <c r="K6504">
        <v>4700.67</v>
      </c>
      <c r="L6504">
        <v>0.15</v>
      </c>
      <c r="M6504">
        <v>9557.7099999999991</v>
      </c>
      <c r="N6504" t="s">
        <v>52</v>
      </c>
      <c r="O6504" t="s">
        <v>35</v>
      </c>
      <c r="P6504" t="s">
        <v>26</v>
      </c>
      <c r="Q6504">
        <f>Sales_Data[[#This Row],[Quantity]]*Sales_Data[[#This Row],[Unit_Price]]</f>
        <v>14102.01</v>
      </c>
      <c r="R6504">
        <f>Sales_Data[[#This Row],[Gross_Sales]]*Sales_Data[[#This Row],[Discount]]</f>
        <v>2115.3015</v>
      </c>
      <c r="S6504">
        <f>Sales_Data[[#This Row],[Gross_Sales]]-Sales_Data[[#This Row],[Discount_Amount]]</f>
        <v>11986.708500000001</v>
      </c>
      <c r="T6504">
        <f>Sales_Data[[#This Row],[Net Sales]]-Sales_Data[[#This Row],[Cost]]</f>
        <v>2428.9985000000015</v>
      </c>
      <c r="U6504" s="2">
        <f>Sales_Data[[#This Row],[Profit]]/Sales_Data[[#This Row],[Net Sales]]</f>
        <v>0.20264099189531484</v>
      </c>
      <c r="V6504">
        <f>YEAR(Sales_Data[[#This Row],[Order_Date]])</f>
        <v>2025</v>
      </c>
      <c r="W6504" t="str">
        <f>TEXT(Sales_Data[[#This Row],[Order_Date]],"mmm")</f>
        <v>Jun</v>
      </c>
      <c r="X6504">
        <f>MONTH(Sales_Data[[#This Row],[Order_Date]])</f>
        <v>6</v>
      </c>
      <c r="Y6504" t="str">
        <f>"Q"&amp;ROUNDUP(MONTH(Sales_Data[[#This Row],[Order_Date]])/3,0)</f>
        <v>Q2</v>
      </c>
    </row>
    <row r="6505" spans="1:25" x14ac:dyDescent="0.3">
      <c r="A6505" t="s">
        <v>8306</v>
      </c>
      <c r="B6505" s="1">
        <v>45664</v>
      </c>
      <c r="C6505" t="s">
        <v>781</v>
      </c>
      <c r="D6505" t="s">
        <v>205</v>
      </c>
      <c r="E6505" t="s">
        <v>30</v>
      </c>
      <c r="F6505" t="s">
        <v>156</v>
      </c>
      <c r="G6505" t="s">
        <v>41</v>
      </c>
      <c r="H6505" t="s">
        <v>102</v>
      </c>
      <c r="I6505" t="s">
        <v>103</v>
      </c>
      <c r="J6505">
        <v>1</v>
      </c>
      <c r="K6505">
        <v>2432.29</v>
      </c>
      <c r="L6505">
        <v>0.05</v>
      </c>
      <c r="M6505">
        <v>1885.78</v>
      </c>
      <c r="N6505" t="s">
        <v>52</v>
      </c>
      <c r="O6505" t="s">
        <v>35</v>
      </c>
      <c r="P6505" t="s">
        <v>71</v>
      </c>
      <c r="Q6505">
        <f>Sales_Data[[#This Row],[Quantity]]*Sales_Data[[#This Row],[Unit_Price]]</f>
        <v>2432.29</v>
      </c>
      <c r="R6505">
        <f>Sales_Data[[#This Row],[Gross_Sales]]*Sales_Data[[#This Row],[Discount]]</f>
        <v>121.61450000000001</v>
      </c>
      <c r="S6505">
        <f>Sales_Data[[#This Row],[Gross_Sales]]-Sales_Data[[#This Row],[Discount_Amount]]</f>
        <v>2310.6754999999998</v>
      </c>
      <c r="T6505">
        <f>Sales_Data[[#This Row],[Net Sales]]-Sales_Data[[#This Row],[Cost]]</f>
        <v>424.89549999999986</v>
      </c>
      <c r="U6505" s="2">
        <f>Sales_Data[[#This Row],[Profit]]/Sales_Data[[#This Row],[Net Sales]]</f>
        <v>0.18388367384342799</v>
      </c>
      <c r="V6505">
        <f>YEAR(Sales_Data[[#This Row],[Order_Date]])</f>
        <v>2025</v>
      </c>
      <c r="W6505" t="str">
        <f>TEXT(Sales_Data[[#This Row],[Order_Date]],"mmm")</f>
        <v>Jan</v>
      </c>
      <c r="X6505">
        <f>MONTH(Sales_Data[[#This Row],[Order_Date]])</f>
        <v>1</v>
      </c>
      <c r="Y6505" t="str">
        <f>"Q"&amp;ROUNDUP(MONTH(Sales_Data[[#This Row],[Order_Date]])/3,0)</f>
        <v>Q1</v>
      </c>
    </row>
    <row r="6506" spans="1:25" x14ac:dyDescent="0.3">
      <c r="A6506" t="s">
        <v>8307</v>
      </c>
      <c r="B6506" s="1">
        <v>45812</v>
      </c>
      <c r="C6506" t="s">
        <v>1498</v>
      </c>
      <c r="D6506" t="s">
        <v>106</v>
      </c>
      <c r="E6506" t="s">
        <v>39</v>
      </c>
      <c r="F6506" t="s">
        <v>202</v>
      </c>
      <c r="G6506" t="s">
        <v>41</v>
      </c>
      <c r="H6506" t="s">
        <v>42</v>
      </c>
      <c r="I6506" t="s">
        <v>82</v>
      </c>
      <c r="J6506">
        <v>1</v>
      </c>
      <c r="K6506">
        <v>6764.73</v>
      </c>
      <c r="L6506">
        <v>0.2</v>
      </c>
      <c r="M6506">
        <v>3567.56</v>
      </c>
      <c r="N6506" t="s">
        <v>52</v>
      </c>
      <c r="O6506" t="s">
        <v>35</v>
      </c>
      <c r="P6506" t="s">
        <v>71</v>
      </c>
      <c r="Q6506">
        <f>Sales_Data[[#This Row],[Quantity]]*Sales_Data[[#This Row],[Unit_Price]]</f>
        <v>6764.73</v>
      </c>
      <c r="R6506">
        <f>Sales_Data[[#This Row],[Gross_Sales]]*Sales_Data[[#This Row],[Discount]]</f>
        <v>1352.9459999999999</v>
      </c>
      <c r="S6506">
        <f>Sales_Data[[#This Row],[Gross_Sales]]-Sales_Data[[#This Row],[Discount_Amount]]</f>
        <v>5411.7839999999997</v>
      </c>
      <c r="T6506">
        <f>Sales_Data[[#This Row],[Net Sales]]-Sales_Data[[#This Row],[Cost]]</f>
        <v>1844.2239999999997</v>
      </c>
      <c r="U6506" s="2">
        <f>Sales_Data[[#This Row],[Profit]]/Sales_Data[[#This Row],[Net Sales]]</f>
        <v>0.34077930678681922</v>
      </c>
      <c r="V6506">
        <f>YEAR(Sales_Data[[#This Row],[Order_Date]])</f>
        <v>2025</v>
      </c>
      <c r="W6506" t="str">
        <f>TEXT(Sales_Data[[#This Row],[Order_Date]],"mmm")</f>
        <v>Jun</v>
      </c>
      <c r="X6506">
        <f>MONTH(Sales_Data[[#This Row],[Order_Date]])</f>
        <v>6</v>
      </c>
      <c r="Y6506" t="str">
        <f>"Q"&amp;ROUNDUP(MONTH(Sales_Data[[#This Row],[Order_Date]])/3,0)</f>
        <v>Q2</v>
      </c>
    </row>
    <row r="6507" spans="1:25" x14ac:dyDescent="0.3">
      <c r="A6507" t="s">
        <v>8308</v>
      </c>
      <c r="B6507" s="1">
        <v>45667</v>
      </c>
      <c r="C6507" t="s">
        <v>7313</v>
      </c>
      <c r="D6507" t="s">
        <v>18</v>
      </c>
      <c r="E6507" t="s">
        <v>19</v>
      </c>
      <c r="F6507" t="s">
        <v>113</v>
      </c>
      <c r="G6507" t="s">
        <v>21</v>
      </c>
      <c r="H6507" t="s">
        <v>127</v>
      </c>
      <c r="I6507" t="s">
        <v>342</v>
      </c>
      <c r="J6507">
        <v>2</v>
      </c>
      <c r="K6507">
        <v>13456.24</v>
      </c>
      <c r="L6507">
        <v>0.05</v>
      </c>
      <c r="M6507">
        <v>19931.22</v>
      </c>
      <c r="N6507" t="s">
        <v>24</v>
      </c>
      <c r="O6507" t="s">
        <v>53</v>
      </c>
      <c r="P6507" t="s">
        <v>44</v>
      </c>
      <c r="Q6507">
        <f>Sales_Data[[#This Row],[Quantity]]*Sales_Data[[#This Row],[Unit_Price]]</f>
        <v>26912.48</v>
      </c>
      <c r="R6507">
        <f>Sales_Data[[#This Row],[Gross_Sales]]*Sales_Data[[#This Row],[Discount]]</f>
        <v>1345.624</v>
      </c>
      <c r="S6507">
        <f>Sales_Data[[#This Row],[Gross_Sales]]-Sales_Data[[#This Row],[Discount_Amount]]</f>
        <v>25566.856</v>
      </c>
      <c r="T6507">
        <f>Sales_Data[[#This Row],[Net Sales]]-Sales_Data[[#This Row],[Cost]]</f>
        <v>5635.6359999999986</v>
      </c>
      <c r="U6507" s="2">
        <f>Sales_Data[[#This Row],[Profit]]/Sales_Data[[#This Row],[Net Sales]]</f>
        <v>0.22042741586998413</v>
      </c>
      <c r="V6507">
        <f>YEAR(Sales_Data[[#This Row],[Order_Date]])</f>
        <v>2025</v>
      </c>
      <c r="W6507" t="str">
        <f>TEXT(Sales_Data[[#This Row],[Order_Date]],"mmm")</f>
        <v>Jan</v>
      </c>
      <c r="X6507">
        <f>MONTH(Sales_Data[[#This Row],[Order_Date]])</f>
        <v>1</v>
      </c>
      <c r="Y6507" t="str">
        <f>"Q"&amp;ROUNDUP(MONTH(Sales_Data[[#This Row],[Order_Date]])/3,0)</f>
        <v>Q1</v>
      </c>
    </row>
    <row r="6508" spans="1:25" x14ac:dyDescent="0.3">
      <c r="A6508" t="s">
        <v>8309</v>
      </c>
      <c r="B6508" s="1">
        <v>45691</v>
      </c>
      <c r="C6508" t="s">
        <v>612</v>
      </c>
      <c r="D6508" t="s">
        <v>669</v>
      </c>
      <c r="E6508" t="s">
        <v>119</v>
      </c>
      <c r="F6508" t="s">
        <v>120</v>
      </c>
      <c r="G6508" t="s">
        <v>67</v>
      </c>
      <c r="H6508" t="s">
        <v>133</v>
      </c>
      <c r="I6508" t="s">
        <v>138</v>
      </c>
      <c r="J6508">
        <v>1</v>
      </c>
      <c r="K6508">
        <v>7549.34</v>
      </c>
      <c r="L6508">
        <v>0</v>
      </c>
      <c r="M6508">
        <v>5711.02</v>
      </c>
      <c r="N6508" t="s">
        <v>52</v>
      </c>
      <c r="O6508" t="s">
        <v>35</v>
      </c>
      <c r="P6508" t="s">
        <v>71</v>
      </c>
      <c r="Q6508">
        <f>Sales_Data[[#This Row],[Quantity]]*Sales_Data[[#This Row],[Unit_Price]]</f>
        <v>7549.34</v>
      </c>
      <c r="R6508">
        <f>Sales_Data[[#This Row],[Gross_Sales]]*Sales_Data[[#This Row],[Discount]]</f>
        <v>0</v>
      </c>
      <c r="S6508">
        <f>Sales_Data[[#This Row],[Gross_Sales]]-Sales_Data[[#This Row],[Discount_Amount]]</f>
        <v>7549.34</v>
      </c>
      <c r="T6508">
        <f>Sales_Data[[#This Row],[Net Sales]]-Sales_Data[[#This Row],[Cost]]</f>
        <v>1838.3199999999997</v>
      </c>
      <c r="U6508" s="2">
        <f>Sales_Data[[#This Row],[Profit]]/Sales_Data[[#This Row],[Net Sales]]</f>
        <v>0.24350737945303824</v>
      </c>
      <c r="V6508">
        <f>YEAR(Sales_Data[[#This Row],[Order_Date]])</f>
        <v>2025</v>
      </c>
      <c r="W6508" t="str">
        <f>TEXT(Sales_Data[[#This Row],[Order_Date]],"mmm")</f>
        <v>Feb</v>
      </c>
      <c r="X6508">
        <f>MONTH(Sales_Data[[#This Row],[Order_Date]])</f>
        <v>2</v>
      </c>
      <c r="Y6508" t="str">
        <f>"Q"&amp;ROUNDUP(MONTH(Sales_Data[[#This Row],[Order_Date]])/3,0)</f>
        <v>Q1</v>
      </c>
    </row>
    <row r="6509" spans="1:25" x14ac:dyDescent="0.3">
      <c r="A6509" t="s">
        <v>8310</v>
      </c>
      <c r="B6509" s="1">
        <v>45693</v>
      </c>
      <c r="C6509" t="s">
        <v>136</v>
      </c>
      <c r="D6509" t="s">
        <v>322</v>
      </c>
      <c r="E6509" t="s">
        <v>48</v>
      </c>
      <c r="F6509" t="s">
        <v>49</v>
      </c>
      <c r="G6509" t="s">
        <v>21</v>
      </c>
      <c r="H6509" t="s">
        <v>22</v>
      </c>
      <c r="I6509" t="s">
        <v>23</v>
      </c>
      <c r="J6509">
        <v>1</v>
      </c>
      <c r="K6509">
        <v>8159.68</v>
      </c>
      <c r="L6509">
        <v>0</v>
      </c>
      <c r="M6509">
        <v>6772.96</v>
      </c>
      <c r="N6509" t="s">
        <v>24</v>
      </c>
      <c r="O6509" t="s">
        <v>35</v>
      </c>
      <c r="P6509" t="s">
        <v>71</v>
      </c>
      <c r="Q6509">
        <f>Sales_Data[[#This Row],[Quantity]]*Sales_Data[[#This Row],[Unit_Price]]</f>
        <v>8159.68</v>
      </c>
      <c r="R6509">
        <f>Sales_Data[[#This Row],[Gross_Sales]]*Sales_Data[[#This Row],[Discount]]</f>
        <v>0</v>
      </c>
      <c r="S6509">
        <f>Sales_Data[[#This Row],[Gross_Sales]]-Sales_Data[[#This Row],[Discount_Amount]]</f>
        <v>8159.68</v>
      </c>
      <c r="T6509">
        <f>Sales_Data[[#This Row],[Net Sales]]-Sales_Data[[#This Row],[Cost]]</f>
        <v>1386.7200000000003</v>
      </c>
      <c r="U6509" s="2">
        <f>Sales_Data[[#This Row],[Profit]]/Sales_Data[[#This Row],[Net Sales]]</f>
        <v>0.16994784109180755</v>
      </c>
      <c r="V6509">
        <f>YEAR(Sales_Data[[#This Row],[Order_Date]])</f>
        <v>2025</v>
      </c>
      <c r="W6509" t="str">
        <f>TEXT(Sales_Data[[#This Row],[Order_Date]],"mmm")</f>
        <v>Feb</v>
      </c>
      <c r="X6509">
        <f>MONTH(Sales_Data[[#This Row],[Order_Date]])</f>
        <v>2</v>
      </c>
      <c r="Y6509" t="str">
        <f>"Q"&amp;ROUNDUP(MONTH(Sales_Data[[#This Row],[Order_Date]])/3,0)</f>
        <v>Q1</v>
      </c>
    </row>
    <row r="6510" spans="1:25" x14ac:dyDescent="0.3">
      <c r="A6510" t="s">
        <v>8311</v>
      </c>
      <c r="B6510" s="1">
        <v>45663</v>
      </c>
      <c r="C6510" t="s">
        <v>2602</v>
      </c>
      <c r="D6510" t="s">
        <v>215</v>
      </c>
      <c r="E6510" t="s">
        <v>30</v>
      </c>
      <c r="F6510" t="s">
        <v>87</v>
      </c>
      <c r="G6510" t="s">
        <v>67</v>
      </c>
      <c r="H6510" t="s">
        <v>68</v>
      </c>
      <c r="I6510" t="s">
        <v>69</v>
      </c>
      <c r="J6510">
        <v>2</v>
      </c>
      <c r="K6510">
        <v>3034.17</v>
      </c>
      <c r="L6510">
        <v>0.05</v>
      </c>
      <c r="M6510">
        <v>4666.4799999999996</v>
      </c>
      <c r="N6510" t="s">
        <v>52</v>
      </c>
      <c r="O6510" t="s">
        <v>35</v>
      </c>
      <c r="P6510" t="s">
        <v>71</v>
      </c>
      <c r="Q6510">
        <f>Sales_Data[[#This Row],[Quantity]]*Sales_Data[[#This Row],[Unit_Price]]</f>
        <v>6068.34</v>
      </c>
      <c r="R6510">
        <f>Sales_Data[[#This Row],[Gross_Sales]]*Sales_Data[[#This Row],[Discount]]</f>
        <v>303.41700000000003</v>
      </c>
      <c r="S6510">
        <f>Sales_Data[[#This Row],[Gross_Sales]]-Sales_Data[[#This Row],[Discount_Amount]]</f>
        <v>5764.9229999999998</v>
      </c>
      <c r="T6510">
        <f>Sales_Data[[#This Row],[Net Sales]]-Sales_Data[[#This Row],[Cost]]</f>
        <v>1098.4430000000002</v>
      </c>
      <c r="U6510" s="2">
        <f>Sales_Data[[#This Row],[Profit]]/Sales_Data[[#This Row],[Net Sales]]</f>
        <v>0.19053905837077101</v>
      </c>
      <c r="V6510">
        <f>YEAR(Sales_Data[[#This Row],[Order_Date]])</f>
        <v>2025</v>
      </c>
      <c r="W6510" t="str">
        <f>TEXT(Sales_Data[[#This Row],[Order_Date]],"mmm")</f>
        <v>Jan</v>
      </c>
      <c r="X6510">
        <f>MONTH(Sales_Data[[#This Row],[Order_Date]])</f>
        <v>1</v>
      </c>
      <c r="Y6510" t="str">
        <f>"Q"&amp;ROUNDUP(MONTH(Sales_Data[[#This Row],[Order_Date]])/3,0)</f>
        <v>Q1</v>
      </c>
    </row>
    <row r="6511" spans="1:25" x14ac:dyDescent="0.3">
      <c r="A6511" t="s">
        <v>8312</v>
      </c>
      <c r="B6511" s="1">
        <v>45872</v>
      </c>
      <c r="C6511" t="s">
        <v>6403</v>
      </c>
      <c r="D6511" t="s">
        <v>414</v>
      </c>
      <c r="E6511" t="s">
        <v>39</v>
      </c>
      <c r="F6511" t="s">
        <v>202</v>
      </c>
      <c r="G6511" t="s">
        <v>67</v>
      </c>
      <c r="H6511" t="s">
        <v>68</v>
      </c>
      <c r="I6511" t="s">
        <v>69</v>
      </c>
      <c r="J6511">
        <v>2</v>
      </c>
      <c r="K6511">
        <v>1341.82</v>
      </c>
      <c r="L6511">
        <v>0.1</v>
      </c>
      <c r="M6511">
        <v>1811.46</v>
      </c>
      <c r="N6511" t="s">
        <v>24</v>
      </c>
      <c r="O6511" t="s">
        <v>35</v>
      </c>
      <c r="P6511" t="s">
        <v>71</v>
      </c>
      <c r="Q6511">
        <f>Sales_Data[[#This Row],[Quantity]]*Sales_Data[[#This Row],[Unit_Price]]</f>
        <v>2683.64</v>
      </c>
      <c r="R6511">
        <f>Sales_Data[[#This Row],[Gross_Sales]]*Sales_Data[[#This Row],[Discount]]</f>
        <v>268.36399999999998</v>
      </c>
      <c r="S6511">
        <f>Sales_Data[[#This Row],[Gross_Sales]]-Sales_Data[[#This Row],[Discount_Amount]]</f>
        <v>2415.2759999999998</v>
      </c>
      <c r="T6511">
        <f>Sales_Data[[#This Row],[Net Sales]]-Sales_Data[[#This Row],[Cost]]</f>
        <v>603.8159999999998</v>
      </c>
      <c r="U6511" s="2">
        <f>Sales_Data[[#This Row],[Profit]]/Sales_Data[[#This Row],[Net Sales]]</f>
        <v>0.24999875790592871</v>
      </c>
      <c r="V6511">
        <f>YEAR(Sales_Data[[#This Row],[Order_Date]])</f>
        <v>2025</v>
      </c>
      <c r="W6511" t="str">
        <f>TEXT(Sales_Data[[#This Row],[Order_Date]],"mmm")</f>
        <v>Aug</v>
      </c>
      <c r="X6511">
        <f>MONTH(Sales_Data[[#This Row],[Order_Date]])</f>
        <v>8</v>
      </c>
      <c r="Y6511" t="str">
        <f>"Q"&amp;ROUNDUP(MONTH(Sales_Data[[#This Row],[Order_Date]])/3,0)</f>
        <v>Q3</v>
      </c>
    </row>
    <row r="6512" spans="1:25" x14ac:dyDescent="0.3">
      <c r="A6512" t="s">
        <v>8313</v>
      </c>
      <c r="B6512" s="1">
        <v>45791</v>
      </c>
      <c r="C6512" t="s">
        <v>2714</v>
      </c>
      <c r="D6512" t="s">
        <v>131</v>
      </c>
      <c r="E6512" t="s">
        <v>19</v>
      </c>
      <c r="F6512" t="s">
        <v>20</v>
      </c>
      <c r="G6512" t="s">
        <v>41</v>
      </c>
      <c r="H6512" t="s">
        <v>102</v>
      </c>
      <c r="I6512" t="s">
        <v>165</v>
      </c>
      <c r="J6512">
        <v>4</v>
      </c>
      <c r="K6512">
        <v>5848.84</v>
      </c>
      <c r="L6512">
        <v>0.05</v>
      </c>
      <c r="M6512">
        <v>15202.89</v>
      </c>
      <c r="N6512" t="s">
        <v>83</v>
      </c>
      <c r="O6512" t="s">
        <v>35</v>
      </c>
      <c r="P6512" t="s">
        <v>71</v>
      </c>
      <c r="Q6512">
        <f>Sales_Data[[#This Row],[Quantity]]*Sales_Data[[#This Row],[Unit_Price]]</f>
        <v>23395.360000000001</v>
      </c>
      <c r="R6512">
        <f>Sales_Data[[#This Row],[Gross_Sales]]*Sales_Data[[#This Row],[Discount]]</f>
        <v>1169.768</v>
      </c>
      <c r="S6512">
        <f>Sales_Data[[#This Row],[Gross_Sales]]-Sales_Data[[#This Row],[Discount_Amount]]</f>
        <v>22225.592000000001</v>
      </c>
      <c r="T6512">
        <f>Sales_Data[[#This Row],[Net Sales]]-Sales_Data[[#This Row],[Cost]]</f>
        <v>7022.7020000000011</v>
      </c>
      <c r="U6512" s="2">
        <f>Sales_Data[[#This Row],[Profit]]/Sales_Data[[#This Row],[Net Sales]]</f>
        <v>0.31597367575180901</v>
      </c>
      <c r="V6512">
        <f>YEAR(Sales_Data[[#This Row],[Order_Date]])</f>
        <v>2025</v>
      </c>
      <c r="W6512" t="str">
        <f>TEXT(Sales_Data[[#This Row],[Order_Date]],"mmm")</f>
        <v>May</v>
      </c>
      <c r="X6512">
        <f>MONTH(Sales_Data[[#This Row],[Order_Date]])</f>
        <v>5</v>
      </c>
      <c r="Y6512" t="str">
        <f>"Q"&amp;ROUNDUP(MONTH(Sales_Data[[#This Row],[Order_Date]])/3,0)</f>
        <v>Q2</v>
      </c>
    </row>
    <row r="6513" spans="1:25" x14ac:dyDescent="0.3">
      <c r="A6513" t="s">
        <v>8314</v>
      </c>
      <c r="B6513" s="1">
        <v>45942</v>
      </c>
      <c r="C6513" t="s">
        <v>6423</v>
      </c>
      <c r="D6513" t="s">
        <v>436</v>
      </c>
      <c r="E6513" t="s">
        <v>48</v>
      </c>
      <c r="F6513" t="s">
        <v>49</v>
      </c>
      <c r="G6513" t="s">
        <v>75</v>
      </c>
      <c r="H6513" t="s">
        <v>114</v>
      </c>
      <c r="I6513" t="s">
        <v>115</v>
      </c>
      <c r="J6513">
        <v>2</v>
      </c>
      <c r="K6513">
        <v>41096.400000000001</v>
      </c>
      <c r="L6513">
        <v>0.05</v>
      </c>
      <c r="M6513">
        <v>66217.53</v>
      </c>
      <c r="N6513" t="s">
        <v>52</v>
      </c>
      <c r="O6513" t="s">
        <v>53</v>
      </c>
      <c r="P6513" t="s">
        <v>44</v>
      </c>
      <c r="Q6513">
        <f>Sales_Data[[#This Row],[Quantity]]*Sales_Data[[#This Row],[Unit_Price]]</f>
        <v>82192.800000000003</v>
      </c>
      <c r="R6513">
        <f>Sales_Data[[#This Row],[Gross_Sales]]*Sales_Data[[#This Row],[Discount]]</f>
        <v>4109.6400000000003</v>
      </c>
      <c r="S6513">
        <f>Sales_Data[[#This Row],[Gross_Sales]]-Sales_Data[[#This Row],[Discount_Amount]]</f>
        <v>78083.16</v>
      </c>
      <c r="T6513">
        <f>Sales_Data[[#This Row],[Net Sales]]-Sales_Data[[#This Row],[Cost]]</f>
        <v>11865.630000000005</v>
      </c>
      <c r="U6513" s="2">
        <f>Sales_Data[[#This Row],[Profit]]/Sales_Data[[#This Row],[Net Sales]]</f>
        <v>0.15196144725700145</v>
      </c>
      <c r="V6513">
        <f>YEAR(Sales_Data[[#This Row],[Order_Date]])</f>
        <v>2025</v>
      </c>
      <c r="W6513" t="str">
        <f>TEXT(Sales_Data[[#This Row],[Order_Date]],"mmm")</f>
        <v>Oct</v>
      </c>
      <c r="X6513">
        <f>MONTH(Sales_Data[[#This Row],[Order_Date]])</f>
        <v>10</v>
      </c>
      <c r="Y6513" t="str">
        <f>"Q"&amp;ROUNDUP(MONTH(Sales_Data[[#This Row],[Order_Date]])/3,0)</f>
        <v>Q4</v>
      </c>
    </row>
    <row r="6514" spans="1:25" x14ac:dyDescent="0.3">
      <c r="A6514" t="s">
        <v>8315</v>
      </c>
      <c r="B6514" s="1">
        <v>45783</v>
      </c>
      <c r="C6514" t="s">
        <v>1925</v>
      </c>
      <c r="D6514" t="s">
        <v>92</v>
      </c>
      <c r="E6514" t="s">
        <v>19</v>
      </c>
      <c r="F6514" t="s">
        <v>113</v>
      </c>
      <c r="G6514" t="s">
        <v>75</v>
      </c>
      <c r="H6514" t="s">
        <v>76</v>
      </c>
      <c r="I6514" t="s">
        <v>108</v>
      </c>
      <c r="J6514">
        <v>2</v>
      </c>
      <c r="K6514">
        <v>13263.7</v>
      </c>
      <c r="L6514">
        <v>0.1</v>
      </c>
      <c r="M6514">
        <v>15840.41</v>
      </c>
      <c r="N6514" t="s">
        <v>24</v>
      </c>
      <c r="O6514" t="s">
        <v>35</v>
      </c>
      <c r="P6514" t="s">
        <v>71</v>
      </c>
      <c r="Q6514">
        <f>Sales_Data[[#This Row],[Quantity]]*Sales_Data[[#This Row],[Unit_Price]]</f>
        <v>26527.4</v>
      </c>
      <c r="R6514">
        <f>Sales_Data[[#This Row],[Gross_Sales]]*Sales_Data[[#This Row],[Discount]]</f>
        <v>2652.7400000000002</v>
      </c>
      <c r="S6514">
        <f>Sales_Data[[#This Row],[Gross_Sales]]-Sales_Data[[#This Row],[Discount_Amount]]</f>
        <v>23874.66</v>
      </c>
      <c r="T6514">
        <f>Sales_Data[[#This Row],[Net Sales]]-Sales_Data[[#This Row],[Cost]]</f>
        <v>8034.25</v>
      </c>
      <c r="U6514" s="2">
        <f>Sales_Data[[#This Row],[Profit]]/Sales_Data[[#This Row],[Net Sales]]</f>
        <v>0.33651788130176513</v>
      </c>
      <c r="V6514">
        <f>YEAR(Sales_Data[[#This Row],[Order_Date]])</f>
        <v>2025</v>
      </c>
      <c r="W6514" t="str">
        <f>TEXT(Sales_Data[[#This Row],[Order_Date]],"mmm")</f>
        <v>May</v>
      </c>
      <c r="X6514">
        <f>MONTH(Sales_Data[[#This Row],[Order_Date]])</f>
        <v>5</v>
      </c>
      <c r="Y6514" t="str">
        <f>"Q"&amp;ROUNDUP(MONTH(Sales_Data[[#This Row],[Order_Date]])/3,0)</f>
        <v>Q2</v>
      </c>
    </row>
    <row r="6515" spans="1:25" x14ac:dyDescent="0.3">
      <c r="A6515" t="s">
        <v>8316</v>
      </c>
      <c r="B6515" s="1">
        <v>45994</v>
      </c>
      <c r="C6515" t="s">
        <v>1229</v>
      </c>
      <c r="D6515" t="s">
        <v>310</v>
      </c>
      <c r="E6515" t="s">
        <v>48</v>
      </c>
      <c r="F6515" t="s">
        <v>49</v>
      </c>
      <c r="G6515" t="s">
        <v>67</v>
      </c>
      <c r="H6515" t="s">
        <v>88</v>
      </c>
      <c r="I6515" t="s">
        <v>89</v>
      </c>
      <c r="J6515">
        <v>1</v>
      </c>
      <c r="K6515">
        <v>3988.17</v>
      </c>
      <c r="L6515">
        <v>0.15</v>
      </c>
      <c r="M6515">
        <v>2330.96</v>
      </c>
      <c r="N6515" t="s">
        <v>83</v>
      </c>
      <c r="O6515" t="s">
        <v>35</v>
      </c>
      <c r="P6515" t="s">
        <v>44</v>
      </c>
      <c r="Q6515">
        <f>Sales_Data[[#This Row],[Quantity]]*Sales_Data[[#This Row],[Unit_Price]]</f>
        <v>3988.17</v>
      </c>
      <c r="R6515">
        <f>Sales_Data[[#This Row],[Gross_Sales]]*Sales_Data[[#This Row],[Discount]]</f>
        <v>598.22550000000001</v>
      </c>
      <c r="S6515">
        <f>Sales_Data[[#This Row],[Gross_Sales]]-Sales_Data[[#This Row],[Discount_Amount]]</f>
        <v>3389.9445000000001</v>
      </c>
      <c r="T6515">
        <f>Sales_Data[[#This Row],[Net Sales]]-Sales_Data[[#This Row],[Cost]]</f>
        <v>1058.9845</v>
      </c>
      <c r="U6515" s="2">
        <f>Sales_Data[[#This Row],[Profit]]/Sales_Data[[#This Row],[Net Sales]]</f>
        <v>0.31238992260787751</v>
      </c>
      <c r="V6515">
        <f>YEAR(Sales_Data[[#This Row],[Order_Date]])</f>
        <v>2025</v>
      </c>
      <c r="W6515" t="str">
        <f>TEXT(Sales_Data[[#This Row],[Order_Date]],"mmm")</f>
        <v>Dec</v>
      </c>
      <c r="X6515">
        <f>MONTH(Sales_Data[[#This Row],[Order_Date]])</f>
        <v>12</v>
      </c>
      <c r="Y6515" t="str">
        <f>"Q"&amp;ROUNDUP(MONTH(Sales_Data[[#This Row],[Order_Date]])/3,0)</f>
        <v>Q4</v>
      </c>
    </row>
    <row r="6516" spans="1:25" x14ac:dyDescent="0.3">
      <c r="A6516" t="s">
        <v>8317</v>
      </c>
      <c r="B6516" s="1">
        <v>45831</v>
      </c>
      <c r="C6516" t="s">
        <v>3200</v>
      </c>
      <c r="D6516" t="s">
        <v>444</v>
      </c>
      <c r="E6516" t="s">
        <v>48</v>
      </c>
      <c r="F6516" t="s">
        <v>132</v>
      </c>
      <c r="G6516" t="s">
        <v>75</v>
      </c>
      <c r="H6516" t="s">
        <v>185</v>
      </c>
      <c r="I6516" t="s">
        <v>261</v>
      </c>
      <c r="J6516">
        <v>2</v>
      </c>
      <c r="K6516">
        <v>35214.93</v>
      </c>
      <c r="L6516">
        <v>0.15</v>
      </c>
      <c r="M6516">
        <v>47611.38</v>
      </c>
      <c r="N6516" t="s">
        <v>70</v>
      </c>
      <c r="O6516" t="s">
        <v>35</v>
      </c>
      <c r="P6516" t="s">
        <v>71</v>
      </c>
      <c r="Q6516">
        <f>Sales_Data[[#This Row],[Quantity]]*Sales_Data[[#This Row],[Unit_Price]]</f>
        <v>70429.86</v>
      </c>
      <c r="R6516">
        <f>Sales_Data[[#This Row],[Gross_Sales]]*Sales_Data[[#This Row],[Discount]]</f>
        <v>10564.478999999999</v>
      </c>
      <c r="S6516">
        <f>Sales_Data[[#This Row],[Gross_Sales]]-Sales_Data[[#This Row],[Discount_Amount]]</f>
        <v>59865.381000000001</v>
      </c>
      <c r="T6516">
        <f>Sales_Data[[#This Row],[Net Sales]]-Sales_Data[[#This Row],[Cost]]</f>
        <v>12254.001000000004</v>
      </c>
      <c r="U6516" s="2">
        <f>Sales_Data[[#This Row],[Profit]]/Sales_Data[[#This Row],[Net Sales]]</f>
        <v>0.20469260857122087</v>
      </c>
      <c r="V6516">
        <f>YEAR(Sales_Data[[#This Row],[Order_Date]])</f>
        <v>2025</v>
      </c>
      <c r="W6516" t="str">
        <f>TEXT(Sales_Data[[#This Row],[Order_Date]],"mmm")</f>
        <v>Jun</v>
      </c>
      <c r="X6516">
        <f>MONTH(Sales_Data[[#This Row],[Order_Date]])</f>
        <v>6</v>
      </c>
      <c r="Y6516" t="str">
        <f>"Q"&amp;ROUNDUP(MONTH(Sales_Data[[#This Row],[Order_Date]])/3,0)</f>
        <v>Q2</v>
      </c>
    </row>
    <row r="6517" spans="1:25" x14ac:dyDescent="0.3">
      <c r="A6517" t="s">
        <v>8318</v>
      </c>
      <c r="B6517" s="1">
        <v>45809</v>
      </c>
      <c r="C6517" t="s">
        <v>3738</v>
      </c>
      <c r="D6517" t="s">
        <v>137</v>
      </c>
      <c r="E6517" t="s">
        <v>48</v>
      </c>
      <c r="F6517" t="s">
        <v>126</v>
      </c>
      <c r="G6517" t="s">
        <v>41</v>
      </c>
      <c r="H6517" t="s">
        <v>42</v>
      </c>
      <c r="I6517" t="s">
        <v>82</v>
      </c>
      <c r="J6517">
        <v>1</v>
      </c>
      <c r="K6517">
        <v>37397.440000000002</v>
      </c>
      <c r="L6517">
        <v>0.1</v>
      </c>
      <c r="M6517">
        <v>25491.37</v>
      </c>
      <c r="N6517" t="s">
        <v>52</v>
      </c>
      <c r="O6517" t="s">
        <v>53</v>
      </c>
      <c r="P6517" t="s">
        <v>26</v>
      </c>
      <c r="Q6517">
        <f>Sales_Data[[#This Row],[Quantity]]*Sales_Data[[#This Row],[Unit_Price]]</f>
        <v>37397.440000000002</v>
      </c>
      <c r="R6517">
        <f>Sales_Data[[#This Row],[Gross_Sales]]*Sales_Data[[#This Row],[Discount]]</f>
        <v>3739.7440000000006</v>
      </c>
      <c r="S6517">
        <f>Sales_Data[[#This Row],[Gross_Sales]]-Sales_Data[[#This Row],[Discount_Amount]]</f>
        <v>33657.696000000004</v>
      </c>
      <c r="T6517">
        <f>Sales_Data[[#This Row],[Net Sales]]-Sales_Data[[#This Row],[Cost]]</f>
        <v>8166.3260000000046</v>
      </c>
      <c r="U6517" s="2">
        <f>Sales_Data[[#This Row],[Profit]]/Sales_Data[[#This Row],[Net Sales]]</f>
        <v>0.24262878837577009</v>
      </c>
      <c r="V6517">
        <f>YEAR(Sales_Data[[#This Row],[Order_Date]])</f>
        <v>2025</v>
      </c>
      <c r="W6517" t="str">
        <f>TEXT(Sales_Data[[#This Row],[Order_Date]],"mmm")</f>
        <v>Jun</v>
      </c>
      <c r="X6517">
        <f>MONTH(Sales_Data[[#This Row],[Order_Date]])</f>
        <v>6</v>
      </c>
      <c r="Y6517" t="str">
        <f>"Q"&amp;ROUNDUP(MONTH(Sales_Data[[#This Row],[Order_Date]])/3,0)</f>
        <v>Q2</v>
      </c>
    </row>
    <row r="6518" spans="1:25" x14ac:dyDescent="0.3">
      <c r="A6518" t="s">
        <v>8319</v>
      </c>
      <c r="B6518" s="1">
        <v>45988</v>
      </c>
      <c r="C6518" t="s">
        <v>105</v>
      </c>
      <c r="D6518" t="s">
        <v>916</v>
      </c>
      <c r="E6518" t="s">
        <v>19</v>
      </c>
      <c r="F6518" t="s">
        <v>113</v>
      </c>
      <c r="G6518" t="s">
        <v>67</v>
      </c>
      <c r="H6518" t="s">
        <v>121</v>
      </c>
      <c r="I6518" t="s">
        <v>122</v>
      </c>
      <c r="J6518">
        <v>3</v>
      </c>
      <c r="K6518">
        <v>2063.7199999999998</v>
      </c>
      <c r="L6518">
        <v>0.2</v>
      </c>
      <c r="M6518">
        <v>3205.24</v>
      </c>
      <c r="N6518" t="s">
        <v>52</v>
      </c>
      <c r="O6518" t="s">
        <v>35</v>
      </c>
      <c r="P6518" t="s">
        <v>44</v>
      </c>
      <c r="Q6518">
        <f>Sales_Data[[#This Row],[Quantity]]*Sales_Data[[#This Row],[Unit_Price]]</f>
        <v>6191.16</v>
      </c>
      <c r="R6518">
        <f>Sales_Data[[#This Row],[Gross_Sales]]*Sales_Data[[#This Row],[Discount]]</f>
        <v>1238.232</v>
      </c>
      <c r="S6518">
        <f>Sales_Data[[#This Row],[Gross_Sales]]-Sales_Data[[#This Row],[Discount_Amount]]</f>
        <v>4952.9279999999999</v>
      </c>
      <c r="T6518">
        <f>Sales_Data[[#This Row],[Net Sales]]-Sales_Data[[#This Row],[Cost]]</f>
        <v>1747.6880000000001</v>
      </c>
      <c r="U6518" s="2">
        <f>Sales_Data[[#This Row],[Profit]]/Sales_Data[[#This Row],[Net Sales]]</f>
        <v>0.35285956105156385</v>
      </c>
      <c r="V6518">
        <f>YEAR(Sales_Data[[#This Row],[Order_Date]])</f>
        <v>2025</v>
      </c>
      <c r="W6518" t="str">
        <f>TEXT(Sales_Data[[#This Row],[Order_Date]],"mmm")</f>
        <v>Nov</v>
      </c>
      <c r="X6518">
        <f>MONTH(Sales_Data[[#This Row],[Order_Date]])</f>
        <v>11</v>
      </c>
      <c r="Y6518" t="str">
        <f>"Q"&amp;ROUNDUP(MONTH(Sales_Data[[#This Row],[Order_Date]])/3,0)</f>
        <v>Q4</v>
      </c>
    </row>
    <row r="6519" spans="1:25" x14ac:dyDescent="0.3">
      <c r="A6519" t="s">
        <v>8320</v>
      </c>
      <c r="B6519" s="1">
        <v>45683</v>
      </c>
      <c r="C6519" t="s">
        <v>1326</v>
      </c>
      <c r="D6519" t="s">
        <v>255</v>
      </c>
      <c r="E6519" t="s">
        <v>39</v>
      </c>
      <c r="F6519" t="s">
        <v>96</v>
      </c>
      <c r="G6519" t="s">
        <v>32</v>
      </c>
      <c r="H6519" t="s">
        <v>33</v>
      </c>
      <c r="I6519" t="s">
        <v>161</v>
      </c>
      <c r="J6519">
        <v>1</v>
      </c>
      <c r="K6519">
        <v>3704.54</v>
      </c>
      <c r="L6519">
        <v>0.1</v>
      </c>
      <c r="M6519">
        <v>2487.29</v>
      </c>
      <c r="N6519" t="s">
        <v>24</v>
      </c>
      <c r="O6519" t="s">
        <v>25</v>
      </c>
      <c r="P6519" t="s">
        <v>71</v>
      </c>
      <c r="Q6519">
        <f>Sales_Data[[#This Row],[Quantity]]*Sales_Data[[#This Row],[Unit_Price]]</f>
        <v>3704.54</v>
      </c>
      <c r="R6519">
        <f>Sales_Data[[#This Row],[Gross_Sales]]*Sales_Data[[#This Row],[Discount]]</f>
        <v>370.45400000000001</v>
      </c>
      <c r="S6519">
        <f>Sales_Data[[#This Row],[Gross_Sales]]-Sales_Data[[#This Row],[Discount_Amount]]</f>
        <v>3334.0859999999998</v>
      </c>
      <c r="T6519">
        <f>Sales_Data[[#This Row],[Net Sales]]-Sales_Data[[#This Row],[Cost]]</f>
        <v>846.79599999999982</v>
      </c>
      <c r="U6519" s="2">
        <f>Sales_Data[[#This Row],[Profit]]/Sales_Data[[#This Row],[Net Sales]]</f>
        <v>0.25398145098836677</v>
      </c>
      <c r="V6519">
        <f>YEAR(Sales_Data[[#This Row],[Order_Date]])</f>
        <v>2025</v>
      </c>
      <c r="W6519" t="str">
        <f>TEXT(Sales_Data[[#This Row],[Order_Date]],"mmm")</f>
        <v>Jan</v>
      </c>
      <c r="X6519">
        <f>MONTH(Sales_Data[[#This Row],[Order_Date]])</f>
        <v>1</v>
      </c>
      <c r="Y6519" t="str">
        <f>"Q"&amp;ROUNDUP(MONTH(Sales_Data[[#This Row],[Order_Date]])/3,0)</f>
        <v>Q1</v>
      </c>
    </row>
    <row r="6520" spans="1:25" x14ac:dyDescent="0.3">
      <c r="A6520" t="s">
        <v>8321</v>
      </c>
      <c r="B6520" s="1">
        <v>45772</v>
      </c>
      <c r="C6520" t="s">
        <v>6274</v>
      </c>
      <c r="D6520" t="s">
        <v>669</v>
      </c>
      <c r="E6520" t="s">
        <v>30</v>
      </c>
      <c r="F6520" t="s">
        <v>87</v>
      </c>
      <c r="G6520" t="s">
        <v>21</v>
      </c>
      <c r="H6520" t="s">
        <v>127</v>
      </c>
      <c r="I6520" t="s">
        <v>342</v>
      </c>
      <c r="J6520">
        <v>2</v>
      </c>
      <c r="K6520">
        <v>3640.75</v>
      </c>
      <c r="L6520">
        <v>0</v>
      </c>
      <c r="M6520">
        <v>4737.82</v>
      </c>
      <c r="N6520" t="s">
        <v>83</v>
      </c>
      <c r="O6520" t="s">
        <v>35</v>
      </c>
      <c r="P6520" t="s">
        <v>44</v>
      </c>
      <c r="Q6520">
        <f>Sales_Data[[#This Row],[Quantity]]*Sales_Data[[#This Row],[Unit_Price]]</f>
        <v>7281.5</v>
      </c>
      <c r="R6520">
        <f>Sales_Data[[#This Row],[Gross_Sales]]*Sales_Data[[#This Row],[Discount]]</f>
        <v>0</v>
      </c>
      <c r="S6520">
        <f>Sales_Data[[#This Row],[Gross_Sales]]-Sales_Data[[#This Row],[Discount_Amount]]</f>
        <v>7281.5</v>
      </c>
      <c r="T6520">
        <f>Sales_Data[[#This Row],[Net Sales]]-Sales_Data[[#This Row],[Cost]]</f>
        <v>2543.6800000000003</v>
      </c>
      <c r="U6520" s="2">
        <f>Sales_Data[[#This Row],[Profit]]/Sales_Data[[#This Row],[Net Sales]]</f>
        <v>0.34933461512051095</v>
      </c>
      <c r="V6520">
        <f>YEAR(Sales_Data[[#This Row],[Order_Date]])</f>
        <v>2025</v>
      </c>
      <c r="W6520" t="str">
        <f>TEXT(Sales_Data[[#This Row],[Order_Date]],"mmm")</f>
        <v>Apr</v>
      </c>
      <c r="X6520">
        <f>MONTH(Sales_Data[[#This Row],[Order_Date]])</f>
        <v>4</v>
      </c>
      <c r="Y6520" t="str">
        <f>"Q"&amp;ROUNDUP(MONTH(Sales_Data[[#This Row],[Order_Date]])/3,0)</f>
        <v>Q2</v>
      </c>
    </row>
    <row r="6521" spans="1:25" x14ac:dyDescent="0.3">
      <c r="A6521" t="s">
        <v>8322</v>
      </c>
      <c r="B6521" s="1">
        <v>45941</v>
      </c>
      <c r="C6521" t="s">
        <v>2132</v>
      </c>
      <c r="D6521" t="s">
        <v>463</v>
      </c>
      <c r="E6521" t="s">
        <v>48</v>
      </c>
      <c r="F6521" t="s">
        <v>126</v>
      </c>
      <c r="G6521" t="s">
        <v>32</v>
      </c>
      <c r="H6521" t="s">
        <v>33</v>
      </c>
      <c r="I6521" t="s">
        <v>34</v>
      </c>
      <c r="J6521">
        <v>1</v>
      </c>
      <c r="K6521">
        <v>4879.93</v>
      </c>
      <c r="L6521">
        <v>0.05</v>
      </c>
      <c r="M6521">
        <v>3005.55</v>
      </c>
      <c r="N6521" t="s">
        <v>109</v>
      </c>
      <c r="O6521" t="s">
        <v>35</v>
      </c>
      <c r="P6521" t="s">
        <v>44</v>
      </c>
      <c r="Q6521">
        <f>Sales_Data[[#This Row],[Quantity]]*Sales_Data[[#This Row],[Unit_Price]]</f>
        <v>4879.93</v>
      </c>
      <c r="R6521">
        <f>Sales_Data[[#This Row],[Gross_Sales]]*Sales_Data[[#This Row],[Discount]]</f>
        <v>243.99650000000003</v>
      </c>
      <c r="S6521">
        <f>Sales_Data[[#This Row],[Gross_Sales]]-Sales_Data[[#This Row],[Discount_Amount]]</f>
        <v>4635.9335000000001</v>
      </c>
      <c r="T6521">
        <f>Sales_Data[[#This Row],[Net Sales]]-Sales_Data[[#This Row],[Cost]]</f>
        <v>1630.3834999999999</v>
      </c>
      <c r="U6521" s="2">
        <f>Sales_Data[[#This Row],[Profit]]/Sales_Data[[#This Row],[Net Sales]]</f>
        <v>0.35168397044521882</v>
      </c>
      <c r="V6521">
        <f>YEAR(Sales_Data[[#This Row],[Order_Date]])</f>
        <v>2025</v>
      </c>
      <c r="W6521" t="str">
        <f>TEXT(Sales_Data[[#This Row],[Order_Date]],"mmm")</f>
        <v>Oct</v>
      </c>
      <c r="X6521">
        <f>MONTH(Sales_Data[[#This Row],[Order_Date]])</f>
        <v>10</v>
      </c>
      <c r="Y6521" t="str">
        <f>"Q"&amp;ROUNDUP(MONTH(Sales_Data[[#This Row],[Order_Date]])/3,0)</f>
        <v>Q4</v>
      </c>
    </row>
    <row r="6522" spans="1:25" x14ac:dyDescent="0.3">
      <c r="A6522" t="s">
        <v>8323</v>
      </c>
      <c r="B6522" s="1">
        <v>45732</v>
      </c>
      <c r="C6522" t="s">
        <v>3175</v>
      </c>
      <c r="D6522" t="s">
        <v>155</v>
      </c>
      <c r="E6522" t="s">
        <v>19</v>
      </c>
      <c r="F6522" t="s">
        <v>113</v>
      </c>
      <c r="G6522" t="s">
        <v>21</v>
      </c>
      <c r="H6522" t="s">
        <v>230</v>
      </c>
      <c r="I6522" t="s">
        <v>231</v>
      </c>
      <c r="J6522">
        <v>3</v>
      </c>
      <c r="K6522">
        <v>13852.63</v>
      </c>
      <c r="L6522">
        <v>0.05</v>
      </c>
      <c r="M6522">
        <v>27105.8</v>
      </c>
      <c r="N6522" t="s">
        <v>24</v>
      </c>
      <c r="O6522" t="s">
        <v>35</v>
      </c>
      <c r="P6522" t="s">
        <v>44</v>
      </c>
      <c r="Q6522">
        <f>Sales_Data[[#This Row],[Quantity]]*Sales_Data[[#This Row],[Unit_Price]]</f>
        <v>41557.89</v>
      </c>
      <c r="R6522">
        <f>Sales_Data[[#This Row],[Gross_Sales]]*Sales_Data[[#This Row],[Discount]]</f>
        <v>2077.8944999999999</v>
      </c>
      <c r="S6522">
        <f>Sales_Data[[#This Row],[Gross_Sales]]-Sales_Data[[#This Row],[Discount_Amount]]</f>
        <v>39479.995499999997</v>
      </c>
      <c r="T6522">
        <f>Sales_Data[[#This Row],[Net Sales]]-Sales_Data[[#This Row],[Cost]]</f>
        <v>12374.195499999998</v>
      </c>
      <c r="U6522" s="2">
        <f>Sales_Data[[#This Row],[Profit]]/Sales_Data[[#This Row],[Net Sales]]</f>
        <v>0.31342950634328209</v>
      </c>
      <c r="V6522">
        <f>YEAR(Sales_Data[[#This Row],[Order_Date]])</f>
        <v>2025</v>
      </c>
      <c r="W6522" t="str">
        <f>TEXT(Sales_Data[[#This Row],[Order_Date]],"mmm")</f>
        <v>Mar</v>
      </c>
      <c r="X6522">
        <f>MONTH(Sales_Data[[#This Row],[Order_Date]])</f>
        <v>3</v>
      </c>
      <c r="Y6522" t="str">
        <f>"Q"&amp;ROUNDUP(MONTH(Sales_Data[[#This Row],[Order_Date]])/3,0)</f>
        <v>Q1</v>
      </c>
    </row>
    <row r="6523" spans="1:25" x14ac:dyDescent="0.3">
      <c r="A6523" t="s">
        <v>8324</v>
      </c>
      <c r="B6523" s="1">
        <v>45823</v>
      </c>
      <c r="C6523" t="s">
        <v>2019</v>
      </c>
      <c r="D6523" t="s">
        <v>457</v>
      </c>
      <c r="E6523" t="s">
        <v>19</v>
      </c>
      <c r="F6523" t="s">
        <v>66</v>
      </c>
      <c r="G6523" t="s">
        <v>75</v>
      </c>
      <c r="H6523" t="s">
        <v>256</v>
      </c>
      <c r="I6523" t="s">
        <v>257</v>
      </c>
      <c r="J6523">
        <v>4</v>
      </c>
      <c r="K6523">
        <v>10672.18</v>
      </c>
      <c r="L6523">
        <v>0.05</v>
      </c>
      <c r="M6523">
        <v>26955.32</v>
      </c>
      <c r="N6523" t="s">
        <v>70</v>
      </c>
      <c r="O6523" t="s">
        <v>35</v>
      </c>
      <c r="P6523" t="s">
        <v>44</v>
      </c>
      <c r="Q6523">
        <f>Sales_Data[[#This Row],[Quantity]]*Sales_Data[[#This Row],[Unit_Price]]</f>
        <v>42688.72</v>
      </c>
      <c r="R6523">
        <f>Sales_Data[[#This Row],[Gross_Sales]]*Sales_Data[[#This Row],[Discount]]</f>
        <v>2134.4360000000001</v>
      </c>
      <c r="S6523">
        <f>Sales_Data[[#This Row],[Gross_Sales]]-Sales_Data[[#This Row],[Discount_Amount]]</f>
        <v>40554.284</v>
      </c>
      <c r="T6523">
        <f>Sales_Data[[#This Row],[Net Sales]]-Sales_Data[[#This Row],[Cost]]</f>
        <v>13598.964</v>
      </c>
      <c r="U6523" s="2">
        <f>Sales_Data[[#This Row],[Profit]]/Sales_Data[[#This Row],[Net Sales]]</f>
        <v>0.33532743421138933</v>
      </c>
      <c r="V6523">
        <f>YEAR(Sales_Data[[#This Row],[Order_Date]])</f>
        <v>2025</v>
      </c>
      <c r="W6523" t="str">
        <f>TEXT(Sales_Data[[#This Row],[Order_Date]],"mmm")</f>
        <v>Jun</v>
      </c>
      <c r="X6523">
        <f>MONTH(Sales_Data[[#This Row],[Order_Date]])</f>
        <v>6</v>
      </c>
      <c r="Y6523" t="str">
        <f>"Q"&amp;ROUNDUP(MONTH(Sales_Data[[#This Row],[Order_Date]])/3,0)</f>
        <v>Q2</v>
      </c>
    </row>
    <row r="6524" spans="1:25" x14ac:dyDescent="0.3">
      <c r="A6524" t="s">
        <v>8325</v>
      </c>
      <c r="B6524" s="1">
        <v>45846</v>
      </c>
      <c r="C6524" t="s">
        <v>233</v>
      </c>
      <c r="D6524" t="s">
        <v>160</v>
      </c>
      <c r="E6524" t="s">
        <v>19</v>
      </c>
      <c r="F6524" t="s">
        <v>66</v>
      </c>
      <c r="G6524" t="s">
        <v>32</v>
      </c>
      <c r="H6524" t="s">
        <v>33</v>
      </c>
      <c r="I6524" t="s">
        <v>34</v>
      </c>
      <c r="J6524">
        <v>1</v>
      </c>
      <c r="K6524">
        <v>15114.83</v>
      </c>
      <c r="L6524">
        <v>0.15</v>
      </c>
      <c r="M6524">
        <v>11278.42</v>
      </c>
      <c r="N6524" t="s">
        <v>52</v>
      </c>
      <c r="O6524" t="s">
        <v>35</v>
      </c>
      <c r="P6524" t="s">
        <v>26</v>
      </c>
      <c r="Q6524">
        <f>Sales_Data[[#This Row],[Quantity]]*Sales_Data[[#This Row],[Unit_Price]]</f>
        <v>15114.83</v>
      </c>
      <c r="R6524">
        <f>Sales_Data[[#This Row],[Gross_Sales]]*Sales_Data[[#This Row],[Discount]]</f>
        <v>2267.2244999999998</v>
      </c>
      <c r="S6524">
        <f>Sales_Data[[#This Row],[Gross_Sales]]-Sales_Data[[#This Row],[Discount_Amount]]</f>
        <v>12847.6055</v>
      </c>
      <c r="T6524">
        <f>Sales_Data[[#This Row],[Net Sales]]-Sales_Data[[#This Row],[Cost]]</f>
        <v>1569.1854999999996</v>
      </c>
      <c r="U6524" s="2">
        <f>Sales_Data[[#This Row],[Profit]]/Sales_Data[[#This Row],[Net Sales]]</f>
        <v>0.12213836266999323</v>
      </c>
      <c r="V6524">
        <f>YEAR(Sales_Data[[#This Row],[Order_Date]])</f>
        <v>2025</v>
      </c>
      <c r="W6524" t="str">
        <f>TEXT(Sales_Data[[#This Row],[Order_Date]],"mmm")</f>
        <v>Jul</v>
      </c>
      <c r="X6524">
        <f>MONTH(Sales_Data[[#This Row],[Order_Date]])</f>
        <v>7</v>
      </c>
      <c r="Y6524" t="str">
        <f>"Q"&amp;ROUNDUP(MONTH(Sales_Data[[#This Row],[Order_Date]])/3,0)</f>
        <v>Q3</v>
      </c>
    </row>
    <row r="6525" spans="1:25" x14ac:dyDescent="0.3">
      <c r="A6525" t="s">
        <v>8326</v>
      </c>
      <c r="B6525" s="1">
        <v>45735</v>
      </c>
      <c r="C6525" t="s">
        <v>1803</v>
      </c>
      <c r="D6525" t="s">
        <v>384</v>
      </c>
      <c r="E6525" t="s">
        <v>30</v>
      </c>
      <c r="F6525" t="s">
        <v>31</v>
      </c>
      <c r="G6525" t="s">
        <v>75</v>
      </c>
      <c r="H6525" t="s">
        <v>76</v>
      </c>
      <c r="I6525" t="s">
        <v>77</v>
      </c>
      <c r="J6525">
        <v>2</v>
      </c>
      <c r="K6525">
        <v>1285.8</v>
      </c>
      <c r="L6525">
        <v>0.15</v>
      </c>
      <c r="M6525">
        <v>1899.6</v>
      </c>
      <c r="N6525" t="s">
        <v>109</v>
      </c>
      <c r="O6525" t="s">
        <v>35</v>
      </c>
      <c r="P6525" t="s">
        <v>44</v>
      </c>
      <c r="Q6525">
        <f>Sales_Data[[#This Row],[Quantity]]*Sales_Data[[#This Row],[Unit_Price]]</f>
        <v>2571.6</v>
      </c>
      <c r="R6525">
        <f>Sales_Data[[#This Row],[Gross_Sales]]*Sales_Data[[#This Row],[Discount]]</f>
        <v>385.73999999999995</v>
      </c>
      <c r="S6525">
        <f>Sales_Data[[#This Row],[Gross_Sales]]-Sales_Data[[#This Row],[Discount_Amount]]</f>
        <v>2185.86</v>
      </c>
      <c r="T6525">
        <f>Sales_Data[[#This Row],[Net Sales]]-Sales_Data[[#This Row],[Cost]]</f>
        <v>286.26000000000022</v>
      </c>
      <c r="U6525" s="2">
        <f>Sales_Data[[#This Row],[Profit]]/Sales_Data[[#This Row],[Net Sales]]</f>
        <v>0.13095989679119441</v>
      </c>
      <c r="V6525">
        <f>YEAR(Sales_Data[[#This Row],[Order_Date]])</f>
        <v>2025</v>
      </c>
      <c r="W6525" t="str">
        <f>TEXT(Sales_Data[[#This Row],[Order_Date]],"mmm")</f>
        <v>Mar</v>
      </c>
      <c r="X6525">
        <f>MONTH(Sales_Data[[#This Row],[Order_Date]])</f>
        <v>3</v>
      </c>
      <c r="Y6525" t="str">
        <f>"Q"&amp;ROUNDUP(MONTH(Sales_Data[[#This Row],[Order_Date]])/3,0)</f>
        <v>Q1</v>
      </c>
    </row>
    <row r="6526" spans="1:25" x14ac:dyDescent="0.3">
      <c r="A6526" t="s">
        <v>8327</v>
      </c>
      <c r="B6526" s="1">
        <v>45747</v>
      </c>
      <c r="C6526" t="s">
        <v>198</v>
      </c>
      <c r="D6526" t="s">
        <v>56</v>
      </c>
      <c r="E6526" t="s">
        <v>39</v>
      </c>
      <c r="F6526" t="s">
        <v>107</v>
      </c>
      <c r="G6526" t="s">
        <v>75</v>
      </c>
      <c r="H6526" t="s">
        <v>256</v>
      </c>
      <c r="I6526" t="s">
        <v>257</v>
      </c>
      <c r="J6526">
        <v>2</v>
      </c>
      <c r="K6526">
        <v>5899.61</v>
      </c>
      <c r="L6526">
        <v>0</v>
      </c>
      <c r="M6526">
        <v>9537.48</v>
      </c>
      <c r="N6526" t="s">
        <v>70</v>
      </c>
      <c r="O6526" t="s">
        <v>53</v>
      </c>
      <c r="P6526" t="s">
        <v>44</v>
      </c>
      <c r="Q6526">
        <f>Sales_Data[[#This Row],[Quantity]]*Sales_Data[[#This Row],[Unit_Price]]</f>
        <v>11799.22</v>
      </c>
      <c r="R6526">
        <f>Sales_Data[[#This Row],[Gross_Sales]]*Sales_Data[[#This Row],[Discount]]</f>
        <v>0</v>
      </c>
      <c r="S6526">
        <f>Sales_Data[[#This Row],[Gross_Sales]]-Sales_Data[[#This Row],[Discount_Amount]]</f>
        <v>11799.22</v>
      </c>
      <c r="T6526">
        <f>Sales_Data[[#This Row],[Net Sales]]-Sales_Data[[#This Row],[Cost]]</f>
        <v>2261.7399999999998</v>
      </c>
      <c r="U6526" s="2">
        <f>Sales_Data[[#This Row],[Profit]]/Sales_Data[[#This Row],[Net Sales]]</f>
        <v>0.1916855520958165</v>
      </c>
      <c r="V6526">
        <f>YEAR(Sales_Data[[#This Row],[Order_Date]])</f>
        <v>2025</v>
      </c>
      <c r="W6526" t="str">
        <f>TEXT(Sales_Data[[#This Row],[Order_Date]],"mmm")</f>
        <v>Mar</v>
      </c>
      <c r="X6526">
        <f>MONTH(Sales_Data[[#This Row],[Order_Date]])</f>
        <v>3</v>
      </c>
      <c r="Y6526" t="str">
        <f>"Q"&amp;ROUNDUP(MONTH(Sales_Data[[#This Row],[Order_Date]])/3,0)</f>
        <v>Q1</v>
      </c>
    </row>
    <row r="6527" spans="1:25" x14ac:dyDescent="0.3">
      <c r="A6527" t="s">
        <v>8328</v>
      </c>
      <c r="B6527" s="1">
        <v>45833</v>
      </c>
      <c r="C6527" t="s">
        <v>909</v>
      </c>
      <c r="D6527" t="s">
        <v>522</v>
      </c>
      <c r="E6527" t="s">
        <v>30</v>
      </c>
      <c r="F6527" t="s">
        <v>87</v>
      </c>
      <c r="G6527" t="s">
        <v>41</v>
      </c>
      <c r="H6527" t="s">
        <v>102</v>
      </c>
      <c r="I6527" t="s">
        <v>103</v>
      </c>
      <c r="J6527">
        <v>3</v>
      </c>
      <c r="K6527">
        <v>699.16</v>
      </c>
      <c r="L6527">
        <v>0.05</v>
      </c>
      <c r="M6527">
        <v>1670.35</v>
      </c>
      <c r="N6527" t="s">
        <v>52</v>
      </c>
      <c r="O6527" t="s">
        <v>35</v>
      </c>
      <c r="P6527" t="s">
        <v>71</v>
      </c>
      <c r="Q6527">
        <f>Sales_Data[[#This Row],[Quantity]]*Sales_Data[[#This Row],[Unit_Price]]</f>
        <v>2097.48</v>
      </c>
      <c r="R6527">
        <f>Sales_Data[[#This Row],[Gross_Sales]]*Sales_Data[[#This Row],[Discount]]</f>
        <v>104.87400000000001</v>
      </c>
      <c r="S6527">
        <f>Sales_Data[[#This Row],[Gross_Sales]]-Sales_Data[[#This Row],[Discount_Amount]]</f>
        <v>1992.606</v>
      </c>
      <c r="T6527">
        <f>Sales_Data[[#This Row],[Net Sales]]-Sales_Data[[#This Row],[Cost]]</f>
        <v>322.25600000000009</v>
      </c>
      <c r="U6527" s="2">
        <f>Sales_Data[[#This Row],[Profit]]/Sales_Data[[#This Row],[Net Sales]]</f>
        <v>0.16172590065472053</v>
      </c>
      <c r="V6527">
        <f>YEAR(Sales_Data[[#This Row],[Order_Date]])</f>
        <v>2025</v>
      </c>
      <c r="W6527" t="str">
        <f>TEXT(Sales_Data[[#This Row],[Order_Date]],"mmm")</f>
        <v>Jun</v>
      </c>
      <c r="X6527">
        <f>MONTH(Sales_Data[[#This Row],[Order_Date]])</f>
        <v>6</v>
      </c>
      <c r="Y6527" t="str">
        <f>"Q"&amp;ROUNDUP(MONTH(Sales_Data[[#This Row],[Order_Date]])/3,0)</f>
        <v>Q2</v>
      </c>
    </row>
    <row r="6528" spans="1:25" x14ac:dyDescent="0.3">
      <c r="A6528" t="s">
        <v>8329</v>
      </c>
      <c r="B6528" s="1">
        <v>45678</v>
      </c>
      <c r="C6528" t="s">
        <v>4680</v>
      </c>
      <c r="D6528" t="s">
        <v>393</v>
      </c>
      <c r="E6528" t="s">
        <v>19</v>
      </c>
      <c r="F6528" t="s">
        <v>57</v>
      </c>
      <c r="G6528" t="s">
        <v>67</v>
      </c>
      <c r="H6528" t="s">
        <v>88</v>
      </c>
      <c r="I6528" t="s">
        <v>157</v>
      </c>
      <c r="J6528">
        <v>2</v>
      </c>
      <c r="K6528">
        <v>7686.25</v>
      </c>
      <c r="L6528">
        <v>0.1</v>
      </c>
      <c r="M6528">
        <v>11808.89</v>
      </c>
      <c r="N6528" t="s">
        <v>52</v>
      </c>
      <c r="O6528" t="s">
        <v>35</v>
      </c>
      <c r="P6528" t="s">
        <v>26</v>
      </c>
      <c r="Q6528">
        <f>Sales_Data[[#This Row],[Quantity]]*Sales_Data[[#This Row],[Unit_Price]]</f>
        <v>15372.5</v>
      </c>
      <c r="R6528">
        <f>Sales_Data[[#This Row],[Gross_Sales]]*Sales_Data[[#This Row],[Discount]]</f>
        <v>1537.25</v>
      </c>
      <c r="S6528">
        <f>Sales_Data[[#This Row],[Gross_Sales]]-Sales_Data[[#This Row],[Discount_Amount]]</f>
        <v>13835.25</v>
      </c>
      <c r="T6528">
        <f>Sales_Data[[#This Row],[Net Sales]]-Sales_Data[[#This Row],[Cost]]</f>
        <v>2026.3600000000006</v>
      </c>
      <c r="U6528" s="2">
        <f>Sales_Data[[#This Row],[Profit]]/Sales_Data[[#This Row],[Net Sales]]</f>
        <v>0.14646356227751581</v>
      </c>
      <c r="V6528">
        <f>YEAR(Sales_Data[[#This Row],[Order_Date]])</f>
        <v>2025</v>
      </c>
      <c r="W6528" t="str">
        <f>TEXT(Sales_Data[[#This Row],[Order_Date]],"mmm")</f>
        <v>Jan</v>
      </c>
      <c r="X6528">
        <f>MONTH(Sales_Data[[#This Row],[Order_Date]])</f>
        <v>1</v>
      </c>
      <c r="Y6528" t="str">
        <f>"Q"&amp;ROUNDUP(MONTH(Sales_Data[[#This Row],[Order_Date]])/3,0)</f>
        <v>Q1</v>
      </c>
    </row>
    <row r="6529" spans="1:25" x14ac:dyDescent="0.3">
      <c r="A6529" t="s">
        <v>8330</v>
      </c>
      <c r="B6529" s="1">
        <v>45711</v>
      </c>
      <c r="C6529" t="s">
        <v>1275</v>
      </c>
      <c r="D6529" t="s">
        <v>393</v>
      </c>
      <c r="E6529" t="s">
        <v>39</v>
      </c>
      <c r="F6529" t="s">
        <v>107</v>
      </c>
      <c r="G6529" t="s">
        <v>21</v>
      </c>
      <c r="H6529" t="s">
        <v>230</v>
      </c>
      <c r="I6529" t="s">
        <v>231</v>
      </c>
      <c r="J6529">
        <v>1</v>
      </c>
      <c r="K6529">
        <v>1716.6</v>
      </c>
      <c r="L6529">
        <v>0.2</v>
      </c>
      <c r="M6529">
        <v>1040.56</v>
      </c>
      <c r="N6529" t="s">
        <v>70</v>
      </c>
      <c r="O6529" t="s">
        <v>35</v>
      </c>
      <c r="P6529" t="s">
        <v>71</v>
      </c>
      <c r="Q6529">
        <f>Sales_Data[[#This Row],[Quantity]]*Sales_Data[[#This Row],[Unit_Price]]</f>
        <v>1716.6</v>
      </c>
      <c r="R6529">
        <f>Sales_Data[[#This Row],[Gross_Sales]]*Sales_Data[[#This Row],[Discount]]</f>
        <v>343.32</v>
      </c>
      <c r="S6529">
        <f>Sales_Data[[#This Row],[Gross_Sales]]-Sales_Data[[#This Row],[Discount_Amount]]</f>
        <v>1373.28</v>
      </c>
      <c r="T6529">
        <f>Sales_Data[[#This Row],[Net Sales]]-Sales_Data[[#This Row],[Cost]]</f>
        <v>332.72</v>
      </c>
      <c r="U6529" s="2">
        <f>Sales_Data[[#This Row],[Profit]]/Sales_Data[[#This Row],[Net Sales]]</f>
        <v>0.24228125364091813</v>
      </c>
      <c r="V6529">
        <f>YEAR(Sales_Data[[#This Row],[Order_Date]])</f>
        <v>2025</v>
      </c>
      <c r="W6529" t="str">
        <f>TEXT(Sales_Data[[#This Row],[Order_Date]],"mmm")</f>
        <v>Feb</v>
      </c>
      <c r="X6529">
        <f>MONTH(Sales_Data[[#This Row],[Order_Date]])</f>
        <v>2</v>
      </c>
      <c r="Y6529" t="str">
        <f>"Q"&amp;ROUNDUP(MONTH(Sales_Data[[#This Row],[Order_Date]])/3,0)</f>
        <v>Q1</v>
      </c>
    </row>
    <row r="6530" spans="1:25" x14ac:dyDescent="0.3">
      <c r="A6530" t="s">
        <v>8331</v>
      </c>
      <c r="B6530" s="1">
        <v>45841</v>
      </c>
      <c r="C6530" t="s">
        <v>636</v>
      </c>
      <c r="D6530" t="s">
        <v>546</v>
      </c>
      <c r="E6530" t="s">
        <v>19</v>
      </c>
      <c r="F6530" t="s">
        <v>81</v>
      </c>
      <c r="G6530" t="s">
        <v>67</v>
      </c>
      <c r="H6530" t="s">
        <v>88</v>
      </c>
      <c r="I6530" t="s">
        <v>89</v>
      </c>
      <c r="J6530">
        <v>1</v>
      </c>
      <c r="K6530">
        <v>15855.16</v>
      </c>
      <c r="L6530">
        <v>0</v>
      </c>
      <c r="M6530">
        <v>13162.18</v>
      </c>
      <c r="N6530" t="s">
        <v>70</v>
      </c>
      <c r="O6530" t="s">
        <v>53</v>
      </c>
      <c r="P6530" t="s">
        <v>26</v>
      </c>
      <c r="Q6530">
        <f>Sales_Data[[#This Row],[Quantity]]*Sales_Data[[#This Row],[Unit_Price]]</f>
        <v>15855.16</v>
      </c>
      <c r="R6530">
        <f>Sales_Data[[#This Row],[Gross_Sales]]*Sales_Data[[#This Row],[Discount]]</f>
        <v>0</v>
      </c>
      <c r="S6530">
        <f>Sales_Data[[#This Row],[Gross_Sales]]-Sales_Data[[#This Row],[Discount_Amount]]</f>
        <v>15855.16</v>
      </c>
      <c r="T6530">
        <f>Sales_Data[[#This Row],[Net Sales]]-Sales_Data[[#This Row],[Cost]]</f>
        <v>2692.9799999999996</v>
      </c>
      <c r="U6530" s="2">
        <f>Sales_Data[[#This Row],[Profit]]/Sales_Data[[#This Row],[Net Sales]]</f>
        <v>0.16984880631920457</v>
      </c>
      <c r="V6530">
        <f>YEAR(Sales_Data[[#This Row],[Order_Date]])</f>
        <v>2025</v>
      </c>
      <c r="W6530" t="str">
        <f>TEXT(Sales_Data[[#This Row],[Order_Date]],"mmm")</f>
        <v>Jul</v>
      </c>
      <c r="X6530">
        <f>MONTH(Sales_Data[[#This Row],[Order_Date]])</f>
        <v>7</v>
      </c>
      <c r="Y6530" t="str">
        <f>"Q"&amp;ROUNDUP(MONTH(Sales_Data[[#This Row],[Order_Date]])/3,0)</f>
        <v>Q3</v>
      </c>
    </row>
    <row r="6531" spans="1:25" x14ac:dyDescent="0.3">
      <c r="A6531" t="s">
        <v>8332</v>
      </c>
      <c r="B6531" s="1">
        <v>46016</v>
      </c>
      <c r="C6531" t="s">
        <v>7243</v>
      </c>
      <c r="D6531" t="s">
        <v>1171</v>
      </c>
      <c r="E6531" t="s">
        <v>30</v>
      </c>
      <c r="F6531" t="s">
        <v>101</v>
      </c>
      <c r="G6531" t="s">
        <v>21</v>
      </c>
      <c r="H6531" t="s">
        <v>297</v>
      </c>
      <c r="I6531" t="s">
        <v>494</v>
      </c>
      <c r="J6531">
        <v>2</v>
      </c>
      <c r="K6531">
        <v>3598.37</v>
      </c>
      <c r="L6531">
        <v>0.05</v>
      </c>
      <c r="M6531">
        <v>5843.26</v>
      </c>
      <c r="N6531" t="s">
        <v>52</v>
      </c>
      <c r="O6531" t="s">
        <v>35</v>
      </c>
      <c r="P6531" t="s">
        <v>26</v>
      </c>
      <c r="Q6531">
        <f>Sales_Data[[#This Row],[Quantity]]*Sales_Data[[#This Row],[Unit_Price]]</f>
        <v>7196.74</v>
      </c>
      <c r="R6531">
        <f>Sales_Data[[#This Row],[Gross_Sales]]*Sales_Data[[#This Row],[Discount]]</f>
        <v>359.83699999999999</v>
      </c>
      <c r="S6531">
        <f>Sales_Data[[#This Row],[Gross_Sales]]-Sales_Data[[#This Row],[Discount_Amount]]</f>
        <v>6836.9030000000002</v>
      </c>
      <c r="T6531">
        <f>Sales_Data[[#This Row],[Net Sales]]-Sales_Data[[#This Row],[Cost]]</f>
        <v>993.64300000000003</v>
      </c>
      <c r="U6531" s="2">
        <f>Sales_Data[[#This Row],[Profit]]/Sales_Data[[#This Row],[Net Sales]]</f>
        <v>0.14533524901552647</v>
      </c>
      <c r="V6531">
        <f>YEAR(Sales_Data[[#This Row],[Order_Date]])</f>
        <v>2025</v>
      </c>
      <c r="W6531" t="str">
        <f>TEXT(Sales_Data[[#This Row],[Order_Date]],"mmm")</f>
        <v>Dec</v>
      </c>
      <c r="X6531">
        <f>MONTH(Sales_Data[[#This Row],[Order_Date]])</f>
        <v>12</v>
      </c>
      <c r="Y6531" t="str">
        <f>"Q"&amp;ROUNDUP(MONTH(Sales_Data[[#This Row],[Order_Date]])/3,0)</f>
        <v>Q4</v>
      </c>
    </row>
    <row r="6532" spans="1:25" x14ac:dyDescent="0.3">
      <c r="A6532" t="s">
        <v>8333</v>
      </c>
      <c r="B6532" s="1">
        <v>45879</v>
      </c>
      <c r="C6532" t="s">
        <v>3182</v>
      </c>
      <c r="D6532" t="s">
        <v>1026</v>
      </c>
      <c r="E6532" t="s">
        <v>119</v>
      </c>
      <c r="F6532" t="s">
        <v>249</v>
      </c>
      <c r="G6532" t="s">
        <v>32</v>
      </c>
      <c r="H6532" t="s">
        <v>50</v>
      </c>
      <c r="I6532" t="s">
        <v>51</v>
      </c>
      <c r="J6532">
        <v>1</v>
      </c>
      <c r="K6532">
        <v>715.58</v>
      </c>
      <c r="L6532">
        <v>0.2</v>
      </c>
      <c r="M6532">
        <v>362.44</v>
      </c>
      <c r="N6532" t="s">
        <v>109</v>
      </c>
      <c r="O6532" t="s">
        <v>35</v>
      </c>
      <c r="P6532" t="s">
        <v>71</v>
      </c>
      <c r="Q6532">
        <f>Sales_Data[[#This Row],[Quantity]]*Sales_Data[[#This Row],[Unit_Price]]</f>
        <v>715.58</v>
      </c>
      <c r="R6532">
        <f>Sales_Data[[#This Row],[Gross_Sales]]*Sales_Data[[#This Row],[Discount]]</f>
        <v>143.11600000000001</v>
      </c>
      <c r="S6532">
        <f>Sales_Data[[#This Row],[Gross_Sales]]-Sales_Data[[#This Row],[Discount_Amount]]</f>
        <v>572.46400000000006</v>
      </c>
      <c r="T6532">
        <f>Sales_Data[[#This Row],[Net Sales]]-Sales_Data[[#This Row],[Cost]]</f>
        <v>210.02400000000006</v>
      </c>
      <c r="U6532" s="2">
        <f>Sales_Data[[#This Row],[Profit]]/Sales_Data[[#This Row],[Net Sales]]</f>
        <v>0.36687721848011412</v>
      </c>
      <c r="V6532">
        <f>YEAR(Sales_Data[[#This Row],[Order_Date]])</f>
        <v>2025</v>
      </c>
      <c r="W6532" t="str">
        <f>TEXT(Sales_Data[[#This Row],[Order_Date]],"mmm")</f>
        <v>Aug</v>
      </c>
      <c r="X6532">
        <f>MONTH(Sales_Data[[#This Row],[Order_Date]])</f>
        <v>8</v>
      </c>
      <c r="Y6532" t="str">
        <f>"Q"&amp;ROUNDUP(MONTH(Sales_Data[[#This Row],[Order_Date]])/3,0)</f>
        <v>Q3</v>
      </c>
    </row>
    <row r="6533" spans="1:25" x14ac:dyDescent="0.3">
      <c r="A6533" t="s">
        <v>8334</v>
      </c>
      <c r="B6533" s="1">
        <v>45972</v>
      </c>
      <c r="C6533" t="s">
        <v>4506</v>
      </c>
      <c r="D6533" t="s">
        <v>199</v>
      </c>
      <c r="E6533" t="s">
        <v>39</v>
      </c>
      <c r="F6533" t="s">
        <v>96</v>
      </c>
      <c r="G6533" t="s">
        <v>41</v>
      </c>
      <c r="H6533" t="s">
        <v>147</v>
      </c>
      <c r="I6533" t="s">
        <v>369</v>
      </c>
      <c r="J6533">
        <v>1</v>
      </c>
      <c r="K6533">
        <v>462.85</v>
      </c>
      <c r="L6533">
        <v>0.2</v>
      </c>
      <c r="M6533">
        <v>307.19</v>
      </c>
      <c r="N6533" t="s">
        <v>70</v>
      </c>
      <c r="O6533" t="s">
        <v>35</v>
      </c>
      <c r="P6533" t="s">
        <v>44</v>
      </c>
      <c r="Q6533">
        <f>Sales_Data[[#This Row],[Quantity]]*Sales_Data[[#This Row],[Unit_Price]]</f>
        <v>462.85</v>
      </c>
      <c r="R6533">
        <f>Sales_Data[[#This Row],[Gross_Sales]]*Sales_Data[[#This Row],[Discount]]</f>
        <v>92.570000000000007</v>
      </c>
      <c r="S6533">
        <f>Sales_Data[[#This Row],[Gross_Sales]]-Sales_Data[[#This Row],[Discount_Amount]]</f>
        <v>370.28000000000003</v>
      </c>
      <c r="T6533">
        <f>Sales_Data[[#This Row],[Net Sales]]-Sales_Data[[#This Row],[Cost]]</f>
        <v>63.090000000000032</v>
      </c>
      <c r="U6533" s="2">
        <f>Sales_Data[[#This Row],[Profit]]/Sales_Data[[#This Row],[Net Sales]]</f>
        <v>0.17038457383601607</v>
      </c>
      <c r="V6533">
        <f>YEAR(Sales_Data[[#This Row],[Order_Date]])</f>
        <v>2025</v>
      </c>
      <c r="W6533" t="str">
        <f>TEXT(Sales_Data[[#This Row],[Order_Date]],"mmm")</f>
        <v>Nov</v>
      </c>
      <c r="X6533">
        <f>MONTH(Sales_Data[[#This Row],[Order_Date]])</f>
        <v>11</v>
      </c>
      <c r="Y6533" t="str">
        <f>"Q"&amp;ROUNDUP(MONTH(Sales_Data[[#This Row],[Order_Date]])/3,0)</f>
        <v>Q4</v>
      </c>
    </row>
    <row r="6534" spans="1:25" x14ac:dyDescent="0.3">
      <c r="A6534" t="s">
        <v>8335</v>
      </c>
      <c r="B6534" s="1">
        <v>45985</v>
      </c>
      <c r="C6534" t="s">
        <v>99</v>
      </c>
      <c r="D6534" t="s">
        <v>155</v>
      </c>
      <c r="E6534" t="s">
        <v>30</v>
      </c>
      <c r="F6534" t="s">
        <v>210</v>
      </c>
      <c r="G6534" t="s">
        <v>67</v>
      </c>
      <c r="H6534" t="s">
        <v>133</v>
      </c>
      <c r="I6534" t="s">
        <v>134</v>
      </c>
      <c r="J6534">
        <v>1</v>
      </c>
      <c r="K6534">
        <v>1633.43</v>
      </c>
      <c r="L6534">
        <v>0.05</v>
      </c>
      <c r="M6534">
        <v>995.55</v>
      </c>
      <c r="N6534" t="s">
        <v>24</v>
      </c>
      <c r="O6534" t="s">
        <v>53</v>
      </c>
      <c r="P6534" t="s">
        <v>71</v>
      </c>
      <c r="Q6534">
        <f>Sales_Data[[#This Row],[Quantity]]*Sales_Data[[#This Row],[Unit_Price]]</f>
        <v>1633.43</v>
      </c>
      <c r="R6534">
        <f>Sales_Data[[#This Row],[Gross_Sales]]*Sales_Data[[#This Row],[Discount]]</f>
        <v>81.671500000000009</v>
      </c>
      <c r="S6534">
        <f>Sales_Data[[#This Row],[Gross_Sales]]-Sales_Data[[#This Row],[Discount_Amount]]</f>
        <v>1551.7585000000001</v>
      </c>
      <c r="T6534">
        <f>Sales_Data[[#This Row],[Net Sales]]-Sales_Data[[#This Row],[Cost]]</f>
        <v>556.20850000000019</v>
      </c>
      <c r="U6534" s="2">
        <f>Sales_Data[[#This Row],[Profit]]/Sales_Data[[#This Row],[Net Sales]]</f>
        <v>0.35843754037757819</v>
      </c>
      <c r="V6534">
        <f>YEAR(Sales_Data[[#This Row],[Order_Date]])</f>
        <v>2025</v>
      </c>
      <c r="W6534" t="str">
        <f>TEXT(Sales_Data[[#This Row],[Order_Date]],"mmm")</f>
        <v>Nov</v>
      </c>
      <c r="X6534">
        <f>MONTH(Sales_Data[[#This Row],[Order_Date]])</f>
        <v>11</v>
      </c>
      <c r="Y6534" t="str">
        <f>"Q"&amp;ROUNDUP(MONTH(Sales_Data[[#This Row],[Order_Date]])/3,0)</f>
        <v>Q4</v>
      </c>
    </row>
    <row r="6535" spans="1:25" x14ac:dyDescent="0.3">
      <c r="A6535" t="s">
        <v>8336</v>
      </c>
      <c r="B6535" s="1">
        <v>45836</v>
      </c>
      <c r="C6535" t="s">
        <v>4613</v>
      </c>
      <c r="D6535" t="s">
        <v>194</v>
      </c>
      <c r="E6535" t="s">
        <v>48</v>
      </c>
      <c r="F6535" t="s">
        <v>132</v>
      </c>
      <c r="G6535" t="s">
        <v>41</v>
      </c>
      <c r="H6535" t="s">
        <v>171</v>
      </c>
      <c r="I6535" t="s">
        <v>191</v>
      </c>
      <c r="J6535">
        <v>2</v>
      </c>
      <c r="K6535">
        <v>10598.48</v>
      </c>
      <c r="L6535">
        <v>0</v>
      </c>
      <c r="M6535">
        <v>18345.509999999998</v>
      </c>
      <c r="N6535" t="s">
        <v>109</v>
      </c>
      <c r="O6535" t="s">
        <v>53</v>
      </c>
      <c r="P6535" t="s">
        <v>44</v>
      </c>
      <c r="Q6535">
        <f>Sales_Data[[#This Row],[Quantity]]*Sales_Data[[#This Row],[Unit_Price]]</f>
        <v>21196.959999999999</v>
      </c>
      <c r="R6535">
        <f>Sales_Data[[#This Row],[Gross_Sales]]*Sales_Data[[#This Row],[Discount]]</f>
        <v>0</v>
      </c>
      <c r="S6535">
        <f>Sales_Data[[#This Row],[Gross_Sales]]-Sales_Data[[#This Row],[Discount_Amount]]</f>
        <v>21196.959999999999</v>
      </c>
      <c r="T6535">
        <f>Sales_Data[[#This Row],[Net Sales]]-Sales_Data[[#This Row],[Cost]]</f>
        <v>2851.4500000000007</v>
      </c>
      <c r="U6535" s="2">
        <f>Sales_Data[[#This Row],[Profit]]/Sales_Data[[#This Row],[Net Sales]]</f>
        <v>0.13452164838731595</v>
      </c>
      <c r="V6535">
        <f>YEAR(Sales_Data[[#This Row],[Order_Date]])</f>
        <v>2025</v>
      </c>
      <c r="W6535" t="str">
        <f>TEXT(Sales_Data[[#This Row],[Order_Date]],"mmm")</f>
        <v>Jun</v>
      </c>
      <c r="X6535">
        <f>MONTH(Sales_Data[[#This Row],[Order_Date]])</f>
        <v>6</v>
      </c>
      <c r="Y6535" t="str">
        <f>"Q"&amp;ROUNDUP(MONTH(Sales_Data[[#This Row],[Order_Date]])/3,0)</f>
        <v>Q2</v>
      </c>
    </row>
    <row r="6536" spans="1:25" x14ac:dyDescent="0.3">
      <c r="A6536" t="s">
        <v>8337</v>
      </c>
      <c r="B6536" s="1">
        <v>45933</v>
      </c>
      <c r="C6536" t="s">
        <v>3855</v>
      </c>
      <c r="D6536" t="s">
        <v>86</v>
      </c>
      <c r="E6536" t="s">
        <v>119</v>
      </c>
      <c r="F6536" t="s">
        <v>146</v>
      </c>
      <c r="G6536" t="s">
        <v>21</v>
      </c>
      <c r="H6536" t="s">
        <v>22</v>
      </c>
      <c r="I6536" t="s">
        <v>62</v>
      </c>
      <c r="J6536">
        <v>5</v>
      </c>
      <c r="K6536">
        <v>5857.59</v>
      </c>
      <c r="L6536">
        <v>0.1</v>
      </c>
      <c r="M6536">
        <v>20951.91</v>
      </c>
      <c r="N6536" t="s">
        <v>24</v>
      </c>
      <c r="O6536" t="s">
        <v>25</v>
      </c>
      <c r="P6536" t="s">
        <v>26</v>
      </c>
      <c r="Q6536">
        <f>Sales_Data[[#This Row],[Quantity]]*Sales_Data[[#This Row],[Unit_Price]]</f>
        <v>29287.95</v>
      </c>
      <c r="R6536">
        <f>Sales_Data[[#This Row],[Gross_Sales]]*Sales_Data[[#This Row],[Discount]]</f>
        <v>2928.7950000000001</v>
      </c>
      <c r="S6536">
        <f>Sales_Data[[#This Row],[Gross_Sales]]-Sales_Data[[#This Row],[Discount_Amount]]</f>
        <v>26359.154999999999</v>
      </c>
      <c r="T6536">
        <f>Sales_Data[[#This Row],[Net Sales]]-Sales_Data[[#This Row],[Cost]]</f>
        <v>5407.244999999999</v>
      </c>
      <c r="U6536" s="2">
        <f>Sales_Data[[#This Row],[Profit]]/Sales_Data[[#This Row],[Net Sales]]</f>
        <v>0.20513726635015422</v>
      </c>
      <c r="V6536">
        <f>YEAR(Sales_Data[[#This Row],[Order_Date]])</f>
        <v>2025</v>
      </c>
      <c r="W6536" t="str">
        <f>TEXT(Sales_Data[[#This Row],[Order_Date]],"mmm")</f>
        <v>Oct</v>
      </c>
      <c r="X6536">
        <f>MONTH(Sales_Data[[#This Row],[Order_Date]])</f>
        <v>10</v>
      </c>
      <c r="Y6536" t="str">
        <f>"Q"&amp;ROUNDUP(MONTH(Sales_Data[[#This Row],[Order_Date]])/3,0)</f>
        <v>Q4</v>
      </c>
    </row>
    <row r="6537" spans="1:25" x14ac:dyDescent="0.3">
      <c r="A6537" t="s">
        <v>8338</v>
      </c>
      <c r="B6537" s="1">
        <v>45769</v>
      </c>
      <c r="C6537" t="s">
        <v>1673</v>
      </c>
      <c r="D6537" t="s">
        <v>74</v>
      </c>
      <c r="E6537" t="s">
        <v>48</v>
      </c>
      <c r="F6537" t="s">
        <v>126</v>
      </c>
      <c r="G6537" t="s">
        <v>21</v>
      </c>
      <c r="H6537" t="s">
        <v>230</v>
      </c>
      <c r="I6537" t="s">
        <v>231</v>
      </c>
      <c r="J6537">
        <v>4</v>
      </c>
      <c r="K6537">
        <v>43651.11</v>
      </c>
      <c r="L6537">
        <v>0.15</v>
      </c>
      <c r="M6537">
        <v>130539.95</v>
      </c>
      <c r="N6537" t="s">
        <v>83</v>
      </c>
      <c r="O6537" t="s">
        <v>35</v>
      </c>
      <c r="P6537" t="s">
        <v>71</v>
      </c>
      <c r="Q6537">
        <f>Sales_Data[[#This Row],[Quantity]]*Sales_Data[[#This Row],[Unit_Price]]</f>
        <v>174604.44</v>
      </c>
      <c r="R6537">
        <f>Sales_Data[[#This Row],[Gross_Sales]]*Sales_Data[[#This Row],[Discount]]</f>
        <v>26190.666000000001</v>
      </c>
      <c r="S6537">
        <f>Sales_Data[[#This Row],[Gross_Sales]]-Sales_Data[[#This Row],[Discount_Amount]]</f>
        <v>148413.774</v>
      </c>
      <c r="T6537">
        <f>Sales_Data[[#This Row],[Net Sales]]-Sales_Data[[#This Row],[Cost]]</f>
        <v>17873.824000000008</v>
      </c>
      <c r="U6537" s="2">
        <f>Sales_Data[[#This Row],[Profit]]/Sales_Data[[#This Row],[Net Sales]]</f>
        <v>0.12043237981401919</v>
      </c>
      <c r="V6537">
        <f>YEAR(Sales_Data[[#This Row],[Order_Date]])</f>
        <v>2025</v>
      </c>
      <c r="W6537" t="str">
        <f>TEXT(Sales_Data[[#This Row],[Order_Date]],"mmm")</f>
        <v>Apr</v>
      </c>
      <c r="X6537">
        <f>MONTH(Sales_Data[[#This Row],[Order_Date]])</f>
        <v>4</v>
      </c>
      <c r="Y6537" t="str">
        <f>"Q"&amp;ROUNDUP(MONTH(Sales_Data[[#This Row],[Order_Date]])/3,0)</f>
        <v>Q2</v>
      </c>
    </row>
    <row r="6538" spans="1:25" x14ac:dyDescent="0.3">
      <c r="A6538" t="s">
        <v>8339</v>
      </c>
      <c r="B6538" s="1">
        <v>45881</v>
      </c>
      <c r="C6538" t="s">
        <v>1613</v>
      </c>
      <c r="D6538" t="s">
        <v>218</v>
      </c>
      <c r="E6538" t="s">
        <v>48</v>
      </c>
      <c r="F6538" t="s">
        <v>49</v>
      </c>
      <c r="G6538" t="s">
        <v>41</v>
      </c>
      <c r="H6538" t="s">
        <v>102</v>
      </c>
      <c r="I6538" t="s">
        <v>103</v>
      </c>
      <c r="J6538">
        <v>2</v>
      </c>
      <c r="K6538">
        <v>61313.88</v>
      </c>
      <c r="L6538">
        <v>0.05</v>
      </c>
      <c r="M6538">
        <v>84425.03</v>
      </c>
      <c r="N6538" t="s">
        <v>109</v>
      </c>
      <c r="O6538" t="s">
        <v>35</v>
      </c>
      <c r="P6538" t="s">
        <v>44</v>
      </c>
      <c r="Q6538">
        <f>Sales_Data[[#This Row],[Quantity]]*Sales_Data[[#This Row],[Unit_Price]]</f>
        <v>122627.76</v>
      </c>
      <c r="R6538">
        <f>Sales_Data[[#This Row],[Gross_Sales]]*Sales_Data[[#This Row],[Discount]]</f>
        <v>6131.3879999999999</v>
      </c>
      <c r="S6538">
        <f>Sales_Data[[#This Row],[Gross_Sales]]-Sales_Data[[#This Row],[Discount_Amount]]</f>
        <v>116496.37199999999</v>
      </c>
      <c r="T6538">
        <f>Sales_Data[[#This Row],[Net Sales]]-Sales_Data[[#This Row],[Cost]]</f>
        <v>32071.34199999999</v>
      </c>
      <c r="U6538" s="2">
        <f>Sales_Data[[#This Row],[Profit]]/Sales_Data[[#This Row],[Net Sales]]</f>
        <v>0.27529906253217906</v>
      </c>
      <c r="V6538">
        <f>YEAR(Sales_Data[[#This Row],[Order_Date]])</f>
        <v>2025</v>
      </c>
      <c r="W6538" t="str">
        <f>TEXT(Sales_Data[[#This Row],[Order_Date]],"mmm")</f>
        <v>Aug</v>
      </c>
      <c r="X6538">
        <f>MONTH(Sales_Data[[#This Row],[Order_Date]])</f>
        <v>8</v>
      </c>
      <c r="Y6538" t="str">
        <f>"Q"&amp;ROUNDUP(MONTH(Sales_Data[[#This Row],[Order_Date]])/3,0)</f>
        <v>Q3</v>
      </c>
    </row>
    <row r="6539" spans="1:25" x14ac:dyDescent="0.3">
      <c r="A6539" t="s">
        <v>8340</v>
      </c>
      <c r="B6539" s="1">
        <v>45871</v>
      </c>
      <c r="C6539" t="s">
        <v>5709</v>
      </c>
      <c r="D6539" t="s">
        <v>100</v>
      </c>
      <c r="E6539" t="s">
        <v>48</v>
      </c>
      <c r="F6539" t="s">
        <v>152</v>
      </c>
      <c r="G6539" t="s">
        <v>67</v>
      </c>
      <c r="H6539" t="s">
        <v>88</v>
      </c>
      <c r="I6539" t="s">
        <v>89</v>
      </c>
      <c r="J6539">
        <v>3</v>
      </c>
      <c r="K6539">
        <v>61954.54</v>
      </c>
      <c r="L6539">
        <v>0.15</v>
      </c>
      <c r="M6539">
        <v>133256.44</v>
      </c>
      <c r="N6539" t="s">
        <v>83</v>
      </c>
      <c r="O6539" t="s">
        <v>35</v>
      </c>
      <c r="P6539" t="s">
        <v>71</v>
      </c>
      <c r="Q6539">
        <f>Sales_Data[[#This Row],[Quantity]]*Sales_Data[[#This Row],[Unit_Price]]</f>
        <v>185863.62</v>
      </c>
      <c r="R6539">
        <f>Sales_Data[[#This Row],[Gross_Sales]]*Sales_Data[[#This Row],[Discount]]</f>
        <v>27879.542999999998</v>
      </c>
      <c r="S6539">
        <f>Sales_Data[[#This Row],[Gross_Sales]]-Sales_Data[[#This Row],[Discount_Amount]]</f>
        <v>157984.07699999999</v>
      </c>
      <c r="T6539">
        <f>Sales_Data[[#This Row],[Net Sales]]-Sales_Data[[#This Row],[Cost]]</f>
        <v>24727.636999999988</v>
      </c>
      <c r="U6539" s="2">
        <f>Sales_Data[[#This Row],[Profit]]/Sales_Data[[#This Row],[Net Sales]]</f>
        <v>0.15651980547381361</v>
      </c>
      <c r="V6539">
        <f>YEAR(Sales_Data[[#This Row],[Order_Date]])</f>
        <v>2025</v>
      </c>
      <c r="W6539" t="str">
        <f>TEXT(Sales_Data[[#This Row],[Order_Date]],"mmm")</f>
        <v>Aug</v>
      </c>
      <c r="X6539">
        <f>MONTH(Sales_Data[[#This Row],[Order_Date]])</f>
        <v>8</v>
      </c>
      <c r="Y6539" t="str">
        <f>"Q"&amp;ROUNDUP(MONTH(Sales_Data[[#This Row],[Order_Date]])/3,0)</f>
        <v>Q3</v>
      </c>
    </row>
    <row r="6540" spans="1:25" x14ac:dyDescent="0.3">
      <c r="A6540" t="s">
        <v>8341</v>
      </c>
      <c r="B6540" s="1">
        <v>45716</v>
      </c>
      <c r="C6540" t="s">
        <v>5513</v>
      </c>
      <c r="D6540" t="s">
        <v>436</v>
      </c>
      <c r="E6540" t="s">
        <v>119</v>
      </c>
      <c r="F6540" t="s">
        <v>146</v>
      </c>
      <c r="G6540" t="s">
        <v>21</v>
      </c>
      <c r="H6540" t="s">
        <v>297</v>
      </c>
      <c r="I6540" t="s">
        <v>297</v>
      </c>
      <c r="J6540">
        <v>1</v>
      </c>
      <c r="K6540">
        <v>6100.62</v>
      </c>
      <c r="L6540">
        <v>0.05</v>
      </c>
      <c r="M6540">
        <v>5034.22</v>
      </c>
      <c r="N6540" t="s">
        <v>70</v>
      </c>
      <c r="O6540" t="s">
        <v>35</v>
      </c>
      <c r="P6540" t="s">
        <v>44</v>
      </c>
      <c r="Q6540">
        <f>Sales_Data[[#This Row],[Quantity]]*Sales_Data[[#This Row],[Unit_Price]]</f>
        <v>6100.62</v>
      </c>
      <c r="R6540">
        <f>Sales_Data[[#This Row],[Gross_Sales]]*Sales_Data[[#This Row],[Discount]]</f>
        <v>305.03100000000001</v>
      </c>
      <c r="S6540">
        <f>Sales_Data[[#This Row],[Gross_Sales]]-Sales_Data[[#This Row],[Discount_Amount]]</f>
        <v>5795.5889999999999</v>
      </c>
      <c r="T6540">
        <f>Sales_Data[[#This Row],[Net Sales]]-Sales_Data[[#This Row],[Cost]]</f>
        <v>761.36899999999969</v>
      </c>
      <c r="U6540" s="2">
        <f>Sales_Data[[#This Row],[Profit]]/Sales_Data[[#This Row],[Net Sales]]</f>
        <v>0.13137042671590407</v>
      </c>
      <c r="V6540">
        <f>YEAR(Sales_Data[[#This Row],[Order_Date]])</f>
        <v>2025</v>
      </c>
      <c r="W6540" t="str">
        <f>TEXT(Sales_Data[[#This Row],[Order_Date]],"mmm")</f>
        <v>Feb</v>
      </c>
      <c r="X6540">
        <f>MONTH(Sales_Data[[#This Row],[Order_Date]])</f>
        <v>2</v>
      </c>
      <c r="Y6540" t="str">
        <f>"Q"&amp;ROUNDUP(MONTH(Sales_Data[[#This Row],[Order_Date]])/3,0)</f>
        <v>Q1</v>
      </c>
    </row>
    <row r="6541" spans="1:25" x14ac:dyDescent="0.3">
      <c r="A6541" t="s">
        <v>8342</v>
      </c>
      <c r="B6541" s="1">
        <v>45984</v>
      </c>
      <c r="C6541" t="s">
        <v>3760</v>
      </c>
      <c r="D6541" t="s">
        <v>160</v>
      </c>
      <c r="E6541" t="s">
        <v>119</v>
      </c>
      <c r="F6541" t="s">
        <v>538</v>
      </c>
      <c r="G6541" t="s">
        <v>41</v>
      </c>
      <c r="H6541" t="s">
        <v>102</v>
      </c>
      <c r="I6541" t="s">
        <v>388</v>
      </c>
      <c r="J6541">
        <v>2</v>
      </c>
      <c r="K6541">
        <v>548.24</v>
      </c>
      <c r="L6541">
        <v>0.1</v>
      </c>
      <c r="M6541">
        <v>687.26</v>
      </c>
      <c r="N6541" t="s">
        <v>70</v>
      </c>
      <c r="O6541" t="s">
        <v>35</v>
      </c>
      <c r="P6541" t="s">
        <v>71</v>
      </c>
      <c r="Q6541">
        <f>Sales_Data[[#This Row],[Quantity]]*Sales_Data[[#This Row],[Unit_Price]]</f>
        <v>1096.48</v>
      </c>
      <c r="R6541">
        <f>Sales_Data[[#This Row],[Gross_Sales]]*Sales_Data[[#This Row],[Discount]]</f>
        <v>109.64800000000001</v>
      </c>
      <c r="S6541">
        <f>Sales_Data[[#This Row],[Gross_Sales]]-Sales_Data[[#This Row],[Discount_Amount]]</f>
        <v>986.83199999999999</v>
      </c>
      <c r="T6541">
        <f>Sales_Data[[#This Row],[Net Sales]]-Sales_Data[[#This Row],[Cost]]</f>
        <v>299.572</v>
      </c>
      <c r="U6541" s="2">
        <f>Sales_Data[[#This Row],[Profit]]/Sales_Data[[#This Row],[Net Sales]]</f>
        <v>0.30356940188400861</v>
      </c>
      <c r="V6541">
        <f>YEAR(Sales_Data[[#This Row],[Order_Date]])</f>
        <v>2025</v>
      </c>
      <c r="W6541" t="str">
        <f>TEXT(Sales_Data[[#This Row],[Order_Date]],"mmm")</f>
        <v>Nov</v>
      </c>
      <c r="X6541">
        <f>MONTH(Sales_Data[[#This Row],[Order_Date]])</f>
        <v>11</v>
      </c>
      <c r="Y6541" t="str">
        <f>"Q"&amp;ROUNDUP(MONTH(Sales_Data[[#This Row],[Order_Date]])/3,0)</f>
        <v>Q4</v>
      </c>
    </row>
    <row r="6542" spans="1:25" x14ac:dyDescent="0.3">
      <c r="A6542" t="s">
        <v>8343</v>
      </c>
      <c r="B6542" s="1">
        <v>45766</v>
      </c>
      <c r="C6542" t="s">
        <v>361</v>
      </c>
      <c r="D6542" t="s">
        <v>160</v>
      </c>
      <c r="E6542" t="s">
        <v>119</v>
      </c>
      <c r="F6542" t="s">
        <v>120</v>
      </c>
      <c r="G6542" t="s">
        <v>32</v>
      </c>
      <c r="H6542" t="s">
        <v>50</v>
      </c>
      <c r="I6542" t="s">
        <v>58</v>
      </c>
      <c r="J6542">
        <v>1</v>
      </c>
      <c r="K6542">
        <v>3551.48</v>
      </c>
      <c r="L6542">
        <v>0.1</v>
      </c>
      <c r="M6542">
        <v>2697.34</v>
      </c>
      <c r="N6542" t="s">
        <v>24</v>
      </c>
      <c r="O6542" t="s">
        <v>25</v>
      </c>
      <c r="P6542" t="s">
        <v>71</v>
      </c>
      <c r="Q6542">
        <f>Sales_Data[[#This Row],[Quantity]]*Sales_Data[[#This Row],[Unit_Price]]</f>
        <v>3551.48</v>
      </c>
      <c r="R6542">
        <f>Sales_Data[[#This Row],[Gross_Sales]]*Sales_Data[[#This Row],[Discount]]</f>
        <v>355.14800000000002</v>
      </c>
      <c r="S6542">
        <f>Sales_Data[[#This Row],[Gross_Sales]]-Sales_Data[[#This Row],[Discount_Amount]]</f>
        <v>3196.3319999999999</v>
      </c>
      <c r="T6542">
        <f>Sales_Data[[#This Row],[Net Sales]]-Sales_Data[[#This Row],[Cost]]</f>
        <v>498.99199999999973</v>
      </c>
      <c r="U6542" s="2">
        <f>Sales_Data[[#This Row],[Profit]]/Sales_Data[[#This Row],[Net Sales]]</f>
        <v>0.15611394561015557</v>
      </c>
      <c r="V6542">
        <f>YEAR(Sales_Data[[#This Row],[Order_Date]])</f>
        <v>2025</v>
      </c>
      <c r="W6542" t="str">
        <f>TEXT(Sales_Data[[#This Row],[Order_Date]],"mmm")</f>
        <v>Apr</v>
      </c>
      <c r="X6542">
        <f>MONTH(Sales_Data[[#This Row],[Order_Date]])</f>
        <v>4</v>
      </c>
      <c r="Y6542" t="str">
        <f>"Q"&amp;ROUNDUP(MONTH(Sales_Data[[#This Row],[Order_Date]])/3,0)</f>
        <v>Q2</v>
      </c>
    </row>
    <row r="6543" spans="1:25" x14ac:dyDescent="0.3">
      <c r="A6543" t="s">
        <v>8344</v>
      </c>
      <c r="B6543" s="1">
        <v>45814</v>
      </c>
      <c r="C6543" t="s">
        <v>2240</v>
      </c>
      <c r="D6543" t="s">
        <v>331</v>
      </c>
      <c r="E6543" t="s">
        <v>30</v>
      </c>
      <c r="F6543" t="s">
        <v>210</v>
      </c>
      <c r="G6543" t="s">
        <v>75</v>
      </c>
      <c r="H6543" t="s">
        <v>185</v>
      </c>
      <c r="I6543" t="s">
        <v>186</v>
      </c>
      <c r="J6543">
        <v>2</v>
      </c>
      <c r="K6543">
        <v>2687.42</v>
      </c>
      <c r="L6543">
        <v>0.05</v>
      </c>
      <c r="M6543">
        <v>3662.45</v>
      </c>
      <c r="N6543" t="s">
        <v>70</v>
      </c>
      <c r="O6543" t="s">
        <v>35</v>
      </c>
      <c r="P6543" t="s">
        <v>44</v>
      </c>
      <c r="Q6543">
        <f>Sales_Data[[#This Row],[Quantity]]*Sales_Data[[#This Row],[Unit_Price]]</f>
        <v>5374.84</v>
      </c>
      <c r="R6543">
        <f>Sales_Data[[#This Row],[Gross_Sales]]*Sales_Data[[#This Row],[Discount]]</f>
        <v>268.74200000000002</v>
      </c>
      <c r="S6543">
        <f>Sales_Data[[#This Row],[Gross_Sales]]-Sales_Data[[#This Row],[Discount_Amount]]</f>
        <v>5106.098</v>
      </c>
      <c r="T6543">
        <f>Sales_Data[[#This Row],[Net Sales]]-Sales_Data[[#This Row],[Cost]]</f>
        <v>1443.6480000000001</v>
      </c>
      <c r="U6543" s="2">
        <f>Sales_Data[[#This Row],[Profit]]/Sales_Data[[#This Row],[Net Sales]]</f>
        <v>0.28273017870005629</v>
      </c>
      <c r="V6543">
        <f>YEAR(Sales_Data[[#This Row],[Order_Date]])</f>
        <v>2025</v>
      </c>
      <c r="W6543" t="str">
        <f>TEXT(Sales_Data[[#This Row],[Order_Date]],"mmm")</f>
        <v>Jun</v>
      </c>
      <c r="X6543">
        <f>MONTH(Sales_Data[[#This Row],[Order_Date]])</f>
        <v>6</v>
      </c>
      <c r="Y6543" t="str">
        <f>"Q"&amp;ROUNDUP(MONTH(Sales_Data[[#This Row],[Order_Date]])/3,0)</f>
        <v>Q2</v>
      </c>
    </row>
    <row r="6544" spans="1:25" x14ac:dyDescent="0.3">
      <c r="A6544" t="s">
        <v>8345</v>
      </c>
      <c r="B6544" s="1">
        <v>45848</v>
      </c>
      <c r="C6544" t="s">
        <v>5395</v>
      </c>
      <c r="D6544" t="s">
        <v>404</v>
      </c>
      <c r="E6544" t="s">
        <v>19</v>
      </c>
      <c r="F6544" t="s">
        <v>113</v>
      </c>
      <c r="G6544" t="s">
        <v>67</v>
      </c>
      <c r="H6544" t="s">
        <v>133</v>
      </c>
      <c r="I6544" t="s">
        <v>138</v>
      </c>
      <c r="J6544">
        <v>4</v>
      </c>
      <c r="K6544">
        <v>9335.81</v>
      </c>
      <c r="L6544">
        <v>0.05</v>
      </c>
      <c r="M6544">
        <v>25853.77</v>
      </c>
      <c r="N6544" t="s">
        <v>52</v>
      </c>
      <c r="O6544" t="s">
        <v>35</v>
      </c>
      <c r="P6544" t="s">
        <v>71</v>
      </c>
      <c r="Q6544">
        <f>Sales_Data[[#This Row],[Quantity]]*Sales_Data[[#This Row],[Unit_Price]]</f>
        <v>37343.24</v>
      </c>
      <c r="R6544">
        <f>Sales_Data[[#This Row],[Gross_Sales]]*Sales_Data[[#This Row],[Discount]]</f>
        <v>1867.162</v>
      </c>
      <c r="S6544">
        <f>Sales_Data[[#This Row],[Gross_Sales]]-Sales_Data[[#This Row],[Discount_Amount]]</f>
        <v>35476.078000000001</v>
      </c>
      <c r="T6544">
        <f>Sales_Data[[#This Row],[Net Sales]]-Sales_Data[[#This Row],[Cost]]</f>
        <v>9622.3080000000009</v>
      </c>
      <c r="U6544" s="2">
        <f>Sales_Data[[#This Row],[Profit]]/Sales_Data[[#This Row],[Net Sales]]</f>
        <v>0.27123370289128357</v>
      </c>
      <c r="V6544">
        <f>YEAR(Sales_Data[[#This Row],[Order_Date]])</f>
        <v>2025</v>
      </c>
      <c r="W6544" t="str">
        <f>TEXT(Sales_Data[[#This Row],[Order_Date]],"mmm")</f>
        <v>Jul</v>
      </c>
      <c r="X6544">
        <f>MONTH(Sales_Data[[#This Row],[Order_Date]])</f>
        <v>7</v>
      </c>
      <c r="Y6544" t="str">
        <f>"Q"&amp;ROUNDUP(MONTH(Sales_Data[[#This Row],[Order_Date]])/3,0)</f>
        <v>Q3</v>
      </c>
    </row>
    <row r="6545" spans="1:25" x14ac:dyDescent="0.3">
      <c r="A6545" t="s">
        <v>8346</v>
      </c>
      <c r="B6545" s="1">
        <v>45857</v>
      </c>
      <c r="C6545" t="s">
        <v>3855</v>
      </c>
      <c r="D6545" t="s">
        <v>1452</v>
      </c>
      <c r="E6545" t="s">
        <v>119</v>
      </c>
      <c r="F6545" t="s">
        <v>146</v>
      </c>
      <c r="G6545" t="s">
        <v>67</v>
      </c>
      <c r="H6545" t="s">
        <v>68</v>
      </c>
      <c r="I6545" t="s">
        <v>97</v>
      </c>
      <c r="J6545">
        <v>3</v>
      </c>
      <c r="K6545">
        <v>5628.4</v>
      </c>
      <c r="L6545">
        <v>0.05</v>
      </c>
      <c r="M6545">
        <v>13579.44</v>
      </c>
      <c r="N6545" t="s">
        <v>24</v>
      </c>
      <c r="O6545" t="s">
        <v>35</v>
      </c>
      <c r="P6545" t="s">
        <v>26</v>
      </c>
      <c r="Q6545">
        <f>Sales_Data[[#This Row],[Quantity]]*Sales_Data[[#This Row],[Unit_Price]]</f>
        <v>16885.199999999997</v>
      </c>
      <c r="R6545">
        <f>Sales_Data[[#This Row],[Gross_Sales]]*Sales_Data[[#This Row],[Discount]]</f>
        <v>844.25999999999988</v>
      </c>
      <c r="S6545">
        <f>Sales_Data[[#This Row],[Gross_Sales]]-Sales_Data[[#This Row],[Discount_Amount]]</f>
        <v>16040.939999999997</v>
      </c>
      <c r="T6545">
        <f>Sales_Data[[#This Row],[Net Sales]]-Sales_Data[[#This Row],[Cost]]</f>
        <v>2461.4999999999964</v>
      </c>
      <c r="U6545" s="2">
        <f>Sales_Data[[#This Row],[Profit]]/Sales_Data[[#This Row],[Net Sales]]</f>
        <v>0.15345110698001468</v>
      </c>
      <c r="V6545">
        <f>YEAR(Sales_Data[[#This Row],[Order_Date]])</f>
        <v>2025</v>
      </c>
      <c r="W6545" t="str">
        <f>TEXT(Sales_Data[[#This Row],[Order_Date]],"mmm")</f>
        <v>Jul</v>
      </c>
      <c r="X6545">
        <f>MONTH(Sales_Data[[#This Row],[Order_Date]])</f>
        <v>7</v>
      </c>
      <c r="Y6545" t="str">
        <f>"Q"&amp;ROUNDUP(MONTH(Sales_Data[[#This Row],[Order_Date]])/3,0)</f>
        <v>Q3</v>
      </c>
    </row>
    <row r="6546" spans="1:25" x14ac:dyDescent="0.3">
      <c r="A6546" t="s">
        <v>8347</v>
      </c>
      <c r="B6546" s="1">
        <v>45969</v>
      </c>
      <c r="C6546" t="s">
        <v>2607</v>
      </c>
      <c r="D6546" t="s">
        <v>209</v>
      </c>
      <c r="E6546" t="s">
        <v>119</v>
      </c>
      <c r="F6546" t="s">
        <v>184</v>
      </c>
      <c r="G6546" t="s">
        <v>75</v>
      </c>
      <c r="H6546" t="s">
        <v>256</v>
      </c>
      <c r="I6546" t="s">
        <v>334</v>
      </c>
      <c r="J6546">
        <v>2</v>
      </c>
      <c r="K6546">
        <v>8664.69</v>
      </c>
      <c r="L6546">
        <v>0.15</v>
      </c>
      <c r="M6546">
        <v>11198.21</v>
      </c>
      <c r="N6546" t="s">
        <v>52</v>
      </c>
      <c r="O6546" t="s">
        <v>25</v>
      </c>
      <c r="P6546" t="s">
        <v>71</v>
      </c>
      <c r="Q6546">
        <f>Sales_Data[[#This Row],[Quantity]]*Sales_Data[[#This Row],[Unit_Price]]</f>
        <v>17329.38</v>
      </c>
      <c r="R6546">
        <f>Sales_Data[[#This Row],[Gross_Sales]]*Sales_Data[[#This Row],[Discount]]</f>
        <v>2599.4070000000002</v>
      </c>
      <c r="S6546">
        <f>Sales_Data[[#This Row],[Gross_Sales]]-Sales_Data[[#This Row],[Discount_Amount]]</f>
        <v>14729.973000000002</v>
      </c>
      <c r="T6546">
        <f>Sales_Data[[#This Row],[Net Sales]]-Sales_Data[[#This Row],[Cost]]</f>
        <v>3531.7630000000026</v>
      </c>
      <c r="U6546" s="2">
        <f>Sales_Data[[#This Row],[Profit]]/Sales_Data[[#This Row],[Net Sales]]</f>
        <v>0.23976710615830743</v>
      </c>
      <c r="V6546">
        <f>YEAR(Sales_Data[[#This Row],[Order_Date]])</f>
        <v>2025</v>
      </c>
      <c r="W6546" t="str">
        <f>TEXT(Sales_Data[[#This Row],[Order_Date]],"mmm")</f>
        <v>Nov</v>
      </c>
      <c r="X6546">
        <f>MONTH(Sales_Data[[#This Row],[Order_Date]])</f>
        <v>11</v>
      </c>
      <c r="Y6546" t="str">
        <f>"Q"&amp;ROUNDUP(MONTH(Sales_Data[[#This Row],[Order_Date]])/3,0)</f>
        <v>Q4</v>
      </c>
    </row>
    <row r="6547" spans="1:25" x14ac:dyDescent="0.3">
      <c r="A6547" t="s">
        <v>8348</v>
      </c>
      <c r="B6547" s="1">
        <v>45853</v>
      </c>
      <c r="C6547" t="s">
        <v>4079</v>
      </c>
      <c r="D6547" t="s">
        <v>224</v>
      </c>
      <c r="E6547" t="s">
        <v>19</v>
      </c>
      <c r="F6547" t="s">
        <v>20</v>
      </c>
      <c r="G6547" t="s">
        <v>41</v>
      </c>
      <c r="H6547" t="s">
        <v>171</v>
      </c>
      <c r="I6547" t="s">
        <v>172</v>
      </c>
      <c r="J6547">
        <v>3</v>
      </c>
      <c r="K6547">
        <v>16013.83</v>
      </c>
      <c r="L6547">
        <v>0</v>
      </c>
      <c r="M6547">
        <v>34839.980000000003</v>
      </c>
      <c r="N6547" t="s">
        <v>70</v>
      </c>
      <c r="O6547" t="s">
        <v>35</v>
      </c>
      <c r="P6547" t="s">
        <v>26</v>
      </c>
      <c r="Q6547">
        <f>Sales_Data[[#This Row],[Quantity]]*Sales_Data[[#This Row],[Unit_Price]]</f>
        <v>48041.49</v>
      </c>
      <c r="R6547">
        <f>Sales_Data[[#This Row],[Gross_Sales]]*Sales_Data[[#This Row],[Discount]]</f>
        <v>0</v>
      </c>
      <c r="S6547">
        <f>Sales_Data[[#This Row],[Gross_Sales]]-Sales_Data[[#This Row],[Discount_Amount]]</f>
        <v>48041.49</v>
      </c>
      <c r="T6547">
        <f>Sales_Data[[#This Row],[Net Sales]]-Sales_Data[[#This Row],[Cost]]</f>
        <v>13201.509999999995</v>
      </c>
      <c r="U6547" s="2">
        <f>Sales_Data[[#This Row],[Profit]]/Sales_Data[[#This Row],[Net Sales]]</f>
        <v>0.27479393332721352</v>
      </c>
      <c r="V6547">
        <f>YEAR(Sales_Data[[#This Row],[Order_Date]])</f>
        <v>2025</v>
      </c>
      <c r="W6547" t="str">
        <f>TEXT(Sales_Data[[#This Row],[Order_Date]],"mmm")</f>
        <v>Jul</v>
      </c>
      <c r="X6547">
        <f>MONTH(Sales_Data[[#This Row],[Order_Date]])</f>
        <v>7</v>
      </c>
      <c r="Y6547" t="str">
        <f>"Q"&amp;ROUNDUP(MONTH(Sales_Data[[#This Row],[Order_Date]])/3,0)</f>
        <v>Q3</v>
      </c>
    </row>
    <row r="6548" spans="1:25" x14ac:dyDescent="0.3">
      <c r="A6548" t="s">
        <v>8349</v>
      </c>
      <c r="B6548" s="1">
        <v>45692</v>
      </c>
      <c r="C6548" t="s">
        <v>3828</v>
      </c>
      <c r="D6548" t="s">
        <v>430</v>
      </c>
      <c r="E6548" t="s">
        <v>48</v>
      </c>
      <c r="F6548" t="s">
        <v>152</v>
      </c>
      <c r="G6548" t="s">
        <v>32</v>
      </c>
      <c r="H6548" t="s">
        <v>50</v>
      </c>
      <c r="I6548" t="s">
        <v>51</v>
      </c>
      <c r="J6548">
        <v>4</v>
      </c>
      <c r="K6548">
        <v>8415.66</v>
      </c>
      <c r="L6548">
        <v>0.1</v>
      </c>
      <c r="M6548">
        <v>19980.13</v>
      </c>
      <c r="N6548" t="s">
        <v>109</v>
      </c>
      <c r="O6548" t="s">
        <v>35</v>
      </c>
      <c r="P6548" t="s">
        <v>26</v>
      </c>
      <c r="Q6548">
        <f>Sales_Data[[#This Row],[Quantity]]*Sales_Data[[#This Row],[Unit_Price]]</f>
        <v>33662.639999999999</v>
      </c>
      <c r="R6548">
        <f>Sales_Data[[#This Row],[Gross_Sales]]*Sales_Data[[#This Row],[Discount]]</f>
        <v>3366.2640000000001</v>
      </c>
      <c r="S6548">
        <f>Sales_Data[[#This Row],[Gross_Sales]]-Sales_Data[[#This Row],[Discount_Amount]]</f>
        <v>30296.376</v>
      </c>
      <c r="T6548">
        <f>Sales_Data[[#This Row],[Net Sales]]-Sales_Data[[#This Row],[Cost]]</f>
        <v>10316.245999999999</v>
      </c>
      <c r="U6548" s="2">
        <f>Sales_Data[[#This Row],[Profit]]/Sales_Data[[#This Row],[Net Sales]]</f>
        <v>0.34051089146767916</v>
      </c>
      <c r="V6548">
        <f>YEAR(Sales_Data[[#This Row],[Order_Date]])</f>
        <v>2025</v>
      </c>
      <c r="W6548" t="str">
        <f>TEXT(Sales_Data[[#This Row],[Order_Date]],"mmm")</f>
        <v>Feb</v>
      </c>
      <c r="X6548">
        <f>MONTH(Sales_Data[[#This Row],[Order_Date]])</f>
        <v>2</v>
      </c>
      <c r="Y6548" t="str">
        <f>"Q"&amp;ROUNDUP(MONTH(Sales_Data[[#This Row],[Order_Date]])/3,0)</f>
        <v>Q1</v>
      </c>
    </row>
    <row r="6549" spans="1:25" x14ac:dyDescent="0.3">
      <c r="A6549" t="s">
        <v>8350</v>
      </c>
      <c r="B6549" s="1">
        <v>45903</v>
      </c>
      <c r="C6549" t="s">
        <v>2527</v>
      </c>
      <c r="D6549" t="s">
        <v>47</v>
      </c>
      <c r="E6549" t="s">
        <v>39</v>
      </c>
      <c r="F6549" t="s">
        <v>96</v>
      </c>
      <c r="G6549" t="s">
        <v>32</v>
      </c>
      <c r="H6549" t="s">
        <v>33</v>
      </c>
      <c r="I6549" t="s">
        <v>161</v>
      </c>
      <c r="J6549">
        <v>1</v>
      </c>
      <c r="K6549">
        <v>2155.4699999999998</v>
      </c>
      <c r="L6549">
        <v>0.1</v>
      </c>
      <c r="M6549">
        <v>1423.24</v>
      </c>
      <c r="N6549" t="s">
        <v>52</v>
      </c>
      <c r="O6549" t="s">
        <v>25</v>
      </c>
      <c r="P6549" t="s">
        <v>71</v>
      </c>
      <c r="Q6549">
        <f>Sales_Data[[#This Row],[Quantity]]*Sales_Data[[#This Row],[Unit_Price]]</f>
        <v>2155.4699999999998</v>
      </c>
      <c r="R6549">
        <f>Sales_Data[[#This Row],[Gross_Sales]]*Sales_Data[[#This Row],[Discount]]</f>
        <v>215.547</v>
      </c>
      <c r="S6549">
        <f>Sales_Data[[#This Row],[Gross_Sales]]-Sales_Data[[#This Row],[Discount_Amount]]</f>
        <v>1939.9229999999998</v>
      </c>
      <c r="T6549">
        <f>Sales_Data[[#This Row],[Net Sales]]-Sales_Data[[#This Row],[Cost]]</f>
        <v>516.68299999999977</v>
      </c>
      <c r="U6549" s="2">
        <f>Sales_Data[[#This Row],[Profit]]/Sales_Data[[#This Row],[Net Sales]]</f>
        <v>0.26634201460573426</v>
      </c>
      <c r="V6549">
        <f>YEAR(Sales_Data[[#This Row],[Order_Date]])</f>
        <v>2025</v>
      </c>
      <c r="W6549" t="str">
        <f>TEXT(Sales_Data[[#This Row],[Order_Date]],"mmm")</f>
        <v>Sep</v>
      </c>
      <c r="X6549">
        <f>MONTH(Sales_Data[[#This Row],[Order_Date]])</f>
        <v>9</v>
      </c>
      <c r="Y6549" t="str">
        <f>"Q"&amp;ROUNDUP(MONTH(Sales_Data[[#This Row],[Order_Date]])/3,0)</f>
        <v>Q3</v>
      </c>
    </row>
    <row r="6550" spans="1:25" x14ac:dyDescent="0.3">
      <c r="A6550" t="s">
        <v>8351</v>
      </c>
      <c r="B6550" s="1">
        <v>45894</v>
      </c>
      <c r="C6550" t="s">
        <v>2055</v>
      </c>
      <c r="D6550" t="s">
        <v>397</v>
      </c>
      <c r="E6550" t="s">
        <v>119</v>
      </c>
      <c r="F6550" t="s">
        <v>184</v>
      </c>
      <c r="G6550" t="s">
        <v>41</v>
      </c>
      <c r="H6550" t="s">
        <v>147</v>
      </c>
      <c r="I6550" t="s">
        <v>148</v>
      </c>
      <c r="J6550">
        <v>3</v>
      </c>
      <c r="K6550">
        <v>7581.43</v>
      </c>
      <c r="L6550">
        <v>0.1</v>
      </c>
      <c r="M6550">
        <v>16578.36</v>
      </c>
      <c r="N6550" t="s">
        <v>52</v>
      </c>
      <c r="O6550" t="s">
        <v>35</v>
      </c>
      <c r="P6550" t="s">
        <v>71</v>
      </c>
      <c r="Q6550">
        <f>Sales_Data[[#This Row],[Quantity]]*Sales_Data[[#This Row],[Unit_Price]]</f>
        <v>22744.29</v>
      </c>
      <c r="R6550">
        <f>Sales_Data[[#This Row],[Gross_Sales]]*Sales_Data[[#This Row],[Discount]]</f>
        <v>2274.4290000000001</v>
      </c>
      <c r="S6550">
        <f>Sales_Data[[#This Row],[Gross_Sales]]-Sales_Data[[#This Row],[Discount_Amount]]</f>
        <v>20469.861000000001</v>
      </c>
      <c r="T6550">
        <f>Sales_Data[[#This Row],[Net Sales]]-Sales_Data[[#This Row],[Cost]]</f>
        <v>3891.5010000000002</v>
      </c>
      <c r="U6550" s="2">
        <f>Sales_Data[[#This Row],[Profit]]/Sales_Data[[#This Row],[Net Sales]]</f>
        <v>0.19010881412433628</v>
      </c>
      <c r="V6550">
        <f>YEAR(Sales_Data[[#This Row],[Order_Date]])</f>
        <v>2025</v>
      </c>
      <c r="W6550" t="str">
        <f>TEXT(Sales_Data[[#This Row],[Order_Date]],"mmm")</f>
        <v>Aug</v>
      </c>
      <c r="X6550">
        <f>MONTH(Sales_Data[[#This Row],[Order_Date]])</f>
        <v>8</v>
      </c>
      <c r="Y6550" t="str">
        <f>"Q"&amp;ROUNDUP(MONTH(Sales_Data[[#This Row],[Order_Date]])/3,0)</f>
        <v>Q3</v>
      </c>
    </row>
    <row r="6551" spans="1:25" x14ac:dyDescent="0.3">
      <c r="A6551" t="s">
        <v>8352</v>
      </c>
      <c r="B6551" s="1">
        <v>45761</v>
      </c>
      <c r="C6551" t="s">
        <v>5035</v>
      </c>
      <c r="D6551" t="s">
        <v>857</v>
      </c>
      <c r="E6551" t="s">
        <v>119</v>
      </c>
      <c r="F6551" t="s">
        <v>184</v>
      </c>
      <c r="G6551" t="s">
        <v>75</v>
      </c>
      <c r="H6551" t="s">
        <v>185</v>
      </c>
      <c r="I6551" t="s">
        <v>186</v>
      </c>
      <c r="J6551">
        <v>1</v>
      </c>
      <c r="K6551">
        <v>7506.61</v>
      </c>
      <c r="L6551">
        <v>0.15</v>
      </c>
      <c r="M6551">
        <v>5100.38</v>
      </c>
      <c r="N6551" t="s">
        <v>24</v>
      </c>
      <c r="O6551" t="s">
        <v>35</v>
      </c>
      <c r="P6551" t="s">
        <v>71</v>
      </c>
      <c r="Q6551">
        <f>Sales_Data[[#This Row],[Quantity]]*Sales_Data[[#This Row],[Unit_Price]]</f>
        <v>7506.61</v>
      </c>
      <c r="R6551">
        <f>Sales_Data[[#This Row],[Gross_Sales]]*Sales_Data[[#This Row],[Discount]]</f>
        <v>1125.9914999999999</v>
      </c>
      <c r="S6551">
        <f>Sales_Data[[#This Row],[Gross_Sales]]-Sales_Data[[#This Row],[Discount_Amount]]</f>
        <v>6380.6184999999996</v>
      </c>
      <c r="T6551">
        <f>Sales_Data[[#This Row],[Net Sales]]-Sales_Data[[#This Row],[Cost]]</f>
        <v>1280.2384999999995</v>
      </c>
      <c r="U6551" s="2">
        <f>Sales_Data[[#This Row],[Profit]]/Sales_Data[[#This Row],[Net Sales]]</f>
        <v>0.20064489046007053</v>
      </c>
      <c r="V6551">
        <f>YEAR(Sales_Data[[#This Row],[Order_Date]])</f>
        <v>2025</v>
      </c>
      <c r="W6551" t="str">
        <f>TEXT(Sales_Data[[#This Row],[Order_Date]],"mmm")</f>
        <v>Apr</v>
      </c>
      <c r="X6551">
        <f>MONTH(Sales_Data[[#This Row],[Order_Date]])</f>
        <v>4</v>
      </c>
      <c r="Y6551" t="str">
        <f>"Q"&amp;ROUNDUP(MONTH(Sales_Data[[#This Row],[Order_Date]])/3,0)</f>
        <v>Q2</v>
      </c>
    </row>
    <row r="6552" spans="1:25" x14ac:dyDescent="0.3">
      <c r="A6552" t="s">
        <v>8353</v>
      </c>
      <c r="B6552" s="1">
        <v>45664</v>
      </c>
      <c r="C6552" t="s">
        <v>1639</v>
      </c>
      <c r="D6552" t="s">
        <v>857</v>
      </c>
      <c r="E6552" t="s">
        <v>119</v>
      </c>
      <c r="F6552" t="s">
        <v>120</v>
      </c>
      <c r="G6552" t="s">
        <v>67</v>
      </c>
      <c r="H6552" t="s">
        <v>88</v>
      </c>
      <c r="I6552" t="s">
        <v>89</v>
      </c>
      <c r="J6552">
        <v>3</v>
      </c>
      <c r="K6552">
        <v>2840.65</v>
      </c>
      <c r="L6552">
        <v>0.1</v>
      </c>
      <c r="M6552">
        <v>6315.69</v>
      </c>
      <c r="N6552" t="s">
        <v>52</v>
      </c>
      <c r="O6552" t="s">
        <v>35</v>
      </c>
      <c r="P6552" t="s">
        <v>44</v>
      </c>
      <c r="Q6552">
        <f>Sales_Data[[#This Row],[Quantity]]*Sales_Data[[#This Row],[Unit_Price]]</f>
        <v>8521.9500000000007</v>
      </c>
      <c r="R6552">
        <f>Sales_Data[[#This Row],[Gross_Sales]]*Sales_Data[[#This Row],[Discount]]</f>
        <v>852.19500000000016</v>
      </c>
      <c r="S6552">
        <f>Sales_Data[[#This Row],[Gross_Sales]]-Sales_Data[[#This Row],[Discount_Amount]]</f>
        <v>7669.755000000001</v>
      </c>
      <c r="T6552">
        <f>Sales_Data[[#This Row],[Net Sales]]-Sales_Data[[#This Row],[Cost]]</f>
        <v>1354.0650000000014</v>
      </c>
      <c r="U6552" s="2">
        <f>Sales_Data[[#This Row],[Profit]]/Sales_Data[[#This Row],[Net Sales]]</f>
        <v>0.17654605655591363</v>
      </c>
      <c r="V6552">
        <f>YEAR(Sales_Data[[#This Row],[Order_Date]])</f>
        <v>2025</v>
      </c>
      <c r="W6552" t="str">
        <f>TEXT(Sales_Data[[#This Row],[Order_Date]],"mmm")</f>
        <v>Jan</v>
      </c>
      <c r="X6552">
        <f>MONTH(Sales_Data[[#This Row],[Order_Date]])</f>
        <v>1</v>
      </c>
      <c r="Y6552" t="str">
        <f>"Q"&amp;ROUNDUP(MONTH(Sales_Data[[#This Row],[Order_Date]])/3,0)</f>
        <v>Q1</v>
      </c>
    </row>
    <row r="6553" spans="1:25" x14ac:dyDescent="0.3">
      <c r="A6553" t="s">
        <v>8354</v>
      </c>
      <c r="B6553" s="1">
        <v>45940</v>
      </c>
      <c r="C6553" t="s">
        <v>2709</v>
      </c>
      <c r="D6553" t="s">
        <v>450</v>
      </c>
      <c r="E6553" t="s">
        <v>119</v>
      </c>
      <c r="F6553" t="s">
        <v>249</v>
      </c>
      <c r="G6553" t="s">
        <v>41</v>
      </c>
      <c r="H6553" t="s">
        <v>42</v>
      </c>
      <c r="I6553" t="s">
        <v>43</v>
      </c>
      <c r="J6553">
        <v>1</v>
      </c>
      <c r="K6553">
        <v>6710</v>
      </c>
      <c r="L6553">
        <v>0.1</v>
      </c>
      <c r="M6553">
        <v>4930.5</v>
      </c>
      <c r="N6553" t="s">
        <v>52</v>
      </c>
      <c r="O6553" t="s">
        <v>35</v>
      </c>
      <c r="P6553" t="s">
        <v>44</v>
      </c>
      <c r="Q6553">
        <f>Sales_Data[[#This Row],[Quantity]]*Sales_Data[[#This Row],[Unit_Price]]</f>
        <v>6710</v>
      </c>
      <c r="R6553">
        <f>Sales_Data[[#This Row],[Gross_Sales]]*Sales_Data[[#This Row],[Discount]]</f>
        <v>671</v>
      </c>
      <c r="S6553">
        <f>Sales_Data[[#This Row],[Gross_Sales]]-Sales_Data[[#This Row],[Discount_Amount]]</f>
        <v>6039</v>
      </c>
      <c r="T6553">
        <f>Sales_Data[[#This Row],[Net Sales]]-Sales_Data[[#This Row],[Cost]]</f>
        <v>1108.5</v>
      </c>
      <c r="U6553" s="2">
        <f>Sales_Data[[#This Row],[Profit]]/Sales_Data[[#This Row],[Net Sales]]</f>
        <v>0.18355688027819175</v>
      </c>
      <c r="V6553">
        <f>YEAR(Sales_Data[[#This Row],[Order_Date]])</f>
        <v>2025</v>
      </c>
      <c r="W6553" t="str">
        <f>TEXT(Sales_Data[[#This Row],[Order_Date]],"mmm")</f>
        <v>Oct</v>
      </c>
      <c r="X6553">
        <f>MONTH(Sales_Data[[#This Row],[Order_Date]])</f>
        <v>10</v>
      </c>
      <c r="Y6553" t="str">
        <f>"Q"&amp;ROUNDUP(MONTH(Sales_Data[[#This Row],[Order_Date]])/3,0)</f>
        <v>Q4</v>
      </c>
    </row>
    <row r="6554" spans="1:25" x14ac:dyDescent="0.3">
      <c r="A6554" t="s">
        <v>8355</v>
      </c>
      <c r="B6554" s="1">
        <v>45658</v>
      </c>
      <c r="C6554" t="s">
        <v>4786</v>
      </c>
      <c r="D6554" t="s">
        <v>366</v>
      </c>
      <c r="E6554" t="s">
        <v>119</v>
      </c>
      <c r="F6554" t="s">
        <v>184</v>
      </c>
      <c r="G6554" t="s">
        <v>41</v>
      </c>
      <c r="H6554" t="s">
        <v>42</v>
      </c>
      <c r="I6554" t="s">
        <v>43</v>
      </c>
      <c r="J6554">
        <v>1</v>
      </c>
      <c r="K6554">
        <v>6212.32</v>
      </c>
      <c r="L6554">
        <v>0.1</v>
      </c>
      <c r="M6554">
        <v>3991.04</v>
      </c>
      <c r="N6554" t="s">
        <v>52</v>
      </c>
      <c r="O6554" t="s">
        <v>25</v>
      </c>
      <c r="P6554" t="s">
        <v>26</v>
      </c>
      <c r="Q6554">
        <f>Sales_Data[[#This Row],[Quantity]]*Sales_Data[[#This Row],[Unit_Price]]</f>
        <v>6212.32</v>
      </c>
      <c r="R6554">
        <f>Sales_Data[[#This Row],[Gross_Sales]]*Sales_Data[[#This Row],[Discount]]</f>
        <v>621.23199999999997</v>
      </c>
      <c r="S6554">
        <f>Sales_Data[[#This Row],[Gross_Sales]]-Sales_Data[[#This Row],[Discount_Amount]]</f>
        <v>5591.0879999999997</v>
      </c>
      <c r="T6554">
        <f>Sales_Data[[#This Row],[Net Sales]]-Sales_Data[[#This Row],[Cost]]</f>
        <v>1600.0479999999998</v>
      </c>
      <c r="U6554" s="2">
        <f>Sales_Data[[#This Row],[Profit]]/Sales_Data[[#This Row],[Net Sales]]</f>
        <v>0.28617828944920914</v>
      </c>
      <c r="V6554">
        <f>YEAR(Sales_Data[[#This Row],[Order_Date]])</f>
        <v>2025</v>
      </c>
      <c r="W6554" t="str">
        <f>TEXT(Sales_Data[[#This Row],[Order_Date]],"mmm")</f>
        <v>Jan</v>
      </c>
      <c r="X6554">
        <f>MONTH(Sales_Data[[#This Row],[Order_Date]])</f>
        <v>1</v>
      </c>
      <c r="Y6554" t="str">
        <f>"Q"&amp;ROUNDUP(MONTH(Sales_Data[[#This Row],[Order_Date]])/3,0)</f>
        <v>Q1</v>
      </c>
    </row>
    <row r="6555" spans="1:25" x14ac:dyDescent="0.3">
      <c r="A6555" t="s">
        <v>8356</v>
      </c>
      <c r="B6555" s="1">
        <v>45876</v>
      </c>
      <c r="C6555" t="s">
        <v>1531</v>
      </c>
      <c r="D6555" t="s">
        <v>65</v>
      </c>
      <c r="E6555" t="s">
        <v>30</v>
      </c>
      <c r="F6555" t="s">
        <v>101</v>
      </c>
      <c r="G6555" t="s">
        <v>21</v>
      </c>
      <c r="H6555" t="s">
        <v>230</v>
      </c>
      <c r="I6555" t="s">
        <v>328</v>
      </c>
      <c r="J6555">
        <v>2</v>
      </c>
      <c r="K6555">
        <v>2499.2399999999998</v>
      </c>
      <c r="L6555">
        <v>0.1</v>
      </c>
      <c r="M6555">
        <v>3770.01</v>
      </c>
      <c r="N6555" t="s">
        <v>24</v>
      </c>
      <c r="O6555" t="s">
        <v>35</v>
      </c>
      <c r="P6555" t="s">
        <v>44</v>
      </c>
      <c r="Q6555">
        <f>Sales_Data[[#This Row],[Quantity]]*Sales_Data[[#This Row],[Unit_Price]]</f>
        <v>4998.4799999999996</v>
      </c>
      <c r="R6555">
        <f>Sales_Data[[#This Row],[Gross_Sales]]*Sales_Data[[#This Row],[Discount]]</f>
        <v>499.84799999999996</v>
      </c>
      <c r="S6555">
        <f>Sales_Data[[#This Row],[Gross_Sales]]-Sales_Data[[#This Row],[Discount_Amount]]</f>
        <v>4498.6319999999996</v>
      </c>
      <c r="T6555">
        <f>Sales_Data[[#This Row],[Net Sales]]-Sales_Data[[#This Row],[Cost]]</f>
        <v>728.62199999999939</v>
      </c>
      <c r="U6555" s="2">
        <f>Sales_Data[[#This Row],[Profit]]/Sales_Data[[#This Row],[Net Sales]]</f>
        <v>0.16196523743217925</v>
      </c>
      <c r="V6555">
        <f>YEAR(Sales_Data[[#This Row],[Order_Date]])</f>
        <v>2025</v>
      </c>
      <c r="W6555" t="str">
        <f>TEXT(Sales_Data[[#This Row],[Order_Date]],"mmm")</f>
        <v>Aug</v>
      </c>
      <c r="X6555">
        <f>MONTH(Sales_Data[[#This Row],[Order_Date]])</f>
        <v>8</v>
      </c>
      <c r="Y6555" t="str">
        <f>"Q"&amp;ROUNDUP(MONTH(Sales_Data[[#This Row],[Order_Date]])/3,0)</f>
        <v>Q3</v>
      </c>
    </row>
    <row r="6556" spans="1:25" x14ac:dyDescent="0.3">
      <c r="A6556" t="s">
        <v>8357</v>
      </c>
      <c r="B6556" s="1">
        <v>45887</v>
      </c>
      <c r="C6556" t="s">
        <v>6661</v>
      </c>
      <c r="D6556" t="s">
        <v>511</v>
      </c>
      <c r="E6556" t="s">
        <v>39</v>
      </c>
      <c r="F6556" t="s">
        <v>96</v>
      </c>
      <c r="G6556" t="s">
        <v>75</v>
      </c>
      <c r="H6556" t="s">
        <v>114</v>
      </c>
      <c r="I6556" t="s">
        <v>206</v>
      </c>
      <c r="J6556">
        <v>1</v>
      </c>
      <c r="K6556">
        <v>1729.6</v>
      </c>
      <c r="L6556">
        <v>0</v>
      </c>
      <c r="M6556">
        <v>1089.8</v>
      </c>
      <c r="N6556" t="s">
        <v>70</v>
      </c>
      <c r="O6556" t="s">
        <v>35</v>
      </c>
      <c r="P6556" t="s">
        <v>71</v>
      </c>
      <c r="Q6556">
        <f>Sales_Data[[#This Row],[Quantity]]*Sales_Data[[#This Row],[Unit_Price]]</f>
        <v>1729.6</v>
      </c>
      <c r="R6556">
        <f>Sales_Data[[#This Row],[Gross_Sales]]*Sales_Data[[#This Row],[Discount]]</f>
        <v>0</v>
      </c>
      <c r="S6556">
        <f>Sales_Data[[#This Row],[Gross_Sales]]-Sales_Data[[#This Row],[Discount_Amount]]</f>
        <v>1729.6</v>
      </c>
      <c r="T6556">
        <f>Sales_Data[[#This Row],[Net Sales]]-Sales_Data[[#This Row],[Cost]]</f>
        <v>639.79999999999995</v>
      </c>
      <c r="U6556" s="2">
        <f>Sales_Data[[#This Row],[Profit]]/Sales_Data[[#This Row],[Net Sales]]</f>
        <v>0.36991211840888066</v>
      </c>
      <c r="V6556">
        <f>YEAR(Sales_Data[[#This Row],[Order_Date]])</f>
        <v>2025</v>
      </c>
      <c r="W6556" t="str">
        <f>TEXT(Sales_Data[[#This Row],[Order_Date]],"mmm")</f>
        <v>Aug</v>
      </c>
      <c r="X6556">
        <f>MONTH(Sales_Data[[#This Row],[Order_Date]])</f>
        <v>8</v>
      </c>
      <c r="Y6556" t="str">
        <f>"Q"&amp;ROUNDUP(MONTH(Sales_Data[[#This Row],[Order_Date]])/3,0)</f>
        <v>Q3</v>
      </c>
    </row>
    <row r="6557" spans="1:25" x14ac:dyDescent="0.3">
      <c r="A6557" t="s">
        <v>8358</v>
      </c>
      <c r="B6557" s="1">
        <v>45829</v>
      </c>
      <c r="C6557" t="s">
        <v>985</v>
      </c>
      <c r="D6557" t="s">
        <v>546</v>
      </c>
      <c r="E6557" t="s">
        <v>48</v>
      </c>
      <c r="F6557" t="s">
        <v>164</v>
      </c>
      <c r="G6557" t="s">
        <v>21</v>
      </c>
      <c r="H6557" t="s">
        <v>22</v>
      </c>
      <c r="I6557" t="s">
        <v>23</v>
      </c>
      <c r="J6557">
        <v>1</v>
      </c>
      <c r="K6557">
        <v>57928.84</v>
      </c>
      <c r="L6557">
        <v>0.15</v>
      </c>
      <c r="M6557">
        <v>30893.040000000001</v>
      </c>
      <c r="N6557" t="s">
        <v>24</v>
      </c>
      <c r="O6557" t="s">
        <v>35</v>
      </c>
      <c r="P6557" t="s">
        <v>44</v>
      </c>
      <c r="Q6557">
        <f>Sales_Data[[#This Row],[Quantity]]*Sales_Data[[#This Row],[Unit_Price]]</f>
        <v>57928.84</v>
      </c>
      <c r="R6557">
        <f>Sales_Data[[#This Row],[Gross_Sales]]*Sales_Data[[#This Row],[Discount]]</f>
        <v>8689.3259999999991</v>
      </c>
      <c r="S6557">
        <f>Sales_Data[[#This Row],[Gross_Sales]]-Sales_Data[[#This Row],[Discount_Amount]]</f>
        <v>49239.513999999996</v>
      </c>
      <c r="T6557">
        <f>Sales_Data[[#This Row],[Net Sales]]-Sales_Data[[#This Row],[Cost]]</f>
        <v>18346.473999999995</v>
      </c>
      <c r="U6557" s="2">
        <f>Sales_Data[[#This Row],[Profit]]/Sales_Data[[#This Row],[Net Sales]]</f>
        <v>0.3725965694949791</v>
      </c>
      <c r="V6557">
        <f>YEAR(Sales_Data[[#This Row],[Order_Date]])</f>
        <v>2025</v>
      </c>
      <c r="W6557" t="str">
        <f>TEXT(Sales_Data[[#This Row],[Order_Date]],"mmm")</f>
        <v>Jun</v>
      </c>
      <c r="X6557">
        <f>MONTH(Sales_Data[[#This Row],[Order_Date]])</f>
        <v>6</v>
      </c>
      <c r="Y6557" t="str">
        <f>"Q"&amp;ROUNDUP(MONTH(Sales_Data[[#This Row],[Order_Date]])/3,0)</f>
        <v>Q2</v>
      </c>
    </row>
    <row r="6558" spans="1:25" x14ac:dyDescent="0.3">
      <c r="A6558" t="s">
        <v>8359</v>
      </c>
      <c r="B6558" s="1">
        <v>45744</v>
      </c>
      <c r="C6558" t="s">
        <v>5231</v>
      </c>
      <c r="D6558" t="s">
        <v>199</v>
      </c>
      <c r="E6558" t="s">
        <v>39</v>
      </c>
      <c r="F6558" t="s">
        <v>202</v>
      </c>
      <c r="G6558" t="s">
        <v>32</v>
      </c>
      <c r="H6558" t="s">
        <v>33</v>
      </c>
      <c r="I6558" t="s">
        <v>34</v>
      </c>
      <c r="J6558">
        <v>2</v>
      </c>
      <c r="K6558">
        <v>4873.82</v>
      </c>
      <c r="L6558">
        <v>0</v>
      </c>
      <c r="M6558">
        <v>8466.69</v>
      </c>
      <c r="N6558" t="s">
        <v>70</v>
      </c>
      <c r="O6558" t="s">
        <v>35</v>
      </c>
      <c r="P6558" t="s">
        <v>71</v>
      </c>
      <c r="Q6558">
        <f>Sales_Data[[#This Row],[Quantity]]*Sales_Data[[#This Row],[Unit_Price]]</f>
        <v>9747.64</v>
      </c>
      <c r="R6558">
        <f>Sales_Data[[#This Row],[Gross_Sales]]*Sales_Data[[#This Row],[Discount]]</f>
        <v>0</v>
      </c>
      <c r="S6558">
        <f>Sales_Data[[#This Row],[Gross_Sales]]-Sales_Data[[#This Row],[Discount_Amount]]</f>
        <v>9747.64</v>
      </c>
      <c r="T6558">
        <f>Sales_Data[[#This Row],[Net Sales]]-Sales_Data[[#This Row],[Cost]]</f>
        <v>1280.9499999999989</v>
      </c>
      <c r="U6558" s="2">
        <f>Sales_Data[[#This Row],[Profit]]/Sales_Data[[#This Row],[Net Sales]]</f>
        <v>0.13141129545202726</v>
      </c>
      <c r="V6558">
        <f>YEAR(Sales_Data[[#This Row],[Order_Date]])</f>
        <v>2025</v>
      </c>
      <c r="W6558" t="str">
        <f>TEXT(Sales_Data[[#This Row],[Order_Date]],"mmm")</f>
        <v>Mar</v>
      </c>
      <c r="X6558">
        <f>MONTH(Sales_Data[[#This Row],[Order_Date]])</f>
        <v>3</v>
      </c>
      <c r="Y6558" t="str">
        <f>"Q"&amp;ROUNDUP(MONTH(Sales_Data[[#This Row],[Order_Date]])/3,0)</f>
        <v>Q1</v>
      </c>
    </row>
    <row r="6559" spans="1:25" x14ac:dyDescent="0.3">
      <c r="A6559" t="s">
        <v>8360</v>
      </c>
      <c r="B6559" s="1">
        <v>45698</v>
      </c>
      <c r="C6559" t="s">
        <v>4141</v>
      </c>
      <c r="D6559" t="s">
        <v>460</v>
      </c>
      <c r="E6559" t="s">
        <v>39</v>
      </c>
      <c r="F6559" t="s">
        <v>405</v>
      </c>
      <c r="G6559" t="s">
        <v>67</v>
      </c>
      <c r="H6559" t="s">
        <v>68</v>
      </c>
      <c r="I6559" t="s">
        <v>69</v>
      </c>
      <c r="J6559">
        <v>3</v>
      </c>
      <c r="K6559">
        <v>1515.35</v>
      </c>
      <c r="L6559">
        <v>0.1</v>
      </c>
      <c r="M6559">
        <v>3469.06</v>
      </c>
      <c r="N6559" t="s">
        <v>52</v>
      </c>
      <c r="O6559" t="s">
        <v>35</v>
      </c>
      <c r="P6559" t="s">
        <v>44</v>
      </c>
      <c r="Q6559">
        <f>Sales_Data[[#This Row],[Quantity]]*Sales_Data[[#This Row],[Unit_Price]]</f>
        <v>4546.0499999999993</v>
      </c>
      <c r="R6559">
        <f>Sales_Data[[#This Row],[Gross_Sales]]*Sales_Data[[#This Row],[Discount]]</f>
        <v>454.60499999999996</v>
      </c>
      <c r="S6559">
        <f>Sales_Data[[#This Row],[Gross_Sales]]-Sales_Data[[#This Row],[Discount_Amount]]</f>
        <v>4091.4449999999993</v>
      </c>
      <c r="T6559">
        <f>Sales_Data[[#This Row],[Net Sales]]-Sales_Data[[#This Row],[Cost]]</f>
        <v>622.38499999999931</v>
      </c>
      <c r="U6559" s="2">
        <f>Sales_Data[[#This Row],[Profit]]/Sales_Data[[#This Row],[Net Sales]]</f>
        <v>0.15211862801528542</v>
      </c>
      <c r="V6559">
        <f>YEAR(Sales_Data[[#This Row],[Order_Date]])</f>
        <v>2025</v>
      </c>
      <c r="W6559" t="str">
        <f>TEXT(Sales_Data[[#This Row],[Order_Date]],"mmm")</f>
        <v>Feb</v>
      </c>
      <c r="X6559">
        <f>MONTH(Sales_Data[[#This Row],[Order_Date]])</f>
        <v>2</v>
      </c>
      <c r="Y6559" t="str">
        <f>"Q"&amp;ROUNDUP(MONTH(Sales_Data[[#This Row],[Order_Date]])/3,0)</f>
        <v>Q1</v>
      </c>
    </row>
    <row r="6560" spans="1:25" x14ac:dyDescent="0.3">
      <c r="A6560" t="s">
        <v>8361</v>
      </c>
      <c r="B6560" s="1">
        <v>45780</v>
      </c>
      <c r="C6560" t="s">
        <v>179</v>
      </c>
      <c r="D6560" t="s">
        <v>916</v>
      </c>
      <c r="E6560" t="s">
        <v>119</v>
      </c>
      <c r="F6560" t="s">
        <v>249</v>
      </c>
      <c r="G6560" t="s">
        <v>41</v>
      </c>
      <c r="H6560" t="s">
        <v>42</v>
      </c>
      <c r="I6560" t="s">
        <v>43</v>
      </c>
      <c r="J6560">
        <v>1</v>
      </c>
      <c r="K6560">
        <v>6490.82</v>
      </c>
      <c r="L6560">
        <v>0.1</v>
      </c>
      <c r="M6560">
        <v>4233.43</v>
      </c>
      <c r="N6560" t="s">
        <v>52</v>
      </c>
      <c r="O6560" t="s">
        <v>25</v>
      </c>
      <c r="P6560" t="s">
        <v>71</v>
      </c>
      <c r="Q6560">
        <f>Sales_Data[[#This Row],[Quantity]]*Sales_Data[[#This Row],[Unit_Price]]</f>
        <v>6490.82</v>
      </c>
      <c r="R6560">
        <f>Sales_Data[[#This Row],[Gross_Sales]]*Sales_Data[[#This Row],[Discount]]</f>
        <v>649.08199999999999</v>
      </c>
      <c r="S6560">
        <f>Sales_Data[[#This Row],[Gross_Sales]]-Sales_Data[[#This Row],[Discount_Amount]]</f>
        <v>5841.7379999999994</v>
      </c>
      <c r="T6560">
        <f>Sales_Data[[#This Row],[Net Sales]]-Sales_Data[[#This Row],[Cost]]</f>
        <v>1608.3079999999991</v>
      </c>
      <c r="U6560" s="2">
        <f>Sales_Data[[#This Row],[Profit]]/Sales_Data[[#This Row],[Net Sales]]</f>
        <v>0.27531327149557189</v>
      </c>
      <c r="V6560">
        <f>YEAR(Sales_Data[[#This Row],[Order_Date]])</f>
        <v>2025</v>
      </c>
      <c r="W6560" t="str">
        <f>TEXT(Sales_Data[[#This Row],[Order_Date]],"mmm")</f>
        <v>May</v>
      </c>
      <c r="X6560">
        <f>MONTH(Sales_Data[[#This Row],[Order_Date]])</f>
        <v>5</v>
      </c>
      <c r="Y6560" t="str">
        <f>"Q"&amp;ROUNDUP(MONTH(Sales_Data[[#This Row],[Order_Date]])/3,0)</f>
        <v>Q2</v>
      </c>
    </row>
    <row r="6561" spans="1:25" x14ac:dyDescent="0.3">
      <c r="A6561" t="s">
        <v>8362</v>
      </c>
      <c r="B6561" s="1">
        <v>45988</v>
      </c>
      <c r="C6561" t="s">
        <v>3243</v>
      </c>
      <c r="D6561" t="s">
        <v>589</v>
      </c>
      <c r="E6561" t="s">
        <v>19</v>
      </c>
      <c r="F6561" t="s">
        <v>57</v>
      </c>
      <c r="G6561" t="s">
        <v>67</v>
      </c>
      <c r="H6561" t="s">
        <v>121</v>
      </c>
      <c r="I6561" t="s">
        <v>142</v>
      </c>
      <c r="J6561">
        <v>3</v>
      </c>
      <c r="K6561">
        <v>13526.8</v>
      </c>
      <c r="L6561">
        <v>0</v>
      </c>
      <c r="M6561">
        <v>34054.83</v>
      </c>
      <c r="N6561" t="s">
        <v>24</v>
      </c>
      <c r="O6561" t="s">
        <v>35</v>
      </c>
      <c r="P6561" t="s">
        <v>71</v>
      </c>
      <c r="Q6561">
        <f>Sales_Data[[#This Row],[Quantity]]*Sales_Data[[#This Row],[Unit_Price]]</f>
        <v>40580.399999999994</v>
      </c>
      <c r="R6561">
        <f>Sales_Data[[#This Row],[Gross_Sales]]*Sales_Data[[#This Row],[Discount]]</f>
        <v>0</v>
      </c>
      <c r="S6561">
        <f>Sales_Data[[#This Row],[Gross_Sales]]-Sales_Data[[#This Row],[Discount_Amount]]</f>
        <v>40580.399999999994</v>
      </c>
      <c r="T6561">
        <f>Sales_Data[[#This Row],[Net Sales]]-Sales_Data[[#This Row],[Cost]]</f>
        <v>6525.5699999999924</v>
      </c>
      <c r="U6561" s="2">
        <f>Sales_Data[[#This Row],[Profit]]/Sales_Data[[#This Row],[Net Sales]]</f>
        <v>0.1608059555844692</v>
      </c>
      <c r="V6561">
        <f>YEAR(Sales_Data[[#This Row],[Order_Date]])</f>
        <v>2025</v>
      </c>
      <c r="W6561" t="str">
        <f>TEXT(Sales_Data[[#This Row],[Order_Date]],"mmm")</f>
        <v>Nov</v>
      </c>
      <c r="X6561">
        <f>MONTH(Sales_Data[[#This Row],[Order_Date]])</f>
        <v>11</v>
      </c>
      <c r="Y6561" t="str">
        <f>"Q"&amp;ROUNDUP(MONTH(Sales_Data[[#This Row],[Order_Date]])/3,0)</f>
        <v>Q4</v>
      </c>
    </row>
    <row r="6562" spans="1:25" x14ac:dyDescent="0.3">
      <c r="A6562" t="s">
        <v>8363</v>
      </c>
      <c r="B6562" s="1">
        <v>45955</v>
      </c>
      <c r="C6562" t="s">
        <v>1226</v>
      </c>
      <c r="D6562" t="s">
        <v>170</v>
      </c>
      <c r="E6562" t="s">
        <v>48</v>
      </c>
      <c r="F6562" t="s">
        <v>49</v>
      </c>
      <c r="G6562" t="s">
        <v>41</v>
      </c>
      <c r="H6562" t="s">
        <v>147</v>
      </c>
      <c r="I6562" t="s">
        <v>148</v>
      </c>
      <c r="J6562">
        <v>3</v>
      </c>
      <c r="K6562">
        <v>57816.9</v>
      </c>
      <c r="L6562">
        <v>0</v>
      </c>
      <c r="M6562">
        <v>136856.01</v>
      </c>
      <c r="N6562" t="s">
        <v>83</v>
      </c>
      <c r="O6562" t="s">
        <v>35</v>
      </c>
      <c r="P6562" t="s">
        <v>71</v>
      </c>
      <c r="Q6562">
        <f>Sales_Data[[#This Row],[Quantity]]*Sales_Data[[#This Row],[Unit_Price]]</f>
        <v>173450.7</v>
      </c>
      <c r="R6562">
        <f>Sales_Data[[#This Row],[Gross_Sales]]*Sales_Data[[#This Row],[Discount]]</f>
        <v>0</v>
      </c>
      <c r="S6562">
        <f>Sales_Data[[#This Row],[Gross_Sales]]-Sales_Data[[#This Row],[Discount_Amount]]</f>
        <v>173450.7</v>
      </c>
      <c r="T6562">
        <f>Sales_Data[[#This Row],[Net Sales]]-Sales_Data[[#This Row],[Cost]]</f>
        <v>36594.69</v>
      </c>
      <c r="U6562" s="2">
        <f>Sales_Data[[#This Row],[Profit]]/Sales_Data[[#This Row],[Net Sales]]</f>
        <v>0.21098035349525832</v>
      </c>
      <c r="V6562">
        <f>YEAR(Sales_Data[[#This Row],[Order_Date]])</f>
        <v>2025</v>
      </c>
      <c r="W6562" t="str">
        <f>TEXT(Sales_Data[[#This Row],[Order_Date]],"mmm")</f>
        <v>Oct</v>
      </c>
      <c r="X6562">
        <f>MONTH(Sales_Data[[#This Row],[Order_Date]])</f>
        <v>10</v>
      </c>
      <c r="Y6562" t="str">
        <f>"Q"&amp;ROUNDUP(MONTH(Sales_Data[[#This Row],[Order_Date]])/3,0)</f>
        <v>Q4</v>
      </c>
    </row>
    <row r="6563" spans="1:25" x14ac:dyDescent="0.3">
      <c r="A6563" t="s">
        <v>8364</v>
      </c>
      <c r="B6563" s="1">
        <v>45835</v>
      </c>
      <c r="C6563" t="s">
        <v>644</v>
      </c>
      <c r="D6563" t="s">
        <v>430</v>
      </c>
      <c r="E6563" t="s">
        <v>48</v>
      </c>
      <c r="F6563" t="s">
        <v>126</v>
      </c>
      <c r="G6563" t="s">
        <v>67</v>
      </c>
      <c r="H6563" t="s">
        <v>121</v>
      </c>
      <c r="I6563" t="s">
        <v>122</v>
      </c>
      <c r="J6563">
        <v>2</v>
      </c>
      <c r="K6563">
        <v>15650.29</v>
      </c>
      <c r="L6563">
        <v>0</v>
      </c>
      <c r="M6563">
        <v>20790.07</v>
      </c>
      <c r="N6563" t="s">
        <v>24</v>
      </c>
      <c r="O6563" t="s">
        <v>25</v>
      </c>
      <c r="P6563" t="s">
        <v>71</v>
      </c>
      <c r="Q6563">
        <f>Sales_Data[[#This Row],[Quantity]]*Sales_Data[[#This Row],[Unit_Price]]</f>
        <v>31300.58</v>
      </c>
      <c r="R6563">
        <f>Sales_Data[[#This Row],[Gross_Sales]]*Sales_Data[[#This Row],[Discount]]</f>
        <v>0</v>
      </c>
      <c r="S6563">
        <f>Sales_Data[[#This Row],[Gross_Sales]]-Sales_Data[[#This Row],[Discount_Amount]]</f>
        <v>31300.58</v>
      </c>
      <c r="T6563">
        <f>Sales_Data[[#This Row],[Net Sales]]-Sales_Data[[#This Row],[Cost]]</f>
        <v>10510.510000000002</v>
      </c>
      <c r="U6563" s="2">
        <f>Sales_Data[[#This Row],[Profit]]/Sales_Data[[#This Row],[Net Sales]]</f>
        <v>0.3357928191745968</v>
      </c>
      <c r="V6563">
        <f>YEAR(Sales_Data[[#This Row],[Order_Date]])</f>
        <v>2025</v>
      </c>
      <c r="W6563" t="str">
        <f>TEXT(Sales_Data[[#This Row],[Order_Date]],"mmm")</f>
        <v>Jun</v>
      </c>
      <c r="X6563">
        <f>MONTH(Sales_Data[[#This Row],[Order_Date]])</f>
        <v>6</v>
      </c>
      <c r="Y6563" t="str">
        <f>"Q"&amp;ROUNDUP(MONTH(Sales_Data[[#This Row],[Order_Date]])/3,0)</f>
        <v>Q2</v>
      </c>
    </row>
    <row r="6564" spans="1:25" x14ac:dyDescent="0.3">
      <c r="A6564" t="s">
        <v>8365</v>
      </c>
      <c r="B6564" s="1">
        <v>45720</v>
      </c>
      <c r="C6564" t="s">
        <v>2301</v>
      </c>
      <c r="D6564" t="s">
        <v>29</v>
      </c>
      <c r="E6564" t="s">
        <v>39</v>
      </c>
      <c r="F6564" t="s">
        <v>96</v>
      </c>
      <c r="G6564" t="s">
        <v>41</v>
      </c>
      <c r="H6564" t="s">
        <v>42</v>
      </c>
      <c r="I6564" t="s">
        <v>43</v>
      </c>
      <c r="J6564">
        <v>2</v>
      </c>
      <c r="K6564">
        <v>6925.78</v>
      </c>
      <c r="L6564">
        <v>0.05</v>
      </c>
      <c r="M6564">
        <v>9719.18</v>
      </c>
      <c r="N6564" t="s">
        <v>52</v>
      </c>
      <c r="O6564" t="s">
        <v>25</v>
      </c>
      <c r="P6564" t="s">
        <v>71</v>
      </c>
      <c r="Q6564">
        <f>Sales_Data[[#This Row],[Quantity]]*Sales_Data[[#This Row],[Unit_Price]]</f>
        <v>13851.56</v>
      </c>
      <c r="R6564">
        <f>Sales_Data[[#This Row],[Gross_Sales]]*Sales_Data[[#This Row],[Discount]]</f>
        <v>692.57799999999997</v>
      </c>
      <c r="S6564">
        <f>Sales_Data[[#This Row],[Gross_Sales]]-Sales_Data[[#This Row],[Discount_Amount]]</f>
        <v>13158.982</v>
      </c>
      <c r="T6564">
        <f>Sales_Data[[#This Row],[Net Sales]]-Sales_Data[[#This Row],[Cost]]</f>
        <v>3439.8019999999997</v>
      </c>
      <c r="U6564" s="2">
        <f>Sales_Data[[#This Row],[Profit]]/Sales_Data[[#This Row],[Net Sales]]</f>
        <v>0.26140335171824081</v>
      </c>
      <c r="V6564">
        <f>YEAR(Sales_Data[[#This Row],[Order_Date]])</f>
        <v>2025</v>
      </c>
      <c r="W6564" t="str">
        <f>TEXT(Sales_Data[[#This Row],[Order_Date]],"mmm")</f>
        <v>Mar</v>
      </c>
      <c r="X6564">
        <f>MONTH(Sales_Data[[#This Row],[Order_Date]])</f>
        <v>3</v>
      </c>
      <c r="Y6564" t="str">
        <f>"Q"&amp;ROUNDUP(MONTH(Sales_Data[[#This Row],[Order_Date]])/3,0)</f>
        <v>Q1</v>
      </c>
    </row>
    <row r="6565" spans="1:25" x14ac:dyDescent="0.3">
      <c r="A6565" t="s">
        <v>8366</v>
      </c>
      <c r="B6565" s="1">
        <v>45822</v>
      </c>
      <c r="C6565" t="s">
        <v>4988</v>
      </c>
      <c r="D6565" t="s">
        <v>313</v>
      </c>
      <c r="E6565" t="s">
        <v>39</v>
      </c>
      <c r="F6565" t="s">
        <v>202</v>
      </c>
      <c r="G6565" t="s">
        <v>21</v>
      </c>
      <c r="H6565" t="s">
        <v>230</v>
      </c>
      <c r="I6565" t="s">
        <v>231</v>
      </c>
      <c r="J6565">
        <v>1</v>
      </c>
      <c r="K6565">
        <v>1412.4</v>
      </c>
      <c r="L6565">
        <v>0.15</v>
      </c>
      <c r="M6565">
        <v>764.1</v>
      </c>
      <c r="N6565" t="s">
        <v>24</v>
      </c>
      <c r="O6565" t="s">
        <v>53</v>
      </c>
      <c r="P6565" t="s">
        <v>44</v>
      </c>
      <c r="Q6565">
        <f>Sales_Data[[#This Row],[Quantity]]*Sales_Data[[#This Row],[Unit_Price]]</f>
        <v>1412.4</v>
      </c>
      <c r="R6565">
        <f>Sales_Data[[#This Row],[Gross_Sales]]*Sales_Data[[#This Row],[Discount]]</f>
        <v>211.86</v>
      </c>
      <c r="S6565">
        <f>Sales_Data[[#This Row],[Gross_Sales]]-Sales_Data[[#This Row],[Discount_Amount]]</f>
        <v>1200.54</v>
      </c>
      <c r="T6565">
        <f>Sales_Data[[#This Row],[Net Sales]]-Sales_Data[[#This Row],[Cost]]</f>
        <v>436.43999999999994</v>
      </c>
      <c r="U6565" s="2">
        <f>Sales_Data[[#This Row],[Profit]]/Sales_Data[[#This Row],[Net Sales]]</f>
        <v>0.36353640861612269</v>
      </c>
      <c r="V6565">
        <f>YEAR(Sales_Data[[#This Row],[Order_Date]])</f>
        <v>2025</v>
      </c>
      <c r="W6565" t="str">
        <f>TEXT(Sales_Data[[#This Row],[Order_Date]],"mmm")</f>
        <v>Jun</v>
      </c>
      <c r="X6565">
        <f>MONTH(Sales_Data[[#This Row],[Order_Date]])</f>
        <v>6</v>
      </c>
      <c r="Y6565" t="str">
        <f>"Q"&amp;ROUNDUP(MONTH(Sales_Data[[#This Row],[Order_Date]])/3,0)</f>
        <v>Q2</v>
      </c>
    </row>
    <row r="6566" spans="1:25" x14ac:dyDescent="0.3">
      <c r="A6566" t="s">
        <v>8367</v>
      </c>
      <c r="B6566" s="1">
        <v>45844</v>
      </c>
      <c r="C6566" t="s">
        <v>4793</v>
      </c>
      <c r="D6566" t="s">
        <v>777</v>
      </c>
      <c r="E6566" t="s">
        <v>19</v>
      </c>
      <c r="F6566" t="s">
        <v>66</v>
      </c>
      <c r="G6566" t="s">
        <v>67</v>
      </c>
      <c r="H6566" t="s">
        <v>133</v>
      </c>
      <c r="I6566" t="s">
        <v>138</v>
      </c>
      <c r="J6566">
        <v>1</v>
      </c>
      <c r="K6566">
        <v>11091.92</v>
      </c>
      <c r="L6566">
        <v>0.15</v>
      </c>
      <c r="M6566">
        <v>6666.46</v>
      </c>
      <c r="N6566" t="s">
        <v>52</v>
      </c>
      <c r="O6566" t="s">
        <v>35</v>
      </c>
      <c r="P6566" t="s">
        <v>44</v>
      </c>
      <c r="Q6566">
        <f>Sales_Data[[#This Row],[Quantity]]*Sales_Data[[#This Row],[Unit_Price]]</f>
        <v>11091.92</v>
      </c>
      <c r="R6566">
        <f>Sales_Data[[#This Row],[Gross_Sales]]*Sales_Data[[#This Row],[Discount]]</f>
        <v>1663.788</v>
      </c>
      <c r="S6566">
        <f>Sales_Data[[#This Row],[Gross_Sales]]-Sales_Data[[#This Row],[Discount_Amount]]</f>
        <v>9428.1319999999996</v>
      </c>
      <c r="T6566">
        <f>Sales_Data[[#This Row],[Net Sales]]-Sales_Data[[#This Row],[Cost]]</f>
        <v>2761.6719999999996</v>
      </c>
      <c r="U6566" s="2">
        <f>Sales_Data[[#This Row],[Profit]]/Sales_Data[[#This Row],[Net Sales]]</f>
        <v>0.2929182578266829</v>
      </c>
      <c r="V6566">
        <f>YEAR(Sales_Data[[#This Row],[Order_Date]])</f>
        <v>2025</v>
      </c>
      <c r="W6566" t="str">
        <f>TEXT(Sales_Data[[#This Row],[Order_Date]],"mmm")</f>
        <v>Jul</v>
      </c>
      <c r="X6566">
        <f>MONTH(Sales_Data[[#This Row],[Order_Date]])</f>
        <v>7</v>
      </c>
      <c r="Y6566" t="str">
        <f>"Q"&amp;ROUNDUP(MONTH(Sales_Data[[#This Row],[Order_Date]])/3,0)</f>
        <v>Q3</v>
      </c>
    </row>
    <row r="6567" spans="1:25" x14ac:dyDescent="0.3">
      <c r="A6567" t="s">
        <v>8368</v>
      </c>
      <c r="B6567" s="1">
        <v>45866</v>
      </c>
      <c r="C6567" t="s">
        <v>3064</v>
      </c>
      <c r="D6567" t="s">
        <v>450</v>
      </c>
      <c r="E6567" t="s">
        <v>48</v>
      </c>
      <c r="F6567" t="s">
        <v>132</v>
      </c>
      <c r="G6567" t="s">
        <v>21</v>
      </c>
      <c r="H6567" t="s">
        <v>22</v>
      </c>
      <c r="I6567" t="s">
        <v>62</v>
      </c>
      <c r="J6567">
        <v>1</v>
      </c>
      <c r="K6567">
        <v>43230.71</v>
      </c>
      <c r="L6567">
        <v>0</v>
      </c>
      <c r="M6567">
        <v>29129.51</v>
      </c>
      <c r="N6567" t="s">
        <v>52</v>
      </c>
      <c r="O6567" t="s">
        <v>35</v>
      </c>
      <c r="P6567" t="s">
        <v>71</v>
      </c>
      <c r="Q6567">
        <f>Sales_Data[[#This Row],[Quantity]]*Sales_Data[[#This Row],[Unit_Price]]</f>
        <v>43230.71</v>
      </c>
      <c r="R6567">
        <f>Sales_Data[[#This Row],[Gross_Sales]]*Sales_Data[[#This Row],[Discount]]</f>
        <v>0</v>
      </c>
      <c r="S6567">
        <f>Sales_Data[[#This Row],[Gross_Sales]]-Sales_Data[[#This Row],[Discount_Amount]]</f>
        <v>43230.71</v>
      </c>
      <c r="T6567">
        <f>Sales_Data[[#This Row],[Net Sales]]-Sales_Data[[#This Row],[Cost]]</f>
        <v>14101.2</v>
      </c>
      <c r="U6567" s="2">
        <f>Sales_Data[[#This Row],[Profit]]/Sales_Data[[#This Row],[Net Sales]]</f>
        <v>0.326184788544995</v>
      </c>
      <c r="V6567">
        <f>YEAR(Sales_Data[[#This Row],[Order_Date]])</f>
        <v>2025</v>
      </c>
      <c r="W6567" t="str">
        <f>TEXT(Sales_Data[[#This Row],[Order_Date]],"mmm")</f>
        <v>Jul</v>
      </c>
      <c r="X6567">
        <f>MONTH(Sales_Data[[#This Row],[Order_Date]])</f>
        <v>7</v>
      </c>
      <c r="Y6567" t="str">
        <f>"Q"&amp;ROUNDUP(MONTH(Sales_Data[[#This Row],[Order_Date]])/3,0)</f>
        <v>Q3</v>
      </c>
    </row>
    <row r="6568" spans="1:25" x14ac:dyDescent="0.3">
      <c r="A6568" t="s">
        <v>8369</v>
      </c>
      <c r="B6568" s="1">
        <v>45884</v>
      </c>
      <c r="C6568" t="s">
        <v>1935</v>
      </c>
      <c r="D6568" t="s">
        <v>447</v>
      </c>
      <c r="E6568" t="s">
        <v>19</v>
      </c>
      <c r="F6568" t="s">
        <v>20</v>
      </c>
      <c r="G6568" t="s">
        <v>75</v>
      </c>
      <c r="H6568" t="s">
        <v>256</v>
      </c>
      <c r="I6568" t="s">
        <v>257</v>
      </c>
      <c r="J6568">
        <v>1</v>
      </c>
      <c r="K6568">
        <v>7947.89</v>
      </c>
      <c r="L6568">
        <v>0.05</v>
      </c>
      <c r="M6568">
        <v>6293.85</v>
      </c>
      <c r="N6568" t="s">
        <v>24</v>
      </c>
      <c r="O6568" t="s">
        <v>35</v>
      </c>
      <c r="P6568" t="s">
        <v>71</v>
      </c>
      <c r="Q6568">
        <f>Sales_Data[[#This Row],[Quantity]]*Sales_Data[[#This Row],[Unit_Price]]</f>
        <v>7947.89</v>
      </c>
      <c r="R6568">
        <f>Sales_Data[[#This Row],[Gross_Sales]]*Sales_Data[[#This Row],[Discount]]</f>
        <v>397.39450000000005</v>
      </c>
      <c r="S6568">
        <f>Sales_Data[[#This Row],[Gross_Sales]]-Sales_Data[[#This Row],[Discount_Amount]]</f>
        <v>7550.4955</v>
      </c>
      <c r="T6568">
        <f>Sales_Data[[#This Row],[Net Sales]]-Sales_Data[[#This Row],[Cost]]</f>
        <v>1256.6454999999996</v>
      </c>
      <c r="U6568" s="2">
        <f>Sales_Data[[#This Row],[Profit]]/Sales_Data[[#This Row],[Net Sales]]</f>
        <v>0.16643218978145205</v>
      </c>
      <c r="V6568">
        <f>YEAR(Sales_Data[[#This Row],[Order_Date]])</f>
        <v>2025</v>
      </c>
      <c r="W6568" t="str">
        <f>TEXT(Sales_Data[[#This Row],[Order_Date]],"mmm")</f>
        <v>Aug</v>
      </c>
      <c r="X6568">
        <f>MONTH(Sales_Data[[#This Row],[Order_Date]])</f>
        <v>8</v>
      </c>
      <c r="Y6568" t="str">
        <f>"Q"&amp;ROUNDUP(MONTH(Sales_Data[[#This Row],[Order_Date]])/3,0)</f>
        <v>Q3</v>
      </c>
    </row>
    <row r="6569" spans="1:25" x14ac:dyDescent="0.3">
      <c r="A6569" t="s">
        <v>8370</v>
      </c>
      <c r="B6569" s="1">
        <v>45705</v>
      </c>
      <c r="C6569" t="s">
        <v>2697</v>
      </c>
      <c r="D6569" t="s">
        <v>175</v>
      </c>
      <c r="E6569" t="s">
        <v>48</v>
      </c>
      <c r="F6569" t="s">
        <v>132</v>
      </c>
      <c r="G6569" t="s">
        <v>41</v>
      </c>
      <c r="H6569" t="s">
        <v>102</v>
      </c>
      <c r="I6569" t="s">
        <v>165</v>
      </c>
      <c r="J6569">
        <v>1</v>
      </c>
      <c r="K6569">
        <v>31664.89</v>
      </c>
      <c r="L6569">
        <v>0.15</v>
      </c>
      <c r="M6569">
        <v>21847.42</v>
      </c>
      <c r="N6569" t="s">
        <v>70</v>
      </c>
      <c r="O6569" t="s">
        <v>35</v>
      </c>
      <c r="P6569" t="s">
        <v>44</v>
      </c>
      <c r="Q6569">
        <f>Sales_Data[[#This Row],[Quantity]]*Sales_Data[[#This Row],[Unit_Price]]</f>
        <v>31664.89</v>
      </c>
      <c r="R6569">
        <f>Sales_Data[[#This Row],[Gross_Sales]]*Sales_Data[[#This Row],[Discount]]</f>
        <v>4749.7334999999994</v>
      </c>
      <c r="S6569">
        <f>Sales_Data[[#This Row],[Gross_Sales]]-Sales_Data[[#This Row],[Discount_Amount]]</f>
        <v>26915.156500000001</v>
      </c>
      <c r="T6569">
        <f>Sales_Data[[#This Row],[Net Sales]]-Sales_Data[[#This Row],[Cost]]</f>
        <v>5067.7365000000027</v>
      </c>
      <c r="U6569" s="2">
        <f>Sales_Data[[#This Row],[Profit]]/Sales_Data[[#This Row],[Net Sales]]</f>
        <v>0.18828560406104281</v>
      </c>
      <c r="V6569">
        <f>YEAR(Sales_Data[[#This Row],[Order_Date]])</f>
        <v>2025</v>
      </c>
      <c r="W6569" t="str">
        <f>TEXT(Sales_Data[[#This Row],[Order_Date]],"mmm")</f>
        <v>Feb</v>
      </c>
      <c r="X6569">
        <f>MONTH(Sales_Data[[#This Row],[Order_Date]])</f>
        <v>2</v>
      </c>
      <c r="Y6569" t="str">
        <f>"Q"&amp;ROUNDUP(MONTH(Sales_Data[[#This Row],[Order_Date]])/3,0)</f>
        <v>Q1</v>
      </c>
    </row>
    <row r="6570" spans="1:25" x14ac:dyDescent="0.3">
      <c r="A6570" t="s">
        <v>8371</v>
      </c>
      <c r="B6570" s="1">
        <v>45881</v>
      </c>
      <c r="C6570" t="s">
        <v>2847</v>
      </c>
      <c r="D6570" t="s">
        <v>419</v>
      </c>
      <c r="E6570" t="s">
        <v>19</v>
      </c>
      <c r="F6570" t="s">
        <v>81</v>
      </c>
      <c r="G6570" t="s">
        <v>41</v>
      </c>
      <c r="H6570" t="s">
        <v>171</v>
      </c>
      <c r="I6570" t="s">
        <v>191</v>
      </c>
      <c r="J6570">
        <v>1</v>
      </c>
      <c r="K6570">
        <v>16112.74</v>
      </c>
      <c r="L6570">
        <v>0</v>
      </c>
      <c r="M6570">
        <v>10245.780000000001</v>
      </c>
      <c r="N6570" t="s">
        <v>52</v>
      </c>
      <c r="O6570" t="s">
        <v>35</v>
      </c>
      <c r="P6570" t="s">
        <v>71</v>
      </c>
      <c r="Q6570">
        <f>Sales_Data[[#This Row],[Quantity]]*Sales_Data[[#This Row],[Unit_Price]]</f>
        <v>16112.74</v>
      </c>
      <c r="R6570">
        <f>Sales_Data[[#This Row],[Gross_Sales]]*Sales_Data[[#This Row],[Discount]]</f>
        <v>0</v>
      </c>
      <c r="S6570">
        <f>Sales_Data[[#This Row],[Gross_Sales]]-Sales_Data[[#This Row],[Discount_Amount]]</f>
        <v>16112.74</v>
      </c>
      <c r="T6570">
        <f>Sales_Data[[#This Row],[Net Sales]]-Sales_Data[[#This Row],[Cost]]</f>
        <v>5866.9599999999991</v>
      </c>
      <c r="U6570" s="2">
        <f>Sales_Data[[#This Row],[Profit]]/Sales_Data[[#This Row],[Net Sales]]</f>
        <v>0.36411932421177273</v>
      </c>
      <c r="V6570">
        <f>YEAR(Sales_Data[[#This Row],[Order_Date]])</f>
        <v>2025</v>
      </c>
      <c r="W6570" t="str">
        <f>TEXT(Sales_Data[[#This Row],[Order_Date]],"mmm")</f>
        <v>Aug</v>
      </c>
      <c r="X6570">
        <f>MONTH(Sales_Data[[#This Row],[Order_Date]])</f>
        <v>8</v>
      </c>
      <c r="Y6570" t="str">
        <f>"Q"&amp;ROUNDUP(MONTH(Sales_Data[[#This Row],[Order_Date]])/3,0)</f>
        <v>Q3</v>
      </c>
    </row>
    <row r="6571" spans="1:25" x14ac:dyDescent="0.3">
      <c r="A6571" t="s">
        <v>8372</v>
      </c>
      <c r="B6571" s="1">
        <v>45660</v>
      </c>
      <c r="C6571" t="s">
        <v>1395</v>
      </c>
      <c r="D6571" t="s">
        <v>112</v>
      </c>
      <c r="E6571" t="s">
        <v>19</v>
      </c>
      <c r="F6571" t="s">
        <v>113</v>
      </c>
      <c r="G6571" t="s">
        <v>21</v>
      </c>
      <c r="H6571" t="s">
        <v>230</v>
      </c>
      <c r="I6571" t="s">
        <v>231</v>
      </c>
      <c r="J6571">
        <v>2</v>
      </c>
      <c r="K6571">
        <v>11863.24</v>
      </c>
      <c r="L6571">
        <v>0.2</v>
      </c>
      <c r="M6571">
        <v>14423.14</v>
      </c>
      <c r="N6571" t="s">
        <v>109</v>
      </c>
      <c r="O6571" t="s">
        <v>53</v>
      </c>
      <c r="P6571" t="s">
        <v>44</v>
      </c>
      <c r="Q6571">
        <f>Sales_Data[[#This Row],[Quantity]]*Sales_Data[[#This Row],[Unit_Price]]</f>
        <v>23726.48</v>
      </c>
      <c r="R6571">
        <f>Sales_Data[[#This Row],[Gross_Sales]]*Sales_Data[[#This Row],[Discount]]</f>
        <v>4745.2960000000003</v>
      </c>
      <c r="S6571">
        <f>Sales_Data[[#This Row],[Gross_Sales]]-Sales_Data[[#This Row],[Discount_Amount]]</f>
        <v>18981.184000000001</v>
      </c>
      <c r="T6571">
        <f>Sales_Data[[#This Row],[Net Sales]]-Sales_Data[[#This Row],[Cost]]</f>
        <v>4558.0440000000017</v>
      </c>
      <c r="U6571" s="2">
        <f>Sales_Data[[#This Row],[Profit]]/Sales_Data[[#This Row],[Net Sales]]</f>
        <v>0.24013486197699793</v>
      </c>
      <c r="V6571">
        <f>YEAR(Sales_Data[[#This Row],[Order_Date]])</f>
        <v>2025</v>
      </c>
      <c r="W6571" t="str">
        <f>TEXT(Sales_Data[[#This Row],[Order_Date]],"mmm")</f>
        <v>Jan</v>
      </c>
      <c r="X6571">
        <f>MONTH(Sales_Data[[#This Row],[Order_Date]])</f>
        <v>1</v>
      </c>
      <c r="Y6571" t="str">
        <f>"Q"&amp;ROUNDUP(MONTH(Sales_Data[[#This Row],[Order_Date]])/3,0)</f>
        <v>Q1</v>
      </c>
    </row>
    <row r="6572" spans="1:25" x14ac:dyDescent="0.3">
      <c r="A6572" t="s">
        <v>8373</v>
      </c>
      <c r="B6572" s="1">
        <v>45832</v>
      </c>
      <c r="C6572" t="s">
        <v>1951</v>
      </c>
      <c r="D6572" t="s">
        <v>331</v>
      </c>
      <c r="E6572" t="s">
        <v>19</v>
      </c>
      <c r="F6572" t="s">
        <v>57</v>
      </c>
      <c r="G6572" t="s">
        <v>67</v>
      </c>
      <c r="H6572" t="s">
        <v>121</v>
      </c>
      <c r="I6572" t="s">
        <v>122</v>
      </c>
      <c r="J6572">
        <v>2</v>
      </c>
      <c r="K6572">
        <v>9298.1200000000008</v>
      </c>
      <c r="L6572">
        <v>0.05</v>
      </c>
      <c r="M6572">
        <v>14287.75</v>
      </c>
      <c r="N6572" t="s">
        <v>83</v>
      </c>
      <c r="O6572" t="s">
        <v>35</v>
      </c>
      <c r="P6572" t="s">
        <v>71</v>
      </c>
      <c r="Q6572">
        <f>Sales_Data[[#This Row],[Quantity]]*Sales_Data[[#This Row],[Unit_Price]]</f>
        <v>18596.240000000002</v>
      </c>
      <c r="R6572">
        <f>Sales_Data[[#This Row],[Gross_Sales]]*Sales_Data[[#This Row],[Discount]]</f>
        <v>929.81200000000013</v>
      </c>
      <c r="S6572">
        <f>Sales_Data[[#This Row],[Gross_Sales]]-Sales_Data[[#This Row],[Discount_Amount]]</f>
        <v>17666.428</v>
      </c>
      <c r="T6572">
        <f>Sales_Data[[#This Row],[Net Sales]]-Sales_Data[[#This Row],[Cost]]</f>
        <v>3378.6779999999999</v>
      </c>
      <c r="U6572" s="2">
        <f>Sales_Data[[#This Row],[Profit]]/Sales_Data[[#This Row],[Net Sales]]</f>
        <v>0.19124850818739361</v>
      </c>
      <c r="V6572">
        <f>YEAR(Sales_Data[[#This Row],[Order_Date]])</f>
        <v>2025</v>
      </c>
      <c r="W6572" t="str">
        <f>TEXT(Sales_Data[[#This Row],[Order_Date]],"mmm")</f>
        <v>Jun</v>
      </c>
      <c r="X6572">
        <f>MONTH(Sales_Data[[#This Row],[Order_Date]])</f>
        <v>6</v>
      </c>
      <c r="Y6572" t="str">
        <f>"Q"&amp;ROUNDUP(MONTH(Sales_Data[[#This Row],[Order_Date]])/3,0)</f>
        <v>Q2</v>
      </c>
    </row>
    <row r="6573" spans="1:25" x14ac:dyDescent="0.3">
      <c r="A6573" t="s">
        <v>8374</v>
      </c>
      <c r="B6573" s="1">
        <v>45756</v>
      </c>
      <c r="C6573" t="s">
        <v>8375</v>
      </c>
      <c r="D6573" t="s">
        <v>266</v>
      </c>
      <c r="E6573" t="s">
        <v>19</v>
      </c>
      <c r="F6573" t="s">
        <v>66</v>
      </c>
      <c r="G6573" t="s">
        <v>41</v>
      </c>
      <c r="H6573" t="s">
        <v>42</v>
      </c>
      <c r="I6573" t="s">
        <v>82</v>
      </c>
      <c r="J6573">
        <v>4</v>
      </c>
      <c r="K6573">
        <v>2920.45</v>
      </c>
      <c r="L6573">
        <v>0.1</v>
      </c>
      <c r="M6573">
        <v>8222.17</v>
      </c>
      <c r="N6573" t="s">
        <v>70</v>
      </c>
      <c r="O6573" t="s">
        <v>35</v>
      </c>
      <c r="P6573" t="s">
        <v>26</v>
      </c>
      <c r="Q6573">
        <f>Sales_Data[[#This Row],[Quantity]]*Sales_Data[[#This Row],[Unit_Price]]</f>
        <v>11681.8</v>
      </c>
      <c r="R6573">
        <f>Sales_Data[[#This Row],[Gross_Sales]]*Sales_Data[[#This Row],[Discount]]</f>
        <v>1168.18</v>
      </c>
      <c r="S6573">
        <f>Sales_Data[[#This Row],[Gross_Sales]]-Sales_Data[[#This Row],[Discount_Amount]]</f>
        <v>10513.619999999999</v>
      </c>
      <c r="T6573">
        <f>Sales_Data[[#This Row],[Net Sales]]-Sales_Data[[#This Row],[Cost]]</f>
        <v>2291.4499999999989</v>
      </c>
      <c r="U6573" s="2">
        <f>Sales_Data[[#This Row],[Profit]]/Sales_Data[[#This Row],[Net Sales]]</f>
        <v>0.2179506202430751</v>
      </c>
      <c r="V6573">
        <f>YEAR(Sales_Data[[#This Row],[Order_Date]])</f>
        <v>2025</v>
      </c>
      <c r="W6573" t="str">
        <f>TEXT(Sales_Data[[#This Row],[Order_Date]],"mmm")</f>
        <v>Apr</v>
      </c>
      <c r="X6573">
        <f>MONTH(Sales_Data[[#This Row],[Order_Date]])</f>
        <v>4</v>
      </c>
      <c r="Y6573" t="str">
        <f>"Q"&amp;ROUNDUP(MONTH(Sales_Data[[#This Row],[Order_Date]])/3,0)</f>
        <v>Q2</v>
      </c>
    </row>
    <row r="6574" spans="1:25" x14ac:dyDescent="0.3">
      <c r="A6574" t="s">
        <v>8376</v>
      </c>
      <c r="B6574" s="1">
        <v>45773</v>
      </c>
      <c r="C6574" t="s">
        <v>3634</v>
      </c>
      <c r="D6574" t="s">
        <v>580</v>
      </c>
      <c r="E6574" t="s">
        <v>48</v>
      </c>
      <c r="F6574" t="s">
        <v>49</v>
      </c>
      <c r="G6574" t="s">
        <v>41</v>
      </c>
      <c r="H6574" t="s">
        <v>102</v>
      </c>
      <c r="I6574" t="s">
        <v>103</v>
      </c>
      <c r="J6574">
        <v>1</v>
      </c>
      <c r="K6574">
        <v>1965.94</v>
      </c>
      <c r="L6574">
        <v>0.05</v>
      </c>
      <c r="M6574">
        <v>1184.1500000000001</v>
      </c>
      <c r="N6574" t="s">
        <v>70</v>
      </c>
      <c r="O6574" t="s">
        <v>35</v>
      </c>
      <c r="P6574" t="s">
        <v>71</v>
      </c>
      <c r="Q6574">
        <f>Sales_Data[[#This Row],[Quantity]]*Sales_Data[[#This Row],[Unit_Price]]</f>
        <v>1965.94</v>
      </c>
      <c r="R6574">
        <f>Sales_Data[[#This Row],[Gross_Sales]]*Sales_Data[[#This Row],[Discount]]</f>
        <v>98.297000000000011</v>
      </c>
      <c r="S6574">
        <f>Sales_Data[[#This Row],[Gross_Sales]]-Sales_Data[[#This Row],[Discount_Amount]]</f>
        <v>1867.643</v>
      </c>
      <c r="T6574">
        <f>Sales_Data[[#This Row],[Net Sales]]-Sales_Data[[#This Row],[Cost]]</f>
        <v>683.49299999999994</v>
      </c>
      <c r="U6574" s="2">
        <f>Sales_Data[[#This Row],[Profit]]/Sales_Data[[#This Row],[Net Sales]]</f>
        <v>0.36596555123222152</v>
      </c>
      <c r="V6574">
        <f>YEAR(Sales_Data[[#This Row],[Order_Date]])</f>
        <v>2025</v>
      </c>
      <c r="W6574" t="str">
        <f>TEXT(Sales_Data[[#This Row],[Order_Date]],"mmm")</f>
        <v>Apr</v>
      </c>
      <c r="X6574">
        <f>MONTH(Sales_Data[[#This Row],[Order_Date]])</f>
        <v>4</v>
      </c>
      <c r="Y6574" t="str">
        <f>"Q"&amp;ROUNDUP(MONTH(Sales_Data[[#This Row],[Order_Date]])/3,0)</f>
        <v>Q2</v>
      </c>
    </row>
    <row r="6575" spans="1:25" x14ac:dyDescent="0.3">
      <c r="A6575" t="s">
        <v>8377</v>
      </c>
      <c r="B6575" s="1">
        <v>45927</v>
      </c>
      <c r="C6575" t="s">
        <v>1273</v>
      </c>
      <c r="D6575" t="s">
        <v>302</v>
      </c>
      <c r="E6575" t="s">
        <v>119</v>
      </c>
      <c r="F6575" t="s">
        <v>184</v>
      </c>
      <c r="G6575" t="s">
        <v>21</v>
      </c>
      <c r="H6575" t="s">
        <v>297</v>
      </c>
      <c r="I6575" t="s">
        <v>494</v>
      </c>
      <c r="J6575">
        <v>1</v>
      </c>
      <c r="K6575">
        <v>1562.23</v>
      </c>
      <c r="L6575">
        <v>0</v>
      </c>
      <c r="M6575">
        <v>1048.74</v>
      </c>
      <c r="N6575" t="s">
        <v>70</v>
      </c>
      <c r="O6575" t="s">
        <v>35</v>
      </c>
      <c r="P6575" t="s">
        <v>71</v>
      </c>
      <c r="Q6575">
        <f>Sales_Data[[#This Row],[Quantity]]*Sales_Data[[#This Row],[Unit_Price]]</f>
        <v>1562.23</v>
      </c>
      <c r="R6575">
        <f>Sales_Data[[#This Row],[Gross_Sales]]*Sales_Data[[#This Row],[Discount]]</f>
        <v>0</v>
      </c>
      <c r="S6575">
        <f>Sales_Data[[#This Row],[Gross_Sales]]-Sales_Data[[#This Row],[Discount_Amount]]</f>
        <v>1562.23</v>
      </c>
      <c r="T6575">
        <f>Sales_Data[[#This Row],[Net Sales]]-Sales_Data[[#This Row],[Cost]]</f>
        <v>513.49</v>
      </c>
      <c r="U6575" s="2">
        <f>Sales_Data[[#This Row],[Profit]]/Sales_Data[[#This Row],[Net Sales]]</f>
        <v>0.32869039770072267</v>
      </c>
      <c r="V6575">
        <f>YEAR(Sales_Data[[#This Row],[Order_Date]])</f>
        <v>2025</v>
      </c>
      <c r="W6575" t="str">
        <f>TEXT(Sales_Data[[#This Row],[Order_Date]],"mmm")</f>
        <v>Sep</v>
      </c>
      <c r="X6575">
        <f>MONTH(Sales_Data[[#This Row],[Order_Date]])</f>
        <v>9</v>
      </c>
      <c r="Y6575" t="str">
        <f>"Q"&amp;ROUNDUP(MONTH(Sales_Data[[#This Row],[Order_Date]])/3,0)</f>
        <v>Q3</v>
      </c>
    </row>
    <row r="6576" spans="1:25" x14ac:dyDescent="0.3">
      <c r="A6576" t="s">
        <v>8378</v>
      </c>
      <c r="B6576" s="1">
        <v>45910</v>
      </c>
      <c r="C6576" t="s">
        <v>3796</v>
      </c>
      <c r="D6576" t="s">
        <v>817</v>
      </c>
      <c r="E6576" t="s">
        <v>19</v>
      </c>
      <c r="F6576" t="s">
        <v>81</v>
      </c>
      <c r="G6576" t="s">
        <v>67</v>
      </c>
      <c r="H6576" t="s">
        <v>121</v>
      </c>
      <c r="I6576" t="s">
        <v>122</v>
      </c>
      <c r="J6576">
        <v>2</v>
      </c>
      <c r="K6576">
        <v>17241.990000000002</v>
      </c>
      <c r="L6576">
        <v>0.05</v>
      </c>
      <c r="M6576">
        <v>23585.05</v>
      </c>
      <c r="N6576" t="s">
        <v>24</v>
      </c>
      <c r="O6576" t="s">
        <v>35</v>
      </c>
      <c r="P6576" t="s">
        <v>26</v>
      </c>
      <c r="Q6576">
        <f>Sales_Data[[#This Row],[Quantity]]*Sales_Data[[#This Row],[Unit_Price]]</f>
        <v>34483.980000000003</v>
      </c>
      <c r="R6576">
        <f>Sales_Data[[#This Row],[Gross_Sales]]*Sales_Data[[#This Row],[Discount]]</f>
        <v>1724.1990000000003</v>
      </c>
      <c r="S6576">
        <f>Sales_Data[[#This Row],[Gross_Sales]]-Sales_Data[[#This Row],[Discount_Amount]]</f>
        <v>32759.781000000003</v>
      </c>
      <c r="T6576">
        <f>Sales_Data[[#This Row],[Net Sales]]-Sales_Data[[#This Row],[Cost]]</f>
        <v>9174.7310000000034</v>
      </c>
      <c r="U6576" s="2">
        <f>Sales_Data[[#This Row],[Profit]]/Sales_Data[[#This Row],[Net Sales]]</f>
        <v>0.28006081603536981</v>
      </c>
      <c r="V6576">
        <f>YEAR(Sales_Data[[#This Row],[Order_Date]])</f>
        <v>2025</v>
      </c>
      <c r="W6576" t="str">
        <f>TEXT(Sales_Data[[#This Row],[Order_Date]],"mmm")</f>
        <v>Sep</v>
      </c>
      <c r="X6576">
        <f>MONTH(Sales_Data[[#This Row],[Order_Date]])</f>
        <v>9</v>
      </c>
      <c r="Y6576" t="str">
        <f>"Q"&amp;ROUNDUP(MONTH(Sales_Data[[#This Row],[Order_Date]])/3,0)</f>
        <v>Q3</v>
      </c>
    </row>
    <row r="6577" spans="1:25" x14ac:dyDescent="0.3">
      <c r="A6577" t="s">
        <v>8379</v>
      </c>
      <c r="B6577" s="1">
        <v>45974</v>
      </c>
      <c r="C6577" t="s">
        <v>294</v>
      </c>
      <c r="D6577" t="s">
        <v>170</v>
      </c>
      <c r="E6577" t="s">
        <v>48</v>
      </c>
      <c r="F6577" t="s">
        <v>152</v>
      </c>
      <c r="G6577" t="s">
        <v>75</v>
      </c>
      <c r="H6577" t="s">
        <v>185</v>
      </c>
      <c r="I6577" t="s">
        <v>261</v>
      </c>
      <c r="J6577">
        <v>1</v>
      </c>
      <c r="K6577">
        <v>50019.51</v>
      </c>
      <c r="L6577">
        <v>0.1</v>
      </c>
      <c r="M6577">
        <v>29409</v>
      </c>
      <c r="N6577" t="s">
        <v>109</v>
      </c>
      <c r="O6577" t="s">
        <v>35</v>
      </c>
      <c r="P6577" t="s">
        <v>71</v>
      </c>
      <c r="Q6577">
        <f>Sales_Data[[#This Row],[Quantity]]*Sales_Data[[#This Row],[Unit_Price]]</f>
        <v>50019.51</v>
      </c>
      <c r="R6577">
        <f>Sales_Data[[#This Row],[Gross_Sales]]*Sales_Data[[#This Row],[Discount]]</f>
        <v>5001.9510000000009</v>
      </c>
      <c r="S6577">
        <f>Sales_Data[[#This Row],[Gross_Sales]]-Sales_Data[[#This Row],[Discount_Amount]]</f>
        <v>45017.559000000001</v>
      </c>
      <c r="T6577">
        <f>Sales_Data[[#This Row],[Net Sales]]-Sales_Data[[#This Row],[Cost]]</f>
        <v>15608.559000000001</v>
      </c>
      <c r="U6577" s="2">
        <f>Sales_Data[[#This Row],[Profit]]/Sales_Data[[#This Row],[Net Sales]]</f>
        <v>0.34672157590774749</v>
      </c>
      <c r="V6577">
        <f>YEAR(Sales_Data[[#This Row],[Order_Date]])</f>
        <v>2025</v>
      </c>
      <c r="W6577" t="str">
        <f>TEXT(Sales_Data[[#This Row],[Order_Date]],"mmm")</f>
        <v>Nov</v>
      </c>
      <c r="X6577">
        <f>MONTH(Sales_Data[[#This Row],[Order_Date]])</f>
        <v>11</v>
      </c>
      <c r="Y6577" t="str">
        <f>"Q"&amp;ROUNDUP(MONTH(Sales_Data[[#This Row],[Order_Date]])/3,0)</f>
        <v>Q4</v>
      </c>
    </row>
    <row r="6578" spans="1:25" x14ac:dyDescent="0.3">
      <c r="A6578" t="s">
        <v>8380</v>
      </c>
      <c r="B6578" s="1">
        <v>45752</v>
      </c>
      <c r="C6578" t="s">
        <v>825</v>
      </c>
      <c r="D6578" t="s">
        <v>38</v>
      </c>
      <c r="E6578" t="s">
        <v>48</v>
      </c>
      <c r="F6578" t="s">
        <v>49</v>
      </c>
      <c r="G6578" t="s">
        <v>21</v>
      </c>
      <c r="H6578" t="s">
        <v>22</v>
      </c>
      <c r="I6578" t="s">
        <v>62</v>
      </c>
      <c r="J6578">
        <v>3</v>
      </c>
      <c r="K6578">
        <v>62911.89</v>
      </c>
      <c r="L6578">
        <v>0.05</v>
      </c>
      <c r="M6578">
        <v>117993.22</v>
      </c>
      <c r="N6578" t="s">
        <v>52</v>
      </c>
      <c r="O6578" t="s">
        <v>35</v>
      </c>
      <c r="P6578" t="s">
        <v>44</v>
      </c>
      <c r="Q6578">
        <f>Sales_Data[[#This Row],[Quantity]]*Sales_Data[[#This Row],[Unit_Price]]</f>
        <v>188735.66999999998</v>
      </c>
      <c r="R6578">
        <f>Sales_Data[[#This Row],[Gross_Sales]]*Sales_Data[[#This Row],[Discount]]</f>
        <v>9436.7834999999995</v>
      </c>
      <c r="S6578">
        <f>Sales_Data[[#This Row],[Gross_Sales]]-Sales_Data[[#This Row],[Discount_Amount]]</f>
        <v>179298.88649999999</v>
      </c>
      <c r="T6578">
        <f>Sales_Data[[#This Row],[Net Sales]]-Sales_Data[[#This Row],[Cost]]</f>
        <v>61305.666499999992</v>
      </c>
      <c r="U6578" s="2">
        <f>Sales_Data[[#This Row],[Profit]]/Sales_Data[[#This Row],[Net Sales]]</f>
        <v>0.34191883561976272</v>
      </c>
      <c r="V6578">
        <f>YEAR(Sales_Data[[#This Row],[Order_Date]])</f>
        <v>2025</v>
      </c>
      <c r="W6578" t="str">
        <f>TEXT(Sales_Data[[#This Row],[Order_Date]],"mmm")</f>
        <v>Apr</v>
      </c>
      <c r="X6578">
        <f>MONTH(Sales_Data[[#This Row],[Order_Date]])</f>
        <v>4</v>
      </c>
      <c r="Y6578" t="str">
        <f>"Q"&amp;ROUNDUP(MONTH(Sales_Data[[#This Row],[Order_Date]])/3,0)</f>
        <v>Q2</v>
      </c>
    </row>
    <row r="6579" spans="1:25" x14ac:dyDescent="0.3">
      <c r="A6579" t="s">
        <v>8381</v>
      </c>
      <c r="B6579" s="1">
        <v>45930</v>
      </c>
      <c r="C6579" t="s">
        <v>565</v>
      </c>
      <c r="D6579" t="s">
        <v>221</v>
      </c>
      <c r="E6579" t="s">
        <v>19</v>
      </c>
      <c r="F6579" t="s">
        <v>57</v>
      </c>
      <c r="G6579" t="s">
        <v>41</v>
      </c>
      <c r="H6579" t="s">
        <v>171</v>
      </c>
      <c r="I6579" t="s">
        <v>191</v>
      </c>
      <c r="J6579">
        <v>2</v>
      </c>
      <c r="K6579">
        <v>1317.76</v>
      </c>
      <c r="L6579">
        <v>0.1</v>
      </c>
      <c r="M6579">
        <v>1708.87</v>
      </c>
      <c r="N6579" t="s">
        <v>70</v>
      </c>
      <c r="O6579" t="s">
        <v>35</v>
      </c>
      <c r="P6579" t="s">
        <v>71</v>
      </c>
      <c r="Q6579">
        <f>Sales_Data[[#This Row],[Quantity]]*Sales_Data[[#This Row],[Unit_Price]]</f>
        <v>2635.52</v>
      </c>
      <c r="R6579">
        <f>Sales_Data[[#This Row],[Gross_Sales]]*Sales_Data[[#This Row],[Discount]]</f>
        <v>263.55200000000002</v>
      </c>
      <c r="S6579">
        <f>Sales_Data[[#This Row],[Gross_Sales]]-Sales_Data[[#This Row],[Discount_Amount]]</f>
        <v>2371.9679999999998</v>
      </c>
      <c r="T6579">
        <f>Sales_Data[[#This Row],[Net Sales]]-Sales_Data[[#This Row],[Cost]]</f>
        <v>663.09799999999996</v>
      </c>
      <c r="U6579" s="2">
        <f>Sales_Data[[#This Row],[Profit]]/Sales_Data[[#This Row],[Net Sales]]</f>
        <v>0.27955604797366573</v>
      </c>
      <c r="V6579">
        <f>YEAR(Sales_Data[[#This Row],[Order_Date]])</f>
        <v>2025</v>
      </c>
      <c r="W6579" t="str">
        <f>TEXT(Sales_Data[[#This Row],[Order_Date]],"mmm")</f>
        <v>Sep</v>
      </c>
      <c r="X6579">
        <f>MONTH(Sales_Data[[#This Row],[Order_Date]])</f>
        <v>9</v>
      </c>
      <c r="Y6579" t="str">
        <f>"Q"&amp;ROUNDUP(MONTH(Sales_Data[[#This Row],[Order_Date]])/3,0)</f>
        <v>Q3</v>
      </c>
    </row>
    <row r="6580" spans="1:25" x14ac:dyDescent="0.3">
      <c r="A6580" t="s">
        <v>8382</v>
      </c>
      <c r="B6580" s="1">
        <v>45681</v>
      </c>
      <c r="C6580" t="s">
        <v>4517</v>
      </c>
      <c r="D6580" t="s">
        <v>229</v>
      </c>
      <c r="E6580" t="s">
        <v>48</v>
      </c>
      <c r="F6580" t="s">
        <v>126</v>
      </c>
      <c r="G6580" t="s">
        <v>75</v>
      </c>
      <c r="H6580" t="s">
        <v>185</v>
      </c>
      <c r="I6580" t="s">
        <v>261</v>
      </c>
      <c r="J6580">
        <v>2</v>
      </c>
      <c r="K6580">
        <v>44694</v>
      </c>
      <c r="L6580">
        <v>0</v>
      </c>
      <c r="M6580">
        <v>66822.19</v>
      </c>
      <c r="N6580" t="s">
        <v>52</v>
      </c>
      <c r="O6580" t="s">
        <v>35</v>
      </c>
      <c r="P6580" t="s">
        <v>71</v>
      </c>
      <c r="Q6580">
        <f>Sales_Data[[#This Row],[Quantity]]*Sales_Data[[#This Row],[Unit_Price]]</f>
        <v>89388</v>
      </c>
      <c r="R6580">
        <f>Sales_Data[[#This Row],[Gross_Sales]]*Sales_Data[[#This Row],[Discount]]</f>
        <v>0</v>
      </c>
      <c r="S6580">
        <f>Sales_Data[[#This Row],[Gross_Sales]]-Sales_Data[[#This Row],[Discount_Amount]]</f>
        <v>89388</v>
      </c>
      <c r="T6580">
        <f>Sales_Data[[#This Row],[Net Sales]]-Sales_Data[[#This Row],[Cost]]</f>
        <v>22565.809999999998</v>
      </c>
      <c r="U6580" s="2">
        <f>Sales_Data[[#This Row],[Profit]]/Sales_Data[[#This Row],[Net Sales]]</f>
        <v>0.25244786772273681</v>
      </c>
      <c r="V6580">
        <f>YEAR(Sales_Data[[#This Row],[Order_Date]])</f>
        <v>2025</v>
      </c>
      <c r="W6580" t="str">
        <f>TEXT(Sales_Data[[#This Row],[Order_Date]],"mmm")</f>
        <v>Jan</v>
      </c>
      <c r="X6580">
        <f>MONTH(Sales_Data[[#This Row],[Order_Date]])</f>
        <v>1</v>
      </c>
      <c r="Y6580" t="str">
        <f>"Q"&amp;ROUNDUP(MONTH(Sales_Data[[#This Row],[Order_Date]])/3,0)</f>
        <v>Q1</v>
      </c>
    </row>
    <row r="6581" spans="1:25" x14ac:dyDescent="0.3">
      <c r="A6581" t="s">
        <v>8383</v>
      </c>
      <c r="B6581" s="1">
        <v>45773</v>
      </c>
      <c r="C6581" t="s">
        <v>2357</v>
      </c>
      <c r="D6581" t="s">
        <v>266</v>
      </c>
      <c r="E6581" t="s">
        <v>48</v>
      </c>
      <c r="F6581" t="s">
        <v>164</v>
      </c>
      <c r="G6581" t="s">
        <v>21</v>
      </c>
      <c r="H6581" t="s">
        <v>127</v>
      </c>
      <c r="I6581" t="s">
        <v>314</v>
      </c>
      <c r="J6581">
        <v>1</v>
      </c>
      <c r="K6581">
        <v>4312.6400000000003</v>
      </c>
      <c r="L6581">
        <v>0.05</v>
      </c>
      <c r="M6581">
        <v>2611.37</v>
      </c>
      <c r="N6581" t="s">
        <v>83</v>
      </c>
      <c r="O6581" t="s">
        <v>25</v>
      </c>
      <c r="P6581" t="s">
        <v>71</v>
      </c>
      <c r="Q6581">
        <f>Sales_Data[[#This Row],[Quantity]]*Sales_Data[[#This Row],[Unit_Price]]</f>
        <v>4312.6400000000003</v>
      </c>
      <c r="R6581">
        <f>Sales_Data[[#This Row],[Gross_Sales]]*Sales_Data[[#This Row],[Discount]]</f>
        <v>215.63200000000003</v>
      </c>
      <c r="S6581">
        <f>Sales_Data[[#This Row],[Gross_Sales]]-Sales_Data[[#This Row],[Discount_Amount]]</f>
        <v>4097.0080000000007</v>
      </c>
      <c r="T6581">
        <f>Sales_Data[[#This Row],[Net Sales]]-Sales_Data[[#This Row],[Cost]]</f>
        <v>1485.6380000000008</v>
      </c>
      <c r="U6581" s="2">
        <f>Sales_Data[[#This Row],[Profit]]/Sales_Data[[#This Row],[Net Sales]]</f>
        <v>0.36261535247185278</v>
      </c>
      <c r="V6581">
        <f>YEAR(Sales_Data[[#This Row],[Order_Date]])</f>
        <v>2025</v>
      </c>
      <c r="W6581" t="str">
        <f>TEXT(Sales_Data[[#This Row],[Order_Date]],"mmm")</f>
        <v>Apr</v>
      </c>
      <c r="X6581">
        <f>MONTH(Sales_Data[[#This Row],[Order_Date]])</f>
        <v>4</v>
      </c>
      <c r="Y6581" t="str">
        <f>"Q"&amp;ROUNDUP(MONTH(Sales_Data[[#This Row],[Order_Date]])/3,0)</f>
        <v>Q2</v>
      </c>
    </row>
    <row r="6582" spans="1:25" x14ac:dyDescent="0.3">
      <c r="A6582" t="s">
        <v>8384</v>
      </c>
      <c r="B6582" s="1">
        <v>45808</v>
      </c>
      <c r="C6582" t="s">
        <v>2815</v>
      </c>
      <c r="D6582" t="s">
        <v>414</v>
      </c>
      <c r="E6582" t="s">
        <v>39</v>
      </c>
      <c r="F6582" t="s">
        <v>405</v>
      </c>
      <c r="G6582" t="s">
        <v>75</v>
      </c>
      <c r="H6582" t="s">
        <v>114</v>
      </c>
      <c r="I6582" t="s">
        <v>206</v>
      </c>
      <c r="J6582">
        <v>1</v>
      </c>
      <c r="K6582">
        <v>5561.57</v>
      </c>
      <c r="L6582">
        <v>0.05</v>
      </c>
      <c r="M6582">
        <v>4278.09</v>
      </c>
      <c r="N6582" t="s">
        <v>52</v>
      </c>
      <c r="O6582" t="s">
        <v>53</v>
      </c>
      <c r="P6582" t="s">
        <v>44</v>
      </c>
      <c r="Q6582">
        <f>Sales_Data[[#This Row],[Quantity]]*Sales_Data[[#This Row],[Unit_Price]]</f>
        <v>5561.57</v>
      </c>
      <c r="R6582">
        <f>Sales_Data[[#This Row],[Gross_Sales]]*Sales_Data[[#This Row],[Discount]]</f>
        <v>278.07850000000002</v>
      </c>
      <c r="S6582">
        <f>Sales_Data[[#This Row],[Gross_Sales]]-Sales_Data[[#This Row],[Discount_Amount]]</f>
        <v>5283.4915000000001</v>
      </c>
      <c r="T6582">
        <f>Sales_Data[[#This Row],[Net Sales]]-Sales_Data[[#This Row],[Cost]]</f>
        <v>1005.4014999999999</v>
      </c>
      <c r="U6582" s="2">
        <f>Sales_Data[[#This Row],[Profit]]/Sales_Data[[#This Row],[Net Sales]]</f>
        <v>0.1902911171523603</v>
      </c>
      <c r="V6582">
        <f>YEAR(Sales_Data[[#This Row],[Order_Date]])</f>
        <v>2025</v>
      </c>
      <c r="W6582" t="str">
        <f>TEXT(Sales_Data[[#This Row],[Order_Date]],"mmm")</f>
        <v>May</v>
      </c>
      <c r="X6582">
        <f>MONTH(Sales_Data[[#This Row],[Order_Date]])</f>
        <v>5</v>
      </c>
      <c r="Y6582" t="str">
        <f>"Q"&amp;ROUNDUP(MONTH(Sales_Data[[#This Row],[Order_Date]])/3,0)</f>
        <v>Q2</v>
      </c>
    </row>
    <row r="6583" spans="1:25" x14ac:dyDescent="0.3">
      <c r="A6583" t="s">
        <v>8385</v>
      </c>
      <c r="B6583" s="1">
        <v>45995</v>
      </c>
      <c r="C6583" t="s">
        <v>1134</v>
      </c>
      <c r="D6583" t="s">
        <v>817</v>
      </c>
      <c r="E6583" t="s">
        <v>39</v>
      </c>
      <c r="F6583" t="s">
        <v>107</v>
      </c>
      <c r="G6583" t="s">
        <v>41</v>
      </c>
      <c r="H6583" t="s">
        <v>102</v>
      </c>
      <c r="I6583" t="s">
        <v>103</v>
      </c>
      <c r="J6583">
        <v>1</v>
      </c>
      <c r="K6583">
        <v>2914.27</v>
      </c>
      <c r="L6583">
        <v>0.05</v>
      </c>
      <c r="M6583">
        <v>2107.4</v>
      </c>
      <c r="N6583" t="s">
        <v>52</v>
      </c>
      <c r="O6583" t="s">
        <v>35</v>
      </c>
      <c r="P6583" t="s">
        <v>71</v>
      </c>
      <c r="Q6583">
        <f>Sales_Data[[#This Row],[Quantity]]*Sales_Data[[#This Row],[Unit_Price]]</f>
        <v>2914.27</v>
      </c>
      <c r="R6583">
        <f>Sales_Data[[#This Row],[Gross_Sales]]*Sales_Data[[#This Row],[Discount]]</f>
        <v>145.71350000000001</v>
      </c>
      <c r="S6583">
        <f>Sales_Data[[#This Row],[Gross_Sales]]-Sales_Data[[#This Row],[Discount_Amount]]</f>
        <v>2768.5565000000001</v>
      </c>
      <c r="T6583">
        <f>Sales_Data[[#This Row],[Net Sales]]-Sales_Data[[#This Row],[Cost]]</f>
        <v>661.15650000000005</v>
      </c>
      <c r="U6583" s="2">
        <f>Sales_Data[[#This Row],[Profit]]/Sales_Data[[#This Row],[Net Sales]]</f>
        <v>0.23880910503361591</v>
      </c>
      <c r="V6583">
        <f>YEAR(Sales_Data[[#This Row],[Order_Date]])</f>
        <v>2025</v>
      </c>
      <c r="W6583" t="str">
        <f>TEXT(Sales_Data[[#This Row],[Order_Date]],"mmm")</f>
        <v>Dec</v>
      </c>
      <c r="X6583">
        <f>MONTH(Sales_Data[[#This Row],[Order_Date]])</f>
        <v>12</v>
      </c>
      <c r="Y6583" t="str">
        <f>"Q"&amp;ROUNDUP(MONTH(Sales_Data[[#This Row],[Order_Date]])/3,0)</f>
        <v>Q4</v>
      </c>
    </row>
    <row r="6584" spans="1:25" x14ac:dyDescent="0.3">
      <c r="A6584" t="s">
        <v>8386</v>
      </c>
      <c r="B6584" s="1">
        <v>45707</v>
      </c>
      <c r="C6584" t="s">
        <v>3735</v>
      </c>
      <c r="D6584" t="s">
        <v>699</v>
      </c>
      <c r="E6584" t="s">
        <v>39</v>
      </c>
      <c r="F6584" t="s">
        <v>107</v>
      </c>
      <c r="G6584" t="s">
        <v>67</v>
      </c>
      <c r="H6584" t="s">
        <v>68</v>
      </c>
      <c r="I6584" t="s">
        <v>97</v>
      </c>
      <c r="J6584">
        <v>1</v>
      </c>
      <c r="K6584">
        <v>1032.05</v>
      </c>
      <c r="L6584">
        <v>0</v>
      </c>
      <c r="M6584">
        <v>897.79</v>
      </c>
      <c r="N6584" t="s">
        <v>24</v>
      </c>
      <c r="O6584" t="s">
        <v>53</v>
      </c>
      <c r="P6584" t="s">
        <v>71</v>
      </c>
      <c r="Q6584">
        <f>Sales_Data[[#This Row],[Quantity]]*Sales_Data[[#This Row],[Unit_Price]]</f>
        <v>1032.05</v>
      </c>
      <c r="R6584">
        <f>Sales_Data[[#This Row],[Gross_Sales]]*Sales_Data[[#This Row],[Discount]]</f>
        <v>0</v>
      </c>
      <c r="S6584">
        <f>Sales_Data[[#This Row],[Gross_Sales]]-Sales_Data[[#This Row],[Discount_Amount]]</f>
        <v>1032.05</v>
      </c>
      <c r="T6584">
        <f>Sales_Data[[#This Row],[Net Sales]]-Sales_Data[[#This Row],[Cost]]</f>
        <v>134.26</v>
      </c>
      <c r="U6584" s="2">
        <f>Sales_Data[[#This Row],[Profit]]/Sales_Data[[#This Row],[Net Sales]]</f>
        <v>0.13009059638583401</v>
      </c>
      <c r="V6584">
        <f>YEAR(Sales_Data[[#This Row],[Order_Date]])</f>
        <v>2025</v>
      </c>
      <c r="W6584" t="str">
        <f>TEXT(Sales_Data[[#This Row],[Order_Date]],"mmm")</f>
        <v>Feb</v>
      </c>
      <c r="X6584">
        <f>MONTH(Sales_Data[[#This Row],[Order_Date]])</f>
        <v>2</v>
      </c>
      <c r="Y6584" t="str">
        <f>"Q"&amp;ROUNDUP(MONTH(Sales_Data[[#This Row],[Order_Date]])/3,0)</f>
        <v>Q1</v>
      </c>
    </row>
    <row r="6585" spans="1:25" x14ac:dyDescent="0.3">
      <c r="A6585" t="s">
        <v>8387</v>
      </c>
      <c r="B6585" s="1">
        <v>45863</v>
      </c>
      <c r="C6585" t="s">
        <v>5834</v>
      </c>
      <c r="D6585" t="s">
        <v>513</v>
      </c>
      <c r="E6585" t="s">
        <v>30</v>
      </c>
      <c r="F6585" t="s">
        <v>101</v>
      </c>
      <c r="G6585" t="s">
        <v>67</v>
      </c>
      <c r="H6585" t="s">
        <v>121</v>
      </c>
      <c r="I6585" t="s">
        <v>122</v>
      </c>
      <c r="J6585">
        <v>1</v>
      </c>
      <c r="K6585">
        <v>2948.22</v>
      </c>
      <c r="L6585">
        <v>0.05</v>
      </c>
      <c r="M6585">
        <v>1940.83</v>
      </c>
      <c r="N6585" t="s">
        <v>52</v>
      </c>
      <c r="O6585" t="s">
        <v>35</v>
      </c>
      <c r="P6585" t="s">
        <v>44</v>
      </c>
      <c r="Q6585">
        <f>Sales_Data[[#This Row],[Quantity]]*Sales_Data[[#This Row],[Unit_Price]]</f>
        <v>2948.22</v>
      </c>
      <c r="R6585">
        <f>Sales_Data[[#This Row],[Gross_Sales]]*Sales_Data[[#This Row],[Discount]]</f>
        <v>147.411</v>
      </c>
      <c r="S6585">
        <f>Sales_Data[[#This Row],[Gross_Sales]]-Sales_Data[[#This Row],[Discount_Amount]]</f>
        <v>2800.8089999999997</v>
      </c>
      <c r="T6585">
        <f>Sales_Data[[#This Row],[Net Sales]]-Sales_Data[[#This Row],[Cost]]</f>
        <v>859.97899999999981</v>
      </c>
      <c r="U6585" s="2">
        <f>Sales_Data[[#This Row],[Profit]]/Sales_Data[[#This Row],[Net Sales]]</f>
        <v>0.30704664259505016</v>
      </c>
      <c r="V6585">
        <f>YEAR(Sales_Data[[#This Row],[Order_Date]])</f>
        <v>2025</v>
      </c>
      <c r="W6585" t="str">
        <f>TEXT(Sales_Data[[#This Row],[Order_Date]],"mmm")</f>
        <v>Jul</v>
      </c>
      <c r="X6585">
        <f>MONTH(Sales_Data[[#This Row],[Order_Date]])</f>
        <v>7</v>
      </c>
      <c r="Y6585" t="str">
        <f>"Q"&amp;ROUNDUP(MONTH(Sales_Data[[#This Row],[Order_Date]])/3,0)</f>
        <v>Q3</v>
      </c>
    </row>
    <row r="6586" spans="1:25" x14ac:dyDescent="0.3">
      <c r="A6586" t="s">
        <v>8388</v>
      </c>
      <c r="B6586" s="1">
        <v>45992</v>
      </c>
      <c r="C6586" t="s">
        <v>3126</v>
      </c>
      <c r="D6586" t="s">
        <v>307</v>
      </c>
      <c r="E6586" t="s">
        <v>48</v>
      </c>
      <c r="F6586" t="s">
        <v>126</v>
      </c>
      <c r="G6586" t="s">
        <v>41</v>
      </c>
      <c r="H6586" t="s">
        <v>102</v>
      </c>
      <c r="I6586" t="s">
        <v>388</v>
      </c>
      <c r="J6586">
        <v>2</v>
      </c>
      <c r="K6586">
        <v>19287.63</v>
      </c>
      <c r="L6586">
        <v>0.1</v>
      </c>
      <c r="M6586">
        <v>23878.799999999999</v>
      </c>
      <c r="N6586" t="s">
        <v>24</v>
      </c>
      <c r="O6586" t="s">
        <v>35</v>
      </c>
      <c r="P6586" t="s">
        <v>26</v>
      </c>
      <c r="Q6586">
        <f>Sales_Data[[#This Row],[Quantity]]*Sales_Data[[#This Row],[Unit_Price]]</f>
        <v>38575.26</v>
      </c>
      <c r="R6586">
        <f>Sales_Data[[#This Row],[Gross_Sales]]*Sales_Data[[#This Row],[Discount]]</f>
        <v>3857.5260000000003</v>
      </c>
      <c r="S6586">
        <f>Sales_Data[[#This Row],[Gross_Sales]]-Sales_Data[[#This Row],[Discount_Amount]]</f>
        <v>34717.734000000004</v>
      </c>
      <c r="T6586">
        <f>Sales_Data[[#This Row],[Net Sales]]-Sales_Data[[#This Row],[Cost]]</f>
        <v>10838.934000000005</v>
      </c>
      <c r="U6586" s="2">
        <f>Sales_Data[[#This Row],[Profit]]/Sales_Data[[#This Row],[Net Sales]]</f>
        <v>0.31220165463563965</v>
      </c>
      <c r="V6586">
        <f>YEAR(Sales_Data[[#This Row],[Order_Date]])</f>
        <v>2025</v>
      </c>
      <c r="W6586" t="str">
        <f>TEXT(Sales_Data[[#This Row],[Order_Date]],"mmm")</f>
        <v>Dec</v>
      </c>
      <c r="X6586">
        <f>MONTH(Sales_Data[[#This Row],[Order_Date]])</f>
        <v>12</v>
      </c>
      <c r="Y6586" t="str">
        <f>"Q"&amp;ROUNDUP(MONTH(Sales_Data[[#This Row],[Order_Date]])/3,0)</f>
        <v>Q4</v>
      </c>
    </row>
    <row r="6587" spans="1:25" x14ac:dyDescent="0.3">
      <c r="A6587" t="s">
        <v>8389</v>
      </c>
      <c r="B6587" s="1">
        <v>45736</v>
      </c>
      <c r="C6587" t="s">
        <v>351</v>
      </c>
      <c r="D6587" t="s">
        <v>662</v>
      </c>
      <c r="E6587" t="s">
        <v>119</v>
      </c>
      <c r="F6587" t="s">
        <v>538</v>
      </c>
      <c r="G6587" t="s">
        <v>21</v>
      </c>
      <c r="H6587" t="s">
        <v>22</v>
      </c>
      <c r="I6587" t="s">
        <v>62</v>
      </c>
      <c r="J6587">
        <v>1</v>
      </c>
      <c r="K6587">
        <v>6106.38</v>
      </c>
      <c r="L6587">
        <v>0.2</v>
      </c>
      <c r="M6587">
        <v>3459.73</v>
      </c>
      <c r="N6587" t="s">
        <v>109</v>
      </c>
      <c r="O6587" t="s">
        <v>35</v>
      </c>
      <c r="P6587" t="s">
        <v>71</v>
      </c>
      <c r="Q6587">
        <f>Sales_Data[[#This Row],[Quantity]]*Sales_Data[[#This Row],[Unit_Price]]</f>
        <v>6106.38</v>
      </c>
      <c r="R6587">
        <f>Sales_Data[[#This Row],[Gross_Sales]]*Sales_Data[[#This Row],[Discount]]</f>
        <v>1221.2760000000001</v>
      </c>
      <c r="S6587">
        <f>Sales_Data[[#This Row],[Gross_Sales]]-Sales_Data[[#This Row],[Discount_Amount]]</f>
        <v>4885.1040000000003</v>
      </c>
      <c r="T6587">
        <f>Sales_Data[[#This Row],[Net Sales]]-Sales_Data[[#This Row],[Cost]]</f>
        <v>1425.3740000000003</v>
      </c>
      <c r="U6587" s="2">
        <f>Sales_Data[[#This Row],[Profit]]/Sales_Data[[#This Row],[Net Sales]]</f>
        <v>0.2917796632374664</v>
      </c>
      <c r="V6587">
        <f>YEAR(Sales_Data[[#This Row],[Order_Date]])</f>
        <v>2025</v>
      </c>
      <c r="W6587" t="str">
        <f>TEXT(Sales_Data[[#This Row],[Order_Date]],"mmm")</f>
        <v>Mar</v>
      </c>
      <c r="X6587">
        <f>MONTH(Sales_Data[[#This Row],[Order_Date]])</f>
        <v>3</v>
      </c>
      <c r="Y6587" t="str">
        <f>"Q"&amp;ROUNDUP(MONTH(Sales_Data[[#This Row],[Order_Date]])/3,0)</f>
        <v>Q1</v>
      </c>
    </row>
    <row r="6588" spans="1:25" x14ac:dyDescent="0.3">
      <c r="A6588" t="s">
        <v>8390</v>
      </c>
      <c r="B6588" s="1">
        <v>45727</v>
      </c>
      <c r="C6588" t="s">
        <v>355</v>
      </c>
      <c r="D6588" t="s">
        <v>317</v>
      </c>
      <c r="E6588" t="s">
        <v>48</v>
      </c>
      <c r="F6588" t="s">
        <v>164</v>
      </c>
      <c r="G6588" t="s">
        <v>41</v>
      </c>
      <c r="H6588" t="s">
        <v>42</v>
      </c>
      <c r="I6588" t="s">
        <v>43</v>
      </c>
      <c r="J6588">
        <v>3</v>
      </c>
      <c r="K6588">
        <v>43294.1</v>
      </c>
      <c r="L6588">
        <v>0.1</v>
      </c>
      <c r="M6588">
        <v>89009.59</v>
      </c>
      <c r="N6588" t="s">
        <v>52</v>
      </c>
      <c r="O6588" t="s">
        <v>53</v>
      </c>
      <c r="P6588" t="s">
        <v>71</v>
      </c>
      <c r="Q6588">
        <f>Sales_Data[[#This Row],[Quantity]]*Sales_Data[[#This Row],[Unit_Price]]</f>
        <v>129882.29999999999</v>
      </c>
      <c r="R6588">
        <f>Sales_Data[[#This Row],[Gross_Sales]]*Sales_Data[[#This Row],[Discount]]</f>
        <v>12988.23</v>
      </c>
      <c r="S6588">
        <f>Sales_Data[[#This Row],[Gross_Sales]]-Sales_Data[[#This Row],[Discount_Amount]]</f>
        <v>116894.06999999999</v>
      </c>
      <c r="T6588">
        <f>Sales_Data[[#This Row],[Net Sales]]-Sales_Data[[#This Row],[Cost]]</f>
        <v>27884.479999999996</v>
      </c>
      <c r="U6588" s="2">
        <f>Sales_Data[[#This Row],[Profit]]/Sales_Data[[#This Row],[Net Sales]]</f>
        <v>0.23854486373859682</v>
      </c>
      <c r="V6588">
        <f>YEAR(Sales_Data[[#This Row],[Order_Date]])</f>
        <v>2025</v>
      </c>
      <c r="W6588" t="str">
        <f>TEXT(Sales_Data[[#This Row],[Order_Date]],"mmm")</f>
        <v>Mar</v>
      </c>
      <c r="X6588">
        <f>MONTH(Sales_Data[[#This Row],[Order_Date]])</f>
        <v>3</v>
      </c>
      <c r="Y6588" t="str">
        <f>"Q"&amp;ROUNDUP(MONTH(Sales_Data[[#This Row],[Order_Date]])/3,0)</f>
        <v>Q1</v>
      </c>
    </row>
    <row r="6589" spans="1:25" x14ac:dyDescent="0.3">
      <c r="A6589" t="s">
        <v>8391</v>
      </c>
      <c r="B6589" s="1">
        <v>45684</v>
      </c>
      <c r="C6589" t="s">
        <v>3140</v>
      </c>
      <c r="D6589" t="s">
        <v>205</v>
      </c>
      <c r="E6589" t="s">
        <v>39</v>
      </c>
      <c r="F6589" t="s">
        <v>202</v>
      </c>
      <c r="G6589" t="s">
        <v>32</v>
      </c>
      <c r="H6589" t="s">
        <v>33</v>
      </c>
      <c r="I6589" t="s">
        <v>161</v>
      </c>
      <c r="J6589">
        <v>1</v>
      </c>
      <c r="K6589">
        <v>5053.05</v>
      </c>
      <c r="L6589">
        <v>0</v>
      </c>
      <c r="M6589">
        <v>3534.15</v>
      </c>
      <c r="N6589" t="s">
        <v>52</v>
      </c>
      <c r="O6589" t="s">
        <v>25</v>
      </c>
      <c r="P6589" t="s">
        <v>71</v>
      </c>
      <c r="Q6589">
        <f>Sales_Data[[#This Row],[Quantity]]*Sales_Data[[#This Row],[Unit_Price]]</f>
        <v>5053.05</v>
      </c>
      <c r="R6589">
        <f>Sales_Data[[#This Row],[Gross_Sales]]*Sales_Data[[#This Row],[Discount]]</f>
        <v>0</v>
      </c>
      <c r="S6589">
        <f>Sales_Data[[#This Row],[Gross_Sales]]-Sales_Data[[#This Row],[Discount_Amount]]</f>
        <v>5053.05</v>
      </c>
      <c r="T6589">
        <f>Sales_Data[[#This Row],[Net Sales]]-Sales_Data[[#This Row],[Cost]]</f>
        <v>1518.9</v>
      </c>
      <c r="U6589" s="2">
        <f>Sales_Data[[#This Row],[Profit]]/Sales_Data[[#This Row],[Net Sales]]</f>
        <v>0.3005907323299789</v>
      </c>
      <c r="V6589">
        <f>YEAR(Sales_Data[[#This Row],[Order_Date]])</f>
        <v>2025</v>
      </c>
      <c r="W6589" t="str">
        <f>TEXT(Sales_Data[[#This Row],[Order_Date]],"mmm")</f>
        <v>Jan</v>
      </c>
      <c r="X6589">
        <f>MONTH(Sales_Data[[#This Row],[Order_Date]])</f>
        <v>1</v>
      </c>
      <c r="Y6589" t="str">
        <f>"Q"&amp;ROUNDUP(MONTH(Sales_Data[[#This Row],[Order_Date]])/3,0)</f>
        <v>Q1</v>
      </c>
    </row>
    <row r="6590" spans="1:25" x14ac:dyDescent="0.3">
      <c r="A6590" t="s">
        <v>8392</v>
      </c>
      <c r="B6590" s="1">
        <v>45928</v>
      </c>
      <c r="C6590" t="s">
        <v>3539</v>
      </c>
      <c r="D6590" t="s">
        <v>457</v>
      </c>
      <c r="E6590" t="s">
        <v>48</v>
      </c>
      <c r="F6590" t="s">
        <v>49</v>
      </c>
      <c r="G6590" t="s">
        <v>32</v>
      </c>
      <c r="H6590" t="s">
        <v>50</v>
      </c>
      <c r="I6590" t="s">
        <v>51</v>
      </c>
      <c r="J6590">
        <v>1</v>
      </c>
      <c r="K6590">
        <v>64521.53</v>
      </c>
      <c r="L6590">
        <v>0.05</v>
      </c>
      <c r="M6590">
        <v>42840.37</v>
      </c>
      <c r="N6590" t="s">
        <v>70</v>
      </c>
      <c r="O6590" t="s">
        <v>35</v>
      </c>
      <c r="P6590" t="s">
        <v>44</v>
      </c>
      <c r="Q6590">
        <f>Sales_Data[[#This Row],[Quantity]]*Sales_Data[[#This Row],[Unit_Price]]</f>
        <v>64521.53</v>
      </c>
      <c r="R6590">
        <f>Sales_Data[[#This Row],[Gross_Sales]]*Sales_Data[[#This Row],[Discount]]</f>
        <v>3226.0765000000001</v>
      </c>
      <c r="S6590">
        <f>Sales_Data[[#This Row],[Gross_Sales]]-Sales_Data[[#This Row],[Discount_Amount]]</f>
        <v>61295.453499999996</v>
      </c>
      <c r="T6590">
        <f>Sales_Data[[#This Row],[Net Sales]]-Sales_Data[[#This Row],[Cost]]</f>
        <v>18455.083499999993</v>
      </c>
      <c r="U6590" s="2">
        <f>Sales_Data[[#This Row],[Profit]]/Sales_Data[[#This Row],[Net Sales]]</f>
        <v>0.30108405185386211</v>
      </c>
      <c r="V6590">
        <f>YEAR(Sales_Data[[#This Row],[Order_Date]])</f>
        <v>2025</v>
      </c>
      <c r="W6590" t="str">
        <f>TEXT(Sales_Data[[#This Row],[Order_Date]],"mmm")</f>
        <v>Sep</v>
      </c>
      <c r="X6590">
        <f>MONTH(Sales_Data[[#This Row],[Order_Date]])</f>
        <v>9</v>
      </c>
      <c r="Y6590" t="str">
        <f>"Q"&amp;ROUNDUP(MONTH(Sales_Data[[#This Row],[Order_Date]])/3,0)</f>
        <v>Q3</v>
      </c>
    </row>
    <row r="6591" spans="1:25" x14ac:dyDescent="0.3">
      <c r="A6591" t="s">
        <v>8393</v>
      </c>
      <c r="B6591" s="1">
        <v>45707</v>
      </c>
      <c r="C6591" t="s">
        <v>5231</v>
      </c>
      <c r="D6591" t="s">
        <v>241</v>
      </c>
      <c r="E6591" t="s">
        <v>119</v>
      </c>
      <c r="F6591" t="s">
        <v>120</v>
      </c>
      <c r="G6591" t="s">
        <v>67</v>
      </c>
      <c r="H6591" t="s">
        <v>133</v>
      </c>
      <c r="I6591" t="s">
        <v>134</v>
      </c>
      <c r="J6591">
        <v>1</v>
      </c>
      <c r="K6591">
        <v>3786.93</v>
      </c>
      <c r="L6591">
        <v>0</v>
      </c>
      <c r="M6591">
        <v>3194.17</v>
      </c>
      <c r="N6591" t="s">
        <v>24</v>
      </c>
      <c r="O6591" t="s">
        <v>25</v>
      </c>
      <c r="P6591" t="s">
        <v>44</v>
      </c>
      <c r="Q6591">
        <f>Sales_Data[[#This Row],[Quantity]]*Sales_Data[[#This Row],[Unit_Price]]</f>
        <v>3786.93</v>
      </c>
      <c r="R6591">
        <f>Sales_Data[[#This Row],[Gross_Sales]]*Sales_Data[[#This Row],[Discount]]</f>
        <v>0</v>
      </c>
      <c r="S6591">
        <f>Sales_Data[[#This Row],[Gross_Sales]]-Sales_Data[[#This Row],[Discount_Amount]]</f>
        <v>3786.93</v>
      </c>
      <c r="T6591">
        <f>Sales_Data[[#This Row],[Net Sales]]-Sales_Data[[#This Row],[Cost]]</f>
        <v>592.75999999999976</v>
      </c>
      <c r="U6591" s="2">
        <f>Sales_Data[[#This Row],[Profit]]/Sales_Data[[#This Row],[Net Sales]]</f>
        <v>0.15652784709514034</v>
      </c>
      <c r="V6591">
        <f>YEAR(Sales_Data[[#This Row],[Order_Date]])</f>
        <v>2025</v>
      </c>
      <c r="W6591" t="str">
        <f>TEXT(Sales_Data[[#This Row],[Order_Date]],"mmm")</f>
        <v>Feb</v>
      </c>
      <c r="X6591">
        <f>MONTH(Sales_Data[[#This Row],[Order_Date]])</f>
        <v>2</v>
      </c>
      <c r="Y6591" t="str">
        <f>"Q"&amp;ROUNDUP(MONTH(Sales_Data[[#This Row],[Order_Date]])/3,0)</f>
        <v>Q1</v>
      </c>
    </row>
    <row r="6592" spans="1:25" x14ac:dyDescent="0.3">
      <c r="A6592" t="s">
        <v>8394</v>
      </c>
      <c r="B6592" s="1">
        <v>45949</v>
      </c>
      <c r="C6592" t="s">
        <v>4248</v>
      </c>
      <c r="D6592" t="s">
        <v>513</v>
      </c>
      <c r="E6592" t="s">
        <v>19</v>
      </c>
      <c r="F6592" t="s">
        <v>20</v>
      </c>
      <c r="G6592" t="s">
        <v>75</v>
      </c>
      <c r="H6592" t="s">
        <v>114</v>
      </c>
      <c r="I6592" t="s">
        <v>206</v>
      </c>
      <c r="J6592">
        <v>1</v>
      </c>
      <c r="K6592">
        <v>8749.9599999999991</v>
      </c>
      <c r="L6592">
        <v>0</v>
      </c>
      <c r="M6592">
        <v>5646.01</v>
      </c>
      <c r="N6592" t="s">
        <v>52</v>
      </c>
      <c r="O6592" t="s">
        <v>35</v>
      </c>
      <c r="P6592" t="s">
        <v>44</v>
      </c>
      <c r="Q6592">
        <f>Sales_Data[[#This Row],[Quantity]]*Sales_Data[[#This Row],[Unit_Price]]</f>
        <v>8749.9599999999991</v>
      </c>
      <c r="R6592">
        <f>Sales_Data[[#This Row],[Gross_Sales]]*Sales_Data[[#This Row],[Discount]]</f>
        <v>0</v>
      </c>
      <c r="S6592">
        <f>Sales_Data[[#This Row],[Gross_Sales]]-Sales_Data[[#This Row],[Discount_Amount]]</f>
        <v>8749.9599999999991</v>
      </c>
      <c r="T6592">
        <f>Sales_Data[[#This Row],[Net Sales]]-Sales_Data[[#This Row],[Cost]]</f>
        <v>3103.9499999999989</v>
      </c>
      <c r="U6592" s="2">
        <f>Sales_Data[[#This Row],[Profit]]/Sales_Data[[#This Row],[Net Sales]]</f>
        <v>0.35473876452006631</v>
      </c>
      <c r="V6592">
        <f>YEAR(Sales_Data[[#This Row],[Order_Date]])</f>
        <v>2025</v>
      </c>
      <c r="W6592" t="str">
        <f>TEXT(Sales_Data[[#This Row],[Order_Date]],"mmm")</f>
        <v>Oct</v>
      </c>
      <c r="X6592">
        <f>MONTH(Sales_Data[[#This Row],[Order_Date]])</f>
        <v>10</v>
      </c>
      <c r="Y6592" t="str">
        <f>"Q"&amp;ROUNDUP(MONTH(Sales_Data[[#This Row],[Order_Date]])/3,0)</f>
        <v>Q4</v>
      </c>
    </row>
    <row r="6593" spans="1:25" x14ac:dyDescent="0.3">
      <c r="A6593" t="s">
        <v>8395</v>
      </c>
      <c r="B6593" s="1">
        <v>45904</v>
      </c>
      <c r="C6593" t="s">
        <v>1956</v>
      </c>
      <c r="D6593" t="s">
        <v>238</v>
      </c>
      <c r="E6593" t="s">
        <v>48</v>
      </c>
      <c r="F6593" t="s">
        <v>132</v>
      </c>
      <c r="G6593" t="s">
        <v>41</v>
      </c>
      <c r="H6593" t="s">
        <v>147</v>
      </c>
      <c r="I6593" t="s">
        <v>369</v>
      </c>
      <c r="J6593">
        <v>1</v>
      </c>
      <c r="K6593">
        <v>52592.84</v>
      </c>
      <c r="L6593">
        <v>0.05</v>
      </c>
      <c r="M6593">
        <v>37470.03</v>
      </c>
      <c r="N6593" t="s">
        <v>83</v>
      </c>
      <c r="O6593" t="s">
        <v>35</v>
      </c>
      <c r="P6593" t="s">
        <v>71</v>
      </c>
      <c r="Q6593">
        <f>Sales_Data[[#This Row],[Quantity]]*Sales_Data[[#This Row],[Unit_Price]]</f>
        <v>52592.84</v>
      </c>
      <c r="R6593">
        <f>Sales_Data[[#This Row],[Gross_Sales]]*Sales_Data[[#This Row],[Discount]]</f>
        <v>2629.6419999999998</v>
      </c>
      <c r="S6593">
        <f>Sales_Data[[#This Row],[Gross_Sales]]-Sales_Data[[#This Row],[Discount_Amount]]</f>
        <v>49963.197999999997</v>
      </c>
      <c r="T6593">
        <f>Sales_Data[[#This Row],[Net Sales]]-Sales_Data[[#This Row],[Cost]]</f>
        <v>12493.167999999998</v>
      </c>
      <c r="U6593" s="2">
        <f>Sales_Data[[#This Row],[Profit]]/Sales_Data[[#This Row],[Net Sales]]</f>
        <v>0.25004740489189659</v>
      </c>
      <c r="V6593">
        <f>YEAR(Sales_Data[[#This Row],[Order_Date]])</f>
        <v>2025</v>
      </c>
      <c r="W6593" t="str">
        <f>TEXT(Sales_Data[[#This Row],[Order_Date]],"mmm")</f>
        <v>Sep</v>
      </c>
      <c r="X6593">
        <f>MONTH(Sales_Data[[#This Row],[Order_Date]])</f>
        <v>9</v>
      </c>
      <c r="Y6593" t="str">
        <f>"Q"&amp;ROUNDUP(MONTH(Sales_Data[[#This Row],[Order_Date]])/3,0)</f>
        <v>Q3</v>
      </c>
    </row>
    <row r="6594" spans="1:25" x14ac:dyDescent="0.3">
      <c r="A6594" t="s">
        <v>8396</v>
      </c>
      <c r="B6594" s="1">
        <v>45921</v>
      </c>
      <c r="C6594" t="s">
        <v>3883</v>
      </c>
      <c r="D6594" t="s">
        <v>131</v>
      </c>
      <c r="E6594" t="s">
        <v>39</v>
      </c>
      <c r="F6594" t="s">
        <v>107</v>
      </c>
      <c r="G6594" t="s">
        <v>67</v>
      </c>
      <c r="H6594" t="s">
        <v>88</v>
      </c>
      <c r="I6594" t="s">
        <v>89</v>
      </c>
      <c r="J6594">
        <v>1</v>
      </c>
      <c r="K6594">
        <v>4217.24</v>
      </c>
      <c r="L6594">
        <v>0</v>
      </c>
      <c r="M6594">
        <v>3441.66</v>
      </c>
      <c r="N6594" t="s">
        <v>109</v>
      </c>
      <c r="O6594" t="s">
        <v>25</v>
      </c>
      <c r="P6594" t="s">
        <v>71</v>
      </c>
      <c r="Q6594">
        <f>Sales_Data[[#This Row],[Quantity]]*Sales_Data[[#This Row],[Unit_Price]]</f>
        <v>4217.24</v>
      </c>
      <c r="R6594">
        <f>Sales_Data[[#This Row],[Gross_Sales]]*Sales_Data[[#This Row],[Discount]]</f>
        <v>0</v>
      </c>
      <c r="S6594">
        <f>Sales_Data[[#This Row],[Gross_Sales]]-Sales_Data[[#This Row],[Discount_Amount]]</f>
        <v>4217.24</v>
      </c>
      <c r="T6594">
        <f>Sales_Data[[#This Row],[Net Sales]]-Sales_Data[[#This Row],[Cost]]</f>
        <v>775.57999999999993</v>
      </c>
      <c r="U6594" s="2">
        <f>Sales_Data[[#This Row],[Profit]]/Sales_Data[[#This Row],[Net Sales]]</f>
        <v>0.18390701027212109</v>
      </c>
      <c r="V6594">
        <f>YEAR(Sales_Data[[#This Row],[Order_Date]])</f>
        <v>2025</v>
      </c>
      <c r="W6594" t="str">
        <f>TEXT(Sales_Data[[#This Row],[Order_Date]],"mmm")</f>
        <v>Sep</v>
      </c>
      <c r="X6594">
        <f>MONTH(Sales_Data[[#This Row],[Order_Date]])</f>
        <v>9</v>
      </c>
      <c r="Y6594" t="str">
        <f>"Q"&amp;ROUNDUP(MONTH(Sales_Data[[#This Row],[Order_Date]])/3,0)</f>
        <v>Q3</v>
      </c>
    </row>
    <row r="6595" spans="1:25" x14ac:dyDescent="0.3">
      <c r="A6595" t="s">
        <v>8397</v>
      </c>
      <c r="B6595" s="1">
        <v>45736</v>
      </c>
      <c r="C6595" t="s">
        <v>682</v>
      </c>
      <c r="D6595" t="s">
        <v>765</v>
      </c>
      <c r="E6595" t="s">
        <v>48</v>
      </c>
      <c r="F6595" t="s">
        <v>49</v>
      </c>
      <c r="G6595" t="s">
        <v>21</v>
      </c>
      <c r="H6595" t="s">
        <v>230</v>
      </c>
      <c r="I6595" t="s">
        <v>231</v>
      </c>
      <c r="J6595">
        <v>1</v>
      </c>
      <c r="K6595">
        <v>3865.83</v>
      </c>
      <c r="L6595">
        <v>0</v>
      </c>
      <c r="M6595">
        <v>3358.53</v>
      </c>
      <c r="N6595" t="s">
        <v>24</v>
      </c>
      <c r="O6595" t="s">
        <v>25</v>
      </c>
      <c r="P6595" t="s">
        <v>44</v>
      </c>
      <c r="Q6595">
        <f>Sales_Data[[#This Row],[Quantity]]*Sales_Data[[#This Row],[Unit_Price]]</f>
        <v>3865.83</v>
      </c>
      <c r="R6595">
        <f>Sales_Data[[#This Row],[Gross_Sales]]*Sales_Data[[#This Row],[Discount]]</f>
        <v>0</v>
      </c>
      <c r="S6595">
        <f>Sales_Data[[#This Row],[Gross_Sales]]-Sales_Data[[#This Row],[Discount_Amount]]</f>
        <v>3865.83</v>
      </c>
      <c r="T6595">
        <f>Sales_Data[[#This Row],[Net Sales]]-Sales_Data[[#This Row],[Cost]]</f>
        <v>507.29999999999973</v>
      </c>
      <c r="U6595" s="2">
        <f>Sales_Data[[#This Row],[Profit]]/Sales_Data[[#This Row],[Net Sales]]</f>
        <v>0.13122667059855186</v>
      </c>
      <c r="V6595">
        <f>YEAR(Sales_Data[[#This Row],[Order_Date]])</f>
        <v>2025</v>
      </c>
      <c r="W6595" t="str">
        <f>TEXT(Sales_Data[[#This Row],[Order_Date]],"mmm")</f>
        <v>Mar</v>
      </c>
      <c r="X6595">
        <f>MONTH(Sales_Data[[#This Row],[Order_Date]])</f>
        <v>3</v>
      </c>
      <c r="Y6595" t="str">
        <f>"Q"&amp;ROUNDUP(MONTH(Sales_Data[[#This Row],[Order_Date]])/3,0)</f>
        <v>Q1</v>
      </c>
    </row>
    <row r="6596" spans="1:25" x14ac:dyDescent="0.3">
      <c r="A6596" t="s">
        <v>8398</v>
      </c>
      <c r="B6596" s="1">
        <v>45847</v>
      </c>
      <c r="C6596" t="s">
        <v>2130</v>
      </c>
      <c r="D6596" t="s">
        <v>474</v>
      </c>
      <c r="E6596" t="s">
        <v>30</v>
      </c>
      <c r="F6596" t="s">
        <v>31</v>
      </c>
      <c r="G6596" t="s">
        <v>67</v>
      </c>
      <c r="H6596" t="s">
        <v>121</v>
      </c>
      <c r="I6596" t="s">
        <v>142</v>
      </c>
      <c r="J6596">
        <v>1</v>
      </c>
      <c r="K6596">
        <v>4254.62</v>
      </c>
      <c r="L6596">
        <v>0</v>
      </c>
      <c r="M6596">
        <v>3613.19</v>
      </c>
      <c r="N6596" t="s">
        <v>52</v>
      </c>
      <c r="O6596" t="s">
        <v>25</v>
      </c>
      <c r="P6596" t="s">
        <v>44</v>
      </c>
      <c r="Q6596">
        <f>Sales_Data[[#This Row],[Quantity]]*Sales_Data[[#This Row],[Unit_Price]]</f>
        <v>4254.62</v>
      </c>
      <c r="R6596">
        <f>Sales_Data[[#This Row],[Gross_Sales]]*Sales_Data[[#This Row],[Discount]]</f>
        <v>0</v>
      </c>
      <c r="S6596">
        <f>Sales_Data[[#This Row],[Gross_Sales]]-Sales_Data[[#This Row],[Discount_Amount]]</f>
        <v>4254.62</v>
      </c>
      <c r="T6596">
        <f>Sales_Data[[#This Row],[Net Sales]]-Sales_Data[[#This Row],[Cost]]</f>
        <v>641.42999999999984</v>
      </c>
      <c r="U6596" s="2">
        <f>Sales_Data[[#This Row],[Profit]]/Sales_Data[[#This Row],[Net Sales]]</f>
        <v>0.15076082000272642</v>
      </c>
      <c r="V6596">
        <f>YEAR(Sales_Data[[#This Row],[Order_Date]])</f>
        <v>2025</v>
      </c>
      <c r="W6596" t="str">
        <f>TEXT(Sales_Data[[#This Row],[Order_Date]],"mmm")</f>
        <v>Jul</v>
      </c>
      <c r="X6596">
        <f>MONTH(Sales_Data[[#This Row],[Order_Date]])</f>
        <v>7</v>
      </c>
      <c r="Y6596" t="str">
        <f>"Q"&amp;ROUNDUP(MONTH(Sales_Data[[#This Row],[Order_Date]])/3,0)</f>
        <v>Q3</v>
      </c>
    </row>
    <row r="6597" spans="1:25" x14ac:dyDescent="0.3">
      <c r="A6597" t="s">
        <v>8399</v>
      </c>
      <c r="B6597" s="1">
        <v>45704</v>
      </c>
      <c r="C6597" t="s">
        <v>5757</v>
      </c>
      <c r="D6597" t="s">
        <v>1055</v>
      </c>
      <c r="E6597" t="s">
        <v>39</v>
      </c>
      <c r="F6597" t="s">
        <v>405</v>
      </c>
      <c r="G6597" t="s">
        <v>32</v>
      </c>
      <c r="H6597" t="s">
        <v>33</v>
      </c>
      <c r="I6597" t="s">
        <v>161</v>
      </c>
      <c r="J6597">
        <v>3</v>
      </c>
      <c r="K6597">
        <v>739.89</v>
      </c>
      <c r="L6597">
        <v>0.05</v>
      </c>
      <c r="M6597">
        <v>1423.72</v>
      </c>
      <c r="N6597" t="s">
        <v>52</v>
      </c>
      <c r="O6597" t="s">
        <v>53</v>
      </c>
      <c r="P6597" t="s">
        <v>44</v>
      </c>
      <c r="Q6597">
        <f>Sales_Data[[#This Row],[Quantity]]*Sales_Data[[#This Row],[Unit_Price]]</f>
        <v>2219.67</v>
      </c>
      <c r="R6597">
        <f>Sales_Data[[#This Row],[Gross_Sales]]*Sales_Data[[#This Row],[Discount]]</f>
        <v>110.98350000000001</v>
      </c>
      <c r="S6597">
        <f>Sales_Data[[#This Row],[Gross_Sales]]-Sales_Data[[#This Row],[Discount_Amount]]</f>
        <v>2108.6865000000003</v>
      </c>
      <c r="T6597">
        <f>Sales_Data[[#This Row],[Net Sales]]-Sales_Data[[#This Row],[Cost]]</f>
        <v>684.96650000000022</v>
      </c>
      <c r="U6597" s="2">
        <f>Sales_Data[[#This Row],[Profit]]/Sales_Data[[#This Row],[Net Sales]]</f>
        <v>0.32483088405981647</v>
      </c>
      <c r="V6597">
        <f>YEAR(Sales_Data[[#This Row],[Order_Date]])</f>
        <v>2025</v>
      </c>
      <c r="W6597" t="str">
        <f>TEXT(Sales_Data[[#This Row],[Order_Date]],"mmm")</f>
        <v>Feb</v>
      </c>
      <c r="X6597">
        <f>MONTH(Sales_Data[[#This Row],[Order_Date]])</f>
        <v>2</v>
      </c>
      <c r="Y6597" t="str">
        <f>"Q"&amp;ROUNDUP(MONTH(Sales_Data[[#This Row],[Order_Date]])/3,0)</f>
        <v>Q1</v>
      </c>
    </row>
    <row r="6598" spans="1:25" x14ac:dyDescent="0.3">
      <c r="A6598" t="s">
        <v>8400</v>
      </c>
      <c r="B6598" s="1">
        <v>46018</v>
      </c>
      <c r="C6598" t="s">
        <v>850</v>
      </c>
      <c r="D6598" t="s">
        <v>685</v>
      </c>
      <c r="E6598" t="s">
        <v>48</v>
      </c>
      <c r="F6598" t="s">
        <v>49</v>
      </c>
      <c r="G6598" t="s">
        <v>75</v>
      </c>
      <c r="H6598" t="s">
        <v>76</v>
      </c>
      <c r="I6598" t="s">
        <v>108</v>
      </c>
      <c r="J6598">
        <v>3</v>
      </c>
      <c r="K6598">
        <v>12347.08</v>
      </c>
      <c r="L6598">
        <v>0</v>
      </c>
      <c r="M6598">
        <v>27401.99</v>
      </c>
      <c r="N6598" t="s">
        <v>52</v>
      </c>
      <c r="O6598" t="s">
        <v>25</v>
      </c>
      <c r="P6598" t="s">
        <v>26</v>
      </c>
      <c r="Q6598">
        <f>Sales_Data[[#This Row],[Quantity]]*Sales_Data[[#This Row],[Unit_Price]]</f>
        <v>37041.24</v>
      </c>
      <c r="R6598">
        <f>Sales_Data[[#This Row],[Gross_Sales]]*Sales_Data[[#This Row],[Discount]]</f>
        <v>0</v>
      </c>
      <c r="S6598">
        <f>Sales_Data[[#This Row],[Gross_Sales]]-Sales_Data[[#This Row],[Discount_Amount]]</f>
        <v>37041.24</v>
      </c>
      <c r="T6598">
        <f>Sales_Data[[#This Row],[Net Sales]]-Sales_Data[[#This Row],[Cost]]</f>
        <v>9639.2499999999964</v>
      </c>
      <c r="U6598" s="2">
        <f>Sales_Data[[#This Row],[Profit]]/Sales_Data[[#This Row],[Net Sales]]</f>
        <v>0.26023021907473931</v>
      </c>
      <c r="V6598">
        <f>YEAR(Sales_Data[[#This Row],[Order_Date]])</f>
        <v>2025</v>
      </c>
      <c r="W6598" t="str">
        <f>TEXT(Sales_Data[[#This Row],[Order_Date]],"mmm")</f>
        <v>Dec</v>
      </c>
      <c r="X6598">
        <f>MONTH(Sales_Data[[#This Row],[Order_Date]])</f>
        <v>12</v>
      </c>
      <c r="Y6598" t="str">
        <f>"Q"&amp;ROUNDUP(MONTH(Sales_Data[[#This Row],[Order_Date]])/3,0)</f>
        <v>Q4</v>
      </c>
    </row>
    <row r="6599" spans="1:25" x14ac:dyDescent="0.3">
      <c r="A6599" t="s">
        <v>8401</v>
      </c>
      <c r="B6599" s="1">
        <v>46011</v>
      </c>
      <c r="C6599" t="s">
        <v>1920</v>
      </c>
      <c r="D6599" t="s">
        <v>118</v>
      </c>
      <c r="E6599" t="s">
        <v>19</v>
      </c>
      <c r="F6599" t="s">
        <v>113</v>
      </c>
      <c r="G6599" t="s">
        <v>75</v>
      </c>
      <c r="H6599" t="s">
        <v>76</v>
      </c>
      <c r="I6599" t="s">
        <v>77</v>
      </c>
      <c r="J6599">
        <v>1</v>
      </c>
      <c r="K6599">
        <v>2465.98</v>
      </c>
      <c r="L6599">
        <v>0.05</v>
      </c>
      <c r="M6599">
        <v>1806.61</v>
      </c>
      <c r="N6599" t="s">
        <v>52</v>
      </c>
      <c r="O6599" t="s">
        <v>53</v>
      </c>
      <c r="P6599" t="s">
        <v>71</v>
      </c>
      <c r="Q6599">
        <f>Sales_Data[[#This Row],[Quantity]]*Sales_Data[[#This Row],[Unit_Price]]</f>
        <v>2465.98</v>
      </c>
      <c r="R6599">
        <f>Sales_Data[[#This Row],[Gross_Sales]]*Sales_Data[[#This Row],[Discount]]</f>
        <v>123.29900000000001</v>
      </c>
      <c r="S6599">
        <f>Sales_Data[[#This Row],[Gross_Sales]]-Sales_Data[[#This Row],[Discount_Amount]]</f>
        <v>2342.681</v>
      </c>
      <c r="T6599">
        <f>Sales_Data[[#This Row],[Net Sales]]-Sales_Data[[#This Row],[Cost]]</f>
        <v>536.07100000000014</v>
      </c>
      <c r="U6599" s="2">
        <f>Sales_Data[[#This Row],[Profit]]/Sales_Data[[#This Row],[Net Sales]]</f>
        <v>0.22882799664145487</v>
      </c>
      <c r="V6599">
        <f>YEAR(Sales_Data[[#This Row],[Order_Date]])</f>
        <v>2025</v>
      </c>
      <c r="W6599" t="str">
        <f>TEXT(Sales_Data[[#This Row],[Order_Date]],"mmm")</f>
        <v>Dec</v>
      </c>
      <c r="X6599">
        <f>MONTH(Sales_Data[[#This Row],[Order_Date]])</f>
        <v>12</v>
      </c>
      <c r="Y6599" t="str">
        <f>"Q"&amp;ROUNDUP(MONTH(Sales_Data[[#This Row],[Order_Date]])/3,0)</f>
        <v>Q4</v>
      </c>
    </row>
    <row r="6600" spans="1:25" x14ac:dyDescent="0.3">
      <c r="A6600" t="s">
        <v>8402</v>
      </c>
      <c r="B6600" s="1">
        <v>46009</v>
      </c>
      <c r="C6600" t="s">
        <v>5558</v>
      </c>
      <c r="D6600" t="s">
        <v>331</v>
      </c>
      <c r="E6600" t="s">
        <v>48</v>
      </c>
      <c r="F6600" t="s">
        <v>49</v>
      </c>
      <c r="G6600" t="s">
        <v>41</v>
      </c>
      <c r="H6600" t="s">
        <v>102</v>
      </c>
      <c r="I6600" t="s">
        <v>165</v>
      </c>
      <c r="J6600">
        <v>1</v>
      </c>
      <c r="K6600">
        <v>6448.37</v>
      </c>
      <c r="L6600">
        <v>0.1</v>
      </c>
      <c r="M6600">
        <v>4088.45</v>
      </c>
      <c r="N6600" t="s">
        <v>83</v>
      </c>
      <c r="O6600" t="s">
        <v>35</v>
      </c>
      <c r="P6600" t="s">
        <v>44</v>
      </c>
      <c r="Q6600">
        <f>Sales_Data[[#This Row],[Quantity]]*Sales_Data[[#This Row],[Unit_Price]]</f>
        <v>6448.37</v>
      </c>
      <c r="R6600">
        <f>Sales_Data[[#This Row],[Gross_Sales]]*Sales_Data[[#This Row],[Discount]]</f>
        <v>644.83699999999999</v>
      </c>
      <c r="S6600">
        <f>Sales_Data[[#This Row],[Gross_Sales]]-Sales_Data[[#This Row],[Discount_Amount]]</f>
        <v>5803.5329999999994</v>
      </c>
      <c r="T6600">
        <f>Sales_Data[[#This Row],[Net Sales]]-Sales_Data[[#This Row],[Cost]]</f>
        <v>1715.0829999999996</v>
      </c>
      <c r="U6600" s="2">
        <f>Sales_Data[[#This Row],[Profit]]/Sales_Data[[#This Row],[Net Sales]]</f>
        <v>0.29552395066935949</v>
      </c>
      <c r="V6600">
        <f>YEAR(Sales_Data[[#This Row],[Order_Date]])</f>
        <v>2025</v>
      </c>
      <c r="W6600" t="str">
        <f>TEXT(Sales_Data[[#This Row],[Order_Date]],"mmm")</f>
        <v>Dec</v>
      </c>
      <c r="X6600">
        <f>MONTH(Sales_Data[[#This Row],[Order_Date]])</f>
        <v>12</v>
      </c>
      <c r="Y6600" t="str">
        <f>"Q"&amp;ROUNDUP(MONTH(Sales_Data[[#This Row],[Order_Date]])/3,0)</f>
        <v>Q4</v>
      </c>
    </row>
    <row r="6601" spans="1:25" x14ac:dyDescent="0.3">
      <c r="A6601" t="s">
        <v>8403</v>
      </c>
      <c r="B6601" s="1">
        <v>45846</v>
      </c>
      <c r="C6601" t="s">
        <v>1938</v>
      </c>
      <c r="D6601" t="s">
        <v>274</v>
      </c>
      <c r="E6601" t="s">
        <v>39</v>
      </c>
      <c r="F6601" t="s">
        <v>40</v>
      </c>
      <c r="G6601" t="s">
        <v>75</v>
      </c>
      <c r="H6601" t="s">
        <v>256</v>
      </c>
      <c r="I6601" t="s">
        <v>257</v>
      </c>
      <c r="J6601">
        <v>2</v>
      </c>
      <c r="K6601">
        <v>569.52</v>
      </c>
      <c r="L6601">
        <v>0</v>
      </c>
      <c r="M6601">
        <v>800.48</v>
      </c>
      <c r="N6601" t="s">
        <v>24</v>
      </c>
      <c r="O6601" t="s">
        <v>35</v>
      </c>
      <c r="P6601" t="s">
        <v>71</v>
      </c>
      <c r="Q6601">
        <f>Sales_Data[[#This Row],[Quantity]]*Sales_Data[[#This Row],[Unit_Price]]</f>
        <v>1139.04</v>
      </c>
      <c r="R6601">
        <f>Sales_Data[[#This Row],[Gross_Sales]]*Sales_Data[[#This Row],[Discount]]</f>
        <v>0</v>
      </c>
      <c r="S6601">
        <f>Sales_Data[[#This Row],[Gross_Sales]]-Sales_Data[[#This Row],[Discount_Amount]]</f>
        <v>1139.04</v>
      </c>
      <c r="T6601">
        <f>Sales_Data[[#This Row],[Net Sales]]-Sales_Data[[#This Row],[Cost]]</f>
        <v>338.55999999999995</v>
      </c>
      <c r="U6601" s="2">
        <f>Sales_Data[[#This Row],[Profit]]/Sales_Data[[#This Row],[Net Sales]]</f>
        <v>0.29723275740974853</v>
      </c>
      <c r="V6601">
        <f>YEAR(Sales_Data[[#This Row],[Order_Date]])</f>
        <v>2025</v>
      </c>
      <c r="W6601" t="str">
        <f>TEXT(Sales_Data[[#This Row],[Order_Date]],"mmm")</f>
        <v>Jul</v>
      </c>
      <c r="X6601">
        <f>MONTH(Sales_Data[[#This Row],[Order_Date]])</f>
        <v>7</v>
      </c>
      <c r="Y6601" t="str">
        <f>"Q"&amp;ROUNDUP(MONTH(Sales_Data[[#This Row],[Order_Date]])/3,0)</f>
        <v>Q3</v>
      </c>
    </row>
    <row r="6602" spans="1:25" x14ac:dyDescent="0.3">
      <c r="A6602" t="s">
        <v>8404</v>
      </c>
      <c r="B6602" s="1">
        <v>45913</v>
      </c>
      <c r="C6602" t="s">
        <v>496</v>
      </c>
      <c r="D6602" t="s">
        <v>283</v>
      </c>
      <c r="E6602" t="s">
        <v>19</v>
      </c>
      <c r="F6602" t="s">
        <v>57</v>
      </c>
      <c r="G6602" t="s">
        <v>21</v>
      </c>
      <c r="H6602" t="s">
        <v>297</v>
      </c>
      <c r="I6602" t="s">
        <v>494</v>
      </c>
      <c r="J6602">
        <v>3</v>
      </c>
      <c r="K6602">
        <v>1651.98</v>
      </c>
      <c r="L6602">
        <v>0</v>
      </c>
      <c r="M6602">
        <v>3311.34</v>
      </c>
      <c r="N6602" t="s">
        <v>83</v>
      </c>
      <c r="O6602" t="s">
        <v>53</v>
      </c>
      <c r="P6602" t="s">
        <v>44</v>
      </c>
      <c r="Q6602">
        <f>Sales_Data[[#This Row],[Quantity]]*Sales_Data[[#This Row],[Unit_Price]]</f>
        <v>4955.9400000000005</v>
      </c>
      <c r="R6602">
        <f>Sales_Data[[#This Row],[Gross_Sales]]*Sales_Data[[#This Row],[Discount]]</f>
        <v>0</v>
      </c>
      <c r="S6602">
        <f>Sales_Data[[#This Row],[Gross_Sales]]-Sales_Data[[#This Row],[Discount_Amount]]</f>
        <v>4955.9400000000005</v>
      </c>
      <c r="T6602">
        <f>Sales_Data[[#This Row],[Net Sales]]-Sales_Data[[#This Row],[Cost]]</f>
        <v>1644.6000000000004</v>
      </c>
      <c r="U6602" s="2">
        <f>Sales_Data[[#This Row],[Profit]]/Sales_Data[[#This Row],[Net Sales]]</f>
        <v>0.33184421118899748</v>
      </c>
      <c r="V6602">
        <f>YEAR(Sales_Data[[#This Row],[Order_Date]])</f>
        <v>2025</v>
      </c>
      <c r="W6602" t="str">
        <f>TEXT(Sales_Data[[#This Row],[Order_Date]],"mmm")</f>
        <v>Sep</v>
      </c>
      <c r="X6602">
        <f>MONTH(Sales_Data[[#This Row],[Order_Date]])</f>
        <v>9</v>
      </c>
      <c r="Y6602" t="str">
        <f>"Q"&amp;ROUNDUP(MONTH(Sales_Data[[#This Row],[Order_Date]])/3,0)</f>
        <v>Q3</v>
      </c>
    </row>
    <row r="6603" spans="1:25" x14ac:dyDescent="0.3">
      <c r="A6603" t="s">
        <v>8405</v>
      </c>
      <c r="B6603" s="1">
        <v>45879</v>
      </c>
      <c r="C6603" t="s">
        <v>2627</v>
      </c>
      <c r="D6603" t="s">
        <v>145</v>
      </c>
      <c r="E6603" t="s">
        <v>39</v>
      </c>
      <c r="F6603" t="s">
        <v>202</v>
      </c>
      <c r="G6603" t="s">
        <v>75</v>
      </c>
      <c r="H6603" t="s">
        <v>256</v>
      </c>
      <c r="I6603" t="s">
        <v>334</v>
      </c>
      <c r="J6603">
        <v>4</v>
      </c>
      <c r="K6603">
        <v>3320.1</v>
      </c>
      <c r="L6603">
        <v>0</v>
      </c>
      <c r="M6603">
        <v>8407.89</v>
      </c>
      <c r="N6603" t="s">
        <v>52</v>
      </c>
      <c r="O6603" t="s">
        <v>35</v>
      </c>
      <c r="P6603" t="s">
        <v>71</v>
      </c>
      <c r="Q6603">
        <f>Sales_Data[[#This Row],[Quantity]]*Sales_Data[[#This Row],[Unit_Price]]</f>
        <v>13280.4</v>
      </c>
      <c r="R6603">
        <f>Sales_Data[[#This Row],[Gross_Sales]]*Sales_Data[[#This Row],[Discount]]</f>
        <v>0</v>
      </c>
      <c r="S6603">
        <f>Sales_Data[[#This Row],[Gross_Sales]]-Sales_Data[[#This Row],[Discount_Amount]]</f>
        <v>13280.4</v>
      </c>
      <c r="T6603">
        <f>Sales_Data[[#This Row],[Net Sales]]-Sales_Data[[#This Row],[Cost]]</f>
        <v>4872.51</v>
      </c>
      <c r="U6603" s="2">
        <f>Sales_Data[[#This Row],[Profit]]/Sales_Data[[#This Row],[Net Sales]]</f>
        <v>0.36689482244510713</v>
      </c>
      <c r="V6603">
        <f>YEAR(Sales_Data[[#This Row],[Order_Date]])</f>
        <v>2025</v>
      </c>
      <c r="W6603" t="str">
        <f>TEXT(Sales_Data[[#This Row],[Order_Date]],"mmm")</f>
        <v>Aug</v>
      </c>
      <c r="X6603">
        <f>MONTH(Sales_Data[[#This Row],[Order_Date]])</f>
        <v>8</v>
      </c>
      <c r="Y6603" t="str">
        <f>"Q"&amp;ROUNDUP(MONTH(Sales_Data[[#This Row],[Order_Date]])/3,0)</f>
        <v>Q3</v>
      </c>
    </row>
    <row r="6604" spans="1:25" x14ac:dyDescent="0.3">
      <c r="A6604" t="s">
        <v>8406</v>
      </c>
      <c r="B6604" s="1">
        <v>45898</v>
      </c>
      <c r="C6604" t="s">
        <v>979</v>
      </c>
      <c r="D6604" t="s">
        <v>723</v>
      </c>
      <c r="E6604" t="s">
        <v>119</v>
      </c>
      <c r="F6604" t="s">
        <v>249</v>
      </c>
      <c r="G6604" t="s">
        <v>75</v>
      </c>
      <c r="H6604" t="s">
        <v>76</v>
      </c>
      <c r="I6604" t="s">
        <v>77</v>
      </c>
      <c r="J6604">
        <v>1</v>
      </c>
      <c r="K6604">
        <v>2649.24</v>
      </c>
      <c r="L6604">
        <v>0.05</v>
      </c>
      <c r="M6604">
        <v>2069.94</v>
      </c>
      <c r="N6604" t="s">
        <v>24</v>
      </c>
      <c r="O6604" t="s">
        <v>35</v>
      </c>
      <c r="P6604" t="s">
        <v>26</v>
      </c>
      <c r="Q6604">
        <f>Sales_Data[[#This Row],[Quantity]]*Sales_Data[[#This Row],[Unit_Price]]</f>
        <v>2649.24</v>
      </c>
      <c r="R6604">
        <f>Sales_Data[[#This Row],[Gross_Sales]]*Sales_Data[[#This Row],[Discount]]</f>
        <v>132.46199999999999</v>
      </c>
      <c r="S6604">
        <f>Sales_Data[[#This Row],[Gross_Sales]]-Sales_Data[[#This Row],[Discount_Amount]]</f>
        <v>2516.7779999999998</v>
      </c>
      <c r="T6604">
        <f>Sales_Data[[#This Row],[Net Sales]]-Sales_Data[[#This Row],[Cost]]</f>
        <v>446.83799999999974</v>
      </c>
      <c r="U6604" s="2">
        <f>Sales_Data[[#This Row],[Profit]]/Sales_Data[[#This Row],[Net Sales]]</f>
        <v>0.17754366892908305</v>
      </c>
      <c r="V6604">
        <f>YEAR(Sales_Data[[#This Row],[Order_Date]])</f>
        <v>2025</v>
      </c>
      <c r="W6604" t="str">
        <f>TEXT(Sales_Data[[#This Row],[Order_Date]],"mmm")</f>
        <v>Aug</v>
      </c>
      <c r="X6604">
        <f>MONTH(Sales_Data[[#This Row],[Order_Date]])</f>
        <v>8</v>
      </c>
      <c r="Y6604" t="str">
        <f>"Q"&amp;ROUNDUP(MONTH(Sales_Data[[#This Row],[Order_Date]])/3,0)</f>
        <v>Q3</v>
      </c>
    </row>
    <row r="6605" spans="1:25" x14ac:dyDescent="0.3">
      <c r="A6605" t="s">
        <v>8407</v>
      </c>
      <c r="B6605" s="1">
        <v>45926</v>
      </c>
      <c r="C6605" t="s">
        <v>8408</v>
      </c>
      <c r="D6605" t="s">
        <v>404</v>
      </c>
      <c r="E6605" t="s">
        <v>48</v>
      </c>
      <c r="F6605" t="s">
        <v>132</v>
      </c>
      <c r="G6605" t="s">
        <v>75</v>
      </c>
      <c r="H6605" t="s">
        <v>114</v>
      </c>
      <c r="I6605" t="s">
        <v>206</v>
      </c>
      <c r="J6605">
        <v>1</v>
      </c>
      <c r="K6605">
        <v>9535.09</v>
      </c>
      <c r="L6605">
        <v>0.15</v>
      </c>
      <c r="M6605">
        <v>5968.85</v>
      </c>
      <c r="N6605" t="s">
        <v>52</v>
      </c>
      <c r="O6605" t="s">
        <v>35</v>
      </c>
      <c r="P6605" t="s">
        <v>71</v>
      </c>
      <c r="Q6605">
        <f>Sales_Data[[#This Row],[Quantity]]*Sales_Data[[#This Row],[Unit_Price]]</f>
        <v>9535.09</v>
      </c>
      <c r="R6605">
        <f>Sales_Data[[#This Row],[Gross_Sales]]*Sales_Data[[#This Row],[Discount]]</f>
        <v>1430.2635</v>
      </c>
      <c r="S6605">
        <f>Sales_Data[[#This Row],[Gross_Sales]]-Sales_Data[[#This Row],[Discount_Amount]]</f>
        <v>8104.8265000000001</v>
      </c>
      <c r="T6605">
        <f>Sales_Data[[#This Row],[Net Sales]]-Sales_Data[[#This Row],[Cost]]</f>
        <v>2135.9764999999998</v>
      </c>
      <c r="U6605" s="2">
        <f>Sales_Data[[#This Row],[Profit]]/Sales_Data[[#This Row],[Net Sales]]</f>
        <v>0.26354376617439002</v>
      </c>
      <c r="V6605">
        <f>YEAR(Sales_Data[[#This Row],[Order_Date]])</f>
        <v>2025</v>
      </c>
      <c r="W6605" t="str">
        <f>TEXT(Sales_Data[[#This Row],[Order_Date]],"mmm")</f>
        <v>Sep</v>
      </c>
      <c r="X6605">
        <f>MONTH(Sales_Data[[#This Row],[Order_Date]])</f>
        <v>9</v>
      </c>
      <c r="Y6605" t="str">
        <f>"Q"&amp;ROUNDUP(MONTH(Sales_Data[[#This Row],[Order_Date]])/3,0)</f>
        <v>Q3</v>
      </c>
    </row>
    <row r="6606" spans="1:25" x14ac:dyDescent="0.3">
      <c r="A6606" t="s">
        <v>8409</v>
      </c>
      <c r="B6606" s="1">
        <v>45658</v>
      </c>
      <c r="C6606" t="s">
        <v>4521</v>
      </c>
      <c r="D6606" t="s">
        <v>280</v>
      </c>
      <c r="E6606" t="s">
        <v>119</v>
      </c>
      <c r="F6606" t="s">
        <v>249</v>
      </c>
      <c r="G6606" t="s">
        <v>41</v>
      </c>
      <c r="H6606" t="s">
        <v>42</v>
      </c>
      <c r="I6606" t="s">
        <v>43</v>
      </c>
      <c r="J6606">
        <v>2</v>
      </c>
      <c r="K6606">
        <v>6099</v>
      </c>
      <c r="L6606">
        <v>0</v>
      </c>
      <c r="M6606">
        <v>10327.709999999999</v>
      </c>
      <c r="N6606" t="s">
        <v>52</v>
      </c>
      <c r="O6606" t="s">
        <v>25</v>
      </c>
      <c r="P6606" t="s">
        <v>44</v>
      </c>
      <c r="Q6606">
        <f>Sales_Data[[#This Row],[Quantity]]*Sales_Data[[#This Row],[Unit_Price]]</f>
        <v>12198</v>
      </c>
      <c r="R6606">
        <f>Sales_Data[[#This Row],[Gross_Sales]]*Sales_Data[[#This Row],[Discount]]</f>
        <v>0</v>
      </c>
      <c r="S6606">
        <f>Sales_Data[[#This Row],[Gross_Sales]]-Sales_Data[[#This Row],[Discount_Amount]]</f>
        <v>12198</v>
      </c>
      <c r="T6606">
        <f>Sales_Data[[#This Row],[Net Sales]]-Sales_Data[[#This Row],[Cost]]</f>
        <v>1870.2900000000009</v>
      </c>
      <c r="U6606" s="2">
        <f>Sales_Data[[#This Row],[Profit]]/Sales_Data[[#This Row],[Net Sales]]</f>
        <v>0.15332759468765378</v>
      </c>
      <c r="V6606">
        <f>YEAR(Sales_Data[[#This Row],[Order_Date]])</f>
        <v>2025</v>
      </c>
      <c r="W6606" t="str">
        <f>TEXT(Sales_Data[[#This Row],[Order_Date]],"mmm")</f>
        <v>Jan</v>
      </c>
      <c r="X6606">
        <f>MONTH(Sales_Data[[#This Row],[Order_Date]])</f>
        <v>1</v>
      </c>
      <c r="Y6606" t="str">
        <f>"Q"&amp;ROUNDUP(MONTH(Sales_Data[[#This Row],[Order_Date]])/3,0)</f>
        <v>Q1</v>
      </c>
    </row>
    <row r="6607" spans="1:25" x14ac:dyDescent="0.3">
      <c r="A6607" t="s">
        <v>8410</v>
      </c>
      <c r="B6607" s="1">
        <v>45691</v>
      </c>
      <c r="C6607" t="s">
        <v>407</v>
      </c>
      <c r="D6607" t="s">
        <v>327</v>
      </c>
      <c r="E6607" t="s">
        <v>39</v>
      </c>
      <c r="F6607" t="s">
        <v>202</v>
      </c>
      <c r="G6607" t="s">
        <v>75</v>
      </c>
      <c r="H6607" t="s">
        <v>76</v>
      </c>
      <c r="I6607" t="s">
        <v>108</v>
      </c>
      <c r="J6607">
        <v>3</v>
      </c>
      <c r="K6607">
        <v>1892.34</v>
      </c>
      <c r="L6607">
        <v>0.05</v>
      </c>
      <c r="M6607">
        <v>3612.94</v>
      </c>
      <c r="N6607" t="s">
        <v>52</v>
      </c>
      <c r="O6607" t="s">
        <v>35</v>
      </c>
      <c r="P6607" t="s">
        <v>26</v>
      </c>
      <c r="Q6607">
        <f>Sales_Data[[#This Row],[Quantity]]*Sales_Data[[#This Row],[Unit_Price]]</f>
        <v>5677.0199999999995</v>
      </c>
      <c r="R6607">
        <f>Sales_Data[[#This Row],[Gross_Sales]]*Sales_Data[[#This Row],[Discount]]</f>
        <v>283.851</v>
      </c>
      <c r="S6607">
        <f>Sales_Data[[#This Row],[Gross_Sales]]-Sales_Data[[#This Row],[Discount_Amount]]</f>
        <v>5393.1689999999999</v>
      </c>
      <c r="T6607">
        <f>Sales_Data[[#This Row],[Net Sales]]-Sales_Data[[#This Row],[Cost]]</f>
        <v>1780.2289999999998</v>
      </c>
      <c r="U6607" s="2">
        <f>Sales_Data[[#This Row],[Profit]]/Sales_Data[[#This Row],[Net Sales]]</f>
        <v>0.33008960038151963</v>
      </c>
      <c r="V6607">
        <f>YEAR(Sales_Data[[#This Row],[Order_Date]])</f>
        <v>2025</v>
      </c>
      <c r="W6607" t="str">
        <f>TEXT(Sales_Data[[#This Row],[Order_Date]],"mmm")</f>
        <v>Feb</v>
      </c>
      <c r="X6607">
        <f>MONTH(Sales_Data[[#This Row],[Order_Date]])</f>
        <v>2</v>
      </c>
      <c r="Y6607" t="str">
        <f>"Q"&amp;ROUNDUP(MONTH(Sales_Data[[#This Row],[Order_Date]])/3,0)</f>
        <v>Q1</v>
      </c>
    </row>
    <row r="6608" spans="1:25" x14ac:dyDescent="0.3">
      <c r="A6608" t="s">
        <v>8411</v>
      </c>
      <c r="B6608" s="1">
        <v>45736</v>
      </c>
      <c r="C6608" t="s">
        <v>3071</v>
      </c>
      <c r="D6608" t="s">
        <v>546</v>
      </c>
      <c r="E6608" t="s">
        <v>48</v>
      </c>
      <c r="F6608" t="s">
        <v>164</v>
      </c>
      <c r="G6608" t="s">
        <v>32</v>
      </c>
      <c r="H6608" t="s">
        <v>33</v>
      </c>
      <c r="I6608" t="s">
        <v>34</v>
      </c>
      <c r="J6608">
        <v>1</v>
      </c>
      <c r="K6608">
        <v>2703.27</v>
      </c>
      <c r="L6608">
        <v>0.1</v>
      </c>
      <c r="M6608">
        <v>1743.32</v>
      </c>
      <c r="N6608" t="s">
        <v>52</v>
      </c>
      <c r="O6608" t="s">
        <v>35</v>
      </c>
      <c r="P6608" t="s">
        <v>26</v>
      </c>
      <c r="Q6608">
        <f>Sales_Data[[#This Row],[Quantity]]*Sales_Data[[#This Row],[Unit_Price]]</f>
        <v>2703.27</v>
      </c>
      <c r="R6608">
        <f>Sales_Data[[#This Row],[Gross_Sales]]*Sales_Data[[#This Row],[Discount]]</f>
        <v>270.327</v>
      </c>
      <c r="S6608">
        <f>Sales_Data[[#This Row],[Gross_Sales]]-Sales_Data[[#This Row],[Discount_Amount]]</f>
        <v>2432.9430000000002</v>
      </c>
      <c r="T6608">
        <f>Sales_Data[[#This Row],[Net Sales]]-Sales_Data[[#This Row],[Cost]]</f>
        <v>689.62300000000027</v>
      </c>
      <c r="U6608" s="2">
        <f>Sales_Data[[#This Row],[Profit]]/Sales_Data[[#This Row],[Net Sales]]</f>
        <v>0.28345218116495136</v>
      </c>
      <c r="V6608">
        <f>YEAR(Sales_Data[[#This Row],[Order_Date]])</f>
        <v>2025</v>
      </c>
      <c r="W6608" t="str">
        <f>TEXT(Sales_Data[[#This Row],[Order_Date]],"mmm")</f>
        <v>Mar</v>
      </c>
      <c r="X6608">
        <f>MONTH(Sales_Data[[#This Row],[Order_Date]])</f>
        <v>3</v>
      </c>
      <c r="Y6608" t="str">
        <f>"Q"&amp;ROUNDUP(MONTH(Sales_Data[[#This Row],[Order_Date]])/3,0)</f>
        <v>Q1</v>
      </c>
    </row>
    <row r="6609" spans="1:25" x14ac:dyDescent="0.3">
      <c r="A6609" t="s">
        <v>8412</v>
      </c>
      <c r="B6609" s="1">
        <v>45893</v>
      </c>
      <c r="C6609" t="s">
        <v>6990</v>
      </c>
      <c r="D6609" t="s">
        <v>436</v>
      </c>
      <c r="E6609" t="s">
        <v>19</v>
      </c>
      <c r="F6609" t="s">
        <v>20</v>
      </c>
      <c r="G6609" t="s">
        <v>67</v>
      </c>
      <c r="H6609" t="s">
        <v>68</v>
      </c>
      <c r="I6609" t="s">
        <v>97</v>
      </c>
      <c r="J6609">
        <v>2</v>
      </c>
      <c r="K6609">
        <v>7938.66</v>
      </c>
      <c r="L6609">
        <v>0.1</v>
      </c>
      <c r="M6609">
        <v>10179.75</v>
      </c>
      <c r="N6609" t="s">
        <v>109</v>
      </c>
      <c r="O6609" t="s">
        <v>53</v>
      </c>
      <c r="P6609" t="s">
        <v>44</v>
      </c>
      <c r="Q6609">
        <f>Sales_Data[[#This Row],[Quantity]]*Sales_Data[[#This Row],[Unit_Price]]</f>
        <v>15877.32</v>
      </c>
      <c r="R6609">
        <f>Sales_Data[[#This Row],[Gross_Sales]]*Sales_Data[[#This Row],[Discount]]</f>
        <v>1587.732</v>
      </c>
      <c r="S6609">
        <f>Sales_Data[[#This Row],[Gross_Sales]]-Sales_Data[[#This Row],[Discount_Amount]]</f>
        <v>14289.588</v>
      </c>
      <c r="T6609">
        <f>Sales_Data[[#This Row],[Net Sales]]-Sales_Data[[#This Row],[Cost]]</f>
        <v>4109.8379999999997</v>
      </c>
      <c r="U6609" s="2">
        <f>Sales_Data[[#This Row],[Profit]]/Sales_Data[[#This Row],[Net Sales]]</f>
        <v>0.28761067149031866</v>
      </c>
      <c r="V6609">
        <f>YEAR(Sales_Data[[#This Row],[Order_Date]])</f>
        <v>2025</v>
      </c>
      <c r="W6609" t="str">
        <f>TEXT(Sales_Data[[#This Row],[Order_Date]],"mmm")</f>
        <v>Aug</v>
      </c>
      <c r="X6609">
        <f>MONTH(Sales_Data[[#This Row],[Order_Date]])</f>
        <v>8</v>
      </c>
      <c r="Y6609" t="str">
        <f>"Q"&amp;ROUNDUP(MONTH(Sales_Data[[#This Row],[Order_Date]])/3,0)</f>
        <v>Q3</v>
      </c>
    </row>
    <row r="6610" spans="1:25" x14ac:dyDescent="0.3">
      <c r="A6610" t="s">
        <v>8413</v>
      </c>
      <c r="B6610" s="1">
        <v>45991</v>
      </c>
      <c r="C6610" t="s">
        <v>2279</v>
      </c>
      <c r="D6610" t="s">
        <v>80</v>
      </c>
      <c r="E6610" t="s">
        <v>30</v>
      </c>
      <c r="F6610" t="s">
        <v>31</v>
      </c>
      <c r="G6610" t="s">
        <v>75</v>
      </c>
      <c r="H6610" t="s">
        <v>256</v>
      </c>
      <c r="I6610" t="s">
        <v>257</v>
      </c>
      <c r="J6610">
        <v>1</v>
      </c>
      <c r="K6610">
        <v>1724.56</v>
      </c>
      <c r="L6610">
        <v>0.15</v>
      </c>
      <c r="M6610">
        <v>1139.56</v>
      </c>
      <c r="N6610" t="s">
        <v>52</v>
      </c>
      <c r="O6610" t="s">
        <v>35</v>
      </c>
      <c r="P6610" t="s">
        <v>44</v>
      </c>
      <c r="Q6610">
        <f>Sales_Data[[#This Row],[Quantity]]*Sales_Data[[#This Row],[Unit_Price]]</f>
        <v>1724.56</v>
      </c>
      <c r="R6610">
        <f>Sales_Data[[#This Row],[Gross_Sales]]*Sales_Data[[#This Row],[Discount]]</f>
        <v>258.68399999999997</v>
      </c>
      <c r="S6610">
        <f>Sales_Data[[#This Row],[Gross_Sales]]-Sales_Data[[#This Row],[Discount_Amount]]</f>
        <v>1465.876</v>
      </c>
      <c r="T6610">
        <f>Sales_Data[[#This Row],[Net Sales]]-Sales_Data[[#This Row],[Cost]]</f>
        <v>326.31600000000003</v>
      </c>
      <c r="U6610" s="2">
        <f>Sales_Data[[#This Row],[Profit]]/Sales_Data[[#This Row],[Net Sales]]</f>
        <v>0.22260818786855097</v>
      </c>
      <c r="V6610">
        <f>YEAR(Sales_Data[[#This Row],[Order_Date]])</f>
        <v>2025</v>
      </c>
      <c r="W6610" t="str">
        <f>TEXT(Sales_Data[[#This Row],[Order_Date]],"mmm")</f>
        <v>Nov</v>
      </c>
      <c r="X6610">
        <f>MONTH(Sales_Data[[#This Row],[Order_Date]])</f>
        <v>11</v>
      </c>
      <c r="Y6610" t="str">
        <f>"Q"&amp;ROUNDUP(MONTH(Sales_Data[[#This Row],[Order_Date]])/3,0)</f>
        <v>Q4</v>
      </c>
    </row>
    <row r="6611" spans="1:25" x14ac:dyDescent="0.3">
      <c r="A6611" t="s">
        <v>8414</v>
      </c>
      <c r="B6611" s="1">
        <v>46006</v>
      </c>
      <c r="C6611" t="s">
        <v>1673</v>
      </c>
      <c r="D6611" t="s">
        <v>397</v>
      </c>
      <c r="E6611" t="s">
        <v>19</v>
      </c>
      <c r="F6611" t="s">
        <v>81</v>
      </c>
      <c r="G6611" t="s">
        <v>41</v>
      </c>
      <c r="H6611" t="s">
        <v>147</v>
      </c>
      <c r="I6611" t="s">
        <v>369</v>
      </c>
      <c r="J6611">
        <v>1</v>
      </c>
      <c r="K6611">
        <v>6211.86</v>
      </c>
      <c r="L6611">
        <v>0.15</v>
      </c>
      <c r="M6611">
        <v>3943.62</v>
      </c>
      <c r="N6611" t="s">
        <v>109</v>
      </c>
      <c r="O6611" t="s">
        <v>35</v>
      </c>
      <c r="P6611" t="s">
        <v>44</v>
      </c>
      <c r="Q6611">
        <f>Sales_Data[[#This Row],[Quantity]]*Sales_Data[[#This Row],[Unit_Price]]</f>
        <v>6211.86</v>
      </c>
      <c r="R6611">
        <f>Sales_Data[[#This Row],[Gross_Sales]]*Sales_Data[[#This Row],[Discount]]</f>
        <v>931.77899999999988</v>
      </c>
      <c r="S6611">
        <f>Sales_Data[[#This Row],[Gross_Sales]]-Sales_Data[[#This Row],[Discount_Amount]]</f>
        <v>5280.0810000000001</v>
      </c>
      <c r="T6611">
        <f>Sales_Data[[#This Row],[Net Sales]]-Sales_Data[[#This Row],[Cost]]</f>
        <v>1336.4610000000002</v>
      </c>
      <c r="U6611" s="2">
        <f>Sales_Data[[#This Row],[Profit]]/Sales_Data[[#This Row],[Net Sales]]</f>
        <v>0.25311373064163223</v>
      </c>
      <c r="V6611">
        <f>YEAR(Sales_Data[[#This Row],[Order_Date]])</f>
        <v>2025</v>
      </c>
      <c r="W6611" t="str">
        <f>TEXT(Sales_Data[[#This Row],[Order_Date]],"mmm")</f>
        <v>Dec</v>
      </c>
      <c r="X6611">
        <f>MONTH(Sales_Data[[#This Row],[Order_Date]])</f>
        <v>12</v>
      </c>
      <c r="Y6611" t="str">
        <f>"Q"&amp;ROUNDUP(MONTH(Sales_Data[[#This Row],[Order_Date]])/3,0)</f>
        <v>Q4</v>
      </c>
    </row>
    <row r="6612" spans="1:25" x14ac:dyDescent="0.3">
      <c r="A6612" t="s">
        <v>8415</v>
      </c>
      <c r="B6612" s="1">
        <v>45755</v>
      </c>
      <c r="C6612" t="s">
        <v>628</v>
      </c>
      <c r="D6612" t="s">
        <v>397</v>
      </c>
      <c r="E6612" t="s">
        <v>48</v>
      </c>
      <c r="F6612" t="s">
        <v>126</v>
      </c>
      <c r="G6612" t="s">
        <v>41</v>
      </c>
      <c r="H6612" t="s">
        <v>147</v>
      </c>
      <c r="I6612" t="s">
        <v>148</v>
      </c>
      <c r="J6612">
        <v>2</v>
      </c>
      <c r="K6612">
        <v>29774.65</v>
      </c>
      <c r="L6612">
        <v>0</v>
      </c>
      <c r="M6612">
        <v>46324</v>
      </c>
      <c r="N6612" t="s">
        <v>83</v>
      </c>
      <c r="O6612" t="s">
        <v>35</v>
      </c>
      <c r="P6612" t="s">
        <v>71</v>
      </c>
      <c r="Q6612">
        <f>Sales_Data[[#This Row],[Quantity]]*Sales_Data[[#This Row],[Unit_Price]]</f>
        <v>59549.3</v>
      </c>
      <c r="R6612">
        <f>Sales_Data[[#This Row],[Gross_Sales]]*Sales_Data[[#This Row],[Discount]]</f>
        <v>0</v>
      </c>
      <c r="S6612">
        <f>Sales_Data[[#This Row],[Gross_Sales]]-Sales_Data[[#This Row],[Discount_Amount]]</f>
        <v>59549.3</v>
      </c>
      <c r="T6612">
        <f>Sales_Data[[#This Row],[Net Sales]]-Sales_Data[[#This Row],[Cost]]</f>
        <v>13225.300000000003</v>
      </c>
      <c r="U6612" s="2">
        <f>Sales_Data[[#This Row],[Profit]]/Sales_Data[[#This Row],[Net Sales]]</f>
        <v>0.22208993220743153</v>
      </c>
      <c r="V6612">
        <f>YEAR(Sales_Data[[#This Row],[Order_Date]])</f>
        <v>2025</v>
      </c>
      <c r="W6612" t="str">
        <f>TEXT(Sales_Data[[#This Row],[Order_Date]],"mmm")</f>
        <v>Apr</v>
      </c>
      <c r="X6612">
        <f>MONTH(Sales_Data[[#This Row],[Order_Date]])</f>
        <v>4</v>
      </c>
      <c r="Y6612" t="str">
        <f>"Q"&amp;ROUNDUP(MONTH(Sales_Data[[#This Row],[Order_Date]])/3,0)</f>
        <v>Q2</v>
      </c>
    </row>
    <row r="6613" spans="1:25" x14ac:dyDescent="0.3">
      <c r="A6613" t="s">
        <v>8416</v>
      </c>
      <c r="B6613" s="1">
        <v>45739</v>
      </c>
      <c r="C6613" t="s">
        <v>471</v>
      </c>
      <c r="D6613" t="s">
        <v>513</v>
      </c>
      <c r="E6613" t="s">
        <v>48</v>
      </c>
      <c r="F6613" t="s">
        <v>152</v>
      </c>
      <c r="G6613" t="s">
        <v>75</v>
      </c>
      <c r="H6613" t="s">
        <v>256</v>
      </c>
      <c r="I6613" t="s">
        <v>257</v>
      </c>
      <c r="J6613">
        <v>1</v>
      </c>
      <c r="K6613">
        <v>43976.03</v>
      </c>
      <c r="L6613">
        <v>0.05</v>
      </c>
      <c r="M6613">
        <v>29754.560000000001</v>
      </c>
      <c r="N6613" t="s">
        <v>52</v>
      </c>
      <c r="O6613" t="s">
        <v>53</v>
      </c>
      <c r="P6613" t="s">
        <v>71</v>
      </c>
      <c r="Q6613">
        <f>Sales_Data[[#This Row],[Quantity]]*Sales_Data[[#This Row],[Unit_Price]]</f>
        <v>43976.03</v>
      </c>
      <c r="R6613">
        <f>Sales_Data[[#This Row],[Gross_Sales]]*Sales_Data[[#This Row],[Discount]]</f>
        <v>2198.8015</v>
      </c>
      <c r="S6613">
        <f>Sales_Data[[#This Row],[Gross_Sales]]-Sales_Data[[#This Row],[Discount_Amount]]</f>
        <v>41777.228499999997</v>
      </c>
      <c r="T6613">
        <f>Sales_Data[[#This Row],[Net Sales]]-Sales_Data[[#This Row],[Cost]]</f>
        <v>12022.668499999996</v>
      </c>
      <c r="U6613" s="2">
        <f>Sales_Data[[#This Row],[Profit]]/Sales_Data[[#This Row],[Net Sales]]</f>
        <v>0.28778042325138914</v>
      </c>
      <c r="V6613">
        <f>YEAR(Sales_Data[[#This Row],[Order_Date]])</f>
        <v>2025</v>
      </c>
      <c r="W6613" t="str">
        <f>TEXT(Sales_Data[[#This Row],[Order_Date]],"mmm")</f>
        <v>Mar</v>
      </c>
      <c r="X6613">
        <f>MONTH(Sales_Data[[#This Row],[Order_Date]])</f>
        <v>3</v>
      </c>
      <c r="Y6613" t="str">
        <f>"Q"&amp;ROUNDUP(MONTH(Sales_Data[[#This Row],[Order_Date]])/3,0)</f>
        <v>Q1</v>
      </c>
    </row>
    <row r="6614" spans="1:25" x14ac:dyDescent="0.3">
      <c r="A6614" t="s">
        <v>8417</v>
      </c>
      <c r="B6614" s="1">
        <v>45849</v>
      </c>
      <c r="C6614" t="s">
        <v>4240</v>
      </c>
      <c r="D6614" t="s">
        <v>215</v>
      </c>
      <c r="E6614" t="s">
        <v>30</v>
      </c>
      <c r="F6614" t="s">
        <v>31</v>
      </c>
      <c r="G6614" t="s">
        <v>21</v>
      </c>
      <c r="H6614" t="s">
        <v>127</v>
      </c>
      <c r="I6614" t="s">
        <v>314</v>
      </c>
      <c r="J6614">
        <v>2</v>
      </c>
      <c r="K6614">
        <v>3178.28</v>
      </c>
      <c r="L6614">
        <v>0.1</v>
      </c>
      <c r="M6614">
        <v>4947.37</v>
      </c>
      <c r="N6614" t="s">
        <v>52</v>
      </c>
      <c r="O6614" t="s">
        <v>35</v>
      </c>
      <c r="P6614" t="s">
        <v>71</v>
      </c>
      <c r="Q6614">
        <f>Sales_Data[[#This Row],[Quantity]]*Sales_Data[[#This Row],[Unit_Price]]</f>
        <v>6356.56</v>
      </c>
      <c r="R6614">
        <f>Sales_Data[[#This Row],[Gross_Sales]]*Sales_Data[[#This Row],[Discount]]</f>
        <v>635.65600000000006</v>
      </c>
      <c r="S6614">
        <f>Sales_Data[[#This Row],[Gross_Sales]]-Sales_Data[[#This Row],[Discount_Amount]]</f>
        <v>5720.9040000000005</v>
      </c>
      <c r="T6614">
        <f>Sales_Data[[#This Row],[Net Sales]]-Sales_Data[[#This Row],[Cost]]</f>
        <v>773.53400000000056</v>
      </c>
      <c r="U6614" s="2">
        <f>Sales_Data[[#This Row],[Profit]]/Sales_Data[[#This Row],[Net Sales]]</f>
        <v>0.13521184763806568</v>
      </c>
      <c r="V6614">
        <f>YEAR(Sales_Data[[#This Row],[Order_Date]])</f>
        <v>2025</v>
      </c>
      <c r="W6614" t="str">
        <f>TEXT(Sales_Data[[#This Row],[Order_Date]],"mmm")</f>
        <v>Jul</v>
      </c>
      <c r="X6614">
        <f>MONTH(Sales_Data[[#This Row],[Order_Date]])</f>
        <v>7</v>
      </c>
      <c r="Y6614" t="str">
        <f>"Q"&amp;ROUNDUP(MONTH(Sales_Data[[#This Row],[Order_Date]])/3,0)</f>
        <v>Q3</v>
      </c>
    </row>
    <row r="6615" spans="1:25" x14ac:dyDescent="0.3">
      <c r="A6615" t="s">
        <v>8418</v>
      </c>
      <c r="B6615" s="1">
        <v>45910</v>
      </c>
      <c r="C6615" t="s">
        <v>1462</v>
      </c>
      <c r="D6615" t="s">
        <v>817</v>
      </c>
      <c r="E6615" t="s">
        <v>39</v>
      </c>
      <c r="F6615" t="s">
        <v>202</v>
      </c>
      <c r="G6615" t="s">
        <v>67</v>
      </c>
      <c r="H6615" t="s">
        <v>68</v>
      </c>
      <c r="I6615" t="s">
        <v>69</v>
      </c>
      <c r="J6615">
        <v>2</v>
      </c>
      <c r="K6615">
        <v>6585.93</v>
      </c>
      <c r="L6615">
        <v>0.2</v>
      </c>
      <c r="M6615">
        <v>9090.17</v>
      </c>
      <c r="N6615" t="s">
        <v>52</v>
      </c>
      <c r="O6615" t="s">
        <v>35</v>
      </c>
      <c r="P6615" t="s">
        <v>44</v>
      </c>
      <c r="Q6615">
        <f>Sales_Data[[#This Row],[Quantity]]*Sales_Data[[#This Row],[Unit_Price]]</f>
        <v>13171.86</v>
      </c>
      <c r="R6615">
        <f>Sales_Data[[#This Row],[Gross_Sales]]*Sales_Data[[#This Row],[Discount]]</f>
        <v>2634.3720000000003</v>
      </c>
      <c r="S6615">
        <f>Sales_Data[[#This Row],[Gross_Sales]]-Sales_Data[[#This Row],[Discount_Amount]]</f>
        <v>10537.488000000001</v>
      </c>
      <c r="T6615">
        <f>Sales_Data[[#This Row],[Net Sales]]-Sales_Data[[#This Row],[Cost]]</f>
        <v>1447.3180000000011</v>
      </c>
      <c r="U6615" s="2">
        <f>Sales_Data[[#This Row],[Profit]]/Sales_Data[[#This Row],[Net Sales]]</f>
        <v>0.13734943280599712</v>
      </c>
      <c r="V6615">
        <f>YEAR(Sales_Data[[#This Row],[Order_Date]])</f>
        <v>2025</v>
      </c>
      <c r="W6615" t="str">
        <f>TEXT(Sales_Data[[#This Row],[Order_Date]],"mmm")</f>
        <v>Sep</v>
      </c>
      <c r="X6615">
        <f>MONTH(Sales_Data[[#This Row],[Order_Date]])</f>
        <v>9</v>
      </c>
      <c r="Y6615" t="str">
        <f>"Q"&amp;ROUNDUP(MONTH(Sales_Data[[#This Row],[Order_Date]])/3,0)</f>
        <v>Q3</v>
      </c>
    </row>
    <row r="6616" spans="1:25" x14ac:dyDescent="0.3">
      <c r="A6616" t="s">
        <v>8419</v>
      </c>
      <c r="B6616" s="1">
        <v>45695</v>
      </c>
      <c r="C6616" t="s">
        <v>2681</v>
      </c>
      <c r="D6616" t="s">
        <v>106</v>
      </c>
      <c r="E6616" t="s">
        <v>39</v>
      </c>
      <c r="F6616" t="s">
        <v>202</v>
      </c>
      <c r="G6616" t="s">
        <v>21</v>
      </c>
      <c r="H6616" t="s">
        <v>297</v>
      </c>
      <c r="I6616" t="s">
        <v>297</v>
      </c>
      <c r="J6616">
        <v>3</v>
      </c>
      <c r="K6616">
        <v>3816.93</v>
      </c>
      <c r="L6616">
        <v>0.1</v>
      </c>
      <c r="M6616">
        <v>8474.32</v>
      </c>
      <c r="N6616" t="s">
        <v>109</v>
      </c>
      <c r="O6616" t="s">
        <v>35</v>
      </c>
      <c r="P6616" t="s">
        <v>26</v>
      </c>
      <c r="Q6616">
        <f>Sales_Data[[#This Row],[Quantity]]*Sales_Data[[#This Row],[Unit_Price]]</f>
        <v>11450.789999999999</v>
      </c>
      <c r="R6616">
        <f>Sales_Data[[#This Row],[Gross_Sales]]*Sales_Data[[#This Row],[Discount]]</f>
        <v>1145.079</v>
      </c>
      <c r="S6616">
        <f>Sales_Data[[#This Row],[Gross_Sales]]-Sales_Data[[#This Row],[Discount_Amount]]</f>
        <v>10305.710999999999</v>
      </c>
      <c r="T6616">
        <f>Sales_Data[[#This Row],[Net Sales]]-Sales_Data[[#This Row],[Cost]]</f>
        <v>1831.3909999999996</v>
      </c>
      <c r="U6616" s="2">
        <f>Sales_Data[[#This Row],[Profit]]/Sales_Data[[#This Row],[Net Sales]]</f>
        <v>0.17770641928538455</v>
      </c>
      <c r="V6616">
        <f>YEAR(Sales_Data[[#This Row],[Order_Date]])</f>
        <v>2025</v>
      </c>
      <c r="W6616" t="str">
        <f>TEXT(Sales_Data[[#This Row],[Order_Date]],"mmm")</f>
        <v>Feb</v>
      </c>
      <c r="X6616">
        <f>MONTH(Sales_Data[[#This Row],[Order_Date]])</f>
        <v>2</v>
      </c>
      <c r="Y6616" t="str">
        <f>"Q"&amp;ROUNDUP(MONTH(Sales_Data[[#This Row],[Order_Date]])/3,0)</f>
        <v>Q1</v>
      </c>
    </row>
    <row r="6617" spans="1:25" x14ac:dyDescent="0.3">
      <c r="A6617" t="s">
        <v>8420</v>
      </c>
      <c r="B6617" s="1">
        <v>45671</v>
      </c>
      <c r="C6617" t="s">
        <v>2168</v>
      </c>
      <c r="D6617" t="s">
        <v>252</v>
      </c>
      <c r="E6617" t="s">
        <v>48</v>
      </c>
      <c r="F6617" t="s">
        <v>126</v>
      </c>
      <c r="G6617" t="s">
        <v>67</v>
      </c>
      <c r="H6617" t="s">
        <v>121</v>
      </c>
      <c r="I6617" t="s">
        <v>142</v>
      </c>
      <c r="J6617">
        <v>1</v>
      </c>
      <c r="K6617">
        <v>31508.19</v>
      </c>
      <c r="L6617">
        <v>0</v>
      </c>
      <c r="M6617">
        <v>27692.16</v>
      </c>
      <c r="N6617" t="s">
        <v>52</v>
      </c>
      <c r="O6617" t="s">
        <v>35</v>
      </c>
      <c r="P6617" t="s">
        <v>44</v>
      </c>
      <c r="Q6617">
        <f>Sales_Data[[#This Row],[Quantity]]*Sales_Data[[#This Row],[Unit_Price]]</f>
        <v>31508.19</v>
      </c>
      <c r="R6617">
        <f>Sales_Data[[#This Row],[Gross_Sales]]*Sales_Data[[#This Row],[Discount]]</f>
        <v>0</v>
      </c>
      <c r="S6617">
        <f>Sales_Data[[#This Row],[Gross_Sales]]-Sales_Data[[#This Row],[Discount_Amount]]</f>
        <v>31508.19</v>
      </c>
      <c r="T6617">
        <f>Sales_Data[[#This Row],[Net Sales]]-Sales_Data[[#This Row],[Cost]]</f>
        <v>3816.0299999999988</v>
      </c>
      <c r="U6617" s="2">
        <f>Sales_Data[[#This Row],[Profit]]/Sales_Data[[#This Row],[Net Sales]]</f>
        <v>0.12111232032052616</v>
      </c>
      <c r="V6617">
        <f>YEAR(Sales_Data[[#This Row],[Order_Date]])</f>
        <v>2025</v>
      </c>
      <c r="W6617" t="str">
        <f>TEXT(Sales_Data[[#This Row],[Order_Date]],"mmm")</f>
        <v>Jan</v>
      </c>
      <c r="X6617">
        <f>MONTH(Sales_Data[[#This Row],[Order_Date]])</f>
        <v>1</v>
      </c>
      <c r="Y6617" t="str">
        <f>"Q"&amp;ROUNDUP(MONTH(Sales_Data[[#This Row],[Order_Date]])/3,0)</f>
        <v>Q1</v>
      </c>
    </row>
    <row r="6618" spans="1:25" x14ac:dyDescent="0.3">
      <c r="A6618" t="s">
        <v>8421</v>
      </c>
      <c r="B6618" s="1">
        <v>46004</v>
      </c>
      <c r="C6618" t="s">
        <v>1673</v>
      </c>
      <c r="D6618" t="s">
        <v>580</v>
      </c>
      <c r="E6618" t="s">
        <v>30</v>
      </c>
      <c r="F6618" t="s">
        <v>101</v>
      </c>
      <c r="G6618" t="s">
        <v>75</v>
      </c>
      <c r="H6618" t="s">
        <v>185</v>
      </c>
      <c r="I6618" t="s">
        <v>261</v>
      </c>
      <c r="J6618">
        <v>1</v>
      </c>
      <c r="K6618">
        <v>1263.72</v>
      </c>
      <c r="L6618">
        <v>0.05</v>
      </c>
      <c r="M6618">
        <v>809.44</v>
      </c>
      <c r="N6618" t="s">
        <v>70</v>
      </c>
      <c r="O6618" t="s">
        <v>53</v>
      </c>
      <c r="P6618" t="s">
        <v>44</v>
      </c>
      <c r="Q6618">
        <f>Sales_Data[[#This Row],[Quantity]]*Sales_Data[[#This Row],[Unit_Price]]</f>
        <v>1263.72</v>
      </c>
      <c r="R6618">
        <f>Sales_Data[[#This Row],[Gross_Sales]]*Sales_Data[[#This Row],[Discount]]</f>
        <v>63.186000000000007</v>
      </c>
      <c r="S6618">
        <f>Sales_Data[[#This Row],[Gross_Sales]]-Sales_Data[[#This Row],[Discount_Amount]]</f>
        <v>1200.5340000000001</v>
      </c>
      <c r="T6618">
        <f>Sales_Data[[#This Row],[Net Sales]]-Sales_Data[[#This Row],[Cost]]</f>
        <v>391.09400000000005</v>
      </c>
      <c r="U6618" s="2">
        <f>Sales_Data[[#This Row],[Profit]]/Sales_Data[[#This Row],[Net Sales]]</f>
        <v>0.32576670048495088</v>
      </c>
      <c r="V6618">
        <f>YEAR(Sales_Data[[#This Row],[Order_Date]])</f>
        <v>2025</v>
      </c>
      <c r="W6618" t="str">
        <f>TEXT(Sales_Data[[#This Row],[Order_Date]],"mmm")</f>
        <v>Dec</v>
      </c>
      <c r="X6618">
        <f>MONTH(Sales_Data[[#This Row],[Order_Date]])</f>
        <v>12</v>
      </c>
      <c r="Y6618" t="str">
        <f>"Q"&amp;ROUNDUP(MONTH(Sales_Data[[#This Row],[Order_Date]])/3,0)</f>
        <v>Q4</v>
      </c>
    </row>
    <row r="6619" spans="1:25" x14ac:dyDescent="0.3">
      <c r="A6619" t="s">
        <v>8422</v>
      </c>
      <c r="B6619" s="1">
        <v>45967</v>
      </c>
      <c r="C6619" t="s">
        <v>2041</v>
      </c>
      <c r="D6619" t="s">
        <v>151</v>
      </c>
      <c r="E6619" t="s">
        <v>119</v>
      </c>
      <c r="F6619" t="s">
        <v>538</v>
      </c>
      <c r="G6619" t="s">
        <v>41</v>
      </c>
      <c r="H6619" t="s">
        <v>147</v>
      </c>
      <c r="I6619" t="s">
        <v>148</v>
      </c>
      <c r="J6619">
        <v>1</v>
      </c>
      <c r="K6619">
        <v>6920.74</v>
      </c>
      <c r="L6619">
        <v>0.1</v>
      </c>
      <c r="M6619">
        <v>4562.38</v>
      </c>
      <c r="N6619" t="s">
        <v>52</v>
      </c>
      <c r="O6619" t="s">
        <v>35</v>
      </c>
      <c r="P6619" t="s">
        <v>44</v>
      </c>
      <c r="Q6619">
        <f>Sales_Data[[#This Row],[Quantity]]*Sales_Data[[#This Row],[Unit_Price]]</f>
        <v>6920.74</v>
      </c>
      <c r="R6619">
        <f>Sales_Data[[#This Row],[Gross_Sales]]*Sales_Data[[#This Row],[Discount]]</f>
        <v>692.07400000000007</v>
      </c>
      <c r="S6619">
        <f>Sales_Data[[#This Row],[Gross_Sales]]-Sales_Data[[#This Row],[Discount_Amount]]</f>
        <v>6228.6659999999993</v>
      </c>
      <c r="T6619">
        <f>Sales_Data[[#This Row],[Net Sales]]-Sales_Data[[#This Row],[Cost]]</f>
        <v>1666.2859999999991</v>
      </c>
      <c r="U6619" s="2">
        <f>Sales_Data[[#This Row],[Profit]]/Sales_Data[[#This Row],[Net Sales]]</f>
        <v>0.26751891978153897</v>
      </c>
      <c r="V6619">
        <f>YEAR(Sales_Data[[#This Row],[Order_Date]])</f>
        <v>2025</v>
      </c>
      <c r="W6619" t="str">
        <f>TEXT(Sales_Data[[#This Row],[Order_Date]],"mmm")</f>
        <v>Nov</v>
      </c>
      <c r="X6619">
        <f>MONTH(Sales_Data[[#This Row],[Order_Date]])</f>
        <v>11</v>
      </c>
      <c r="Y6619" t="str">
        <f>"Q"&amp;ROUNDUP(MONTH(Sales_Data[[#This Row],[Order_Date]])/3,0)</f>
        <v>Q4</v>
      </c>
    </row>
    <row r="6620" spans="1:25" x14ac:dyDescent="0.3">
      <c r="A6620" t="s">
        <v>8423</v>
      </c>
      <c r="B6620" s="1">
        <v>45866</v>
      </c>
      <c r="C6620" t="s">
        <v>3158</v>
      </c>
      <c r="D6620" t="s">
        <v>756</v>
      </c>
      <c r="E6620" t="s">
        <v>48</v>
      </c>
      <c r="F6620" t="s">
        <v>49</v>
      </c>
      <c r="G6620" t="s">
        <v>75</v>
      </c>
      <c r="H6620" t="s">
        <v>185</v>
      </c>
      <c r="I6620" t="s">
        <v>186</v>
      </c>
      <c r="J6620">
        <v>2</v>
      </c>
      <c r="K6620">
        <v>10439.26</v>
      </c>
      <c r="L6620">
        <v>0.05</v>
      </c>
      <c r="M6620">
        <v>15553.9</v>
      </c>
      <c r="N6620" t="s">
        <v>70</v>
      </c>
      <c r="O6620" t="s">
        <v>35</v>
      </c>
      <c r="P6620" t="s">
        <v>71</v>
      </c>
      <c r="Q6620">
        <f>Sales_Data[[#This Row],[Quantity]]*Sales_Data[[#This Row],[Unit_Price]]</f>
        <v>20878.52</v>
      </c>
      <c r="R6620">
        <f>Sales_Data[[#This Row],[Gross_Sales]]*Sales_Data[[#This Row],[Discount]]</f>
        <v>1043.9260000000002</v>
      </c>
      <c r="S6620">
        <f>Sales_Data[[#This Row],[Gross_Sales]]-Sales_Data[[#This Row],[Discount_Amount]]</f>
        <v>19834.594000000001</v>
      </c>
      <c r="T6620">
        <f>Sales_Data[[#This Row],[Net Sales]]-Sales_Data[[#This Row],[Cost]]</f>
        <v>4280.6940000000013</v>
      </c>
      <c r="U6620" s="2">
        <f>Sales_Data[[#This Row],[Profit]]/Sales_Data[[#This Row],[Net Sales]]</f>
        <v>0.21581959277815321</v>
      </c>
      <c r="V6620">
        <f>YEAR(Sales_Data[[#This Row],[Order_Date]])</f>
        <v>2025</v>
      </c>
      <c r="W6620" t="str">
        <f>TEXT(Sales_Data[[#This Row],[Order_Date]],"mmm")</f>
        <v>Jul</v>
      </c>
      <c r="X6620">
        <f>MONTH(Sales_Data[[#This Row],[Order_Date]])</f>
        <v>7</v>
      </c>
      <c r="Y6620" t="str">
        <f>"Q"&amp;ROUNDUP(MONTH(Sales_Data[[#This Row],[Order_Date]])/3,0)</f>
        <v>Q3</v>
      </c>
    </row>
    <row r="6621" spans="1:25" x14ac:dyDescent="0.3">
      <c r="A6621" t="s">
        <v>8424</v>
      </c>
      <c r="B6621" s="1">
        <v>46014</v>
      </c>
      <c r="C6621" t="s">
        <v>3208</v>
      </c>
      <c r="D6621" t="s">
        <v>511</v>
      </c>
      <c r="E6621" t="s">
        <v>48</v>
      </c>
      <c r="F6621" t="s">
        <v>164</v>
      </c>
      <c r="G6621" t="s">
        <v>21</v>
      </c>
      <c r="H6621" t="s">
        <v>127</v>
      </c>
      <c r="I6621" t="s">
        <v>342</v>
      </c>
      <c r="J6621">
        <v>2</v>
      </c>
      <c r="K6621">
        <v>32686.94</v>
      </c>
      <c r="L6621">
        <v>0.05</v>
      </c>
      <c r="M6621">
        <v>44796.31</v>
      </c>
      <c r="N6621" t="s">
        <v>52</v>
      </c>
      <c r="O6621" t="s">
        <v>35</v>
      </c>
      <c r="P6621" t="s">
        <v>44</v>
      </c>
      <c r="Q6621">
        <f>Sales_Data[[#This Row],[Quantity]]*Sales_Data[[#This Row],[Unit_Price]]</f>
        <v>65373.88</v>
      </c>
      <c r="R6621">
        <f>Sales_Data[[#This Row],[Gross_Sales]]*Sales_Data[[#This Row],[Discount]]</f>
        <v>3268.694</v>
      </c>
      <c r="S6621">
        <f>Sales_Data[[#This Row],[Gross_Sales]]-Sales_Data[[#This Row],[Discount_Amount]]</f>
        <v>62105.185999999994</v>
      </c>
      <c r="T6621">
        <f>Sales_Data[[#This Row],[Net Sales]]-Sales_Data[[#This Row],[Cost]]</f>
        <v>17308.875999999997</v>
      </c>
      <c r="U6621" s="2">
        <f>Sales_Data[[#This Row],[Profit]]/Sales_Data[[#This Row],[Net Sales]]</f>
        <v>0.27870258693050204</v>
      </c>
      <c r="V6621">
        <f>YEAR(Sales_Data[[#This Row],[Order_Date]])</f>
        <v>2025</v>
      </c>
      <c r="W6621" t="str">
        <f>TEXT(Sales_Data[[#This Row],[Order_Date]],"mmm")</f>
        <v>Dec</v>
      </c>
      <c r="X6621">
        <f>MONTH(Sales_Data[[#This Row],[Order_Date]])</f>
        <v>12</v>
      </c>
      <c r="Y6621" t="str">
        <f>"Q"&amp;ROUNDUP(MONTH(Sales_Data[[#This Row],[Order_Date]])/3,0)</f>
        <v>Q4</v>
      </c>
    </row>
    <row r="6622" spans="1:25" x14ac:dyDescent="0.3">
      <c r="A6622" t="s">
        <v>8425</v>
      </c>
      <c r="B6622" s="1">
        <v>45746</v>
      </c>
      <c r="C6622" t="s">
        <v>4113</v>
      </c>
      <c r="D6622" t="s">
        <v>580</v>
      </c>
      <c r="E6622" t="s">
        <v>119</v>
      </c>
      <c r="F6622" t="s">
        <v>538</v>
      </c>
      <c r="G6622" t="s">
        <v>67</v>
      </c>
      <c r="H6622" t="s">
        <v>88</v>
      </c>
      <c r="I6622" t="s">
        <v>157</v>
      </c>
      <c r="J6622">
        <v>1</v>
      </c>
      <c r="K6622">
        <v>4081.24</v>
      </c>
      <c r="L6622">
        <v>0.1</v>
      </c>
      <c r="M6622">
        <v>2494.92</v>
      </c>
      <c r="N6622" t="s">
        <v>24</v>
      </c>
      <c r="O6622" t="s">
        <v>35</v>
      </c>
      <c r="P6622" t="s">
        <v>71</v>
      </c>
      <c r="Q6622">
        <f>Sales_Data[[#This Row],[Quantity]]*Sales_Data[[#This Row],[Unit_Price]]</f>
        <v>4081.24</v>
      </c>
      <c r="R6622">
        <f>Sales_Data[[#This Row],[Gross_Sales]]*Sales_Data[[#This Row],[Discount]]</f>
        <v>408.12400000000002</v>
      </c>
      <c r="S6622">
        <f>Sales_Data[[#This Row],[Gross_Sales]]-Sales_Data[[#This Row],[Discount_Amount]]</f>
        <v>3673.116</v>
      </c>
      <c r="T6622">
        <f>Sales_Data[[#This Row],[Net Sales]]-Sales_Data[[#This Row],[Cost]]</f>
        <v>1178.1959999999999</v>
      </c>
      <c r="U6622" s="2">
        <f>Sales_Data[[#This Row],[Profit]]/Sales_Data[[#This Row],[Net Sales]]</f>
        <v>0.32076199063683258</v>
      </c>
      <c r="V6622">
        <f>YEAR(Sales_Data[[#This Row],[Order_Date]])</f>
        <v>2025</v>
      </c>
      <c r="W6622" t="str">
        <f>TEXT(Sales_Data[[#This Row],[Order_Date]],"mmm")</f>
        <v>Mar</v>
      </c>
      <c r="X6622">
        <f>MONTH(Sales_Data[[#This Row],[Order_Date]])</f>
        <v>3</v>
      </c>
      <c r="Y6622" t="str">
        <f>"Q"&amp;ROUNDUP(MONTH(Sales_Data[[#This Row],[Order_Date]])/3,0)</f>
        <v>Q1</v>
      </c>
    </row>
    <row r="6623" spans="1:25" x14ac:dyDescent="0.3">
      <c r="A6623" t="s">
        <v>8426</v>
      </c>
      <c r="B6623" s="1">
        <v>45713</v>
      </c>
      <c r="C6623" t="s">
        <v>130</v>
      </c>
      <c r="D6623" t="s">
        <v>229</v>
      </c>
      <c r="E6623" t="s">
        <v>30</v>
      </c>
      <c r="F6623" t="s">
        <v>101</v>
      </c>
      <c r="G6623" t="s">
        <v>75</v>
      </c>
      <c r="H6623" t="s">
        <v>256</v>
      </c>
      <c r="I6623" t="s">
        <v>257</v>
      </c>
      <c r="J6623">
        <v>2</v>
      </c>
      <c r="K6623">
        <v>3376.93</v>
      </c>
      <c r="L6623">
        <v>0</v>
      </c>
      <c r="M6623">
        <v>4263.33</v>
      </c>
      <c r="N6623" t="s">
        <v>52</v>
      </c>
      <c r="O6623" t="s">
        <v>35</v>
      </c>
      <c r="P6623" t="s">
        <v>71</v>
      </c>
      <c r="Q6623">
        <f>Sales_Data[[#This Row],[Quantity]]*Sales_Data[[#This Row],[Unit_Price]]</f>
        <v>6753.86</v>
      </c>
      <c r="R6623">
        <f>Sales_Data[[#This Row],[Gross_Sales]]*Sales_Data[[#This Row],[Discount]]</f>
        <v>0</v>
      </c>
      <c r="S6623">
        <f>Sales_Data[[#This Row],[Gross_Sales]]-Sales_Data[[#This Row],[Discount_Amount]]</f>
        <v>6753.86</v>
      </c>
      <c r="T6623">
        <f>Sales_Data[[#This Row],[Net Sales]]-Sales_Data[[#This Row],[Cost]]</f>
        <v>2490.5299999999997</v>
      </c>
      <c r="U6623" s="2">
        <f>Sales_Data[[#This Row],[Profit]]/Sales_Data[[#This Row],[Net Sales]]</f>
        <v>0.36875653330095676</v>
      </c>
      <c r="V6623">
        <f>YEAR(Sales_Data[[#This Row],[Order_Date]])</f>
        <v>2025</v>
      </c>
      <c r="W6623" t="str">
        <f>TEXT(Sales_Data[[#This Row],[Order_Date]],"mmm")</f>
        <v>Feb</v>
      </c>
      <c r="X6623">
        <f>MONTH(Sales_Data[[#This Row],[Order_Date]])</f>
        <v>2</v>
      </c>
      <c r="Y6623" t="str">
        <f>"Q"&amp;ROUNDUP(MONTH(Sales_Data[[#This Row],[Order_Date]])/3,0)</f>
        <v>Q1</v>
      </c>
    </row>
    <row r="6624" spans="1:25" x14ac:dyDescent="0.3">
      <c r="A6624" t="s">
        <v>8427</v>
      </c>
      <c r="B6624" s="1">
        <v>45751</v>
      </c>
      <c r="C6624" t="s">
        <v>1472</v>
      </c>
      <c r="D6624" t="s">
        <v>218</v>
      </c>
      <c r="E6624" t="s">
        <v>39</v>
      </c>
      <c r="F6624" t="s">
        <v>107</v>
      </c>
      <c r="G6624" t="s">
        <v>41</v>
      </c>
      <c r="H6624" t="s">
        <v>147</v>
      </c>
      <c r="I6624" t="s">
        <v>369</v>
      </c>
      <c r="J6624">
        <v>2</v>
      </c>
      <c r="K6624">
        <v>6456.3</v>
      </c>
      <c r="L6624">
        <v>0.15</v>
      </c>
      <c r="M6624">
        <v>9503.2900000000009</v>
      </c>
      <c r="N6624" t="s">
        <v>109</v>
      </c>
      <c r="O6624" t="s">
        <v>35</v>
      </c>
      <c r="P6624" t="s">
        <v>44</v>
      </c>
      <c r="Q6624">
        <f>Sales_Data[[#This Row],[Quantity]]*Sales_Data[[#This Row],[Unit_Price]]</f>
        <v>12912.6</v>
      </c>
      <c r="R6624">
        <f>Sales_Data[[#This Row],[Gross_Sales]]*Sales_Data[[#This Row],[Discount]]</f>
        <v>1936.8899999999999</v>
      </c>
      <c r="S6624">
        <f>Sales_Data[[#This Row],[Gross_Sales]]-Sales_Data[[#This Row],[Discount_Amount]]</f>
        <v>10975.710000000001</v>
      </c>
      <c r="T6624">
        <f>Sales_Data[[#This Row],[Net Sales]]-Sales_Data[[#This Row],[Cost]]</f>
        <v>1472.42</v>
      </c>
      <c r="U6624" s="2">
        <f>Sales_Data[[#This Row],[Profit]]/Sales_Data[[#This Row],[Net Sales]]</f>
        <v>0.13415259696183662</v>
      </c>
      <c r="V6624">
        <f>YEAR(Sales_Data[[#This Row],[Order_Date]])</f>
        <v>2025</v>
      </c>
      <c r="W6624" t="str">
        <f>TEXT(Sales_Data[[#This Row],[Order_Date]],"mmm")</f>
        <v>Apr</v>
      </c>
      <c r="X6624">
        <f>MONTH(Sales_Data[[#This Row],[Order_Date]])</f>
        <v>4</v>
      </c>
      <c r="Y6624" t="str">
        <f>"Q"&amp;ROUNDUP(MONTH(Sales_Data[[#This Row],[Order_Date]])/3,0)</f>
        <v>Q2</v>
      </c>
    </row>
    <row r="6625" spans="1:25" x14ac:dyDescent="0.3">
      <c r="A6625" t="s">
        <v>8428</v>
      </c>
      <c r="B6625" s="1">
        <v>45750</v>
      </c>
      <c r="C6625" t="s">
        <v>204</v>
      </c>
      <c r="D6625" t="s">
        <v>777</v>
      </c>
      <c r="E6625" t="s">
        <v>119</v>
      </c>
      <c r="F6625" t="s">
        <v>120</v>
      </c>
      <c r="G6625" t="s">
        <v>41</v>
      </c>
      <c r="H6625" t="s">
        <v>147</v>
      </c>
      <c r="I6625" t="s">
        <v>148</v>
      </c>
      <c r="J6625">
        <v>1</v>
      </c>
      <c r="K6625">
        <v>8546.06</v>
      </c>
      <c r="L6625">
        <v>0.15</v>
      </c>
      <c r="M6625">
        <v>4939.17</v>
      </c>
      <c r="N6625" t="s">
        <v>52</v>
      </c>
      <c r="O6625" t="s">
        <v>35</v>
      </c>
      <c r="P6625" t="s">
        <v>26</v>
      </c>
      <c r="Q6625">
        <f>Sales_Data[[#This Row],[Quantity]]*Sales_Data[[#This Row],[Unit_Price]]</f>
        <v>8546.06</v>
      </c>
      <c r="R6625">
        <f>Sales_Data[[#This Row],[Gross_Sales]]*Sales_Data[[#This Row],[Discount]]</f>
        <v>1281.9089999999999</v>
      </c>
      <c r="S6625">
        <f>Sales_Data[[#This Row],[Gross_Sales]]-Sales_Data[[#This Row],[Discount_Amount]]</f>
        <v>7264.1509999999998</v>
      </c>
      <c r="T6625">
        <f>Sales_Data[[#This Row],[Net Sales]]-Sales_Data[[#This Row],[Cost]]</f>
        <v>2324.9809999999998</v>
      </c>
      <c r="U6625" s="2">
        <f>Sales_Data[[#This Row],[Profit]]/Sales_Data[[#This Row],[Net Sales]]</f>
        <v>0.32006231698652737</v>
      </c>
      <c r="V6625">
        <f>YEAR(Sales_Data[[#This Row],[Order_Date]])</f>
        <v>2025</v>
      </c>
      <c r="W6625" t="str">
        <f>TEXT(Sales_Data[[#This Row],[Order_Date]],"mmm")</f>
        <v>Apr</v>
      </c>
      <c r="X6625">
        <f>MONTH(Sales_Data[[#This Row],[Order_Date]])</f>
        <v>4</v>
      </c>
      <c r="Y6625" t="str">
        <f>"Q"&amp;ROUNDUP(MONTH(Sales_Data[[#This Row],[Order_Date]])/3,0)</f>
        <v>Q2</v>
      </c>
    </row>
    <row r="6626" spans="1:25" x14ac:dyDescent="0.3">
      <c r="A6626" t="s">
        <v>8429</v>
      </c>
      <c r="B6626" s="1">
        <v>45997</v>
      </c>
      <c r="C6626" t="s">
        <v>612</v>
      </c>
      <c r="D6626" t="s">
        <v>457</v>
      </c>
      <c r="E6626" t="s">
        <v>39</v>
      </c>
      <c r="F6626" t="s">
        <v>202</v>
      </c>
      <c r="G6626" t="s">
        <v>32</v>
      </c>
      <c r="H6626" t="s">
        <v>33</v>
      </c>
      <c r="I6626" t="s">
        <v>161</v>
      </c>
      <c r="J6626">
        <v>2</v>
      </c>
      <c r="K6626">
        <v>1507.48</v>
      </c>
      <c r="L6626">
        <v>0.05</v>
      </c>
      <c r="M6626">
        <v>2126.79</v>
      </c>
      <c r="N6626" t="s">
        <v>52</v>
      </c>
      <c r="O6626" t="s">
        <v>35</v>
      </c>
      <c r="P6626" t="s">
        <v>44</v>
      </c>
      <c r="Q6626">
        <f>Sales_Data[[#This Row],[Quantity]]*Sales_Data[[#This Row],[Unit_Price]]</f>
        <v>3014.96</v>
      </c>
      <c r="R6626">
        <f>Sales_Data[[#This Row],[Gross_Sales]]*Sales_Data[[#This Row],[Discount]]</f>
        <v>150.74800000000002</v>
      </c>
      <c r="S6626">
        <f>Sales_Data[[#This Row],[Gross_Sales]]-Sales_Data[[#This Row],[Discount_Amount]]</f>
        <v>2864.212</v>
      </c>
      <c r="T6626">
        <f>Sales_Data[[#This Row],[Net Sales]]-Sales_Data[[#This Row],[Cost]]</f>
        <v>737.42200000000003</v>
      </c>
      <c r="U6626" s="2">
        <f>Sales_Data[[#This Row],[Profit]]/Sales_Data[[#This Row],[Net Sales]]</f>
        <v>0.2574606907589243</v>
      </c>
      <c r="V6626">
        <f>YEAR(Sales_Data[[#This Row],[Order_Date]])</f>
        <v>2025</v>
      </c>
      <c r="W6626" t="str">
        <f>TEXT(Sales_Data[[#This Row],[Order_Date]],"mmm")</f>
        <v>Dec</v>
      </c>
      <c r="X6626">
        <f>MONTH(Sales_Data[[#This Row],[Order_Date]])</f>
        <v>12</v>
      </c>
      <c r="Y6626" t="str">
        <f>"Q"&amp;ROUNDUP(MONTH(Sales_Data[[#This Row],[Order_Date]])/3,0)</f>
        <v>Q4</v>
      </c>
    </row>
    <row r="6627" spans="1:25" x14ac:dyDescent="0.3">
      <c r="A6627" t="s">
        <v>8430</v>
      </c>
      <c r="B6627" s="1">
        <v>45742</v>
      </c>
      <c r="C6627" t="s">
        <v>6376</v>
      </c>
      <c r="D6627" t="s">
        <v>47</v>
      </c>
      <c r="E6627" t="s">
        <v>48</v>
      </c>
      <c r="F6627" t="s">
        <v>132</v>
      </c>
      <c r="G6627" t="s">
        <v>32</v>
      </c>
      <c r="H6627" t="s">
        <v>33</v>
      </c>
      <c r="I6627" t="s">
        <v>34</v>
      </c>
      <c r="J6627">
        <v>1</v>
      </c>
      <c r="K6627">
        <v>18125.39</v>
      </c>
      <c r="L6627">
        <v>0.1</v>
      </c>
      <c r="M6627">
        <v>10208.120000000001</v>
      </c>
      <c r="N6627" t="s">
        <v>24</v>
      </c>
      <c r="O6627" t="s">
        <v>35</v>
      </c>
      <c r="P6627" t="s">
        <v>26</v>
      </c>
      <c r="Q6627">
        <f>Sales_Data[[#This Row],[Quantity]]*Sales_Data[[#This Row],[Unit_Price]]</f>
        <v>18125.39</v>
      </c>
      <c r="R6627">
        <f>Sales_Data[[#This Row],[Gross_Sales]]*Sales_Data[[#This Row],[Discount]]</f>
        <v>1812.539</v>
      </c>
      <c r="S6627">
        <f>Sales_Data[[#This Row],[Gross_Sales]]-Sales_Data[[#This Row],[Discount_Amount]]</f>
        <v>16312.850999999999</v>
      </c>
      <c r="T6627">
        <f>Sales_Data[[#This Row],[Net Sales]]-Sales_Data[[#This Row],[Cost]]</f>
        <v>6104.7309999999979</v>
      </c>
      <c r="U6627" s="2">
        <f>Sales_Data[[#This Row],[Profit]]/Sales_Data[[#This Row],[Net Sales]]</f>
        <v>0.37422833078043799</v>
      </c>
      <c r="V6627">
        <f>YEAR(Sales_Data[[#This Row],[Order_Date]])</f>
        <v>2025</v>
      </c>
      <c r="W6627" t="str">
        <f>TEXT(Sales_Data[[#This Row],[Order_Date]],"mmm")</f>
        <v>Mar</v>
      </c>
      <c r="X6627">
        <f>MONTH(Sales_Data[[#This Row],[Order_Date]])</f>
        <v>3</v>
      </c>
      <c r="Y6627" t="str">
        <f>"Q"&amp;ROUNDUP(MONTH(Sales_Data[[#This Row],[Order_Date]])/3,0)</f>
        <v>Q1</v>
      </c>
    </row>
    <row r="6628" spans="1:25" x14ac:dyDescent="0.3">
      <c r="A6628" t="s">
        <v>8431</v>
      </c>
      <c r="B6628" s="1">
        <v>45902</v>
      </c>
      <c r="C6628" t="s">
        <v>1992</v>
      </c>
      <c r="D6628" t="s">
        <v>38</v>
      </c>
      <c r="E6628" t="s">
        <v>30</v>
      </c>
      <c r="F6628" t="s">
        <v>31</v>
      </c>
      <c r="G6628" t="s">
        <v>67</v>
      </c>
      <c r="H6628" t="s">
        <v>88</v>
      </c>
      <c r="I6628" t="s">
        <v>157</v>
      </c>
      <c r="J6628">
        <v>3</v>
      </c>
      <c r="K6628">
        <v>4105.2700000000004</v>
      </c>
      <c r="L6628">
        <v>0.1</v>
      </c>
      <c r="M6628">
        <v>8422.08</v>
      </c>
      <c r="N6628" t="s">
        <v>24</v>
      </c>
      <c r="O6628" t="s">
        <v>35</v>
      </c>
      <c r="P6628" t="s">
        <v>26</v>
      </c>
      <c r="Q6628">
        <f>Sales_Data[[#This Row],[Quantity]]*Sales_Data[[#This Row],[Unit_Price]]</f>
        <v>12315.810000000001</v>
      </c>
      <c r="R6628">
        <f>Sales_Data[[#This Row],[Gross_Sales]]*Sales_Data[[#This Row],[Discount]]</f>
        <v>1231.5810000000001</v>
      </c>
      <c r="S6628">
        <f>Sales_Data[[#This Row],[Gross_Sales]]-Sales_Data[[#This Row],[Discount_Amount]]</f>
        <v>11084.229000000001</v>
      </c>
      <c r="T6628">
        <f>Sales_Data[[#This Row],[Net Sales]]-Sales_Data[[#This Row],[Cost]]</f>
        <v>2662.1490000000013</v>
      </c>
      <c r="U6628" s="2">
        <f>Sales_Data[[#This Row],[Profit]]/Sales_Data[[#This Row],[Net Sales]]</f>
        <v>0.24017448574907654</v>
      </c>
      <c r="V6628">
        <f>YEAR(Sales_Data[[#This Row],[Order_Date]])</f>
        <v>2025</v>
      </c>
      <c r="W6628" t="str">
        <f>TEXT(Sales_Data[[#This Row],[Order_Date]],"mmm")</f>
        <v>Sep</v>
      </c>
      <c r="X6628">
        <f>MONTH(Sales_Data[[#This Row],[Order_Date]])</f>
        <v>9</v>
      </c>
      <c r="Y6628" t="str">
        <f>"Q"&amp;ROUNDUP(MONTH(Sales_Data[[#This Row],[Order_Date]])/3,0)</f>
        <v>Q3</v>
      </c>
    </row>
    <row r="6629" spans="1:25" x14ac:dyDescent="0.3">
      <c r="A6629" t="s">
        <v>8432</v>
      </c>
      <c r="B6629" s="1">
        <v>45679</v>
      </c>
      <c r="C6629" t="s">
        <v>5956</v>
      </c>
      <c r="D6629" t="s">
        <v>151</v>
      </c>
      <c r="E6629" t="s">
        <v>39</v>
      </c>
      <c r="F6629" t="s">
        <v>107</v>
      </c>
      <c r="G6629" t="s">
        <v>41</v>
      </c>
      <c r="H6629" t="s">
        <v>147</v>
      </c>
      <c r="I6629" t="s">
        <v>148</v>
      </c>
      <c r="J6629">
        <v>2</v>
      </c>
      <c r="K6629">
        <v>3820.65</v>
      </c>
      <c r="L6629">
        <v>0</v>
      </c>
      <c r="M6629">
        <v>6401.08</v>
      </c>
      <c r="N6629" t="s">
        <v>52</v>
      </c>
      <c r="O6629" t="s">
        <v>25</v>
      </c>
      <c r="P6629" t="s">
        <v>44</v>
      </c>
      <c r="Q6629">
        <f>Sales_Data[[#This Row],[Quantity]]*Sales_Data[[#This Row],[Unit_Price]]</f>
        <v>7641.3</v>
      </c>
      <c r="R6629">
        <f>Sales_Data[[#This Row],[Gross_Sales]]*Sales_Data[[#This Row],[Discount]]</f>
        <v>0</v>
      </c>
      <c r="S6629">
        <f>Sales_Data[[#This Row],[Gross_Sales]]-Sales_Data[[#This Row],[Discount_Amount]]</f>
        <v>7641.3</v>
      </c>
      <c r="T6629">
        <f>Sales_Data[[#This Row],[Net Sales]]-Sales_Data[[#This Row],[Cost]]</f>
        <v>1240.2200000000003</v>
      </c>
      <c r="U6629" s="2">
        <f>Sales_Data[[#This Row],[Profit]]/Sales_Data[[#This Row],[Net Sales]]</f>
        <v>0.16230484341669615</v>
      </c>
      <c r="V6629">
        <f>YEAR(Sales_Data[[#This Row],[Order_Date]])</f>
        <v>2025</v>
      </c>
      <c r="W6629" t="str">
        <f>TEXT(Sales_Data[[#This Row],[Order_Date]],"mmm")</f>
        <v>Jan</v>
      </c>
      <c r="X6629">
        <f>MONTH(Sales_Data[[#This Row],[Order_Date]])</f>
        <v>1</v>
      </c>
      <c r="Y6629" t="str">
        <f>"Q"&amp;ROUNDUP(MONTH(Sales_Data[[#This Row],[Order_Date]])/3,0)</f>
        <v>Q1</v>
      </c>
    </row>
    <row r="6630" spans="1:25" x14ac:dyDescent="0.3">
      <c r="A6630" t="s">
        <v>8433</v>
      </c>
      <c r="B6630" s="1">
        <v>45948</v>
      </c>
      <c r="C6630" t="s">
        <v>4916</v>
      </c>
      <c r="D6630" t="s">
        <v>384</v>
      </c>
      <c r="E6630" t="s">
        <v>119</v>
      </c>
      <c r="F6630" t="s">
        <v>146</v>
      </c>
      <c r="G6630" t="s">
        <v>67</v>
      </c>
      <c r="H6630" t="s">
        <v>133</v>
      </c>
      <c r="I6630" t="s">
        <v>134</v>
      </c>
      <c r="J6630">
        <v>1</v>
      </c>
      <c r="K6630">
        <v>4350.79</v>
      </c>
      <c r="L6630">
        <v>0</v>
      </c>
      <c r="M6630">
        <v>3215.65</v>
      </c>
      <c r="N6630" t="s">
        <v>70</v>
      </c>
      <c r="O6630" t="s">
        <v>53</v>
      </c>
      <c r="P6630" t="s">
        <v>71</v>
      </c>
      <c r="Q6630">
        <f>Sales_Data[[#This Row],[Quantity]]*Sales_Data[[#This Row],[Unit_Price]]</f>
        <v>4350.79</v>
      </c>
      <c r="R6630">
        <f>Sales_Data[[#This Row],[Gross_Sales]]*Sales_Data[[#This Row],[Discount]]</f>
        <v>0</v>
      </c>
      <c r="S6630">
        <f>Sales_Data[[#This Row],[Gross_Sales]]-Sales_Data[[#This Row],[Discount_Amount]]</f>
        <v>4350.79</v>
      </c>
      <c r="T6630">
        <f>Sales_Data[[#This Row],[Net Sales]]-Sales_Data[[#This Row],[Cost]]</f>
        <v>1135.1399999999999</v>
      </c>
      <c r="U6630" s="2">
        <f>Sales_Data[[#This Row],[Profit]]/Sales_Data[[#This Row],[Net Sales]]</f>
        <v>0.26090434151039232</v>
      </c>
      <c r="V6630">
        <f>YEAR(Sales_Data[[#This Row],[Order_Date]])</f>
        <v>2025</v>
      </c>
      <c r="W6630" t="str">
        <f>TEXT(Sales_Data[[#This Row],[Order_Date]],"mmm")</f>
        <v>Oct</v>
      </c>
      <c r="X6630">
        <f>MONTH(Sales_Data[[#This Row],[Order_Date]])</f>
        <v>10</v>
      </c>
      <c r="Y6630" t="str">
        <f>"Q"&amp;ROUNDUP(MONTH(Sales_Data[[#This Row],[Order_Date]])/3,0)</f>
        <v>Q4</v>
      </c>
    </row>
    <row r="6631" spans="1:25" x14ac:dyDescent="0.3">
      <c r="A6631" t="s">
        <v>8434</v>
      </c>
      <c r="B6631" s="1">
        <v>45929</v>
      </c>
      <c r="C6631" t="s">
        <v>228</v>
      </c>
      <c r="D6631" t="s">
        <v>596</v>
      </c>
      <c r="E6631" t="s">
        <v>48</v>
      </c>
      <c r="F6631" t="s">
        <v>132</v>
      </c>
      <c r="G6631" t="s">
        <v>21</v>
      </c>
      <c r="H6631" t="s">
        <v>297</v>
      </c>
      <c r="I6631" t="s">
        <v>494</v>
      </c>
      <c r="J6631">
        <v>2</v>
      </c>
      <c r="K6631">
        <v>46624.72</v>
      </c>
      <c r="L6631">
        <v>0</v>
      </c>
      <c r="M6631">
        <v>79916.5</v>
      </c>
      <c r="N6631" t="s">
        <v>52</v>
      </c>
      <c r="O6631" t="s">
        <v>35</v>
      </c>
      <c r="P6631" t="s">
        <v>26</v>
      </c>
      <c r="Q6631">
        <f>Sales_Data[[#This Row],[Quantity]]*Sales_Data[[#This Row],[Unit_Price]]</f>
        <v>93249.44</v>
      </c>
      <c r="R6631">
        <f>Sales_Data[[#This Row],[Gross_Sales]]*Sales_Data[[#This Row],[Discount]]</f>
        <v>0</v>
      </c>
      <c r="S6631">
        <f>Sales_Data[[#This Row],[Gross_Sales]]-Sales_Data[[#This Row],[Discount_Amount]]</f>
        <v>93249.44</v>
      </c>
      <c r="T6631">
        <f>Sales_Data[[#This Row],[Net Sales]]-Sales_Data[[#This Row],[Cost]]</f>
        <v>13332.940000000002</v>
      </c>
      <c r="U6631" s="2">
        <f>Sales_Data[[#This Row],[Profit]]/Sales_Data[[#This Row],[Net Sales]]</f>
        <v>0.14298144846767982</v>
      </c>
      <c r="V6631">
        <f>YEAR(Sales_Data[[#This Row],[Order_Date]])</f>
        <v>2025</v>
      </c>
      <c r="W6631" t="str">
        <f>TEXT(Sales_Data[[#This Row],[Order_Date]],"mmm")</f>
        <v>Sep</v>
      </c>
      <c r="X6631">
        <f>MONTH(Sales_Data[[#This Row],[Order_Date]])</f>
        <v>9</v>
      </c>
      <c r="Y6631" t="str">
        <f>"Q"&amp;ROUNDUP(MONTH(Sales_Data[[#This Row],[Order_Date]])/3,0)</f>
        <v>Q3</v>
      </c>
    </row>
    <row r="6632" spans="1:25" x14ac:dyDescent="0.3">
      <c r="A6632" t="s">
        <v>8435</v>
      </c>
      <c r="B6632" s="1">
        <v>45963</v>
      </c>
      <c r="C6632" t="s">
        <v>3732</v>
      </c>
      <c r="D6632" t="s">
        <v>1055</v>
      </c>
      <c r="E6632" t="s">
        <v>39</v>
      </c>
      <c r="F6632" t="s">
        <v>40</v>
      </c>
      <c r="G6632" t="s">
        <v>21</v>
      </c>
      <c r="H6632" t="s">
        <v>22</v>
      </c>
      <c r="I6632" t="s">
        <v>23</v>
      </c>
      <c r="J6632">
        <v>2</v>
      </c>
      <c r="K6632">
        <v>4372.7</v>
      </c>
      <c r="L6632">
        <v>0.15</v>
      </c>
      <c r="M6632">
        <v>5022.3599999999997</v>
      </c>
      <c r="N6632" t="s">
        <v>70</v>
      </c>
      <c r="O6632" t="s">
        <v>35</v>
      </c>
      <c r="P6632" t="s">
        <v>71</v>
      </c>
      <c r="Q6632">
        <f>Sales_Data[[#This Row],[Quantity]]*Sales_Data[[#This Row],[Unit_Price]]</f>
        <v>8745.4</v>
      </c>
      <c r="R6632">
        <f>Sales_Data[[#This Row],[Gross_Sales]]*Sales_Data[[#This Row],[Discount]]</f>
        <v>1311.81</v>
      </c>
      <c r="S6632">
        <f>Sales_Data[[#This Row],[Gross_Sales]]-Sales_Data[[#This Row],[Discount_Amount]]</f>
        <v>7433.59</v>
      </c>
      <c r="T6632">
        <f>Sales_Data[[#This Row],[Net Sales]]-Sales_Data[[#This Row],[Cost]]</f>
        <v>2411.2300000000005</v>
      </c>
      <c r="U6632" s="2">
        <f>Sales_Data[[#This Row],[Profit]]/Sales_Data[[#This Row],[Net Sales]]</f>
        <v>0.32436951728572605</v>
      </c>
      <c r="V6632">
        <f>YEAR(Sales_Data[[#This Row],[Order_Date]])</f>
        <v>2025</v>
      </c>
      <c r="W6632" t="str">
        <f>TEXT(Sales_Data[[#This Row],[Order_Date]],"mmm")</f>
        <v>Nov</v>
      </c>
      <c r="X6632">
        <f>MONTH(Sales_Data[[#This Row],[Order_Date]])</f>
        <v>11</v>
      </c>
      <c r="Y6632" t="str">
        <f>"Q"&amp;ROUNDUP(MONTH(Sales_Data[[#This Row],[Order_Date]])/3,0)</f>
        <v>Q4</v>
      </c>
    </row>
    <row r="6633" spans="1:25" x14ac:dyDescent="0.3">
      <c r="A6633" t="s">
        <v>8436</v>
      </c>
      <c r="B6633" s="1">
        <v>45779</v>
      </c>
      <c r="C6633" t="s">
        <v>4288</v>
      </c>
      <c r="D6633" t="s">
        <v>310</v>
      </c>
      <c r="E6633" t="s">
        <v>30</v>
      </c>
      <c r="F6633" t="s">
        <v>87</v>
      </c>
      <c r="G6633" t="s">
        <v>67</v>
      </c>
      <c r="H6633" t="s">
        <v>68</v>
      </c>
      <c r="I6633" t="s">
        <v>69</v>
      </c>
      <c r="J6633">
        <v>1</v>
      </c>
      <c r="K6633">
        <v>4860.8900000000003</v>
      </c>
      <c r="L6633">
        <v>0.05</v>
      </c>
      <c r="M6633">
        <v>3106.37</v>
      </c>
      <c r="N6633" t="s">
        <v>83</v>
      </c>
      <c r="O6633" t="s">
        <v>53</v>
      </c>
      <c r="P6633" t="s">
        <v>71</v>
      </c>
      <c r="Q6633">
        <f>Sales_Data[[#This Row],[Quantity]]*Sales_Data[[#This Row],[Unit_Price]]</f>
        <v>4860.8900000000003</v>
      </c>
      <c r="R6633">
        <f>Sales_Data[[#This Row],[Gross_Sales]]*Sales_Data[[#This Row],[Discount]]</f>
        <v>243.04450000000003</v>
      </c>
      <c r="S6633">
        <f>Sales_Data[[#This Row],[Gross_Sales]]-Sales_Data[[#This Row],[Discount_Amount]]</f>
        <v>4617.8455000000004</v>
      </c>
      <c r="T6633">
        <f>Sales_Data[[#This Row],[Net Sales]]-Sales_Data[[#This Row],[Cost]]</f>
        <v>1511.4755000000005</v>
      </c>
      <c r="U6633" s="2">
        <f>Sales_Data[[#This Row],[Profit]]/Sales_Data[[#This Row],[Net Sales]]</f>
        <v>0.3273118383887032</v>
      </c>
      <c r="V6633">
        <f>YEAR(Sales_Data[[#This Row],[Order_Date]])</f>
        <v>2025</v>
      </c>
      <c r="W6633" t="str">
        <f>TEXT(Sales_Data[[#This Row],[Order_Date]],"mmm")</f>
        <v>May</v>
      </c>
      <c r="X6633">
        <f>MONTH(Sales_Data[[#This Row],[Order_Date]])</f>
        <v>5</v>
      </c>
      <c r="Y6633" t="str">
        <f>"Q"&amp;ROUNDUP(MONTH(Sales_Data[[#This Row],[Order_Date]])/3,0)</f>
        <v>Q2</v>
      </c>
    </row>
    <row r="6634" spans="1:25" x14ac:dyDescent="0.3">
      <c r="A6634" t="s">
        <v>8437</v>
      </c>
      <c r="B6634" s="1">
        <v>45785</v>
      </c>
      <c r="C6634" t="s">
        <v>5819</v>
      </c>
      <c r="D6634" t="s">
        <v>457</v>
      </c>
      <c r="E6634" t="s">
        <v>19</v>
      </c>
      <c r="F6634" t="s">
        <v>20</v>
      </c>
      <c r="G6634" t="s">
        <v>21</v>
      </c>
      <c r="H6634" t="s">
        <v>230</v>
      </c>
      <c r="I6634" t="s">
        <v>328</v>
      </c>
      <c r="J6634">
        <v>3</v>
      </c>
      <c r="K6634">
        <v>10802.76</v>
      </c>
      <c r="L6634">
        <v>0</v>
      </c>
      <c r="M6634">
        <v>25137.03</v>
      </c>
      <c r="N6634" t="s">
        <v>70</v>
      </c>
      <c r="O6634" t="s">
        <v>25</v>
      </c>
      <c r="P6634" t="s">
        <v>71</v>
      </c>
      <c r="Q6634">
        <f>Sales_Data[[#This Row],[Quantity]]*Sales_Data[[#This Row],[Unit_Price]]</f>
        <v>32408.28</v>
      </c>
      <c r="R6634">
        <f>Sales_Data[[#This Row],[Gross_Sales]]*Sales_Data[[#This Row],[Discount]]</f>
        <v>0</v>
      </c>
      <c r="S6634">
        <f>Sales_Data[[#This Row],[Gross_Sales]]-Sales_Data[[#This Row],[Discount_Amount]]</f>
        <v>32408.28</v>
      </c>
      <c r="T6634">
        <f>Sales_Data[[#This Row],[Net Sales]]-Sales_Data[[#This Row],[Cost]]</f>
        <v>7271.25</v>
      </c>
      <c r="U6634" s="2">
        <f>Sales_Data[[#This Row],[Profit]]/Sales_Data[[#This Row],[Net Sales]]</f>
        <v>0.22436395884014826</v>
      </c>
      <c r="V6634">
        <f>YEAR(Sales_Data[[#This Row],[Order_Date]])</f>
        <v>2025</v>
      </c>
      <c r="W6634" t="str">
        <f>TEXT(Sales_Data[[#This Row],[Order_Date]],"mmm")</f>
        <v>May</v>
      </c>
      <c r="X6634">
        <f>MONTH(Sales_Data[[#This Row],[Order_Date]])</f>
        <v>5</v>
      </c>
      <c r="Y6634" t="str">
        <f>"Q"&amp;ROUNDUP(MONTH(Sales_Data[[#This Row],[Order_Date]])/3,0)</f>
        <v>Q2</v>
      </c>
    </row>
    <row r="6635" spans="1:25" x14ac:dyDescent="0.3">
      <c r="A6635" t="s">
        <v>8438</v>
      </c>
      <c r="B6635" s="1">
        <v>45770</v>
      </c>
      <c r="C6635" t="s">
        <v>864</v>
      </c>
      <c r="D6635" t="s">
        <v>175</v>
      </c>
      <c r="E6635" t="s">
        <v>19</v>
      </c>
      <c r="F6635" t="s">
        <v>66</v>
      </c>
      <c r="G6635" t="s">
        <v>41</v>
      </c>
      <c r="H6635" t="s">
        <v>102</v>
      </c>
      <c r="I6635" t="s">
        <v>388</v>
      </c>
      <c r="J6635">
        <v>1</v>
      </c>
      <c r="K6635">
        <v>8761.35</v>
      </c>
      <c r="L6635">
        <v>0.05</v>
      </c>
      <c r="M6635">
        <v>6913.78</v>
      </c>
      <c r="N6635" t="s">
        <v>52</v>
      </c>
      <c r="O6635" t="s">
        <v>35</v>
      </c>
      <c r="P6635" t="s">
        <v>71</v>
      </c>
      <c r="Q6635">
        <f>Sales_Data[[#This Row],[Quantity]]*Sales_Data[[#This Row],[Unit_Price]]</f>
        <v>8761.35</v>
      </c>
      <c r="R6635">
        <f>Sales_Data[[#This Row],[Gross_Sales]]*Sales_Data[[#This Row],[Discount]]</f>
        <v>438.06750000000005</v>
      </c>
      <c r="S6635">
        <f>Sales_Data[[#This Row],[Gross_Sales]]-Sales_Data[[#This Row],[Discount_Amount]]</f>
        <v>8323.2825000000012</v>
      </c>
      <c r="T6635">
        <f>Sales_Data[[#This Row],[Net Sales]]-Sales_Data[[#This Row],[Cost]]</f>
        <v>1409.5025000000014</v>
      </c>
      <c r="U6635" s="2">
        <f>Sales_Data[[#This Row],[Profit]]/Sales_Data[[#This Row],[Net Sales]]</f>
        <v>0.16934454645748251</v>
      </c>
      <c r="V6635">
        <f>YEAR(Sales_Data[[#This Row],[Order_Date]])</f>
        <v>2025</v>
      </c>
      <c r="W6635" t="str">
        <f>TEXT(Sales_Data[[#This Row],[Order_Date]],"mmm")</f>
        <v>Apr</v>
      </c>
      <c r="X6635">
        <f>MONTH(Sales_Data[[#This Row],[Order_Date]])</f>
        <v>4</v>
      </c>
      <c r="Y6635" t="str">
        <f>"Q"&amp;ROUNDUP(MONTH(Sales_Data[[#This Row],[Order_Date]])/3,0)</f>
        <v>Q2</v>
      </c>
    </row>
    <row r="6636" spans="1:25" x14ac:dyDescent="0.3">
      <c r="A6636" t="s">
        <v>8439</v>
      </c>
      <c r="B6636" s="1">
        <v>45930</v>
      </c>
      <c r="C6636" t="s">
        <v>2326</v>
      </c>
      <c r="D6636" t="s">
        <v>266</v>
      </c>
      <c r="E6636" t="s">
        <v>119</v>
      </c>
      <c r="F6636" t="s">
        <v>120</v>
      </c>
      <c r="G6636" t="s">
        <v>67</v>
      </c>
      <c r="H6636" t="s">
        <v>68</v>
      </c>
      <c r="I6636" t="s">
        <v>69</v>
      </c>
      <c r="J6636">
        <v>2</v>
      </c>
      <c r="K6636">
        <v>5113.95</v>
      </c>
      <c r="L6636">
        <v>0</v>
      </c>
      <c r="M6636">
        <v>6354.28</v>
      </c>
      <c r="N6636" t="s">
        <v>52</v>
      </c>
      <c r="O6636" t="s">
        <v>35</v>
      </c>
      <c r="P6636" t="s">
        <v>44</v>
      </c>
      <c r="Q6636">
        <f>Sales_Data[[#This Row],[Quantity]]*Sales_Data[[#This Row],[Unit_Price]]</f>
        <v>10227.9</v>
      </c>
      <c r="R6636">
        <f>Sales_Data[[#This Row],[Gross_Sales]]*Sales_Data[[#This Row],[Discount]]</f>
        <v>0</v>
      </c>
      <c r="S6636">
        <f>Sales_Data[[#This Row],[Gross_Sales]]-Sales_Data[[#This Row],[Discount_Amount]]</f>
        <v>10227.9</v>
      </c>
      <c r="T6636">
        <f>Sales_Data[[#This Row],[Net Sales]]-Sales_Data[[#This Row],[Cost]]</f>
        <v>3873.62</v>
      </c>
      <c r="U6636" s="2">
        <f>Sales_Data[[#This Row],[Profit]]/Sales_Data[[#This Row],[Net Sales]]</f>
        <v>0.37873072673764896</v>
      </c>
      <c r="V6636">
        <f>YEAR(Sales_Data[[#This Row],[Order_Date]])</f>
        <v>2025</v>
      </c>
      <c r="W6636" t="str">
        <f>TEXT(Sales_Data[[#This Row],[Order_Date]],"mmm")</f>
        <v>Sep</v>
      </c>
      <c r="X6636">
        <f>MONTH(Sales_Data[[#This Row],[Order_Date]])</f>
        <v>9</v>
      </c>
      <c r="Y6636" t="str">
        <f>"Q"&amp;ROUNDUP(MONTH(Sales_Data[[#This Row],[Order_Date]])/3,0)</f>
        <v>Q3</v>
      </c>
    </row>
    <row r="6637" spans="1:25" x14ac:dyDescent="0.3">
      <c r="A6637" t="s">
        <v>8440</v>
      </c>
      <c r="B6637" s="1">
        <v>45993</v>
      </c>
      <c r="C6637" t="s">
        <v>4304</v>
      </c>
      <c r="D6637" t="s">
        <v>241</v>
      </c>
      <c r="E6637" t="s">
        <v>19</v>
      </c>
      <c r="F6637" t="s">
        <v>20</v>
      </c>
      <c r="G6637" t="s">
        <v>41</v>
      </c>
      <c r="H6637" t="s">
        <v>171</v>
      </c>
      <c r="I6637" t="s">
        <v>172</v>
      </c>
      <c r="J6637">
        <v>4</v>
      </c>
      <c r="K6637">
        <v>14687.74</v>
      </c>
      <c r="L6637">
        <v>0</v>
      </c>
      <c r="M6637">
        <v>40300.32</v>
      </c>
      <c r="N6637" t="s">
        <v>52</v>
      </c>
      <c r="O6637" t="s">
        <v>53</v>
      </c>
      <c r="P6637" t="s">
        <v>71</v>
      </c>
      <c r="Q6637">
        <f>Sales_Data[[#This Row],[Quantity]]*Sales_Data[[#This Row],[Unit_Price]]</f>
        <v>58750.96</v>
      </c>
      <c r="R6637">
        <f>Sales_Data[[#This Row],[Gross_Sales]]*Sales_Data[[#This Row],[Discount]]</f>
        <v>0</v>
      </c>
      <c r="S6637">
        <f>Sales_Data[[#This Row],[Gross_Sales]]-Sales_Data[[#This Row],[Discount_Amount]]</f>
        <v>58750.96</v>
      </c>
      <c r="T6637">
        <f>Sales_Data[[#This Row],[Net Sales]]-Sales_Data[[#This Row],[Cost]]</f>
        <v>18450.64</v>
      </c>
      <c r="U6637" s="2">
        <f>Sales_Data[[#This Row],[Profit]]/Sales_Data[[#This Row],[Net Sales]]</f>
        <v>0.31404831512540388</v>
      </c>
      <c r="V6637">
        <f>YEAR(Sales_Data[[#This Row],[Order_Date]])</f>
        <v>2025</v>
      </c>
      <c r="W6637" t="str">
        <f>TEXT(Sales_Data[[#This Row],[Order_Date]],"mmm")</f>
        <v>Dec</v>
      </c>
      <c r="X6637">
        <f>MONTH(Sales_Data[[#This Row],[Order_Date]])</f>
        <v>12</v>
      </c>
      <c r="Y6637" t="str">
        <f>"Q"&amp;ROUNDUP(MONTH(Sales_Data[[#This Row],[Order_Date]])/3,0)</f>
        <v>Q4</v>
      </c>
    </row>
    <row r="6638" spans="1:25" x14ac:dyDescent="0.3">
      <c r="A6638" t="s">
        <v>8441</v>
      </c>
      <c r="B6638" s="1">
        <v>45787</v>
      </c>
      <c r="C6638" t="s">
        <v>1028</v>
      </c>
      <c r="D6638" t="s">
        <v>155</v>
      </c>
      <c r="E6638" t="s">
        <v>39</v>
      </c>
      <c r="F6638" t="s">
        <v>96</v>
      </c>
      <c r="G6638" t="s">
        <v>32</v>
      </c>
      <c r="H6638" t="s">
        <v>33</v>
      </c>
      <c r="I6638" t="s">
        <v>34</v>
      </c>
      <c r="J6638">
        <v>2</v>
      </c>
      <c r="K6638">
        <v>4443.66</v>
      </c>
      <c r="L6638">
        <v>0.05</v>
      </c>
      <c r="M6638">
        <v>5780.21</v>
      </c>
      <c r="N6638" t="s">
        <v>24</v>
      </c>
      <c r="O6638" t="s">
        <v>53</v>
      </c>
      <c r="P6638" t="s">
        <v>44</v>
      </c>
      <c r="Q6638">
        <f>Sales_Data[[#This Row],[Quantity]]*Sales_Data[[#This Row],[Unit_Price]]</f>
        <v>8887.32</v>
      </c>
      <c r="R6638">
        <f>Sales_Data[[#This Row],[Gross_Sales]]*Sales_Data[[#This Row],[Discount]]</f>
        <v>444.36599999999999</v>
      </c>
      <c r="S6638">
        <f>Sales_Data[[#This Row],[Gross_Sales]]-Sales_Data[[#This Row],[Discount_Amount]]</f>
        <v>8442.9539999999997</v>
      </c>
      <c r="T6638">
        <f>Sales_Data[[#This Row],[Net Sales]]-Sales_Data[[#This Row],[Cost]]</f>
        <v>2662.7439999999997</v>
      </c>
      <c r="U6638" s="2">
        <f>Sales_Data[[#This Row],[Profit]]/Sales_Data[[#This Row],[Net Sales]]</f>
        <v>0.31538061204644724</v>
      </c>
      <c r="V6638">
        <f>YEAR(Sales_Data[[#This Row],[Order_Date]])</f>
        <v>2025</v>
      </c>
      <c r="W6638" t="str">
        <f>TEXT(Sales_Data[[#This Row],[Order_Date]],"mmm")</f>
        <v>May</v>
      </c>
      <c r="X6638">
        <f>MONTH(Sales_Data[[#This Row],[Order_Date]])</f>
        <v>5</v>
      </c>
      <c r="Y6638" t="str">
        <f>"Q"&amp;ROUNDUP(MONTH(Sales_Data[[#This Row],[Order_Date]])/3,0)</f>
        <v>Q2</v>
      </c>
    </row>
    <row r="6639" spans="1:25" x14ac:dyDescent="0.3">
      <c r="A6639" t="s">
        <v>8442</v>
      </c>
      <c r="B6639" s="1">
        <v>45789</v>
      </c>
      <c r="C6639" t="s">
        <v>3696</v>
      </c>
      <c r="D6639" t="s">
        <v>74</v>
      </c>
      <c r="E6639" t="s">
        <v>119</v>
      </c>
      <c r="F6639" t="s">
        <v>249</v>
      </c>
      <c r="G6639" t="s">
        <v>32</v>
      </c>
      <c r="H6639" t="s">
        <v>50</v>
      </c>
      <c r="I6639" t="s">
        <v>51</v>
      </c>
      <c r="J6639">
        <v>1</v>
      </c>
      <c r="K6639">
        <v>5999.91</v>
      </c>
      <c r="L6639">
        <v>0.05</v>
      </c>
      <c r="M6639">
        <v>4292.55</v>
      </c>
      <c r="N6639" t="s">
        <v>70</v>
      </c>
      <c r="O6639" t="s">
        <v>35</v>
      </c>
      <c r="P6639" t="s">
        <v>26</v>
      </c>
      <c r="Q6639">
        <f>Sales_Data[[#This Row],[Quantity]]*Sales_Data[[#This Row],[Unit_Price]]</f>
        <v>5999.91</v>
      </c>
      <c r="R6639">
        <f>Sales_Data[[#This Row],[Gross_Sales]]*Sales_Data[[#This Row],[Discount]]</f>
        <v>299.99549999999999</v>
      </c>
      <c r="S6639">
        <f>Sales_Data[[#This Row],[Gross_Sales]]-Sales_Data[[#This Row],[Discount_Amount]]</f>
        <v>5699.9144999999999</v>
      </c>
      <c r="T6639">
        <f>Sales_Data[[#This Row],[Net Sales]]-Sales_Data[[#This Row],[Cost]]</f>
        <v>1407.3644999999997</v>
      </c>
      <c r="U6639" s="2">
        <f>Sales_Data[[#This Row],[Profit]]/Sales_Data[[#This Row],[Net Sales]]</f>
        <v>0.24690975627792305</v>
      </c>
      <c r="V6639">
        <f>YEAR(Sales_Data[[#This Row],[Order_Date]])</f>
        <v>2025</v>
      </c>
      <c r="W6639" t="str">
        <f>TEXT(Sales_Data[[#This Row],[Order_Date]],"mmm")</f>
        <v>May</v>
      </c>
      <c r="X6639">
        <f>MONTH(Sales_Data[[#This Row],[Order_Date]])</f>
        <v>5</v>
      </c>
      <c r="Y6639" t="str">
        <f>"Q"&amp;ROUNDUP(MONTH(Sales_Data[[#This Row],[Order_Date]])/3,0)</f>
        <v>Q2</v>
      </c>
    </row>
    <row r="6640" spans="1:25" x14ac:dyDescent="0.3">
      <c r="A6640" t="s">
        <v>8443</v>
      </c>
      <c r="B6640" s="1">
        <v>45742</v>
      </c>
      <c r="C6640" t="s">
        <v>1943</v>
      </c>
      <c r="D6640" t="s">
        <v>511</v>
      </c>
      <c r="E6640" t="s">
        <v>48</v>
      </c>
      <c r="F6640" t="s">
        <v>132</v>
      </c>
      <c r="G6640" t="s">
        <v>32</v>
      </c>
      <c r="H6640" t="s">
        <v>50</v>
      </c>
      <c r="I6640" t="s">
        <v>58</v>
      </c>
      <c r="J6640">
        <v>1</v>
      </c>
      <c r="K6640">
        <v>63186.37</v>
      </c>
      <c r="L6640">
        <v>0.1</v>
      </c>
      <c r="M6640">
        <v>44380.84</v>
      </c>
      <c r="N6640" t="s">
        <v>70</v>
      </c>
      <c r="O6640" t="s">
        <v>35</v>
      </c>
      <c r="P6640" t="s">
        <v>26</v>
      </c>
      <c r="Q6640">
        <f>Sales_Data[[#This Row],[Quantity]]*Sales_Data[[#This Row],[Unit_Price]]</f>
        <v>63186.37</v>
      </c>
      <c r="R6640">
        <f>Sales_Data[[#This Row],[Gross_Sales]]*Sales_Data[[#This Row],[Discount]]</f>
        <v>6318.6370000000006</v>
      </c>
      <c r="S6640">
        <f>Sales_Data[[#This Row],[Gross_Sales]]-Sales_Data[[#This Row],[Discount_Amount]]</f>
        <v>56867.733</v>
      </c>
      <c r="T6640">
        <f>Sales_Data[[#This Row],[Net Sales]]-Sales_Data[[#This Row],[Cost]]</f>
        <v>12486.893000000004</v>
      </c>
      <c r="U6640" s="2">
        <f>Sales_Data[[#This Row],[Profit]]/Sales_Data[[#This Row],[Net Sales]]</f>
        <v>0.21957782280506952</v>
      </c>
      <c r="V6640">
        <f>YEAR(Sales_Data[[#This Row],[Order_Date]])</f>
        <v>2025</v>
      </c>
      <c r="W6640" t="str">
        <f>TEXT(Sales_Data[[#This Row],[Order_Date]],"mmm")</f>
        <v>Mar</v>
      </c>
      <c r="X6640">
        <f>MONTH(Sales_Data[[#This Row],[Order_Date]])</f>
        <v>3</v>
      </c>
      <c r="Y6640" t="str">
        <f>"Q"&amp;ROUNDUP(MONTH(Sales_Data[[#This Row],[Order_Date]])/3,0)</f>
        <v>Q1</v>
      </c>
    </row>
    <row r="6641" spans="1:25" x14ac:dyDescent="0.3">
      <c r="A6641" t="s">
        <v>8444</v>
      </c>
      <c r="B6641" s="1">
        <v>46007</v>
      </c>
      <c r="C6641" t="s">
        <v>1654</v>
      </c>
      <c r="D6641" t="s">
        <v>553</v>
      </c>
      <c r="E6641" t="s">
        <v>119</v>
      </c>
      <c r="F6641" t="s">
        <v>249</v>
      </c>
      <c r="G6641" t="s">
        <v>41</v>
      </c>
      <c r="H6641" t="s">
        <v>102</v>
      </c>
      <c r="I6641" t="s">
        <v>103</v>
      </c>
      <c r="J6641">
        <v>1</v>
      </c>
      <c r="K6641">
        <v>5756.36</v>
      </c>
      <c r="L6641">
        <v>0.1</v>
      </c>
      <c r="M6641">
        <v>3943.07</v>
      </c>
      <c r="N6641" t="s">
        <v>109</v>
      </c>
      <c r="O6641" t="s">
        <v>53</v>
      </c>
      <c r="P6641" t="s">
        <v>26</v>
      </c>
      <c r="Q6641">
        <f>Sales_Data[[#This Row],[Quantity]]*Sales_Data[[#This Row],[Unit_Price]]</f>
        <v>5756.36</v>
      </c>
      <c r="R6641">
        <f>Sales_Data[[#This Row],[Gross_Sales]]*Sales_Data[[#This Row],[Discount]]</f>
        <v>575.63599999999997</v>
      </c>
      <c r="S6641">
        <f>Sales_Data[[#This Row],[Gross_Sales]]-Sales_Data[[#This Row],[Discount_Amount]]</f>
        <v>5180.7240000000002</v>
      </c>
      <c r="T6641">
        <f>Sales_Data[[#This Row],[Net Sales]]-Sales_Data[[#This Row],[Cost]]</f>
        <v>1237.654</v>
      </c>
      <c r="U6641" s="2">
        <f>Sales_Data[[#This Row],[Profit]]/Sales_Data[[#This Row],[Net Sales]]</f>
        <v>0.23889595353854018</v>
      </c>
      <c r="V6641">
        <f>YEAR(Sales_Data[[#This Row],[Order_Date]])</f>
        <v>2025</v>
      </c>
      <c r="W6641" t="str">
        <f>TEXT(Sales_Data[[#This Row],[Order_Date]],"mmm")</f>
        <v>Dec</v>
      </c>
      <c r="X6641">
        <f>MONTH(Sales_Data[[#This Row],[Order_Date]])</f>
        <v>12</v>
      </c>
      <c r="Y6641" t="str">
        <f>"Q"&amp;ROUNDUP(MONTH(Sales_Data[[#This Row],[Order_Date]])/3,0)</f>
        <v>Q4</v>
      </c>
    </row>
    <row r="6642" spans="1:25" x14ac:dyDescent="0.3">
      <c r="A6642" t="s">
        <v>8445</v>
      </c>
      <c r="B6642" s="1">
        <v>45738</v>
      </c>
      <c r="C6642" t="s">
        <v>8446</v>
      </c>
      <c r="D6642" t="s">
        <v>404</v>
      </c>
      <c r="E6642" t="s">
        <v>39</v>
      </c>
      <c r="F6642" t="s">
        <v>107</v>
      </c>
      <c r="G6642" t="s">
        <v>67</v>
      </c>
      <c r="H6642" t="s">
        <v>121</v>
      </c>
      <c r="I6642" t="s">
        <v>122</v>
      </c>
      <c r="J6642">
        <v>2</v>
      </c>
      <c r="K6642">
        <v>2909.88</v>
      </c>
      <c r="L6642">
        <v>0.1</v>
      </c>
      <c r="M6642">
        <v>3579.87</v>
      </c>
      <c r="N6642" t="s">
        <v>24</v>
      </c>
      <c r="O6642" t="s">
        <v>25</v>
      </c>
      <c r="P6642" t="s">
        <v>71</v>
      </c>
      <c r="Q6642">
        <f>Sales_Data[[#This Row],[Quantity]]*Sales_Data[[#This Row],[Unit_Price]]</f>
        <v>5819.76</v>
      </c>
      <c r="R6642">
        <f>Sales_Data[[#This Row],[Gross_Sales]]*Sales_Data[[#This Row],[Discount]]</f>
        <v>581.976</v>
      </c>
      <c r="S6642">
        <f>Sales_Data[[#This Row],[Gross_Sales]]-Sales_Data[[#This Row],[Discount_Amount]]</f>
        <v>5237.7840000000006</v>
      </c>
      <c r="T6642">
        <f>Sales_Data[[#This Row],[Net Sales]]-Sales_Data[[#This Row],[Cost]]</f>
        <v>1657.9140000000007</v>
      </c>
      <c r="U6642" s="2">
        <f>Sales_Data[[#This Row],[Profit]]/Sales_Data[[#This Row],[Net Sales]]</f>
        <v>0.31652966216247186</v>
      </c>
      <c r="V6642">
        <f>YEAR(Sales_Data[[#This Row],[Order_Date]])</f>
        <v>2025</v>
      </c>
      <c r="W6642" t="str">
        <f>TEXT(Sales_Data[[#This Row],[Order_Date]],"mmm")</f>
        <v>Mar</v>
      </c>
      <c r="X6642">
        <f>MONTH(Sales_Data[[#This Row],[Order_Date]])</f>
        <v>3</v>
      </c>
      <c r="Y6642" t="str">
        <f>"Q"&amp;ROUNDUP(MONTH(Sales_Data[[#This Row],[Order_Date]])/3,0)</f>
        <v>Q1</v>
      </c>
    </row>
    <row r="6643" spans="1:25" x14ac:dyDescent="0.3">
      <c r="A6643" t="s">
        <v>8447</v>
      </c>
      <c r="B6643" s="1">
        <v>45982</v>
      </c>
      <c r="C6643" t="s">
        <v>2746</v>
      </c>
      <c r="D6643" t="s">
        <v>65</v>
      </c>
      <c r="E6643" t="s">
        <v>19</v>
      </c>
      <c r="F6643" t="s">
        <v>20</v>
      </c>
      <c r="G6643" t="s">
        <v>75</v>
      </c>
      <c r="H6643" t="s">
        <v>185</v>
      </c>
      <c r="I6643" t="s">
        <v>186</v>
      </c>
      <c r="J6643">
        <v>2</v>
      </c>
      <c r="K6643">
        <v>12659.94</v>
      </c>
      <c r="L6643">
        <v>0.05</v>
      </c>
      <c r="M6643">
        <v>20359.509999999998</v>
      </c>
      <c r="N6643" t="s">
        <v>109</v>
      </c>
      <c r="O6643" t="s">
        <v>25</v>
      </c>
      <c r="P6643" t="s">
        <v>44</v>
      </c>
      <c r="Q6643">
        <f>Sales_Data[[#This Row],[Quantity]]*Sales_Data[[#This Row],[Unit_Price]]</f>
        <v>25319.88</v>
      </c>
      <c r="R6643">
        <f>Sales_Data[[#This Row],[Gross_Sales]]*Sales_Data[[#This Row],[Discount]]</f>
        <v>1265.9940000000001</v>
      </c>
      <c r="S6643">
        <f>Sales_Data[[#This Row],[Gross_Sales]]-Sales_Data[[#This Row],[Discount_Amount]]</f>
        <v>24053.886000000002</v>
      </c>
      <c r="T6643">
        <f>Sales_Data[[#This Row],[Net Sales]]-Sales_Data[[#This Row],[Cost]]</f>
        <v>3694.3760000000038</v>
      </c>
      <c r="U6643" s="2">
        <f>Sales_Data[[#This Row],[Profit]]/Sales_Data[[#This Row],[Net Sales]]</f>
        <v>0.15358749101912281</v>
      </c>
      <c r="V6643">
        <f>YEAR(Sales_Data[[#This Row],[Order_Date]])</f>
        <v>2025</v>
      </c>
      <c r="W6643" t="str">
        <f>TEXT(Sales_Data[[#This Row],[Order_Date]],"mmm")</f>
        <v>Nov</v>
      </c>
      <c r="X6643">
        <f>MONTH(Sales_Data[[#This Row],[Order_Date]])</f>
        <v>11</v>
      </c>
      <c r="Y6643" t="str">
        <f>"Q"&amp;ROUNDUP(MONTH(Sales_Data[[#This Row],[Order_Date]])/3,0)</f>
        <v>Q4</v>
      </c>
    </row>
    <row r="6644" spans="1:25" x14ac:dyDescent="0.3">
      <c r="A6644" t="s">
        <v>8448</v>
      </c>
      <c r="B6644" s="1">
        <v>45726</v>
      </c>
      <c r="C6644" t="s">
        <v>2159</v>
      </c>
      <c r="D6644" t="s">
        <v>238</v>
      </c>
      <c r="E6644" t="s">
        <v>19</v>
      </c>
      <c r="F6644" t="s">
        <v>81</v>
      </c>
      <c r="G6644" t="s">
        <v>41</v>
      </c>
      <c r="H6644" t="s">
        <v>147</v>
      </c>
      <c r="I6644" t="s">
        <v>369</v>
      </c>
      <c r="J6644">
        <v>1</v>
      </c>
      <c r="K6644">
        <v>12108.65</v>
      </c>
      <c r="L6644">
        <v>0.1</v>
      </c>
      <c r="M6644">
        <v>8950.64</v>
      </c>
      <c r="N6644" t="s">
        <v>109</v>
      </c>
      <c r="O6644" t="s">
        <v>35</v>
      </c>
      <c r="P6644" t="s">
        <v>44</v>
      </c>
      <c r="Q6644">
        <f>Sales_Data[[#This Row],[Quantity]]*Sales_Data[[#This Row],[Unit_Price]]</f>
        <v>12108.65</v>
      </c>
      <c r="R6644">
        <f>Sales_Data[[#This Row],[Gross_Sales]]*Sales_Data[[#This Row],[Discount]]</f>
        <v>1210.865</v>
      </c>
      <c r="S6644">
        <f>Sales_Data[[#This Row],[Gross_Sales]]-Sales_Data[[#This Row],[Discount_Amount]]</f>
        <v>10897.785</v>
      </c>
      <c r="T6644">
        <f>Sales_Data[[#This Row],[Net Sales]]-Sales_Data[[#This Row],[Cost]]</f>
        <v>1947.1450000000004</v>
      </c>
      <c r="U6644" s="2">
        <f>Sales_Data[[#This Row],[Profit]]/Sales_Data[[#This Row],[Net Sales]]</f>
        <v>0.17867346437831177</v>
      </c>
      <c r="V6644">
        <f>YEAR(Sales_Data[[#This Row],[Order_Date]])</f>
        <v>2025</v>
      </c>
      <c r="W6644" t="str">
        <f>TEXT(Sales_Data[[#This Row],[Order_Date]],"mmm")</f>
        <v>Mar</v>
      </c>
      <c r="X6644">
        <f>MONTH(Sales_Data[[#This Row],[Order_Date]])</f>
        <v>3</v>
      </c>
      <c r="Y6644" t="str">
        <f>"Q"&amp;ROUNDUP(MONTH(Sales_Data[[#This Row],[Order_Date]])/3,0)</f>
        <v>Q1</v>
      </c>
    </row>
    <row r="6645" spans="1:25" x14ac:dyDescent="0.3">
      <c r="A6645" t="s">
        <v>8449</v>
      </c>
      <c r="B6645" s="1">
        <v>45805</v>
      </c>
      <c r="C6645" t="s">
        <v>223</v>
      </c>
      <c r="D6645" t="s">
        <v>218</v>
      </c>
      <c r="E6645" t="s">
        <v>119</v>
      </c>
      <c r="F6645" t="s">
        <v>184</v>
      </c>
      <c r="G6645" t="s">
        <v>32</v>
      </c>
      <c r="H6645" t="s">
        <v>50</v>
      </c>
      <c r="I6645" t="s">
        <v>58</v>
      </c>
      <c r="J6645">
        <v>4</v>
      </c>
      <c r="K6645">
        <v>617.70000000000005</v>
      </c>
      <c r="L6645">
        <v>0.05</v>
      </c>
      <c r="M6645">
        <v>1843.32</v>
      </c>
      <c r="N6645" t="s">
        <v>24</v>
      </c>
      <c r="O6645" t="s">
        <v>35</v>
      </c>
      <c r="P6645" t="s">
        <v>44</v>
      </c>
      <c r="Q6645">
        <f>Sales_Data[[#This Row],[Quantity]]*Sales_Data[[#This Row],[Unit_Price]]</f>
        <v>2470.8000000000002</v>
      </c>
      <c r="R6645">
        <f>Sales_Data[[#This Row],[Gross_Sales]]*Sales_Data[[#This Row],[Discount]]</f>
        <v>123.54000000000002</v>
      </c>
      <c r="S6645">
        <f>Sales_Data[[#This Row],[Gross_Sales]]-Sales_Data[[#This Row],[Discount_Amount]]</f>
        <v>2347.2600000000002</v>
      </c>
      <c r="T6645">
        <f>Sales_Data[[#This Row],[Net Sales]]-Sales_Data[[#This Row],[Cost]]</f>
        <v>503.94000000000028</v>
      </c>
      <c r="U6645" s="2">
        <f>Sales_Data[[#This Row],[Profit]]/Sales_Data[[#This Row],[Net Sales]]</f>
        <v>0.2146928759489789</v>
      </c>
      <c r="V6645">
        <f>YEAR(Sales_Data[[#This Row],[Order_Date]])</f>
        <v>2025</v>
      </c>
      <c r="W6645" t="str">
        <f>TEXT(Sales_Data[[#This Row],[Order_Date]],"mmm")</f>
        <v>May</v>
      </c>
      <c r="X6645">
        <f>MONTH(Sales_Data[[#This Row],[Order_Date]])</f>
        <v>5</v>
      </c>
      <c r="Y6645" t="str">
        <f>"Q"&amp;ROUNDUP(MONTH(Sales_Data[[#This Row],[Order_Date]])/3,0)</f>
        <v>Q2</v>
      </c>
    </row>
    <row r="6646" spans="1:25" x14ac:dyDescent="0.3">
      <c r="A6646" t="s">
        <v>8450</v>
      </c>
      <c r="B6646" s="1">
        <v>45673</v>
      </c>
      <c r="C6646" t="s">
        <v>1431</v>
      </c>
      <c r="D6646" t="s">
        <v>553</v>
      </c>
      <c r="E6646" t="s">
        <v>48</v>
      </c>
      <c r="F6646" t="s">
        <v>126</v>
      </c>
      <c r="G6646" t="s">
        <v>32</v>
      </c>
      <c r="H6646" t="s">
        <v>33</v>
      </c>
      <c r="I6646" t="s">
        <v>161</v>
      </c>
      <c r="J6646">
        <v>1</v>
      </c>
      <c r="K6646">
        <v>31175.41</v>
      </c>
      <c r="L6646">
        <v>0.05</v>
      </c>
      <c r="M6646">
        <v>21227.24</v>
      </c>
      <c r="N6646" t="s">
        <v>83</v>
      </c>
      <c r="O6646" t="s">
        <v>35</v>
      </c>
      <c r="P6646" t="s">
        <v>71</v>
      </c>
      <c r="Q6646">
        <f>Sales_Data[[#This Row],[Quantity]]*Sales_Data[[#This Row],[Unit_Price]]</f>
        <v>31175.41</v>
      </c>
      <c r="R6646">
        <f>Sales_Data[[#This Row],[Gross_Sales]]*Sales_Data[[#This Row],[Discount]]</f>
        <v>1558.7705000000001</v>
      </c>
      <c r="S6646">
        <f>Sales_Data[[#This Row],[Gross_Sales]]-Sales_Data[[#This Row],[Discount_Amount]]</f>
        <v>29616.639500000001</v>
      </c>
      <c r="T6646">
        <f>Sales_Data[[#This Row],[Net Sales]]-Sales_Data[[#This Row],[Cost]]</f>
        <v>8389.3994999999995</v>
      </c>
      <c r="U6646" s="2">
        <f>Sales_Data[[#This Row],[Profit]]/Sales_Data[[#This Row],[Net Sales]]</f>
        <v>0.28326642190448376</v>
      </c>
      <c r="V6646">
        <f>YEAR(Sales_Data[[#This Row],[Order_Date]])</f>
        <v>2025</v>
      </c>
      <c r="W6646" t="str">
        <f>TEXT(Sales_Data[[#This Row],[Order_Date]],"mmm")</f>
        <v>Jan</v>
      </c>
      <c r="X6646">
        <f>MONTH(Sales_Data[[#This Row],[Order_Date]])</f>
        <v>1</v>
      </c>
      <c r="Y6646" t="str">
        <f>"Q"&amp;ROUNDUP(MONTH(Sales_Data[[#This Row],[Order_Date]])/3,0)</f>
        <v>Q1</v>
      </c>
    </row>
    <row r="6647" spans="1:25" x14ac:dyDescent="0.3">
      <c r="A6647" t="s">
        <v>8451</v>
      </c>
      <c r="B6647" s="1">
        <v>45964</v>
      </c>
      <c r="C6647" t="s">
        <v>942</v>
      </c>
      <c r="D6647" t="s">
        <v>916</v>
      </c>
      <c r="E6647" t="s">
        <v>19</v>
      </c>
      <c r="F6647" t="s">
        <v>113</v>
      </c>
      <c r="G6647" t="s">
        <v>41</v>
      </c>
      <c r="H6647" t="s">
        <v>171</v>
      </c>
      <c r="I6647" t="s">
        <v>191</v>
      </c>
      <c r="J6647">
        <v>2</v>
      </c>
      <c r="K6647">
        <v>13552.23</v>
      </c>
      <c r="L6647">
        <v>0.05</v>
      </c>
      <c r="M6647">
        <v>18161.04</v>
      </c>
      <c r="N6647" t="s">
        <v>24</v>
      </c>
      <c r="O6647" t="s">
        <v>53</v>
      </c>
      <c r="P6647" t="s">
        <v>26</v>
      </c>
      <c r="Q6647">
        <f>Sales_Data[[#This Row],[Quantity]]*Sales_Data[[#This Row],[Unit_Price]]</f>
        <v>27104.46</v>
      </c>
      <c r="R6647">
        <f>Sales_Data[[#This Row],[Gross_Sales]]*Sales_Data[[#This Row],[Discount]]</f>
        <v>1355.223</v>
      </c>
      <c r="S6647">
        <f>Sales_Data[[#This Row],[Gross_Sales]]-Sales_Data[[#This Row],[Discount_Amount]]</f>
        <v>25749.237000000001</v>
      </c>
      <c r="T6647">
        <f>Sales_Data[[#This Row],[Net Sales]]-Sales_Data[[#This Row],[Cost]]</f>
        <v>7588.1970000000001</v>
      </c>
      <c r="U6647" s="2">
        <f>Sales_Data[[#This Row],[Profit]]/Sales_Data[[#This Row],[Net Sales]]</f>
        <v>0.29469599429295712</v>
      </c>
      <c r="V6647">
        <f>YEAR(Sales_Data[[#This Row],[Order_Date]])</f>
        <v>2025</v>
      </c>
      <c r="W6647" t="str">
        <f>TEXT(Sales_Data[[#This Row],[Order_Date]],"mmm")</f>
        <v>Nov</v>
      </c>
      <c r="X6647">
        <f>MONTH(Sales_Data[[#This Row],[Order_Date]])</f>
        <v>11</v>
      </c>
      <c r="Y6647" t="str">
        <f>"Q"&amp;ROUNDUP(MONTH(Sales_Data[[#This Row],[Order_Date]])/3,0)</f>
        <v>Q4</v>
      </c>
    </row>
    <row r="6648" spans="1:25" x14ac:dyDescent="0.3">
      <c r="A6648" t="s">
        <v>8452</v>
      </c>
      <c r="B6648" s="1">
        <v>45762</v>
      </c>
      <c r="C6648" t="s">
        <v>2861</v>
      </c>
      <c r="D6648" t="s">
        <v>817</v>
      </c>
      <c r="E6648" t="s">
        <v>19</v>
      </c>
      <c r="F6648" t="s">
        <v>113</v>
      </c>
      <c r="G6648" t="s">
        <v>75</v>
      </c>
      <c r="H6648" t="s">
        <v>256</v>
      </c>
      <c r="I6648" t="s">
        <v>334</v>
      </c>
      <c r="J6648">
        <v>2</v>
      </c>
      <c r="K6648">
        <v>9333.42</v>
      </c>
      <c r="L6648">
        <v>0.05</v>
      </c>
      <c r="M6648">
        <v>14415.58</v>
      </c>
      <c r="N6648" t="s">
        <v>109</v>
      </c>
      <c r="O6648" t="s">
        <v>35</v>
      </c>
      <c r="P6648" t="s">
        <v>71</v>
      </c>
      <c r="Q6648">
        <f>Sales_Data[[#This Row],[Quantity]]*Sales_Data[[#This Row],[Unit_Price]]</f>
        <v>18666.84</v>
      </c>
      <c r="R6648">
        <f>Sales_Data[[#This Row],[Gross_Sales]]*Sales_Data[[#This Row],[Discount]]</f>
        <v>933.3420000000001</v>
      </c>
      <c r="S6648">
        <f>Sales_Data[[#This Row],[Gross_Sales]]-Sales_Data[[#This Row],[Discount_Amount]]</f>
        <v>17733.498</v>
      </c>
      <c r="T6648">
        <f>Sales_Data[[#This Row],[Net Sales]]-Sales_Data[[#This Row],[Cost]]</f>
        <v>3317.9179999999997</v>
      </c>
      <c r="U6648" s="2">
        <f>Sales_Data[[#This Row],[Profit]]/Sales_Data[[#This Row],[Net Sales]]</f>
        <v>0.18709890175079952</v>
      </c>
      <c r="V6648">
        <f>YEAR(Sales_Data[[#This Row],[Order_Date]])</f>
        <v>2025</v>
      </c>
      <c r="W6648" t="str">
        <f>TEXT(Sales_Data[[#This Row],[Order_Date]],"mmm")</f>
        <v>Apr</v>
      </c>
      <c r="X6648">
        <f>MONTH(Sales_Data[[#This Row],[Order_Date]])</f>
        <v>4</v>
      </c>
      <c r="Y6648" t="str">
        <f>"Q"&amp;ROUNDUP(MONTH(Sales_Data[[#This Row],[Order_Date]])/3,0)</f>
        <v>Q2</v>
      </c>
    </row>
    <row r="6649" spans="1:25" x14ac:dyDescent="0.3">
      <c r="A6649" t="s">
        <v>8453</v>
      </c>
      <c r="B6649" s="1">
        <v>45822</v>
      </c>
      <c r="C6649" t="s">
        <v>1875</v>
      </c>
      <c r="D6649" t="s">
        <v>513</v>
      </c>
      <c r="E6649" t="s">
        <v>48</v>
      </c>
      <c r="F6649" t="s">
        <v>152</v>
      </c>
      <c r="G6649" t="s">
        <v>32</v>
      </c>
      <c r="H6649" t="s">
        <v>33</v>
      </c>
      <c r="I6649" t="s">
        <v>34</v>
      </c>
      <c r="J6649">
        <v>2</v>
      </c>
      <c r="K6649">
        <v>51005.94</v>
      </c>
      <c r="L6649">
        <v>0</v>
      </c>
      <c r="M6649">
        <v>66510.87</v>
      </c>
      <c r="N6649" t="s">
        <v>52</v>
      </c>
      <c r="O6649" t="s">
        <v>35</v>
      </c>
      <c r="P6649" t="s">
        <v>26</v>
      </c>
      <c r="Q6649">
        <f>Sales_Data[[#This Row],[Quantity]]*Sales_Data[[#This Row],[Unit_Price]]</f>
        <v>102011.88</v>
      </c>
      <c r="R6649">
        <f>Sales_Data[[#This Row],[Gross_Sales]]*Sales_Data[[#This Row],[Discount]]</f>
        <v>0</v>
      </c>
      <c r="S6649">
        <f>Sales_Data[[#This Row],[Gross_Sales]]-Sales_Data[[#This Row],[Discount_Amount]]</f>
        <v>102011.88</v>
      </c>
      <c r="T6649">
        <f>Sales_Data[[#This Row],[Net Sales]]-Sales_Data[[#This Row],[Cost]]</f>
        <v>35501.010000000009</v>
      </c>
      <c r="U6649" s="2">
        <f>Sales_Data[[#This Row],[Profit]]/Sales_Data[[#This Row],[Net Sales]]</f>
        <v>0.34800858488246672</v>
      </c>
      <c r="V6649">
        <f>YEAR(Sales_Data[[#This Row],[Order_Date]])</f>
        <v>2025</v>
      </c>
      <c r="W6649" t="str">
        <f>TEXT(Sales_Data[[#This Row],[Order_Date]],"mmm")</f>
        <v>Jun</v>
      </c>
      <c r="X6649">
        <f>MONTH(Sales_Data[[#This Row],[Order_Date]])</f>
        <v>6</v>
      </c>
      <c r="Y6649" t="str">
        <f>"Q"&amp;ROUNDUP(MONTH(Sales_Data[[#This Row],[Order_Date]])/3,0)</f>
        <v>Q2</v>
      </c>
    </row>
    <row r="6650" spans="1:25" x14ac:dyDescent="0.3">
      <c r="A6650" t="s">
        <v>8454</v>
      </c>
      <c r="B6650" s="1">
        <v>45858</v>
      </c>
      <c r="C6650" t="s">
        <v>1093</v>
      </c>
      <c r="D6650" t="s">
        <v>1055</v>
      </c>
      <c r="E6650" t="s">
        <v>19</v>
      </c>
      <c r="F6650" t="s">
        <v>20</v>
      </c>
      <c r="G6650" t="s">
        <v>32</v>
      </c>
      <c r="H6650" t="s">
        <v>33</v>
      </c>
      <c r="I6650" t="s">
        <v>34</v>
      </c>
      <c r="J6650">
        <v>2</v>
      </c>
      <c r="K6650">
        <v>8500.2900000000009</v>
      </c>
      <c r="L6650">
        <v>0</v>
      </c>
      <c r="M6650">
        <v>10689.97</v>
      </c>
      <c r="N6650" t="s">
        <v>109</v>
      </c>
      <c r="O6650" t="s">
        <v>35</v>
      </c>
      <c r="P6650" t="s">
        <v>26</v>
      </c>
      <c r="Q6650">
        <f>Sales_Data[[#This Row],[Quantity]]*Sales_Data[[#This Row],[Unit_Price]]</f>
        <v>17000.580000000002</v>
      </c>
      <c r="R6650">
        <f>Sales_Data[[#This Row],[Gross_Sales]]*Sales_Data[[#This Row],[Discount]]</f>
        <v>0</v>
      </c>
      <c r="S6650">
        <f>Sales_Data[[#This Row],[Gross_Sales]]-Sales_Data[[#This Row],[Discount_Amount]]</f>
        <v>17000.580000000002</v>
      </c>
      <c r="T6650">
        <f>Sales_Data[[#This Row],[Net Sales]]-Sales_Data[[#This Row],[Cost]]</f>
        <v>6310.6100000000024</v>
      </c>
      <c r="U6650" s="2">
        <f>Sales_Data[[#This Row],[Profit]]/Sales_Data[[#This Row],[Net Sales]]</f>
        <v>0.37119968848121665</v>
      </c>
      <c r="V6650">
        <f>YEAR(Sales_Data[[#This Row],[Order_Date]])</f>
        <v>2025</v>
      </c>
      <c r="W6650" t="str">
        <f>TEXT(Sales_Data[[#This Row],[Order_Date]],"mmm")</f>
        <v>Jul</v>
      </c>
      <c r="X6650">
        <f>MONTH(Sales_Data[[#This Row],[Order_Date]])</f>
        <v>7</v>
      </c>
      <c r="Y6650" t="str">
        <f>"Q"&amp;ROUNDUP(MONTH(Sales_Data[[#This Row],[Order_Date]])/3,0)</f>
        <v>Q3</v>
      </c>
    </row>
    <row r="6651" spans="1:25" x14ac:dyDescent="0.3">
      <c r="A6651" t="s">
        <v>8455</v>
      </c>
      <c r="B6651" s="1">
        <v>45854</v>
      </c>
      <c r="C6651" t="s">
        <v>1144</v>
      </c>
      <c r="D6651" t="s">
        <v>916</v>
      </c>
      <c r="E6651" t="s">
        <v>119</v>
      </c>
      <c r="F6651" t="s">
        <v>146</v>
      </c>
      <c r="G6651" t="s">
        <v>67</v>
      </c>
      <c r="H6651" t="s">
        <v>68</v>
      </c>
      <c r="I6651" t="s">
        <v>69</v>
      </c>
      <c r="J6651">
        <v>1</v>
      </c>
      <c r="K6651">
        <v>8858.23</v>
      </c>
      <c r="L6651">
        <v>0.05</v>
      </c>
      <c r="M6651">
        <v>7335.29</v>
      </c>
      <c r="N6651" t="s">
        <v>70</v>
      </c>
      <c r="O6651" t="s">
        <v>53</v>
      </c>
      <c r="P6651" t="s">
        <v>44</v>
      </c>
      <c r="Q6651">
        <f>Sales_Data[[#This Row],[Quantity]]*Sales_Data[[#This Row],[Unit_Price]]</f>
        <v>8858.23</v>
      </c>
      <c r="R6651">
        <f>Sales_Data[[#This Row],[Gross_Sales]]*Sales_Data[[#This Row],[Discount]]</f>
        <v>442.91149999999999</v>
      </c>
      <c r="S6651">
        <f>Sales_Data[[#This Row],[Gross_Sales]]-Sales_Data[[#This Row],[Discount_Amount]]</f>
        <v>8415.3184999999994</v>
      </c>
      <c r="T6651">
        <f>Sales_Data[[#This Row],[Net Sales]]-Sales_Data[[#This Row],[Cost]]</f>
        <v>1080.0284999999994</v>
      </c>
      <c r="U6651" s="2">
        <f>Sales_Data[[#This Row],[Profit]]/Sales_Data[[#This Row],[Net Sales]]</f>
        <v>0.12834077521843049</v>
      </c>
      <c r="V6651">
        <f>YEAR(Sales_Data[[#This Row],[Order_Date]])</f>
        <v>2025</v>
      </c>
      <c r="W6651" t="str">
        <f>TEXT(Sales_Data[[#This Row],[Order_Date]],"mmm")</f>
        <v>Jul</v>
      </c>
      <c r="X6651">
        <f>MONTH(Sales_Data[[#This Row],[Order_Date]])</f>
        <v>7</v>
      </c>
      <c r="Y6651" t="str">
        <f>"Q"&amp;ROUNDUP(MONTH(Sales_Data[[#This Row],[Order_Date]])/3,0)</f>
        <v>Q3</v>
      </c>
    </row>
    <row r="6652" spans="1:25" x14ac:dyDescent="0.3">
      <c r="A6652" t="s">
        <v>8456</v>
      </c>
      <c r="B6652" s="1">
        <v>45842</v>
      </c>
      <c r="C6652" t="s">
        <v>2901</v>
      </c>
      <c r="D6652" t="s">
        <v>511</v>
      </c>
      <c r="E6652" t="s">
        <v>119</v>
      </c>
      <c r="F6652" t="s">
        <v>184</v>
      </c>
      <c r="G6652" t="s">
        <v>75</v>
      </c>
      <c r="H6652" t="s">
        <v>114</v>
      </c>
      <c r="I6652" t="s">
        <v>115</v>
      </c>
      <c r="J6652">
        <v>4</v>
      </c>
      <c r="K6652">
        <v>2989.58</v>
      </c>
      <c r="L6652">
        <v>0.05</v>
      </c>
      <c r="M6652">
        <v>9847.65</v>
      </c>
      <c r="N6652" t="s">
        <v>24</v>
      </c>
      <c r="O6652" t="s">
        <v>25</v>
      </c>
      <c r="P6652" t="s">
        <v>44</v>
      </c>
      <c r="Q6652">
        <f>Sales_Data[[#This Row],[Quantity]]*Sales_Data[[#This Row],[Unit_Price]]</f>
        <v>11958.32</v>
      </c>
      <c r="R6652">
        <f>Sales_Data[[#This Row],[Gross_Sales]]*Sales_Data[[#This Row],[Discount]]</f>
        <v>597.91600000000005</v>
      </c>
      <c r="S6652">
        <f>Sales_Data[[#This Row],[Gross_Sales]]-Sales_Data[[#This Row],[Discount_Amount]]</f>
        <v>11360.404</v>
      </c>
      <c r="T6652">
        <f>Sales_Data[[#This Row],[Net Sales]]-Sales_Data[[#This Row],[Cost]]</f>
        <v>1512.7540000000008</v>
      </c>
      <c r="U6652" s="2">
        <f>Sales_Data[[#This Row],[Profit]]/Sales_Data[[#This Row],[Net Sales]]</f>
        <v>0.13316022916086442</v>
      </c>
      <c r="V6652">
        <f>YEAR(Sales_Data[[#This Row],[Order_Date]])</f>
        <v>2025</v>
      </c>
      <c r="W6652" t="str">
        <f>TEXT(Sales_Data[[#This Row],[Order_Date]],"mmm")</f>
        <v>Jul</v>
      </c>
      <c r="X6652">
        <f>MONTH(Sales_Data[[#This Row],[Order_Date]])</f>
        <v>7</v>
      </c>
      <c r="Y6652" t="str">
        <f>"Q"&amp;ROUNDUP(MONTH(Sales_Data[[#This Row],[Order_Date]])/3,0)</f>
        <v>Q3</v>
      </c>
    </row>
    <row r="6653" spans="1:25" x14ac:dyDescent="0.3">
      <c r="A6653" t="s">
        <v>8457</v>
      </c>
      <c r="B6653" s="1">
        <v>45979</v>
      </c>
      <c r="C6653" t="s">
        <v>2604</v>
      </c>
      <c r="D6653" t="s">
        <v>215</v>
      </c>
      <c r="E6653" t="s">
        <v>19</v>
      </c>
      <c r="F6653" t="s">
        <v>57</v>
      </c>
      <c r="G6653" t="s">
        <v>41</v>
      </c>
      <c r="H6653" t="s">
        <v>171</v>
      </c>
      <c r="I6653" t="s">
        <v>191</v>
      </c>
      <c r="J6653">
        <v>2</v>
      </c>
      <c r="K6653">
        <v>2293.7199999999998</v>
      </c>
      <c r="L6653">
        <v>0.05</v>
      </c>
      <c r="M6653">
        <v>3770.27</v>
      </c>
      <c r="N6653" t="s">
        <v>24</v>
      </c>
      <c r="O6653" t="s">
        <v>35</v>
      </c>
      <c r="P6653" t="s">
        <v>44</v>
      </c>
      <c r="Q6653">
        <f>Sales_Data[[#This Row],[Quantity]]*Sales_Data[[#This Row],[Unit_Price]]</f>
        <v>4587.4399999999996</v>
      </c>
      <c r="R6653">
        <f>Sales_Data[[#This Row],[Gross_Sales]]*Sales_Data[[#This Row],[Discount]]</f>
        <v>229.37199999999999</v>
      </c>
      <c r="S6653">
        <f>Sales_Data[[#This Row],[Gross_Sales]]-Sales_Data[[#This Row],[Discount_Amount]]</f>
        <v>4358.0679999999993</v>
      </c>
      <c r="T6653">
        <f>Sales_Data[[#This Row],[Net Sales]]-Sales_Data[[#This Row],[Cost]]</f>
        <v>587.79799999999932</v>
      </c>
      <c r="U6653" s="2">
        <f>Sales_Data[[#This Row],[Profit]]/Sales_Data[[#This Row],[Net Sales]]</f>
        <v>0.13487582112073501</v>
      </c>
      <c r="V6653">
        <f>YEAR(Sales_Data[[#This Row],[Order_Date]])</f>
        <v>2025</v>
      </c>
      <c r="W6653" t="str">
        <f>TEXT(Sales_Data[[#This Row],[Order_Date]],"mmm")</f>
        <v>Nov</v>
      </c>
      <c r="X6653">
        <f>MONTH(Sales_Data[[#This Row],[Order_Date]])</f>
        <v>11</v>
      </c>
      <c r="Y6653" t="str">
        <f>"Q"&amp;ROUNDUP(MONTH(Sales_Data[[#This Row],[Order_Date]])/3,0)</f>
        <v>Q4</v>
      </c>
    </row>
    <row r="6654" spans="1:25" x14ac:dyDescent="0.3">
      <c r="A6654" t="s">
        <v>8458</v>
      </c>
      <c r="B6654" s="1">
        <v>45922</v>
      </c>
      <c r="C6654" t="s">
        <v>270</v>
      </c>
      <c r="D6654" t="s">
        <v>183</v>
      </c>
      <c r="E6654" t="s">
        <v>19</v>
      </c>
      <c r="F6654" t="s">
        <v>113</v>
      </c>
      <c r="G6654" t="s">
        <v>67</v>
      </c>
      <c r="H6654" t="s">
        <v>133</v>
      </c>
      <c r="I6654" t="s">
        <v>138</v>
      </c>
      <c r="J6654">
        <v>2</v>
      </c>
      <c r="K6654">
        <v>8139.2</v>
      </c>
      <c r="L6654">
        <v>0.2</v>
      </c>
      <c r="M6654">
        <v>9927.99</v>
      </c>
      <c r="N6654" t="s">
        <v>83</v>
      </c>
      <c r="O6654" t="s">
        <v>35</v>
      </c>
      <c r="P6654" t="s">
        <v>44</v>
      </c>
      <c r="Q6654">
        <f>Sales_Data[[#This Row],[Quantity]]*Sales_Data[[#This Row],[Unit_Price]]</f>
        <v>16278.4</v>
      </c>
      <c r="R6654">
        <f>Sales_Data[[#This Row],[Gross_Sales]]*Sales_Data[[#This Row],[Discount]]</f>
        <v>3255.6800000000003</v>
      </c>
      <c r="S6654">
        <f>Sales_Data[[#This Row],[Gross_Sales]]-Sales_Data[[#This Row],[Discount_Amount]]</f>
        <v>13022.72</v>
      </c>
      <c r="T6654">
        <f>Sales_Data[[#This Row],[Net Sales]]-Sales_Data[[#This Row],[Cost]]</f>
        <v>3094.7299999999996</v>
      </c>
      <c r="U6654" s="2">
        <f>Sales_Data[[#This Row],[Profit]]/Sales_Data[[#This Row],[Net Sales]]</f>
        <v>0.23764083079418122</v>
      </c>
      <c r="V6654">
        <f>YEAR(Sales_Data[[#This Row],[Order_Date]])</f>
        <v>2025</v>
      </c>
      <c r="W6654" t="str">
        <f>TEXT(Sales_Data[[#This Row],[Order_Date]],"mmm")</f>
        <v>Sep</v>
      </c>
      <c r="X6654">
        <f>MONTH(Sales_Data[[#This Row],[Order_Date]])</f>
        <v>9</v>
      </c>
      <c r="Y6654" t="str">
        <f>"Q"&amp;ROUNDUP(MONTH(Sales_Data[[#This Row],[Order_Date]])/3,0)</f>
        <v>Q3</v>
      </c>
    </row>
    <row r="6655" spans="1:25" x14ac:dyDescent="0.3">
      <c r="A6655" t="s">
        <v>8459</v>
      </c>
      <c r="B6655" s="1">
        <v>46020</v>
      </c>
      <c r="C6655" t="s">
        <v>1109</v>
      </c>
      <c r="D6655" t="s">
        <v>38</v>
      </c>
      <c r="E6655" t="s">
        <v>39</v>
      </c>
      <c r="F6655" t="s">
        <v>107</v>
      </c>
      <c r="G6655" t="s">
        <v>41</v>
      </c>
      <c r="H6655" t="s">
        <v>102</v>
      </c>
      <c r="I6655" t="s">
        <v>388</v>
      </c>
      <c r="J6655">
        <v>2</v>
      </c>
      <c r="K6655">
        <v>3975.28</v>
      </c>
      <c r="L6655">
        <v>0.1</v>
      </c>
      <c r="M6655">
        <v>4616.41</v>
      </c>
      <c r="N6655" t="s">
        <v>24</v>
      </c>
      <c r="O6655" t="s">
        <v>53</v>
      </c>
      <c r="P6655" t="s">
        <v>71</v>
      </c>
      <c r="Q6655">
        <f>Sales_Data[[#This Row],[Quantity]]*Sales_Data[[#This Row],[Unit_Price]]</f>
        <v>7950.56</v>
      </c>
      <c r="R6655">
        <f>Sales_Data[[#This Row],[Gross_Sales]]*Sales_Data[[#This Row],[Discount]]</f>
        <v>795.05600000000004</v>
      </c>
      <c r="S6655">
        <f>Sales_Data[[#This Row],[Gross_Sales]]-Sales_Data[[#This Row],[Discount_Amount]]</f>
        <v>7155.5040000000008</v>
      </c>
      <c r="T6655">
        <f>Sales_Data[[#This Row],[Net Sales]]-Sales_Data[[#This Row],[Cost]]</f>
        <v>2539.094000000001</v>
      </c>
      <c r="U6655" s="2">
        <f>Sales_Data[[#This Row],[Profit]]/Sales_Data[[#This Row],[Net Sales]]</f>
        <v>0.35484488583892915</v>
      </c>
      <c r="V6655">
        <f>YEAR(Sales_Data[[#This Row],[Order_Date]])</f>
        <v>2025</v>
      </c>
      <c r="W6655" t="str">
        <f>TEXT(Sales_Data[[#This Row],[Order_Date]],"mmm")</f>
        <v>Dec</v>
      </c>
      <c r="X6655">
        <f>MONTH(Sales_Data[[#This Row],[Order_Date]])</f>
        <v>12</v>
      </c>
      <c r="Y6655" t="str">
        <f>"Q"&amp;ROUNDUP(MONTH(Sales_Data[[#This Row],[Order_Date]])/3,0)</f>
        <v>Q4</v>
      </c>
    </row>
    <row r="6656" spans="1:25" x14ac:dyDescent="0.3">
      <c r="A6656" t="s">
        <v>8460</v>
      </c>
      <c r="B6656" s="1">
        <v>45757</v>
      </c>
      <c r="C6656" t="s">
        <v>4469</v>
      </c>
      <c r="D6656" t="s">
        <v>359</v>
      </c>
      <c r="E6656" t="s">
        <v>48</v>
      </c>
      <c r="F6656" t="s">
        <v>164</v>
      </c>
      <c r="G6656" t="s">
        <v>21</v>
      </c>
      <c r="H6656" t="s">
        <v>297</v>
      </c>
      <c r="I6656" t="s">
        <v>494</v>
      </c>
      <c r="J6656">
        <v>1</v>
      </c>
      <c r="K6656">
        <v>23667.45</v>
      </c>
      <c r="L6656">
        <v>0.15</v>
      </c>
      <c r="M6656">
        <v>15088.99</v>
      </c>
      <c r="N6656" t="s">
        <v>24</v>
      </c>
      <c r="O6656" t="s">
        <v>35</v>
      </c>
      <c r="P6656" t="s">
        <v>71</v>
      </c>
      <c r="Q6656">
        <f>Sales_Data[[#This Row],[Quantity]]*Sales_Data[[#This Row],[Unit_Price]]</f>
        <v>23667.45</v>
      </c>
      <c r="R6656">
        <f>Sales_Data[[#This Row],[Gross_Sales]]*Sales_Data[[#This Row],[Discount]]</f>
        <v>3550.1174999999998</v>
      </c>
      <c r="S6656">
        <f>Sales_Data[[#This Row],[Gross_Sales]]-Sales_Data[[#This Row],[Discount_Amount]]</f>
        <v>20117.3325</v>
      </c>
      <c r="T6656">
        <f>Sales_Data[[#This Row],[Net Sales]]-Sales_Data[[#This Row],[Cost]]</f>
        <v>5028.3425000000007</v>
      </c>
      <c r="U6656" s="2">
        <f>Sales_Data[[#This Row],[Profit]]/Sales_Data[[#This Row],[Net Sales]]</f>
        <v>0.24995075763648092</v>
      </c>
      <c r="V6656">
        <f>YEAR(Sales_Data[[#This Row],[Order_Date]])</f>
        <v>2025</v>
      </c>
      <c r="W6656" t="str">
        <f>TEXT(Sales_Data[[#This Row],[Order_Date]],"mmm")</f>
        <v>Apr</v>
      </c>
      <c r="X6656">
        <f>MONTH(Sales_Data[[#This Row],[Order_Date]])</f>
        <v>4</v>
      </c>
      <c r="Y6656" t="str">
        <f>"Q"&amp;ROUNDUP(MONTH(Sales_Data[[#This Row],[Order_Date]])/3,0)</f>
        <v>Q2</v>
      </c>
    </row>
    <row r="6657" spans="1:25" x14ac:dyDescent="0.3">
      <c r="A6657" t="s">
        <v>8461</v>
      </c>
      <c r="B6657" s="1">
        <v>45999</v>
      </c>
      <c r="C6657" t="s">
        <v>3369</v>
      </c>
      <c r="D6657" t="s">
        <v>624</v>
      </c>
      <c r="E6657" t="s">
        <v>30</v>
      </c>
      <c r="F6657" t="s">
        <v>210</v>
      </c>
      <c r="G6657" t="s">
        <v>67</v>
      </c>
      <c r="H6657" t="s">
        <v>68</v>
      </c>
      <c r="I6657" t="s">
        <v>69</v>
      </c>
      <c r="J6657">
        <v>3</v>
      </c>
      <c r="K6657">
        <v>1400.84</v>
      </c>
      <c r="L6657">
        <v>0.1</v>
      </c>
      <c r="M6657">
        <v>2699.08</v>
      </c>
      <c r="N6657" t="s">
        <v>24</v>
      </c>
      <c r="O6657" t="s">
        <v>53</v>
      </c>
      <c r="P6657" t="s">
        <v>71</v>
      </c>
      <c r="Q6657">
        <f>Sales_Data[[#This Row],[Quantity]]*Sales_Data[[#This Row],[Unit_Price]]</f>
        <v>4202.5199999999995</v>
      </c>
      <c r="R6657">
        <f>Sales_Data[[#This Row],[Gross_Sales]]*Sales_Data[[#This Row],[Discount]]</f>
        <v>420.25199999999995</v>
      </c>
      <c r="S6657">
        <f>Sales_Data[[#This Row],[Gross_Sales]]-Sales_Data[[#This Row],[Discount_Amount]]</f>
        <v>3782.2679999999996</v>
      </c>
      <c r="T6657">
        <f>Sales_Data[[#This Row],[Net Sales]]-Sales_Data[[#This Row],[Cost]]</f>
        <v>1083.1879999999996</v>
      </c>
      <c r="U6657" s="2">
        <f>Sales_Data[[#This Row],[Profit]]/Sales_Data[[#This Row],[Net Sales]]</f>
        <v>0.28638584045339988</v>
      </c>
      <c r="V6657">
        <f>YEAR(Sales_Data[[#This Row],[Order_Date]])</f>
        <v>2025</v>
      </c>
      <c r="W6657" t="str">
        <f>TEXT(Sales_Data[[#This Row],[Order_Date]],"mmm")</f>
        <v>Dec</v>
      </c>
      <c r="X6657">
        <f>MONTH(Sales_Data[[#This Row],[Order_Date]])</f>
        <v>12</v>
      </c>
      <c r="Y6657" t="str">
        <f>"Q"&amp;ROUNDUP(MONTH(Sales_Data[[#This Row],[Order_Date]])/3,0)</f>
        <v>Q4</v>
      </c>
    </row>
    <row r="6658" spans="1:25" x14ac:dyDescent="0.3">
      <c r="A6658" t="s">
        <v>8462</v>
      </c>
      <c r="B6658" s="1">
        <v>45977</v>
      </c>
      <c r="C6658" t="s">
        <v>2098</v>
      </c>
      <c r="D6658" t="s">
        <v>168</v>
      </c>
      <c r="E6658" t="s">
        <v>119</v>
      </c>
      <c r="F6658" t="s">
        <v>249</v>
      </c>
      <c r="G6658" t="s">
        <v>67</v>
      </c>
      <c r="H6658" t="s">
        <v>68</v>
      </c>
      <c r="I6658" t="s">
        <v>97</v>
      </c>
      <c r="J6658">
        <v>2</v>
      </c>
      <c r="K6658">
        <v>6212.5</v>
      </c>
      <c r="L6658">
        <v>0</v>
      </c>
      <c r="M6658">
        <v>9574.51</v>
      </c>
      <c r="N6658" t="s">
        <v>70</v>
      </c>
      <c r="O6658" t="s">
        <v>35</v>
      </c>
      <c r="P6658" t="s">
        <v>26</v>
      </c>
      <c r="Q6658">
        <f>Sales_Data[[#This Row],[Quantity]]*Sales_Data[[#This Row],[Unit_Price]]</f>
        <v>12425</v>
      </c>
      <c r="R6658">
        <f>Sales_Data[[#This Row],[Gross_Sales]]*Sales_Data[[#This Row],[Discount]]</f>
        <v>0</v>
      </c>
      <c r="S6658">
        <f>Sales_Data[[#This Row],[Gross_Sales]]-Sales_Data[[#This Row],[Discount_Amount]]</f>
        <v>12425</v>
      </c>
      <c r="T6658">
        <f>Sales_Data[[#This Row],[Net Sales]]-Sales_Data[[#This Row],[Cost]]</f>
        <v>2850.49</v>
      </c>
      <c r="U6658" s="2">
        <f>Sales_Data[[#This Row],[Profit]]/Sales_Data[[#This Row],[Net Sales]]</f>
        <v>0.22941569416498991</v>
      </c>
      <c r="V6658">
        <f>YEAR(Sales_Data[[#This Row],[Order_Date]])</f>
        <v>2025</v>
      </c>
      <c r="W6658" t="str">
        <f>TEXT(Sales_Data[[#This Row],[Order_Date]],"mmm")</f>
        <v>Nov</v>
      </c>
      <c r="X6658">
        <f>MONTH(Sales_Data[[#This Row],[Order_Date]])</f>
        <v>11</v>
      </c>
      <c r="Y6658" t="str">
        <f>"Q"&amp;ROUNDUP(MONTH(Sales_Data[[#This Row],[Order_Date]])/3,0)</f>
        <v>Q4</v>
      </c>
    </row>
    <row r="6659" spans="1:25" x14ac:dyDescent="0.3">
      <c r="A6659" t="s">
        <v>8463</v>
      </c>
      <c r="B6659" s="1">
        <v>45871</v>
      </c>
      <c r="C6659" t="s">
        <v>881</v>
      </c>
      <c r="D6659" t="s">
        <v>280</v>
      </c>
      <c r="E6659" t="s">
        <v>119</v>
      </c>
      <c r="F6659" t="s">
        <v>184</v>
      </c>
      <c r="G6659" t="s">
        <v>41</v>
      </c>
      <c r="H6659" t="s">
        <v>42</v>
      </c>
      <c r="I6659" t="s">
        <v>82</v>
      </c>
      <c r="J6659">
        <v>2</v>
      </c>
      <c r="K6659">
        <v>3705.56</v>
      </c>
      <c r="L6659">
        <v>0.2</v>
      </c>
      <c r="M6659">
        <v>5062.79</v>
      </c>
      <c r="N6659" t="s">
        <v>24</v>
      </c>
      <c r="O6659" t="s">
        <v>35</v>
      </c>
      <c r="P6659" t="s">
        <v>44</v>
      </c>
      <c r="Q6659">
        <f>Sales_Data[[#This Row],[Quantity]]*Sales_Data[[#This Row],[Unit_Price]]</f>
        <v>7411.12</v>
      </c>
      <c r="R6659">
        <f>Sales_Data[[#This Row],[Gross_Sales]]*Sales_Data[[#This Row],[Discount]]</f>
        <v>1482.2240000000002</v>
      </c>
      <c r="S6659">
        <f>Sales_Data[[#This Row],[Gross_Sales]]-Sales_Data[[#This Row],[Discount_Amount]]</f>
        <v>5928.8959999999997</v>
      </c>
      <c r="T6659">
        <f>Sales_Data[[#This Row],[Net Sales]]-Sales_Data[[#This Row],[Cost]]</f>
        <v>866.10599999999977</v>
      </c>
      <c r="U6659" s="2">
        <f>Sales_Data[[#This Row],[Profit]]/Sales_Data[[#This Row],[Net Sales]]</f>
        <v>0.14608217111583671</v>
      </c>
      <c r="V6659">
        <f>YEAR(Sales_Data[[#This Row],[Order_Date]])</f>
        <v>2025</v>
      </c>
      <c r="W6659" t="str">
        <f>TEXT(Sales_Data[[#This Row],[Order_Date]],"mmm")</f>
        <v>Aug</v>
      </c>
      <c r="X6659">
        <f>MONTH(Sales_Data[[#This Row],[Order_Date]])</f>
        <v>8</v>
      </c>
      <c r="Y6659" t="str">
        <f>"Q"&amp;ROUNDUP(MONTH(Sales_Data[[#This Row],[Order_Date]])/3,0)</f>
        <v>Q3</v>
      </c>
    </row>
    <row r="6660" spans="1:25" x14ac:dyDescent="0.3">
      <c r="A6660" t="s">
        <v>8464</v>
      </c>
      <c r="B6660" s="1">
        <v>45935</v>
      </c>
      <c r="C6660" t="s">
        <v>3760</v>
      </c>
      <c r="D6660" t="s">
        <v>244</v>
      </c>
      <c r="E6660" t="s">
        <v>19</v>
      </c>
      <c r="F6660" t="s">
        <v>20</v>
      </c>
      <c r="G6660" t="s">
        <v>21</v>
      </c>
      <c r="H6660" t="s">
        <v>230</v>
      </c>
      <c r="I6660" t="s">
        <v>231</v>
      </c>
      <c r="J6660">
        <v>3</v>
      </c>
      <c r="K6660">
        <v>11622.68</v>
      </c>
      <c r="L6660">
        <v>0.15</v>
      </c>
      <c r="M6660">
        <v>21975</v>
      </c>
      <c r="N6660" t="s">
        <v>52</v>
      </c>
      <c r="O6660" t="s">
        <v>35</v>
      </c>
      <c r="P6660" t="s">
        <v>44</v>
      </c>
      <c r="Q6660">
        <f>Sales_Data[[#This Row],[Quantity]]*Sales_Data[[#This Row],[Unit_Price]]</f>
        <v>34868.04</v>
      </c>
      <c r="R6660">
        <f>Sales_Data[[#This Row],[Gross_Sales]]*Sales_Data[[#This Row],[Discount]]</f>
        <v>5230.2060000000001</v>
      </c>
      <c r="S6660">
        <f>Sales_Data[[#This Row],[Gross_Sales]]-Sales_Data[[#This Row],[Discount_Amount]]</f>
        <v>29637.834000000003</v>
      </c>
      <c r="T6660">
        <f>Sales_Data[[#This Row],[Net Sales]]-Sales_Data[[#This Row],[Cost]]</f>
        <v>7662.8340000000026</v>
      </c>
      <c r="U6660" s="2">
        <f>Sales_Data[[#This Row],[Profit]]/Sales_Data[[#This Row],[Net Sales]]</f>
        <v>0.25854905591279043</v>
      </c>
      <c r="V6660">
        <f>YEAR(Sales_Data[[#This Row],[Order_Date]])</f>
        <v>2025</v>
      </c>
      <c r="W6660" t="str">
        <f>TEXT(Sales_Data[[#This Row],[Order_Date]],"mmm")</f>
        <v>Oct</v>
      </c>
      <c r="X6660">
        <f>MONTH(Sales_Data[[#This Row],[Order_Date]])</f>
        <v>10</v>
      </c>
      <c r="Y6660" t="str">
        <f>"Q"&amp;ROUNDUP(MONTH(Sales_Data[[#This Row],[Order_Date]])/3,0)</f>
        <v>Q4</v>
      </c>
    </row>
    <row r="6661" spans="1:25" x14ac:dyDescent="0.3">
      <c r="A6661" t="s">
        <v>8465</v>
      </c>
      <c r="B6661" s="1">
        <v>45819</v>
      </c>
      <c r="C6661" t="s">
        <v>661</v>
      </c>
      <c r="D6661" t="s">
        <v>765</v>
      </c>
      <c r="E6661" t="s">
        <v>19</v>
      </c>
      <c r="F6661" t="s">
        <v>81</v>
      </c>
      <c r="G6661" t="s">
        <v>21</v>
      </c>
      <c r="H6661" t="s">
        <v>127</v>
      </c>
      <c r="I6661" t="s">
        <v>342</v>
      </c>
      <c r="J6661">
        <v>3</v>
      </c>
      <c r="K6661">
        <v>14177.94</v>
      </c>
      <c r="L6661">
        <v>0.05</v>
      </c>
      <c r="M6661">
        <v>33637.919999999998</v>
      </c>
      <c r="N6661" t="s">
        <v>24</v>
      </c>
      <c r="O6661" t="s">
        <v>35</v>
      </c>
      <c r="P6661" t="s">
        <v>71</v>
      </c>
      <c r="Q6661">
        <f>Sales_Data[[#This Row],[Quantity]]*Sales_Data[[#This Row],[Unit_Price]]</f>
        <v>42533.82</v>
      </c>
      <c r="R6661">
        <f>Sales_Data[[#This Row],[Gross_Sales]]*Sales_Data[[#This Row],[Discount]]</f>
        <v>2126.6910000000003</v>
      </c>
      <c r="S6661">
        <f>Sales_Data[[#This Row],[Gross_Sales]]-Sales_Data[[#This Row],[Discount_Amount]]</f>
        <v>40407.129000000001</v>
      </c>
      <c r="T6661">
        <f>Sales_Data[[#This Row],[Net Sales]]-Sales_Data[[#This Row],[Cost]]</f>
        <v>6769.2090000000026</v>
      </c>
      <c r="U6661" s="2">
        <f>Sales_Data[[#This Row],[Profit]]/Sales_Data[[#This Row],[Net Sales]]</f>
        <v>0.16752511666938777</v>
      </c>
      <c r="V6661">
        <f>YEAR(Sales_Data[[#This Row],[Order_Date]])</f>
        <v>2025</v>
      </c>
      <c r="W6661" t="str">
        <f>TEXT(Sales_Data[[#This Row],[Order_Date]],"mmm")</f>
        <v>Jun</v>
      </c>
      <c r="X6661">
        <f>MONTH(Sales_Data[[#This Row],[Order_Date]])</f>
        <v>6</v>
      </c>
      <c r="Y6661" t="str">
        <f>"Q"&amp;ROUNDUP(MONTH(Sales_Data[[#This Row],[Order_Date]])/3,0)</f>
        <v>Q2</v>
      </c>
    </row>
    <row r="6662" spans="1:25" x14ac:dyDescent="0.3">
      <c r="A6662" t="s">
        <v>8466</v>
      </c>
      <c r="B6662" s="1">
        <v>45814</v>
      </c>
      <c r="C6662" t="s">
        <v>4715</v>
      </c>
      <c r="D6662" t="s">
        <v>65</v>
      </c>
      <c r="E6662" t="s">
        <v>48</v>
      </c>
      <c r="F6662" t="s">
        <v>126</v>
      </c>
      <c r="G6662" t="s">
        <v>32</v>
      </c>
      <c r="H6662" t="s">
        <v>50</v>
      </c>
      <c r="I6662" t="s">
        <v>51</v>
      </c>
      <c r="J6662">
        <v>1</v>
      </c>
      <c r="K6662">
        <v>49823.67</v>
      </c>
      <c r="L6662">
        <v>0</v>
      </c>
      <c r="M6662">
        <v>37242.35</v>
      </c>
      <c r="N6662" t="s">
        <v>70</v>
      </c>
      <c r="O6662" t="s">
        <v>53</v>
      </c>
      <c r="P6662" t="s">
        <v>71</v>
      </c>
      <c r="Q6662">
        <f>Sales_Data[[#This Row],[Quantity]]*Sales_Data[[#This Row],[Unit_Price]]</f>
        <v>49823.67</v>
      </c>
      <c r="R6662">
        <f>Sales_Data[[#This Row],[Gross_Sales]]*Sales_Data[[#This Row],[Discount]]</f>
        <v>0</v>
      </c>
      <c r="S6662">
        <f>Sales_Data[[#This Row],[Gross_Sales]]-Sales_Data[[#This Row],[Discount_Amount]]</f>
        <v>49823.67</v>
      </c>
      <c r="T6662">
        <f>Sales_Data[[#This Row],[Net Sales]]-Sales_Data[[#This Row],[Cost]]</f>
        <v>12581.32</v>
      </c>
      <c r="U6662" s="2">
        <f>Sales_Data[[#This Row],[Profit]]/Sales_Data[[#This Row],[Net Sales]]</f>
        <v>0.25251692619190841</v>
      </c>
      <c r="V6662">
        <f>YEAR(Sales_Data[[#This Row],[Order_Date]])</f>
        <v>2025</v>
      </c>
      <c r="W6662" t="str">
        <f>TEXT(Sales_Data[[#This Row],[Order_Date]],"mmm")</f>
        <v>Jun</v>
      </c>
      <c r="X6662">
        <f>MONTH(Sales_Data[[#This Row],[Order_Date]])</f>
        <v>6</v>
      </c>
      <c r="Y6662" t="str">
        <f>"Q"&amp;ROUNDUP(MONTH(Sales_Data[[#This Row],[Order_Date]])/3,0)</f>
        <v>Q2</v>
      </c>
    </row>
    <row r="6663" spans="1:25" x14ac:dyDescent="0.3">
      <c r="A6663" t="s">
        <v>8467</v>
      </c>
      <c r="B6663" s="1">
        <v>45908</v>
      </c>
      <c r="C6663" t="s">
        <v>4041</v>
      </c>
      <c r="D6663" t="s">
        <v>374</v>
      </c>
      <c r="E6663" t="s">
        <v>19</v>
      </c>
      <c r="F6663" t="s">
        <v>113</v>
      </c>
      <c r="G6663" t="s">
        <v>67</v>
      </c>
      <c r="H6663" t="s">
        <v>121</v>
      </c>
      <c r="I6663" t="s">
        <v>122</v>
      </c>
      <c r="J6663">
        <v>3</v>
      </c>
      <c r="K6663">
        <v>7192.85</v>
      </c>
      <c r="L6663">
        <v>0</v>
      </c>
      <c r="M6663">
        <v>18716.97</v>
      </c>
      <c r="N6663" t="s">
        <v>52</v>
      </c>
      <c r="O6663" t="s">
        <v>25</v>
      </c>
      <c r="P6663" t="s">
        <v>44</v>
      </c>
      <c r="Q6663">
        <f>Sales_Data[[#This Row],[Quantity]]*Sales_Data[[#This Row],[Unit_Price]]</f>
        <v>21578.550000000003</v>
      </c>
      <c r="R6663">
        <f>Sales_Data[[#This Row],[Gross_Sales]]*Sales_Data[[#This Row],[Discount]]</f>
        <v>0</v>
      </c>
      <c r="S6663">
        <f>Sales_Data[[#This Row],[Gross_Sales]]-Sales_Data[[#This Row],[Discount_Amount]]</f>
        <v>21578.550000000003</v>
      </c>
      <c r="T6663">
        <f>Sales_Data[[#This Row],[Net Sales]]-Sales_Data[[#This Row],[Cost]]</f>
        <v>2861.5800000000017</v>
      </c>
      <c r="U6663" s="2">
        <f>Sales_Data[[#This Row],[Profit]]/Sales_Data[[#This Row],[Net Sales]]</f>
        <v>0.13261224688405854</v>
      </c>
      <c r="V6663">
        <f>YEAR(Sales_Data[[#This Row],[Order_Date]])</f>
        <v>2025</v>
      </c>
      <c r="W6663" t="str">
        <f>TEXT(Sales_Data[[#This Row],[Order_Date]],"mmm")</f>
        <v>Sep</v>
      </c>
      <c r="X6663">
        <f>MONTH(Sales_Data[[#This Row],[Order_Date]])</f>
        <v>9</v>
      </c>
      <c r="Y6663" t="str">
        <f>"Q"&amp;ROUNDUP(MONTH(Sales_Data[[#This Row],[Order_Date]])/3,0)</f>
        <v>Q3</v>
      </c>
    </row>
    <row r="6664" spans="1:25" x14ac:dyDescent="0.3">
      <c r="A6664" t="s">
        <v>8468</v>
      </c>
      <c r="B6664" s="1">
        <v>45754</v>
      </c>
      <c r="C6664" t="s">
        <v>1851</v>
      </c>
      <c r="D6664" t="s">
        <v>47</v>
      </c>
      <c r="E6664" t="s">
        <v>19</v>
      </c>
      <c r="F6664" t="s">
        <v>81</v>
      </c>
      <c r="G6664" t="s">
        <v>67</v>
      </c>
      <c r="H6664" t="s">
        <v>133</v>
      </c>
      <c r="I6664" t="s">
        <v>138</v>
      </c>
      <c r="J6664">
        <v>1</v>
      </c>
      <c r="K6664">
        <v>10524.64</v>
      </c>
      <c r="L6664">
        <v>0.1</v>
      </c>
      <c r="M6664">
        <v>7034.54</v>
      </c>
      <c r="N6664" t="s">
        <v>70</v>
      </c>
      <c r="O6664" t="s">
        <v>25</v>
      </c>
      <c r="P6664" t="s">
        <v>26</v>
      </c>
      <c r="Q6664">
        <f>Sales_Data[[#This Row],[Quantity]]*Sales_Data[[#This Row],[Unit_Price]]</f>
        <v>10524.64</v>
      </c>
      <c r="R6664">
        <f>Sales_Data[[#This Row],[Gross_Sales]]*Sales_Data[[#This Row],[Discount]]</f>
        <v>1052.4639999999999</v>
      </c>
      <c r="S6664">
        <f>Sales_Data[[#This Row],[Gross_Sales]]-Sales_Data[[#This Row],[Discount_Amount]]</f>
        <v>9472.1759999999995</v>
      </c>
      <c r="T6664">
        <f>Sales_Data[[#This Row],[Net Sales]]-Sales_Data[[#This Row],[Cost]]</f>
        <v>2437.6359999999995</v>
      </c>
      <c r="U6664" s="2">
        <f>Sales_Data[[#This Row],[Profit]]/Sales_Data[[#This Row],[Net Sales]]</f>
        <v>0.25734699186332682</v>
      </c>
      <c r="V6664">
        <f>YEAR(Sales_Data[[#This Row],[Order_Date]])</f>
        <v>2025</v>
      </c>
      <c r="W6664" t="str">
        <f>TEXT(Sales_Data[[#This Row],[Order_Date]],"mmm")</f>
        <v>Apr</v>
      </c>
      <c r="X6664">
        <f>MONTH(Sales_Data[[#This Row],[Order_Date]])</f>
        <v>4</v>
      </c>
      <c r="Y6664" t="str">
        <f>"Q"&amp;ROUNDUP(MONTH(Sales_Data[[#This Row],[Order_Date]])/3,0)</f>
        <v>Q2</v>
      </c>
    </row>
    <row r="6665" spans="1:25" x14ac:dyDescent="0.3">
      <c r="A6665" t="s">
        <v>8469</v>
      </c>
      <c r="B6665" s="1">
        <v>45675</v>
      </c>
      <c r="C6665" t="s">
        <v>1665</v>
      </c>
      <c r="D6665" t="s">
        <v>1026</v>
      </c>
      <c r="E6665" t="s">
        <v>119</v>
      </c>
      <c r="F6665" t="s">
        <v>249</v>
      </c>
      <c r="G6665" t="s">
        <v>41</v>
      </c>
      <c r="H6665" t="s">
        <v>171</v>
      </c>
      <c r="I6665" t="s">
        <v>172</v>
      </c>
      <c r="J6665">
        <v>2</v>
      </c>
      <c r="K6665">
        <v>4322.09</v>
      </c>
      <c r="L6665">
        <v>0</v>
      </c>
      <c r="M6665">
        <v>6957.89</v>
      </c>
      <c r="N6665" t="s">
        <v>24</v>
      </c>
      <c r="O6665" t="s">
        <v>53</v>
      </c>
      <c r="P6665" t="s">
        <v>44</v>
      </c>
      <c r="Q6665">
        <f>Sales_Data[[#This Row],[Quantity]]*Sales_Data[[#This Row],[Unit_Price]]</f>
        <v>8644.18</v>
      </c>
      <c r="R6665">
        <f>Sales_Data[[#This Row],[Gross_Sales]]*Sales_Data[[#This Row],[Discount]]</f>
        <v>0</v>
      </c>
      <c r="S6665">
        <f>Sales_Data[[#This Row],[Gross_Sales]]-Sales_Data[[#This Row],[Discount_Amount]]</f>
        <v>8644.18</v>
      </c>
      <c r="T6665">
        <f>Sales_Data[[#This Row],[Net Sales]]-Sales_Data[[#This Row],[Cost]]</f>
        <v>1686.29</v>
      </c>
      <c r="U6665" s="2">
        <f>Sales_Data[[#This Row],[Profit]]/Sales_Data[[#This Row],[Net Sales]]</f>
        <v>0.19507807565321406</v>
      </c>
      <c r="V6665">
        <f>YEAR(Sales_Data[[#This Row],[Order_Date]])</f>
        <v>2025</v>
      </c>
      <c r="W6665" t="str">
        <f>TEXT(Sales_Data[[#This Row],[Order_Date]],"mmm")</f>
        <v>Jan</v>
      </c>
      <c r="X6665">
        <f>MONTH(Sales_Data[[#This Row],[Order_Date]])</f>
        <v>1</v>
      </c>
      <c r="Y6665" t="str">
        <f>"Q"&amp;ROUNDUP(MONTH(Sales_Data[[#This Row],[Order_Date]])/3,0)</f>
        <v>Q1</v>
      </c>
    </row>
    <row r="6666" spans="1:25" x14ac:dyDescent="0.3">
      <c r="A6666" t="s">
        <v>8470</v>
      </c>
      <c r="B6666" s="1">
        <v>45984</v>
      </c>
      <c r="C6666" t="s">
        <v>5801</v>
      </c>
      <c r="D6666" t="s">
        <v>341</v>
      </c>
      <c r="E6666" t="s">
        <v>119</v>
      </c>
      <c r="F6666" t="s">
        <v>120</v>
      </c>
      <c r="G6666" t="s">
        <v>67</v>
      </c>
      <c r="H6666" t="s">
        <v>88</v>
      </c>
      <c r="I6666" t="s">
        <v>89</v>
      </c>
      <c r="J6666">
        <v>1</v>
      </c>
      <c r="K6666">
        <v>7901.84</v>
      </c>
      <c r="L6666">
        <v>0.1</v>
      </c>
      <c r="M6666">
        <v>5254.99</v>
      </c>
      <c r="N6666" t="s">
        <v>52</v>
      </c>
      <c r="O6666" t="s">
        <v>35</v>
      </c>
      <c r="P6666" t="s">
        <v>71</v>
      </c>
      <c r="Q6666">
        <f>Sales_Data[[#This Row],[Quantity]]*Sales_Data[[#This Row],[Unit_Price]]</f>
        <v>7901.84</v>
      </c>
      <c r="R6666">
        <f>Sales_Data[[#This Row],[Gross_Sales]]*Sales_Data[[#This Row],[Discount]]</f>
        <v>790.18400000000008</v>
      </c>
      <c r="S6666">
        <f>Sales_Data[[#This Row],[Gross_Sales]]-Sales_Data[[#This Row],[Discount_Amount]]</f>
        <v>7111.6559999999999</v>
      </c>
      <c r="T6666">
        <f>Sales_Data[[#This Row],[Net Sales]]-Sales_Data[[#This Row],[Cost]]</f>
        <v>1856.6660000000002</v>
      </c>
      <c r="U6666" s="2">
        <f>Sales_Data[[#This Row],[Profit]]/Sales_Data[[#This Row],[Net Sales]]</f>
        <v>0.26107365148145528</v>
      </c>
      <c r="V6666">
        <f>YEAR(Sales_Data[[#This Row],[Order_Date]])</f>
        <v>2025</v>
      </c>
      <c r="W6666" t="str">
        <f>TEXT(Sales_Data[[#This Row],[Order_Date]],"mmm")</f>
        <v>Nov</v>
      </c>
      <c r="X6666">
        <f>MONTH(Sales_Data[[#This Row],[Order_Date]])</f>
        <v>11</v>
      </c>
      <c r="Y6666" t="str">
        <f>"Q"&amp;ROUNDUP(MONTH(Sales_Data[[#This Row],[Order_Date]])/3,0)</f>
        <v>Q4</v>
      </c>
    </row>
    <row r="6667" spans="1:25" x14ac:dyDescent="0.3">
      <c r="A6667" t="s">
        <v>8471</v>
      </c>
      <c r="B6667" s="1">
        <v>45754</v>
      </c>
      <c r="C6667" t="s">
        <v>4482</v>
      </c>
      <c r="D6667" t="s">
        <v>274</v>
      </c>
      <c r="E6667" t="s">
        <v>119</v>
      </c>
      <c r="F6667" t="s">
        <v>120</v>
      </c>
      <c r="G6667" t="s">
        <v>41</v>
      </c>
      <c r="H6667" t="s">
        <v>147</v>
      </c>
      <c r="I6667" t="s">
        <v>148</v>
      </c>
      <c r="J6667">
        <v>1</v>
      </c>
      <c r="K6667">
        <v>7969.45</v>
      </c>
      <c r="L6667">
        <v>0.1</v>
      </c>
      <c r="M6667">
        <v>5198.3999999999996</v>
      </c>
      <c r="N6667" t="s">
        <v>83</v>
      </c>
      <c r="O6667" t="s">
        <v>25</v>
      </c>
      <c r="P6667" t="s">
        <v>71</v>
      </c>
      <c r="Q6667">
        <f>Sales_Data[[#This Row],[Quantity]]*Sales_Data[[#This Row],[Unit_Price]]</f>
        <v>7969.45</v>
      </c>
      <c r="R6667">
        <f>Sales_Data[[#This Row],[Gross_Sales]]*Sales_Data[[#This Row],[Discount]]</f>
        <v>796.94500000000005</v>
      </c>
      <c r="S6667">
        <f>Sales_Data[[#This Row],[Gross_Sales]]-Sales_Data[[#This Row],[Discount_Amount]]</f>
        <v>7172.5050000000001</v>
      </c>
      <c r="T6667">
        <f>Sales_Data[[#This Row],[Net Sales]]-Sales_Data[[#This Row],[Cost]]</f>
        <v>1974.1050000000005</v>
      </c>
      <c r="U6667" s="2">
        <f>Sales_Data[[#This Row],[Profit]]/Sales_Data[[#This Row],[Net Sales]]</f>
        <v>0.27523229332011623</v>
      </c>
      <c r="V6667">
        <f>YEAR(Sales_Data[[#This Row],[Order_Date]])</f>
        <v>2025</v>
      </c>
      <c r="W6667" t="str">
        <f>TEXT(Sales_Data[[#This Row],[Order_Date]],"mmm")</f>
        <v>Apr</v>
      </c>
      <c r="X6667">
        <f>MONTH(Sales_Data[[#This Row],[Order_Date]])</f>
        <v>4</v>
      </c>
      <c r="Y6667" t="str">
        <f>"Q"&amp;ROUNDUP(MONTH(Sales_Data[[#This Row],[Order_Date]])/3,0)</f>
        <v>Q2</v>
      </c>
    </row>
    <row r="6668" spans="1:25" x14ac:dyDescent="0.3">
      <c r="A6668" t="s">
        <v>8472</v>
      </c>
      <c r="B6668" s="1">
        <v>45658</v>
      </c>
      <c r="C6668" t="s">
        <v>3581</v>
      </c>
      <c r="D6668" t="s">
        <v>527</v>
      </c>
      <c r="E6668" t="s">
        <v>119</v>
      </c>
      <c r="F6668" t="s">
        <v>184</v>
      </c>
      <c r="G6668" t="s">
        <v>67</v>
      </c>
      <c r="H6668" t="s">
        <v>68</v>
      </c>
      <c r="I6668" t="s">
        <v>69</v>
      </c>
      <c r="J6668">
        <v>1</v>
      </c>
      <c r="K6668">
        <v>3421.8</v>
      </c>
      <c r="L6668">
        <v>0</v>
      </c>
      <c r="M6668">
        <v>2787.57</v>
      </c>
      <c r="N6668" t="s">
        <v>52</v>
      </c>
      <c r="O6668" t="s">
        <v>35</v>
      </c>
      <c r="P6668" t="s">
        <v>71</v>
      </c>
      <c r="Q6668">
        <f>Sales_Data[[#This Row],[Quantity]]*Sales_Data[[#This Row],[Unit_Price]]</f>
        <v>3421.8</v>
      </c>
      <c r="R6668">
        <f>Sales_Data[[#This Row],[Gross_Sales]]*Sales_Data[[#This Row],[Discount]]</f>
        <v>0</v>
      </c>
      <c r="S6668">
        <f>Sales_Data[[#This Row],[Gross_Sales]]-Sales_Data[[#This Row],[Discount_Amount]]</f>
        <v>3421.8</v>
      </c>
      <c r="T6668">
        <f>Sales_Data[[#This Row],[Net Sales]]-Sales_Data[[#This Row],[Cost]]</f>
        <v>634.23</v>
      </c>
      <c r="U6668" s="2">
        <f>Sales_Data[[#This Row],[Profit]]/Sales_Data[[#This Row],[Net Sales]]</f>
        <v>0.18534981588637559</v>
      </c>
      <c r="V6668">
        <f>YEAR(Sales_Data[[#This Row],[Order_Date]])</f>
        <v>2025</v>
      </c>
      <c r="W6668" t="str">
        <f>TEXT(Sales_Data[[#This Row],[Order_Date]],"mmm")</f>
        <v>Jan</v>
      </c>
      <c r="X6668">
        <f>MONTH(Sales_Data[[#This Row],[Order_Date]])</f>
        <v>1</v>
      </c>
      <c r="Y6668" t="str">
        <f>"Q"&amp;ROUNDUP(MONTH(Sales_Data[[#This Row],[Order_Date]])/3,0)</f>
        <v>Q1</v>
      </c>
    </row>
    <row r="6669" spans="1:25" x14ac:dyDescent="0.3">
      <c r="A6669" t="s">
        <v>8473</v>
      </c>
      <c r="B6669" s="1">
        <v>45873</v>
      </c>
      <c r="C6669" t="s">
        <v>829</v>
      </c>
      <c r="D6669" t="s">
        <v>125</v>
      </c>
      <c r="E6669" t="s">
        <v>48</v>
      </c>
      <c r="F6669" t="s">
        <v>132</v>
      </c>
      <c r="G6669" t="s">
        <v>41</v>
      </c>
      <c r="H6669" t="s">
        <v>171</v>
      </c>
      <c r="I6669" t="s">
        <v>172</v>
      </c>
      <c r="J6669">
        <v>1</v>
      </c>
      <c r="K6669">
        <v>7325.33</v>
      </c>
      <c r="L6669">
        <v>0.1</v>
      </c>
      <c r="M6669">
        <v>5364.71</v>
      </c>
      <c r="N6669" t="s">
        <v>24</v>
      </c>
      <c r="O6669" t="s">
        <v>35</v>
      </c>
      <c r="P6669" t="s">
        <v>71</v>
      </c>
      <c r="Q6669">
        <f>Sales_Data[[#This Row],[Quantity]]*Sales_Data[[#This Row],[Unit_Price]]</f>
        <v>7325.33</v>
      </c>
      <c r="R6669">
        <f>Sales_Data[[#This Row],[Gross_Sales]]*Sales_Data[[#This Row],[Discount]]</f>
        <v>732.53300000000002</v>
      </c>
      <c r="S6669">
        <f>Sales_Data[[#This Row],[Gross_Sales]]-Sales_Data[[#This Row],[Discount_Amount]]</f>
        <v>6592.7969999999996</v>
      </c>
      <c r="T6669">
        <f>Sales_Data[[#This Row],[Net Sales]]-Sales_Data[[#This Row],[Cost]]</f>
        <v>1228.0869999999995</v>
      </c>
      <c r="U6669" s="2">
        <f>Sales_Data[[#This Row],[Profit]]/Sales_Data[[#This Row],[Net Sales]]</f>
        <v>0.18627708391445991</v>
      </c>
      <c r="V6669">
        <f>YEAR(Sales_Data[[#This Row],[Order_Date]])</f>
        <v>2025</v>
      </c>
      <c r="W6669" t="str">
        <f>TEXT(Sales_Data[[#This Row],[Order_Date]],"mmm")</f>
        <v>Aug</v>
      </c>
      <c r="X6669">
        <f>MONTH(Sales_Data[[#This Row],[Order_Date]])</f>
        <v>8</v>
      </c>
      <c r="Y6669" t="str">
        <f>"Q"&amp;ROUNDUP(MONTH(Sales_Data[[#This Row],[Order_Date]])/3,0)</f>
        <v>Q3</v>
      </c>
    </row>
    <row r="6670" spans="1:25" x14ac:dyDescent="0.3">
      <c r="A6670" t="s">
        <v>8474</v>
      </c>
      <c r="B6670" s="1">
        <v>45789</v>
      </c>
      <c r="C6670" t="s">
        <v>642</v>
      </c>
      <c r="D6670" t="s">
        <v>817</v>
      </c>
      <c r="E6670" t="s">
        <v>39</v>
      </c>
      <c r="F6670" t="s">
        <v>202</v>
      </c>
      <c r="G6670" t="s">
        <v>75</v>
      </c>
      <c r="H6670" t="s">
        <v>76</v>
      </c>
      <c r="I6670" t="s">
        <v>108</v>
      </c>
      <c r="J6670">
        <v>1</v>
      </c>
      <c r="K6670">
        <v>1506.04</v>
      </c>
      <c r="L6670">
        <v>0.1</v>
      </c>
      <c r="M6670">
        <v>916.93</v>
      </c>
      <c r="N6670" t="s">
        <v>52</v>
      </c>
      <c r="O6670" t="s">
        <v>35</v>
      </c>
      <c r="P6670" t="s">
        <v>44</v>
      </c>
      <c r="Q6670">
        <f>Sales_Data[[#This Row],[Quantity]]*Sales_Data[[#This Row],[Unit_Price]]</f>
        <v>1506.04</v>
      </c>
      <c r="R6670">
        <f>Sales_Data[[#This Row],[Gross_Sales]]*Sales_Data[[#This Row],[Discount]]</f>
        <v>150.60400000000001</v>
      </c>
      <c r="S6670">
        <f>Sales_Data[[#This Row],[Gross_Sales]]-Sales_Data[[#This Row],[Discount_Amount]]</f>
        <v>1355.4359999999999</v>
      </c>
      <c r="T6670">
        <f>Sales_Data[[#This Row],[Net Sales]]-Sales_Data[[#This Row],[Cost]]</f>
        <v>438.50599999999997</v>
      </c>
      <c r="U6670" s="2">
        <f>Sales_Data[[#This Row],[Profit]]/Sales_Data[[#This Row],[Net Sales]]</f>
        <v>0.32351656588728644</v>
      </c>
      <c r="V6670">
        <f>YEAR(Sales_Data[[#This Row],[Order_Date]])</f>
        <v>2025</v>
      </c>
      <c r="W6670" t="str">
        <f>TEXT(Sales_Data[[#This Row],[Order_Date]],"mmm")</f>
        <v>May</v>
      </c>
      <c r="X6670">
        <f>MONTH(Sales_Data[[#This Row],[Order_Date]])</f>
        <v>5</v>
      </c>
      <c r="Y6670" t="str">
        <f>"Q"&amp;ROUNDUP(MONTH(Sales_Data[[#This Row],[Order_Date]])/3,0)</f>
        <v>Q2</v>
      </c>
    </row>
    <row r="6671" spans="1:25" x14ac:dyDescent="0.3">
      <c r="A6671" t="s">
        <v>8475</v>
      </c>
      <c r="B6671" s="1">
        <v>45917</v>
      </c>
      <c r="C6671" t="s">
        <v>5964</v>
      </c>
      <c r="D6671" t="s">
        <v>160</v>
      </c>
      <c r="E6671" t="s">
        <v>48</v>
      </c>
      <c r="F6671" t="s">
        <v>49</v>
      </c>
      <c r="G6671" t="s">
        <v>32</v>
      </c>
      <c r="H6671" t="s">
        <v>50</v>
      </c>
      <c r="I6671" t="s">
        <v>58</v>
      </c>
      <c r="J6671">
        <v>2</v>
      </c>
      <c r="K6671">
        <v>24804.61</v>
      </c>
      <c r="L6671">
        <v>0.05</v>
      </c>
      <c r="M6671">
        <v>34235.370000000003</v>
      </c>
      <c r="N6671" t="s">
        <v>52</v>
      </c>
      <c r="O6671" t="s">
        <v>35</v>
      </c>
      <c r="P6671" t="s">
        <v>44</v>
      </c>
      <c r="Q6671">
        <f>Sales_Data[[#This Row],[Quantity]]*Sales_Data[[#This Row],[Unit_Price]]</f>
        <v>49609.22</v>
      </c>
      <c r="R6671">
        <f>Sales_Data[[#This Row],[Gross_Sales]]*Sales_Data[[#This Row],[Discount]]</f>
        <v>2480.4610000000002</v>
      </c>
      <c r="S6671">
        <f>Sales_Data[[#This Row],[Gross_Sales]]-Sales_Data[[#This Row],[Discount_Amount]]</f>
        <v>47128.758999999998</v>
      </c>
      <c r="T6671">
        <f>Sales_Data[[#This Row],[Net Sales]]-Sales_Data[[#This Row],[Cost]]</f>
        <v>12893.388999999996</v>
      </c>
      <c r="U6671" s="2">
        <f>Sales_Data[[#This Row],[Profit]]/Sales_Data[[#This Row],[Net Sales]]</f>
        <v>0.2735779442017558</v>
      </c>
      <c r="V6671">
        <f>YEAR(Sales_Data[[#This Row],[Order_Date]])</f>
        <v>2025</v>
      </c>
      <c r="W6671" t="str">
        <f>TEXT(Sales_Data[[#This Row],[Order_Date]],"mmm")</f>
        <v>Sep</v>
      </c>
      <c r="X6671">
        <f>MONTH(Sales_Data[[#This Row],[Order_Date]])</f>
        <v>9</v>
      </c>
      <c r="Y6671" t="str">
        <f>"Q"&amp;ROUNDUP(MONTH(Sales_Data[[#This Row],[Order_Date]])/3,0)</f>
        <v>Q3</v>
      </c>
    </row>
    <row r="6672" spans="1:25" x14ac:dyDescent="0.3">
      <c r="A6672" t="s">
        <v>8476</v>
      </c>
      <c r="B6672" s="1">
        <v>45782</v>
      </c>
      <c r="C6672" t="s">
        <v>768</v>
      </c>
      <c r="D6672" t="s">
        <v>553</v>
      </c>
      <c r="E6672" t="s">
        <v>48</v>
      </c>
      <c r="F6672" t="s">
        <v>152</v>
      </c>
      <c r="G6672" t="s">
        <v>67</v>
      </c>
      <c r="H6672" t="s">
        <v>121</v>
      </c>
      <c r="I6672" t="s">
        <v>142</v>
      </c>
      <c r="J6672">
        <v>1</v>
      </c>
      <c r="K6672">
        <v>37329.870000000003</v>
      </c>
      <c r="L6672">
        <v>0.05</v>
      </c>
      <c r="M6672">
        <v>22066.37</v>
      </c>
      <c r="N6672" t="s">
        <v>52</v>
      </c>
      <c r="O6672" t="s">
        <v>25</v>
      </c>
      <c r="P6672" t="s">
        <v>26</v>
      </c>
      <c r="Q6672">
        <f>Sales_Data[[#This Row],[Quantity]]*Sales_Data[[#This Row],[Unit_Price]]</f>
        <v>37329.870000000003</v>
      </c>
      <c r="R6672">
        <f>Sales_Data[[#This Row],[Gross_Sales]]*Sales_Data[[#This Row],[Discount]]</f>
        <v>1866.4935000000003</v>
      </c>
      <c r="S6672">
        <f>Sales_Data[[#This Row],[Gross_Sales]]-Sales_Data[[#This Row],[Discount_Amount]]</f>
        <v>35463.376500000006</v>
      </c>
      <c r="T6672">
        <f>Sales_Data[[#This Row],[Net Sales]]-Sales_Data[[#This Row],[Cost]]</f>
        <v>13397.006500000007</v>
      </c>
      <c r="U6672" s="2">
        <f>Sales_Data[[#This Row],[Profit]]/Sales_Data[[#This Row],[Net Sales]]</f>
        <v>0.37777019060776701</v>
      </c>
      <c r="V6672">
        <f>YEAR(Sales_Data[[#This Row],[Order_Date]])</f>
        <v>2025</v>
      </c>
      <c r="W6672" t="str">
        <f>TEXT(Sales_Data[[#This Row],[Order_Date]],"mmm")</f>
        <v>May</v>
      </c>
      <c r="X6672">
        <f>MONTH(Sales_Data[[#This Row],[Order_Date]])</f>
        <v>5</v>
      </c>
      <c r="Y6672" t="str">
        <f>"Q"&amp;ROUNDUP(MONTH(Sales_Data[[#This Row],[Order_Date]])/3,0)</f>
        <v>Q2</v>
      </c>
    </row>
    <row r="6673" spans="1:25" x14ac:dyDescent="0.3">
      <c r="A6673" t="s">
        <v>8477</v>
      </c>
      <c r="B6673" s="1">
        <v>45739</v>
      </c>
      <c r="C6673" t="s">
        <v>2035</v>
      </c>
      <c r="D6673" t="s">
        <v>553</v>
      </c>
      <c r="E6673" t="s">
        <v>39</v>
      </c>
      <c r="F6673" t="s">
        <v>40</v>
      </c>
      <c r="G6673" t="s">
        <v>67</v>
      </c>
      <c r="H6673" t="s">
        <v>121</v>
      </c>
      <c r="I6673" t="s">
        <v>142</v>
      </c>
      <c r="J6673">
        <v>2</v>
      </c>
      <c r="K6673">
        <v>4734.79</v>
      </c>
      <c r="L6673">
        <v>0.15</v>
      </c>
      <c r="M6673">
        <v>5029.04</v>
      </c>
      <c r="N6673" t="s">
        <v>70</v>
      </c>
      <c r="O6673" t="s">
        <v>53</v>
      </c>
      <c r="P6673" t="s">
        <v>26</v>
      </c>
      <c r="Q6673">
        <f>Sales_Data[[#This Row],[Quantity]]*Sales_Data[[#This Row],[Unit_Price]]</f>
        <v>9469.58</v>
      </c>
      <c r="R6673">
        <f>Sales_Data[[#This Row],[Gross_Sales]]*Sales_Data[[#This Row],[Discount]]</f>
        <v>1420.4369999999999</v>
      </c>
      <c r="S6673">
        <f>Sales_Data[[#This Row],[Gross_Sales]]-Sales_Data[[#This Row],[Discount_Amount]]</f>
        <v>8049.143</v>
      </c>
      <c r="T6673">
        <f>Sales_Data[[#This Row],[Net Sales]]-Sales_Data[[#This Row],[Cost]]</f>
        <v>3020.1030000000001</v>
      </c>
      <c r="U6673" s="2">
        <f>Sales_Data[[#This Row],[Profit]]/Sales_Data[[#This Row],[Net Sales]]</f>
        <v>0.37520801904003942</v>
      </c>
      <c r="V6673">
        <f>YEAR(Sales_Data[[#This Row],[Order_Date]])</f>
        <v>2025</v>
      </c>
      <c r="W6673" t="str">
        <f>TEXT(Sales_Data[[#This Row],[Order_Date]],"mmm")</f>
        <v>Mar</v>
      </c>
      <c r="X6673">
        <f>MONTH(Sales_Data[[#This Row],[Order_Date]])</f>
        <v>3</v>
      </c>
      <c r="Y6673" t="str">
        <f>"Q"&amp;ROUNDUP(MONTH(Sales_Data[[#This Row],[Order_Date]])/3,0)</f>
        <v>Q1</v>
      </c>
    </row>
    <row r="6674" spans="1:25" x14ac:dyDescent="0.3">
      <c r="A6674" t="s">
        <v>8478</v>
      </c>
      <c r="B6674" s="1">
        <v>45940</v>
      </c>
      <c r="C6674" t="s">
        <v>727</v>
      </c>
      <c r="D6674" t="s">
        <v>1026</v>
      </c>
      <c r="E6674" t="s">
        <v>39</v>
      </c>
      <c r="F6674" t="s">
        <v>107</v>
      </c>
      <c r="G6674" t="s">
        <v>32</v>
      </c>
      <c r="H6674" t="s">
        <v>50</v>
      </c>
      <c r="I6674" t="s">
        <v>58</v>
      </c>
      <c r="J6674">
        <v>1</v>
      </c>
      <c r="K6674">
        <v>2587.0500000000002</v>
      </c>
      <c r="L6674">
        <v>0.05</v>
      </c>
      <c r="M6674">
        <v>1616.38</v>
      </c>
      <c r="N6674" t="s">
        <v>24</v>
      </c>
      <c r="O6674" t="s">
        <v>35</v>
      </c>
      <c r="P6674" t="s">
        <v>44</v>
      </c>
      <c r="Q6674">
        <f>Sales_Data[[#This Row],[Quantity]]*Sales_Data[[#This Row],[Unit_Price]]</f>
        <v>2587.0500000000002</v>
      </c>
      <c r="R6674">
        <f>Sales_Data[[#This Row],[Gross_Sales]]*Sales_Data[[#This Row],[Discount]]</f>
        <v>129.35250000000002</v>
      </c>
      <c r="S6674">
        <f>Sales_Data[[#This Row],[Gross_Sales]]-Sales_Data[[#This Row],[Discount_Amount]]</f>
        <v>2457.6975000000002</v>
      </c>
      <c r="T6674">
        <f>Sales_Data[[#This Row],[Net Sales]]-Sales_Data[[#This Row],[Cost]]</f>
        <v>841.31750000000011</v>
      </c>
      <c r="U6674" s="2">
        <f>Sales_Data[[#This Row],[Profit]]/Sales_Data[[#This Row],[Net Sales]]</f>
        <v>0.34231938633619474</v>
      </c>
      <c r="V6674">
        <f>YEAR(Sales_Data[[#This Row],[Order_Date]])</f>
        <v>2025</v>
      </c>
      <c r="W6674" t="str">
        <f>TEXT(Sales_Data[[#This Row],[Order_Date]],"mmm")</f>
        <v>Oct</v>
      </c>
      <c r="X6674">
        <f>MONTH(Sales_Data[[#This Row],[Order_Date]])</f>
        <v>10</v>
      </c>
      <c r="Y6674" t="str">
        <f>"Q"&amp;ROUNDUP(MONTH(Sales_Data[[#This Row],[Order_Date]])/3,0)</f>
        <v>Q4</v>
      </c>
    </row>
    <row r="6675" spans="1:25" x14ac:dyDescent="0.3">
      <c r="A6675" t="s">
        <v>8479</v>
      </c>
      <c r="B6675" s="1">
        <v>45828</v>
      </c>
      <c r="C6675" t="s">
        <v>3281</v>
      </c>
      <c r="D6675" t="s">
        <v>1004</v>
      </c>
      <c r="E6675" t="s">
        <v>39</v>
      </c>
      <c r="F6675" t="s">
        <v>405</v>
      </c>
      <c r="G6675" t="s">
        <v>41</v>
      </c>
      <c r="H6675" t="s">
        <v>42</v>
      </c>
      <c r="I6675" t="s">
        <v>82</v>
      </c>
      <c r="J6675">
        <v>1</v>
      </c>
      <c r="K6675">
        <v>4805.49</v>
      </c>
      <c r="L6675">
        <v>0.1</v>
      </c>
      <c r="M6675">
        <v>3539.32</v>
      </c>
      <c r="N6675" t="s">
        <v>52</v>
      </c>
      <c r="O6675" t="s">
        <v>35</v>
      </c>
      <c r="P6675" t="s">
        <v>26</v>
      </c>
      <c r="Q6675">
        <f>Sales_Data[[#This Row],[Quantity]]*Sales_Data[[#This Row],[Unit_Price]]</f>
        <v>4805.49</v>
      </c>
      <c r="R6675">
        <f>Sales_Data[[#This Row],[Gross_Sales]]*Sales_Data[[#This Row],[Discount]]</f>
        <v>480.54899999999998</v>
      </c>
      <c r="S6675">
        <f>Sales_Data[[#This Row],[Gross_Sales]]-Sales_Data[[#This Row],[Discount_Amount]]</f>
        <v>4324.9409999999998</v>
      </c>
      <c r="T6675">
        <f>Sales_Data[[#This Row],[Net Sales]]-Sales_Data[[#This Row],[Cost]]</f>
        <v>785.62099999999964</v>
      </c>
      <c r="U6675" s="2">
        <f>Sales_Data[[#This Row],[Profit]]/Sales_Data[[#This Row],[Net Sales]]</f>
        <v>0.18164895197414246</v>
      </c>
      <c r="V6675">
        <f>YEAR(Sales_Data[[#This Row],[Order_Date]])</f>
        <v>2025</v>
      </c>
      <c r="W6675" t="str">
        <f>TEXT(Sales_Data[[#This Row],[Order_Date]],"mmm")</f>
        <v>Jun</v>
      </c>
      <c r="X6675">
        <f>MONTH(Sales_Data[[#This Row],[Order_Date]])</f>
        <v>6</v>
      </c>
      <c r="Y6675" t="str">
        <f>"Q"&amp;ROUNDUP(MONTH(Sales_Data[[#This Row],[Order_Date]])/3,0)</f>
        <v>Q2</v>
      </c>
    </row>
    <row r="6676" spans="1:25" x14ac:dyDescent="0.3">
      <c r="A6676" t="s">
        <v>8480</v>
      </c>
      <c r="B6676" s="1">
        <v>45716</v>
      </c>
      <c r="C6676" t="s">
        <v>4671</v>
      </c>
      <c r="D6676" t="s">
        <v>80</v>
      </c>
      <c r="E6676" t="s">
        <v>48</v>
      </c>
      <c r="F6676" t="s">
        <v>164</v>
      </c>
      <c r="G6676" t="s">
        <v>41</v>
      </c>
      <c r="H6676" t="s">
        <v>42</v>
      </c>
      <c r="I6676" t="s">
        <v>43</v>
      </c>
      <c r="J6676">
        <v>1</v>
      </c>
      <c r="K6676">
        <v>61046.49</v>
      </c>
      <c r="L6676">
        <v>0.05</v>
      </c>
      <c r="M6676">
        <v>37092.959999999999</v>
      </c>
      <c r="N6676" t="s">
        <v>52</v>
      </c>
      <c r="O6676" t="s">
        <v>25</v>
      </c>
      <c r="P6676" t="s">
        <v>26</v>
      </c>
      <c r="Q6676">
        <f>Sales_Data[[#This Row],[Quantity]]*Sales_Data[[#This Row],[Unit_Price]]</f>
        <v>61046.49</v>
      </c>
      <c r="R6676">
        <f>Sales_Data[[#This Row],[Gross_Sales]]*Sales_Data[[#This Row],[Discount]]</f>
        <v>3052.3245000000002</v>
      </c>
      <c r="S6676">
        <f>Sales_Data[[#This Row],[Gross_Sales]]-Sales_Data[[#This Row],[Discount_Amount]]</f>
        <v>57994.165499999996</v>
      </c>
      <c r="T6676">
        <f>Sales_Data[[#This Row],[Net Sales]]-Sales_Data[[#This Row],[Cost]]</f>
        <v>20901.205499999996</v>
      </c>
      <c r="U6676" s="2">
        <f>Sales_Data[[#This Row],[Profit]]/Sales_Data[[#This Row],[Net Sales]]</f>
        <v>0.36040186663260115</v>
      </c>
      <c r="V6676">
        <f>YEAR(Sales_Data[[#This Row],[Order_Date]])</f>
        <v>2025</v>
      </c>
      <c r="W6676" t="str">
        <f>TEXT(Sales_Data[[#This Row],[Order_Date]],"mmm")</f>
        <v>Feb</v>
      </c>
      <c r="X6676">
        <f>MONTH(Sales_Data[[#This Row],[Order_Date]])</f>
        <v>2</v>
      </c>
      <c r="Y6676" t="str">
        <f>"Q"&amp;ROUNDUP(MONTH(Sales_Data[[#This Row],[Order_Date]])/3,0)</f>
        <v>Q1</v>
      </c>
    </row>
    <row r="6677" spans="1:25" x14ac:dyDescent="0.3">
      <c r="A6677" t="s">
        <v>8481</v>
      </c>
      <c r="B6677" s="1">
        <v>45689</v>
      </c>
      <c r="C6677" t="s">
        <v>1458</v>
      </c>
      <c r="D6677" t="s">
        <v>1122</v>
      </c>
      <c r="E6677" t="s">
        <v>48</v>
      </c>
      <c r="F6677" t="s">
        <v>49</v>
      </c>
      <c r="G6677" t="s">
        <v>67</v>
      </c>
      <c r="H6677" t="s">
        <v>88</v>
      </c>
      <c r="I6677" t="s">
        <v>89</v>
      </c>
      <c r="J6677">
        <v>1</v>
      </c>
      <c r="K6677">
        <v>42902.9</v>
      </c>
      <c r="L6677">
        <v>0</v>
      </c>
      <c r="M6677">
        <v>37091.980000000003</v>
      </c>
      <c r="N6677" t="s">
        <v>52</v>
      </c>
      <c r="O6677" t="s">
        <v>35</v>
      </c>
      <c r="P6677" t="s">
        <v>26</v>
      </c>
      <c r="Q6677">
        <f>Sales_Data[[#This Row],[Quantity]]*Sales_Data[[#This Row],[Unit_Price]]</f>
        <v>42902.9</v>
      </c>
      <c r="R6677">
        <f>Sales_Data[[#This Row],[Gross_Sales]]*Sales_Data[[#This Row],[Discount]]</f>
        <v>0</v>
      </c>
      <c r="S6677">
        <f>Sales_Data[[#This Row],[Gross_Sales]]-Sales_Data[[#This Row],[Discount_Amount]]</f>
        <v>42902.9</v>
      </c>
      <c r="T6677">
        <f>Sales_Data[[#This Row],[Net Sales]]-Sales_Data[[#This Row],[Cost]]</f>
        <v>5810.9199999999983</v>
      </c>
      <c r="U6677" s="2">
        <f>Sales_Data[[#This Row],[Profit]]/Sales_Data[[#This Row],[Net Sales]]</f>
        <v>0.13544352479669203</v>
      </c>
      <c r="V6677">
        <f>YEAR(Sales_Data[[#This Row],[Order_Date]])</f>
        <v>2025</v>
      </c>
      <c r="W6677" t="str">
        <f>TEXT(Sales_Data[[#This Row],[Order_Date]],"mmm")</f>
        <v>Feb</v>
      </c>
      <c r="X6677">
        <f>MONTH(Sales_Data[[#This Row],[Order_Date]])</f>
        <v>2</v>
      </c>
      <c r="Y6677" t="str">
        <f>"Q"&amp;ROUNDUP(MONTH(Sales_Data[[#This Row],[Order_Date]])/3,0)</f>
        <v>Q1</v>
      </c>
    </row>
    <row r="6678" spans="1:25" x14ac:dyDescent="0.3">
      <c r="A6678" t="s">
        <v>8482</v>
      </c>
      <c r="B6678" s="1">
        <v>45818</v>
      </c>
      <c r="C6678" t="s">
        <v>2639</v>
      </c>
      <c r="D6678" t="s">
        <v>414</v>
      </c>
      <c r="E6678" t="s">
        <v>48</v>
      </c>
      <c r="F6678" t="s">
        <v>164</v>
      </c>
      <c r="G6678" t="s">
        <v>75</v>
      </c>
      <c r="H6678" t="s">
        <v>114</v>
      </c>
      <c r="I6678" t="s">
        <v>115</v>
      </c>
      <c r="J6678">
        <v>1</v>
      </c>
      <c r="K6678">
        <v>11568.89</v>
      </c>
      <c r="L6678">
        <v>0.2</v>
      </c>
      <c r="M6678">
        <v>6203.92</v>
      </c>
      <c r="N6678" t="s">
        <v>24</v>
      </c>
      <c r="O6678" t="s">
        <v>25</v>
      </c>
      <c r="P6678" t="s">
        <v>71</v>
      </c>
      <c r="Q6678">
        <f>Sales_Data[[#This Row],[Quantity]]*Sales_Data[[#This Row],[Unit_Price]]</f>
        <v>11568.89</v>
      </c>
      <c r="R6678">
        <f>Sales_Data[[#This Row],[Gross_Sales]]*Sales_Data[[#This Row],[Discount]]</f>
        <v>2313.7779999999998</v>
      </c>
      <c r="S6678">
        <f>Sales_Data[[#This Row],[Gross_Sales]]-Sales_Data[[#This Row],[Discount_Amount]]</f>
        <v>9255.1119999999992</v>
      </c>
      <c r="T6678">
        <f>Sales_Data[[#This Row],[Net Sales]]-Sales_Data[[#This Row],[Cost]]</f>
        <v>3051.1919999999991</v>
      </c>
      <c r="U6678" s="2">
        <f>Sales_Data[[#This Row],[Profit]]/Sales_Data[[#This Row],[Net Sales]]</f>
        <v>0.32967639937798693</v>
      </c>
      <c r="V6678">
        <f>YEAR(Sales_Data[[#This Row],[Order_Date]])</f>
        <v>2025</v>
      </c>
      <c r="W6678" t="str">
        <f>TEXT(Sales_Data[[#This Row],[Order_Date]],"mmm")</f>
        <v>Jun</v>
      </c>
      <c r="X6678">
        <f>MONTH(Sales_Data[[#This Row],[Order_Date]])</f>
        <v>6</v>
      </c>
      <c r="Y6678" t="str">
        <f>"Q"&amp;ROUNDUP(MONTH(Sales_Data[[#This Row],[Order_Date]])/3,0)</f>
        <v>Q2</v>
      </c>
    </row>
    <row r="6679" spans="1:25" x14ac:dyDescent="0.3">
      <c r="A6679" t="s">
        <v>8483</v>
      </c>
      <c r="B6679" s="1">
        <v>45941</v>
      </c>
      <c r="C6679" t="s">
        <v>3438</v>
      </c>
      <c r="D6679" t="s">
        <v>374</v>
      </c>
      <c r="E6679" t="s">
        <v>48</v>
      </c>
      <c r="F6679" t="s">
        <v>152</v>
      </c>
      <c r="G6679" t="s">
        <v>67</v>
      </c>
      <c r="H6679" t="s">
        <v>88</v>
      </c>
      <c r="I6679" t="s">
        <v>157</v>
      </c>
      <c r="J6679">
        <v>5</v>
      </c>
      <c r="K6679">
        <v>38308.980000000003</v>
      </c>
      <c r="L6679">
        <v>0.05</v>
      </c>
      <c r="M6679">
        <v>154757.63</v>
      </c>
      <c r="N6679" t="s">
        <v>24</v>
      </c>
      <c r="O6679" t="s">
        <v>25</v>
      </c>
      <c r="P6679" t="s">
        <v>71</v>
      </c>
      <c r="Q6679">
        <f>Sales_Data[[#This Row],[Quantity]]*Sales_Data[[#This Row],[Unit_Price]]</f>
        <v>191544.90000000002</v>
      </c>
      <c r="R6679">
        <f>Sales_Data[[#This Row],[Gross_Sales]]*Sales_Data[[#This Row],[Discount]]</f>
        <v>9577.2450000000008</v>
      </c>
      <c r="S6679">
        <f>Sales_Data[[#This Row],[Gross_Sales]]-Sales_Data[[#This Row],[Discount_Amount]]</f>
        <v>181967.65500000003</v>
      </c>
      <c r="T6679">
        <f>Sales_Data[[#This Row],[Net Sales]]-Sales_Data[[#This Row],[Cost]]</f>
        <v>27210.025000000023</v>
      </c>
      <c r="U6679" s="2">
        <f>Sales_Data[[#This Row],[Profit]]/Sales_Data[[#This Row],[Net Sales]]</f>
        <v>0.1495322066990423</v>
      </c>
      <c r="V6679">
        <f>YEAR(Sales_Data[[#This Row],[Order_Date]])</f>
        <v>2025</v>
      </c>
      <c r="W6679" t="str">
        <f>TEXT(Sales_Data[[#This Row],[Order_Date]],"mmm")</f>
        <v>Oct</v>
      </c>
      <c r="X6679">
        <f>MONTH(Sales_Data[[#This Row],[Order_Date]])</f>
        <v>10</v>
      </c>
      <c r="Y6679" t="str">
        <f>"Q"&amp;ROUNDUP(MONTH(Sales_Data[[#This Row],[Order_Date]])/3,0)</f>
        <v>Q4</v>
      </c>
    </row>
    <row r="6680" spans="1:25" x14ac:dyDescent="0.3">
      <c r="A6680" t="s">
        <v>8484</v>
      </c>
      <c r="B6680" s="1">
        <v>45763</v>
      </c>
      <c r="C6680" t="s">
        <v>1309</v>
      </c>
      <c r="D6680" t="s">
        <v>450</v>
      </c>
      <c r="E6680" t="s">
        <v>48</v>
      </c>
      <c r="F6680" t="s">
        <v>132</v>
      </c>
      <c r="G6680" t="s">
        <v>67</v>
      </c>
      <c r="H6680" t="s">
        <v>88</v>
      </c>
      <c r="I6680" t="s">
        <v>157</v>
      </c>
      <c r="J6680">
        <v>1</v>
      </c>
      <c r="K6680">
        <v>35910.370000000003</v>
      </c>
      <c r="L6680">
        <v>0.05</v>
      </c>
      <c r="M6680">
        <v>29581.57</v>
      </c>
      <c r="N6680" t="s">
        <v>52</v>
      </c>
      <c r="O6680" t="s">
        <v>35</v>
      </c>
      <c r="P6680" t="s">
        <v>44</v>
      </c>
      <c r="Q6680">
        <f>Sales_Data[[#This Row],[Quantity]]*Sales_Data[[#This Row],[Unit_Price]]</f>
        <v>35910.370000000003</v>
      </c>
      <c r="R6680">
        <f>Sales_Data[[#This Row],[Gross_Sales]]*Sales_Data[[#This Row],[Discount]]</f>
        <v>1795.5185000000001</v>
      </c>
      <c r="S6680">
        <f>Sales_Data[[#This Row],[Gross_Sales]]-Sales_Data[[#This Row],[Discount_Amount]]</f>
        <v>34114.851500000004</v>
      </c>
      <c r="T6680">
        <f>Sales_Data[[#This Row],[Net Sales]]-Sales_Data[[#This Row],[Cost]]</f>
        <v>4533.2815000000046</v>
      </c>
      <c r="U6680" s="2">
        <f>Sales_Data[[#This Row],[Profit]]/Sales_Data[[#This Row],[Net Sales]]</f>
        <v>0.13288293223260855</v>
      </c>
      <c r="V6680">
        <f>YEAR(Sales_Data[[#This Row],[Order_Date]])</f>
        <v>2025</v>
      </c>
      <c r="W6680" t="str">
        <f>TEXT(Sales_Data[[#This Row],[Order_Date]],"mmm")</f>
        <v>Apr</v>
      </c>
      <c r="X6680">
        <f>MONTH(Sales_Data[[#This Row],[Order_Date]])</f>
        <v>4</v>
      </c>
      <c r="Y6680" t="str">
        <f>"Q"&amp;ROUNDUP(MONTH(Sales_Data[[#This Row],[Order_Date]])/3,0)</f>
        <v>Q2</v>
      </c>
    </row>
    <row r="6681" spans="1:25" x14ac:dyDescent="0.3">
      <c r="A6681" t="s">
        <v>8485</v>
      </c>
      <c r="B6681" s="1">
        <v>45762</v>
      </c>
      <c r="C6681" t="s">
        <v>1052</v>
      </c>
      <c r="D6681" t="s">
        <v>277</v>
      </c>
      <c r="E6681" t="s">
        <v>39</v>
      </c>
      <c r="F6681" t="s">
        <v>107</v>
      </c>
      <c r="G6681" t="s">
        <v>75</v>
      </c>
      <c r="H6681" t="s">
        <v>76</v>
      </c>
      <c r="I6681" t="s">
        <v>108</v>
      </c>
      <c r="J6681">
        <v>2</v>
      </c>
      <c r="K6681">
        <v>6146.62</v>
      </c>
      <c r="L6681">
        <v>0.1</v>
      </c>
      <c r="M6681">
        <v>8089.11</v>
      </c>
      <c r="N6681" t="s">
        <v>52</v>
      </c>
      <c r="O6681" t="s">
        <v>35</v>
      </c>
      <c r="P6681" t="s">
        <v>44</v>
      </c>
      <c r="Q6681">
        <f>Sales_Data[[#This Row],[Quantity]]*Sales_Data[[#This Row],[Unit_Price]]</f>
        <v>12293.24</v>
      </c>
      <c r="R6681">
        <f>Sales_Data[[#This Row],[Gross_Sales]]*Sales_Data[[#This Row],[Discount]]</f>
        <v>1229.3240000000001</v>
      </c>
      <c r="S6681">
        <f>Sales_Data[[#This Row],[Gross_Sales]]-Sales_Data[[#This Row],[Discount_Amount]]</f>
        <v>11063.915999999999</v>
      </c>
      <c r="T6681">
        <f>Sales_Data[[#This Row],[Net Sales]]-Sales_Data[[#This Row],[Cost]]</f>
        <v>2974.8059999999996</v>
      </c>
      <c r="U6681" s="2">
        <f>Sales_Data[[#This Row],[Profit]]/Sales_Data[[#This Row],[Net Sales]]</f>
        <v>0.26887460100022448</v>
      </c>
      <c r="V6681">
        <f>YEAR(Sales_Data[[#This Row],[Order_Date]])</f>
        <v>2025</v>
      </c>
      <c r="W6681" t="str">
        <f>TEXT(Sales_Data[[#This Row],[Order_Date]],"mmm")</f>
        <v>Apr</v>
      </c>
      <c r="X6681">
        <f>MONTH(Sales_Data[[#This Row],[Order_Date]])</f>
        <v>4</v>
      </c>
      <c r="Y6681" t="str">
        <f>"Q"&amp;ROUNDUP(MONTH(Sales_Data[[#This Row],[Order_Date]])/3,0)</f>
        <v>Q2</v>
      </c>
    </row>
    <row r="6682" spans="1:25" x14ac:dyDescent="0.3">
      <c r="A6682" t="s">
        <v>8486</v>
      </c>
      <c r="B6682" s="1">
        <v>45885</v>
      </c>
      <c r="C6682" t="s">
        <v>1403</v>
      </c>
      <c r="D6682" t="s">
        <v>241</v>
      </c>
      <c r="E6682" t="s">
        <v>30</v>
      </c>
      <c r="F6682" t="s">
        <v>31</v>
      </c>
      <c r="G6682" t="s">
        <v>32</v>
      </c>
      <c r="H6682" t="s">
        <v>50</v>
      </c>
      <c r="I6682" t="s">
        <v>58</v>
      </c>
      <c r="J6682">
        <v>1</v>
      </c>
      <c r="K6682">
        <v>1913.94</v>
      </c>
      <c r="L6682">
        <v>0.1</v>
      </c>
      <c r="M6682">
        <v>1302.0899999999999</v>
      </c>
      <c r="N6682" t="s">
        <v>24</v>
      </c>
      <c r="O6682" t="s">
        <v>35</v>
      </c>
      <c r="P6682" t="s">
        <v>44</v>
      </c>
      <c r="Q6682">
        <f>Sales_Data[[#This Row],[Quantity]]*Sales_Data[[#This Row],[Unit_Price]]</f>
        <v>1913.94</v>
      </c>
      <c r="R6682">
        <f>Sales_Data[[#This Row],[Gross_Sales]]*Sales_Data[[#This Row],[Discount]]</f>
        <v>191.39400000000001</v>
      </c>
      <c r="S6682">
        <f>Sales_Data[[#This Row],[Gross_Sales]]-Sales_Data[[#This Row],[Discount_Amount]]</f>
        <v>1722.546</v>
      </c>
      <c r="T6682">
        <f>Sales_Data[[#This Row],[Net Sales]]-Sales_Data[[#This Row],[Cost]]</f>
        <v>420.45600000000013</v>
      </c>
      <c r="U6682" s="2">
        <f>Sales_Data[[#This Row],[Profit]]/Sales_Data[[#This Row],[Net Sales]]</f>
        <v>0.24408985304311184</v>
      </c>
      <c r="V6682">
        <f>YEAR(Sales_Data[[#This Row],[Order_Date]])</f>
        <v>2025</v>
      </c>
      <c r="W6682" t="str">
        <f>TEXT(Sales_Data[[#This Row],[Order_Date]],"mmm")</f>
        <v>Aug</v>
      </c>
      <c r="X6682">
        <f>MONTH(Sales_Data[[#This Row],[Order_Date]])</f>
        <v>8</v>
      </c>
      <c r="Y6682" t="str">
        <f>"Q"&amp;ROUNDUP(MONTH(Sales_Data[[#This Row],[Order_Date]])/3,0)</f>
        <v>Q3</v>
      </c>
    </row>
    <row r="6683" spans="1:25" x14ac:dyDescent="0.3">
      <c r="A6683" t="s">
        <v>8487</v>
      </c>
      <c r="B6683" s="1">
        <v>45845</v>
      </c>
      <c r="C6683" t="s">
        <v>4208</v>
      </c>
      <c r="D6683" t="s">
        <v>541</v>
      </c>
      <c r="E6683" t="s">
        <v>19</v>
      </c>
      <c r="F6683" t="s">
        <v>20</v>
      </c>
      <c r="G6683" t="s">
        <v>21</v>
      </c>
      <c r="H6683" t="s">
        <v>230</v>
      </c>
      <c r="I6683" t="s">
        <v>231</v>
      </c>
      <c r="J6683">
        <v>3</v>
      </c>
      <c r="K6683">
        <v>8016.96</v>
      </c>
      <c r="L6683">
        <v>0</v>
      </c>
      <c r="M6683">
        <v>16916.91</v>
      </c>
      <c r="N6683" t="s">
        <v>70</v>
      </c>
      <c r="O6683" t="s">
        <v>25</v>
      </c>
      <c r="P6683" t="s">
        <v>26</v>
      </c>
      <c r="Q6683">
        <f>Sales_Data[[#This Row],[Quantity]]*Sales_Data[[#This Row],[Unit_Price]]</f>
        <v>24050.880000000001</v>
      </c>
      <c r="R6683">
        <f>Sales_Data[[#This Row],[Gross_Sales]]*Sales_Data[[#This Row],[Discount]]</f>
        <v>0</v>
      </c>
      <c r="S6683">
        <f>Sales_Data[[#This Row],[Gross_Sales]]-Sales_Data[[#This Row],[Discount_Amount]]</f>
        <v>24050.880000000001</v>
      </c>
      <c r="T6683">
        <f>Sales_Data[[#This Row],[Net Sales]]-Sales_Data[[#This Row],[Cost]]</f>
        <v>7133.9700000000012</v>
      </c>
      <c r="U6683" s="2">
        <f>Sales_Data[[#This Row],[Profit]]/Sales_Data[[#This Row],[Net Sales]]</f>
        <v>0.29661991577854951</v>
      </c>
      <c r="V6683">
        <f>YEAR(Sales_Data[[#This Row],[Order_Date]])</f>
        <v>2025</v>
      </c>
      <c r="W6683" t="str">
        <f>TEXT(Sales_Data[[#This Row],[Order_Date]],"mmm")</f>
        <v>Jul</v>
      </c>
      <c r="X6683">
        <f>MONTH(Sales_Data[[#This Row],[Order_Date]])</f>
        <v>7</v>
      </c>
      <c r="Y6683" t="str">
        <f>"Q"&amp;ROUNDUP(MONTH(Sales_Data[[#This Row],[Order_Date]])/3,0)</f>
        <v>Q3</v>
      </c>
    </row>
    <row r="6684" spans="1:25" x14ac:dyDescent="0.3">
      <c r="A6684" t="s">
        <v>8488</v>
      </c>
      <c r="B6684" s="1">
        <v>45727</v>
      </c>
      <c r="C6684" t="s">
        <v>540</v>
      </c>
      <c r="D6684" t="s">
        <v>553</v>
      </c>
      <c r="E6684" t="s">
        <v>39</v>
      </c>
      <c r="F6684" t="s">
        <v>202</v>
      </c>
      <c r="G6684" t="s">
        <v>67</v>
      </c>
      <c r="H6684" t="s">
        <v>133</v>
      </c>
      <c r="I6684" t="s">
        <v>138</v>
      </c>
      <c r="J6684">
        <v>1</v>
      </c>
      <c r="K6684">
        <v>4351.1499999999996</v>
      </c>
      <c r="L6684">
        <v>0.15</v>
      </c>
      <c r="M6684">
        <v>3158.07</v>
      </c>
      <c r="N6684" t="s">
        <v>109</v>
      </c>
      <c r="O6684" t="s">
        <v>25</v>
      </c>
      <c r="P6684" t="s">
        <v>44</v>
      </c>
      <c r="Q6684">
        <f>Sales_Data[[#This Row],[Quantity]]*Sales_Data[[#This Row],[Unit_Price]]</f>
        <v>4351.1499999999996</v>
      </c>
      <c r="R6684">
        <f>Sales_Data[[#This Row],[Gross_Sales]]*Sales_Data[[#This Row],[Discount]]</f>
        <v>652.6724999999999</v>
      </c>
      <c r="S6684">
        <f>Sales_Data[[#This Row],[Gross_Sales]]-Sales_Data[[#This Row],[Discount_Amount]]</f>
        <v>3698.4775</v>
      </c>
      <c r="T6684">
        <f>Sales_Data[[#This Row],[Net Sales]]-Sales_Data[[#This Row],[Cost]]</f>
        <v>540.4074999999998</v>
      </c>
      <c r="U6684" s="2">
        <f>Sales_Data[[#This Row],[Profit]]/Sales_Data[[#This Row],[Net Sales]]</f>
        <v>0.14611620592527597</v>
      </c>
      <c r="V6684">
        <f>YEAR(Sales_Data[[#This Row],[Order_Date]])</f>
        <v>2025</v>
      </c>
      <c r="W6684" t="str">
        <f>TEXT(Sales_Data[[#This Row],[Order_Date]],"mmm")</f>
        <v>Mar</v>
      </c>
      <c r="X6684">
        <f>MONTH(Sales_Data[[#This Row],[Order_Date]])</f>
        <v>3</v>
      </c>
      <c r="Y6684" t="str">
        <f>"Q"&amp;ROUNDUP(MONTH(Sales_Data[[#This Row],[Order_Date]])/3,0)</f>
        <v>Q1</v>
      </c>
    </row>
    <row r="6685" spans="1:25" x14ac:dyDescent="0.3">
      <c r="A6685" t="s">
        <v>8489</v>
      </c>
      <c r="B6685" s="1">
        <v>45975</v>
      </c>
      <c r="C6685" t="s">
        <v>2084</v>
      </c>
      <c r="D6685" t="s">
        <v>447</v>
      </c>
      <c r="E6685" t="s">
        <v>48</v>
      </c>
      <c r="F6685" t="s">
        <v>126</v>
      </c>
      <c r="G6685" t="s">
        <v>67</v>
      </c>
      <c r="H6685" t="s">
        <v>68</v>
      </c>
      <c r="I6685" t="s">
        <v>97</v>
      </c>
      <c r="J6685">
        <v>4</v>
      </c>
      <c r="K6685">
        <v>34801.01</v>
      </c>
      <c r="L6685">
        <v>0</v>
      </c>
      <c r="M6685">
        <v>104762.92</v>
      </c>
      <c r="N6685" t="s">
        <v>109</v>
      </c>
      <c r="O6685" t="s">
        <v>53</v>
      </c>
      <c r="P6685" t="s">
        <v>44</v>
      </c>
      <c r="Q6685">
        <f>Sales_Data[[#This Row],[Quantity]]*Sales_Data[[#This Row],[Unit_Price]]</f>
        <v>139204.04</v>
      </c>
      <c r="R6685">
        <f>Sales_Data[[#This Row],[Gross_Sales]]*Sales_Data[[#This Row],[Discount]]</f>
        <v>0</v>
      </c>
      <c r="S6685">
        <f>Sales_Data[[#This Row],[Gross_Sales]]-Sales_Data[[#This Row],[Discount_Amount]]</f>
        <v>139204.04</v>
      </c>
      <c r="T6685">
        <f>Sales_Data[[#This Row],[Net Sales]]-Sales_Data[[#This Row],[Cost]]</f>
        <v>34441.12000000001</v>
      </c>
      <c r="U6685" s="2">
        <f>Sales_Data[[#This Row],[Profit]]/Sales_Data[[#This Row],[Net Sales]]</f>
        <v>0.24741465836767387</v>
      </c>
      <c r="V6685">
        <f>YEAR(Sales_Data[[#This Row],[Order_Date]])</f>
        <v>2025</v>
      </c>
      <c r="W6685" t="str">
        <f>TEXT(Sales_Data[[#This Row],[Order_Date]],"mmm")</f>
        <v>Nov</v>
      </c>
      <c r="X6685">
        <f>MONTH(Sales_Data[[#This Row],[Order_Date]])</f>
        <v>11</v>
      </c>
      <c r="Y6685" t="str">
        <f>"Q"&amp;ROUNDUP(MONTH(Sales_Data[[#This Row],[Order_Date]])/3,0)</f>
        <v>Q4</v>
      </c>
    </row>
    <row r="6686" spans="1:25" x14ac:dyDescent="0.3">
      <c r="A6686" t="s">
        <v>8490</v>
      </c>
      <c r="B6686" s="1">
        <v>45947</v>
      </c>
      <c r="C6686" t="s">
        <v>2927</v>
      </c>
      <c r="D6686" t="s">
        <v>450</v>
      </c>
      <c r="E6686" t="s">
        <v>119</v>
      </c>
      <c r="F6686" t="s">
        <v>538</v>
      </c>
      <c r="G6686" t="s">
        <v>41</v>
      </c>
      <c r="H6686" t="s">
        <v>42</v>
      </c>
      <c r="I6686" t="s">
        <v>43</v>
      </c>
      <c r="J6686">
        <v>1</v>
      </c>
      <c r="K6686">
        <v>6611.64</v>
      </c>
      <c r="L6686">
        <v>0.1</v>
      </c>
      <c r="M6686">
        <v>5207.88</v>
      </c>
      <c r="N6686" t="s">
        <v>109</v>
      </c>
      <c r="O6686" t="s">
        <v>35</v>
      </c>
      <c r="P6686" t="s">
        <v>71</v>
      </c>
      <c r="Q6686">
        <f>Sales_Data[[#This Row],[Quantity]]*Sales_Data[[#This Row],[Unit_Price]]</f>
        <v>6611.64</v>
      </c>
      <c r="R6686">
        <f>Sales_Data[[#This Row],[Gross_Sales]]*Sales_Data[[#This Row],[Discount]]</f>
        <v>661.1640000000001</v>
      </c>
      <c r="S6686">
        <f>Sales_Data[[#This Row],[Gross_Sales]]-Sales_Data[[#This Row],[Discount_Amount]]</f>
        <v>5950.4760000000006</v>
      </c>
      <c r="T6686">
        <f>Sales_Data[[#This Row],[Net Sales]]-Sales_Data[[#This Row],[Cost]]</f>
        <v>742.59600000000046</v>
      </c>
      <c r="U6686" s="2">
        <f>Sales_Data[[#This Row],[Profit]]/Sales_Data[[#This Row],[Net Sales]]</f>
        <v>0.12479606673482935</v>
      </c>
      <c r="V6686">
        <f>YEAR(Sales_Data[[#This Row],[Order_Date]])</f>
        <v>2025</v>
      </c>
      <c r="W6686" t="str">
        <f>TEXT(Sales_Data[[#This Row],[Order_Date]],"mmm")</f>
        <v>Oct</v>
      </c>
      <c r="X6686">
        <f>MONTH(Sales_Data[[#This Row],[Order_Date]])</f>
        <v>10</v>
      </c>
      <c r="Y6686" t="str">
        <f>"Q"&amp;ROUNDUP(MONTH(Sales_Data[[#This Row],[Order_Date]])/3,0)</f>
        <v>Q4</v>
      </c>
    </row>
    <row r="6687" spans="1:25" x14ac:dyDescent="0.3">
      <c r="A6687" t="s">
        <v>8491</v>
      </c>
      <c r="B6687" s="1">
        <v>45744</v>
      </c>
      <c r="C6687" t="s">
        <v>2273</v>
      </c>
      <c r="D6687" t="s">
        <v>433</v>
      </c>
      <c r="E6687" t="s">
        <v>19</v>
      </c>
      <c r="F6687" t="s">
        <v>113</v>
      </c>
      <c r="G6687" t="s">
        <v>75</v>
      </c>
      <c r="H6687" t="s">
        <v>256</v>
      </c>
      <c r="I6687" t="s">
        <v>257</v>
      </c>
      <c r="J6687">
        <v>1</v>
      </c>
      <c r="K6687">
        <v>1398.73</v>
      </c>
      <c r="L6687">
        <v>0.05</v>
      </c>
      <c r="M6687">
        <v>1158.6099999999999</v>
      </c>
      <c r="N6687" t="s">
        <v>24</v>
      </c>
      <c r="O6687" t="s">
        <v>25</v>
      </c>
      <c r="P6687" t="s">
        <v>26</v>
      </c>
      <c r="Q6687">
        <f>Sales_Data[[#This Row],[Quantity]]*Sales_Data[[#This Row],[Unit_Price]]</f>
        <v>1398.73</v>
      </c>
      <c r="R6687">
        <f>Sales_Data[[#This Row],[Gross_Sales]]*Sales_Data[[#This Row],[Discount]]</f>
        <v>69.936500000000009</v>
      </c>
      <c r="S6687">
        <f>Sales_Data[[#This Row],[Gross_Sales]]-Sales_Data[[#This Row],[Discount_Amount]]</f>
        <v>1328.7935</v>
      </c>
      <c r="T6687">
        <f>Sales_Data[[#This Row],[Net Sales]]-Sales_Data[[#This Row],[Cost]]</f>
        <v>170.18350000000009</v>
      </c>
      <c r="U6687" s="2">
        <f>Sales_Data[[#This Row],[Profit]]/Sales_Data[[#This Row],[Net Sales]]</f>
        <v>0.12807369993908016</v>
      </c>
      <c r="V6687">
        <f>YEAR(Sales_Data[[#This Row],[Order_Date]])</f>
        <v>2025</v>
      </c>
      <c r="W6687" t="str">
        <f>TEXT(Sales_Data[[#This Row],[Order_Date]],"mmm")</f>
        <v>Mar</v>
      </c>
      <c r="X6687">
        <f>MONTH(Sales_Data[[#This Row],[Order_Date]])</f>
        <v>3</v>
      </c>
      <c r="Y6687" t="str">
        <f>"Q"&amp;ROUNDUP(MONTH(Sales_Data[[#This Row],[Order_Date]])/3,0)</f>
        <v>Q1</v>
      </c>
    </row>
    <row r="6688" spans="1:25" x14ac:dyDescent="0.3">
      <c r="A6688" t="s">
        <v>8492</v>
      </c>
      <c r="B6688" s="1">
        <v>46019</v>
      </c>
      <c r="C6688" t="s">
        <v>8493</v>
      </c>
      <c r="D6688" t="s">
        <v>728</v>
      </c>
      <c r="E6688" t="s">
        <v>30</v>
      </c>
      <c r="F6688" t="s">
        <v>101</v>
      </c>
      <c r="G6688" t="s">
        <v>67</v>
      </c>
      <c r="H6688" t="s">
        <v>88</v>
      </c>
      <c r="I6688" t="s">
        <v>89</v>
      </c>
      <c r="J6688">
        <v>2</v>
      </c>
      <c r="K6688">
        <v>2926.7</v>
      </c>
      <c r="L6688">
        <v>0.05</v>
      </c>
      <c r="M6688">
        <v>4824.28</v>
      </c>
      <c r="N6688" t="s">
        <v>70</v>
      </c>
      <c r="O6688" t="s">
        <v>53</v>
      </c>
      <c r="P6688" t="s">
        <v>44</v>
      </c>
      <c r="Q6688">
        <f>Sales_Data[[#This Row],[Quantity]]*Sales_Data[[#This Row],[Unit_Price]]</f>
        <v>5853.4</v>
      </c>
      <c r="R6688">
        <f>Sales_Data[[#This Row],[Gross_Sales]]*Sales_Data[[#This Row],[Discount]]</f>
        <v>292.67</v>
      </c>
      <c r="S6688">
        <f>Sales_Data[[#This Row],[Gross_Sales]]-Sales_Data[[#This Row],[Discount_Amount]]</f>
        <v>5560.73</v>
      </c>
      <c r="T6688">
        <f>Sales_Data[[#This Row],[Net Sales]]-Sales_Data[[#This Row],[Cost]]</f>
        <v>736.44999999999982</v>
      </c>
      <c r="U6688" s="2">
        <f>Sales_Data[[#This Row],[Profit]]/Sales_Data[[#This Row],[Net Sales]]</f>
        <v>0.13243764757504858</v>
      </c>
      <c r="V6688">
        <f>YEAR(Sales_Data[[#This Row],[Order_Date]])</f>
        <v>2025</v>
      </c>
      <c r="W6688" t="str">
        <f>TEXT(Sales_Data[[#This Row],[Order_Date]],"mmm")</f>
        <v>Dec</v>
      </c>
      <c r="X6688">
        <f>MONTH(Sales_Data[[#This Row],[Order_Date]])</f>
        <v>12</v>
      </c>
      <c r="Y6688" t="str">
        <f>"Q"&amp;ROUNDUP(MONTH(Sales_Data[[#This Row],[Order_Date]])/3,0)</f>
        <v>Q4</v>
      </c>
    </row>
    <row r="6689" spans="1:25" x14ac:dyDescent="0.3">
      <c r="A6689" t="s">
        <v>8494</v>
      </c>
      <c r="B6689" s="1">
        <v>45713</v>
      </c>
      <c r="C6689" t="s">
        <v>351</v>
      </c>
      <c r="D6689" t="s">
        <v>430</v>
      </c>
      <c r="E6689" t="s">
        <v>119</v>
      </c>
      <c r="F6689" t="s">
        <v>184</v>
      </c>
      <c r="G6689" t="s">
        <v>41</v>
      </c>
      <c r="H6689" t="s">
        <v>102</v>
      </c>
      <c r="I6689" t="s">
        <v>103</v>
      </c>
      <c r="J6689">
        <v>2</v>
      </c>
      <c r="K6689">
        <v>1534.21</v>
      </c>
      <c r="L6689">
        <v>0.1</v>
      </c>
      <c r="M6689">
        <v>1967.98</v>
      </c>
      <c r="N6689" t="s">
        <v>83</v>
      </c>
      <c r="O6689" t="s">
        <v>35</v>
      </c>
      <c r="P6689" t="s">
        <v>44</v>
      </c>
      <c r="Q6689">
        <f>Sales_Data[[#This Row],[Quantity]]*Sales_Data[[#This Row],[Unit_Price]]</f>
        <v>3068.42</v>
      </c>
      <c r="R6689">
        <f>Sales_Data[[#This Row],[Gross_Sales]]*Sales_Data[[#This Row],[Discount]]</f>
        <v>306.84200000000004</v>
      </c>
      <c r="S6689">
        <f>Sales_Data[[#This Row],[Gross_Sales]]-Sales_Data[[#This Row],[Discount_Amount]]</f>
        <v>2761.578</v>
      </c>
      <c r="T6689">
        <f>Sales_Data[[#This Row],[Net Sales]]-Sales_Data[[#This Row],[Cost]]</f>
        <v>793.59799999999996</v>
      </c>
      <c r="U6689" s="2">
        <f>Sales_Data[[#This Row],[Profit]]/Sales_Data[[#This Row],[Net Sales]]</f>
        <v>0.28737120588301324</v>
      </c>
      <c r="V6689">
        <f>YEAR(Sales_Data[[#This Row],[Order_Date]])</f>
        <v>2025</v>
      </c>
      <c r="W6689" t="str">
        <f>TEXT(Sales_Data[[#This Row],[Order_Date]],"mmm")</f>
        <v>Feb</v>
      </c>
      <c r="X6689">
        <f>MONTH(Sales_Data[[#This Row],[Order_Date]])</f>
        <v>2</v>
      </c>
      <c r="Y6689" t="str">
        <f>"Q"&amp;ROUNDUP(MONTH(Sales_Data[[#This Row],[Order_Date]])/3,0)</f>
        <v>Q1</v>
      </c>
    </row>
    <row r="6690" spans="1:25" x14ac:dyDescent="0.3">
      <c r="A6690" t="s">
        <v>8495</v>
      </c>
      <c r="B6690" s="1">
        <v>45770</v>
      </c>
      <c r="C6690" t="s">
        <v>2968</v>
      </c>
      <c r="D6690" t="s">
        <v>95</v>
      </c>
      <c r="E6690" t="s">
        <v>119</v>
      </c>
      <c r="F6690" t="s">
        <v>538</v>
      </c>
      <c r="G6690" t="s">
        <v>67</v>
      </c>
      <c r="H6690" t="s">
        <v>68</v>
      </c>
      <c r="I6690" t="s">
        <v>69</v>
      </c>
      <c r="J6690">
        <v>1</v>
      </c>
      <c r="K6690">
        <v>3179.28</v>
      </c>
      <c r="L6690">
        <v>0.1</v>
      </c>
      <c r="M6690">
        <v>1835.31</v>
      </c>
      <c r="N6690" t="s">
        <v>70</v>
      </c>
      <c r="O6690" t="s">
        <v>35</v>
      </c>
      <c r="P6690" t="s">
        <v>44</v>
      </c>
      <c r="Q6690">
        <f>Sales_Data[[#This Row],[Quantity]]*Sales_Data[[#This Row],[Unit_Price]]</f>
        <v>3179.28</v>
      </c>
      <c r="R6690">
        <f>Sales_Data[[#This Row],[Gross_Sales]]*Sales_Data[[#This Row],[Discount]]</f>
        <v>317.92800000000005</v>
      </c>
      <c r="S6690">
        <f>Sales_Data[[#This Row],[Gross_Sales]]-Sales_Data[[#This Row],[Discount_Amount]]</f>
        <v>2861.3520000000003</v>
      </c>
      <c r="T6690">
        <f>Sales_Data[[#This Row],[Net Sales]]-Sales_Data[[#This Row],[Cost]]</f>
        <v>1026.0420000000004</v>
      </c>
      <c r="U6690" s="2">
        <f>Sales_Data[[#This Row],[Profit]]/Sales_Data[[#This Row],[Net Sales]]</f>
        <v>0.35858643047063077</v>
      </c>
      <c r="V6690">
        <f>YEAR(Sales_Data[[#This Row],[Order_Date]])</f>
        <v>2025</v>
      </c>
      <c r="W6690" t="str">
        <f>TEXT(Sales_Data[[#This Row],[Order_Date]],"mmm")</f>
        <v>Apr</v>
      </c>
      <c r="X6690">
        <f>MONTH(Sales_Data[[#This Row],[Order_Date]])</f>
        <v>4</v>
      </c>
      <c r="Y6690" t="str">
        <f>"Q"&amp;ROUNDUP(MONTH(Sales_Data[[#This Row],[Order_Date]])/3,0)</f>
        <v>Q2</v>
      </c>
    </row>
    <row r="6691" spans="1:25" x14ac:dyDescent="0.3">
      <c r="A6691" t="s">
        <v>8496</v>
      </c>
      <c r="B6691" s="1">
        <v>45670</v>
      </c>
      <c r="C6691" t="s">
        <v>174</v>
      </c>
      <c r="D6691" t="s">
        <v>527</v>
      </c>
      <c r="E6691" t="s">
        <v>48</v>
      </c>
      <c r="F6691" t="s">
        <v>132</v>
      </c>
      <c r="G6691" t="s">
        <v>67</v>
      </c>
      <c r="H6691" t="s">
        <v>68</v>
      </c>
      <c r="I6691" t="s">
        <v>69</v>
      </c>
      <c r="J6691">
        <v>1</v>
      </c>
      <c r="K6691">
        <v>43513.31</v>
      </c>
      <c r="L6691">
        <v>0.1</v>
      </c>
      <c r="M6691">
        <v>31093.33</v>
      </c>
      <c r="N6691" t="s">
        <v>52</v>
      </c>
      <c r="O6691" t="s">
        <v>25</v>
      </c>
      <c r="P6691" t="s">
        <v>44</v>
      </c>
      <c r="Q6691">
        <f>Sales_Data[[#This Row],[Quantity]]*Sales_Data[[#This Row],[Unit_Price]]</f>
        <v>43513.31</v>
      </c>
      <c r="R6691">
        <f>Sales_Data[[#This Row],[Gross_Sales]]*Sales_Data[[#This Row],[Discount]]</f>
        <v>4351.3310000000001</v>
      </c>
      <c r="S6691">
        <f>Sales_Data[[#This Row],[Gross_Sales]]-Sales_Data[[#This Row],[Discount_Amount]]</f>
        <v>39161.978999999999</v>
      </c>
      <c r="T6691">
        <f>Sales_Data[[#This Row],[Net Sales]]-Sales_Data[[#This Row],[Cost]]</f>
        <v>8068.6489999999976</v>
      </c>
      <c r="U6691" s="2">
        <f>Sales_Data[[#This Row],[Profit]]/Sales_Data[[#This Row],[Net Sales]]</f>
        <v>0.2060327186223147</v>
      </c>
      <c r="V6691">
        <f>YEAR(Sales_Data[[#This Row],[Order_Date]])</f>
        <v>2025</v>
      </c>
      <c r="W6691" t="str">
        <f>TEXT(Sales_Data[[#This Row],[Order_Date]],"mmm")</f>
        <v>Jan</v>
      </c>
      <c r="X6691">
        <f>MONTH(Sales_Data[[#This Row],[Order_Date]])</f>
        <v>1</v>
      </c>
      <c r="Y6691" t="str">
        <f>"Q"&amp;ROUNDUP(MONTH(Sales_Data[[#This Row],[Order_Date]])/3,0)</f>
        <v>Q1</v>
      </c>
    </row>
    <row r="6692" spans="1:25" x14ac:dyDescent="0.3">
      <c r="A6692" t="s">
        <v>8497</v>
      </c>
      <c r="B6692" s="1">
        <v>45675</v>
      </c>
      <c r="C6692" t="s">
        <v>1591</v>
      </c>
      <c r="D6692" t="s">
        <v>218</v>
      </c>
      <c r="E6692" t="s">
        <v>39</v>
      </c>
      <c r="F6692" t="s">
        <v>107</v>
      </c>
      <c r="G6692" t="s">
        <v>21</v>
      </c>
      <c r="H6692" t="s">
        <v>127</v>
      </c>
      <c r="I6692" t="s">
        <v>314</v>
      </c>
      <c r="J6692">
        <v>3</v>
      </c>
      <c r="K6692">
        <v>1438.93</v>
      </c>
      <c r="L6692">
        <v>0.05</v>
      </c>
      <c r="M6692">
        <v>3473.84</v>
      </c>
      <c r="N6692" t="s">
        <v>52</v>
      </c>
      <c r="O6692" t="s">
        <v>35</v>
      </c>
      <c r="P6692" t="s">
        <v>26</v>
      </c>
      <c r="Q6692">
        <f>Sales_Data[[#This Row],[Quantity]]*Sales_Data[[#This Row],[Unit_Price]]</f>
        <v>4316.79</v>
      </c>
      <c r="R6692">
        <f>Sales_Data[[#This Row],[Gross_Sales]]*Sales_Data[[#This Row],[Discount]]</f>
        <v>215.83950000000002</v>
      </c>
      <c r="S6692">
        <f>Sales_Data[[#This Row],[Gross_Sales]]-Sales_Data[[#This Row],[Discount_Amount]]</f>
        <v>4100.9504999999999</v>
      </c>
      <c r="T6692">
        <f>Sales_Data[[#This Row],[Net Sales]]-Sales_Data[[#This Row],[Cost]]</f>
        <v>627.11049999999977</v>
      </c>
      <c r="U6692" s="2">
        <f>Sales_Data[[#This Row],[Profit]]/Sales_Data[[#This Row],[Net Sales]]</f>
        <v>0.15291832954335824</v>
      </c>
      <c r="V6692">
        <f>YEAR(Sales_Data[[#This Row],[Order_Date]])</f>
        <v>2025</v>
      </c>
      <c r="W6692" t="str">
        <f>TEXT(Sales_Data[[#This Row],[Order_Date]],"mmm")</f>
        <v>Jan</v>
      </c>
      <c r="X6692">
        <f>MONTH(Sales_Data[[#This Row],[Order_Date]])</f>
        <v>1</v>
      </c>
      <c r="Y6692" t="str">
        <f>"Q"&amp;ROUNDUP(MONTH(Sales_Data[[#This Row],[Order_Date]])/3,0)</f>
        <v>Q1</v>
      </c>
    </row>
    <row r="6693" spans="1:25" x14ac:dyDescent="0.3">
      <c r="A6693" t="s">
        <v>8498</v>
      </c>
      <c r="B6693" s="1">
        <v>45839</v>
      </c>
      <c r="C6693" t="s">
        <v>1030</v>
      </c>
      <c r="D6693" t="s">
        <v>151</v>
      </c>
      <c r="E6693" t="s">
        <v>48</v>
      </c>
      <c r="F6693" t="s">
        <v>164</v>
      </c>
      <c r="G6693" t="s">
        <v>21</v>
      </c>
      <c r="H6693" t="s">
        <v>22</v>
      </c>
      <c r="I6693" t="s">
        <v>23</v>
      </c>
      <c r="J6693">
        <v>1</v>
      </c>
      <c r="K6693">
        <v>21111.46</v>
      </c>
      <c r="L6693">
        <v>0.15</v>
      </c>
      <c r="M6693">
        <v>12779.98</v>
      </c>
      <c r="N6693" t="s">
        <v>52</v>
      </c>
      <c r="O6693" t="s">
        <v>35</v>
      </c>
      <c r="P6693" t="s">
        <v>44</v>
      </c>
      <c r="Q6693">
        <f>Sales_Data[[#This Row],[Quantity]]*Sales_Data[[#This Row],[Unit_Price]]</f>
        <v>21111.46</v>
      </c>
      <c r="R6693">
        <f>Sales_Data[[#This Row],[Gross_Sales]]*Sales_Data[[#This Row],[Discount]]</f>
        <v>3166.7189999999996</v>
      </c>
      <c r="S6693">
        <f>Sales_Data[[#This Row],[Gross_Sales]]-Sales_Data[[#This Row],[Discount_Amount]]</f>
        <v>17944.740999999998</v>
      </c>
      <c r="T6693">
        <f>Sales_Data[[#This Row],[Net Sales]]-Sales_Data[[#This Row],[Cost]]</f>
        <v>5164.7609999999986</v>
      </c>
      <c r="U6693" s="2">
        <f>Sales_Data[[#This Row],[Profit]]/Sales_Data[[#This Row],[Net Sales]]</f>
        <v>0.28781474193469825</v>
      </c>
      <c r="V6693">
        <f>YEAR(Sales_Data[[#This Row],[Order_Date]])</f>
        <v>2025</v>
      </c>
      <c r="W6693" t="str">
        <f>TEXT(Sales_Data[[#This Row],[Order_Date]],"mmm")</f>
        <v>Jul</v>
      </c>
      <c r="X6693">
        <f>MONTH(Sales_Data[[#This Row],[Order_Date]])</f>
        <v>7</v>
      </c>
      <c r="Y6693" t="str">
        <f>"Q"&amp;ROUNDUP(MONTH(Sales_Data[[#This Row],[Order_Date]])/3,0)</f>
        <v>Q3</v>
      </c>
    </row>
    <row r="6694" spans="1:25" x14ac:dyDescent="0.3">
      <c r="A6694" t="s">
        <v>8499</v>
      </c>
      <c r="B6694" s="1">
        <v>45770</v>
      </c>
      <c r="C6694" t="s">
        <v>237</v>
      </c>
      <c r="D6694" t="s">
        <v>151</v>
      </c>
      <c r="E6694" t="s">
        <v>48</v>
      </c>
      <c r="F6694" t="s">
        <v>132</v>
      </c>
      <c r="G6694" t="s">
        <v>21</v>
      </c>
      <c r="H6694" t="s">
        <v>127</v>
      </c>
      <c r="I6694" t="s">
        <v>128</v>
      </c>
      <c r="J6694">
        <v>2</v>
      </c>
      <c r="K6694">
        <v>46140.91</v>
      </c>
      <c r="L6694">
        <v>0.05</v>
      </c>
      <c r="M6694">
        <v>76297.919999999998</v>
      </c>
      <c r="N6694" t="s">
        <v>52</v>
      </c>
      <c r="O6694" t="s">
        <v>25</v>
      </c>
      <c r="P6694" t="s">
        <v>44</v>
      </c>
      <c r="Q6694">
        <f>Sales_Data[[#This Row],[Quantity]]*Sales_Data[[#This Row],[Unit_Price]]</f>
        <v>92281.82</v>
      </c>
      <c r="R6694">
        <f>Sales_Data[[#This Row],[Gross_Sales]]*Sales_Data[[#This Row],[Discount]]</f>
        <v>4614.0910000000003</v>
      </c>
      <c r="S6694">
        <f>Sales_Data[[#This Row],[Gross_Sales]]-Sales_Data[[#This Row],[Discount_Amount]]</f>
        <v>87667.729000000007</v>
      </c>
      <c r="T6694">
        <f>Sales_Data[[#This Row],[Net Sales]]-Sales_Data[[#This Row],[Cost]]</f>
        <v>11369.809000000008</v>
      </c>
      <c r="U6694" s="2">
        <f>Sales_Data[[#This Row],[Profit]]/Sales_Data[[#This Row],[Net Sales]]</f>
        <v>0.12969206719156609</v>
      </c>
      <c r="V6694">
        <f>YEAR(Sales_Data[[#This Row],[Order_Date]])</f>
        <v>2025</v>
      </c>
      <c r="W6694" t="str">
        <f>TEXT(Sales_Data[[#This Row],[Order_Date]],"mmm")</f>
        <v>Apr</v>
      </c>
      <c r="X6694">
        <f>MONTH(Sales_Data[[#This Row],[Order_Date]])</f>
        <v>4</v>
      </c>
      <c r="Y6694" t="str">
        <f>"Q"&amp;ROUNDUP(MONTH(Sales_Data[[#This Row],[Order_Date]])/3,0)</f>
        <v>Q2</v>
      </c>
    </row>
    <row r="6695" spans="1:25" x14ac:dyDescent="0.3">
      <c r="A6695" t="s">
        <v>8500</v>
      </c>
      <c r="B6695" s="1">
        <v>45886</v>
      </c>
      <c r="C6695" t="s">
        <v>3038</v>
      </c>
      <c r="D6695" t="s">
        <v>513</v>
      </c>
      <c r="E6695" t="s">
        <v>48</v>
      </c>
      <c r="F6695" t="s">
        <v>49</v>
      </c>
      <c r="G6695" t="s">
        <v>67</v>
      </c>
      <c r="H6695" t="s">
        <v>68</v>
      </c>
      <c r="I6695" t="s">
        <v>97</v>
      </c>
      <c r="J6695">
        <v>2</v>
      </c>
      <c r="K6695">
        <v>42826.13</v>
      </c>
      <c r="L6695">
        <v>0.05</v>
      </c>
      <c r="M6695">
        <v>69717.08</v>
      </c>
      <c r="N6695" t="s">
        <v>70</v>
      </c>
      <c r="O6695" t="s">
        <v>35</v>
      </c>
      <c r="P6695" t="s">
        <v>44</v>
      </c>
      <c r="Q6695">
        <f>Sales_Data[[#This Row],[Quantity]]*Sales_Data[[#This Row],[Unit_Price]]</f>
        <v>85652.26</v>
      </c>
      <c r="R6695">
        <f>Sales_Data[[#This Row],[Gross_Sales]]*Sales_Data[[#This Row],[Discount]]</f>
        <v>4282.6130000000003</v>
      </c>
      <c r="S6695">
        <f>Sales_Data[[#This Row],[Gross_Sales]]-Sales_Data[[#This Row],[Discount_Amount]]</f>
        <v>81369.646999999997</v>
      </c>
      <c r="T6695">
        <f>Sales_Data[[#This Row],[Net Sales]]-Sales_Data[[#This Row],[Cost]]</f>
        <v>11652.566999999995</v>
      </c>
      <c r="U6695" s="2">
        <f>Sales_Data[[#This Row],[Profit]]/Sales_Data[[#This Row],[Net Sales]]</f>
        <v>0.14320532814895948</v>
      </c>
      <c r="V6695">
        <f>YEAR(Sales_Data[[#This Row],[Order_Date]])</f>
        <v>2025</v>
      </c>
      <c r="W6695" t="str">
        <f>TEXT(Sales_Data[[#This Row],[Order_Date]],"mmm")</f>
        <v>Aug</v>
      </c>
      <c r="X6695">
        <f>MONTH(Sales_Data[[#This Row],[Order_Date]])</f>
        <v>8</v>
      </c>
      <c r="Y6695" t="str">
        <f>"Q"&amp;ROUNDUP(MONTH(Sales_Data[[#This Row],[Order_Date]])/3,0)</f>
        <v>Q3</v>
      </c>
    </row>
    <row r="6696" spans="1:25" x14ac:dyDescent="0.3">
      <c r="A6696" t="s">
        <v>8501</v>
      </c>
      <c r="B6696" s="1">
        <v>45828</v>
      </c>
      <c r="C6696" t="s">
        <v>891</v>
      </c>
      <c r="D6696" t="s">
        <v>444</v>
      </c>
      <c r="E6696" t="s">
        <v>119</v>
      </c>
      <c r="F6696" t="s">
        <v>249</v>
      </c>
      <c r="G6696" t="s">
        <v>75</v>
      </c>
      <c r="H6696" t="s">
        <v>114</v>
      </c>
      <c r="I6696" t="s">
        <v>115</v>
      </c>
      <c r="J6696">
        <v>2</v>
      </c>
      <c r="K6696">
        <v>1273.8399999999999</v>
      </c>
      <c r="L6696">
        <v>0.15</v>
      </c>
      <c r="M6696">
        <v>1697.14</v>
      </c>
      <c r="N6696" t="s">
        <v>24</v>
      </c>
      <c r="O6696" t="s">
        <v>25</v>
      </c>
      <c r="P6696" t="s">
        <v>44</v>
      </c>
      <c r="Q6696">
        <f>Sales_Data[[#This Row],[Quantity]]*Sales_Data[[#This Row],[Unit_Price]]</f>
        <v>2547.6799999999998</v>
      </c>
      <c r="R6696">
        <f>Sales_Data[[#This Row],[Gross_Sales]]*Sales_Data[[#This Row],[Discount]]</f>
        <v>382.15199999999999</v>
      </c>
      <c r="S6696">
        <f>Sales_Data[[#This Row],[Gross_Sales]]-Sales_Data[[#This Row],[Discount_Amount]]</f>
        <v>2165.5279999999998</v>
      </c>
      <c r="T6696">
        <f>Sales_Data[[#This Row],[Net Sales]]-Sales_Data[[#This Row],[Cost]]</f>
        <v>468.38799999999969</v>
      </c>
      <c r="U6696" s="2">
        <f>Sales_Data[[#This Row],[Profit]]/Sales_Data[[#This Row],[Net Sales]]</f>
        <v>0.21629274708061949</v>
      </c>
      <c r="V6696">
        <f>YEAR(Sales_Data[[#This Row],[Order_Date]])</f>
        <v>2025</v>
      </c>
      <c r="W6696" t="str">
        <f>TEXT(Sales_Data[[#This Row],[Order_Date]],"mmm")</f>
        <v>Jun</v>
      </c>
      <c r="X6696">
        <f>MONTH(Sales_Data[[#This Row],[Order_Date]])</f>
        <v>6</v>
      </c>
      <c r="Y6696" t="str">
        <f>"Q"&amp;ROUNDUP(MONTH(Sales_Data[[#This Row],[Order_Date]])/3,0)</f>
        <v>Q2</v>
      </c>
    </row>
    <row r="6697" spans="1:25" x14ac:dyDescent="0.3">
      <c r="A6697" t="s">
        <v>8502</v>
      </c>
      <c r="B6697" s="1">
        <v>45952</v>
      </c>
      <c r="C6697" t="s">
        <v>2342</v>
      </c>
      <c r="D6697" t="s">
        <v>356</v>
      </c>
      <c r="E6697" t="s">
        <v>119</v>
      </c>
      <c r="F6697" t="s">
        <v>538</v>
      </c>
      <c r="G6697" t="s">
        <v>21</v>
      </c>
      <c r="H6697" t="s">
        <v>22</v>
      </c>
      <c r="I6697" t="s">
        <v>23</v>
      </c>
      <c r="J6697">
        <v>1</v>
      </c>
      <c r="K6697">
        <v>5406.78</v>
      </c>
      <c r="L6697">
        <v>0</v>
      </c>
      <c r="M6697">
        <v>3516.27</v>
      </c>
      <c r="N6697" t="s">
        <v>24</v>
      </c>
      <c r="O6697" t="s">
        <v>25</v>
      </c>
      <c r="P6697" t="s">
        <v>71</v>
      </c>
      <c r="Q6697">
        <f>Sales_Data[[#This Row],[Quantity]]*Sales_Data[[#This Row],[Unit_Price]]</f>
        <v>5406.78</v>
      </c>
      <c r="R6697">
        <f>Sales_Data[[#This Row],[Gross_Sales]]*Sales_Data[[#This Row],[Discount]]</f>
        <v>0</v>
      </c>
      <c r="S6697">
        <f>Sales_Data[[#This Row],[Gross_Sales]]-Sales_Data[[#This Row],[Discount_Amount]]</f>
        <v>5406.78</v>
      </c>
      <c r="T6697">
        <f>Sales_Data[[#This Row],[Net Sales]]-Sales_Data[[#This Row],[Cost]]</f>
        <v>1890.5099999999998</v>
      </c>
      <c r="U6697" s="2">
        <f>Sales_Data[[#This Row],[Profit]]/Sales_Data[[#This Row],[Net Sales]]</f>
        <v>0.34965543262348381</v>
      </c>
      <c r="V6697">
        <f>YEAR(Sales_Data[[#This Row],[Order_Date]])</f>
        <v>2025</v>
      </c>
      <c r="W6697" t="str">
        <f>TEXT(Sales_Data[[#This Row],[Order_Date]],"mmm")</f>
        <v>Oct</v>
      </c>
      <c r="X6697">
        <f>MONTH(Sales_Data[[#This Row],[Order_Date]])</f>
        <v>10</v>
      </c>
      <c r="Y6697" t="str">
        <f>"Q"&amp;ROUNDUP(MONTH(Sales_Data[[#This Row],[Order_Date]])/3,0)</f>
        <v>Q4</v>
      </c>
    </row>
    <row r="6698" spans="1:25" x14ac:dyDescent="0.3">
      <c r="A6698" t="s">
        <v>8503</v>
      </c>
      <c r="B6698" s="1">
        <v>45846</v>
      </c>
      <c r="C6698" t="s">
        <v>1306</v>
      </c>
      <c r="D6698" t="s">
        <v>92</v>
      </c>
      <c r="E6698" t="s">
        <v>48</v>
      </c>
      <c r="F6698" t="s">
        <v>126</v>
      </c>
      <c r="G6698" t="s">
        <v>21</v>
      </c>
      <c r="H6698" t="s">
        <v>22</v>
      </c>
      <c r="I6698" t="s">
        <v>62</v>
      </c>
      <c r="J6698">
        <v>2</v>
      </c>
      <c r="K6698">
        <v>10850.66</v>
      </c>
      <c r="L6698">
        <v>0</v>
      </c>
      <c r="M6698">
        <v>18491.16</v>
      </c>
      <c r="N6698" t="s">
        <v>52</v>
      </c>
      <c r="O6698" t="s">
        <v>53</v>
      </c>
      <c r="P6698" t="s">
        <v>26</v>
      </c>
      <c r="Q6698">
        <f>Sales_Data[[#This Row],[Quantity]]*Sales_Data[[#This Row],[Unit_Price]]</f>
        <v>21701.32</v>
      </c>
      <c r="R6698">
        <f>Sales_Data[[#This Row],[Gross_Sales]]*Sales_Data[[#This Row],[Discount]]</f>
        <v>0</v>
      </c>
      <c r="S6698">
        <f>Sales_Data[[#This Row],[Gross_Sales]]-Sales_Data[[#This Row],[Discount_Amount]]</f>
        <v>21701.32</v>
      </c>
      <c r="T6698">
        <f>Sales_Data[[#This Row],[Net Sales]]-Sales_Data[[#This Row],[Cost]]</f>
        <v>3210.16</v>
      </c>
      <c r="U6698" s="2">
        <f>Sales_Data[[#This Row],[Profit]]/Sales_Data[[#This Row],[Net Sales]]</f>
        <v>0.14792464237198474</v>
      </c>
      <c r="V6698">
        <f>YEAR(Sales_Data[[#This Row],[Order_Date]])</f>
        <v>2025</v>
      </c>
      <c r="W6698" t="str">
        <f>TEXT(Sales_Data[[#This Row],[Order_Date]],"mmm")</f>
        <v>Jul</v>
      </c>
      <c r="X6698">
        <f>MONTH(Sales_Data[[#This Row],[Order_Date]])</f>
        <v>7</v>
      </c>
      <c r="Y6698" t="str">
        <f>"Q"&amp;ROUNDUP(MONTH(Sales_Data[[#This Row],[Order_Date]])/3,0)</f>
        <v>Q3</v>
      </c>
    </row>
    <row r="6699" spans="1:25" x14ac:dyDescent="0.3">
      <c r="A6699" t="s">
        <v>8504</v>
      </c>
      <c r="B6699" s="1">
        <v>45736</v>
      </c>
      <c r="C6699" t="s">
        <v>3647</v>
      </c>
      <c r="D6699" t="s">
        <v>302</v>
      </c>
      <c r="E6699" t="s">
        <v>39</v>
      </c>
      <c r="F6699" t="s">
        <v>40</v>
      </c>
      <c r="G6699" t="s">
        <v>21</v>
      </c>
      <c r="H6699" t="s">
        <v>230</v>
      </c>
      <c r="I6699" t="s">
        <v>231</v>
      </c>
      <c r="J6699">
        <v>1</v>
      </c>
      <c r="K6699">
        <v>2064.9899999999998</v>
      </c>
      <c r="L6699">
        <v>0.2</v>
      </c>
      <c r="M6699">
        <v>1076.98</v>
      </c>
      <c r="N6699" t="s">
        <v>83</v>
      </c>
      <c r="O6699" t="s">
        <v>35</v>
      </c>
      <c r="P6699" t="s">
        <v>71</v>
      </c>
      <c r="Q6699">
        <f>Sales_Data[[#This Row],[Quantity]]*Sales_Data[[#This Row],[Unit_Price]]</f>
        <v>2064.9899999999998</v>
      </c>
      <c r="R6699">
        <f>Sales_Data[[#This Row],[Gross_Sales]]*Sales_Data[[#This Row],[Discount]]</f>
        <v>412.99799999999999</v>
      </c>
      <c r="S6699">
        <f>Sales_Data[[#This Row],[Gross_Sales]]-Sales_Data[[#This Row],[Discount_Amount]]</f>
        <v>1651.9919999999997</v>
      </c>
      <c r="T6699">
        <f>Sales_Data[[#This Row],[Net Sales]]-Sales_Data[[#This Row],[Cost]]</f>
        <v>575.01199999999972</v>
      </c>
      <c r="U6699" s="2">
        <f>Sales_Data[[#This Row],[Profit]]/Sales_Data[[#This Row],[Net Sales]]</f>
        <v>0.34807190349590061</v>
      </c>
      <c r="V6699">
        <f>YEAR(Sales_Data[[#This Row],[Order_Date]])</f>
        <v>2025</v>
      </c>
      <c r="W6699" t="str">
        <f>TEXT(Sales_Data[[#This Row],[Order_Date]],"mmm")</f>
        <v>Mar</v>
      </c>
      <c r="X6699">
        <f>MONTH(Sales_Data[[#This Row],[Order_Date]])</f>
        <v>3</v>
      </c>
      <c r="Y6699" t="str">
        <f>"Q"&amp;ROUNDUP(MONTH(Sales_Data[[#This Row],[Order_Date]])/3,0)</f>
        <v>Q1</v>
      </c>
    </row>
    <row r="6700" spans="1:25" x14ac:dyDescent="0.3">
      <c r="A6700" t="s">
        <v>8505</v>
      </c>
      <c r="B6700" s="1">
        <v>45803</v>
      </c>
      <c r="C6700" t="s">
        <v>3892</v>
      </c>
      <c r="D6700" t="s">
        <v>86</v>
      </c>
      <c r="E6700" t="s">
        <v>119</v>
      </c>
      <c r="F6700" t="s">
        <v>120</v>
      </c>
      <c r="G6700" t="s">
        <v>67</v>
      </c>
      <c r="H6700" t="s">
        <v>88</v>
      </c>
      <c r="I6700" t="s">
        <v>89</v>
      </c>
      <c r="J6700">
        <v>1</v>
      </c>
      <c r="K6700">
        <v>4403.3</v>
      </c>
      <c r="L6700">
        <v>0.2</v>
      </c>
      <c r="M6700">
        <v>2663.04</v>
      </c>
      <c r="N6700" t="s">
        <v>24</v>
      </c>
      <c r="O6700" t="s">
        <v>25</v>
      </c>
      <c r="P6700" t="s">
        <v>71</v>
      </c>
      <c r="Q6700">
        <f>Sales_Data[[#This Row],[Quantity]]*Sales_Data[[#This Row],[Unit_Price]]</f>
        <v>4403.3</v>
      </c>
      <c r="R6700">
        <f>Sales_Data[[#This Row],[Gross_Sales]]*Sales_Data[[#This Row],[Discount]]</f>
        <v>880.66000000000008</v>
      </c>
      <c r="S6700">
        <f>Sales_Data[[#This Row],[Gross_Sales]]-Sales_Data[[#This Row],[Discount_Amount]]</f>
        <v>3522.6400000000003</v>
      </c>
      <c r="T6700">
        <f>Sales_Data[[#This Row],[Net Sales]]-Sales_Data[[#This Row],[Cost]]</f>
        <v>859.60000000000036</v>
      </c>
      <c r="U6700" s="2">
        <f>Sales_Data[[#This Row],[Profit]]/Sales_Data[[#This Row],[Net Sales]]</f>
        <v>0.24402152930756485</v>
      </c>
      <c r="V6700">
        <f>YEAR(Sales_Data[[#This Row],[Order_Date]])</f>
        <v>2025</v>
      </c>
      <c r="W6700" t="str">
        <f>TEXT(Sales_Data[[#This Row],[Order_Date]],"mmm")</f>
        <v>May</v>
      </c>
      <c r="X6700">
        <f>MONTH(Sales_Data[[#This Row],[Order_Date]])</f>
        <v>5</v>
      </c>
      <c r="Y6700" t="str">
        <f>"Q"&amp;ROUNDUP(MONTH(Sales_Data[[#This Row],[Order_Date]])/3,0)</f>
        <v>Q2</v>
      </c>
    </row>
    <row r="6701" spans="1:25" x14ac:dyDescent="0.3">
      <c r="A6701" t="s">
        <v>8506</v>
      </c>
      <c r="B6701" s="1">
        <v>45839</v>
      </c>
      <c r="C6701" t="s">
        <v>3344</v>
      </c>
      <c r="D6701" t="s">
        <v>1171</v>
      </c>
      <c r="E6701" t="s">
        <v>19</v>
      </c>
      <c r="F6701" t="s">
        <v>20</v>
      </c>
      <c r="G6701" t="s">
        <v>21</v>
      </c>
      <c r="H6701" t="s">
        <v>22</v>
      </c>
      <c r="I6701" t="s">
        <v>62</v>
      </c>
      <c r="J6701">
        <v>2</v>
      </c>
      <c r="K6701">
        <v>2591.6999999999998</v>
      </c>
      <c r="L6701">
        <v>0.1</v>
      </c>
      <c r="M6701">
        <v>2915.67</v>
      </c>
      <c r="N6701" t="s">
        <v>52</v>
      </c>
      <c r="O6701" t="s">
        <v>35</v>
      </c>
      <c r="P6701" t="s">
        <v>71</v>
      </c>
      <c r="Q6701">
        <f>Sales_Data[[#This Row],[Quantity]]*Sales_Data[[#This Row],[Unit_Price]]</f>
        <v>5183.3999999999996</v>
      </c>
      <c r="R6701">
        <f>Sales_Data[[#This Row],[Gross_Sales]]*Sales_Data[[#This Row],[Discount]]</f>
        <v>518.34</v>
      </c>
      <c r="S6701">
        <f>Sales_Data[[#This Row],[Gross_Sales]]-Sales_Data[[#This Row],[Discount_Amount]]</f>
        <v>4665.0599999999995</v>
      </c>
      <c r="T6701">
        <f>Sales_Data[[#This Row],[Net Sales]]-Sales_Data[[#This Row],[Cost]]</f>
        <v>1749.3899999999994</v>
      </c>
      <c r="U6701" s="2">
        <f>Sales_Data[[#This Row],[Profit]]/Sales_Data[[#This Row],[Net Sales]]</f>
        <v>0.37499839230363591</v>
      </c>
      <c r="V6701">
        <f>YEAR(Sales_Data[[#This Row],[Order_Date]])</f>
        <v>2025</v>
      </c>
      <c r="W6701" t="str">
        <f>TEXT(Sales_Data[[#This Row],[Order_Date]],"mmm")</f>
        <v>Jul</v>
      </c>
      <c r="X6701">
        <f>MONTH(Sales_Data[[#This Row],[Order_Date]])</f>
        <v>7</v>
      </c>
      <c r="Y6701" t="str">
        <f>"Q"&amp;ROUNDUP(MONTH(Sales_Data[[#This Row],[Order_Date]])/3,0)</f>
        <v>Q3</v>
      </c>
    </row>
    <row r="6702" spans="1:25" x14ac:dyDescent="0.3">
      <c r="A6702" t="s">
        <v>8507</v>
      </c>
      <c r="B6702" s="1">
        <v>45943</v>
      </c>
      <c r="C6702" t="s">
        <v>3799</v>
      </c>
      <c r="D6702" t="s">
        <v>511</v>
      </c>
      <c r="E6702" t="s">
        <v>19</v>
      </c>
      <c r="F6702" t="s">
        <v>20</v>
      </c>
      <c r="G6702" t="s">
        <v>21</v>
      </c>
      <c r="H6702" t="s">
        <v>127</v>
      </c>
      <c r="I6702" t="s">
        <v>314</v>
      </c>
      <c r="J6702">
        <v>4</v>
      </c>
      <c r="K6702">
        <v>17890.09</v>
      </c>
      <c r="L6702">
        <v>0.05</v>
      </c>
      <c r="M6702">
        <v>44881.31</v>
      </c>
      <c r="N6702" t="s">
        <v>52</v>
      </c>
      <c r="O6702" t="s">
        <v>25</v>
      </c>
      <c r="P6702" t="s">
        <v>44</v>
      </c>
      <c r="Q6702">
        <f>Sales_Data[[#This Row],[Quantity]]*Sales_Data[[#This Row],[Unit_Price]]</f>
        <v>71560.36</v>
      </c>
      <c r="R6702">
        <f>Sales_Data[[#This Row],[Gross_Sales]]*Sales_Data[[#This Row],[Discount]]</f>
        <v>3578.018</v>
      </c>
      <c r="S6702">
        <f>Sales_Data[[#This Row],[Gross_Sales]]-Sales_Data[[#This Row],[Discount_Amount]]</f>
        <v>67982.342000000004</v>
      </c>
      <c r="T6702">
        <f>Sales_Data[[#This Row],[Net Sales]]-Sales_Data[[#This Row],[Cost]]</f>
        <v>23101.032000000007</v>
      </c>
      <c r="U6702" s="2">
        <f>Sales_Data[[#This Row],[Profit]]/Sales_Data[[#This Row],[Net Sales]]</f>
        <v>0.33980929930304554</v>
      </c>
      <c r="V6702">
        <f>YEAR(Sales_Data[[#This Row],[Order_Date]])</f>
        <v>2025</v>
      </c>
      <c r="W6702" t="str">
        <f>TEXT(Sales_Data[[#This Row],[Order_Date]],"mmm")</f>
        <v>Oct</v>
      </c>
      <c r="X6702">
        <f>MONTH(Sales_Data[[#This Row],[Order_Date]])</f>
        <v>10</v>
      </c>
      <c r="Y6702" t="str">
        <f>"Q"&amp;ROUNDUP(MONTH(Sales_Data[[#This Row],[Order_Date]])/3,0)</f>
        <v>Q4</v>
      </c>
    </row>
    <row r="6703" spans="1:25" x14ac:dyDescent="0.3">
      <c r="A6703" t="s">
        <v>8508</v>
      </c>
      <c r="B6703" s="1">
        <v>45907</v>
      </c>
      <c r="C6703" t="s">
        <v>898</v>
      </c>
      <c r="D6703" t="s">
        <v>427</v>
      </c>
      <c r="E6703" t="s">
        <v>19</v>
      </c>
      <c r="F6703" t="s">
        <v>57</v>
      </c>
      <c r="G6703" t="s">
        <v>32</v>
      </c>
      <c r="H6703" t="s">
        <v>50</v>
      </c>
      <c r="I6703" t="s">
        <v>58</v>
      </c>
      <c r="J6703">
        <v>1</v>
      </c>
      <c r="K6703">
        <v>3560.89</v>
      </c>
      <c r="L6703">
        <v>0.05</v>
      </c>
      <c r="M6703">
        <v>2593.19</v>
      </c>
      <c r="N6703" t="s">
        <v>24</v>
      </c>
      <c r="O6703" t="s">
        <v>35</v>
      </c>
      <c r="P6703" t="s">
        <v>44</v>
      </c>
      <c r="Q6703">
        <f>Sales_Data[[#This Row],[Quantity]]*Sales_Data[[#This Row],[Unit_Price]]</f>
        <v>3560.89</v>
      </c>
      <c r="R6703">
        <f>Sales_Data[[#This Row],[Gross_Sales]]*Sales_Data[[#This Row],[Discount]]</f>
        <v>178.0445</v>
      </c>
      <c r="S6703">
        <f>Sales_Data[[#This Row],[Gross_Sales]]-Sales_Data[[#This Row],[Discount_Amount]]</f>
        <v>3382.8454999999999</v>
      </c>
      <c r="T6703">
        <f>Sales_Data[[#This Row],[Net Sales]]-Sales_Data[[#This Row],[Cost]]</f>
        <v>789.65549999999985</v>
      </c>
      <c r="U6703" s="2">
        <f>Sales_Data[[#This Row],[Profit]]/Sales_Data[[#This Row],[Net Sales]]</f>
        <v>0.23342937181139364</v>
      </c>
      <c r="V6703">
        <f>YEAR(Sales_Data[[#This Row],[Order_Date]])</f>
        <v>2025</v>
      </c>
      <c r="W6703" t="str">
        <f>TEXT(Sales_Data[[#This Row],[Order_Date]],"mmm")</f>
        <v>Sep</v>
      </c>
      <c r="X6703">
        <f>MONTH(Sales_Data[[#This Row],[Order_Date]])</f>
        <v>9</v>
      </c>
      <c r="Y6703" t="str">
        <f>"Q"&amp;ROUNDUP(MONTH(Sales_Data[[#This Row],[Order_Date]])/3,0)</f>
        <v>Q3</v>
      </c>
    </row>
    <row r="6704" spans="1:25" x14ac:dyDescent="0.3">
      <c r="A6704" t="s">
        <v>8509</v>
      </c>
      <c r="B6704" s="1">
        <v>46011</v>
      </c>
      <c r="C6704" t="s">
        <v>1141</v>
      </c>
      <c r="D6704" t="s">
        <v>916</v>
      </c>
      <c r="E6704" t="s">
        <v>30</v>
      </c>
      <c r="F6704" t="s">
        <v>101</v>
      </c>
      <c r="G6704" t="s">
        <v>75</v>
      </c>
      <c r="H6704" t="s">
        <v>76</v>
      </c>
      <c r="I6704" t="s">
        <v>77</v>
      </c>
      <c r="J6704">
        <v>1</v>
      </c>
      <c r="K6704">
        <v>3961.23</v>
      </c>
      <c r="L6704">
        <v>0.05</v>
      </c>
      <c r="M6704">
        <v>2334.64</v>
      </c>
      <c r="N6704" t="s">
        <v>52</v>
      </c>
      <c r="O6704" t="s">
        <v>35</v>
      </c>
      <c r="P6704" t="s">
        <v>71</v>
      </c>
      <c r="Q6704">
        <f>Sales_Data[[#This Row],[Quantity]]*Sales_Data[[#This Row],[Unit_Price]]</f>
        <v>3961.23</v>
      </c>
      <c r="R6704">
        <f>Sales_Data[[#This Row],[Gross_Sales]]*Sales_Data[[#This Row],[Discount]]</f>
        <v>198.06150000000002</v>
      </c>
      <c r="S6704">
        <f>Sales_Data[[#This Row],[Gross_Sales]]-Sales_Data[[#This Row],[Discount_Amount]]</f>
        <v>3763.1684999999998</v>
      </c>
      <c r="T6704">
        <f>Sales_Data[[#This Row],[Net Sales]]-Sales_Data[[#This Row],[Cost]]</f>
        <v>1428.5284999999999</v>
      </c>
      <c r="U6704" s="2">
        <f>Sales_Data[[#This Row],[Profit]]/Sales_Data[[#This Row],[Net Sales]]</f>
        <v>0.37960790222388396</v>
      </c>
      <c r="V6704">
        <f>YEAR(Sales_Data[[#This Row],[Order_Date]])</f>
        <v>2025</v>
      </c>
      <c r="W6704" t="str">
        <f>TEXT(Sales_Data[[#This Row],[Order_Date]],"mmm")</f>
        <v>Dec</v>
      </c>
      <c r="X6704">
        <f>MONTH(Sales_Data[[#This Row],[Order_Date]])</f>
        <v>12</v>
      </c>
      <c r="Y6704" t="str">
        <f>"Q"&amp;ROUNDUP(MONTH(Sales_Data[[#This Row],[Order_Date]])/3,0)</f>
        <v>Q4</v>
      </c>
    </row>
    <row r="6705" spans="1:25" x14ac:dyDescent="0.3">
      <c r="A6705" t="s">
        <v>8510</v>
      </c>
      <c r="B6705" s="1">
        <v>45971</v>
      </c>
      <c r="C6705" t="s">
        <v>1038</v>
      </c>
      <c r="D6705" t="s">
        <v>460</v>
      </c>
      <c r="E6705" t="s">
        <v>19</v>
      </c>
      <c r="F6705" t="s">
        <v>81</v>
      </c>
      <c r="G6705" t="s">
        <v>41</v>
      </c>
      <c r="H6705" t="s">
        <v>147</v>
      </c>
      <c r="I6705" t="s">
        <v>148</v>
      </c>
      <c r="J6705">
        <v>2</v>
      </c>
      <c r="K6705">
        <v>15056.21</v>
      </c>
      <c r="L6705">
        <v>0.05</v>
      </c>
      <c r="M6705">
        <v>18862.16</v>
      </c>
      <c r="N6705" t="s">
        <v>24</v>
      </c>
      <c r="O6705" t="s">
        <v>53</v>
      </c>
      <c r="P6705" t="s">
        <v>44</v>
      </c>
      <c r="Q6705">
        <f>Sales_Data[[#This Row],[Quantity]]*Sales_Data[[#This Row],[Unit_Price]]</f>
        <v>30112.42</v>
      </c>
      <c r="R6705">
        <f>Sales_Data[[#This Row],[Gross_Sales]]*Sales_Data[[#This Row],[Discount]]</f>
        <v>1505.6210000000001</v>
      </c>
      <c r="S6705">
        <f>Sales_Data[[#This Row],[Gross_Sales]]-Sales_Data[[#This Row],[Discount_Amount]]</f>
        <v>28606.798999999999</v>
      </c>
      <c r="T6705">
        <f>Sales_Data[[#This Row],[Net Sales]]-Sales_Data[[#This Row],[Cost]]</f>
        <v>9744.6389999999992</v>
      </c>
      <c r="U6705" s="2">
        <f>Sales_Data[[#This Row],[Profit]]/Sales_Data[[#This Row],[Net Sales]]</f>
        <v>0.34064066378066277</v>
      </c>
      <c r="V6705">
        <f>YEAR(Sales_Data[[#This Row],[Order_Date]])</f>
        <v>2025</v>
      </c>
      <c r="W6705" t="str">
        <f>TEXT(Sales_Data[[#This Row],[Order_Date]],"mmm")</f>
        <v>Nov</v>
      </c>
      <c r="X6705">
        <f>MONTH(Sales_Data[[#This Row],[Order_Date]])</f>
        <v>11</v>
      </c>
      <c r="Y6705" t="str">
        <f>"Q"&amp;ROUNDUP(MONTH(Sales_Data[[#This Row],[Order_Date]])/3,0)</f>
        <v>Q4</v>
      </c>
    </row>
    <row r="6706" spans="1:25" x14ac:dyDescent="0.3">
      <c r="A6706" t="s">
        <v>8511</v>
      </c>
      <c r="B6706" s="1">
        <v>45853</v>
      </c>
      <c r="C6706" t="s">
        <v>1349</v>
      </c>
      <c r="D6706" t="s">
        <v>80</v>
      </c>
      <c r="E6706" t="s">
        <v>30</v>
      </c>
      <c r="F6706" t="s">
        <v>31</v>
      </c>
      <c r="G6706" t="s">
        <v>41</v>
      </c>
      <c r="H6706" t="s">
        <v>147</v>
      </c>
      <c r="I6706" t="s">
        <v>369</v>
      </c>
      <c r="J6706">
        <v>1</v>
      </c>
      <c r="K6706">
        <v>4973.7</v>
      </c>
      <c r="L6706">
        <v>0.05</v>
      </c>
      <c r="M6706">
        <v>3200.63</v>
      </c>
      <c r="N6706" t="s">
        <v>70</v>
      </c>
      <c r="O6706" t="s">
        <v>35</v>
      </c>
      <c r="P6706" t="s">
        <v>44</v>
      </c>
      <c r="Q6706">
        <f>Sales_Data[[#This Row],[Quantity]]*Sales_Data[[#This Row],[Unit_Price]]</f>
        <v>4973.7</v>
      </c>
      <c r="R6706">
        <f>Sales_Data[[#This Row],[Gross_Sales]]*Sales_Data[[#This Row],[Discount]]</f>
        <v>248.685</v>
      </c>
      <c r="S6706">
        <f>Sales_Data[[#This Row],[Gross_Sales]]-Sales_Data[[#This Row],[Discount_Amount]]</f>
        <v>4725.0149999999994</v>
      </c>
      <c r="T6706">
        <f>Sales_Data[[#This Row],[Net Sales]]-Sales_Data[[#This Row],[Cost]]</f>
        <v>1524.3849999999993</v>
      </c>
      <c r="U6706" s="2">
        <f>Sales_Data[[#This Row],[Profit]]/Sales_Data[[#This Row],[Net Sales]]</f>
        <v>0.32262013983024385</v>
      </c>
      <c r="V6706">
        <f>YEAR(Sales_Data[[#This Row],[Order_Date]])</f>
        <v>2025</v>
      </c>
      <c r="W6706" t="str">
        <f>TEXT(Sales_Data[[#This Row],[Order_Date]],"mmm")</f>
        <v>Jul</v>
      </c>
      <c r="X6706">
        <f>MONTH(Sales_Data[[#This Row],[Order_Date]])</f>
        <v>7</v>
      </c>
      <c r="Y6706" t="str">
        <f>"Q"&amp;ROUNDUP(MONTH(Sales_Data[[#This Row],[Order_Date]])/3,0)</f>
        <v>Q3</v>
      </c>
    </row>
    <row r="6707" spans="1:25" x14ac:dyDescent="0.3">
      <c r="A6707" t="s">
        <v>8512</v>
      </c>
      <c r="B6707" s="1">
        <v>45980</v>
      </c>
      <c r="C6707" t="s">
        <v>1364</v>
      </c>
      <c r="D6707" t="s">
        <v>218</v>
      </c>
      <c r="E6707" t="s">
        <v>19</v>
      </c>
      <c r="F6707" t="s">
        <v>20</v>
      </c>
      <c r="G6707" t="s">
        <v>41</v>
      </c>
      <c r="H6707" t="s">
        <v>147</v>
      </c>
      <c r="I6707" t="s">
        <v>369</v>
      </c>
      <c r="J6707">
        <v>2</v>
      </c>
      <c r="K6707">
        <v>8115.7</v>
      </c>
      <c r="L6707">
        <v>0</v>
      </c>
      <c r="M6707">
        <v>10243.89</v>
      </c>
      <c r="N6707" t="s">
        <v>52</v>
      </c>
      <c r="O6707" t="s">
        <v>35</v>
      </c>
      <c r="P6707" t="s">
        <v>26</v>
      </c>
      <c r="Q6707">
        <f>Sales_Data[[#This Row],[Quantity]]*Sales_Data[[#This Row],[Unit_Price]]</f>
        <v>16231.4</v>
      </c>
      <c r="R6707">
        <f>Sales_Data[[#This Row],[Gross_Sales]]*Sales_Data[[#This Row],[Discount]]</f>
        <v>0</v>
      </c>
      <c r="S6707">
        <f>Sales_Data[[#This Row],[Gross_Sales]]-Sales_Data[[#This Row],[Discount_Amount]]</f>
        <v>16231.4</v>
      </c>
      <c r="T6707">
        <f>Sales_Data[[#This Row],[Net Sales]]-Sales_Data[[#This Row],[Cost]]</f>
        <v>5987.51</v>
      </c>
      <c r="U6707" s="2">
        <f>Sales_Data[[#This Row],[Profit]]/Sales_Data[[#This Row],[Net Sales]]</f>
        <v>0.36888438458789757</v>
      </c>
      <c r="V6707">
        <f>YEAR(Sales_Data[[#This Row],[Order_Date]])</f>
        <v>2025</v>
      </c>
      <c r="W6707" t="str">
        <f>TEXT(Sales_Data[[#This Row],[Order_Date]],"mmm")</f>
        <v>Nov</v>
      </c>
      <c r="X6707">
        <f>MONTH(Sales_Data[[#This Row],[Order_Date]])</f>
        <v>11</v>
      </c>
      <c r="Y6707" t="str">
        <f>"Q"&amp;ROUNDUP(MONTH(Sales_Data[[#This Row],[Order_Date]])/3,0)</f>
        <v>Q4</v>
      </c>
    </row>
    <row r="6708" spans="1:25" x14ac:dyDescent="0.3">
      <c r="A6708" t="s">
        <v>8513</v>
      </c>
      <c r="B6708" s="1">
        <v>45728</v>
      </c>
      <c r="C6708" t="s">
        <v>3185</v>
      </c>
      <c r="D6708" t="s">
        <v>624</v>
      </c>
      <c r="E6708" t="s">
        <v>48</v>
      </c>
      <c r="F6708" t="s">
        <v>126</v>
      </c>
      <c r="G6708" t="s">
        <v>41</v>
      </c>
      <c r="H6708" t="s">
        <v>42</v>
      </c>
      <c r="I6708" t="s">
        <v>43</v>
      </c>
      <c r="J6708">
        <v>5</v>
      </c>
      <c r="K6708">
        <v>57005</v>
      </c>
      <c r="L6708">
        <v>0.05</v>
      </c>
      <c r="M6708">
        <v>208689.42</v>
      </c>
      <c r="N6708" t="s">
        <v>70</v>
      </c>
      <c r="O6708" t="s">
        <v>35</v>
      </c>
      <c r="P6708" t="s">
        <v>71</v>
      </c>
      <c r="Q6708">
        <f>Sales_Data[[#This Row],[Quantity]]*Sales_Data[[#This Row],[Unit_Price]]</f>
        <v>285025</v>
      </c>
      <c r="R6708">
        <f>Sales_Data[[#This Row],[Gross_Sales]]*Sales_Data[[#This Row],[Discount]]</f>
        <v>14251.25</v>
      </c>
      <c r="S6708">
        <f>Sales_Data[[#This Row],[Gross_Sales]]-Sales_Data[[#This Row],[Discount_Amount]]</f>
        <v>270773.75</v>
      </c>
      <c r="T6708">
        <f>Sales_Data[[#This Row],[Net Sales]]-Sales_Data[[#This Row],[Cost]]</f>
        <v>62084.329999999987</v>
      </c>
      <c r="U6708" s="2">
        <f>Sales_Data[[#This Row],[Profit]]/Sales_Data[[#This Row],[Net Sales]]</f>
        <v>0.22928489190698872</v>
      </c>
      <c r="V6708">
        <f>YEAR(Sales_Data[[#This Row],[Order_Date]])</f>
        <v>2025</v>
      </c>
      <c r="W6708" t="str">
        <f>TEXT(Sales_Data[[#This Row],[Order_Date]],"mmm")</f>
        <v>Mar</v>
      </c>
      <c r="X6708">
        <f>MONTH(Sales_Data[[#This Row],[Order_Date]])</f>
        <v>3</v>
      </c>
      <c r="Y6708" t="str">
        <f>"Q"&amp;ROUNDUP(MONTH(Sales_Data[[#This Row],[Order_Date]])/3,0)</f>
        <v>Q1</v>
      </c>
    </row>
    <row r="6709" spans="1:25" x14ac:dyDescent="0.3">
      <c r="A6709" t="s">
        <v>8514</v>
      </c>
      <c r="B6709" s="1">
        <v>45905</v>
      </c>
      <c r="C6709" t="s">
        <v>4397</v>
      </c>
      <c r="D6709" t="s">
        <v>444</v>
      </c>
      <c r="E6709" t="s">
        <v>19</v>
      </c>
      <c r="F6709" t="s">
        <v>81</v>
      </c>
      <c r="G6709" t="s">
        <v>75</v>
      </c>
      <c r="H6709" t="s">
        <v>114</v>
      </c>
      <c r="I6709" t="s">
        <v>206</v>
      </c>
      <c r="J6709">
        <v>5</v>
      </c>
      <c r="K6709">
        <v>17265.43</v>
      </c>
      <c r="L6709">
        <v>0.05</v>
      </c>
      <c r="M6709">
        <v>67135.56</v>
      </c>
      <c r="N6709" t="s">
        <v>70</v>
      </c>
      <c r="O6709" t="s">
        <v>53</v>
      </c>
      <c r="P6709" t="s">
        <v>26</v>
      </c>
      <c r="Q6709">
        <f>Sales_Data[[#This Row],[Quantity]]*Sales_Data[[#This Row],[Unit_Price]]</f>
        <v>86327.15</v>
      </c>
      <c r="R6709">
        <f>Sales_Data[[#This Row],[Gross_Sales]]*Sales_Data[[#This Row],[Discount]]</f>
        <v>4316.3575000000001</v>
      </c>
      <c r="S6709">
        <f>Sales_Data[[#This Row],[Gross_Sales]]-Sales_Data[[#This Row],[Discount_Amount]]</f>
        <v>82010.792499999996</v>
      </c>
      <c r="T6709">
        <f>Sales_Data[[#This Row],[Net Sales]]-Sales_Data[[#This Row],[Cost]]</f>
        <v>14875.232499999998</v>
      </c>
      <c r="U6709" s="2">
        <f>Sales_Data[[#This Row],[Profit]]/Sales_Data[[#This Row],[Net Sales]]</f>
        <v>0.18138140172221845</v>
      </c>
      <c r="V6709">
        <f>YEAR(Sales_Data[[#This Row],[Order_Date]])</f>
        <v>2025</v>
      </c>
      <c r="W6709" t="str">
        <f>TEXT(Sales_Data[[#This Row],[Order_Date]],"mmm")</f>
        <v>Sep</v>
      </c>
      <c r="X6709">
        <f>MONTH(Sales_Data[[#This Row],[Order_Date]])</f>
        <v>9</v>
      </c>
      <c r="Y6709" t="str">
        <f>"Q"&amp;ROUNDUP(MONTH(Sales_Data[[#This Row],[Order_Date]])/3,0)</f>
        <v>Q3</v>
      </c>
    </row>
    <row r="6710" spans="1:25" x14ac:dyDescent="0.3">
      <c r="A6710" t="s">
        <v>8515</v>
      </c>
      <c r="B6710" s="1">
        <v>45803</v>
      </c>
      <c r="C6710" t="s">
        <v>438</v>
      </c>
      <c r="D6710" t="s">
        <v>511</v>
      </c>
      <c r="E6710" t="s">
        <v>48</v>
      </c>
      <c r="F6710" t="s">
        <v>132</v>
      </c>
      <c r="G6710" t="s">
        <v>75</v>
      </c>
      <c r="H6710" t="s">
        <v>114</v>
      </c>
      <c r="I6710" t="s">
        <v>206</v>
      </c>
      <c r="J6710">
        <v>1</v>
      </c>
      <c r="K6710">
        <v>12478.78</v>
      </c>
      <c r="L6710">
        <v>0.1</v>
      </c>
      <c r="M6710">
        <v>7072.78</v>
      </c>
      <c r="N6710" t="s">
        <v>52</v>
      </c>
      <c r="O6710" t="s">
        <v>35</v>
      </c>
      <c r="P6710" t="s">
        <v>71</v>
      </c>
      <c r="Q6710">
        <f>Sales_Data[[#This Row],[Quantity]]*Sales_Data[[#This Row],[Unit_Price]]</f>
        <v>12478.78</v>
      </c>
      <c r="R6710">
        <f>Sales_Data[[#This Row],[Gross_Sales]]*Sales_Data[[#This Row],[Discount]]</f>
        <v>1247.8780000000002</v>
      </c>
      <c r="S6710">
        <f>Sales_Data[[#This Row],[Gross_Sales]]-Sales_Data[[#This Row],[Discount_Amount]]</f>
        <v>11230.902</v>
      </c>
      <c r="T6710">
        <f>Sales_Data[[#This Row],[Net Sales]]-Sales_Data[[#This Row],[Cost]]</f>
        <v>4158.1220000000003</v>
      </c>
      <c r="U6710" s="2">
        <f>Sales_Data[[#This Row],[Profit]]/Sales_Data[[#This Row],[Net Sales]]</f>
        <v>0.37023936278671121</v>
      </c>
      <c r="V6710">
        <f>YEAR(Sales_Data[[#This Row],[Order_Date]])</f>
        <v>2025</v>
      </c>
      <c r="W6710" t="str">
        <f>TEXT(Sales_Data[[#This Row],[Order_Date]],"mmm")</f>
        <v>May</v>
      </c>
      <c r="X6710">
        <f>MONTH(Sales_Data[[#This Row],[Order_Date]])</f>
        <v>5</v>
      </c>
      <c r="Y6710" t="str">
        <f>"Q"&amp;ROUNDUP(MONTH(Sales_Data[[#This Row],[Order_Date]])/3,0)</f>
        <v>Q2</v>
      </c>
    </row>
    <row r="6711" spans="1:25" x14ac:dyDescent="0.3">
      <c r="A6711" t="s">
        <v>8516</v>
      </c>
      <c r="B6711" s="1">
        <v>45763</v>
      </c>
      <c r="C6711" t="s">
        <v>946</v>
      </c>
      <c r="D6711" t="s">
        <v>175</v>
      </c>
      <c r="E6711" t="s">
        <v>19</v>
      </c>
      <c r="F6711" t="s">
        <v>20</v>
      </c>
      <c r="G6711" t="s">
        <v>32</v>
      </c>
      <c r="H6711" t="s">
        <v>50</v>
      </c>
      <c r="I6711" t="s">
        <v>51</v>
      </c>
      <c r="J6711">
        <v>2</v>
      </c>
      <c r="K6711">
        <v>8994.24</v>
      </c>
      <c r="L6711">
        <v>0.05</v>
      </c>
      <c r="M6711">
        <v>12444.71</v>
      </c>
      <c r="N6711" t="s">
        <v>24</v>
      </c>
      <c r="O6711" t="s">
        <v>53</v>
      </c>
      <c r="P6711" t="s">
        <v>71</v>
      </c>
      <c r="Q6711">
        <f>Sales_Data[[#This Row],[Quantity]]*Sales_Data[[#This Row],[Unit_Price]]</f>
        <v>17988.48</v>
      </c>
      <c r="R6711">
        <f>Sales_Data[[#This Row],[Gross_Sales]]*Sales_Data[[#This Row],[Discount]]</f>
        <v>899.42399999999998</v>
      </c>
      <c r="S6711">
        <f>Sales_Data[[#This Row],[Gross_Sales]]-Sales_Data[[#This Row],[Discount_Amount]]</f>
        <v>17089.056</v>
      </c>
      <c r="T6711">
        <f>Sales_Data[[#This Row],[Net Sales]]-Sales_Data[[#This Row],[Cost]]</f>
        <v>4644.3460000000014</v>
      </c>
      <c r="U6711" s="2">
        <f>Sales_Data[[#This Row],[Profit]]/Sales_Data[[#This Row],[Net Sales]]</f>
        <v>0.27177311608084154</v>
      </c>
      <c r="V6711">
        <f>YEAR(Sales_Data[[#This Row],[Order_Date]])</f>
        <v>2025</v>
      </c>
      <c r="W6711" t="str">
        <f>TEXT(Sales_Data[[#This Row],[Order_Date]],"mmm")</f>
        <v>Apr</v>
      </c>
      <c r="X6711">
        <f>MONTH(Sales_Data[[#This Row],[Order_Date]])</f>
        <v>4</v>
      </c>
      <c r="Y6711" t="str">
        <f>"Q"&amp;ROUNDUP(MONTH(Sales_Data[[#This Row],[Order_Date]])/3,0)</f>
        <v>Q2</v>
      </c>
    </row>
    <row r="6712" spans="1:25" x14ac:dyDescent="0.3">
      <c r="A6712" t="s">
        <v>8517</v>
      </c>
      <c r="B6712" s="1">
        <v>45920</v>
      </c>
      <c r="C6712" t="s">
        <v>5041</v>
      </c>
      <c r="D6712" t="s">
        <v>728</v>
      </c>
      <c r="E6712" t="s">
        <v>48</v>
      </c>
      <c r="F6712" t="s">
        <v>132</v>
      </c>
      <c r="G6712" t="s">
        <v>21</v>
      </c>
      <c r="H6712" t="s">
        <v>297</v>
      </c>
      <c r="I6712" t="s">
        <v>297</v>
      </c>
      <c r="J6712">
        <v>4</v>
      </c>
      <c r="K6712">
        <v>5310.69</v>
      </c>
      <c r="L6712">
        <v>0.15</v>
      </c>
      <c r="M6712">
        <v>13742.86</v>
      </c>
      <c r="N6712" t="s">
        <v>52</v>
      </c>
      <c r="O6712" t="s">
        <v>25</v>
      </c>
      <c r="P6712" t="s">
        <v>26</v>
      </c>
      <c r="Q6712">
        <f>Sales_Data[[#This Row],[Quantity]]*Sales_Data[[#This Row],[Unit_Price]]</f>
        <v>21242.76</v>
      </c>
      <c r="R6712">
        <f>Sales_Data[[#This Row],[Gross_Sales]]*Sales_Data[[#This Row],[Discount]]</f>
        <v>3186.4139999999998</v>
      </c>
      <c r="S6712">
        <f>Sales_Data[[#This Row],[Gross_Sales]]-Sales_Data[[#This Row],[Discount_Amount]]</f>
        <v>18056.345999999998</v>
      </c>
      <c r="T6712">
        <f>Sales_Data[[#This Row],[Net Sales]]-Sales_Data[[#This Row],[Cost]]</f>
        <v>4313.4859999999971</v>
      </c>
      <c r="U6712" s="2">
        <f>Sales_Data[[#This Row],[Profit]]/Sales_Data[[#This Row],[Net Sales]]</f>
        <v>0.23889030482690118</v>
      </c>
      <c r="V6712">
        <f>YEAR(Sales_Data[[#This Row],[Order_Date]])</f>
        <v>2025</v>
      </c>
      <c r="W6712" t="str">
        <f>TEXT(Sales_Data[[#This Row],[Order_Date]],"mmm")</f>
        <v>Sep</v>
      </c>
      <c r="X6712">
        <f>MONTH(Sales_Data[[#This Row],[Order_Date]])</f>
        <v>9</v>
      </c>
      <c r="Y6712" t="str">
        <f>"Q"&amp;ROUNDUP(MONTH(Sales_Data[[#This Row],[Order_Date]])/3,0)</f>
        <v>Q3</v>
      </c>
    </row>
    <row r="6713" spans="1:25" x14ac:dyDescent="0.3">
      <c r="A6713" t="s">
        <v>8518</v>
      </c>
      <c r="B6713" s="1">
        <v>45953</v>
      </c>
      <c r="C6713" t="s">
        <v>1691</v>
      </c>
      <c r="D6713" t="s">
        <v>777</v>
      </c>
      <c r="E6713" t="s">
        <v>30</v>
      </c>
      <c r="F6713" t="s">
        <v>210</v>
      </c>
      <c r="G6713" t="s">
        <v>67</v>
      </c>
      <c r="H6713" t="s">
        <v>68</v>
      </c>
      <c r="I6713" t="s">
        <v>69</v>
      </c>
      <c r="J6713">
        <v>1</v>
      </c>
      <c r="K6713">
        <v>3198.44</v>
      </c>
      <c r="L6713">
        <v>0.05</v>
      </c>
      <c r="M6713">
        <v>2296.5300000000002</v>
      </c>
      <c r="N6713" t="s">
        <v>52</v>
      </c>
      <c r="O6713" t="s">
        <v>35</v>
      </c>
      <c r="P6713" t="s">
        <v>71</v>
      </c>
      <c r="Q6713">
        <f>Sales_Data[[#This Row],[Quantity]]*Sales_Data[[#This Row],[Unit_Price]]</f>
        <v>3198.44</v>
      </c>
      <c r="R6713">
        <f>Sales_Data[[#This Row],[Gross_Sales]]*Sales_Data[[#This Row],[Discount]]</f>
        <v>159.92200000000003</v>
      </c>
      <c r="S6713">
        <f>Sales_Data[[#This Row],[Gross_Sales]]-Sales_Data[[#This Row],[Discount_Amount]]</f>
        <v>3038.518</v>
      </c>
      <c r="T6713">
        <f>Sales_Data[[#This Row],[Net Sales]]-Sales_Data[[#This Row],[Cost]]</f>
        <v>741.98799999999983</v>
      </c>
      <c r="U6713" s="2">
        <f>Sales_Data[[#This Row],[Profit]]/Sales_Data[[#This Row],[Net Sales]]</f>
        <v>0.24419404459674085</v>
      </c>
      <c r="V6713">
        <f>YEAR(Sales_Data[[#This Row],[Order_Date]])</f>
        <v>2025</v>
      </c>
      <c r="W6713" t="str">
        <f>TEXT(Sales_Data[[#This Row],[Order_Date]],"mmm")</f>
        <v>Oct</v>
      </c>
      <c r="X6713">
        <f>MONTH(Sales_Data[[#This Row],[Order_Date]])</f>
        <v>10</v>
      </c>
      <c r="Y6713" t="str">
        <f>"Q"&amp;ROUNDUP(MONTH(Sales_Data[[#This Row],[Order_Date]])/3,0)</f>
        <v>Q4</v>
      </c>
    </row>
    <row r="6714" spans="1:25" x14ac:dyDescent="0.3">
      <c r="A6714" t="s">
        <v>8519</v>
      </c>
      <c r="B6714" s="1">
        <v>45727</v>
      </c>
      <c r="C6714" t="s">
        <v>1258</v>
      </c>
      <c r="D6714" t="s">
        <v>414</v>
      </c>
      <c r="E6714" t="s">
        <v>19</v>
      </c>
      <c r="F6714" t="s">
        <v>20</v>
      </c>
      <c r="G6714" t="s">
        <v>21</v>
      </c>
      <c r="H6714" t="s">
        <v>230</v>
      </c>
      <c r="I6714" t="s">
        <v>328</v>
      </c>
      <c r="J6714">
        <v>2</v>
      </c>
      <c r="K6714">
        <v>10758.33</v>
      </c>
      <c r="L6714">
        <v>0.05</v>
      </c>
      <c r="M6714">
        <v>15250.45</v>
      </c>
      <c r="N6714" t="s">
        <v>24</v>
      </c>
      <c r="O6714" t="s">
        <v>35</v>
      </c>
      <c r="P6714" t="s">
        <v>44</v>
      </c>
      <c r="Q6714">
        <f>Sales_Data[[#This Row],[Quantity]]*Sales_Data[[#This Row],[Unit_Price]]</f>
        <v>21516.66</v>
      </c>
      <c r="R6714">
        <f>Sales_Data[[#This Row],[Gross_Sales]]*Sales_Data[[#This Row],[Discount]]</f>
        <v>1075.8330000000001</v>
      </c>
      <c r="S6714">
        <f>Sales_Data[[#This Row],[Gross_Sales]]-Sales_Data[[#This Row],[Discount_Amount]]</f>
        <v>20440.827000000001</v>
      </c>
      <c r="T6714">
        <f>Sales_Data[[#This Row],[Net Sales]]-Sales_Data[[#This Row],[Cost]]</f>
        <v>5190.3770000000004</v>
      </c>
      <c r="U6714" s="2">
        <f>Sales_Data[[#This Row],[Profit]]/Sales_Data[[#This Row],[Net Sales]]</f>
        <v>0.25392206489492819</v>
      </c>
      <c r="V6714">
        <f>YEAR(Sales_Data[[#This Row],[Order_Date]])</f>
        <v>2025</v>
      </c>
      <c r="W6714" t="str">
        <f>TEXT(Sales_Data[[#This Row],[Order_Date]],"mmm")</f>
        <v>Mar</v>
      </c>
      <c r="X6714">
        <f>MONTH(Sales_Data[[#This Row],[Order_Date]])</f>
        <v>3</v>
      </c>
      <c r="Y6714" t="str">
        <f>"Q"&amp;ROUNDUP(MONTH(Sales_Data[[#This Row],[Order_Date]])/3,0)</f>
        <v>Q1</v>
      </c>
    </row>
    <row r="6715" spans="1:25" x14ac:dyDescent="0.3">
      <c r="A6715" t="s">
        <v>8520</v>
      </c>
      <c r="B6715" s="1">
        <v>45850</v>
      </c>
      <c r="C6715" t="s">
        <v>1491</v>
      </c>
      <c r="D6715" t="s">
        <v>715</v>
      </c>
      <c r="E6715" t="s">
        <v>30</v>
      </c>
      <c r="F6715" t="s">
        <v>101</v>
      </c>
      <c r="G6715" t="s">
        <v>41</v>
      </c>
      <c r="H6715" t="s">
        <v>102</v>
      </c>
      <c r="I6715" t="s">
        <v>165</v>
      </c>
      <c r="J6715">
        <v>1</v>
      </c>
      <c r="K6715">
        <v>1219.5999999999999</v>
      </c>
      <c r="L6715">
        <v>0.1</v>
      </c>
      <c r="M6715">
        <v>707.81</v>
      </c>
      <c r="N6715" t="s">
        <v>83</v>
      </c>
      <c r="O6715" t="s">
        <v>35</v>
      </c>
      <c r="P6715" t="s">
        <v>44</v>
      </c>
      <c r="Q6715">
        <f>Sales_Data[[#This Row],[Quantity]]*Sales_Data[[#This Row],[Unit_Price]]</f>
        <v>1219.5999999999999</v>
      </c>
      <c r="R6715">
        <f>Sales_Data[[#This Row],[Gross_Sales]]*Sales_Data[[#This Row],[Discount]]</f>
        <v>121.96</v>
      </c>
      <c r="S6715">
        <f>Sales_Data[[#This Row],[Gross_Sales]]-Sales_Data[[#This Row],[Discount_Amount]]</f>
        <v>1097.6399999999999</v>
      </c>
      <c r="T6715">
        <f>Sales_Data[[#This Row],[Net Sales]]-Sales_Data[[#This Row],[Cost]]</f>
        <v>389.82999999999993</v>
      </c>
      <c r="U6715" s="2">
        <f>Sales_Data[[#This Row],[Profit]]/Sales_Data[[#This Row],[Net Sales]]</f>
        <v>0.35515287343755692</v>
      </c>
      <c r="V6715">
        <f>YEAR(Sales_Data[[#This Row],[Order_Date]])</f>
        <v>2025</v>
      </c>
      <c r="W6715" t="str">
        <f>TEXT(Sales_Data[[#This Row],[Order_Date]],"mmm")</f>
        <v>Jul</v>
      </c>
      <c r="X6715">
        <f>MONTH(Sales_Data[[#This Row],[Order_Date]])</f>
        <v>7</v>
      </c>
      <c r="Y6715" t="str">
        <f>"Q"&amp;ROUNDUP(MONTH(Sales_Data[[#This Row],[Order_Date]])/3,0)</f>
        <v>Q3</v>
      </c>
    </row>
    <row r="6716" spans="1:25" x14ac:dyDescent="0.3">
      <c r="A6716" t="s">
        <v>8521</v>
      </c>
      <c r="B6716" s="1">
        <v>45725</v>
      </c>
      <c r="C6716" t="s">
        <v>2126</v>
      </c>
      <c r="D6716" t="s">
        <v>422</v>
      </c>
      <c r="E6716" t="s">
        <v>119</v>
      </c>
      <c r="F6716" t="s">
        <v>120</v>
      </c>
      <c r="G6716" t="s">
        <v>67</v>
      </c>
      <c r="H6716" t="s">
        <v>121</v>
      </c>
      <c r="I6716" t="s">
        <v>142</v>
      </c>
      <c r="J6716">
        <v>1</v>
      </c>
      <c r="K6716">
        <v>7282.17</v>
      </c>
      <c r="L6716">
        <v>0</v>
      </c>
      <c r="M6716">
        <v>4986.0600000000004</v>
      </c>
      <c r="N6716" t="s">
        <v>52</v>
      </c>
      <c r="O6716" t="s">
        <v>35</v>
      </c>
      <c r="P6716" t="s">
        <v>44</v>
      </c>
      <c r="Q6716">
        <f>Sales_Data[[#This Row],[Quantity]]*Sales_Data[[#This Row],[Unit_Price]]</f>
        <v>7282.17</v>
      </c>
      <c r="R6716">
        <f>Sales_Data[[#This Row],[Gross_Sales]]*Sales_Data[[#This Row],[Discount]]</f>
        <v>0</v>
      </c>
      <c r="S6716">
        <f>Sales_Data[[#This Row],[Gross_Sales]]-Sales_Data[[#This Row],[Discount_Amount]]</f>
        <v>7282.17</v>
      </c>
      <c r="T6716">
        <f>Sales_Data[[#This Row],[Net Sales]]-Sales_Data[[#This Row],[Cost]]</f>
        <v>2296.1099999999997</v>
      </c>
      <c r="U6716" s="2">
        <f>Sales_Data[[#This Row],[Profit]]/Sales_Data[[#This Row],[Net Sales]]</f>
        <v>0.31530573990994437</v>
      </c>
      <c r="V6716">
        <f>YEAR(Sales_Data[[#This Row],[Order_Date]])</f>
        <v>2025</v>
      </c>
      <c r="W6716" t="str">
        <f>TEXT(Sales_Data[[#This Row],[Order_Date]],"mmm")</f>
        <v>Mar</v>
      </c>
      <c r="X6716">
        <f>MONTH(Sales_Data[[#This Row],[Order_Date]])</f>
        <v>3</v>
      </c>
      <c r="Y6716" t="str">
        <f>"Q"&amp;ROUNDUP(MONTH(Sales_Data[[#This Row],[Order_Date]])/3,0)</f>
        <v>Q1</v>
      </c>
    </row>
    <row r="6717" spans="1:25" x14ac:dyDescent="0.3">
      <c r="A6717" t="s">
        <v>8522</v>
      </c>
      <c r="B6717" s="1">
        <v>45962</v>
      </c>
      <c r="C6717" t="s">
        <v>1838</v>
      </c>
      <c r="D6717" t="s">
        <v>307</v>
      </c>
      <c r="E6717" t="s">
        <v>30</v>
      </c>
      <c r="F6717" t="s">
        <v>87</v>
      </c>
      <c r="G6717" t="s">
        <v>32</v>
      </c>
      <c r="H6717" t="s">
        <v>50</v>
      </c>
      <c r="I6717" t="s">
        <v>58</v>
      </c>
      <c r="J6717">
        <v>5</v>
      </c>
      <c r="K6717">
        <v>427.03</v>
      </c>
      <c r="L6717">
        <v>0.05</v>
      </c>
      <c r="M6717">
        <v>1746.88</v>
      </c>
      <c r="N6717" t="s">
        <v>52</v>
      </c>
      <c r="O6717" t="s">
        <v>35</v>
      </c>
      <c r="P6717" t="s">
        <v>71</v>
      </c>
      <c r="Q6717">
        <f>Sales_Data[[#This Row],[Quantity]]*Sales_Data[[#This Row],[Unit_Price]]</f>
        <v>2135.1499999999996</v>
      </c>
      <c r="R6717">
        <f>Sales_Data[[#This Row],[Gross_Sales]]*Sales_Data[[#This Row],[Discount]]</f>
        <v>106.75749999999999</v>
      </c>
      <c r="S6717">
        <f>Sales_Data[[#This Row],[Gross_Sales]]-Sales_Data[[#This Row],[Discount_Amount]]</f>
        <v>2028.3924999999997</v>
      </c>
      <c r="T6717">
        <f>Sales_Data[[#This Row],[Net Sales]]-Sales_Data[[#This Row],[Cost]]</f>
        <v>281.51249999999959</v>
      </c>
      <c r="U6717" s="2">
        <f>Sales_Data[[#This Row],[Profit]]/Sales_Data[[#This Row],[Net Sales]]</f>
        <v>0.13878600911805758</v>
      </c>
      <c r="V6717">
        <f>YEAR(Sales_Data[[#This Row],[Order_Date]])</f>
        <v>2025</v>
      </c>
      <c r="W6717" t="str">
        <f>TEXT(Sales_Data[[#This Row],[Order_Date]],"mmm")</f>
        <v>Nov</v>
      </c>
      <c r="X6717">
        <f>MONTH(Sales_Data[[#This Row],[Order_Date]])</f>
        <v>11</v>
      </c>
      <c r="Y6717" t="str">
        <f>"Q"&amp;ROUNDUP(MONTH(Sales_Data[[#This Row],[Order_Date]])/3,0)</f>
        <v>Q4</v>
      </c>
    </row>
    <row r="6718" spans="1:25" x14ac:dyDescent="0.3">
      <c r="A6718" t="s">
        <v>8523</v>
      </c>
      <c r="B6718" s="1">
        <v>45709</v>
      </c>
      <c r="C6718" t="s">
        <v>973</v>
      </c>
      <c r="D6718" t="s">
        <v>29</v>
      </c>
      <c r="E6718" t="s">
        <v>119</v>
      </c>
      <c r="F6718" t="s">
        <v>249</v>
      </c>
      <c r="G6718" t="s">
        <v>67</v>
      </c>
      <c r="H6718" t="s">
        <v>68</v>
      </c>
      <c r="I6718" t="s">
        <v>97</v>
      </c>
      <c r="J6718">
        <v>2</v>
      </c>
      <c r="K6718">
        <v>7352.93</v>
      </c>
      <c r="L6718">
        <v>0.1</v>
      </c>
      <c r="M6718">
        <v>8836.27</v>
      </c>
      <c r="N6718" t="s">
        <v>24</v>
      </c>
      <c r="O6718" t="s">
        <v>35</v>
      </c>
      <c r="P6718" t="s">
        <v>26</v>
      </c>
      <c r="Q6718">
        <f>Sales_Data[[#This Row],[Quantity]]*Sales_Data[[#This Row],[Unit_Price]]</f>
        <v>14705.86</v>
      </c>
      <c r="R6718">
        <f>Sales_Data[[#This Row],[Gross_Sales]]*Sales_Data[[#This Row],[Discount]]</f>
        <v>1470.5860000000002</v>
      </c>
      <c r="S6718">
        <f>Sales_Data[[#This Row],[Gross_Sales]]-Sales_Data[[#This Row],[Discount_Amount]]</f>
        <v>13235.274000000001</v>
      </c>
      <c r="T6718">
        <f>Sales_Data[[#This Row],[Net Sales]]-Sales_Data[[#This Row],[Cost]]</f>
        <v>4399.0040000000008</v>
      </c>
      <c r="U6718" s="2">
        <f>Sales_Data[[#This Row],[Profit]]/Sales_Data[[#This Row],[Net Sales]]</f>
        <v>0.33236969631304952</v>
      </c>
      <c r="V6718">
        <f>YEAR(Sales_Data[[#This Row],[Order_Date]])</f>
        <v>2025</v>
      </c>
      <c r="W6718" t="str">
        <f>TEXT(Sales_Data[[#This Row],[Order_Date]],"mmm")</f>
        <v>Feb</v>
      </c>
      <c r="X6718">
        <f>MONTH(Sales_Data[[#This Row],[Order_Date]])</f>
        <v>2</v>
      </c>
      <c r="Y6718" t="str">
        <f>"Q"&amp;ROUNDUP(MONTH(Sales_Data[[#This Row],[Order_Date]])/3,0)</f>
        <v>Q1</v>
      </c>
    </row>
    <row r="6719" spans="1:25" x14ac:dyDescent="0.3">
      <c r="A6719" t="s">
        <v>8524</v>
      </c>
      <c r="B6719" s="1">
        <v>46020</v>
      </c>
      <c r="C6719" t="s">
        <v>7313</v>
      </c>
      <c r="D6719" t="s">
        <v>307</v>
      </c>
      <c r="E6719" t="s">
        <v>39</v>
      </c>
      <c r="F6719" t="s">
        <v>107</v>
      </c>
      <c r="G6719" t="s">
        <v>67</v>
      </c>
      <c r="H6719" t="s">
        <v>88</v>
      </c>
      <c r="I6719" t="s">
        <v>89</v>
      </c>
      <c r="J6719">
        <v>1</v>
      </c>
      <c r="K6719">
        <v>575.86</v>
      </c>
      <c r="L6719">
        <v>0.05</v>
      </c>
      <c r="M6719">
        <v>450.72</v>
      </c>
      <c r="N6719" t="s">
        <v>52</v>
      </c>
      <c r="O6719" t="s">
        <v>53</v>
      </c>
      <c r="P6719" t="s">
        <v>44</v>
      </c>
      <c r="Q6719">
        <f>Sales_Data[[#This Row],[Quantity]]*Sales_Data[[#This Row],[Unit_Price]]</f>
        <v>575.86</v>
      </c>
      <c r="R6719">
        <f>Sales_Data[[#This Row],[Gross_Sales]]*Sales_Data[[#This Row],[Discount]]</f>
        <v>28.793000000000003</v>
      </c>
      <c r="S6719">
        <f>Sales_Data[[#This Row],[Gross_Sales]]-Sales_Data[[#This Row],[Discount_Amount]]</f>
        <v>547.06700000000001</v>
      </c>
      <c r="T6719">
        <f>Sales_Data[[#This Row],[Net Sales]]-Sales_Data[[#This Row],[Cost]]</f>
        <v>96.34699999999998</v>
      </c>
      <c r="U6719" s="2">
        <f>Sales_Data[[#This Row],[Profit]]/Sales_Data[[#This Row],[Net Sales]]</f>
        <v>0.17611553977849145</v>
      </c>
      <c r="V6719">
        <f>YEAR(Sales_Data[[#This Row],[Order_Date]])</f>
        <v>2025</v>
      </c>
      <c r="W6719" t="str">
        <f>TEXT(Sales_Data[[#This Row],[Order_Date]],"mmm")</f>
        <v>Dec</v>
      </c>
      <c r="X6719">
        <f>MONTH(Sales_Data[[#This Row],[Order_Date]])</f>
        <v>12</v>
      </c>
      <c r="Y6719" t="str">
        <f>"Q"&amp;ROUNDUP(MONTH(Sales_Data[[#This Row],[Order_Date]])/3,0)</f>
        <v>Q4</v>
      </c>
    </row>
    <row r="6720" spans="1:25" x14ac:dyDescent="0.3">
      <c r="A6720" t="s">
        <v>8525</v>
      </c>
      <c r="B6720" s="1">
        <v>45942</v>
      </c>
      <c r="C6720" t="s">
        <v>931</v>
      </c>
      <c r="D6720" t="s">
        <v>497</v>
      </c>
      <c r="E6720" t="s">
        <v>48</v>
      </c>
      <c r="F6720" t="s">
        <v>126</v>
      </c>
      <c r="G6720" t="s">
        <v>67</v>
      </c>
      <c r="H6720" t="s">
        <v>121</v>
      </c>
      <c r="I6720" t="s">
        <v>122</v>
      </c>
      <c r="J6720">
        <v>3</v>
      </c>
      <c r="K6720">
        <v>43208.63</v>
      </c>
      <c r="L6720">
        <v>0.15</v>
      </c>
      <c r="M6720">
        <v>72524.149999999994</v>
      </c>
      <c r="N6720" t="s">
        <v>52</v>
      </c>
      <c r="O6720" t="s">
        <v>35</v>
      </c>
      <c r="P6720" t="s">
        <v>71</v>
      </c>
      <c r="Q6720">
        <f>Sales_Data[[#This Row],[Quantity]]*Sales_Data[[#This Row],[Unit_Price]]</f>
        <v>129625.88999999998</v>
      </c>
      <c r="R6720">
        <f>Sales_Data[[#This Row],[Gross_Sales]]*Sales_Data[[#This Row],[Discount]]</f>
        <v>19443.883499999996</v>
      </c>
      <c r="S6720">
        <f>Sales_Data[[#This Row],[Gross_Sales]]-Sales_Data[[#This Row],[Discount_Amount]]</f>
        <v>110182.00649999999</v>
      </c>
      <c r="T6720">
        <f>Sales_Data[[#This Row],[Net Sales]]-Sales_Data[[#This Row],[Cost]]</f>
        <v>37657.856499999994</v>
      </c>
      <c r="U6720" s="2">
        <f>Sales_Data[[#This Row],[Profit]]/Sales_Data[[#This Row],[Net Sales]]</f>
        <v>0.3417786415062245</v>
      </c>
      <c r="V6720">
        <f>YEAR(Sales_Data[[#This Row],[Order_Date]])</f>
        <v>2025</v>
      </c>
      <c r="W6720" t="str">
        <f>TEXT(Sales_Data[[#This Row],[Order_Date]],"mmm")</f>
        <v>Oct</v>
      </c>
      <c r="X6720">
        <f>MONTH(Sales_Data[[#This Row],[Order_Date]])</f>
        <v>10</v>
      </c>
      <c r="Y6720" t="str">
        <f>"Q"&amp;ROUNDUP(MONTH(Sales_Data[[#This Row],[Order_Date]])/3,0)</f>
        <v>Q4</v>
      </c>
    </row>
    <row r="6721" spans="1:25" x14ac:dyDescent="0.3">
      <c r="A6721" t="s">
        <v>8526</v>
      </c>
      <c r="B6721" s="1">
        <v>45991</v>
      </c>
      <c r="C6721" t="s">
        <v>1267</v>
      </c>
      <c r="D6721" t="s">
        <v>669</v>
      </c>
      <c r="E6721" t="s">
        <v>119</v>
      </c>
      <c r="F6721" t="s">
        <v>249</v>
      </c>
      <c r="G6721" t="s">
        <v>75</v>
      </c>
      <c r="H6721" t="s">
        <v>114</v>
      </c>
      <c r="I6721" t="s">
        <v>206</v>
      </c>
      <c r="J6721">
        <v>2</v>
      </c>
      <c r="K6721">
        <v>1169.54</v>
      </c>
      <c r="L6721">
        <v>0.1</v>
      </c>
      <c r="M6721">
        <v>1711.03</v>
      </c>
      <c r="N6721" t="s">
        <v>109</v>
      </c>
      <c r="O6721" t="s">
        <v>35</v>
      </c>
      <c r="P6721" t="s">
        <v>44</v>
      </c>
      <c r="Q6721">
        <f>Sales_Data[[#This Row],[Quantity]]*Sales_Data[[#This Row],[Unit_Price]]</f>
        <v>2339.08</v>
      </c>
      <c r="R6721">
        <f>Sales_Data[[#This Row],[Gross_Sales]]*Sales_Data[[#This Row],[Discount]]</f>
        <v>233.90800000000002</v>
      </c>
      <c r="S6721">
        <f>Sales_Data[[#This Row],[Gross_Sales]]-Sales_Data[[#This Row],[Discount_Amount]]</f>
        <v>2105.172</v>
      </c>
      <c r="T6721">
        <f>Sales_Data[[#This Row],[Net Sales]]-Sales_Data[[#This Row],[Cost]]</f>
        <v>394.14200000000005</v>
      </c>
      <c r="U6721" s="2">
        <f>Sales_Data[[#This Row],[Profit]]/Sales_Data[[#This Row],[Net Sales]]</f>
        <v>0.18722555686661235</v>
      </c>
      <c r="V6721">
        <f>YEAR(Sales_Data[[#This Row],[Order_Date]])</f>
        <v>2025</v>
      </c>
      <c r="W6721" t="str">
        <f>TEXT(Sales_Data[[#This Row],[Order_Date]],"mmm")</f>
        <v>Nov</v>
      </c>
      <c r="X6721">
        <f>MONTH(Sales_Data[[#This Row],[Order_Date]])</f>
        <v>11</v>
      </c>
      <c r="Y6721" t="str">
        <f>"Q"&amp;ROUNDUP(MONTH(Sales_Data[[#This Row],[Order_Date]])/3,0)</f>
        <v>Q4</v>
      </c>
    </row>
    <row r="6722" spans="1:25" x14ac:dyDescent="0.3">
      <c r="A6722" t="s">
        <v>8527</v>
      </c>
      <c r="B6722" s="1">
        <v>45666</v>
      </c>
      <c r="C6722" t="s">
        <v>531</v>
      </c>
      <c r="D6722" t="s">
        <v>260</v>
      </c>
      <c r="E6722" t="s">
        <v>119</v>
      </c>
      <c r="F6722" t="s">
        <v>146</v>
      </c>
      <c r="G6722" t="s">
        <v>41</v>
      </c>
      <c r="H6722" t="s">
        <v>102</v>
      </c>
      <c r="I6722" t="s">
        <v>165</v>
      </c>
      <c r="J6722">
        <v>3</v>
      </c>
      <c r="K6722">
        <v>2635.42</v>
      </c>
      <c r="L6722">
        <v>0</v>
      </c>
      <c r="M6722">
        <v>6297.3</v>
      </c>
      <c r="N6722" t="s">
        <v>70</v>
      </c>
      <c r="O6722" t="s">
        <v>35</v>
      </c>
      <c r="P6722" t="s">
        <v>26</v>
      </c>
      <c r="Q6722">
        <f>Sales_Data[[#This Row],[Quantity]]*Sales_Data[[#This Row],[Unit_Price]]</f>
        <v>7906.26</v>
      </c>
      <c r="R6722">
        <f>Sales_Data[[#This Row],[Gross_Sales]]*Sales_Data[[#This Row],[Discount]]</f>
        <v>0</v>
      </c>
      <c r="S6722">
        <f>Sales_Data[[#This Row],[Gross_Sales]]-Sales_Data[[#This Row],[Discount_Amount]]</f>
        <v>7906.26</v>
      </c>
      <c r="T6722">
        <f>Sales_Data[[#This Row],[Net Sales]]-Sales_Data[[#This Row],[Cost]]</f>
        <v>1608.96</v>
      </c>
      <c r="U6722" s="2">
        <f>Sales_Data[[#This Row],[Profit]]/Sales_Data[[#This Row],[Net Sales]]</f>
        <v>0.20350456473730943</v>
      </c>
      <c r="V6722">
        <f>YEAR(Sales_Data[[#This Row],[Order_Date]])</f>
        <v>2025</v>
      </c>
      <c r="W6722" t="str">
        <f>TEXT(Sales_Data[[#This Row],[Order_Date]],"mmm")</f>
        <v>Jan</v>
      </c>
      <c r="X6722">
        <f>MONTH(Sales_Data[[#This Row],[Order_Date]])</f>
        <v>1</v>
      </c>
      <c r="Y6722" t="str">
        <f>"Q"&amp;ROUNDUP(MONTH(Sales_Data[[#This Row],[Order_Date]])/3,0)</f>
        <v>Q1</v>
      </c>
    </row>
    <row r="6723" spans="1:25" x14ac:dyDescent="0.3">
      <c r="A6723" t="s">
        <v>8528</v>
      </c>
      <c r="B6723" s="1">
        <v>45908</v>
      </c>
      <c r="C6723" t="s">
        <v>452</v>
      </c>
      <c r="D6723" t="s">
        <v>699</v>
      </c>
      <c r="E6723" t="s">
        <v>119</v>
      </c>
      <c r="F6723" t="s">
        <v>184</v>
      </c>
      <c r="G6723" t="s">
        <v>67</v>
      </c>
      <c r="H6723" t="s">
        <v>133</v>
      </c>
      <c r="I6723" t="s">
        <v>134</v>
      </c>
      <c r="J6723">
        <v>1</v>
      </c>
      <c r="K6723">
        <v>6636.26</v>
      </c>
      <c r="L6723">
        <v>0.05</v>
      </c>
      <c r="M6723">
        <v>5535.14</v>
      </c>
      <c r="N6723" t="s">
        <v>70</v>
      </c>
      <c r="O6723" t="s">
        <v>25</v>
      </c>
      <c r="P6723" t="s">
        <v>71</v>
      </c>
      <c r="Q6723">
        <f>Sales_Data[[#This Row],[Quantity]]*Sales_Data[[#This Row],[Unit_Price]]</f>
        <v>6636.26</v>
      </c>
      <c r="R6723">
        <f>Sales_Data[[#This Row],[Gross_Sales]]*Sales_Data[[#This Row],[Discount]]</f>
        <v>331.81300000000005</v>
      </c>
      <c r="S6723">
        <f>Sales_Data[[#This Row],[Gross_Sales]]-Sales_Data[[#This Row],[Discount_Amount]]</f>
        <v>6304.4470000000001</v>
      </c>
      <c r="T6723">
        <f>Sales_Data[[#This Row],[Net Sales]]-Sales_Data[[#This Row],[Cost]]</f>
        <v>769.30699999999979</v>
      </c>
      <c r="U6723" s="2">
        <f>Sales_Data[[#This Row],[Profit]]/Sales_Data[[#This Row],[Net Sales]]</f>
        <v>0.12202608729996457</v>
      </c>
      <c r="V6723">
        <f>YEAR(Sales_Data[[#This Row],[Order_Date]])</f>
        <v>2025</v>
      </c>
      <c r="W6723" t="str">
        <f>TEXT(Sales_Data[[#This Row],[Order_Date]],"mmm")</f>
        <v>Sep</v>
      </c>
      <c r="X6723">
        <f>MONTH(Sales_Data[[#This Row],[Order_Date]])</f>
        <v>9</v>
      </c>
      <c r="Y6723" t="str">
        <f>"Q"&amp;ROUNDUP(MONTH(Sales_Data[[#This Row],[Order_Date]])/3,0)</f>
        <v>Q3</v>
      </c>
    </row>
    <row r="6724" spans="1:25" x14ac:dyDescent="0.3">
      <c r="A6724" t="s">
        <v>8529</v>
      </c>
      <c r="B6724" s="1">
        <v>45989</v>
      </c>
      <c r="C6724" t="s">
        <v>738</v>
      </c>
      <c r="D6724" t="s">
        <v>221</v>
      </c>
      <c r="E6724" t="s">
        <v>39</v>
      </c>
      <c r="F6724" t="s">
        <v>96</v>
      </c>
      <c r="G6724" t="s">
        <v>75</v>
      </c>
      <c r="H6724" t="s">
        <v>185</v>
      </c>
      <c r="I6724" t="s">
        <v>186</v>
      </c>
      <c r="J6724">
        <v>1</v>
      </c>
      <c r="K6724">
        <v>2250.67</v>
      </c>
      <c r="L6724">
        <v>0.1</v>
      </c>
      <c r="M6724">
        <v>1336.84</v>
      </c>
      <c r="N6724" t="s">
        <v>83</v>
      </c>
      <c r="O6724" t="s">
        <v>35</v>
      </c>
      <c r="P6724" t="s">
        <v>71</v>
      </c>
      <c r="Q6724">
        <f>Sales_Data[[#This Row],[Quantity]]*Sales_Data[[#This Row],[Unit_Price]]</f>
        <v>2250.67</v>
      </c>
      <c r="R6724">
        <f>Sales_Data[[#This Row],[Gross_Sales]]*Sales_Data[[#This Row],[Discount]]</f>
        <v>225.06700000000001</v>
      </c>
      <c r="S6724">
        <f>Sales_Data[[#This Row],[Gross_Sales]]-Sales_Data[[#This Row],[Discount_Amount]]</f>
        <v>2025.6030000000001</v>
      </c>
      <c r="T6724">
        <f>Sales_Data[[#This Row],[Net Sales]]-Sales_Data[[#This Row],[Cost]]</f>
        <v>688.76300000000015</v>
      </c>
      <c r="U6724" s="2">
        <f>Sales_Data[[#This Row],[Profit]]/Sales_Data[[#This Row],[Net Sales]]</f>
        <v>0.34002862357530084</v>
      </c>
      <c r="V6724">
        <f>YEAR(Sales_Data[[#This Row],[Order_Date]])</f>
        <v>2025</v>
      </c>
      <c r="W6724" t="str">
        <f>TEXT(Sales_Data[[#This Row],[Order_Date]],"mmm")</f>
        <v>Nov</v>
      </c>
      <c r="X6724">
        <f>MONTH(Sales_Data[[#This Row],[Order_Date]])</f>
        <v>11</v>
      </c>
      <c r="Y6724" t="str">
        <f>"Q"&amp;ROUNDUP(MONTH(Sales_Data[[#This Row],[Order_Date]])/3,0)</f>
        <v>Q4</v>
      </c>
    </row>
    <row r="6725" spans="1:25" x14ac:dyDescent="0.3">
      <c r="A6725" t="s">
        <v>8530</v>
      </c>
      <c r="B6725" s="1">
        <v>45955</v>
      </c>
      <c r="C6725" t="s">
        <v>2260</v>
      </c>
      <c r="D6725" t="s">
        <v>685</v>
      </c>
      <c r="E6725" t="s">
        <v>39</v>
      </c>
      <c r="F6725" t="s">
        <v>202</v>
      </c>
      <c r="G6725" t="s">
        <v>21</v>
      </c>
      <c r="H6725" t="s">
        <v>127</v>
      </c>
      <c r="I6725" t="s">
        <v>314</v>
      </c>
      <c r="J6725">
        <v>1</v>
      </c>
      <c r="K6725">
        <v>3773.75</v>
      </c>
      <c r="L6725">
        <v>0.1</v>
      </c>
      <c r="M6725">
        <v>2349.46</v>
      </c>
      <c r="N6725" t="s">
        <v>24</v>
      </c>
      <c r="O6725" t="s">
        <v>25</v>
      </c>
      <c r="P6725" t="s">
        <v>26</v>
      </c>
      <c r="Q6725">
        <f>Sales_Data[[#This Row],[Quantity]]*Sales_Data[[#This Row],[Unit_Price]]</f>
        <v>3773.75</v>
      </c>
      <c r="R6725">
        <f>Sales_Data[[#This Row],[Gross_Sales]]*Sales_Data[[#This Row],[Discount]]</f>
        <v>377.375</v>
      </c>
      <c r="S6725">
        <f>Sales_Data[[#This Row],[Gross_Sales]]-Sales_Data[[#This Row],[Discount_Amount]]</f>
        <v>3396.375</v>
      </c>
      <c r="T6725">
        <f>Sales_Data[[#This Row],[Net Sales]]-Sales_Data[[#This Row],[Cost]]</f>
        <v>1046.915</v>
      </c>
      <c r="U6725" s="2">
        <f>Sales_Data[[#This Row],[Profit]]/Sales_Data[[#This Row],[Net Sales]]</f>
        <v>0.30824481984468732</v>
      </c>
      <c r="V6725">
        <f>YEAR(Sales_Data[[#This Row],[Order_Date]])</f>
        <v>2025</v>
      </c>
      <c r="W6725" t="str">
        <f>TEXT(Sales_Data[[#This Row],[Order_Date]],"mmm")</f>
        <v>Oct</v>
      </c>
      <c r="X6725">
        <f>MONTH(Sales_Data[[#This Row],[Order_Date]])</f>
        <v>10</v>
      </c>
      <c r="Y6725" t="str">
        <f>"Q"&amp;ROUNDUP(MONTH(Sales_Data[[#This Row],[Order_Date]])/3,0)</f>
        <v>Q4</v>
      </c>
    </row>
    <row r="6726" spans="1:25" x14ac:dyDescent="0.3">
      <c r="A6726" t="s">
        <v>8531</v>
      </c>
      <c r="B6726" s="1">
        <v>45841</v>
      </c>
      <c r="C6726" t="s">
        <v>598</v>
      </c>
      <c r="D6726" t="s">
        <v>1122</v>
      </c>
      <c r="E6726" t="s">
        <v>48</v>
      </c>
      <c r="F6726" t="s">
        <v>164</v>
      </c>
      <c r="G6726" t="s">
        <v>75</v>
      </c>
      <c r="H6726" t="s">
        <v>114</v>
      </c>
      <c r="I6726" t="s">
        <v>115</v>
      </c>
      <c r="J6726">
        <v>2</v>
      </c>
      <c r="K6726">
        <v>59618.27</v>
      </c>
      <c r="L6726">
        <v>0.15</v>
      </c>
      <c r="M6726">
        <v>85043.22</v>
      </c>
      <c r="N6726" t="s">
        <v>24</v>
      </c>
      <c r="O6726" t="s">
        <v>35</v>
      </c>
      <c r="P6726" t="s">
        <v>71</v>
      </c>
      <c r="Q6726">
        <f>Sales_Data[[#This Row],[Quantity]]*Sales_Data[[#This Row],[Unit_Price]]</f>
        <v>119236.54</v>
      </c>
      <c r="R6726">
        <f>Sales_Data[[#This Row],[Gross_Sales]]*Sales_Data[[#This Row],[Discount]]</f>
        <v>17885.481</v>
      </c>
      <c r="S6726">
        <f>Sales_Data[[#This Row],[Gross_Sales]]-Sales_Data[[#This Row],[Discount_Amount]]</f>
        <v>101351.05899999999</v>
      </c>
      <c r="T6726">
        <f>Sales_Data[[#This Row],[Net Sales]]-Sales_Data[[#This Row],[Cost]]</f>
        <v>16307.838999999993</v>
      </c>
      <c r="U6726" s="2">
        <f>Sales_Data[[#This Row],[Profit]]/Sales_Data[[#This Row],[Net Sales]]</f>
        <v>0.16090447560098997</v>
      </c>
      <c r="V6726">
        <f>YEAR(Sales_Data[[#This Row],[Order_Date]])</f>
        <v>2025</v>
      </c>
      <c r="W6726" t="str">
        <f>TEXT(Sales_Data[[#This Row],[Order_Date]],"mmm")</f>
        <v>Jul</v>
      </c>
      <c r="X6726">
        <f>MONTH(Sales_Data[[#This Row],[Order_Date]])</f>
        <v>7</v>
      </c>
      <c r="Y6726" t="str">
        <f>"Q"&amp;ROUNDUP(MONTH(Sales_Data[[#This Row],[Order_Date]])/3,0)</f>
        <v>Q3</v>
      </c>
    </row>
    <row r="6727" spans="1:25" x14ac:dyDescent="0.3">
      <c r="A6727" t="s">
        <v>8532</v>
      </c>
      <c r="B6727" s="1">
        <v>45836</v>
      </c>
      <c r="C6727" t="s">
        <v>4088</v>
      </c>
      <c r="D6727" t="s">
        <v>283</v>
      </c>
      <c r="E6727" t="s">
        <v>30</v>
      </c>
      <c r="F6727" t="s">
        <v>31</v>
      </c>
      <c r="G6727" t="s">
        <v>75</v>
      </c>
      <c r="H6727" t="s">
        <v>185</v>
      </c>
      <c r="I6727" t="s">
        <v>186</v>
      </c>
      <c r="J6727">
        <v>1</v>
      </c>
      <c r="K6727">
        <v>485.76</v>
      </c>
      <c r="L6727">
        <v>0.1</v>
      </c>
      <c r="M6727">
        <v>334.37</v>
      </c>
      <c r="N6727" t="s">
        <v>24</v>
      </c>
      <c r="O6727" t="s">
        <v>35</v>
      </c>
      <c r="P6727" t="s">
        <v>71</v>
      </c>
      <c r="Q6727">
        <f>Sales_Data[[#This Row],[Quantity]]*Sales_Data[[#This Row],[Unit_Price]]</f>
        <v>485.76</v>
      </c>
      <c r="R6727">
        <f>Sales_Data[[#This Row],[Gross_Sales]]*Sales_Data[[#This Row],[Discount]]</f>
        <v>48.576000000000001</v>
      </c>
      <c r="S6727">
        <f>Sales_Data[[#This Row],[Gross_Sales]]-Sales_Data[[#This Row],[Discount_Amount]]</f>
        <v>437.18399999999997</v>
      </c>
      <c r="T6727">
        <f>Sales_Data[[#This Row],[Net Sales]]-Sales_Data[[#This Row],[Cost]]</f>
        <v>102.81399999999996</v>
      </c>
      <c r="U6727" s="2">
        <f>Sales_Data[[#This Row],[Profit]]/Sales_Data[[#This Row],[Net Sales]]</f>
        <v>0.23517329087981256</v>
      </c>
      <c r="V6727">
        <f>YEAR(Sales_Data[[#This Row],[Order_Date]])</f>
        <v>2025</v>
      </c>
      <c r="W6727" t="str">
        <f>TEXT(Sales_Data[[#This Row],[Order_Date]],"mmm")</f>
        <v>Jun</v>
      </c>
      <c r="X6727">
        <f>MONTH(Sales_Data[[#This Row],[Order_Date]])</f>
        <v>6</v>
      </c>
      <c r="Y6727" t="str">
        <f>"Q"&amp;ROUNDUP(MONTH(Sales_Data[[#This Row],[Order_Date]])/3,0)</f>
        <v>Q2</v>
      </c>
    </row>
    <row r="6728" spans="1:25" x14ac:dyDescent="0.3">
      <c r="A6728" t="s">
        <v>8533</v>
      </c>
      <c r="B6728" s="1">
        <v>45855</v>
      </c>
      <c r="C6728" t="s">
        <v>2700</v>
      </c>
      <c r="D6728" t="s">
        <v>1055</v>
      </c>
      <c r="E6728" t="s">
        <v>48</v>
      </c>
      <c r="F6728" t="s">
        <v>132</v>
      </c>
      <c r="G6728" t="s">
        <v>32</v>
      </c>
      <c r="H6728" t="s">
        <v>33</v>
      </c>
      <c r="I6728" t="s">
        <v>34</v>
      </c>
      <c r="J6728">
        <v>1</v>
      </c>
      <c r="K6728">
        <v>53003.57</v>
      </c>
      <c r="L6728">
        <v>0</v>
      </c>
      <c r="M6728">
        <v>37403.699999999997</v>
      </c>
      <c r="N6728" t="s">
        <v>70</v>
      </c>
      <c r="O6728" t="s">
        <v>35</v>
      </c>
      <c r="P6728" t="s">
        <v>44</v>
      </c>
      <c r="Q6728">
        <f>Sales_Data[[#This Row],[Quantity]]*Sales_Data[[#This Row],[Unit_Price]]</f>
        <v>53003.57</v>
      </c>
      <c r="R6728">
        <f>Sales_Data[[#This Row],[Gross_Sales]]*Sales_Data[[#This Row],[Discount]]</f>
        <v>0</v>
      </c>
      <c r="S6728">
        <f>Sales_Data[[#This Row],[Gross_Sales]]-Sales_Data[[#This Row],[Discount_Amount]]</f>
        <v>53003.57</v>
      </c>
      <c r="T6728">
        <f>Sales_Data[[#This Row],[Net Sales]]-Sales_Data[[#This Row],[Cost]]</f>
        <v>15599.870000000003</v>
      </c>
      <c r="U6728" s="2">
        <f>Sales_Data[[#This Row],[Profit]]/Sales_Data[[#This Row],[Net Sales]]</f>
        <v>0.29431734503921159</v>
      </c>
      <c r="V6728">
        <f>YEAR(Sales_Data[[#This Row],[Order_Date]])</f>
        <v>2025</v>
      </c>
      <c r="W6728" t="str">
        <f>TEXT(Sales_Data[[#This Row],[Order_Date]],"mmm")</f>
        <v>Jul</v>
      </c>
      <c r="X6728">
        <f>MONTH(Sales_Data[[#This Row],[Order_Date]])</f>
        <v>7</v>
      </c>
      <c r="Y6728" t="str">
        <f>"Q"&amp;ROUNDUP(MONTH(Sales_Data[[#This Row],[Order_Date]])/3,0)</f>
        <v>Q3</v>
      </c>
    </row>
    <row r="6729" spans="1:25" x14ac:dyDescent="0.3">
      <c r="A6729" t="s">
        <v>8534</v>
      </c>
      <c r="B6729" s="1">
        <v>45785</v>
      </c>
      <c r="C6729" t="s">
        <v>3327</v>
      </c>
      <c r="D6729" t="s">
        <v>199</v>
      </c>
      <c r="E6729" t="s">
        <v>48</v>
      </c>
      <c r="F6729" t="s">
        <v>164</v>
      </c>
      <c r="G6729" t="s">
        <v>32</v>
      </c>
      <c r="H6729" t="s">
        <v>50</v>
      </c>
      <c r="I6729" t="s">
        <v>51</v>
      </c>
      <c r="J6729">
        <v>5</v>
      </c>
      <c r="K6729">
        <v>5644.77</v>
      </c>
      <c r="L6729">
        <v>0</v>
      </c>
      <c r="M6729">
        <v>18603.11</v>
      </c>
      <c r="N6729" t="s">
        <v>109</v>
      </c>
      <c r="O6729" t="s">
        <v>35</v>
      </c>
      <c r="P6729" t="s">
        <v>44</v>
      </c>
      <c r="Q6729">
        <f>Sales_Data[[#This Row],[Quantity]]*Sales_Data[[#This Row],[Unit_Price]]</f>
        <v>28223.850000000002</v>
      </c>
      <c r="R6729">
        <f>Sales_Data[[#This Row],[Gross_Sales]]*Sales_Data[[#This Row],[Discount]]</f>
        <v>0</v>
      </c>
      <c r="S6729">
        <f>Sales_Data[[#This Row],[Gross_Sales]]-Sales_Data[[#This Row],[Discount_Amount]]</f>
        <v>28223.850000000002</v>
      </c>
      <c r="T6729">
        <f>Sales_Data[[#This Row],[Net Sales]]-Sales_Data[[#This Row],[Cost]]</f>
        <v>9620.7400000000016</v>
      </c>
      <c r="U6729" s="2">
        <f>Sales_Data[[#This Row],[Profit]]/Sales_Data[[#This Row],[Net Sales]]</f>
        <v>0.34087270163354755</v>
      </c>
      <c r="V6729">
        <f>YEAR(Sales_Data[[#This Row],[Order_Date]])</f>
        <v>2025</v>
      </c>
      <c r="W6729" t="str">
        <f>TEXT(Sales_Data[[#This Row],[Order_Date]],"mmm")</f>
        <v>May</v>
      </c>
      <c r="X6729">
        <f>MONTH(Sales_Data[[#This Row],[Order_Date]])</f>
        <v>5</v>
      </c>
      <c r="Y6729" t="str">
        <f>"Q"&amp;ROUNDUP(MONTH(Sales_Data[[#This Row],[Order_Date]])/3,0)</f>
        <v>Q2</v>
      </c>
    </row>
    <row r="6730" spans="1:25" x14ac:dyDescent="0.3">
      <c r="A6730" t="s">
        <v>8535</v>
      </c>
      <c r="B6730" s="1">
        <v>45677</v>
      </c>
      <c r="C6730" t="s">
        <v>3122</v>
      </c>
      <c r="D6730" t="s">
        <v>331</v>
      </c>
      <c r="E6730" t="s">
        <v>39</v>
      </c>
      <c r="F6730" t="s">
        <v>107</v>
      </c>
      <c r="G6730" t="s">
        <v>67</v>
      </c>
      <c r="H6730" t="s">
        <v>88</v>
      </c>
      <c r="I6730" t="s">
        <v>157</v>
      </c>
      <c r="J6730">
        <v>4</v>
      </c>
      <c r="K6730">
        <v>1236.8499999999999</v>
      </c>
      <c r="L6730">
        <v>0.1</v>
      </c>
      <c r="M6730">
        <v>3406.09</v>
      </c>
      <c r="N6730" t="s">
        <v>52</v>
      </c>
      <c r="O6730" t="s">
        <v>35</v>
      </c>
      <c r="P6730" t="s">
        <v>44</v>
      </c>
      <c r="Q6730">
        <f>Sales_Data[[#This Row],[Quantity]]*Sales_Data[[#This Row],[Unit_Price]]</f>
        <v>4947.3999999999996</v>
      </c>
      <c r="R6730">
        <f>Sales_Data[[#This Row],[Gross_Sales]]*Sales_Data[[#This Row],[Discount]]</f>
        <v>494.74</v>
      </c>
      <c r="S6730">
        <f>Sales_Data[[#This Row],[Gross_Sales]]-Sales_Data[[#This Row],[Discount_Amount]]</f>
        <v>4452.66</v>
      </c>
      <c r="T6730">
        <f>Sales_Data[[#This Row],[Net Sales]]-Sales_Data[[#This Row],[Cost]]</f>
        <v>1046.5699999999997</v>
      </c>
      <c r="U6730" s="2">
        <f>Sales_Data[[#This Row],[Profit]]/Sales_Data[[#This Row],[Net Sales]]</f>
        <v>0.23504377158821912</v>
      </c>
      <c r="V6730">
        <f>YEAR(Sales_Data[[#This Row],[Order_Date]])</f>
        <v>2025</v>
      </c>
      <c r="W6730" t="str">
        <f>TEXT(Sales_Data[[#This Row],[Order_Date]],"mmm")</f>
        <v>Jan</v>
      </c>
      <c r="X6730">
        <f>MONTH(Sales_Data[[#This Row],[Order_Date]])</f>
        <v>1</v>
      </c>
      <c r="Y6730" t="str">
        <f>"Q"&amp;ROUNDUP(MONTH(Sales_Data[[#This Row],[Order_Date]])/3,0)</f>
        <v>Q1</v>
      </c>
    </row>
    <row r="6731" spans="1:25" x14ac:dyDescent="0.3">
      <c r="A6731" t="s">
        <v>8536</v>
      </c>
      <c r="B6731" s="1">
        <v>45985</v>
      </c>
      <c r="C6731" t="s">
        <v>296</v>
      </c>
      <c r="D6731" t="s">
        <v>527</v>
      </c>
      <c r="E6731" t="s">
        <v>19</v>
      </c>
      <c r="F6731" t="s">
        <v>57</v>
      </c>
      <c r="G6731" t="s">
        <v>21</v>
      </c>
      <c r="H6731" t="s">
        <v>127</v>
      </c>
      <c r="I6731" t="s">
        <v>128</v>
      </c>
      <c r="J6731">
        <v>2</v>
      </c>
      <c r="K6731">
        <v>2764.22</v>
      </c>
      <c r="L6731">
        <v>0</v>
      </c>
      <c r="M6731">
        <v>4121.3500000000004</v>
      </c>
      <c r="N6731" t="s">
        <v>109</v>
      </c>
      <c r="O6731" t="s">
        <v>35</v>
      </c>
      <c r="P6731" t="s">
        <v>71</v>
      </c>
      <c r="Q6731">
        <f>Sales_Data[[#This Row],[Quantity]]*Sales_Data[[#This Row],[Unit_Price]]</f>
        <v>5528.44</v>
      </c>
      <c r="R6731">
        <f>Sales_Data[[#This Row],[Gross_Sales]]*Sales_Data[[#This Row],[Discount]]</f>
        <v>0</v>
      </c>
      <c r="S6731">
        <f>Sales_Data[[#This Row],[Gross_Sales]]-Sales_Data[[#This Row],[Discount_Amount]]</f>
        <v>5528.44</v>
      </c>
      <c r="T6731">
        <f>Sales_Data[[#This Row],[Net Sales]]-Sales_Data[[#This Row],[Cost]]</f>
        <v>1407.0899999999992</v>
      </c>
      <c r="U6731" s="2">
        <f>Sales_Data[[#This Row],[Profit]]/Sales_Data[[#This Row],[Net Sales]]</f>
        <v>0.25451845366866588</v>
      </c>
      <c r="V6731">
        <f>YEAR(Sales_Data[[#This Row],[Order_Date]])</f>
        <v>2025</v>
      </c>
      <c r="W6731" t="str">
        <f>TEXT(Sales_Data[[#This Row],[Order_Date]],"mmm")</f>
        <v>Nov</v>
      </c>
      <c r="X6731">
        <f>MONTH(Sales_Data[[#This Row],[Order_Date]])</f>
        <v>11</v>
      </c>
      <c r="Y6731" t="str">
        <f>"Q"&amp;ROUNDUP(MONTH(Sales_Data[[#This Row],[Order_Date]])/3,0)</f>
        <v>Q4</v>
      </c>
    </row>
    <row r="6732" spans="1:25" x14ac:dyDescent="0.3">
      <c r="A6732" t="s">
        <v>8537</v>
      </c>
      <c r="B6732" s="1">
        <v>45722</v>
      </c>
      <c r="C6732" t="s">
        <v>559</v>
      </c>
      <c r="D6732" t="s">
        <v>450</v>
      </c>
      <c r="E6732" t="s">
        <v>48</v>
      </c>
      <c r="F6732" t="s">
        <v>126</v>
      </c>
      <c r="G6732" t="s">
        <v>41</v>
      </c>
      <c r="H6732" t="s">
        <v>171</v>
      </c>
      <c r="I6732" t="s">
        <v>191</v>
      </c>
      <c r="J6732">
        <v>3</v>
      </c>
      <c r="K6732">
        <v>64625.49</v>
      </c>
      <c r="L6732">
        <v>0.1</v>
      </c>
      <c r="M6732">
        <v>119362.47</v>
      </c>
      <c r="N6732" t="s">
        <v>70</v>
      </c>
      <c r="O6732" t="s">
        <v>25</v>
      </c>
      <c r="P6732" t="s">
        <v>71</v>
      </c>
      <c r="Q6732">
        <f>Sales_Data[[#This Row],[Quantity]]*Sales_Data[[#This Row],[Unit_Price]]</f>
        <v>193876.47</v>
      </c>
      <c r="R6732">
        <f>Sales_Data[[#This Row],[Gross_Sales]]*Sales_Data[[#This Row],[Discount]]</f>
        <v>19387.647000000001</v>
      </c>
      <c r="S6732">
        <f>Sales_Data[[#This Row],[Gross_Sales]]-Sales_Data[[#This Row],[Discount_Amount]]</f>
        <v>174488.823</v>
      </c>
      <c r="T6732">
        <f>Sales_Data[[#This Row],[Net Sales]]-Sales_Data[[#This Row],[Cost]]</f>
        <v>55126.353000000003</v>
      </c>
      <c r="U6732" s="2">
        <f>Sales_Data[[#This Row],[Profit]]/Sales_Data[[#This Row],[Net Sales]]</f>
        <v>0.31593056822900339</v>
      </c>
      <c r="V6732">
        <f>YEAR(Sales_Data[[#This Row],[Order_Date]])</f>
        <v>2025</v>
      </c>
      <c r="W6732" t="str">
        <f>TEXT(Sales_Data[[#This Row],[Order_Date]],"mmm")</f>
        <v>Mar</v>
      </c>
      <c r="X6732">
        <f>MONTH(Sales_Data[[#This Row],[Order_Date]])</f>
        <v>3</v>
      </c>
      <c r="Y6732" t="str">
        <f>"Q"&amp;ROUNDUP(MONTH(Sales_Data[[#This Row],[Order_Date]])/3,0)</f>
        <v>Q1</v>
      </c>
    </row>
    <row r="6733" spans="1:25" x14ac:dyDescent="0.3">
      <c r="A6733" t="s">
        <v>8538</v>
      </c>
      <c r="B6733" s="1">
        <v>45839</v>
      </c>
      <c r="C6733" t="s">
        <v>4131</v>
      </c>
      <c r="D6733" t="s">
        <v>393</v>
      </c>
      <c r="E6733" t="s">
        <v>30</v>
      </c>
      <c r="F6733" t="s">
        <v>87</v>
      </c>
      <c r="G6733" t="s">
        <v>21</v>
      </c>
      <c r="H6733" t="s">
        <v>230</v>
      </c>
      <c r="I6733" t="s">
        <v>231</v>
      </c>
      <c r="J6733">
        <v>4</v>
      </c>
      <c r="K6733">
        <v>1105.8900000000001</v>
      </c>
      <c r="L6733">
        <v>0.1</v>
      </c>
      <c r="M6733">
        <v>3119.19</v>
      </c>
      <c r="N6733" t="s">
        <v>52</v>
      </c>
      <c r="O6733" t="s">
        <v>35</v>
      </c>
      <c r="P6733" t="s">
        <v>71</v>
      </c>
      <c r="Q6733">
        <f>Sales_Data[[#This Row],[Quantity]]*Sales_Data[[#This Row],[Unit_Price]]</f>
        <v>4423.5600000000004</v>
      </c>
      <c r="R6733">
        <f>Sales_Data[[#This Row],[Gross_Sales]]*Sales_Data[[#This Row],[Discount]]</f>
        <v>442.35600000000005</v>
      </c>
      <c r="S6733">
        <f>Sales_Data[[#This Row],[Gross_Sales]]-Sales_Data[[#This Row],[Discount_Amount]]</f>
        <v>3981.2040000000002</v>
      </c>
      <c r="T6733">
        <f>Sales_Data[[#This Row],[Net Sales]]-Sales_Data[[#This Row],[Cost]]</f>
        <v>862.01400000000012</v>
      </c>
      <c r="U6733" s="2">
        <f>Sales_Data[[#This Row],[Profit]]/Sales_Data[[#This Row],[Net Sales]]</f>
        <v>0.21652093185880456</v>
      </c>
      <c r="V6733">
        <f>YEAR(Sales_Data[[#This Row],[Order_Date]])</f>
        <v>2025</v>
      </c>
      <c r="W6733" t="str">
        <f>TEXT(Sales_Data[[#This Row],[Order_Date]],"mmm")</f>
        <v>Jul</v>
      </c>
      <c r="X6733">
        <f>MONTH(Sales_Data[[#This Row],[Order_Date]])</f>
        <v>7</v>
      </c>
      <c r="Y6733" t="str">
        <f>"Q"&amp;ROUNDUP(MONTH(Sales_Data[[#This Row],[Order_Date]])/3,0)</f>
        <v>Q3</v>
      </c>
    </row>
    <row r="6734" spans="1:25" x14ac:dyDescent="0.3">
      <c r="A6734" t="s">
        <v>8539</v>
      </c>
      <c r="B6734" s="1">
        <v>45898</v>
      </c>
      <c r="C6734" t="s">
        <v>985</v>
      </c>
      <c r="D6734" t="s">
        <v>61</v>
      </c>
      <c r="E6734" t="s">
        <v>119</v>
      </c>
      <c r="F6734" t="s">
        <v>538</v>
      </c>
      <c r="G6734" t="s">
        <v>67</v>
      </c>
      <c r="H6734" t="s">
        <v>133</v>
      </c>
      <c r="I6734" t="s">
        <v>138</v>
      </c>
      <c r="J6734">
        <v>2</v>
      </c>
      <c r="K6734">
        <v>8122.48</v>
      </c>
      <c r="L6734">
        <v>0.1</v>
      </c>
      <c r="M6734">
        <v>11659.58</v>
      </c>
      <c r="N6734" t="s">
        <v>52</v>
      </c>
      <c r="O6734" t="s">
        <v>25</v>
      </c>
      <c r="P6734" t="s">
        <v>26</v>
      </c>
      <c r="Q6734">
        <f>Sales_Data[[#This Row],[Quantity]]*Sales_Data[[#This Row],[Unit_Price]]</f>
        <v>16244.96</v>
      </c>
      <c r="R6734">
        <f>Sales_Data[[#This Row],[Gross_Sales]]*Sales_Data[[#This Row],[Discount]]</f>
        <v>1624.4960000000001</v>
      </c>
      <c r="S6734">
        <f>Sales_Data[[#This Row],[Gross_Sales]]-Sales_Data[[#This Row],[Discount_Amount]]</f>
        <v>14620.464</v>
      </c>
      <c r="T6734">
        <f>Sales_Data[[#This Row],[Net Sales]]-Sales_Data[[#This Row],[Cost]]</f>
        <v>2960.884</v>
      </c>
      <c r="U6734" s="2">
        <f>Sales_Data[[#This Row],[Profit]]/Sales_Data[[#This Row],[Net Sales]]</f>
        <v>0.20251641808358475</v>
      </c>
      <c r="V6734">
        <f>YEAR(Sales_Data[[#This Row],[Order_Date]])</f>
        <v>2025</v>
      </c>
      <c r="W6734" t="str">
        <f>TEXT(Sales_Data[[#This Row],[Order_Date]],"mmm")</f>
        <v>Aug</v>
      </c>
      <c r="X6734">
        <f>MONTH(Sales_Data[[#This Row],[Order_Date]])</f>
        <v>8</v>
      </c>
      <c r="Y6734" t="str">
        <f>"Q"&amp;ROUNDUP(MONTH(Sales_Data[[#This Row],[Order_Date]])/3,0)</f>
        <v>Q3</v>
      </c>
    </row>
    <row r="6735" spans="1:25" x14ac:dyDescent="0.3">
      <c r="A6735" t="s">
        <v>8540</v>
      </c>
      <c r="B6735" s="1">
        <v>45681</v>
      </c>
      <c r="C6735" t="s">
        <v>459</v>
      </c>
      <c r="D6735" t="s">
        <v>274</v>
      </c>
      <c r="E6735" t="s">
        <v>39</v>
      </c>
      <c r="F6735" t="s">
        <v>107</v>
      </c>
      <c r="G6735" t="s">
        <v>21</v>
      </c>
      <c r="H6735" t="s">
        <v>297</v>
      </c>
      <c r="I6735" t="s">
        <v>297</v>
      </c>
      <c r="J6735">
        <v>2</v>
      </c>
      <c r="K6735">
        <v>6940.15</v>
      </c>
      <c r="L6735">
        <v>0.05</v>
      </c>
      <c r="M6735">
        <v>10075.75</v>
      </c>
      <c r="N6735" t="s">
        <v>70</v>
      </c>
      <c r="O6735" t="s">
        <v>35</v>
      </c>
      <c r="P6735" t="s">
        <v>44</v>
      </c>
      <c r="Q6735">
        <f>Sales_Data[[#This Row],[Quantity]]*Sales_Data[[#This Row],[Unit_Price]]</f>
        <v>13880.3</v>
      </c>
      <c r="R6735">
        <f>Sales_Data[[#This Row],[Gross_Sales]]*Sales_Data[[#This Row],[Discount]]</f>
        <v>694.01499999999999</v>
      </c>
      <c r="S6735">
        <f>Sales_Data[[#This Row],[Gross_Sales]]-Sales_Data[[#This Row],[Discount_Amount]]</f>
        <v>13186.285</v>
      </c>
      <c r="T6735">
        <f>Sales_Data[[#This Row],[Net Sales]]-Sales_Data[[#This Row],[Cost]]</f>
        <v>3110.5349999999999</v>
      </c>
      <c r="U6735" s="2">
        <f>Sales_Data[[#This Row],[Profit]]/Sales_Data[[#This Row],[Net Sales]]</f>
        <v>0.23589168594490412</v>
      </c>
      <c r="V6735">
        <f>YEAR(Sales_Data[[#This Row],[Order_Date]])</f>
        <v>2025</v>
      </c>
      <c r="W6735" t="str">
        <f>TEXT(Sales_Data[[#This Row],[Order_Date]],"mmm")</f>
        <v>Jan</v>
      </c>
      <c r="X6735">
        <f>MONTH(Sales_Data[[#This Row],[Order_Date]])</f>
        <v>1</v>
      </c>
      <c r="Y6735" t="str">
        <f>"Q"&amp;ROUNDUP(MONTH(Sales_Data[[#This Row],[Order_Date]])/3,0)</f>
        <v>Q1</v>
      </c>
    </row>
    <row r="6736" spans="1:25" x14ac:dyDescent="0.3">
      <c r="A6736" t="s">
        <v>8541</v>
      </c>
      <c r="B6736" s="1">
        <v>45740</v>
      </c>
      <c r="C6736" t="s">
        <v>223</v>
      </c>
      <c r="D6736" t="s">
        <v>356</v>
      </c>
      <c r="E6736" t="s">
        <v>39</v>
      </c>
      <c r="F6736" t="s">
        <v>202</v>
      </c>
      <c r="G6736" t="s">
        <v>67</v>
      </c>
      <c r="H6736" t="s">
        <v>121</v>
      </c>
      <c r="I6736" t="s">
        <v>122</v>
      </c>
      <c r="J6736">
        <v>3</v>
      </c>
      <c r="K6736">
        <v>2932.98</v>
      </c>
      <c r="L6736">
        <v>0.1</v>
      </c>
      <c r="M6736">
        <v>6280.63</v>
      </c>
      <c r="N6736" t="s">
        <v>83</v>
      </c>
      <c r="O6736" t="s">
        <v>35</v>
      </c>
      <c r="P6736" t="s">
        <v>44</v>
      </c>
      <c r="Q6736">
        <f>Sales_Data[[#This Row],[Quantity]]*Sales_Data[[#This Row],[Unit_Price]]</f>
        <v>8798.94</v>
      </c>
      <c r="R6736">
        <f>Sales_Data[[#This Row],[Gross_Sales]]*Sales_Data[[#This Row],[Discount]]</f>
        <v>879.89400000000012</v>
      </c>
      <c r="S6736">
        <f>Sales_Data[[#This Row],[Gross_Sales]]-Sales_Data[[#This Row],[Discount_Amount]]</f>
        <v>7919.0460000000003</v>
      </c>
      <c r="T6736">
        <f>Sales_Data[[#This Row],[Net Sales]]-Sales_Data[[#This Row],[Cost]]</f>
        <v>1638.4160000000002</v>
      </c>
      <c r="U6736" s="2">
        <f>Sales_Data[[#This Row],[Profit]]/Sales_Data[[#This Row],[Net Sales]]</f>
        <v>0.20689562858960539</v>
      </c>
      <c r="V6736">
        <f>YEAR(Sales_Data[[#This Row],[Order_Date]])</f>
        <v>2025</v>
      </c>
      <c r="W6736" t="str">
        <f>TEXT(Sales_Data[[#This Row],[Order_Date]],"mmm")</f>
        <v>Mar</v>
      </c>
      <c r="X6736">
        <f>MONTH(Sales_Data[[#This Row],[Order_Date]])</f>
        <v>3</v>
      </c>
      <c r="Y6736" t="str">
        <f>"Q"&amp;ROUNDUP(MONTH(Sales_Data[[#This Row],[Order_Date]])/3,0)</f>
        <v>Q1</v>
      </c>
    </row>
    <row r="6737" spans="1:25" x14ac:dyDescent="0.3">
      <c r="A6737" t="s">
        <v>8542</v>
      </c>
      <c r="B6737" s="1">
        <v>45976</v>
      </c>
      <c r="C6737" t="s">
        <v>736</v>
      </c>
      <c r="D6737" t="s">
        <v>170</v>
      </c>
      <c r="E6737" t="s">
        <v>119</v>
      </c>
      <c r="F6737" t="s">
        <v>120</v>
      </c>
      <c r="G6737" t="s">
        <v>75</v>
      </c>
      <c r="H6737" t="s">
        <v>185</v>
      </c>
      <c r="I6737" t="s">
        <v>261</v>
      </c>
      <c r="J6737">
        <v>2</v>
      </c>
      <c r="K6737">
        <v>5863.91</v>
      </c>
      <c r="L6737">
        <v>0</v>
      </c>
      <c r="M6737">
        <v>8050.53</v>
      </c>
      <c r="N6737" t="s">
        <v>52</v>
      </c>
      <c r="O6737" t="s">
        <v>35</v>
      </c>
      <c r="P6737" t="s">
        <v>44</v>
      </c>
      <c r="Q6737">
        <f>Sales_Data[[#This Row],[Quantity]]*Sales_Data[[#This Row],[Unit_Price]]</f>
        <v>11727.82</v>
      </c>
      <c r="R6737">
        <f>Sales_Data[[#This Row],[Gross_Sales]]*Sales_Data[[#This Row],[Discount]]</f>
        <v>0</v>
      </c>
      <c r="S6737">
        <f>Sales_Data[[#This Row],[Gross_Sales]]-Sales_Data[[#This Row],[Discount_Amount]]</f>
        <v>11727.82</v>
      </c>
      <c r="T6737">
        <f>Sales_Data[[#This Row],[Net Sales]]-Sales_Data[[#This Row],[Cost]]</f>
        <v>3677.29</v>
      </c>
      <c r="U6737" s="2">
        <f>Sales_Data[[#This Row],[Profit]]/Sales_Data[[#This Row],[Net Sales]]</f>
        <v>0.31355273188026422</v>
      </c>
      <c r="V6737">
        <f>YEAR(Sales_Data[[#This Row],[Order_Date]])</f>
        <v>2025</v>
      </c>
      <c r="W6737" t="str">
        <f>TEXT(Sales_Data[[#This Row],[Order_Date]],"mmm")</f>
        <v>Nov</v>
      </c>
      <c r="X6737">
        <f>MONTH(Sales_Data[[#This Row],[Order_Date]])</f>
        <v>11</v>
      </c>
      <c r="Y6737" t="str">
        <f>"Q"&amp;ROUNDUP(MONTH(Sales_Data[[#This Row],[Order_Date]])/3,0)</f>
        <v>Q4</v>
      </c>
    </row>
    <row r="6738" spans="1:25" x14ac:dyDescent="0.3">
      <c r="A6738" t="s">
        <v>8543</v>
      </c>
      <c r="B6738" s="1">
        <v>45842</v>
      </c>
      <c r="C6738" t="s">
        <v>1702</v>
      </c>
      <c r="D6738" t="s">
        <v>857</v>
      </c>
      <c r="E6738" t="s">
        <v>48</v>
      </c>
      <c r="F6738" t="s">
        <v>152</v>
      </c>
      <c r="G6738" t="s">
        <v>67</v>
      </c>
      <c r="H6738" t="s">
        <v>68</v>
      </c>
      <c r="I6738" t="s">
        <v>69</v>
      </c>
      <c r="J6738">
        <v>1</v>
      </c>
      <c r="K6738">
        <v>50972.29</v>
      </c>
      <c r="L6738">
        <v>0.1</v>
      </c>
      <c r="M6738">
        <v>39231.82</v>
      </c>
      <c r="N6738" t="s">
        <v>24</v>
      </c>
      <c r="O6738" t="s">
        <v>25</v>
      </c>
      <c r="P6738" t="s">
        <v>44</v>
      </c>
      <c r="Q6738">
        <f>Sales_Data[[#This Row],[Quantity]]*Sales_Data[[#This Row],[Unit_Price]]</f>
        <v>50972.29</v>
      </c>
      <c r="R6738">
        <f>Sales_Data[[#This Row],[Gross_Sales]]*Sales_Data[[#This Row],[Discount]]</f>
        <v>5097.2290000000003</v>
      </c>
      <c r="S6738">
        <f>Sales_Data[[#This Row],[Gross_Sales]]-Sales_Data[[#This Row],[Discount_Amount]]</f>
        <v>45875.061000000002</v>
      </c>
      <c r="T6738">
        <f>Sales_Data[[#This Row],[Net Sales]]-Sales_Data[[#This Row],[Cost]]</f>
        <v>6643.2410000000018</v>
      </c>
      <c r="U6738" s="2">
        <f>Sales_Data[[#This Row],[Profit]]/Sales_Data[[#This Row],[Net Sales]]</f>
        <v>0.14481160035950691</v>
      </c>
      <c r="V6738">
        <f>YEAR(Sales_Data[[#This Row],[Order_Date]])</f>
        <v>2025</v>
      </c>
      <c r="W6738" t="str">
        <f>TEXT(Sales_Data[[#This Row],[Order_Date]],"mmm")</f>
        <v>Jul</v>
      </c>
      <c r="X6738">
        <f>MONTH(Sales_Data[[#This Row],[Order_Date]])</f>
        <v>7</v>
      </c>
      <c r="Y6738" t="str">
        <f>"Q"&amp;ROUNDUP(MONTH(Sales_Data[[#This Row],[Order_Date]])/3,0)</f>
        <v>Q3</v>
      </c>
    </row>
    <row r="6739" spans="1:25" x14ac:dyDescent="0.3">
      <c r="A6739" t="s">
        <v>8544</v>
      </c>
      <c r="B6739" s="1">
        <v>45973</v>
      </c>
      <c r="C6739" t="s">
        <v>4046</v>
      </c>
      <c r="D6739" t="s">
        <v>280</v>
      </c>
      <c r="E6739" t="s">
        <v>30</v>
      </c>
      <c r="F6739" t="s">
        <v>156</v>
      </c>
      <c r="G6739" t="s">
        <v>32</v>
      </c>
      <c r="H6739" t="s">
        <v>33</v>
      </c>
      <c r="I6739" t="s">
        <v>34</v>
      </c>
      <c r="J6739">
        <v>1</v>
      </c>
      <c r="K6739">
        <v>2115.06</v>
      </c>
      <c r="L6739">
        <v>0.1</v>
      </c>
      <c r="M6739">
        <v>1206.43</v>
      </c>
      <c r="N6739" t="s">
        <v>70</v>
      </c>
      <c r="O6739" t="s">
        <v>35</v>
      </c>
      <c r="P6739" t="s">
        <v>71</v>
      </c>
      <c r="Q6739">
        <f>Sales_Data[[#This Row],[Quantity]]*Sales_Data[[#This Row],[Unit_Price]]</f>
        <v>2115.06</v>
      </c>
      <c r="R6739">
        <f>Sales_Data[[#This Row],[Gross_Sales]]*Sales_Data[[#This Row],[Discount]]</f>
        <v>211.506</v>
      </c>
      <c r="S6739">
        <f>Sales_Data[[#This Row],[Gross_Sales]]-Sales_Data[[#This Row],[Discount_Amount]]</f>
        <v>1903.5539999999999</v>
      </c>
      <c r="T6739">
        <f>Sales_Data[[#This Row],[Net Sales]]-Sales_Data[[#This Row],[Cost]]</f>
        <v>697.1239999999998</v>
      </c>
      <c r="U6739" s="2">
        <f>Sales_Data[[#This Row],[Profit]]/Sales_Data[[#This Row],[Net Sales]]</f>
        <v>0.36622233989684549</v>
      </c>
      <c r="V6739">
        <f>YEAR(Sales_Data[[#This Row],[Order_Date]])</f>
        <v>2025</v>
      </c>
      <c r="W6739" t="str">
        <f>TEXT(Sales_Data[[#This Row],[Order_Date]],"mmm")</f>
        <v>Nov</v>
      </c>
      <c r="X6739">
        <f>MONTH(Sales_Data[[#This Row],[Order_Date]])</f>
        <v>11</v>
      </c>
      <c r="Y6739" t="str">
        <f>"Q"&amp;ROUNDUP(MONTH(Sales_Data[[#This Row],[Order_Date]])/3,0)</f>
        <v>Q4</v>
      </c>
    </row>
    <row r="6740" spans="1:25" x14ac:dyDescent="0.3">
      <c r="A6740" t="s">
        <v>8545</v>
      </c>
      <c r="B6740" s="1">
        <v>45756</v>
      </c>
      <c r="C6740" t="s">
        <v>296</v>
      </c>
      <c r="D6740" t="s">
        <v>271</v>
      </c>
      <c r="E6740" t="s">
        <v>48</v>
      </c>
      <c r="F6740" t="s">
        <v>152</v>
      </c>
      <c r="G6740" t="s">
        <v>75</v>
      </c>
      <c r="H6740" t="s">
        <v>114</v>
      </c>
      <c r="I6740" t="s">
        <v>206</v>
      </c>
      <c r="J6740">
        <v>1</v>
      </c>
      <c r="K6740">
        <v>11775.2</v>
      </c>
      <c r="L6740">
        <v>0.05</v>
      </c>
      <c r="M6740">
        <v>7431.17</v>
      </c>
      <c r="N6740" t="s">
        <v>24</v>
      </c>
      <c r="O6740" t="s">
        <v>35</v>
      </c>
      <c r="P6740" t="s">
        <v>71</v>
      </c>
      <c r="Q6740">
        <f>Sales_Data[[#This Row],[Quantity]]*Sales_Data[[#This Row],[Unit_Price]]</f>
        <v>11775.2</v>
      </c>
      <c r="R6740">
        <f>Sales_Data[[#This Row],[Gross_Sales]]*Sales_Data[[#This Row],[Discount]]</f>
        <v>588.7600000000001</v>
      </c>
      <c r="S6740">
        <f>Sales_Data[[#This Row],[Gross_Sales]]-Sales_Data[[#This Row],[Discount_Amount]]</f>
        <v>11186.44</v>
      </c>
      <c r="T6740">
        <f>Sales_Data[[#This Row],[Net Sales]]-Sales_Data[[#This Row],[Cost]]</f>
        <v>3755.2700000000004</v>
      </c>
      <c r="U6740" s="2">
        <f>Sales_Data[[#This Row],[Profit]]/Sales_Data[[#This Row],[Net Sales]]</f>
        <v>0.33569839913323635</v>
      </c>
      <c r="V6740">
        <f>YEAR(Sales_Data[[#This Row],[Order_Date]])</f>
        <v>2025</v>
      </c>
      <c r="W6740" t="str">
        <f>TEXT(Sales_Data[[#This Row],[Order_Date]],"mmm")</f>
        <v>Apr</v>
      </c>
      <c r="X6740">
        <f>MONTH(Sales_Data[[#This Row],[Order_Date]])</f>
        <v>4</v>
      </c>
      <c r="Y6740" t="str">
        <f>"Q"&amp;ROUNDUP(MONTH(Sales_Data[[#This Row],[Order_Date]])/3,0)</f>
        <v>Q2</v>
      </c>
    </row>
    <row r="6741" spans="1:25" x14ac:dyDescent="0.3">
      <c r="A6741" t="s">
        <v>8546</v>
      </c>
      <c r="B6741" s="1">
        <v>45719</v>
      </c>
      <c r="C6741" t="s">
        <v>2421</v>
      </c>
      <c r="D6741" t="s">
        <v>447</v>
      </c>
      <c r="E6741" t="s">
        <v>19</v>
      </c>
      <c r="F6741" t="s">
        <v>113</v>
      </c>
      <c r="G6741" t="s">
        <v>75</v>
      </c>
      <c r="H6741" t="s">
        <v>185</v>
      </c>
      <c r="I6741" t="s">
        <v>186</v>
      </c>
      <c r="J6741">
        <v>4</v>
      </c>
      <c r="K6741">
        <v>8204.1</v>
      </c>
      <c r="L6741">
        <v>0.05</v>
      </c>
      <c r="M6741">
        <v>21132.41</v>
      </c>
      <c r="N6741" t="s">
        <v>109</v>
      </c>
      <c r="O6741" t="s">
        <v>25</v>
      </c>
      <c r="P6741" t="s">
        <v>71</v>
      </c>
      <c r="Q6741">
        <f>Sales_Data[[#This Row],[Quantity]]*Sales_Data[[#This Row],[Unit_Price]]</f>
        <v>32816.400000000001</v>
      </c>
      <c r="R6741">
        <f>Sales_Data[[#This Row],[Gross_Sales]]*Sales_Data[[#This Row],[Discount]]</f>
        <v>1640.8200000000002</v>
      </c>
      <c r="S6741">
        <f>Sales_Data[[#This Row],[Gross_Sales]]-Sales_Data[[#This Row],[Discount_Amount]]</f>
        <v>31175.58</v>
      </c>
      <c r="T6741">
        <f>Sales_Data[[#This Row],[Net Sales]]-Sales_Data[[#This Row],[Cost]]</f>
        <v>10043.170000000002</v>
      </c>
      <c r="U6741" s="2">
        <f>Sales_Data[[#This Row],[Profit]]/Sales_Data[[#This Row],[Net Sales]]</f>
        <v>0.32214861760390667</v>
      </c>
      <c r="V6741">
        <f>YEAR(Sales_Data[[#This Row],[Order_Date]])</f>
        <v>2025</v>
      </c>
      <c r="W6741" t="str">
        <f>TEXT(Sales_Data[[#This Row],[Order_Date]],"mmm")</f>
        <v>Mar</v>
      </c>
      <c r="X6741">
        <f>MONTH(Sales_Data[[#This Row],[Order_Date]])</f>
        <v>3</v>
      </c>
      <c r="Y6741" t="str">
        <f>"Q"&amp;ROUNDUP(MONTH(Sales_Data[[#This Row],[Order_Date]])/3,0)</f>
        <v>Q1</v>
      </c>
    </row>
    <row r="6742" spans="1:25" x14ac:dyDescent="0.3">
      <c r="A6742" t="s">
        <v>8547</v>
      </c>
      <c r="B6742" s="1">
        <v>45943</v>
      </c>
      <c r="C6742" t="s">
        <v>821</v>
      </c>
      <c r="D6742" t="s">
        <v>387</v>
      </c>
      <c r="E6742" t="s">
        <v>39</v>
      </c>
      <c r="F6742" t="s">
        <v>96</v>
      </c>
      <c r="G6742" t="s">
        <v>67</v>
      </c>
      <c r="H6742" t="s">
        <v>88</v>
      </c>
      <c r="I6742" t="s">
        <v>89</v>
      </c>
      <c r="J6742">
        <v>2</v>
      </c>
      <c r="K6742">
        <v>5494.46</v>
      </c>
      <c r="L6742">
        <v>0.1</v>
      </c>
      <c r="M6742">
        <v>8583.2800000000007</v>
      </c>
      <c r="N6742" t="s">
        <v>83</v>
      </c>
      <c r="O6742" t="s">
        <v>35</v>
      </c>
      <c r="P6742" t="s">
        <v>71</v>
      </c>
      <c r="Q6742">
        <f>Sales_Data[[#This Row],[Quantity]]*Sales_Data[[#This Row],[Unit_Price]]</f>
        <v>10988.92</v>
      </c>
      <c r="R6742">
        <f>Sales_Data[[#This Row],[Gross_Sales]]*Sales_Data[[#This Row],[Discount]]</f>
        <v>1098.8920000000001</v>
      </c>
      <c r="S6742">
        <f>Sales_Data[[#This Row],[Gross_Sales]]-Sales_Data[[#This Row],[Discount_Amount]]</f>
        <v>9890.0280000000002</v>
      </c>
      <c r="T6742">
        <f>Sales_Data[[#This Row],[Net Sales]]-Sales_Data[[#This Row],[Cost]]</f>
        <v>1306.7479999999996</v>
      </c>
      <c r="U6742" s="2">
        <f>Sales_Data[[#This Row],[Profit]]/Sales_Data[[#This Row],[Net Sales]]</f>
        <v>0.13212783624070626</v>
      </c>
      <c r="V6742">
        <f>YEAR(Sales_Data[[#This Row],[Order_Date]])</f>
        <v>2025</v>
      </c>
      <c r="W6742" t="str">
        <f>TEXT(Sales_Data[[#This Row],[Order_Date]],"mmm")</f>
        <v>Oct</v>
      </c>
      <c r="X6742">
        <f>MONTH(Sales_Data[[#This Row],[Order_Date]])</f>
        <v>10</v>
      </c>
      <c r="Y6742" t="str">
        <f>"Q"&amp;ROUNDUP(MONTH(Sales_Data[[#This Row],[Order_Date]])/3,0)</f>
        <v>Q4</v>
      </c>
    </row>
    <row r="6743" spans="1:25" x14ac:dyDescent="0.3">
      <c r="A6743" t="s">
        <v>8548</v>
      </c>
      <c r="B6743" s="1">
        <v>45679</v>
      </c>
      <c r="C6743" t="s">
        <v>591</v>
      </c>
      <c r="D6743" t="s">
        <v>1452</v>
      </c>
      <c r="E6743" t="s">
        <v>30</v>
      </c>
      <c r="F6743" t="s">
        <v>31</v>
      </c>
      <c r="G6743" t="s">
        <v>21</v>
      </c>
      <c r="H6743" t="s">
        <v>22</v>
      </c>
      <c r="I6743" t="s">
        <v>62</v>
      </c>
      <c r="J6743">
        <v>3</v>
      </c>
      <c r="K6743">
        <v>3958.62</v>
      </c>
      <c r="L6743">
        <v>0.05</v>
      </c>
      <c r="M6743">
        <v>7835.98</v>
      </c>
      <c r="N6743" t="s">
        <v>70</v>
      </c>
      <c r="O6743" t="s">
        <v>35</v>
      </c>
      <c r="P6743" t="s">
        <v>44</v>
      </c>
      <c r="Q6743">
        <f>Sales_Data[[#This Row],[Quantity]]*Sales_Data[[#This Row],[Unit_Price]]</f>
        <v>11875.86</v>
      </c>
      <c r="R6743">
        <f>Sales_Data[[#This Row],[Gross_Sales]]*Sales_Data[[#This Row],[Discount]]</f>
        <v>593.79300000000001</v>
      </c>
      <c r="S6743">
        <f>Sales_Data[[#This Row],[Gross_Sales]]-Sales_Data[[#This Row],[Discount_Amount]]</f>
        <v>11282.067000000001</v>
      </c>
      <c r="T6743">
        <f>Sales_Data[[#This Row],[Net Sales]]-Sales_Data[[#This Row],[Cost]]</f>
        <v>3446.0870000000014</v>
      </c>
      <c r="U6743" s="2">
        <f>Sales_Data[[#This Row],[Profit]]/Sales_Data[[#This Row],[Net Sales]]</f>
        <v>0.30544819490967401</v>
      </c>
      <c r="V6743">
        <f>YEAR(Sales_Data[[#This Row],[Order_Date]])</f>
        <v>2025</v>
      </c>
      <c r="W6743" t="str">
        <f>TEXT(Sales_Data[[#This Row],[Order_Date]],"mmm")</f>
        <v>Jan</v>
      </c>
      <c r="X6743">
        <f>MONTH(Sales_Data[[#This Row],[Order_Date]])</f>
        <v>1</v>
      </c>
      <c r="Y6743" t="str">
        <f>"Q"&amp;ROUNDUP(MONTH(Sales_Data[[#This Row],[Order_Date]])/3,0)</f>
        <v>Q1</v>
      </c>
    </row>
    <row r="6744" spans="1:25" x14ac:dyDescent="0.3">
      <c r="A6744" t="s">
        <v>8549</v>
      </c>
      <c r="B6744" s="1">
        <v>45869</v>
      </c>
      <c r="C6744" t="s">
        <v>3589</v>
      </c>
      <c r="D6744" t="s">
        <v>374</v>
      </c>
      <c r="E6744" t="s">
        <v>48</v>
      </c>
      <c r="F6744" t="s">
        <v>126</v>
      </c>
      <c r="G6744" t="s">
        <v>41</v>
      </c>
      <c r="H6744" t="s">
        <v>42</v>
      </c>
      <c r="I6744" t="s">
        <v>43</v>
      </c>
      <c r="J6744">
        <v>3</v>
      </c>
      <c r="K6744">
        <v>16139.21</v>
      </c>
      <c r="L6744">
        <v>0</v>
      </c>
      <c r="M6744">
        <v>41749.519999999997</v>
      </c>
      <c r="N6744" t="s">
        <v>52</v>
      </c>
      <c r="O6744" t="s">
        <v>35</v>
      </c>
      <c r="P6744" t="s">
        <v>44</v>
      </c>
      <c r="Q6744">
        <f>Sales_Data[[#This Row],[Quantity]]*Sales_Data[[#This Row],[Unit_Price]]</f>
        <v>48417.63</v>
      </c>
      <c r="R6744">
        <f>Sales_Data[[#This Row],[Gross_Sales]]*Sales_Data[[#This Row],[Discount]]</f>
        <v>0</v>
      </c>
      <c r="S6744">
        <f>Sales_Data[[#This Row],[Gross_Sales]]-Sales_Data[[#This Row],[Discount_Amount]]</f>
        <v>48417.63</v>
      </c>
      <c r="T6744">
        <f>Sales_Data[[#This Row],[Net Sales]]-Sales_Data[[#This Row],[Cost]]</f>
        <v>6668.1100000000006</v>
      </c>
      <c r="U6744" s="2">
        <f>Sales_Data[[#This Row],[Profit]]/Sales_Data[[#This Row],[Net Sales]]</f>
        <v>0.13772070214919649</v>
      </c>
      <c r="V6744">
        <f>YEAR(Sales_Data[[#This Row],[Order_Date]])</f>
        <v>2025</v>
      </c>
      <c r="W6744" t="str">
        <f>TEXT(Sales_Data[[#This Row],[Order_Date]],"mmm")</f>
        <v>Jul</v>
      </c>
      <c r="X6744">
        <f>MONTH(Sales_Data[[#This Row],[Order_Date]])</f>
        <v>7</v>
      </c>
      <c r="Y6744" t="str">
        <f>"Q"&amp;ROUNDUP(MONTH(Sales_Data[[#This Row],[Order_Date]])/3,0)</f>
        <v>Q3</v>
      </c>
    </row>
    <row r="6745" spans="1:25" x14ac:dyDescent="0.3">
      <c r="A6745" t="s">
        <v>8550</v>
      </c>
      <c r="B6745" s="1">
        <v>45783</v>
      </c>
      <c r="C6745" t="s">
        <v>951</v>
      </c>
      <c r="D6745" t="s">
        <v>522</v>
      </c>
      <c r="E6745" t="s">
        <v>48</v>
      </c>
      <c r="F6745" t="s">
        <v>132</v>
      </c>
      <c r="G6745" t="s">
        <v>41</v>
      </c>
      <c r="H6745" t="s">
        <v>102</v>
      </c>
      <c r="I6745" t="s">
        <v>103</v>
      </c>
      <c r="J6745">
        <v>1</v>
      </c>
      <c r="K6745">
        <v>12610.32</v>
      </c>
      <c r="L6745">
        <v>0.15</v>
      </c>
      <c r="M6745">
        <v>7974.57</v>
      </c>
      <c r="N6745" t="s">
        <v>24</v>
      </c>
      <c r="O6745" t="s">
        <v>35</v>
      </c>
      <c r="P6745" t="s">
        <v>44</v>
      </c>
      <c r="Q6745">
        <f>Sales_Data[[#This Row],[Quantity]]*Sales_Data[[#This Row],[Unit_Price]]</f>
        <v>12610.32</v>
      </c>
      <c r="R6745">
        <f>Sales_Data[[#This Row],[Gross_Sales]]*Sales_Data[[#This Row],[Discount]]</f>
        <v>1891.5479999999998</v>
      </c>
      <c r="S6745">
        <f>Sales_Data[[#This Row],[Gross_Sales]]-Sales_Data[[#This Row],[Discount_Amount]]</f>
        <v>10718.772000000001</v>
      </c>
      <c r="T6745">
        <f>Sales_Data[[#This Row],[Net Sales]]-Sales_Data[[#This Row],[Cost]]</f>
        <v>2744.2020000000011</v>
      </c>
      <c r="U6745" s="2">
        <f>Sales_Data[[#This Row],[Profit]]/Sales_Data[[#This Row],[Net Sales]]</f>
        <v>0.2560183200090459</v>
      </c>
      <c r="V6745">
        <f>YEAR(Sales_Data[[#This Row],[Order_Date]])</f>
        <v>2025</v>
      </c>
      <c r="W6745" t="str">
        <f>TEXT(Sales_Data[[#This Row],[Order_Date]],"mmm")</f>
        <v>May</v>
      </c>
      <c r="X6745">
        <f>MONTH(Sales_Data[[#This Row],[Order_Date]])</f>
        <v>5</v>
      </c>
      <c r="Y6745" t="str">
        <f>"Q"&amp;ROUNDUP(MONTH(Sales_Data[[#This Row],[Order_Date]])/3,0)</f>
        <v>Q2</v>
      </c>
    </row>
    <row r="6746" spans="1:25" x14ac:dyDescent="0.3">
      <c r="A6746" t="s">
        <v>8551</v>
      </c>
      <c r="B6746" s="1">
        <v>45699</v>
      </c>
      <c r="C6746" t="s">
        <v>6423</v>
      </c>
      <c r="D6746" t="s">
        <v>1055</v>
      </c>
      <c r="E6746" t="s">
        <v>39</v>
      </c>
      <c r="F6746" t="s">
        <v>107</v>
      </c>
      <c r="G6746" t="s">
        <v>75</v>
      </c>
      <c r="H6746" t="s">
        <v>76</v>
      </c>
      <c r="I6746" t="s">
        <v>108</v>
      </c>
      <c r="J6746">
        <v>2</v>
      </c>
      <c r="K6746">
        <v>6475.7</v>
      </c>
      <c r="L6746">
        <v>0.1</v>
      </c>
      <c r="M6746">
        <v>9402.75</v>
      </c>
      <c r="N6746" t="s">
        <v>24</v>
      </c>
      <c r="O6746" t="s">
        <v>25</v>
      </c>
      <c r="P6746" t="s">
        <v>71</v>
      </c>
      <c r="Q6746">
        <f>Sales_Data[[#This Row],[Quantity]]*Sales_Data[[#This Row],[Unit_Price]]</f>
        <v>12951.4</v>
      </c>
      <c r="R6746">
        <f>Sales_Data[[#This Row],[Gross_Sales]]*Sales_Data[[#This Row],[Discount]]</f>
        <v>1295.1400000000001</v>
      </c>
      <c r="S6746">
        <f>Sales_Data[[#This Row],[Gross_Sales]]-Sales_Data[[#This Row],[Discount_Amount]]</f>
        <v>11656.26</v>
      </c>
      <c r="T6746">
        <f>Sales_Data[[#This Row],[Net Sales]]-Sales_Data[[#This Row],[Cost]]</f>
        <v>2253.5100000000002</v>
      </c>
      <c r="U6746" s="2">
        <f>Sales_Data[[#This Row],[Profit]]/Sales_Data[[#This Row],[Net Sales]]</f>
        <v>0.1933304507620798</v>
      </c>
      <c r="V6746">
        <f>YEAR(Sales_Data[[#This Row],[Order_Date]])</f>
        <v>2025</v>
      </c>
      <c r="W6746" t="str">
        <f>TEXT(Sales_Data[[#This Row],[Order_Date]],"mmm")</f>
        <v>Feb</v>
      </c>
      <c r="X6746">
        <f>MONTH(Sales_Data[[#This Row],[Order_Date]])</f>
        <v>2</v>
      </c>
      <c r="Y6746" t="str">
        <f>"Q"&amp;ROUNDUP(MONTH(Sales_Data[[#This Row],[Order_Date]])/3,0)</f>
        <v>Q1</v>
      </c>
    </row>
    <row r="6747" spans="1:25" x14ac:dyDescent="0.3">
      <c r="A6747" t="s">
        <v>8552</v>
      </c>
      <c r="B6747" s="1">
        <v>45755</v>
      </c>
      <c r="C6747" t="s">
        <v>3290</v>
      </c>
      <c r="D6747" t="s">
        <v>916</v>
      </c>
      <c r="E6747" t="s">
        <v>39</v>
      </c>
      <c r="F6747" t="s">
        <v>202</v>
      </c>
      <c r="G6747" t="s">
        <v>67</v>
      </c>
      <c r="H6747" t="s">
        <v>133</v>
      </c>
      <c r="I6747" t="s">
        <v>134</v>
      </c>
      <c r="J6747">
        <v>1</v>
      </c>
      <c r="K6747">
        <v>690.39</v>
      </c>
      <c r="L6747">
        <v>0.1</v>
      </c>
      <c r="M6747">
        <v>430.12</v>
      </c>
      <c r="N6747" t="s">
        <v>24</v>
      </c>
      <c r="O6747" t="s">
        <v>53</v>
      </c>
      <c r="P6747" t="s">
        <v>26</v>
      </c>
      <c r="Q6747">
        <f>Sales_Data[[#This Row],[Quantity]]*Sales_Data[[#This Row],[Unit_Price]]</f>
        <v>690.39</v>
      </c>
      <c r="R6747">
        <f>Sales_Data[[#This Row],[Gross_Sales]]*Sales_Data[[#This Row],[Discount]]</f>
        <v>69.039000000000001</v>
      </c>
      <c r="S6747">
        <f>Sales_Data[[#This Row],[Gross_Sales]]-Sales_Data[[#This Row],[Discount_Amount]]</f>
        <v>621.351</v>
      </c>
      <c r="T6747">
        <f>Sales_Data[[#This Row],[Net Sales]]-Sales_Data[[#This Row],[Cost]]</f>
        <v>191.23099999999999</v>
      </c>
      <c r="U6747" s="2">
        <f>Sales_Data[[#This Row],[Profit]]/Sales_Data[[#This Row],[Net Sales]]</f>
        <v>0.30776646372179334</v>
      </c>
      <c r="V6747">
        <f>YEAR(Sales_Data[[#This Row],[Order_Date]])</f>
        <v>2025</v>
      </c>
      <c r="W6747" t="str">
        <f>TEXT(Sales_Data[[#This Row],[Order_Date]],"mmm")</f>
        <v>Apr</v>
      </c>
      <c r="X6747">
        <f>MONTH(Sales_Data[[#This Row],[Order_Date]])</f>
        <v>4</v>
      </c>
      <c r="Y6747" t="str">
        <f>"Q"&amp;ROUNDUP(MONTH(Sales_Data[[#This Row],[Order_Date]])/3,0)</f>
        <v>Q2</v>
      </c>
    </row>
    <row r="6748" spans="1:25" x14ac:dyDescent="0.3">
      <c r="A6748" t="s">
        <v>8553</v>
      </c>
      <c r="B6748" s="1">
        <v>45688</v>
      </c>
      <c r="C6748" t="s">
        <v>4795</v>
      </c>
      <c r="D6748" t="s">
        <v>238</v>
      </c>
      <c r="E6748" t="s">
        <v>39</v>
      </c>
      <c r="F6748" t="s">
        <v>202</v>
      </c>
      <c r="G6748" t="s">
        <v>75</v>
      </c>
      <c r="H6748" t="s">
        <v>256</v>
      </c>
      <c r="I6748" t="s">
        <v>334</v>
      </c>
      <c r="J6748">
        <v>1</v>
      </c>
      <c r="K6748">
        <v>5249.27</v>
      </c>
      <c r="L6748">
        <v>0.05</v>
      </c>
      <c r="M6748">
        <v>4003.62</v>
      </c>
      <c r="N6748" t="s">
        <v>52</v>
      </c>
      <c r="O6748" t="s">
        <v>35</v>
      </c>
      <c r="P6748" t="s">
        <v>26</v>
      </c>
      <c r="Q6748">
        <f>Sales_Data[[#This Row],[Quantity]]*Sales_Data[[#This Row],[Unit_Price]]</f>
        <v>5249.27</v>
      </c>
      <c r="R6748">
        <f>Sales_Data[[#This Row],[Gross_Sales]]*Sales_Data[[#This Row],[Discount]]</f>
        <v>262.46350000000001</v>
      </c>
      <c r="S6748">
        <f>Sales_Data[[#This Row],[Gross_Sales]]-Sales_Data[[#This Row],[Discount_Amount]]</f>
        <v>4986.8065000000006</v>
      </c>
      <c r="T6748">
        <f>Sales_Data[[#This Row],[Net Sales]]-Sales_Data[[#This Row],[Cost]]</f>
        <v>983.18650000000071</v>
      </c>
      <c r="U6748" s="2">
        <f>Sales_Data[[#This Row],[Profit]]/Sales_Data[[#This Row],[Net Sales]]</f>
        <v>0.19715753959974194</v>
      </c>
      <c r="V6748">
        <f>YEAR(Sales_Data[[#This Row],[Order_Date]])</f>
        <v>2025</v>
      </c>
      <c r="W6748" t="str">
        <f>TEXT(Sales_Data[[#This Row],[Order_Date]],"mmm")</f>
        <v>Jan</v>
      </c>
      <c r="X6748">
        <f>MONTH(Sales_Data[[#This Row],[Order_Date]])</f>
        <v>1</v>
      </c>
      <c r="Y6748" t="str">
        <f>"Q"&amp;ROUNDUP(MONTH(Sales_Data[[#This Row],[Order_Date]])/3,0)</f>
        <v>Q1</v>
      </c>
    </row>
    <row r="6749" spans="1:25" x14ac:dyDescent="0.3">
      <c r="A6749" t="s">
        <v>8554</v>
      </c>
      <c r="B6749" s="1">
        <v>45815</v>
      </c>
      <c r="C6749" t="s">
        <v>2537</v>
      </c>
      <c r="D6749" t="s">
        <v>404</v>
      </c>
      <c r="E6749" t="s">
        <v>19</v>
      </c>
      <c r="F6749" t="s">
        <v>113</v>
      </c>
      <c r="G6749" t="s">
        <v>41</v>
      </c>
      <c r="H6749" t="s">
        <v>171</v>
      </c>
      <c r="I6749" t="s">
        <v>191</v>
      </c>
      <c r="J6749">
        <v>3</v>
      </c>
      <c r="K6749">
        <v>1503.09</v>
      </c>
      <c r="L6749">
        <v>0.2</v>
      </c>
      <c r="M6749">
        <v>3052.93</v>
      </c>
      <c r="N6749" t="s">
        <v>70</v>
      </c>
      <c r="O6749" t="s">
        <v>25</v>
      </c>
      <c r="P6749" t="s">
        <v>26</v>
      </c>
      <c r="Q6749">
        <f>Sales_Data[[#This Row],[Quantity]]*Sales_Data[[#This Row],[Unit_Price]]</f>
        <v>4509.2699999999995</v>
      </c>
      <c r="R6749">
        <f>Sales_Data[[#This Row],[Gross_Sales]]*Sales_Data[[#This Row],[Discount]]</f>
        <v>901.85399999999993</v>
      </c>
      <c r="S6749">
        <f>Sales_Data[[#This Row],[Gross_Sales]]-Sales_Data[[#This Row],[Discount_Amount]]</f>
        <v>3607.4159999999997</v>
      </c>
      <c r="T6749">
        <f>Sales_Data[[#This Row],[Net Sales]]-Sales_Data[[#This Row],[Cost]]</f>
        <v>554.48599999999988</v>
      </c>
      <c r="U6749" s="2">
        <f>Sales_Data[[#This Row],[Profit]]/Sales_Data[[#This Row],[Net Sales]]</f>
        <v>0.15370725194987214</v>
      </c>
      <c r="V6749">
        <f>YEAR(Sales_Data[[#This Row],[Order_Date]])</f>
        <v>2025</v>
      </c>
      <c r="W6749" t="str">
        <f>TEXT(Sales_Data[[#This Row],[Order_Date]],"mmm")</f>
        <v>Jun</v>
      </c>
      <c r="X6749">
        <f>MONTH(Sales_Data[[#This Row],[Order_Date]])</f>
        <v>6</v>
      </c>
      <c r="Y6749" t="str">
        <f>"Q"&amp;ROUNDUP(MONTH(Sales_Data[[#This Row],[Order_Date]])/3,0)</f>
        <v>Q2</v>
      </c>
    </row>
    <row r="6750" spans="1:25" x14ac:dyDescent="0.3">
      <c r="A6750" t="s">
        <v>8555</v>
      </c>
      <c r="B6750" s="1">
        <v>45769</v>
      </c>
      <c r="C6750" t="s">
        <v>2048</v>
      </c>
      <c r="D6750" t="s">
        <v>715</v>
      </c>
      <c r="E6750" t="s">
        <v>39</v>
      </c>
      <c r="F6750" t="s">
        <v>96</v>
      </c>
      <c r="G6750" t="s">
        <v>41</v>
      </c>
      <c r="H6750" t="s">
        <v>102</v>
      </c>
      <c r="I6750" t="s">
        <v>388</v>
      </c>
      <c r="J6750">
        <v>2</v>
      </c>
      <c r="K6750">
        <v>5930.14</v>
      </c>
      <c r="L6750">
        <v>0.1</v>
      </c>
      <c r="M6750">
        <v>8220.02</v>
      </c>
      <c r="N6750" t="s">
        <v>52</v>
      </c>
      <c r="O6750" t="s">
        <v>35</v>
      </c>
      <c r="P6750" t="s">
        <v>71</v>
      </c>
      <c r="Q6750">
        <f>Sales_Data[[#This Row],[Quantity]]*Sales_Data[[#This Row],[Unit_Price]]</f>
        <v>11860.28</v>
      </c>
      <c r="R6750">
        <f>Sales_Data[[#This Row],[Gross_Sales]]*Sales_Data[[#This Row],[Discount]]</f>
        <v>1186.028</v>
      </c>
      <c r="S6750">
        <f>Sales_Data[[#This Row],[Gross_Sales]]-Sales_Data[[#This Row],[Discount_Amount]]</f>
        <v>10674.252</v>
      </c>
      <c r="T6750">
        <f>Sales_Data[[#This Row],[Net Sales]]-Sales_Data[[#This Row],[Cost]]</f>
        <v>2454.232</v>
      </c>
      <c r="U6750" s="2">
        <f>Sales_Data[[#This Row],[Profit]]/Sales_Data[[#This Row],[Net Sales]]</f>
        <v>0.22992074760835698</v>
      </c>
      <c r="V6750">
        <f>YEAR(Sales_Data[[#This Row],[Order_Date]])</f>
        <v>2025</v>
      </c>
      <c r="W6750" t="str">
        <f>TEXT(Sales_Data[[#This Row],[Order_Date]],"mmm")</f>
        <v>Apr</v>
      </c>
      <c r="X6750">
        <f>MONTH(Sales_Data[[#This Row],[Order_Date]])</f>
        <v>4</v>
      </c>
      <c r="Y6750" t="str">
        <f>"Q"&amp;ROUNDUP(MONTH(Sales_Data[[#This Row],[Order_Date]])/3,0)</f>
        <v>Q2</v>
      </c>
    </row>
    <row r="6751" spans="1:25" x14ac:dyDescent="0.3">
      <c r="A6751" t="s">
        <v>8556</v>
      </c>
      <c r="B6751" s="1">
        <v>45904</v>
      </c>
      <c r="C6751" t="s">
        <v>543</v>
      </c>
      <c r="D6751" t="s">
        <v>511</v>
      </c>
      <c r="E6751" t="s">
        <v>48</v>
      </c>
      <c r="F6751" t="s">
        <v>49</v>
      </c>
      <c r="G6751" t="s">
        <v>41</v>
      </c>
      <c r="H6751" t="s">
        <v>147</v>
      </c>
      <c r="I6751" t="s">
        <v>369</v>
      </c>
      <c r="J6751">
        <v>3</v>
      </c>
      <c r="K6751">
        <v>58993.84</v>
      </c>
      <c r="L6751">
        <v>0.05</v>
      </c>
      <c r="M6751">
        <v>144146.04999999999</v>
      </c>
      <c r="N6751" t="s">
        <v>52</v>
      </c>
      <c r="O6751" t="s">
        <v>35</v>
      </c>
      <c r="P6751" t="s">
        <v>71</v>
      </c>
      <c r="Q6751">
        <f>Sales_Data[[#This Row],[Quantity]]*Sales_Data[[#This Row],[Unit_Price]]</f>
        <v>176981.52</v>
      </c>
      <c r="R6751">
        <f>Sales_Data[[#This Row],[Gross_Sales]]*Sales_Data[[#This Row],[Discount]]</f>
        <v>8849.0759999999991</v>
      </c>
      <c r="S6751">
        <f>Sales_Data[[#This Row],[Gross_Sales]]-Sales_Data[[#This Row],[Discount_Amount]]</f>
        <v>168132.44399999999</v>
      </c>
      <c r="T6751">
        <f>Sales_Data[[#This Row],[Net Sales]]-Sales_Data[[#This Row],[Cost]]</f>
        <v>23986.394</v>
      </c>
      <c r="U6751" s="2">
        <f>Sales_Data[[#This Row],[Profit]]/Sales_Data[[#This Row],[Net Sales]]</f>
        <v>0.14266368482694514</v>
      </c>
      <c r="V6751">
        <f>YEAR(Sales_Data[[#This Row],[Order_Date]])</f>
        <v>2025</v>
      </c>
      <c r="W6751" t="str">
        <f>TEXT(Sales_Data[[#This Row],[Order_Date]],"mmm")</f>
        <v>Sep</v>
      </c>
      <c r="X6751">
        <f>MONTH(Sales_Data[[#This Row],[Order_Date]])</f>
        <v>9</v>
      </c>
      <c r="Y6751" t="str">
        <f>"Q"&amp;ROUNDUP(MONTH(Sales_Data[[#This Row],[Order_Date]])/3,0)</f>
        <v>Q3</v>
      </c>
    </row>
    <row r="6752" spans="1:25" x14ac:dyDescent="0.3">
      <c r="A6752" t="s">
        <v>8557</v>
      </c>
      <c r="B6752" s="1">
        <v>45779</v>
      </c>
      <c r="C6752" t="s">
        <v>2971</v>
      </c>
      <c r="D6752" t="s">
        <v>669</v>
      </c>
      <c r="E6752" t="s">
        <v>48</v>
      </c>
      <c r="F6752" t="s">
        <v>132</v>
      </c>
      <c r="G6752" t="s">
        <v>32</v>
      </c>
      <c r="H6752" t="s">
        <v>50</v>
      </c>
      <c r="I6752" t="s">
        <v>51</v>
      </c>
      <c r="J6752">
        <v>1</v>
      </c>
      <c r="K6752">
        <v>20386.11</v>
      </c>
      <c r="L6752">
        <v>0.1</v>
      </c>
      <c r="M6752">
        <v>13230.56</v>
      </c>
      <c r="N6752" t="s">
        <v>70</v>
      </c>
      <c r="O6752" t="s">
        <v>35</v>
      </c>
      <c r="P6752" t="s">
        <v>44</v>
      </c>
      <c r="Q6752">
        <f>Sales_Data[[#This Row],[Quantity]]*Sales_Data[[#This Row],[Unit_Price]]</f>
        <v>20386.11</v>
      </c>
      <c r="R6752">
        <f>Sales_Data[[#This Row],[Gross_Sales]]*Sales_Data[[#This Row],[Discount]]</f>
        <v>2038.6110000000001</v>
      </c>
      <c r="S6752">
        <f>Sales_Data[[#This Row],[Gross_Sales]]-Sales_Data[[#This Row],[Discount_Amount]]</f>
        <v>18347.499</v>
      </c>
      <c r="T6752">
        <f>Sales_Data[[#This Row],[Net Sales]]-Sales_Data[[#This Row],[Cost]]</f>
        <v>5116.9390000000003</v>
      </c>
      <c r="U6752" s="2">
        <f>Sales_Data[[#This Row],[Profit]]/Sales_Data[[#This Row],[Net Sales]]</f>
        <v>0.27889027272872452</v>
      </c>
      <c r="V6752">
        <f>YEAR(Sales_Data[[#This Row],[Order_Date]])</f>
        <v>2025</v>
      </c>
      <c r="W6752" t="str">
        <f>TEXT(Sales_Data[[#This Row],[Order_Date]],"mmm")</f>
        <v>May</v>
      </c>
      <c r="X6752">
        <f>MONTH(Sales_Data[[#This Row],[Order_Date]])</f>
        <v>5</v>
      </c>
      <c r="Y6752" t="str">
        <f>"Q"&amp;ROUNDUP(MONTH(Sales_Data[[#This Row],[Order_Date]])/3,0)</f>
        <v>Q2</v>
      </c>
    </row>
    <row r="6753" spans="1:25" x14ac:dyDescent="0.3">
      <c r="A6753" t="s">
        <v>8558</v>
      </c>
      <c r="B6753" s="1">
        <v>45930</v>
      </c>
      <c r="C6753" t="s">
        <v>893</v>
      </c>
      <c r="D6753" t="s">
        <v>728</v>
      </c>
      <c r="E6753" t="s">
        <v>39</v>
      </c>
      <c r="F6753" t="s">
        <v>40</v>
      </c>
      <c r="G6753" t="s">
        <v>75</v>
      </c>
      <c r="H6753" t="s">
        <v>114</v>
      </c>
      <c r="I6753" t="s">
        <v>206</v>
      </c>
      <c r="J6753">
        <v>2</v>
      </c>
      <c r="K6753">
        <v>887.98</v>
      </c>
      <c r="L6753">
        <v>0.05</v>
      </c>
      <c r="M6753">
        <v>1318.1</v>
      </c>
      <c r="N6753" t="s">
        <v>52</v>
      </c>
      <c r="O6753" t="s">
        <v>53</v>
      </c>
      <c r="P6753" t="s">
        <v>71</v>
      </c>
      <c r="Q6753">
        <f>Sales_Data[[#This Row],[Quantity]]*Sales_Data[[#This Row],[Unit_Price]]</f>
        <v>1775.96</v>
      </c>
      <c r="R6753">
        <f>Sales_Data[[#This Row],[Gross_Sales]]*Sales_Data[[#This Row],[Discount]]</f>
        <v>88.798000000000002</v>
      </c>
      <c r="S6753">
        <f>Sales_Data[[#This Row],[Gross_Sales]]-Sales_Data[[#This Row],[Discount_Amount]]</f>
        <v>1687.162</v>
      </c>
      <c r="T6753">
        <f>Sales_Data[[#This Row],[Net Sales]]-Sales_Data[[#This Row],[Cost]]</f>
        <v>369.06200000000013</v>
      </c>
      <c r="U6753" s="2">
        <f>Sales_Data[[#This Row],[Profit]]/Sales_Data[[#This Row],[Net Sales]]</f>
        <v>0.21874722166573224</v>
      </c>
      <c r="V6753">
        <f>YEAR(Sales_Data[[#This Row],[Order_Date]])</f>
        <v>2025</v>
      </c>
      <c r="W6753" t="str">
        <f>TEXT(Sales_Data[[#This Row],[Order_Date]],"mmm")</f>
        <v>Sep</v>
      </c>
      <c r="X6753">
        <f>MONTH(Sales_Data[[#This Row],[Order_Date]])</f>
        <v>9</v>
      </c>
      <c r="Y6753" t="str">
        <f>"Q"&amp;ROUNDUP(MONTH(Sales_Data[[#This Row],[Order_Date]])/3,0)</f>
        <v>Q3</v>
      </c>
    </row>
    <row r="6754" spans="1:25" x14ac:dyDescent="0.3">
      <c r="A6754" t="s">
        <v>8559</v>
      </c>
      <c r="B6754" s="1">
        <v>45951</v>
      </c>
      <c r="C6754" t="s">
        <v>1646</v>
      </c>
      <c r="D6754" t="s">
        <v>131</v>
      </c>
      <c r="E6754" t="s">
        <v>39</v>
      </c>
      <c r="F6754" t="s">
        <v>107</v>
      </c>
      <c r="G6754" t="s">
        <v>21</v>
      </c>
      <c r="H6754" t="s">
        <v>230</v>
      </c>
      <c r="I6754" t="s">
        <v>231</v>
      </c>
      <c r="J6754">
        <v>1</v>
      </c>
      <c r="K6754">
        <v>3572.52</v>
      </c>
      <c r="L6754">
        <v>0</v>
      </c>
      <c r="M6754">
        <v>2473.6</v>
      </c>
      <c r="N6754" t="s">
        <v>70</v>
      </c>
      <c r="O6754" t="s">
        <v>35</v>
      </c>
      <c r="P6754" t="s">
        <v>44</v>
      </c>
      <c r="Q6754">
        <f>Sales_Data[[#This Row],[Quantity]]*Sales_Data[[#This Row],[Unit_Price]]</f>
        <v>3572.52</v>
      </c>
      <c r="R6754">
        <f>Sales_Data[[#This Row],[Gross_Sales]]*Sales_Data[[#This Row],[Discount]]</f>
        <v>0</v>
      </c>
      <c r="S6754">
        <f>Sales_Data[[#This Row],[Gross_Sales]]-Sales_Data[[#This Row],[Discount_Amount]]</f>
        <v>3572.52</v>
      </c>
      <c r="T6754">
        <f>Sales_Data[[#This Row],[Net Sales]]-Sales_Data[[#This Row],[Cost]]</f>
        <v>1098.92</v>
      </c>
      <c r="U6754" s="2">
        <f>Sales_Data[[#This Row],[Profit]]/Sales_Data[[#This Row],[Net Sales]]</f>
        <v>0.30760359634095824</v>
      </c>
      <c r="V6754">
        <f>YEAR(Sales_Data[[#This Row],[Order_Date]])</f>
        <v>2025</v>
      </c>
      <c r="W6754" t="str">
        <f>TEXT(Sales_Data[[#This Row],[Order_Date]],"mmm")</f>
        <v>Oct</v>
      </c>
      <c r="X6754">
        <f>MONTH(Sales_Data[[#This Row],[Order_Date]])</f>
        <v>10</v>
      </c>
      <c r="Y6754" t="str">
        <f>"Q"&amp;ROUNDUP(MONTH(Sales_Data[[#This Row],[Order_Date]])/3,0)</f>
        <v>Q4</v>
      </c>
    </row>
    <row r="6755" spans="1:25" x14ac:dyDescent="0.3">
      <c r="A6755" t="s">
        <v>8560</v>
      </c>
      <c r="B6755" s="1">
        <v>45864</v>
      </c>
      <c r="C6755" t="s">
        <v>1675</v>
      </c>
      <c r="D6755" t="s">
        <v>546</v>
      </c>
      <c r="E6755" t="s">
        <v>48</v>
      </c>
      <c r="F6755" t="s">
        <v>132</v>
      </c>
      <c r="G6755" t="s">
        <v>75</v>
      </c>
      <c r="H6755" t="s">
        <v>114</v>
      </c>
      <c r="I6755" t="s">
        <v>206</v>
      </c>
      <c r="J6755">
        <v>2</v>
      </c>
      <c r="K6755">
        <v>20452.400000000001</v>
      </c>
      <c r="L6755">
        <v>0.05</v>
      </c>
      <c r="M6755">
        <v>25592.85</v>
      </c>
      <c r="N6755" t="s">
        <v>70</v>
      </c>
      <c r="O6755" t="s">
        <v>35</v>
      </c>
      <c r="P6755" t="s">
        <v>44</v>
      </c>
      <c r="Q6755">
        <f>Sales_Data[[#This Row],[Quantity]]*Sales_Data[[#This Row],[Unit_Price]]</f>
        <v>40904.800000000003</v>
      </c>
      <c r="R6755">
        <f>Sales_Data[[#This Row],[Gross_Sales]]*Sales_Data[[#This Row],[Discount]]</f>
        <v>2045.2400000000002</v>
      </c>
      <c r="S6755">
        <f>Sales_Data[[#This Row],[Gross_Sales]]-Sales_Data[[#This Row],[Discount_Amount]]</f>
        <v>38859.560000000005</v>
      </c>
      <c r="T6755">
        <f>Sales_Data[[#This Row],[Net Sales]]-Sales_Data[[#This Row],[Cost]]</f>
        <v>13266.710000000006</v>
      </c>
      <c r="U6755" s="2">
        <f>Sales_Data[[#This Row],[Profit]]/Sales_Data[[#This Row],[Net Sales]]</f>
        <v>0.34140144664530442</v>
      </c>
      <c r="V6755">
        <f>YEAR(Sales_Data[[#This Row],[Order_Date]])</f>
        <v>2025</v>
      </c>
      <c r="W6755" t="str">
        <f>TEXT(Sales_Data[[#This Row],[Order_Date]],"mmm")</f>
        <v>Jul</v>
      </c>
      <c r="X6755">
        <f>MONTH(Sales_Data[[#This Row],[Order_Date]])</f>
        <v>7</v>
      </c>
      <c r="Y6755" t="str">
        <f>"Q"&amp;ROUNDUP(MONTH(Sales_Data[[#This Row],[Order_Date]])/3,0)</f>
        <v>Q3</v>
      </c>
    </row>
    <row r="6756" spans="1:25" x14ac:dyDescent="0.3">
      <c r="A6756" t="s">
        <v>8561</v>
      </c>
      <c r="B6756" s="1">
        <v>45767</v>
      </c>
      <c r="C6756" t="s">
        <v>1844</v>
      </c>
      <c r="D6756" t="s">
        <v>290</v>
      </c>
      <c r="E6756" t="s">
        <v>48</v>
      </c>
      <c r="F6756" t="s">
        <v>49</v>
      </c>
      <c r="G6756" t="s">
        <v>75</v>
      </c>
      <c r="H6756" t="s">
        <v>114</v>
      </c>
      <c r="I6756" t="s">
        <v>115</v>
      </c>
      <c r="J6756">
        <v>1</v>
      </c>
      <c r="K6756">
        <v>27988.15</v>
      </c>
      <c r="L6756">
        <v>0.05</v>
      </c>
      <c r="M6756">
        <v>17606.46</v>
      </c>
      <c r="N6756" t="s">
        <v>70</v>
      </c>
      <c r="O6756" t="s">
        <v>35</v>
      </c>
      <c r="P6756" t="s">
        <v>71</v>
      </c>
      <c r="Q6756">
        <f>Sales_Data[[#This Row],[Quantity]]*Sales_Data[[#This Row],[Unit_Price]]</f>
        <v>27988.15</v>
      </c>
      <c r="R6756">
        <f>Sales_Data[[#This Row],[Gross_Sales]]*Sales_Data[[#This Row],[Discount]]</f>
        <v>1399.4075000000003</v>
      </c>
      <c r="S6756">
        <f>Sales_Data[[#This Row],[Gross_Sales]]-Sales_Data[[#This Row],[Discount_Amount]]</f>
        <v>26588.7425</v>
      </c>
      <c r="T6756">
        <f>Sales_Data[[#This Row],[Net Sales]]-Sales_Data[[#This Row],[Cost]]</f>
        <v>8982.2825000000012</v>
      </c>
      <c r="U6756" s="2">
        <f>Sales_Data[[#This Row],[Profit]]/Sales_Data[[#This Row],[Net Sales]]</f>
        <v>0.33782276465312344</v>
      </c>
      <c r="V6756">
        <f>YEAR(Sales_Data[[#This Row],[Order_Date]])</f>
        <v>2025</v>
      </c>
      <c r="W6756" t="str">
        <f>TEXT(Sales_Data[[#This Row],[Order_Date]],"mmm")</f>
        <v>Apr</v>
      </c>
      <c r="X6756">
        <f>MONTH(Sales_Data[[#This Row],[Order_Date]])</f>
        <v>4</v>
      </c>
      <c r="Y6756" t="str">
        <f>"Q"&amp;ROUNDUP(MONTH(Sales_Data[[#This Row],[Order_Date]])/3,0)</f>
        <v>Q2</v>
      </c>
    </row>
    <row r="6757" spans="1:25" x14ac:dyDescent="0.3">
      <c r="A6757" t="s">
        <v>8562</v>
      </c>
      <c r="B6757" s="1">
        <v>45935</v>
      </c>
      <c r="C6757" t="s">
        <v>3245</v>
      </c>
      <c r="D6757" t="s">
        <v>274</v>
      </c>
      <c r="E6757" t="s">
        <v>39</v>
      </c>
      <c r="F6757" t="s">
        <v>107</v>
      </c>
      <c r="G6757" t="s">
        <v>21</v>
      </c>
      <c r="H6757" t="s">
        <v>127</v>
      </c>
      <c r="I6757" t="s">
        <v>342</v>
      </c>
      <c r="J6757">
        <v>2</v>
      </c>
      <c r="K6757">
        <v>4788.8999999999996</v>
      </c>
      <c r="L6757">
        <v>0.1</v>
      </c>
      <c r="M6757">
        <v>6339.59</v>
      </c>
      <c r="N6757" t="s">
        <v>70</v>
      </c>
      <c r="O6757" t="s">
        <v>35</v>
      </c>
      <c r="P6757" t="s">
        <v>71</v>
      </c>
      <c r="Q6757">
        <f>Sales_Data[[#This Row],[Quantity]]*Sales_Data[[#This Row],[Unit_Price]]</f>
        <v>9577.7999999999993</v>
      </c>
      <c r="R6757">
        <f>Sales_Data[[#This Row],[Gross_Sales]]*Sales_Data[[#This Row],[Discount]]</f>
        <v>957.78</v>
      </c>
      <c r="S6757">
        <f>Sales_Data[[#This Row],[Gross_Sales]]-Sales_Data[[#This Row],[Discount_Amount]]</f>
        <v>8620.0199999999986</v>
      </c>
      <c r="T6757">
        <f>Sales_Data[[#This Row],[Net Sales]]-Sales_Data[[#This Row],[Cost]]</f>
        <v>2280.4299999999985</v>
      </c>
      <c r="U6757" s="2">
        <f>Sales_Data[[#This Row],[Profit]]/Sales_Data[[#This Row],[Net Sales]]</f>
        <v>0.26455043027742381</v>
      </c>
      <c r="V6757">
        <f>YEAR(Sales_Data[[#This Row],[Order_Date]])</f>
        <v>2025</v>
      </c>
      <c r="W6757" t="str">
        <f>TEXT(Sales_Data[[#This Row],[Order_Date]],"mmm")</f>
        <v>Oct</v>
      </c>
      <c r="X6757">
        <f>MONTH(Sales_Data[[#This Row],[Order_Date]])</f>
        <v>10</v>
      </c>
      <c r="Y6757" t="str">
        <f>"Q"&amp;ROUNDUP(MONTH(Sales_Data[[#This Row],[Order_Date]])/3,0)</f>
        <v>Q4</v>
      </c>
    </row>
    <row r="6758" spans="1:25" x14ac:dyDescent="0.3">
      <c r="A6758" t="s">
        <v>8563</v>
      </c>
      <c r="B6758" s="1">
        <v>45713</v>
      </c>
      <c r="C6758" t="s">
        <v>2577</v>
      </c>
      <c r="D6758" t="s">
        <v>457</v>
      </c>
      <c r="E6758" t="s">
        <v>48</v>
      </c>
      <c r="F6758" t="s">
        <v>164</v>
      </c>
      <c r="G6758" t="s">
        <v>67</v>
      </c>
      <c r="H6758" t="s">
        <v>68</v>
      </c>
      <c r="I6758" t="s">
        <v>69</v>
      </c>
      <c r="J6758">
        <v>1</v>
      </c>
      <c r="K6758">
        <v>14823.95</v>
      </c>
      <c r="L6758">
        <v>0</v>
      </c>
      <c r="M6758">
        <v>12803.39</v>
      </c>
      <c r="N6758" t="s">
        <v>24</v>
      </c>
      <c r="O6758" t="s">
        <v>35</v>
      </c>
      <c r="P6758" t="s">
        <v>44</v>
      </c>
      <c r="Q6758">
        <f>Sales_Data[[#This Row],[Quantity]]*Sales_Data[[#This Row],[Unit_Price]]</f>
        <v>14823.95</v>
      </c>
      <c r="R6758">
        <f>Sales_Data[[#This Row],[Gross_Sales]]*Sales_Data[[#This Row],[Discount]]</f>
        <v>0</v>
      </c>
      <c r="S6758">
        <f>Sales_Data[[#This Row],[Gross_Sales]]-Sales_Data[[#This Row],[Discount_Amount]]</f>
        <v>14823.95</v>
      </c>
      <c r="T6758">
        <f>Sales_Data[[#This Row],[Net Sales]]-Sales_Data[[#This Row],[Cost]]</f>
        <v>2020.5600000000013</v>
      </c>
      <c r="U6758" s="2">
        <f>Sales_Data[[#This Row],[Profit]]/Sales_Data[[#This Row],[Net Sales]]</f>
        <v>0.13630375169910861</v>
      </c>
      <c r="V6758">
        <f>YEAR(Sales_Data[[#This Row],[Order_Date]])</f>
        <v>2025</v>
      </c>
      <c r="W6758" t="str">
        <f>TEXT(Sales_Data[[#This Row],[Order_Date]],"mmm")</f>
        <v>Feb</v>
      </c>
      <c r="X6758">
        <f>MONTH(Sales_Data[[#This Row],[Order_Date]])</f>
        <v>2</v>
      </c>
      <c r="Y6758" t="str">
        <f>"Q"&amp;ROUNDUP(MONTH(Sales_Data[[#This Row],[Order_Date]])/3,0)</f>
        <v>Q1</v>
      </c>
    </row>
    <row r="6759" spans="1:25" x14ac:dyDescent="0.3">
      <c r="A6759" t="s">
        <v>8564</v>
      </c>
      <c r="B6759" s="1">
        <v>45714</v>
      </c>
      <c r="C6759" t="s">
        <v>5035</v>
      </c>
      <c r="D6759" t="s">
        <v>92</v>
      </c>
      <c r="E6759" t="s">
        <v>19</v>
      </c>
      <c r="F6759" t="s">
        <v>66</v>
      </c>
      <c r="G6759" t="s">
        <v>41</v>
      </c>
      <c r="H6759" t="s">
        <v>171</v>
      </c>
      <c r="I6759" t="s">
        <v>191</v>
      </c>
      <c r="J6759">
        <v>1</v>
      </c>
      <c r="K6759">
        <v>6875.26</v>
      </c>
      <c r="L6759">
        <v>0.1</v>
      </c>
      <c r="M6759">
        <v>4314.51</v>
      </c>
      <c r="N6759" t="s">
        <v>70</v>
      </c>
      <c r="O6759" t="s">
        <v>25</v>
      </c>
      <c r="P6759" t="s">
        <v>26</v>
      </c>
      <c r="Q6759">
        <f>Sales_Data[[#This Row],[Quantity]]*Sales_Data[[#This Row],[Unit_Price]]</f>
        <v>6875.26</v>
      </c>
      <c r="R6759">
        <f>Sales_Data[[#This Row],[Gross_Sales]]*Sales_Data[[#This Row],[Discount]]</f>
        <v>687.52600000000007</v>
      </c>
      <c r="S6759">
        <f>Sales_Data[[#This Row],[Gross_Sales]]-Sales_Data[[#This Row],[Discount_Amount]]</f>
        <v>6187.7340000000004</v>
      </c>
      <c r="T6759">
        <f>Sales_Data[[#This Row],[Net Sales]]-Sales_Data[[#This Row],[Cost]]</f>
        <v>1873.2240000000002</v>
      </c>
      <c r="U6759" s="2">
        <f>Sales_Data[[#This Row],[Profit]]/Sales_Data[[#This Row],[Net Sales]]</f>
        <v>0.30273182396011206</v>
      </c>
      <c r="V6759">
        <f>YEAR(Sales_Data[[#This Row],[Order_Date]])</f>
        <v>2025</v>
      </c>
      <c r="W6759" t="str">
        <f>TEXT(Sales_Data[[#This Row],[Order_Date]],"mmm")</f>
        <v>Feb</v>
      </c>
      <c r="X6759">
        <f>MONTH(Sales_Data[[#This Row],[Order_Date]])</f>
        <v>2</v>
      </c>
      <c r="Y6759" t="str">
        <f>"Q"&amp;ROUNDUP(MONTH(Sales_Data[[#This Row],[Order_Date]])/3,0)</f>
        <v>Q1</v>
      </c>
    </row>
    <row r="6760" spans="1:25" x14ac:dyDescent="0.3">
      <c r="A6760" t="s">
        <v>8565</v>
      </c>
      <c r="B6760" s="1">
        <v>45948</v>
      </c>
      <c r="C6760" t="s">
        <v>6229</v>
      </c>
      <c r="D6760" t="s">
        <v>1650</v>
      </c>
      <c r="E6760" t="s">
        <v>19</v>
      </c>
      <c r="F6760" t="s">
        <v>20</v>
      </c>
      <c r="G6760" t="s">
        <v>41</v>
      </c>
      <c r="H6760" t="s">
        <v>147</v>
      </c>
      <c r="I6760" t="s">
        <v>369</v>
      </c>
      <c r="J6760">
        <v>2</v>
      </c>
      <c r="K6760">
        <v>14238.33</v>
      </c>
      <c r="L6760">
        <v>0.05</v>
      </c>
      <c r="M6760">
        <v>17431.07</v>
      </c>
      <c r="N6760" t="s">
        <v>52</v>
      </c>
      <c r="O6760" t="s">
        <v>35</v>
      </c>
      <c r="P6760" t="s">
        <v>26</v>
      </c>
      <c r="Q6760">
        <f>Sales_Data[[#This Row],[Quantity]]*Sales_Data[[#This Row],[Unit_Price]]</f>
        <v>28476.66</v>
      </c>
      <c r="R6760">
        <f>Sales_Data[[#This Row],[Gross_Sales]]*Sales_Data[[#This Row],[Discount]]</f>
        <v>1423.8330000000001</v>
      </c>
      <c r="S6760">
        <f>Sales_Data[[#This Row],[Gross_Sales]]-Sales_Data[[#This Row],[Discount_Amount]]</f>
        <v>27052.827000000001</v>
      </c>
      <c r="T6760">
        <f>Sales_Data[[#This Row],[Net Sales]]-Sales_Data[[#This Row],[Cost]]</f>
        <v>9621.7570000000014</v>
      </c>
      <c r="U6760" s="2">
        <f>Sales_Data[[#This Row],[Profit]]/Sales_Data[[#This Row],[Net Sales]]</f>
        <v>0.35566549107788259</v>
      </c>
      <c r="V6760">
        <f>YEAR(Sales_Data[[#This Row],[Order_Date]])</f>
        <v>2025</v>
      </c>
      <c r="W6760" t="str">
        <f>TEXT(Sales_Data[[#This Row],[Order_Date]],"mmm")</f>
        <v>Oct</v>
      </c>
      <c r="X6760">
        <f>MONTH(Sales_Data[[#This Row],[Order_Date]])</f>
        <v>10</v>
      </c>
      <c r="Y6760" t="str">
        <f>"Q"&amp;ROUNDUP(MONTH(Sales_Data[[#This Row],[Order_Date]])/3,0)</f>
        <v>Q4</v>
      </c>
    </row>
    <row r="6761" spans="1:25" x14ac:dyDescent="0.3">
      <c r="A6761" t="s">
        <v>8566</v>
      </c>
      <c r="B6761" s="1">
        <v>45771</v>
      </c>
      <c r="C6761" t="s">
        <v>223</v>
      </c>
      <c r="D6761" t="s">
        <v>290</v>
      </c>
      <c r="E6761" t="s">
        <v>48</v>
      </c>
      <c r="F6761" t="s">
        <v>152</v>
      </c>
      <c r="G6761" t="s">
        <v>32</v>
      </c>
      <c r="H6761" t="s">
        <v>50</v>
      </c>
      <c r="I6761" t="s">
        <v>58</v>
      </c>
      <c r="J6761">
        <v>2</v>
      </c>
      <c r="K6761">
        <v>42378.879999999997</v>
      </c>
      <c r="L6761">
        <v>0.05</v>
      </c>
      <c r="M6761">
        <v>59270.42</v>
      </c>
      <c r="N6761" t="s">
        <v>52</v>
      </c>
      <c r="O6761" t="s">
        <v>35</v>
      </c>
      <c r="P6761" t="s">
        <v>71</v>
      </c>
      <c r="Q6761">
        <f>Sales_Data[[#This Row],[Quantity]]*Sales_Data[[#This Row],[Unit_Price]]</f>
        <v>84757.759999999995</v>
      </c>
      <c r="R6761">
        <f>Sales_Data[[#This Row],[Gross_Sales]]*Sales_Data[[#This Row],[Discount]]</f>
        <v>4237.8879999999999</v>
      </c>
      <c r="S6761">
        <f>Sales_Data[[#This Row],[Gross_Sales]]-Sales_Data[[#This Row],[Discount_Amount]]</f>
        <v>80519.871999999988</v>
      </c>
      <c r="T6761">
        <f>Sales_Data[[#This Row],[Net Sales]]-Sales_Data[[#This Row],[Cost]]</f>
        <v>21249.45199999999</v>
      </c>
      <c r="U6761" s="2">
        <f>Sales_Data[[#This Row],[Profit]]/Sales_Data[[#This Row],[Net Sales]]</f>
        <v>0.2639032014357896</v>
      </c>
      <c r="V6761">
        <f>YEAR(Sales_Data[[#This Row],[Order_Date]])</f>
        <v>2025</v>
      </c>
      <c r="W6761" t="str">
        <f>TEXT(Sales_Data[[#This Row],[Order_Date]],"mmm")</f>
        <v>Apr</v>
      </c>
      <c r="X6761">
        <f>MONTH(Sales_Data[[#This Row],[Order_Date]])</f>
        <v>4</v>
      </c>
      <c r="Y6761" t="str">
        <f>"Q"&amp;ROUNDUP(MONTH(Sales_Data[[#This Row],[Order_Date]])/3,0)</f>
        <v>Q2</v>
      </c>
    </row>
    <row r="6762" spans="1:25" x14ac:dyDescent="0.3">
      <c r="A6762" t="s">
        <v>8567</v>
      </c>
      <c r="B6762" s="1">
        <v>45965</v>
      </c>
      <c r="C6762" t="s">
        <v>3116</v>
      </c>
      <c r="D6762" t="s">
        <v>624</v>
      </c>
      <c r="E6762" t="s">
        <v>48</v>
      </c>
      <c r="F6762" t="s">
        <v>152</v>
      </c>
      <c r="G6762" t="s">
        <v>41</v>
      </c>
      <c r="H6762" t="s">
        <v>102</v>
      </c>
      <c r="I6762" t="s">
        <v>165</v>
      </c>
      <c r="J6762">
        <v>2</v>
      </c>
      <c r="K6762">
        <v>22218.49</v>
      </c>
      <c r="L6762">
        <v>0.05</v>
      </c>
      <c r="M6762">
        <v>27735.02</v>
      </c>
      <c r="N6762" t="s">
        <v>52</v>
      </c>
      <c r="O6762" t="s">
        <v>35</v>
      </c>
      <c r="P6762" t="s">
        <v>26</v>
      </c>
      <c r="Q6762">
        <f>Sales_Data[[#This Row],[Quantity]]*Sales_Data[[#This Row],[Unit_Price]]</f>
        <v>44436.98</v>
      </c>
      <c r="R6762">
        <f>Sales_Data[[#This Row],[Gross_Sales]]*Sales_Data[[#This Row],[Discount]]</f>
        <v>2221.8490000000002</v>
      </c>
      <c r="S6762">
        <f>Sales_Data[[#This Row],[Gross_Sales]]-Sales_Data[[#This Row],[Discount_Amount]]</f>
        <v>42215.131000000001</v>
      </c>
      <c r="T6762">
        <f>Sales_Data[[#This Row],[Net Sales]]-Sales_Data[[#This Row],[Cost]]</f>
        <v>14480.111000000001</v>
      </c>
      <c r="U6762" s="2">
        <f>Sales_Data[[#This Row],[Profit]]/Sales_Data[[#This Row],[Net Sales]]</f>
        <v>0.34300760549576409</v>
      </c>
      <c r="V6762">
        <f>YEAR(Sales_Data[[#This Row],[Order_Date]])</f>
        <v>2025</v>
      </c>
      <c r="W6762" t="str">
        <f>TEXT(Sales_Data[[#This Row],[Order_Date]],"mmm")</f>
        <v>Nov</v>
      </c>
      <c r="X6762">
        <f>MONTH(Sales_Data[[#This Row],[Order_Date]])</f>
        <v>11</v>
      </c>
      <c r="Y6762" t="str">
        <f>"Q"&amp;ROUNDUP(MONTH(Sales_Data[[#This Row],[Order_Date]])/3,0)</f>
        <v>Q4</v>
      </c>
    </row>
    <row r="6763" spans="1:25" x14ac:dyDescent="0.3">
      <c r="A6763" t="s">
        <v>8568</v>
      </c>
      <c r="B6763" s="1">
        <v>45998</v>
      </c>
      <c r="C6763" t="s">
        <v>1511</v>
      </c>
      <c r="D6763" t="s">
        <v>450</v>
      </c>
      <c r="E6763" t="s">
        <v>119</v>
      </c>
      <c r="F6763" t="s">
        <v>146</v>
      </c>
      <c r="G6763" t="s">
        <v>21</v>
      </c>
      <c r="H6763" t="s">
        <v>297</v>
      </c>
      <c r="I6763" t="s">
        <v>297</v>
      </c>
      <c r="J6763">
        <v>2</v>
      </c>
      <c r="K6763">
        <v>6146.56</v>
      </c>
      <c r="L6763">
        <v>0.05</v>
      </c>
      <c r="M6763">
        <v>7878.75</v>
      </c>
      <c r="N6763" t="s">
        <v>83</v>
      </c>
      <c r="O6763" t="s">
        <v>35</v>
      </c>
      <c r="P6763" t="s">
        <v>44</v>
      </c>
      <c r="Q6763">
        <f>Sales_Data[[#This Row],[Quantity]]*Sales_Data[[#This Row],[Unit_Price]]</f>
        <v>12293.12</v>
      </c>
      <c r="R6763">
        <f>Sales_Data[[#This Row],[Gross_Sales]]*Sales_Data[[#This Row],[Discount]]</f>
        <v>614.65600000000006</v>
      </c>
      <c r="S6763">
        <f>Sales_Data[[#This Row],[Gross_Sales]]-Sales_Data[[#This Row],[Discount_Amount]]</f>
        <v>11678.464</v>
      </c>
      <c r="T6763">
        <f>Sales_Data[[#This Row],[Net Sales]]-Sales_Data[[#This Row],[Cost]]</f>
        <v>3799.7139999999999</v>
      </c>
      <c r="U6763" s="2">
        <f>Sales_Data[[#This Row],[Profit]]/Sales_Data[[#This Row],[Net Sales]]</f>
        <v>0.32536076662136393</v>
      </c>
      <c r="V6763">
        <f>YEAR(Sales_Data[[#This Row],[Order_Date]])</f>
        <v>2025</v>
      </c>
      <c r="W6763" t="str">
        <f>TEXT(Sales_Data[[#This Row],[Order_Date]],"mmm")</f>
        <v>Dec</v>
      </c>
      <c r="X6763">
        <f>MONTH(Sales_Data[[#This Row],[Order_Date]])</f>
        <v>12</v>
      </c>
      <c r="Y6763" t="str">
        <f>"Q"&amp;ROUNDUP(MONTH(Sales_Data[[#This Row],[Order_Date]])/3,0)</f>
        <v>Q4</v>
      </c>
    </row>
    <row r="6764" spans="1:25" x14ac:dyDescent="0.3">
      <c r="A6764" t="s">
        <v>8569</v>
      </c>
      <c r="B6764" s="1">
        <v>45855</v>
      </c>
      <c r="C6764" t="s">
        <v>1706</v>
      </c>
      <c r="D6764" t="s">
        <v>1650</v>
      </c>
      <c r="E6764" t="s">
        <v>39</v>
      </c>
      <c r="F6764" t="s">
        <v>96</v>
      </c>
      <c r="G6764" t="s">
        <v>75</v>
      </c>
      <c r="H6764" t="s">
        <v>114</v>
      </c>
      <c r="I6764" t="s">
        <v>115</v>
      </c>
      <c r="J6764">
        <v>4</v>
      </c>
      <c r="K6764">
        <v>5451.07</v>
      </c>
      <c r="L6764">
        <v>0.05</v>
      </c>
      <c r="M6764">
        <v>17752.36</v>
      </c>
      <c r="N6764" t="s">
        <v>52</v>
      </c>
      <c r="O6764" t="s">
        <v>53</v>
      </c>
      <c r="P6764" t="s">
        <v>71</v>
      </c>
      <c r="Q6764">
        <f>Sales_Data[[#This Row],[Quantity]]*Sales_Data[[#This Row],[Unit_Price]]</f>
        <v>21804.28</v>
      </c>
      <c r="R6764">
        <f>Sales_Data[[#This Row],[Gross_Sales]]*Sales_Data[[#This Row],[Discount]]</f>
        <v>1090.2139999999999</v>
      </c>
      <c r="S6764">
        <f>Sales_Data[[#This Row],[Gross_Sales]]-Sales_Data[[#This Row],[Discount_Amount]]</f>
        <v>20714.065999999999</v>
      </c>
      <c r="T6764">
        <f>Sales_Data[[#This Row],[Net Sales]]-Sales_Data[[#This Row],[Cost]]</f>
        <v>2961.7059999999983</v>
      </c>
      <c r="U6764" s="2">
        <f>Sales_Data[[#This Row],[Profit]]/Sales_Data[[#This Row],[Net Sales]]</f>
        <v>0.1429804269234248</v>
      </c>
      <c r="V6764">
        <f>YEAR(Sales_Data[[#This Row],[Order_Date]])</f>
        <v>2025</v>
      </c>
      <c r="W6764" t="str">
        <f>TEXT(Sales_Data[[#This Row],[Order_Date]],"mmm")</f>
        <v>Jul</v>
      </c>
      <c r="X6764">
        <f>MONTH(Sales_Data[[#This Row],[Order_Date]])</f>
        <v>7</v>
      </c>
      <c r="Y6764" t="str">
        <f>"Q"&amp;ROUNDUP(MONTH(Sales_Data[[#This Row],[Order_Date]])/3,0)</f>
        <v>Q3</v>
      </c>
    </row>
    <row r="6765" spans="1:25" x14ac:dyDescent="0.3">
      <c r="A6765" t="s">
        <v>8570</v>
      </c>
      <c r="B6765" s="1">
        <v>45978</v>
      </c>
      <c r="C6765" t="s">
        <v>2639</v>
      </c>
      <c r="D6765" t="s">
        <v>715</v>
      </c>
      <c r="E6765" t="s">
        <v>39</v>
      </c>
      <c r="F6765" t="s">
        <v>405</v>
      </c>
      <c r="G6765" t="s">
        <v>75</v>
      </c>
      <c r="H6765" t="s">
        <v>76</v>
      </c>
      <c r="I6765" t="s">
        <v>77</v>
      </c>
      <c r="J6765">
        <v>4</v>
      </c>
      <c r="K6765">
        <v>4310.3999999999996</v>
      </c>
      <c r="L6765">
        <v>0.05</v>
      </c>
      <c r="M6765">
        <v>12892.36</v>
      </c>
      <c r="N6765" t="s">
        <v>24</v>
      </c>
      <c r="O6765" t="s">
        <v>35</v>
      </c>
      <c r="P6765" t="s">
        <v>26</v>
      </c>
      <c r="Q6765">
        <f>Sales_Data[[#This Row],[Quantity]]*Sales_Data[[#This Row],[Unit_Price]]</f>
        <v>17241.599999999999</v>
      </c>
      <c r="R6765">
        <f>Sales_Data[[#This Row],[Gross_Sales]]*Sales_Data[[#This Row],[Discount]]</f>
        <v>862.07999999999993</v>
      </c>
      <c r="S6765">
        <f>Sales_Data[[#This Row],[Gross_Sales]]-Sales_Data[[#This Row],[Discount_Amount]]</f>
        <v>16379.519999999999</v>
      </c>
      <c r="T6765">
        <f>Sales_Data[[#This Row],[Net Sales]]-Sales_Data[[#This Row],[Cost]]</f>
        <v>3487.159999999998</v>
      </c>
      <c r="U6765" s="2">
        <f>Sales_Data[[#This Row],[Profit]]/Sales_Data[[#This Row],[Net Sales]]</f>
        <v>0.21289756964795051</v>
      </c>
      <c r="V6765">
        <f>YEAR(Sales_Data[[#This Row],[Order_Date]])</f>
        <v>2025</v>
      </c>
      <c r="W6765" t="str">
        <f>TEXT(Sales_Data[[#This Row],[Order_Date]],"mmm")</f>
        <v>Nov</v>
      </c>
      <c r="X6765">
        <f>MONTH(Sales_Data[[#This Row],[Order_Date]])</f>
        <v>11</v>
      </c>
      <c r="Y6765" t="str">
        <f>"Q"&amp;ROUNDUP(MONTH(Sales_Data[[#This Row],[Order_Date]])/3,0)</f>
        <v>Q4</v>
      </c>
    </row>
    <row r="6766" spans="1:25" x14ac:dyDescent="0.3">
      <c r="A6766" t="s">
        <v>8571</v>
      </c>
      <c r="B6766" s="1">
        <v>45836</v>
      </c>
      <c r="C6766" t="s">
        <v>6599</v>
      </c>
      <c r="D6766" t="s">
        <v>100</v>
      </c>
      <c r="E6766" t="s">
        <v>39</v>
      </c>
      <c r="F6766" t="s">
        <v>96</v>
      </c>
      <c r="G6766" t="s">
        <v>67</v>
      </c>
      <c r="H6766" t="s">
        <v>68</v>
      </c>
      <c r="I6766" t="s">
        <v>69</v>
      </c>
      <c r="J6766">
        <v>1</v>
      </c>
      <c r="K6766">
        <v>1980.68</v>
      </c>
      <c r="L6766">
        <v>0.1</v>
      </c>
      <c r="M6766">
        <v>1346.38</v>
      </c>
      <c r="N6766" t="s">
        <v>52</v>
      </c>
      <c r="O6766" t="s">
        <v>53</v>
      </c>
      <c r="P6766" t="s">
        <v>44</v>
      </c>
      <c r="Q6766">
        <f>Sales_Data[[#This Row],[Quantity]]*Sales_Data[[#This Row],[Unit_Price]]</f>
        <v>1980.68</v>
      </c>
      <c r="R6766">
        <f>Sales_Data[[#This Row],[Gross_Sales]]*Sales_Data[[#This Row],[Discount]]</f>
        <v>198.06800000000001</v>
      </c>
      <c r="S6766">
        <f>Sales_Data[[#This Row],[Gross_Sales]]-Sales_Data[[#This Row],[Discount_Amount]]</f>
        <v>1782.6120000000001</v>
      </c>
      <c r="T6766">
        <f>Sales_Data[[#This Row],[Net Sales]]-Sales_Data[[#This Row],[Cost]]</f>
        <v>436.23199999999997</v>
      </c>
      <c r="U6766" s="2">
        <f>Sales_Data[[#This Row],[Profit]]/Sales_Data[[#This Row],[Net Sales]]</f>
        <v>0.24471505857696457</v>
      </c>
      <c r="V6766">
        <f>YEAR(Sales_Data[[#This Row],[Order_Date]])</f>
        <v>2025</v>
      </c>
      <c r="W6766" t="str">
        <f>TEXT(Sales_Data[[#This Row],[Order_Date]],"mmm")</f>
        <v>Jun</v>
      </c>
      <c r="X6766">
        <f>MONTH(Sales_Data[[#This Row],[Order_Date]])</f>
        <v>6</v>
      </c>
      <c r="Y6766" t="str">
        <f>"Q"&amp;ROUNDUP(MONTH(Sales_Data[[#This Row],[Order_Date]])/3,0)</f>
        <v>Q2</v>
      </c>
    </row>
    <row r="6767" spans="1:25" x14ac:dyDescent="0.3">
      <c r="A6767" t="s">
        <v>8572</v>
      </c>
      <c r="B6767" s="1">
        <v>45876</v>
      </c>
      <c r="C6767" t="s">
        <v>2897</v>
      </c>
      <c r="D6767" t="s">
        <v>125</v>
      </c>
      <c r="E6767" t="s">
        <v>39</v>
      </c>
      <c r="F6767" t="s">
        <v>40</v>
      </c>
      <c r="G6767" t="s">
        <v>21</v>
      </c>
      <c r="H6767" t="s">
        <v>297</v>
      </c>
      <c r="I6767" t="s">
        <v>297</v>
      </c>
      <c r="J6767">
        <v>1</v>
      </c>
      <c r="K6767">
        <v>401.62</v>
      </c>
      <c r="L6767">
        <v>0.1</v>
      </c>
      <c r="M6767">
        <v>245.22</v>
      </c>
      <c r="N6767" t="s">
        <v>24</v>
      </c>
      <c r="O6767" t="s">
        <v>35</v>
      </c>
      <c r="P6767" t="s">
        <v>44</v>
      </c>
      <c r="Q6767">
        <f>Sales_Data[[#This Row],[Quantity]]*Sales_Data[[#This Row],[Unit_Price]]</f>
        <v>401.62</v>
      </c>
      <c r="R6767">
        <f>Sales_Data[[#This Row],[Gross_Sales]]*Sales_Data[[#This Row],[Discount]]</f>
        <v>40.162000000000006</v>
      </c>
      <c r="S6767">
        <f>Sales_Data[[#This Row],[Gross_Sales]]-Sales_Data[[#This Row],[Discount_Amount]]</f>
        <v>361.45799999999997</v>
      </c>
      <c r="T6767">
        <f>Sales_Data[[#This Row],[Net Sales]]-Sales_Data[[#This Row],[Cost]]</f>
        <v>116.23799999999997</v>
      </c>
      <c r="U6767" s="2">
        <f>Sales_Data[[#This Row],[Profit]]/Sales_Data[[#This Row],[Net Sales]]</f>
        <v>0.32158093056454684</v>
      </c>
      <c r="V6767">
        <f>YEAR(Sales_Data[[#This Row],[Order_Date]])</f>
        <v>2025</v>
      </c>
      <c r="W6767" t="str">
        <f>TEXT(Sales_Data[[#This Row],[Order_Date]],"mmm")</f>
        <v>Aug</v>
      </c>
      <c r="X6767">
        <f>MONTH(Sales_Data[[#This Row],[Order_Date]])</f>
        <v>8</v>
      </c>
      <c r="Y6767" t="str">
        <f>"Q"&amp;ROUNDUP(MONTH(Sales_Data[[#This Row],[Order_Date]])/3,0)</f>
        <v>Q3</v>
      </c>
    </row>
    <row r="6768" spans="1:25" x14ac:dyDescent="0.3">
      <c r="A6768" t="s">
        <v>8573</v>
      </c>
      <c r="B6768" s="1">
        <v>45934</v>
      </c>
      <c r="C6768" t="s">
        <v>1966</v>
      </c>
      <c r="D6768" t="s">
        <v>137</v>
      </c>
      <c r="E6768" t="s">
        <v>119</v>
      </c>
      <c r="F6768" t="s">
        <v>249</v>
      </c>
      <c r="G6768" t="s">
        <v>21</v>
      </c>
      <c r="H6768" t="s">
        <v>230</v>
      </c>
      <c r="I6768" t="s">
        <v>231</v>
      </c>
      <c r="J6768">
        <v>2</v>
      </c>
      <c r="K6768">
        <v>7324.22</v>
      </c>
      <c r="L6768">
        <v>0.1</v>
      </c>
      <c r="M6768">
        <v>8494.1</v>
      </c>
      <c r="N6768" t="s">
        <v>109</v>
      </c>
      <c r="O6768" t="s">
        <v>35</v>
      </c>
      <c r="P6768" t="s">
        <v>71</v>
      </c>
      <c r="Q6768">
        <f>Sales_Data[[#This Row],[Quantity]]*Sales_Data[[#This Row],[Unit_Price]]</f>
        <v>14648.44</v>
      </c>
      <c r="R6768">
        <f>Sales_Data[[#This Row],[Gross_Sales]]*Sales_Data[[#This Row],[Discount]]</f>
        <v>1464.8440000000001</v>
      </c>
      <c r="S6768">
        <f>Sales_Data[[#This Row],[Gross_Sales]]-Sales_Data[[#This Row],[Discount_Amount]]</f>
        <v>13183.596000000001</v>
      </c>
      <c r="T6768">
        <f>Sales_Data[[#This Row],[Net Sales]]-Sales_Data[[#This Row],[Cost]]</f>
        <v>4689.496000000001</v>
      </c>
      <c r="U6768" s="2">
        <f>Sales_Data[[#This Row],[Profit]]/Sales_Data[[#This Row],[Net Sales]]</f>
        <v>0.35570689514454179</v>
      </c>
      <c r="V6768">
        <f>YEAR(Sales_Data[[#This Row],[Order_Date]])</f>
        <v>2025</v>
      </c>
      <c r="W6768" t="str">
        <f>TEXT(Sales_Data[[#This Row],[Order_Date]],"mmm")</f>
        <v>Oct</v>
      </c>
      <c r="X6768">
        <f>MONTH(Sales_Data[[#This Row],[Order_Date]])</f>
        <v>10</v>
      </c>
      <c r="Y6768" t="str">
        <f>"Q"&amp;ROUNDUP(MONTH(Sales_Data[[#This Row],[Order_Date]])/3,0)</f>
        <v>Q4</v>
      </c>
    </row>
    <row r="6769" spans="1:25" x14ac:dyDescent="0.3">
      <c r="A6769" t="s">
        <v>8574</v>
      </c>
      <c r="B6769" s="1">
        <v>45673</v>
      </c>
      <c r="C6769" t="s">
        <v>3413</v>
      </c>
      <c r="D6769" t="s">
        <v>118</v>
      </c>
      <c r="E6769" t="s">
        <v>39</v>
      </c>
      <c r="F6769" t="s">
        <v>107</v>
      </c>
      <c r="G6769" t="s">
        <v>21</v>
      </c>
      <c r="H6769" t="s">
        <v>22</v>
      </c>
      <c r="I6769" t="s">
        <v>23</v>
      </c>
      <c r="J6769">
        <v>1</v>
      </c>
      <c r="K6769">
        <v>5829.38</v>
      </c>
      <c r="L6769">
        <v>0.1</v>
      </c>
      <c r="M6769">
        <v>4538.12</v>
      </c>
      <c r="N6769" t="s">
        <v>24</v>
      </c>
      <c r="O6769" t="s">
        <v>35</v>
      </c>
      <c r="P6769" t="s">
        <v>71</v>
      </c>
      <c r="Q6769">
        <f>Sales_Data[[#This Row],[Quantity]]*Sales_Data[[#This Row],[Unit_Price]]</f>
        <v>5829.38</v>
      </c>
      <c r="R6769">
        <f>Sales_Data[[#This Row],[Gross_Sales]]*Sales_Data[[#This Row],[Discount]]</f>
        <v>582.93799999999999</v>
      </c>
      <c r="S6769">
        <f>Sales_Data[[#This Row],[Gross_Sales]]-Sales_Data[[#This Row],[Discount_Amount]]</f>
        <v>5246.442</v>
      </c>
      <c r="T6769">
        <f>Sales_Data[[#This Row],[Net Sales]]-Sales_Data[[#This Row],[Cost]]</f>
        <v>708.32200000000012</v>
      </c>
      <c r="U6769" s="2">
        <f>Sales_Data[[#This Row],[Profit]]/Sales_Data[[#This Row],[Net Sales]]</f>
        <v>0.13500997437882667</v>
      </c>
      <c r="V6769">
        <f>YEAR(Sales_Data[[#This Row],[Order_Date]])</f>
        <v>2025</v>
      </c>
      <c r="W6769" t="str">
        <f>TEXT(Sales_Data[[#This Row],[Order_Date]],"mmm")</f>
        <v>Jan</v>
      </c>
      <c r="X6769">
        <f>MONTH(Sales_Data[[#This Row],[Order_Date]])</f>
        <v>1</v>
      </c>
      <c r="Y6769" t="str">
        <f>"Q"&amp;ROUNDUP(MONTH(Sales_Data[[#This Row],[Order_Date]])/3,0)</f>
        <v>Q1</v>
      </c>
    </row>
    <row r="6770" spans="1:25" x14ac:dyDescent="0.3">
      <c r="A6770" t="s">
        <v>8575</v>
      </c>
      <c r="B6770" s="1">
        <v>45718</v>
      </c>
      <c r="C6770" t="s">
        <v>521</v>
      </c>
      <c r="D6770" t="s">
        <v>422</v>
      </c>
      <c r="E6770" t="s">
        <v>48</v>
      </c>
      <c r="F6770" t="s">
        <v>164</v>
      </c>
      <c r="G6770" t="s">
        <v>41</v>
      </c>
      <c r="H6770" t="s">
        <v>171</v>
      </c>
      <c r="I6770" t="s">
        <v>191</v>
      </c>
      <c r="J6770">
        <v>1</v>
      </c>
      <c r="K6770">
        <v>45797.89</v>
      </c>
      <c r="L6770">
        <v>0.1</v>
      </c>
      <c r="M6770">
        <v>31296.240000000002</v>
      </c>
      <c r="N6770" t="s">
        <v>83</v>
      </c>
      <c r="O6770" t="s">
        <v>35</v>
      </c>
      <c r="P6770" t="s">
        <v>44</v>
      </c>
      <c r="Q6770">
        <f>Sales_Data[[#This Row],[Quantity]]*Sales_Data[[#This Row],[Unit_Price]]</f>
        <v>45797.89</v>
      </c>
      <c r="R6770">
        <f>Sales_Data[[#This Row],[Gross_Sales]]*Sales_Data[[#This Row],[Discount]]</f>
        <v>4579.7889999999998</v>
      </c>
      <c r="S6770">
        <f>Sales_Data[[#This Row],[Gross_Sales]]-Sales_Data[[#This Row],[Discount_Amount]]</f>
        <v>41218.101000000002</v>
      </c>
      <c r="T6770">
        <f>Sales_Data[[#This Row],[Net Sales]]-Sales_Data[[#This Row],[Cost]]</f>
        <v>9921.8610000000008</v>
      </c>
      <c r="U6770" s="2">
        <f>Sales_Data[[#This Row],[Profit]]/Sales_Data[[#This Row],[Net Sales]]</f>
        <v>0.24071611159378739</v>
      </c>
      <c r="V6770">
        <f>YEAR(Sales_Data[[#This Row],[Order_Date]])</f>
        <v>2025</v>
      </c>
      <c r="W6770" t="str">
        <f>TEXT(Sales_Data[[#This Row],[Order_Date]],"mmm")</f>
        <v>Mar</v>
      </c>
      <c r="X6770">
        <f>MONTH(Sales_Data[[#This Row],[Order_Date]])</f>
        <v>3</v>
      </c>
      <c r="Y6770" t="str">
        <f>"Q"&amp;ROUNDUP(MONTH(Sales_Data[[#This Row],[Order_Date]])/3,0)</f>
        <v>Q1</v>
      </c>
    </row>
    <row r="6771" spans="1:25" x14ac:dyDescent="0.3">
      <c r="A6771" t="s">
        <v>8576</v>
      </c>
      <c r="B6771" s="1">
        <v>45711</v>
      </c>
      <c r="C6771" t="s">
        <v>3230</v>
      </c>
      <c r="D6771" t="s">
        <v>397</v>
      </c>
      <c r="E6771" t="s">
        <v>39</v>
      </c>
      <c r="F6771" t="s">
        <v>107</v>
      </c>
      <c r="G6771" t="s">
        <v>21</v>
      </c>
      <c r="H6771" t="s">
        <v>127</v>
      </c>
      <c r="I6771" t="s">
        <v>342</v>
      </c>
      <c r="J6771">
        <v>1</v>
      </c>
      <c r="K6771">
        <v>905.43</v>
      </c>
      <c r="L6771">
        <v>0</v>
      </c>
      <c r="M6771">
        <v>591.98</v>
      </c>
      <c r="N6771" t="s">
        <v>24</v>
      </c>
      <c r="O6771" t="s">
        <v>35</v>
      </c>
      <c r="P6771" t="s">
        <v>71</v>
      </c>
      <c r="Q6771">
        <f>Sales_Data[[#This Row],[Quantity]]*Sales_Data[[#This Row],[Unit_Price]]</f>
        <v>905.43</v>
      </c>
      <c r="R6771">
        <f>Sales_Data[[#This Row],[Gross_Sales]]*Sales_Data[[#This Row],[Discount]]</f>
        <v>0</v>
      </c>
      <c r="S6771">
        <f>Sales_Data[[#This Row],[Gross_Sales]]-Sales_Data[[#This Row],[Discount_Amount]]</f>
        <v>905.43</v>
      </c>
      <c r="T6771">
        <f>Sales_Data[[#This Row],[Net Sales]]-Sales_Data[[#This Row],[Cost]]</f>
        <v>313.44999999999993</v>
      </c>
      <c r="U6771" s="2">
        <f>Sales_Data[[#This Row],[Profit]]/Sales_Data[[#This Row],[Net Sales]]</f>
        <v>0.34618910351987447</v>
      </c>
      <c r="V6771">
        <f>YEAR(Sales_Data[[#This Row],[Order_Date]])</f>
        <v>2025</v>
      </c>
      <c r="W6771" t="str">
        <f>TEXT(Sales_Data[[#This Row],[Order_Date]],"mmm")</f>
        <v>Feb</v>
      </c>
      <c r="X6771">
        <f>MONTH(Sales_Data[[#This Row],[Order_Date]])</f>
        <v>2</v>
      </c>
      <c r="Y6771" t="str">
        <f>"Q"&amp;ROUNDUP(MONTH(Sales_Data[[#This Row],[Order_Date]])/3,0)</f>
        <v>Q1</v>
      </c>
    </row>
    <row r="6772" spans="1:25" x14ac:dyDescent="0.3">
      <c r="A6772" t="s">
        <v>8577</v>
      </c>
      <c r="B6772" s="1">
        <v>45825</v>
      </c>
      <c r="C6772" t="s">
        <v>687</v>
      </c>
      <c r="D6772" t="s">
        <v>112</v>
      </c>
      <c r="E6772" t="s">
        <v>19</v>
      </c>
      <c r="F6772" t="s">
        <v>81</v>
      </c>
      <c r="G6772" t="s">
        <v>67</v>
      </c>
      <c r="H6772" t="s">
        <v>68</v>
      </c>
      <c r="I6772" t="s">
        <v>97</v>
      </c>
      <c r="J6772">
        <v>1</v>
      </c>
      <c r="K6772">
        <v>10824.35</v>
      </c>
      <c r="L6772">
        <v>0.2</v>
      </c>
      <c r="M6772">
        <v>6408.55</v>
      </c>
      <c r="N6772" t="s">
        <v>52</v>
      </c>
      <c r="O6772" t="s">
        <v>35</v>
      </c>
      <c r="P6772" t="s">
        <v>44</v>
      </c>
      <c r="Q6772">
        <f>Sales_Data[[#This Row],[Quantity]]*Sales_Data[[#This Row],[Unit_Price]]</f>
        <v>10824.35</v>
      </c>
      <c r="R6772">
        <f>Sales_Data[[#This Row],[Gross_Sales]]*Sales_Data[[#This Row],[Discount]]</f>
        <v>2164.8700000000003</v>
      </c>
      <c r="S6772">
        <f>Sales_Data[[#This Row],[Gross_Sales]]-Sales_Data[[#This Row],[Discount_Amount]]</f>
        <v>8659.48</v>
      </c>
      <c r="T6772">
        <f>Sales_Data[[#This Row],[Net Sales]]-Sales_Data[[#This Row],[Cost]]</f>
        <v>2250.9299999999994</v>
      </c>
      <c r="U6772" s="2">
        <f>Sales_Data[[#This Row],[Profit]]/Sales_Data[[#This Row],[Net Sales]]</f>
        <v>0.25993824109530822</v>
      </c>
      <c r="V6772">
        <f>YEAR(Sales_Data[[#This Row],[Order_Date]])</f>
        <v>2025</v>
      </c>
      <c r="W6772" t="str">
        <f>TEXT(Sales_Data[[#This Row],[Order_Date]],"mmm")</f>
        <v>Jun</v>
      </c>
      <c r="X6772">
        <f>MONTH(Sales_Data[[#This Row],[Order_Date]])</f>
        <v>6</v>
      </c>
      <c r="Y6772" t="str">
        <f>"Q"&amp;ROUNDUP(MONTH(Sales_Data[[#This Row],[Order_Date]])/3,0)</f>
        <v>Q2</v>
      </c>
    </row>
    <row r="6773" spans="1:25" x14ac:dyDescent="0.3">
      <c r="A6773" t="s">
        <v>8578</v>
      </c>
      <c r="B6773" s="1">
        <v>45683</v>
      </c>
      <c r="C6773" t="s">
        <v>3260</v>
      </c>
      <c r="D6773" t="s">
        <v>699</v>
      </c>
      <c r="E6773" t="s">
        <v>39</v>
      </c>
      <c r="F6773" t="s">
        <v>202</v>
      </c>
      <c r="G6773" t="s">
        <v>21</v>
      </c>
      <c r="H6773" t="s">
        <v>127</v>
      </c>
      <c r="I6773" t="s">
        <v>128</v>
      </c>
      <c r="J6773">
        <v>2</v>
      </c>
      <c r="K6773">
        <v>5818.74</v>
      </c>
      <c r="L6773">
        <v>0.05</v>
      </c>
      <c r="M6773">
        <v>8621.39</v>
      </c>
      <c r="N6773" t="s">
        <v>24</v>
      </c>
      <c r="O6773" t="s">
        <v>53</v>
      </c>
      <c r="P6773" t="s">
        <v>71</v>
      </c>
      <c r="Q6773">
        <f>Sales_Data[[#This Row],[Quantity]]*Sales_Data[[#This Row],[Unit_Price]]</f>
        <v>11637.48</v>
      </c>
      <c r="R6773">
        <f>Sales_Data[[#This Row],[Gross_Sales]]*Sales_Data[[#This Row],[Discount]]</f>
        <v>581.87400000000002</v>
      </c>
      <c r="S6773">
        <f>Sales_Data[[#This Row],[Gross_Sales]]-Sales_Data[[#This Row],[Discount_Amount]]</f>
        <v>11055.606</v>
      </c>
      <c r="T6773">
        <f>Sales_Data[[#This Row],[Net Sales]]-Sales_Data[[#This Row],[Cost]]</f>
        <v>2434.2160000000003</v>
      </c>
      <c r="U6773" s="2">
        <f>Sales_Data[[#This Row],[Profit]]/Sales_Data[[#This Row],[Net Sales]]</f>
        <v>0.22017933707116555</v>
      </c>
      <c r="V6773">
        <f>YEAR(Sales_Data[[#This Row],[Order_Date]])</f>
        <v>2025</v>
      </c>
      <c r="W6773" t="str">
        <f>TEXT(Sales_Data[[#This Row],[Order_Date]],"mmm")</f>
        <v>Jan</v>
      </c>
      <c r="X6773">
        <f>MONTH(Sales_Data[[#This Row],[Order_Date]])</f>
        <v>1</v>
      </c>
      <c r="Y6773" t="str">
        <f>"Q"&amp;ROUNDUP(MONTH(Sales_Data[[#This Row],[Order_Date]])/3,0)</f>
        <v>Q1</v>
      </c>
    </row>
    <row r="6774" spans="1:25" x14ac:dyDescent="0.3">
      <c r="A6774" t="s">
        <v>8579</v>
      </c>
      <c r="B6774" s="1">
        <v>45993</v>
      </c>
      <c r="C6774" t="s">
        <v>240</v>
      </c>
      <c r="D6774" t="s">
        <v>777</v>
      </c>
      <c r="E6774" t="s">
        <v>19</v>
      </c>
      <c r="F6774" t="s">
        <v>81</v>
      </c>
      <c r="G6774" t="s">
        <v>41</v>
      </c>
      <c r="H6774" t="s">
        <v>42</v>
      </c>
      <c r="I6774" t="s">
        <v>43</v>
      </c>
      <c r="J6774">
        <v>1</v>
      </c>
      <c r="K6774">
        <v>7441.26</v>
      </c>
      <c r="L6774">
        <v>0.1</v>
      </c>
      <c r="M6774">
        <v>5349.4</v>
      </c>
      <c r="N6774" t="s">
        <v>52</v>
      </c>
      <c r="O6774" t="s">
        <v>35</v>
      </c>
      <c r="P6774" t="s">
        <v>44</v>
      </c>
      <c r="Q6774">
        <f>Sales_Data[[#This Row],[Quantity]]*Sales_Data[[#This Row],[Unit_Price]]</f>
        <v>7441.26</v>
      </c>
      <c r="R6774">
        <f>Sales_Data[[#This Row],[Gross_Sales]]*Sales_Data[[#This Row],[Discount]]</f>
        <v>744.12600000000009</v>
      </c>
      <c r="S6774">
        <f>Sales_Data[[#This Row],[Gross_Sales]]-Sales_Data[[#This Row],[Discount_Amount]]</f>
        <v>6697.134</v>
      </c>
      <c r="T6774">
        <f>Sales_Data[[#This Row],[Net Sales]]-Sales_Data[[#This Row],[Cost]]</f>
        <v>1347.7340000000004</v>
      </c>
      <c r="U6774" s="2">
        <f>Sales_Data[[#This Row],[Profit]]/Sales_Data[[#This Row],[Net Sales]]</f>
        <v>0.20124041119678962</v>
      </c>
      <c r="V6774">
        <f>YEAR(Sales_Data[[#This Row],[Order_Date]])</f>
        <v>2025</v>
      </c>
      <c r="W6774" t="str">
        <f>TEXT(Sales_Data[[#This Row],[Order_Date]],"mmm")</f>
        <v>Dec</v>
      </c>
      <c r="X6774">
        <f>MONTH(Sales_Data[[#This Row],[Order_Date]])</f>
        <v>12</v>
      </c>
      <c r="Y6774" t="str">
        <f>"Q"&amp;ROUNDUP(MONTH(Sales_Data[[#This Row],[Order_Date]])/3,0)</f>
        <v>Q4</v>
      </c>
    </row>
    <row r="6775" spans="1:25" x14ac:dyDescent="0.3">
      <c r="A6775" t="s">
        <v>8580</v>
      </c>
      <c r="B6775" s="1">
        <v>45722</v>
      </c>
      <c r="C6775" t="s">
        <v>816</v>
      </c>
      <c r="D6775" t="s">
        <v>183</v>
      </c>
      <c r="E6775" t="s">
        <v>119</v>
      </c>
      <c r="F6775" t="s">
        <v>538</v>
      </c>
      <c r="G6775" t="s">
        <v>21</v>
      </c>
      <c r="H6775" t="s">
        <v>230</v>
      </c>
      <c r="I6775" t="s">
        <v>328</v>
      </c>
      <c r="J6775">
        <v>1</v>
      </c>
      <c r="K6775">
        <v>2183.0100000000002</v>
      </c>
      <c r="L6775">
        <v>0.1</v>
      </c>
      <c r="M6775">
        <v>1264.71</v>
      </c>
      <c r="N6775" t="s">
        <v>52</v>
      </c>
      <c r="O6775" t="s">
        <v>35</v>
      </c>
      <c r="P6775" t="s">
        <v>44</v>
      </c>
      <c r="Q6775">
        <f>Sales_Data[[#This Row],[Quantity]]*Sales_Data[[#This Row],[Unit_Price]]</f>
        <v>2183.0100000000002</v>
      </c>
      <c r="R6775">
        <f>Sales_Data[[#This Row],[Gross_Sales]]*Sales_Data[[#This Row],[Discount]]</f>
        <v>218.30100000000004</v>
      </c>
      <c r="S6775">
        <f>Sales_Data[[#This Row],[Gross_Sales]]-Sales_Data[[#This Row],[Discount_Amount]]</f>
        <v>1964.7090000000003</v>
      </c>
      <c r="T6775">
        <f>Sales_Data[[#This Row],[Net Sales]]-Sales_Data[[#This Row],[Cost]]</f>
        <v>699.99900000000025</v>
      </c>
      <c r="U6775" s="2">
        <f>Sales_Data[[#This Row],[Profit]]/Sales_Data[[#This Row],[Net Sales]]</f>
        <v>0.35628635080309612</v>
      </c>
      <c r="V6775">
        <f>YEAR(Sales_Data[[#This Row],[Order_Date]])</f>
        <v>2025</v>
      </c>
      <c r="W6775" t="str">
        <f>TEXT(Sales_Data[[#This Row],[Order_Date]],"mmm")</f>
        <v>Mar</v>
      </c>
      <c r="X6775">
        <f>MONTH(Sales_Data[[#This Row],[Order_Date]])</f>
        <v>3</v>
      </c>
      <c r="Y6775" t="str">
        <f>"Q"&amp;ROUNDUP(MONTH(Sales_Data[[#This Row],[Order_Date]])/3,0)</f>
        <v>Q1</v>
      </c>
    </row>
    <row r="6776" spans="1:25" x14ac:dyDescent="0.3">
      <c r="A6776" t="s">
        <v>8581</v>
      </c>
      <c r="B6776" s="1">
        <v>45757</v>
      </c>
      <c r="C6776" t="s">
        <v>3043</v>
      </c>
      <c r="D6776" t="s">
        <v>283</v>
      </c>
      <c r="E6776" t="s">
        <v>39</v>
      </c>
      <c r="F6776" t="s">
        <v>107</v>
      </c>
      <c r="G6776" t="s">
        <v>21</v>
      </c>
      <c r="H6776" t="s">
        <v>22</v>
      </c>
      <c r="I6776" t="s">
        <v>62</v>
      </c>
      <c r="J6776">
        <v>3</v>
      </c>
      <c r="K6776">
        <v>4278.34</v>
      </c>
      <c r="L6776">
        <v>0.1</v>
      </c>
      <c r="M6776">
        <v>9282.93</v>
      </c>
      <c r="N6776" t="s">
        <v>70</v>
      </c>
      <c r="O6776" t="s">
        <v>53</v>
      </c>
      <c r="P6776" t="s">
        <v>26</v>
      </c>
      <c r="Q6776">
        <f>Sales_Data[[#This Row],[Quantity]]*Sales_Data[[#This Row],[Unit_Price]]</f>
        <v>12835.02</v>
      </c>
      <c r="R6776">
        <f>Sales_Data[[#This Row],[Gross_Sales]]*Sales_Data[[#This Row],[Discount]]</f>
        <v>1283.5020000000002</v>
      </c>
      <c r="S6776">
        <f>Sales_Data[[#This Row],[Gross_Sales]]-Sales_Data[[#This Row],[Discount_Amount]]</f>
        <v>11551.518</v>
      </c>
      <c r="T6776">
        <f>Sales_Data[[#This Row],[Net Sales]]-Sales_Data[[#This Row],[Cost]]</f>
        <v>2268.5879999999997</v>
      </c>
      <c r="U6776" s="2">
        <f>Sales_Data[[#This Row],[Profit]]/Sales_Data[[#This Row],[Net Sales]]</f>
        <v>0.19638873436374335</v>
      </c>
      <c r="V6776">
        <f>YEAR(Sales_Data[[#This Row],[Order_Date]])</f>
        <v>2025</v>
      </c>
      <c r="W6776" t="str">
        <f>TEXT(Sales_Data[[#This Row],[Order_Date]],"mmm")</f>
        <v>Apr</v>
      </c>
      <c r="X6776">
        <f>MONTH(Sales_Data[[#This Row],[Order_Date]])</f>
        <v>4</v>
      </c>
      <c r="Y6776" t="str">
        <f>"Q"&amp;ROUNDUP(MONTH(Sales_Data[[#This Row],[Order_Date]])/3,0)</f>
        <v>Q2</v>
      </c>
    </row>
    <row r="6777" spans="1:25" x14ac:dyDescent="0.3">
      <c r="A6777" t="s">
        <v>8582</v>
      </c>
      <c r="B6777" s="1">
        <v>45731</v>
      </c>
      <c r="C6777" t="s">
        <v>893</v>
      </c>
      <c r="D6777" t="s">
        <v>381</v>
      </c>
      <c r="E6777" t="s">
        <v>48</v>
      </c>
      <c r="F6777" t="s">
        <v>49</v>
      </c>
      <c r="G6777" t="s">
        <v>67</v>
      </c>
      <c r="H6777" t="s">
        <v>133</v>
      </c>
      <c r="I6777" t="s">
        <v>134</v>
      </c>
      <c r="J6777">
        <v>3</v>
      </c>
      <c r="K6777">
        <v>53970.47</v>
      </c>
      <c r="L6777">
        <v>0.2</v>
      </c>
      <c r="M6777">
        <v>106448.17</v>
      </c>
      <c r="N6777" t="s">
        <v>24</v>
      </c>
      <c r="O6777" t="s">
        <v>35</v>
      </c>
      <c r="P6777" t="s">
        <v>44</v>
      </c>
      <c r="Q6777">
        <f>Sales_Data[[#This Row],[Quantity]]*Sales_Data[[#This Row],[Unit_Price]]</f>
        <v>161911.41</v>
      </c>
      <c r="R6777">
        <f>Sales_Data[[#This Row],[Gross_Sales]]*Sales_Data[[#This Row],[Discount]]</f>
        <v>32382.282000000003</v>
      </c>
      <c r="S6777">
        <f>Sales_Data[[#This Row],[Gross_Sales]]-Sales_Data[[#This Row],[Discount_Amount]]</f>
        <v>129529.128</v>
      </c>
      <c r="T6777">
        <f>Sales_Data[[#This Row],[Net Sales]]-Sales_Data[[#This Row],[Cost]]</f>
        <v>23080.957999999999</v>
      </c>
      <c r="U6777" s="2">
        <f>Sales_Data[[#This Row],[Profit]]/Sales_Data[[#This Row],[Net Sales]]</f>
        <v>0.1781912559466933</v>
      </c>
      <c r="V6777">
        <f>YEAR(Sales_Data[[#This Row],[Order_Date]])</f>
        <v>2025</v>
      </c>
      <c r="W6777" t="str">
        <f>TEXT(Sales_Data[[#This Row],[Order_Date]],"mmm")</f>
        <v>Mar</v>
      </c>
      <c r="X6777">
        <f>MONTH(Sales_Data[[#This Row],[Order_Date]])</f>
        <v>3</v>
      </c>
      <c r="Y6777" t="str">
        <f>"Q"&amp;ROUNDUP(MONTH(Sales_Data[[#This Row],[Order_Date]])/3,0)</f>
        <v>Q1</v>
      </c>
    </row>
    <row r="6778" spans="1:25" x14ac:dyDescent="0.3">
      <c r="A6778" t="s">
        <v>8583</v>
      </c>
      <c r="B6778" s="1">
        <v>45849</v>
      </c>
      <c r="C6778" t="s">
        <v>1124</v>
      </c>
      <c r="D6778" t="s">
        <v>777</v>
      </c>
      <c r="E6778" t="s">
        <v>48</v>
      </c>
      <c r="F6778" t="s">
        <v>164</v>
      </c>
      <c r="G6778" t="s">
        <v>67</v>
      </c>
      <c r="H6778" t="s">
        <v>121</v>
      </c>
      <c r="I6778" t="s">
        <v>142</v>
      </c>
      <c r="J6778">
        <v>3</v>
      </c>
      <c r="K6778">
        <v>4603.24</v>
      </c>
      <c r="L6778">
        <v>0</v>
      </c>
      <c r="M6778">
        <v>9881.9500000000007</v>
      </c>
      <c r="N6778" t="s">
        <v>24</v>
      </c>
      <c r="O6778" t="s">
        <v>35</v>
      </c>
      <c r="P6778" t="s">
        <v>44</v>
      </c>
      <c r="Q6778">
        <f>Sales_Data[[#This Row],[Quantity]]*Sales_Data[[#This Row],[Unit_Price]]</f>
        <v>13809.72</v>
      </c>
      <c r="R6778">
        <f>Sales_Data[[#This Row],[Gross_Sales]]*Sales_Data[[#This Row],[Discount]]</f>
        <v>0</v>
      </c>
      <c r="S6778">
        <f>Sales_Data[[#This Row],[Gross_Sales]]-Sales_Data[[#This Row],[Discount_Amount]]</f>
        <v>13809.72</v>
      </c>
      <c r="T6778">
        <f>Sales_Data[[#This Row],[Net Sales]]-Sales_Data[[#This Row],[Cost]]</f>
        <v>3927.7699999999986</v>
      </c>
      <c r="U6778" s="2">
        <f>Sales_Data[[#This Row],[Profit]]/Sales_Data[[#This Row],[Net Sales]]</f>
        <v>0.28442068340270465</v>
      </c>
      <c r="V6778">
        <f>YEAR(Sales_Data[[#This Row],[Order_Date]])</f>
        <v>2025</v>
      </c>
      <c r="W6778" t="str">
        <f>TEXT(Sales_Data[[#This Row],[Order_Date]],"mmm")</f>
        <v>Jul</v>
      </c>
      <c r="X6778">
        <f>MONTH(Sales_Data[[#This Row],[Order_Date]])</f>
        <v>7</v>
      </c>
      <c r="Y6778" t="str">
        <f>"Q"&amp;ROUNDUP(MONTH(Sales_Data[[#This Row],[Order_Date]])/3,0)</f>
        <v>Q3</v>
      </c>
    </row>
    <row r="6779" spans="1:25" x14ac:dyDescent="0.3">
      <c r="A6779" t="s">
        <v>8584</v>
      </c>
      <c r="B6779" s="1">
        <v>45828</v>
      </c>
      <c r="C6779" t="s">
        <v>1818</v>
      </c>
      <c r="D6779" t="s">
        <v>255</v>
      </c>
      <c r="E6779" t="s">
        <v>19</v>
      </c>
      <c r="F6779" t="s">
        <v>66</v>
      </c>
      <c r="G6779" t="s">
        <v>67</v>
      </c>
      <c r="H6779" t="s">
        <v>88</v>
      </c>
      <c r="I6779" t="s">
        <v>89</v>
      </c>
      <c r="J6779">
        <v>1</v>
      </c>
      <c r="K6779">
        <v>11027.26</v>
      </c>
      <c r="L6779">
        <v>0.05</v>
      </c>
      <c r="M6779">
        <v>8318.27</v>
      </c>
      <c r="N6779" t="s">
        <v>52</v>
      </c>
      <c r="O6779" t="s">
        <v>25</v>
      </c>
      <c r="P6779" t="s">
        <v>71</v>
      </c>
      <c r="Q6779">
        <f>Sales_Data[[#This Row],[Quantity]]*Sales_Data[[#This Row],[Unit_Price]]</f>
        <v>11027.26</v>
      </c>
      <c r="R6779">
        <f>Sales_Data[[#This Row],[Gross_Sales]]*Sales_Data[[#This Row],[Discount]]</f>
        <v>551.36300000000006</v>
      </c>
      <c r="S6779">
        <f>Sales_Data[[#This Row],[Gross_Sales]]-Sales_Data[[#This Row],[Discount_Amount]]</f>
        <v>10475.897000000001</v>
      </c>
      <c r="T6779">
        <f>Sales_Data[[#This Row],[Net Sales]]-Sales_Data[[#This Row],[Cost]]</f>
        <v>2157.6270000000004</v>
      </c>
      <c r="U6779" s="2">
        <f>Sales_Data[[#This Row],[Profit]]/Sales_Data[[#This Row],[Net Sales]]</f>
        <v>0.20596107426409407</v>
      </c>
      <c r="V6779">
        <f>YEAR(Sales_Data[[#This Row],[Order_Date]])</f>
        <v>2025</v>
      </c>
      <c r="W6779" t="str">
        <f>TEXT(Sales_Data[[#This Row],[Order_Date]],"mmm")</f>
        <v>Jun</v>
      </c>
      <c r="X6779">
        <f>MONTH(Sales_Data[[#This Row],[Order_Date]])</f>
        <v>6</v>
      </c>
      <c r="Y6779" t="str">
        <f>"Q"&amp;ROUNDUP(MONTH(Sales_Data[[#This Row],[Order_Date]])/3,0)</f>
        <v>Q2</v>
      </c>
    </row>
    <row r="6780" spans="1:25" x14ac:dyDescent="0.3">
      <c r="A6780" t="s">
        <v>8585</v>
      </c>
      <c r="B6780" s="1">
        <v>45930</v>
      </c>
      <c r="C6780" t="s">
        <v>1954</v>
      </c>
      <c r="D6780" t="s">
        <v>180</v>
      </c>
      <c r="E6780" t="s">
        <v>48</v>
      </c>
      <c r="F6780" t="s">
        <v>164</v>
      </c>
      <c r="G6780" t="s">
        <v>41</v>
      </c>
      <c r="H6780" t="s">
        <v>171</v>
      </c>
      <c r="I6780" t="s">
        <v>172</v>
      </c>
      <c r="J6780">
        <v>1</v>
      </c>
      <c r="K6780">
        <v>42341.54</v>
      </c>
      <c r="L6780">
        <v>0</v>
      </c>
      <c r="M6780">
        <v>27338.16</v>
      </c>
      <c r="N6780" t="s">
        <v>70</v>
      </c>
      <c r="O6780" t="s">
        <v>25</v>
      </c>
      <c r="P6780" t="s">
        <v>44</v>
      </c>
      <c r="Q6780">
        <f>Sales_Data[[#This Row],[Quantity]]*Sales_Data[[#This Row],[Unit_Price]]</f>
        <v>42341.54</v>
      </c>
      <c r="R6780">
        <f>Sales_Data[[#This Row],[Gross_Sales]]*Sales_Data[[#This Row],[Discount]]</f>
        <v>0</v>
      </c>
      <c r="S6780">
        <f>Sales_Data[[#This Row],[Gross_Sales]]-Sales_Data[[#This Row],[Discount_Amount]]</f>
        <v>42341.54</v>
      </c>
      <c r="T6780">
        <f>Sales_Data[[#This Row],[Net Sales]]-Sales_Data[[#This Row],[Cost]]</f>
        <v>15003.380000000001</v>
      </c>
      <c r="U6780" s="2">
        <f>Sales_Data[[#This Row],[Profit]]/Sales_Data[[#This Row],[Net Sales]]</f>
        <v>0.35434185908212124</v>
      </c>
      <c r="V6780">
        <f>YEAR(Sales_Data[[#This Row],[Order_Date]])</f>
        <v>2025</v>
      </c>
      <c r="W6780" t="str">
        <f>TEXT(Sales_Data[[#This Row],[Order_Date]],"mmm")</f>
        <v>Sep</v>
      </c>
      <c r="X6780">
        <f>MONTH(Sales_Data[[#This Row],[Order_Date]])</f>
        <v>9</v>
      </c>
      <c r="Y6780" t="str">
        <f>"Q"&amp;ROUNDUP(MONTH(Sales_Data[[#This Row],[Order_Date]])/3,0)</f>
        <v>Q3</v>
      </c>
    </row>
    <row r="6781" spans="1:25" x14ac:dyDescent="0.3">
      <c r="A6781" t="s">
        <v>8586</v>
      </c>
      <c r="B6781" s="1">
        <v>45844</v>
      </c>
      <c r="C6781" t="s">
        <v>5354</v>
      </c>
      <c r="D6781" t="s">
        <v>61</v>
      </c>
      <c r="E6781" t="s">
        <v>19</v>
      </c>
      <c r="F6781" t="s">
        <v>81</v>
      </c>
      <c r="G6781" t="s">
        <v>21</v>
      </c>
      <c r="H6781" t="s">
        <v>230</v>
      </c>
      <c r="I6781" t="s">
        <v>328</v>
      </c>
      <c r="J6781">
        <v>1</v>
      </c>
      <c r="K6781">
        <v>11120.95</v>
      </c>
      <c r="L6781">
        <v>0</v>
      </c>
      <c r="M6781">
        <v>9769.1</v>
      </c>
      <c r="N6781" t="s">
        <v>52</v>
      </c>
      <c r="O6781" t="s">
        <v>35</v>
      </c>
      <c r="P6781" t="s">
        <v>44</v>
      </c>
      <c r="Q6781">
        <f>Sales_Data[[#This Row],[Quantity]]*Sales_Data[[#This Row],[Unit_Price]]</f>
        <v>11120.95</v>
      </c>
      <c r="R6781">
        <f>Sales_Data[[#This Row],[Gross_Sales]]*Sales_Data[[#This Row],[Discount]]</f>
        <v>0</v>
      </c>
      <c r="S6781">
        <f>Sales_Data[[#This Row],[Gross_Sales]]-Sales_Data[[#This Row],[Discount_Amount]]</f>
        <v>11120.95</v>
      </c>
      <c r="T6781">
        <f>Sales_Data[[#This Row],[Net Sales]]-Sales_Data[[#This Row],[Cost]]</f>
        <v>1351.8500000000004</v>
      </c>
      <c r="U6781" s="2">
        <f>Sales_Data[[#This Row],[Profit]]/Sales_Data[[#This Row],[Net Sales]]</f>
        <v>0.12155885962979784</v>
      </c>
      <c r="V6781">
        <f>YEAR(Sales_Data[[#This Row],[Order_Date]])</f>
        <v>2025</v>
      </c>
      <c r="W6781" t="str">
        <f>TEXT(Sales_Data[[#This Row],[Order_Date]],"mmm")</f>
        <v>Jul</v>
      </c>
      <c r="X6781">
        <f>MONTH(Sales_Data[[#This Row],[Order_Date]])</f>
        <v>7</v>
      </c>
      <c r="Y6781" t="str">
        <f>"Q"&amp;ROUNDUP(MONTH(Sales_Data[[#This Row],[Order_Date]])/3,0)</f>
        <v>Q3</v>
      </c>
    </row>
    <row r="6782" spans="1:25" x14ac:dyDescent="0.3">
      <c r="A6782" t="s">
        <v>8587</v>
      </c>
      <c r="B6782" s="1">
        <v>45680</v>
      </c>
      <c r="C6782" t="s">
        <v>1797</v>
      </c>
      <c r="D6782" t="s">
        <v>589</v>
      </c>
      <c r="E6782" t="s">
        <v>19</v>
      </c>
      <c r="F6782" t="s">
        <v>57</v>
      </c>
      <c r="G6782" t="s">
        <v>21</v>
      </c>
      <c r="H6782" t="s">
        <v>297</v>
      </c>
      <c r="I6782" t="s">
        <v>494</v>
      </c>
      <c r="J6782">
        <v>1</v>
      </c>
      <c r="K6782">
        <v>11945.58</v>
      </c>
      <c r="L6782">
        <v>0.1</v>
      </c>
      <c r="M6782">
        <v>6867.34</v>
      </c>
      <c r="N6782" t="s">
        <v>52</v>
      </c>
      <c r="O6782" t="s">
        <v>35</v>
      </c>
      <c r="P6782" t="s">
        <v>71</v>
      </c>
      <c r="Q6782">
        <f>Sales_Data[[#This Row],[Quantity]]*Sales_Data[[#This Row],[Unit_Price]]</f>
        <v>11945.58</v>
      </c>
      <c r="R6782">
        <f>Sales_Data[[#This Row],[Gross_Sales]]*Sales_Data[[#This Row],[Discount]]</f>
        <v>1194.558</v>
      </c>
      <c r="S6782">
        <f>Sales_Data[[#This Row],[Gross_Sales]]-Sales_Data[[#This Row],[Discount_Amount]]</f>
        <v>10751.022000000001</v>
      </c>
      <c r="T6782">
        <f>Sales_Data[[#This Row],[Net Sales]]-Sales_Data[[#This Row],[Cost]]</f>
        <v>3883.6820000000007</v>
      </c>
      <c r="U6782" s="2">
        <f>Sales_Data[[#This Row],[Profit]]/Sales_Data[[#This Row],[Net Sales]]</f>
        <v>0.36123840133524054</v>
      </c>
      <c r="V6782">
        <f>YEAR(Sales_Data[[#This Row],[Order_Date]])</f>
        <v>2025</v>
      </c>
      <c r="W6782" t="str">
        <f>TEXT(Sales_Data[[#This Row],[Order_Date]],"mmm")</f>
        <v>Jan</v>
      </c>
      <c r="X6782">
        <f>MONTH(Sales_Data[[#This Row],[Order_Date]])</f>
        <v>1</v>
      </c>
      <c r="Y6782" t="str">
        <f>"Q"&amp;ROUNDUP(MONTH(Sales_Data[[#This Row],[Order_Date]])/3,0)</f>
        <v>Q1</v>
      </c>
    </row>
    <row r="6783" spans="1:25" x14ac:dyDescent="0.3">
      <c r="A6783" t="s">
        <v>8588</v>
      </c>
      <c r="B6783" s="1">
        <v>45838</v>
      </c>
      <c r="C6783" t="s">
        <v>2927</v>
      </c>
      <c r="D6783" t="s">
        <v>366</v>
      </c>
      <c r="E6783" t="s">
        <v>19</v>
      </c>
      <c r="F6783" t="s">
        <v>81</v>
      </c>
      <c r="G6783" t="s">
        <v>67</v>
      </c>
      <c r="H6783" t="s">
        <v>68</v>
      </c>
      <c r="I6783" t="s">
        <v>97</v>
      </c>
      <c r="J6783">
        <v>1</v>
      </c>
      <c r="K6783">
        <v>11622.79</v>
      </c>
      <c r="L6783">
        <v>0</v>
      </c>
      <c r="M6783">
        <v>7819.51</v>
      </c>
      <c r="N6783" t="s">
        <v>52</v>
      </c>
      <c r="O6783" t="s">
        <v>35</v>
      </c>
      <c r="P6783" t="s">
        <v>71</v>
      </c>
      <c r="Q6783">
        <f>Sales_Data[[#This Row],[Quantity]]*Sales_Data[[#This Row],[Unit_Price]]</f>
        <v>11622.79</v>
      </c>
      <c r="R6783">
        <f>Sales_Data[[#This Row],[Gross_Sales]]*Sales_Data[[#This Row],[Discount]]</f>
        <v>0</v>
      </c>
      <c r="S6783">
        <f>Sales_Data[[#This Row],[Gross_Sales]]-Sales_Data[[#This Row],[Discount_Amount]]</f>
        <v>11622.79</v>
      </c>
      <c r="T6783">
        <f>Sales_Data[[#This Row],[Net Sales]]-Sales_Data[[#This Row],[Cost]]</f>
        <v>3803.2800000000007</v>
      </c>
      <c r="U6783" s="2">
        <f>Sales_Data[[#This Row],[Profit]]/Sales_Data[[#This Row],[Net Sales]]</f>
        <v>0.32722607910837248</v>
      </c>
      <c r="V6783">
        <f>YEAR(Sales_Data[[#This Row],[Order_Date]])</f>
        <v>2025</v>
      </c>
      <c r="W6783" t="str">
        <f>TEXT(Sales_Data[[#This Row],[Order_Date]],"mmm")</f>
        <v>Jun</v>
      </c>
      <c r="X6783">
        <f>MONTH(Sales_Data[[#This Row],[Order_Date]])</f>
        <v>6</v>
      </c>
      <c r="Y6783" t="str">
        <f>"Q"&amp;ROUNDUP(MONTH(Sales_Data[[#This Row],[Order_Date]])/3,0)</f>
        <v>Q2</v>
      </c>
    </row>
    <row r="6784" spans="1:25" x14ac:dyDescent="0.3">
      <c r="A6784" t="s">
        <v>8589</v>
      </c>
      <c r="B6784" s="1">
        <v>45984</v>
      </c>
      <c r="C6784" t="s">
        <v>6237</v>
      </c>
      <c r="D6784" t="s">
        <v>460</v>
      </c>
      <c r="E6784" t="s">
        <v>119</v>
      </c>
      <c r="F6784" t="s">
        <v>120</v>
      </c>
      <c r="G6784" t="s">
        <v>32</v>
      </c>
      <c r="H6784" t="s">
        <v>33</v>
      </c>
      <c r="I6784" t="s">
        <v>34</v>
      </c>
      <c r="J6784">
        <v>3</v>
      </c>
      <c r="K6784">
        <v>1608.43</v>
      </c>
      <c r="L6784">
        <v>0.15</v>
      </c>
      <c r="M6784">
        <v>3352.12</v>
      </c>
      <c r="N6784" t="s">
        <v>109</v>
      </c>
      <c r="O6784" t="s">
        <v>35</v>
      </c>
      <c r="P6784" t="s">
        <v>71</v>
      </c>
      <c r="Q6784">
        <f>Sales_Data[[#This Row],[Quantity]]*Sales_Data[[#This Row],[Unit_Price]]</f>
        <v>4825.29</v>
      </c>
      <c r="R6784">
        <f>Sales_Data[[#This Row],[Gross_Sales]]*Sales_Data[[#This Row],[Discount]]</f>
        <v>723.79349999999999</v>
      </c>
      <c r="S6784">
        <f>Sales_Data[[#This Row],[Gross_Sales]]-Sales_Data[[#This Row],[Discount_Amount]]</f>
        <v>4101.4965000000002</v>
      </c>
      <c r="T6784">
        <f>Sales_Data[[#This Row],[Net Sales]]-Sales_Data[[#This Row],[Cost]]</f>
        <v>749.37650000000031</v>
      </c>
      <c r="U6784" s="2">
        <f>Sales_Data[[#This Row],[Profit]]/Sales_Data[[#This Row],[Net Sales]]</f>
        <v>0.18270806765286773</v>
      </c>
      <c r="V6784">
        <f>YEAR(Sales_Data[[#This Row],[Order_Date]])</f>
        <v>2025</v>
      </c>
      <c r="W6784" t="str">
        <f>TEXT(Sales_Data[[#This Row],[Order_Date]],"mmm")</f>
        <v>Nov</v>
      </c>
      <c r="X6784">
        <f>MONTH(Sales_Data[[#This Row],[Order_Date]])</f>
        <v>11</v>
      </c>
      <c r="Y6784" t="str">
        <f>"Q"&amp;ROUNDUP(MONTH(Sales_Data[[#This Row],[Order_Date]])/3,0)</f>
        <v>Q4</v>
      </c>
    </row>
    <row r="6785" spans="1:25" x14ac:dyDescent="0.3">
      <c r="A6785" t="s">
        <v>8590</v>
      </c>
      <c r="B6785" s="1">
        <v>45765</v>
      </c>
      <c r="C6785" t="s">
        <v>1545</v>
      </c>
      <c r="D6785" t="s">
        <v>218</v>
      </c>
      <c r="E6785" t="s">
        <v>19</v>
      </c>
      <c r="F6785" t="s">
        <v>20</v>
      </c>
      <c r="G6785" t="s">
        <v>21</v>
      </c>
      <c r="H6785" t="s">
        <v>230</v>
      </c>
      <c r="I6785" t="s">
        <v>231</v>
      </c>
      <c r="J6785">
        <v>5</v>
      </c>
      <c r="K6785">
        <v>4764.41</v>
      </c>
      <c r="L6785">
        <v>0.1</v>
      </c>
      <c r="M6785">
        <v>18643.54</v>
      </c>
      <c r="N6785" t="s">
        <v>109</v>
      </c>
      <c r="O6785" t="s">
        <v>35</v>
      </c>
      <c r="P6785" t="s">
        <v>71</v>
      </c>
      <c r="Q6785">
        <f>Sales_Data[[#This Row],[Quantity]]*Sales_Data[[#This Row],[Unit_Price]]</f>
        <v>23822.05</v>
      </c>
      <c r="R6785">
        <f>Sales_Data[[#This Row],[Gross_Sales]]*Sales_Data[[#This Row],[Discount]]</f>
        <v>2382.2049999999999</v>
      </c>
      <c r="S6785">
        <f>Sales_Data[[#This Row],[Gross_Sales]]-Sales_Data[[#This Row],[Discount_Amount]]</f>
        <v>21439.845000000001</v>
      </c>
      <c r="T6785">
        <f>Sales_Data[[#This Row],[Net Sales]]-Sales_Data[[#This Row],[Cost]]</f>
        <v>2796.3050000000003</v>
      </c>
      <c r="U6785" s="2">
        <f>Sales_Data[[#This Row],[Profit]]/Sales_Data[[#This Row],[Net Sales]]</f>
        <v>0.1304256164165366</v>
      </c>
      <c r="V6785">
        <f>YEAR(Sales_Data[[#This Row],[Order_Date]])</f>
        <v>2025</v>
      </c>
      <c r="W6785" t="str">
        <f>TEXT(Sales_Data[[#This Row],[Order_Date]],"mmm")</f>
        <v>Apr</v>
      </c>
      <c r="X6785">
        <f>MONTH(Sales_Data[[#This Row],[Order_Date]])</f>
        <v>4</v>
      </c>
      <c r="Y6785" t="str">
        <f>"Q"&amp;ROUNDUP(MONTH(Sales_Data[[#This Row],[Order_Date]])/3,0)</f>
        <v>Q2</v>
      </c>
    </row>
    <row r="6786" spans="1:25" x14ac:dyDescent="0.3">
      <c r="A6786" t="s">
        <v>8591</v>
      </c>
      <c r="B6786" s="1">
        <v>45992</v>
      </c>
      <c r="C6786" t="s">
        <v>2492</v>
      </c>
      <c r="D6786" t="s">
        <v>137</v>
      </c>
      <c r="E6786" t="s">
        <v>48</v>
      </c>
      <c r="F6786" t="s">
        <v>164</v>
      </c>
      <c r="G6786" t="s">
        <v>32</v>
      </c>
      <c r="H6786" t="s">
        <v>33</v>
      </c>
      <c r="I6786" t="s">
        <v>161</v>
      </c>
      <c r="J6786">
        <v>3</v>
      </c>
      <c r="K6786">
        <v>40806.120000000003</v>
      </c>
      <c r="L6786">
        <v>0.05</v>
      </c>
      <c r="M6786">
        <v>79808.87</v>
      </c>
      <c r="N6786" t="s">
        <v>83</v>
      </c>
      <c r="O6786" t="s">
        <v>35</v>
      </c>
      <c r="P6786" t="s">
        <v>26</v>
      </c>
      <c r="Q6786">
        <f>Sales_Data[[#This Row],[Quantity]]*Sales_Data[[#This Row],[Unit_Price]]</f>
        <v>122418.36000000002</v>
      </c>
      <c r="R6786">
        <f>Sales_Data[[#This Row],[Gross_Sales]]*Sales_Data[[#This Row],[Discount]]</f>
        <v>6120.9180000000015</v>
      </c>
      <c r="S6786">
        <f>Sales_Data[[#This Row],[Gross_Sales]]-Sales_Data[[#This Row],[Discount_Amount]]</f>
        <v>116297.44200000001</v>
      </c>
      <c r="T6786">
        <f>Sales_Data[[#This Row],[Net Sales]]-Sales_Data[[#This Row],[Cost]]</f>
        <v>36488.572000000015</v>
      </c>
      <c r="U6786" s="2">
        <f>Sales_Data[[#This Row],[Profit]]/Sales_Data[[#This Row],[Net Sales]]</f>
        <v>0.31375214598443196</v>
      </c>
      <c r="V6786">
        <f>YEAR(Sales_Data[[#This Row],[Order_Date]])</f>
        <v>2025</v>
      </c>
      <c r="W6786" t="str">
        <f>TEXT(Sales_Data[[#This Row],[Order_Date]],"mmm")</f>
        <v>Dec</v>
      </c>
      <c r="X6786">
        <f>MONTH(Sales_Data[[#This Row],[Order_Date]])</f>
        <v>12</v>
      </c>
      <c r="Y6786" t="str">
        <f>"Q"&amp;ROUNDUP(MONTH(Sales_Data[[#This Row],[Order_Date]])/3,0)</f>
        <v>Q4</v>
      </c>
    </row>
    <row r="6787" spans="1:25" x14ac:dyDescent="0.3">
      <c r="A6787" t="s">
        <v>8592</v>
      </c>
      <c r="B6787" s="1">
        <v>45819</v>
      </c>
      <c r="C6787" t="s">
        <v>1246</v>
      </c>
      <c r="D6787" t="s">
        <v>527</v>
      </c>
      <c r="E6787" t="s">
        <v>48</v>
      </c>
      <c r="F6787" t="s">
        <v>164</v>
      </c>
      <c r="G6787" t="s">
        <v>41</v>
      </c>
      <c r="H6787" t="s">
        <v>171</v>
      </c>
      <c r="I6787" t="s">
        <v>191</v>
      </c>
      <c r="J6787">
        <v>2</v>
      </c>
      <c r="K6787">
        <v>2623.52</v>
      </c>
      <c r="L6787">
        <v>0.05</v>
      </c>
      <c r="M6787">
        <v>3218.18</v>
      </c>
      <c r="N6787" t="s">
        <v>109</v>
      </c>
      <c r="O6787" t="s">
        <v>53</v>
      </c>
      <c r="P6787" t="s">
        <v>44</v>
      </c>
      <c r="Q6787">
        <f>Sales_Data[[#This Row],[Quantity]]*Sales_Data[[#This Row],[Unit_Price]]</f>
        <v>5247.04</v>
      </c>
      <c r="R6787">
        <f>Sales_Data[[#This Row],[Gross_Sales]]*Sales_Data[[#This Row],[Discount]]</f>
        <v>262.35200000000003</v>
      </c>
      <c r="S6787">
        <f>Sales_Data[[#This Row],[Gross_Sales]]-Sales_Data[[#This Row],[Discount_Amount]]</f>
        <v>4984.6880000000001</v>
      </c>
      <c r="T6787">
        <f>Sales_Data[[#This Row],[Net Sales]]-Sales_Data[[#This Row],[Cost]]</f>
        <v>1766.5080000000003</v>
      </c>
      <c r="U6787" s="2">
        <f>Sales_Data[[#This Row],[Profit]]/Sales_Data[[#This Row],[Net Sales]]</f>
        <v>0.35438687436405253</v>
      </c>
      <c r="V6787">
        <f>YEAR(Sales_Data[[#This Row],[Order_Date]])</f>
        <v>2025</v>
      </c>
      <c r="W6787" t="str">
        <f>TEXT(Sales_Data[[#This Row],[Order_Date]],"mmm")</f>
        <v>Jun</v>
      </c>
      <c r="X6787">
        <f>MONTH(Sales_Data[[#This Row],[Order_Date]])</f>
        <v>6</v>
      </c>
      <c r="Y6787" t="str">
        <f>"Q"&amp;ROUNDUP(MONTH(Sales_Data[[#This Row],[Order_Date]])/3,0)</f>
        <v>Q2</v>
      </c>
    </row>
    <row r="6788" spans="1:25" x14ac:dyDescent="0.3">
      <c r="A6788" t="s">
        <v>8593</v>
      </c>
      <c r="B6788" s="1">
        <v>45959</v>
      </c>
      <c r="C6788" t="s">
        <v>5181</v>
      </c>
      <c r="D6788" t="s">
        <v>238</v>
      </c>
      <c r="E6788" t="s">
        <v>19</v>
      </c>
      <c r="F6788" t="s">
        <v>81</v>
      </c>
      <c r="G6788" t="s">
        <v>67</v>
      </c>
      <c r="H6788" t="s">
        <v>121</v>
      </c>
      <c r="I6788" t="s">
        <v>122</v>
      </c>
      <c r="J6788">
        <v>2</v>
      </c>
      <c r="K6788">
        <v>11681.08</v>
      </c>
      <c r="L6788">
        <v>0</v>
      </c>
      <c r="M6788">
        <v>15342.93</v>
      </c>
      <c r="N6788" t="s">
        <v>109</v>
      </c>
      <c r="O6788" t="s">
        <v>25</v>
      </c>
      <c r="P6788" t="s">
        <v>44</v>
      </c>
      <c r="Q6788">
        <f>Sales_Data[[#This Row],[Quantity]]*Sales_Data[[#This Row],[Unit_Price]]</f>
        <v>23362.16</v>
      </c>
      <c r="R6788">
        <f>Sales_Data[[#This Row],[Gross_Sales]]*Sales_Data[[#This Row],[Discount]]</f>
        <v>0</v>
      </c>
      <c r="S6788">
        <f>Sales_Data[[#This Row],[Gross_Sales]]-Sales_Data[[#This Row],[Discount_Amount]]</f>
        <v>23362.16</v>
      </c>
      <c r="T6788">
        <f>Sales_Data[[#This Row],[Net Sales]]-Sales_Data[[#This Row],[Cost]]</f>
        <v>8019.23</v>
      </c>
      <c r="U6788" s="2">
        <f>Sales_Data[[#This Row],[Profit]]/Sales_Data[[#This Row],[Net Sales]]</f>
        <v>0.34325721594236147</v>
      </c>
      <c r="V6788">
        <f>YEAR(Sales_Data[[#This Row],[Order_Date]])</f>
        <v>2025</v>
      </c>
      <c r="W6788" t="str">
        <f>TEXT(Sales_Data[[#This Row],[Order_Date]],"mmm")</f>
        <v>Oct</v>
      </c>
      <c r="X6788">
        <f>MONTH(Sales_Data[[#This Row],[Order_Date]])</f>
        <v>10</v>
      </c>
      <c r="Y6788" t="str">
        <f>"Q"&amp;ROUNDUP(MONTH(Sales_Data[[#This Row],[Order_Date]])/3,0)</f>
        <v>Q4</v>
      </c>
    </row>
    <row r="6789" spans="1:25" x14ac:dyDescent="0.3">
      <c r="A6789" t="s">
        <v>8594</v>
      </c>
      <c r="B6789" s="1">
        <v>45863</v>
      </c>
      <c r="C6789" t="s">
        <v>5122</v>
      </c>
      <c r="D6789" t="s">
        <v>38</v>
      </c>
      <c r="E6789" t="s">
        <v>48</v>
      </c>
      <c r="F6789" t="s">
        <v>152</v>
      </c>
      <c r="G6789" t="s">
        <v>41</v>
      </c>
      <c r="H6789" t="s">
        <v>42</v>
      </c>
      <c r="I6789" t="s">
        <v>43</v>
      </c>
      <c r="J6789">
        <v>3</v>
      </c>
      <c r="K6789">
        <v>43752.05</v>
      </c>
      <c r="L6789">
        <v>0.15</v>
      </c>
      <c r="M6789">
        <v>88991.01</v>
      </c>
      <c r="N6789" t="s">
        <v>83</v>
      </c>
      <c r="O6789" t="s">
        <v>53</v>
      </c>
      <c r="P6789" t="s">
        <v>26</v>
      </c>
      <c r="Q6789">
        <f>Sales_Data[[#This Row],[Quantity]]*Sales_Data[[#This Row],[Unit_Price]]</f>
        <v>131256.15000000002</v>
      </c>
      <c r="R6789">
        <f>Sales_Data[[#This Row],[Gross_Sales]]*Sales_Data[[#This Row],[Discount]]</f>
        <v>19688.422500000004</v>
      </c>
      <c r="S6789">
        <f>Sales_Data[[#This Row],[Gross_Sales]]-Sales_Data[[#This Row],[Discount_Amount]]</f>
        <v>111567.72750000002</v>
      </c>
      <c r="T6789">
        <f>Sales_Data[[#This Row],[Net Sales]]-Sales_Data[[#This Row],[Cost]]</f>
        <v>22576.717500000028</v>
      </c>
      <c r="U6789" s="2">
        <f>Sales_Data[[#This Row],[Profit]]/Sales_Data[[#This Row],[Net Sales]]</f>
        <v>0.20235885417671542</v>
      </c>
      <c r="V6789">
        <f>YEAR(Sales_Data[[#This Row],[Order_Date]])</f>
        <v>2025</v>
      </c>
      <c r="W6789" t="str">
        <f>TEXT(Sales_Data[[#This Row],[Order_Date]],"mmm")</f>
        <v>Jul</v>
      </c>
      <c r="X6789">
        <f>MONTH(Sales_Data[[#This Row],[Order_Date]])</f>
        <v>7</v>
      </c>
      <c r="Y6789" t="str">
        <f>"Q"&amp;ROUNDUP(MONTH(Sales_Data[[#This Row],[Order_Date]])/3,0)</f>
        <v>Q3</v>
      </c>
    </row>
    <row r="6790" spans="1:25" x14ac:dyDescent="0.3">
      <c r="A6790" t="s">
        <v>8595</v>
      </c>
      <c r="B6790" s="1">
        <v>45735</v>
      </c>
      <c r="C6790" t="s">
        <v>2213</v>
      </c>
      <c r="D6790" t="s">
        <v>131</v>
      </c>
      <c r="E6790" t="s">
        <v>39</v>
      </c>
      <c r="F6790" t="s">
        <v>40</v>
      </c>
      <c r="G6790" t="s">
        <v>75</v>
      </c>
      <c r="H6790" t="s">
        <v>76</v>
      </c>
      <c r="I6790" t="s">
        <v>108</v>
      </c>
      <c r="J6790">
        <v>4</v>
      </c>
      <c r="K6790">
        <v>1978.55</v>
      </c>
      <c r="L6790">
        <v>0.1</v>
      </c>
      <c r="M6790">
        <v>5360.83</v>
      </c>
      <c r="N6790" t="s">
        <v>109</v>
      </c>
      <c r="O6790" t="s">
        <v>53</v>
      </c>
      <c r="P6790" t="s">
        <v>71</v>
      </c>
      <c r="Q6790">
        <f>Sales_Data[[#This Row],[Quantity]]*Sales_Data[[#This Row],[Unit_Price]]</f>
        <v>7914.2</v>
      </c>
      <c r="R6790">
        <f>Sales_Data[[#This Row],[Gross_Sales]]*Sales_Data[[#This Row],[Discount]]</f>
        <v>791.42000000000007</v>
      </c>
      <c r="S6790">
        <f>Sales_Data[[#This Row],[Gross_Sales]]-Sales_Data[[#This Row],[Discount_Amount]]</f>
        <v>7122.78</v>
      </c>
      <c r="T6790">
        <f>Sales_Data[[#This Row],[Net Sales]]-Sales_Data[[#This Row],[Cost]]</f>
        <v>1761.9499999999998</v>
      </c>
      <c r="U6790" s="2">
        <f>Sales_Data[[#This Row],[Profit]]/Sales_Data[[#This Row],[Net Sales]]</f>
        <v>0.24736830282558214</v>
      </c>
      <c r="V6790">
        <f>YEAR(Sales_Data[[#This Row],[Order_Date]])</f>
        <v>2025</v>
      </c>
      <c r="W6790" t="str">
        <f>TEXT(Sales_Data[[#This Row],[Order_Date]],"mmm")</f>
        <v>Mar</v>
      </c>
      <c r="X6790">
        <f>MONTH(Sales_Data[[#This Row],[Order_Date]])</f>
        <v>3</v>
      </c>
      <c r="Y6790" t="str">
        <f>"Q"&amp;ROUNDUP(MONTH(Sales_Data[[#This Row],[Order_Date]])/3,0)</f>
        <v>Q1</v>
      </c>
    </row>
    <row r="6791" spans="1:25" x14ac:dyDescent="0.3">
      <c r="A6791" t="s">
        <v>8596</v>
      </c>
      <c r="B6791" s="1">
        <v>45673</v>
      </c>
      <c r="C6791" t="s">
        <v>5871</v>
      </c>
      <c r="D6791" t="s">
        <v>685</v>
      </c>
      <c r="E6791" t="s">
        <v>48</v>
      </c>
      <c r="F6791" t="s">
        <v>152</v>
      </c>
      <c r="G6791" t="s">
        <v>75</v>
      </c>
      <c r="H6791" t="s">
        <v>114</v>
      </c>
      <c r="I6791" t="s">
        <v>206</v>
      </c>
      <c r="J6791">
        <v>2</v>
      </c>
      <c r="K6791">
        <v>39481.43</v>
      </c>
      <c r="L6791">
        <v>0.05</v>
      </c>
      <c r="M6791">
        <v>63734.66</v>
      </c>
      <c r="N6791" t="s">
        <v>24</v>
      </c>
      <c r="O6791" t="s">
        <v>35</v>
      </c>
      <c r="P6791" t="s">
        <v>71</v>
      </c>
      <c r="Q6791">
        <f>Sales_Data[[#This Row],[Quantity]]*Sales_Data[[#This Row],[Unit_Price]]</f>
        <v>78962.86</v>
      </c>
      <c r="R6791">
        <f>Sales_Data[[#This Row],[Gross_Sales]]*Sales_Data[[#This Row],[Discount]]</f>
        <v>3948.143</v>
      </c>
      <c r="S6791">
        <f>Sales_Data[[#This Row],[Gross_Sales]]-Sales_Data[[#This Row],[Discount_Amount]]</f>
        <v>75014.717000000004</v>
      </c>
      <c r="T6791">
        <f>Sales_Data[[#This Row],[Net Sales]]-Sales_Data[[#This Row],[Cost]]</f>
        <v>11280.057000000001</v>
      </c>
      <c r="U6791" s="2">
        <f>Sales_Data[[#This Row],[Profit]]/Sales_Data[[#This Row],[Net Sales]]</f>
        <v>0.15037125315023184</v>
      </c>
      <c r="V6791">
        <f>YEAR(Sales_Data[[#This Row],[Order_Date]])</f>
        <v>2025</v>
      </c>
      <c r="W6791" t="str">
        <f>TEXT(Sales_Data[[#This Row],[Order_Date]],"mmm")</f>
        <v>Jan</v>
      </c>
      <c r="X6791">
        <f>MONTH(Sales_Data[[#This Row],[Order_Date]])</f>
        <v>1</v>
      </c>
      <c r="Y6791" t="str">
        <f>"Q"&amp;ROUNDUP(MONTH(Sales_Data[[#This Row],[Order_Date]])/3,0)</f>
        <v>Q1</v>
      </c>
    </row>
    <row r="6792" spans="1:25" x14ac:dyDescent="0.3">
      <c r="A6792" t="s">
        <v>8597</v>
      </c>
      <c r="B6792" s="1">
        <v>45984</v>
      </c>
      <c r="C6792" t="s">
        <v>1951</v>
      </c>
      <c r="D6792" t="s">
        <v>546</v>
      </c>
      <c r="E6792" t="s">
        <v>39</v>
      </c>
      <c r="F6792" t="s">
        <v>202</v>
      </c>
      <c r="G6792" t="s">
        <v>75</v>
      </c>
      <c r="H6792" t="s">
        <v>76</v>
      </c>
      <c r="I6792" t="s">
        <v>77</v>
      </c>
      <c r="J6792">
        <v>1</v>
      </c>
      <c r="K6792">
        <v>3924.99</v>
      </c>
      <c r="L6792">
        <v>0</v>
      </c>
      <c r="M6792">
        <v>2536.4</v>
      </c>
      <c r="N6792" t="s">
        <v>109</v>
      </c>
      <c r="O6792" t="s">
        <v>35</v>
      </c>
      <c r="P6792" t="s">
        <v>44</v>
      </c>
      <c r="Q6792">
        <f>Sales_Data[[#This Row],[Quantity]]*Sales_Data[[#This Row],[Unit_Price]]</f>
        <v>3924.99</v>
      </c>
      <c r="R6792">
        <f>Sales_Data[[#This Row],[Gross_Sales]]*Sales_Data[[#This Row],[Discount]]</f>
        <v>0</v>
      </c>
      <c r="S6792">
        <f>Sales_Data[[#This Row],[Gross_Sales]]-Sales_Data[[#This Row],[Discount_Amount]]</f>
        <v>3924.99</v>
      </c>
      <c r="T6792">
        <f>Sales_Data[[#This Row],[Net Sales]]-Sales_Data[[#This Row],[Cost]]</f>
        <v>1388.5899999999997</v>
      </c>
      <c r="U6792" s="2">
        <f>Sales_Data[[#This Row],[Profit]]/Sales_Data[[#This Row],[Net Sales]]</f>
        <v>0.35378179307463198</v>
      </c>
      <c r="V6792">
        <f>YEAR(Sales_Data[[#This Row],[Order_Date]])</f>
        <v>2025</v>
      </c>
      <c r="W6792" t="str">
        <f>TEXT(Sales_Data[[#This Row],[Order_Date]],"mmm")</f>
        <v>Nov</v>
      </c>
      <c r="X6792">
        <f>MONTH(Sales_Data[[#This Row],[Order_Date]])</f>
        <v>11</v>
      </c>
      <c r="Y6792" t="str">
        <f>"Q"&amp;ROUNDUP(MONTH(Sales_Data[[#This Row],[Order_Date]])/3,0)</f>
        <v>Q4</v>
      </c>
    </row>
    <row r="6793" spans="1:25" x14ac:dyDescent="0.3">
      <c r="A6793" t="s">
        <v>8598</v>
      </c>
      <c r="B6793" s="1">
        <v>45753</v>
      </c>
      <c r="C6793" t="s">
        <v>163</v>
      </c>
      <c r="D6793" t="s">
        <v>457</v>
      </c>
      <c r="E6793" t="s">
        <v>30</v>
      </c>
      <c r="F6793" t="s">
        <v>101</v>
      </c>
      <c r="G6793" t="s">
        <v>75</v>
      </c>
      <c r="H6793" t="s">
        <v>114</v>
      </c>
      <c r="I6793" t="s">
        <v>115</v>
      </c>
      <c r="J6793">
        <v>1</v>
      </c>
      <c r="K6793">
        <v>1488.28</v>
      </c>
      <c r="L6793">
        <v>0.05</v>
      </c>
      <c r="M6793">
        <v>1060.92</v>
      </c>
      <c r="N6793" t="s">
        <v>70</v>
      </c>
      <c r="O6793" t="s">
        <v>35</v>
      </c>
      <c r="P6793" t="s">
        <v>71</v>
      </c>
      <c r="Q6793">
        <f>Sales_Data[[#This Row],[Quantity]]*Sales_Data[[#This Row],[Unit_Price]]</f>
        <v>1488.28</v>
      </c>
      <c r="R6793">
        <f>Sales_Data[[#This Row],[Gross_Sales]]*Sales_Data[[#This Row],[Discount]]</f>
        <v>74.414000000000001</v>
      </c>
      <c r="S6793">
        <f>Sales_Data[[#This Row],[Gross_Sales]]-Sales_Data[[#This Row],[Discount_Amount]]</f>
        <v>1413.866</v>
      </c>
      <c r="T6793">
        <f>Sales_Data[[#This Row],[Net Sales]]-Sales_Data[[#This Row],[Cost]]</f>
        <v>352.94599999999991</v>
      </c>
      <c r="U6793" s="2">
        <f>Sales_Data[[#This Row],[Profit]]/Sales_Data[[#This Row],[Net Sales]]</f>
        <v>0.24963186044504918</v>
      </c>
      <c r="V6793">
        <f>YEAR(Sales_Data[[#This Row],[Order_Date]])</f>
        <v>2025</v>
      </c>
      <c r="W6793" t="str">
        <f>TEXT(Sales_Data[[#This Row],[Order_Date]],"mmm")</f>
        <v>Apr</v>
      </c>
      <c r="X6793">
        <f>MONTH(Sales_Data[[#This Row],[Order_Date]])</f>
        <v>4</v>
      </c>
      <c r="Y6793" t="str">
        <f>"Q"&amp;ROUNDUP(MONTH(Sales_Data[[#This Row],[Order_Date]])/3,0)</f>
        <v>Q2</v>
      </c>
    </row>
    <row r="6794" spans="1:25" x14ac:dyDescent="0.3">
      <c r="A6794" t="s">
        <v>8599</v>
      </c>
      <c r="B6794" s="1">
        <v>45804</v>
      </c>
      <c r="C6794" t="s">
        <v>4025</v>
      </c>
      <c r="D6794" t="s">
        <v>331</v>
      </c>
      <c r="E6794" t="s">
        <v>48</v>
      </c>
      <c r="F6794" t="s">
        <v>49</v>
      </c>
      <c r="G6794" t="s">
        <v>21</v>
      </c>
      <c r="H6794" t="s">
        <v>230</v>
      </c>
      <c r="I6794" t="s">
        <v>231</v>
      </c>
      <c r="J6794">
        <v>2</v>
      </c>
      <c r="K6794">
        <v>30898.85</v>
      </c>
      <c r="L6794">
        <v>0</v>
      </c>
      <c r="M6794">
        <v>48156.45</v>
      </c>
      <c r="N6794" t="s">
        <v>52</v>
      </c>
      <c r="O6794" t="s">
        <v>35</v>
      </c>
      <c r="P6794" t="s">
        <v>44</v>
      </c>
      <c r="Q6794">
        <f>Sales_Data[[#This Row],[Quantity]]*Sales_Data[[#This Row],[Unit_Price]]</f>
        <v>61797.7</v>
      </c>
      <c r="R6794">
        <f>Sales_Data[[#This Row],[Gross_Sales]]*Sales_Data[[#This Row],[Discount]]</f>
        <v>0</v>
      </c>
      <c r="S6794">
        <f>Sales_Data[[#This Row],[Gross_Sales]]-Sales_Data[[#This Row],[Discount_Amount]]</f>
        <v>61797.7</v>
      </c>
      <c r="T6794">
        <f>Sales_Data[[#This Row],[Net Sales]]-Sales_Data[[#This Row],[Cost]]</f>
        <v>13641.25</v>
      </c>
      <c r="U6794" s="2">
        <f>Sales_Data[[#This Row],[Profit]]/Sales_Data[[#This Row],[Net Sales]]</f>
        <v>0.22074041590544632</v>
      </c>
      <c r="V6794">
        <f>YEAR(Sales_Data[[#This Row],[Order_Date]])</f>
        <v>2025</v>
      </c>
      <c r="W6794" t="str">
        <f>TEXT(Sales_Data[[#This Row],[Order_Date]],"mmm")</f>
        <v>May</v>
      </c>
      <c r="X6794">
        <f>MONTH(Sales_Data[[#This Row],[Order_Date]])</f>
        <v>5</v>
      </c>
      <c r="Y6794" t="str">
        <f>"Q"&amp;ROUNDUP(MONTH(Sales_Data[[#This Row],[Order_Date]])/3,0)</f>
        <v>Q2</v>
      </c>
    </row>
    <row r="6795" spans="1:25" x14ac:dyDescent="0.3">
      <c r="A6795" t="s">
        <v>8600</v>
      </c>
      <c r="B6795" s="1">
        <v>45659</v>
      </c>
      <c r="C6795" t="s">
        <v>473</v>
      </c>
      <c r="D6795" t="s">
        <v>474</v>
      </c>
      <c r="E6795" t="s">
        <v>19</v>
      </c>
      <c r="F6795" t="s">
        <v>20</v>
      </c>
      <c r="G6795" t="s">
        <v>75</v>
      </c>
      <c r="H6795" t="s">
        <v>256</v>
      </c>
      <c r="I6795" t="s">
        <v>257</v>
      </c>
      <c r="J6795">
        <v>1</v>
      </c>
      <c r="K6795">
        <v>16436.5</v>
      </c>
      <c r="L6795">
        <v>0.1</v>
      </c>
      <c r="M6795">
        <v>12489.25</v>
      </c>
      <c r="N6795" t="s">
        <v>24</v>
      </c>
      <c r="O6795" t="s">
        <v>53</v>
      </c>
      <c r="P6795" t="s">
        <v>44</v>
      </c>
      <c r="Q6795">
        <f>Sales_Data[[#This Row],[Quantity]]*Sales_Data[[#This Row],[Unit_Price]]</f>
        <v>16436.5</v>
      </c>
      <c r="R6795">
        <f>Sales_Data[[#This Row],[Gross_Sales]]*Sales_Data[[#This Row],[Discount]]</f>
        <v>1643.65</v>
      </c>
      <c r="S6795">
        <f>Sales_Data[[#This Row],[Gross_Sales]]-Sales_Data[[#This Row],[Discount_Amount]]</f>
        <v>14792.85</v>
      </c>
      <c r="T6795">
        <f>Sales_Data[[#This Row],[Net Sales]]-Sales_Data[[#This Row],[Cost]]</f>
        <v>2303.6000000000004</v>
      </c>
      <c r="U6795" s="2">
        <f>Sales_Data[[#This Row],[Profit]]/Sales_Data[[#This Row],[Net Sales]]</f>
        <v>0.15572388011775962</v>
      </c>
      <c r="V6795">
        <f>YEAR(Sales_Data[[#This Row],[Order_Date]])</f>
        <v>2025</v>
      </c>
      <c r="W6795" t="str">
        <f>TEXT(Sales_Data[[#This Row],[Order_Date]],"mmm")</f>
        <v>Jan</v>
      </c>
      <c r="X6795">
        <f>MONTH(Sales_Data[[#This Row],[Order_Date]])</f>
        <v>1</v>
      </c>
      <c r="Y6795" t="str">
        <f>"Q"&amp;ROUNDUP(MONTH(Sales_Data[[#This Row],[Order_Date]])/3,0)</f>
        <v>Q1</v>
      </c>
    </row>
    <row r="6796" spans="1:25" x14ac:dyDescent="0.3">
      <c r="A6796" t="s">
        <v>8601</v>
      </c>
      <c r="B6796" s="1">
        <v>45667</v>
      </c>
      <c r="C6796" t="s">
        <v>4025</v>
      </c>
      <c r="D6796" t="s">
        <v>266</v>
      </c>
      <c r="E6796" t="s">
        <v>19</v>
      </c>
      <c r="F6796" t="s">
        <v>113</v>
      </c>
      <c r="G6796" t="s">
        <v>41</v>
      </c>
      <c r="H6796" t="s">
        <v>102</v>
      </c>
      <c r="I6796" t="s">
        <v>103</v>
      </c>
      <c r="J6796">
        <v>4</v>
      </c>
      <c r="K6796">
        <v>8080.23</v>
      </c>
      <c r="L6796">
        <v>0.1</v>
      </c>
      <c r="M6796">
        <v>22223</v>
      </c>
      <c r="N6796" t="s">
        <v>24</v>
      </c>
      <c r="O6796" t="s">
        <v>53</v>
      </c>
      <c r="P6796" t="s">
        <v>71</v>
      </c>
      <c r="Q6796">
        <f>Sales_Data[[#This Row],[Quantity]]*Sales_Data[[#This Row],[Unit_Price]]</f>
        <v>32320.92</v>
      </c>
      <c r="R6796">
        <f>Sales_Data[[#This Row],[Gross_Sales]]*Sales_Data[[#This Row],[Discount]]</f>
        <v>3232.0920000000001</v>
      </c>
      <c r="S6796">
        <f>Sales_Data[[#This Row],[Gross_Sales]]-Sales_Data[[#This Row],[Discount_Amount]]</f>
        <v>29088.827999999998</v>
      </c>
      <c r="T6796">
        <f>Sales_Data[[#This Row],[Net Sales]]-Sales_Data[[#This Row],[Cost]]</f>
        <v>6865.8279999999977</v>
      </c>
      <c r="U6796" s="2">
        <f>Sales_Data[[#This Row],[Profit]]/Sales_Data[[#This Row],[Net Sales]]</f>
        <v>0.23602972247627158</v>
      </c>
      <c r="V6796">
        <f>YEAR(Sales_Data[[#This Row],[Order_Date]])</f>
        <v>2025</v>
      </c>
      <c r="W6796" t="str">
        <f>TEXT(Sales_Data[[#This Row],[Order_Date]],"mmm")</f>
        <v>Jan</v>
      </c>
      <c r="X6796">
        <f>MONTH(Sales_Data[[#This Row],[Order_Date]])</f>
        <v>1</v>
      </c>
      <c r="Y6796" t="str">
        <f>"Q"&amp;ROUNDUP(MONTH(Sales_Data[[#This Row],[Order_Date]])/3,0)</f>
        <v>Q1</v>
      </c>
    </row>
    <row r="6797" spans="1:25" x14ac:dyDescent="0.3">
      <c r="A6797" t="s">
        <v>8602</v>
      </c>
      <c r="B6797" s="1">
        <v>45782</v>
      </c>
      <c r="C6797" t="s">
        <v>2355</v>
      </c>
      <c r="D6797" t="s">
        <v>92</v>
      </c>
      <c r="E6797" t="s">
        <v>30</v>
      </c>
      <c r="F6797" t="s">
        <v>87</v>
      </c>
      <c r="G6797" t="s">
        <v>67</v>
      </c>
      <c r="H6797" t="s">
        <v>88</v>
      </c>
      <c r="I6797" t="s">
        <v>157</v>
      </c>
      <c r="J6797">
        <v>2</v>
      </c>
      <c r="K6797">
        <v>3241.76</v>
      </c>
      <c r="L6797">
        <v>0.05</v>
      </c>
      <c r="M6797">
        <v>4111.1099999999997</v>
      </c>
      <c r="N6797" t="s">
        <v>24</v>
      </c>
      <c r="O6797" t="s">
        <v>53</v>
      </c>
      <c r="P6797" t="s">
        <v>71</v>
      </c>
      <c r="Q6797">
        <f>Sales_Data[[#This Row],[Quantity]]*Sales_Data[[#This Row],[Unit_Price]]</f>
        <v>6483.52</v>
      </c>
      <c r="R6797">
        <f>Sales_Data[[#This Row],[Gross_Sales]]*Sales_Data[[#This Row],[Discount]]</f>
        <v>324.17600000000004</v>
      </c>
      <c r="S6797">
        <f>Sales_Data[[#This Row],[Gross_Sales]]-Sales_Data[[#This Row],[Discount_Amount]]</f>
        <v>6159.3440000000001</v>
      </c>
      <c r="T6797">
        <f>Sales_Data[[#This Row],[Net Sales]]-Sales_Data[[#This Row],[Cost]]</f>
        <v>2048.2340000000004</v>
      </c>
      <c r="U6797" s="2">
        <f>Sales_Data[[#This Row],[Profit]]/Sales_Data[[#This Row],[Net Sales]]</f>
        <v>0.33254093293051995</v>
      </c>
      <c r="V6797">
        <f>YEAR(Sales_Data[[#This Row],[Order_Date]])</f>
        <v>2025</v>
      </c>
      <c r="W6797" t="str">
        <f>TEXT(Sales_Data[[#This Row],[Order_Date]],"mmm")</f>
        <v>May</v>
      </c>
      <c r="X6797">
        <f>MONTH(Sales_Data[[#This Row],[Order_Date]])</f>
        <v>5</v>
      </c>
      <c r="Y6797" t="str">
        <f>"Q"&amp;ROUNDUP(MONTH(Sales_Data[[#This Row],[Order_Date]])/3,0)</f>
        <v>Q2</v>
      </c>
    </row>
    <row r="6798" spans="1:25" x14ac:dyDescent="0.3">
      <c r="A6798" t="s">
        <v>8603</v>
      </c>
      <c r="B6798" s="1">
        <v>45738</v>
      </c>
      <c r="C6798" t="s">
        <v>1101</v>
      </c>
      <c r="D6798" t="s">
        <v>387</v>
      </c>
      <c r="E6798" t="s">
        <v>19</v>
      </c>
      <c r="F6798" t="s">
        <v>20</v>
      </c>
      <c r="G6798" t="s">
        <v>32</v>
      </c>
      <c r="H6798" t="s">
        <v>33</v>
      </c>
      <c r="I6798" t="s">
        <v>34</v>
      </c>
      <c r="J6798">
        <v>2</v>
      </c>
      <c r="K6798">
        <v>1311.57</v>
      </c>
      <c r="L6798">
        <v>0.15</v>
      </c>
      <c r="M6798">
        <v>1897.65</v>
      </c>
      <c r="N6798" t="s">
        <v>109</v>
      </c>
      <c r="O6798" t="s">
        <v>53</v>
      </c>
      <c r="P6798" t="s">
        <v>26</v>
      </c>
      <c r="Q6798">
        <f>Sales_Data[[#This Row],[Quantity]]*Sales_Data[[#This Row],[Unit_Price]]</f>
        <v>2623.14</v>
      </c>
      <c r="R6798">
        <f>Sales_Data[[#This Row],[Gross_Sales]]*Sales_Data[[#This Row],[Discount]]</f>
        <v>393.47099999999995</v>
      </c>
      <c r="S6798">
        <f>Sales_Data[[#This Row],[Gross_Sales]]-Sales_Data[[#This Row],[Discount_Amount]]</f>
        <v>2229.6689999999999</v>
      </c>
      <c r="T6798">
        <f>Sales_Data[[#This Row],[Net Sales]]-Sales_Data[[#This Row],[Cost]]</f>
        <v>332.01899999999978</v>
      </c>
      <c r="U6798" s="2">
        <f>Sales_Data[[#This Row],[Profit]]/Sales_Data[[#This Row],[Net Sales]]</f>
        <v>0.14890954666365266</v>
      </c>
      <c r="V6798">
        <f>YEAR(Sales_Data[[#This Row],[Order_Date]])</f>
        <v>2025</v>
      </c>
      <c r="W6798" t="str">
        <f>TEXT(Sales_Data[[#This Row],[Order_Date]],"mmm")</f>
        <v>Mar</v>
      </c>
      <c r="X6798">
        <f>MONTH(Sales_Data[[#This Row],[Order_Date]])</f>
        <v>3</v>
      </c>
      <c r="Y6798" t="str">
        <f>"Q"&amp;ROUNDUP(MONTH(Sales_Data[[#This Row],[Order_Date]])/3,0)</f>
        <v>Q1</v>
      </c>
    </row>
    <row r="6799" spans="1:25" x14ac:dyDescent="0.3">
      <c r="A6799" t="s">
        <v>8604</v>
      </c>
      <c r="B6799" s="1">
        <v>45797</v>
      </c>
      <c r="C6799" t="s">
        <v>2232</v>
      </c>
      <c r="D6799" t="s">
        <v>229</v>
      </c>
      <c r="E6799" t="s">
        <v>39</v>
      </c>
      <c r="F6799" t="s">
        <v>96</v>
      </c>
      <c r="G6799" t="s">
        <v>21</v>
      </c>
      <c r="H6799" t="s">
        <v>22</v>
      </c>
      <c r="I6799" t="s">
        <v>23</v>
      </c>
      <c r="J6799">
        <v>1</v>
      </c>
      <c r="K6799">
        <v>913.48</v>
      </c>
      <c r="L6799">
        <v>0</v>
      </c>
      <c r="M6799">
        <v>771.98</v>
      </c>
      <c r="N6799" t="s">
        <v>52</v>
      </c>
      <c r="O6799" t="s">
        <v>35</v>
      </c>
      <c r="P6799" t="s">
        <v>44</v>
      </c>
      <c r="Q6799">
        <f>Sales_Data[[#This Row],[Quantity]]*Sales_Data[[#This Row],[Unit_Price]]</f>
        <v>913.48</v>
      </c>
      <c r="R6799">
        <f>Sales_Data[[#This Row],[Gross_Sales]]*Sales_Data[[#This Row],[Discount]]</f>
        <v>0</v>
      </c>
      <c r="S6799">
        <f>Sales_Data[[#This Row],[Gross_Sales]]-Sales_Data[[#This Row],[Discount_Amount]]</f>
        <v>913.48</v>
      </c>
      <c r="T6799">
        <f>Sales_Data[[#This Row],[Net Sales]]-Sales_Data[[#This Row],[Cost]]</f>
        <v>141.5</v>
      </c>
      <c r="U6799" s="2">
        <f>Sales_Data[[#This Row],[Profit]]/Sales_Data[[#This Row],[Net Sales]]</f>
        <v>0.15490213250426937</v>
      </c>
      <c r="V6799">
        <f>YEAR(Sales_Data[[#This Row],[Order_Date]])</f>
        <v>2025</v>
      </c>
      <c r="W6799" t="str">
        <f>TEXT(Sales_Data[[#This Row],[Order_Date]],"mmm")</f>
        <v>May</v>
      </c>
      <c r="X6799">
        <f>MONTH(Sales_Data[[#This Row],[Order_Date]])</f>
        <v>5</v>
      </c>
      <c r="Y6799" t="str">
        <f>"Q"&amp;ROUNDUP(MONTH(Sales_Data[[#This Row],[Order_Date]])/3,0)</f>
        <v>Q2</v>
      </c>
    </row>
    <row r="6800" spans="1:25" x14ac:dyDescent="0.3">
      <c r="A6800" t="s">
        <v>8605</v>
      </c>
      <c r="B6800" s="1">
        <v>45983</v>
      </c>
      <c r="C6800" t="s">
        <v>2667</v>
      </c>
      <c r="D6800" t="s">
        <v>145</v>
      </c>
      <c r="E6800" t="s">
        <v>30</v>
      </c>
      <c r="F6800" t="s">
        <v>210</v>
      </c>
      <c r="G6800" t="s">
        <v>32</v>
      </c>
      <c r="H6800" t="s">
        <v>50</v>
      </c>
      <c r="I6800" t="s">
        <v>58</v>
      </c>
      <c r="J6800">
        <v>2</v>
      </c>
      <c r="K6800">
        <v>636.21</v>
      </c>
      <c r="L6800">
        <v>0.05</v>
      </c>
      <c r="M6800">
        <v>1023.9</v>
      </c>
      <c r="N6800" t="s">
        <v>52</v>
      </c>
      <c r="O6800" t="s">
        <v>53</v>
      </c>
      <c r="P6800" t="s">
        <v>44</v>
      </c>
      <c r="Q6800">
        <f>Sales_Data[[#This Row],[Quantity]]*Sales_Data[[#This Row],[Unit_Price]]</f>
        <v>1272.42</v>
      </c>
      <c r="R6800">
        <f>Sales_Data[[#This Row],[Gross_Sales]]*Sales_Data[[#This Row],[Discount]]</f>
        <v>63.621000000000009</v>
      </c>
      <c r="S6800">
        <f>Sales_Data[[#This Row],[Gross_Sales]]-Sales_Data[[#This Row],[Discount_Amount]]</f>
        <v>1208.799</v>
      </c>
      <c r="T6800">
        <f>Sales_Data[[#This Row],[Net Sales]]-Sales_Data[[#This Row],[Cost]]</f>
        <v>184.899</v>
      </c>
      <c r="U6800" s="2">
        <f>Sales_Data[[#This Row],[Profit]]/Sales_Data[[#This Row],[Net Sales]]</f>
        <v>0.15296091409738097</v>
      </c>
      <c r="V6800">
        <f>YEAR(Sales_Data[[#This Row],[Order_Date]])</f>
        <v>2025</v>
      </c>
      <c r="W6800" t="str">
        <f>TEXT(Sales_Data[[#This Row],[Order_Date]],"mmm")</f>
        <v>Nov</v>
      </c>
      <c r="X6800">
        <f>MONTH(Sales_Data[[#This Row],[Order_Date]])</f>
        <v>11</v>
      </c>
      <c r="Y6800" t="str">
        <f>"Q"&amp;ROUNDUP(MONTH(Sales_Data[[#This Row],[Order_Date]])/3,0)</f>
        <v>Q4</v>
      </c>
    </row>
    <row r="6801" spans="1:25" x14ac:dyDescent="0.3">
      <c r="A6801" t="s">
        <v>8606</v>
      </c>
      <c r="B6801" s="1">
        <v>45807</v>
      </c>
      <c r="C6801" t="s">
        <v>496</v>
      </c>
      <c r="D6801" t="s">
        <v>65</v>
      </c>
      <c r="E6801" t="s">
        <v>39</v>
      </c>
      <c r="F6801" t="s">
        <v>107</v>
      </c>
      <c r="G6801" t="s">
        <v>41</v>
      </c>
      <c r="H6801" t="s">
        <v>171</v>
      </c>
      <c r="I6801" t="s">
        <v>172</v>
      </c>
      <c r="J6801">
        <v>1</v>
      </c>
      <c r="K6801">
        <v>5536.39</v>
      </c>
      <c r="L6801">
        <v>0.1</v>
      </c>
      <c r="M6801">
        <v>3849.67</v>
      </c>
      <c r="N6801" t="s">
        <v>83</v>
      </c>
      <c r="O6801" t="s">
        <v>35</v>
      </c>
      <c r="P6801" t="s">
        <v>71</v>
      </c>
      <c r="Q6801">
        <f>Sales_Data[[#This Row],[Quantity]]*Sales_Data[[#This Row],[Unit_Price]]</f>
        <v>5536.39</v>
      </c>
      <c r="R6801">
        <f>Sales_Data[[#This Row],[Gross_Sales]]*Sales_Data[[#This Row],[Discount]]</f>
        <v>553.63900000000001</v>
      </c>
      <c r="S6801">
        <f>Sales_Data[[#This Row],[Gross_Sales]]-Sales_Data[[#This Row],[Discount_Amount]]</f>
        <v>4982.7510000000002</v>
      </c>
      <c r="T6801">
        <f>Sales_Data[[#This Row],[Net Sales]]-Sales_Data[[#This Row],[Cost]]</f>
        <v>1133.0810000000001</v>
      </c>
      <c r="U6801" s="2">
        <f>Sales_Data[[#This Row],[Profit]]/Sales_Data[[#This Row],[Net Sales]]</f>
        <v>0.22740068688963186</v>
      </c>
      <c r="V6801">
        <f>YEAR(Sales_Data[[#This Row],[Order_Date]])</f>
        <v>2025</v>
      </c>
      <c r="W6801" t="str">
        <f>TEXT(Sales_Data[[#This Row],[Order_Date]],"mmm")</f>
        <v>May</v>
      </c>
      <c r="X6801">
        <f>MONTH(Sales_Data[[#This Row],[Order_Date]])</f>
        <v>5</v>
      </c>
      <c r="Y6801" t="str">
        <f>"Q"&amp;ROUNDUP(MONTH(Sales_Data[[#This Row],[Order_Date]])/3,0)</f>
        <v>Q2</v>
      </c>
    </row>
    <row r="6802" spans="1:25" x14ac:dyDescent="0.3">
      <c r="A6802" t="s">
        <v>8607</v>
      </c>
      <c r="B6802" s="1">
        <v>45945</v>
      </c>
      <c r="C6802" t="s">
        <v>898</v>
      </c>
      <c r="D6802" t="s">
        <v>145</v>
      </c>
      <c r="E6802" t="s">
        <v>19</v>
      </c>
      <c r="F6802" t="s">
        <v>57</v>
      </c>
      <c r="G6802" t="s">
        <v>41</v>
      </c>
      <c r="H6802" t="s">
        <v>147</v>
      </c>
      <c r="I6802" t="s">
        <v>369</v>
      </c>
      <c r="J6802">
        <v>2</v>
      </c>
      <c r="K6802">
        <v>6759.44</v>
      </c>
      <c r="L6802">
        <v>0</v>
      </c>
      <c r="M6802">
        <v>11767.7</v>
      </c>
      <c r="N6802" t="s">
        <v>52</v>
      </c>
      <c r="O6802" t="s">
        <v>35</v>
      </c>
      <c r="P6802" t="s">
        <v>44</v>
      </c>
      <c r="Q6802">
        <f>Sales_Data[[#This Row],[Quantity]]*Sales_Data[[#This Row],[Unit_Price]]</f>
        <v>13518.88</v>
      </c>
      <c r="R6802">
        <f>Sales_Data[[#This Row],[Gross_Sales]]*Sales_Data[[#This Row],[Discount]]</f>
        <v>0</v>
      </c>
      <c r="S6802">
        <f>Sales_Data[[#This Row],[Gross_Sales]]-Sales_Data[[#This Row],[Discount_Amount]]</f>
        <v>13518.88</v>
      </c>
      <c r="T6802">
        <f>Sales_Data[[#This Row],[Net Sales]]-Sales_Data[[#This Row],[Cost]]</f>
        <v>1751.1799999999985</v>
      </c>
      <c r="U6802" s="2">
        <f>Sales_Data[[#This Row],[Profit]]/Sales_Data[[#This Row],[Net Sales]]</f>
        <v>0.12953587871184585</v>
      </c>
      <c r="V6802">
        <f>YEAR(Sales_Data[[#This Row],[Order_Date]])</f>
        <v>2025</v>
      </c>
      <c r="W6802" t="str">
        <f>TEXT(Sales_Data[[#This Row],[Order_Date]],"mmm")</f>
        <v>Oct</v>
      </c>
      <c r="X6802">
        <f>MONTH(Sales_Data[[#This Row],[Order_Date]])</f>
        <v>10</v>
      </c>
      <c r="Y6802" t="str">
        <f>"Q"&amp;ROUNDUP(MONTH(Sales_Data[[#This Row],[Order_Date]])/3,0)</f>
        <v>Q4</v>
      </c>
    </row>
    <row r="6803" spans="1:25" x14ac:dyDescent="0.3">
      <c r="A6803" t="s">
        <v>8608</v>
      </c>
      <c r="B6803" s="1">
        <v>46018</v>
      </c>
      <c r="C6803" t="s">
        <v>2442</v>
      </c>
      <c r="D6803" t="s">
        <v>241</v>
      </c>
      <c r="E6803" t="s">
        <v>48</v>
      </c>
      <c r="F6803" t="s">
        <v>49</v>
      </c>
      <c r="G6803" t="s">
        <v>41</v>
      </c>
      <c r="H6803" t="s">
        <v>147</v>
      </c>
      <c r="I6803" t="s">
        <v>369</v>
      </c>
      <c r="J6803">
        <v>1</v>
      </c>
      <c r="K6803">
        <v>15953.34</v>
      </c>
      <c r="L6803">
        <v>0.05</v>
      </c>
      <c r="M6803">
        <v>11585.81</v>
      </c>
      <c r="N6803" t="s">
        <v>70</v>
      </c>
      <c r="O6803" t="s">
        <v>53</v>
      </c>
      <c r="P6803" t="s">
        <v>71</v>
      </c>
      <c r="Q6803">
        <f>Sales_Data[[#This Row],[Quantity]]*Sales_Data[[#This Row],[Unit_Price]]</f>
        <v>15953.34</v>
      </c>
      <c r="R6803">
        <f>Sales_Data[[#This Row],[Gross_Sales]]*Sales_Data[[#This Row],[Discount]]</f>
        <v>797.66700000000003</v>
      </c>
      <c r="S6803">
        <f>Sales_Data[[#This Row],[Gross_Sales]]-Sales_Data[[#This Row],[Discount_Amount]]</f>
        <v>15155.673000000001</v>
      </c>
      <c r="T6803">
        <f>Sales_Data[[#This Row],[Net Sales]]-Sales_Data[[#This Row],[Cost]]</f>
        <v>3569.8630000000012</v>
      </c>
      <c r="U6803" s="2">
        <f>Sales_Data[[#This Row],[Profit]]/Sales_Data[[#This Row],[Net Sales]]</f>
        <v>0.23554631984999946</v>
      </c>
      <c r="V6803">
        <f>YEAR(Sales_Data[[#This Row],[Order_Date]])</f>
        <v>2025</v>
      </c>
      <c r="W6803" t="str">
        <f>TEXT(Sales_Data[[#This Row],[Order_Date]],"mmm")</f>
        <v>Dec</v>
      </c>
      <c r="X6803">
        <f>MONTH(Sales_Data[[#This Row],[Order_Date]])</f>
        <v>12</v>
      </c>
      <c r="Y6803" t="str">
        <f>"Q"&amp;ROUNDUP(MONTH(Sales_Data[[#This Row],[Order_Date]])/3,0)</f>
        <v>Q4</v>
      </c>
    </row>
    <row r="6804" spans="1:25" x14ac:dyDescent="0.3">
      <c r="A6804" t="s">
        <v>8609</v>
      </c>
      <c r="B6804" s="1">
        <v>45997</v>
      </c>
      <c r="C6804" t="s">
        <v>1660</v>
      </c>
      <c r="D6804" t="s">
        <v>317</v>
      </c>
      <c r="E6804" t="s">
        <v>30</v>
      </c>
      <c r="F6804" t="s">
        <v>210</v>
      </c>
      <c r="G6804" t="s">
        <v>41</v>
      </c>
      <c r="H6804" t="s">
        <v>147</v>
      </c>
      <c r="I6804" t="s">
        <v>369</v>
      </c>
      <c r="J6804">
        <v>5</v>
      </c>
      <c r="K6804">
        <v>3799.79</v>
      </c>
      <c r="L6804">
        <v>0.1</v>
      </c>
      <c r="M6804">
        <v>11262.36</v>
      </c>
      <c r="N6804" t="s">
        <v>109</v>
      </c>
      <c r="O6804" t="s">
        <v>25</v>
      </c>
      <c r="P6804" t="s">
        <v>26</v>
      </c>
      <c r="Q6804">
        <f>Sales_Data[[#This Row],[Quantity]]*Sales_Data[[#This Row],[Unit_Price]]</f>
        <v>18998.95</v>
      </c>
      <c r="R6804">
        <f>Sales_Data[[#This Row],[Gross_Sales]]*Sales_Data[[#This Row],[Discount]]</f>
        <v>1899.8950000000002</v>
      </c>
      <c r="S6804">
        <f>Sales_Data[[#This Row],[Gross_Sales]]-Sales_Data[[#This Row],[Discount_Amount]]</f>
        <v>17099.055</v>
      </c>
      <c r="T6804">
        <f>Sales_Data[[#This Row],[Net Sales]]-Sales_Data[[#This Row],[Cost]]</f>
        <v>5836.6949999999997</v>
      </c>
      <c r="U6804" s="2">
        <f>Sales_Data[[#This Row],[Profit]]/Sales_Data[[#This Row],[Net Sales]]</f>
        <v>0.34134605684349223</v>
      </c>
      <c r="V6804">
        <f>YEAR(Sales_Data[[#This Row],[Order_Date]])</f>
        <v>2025</v>
      </c>
      <c r="W6804" t="str">
        <f>TEXT(Sales_Data[[#This Row],[Order_Date]],"mmm")</f>
        <v>Dec</v>
      </c>
      <c r="X6804">
        <f>MONTH(Sales_Data[[#This Row],[Order_Date]])</f>
        <v>12</v>
      </c>
      <c r="Y6804" t="str">
        <f>"Q"&amp;ROUNDUP(MONTH(Sales_Data[[#This Row],[Order_Date]])/3,0)</f>
        <v>Q4</v>
      </c>
    </row>
    <row r="6805" spans="1:25" x14ac:dyDescent="0.3">
      <c r="A6805" t="s">
        <v>8610</v>
      </c>
      <c r="B6805" s="1">
        <v>45786</v>
      </c>
      <c r="C6805" t="s">
        <v>626</v>
      </c>
      <c r="D6805" t="s">
        <v>322</v>
      </c>
      <c r="E6805" t="s">
        <v>119</v>
      </c>
      <c r="F6805" t="s">
        <v>146</v>
      </c>
      <c r="G6805" t="s">
        <v>67</v>
      </c>
      <c r="H6805" t="s">
        <v>121</v>
      </c>
      <c r="I6805" t="s">
        <v>142</v>
      </c>
      <c r="J6805">
        <v>2</v>
      </c>
      <c r="K6805">
        <v>1944.66</v>
      </c>
      <c r="L6805">
        <v>0.05</v>
      </c>
      <c r="M6805">
        <v>2674.57</v>
      </c>
      <c r="N6805" t="s">
        <v>109</v>
      </c>
      <c r="O6805" t="s">
        <v>35</v>
      </c>
      <c r="P6805" t="s">
        <v>71</v>
      </c>
      <c r="Q6805">
        <f>Sales_Data[[#This Row],[Quantity]]*Sales_Data[[#This Row],[Unit_Price]]</f>
        <v>3889.32</v>
      </c>
      <c r="R6805">
        <f>Sales_Data[[#This Row],[Gross_Sales]]*Sales_Data[[#This Row],[Discount]]</f>
        <v>194.46600000000001</v>
      </c>
      <c r="S6805">
        <f>Sales_Data[[#This Row],[Gross_Sales]]-Sales_Data[[#This Row],[Discount_Amount]]</f>
        <v>3694.8540000000003</v>
      </c>
      <c r="T6805">
        <f>Sales_Data[[#This Row],[Net Sales]]-Sales_Data[[#This Row],[Cost]]</f>
        <v>1020.2840000000001</v>
      </c>
      <c r="U6805" s="2">
        <f>Sales_Data[[#This Row],[Profit]]/Sales_Data[[#This Row],[Net Sales]]</f>
        <v>0.27613648604247965</v>
      </c>
      <c r="V6805">
        <f>YEAR(Sales_Data[[#This Row],[Order_Date]])</f>
        <v>2025</v>
      </c>
      <c r="W6805" t="str">
        <f>TEXT(Sales_Data[[#This Row],[Order_Date]],"mmm")</f>
        <v>May</v>
      </c>
      <c r="X6805">
        <f>MONTH(Sales_Data[[#This Row],[Order_Date]])</f>
        <v>5</v>
      </c>
      <c r="Y6805" t="str">
        <f>"Q"&amp;ROUNDUP(MONTH(Sales_Data[[#This Row],[Order_Date]])/3,0)</f>
        <v>Q2</v>
      </c>
    </row>
    <row r="6806" spans="1:25" x14ac:dyDescent="0.3">
      <c r="A6806" t="s">
        <v>8611</v>
      </c>
      <c r="B6806" s="1">
        <v>45896</v>
      </c>
      <c r="C6806" t="s">
        <v>1877</v>
      </c>
      <c r="D6806" t="s">
        <v>433</v>
      </c>
      <c r="E6806" t="s">
        <v>119</v>
      </c>
      <c r="F6806" t="s">
        <v>120</v>
      </c>
      <c r="G6806" t="s">
        <v>41</v>
      </c>
      <c r="H6806" t="s">
        <v>42</v>
      </c>
      <c r="I6806" t="s">
        <v>43</v>
      </c>
      <c r="J6806">
        <v>2</v>
      </c>
      <c r="K6806">
        <v>2595.19</v>
      </c>
      <c r="L6806">
        <v>0.05</v>
      </c>
      <c r="M6806">
        <v>4114.67</v>
      </c>
      <c r="N6806" t="s">
        <v>52</v>
      </c>
      <c r="O6806" t="s">
        <v>35</v>
      </c>
      <c r="P6806" t="s">
        <v>44</v>
      </c>
      <c r="Q6806">
        <f>Sales_Data[[#This Row],[Quantity]]*Sales_Data[[#This Row],[Unit_Price]]</f>
        <v>5190.38</v>
      </c>
      <c r="R6806">
        <f>Sales_Data[[#This Row],[Gross_Sales]]*Sales_Data[[#This Row],[Discount]]</f>
        <v>259.51900000000001</v>
      </c>
      <c r="S6806">
        <f>Sales_Data[[#This Row],[Gross_Sales]]-Sales_Data[[#This Row],[Discount_Amount]]</f>
        <v>4930.8609999999999</v>
      </c>
      <c r="T6806">
        <f>Sales_Data[[#This Row],[Net Sales]]-Sales_Data[[#This Row],[Cost]]</f>
        <v>816.1909999999998</v>
      </c>
      <c r="U6806" s="2">
        <f>Sales_Data[[#This Row],[Profit]]/Sales_Data[[#This Row],[Net Sales]]</f>
        <v>0.16552707529171878</v>
      </c>
      <c r="V6806">
        <f>YEAR(Sales_Data[[#This Row],[Order_Date]])</f>
        <v>2025</v>
      </c>
      <c r="W6806" t="str">
        <f>TEXT(Sales_Data[[#This Row],[Order_Date]],"mmm")</f>
        <v>Aug</v>
      </c>
      <c r="X6806">
        <f>MONTH(Sales_Data[[#This Row],[Order_Date]])</f>
        <v>8</v>
      </c>
      <c r="Y6806" t="str">
        <f>"Q"&amp;ROUNDUP(MONTH(Sales_Data[[#This Row],[Order_Date]])/3,0)</f>
        <v>Q3</v>
      </c>
    </row>
    <row r="6807" spans="1:25" x14ac:dyDescent="0.3">
      <c r="A6807" t="s">
        <v>8612</v>
      </c>
      <c r="B6807" s="1">
        <v>45715</v>
      </c>
      <c r="C6807" t="s">
        <v>1742</v>
      </c>
      <c r="D6807" t="s">
        <v>280</v>
      </c>
      <c r="E6807" t="s">
        <v>119</v>
      </c>
      <c r="F6807" t="s">
        <v>120</v>
      </c>
      <c r="G6807" t="s">
        <v>21</v>
      </c>
      <c r="H6807" t="s">
        <v>230</v>
      </c>
      <c r="I6807" t="s">
        <v>328</v>
      </c>
      <c r="J6807">
        <v>4</v>
      </c>
      <c r="K6807">
        <v>4162.92</v>
      </c>
      <c r="L6807">
        <v>0.1</v>
      </c>
      <c r="M6807">
        <v>13103.91</v>
      </c>
      <c r="N6807" t="s">
        <v>24</v>
      </c>
      <c r="O6807" t="s">
        <v>25</v>
      </c>
      <c r="P6807" t="s">
        <v>71</v>
      </c>
      <c r="Q6807">
        <f>Sales_Data[[#This Row],[Quantity]]*Sales_Data[[#This Row],[Unit_Price]]</f>
        <v>16651.68</v>
      </c>
      <c r="R6807">
        <f>Sales_Data[[#This Row],[Gross_Sales]]*Sales_Data[[#This Row],[Discount]]</f>
        <v>1665.1680000000001</v>
      </c>
      <c r="S6807">
        <f>Sales_Data[[#This Row],[Gross_Sales]]-Sales_Data[[#This Row],[Discount_Amount]]</f>
        <v>14986.512000000001</v>
      </c>
      <c r="T6807">
        <f>Sales_Data[[#This Row],[Net Sales]]-Sales_Data[[#This Row],[Cost]]</f>
        <v>1882.6020000000008</v>
      </c>
      <c r="U6807" s="2">
        <f>Sales_Data[[#This Row],[Profit]]/Sales_Data[[#This Row],[Net Sales]]</f>
        <v>0.12561975728575139</v>
      </c>
      <c r="V6807">
        <f>YEAR(Sales_Data[[#This Row],[Order_Date]])</f>
        <v>2025</v>
      </c>
      <c r="W6807" t="str">
        <f>TEXT(Sales_Data[[#This Row],[Order_Date]],"mmm")</f>
        <v>Feb</v>
      </c>
      <c r="X6807">
        <f>MONTH(Sales_Data[[#This Row],[Order_Date]])</f>
        <v>2</v>
      </c>
      <c r="Y6807" t="str">
        <f>"Q"&amp;ROUNDUP(MONTH(Sales_Data[[#This Row],[Order_Date]])/3,0)</f>
        <v>Q1</v>
      </c>
    </row>
    <row r="6808" spans="1:25" x14ac:dyDescent="0.3">
      <c r="A6808" t="s">
        <v>8613</v>
      </c>
      <c r="B6808" s="1">
        <v>45855</v>
      </c>
      <c r="C6808" t="s">
        <v>911</v>
      </c>
      <c r="D6808" t="s">
        <v>463</v>
      </c>
      <c r="E6808" t="s">
        <v>30</v>
      </c>
      <c r="F6808" t="s">
        <v>210</v>
      </c>
      <c r="G6808" t="s">
        <v>67</v>
      </c>
      <c r="H6808" t="s">
        <v>133</v>
      </c>
      <c r="I6808" t="s">
        <v>138</v>
      </c>
      <c r="J6808">
        <v>5</v>
      </c>
      <c r="K6808">
        <v>1824.33</v>
      </c>
      <c r="L6808">
        <v>0.05</v>
      </c>
      <c r="M6808">
        <v>7244.74</v>
      </c>
      <c r="N6808" t="s">
        <v>109</v>
      </c>
      <c r="O6808" t="s">
        <v>35</v>
      </c>
      <c r="P6808" t="s">
        <v>44</v>
      </c>
      <c r="Q6808">
        <f>Sales_Data[[#This Row],[Quantity]]*Sales_Data[[#This Row],[Unit_Price]]</f>
        <v>9121.65</v>
      </c>
      <c r="R6808">
        <f>Sales_Data[[#This Row],[Gross_Sales]]*Sales_Data[[#This Row],[Discount]]</f>
        <v>456.08249999999998</v>
      </c>
      <c r="S6808">
        <f>Sales_Data[[#This Row],[Gross_Sales]]-Sales_Data[[#This Row],[Discount_Amount]]</f>
        <v>8665.5674999999992</v>
      </c>
      <c r="T6808">
        <f>Sales_Data[[#This Row],[Net Sales]]-Sales_Data[[#This Row],[Cost]]</f>
        <v>1420.8274999999994</v>
      </c>
      <c r="U6808" s="2">
        <f>Sales_Data[[#This Row],[Profit]]/Sales_Data[[#This Row],[Net Sales]]</f>
        <v>0.16396242946581394</v>
      </c>
      <c r="V6808">
        <f>YEAR(Sales_Data[[#This Row],[Order_Date]])</f>
        <v>2025</v>
      </c>
      <c r="W6808" t="str">
        <f>TEXT(Sales_Data[[#This Row],[Order_Date]],"mmm")</f>
        <v>Jul</v>
      </c>
      <c r="X6808">
        <f>MONTH(Sales_Data[[#This Row],[Order_Date]])</f>
        <v>7</v>
      </c>
      <c r="Y6808" t="str">
        <f>"Q"&amp;ROUNDUP(MONTH(Sales_Data[[#This Row],[Order_Date]])/3,0)</f>
        <v>Q3</v>
      </c>
    </row>
    <row r="6809" spans="1:25" x14ac:dyDescent="0.3">
      <c r="A6809" t="s">
        <v>8614</v>
      </c>
      <c r="B6809" s="1">
        <v>45868</v>
      </c>
      <c r="C6809" t="s">
        <v>208</v>
      </c>
      <c r="D6809" t="s">
        <v>1055</v>
      </c>
      <c r="E6809" t="s">
        <v>39</v>
      </c>
      <c r="F6809" t="s">
        <v>405</v>
      </c>
      <c r="G6809" t="s">
        <v>32</v>
      </c>
      <c r="H6809" t="s">
        <v>33</v>
      </c>
      <c r="I6809" t="s">
        <v>34</v>
      </c>
      <c r="J6809">
        <v>1</v>
      </c>
      <c r="K6809">
        <v>4263.59</v>
      </c>
      <c r="L6809">
        <v>0</v>
      </c>
      <c r="M6809">
        <v>3046.08</v>
      </c>
      <c r="N6809" t="s">
        <v>70</v>
      </c>
      <c r="O6809" t="s">
        <v>35</v>
      </c>
      <c r="P6809" t="s">
        <v>44</v>
      </c>
      <c r="Q6809">
        <f>Sales_Data[[#This Row],[Quantity]]*Sales_Data[[#This Row],[Unit_Price]]</f>
        <v>4263.59</v>
      </c>
      <c r="R6809">
        <f>Sales_Data[[#This Row],[Gross_Sales]]*Sales_Data[[#This Row],[Discount]]</f>
        <v>0</v>
      </c>
      <c r="S6809">
        <f>Sales_Data[[#This Row],[Gross_Sales]]-Sales_Data[[#This Row],[Discount_Amount]]</f>
        <v>4263.59</v>
      </c>
      <c r="T6809">
        <f>Sales_Data[[#This Row],[Net Sales]]-Sales_Data[[#This Row],[Cost]]</f>
        <v>1217.5100000000002</v>
      </c>
      <c r="U6809" s="2">
        <f>Sales_Data[[#This Row],[Profit]]/Sales_Data[[#This Row],[Net Sales]]</f>
        <v>0.28555982165264487</v>
      </c>
      <c r="V6809">
        <f>YEAR(Sales_Data[[#This Row],[Order_Date]])</f>
        <v>2025</v>
      </c>
      <c r="W6809" t="str">
        <f>TEXT(Sales_Data[[#This Row],[Order_Date]],"mmm")</f>
        <v>Jul</v>
      </c>
      <c r="X6809">
        <f>MONTH(Sales_Data[[#This Row],[Order_Date]])</f>
        <v>7</v>
      </c>
      <c r="Y6809" t="str">
        <f>"Q"&amp;ROUNDUP(MONTH(Sales_Data[[#This Row],[Order_Date]])/3,0)</f>
        <v>Q3</v>
      </c>
    </row>
    <row r="6810" spans="1:25" x14ac:dyDescent="0.3">
      <c r="A6810" t="s">
        <v>8615</v>
      </c>
      <c r="B6810" s="1">
        <v>45702</v>
      </c>
      <c r="C6810" t="s">
        <v>2600</v>
      </c>
      <c r="D6810" t="s">
        <v>283</v>
      </c>
      <c r="E6810" t="s">
        <v>30</v>
      </c>
      <c r="F6810" t="s">
        <v>156</v>
      </c>
      <c r="G6810" t="s">
        <v>67</v>
      </c>
      <c r="H6810" t="s">
        <v>121</v>
      </c>
      <c r="I6810" t="s">
        <v>122</v>
      </c>
      <c r="J6810">
        <v>3</v>
      </c>
      <c r="K6810">
        <v>1854.74</v>
      </c>
      <c r="L6810">
        <v>0</v>
      </c>
      <c r="M6810">
        <v>3463.98</v>
      </c>
      <c r="N6810" t="s">
        <v>52</v>
      </c>
      <c r="O6810" t="s">
        <v>35</v>
      </c>
      <c r="P6810" t="s">
        <v>71</v>
      </c>
      <c r="Q6810">
        <f>Sales_Data[[#This Row],[Quantity]]*Sales_Data[[#This Row],[Unit_Price]]</f>
        <v>5564.22</v>
      </c>
      <c r="R6810">
        <f>Sales_Data[[#This Row],[Gross_Sales]]*Sales_Data[[#This Row],[Discount]]</f>
        <v>0</v>
      </c>
      <c r="S6810">
        <f>Sales_Data[[#This Row],[Gross_Sales]]-Sales_Data[[#This Row],[Discount_Amount]]</f>
        <v>5564.22</v>
      </c>
      <c r="T6810">
        <f>Sales_Data[[#This Row],[Net Sales]]-Sales_Data[[#This Row],[Cost]]</f>
        <v>2100.2400000000002</v>
      </c>
      <c r="U6810" s="2">
        <f>Sales_Data[[#This Row],[Profit]]/Sales_Data[[#This Row],[Net Sales]]</f>
        <v>0.37745452192760176</v>
      </c>
      <c r="V6810">
        <f>YEAR(Sales_Data[[#This Row],[Order_Date]])</f>
        <v>2025</v>
      </c>
      <c r="W6810" t="str">
        <f>TEXT(Sales_Data[[#This Row],[Order_Date]],"mmm")</f>
        <v>Feb</v>
      </c>
      <c r="X6810">
        <f>MONTH(Sales_Data[[#This Row],[Order_Date]])</f>
        <v>2</v>
      </c>
      <c r="Y6810" t="str">
        <f>"Q"&amp;ROUNDUP(MONTH(Sales_Data[[#This Row],[Order_Date]])/3,0)</f>
        <v>Q1</v>
      </c>
    </row>
    <row r="6811" spans="1:25" x14ac:dyDescent="0.3">
      <c r="A6811" t="s">
        <v>8616</v>
      </c>
      <c r="B6811" s="1">
        <v>45754</v>
      </c>
      <c r="C6811" t="s">
        <v>1177</v>
      </c>
      <c r="D6811" t="s">
        <v>366</v>
      </c>
      <c r="E6811" t="s">
        <v>19</v>
      </c>
      <c r="F6811" t="s">
        <v>81</v>
      </c>
      <c r="G6811" t="s">
        <v>21</v>
      </c>
      <c r="H6811" t="s">
        <v>22</v>
      </c>
      <c r="I6811" t="s">
        <v>23</v>
      </c>
      <c r="J6811">
        <v>1</v>
      </c>
      <c r="K6811">
        <v>7498.06</v>
      </c>
      <c r="L6811">
        <v>0.05</v>
      </c>
      <c r="M6811">
        <v>4746.38</v>
      </c>
      <c r="N6811" t="s">
        <v>52</v>
      </c>
      <c r="O6811" t="s">
        <v>35</v>
      </c>
      <c r="P6811" t="s">
        <v>71</v>
      </c>
      <c r="Q6811">
        <f>Sales_Data[[#This Row],[Quantity]]*Sales_Data[[#This Row],[Unit_Price]]</f>
        <v>7498.06</v>
      </c>
      <c r="R6811">
        <f>Sales_Data[[#This Row],[Gross_Sales]]*Sales_Data[[#This Row],[Discount]]</f>
        <v>374.90300000000002</v>
      </c>
      <c r="S6811">
        <f>Sales_Data[[#This Row],[Gross_Sales]]-Sales_Data[[#This Row],[Discount_Amount]]</f>
        <v>7123.1570000000002</v>
      </c>
      <c r="T6811">
        <f>Sales_Data[[#This Row],[Net Sales]]-Sales_Data[[#This Row],[Cost]]</f>
        <v>2376.777</v>
      </c>
      <c r="U6811" s="2">
        <f>Sales_Data[[#This Row],[Profit]]/Sales_Data[[#This Row],[Net Sales]]</f>
        <v>0.3336690459019786</v>
      </c>
      <c r="V6811">
        <f>YEAR(Sales_Data[[#This Row],[Order_Date]])</f>
        <v>2025</v>
      </c>
      <c r="W6811" t="str">
        <f>TEXT(Sales_Data[[#This Row],[Order_Date]],"mmm")</f>
        <v>Apr</v>
      </c>
      <c r="X6811">
        <f>MONTH(Sales_Data[[#This Row],[Order_Date]])</f>
        <v>4</v>
      </c>
      <c r="Y6811" t="str">
        <f>"Q"&amp;ROUNDUP(MONTH(Sales_Data[[#This Row],[Order_Date]])/3,0)</f>
        <v>Q2</v>
      </c>
    </row>
    <row r="6812" spans="1:25" x14ac:dyDescent="0.3">
      <c r="A6812" t="s">
        <v>8617</v>
      </c>
      <c r="B6812" s="1">
        <v>45936</v>
      </c>
      <c r="C6812" t="s">
        <v>4046</v>
      </c>
      <c r="D6812" t="s">
        <v>327</v>
      </c>
      <c r="E6812" t="s">
        <v>39</v>
      </c>
      <c r="F6812" t="s">
        <v>96</v>
      </c>
      <c r="G6812" t="s">
        <v>75</v>
      </c>
      <c r="H6812" t="s">
        <v>256</v>
      </c>
      <c r="I6812" t="s">
        <v>334</v>
      </c>
      <c r="J6812">
        <v>2</v>
      </c>
      <c r="K6812">
        <v>6095.05</v>
      </c>
      <c r="L6812">
        <v>0</v>
      </c>
      <c r="M6812">
        <v>7675.07</v>
      </c>
      <c r="N6812" t="s">
        <v>24</v>
      </c>
      <c r="O6812" t="s">
        <v>35</v>
      </c>
      <c r="P6812" t="s">
        <v>26</v>
      </c>
      <c r="Q6812">
        <f>Sales_Data[[#This Row],[Quantity]]*Sales_Data[[#This Row],[Unit_Price]]</f>
        <v>12190.1</v>
      </c>
      <c r="R6812">
        <f>Sales_Data[[#This Row],[Gross_Sales]]*Sales_Data[[#This Row],[Discount]]</f>
        <v>0</v>
      </c>
      <c r="S6812">
        <f>Sales_Data[[#This Row],[Gross_Sales]]-Sales_Data[[#This Row],[Discount_Amount]]</f>
        <v>12190.1</v>
      </c>
      <c r="T6812">
        <f>Sales_Data[[#This Row],[Net Sales]]-Sales_Data[[#This Row],[Cost]]</f>
        <v>4515.0300000000007</v>
      </c>
      <c r="U6812" s="2">
        <f>Sales_Data[[#This Row],[Profit]]/Sales_Data[[#This Row],[Net Sales]]</f>
        <v>0.37038498453663221</v>
      </c>
      <c r="V6812">
        <f>YEAR(Sales_Data[[#This Row],[Order_Date]])</f>
        <v>2025</v>
      </c>
      <c r="W6812" t="str">
        <f>TEXT(Sales_Data[[#This Row],[Order_Date]],"mmm")</f>
        <v>Oct</v>
      </c>
      <c r="X6812">
        <f>MONTH(Sales_Data[[#This Row],[Order_Date]])</f>
        <v>10</v>
      </c>
      <c r="Y6812" t="str">
        <f>"Q"&amp;ROUNDUP(MONTH(Sales_Data[[#This Row],[Order_Date]])/3,0)</f>
        <v>Q4</v>
      </c>
    </row>
    <row r="6813" spans="1:25" x14ac:dyDescent="0.3">
      <c r="A6813" t="s">
        <v>8618</v>
      </c>
      <c r="B6813" s="1">
        <v>45680</v>
      </c>
      <c r="C6813" t="s">
        <v>710</v>
      </c>
      <c r="D6813" t="s">
        <v>137</v>
      </c>
      <c r="E6813" t="s">
        <v>19</v>
      </c>
      <c r="F6813" t="s">
        <v>57</v>
      </c>
      <c r="G6813" t="s">
        <v>67</v>
      </c>
      <c r="H6813" t="s">
        <v>133</v>
      </c>
      <c r="I6813" t="s">
        <v>134</v>
      </c>
      <c r="J6813">
        <v>1</v>
      </c>
      <c r="K6813">
        <v>16002.39</v>
      </c>
      <c r="L6813">
        <v>0.15</v>
      </c>
      <c r="M6813">
        <v>11339.66</v>
      </c>
      <c r="N6813" t="s">
        <v>24</v>
      </c>
      <c r="O6813" t="s">
        <v>35</v>
      </c>
      <c r="P6813" t="s">
        <v>26</v>
      </c>
      <c r="Q6813">
        <f>Sales_Data[[#This Row],[Quantity]]*Sales_Data[[#This Row],[Unit_Price]]</f>
        <v>16002.39</v>
      </c>
      <c r="R6813">
        <f>Sales_Data[[#This Row],[Gross_Sales]]*Sales_Data[[#This Row],[Discount]]</f>
        <v>2400.3584999999998</v>
      </c>
      <c r="S6813">
        <f>Sales_Data[[#This Row],[Gross_Sales]]-Sales_Data[[#This Row],[Discount_Amount]]</f>
        <v>13602.031499999999</v>
      </c>
      <c r="T6813">
        <f>Sales_Data[[#This Row],[Net Sales]]-Sales_Data[[#This Row],[Cost]]</f>
        <v>2262.3714999999993</v>
      </c>
      <c r="U6813" s="2">
        <f>Sales_Data[[#This Row],[Profit]]/Sales_Data[[#This Row],[Net Sales]]</f>
        <v>0.16632600064188938</v>
      </c>
      <c r="V6813">
        <f>YEAR(Sales_Data[[#This Row],[Order_Date]])</f>
        <v>2025</v>
      </c>
      <c r="W6813" t="str">
        <f>TEXT(Sales_Data[[#This Row],[Order_Date]],"mmm")</f>
        <v>Jan</v>
      </c>
      <c r="X6813">
        <f>MONTH(Sales_Data[[#This Row],[Order_Date]])</f>
        <v>1</v>
      </c>
      <c r="Y6813" t="str">
        <f>"Q"&amp;ROUNDUP(MONTH(Sales_Data[[#This Row],[Order_Date]])/3,0)</f>
        <v>Q1</v>
      </c>
    </row>
    <row r="6814" spans="1:25" x14ac:dyDescent="0.3">
      <c r="A6814" t="s">
        <v>8619</v>
      </c>
      <c r="B6814" s="1">
        <v>45992</v>
      </c>
      <c r="C6814" t="s">
        <v>3173</v>
      </c>
      <c r="D6814" t="s">
        <v>106</v>
      </c>
      <c r="E6814" t="s">
        <v>19</v>
      </c>
      <c r="F6814" t="s">
        <v>113</v>
      </c>
      <c r="G6814" t="s">
        <v>67</v>
      </c>
      <c r="H6814" t="s">
        <v>133</v>
      </c>
      <c r="I6814" t="s">
        <v>138</v>
      </c>
      <c r="J6814">
        <v>2</v>
      </c>
      <c r="K6814">
        <v>15019.4</v>
      </c>
      <c r="L6814">
        <v>0.15</v>
      </c>
      <c r="M6814">
        <v>17865.28</v>
      </c>
      <c r="N6814" t="s">
        <v>70</v>
      </c>
      <c r="O6814" t="s">
        <v>53</v>
      </c>
      <c r="P6814" t="s">
        <v>44</v>
      </c>
      <c r="Q6814">
        <f>Sales_Data[[#This Row],[Quantity]]*Sales_Data[[#This Row],[Unit_Price]]</f>
        <v>30038.799999999999</v>
      </c>
      <c r="R6814">
        <f>Sales_Data[[#This Row],[Gross_Sales]]*Sales_Data[[#This Row],[Discount]]</f>
        <v>4505.82</v>
      </c>
      <c r="S6814">
        <f>Sales_Data[[#This Row],[Gross_Sales]]-Sales_Data[[#This Row],[Discount_Amount]]</f>
        <v>25532.98</v>
      </c>
      <c r="T6814">
        <f>Sales_Data[[#This Row],[Net Sales]]-Sales_Data[[#This Row],[Cost]]</f>
        <v>7667.7000000000007</v>
      </c>
      <c r="U6814" s="2">
        <f>Sales_Data[[#This Row],[Profit]]/Sales_Data[[#This Row],[Net Sales]]</f>
        <v>0.30030572224628699</v>
      </c>
      <c r="V6814">
        <f>YEAR(Sales_Data[[#This Row],[Order_Date]])</f>
        <v>2025</v>
      </c>
      <c r="W6814" t="str">
        <f>TEXT(Sales_Data[[#This Row],[Order_Date]],"mmm")</f>
        <v>Dec</v>
      </c>
      <c r="X6814">
        <f>MONTH(Sales_Data[[#This Row],[Order_Date]])</f>
        <v>12</v>
      </c>
      <c r="Y6814" t="str">
        <f>"Q"&amp;ROUNDUP(MONTH(Sales_Data[[#This Row],[Order_Date]])/3,0)</f>
        <v>Q4</v>
      </c>
    </row>
    <row r="6815" spans="1:25" x14ac:dyDescent="0.3">
      <c r="A6815" t="s">
        <v>8620</v>
      </c>
      <c r="B6815" s="1">
        <v>45701</v>
      </c>
      <c r="C6815" t="s">
        <v>2671</v>
      </c>
      <c r="D6815" t="s">
        <v>274</v>
      </c>
      <c r="E6815" t="s">
        <v>30</v>
      </c>
      <c r="F6815" t="s">
        <v>101</v>
      </c>
      <c r="G6815" t="s">
        <v>75</v>
      </c>
      <c r="H6815" t="s">
        <v>256</v>
      </c>
      <c r="I6815" t="s">
        <v>334</v>
      </c>
      <c r="J6815">
        <v>2</v>
      </c>
      <c r="K6815">
        <v>4357.95</v>
      </c>
      <c r="L6815">
        <v>0.05</v>
      </c>
      <c r="M6815">
        <v>6630.06</v>
      </c>
      <c r="N6815" t="s">
        <v>24</v>
      </c>
      <c r="O6815" t="s">
        <v>35</v>
      </c>
      <c r="P6815" t="s">
        <v>44</v>
      </c>
      <c r="Q6815">
        <f>Sales_Data[[#This Row],[Quantity]]*Sales_Data[[#This Row],[Unit_Price]]</f>
        <v>8715.9</v>
      </c>
      <c r="R6815">
        <f>Sales_Data[[#This Row],[Gross_Sales]]*Sales_Data[[#This Row],[Discount]]</f>
        <v>435.79500000000002</v>
      </c>
      <c r="S6815">
        <f>Sales_Data[[#This Row],[Gross_Sales]]-Sales_Data[[#This Row],[Discount_Amount]]</f>
        <v>8280.1049999999996</v>
      </c>
      <c r="T6815">
        <f>Sales_Data[[#This Row],[Net Sales]]-Sales_Data[[#This Row],[Cost]]</f>
        <v>1650.0449999999992</v>
      </c>
      <c r="U6815" s="2">
        <f>Sales_Data[[#This Row],[Profit]]/Sales_Data[[#This Row],[Net Sales]]</f>
        <v>0.19927827002193804</v>
      </c>
      <c r="V6815">
        <f>YEAR(Sales_Data[[#This Row],[Order_Date]])</f>
        <v>2025</v>
      </c>
      <c r="W6815" t="str">
        <f>TEXT(Sales_Data[[#This Row],[Order_Date]],"mmm")</f>
        <v>Feb</v>
      </c>
      <c r="X6815">
        <f>MONTH(Sales_Data[[#This Row],[Order_Date]])</f>
        <v>2</v>
      </c>
      <c r="Y6815" t="str">
        <f>"Q"&amp;ROUNDUP(MONTH(Sales_Data[[#This Row],[Order_Date]])/3,0)</f>
        <v>Q1</v>
      </c>
    </row>
    <row r="6816" spans="1:25" x14ac:dyDescent="0.3">
      <c r="A6816" t="s">
        <v>8621</v>
      </c>
      <c r="B6816" s="1">
        <v>45684</v>
      </c>
      <c r="C6816" t="s">
        <v>2255</v>
      </c>
      <c r="D6816" t="s">
        <v>194</v>
      </c>
      <c r="E6816" t="s">
        <v>19</v>
      </c>
      <c r="F6816" t="s">
        <v>57</v>
      </c>
      <c r="G6816" t="s">
        <v>75</v>
      </c>
      <c r="H6816" t="s">
        <v>114</v>
      </c>
      <c r="I6816" t="s">
        <v>206</v>
      </c>
      <c r="J6816">
        <v>2</v>
      </c>
      <c r="K6816">
        <v>10556.31</v>
      </c>
      <c r="L6816">
        <v>0.15</v>
      </c>
      <c r="M6816">
        <v>13032.72</v>
      </c>
      <c r="N6816" t="s">
        <v>70</v>
      </c>
      <c r="O6816" t="s">
        <v>25</v>
      </c>
      <c r="P6816" t="s">
        <v>71</v>
      </c>
      <c r="Q6816">
        <f>Sales_Data[[#This Row],[Quantity]]*Sales_Data[[#This Row],[Unit_Price]]</f>
        <v>21112.62</v>
      </c>
      <c r="R6816">
        <f>Sales_Data[[#This Row],[Gross_Sales]]*Sales_Data[[#This Row],[Discount]]</f>
        <v>3166.8929999999996</v>
      </c>
      <c r="S6816">
        <f>Sales_Data[[#This Row],[Gross_Sales]]-Sales_Data[[#This Row],[Discount_Amount]]</f>
        <v>17945.726999999999</v>
      </c>
      <c r="T6816">
        <f>Sales_Data[[#This Row],[Net Sales]]-Sales_Data[[#This Row],[Cost]]</f>
        <v>4913.0069999999996</v>
      </c>
      <c r="U6816" s="2">
        <f>Sales_Data[[#This Row],[Profit]]/Sales_Data[[#This Row],[Net Sales]]</f>
        <v>0.27377029640537826</v>
      </c>
      <c r="V6816">
        <f>YEAR(Sales_Data[[#This Row],[Order_Date]])</f>
        <v>2025</v>
      </c>
      <c r="W6816" t="str">
        <f>TEXT(Sales_Data[[#This Row],[Order_Date]],"mmm")</f>
        <v>Jan</v>
      </c>
      <c r="X6816">
        <f>MONTH(Sales_Data[[#This Row],[Order_Date]])</f>
        <v>1</v>
      </c>
      <c r="Y6816" t="str">
        <f>"Q"&amp;ROUNDUP(MONTH(Sales_Data[[#This Row],[Order_Date]])/3,0)</f>
        <v>Q1</v>
      </c>
    </row>
    <row r="6817" spans="1:25" x14ac:dyDescent="0.3">
      <c r="A6817" t="s">
        <v>8622</v>
      </c>
      <c r="B6817" s="1">
        <v>45939</v>
      </c>
      <c r="C6817" t="s">
        <v>850</v>
      </c>
      <c r="D6817" t="s">
        <v>160</v>
      </c>
      <c r="E6817" t="s">
        <v>48</v>
      </c>
      <c r="F6817" t="s">
        <v>132</v>
      </c>
      <c r="G6817" t="s">
        <v>67</v>
      </c>
      <c r="H6817" t="s">
        <v>88</v>
      </c>
      <c r="I6817" t="s">
        <v>157</v>
      </c>
      <c r="J6817">
        <v>2</v>
      </c>
      <c r="K6817">
        <v>42535.81</v>
      </c>
      <c r="L6817">
        <v>0.05</v>
      </c>
      <c r="M6817">
        <v>55840.01</v>
      </c>
      <c r="N6817" t="s">
        <v>24</v>
      </c>
      <c r="O6817" t="s">
        <v>35</v>
      </c>
      <c r="P6817" t="s">
        <v>44</v>
      </c>
      <c r="Q6817">
        <f>Sales_Data[[#This Row],[Quantity]]*Sales_Data[[#This Row],[Unit_Price]]</f>
        <v>85071.62</v>
      </c>
      <c r="R6817">
        <f>Sales_Data[[#This Row],[Gross_Sales]]*Sales_Data[[#This Row],[Discount]]</f>
        <v>4253.5810000000001</v>
      </c>
      <c r="S6817">
        <f>Sales_Data[[#This Row],[Gross_Sales]]-Sales_Data[[#This Row],[Discount_Amount]]</f>
        <v>80818.03899999999</v>
      </c>
      <c r="T6817">
        <f>Sales_Data[[#This Row],[Net Sales]]-Sales_Data[[#This Row],[Cost]]</f>
        <v>24978.028999999988</v>
      </c>
      <c r="U6817" s="2">
        <f>Sales_Data[[#This Row],[Profit]]/Sales_Data[[#This Row],[Net Sales]]</f>
        <v>0.30906502198104546</v>
      </c>
      <c r="V6817">
        <f>YEAR(Sales_Data[[#This Row],[Order_Date]])</f>
        <v>2025</v>
      </c>
      <c r="W6817" t="str">
        <f>TEXT(Sales_Data[[#This Row],[Order_Date]],"mmm")</f>
        <v>Oct</v>
      </c>
      <c r="X6817">
        <f>MONTH(Sales_Data[[#This Row],[Order_Date]])</f>
        <v>10</v>
      </c>
      <c r="Y6817" t="str">
        <f>"Q"&amp;ROUNDUP(MONTH(Sales_Data[[#This Row],[Order_Date]])/3,0)</f>
        <v>Q4</v>
      </c>
    </row>
    <row r="6818" spans="1:25" x14ac:dyDescent="0.3">
      <c r="A6818" t="s">
        <v>8623</v>
      </c>
      <c r="B6818" s="1">
        <v>45754</v>
      </c>
      <c r="C6818" t="s">
        <v>1760</v>
      </c>
      <c r="D6818" t="s">
        <v>47</v>
      </c>
      <c r="E6818" t="s">
        <v>48</v>
      </c>
      <c r="F6818" t="s">
        <v>49</v>
      </c>
      <c r="G6818" t="s">
        <v>75</v>
      </c>
      <c r="H6818" t="s">
        <v>114</v>
      </c>
      <c r="I6818" t="s">
        <v>115</v>
      </c>
      <c r="J6818">
        <v>2</v>
      </c>
      <c r="K6818">
        <v>36880.5</v>
      </c>
      <c r="L6818">
        <v>0</v>
      </c>
      <c r="M6818">
        <v>55791.93</v>
      </c>
      <c r="N6818" t="s">
        <v>24</v>
      </c>
      <c r="O6818" t="s">
        <v>35</v>
      </c>
      <c r="P6818" t="s">
        <v>71</v>
      </c>
      <c r="Q6818">
        <f>Sales_Data[[#This Row],[Quantity]]*Sales_Data[[#This Row],[Unit_Price]]</f>
        <v>73761</v>
      </c>
      <c r="R6818">
        <f>Sales_Data[[#This Row],[Gross_Sales]]*Sales_Data[[#This Row],[Discount]]</f>
        <v>0</v>
      </c>
      <c r="S6818">
        <f>Sales_Data[[#This Row],[Gross_Sales]]-Sales_Data[[#This Row],[Discount_Amount]]</f>
        <v>73761</v>
      </c>
      <c r="T6818">
        <f>Sales_Data[[#This Row],[Net Sales]]-Sales_Data[[#This Row],[Cost]]</f>
        <v>17969.07</v>
      </c>
      <c r="U6818" s="2">
        <f>Sales_Data[[#This Row],[Profit]]/Sales_Data[[#This Row],[Net Sales]]</f>
        <v>0.24361207141985602</v>
      </c>
      <c r="V6818">
        <f>YEAR(Sales_Data[[#This Row],[Order_Date]])</f>
        <v>2025</v>
      </c>
      <c r="W6818" t="str">
        <f>TEXT(Sales_Data[[#This Row],[Order_Date]],"mmm")</f>
        <v>Apr</v>
      </c>
      <c r="X6818">
        <f>MONTH(Sales_Data[[#This Row],[Order_Date]])</f>
        <v>4</v>
      </c>
      <c r="Y6818" t="str">
        <f>"Q"&amp;ROUNDUP(MONTH(Sales_Data[[#This Row],[Order_Date]])/3,0)</f>
        <v>Q2</v>
      </c>
    </row>
    <row r="6819" spans="1:25" x14ac:dyDescent="0.3">
      <c r="A6819" t="s">
        <v>8624</v>
      </c>
      <c r="B6819" s="1">
        <v>45693</v>
      </c>
      <c r="C6819" t="s">
        <v>1115</v>
      </c>
      <c r="D6819" t="s">
        <v>38</v>
      </c>
      <c r="E6819" t="s">
        <v>119</v>
      </c>
      <c r="F6819" t="s">
        <v>249</v>
      </c>
      <c r="G6819" t="s">
        <v>32</v>
      </c>
      <c r="H6819" t="s">
        <v>50</v>
      </c>
      <c r="I6819" t="s">
        <v>51</v>
      </c>
      <c r="J6819">
        <v>1</v>
      </c>
      <c r="K6819">
        <v>7177.5</v>
      </c>
      <c r="L6819">
        <v>0.1</v>
      </c>
      <c r="M6819">
        <v>4826.71</v>
      </c>
      <c r="N6819" t="s">
        <v>109</v>
      </c>
      <c r="O6819" t="s">
        <v>35</v>
      </c>
      <c r="P6819" t="s">
        <v>26</v>
      </c>
      <c r="Q6819">
        <f>Sales_Data[[#This Row],[Quantity]]*Sales_Data[[#This Row],[Unit_Price]]</f>
        <v>7177.5</v>
      </c>
      <c r="R6819">
        <f>Sales_Data[[#This Row],[Gross_Sales]]*Sales_Data[[#This Row],[Discount]]</f>
        <v>717.75</v>
      </c>
      <c r="S6819">
        <f>Sales_Data[[#This Row],[Gross_Sales]]-Sales_Data[[#This Row],[Discount_Amount]]</f>
        <v>6459.75</v>
      </c>
      <c r="T6819">
        <f>Sales_Data[[#This Row],[Net Sales]]-Sales_Data[[#This Row],[Cost]]</f>
        <v>1633.04</v>
      </c>
      <c r="U6819" s="2">
        <f>Sales_Data[[#This Row],[Profit]]/Sales_Data[[#This Row],[Net Sales]]</f>
        <v>0.25280235303223808</v>
      </c>
      <c r="V6819">
        <f>YEAR(Sales_Data[[#This Row],[Order_Date]])</f>
        <v>2025</v>
      </c>
      <c r="W6819" t="str">
        <f>TEXT(Sales_Data[[#This Row],[Order_Date]],"mmm")</f>
        <v>Feb</v>
      </c>
      <c r="X6819">
        <f>MONTH(Sales_Data[[#This Row],[Order_Date]])</f>
        <v>2</v>
      </c>
      <c r="Y6819" t="str">
        <f>"Q"&amp;ROUNDUP(MONTH(Sales_Data[[#This Row],[Order_Date]])/3,0)</f>
        <v>Q1</v>
      </c>
    </row>
    <row r="6820" spans="1:25" x14ac:dyDescent="0.3">
      <c r="A6820" t="s">
        <v>8625</v>
      </c>
      <c r="B6820" s="1">
        <v>45766</v>
      </c>
      <c r="C6820" t="s">
        <v>1758</v>
      </c>
      <c r="D6820" t="s">
        <v>65</v>
      </c>
      <c r="E6820" t="s">
        <v>39</v>
      </c>
      <c r="F6820" t="s">
        <v>107</v>
      </c>
      <c r="G6820" t="s">
        <v>32</v>
      </c>
      <c r="H6820" t="s">
        <v>33</v>
      </c>
      <c r="I6820" t="s">
        <v>161</v>
      </c>
      <c r="J6820">
        <v>3</v>
      </c>
      <c r="K6820">
        <v>4036.6</v>
      </c>
      <c r="L6820">
        <v>0.1</v>
      </c>
      <c r="M6820">
        <v>9089.56</v>
      </c>
      <c r="N6820" t="s">
        <v>83</v>
      </c>
      <c r="O6820" t="s">
        <v>35</v>
      </c>
      <c r="P6820" t="s">
        <v>71</v>
      </c>
      <c r="Q6820">
        <f>Sales_Data[[#This Row],[Quantity]]*Sales_Data[[#This Row],[Unit_Price]]</f>
        <v>12109.8</v>
      </c>
      <c r="R6820">
        <f>Sales_Data[[#This Row],[Gross_Sales]]*Sales_Data[[#This Row],[Discount]]</f>
        <v>1210.98</v>
      </c>
      <c r="S6820">
        <f>Sales_Data[[#This Row],[Gross_Sales]]-Sales_Data[[#This Row],[Discount_Amount]]</f>
        <v>10898.82</v>
      </c>
      <c r="T6820">
        <f>Sales_Data[[#This Row],[Net Sales]]-Sales_Data[[#This Row],[Cost]]</f>
        <v>1809.2600000000002</v>
      </c>
      <c r="U6820" s="2">
        <f>Sales_Data[[#This Row],[Profit]]/Sales_Data[[#This Row],[Net Sales]]</f>
        <v>0.16600512716055502</v>
      </c>
      <c r="V6820">
        <f>YEAR(Sales_Data[[#This Row],[Order_Date]])</f>
        <v>2025</v>
      </c>
      <c r="W6820" t="str">
        <f>TEXT(Sales_Data[[#This Row],[Order_Date]],"mmm")</f>
        <v>Apr</v>
      </c>
      <c r="X6820">
        <f>MONTH(Sales_Data[[#This Row],[Order_Date]])</f>
        <v>4</v>
      </c>
      <c r="Y6820" t="str">
        <f>"Q"&amp;ROUNDUP(MONTH(Sales_Data[[#This Row],[Order_Date]])/3,0)</f>
        <v>Q2</v>
      </c>
    </row>
    <row r="6821" spans="1:25" x14ac:dyDescent="0.3">
      <c r="A6821" t="s">
        <v>8626</v>
      </c>
      <c r="B6821" s="1">
        <v>45712</v>
      </c>
      <c r="C6821" t="s">
        <v>799</v>
      </c>
      <c r="D6821" t="s">
        <v>118</v>
      </c>
      <c r="E6821" t="s">
        <v>39</v>
      </c>
      <c r="F6821" t="s">
        <v>202</v>
      </c>
      <c r="G6821" t="s">
        <v>41</v>
      </c>
      <c r="H6821" t="s">
        <v>42</v>
      </c>
      <c r="I6821" t="s">
        <v>43</v>
      </c>
      <c r="J6821">
        <v>2</v>
      </c>
      <c r="K6821">
        <v>1133.1099999999999</v>
      </c>
      <c r="L6821">
        <v>0</v>
      </c>
      <c r="M6821">
        <v>1815.28</v>
      </c>
      <c r="N6821" t="s">
        <v>52</v>
      </c>
      <c r="O6821" t="s">
        <v>35</v>
      </c>
      <c r="P6821" t="s">
        <v>44</v>
      </c>
      <c r="Q6821">
        <f>Sales_Data[[#This Row],[Quantity]]*Sales_Data[[#This Row],[Unit_Price]]</f>
        <v>2266.2199999999998</v>
      </c>
      <c r="R6821">
        <f>Sales_Data[[#This Row],[Gross_Sales]]*Sales_Data[[#This Row],[Discount]]</f>
        <v>0</v>
      </c>
      <c r="S6821">
        <f>Sales_Data[[#This Row],[Gross_Sales]]-Sales_Data[[#This Row],[Discount_Amount]]</f>
        <v>2266.2199999999998</v>
      </c>
      <c r="T6821">
        <f>Sales_Data[[#This Row],[Net Sales]]-Sales_Data[[#This Row],[Cost]]</f>
        <v>450.93999999999983</v>
      </c>
      <c r="U6821" s="2">
        <f>Sales_Data[[#This Row],[Profit]]/Sales_Data[[#This Row],[Net Sales]]</f>
        <v>0.19898332906778682</v>
      </c>
      <c r="V6821">
        <f>YEAR(Sales_Data[[#This Row],[Order_Date]])</f>
        <v>2025</v>
      </c>
      <c r="W6821" t="str">
        <f>TEXT(Sales_Data[[#This Row],[Order_Date]],"mmm")</f>
        <v>Feb</v>
      </c>
      <c r="X6821">
        <f>MONTH(Sales_Data[[#This Row],[Order_Date]])</f>
        <v>2</v>
      </c>
      <c r="Y6821" t="str">
        <f>"Q"&amp;ROUNDUP(MONTH(Sales_Data[[#This Row],[Order_Date]])/3,0)</f>
        <v>Q1</v>
      </c>
    </row>
    <row r="6822" spans="1:25" x14ac:dyDescent="0.3">
      <c r="A6822" t="s">
        <v>8627</v>
      </c>
      <c r="B6822" s="1">
        <v>45849</v>
      </c>
      <c r="C6822" t="s">
        <v>732</v>
      </c>
      <c r="D6822" t="s">
        <v>1452</v>
      </c>
      <c r="E6822" t="s">
        <v>19</v>
      </c>
      <c r="F6822" t="s">
        <v>66</v>
      </c>
      <c r="G6822" t="s">
        <v>21</v>
      </c>
      <c r="H6822" t="s">
        <v>230</v>
      </c>
      <c r="I6822" t="s">
        <v>231</v>
      </c>
      <c r="J6822">
        <v>2</v>
      </c>
      <c r="K6822">
        <v>14705.74</v>
      </c>
      <c r="L6822">
        <v>0.05</v>
      </c>
      <c r="M6822">
        <v>19578.5</v>
      </c>
      <c r="N6822" t="s">
        <v>109</v>
      </c>
      <c r="O6822" t="s">
        <v>53</v>
      </c>
      <c r="P6822" t="s">
        <v>71</v>
      </c>
      <c r="Q6822">
        <f>Sales_Data[[#This Row],[Quantity]]*Sales_Data[[#This Row],[Unit_Price]]</f>
        <v>29411.48</v>
      </c>
      <c r="R6822">
        <f>Sales_Data[[#This Row],[Gross_Sales]]*Sales_Data[[#This Row],[Discount]]</f>
        <v>1470.5740000000001</v>
      </c>
      <c r="S6822">
        <f>Sales_Data[[#This Row],[Gross_Sales]]-Sales_Data[[#This Row],[Discount_Amount]]</f>
        <v>27940.905999999999</v>
      </c>
      <c r="T6822">
        <f>Sales_Data[[#This Row],[Net Sales]]-Sales_Data[[#This Row],[Cost]]</f>
        <v>8362.405999999999</v>
      </c>
      <c r="U6822" s="2">
        <f>Sales_Data[[#This Row],[Profit]]/Sales_Data[[#This Row],[Net Sales]]</f>
        <v>0.299289006591268</v>
      </c>
      <c r="V6822">
        <f>YEAR(Sales_Data[[#This Row],[Order_Date]])</f>
        <v>2025</v>
      </c>
      <c r="W6822" t="str">
        <f>TEXT(Sales_Data[[#This Row],[Order_Date]],"mmm")</f>
        <v>Jul</v>
      </c>
      <c r="X6822">
        <f>MONTH(Sales_Data[[#This Row],[Order_Date]])</f>
        <v>7</v>
      </c>
      <c r="Y6822" t="str">
        <f>"Q"&amp;ROUNDUP(MONTH(Sales_Data[[#This Row],[Order_Date]])/3,0)</f>
        <v>Q3</v>
      </c>
    </row>
    <row r="6823" spans="1:25" x14ac:dyDescent="0.3">
      <c r="A6823" t="s">
        <v>8628</v>
      </c>
      <c r="B6823" s="1">
        <v>45876</v>
      </c>
      <c r="C6823" t="s">
        <v>2899</v>
      </c>
      <c r="D6823" t="s">
        <v>1004</v>
      </c>
      <c r="E6823" t="s">
        <v>19</v>
      </c>
      <c r="F6823" t="s">
        <v>57</v>
      </c>
      <c r="G6823" t="s">
        <v>67</v>
      </c>
      <c r="H6823" t="s">
        <v>88</v>
      </c>
      <c r="I6823" t="s">
        <v>89</v>
      </c>
      <c r="J6823">
        <v>5</v>
      </c>
      <c r="K6823">
        <v>13858.12</v>
      </c>
      <c r="L6823">
        <v>0</v>
      </c>
      <c r="M6823">
        <v>57482.77</v>
      </c>
      <c r="N6823" t="s">
        <v>24</v>
      </c>
      <c r="O6823" t="s">
        <v>35</v>
      </c>
      <c r="P6823" t="s">
        <v>44</v>
      </c>
      <c r="Q6823">
        <f>Sales_Data[[#This Row],[Quantity]]*Sales_Data[[#This Row],[Unit_Price]]</f>
        <v>69290.600000000006</v>
      </c>
      <c r="R6823">
        <f>Sales_Data[[#This Row],[Gross_Sales]]*Sales_Data[[#This Row],[Discount]]</f>
        <v>0</v>
      </c>
      <c r="S6823">
        <f>Sales_Data[[#This Row],[Gross_Sales]]-Sales_Data[[#This Row],[Discount_Amount]]</f>
        <v>69290.600000000006</v>
      </c>
      <c r="T6823">
        <f>Sales_Data[[#This Row],[Net Sales]]-Sales_Data[[#This Row],[Cost]]</f>
        <v>11807.830000000009</v>
      </c>
      <c r="U6823" s="2">
        <f>Sales_Data[[#This Row],[Profit]]/Sales_Data[[#This Row],[Net Sales]]</f>
        <v>0.17041027210040047</v>
      </c>
      <c r="V6823">
        <f>YEAR(Sales_Data[[#This Row],[Order_Date]])</f>
        <v>2025</v>
      </c>
      <c r="W6823" t="str">
        <f>TEXT(Sales_Data[[#This Row],[Order_Date]],"mmm")</f>
        <v>Aug</v>
      </c>
      <c r="X6823">
        <f>MONTH(Sales_Data[[#This Row],[Order_Date]])</f>
        <v>8</v>
      </c>
      <c r="Y6823" t="str">
        <f>"Q"&amp;ROUNDUP(MONTH(Sales_Data[[#This Row],[Order_Date]])/3,0)</f>
        <v>Q3</v>
      </c>
    </row>
    <row r="6824" spans="1:25" x14ac:dyDescent="0.3">
      <c r="A6824" t="s">
        <v>8629</v>
      </c>
      <c r="B6824" s="1">
        <v>45842</v>
      </c>
      <c r="C6824" t="s">
        <v>5103</v>
      </c>
      <c r="D6824" t="s">
        <v>252</v>
      </c>
      <c r="E6824" t="s">
        <v>48</v>
      </c>
      <c r="F6824" t="s">
        <v>164</v>
      </c>
      <c r="G6824" t="s">
        <v>32</v>
      </c>
      <c r="H6824" t="s">
        <v>50</v>
      </c>
      <c r="I6824" t="s">
        <v>51</v>
      </c>
      <c r="J6824">
        <v>1</v>
      </c>
      <c r="K6824">
        <v>53589.09</v>
      </c>
      <c r="L6824">
        <v>0.05</v>
      </c>
      <c r="M6824">
        <v>39480.629999999997</v>
      </c>
      <c r="N6824" t="s">
        <v>52</v>
      </c>
      <c r="O6824" t="s">
        <v>53</v>
      </c>
      <c r="P6824" t="s">
        <v>44</v>
      </c>
      <c r="Q6824">
        <f>Sales_Data[[#This Row],[Quantity]]*Sales_Data[[#This Row],[Unit_Price]]</f>
        <v>53589.09</v>
      </c>
      <c r="R6824">
        <f>Sales_Data[[#This Row],[Gross_Sales]]*Sales_Data[[#This Row],[Discount]]</f>
        <v>2679.4544999999998</v>
      </c>
      <c r="S6824">
        <f>Sales_Data[[#This Row],[Gross_Sales]]-Sales_Data[[#This Row],[Discount_Amount]]</f>
        <v>50909.635499999997</v>
      </c>
      <c r="T6824">
        <f>Sales_Data[[#This Row],[Net Sales]]-Sales_Data[[#This Row],[Cost]]</f>
        <v>11429.005499999999</v>
      </c>
      <c r="U6824" s="2">
        <f>Sales_Data[[#This Row],[Profit]]/Sales_Data[[#This Row],[Net Sales]]</f>
        <v>0.22449592081640421</v>
      </c>
      <c r="V6824">
        <f>YEAR(Sales_Data[[#This Row],[Order_Date]])</f>
        <v>2025</v>
      </c>
      <c r="W6824" t="str">
        <f>TEXT(Sales_Data[[#This Row],[Order_Date]],"mmm")</f>
        <v>Jul</v>
      </c>
      <c r="X6824">
        <f>MONTH(Sales_Data[[#This Row],[Order_Date]])</f>
        <v>7</v>
      </c>
      <c r="Y6824" t="str">
        <f>"Q"&amp;ROUNDUP(MONTH(Sales_Data[[#This Row],[Order_Date]])/3,0)</f>
        <v>Q3</v>
      </c>
    </row>
    <row r="6825" spans="1:25" x14ac:dyDescent="0.3">
      <c r="A6825" t="s">
        <v>8630</v>
      </c>
      <c r="B6825" s="1">
        <v>45726</v>
      </c>
      <c r="C6825" t="s">
        <v>2183</v>
      </c>
      <c r="D6825" t="s">
        <v>381</v>
      </c>
      <c r="E6825" t="s">
        <v>19</v>
      </c>
      <c r="F6825" t="s">
        <v>57</v>
      </c>
      <c r="G6825" t="s">
        <v>67</v>
      </c>
      <c r="H6825" t="s">
        <v>88</v>
      </c>
      <c r="I6825" t="s">
        <v>157</v>
      </c>
      <c r="J6825">
        <v>2</v>
      </c>
      <c r="K6825">
        <v>3994.43</v>
      </c>
      <c r="L6825">
        <v>0.05</v>
      </c>
      <c r="M6825">
        <v>5375.51</v>
      </c>
      <c r="N6825" t="s">
        <v>52</v>
      </c>
      <c r="O6825" t="s">
        <v>35</v>
      </c>
      <c r="P6825" t="s">
        <v>44</v>
      </c>
      <c r="Q6825">
        <f>Sales_Data[[#This Row],[Quantity]]*Sales_Data[[#This Row],[Unit_Price]]</f>
        <v>7988.86</v>
      </c>
      <c r="R6825">
        <f>Sales_Data[[#This Row],[Gross_Sales]]*Sales_Data[[#This Row],[Discount]]</f>
        <v>399.44299999999998</v>
      </c>
      <c r="S6825">
        <f>Sales_Data[[#This Row],[Gross_Sales]]-Sales_Data[[#This Row],[Discount_Amount]]</f>
        <v>7589.4169999999995</v>
      </c>
      <c r="T6825">
        <f>Sales_Data[[#This Row],[Net Sales]]-Sales_Data[[#This Row],[Cost]]</f>
        <v>2213.9069999999992</v>
      </c>
      <c r="U6825" s="2">
        <f>Sales_Data[[#This Row],[Profit]]/Sales_Data[[#This Row],[Net Sales]]</f>
        <v>0.29170975847024871</v>
      </c>
      <c r="V6825">
        <f>YEAR(Sales_Data[[#This Row],[Order_Date]])</f>
        <v>2025</v>
      </c>
      <c r="W6825" t="str">
        <f>TEXT(Sales_Data[[#This Row],[Order_Date]],"mmm")</f>
        <v>Mar</v>
      </c>
      <c r="X6825">
        <f>MONTH(Sales_Data[[#This Row],[Order_Date]])</f>
        <v>3</v>
      </c>
      <c r="Y6825" t="str">
        <f>"Q"&amp;ROUNDUP(MONTH(Sales_Data[[#This Row],[Order_Date]])/3,0)</f>
        <v>Q1</v>
      </c>
    </row>
    <row r="6826" spans="1:25" x14ac:dyDescent="0.3">
      <c r="A6826" t="s">
        <v>8631</v>
      </c>
      <c r="B6826" s="1">
        <v>45974</v>
      </c>
      <c r="C6826" t="s">
        <v>3455</v>
      </c>
      <c r="D6826" t="s">
        <v>280</v>
      </c>
      <c r="E6826" t="s">
        <v>30</v>
      </c>
      <c r="F6826" t="s">
        <v>210</v>
      </c>
      <c r="G6826" t="s">
        <v>32</v>
      </c>
      <c r="H6826" t="s">
        <v>50</v>
      </c>
      <c r="I6826" t="s">
        <v>58</v>
      </c>
      <c r="J6826">
        <v>2</v>
      </c>
      <c r="K6826">
        <v>1540.18</v>
      </c>
      <c r="L6826">
        <v>0.1</v>
      </c>
      <c r="M6826">
        <v>2303.0500000000002</v>
      </c>
      <c r="N6826" t="s">
        <v>52</v>
      </c>
      <c r="O6826" t="s">
        <v>35</v>
      </c>
      <c r="P6826" t="s">
        <v>71</v>
      </c>
      <c r="Q6826">
        <f>Sales_Data[[#This Row],[Quantity]]*Sales_Data[[#This Row],[Unit_Price]]</f>
        <v>3080.36</v>
      </c>
      <c r="R6826">
        <f>Sales_Data[[#This Row],[Gross_Sales]]*Sales_Data[[#This Row],[Discount]]</f>
        <v>308.03600000000006</v>
      </c>
      <c r="S6826">
        <f>Sales_Data[[#This Row],[Gross_Sales]]-Sales_Data[[#This Row],[Discount_Amount]]</f>
        <v>2772.3240000000001</v>
      </c>
      <c r="T6826">
        <f>Sales_Data[[#This Row],[Net Sales]]-Sales_Data[[#This Row],[Cost]]</f>
        <v>469.27399999999989</v>
      </c>
      <c r="U6826" s="2">
        <f>Sales_Data[[#This Row],[Profit]]/Sales_Data[[#This Row],[Net Sales]]</f>
        <v>0.16927097987103956</v>
      </c>
      <c r="V6826">
        <f>YEAR(Sales_Data[[#This Row],[Order_Date]])</f>
        <v>2025</v>
      </c>
      <c r="W6826" t="str">
        <f>TEXT(Sales_Data[[#This Row],[Order_Date]],"mmm")</f>
        <v>Nov</v>
      </c>
      <c r="X6826">
        <f>MONTH(Sales_Data[[#This Row],[Order_Date]])</f>
        <v>11</v>
      </c>
      <c r="Y6826" t="str">
        <f>"Q"&amp;ROUNDUP(MONTH(Sales_Data[[#This Row],[Order_Date]])/3,0)</f>
        <v>Q4</v>
      </c>
    </row>
    <row r="6827" spans="1:25" x14ac:dyDescent="0.3">
      <c r="A6827" t="s">
        <v>8632</v>
      </c>
      <c r="B6827" s="1">
        <v>45787</v>
      </c>
      <c r="C6827" t="s">
        <v>285</v>
      </c>
      <c r="D6827" t="s">
        <v>765</v>
      </c>
      <c r="E6827" t="s">
        <v>19</v>
      </c>
      <c r="F6827" t="s">
        <v>113</v>
      </c>
      <c r="G6827" t="s">
        <v>67</v>
      </c>
      <c r="H6827" t="s">
        <v>133</v>
      </c>
      <c r="I6827" t="s">
        <v>134</v>
      </c>
      <c r="J6827">
        <v>1</v>
      </c>
      <c r="K6827">
        <v>5816.5</v>
      </c>
      <c r="L6827">
        <v>0</v>
      </c>
      <c r="M6827">
        <v>4166</v>
      </c>
      <c r="N6827" t="s">
        <v>52</v>
      </c>
      <c r="O6827" t="s">
        <v>53</v>
      </c>
      <c r="P6827" t="s">
        <v>71</v>
      </c>
      <c r="Q6827">
        <f>Sales_Data[[#This Row],[Quantity]]*Sales_Data[[#This Row],[Unit_Price]]</f>
        <v>5816.5</v>
      </c>
      <c r="R6827">
        <f>Sales_Data[[#This Row],[Gross_Sales]]*Sales_Data[[#This Row],[Discount]]</f>
        <v>0</v>
      </c>
      <c r="S6827">
        <f>Sales_Data[[#This Row],[Gross_Sales]]-Sales_Data[[#This Row],[Discount_Amount]]</f>
        <v>5816.5</v>
      </c>
      <c r="T6827">
        <f>Sales_Data[[#This Row],[Net Sales]]-Sales_Data[[#This Row],[Cost]]</f>
        <v>1650.5</v>
      </c>
      <c r="U6827" s="2">
        <f>Sales_Data[[#This Row],[Profit]]/Sales_Data[[#This Row],[Net Sales]]</f>
        <v>0.28376171236998193</v>
      </c>
      <c r="V6827">
        <f>YEAR(Sales_Data[[#This Row],[Order_Date]])</f>
        <v>2025</v>
      </c>
      <c r="W6827" t="str">
        <f>TEXT(Sales_Data[[#This Row],[Order_Date]],"mmm")</f>
        <v>May</v>
      </c>
      <c r="X6827">
        <f>MONTH(Sales_Data[[#This Row],[Order_Date]])</f>
        <v>5</v>
      </c>
      <c r="Y6827" t="str">
        <f>"Q"&amp;ROUNDUP(MONTH(Sales_Data[[#This Row],[Order_Date]])/3,0)</f>
        <v>Q2</v>
      </c>
    </row>
    <row r="6828" spans="1:25" x14ac:dyDescent="0.3">
      <c r="A6828" t="s">
        <v>8633</v>
      </c>
      <c r="B6828" s="1">
        <v>45712</v>
      </c>
      <c r="C6828" t="s">
        <v>182</v>
      </c>
      <c r="D6828" t="s">
        <v>302</v>
      </c>
      <c r="E6828" t="s">
        <v>19</v>
      </c>
      <c r="F6828" t="s">
        <v>66</v>
      </c>
      <c r="G6828" t="s">
        <v>41</v>
      </c>
      <c r="H6828" t="s">
        <v>102</v>
      </c>
      <c r="I6828" t="s">
        <v>103</v>
      </c>
      <c r="J6828">
        <v>1</v>
      </c>
      <c r="K6828">
        <v>9489.7900000000009</v>
      </c>
      <c r="L6828">
        <v>0</v>
      </c>
      <c r="M6828">
        <v>6014.07</v>
      </c>
      <c r="N6828" t="s">
        <v>70</v>
      </c>
      <c r="O6828" t="s">
        <v>35</v>
      </c>
      <c r="P6828" t="s">
        <v>44</v>
      </c>
      <c r="Q6828">
        <f>Sales_Data[[#This Row],[Quantity]]*Sales_Data[[#This Row],[Unit_Price]]</f>
        <v>9489.7900000000009</v>
      </c>
      <c r="R6828">
        <f>Sales_Data[[#This Row],[Gross_Sales]]*Sales_Data[[#This Row],[Discount]]</f>
        <v>0</v>
      </c>
      <c r="S6828">
        <f>Sales_Data[[#This Row],[Gross_Sales]]-Sales_Data[[#This Row],[Discount_Amount]]</f>
        <v>9489.7900000000009</v>
      </c>
      <c r="T6828">
        <f>Sales_Data[[#This Row],[Net Sales]]-Sales_Data[[#This Row],[Cost]]</f>
        <v>3475.7200000000012</v>
      </c>
      <c r="U6828" s="2">
        <f>Sales_Data[[#This Row],[Profit]]/Sales_Data[[#This Row],[Net Sales]]</f>
        <v>0.36625889508619275</v>
      </c>
      <c r="V6828">
        <f>YEAR(Sales_Data[[#This Row],[Order_Date]])</f>
        <v>2025</v>
      </c>
      <c r="W6828" t="str">
        <f>TEXT(Sales_Data[[#This Row],[Order_Date]],"mmm")</f>
        <v>Feb</v>
      </c>
      <c r="X6828">
        <f>MONTH(Sales_Data[[#This Row],[Order_Date]])</f>
        <v>2</v>
      </c>
      <c r="Y6828" t="str">
        <f>"Q"&amp;ROUNDUP(MONTH(Sales_Data[[#This Row],[Order_Date]])/3,0)</f>
        <v>Q1</v>
      </c>
    </row>
    <row r="6829" spans="1:25" x14ac:dyDescent="0.3">
      <c r="A6829" t="s">
        <v>8634</v>
      </c>
      <c r="B6829" s="1">
        <v>45754</v>
      </c>
      <c r="C6829" t="s">
        <v>5050</v>
      </c>
      <c r="D6829" t="s">
        <v>95</v>
      </c>
      <c r="E6829" t="s">
        <v>48</v>
      </c>
      <c r="F6829" t="s">
        <v>132</v>
      </c>
      <c r="G6829" t="s">
        <v>21</v>
      </c>
      <c r="H6829" t="s">
        <v>230</v>
      </c>
      <c r="I6829" t="s">
        <v>231</v>
      </c>
      <c r="J6829">
        <v>3</v>
      </c>
      <c r="K6829">
        <v>10001.19</v>
      </c>
      <c r="L6829">
        <v>0.05</v>
      </c>
      <c r="M6829">
        <v>24185.35</v>
      </c>
      <c r="N6829" t="s">
        <v>70</v>
      </c>
      <c r="O6829" t="s">
        <v>35</v>
      </c>
      <c r="P6829" t="s">
        <v>44</v>
      </c>
      <c r="Q6829">
        <f>Sales_Data[[#This Row],[Quantity]]*Sales_Data[[#This Row],[Unit_Price]]</f>
        <v>30003.57</v>
      </c>
      <c r="R6829">
        <f>Sales_Data[[#This Row],[Gross_Sales]]*Sales_Data[[#This Row],[Discount]]</f>
        <v>1500.1785</v>
      </c>
      <c r="S6829">
        <f>Sales_Data[[#This Row],[Gross_Sales]]-Sales_Data[[#This Row],[Discount_Amount]]</f>
        <v>28503.391499999998</v>
      </c>
      <c r="T6829">
        <f>Sales_Data[[#This Row],[Net Sales]]-Sales_Data[[#This Row],[Cost]]</f>
        <v>4318.0414999999994</v>
      </c>
      <c r="U6829" s="2">
        <f>Sales_Data[[#This Row],[Profit]]/Sales_Data[[#This Row],[Net Sales]]</f>
        <v>0.15149220049831613</v>
      </c>
      <c r="V6829">
        <f>YEAR(Sales_Data[[#This Row],[Order_Date]])</f>
        <v>2025</v>
      </c>
      <c r="W6829" t="str">
        <f>TEXT(Sales_Data[[#This Row],[Order_Date]],"mmm")</f>
        <v>Apr</v>
      </c>
      <c r="X6829">
        <f>MONTH(Sales_Data[[#This Row],[Order_Date]])</f>
        <v>4</v>
      </c>
      <c r="Y6829" t="str">
        <f>"Q"&amp;ROUNDUP(MONTH(Sales_Data[[#This Row],[Order_Date]])/3,0)</f>
        <v>Q2</v>
      </c>
    </row>
    <row r="6830" spans="1:25" x14ac:dyDescent="0.3">
      <c r="A6830" t="s">
        <v>8635</v>
      </c>
      <c r="B6830" s="1">
        <v>45993</v>
      </c>
      <c r="C6830" t="s">
        <v>8636</v>
      </c>
      <c r="D6830" t="s">
        <v>430</v>
      </c>
      <c r="E6830" t="s">
        <v>19</v>
      </c>
      <c r="F6830" t="s">
        <v>113</v>
      </c>
      <c r="G6830" t="s">
        <v>67</v>
      </c>
      <c r="H6830" t="s">
        <v>121</v>
      </c>
      <c r="I6830" t="s">
        <v>122</v>
      </c>
      <c r="J6830">
        <v>1</v>
      </c>
      <c r="K6830">
        <v>7367.1</v>
      </c>
      <c r="L6830">
        <v>0.1</v>
      </c>
      <c r="M6830">
        <v>4877.3900000000003</v>
      </c>
      <c r="N6830" t="s">
        <v>83</v>
      </c>
      <c r="O6830" t="s">
        <v>53</v>
      </c>
      <c r="P6830" t="s">
        <v>26</v>
      </c>
      <c r="Q6830">
        <f>Sales_Data[[#This Row],[Quantity]]*Sales_Data[[#This Row],[Unit_Price]]</f>
        <v>7367.1</v>
      </c>
      <c r="R6830">
        <f>Sales_Data[[#This Row],[Gross_Sales]]*Sales_Data[[#This Row],[Discount]]</f>
        <v>736.71</v>
      </c>
      <c r="S6830">
        <f>Sales_Data[[#This Row],[Gross_Sales]]-Sales_Data[[#This Row],[Discount_Amount]]</f>
        <v>6630.39</v>
      </c>
      <c r="T6830">
        <f>Sales_Data[[#This Row],[Net Sales]]-Sales_Data[[#This Row],[Cost]]</f>
        <v>1753</v>
      </c>
      <c r="U6830" s="2">
        <f>Sales_Data[[#This Row],[Profit]]/Sales_Data[[#This Row],[Net Sales]]</f>
        <v>0.26438867095299068</v>
      </c>
      <c r="V6830">
        <f>YEAR(Sales_Data[[#This Row],[Order_Date]])</f>
        <v>2025</v>
      </c>
      <c r="W6830" t="str">
        <f>TEXT(Sales_Data[[#This Row],[Order_Date]],"mmm")</f>
        <v>Dec</v>
      </c>
      <c r="X6830">
        <f>MONTH(Sales_Data[[#This Row],[Order_Date]])</f>
        <v>12</v>
      </c>
      <c r="Y6830" t="str">
        <f>"Q"&amp;ROUNDUP(MONTH(Sales_Data[[#This Row],[Order_Date]])/3,0)</f>
        <v>Q4</v>
      </c>
    </row>
    <row r="6831" spans="1:25" x14ac:dyDescent="0.3">
      <c r="A6831" t="s">
        <v>8637</v>
      </c>
      <c r="B6831" s="1">
        <v>45744</v>
      </c>
      <c r="C6831" t="s">
        <v>2033</v>
      </c>
      <c r="D6831" t="s">
        <v>80</v>
      </c>
      <c r="E6831" t="s">
        <v>48</v>
      </c>
      <c r="F6831" t="s">
        <v>126</v>
      </c>
      <c r="G6831" t="s">
        <v>41</v>
      </c>
      <c r="H6831" t="s">
        <v>42</v>
      </c>
      <c r="I6831" t="s">
        <v>43</v>
      </c>
      <c r="J6831">
        <v>2</v>
      </c>
      <c r="K6831">
        <v>13067.04</v>
      </c>
      <c r="L6831">
        <v>0.05</v>
      </c>
      <c r="M6831">
        <v>17475.2</v>
      </c>
      <c r="N6831" t="s">
        <v>24</v>
      </c>
      <c r="O6831" t="s">
        <v>53</v>
      </c>
      <c r="P6831" t="s">
        <v>71</v>
      </c>
      <c r="Q6831">
        <f>Sales_Data[[#This Row],[Quantity]]*Sales_Data[[#This Row],[Unit_Price]]</f>
        <v>26134.080000000002</v>
      </c>
      <c r="R6831">
        <f>Sales_Data[[#This Row],[Gross_Sales]]*Sales_Data[[#This Row],[Discount]]</f>
        <v>1306.7040000000002</v>
      </c>
      <c r="S6831">
        <f>Sales_Data[[#This Row],[Gross_Sales]]-Sales_Data[[#This Row],[Discount_Amount]]</f>
        <v>24827.376</v>
      </c>
      <c r="T6831">
        <f>Sales_Data[[#This Row],[Net Sales]]-Sales_Data[[#This Row],[Cost]]</f>
        <v>7352.1759999999995</v>
      </c>
      <c r="U6831" s="2">
        <f>Sales_Data[[#This Row],[Profit]]/Sales_Data[[#This Row],[Net Sales]]</f>
        <v>0.29613181836050656</v>
      </c>
      <c r="V6831">
        <f>YEAR(Sales_Data[[#This Row],[Order_Date]])</f>
        <v>2025</v>
      </c>
      <c r="W6831" t="str">
        <f>TEXT(Sales_Data[[#This Row],[Order_Date]],"mmm")</f>
        <v>Mar</v>
      </c>
      <c r="X6831">
        <f>MONTH(Sales_Data[[#This Row],[Order_Date]])</f>
        <v>3</v>
      </c>
      <c r="Y6831" t="str">
        <f>"Q"&amp;ROUNDUP(MONTH(Sales_Data[[#This Row],[Order_Date]])/3,0)</f>
        <v>Q1</v>
      </c>
    </row>
    <row r="6832" spans="1:25" x14ac:dyDescent="0.3">
      <c r="A6832" t="s">
        <v>8638</v>
      </c>
      <c r="B6832" s="1">
        <v>45951</v>
      </c>
      <c r="C6832" t="s">
        <v>2954</v>
      </c>
      <c r="D6832" t="s">
        <v>427</v>
      </c>
      <c r="E6832" t="s">
        <v>39</v>
      </c>
      <c r="F6832" t="s">
        <v>107</v>
      </c>
      <c r="G6832" t="s">
        <v>41</v>
      </c>
      <c r="H6832" t="s">
        <v>42</v>
      </c>
      <c r="I6832" t="s">
        <v>43</v>
      </c>
      <c r="J6832">
        <v>2</v>
      </c>
      <c r="K6832">
        <v>2147.4299999999998</v>
      </c>
      <c r="L6832">
        <v>0.05</v>
      </c>
      <c r="M6832">
        <v>3498.81</v>
      </c>
      <c r="N6832" t="s">
        <v>83</v>
      </c>
      <c r="O6832" t="s">
        <v>35</v>
      </c>
      <c r="P6832" t="s">
        <v>71</v>
      </c>
      <c r="Q6832">
        <f>Sales_Data[[#This Row],[Quantity]]*Sales_Data[[#This Row],[Unit_Price]]</f>
        <v>4294.8599999999997</v>
      </c>
      <c r="R6832">
        <f>Sales_Data[[#This Row],[Gross_Sales]]*Sales_Data[[#This Row],[Discount]]</f>
        <v>214.74299999999999</v>
      </c>
      <c r="S6832">
        <f>Sales_Data[[#This Row],[Gross_Sales]]-Sales_Data[[#This Row],[Discount_Amount]]</f>
        <v>4080.1169999999997</v>
      </c>
      <c r="T6832">
        <f>Sales_Data[[#This Row],[Net Sales]]-Sales_Data[[#This Row],[Cost]]</f>
        <v>581.30699999999979</v>
      </c>
      <c r="U6832" s="2">
        <f>Sales_Data[[#This Row],[Profit]]/Sales_Data[[#This Row],[Net Sales]]</f>
        <v>0.14247312025611025</v>
      </c>
      <c r="V6832">
        <f>YEAR(Sales_Data[[#This Row],[Order_Date]])</f>
        <v>2025</v>
      </c>
      <c r="W6832" t="str">
        <f>TEXT(Sales_Data[[#This Row],[Order_Date]],"mmm")</f>
        <v>Oct</v>
      </c>
      <c r="X6832">
        <f>MONTH(Sales_Data[[#This Row],[Order_Date]])</f>
        <v>10</v>
      </c>
      <c r="Y6832" t="str">
        <f>"Q"&amp;ROUNDUP(MONTH(Sales_Data[[#This Row],[Order_Date]])/3,0)</f>
        <v>Q4</v>
      </c>
    </row>
    <row r="6833" spans="1:25" x14ac:dyDescent="0.3">
      <c r="A6833" t="s">
        <v>8639</v>
      </c>
      <c r="B6833" s="1">
        <v>45776</v>
      </c>
      <c r="C6833" t="s">
        <v>693</v>
      </c>
      <c r="D6833" t="s">
        <v>356</v>
      </c>
      <c r="E6833" t="s">
        <v>19</v>
      </c>
      <c r="F6833" t="s">
        <v>57</v>
      </c>
      <c r="G6833" t="s">
        <v>75</v>
      </c>
      <c r="H6833" t="s">
        <v>76</v>
      </c>
      <c r="I6833" t="s">
        <v>77</v>
      </c>
      <c r="J6833">
        <v>2</v>
      </c>
      <c r="K6833">
        <v>12920.51</v>
      </c>
      <c r="L6833">
        <v>0.05</v>
      </c>
      <c r="M6833">
        <v>16827.830000000002</v>
      </c>
      <c r="N6833" t="s">
        <v>109</v>
      </c>
      <c r="O6833" t="s">
        <v>35</v>
      </c>
      <c r="P6833" t="s">
        <v>26</v>
      </c>
      <c r="Q6833">
        <f>Sales_Data[[#This Row],[Quantity]]*Sales_Data[[#This Row],[Unit_Price]]</f>
        <v>25841.02</v>
      </c>
      <c r="R6833">
        <f>Sales_Data[[#This Row],[Gross_Sales]]*Sales_Data[[#This Row],[Discount]]</f>
        <v>1292.0510000000002</v>
      </c>
      <c r="S6833">
        <f>Sales_Data[[#This Row],[Gross_Sales]]-Sales_Data[[#This Row],[Discount_Amount]]</f>
        <v>24548.969000000001</v>
      </c>
      <c r="T6833">
        <f>Sales_Data[[#This Row],[Net Sales]]-Sales_Data[[#This Row],[Cost]]</f>
        <v>7721.1389999999992</v>
      </c>
      <c r="U6833" s="2">
        <f>Sales_Data[[#This Row],[Profit]]/Sales_Data[[#This Row],[Net Sales]]</f>
        <v>0.31451988879858861</v>
      </c>
      <c r="V6833">
        <f>YEAR(Sales_Data[[#This Row],[Order_Date]])</f>
        <v>2025</v>
      </c>
      <c r="W6833" t="str">
        <f>TEXT(Sales_Data[[#This Row],[Order_Date]],"mmm")</f>
        <v>Apr</v>
      </c>
      <c r="X6833">
        <f>MONTH(Sales_Data[[#This Row],[Order_Date]])</f>
        <v>4</v>
      </c>
      <c r="Y6833" t="str">
        <f>"Q"&amp;ROUNDUP(MONTH(Sales_Data[[#This Row],[Order_Date]])/3,0)</f>
        <v>Q2</v>
      </c>
    </row>
    <row r="6834" spans="1:25" x14ac:dyDescent="0.3">
      <c r="A6834" t="s">
        <v>8640</v>
      </c>
      <c r="B6834" s="1">
        <v>45865</v>
      </c>
      <c r="C6834" t="s">
        <v>1675</v>
      </c>
      <c r="D6834" t="s">
        <v>596</v>
      </c>
      <c r="E6834" t="s">
        <v>30</v>
      </c>
      <c r="F6834" t="s">
        <v>156</v>
      </c>
      <c r="G6834" t="s">
        <v>21</v>
      </c>
      <c r="H6834" t="s">
        <v>22</v>
      </c>
      <c r="I6834" t="s">
        <v>23</v>
      </c>
      <c r="J6834">
        <v>2</v>
      </c>
      <c r="K6834">
        <v>4310.3500000000004</v>
      </c>
      <c r="L6834">
        <v>0.1</v>
      </c>
      <c r="M6834">
        <v>6767.41</v>
      </c>
      <c r="N6834" t="s">
        <v>52</v>
      </c>
      <c r="O6834" t="s">
        <v>35</v>
      </c>
      <c r="P6834" t="s">
        <v>44</v>
      </c>
      <c r="Q6834">
        <f>Sales_Data[[#This Row],[Quantity]]*Sales_Data[[#This Row],[Unit_Price]]</f>
        <v>8620.7000000000007</v>
      </c>
      <c r="R6834">
        <f>Sales_Data[[#This Row],[Gross_Sales]]*Sales_Data[[#This Row],[Discount]]</f>
        <v>862.07000000000016</v>
      </c>
      <c r="S6834">
        <f>Sales_Data[[#This Row],[Gross_Sales]]-Sales_Data[[#This Row],[Discount_Amount]]</f>
        <v>7758.630000000001</v>
      </c>
      <c r="T6834">
        <f>Sales_Data[[#This Row],[Net Sales]]-Sales_Data[[#This Row],[Cost]]</f>
        <v>991.22000000000116</v>
      </c>
      <c r="U6834" s="2">
        <f>Sales_Data[[#This Row],[Profit]]/Sales_Data[[#This Row],[Net Sales]]</f>
        <v>0.12775709113593522</v>
      </c>
      <c r="V6834">
        <f>YEAR(Sales_Data[[#This Row],[Order_Date]])</f>
        <v>2025</v>
      </c>
      <c r="W6834" t="str">
        <f>TEXT(Sales_Data[[#This Row],[Order_Date]],"mmm")</f>
        <v>Jul</v>
      </c>
      <c r="X6834">
        <f>MONTH(Sales_Data[[#This Row],[Order_Date]])</f>
        <v>7</v>
      </c>
      <c r="Y6834" t="str">
        <f>"Q"&amp;ROUNDUP(MONTH(Sales_Data[[#This Row],[Order_Date]])/3,0)</f>
        <v>Q3</v>
      </c>
    </row>
    <row r="6835" spans="1:25" x14ac:dyDescent="0.3">
      <c r="A6835" t="s">
        <v>8641</v>
      </c>
      <c r="B6835" s="1">
        <v>45991</v>
      </c>
      <c r="C6835" t="s">
        <v>1917</v>
      </c>
      <c r="D6835" t="s">
        <v>347</v>
      </c>
      <c r="E6835" t="s">
        <v>39</v>
      </c>
      <c r="F6835" t="s">
        <v>107</v>
      </c>
      <c r="G6835" t="s">
        <v>32</v>
      </c>
      <c r="H6835" t="s">
        <v>50</v>
      </c>
      <c r="I6835" t="s">
        <v>58</v>
      </c>
      <c r="J6835">
        <v>3</v>
      </c>
      <c r="K6835">
        <v>551.17999999999995</v>
      </c>
      <c r="L6835">
        <v>0.05</v>
      </c>
      <c r="M6835">
        <v>985.59</v>
      </c>
      <c r="N6835" t="s">
        <v>24</v>
      </c>
      <c r="O6835" t="s">
        <v>25</v>
      </c>
      <c r="P6835" t="s">
        <v>71</v>
      </c>
      <c r="Q6835">
        <f>Sales_Data[[#This Row],[Quantity]]*Sales_Data[[#This Row],[Unit_Price]]</f>
        <v>1653.54</v>
      </c>
      <c r="R6835">
        <f>Sales_Data[[#This Row],[Gross_Sales]]*Sales_Data[[#This Row],[Discount]]</f>
        <v>82.677000000000007</v>
      </c>
      <c r="S6835">
        <f>Sales_Data[[#This Row],[Gross_Sales]]-Sales_Data[[#This Row],[Discount_Amount]]</f>
        <v>1570.8630000000001</v>
      </c>
      <c r="T6835">
        <f>Sales_Data[[#This Row],[Net Sales]]-Sales_Data[[#This Row],[Cost]]</f>
        <v>585.27300000000002</v>
      </c>
      <c r="U6835" s="2">
        <f>Sales_Data[[#This Row],[Profit]]/Sales_Data[[#This Row],[Net Sales]]</f>
        <v>0.37258054967237753</v>
      </c>
      <c r="V6835">
        <f>YEAR(Sales_Data[[#This Row],[Order_Date]])</f>
        <v>2025</v>
      </c>
      <c r="W6835" t="str">
        <f>TEXT(Sales_Data[[#This Row],[Order_Date]],"mmm")</f>
        <v>Nov</v>
      </c>
      <c r="X6835">
        <f>MONTH(Sales_Data[[#This Row],[Order_Date]])</f>
        <v>11</v>
      </c>
      <c r="Y6835" t="str">
        <f>"Q"&amp;ROUNDUP(MONTH(Sales_Data[[#This Row],[Order_Date]])/3,0)</f>
        <v>Q4</v>
      </c>
    </row>
    <row r="6836" spans="1:25" x14ac:dyDescent="0.3">
      <c r="A6836" t="s">
        <v>8642</v>
      </c>
      <c r="B6836" s="1">
        <v>45811</v>
      </c>
      <c r="C6836" t="s">
        <v>732</v>
      </c>
      <c r="D6836" t="s">
        <v>137</v>
      </c>
      <c r="E6836" t="s">
        <v>19</v>
      </c>
      <c r="F6836" t="s">
        <v>113</v>
      </c>
      <c r="G6836" t="s">
        <v>75</v>
      </c>
      <c r="H6836" t="s">
        <v>256</v>
      </c>
      <c r="I6836" t="s">
        <v>334</v>
      </c>
      <c r="J6836">
        <v>1</v>
      </c>
      <c r="K6836">
        <v>10490.02</v>
      </c>
      <c r="L6836">
        <v>0</v>
      </c>
      <c r="M6836">
        <v>8330.3799999999992</v>
      </c>
      <c r="N6836" t="s">
        <v>24</v>
      </c>
      <c r="O6836" t="s">
        <v>25</v>
      </c>
      <c r="P6836" t="s">
        <v>26</v>
      </c>
      <c r="Q6836">
        <f>Sales_Data[[#This Row],[Quantity]]*Sales_Data[[#This Row],[Unit_Price]]</f>
        <v>10490.02</v>
      </c>
      <c r="R6836">
        <f>Sales_Data[[#This Row],[Gross_Sales]]*Sales_Data[[#This Row],[Discount]]</f>
        <v>0</v>
      </c>
      <c r="S6836">
        <f>Sales_Data[[#This Row],[Gross_Sales]]-Sales_Data[[#This Row],[Discount_Amount]]</f>
        <v>10490.02</v>
      </c>
      <c r="T6836">
        <f>Sales_Data[[#This Row],[Net Sales]]-Sales_Data[[#This Row],[Cost]]</f>
        <v>2159.6400000000012</v>
      </c>
      <c r="U6836" s="2">
        <f>Sales_Data[[#This Row],[Profit]]/Sales_Data[[#This Row],[Net Sales]]</f>
        <v>0.20587567993197356</v>
      </c>
      <c r="V6836">
        <f>YEAR(Sales_Data[[#This Row],[Order_Date]])</f>
        <v>2025</v>
      </c>
      <c r="W6836" t="str">
        <f>TEXT(Sales_Data[[#This Row],[Order_Date]],"mmm")</f>
        <v>Jun</v>
      </c>
      <c r="X6836">
        <f>MONTH(Sales_Data[[#This Row],[Order_Date]])</f>
        <v>6</v>
      </c>
      <c r="Y6836" t="str">
        <f>"Q"&amp;ROUNDUP(MONTH(Sales_Data[[#This Row],[Order_Date]])/3,0)</f>
        <v>Q2</v>
      </c>
    </row>
    <row r="6837" spans="1:25" x14ac:dyDescent="0.3">
      <c r="A6837" t="s">
        <v>8643</v>
      </c>
      <c r="B6837" s="1">
        <v>45692</v>
      </c>
      <c r="C6837" t="s">
        <v>1649</v>
      </c>
      <c r="D6837" t="s">
        <v>322</v>
      </c>
      <c r="E6837" t="s">
        <v>19</v>
      </c>
      <c r="F6837" t="s">
        <v>66</v>
      </c>
      <c r="G6837" t="s">
        <v>21</v>
      </c>
      <c r="H6837" t="s">
        <v>127</v>
      </c>
      <c r="I6837" t="s">
        <v>128</v>
      </c>
      <c r="J6837">
        <v>2</v>
      </c>
      <c r="K6837">
        <v>1323.83</v>
      </c>
      <c r="L6837">
        <v>0</v>
      </c>
      <c r="M6837">
        <v>1682.63</v>
      </c>
      <c r="N6837" t="s">
        <v>52</v>
      </c>
      <c r="O6837" t="s">
        <v>35</v>
      </c>
      <c r="P6837" t="s">
        <v>71</v>
      </c>
      <c r="Q6837">
        <f>Sales_Data[[#This Row],[Quantity]]*Sales_Data[[#This Row],[Unit_Price]]</f>
        <v>2647.66</v>
      </c>
      <c r="R6837">
        <f>Sales_Data[[#This Row],[Gross_Sales]]*Sales_Data[[#This Row],[Discount]]</f>
        <v>0</v>
      </c>
      <c r="S6837">
        <f>Sales_Data[[#This Row],[Gross_Sales]]-Sales_Data[[#This Row],[Discount_Amount]]</f>
        <v>2647.66</v>
      </c>
      <c r="T6837">
        <f>Sales_Data[[#This Row],[Net Sales]]-Sales_Data[[#This Row],[Cost]]</f>
        <v>965.02999999999975</v>
      </c>
      <c r="U6837" s="2">
        <f>Sales_Data[[#This Row],[Profit]]/Sales_Data[[#This Row],[Net Sales]]</f>
        <v>0.36448411049757135</v>
      </c>
      <c r="V6837">
        <f>YEAR(Sales_Data[[#This Row],[Order_Date]])</f>
        <v>2025</v>
      </c>
      <c r="W6837" t="str">
        <f>TEXT(Sales_Data[[#This Row],[Order_Date]],"mmm")</f>
        <v>Feb</v>
      </c>
      <c r="X6837">
        <f>MONTH(Sales_Data[[#This Row],[Order_Date]])</f>
        <v>2</v>
      </c>
      <c r="Y6837" t="str">
        <f>"Q"&amp;ROUNDUP(MONTH(Sales_Data[[#This Row],[Order_Date]])/3,0)</f>
        <v>Q1</v>
      </c>
    </row>
    <row r="6838" spans="1:25" x14ac:dyDescent="0.3">
      <c r="A6838" t="s">
        <v>8644</v>
      </c>
      <c r="B6838" s="1">
        <v>45736</v>
      </c>
      <c r="C6838" t="s">
        <v>827</v>
      </c>
      <c r="D6838" t="s">
        <v>504</v>
      </c>
      <c r="E6838" t="s">
        <v>39</v>
      </c>
      <c r="F6838" t="s">
        <v>107</v>
      </c>
      <c r="G6838" t="s">
        <v>67</v>
      </c>
      <c r="H6838" t="s">
        <v>68</v>
      </c>
      <c r="I6838" t="s">
        <v>69</v>
      </c>
      <c r="J6838">
        <v>2</v>
      </c>
      <c r="K6838">
        <v>962.65</v>
      </c>
      <c r="L6838">
        <v>0</v>
      </c>
      <c r="M6838">
        <v>1239.18</v>
      </c>
      <c r="N6838" t="s">
        <v>52</v>
      </c>
      <c r="O6838" t="s">
        <v>35</v>
      </c>
      <c r="P6838" t="s">
        <v>44</v>
      </c>
      <c r="Q6838">
        <f>Sales_Data[[#This Row],[Quantity]]*Sales_Data[[#This Row],[Unit_Price]]</f>
        <v>1925.3</v>
      </c>
      <c r="R6838">
        <f>Sales_Data[[#This Row],[Gross_Sales]]*Sales_Data[[#This Row],[Discount]]</f>
        <v>0</v>
      </c>
      <c r="S6838">
        <f>Sales_Data[[#This Row],[Gross_Sales]]-Sales_Data[[#This Row],[Discount_Amount]]</f>
        <v>1925.3</v>
      </c>
      <c r="T6838">
        <f>Sales_Data[[#This Row],[Net Sales]]-Sales_Data[[#This Row],[Cost]]</f>
        <v>686.11999999999989</v>
      </c>
      <c r="U6838" s="2">
        <f>Sales_Data[[#This Row],[Profit]]/Sales_Data[[#This Row],[Net Sales]]</f>
        <v>0.35637043577624261</v>
      </c>
      <c r="V6838">
        <f>YEAR(Sales_Data[[#This Row],[Order_Date]])</f>
        <v>2025</v>
      </c>
      <c r="W6838" t="str">
        <f>TEXT(Sales_Data[[#This Row],[Order_Date]],"mmm")</f>
        <v>Mar</v>
      </c>
      <c r="X6838">
        <f>MONTH(Sales_Data[[#This Row],[Order_Date]])</f>
        <v>3</v>
      </c>
      <c r="Y6838" t="str">
        <f>"Q"&amp;ROUNDUP(MONTH(Sales_Data[[#This Row],[Order_Date]])/3,0)</f>
        <v>Q1</v>
      </c>
    </row>
    <row r="6839" spans="1:25" x14ac:dyDescent="0.3">
      <c r="A6839" t="s">
        <v>8645</v>
      </c>
      <c r="B6839" s="1">
        <v>45724</v>
      </c>
      <c r="C6839" t="s">
        <v>2794</v>
      </c>
      <c r="D6839" t="s">
        <v>723</v>
      </c>
      <c r="E6839" t="s">
        <v>48</v>
      </c>
      <c r="F6839" t="s">
        <v>49</v>
      </c>
      <c r="G6839" t="s">
        <v>41</v>
      </c>
      <c r="H6839" t="s">
        <v>102</v>
      </c>
      <c r="I6839" t="s">
        <v>103</v>
      </c>
      <c r="J6839">
        <v>1</v>
      </c>
      <c r="K6839">
        <v>46272.84</v>
      </c>
      <c r="L6839">
        <v>0.05</v>
      </c>
      <c r="M6839">
        <v>38235.68</v>
      </c>
      <c r="N6839" t="s">
        <v>52</v>
      </c>
      <c r="O6839" t="s">
        <v>35</v>
      </c>
      <c r="P6839" t="s">
        <v>71</v>
      </c>
      <c r="Q6839">
        <f>Sales_Data[[#This Row],[Quantity]]*Sales_Data[[#This Row],[Unit_Price]]</f>
        <v>46272.84</v>
      </c>
      <c r="R6839">
        <f>Sales_Data[[#This Row],[Gross_Sales]]*Sales_Data[[#This Row],[Discount]]</f>
        <v>2313.6419999999998</v>
      </c>
      <c r="S6839">
        <f>Sales_Data[[#This Row],[Gross_Sales]]-Sales_Data[[#This Row],[Discount_Amount]]</f>
        <v>43959.197999999997</v>
      </c>
      <c r="T6839">
        <f>Sales_Data[[#This Row],[Net Sales]]-Sales_Data[[#This Row],[Cost]]</f>
        <v>5723.5179999999964</v>
      </c>
      <c r="U6839" s="2">
        <f>Sales_Data[[#This Row],[Profit]]/Sales_Data[[#This Row],[Net Sales]]</f>
        <v>0.13020069201444479</v>
      </c>
      <c r="V6839">
        <f>YEAR(Sales_Data[[#This Row],[Order_Date]])</f>
        <v>2025</v>
      </c>
      <c r="W6839" t="str">
        <f>TEXT(Sales_Data[[#This Row],[Order_Date]],"mmm")</f>
        <v>Mar</v>
      </c>
      <c r="X6839">
        <f>MONTH(Sales_Data[[#This Row],[Order_Date]])</f>
        <v>3</v>
      </c>
      <c r="Y6839" t="str">
        <f>"Q"&amp;ROUNDUP(MONTH(Sales_Data[[#This Row],[Order_Date]])/3,0)</f>
        <v>Q1</v>
      </c>
    </row>
    <row r="6840" spans="1:25" x14ac:dyDescent="0.3">
      <c r="A6840" t="s">
        <v>8646</v>
      </c>
      <c r="B6840" s="1">
        <v>46000</v>
      </c>
      <c r="C6840" t="s">
        <v>1255</v>
      </c>
      <c r="D6840" t="s">
        <v>777</v>
      </c>
      <c r="E6840" t="s">
        <v>39</v>
      </c>
      <c r="F6840" t="s">
        <v>40</v>
      </c>
      <c r="G6840" t="s">
        <v>67</v>
      </c>
      <c r="H6840" t="s">
        <v>68</v>
      </c>
      <c r="I6840" t="s">
        <v>69</v>
      </c>
      <c r="J6840">
        <v>4</v>
      </c>
      <c r="K6840">
        <v>5255.01</v>
      </c>
      <c r="L6840">
        <v>0</v>
      </c>
      <c r="M6840">
        <v>18062.32</v>
      </c>
      <c r="N6840" t="s">
        <v>52</v>
      </c>
      <c r="O6840" t="s">
        <v>35</v>
      </c>
      <c r="P6840" t="s">
        <v>26</v>
      </c>
      <c r="Q6840">
        <f>Sales_Data[[#This Row],[Quantity]]*Sales_Data[[#This Row],[Unit_Price]]</f>
        <v>21020.04</v>
      </c>
      <c r="R6840">
        <f>Sales_Data[[#This Row],[Gross_Sales]]*Sales_Data[[#This Row],[Discount]]</f>
        <v>0</v>
      </c>
      <c r="S6840">
        <f>Sales_Data[[#This Row],[Gross_Sales]]-Sales_Data[[#This Row],[Discount_Amount]]</f>
        <v>21020.04</v>
      </c>
      <c r="T6840">
        <f>Sales_Data[[#This Row],[Net Sales]]-Sales_Data[[#This Row],[Cost]]</f>
        <v>2957.7200000000012</v>
      </c>
      <c r="U6840" s="2">
        <f>Sales_Data[[#This Row],[Profit]]/Sales_Data[[#This Row],[Net Sales]]</f>
        <v>0.14070953242715051</v>
      </c>
      <c r="V6840">
        <f>YEAR(Sales_Data[[#This Row],[Order_Date]])</f>
        <v>2025</v>
      </c>
      <c r="W6840" t="str">
        <f>TEXT(Sales_Data[[#This Row],[Order_Date]],"mmm")</f>
        <v>Dec</v>
      </c>
      <c r="X6840">
        <f>MONTH(Sales_Data[[#This Row],[Order_Date]])</f>
        <v>12</v>
      </c>
      <c r="Y6840" t="str">
        <f>"Q"&amp;ROUNDUP(MONTH(Sales_Data[[#This Row],[Order_Date]])/3,0)</f>
        <v>Q4</v>
      </c>
    </row>
    <row r="6841" spans="1:25" x14ac:dyDescent="0.3">
      <c r="A6841" t="s">
        <v>8647</v>
      </c>
      <c r="B6841" s="1">
        <v>45691</v>
      </c>
      <c r="C6841" t="s">
        <v>8648</v>
      </c>
      <c r="D6841" t="s">
        <v>444</v>
      </c>
      <c r="E6841" t="s">
        <v>119</v>
      </c>
      <c r="F6841" t="s">
        <v>184</v>
      </c>
      <c r="G6841" t="s">
        <v>41</v>
      </c>
      <c r="H6841" t="s">
        <v>102</v>
      </c>
      <c r="I6841" t="s">
        <v>165</v>
      </c>
      <c r="J6841">
        <v>3</v>
      </c>
      <c r="K6841">
        <v>7418.84</v>
      </c>
      <c r="L6841">
        <v>0.05</v>
      </c>
      <c r="M6841">
        <v>17747.82</v>
      </c>
      <c r="N6841" t="s">
        <v>70</v>
      </c>
      <c r="O6841" t="s">
        <v>35</v>
      </c>
      <c r="P6841" t="s">
        <v>26</v>
      </c>
      <c r="Q6841">
        <f>Sales_Data[[#This Row],[Quantity]]*Sales_Data[[#This Row],[Unit_Price]]</f>
        <v>22256.52</v>
      </c>
      <c r="R6841">
        <f>Sales_Data[[#This Row],[Gross_Sales]]*Sales_Data[[#This Row],[Discount]]</f>
        <v>1112.826</v>
      </c>
      <c r="S6841">
        <f>Sales_Data[[#This Row],[Gross_Sales]]-Sales_Data[[#This Row],[Discount_Amount]]</f>
        <v>21143.694</v>
      </c>
      <c r="T6841">
        <f>Sales_Data[[#This Row],[Net Sales]]-Sales_Data[[#This Row],[Cost]]</f>
        <v>3395.8739999999998</v>
      </c>
      <c r="U6841" s="2">
        <f>Sales_Data[[#This Row],[Profit]]/Sales_Data[[#This Row],[Net Sales]]</f>
        <v>0.16060930507223573</v>
      </c>
      <c r="V6841">
        <f>YEAR(Sales_Data[[#This Row],[Order_Date]])</f>
        <v>2025</v>
      </c>
      <c r="W6841" t="str">
        <f>TEXT(Sales_Data[[#This Row],[Order_Date]],"mmm")</f>
        <v>Feb</v>
      </c>
      <c r="X6841">
        <f>MONTH(Sales_Data[[#This Row],[Order_Date]])</f>
        <v>2</v>
      </c>
      <c r="Y6841" t="str">
        <f>"Q"&amp;ROUNDUP(MONTH(Sales_Data[[#This Row],[Order_Date]])/3,0)</f>
        <v>Q1</v>
      </c>
    </row>
    <row r="6842" spans="1:25" x14ac:dyDescent="0.3">
      <c r="A6842" t="s">
        <v>8649</v>
      </c>
      <c r="B6842" s="1">
        <v>45754</v>
      </c>
      <c r="C6842" t="s">
        <v>1929</v>
      </c>
      <c r="D6842" t="s">
        <v>474</v>
      </c>
      <c r="E6842" t="s">
        <v>48</v>
      </c>
      <c r="F6842" t="s">
        <v>164</v>
      </c>
      <c r="G6842" t="s">
        <v>67</v>
      </c>
      <c r="H6842" t="s">
        <v>88</v>
      </c>
      <c r="I6842" t="s">
        <v>89</v>
      </c>
      <c r="J6842">
        <v>1</v>
      </c>
      <c r="K6842">
        <v>31614.34</v>
      </c>
      <c r="L6842">
        <v>0.1</v>
      </c>
      <c r="M6842">
        <v>22663.59</v>
      </c>
      <c r="N6842" t="s">
        <v>70</v>
      </c>
      <c r="O6842" t="s">
        <v>35</v>
      </c>
      <c r="P6842" t="s">
        <v>26</v>
      </c>
      <c r="Q6842">
        <f>Sales_Data[[#This Row],[Quantity]]*Sales_Data[[#This Row],[Unit_Price]]</f>
        <v>31614.34</v>
      </c>
      <c r="R6842">
        <f>Sales_Data[[#This Row],[Gross_Sales]]*Sales_Data[[#This Row],[Discount]]</f>
        <v>3161.4340000000002</v>
      </c>
      <c r="S6842">
        <f>Sales_Data[[#This Row],[Gross_Sales]]-Sales_Data[[#This Row],[Discount_Amount]]</f>
        <v>28452.905999999999</v>
      </c>
      <c r="T6842">
        <f>Sales_Data[[#This Row],[Net Sales]]-Sales_Data[[#This Row],[Cost]]</f>
        <v>5789.3159999999989</v>
      </c>
      <c r="U6842" s="2">
        <f>Sales_Data[[#This Row],[Profit]]/Sales_Data[[#This Row],[Net Sales]]</f>
        <v>0.20347011303520277</v>
      </c>
      <c r="V6842">
        <f>YEAR(Sales_Data[[#This Row],[Order_Date]])</f>
        <v>2025</v>
      </c>
      <c r="W6842" t="str">
        <f>TEXT(Sales_Data[[#This Row],[Order_Date]],"mmm")</f>
        <v>Apr</v>
      </c>
      <c r="X6842">
        <f>MONTH(Sales_Data[[#This Row],[Order_Date]])</f>
        <v>4</v>
      </c>
      <c r="Y6842" t="str">
        <f>"Q"&amp;ROUNDUP(MONTH(Sales_Data[[#This Row],[Order_Date]])/3,0)</f>
        <v>Q2</v>
      </c>
    </row>
    <row r="6843" spans="1:25" x14ac:dyDescent="0.3">
      <c r="A6843" t="s">
        <v>8650</v>
      </c>
      <c r="B6843" s="1">
        <v>45826</v>
      </c>
      <c r="C6843" t="s">
        <v>915</v>
      </c>
      <c r="D6843" t="s">
        <v>765</v>
      </c>
      <c r="E6843" t="s">
        <v>39</v>
      </c>
      <c r="F6843" t="s">
        <v>40</v>
      </c>
      <c r="G6843" t="s">
        <v>75</v>
      </c>
      <c r="H6843" t="s">
        <v>256</v>
      </c>
      <c r="I6843" t="s">
        <v>334</v>
      </c>
      <c r="J6843">
        <v>2</v>
      </c>
      <c r="K6843">
        <v>6074.73</v>
      </c>
      <c r="L6843">
        <v>0.05</v>
      </c>
      <c r="M6843">
        <v>8556.68</v>
      </c>
      <c r="N6843" t="s">
        <v>52</v>
      </c>
      <c r="O6843" t="s">
        <v>35</v>
      </c>
      <c r="P6843" t="s">
        <v>71</v>
      </c>
      <c r="Q6843">
        <f>Sales_Data[[#This Row],[Quantity]]*Sales_Data[[#This Row],[Unit_Price]]</f>
        <v>12149.46</v>
      </c>
      <c r="R6843">
        <f>Sales_Data[[#This Row],[Gross_Sales]]*Sales_Data[[#This Row],[Discount]]</f>
        <v>607.47299999999996</v>
      </c>
      <c r="S6843">
        <f>Sales_Data[[#This Row],[Gross_Sales]]-Sales_Data[[#This Row],[Discount_Amount]]</f>
        <v>11541.986999999999</v>
      </c>
      <c r="T6843">
        <f>Sales_Data[[#This Row],[Net Sales]]-Sales_Data[[#This Row],[Cost]]</f>
        <v>2985.3069999999989</v>
      </c>
      <c r="U6843" s="2">
        <f>Sales_Data[[#This Row],[Profit]]/Sales_Data[[#This Row],[Net Sales]]</f>
        <v>0.25864757948523065</v>
      </c>
      <c r="V6843">
        <f>YEAR(Sales_Data[[#This Row],[Order_Date]])</f>
        <v>2025</v>
      </c>
      <c r="W6843" t="str">
        <f>TEXT(Sales_Data[[#This Row],[Order_Date]],"mmm")</f>
        <v>Jun</v>
      </c>
      <c r="X6843">
        <f>MONTH(Sales_Data[[#This Row],[Order_Date]])</f>
        <v>6</v>
      </c>
      <c r="Y6843" t="str">
        <f>"Q"&amp;ROUNDUP(MONTH(Sales_Data[[#This Row],[Order_Date]])/3,0)</f>
        <v>Q2</v>
      </c>
    </row>
    <row r="6844" spans="1:25" x14ac:dyDescent="0.3">
      <c r="A6844" t="s">
        <v>8651</v>
      </c>
      <c r="B6844" s="1">
        <v>45826</v>
      </c>
      <c r="C6844" t="s">
        <v>1730</v>
      </c>
      <c r="D6844" t="s">
        <v>756</v>
      </c>
      <c r="E6844" t="s">
        <v>30</v>
      </c>
      <c r="F6844" t="s">
        <v>87</v>
      </c>
      <c r="G6844" t="s">
        <v>21</v>
      </c>
      <c r="H6844" t="s">
        <v>22</v>
      </c>
      <c r="I6844" t="s">
        <v>62</v>
      </c>
      <c r="J6844">
        <v>2</v>
      </c>
      <c r="K6844">
        <v>1042.48</v>
      </c>
      <c r="L6844">
        <v>0.1</v>
      </c>
      <c r="M6844">
        <v>1494.24</v>
      </c>
      <c r="N6844" t="s">
        <v>52</v>
      </c>
      <c r="O6844" t="s">
        <v>53</v>
      </c>
      <c r="P6844" t="s">
        <v>26</v>
      </c>
      <c r="Q6844">
        <f>Sales_Data[[#This Row],[Quantity]]*Sales_Data[[#This Row],[Unit_Price]]</f>
        <v>2084.96</v>
      </c>
      <c r="R6844">
        <f>Sales_Data[[#This Row],[Gross_Sales]]*Sales_Data[[#This Row],[Discount]]</f>
        <v>208.49600000000001</v>
      </c>
      <c r="S6844">
        <f>Sales_Data[[#This Row],[Gross_Sales]]-Sales_Data[[#This Row],[Discount_Amount]]</f>
        <v>1876.4639999999999</v>
      </c>
      <c r="T6844">
        <f>Sales_Data[[#This Row],[Net Sales]]-Sales_Data[[#This Row],[Cost]]</f>
        <v>382.22399999999993</v>
      </c>
      <c r="U6844" s="2">
        <f>Sales_Data[[#This Row],[Profit]]/Sales_Data[[#This Row],[Net Sales]]</f>
        <v>0.20369375591538125</v>
      </c>
      <c r="V6844">
        <f>YEAR(Sales_Data[[#This Row],[Order_Date]])</f>
        <v>2025</v>
      </c>
      <c r="W6844" t="str">
        <f>TEXT(Sales_Data[[#This Row],[Order_Date]],"mmm")</f>
        <v>Jun</v>
      </c>
      <c r="X6844">
        <f>MONTH(Sales_Data[[#This Row],[Order_Date]])</f>
        <v>6</v>
      </c>
      <c r="Y6844" t="str">
        <f>"Q"&amp;ROUNDUP(MONTH(Sales_Data[[#This Row],[Order_Date]])/3,0)</f>
        <v>Q2</v>
      </c>
    </row>
    <row r="6845" spans="1:25" x14ac:dyDescent="0.3">
      <c r="A6845" t="s">
        <v>8652</v>
      </c>
      <c r="B6845" s="1">
        <v>45808</v>
      </c>
      <c r="C6845" t="s">
        <v>1288</v>
      </c>
      <c r="D6845" t="s">
        <v>241</v>
      </c>
      <c r="E6845" t="s">
        <v>19</v>
      </c>
      <c r="F6845" t="s">
        <v>66</v>
      </c>
      <c r="G6845" t="s">
        <v>75</v>
      </c>
      <c r="H6845" t="s">
        <v>76</v>
      </c>
      <c r="I6845" t="s">
        <v>108</v>
      </c>
      <c r="J6845">
        <v>1</v>
      </c>
      <c r="K6845">
        <v>5020.09</v>
      </c>
      <c r="L6845">
        <v>0.05</v>
      </c>
      <c r="M6845">
        <v>3647.87</v>
      </c>
      <c r="N6845" t="s">
        <v>24</v>
      </c>
      <c r="O6845" t="s">
        <v>35</v>
      </c>
      <c r="P6845" t="s">
        <v>44</v>
      </c>
      <c r="Q6845">
        <f>Sales_Data[[#This Row],[Quantity]]*Sales_Data[[#This Row],[Unit_Price]]</f>
        <v>5020.09</v>
      </c>
      <c r="R6845">
        <f>Sales_Data[[#This Row],[Gross_Sales]]*Sales_Data[[#This Row],[Discount]]</f>
        <v>251.00450000000001</v>
      </c>
      <c r="S6845">
        <f>Sales_Data[[#This Row],[Gross_Sales]]-Sales_Data[[#This Row],[Discount_Amount]]</f>
        <v>4769.0855000000001</v>
      </c>
      <c r="T6845">
        <f>Sales_Data[[#This Row],[Net Sales]]-Sales_Data[[#This Row],[Cost]]</f>
        <v>1121.2155000000002</v>
      </c>
      <c r="U6845" s="2">
        <f>Sales_Data[[#This Row],[Profit]]/Sales_Data[[#This Row],[Net Sales]]</f>
        <v>0.23510073367315396</v>
      </c>
      <c r="V6845">
        <f>YEAR(Sales_Data[[#This Row],[Order_Date]])</f>
        <v>2025</v>
      </c>
      <c r="W6845" t="str">
        <f>TEXT(Sales_Data[[#This Row],[Order_Date]],"mmm")</f>
        <v>May</v>
      </c>
      <c r="X6845">
        <f>MONTH(Sales_Data[[#This Row],[Order_Date]])</f>
        <v>5</v>
      </c>
      <c r="Y6845" t="str">
        <f>"Q"&amp;ROUNDUP(MONTH(Sales_Data[[#This Row],[Order_Date]])/3,0)</f>
        <v>Q2</v>
      </c>
    </row>
    <row r="6846" spans="1:25" x14ac:dyDescent="0.3">
      <c r="A6846" t="s">
        <v>8653</v>
      </c>
      <c r="B6846" s="1">
        <v>45728</v>
      </c>
      <c r="C6846" t="s">
        <v>1508</v>
      </c>
      <c r="D6846" t="s">
        <v>38</v>
      </c>
      <c r="E6846" t="s">
        <v>39</v>
      </c>
      <c r="F6846" t="s">
        <v>202</v>
      </c>
      <c r="G6846" t="s">
        <v>67</v>
      </c>
      <c r="H6846" t="s">
        <v>88</v>
      </c>
      <c r="I6846" t="s">
        <v>89</v>
      </c>
      <c r="J6846">
        <v>3</v>
      </c>
      <c r="K6846">
        <v>1287.71</v>
      </c>
      <c r="L6846">
        <v>0.2</v>
      </c>
      <c r="M6846">
        <v>2600.88</v>
      </c>
      <c r="N6846" t="s">
        <v>52</v>
      </c>
      <c r="O6846" t="s">
        <v>35</v>
      </c>
      <c r="P6846" t="s">
        <v>44</v>
      </c>
      <c r="Q6846">
        <f>Sales_Data[[#This Row],[Quantity]]*Sales_Data[[#This Row],[Unit_Price]]</f>
        <v>3863.13</v>
      </c>
      <c r="R6846">
        <f>Sales_Data[[#This Row],[Gross_Sales]]*Sales_Data[[#This Row],[Discount]]</f>
        <v>772.62600000000009</v>
      </c>
      <c r="S6846">
        <f>Sales_Data[[#This Row],[Gross_Sales]]-Sales_Data[[#This Row],[Discount_Amount]]</f>
        <v>3090.5039999999999</v>
      </c>
      <c r="T6846">
        <f>Sales_Data[[#This Row],[Net Sales]]-Sales_Data[[#This Row],[Cost]]</f>
        <v>489.6239999999998</v>
      </c>
      <c r="U6846" s="2">
        <f>Sales_Data[[#This Row],[Profit]]/Sales_Data[[#This Row],[Net Sales]]</f>
        <v>0.15842852816239675</v>
      </c>
      <c r="V6846">
        <f>YEAR(Sales_Data[[#This Row],[Order_Date]])</f>
        <v>2025</v>
      </c>
      <c r="W6846" t="str">
        <f>TEXT(Sales_Data[[#This Row],[Order_Date]],"mmm")</f>
        <v>Mar</v>
      </c>
      <c r="X6846">
        <f>MONTH(Sales_Data[[#This Row],[Order_Date]])</f>
        <v>3</v>
      </c>
      <c r="Y6846" t="str">
        <f>"Q"&amp;ROUNDUP(MONTH(Sales_Data[[#This Row],[Order_Date]])/3,0)</f>
        <v>Q1</v>
      </c>
    </row>
    <row r="6847" spans="1:25" x14ac:dyDescent="0.3">
      <c r="A6847" t="s">
        <v>8654</v>
      </c>
      <c r="B6847" s="1">
        <v>45660</v>
      </c>
      <c r="C6847" t="s">
        <v>2399</v>
      </c>
      <c r="D6847" t="s">
        <v>131</v>
      </c>
      <c r="E6847" t="s">
        <v>19</v>
      </c>
      <c r="F6847" t="s">
        <v>113</v>
      </c>
      <c r="G6847" t="s">
        <v>67</v>
      </c>
      <c r="H6847" t="s">
        <v>88</v>
      </c>
      <c r="I6847" t="s">
        <v>157</v>
      </c>
      <c r="J6847">
        <v>2</v>
      </c>
      <c r="K6847">
        <v>14497.39</v>
      </c>
      <c r="L6847">
        <v>0.2</v>
      </c>
      <c r="M6847">
        <v>18865.3</v>
      </c>
      <c r="N6847" t="s">
        <v>24</v>
      </c>
      <c r="O6847" t="s">
        <v>35</v>
      </c>
      <c r="P6847" t="s">
        <v>26</v>
      </c>
      <c r="Q6847">
        <f>Sales_Data[[#This Row],[Quantity]]*Sales_Data[[#This Row],[Unit_Price]]</f>
        <v>28994.78</v>
      </c>
      <c r="R6847">
        <f>Sales_Data[[#This Row],[Gross_Sales]]*Sales_Data[[#This Row],[Discount]]</f>
        <v>5798.9560000000001</v>
      </c>
      <c r="S6847">
        <f>Sales_Data[[#This Row],[Gross_Sales]]-Sales_Data[[#This Row],[Discount_Amount]]</f>
        <v>23195.824000000001</v>
      </c>
      <c r="T6847">
        <f>Sales_Data[[#This Row],[Net Sales]]-Sales_Data[[#This Row],[Cost]]</f>
        <v>4330.5240000000013</v>
      </c>
      <c r="U6847" s="2">
        <f>Sales_Data[[#This Row],[Profit]]/Sales_Data[[#This Row],[Net Sales]]</f>
        <v>0.18669412218337236</v>
      </c>
      <c r="V6847">
        <f>YEAR(Sales_Data[[#This Row],[Order_Date]])</f>
        <v>2025</v>
      </c>
      <c r="W6847" t="str">
        <f>TEXT(Sales_Data[[#This Row],[Order_Date]],"mmm")</f>
        <v>Jan</v>
      </c>
      <c r="X6847">
        <f>MONTH(Sales_Data[[#This Row],[Order_Date]])</f>
        <v>1</v>
      </c>
      <c r="Y6847" t="str">
        <f>"Q"&amp;ROUNDUP(MONTH(Sales_Data[[#This Row],[Order_Date]])/3,0)</f>
        <v>Q1</v>
      </c>
    </row>
    <row r="6848" spans="1:25" x14ac:dyDescent="0.3">
      <c r="A6848" t="s">
        <v>8655</v>
      </c>
      <c r="B6848" s="1">
        <v>45971</v>
      </c>
      <c r="C6848" t="s">
        <v>3881</v>
      </c>
      <c r="D6848" t="s">
        <v>662</v>
      </c>
      <c r="E6848" t="s">
        <v>19</v>
      </c>
      <c r="F6848" t="s">
        <v>81</v>
      </c>
      <c r="G6848" t="s">
        <v>67</v>
      </c>
      <c r="H6848" t="s">
        <v>68</v>
      </c>
      <c r="I6848" t="s">
        <v>97</v>
      </c>
      <c r="J6848">
        <v>2</v>
      </c>
      <c r="K6848">
        <v>4656.08</v>
      </c>
      <c r="L6848">
        <v>0.1</v>
      </c>
      <c r="M6848">
        <v>6680.09</v>
      </c>
      <c r="N6848" t="s">
        <v>52</v>
      </c>
      <c r="O6848" t="s">
        <v>35</v>
      </c>
      <c r="P6848" t="s">
        <v>26</v>
      </c>
      <c r="Q6848">
        <f>Sales_Data[[#This Row],[Quantity]]*Sales_Data[[#This Row],[Unit_Price]]</f>
        <v>9312.16</v>
      </c>
      <c r="R6848">
        <f>Sales_Data[[#This Row],[Gross_Sales]]*Sales_Data[[#This Row],[Discount]]</f>
        <v>931.21600000000001</v>
      </c>
      <c r="S6848">
        <f>Sales_Data[[#This Row],[Gross_Sales]]-Sales_Data[[#This Row],[Discount_Amount]]</f>
        <v>8380.9439999999995</v>
      </c>
      <c r="T6848">
        <f>Sales_Data[[#This Row],[Net Sales]]-Sales_Data[[#This Row],[Cost]]</f>
        <v>1700.8539999999994</v>
      </c>
      <c r="U6848" s="2">
        <f>Sales_Data[[#This Row],[Profit]]/Sales_Data[[#This Row],[Net Sales]]</f>
        <v>0.20294300976119151</v>
      </c>
      <c r="V6848">
        <f>YEAR(Sales_Data[[#This Row],[Order_Date]])</f>
        <v>2025</v>
      </c>
      <c r="W6848" t="str">
        <f>TEXT(Sales_Data[[#This Row],[Order_Date]],"mmm")</f>
        <v>Nov</v>
      </c>
      <c r="X6848">
        <f>MONTH(Sales_Data[[#This Row],[Order_Date]])</f>
        <v>11</v>
      </c>
      <c r="Y6848" t="str">
        <f>"Q"&amp;ROUNDUP(MONTH(Sales_Data[[#This Row],[Order_Date]])/3,0)</f>
        <v>Q4</v>
      </c>
    </row>
    <row r="6849" spans="1:25" x14ac:dyDescent="0.3">
      <c r="A6849" t="s">
        <v>8656</v>
      </c>
      <c r="B6849" s="1">
        <v>45689</v>
      </c>
      <c r="C6849" t="s">
        <v>4736</v>
      </c>
      <c r="D6849" t="s">
        <v>723</v>
      </c>
      <c r="E6849" t="s">
        <v>39</v>
      </c>
      <c r="F6849" t="s">
        <v>202</v>
      </c>
      <c r="G6849" t="s">
        <v>21</v>
      </c>
      <c r="H6849" t="s">
        <v>22</v>
      </c>
      <c r="I6849" t="s">
        <v>23</v>
      </c>
      <c r="J6849">
        <v>1</v>
      </c>
      <c r="K6849">
        <v>1426.37</v>
      </c>
      <c r="L6849">
        <v>0.2</v>
      </c>
      <c r="M6849">
        <v>764.81</v>
      </c>
      <c r="N6849" t="s">
        <v>70</v>
      </c>
      <c r="O6849" t="s">
        <v>35</v>
      </c>
      <c r="P6849" t="s">
        <v>44</v>
      </c>
      <c r="Q6849">
        <f>Sales_Data[[#This Row],[Quantity]]*Sales_Data[[#This Row],[Unit_Price]]</f>
        <v>1426.37</v>
      </c>
      <c r="R6849">
        <f>Sales_Data[[#This Row],[Gross_Sales]]*Sales_Data[[#This Row],[Discount]]</f>
        <v>285.274</v>
      </c>
      <c r="S6849">
        <f>Sales_Data[[#This Row],[Gross_Sales]]-Sales_Data[[#This Row],[Discount_Amount]]</f>
        <v>1141.096</v>
      </c>
      <c r="T6849">
        <f>Sales_Data[[#This Row],[Net Sales]]-Sales_Data[[#This Row],[Cost]]</f>
        <v>376.28600000000006</v>
      </c>
      <c r="U6849" s="2">
        <f>Sales_Data[[#This Row],[Profit]]/Sales_Data[[#This Row],[Net Sales]]</f>
        <v>0.3297584077062754</v>
      </c>
      <c r="V6849">
        <f>YEAR(Sales_Data[[#This Row],[Order_Date]])</f>
        <v>2025</v>
      </c>
      <c r="W6849" t="str">
        <f>TEXT(Sales_Data[[#This Row],[Order_Date]],"mmm")</f>
        <v>Feb</v>
      </c>
      <c r="X6849">
        <f>MONTH(Sales_Data[[#This Row],[Order_Date]])</f>
        <v>2</v>
      </c>
      <c r="Y6849" t="str">
        <f>"Q"&amp;ROUNDUP(MONTH(Sales_Data[[#This Row],[Order_Date]])/3,0)</f>
        <v>Q1</v>
      </c>
    </row>
    <row r="6850" spans="1:25" x14ac:dyDescent="0.3">
      <c r="A6850" t="s">
        <v>8657</v>
      </c>
      <c r="B6850" s="1">
        <v>45944</v>
      </c>
      <c r="C6850" t="s">
        <v>2222</v>
      </c>
      <c r="D6850" t="s">
        <v>255</v>
      </c>
      <c r="E6850" t="s">
        <v>39</v>
      </c>
      <c r="F6850" t="s">
        <v>40</v>
      </c>
      <c r="G6850" t="s">
        <v>21</v>
      </c>
      <c r="H6850" t="s">
        <v>127</v>
      </c>
      <c r="I6850" t="s">
        <v>128</v>
      </c>
      <c r="J6850">
        <v>1</v>
      </c>
      <c r="K6850">
        <v>4512.53</v>
      </c>
      <c r="L6850">
        <v>0</v>
      </c>
      <c r="M6850">
        <v>3570.88</v>
      </c>
      <c r="N6850" t="s">
        <v>83</v>
      </c>
      <c r="O6850" t="s">
        <v>53</v>
      </c>
      <c r="P6850" t="s">
        <v>26</v>
      </c>
      <c r="Q6850">
        <f>Sales_Data[[#This Row],[Quantity]]*Sales_Data[[#This Row],[Unit_Price]]</f>
        <v>4512.53</v>
      </c>
      <c r="R6850">
        <f>Sales_Data[[#This Row],[Gross_Sales]]*Sales_Data[[#This Row],[Discount]]</f>
        <v>0</v>
      </c>
      <c r="S6850">
        <f>Sales_Data[[#This Row],[Gross_Sales]]-Sales_Data[[#This Row],[Discount_Amount]]</f>
        <v>4512.53</v>
      </c>
      <c r="T6850">
        <f>Sales_Data[[#This Row],[Net Sales]]-Sales_Data[[#This Row],[Cost]]</f>
        <v>941.64999999999964</v>
      </c>
      <c r="U6850" s="2">
        <f>Sales_Data[[#This Row],[Profit]]/Sales_Data[[#This Row],[Net Sales]]</f>
        <v>0.20867451296722675</v>
      </c>
      <c r="V6850">
        <f>YEAR(Sales_Data[[#This Row],[Order_Date]])</f>
        <v>2025</v>
      </c>
      <c r="W6850" t="str">
        <f>TEXT(Sales_Data[[#This Row],[Order_Date]],"mmm")</f>
        <v>Oct</v>
      </c>
      <c r="X6850">
        <f>MONTH(Sales_Data[[#This Row],[Order_Date]])</f>
        <v>10</v>
      </c>
      <c r="Y6850" t="str">
        <f>"Q"&amp;ROUNDUP(MONTH(Sales_Data[[#This Row],[Order_Date]])/3,0)</f>
        <v>Q4</v>
      </c>
    </row>
    <row r="6851" spans="1:25" x14ac:dyDescent="0.3">
      <c r="A6851" t="s">
        <v>8658</v>
      </c>
      <c r="B6851" s="1">
        <v>45739</v>
      </c>
      <c r="C6851" t="s">
        <v>1823</v>
      </c>
      <c r="D6851" t="s">
        <v>366</v>
      </c>
      <c r="E6851" t="s">
        <v>119</v>
      </c>
      <c r="F6851" t="s">
        <v>184</v>
      </c>
      <c r="G6851" t="s">
        <v>67</v>
      </c>
      <c r="H6851" t="s">
        <v>133</v>
      </c>
      <c r="I6851" t="s">
        <v>134</v>
      </c>
      <c r="J6851">
        <v>1</v>
      </c>
      <c r="K6851">
        <v>1155.2</v>
      </c>
      <c r="L6851">
        <v>0.1</v>
      </c>
      <c r="M6851">
        <v>776.1</v>
      </c>
      <c r="N6851" t="s">
        <v>52</v>
      </c>
      <c r="O6851" t="s">
        <v>35</v>
      </c>
      <c r="P6851" t="s">
        <v>44</v>
      </c>
      <c r="Q6851">
        <f>Sales_Data[[#This Row],[Quantity]]*Sales_Data[[#This Row],[Unit_Price]]</f>
        <v>1155.2</v>
      </c>
      <c r="R6851">
        <f>Sales_Data[[#This Row],[Gross_Sales]]*Sales_Data[[#This Row],[Discount]]</f>
        <v>115.52000000000001</v>
      </c>
      <c r="S6851">
        <f>Sales_Data[[#This Row],[Gross_Sales]]-Sales_Data[[#This Row],[Discount_Amount]]</f>
        <v>1039.68</v>
      </c>
      <c r="T6851">
        <f>Sales_Data[[#This Row],[Net Sales]]-Sales_Data[[#This Row],[Cost]]</f>
        <v>263.58000000000004</v>
      </c>
      <c r="U6851" s="2">
        <f>Sales_Data[[#This Row],[Profit]]/Sales_Data[[#This Row],[Net Sales]]</f>
        <v>0.25352031394275165</v>
      </c>
      <c r="V6851">
        <f>YEAR(Sales_Data[[#This Row],[Order_Date]])</f>
        <v>2025</v>
      </c>
      <c r="W6851" t="str">
        <f>TEXT(Sales_Data[[#This Row],[Order_Date]],"mmm")</f>
        <v>Mar</v>
      </c>
      <c r="X6851">
        <f>MONTH(Sales_Data[[#This Row],[Order_Date]])</f>
        <v>3</v>
      </c>
      <c r="Y6851" t="str">
        <f>"Q"&amp;ROUNDUP(MONTH(Sales_Data[[#This Row],[Order_Date]])/3,0)</f>
        <v>Q1</v>
      </c>
    </row>
    <row r="6852" spans="1:25" x14ac:dyDescent="0.3">
      <c r="A6852" t="s">
        <v>8659</v>
      </c>
      <c r="B6852" s="1">
        <v>45700</v>
      </c>
      <c r="C6852" t="s">
        <v>1017</v>
      </c>
      <c r="D6852" t="s">
        <v>393</v>
      </c>
      <c r="E6852" t="s">
        <v>48</v>
      </c>
      <c r="F6852" t="s">
        <v>132</v>
      </c>
      <c r="G6852" t="s">
        <v>21</v>
      </c>
      <c r="H6852" t="s">
        <v>127</v>
      </c>
      <c r="I6852" t="s">
        <v>314</v>
      </c>
      <c r="J6852">
        <v>2</v>
      </c>
      <c r="K6852">
        <v>4351.17</v>
      </c>
      <c r="L6852">
        <v>0.05</v>
      </c>
      <c r="M6852">
        <v>6797.95</v>
      </c>
      <c r="N6852" t="s">
        <v>52</v>
      </c>
      <c r="O6852" t="s">
        <v>35</v>
      </c>
      <c r="P6852" t="s">
        <v>71</v>
      </c>
      <c r="Q6852">
        <f>Sales_Data[[#This Row],[Quantity]]*Sales_Data[[#This Row],[Unit_Price]]</f>
        <v>8702.34</v>
      </c>
      <c r="R6852">
        <f>Sales_Data[[#This Row],[Gross_Sales]]*Sales_Data[[#This Row],[Discount]]</f>
        <v>435.11700000000002</v>
      </c>
      <c r="S6852">
        <f>Sales_Data[[#This Row],[Gross_Sales]]-Sales_Data[[#This Row],[Discount_Amount]]</f>
        <v>8267.223</v>
      </c>
      <c r="T6852">
        <f>Sales_Data[[#This Row],[Net Sales]]-Sales_Data[[#This Row],[Cost]]</f>
        <v>1469.2730000000001</v>
      </c>
      <c r="U6852" s="2">
        <f>Sales_Data[[#This Row],[Profit]]/Sales_Data[[#This Row],[Net Sales]]</f>
        <v>0.17772267664728533</v>
      </c>
      <c r="V6852">
        <f>YEAR(Sales_Data[[#This Row],[Order_Date]])</f>
        <v>2025</v>
      </c>
      <c r="W6852" t="str">
        <f>TEXT(Sales_Data[[#This Row],[Order_Date]],"mmm")</f>
        <v>Feb</v>
      </c>
      <c r="X6852">
        <f>MONTH(Sales_Data[[#This Row],[Order_Date]])</f>
        <v>2</v>
      </c>
      <c r="Y6852" t="str">
        <f>"Q"&amp;ROUNDUP(MONTH(Sales_Data[[#This Row],[Order_Date]])/3,0)</f>
        <v>Q1</v>
      </c>
    </row>
    <row r="6853" spans="1:25" x14ac:dyDescent="0.3">
      <c r="A6853" t="s">
        <v>8660</v>
      </c>
      <c r="B6853" s="1">
        <v>45762</v>
      </c>
      <c r="C6853" t="s">
        <v>6639</v>
      </c>
      <c r="D6853" t="s">
        <v>252</v>
      </c>
      <c r="E6853" t="s">
        <v>19</v>
      </c>
      <c r="F6853" t="s">
        <v>113</v>
      </c>
      <c r="G6853" t="s">
        <v>21</v>
      </c>
      <c r="H6853" t="s">
        <v>22</v>
      </c>
      <c r="I6853" t="s">
        <v>62</v>
      </c>
      <c r="J6853">
        <v>2</v>
      </c>
      <c r="K6853">
        <v>2546.2199999999998</v>
      </c>
      <c r="L6853">
        <v>0.1</v>
      </c>
      <c r="M6853">
        <v>3383.38</v>
      </c>
      <c r="N6853" t="s">
        <v>52</v>
      </c>
      <c r="O6853" t="s">
        <v>35</v>
      </c>
      <c r="P6853" t="s">
        <v>44</v>
      </c>
      <c r="Q6853">
        <f>Sales_Data[[#This Row],[Quantity]]*Sales_Data[[#This Row],[Unit_Price]]</f>
        <v>5092.4399999999996</v>
      </c>
      <c r="R6853">
        <f>Sales_Data[[#This Row],[Gross_Sales]]*Sales_Data[[#This Row],[Discount]]</f>
        <v>509.24399999999997</v>
      </c>
      <c r="S6853">
        <f>Sales_Data[[#This Row],[Gross_Sales]]-Sales_Data[[#This Row],[Discount_Amount]]</f>
        <v>4583.1959999999999</v>
      </c>
      <c r="T6853">
        <f>Sales_Data[[#This Row],[Net Sales]]-Sales_Data[[#This Row],[Cost]]</f>
        <v>1199.8159999999998</v>
      </c>
      <c r="U6853" s="2">
        <f>Sales_Data[[#This Row],[Profit]]/Sales_Data[[#This Row],[Net Sales]]</f>
        <v>0.26178588042056239</v>
      </c>
      <c r="V6853">
        <f>YEAR(Sales_Data[[#This Row],[Order_Date]])</f>
        <v>2025</v>
      </c>
      <c r="W6853" t="str">
        <f>TEXT(Sales_Data[[#This Row],[Order_Date]],"mmm")</f>
        <v>Apr</v>
      </c>
      <c r="X6853">
        <f>MONTH(Sales_Data[[#This Row],[Order_Date]])</f>
        <v>4</v>
      </c>
      <c r="Y6853" t="str">
        <f>"Q"&amp;ROUNDUP(MONTH(Sales_Data[[#This Row],[Order_Date]])/3,0)</f>
        <v>Q2</v>
      </c>
    </row>
    <row r="6854" spans="1:25" x14ac:dyDescent="0.3">
      <c r="A6854" t="s">
        <v>8661</v>
      </c>
      <c r="B6854" s="1">
        <v>45658</v>
      </c>
      <c r="C6854" t="s">
        <v>1371</v>
      </c>
      <c r="D6854" t="s">
        <v>1055</v>
      </c>
      <c r="E6854" t="s">
        <v>48</v>
      </c>
      <c r="F6854" t="s">
        <v>126</v>
      </c>
      <c r="G6854" t="s">
        <v>32</v>
      </c>
      <c r="H6854" t="s">
        <v>33</v>
      </c>
      <c r="I6854" t="s">
        <v>161</v>
      </c>
      <c r="J6854">
        <v>1</v>
      </c>
      <c r="K6854">
        <v>1515.3</v>
      </c>
      <c r="L6854">
        <v>0.05</v>
      </c>
      <c r="M6854">
        <v>1078.83</v>
      </c>
      <c r="N6854" t="s">
        <v>52</v>
      </c>
      <c r="O6854" t="s">
        <v>25</v>
      </c>
      <c r="P6854" t="s">
        <v>44</v>
      </c>
      <c r="Q6854">
        <f>Sales_Data[[#This Row],[Quantity]]*Sales_Data[[#This Row],[Unit_Price]]</f>
        <v>1515.3</v>
      </c>
      <c r="R6854">
        <f>Sales_Data[[#This Row],[Gross_Sales]]*Sales_Data[[#This Row],[Discount]]</f>
        <v>75.765000000000001</v>
      </c>
      <c r="S6854">
        <f>Sales_Data[[#This Row],[Gross_Sales]]-Sales_Data[[#This Row],[Discount_Amount]]</f>
        <v>1439.5349999999999</v>
      </c>
      <c r="T6854">
        <f>Sales_Data[[#This Row],[Net Sales]]-Sales_Data[[#This Row],[Cost]]</f>
        <v>360.70499999999993</v>
      </c>
      <c r="U6854" s="2">
        <f>Sales_Data[[#This Row],[Profit]]/Sales_Data[[#This Row],[Net Sales]]</f>
        <v>0.2505704967229001</v>
      </c>
      <c r="V6854">
        <f>YEAR(Sales_Data[[#This Row],[Order_Date]])</f>
        <v>2025</v>
      </c>
      <c r="W6854" t="str">
        <f>TEXT(Sales_Data[[#This Row],[Order_Date]],"mmm")</f>
        <v>Jan</v>
      </c>
      <c r="X6854">
        <f>MONTH(Sales_Data[[#This Row],[Order_Date]])</f>
        <v>1</v>
      </c>
      <c r="Y6854" t="str">
        <f>"Q"&amp;ROUNDUP(MONTH(Sales_Data[[#This Row],[Order_Date]])/3,0)</f>
        <v>Q1</v>
      </c>
    </row>
    <row r="6855" spans="1:25" x14ac:dyDescent="0.3">
      <c r="A6855" t="s">
        <v>8662</v>
      </c>
      <c r="B6855" s="1">
        <v>45718</v>
      </c>
      <c r="C6855" t="s">
        <v>4544</v>
      </c>
      <c r="D6855" t="s">
        <v>546</v>
      </c>
      <c r="E6855" t="s">
        <v>48</v>
      </c>
      <c r="F6855" t="s">
        <v>152</v>
      </c>
      <c r="G6855" t="s">
        <v>67</v>
      </c>
      <c r="H6855" t="s">
        <v>133</v>
      </c>
      <c r="I6855" t="s">
        <v>138</v>
      </c>
      <c r="J6855">
        <v>1</v>
      </c>
      <c r="K6855">
        <v>45758.87</v>
      </c>
      <c r="L6855">
        <v>0.05</v>
      </c>
      <c r="M6855">
        <v>31643.82</v>
      </c>
      <c r="N6855" t="s">
        <v>24</v>
      </c>
      <c r="O6855" t="s">
        <v>35</v>
      </c>
      <c r="P6855" t="s">
        <v>26</v>
      </c>
      <c r="Q6855">
        <f>Sales_Data[[#This Row],[Quantity]]*Sales_Data[[#This Row],[Unit_Price]]</f>
        <v>45758.87</v>
      </c>
      <c r="R6855">
        <f>Sales_Data[[#This Row],[Gross_Sales]]*Sales_Data[[#This Row],[Discount]]</f>
        <v>2287.9435000000003</v>
      </c>
      <c r="S6855">
        <f>Sales_Data[[#This Row],[Gross_Sales]]-Sales_Data[[#This Row],[Discount_Amount]]</f>
        <v>43470.926500000001</v>
      </c>
      <c r="T6855">
        <f>Sales_Data[[#This Row],[Net Sales]]-Sales_Data[[#This Row],[Cost]]</f>
        <v>11827.106500000002</v>
      </c>
      <c r="U6855" s="2">
        <f>Sales_Data[[#This Row],[Profit]]/Sales_Data[[#This Row],[Net Sales]]</f>
        <v>0.27206934501384511</v>
      </c>
      <c r="V6855">
        <f>YEAR(Sales_Data[[#This Row],[Order_Date]])</f>
        <v>2025</v>
      </c>
      <c r="W6855" t="str">
        <f>TEXT(Sales_Data[[#This Row],[Order_Date]],"mmm")</f>
        <v>Mar</v>
      </c>
      <c r="X6855">
        <f>MONTH(Sales_Data[[#This Row],[Order_Date]])</f>
        <v>3</v>
      </c>
      <c r="Y6855" t="str">
        <f>"Q"&amp;ROUNDUP(MONTH(Sales_Data[[#This Row],[Order_Date]])/3,0)</f>
        <v>Q1</v>
      </c>
    </row>
    <row r="6856" spans="1:25" x14ac:dyDescent="0.3">
      <c r="A6856" t="s">
        <v>8663</v>
      </c>
      <c r="B6856" s="1">
        <v>45927</v>
      </c>
      <c r="C6856" t="s">
        <v>961</v>
      </c>
      <c r="D6856" t="s">
        <v>765</v>
      </c>
      <c r="E6856" t="s">
        <v>19</v>
      </c>
      <c r="F6856" t="s">
        <v>66</v>
      </c>
      <c r="G6856" t="s">
        <v>67</v>
      </c>
      <c r="H6856" t="s">
        <v>68</v>
      </c>
      <c r="I6856" t="s">
        <v>97</v>
      </c>
      <c r="J6856">
        <v>2</v>
      </c>
      <c r="K6856">
        <v>10426.67</v>
      </c>
      <c r="L6856">
        <v>0.2</v>
      </c>
      <c r="M6856">
        <v>14612.14</v>
      </c>
      <c r="N6856" t="s">
        <v>70</v>
      </c>
      <c r="O6856" t="s">
        <v>35</v>
      </c>
      <c r="P6856" t="s">
        <v>44</v>
      </c>
      <c r="Q6856">
        <f>Sales_Data[[#This Row],[Quantity]]*Sales_Data[[#This Row],[Unit_Price]]</f>
        <v>20853.34</v>
      </c>
      <c r="R6856">
        <f>Sales_Data[[#This Row],[Gross_Sales]]*Sales_Data[[#This Row],[Discount]]</f>
        <v>4170.6680000000006</v>
      </c>
      <c r="S6856">
        <f>Sales_Data[[#This Row],[Gross_Sales]]-Sales_Data[[#This Row],[Discount_Amount]]</f>
        <v>16682.671999999999</v>
      </c>
      <c r="T6856">
        <f>Sales_Data[[#This Row],[Net Sales]]-Sales_Data[[#This Row],[Cost]]</f>
        <v>2070.5319999999992</v>
      </c>
      <c r="U6856" s="2">
        <f>Sales_Data[[#This Row],[Profit]]/Sales_Data[[#This Row],[Net Sales]]</f>
        <v>0.12411273206114701</v>
      </c>
      <c r="V6856">
        <f>YEAR(Sales_Data[[#This Row],[Order_Date]])</f>
        <v>2025</v>
      </c>
      <c r="W6856" t="str">
        <f>TEXT(Sales_Data[[#This Row],[Order_Date]],"mmm")</f>
        <v>Sep</v>
      </c>
      <c r="X6856">
        <f>MONTH(Sales_Data[[#This Row],[Order_Date]])</f>
        <v>9</v>
      </c>
      <c r="Y6856" t="str">
        <f>"Q"&amp;ROUNDUP(MONTH(Sales_Data[[#This Row],[Order_Date]])/3,0)</f>
        <v>Q3</v>
      </c>
    </row>
    <row r="6857" spans="1:25" x14ac:dyDescent="0.3">
      <c r="A6857" t="s">
        <v>8664</v>
      </c>
      <c r="B6857" s="1">
        <v>45837</v>
      </c>
      <c r="C6857" t="s">
        <v>1998</v>
      </c>
      <c r="D6857" t="s">
        <v>29</v>
      </c>
      <c r="E6857" t="s">
        <v>19</v>
      </c>
      <c r="F6857" t="s">
        <v>66</v>
      </c>
      <c r="G6857" t="s">
        <v>67</v>
      </c>
      <c r="H6857" t="s">
        <v>121</v>
      </c>
      <c r="I6857" t="s">
        <v>122</v>
      </c>
      <c r="J6857">
        <v>2</v>
      </c>
      <c r="K6857">
        <v>4330.84</v>
      </c>
      <c r="L6857">
        <v>0</v>
      </c>
      <c r="M6857">
        <v>6707.31</v>
      </c>
      <c r="N6857" t="s">
        <v>24</v>
      </c>
      <c r="O6857" t="s">
        <v>25</v>
      </c>
      <c r="P6857" t="s">
        <v>44</v>
      </c>
      <c r="Q6857">
        <f>Sales_Data[[#This Row],[Quantity]]*Sales_Data[[#This Row],[Unit_Price]]</f>
        <v>8661.68</v>
      </c>
      <c r="R6857">
        <f>Sales_Data[[#This Row],[Gross_Sales]]*Sales_Data[[#This Row],[Discount]]</f>
        <v>0</v>
      </c>
      <c r="S6857">
        <f>Sales_Data[[#This Row],[Gross_Sales]]-Sales_Data[[#This Row],[Discount_Amount]]</f>
        <v>8661.68</v>
      </c>
      <c r="T6857">
        <f>Sales_Data[[#This Row],[Net Sales]]-Sales_Data[[#This Row],[Cost]]</f>
        <v>1954.37</v>
      </c>
      <c r="U6857" s="2">
        <f>Sales_Data[[#This Row],[Profit]]/Sales_Data[[#This Row],[Net Sales]]</f>
        <v>0.2256340571344127</v>
      </c>
      <c r="V6857">
        <f>YEAR(Sales_Data[[#This Row],[Order_Date]])</f>
        <v>2025</v>
      </c>
      <c r="W6857" t="str">
        <f>TEXT(Sales_Data[[#This Row],[Order_Date]],"mmm")</f>
        <v>Jun</v>
      </c>
      <c r="X6857">
        <f>MONTH(Sales_Data[[#This Row],[Order_Date]])</f>
        <v>6</v>
      </c>
      <c r="Y6857" t="str">
        <f>"Q"&amp;ROUNDUP(MONTH(Sales_Data[[#This Row],[Order_Date]])/3,0)</f>
        <v>Q2</v>
      </c>
    </row>
    <row r="6858" spans="1:25" x14ac:dyDescent="0.3">
      <c r="A6858" t="s">
        <v>8665</v>
      </c>
      <c r="B6858" s="1">
        <v>45881</v>
      </c>
      <c r="C6858" t="s">
        <v>1093</v>
      </c>
      <c r="D6858" t="s">
        <v>387</v>
      </c>
      <c r="E6858" t="s">
        <v>48</v>
      </c>
      <c r="F6858" t="s">
        <v>152</v>
      </c>
      <c r="G6858" t="s">
        <v>75</v>
      </c>
      <c r="H6858" t="s">
        <v>256</v>
      </c>
      <c r="I6858" t="s">
        <v>257</v>
      </c>
      <c r="J6858">
        <v>2</v>
      </c>
      <c r="K6858">
        <v>16295.81</v>
      </c>
      <c r="L6858">
        <v>0.1</v>
      </c>
      <c r="M6858">
        <v>25136.799999999999</v>
      </c>
      <c r="N6858" t="s">
        <v>52</v>
      </c>
      <c r="O6858" t="s">
        <v>35</v>
      </c>
      <c r="P6858" t="s">
        <v>44</v>
      </c>
      <c r="Q6858">
        <f>Sales_Data[[#This Row],[Quantity]]*Sales_Data[[#This Row],[Unit_Price]]</f>
        <v>32591.62</v>
      </c>
      <c r="R6858">
        <f>Sales_Data[[#This Row],[Gross_Sales]]*Sales_Data[[#This Row],[Discount]]</f>
        <v>3259.1620000000003</v>
      </c>
      <c r="S6858">
        <f>Sales_Data[[#This Row],[Gross_Sales]]-Sales_Data[[#This Row],[Discount_Amount]]</f>
        <v>29332.457999999999</v>
      </c>
      <c r="T6858">
        <f>Sales_Data[[#This Row],[Net Sales]]-Sales_Data[[#This Row],[Cost]]</f>
        <v>4195.6579999999994</v>
      </c>
      <c r="U6858" s="2">
        <f>Sales_Data[[#This Row],[Profit]]/Sales_Data[[#This Row],[Net Sales]]</f>
        <v>0.14303806384040504</v>
      </c>
      <c r="V6858">
        <f>YEAR(Sales_Data[[#This Row],[Order_Date]])</f>
        <v>2025</v>
      </c>
      <c r="W6858" t="str">
        <f>TEXT(Sales_Data[[#This Row],[Order_Date]],"mmm")</f>
        <v>Aug</v>
      </c>
      <c r="X6858">
        <f>MONTH(Sales_Data[[#This Row],[Order_Date]])</f>
        <v>8</v>
      </c>
      <c r="Y6858" t="str">
        <f>"Q"&amp;ROUNDUP(MONTH(Sales_Data[[#This Row],[Order_Date]])/3,0)</f>
        <v>Q3</v>
      </c>
    </row>
    <row r="6859" spans="1:25" x14ac:dyDescent="0.3">
      <c r="A6859" t="s">
        <v>8666</v>
      </c>
      <c r="B6859" s="1">
        <v>45663</v>
      </c>
      <c r="C6859" t="s">
        <v>1049</v>
      </c>
      <c r="D6859" t="s">
        <v>728</v>
      </c>
      <c r="E6859" t="s">
        <v>48</v>
      </c>
      <c r="F6859" t="s">
        <v>152</v>
      </c>
      <c r="G6859" t="s">
        <v>75</v>
      </c>
      <c r="H6859" t="s">
        <v>185</v>
      </c>
      <c r="I6859" t="s">
        <v>186</v>
      </c>
      <c r="J6859">
        <v>2</v>
      </c>
      <c r="K6859">
        <v>52996.51</v>
      </c>
      <c r="L6859">
        <v>0.1</v>
      </c>
      <c r="M6859">
        <v>80767.240000000005</v>
      </c>
      <c r="N6859" t="s">
        <v>24</v>
      </c>
      <c r="O6859" t="s">
        <v>35</v>
      </c>
      <c r="P6859" t="s">
        <v>44</v>
      </c>
      <c r="Q6859">
        <f>Sales_Data[[#This Row],[Quantity]]*Sales_Data[[#This Row],[Unit_Price]]</f>
        <v>105993.02</v>
      </c>
      <c r="R6859">
        <f>Sales_Data[[#This Row],[Gross_Sales]]*Sales_Data[[#This Row],[Discount]]</f>
        <v>10599.302000000001</v>
      </c>
      <c r="S6859">
        <f>Sales_Data[[#This Row],[Gross_Sales]]-Sales_Data[[#This Row],[Discount_Amount]]</f>
        <v>95393.718000000008</v>
      </c>
      <c r="T6859">
        <f>Sales_Data[[#This Row],[Net Sales]]-Sales_Data[[#This Row],[Cost]]</f>
        <v>14626.478000000003</v>
      </c>
      <c r="U6859" s="2">
        <f>Sales_Data[[#This Row],[Profit]]/Sales_Data[[#This Row],[Net Sales]]</f>
        <v>0.15332747592456772</v>
      </c>
      <c r="V6859">
        <f>YEAR(Sales_Data[[#This Row],[Order_Date]])</f>
        <v>2025</v>
      </c>
      <c r="W6859" t="str">
        <f>TEXT(Sales_Data[[#This Row],[Order_Date]],"mmm")</f>
        <v>Jan</v>
      </c>
      <c r="X6859">
        <f>MONTH(Sales_Data[[#This Row],[Order_Date]])</f>
        <v>1</v>
      </c>
      <c r="Y6859" t="str">
        <f>"Q"&amp;ROUNDUP(MONTH(Sales_Data[[#This Row],[Order_Date]])/3,0)</f>
        <v>Q1</v>
      </c>
    </row>
    <row r="6860" spans="1:25" x14ac:dyDescent="0.3">
      <c r="A6860" t="s">
        <v>8667</v>
      </c>
      <c r="B6860" s="1">
        <v>45760</v>
      </c>
      <c r="C6860" t="s">
        <v>3559</v>
      </c>
      <c r="D6860" t="s">
        <v>137</v>
      </c>
      <c r="E6860" t="s">
        <v>19</v>
      </c>
      <c r="F6860" t="s">
        <v>66</v>
      </c>
      <c r="G6860" t="s">
        <v>67</v>
      </c>
      <c r="H6860" t="s">
        <v>133</v>
      </c>
      <c r="I6860" t="s">
        <v>138</v>
      </c>
      <c r="J6860">
        <v>1</v>
      </c>
      <c r="K6860">
        <v>9381.49</v>
      </c>
      <c r="L6860">
        <v>0.05</v>
      </c>
      <c r="M6860">
        <v>7270.03</v>
      </c>
      <c r="N6860" t="s">
        <v>83</v>
      </c>
      <c r="O6860" t="s">
        <v>25</v>
      </c>
      <c r="P6860" t="s">
        <v>26</v>
      </c>
      <c r="Q6860">
        <f>Sales_Data[[#This Row],[Quantity]]*Sales_Data[[#This Row],[Unit_Price]]</f>
        <v>9381.49</v>
      </c>
      <c r="R6860">
        <f>Sales_Data[[#This Row],[Gross_Sales]]*Sales_Data[[#This Row],[Discount]]</f>
        <v>469.0745</v>
      </c>
      <c r="S6860">
        <f>Sales_Data[[#This Row],[Gross_Sales]]-Sales_Data[[#This Row],[Discount_Amount]]</f>
        <v>8912.4154999999992</v>
      </c>
      <c r="T6860">
        <f>Sales_Data[[#This Row],[Net Sales]]-Sales_Data[[#This Row],[Cost]]</f>
        <v>1642.3854999999994</v>
      </c>
      <c r="U6860" s="2">
        <f>Sales_Data[[#This Row],[Profit]]/Sales_Data[[#This Row],[Net Sales]]</f>
        <v>0.18428062515711927</v>
      </c>
      <c r="V6860">
        <f>YEAR(Sales_Data[[#This Row],[Order_Date]])</f>
        <v>2025</v>
      </c>
      <c r="W6860" t="str">
        <f>TEXT(Sales_Data[[#This Row],[Order_Date]],"mmm")</f>
        <v>Apr</v>
      </c>
      <c r="X6860">
        <f>MONTH(Sales_Data[[#This Row],[Order_Date]])</f>
        <v>4</v>
      </c>
      <c r="Y6860" t="str">
        <f>"Q"&amp;ROUNDUP(MONTH(Sales_Data[[#This Row],[Order_Date]])/3,0)</f>
        <v>Q2</v>
      </c>
    </row>
    <row r="6861" spans="1:25" x14ac:dyDescent="0.3">
      <c r="A6861" t="s">
        <v>8668</v>
      </c>
      <c r="B6861" s="1">
        <v>45667</v>
      </c>
      <c r="C6861" t="s">
        <v>2986</v>
      </c>
      <c r="D6861" t="s">
        <v>433</v>
      </c>
      <c r="E6861" t="s">
        <v>119</v>
      </c>
      <c r="F6861" t="s">
        <v>538</v>
      </c>
      <c r="G6861" t="s">
        <v>67</v>
      </c>
      <c r="H6861" t="s">
        <v>68</v>
      </c>
      <c r="I6861" t="s">
        <v>97</v>
      </c>
      <c r="J6861">
        <v>1</v>
      </c>
      <c r="K6861">
        <v>6437.49</v>
      </c>
      <c r="L6861">
        <v>0.05</v>
      </c>
      <c r="M6861">
        <v>4593.88</v>
      </c>
      <c r="N6861" t="s">
        <v>70</v>
      </c>
      <c r="O6861" t="s">
        <v>35</v>
      </c>
      <c r="P6861" t="s">
        <v>71</v>
      </c>
      <c r="Q6861">
        <f>Sales_Data[[#This Row],[Quantity]]*Sales_Data[[#This Row],[Unit_Price]]</f>
        <v>6437.49</v>
      </c>
      <c r="R6861">
        <f>Sales_Data[[#This Row],[Gross_Sales]]*Sales_Data[[#This Row],[Discount]]</f>
        <v>321.87450000000001</v>
      </c>
      <c r="S6861">
        <f>Sales_Data[[#This Row],[Gross_Sales]]-Sales_Data[[#This Row],[Discount_Amount]]</f>
        <v>6115.6154999999999</v>
      </c>
      <c r="T6861">
        <f>Sales_Data[[#This Row],[Net Sales]]-Sales_Data[[#This Row],[Cost]]</f>
        <v>1521.7354999999998</v>
      </c>
      <c r="U6861" s="2">
        <f>Sales_Data[[#This Row],[Profit]]/Sales_Data[[#This Row],[Net Sales]]</f>
        <v>0.2488278571470034</v>
      </c>
      <c r="V6861">
        <f>YEAR(Sales_Data[[#This Row],[Order_Date]])</f>
        <v>2025</v>
      </c>
      <c r="W6861" t="str">
        <f>TEXT(Sales_Data[[#This Row],[Order_Date]],"mmm")</f>
        <v>Jan</v>
      </c>
      <c r="X6861">
        <f>MONTH(Sales_Data[[#This Row],[Order_Date]])</f>
        <v>1</v>
      </c>
      <c r="Y6861" t="str">
        <f>"Q"&amp;ROUNDUP(MONTH(Sales_Data[[#This Row],[Order_Date]])/3,0)</f>
        <v>Q1</v>
      </c>
    </row>
    <row r="6862" spans="1:25" x14ac:dyDescent="0.3">
      <c r="A6862" t="s">
        <v>8669</v>
      </c>
      <c r="B6862" s="1">
        <v>45728</v>
      </c>
      <c r="C6862" t="s">
        <v>2714</v>
      </c>
      <c r="D6862" t="s">
        <v>131</v>
      </c>
      <c r="E6862" t="s">
        <v>30</v>
      </c>
      <c r="F6862" t="s">
        <v>31</v>
      </c>
      <c r="G6862" t="s">
        <v>41</v>
      </c>
      <c r="H6862" t="s">
        <v>147</v>
      </c>
      <c r="I6862" t="s">
        <v>148</v>
      </c>
      <c r="J6862">
        <v>1</v>
      </c>
      <c r="K6862">
        <v>2400.59</v>
      </c>
      <c r="L6862">
        <v>0</v>
      </c>
      <c r="M6862">
        <v>1824.45</v>
      </c>
      <c r="N6862" t="s">
        <v>24</v>
      </c>
      <c r="O6862" t="s">
        <v>35</v>
      </c>
      <c r="P6862" t="s">
        <v>44</v>
      </c>
      <c r="Q6862">
        <f>Sales_Data[[#This Row],[Quantity]]*Sales_Data[[#This Row],[Unit_Price]]</f>
        <v>2400.59</v>
      </c>
      <c r="R6862">
        <f>Sales_Data[[#This Row],[Gross_Sales]]*Sales_Data[[#This Row],[Discount]]</f>
        <v>0</v>
      </c>
      <c r="S6862">
        <f>Sales_Data[[#This Row],[Gross_Sales]]-Sales_Data[[#This Row],[Discount_Amount]]</f>
        <v>2400.59</v>
      </c>
      <c r="T6862">
        <f>Sales_Data[[#This Row],[Net Sales]]-Sales_Data[[#This Row],[Cost]]</f>
        <v>576.1400000000001</v>
      </c>
      <c r="U6862" s="2">
        <f>Sales_Data[[#This Row],[Profit]]/Sales_Data[[#This Row],[Net Sales]]</f>
        <v>0.23999933349718197</v>
      </c>
      <c r="V6862">
        <f>YEAR(Sales_Data[[#This Row],[Order_Date]])</f>
        <v>2025</v>
      </c>
      <c r="W6862" t="str">
        <f>TEXT(Sales_Data[[#This Row],[Order_Date]],"mmm")</f>
        <v>Mar</v>
      </c>
      <c r="X6862">
        <f>MONTH(Sales_Data[[#This Row],[Order_Date]])</f>
        <v>3</v>
      </c>
      <c r="Y6862" t="str">
        <f>"Q"&amp;ROUNDUP(MONTH(Sales_Data[[#This Row],[Order_Date]])/3,0)</f>
        <v>Q1</v>
      </c>
    </row>
    <row r="6863" spans="1:25" x14ac:dyDescent="0.3">
      <c r="A6863" t="s">
        <v>8670</v>
      </c>
      <c r="B6863" s="1">
        <v>45747</v>
      </c>
      <c r="C6863" t="s">
        <v>3711</v>
      </c>
      <c r="D6863" t="s">
        <v>277</v>
      </c>
      <c r="E6863" t="s">
        <v>48</v>
      </c>
      <c r="F6863" t="s">
        <v>152</v>
      </c>
      <c r="G6863" t="s">
        <v>32</v>
      </c>
      <c r="H6863" t="s">
        <v>33</v>
      </c>
      <c r="I6863" t="s">
        <v>161</v>
      </c>
      <c r="J6863">
        <v>3</v>
      </c>
      <c r="K6863">
        <v>16595.09</v>
      </c>
      <c r="L6863">
        <v>0.15</v>
      </c>
      <c r="M6863">
        <v>36516.33</v>
      </c>
      <c r="N6863" t="s">
        <v>52</v>
      </c>
      <c r="O6863" t="s">
        <v>35</v>
      </c>
      <c r="P6863" t="s">
        <v>71</v>
      </c>
      <c r="Q6863">
        <f>Sales_Data[[#This Row],[Quantity]]*Sales_Data[[#This Row],[Unit_Price]]</f>
        <v>49785.270000000004</v>
      </c>
      <c r="R6863">
        <f>Sales_Data[[#This Row],[Gross_Sales]]*Sales_Data[[#This Row],[Discount]]</f>
        <v>7467.7905000000001</v>
      </c>
      <c r="S6863">
        <f>Sales_Data[[#This Row],[Gross_Sales]]-Sales_Data[[#This Row],[Discount_Amount]]</f>
        <v>42317.479500000001</v>
      </c>
      <c r="T6863">
        <f>Sales_Data[[#This Row],[Net Sales]]-Sales_Data[[#This Row],[Cost]]</f>
        <v>5801.1494999999995</v>
      </c>
      <c r="U6863" s="2">
        <f>Sales_Data[[#This Row],[Profit]]/Sales_Data[[#This Row],[Net Sales]]</f>
        <v>0.13708636640327312</v>
      </c>
      <c r="V6863">
        <f>YEAR(Sales_Data[[#This Row],[Order_Date]])</f>
        <v>2025</v>
      </c>
      <c r="W6863" t="str">
        <f>TEXT(Sales_Data[[#This Row],[Order_Date]],"mmm")</f>
        <v>Mar</v>
      </c>
      <c r="X6863">
        <f>MONTH(Sales_Data[[#This Row],[Order_Date]])</f>
        <v>3</v>
      </c>
      <c r="Y6863" t="str">
        <f>"Q"&amp;ROUNDUP(MONTH(Sales_Data[[#This Row],[Order_Date]])/3,0)</f>
        <v>Q1</v>
      </c>
    </row>
    <row r="6864" spans="1:25" x14ac:dyDescent="0.3">
      <c r="A6864" t="s">
        <v>8671</v>
      </c>
      <c r="B6864" s="1">
        <v>45883</v>
      </c>
      <c r="C6864" t="s">
        <v>1093</v>
      </c>
      <c r="D6864" t="s">
        <v>266</v>
      </c>
      <c r="E6864" t="s">
        <v>119</v>
      </c>
      <c r="F6864" t="s">
        <v>146</v>
      </c>
      <c r="G6864" t="s">
        <v>41</v>
      </c>
      <c r="H6864" t="s">
        <v>102</v>
      </c>
      <c r="I6864" t="s">
        <v>103</v>
      </c>
      <c r="J6864">
        <v>1</v>
      </c>
      <c r="K6864">
        <v>8748.42</v>
      </c>
      <c r="L6864">
        <v>0.2</v>
      </c>
      <c r="M6864">
        <v>4759.01</v>
      </c>
      <c r="N6864" t="s">
        <v>52</v>
      </c>
      <c r="O6864" t="s">
        <v>25</v>
      </c>
      <c r="P6864" t="s">
        <v>71</v>
      </c>
      <c r="Q6864">
        <f>Sales_Data[[#This Row],[Quantity]]*Sales_Data[[#This Row],[Unit_Price]]</f>
        <v>8748.42</v>
      </c>
      <c r="R6864">
        <f>Sales_Data[[#This Row],[Gross_Sales]]*Sales_Data[[#This Row],[Discount]]</f>
        <v>1749.6840000000002</v>
      </c>
      <c r="S6864">
        <f>Sales_Data[[#This Row],[Gross_Sales]]-Sales_Data[[#This Row],[Discount_Amount]]</f>
        <v>6998.7359999999999</v>
      </c>
      <c r="T6864">
        <f>Sales_Data[[#This Row],[Net Sales]]-Sales_Data[[#This Row],[Cost]]</f>
        <v>2239.7259999999997</v>
      </c>
      <c r="U6864" s="2">
        <f>Sales_Data[[#This Row],[Profit]]/Sales_Data[[#This Row],[Net Sales]]</f>
        <v>0.3200186433664593</v>
      </c>
      <c r="V6864">
        <f>YEAR(Sales_Data[[#This Row],[Order_Date]])</f>
        <v>2025</v>
      </c>
      <c r="W6864" t="str">
        <f>TEXT(Sales_Data[[#This Row],[Order_Date]],"mmm")</f>
        <v>Aug</v>
      </c>
      <c r="X6864">
        <f>MONTH(Sales_Data[[#This Row],[Order_Date]])</f>
        <v>8</v>
      </c>
      <c r="Y6864" t="str">
        <f>"Q"&amp;ROUNDUP(MONTH(Sales_Data[[#This Row],[Order_Date]])/3,0)</f>
        <v>Q3</v>
      </c>
    </row>
    <row r="6865" spans="1:25" x14ac:dyDescent="0.3">
      <c r="A6865" t="s">
        <v>8672</v>
      </c>
      <c r="B6865" s="1">
        <v>45815</v>
      </c>
      <c r="C6865" t="s">
        <v>5354</v>
      </c>
      <c r="D6865" t="s">
        <v>384</v>
      </c>
      <c r="E6865" t="s">
        <v>39</v>
      </c>
      <c r="F6865" t="s">
        <v>405</v>
      </c>
      <c r="G6865" t="s">
        <v>21</v>
      </c>
      <c r="H6865" t="s">
        <v>127</v>
      </c>
      <c r="I6865" t="s">
        <v>314</v>
      </c>
      <c r="J6865">
        <v>2</v>
      </c>
      <c r="K6865">
        <v>4133.2700000000004</v>
      </c>
      <c r="L6865">
        <v>0.1</v>
      </c>
      <c r="M6865">
        <v>6128.87</v>
      </c>
      <c r="N6865" t="s">
        <v>52</v>
      </c>
      <c r="O6865" t="s">
        <v>53</v>
      </c>
      <c r="P6865" t="s">
        <v>26</v>
      </c>
      <c r="Q6865">
        <f>Sales_Data[[#This Row],[Quantity]]*Sales_Data[[#This Row],[Unit_Price]]</f>
        <v>8266.5400000000009</v>
      </c>
      <c r="R6865">
        <f>Sales_Data[[#This Row],[Gross_Sales]]*Sales_Data[[#This Row],[Discount]]</f>
        <v>826.65400000000011</v>
      </c>
      <c r="S6865">
        <f>Sales_Data[[#This Row],[Gross_Sales]]-Sales_Data[[#This Row],[Discount_Amount]]</f>
        <v>7439.8860000000004</v>
      </c>
      <c r="T6865">
        <f>Sales_Data[[#This Row],[Net Sales]]-Sales_Data[[#This Row],[Cost]]</f>
        <v>1311.0160000000005</v>
      </c>
      <c r="U6865" s="2">
        <f>Sales_Data[[#This Row],[Profit]]/Sales_Data[[#This Row],[Net Sales]]</f>
        <v>0.17621452801830573</v>
      </c>
      <c r="V6865">
        <f>YEAR(Sales_Data[[#This Row],[Order_Date]])</f>
        <v>2025</v>
      </c>
      <c r="W6865" t="str">
        <f>TEXT(Sales_Data[[#This Row],[Order_Date]],"mmm")</f>
        <v>Jun</v>
      </c>
      <c r="X6865">
        <f>MONTH(Sales_Data[[#This Row],[Order_Date]])</f>
        <v>6</v>
      </c>
      <c r="Y6865" t="str">
        <f>"Q"&amp;ROUNDUP(MONTH(Sales_Data[[#This Row],[Order_Date]])/3,0)</f>
        <v>Q2</v>
      </c>
    </row>
    <row r="6866" spans="1:25" x14ac:dyDescent="0.3">
      <c r="A6866" t="s">
        <v>8673</v>
      </c>
      <c r="B6866" s="1">
        <v>45885</v>
      </c>
      <c r="C6866" t="s">
        <v>6005</v>
      </c>
      <c r="D6866" t="s">
        <v>513</v>
      </c>
      <c r="E6866" t="s">
        <v>119</v>
      </c>
      <c r="F6866" t="s">
        <v>120</v>
      </c>
      <c r="G6866" t="s">
        <v>41</v>
      </c>
      <c r="H6866" t="s">
        <v>42</v>
      </c>
      <c r="I6866" t="s">
        <v>43</v>
      </c>
      <c r="J6866">
        <v>2</v>
      </c>
      <c r="K6866">
        <v>1613.35</v>
      </c>
      <c r="L6866">
        <v>0.15</v>
      </c>
      <c r="M6866">
        <v>1912.56</v>
      </c>
      <c r="N6866" t="s">
        <v>70</v>
      </c>
      <c r="O6866" t="s">
        <v>35</v>
      </c>
      <c r="P6866" t="s">
        <v>44</v>
      </c>
      <c r="Q6866">
        <f>Sales_Data[[#This Row],[Quantity]]*Sales_Data[[#This Row],[Unit_Price]]</f>
        <v>3226.7</v>
      </c>
      <c r="R6866">
        <f>Sales_Data[[#This Row],[Gross_Sales]]*Sales_Data[[#This Row],[Discount]]</f>
        <v>484.00499999999994</v>
      </c>
      <c r="S6866">
        <f>Sales_Data[[#This Row],[Gross_Sales]]-Sales_Data[[#This Row],[Discount_Amount]]</f>
        <v>2742.6949999999997</v>
      </c>
      <c r="T6866">
        <f>Sales_Data[[#This Row],[Net Sales]]-Sales_Data[[#This Row],[Cost]]</f>
        <v>830.13499999999976</v>
      </c>
      <c r="U6866" s="2">
        <f>Sales_Data[[#This Row],[Profit]]/Sales_Data[[#This Row],[Net Sales]]</f>
        <v>0.30267127770313501</v>
      </c>
      <c r="V6866">
        <f>YEAR(Sales_Data[[#This Row],[Order_Date]])</f>
        <v>2025</v>
      </c>
      <c r="W6866" t="str">
        <f>TEXT(Sales_Data[[#This Row],[Order_Date]],"mmm")</f>
        <v>Aug</v>
      </c>
      <c r="X6866">
        <f>MONTH(Sales_Data[[#This Row],[Order_Date]])</f>
        <v>8</v>
      </c>
      <c r="Y6866" t="str">
        <f>"Q"&amp;ROUNDUP(MONTH(Sales_Data[[#This Row],[Order_Date]])/3,0)</f>
        <v>Q3</v>
      </c>
    </row>
    <row r="6867" spans="1:25" x14ac:dyDescent="0.3">
      <c r="A6867" t="s">
        <v>8674</v>
      </c>
      <c r="B6867" s="1">
        <v>45783</v>
      </c>
      <c r="C6867" t="s">
        <v>489</v>
      </c>
      <c r="D6867" t="s">
        <v>74</v>
      </c>
      <c r="E6867" t="s">
        <v>19</v>
      </c>
      <c r="F6867" t="s">
        <v>66</v>
      </c>
      <c r="G6867" t="s">
        <v>21</v>
      </c>
      <c r="H6867" t="s">
        <v>230</v>
      </c>
      <c r="I6867" t="s">
        <v>231</v>
      </c>
      <c r="J6867">
        <v>4</v>
      </c>
      <c r="K6867">
        <v>7725.36</v>
      </c>
      <c r="L6867">
        <v>0</v>
      </c>
      <c r="M6867">
        <v>19627.5</v>
      </c>
      <c r="N6867" t="s">
        <v>24</v>
      </c>
      <c r="O6867" t="s">
        <v>35</v>
      </c>
      <c r="P6867" t="s">
        <v>26</v>
      </c>
      <c r="Q6867">
        <f>Sales_Data[[#This Row],[Quantity]]*Sales_Data[[#This Row],[Unit_Price]]</f>
        <v>30901.439999999999</v>
      </c>
      <c r="R6867">
        <f>Sales_Data[[#This Row],[Gross_Sales]]*Sales_Data[[#This Row],[Discount]]</f>
        <v>0</v>
      </c>
      <c r="S6867">
        <f>Sales_Data[[#This Row],[Gross_Sales]]-Sales_Data[[#This Row],[Discount_Amount]]</f>
        <v>30901.439999999999</v>
      </c>
      <c r="T6867">
        <f>Sales_Data[[#This Row],[Net Sales]]-Sales_Data[[#This Row],[Cost]]</f>
        <v>11273.939999999999</v>
      </c>
      <c r="U6867" s="2">
        <f>Sales_Data[[#This Row],[Profit]]/Sales_Data[[#This Row],[Net Sales]]</f>
        <v>0.36483542514523593</v>
      </c>
      <c r="V6867">
        <f>YEAR(Sales_Data[[#This Row],[Order_Date]])</f>
        <v>2025</v>
      </c>
      <c r="W6867" t="str">
        <f>TEXT(Sales_Data[[#This Row],[Order_Date]],"mmm")</f>
        <v>May</v>
      </c>
      <c r="X6867">
        <f>MONTH(Sales_Data[[#This Row],[Order_Date]])</f>
        <v>5</v>
      </c>
      <c r="Y6867" t="str">
        <f>"Q"&amp;ROUNDUP(MONTH(Sales_Data[[#This Row],[Order_Date]])/3,0)</f>
        <v>Q2</v>
      </c>
    </row>
    <row r="6868" spans="1:25" x14ac:dyDescent="0.3">
      <c r="A6868" t="s">
        <v>8675</v>
      </c>
      <c r="B6868" s="1">
        <v>45866</v>
      </c>
      <c r="C6868" t="s">
        <v>299</v>
      </c>
      <c r="D6868" t="s">
        <v>447</v>
      </c>
      <c r="E6868" t="s">
        <v>19</v>
      </c>
      <c r="F6868" t="s">
        <v>81</v>
      </c>
      <c r="G6868" t="s">
        <v>75</v>
      </c>
      <c r="H6868" t="s">
        <v>76</v>
      </c>
      <c r="I6868" t="s">
        <v>108</v>
      </c>
      <c r="J6868">
        <v>5</v>
      </c>
      <c r="K6868">
        <v>6397.54</v>
      </c>
      <c r="L6868">
        <v>0.05</v>
      </c>
      <c r="M6868">
        <v>21960.77</v>
      </c>
      <c r="N6868" t="s">
        <v>70</v>
      </c>
      <c r="O6868" t="s">
        <v>35</v>
      </c>
      <c r="P6868" t="s">
        <v>44</v>
      </c>
      <c r="Q6868">
        <f>Sales_Data[[#This Row],[Quantity]]*Sales_Data[[#This Row],[Unit_Price]]</f>
        <v>31987.7</v>
      </c>
      <c r="R6868">
        <f>Sales_Data[[#This Row],[Gross_Sales]]*Sales_Data[[#This Row],[Discount]]</f>
        <v>1599.3850000000002</v>
      </c>
      <c r="S6868">
        <f>Sales_Data[[#This Row],[Gross_Sales]]-Sales_Data[[#This Row],[Discount_Amount]]</f>
        <v>30388.315000000002</v>
      </c>
      <c r="T6868">
        <f>Sales_Data[[#This Row],[Net Sales]]-Sales_Data[[#This Row],[Cost]]</f>
        <v>8427.5450000000019</v>
      </c>
      <c r="U6868" s="2">
        <f>Sales_Data[[#This Row],[Profit]]/Sales_Data[[#This Row],[Net Sales]]</f>
        <v>0.2773284731318601</v>
      </c>
      <c r="V6868">
        <f>YEAR(Sales_Data[[#This Row],[Order_Date]])</f>
        <v>2025</v>
      </c>
      <c r="W6868" t="str">
        <f>TEXT(Sales_Data[[#This Row],[Order_Date]],"mmm")</f>
        <v>Jul</v>
      </c>
      <c r="X6868">
        <f>MONTH(Sales_Data[[#This Row],[Order_Date]])</f>
        <v>7</v>
      </c>
      <c r="Y6868" t="str">
        <f>"Q"&amp;ROUNDUP(MONTH(Sales_Data[[#This Row],[Order_Date]])/3,0)</f>
        <v>Q3</v>
      </c>
    </row>
    <row r="6869" spans="1:25" x14ac:dyDescent="0.3">
      <c r="A6869" t="s">
        <v>8676</v>
      </c>
      <c r="B6869" s="1">
        <v>45754</v>
      </c>
      <c r="C6869" t="s">
        <v>1998</v>
      </c>
      <c r="D6869" t="s">
        <v>427</v>
      </c>
      <c r="E6869" t="s">
        <v>119</v>
      </c>
      <c r="F6869" t="s">
        <v>120</v>
      </c>
      <c r="G6869" t="s">
        <v>67</v>
      </c>
      <c r="H6869" t="s">
        <v>121</v>
      </c>
      <c r="I6869" t="s">
        <v>122</v>
      </c>
      <c r="J6869">
        <v>4</v>
      </c>
      <c r="K6869">
        <v>2319.7399999999998</v>
      </c>
      <c r="L6869">
        <v>0.05</v>
      </c>
      <c r="M6869">
        <v>6662.59</v>
      </c>
      <c r="N6869" t="s">
        <v>24</v>
      </c>
      <c r="O6869" t="s">
        <v>35</v>
      </c>
      <c r="P6869" t="s">
        <v>71</v>
      </c>
      <c r="Q6869">
        <f>Sales_Data[[#This Row],[Quantity]]*Sales_Data[[#This Row],[Unit_Price]]</f>
        <v>9278.9599999999991</v>
      </c>
      <c r="R6869">
        <f>Sales_Data[[#This Row],[Gross_Sales]]*Sales_Data[[#This Row],[Discount]]</f>
        <v>463.94799999999998</v>
      </c>
      <c r="S6869">
        <f>Sales_Data[[#This Row],[Gross_Sales]]-Sales_Data[[#This Row],[Discount_Amount]]</f>
        <v>8815.0119999999988</v>
      </c>
      <c r="T6869">
        <f>Sales_Data[[#This Row],[Net Sales]]-Sales_Data[[#This Row],[Cost]]</f>
        <v>2152.4219999999987</v>
      </c>
      <c r="U6869" s="2">
        <f>Sales_Data[[#This Row],[Profit]]/Sales_Data[[#This Row],[Net Sales]]</f>
        <v>0.24417686555616702</v>
      </c>
      <c r="V6869">
        <f>YEAR(Sales_Data[[#This Row],[Order_Date]])</f>
        <v>2025</v>
      </c>
      <c r="W6869" t="str">
        <f>TEXT(Sales_Data[[#This Row],[Order_Date]],"mmm")</f>
        <v>Apr</v>
      </c>
      <c r="X6869">
        <f>MONTH(Sales_Data[[#This Row],[Order_Date]])</f>
        <v>4</v>
      </c>
      <c r="Y6869" t="str">
        <f>"Q"&amp;ROUNDUP(MONTH(Sales_Data[[#This Row],[Order_Date]])/3,0)</f>
        <v>Q2</v>
      </c>
    </row>
    <row r="6870" spans="1:25" x14ac:dyDescent="0.3">
      <c r="A6870" t="s">
        <v>8677</v>
      </c>
      <c r="B6870" s="1">
        <v>45731</v>
      </c>
      <c r="C6870" t="s">
        <v>2388</v>
      </c>
      <c r="D6870" t="s">
        <v>580</v>
      </c>
      <c r="E6870" t="s">
        <v>48</v>
      </c>
      <c r="F6870" t="s">
        <v>164</v>
      </c>
      <c r="G6870" t="s">
        <v>67</v>
      </c>
      <c r="H6870" t="s">
        <v>133</v>
      </c>
      <c r="I6870" t="s">
        <v>138</v>
      </c>
      <c r="J6870">
        <v>2</v>
      </c>
      <c r="K6870">
        <v>60773.440000000002</v>
      </c>
      <c r="L6870">
        <v>0.1</v>
      </c>
      <c r="M6870">
        <v>71573.710000000006</v>
      </c>
      <c r="N6870" t="s">
        <v>83</v>
      </c>
      <c r="O6870" t="s">
        <v>35</v>
      </c>
      <c r="P6870" t="s">
        <v>71</v>
      </c>
      <c r="Q6870">
        <f>Sales_Data[[#This Row],[Quantity]]*Sales_Data[[#This Row],[Unit_Price]]</f>
        <v>121546.88</v>
      </c>
      <c r="R6870">
        <f>Sales_Data[[#This Row],[Gross_Sales]]*Sales_Data[[#This Row],[Discount]]</f>
        <v>12154.688000000002</v>
      </c>
      <c r="S6870">
        <f>Sales_Data[[#This Row],[Gross_Sales]]-Sales_Data[[#This Row],[Discount_Amount]]</f>
        <v>109392.19200000001</v>
      </c>
      <c r="T6870">
        <f>Sales_Data[[#This Row],[Net Sales]]-Sales_Data[[#This Row],[Cost]]</f>
        <v>37818.482000000004</v>
      </c>
      <c r="U6870" s="2">
        <f>Sales_Data[[#This Row],[Profit]]/Sales_Data[[#This Row],[Net Sales]]</f>
        <v>0.34571463747613723</v>
      </c>
      <c r="V6870">
        <f>YEAR(Sales_Data[[#This Row],[Order_Date]])</f>
        <v>2025</v>
      </c>
      <c r="W6870" t="str">
        <f>TEXT(Sales_Data[[#This Row],[Order_Date]],"mmm")</f>
        <v>Mar</v>
      </c>
      <c r="X6870">
        <f>MONTH(Sales_Data[[#This Row],[Order_Date]])</f>
        <v>3</v>
      </c>
      <c r="Y6870" t="str">
        <f>"Q"&amp;ROUNDUP(MONTH(Sales_Data[[#This Row],[Order_Date]])/3,0)</f>
        <v>Q1</v>
      </c>
    </row>
    <row r="6871" spans="1:25" x14ac:dyDescent="0.3">
      <c r="A6871" t="s">
        <v>8678</v>
      </c>
      <c r="B6871" s="1">
        <v>45772</v>
      </c>
      <c r="C6871" t="s">
        <v>1783</v>
      </c>
      <c r="D6871" t="s">
        <v>422</v>
      </c>
      <c r="E6871" t="s">
        <v>119</v>
      </c>
      <c r="F6871" t="s">
        <v>249</v>
      </c>
      <c r="G6871" t="s">
        <v>75</v>
      </c>
      <c r="H6871" t="s">
        <v>114</v>
      </c>
      <c r="I6871" t="s">
        <v>115</v>
      </c>
      <c r="J6871">
        <v>2</v>
      </c>
      <c r="K6871">
        <v>7987.82</v>
      </c>
      <c r="L6871">
        <v>0</v>
      </c>
      <c r="M6871">
        <v>13008.39</v>
      </c>
      <c r="N6871" t="s">
        <v>52</v>
      </c>
      <c r="O6871" t="s">
        <v>35</v>
      </c>
      <c r="P6871" t="s">
        <v>44</v>
      </c>
      <c r="Q6871">
        <f>Sales_Data[[#This Row],[Quantity]]*Sales_Data[[#This Row],[Unit_Price]]</f>
        <v>15975.64</v>
      </c>
      <c r="R6871">
        <f>Sales_Data[[#This Row],[Gross_Sales]]*Sales_Data[[#This Row],[Discount]]</f>
        <v>0</v>
      </c>
      <c r="S6871">
        <f>Sales_Data[[#This Row],[Gross_Sales]]-Sales_Data[[#This Row],[Discount_Amount]]</f>
        <v>15975.64</v>
      </c>
      <c r="T6871">
        <f>Sales_Data[[#This Row],[Net Sales]]-Sales_Data[[#This Row],[Cost]]</f>
        <v>2967.25</v>
      </c>
      <c r="U6871" s="2">
        <f>Sales_Data[[#This Row],[Profit]]/Sales_Data[[#This Row],[Net Sales]]</f>
        <v>0.1857359079198079</v>
      </c>
      <c r="V6871">
        <f>YEAR(Sales_Data[[#This Row],[Order_Date]])</f>
        <v>2025</v>
      </c>
      <c r="W6871" t="str">
        <f>TEXT(Sales_Data[[#This Row],[Order_Date]],"mmm")</f>
        <v>Apr</v>
      </c>
      <c r="X6871">
        <f>MONTH(Sales_Data[[#This Row],[Order_Date]])</f>
        <v>4</v>
      </c>
      <c r="Y6871" t="str">
        <f>"Q"&amp;ROUNDUP(MONTH(Sales_Data[[#This Row],[Order_Date]])/3,0)</f>
        <v>Q2</v>
      </c>
    </row>
    <row r="6872" spans="1:25" x14ac:dyDescent="0.3">
      <c r="A6872" t="s">
        <v>8679</v>
      </c>
      <c r="B6872" s="1">
        <v>45848</v>
      </c>
      <c r="C6872" t="s">
        <v>263</v>
      </c>
      <c r="D6872" t="s">
        <v>1171</v>
      </c>
      <c r="E6872" t="s">
        <v>30</v>
      </c>
      <c r="F6872" t="s">
        <v>101</v>
      </c>
      <c r="G6872" t="s">
        <v>41</v>
      </c>
      <c r="H6872" t="s">
        <v>42</v>
      </c>
      <c r="I6872" t="s">
        <v>82</v>
      </c>
      <c r="J6872">
        <v>3</v>
      </c>
      <c r="K6872">
        <v>1195.95</v>
      </c>
      <c r="L6872">
        <v>0.1</v>
      </c>
      <c r="M6872">
        <v>2625.19</v>
      </c>
      <c r="N6872" t="s">
        <v>83</v>
      </c>
      <c r="O6872" t="s">
        <v>35</v>
      </c>
      <c r="P6872" t="s">
        <v>44</v>
      </c>
      <c r="Q6872">
        <f>Sales_Data[[#This Row],[Quantity]]*Sales_Data[[#This Row],[Unit_Price]]</f>
        <v>3587.8500000000004</v>
      </c>
      <c r="R6872">
        <f>Sales_Data[[#This Row],[Gross_Sales]]*Sales_Data[[#This Row],[Discount]]</f>
        <v>358.78500000000008</v>
      </c>
      <c r="S6872">
        <f>Sales_Data[[#This Row],[Gross_Sales]]-Sales_Data[[#This Row],[Discount_Amount]]</f>
        <v>3229.0650000000005</v>
      </c>
      <c r="T6872">
        <f>Sales_Data[[#This Row],[Net Sales]]-Sales_Data[[#This Row],[Cost]]</f>
        <v>603.87500000000045</v>
      </c>
      <c r="U6872" s="2">
        <f>Sales_Data[[#This Row],[Profit]]/Sales_Data[[#This Row],[Net Sales]]</f>
        <v>0.18701233948526907</v>
      </c>
      <c r="V6872">
        <f>YEAR(Sales_Data[[#This Row],[Order_Date]])</f>
        <v>2025</v>
      </c>
      <c r="W6872" t="str">
        <f>TEXT(Sales_Data[[#This Row],[Order_Date]],"mmm")</f>
        <v>Jul</v>
      </c>
      <c r="X6872">
        <f>MONTH(Sales_Data[[#This Row],[Order_Date]])</f>
        <v>7</v>
      </c>
      <c r="Y6872" t="str">
        <f>"Q"&amp;ROUNDUP(MONTH(Sales_Data[[#This Row],[Order_Date]])/3,0)</f>
        <v>Q3</v>
      </c>
    </row>
    <row r="6873" spans="1:25" x14ac:dyDescent="0.3">
      <c r="A6873" t="s">
        <v>8680</v>
      </c>
      <c r="B6873" s="1">
        <v>45827</v>
      </c>
      <c r="C6873" t="s">
        <v>4575</v>
      </c>
      <c r="D6873" t="s">
        <v>359</v>
      </c>
      <c r="E6873" t="s">
        <v>119</v>
      </c>
      <c r="F6873" t="s">
        <v>249</v>
      </c>
      <c r="G6873" t="s">
        <v>41</v>
      </c>
      <c r="H6873" t="s">
        <v>171</v>
      </c>
      <c r="I6873" t="s">
        <v>191</v>
      </c>
      <c r="J6873">
        <v>3</v>
      </c>
      <c r="K6873">
        <v>3493.26</v>
      </c>
      <c r="L6873">
        <v>0.1</v>
      </c>
      <c r="M6873">
        <v>7639.52</v>
      </c>
      <c r="N6873" t="s">
        <v>70</v>
      </c>
      <c r="O6873" t="s">
        <v>35</v>
      </c>
      <c r="P6873" t="s">
        <v>44</v>
      </c>
      <c r="Q6873">
        <f>Sales_Data[[#This Row],[Quantity]]*Sales_Data[[#This Row],[Unit_Price]]</f>
        <v>10479.780000000001</v>
      </c>
      <c r="R6873">
        <f>Sales_Data[[#This Row],[Gross_Sales]]*Sales_Data[[#This Row],[Discount]]</f>
        <v>1047.9780000000001</v>
      </c>
      <c r="S6873">
        <f>Sales_Data[[#This Row],[Gross_Sales]]-Sales_Data[[#This Row],[Discount_Amount]]</f>
        <v>9431.8019999999997</v>
      </c>
      <c r="T6873">
        <f>Sales_Data[[#This Row],[Net Sales]]-Sales_Data[[#This Row],[Cost]]</f>
        <v>1792.2819999999992</v>
      </c>
      <c r="U6873" s="2">
        <f>Sales_Data[[#This Row],[Profit]]/Sales_Data[[#This Row],[Net Sales]]</f>
        <v>0.19002540553756317</v>
      </c>
      <c r="V6873">
        <f>YEAR(Sales_Data[[#This Row],[Order_Date]])</f>
        <v>2025</v>
      </c>
      <c r="W6873" t="str">
        <f>TEXT(Sales_Data[[#This Row],[Order_Date]],"mmm")</f>
        <v>Jun</v>
      </c>
      <c r="X6873">
        <f>MONTH(Sales_Data[[#This Row],[Order_Date]])</f>
        <v>6</v>
      </c>
      <c r="Y6873" t="str">
        <f>"Q"&amp;ROUNDUP(MONTH(Sales_Data[[#This Row],[Order_Date]])/3,0)</f>
        <v>Q2</v>
      </c>
    </row>
    <row r="6874" spans="1:25" x14ac:dyDescent="0.3">
      <c r="A6874" t="s">
        <v>8681</v>
      </c>
      <c r="B6874" s="1">
        <v>45964</v>
      </c>
      <c r="C6874" t="s">
        <v>442</v>
      </c>
      <c r="D6874" t="s">
        <v>38</v>
      </c>
      <c r="E6874" t="s">
        <v>19</v>
      </c>
      <c r="F6874" t="s">
        <v>57</v>
      </c>
      <c r="G6874" t="s">
        <v>21</v>
      </c>
      <c r="H6874" t="s">
        <v>22</v>
      </c>
      <c r="I6874" t="s">
        <v>62</v>
      </c>
      <c r="J6874">
        <v>4</v>
      </c>
      <c r="K6874">
        <v>13888.06</v>
      </c>
      <c r="L6874">
        <v>0</v>
      </c>
      <c r="M6874">
        <v>39078.58</v>
      </c>
      <c r="N6874" t="s">
        <v>52</v>
      </c>
      <c r="O6874" t="s">
        <v>35</v>
      </c>
      <c r="P6874" t="s">
        <v>71</v>
      </c>
      <c r="Q6874">
        <f>Sales_Data[[#This Row],[Quantity]]*Sales_Data[[#This Row],[Unit_Price]]</f>
        <v>55552.24</v>
      </c>
      <c r="R6874">
        <f>Sales_Data[[#This Row],[Gross_Sales]]*Sales_Data[[#This Row],[Discount]]</f>
        <v>0</v>
      </c>
      <c r="S6874">
        <f>Sales_Data[[#This Row],[Gross_Sales]]-Sales_Data[[#This Row],[Discount_Amount]]</f>
        <v>55552.24</v>
      </c>
      <c r="T6874">
        <f>Sales_Data[[#This Row],[Net Sales]]-Sales_Data[[#This Row],[Cost]]</f>
        <v>16473.659999999996</v>
      </c>
      <c r="U6874" s="2">
        <f>Sales_Data[[#This Row],[Profit]]/Sales_Data[[#This Row],[Net Sales]]</f>
        <v>0.29654357772071832</v>
      </c>
      <c r="V6874">
        <f>YEAR(Sales_Data[[#This Row],[Order_Date]])</f>
        <v>2025</v>
      </c>
      <c r="W6874" t="str">
        <f>TEXT(Sales_Data[[#This Row],[Order_Date]],"mmm")</f>
        <v>Nov</v>
      </c>
      <c r="X6874">
        <f>MONTH(Sales_Data[[#This Row],[Order_Date]])</f>
        <v>11</v>
      </c>
      <c r="Y6874" t="str">
        <f>"Q"&amp;ROUNDUP(MONTH(Sales_Data[[#This Row],[Order_Date]])/3,0)</f>
        <v>Q4</v>
      </c>
    </row>
    <row r="6875" spans="1:25" x14ac:dyDescent="0.3">
      <c r="A6875" t="s">
        <v>8682</v>
      </c>
      <c r="B6875" s="1">
        <v>45861</v>
      </c>
      <c r="C6875" t="s">
        <v>5684</v>
      </c>
      <c r="D6875" t="s">
        <v>56</v>
      </c>
      <c r="E6875" t="s">
        <v>48</v>
      </c>
      <c r="F6875" t="s">
        <v>164</v>
      </c>
      <c r="G6875" t="s">
        <v>41</v>
      </c>
      <c r="H6875" t="s">
        <v>102</v>
      </c>
      <c r="I6875" t="s">
        <v>103</v>
      </c>
      <c r="J6875">
        <v>1</v>
      </c>
      <c r="K6875">
        <v>14740.13</v>
      </c>
      <c r="L6875">
        <v>0</v>
      </c>
      <c r="M6875">
        <v>11046.65</v>
      </c>
      <c r="N6875" t="s">
        <v>109</v>
      </c>
      <c r="O6875" t="s">
        <v>35</v>
      </c>
      <c r="P6875" t="s">
        <v>44</v>
      </c>
      <c r="Q6875">
        <f>Sales_Data[[#This Row],[Quantity]]*Sales_Data[[#This Row],[Unit_Price]]</f>
        <v>14740.13</v>
      </c>
      <c r="R6875">
        <f>Sales_Data[[#This Row],[Gross_Sales]]*Sales_Data[[#This Row],[Discount]]</f>
        <v>0</v>
      </c>
      <c r="S6875">
        <f>Sales_Data[[#This Row],[Gross_Sales]]-Sales_Data[[#This Row],[Discount_Amount]]</f>
        <v>14740.13</v>
      </c>
      <c r="T6875">
        <f>Sales_Data[[#This Row],[Net Sales]]-Sales_Data[[#This Row],[Cost]]</f>
        <v>3693.4799999999996</v>
      </c>
      <c r="U6875" s="2">
        <f>Sales_Data[[#This Row],[Profit]]/Sales_Data[[#This Row],[Net Sales]]</f>
        <v>0.25057309535261901</v>
      </c>
      <c r="V6875">
        <f>YEAR(Sales_Data[[#This Row],[Order_Date]])</f>
        <v>2025</v>
      </c>
      <c r="W6875" t="str">
        <f>TEXT(Sales_Data[[#This Row],[Order_Date]],"mmm")</f>
        <v>Jul</v>
      </c>
      <c r="X6875">
        <f>MONTH(Sales_Data[[#This Row],[Order_Date]])</f>
        <v>7</v>
      </c>
      <c r="Y6875" t="str">
        <f>"Q"&amp;ROUNDUP(MONTH(Sales_Data[[#This Row],[Order_Date]])/3,0)</f>
        <v>Q3</v>
      </c>
    </row>
    <row r="6876" spans="1:25" x14ac:dyDescent="0.3">
      <c r="A6876" t="s">
        <v>8683</v>
      </c>
      <c r="B6876" s="1">
        <v>45713</v>
      </c>
      <c r="C6876" t="s">
        <v>5781</v>
      </c>
      <c r="D6876" t="s">
        <v>244</v>
      </c>
      <c r="E6876" t="s">
        <v>19</v>
      </c>
      <c r="F6876" t="s">
        <v>81</v>
      </c>
      <c r="G6876" t="s">
        <v>41</v>
      </c>
      <c r="H6876" t="s">
        <v>42</v>
      </c>
      <c r="I6876" t="s">
        <v>82</v>
      </c>
      <c r="J6876">
        <v>1</v>
      </c>
      <c r="K6876">
        <v>10934.07</v>
      </c>
      <c r="L6876">
        <v>0</v>
      </c>
      <c r="M6876">
        <v>7273.48</v>
      </c>
      <c r="N6876" t="s">
        <v>24</v>
      </c>
      <c r="O6876" t="s">
        <v>35</v>
      </c>
      <c r="P6876" t="s">
        <v>44</v>
      </c>
      <c r="Q6876">
        <f>Sales_Data[[#This Row],[Quantity]]*Sales_Data[[#This Row],[Unit_Price]]</f>
        <v>10934.07</v>
      </c>
      <c r="R6876">
        <f>Sales_Data[[#This Row],[Gross_Sales]]*Sales_Data[[#This Row],[Discount]]</f>
        <v>0</v>
      </c>
      <c r="S6876">
        <f>Sales_Data[[#This Row],[Gross_Sales]]-Sales_Data[[#This Row],[Discount_Amount]]</f>
        <v>10934.07</v>
      </c>
      <c r="T6876">
        <f>Sales_Data[[#This Row],[Net Sales]]-Sales_Data[[#This Row],[Cost]]</f>
        <v>3660.59</v>
      </c>
      <c r="U6876" s="2">
        <f>Sales_Data[[#This Row],[Profit]]/Sales_Data[[#This Row],[Net Sales]]</f>
        <v>0.33478750364685794</v>
      </c>
      <c r="V6876">
        <f>YEAR(Sales_Data[[#This Row],[Order_Date]])</f>
        <v>2025</v>
      </c>
      <c r="W6876" t="str">
        <f>TEXT(Sales_Data[[#This Row],[Order_Date]],"mmm")</f>
        <v>Feb</v>
      </c>
      <c r="X6876">
        <f>MONTH(Sales_Data[[#This Row],[Order_Date]])</f>
        <v>2</v>
      </c>
      <c r="Y6876" t="str">
        <f>"Q"&amp;ROUNDUP(MONTH(Sales_Data[[#This Row],[Order_Date]])/3,0)</f>
        <v>Q1</v>
      </c>
    </row>
    <row r="6877" spans="1:25" x14ac:dyDescent="0.3">
      <c r="A6877" t="s">
        <v>8684</v>
      </c>
      <c r="B6877" s="1">
        <v>45865</v>
      </c>
      <c r="C6877" t="s">
        <v>8685</v>
      </c>
      <c r="D6877" t="s">
        <v>511</v>
      </c>
      <c r="E6877" t="s">
        <v>119</v>
      </c>
      <c r="F6877" t="s">
        <v>249</v>
      </c>
      <c r="G6877" t="s">
        <v>21</v>
      </c>
      <c r="H6877" t="s">
        <v>230</v>
      </c>
      <c r="I6877" t="s">
        <v>231</v>
      </c>
      <c r="J6877">
        <v>2</v>
      </c>
      <c r="K6877">
        <v>6448.25</v>
      </c>
      <c r="L6877">
        <v>0.1</v>
      </c>
      <c r="M6877">
        <v>8517.9500000000007</v>
      </c>
      <c r="N6877" t="s">
        <v>52</v>
      </c>
      <c r="O6877" t="s">
        <v>35</v>
      </c>
      <c r="P6877" t="s">
        <v>44</v>
      </c>
      <c r="Q6877">
        <f>Sales_Data[[#This Row],[Quantity]]*Sales_Data[[#This Row],[Unit_Price]]</f>
        <v>12896.5</v>
      </c>
      <c r="R6877">
        <f>Sales_Data[[#This Row],[Gross_Sales]]*Sales_Data[[#This Row],[Discount]]</f>
        <v>1289.6500000000001</v>
      </c>
      <c r="S6877">
        <f>Sales_Data[[#This Row],[Gross_Sales]]-Sales_Data[[#This Row],[Discount_Amount]]</f>
        <v>11606.85</v>
      </c>
      <c r="T6877">
        <f>Sales_Data[[#This Row],[Net Sales]]-Sales_Data[[#This Row],[Cost]]</f>
        <v>3088.8999999999996</v>
      </c>
      <c r="U6877" s="2">
        <f>Sales_Data[[#This Row],[Profit]]/Sales_Data[[#This Row],[Net Sales]]</f>
        <v>0.26612732998186411</v>
      </c>
      <c r="V6877">
        <f>YEAR(Sales_Data[[#This Row],[Order_Date]])</f>
        <v>2025</v>
      </c>
      <c r="W6877" t="str">
        <f>TEXT(Sales_Data[[#This Row],[Order_Date]],"mmm")</f>
        <v>Jul</v>
      </c>
      <c r="X6877">
        <f>MONTH(Sales_Data[[#This Row],[Order_Date]])</f>
        <v>7</v>
      </c>
      <c r="Y6877" t="str">
        <f>"Q"&amp;ROUNDUP(MONTH(Sales_Data[[#This Row],[Order_Date]])/3,0)</f>
        <v>Q3</v>
      </c>
    </row>
    <row r="6878" spans="1:25" x14ac:dyDescent="0.3">
      <c r="A6878" t="s">
        <v>8686</v>
      </c>
      <c r="B6878" s="1">
        <v>45698</v>
      </c>
      <c r="C6878" t="s">
        <v>1231</v>
      </c>
      <c r="D6878" t="s">
        <v>205</v>
      </c>
      <c r="E6878" t="s">
        <v>19</v>
      </c>
      <c r="F6878" t="s">
        <v>57</v>
      </c>
      <c r="G6878" t="s">
        <v>67</v>
      </c>
      <c r="H6878" t="s">
        <v>121</v>
      </c>
      <c r="I6878" t="s">
        <v>122</v>
      </c>
      <c r="J6878">
        <v>2</v>
      </c>
      <c r="K6878">
        <v>12013.72</v>
      </c>
      <c r="L6878">
        <v>0.05</v>
      </c>
      <c r="M6878">
        <v>19821.71</v>
      </c>
      <c r="N6878" t="s">
        <v>52</v>
      </c>
      <c r="O6878" t="s">
        <v>53</v>
      </c>
      <c r="P6878" t="s">
        <v>26</v>
      </c>
      <c r="Q6878">
        <f>Sales_Data[[#This Row],[Quantity]]*Sales_Data[[#This Row],[Unit_Price]]</f>
        <v>24027.439999999999</v>
      </c>
      <c r="R6878">
        <f>Sales_Data[[#This Row],[Gross_Sales]]*Sales_Data[[#This Row],[Discount]]</f>
        <v>1201.3720000000001</v>
      </c>
      <c r="S6878">
        <f>Sales_Data[[#This Row],[Gross_Sales]]-Sales_Data[[#This Row],[Discount_Amount]]</f>
        <v>22826.067999999999</v>
      </c>
      <c r="T6878">
        <f>Sales_Data[[#This Row],[Net Sales]]-Sales_Data[[#This Row],[Cost]]</f>
        <v>3004.3580000000002</v>
      </c>
      <c r="U6878" s="2">
        <f>Sales_Data[[#This Row],[Profit]]/Sales_Data[[#This Row],[Net Sales]]</f>
        <v>0.13161960264027953</v>
      </c>
      <c r="V6878">
        <f>YEAR(Sales_Data[[#This Row],[Order_Date]])</f>
        <v>2025</v>
      </c>
      <c r="W6878" t="str">
        <f>TEXT(Sales_Data[[#This Row],[Order_Date]],"mmm")</f>
        <v>Feb</v>
      </c>
      <c r="X6878">
        <f>MONTH(Sales_Data[[#This Row],[Order_Date]])</f>
        <v>2</v>
      </c>
      <c r="Y6878" t="str">
        <f>"Q"&amp;ROUNDUP(MONTH(Sales_Data[[#This Row],[Order_Date]])/3,0)</f>
        <v>Q1</v>
      </c>
    </row>
    <row r="6879" spans="1:25" x14ac:dyDescent="0.3">
      <c r="A6879" t="s">
        <v>8687</v>
      </c>
      <c r="B6879" s="1">
        <v>45689</v>
      </c>
      <c r="C6879" t="s">
        <v>1286</v>
      </c>
      <c r="D6879" t="s">
        <v>669</v>
      </c>
      <c r="E6879" t="s">
        <v>39</v>
      </c>
      <c r="F6879" t="s">
        <v>202</v>
      </c>
      <c r="G6879" t="s">
        <v>41</v>
      </c>
      <c r="H6879" t="s">
        <v>171</v>
      </c>
      <c r="I6879" t="s">
        <v>191</v>
      </c>
      <c r="J6879">
        <v>3</v>
      </c>
      <c r="K6879">
        <v>5062.3</v>
      </c>
      <c r="L6879">
        <v>0</v>
      </c>
      <c r="M6879">
        <v>10610.3</v>
      </c>
      <c r="N6879" t="s">
        <v>109</v>
      </c>
      <c r="O6879" t="s">
        <v>35</v>
      </c>
      <c r="P6879" t="s">
        <v>71</v>
      </c>
      <c r="Q6879">
        <f>Sales_Data[[#This Row],[Quantity]]*Sales_Data[[#This Row],[Unit_Price]]</f>
        <v>15186.900000000001</v>
      </c>
      <c r="R6879">
        <f>Sales_Data[[#This Row],[Gross_Sales]]*Sales_Data[[#This Row],[Discount]]</f>
        <v>0</v>
      </c>
      <c r="S6879">
        <f>Sales_Data[[#This Row],[Gross_Sales]]-Sales_Data[[#This Row],[Discount_Amount]]</f>
        <v>15186.900000000001</v>
      </c>
      <c r="T6879">
        <f>Sales_Data[[#This Row],[Net Sales]]-Sales_Data[[#This Row],[Cost]]</f>
        <v>4576.6000000000022</v>
      </c>
      <c r="U6879" s="2">
        <f>Sales_Data[[#This Row],[Profit]]/Sales_Data[[#This Row],[Net Sales]]</f>
        <v>0.30135182295267643</v>
      </c>
      <c r="V6879">
        <f>YEAR(Sales_Data[[#This Row],[Order_Date]])</f>
        <v>2025</v>
      </c>
      <c r="W6879" t="str">
        <f>TEXT(Sales_Data[[#This Row],[Order_Date]],"mmm")</f>
        <v>Feb</v>
      </c>
      <c r="X6879">
        <f>MONTH(Sales_Data[[#This Row],[Order_Date]])</f>
        <v>2</v>
      </c>
      <c r="Y6879" t="str">
        <f>"Q"&amp;ROUNDUP(MONTH(Sales_Data[[#This Row],[Order_Date]])/3,0)</f>
        <v>Q1</v>
      </c>
    </row>
    <row r="6880" spans="1:25" x14ac:dyDescent="0.3">
      <c r="A6880" t="s">
        <v>8688</v>
      </c>
      <c r="B6880" s="1">
        <v>45672</v>
      </c>
      <c r="C6880" t="s">
        <v>938</v>
      </c>
      <c r="D6880" t="s">
        <v>209</v>
      </c>
      <c r="E6880" t="s">
        <v>19</v>
      </c>
      <c r="F6880" t="s">
        <v>113</v>
      </c>
      <c r="G6880" t="s">
        <v>67</v>
      </c>
      <c r="H6880" t="s">
        <v>88</v>
      </c>
      <c r="I6880" t="s">
        <v>89</v>
      </c>
      <c r="J6880">
        <v>3</v>
      </c>
      <c r="K6880">
        <v>12925.9</v>
      </c>
      <c r="L6880">
        <v>0.1</v>
      </c>
      <c r="M6880">
        <v>22081.95</v>
      </c>
      <c r="N6880" t="s">
        <v>109</v>
      </c>
      <c r="O6880" t="s">
        <v>25</v>
      </c>
      <c r="P6880" t="s">
        <v>44</v>
      </c>
      <c r="Q6880">
        <f>Sales_Data[[#This Row],[Quantity]]*Sales_Data[[#This Row],[Unit_Price]]</f>
        <v>38777.699999999997</v>
      </c>
      <c r="R6880">
        <f>Sales_Data[[#This Row],[Gross_Sales]]*Sales_Data[[#This Row],[Discount]]</f>
        <v>3877.77</v>
      </c>
      <c r="S6880">
        <f>Sales_Data[[#This Row],[Gross_Sales]]-Sales_Data[[#This Row],[Discount_Amount]]</f>
        <v>34899.93</v>
      </c>
      <c r="T6880">
        <f>Sales_Data[[#This Row],[Net Sales]]-Sales_Data[[#This Row],[Cost]]</f>
        <v>12817.98</v>
      </c>
      <c r="U6880" s="2">
        <f>Sales_Data[[#This Row],[Profit]]/Sales_Data[[#This Row],[Net Sales]]</f>
        <v>0.36727810055779481</v>
      </c>
      <c r="V6880">
        <f>YEAR(Sales_Data[[#This Row],[Order_Date]])</f>
        <v>2025</v>
      </c>
      <c r="W6880" t="str">
        <f>TEXT(Sales_Data[[#This Row],[Order_Date]],"mmm")</f>
        <v>Jan</v>
      </c>
      <c r="X6880">
        <f>MONTH(Sales_Data[[#This Row],[Order_Date]])</f>
        <v>1</v>
      </c>
      <c r="Y6880" t="str">
        <f>"Q"&amp;ROUNDUP(MONTH(Sales_Data[[#This Row],[Order_Date]])/3,0)</f>
        <v>Q1</v>
      </c>
    </row>
    <row r="6881" spans="1:25" x14ac:dyDescent="0.3">
      <c r="A6881" t="s">
        <v>8689</v>
      </c>
      <c r="B6881" s="1">
        <v>45719</v>
      </c>
      <c r="C6881" t="s">
        <v>4652</v>
      </c>
      <c r="D6881" t="s">
        <v>241</v>
      </c>
      <c r="E6881" t="s">
        <v>19</v>
      </c>
      <c r="F6881" t="s">
        <v>66</v>
      </c>
      <c r="G6881" t="s">
        <v>41</v>
      </c>
      <c r="H6881" t="s">
        <v>102</v>
      </c>
      <c r="I6881" t="s">
        <v>103</v>
      </c>
      <c r="J6881">
        <v>2</v>
      </c>
      <c r="K6881">
        <v>17391.14</v>
      </c>
      <c r="L6881">
        <v>0</v>
      </c>
      <c r="M6881">
        <v>24390.05</v>
      </c>
      <c r="N6881" t="s">
        <v>52</v>
      </c>
      <c r="O6881" t="s">
        <v>35</v>
      </c>
      <c r="P6881" t="s">
        <v>26</v>
      </c>
      <c r="Q6881">
        <f>Sales_Data[[#This Row],[Quantity]]*Sales_Data[[#This Row],[Unit_Price]]</f>
        <v>34782.28</v>
      </c>
      <c r="R6881">
        <f>Sales_Data[[#This Row],[Gross_Sales]]*Sales_Data[[#This Row],[Discount]]</f>
        <v>0</v>
      </c>
      <c r="S6881">
        <f>Sales_Data[[#This Row],[Gross_Sales]]-Sales_Data[[#This Row],[Discount_Amount]]</f>
        <v>34782.28</v>
      </c>
      <c r="T6881">
        <f>Sales_Data[[#This Row],[Net Sales]]-Sales_Data[[#This Row],[Cost]]</f>
        <v>10392.23</v>
      </c>
      <c r="U6881" s="2">
        <f>Sales_Data[[#This Row],[Profit]]/Sales_Data[[#This Row],[Net Sales]]</f>
        <v>0.29877943596566986</v>
      </c>
      <c r="V6881">
        <f>YEAR(Sales_Data[[#This Row],[Order_Date]])</f>
        <v>2025</v>
      </c>
      <c r="W6881" t="str">
        <f>TEXT(Sales_Data[[#This Row],[Order_Date]],"mmm")</f>
        <v>Mar</v>
      </c>
      <c r="X6881">
        <f>MONTH(Sales_Data[[#This Row],[Order_Date]])</f>
        <v>3</v>
      </c>
      <c r="Y6881" t="str">
        <f>"Q"&amp;ROUNDUP(MONTH(Sales_Data[[#This Row],[Order_Date]])/3,0)</f>
        <v>Q1</v>
      </c>
    </row>
    <row r="6882" spans="1:25" x14ac:dyDescent="0.3">
      <c r="A6882" t="s">
        <v>8690</v>
      </c>
      <c r="B6882" s="1">
        <v>45812</v>
      </c>
      <c r="C6882" t="s">
        <v>424</v>
      </c>
      <c r="D6882" t="s">
        <v>302</v>
      </c>
      <c r="E6882" t="s">
        <v>48</v>
      </c>
      <c r="F6882" t="s">
        <v>49</v>
      </c>
      <c r="G6882" t="s">
        <v>75</v>
      </c>
      <c r="H6882" t="s">
        <v>185</v>
      </c>
      <c r="I6882" t="s">
        <v>261</v>
      </c>
      <c r="J6882">
        <v>1</v>
      </c>
      <c r="K6882">
        <v>23502.68</v>
      </c>
      <c r="L6882">
        <v>0.05</v>
      </c>
      <c r="M6882">
        <v>18691.060000000001</v>
      </c>
      <c r="N6882" t="s">
        <v>52</v>
      </c>
      <c r="O6882" t="s">
        <v>35</v>
      </c>
      <c r="P6882" t="s">
        <v>44</v>
      </c>
      <c r="Q6882">
        <f>Sales_Data[[#This Row],[Quantity]]*Sales_Data[[#This Row],[Unit_Price]]</f>
        <v>23502.68</v>
      </c>
      <c r="R6882">
        <f>Sales_Data[[#This Row],[Gross_Sales]]*Sales_Data[[#This Row],[Discount]]</f>
        <v>1175.134</v>
      </c>
      <c r="S6882">
        <f>Sales_Data[[#This Row],[Gross_Sales]]-Sales_Data[[#This Row],[Discount_Amount]]</f>
        <v>22327.546000000002</v>
      </c>
      <c r="T6882">
        <f>Sales_Data[[#This Row],[Net Sales]]-Sales_Data[[#This Row],[Cost]]</f>
        <v>3636.4860000000008</v>
      </c>
      <c r="U6882" s="2">
        <f>Sales_Data[[#This Row],[Profit]]/Sales_Data[[#This Row],[Net Sales]]</f>
        <v>0.16286993653489731</v>
      </c>
      <c r="V6882">
        <f>YEAR(Sales_Data[[#This Row],[Order_Date]])</f>
        <v>2025</v>
      </c>
      <c r="W6882" t="str">
        <f>TEXT(Sales_Data[[#This Row],[Order_Date]],"mmm")</f>
        <v>Jun</v>
      </c>
      <c r="X6882">
        <f>MONTH(Sales_Data[[#This Row],[Order_Date]])</f>
        <v>6</v>
      </c>
      <c r="Y6882" t="str">
        <f>"Q"&amp;ROUNDUP(MONTH(Sales_Data[[#This Row],[Order_Date]])/3,0)</f>
        <v>Q2</v>
      </c>
    </row>
    <row r="6883" spans="1:25" x14ac:dyDescent="0.3">
      <c r="A6883" t="s">
        <v>8691</v>
      </c>
      <c r="B6883" s="1">
        <v>45941</v>
      </c>
      <c r="C6883" t="s">
        <v>1956</v>
      </c>
      <c r="D6883" t="s">
        <v>414</v>
      </c>
      <c r="E6883" t="s">
        <v>39</v>
      </c>
      <c r="F6883" t="s">
        <v>107</v>
      </c>
      <c r="G6883" t="s">
        <v>32</v>
      </c>
      <c r="H6883" t="s">
        <v>50</v>
      </c>
      <c r="I6883" t="s">
        <v>58</v>
      </c>
      <c r="J6883">
        <v>5</v>
      </c>
      <c r="K6883">
        <v>6198.7</v>
      </c>
      <c r="L6883">
        <v>0.1</v>
      </c>
      <c r="M6883">
        <v>23870.98</v>
      </c>
      <c r="N6883" t="s">
        <v>52</v>
      </c>
      <c r="O6883" t="s">
        <v>25</v>
      </c>
      <c r="P6883" t="s">
        <v>44</v>
      </c>
      <c r="Q6883">
        <f>Sales_Data[[#This Row],[Quantity]]*Sales_Data[[#This Row],[Unit_Price]]</f>
        <v>30993.5</v>
      </c>
      <c r="R6883">
        <f>Sales_Data[[#This Row],[Gross_Sales]]*Sales_Data[[#This Row],[Discount]]</f>
        <v>3099.3500000000004</v>
      </c>
      <c r="S6883">
        <f>Sales_Data[[#This Row],[Gross_Sales]]-Sales_Data[[#This Row],[Discount_Amount]]</f>
        <v>27894.15</v>
      </c>
      <c r="T6883">
        <f>Sales_Data[[#This Row],[Net Sales]]-Sales_Data[[#This Row],[Cost]]</f>
        <v>4023.1700000000019</v>
      </c>
      <c r="U6883" s="2">
        <f>Sales_Data[[#This Row],[Profit]]/Sales_Data[[#This Row],[Net Sales]]</f>
        <v>0.14422988332679079</v>
      </c>
      <c r="V6883">
        <f>YEAR(Sales_Data[[#This Row],[Order_Date]])</f>
        <v>2025</v>
      </c>
      <c r="W6883" t="str">
        <f>TEXT(Sales_Data[[#This Row],[Order_Date]],"mmm")</f>
        <v>Oct</v>
      </c>
      <c r="X6883">
        <f>MONTH(Sales_Data[[#This Row],[Order_Date]])</f>
        <v>10</v>
      </c>
      <c r="Y6883" t="str">
        <f>"Q"&amp;ROUNDUP(MONTH(Sales_Data[[#This Row],[Order_Date]])/3,0)</f>
        <v>Q4</v>
      </c>
    </row>
    <row r="6884" spans="1:25" x14ac:dyDescent="0.3">
      <c r="A6884" t="s">
        <v>8692</v>
      </c>
      <c r="B6884" s="1">
        <v>45866</v>
      </c>
      <c r="C6884" t="s">
        <v>5156</v>
      </c>
      <c r="D6884" t="s">
        <v>685</v>
      </c>
      <c r="E6884" t="s">
        <v>30</v>
      </c>
      <c r="F6884" t="s">
        <v>210</v>
      </c>
      <c r="G6884" t="s">
        <v>32</v>
      </c>
      <c r="H6884" t="s">
        <v>50</v>
      </c>
      <c r="I6884" t="s">
        <v>58</v>
      </c>
      <c r="J6884">
        <v>1</v>
      </c>
      <c r="K6884">
        <v>353.58</v>
      </c>
      <c r="L6884">
        <v>0.1</v>
      </c>
      <c r="M6884">
        <v>198.09</v>
      </c>
      <c r="N6884" t="s">
        <v>70</v>
      </c>
      <c r="O6884" t="s">
        <v>35</v>
      </c>
      <c r="P6884" t="s">
        <v>71</v>
      </c>
      <c r="Q6884">
        <f>Sales_Data[[#This Row],[Quantity]]*Sales_Data[[#This Row],[Unit_Price]]</f>
        <v>353.58</v>
      </c>
      <c r="R6884">
        <f>Sales_Data[[#This Row],[Gross_Sales]]*Sales_Data[[#This Row],[Discount]]</f>
        <v>35.357999999999997</v>
      </c>
      <c r="S6884">
        <f>Sales_Data[[#This Row],[Gross_Sales]]-Sales_Data[[#This Row],[Discount_Amount]]</f>
        <v>318.22199999999998</v>
      </c>
      <c r="T6884">
        <f>Sales_Data[[#This Row],[Net Sales]]-Sales_Data[[#This Row],[Cost]]</f>
        <v>120.13199999999998</v>
      </c>
      <c r="U6884" s="2">
        <f>Sales_Data[[#This Row],[Profit]]/Sales_Data[[#This Row],[Net Sales]]</f>
        <v>0.37751004016064255</v>
      </c>
      <c r="V6884">
        <f>YEAR(Sales_Data[[#This Row],[Order_Date]])</f>
        <v>2025</v>
      </c>
      <c r="W6884" t="str">
        <f>TEXT(Sales_Data[[#This Row],[Order_Date]],"mmm")</f>
        <v>Jul</v>
      </c>
      <c r="X6884">
        <f>MONTH(Sales_Data[[#This Row],[Order_Date]])</f>
        <v>7</v>
      </c>
      <c r="Y6884" t="str">
        <f>"Q"&amp;ROUNDUP(MONTH(Sales_Data[[#This Row],[Order_Date]])/3,0)</f>
        <v>Q3</v>
      </c>
    </row>
    <row r="6885" spans="1:25" x14ac:dyDescent="0.3">
      <c r="A6885" t="s">
        <v>8693</v>
      </c>
      <c r="B6885" s="1">
        <v>45977</v>
      </c>
      <c r="C6885" t="s">
        <v>8188</v>
      </c>
      <c r="D6885" t="s">
        <v>447</v>
      </c>
      <c r="E6885" t="s">
        <v>48</v>
      </c>
      <c r="F6885" t="s">
        <v>152</v>
      </c>
      <c r="G6885" t="s">
        <v>67</v>
      </c>
      <c r="H6885" t="s">
        <v>133</v>
      </c>
      <c r="I6885" t="s">
        <v>134</v>
      </c>
      <c r="J6885">
        <v>1</v>
      </c>
      <c r="K6885">
        <v>19800.89</v>
      </c>
      <c r="L6885">
        <v>0.1</v>
      </c>
      <c r="M6885">
        <v>13274.35</v>
      </c>
      <c r="N6885" t="s">
        <v>52</v>
      </c>
      <c r="O6885" t="s">
        <v>35</v>
      </c>
      <c r="P6885" t="s">
        <v>71</v>
      </c>
      <c r="Q6885">
        <f>Sales_Data[[#This Row],[Quantity]]*Sales_Data[[#This Row],[Unit_Price]]</f>
        <v>19800.89</v>
      </c>
      <c r="R6885">
        <f>Sales_Data[[#This Row],[Gross_Sales]]*Sales_Data[[#This Row],[Discount]]</f>
        <v>1980.0889999999999</v>
      </c>
      <c r="S6885">
        <f>Sales_Data[[#This Row],[Gross_Sales]]-Sales_Data[[#This Row],[Discount_Amount]]</f>
        <v>17820.800999999999</v>
      </c>
      <c r="T6885">
        <f>Sales_Data[[#This Row],[Net Sales]]-Sales_Data[[#This Row],[Cost]]</f>
        <v>4546.4509999999991</v>
      </c>
      <c r="U6885" s="2">
        <f>Sales_Data[[#This Row],[Profit]]/Sales_Data[[#This Row],[Net Sales]]</f>
        <v>0.25512046287930601</v>
      </c>
      <c r="V6885">
        <f>YEAR(Sales_Data[[#This Row],[Order_Date]])</f>
        <v>2025</v>
      </c>
      <c r="W6885" t="str">
        <f>TEXT(Sales_Data[[#This Row],[Order_Date]],"mmm")</f>
        <v>Nov</v>
      </c>
      <c r="X6885">
        <f>MONTH(Sales_Data[[#This Row],[Order_Date]])</f>
        <v>11</v>
      </c>
      <c r="Y6885" t="str">
        <f>"Q"&amp;ROUNDUP(MONTH(Sales_Data[[#This Row],[Order_Date]])/3,0)</f>
        <v>Q4</v>
      </c>
    </row>
    <row r="6886" spans="1:25" x14ac:dyDescent="0.3">
      <c r="A6886" t="s">
        <v>8694</v>
      </c>
      <c r="B6886" s="1">
        <v>45844</v>
      </c>
      <c r="C6886" t="s">
        <v>2604</v>
      </c>
      <c r="D6886" t="s">
        <v>160</v>
      </c>
      <c r="E6886" t="s">
        <v>119</v>
      </c>
      <c r="F6886" t="s">
        <v>120</v>
      </c>
      <c r="G6886" t="s">
        <v>67</v>
      </c>
      <c r="H6886" t="s">
        <v>68</v>
      </c>
      <c r="I6886" t="s">
        <v>69</v>
      </c>
      <c r="J6886">
        <v>2</v>
      </c>
      <c r="K6886">
        <v>913.57</v>
      </c>
      <c r="L6886">
        <v>0</v>
      </c>
      <c r="M6886">
        <v>1583.24</v>
      </c>
      <c r="N6886" t="s">
        <v>70</v>
      </c>
      <c r="O6886" t="s">
        <v>35</v>
      </c>
      <c r="P6886" t="s">
        <v>71</v>
      </c>
      <c r="Q6886">
        <f>Sales_Data[[#This Row],[Quantity]]*Sales_Data[[#This Row],[Unit_Price]]</f>
        <v>1827.14</v>
      </c>
      <c r="R6886">
        <f>Sales_Data[[#This Row],[Gross_Sales]]*Sales_Data[[#This Row],[Discount]]</f>
        <v>0</v>
      </c>
      <c r="S6886">
        <f>Sales_Data[[#This Row],[Gross_Sales]]-Sales_Data[[#This Row],[Discount_Amount]]</f>
        <v>1827.14</v>
      </c>
      <c r="T6886">
        <f>Sales_Data[[#This Row],[Net Sales]]-Sales_Data[[#This Row],[Cost]]</f>
        <v>243.90000000000009</v>
      </c>
      <c r="U6886" s="2">
        <f>Sales_Data[[#This Row],[Profit]]/Sales_Data[[#This Row],[Net Sales]]</f>
        <v>0.13348730803331987</v>
      </c>
      <c r="V6886">
        <f>YEAR(Sales_Data[[#This Row],[Order_Date]])</f>
        <v>2025</v>
      </c>
      <c r="W6886" t="str">
        <f>TEXT(Sales_Data[[#This Row],[Order_Date]],"mmm")</f>
        <v>Jul</v>
      </c>
      <c r="X6886">
        <f>MONTH(Sales_Data[[#This Row],[Order_Date]])</f>
        <v>7</v>
      </c>
      <c r="Y6886" t="str">
        <f>"Q"&amp;ROUNDUP(MONTH(Sales_Data[[#This Row],[Order_Date]])/3,0)</f>
        <v>Q3</v>
      </c>
    </row>
    <row r="6887" spans="1:25" x14ac:dyDescent="0.3">
      <c r="A6887" t="s">
        <v>8695</v>
      </c>
      <c r="B6887" s="1">
        <v>45787</v>
      </c>
      <c r="C6887" t="s">
        <v>1869</v>
      </c>
      <c r="D6887" t="s">
        <v>100</v>
      </c>
      <c r="E6887" t="s">
        <v>39</v>
      </c>
      <c r="F6887" t="s">
        <v>40</v>
      </c>
      <c r="G6887" t="s">
        <v>67</v>
      </c>
      <c r="H6887" t="s">
        <v>88</v>
      </c>
      <c r="I6887" t="s">
        <v>157</v>
      </c>
      <c r="J6887">
        <v>1</v>
      </c>
      <c r="K6887">
        <v>4697.95</v>
      </c>
      <c r="L6887">
        <v>0</v>
      </c>
      <c r="M6887">
        <v>3066.26</v>
      </c>
      <c r="N6887" t="s">
        <v>52</v>
      </c>
      <c r="O6887" t="s">
        <v>35</v>
      </c>
      <c r="P6887" t="s">
        <v>71</v>
      </c>
      <c r="Q6887">
        <f>Sales_Data[[#This Row],[Quantity]]*Sales_Data[[#This Row],[Unit_Price]]</f>
        <v>4697.95</v>
      </c>
      <c r="R6887">
        <f>Sales_Data[[#This Row],[Gross_Sales]]*Sales_Data[[#This Row],[Discount]]</f>
        <v>0</v>
      </c>
      <c r="S6887">
        <f>Sales_Data[[#This Row],[Gross_Sales]]-Sales_Data[[#This Row],[Discount_Amount]]</f>
        <v>4697.95</v>
      </c>
      <c r="T6887">
        <f>Sales_Data[[#This Row],[Net Sales]]-Sales_Data[[#This Row],[Cost]]</f>
        <v>1631.6899999999996</v>
      </c>
      <c r="U6887" s="2">
        <f>Sales_Data[[#This Row],[Profit]]/Sales_Data[[#This Row],[Net Sales]]</f>
        <v>0.34731957555955251</v>
      </c>
      <c r="V6887">
        <f>YEAR(Sales_Data[[#This Row],[Order_Date]])</f>
        <v>2025</v>
      </c>
      <c r="W6887" t="str">
        <f>TEXT(Sales_Data[[#This Row],[Order_Date]],"mmm")</f>
        <v>May</v>
      </c>
      <c r="X6887">
        <f>MONTH(Sales_Data[[#This Row],[Order_Date]])</f>
        <v>5</v>
      </c>
      <c r="Y6887" t="str">
        <f>"Q"&amp;ROUNDUP(MONTH(Sales_Data[[#This Row],[Order_Date]])/3,0)</f>
        <v>Q2</v>
      </c>
    </row>
    <row r="6888" spans="1:25" x14ac:dyDescent="0.3">
      <c r="A6888" t="s">
        <v>8696</v>
      </c>
      <c r="B6888" s="1">
        <v>45784</v>
      </c>
      <c r="C6888" t="s">
        <v>3003</v>
      </c>
      <c r="D6888" t="s">
        <v>106</v>
      </c>
      <c r="E6888" t="s">
        <v>39</v>
      </c>
      <c r="F6888" t="s">
        <v>40</v>
      </c>
      <c r="G6888" t="s">
        <v>21</v>
      </c>
      <c r="H6888" t="s">
        <v>127</v>
      </c>
      <c r="I6888" t="s">
        <v>314</v>
      </c>
      <c r="J6888">
        <v>1</v>
      </c>
      <c r="K6888">
        <v>1065.22</v>
      </c>
      <c r="L6888">
        <v>0.1</v>
      </c>
      <c r="M6888">
        <v>610</v>
      </c>
      <c r="N6888" t="s">
        <v>52</v>
      </c>
      <c r="O6888" t="s">
        <v>25</v>
      </c>
      <c r="P6888" t="s">
        <v>44</v>
      </c>
      <c r="Q6888">
        <f>Sales_Data[[#This Row],[Quantity]]*Sales_Data[[#This Row],[Unit_Price]]</f>
        <v>1065.22</v>
      </c>
      <c r="R6888">
        <f>Sales_Data[[#This Row],[Gross_Sales]]*Sales_Data[[#This Row],[Discount]]</f>
        <v>106.52200000000001</v>
      </c>
      <c r="S6888">
        <f>Sales_Data[[#This Row],[Gross_Sales]]-Sales_Data[[#This Row],[Discount_Amount]]</f>
        <v>958.69799999999998</v>
      </c>
      <c r="T6888">
        <f>Sales_Data[[#This Row],[Net Sales]]-Sales_Data[[#This Row],[Cost]]</f>
        <v>348.69799999999998</v>
      </c>
      <c r="U6888" s="2">
        <f>Sales_Data[[#This Row],[Profit]]/Sales_Data[[#This Row],[Net Sales]]</f>
        <v>0.36372037909748428</v>
      </c>
      <c r="V6888">
        <f>YEAR(Sales_Data[[#This Row],[Order_Date]])</f>
        <v>2025</v>
      </c>
      <c r="W6888" t="str">
        <f>TEXT(Sales_Data[[#This Row],[Order_Date]],"mmm")</f>
        <v>May</v>
      </c>
      <c r="X6888">
        <f>MONTH(Sales_Data[[#This Row],[Order_Date]])</f>
        <v>5</v>
      </c>
      <c r="Y6888" t="str">
        <f>"Q"&amp;ROUNDUP(MONTH(Sales_Data[[#This Row],[Order_Date]])/3,0)</f>
        <v>Q2</v>
      </c>
    </row>
    <row r="6889" spans="1:25" x14ac:dyDescent="0.3">
      <c r="A6889" t="s">
        <v>8697</v>
      </c>
      <c r="B6889" s="1">
        <v>45949</v>
      </c>
      <c r="C6889" t="s">
        <v>1663</v>
      </c>
      <c r="D6889" t="s">
        <v>180</v>
      </c>
      <c r="E6889" t="s">
        <v>39</v>
      </c>
      <c r="F6889" t="s">
        <v>405</v>
      </c>
      <c r="G6889" t="s">
        <v>67</v>
      </c>
      <c r="H6889" t="s">
        <v>88</v>
      </c>
      <c r="I6889" t="s">
        <v>89</v>
      </c>
      <c r="J6889">
        <v>1</v>
      </c>
      <c r="K6889">
        <v>5981.67</v>
      </c>
      <c r="L6889">
        <v>0</v>
      </c>
      <c r="M6889">
        <v>4887.63</v>
      </c>
      <c r="N6889" t="s">
        <v>24</v>
      </c>
      <c r="O6889" t="s">
        <v>35</v>
      </c>
      <c r="P6889" t="s">
        <v>44</v>
      </c>
      <c r="Q6889">
        <f>Sales_Data[[#This Row],[Quantity]]*Sales_Data[[#This Row],[Unit_Price]]</f>
        <v>5981.67</v>
      </c>
      <c r="R6889">
        <f>Sales_Data[[#This Row],[Gross_Sales]]*Sales_Data[[#This Row],[Discount]]</f>
        <v>0</v>
      </c>
      <c r="S6889">
        <f>Sales_Data[[#This Row],[Gross_Sales]]-Sales_Data[[#This Row],[Discount_Amount]]</f>
        <v>5981.67</v>
      </c>
      <c r="T6889">
        <f>Sales_Data[[#This Row],[Net Sales]]-Sales_Data[[#This Row],[Cost]]</f>
        <v>1094.04</v>
      </c>
      <c r="U6889" s="2">
        <f>Sales_Data[[#This Row],[Profit]]/Sales_Data[[#This Row],[Net Sales]]</f>
        <v>0.1828987556986594</v>
      </c>
      <c r="V6889">
        <f>YEAR(Sales_Data[[#This Row],[Order_Date]])</f>
        <v>2025</v>
      </c>
      <c r="W6889" t="str">
        <f>TEXT(Sales_Data[[#This Row],[Order_Date]],"mmm")</f>
        <v>Oct</v>
      </c>
      <c r="X6889">
        <f>MONTH(Sales_Data[[#This Row],[Order_Date]])</f>
        <v>10</v>
      </c>
      <c r="Y6889" t="str">
        <f>"Q"&amp;ROUNDUP(MONTH(Sales_Data[[#This Row],[Order_Date]])/3,0)</f>
        <v>Q4</v>
      </c>
    </row>
    <row r="6890" spans="1:25" x14ac:dyDescent="0.3">
      <c r="A6890" t="s">
        <v>8698</v>
      </c>
      <c r="B6890" s="1">
        <v>45771</v>
      </c>
      <c r="C6890" t="s">
        <v>1756</v>
      </c>
      <c r="D6890" t="s">
        <v>260</v>
      </c>
      <c r="E6890" t="s">
        <v>48</v>
      </c>
      <c r="F6890" t="s">
        <v>152</v>
      </c>
      <c r="G6890" t="s">
        <v>41</v>
      </c>
      <c r="H6890" t="s">
        <v>42</v>
      </c>
      <c r="I6890" t="s">
        <v>82</v>
      </c>
      <c r="J6890">
        <v>1</v>
      </c>
      <c r="K6890">
        <v>42558.57</v>
      </c>
      <c r="L6890">
        <v>0.15</v>
      </c>
      <c r="M6890">
        <v>28448.16</v>
      </c>
      <c r="N6890" t="s">
        <v>70</v>
      </c>
      <c r="O6890" t="s">
        <v>35</v>
      </c>
      <c r="P6890" t="s">
        <v>44</v>
      </c>
      <c r="Q6890">
        <f>Sales_Data[[#This Row],[Quantity]]*Sales_Data[[#This Row],[Unit_Price]]</f>
        <v>42558.57</v>
      </c>
      <c r="R6890">
        <f>Sales_Data[[#This Row],[Gross_Sales]]*Sales_Data[[#This Row],[Discount]]</f>
        <v>6383.7855</v>
      </c>
      <c r="S6890">
        <f>Sales_Data[[#This Row],[Gross_Sales]]-Sales_Data[[#This Row],[Discount_Amount]]</f>
        <v>36174.784500000002</v>
      </c>
      <c r="T6890">
        <f>Sales_Data[[#This Row],[Net Sales]]-Sales_Data[[#This Row],[Cost]]</f>
        <v>7726.6245000000017</v>
      </c>
      <c r="U6890" s="2">
        <f>Sales_Data[[#This Row],[Profit]]/Sales_Data[[#This Row],[Net Sales]]</f>
        <v>0.21359144516811154</v>
      </c>
      <c r="V6890">
        <f>YEAR(Sales_Data[[#This Row],[Order_Date]])</f>
        <v>2025</v>
      </c>
      <c r="W6890" t="str">
        <f>TEXT(Sales_Data[[#This Row],[Order_Date]],"mmm")</f>
        <v>Apr</v>
      </c>
      <c r="X6890">
        <f>MONTH(Sales_Data[[#This Row],[Order_Date]])</f>
        <v>4</v>
      </c>
      <c r="Y6890" t="str">
        <f>"Q"&amp;ROUNDUP(MONTH(Sales_Data[[#This Row],[Order_Date]])/3,0)</f>
        <v>Q2</v>
      </c>
    </row>
    <row r="6891" spans="1:25" x14ac:dyDescent="0.3">
      <c r="A6891" t="s">
        <v>8699</v>
      </c>
      <c r="B6891" s="1">
        <v>45856</v>
      </c>
      <c r="C6891" t="s">
        <v>3944</v>
      </c>
      <c r="D6891" t="s">
        <v>74</v>
      </c>
      <c r="E6891" t="s">
        <v>19</v>
      </c>
      <c r="F6891" t="s">
        <v>20</v>
      </c>
      <c r="G6891" t="s">
        <v>41</v>
      </c>
      <c r="H6891" t="s">
        <v>42</v>
      </c>
      <c r="I6891" t="s">
        <v>82</v>
      </c>
      <c r="J6891">
        <v>2</v>
      </c>
      <c r="K6891">
        <v>1198.51</v>
      </c>
      <c r="L6891">
        <v>0.05</v>
      </c>
      <c r="M6891">
        <v>1838.83</v>
      </c>
      <c r="N6891" t="s">
        <v>109</v>
      </c>
      <c r="O6891" t="s">
        <v>35</v>
      </c>
      <c r="P6891" t="s">
        <v>71</v>
      </c>
      <c r="Q6891">
        <f>Sales_Data[[#This Row],[Quantity]]*Sales_Data[[#This Row],[Unit_Price]]</f>
        <v>2397.02</v>
      </c>
      <c r="R6891">
        <f>Sales_Data[[#This Row],[Gross_Sales]]*Sales_Data[[#This Row],[Discount]]</f>
        <v>119.851</v>
      </c>
      <c r="S6891">
        <f>Sales_Data[[#This Row],[Gross_Sales]]-Sales_Data[[#This Row],[Discount_Amount]]</f>
        <v>2277.1689999999999</v>
      </c>
      <c r="T6891">
        <f>Sales_Data[[#This Row],[Net Sales]]-Sales_Data[[#This Row],[Cost]]</f>
        <v>438.33899999999994</v>
      </c>
      <c r="U6891" s="2">
        <f>Sales_Data[[#This Row],[Profit]]/Sales_Data[[#This Row],[Net Sales]]</f>
        <v>0.19249295945975023</v>
      </c>
      <c r="V6891">
        <f>YEAR(Sales_Data[[#This Row],[Order_Date]])</f>
        <v>2025</v>
      </c>
      <c r="W6891" t="str">
        <f>TEXT(Sales_Data[[#This Row],[Order_Date]],"mmm")</f>
        <v>Jul</v>
      </c>
      <c r="X6891">
        <f>MONTH(Sales_Data[[#This Row],[Order_Date]])</f>
        <v>7</v>
      </c>
      <c r="Y6891" t="str">
        <f>"Q"&amp;ROUNDUP(MONTH(Sales_Data[[#This Row],[Order_Date]])/3,0)</f>
        <v>Q3</v>
      </c>
    </row>
    <row r="6892" spans="1:25" x14ac:dyDescent="0.3">
      <c r="A6892" t="s">
        <v>8700</v>
      </c>
      <c r="B6892" s="1">
        <v>45670</v>
      </c>
      <c r="C6892" t="s">
        <v>2545</v>
      </c>
      <c r="D6892" t="s">
        <v>283</v>
      </c>
      <c r="E6892" t="s">
        <v>30</v>
      </c>
      <c r="F6892" t="s">
        <v>101</v>
      </c>
      <c r="G6892" t="s">
        <v>32</v>
      </c>
      <c r="H6892" t="s">
        <v>33</v>
      </c>
      <c r="I6892" t="s">
        <v>161</v>
      </c>
      <c r="J6892">
        <v>1</v>
      </c>
      <c r="K6892">
        <v>3645.19</v>
      </c>
      <c r="L6892">
        <v>0.05</v>
      </c>
      <c r="M6892">
        <v>2391.7600000000002</v>
      </c>
      <c r="N6892" t="s">
        <v>52</v>
      </c>
      <c r="O6892" t="s">
        <v>35</v>
      </c>
      <c r="P6892" t="s">
        <v>71</v>
      </c>
      <c r="Q6892">
        <f>Sales_Data[[#This Row],[Quantity]]*Sales_Data[[#This Row],[Unit_Price]]</f>
        <v>3645.19</v>
      </c>
      <c r="R6892">
        <f>Sales_Data[[#This Row],[Gross_Sales]]*Sales_Data[[#This Row],[Discount]]</f>
        <v>182.2595</v>
      </c>
      <c r="S6892">
        <f>Sales_Data[[#This Row],[Gross_Sales]]-Sales_Data[[#This Row],[Discount_Amount]]</f>
        <v>3462.9304999999999</v>
      </c>
      <c r="T6892">
        <f>Sales_Data[[#This Row],[Net Sales]]-Sales_Data[[#This Row],[Cost]]</f>
        <v>1071.1704999999997</v>
      </c>
      <c r="U6892" s="2">
        <f>Sales_Data[[#This Row],[Profit]]/Sales_Data[[#This Row],[Net Sales]]</f>
        <v>0.30932486228066075</v>
      </c>
      <c r="V6892">
        <f>YEAR(Sales_Data[[#This Row],[Order_Date]])</f>
        <v>2025</v>
      </c>
      <c r="W6892" t="str">
        <f>TEXT(Sales_Data[[#This Row],[Order_Date]],"mmm")</f>
        <v>Jan</v>
      </c>
      <c r="X6892">
        <f>MONTH(Sales_Data[[#This Row],[Order_Date]])</f>
        <v>1</v>
      </c>
      <c r="Y6892" t="str">
        <f>"Q"&amp;ROUNDUP(MONTH(Sales_Data[[#This Row],[Order_Date]])/3,0)</f>
        <v>Q1</v>
      </c>
    </row>
    <row r="6893" spans="1:25" x14ac:dyDescent="0.3">
      <c r="A6893" t="s">
        <v>8701</v>
      </c>
      <c r="B6893" s="1">
        <v>45928</v>
      </c>
      <c r="C6893" t="s">
        <v>2282</v>
      </c>
      <c r="D6893" t="s">
        <v>47</v>
      </c>
      <c r="E6893" t="s">
        <v>19</v>
      </c>
      <c r="F6893" t="s">
        <v>113</v>
      </c>
      <c r="G6893" t="s">
        <v>21</v>
      </c>
      <c r="H6893" t="s">
        <v>297</v>
      </c>
      <c r="I6893" t="s">
        <v>494</v>
      </c>
      <c r="J6893">
        <v>2</v>
      </c>
      <c r="K6893">
        <v>15613.2</v>
      </c>
      <c r="L6893">
        <v>0.05</v>
      </c>
      <c r="M6893">
        <v>21503.26</v>
      </c>
      <c r="N6893" t="s">
        <v>83</v>
      </c>
      <c r="O6893" t="s">
        <v>35</v>
      </c>
      <c r="P6893" t="s">
        <v>44</v>
      </c>
      <c r="Q6893">
        <f>Sales_Data[[#This Row],[Quantity]]*Sales_Data[[#This Row],[Unit_Price]]</f>
        <v>31226.400000000001</v>
      </c>
      <c r="R6893">
        <f>Sales_Data[[#This Row],[Gross_Sales]]*Sales_Data[[#This Row],[Discount]]</f>
        <v>1561.3200000000002</v>
      </c>
      <c r="S6893">
        <f>Sales_Data[[#This Row],[Gross_Sales]]-Sales_Data[[#This Row],[Discount_Amount]]</f>
        <v>29665.08</v>
      </c>
      <c r="T6893">
        <f>Sales_Data[[#This Row],[Net Sales]]-Sales_Data[[#This Row],[Cost]]</f>
        <v>8161.8200000000033</v>
      </c>
      <c r="U6893" s="2">
        <f>Sales_Data[[#This Row],[Profit]]/Sales_Data[[#This Row],[Net Sales]]</f>
        <v>0.27513224302782946</v>
      </c>
      <c r="V6893">
        <f>YEAR(Sales_Data[[#This Row],[Order_Date]])</f>
        <v>2025</v>
      </c>
      <c r="W6893" t="str">
        <f>TEXT(Sales_Data[[#This Row],[Order_Date]],"mmm")</f>
        <v>Sep</v>
      </c>
      <c r="X6893">
        <f>MONTH(Sales_Data[[#This Row],[Order_Date]])</f>
        <v>9</v>
      </c>
      <c r="Y6893" t="str">
        <f>"Q"&amp;ROUNDUP(MONTH(Sales_Data[[#This Row],[Order_Date]])/3,0)</f>
        <v>Q3</v>
      </c>
    </row>
    <row r="6894" spans="1:25" x14ac:dyDescent="0.3">
      <c r="A6894" t="s">
        <v>8702</v>
      </c>
      <c r="B6894" s="1">
        <v>45746</v>
      </c>
      <c r="C6894" t="s">
        <v>1508</v>
      </c>
      <c r="D6894" t="s">
        <v>504</v>
      </c>
      <c r="E6894" t="s">
        <v>19</v>
      </c>
      <c r="F6894" t="s">
        <v>20</v>
      </c>
      <c r="G6894" t="s">
        <v>41</v>
      </c>
      <c r="H6894" t="s">
        <v>171</v>
      </c>
      <c r="I6894" t="s">
        <v>172</v>
      </c>
      <c r="J6894">
        <v>1</v>
      </c>
      <c r="K6894">
        <v>12137.39</v>
      </c>
      <c r="L6894">
        <v>0.15</v>
      </c>
      <c r="M6894">
        <v>7935.08</v>
      </c>
      <c r="N6894" t="s">
        <v>24</v>
      </c>
      <c r="O6894" t="s">
        <v>25</v>
      </c>
      <c r="P6894" t="s">
        <v>71</v>
      </c>
      <c r="Q6894">
        <f>Sales_Data[[#This Row],[Quantity]]*Sales_Data[[#This Row],[Unit_Price]]</f>
        <v>12137.39</v>
      </c>
      <c r="R6894">
        <f>Sales_Data[[#This Row],[Gross_Sales]]*Sales_Data[[#This Row],[Discount]]</f>
        <v>1820.6084999999998</v>
      </c>
      <c r="S6894">
        <f>Sales_Data[[#This Row],[Gross_Sales]]-Sales_Data[[#This Row],[Discount_Amount]]</f>
        <v>10316.781499999999</v>
      </c>
      <c r="T6894">
        <f>Sales_Data[[#This Row],[Net Sales]]-Sales_Data[[#This Row],[Cost]]</f>
        <v>2381.7014999999992</v>
      </c>
      <c r="U6894" s="2">
        <f>Sales_Data[[#This Row],[Profit]]/Sales_Data[[#This Row],[Net Sales]]</f>
        <v>0.23085702648640949</v>
      </c>
      <c r="V6894">
        <f>YEAR(Sales_Data[[#This Row],[Order_Date]])</f>
        <v>2025</v>
      </c>
      <c r="W6894" t="str">
        <f>TEXT(Sales_Data[[#This Row],[Order_Date]],"mmm")</f>
        <v>Mar</v>
      </c>
      <c r="X6894">
        <f>MONTH(Sales_Data[[#This Row],[Order_Date]])</f>
        <v>3</v>
      </c>
      <c r="Y6894" t="str">
        <f>"Q"&amp;ROUNDUP(MONTH(Sales_Data[[#This Row],[Order_Date]])/3,0)</f>
        <v>Q1</v>
      </c>
    </row>
    <row r="6895" spans="1:25" x14ac:dyDescent="0.3">
      <c r="A6895" t="s">
        <v>8703</v>
      </c>
      <c r="B6895" s="1">
        <v>45872</v>
      </c>
      <c r="C6895" t="s">
        <v>1838</v>
      </c>
      <c r="D6895" t="s">
        <v>1026</v>
      </c>
      <c r="E6895" t="s">
        <v>48</v>
      </c>
      <c r="F6895" t="s">
        <v>132</v>
      </c>
      <c r="G6895" t="s">
        <v>75</v>
      </c>
      <c r="H6895" t="s">
        <v>76</v>
      </c>
      <c r="I6895" t="s">
        <v>108</v>
      </c>
      <c r="J6895">
        <v>3</v>
      </c>
      <c r="K6895">
        <v>3438.29</v>
      </c>
      <c r="L6895">
        <v>0.1</v>
      </c>
      <c r="M6895">
        <v>7592.85</v>
      </c>
      <c r="N6895" t="s">
        <v>24</v>
      </c>
      <c r="O6895" t="s">
        <v>53</v>
      </c>
      <c r="P6895" t="s">
        <v>44</v>
      </c>
      <c r="Q6895">
        <f>Sales_Data[[#This Row],[Quantity]]*Sales_Data[[#This Row],[Unit_Price]]</f>
        <v>10314.869999999999</v>
      </c>
      <c r="R6895">
        <f>Sales_Data[[#This Row],[Gross_Sales]]*Sales_Data[[#This Row],[Discount]]</f>
        <v>1031.4869999999999</v>
      </c>
      <c r="S6895">
        <f>Sales_Data[[#This Row],[Gross_Sales]]-Sales_Data[[#This Row],[Discount_Amount]]</f>
        <v>9283.3829999999998</v>
      </c>
      <c r="T6895">
        <f>Sales_Data[[#This Row],[Net Sales]]-Sales_Data[[#This Row],[Cost]]</f>
        <v>1690.5329999999994</v>
      </c>
      <c r="U6895" s="2">
        <f>Sales_Data[[#This Row],[Profit]]/Sales_Data[[#This Row],[Net Sales]]</f>
        <v>0.18210311908923713</v>
      </c>
      <c r="V6895">
        <f>YEAR(Sales_Data[[#This Row],[Order_Date]])</f>
        <v>2025</v>
      </c>
      <c r="W6895" t="str">
        <f>TEXT(Sales_Data[[#This Row],[Order_Date]],"mmm")</f>
        <v>Aug</v>
      </c>
      <c r="X6895">
        <f>MONTH(Sales_Data[[#This Row],[Order_Date]])</f>
        <v>8</v>
      </c>
      <c r="Y6895" t="str">
        <f>"Q"&amp;ROUNDUP(MONTH(Sales_Data[[#This Row],[Order_Date]])/3,0)</f>
        <v>Q3</v>
      </c>
    </row>
    <row r="6896" spans="1:25" x14ac:dyDescent="0.3">
      <c r="A6896" t="s">
        <v>8704</v>
      </c>
      <c r="B6896" s="1">
        <v>45935</v>
      </c>
      <c r="C6896" t="s">
        <v>1642</v>
      </c>
      <c r="D6896" t="s">
        <v>1122</v>
      </c>
      <c r="E6896" t="s">
        <v>30</v>
      </c>
      <c r="F6896" t="s">
        <v>87</v>
      </c>
      <c r="G6896" t="s">
        <v>21</v>
      </c>
      <c r="H6896" t="s">
        <v>127</v>
      </c>
      <c r="I6896" t="s">
        <v>128</v>
      </c>
      <c r="J6896">
        <v>1</v>
      </c>
      <c r="K6896">
        <v>4325.12</v>
      </c>
      <c r="L6896">
        <v>0.05</v>
      </c>
      <c r="M6896">
        <v>2887.95</v>
      </c>
      <c r="N6896" t="s">
        <v>52</v>
      </c>
      <c r="O6896" t="s">
        <v>35</v>
      </c>
      <c r="P6896" t="s">
        <v>44</v>
      </c>
      <c r="Q6896">
        <f>Sales_Data[[#This Row],[Quantity]]*Sales_Data[[#This Row],[Unit_Price]]</f>
        <v>4325.12</v>
      </c>
      <c r="R6896">
        <f>Sales_Data[[#This Row],[Gross_Sales]]*Sales_Data[[#This Row],[Discount]]</f>
        <v>216.256</v>
      </c>
      <c r="S6896">
        <f>Sales_Data[[#This Row],[Gross_Sales]]-Sales_Data[[#This Row],[Discount_Amount]]</f>
        <v>4108.8639999999996</v>
      </c>
      <c r="T6896">
        <f>Sales_Data[[#This Row],[Net Sales]]-Sales_Data[[#This Row],[Cost]]</f>
        <v>1220.9139999999998</v>
      </c>
      <c r="U6896" s="2">
        <f>Sales_Data[[#This Row],[Profit]]/Sales_Data[[#This Row],[Net Sales]]</f>
        <v>0.2971414970171804</v>
      </c>
      <c r="V6896">
        <f>YEAR(Sales_Data[[#This Row],[Order_Date]])</f>
        <v>2025</v>
      </c>
      <c r="W6896" t="str">
        <f>TEXT(Sales_Data[[#This Row],[Order_Date]],"mmm")</f>
        <v>Oct</v>
      </c>
      <c r="X6896">
        <f>MONTH(Sales_Data[[#This Row],[Order_Date]])</f>
        <v>10</v>
      </c>
      <c r="Y6896" t="str">
        <f>"Q"&amp;ROUNDUP(MONTH(Sales_Data[[#This Row],[Order_Date]])/3,0)</f>
        <v>Q4</v>
      </c>
    </row>
    <row r="6897" spans="1:25" x14ac:dyDescent="0.3">
      <c r="A6897" t="s">
        <v>8705</v>
      </c>
      <c r="B6897" s="1">
        <v>45860</v>
      </c>
      <c r="C6897" t="s">
        <v>4025</v>
      </c>
      <c r="D6897" t="s">
        <v>1055</v>
      </c>
      <c r="E6897" t="s">
        <v>19</v>
      </c>
      <c r="F6897" t="s">
        <v>57</v>
      </c>
      <c r="G6897" t="s">
        <v>67</v>
      </c>
      <c r="H6897" t="s">
        <v>133</v>
      </c>
      <c r="I6897" t="s">
        <v>134</v>
      </c>
      <c r="J6897">
        <v>1</v>
      </c>
      <c r="K6897">
        <v>13371.63</v>
      </c>
      <c r="L6897">
        <v>0.1</v>
      </c>
      <c r="M6897">
        <v>8730.08</v>
      </c>
      <c r="N6897" t="s">
        <v>52</v>
      </c>
      <c r="O6897" t="s">
        <v>35</v>
      </c>
      <c r="P6897" t="s">
        <v>44</v>
      </c>
      <c r="Q6897">
        <f>Sales_Data[[#This Row],[Quantity]]*Sales_Data[[#This Row],[Unit_Price]]</f>
        <v>13371.63</v>
      </c>
      <c r="R6897">
        <f>Sales_Data[[#This Row],[Gross_Sales]]*Sales_Data[[#This Row],[Discount]]</f>
        <v>1337.163</v>
      </c>
      <c r="S6897">
        <f>Sales_Data[[#This Row],[Gross_Sales]]-Sales_Data[[#This Row],[Discount_Amount]]</f>
        <v>12034.466999999999</v>
      </c>
      <c r="T6897">
        <f>Sales_Data[[#This Row],[Net Sales]]-Sales_Data[[#This Row],[Cost]]</f>
        <v>3304.3869999999988</v>
      </c>
      <c r="U6897" s="2">
        <f>Sales_Data[[#This Row],[Profit]]/Sales_Data[[#This Row],[Net Sales]]</f>
        <v>0.27457692974686781</v>
      </c>
      <c r="V6897">
        <f>YEAR(Sales_Data[[#This Row],[Order_Date]])</f>
        <v>2025</v>
      </c>
      <c r="W6897" t="str">
        <f>TEXT(Sales_Data[[#This Row],[Order_Date]],"mmm")</f>
        <v>Jul</v>
      </c>
      <c r="X6897">
        <f>MONTH(Sales_Data[[#This Row],[Order_Date]])</f>
        <v>7</v>
      </c>
      <c r="Y6897" t="str">
        <f>"Q"&amp;ROUNDUP(MONTH(Sales_Data[[#This Row],[Order_Date]])/3,0)</f>
        <v>Q3</v>
      </c>
    </row>
    <row r="6898" spans="1:25" x14ac:dyDescent="0.3">
      <c r="A6898" t="s">
        <v>8706</v>
      </c>
      <c r="B6898" s="1">
        <v>45731</v>
      </c>
      <c r="C6898" t="s">
        <v>664</v>
      </c>
      <c r="D6898" t="s">
        <v>419</v>
      </c>
      <c r="E6898" t="s">
        <v>39</v>
      </c>
      <c r="F6898" t="s">
        <v>202</v>
      </c>
      <c r="G6898" t="s">
        <v>41</v>
      </c>
      <c r="H6898" t="s">
        <v>42</v>
      </c>
      <c r="I6898" t="s">
        <v>43</v>
      </c>
      <c r="J6898">
        <v>1</v>
      </c>
      <c r="K6898">
        <v>2897.78</v>
      </c>
      <c r="L6898">
        <v>0.05</v>
      </c>
      <c r="M6898">
        <v>2090.7399999999998</v>
      </c>
      <c r="N6898" t="s">
        <v>109</v>
      </c>
      <c r="O6898" t="s">
        <v>53</v>
      </c>
      <c r="P6898" t="s">
        <v>71</v>
      </c>
      <c r="Q6898">
        <f>Sales_Data[[#This Row],[Quantity]]*Sales_Data[[#This Row],[Unit_Price]]</f>
        <v>2897.78</v>
      </c>
      <c r="R6898">
        <f>Sales_Data[[#This Row],[Gross_Sales]]*Sales_Data[[#This Row],[Discount]]</f>
        <v>144.88900000000001</v>
      </c>
      <c r="S6898">
        <f>Sales_Data[[#This Row],[Gross_Sales]]-Sales_Data[[#This Row],[Discount_Amount]]</f>
        <v>2752.8910000000001</v>
      </c>
      <c r="T6898">
        <f>Sales_Data[[#This Row],[Net Sales]]-Sales_Data[[#This Row],[Cost]]</f>
        <v>662.15100000000029</v>
      </c>
      <c r="U6898" s="2">
        <f>Sales_Data[[#This Row],[Profit]]/Sales_Data[[#This Row],[Net Sales]]</f>
        <v>0.24052931990405732</v>
      </c>
      <c r="V6898">
        <f>YEAR(Sales_Data[[#This Row],[Order_Date]])</f>
        <v>2025</v>
      </c>
      <c r="W6898" t="str">
        <f>TEXT(Sales_Data[[#This Row],[Order_Date]],"mmm")</f>
        <v>Mar</v>
      </c>
      <c r="X6898">
        <f>MONTH(Sales_Data[[#This Row],[Order_Date]])</f>
        <v>3</v>
      </c>
      <c r="Y6898" t="str">
        <f>"Q"&amp;ROUNDUP(MONTH(Sales_Data[[#This Row],[Order_Date]])/3,0)</f>
        <v>Q1</v>
      </c>
    </row>
    <row r="6899" spans="1:25" x14ac:dyDescent="0.3">
      <c r="A6899" t="s">
        <v>8707</v>
      </c>
      <c r="B6899" s="1">
        <v>45682</v>
      </c>
      <c r="C6899" t="s">
        <v>2003</v>
      </c>
      <c r="D6899" t="s">
        <v>274</v>
      </c>
      <c r="E6899" t="s">
        <v>48</v>
      </c>
      <c r="F6899" t="s">
        <v>132</v>
      </c>
      <c r="G6899" t="s">
        <v>67</v>
      </c>
      <c r="H6899" t="s">
        <v>68</v>
      </c>
      <c r="I6899" t="s">
        <v>69</v>
      </c>
      <c r="J6899">
        <v>1</v>
      </c>
      <c r="K6899">
        <v>22368.02</v>
      </c>
      <c r="L6899">
        <v>0.05</v>
      </c>
      <c r="M6899">
        <v>13209.47</v>
      </c>
      <c r="N6899" t="s">
        <v>109</v>
      </c>
      <c r="O6899" t="s">
        <v>25</v>
      </c>
      <c r="P6899" t="s">
        <v>71</v>
      </c>
      <c r="Q6899">
        <f>Sales_Data[[#This Row],[Quantity]]*Sales_Data[[#This Row],[Unit_Price]]</f>
        <v>22368.02</v>
      </c>
      <c r="R6899">
        <f>Sales_Data[[#This Row],[Gross_Sales]]*Sales_Data[[#This Row],[Discount]]</f>
        <v>1118.4010000000001</v>
      </c>
      <c r="S6899">
        <f>Sales_Data[[#This Row],[Gross_Sales]]-Sales_Data[[#This Row],[Discount_Amount]]</f>
        <v>21249.618999999999</v>
      </c>
      <c r="T6899">
        <f>Sales_Data[[#This Row],[Net Sales]]-Sales_Data[[#This Row],[Cost]]</f>
        <v>8040.1489999999994</v>
      </c>
      <c r="U6899" s="2">
        <f>Sales_Data[[#This Row],[Profit]]/Sales_Data[[#This Row],[Net Sales]]</f>
        <v>0.37836673683419925</v>
      </c>
      <c r="V6899">
        <f>YEAR(Sales_Data[[#This Row],[Order_Date]])</f>
        <v>2025</v>
      </c>
      <c r="W6899" t="str">
        <f>TEXT(Sales_Data[[#This Row],[Order_Date]],"mmm")</f>
        <v>Jan</v>
      </c>
      <c r="X6899">
        <f>MONTH(Sales_Data[[#This Row],[Order_Date]])</f>
        <v>1</v>
      </c>
      <c r="Y6899" t="str">
        <f>"Q"&amp;ROUNDUP(MONTH(Sales_Data[[#This Row],[Order_Date]])/3,0)</f>
        <v>Q1</v>
      </c>
    </row>
    <row r="6900" spans="1:25" x14ac:dyDescent="0.3">
      <c r="A6900" t="s">
        <v>8708</v>
      </c>
      <c r="B6900" s="1">
        <v>45758</v>
      </c>
      <c r="C6900" t="s">
        <v>537</v>
      </c>
      <c r="D6900" t="s">
        <v>145</v>
      </c>
      <c r="E6900" t="s">
        <v>119</v>
      </c>
      <c r="F6900" t="s">
        <v>120</v>
      </c>
      <c r="G6900" t="s">
        <v>32</v>
      </c>
      <c r="H6900" t="s">
        <v>50</v>
      </c>
      <c r="I6900" t="s">
        <v>58</v>
      </c>
      <c r="J6900">
        <v>2</v>
      </c>
      <c r="K6900">
        <v>4578.47</v>
      </c>
      <c r="L6900">
        <v>0.05</v>
      </c>
      <c r="M6900">
        <v>7309.07</v>
      </c>
      <c r="N6900" t="s">
        <v>52</v>
      </c>
      <c r="O6900" t="s">
        <v>35</v>
      </c>
      <c r="P6900" t="s">
        <v>71</v>
      </c>
      <c r="Q6900">
        <f>Sales_Data[[#This Row],[Quantity]]*Sales_Data[[#This Row],[Unit_Price]]</f>
        <v>9156.94</v>
      </c>
      <c r="R6900">
        <f>Sales_Data[[#This Row],[Gross_Sales]]*Sales_Data[[#This Row],[Discount]]</f>
        <v>457.84700000000004</v>
      </c>
      <c r="S6900">
        <f>Sales_Data[[#This Row],[Gross_Sales]]-Sales_Data[[#This Row],[Discount_Amount]]</f>
        <v>8699.0930000000008</v>
      </c>
      <c r="T6900">
        <f>Sales_Data[[#This Row],[Net Sales]]-Sales_Data[[#This Row],[Cost]]</f>
        <v>1390.023000000001</v>
      </c>
      <c r="U6900" s="2">
        <f>Sales_Data[[#This Row],[Profit]]/Sales_Data[[#This Row],[Net Sales]]</f>
        <v>0.1597894171265902</v>
      </c>
      <c r="V6900">
        <f>YEAR(Sales_Data[[#This Row],[Order_Date]])</f>
        <v>2025</v>
      </c>
      <c r="W6900" t="str">
        <f>TEXT(Sales_Data[[#This Row],[Order_Date]],"mmm")</f>
        <v>Apr</v>
      </c>
      <c r="X6900">
        <f>MONTH(Sales_Data[[#This Row],[Order_Date]])</f>
        <v>4</v>
      </c>
      <c r="Y6900" t="str">
        <f>"Q"&amp;ROUNDUP(MONTH(Sales_Data[[#This Row],[Order_Date]])/3,0)</f>
        <v>Q2</v>
      </c>
    </row>
    <row r="6901" spans="1:25" x14ac:dyDescent="0.3">
      <c r="A6901" t="s">
        <v>8709</v>
      </c>
      <c r="B6901" s="1">
        <v>45833</v>
      </c>
      <c r="C6901" t="s">
        <v>2060</v>
      </c>
      <c r="D6901" t="s">
        <v>546</v>
      </c>
      <c r="E6901" t="s">
        <v>19</v>
      </c>
      <c r="F6901" t="s">
        <v>81</v>
      </c>
      <c r="G6901" t="s">
        <v>75</v>
      </c>
      <c r="H6901" t="s">
        <v>76</v>
      </c>
      <c r="I6901" t="s">
        <v>108</v>
      </c>
      <c r="J6901">
        <v>2</v>
      </c>
      <c r="K6901">
        <v>15700.86</v>
      </c>
      <c r="L6901">
        <v>0.05</v>
      </c>
      <c r="M6901">
        <v>23335.42</v>
      </c>
      <c r="N6901" t="s">
        <v>70</v>
      </c>
      <c r="O6901" t="s">
        <v>35</v>
      </c>
      <c r="P6901" t="s">
        <v>71</v>
      </c>
      <c r="Q6901">
        <f>Sales_Data[[#This Row],[Quantity]]*Sales_Data[[#This Row],[Unit_Price]]</f>
        <v>31401.72</v>
      </c>
      <c r="R6901">
        <f>Sales_Data[[#This Row],[Gross_Sales]]*Sales_Data[[#This Row],[Discount]]</f>
        <v>1570.0860000000002</v>
      </c>
      <c r="S6901">
        <f>Sales_Data[[#This Row],[Gross_Sales]]-Sales_Data[[#This Row],[Discount_Amount]]</f>
        <v>29831.634000000002</v>
      </c>
      <c r="T6901">
        <f>Sales_Data[[#This Row],[Net Sales]]-Sales_Data[[#This Row],[Cost]]</f>
        <v>6496.2140000000036</v>
      </c>
      <c r="U6901" s="2">
        <f>Sales_Data[[#This Row],[Profit]]/Sales_Data[[#This Row],[Net Sales]]</f>
        <v>0.21776259389613065</v>
      </c>
      <c r="V6901">
        <f>YEAR(Sales_Data[[#This Row],[Order_Date]])</f>
        <v>2025</v>
      </c>
      <c r="W6901" t="str">
        <f>TEXT(Sales_Data[[#This Row],[Order_Date]],"mmm")</f>
        <v>Jun</v>
      </c>
      <c r="X6901">
        <f>MONTH(Sales_Data[[#This Row],[Order_Date]])</f>
        <v>6</v>
      </c>
      <c r="Y6901" t="str">
        <f>"Q"&amp;ROUNDUP(MONTH(Sales_Data[[#This Row],[Order_Date]])/3,0)</f>
        <v>Q2</v>
      </c>
    </row>
    <row r="6902" spans="1:25" x14ac:dyDescent="0.3">
      <c r="A6902" t="s">
        <v>8710</v>
      </c>
      <c r="B6902" s="1">
        <v>45774</v>
      </c>
      <c r="C6902" t="s">
        <v>2010</v>
      </c>
      <c r="D6902" t="s">
        <v>224</v>
      </c>
      <c r="E6902" t="s">
        <v>39</v>
      </c>
      <c r="F6902" t="s">
        <v>202</v>
      </c>
      <c r="G6902" t="s">
        <v>67</v>
      </c>
      <c r="H6902" t="s">
        <v>88</v>
      </c>
      <c r="I6902" t="s">
        <v>157</v>
      </c>
      <c r="J6902">
        <v>4</v>
      </c>
      <c r="K6902">
        <v>2063.59</v>
      </c>
      <c r="L6902">
        <v>0.05</v>
      </c>
      <c r="M6902">
        <v>5029.79</v>
      </c>
      <c r="N6902" t="s">
        <v>52</v>
      </c>
      <c r="O6902" t="s">
        <v>35</v>
      </c>
      <c r="P6902" t="s">
        <v>44</v>
      </c>
      <c r="Q6902">
        <f>Sales_Data[[#This Row],[Quantity]]*Sales_Data[[#This Row],[Unit_Price]]</f>
        <v>8254.36</v>
      </c>
      <c r="R6902">
        <f>Sales_Data[[#This Row],[Gross_Sales]]*Sales_Data[[#This Row],[Discount]]</f>
        <v>412.71800000000007</v>
      </c>
      <c r="S6902">
        <f>Sales_Data[[#This Row],[Gross_Sales]]-Sales_Data[[#This Row],[Discount_Amount]]</f>
        <v>7841.6420000000007</v>
      </c>
      <c r="T6902">
        <f>Sales_Data[[#This Row],[Net Sales]]-Sales_Data[[#This Row],[Cost]]</f>
        <v>2811.8520000000008</v>
      </c>
      <c r="U6902" s="2">
        <f>Sales_Data[[#This Row],[Profit]]/Sales_Data[[#This Row],[Net Sales]]</f>
        <v>0.35857949138713557</v>
      </c>
      <c r="V6902">
        <f>YEAR(Sales_Data[[#This Row],[Order_Date]])</f>
        <v>2025</v>
      </c>
      <c r="W6902" t="str">
        <f>TEXT(Sales_Data[[#This Row],[Order_Date]],"mmm")</f>
        <v>Apr</v>
      </c>
      <c r="X6902">
        <f>MONTH(Sales_Data[[#This Row],[Order_Date]])</f>
        <v>4</v>
      </c>
      <c r="Y6902" t="str">
        <f>"Q"&amp;ROUNDUP(MONTH(Sales_Data[[#This Row],[Order_Date]])/3,0)</f>
        <v>Q2</v>
      </c>
    </row>
    <row r="6903" spans="1:25" x14ac:dyDescent="0.3">
      <c r="A6903" t="s">
        <v>8711</v>
      </c>
      <c r="B6903" s="1">
        <v>45823</v>
      </c>
      <c r="C6903" t="s">
        <v>1292</v>
      </c>
      <c r="D6903" t="s">
        <v>106</v>
      </c>
      <c r="E6903" t="s">
        <v>39</v>
      </c>
      <c r="F6903" t="s">
        <v>107</v>
      </c>
      <c r="G6903" t="s">
        <v>67</v>
      </c>
      <c r="H6903" t="s">
        <v>88</v>
      </c>
      <c r="I6903" t="s">
        <v>89</v>
      </c>
      <c r="J6903">
        <v>4</v>
      </c>
      <c r="K6903">
        <v>1066.3599999999999</v>
      </c>
      <c r="L6903">
        <v>0</v>
      </c>
      <c r="M6903">
        <v>3036.53</v>
      </c>
      <c r="N6903" t="s">
        <v>24</v>
      </c>
      <c r="O6903" t="s">
        <v>35</v>
      </c>
      <c r="P6903" t="s">
        <v>26</v>
      </c>
      <c r="Q6903">
        <f>Sales_Data[[#This Row],[Quantity]]*Sales_Data[[#This Row],[Unit_Price]]</f>
        <v>4265.4399999999996</v>
      </c>
      <c r="R6903">
        <f>Sales_Data[[#This Row],[Gross_Sales]]*Sales_Data[[#This Row],[Discount]]</f>
        <v>0</v>
      </c>
      <c r="S6903">
        <f>Sales_Data[[#This Row],[Gross_Sales]]-Sales_Data[[#This Row],[Discount_Amount]]</f>
        <v>4265.4399999999996</v>
      </c>
      <c r="T6903">
        <f>Sales_Data[[#This Row],[Net Sales]]-Sales_Data[[#This Row],[Cost]]</f>
        <v>1228.9099999999994</v>
      </c>
      <c r="U6903" s="2">
        <f>Sales_Data[[#This Row],[Profit]]/Sales_Data[[#This Row],[Net Sales]]</f>
        <v>0.28810861247608677</v>
      </c>
      <c r="V6903">
        <f>YEAR(Sales_Data[[#This Row],[Order_Date]])</f>
        <v>2025</v>
      </c>
      <c r="W6903" t="str">
        <f>TEXT(Sales_Data[[#This Row],[Order_Date]],"mmm")</f>
        <v>Jun</v>
      </c>
      <c r="X6903">
        <f>MONTH(Sales_Data[[#This Row],[Order_Date]])</f>
        <v>6</v>
      </c>
      <c r="Y6903" t="str">
        <f>"Q"&amp;ROUNDUP(MONTH(Sales_Data[[#This Row],[Order_Date]])/3,0)</f>
        <v>Q2</v>
      </c>
    </row>
    <row r="6904" spans="1:25" x14ac:dyDescent="0.3">
      <c r="A6904" t="s">
        <v>8712</v>
      </c>
      <c r="B6904" s="1">
        <v>45698</v>
      </c>
      <c r="C6904" t="s">
        <v>5819</v>
      </c>
      <c r="D6904" t="s">
        <v>694</v>
      </c>
      <c r="E6904" t="s">
        <v>30</v>
      </c>
      <c r="F6904" t="s">
        <v>210</v>
      </c>
      <c r="G6904" t="s">
        <v>21</v>
      </c>
      <c r="H6904" t="s">
        <v>297</v>
      </c>
      <c r="I6904" t="s">
        <v>297</v>
      </c>
      <c r="J6904">
        <v>2</v>
      </c>
      <c r="K6904">
        <v>4357.0200000000004</v>
      </c>
      <c r="L6904">
        <v>0</v>
      </c>
      <c r="M6904">
        <v>5808.49</v>
      </c>
      <c r="N6904" t="s">
        <v>52</v>
      </c>
      <c r="O6904" t="s">
        <v>25</v>
      </c>
      <c r="P6904" t="s">
        <v>44</v>
      </c>
      <c r="Q6904">
        <f>Sales_Data[[#This Row],[Quantity]]*Sales_Data[[#This Row],[Unit_Price]]</f>
        <v>8714.0400000000009</v>
      </c>
      <c r="R6904">
        <f>Sales_Data[[#This Row],[Gross_Sales]]*Sales_Data[[#This Row],[Discount]]</f>
        <v>0</v>
      </c>
      <c r="S6904">
        <f>Sales_Data[[#This Row],[Gross_Sales]]-Sales_Data[[#This Row],[Discount_Amount]]</f>
        <v>8714.0400000000009</v>
      </c>
      <c r="T6904">
        <f>Sales_Data[[#This Row],[Net Sales]]-Sales_Data[[#This Row],[Cost]]</f>
        <v>2905.5500000000011</v>
      </c>
      <c r="U6904" s="2">
        <f>Sales_Data[[#This Row],[Profit]]/Sales_Data[[#This Row],[Net Sales]]</f>
        <v>0.33343317221403629</v>
      </c>
      <c r="V6904">
        <f>YEAR(Sales_Data[[#This Row],[Order_Date]])</f>
        <v>2025</v>
      </c>
      <c r="W6904" t="str">
        <f>TEXT(Sales_Data[[#This Row],[Order_Date]],"mmm")</f>
        <v>Feb</v>
      </c>
      <c r="X6904">
        <f>MONTH(Sales_Data[[#This Row],[Order_Date]])</f>
        <v>2</v>
      </c>
      <c r="Y6904" t="str">
        <f>"Q"&amp;ROUNDUP(MONTH(Sales_Data[[#This Row],[Order_Date]])/3,0)</f>
        <v>Q1</v>
      </c>
    </row>
    <row r="6905" spans="1:25" x14ac:dyDescent="0.3">
      <c r="A6905" t="s">
        <v>8713</v>
      </c>
      <c r="B6905" s="1">
        <v>46001</v>
      </c>
      <c r="C6905" t="s">
        <v>2339</v>
      </c>
      <c r="D6905" t="s">
        <v>170</v>
      </c>
      <c r="E6905" t="s">
        <v>48</v>
      </c>
      <c r="F6905" t="s">
        <v>164</v>
      </c>
      <c r="G6905" t="s">
        <v>75</v>
      </c>
      <c r="H6905" t="s">
        <v>76</v>
      </c>
      <c r="I6905" t="s">
        <v>108</v>
      </c>
      <c r="J6905">
        <v>1</v>
      </c>
      <c r="K6905">
        <v>3169.41</v>
      </c>
      <c r="L6905">
        <v>0</v>
      </c>
      <c r="M6905">
        <v>1997.78</v>
      </c>
      <c r="N6905" t="s">
        <v>24</v>
      </c>
      <c r="O6905" t="s">
        <v>25</v>
      </c>
      <c r="P6905" t="s">
        <v>71</v>
      </c>
      <c r="Q6905">
        <f>Sales_Data[[#This Row],[Quantity]]*Sales_Data[[#This Row],[Unit_Price]]</f>
        <v>3169.41</v>
      </c>
      <c r="R6905">
        <f>Sales_Data[[#This Row],[Gross_Sales]]*Sales_Data[[#This Row],[Discount]]</f>
        <v>0</v>
      </c>
      <c r="S6905">
        <f>Sales_Data[[#This Row],[Gross_Sales]]-Sales_Data[[#This Row],[Discount_Amount]]</f>
        <v>3169.41</v>
      </c>
      <c r="T6905">
        <f>Sales_Data[[#This Row],[Net Sales]]-Sales_Data[[#This Row],[Cost]]</f>
        <v>1171.6299999999999</v>
      </c>
      <c r="U6905" s="2">
        <f>Sales_Data[[#This Row],[Profit]]/Sales_Data[[#This Row],[Net Sales]]</f>
        <v>0.36966817167864047</v>
      </c>
      <c r="V6905">
        <f>YEAR(Sales_Data[[#This Row],[Order_Date]])</f>
        <v>2025</v>
      </c>
      <c r="W6905" t="str">
        <f>TEXT(Sales_Data[[#This Row],[Order_Date]],"mmm")</f>
        <v>Dec</v>
      </c>
      <c r="X6905">
        <f>MONTH(Sales_Data[[#This Row],[Order_Date]])</f>
        <v>12</v>
      </c>
      <c r="Y6905" t="str">
        <f>"Q"&amp;ROUNDUP(MONTH(Sales_Data[[#This Row],[Order_Date]])/3,0)</f>
        <v>Q4</v>
      </c>
    </row>
    <row r="6906" spans="1:25" x14ac:dyDescent="0.3">
      <c r="A6906" t="s">
        <v>8714</v>
      </c>
      <c r="B6906" s="1">
        <v>45777</v>
      </c>
      <c r="C6906" t="s">
        <v>5417</v>
      </c>
      <c r="D6906" t="s">
        <v>290</v>
      </c>
      <c r="E6906" t="s">
        <v>30</v>
      </c>
      <c r="F6906" t="s">
        <v>31</v>
      </c>
      <c r="G6906" t="s">
        <v>75</v>
      </c>
      <c r="H6906" t="s">
        <v>256</v>
      </c>
      <c r="I6906" t="s">
        <v>257</v>
      </c>
      <c r="J6906">
        <v>2</v>
      </c>
      <c r="K6906">
        <v>4577.24</v>
      </c>
      <c r="L6906">
        <v>0.05</v>
      </c>
      <c r="M6906">
        <v>6095.36</v>
      </c>
      <c r="N6906" t="s">
        <v>52</v>
      </c>
      <c r="O6906" t="s">
        <v>53</v>
      </c>
      <c r="P6906" t="s">
        <v>71</v>
      </c>
      <c r="Q6906">
        <f>Sales_Data[[#This Row],[Quantity]]*Sales_Data[[#This Row],[Unit_Price]]</f>
        <v>9154.48</v>
      </c>
      <c r="R6906">
        <f>Sales_Data[[#This Row],[Gross_Sales]]*Sales_Data[[#This Row],[Discount]]</f>
        <v>457.72399999999999</v>
      </c>
      <c r="S6906">
        <f>Sales_Data[[#This Row],[Gross_Sales]]-Sales_Data[[#This Row],[Discount_Amount]]</f>
        <v>8696.7559999999994</v>
      </c>
      <c r="T6906">
        <f>Sales_Data[[#This Row],[Net Sales]]-Sales_Data[[#This Row],[Cost]]</f>
        <v>2601.3959999999997</v>
      </c>
      <c r="U6906" s="2">
        <f>Sales_Data[[#This Row],[Profit]]/Sales_Data[[#This Row],[Net Sales]]</f>
        <v>0.29912256938104276</v>
      </c>
      <c r="V6906">
        <f>YEAR(Sales_Data[[#This Row],[Order_Date]])</f>
        <v>2025</v>
      </c>
      <c r="W6906" t="str">
        <f>TEXT(Sales_Data[[#This Row],[Order_Date]],"mmm")</f>
        <v>Apr</v>
      </c>
      <c r="X6906">
        <f>MONTH(Sales_Data[[#This Row],[Order_Date]])</f>
        <v>4</v>
      </c>
      <c r="Y6906" t="str">
        <f>"Q"&amp;ROUNDUP(MONTH(Sales_Data[[#This Row],[Order_Date]])/3,0)</f>
        <v>Q2</v>
      </c>
    </row>
    <row r="6907" spans="1:25" x14ac:dyDescent="0.3">
      <c r="A6907" t="s">
        <v>8715</v>
      </c>
      <c r="B6907" s="1">
        <v>45754</v>
      </c>
      <c r="C6907" t="s">
        <v>2213</v>
      </c>
      <c r="D6907" t="s">
        <v>546</v>
      </c>
      <c r="E6907" t="s">
        <v>19</v>
      </c>
      <c r="F6907" t="s">
        <v>57</v>
      </c>
      <c r="G6907" t="s">
        <v>75</v>
      </c>
      <c r="H6907" t="s">
        <v>76</v>
      </c>
      <c r="I6907" t="s">
        <v>77</v>
      </c>
      <c r="J6907">
        <v>1</v>
      </c>
      <c r="K6907">
        <v>5989.39</v>
      </c>
      <c r="L6907">
        <v>0.15</v>
      </c>
      <c r="M6907">
        <v>4312.01</v>
      </c>
      <c r="N6907" t="s">
        <v>24</v>
      </c>
      <c r="O6907" t="s">
        <v>35</v>
      </c>
      <c r="P6907" t="s">
        <v>44</v>
      </c>
      <c r="Q6907">
        <f>Sales_Data[[#This Row],[Quantity]]*Sales_Data[[#This Row],[Unit_Price]]</f>
        <v>5989.39</v>
      </c>
      <c r="R6907">
        <f>Sales_Data[[#This Row],[Gross_Sales]]*Sales_Data[[#This Row],[Discount]]</f>
        <v>898.4085</v>
      </c>
      <c r="S6907">
        <f>Sales_Data[[#This Row],[Gross_Sales]]-Sales_Data[[#This Row],[Discount_Amount]]</f>
        <v>5090.9814999999999</v>
      </c>
      <c r="T6907">
        <f>Sales_Data[[#This Row],[Net Sales]]-Sales_Data[[#This Row],[Cost]]</f>
        <v>778.97149999999965</v>
      </c>
      <c r="U6907" s="2">
        <f>Sales_Data[[#This Row],[Profit]]/Sales_Data[[#This Row],[Net Sales]]</f>
        <v>0.1530100826333782</v>
      </c>
      <c r="V6907">
        <f>YEAR(Sales_Data[[#This Row],[Order_Date]])</f>
        <v>2025</v>
      </c>
      <c r="W6907" t="str">
        <f>TEXT(Sales_Data[[#This Row],[Order_Date]],"mmm")</f>
        <v>Apr</v>
      </c>
      <c r="X6907">
        <f>MONTH(Sales_Data[[#This Row],[Order_Date]])</f>
        <v>4</v>
      </c>
      <c r="Y6907" t="str">
        <f>"Q"&amp;ROUNDUP(MONTH(Sales_Data[[#This Row],[Order_Date]])/3,0)</f>
        <v>Q2</v>
      </c>
    </row>
    <row r="6908" spans="1:25" x14ac:dyDescent="0.3">
      <c r="A6908" t="s">
        <v>8716</v>
      </c>
      <c r="B6908" s="1">
        <v>45802</v>
      </c>
      <c r="C6908" t="s">
        <v>2376</v>
      </c>
      <c r="D6908" t="s">
        <v>397</v>
      </c>
      <c r="E6908" t="s">
        <v>19</v>
      </c>
      <c r="F6908" t="s">
        <v>20</v>
      </c>
      <c r="G6908" t="s">
        <v>75</v>
      </c>
      <c r="H6908" t="s">
        <v>256</v>
      </c>
      <c r="I6908" t="s">
        <v>257</v>
      </c>
      <c r="J6908">
        <v>2</v>
      </c>
      <c r="K6908">
        <v>9492.25</v>
      </c>
      <c r="L6908">
        <v>0.1</v>
      </c>
      <c r="M6908">
        <v>10892.61</v>
      </c>
      <c r="N6908" t="s">
        <v>109</v>
      </c>
      <c r="O6908" t="s">
        <v>35</v>
      </c>
      <c r="P6908" t="s">
        <v>26</v>
      </c>
      <c r="Q6908">
        <f>Sales_Data[[#This Row],[Quantity]]*Sales_Data[[#This Row],[Unit_Price]]</f>
        <v>18984.5</v>
      </c>
      <c r="R6908">
        <f>Sales_Data[[#This Row],[Gross_Sales]]*Sales_Data[[#This Row],[Discount]]</f>
        <v>1898.45</v>
      </c>
      <c r="S6908">
        <f>Sales_Data[[#This Row],[Gross_Sales]]-Sales_Data[[#This Row],[Discount_Amount]]</f>
        <v>17086.05</v>
      </c>
      <c r="T6908">
        <f>Sales_Data[[#This Row],[Net Sales]]-Sales_Data[[#This Row],[Cost]]</f>
        <v>6193.4399999999987</v>
      </c>
      <c r="U6908" s="2">
        <f>Sales_Data[[#This Row],[Profit]]/Sales_Data[[#This Row],[Net Sales]]</f>
        <v>0.3624851852827306</v>
      </c>
      <c r="V6908">
        <f>YEAR(Sales_Data[[#This Row],[Order_Date]])</f>
        <v>2025</v>
      </c>
      <c r="W6908" t="str">
        <f>TEXT(Sales_Data[[#This Row],[Order_Date]],"mmm")</f>
        <v>May</v>
      </c>
      <c r="X6908">
        <f>MONTH(Sales_Data[[#This Row],[Order_Date]])</f>
        <v>5</v>
      </c>
      <c r="Y6908" t="str">
        <f>"Q"&amp;ROUNDUP(MONTH(Sales_Data[[#This Row],[Order_Date]])/3,0)</f>
        <v>Q2</v>
      </c>
    </row>
    <row r="6909" spans="1:25" x14ac:dyDescent="0.3">
      <c r="A6909" t="s">
        <v>8717</v>
      </c>
      <c r="B6909" s="1">
        <v>45873</v>
      </c>
      <c r="C6909" t="s">
        <v>3559</v>
      </c>
      <c r="D6909" t="s">
        <v>221</v>
      </c>
      <c r="E6909" t="s">
        <v>39</v>
      </c>
      <c r="F6909" t="s">
        <v>107</v>
      </c>
      <c r="G6909" t="s">
        <v>41</v>
      </c>
      <c r="H6909" t="s">
        <v>147</v>
      </c>
      <c r="I6909" t="s">
        <v>148</v>
      </c>
      <c r="J6909">
        <v>1</v>
      </c>
      <c r="K6909">
        <v>1273.1500000000001</v>
      </c>
      <c r="L6909">
        <v>0.2</v>
      </c>
      <c r="M6909">
        <v>863.81</v>
      </c>
      <c r="N6909" t="s">
        <v>109</v>
      </c>
      <c r="O6909" t="s">
        <v>35</v>
      </c>
      <c r="P6909" t="s">
        <v>44</v>
      </c>
      <c r="Q6909">
        <f>Sales_Data[[#This Row],[Quantity]]*Sales_Data[[#This Row],[Unit_Price]]</f>
        <v>1273.1500000000001</v>
      </c>
      <c r="R6909">
        <f>Sales_Data[[#This Row],[Gross_Sales]]*Sales_Data[[#This Row],[Discount]]</f>
        <v>254.63000000000002</v>
      </c>
      <c r="S6909">
        <f>Sales_Data[[#This Row],[Gross_Sales]]-Sales_Data[[#This Row],[Discount_Amount]]</f>
        <v>1018.5200000000001</v>
      </c>
      <c r="T6909">
        <f>Sales_Data[[#This Row],[Net Sales]]-Sales_Data[[#This Row],[Cost]]</f>
        <v>154.71000000000015</v>
      </c>
      <c r="U6909" s="2">
        <f>Sales_Data[[#This Row],[Profit]]/Sales_Data[[#This Row],[Net Sales]]</f>
        <v>0.15189686996818927</v>
      </c>
      <c r="V6909">
        <f>YEAR(Sales_Data[[#This Row],[Order_Date]])</f>
        <v>2025</v>
      </c>
      <c r="W6909" t="str">
        <f>TEXT(Sales_Data[[#This Row],[Order_Date]],"mmm")</f>
        <v>Aug</v>
      </c>
      <c r="X6909">
        <f>MONTH(Sales_Data[[#This Row],[Order_Date]])</f>
        <v>8</v>
      </c>
      <c r="Y6909" t="str">
        <f>"Q"&amp;ROUNDUP(MONTH(Sales_Data[[#This Row],[Order_Date]])/3,0)</f>
        <v>Q3</v>
      </c>
    </row>
    <row r="6910" spans="1:25" x14ac:dyDescent="0.3">
      <c r="A6910" t="s">
        <v>8718</v>
      </c>
      <c r="B6910" s="1">
        <v>45886</v>
      </c>
      <c r="C6910" t="s">
        <v>4025</v>
      </c>
      <c r="D6910" t="s">
        <v>125</v>
      </c>
      <c r="E6910" t="s">
        <v>30</v>
      </c>
      <c r="F6910" t="s">
        <v>101</v>
      </c>
      <c r="G6910" t="s">
        <v>67</v>
      </c>
      <c r="H6910" t="s">
        <v>121</v>
      </c>
      <c r="I6910" t="s">
        <v>142</v>
      </c>
      <c r="J6910">
        <v>3</v>
      </c>
      <c r="K6910">
        <v>4535.71</v>
      </c>
      <c r="L6910">
        <v>0.05</v>
      </c>
      <c r="M6910">
        <v>8747.91</v>
      </c>
      <c r="N6910" t="s">
        <v>70</v>
      </c>
      <c r="O6910" t="s">
        <v>25</v>
      </c>
      <c r="P6910" t="s">
        <v>26</v>
      </c>
      <c r="Q6910">
        <f>Sales_Data[[#This Row],[Quantity]]*Sales_Data[[#This Row],[Unit_Price]]</f>
        <v>13607.130000000001</v>
      </c>
      <c r="R6910">
        <f>Sales_Data[[#This Row],[Gross_Sales]]*Sales_Data[[#This Row],[Discount]]</f>
        <v>680.3565000000001</v>
      </c>
      <c r="S6910">
        <f>Sales_Data[[#This Row],[Gross_Sales]]-Sales_Data[[#This Row],[Discount_Amount]]</f>
        <v>12926.773500000001</v>
      </c>
      <c r="T6910">
        <f>Sales_Data[[#This Row],[Net Sales]]-Sales_Data[[#This Row],[Cost]]</f>
        <v>4178.8635000000013</v>
      </c>
      <c r="U6910" s="2">
        <f>Sales_Data[[#This Row],[Profit]]/Sales_Data[[#This Row],[Net Sales]]</f>
        <v>0.32327196728557217</v>
      </c>
      <c r="V6910">
        <f>YEAR(Sales_Data[[#This Row],[Order_Date]])</f>
        <v>2025</v>
      </c>
      <c r="W6910" t="str">
        <f>TEXT(Sales_Data[[#This Row],[Order_Date]],"mmm")</f>
        <v>Aug</v>
      </c>
      <c r="X6910">
        <f>MONTH(Sales_Data[[#This Row],[Order_Date]])</f>
        <v>8</v>
      </c>
      <c r="Y6910" t="str">
        <f>"Q"&amp;ROUNDUP(MONTH(Sales_Data[[#This Row],[Order_Date]])/3,0)</f>
        <v>Q3</v>
      </c>
    </row>
    <row r="6911" spans="1:25" x14ac:dyDescent="0.3">
      <c r="A6911" t="s">
        <v>8719</v>
      </c>
      <c r="B6911" s="1">
        <v>45970</v>
      </c>
      <c r="C6911" t="s">
        <v>4397</v>
      </c>
      <c r="D6911" t="s">
        <v>80</v>
      </c>
      <c r="E6911" t="s">
        <v>39</v>
      </c>
      <c r="F6911" t="s">
        <v>107</v>
      </c>
      <c r="G6911" t="s">
        <v>75</v>
      </c>
      <c r="H6911" t="s">
        <v>256</v>
      </c>
      <c r="I6911" t="s">
        <v>334</v>
      </c>
      <c r="J6911">
        <v>4</v>
      </c>
      <c r="K6911">
        <v>5348.92</v>
      </c>
      <c r="L6911">
        <v>0.05</v>
      </c>
      <c r="M6911">
        <v>17650.7</v>
      </c>
      <c r="N6911" t="s">
        <v>83</v>
      </c>
      <c r="O6911" t="s">
        <v>35</v>
      </c>
      <c r="P6911" t="s">
        <v>44</v>
      </c>
      <c r="Q6911">
        <f>Sales_Data[[#This Row],[Quantity]]*Sales_Data[[#This Row],[Unit_Price]]</f>
        <v>21395.68</v>
      </c>
      <c r="R6911">
        <f>Sales_Data[[#This Row],[Gross_Sales]]*Sales_Data[[#This Row],[Discount]]</f>
        <v>1069.7840000000001</v>
      </c>
      <c r="S6911">
        <f>Sales_Data[[#This Row],[Gross_Sales]]-Sales_Data[[#This Row],[Discount_Amount]]</f>
        <v>20325.896000000001</v>
      </c>
      <c r="T6911">
        <f>Sales_Data[[#This Row],[Net Sales]]-Sales_Data[[#This Row],[Cost]]</f>
        <v>2675.1959999999999</v>
      </c>
      <c r="U6911" s="2">
        <f>Sales_Data[[#This Row],[Profit]]/Sales_Data[[#This Row],[Net Sales]]</f>
        <v>0.13161515733426954</v>
      </c>
      <c r="V6911">
        <f>YEAR(Sales_Data[[#This Row],[Order_Date]])</f>
        <v>2025</v>
      </c>
      <c r="W6911" t="str">
        <f>TEXT(Sales_Data[[#This Row],[Order_Date]],"mmm")</f>
        <v>Nov</v>
      </c>
      <c r="X6911">
        <f>MONTH(Sales_Data[[#This Row],[Order_Date]])</f>
        <v>11</v>
      </c>
      <c r="Y6911" t="str">
        <f>"Q"&amp;ROUNDUP(MONTH(Sales_Data[[#This Row],[Order_Date]])/3,0)</f>
        <v>Q4</v>
      </c>
    </row>
    <row r="6912" spans="1:25" x14ac:dyDescent="0.3">
      <c r="A6912" t="s">
        <v>8720</v>
      </c>
      <c r="B6912" s="1">
        <v>45787</v>
      </c>
      <c r="C6912" t="s">
        <v>386</v>
      </c>
      <c r="D6912" t="s">
        <v>374</v>
      </c>
      <c r="E6912" t="s">
        <v>119</v>
      </c>
      <c r="F6912" t="s">
        <v>184</v>
      </c>
      <c r="G6912" t="s">
        <v>41</v>
      </c>
      <c r="H6912" t="s">
        <v>147</v>
      </c>
      <c r="I6912" t="s">
        <v>369</v>
      </c>
      <c r="J6912">
        <v>1</v>
      </c>
      <c r="K6912">
        <v>8355.32</v>
      </c>
      <c r="L6912">
        <v>0.1</v>
      </c>
      <c r="M6912">
        <v>5091.7700000000004</v>
      </c>
      <c r="N6912" t="s">
        <v>52</v>
      </c>
      <c r="O6912" t="s">
        <v>35</v>
      </c>
      <c r="P6912" t="s">
        <v>44</v>
      </c>
      <c r="Q6912">
        <f>Sales_Data[[#This Row],[Quantity]]*Sales_Data[[#This Row],[Unit_Price]]</f>
        <v>8355.32</v>
      </c>
      <c r="R6912">
        <f>Sales_Data[[#This Row],[Gross_Sales]]*Sales_Data[[#This Row],[Discount]]</f>
        <v>835.53200000000004</v>
      </c>
      <c r="S6912">
        <f>Sales_Data[[#This Row],[Gross_Sales]]-Sales_Data[[#This Row],[Discount_Amount]]</f>
        <v>7519.7879999999996</v>
      </c>
      <c r="T6912">
        <f>Sales_Data[[#This Row],[Net Sales]]-Sales_Data[[#This Row],[Cost]]</f>
        <v>2428.0179999999991</v>
      </c>
      <c r="U6912" s="2">
        <f>Sales_Data[[#This Row],[Profit]]/Sales_Data[[#This Row],[Net Sales]]</f>
        <v>0.32288383661879821</v>
      </c>
      <c r="V6912">
        <f>YEAR(Sales_Data[[#This Row],[Order_Date]])</f>
        <v>2025</v>
      </c>
      <c r="W6912" t="str">
        <f>TEXT(Sales_Data[[#This Row],[Order_Date]],"mmm")</f>
        <v>May</v>
      </c>
      <c r="X6912">
        <f>MONTH(Sales_Data[[#This Row],[Order_Date]])</f>
        <v>5</v>
      </c>
      <c r="Y6912" t="str">
        <f>"Q"&amp;ROUNDUP(MONTH(Sales_Data[[#This Row],[Order_Date]])/3,0)</f>
        <v>Q2</v>
      </c>
    </row>
    <row r="6913" spans="1:25" x14ac:dyDescent="0.3">
      <c r="A6913" t="s">
        <v>8721</v>
      </c>
      <c r="B6913" s="1">
        <v>46009</v>
      </c>
      <c r="C6913" t="s">
        <v>1377</v>
      </c>
      <c r="D6913" t="s">
        <v>141</v>
      </c>
      <c r="E6913" t="s">
        <v>48</v>
      </c>
      <c r="F6913" t="s">
        <v>132</v>
      </c>
      <c r="G6913" t="s">
        <v>21</v>
      </c>
      <c r="H6913" t="s">
        <v>22</v>
      </c>
      <c r="I6913" t="s">
        <v>23</v>
      </c>
      <c r="J6913">
        <v>2</v>
      </c>
      <c r="K6913">
        <v>44885.04</v>
      </c>
      <c r="L6913">
        <v>0.1</v>
      </c>
      <c r="M6913">
        <v>68072.92</v>
      </c>
      <c r="N6913" t="s">
        <v>24</v>
      </c>
      <c r="O6913" t="s">
        <v>35</v>
      </c>
      <c r="P6913" t="s">
        <v>26</v>
      </c>
      <c r="Q6913">
        <f>Sales_Data[[#This Row],[Quantity]]*Sales_Data[[#This Row],[Unit_Price]]</f>
        <v>89770.08</v>
      </c>
      <c r="R6913">
        <f>Sales_Data[[#This Row],[Gross_Sales]]*Sales_Data[[#This Row],[Discount]]</f>
        <v>8977.0079999999998</v>
      </c>
      <c r="S6913">
        <f>Sales_Data[[#This Row],[Gross_Sales]]-Sales_Data[[#This Row],[Discount_Amount]]</f>
        <v>80793.072</v>
      </c>
      <c r="T6913">
        <f>Sales_Data[[#This Row],[Net Sales]]-Sales_Data[[#This Row],[Cost]]</f>
        <v>12720.152000000002</v>
      </c>
      <c r="U6913" s="2">
        <f>Sales_Data[[#This Row],[Profit]]/Sales_Data[[#This Row],[Net Sales]]</f>
        <v>0.15744112316957079</v>
      </c>
      <c r="V6913">
        <f>YEAR(Sales_Data[[#This Row],[Order_Date]])</f>
        <v>2025</v>
      </c>
      <c r="W6913" t="str">
        <f>TEXT(Sales_Data[[#This Row],[Order_Date]],"mmm")</f>
        <v>Dec</v>
      </c>
      <c r="X6913">
        <f>MONTH(Sales_Data[[#This Row],[Order_Date]])</f>
        <v>12</v>
      </c>
      <c r="Y6913" t="str">
        <f>"Q"&amp;ROUNDUP(MONTH(Sales_Data[[#This Row],[Order_Date]])/3,0)</f>
        <v>Q4</v>
      </c>
    </row>
    <row r="6914" spans="1:25" x14ac:dyDescent="0.3">
      <c r="A6914" t="s">
        <v>8722</v>
      </c>
      <c r="B6914" s="1">
        <v>45975</v>
      </c>
      <c r="C6914" t="s">
        <v>2168</v>
      </c>
      <c r="D6914" t="s">
        <v>589</v>
      </c>
      <c r="E6914" t="s">
        <v>119</v>
      </c>
      <c r="F6914" t="s">
        <v>120</v>
      </c>
      <c r="G6914" t="s">
        <v>32</v>
      </c>
      <c r="H6914" t="s">
        <v>33</v>
      </c>
      <c r="I6914" t="s">
        <v>161</v>
      </c>
      <c r="J6914">
        <v>2</v>
      </c>
      <c r="K6914">
        <v>2069.9</v>
      </c>
      <c r="L6914">
        <v>0.05</v>
      </c>
      <c r="M6914">
        <v>3376.67</v>
      </c>
      <c r="N6914" t="s">
        <v>109</v>
      </c>
      <c r="O6914" t="s">
        <v>53</v>
      </c>
      <c r="P6914" t="s">
        <v>71</v>
      </c>
      <c r="Q6914">
        <f>Sales_Data[[#This Row],[Quantity]]*Sales_Data[[#This Row],[Unit_Price]]</f>
        <v>4139.8</v>
      </c>
      <c r="R6914">
        <f>Sales_Data[[#This Row],[Gross_Sales]]*Sales_Data[[#This Row],[Discount]]</f>
        <v>206.99</v>
      </c>
      <c r="S6914">
        <f>Sales_Data[[#This Row],[Gross_Sales]]-Sales_Data[[#This Row],[Discount_Amount]]</f>
        <v>3932.8100000000004</v>
      </c>
      <c r="T6914">
        <f>Sales_Data[[#This Row],[Net Sales]]-Sales_Data[[#This Row],[Cost]]</f>
        <v>556.14000000000033</v>
      </c>
      <c r="U6914" s="2">
        <f>Sales_Data[[#This Row],[Profit]]/Sales_Data[[#This Row],[Net Sales]]</f>
        <v>0.14141034018933035</v>
      </c>
      <c r="V6914">
        <f>YEAR(Sales_Data[[#This Row],[Order_Date]])</f>
        <v>2025</v>
      </c>
      <c r="W6914" t="str">
        <f>TEXT(Sales_Data[[#This Row],[Order_Date]],"mmm")</f>
        <v>Nov</v>
      </c>
      <c r="X6914">
        <f>MONTH(Sales_Data[[#This Row],[Order_Date]])</f>
        <v>11</v>
      </c>
      <c r="Y6914" t="str">
        <f>"Q"&amp;ROUNDUP(MONTH(Sales_Data[[#This Row],[Order_Date]])/3,0)</f>
        <v>Q4</v>
      </c>
    </row>
    <row r="6915" spans="1:25" x14ac:dyDescent="0.3">
      <c r="A6915" t="s">
        <v>8723</v>
      </c>
      <c r="B6915" s="1">
        <v>45794</v>
      </c>
      <c r="C6915" t="s">
        <v>3126</v>
      </c>
      <c r="D6915" t="s">
        <v>916</v>
      </c>
      <c r="E6915" t="s">
        <v>48</v>
      </c>
      <c r="F6915" t="s">
        <v>152</v>
      </c>
      <c r="G6915" t="s">
        <v>41</v>
      </c>
      <c r="H6915" t="s">
        <v>171</v>
      </c>
      <c r="I6915" t="s">
        <v>191</v>
      </c>
      <c r="J6915">
        <v>1</v>
      </c>
      <c r="K6915">
        <v>21074.95</v>
      </c>
      <c r="L6915">
        <v>0.1</v>
      </c>
      <c r="M6915">
        <v>16307.22</v>
      </c>
      <c r="N6915" t="s">
        <v>24</v>
      </c>
      <c r="O6915" t="s">
        <v>25</v>
      </c>
      <c r="P6915" t="s">
        <v>44</v>
      </c>
      <c r="Q6915">
        <f>Sales_Data[[#This Row],[Quantity]]*Sales_Data[[#This Row],[Unit_Price]]</f>
        <v>21074.95</v>
      </c>
      <c r="R6915">
        <f>Sales_Data[[#This Row],[Gross_Sales]]*Sales_Data[[#This Row],[Discount]]</f>
        <v>2107.4950000000003</v>
      </c>
      <c r="S6915">
        <f>Sales_Data[[#This Row],[Gross_Sales]]-Sales_Data[[#This Row],[Discount_Amount]]</f>
        <v>18967.455000000002</v>
      </c>
      <c r="T6915">
        <f>Sales_Data[[#This Row],[Net Sales]]-Sales_Data[[#This Row],[Cost]]</f>
        <v>2660.2350000000024</v>
      </c>
      <c r="U6915" s="2">
        <f>Sales_Data[[#This Row],[Profit]]/Sales_Data[[#This Row],[Net Sales]]</f>
        <v>0.1402526063723363</v>
      </c>
      <c r="V6915">
        <f>YEAR(Sales_Data[[#This Row],[Order_Date]])</f>
        <v>2025</v>
      </c>
      <c r="W6915" t="str">
        <f>TEXT(Sales_Data[[#This Row],[Order_Date]],"mmm")</f>
        <v>May</v>
      </c>
      <c r="X6915">
        <f>MONTH(Sales_Data[[#This Row],[Order_Date]])</f>
        <v>5</v>
      </c>
      <c r="Y6915" t="str">
        <f>"Q"&amp;ROUNDUP(MONTH(Sales_Data[[#This Row],[Order_Date]])/3,0)</f>
        <v>Q2</v>
      </c>
    </row>
    <row r="6916" spans="1:25" x14ac:dyDescent="0.3">
      <c r="A6916" t="s">
        <v>8724</v>
      </c>
      <c r="B6916" s="1">
        <v>45981</v>
      </c>
      <c r="C6916" t="s">
        <v>1334</v>
      </c>
      <c r="D6916" t="s">
        <v>460</v>
      </c>
      <c r="E6916" t="s">
        <v>39</v>
      </c>
      <c r="F6916" t="s">
        <v>202</v>
      </c>
      <c r="G6916" t="s">
        <v>21</v>
      </c>
      <c r="H6916" t="s">
        <v>230</v>
      </c>
      <c r="I6916" t="s">
        <v>328</v>
      </c>
      <c r="J6916">
        <v>4</v>
      </c>
      <c r="K6916">
        <v>3613.2</v>
      </c>
      <c r="L6916">
        <v>0.1</v>
      </c>
      <c r="M6916">
        <v>8483.19</v>
      </c>
      <c r="N6916" t="s">
        <v>52</v>
      </c>
      <c r="O6916" t="s">
        <v>35</v>
      </c>
      <c r="P6916" t="s">
        <v>71</v>
      </c>
      <c r="Q6916">
        <f>Sales_Data[[#This Row],[Quantity]]*Sales_Data[[#This Row],[Unit_Price]]</f>
        <v>14452.8</v>
      </c>
      <c r="R6916">
        <f>Sales_Data[[#This Row],[Gross_Sales]]*Sales_Data[[#This Row],[Discount]]</f>
        <v>1445.28</v>
      </c>
      <c r="S6916">
        <f>Sales_Data[[#This Row],[Gross_Sales]]-Sales_Data[[#This Row],[Discount_Amount]]</f>
        <v>13007.519999999999</v>
      </c>
      <c r="T6916">
        <f>Sales_Data[[#This Row],[Net Sales]]-Sales_Data[[#This Row],[Cost]]</f>
        <v>4524.3299999999981</v>
      </c>
      <c r="U6916" s="2">
        <f>Sales_Data[[#This Row],[Profit]]/Sales_Data[[#This Row],[Net Sales]]</f>
        <v>0.34782418170412183</v>
      </c>
      <c r="V6916">
        <f>YEAR(Sales_Data[[#This Row],[Order_Date]])</f>
        <v>2025</v>
      </c>
      <c r="W6916" t="str">
        <f>TEXT(Sales_Data[[#This Row],[Order_Date]],"mmm")</f>
        <v>Nov</v>
      </c>
      <c r="X6916">
        <f>MONTH(Sales_Data[[#This Row],[Order_Date]])</f>
        <v>11</v>
      </c>
      <c r="Y6916" t="str">
        <f>"Q"&amp;ROUNDUP(MONTH(Sales_Data[[#This Row],[Order_Date]])/3,0)</f>
        <v>Q4</v>
      </c>
    </row>
    <row r="6917" spans="1:25" x14ac:dyDescent="0.3">
      <c r="A6917" t="s">
        <v>8725</v>
      </c>
      <c r="B6917" s="1">
        <v>45994</v>
      </c>
      <c r="C6917" t="s">
        <v>2211</v>
      </c>
      <c r="D6917" t="s">
        <v>662</v>
      </c>
      <c r="E6917" t="s">
        <v>39</v>
      </c>
      <c r="F6917" t="s">
        <v>107</v>
      </c>
      <c r="G6917" t="s">
        <v>41</v>
      </c>
      <c r="H6917" t="s">
        <v>171</v>
      </c>
      <c r="I6917" t="s">
        <v>172</v>
      </c>
      <c r="J6917">
        <v>1</v>
      </c>
      <c r="K6917">
        <v>4407.8999999999996</v>
      </c>
      <c r="L6917">
        <v>0.1</v>
      </c>
      <c r="M6917">
        <v>3151.8</v>
      </c>
      <c r="N6917" t="s">
        <v>70</v>
      </c>
      <c r="O6917" t="s">
        <v>25</v>
      </c>
      <c r="P6917" t="s">
        <v>44</v>
      </c>
      <c r="Q6917">
        <f>Sales_Data[[#This Row],[Quantity]]*Sales_Data[[#This Row],[Unit_Price]]</f>
        <v>4407.8999999999996</v>
      </c>
      <c r="R6917">
        <f>Sales_Data[[#This Row],[Gross_Sales]]*Sales_Data[[#This Row],[Discount]]</f>
        <v>440.78999999999996</v>
      </c>
      <c r="S6917">
        <f>Sales_Data[[#This Row],[Gross_Sales]]-Sales_Data[[#This Row],[Discount_Amount]]</f>
        <v>3967.1099999999997</v>
      </c>
      <c r="T6917">
        <f>Sales_Data[[#This Row],[Net Sales]]-Sales_Data[[#This Row],[Cost]]</f>
        <v>815.30999999999949</v>
      </c>
      <c r="U6917" s="2">
        <f>Sales_Data[[#This Row],[Profit]]/Sales_Data[[#This Row],[Net Sales]]</f>
        <v>0.20551736654642788</v>
      </c>
      <c r="V6917">
        <f>YEAR(Sales_Data[[#This Row],[Order_Date]])</f>
        <v>2025</v>
      </c>
      <c r="W6917" t="str">
        <f>TEXT(Sales_Data[[#This Row],[Order_Date]],"mmm")</f>
        <v>Dec</v>
      </c>
      <c r="X6917">
        <f>MONTH(Sales_Data[[#This Row],[Order_Date]])</f>
        <v>12</v>
      </c>
      <c r="Y6917" t="str">
        <f>"Q"&amp;ROUNDUP(MONTH(Sales_Data[[#This Row],[Order_Date]])/3,0)</f>
        <v>Q4</v>
      </c>
    </row>
    <row r="6918" spans="1:25" x14ac:dyDescent="0.3">
      <c r="A6918" t="s">
        <v>8726</v>
      </c>
      <c r="B6918" s="1">
        <v>45930</v>
      </c>
      <c r="C6918" t="s">
        <v>204</v>
      </c>
      <c r="D6918" t="s">
        <v>241</v>
      </c>
      <c r="E6918" t="s">
        <v>19</v>
      </c>
      <c r="F6918" t="s">
        <v>20</v>
      </c>
      <c r="G6918" t="s">
        <v>32</v>
      </c>
      <c r="H6918" t="s">
        <v>50</v>
      </c>
      <c r="I6918" t="s">
        <v>58</v>
      </c>
      <c r="J6918">
        <v>1</v>
      </c>
      <c r="K6918">
        <v>16727.75</v>
      </c>
      <c r="L6918">
        <v>0.1</v>
      </c>
      <c r="M6918">
        <v>12557.04</v>
      </c>
      <c r="N6918" t="s">
        <v>24</v>
      </c>
      <c r="O6918" t="s">
        <v>35</v>
      </c>
      <c r="P6918" t="s">
        <v>26</v>
      </c>
      <c r="Q6918">
        <f>Sales_Data[[#This Row],[Quantity]]*Sales_Data[[#This Row],[Unit_Price]]</f>
        <v>16727.75</v>
      </c>
      <c r="R6918">
        <f>Sales_Data[[#This Row],[Gross_Sales]]*Sales_Data[[#This Row],[Discount]]</f>
        <v>1672.7750000000001</v>
      </c>
      <c r="S6918">
        <f>Sales_Data[[#This Row],[Gross_Sales]]-Sales_Data[[#This Row],[Discount_Amount]]</f>
        <v>15054.975</v>
      </c>
      <c r="T6918">
        <f>Sales_Data[[#This Row],[Net Sales]]-Sales_Data[[#This Row],[Cost]]</f>
        <v>2497.9349999999995</v>
      </c>
      <c r="U6918" s="2">
        <f>Sales_Data[[#This Row],[Profit]]/Sales_Data[[#This Row],[Net Sales]]</f>
        <v>0.16592089990185965</v>
      </c>
      <c r="V6918">
        <f>YEAR(Sales_Data[[#This Row],[Order_Date]])</f>
        <v>2025</v>
      </c>
      <c r="W6918" t="str">
        <f>TEXT(Sales_Data[[#This Row],[Order_Date]],"mmm")</f>
        <v>Sep</v>
      </c>
      <c r="X6918">
        <f>MONTH(Sales_Data[[#This Row],[Order_Date]])</f>
        <v>9</v>
      </c>
      <c r="Y6918" t="str">
        <f>"Q"&amp;ROUNDUP(MONTH(Sales_Data[[#This Row],[Order_Date]])/3,0)</f>
        <v>Q3</v>
      </c>
    </row>
    <row r="6919" spans="1:25" x14ac:dyDescent="0.3">
      <c r="A6919" t="s">
        <v>8727</v>
      </c>
      <c r="B6919" s="1">
        <v>45774</v>
      </c>
      <c r="C6919" t="s">
        <v>900</v>
      </c>
      <c r="D6919" t="s">
        <v>271</v>
      </c>
      <c r="E6919" t="s">
        <v>19</v>
      </c>
      <c r="F6919" t="s">
        <v>66</v>
      </c>
      <c r="G6919" t="s">
        <v>41</v>
      </c>
      <c r="H6919" t="s">
        <v>42</v>
      </c>
      <c r="I6919" t="s">
        <v>82</v>
      </c>
      <c r="J6919">
        <v>3</v>
      </c>
      <c r="K6919">
        <v>7342.36</v>
      </c>
      <c r="L6919">
        <v>0.2</v>
      </c>
      <c r="M6919">
        <v>14297.23</v>
      </c>
      <c r="N6919" t="s">
        <v>70</v>
      </c>
      <c r="O6919" t="s">
        <v>53</v>
      </c>
      <c r="P6919" t="s">
        <v>71</v>
      </c>
      <c r="Q6919">
        <f>Sales_Data[[#This Row],[Quantity]]*Sales_Data[[#This Row],[Unit_Price]]</f>
        <v>22027.079999999998</v>
      </c>
      <c r="R6919">
        <f>Sales_Data[[#This Row],[Gross_Sales]]*Sales_Data[[#This Row],[Discount]]</f>
        <v>4405.4160000000002</v>
      </c>
      <c r="S6919">
        <f>Sales_Data[[#This Row],[Gross_Sales]]-Sales_Data[[#This Row],[Discount_Amount]]</f>
        <v>17621.663999999997</v>
      </c>
      <c r="T6919">
        <f>Sales_Data[[#This Row],[Net Sales]]-Sales_Data[[#This Row],[Cost]]</f>
        <v>3324.4339999999975</v>
      </c>
      <c r="U6919" s="2">
        <f>Sales_Data[[#This Row],[Profit]]/Sales_Data[[#This Row],[Net Sales]]</f>
        <v>0.18865607697434239</v>
      </c>
      <c r="V6919">
        <f>YEAR(Sales_Data[[#This Row],[Order_Date]])</f>
        <v>2025</v>
      </c>
      <c r="W6919" t="str">
        <f>TEXT(Sales_Data[[#This Row],[Order_Date]],"mmm")</f>
        <v>Apr</v>
      </c>
      <c r="X6919">
        <f>MONTH(Sales_Data[[#This Row],[Order_Date]])</f>
        <v>4</v>
      </c>
      <c r="Y6919" t="str">
        <f>"Q"&amp;ROUNDUP(MONTH(Sales_Data[[#This Row],[Order_Date]])/3,0)</f>
        <v>Q2</v>
      </c>
    </row>
    <row r="6920" spans="1:25" x14ac:dyDescent="0.3">
      <c r="A6920" t="s">
        <v>8728</v>
      </c>
      <c r="B6920" s="1">
        <v>45963</v>
      </c>
      <c r="C6920" t="s">
        <v>6192</v>
      </c>
      <c r="D6920" t="s">
        <v>624</v>
      </c>
      <c r="E6920" t="s">
        <v>19</v>
      </c>
      <c r="F6920" t="s">
        <v>66</v>
      </c>
      <c r="G6920" t="s">
        <v>67</v>
      </c>
      <c r="H6920" t="s">
        <v>133</v>
      </c>
      <c r="I6920" t="s">
        <v>134</v>
      </c>
      <c r="J6920">
        <v>1</v>
      </c>
      <c r="K6920">
        <v>12863.15</v>
      </c>
      <c r="L6920">
        <v>0.15</v>
      </c>
      <c r="M6920">
        <v>8124.88</v>
      </c>
      <c r="N6920" t="s">
        <v>52</v>
      </c>
      <c r="O6920" t="s">
        <v>25</v>
      </c>
      <c r="P6920" t="s">
        <v>44</v>
      </c>
      <c r="Q6920">
        <f>Sales_Data[[#This Row],[Quantity]]*Sales_Data[[#This Row],[Unit_Price]]</f>
        <v>12863.15</v>
      </c>
      <c r="R6920">
        <f>Sales_Data[[#This Row],[Gross_Sales]]*Sales_Data[[#This Row],[Discount]]</f>
        <v>1929.4724999999999</v>
      </c>
      <c r="S6920">
        <f>Sales_Data[[#This Row],[Gross_Sales]]-Sales_Data[[#This Row],[Discount_Amount]]</f>
        <v>10933.6775</v>
      </c>
      <c r="T6920">
        <f>Sales_Data[[#This Row],[Net Sales]]-Sales_Data[[#This Row],[Cost]]</f>
        <v>2808.7974999999997</v>
      </c>
      <c r="U6920" s="2">
        <f>Sales_Data[[#This Row],[Profit]]/Sales_Data[[#This Row],[Net Sales]]</f>
        <v>0.25689412368345416</v>
      </c>
      <c r="V6920">
        <f>YEAR(Sales_Data[[#This Row],[Order_Date]])</f>
        <v>2025</v>
      </c>
      <c r="W6920" t="str">
        <f>TEXT(Sales_Data[[#This Row],[Order_Date]],"mmm")</f>
        <v>Nov</v>
      </c>
      <c r="X6920">
        <f>MONTH(Sales_Data[[#This Row],[Order_Date]])</f>
        <v>11</v>
      </c>
      <c r="Y6920" t="str">
        <f>"Q"&amp;ROUNDUP(MONTH(Sales_Data[[#This Row],[Order_Date]])/3,0)</f>
        <v>Q4</v>
      </c>
    </row>
    <row r="6921" spans="1:25" x14ac:dyDescent="0.3">
      <c r="A6921" t="s">
        <v>8729</v>
      </c>
      <c r="B6921" s="1">
        <v>45751</v>
      </c>
      <c r="C6921" t="s">
        <v>2720</v>
      </c>
      <c r="D6921" t="s">
        <v>80</v>
      </c>
      <c r="E6921" t="s">
        <v>48</v>
      </c>
      <c r="F6921" t="s">
        <v>49</v>
      </c>
      <c r="G6921" t="s">
        <v>32</v>
      </c>
      <c r="H6921" t="s">
        <v>50</v>
      </c>
      <c r="I6921" t="s">
        <v>58</v>
      </c>
      <c r="J6921">
        <v>1</v>
      </c>
      <c r="K6921">
        <v>62524.06</v>
      </c>
      <c r="L6921">
        <v>0.05</v>
      </c>
      <c r="M6921">
        <v>51364.51</v>
      </c>
      <c r="N6921" t="s">
        <v>70</v>
      </c>
      <c r="O6921" t="s">
        <v>25</v>
      </c>
      <c r="P6921" t="s">
        <v>44</v>
      </c>
      <c r="Q6921">
        <f>Sales_Data[[#This Row],[Quantity]]*Sales_Data[[#This Row],[Unit_Price]]</f>
        <v>62524.06</v>
      </c>
      <c r="R6921">
        <f>Sales_Data[[#This Row],[Gross_Sales]]*Sales_Data[[#This Row],[Discount]]</f>
        <v>3126.203</v>
      </c>
      <c r="S6921">
        <f>Sales_Data[[#This Row],[Gross_Sales]]-Sales_Data[[#This Row],[Discount_Amount]]</f>
        <v>59397.856999999996</v>
      </c>
      <c r="T6921">
        <f>Sales_Data[[#This Row],[Net Sales]]-Sales_Data[[#This Row],[Cost]]</f>
        <v>8033.3469999999943</v>
      </c>
      <c r="U6921" s="2">
        <f>Sales_Data[[#This Row],[Profit]]/Sales_Data[[#This Row],[Net Sales]]</f>
        <v>0.13524641133096763</v>
      </c>
      <c r="V6921">
        <f>YEAR(Sales_Data[[#This Row],[Order_Date]])</f>
        <v>2025</v>
      </c>
      <c r="W6921" t="str">
        <f>TEXT(Sales_Data[[#This Row],[Order_Date]],"mmm")</f>
        <v>Apr</v>
      </c>
      <c r="X6921">
        <f>MONTH(Sales_Data[[#This Row],[Order_Date]])</f>
        <v>4</v>
      </c>
      <c r="Y6921" t="str">
        <f>"Q"&amp;ROUNDUP(MONTH(Sales_Data[[#This Row],[Order_Date]])/3,0)</f>
        <v>Q2</v>
      </c>
    </row>
    <row r="6922" spans="1:25" x14ac:dyDescent="0.3">
      <c r="A6922" t="s">
        <v>8730</v>
      </c>
      <c r="B6922" s="1">
        <v>45825</v>
      </c>
      <c r="C6922" t="s">
        <v>46</v>
      </c>
      <c r="D6922" t="s">
        <v>238</v>
      </c>
      <c r="E6922" t="s">
        <v>19</v>
      </c>
      <c r="F6922" t="s">
        <v>20</v>
      </c>
      <c r="G6922" t="s">
        <v>21</v>
      </c>
      <c r="H6922" t="s">
        <v>230</v>
      </c>
      <c r="I6922" t="s">
        <v>328</v>
      </c>
      <c r="J6922">
        <v>2</v>
      </c>
      <c r="K6922">
        <v>3336.07</v>
      </c>
      <c r="L6922">
        <v>0</v>
      </c>
      <c r="M6922">
        <v>4448.67</v>
      </c>
      <c r="N6922" t="s">
        <v>109</v>
      </c>
      <c r="O6922" t="s">
        <v>35</v>
      </c>
      <c r="P6922" t="s">
        <v>71</v>
      </c>
      <c r="Q6922">
        <f>Sales_Data[[#This Row],[Quantity]]*Sales_Data[[#This Row],[Unit_Price]]</f>
        <v>6672.14</v>
      </c>
      <c r="R6922">
        <f>Sales_Data[[#This Row],[Gross_Sales]]*Sales_Data[[#This Row],[Discount]]</f>
        <v>0</v>
      </c>
      <c r="S6922">
        <f>Sales_Data[[#This Row],[Gross_Sales]]-Sales_Data[[#This Row],[Discount_Amount]]</f>
        <v>6672.14</v>
      </c>
      <c r="T6922">
        <f>Sales_Data[[#This Row],[Net Sales]]-Sales_Data[[#This Row],[Cost]]</f>
        <v>2223.4700000000003</v>
      </c>
      <c r="U6922" s="2">
        <f>Sales_Data[[#This Row],[Profit]]/Sales_Data[[#This Row],[Net Sales]]</f>
        <v>0.33324690429157666</v>
      </c>
      <c r="V6922">
        <f>YEAR(Sales_Data[[#This Row],[Order_Date]])</f>
        <v>2025</v>
      </c>
      <c r="W6922" t="str">
        <f>TEXT(Sales_Data[[#This Row],[Order_Date]],"mmm")</f>
        <v>Jun</v>
      </c>
      <c r="X6922">
        <f>MONTH(Sales_Data[[#This Row],[Order_Date]])</f>
        <v>6</v>
      </c>
      <c r="Y6922" t="str">
        <f>"Q"&amp;ROUNDUP(MONTH(Sales_Data[[#This Row],[Order_Date]])/3,0)</f>
        <v>Q2</v>
      </c>
    </row>
    <row r="6923" spans="1:25" x14ac:dyDescent="0.3">
      <c r="A6923" t="s">
        <v>8731</v>
      </c>
      <c r="B6923" s="1">
        <v>45860</v>
      </c>
      <c r="C6923" t="s">
        <v>535</v>
      </c>
      <c r="D6923" t="s">
        <v>527</v>
      </c>
      <c r="E6923" t="s">
        <v>48</v>
      </c>
      <c r="F6923" t="s">
        <v>152</v>
      </c>
      <c r="G6923" t="s">
        <v>75</v>
      </c>
      <c r="H6923" t="s">
        <v>76</v>
      </c>
      <c r="I6923" t="s">
        <v>77</v>
      </c>
      <c r="J6923">
        <v>2</v>
      </c>
      <c r="K6923">
        <v>56282.06</v>
      </c>
      <c r="L6923">
        <v>0</v>
      </c>
      <c r="M6923">
        <v>95473.86</v>
      </c>
      <c r="N6923" t="s">
        <v>52</v>
      </c>
      <c r="O6923" t="s">
        <v>25</v>
      </c>
      <c r="P6923" t="s">
        <v>71</v>
      </c>
      <c r="Q6923">
        <f>Sales_Data[[#This Row],[Quantity]]*Sales_Data[[#This Row],[Unit_Price]]</f>
        <v>112564.12</v>
      </c>
      <c r="R6923">
        <f>Sales_Data[[#This Row],[Gross_Sales]]*Sales_Data[[#This Row],[Discount]]</f>
        <v>0</v>
      </c>
      <c r="S6923">
        <f>Sales_Data[[#This Row],[Gross_Sales]]-Sales_Data[[#This Row],[Discount_Amount]]</f>
        <v>112564.12</v>
      </c>
      <c r="T6923">
        <f>Sales_Data[[#This Row],[Net Sales]]-Sales_Data[[#This Row],[Cost]]</f>
        <v>17090.259999999995</v>
      </c>
      <c r="U6923" s="2">
        <f>Sales_Data[[#This Row],[Profit]]/Sales_Data[[#This Row],[Net Sales]]</f>
        <v>0.15182688764412669</v>
      </c>
      <c r="V6923">
        <f>YEAR(Sales_Data[[#This Row],[Order_Date]])</f>
        <v>2025</v>
      </c>
      <c r="W6923" t="str">
        <f>TEXT(Sales_Data[[#This Row],[Order_Date]],"mmm")</f>
        <v>Jul</v>
      </c>
      <c r="X6923">
        <f>MONTH(Sales_Data[[#This Row],[Order_Date]])</f>
        <v>7</v>
      </c>
      <c r="Y6923" t="str">
        <f>"Q"&amp;ROUNDUP(MONTH(Sales_Data[[#This Row],[Order_Date]])/3,0)</f>
        <v>Q3</v>
      </c>
    </row>
    <row r="6924" spans="1:25" x14ac:dyDescent="0.3">
      <c r="A6924" t="s">
        <v>8732</v>
      </c>
      <c r="B6924" s="1">
        <v>45998</v>
      </c>
      <c r="C6924" t="s">
        <v>576</v>
      </c>
      <c r="D6924" t="s">
        <v>205</v>
      </c>
      <c r="E6924" t="s">
        <v>39</v>
      </c>
      <c r="F6924" t="s">
        <v>405</v>
      </c>
      <c r="G6924" t="s">
        <v>21</v>
      </c>
      <c r="H6924" t="s">
        <v>22</v>
      </c>
      <c r="I6924" t="s">
        <v>23</v>
      </c>
      <c r="J6924">
        <v>2</v>
      </c>
      <c r="K6924">
        <v>3176.66</v>
      </c>
      <c r="L6924">
        <v>0</v>
      </c>
      <c r="M6924">
        <v>4337.32</v>
      </c>
      <c r="N6924" t="s">
        <v>52</v>
      </c>
      <c r="O6924" t="s">
        <v>35</v>
      </c>
      <c r="P6924" t="s">
        <v>26</v>
      </c>
      <c r="Q6924">
        <f>Sales_Data[[#This Row],[Quantity]]*Sales_Data[[#This Row],[Unit_Price]]</f>
        <v>6353.32</v>
      </c>
      <c r="R6924">
        <f>Sales_Data[[#This Row],[Gross_Sales]]*Sales_Data[[#This Row],[Discount]]</f>
        <v>0</v>
      </c>
      <c r="S6924">
        <f>Sales_Data[[#This Row],[Gross_Sales]]-Sales_Data[[#This Row],[Discount_Amount]]</f>
        <v>6353.32</v>
      </c>
      <c r="T6924">
        <f>Sales_Data[[#This Row],[Net Sales]]-Sales_Data[[#This Row],[Cost]]</f>
        <v>2016</v>
      </c>
      <c r="U6924" s="2">
        <f>Sales_Data[[#This Row],[Profit]]/Sales_Data[[#This Row],[Net Sales]]</f>
        <v>0.31731441199247007</v>
      </c>
      <c r="V6924">
        <f>YEAR(Sales_Data[[#This Row],[Order_Date]])</f>
        <v>2025</v>
      </c>
      <c r="W6924" t="str">
        <f>TEXT(Sales_Data[[#This Row],[Order_Date]],"mmm")</f>
        <v>Dec</v>
      </c>
      <c r="X6924">
        <f>MONTH(Sales_Data[[#This Row],[Order_Date]])</f>
        <v>12</v>
      </c>
      <c r="Y6924" t="str">
        <f>"Q"&amp;ROUNDUP(MONTH(Sales_Data[[#This Row],[Order_Date]])/3,0)</f>
        <v>Q4</v>
      </c>
    </row>
    <row r="6925" spans="1:25" x14ac:dyDescent="0.3">
      <c r="A6925" t="s">
        <v>8733</v>
      </c>
      <c r="B6925" s="1">
        <v>45806</v>
      </c>
      <c r="C6925" t="s">
        <v>3742</v>
      </c>
      <c r="D6925" t="s">
        <v>274</v>
      </c>
      <c r="E6925" t="s">
        <v>48</v>
      </c>
      <c r="F6925" t="s">
        <v>49</v>
      </c>
      <c r="G6925" t="s">
        <v>67</v>
      </c>
      <c r="H6925" t="s">
        <v>88</v>
      </c>
      <c r="I6925" t="s">
        <v>89</v>
      </c>
      <c r="J6925">
        <v>2</v>
      </c>
      <c r="K6925">
        <v>48008.78</v>
      </c>
      <c r="L6925">
        <v>0</v>
      </c>
      <c r="M6925">
        <v>70778.45</v>
      </c>
      <c r="N6925" t="s">
        <v>52</v>
      </c>
      <c r="O6925" t="s">
        <v>25</v>
      </c>
      <c r="P6925" t="s">
        <v>71</v>
      </c>
      <c r="Q6925">
        <f>Sales_Data[[#This Row],[Quantity]]*Sales_Data[[#This Row],[Unit_Price]]</f>
        <v>96017.56</v>
      </c>
      <c r="R6925">
        <f>Sales_Data[[#This Row],[Gross_Sales]]*Sales_Data[[#This Row],[Discount]]</f>
        <v>0</v>
      </c>
      <c r="S6925">
        <f>Sales_Data[[#This Row],[Gross_Sales]]-Sales_Data[[#This Row],[Discount_Amount]]</f>
        <v>96017.56</v>
      </c>
      <c r="T6925">
        <f>Sales_Data[[#This Row],[Net Sales]]-Sales_Data[[#This Row],[Cost]]</f>
        <v>25239.11</v>
      </c>
      <c r="U6925" s="2">
        <f>Sales_Data[[#This Row],[Profit]]/Sales_Data[[#This Row],[Net Sales]]</f>
        <v>0.26285931448372568</v>
      </c>
      <c r="V6925">
        <f>YEAR(Sales_Data[[#This Row],[Order_Date]])</f>
        <v>2025</v>
      </c>
      <c r="W6925" t="str">
        <f>TEXT(Sales_Data[[#This Row],[Order_Date]],"mmm")</f>
        <v>May</v>
      </c>
      <c r="X6925">
        <f>MONTH(Sales_Data[[#This Row],[Order_Date]])</f>
        <v>5</v>
      </c>
      <c r="Y6925" t="str">
        <f>"Q"&amp;ROUNDUP(MONTH(Sales_Data[[#This Row],[Order_Date]])/3,0)</f>
        <v>Q2</v>
      </c>
    </row>
    <row r="6926" spans="1:25" x14ac:dyDescent="0.3">
      <c r="A6926" t="s">
        <v>8734</v>
      </c>
      <c r="B6926" s="1">
        <v>45840</v>
      </c>
      <c r="C6926" t="s">
        <v>5726</v>
      </c>
      <c r="D6926" t="s">
        <v>624</v>
      </c>
      <c r="E6926" t="s">
        <v>48</v>
      </c>
      <c r="F6926" t="s">
        <v>132</v>
      </c>
      <c r="G6926" t="s">
        <v>32</v>
      </c>
      <c r="H6926" t="s">
        <v>33</v>
      </c>
      <c r="I6926" t="s">
        <v>34</v>
      </c>
      <c r="J6926">
        <v>1</v>
      </c>
      <c r="K6926">
        <v>20139.68</v>
      </c>
      <c r="L6926">
        <v>0.05</v>
      </c>
      <c r="M6926">
        <v>14163.18</v>
      </c>
      <c r="N6926" t="s">
        <v>52</v>
      </c>
      <c r="O6926" t="s">
        <v>25</v>
      </c>
      <c r="P6926" t="s">
        <v>44</v>
      </c>
      <c r="Q6926">
        <f>Sales_Data[[#This Row],[Quantity]]*Sales_Data[[#This Row],[Unit_Price]]</f>
        <v>20139.68</v>
      </c>
      <c r="R6926">
        <f>Sales_Data[[#This Row],[Gross_Sales]]*Sales_Data[[#This Row],[Discount]]</f>
        <v>1006.984</v>
      </c>
      <c r="S6926">
        <f>Sales_Data[[#This Row],[Gross_Sales]]-Sales_Data[[#This Row],[Discount_Amount]]</f>
        <v>19132.696</v>
      </c>
      <c r="T6926">
        <f>Sales_Data[[#This Row],[Net Sales]]-Sales_Data[[#This Row],[Cost]]</f>
        <v>4969.5159999999996</v>
      </c>
      <c r="U6926" s="2">
        <f>Sales_Data[[#This Row],[Profit]]/Sales_Data[[#This Row],[Net Sales]]</f>
        <v>0.25973945334206949</v>
      </c>
      <c r="V6926">
        <f>YEAR(Sales_Data[[#This Row],[Order_Date]])</f>
        <v>2025</v>
      </c>
      <c r="W6926" t="str">
        <f>TEXT(Sales_Data[[#This Row],[Order_Date]],"mmm")</f>
        <v>Jul</v>
      </c>
      <c r="X6926">
        <f>MONTH(Sales_Data[[#This Row],[Order_Date]])</f>
        <v>7</v>
      </c>
      <c r="Y6926" t="str">
        <f>"Q"&amp;ROUNDUP(MONTH(Sales_Data[[#This Row],[Order_Date]])/3,0)</f>
        <v>Q3</v>
      </c>
    </row>
    <row r="6927" spans="1:25" x14ac:dyDescent="0.3">
      <c r="A6927" t="s">
        <v>8735</v>
      </c>
      <c r="B6927" s="1">
        <v>45809</v>
      </c>
      <c r="C6927" t="s">
        <v>2602</v>
      </c>
      <c r="D6927" t="s">
        <v>497</v>
      </c>
      <c r="E6927" t="s">
        <v>48</v>
      </c>
      <c r="F6927" t="s">
        <v>49</v>
      </c>
      <c r="G6927" t="s">
        <v>41</v>
      </c>
      <c r="H6927" t="s">
        <v>102</v>
      </c>
      <c r="I6927" t="s">
        <v>388</v>
      </c>
      <c r="J6927">
        <v>2</v>
      </c>
      <c r="K6927">
        <v>22708</v>
      </c>
      <c r="L6927">
        <v>0</v>
      </c>
      <c r="M6927">
        <v>31575.39</v>
      </c>
      <c r="N6927" t="s">
        <v>109</v>
      </c>
      <c r="O6927" t="s">
        <v>35</v>
      </c>
      <c r="P6927" t="s">
        <v>71</v>
      </c>
      <c r="Q6927">
        <f>Sales_Data[[#This Row],[Quantity]]*Sales_Data[[#This Row],[Unit_Price]]</f>
        <v>45416</v>
      </c>
      <c r="R6927">
        <f>Sales_Data[[#This Row],[Gross_Sales]]*Sales_Data[[#This Row],[Discount]]</f>
        <v>0</v>
      </c>
      <c r="S6927">
        <f>Sales_Data[[#This Row],[Gross_Sales]]-Sales_Data[[#This Row],[Discount_Amount]]</f>
        <v>45416</v>
      </c>
      <c r="T6927">
        <f>Sales_Data[[#This Row],[Net Sales]]-Sales_Data[[#This Row],[Cost]]</f>
        <v>13840.61</v>
      </c>
      <c r="U6927" s="2">
        <f>Sales_Data[[#This Row],[Profit]]/Sales_Data[[#This Row],[Net Sales]]</f>
        <v>0.30475184956843404</v>
      </c>
      <c r="V6927">
        <f>YEAR(Sales_Data[[#This Row],[Order_Date]])</f>
        <v>2025</v>
      </c>
      <c r="W6927" t="str">
        <f>TEXT(Sales_Data[[#This Row],[Order_Date]],"mmm")</f>
        <v>Jun</v>
      </c>
      <c r="X6927">
        <f>MONTH(Sales_Data[[#This Row],[Order_Date]])</f>
        <v>6</v>
      </c>
      <c r="Y6927" t="str">
        <f>"Q"&amp;ROUNDUP(MONTH(Sales_Data[[#This Row],[Order_Date]])/3,0)</f>
        <v>Q2</v>
      </c>
    </row>
    <row r="6928" spans="1:25" x14ac:dyDescent="0.3">
      <c r="A6928" t="s">
        <v>8736</v>
      </c>
      <c r="B6928" s="1">
        <v>45731</v>
      </c>
      <c r="C6928" t="s">
        <v>5488</v>
      </c>
      <c r="D6928" t="s">
        <v>463</v>
      </c>
      <c r="E6928" t="s">
        <v>19</v>
      </c>
      <c r="F6928" t="s">
        <v>66</v>
      </c>
      <c r="G6928" t="s">
        <v>41</v>
      </c>
      <c r="H6928" t="s">
        <v>147</v>
      </c>
      <c r="I6928" t="s">
        <v>148</v>
      </c>
      <c r="J6928">
        <v>1</v>
      </c>
      <c r="K6928">
        <v>1169.4000000000001</v>
      </c>
      <c r="L6928">
        <v>0.1</v>
      </c>
      <c r="M6928">
        <v>730.27</v>
      </c>
      <c r="N6928" t="s">
        <v>52</v>
      </c>
      <c r="O6928" t="s">
        <v>35</v>
      </c>
      <c r="P6928" t="s">
        <v>26</v>
      </c>
      <c r="Q6928">
        <f>Sales_Data[[#This Row],[Quantity]]*Sales_Data[[#This Row],[Unit_Price]]</f>
        <v>1169.4000000000001</v>
      </c>
      <c r="R6928">
        <f>Sales_Data[[#This Row],[Gross_Sales]]*Sales_Data[[#This Row],[Discount]]</f>
        <v>116.94000000000001</v>
      </c>
      <c r="S6928">
        <f>Sales_Data[[#This Row],[Gross_Sales]]-Sales_Data[[#This Row],[Discount_Amount]]</f>
        <v>1052.46</v>
      </c>
      <c r="T6928">
        <f>Sales_Data[[#This Row],[Net Sales]]-Sales_Data[[#This Row],[Cost]]</f>
        <v>322.19000000000005</v>
      </c>
      <c r="U6928" s="2">
        <f>Sales_Data[[#This Row],[Profit]]/Sales_Data[[#This Row],[Net Sales]]</f>
        <v>0.30613039925507862</v>
      </c>
      <c r="V6928">
        <f>YEAR(Sales_Data[[#This Row],[Order_Date]])</f>
        <v>2025</v>
      </c>
      <c r="W6928" t="str">
        <f>TEXT(Sales_Data[[#This Row],[Order_Date]],"mmm")</f>
        <v>Mar</v>
      </c>
      <c r="X6928">
        <f>MONTH(Sales_Data[[#This Row],[Order_Date]])</f>
        <v>3</v>
      </c>
      <c r="Y6928" t="str">
        <f>"Q"&amp;ROUNDUP(MONTH(Sales_Data[[#This Row],[Order_Date]])/3,0)</f>
        <v>Q1</v>
      </c>
    </row>
    <row r="6929" spans="1:25" x14ac:dyDescent="0.3">
      <c r="A6929" t="s">
        <v>8737</v>
      </c>
      <c r="B6929" s="1">
        <v>46022</v>
      </c>
      <c r="C6929" t="s">
        <v>3060</v>
      </c>
      <c r="D6929" t="s">
        <v>463</v>
      </c>
      <c r="E6929" t="s">
        <v>30</v>
      </c>
      <c r="F6929" t="s">
        <v>31</v>
      </c>
      <c r="G6929" t="s">
        <v>67</v>
      </c>
      <c r="H6929" t="s">
        <v>121</v>
      </c>
      <c r="I6929" t="s">
        <v>142</v>
      </c>
      <c r="J6929">
        <v>5</v>
      </c>
      <c r="K6929">
        <v>4864.17</v>
      </c>
      <c r="L6929">
        <v>0</v>
      </c>
      <c r="M6929">
        <v>17441.09</v>
      </c>
      <c r="N6929" t="s">
        <v>70</v>
      </c>
      <c r="O6929" t="s">
        <v>53</v>
      </c>
      <c r="P6929" t="s">
        <v>71</v>
      </c>
      <c r="Q6929">
        <f>Sales_Data[[#This Row],[Quantity]]*Sales_Data[[#This Row],[Unit_Price]]</f>
        <v>24320.85</v>
      </c>
      <c r="R6929">
        <f>Sales_Data[[#This Row],[Gross_Sales]]*Sales_Data[[#This Row],[Discount]]</f>
        <v>0</v>
      </c>
      <c r="S6929">
        <f>Sales_Data[[#This Row],[Gross_Sales]]-Sales_Data[[#This Row],[Discount_Amount]]</f>
        <v>24320.85</v>
      </c>
      <c r="T6929">
        <f>Sales_Data[[#This Row],[Net Sales]]-Sales_Data[[#This Row],[Cost]]</f>
        <v>6879.7599999999984</v>
      </c>
      <c r="U6929" s="2">
        <f>Sales_Data[[#This Row],[Profit]]/Sales_Data[[#This Row],[Net Sales]]</f>
        <v>0.28287498175433828</v>
      </c>
      <c r="V6929">
        <f>YEAR(Sales_Data[[#This Row],[Order_Date]])</f>
        <v>2025</v>
      </c>
      <c r="W6929" t="str">
        <f>TEXT(Sales_Data[[#This Row],[Order_Date]],"mmm")</f>
        <v>Dec</v>
      </c>
      <c r="X6929">
        <f>MONTH(Sales_Data[[#This Row],[Order_Date]])</f>
        <v>12</v>
      </c>
      <c r="Y6929" t="str">
        <f>"Q"&amp;ROUNDUP(MONTH(Sales_Data[[#This Row],[Order_Date]])/3,0)</f>
        <v>Q4</v>
      </c>
    </row>
    <row r="6930" spans="1:25" x14ac:dyDescent="0.3">
      <c r="A6930" t="s">
        <v>8738</v>
      </c>
      <c r="B6930" s="1">
        <v>45931</v>
      </c>
      <c r="C6930" t="s">
        <v>4454</v>
      </c>
      <c r="D6930" t="s">
        <v>397</v>
      </c>
      <c r="E6930" t="s">
        <v>119</v>
      </c>
      <c r="F6930" t="s">
        <v>538</v>
      </c>
      <c r="G6930" t="s">
        <v>32</v>
      </c>
      <c r="H6930" t="s">
        <v>50</v>
      </c>
      <c r="I6930" t="s">
        <v>51</v>
      </c>
      <c r="J6930">
        <v>1</v>
      </c>
      <c r="K6930">
        <v>7414.35</v>
      </c>
      <c r="L6930">
        <v>0.05</v>
      </c>
      <c r="M6930">
        <v>4390.75</v>
      </c>
      <c r="N6930" t="s">
        <v>70</v>
      </c>
      <c r="O6930" t="s">
        <v>35</v>
      </c>
      <c r="P6930" t="s">
        <v>71</v>
      </c>
      <c r="Q6930">
        <f>Sales_Data[[#This Row],[Quantity]]*Sales_Data[[#This Row],[Unit_Price]]</f>
        <v>7414.35</v>
      </c>
      <c r="R6930">
        <f>Sales_Data[[#This Row],[Gross_Sales]]*Sales_Data[[#This Row],[Discount]]</f>
        <v>370.71750000000003</v>
      </c>
      <c r="S6930">
        <f>Sales_Data[[#This Row],[Gross_Sales]]-Sales_Data[[#This Row],[Discount_Amount]]</f>
        <v>7043.6325000000006</v>
      </c>
      <c r="T6930">
        <f>Sales_Data[[#This Row],[Net Sales]]-Sales_Data[[#This Row],[Cost]]</f>
        <v>2652.8825000000006</v>
      </c>
      <c r="U6930" s="2">
        <f>Sales_Data[[#This Row],[Profit]]/Sales_Data[[#This Row],[Net Sales]]</f>
        <v>0.37663556410701443</v>
      </c>
      <c r="V6930">
        <f>YEAR(Sales_Data[[#This Row],[Order_Date]])</f>
        <v>2025</v>
      </c>
      <c r="W6930" t="str">
        <f>TEXT(Sales_Data[[#This Row],[Order_Date]],"mmm")</f>
        <v>Oct</v>
      </c>
      <c r="X6930">
        <f>MONTH(Sales_Data[[#This Row],[Order_Date]])</f>
        <v>10</v>
      </c>
      <c r="Y6930" t="str">
        <f>"Q"&amp;ROUNDUP(MONTH(Sales_Data[[#This Row],[Order_Date]])/3,0)</f>
        <v>Q4</v>
      </c>
    </row>
    <row r="6931" spans="1:25" x14ac:dyDescent="0.3">
      <c r="A6931" t="s">
        <v>8739</v>
      </c>
      <c r="B6931" s="1">
        <v>45699</v>
      </c>
      <c r="C6931" t="s">
        <v>2401</v>
      </c>
      <c r="D6931" t="s">
        <v>317</v>
      </c>
      <c r="E6931" t="s">
        <v>48</v>
      </c>
      <c r="F6931" t="s">
        <v>132</v>
      </c>
      <c r="G6931" t="s">
        <v>67</v>
      </c>
      <c r="H6931" t="s">
        <v>68</v>
      </c>
      <c r="I6931" t="s">
        <v>69</v>
      </c>
      <c r="J6931">
        <v>1</v>
      </c>
      <c r="K6931">
        <v>7463.79</v>
      </c>
      <c r="L6931">
        <v>0</v>
      </c>
      <c r="M6931">
        <v>5097.09</v>
      </c>
      <c r="N6931" t="s">
        <v>52</v>
      </c>
      <c r="O6931" t="s">
        <v>25</v>
      </c>
      <c r="P6931" t="s">
        <v>71</v>
      </c>
      <c r="Q6931">
        <f>Sales_Data[[#This Row],[Quantity]]*Sales_Data[[#This Row],[Unit_Price]]</f>
        <v>7463.79</v>
      </c>
      <c r="R6931">
        <f>Sales_Data[[#This Row],[Gross_Sales]]*Sales_Data[[#This Row],[Discount]]</f>
        <v>0</v>
      </c>
      <c r="S6931">
        <f>Sales_Data[[#This Row],[Gross_Sales]]-Sales_Data[[#This Row],[Discount_Amount]]</f>
        <v>7463.79</v>
      </c>
      <c r="T6931">
        <f>Sales_Data[[#This Row],[Net Sales]]-Sales_Data[[#This Row],[Cost]]</f>
        <v>2366.6999999999998</v>
      </c>
      <c r="U6931" s="2">
        <f>Sales_Data[[#This Row],[Profit]]/Sales_Data[[#This Row],[Net Sales]]</f>
        <v>0.31709091493731734</v>
      </c>
      <c r="V6931">
        <f>YEAR(Sales_Data[[#This Row],[Order_Date]])</f>
        <v>2025</v>
      </c>
      <c r="W6931" t="str">
        <f>TEXT(Sales_Data[[#This Row],[Order_Date]],"mmm")</f>
        <v>Feb</v>
      </c>
      <c r="X6931">
        <f>MONTH(Sales_Data[[#This Row],[Order_Date]])</f>
        <v>2</v>
      </c>
      <c r="Y6931" t="str">
        <f>"Q"&amp;ROUNDUP(MONTH(Sales_Data[[#This Row],[Order_Date]])/3,0)</f>
        <v>Q1</v>
      </c>
    </row>
    <row r="6932" spans="1:25" x14ac:dyDescent="0.3">
      <c r="A6932" t="s">
        <v>8740</v>
      </c>
      <c r="B6932" s="1">
        <v>45869</v>
      </c>
      <c r="C6932" t="s">
        <v>1244</v>
      </c>
      <c r="D6932" t="s">
        <v>366</v>
      </c>
      <c r="E6932" t="s">
        <v>39</v>
      </c>
      <c r="F6932" t="s">
        <v>96</v>
      </c>
      <c r="G6932" t="s">
        <v>21</v>
      </c>
      <c r="H6932" t="s">
        <v>127</v>
      </c>
      <c r="I6932" t="s">
        <v>314</v>
      </c>
      <c r="J6932">
        <v>4</v>
      </c>
      <c r="K6932">
        <v>6996.76</v>
      </c>
      <c r="L6932">
        <v>0.1</v>
      </c>
      <c r="M6932">
        <v>21846.35</v>
      </c>
      <c r="N6932" t="s">
        <v>52</v>
      </c>
      <c r="O6932" t="s">
        <v>35</v>
      </c>
      <c r="P6932" t="s">
        <v>44</v>
      </c>
      <c r="Q6932">
        <f>Sales_Data[[#This Row],[Quantity]]*Sales_Data[[#This Row],[Unit_Price]]</f>
        <v>27987.040000000001</v>
      </c>
      <c r="R6932">
        <f>Sales_Data[[#This Row],[Gross_Sales]]*Sales_Data[[#This Row],[Discount]]</f>
        <v>2798.7040000000002</v>
      </c>
      <c r="S6932">
        <f>Sales_Data[[#This Row],[Gross_Sales]]-Sales_Data[[#This Row],[Discount_Amount]]</f>
        <v>25188.335999999999</v>
      </c>
      <c r="T6932">
        <f>Sales_Data[[#This Row],[Net Sales]]-Sales_Data[[#This Row],[Cost]]</f>
        <v>3341.9860000000008</v>
      </c>
      <c r="U6932" s="2">
        <f>Sales_Data[[#This Row],[Profit]]/Sales_Data[[#This Row],[Net Sales]]</f>
        <v>0.132679903904728</v>
      </c>
      <c r="V6932">
        <f>YEAR(Sales_Data[[#This Row],[Order_Date]])</f>
        <v>2025</v>
      </c>
      <c r="W6932" t="str">
        <f>TEXT(Sales_Data[[#This Row],[Order_Date]],"mmm")</f>
        <v>Jul</v>
      </c>
      <c r="X6932">
        <f>MONTH(Sales_Data[[#This Row],[Order_Date]])</f>
        <v>7</v>
      </c>
      <c r="Y6932" t="str">
        <f>"Q"&amp;ROUNDUP(MONTH(Sales_Data[[#This Row],[Order_Date]])/3,0)</f>
        <v>Q3</v>
      </c>
    </row>
    <row r="6933" spans="1:25" x14ac:dyDescent="0.3">
      <c r="A6933" t="s">
        <v>8741</v>
      </c>
      <c r="B6933" s="1">
        <v>45758</v>
      </c>
      <c r="C6933" t="s">
        <v>1515</v>
      </c>
      <c r="D6933" t="s">
        <v>589</v>
      </c>
      <c r="E6933" t="s">
        <v>39</v>
      </c>
      <c r="F6933" t="s">
        <v>202</v>
      </c>
      <c r="G6933" t="s">
        <v>75</v>
      </c>
      <c r="H6933" t="s">
        <v>76</v>
      </c>
      <c r="I6933" t="s">
        <v>108</v>
      </c>
      <c r="J6933">
        <v>5</v>
      </c>
      <c r="K6933">
        <v>4393.16</v>
      </c>
      <c r="L6933">
        <v>0.1</v>
      </c>
      <c r="M6933">
        <v>15953.22</v>
      </c>
      <c r="N6933" t="s">
        <v>52</v>
      </c>
      <c r="O6933" t="s">
        <v>53</v>
      </c>
      <c r="P6933" t="s">
        <v>26</v>
      </c>
      <c r="Q6933">
        <f>Sales_Data[[#This Row],[Quantity]]*Sales_Data[[#This Row],[Unit_Price]]</f>
        <v>21965.8</v>
      </c>
      <c r="R6933">
        <f>Sales_Data[[#This Row],[Gross_Sales]]*Sales_Data[[#This Row],[Discount]]</f>
        <v>2196.58</v>
      </c>
      <c r="S6933">
        <f>Sales_Data[[#This Row],[Gross_Sales]]-Sales_Data[[#This Row],[Discount_Amount]]</f>
        <v>19769.22</v>
      </c>
      <c r="T6933">
        <f>Sales_Data[[#This Row],[Net Sales]]-Sales_Data[[#This Row],[Cost]]</f>
        <v>3816.0000000000018</v>
      </c>
      <c r="U6933" s="2">
        <f>Sales_Data[[#This Row],[Profit]]/Sales_Data[[#This Row],[Net Sales]]</f>
        <v>0.1930273425051672</v>
      </c>
      <c r="V6933">
        <f>YEAR(Sales_Data[[#This Row],[Order_Date]])</f>
        <v>2025</v>
      </c>
      <c r="W6933" t="str">
        <f>TEXT(Sales_Data[[#This Row],[Order_Date]],"mmm")</f>
        <v>Apr</v>
      </c>
      <c r="X6933">
        <f>MONTH(Sales_Data[[#This Row],[Order_Date]])</f>
        <v>4</v>
      </c>
      <c r="Y6933" t="str">
        <f>"Q"&amp;ROUNDUP(MONTH(Sales_Data[[#This Row],[Order_Date]])/3,0)</f>
        <v>Q2</v>
      </c>
    </row>
    <row r="6934" spans="1:25" x14ac:dyDescent="0.3">
      <c r="A6934" t="s">
        <v>8742</v>
      </c>
      <c r="B6934" s="1">
        <v>45702</v>
      </c>
      <c r="C6934" t="s">
        <v>3944</v>
      </c>
      <c r="D6934" t="s">
        <v>175</v>
      </c>
      <c r="E6934" t="s">
        <v>39</v>
      </c>
      <c r="F6934" t="s">
        <v>405</v>
      </c>
      <c r="G6934" t="s">
        <v>67</v>
      </c>
      <c r="H6934" t="s">
        <v>68</v>
      </c>
      <c r="I6934" t="s">
        <v>97</v>
      </c>
      <c r="J6934">
        <v>3</v>
      </c>
      <c r="K6934">
        <v>6034.61</v>
      </c>
      <c r="L6934">
        <v>0.05</v>
      </c>
      <c r="M6934">
        <v>12651.58</v>
      </c>
      <c r="N6934" t="s">
        <v>70</v>
      </c>
      <c r="O6934" t="s">
        <v>53</v>
      </c>
      <c r="P6934" t="s">
        <v>71</v>
      </c>
      <c r="Q6934">
        <f>Sales_Data[[#This Row],[Quantity]]*Sales_Data[[#This Row],[Unit_Price]]</f>
        <v>18103.829999999998</v>
      </c>
      <c r="R6934">
        <f>Sales_Data[[#This Row],[Gross_Sales]]*Sales_Data[[#This Row],[Discount]]</f>
        <v>905.19149999999991</v>
      </c>
      <c r="S6934">
        <f>Sales_Data[[#This Row],[Gross_Sales]]-Sales_Data[[#This Row],[Discount_Amount]]</f>
        <v>17198.638499999997</v>
      </c>
      <c r="T6934">
        <f>Sales_Data[[#This Row],[Net Sales]]-Sales_Data[[#This Row],[Cost]]</f>
        <v>4547.0584999999974</v>
      </c>
      <c r="U6934" s="2">
        <f>Sales_Data[[#This Row],[Profit]]/Sales_Data[[#This Row],[Net Sales]]</f>
        <v>0.2643847941800741</v>
      </c>
      <c r="V6934">
        <f>YEAR(Sales_Data[[#This Row],[Order_Date]])</f>
        <v>2025</v>
      </c>
      <c r="W6934" t="str">
        <f>TEXT(Sales_Data[[#This Row],[Order_Date]],"mmm")</f>
        <v>Feb</v>
      </c>
      <c r="X6934">
        <f>MONTH(Sales_Data[[#This Row],[Order_Date]])</f>
        <v>2</v>
      </c>
      <c r="Y6934" t="str">
        <f>"Q"&amp;ROUNDUP(MONTH(Sales_Data[[#This Row],[Order_Date]])/3,0)</f>
        <v>Q1</v>
      </c>
    </row>
    <row r="6935" spans="1:25" x14ac:dyDescent="0.3">
      <c r="A6935" t="s">
        <v>8743</v>
      </c>
      <c r="B6935" s="1">
        <v>45739</v>
      </c>
      <c r="C6935" t="s">
        <v>2121</v>
      </c>
      <c r="D6935" t="s">
        <v>374</v>
      </c>
      <c r="E6935" t="s">
        <v>39</v>
      </c>
      <c r="F6935" t="s">
        <v>107</v>
      </c>
      <c r="G6935" t="s">
        <v>21</v>
      </c>
      <c r="H6935" t="s">
        <v>22</v>
      </c>
      <c r="I6935" t="s">
        <v>62</v>
      </c>
      <c r="J6935">
        <v>1</v>
      </c>
      <c r="K6935">
        <v>839.96</v>
      </c>
      <c r="L6935">
        <v>0.15</v>
      </c>
      <c r="M6935">
        <v>442.84</v>
      </c>
      <c r="N6935" t="s">
        <v>52</v>
      </c>
      <c r="O6935" t="s">
        <v>35</v>
      </c>
      <c r="P6935" t="s">
        <v>44</v>
      </c>
      <c r="Q6935">
        <f>Sales_Data[[#This Row],[Quantity]]*Sales_Data[[#This Row],[Unit_Price]]</f>
        <v>839.96</v>
      </c>
      <c r="R6935">
        <f>Sales_Data[[#This Row],[Gross_Sales]]*Sales_Data[[#This Row],[Discount]]</f>
        <v>125.994</v>
      </c>
      <c r="S6935">
        <f>Sales_Data[[#This Row],[Gross_Sales]]-Sales_Data[[#This Row],[Discount_Amount]]</f>
        <v>713.96600000000001</v>
      </c>
      <c r="T6935">
        <f>Sales_Data[[#This Row],[Net Sales]]-Sales_Data[[#This Row],[Cost]]</f>
        <v>271.12600000000003</v>
      </c>
      <c r="U6935" s="2">
        <f>Sales_Data[[#This Row],[Profit]]/Sales_Data[[#This Row],[Net Sales]]</f>
        <v>0.37974637447721604</v>
      </c>
      <c r="V6935">
        <f>YEAR(Sales_Data[[#This Row],[Order_Date]])</f>
        <v>2025</v>
      </c>
      <c r="W6935" t="str">
        <f>TEXT(Sales_Data[[#This Row],[Order_Date]],"mmm")</f>
        <v>Mar</v>
      </c>
      <c r="X6935">
        <f>MONTH(Sales_Data[[#This Row],[Order_Date]])</f>
        <v>3</v>
      </c>
      <c r="Y6935" t="str">
        <f>"Q"&amp;ROUNDUP(MONTH(Sales_Data[[#This Row],[Order_Date]])/3,0)</f>
        <v>Q1</v>
      </c>
    </row>
    <row r="6936" spans="1:25" x14ac:dyDescent="0.3">
      <c r="A6936" t="s">
        <v>8744</v>
      </c>
      <c r="B6936" s="1">
        <v>45674</v>
      </c>
      <c r="C6936" t="s">
        <v>4046</v>
      </c>
      <c r="D6936" t="s">
        <v>180</v>
      </c>
      <c r="E6936" t="s">
        <v>48</v>
      </c>
      <c r="F6936" t="s">
        <v>164</v>
      </c>
      <c r="G6936" t="s">
        <v>32</v>
      </c>
      <c r="H6936" t="s">
        <v>50</v>
      </c>
      <c r="I6936" t="s">
        <v>51</v>
      </c>
      <c r="J6936">
        <v>2</v>
      </c>
      <c r="K6936">
        <v>26230.15</v>
      </c>
      <c r="L6936">
        <v>0</v>
      </c>
      <c r="M6936">
        <v>42183.58</v>
      </c>
      <c r="N6936" t="s">
        <v>52</v>
      </c>
      <c r="O6936" t="s">
        <v>53</v>
      </c>
      <c r="P6936" t="s">
        <v>71</v>
      </c>
      <c r="Q6936">
        <f>Sales_Data[[#This Row],[Quantity]]*Sales_Data[[#This Row],[Unit_Price]]</f>
        <v>52460.3</v>
      </c>
      <c r="R6936">
        <f>Sales_Data[[#This Row],[Gross_Sales]]*Sales_Data[[#This Row],[Discount]]</f>
        <v>0</v>
      </c>
      <c r="S6936">
        <f>Sales_Data[[#This Row],[Gross_Sales]]-Sales_Data[[#This Row],[Discount_Amount]]</f>
        <v>52460.3</v>
      </c>
      <c r="T6936">
        <f>Sales_Data[[#This Row],[Net Sales]]-Sales_Data[[#This Row],[Cost]]</f>
        <v>10276.720000000001</v>
      </c>
      <c r="U6936" s="2">
        <f>Sales_Data[[#This Row],[Profit]]/Sales_Data[[#This Row],[Net Sales]]</f>
        <v>0.19589518168977305</v>
      </c>
      <c r="V6936">
        <f>YEAR(Sales_Data[[#This Row],[Order_Date]])</f>
        <v>2025</v>
      </c>
      <c r="W6936" t="str">
        <f>TEXT(Sales_Data[[#This Row],[Order_Date]],"mmm")</f>
        <v>Jan</v>
      </c>
      <c r="X6936">
        <f>MONTH(Sales_Data[[#This Row],[Order_Date]])</f>
        <v>1</v>
      </c>
      <c r="Y6936" t="str">
        <f>"Q"&amp;ROUNDUP(MONTH(Sales_Data[[#This Row],[Order_Date]])/3,0)</f>
        <v>Q1</v>
      </c>
    </row>
    <row r="6937" spans="1:25" x14ac:dyDescent="0.3">
      <c r="A6937" t="s">
        <v>8745</v>
      </c>
      <c r="B6937" s="1">
        <v>45730</v>
      </c>
      <c r="C6937" t="s">
        <v>2991</v>
      </c>
      <c r="D6937" t="s">
        <v>422</v>
      </c>
      <c r="E6937" t="s">
        <v>19</v>
      </c>
      <c r="F6937" t="s">
        <v>113</v>
      </c>
      <c r="G6937" t="s">
        <v>75</v>
      </c>
      <c r="H6937" t="s">
        <v>185</v>
      </c>
      <c r="I6937" t="s">
        <v>186</v>
      </c>
      <c r="J6937">
        <v>1</v>
      </c>
      <c r="K6937">
        <v>12284.96</v>
      </c>
      <c r="L6937">
        <v>0.1</v>
      </c>
      <c r="M6937">
        <v>8272</v>
      </c>
      <c r="N6937" t="s">
        <v>52</v>
      </c>
      <c r="O6937" t="s">
        <v>35</v>
      </c>
      <c r="P6937" t="s">
        <v>26</v>
      </c>
      <c r="Q6937">
        <f>Sales_Data[[#This Row],[Quantity]]*Sales_Data[[#This Row],[Unit_Price]]</f>
        <v>12284.96</v>
      </c>
      <c r="R6937">
        <f>Sales_Data[[#This Row],[Gross_Sales]]*Sales_Data[[#This Row],[Discount]]</f>
        <v>1228.4960000000001</v>
      </c>
      <c r="S6937">
        <f>Sales_Data[[#This Row],[Gross_Sales]]-Sales_Data[[#This Row],[Discount_Amount]]</f>
        <v>11056.464</v>
      </c>
      <c r="T6937">
        <f>Sales_Data[[#This Row],[Net Sales]]-Sales_Data[[#This Row],[Cost]]</f>
        <v>2784.4639999999999</v>
      </c>
      <c r="U6937" s="2">
        <f>Sales_Data[[#This Row],[Profit]]/Sales_Data[[#This Row],[Net Sales]]</f>
        <v>0.25184037138817617</v>
      </c>
      <c r="V6937">
        <f>YEAR(Sales_Data[[#This Row],[Order_Date]])</f>
        <v>2025</v>
      </c>
      <c r="W6937" t="str">
        <f>TEXT(Sales_Data[[#This Row],[Order_Date]],"mmm")</f>
        <v>Mar</v>
      </c>
      <c r="X6937">
        <f>MONTH(Sales_Data[[#This Row],[Order_Date]])</f>
        <v>3</v>
      </c>
      <c r="Y6937" t="str">
        <f>"Q"&amp;ROUNDUP(MONTH(Sales_Data[[#This Row],[Order_Date]])/3,0)</f>
        <v>Q1</v>
      </c>
    </row>
    <row r="6938" spans="1:25" x14ac:dyDescent="0.3">
      <c r="A6938" t="s">
        <v>8746</v>
      </c>
      <c r="B6938" s="1">
        <v>45671</v>
      </c>
      <c r="C6938" t="s">
        <v>1600</v>
      </c>
      <c r="D6938" t="s">
        <v>430</v>
      </c>
      <c r="E6938" t="s">
        <v>19</v>
      </c>
      <c r="F6938" t="s">
        <v>81</v>
      </c>
      <c r="G6938" t="s">
        <v>32</v>
      </c>
      <c r="H6938" t="s">
        <v>50</v>
      </c>
      <c r="I6938" t="s">
        <v>51</v>
      </c>
      <c r="J6938">
        <v>3</v>
      </c>
      <c r="K6938">
        <v>2541.3000000000002</v>
      </c>
      <c r="L6938">
        <v>0.05</v>
      </c>
      <c r="M6938">
        <v>5726.35</v>
      </c>
      <c r="N6938" t="s">
        <v>70</v>
      </c>
      <c r="O6938" t="s">
        <v>35</v>
      </c>
      <c r="P6938" t="s">
        <v>26</v>
      </c>
      <c r="Q6938">
        <f>Sales_Data[[#This Row],[Quantity]]*Sales_Data[[#This Row],[Unit_Price]]</f>
        <v>7623.9000000000005</v>
      </c>
      <c r="R6938">
        <f>Sales_Data[[#This Row],[Gross_Sales]]*Sales_Data[[#This Row],[Discount]]</f>
        <v>381.19500000000005</v>
      </c>
      <c r="S6938">
        <f>Sales_Data[[#This Row],[Gross_Sales]]-Sales_Data[[#This Row],[Discount_Amount]]</f>
        <v>7242.7050000000008</v>
      </c>
      <c r="T6938">
        <f>Sales_Data[[#This Row],[Net Sales]]-Sales_Data[[#This Row],[Cost]]</f>
        <v>1516.3550000000005</v>
      </c>
      <c r="U6938" s="2">
        <f>Sales_Data[[#This Row],[Profit]]/Sales_Data[[#This Row],[Net Sales]]</f>
        <v>0.20936307636442467</v>
      </c>
      <c r="V6938">
        <f>YEAR(Sales_Data[[#This Row],[Order_Date]])</f>
        <v>2025</v>
      </c>
      <c r="W6938" t="str">
        <f>TEXT(Sales_Data[[#This Row],[Order_Date]],"mmm")</f>
        <v>Jan</v>
      </c>
      <c r="X6938">
        <f>MONTH(Sales_Data[[#This Row],[Order_Date]])</f>
        <v>1</v>
      </c>
      <c r="Y6938" t="str">
        <f>"Q"&amp;ROUNDUP(MONTH(Sales_Data[[#This Row],[Order_Date]])/3,0)</f>
        <v>Q1</v>
      </c>
    </row>
    <row r="6939" spans="1:25" x14ac:dyDescent="0.3">
      <c r="A6939" t="s">
        <v>8747</v>
      </c>
      <c r="B6939" s="1">
        <v>45814</v>
      </c>
      <c r="C6939" t="s">
        <v>2126</v>
      </c>
      <c r="D6939" t="s">
        <v>381</v>
      </c>
      <c r="E6939" t="s">
        <v>48</v>
      </c>
      <c r="F6939" t="s">
        <v>49</v>
      </c>
      <c r="G6939" t="s">
        <v>75</v>
      </c>
      <c r="H6939" t="s">
        <v>76</v>
      </c>
      <c r="I6939" t="s">
        <v>77</v>
      </c>
      <c r="J6939">
        <v>1</v>
      </c>
      <c r="K6939">
        <v>32545.33</v>
      </c>
      <c r="L6939">
        <v>0.05</v>
      </c>
      <c r="M6939">
        <v>22339.09</v>
      </c>
      <c r="N6939" t="s">
        <v>52</v>
      </c>
      <c r="O6939" t="s">
        <v>35</v>
      </c>
      <c r="P6939" t="s">
        <v>44</v>
      </c>
      <c r="Q6939">
        <f>Sales_Data[[#This Row],[Quantity]]*Sales_Data[[#This Row],[Unit_Price]]</f>
        <v>32545.33</v>
      </c>
      <c r="R6939">
        <f>Sales_Data[[#This Row],[Gross_Sales]]*Sales_Data[[#This Row],[Discount]]</f>
        <v>1627.2665000000002</v>
      </c>
      <c r="S6939">
        <f>Sales_Data[[#This Row],[Gross_Sales]]-Sales_Data[[#This Row],[Discount_Amount]]</f>
        <v>30918.0635</v>
      </c>
      <c r="T6939">
        <f>Sales_Data[[#This Row],[Net Sales]]-Sales_Data[[#This Row],[Cost]]</f>
        <v>8578.9735000000001</v>
      </c>
      <c r="U6939" s="2">
        <f>Sales_Data[[#This Row],[Profit]]/Sales_Data[[#This Row],[Net Sales]]</f>
        <v>0.27747447701567723</v>
      </c>
      <c r="V6939">
        <f>YEAR(Sales_Data[[#This Row],[Order_Date]])</f>
        <v>2025</v>
      </c>
      <c r="W6939" t="str">
        <f>TEXT(Sales_Data[[#This Row],[Order_Date]],"mmm")</f>
        <v>Jun</v>
      </c>
      <c r="X6939">
        <f>MONTH(Sales_Data[[#This Row],[Order_Date]])</f>
        <v>6</v>
      </c>
      <c r="Y6939" t="str">
        <f>"Q"&amp;ROUNDUP(MONTH(Sales_Data[[#This Row],[Order_Date]])/3,0)</f>
        <v>Q2</v>
      </c>
    </row>
    <row r="6940" spans="1:25" x14ac:dyDescent="0.3">
      <c r="A6940" t="s">
        <v>8748</v>
      </c>
      <c r="B6940" s="1">
        <v>45880</v>
      </c>
      <c r="C6940" t="s">
        <v>2360</v>
      </c>
      <c r="D6940" t="s">
        <v>1650</v>
      </c>
      <c r="E6940" t="s">
        <v>39</v>
      </c>
      <c r="F6940" t="s">
        <v>405</v>
      </c>
      <c r="G6940" t="s">
        <v>21</v>
      </c>
      <c r="H6940" t="s">
        <v>230</v>
      </c>
      <c r="I6940" t="s">
        <v>231</v>
      </c>
      <c r="J6940">
        <v>1</v>
      </c>
      <c r="K6940">
        <v>3321.67</v>
      </c>
      <c r="L6940">
        <v>0</v>
      </c>
      <c r="M6940">
        <v>2060.11</v>
      </c>
      <c r="N6940" t="s">
        <v>24</v>
      </c>
      <c r="O6940" t="s">
        <v>35</v>
      </c>
      <c r="P6940" t="s">
        <v>44</v>
      </c>
      <c r="Q6940">
        <f>Sales_Data[[#This Row],[Quantity]]*Sales_Data[[#This Row],[Unit_Price]]</f>
        <v>3321.67</v>
      </c>
      <c r="R6940">
        <f>Sales_Data[[#This Row],[Gross_Sales]]*Sales_Data[[#This Row],[Discount]]</f>
        <v>0</v>
      </c>
      <c r="S6940">
        <f>Sales_Data[[#This Row],[Gross_Sales]]-Sales_Data[[#This Row],[Discount_Amount]]</f>
        <v>3321.67</v>
      </c>
      <c r="T6940">
        <f>Sales_Data[[#This Row],[Net Sales]]-Sales_Data[[#This Row],[Cost]]</f>
        <v>1261.56</v>
      </c>
      <c r="U6940" s="2">
        <f>Sales_Data[[#This Row],[Profit]]/Sales_Data[[#This Row],[Net Sales]]</f>
        <v>0.37979690938594141</v>
      </c>
      <c r="V6940">
        <f>YEAR(Sales_Data[[#This Row],[Order_Date]])</f>
        <v>2025</v>
      </c>
      <c r="W6940" t="str">
        <f>TEXT(Sales_Data[[#This Row],[Order_Date]],"mmm")</f>
        <v>Aug</v>
      </c>
      <c r="X6940">
        <f>MONTH(Sales_Data[[#This Row],[Order_Date]])</f>
        <v>8</v>
      </c>
      <c r="Y6940" t="str">
        <f>"Q"&amp;ROUNDUP(MONTH(Sales_Data[[#This Row],[Order_Date]])/3,0)</f>
        <v>Q3</v>
      </c>
    </row>
    <row r="6941" spans="1:25" x14ac:dyDescent="0.3">
      <c r="A6941" t="s">
        <v>8749</v>
      </c>
      <c r="B6941" s="1">
        <v>45789</v>
      </c>
      <c r="C6941" t="s">
        <v>1496</v>
      </c>
      <c r="D6941" t="s">
        <v>1026</v>
      </c>
      <c r="E6941" t="s">
        <v>19</v>
      </c>
      <c r="F6941" t="s">
        <v>113</v>
      </c>
      <c r="G6941" t="s">
        <v>21</v>
      </c>
      <c r="H6941" t="s">
        <v>22</v>
      </c>
      <c r="I6941" t="s">
        <v>62</v>
      </c>
      <c r="J6941">
        <v>2</v>
      </c>
      <c r="K6941">
        <v>4437.5</v>
      </c>
      <c r="L6941">
        <v>0</v>
      </c>
      <c r="M6941">
        <v>6849.25</v>
      </c>
      <c r="N6941" t="s">
        <v>83</v>
      </c>
      <c r="O6941" t="s">
        <v>35</v>
      </c>
      <c r="P6941" t="s">
        <v>44</v>
      </c>
      <c r="Q6941">
        <f>Sales_Data[[#This Row],[Quantity]]*Sales_Data[[#This Row],[Unit_Price]]</f>
        <v>8875</v>
      </c>
      <c r="R6941">
        <f>Sales_Data[[#This Row],[Gross_Sales]]*Sales_Data[[#This Row],[Discount]]</f>
        <v>0</v>
      </c>
      <c r="S6941">
        <f>Sales_Data[[#This Row],[Gross_Sales]]-Sales_Data[[#This Row],[Discount_Amount]]</f>
        <v>8875</v>
      </c>
      <c r="T6941">
        <f>Sales_Data[[#This Row],[Net Sales]]-Sales_Data[[#This Row],[Cost]]</f>
        <v>2025.75</v>
      </c>
      <c r="U6941" s="2">
        <f>Sales_Data[[#This Row],[Profit]]/Sales_Data[[#This Row],[Net Sales]]</f>
        <v>0.22825352112676056</v>
      </c>
      <c r="V6941">
        <f>YEAR(Sales_Data[[#This Row],[Order_Date]])</f>
        <v>2025</v>
      </c>
      <c r="W6941" t="str">
        <f>TEXT(Sales_Data[[#This Row],[Order_Date]],"mmm")</f>
        <v>May</v>
      </c>
      <c r="X6941">
        <f>MONTH(Sales_Data[[#This Row],[Order_Date]])</f>
        <v>5</v>
      </c>
      <c r="Y6941" t="str">
        <f>"Q"&amp;ROUNDUP(MONTH(Sales_Data[[#This Row],[Order_Date]])/3,0)</f>
        <v>Q2</v>
      </c>
    </row>
    <row r="6942" spans="1:25" x14ac:dyDescent="0.3">
      <c r="A6942" t="s">
        <v>8750</v>
      </c>
      <c r="B6942" s="1">
        <v>45995</v>
      </c>
      <c r="C6942" t="s">
        <v>2285</v>
      </c>
      <c r="D6942" t="s">
        <v>387</v>
      </c>
      <c r="E6942" t="s">
        <v>48</v>
      </c>
      <c r="F6942" t="s">
        <v>164</v>
      </c>
      <c r="G6942" t="s">
        <v>32</v>
      </c>
      <c r="H6942" t="s">
        <v>50</v>
      </c>
      <c r="I6942" t="s">
        <v>58</v>
      </c>
      <c r="J6942">
        <v>1</v>
      </c>
      <c r="K6942">
        <v>20567.13</v>
      </c>
      <c r="L6942">
        <v>0.15</v>
      </c>
      <c r="M6942">
        <v>14422.15</v>
      </c>
      <c r="N6942" t="s">
        <v>70</v>
      </c>
      <c r="O6942" t="s">
        <v>35</v>
      </c>
      <c r="P6942" t="s">
        <v>71</v>
      </c>
      <c r="Q6942">
        <f>Sales_Data[[#This Row],[Quantity]]*Sales_Data[[#This Row],[Unit_Price]]</f>
        <v>20567.13</v>
      </c>
      <c r="R6942">
        <f>Sales_Data[[#This Row],[Gross_Sales]]*Sales_Data[[#This Row],[Discount]]</f>
        <v>3085.0695000000001</v>
      </c>
      <c r="S6942">
        <f>Sales_Data[[#This Row],[Gross_Sales]]-Sales_Data[[#This Row],[Discount_Amount]]</f>
        <v>17482.0605</v>
      </c>
      <c r="T6942">
        <f>Sales_Data[[#This Row],[Net Sales]]-Sales_Data[[#This Row],[Cost]]</f>
        <v>3059.9105</v>
      </c>
      <c r="U6942" s="2">
        <f>Sales_Data[[#This Row],[Profit]]/Sales_Data[[#This Row],[Net Sales]]</f>
        <v>0.1750314558172362</v>
      </c>
      <c r="V6942">
        <f>YEAR(Sales_Data[[#This Row],[Order_Date]])</f>
        <v>2025</v>
      </c>
      <c r="W6942" t="str">
        <f>TEXT(Sales_Data[[#This Row],[Order_Date]],"mmm")</f>
        <v>Dec</v>
      </c>
      <c r="X6942">
        <f>MONTH(Sales_Data[[#This Row],[Order_Date]])</f>
        <v>12</v>
      </c>
      <c r="Y6942" t="str">
        <f>"Q"&amp;ROUNDUP(MONTH(Sales_Data[[#This Row],[Order_Date]])/3,0)</f>
        <v>Q4</v>
      </c>
    </row>
    <row r="6943" spans="1:25" x14ac:dyDescent="0.3">
      <c r="A6943" t="s">
        <v>8751</v>
      </c>
      <c r="B6943" s="1">
        <v>45704</v>
      </c>
      <c r="C6943" t="s">
        <v>5423</v>
      </c>
      <c r="D6943" t="s">
        <v>366</v>
      </c>
      <c r="E6943" t="s">
        <v>19</v>
      </c>
      <c r="F6943" t="s">
        <v>113</v>
      </c>
      <c r="G6943" t="s">
        <v>21</v>
      </c>
      <c r="H6943" t="s">
        <v>230</v>
      </c>
      <c r="I6943" t="s">
        <v>231</v>
      </c>
      <c r="J6943">
        <v>2</v>
      </c>
      <c r="K6943">
        <v>17431.150000000001</v>
      </c>
      <c r="L6943">
        <v>0.1</v>
      </c>
      <c r="M6943">
        <v>21220.37</v>
      </c>
      <c r="N6943" t="s">
        <v>24</v>
      </c>
      <c r="O6943" t="s">
        <v>35</v>
      </c>
      <c r="P6943" t="s">
        <v>71</v>
      </c>
      <c r="Q6943">
        <f>Sales_Data[[#This Row],[Quantity]]*Sales_Data[[#This Row],[Unit_Price]]</f>
        <v>34862.300000000003</v>
      </c>
      <c r="R6943">
        <f>Sales_Data[[#This Row],[Gross_Sales]]*Sales_Data[[#This Row],[Discount]]</f>
        <v>3486.2300000000005</v>
      </c>
      <c r="S6943">
        <f>Sales_Data[[#This Row],[Gross_Sales]]-Sales_Data[[#This Row],[Discount_Amount]]</f>
        <v>31376.070000000003</v>
      </c>
      <c r="T6943">
        <f>Sales_Data[[#This Row],[Net Sales]]-Sales_Data[[#This Row],[Cost]]</f>
        <v>10155.700000000004</v>
      </c>
      <c r="U6943" s="2">
        <f>Sales_Data[[#This Row],[Profit]]/Sales_Data[[#This Row],[Net Sales]]</f>
        <v>0.3236766108693665</v>
      </c>
      <c r="V6943">
        <f>YEAR(Sales_Data[[#This Row],[Order_Date]])</f>
        <v>2025</v>
      </c>
      <c r="W6943" t="str">
        <f>TEXT(Sales_Data[[#This Row],[Order_Date]],"mmm")</f>
        <v>Feb</v>
      </c>
      <c r="X6943">
        <f>MONTH(Sales_Data[[#This Row],[Order_Date]])</f>
        <v>2</v>
      </c>
      <c r="Y6943" t="str">
        <f>"Q"&amp;ROUNDUP(MONTH(Sales_Data[[#This Row],[Order_Date]])/3,0)</f>
        <v>Q1</v>
      </c>
    </row>
    <row r="6944" spans="1:25" x14ac:dyDescent="0.3">
      <c r="A6944" t="s">
        <v>8752</v>
      </c>
      <c r="B6944" s="1">
        <v>45764</v>
      </c>
      <c r="C6944" t="s">
        <v>2064</v>
      </c>
      <c r="D6944" t="s">
        <v>194</v>
      </c>
      <c r="E6944" t="s">
        <v>30</v>
      </c>
      <c r="F6944" t="s">
        <v>31</v>
      </c>
      <c r="G6944" t="s">
        <v>75</v>
      </c>
      <c r="H6944" t="s">
        <v>256</v>
      </c>
      <c r="I6944" t="s">
        <v>257</v>
      </c>
      <c r="J6944">
        <v>3</v>
      </c>
      <c r="K6944">
        <v>1621.08</v>
      </c>
      <c r="L6944">
        <v>0</v>
      </c>
      <c r="M6944">
        <v>3853.15</v>
      </c>
      <c r="N6944" t="s">
        <v>70</v>
      </c>
      <c r="O6944" t="s">
        <v>53</v>
      </c>
      <c r="P6944" t="s">
        <v>71</v>
      </c>
      <c r="Q6944">
        <f>Sales_Data[[#This Row],[Quantity]]*Sales_Data[[#This Row],[Unit_Price]]</f>
        <v>4863.24</v>
      </c>
      <c r="R6944">
        <f>Sales_Data[[#This Row],[Gross_Sales]]*Sales_Data[[#This Row],[Discount]]</f>
        <v>0</v>
      </c>
      <c r="S6944">
        <f>Sales_Data[[#This Row],[Gross_Sales]]-Sales_Data[[#This Row],[Discount_Amount]]</f>
        <v>4863.24</v>
      </c>
      <c r="T6944">
        <f>Sales_Data[[#This Row],[Net Sales]]-Sales_Data[[#This Row],[Cost]]</f>
        <v>1010.0899999999997</v>
      </c>
      <c r="U6944" s="2">
        <f>Sales_Data[[#This Row],[Profit]]/Sales_Data[[#This Row],[Net Sales]]</f>
        <v>0.20769898257128988</v>
      </c>
      <c r="V6944">
        <f>YEAR(Sales_Data[[#This Row],[Order_Date]])</f>
        <v>2025</v>
      </c>
      <c r="W6944" t="str">
        <f>TEXT(Sales_Data[[#This Row],[Order_Date]],"mmm")</f>
        <v>Apr</v>
      </c>
      <c r="X6944">
        <f>MONTH(Sales_Data[[#This Row],[Order_Date]])</f>
        <v>4</v>
      </c>
      <c r="Y6944" t="str">
        <f>"Q"&amp;ROUNDUP(MONTH(Sales_Data[[#This Row],[Order_Date]])/3,0)</f>
        <v>Q2</v>
      </c>
    </row>
    <row r="6945" spans="1:25" x14ac:dyDescent="0.3">
      <c r="A6945" t="s">
        <v>8753</v>
      </c>
      <c r="B6945" s="1">
        <v>45765</v>
      </c>
      <c r="C6945" t="s">
        <v>446</v>
      </c>
      <c r="D6945" t="s">
        <v>393</v>
      </c>
      <c r="E6945" t="s">
        <v>30</v>
      </c>
      <c r="F6945" t="s">
        <v>210</v>
      </c>
      <c r="G6945" t="s">
        <v>67</v>
      </c>
      <c r="H6945" t="s">
        <v>133</v>
      </c>
      <c r="I6945" t="s">
        <v>138</v>
      </c>
      <c r="J6945">
        <v>2</v>
      </c>
      <c r="K6945">
        <v>1263.77</v>
      </c>
      <c r="L6945">
        <v>0.05</v>
      </c>
      <c r="M6945">
        <v>1708.17</v>
      </c>
      <c r="N6945" t="s">
        <v>70</v>
      </c>
      <c r="O6945" t="s">
        <v>35</v>
      </c>
      <c r="P6945" t="s">
        <v>44</v>
      </c>
      <c r="Q6945">
        <f>Sales_Data[[#This Row],[Quantity]]*Sales_Data[[#This Row],[Unit_Price]]</f>
        <v>2527.54</v>
      </c>
      <c r="R6945">
        <f>Sales_Data[[#This Row],[Gross_Sales]]*Sales_Data[[#This Row],[Discount]]</f>
        <v>126.37700000000001</v>
      </c>
      <c r="S6945">
        <f>Sales_Data[[#This Row],[Gross_Sales]]-Sales_Data[[#This Row],[Discount_Amount]]</f>
        <v>2401.163</v>
      </c>
      <c r="T6945">
        <f>Sales_Data[[#This Row],[Net Sales]]-Sales_Data[[#This Row],[Cost]]</f>
        <v>692.99299999999994</v>
      </c>
      <c r="U6945" s="2">
        <f>Sales_Data[[#This Row],[Profit]]/Sales_Data[[#This Row],[Net Sales]]</f>
        <v>0.2886072290802415</v>
      </c>
      <c r="V6945">
        <f>YEAR(Sales_Data[[#This Row],[Order_Date]])</f>
        <v>2025</v>
      </c>
      <c r="W6945" t="str">
        <f>TEXT(Sales_Data[[#This Row],[Order_Date]],"mmm")</f>
        <v>Apr</v>
      </c>
      <c r="X6945">
        <f>MONTH(Sales_Data[[#This Row],[Order_Date]])</f>
        <v>4</v>
      </c>
      <c r="Y6945" t="str">
        <f>"Q"&amp;ROUNDUP(MONTH(Sales_Data[[#This Row],[Order_Date]])/3,0)</f>
        <v>Q2</v>
      </c>
    </row>
    <row r="6946" spans="1:25" x14ac:dyDescent="0.3">
      <c r="A6946" t="s">
        <v>8754</v>
      </c>
      <c r="B6946" s="1">
        <v>45922</v>
      </c>
      <c r="C6946" t="s">
        <v>2062</v>
      </c>
      <c r="D6946" t="s">
        <v>387</v>
      </c>
      <c r="E6946" t="s">
        <v>39</v>
      </c>
      <c r="F6946" t="s">
        <v>107</v>
      </c>
      <c r="G6946" t="s">
        <v>41</v>
      </c>
      <c r="H6946" t="s">
        <v>42</v>
      </c>
      <c r="I6946" t="s">
        <v>43</v>
      </c>
      <c r="J6946">
        <v>1</v>
      </c>
      <c r="K6946">
        <v>3938.98</v>
      </c>
      <c r="L6946">
        <v>0</v>
      </c>
      <c r="M6946">
        <v>3295.44</v>
      </c>
      <c r="N6946" t="s">
        <v>70</v>
      </c>
      <c r="O6946" t="s">
        <v>35</v>
      </c>
      <c r="P6946" t="s">
        <v>44</v>
      </c>
      <c r="Q6946">
        <f>Sales_Data[[#This Row],[Quantity]]*Sales_Data[[#This Row],[Unit_Price]]</f>
        <v>3938.98</v>
      </c>
      <c r="R6946">
        <f>Sales_Data[[#This Row],[Gross_Sales]]*Sales_Data[[#This Row],[Discount]]</f>
        <v>0</v>
      </c>
      <c r="S6946">
        <f>Sales_Data[[#This Row],[Gross_Sales]]-Sales_Data[[#This Row],[Discount_Amount]]</f>
        <v>3938.98</v>
      </c>
      <c r="T6946">
        <f>Sales_Data[[#This Row],[Net Sales]]-Sales_Data[[#This Row],[Cost]]</f>
        <v>643.54</v>
      </c>
      <c r="U6946" s="2">
        <f>Sales_Data[[#This Row],[Profit]]/Sales_Data[[#This Row],[Net Sales]]</f>
        <v>0.16337732103234848</v>
      </c>
      <c r="V6946">
        <f>YEAR(Sales_Data[[#This Row],[Order_Date]])</f>
        <v>2025</v>
      </c>
      <c r="W6946" t="str">
        <f>TEXT(Sales_Data[[#This Row],[Order_Date]],"mmm")</f>
        <v>Sep</v>
      </c>
      <c r="X6946">
        <f>MONTH(Sales_Data[[#This Row],[Order_Date]])</f>
        <v>9</v>
      </c>
      <c r="Y6946" t="str">
        <f>"Q"&amp;ROUNDUP(MONTH(Sales_Data[[#This Row],[Order_Date]])/3,0)</f>
        <v>Q3</v>
      </c>
    </row>
    <row r="6947" spans="1:25" x14ac:dyDescent="0.3">
      <c r="A6947" t="s">
        <v>8755</v>
      </c>
      <c r="B6947" s="1">
        <v>45862</v>
      </c>
      <c r="C6947" t="s">
        <v>6227</v>
      </c>
      <c r="D6947" t="s">
        <v>624</v>
      </c>
      <c r="E6947" t="s">
        <v>19</v>
      </c>
      <c r="F6947" t="s">
        <v>81</v>
      </c>
      <c r="G6947" t="s">
        <v>67</v>
      </c>
      <c r="H6947" t="s">
        <v>121</v>
      </c>
      <c r="I6947" t="s">
        <v>122</v>
      </c>
      <c r="J6947">
        <v>3</v>
      </c>
      <c r="K6947">
        <v>12307.57</v>
      </c>
      <c r="L6947">
        <v>0</v>
      </c>
      <c r="M6947">
        <v>27095.54</v>
      </c>
      <c r="N6947" t="s">
        <v>70</v>
      </c>
      <c r="O6947" t="s">
        <v>35</v>
      </c>
      <c r="P6947" t="s">
        <v>44</v>
      </c>
      <c r="Q6947">
        <f>Sales_Data[[#This Row],[Quantity]]*Sales_Data[[#This Row],[Unit_Price]]</f>
        <v>36922.71</v>
      </c>
      <c r="R6947">
        <f>Sales_Data[[#This Row],[Gross_Sales]]*Sales_Data[[#This Row],[Discount]]</f>
        <v>0</v>
      </c>
      <c r="S6947">
        <f>Sales_Data[[#This Row],[Gross_Sales]]-Sales_Data[[#This Row],[Discount_Amount]]</f>
        <v>36922.71</v>
      </c>
      <c r="T6947">
        <f>Sales_Data[[#This Row],[Net Sales]]-Sales_Data[[#This Row],[Cost]]</f>
        <v>9827.1699999999983</v>
      </c>
      <c r="U6947" s="2">
        <f>Sales_Data[[#This Row],[Profit]]/Sales_Data[[#This Row],[Net Sales]]</f>
        <v>0.26615516575029291</v>
      </c>
      <c r="V6947">
        <f>YEAR(Sales_Data[[#This Row],[Order_Date]])</f>
        <v>2025</v>
      </c>
      <c r="W6947" t="str">
        <f>TEXT(Sales_Data[[#This Row],[Order_Date]],"mmm")</f>
        <v>Jul</v>
      </c>
      <c r="X6947">
        <f>MONTH(Sales_Data[[#This Row],[Order_Date]])</f>
        <v>7</v>
      </c>
      <c r="Y6947" t="str">
        <f>"Q"&amp;ROUNDUP(MONTH(Sales_Data[[#This Row],[Order_Date]])/3,0)</f>
        <v>Q3</v>
      </c>
    </row>
    <row r="6948" spans="1:25" x14ac:dyDescent="0.3">
      <c r="A6948" t="s">
        <v>8756</v>
      </c>
      <c r="B6948" s="1">
        <v>45736</v>
      </c>
      <c r="C6948" t="s">
        <v>282</v>
      </c>
      <c r="D6948" t="s">
        <v>322</v>
      </c>
      <c r="E6948" t="s">
        <v>39</v>
      </c>
      <c r="F6948" t="s">
        <v>107</v>
      </c>
      <c r="G6948" t="s">
        <v>21</v>
      </c>
      <c r="H6948" t="s">
        <v>127</v>
      </c>
      <c r="I6948" t="s">
        <v>342</v>
      </c>
      <c r="J6948">
        <v>1</v>
      </c>
      <c r="K6948">
        <v>5185.6099999999997</v>
      </c>
      <c r="L6948">
        <v>0.15</v>
      </c>
      <c r="M6948">
        <v>2804.66</v>
      </c>
      <c r="N6948" t="s">
        <v>24</v>
      </c>
      <c r="O6948" t="s">
        <v>35</v>
      </c>
      <c r="P6948" t="s">
        <v>71</v>
      </c>
      <c r="Q6948">
        <f>Sales_Data[[#This Row],[Quantity]]*Sales_Data[[#This Row],[Unit_Price]]</f>
        <v>5185.6099999999997</v>
      </c>
      <c r="R6948">
        <f>Sales_Data[[#This Row],[Gross_Sales]]*Sales_Data[[#This Row],[Discount]]</f>
        <v>777.84149999999988</v>
      </c>
      <c r="S6948">
        <f>Sales_Data[[#This Row],[Gross_Sales]]-Sales_Data[[#This Row],[Discount_Amount]]</f>
        <v>4407.7685000000001</v>
      </c>
      <c r="T6948">
        <f>Sales_Data[[#This Row],[Net Sales]]-Sales_Data[[#This Row],[Cost]]</f>
        <v>1603.1085000000003</v>
      </c>
      <c r="U6948" s="2">
        <f>Sales_Data[[#This Row],[Profit]]/Sales_Data[[#This Row],[Net Sales]]</f>
        <v>0.36370070252101494</v>
      </c>
      <c r="V6948">
        <f>YEAR(Sales_Data[[#This Row],[Order_Date]])</f>
        <v>2025</v>
      </c>
      <c r="W6948" t="str">
        <f>TEXT(Sales_Data[[#This Row],[Order_Date]],"mmm")</f>
        <v>Mar</v>
      </c>
      <c r="X6948">
        <f>MONTH(Sales_Data[[#This Row],[Order_Date]])</f>
        <v>3</v>
      </c>
      <c r="Y6948" t="str">
        <f>"Q"&amp;ROUNDUP(MONTH(Sales_Data[[#This Row],[Order_Date]])/3,0)</f>
        <v>Q1</v>
      </c>
    </row>
    <row r="6949" spans="1:25" x14ac:dyDescent="0.3">
      <c r="A6949" t="s">
        <v>8757</v>
      </c>
      <c r="B6949" s="1">
        <v>45812</v>
      </c>
      <c r="C6949" t="s">
        <v>1241</v>
      </c>
      <c r="D6949" t="s">
        <v>260</v>
      </c>
      <c r="E6949" t="s">
        <v>19</v>
      </c>
      <c r="F6949" t="s">
        <v>20</v>
      </c>
      <c r="G6949" t="s">
        <v>41</v>
      </c>
      <c r="H6949" t="s">
        <v>42</v>
      </c>
      <c r="I6949" t="s">
        <v>82</v>
      </c>
      <c r="J6949">
        <v>1</v>
      </c>
      <c r="K6949">
        <v>13748.48</v>
      </c>
      <c r="L6949">
        <v>0.05</v>
      </c>
      <c r="M6949">
        <v>9895.0400000000009</v>
      </c>
      <c r="N6949" t="s">
        <v>52</v>
      </c>
      <c r="O6949" t="s">
        <v>35</v>
      </c>
      <c r="P6949" t="s">
        <v>71</v>
      </c>
      <c r="Q6949">
        <f>Sales_Data[[#This Row],[Quantity]]*Sales_Data[[#This Row],[Unit_Price]]</f>
        <v>13748.48</v>
      </c>
      <c r="R6949">
        <f>Sales_Data[[#This Row],[Gross_Sales]]*Sales_Data[[#This Row],[Discount]]</f>
        <v>687.42399999999998</v>
      </c>
      <c r="S6949">
        <f>Sales_Data[[#This Row],[Gross_Sales]]-Sales_Data[[#This Row],[Discount_Amount]]</f>
        <v>13061.056</v>
      </c>
      <c r="T6949">
        <f>Sales_Data[[#This Row],[Net Sales]]-Sales_Data[[#This Row],[Cost]]</f>
        <v>3166.0159999999996</v>
      </c>
      <c r="U6949" s="2">
        <f>Sales_Data[[#This Row],[Profit]]/Sales_Data[[#This Row],[Net Sales]]</f>
        <v>0.24240122697582794</v>
      </c>
      <c r="V6949">
        <f>YEAR(Sales_Data[[#This Row],[Order_Date]])</f>
        <v>2025</v>
      </c>
      <c r="W6949" t="str">
        <f>TEXT(Sales_Data[[#This Row],[Order_Date]],"mmm")</f>
        <v>Jun</v>
      </c>
      <c r="X6949">
        <f>MONTH(Sales_Data[[#This Row],[Order_Date]])</f>
        <v>6</v>
      </c>
      <c r="Y6949" t="str">
        <f>"Q"&amp;ROUNDUP(MONTH(Sales_Data[[#This Row],[Order_Date]])/3,0)</f>
        <v>Q2</v>
      </c>
    </row>
    <row r="6950" spans="1:25" x14ac:dyDescent="0.3">
      <c r="A6950" t="s">
        <v>8758</v>
      </c>
      <c r="B6950" s="1">
        <v>45928</v>
      </c>
      <c r="C6950" t="s">
        <v>2245</v>
      </c>
      <c r="D6950" t="s">
        <v>106</v>
      </c>
      <c r="E6950" t="s">
        <v>48</v>
      </c>
      <c r="F6950" t="s">
        <v>152</v>
      </c>
      <c r="G6950" t="s">
        <v>67</v>
      </c>
      <c r="H6950" t="s">
        <v>133</v>
      </c>
      <c r="I6950" t="s">
        <v>138</v>
      </c>
      <c r="J6950">
        <v>2</v>
      </c>
      <c r="K6950">
        <v>3838.86</v>
      </c>
      <c r="L6950">
        <v>0.05</v>
      </c>
      <c r="M6950">
        <v>5674.51</v>
      </c>
      <c r="N6950" t="s">
        <v>52</v>
      </c>
      <c r="O6950" t="s">
        <v>35</v>
      </c>
      <c r="P6950" t="s">
        <v>44</v>
      </c>
      <c r="Q6950">
        <f>Sales_Data[[#This Row],[Quantity]]*Sales_Data[[#This Row],[Unit_Price]]</f>
        <v>7677.72</v>
      </c>
      <c r="R6950">
        <f>Sales_Data[[#This Row],[Gross_Sales]]*Sales_Data[[#This Row],[Discount]]</f>
        <v>383.88600000000002</v>
      </c>
      <c r="S6950">
        <f>Sales_Data[[#This Row],[Gross_Sales]]-Sales_Data[[#This Row],[Discount_Amount]]</f>
        <v>7293.8339999999998</v>
      </c>
      <c r="T6950">
        <f>Sales_Data[[#This Row],[Net Sales]]-Sales_Data[[#This Row],[Cost]]</f>
        <v>1619.3239999999996</v>
      </c>
      <c r="U6950" s="2">
        <f>Sales_Data[[#This Row],[Profit]]/Sales_Data[[#This Row],[Net Sales]]</f>
        <v>0.22201273020471807</v>
      </c>
      <c r="V6950">
        <f>YEAR(Sales_Data[[#This Row],[Order_Date]])</f>
        <v>2025</v>
      </c>
      <c r="W6950" t="str">
        <f>TEXT(Sales_Data[[#This Row],[Order_Date]],"mmm")</f>
        <v>Sep</v>
      </c>
      <c r="X6950">
        <f>MONTH(Sales_Data[[#This Row],[Order_Date]])</f>
        <v>9</v>
      </c>
      <c r="Y6950" t="str">
        <f>"Q"&amp;ROUNDUP(MONTH(Sales_Data[[#This Row],[Order_Date]])/3,0)</f>
        <v>Q3</v>
      </c>
    </row>
    <row r="6951" spans="1:25" x14ac:dyDescent="0.3">
      <c r="A6951" t="s">
        <v>8759</v>
      </c>
      <c r="B6951" s="1">
        <v>45904</v>
      </c>
      <c r="C6951" t="s">
        <v>4613</v>
      </c>
      <c r="D6951" t="s">
        <v>310</v>
      </c>
      <c r="E6951" t="s">
        <v>19</v>
      </c>
      <c r="F6951" t="s">
        <v>81</v>
      </c>
      <c r="G6951" t="s">
        <v>75</v>
      </c>
      <c r="H6951" t="s">
        <v>114</v>
      </c>
      <c r="I6951" t="s">
        <v>115</v>
      </c>
      <c r="J6951">
        <v>1</v>
      </c>
      <c r="K6951">
        <v>7512.05</v>
      </c>
      <c r="L6951">
        <v>0.15</v>
      </c>
      <c r="M6951">
        <v>4489.53</v>
      </c>
      <c r="N6951" t="s">
        <v>24</v>
      </c>
      <c r="O6951" t="s">
        <v>35</v>
      </c>
      <c r="P6951" t="s">
        <v>71</v>
      </c>
      <c r="Q6951">
        <f>Sales_Data[[#This Row],[Quantity]]*Sales_Data[[#This Row],[Unit_Price]]</f>
        <v>7512.05</v>
      </c>
      <c r="R6951">
        <f>Sales_Data[[#This Row],[Gross_Sales]]*Sales_Data[[#This Row],[Discount]]</f>
        <v>1126.8074999999999</v>
      </c>
      <c r="S6951">
        <f>Sales_Data[[#This Row],[Gross_Sales]]-Sales_Data[[#This Row],[Discount_Amount]]</f>
        <v>6385.2425000000003</v>
      </c>
      <c r="T6951">
        <f>Sales_Data[[#This Row],[Net Sales]]-Sales_Data[[#This Row],[Cost]]</f>
        <v>1895.7125000000005</v>
      </c>
      <c r="U6951" s="2">
        <f>Sales_Data[[#This Row],[Profit]]/Sales_Data[[#This Row],[Net Sales]]</f>
        <v>0.2968896639399366</v>
      </c>
      <c r="V6951">
        <f>YEAR(Sales_Data[[#This Row],[Order_Date]])</f>
        <v>2025</v>
      </c>
      <c r="W6951" t="str">
        <f>TEXT(Sales_Data[[#This Row],[Order_Date]],"mmm")</f>
        <v>Sep</v>
      </c>
      <c r="X6951">
        <f>MONTH(Sales_Data[[#This Row],[Order_Date]])</f>
        <v>9</v>
      </c>
      <c r="Y6951" t="str">
        <f>"Q"&amp;ROUNDUP(MONTH(Sales_Data[[#This Row],[Order_Date]])/3,0)</f>
        <v>Q3</v>
      </c>
    </row>
    <row r="6952" spans="1:25" x14ac:dyDescent="0.3">
      <c r="A6952" t="s">
        <v>8760</v>
      </c>
      <c r="B6952" s="1">
        <v>45676</v>
      </c>
      <c r="C6952" t="s">
        <v>666</v>
      </c>
      <c r="D6952" t="s">
        <v>280</v>
      </c>
      <c r="E6952" t="s">
        <v>39</v>
      </c>
      <c r="F6952" t="s">
        <v>202</v>
      </c>
      <c r="G6952" t="s">
        <v>41</v>
      </c>
      <c r="H6952" t="s">
        <v>171</v>
      </c>
      <c r="I6952" t="s">
        <v>191</v>
      </c>
      <c r="J6952">
        <v>1</v>
      </c>
      <c r="K6952">
        <v>5508.12</v>
      </c>
      <c r="L6952">
        <v>0.05</v>
      </c>
      <c r="M6952">
        <v>3349.87</v>
      </c>
      <c r="N6952" t="s">
        <v>83</v>
      </c>
      <c r="O6952" t="s">
        <v>25</v>
      </c>
      <c r="P6952" t="s">
        <v>26</v>
      </c>
      <c r="Q6952">
        <f>Sales_Data[[#This Row],[Quantity]]*Sales_Data[[#This Row],[Unit_Price]]</f>
        <v>5508.12</v>
      </c>
      <c r="R6952">
        <f>Sales_Data[[#This Row],[Gross_Sales]]*Sales_Data[[#This Row],[Discount]]</f>
        <v>275.40600000000001</v>
      </c>
      <c r="S6952">
        <f>Sales_Data[[#This Row],[Gross_Sales]]-Sales_Data[[#This Row],[Discount_Amount]]</f>
        <v>5232.7139999999999</v>
      </c>
      <c r="T6952">
        <f>Sales_Data[[#This Row],[Net Sales]]-Sales_Data[[#This Row],[Cost]]</f>
        <v>1882.8440000000001</v>
      </c>
      <c r="U6952" s="2">
        <f>Sales_Data[[#This Row],[Profit]]/Sales_Data[[#This Row],[Net Sales]]</f>
        <v>0.35982169100011963</v>
      </c>
      <c r="V6952">
        <f>YEAR(Sales_Data[[#This Row],[Order_Date]])</f>
        <v>2025</v>
      </c>
      <c r="W6952" t="str">
        <f>TEXT(Sales_Data[[#This Row],[Order_Date]],"mmm")</f>
        <v>Jan</v>
      </c>
      <c r="X6952">
        <f>MONTH(Sales_Data[[#This Row],[Order_Date]])</f>
        <v>1</v>
      </c>
      <c r="Y6952" t="str">
        <f>"Q"&amp;ROUNDUP(MONTH(Sales_Data[[#This Row],[Order_Date]])/3,0)</f>
        <v>Q1</v>
      </c>
    </row>
    <row r="6953" spans="1:25" x14ac:dyDescent="0.3">
      <c r="A6953" t="s">
        <v>8761</v>
      </c>
      <c r="B6953" s="1">
        <v>46003</v>
      </c>
      <c r="C6953" t="s">
        <v>5276</v>
      </c>
      <c r="D6953" t="s">
        <v>430</v>
      </c>
      <c r="E6953" t="s">
        <v>39</v>
      </c>
      <c r="F6953" t="s">
        <v>405</v>
      </c>
      <c r="G6953" t="s">
        <v>41</v>
      </c>
      <c r="H6953" t="s">
        <v>102</v>
      </c>
      <c r="I6953" t="s">
        <v>388</v>
      </c>
      <c r="J6953">
        <v>1</v>
      </c>
      <c r="K6953">
        <v>6372.02</v>
      </c>
      <c r="L6953">
        <v>0.05</v>
      </c>
      <c r="M6953">
        <v>4938.4799999999996</v>
      </c>
      <c r="N6953" t="s">
        <v>24</v>
      </c>
      <c r="O6953" t="s">
        <v>35</v>
      </c>
      <c r="P6953" t="s">
        <v>44</v>
      </c>
      <c r="Q6953">
        <f>Sales_Data[[#This Row],[Quantity]]*Sales_Data[[#This Row],[Unit_Price]]</f>
        <v>6372.02</v>
      </c>
      <c r="R6953">
        <f>Sales_Data[[#This Row],[Gross_Sales]]*Sales_Data[[#This Row],[Discount]]</f>
        <v>318.60100000000006</v>
      </c>
      <c r="S6953">
        <f>Sales_Data[[#This Row],[Gross_Sales]]-Sales_Data[[#This Row],[Discount_Amount]]</f>
        <v>6053.4190000000008</v>
      </c>
      <c r="T6953">
        <f>Sales_Data[[#This Row],[Net Sales]]-Sales_Data[[#This Row],[Cost]]</f>
        <v>1114.9390000000012</v>
      </c>
      <c r="U6953" s="2">
        <f>Sales_Data[[#This Row],[Profit]]/Sales_Data[[#This Row],[Net Sales]]</f>
        <v>0.18418335159023372</v>
      </c>
      <c r="V6953">
        <f>YEAR(Sales_Data[[#This Row],[Order_Date]])</f>
        <v>2025</v>
      </c>
      <c r="W6953" t="str">
        <f>TEXT(Sales_Data[[#This Row],[Order_Date]],"mmm")</f>
        <v>Dec</v>
      </c>
      <c r="X6953">
        <f>MONTH(Sales_Data[[#This Row],[Order_Date]])</f>
        <v>12</v>
      </c>
      <c r="Y6953" t="str">
        <f>"Q"&amp;ROUNDUP(MONTH(Sales_Data[[#This Row],[Order_Date]])/3,0)</f>
        <v>Q4</v>
      </c>
    </row>
    <row r="6954" spans="1:25" x14ac:dyDescent="0.3">
      <c r="A6954" t="s">
        <v>8762</v>
      </c>
      <c r="B6954" s="1">
        <v>45683</v>
      </c>
      <c r="C6954" t="s">
        <v>3913</v>
      </c>
      <c r="D6954" t="s">
        <v>460</v>
      </c>
      <c r="E6954" t="s">
        <v>119</v>
      </c>
      <c r="F6954" t="s">
        <v>120</v>
      </c>
      <c r="G6954" t="s">
        <v>67</v>
      </c>
      <c r="H6954" t="s">
        <v>121</v>
      </c>
      <c r="I6954" t="s">
        <v>142</v>
      </c>
      <c r="J6954">
        <v>4</v>
      </c>
      <c r="K6954">
        <v>5618.7</v>
      </c>
      <c r="L6954">
        <v>0.05</v>
      </c>
      <c r="M6954">
        <v>16240.26</v>
      </c>
      <c r="N6954" t="s">
        <v>52</v>
      </c>
      <c r="O6954" t="s">
        <v>35</v>
      </c>
      <c r="P6954" t="s">
        <v>71</v>
      </c>
      <c r="Q6954">
        <f>Sales_Data[[#This Row],[Quantity]]*Sales_Data[[#This Row],[Unit_Price]]</f>
        <v>22474.799999999999</v>
      </c>
      <c r="R6954">
        <f>Sales_Data[[#This Row],[Gross_Sales]]*Sales_Data[[#This Row],[Discount]]</f>
        <v>1123.74</v>
      </c>
      <c r="S6954">
        <f>Sales_Data[[#This Row],[Gross_Sales]]-Sales_Data[[#This Row],[Discount_Amount]]</f>
        <v>21351.059999999998</v>
      </c>
      <c r="T6954">
        <f>Sales_Data[[#This Row],[Net Sales]]-Sales_Data[[#This Row],[Cost]]</f>
        <v>5110.7999999999975</v>
      </c>
      <c r="U6954" s="2">
        <f>Sales_Data[[#This Row],[Profit]]/Sales_Data[[#This Row],[Net Sales]]</f>
        <v>0.23936984861641519</v>
      </c>
      <c r="V6954">
        <f>YEAR(Sales_Data[[#This Row],[Order_Date]])</f>
        <v>2025</v>
      </c>
      <c r="W6954" t="str">
        <f>TEXT(Sales_Data[[#This Row],[Order_Date]],"mmm")</f>
        <v>Jan</v>
      </c>
      <c r="X6954">
        <f>MONTH(Sales_Data[[#This Row],[Order_Date]])</f>
        <v>1</v>
      </c>
      <c r="Y6954" t="str">
        <f>"Q"&amp;ROUNDUP(MONTH(Sales_Data[[#This Row],[Order_Date]])/3,0)</f>
        <v>Q1</v>
      </c>
    </row>
    <row r="6955" spans="1:25" x14ac:dyDescent="0.3">
      <c r="A6955" t="s">
        <v>8763</v>
      </c>
      <c r="B6955" s="1">
        <v>45874</v>
      </c>
      <c r="C6955" t="s">
        <v>1241</v>
      </c>
      <c r="D6955" t="s">
        <v>100</v>
      </c>
      <c r="E6955" t="s">
        <v>30</v>
      </c>
      <c r="F6955" t="s">
        <v>101</v>
      </c>
      <c r="G6955" t="s">
        <v>41</v>
      </c>
      <c r="H6955" t="s">
        <v>102</v>
      </c>
      <c r="I6955" t="s">
        <v>165</v>
      </c>
      <c r="J6955">
        <v>4</v>
      </c>
      <c r="K6955">
        <v>498.46</v>
      </c>
      <c r="L6955">
        <v>0.1</v>
      </c>
      <c r="M6955">
        <v>1210.42</v>
      </c>
      <c r="N6955" t="s">
        <v>83</v>
      </c>
      <c r="O6955" t="s">
        <v>25</v>
      </c>
      <c r="P6955" t="s">
        <v>71</v>
      </c>
      <c r="Q6955">
        <f>Sales_Data[[#This Row],[Quantity]]*Sales_Data[[#This Row],[Unit_Price]]</f>
        <v>1993.84</v>
      </c>
      <c r="R6955">
        <f>Sales_Data[[#This Row],[Gross_Sales]]*Sales_Data[[#This Row],[Discount]]</f>
        <v>199.38400000000001</v>
      </c>
      <c r="S6955">
        <f>Sales_Data[[#This Row],[Gross_Sales]]-Sales_Data[[#This Row],[Discount_Amount]]</f>
        <v>1794.4559999999999</v>
      </c>
      <c r="T6955">
        <f>Sales_Data[[#This Row],[Net Sales]]-Sales_Data[[#This Row],[Cost]]</f>
        <v>584.03599999999983</v>
      </c>
      <c r="U6955" s="2">
        <f>Sales_Data[[#This Row],[Profit]]/Sales_Data[[#This Row],[Net Sales]]</f>
        <v>0.32546688244236688</v>
      </c>
      <c r="V6955">
        <f>YEAR(Sales_Data[[#This Row],[Order_Date]])</f>
        <v>2025</v>
      </c>
      <c r="W6955" t="str">
        <f>TEXT(Sales_Data[[#This Row],[Order_Date]],"mmm")</f>
        <v>Aug</v>
      </c>
      <c r="X6955">
        <f>MONTH(Sales_Data[[#This Row],[Order_Date]])</f>
        <v>8</v>
      </c>
      <c r="Y6955" t="str">
        <f>"Q"&amp;ROUNDUP(MONTH(Sales_Data[[#This Row],[Order_Date]])/3,0)</f>
        <v>Q3</v>
      </c>
    </row>
    <row r="6956" spans="1:25" x14ac:dyDescent="0.3">
      <c r="A6956" t="s">
        <v>8764</v>
      </c>
      <c r="B6956" s="1">
        <v>45811</v>
      </c>
      <c r="C6956" t="s">
        <v>2639</v>
      </c>
      <c r="D6956" t="s">
        <v>450</v>
      </c>
      <c r="E6956" t="s">
        <v>48</v>
      </c>
      <c r="F6956" t="s">
        <v>126</v>
      </c>
      <c r="G6956" t="s">
        <v>32</v>
      </c>
      <c r="H6956" t="s">
        <v>50</v>
      </c>
      <c r="I6956" t="s">
        <v>51</v>
      </c>
      <c r="J6956">
        <v>2</v>
      </c>
      <c r="K6956">
        <v>26687.01</v>
      </c>
      <c r="L6956">
        <v>0.1</v>
      </c>
      <c r="M6956">
        <v>32123.11</v>
      </c>
      <c r="N6956" t="s">
        <v>24</v>
      </c>
      <c r="O6956" t="s">
        <v>35</v>
      </c>
      <c r="P6956" t="s">
        <v>71</v>
      </c>
      <c r="Q6956">
        <f>Sales_Data[[#This Row],[Quantity]]*Sales_Data[[#This Row],[Unit_Price]]</f>
        <v>53374.02</v>
      </c>
      <c r="R6956">
        <f>Sales_Data[[#This Row],[Gross_Sales]]*Sales_Data[[#This Row],[Discount]]</f>
        <v>5337.402</v>
      </c>
      <c r="S6956">
        <f>Sales_Data[[#This Row],[Gross_Sales]]-Sales_Data[[#This Row],[Discount_Amount]]</f>
        <v>48036.617999999995</v>
      </c>
      <c r="T6956">
        <f>Sales_Data[[#This Row],[Net Sales]]-Sales_Data[[#This Row],[Cost]]</f>
        <v>15913.507999999994</v>
      </c>
      <c r="U6956" s="2">
        <f>Sales_Data[[#This Row],[Profit]]/Sales_Data[[#This Row],[Net Sales]]</f>
        <v>0.33127869243417585</v>
      </c>
      <c r="V6956">
        <f>YEAR(Sales_Data[[#This Row],[Order_Date]])</f>
        <v>2025</v>
      </c>
      <c r="W6956" t="str">
        <f>TEXT(Sales_Data[[#This Row],[Order_Date]],"mmm")</f>
        <v>Jun</v>
      </c>
      <c r="X6956">
        <f>MONTH(Sales_Data[[#This Row],[Order_Date]])</f>
        <v>6</v>
      </c>
      <c r="Y6956" t="str">
        <f>"Q"&amp;ROUNDUP(MONTH(Sales_Data[[#This Row],[Order_Date]])/3,0)</f>
        <v>Q2</v>
      </c>
    </row>
    <row r="6957" spans="1:25" x14ac:dyDescent="0.3">
      <c r="A6957" t="s">
        <v>8765</v>
      </c>
      <c r="B6957" s="1">
        <v>45811</v>
      </c>
      <c r="C6957" t="s">
        <v>5128</v>
      </c>
      <c r="D6957" t="s">
        <v>347</v>
      </c>
      <c r="E6957" t="s">
        <v>48</v>
      </c>
      <c r="F6957" t="s">
        <v>49</v>
      </c>
      <c r="G6957" t="s">
        <v>75</v>
      </c>
      <c r="H6957" t="s">
        <v>185</v>
      </c>
      <c r="I6957" t="s">
        <v>261</v>
      </c>
      <c r="J6957">
        <v>1</v>
      </c>
      <c r="K6957">
        <v>6213.42</v>
      </c>
      <c r="L6957">
        <v>0</v>
      </c>
      <c r="M6957">
        <v>4734.3100000000004</v>
      </c>
      <c r="N6957" t="s">
        <v>70</v>
      </c>
      <c r="O6957" t="s">
        <v>35</v>
      </c>
      <c r="P6957" t="s">
        <v>44</v>
      </c>
      <c r="Q6957">
        <f>Sales_Data[[#This Row],[Quantity]]*Sales_Data[[#This Row],[Unit_Price]]</f>
        <v>6213.42</v>
      </c>
      <c r="R6957">
        <f>Sales_Data[[#This Row],[Gross_Sales]]*Sales_Data[[#This Row],[Discount]]</f>
        <v>0</v>
      </c>
      <c r="S6957">
        <f>Sales_Data[[#This Row],[Gross_Sales]]-Sales_Data[[#This Row],[Discount_Amount]]</f>
        <v>6213.42</v>
      </c>
      <c r="T6957">
        <f>Sales_Data[[#This Row],[Net Sales]]-Sales_Data[[#This Row],[Cost]]</f>
        <v>1479.1099999999997</v>
      </c>
      <c r="U6957" s="2">
        <f>Sales_Data[[#This Row],[Profit]]/Sales_Data[[#This Row],[Net Sales]]</f>
        <v>0.23805086409738915</v>
      </c>
      <c r="V6957">
        <f>YEAR(Sales_Data[[#This Row],[Order_Date]])</f>
        <v>2025</v>
      </c>
      <c r="W6957" t="str">
        <f>TEXT(Sales_Data[[#This Row],[Order_Date]],"mmm")</f>
        <v>Jun</v>
      </c>
      <c r="X6957">
        <f>MONTH(Sales_Data[[#This Row],[Order_Date]])</f>
        <v>6</v>
      </c>
      <c r="Y6957" t="str">
        <f>"Q"&amp;ROUNDUP(MONTH(Sales_Data[[#This Row],[Order_Date]])/3,0)</f>
        <v>Q2</v>
      </c>
    </row>
    <row r="6958" spans="1:25" x14ac:dyDescent="0.3">
      <c r="A6958" t="s">
        <v>8766</v>
      </c>
      <c r="B6958" s="1">
        <v>45831</v>
      </c>
      <c r="C6958" t="s">
        <v>644</v>
      </c>
      <c r="D6958" t="s">
        <v>180</v>
      </c>
      <c r="E6958" t="s">
        <v>48</v>
      </c>
      <c r="F6958" t="s">
        <v>164</v>
      </c>
      <c r="G6958" t="s">
        <v>41</v>
      </c>
      <c r="H6958" t="s">
        <v>171</v>
      </c>
      <c r="I6958" t="s">
        <v>191</v>
      </c>
      <c r="J6958">
        <v>1</v>
      </c>
      <c r="K6958">
        <v>49032.15</v>
      </c>
      <c r="L6958">
        <v>0.1</v>
      </c>
      <c r="M6958">
        <v>30912.53</v>
      </c>
      <c r="N6958" t="s">
        <v>52</v>
      </c>
      <c r="O6958" t="s">
        <v>25</v>
      </c>
      <c r="P6958" t="s">
        <v>44</v>
      </c>
      <c r="Q6958">
        <f>Sales_Data[[#This Row],[Quantity]]*Sales_Data[[#This Row],[Unit_Price]]</f>
        <v>49032.15</v>
      </c>
      <c r="R6958">
        <f>Sales_Data[[#This Row],[Gross_Sales]]*Sales_Data[[#This Row],[Discount]]</f>
        <v>4903.2150000000001</v>
      </c>
      <c r="S6958">
        <f>Sales_Data[[#This Row],[Gross_Sales]]-Sales_Data[[#This Row],[Discount_Amount]]</f>
        <v>44128.934999999998</v>
      </c>
      <c r="T6958">
        <f>Sales_Data[[#This Row],[Net Sales]]-Sales_Data[[#This Row],[Cost]]</f>
        <v>13216.404999999999</v>
      </c>
      <c r="U6958" s="2">
        <f>Sales_Data[[#This Row],[Profit]]/Sales_Data[[#This Row],[Net Sales]]</f>
        <v>0.29949521782023519</v>
      </c>
      <c r="V6958">
        <f>YEAR(Sales_Data[[#This Row],[Order_Date]])</f>
        <v>2025</v>
      </c>
      <c r="W6958" t="str">
        <f>TEXT(Sales_Data[[#This Row],[Order_Date]],"mmm")</f>
        <v>Jun</v>
      </c>
      <c r="X6958">
        <f>MONTH(Sales_Data[[#This Row],[Order_Date]])</f>
        <v>6</v>
      </c>
      <c r="Y6958" t="str">
        <f>"Q"&amp;ROUNDUP(MONTH(Sales_Data[[#This Row],[Order_Date]])/3,0)</f>
        <v>Q2</v>
      </c>
    </row>
    <row r="6959" spans="1:25" x14ac:dyDescent="0.3">
      <c r="A6959" t="s">
        <v>8767</v>
      </c>
      <c r="B6959" s="1">
        <v>45749</v>
      </c>
      <c r="C6959" t="s">
        <v>4467</v>
      </c>
      <c r="D6959" t="s">
        <v>74</v>
      </c>
      <c r="E6959" t="s">
        <v>30</v>
      </c>
      <c r="F6959" t="s">
        <v>31</v>
      </c>
      <c r="G6959" t="s">
        <v>41</v>
      </c>
      <c r="H6959" t="s">
        <v>102</v>
      </c>
      <c r="I6959" t="s">
        <v>388</v>
      </c>
      <c r="J6959">
        <v>1</v>
      </c>
      <c r="K6959">
        <v>551.65</v>
      </c>
      <c r="L6959">
        <v>0.1</v>
      </c>
      <c r="M6959">
        <v>397.05</v>
      </c>
      <c r="N6959" t="s">
        <v>70</v>
      </c>
      <c r="O6959" t="s">
        <v>35</v>
      </c>
      <c r="P6959" t="s">
        <v>44</v>
      </c>
      <c r="Q6959">
        <f>Sales_Data[[#This Row],[Quantity]]*Sales_Data[[#This Row],[Unit_Price]]</f>
        <v>551.65</v>
      </c>
      <c r="R6959">
        <f>Sales_Data[[#This Row],[Gross_Sales]]*Sales_Data[[#This Row],[Discount]]</f>
        <v>55.164999999999999</v>
      </c>
      <c r="S6959">
        <f>Sales_Data[[#This Row],[Gross_Sales]]-Sales_Data[[#This Row],[Discount_Amount]]</f>
        <v>496.48499999999996</v>
      </c>
      <c r="T6959">
        <f>Sales_Data[[#This Row],[Net Sales]]-Sales_Data[[#This Row],[Cost]]</f>
        <v>99.434999999999945</v>
      </c>
      <c r="U6959" s="2">
        <f>Sales_Data[[#This Row],[Profit]]/Sales_Data[[#This Row],[Net Sales]]</f>
        <v>0.20027795401673756</v>
      </c>
      <c r="V6959">
        <f>YEAR(Sales_Data[[#This Row],[Order_Date]])</f>
        <v>2025</v>
      </c>
      <c r="W6959" t="str">
        <f>TEXT(Sales_Data[[#This Row],[Order_Date]],"mmm")</f>
        <v>Apr</v>
      </c>
      <c r="X6959">
        <f>MONTH(Sales_Data[[#This Row],[Order_Date]])</f>
        <v>4</v>
      </c>
      <c r="Y6959" t="str">
        <f>"Q"&amp;ROUNDUP(MONTH(Sales_Data[[#This Row],[Order_Date]])/3,0)</f>
        <v>Q2</v>
      </c>
    </row>
    <row r="6960" spans="1:25" x14ac:dyDescent="0.3">
      <c r="A6960" t="s">
        <v>8768</v>
      </c>
      <c r="B6960" s="1">
        <v>45995</v>
      </c>
      <c r="C6960" t="s">
        <v>4671</v>
      </c>
      <c r="D6960" t="s">
        <v>430</v>
      </c>
      <c r="E6960" t="s">
        <v>39</v>
      </c>
      <c r="F6960" t="s">
        <v>107</v>
      </c>
      <c r="G6960" t="s">
        <v>41</v>
      </c>
      <c r="H6960" t="s">
        <v>147</v>
      </c>
      <c r="I6960" t="s">
        <v>369</v>
      </c>
      <c r="J6960">
        <v>1</v>
      </c>
      <c r="K6960">
        <v>1625.83</v>
      </c>
      <c r="L6960">
        <v>0.1</v>
      </c>
      <c r="M6960">
        <v>1039.9000000000001</v>
      </c>
      <c r="N6960" t="s">
        <v>70</v>
      </c>
      <c r="O6960" t="s">
        <v>35</v>
      </c>
      <c r="P6960" t="s">
        <v>44</v>
      </c>
      <c r="Q6960">
        <f>Sales_Data[[#This Row],[Quantity]]*Sales_Data[[#This Row],[Unit_Price]]</f>
        <v>1625.83</v>
      </c>
      <c r="R6960">
        <f>Sales_Data[[#This Row],[Gross_Sales]]*Sales_Data[[#This Row],[Discount]]</f>
        <v>162.583</v>
      </c>
      <c r="S6960">
        <f>Sales_Data[[#This Row],[Gross_Sales]]-Sales_Data[[#This Row],[Discount_Amount]]</f>
        <v>1463.2469999999998</v>
      </c>
      <c r="T6960">
        <f>Sales_Data[[#This Row],[Net Sales]]-Sales_Data[[#This Row],[Cost]]</f>
        <v>423.34699999999975</v>
      </c>
      <c r="U6960" s="2">
        <f>Sales_Data[[#This Row],[Profit]]/Sales_Data[[#This Row],[Net Sales]]</f>
        <v>0.28932025830225505</v>
      </c>
      <c r="V6960">
        <f>YEAR(Sales_Data[[#This Row],[Order_Date]])</f>
        <v>2025</v>
      </c>
      <c r="W6960" t="str">
        <f>TEXT(Sales_Data[[#This Row],[Order_Date]],"mmm")</f>
        <v>Dec</v>
      </c>
      <c r="X6960">
        <f>MONTH(Sales_Data[[#This Row],[Order_Date]])</f>
        <v>12</v>
      </c>
      <c r="Y6960" t="str">
        <f>"Q"&amp;ROUNDUP(MONTH(Sales_Data[[#This Row],[Order_Date]])/3,0)</f>
        <v>Q4</v>
      </c>
    </row>
    <row r="6961" spans="1:25" x14ac:dyDescent="0.3">
      <c r="A6961" t="s">
        <v>8769</v>
      </c>
      <c r="B6961" s="1">
        <v>45838</v>
      </c>
      <c r="C6961" t="s">
        <v>814</v>
      </c>
      <c r="D6961" t="s">
        <v>215</v>
      </c>
      <c r="E6961" t="s">
        <v>119</v>
      </c>
      <c r="F6961" t="s">
        <v>249</v>
      </c>
      <c r="G6961" t="s">
        <v>67</v>
      </c>
      <c r="H6961" t="s">
        <v>68</v>
      </c>
      <c r="I6961" t="s">
        <v>69</v>
      </c>
      <c r="J6961">
        <v>1</v>
      </c>
      <c r="K6961">
        <v>4044.15</v>
      </c>
      <c r="L6961">
        <v>0.15</v>
      </c>
      <c r="M6961">
        <v>2551.75</v>
      </c>
      <c r="N6961" t="s">
        <v>52</v>
      </c>
      <c r="O6961" t="s">
        <v>35</v>
      </c>
      <c r="P6961" t="s">
        <v>71</v>
      </c>
      <c r="Q6961">
        <f>Sales_Data[[#This Row],[Quantity]]*Sales_Data[[#This Row],[Unit_Price]]</f>
        <v>4044.15</v>
      </c>
      <c r="R6961">
        <f>Sales_Data[[#This Row],[Gross_Sales]]*Sales_Data[[#This Row],[Discount]]</f>
        <v>606.62249999999995</v>
      </c>
      <c r="S6961">
        <f>Sales_Data[[#This Row],[Gross_Sales]]-Sales_Data[[#This Row],[Discount_Amount]]</f>
        <v>3437.5275000000001</v>
      </c>
      <c r="T6961">
        <f>Sales_Data[[#This Row],[Net Sales]]-Sales_Data[[#This Row],[Cost]]</f>
        <v>885.77750000000015</v>
      </c>
      <c r="U6961" s="2">
        <f>Sales_Data[[#This Row],[Profit]]/Sales_Data[[#This Row],[Net Sales]]</f>
        <v>0.25767866584340055</v>
      </c>
      <c r="V6961">
        <f>YEAR(Sales_Data[[#This Row],[Order_Date]])</f>
        <v>2025</v>
      </c>
      <c r="W6961" t="str">
        <f>TEXT(Sales_Data[[#This Row],[Order_Date]],"mmm")</f>
        <v>Jun</v>
      </c>
      <c r="X6961">
        <f>MONTH(Sales_Data[[#This Row],[Order_Date]])</f>
        <v>6</v>
      </c>
      <c r="Y6961" t="str">
        <f>"Q"&amp;ROUNDUP(MONTH(Sales_Data[[#This Row],[Order_Date]])/3,0)</f>
        <v>Q2</v>
      </c>
    </row>
    <row r="6962" spans="1:25" x14ac:dyDescent="0.3">
      <c r="A6962" t="s">
        <v>8770</v>
      </c>
      <c r="B6962" s="1">
        <v>45788</v>
      </c>
      <c r="C6962" t="s">
        <v>2629</v>
      </c>
      <c r="D6962" t="s">
        <v>266</v>
      </c>
      <c r="E6962" t="s">
        <v>39</v>
      </c>
      <c r="F6962" t="s">
        <v>40</v>
      </c>
      <c r="G6962" t="s">
        <v>32</v>
      </c>
      <c r="H6962" t="s">
        <v>33</v>
      </c>
      <c r="I6962" t="s">
        <v>161</v>
      </c>
      <c r="J6962">
        <v>2</v>
      </c>
      <c r="K6962">
        <v>3453.48</v>
      </c>
      <c r="L6962">
        <v>0.05</v>
      </c>
      <c r="M6962">
        <v>4170.08</v>
      </c>
      <c r="N6962" t="s">
        <v>109</v>
      </c>
      <c r="O6962" t="s">
        <v>53</v>
      </c>
      <c r="P6962" t="s">
        <v>71</v>
      </c>
      <c r="Q6962">
        <f>Sales_Data[[#This Row],[Quantity]]*Sales_Data[[#This Row],[Unit_Price]]</f>
        <v>6906.96</v>
      </c>
      <c r="R6962">
        <f>Sales_Data[[#This Row],[Gross_Sales]]*Sales_Data[[#This Row],[Discount]]</f>
        <v>345.34800000000001</v>
      </c>
      <c r="S6962">
        <f>Sales_Data[[#This Row],[Gross_Sales]]-Sales_Data[[#This Row],[Discount_Amount]]</f>
        <v>6561.6120000000001</v>
      </c>
      <c r="T6962">
        <f>Sales_Data[[#This Row],[Net Sales]]-Sales_Data[[#This Row],[Cost]]</f>
        <v>2391.5320000000002</v>
      </c>
      <c r="U6962" s="2">
        <f>Sales_Data[[#This Row],[Profit]]/Sales_Data[[#This Row],[Net Sales]]</f>
        <v>0.36447324224596028</v>
      </c>
      <c r="V6962">
        <f>YEAR(Sales_Data[[#This Row],[Order_Date]])</f>
        <v>2025</v>
      </c>
      <c r="W6962" t="str">
        <f>TEXT(Sales_Data[[#This Row],[Order_Date]],"mmm")</f>
        <v>May</v>
      </c>
      <c r="X6962">
        <f>MONTH(Sales_Data[[#This Row],[Order_Date]])</f>
        <v>5</v>
      </c>
      <c r="Y6962" t="str">
        <f>"Q"&amp;ROUNDUP(MONTH(Sales_Data[[#This Row],[Order_Date]])/3,0)</f>
        <v>Q2</v>
      </c>
    </row>
    <row r="6963" spans="1:25" x14ac:dyDescent="0.3">
      <c r="A6963" t="s">
        <v>8771</v>
      </c>
      <c r="B6963" s="1">
        <v>45955</v>
      </c>
      <c r="C6963" t="s">
        <v>4742</v>
      </c>
      <c r="D6963" t="s">
        <v>596</v>
      </c>
      <c r="E6963" t="s">
        <v>30</v>
      </c>
      <c r="F6963" t="s">
        <v>210</v>
      </c>
      <c r="G6963" t="s">
        <v>21</v>
      </c>
      <c r="H6963" t="s">
        <v>22</v>
      </c>
      <c r="I6963" t="s">
        <v>62</v>
      </c>
      <c r="J6963">
        <v>2</v>
      </c>
      <c r="K6963">
        <v>2180.79</v>
      </c>
      <c r="L6963">
        <v>0</v>
      </c>
      <c r="M6963">
        <v>3226.91</v>
      </c>
      <c r="N6963" t="s">
        <v>24</v>
      </c>
      <c r="O6963" t="s">
        <v>35</v>
      </c>
      <c r="P6963" t="s">
        <v>71</v>
      </c>
      <c r="Q6963">
        <f>Sales_Data[[#This Row],[Quantity]]*Sales_Data[[#This Row],[Unit_Price]]</f>
        <v>4361.58</v>
      </c>
      <c r="R6963">
        <f>Sales_Data[[#This Row],[Gross_Sales]]*Sales_Data[[#This Row],[Discount]]</f>
        <v>0</v>
      </c>
      <c r="S6963">
        <f>Sales_Data[[#This Row],[Gross_Sales]]-Sales_Data[[#This Row],[Discount_Amount]]</f>
        <v>4361.58</v>
      </c>
      <c r="T6963">
        <f>Sales_Data[[#This Row],[Net Sales]]-Sales_Data[[#This Row],[Cost]]</f>
        <v>1134.67</v>
      </c>
      <c r="U6963" s="2">
        <f>Sales_Data[[#This Row],[Profit]]/Sales_Data[[#This Row],[Net Sales]]</f>
        <v>0.26015113789039751</v>
      </c>
      <c r="V6963">
        <f>YEAR(Sales_Data[[#This Row],[Order_Date]])</f>
        <v>2025</v>
      </c>
      <c r="W6963" t="str">
        <f>TEXT(Sales_Data[[#This Row],[Order_Date]],"mmm")</f>
        <v>Oct</v>
      </c>
      <c r="X6963">
        <f>MONTH(Sales_Data[[#This Row],[Order_Date]])</f>
        <v>10</v>
      </c>
      <c r="Y6963" t="str">
        <f>"Q"&amp;ROUNDUP(MONTH(Sales_Data[[#This Row],[Order_Date]])/3,0)</f>
        <v>Q4</v>
      </c>
    </row>
    <row r="6964" spans="1:25" x14ac:dyDescent="0.3">
      <c r="A6964" t="s">
        <v>8772</v>
      </c>
      <c r="B6964" s="1">
        <v>45932</v>
      </c>
      <c r="C6964" t="s">
        <v>5467</v>
      </c>
      <c r="D6964" t="s">
        <v>1122</v>
      </c>
      <c r="E6964" t="s">
        <v>39</v>
      </c>
      <c r="F6964" t="s">
        <v>40</v>
      </c>
      <c r="G6964" t="s">
        <v>32</v>
      </c>
      <c r="H6964" t="s">
        <v>33</v>
      </c>
      <c r="I6964" t="s">
        <v>161</v>
      </c>
      <c r="J6964">
        <v>1</v>
      </c>
      <c r="K6964">
        <v>3458.42</v>
      </c>
      <c r="L6964">
        <v>0.1</v>
      </c>
      <c r="M6964">
        <v>1938</v>
      </c>
      <c r="N6964" t="s">
        <v>24</v>
      </c>
      <c r="O6964" t="s">
        <v>25</v>
      </c>
      <c r="P6964" t="s">
        <v>44</v>
      </c>
      <c r="Q6964">
        <f>Sales_Data[[#This Row],[Quantity]]*Sales_Data[[#This Row],[Unit_Price]]</f>
        <v>3458.42</v>
      </c>
      <c r="R6964">
        <f>Sales_Data[[#This Row],[Gross_Sales]]*Sales_Data[[#This Row],[Discount]]</f>
        <v>345.84200000000004</v>
      </c>
      <c r="S6964">
        <f>Sales_Data[[#This Row],[Gross_Sales]]-Sales_Data[[#This Row],[Discount_Amount]]</f>
        <v>3112.578</v>
      </c>
      <c r="T6964">
        <f>Sales_Data[[#This Row],[Net Sales]]-Sales_Data[[#This Row],[Cost]]</f>
        <v>1174.578</v>
      </c>
      <c r="U6964" s="2">
        <f>Sales_Data[[#This Row],[Profit]]/Sales_Data[[#This Row],[Net Sales]]</f>
        <v>0.37736500097346959</v>
      </c>
      <c r="V6964">
        <f>YEAR(Sales_Data[[#This Row],[Order_Date]])</f>
        <v>2025</v>
      </c>
      <c r="W6964" t="str">
        <f>TEXT(Sales_Data[[#This Row],[Order_Date]],"mmm")</f>
        <v>Oct</v>
      </c>
      <c r="X6964">
        <f>MONTH(Sales_Data[[#This Row],[Order_Date]])</f>
        <v>10</v>
      </c>
      <c r="Y6964" t="str">
        <f>"Q"&amp;ROUNDUP(MONTH(Sales_Data[[#This Row],[Order_Date]])/3,0)</f>
        <v>Q4</v>
      </c>
    </row>
    <row r="6965" spans="1:25" x14ac:dyDescent="0.3">
      <c r="A6965" t="s">
        <v>8773</v>
      </c>
      <c r="B6965" s="1">
        <v>45930</v>
      </c>
      <c r="C6965" t="s">
        <v>2563</v>
      </c>
      <c r="D6965" t="s">
        <v>715</v>
      </c>
      <c r="E6965" t="s">
        <v>119</v>
      </c>
      <c r="F6965" t="s">
        <v>146</v>
      </c>
      <c r="G6965" t="s">
        <v>67</v>
      </c>
      <c r="H6965" t="s">
        <v>68</v>
      </c>
      <c r="I6965" t="s">
        <v>69</v>
      </c>
      <c r="J6965">
        <v>3</v>
      </c>
      <c r="K6965">
        <v>6562.53</v>
      </c>
      <c r="L6965">
        <v>0</v>
      </c>
      <c r="M6965">
        <v>14052.54</v>
      </c>
      <c r="N6965" t="s">
        <v>109</v>
      </c>
      <c r="O6965" t="s">
        <v>35</v>
      </c>
      <c r="P6965" t="s">
        <v>44</v>
      </c>
      <c r="Q6965">
        <f>Sales_Data[[#This Row],[Quantity]]*Sales_Data[[#This Row],[Unit_Price]]</f>
        <v>19687.59</v>
      </c>
      <c r="R6965">
        <f>Sales_Data[[#This Row],[Gross_Sales]]*Sales_Data[[#This Row],[Discount]]</f>
        <v>0</v>
      </c>
      <c r="S6965">
        <f>Sales_Data[[#This Row],[Gross_Sales]]-Sales_Data[[#This Row],[Discount_Amount]]</f>
        <v>19687.59</v>
      </c>
      <c r="T6965">
        <f>Sales_Data[[#This Row],[Net Sales]]-Sales_Data[[#This Row],[Cost]]</f>
        <v>5635.0499999999993</v>
      </c>
      <c r="U6965" s="2">
        <f>Sales_Data[[#This Row],[Profit]]/Sales_Data[[#This Row],[Net Sales]]</f>
        <v>0.28622345345468891</v>
      </c>
      <c r="V6965">
        <f>YEAR(Sales_Data[[#This Row],[Order_Date]])</f>
        <v>2025</v>
      </c>
      <c r="W6965" t="str">
        <f>TEXT(Sales_Data[[#This Row],[Order_Date]],"mmm")</f>
        <v>Sep</v>
      </c>
      <c r="X6965">
        <f>MONTH(Sales_Data[[#This Row],[Order_Date]])</f>
        <v>9</v>
      </c>
      <c r="Y6965" t="str">
        <f>"Q"&amp;ROUNDUP(MONTH(Sales_Data[[#This Row],[Order_Date]])/3,0)</f>
        <v>Q3</v>
      </c>
    </row>
    <row r="6966" spans="1:25" x14ac:dyDescent="0.3">
      <c r="A6966" t="s">
        <v>8774</v>
      </c>
      <c r="B6966" s="1">
        <v>45733</v>
      </c>
      <c r="C6966" t="s">
        <v>4280</v>
      </c>
      <c r="D6966" t="s">
        <v>553</v>
      </c>
      <c r="E6966" t="s">
        <v>30</v>
      </c>
      <c r="F6966" t="s">
        <v>156</v>
      </c>
      <c r="G6966" t="s">
        <v>67</v>
      </c>
      <c r="H6966" t="s">
        <v>121</v>
      </c>
      <c r="I6966" t="s">
        <v>142</v>
      </c>
      <c r="J6966">
        <v>3</v>
      </c>
      <c r="K6966">
        <v>2004.03</v>
      </c>
      <c r="L6966">
        <v>0</v>
      </c>
      <c r="M6966">
        <v>4212.4399999999996</v>
      </c>
      <c r="N6966" t="s">
        <v>70</v>
      </c>
      <c r="O6966" t="s">
        <v>35</v>
      </c>
      <c r="P6966" t="s">
        <v>44</v>
      </c>
      <c r="Q6966">
        <f>Sales_Data[[#This Row],[Quantity]]*Sales_Data[[#This Row],[Unit_Price]]</f>
        <v>6012.09</v>
      </c>
      <c r="R6966">
        <f>Sales_Data[[#This Row],[Gross_Sales]]*Sales_Data[[#This Row],[Discount]]</f>
        <v>0</v>
      </c>
      <c r="S6966">
        <f>Sales_Data[[#This Row],[Gross_Sales]]-Sales_Data[[#This Row],[Discount_Amount]]</f>
        <v>6012.09</v>
      </c>
      <c r="T6966">
        <f>Sales_Data[[#This Row],[Net Sales]]-Sales_Data[[#This Row],[Cost]]</f>
        <v>1799.6500000000005</v>
      </c>
      <c r="U6966" s="2">
        <f>Sales_Data[[#This Row],[Profit]]/Sales_Data[[#This Row],[Net Sales]]</f>
        <v>0.29933849958999292</v>
      </c>
      <c r="V6966">
        <f>YEAR(Sales_Data[[#This Row],[Order_Date]])</f>
        <v>2025</v>
      </c>
      <c r="W6966" t="str">
        <f>TEXT(Sales_Data[[#This Row],[Order_Date]],"mmm")</f>
        <v>Mar</v>
      </c>
      <c r="X6966">
        <f>MONTH(Sales_Data[[#This Row],[Order_Date]])</f>
        <v>3</v>
      </c>
      <c r="Y6966" t="str">
        <f>"Q"&amp;ROUNDUP(MONTH(Sales_Data[[#This Row],[Order_Date]])/3,0)</f>
        <v>Q1</v>
      </c>
    </row>
    <row r="6967" spans="1:25" x14ac:dyDescent="0.3">
      <c r="A6967" t="s">
        <v>8775</v>
      </c>
      <c r="B6967" s="1">
        <v>45834</v>
      </c>
      <c r="C6967" t="s">
        <v>482</v>
      </c>
      <c r="D6967" t="s">
        <v>65</v>
      </c>
      <c r="E6967" t="s">
        <v>39</v>
      </c>
      <c r="F6967" t="s">
        <v>107</v>
      </c>
      <c r="G6967" t="s">
        <v>32</v>
      </c>
      <c r="H6967" t="s">
        <v>33</v>
      </c>
      <c r="I6967" t="s">
        <v>161</v>
      </c>
      <c r="J6967">
        <v>2</v>
      </c>
      <c r="K6967">
        <v>4015.15</v>
      </c>
      <c r="L6967">
        <v>0</v>
      </c>
      <c r="M6967">
        <v>6557.7</v>
      </c>
      <c r="N6967" t="s">
        <v>83</v>
      </c>
      <c r="O6967" t="s">
        <v>25</v>
      </c>
      <c r="P6967" t="s">
        <v>44</v>
      </c>
      <c r="Q6967">
        <f>Sales_Data[[#This Row],[Quantity]]*Sales_Data[[#This Row],[Unit_Price]]</f>
        <v>8030.3</v>
      </c>
      <c r="R6967">
        <f>Sales_Data[[#This Row],[Gross_Sales]]*Sales_Data[[#This Row],[Discount]]</f>
        <v>0</v>
      </c>
      <c r="S6967">
        <f>Sales_Data[[#This Row],[Gross_Sales]]-Sales_Data[[#This Row],[Discount_Amount]]</f>
        <v>8030.3</v>
      </c>
      <c r="T6967">
        <f>Sales_Data[[#This Row],[Net Sales]]-Sales_Data[[#This Row],[Cost]]</f>
        <v>1472.6000000000004</v>
      </c>
      <c r="U6967" s="2">
        <f>Sales_Data[[#This Row],[Profit]]/Sales_Data[[#This Row],[Net Sales]]</f>
        <v>0.18338044655865912</v>
      </c>
      <c r="V6967">
        <f>YEAR(Sales_Data[[#This Row],[Order_Date]])</f>
        <v>2025</v>
      </c>
      <c r="W6967" t="str">
        <f>TEXT(Sales_Data[[#This Row],[Order_Date]],"mmm")</f>
        <v>Jun</v>
      </c>
      <c r="X6967">
        <f>MONTH(Sales_Data[[#This Row],[Order_Date]])</f>
        <v>6</v>
      </c>
      <c r="Y6967" t="str">
        <f>"Q"&amp;ROUNDUP(MONTH(Sales_Data[[#This Row],[Order_Date]])/3,0)</f>
        <v>Q2</v>
      </c>
    </row>
    <row r="6968" spans="1:25" x14ac:dyDescent="0.3">
      <c r="A6968" t="s">
        <v>8776</v>
      </c>
      <c r="B6968" s="1">
        <v>45841</v>
      </c>
      <c r="C6968" t="s">
        <v>1434</v>
      </c>
      <c r="D6968" t="s">
        <v>145</v>
      </c>
      <c r="E6968" t="s">
        <v>39</v>
      </c>
      <c r="F6968" t="s">
        <v>96</v>
      </c>
      <c r="G6968" t="s">
        <v>67</v>
      </c>
      <c r="H6968" t="s">
        <v>121</v>
      </c>
      <c r="I6968" t="s">
        <v>142</v>
      </c>
      <c r="J6968">
        <v>1</v>
      </c>
      <c r="K6968">
        <v>2402.2399999999998</v>
      </c>
      <c r="L6968">
        <v>0.1</v>
      </c>
      <c r="M6968">
        <v>1772.6</v>
      </c>
      <c r="N6968" t="s">
        <v>52</v>
      </c>
      <c r="O6968" t="s">
        <v>25</v>
      </c>
      <c r="P6968" t="s">
        <v>44</v>
      </c>
      <c r="Q6968">
        <f>Sales_Data[[#This Row],[Quantity]]*Sales_Data[[#This Row],[Unit_Price]]</f>
        <v>2402.2399999999998</v>
      </c>
      <c r="R6968">
        <f>Sales_Data[[#This Row],[Gross_Sales]]*Sales_Data[[#This Row],[Discount]]</f>
        <v>240.22399999999999</v>
      </c>
      <c r="S6968">
        <f>Sales_Data[[#This Row],[Gross_Sales]]-Sales_Data[[#This Row],[Discount_Amount]]</f>
        <v>2162.0159999999996</v>
      </c>
      <c r="T6968">
        <f>Sales_Data[[#This Row],[Net Sales]]-Sales_Data[[#This Row],[Cost]]</f>
        <v>389.41599999999971</v>
      </c>
      <c r="U6968" s="2">
        <f>Sales_Data[[#This Row],[Profit]]/Sales_Data[[#This Row],[Net Sales]]</f>
        <v>0.18011707591433171</v>
      </c>
      <c r="V6968">
        <f>YEAR(Sales_Data[[#This Row],[Order_Date]])</f>
        <v>2025</v>
      </c>
      <c r="W6968" t="str">
        <f>TEXT(Sales_Data[[#This Row],[Order_Date]],"mmm")</f>
        <v>Jul</v>
      </c>
      <c r="X6968">
        <f>MONTH(Sales_Data[[#This Row],[Order_Date]])</f>
        <v>7</v>
      </c>
      <c r="Y6968" t="str">
        <f>"Q"&amp;ROUNDUP(MONTH(Sales_Data[[#This Row],[Order_Date]])/3,0)</f>
        <v>Q3</v>
      </c>
    </row>
    <row r="6969" spans="1:25" x14ac:dyDescent="0.3">
      <c r="A6969" t="s">
        <v>8777</v>
      </c>
      <c r="B6969" s="1">
        <v>45976</v>
      </c>
      <c r="C6969" t="s">
        <v>3292</v>
      </c>
      <c r="D6969" t="s">
        <v>125</v>
      </c>
      <c r="E6969" t="s">
        <v>30</v>
      </c>
      <c r="F6969" t="s">
        <v>210</v>
      </c>
      <c r="G6969" t="s">
        <v>67</v>
      </c>
      <c r="H6969" t="s">
        <v>68</v>
      </c>
      <c r="I6969" t="s">
        <v>69</v>
      </c>
      <c r="J6969">
        <v>4</v>
      </c>
      <c r="K6969">
        <v>1929.73</v>
      </c>
      <c r="L6969">
        <v>0</v>
      </c>
      <c r="M6969">
        <v>5626.13</v>
      </c>
      <c r="N6969" t="s">
        <v>52</v>
      </c>
      <c r="O6969" t="s">
        <v>53</v>
      </c>
      <c r="P6969" t="s">
        <v>71</v>
      </c>
      <c r="Q6969">
        <f>Sales_Data[[#This Row],[Quantity]]*Sales_Data[[#This Row],[Unit_Price]]</f>
        <v>7718.92</v>
      </c>
      <c r="R6969">
        <f>Sales_Data[[#This Row],[Gross_Sales]]*Sales_Data[[#This Row],[Discount]]</f>
        <v>0</v>
      </c>
      <c r="S6969">
        <f>Sales_Data[[#This Row],[Gross_Sales]]-Sales_Data[[#This Row],[Discount_Amount]]</f>
        <v>7718.92</v>
      </c>
      <c r="T6969">
        <f>Sales_Data[[#This Row],[Net Sales]]-Sales_Data[[#This Row],[Cost]]</f>
        <v>2092.79</v>
      </c>
      <c r="U6969" s="2">
        <f>Sales_Data[[#This Row],[Profit]]/Sales_Data[[#This Row],[Net Sales]]</f>
        <v>0.27112471692931134</v>
      </c>
      <c r="V6969">
        <f>YEAR(Sales_Data[[#This Row],[Order_Date]])</f>
        <v>2025</v>
      </c>
      <c r="W6969" t="str">
        <f>TEXT(Sales_Data[[#This Row],[Order_Date]],"mmm")</f>
        <v>Nov</v>
      </c>
      <c r="X6969">
        <f>MONTH(Sales_Data[[#This Row],[Order_Date]])</f>
        <v>11</v>
      </c>
      <c r="Y6969" t="str">
        <f>"Q"&amp;ROUNDUP(MONTH(Sales_Data[[#This Row],[Order_Date]])/3,0)</f>
        <v>Q4</v>
      </c>
    </row>
    <row r="6970" spans="1:25" x14ac:dyDescent="0.3">
      <c r="A6970" t="s">
        <v>8778</v>
      </c>
      <c r="B6970" s="1">
        <v>45788</v>
      </c>
      <c r="C6970" t="s">
        <v>531</v>
      </c>
      <c r="D6970" t="s">
        <v>1452</v>
      </c>
      <c r="E6970" t="s">
        <v>19</v>
      </c>
      <c r="F6970" t="s">
        <v>113</v>
      </c>
      <c r="G6970" t="s">
        <v>75</v>
      </c>
      <c r="H6970" t="s">
        <v>256</v>
      </c>
      <c r="I6970" t="s">
        <v>334</v>
      </c>
      <c r="J6970">
        <v>2</v>
      </c>
      <c r="K6970">
        <v>11318.72</v>
      </c>
      <c r="L6970">
        <v>0.05</v>
      </c>
      <c r="M6970">
        <v>18790.009999999998</v>
      </c>
      <c r="N6970" t="s">
        <v>70</v>
      </c>
      <c r="O6970" t="s">
        <v>35</v>
      </c>
      <c r="P6970" t="s">
        <v>26</v>
      </c>
      <c r="Q6970">
        <f>Sales_Data[[#This Row],[Quantity]]*Sales_Data[[#This Row],[Unit_Price]]</f>
        <v>22637.439999999999</v>
      </c>
      <c r="R6970">
        <f>Sales_Data[[#This Row],[Gross_Sales]]*Sales_Data[[#This Row],[Discount]]</f>
        <v>1131.8720000000001</v>
      </c>
      <c r="S6970">
        <f>Sales_Data[[#This Row],[Gross_Sales]]-Sales_Data[[#This Row],[Discount_Amount]]</f>
        <v>21505.567999999999</v>
      </c>
      <c r="T6970">
        <f>Sales_Data[[#This Row],[Net Sales]]-Sales_Data[[#This Row],[Cost]]</f>
        <v>2715.5580000000009</v>
      </c>
      <c r="U6970" s="2">
        <f>Sales_Data[[#This Row],[Profit]]/Sales_Data[[#This Row],[Net Sales]]</f>
        <v>0.12627232166106941</v>
      </c>
      <c r="V6970">
        <f>YEAR(Sales_Data[[#This Row],[Order_Date]])</f>
        <v>2025</v>
      </c>
      <c r="W6970" t="str">
        <f>TEXT(Sales_Data[[#This Row],[Order_Date]],"mmm")</f>
        <v>May</v>
      </c>
      <c r="X6970">
        <f>MONTH(Sales_Data[[#This Row],[Order_Date]])</f>
        <v>5</v>
      </c>
      <c r="Y6970" t="str">
        <f>"Q"&amp;ROUNDUP(MONTH(Sales_Data[[#This Row],[Order_Date]])/3,0)</f>
        <v>Q2</v>
      </c>
    </row>
    <row r="6971" spans="1:25" x14ac:dyDescent="0.3">
      <c r="A6971" t="s">
        <v>8779</v>
      </c>
      <c r="B6971" s="1">
        <v>46020</v>
      </c>
      <c r="C6971" t="s">
        <v>2110</v>
      </c>
      <c r="D6971" t="s">
        <v>460</v>
      </c>
      <c r="E6971" t="s">
        <v>48</v>
      </c>
      <c r="F6971" t="s">
        <v>126</v>
      </c>
      <c r="G6971" t="s">
        <v>41</v>
      </c>
      <c r="H6971" t="s">
        <v>171</v>
      </c>
      <c r="I6971" t="s">
        <v>191</v>
      </c>
      <c r="J6971">
        <v>1</v>
      </c>
      <c r="K6971">
        <v>32646.41</v>
      </c>
      <c r="L6971">
        <v>0</v>
      </c>
      <c r="M6971">
        <v>22363.47</v>
      </c>
      <c r="N6971" t="s">
        <v>24</v>
      </c>
      <c r="O6971" t="s">
        <v>35</v>
      </c>
      <c r="P6971" t="s">
        <v>44</v>
      </c>
      <c r="Q6971">
        <f>Sales_Data[[#This Row],[Quantity]]*Sales_Data[[#This Row],[Unit_Price]]</f>
        <v>32646.41</v>
      </c>
      <c r="R6971">
        <f>Sales_Data[[#This Row],[Gross_Sales]]*Sales_Data[[#This Row],[Discount]]</f>
        <v>0</v>
      </c>
      <c r="S6971">
        <f>Sales_Data[[#This Row],[Gross_Sales]]-Sales_Data[[#This Row],[Discount_Amount]]</f>
        <v>32646.41</v>
      </c>
      <c r="T6971">
        <f>Sales_Data[[#This Row],[Net Sales]]-Sales_Data[[#This Row],[Cost]]</f>
        <v>10282.939999999999</v>
      </c>
      <c r="U6971" s="2">
        <f>Sales_Data[[#This Row],[Profit]]/Sales_Data[[#This Row],[Net Sales]]</f>
        <v>0.31497919679376685</v>
      </c>
      <c r="V6971">
        <f>YEAR(Sales_Data[[#This Row],[Order_Date]])</f>
        <v>2025</v>
      </c>
      <c r="W6971" t="str">
        <f>TEXT(Sales_Data[[#This Row],[Order_Date]],"mmm")</f>
        <v>Dec</v>
      </c>
      <c r="X6971">
        <f>MONTH(Sales_Data[[#This Row],[Order_Date]])</f>
        <v>12</v>
      </c>
      <c r="Y6971" t="str">
        <f>"Q"&amp;ROUNDUP(MONTH(Sales_Data[[#This Row],[Order_Date]])/3,0)</f>
        <v>Q4</v>
      </c>
    </row>
    <row r="6972" spans="1:25" x14ac:dyDescent="0.3">
      <c r="A6972" t="s">
        <v>8780</v>
      </c>
      <c r="B6972" s="1">
        <v>45706</v>
      </c>
      <c r="C6972" t="s">
        <v>2035</v>
      </c>
      <c r="D6972" t="s">
        <v>1055</v>
      </c>
      <c r="E6972" t="s">
        <v>48</v>
      </c>
      <c r="F6972" t="s">
        <v>132</v>
      </c>
      <c r="G6972" t="s">
        <v>21</v>
      </c>
      <c r="H6972" t="s">
        <v>22</v>
      </c>
      <c r="I6972" t="s">
        <v>62</v>
      </c>
      <c r="J6972">
        <v>2</v>
      </c>
      <c r="K6972">
        <v>47412.800000000003</v>
      </c>
      <c r="L6972">
        <v>0.1</v>
      </c>
      <c r="M6972">
        <v>56590.76</v>
      </c>
      <c r="N6972" t="s">
        <v>24</v>
      </c>
      <c r="O6972" t="s">
        <v>25</v>
      </c>
      <c r="P6972" t="s">
        <v>44</v>
      </c>
      <c r="Q6972">
        <f>Sales_Data[[#This Row],[Quantity]]*Sales_Data[[#This Row],[Unit_Price]]</f>
        <v>94825.600000000006</v>
      </c>
      <c r="R6972">
        <f>Sales_Data[[#This Row],[Gross_Sales]]*Sales_Data[[#This Row],[Discount]]</f>
        <v>9482.5600000000013</v>
      </c>
      <c r="S6972">
        <f>Sales_Data[[#This Row],[Gross_Sales]]-Sales_Data[[#This Row],[Discount_Amount]]</f>
        <v>85343.040000000008</v>
      </c>
      <c r="T6972">
        <f>Sales_Data[[#This Row],[Net Sales]]-Sales_Data[[#This Row],[Cost]]</f>
        <v>28752.280000000006</v>
      </c>
      <c r="U6972" s="2">
        <f>Sales_Data[[#This Row],[Profit]]/Sales_Data[[#This Row],[Net Sales]]</f>
        <v>0.3369024585953348</v>
      </c>
      <c r="V6972">
        <f>YEAR(Sales_Data[[#This Row],[Order_Date]])</f>
        <v>2025</v>
      </c>
      <c r="W6972" t="str">
        <f>TEXT(Sales_Data[[#This Row],[Order_Date]],"mmm")</f>
        <v>Feb</v>
      </c>
      <c r="X6972">
        <f>MONTH(Sales_Data[[#This Row],[Order_Date]])</f>
        <v>2</v>
      </c>
      <c r="Y6972" t="str">
        <f>"Q"&amp;ROUNDUP(MONTH(Sales_Data[[#This Row],[Order_Date]])/3,0)</f>
        <v>Q1</v>
      </c>
    </row>
    <row r="6973" spans="1:25" x14ac:dyDescent="0.3">
      <c r="A6973" t="s">
        <v>8781</v>
      </c>
      <c r="B6973" s="1">
        <v>45712</v>
      </c>
      <c r="C6973" t="s">
        <v>5395</v>
      </c>
      <c r="D6973" t="s">
        <v>366</v>
      </c>
      <c r="E6973" t="s">
        <v>19</v>
      </c>
      <c r="F6973" t="s">
        <v>66</v>
      </c>
      <c r="G6973" t="s">
        <v>67</v>
      </c>
      <c r="H6973" t="s">
        <v>121</v>
      </c>
      <c r="I6973" t="s">
        <v>142</v>
      </c>
      <c r="J6973">
        <v>1</v>
      </c>
      <c r="K6973">
        <v>10397.32</v>
      </c>
      <c r="L6973">
        <v>0.05</v>
      </c>
      <c r="M6973">
        <v>8215.2999999999993</v>
      </c>
      <c r="N6973" t="s">
        <v>52</v>
      </c>
      <c r="O6973" t="s">
        <v>25</v>
      </c>
      <c r="P6973" t="s">
        <v>26</v>
      </c>
      <c r="Q6973">
        <f>Sales_Data[[#This Row],[Quantity]]*Sales_Data[[#This Row],[Unit_Price]]</f>
        <v>10397.32</v>
      </c>
      <c r="R6973">
        <f>Sales_Data[[#This Row],[Gross_Sales]]*Sales_Data[[#This Row],[Discount]]</f>
        <v>519.86599999999999</v>
      </c>
      <c r="S6973">
        <f>Sales_Data[[#This Row],[Gross_Sales]]-Sales_Data[[#This Row],[Discount_Amount]]</f>
        <v>9877.4539999999997</v>
      </c>
      <c r="T6973">
        <f>Sales_Data[[#This Row],[Net Sales]]-Sales_Data[[#This Row],[Cost]]</f>
        <v>1662.1540000000005</v>
      </c>
      <c r="U6973" s="2">
        <f>Sales_Data[[#This Row],[Profit]]/Sales_Data[[#This Row],[Net Sales]]</f>
        <v>0.16827757436278626</v>
      </c>
      <c r="V6973">
        <f>YEAR(Sales_Data[[#This Row],[Order_Date]])</f>
        <v>2025</v>
      </c>
      <c r="W6973" t="str">
        <f>TEXT(Sales_Data[[#This Row],[Order_Date]],"mmm")</f>
        <v>Feb</v>
      </c>
      <c r="X6973">
        <f>MONTH(Sales_Data[[#This Row],[Order_Date]])</f>
        <v>2</v>
      </c>
      <c r="Y6973" t="str">
        <f>"Q"&amp;ROUNDUP(MONTH(Sales_Data[[#This Row],[Order_Date]])/3,0)</f>
        <v>Q1</v>
      </c>
    </row>
    <row r="6974" spans="1:25" x14ac:dyDescent="0.3">
      <c r="A6974" t="s">
        <v>8782</v>
      </c>
      <c r="B6974" s="1">
        <v>45811</v>
      </c>
      <c r="C6974" t="s">
        <v>5189</v>
      </c>
      <c r="D6974" t="s">
        <v>430</v>
      </c>
      <c r="E6974" t="s">
        <v>39</v>
      </c>
      <c r="F6974" t="s">
        <v>405</v>
      </c>
      <c r="G6974" t="s">
        <v>67</v>
      </c>
      <c r="H6974" t="s">
        <v>121</v>
      </c>
      <c r="I6974" t="s">
        <v>142</v>
      </c>
      <c r="J6974">
        <v>2</v>
      </c>
      <c r="K6974">
        <v>5703.59</v>
      </c>
      <c r="L6974">
        <v>0</v>
      </c>
      <c r="M6974">
        <v>8585.3700000000008</v>
      </c>
      <c r="N6974" t="s">
        <v>52</v>
      </c>
      <c r="O6974" t="s">
        <v>25</v>
      </c>
      <c r="P6974" t="s">
        <v>44</v>
      </c>
      <c r="Q6974">
        <f>Sales_Data[[#This Row],[Quantity]]*Sales_Data[[#This Row],[Unit_Price]]</f>
        <v>11407.18</v>
      </c>
      <c r="R6974">
        <f>Sales_Data[[#This Row],[Gross_Sales]]*Sales_Data[[#This Row],[Discount]]</f>
        <v>0</v>
      </c>
      <c r="S6974">
        <f>Sales_Data[[#This Row],[Gross_Sales]]-Sales_Data[[#This Row],[Discount_Amount]]</f>
        <v>11407.18</v>
      </c>
      <c r="T6974">
        <f>Sales_Data[[#This Row],[Net Sales]]-Sales_Data[[#This Row],[Cost]]</f>
        <v>2821.8099999999995</v>
      </c>
      <c r="U6974" s="2">
        <f>Sales_Data[[#This Row],[Profit]]/Sales_Data[[#This Row],[Net Sales]]</f>
        <v>0.24737139240373163</v>
      </c>
      <c r="V6974">
        <f>YEAR(Sales_Data[[#This Row],[Order_Date]])</f>
        <v>2025</v>
      </c>
      <c r="W6974" t="str">
        <f>TEXT(Sales_Data[[#This Row],[Order_Date]],"mmm")</f>
        <v>Jun</v>
      </c>
      <c r="X6974">
        <f>MONTH(Sales_Data[[#This Row],[Order_Date]])</f>
        <v>6</v>
      </c>
      <c r="Y6974" t="str">
        <f>"Q"&amp;ROUNDUP(MONTH(Sales_Data[[#This Row],[Order_Date]])/3,0)</f>
        <v>Q2</v>
      </c>
    </row>
    <row r="6975" spans="1:25" x14ac:dyDescent="0.3">
      <c r="A6975" t="s">
        <v>8783</v>
      </c>
      <c r="B6975" s="1">
        <v>46012</v>
      </c>
      <c r="C6975" t="s">
        <v>2068</v>
      </c>
      <c r="D6975" t="s">
        <v>141</v>
      </c>
      <c r="E6975" t="s">
        <v>48</v>
      </c>
      <c r="F6975" t="s">
        <v>152</v>
      </c>
      <c r="G6975" t="s">
        <v>67</v>
      </c>
      <c r="H6975" t="s">
        <v>133</v>
      </c>
      <c r="I6975" t="s">
        <v>134</v>
      </c>
      <c r="J6975">
        <v>2</v>
      </c>
      <c r="K6975">
        <v>29656.42</v>
      </c>
      <c r="L6975">
        <v>0.1</v>
      </c>
      <c r="M6975">
        <v>35807.440000000002</v>
      </c>
      <c r="N6975" t="s">
        <v>52</v>
      </c>
      <c r="O6975" t="s">
        <v>35</v>
      </c>
      <c r="P6975" t="s">
        <v>71</v>
      </c>
      <c r="Q6975">
        <f>Sales_Data[[#This Row],[Quantity]]*Sales_Data[[#This Row],[Unit_Price]]</f>
        <v>59312.84</v>
      </c>
      <c r="R6975">
        <f>Sales_Data[[#This Row],[Gross_Sales]]*Sales_Data[[#This Row],[Discount]]</f>
        <v>5931.2839999999997</v>
      </c>
      <c r="S6975">
        <f>Sales_Data[[#This Row],[Gross_Sales]]-Sales_Data[[#This Row],[Discount_Amount]]</f>
        <v>53381.555999999997</v>
      </c>
      <c r="T6975">
        <f>Sales_Data[[#This Row],[Net Sales]]-Sales_Data[[#This Row],[Cost]]</f>
        <v>17574.115999999995</v>
      </c>
      <c r="U6975" s="2">
        <f>Sales_Data[[#This Row],[Profit]]/Sales_Data[[#This Row],[Net Sales]]</f>
        <v>0.32921700521431024</v>
      </c>
      <c r="V6975">
        <f>YEAR(Sales_Data[[#This Row],[Order_Date]])</f>
        <v>2025</v>
      </c>
      <c r="W6975" t="str">
        <f>TEXT(Sales_Data[[#This Row],[Order_Date]],"mmm")</f>
        <v>Dec</v>
      </c>
      <c r="X6975">
        <f>MONTH(Sales_Data[[#This Row],[Order_Date]])</f>
        <v>12</v>
      </c>
      <c r="Y6975" t="str">
        <f>"Q"&amp;ROUNDUP(MONTH(Sales_Data[[#This Row],[Order_Date]])/3,0)</f>
        <v>Q4</v>
      </c>
    </row>
    <row r="6976" spans="1:25" x14ac:dyDescent="0.3">
      <c r="A6976" t="s">
        <v>8784</v>
      </c>
      <c r="B6976" s="1">
        <v>45857</v>
      </c>
      <c r="C6976" t="s">
        <v>3357</v>
      </c>
      <c r="D6976" t="s">
        <v>80</v>
      </c>
      <c r="E6976" t="s">
        <v>48</v>
      </c>
      <c r="F6976" t="s">
        <v>126</v>
      </c>
      <c r="G6976" t="s">
        <v>75</v>
      </c>
      <c r="H6976" t="s">
        <v>114</v>
      </c>
      <c r="I6976" t="s">
        <v>115</v>
      </c>
      <c r="J6976">
        <v>2</v>
      </c>
      <c r="K6976">
        <v>32680.63</v>
      </c>
      <c r="L6976">
        <v>0.1</v>
      </c>
      <c r="M6976">
        <v>41563.65</v>
      </c>
      <c r="N6976" t="s">
        <v>52</v>
      </c>
      <c r="O6976" t="s">
        <v>35</v>
      </c>
      <c r="P6976" t="s">
        <v>26</v>
      </c>
      <c r="Q6976">
        <f>Sales_Data[[#This Row],[Quantity]]*Sales_Data[[#This Row],[Unit_Price]]</f>
        <v>65361.26</v>
      </c>
      <c r="R6976">
        <f>Sales_Data[[#This Row],[Gross_Sales]]*Sales_Data[[#This Row],[Discount]]</f>
        <v>6536.1260000000002</v>
      </c>
      <c r="S6976">
        <f>Sales_Data[[#This Row],[Gross_Sales]]-Sales_Data[[#This Row],[Discount_Amount]]</f>
        <v>58825.134000000005</v>
      </c>
      <c r="T6976">
        <f>Sales_Data[[#This Row],[Net Sales]]-Sales_Data[[#This Row],[Cost]]</f>
        <v>17261.484000000004</v>
      </c>
      <c r="U6976" s="2">
        <f>Sales_Data[[#This Row],[Profit]]/Sales_Data[[#This Row],[Net Sales]]</f>
        <v>0.29343722361941416</v>
      </c>
      <c r="V6976">
        <f>YEAR(Sales_Data[[#This Row],[Order_Date]])</f>
        <v>2025</v>
      </c>
      <c r="W6976" t="str">
        <f>TEXT(Sales_Data[[#This Row],[Order_Date]],"mmm")</f>
        <v>Jul</v>
      </c>
      <c r="X6976">
        <f>MONTH(Sales_Data[[#This Row],[Order_Date]])</f>
        <v>7</v>
      </c>
      <c r="Y6976" t="str">
        <f>"Q"&amp;ROUNDUP(MONTH(Sales_Data[[#This Row],[Order_Date]])/3,0)</f>
        <v>Q3</v>
      </c>
    </row>
    <row r="6977" spans="1:25" x14ac:dyDescent="0.3">
      <c r="A6977" t="s">
        <v>8785</v>
      </c>
      <c r="B6977" s="1">
        <v>45965</v>
      </c>
      <c r="C6977" t="s">
        <v>2954</v>
      </c>
      <c r="D6977" t="s">
        <v>183</v>
      </c>
      <c r="E6977" t="s">
        <v>19</v>
      </c>
      <c r="F6977" t="s">
        <v>81</v>
      </c>
      <c r="G6977" t="s">
        <v>21</v>
      </c>
      <c r="H6977" t="s">
        <v>230</v>
      </c>
      <c r="I6977" t="s">
        <v>231</v>
      </c>
      <c r="J6977">
        <v>2</v>
      </c>
      <c r="K6977">
        <v>12290.5</v>
      </c>
      <c r="L6977">
        <v>0.05</v>
      </c>
      <c r="M6977">
        <v>15052.88</v>
      </c>
      <c r="N6977" t="s">
        <v>109</v>
      </c>
      <c r="O6977" t="s">
        <v>35</v>
      </c>
      <c r="P6977" t="s">
        <v>71</v>
      </c>
      <c r="Q6977">
        <f>Sales_Data[[#This Row],[Quantity]]*Sales_Data[[#This Row],[Unit_Price]]</f>
        <v>24581</v>
      </c>
      <c r="R6977">
        <f>Sales_Data[[#This Row],[Gross_Sales]]*Sales_Data[[#This Row],[Discount]]</f>
        <v>1229.0500000000002</v>
      </c>
      <c r="S6977">
        <f>Sales_Data[[#This Row],[Gross_Sales]]-Sales_Data[[#This Row],[Discount_Amount]]</f>
        <v>23351.95</v>
      </c>
      <c r="T6977">
        <f>Sales_Data[[#This Row],[Net Sales]]-Sales_Data[[#This Row],[Cost]]</f>
        <v>8299.0700000000015</v>
      </c>
      <c r="U6977" s="2">
        <f>Sales_Data[[#This Row],[Profit]]/Sales_Data[[#This Row],[Net Sales]]</f>
        <v>0.35539087742137171</v>
      </c>
      <c r="V6977">
        <f>YEAR(Sales_Data[[#This Row],[Order_Date]])</f>
        <v>2025</v>
      </c>
      <c r="W6977" t="str">
        <f>TEXT(Sales_Data[[#This Row],[Order_Date]],"mmm")</f>
        <v>Nov</v>
      </c>
      <c r="X6977">
        <f>MONTH(Sales_Data[[#This Row],[Order_Date]])</f>
        <v>11</v>
      </c>
      <c r="Y6977" t="str">
        <f>"Q"&amp;ROUNDUP(MONTH(Sales_Data[[#This Row],[Order_Date]])/3,0)</f>
        <v>Q4</v>
      </c>
    </row>
    <row r="6978" spans="1:25" x14ac:dyDescent="0.3">
      <c r="A6978" t="s">
        <v>8786</v>
      </c>
      <c r="B6978" s="1">
        <v>46013</v>
      </c>
      <c r="C6978" t="s">
        <v>2507</v>
      </c>
      <c r="D6978" t="s">
        <v>18</v>
      </c>
      <c r="E6978" t="s">
        <v>39</v>
      </c>
      <c r="F6978" t="s">
        <v>405</v>
      </c>
      <c r="G6978" t="s">
        <v>67</v>
      </c>
      <c r="H6978" t="s">
        <v>133</v>
      </c>
      <c r="I6978" t="s">
        <v>138</v>
      </c>
      <c r="J6978">
        <v>2</v>
      </c>
      <c r="K6978">
        <v>1860.21</v>
      </c>
      <c r="L6978">
        <v>0.05</v>
      </c>
      <c r="M6978">
        <v>2831.11</v>
      </c>
      <c r="N6978" t="s">
        <v>24</v>
      </c>
      <c r="O6978" t="s">
        <v>35</v>
      </c>
      <c r="P6978" t="s">
        <v>26</v>
      </c>
      <c r="Q6978">
        <f>Sales_Data[[#This Row],[Quantity]]*Sales_Data[[#This Row],[Unit_Price]]</f>
        <v>3720.42</v>
      </c>
      <c r="R6978">
        <f>Sales_Data[[#This Row],[Gross_Sales]]*Sales_Data[[#This Row],[Discount]]</f>
        <v>186.02100000000002</v>
      </c>
      <c r="S6978">
        <f>Sales_Data[[#This Row],[Gross_Sales]]-Sales_Data[[#This Row],[Discount_Amount]]</f>
        <v>3534.3989999999999</v>
      </c>
      <c r="T6978">
        <f>Sales_Data[[#This Row],[Net Sales]]-Sales_Data[[#This Row],[Cost]]</f>
        <v>703.28899999999976</v>
      </c>
      <c r="U6978" s="2">
        <f>Sales_Data[[#This Row],[Profit]]/Sales_Data[[#This Row],[Net Sales]]</f>
        <v>0.19898404226574298</v>
      </c>
      <c r="V6978">
        <f>YEAR(Sales_Data[[#This Row],[Order_Date]])</f>
        <v>2025</v>
      </c>
      <c r="W6978" t="str">
        <f>TEXT(Sales_Data[[#This Row],[Order_Date]],"mmm")</f>
        <v>Dec</v>
      </c>
      <c r="X6978">
        <f>MONTH(Sales_Data[[#This Row],[Order_Date]])</f>
        <v>12</v>
      </c>
      <c r="Y6978" t="str">
        <f>"Q"&amp;ROUNDUP(MONTH(Sales_Data[[#This Row],[Order_Date]])/3,0)</f>
        <v>Q4</v>
      </c>
    </row>
    <row r="6979" spans="1:25" x14ac:dyDescent="0.3">
      <c r="A6979" t="s">
        <v>8787</v>
      </c>
      <c r="B6979" s="1">
        <v>45775</v>
      </c>
      <c r="C6979" t="s">
        <v>2792</v>
      </c>
      <c r="D6979" t="s">
        <v>313</v>
      </c>
      <c r="E6979" t="s">
        <v>48</v>
      </c>
      <c r="F6979" t="s">
        <v>132</v>
      </c>
      <c r="G6979" t="s">
        <v>41</v>
      </c>
      <c r="H6979" t="s">
        <v>171</v>
      </c>
      <c r="I6979" t="s">
        <v>191</v>
      </c>
      <c r="J6979">
        <v>1</v>
      </c>
      <c r="K6979">
        <v>26006.53</v>
      </c>
      <c r="L6979">
        <v>0.1</v>
      </c>
      <c r="M6979">
        <v>17534.88</v>
      </c>
      <c r="N6979" t="s">
        <v>52</v>
      </c>
      <c r="O6979" t="s">
        <v>35</v>
      </c>
      <c r="P6979" t="s">
        <v>44</v>
      </c>
      <c r="Q6979">
        <f>Sales_Data[[#This Row],[Quantity]]*Sales_Data[[#This Row],[Unit_Price]]</f>
        <v>26006.53</v>
      </c>
      <c r="R6979">
        <f>Sales_Data[[#This Row],[Gross_Sales]]*Sales_Data[[#This Row],[Discount]]</f>
        <v>2600.6530000000002</v>
      </c>
      <c r="S6979">
        <f>Sales_Data[[#This Row],[Gross_Sales]]-Sales_Data[[#This Row],[Discount_Amount]]</f>
        <v>23405.877</v>
      </c>
      <c r="T6979">
        <f>Sales_Data[[#This Row],[Net Sales]]-Sales_Data[[#This Row],[Cost]]</f>
        <v>5870.9969999999994</v>
      </c>
      <c r="U6979" s="2">
        <f>Sales_Data[[#This Row],[Profit]]/Sales_Data[[#This Row],[Net Sales]]</f>
        <v>0.25083430969068149</v>
      </c>
      <c r="V6979">
        <f>YEAR(Sales_Data[[#This Row],[Order_Date]])</f>
        <v>2025</v>
      </c>
      <c r="W6979" t="str">
        <f>TEXT(Sales_Data[[#This Row],[Order_Date]],"mmm")</f>
        <v>Apr</v>
      </c>
      <c r="X6979">
        <f>MONTH(Sales_Data[[#This Row],[Order_Date]])</f>
        <v>4</v>
      </c>
      <c r="Y6979" t="str">
        <f>"Q"&amp;ROUNDUP(MONTH(Sales_Data[[#This Row],[Order_Date]])/3,0)</f>
        <v>Q2</v>
      </c>
    </row>
    <row r="6980" spans="1:25" x14ac:dyDescent="0.3">
      <c r="A6980" t="s">
        <v>8788</v>
      </c>
      <c r="B6980" s="1">
        <v>45920</v>
      </c>
      <c r="C6980" t="s">
        <v>2503</v>
      </c>
      <c r="D6980" t="s">
        <v>175</v>
      </c>
      <c r="E6980" t="s">
        <v>48</v>
      </c>
      <c r="F6980" t="s">
        <v>164</v>
      </c>
      <c r="G6980" t="s">
        <v>41</v>
      </c>
      <c r="H6980" t="s">
        <v>147</v>
      </c>
      <c r="I6980" t="s">
        <v>148</v>
      </c>
      <c r="J6980">
        <v>1</v>
      </c>
      <c r="K6980">
        <v>41177.42</v>
      </c>
      <c r="L6980">
        <v>0.15</v>
      </c>
      <c r="M6980">
        <v>26835.39</v>
      </c>
      <c r="N6980" t="s">
        <v>83</v>
      </c>
      <c r="O6980" t="s">
        <v>35</v>
      </c>
      <c r="P6980" t="s">
        <v>26</v>
      </c>
      <c r="Q6980">
        <f>Sales_Data[[#This Row],[Quantity]]*Sales_Data[[#This Row],[Unit_Price]]</f>
        <v>41177.42</v>
      </c>
      <c r="R6980">
        <f>Sales_Data[[#This Row],[Gross_Sales]]*Sales_Data[[#This Row],[Discount]]</f>
        <v>6176.6129999999994</v>
      </c>
      <c r="S6980">
        <f>Sales_Data[[#This Row],[Gross_Sales]]-Sales_Data[[#This Row],[Discount_Amount]]</f>
        <v>35000.807000000001</v>
      </c>
      <c r="T6980">
        <f>Sales_Data[[#This Row],[Net Sales]]-Sales_Data[[#This Row],[Cost]]</f>
        <v>8165.4170000000013</v>
      </c>
      <c r="U6980" s="2">
        <f>Sales_Data[[#This Row],[Profit]]/Sales_Data[[#This Row],[Net Sales]]</f>
        <v>0.23329224951870398</v>
      </c>
      <c r="V6980">
        <f>YEAR(Sales_Data[[#This Row],[Order_Date]])</f>
        <v>2025</v>
      </c>
      <c r="W6980" t="str">
        <f>TEXT(Sales_Data[[#This Row],[Order_Date]],"mmm")</f>
        <v>Sep</v>
      </c>
      <c r="X6980">
        <f>MONTH(Sales_Data[[#This Row],[Order_Date]])</f>
        <v>9</v>
      </c>
      <c r="Y6980" t="str">
        <f>"Q"&amp;ROUNDUP(MONTH(Sales_Data[[#This Row],[Order_Date]])/3,0)</f>
        <v>Q3</v>
      </c>
    </row>
    <row r="6981" spans="1:25" x14ac:dyDescent="0.3">
      <c r="A6981" t="s">
        <v>8789</v>
      </c>
      <c r="B6981" s="1">
        <v>45703</v>
      </c>
      <c r="C6981" t="s">
        <v>5577</v>
      </c>
      <c r="D6981" t="s">
        <v>444</v>
      </c>
      <c r="E6981" t="s">
        <v>48</v>
      </c>
      <c r="F6981" t="s">
        <v>126</v>
      </c>
      <c r="G6981" t="s">
        <v>75</v>
      </c>
      <c r="H6981" t="s">
        <v>114</v>
      </c>
      <c r="I6981" t="s">
        <v>206</v>
      </c>
      <c r="J6981">
        <v>1</v>
      </c>
      <c r="K6981">
        <v>3333.64</v>
      </c>
      <c r="L6981">
        <v>0</v>
      </c>
      <c r="M6981">
        <v>2131.29</v>
      </c>
      <c r="N6981" t="s">
        <v>70</v>
      </c>
      <c r="O6981" t="s">
        <v>35</v>
      </c>
      <c r="P6981" t="s">
        <v>71</v>
      </c>
      <c r="Q6981">
        <f>Sales_Data[[#This Row],[Quantity]]*Sales_Data[[#This Row],[Unit_Price]]</f>
        <v>3333.64</v>
      </c>
      <c r="R6981">
        <f>Sales_Data[[#This Row],[Gross_Sales]]*Sales_Data[[#This Row],[Discount]]</f>
        <v>0</v>
      </c>
      <c r="S6981">
        <f>Sales_Data[[#This Row],[Gross_Sales]]-Sales_Data[[#This Row],[Discount_Amount]]</f>
        <v>3333.64</v>
      </c>
      <c r="T6981">
        <f>Sales_Data[[#This Row],[Net Sales]]-Sales_Data[[#This Row],[Cost]]</f>
        <v>1202.3499999999999</v>
      </c>
      <c r="U6981" s="2">
        <f>Sales_Data[[#This Row],[Profit]]/Sales_Data[[#This Row],[Net Sales]]</f>
        <v>0.36067181819272626</v>
      </c>
      <c r="V6981">
        <f>YEAR(Sales_Data[[#This Row],[Order_Date]])</f>
        <v>2025</v>
      </c>
      <c r="W6981" t="str">
        <f>TEXT(Sales_Data[[#This Row],[Order_Date]],"mmm")</f>
        <v>Feb</v>
      </c>
      <c r="X6981">
        <f>MONTH(Sales_Data[[#This Row],[Order_Date]])</f>
        <v>2</v>
      </c>
      <c r="Y6981" t="str">
        <f>"Q"&amp;ROUNDUP(MONTH(Sales_Data[[#This Row],[Order_Date]])/3,0)</f>
        <v>Q1</v>
      </c>
    </row>
    <row r="6982" spans="1:25" x14ac:dyDescent="0.3">
      <c r="A6982" t="s">
        <v>8790</v>
      </c>
      <c r="B6982" s="1">
        <v>45959</v>
      </c>
      <c r="C6982" t="s">
        <v>968</v>
      </c>
      <c r="D6982" t="s">
        <v>715</v>
      </c>
      <c r="E6982" t="s">
        <v>48</v>
      </c>
      <c r="F6982" t="s">
        <v>164</v>
      </c>
      <c r="G6982" t="s">
        <v>21</v>
      </c>
      <c r="H6982" t="s">
        <v>127</v>
      </c>
      <c r="I6982" t="s">
        <v>314</v>
      </c>
      <c r="J6982">
        <v>1</v>
      </c>
      <c r="K6982">
        <v>29247.69</v>
      </c>
      <c r="L6982">
        <v>0.05</v>
      </c>
      <c r="M6982">
        <v>22278.880000000001</v>
      </c>
      <c r="N6982" t="s">
        <v>52</v>
      </c>
      <c r="O6982" t="s">
        <v>53</v>
      </c>
      <c r="P6982" t="s">
        <v>44</v>
      </c>
      <c r="Q6982">
        <f>Sales_Data[[#This Row],[Quantity]]*Sales_Data[[#This Row],[Unit_Price]]</f>
        <v>29247.69</v>
      </c>
      <c r="R6982">
        <f>Sales_Data[[#This Row],[Gross_Sales]]*Sales_Data[[#This Row],[Discount]]</f>
        <v>1462.3845000000001</v>
      </c>
      <c r="S6982">
        <f>Sales_Data[[#This Row],[Gross_Sales]]-Sales_Data[[#This Row],[Discount_Amount]]</f>
        <v>27785.305499999999</v>
      </c>
      <c r="T6982">
        <f>Sales_Data[[#This Row],[Net Sales]]-Sales_Data[[#This Row],[Cost]]</f>
        <v>5506.4254999999976</v>
      </c>
      <c r="U6982" s="2">
        <f>Sales_Data[[#This Row],[Profit]]/Sales_Data[[#This Row],[Net Sales]]</f>
        <v>0.19817761226343175</v>
      </c>
      <c r="V6982">
        <f>YEAR(Sales_Data[[#This Row],[Order_Date]])</f>
        <v>2025</v>
      </c>
      <c r="W6982" t="str">
        <f>TEXT(Sales_Data[[#This Row],[Order_Date]],"mmm")</f>
        <v>Oct</v>
      </c>
      <c r="X6982">
        <f>MONTH(Sales_Data[[#This Row],[Order_Date]])</f>
        <v>10</v>
      </c>
      <c r="Y6982" t="str">
        <f>"Q"&amp;ROUNDUP(MONTH(Sales_Data[[#This Row],[Order_Date]])/3,0)</f>
        <v>Q4</v>
      </c>
    </row>
    <row r="6983" spans="1:25" x14ac:dyDescent="0.3">
      <c r="A6983" t="s">
        <v>8791</v>
      </c>
      <c r="B6983" s="1">
        <v>46013</v>
      </c>
      <c r="C6983" t="s">
        <v>2081</v>
      </c>
      <c r="D6983" t="s">
        <v>356</v>
      </c>
      <c r="E6983" t="s">
        <v>30</v>
      </c>
      <c r="F6983" t="s">
        <v>156</v>
      </c>
      <c r="G6983" t="s">
        <v>41</v>
      </c>
      <c r="H6983" t="s">
        <v>102</v>
      </c>
      <c r="I6983" t="s">
        <v>388</v>
      </c>
      <c r="J6983">
        <v>1</v>
      </c>
      <c r="K6983">
        <v>3094.54</v>
      </c>
      <c r="L6983">
        <v>0.05</v>
      </c>
      <c r="M6983">
        <v>2047.27</v>
      </c>
      <c r="N6983" t="s">
        <v>52</v>
      </c>
      <c r="O6983" t="s">
        <v>25</v>
      </c>
      <c r="P6983" t="s">
        <v>71</v>
      </c>
      <c r="Q6983">
        <f>Sales_Data[[#This Row],[Quantity]]*Sales_Data[[#This Row],[Unit_Price]]</f>
        <v>3094.54</v>
      </c>
      <c r="R6983">
        <f>Sales_Data[[#This Row],[Gross_Sales]]*Sales_Data[[#This Row],[Discount]]</f>
        <v>154.727</v>
      </c>
      <c r="S6983">
        <f>Sales_Data[[#This Row],[Gross_Sales]]-Sales_Data[[#This Row],[Discount_Amount]]</f>
        <v>2939.8130000000001</v>
      </c>
      <c r="T6983">
        <f>Sales_Data[[#This Row],[Net Sales]]-Sales_Data[[#This Row],[Cost]]</f>
        <v>892.54300000000012</v>
      </c>
      <c r="U6983" s="2">
        <f>Sales_Data[[#This Row],[Profit]]/Sales_Data[[#This Row],[Net Sales]]</f>
        <v>0.30360536537528071</v>
      </c>
      <c r="V6983">
        <f>YEAR(Sales_Data[[#This Row],[Order_Date]])</f>
        <v>2025</v>
      </c>
      <c r="W6983" t="str">
        <f>TEXT(Sales_Data[[#This Row],[Order_Date]],"mmm")</f>
        <v>Dec</v>
      </c>
      <c r="X6983">
        <f>MONTH(Sales_Data[[#This Row],[Order_Date]])</f>
        <v>12</v>
      </c>
      <c r="Y6983" t="str">
        <f>"Q"&amp;ROUNDUP(MONTH(Sales_Data[[#This Row],[Order_Date]])/3,0)</f>
        <v>Q4</v>
      </c>
    </row>
    <row r="6984" spans="1:25" x14ac:dyDescent="0.3">
      <c r="A6984" t="s">
        <v>8792</v>
      </c>
      <c r="B6984" s="1">
        <v>45846</v>
      </c>
      <c r="C6984" t="s">
        <v>646</v>
      </c>
      <c r="D6984" t="s">
        <v>74</v>
      </c>
      <c r="E6984" t="s">
        <v>48</v>
      </c>
      <c r="F6984" t="s">
        <v>164</v>
      </c>
      <c r="G6984" t="s">
        <v>32</v>
      </c>
      <c r="H6984" t="s">
        <v>50</v>
      </c>
      <c r="I6984" t="s">
        <v>51</v>
      </c>
      <c r="J6984">
        <v>2</v>
      </c>
      <c r="K6984">
        <v>62928.35</v>
      </c>
      <c r="L6984">
        <v>0.1</v>
      </c>
      <c r="M6984">
        <v>74940.509999999995</v>
      </c>
      <c r="N6984" t="s">
        <v>52</v>
      </c>
      <c r="O6984" t="s">
        <v>53</v>
      </c>
      <c r="P6984" t="s">
        <v>71</v>
      </c>
      <c r="Q6984">
        <f>Sales_Data[[#This Row],[Quantity]]*Sales_Data[[#This Row],[Unit_Price]]</f>
        <v>125856.7</v>
      </c>
      <c r="R6984">
        <f>Sales_Data[[#This Row],[Gross_Sales]]*Sales_Data[[#This Row],[Discount]]</f>
        <v>12585.67</v>
      </c>
      <c r="S6984">
        <f>Sales_Data[[#This Row],[Gross_Sales]]-Sales_Data[[#This Row],[Discount_Amount]]</f>
        <v>113271.03</v>
      </c>
      <c r="T6984">
        <f>Sales_Data[[#This Row],[Net Sales]]-Sales_Data[[#This Row],[Cost]]</f>
        <v>38330.520000000004</v>
      </c>
      <c r="U6984" s="2">
        <f>Sales_Data[[#This Row],[Profit]]/Sales_Data[[#This Row],[Net Sales]]</f>
        <v>0.33839649908718938</v>
      </c>
      <c r="V6984">
        <f>YEAR(Sales_Data[[#This Row],[Order_Date]])</f>
        <v>2025</v>
      </c>
      <c r="W6984" t="str">
        <f>TEXT(Sales_Data[[#This Row],[Order_Date]],"mmm")</f>
        <v>Jul</v>
      </c>
      <c r="X6984">
        <f>MONTH(Sales_Data[[#This Row],[Order_Date]])</f>
        <v>7</v>
      </c>
      <c r="Y6984" t="str">
        <f>"Q"&amp;ROUNDUP(MONTH(Sales_Data[[#This Row],[Order_Date]])/3,0)</f>
        <v>Q3</v>
      </c>
    </row>
    <row r="6985" spans="1:25" x14ac:dyDescent="0.3">
      <c r="A6985" t="s">
        <v>8793</v>
      </c>
      <c r="B6985" s="1">
        <v>45967</v>
      </c>
      <c r="C6985" t="s">
        <v>732</v>
      </c>
      <c r="D6985" t="s">
        <v>280</v>
      </c>
      <c r="E6985" t="s">
        <v>39</v>
      </c>
      <c r="F6985" t="s">
        <v>96</v>
      </c>
      <c r="G6985" t="s">
        <v>75</v>
      </c>
      <c r="H6985" t="s">
        <v>185</v>
      </c>
      <c r="I6985" t="s">
        <v>261</v>
      </c>
      <c r="J6985">
        <v>1</v>
      </c>
      <c r="K6985">
        <v>6188.31</v>
      </c>
      <c r="L6985">
        <v>0.1</v>
      </c>
      <c r="M6985">
        <v>4068.04</v>
      </c>
      <c r="N6985" t="s">
        <v>52</v>
      </c>
      <c r="O6985" t="s">
        <v>25</v>
      </c>
      <c r="P6985" t="s">
        <v>26</v>
      </c>
      <c r="Q6985">
        <f>Sales_Data[[#This Row],[Quantity]]*Sales_Data[[#This Row],[Unit_Price]]</f>
        <v>6188.31</v>
      </c>
      <c r="R6985">
        <f>Sales_Data[[#This Row],[Gross_Sales]]*Sales_Data[[#This Row],[Discount]]</f>
        <v>618.83100000000013</v>
      </c>
      <c r="S6985">
        <f>Sales_Data[[#This Row],[Gross_Sales]]-Sales_Data[[#This Row],[Discount_Amount]]</f>
        <v>5569.4790000000003</v>
      </c>
      <c r="T6985">
        <f>Sales_Data[[#This Row],[Net Sales]]-Sales_Data[[#This Row],[Cost]]</f>
        <v>1501.4390000000003</v>
      </c>
      <c r="U6985" s="2">
        <f>Sales_Data[[#This Row],[Profit]]/Sales_Data[[#This Row],[Net Sales]]</f>
        <v>0.2695833847295232</v>
      </c>
      <c r="V6985">
        <f>YEAR(Sales_Data[[#This Row],[Order_Date]])</f>
        <v>2025</v>
      </c>
      <c r="W6985" t="str">
        <f>TEXT(Sales_Data[[#This Row],[Order_Date]],"mmm")</f>
        <v>Nov</v>
      </c>
      <c r="X6985">
        <f>MONTH(Sales_Data[[#This Row],[Order_Date]])</f>
        <v>11</v>
      </c>
      <c r="Y6985" t="str">
        <f>"Q"&amp;ROUNDUP(MONTH(Sales_Data[[#This Row],[Order_Date]])/3,0)</f>
        <v>Q4</v>
      </c>
    </row>
    <row r="6986" spans="1:25" x14ac:dyDescent="0.3">
      <c r="A6986" t="s">
        <v>8794</v>
      </c>
      <c r="B6986" s="1">
        <v>45975</v>
      </c>
      <c r="C6986" t="s">
        <v>2521</v>
      </c>
      <c r="D6986" t="s">
        <v>463</v>
      </c>
      <c r="E6986" t="s">
        <v>39</v>
      </c>
      <c r="F6986" t="s">
        <v>202</v>
      </c>
      <c r="G6986" t="s">
        <v>67</v>
      </c>
      <c r="H6986" t="s">
        <v>68</v>
      </c>
      <c r="I6986" t="s">
        <v>69</v>
      </c>
      <c r="J6986">
        <v>2</v>
      </c>
      <c r="K6986">
        <v>2252.9</v>
      </c>
      <c r="L6986">
        <v>0</v>
      </c>
      <c r="M6986">
        <v>3794.72</v>
      </c>
      <c r="N6986" t="s">
        <v>24</v>
      </c>
      <c r="O6986" t="s">
        <v>25</v>
      </c>
      <c r="P6986" t="s">
        <v>44</v>
      </c>
      <c r="Q6986">
        <f>Sales_Data[[#This Row],[Quantity]]*Sales_Data[[#This Row],[Unit_Price]]</f>
        <v>4505.8</v>
      </c>
      <c r="R6986">
        <f>Sales_Data[[#This Row],[Gross_Sales]]*Sales_Data[[#This Row],[Discount]]</f>
        <v>0</v>
      </c>
      <c r="S6986">
        <f>Sales_Data[[#This Row],[Gross_Sales]]-Sales_Data[[#This Row],[Discount_Amount]]</f>
        <v>4505.8</v>
      </c>
      <c r="T6986">
        <f>Sales_Data[[#This Row],[Net Sales]]-Sales_Data[[#This Row],[Cost]]</f>
        <v>711.08000000000038</v>
      </c>
      <c r="U6986" s="2">
        <f>Sales_Data[[#This Row],[Profit]]/Sales_Data[[#This Row],[Net Sales]]</f>
        <v>0.15781437258644421</v>
      </c>
      <c r="V6986">
        <f>YEAR(Sales_Data[[#This Row],[Order_Date]])</f>
        <v>2025</v>
      </c>
      <c r="W6986" t="str">
        <f>TEXT(Sales_Data[[#This Row],[Order_Date]],"mmm")</f>
        <v>Nov</v>
      </c>
      <c r="X6986">
        <f>MONTH(Sales_Data[[#This Row],[Order_Date]])</f>
        <v>11</v>
      </c>
      <c r="Y6986" t="str">
        <f>"Q"&amp;ROUNDUP(MONTH(Sales_Data[[#This Row],[Order_Date]])/3,0)</f>
        <v>Q4</v>
      </c>
    </row>
    <row r="6987" spans="1:25" x14ac:dyDescent="0.3">
      <c r="A6987" t="s">
        <v>8795</v>
      </c>
      <c r="B6987" s="1">
        <v>45786</v>
      </c>
      <c r="C6987" t="s">
        <v>816</v>
      </c>
      <c r="D6987" t="s">
        <v>447</v>
      </c>
      <c r="E6987" t="s">
        <v>119</v>
      </c>
      <c r="F6987" t="s">
        <v>538</v>
      </c>
      <c r="G6987" t="s">
        <v>32</v>
      </c>
      <c r="H6987" t="s">
        <v>33</v>
      </c>
      <c r="I6987" t="s">
        <v>34</v>
      </c>
      <c r="J6987">
        <v>3</v>
      </c>
      <c r="K6987">
        <v>4811.29</v>
      </c>
      <c r="L6987">
        <v>0</v>
      </c>
      <c r="M6987">
        <v>10343.280000000001</v>
      </c>
      <c r="N6987" t="s">
        <v>24</v>
      </c>
      <c r="O6987" t="s">
        <v>35</v>
      </c>
      <c r="P6987" t="s">
        <v>44</v>
      </c>
      <c r="Q6987">
        <f>Sales_Data[[#This Row],[Quantity]]*Sales_Data[[#This Row],[Unit_Price]]</f>
        <v>14433.869999999999</v>
      </c>
      <c r="R6987">
        <f>Sales_Data[[#This Row],[Gross_Sales]]*Sales_Data[[#This Row],[Discount]]</f>
        <v>0</v>
      </c>
      <c r="S6987">
        <f>Sales_Data[[#This Row],[Gross_Sales]]-Sales_Data[[#This Row],[Discount_Amount]]</f>
        <v>14433.869999999999</v>
      </c>
      <c r="T6987">
        <f>Sales_Data[[#This Row],[Net Sales]]-Sales_Data[[#This Row],[Cost]]</f>
        <v>4090.5899999999983</v>
      </c>
      <c r="U6987" s="2">
        <f>Sales_Data[[#This Row],[Profit]]/Sales_Data[[#This Row],[Net Sales]]</f>
        <v>0.28340216449226707</v>
      </c>
      <c r="V6987">
        <f>YEAR(Sales_Data[[#This Row],[Order_Date]])</f>
        <v>2025</v>
      </c>
      <c r="W6987" t="str">
        <f>TEXT(Sales_Data[[#This Row],[Order_Date]],"mmm")</f>
        <v>May</v>
      </c>
      <c r="X6987">
        <f>MONTH(Sales_Data[[#This Row],[Order_Date]])</f>
        <v>5</v>
      </c>
      <c r="Y6987" t="str">
        <f>"Q"&amp;ROUNDUP(MONTH(Sales_Data[[#This Row],[Order_Date]])/3,0)</f>
        <v>Q2</v>
      </c>
    </row>
    <row r="6988" spans="1:25" x14ac:dyDescent="0.3">
      <c r="A6988" t="s">
        <v>8796</v>
      </c>
      <c r="B6988" s="1">
        <v>45706</v>
      </c>
      <c r="C6988" t="s">
        <v>3944</v>
      </c>
      <c r="D6988" t="s">
        <v>450</v>
      </c>
      <c r="E6988" t="s">
        <v>48</v>
      </c>
      <c r="F6988" t="s">
        <v>132</v>
      </c>
      <c r="G6988" t="s">
        <v>75</v>
      </c>
      <c r="H6988" t="s">
        <v>185</v>
      </c>
      <c r="I6988" t="s">
        <v>261</v>
      </c>
      <c r="J6988">
        <v>1</v>
      </c>
      <c r="K6988">
        <v>5082.3100000000004</v>
      </c>
      <c r="L6988">
        <v>0.15</v>
      </c>
      <c r="M6988">
        <v>2800.84</v>
      </c>
      <c r="N6988" t="s">
        <v>52</v>
      </c>
      <c r="O6988" t="s">
        <v>53</v>
      </c>
      <c r="P6988" t="s">
        <v>44</v>
      </c>
      <c r="Q6988">
        <f>Sales_Data[[#This Row],[Quantity]]*Sales_Data[[#This Row],[Unit_Price]]</f>
        <v>5082.3100000000004</v>
      </c>
      <c r="R6988">
        <f>Sales_Data[[#This Row],[Gross_Sales]]*Sales_Data[[#This Row],[Discount]]</f>
        <v>762.34649999999999</v>
      </c>
      <c r="S6988">
        <f>Sales_Data[[#This Row],[Gross_Sales]]-Sales_Data[[#This Row],[Discount_Amount]]</f>
        <v>4319.9635000000007</v>
      </c>
      <c r="T6988">
        <f>Sales_Data[[#This Row],[Net Sales]]-Sales_Data[[#This Row],[Cost]]</f>
        <v>1519.1235000000006</v>
      </c>
      <c r="U6988" s="2">
        <f>Sales_Data[[#This Row],[Profit]]/Sales_Data[[#This Row],[Net Sales]]</f>
        <v>0.35165192946653379</v>
      </c>
      <c r="V6988">
        <f>YEAR(Sales_Data[[#This Row],[Order_Date]])</f>
        <v>2025</v>
      </c>
      <c r="W6988" t="str">
        <f>TEXT(Sales_Data[[#This Row],[Order_Date]],"mmm")</f>
        <v>Feb</v>
      </c>
      <c r="X6988">
        <f>MONTH(Sales_Data[[#This Row],[Order_Date]])</f>
        <v>2</v>
      </c>
      <c r="Y6988" t="str">
        <f>"Q"&amp;ROUNDUP(MONTH(Sales_Data[[#This Row],[Order_Date]])/3,0)</f>
        <v>Q1</v>
      </c>
    </row>
    <row r="6989" spans="1:25" x14ac:dyDescent="0.3">
      <c r="A6989" t="s">
        <v>8797</v>
      </c>
      <c r="B6989" s="1">
        <v>45682</v>
      </c>
      <c r="C6989" t="s">
        <v>8798</v>
      </c>
      <c r="D6989" t="s">
        <v>61</v>
      </c>
      <c r="E6989" t="s">
        <v>48</v>
      </c>
      <c r="F6989" t="s">
        <v>152</v>
      </c>
      <c r="G6989" t="s">
        <v>41</v>
      </c>
      <c r="H6989" t="s">
        <v>42</v>
      </c>
      <c r="I6989" t="s">
        <v>82</v>
      </c>
      <c r="J6989">
        <v>2</v>
      </c>
      <c r="K6989">
        <v>16787.91</v>
      </c>
      <c r="L6989">
        <v>0.1</v>
      </c>
      <c r="M6989">
        <v>26137.759999999998</v>
      </c>
      <c r="N6989" t="s">
        <v>52</v>
      </c>
      <c r="O6989" t="s">
        <v>35</v>
      </c>
      <c r="P6989" t="s">
        <v>44</v>
      </c>
      <c r="Q6989">
        <f>Sales_Data[[#This Row],[Quantity]]*Sales_Data[[#This Row],[Unit_Price]]</f>
        <v>33575.82</v>
      </c>
      <c r="R6989">
        <f>Sales_Data[[#This Row],[Gross_Sales]]*Sales_Data[[#This Row],[Discount]]</f>
        <v>3357.5820000000003</v>
      </c>
      <c r="S6989">
        <f>Sales_Data[[#This Row],[Gross_Sales]]-Sales_Data[[#This Row],[Discount_Amount]]</f>
        <v>30218.237999999998</v>
      </c>
      <c r="T6989">
        <f>Sales_Data[[#This Row],[Net Sales]]-Sales_Data[[#This Row],[Cost]]</f>
        <v>4080.4779999999992</v>
      </c>
      <c r="U6989" s="2">
        <f>Sales_Data[[#This Row],[Profit]]/Sales_Data[[#This Row],[Net Sales]]</f>
        <v>0.13503361777744949</v>
      </c>
      <c r="V6989">
        <f>YEAR(Sales_Data[[#This Row],[Order_Date]])</f>
        <v>2025</v>
      </c>
      <c r="W6989" t="str">
        <f>TEXT(Sales_Data[[#This Row],[Order_Date]],"mmm")</f>
        <v>Jan</v>
      </c>
      <c r="X6989">
        <f>MONTH(Sales_Data[[#This Row],[Order_Date]])</f>
        <v>1</v>
      </c>
      <c r="Y6989" t="str">
        <f>"Q"&amp;ROUNDUP(MONTH(Sales_Data[[#This Row],[Order_Date]])/3,0)</f>
        <v>Q1</v>
      </c>
    </row>
    <row r="6990" spans="1:25" x14ac:dyDescent="0.3">
      <c r="A6990" t="s">
        <v>8799</v>
      </c>
      <c r="B6990" s="1">
        <v>45923</v>
      </c>
      <c r="C6990" t="s">
        <v>3241</v>
      </c>
      <c r="D6990" t="s">
        <v>183</v>
      </c>
      <c r="E6990" t="s">
        <v>48</v>
      </c>
      <c r="F6990" t="s">
        <v>152</v>
      </c>
      <c r="G6990" t="s">
        <v>75</v>
      </c>
      <c r="H6990" t="s">
        <v>114</v>
      </c>
      <c r="I6990" t="s">
        <v>115</v>
      </c>
      <c r="J6990">
        <v>4</v>
      </c>
      <c r="K6990">
        <v>50703.35</v>
      </c>
      <c r="L6990">
        <v>0.15</v>
      </c>
      <c r="M6990">
        <v>135533.07</v>
      </c>
      <c r="N6990" t="s">
        <v>52</v>
      </c>
      <c r="O6990" t="s">
        <v>25</v>
      </c>
      <c r="P6990" t="s">
        <v>26</v>
      </c>
      <c r="Q6990">
        <f>Sales_Data[[#This Row],[Quantity]]*Sales_Data[[#This Row],[Unit_Price]]</f>
        <v>202813.4</v>
      </c>
      <c r="R6990">
        <f>Sales_Data[[#This Row],[Gross_Sales]]*Sales_Data[[#This Row],[Discount]]</f>
        <v>30422.01</v>
      </c>
      <c r="S6990">
        <f>Sales_Data[[#This Row],[Gross_Sales]]-Sales_Data[[#This Row],[Discount_Amount]]</f>
        <v>172391.38999999998</v>
      </c>
      <c r="T6990">
        <f>Sales_Data[[#This Row],[Net Sales]]-Sales_Data[[#This Row],[Cost]]</f>
        <v>36858.319999999978</v>
      </c>
      <c r="U6990" s="2">
        <f>Sales_Data[[#This Row],[Profit]]/Sales_Data[[#This Row],[Net Sales]]</f>
        <v>0.21380603752890431</v>
      </c>
      <c r="V6990">
        <f>YEAR(Sales_Data[[#This Row],[Order_Date]])</f>
        <v>2025</v>
      </c>
      <c r="W6990" t="str">
        <f>TEXT(Sales_Data[[#This Row],[Order_Date]],"mmm")</f>
        <v>Sep</v>
      </c>
      <c r="X6990">
        <f>MONTH(Sales_Data[[#This Row],[Order_Date]])</f>
        <v>9</v>
      </c>
      <c r="Y6990" t="str">
        <f>"Q"&amp;ROUNDUP(MONTH(Sales_Data[[#This Row],[Order_Date]])/3,0)</f>
        <v>Q3</v>
      </c>
    </row>
    <row r="6991" spans="1:25" x14ac:dyDescent="0.3">
      <c r="A6991" t="s">
        <v>8800</v>
      </c>
      <c r="B6991" s="1">
        <v>45775</v>
      </c>
      <c r="C6991" t="s">
        <v>4147</v>
      </c>
      <c r="D6991" t="s">
        <v>615</v>
      </c>
      <c r="E6991" t="s">
        <v>48</v>
      </c>
      <c r="F6991" t="s">
        <v>126</v>
      </c>
      <c r="G6991" t="s">
        <v>67</v>
      </c>
      <c r="H6991" t="s">
        <v>88</v>
      </c>
      <c r="I6991" t="s">
        <v>157</v>
      </c>
      <c r="J6991">
        <v>1</v>
      </c>
      <c r="K6991">
        <v>9330.44</v>
      </c>
      <c r="L6991">
        <v>0.1</v>
      </c>
      <c r="M6991">
        <v>5864.84</v>
      </c>
      <c r="N6991" t="s">
        <v>52</v>
      </c>
      <c r="O6991" t="s">
        <v>35</v>
      </c>
      <c r="P6991" t="s">
        <v>71</v>
      </c>
      <c r="Q6991">
        <f>Sales_Data[[#This Row],[Quantity]]*Sales_Data[[#This Row],[Unit_Price]]</f>
        <v>9330.44</v>
      </c>
      <c r="R6991">
        <f>Sales_Data[[#This Row],[Gross_Sales]]*Sales_Data[[#This Row],[Discount]]</f>
        <v>933.0440000000001</v>
      </c>
      <c r="S6991">
        <f>Sales_Data[[#This Row],[Gross_Sales]]-Sales_Data[[#This Row],[Discount_Amount]]</f>
        <v>8397.3960000000006</v>
      </c>
      <c r="T6991">
        <f>Sales_Data[[#This Row],[Net Sales]]-Sales_Data[[#This Row],[Cost]]</f>
        <v>2532.5560000000005</v>
      </c>
      <c r="U6991" s="2">
        <f>Sales_Data[[#This Row],[Profit]]/Sales_Data[[#This Row],[Net Sales]]</f>
        <v>0.30158825426358365</v>
      </c>
      <c r="V6991">
        <f>YEAR(Sales_Data[[#This Row],[Order_Date]])</f>
        <v>2025</v>
      </c>
      <c r="W6991" t="str">
        <f>TEXT(Sales_Data[[#This Row],[Order_Date]],"mmm")</f>
        <v>Apr</v>
      </c>
      <c r="X6991">
        <f>MONTH(Sales_Data[[#This Row],[Order_Date]])</f>
        <v>4</v>
      </c>
      <c r="Y6991" t="str">
        <f>"Q"&amp;ROUNDUP(MONTH(Sales_Data[[#This Row],[Order_Date]])/3,0)</f>
        <v>Q2</v>
      </c>
    </row>
    <row r="6992" spans="1:25" x14ac:dyDescent="0.3">
      <c r="A6992" t="s">
        <v>8801</v>
      </c>
      <c r="B6992" s="1">
        <v>45801</v>
      </c>
      <c r="C6992" t="s">
        <v>296</v>
      </c>
      <c r="D6992" t="s">
        <v>1055</v>
      </c>
      <c r="E6992" t="s">
        <v>39</v>
      </c>
      <c r="F6992" t="s">
        <v>107</v>
      </c>
      <c r="G6992" t="s">
        <v>67</v>
      </c>
      <c r="H6992" t="s">
        <v>88</v>
      </c>
      <c r="I6992" t="s">
        <v>89</v>
      </c>
      <c r="J6992">
        <v>4</v>
      </c>
      <c r="K6992">
        <v>2100.7600000000002</v>
      </c>
      <c r="L6992">
        <v>0.05</v>
      </c>
      <c r="M6992">
        <v>6159.32</v>
      </c>
      <c r="N6992" t="s">
        <v>52</v>
      </c>
      <c r="O6992" t="s">
        <v>25</v>
      </c>
      <c r="P6992" t="s">
        <v>71</v>
      </c>
      <c r="Q6992">
        <f>Sales_Data[[#This Row],[Quantity]]*Sales_Data[[#This Row],[Unit_Price]]</f>
        <v>8403.0400000000009</v>
      </c>
      <c r="R6992">
        <f>Sales_Data[[#This Row],[Gross_Sales]]*Sales_Data[[#This Row],[Discount]]</f>
        <v>420.15200000000004</v>
      </c>
      <c r="S6992">
        <f>Sales_Data[[#This Row],[Gross_Sales]]-Sales_Data[[#This Row],[Discount_Amount]]</f>
        <v>7982.8880000000008</v>
      </c>
      <c r="T6992">
        <f>Sales_Data[[#This Row],[Net Sales]]-Sales_Data[[#This Row],[Cost]]</f>
        <v>1823.5680000000011</v>
      </c>
      <c r="U6992" s="2">
        <f>Sales_Data[[#This Row],[Profit]]/Sales_Data[[#This Row],[Net Sales]]</f>
        <v>0.2284346216557217</v>
      </c>
      <c r="V6992">
        <f>YEAR(Sales_Data[[#This Row],[Order_Date]])</f>
        <v>2025</v>
      </c>
      <c r="W6992" t="str">
        <f>TEXT(Sales_Data[[#This Row],[Order_Date]],"mmm")</f>
        <v>May</v>
      </c>
      <c r="X6992">
        <f>MONTH(Sales_Data[[#This Row],[Order_Date]])</f>
        <v>5</v>
      </c>
      <c r="Y6992" t="str">
        <f>"Q"&amp;ROUNDUP(MONTH(Sales_Data[[#This Row],[Order_Date]])/3,0)</f>
        <v>Q2</v>
      </c>
    </row>
    <row r="6993" spans="1:25" x14ac:dyDescent="0.3">
      <c r="A6993" t="s">
        <v>8802</v>
      </c>
      <c r="B6993" s="1">
        <v>45857</v>
      </c>
      <c r="C6993" t="s">
        <v>4023</v>
      </c>
      <c r="D6993" t="s">
        <v>589</v>
      </c>
      <c r="E6993" t="s">
        <v>48</v>
      </c>
      <c r="F6993" t="s">
        <v>152</v>
      </c>
      <c r="G6993" t="s">
        <v>41</v>
      </c>
      <c r="H6993" t="s">
        <v>42</v>
      </c>
      <c r="I6993" t="s">
        <v>82</v>
      </c>
      <c r="J6993">
        <v>2</v>
      </c>
      <c r="K6993">
        <v>61446.7</v>
      </c>
      <c r="L6993">
        <v>0</v>
      </c>
      <c r="M6993">
        <v>79079.839999999997</v>
      </c>
      <c r="N6993" t="s">
        <v>24</v>
      </c>
      <c r="O6993" t="s">
        <v>35</v>
      </c>
      <c r="P6993" t="s">
        <v>26</v>
      </c>
      <c r="Q6993">
        <f>Sales_Data[[#This Row],[Quantity]]*Sales_Data[[#This Row],[Unit_Price]]</f>
        <v>122893.4</v>
      </c>
      <c r="R6993">
        <f>Sales_Data[[#This Row],[Gross_Sales]]*Sales_Data[[#This Row],[Discount]]</f>
        <v>0</v>
      </c>
      <c r="S6993">
        <f>Sales_Data[[#This Row],[Gross_Sales]]-Sales_Data[[#This Row],[Discount_Amount]]</f>
        <v>122893.4</v>
      </c>
      <c r="T6993">
        <f>Sales_Data[[#This Row],[Net Sales]]-Sales_Data[[#This Row],[Cost]]</f>
        <v>43813.56</v>
      </c>
      <c r="U6993" s="2">
        <f>Sales_Data[[#This Row],[Profit]]/Sales_Data[[#This Row],[Net Sales]]</f>
        <v>0.35651678609266241</v>
      </c>
      <c r="V6993">
        <f>YEAR(Sales_Data[[#This Row],[Order_Date]])</f>
        <v>2025</v>
      </c>
      <c r="W6993" t="str">
        <f>TEXT(Sales_Data[[#This Row],[Order_Date]],"mmm")</f>
        <v>Jul</v>
      </c>
      <c r="X6993">
        <f>MONTH(Sales_Data[[#This Row],[Order_Date]])</f>
        <v>7</v>
      </c>
      <c r="Y6993" t="str">
        <f>"Q"&amp;ROUNDUP(MONTH(Sales_Data[[#This Row],[Order_Date]])/3,0)</f>
        <v>Q3</v>
      </c>
    </row>
    <row r="6994" spans="1:25" x14ac:dyDescent="0.3">
      <c r="A6994" t="s">
        <v>8803</v>
      </c>
      <c r="B6994" s="1">
        <v>45814</v>
      </c>
      <c r="C6994" t="s">
        <v>3376</v>
      </c>
      <c r="D6994" t="s">
        <v>199</v>
      </c>
      <c r="E6994" t="s">
        <v>48</v>
      </c>
      <c r="F6994" t="s">
        <v>132</v>
      </c>
      <c r="G6994" t="s">
        <v>67</v>
      </c>
      <c r="H6994" t="s">
        <v>68</v>
      </c>
      <c r="I6994" t="s">
        <v>97</v>
      </c>
      <c r="J6994">
        <v>2</v>
      </c>
      <c r="K6994">
        <v>53814.84</v>
      </c>
      <c r="L6994">
        <v>0.1</v>
      </c>
      <c r="M6994">
        <v>74268.679999999993</v>
      </c>
      <c r="N6994" t="s">
        <v>70</v>
      </c>
      <c r="O6994" t="s">
        <v>35</v>
      </c>
      <c r="P6994" t="s">
        <v>71</v>
      </c>
      <c r="Q6994">
        <f>Sales_Data[[#This Row],[Quantity]]*Sales_Data[[#This Row],[Unit_Price]]</f>
        <v>107629.68</v>
      </c>
      <c r="R6994">
        <f>Sales_Data[[#This Row],[Gross_Sales]]*Sales_Data[[#This Row],[Discount]]</f>
        <v>10762.968000000001</v>
      </c>
      <c r="S6994">
        <f>Sales_Data[[#This Row],[Gross_Sales]]-Sales_Data[[#This Row],[Discount_Amount]]</f>
        <v>96866.712</v>
      </c>
      <c r="T6994">
        <f>Sales_Data[[#This Row],[Net Sales]]-Sales_Data[[#This Row],[Cost]]</f>
        <v>22598.032000000007</v>
      </c>
      <c r="U6994" s="2">
        <f>Sales_Data[[#This Row],[Profit]]/Sales_Data[[#This Row],[Net Sales]]</f>
        <v>0.23328996652637499</v>
      </c>
      <c r="V6994">
        <f>YEAR(Sales_Data[[#This Row],[Order_Date]])</f>
        <v>2025</v>
      </c>
      <c r="W6994" t="str">
        <f>TEXT(Sales_Data[[#This Row],[Order_Date]],"mmm")</f>
        <v>Jun</v>
      </c>
      <c r="X6994">
        <f>MONTH(Sales_Data[[#This Row],[Order_Date]])</f>
        <v>6</v>
      </c>
      <c r="Y6994" t="str">
        <f>"Q"&amp;ROUNDUP(MONTH(Sales_Data[[#This Row],[Order_Date]])/3,0)</f>
        <v>Q2</v>
      </c>
    </row>
    <row r="6995" spans="1:25" x14ac:dyDescent="0.3">
      <c r="A6995" t="s">
        <v>8804</v>
      </c>
      <c r="B6995" s="1">
        <v>46005</v>
      </c>
      <c r="C6995" t="s">
        <v>64</v>
      </c>
      <c r="D6995" t="s">
        <v>260</v>
      </c>
      <c r="E6995" t="s">
        <v>119</v>
      </c>
      <c r="F6995" t="s">
        <v>249</v>
      </c>
      <c r="G6995" t="s">
        <v>67</v>
      </c>
      <c r="H6995" t="s">
        <v>133</v>
      </c>
      <c r="I6995" t="s">
        <v>134</v>
      </c>
      <c r="J6995">
        <v>1</v>
      </c>
      <c r="K6995">
        <v>7145.54</v>
      </c>
      <c r="L6995">
        <v>0.05</v>
      </c>
      <c r="M6995">
        <v>5654.79</v>
      </c>
      <c r="N6995" t="s">
        <v>52</v>
      </c>
      <c r="O6995" t="s">
        <v>25</v>
      </c>
      <c r="P6995" t="s">
        <v>71</v>
      </c>
      <c r="Q6995">
        <f>Sales_Data[[#This Row],[Quantity]]*Sales_Data[[#This Row],[Unit_Price]]</f>
        <v>7145.54</v>
      </c>
      <c r="R6995">
        <f>Sales_Data[[#This Row],[Gross_Sales]]*Sales_Data[[#This Row],[Discount]]</f>
        <v>357.27700000000004</v>
      </c>
      <c r="S6995">
        <f>Sales_Data[[#This Row],[Gross_Sales]]-Sales_Data[[#This Row],[Discount_Amount]]</f>
        <v>6788.2629999999999</v>
      </c>
      <c r="T6995">
        <f>Sales_Data[[#This Row],[Net Sales]]-Sales_Data[[#This Row],[Cost]]</f>
        <v>1133.473</v>
      </c>
      <c r="U6995" s="2">
        <f>Sales_Data[[#This Row],[Profit]]/Sales_Data[[#This Row],[Net Sales]]</f>
        <v>0.16697541035166139</v>
      </c>
      <c r="V6995">
        <f>YEAR(Sales_Data[[#This Row],[Order_Date]])</f>
        <v>2025</v>
      </c>
      <c r="W6995" t="str">
        <f>TEXT(Sales_Data[[#This Row],[Order_Date]],"mmm")</f>
        <v>Dec</v>
      </c>
      <c r="X6995">
        <f>MONTH(Sales_Data[[#This Row],[Order_Date]])</f>
        <v>12</v>
      </c>
      <c r="Y6995" t="str">
        <f>"Q"&amp;ROUNDUP(MONTH(Sales_Data[[#This Row],[Order_Date]])/3,0)</f>
        <v>Q4</v>
      </c>
    </row>
    <row r="6996" spans="1:25" x14ac:dyDescent="0.3">
      <c r="A6996" t="s">
        <v>8805</v>
      </c>
      <c r="B6996" s="1">
        <v>45791</v>
      </c>
      <c r="C6996" t="s">
        <v>2577</v>
      </c>
      <c r="D6996" t="s">
        <v>699</v>
      </c>
      <c r="E6996" t="s">
        <v>39</v>
      </c>
      <c r="F6996" t="s">
        <v>40</v>
      </c>
      <c r="G6996" t="s">
        <v>21</v>
      </c>
      <c r="H6996" t="s">
        <v>230</v>
      </c>
      <c r="I6996" t="s">
        <v>328</v>
      </c>
      <c r="J6996">
        <v>2</v>
      </c>
      <c r="K6996">
        <v>6106.08</v>
      </c>
      <c r="L6996">
        <v>0.05</v>
      </c>
      <c r="M6996">
        <v>7610.35</v>
      </c>
      <c r="N6996" t="s">
        <v>52</v>
      </c>
      <c r="O6996" t="s">
        <v>35</v>
      </c>
      <c r="P6996" t="s">
        <v>44</v>
      </c>
      <c r="Q6996">
        <f>Sales_Data[[#This Row],[Quantity]]*Sales_Data[[#This Row],[Unit_Price]]</f>
        <v>12212.16</v>
      </c>
      <c r="R6996">
        <f>Sales_Data[[#This Row],[Gross_Sales]]*Sales_Data[[#This Row],[Discount]]</f>
        <v>610.60800000000006</v>
      </c>
      <c r="S6996">
        <f>Sales_Data[[#This Row],[Gross_Sales]]-Sales_Data[[#This Row],[Discount_Amount]]</f>
        <v>11601.552</v>
      </c>
      <c r="T6996">
        <f>Sales_Data[[#This Row],[Net Sales]]-Sales_Data[[#This Row],[Cost]]</f>
        <v>3991.2019999999993</v>
      </c>
      <c r="U6996" s="2">
        <f>Sales_Data[[#This Row],[Profit]]/Sales_Data[[#This Row],[Net Sales]]</f>
        <v>0.34402311001148805</v>
      </c>
      <c r="V6996">
        <f>YEAR(Sales_Data[[#This Row],[Order_Date]])</f>
        <v>2025</v>
      </c>
      <c r="W6996" t="str">
        <f>TEXT(Sales_Data[[#This Row],[Order_Date]],"mmm")</f>
        <v>May</v>
      </c>
      <c r="X6996">
        <f>MONTH(Sales_Data[[#This Row],[Order_Date]])</f>
        <v>5</v>
      </c>
      <c r="Y6996" t="str">
        <f>"Q"&amp;ROUNDUP(MONTH(Sales_Data[[#This Row],[Order_Date]])/3,0)</f>
        <v>Q2</v>
      </c>
    </row>
    <row r="6997" spans="1:25" x14ac:dyDescent="0.3">
      <c r="A6997" t="s">
        <v>8806</v>
      </c>
      <c r="B6997" s="1">
        <v>45805</v>
      </c>
      <c r="C6997" t="s">
        <v>2612</v>
      </c>
      <c r="D6997" t="s">
        <v>47</v>
      </c>
      <c r="E6997" t="s">
        <v>48</v>
      </c>
      <c r="F6997" t="s">
        <v>126</v>
      </c>
      <c r="G6997" t="s">
        <v>32</v>
      </c>
      <c r="H6997" t="s">
        <v>50</v>
      </c>
      <c r="I6997" t="s">
        <v>51</v>
      </c>
      <c r="J6997">
        <v>2</v>
      </c>
      <c r="K6997">
        <v>49099.96</v>
      </c>
      <c r="L6997">
        <v>0.05</v>
      </c>
      <c r="M6997">
        <v>78083.75</v>
      </c>
      <c r="N6997" t="s">
        <v>109</v>
      </c>
      <c r="O6997" t="s">
        <v>35</v>
      </c>
      <c r="P6997" t="s">
        <v>44</v>
      </c>
      <c r="Q6997">
        <f>Sales_Data[[#This Row],[Quantity]]*Sales_Data[[#This Row],[Unit_Price]]</f>
        <v>98199.92</v>
      </c>
      <c r="R6997">
        <f>Sales_Data[[#This Row],[Gross_Sales]]*Sales_Data[[#This Row],[Discount]]</f>
        <v>4909.9960000000001</v>
      </c>
      <c r="S6997">
        <f>Sales_Data[[#This Row],[Gross_Sales]]-Sales_Data[[#This Row],[Discount_Amount]]</f>
        <v>93289.923999999999</v>
      </c>
      <c r="T6997">
        <f>Sales_Data[[#This Row],[Net Sales]]-Sales_Data[[#This Row],[Cost]]</f>
        <v>15206.173999999999</v>
      </c>
      <c r="U6997" s="2">
        <f>Sales_Data[[#This Row],[Profit]]/Sales_Data[[#This Row],[Net Sales]]</f>
        <v>0.16299910374029247</v>
      </c>
      <c r="V6997">
        <f>YEAR(Sales_Data[[#This Row],[Order_Date]])</f>
        <v>2025</v>
      </c>
      <c r="W6997" t="str">
        <f>TEXT(Sales_Data[[#This Row],[Order_Date]],"mmm")</f>
        <v>May</v>
      </c>
      <c r="X6997">
        <f>MONTH(Sales_Data[[#This Row],[Order_Date]])</f>
        <v>5</v>
      </c>
      <c r="Y6997" t="str">
        <f>"Q"&amp;ROUNDUP(MONTH(Sales_Data[[#This Row],[Order_Date]])/3,0)</f>
        <v>Q2</v>
      </c>
    </row>
    <row r="6998" spans="1:25" x14ac:dyDescent="0.3">
      <c r="A6998" t="s">
        <v>8807</v>
      </c>
      <c r="B6998" s="1">
        <v>45993</v>
      </c>
      <c r="C6998" t="s">
        <v>6423</v>
      </c>
      <c r="D6998" t="s">
        <v>474</v>
      </c>
      <c r="E6998" t="s">
        <v>48</v>
      </c>
      <c r="F6998" t="s">
        <v>49</v>
      </c>
      <c r="G6998" t="s">
        <v>32</v>
      </c>
      <c r="H6998" t="s">
        <v>33</v>
      </c>
      <c r="I6998" t="s">
        <v>34</v>
      </c>
      <c r="J6998">
        <v>2</v>
      </c>
      <c r="K6998">
        <v>9157.2199999999993</v>
      </c>
      <c r="L6998">
        <v>0.15</v>
      </c>
      <c r="M6998">
        <v>11889.56</v>
      </c>
      <c r="N6998" t="s">
        <v>24</v>
      </c>
      <c r="O6998" t="s">
        <v>25</v>
      </c>
      <c r="P6998" t="s">
        <v>26</v>
      </c>
      <c r="Q6998">
        <f>Sales_Data[[#This Row],[Quantity]]*Sales_Data[[#This Row],[Unit_Price]]</f>
        <v>18314.439999999999</v>
      </c>
      <c r="R6998">
        <f>Sales_Data[[#This Row],[Gross_Sales]]*Sales_Data[[#This Row],[Discount]]</f>
        <v>2747.1659999999997</v>
      </c>
      <c r="S6998">
        <f>Sales_Data[[#This Row],[Gross_Sales]]-Sales_Data[[#This Row],[Discount_Amount]]</f>
        <v>15567.273999999999</v>
      </c>
      <c r="T6998">
        <f>Sales_Data[[#This Row],[Net Sales]]-Sales_Data[[#This Row],[Cost]]</f>
        <v>3677.7139999999999</v>
      </c>
      <c r="U6998" s="2">
        <f>Sales_Data[[#This Row],[Profit]]/Sales_Data[[#This Row],[Net Sales]]</f>
        <v>0.23624650019007823</v>
      </c>
      <c r="V6998">
        <f>YEAR(Sales_Data[[#This Row],[Order_Date]])</f>
        <v>2025</v>
      </c>
      <c r="W6998" t="str">
        <f>TEXT(Sales_Data[[#This Row],[Order_Date]],"mmm")</f>
        <v>Dec</v>
      </c>
      <c r="X6998">
        <f>MONTH(Sales_Data[[#This Row],[Order_Date]])</f>
        <v>12</v>
      </c>
      <c r="Y6998" t="str">
        <f>"Q"&amp;ROUNDUP(MONTH(Sales_Data[[#This Row],[Order_Date]])/3,0)</f>
        <v>Q4</v>
      </c>
    </row>
    <row r="6999" spans="1:25" x14ac:dyDescent="0.3">
      <c r="A6999" t="s">
        <v>8808</v>
      </c>
      <c r="B6999" s="1">
        <v>45728</v>
      </c>
      <c r="C6999" t="s">
        <v>619</v>
      </c>
      <c r="D6999" t="s">
        <v>313</v>
      </c>
      <c r="E6999" t="s">
        <v>48</v>
      </c>
      <c r="F6999" t="s">
        <v>164</v>
      </c>
      <c r="G6999" t="s">
        <v>67</v>
      </c>
      <c r="H6999" t="s">
        <v>133</v>
      </c>
      <c r="I6999" t="s">
        <v>138</v>
      </c>
      <c r="J6999">
        <v>3</v>
      </c>
      <c r="K6999">
        <v>34301.64</v>
      </c>
      <c r="L6999">
        <v>0</v>
      </c>
      <c r="M6999">
        <v>68947.97</v>
      </c>
      <c r="N6999" t="s">
        <v>52</v>
      </c>
      <c r="O6999" t="s">
        <v>35</v>
      </c>
      <c r="P6999" t="s">
        <v>71</v>
      </c>
      <c r="Q6999">
        <f>Sales_Data[[#This Row],[Quantity]]*Sales_Data[[#This Row],[Unit_Price]]</f>
        <v>102904.92</v>
      </c>
      <c r="R6999">
        <f>Sales_Data[[#This Row],[Gross_Sales]]*Sales_Data[[#This Row],[Discount]]</f>
        <v>0</v>
      </c>
      <c r="S6999">
        <f>Sales_Data[[#This Row],[Gross_Sales]]-Sales_Data[[#This Row],[Discount_Amount]]</f>
        <v>102904.92</v>
      </c>
      <c r="T6999">
        <f>Sales_Data[[#This Row],[Net Sales]]-Sales_Data[[#This Row],[Cost]]</f>
        <v>33956.949999999997</v>
      </c>
      <c r="U6999" s="2">
        <f>Sales_Data[[#This Row],[Profit]]/Sales_Data[[#This Row],[Net Sales]]</f>
        <v>0.32998373644331097</v>
      </c>
      <c r="V6999">
        <f>YEAR(Sales_Data[[#This Row],[Order_Date]])</f>
        <v>2025</v>
      </c>
      <c r="W6999" t="str">
        <f>TEXT(Sales_Data[[#This Row],[Order_Date]],"mmm")</f>
        <v>Mar</v>
      </c>
      <c r="X6999">
        <f>MONTH(Sales_Data[[#This Row],[Order_Date]])</f>
        <v>3</v>
      </c>
      <c r="Y6999" t="str">
        <f>"Q"&amp;ROUNDUP(MONTH(Sales_Data[[#This Row],[Order_Date]])/3,0)</f>
        <v>Q1</v>
      </c>
    </row>
    <row r="7000" spans="1:25" x14ac:dyDescent="0.3">
      <c r="A7000" t="s">
        <v>8809</v>
      </c>
      <c r="B7000" s="1">
        <v>45890</v>
      </c>
      <c r="C7000" t="s">
        <v>411</v>
      </c>
      <c r="D7000" t="s">
        <v>310</v>
      </c>
      <c r="E7000" t="s">
        <v>119</v>
      </c>
      <c r="F7000" t="s">
        <v>184</v>
      </c>
      <c r="G7000" t="s">
        <v>41</v>
      </c>
      <c r="H7000" t="s">
        <v>147</v>
      </c>
      <c r="I7000" t="s">
        <v>369</v>
      </c>
      <c r="J7000">
        <v>2</v>
      </c>
      <c r="K7000">
        <v>4276.07</v>
      </c>
      <c r="L7000">
        <v>0</v>
      </c>
      <c r="M7000">
        <v>5772.15</v>
      </c>
      <c r="N7000" t="s">
        <v>52</v>
      </c>
      <c r="O7000" t="s">
        <v>25</v>
      </c>
      <c r="P7000" t="s">
        <v>26</v>
      </c>
      <c r="Q7000">
        <f>Sales_Data[[#This Row],[Quantity]]*Sales_Data[[#This Row],[Unit_Price]]</f>
        <v>8552.14</v>
      </c>
      <c r="R7000">
        <f>Sales_Data[[#This Row],[Gross_Sales]]*Sales_Data[[#This Row],[Discount]]</f>
        <v>0</v>
      </c>
      <c r="S7000">
        <f>Sales_Data[[#This Row],[Gross_Sales]]-Sales_Data[[#This Row],[Discount_Amount]]</f>
        <v>8552.14</v>
      </c>
      <c r="T7000">
        <f>Sales_Data[[#This Row],[Net Sales]]-Sales_Data[[#This Row],[Cost]]</f>
        <v>2779.99</v>
      </c>
      <c r="U7000" s="2">
        <f>Sales_Data[[#This Row],[Profit]]/Sales_Data[[#This Row],[Net Sales]]</f>
        <v>0.32506366827484112</v>
      </c>
      <c r="V7000">
        <f>YEAR(Sales_Data[[#This Row],[Order_Date]])</f>
        <v>2025</v>
      </c>
      <c r="W7000" t="str">
        <f>TEXT(Sales_Data[[#This Row],[Order_Date]],"mmm")</f>
        <v>Aug</v>
      </c>
      <c r="X7000">
        <f>MONTH(Sales_Data[[#This Row],[Order_Date]])</f>
        <v>8</v>
      </c>
      <c r="Y7000" t="str">
        <f>"Q"&amp;ROUNDUP(MONTH(Sales_Data[[#This Row],[Order_Date]])/3,0)</f>
        <v>Q3</v>
      </c>
    </row>
    <row r="7001" spans="1:25" x14ac:dyDescent="0.3">
      <c r="A7001" t="s">
        <v>8810</v>
      </c>
      <c r="B7001" s="1">
        <v>45991</v>
      </c>
      <c r="C7001" t="s">
        <v>489</v>
      </c>
      <c r="D7001" t="s">
        <v>504</v>
      </c>
      <c r="E7001" t="s">
        <v>30</v>
      </c>
      <c r="F7001" t="s">
        <v>31</v>
      </c>
      <c r="G7001" t="s">
        <v>21</v>
      </c>
      <c r="H7001" t="s">
        <v>22</v>
      </c>
      <c r="I7001" t="s">
        <v>62</v>
      </c>
      <c r="J7001">
        <v>1</v>
      </c>
      <c r="K7001">
        <v>1727.97</v>
      </c>
      <c r="L7001">
        <v>0.1</v>
      </c>
      <c r="M7001">
        <v>1321.3</v>
      </c>
      <c r="N7001" t="s">
        <v>52</v>
      </c>
      <c r="O7001" t="s">
        <v>53</v>
      </c>
      <c r="P7001" t="s">
        <v>44</v>
      </c>
      <c r="Q7001">
        <f>Sales_Data[[#This Row],[Quantity]]*Sales_Data[[#This Row],[Unit_Price]]</f>
        <v>1727.97</v>
      </c>
      <c r="R7001">
        <f>Sales_Data[[#This Row],[Gross_Sales]]*Sales_Data[[#This Row],[Discount]]</f>
        <v>172.79700000000003</v>
      </c>
      <c r="S7001">
        <f>Sales_Data[[#This Row],[Gross_Sales]]-Sales_Data[[#This Row],[Discount_Amount]]</f>
        <v>1555.173</v>
      </c>
      <c r="T7001">
        <f>Sales_Data[[#This Row],[Net Sales]]-Sales_Data[[#This Row],[Cost]]</f>
        <v>233.87300000000005</v>
      </c>
      <c r="U7001" s="2">
        <f>Sales_Data[[#This Row],[Profit]]/Sales_Data[[#This Row],[Net Sales]]</f>
        <v>0.15038391227213954</v>
      </c>
      <c r="V7001">
        <f>YEAR(Sales_Data[[#This Row],[Order_Date]])</f>
        <v>2025</v>
      </c>
      <c r="W7001" t="str">
        <f>TEXT(Sales_Data[[#This Row],[Order_Date]],"mmm")</f>
        <v>Nov</v>
      </c>
      <c r="X7001">
        <f>MONTH(Sales_Data[[#This Row],[Order_Date]])</f>
        <v>11</v>
      </c>
      <c r="Y7001" t="str">
        <f>"Q"&amp;ROUNDUP(MONTH(Sales_Data[[#This Row],[Order_Date]])/3,0)</f>
        <v>Q4</v>
      </c>
    </row>
    <row r="7002" spans="1:25" x14ac:dyDescent="0.3">
      <c r="A7002" t="s">
        <v>8811</v>
      </c>
      <c r="B7002" s="1">
        <v>45956</v>
      </c>
      <c r="C7002" t="s">
        <v>1267</v>
      </c>
      <c r="D7002" t="s">
        <v>404</v>
      </c>
      <c r="E7002" t="s">
        <v>30</v>
      </c>
      <c r="F7002" t="s">
        <v>101</v>
      </c>
      <c r="G7002" t="s">
        <v>75</v>
      </c>
      <c r="H7002" t="s">
        <v>185</v>
      </c>
      <c r="I7002" t="s">
        <v>186</v>
      </c>
      <c r="J7002">
        <v>1</v>
      </c>
      <c r="K7002">
        <v>4211.6899999999996</v>
      </c>
      <c r="L7002">
        <v>0.15</v>
      </c>
      <c r="M7002">
        <v>2662.39</v>
      </c>
      <c r="N7002" t="s">
        <v>70</v>
      </c>
      <c r="O7002" t="s">
        <v>35</v>
      </c>
      <c r="P7002" t="s">
        <v>71</v>
      </c>
      <c r="Q7002">
        <f>Sales_Data[[#This Row],[Quantity]]*Sales_Data[[#This Row],[Unit_Price]]</f>
        <v>4211.6899999999996</v>
      </c>
      <c r="R7002">
        <f>Sales_Data[[#This Row],[Gross_Sales]]*Sales_Data[[#This Row],[Discount]]</f>
        <v>631.75349999999992</v>
      </c>
      <c r="S7002">
        <f>Sales_Data[[#This Row],[Gross_Sales]]-Sales_Data[[#This Row],[Discount_Amount]]</f>
        <v>3579.9364999999998</v>
      </c>
      <c r="T7002">
        <f>Sales_Data[[#This Row],[Net Sales]]-Sales_Data[[#This Row],[Cost]]</f>
        <v>917.54649999999992</v>
      </c>
      <c r="U7002" s="2">
        <f>Sales_Data[[#This Row],[Profit]]/Sales_Data[[#This Row],[Net Sales]]</f>
        <v>0.25630245117476247</v>
      </c>
      <c r="V7002">
        <f>YEAR(Sales_Data[[#This Row],[Order_Date]])</f>
        <v>2025</v>
      </c>
      <c r="W7002" t="str">
        <f>TEXT(Sales_Data[[#This Row],[Order_Date]],"mmm")</f>
        <v>Oct</v>
      </c>
      <c r="X7002">
        <f>MONTH(Sales_Data[[#This Row],[Order_Date]])</f>
        <v>10</v>
      </c>
      <c r="Y7002" t="str">
        <f>"Q"&amp;ROUNDUP(MONTH(Sales_Data[[#This Row],[Order_Date]])/3,0)</f>
        <v>Q4</v>
      </c>
    </row>
    <row r="7003" spans="1:25" x14ac:dyDescent="0.3">
      <c r="A7003" t="s">
        <v>8812</v>
      </c>
      <c r="B7003" s="1">
        <v>45811</v>
      </c>
      <c r="C7003" t="s">
        <v>1756</v>
      </c>
      <c r="D7003" t="s">
        <v>160</v>
      </c>
      <c r="E7003" t="s">
        <v>119</v>
      </c>
      <c r="F7003" t="s">
        <v>146</v>
      </c>
      <c r="G7003" t="s">
        <v>67</v>
      </c>
      <c r="H7003" t="s">
        <v>133</v>
      </c>
      <c r="I7003" t="s">
        <v>138</v>
      </c>
      <c r="J7003">
        <v>1</v>
      </c>
      <c r="K7003">
        <v>4445.18</v>
      </c>
      <c r="L7003">
        <v>0.15</v>
      </c>
      <c r="M7003">
        <v>2620.48</v>
      </c>
      <c r="N7003" t="s">
        <v>24</v>
      </c>
      <c r="O7003" t="s">
        <v>25</v>
      </c>
      <c r="P7003" t="s">
        <v>44</v>
      </c>
      <c r="Q7003">
        <f>Sales_Data[[#This Row],[Quantity]]*Sales_Data[[#This Row],[Unit_Price]]</f>
        <v>4445.18</v>
      </c>
      <c r="R7003">
        <f>Sales_Data[[#This Row],[Gross_Sales]]*Sales_Data[[#This Row],[Discount]]</f>
        <v>666.77700000000004</v>
      </c>
      <c r="S7003">
        <f>Sales_Data[[#This Row],[Gross_Sales]]-Sales_Data[[#This Row],[Discount_Amount]]</f>
        <v>3778.4030000000002</v>
      </c>
      <c r="T7003">
        <f>Sales_Data[[#This Row],[Net Sales]]-Sales_Data[[#This Row],[Cost]]</f>
        <v>1157.9230000000002</v>
      </c>
      <c r="U7003" s="2">
        <f>Sales_Data[[#This Row],[Profit]]/Sales_Data[[#This Row],[Net Sales]]</f>
        <v>0.30645831056136685</v>
      </c>
      <c r="V7003">
        <f>YEAR(Sales_Data[[#This Row],[Order_Date]])</f>
        <v>2025</v>
      </c>
      <c r="W7003" t="str">
        <f>TEXT(Sales_Data[[#This Row],[Order_Date]],"mmm")</f>
        <v>Jun</v>
      </c>
      <c r="X7003">
        <f>MONTH(Sales_Data[[#This Row],[Order_Date]])</f>
        <v>6</v>
      </c>
      <c r="Y7003" t="str">
        <f>"Q"&amp;ROUNDUP(MONTH(Sales_Data[[#This Row],[Order_Date]])/3,0)</f>
        <v>Q2</v>
      </c>
    </row>
    <row r="7004" spans="1:25" x14ac:dyDescent="0.3">
      <c r="A7004" t="s">
        <v>8813</v>
      </c>
      <c r="B7004" s="1">
        <v>45747</v>
      </c>
      <c r="C7004" t="s">
        <v>6274</v>
      </c>
      <c r="D7004" t="s">
        <v>1026</v>
      </c>
      <c r="E7004" t="s">
        <v>19</v>
      </c>
      <c r="F7004" t="s">
        <v>81</v>
      </c>
      <c r="G7004" t="s">
        <v>41</v>
      </c>
      <c r="H7004" t="s">
        <v>171</v>
      </c>
      <c r="I7004" t="s">
        <v>191</v>
      </c>
      <c r="J7004">
        <v>3</v>
      </c>
      <c r="K7004">
        <v>1743.15</v>
      </c>
      <c r="L7004">
        <v>0.1</v>
      </c>
      <c r="M7004">
        <v>3226.98</v>
      </c>
      <c r="N7004" t="s">
        <v>70</v>
      </c>
      <c r="O7004" t="s">
        <v>35</v>
      </c>
      <c r="P7004" t="s">
        <v>44</v>
      </c>
      <c r="Q7004">
        <f>Sales_Data[[#This Row],[Quantity]]*Sales_Data[[#This Row],[Unit_Price]]</f>
        <v>5229.4500000000007</v>
      </c>
      <c r="R7004">
        <f>Sales_Data[[#This Row],[Gross_Sales]]*Sales_Data[[#This Row],[Discount]]</f>
        <v>522.94500000000005</v>
      </c>
      <c r="S7004">
        <f>Sales_Data[[#This Row],[Gross_Sales]]-Sales_Data[[#This Row],[Discount_Amount]]</f>
        <v>4706.505000000001</v>
      </c>
      <c r="T7004">
        <f>Sales_Data[[#This Row],[Net Sales]]-Sales_Data[[#This Row],[Cost]]</f>
        <v>1479.525000000001</v>
      </c>
      <c r="U7004" s="2">
        <f>Sales_Data[[#This Row],[Profit]]/Sales_Data[[#This Row],[Net Sales]]</f>
        <v>0.31435746907737283</v>
      </c>
      <c r="V7004">
        <f>YEAR(Sales_Data[[#This Row],[Order_Date]])</f>
        <v>2025</v>
      </c>
      <c r="W7004" t="str">
        <f>TEXT(Sales_Data[[#This Row],[Order_Date]],"mmm")</f>
        <v>Mar</v>
      </c>
      <c r="X7004">
        <f>MONTH(Sales_Data[[#This Row],[Order_Date]])</f>
        <v>3</v>
      </c>
      <c r="Y7004" t="str">
        <f>"Q"&amp;ROUNDUP(MONTH(Sales_Data[[#This Row],[Order_Date]])/3,0)</f>
        <v>Q1</v>
      </c>
    </row>
    <row r="7005" spans="1:25" x14ac:dyDescent="0.3">
      <c r="A7005" t="s">
        <v>8814</v>
      </c>
      <c r="B7005" s="1">
        <v>45991</v>
      </c>
      <c r="C7005" t="s">
        <v>1708</v>
      </c>
      <c r="D7005" t="s">
        <v>310</v>
      </c>
      <c r="E7005" t="s">
        <v>48</v>
      </c>
      <c r="F7005" t="s">
        <v>126</v>
      </c>
      <c r="G7005" t="s">
        <v>67</v>
      </c>
      <c r="H7005" t="s">
        <v>68</v>
      </c>
      <c r="I7005" t="s">
        <v>69</v>
      </c>
      <c r="J7005">
        <v>1</v>
      </c>
      <c r="K7005">
        <v>18960.310000000001</v>
      </c>
      <c r="L7005">
        <v>0</v>
      </c>
      <c r="M7005">
        <v>13727.9</v>
      </c>
      <c r="N7005" t="s">
        <v>24</v>
      </c>
      <c r="O7005" t="s">
        <v>35</v>
      </c>
      <c r="P7005" t="s">
        <v>26</v>
      </c>
      <c r="Q7005">
        <f>Sales_Data[[#This Row],[Quantity]]*Sales_Data[[#This Row],[Unit_Price]]</f>
        <v>18960.310000000001</v>
      </c>
      <c r="R7005">
        <f>Sales_Data[[#This Row],[Gross_Sales]]*Sales_Data[[#This Row],[Discount]]</f>
        <v>0</v>
      </c>
      <c r="S7005">
        <f>Sales_Data[[#This Row],[Gross_Sales]]-Sales_Data[[#This Row],[Discount_Amount]]</f>
        <v>18960.310000000001</v>
      </c>
      <c r="T7005">
        <f>Sales_Data[[#This Row],[Net Sales]]-Sales_Data[[#This Row],[Cost]]</f>
        <v>5232.4100000000017</v>
      </c>
      <c r="U7005" s="2">
        <f>Sales_Data[[#This Row],[Profit]]/Sales_Data[[#This Row],[Net Sales]]</f>
        <v>0.27596647945102171</v>
      </c>
      <c r="V7005">
        <f>YEAR(Sales_Data[[#This Row],[Order_Date]])</f>
        <v>2025</v>
      </c>
      <c r="W7005" t="str">
        <f>TEXT(Sales_Data[[#This Row],[Order_Date]],"mmm")</f>
        <v>Nov</v>
      </c>
      <c r="X7005">
        <f>MONTH(Sales_Data[[#This Row],[Order_Date]])</f>
        <v>11</v>
      </c>
      <c r="Y7005" t="str">
        <f>"Q"&amp;ROUNDUP(MONTH(Sales_Data[[#This Row],[Order_Date]])/3,0)</f>
        <v>Q4</v>
      </c>
    </row>
    <row r="7006" spans="1:25" x14ac:dyDescent="0.3">
      <c r="A7006" t="s">
        <v>8815</v>
      </c>
      <c r="B7006" s="1">
        <v>45856</v>
      </c>
      <c r="C7006" t="s">
        <v>2754</v>
      </c>
      <c r="D7006" t="s">
        <v>381</v>
      </c>
      <c r="E7006" t="s">
        <v>19</v>
      </c>
      <c r="F7006" t="s">
        <v>66</v>
      </c>
      <c r="G7006" t="s">
        <v>67</v>
      </c>
      <c r="H7006" t="s">
        <v>133</v>
      </c>
      <c r="I7006" t="s">
        <v>134</v>
      </c>
      <c r="J7006">
        <v>1</v>
      </c>
      <c r="K7006">
        <v>4655.1400000000003</v>
      </c>
      <c r="L7006">
        <v>0.05</v>
      </c>
      <c r="M7006">
        <v>3636.11</v>
      </c>
      <c r="N7006" t="s">
        <v>83</v>
      </c>
      <c r="O7006" t="s">
        <v>53</v>
      </c>
      <c r="P7006" t="s">
        <v>26</v>
      </c>
      <c r="Q7006">
        <f>Sales_Data[[#This Row],[Quantity]]*Sales_Data[[#This Row],[Unit_Price]]</f>
        <v>4655.1400000000003</v>
      </c>
      <c r="R7006">
        <f>Sales_Data[[#This Row],[Gross_Sales]]*Sales_Data[[#This Row],[Discount]]</f>
        <v>232.75700000000003</v>
      </c>
      <c r="S7006">
        <f>Sales_Data[[#This Row],[Gross_Sales]]-Sales_Data[[#This Row],[Discount_Amount]]</f>
        <v>4422.3830000000007</v>
      </c>
      <c r="T7006">
        <f>Sales_Data[[#This Row],[Net Sales]]-Sales_Data[[#This Row],[Cost]]</f>
        <v>786.27300000000059</v>
      </c>
      <c r="U7006" s="2">
        <f>Sales_Data[[#This Row],[Profit]]/Sales_Data[[#This Row],[Net Sales]]</f>
        <v>0.17779396311897916</v>
      </c>
      <c r="V7006">
        <f>YEAR(Sales_Data[[#This Row],[Order_Date]])</f>
        <v>2025</v>
      </c>
      <c r="W7006" t="str">
        <f>TEXT(Sales_Data[[#This Row],[Order_Date]],"mmm")</f>
        <v>Jul</v>
      </c>
      <c r="X7006">
        <f>MONTH(Sales_Data[[#This Row],[Order_Date]])</f>
        <v>7</v>
      </c>
      <c r="Y7006" t="str">
        <f>"Q"&amp;ROUNDUP(MONTH(Sales_Data[[#This Row],[Order_Date]])/3,0)</f>
        <v>Q3</v>
      </c>
    </row>
    <row r="7007" spans="1:25" x14ac:dyDescent="0.3">
      <c r="A7007" t="s">
        <v>8816</v>
      </c>
      <c r="B7007" s="1">
        <v>45818</v>
      </c>
      <c r="C7007" t="s">
        <v>1082</v>
      </c>
      <c r="D7007" t="s">
        <v>596</v>
      </c>
      <c r="E7007" t="s">
        <v>39</v>
      </c>
      <c r="F7007" t="s">
        <v>107</v>
      </c>
      <c r="G7007" t="s">
        <v>67</v>
      </c>
      <c r="H7007" t="s">
        <v>88</v>
      </c>
      <c r="I7007" t="s">
        <v>157</v>
      </c>
      <c r="J7007">
        <v>1</v>
      </c>
      <c r="K7007">
        <v>6257.36</v>
      </c>
      <c r="L7007">
        <v>0.15</v>
      </c>
      <c r="M7007">
        <v>3334.6</v>
      </c>
      <c r="N7007" t="s">
        <v>24</v>
      </c>
      <c r="O7007" t="s">
        <v>53</v>
      </c>
      <c r="P7007" t="s">
        <v>26</v>
      </c>
      <c r="Q7007">
        <f>Sales_Data[[#This Row],[Quantity]]*Sales_Data[[#This Row],[Unit_Price]]</f>
        <v>6257.36</v>
      </c>
      <c r="R7007">
        <f>Sales_Data[[#This Row],[Gross_Sales]]*Sales_Data[[#This Row],[Discount]]</f>
        <v>938.60399999999993</v>
      </c>
      <c r="S7007">
        <f>Sales_Data[[#This Row],[Gross_Sales]]-Sales_Data[[#This Row],[Discount_Amount]]</f>
        <v>5318.7559999999994</v>
      </c>
      <c r="T7007">
        <f>Sales_Data[[#This Row],[Net Sales]]-Sales_Data[[#This Row],[Cost]]</f>
        <v>1984.1559999999995</v>
      </c>
      <c r="U7007" s="2">
        <f>Sales_Data[[#This Row],[Profit]]/Sales_Data[[#This Row],[Net Sales]]</f>
        <v>0.37304888586729673</v>
      </c>
      <c r="V7007">
        <f>YEAR(Sales_Data[[#This Row],[Order_Date]])</f>
        <v>2025</v>
      </c>
      <c r="W7007" t="str">
        <f>TEXT(Sales_Data[[#This Row],[Order_Date]],"mmm")</f>
        <v>Jun</v>
      </c>
      <c r="X7007">
        <f>MONTH(Sales_Data[[#This Row],[Order_Date]])</f>
        <v>6</v>
      </c>
      <c r="Y7007" t="str">
        <f>"Q"&amp;ROUNDUP(MONTH(Sales_Data[[#This Row],[Order_Date]])/3,0)</f>
        <v>Q2</v>
      </c>
    </row>
    <row r="7008" spans="1:25" x14ac:dyDescent="0.3">
      <c r="A7008" t="s">
        <v>8817</v>
      </c>
      <c r="B7008" s="1">
        <v>45683</v>
      </c>
      <c r="C7008" t="s">
        <v>4916</v>
      </c>
      <c r="D7008" t="s">
        <v>56</v>
      </c>
      <c r="E7008" t="s">
        <v>119</v>
      </c>
      <c r="F7008" t="s">
        <v>538</v>
      </c>
      <c r="G7008" t="s">
        <v>21</v>
      </c>
      <c r="H7008" t="s">
        <v>230</v>
      </c>
      <c r="I7008" t="s">
        <v>231</v>
      </c>
      <c r="J7008">
        <v>3</v>
      </c>
      <c r="K7008">
        <v>6003.22</v>
      </c>
      <c r="L7008">
        <v>0.05</v>
      </c>
      <c r="M7008">
        <v>11086.74</v>
      </c>
      <c r="N7008" t="s">
        <v>83</v>
      </c>
      <c r="O7008" t="s">
        <v>35</v>
      </c>
      <c r="P7008" t="s">
        <v>71</v>
      </c>
      <c r="Q7008">
        <f>Sales_Data[[#This Row],[Quantity]]*Sales_Data[[#This Row],[Unit_Price]]</f>
        <v>18009.66</v>
      </c>
      <c r="R7008">
        <f>Sales_Data[[#This Row],[Gross_Sales]]*Sales_Data[[#This Row],[Discount]]</f>
        <v>900.48300000000006</v>
      </c>
      <c r="S7008">
        <f>Sales_Data[[#This Row],[Gross_Sales]]-Sales_Data[[#This Row],[Discount_Amount]]</f>
        <v>17109.177</v>
      </c>
      <c r="T7008">
        <f>Sales_Data[[#This Row],[Net Sales]]-Sales_Data[[#This Row],[Cost]]</f>
        <v>6022.4369999999999</v>
      </c>
      <c r="U7008" s="2">
        <f>Sales_Data[[#This Row],[Profit]]/Sales_Data[[#This Row],[Net Sales]]</f>
        <v>0.3520003913689127</v>
      </c>
      <c r="V7008">
        <f>YEAR(Sales_Data[[#This Row],[Order_Date]])</f>
        <v>2025</v>
      </c>
      <c r="W7008" t="str">
        <f>TEXT(Sales_Data[[#This Row],[Order_Date]],"mmm")</f>
        <v>Jan</v>
      </c>
      <c r="X7008">
        <f>MONTH(Sales_Data[[#This Row],[Order_Date]])</f>
        <v>1</v>
      </c>
      <c r="Y7008" t="str">
        <f>"Q"&amp;ROUNDUP(MONTH(Sales_Data[[#This Row],[Order_Date]])/3,0)</f>
        <v>Q1</v>
      </c>
    </row>
    <row r="7009" spans="1:25" x14ac:dyDescent="0.3">
      <c r="A7009" t="s">
        <v>8818</v>
      </c>
      <c r="B7009" s="1">
        <v>45778</v>
      </c>
      <c r="C7009" t="s">
        <v>223</v>
      </c>
      <c r="D7009" t="s">
        <v>125</v>
      </c>
      <c r="E7009" t="s">
        <v>19</v>
      </c>
      <c r="F7009" t="s">
        <v>57</v>
      </c>
      <c r="G7009" t="s">
        <v>32</v>
      </c>
      <c r="H7009" t="s">
        <v>50</v>
      </c>
      <c r="I7009" t="s">
        <v>58</v>
      </c>
      <c r="J7009">
        <v>2</v>
      </c>
      <c r="K7009">
        <v>10394.51</v>
      </c>
      <c r="L7009">
        <v>0.1</v>
      </c>
      <c r="M7009">
        <v>13763.48</v>
      </c>
      <c r="N7009" t="s">
        <v>83</v>
      </c>
      <c r="O7009" t="s">
        <v>25</v>
      </c>
      <c r="P7009" t="s">
        <v>26</v>
      </c>
      <c r="Q7009">
        <f>Sales_Data[[#This Row],[Quantity]]*Sales_Data[[#This Row],[Unit_Price]]</f>
        <v>20789.02</v>
      </c>
      <c r="R7009">
        <f>Sales_Data[[#This Row],[Gross_Sales]]*Sales_Data[[#This Row],[Discount]]</f>
        <v>2078.902</v>
      </c>
      <c r="S7009">
        <f>Sales_Data[[#This Row],[Gross_Sales]]-Sales_Data[[#This Row],[Discount_Amount]]</f>
        <v>18710.118000000002</v>
      </c>
      <c r="T7009">
        <f>Sales_Data[[#This Row],[Net Sales]]-Sales_Data[[#This Row],[Cost]]</f>
        <v>4946.6380000000026</v>
      </c>
      <c r="U7009" s="2">
        <f>Sales_Data[[#This Row],[Profit]]/Sales_Data[[#This Row],[Net Sales]]</f>
        <v>0.26438304664887746</v>
      </c>
      <c r="V7009">
        <f>YEAR(Sales_Data[[#This Row],[Order_Date]])</f>
        <v>2025</v>
      </c>
      <c r="W7009" t="str">
        <f>TEXT(Sales_Data[[#This Row],[Order_Date]],"mmm")</f>
        <v>May</v>
      </c>
      <c r="X7009">
        <f>MONTH(Sales_Data[[#This Row],[Order_Date]])</f>
        <v>5</v>
      </c>
      <c r="Y7009" t="str">
        <f>"Q"&amp;ROUNDUP(MONTH(Sales_Data[[#This Row],[Order_Date]])/3,0)</f>
        <v>Q2</v>
      </c>
    </row>
    <row r="7010" spans="1:25" x14ac:dyDescent="0.3">
      <c r="A7010" t="s">
        <v>8819</v>
      </c>
      <c r="B7010" s="1">
        <v>45958</v>
      </c>
      <c r="C7010" t="s">
        <v>521</v>
      </c>
      <c r="D7010" t="s">
        <v>541</v>
      </c>
      <c r="E7010" t="s">
        <v>39</v>
      </c>
      <c r="F7010" t="s">
        <v>40</v>
      </c>
      <c r="G7010" t="s">
        <v>21</v>
      </c>
      <c r="H7010" t="s">
        <v>230</v>
      </c>
      <c r="I7010" t="s">
        <v>231</v>
      </c>
      <c r="J7010">
        <v>5</v>
      </c>
      <c r="K7010">
        <v>3743.88</v>
      </c>
      <c r="L7010">
        <v>0.05</v>
      </c>
      <c r="M7010">
        <v>15222.81</v>
      </c>
      <c r="N7010" t="s">
        <v>109</v>
      </c>
      <c r="O7010" t="s">
        <v>35</v>
      </c>
      <c r="P7010" t="s">
        <v>44</v>
      </c>
      <c r="Q7010">
        <f>Sales_Data[[#This Row],[Quantity]]*Sales_Data[[#This Row],[Unit_Price]]</f>
        <v>18719.400000000001</v>
      </c>
      <c r="R7010">
        <f>Sales_Data[[#This Row],[Gross_Sales]]*Sales_Data[[#This Row],[Discount]]</f>
        <v>935.97000000000014</v>
      </c>
      <c r="S7010">
        <f>Sales_Data[[#This Row],[Gross_Sales]]-Sales_Data[[#This Row],[Discount_Amount]]</f>
        <v>17783.43</v>
      </c>
      <c r="T7010">
        <f>Sales_Data[[#This Row],[Net Sales]]-Sales_Data[[#This Row],[Cost]]</f>
        <v>2560.6200000000008</v>
      </c>
      <c r="U7010" s="2">
        <f>Sales_Data[[#This Row],[Profit]]/Sales_Data[[#This Row],[Net Sales]]</f>
        <v>0.14398909546696001</v>
      </c>
      <c r="V7010">
        <f>YEAR(Sales_Data[[#This Row],[Order_Date]])</f>
        <v>2025</v>
      </c>
      <c r="W7010" t="str">
        <f>TEXT(Sales_Data[[#This Row],[Order_Date]],"mmm")</f>
        <v>Oct</v>
      </c>
      <c r="X7010">
        <f>MONTH(Sales_Data[[#This Row],[Order_Date]])</f>
        <v>10</v>
      </c>
      <c r="Y7010" t="str">
        <f>"Q"&amp;ROUNDUP(MONTH(Sales_Data[[#This Row],[Order_Date]])/3,0)</f>
        <v>Q4</v>
      </c>
    </row>
    <row r="7011" spans="1:25" x14ac:dyDescent="0.3">
      <c r="A7011" t="s">
        <v>8820</v>
      </c>
      <c r="B7011" s="1">
        <v>45869</v>
      </c>
      <c r="C7011" t="s">
        <v>540</v>
      </c>
      <c r="D7011" t="s">
        <v>238</v>
      </c>
      <c r="E7011" t="s">
        <v>119</v>
      </c>
      <c r="F7011" t="s">
        <v>146</v>
      </c>
      <c r="G7011" t="s">
        <v>67</v>
      </c>
      <c r="H7011" t="s">
        <v>68</v>
      </c>
      <c r="I7011" t="s">
        <v>69</v>
      </c>
      <c r="J7011">
        <v>2</v>
      </c>
      <c r="K7011">
        <v>6025.96</v>
      </c>
      <c r="L7011">
        <v>0</v>
      </c>
      <c r="M7011">
        <v>10240.950000000001</v>
      </c>
      <c r="N7011" t="s">
        <v>24</v>
      </c>
      <c r="O7011" t="s">
        <v>25</v>
      </c>
      <c r="P7011" t="s">
        <v>26</v>
      </c>
      <c r="Q7011">
        <f>Sales_Data[[#This Row],[Quantity]]*Sales_Data[[#This Row],[Unit_Price]]</f>
        <v>12051.92</v>
      </c>
      <c r="R7011">
        <f>Sales_Data[[#This Row],[Gross_Sales]]*Sales_Data[[#This Row],[Discount]]</f>
        <v>0</v>
      </c>
      <c r="S7011">
        <f>Sales_Data[[#This Row],[Gross_Sales]]-Sales_Data[[#This Row],[Discount_Amount]]</f>
        <v>12051.92</v>
      </c>
      <c r="T7011">
        <f>Sales_Data[[#This Row],[Net Sales]]-Sales_Data[[#This Row],[Cost]]</f>
        <v>1810.9699999999993</v>
      </c>
      <c r="U7011" s="2">
        <f>Sales_Data[[#This Row],[Profit]]/Sales_Data[[#This Row],[Net Sales]]</f>
        <v>0.15026402432143587</v>
      </c>
      <c r="V7011">
        <f>YEAR(Sales_Data[[#This Row],[Order_Date]])</f>
        <v>2025</v>
      </c>
      <c r="W7011" t="str">
        <f>TEXT(Sales_Data[[#This Row],[Order_Date]],"mmm")</f>
        <v>Jul</v>
      </c>
      <c r="X7011">
        <f>MONTH(Sales_Data[[#This Row],[Order_Date]])</f>
        <v>7</v>
      </c>
      <c r="Y7011" t="str">
        <f>"Q"&amp;ROUNDUP(MONTH(Sales_Data[[#This Row],[Order_Date]])/3,0)</f>
        <v>Q3</v>
      </c>
    </row>
    <row r="7012" spans="1:25" x14ac:dyDescent="0.3">
      <c r="A7012" t="s">
        <v>8821</v>
      </c>
      <c r="B7012" s="1">
        <v>45720</v>
      </c>
      <c r="C7012" t="s">
        <v>2853</v>
      </c>
      <c r="D7012" t="s">
        <v>596</v>
      </c>
      <c r="E7012" t="s">
        <v>48</v>
      </c>
      <c r="F7012" t="s">
        <v>49</v>
      </c>
      <c r="G7012" t="s">
        <v>67</v>
      </c>
      <c r="H7012" t="s">
        <v>133</v>
      </c>
      <c r="I7012" t="s">
        <v>134</v>
      </c>
      <c r="J7012">
        <v>3</v>
      </c>
      <c r="K7012">
        <v>49434.6</v>
      </c>
      <c r="L7012">
        <v>0.1</v>
      </c>
      <c r="M7012">
        <v>109864.73</v>
      </c>
      <c r="N7012" t="s">
        <v>24</v>
      </c>
      <c r="O7012" t="s">
        <v>53</v>
      </c>
      <c r="P7012" t="s">
        <v>71</v>
      </c>
      <c r="Q7012">
        <f>Sales_Data[[#This Row],[Quantity]]*Sales_Data[[#This Row],[Unit_Price]]</f>
        <v>148303.79999999999</v>
      </c>
      <c r="R7012">
        <f>Sales_Data[[#This Row],[Gross_Sales]]*Sales_Data[[#This Row],[Discount]]</f>
        <v>14830.38</v>
      </c>
      <c r="S7012">
        <f>Sales_Data[[#This Row],[Gross_Sales]]-Sales_Data[[#This Row],[Discount_Amount]]</f>
        <v>133473.41999999998</v>
      </c>
      <c r="T7012">
        <f>Sales_Data[[#This Row],[Net Sales]]-Sales_Data[[#This Row],[Cost]]</f>
        <v>23608.689999999988</v>
      </c>
      <c r="U7012" s="2">
        <f>Sales_Data[[#This Row],[Profit]]/Sales_Data[[#This Row],[Net Sales]]</f>
        <v>0.17687933672486994</v>
      </c>
      <c r="V7012">
        <f>YEAR(Sales_Data[[#This Row],[Order_Date]])</f>
        <v>2025</v>
      </c>
      <c r="W7012" t="str">
        <f>TEXT(Sales_Data[[#This Row],[Order_Date]],"mmm")</f>
        <v>Mar</v>
      </c>
      <c r="X7012">
        <f>MONTH(Sales_Data[[#This Row],[Order_Date]])</f>
        <v>3</v>
      </c>
      <c r="Y7012" t="str">
        <f>"Q"&amp;ROUNDUP(MONTH(Sales_Data[[#This Row],[Order_Date]])/3,0)</f>
        <v>Q1</v>
      </c>
    </row>
    <row r="7013" spans="1:25" x14ac:dyDescent="0.3">
      <c r="A7013" t="s">
        <v>8822</v>
      </c>
      <c r="B7013" s="1">
        <v>45725</v>
      </c>
      <c r="C7013" t="s">
        <v>5245</v>
      </c>
      <c r="D7013" t="s">
        <v>327</v>
      </c>
      <c r="E7013" t="s">
        <v>119</v>
      </c>
      <c r="F7013" t="s">
        <v>184</v>
      </c>
      <c r="G7013" t="s">
        <v>67</v>
      </c>
      <c r="H7013" t="s">
        <v>121</v>
      </c>
      <c r="I7013" t="s">
        <v>122</v>
      </c>
      <c r="J7013">
        <v>1</v>
      </c>
      <c r="K7013">
        <v>5212.2700000000004</v>
      </c>
      <c r="L7013">
        <v>0.15</v>
      </c>
      <c r="M7013">
        <v>3874.4</v>
      </c>
      <c r="N7013" t="s">
        <v>52</v>
      </c>
      <c r="O7013" t="s">
        <v>53</v>
      </c>
      <c r="P7013" t="s">
        <v>71</v>
      </c>
      <c r="Q7013">
        <f>Sales_Data[[#This Row],[Quantity]]*Sales_Data[[#This Row],[Unit_Price]]</f>
        <v>5212.2700000000004</v>
      </c>
      <c r="R7013">
        <f>Sales_Data[[#This Row],[Gross_Sales]]*Sales_Data[[#This Row],[Discount]]</f>
        <v>781.84050000000002</v>
      </c>
      <c r="S7013">
        <f>Sales_Data[[#This Row],[Gross_Sales]]-Sales_Data[[#This Row],[Discount_Amount]]</f>
        <v>4430.4295000000002</v>
      </c>
      <c r="T7013">
        <f>Sales_Data[[#This Row],[Net Sales]]-Sales_Data[[#This Row],[Cost]]</f>
        <v>556.0295000000001</v>
      </c>
      <c r="U7013" s="2">
        <f>Sales_Data[[#This Row],[Profit]]/Sales_Data[[#This Row],[Net Sales]]</f>
        <v>0.12550239203670888</v>
      </c>
      <c r="V7013">
        <f>YEAR(Sales_Data[[#This Row],[Order_Date]])</f>
        <v>2025</v>
      </c>
      <c r="W7013" t="str">
        <f>TEXT(Sales_Data[[#This Row],[Order_Date]],"mmm")</f>
        <v>Mar</v>
      </c>
      <c r="X7013">
        <f>MONTH(Sales_Data[[#This Row],[Order_Date]])</f>
        <v>3</v>
      </c>
      <c r="Y7013" t="str">
        <f>"Q"&amp;ROUNDUP(MONTH(Sales_Data[[#This Row],[Order_Date]])/3,0)</f>
        <v>Q1</v>
      </c>
    </row>
    <row r="7014" spans="1:25" x14ac:dyDescent="0.3">
      <c r="A7014" t="s">
        <v>8823</v>
      </c>
      <c r="B7014" s="1">
        <v>45910</v>
      </c>
      <c r="C7014" t="s">
        <v>2481</v>
      </c>
      <c r="D7014" t="s">
        <v>307</v>
      </c>
      <c r="E7014" t="s">
        <v>48</v>
      </c>
      <c r="F7014" t="s">
        <v>152</v>
      </c>
      <c r="G7014" t="s">
        <v>75</v>
      </c>
      <c r="H7014" t="s">
        <v>185</v>
      </c>
      <c r="I7014" t="s">
        <v>186</v>
      </c>
      <c r="J7014">
        <v>1</v>
      </c>
      <c r="K7014">
        <v>61081.120000000003</v>
      </c>
      <c r="L7014">
        <v>0.2</v>
      </c>
      <c r="M7014">
        <v>31662.84</v>
      </c>
      <c r="N7014" t="s">
        <v>70</v>
      </c>
      <c r="O7014" t="s">
        <v>35</v>
      </c>
      <c r="P7014" t="s">
        <v>26</v>
      </c>
      <c r="Q7014">
        <f>Sales_Data[[#This Row],[Quantity]]*Sales_Data[[#This Row],[Unit_Price]]</f>
        <v>61081.120000000003</v>
      </c>
      <c r="R7014">
        <f>Sales_Data[[#This Row],[Gross_Sales]]*Sales_Data[[#This Row],[Discount]]</f>
        <v>12216.224000000002</v>
      </c>
      <c r="S7014">
        <f>Sales_Data[[#This Row],[Gross_Sales]]-Sales_Data[[#This Row],[Discount_Amount]]</f>
        <v>48864.896000000001</v>
      </c>
      <c r="T7014">
        <f>Sales_Data[[#This Row],[Net Sales]]-Sales_Data[[#This Row],[Cost]]</f>
        <v>17202.056</v>
      </c>
      <c r="U7014" s="2">
        <f>Sales_Data[[#This Row],[Profit]]/Sales_Data[[#This Row],[Net Sales]]</f>
        <v>0.35203300135950355</v>
      </c>
      <c r="V7014">
        <f>YEAR(Sales_Data[[#This Row],[Order_Date]])</f>
        <v>2025</v>
      </c>
      <c r="W7014" t="str">
        <f>TEXT(Sales_Data[[#This Row],[Order_Date]],"mmm")</f>
        <v>Sep</v>
      </c>
      <c r="X7014">
        <f>MONTH(Sales_Data[[#This Row],[Order_Date]])</f>
        <v>9</v>
      </c>
      <c r="Y7014" t="str">
        <f>"Q"&amp;ROUNDUP(MONTH(Sales_Data[[#This Row],[Order_Date]])/3,0)</f>
        <v>Q3</v>
      </c>
    </row>
    <row r="7015" spans="1:25" x14ac:dyDescent="0.3">
      <c r="A7015" t="s">
        <v>8824</v>
      </c>
      <c r="B7015" s="1">
        <v>45659</v>
      </c>
      <c r="C7015" t="s">
        <v>73</v>
      </c>
      <c r="D7015" t="s">
        <v>384</v>
      </c>
      <c r="E7015" t="s">
        <v>19</v>
      </c>
      <c r="F7015" t="s">
        <v>20</v>
      </c>
      <c r="G7015" t="s">
        <v>67</v>
      </c>
      <c r="H7015" t="s">
        <v>88</v>
      </c>
      <c r="I7015" t="s">
        <v>157</v>
      </c>
      <c r="J7015">
        <v>1</v>
      </c>
      <c r="K7015">
        <v>17599.23</v>
      </c>
      <c r="L7015">
        <v>0.15</v>
      </c>
      <c r="M7015">
        <v>12710.87</v>
      </c>
      <c r="N7015" t="s">
        <v>70</v>
      </c>
      <c r="O7015" t="s">
        <v>35</v>
      </c>
      <c r="P7015" t="s">
        <v>71</v>
      </c>
      <c r="Q7015">
        <f>Sales_Data[[#This Row],[Quantity]]*Sales_Data[[#This Row],[Unit_Price]]</f>
        <v>17599.23</v>
      </c>
      <c r="R7015">
        <f>Sales_Data[[#This Row],[Gross_Sales]]*Sales_Data[[#This Row],[Discount]]</f>
        <v>2639.8844999999997</v>
      </c>
      <c r="S7015">
        <f>Sales_Data[[#This Row],[Gross_Sales]]-Sales_Data[[#This Row],[Discount_Amount]]</f>
        <v>14959.345499999999</v>
      </c>
      <c r="T7015">
        <f>Sales_Data[[#This Row],[Net Sales]]-Sales_Data[[#This Row],[Cost]]</f>
        <v>2248.4754999999986</v>
      </c>
      <c r="U7015" s="2">
        <f>Sales_Data[[#This Row],[Profit]]/Sales_Data[[#This Row],[Net Sales]]</f>
        <v>0.15030574031464136</v>
      </c>
      <c r="V7015">
        <f>YEAR(Sales_Data[[#This Row],[Order_Date]])</f>
        <v>2025</v>
      </c>
      <c r="W7015" t="str">
        <f>TEXT(Sales_Data[[#This Row],[Order_Date]],"mmm")</f>
        <v>Jan</v>
      </c>
      <c r="X7015">
        <f>MONTH(Sales_Data[[#This Row],[Order_Date]])</f>
        <v>1</v>
      </c>
      <c r="Y7015" t="str">
        <f>"Q"&amp;ROUNDUP(MONTH(Sales_Data[[#This Row],[Order_Date]])/3,0)</f>
        <v>Q1</v>
      </c>
    </row>
    <row r="7016" spans="1:25" x14ac:dyDescent="0.3">
      <c r="A7016" t="s">
        <v>8825</v>
      </c>
      <c r="B7016" s="1">
        <v>45765</v>
      </c>
      <c r="C7016" t="s">
        <v>4902</v>
      </c>
      <c r="D7016" t="s">
        <v>546</v>
      </c>
      <c r="E7016" t="s">
        <v>48</v>
      </c>
      <c r="F7016" t="s">
        <v>132</v>
      </c>
      <c r="G7016" t="s">
        <v>67</v>
      </c>
      <c r="H7016" t="s">
        <v>68</v>
      </c>
      <c r="I7016" t="s">
        <v>69</v>
      </c>
      <c r="J7016">
        <v>2</v>
      </c>
      <c r="K7016">
        <v>64704.24</v>
      </c>
      <c r="L7016">
        <v>0.1</v>
      </c>
      <c r="M7016">
        <v>72815.88</v>
      </c>
      <c r="N7016" t="s">
        <v>24</v>
      </c>
      <c r="O7016" t="s">
        <v>25</v>
      </c>
      <c r="P7016" t="s">
        <v>44</v>
      </c>
      <c r="Q7016">
        <f>Sales_Data[[#This Row],[Quantity]]*Sales_Data[[#This Row],[Unit_Price]]</f>
        <v>129408.48</v>
      </c>
      <c r="R7016">
        <f>Sales_Data[[#This Row],[Gross_Sales]]*Sales_Data[[#This Row],[Discount]]</f>
        <v>12940.848</v>
      </c>
      <c r="S7016">
        <f>Sales_Data[[#This Row],[Gross_Sales]]-Sales_Data[[#This Row],[Discount_Amount]]</f>
        <v>116467.632</v>
      </c>
      <c r="T7016">
        <f>Sales_Data[[#This Row],[Net Sales]]-Sales_Data[[#This Row],[Cost]]</f>
        <v>43651.751999999993</v>
      </c>
      <c r="U7016" s="2">
        <f>Sales_Data[[#This Row],[Profit]]/Sales_Data[[#This Row],[Net Sales]]</f>
        <v>0.37479728273345503</v>
      </c>
      <c r="V7016">
        <f>YEAR(Sales_Data[[#This Row],[Order_Date]])</f>
        <v>2025</v>
      </c>
      <c r="W7016" t="str">
        <f>TEXT(Sales_Data[[#This Row],[Order_Date]],"mmm")</f>
        <v>Apr</v>
      </c>
      <c r="X7016">
        <f>MONTH(Sales_Data[[#This Row],[Order_Date]])</f>
        <v>4</v>
      </c>
      <c r="Y7016" t="str">
        <f>"Q"&amp;ROUNDUP(MONTH(Sales_Data[[#This Row],[Order_Date]])/3,0)</f>
        <v>Q2</v>
      </c>
    </row>
    <row r="7017" spans="1:25" x14ac:dyDescent="0.3">
      <c r="A7017" t="s">
        <v>8826</v>
      </c>
      <c r="B7017" s="1">
        <v>45943</v>
      </c>
      <c r="C7017" t="s">
        <v>373</v>
      </c>
      <c r="D7017" t="s">
        <v>168</v>
      </c>
      <c r="E7017" t="s">
        <v>39</v>
      </c>
      <c r="F7017" t="s">
        <v>405</v>
      </c>
      <c r="G7017" t="s">
        <v>21</v>
      </c>
      <c r="H7017" t="s">
        <v>22</v>
      </c>
      <c r="I7017" t="s">
        <v>23</v>
      </c>
      <c r="J7017">
        <v>2</v>
      </c>
      <c r="K7017">
        <v>4817.9799999999996</v>
      </c>
      <c r="L7017">
        <v>0.1</v>
      </c>
      <c r="M7017">
        <v>6312.76</v>
      </c>
      <c r="N7017" t="s">
        <v>70</v>
      </c>
      <c r="O7017" t="s">
        <v>25</v>
      </c>
      <c r="P7017" t="s">
        <v>44</v>
      </c>
      <c r="Q7017">
        <f>Sales_Data[[#This Row],[Quantity]]*Sales_Data[[#This Row],[Unit_Price]]</f>
        <v>9635.9599999999991</v>
      </c>
      <c r="R7017">
        <f>Sales_Data[[#This Row],[Gross_Sales]]*Sales_Data[[#This Row],[Discount]]</f>
        <v>963.596</v>
      </c>
      <c r="S7017">
        <f>Sales_Data[[#This Row],[Gross_Sales]]-Sales_Data[[#This Row],[Discount_Amount]]</f>
        <v>8672.3639999999996</v>
      </c>
      <c r="T7017">
        <f>Sales_Data[[#This Row],[Net Sales]]-Sales_Data[[#This Row],[Cost]]</f>
        <v>2359.6039999999994</v>
      </c>
      <c r="U7017" s="2">
        <f>Sales_Data[[#This Row],[Profit]]/Sales_Data[[#This Row],[Net Sales]]</f>
        <v>0.27208313673180684</v>
      </c>
      <c r="V7017">
        <f>YEAR(Sales_Data[[#This Row],[Order_Date]])</f>
        <v>2025</v>
      </c>
      <c r="W7017" t="str">
        <f>TEXT(Sales_Data[[#This Row],[Order_Date]],"mmm")</f>
        <v>Oct</v>
      </c>
      <c r="X7017">
        <f>MONTH(Sales_Data[[#This Row],[Order_Date]])</f>
        <v>10</v>
      </c>
      <c r="Y7017" t="str">
        <f>"Q"&amp;ROUNDUP(MONTH(Sales_Data[[#This Row],[Order_Date]])/3,0)</f>
        <v>Q4</v>
      </c>
    </row>
    <row r="7018" spans="1:25" x14ac:dyDescent="0.3">
      <c r="A7018" t="s">
        <v>8827</v>
      </c>
      <c r="B7018" s="1">
        <v>45706</v>
      </c>
      <c r="C7018" t="s">
        <v>1545</v>
      </c>
      <c r="D7018" t="s">
        <v>317</v>
      </c>
      <c r="E7018" t="s">
        <v>39</v>
      </c>
      <c r="F7018" t="s">
        <v>202</v>
      </c>
      <c r="G7018" t="s">
        <v>21</v>
      </c>
      <c r="H7018" t="s">
        <v>22</v>
      </c>
      <c r="I7018" t="s">
        <v>23</v>
      </c>
      <c r="J7018">
        <v>1</v>
      </c>
      <c r="K7018">
        <v>6555.3</v>
      </c>
      <c r="L7018">
        <v>0.1</v>
      </c>
      <c r="M7018">
        <v>4003.8</v>
      </c>
      <c r="N7018" t="s">
        <v>52</v>
      </c>
      <c r="O7018" t="s">
        <v>35</v>
      </c>
      <c r="P7018" t="s">
        <v>44</v>
      </c>
      <c r="Q7018">
        <f>Sales_Data[[#This Row],[Quantity]]*Sales_Data[[#This Row],[Unit_Price]]</f>
        <v>6555.3</v>
      </c>
      <c r="R7018">
        <f>Sales_Data[[#This Row],[Gross_Sales]]*Sales_Data[[#This Row],[Discount]]</f>
        <v>655.53000000000009</v>
      </c>
      <c r="S7018">
        <f>Sales_Data[[#This Row],[Gross_Sales]]-Sales_Data[[#This Row],[Discount_Amount]]</f>
        <v>5899.77</v>
      </c>
      <c r="T7018">
        <f>Sales_Data[[#This Row],[Net Sales]]-Sales_Data[[#This Row],[Cost]]</f>
        <v>1895.9700000000003</v>
      </c>
      <c r="U7018" s="2">
        <f>Sales_Data[[#This Row],[Profit]]/Sales_Data[[#This Row],[Net Sales]]</f>
        <v>0.32136337518242236</v>
      </c>
      <c r="V7018">
        <f>YEAR(Sales_Data[[#This Row],[Order_Date]])</f>
        <v>2025</v>
      </c>
      <c r="W7018" t="str">
        <f>TEXT(Sales_Data[[#This Row],[Order_Date]],"mmm")</f>
        <v>Feb</v>
      </c>
      <c r="X7018">
        <f>MONTH(Sales_Data[[#This Row],[Order_Date]])</f>
        <v>2</v>
      </c>
      <c r="Y7018" t="str">
        <f>"Q"&amp;ROUNDUP(MONTH(Sales_Data[[#This Row],[Order_Date]])/3,0)</f>
        <v>Q1</v>
      </c>
    </row>
    <row r="7019" spans="1:25" x14ac:dyDescent="0.3">
      <c r="A7019" t="s">
        <v>8828</v>
      </c>
      <c r="B7019" s="1">
        <v>45797</v>
      </c>
      <c r="C7019" t="s">
        <v>351</v>
      </c>
      <c r="D7019" t="s">
        <v>1122</v>
      </c>
      <c r="E7019" t="s">
        <v>19</v>
      </c>
      <c r="F7019" t="s">
        <v>57</v>
      </c>
      <c r="G7019" t="s">
        <v>67</v>
      </c>
      <c r="H7019" t="s">
        <v>133</v>
      </c>
      <c r="I7019" t="s">
        <v>134</v>
      </c>
      <c r="J7019">
        <v>1</v>
      </c>
      <c r="K7019">
        <v>7697.5</v>
      </c>
      <c r="L7019">
        <v>0</v>
      </c>
      <c r="M7019">
        <v>5498.67</v>
      </c>
      <c r="N7019" t="s">
        <v>52</v>
      </c>
      <c r="O7019" t="s">
        <v>53</v>
      </c>
      <c r="P7019" t="s">
        <v>71</v>
      </c>
      <c r="Q7019">
        <f>Sales_Data[[#This Row],[Quantity]]*Sales_Data[[#This Row],[Unit_Price]]</f>
        <v>7697.5</v>
      </c>
      <c r="R7019">
        <f>Sales_Data[[#This Row],[Gross_Sales]]*Sales_Data[[#This Row],[Discount]]</f>
        <v>0</v>
      </c>
      <c r="S7019">
        <f>Sales_Data[[#This Row],[Gross_Sales]]-Sales_Data[[#This Row],[Discount_Amount]]</f>
        <v>7697.5</v>
      </c>
      <c r="T7019">
        <f>Sales_Data[[#This Row],[Net Sales]]-Sales_Data[[#This Row],[Cost]]</f>
        <v>2198.83</v>
      </c>
      <c r="U7019" s="2">
        <f>Sales_Data[[#This Row],[Profit]]/Sales_Data[[#This Row],[Net Sales]]</f>
        <v>0.28565508281909707</v>
      </c>
      <c r="V7019">
        <f>YEAR(Sales_Data[[#This Row],[Order_Date]])</f>
        <v>2025</v>
      </c>
      <c r="W7019" t="str">
        <f>TEXT(Sales_Data[[#This Row],[Order_Date]],"mmm")</f>
        <v>May</v>
      </c>
      <c r="X7019">
        <f>MONTH(Sales_Data[[#This Row],[Order_Date]])</f>
        <v>5</v>
      </c>
      <c r="Y7019" t="str">
        <f>"Q"&amp;ROUNDUP(MONTH(Sales_Data[[#This Row],[Order_Date]])/3,0)</f>
        <v>Q2</v>
      </c>
    </row>
    <row r="7020" spans="1:25" x14ac:dyDescent="0.3">
      <c r="A7020" t="s">
        <v>8829</v>
      </c>
      <c r="B7020" s="1">
        <v>45875</v>
      </c>
      <c r="C7020" t="s">
        <v>476</v>
      </c>
      <c r="D7020" t="s">
        <v>145</v>
      </c>
      <c r="E7020" t="s">
        <v>119</v>
      </c>
      <c r="F7020" t="s">
        <v>120</v>
      </c>
      <c r="G7020" t="s">
        <v>41</v>
      </c>
      <c r="H7020" t="s">
        <v>102</v>
      </c>
      <c r="I7020" t="s">
        <v>103</v>
      </c>
      <c r="J7020">
        <v>2</v>
      </c>
      <c r="K7020">
        <v>7806.54</v>
      </c>
      <c r="L7020">
        <v>0.2</v>
      </c>
      <c r="M7020">
        <v>10907.07</v>
      </c>
      <c r="N7020" t="s">
        <v>70</v>
      </c>
      <c r="O7020" t="s">
        <v>25</v>
      </c>
      <c r="P7020" t="s">
        <v>71</v>
      </c>
      <c r="Q7020">
        <f>Sales_Data[[#This Row],[Quantity]]*Sales_Data[[#This Row],[Unit_Price]]</f>
        <v>15613.08</v>
      </c>
      <c r="R7020">
        <f>Sales_Data[[#This Row],[Gross_Sales]]*Sales_Data[[#This Row],[Discount]]</f>
        <v>3122.616</v>
      </c>
      <c r="S7020">
        <f>Sales_Data[[#This Row],[Gross_Sales]]-Sales_Data[[#This Row],[Discount_Amount]]</f>
        <v>12490.464</v>
      </c>
      <c r="T7020">
        <f>Sales_Data[[#This Row],[Net Sales]]-Sales_Data[[#This Row],[Cost]]</f>
        <v>1583.3940000000002</v>
      </c>
      <c r="U7020" s="2">
        <f>Sales_Data[[#This Row],[Profit]]/Sales_Data[[#This Row],[Net Sales]]</f>
        <v>0.12676822894649872</v>
      </c>
      <c r="V7020">
        <f>YEAR(Sales_Data[[#This Row],[Order_Date]])</f>
        <v>2025</v>
      </c>
      <c r="W7020" t="str">
        <f>TEXT(Sales_Data[[#This Row],[Order_Date]],"mmm")</f>
        <v>Aug</v>
      </c>
      <c r="X7020">
        <f>MONTH(Sales_Data[[#This Row],[Order_Date]])</f>
        <v>8</v>
      </c>
      <c r="Y7020" t="str">
        <f>"Q"&amp;ROUNDUP(MONTH(Sales_Data[[#This Row],[Order_Date]])/3,0)</f>
        <v>Q3</v>
      </c>
    </row>
    <row r="7021" spans="1:25" x14ac:dyDescent="0.3">
      <c r="A7021" t="s">
        <v>8830</v>
      </c>
      <c r="B7021" s="1">
        <v>45701</v>
      </c>
      <c r="C7021" t="s">
        <v>2388</v>
      </c>
      <c r="D7021" t="s">
        <v>457</v>
      </c>
      <c r="E7021" t="s">
        <v>39</v>
      </c>
      <c r="F7021" t="s">
        <v>405</v>
      </c>
      <c r="G7021" t="s">
        <v>21</v>
      </c>
      <c r="H7021" t="s">
        <v>230</v>
      </c>
      <c r="I7021" t="s">
        <v>328</v>
      </c>
      <c r="J7021">
        <v>1</v>
      </c>
      <c r="K7021">
        <v>6400.55</v>
      </c>
      <c r="L7021">
        <v>0.05</v>
      </c>
      <c r="M7021">
        <v>4290.1000000000004</v>
      </c>
      <c r="N7021" t="s">
        <v>52</v>
      </c>
      <c r="O7021" t="s">
        <v>35</v>
      </c>
      <c r="P7021" t="s">
        <v>44</v>
      </c>
      <c r="Q7021">
        <f>Sales_Data[[#This Row],[Quantity]]*Sales_Data[[#This Row],[Unit_Price]]</f>
        <v>6400.55</v>
      </c>
      <c r="R7021">
        <f>Sales_Data[[#This Row],[Gross_Sales]]*Sales_Data[[#This Row],[Discount]]</f>
        <v>320.02750000000003</v>
      </c>
      <c r="S7021">
        <f>Sales_Data[[#This Row],[Gross_Sales]]-Sales_Data[[#This Row],[Discount_Amount]]</f>
        <v>6080.5225</v>
      </c>
      <c r="T7021">
        <f>Sales_Data[[#This Row],[Net Sales]]-Sales_Data[[#This Row],[Cost]]</f>
        <v>1790.4224999999997</v>
      </c>
      <c r="U7021" s="2">
        <f>Sales_Data[[#This Row],[Profit]]/Sales_Data[[#This Row],[Net Sales]]</f>
        <v>0.29445208039276222</v>
      </c>
      <c r="V7021">
        <f>YEAR(Sales_Data[[#This Row],[Order_Date]])</f>
        <v>2025</v>
      </c>
      <c r="W7021" t="str">
        <f>TEXT(Sales_Data[[#This Row],[Order_Date]],"mmm")</f>
        <v>Feb</v>
      </c>
      <c r="X7021">
        <f>MONTH(Sales_Data[[#This Row],[Order_Date]])</f>
        <v>2</v>
      </c>
      <c r="Y7021" t="str">
        <f>"Q"&amp;ROUNDUP(MONTH(Sales_Data[[#This Row],[Order_Date]])/3,0)</f>
        <v>Q1</v>
      </c>
    </row>
    <row r="7022" spans="1:25" x14ac:dyDescent="0.3">
      <c r="A7022" t="s">
        <v>8831</v>
      </c>
      <c r="B7022" s="1">
        <v>45926</v>
      </c>
      <c r="C7022" t="s">
        <v>1595</v>
      </c>
      <c r="D7022" t="s">
        <v>381</v>
      </c>
      <c r="E7022" t="s">
        <v>30</v>
      </c>
      <c r="F7022" t="s">
        <v>156</v>
      </c>
      <c r="G7022" t="s">
        <v>41</v>
      </c>
      <c r="H7022" t="s">
        <v>102</v>
      </c>
      <c r="I7022" t="s">
        <v>165</v>
      </c>
      <c r="J7022">
        <v>2</v>
      </c>
      <c r="K7022">
        <v>4544.67</v>
      </c>
      <c r="L7022">
        <v>0.2</v>
      </c>
      <c r="M7022">
        <v>5698.53</v>
      </c>
      <c r="N7022" t="s">
        <v>70</v>
      </c>
      <c r="O7022" t="s">
        <v>35</v>
      </c>
      <c r="P7022" t="s">
        <v>26</v>
      </c>
      <c r="Q7022">
        <f>Sales_Data[[#This Row],[Quantity]]*Sales_Data[[#This Row],[Unit_Price]]</f>
        <v>9089.34</v>
      </c>
      <c r="R7022">
        <f>Sales_Data[[#This Row],[Gross_Sales]]*Sales_Data[[#This Row],[Discount]]</f>
        <v>1817.8680000000002</v>
      </c>
      <c r="S7022">
        <f>Sales_Data[[#This Row],[Gross_Sales]]-Sales_Data[[#This Row],[Discount_Amount]]</f>
        <v>7271.4719999999998</v>
      </c>
      <c r="T7022">
        <f>Sales_Data[[#This Row],[Net Sales]]-Sales_Data[[#This Row],[Cost]]</f>
        <v>1572.942</v>
      </c>
      <c r="U7022" s="2">
        <f>Sales_Data[[#This Row],[Profit]]/Sales_Data[[#This Row],[Net Sales]]</f>
        <v>0.21631686129025871</v>
      </c>
      <c r="V7022">
        <f>YEAR(Sales_Data[[#This Row],[Order_Date]])</f>
        <v>2025</v>
      </c>
      <c r="W7022" t="str">
        <f>TEXT(Sales_Data[[#This Row],[Order_Date]],"mmm")</f>
        <v>Sep</v>
      </c>
      <c r="X7022">
        <f>MONTH(Sales_Data[[#This Row],[Order_Date]])</f>
        <v>9</v>
      </c>
      <c r="Y7022" t="str">
        <f>"Q"&amp;ROUNDUP(MONTH(Sales_Data[[#This Row],[Order_Date]])/3,0)</f>
        <v>Q3</v>
      </c>
    </row>
    <row r="7023" spans="1:25" x14ac:dyDescent="0.3">
      <c r="A7023" t="s">
        <v>8832</v>
      </c>
      <c r="B7023" s="1">
        <v>45735</v>
      </c>
      <c r="C7023" t="s">
        <v>3158</v>
      </c>
      <c r="D7023" t="s">
        <v>433</v>
      </c>
      <c r="E7023" t="s">
        <v>48</v>
      </c>
      <c r="F7023" t="s">
        <v>132</v>
      </c>
      <c r="G7023" t="s">
        <v>41</v>
      </c>
      <c r="H7023" t="s">
        <v>147</v>
      </c>
      <c r="I7023" t="s">
        <v>148</v>
      </c>
      <c r="J7023">
        <v>1</v>
      </c>
      <c r="K7023">
        <v>54258.74</v>
      </c>
      <c r="L7023">
        <v>0.1</v>
      </c>
      <c r="M7023">
        <v>39016.160000000003</v>
      </c>
      <c r="N7023" t="s">
        <v>70</v>
      </c>
      <c r="O7023" t="s">
        <v>25</v>
      </c>
      <c r="P7023" t="s">
        <v>44</v>
      </c>
      <c r="Q7023">
        <f>Sales_Data[[#This Row],[Quantity]]*Sales_Data[[#This Row],[Unit_Price]]</f>
        <v>54258.74</v>
      </c>
      <c r="R7023">
        <f>Sales_Data[[#This Row],[Gross_Sales]]*Sales_Data[[#This Row],[Discount]]</f>
        <v>5425.8739999999998</v>
      </c>
      <c r="S7023">
        <f>Sales_Data[[#This Row],[Gross_Sales]]-Sales_Data[[#This Row],[Discount_Amount]]</f>
        <v>48832.865999999995</v>
      </c>
      <c r="T7023">
        <f>Sales_Data[[#This Row],[Net Sales]]-Sales_Data[[#This Row],[Cost]]</f>
        <v>9816.705999999991</v>
      </c>
      <c r="U7023" s="2">
        <f>Sales_Data[[#This Row],[Profit]]/Sales_Data[[#This Row],[Net Sales]]</f>
        <v>0.20102662006362665</v>
      </c>
      <c r="V7023">
        <f>YEAR(Sales_Data[[#This Row],[Order_Date]])</f>
        <v>2025</v>
      </c>
      <c r="W7023" t="str">
        <f>TEXT(Sales_Data[[#This Row],[Order_Date]],"mmm")</f>
        <v>Mar</v>
      </c>
      <c r="X7023">
        <f>MONTH(Sales_Data[[#This Row],[Order_Date]])</f>
        <v>3</v>
      </c>
      <c r="Y7023" t="str">
        <f>"Q"&amp;ROUNDUP(MONTH(Sales_Data[[#This Row],[Order_Date]])/3,0)</f>
        <v>Q1</v>
      </c>
    </row>
    <row r="7024" spans="1:25" x14ac:dyDescent="0.3">
      <c r="A7024" t="s">
        <v>8833</v>
      </c>
      <c r="B7024" s="1">
        <v>45873</v>
      </c>
      <c r="C7024" t="s">
        <v>6307</v>
      </c>
      <c r="D7024" t="s">
        <v>433</v>
      </c>
      <c r="E7024" t="s">
        <v>119</v>
      </c>
      <c r="F7024" t="s">
        <v>146</v>
      </c>
      <c r="G7024" t="s">
        <v>67</v>
      </c>
      <c r="H7024" t="s">
        <v>68</v>
      </c>
      <c r="I7024" t="s">
        <v>69</v>
      </c>
      <c r="J7024">
        <v>2</v>
      </c>
      <c r="K7024">
        <v>3956.09</v>
      </c>
      <c r="L7024">
        <v>0</v>
      </c>
      <c r="M7024">
        <v>6036.08</v>
      </c>
      <c r="N7024" t="s">
        <v>52</v>
      </c>
      <c r="O7024" t="s">
        <v>53</v>
      </c>
      <c r="P7024" t="s">
        <v>26</v>
      </c>
      <c r="Q7024">
        <f>Sales_Data[[#This Row],[Quantity]]*Sales_Data[[#This Row],[Unit_Price]]</f>
        <v>7912.18</v>
      </c>
      <c r="R7024">
        <f>Sales_Data[[#This Row],[Gross_Sales]]*Sales_Data[[#This Row],[Discount]]</f>
        <v>0</v>
      </c>
      <c r="S7024">
        <f>Sales_Data[[#This Row],[Gross_Sales]]-Sales_Data[[#This Row],[Discount_Amount]]</f>
        <v>7912.18</v>
      </c>
      <c r="T7024">
        <f>Sales_Data[[#This Row],[Net Sales]]-Sales_Data[[#This Row],[Cost]]</f>
        <v>1876.1000000000004</v>
      </c>
      <c r="U7024" s="2">
        <f>Sales_Data[[#This Row],[Profit]]/Sales_Data[[#This Row],[Net Sales]]</f>
        <v>0.23711543468424634</v>
      </c>
      <c r="V7024">
        <f>YEAR(Sales_Data[[#This Row],[Order_Date]])</f>
        <v>2025</v>
      </c>
      <c r="W7024" t="str">
        <f>TEXT(Sales_Data[[#This Row],[Order_Date]],"mmm")</f>
        <v>Aug</v>
      </c>
      <c r="X7024">
        <f>MONTH(Sales_Data[[#This Row],[Order_Date]])</f>
        <v>8</v>
      </c>
      <c r="Y7024" t="str">
        <f>"Q"&amp;ROUNDUP(MONTH(Sales_Data[[#This Row],[Order_Date]])/3,0)</f>
        <v>Q3</v>
      </c>
    </row>
    <row r="7025" spans="1:25" x14ac:dyDescent="0.3">
      <c r="A7025" t="s">
        <v>8834</v>
      </c>
      <c r="B7025" s="1">
        <v>45755</v>
      </c>
      <c r="C7025" t="s">
        <v>7230</v>
      </c>
      <c r="D7025" t="s">
        <v>280</v>
      </c>
      <c r="E7025" t="s">
        <v>48</v>
      </c>
      <c r="F7025" t="s">
        <v>49</v>
      </c>
      <c r="G7025" t="s">
        <v>41</v>
      </c>
      <c r="H7025" t="s">
        <v>102</v>
      </c>
      <c r="I7025" t="s">
        <v>103</v>
      </c>
      <c r="J7025">
        <v>2</v>
      </c>
      <c r="K7025">
        <v>11590.63</v>
      </c>
      <c r="L7025">
        <v>0</v>
      </c>
      <c r="M7025">
        <v>14920.79</v>
      </c>
      <c r="N7025" t="s">
        <v>52</v>
      </c>
      <c r="O7025" t="s">
        <v>53</v>
      </c>
      <c r="P7025" t="s">
        <v>71</v>
      </c>
      <c r="Q7025">
        <f>Sales_Data[[#This Row],[Quantity]]*Sales_Data[[#This Row],[Unit_Price]]</f>
        <v>23181.26</v>
      </c>
      <c r="R7025">
        <f>Sales_Data[[#This Row],[Gross_Sales]]*Sales_Data[[#This Row],[Discount]]</f>
        <v>0</v>
      </c>
      <c r="S7025">
        <f>Sales_Data[[#This Row],[Gross_Sales]]-Sales_Data[[#This Row],[Discount_Amount]]</f>
        <v>23181.26</v>
      </c>
      <c r="T7025">
        <f>Sales_Data[[#This Row],[Net Sales]]-Sales_Data[[#This Row],[Cost]]</f>
        <v>8260.4699999999975</v>
      </c>
      <c r="U7025" s="2">
        <f>Sales_Data[[#This Row],[Profit]]/Sales_Data[[#This Row],[Net Sales]]</f>
        <v>0.35634258017036169</v>
      </c>
      <c r="V7025">
        <f>YEAR(Sales_Data[[#This Row],[Order_Date]])</f>
        <v>2025</v>
      </c>
      <c r="W7025" t="str">
        <f>TEXT(Sales_Data[[#This Row],[Order_Date]],"mmm")</f>
        <v>Apr</v>
      </c>
      <c r="X7025">
        <f>MONTH(Sales_Data[[#This Row],[Order_Date]])</f>
        <v>4</v>
      </c>
      <c r="Y7025" t="str">
        <f>"Q"&amp;ROUNDUP(MONTH(Sales_Data[[#This Row],[Order_Date]])/3,0)</f>
        <v>Q2</v>
      </c>
    </row>
    <row r="7026" spans="1:25" x14ac:dyDescent="0.3">
      <c r="A7026" t="s">
        <v>8835</v>
      </c>
      <c r="B7026" s="1">
        <v>45893</v>
      </c>
      <c r="C7026" t="s">
        <v>657</v>
      </c>
      <c r="D7026" t="s">
        <v>260</v>
      </c>
      <c r="E7026" t="s">
        <v>48</v>
      </c>
      <c r="F7026" t="s">
        <v>126</v>
      </c>
      <c r="G7026" t="s">
        <v>41</v>
      </c>
      <c r="H7026" t="s">
        <v>102</v>
      </c>
      <c r="I7026" t="s">
        <v>103</v>
      </c>
      <c r="J7026">
        <v>2</v>
      </c>
      <c r="K7026">
        <v>22706.23</v>
      </c>
      <c r="L7026">
        <v>0.05</v>
      </c>
      <c r="M7026">
        <v>36349.78</v>
      </c>
      <c r="N7026" t="s">
        <v>52</v>
      </c>
      <c r="O7026" t="s">
        <v>25</v>
      </c>
      <c r="P7026" t="s">
        <v>44</v>
      </c>
      <c r="Q7026">
        <f>Sales_Data[[#This Row],[Quantity]]*Sales_Data[[#This Row],[Unit_Price]]</f>
        <v>45412.46</v>
      </c>
      <c r="R7026">
        <f>Sales_Data[[#This Row],[Gross_Sales]]*Sales_Data[[#This Row],[Discount]]</f>
        <v>2270.623</v>
      </c>
      <c r="S7026">
        <f>Sales_Data[[#This Row],[Gross_Sales]]-Sales_Data[[#This Row],[Discount_Amount]]</f>
        <v>43141.837</v>
      </c>
      <c r="T7026">
        <f>Sales_Data[[#This Row],[Net Sales]]-Sales_Data[[#This Row],[Cost]]</f>
        <v>6792.0570000000007</v>
      </c>
      <c r="U7026" s="2">
        <f>Sales_Data[[#This Row],[Profit]]/Sales_Data[[#This Row],[Net Sales]]</f>
        <v>0.15743550744026039</v>
      </c>
      <c r="V7026">
        <f>YEAR(Sales_Data[[#This Row],[Order_Date]])</f>
        <v>2025</v>
      </c>
      <c r="W7026" t="str">
        <f>TEXT(Sales_Data[[#This Row],[Order_Date]],"mmm")</f>
        <v>Aug</v>
      </c>
      <c r="X7026">
        <f>MONTH(Sales_Data[[#This Row],[Order_Date]])</f>
        <v>8</v>
      </c>
      <c r="Y7026" t="str">
        <f>"Q"&amp;ROUNDUP(MONTH(Sales_Data[[#This Row],[Order_Date]])/3,0)</f>
        <v>Q3</v>
      </c>
    </row>
    <row r="7027" spans="1:25" x14ac:dyDescent="0.3">
      <c r="A7027" t="s">
        <v>8836</v>
      </c>
      <c r="B7027" s="1">
        <v>45939</v>
      </c>
      <c r="C7027" t="s">
        <v>1968</v>
      </c>
      <c r="D7027" t="s">
        <v>527</v>
      </c>
      <c r="E7027" t="s">
        <v>48</v>
      </c>
      <c r="F7027" t="s">
        <v>164</v>
      </c>
      <c r="G7027" t="s">
        <v>41</v>
      </c>
      <c r="H7027" t="s">
        <v>42</v>
      </c>
      <c r="I7027" t="s">
        <v>43</v>
      </c>
      <c r="J7027">
        <v>1</v>
      </c>
      <c r="K7027">
        <v>50222.82</v>
      </c>
      <c r="L7027">
        <v>0.05</v>
      </c>
      <c r="M7027">
        <v>39347.82</v>
      </c>
      <c r="N7027" t="s">
        <v>24</v>
      </c>
      <c r="O7027" t="s">
        <v>35</v>
      </c>
      <c r="P7027" t="s">
        <v>44</v>
      </c>
      <c r="Q7027">
        <f>Sales_Data[[#This Row],[Quantity]]*Sales_Data[[#This Row],[Unit_Price]]</f>
        <v>50222.82</v>
      </c>
      <c r="R7027">
        <f>Sales_Data[[#This Row],[Gross_Sales]]*Sales_Data[[#This Row],[Discount]]</f>
        <v>2511.1410000000001</v>
      </c>
      <c r="S7027">
        <f>Sales_Data[[#This Row],[Gross_Sales]]-Sales_Data[[#This Row],[Discount_Amount]]</f>
        <v>47711.678999999996</v>
      </c>
      <c r="T7027">
        <f>Sales_Data[[#This Row],[Net Sales]]-Sales_Data[[#This Row],[Cost]]</f>
        <v>8363.8589999999967</v>
      </c>
      <c r="U7027" s="2">
        <f>Sales_Data[[#This Row],[Profit]]/Sales_Data[[#This Row],[Net Sales]]</f>
        <v>0.17530003502915917</v>
      </c>
      <c r="V7027">
        <f>YEAR(Sales_Data[[#This Row],[Order_Date]])</f>
        <v>2025</v>
      </c>
      <c r="W7027" t="str">
        <f>TEXT(Sales_Data[[#This Row],[Order_Date]],"mmm")</f>
        <v>Oct</v>
      </c>
      <c r="X7027">
        <f>MONTH(Sales_Data[[#This Row],[Order_Date]])</f>
        <v>10</v>
      </c>
      <c r="Y7027" t="str">
        <f>"Q"&amp;ROUNDUP(MONTH(Sales_Data[[#This Row],[Order_Date]])/3,0)</f>
        <v>Q4</v>
      </c>
    </row>
    <row r="7028" spans="1:25" x14ac:dyDescent="0.3">
      <c r="A7028" t="s">
        <v>8837</v>
      </c>
      <c r="B7028" s="1">
        <v>45806</v>
      </c>
      <c r="C7028" t="s">
        <v>2191</v>
      </c>
      <c r="D7028" t="s">
        <v>310</v>
      </c>
      <c r="E7028" t="s">
        <v>19</v>
      </c>
      <c r="F7028" t="s">
        <v>81</v>
      </c>
      <c r="G7028" t="s">
        <v>32</v>
      </c>
      <c r="H7028" t="s">
        <v>33</v>
      </c>
      <c r="I7028" t="s">
        <v>34</v>
      </c>
      <c r="J7028">
        <v>1</v>
      </c>
      <c r="K7028">
        <v>4728.92</v>
      </c>
      <c r="L7028">
        <v>0.05</v>
      </c>
      <c r="M7028">
        <v>3660.8</v>
      </c>
      <c r="N7028" t="s">
        <v>52</v>
      </c>
      <c r="O7028" t="s">
        <v>53</v>
      </c>
      <c r="P7028" t="s">
        <v>71</v>
      </c>
      <c r="Q7028">
        <f>Sales_Data[[#This Row],[Quantity]]*Sales_Data[[#This Row],[Unit_Price]]</f>
        <v>4728.92</v>
      </c>
      <c r="R7028">
        <f>Sales_Data[[#This Row],[Gross_Sales]]*Sales_Data[[#This Row],[Discount]]</f>
        <v>236.44600000000003</v>
      </c>
      <c r="S7028">
        <f>Sales_Data[[#This Row],[Gross_Sales]]-Sales_Data[[#This Row],[Discount_Amount]]</f>
        <v>4492.4740000000002</v>
      </c>
      <c r="T7028">
        <f>Sales_Data[[#This Row],[Net Sales]]-Sales_Data[[#This Row],[Cost]]</f>
        <v>831.67399999999998</v>
      </c>
      <c r="U7028" s="2">
        <f>Sales_Data[[#This Row],[Profit]]/Sales_Data[[#This Row],[Net Sales]]</f>
        <v>0.18512605749081684</v>
      </c>
      <c r="V7028">
        <f>YEAR(Sales_Data[[#This Row],[Order_Date]])</f>
        <v>2025</v>
      </c>
      <c r="W7028" t="str">
        <f>TEXT(Sales_Data[[#This Row],[Order_Date]],"mmm")</f>
        <v>May</v>
      </c>
      <c r="X7028">
        <f>MONTH(Sales_Data[[#This Row],[Order_Date]])</f>
        <v>5</v>
      </c>
      <c r="Y7028" t="str">
        <f>"Q"&amp;ROUNDUP(MONTH(Sales_Data[[#This Row],[Order_Date]])/3,0)</f>
        <v>Q2</v>
      </c>
    </row>
    <row r="7029" spans="1:25" x14ac:dyDescent="0.3">
      <c r="A7029" t="s">
        <v>8838</v>
      </c>
      <c r="B7029" s="1">
        <v>45961</v>
      </c>
      <c r="C7029" t="s">
        <v>1760</v>
      </c>
      <c r="D7029" t="s">
        <v>29</v>
      </c>
      <c r="E7029" t="s">
        <v>119</v>
      </c>
      <c r="F7029" t="s">
        <v>120</v>
      </c>
      <c r="G7029" t="s">
        <v>67</v>
      </c>
      <c r="H7029" t="s">
        <v>133</v>
      </c>
      <c r="I7029" t="s">
        <v>138</v>
      </c>
      <c r="J7029">
        <v>3</v>
      </c>
      <c r="K7029">
        <v>4565.3100000000004</v>
      </c>
      <c r="L7029">
        <v>0.1</v>
      </c>
      <c r="M7029">
        <v>10560.24</v>
      </c>
      <c r="N7029" t="s">
        <v>83</v>
      </c>
      <c r="O7029" t="s">
        <v>35</v>
      </c>
      <c r="P7029" t="s">
        <v>26</v>
      </c>
      <c r="Q7029">
        <f>Sales_Data[[#This Row],[Quantity]]*Sales_Data[[#This Row],[Unit_Price]]</f>
        <v>13695.93</v>
      </c>
      <c r="R7029">
        <f>Sales_Data[[#This Row],[Gross_Sales]]*Sales_Data[[#This Row],[Discount]]</f>
        <v>1369.5930000000001</v>
      </c>
      <c r="S7029">
        <f>Sales_Data[[#This Row],[Gross_Sales]]-Sales_Data[[#This Row],[Discount_Amount]]</f>
        <v>12326.337</v>
      </c>
      <c r="T7029">
        <f>Sales_Data[[#This Row],[Net Sales]]-Sales_Data[[#This Row],[Cost]]</f>
        <v>1766.0969999999998</v>
      </c>
      <c r="U7029" s="2">
        <f>Sales_Data[[#This Row],[Profit]]/Sales_Data[[#This Row],[Net Sales]]</f>
        <v>0.14327833159194006</v>
      </c>
      <c r="V7029">
        <f>YEAR(Sales_Data[[#This Row],[Order_Date]])</f>
        <v>2025</v>
      </c>
      <c r="W7029" t="str">
        <f>TEXT(Sales_Data[[#This Row],[Order_Date]],"mmm")</f>
        <v>Oct</v>
      </c>
      <c r="X7029">
        <f>MONTH(Sales_Data[[#This Row],[Order_Date]])</f>
        <v>10</v>
      </c>
      <c r="Y7029" t="str">
        <f>"Q"&amp;ROUNDUP(MONTH(Sales_Data[[#This Row],[Order_Date]])/3,0)</f>
        <v>Q4</v>
      </c>
    </row>
    <row r="7030" spans="1:25" x14ac:dyDescent="0.3">
      <c r="A7030" t="s">
        <v>8839</v>
      </c>
      <c r="B7030" s="1">
        <v>45723</v>
      </c>
      <c r="C7030" t="s">
        <v>1346</v>
      </c>
      <c r="D7030" t="s">
        <v>112</v>
      </c>
      <c r="E7030" t="s">
        <v>48</v>
      </c>
      <c r="F7030" t="s">
        <v>132</v>
      </c>
      <c r="G7030" t="s">
        <v>67</v>
      </c>
      <c r="H7030" t="s">
        <v>68</v>
      </c>
      <c r="I7030" t="s">
        <v>97</v>
      </c>
      <c r="J7030">
        <v>2</v>
      </c>
      <c r="K7030">
        <v>37402.870000000003</v>
      </c>
      <c r="L7030">
        <v>0.05</v>
      </c>
      <c r="M7030">
        <v>50479.02</v>
      </c>
      <c r="N7030" t="s">
        <v>109</v>
      </c>
      <c r="O7030" t="s">
        <v>35</v>
      </c>
      <c r="P7030" t="s">
        <v>44</v>
      </c>
      <c r="Q7030">
        <f>Sales_Data[[#This Row],[Quantity]]*Sales_Data[[#This Row],[Unit_Price]]</f>
        <v>74805.740000000005</v>
      </c>
      <c r="R7030">
        <f>Sales_Data[[#This Row],[Gross_Sales]]*Sales_Data[[#This Row],[Discount]]</f>
        <v>3740.2870000000003</v>
      </c>
      <c r="S7030">
        <f>Sales_Data[[#This Row],[Gross_Sales]]-Sales_Data[[#This Row],[Discount_Amount]]</f>
        <v>71065.453000000009</v>
      </c>
      <c r="T7030">
        <f>Sales_Data[[#This Row],[Net Sales]]-Sales_Data[[#This Row],[Cost]]</f>
        <v>20586.433000000012</v>
      </c>
      <c r="U7030" s="2">
        <f>Sales_Data[[#This Row],[Profit]]/Sales_Data[[#This Row],[Net Sales]]</f>
        <v>0.28968270982526501</v>
      </c>
      <c r="V7030">
        <f>YEAR(Sales_Data[[#This Row],[Order_Date]])</f>
        <v>2025</v>
      </c>
      <c r="W7030" t="str">
        <f>TEXT(Sales_Data[[#This Row],[Order_Date]],"mmm")</f>
        <v>Mar</v>
      </c>
      <c r="X7030">
        <f>MONTH(Sales_Data[[#This Row],[Order_Date]])</f>
        <v>3</v>
      </c>
      <c r="Y7030" t="str">
        <f>"Q"&amp;ROUNDUP(MONTH(Sales_Data[[#This Row],[Order_Date]])/3,0)</f>
        <v>Q1</v>
      </c>
    </row>
    <row r="7031" spans="1:25" x14ac:dyDescent="0.3">
      <c r="A7031" t="s">
        <v>8840</v>
      </c>
      <c r="B7031" s="1">
        <v>45891</v>
      </c>
      <c r="C7031" t="s">
        <v>563</v>
      </c>
      <c r="D7031" t="s">
        <v>302</v>
      </c>
      <c r="E7031" t="s">
        <v>19</v>
      </c>
      <c r="F7031" t="s">
        <v>57</v>
      </c>
      <c r="G7031" t="s">
        <v>75</v>
      </c>
      <c r="H7031" t="s">
        <v>256</v>
      </c>
      <c r="I7031" t="s">
        <v>257</v>
      </c>
      <c r="J7031">
        <v>2</v>
      </c>
      <c r="K7031">
        <v>11146.75</v>
      </c>
      <c r="L7031">
        <v>0</v>
      </c>
      <c r="M7031">
        <v>17161.05</v>
      </c>
      <c r="N7031" t="s">
        <v>52</v>
      </c>
      <c r="O7031" t="s">
        <v>35</v>
      </c>
      <c r="P7031" t="s">
        <v>26</v>
      </c>
      <c r="Q7031">
        <f>Sales_Data[[#This Row],[Quantity]]*Sales_Data[[#This Row],[Unit_Price]]</f>
        <v>22293.5</v>
      </c>
      <c r="R7031">
        <f>Sales_Data[[#This Row],[Gross_Sales]]*Sales_Data[[#This Row],[Discount]]</f>
        <v>0</v>
      </c>
      <c r="S7031">
        <f>Sales_Data[[#This Row],[Gross_Sales]]-Sales_Data[[#This Row],[Discount_Amount]]</f>
        <v>22293.5</v>
      </c>
      <c r="T7031">
        <f>Sales_Data[[#This Row],[Net Sales]]-Sales_Data[[#This Row],[Cost]]</f>
        <v>5132.4500000000007</v>
      </c>
      <c r="U7031" s="2">
        <f>Sales_Data[[#This Row],[Profit]]/Sales_Data[[#This Row],[Net Sales]]</f>
        <v>0.23022181353309265</v>
      </c>
      <c r="V7031">
        <f>YEAR(Sales_Data[[#This Row],[Order_Date]])</f>
        <v>2025</v>
      </c>
      <c r="W7031" t="str">
        <f>TEXT(Sales_Data[[#This Row],[Order_Date]],"mmm")</f>
        <v>Aug</v>
      </c>
      <c r="X7031">
        <f>MONTH(Sales_Data[[#This Row],[Order_Date]])</f>
        <v>8</v>
      </c>
      <c r="Y7031" t="str">
        <f>"Q"&amp;ROUNDUP(MONTH(Sales_Data[[#This Row],[Order_Date]])/3,0)</f>
        <v>Q3</v>
      </c>
    </row>
    <row r="7032" spans="1:25" x14ac:dyDescent="0.3">
      <c r="A7032" t="s">
        <v>8841</v>
      </c>
      <c r="B7032" s="1">
        <v>45744</v>
      </c>
      <c r="C7032" t="s">
        <v>4467</v>
      </c>
      <c r="D7032" t="s">
        <v>221</v>
      </c>
      <c r="E7032" t="s">
        <v>30</v>
      </c>
      <c r="F7032" t="s">
        <v>156</v>
      </c>
      <c r="G7032" t="s">
        <v>21</v>
      </c>
      <c r="H7032" t="s">
        <v>127</v>
      </c>
      <c r="I7032" t="s">
        <v>128</v>
      </c>
      <c r="J7032">
        <v>2</v>
      </c>
      <c r="K7032">
        <v>4694.7</v>
      </c>
      <c r="L7032">
        <v>0.2</v>
      </c>
      <c r="M7032">
        <v>6186.88</v>
      </c>
      <c r="N7032" t="s">
        <v>70</v>
      </c>
      <c r="O7032" t="s">
        <v>35</v>
      </c>
      <c r="P7032" t="s">
        <v>44</v>
      </c>
      <c r="Q7032">
        <f>Sales_Data[[#This Row],[Quantity]]*Sales_Data[[#This Row],[Unit_Price]]</f>
        <v>9389.4</v>
      </c>
      <c r="R7032">
        <f>Sales_Data[[#This Row],[Gross_Sales]]*Sales_Data[[#This Row],[Discount]]</f>
        <v>1877.88</v>
      </c>
      <c r="S7032">
        <f>Sales_Data[[#This Row],[Gross_Sales]]-Sales_Data[[#This Row],[Discount_Amount]]</f>
        <v>7511.5199999999995</v>
      </c>
      <c r="T7032">
        <f>Sales_Data[[#This Row],[Net Sales]]-Sales_Data[[#This Row],[Cost]]</f>
        <v>1324.6399999999994</v>
      </c>
      <c r="U7032" s="2">
        <f>Sales_Data[[#This Row],[Profit]]/Sales_Data[[#This Row],[Net Sales]]</f>
        <v>0.17634779645131737</v>
      </c>
      <c r="V7032">
        <f>YEAR(Sales_Data[[#This Row],[Order_Date]])</f>
        <v>2025</v>
      </c>
      <c r="W7032" t="str">
        <f>TEXT(Sales_Data[[#This Row],[Order_Date]],"mmm")</f>
        <v>Mar</v>
      </c>
      <c r="X7032">
        <f>MONTH(Sales_Data[[#This Row],[Order_Date]])</f>
        <v>3</v>
      </c>
      <c r="Y7032" t="str">
        <f>"Q"&amp;ROUNDUP(MONTH(Sales_Data[[#This Row],[Order_Date]])/3,0)</f>
        <v>Q1</v>
      </c>
    </row>
    <row r="7033" spans="1:25" x14ac:dyDescent="0.3">
      <c r="A7033" t="s">
        <v>8842</v>
      </c>
      <c r="B7033" s="1">
        <v>45736</v>
      </c>
      <c r="C7033" t="s">
        <v>682</v>
      </c>
      <c r="D7033" t="s">
        <v>209</v>
      </c>
      <c r="E7033" t="s">
        <v>39</v>
      </c>
      <c r="F7033" t="s">
        <v>40</v>
      </c>
      <c r="G7033" t="s">
        <v>67</v>
      </c>
      <c r="H7033" t="s">
        <v>88</v>
      </c>
      <c r="I7033" t="s">
        <v>157</v>
      </c>
      <c r="J7033">
        <v>1</v>
      </c>
      <c r="K7033">
        <v>4765.8500000000004</v>
      </c>
      <c r="L7033">
        <v>0.05</v>
      </c>
      <c r="M7033">
        <v>3330.27</v>
      </c>
      <c r="N7033" t="s">
        <v>52</v>
      </c>
      <c r="O7033" t="s">
        <v>35</v>
      </c>
      <c r="P7033" t="s">
        <v>71</v>
      </c>
      <c r="Q7033">
        <f>Sales_Data[[#This Row],[Quantity]]*Sales_Data[[#This Row],[Unit_Price]]</f>
        <v>4765.8500000000004</v>
      </c>
      <c r="R7033">
        <f>Sales_Data[[#This Row],[Gross_Sales]]*Sales_Data[[#This Row],[Discount]]</f>
        <v>238.29250000000002</v>
      </c>
      <c r="S7033">
        <f>Sales_Data[[#This Row],[Gross_Sales]]-Sales_Data[[#This Row],[Discount_Amount]]</f>
        <v>4527.5575000000008</v>
      </c>
      <c r="T7033">
        <f>Sales_Data[[#This Row],[Net Sales]]-Sales_Data[[#This Row],[Cost]]</f>
        <v>1197.2875000000008</v>
      </c>
      <c r="U7033" s="2">
        <f>Sales_Data[[#This Row],[Profit]]/Sales_Data[[#This Row],[Net Sales]]</f>
        <v>0.26444446039614089</v>
      </c>
      <c r="V7033">
        <f>YEAR(Sales_Data[[#This Row],[Order_Date]])</f>
        <v>2025</v>
      </c>
      <c r="W7033" t="str">
        <f>TEXT(Sales_Data[[#This Row],[Order_Date]],"mmm")</f>
        <v>Mar</v>
      </c>
      <c r="X7033">
        <f>MONTH(Sales_Data[[#This Row],[Order_Date]])</f>
        <v>3</v>
      </c>
      <c r="Y7033" t="str">
        <f>"Q"&amp;ROUNDUP(MONTH(Sales_Data[[#This Row],[Order_Date]])/3,0)</f>
        <v>Q1</v>
      </c>
    </row>
    <row r="7034" spans="1:25" x14ac:dyDescent="0.3">
      <c r="A7034" t="s">
        <v>8843</v>
      </c>
      <c r="B7034" s="1">
        <v>45862</v>
      </c>
      <c r="C7034" t="s">
        <v>1096</v>
      </c>
      <c r="D7034" t="s">
        <v>715</v>
      </c>
      <c r="E7034" t="s">
        <v>30</v>
      </c>
      <c r="F7034" t="s">
        <v>210</v>
      </c>
      <c r="G7034" t="s">
        <v>32</v>
      </c>
      <c r="H7034" t="s">
        <v>33</v>
      </c>
      <c r="I7034" t="s">
        <v>161</v>
      </c>
      <c r="J7034">
        <v>3</v>
      </c>
      <c r="K7034">
        <v>3984.92</v>
      </c>
      <c r="L7034">
        <v>0.15</v>
      </c>
      <c r="M7034">
        <v>8844.51</v>
      </c>
      <c r="N7034" t="s">
        <v>24</v>
      </c>
      <c r="O7034" t="s">
        <v>25</v>
      </c>
      <c r="P7034" t="s">
        <v>71</v>
      </c>
      <c r="Q7034">
        <f>Sales_Data[[#This Row],[Quantity]]*Sales_Data[[#This Row],[Unit_Price]]</f>
        <v>11954.76</v>
      </c>
      <c r="R7034">
        <f>Sales_Data[[#This Row],[Gross_Sales]]*Sales_Data[[#This Row],[Discount]]</f>
        <v>1793.2139999999999</v>
      </c>
      <c r="S7034">
        <f>Sales_Data[[#This Row],[Gross_Sales]]-Sales_Data[[#This Row],[Discount_Amount]]</f>
        <v>10161.546</v>
      </c>
      <c r="T7034">
        <f>Sales_Data[[#This Row],[Net Sales]]-Sales_Data[[#This Row],[Cost]]</f>
        <v>1317.0360000000001</v>
      </c>
      <c r="U7034" s="2">
        <f>Sales_Data[[#This Row],[Profit]]/Sales_Data[[#This Row],[Net Sales]]</f>
        <v>0.12960980543708606</v>
      </c>
      <c r="V7034">
        <f>YEAR(Sales_Data[[#This Row],[Order_Date]])</f>
        <v>2025</v>
      </c>
      <c r="W7034" t="str">
        <f>TEXT(Sales_Data[[#This Row],[Order_Date]],"mmm")</f>
        <v>Jul</v>
      </c>
      <c r="X7034">
        <f>MONTH(Sales_Data[[#This Row],[Order_Date]])</f>
        <v>7</v>
      </c>
      <c r="Y7034" t="str">
        <f>"Q"&amp;ROUNDUP(MONTH(Sales_Data[[#This Row],[Order_Date]])/3,0)</f>
        <v>Q3</v>
      </c>
    </row>
    <row r="7035" spans="1:25" x14ac:dyDescent="0.3">
      <c r="A7035" t="s">
        <v>8844</v>
      </c>
      <c r="B7035" s="1">
        <v>45936</v>
      </c>
      <c r="C7035" t="s">
        <v>330</v>
      </c>
      <c r="D7035" t="s">
        <v>715</v>
      </c>
      <c r="E7035" t="s">
        <v>48</v>
      </c>
      <c r="F7035" t="s">
        <v>126</v>
      </c>
      <c r="G7035" t="s">
        <v>75</v>
      </c>
      <c r="H7035" t="s">
        <v>114</v>
      </c>
      <c r="I7035" t="s">
        <v>115</v>
      </c>
      <c r="J7035">
        <v>3</v>
      </c>
      <c r="K7035">
        <v>38449.279999999999</v>
      </c>
      <c r="L7035">
        <v>0</v>
      </c>
      <c r="M7035">
        <v>96968.14</v>
      </c>
      <c r="N7035" t="s">
        <v>52</v>
      </c>
      <c r="O7035" t="s">
        <v>25</v>
      </c>
      <c r="P7035" t="s">
        <v>26</v>
      </c>
      <c r="Q7035">
        <f>Sales_Data[[#This Row],[Quantity]]*Sales_Data[[#This Row],[Unit_Price]]</f>
        <v>115347.84</v>
      </c>
      <c r="R7035">
        <f>Sales_Data[[#This Row],[Gross_Sales]]*Sales_Data[[#This Row],[Discount]]</f>
        <v>0</v>
      </c>
      <c r="S7035">
        <f>Sales_Data[[#This Row],[Gross_Sales]]-Sales_Data[[#This Row],[Discount_Amount]]</f>
        <v>115347.84</v>
      </c>
      <c r="T7035">
        <f>Sales_Data[[#This Row],[Net Sales]]-Sales_Data[[#This Row],[Cost]]</f>
        <v>18379.699999999997</v>
      </c>
      <c r="U7035" s="2">
        <f>Sales_Data[[#This Row],[Profit]]/Sales_Data[[#This Row],[Net Sales]]</f>
        <v>0.15934151866216131</v>
      </c>
      <c r="V7035">
        <f>YEAR(Sales_Data[[#This Row],[Order_Date]])</f>
        <v>2025</v>
      </c>
      <c r="W7035" t="str">
        <f>TEXT(Sales_Data[[#This Row],[Order_Date]],"mmm")</f>
        <v>Oct</v>
      </c>
      <c r="X7035">
        <f>MONTH(Sales_Data[[#This Row],[Order_Date]])</f>
        <v>10</v>
      </c>
      <c r="Y7035" t="str">
        <f>"Q"&amp;ROUNDUP(MONTH(Sales_Data[[#This Row],[Order_Date]])/3,0)</f>
        <v>Q4</v>
      </c>
    </row>
    <row r="7036" spans="1:25" x14ac:dyDescent="0.3">
      <c r="A7036" t="s">
        <v>8845</v>
      </c>
      <c r="B7036" s="1">
        <v>45994</v>
      </c>
      <c r="C7036" t="s">
        <v>6277</v>
      </c>
      <c r="D7036" t="s">
        <v>244</v>
      </c>
      <c r="E7036" t="s">
        <v>39</v>
      </c>
      <c r="F7036" t="s">
        <v>202</v>
      </c>
      <c r="G7036" t="s">
        <v>67</v>
      </c>
      <c r="H7036" t="s">
        <v>88</v>
      </c>
      <c r="I7036" t="s">
        <v>157</v>
      </c>
      <c r="J7036">
        <v>2</v>
      </c>
      <c r="K7036">
        <v>5901.63</v>
      </c>
      <c r="L7036">
        <v>0.1</v>
      </c>
      <c r="M7036">
        <v>8051.79</v>
      </c>
      <c r="N7036" t="s">
        <v>52</v>
      </c>
      <c r="O7036" t="s">
        <v>35</v>
      </c>
      <c r="P7036" t="s">
        <v>71</v>
      </c>
      <c r="Q7036">
        <f>Sales_Data[[#This Row],[Quantity]]*Sales_Data[[#This Row],[Unit_Price]]</f>
        <v>11803.26</v>
      </c>
      <c r="R7036">
        <f>Sales_Data[[#This Row],[Gross_Sales]]*Sales_Data[[#This Row],[Discount]]</f>
        <v>1180.326</v>
      </c>
      <c r="S7036">
        <f>Sales_Data[[#This Row],[Gross_Sales]]-Sales_Data[[#This Row],[Discount_Amount]]</f>
        <v>10622.934000000001</v>
      </c>
      <c r="T7036">
        <f>Sales_Data[[#This Row],[Net Sales]]-Sales_Data[[#This Row],[Cost]]</f>
        <v>2571.1440000000011</v>
      </c>
      <c r="U7036" s="2">
        <f>Sales_Data[[#This Row],[Profit]]/Sales_Data[[#This Row],[Net Sales]]</f>
        <v>0.24203708692909143</v>
      </c>
      <c r="V7036">
        <f>YEAR(Sales_Data[[#This Row],[Order_Date]])</f>
        <v>2025</v>
      </c>
      <c r="W7036" t="str">
        <f>TEXT(Sales_Data[[#This Row],[Order_Date]],"mmm")</f>
        <v>Dec</v>
      </c>
      <c r="X7036">
        <f>MONTH(Sales_Data[[#This Row],[Order_Date]])</f>
        <v>12</v>
      </c>
      <c r="Y7036" t="str">
        <f>"Q"&amp;ROUNDUP(MONTH(Sales_Data[[#This Row],[Order_Date]])/3,0)</f>
        <v>Q4</v>
      </c>
    </row>
    <row r="7037" spans="1:25" x14ac:dyDescent="0.3">
      <c r="A7037" t="s">
        <v>8846</v>
      </c>
      <c r="B7037" s="1">
        <v>45911</v>
      </c>
      <c r="C7037" t="s">
        <v>1491</v>
      </c>
      <c r="D7037" t="s">
        <v>175</v>
      </c>
      <c r="E7037" t="s">
        <v>48</v>
      </c>
      <c r="F7037" t="s">
        <v>126</v>
      </c>
      <c r="G7037" t="s">
        <v>67</v>
      </c>
      <c r="H7037" t="s">
        <v>121</v>
      </c>
      <c r="I7037" t="s">
        <v>122</v>
      </c>
      <c r="J7037">
        <v>4</v>
      </c>
      <c r="K7037">
        <v>18242.64</v>
      </c>
      <c r="L7037">
        <v>0</v>
      </c>
      <c r="M7037">
        <v>48036.85</v>
      </c>
      <c r="N7037" t="s">
        <v>52</v>
      </c>
      <c r="O7037" t="s">
        <v>35</v>
      </c>
      <c r="P7037" t="s">
        <v>44</v>
      </c>
      <c r="Q7037">
        <f>Sales_Data[[#This Row],[Quantity]]*Sales_Data[[#This Row],[Unit_Price]]</f>
        <v>72970.559999999998</v>
      </c>
      <c r="R7037">
        <f>Sales_Data[[#This Row],[Gross_Sales]]*Sales_Data[[#This Row],[Discount]]</f>
        <v>0</v>
      </c>
      <c r="S7037">
        <f>Sales_Data[[#This Row],[Gross_Sales]]-Sales_Data[[#This Row],[Discount_Amount]]</f>
        <v>72970.559999999998</v>
      </c>
      <c r="T7037">
        <f>Sales_Data[[#This Row],[Net Sales]]-Sales_Data[[#This Row],[Cost]]</f>
        <v>24933.71</v>
      </c>
      <c r="U7037" s="2">
        <f>Sales_Data[[#This Row],[Profit]]/Sales_Data[[#This Row],[Net Sales]]</f>
        <v>0.34169547280437479</v>
      </c>
      <c r="V7037">
        <f>YEAR(Sales_Data[[#This Row],[Order_Date]])</f>
        <v>2025</v>
      </c>
      <c r="W7037" t="str">
        <f>TEXT(Sales_Data[[#This Row],[Order_Date]],"mmm")</f>
        <v>Sep</v>
      </c>
      <c r="X7037">
        <f>MONTH(Sales_Data[[#This Row],[Order_Date]])</f>
        <v>9</v>
      </c>
      <c r="Y7037" t="str">
        <f>"Q"&amp;ROUNDUP(MONTH(Sales_Data[[#This Row],[Order_Date]])/3,0)</f>
        <v>Q3</v>
      </c>
    </row>
    <row r="7038" spans="1:25" x14ac:dyDescent="0.3">
      <c r="A7038" t="s">
        <v>8847</v>
      </c>
      <c r="B7038" s="1">
        <v>45961</v>
      </c>
      <c r="C7038" t="s">
        <v>3594</v>
      </c>
      <c r="D7038" t="s">
        <v>327</v>
      </c>
      <c r="E7038" t="s">
        <v>119</v>
      </c>
      <c r="F7038" t="s">
        <v>184</v>
      </c>
      <c r="G7038" t="s">
        <v>67</v>
      </c>
      <c r="H7038" t="s">
        <v>133</v>
      </c>
      <c r="I7038" t="s">
        <v>134</v>
      </c>
      <c r="J7038">
        <v>1</v>
      </c>
      <c r="K7038">
        <v>2283.96</v>
      </c>
      <c r="L7038">
        <v>0.1</v>
      </c>
      <c r="M7038">
        <v>1543.64</v>
      </c>
      <c r="N7038" t="s">
        <v>24</v>
      </c>
      <c r="O7038" t="s">
        <v>25</v>
      </c>
      <c r="P7038" t="s">
        <v>71</v>
      </c>
      <c r="Q7038">
        <f>Sales_Data[[#This Row],[Quantity]]*Sales_Data[[#This Row],[Unit_Price]]</f>
        <v>2283.96</v>
      </c>
      <c r="R7038">
        <f>Sales_Data[[#This Row],[Gross_Sales]]*Sales_Data[[#This Row],[Discount]]</f>
        <v>228.39600000000002</v>
      </c>
      <c r="S7038">
        <f>Sales_Data[[#This Row],[Gross_Sales]]-Sales_Data[[#This Row],[Discount_Amount]]</f>
        <v>2055.5639999999999</v>
      </c>
      <c r="T7038">
        <f>Sales_Data[[#This Row],[Net Sales]]-Sales_Data[[#This Row],[Cost]]</f>
        <v>511.92399999999975</v>
      </c>
      <c r="U7038" s="2">
        <f>Sales_Data[[#This Row],[Profit]]/Sales_Data[[#This Row],[Net Sales]]</f>
        <v>0.24904308501219119</v>
      </c>
      <c r="V7038">
        <f>YEAR(Sales_Data[[#This Row],[Order_Date]])</f>
        <v>2025</v>
      </c>
      <c r="W7038" t="str">
        <f>TEXT(Sales_Data[[#This Row],[Order_Date]],"mmm")</f>
        <v>Oct</v>
      </c>
      <c r="X7038">
        <f>MONTH(Sales_Data[[#This Row],[Order_Date]])</f>
        <v>10</v>
      </c>
      <c r="Y7038" t="str">
        <f>"Q"&amp;ROUNDUP(MONTH(Sales_Data[[#This Row],[Order_Date]])/3,0)</f>
        <v>Q4</v>
      </c>
    </row>
    <row r="7039" spans="1:25" x14ac:dyDescent="0.3">
      <c r="A7039" t="s">
        <v>8848</v>
      </c>
      <c r="B7039" s="1">
        <v>45787</v>
      </c>
      <c r="C7039" t="s">
        <v>3496</v>
      </c>
      <c r="D7039" t="s">
        <v>112</v>
      </c>
      <c r="E7039" t="s">
        <v>39</v>
      </c>
      <c r="F7039" t="s">
        <v>96</v>
      </c>
      <c r="G7039" t="s">
        <v>67</v>
      </c>
      <c r="H7039" t="s">
        <v>68</v>
      </c>
      <c r="I7039" t="s">
        <v>69</v>
      </c>
      <c r="J7039">
        <v>2</v>
      </c>
      <c r="K7039">
        <v>6513.71</v>
      </c>
      <c r="L7039">
        <v>0.1</v>
      </c>
      <c r="M7039">
        <v>7900.16</v>
      </c>
      <c r="N7039" t="s">
        <v>109</v>
      </c>
      <c r="O7039" t="s">
        <v>35</v>
      </c>
      <c r="P7039" t="s">
        <v>26</v>
      </c>
      <c r="Q7039">
        <f>Sales_Data[[#This Row],[Quantity]]*Sales_Data[[#This Row],[Unit_Price]]</f>
        <v>13027.42</v>
      </c>
      <c r="R7039">
        <f>Sales_Data[[#This Row],[Gross_Sales]]*Sales_Data[[#This Row],[Discount]]</f>
        <v>1302.7420000000002</v>
      </c>
      <c r="S7039">
        <f>Sales_Data[[#This Row],[Gross_Sales]]-Sales_Data[[#This Row],[Discount_Amount]]</f>
        <v>11724.678</v>
      </c>
      <c r="T7039">
        <f>Sales_Data[[#This Row],[Net Sales]]-Sales_Data[[#This Row],[Cost]]</f>
        <v>3824.518</v>
      </c>
      <c r="U7039" s="2">
        <f>Sales_Data[[#This Row],[Profit]]/Sales_Data[[#This Row],[Net Sales]]</f>
        <v>0.32619386221097074</v>
      </c>
      <c r="V7039">
        <f>YEAR(Sales_Data[[#This Row],[Order_Date]])</f>
        <v>2025</v>
      </c>
      <c r="W7039" t="str">
        <f>TEXT(Sales_Data[[#This Row],[Order_Date]],"mmm")</f>
        <v>May</v>
      </c>
      <c r="X7039">
        <f>MONTH(Sales_Data[[#This Row],[Order_Date]])</f>
        <v>5</v>
      </c>
      <c r="Y7039" t="str">
        <f>"Q"&amp;ROUNDUP(MONTH(Sales_Data[[#This Row],[Order_Date]])/3,0)</f>
        <v>Q2</v>
      </c>
    </row>
    <row r="7040" spans="1:25" x14ac:dyDescent="0.3">
      <c r="A7040" t="s">
        <v>8849</v>
      </c>
      <c r="B7040" s="1">
        <v>45741</v>
      </c>
      <c r="C7040" t="s">
        <v>8188</v>
      </c>
      <c r="D7040" t="s">
        <v>1171</v>
      </c>
      <c r="E7040" t="s">
        <v>39</v>
      </c>
      <c r="F7040" t="s">
        <v>202</v>
      </c>
      <c r="G7040" t="s">
        <v>41</v>
      </c>
      <c r="H7040" t="s">
        <v>171</v>
      </c>
      <c r="I7040" t="s">
        <v>191</v>
      </c>
      <c r="J7040">
        <v>4</v>
      </c>
      <c r="K7040">
        <v>4976.97</v>
      </c>
      <c r="L7040">
        <v>0.15</v>
      </c>
      <c r="M7040">
        <v>12280.25</v>
      </c>
      <c r="N7040" t="s">
        <v>52</v>
      </c>
      <c r="O7040" t="s">
        <v>53</v>
      </c>
      <c r="P7040" t="s">
        <v>44</v>
      </c>
      <c r="Q7040">
        <f>Sales_Data[[#This Row],[Quantity]]*Sales_Data[[#This Row],[Unit_Price]]</f>
        <v>19907.88</v>
      </c>
      <c r="R7040">
        <f>Sales_Data[[#This Row],[Gross_Sales]]*Sales_Data[[#This Row],[Discount]]</f>
        <v>2986.1820000000002</v>
      </c>
      <c r="S7040">
        <f>Sales_Data[[#This Row],[Gross_Sales]]-Sales_Data[[#This Row],[Discount_Amount]]</f>
        <v>16921.698</v>
      </c>
      <c r="T7040">
        <f>Sales_Data[[#This Row],[Net Sales]]-Sales_Data[[#This Row],[Cost]]</f>
        <v>4641.4480000000003</v>
      </c>
      <c r="U7040" s="2">
        <f>Sales_Data[[#This Row],[Profit]]/Sales_Data[[#This Row],[Net Sales]]</f>
        <v>0.27428973144420848</v>
      </c>
      <c r="V7040">
        <f>YEAR(Sales_Data[[#This Row],[Order_Date]])</f>
        <v>2025</v>
      </c>
      <c r="W7040" t="str">
        <f>TEXT(Sales_Data[[#This Row],[Order_Date]],"mmm")</f>
        <v>Mar</v>
      </c>
      <c r="X7040">
        <f>MONTH(Sales_Data[[#This Row],[Order_Date]])</f>
        <v>3</v>
      </c>
      <c r="Y7040" t="str">
        <f>"Q"&amp;ROUNDUP(MONTH(Sales_Data[[#This Row],[Order_Date]])/3,0)</f>
        <v>Q1</v>
      </c>
    </row>
    <row r="7041" spans="1:25" x14ac:dyDescent="0.3">
      <c r="A7041" t="s">
        <v>8850</v>
      </c>
      <c r="B7041" s="1">
        <v>45933</v>
      </c>
      <c r="C7041" t="s">
        <v>1886</v>
      </c>
      <c r="D7041" t="s">
        <v>310</v>
      </c>
      <c r="E7041" t="s">
        <v>48</v>
      </c>
      <c r="F7041" t="s">
        <v>132</v>
      </c>
      <c r="G7041" t="s">
        <v>32</v>
      </c>
      <c r="H7041" t="s">
        <v>50</v>
      </c>
      <c r="I7041" t="s">
        <v>51</v>
      </c>
      <c r="J7041">
        <v>1</v>
      </c>
      <c r="K7041">
        <v>44141.87</v>
      </c>
      <c r="L7041">
        <v>0.05</v>
      </c>
      <c r="M7041">
        <v>28894.71</v>
      </c>
      <c r="N7041" t="s">
        <v>24</v>
      </c>
      <c r="O7041" t="s">
        <v>35</v>
      </c>
      <c r="P7041" t="s">
        <v>71</v>
      </c>
      <c r="Q7041">
        <f>Sales_Data[[#This Row],[Quantity]]*Sales_Data[[#This Row],[Unit_Price]]</f>
        <v>44141.87</v>
      </c>
      <c r="R7041">
        <f>Sales_Data[[#This Row],[Gross_Sales]]*Sales_Data[[#This Row],[Discount]]</f>
        <v>2207.0935000000004</v>
      </c>
      <c r="S7041">
        <f>Sales_Data[[#This Row],[Gross_Sales]]-Sales_Data[[#This Row],[Discount_Amount]]</f>
        <v>41934.7765</v>
      </c>
      <c r="T7041">
        <f>Sales_Data[[#This Row],[Net Sales]]-Sales_Data[[#This Row],[Cost]]</f>
        <v>13040.066500000001</v>
      </c>
      <c r="U7041" s="2">
        <f>Sales_Data[[#This Row],[Profit]]/Sales_Data[[#This Row],[Net Sales]]</f>
        <v>0.31096067723170057</v>
      </c>
      <c r="V7041">
        <f>YEAR(Sales_Data[[#This Row],[Order_Date]])</f>
        <v>2025</v>
      </c>
      <c r="W7041" t="str">
        <f>TEXT(Sales_Data[[#This Row],[Order_Date]],"mmm")</f>
        <v>Oct</v>
      </c>
      <c r="X7041">
        <f>MONTH(Sales_Data[[#This Row],[Order_Date]])</f>
        <v>10</v>
      </c>
      <c r="Y7041" t="str">
        <f>"Q"&amp;ROUNDUP(MONTH(Sales_Data[[#This Row],[Order_Date]])/3,0)</f>
        <v>Q4</v>
      </c>
    </row>
    <row r="7042" spans="1:25" x14ac:dyDescent="0.3">
      <c r="A7042" t="s">
        <v>8851</v>
      </c>
      <c r="B7042" s="1">
        <v>45844</v>
      </c>
      <c r="C7042" t="s">
        <v>1141</v>
      </c>
      <c r="D7042" t="s">
        <v>215</v>
      </c>
      <c r="E7042" t="s">
        <v>48</v>
      </c>
      <c r="F7042" t="s">
        <v>49</v>
      </c>
      <c r="G7042" t="s">
        <v>75</v>
      </c>
      <c r="H7042" t="s">
        <v>185</v>
      </c>
      <c r="I7042" t="s">
        <v>186</v>
      </c>
      <c r="J7042">
        <v>1</v>
      </c>
      <c r="K7042">
        <v>31173.25</v>
      </c>
      <c r="L7042">
        <v>0</v>
      </c>
      <c r="M7042">
        <v>25916.32</v>
      </c>
      <c r="N7042" t="s">
        <v>83</v>
      </c>
      <c r="O7042" t="s">
        <v>35</v>
      </c>
      <c r="P7042" t="s">
        <v>44</v>
      </c>
      <c r="Q7042">
        <f>Sales_Data[[#This Row],[Quantity]]*Sales_Data[[#This Row],[Unit_Price]]</f>
        <v>31173.25</v>
      </c>
      <c r="R7042">
        <f>Sales_Data[[#This Row],[Gross_Sales]]*Sales_Data[[#This Row],[Discount]]</f>
        <v>0</v>
      </c>
      <c r="S7042">
        <f>Sales_Data[[#This Row],[Gross_Sales]]-Sales_Data[[#This Row],[Discount_Amount]]</f>
        <v>31173.25</v>
      </c>
      <c r="T7042">
        <f>Sales_Data[[#This Row],[Net Sales]]-Sales_Data[[#This Row],[Cost]]</f>
        <v>5256.93</v>
      </c>
      <c r="U7042" s="2">
        <f>Sales_Data[[#This Row],[Profit]]/Sales_Data[[#This Row],[Net Sales]]</f>
        <v>0.16863592984369613</v>
      </c>
      <c r="V7042">
        <f>YEAR(Sales_Data[[#This Row],[Order_Date]])</f>
        <v>2025</v>
      </c>
      <c r="W7042" t="str">
        <f>TEXT(Sales_Data[[#This Row],[Order_Date]],"mmm")</f>
        <v>Jul</v>
      </c>
      <c r="X7042">
        <f>MONTH(Sales_Data[[#This Row],[Order_Date]])</f>
        <v>7</v>
      </c>
      <c r="Y7042" t="str">
        <f>"Q"&amp;ROUNDUP(MONTH(Sales_Data[[#This Row],[Order_Date]])/3,0)</f>
        <v>Q3</v>
      </c>
    </row>
    <row r="7043" spans="1:25" x14ac:dyDescent="0.3">
      <c r="A7043" t="s">
        <v>8852</v>
      </c>
      <c r="B7043" s="1">
        <v>45703</v>
      </c>
      <c r="C7043" t="s">
        <v>3206</v>
      </c>
      <c r="D7043" t="s">
        <v>74</v>
      </c>
      <c r="E7043" t="s">
        <v>48</v>
      </c>
      <c r="F7043" t="s">
        <v>164</v>
      </c>
      <c r="G7043" t="s">
        <v>21</v>
      </c>
      <c r="H7043" t="s">
        <v>297</v>
      </c>
      <c r="I7043" t="s">
        <v>297</v>
      </c>
      <c r="J7043">
        <v>2</v>
      </c>
      <c r="K7043">
        <v>25420.28</v>
      </c>
      <c r="L7043">
        <v>0.15</v>
      </c>
      <c r="M7043">
        <v>29707.56</v>
      </c>
      <c r="N7043" t="s">
        <v>52</v>
      </c>
      <c r="O7043" t="s">
        <v>35</v>
      </c>
      <c r="P7043" t="s">
        <v>44</v>
      </c>
      <c r="Q7043">
        <f>Sales_Data[[#This Row],[Quantity]]*Sales_Data[[#This Row],[Unit_Price]]</f>
        <v>50840.56</v>
      </c>
      <c r="R7043">
        <f>Sales_Data[[#This Row],[Gross_Sales]]*Sales_Data[[#This Row],[Discount]]</f>
        <v>7626.0839999999989</v>
      </c>
      <c r="S7043">
        <f>Sales_Data[[#This Row],[Gross_Sales]]-Sales_Data[[#This Row],[Discount_Amount]]</f>
        <v>43214.475999999995</v>
      </c>
      <c r="T7043">
        <f>Sales_Data[[#This Row],[Net Sales]]-Sales_Data[[#This Row],[Cost]]</f>
        <v>13506.915999999994</v>
      </c>
      <c r="U7043" s="2">
        <f>Sales_Data[[#This Row],[Profit]]/Sales_Data[[#This Row],[Net Sales]]</f>
        <v>0.3125553576074831</v>
      </c>
      <c r="V7043">
        <f>YEAR(Sales_Data[[#This Row],[Order_Date]])</f>
        <v>2025</v>
      </c>
      <c r="W7043" t="str">
        <f>TEXT(Sales_Data[[#This Row],[Order_Date]],"mmm")</f>
        <v>Feb</v>
      </c>
      <c r="X7043">
        <f>MONTH(Sales_Data[[#This Row],[Order_Date]])</f>
        <v>2</v>
      </c>
      <c r="Y7043" t="str">
        <f>"Q"&amp;ROUNDUP(MONTH(Sales_Data[[#This Row],[Order_Date]])/3,0)</f>
        <v>Q1</v>
      </c>
    </row>
    <row r="7044" spans="1:25" x14ac:dyDescent="0.3">
      <c r="A7044" t="s">
        <v>8853</v>
      </c>
      <c r="B7044" s="1">
        <v>45840</v>
      </c>
      <c r="C7044" t="s">
        <v>1120</v>
      </c>
      <c r="D7044" t="s">
        <v>685</v>
      </c>
      <c r="E7044" t="s">
        <v>19</v>
      </c>
      <c r="F7044" t="s">
        <v>113</v>
      </c>
      <c r="G7044" t="s">
        <v>41</v>
      </c>
      <c r="H7044" t="s">
        <v>147</v>
      </c>
      <c r="I7044" t="s">
        <v>148</v>
      </c>
      <c r="J7044">
        <v>1</v>
      </c>
      <c r="K7044">
        <v>10313.459999999999</v>
      </c>
      <c r="L7044">
        <v>0.05</v>
      </c>
      <c r="M7044">
        <v>7581.35</v>
      </c>
      <c r="N7044" t="s">
        <v>83</v>
      </c>
      <c r="O7044" t="s">
        <v>35</v>
      </c>
      <c r="P7044" t="s">
        <v>26</v>
      </c>
      <c r="Q7044">
        <f>Sales_Data[[#This Row],[Quantity]]*Sales_Data[[#This Row],[Unit_Price]]</f>
        <v>10313.459999999999</v>
      </c>
      <c r="R7044">
        <f>Sales_Data[[#This Row],[Gross_Sales]]*Sales_Data[[#This Row],[Discount]]</f>
        <v>515.673</v>
      </c>
      <c r="S7044">
        <f>Sales_Data[[#This Row],[Gross_Sales]]-Sales_Data[[#This Row],[Discount_Amount]]</f>
        <v>9797.7869999999984</v>
      </c>
      <c r="T7044">
        <f>Sales_Data[[#This Row],[Net Sales]]-Sales_Data[[#This Row],[Cost]]</f>
        <v>2216.4369999999981</v>
      </c>
      <c r="U7044" s="2">
        <f>Sales_Data[[#This Row],[Profit]]/Sales_Data[[#This Row],[Net Sales]]</f>
        <v>0.22621812456220966</v>
      </c>
      <c r="V7044">
        <f>YEAR(Sales_Data[[#This Row],[Order_Date]])</f>
        <v>2025</v>
      </c>
      <c r="W7044" t="str">
        <f>TEXT(Sales_Data[[#This Row],[Order_Date]],"mmm")</f>
        <v>Jul</v>
      </c>
      <c r="X7044">
        <f>MONTH(Sales_Data[[#This Row],[Order_Date]])</f>
        <v>7</v>
      </c>
      <c r="Y7044" t="str">
        <f>"Q"&amp;ROUNDUP(MONTH(Sales_Data[[#This Row],[Order_Date]])/3,0)</f>
        <v>Q3</v>
      </c>
    </row>
    <row r="7045" spans="1:25" x14ac:dyDescent="0.3">
      <c r="A7045" t="s">
        <v>8854</v>
      </c>
      <c r="B7045" s="1">
        <v>45925</v>
      </c>
      <c r="C7045" t="s">
        <v>4147</v>
      </c>
      <c r="D7045" t="s">
        <v>1004</v>
      </c>
      <c r="E7045" t="s">
        <v>48</v>
      </c>
      <c r="F7045" t="s">
        <v>152</v>
      </c>
      <c r="G7045" t="s">
        <v>41</v>
      </c>
      <c r="H7045" t="s">
        <v>147</v>
      </c>
      <c r="I7045" t="s">
        <v>148</v>
      </c>
      <c r="J7045">
        <v>3</v>
      </c>
      <c r="K7045">
        <v>9155.9599999999991</v>
      </c>
      <c r="L7045">
        <v>0</v>
      </c>
      <c r="M7045">
        <v>17402.66</v>
      </c>
      <c r="N7045" t="s">
        <v>24</v>
      </c>
      <c r="O7045" t="s">
        <v>25</v>
      </c>
      <c r="P7045" t="s">
        <v>26</v>
      </c>
      <c r="Q7045">
        <f>Sales_Data[[#This Row],[Quantity]]*Sales_Data[[#This Row],[Unit_Price]]</f>
        <v>27467.879999999997</v>
      </c>
      <c r="R7045">
        <f>Sales_Data[[#This Row],[Gross_Sales]]*Sales_Data[[#This Row],[Discount]]</f>
        <v>0</v>
      </c>
      <c r="S7045">
        <f>Sales_Data[[#This Row],[Gross_Sales]]-Sales_Data[[#This Row],[Discount_Amount]]</f>
        <v>27467.879999999997</v>
      </c>
      <c r="T7045">
        <f>Sales_Data[[#This Row],[Net Sales]]-Sales_Data[[#This Row],[Cost]]</f>
        <v>10065.219999999998</v>
      </c>
      <c r="U7045" s="2">
        <f>Sales_Data[[#This Row],[Profit]]/Sales_Data[[#This Row],[Net Sales]]</f>
        <v>0.36643599724478187</v>
      </c>
      <c r="V7045">
        <f>YEAR(Sales_Data[[#This Row],[Order_Date]])</f>
        <v>2025</v>
      </c>
      <c r="W7045" t="str">
        <f>TEXT(Sales_Data[[#This Row],[Order_Date]],"mmm")</f>
        <v>Sep</v>
      </c>
      <c r="X7045">
        <f>MONTH(Sales_Data[[#This Row],[Order_Date]])</f>
        <v>9</v>
      </c>
      <c r="Y7045" t="str">
        <f>"Q"&amp;ROUNDUP(MONTH(Sales_Data[[#This Row],[Order_Date]])/3,0)</f>
        <v>Q3</v>
      </c>
    </row>
    <row r="7046" spans="1:25" x14ac:dyDescent="0.3">
      <c r="A7046" t="s">
        <v>8855</v>
      </c>
      <c r="B7046" s="1">
        <v>45953</v>
      </c>
      <c r="C7046" t="s">
        <v>3940</v>
      </c>
      <c r="D7046" t="s">
        <v>414</v>
      </c>
      <c r="E7046" t="s">
        <v>30</v>
      </c>
      <c r="F7046" t="s">
        <v>87</v>
      </c>
      <c r="G7046" t="s">
        <v>32</v>
      </c>
      <c r="H7046" t="s">
        <v>33</v>
      </c>
      <c r="I7046" t="s">
        <v>161</v>
      </c>
      <c r="J7046">
        <v>1</v>
      </c>
      <c r="K7046">
        <v>2409.88</v>
      </c>
      <c r="L7046">
        <v>0.05</v>
      </c>
      <c r="M7046">
        <v>1868.19</v>
      </c>
      <c r="N7046" t="s">
        <v>52</v>
      </c>
      <c r="O7046" t="s">
        <v>25</v>
      </c>
      <c r="P7046" t="s">
        <v>26</v>
      </c>
      <c r="Q7046">
        <f>Sales_Data[[#This Row],[Quantity]]*Sales_Data[[#This Row],[Unit_Price]]</f>
        <v>2409.88</v>
      </c>
      <c r="R7046">
        <f>Sales_Data[[#This Row],[Gross_Sales]]*Sales_Data[[#This Row],[Discount]]</f>
        <v>120.49400000000001</v>
      </c>
      <c r="S7046">
        <f>Sales_Data[[#This Row],[Gross_Sales]]-Sales_Data[[#This Row],[Discount_Amount]]</f>
        <v>2289.386</v>
      </c>
      <c r="T7046">
        <f>Sales_Data[[#This Row],[Net Sales]]-Sales_Data[[#This Row],[Cost]]</f>
        <v>421.19599999999991</v>
      </c>
      <c r="U7046" s="2">
        <f>Sales_Data[[#This Row],[Profit]]/Sales_Data[[#This Row],[Net Sales]]</f>
        <v>0.1839777128015983</v>
      </c>
      <c r="V7046">
        <f>YEAR(Sales_Data[[#This Row],[Order_Date]])</f>
        <v>2025</v>
      </c>
      <c r="W7046" t="str">
        <f>TEXT(Sales_Data[[#This Row],[Order_Date]],"mmm")</f>
        <v>Oct</v>
      </c>
      <c r="X7046">
        <f>MONTH(Sales_Data[[#This Row],[Order_Date]])</f>
        <v>10</v>
      </c>
      <c r="Y7046" t="str">
        <f>"Q"&amp;ROUNDUP(MONTH(Sales_Data[[#This Row],[Order_Date]])/3,0)</f>
        <v>Q4</v>
      </c>
    </row>
    <row r="7047" spans="1:25" x14ac:dyDescent="0.3">
      <c r="A7047" t="s">
        <v>8856</v>
      </c>
      <c r="B7047" s="1">
        <v>45979</v>
      </c>
      <c r="C7047" t="s">
        <v>268</v>
      </c>
      <c r="D7047" t="s">
        <v>100</v>
      </c>
      <c r="E7047" t="s">
        <v>48</v>
      </c>
      <c r="F7047" t="s">
        <v>49</v>
      </c>
      <c r="G7047" t="s">
        <v>75</v>
      </c>
      <c r="H7047" t="s">
        <v>76</v>
      </c>
      <c r="I7047" t="s">
        <v>77</v>
      </c>
      <c r="J7047">
        <v>2</v>
      </c>
      <c r="K7047">
        <v>30415.85</v>
      </c>
      <c r="L7047">
        <v>0</v>
      </c>
      <c r="M7047">
        <v>44815.41</v>
      </c>
      <c r="N7047" t="s">
        <v>52</v>
      </c>
      <c r="O7047" t="s">
        <v>35</v>
      </c>
      <c r="P7047" t="s">
        <v>44</v>
      </c>
      <c r="Q7047">
        <f>Sales_Data[[#This Row],[Quantity]]*Sales_Data[[#This Row],[Unit_Price]]</f>
        <v>60831.7</v>
      </c>
      <c r="R7047">
        <f>Sales_Data[[#This Row],[Gross_Sales]]*Sales_Data[[#This Row],[Discount]]</f>
        <v>0</v>
      </c>
      <c r="S7047">
        <f>Sales_Data[[#This Row],[Gross_Sales]]-Sales_Data[[#This Row],[Discount_Amount]]</f>
        <v>60831.7</v>
      </c>
      <c r="T7047">
        <f>Sales_Data[[#This Row],[Net Sales]]-Sales_Data[[#This Row],[Cost]]</f>
        <v>16016.289999999994</v>
      </c>
      <c r="U7047" s="2">
        <f>Sales_Data[[#This Row],[Profit]]/Sales_Data[[#This Row],[Net Sales]]</f>
        <v>0.26328854856924916</v>
      </c>
      <c r="V7047">
        <f>YEAR(Sales_Data[[#This Row],[Order_Date]])</f>
        <v>2025</v>
      </c>
      <c r="W7047" t="str">
        <f>TEXT(Sales_Data[[#This Row],[Order_Date]],"mmm")</f>
        <v>Nov</v>
      </c>
      <c r="X7047">
        <f>MONTH(Sales_Data[[#This Row],[Order_Date]])</f>
        <v>11</v>
      </c>
      <c r="Y7047" t="str">
        <f>"Q"&amp;ROUNDUP(MONTH(Sales_Data[[#This Row],[Order_Date]])/3,0)</f>
        <v>Q4</v>
      </c>
    </row>
    <row r="7048" spans="1:25" x14ac:dyDescent="0.3">
      <c r="A7048" t="s">
        <v>8857</v>
      </c>
      <c r="B7048" s="1">
        <v>45757</v>
      </c>
      <c r="C7048" t="s">
        <v>5231</v>
      </c>
      <c r="D7048" t="s">
        <v>290</v>
      </c>
      <c r="E7048" t="s">
        <v>30</v>
      </c>
      <c r="F7048" t="s">
        <v>31</v>
      </c>
      <c r="G7048" t="s">
        <v>75</v>
      </c>
      <c r="H7048" t="s">
        <v>114</v>
      </c>
      <c r="I7048" t="s">
        <v>115</v>
      </c>
      <c r="J7048">
        <v>1</v>
      </c>
      <c r="K7048">
        <v>2807.1</v>
      </c>
      <c r="L7048">
        <v>0.05</v>
      </c>
      <c r="M7048">
        <v>1941.79</v>
      </c>
      <c r="N7048" t="s">
        <v>24</v>
      </c>
      <c r="O7048" t="s">
        <v>53</v>
      </c>
      <c r="P7048" t="s">
        <v>44</v>
      </c>
      <c r="Q7048">
        <f>Sales_Data[[#This Row],[Quantity]]*Sales_Data[[#This Row],[Unit_Price]]</f>
        <v>2807.1</v>
      </c>
      <c r="R7048">
        <f>Sales_Data[[#This Row],[Gross_Sales]]*Sales_Data[[#This Row],[Discount]]</f>
        <v>140.35499999999999</v>
      </c>
      <c r="S7048">
        <f>Sales_Data[[#This Row],[Gross_Sales]]-Sales_Data[[#This Row],[Discount_Amount]]</f>
        <v>2666.7449999999999</v>
      </c>
      <c r="T7048">
        <f>Sales_Data[[#This Row],[Net Sales]]-Sales_Data[[#This Row],[Cost]]</f>
        <v>724.95499999999993</v>
      </c>
      <c r="U7048" s="2">
        <f>Sales_Data[[#This Row],[Profit]]/Sales_Data[[#This Row],[Net Sales]]</f>
        <v>0.27185013940215502</v>
      </c>
      <c r="V7048">
        <f>YEAR(Sales_Data[[#This Row],[Order_Date]])</f>
        <v>2025</v>
      </c>
      <c r="W7048" t="str">
        <f>TEXT(Sales_Data[[#This Row],[Order_Date]],"mmm")</f>
        <v>Apr</v>
      </c>
      <c r="X7048">
        <f>MONTH(Sales_Data[[#This Row],[Order_Date]])</f>
        <v>4</v>
      </c>
      <c r="Y7048" t="str">
        <f>"Q"&amp;ROUNDUP(MONTH(Sales_Data[[#This Row],[Order_Date]])/3,0)</f>
        <v>Q2</v>
      </c>
    </row>
    <row r="7049" spans="1:25" x14ac:dyDescent="0.3">
      <c r="A7049" t="s">
        <v>8858</v>
      </c>
      <c r="B7049" s="1">
        <v>45735</v>
      </c>
      <c r="C7049" t="s">
        <v>3200</v>
      </c>
      <c r="D7049" t="s">
        <v>589</v>
      </c>
      <c r="E7049" t="s">
        <v>48</v>
      </c>
      <c r="F7049" t="s">
        <v>152</v>
      </c>
      <c r="G7049" t="s">
        <v>75</v>
      </c>
      <c r="H7049" t="s">
        <v>114</v>
      </c>
      <c r="I7049" t="s">
        <v>206</v>
      </c>
      <c r="J7049">
        <v>1</v>
      </c>
      <c r="K7049">
        <v>41802.54</v>
      </c>
      <c r="L7049">
        <v>0.05</v>
      </c>
      <c r="M7049">
        <v>29115.71</v>
      </c>
      <c r="N7049" t="s">
        <v>52</v>
      </c>
      <c r="O7049" t="s">
        <v>25</v>
      </c>
      <c r="P7049" t="s">
        <v>71</v>
      </c>
      <c r="Q7049">
        <f>Sales_Data[[#This Row],[Quantity]]*Sales_Data[[#This Row],[Unit_Price]]</f>
        <v>41802.54</v>
      </c>
      <c r="R7049">
        <f>Sales_Data[[#This Row],[Gross_Sales]]*Sales_Data[[#This Row],[Discount]]</f>
        <v>2090.127</v>
      </c>
      <c r="S7049">
        <f>Sales_Data[[#This Row],[Gross_Sales]]-Sales_Data[[#This Row],[Discount_Amount]]</f>
        <v>39712.413</v>
      </c>
      <c r="T7049">
        <f>Sales_Data[[#This Row],[Net Sales]]-Sales_Data[[#This Row],[Cost]]</f>
        <v>10596.703000000001</v>
      </c>
      <c r="U7049" s="2">
        <f>Sales_Data[[#This Row],[Profit]]/Sales_Data[[#This Row],[Net Sales]]</f>
        <v>0.26683603940158462</v>
      </c>
      <c r="V7049">
        <f>YEAR(Sales_Data[[#This Row],[Order_Date]])</f>
        <v>2025</v>
      </c>
      <c r="W7049" t="str">
        <f>TEXT(Sales_Data[[#This Row],[Order_Date]],"mmm")</f>
        <v>Mar</v>
      </c>
      <c r="X7049">
        <f>MONTH(Sales_Data[[#This Row],[Order_Date]])</f>
        <v>3</v>
      </c>
      <c r="Y7049" t="str">
        <f>"Q"&amp;ROUNDUP(MONTH(Sales_Data[[#This Row],[Order_Date]])/3,0)</f>
        <v>Q1</v>
      </c>
    </row>
    <row r="7050" spans="1:25" x14ac:dyDescent="0.3">
      <c r="A7050" t="s">
        <v>8859</v>
      </c>
      <c r="B7050" s="1">
        <v>45929</v>
      </c>
      <c r="C7050" t="s">
        <v>2836</v>
      </c>
      <c r="D7050" t="s">
        <v>669</v>
      </c>
      <c r="E7050" t="s">
        <v>48</v>
      </c>
      <c r="F7050" t="s">
        <v>132</v>
      </c>
      <c r="G7050" t="s">
        <v>21</v>
      </c>
      <c r="H7050" t="s">
        <v>230</v>
      </c>
      <c r="I7050" t="s">
        <v>328</v>
      </c>
      <c r="J7050">
        <v>3</v>
      </c>
      <c r="K7050">
        <v>62289.72</v>
      </c>
      <c r="L7050">
        <v>0.05</v>
      </c>
      <c r="M7050">
        <v>142965.76000000001</v>
      </c>
      <c r="N7050" t="s">
        <v>52</v>
      </c>
      <c r="O7050" t="s">
        <v>35</v>
      </c>
      <c r="P7050" t="s">
        <v>71</v>
      </c>
      <c r="Q7050">
        <f>Sales_Data[[#This Row],[Quantity]]*Sales_Data[[#This Row],[Unit_Price]]</f>
        <v>186869.16</v>
      </c>
      <c r="R7050">
        <f>Sales_Data[[#This Row],[Gross_Sales]]*Sales_Data[[#This Row],[Discount]]</f>
        <v>9343.4580000000005</v>
      </c>
      <c r="S7050">
        <f>Sales_Data[[#This Row],[Gross_Sales]]-Sales_Data[[#This Row],[Discount_Amount]]</f>
        <v>177525.70199999999</v>
      </c>
      <c r="T7050">
        <f>Sales_Data[[#This Row],[Net Sales]]-Sales_Data[[#This Row],[Cost]]</f>
        <v>34559.941999999981</v>
      </c>
      <c r="U7050" s="2">
        <f>Sales_Data[[#This Row],[Profit]]/Sales_Data[[#This Row],[Net Sales]]</f>
        <v>0.19467570954880653</v>
      </c>
      <c r="V7050">
        <f>YEAR(Sales_Data[[#This Row],[Order_Date]])</f>
        <v>2025</v>
      </c>
      <c r="W7050" t="str">
        <f>TEXT(Sales_Data[[#This Row],[Order_Date]],"mmm")</f>
        <v>Sep</v>
      </c>
      <c r="X7050">
        <f>MONTH(Sales_Data[[#This Row],[Order_Date]])</f>
        <v>9</v>
      </c>
      <c r="Y7050" t="str">
        <f>"Q"&amp;ROUNDUP(MONTH(Sales_Data[[#This Row],[Order_Date]])/3,0)</f>
        <v>Q3</v>
      </c>
    </row>
    <row r="7051" spans="1:25" x14ac:dyDescent="0.3">
      <c r="A7051" t="s">
        <v>8860</v>
      </c>
      <c r="B7051" s="1">
        <v>45996</v>
      </c>
      <c r="C7051" t="s">
        <v>1052</v>
      </c>
      <c r="D7051" t="s">
        <v>615</v>
      </c>
      <c r="E7051" t="s">
        <v>30</v>
      </c>
      <c r="F7051" t="s">
        <v>87</v>
      </c>
      <c r="G7051" t="s">
        <v>41</v>
      </c>
      <c r="H7051" t="s">
        <v>171</v>
      </c>
      <c r="I7051" t="s">
        <v>172</v>
      </c>
      <c r="J7051">
        <v>2</v>
      </c>
      <c r="K7051">
        <v>3347.8</v>
      </c>
      <c r="L7051">
        <v>0.05</v>
      </c>
      <c r="M7051">
        <v>4656.7700000000004</v>
      </c>
      <c r="N7051" t="s">
        <v>24</v>
      </c>
      <c r="O7051" t="s">
        <v>25</v>
      </c>
      <c r="P7051" t="s">
        <v>44</v>
      </c>
      <c r="Q7051">
        <f>Sales_Data[[#This Row],[Quantity]]*Sales_Data[[#This Row],[Unit_Price]]</f>
        <v>6695.6</v>
      </c>
      <c r="R7051">
        <f>Sales_Data[[#This Row],[Gross_Sales]]*Sales_Data[[#This Row],[Discount]]</f>
        <v>334.78000000000003</v>
      </c>
      <c r="S7051">
        <f>Sales_Data[[#This Row],[Gross_Sales]]-Sales_Data[[#This Row],[Discount_Amount]]</f>
        <v>6360.8200000000006</v>
      </c>
      <c r="T7051">
        <f>Sales_Data[[#This Row],[Net Sales]]-Sales_Data[[#This Row],[Cost]]</f>
        <v>1704.0500000000002</v>
      </c>
      <c r="U7051" s="2">
        <f>Sales_Data[[#This Row],[Profit]]/Sales_Data[[#This Row],[Net Sales]]</f>
        <v>0.26789784964831581</v>
      </c>
      <c r="V7051">
        <f>YEAR(Sales_Data[[#This Row],[Order_Date]])</f>
        <v>2025</v>
      </c>
      <c r="W7051" t="str">
        <f>TEXT(Sales_Data[[#This Row],[Order_Date]],"mmm")</f>
        <v>Dec</v>
      </c>
      <c r="X7051">
        <f>MONTH(Sales_Data[[#This Row],[Order_Date]])</f>
        <v>12</v>
      </c>
      <c r="Y7051" t="str">
        <f>"Q"&amp;ROUNDUP(MONTH(Sales_Data[[#This Row],[Order_Date]])/3,0)</f>
        <v>Q4</v>
      </c>
    </row>
    <row r="7052" spans="1:25" x14ac:dyDescent="0.3">
      <c r="A7052" t="s">
        <v>8861</v>
      </c>
      <c r="B7052" s="1">
        <v>45819</v>
      </c>
      <c r="C7052" t="s">
        <v>5688</v>
      </c>
      <c r="D7052" t="s">
        <v>283</v>
      </c>
      <c r="E7052" t="s">
        <v>30</v>
      </c>
      <c r="F7052" t="s">
        <v>156</v>
      </c>
      <c r="G7052" t="s">
        <v>41</v>
      </c>
      <c r="H7052" t="s">
        <v>102</v>
      </c>
      <c r="I7052" t="s">
        <v>103</v>
      </c>
      <c r="J7052">
        <v>1</v>
      </c>
      <c r="K7052">
        <v>4447.6899999999996</v>
      </c>
      <c r="L7052">
        <v>0.05</v>
      </c>
      <c r="M7052">
        <v>3429.85</v>
      </c>
      <c r="N7052" t="s">
        <v>24</v>
      </c>
      <c r="O7052" t="s">
        <v>53</v>
      </c>
      <c r="P7052" t="s">
        <v>71</v>
      </c>
      <c r="Q7052">
        <f>Sales_Data[[#This Row],[Quantity]]*Sales_Data[[#This Row],[Unit_Price]]</f>
        <v>4447.6899999999996</v>
      </c>
      <c r="R7052">
        <f>Sales_Data[[#This Row],[Gross_Sales]]*Sales_Data[[#This Row],[Discount]]</f>
        <v>222.3845</v>
      </c>
      <c r="S7052">
        <f>Sales_Data[[#This Row],[Gross_Sales]]-Sales_Data[[#This Row],[Discount_Amount]]</f>
        <v>4225.3054999999995</v>
      </c>
      <c r="T7052">
        <f>Sales_Data[[#This Row],[Net Sales]]-Sales_Data[[#This Row],[Cost]]</f>
        <v>795.45549999999957</v>
      </c>
      <c r="U7052" s="2">
        <f>Sales_Data[[#This Row],[Profit]]/Sales_Data[[#This Row],[Net Sales]]</f>
        <v>0.18825987848689277</v>
      </c>
      <c r="V7052">
        <f>YEAR(Sales_Data[[#This Row],[Order_Date]])</f>
        <v>2025</v>
      </c>
      <c r="W7052" t="str">
        <f>TEXT(Sales_Data[[#This Row],[Order_Date]],"mmm")</f>
        <v>Jun</v>
      </c>
      <c r="X7052">
        <f>MONTH(Sales_Data[[#This Row],[Order_Date]])</f>
        <v>6</v>
      </c>
      <c r="Y7052" t="str">
        <f>"Q"&amp;ROUNDUP(MONTH(Sales_Data[[#This Row],[Order_Date]])/3,0)</f>
        <v>Q2</v>
      </c>
    </row>
    <row r="7053" spans="1:25" x14ac:dyDescent="0.3">
      <c r="A7053" t="s">
        <v>8862</v>
      </c>
      <c r="B7053" s="1">
        <v>45701</v>
      </c>
      <c r="C7053" t="s">
        <v>2836</v>
      </c>
      <c r="D7053" t="s">
        <v>699</v>
      </c>
      <c r="E7053" t="s">
        <v>19</v>
      </c>
      <c r="F7053" t="s">
        <v>20</v>
      </c>
      <c r="G7053" t="s">
        <v>41</v>
      </c>
      <c r="H7053" t="s">
        <v>147</v>
      </c>
      <c r="I7053" t="s">
        <v>148</v>
      </c>
      <c r="J7053">
        <v>1</v>
      </c>
      <c r="K7053">
        <v>10324.06</v>
      </c>
      <c r="L7053">
        <v>0.1</v>
      </c>
      <c r="M7053">
        <v>6444.38</v>
      </c>
      <c r="N7053" t="s">
        <v>52</v>
      </c>
      <c r="O7053" t="s">
        <v>35</v>
      </c>
      <c r="P7053" t="s">
        <v>44</v>
      </c>
      <c r="Q7053">
        <f>Sales_Data[[#This Row],[Quantity]]*Sales_Data[[#This Row],[Unit_Price]]</f>
        <v>10324.06</v>
      </c>
      <c r="R7053">
        <f>Sales_Data[[#This Row],[Gross_Sales]]*Sales_Data[[#This Row],[Discount]]</f>
        <v>1032.4059999999999</v>
      </c>
      <c r="S7053">
        <f>Sales_Data[[#This Row],[Gross_Sales]]-Sales_Data[[#This Row],[Discount_Amount]]</f>
        <v>9291.6539999999986</v>
      </c>
      <c r="T7053">
        <f>Sales_Data[[#This Row],[Net Sales]]-Sales_Data[[#This Row],[Cost]]</f>
        <v>2847.2739999999985</v>
      </c>
      <c r="U7053" s="2">
        <f>Sales_Data[[#This Row],[Profit]]/Sales_Data[[#This Row],[Net Sales]]</f>
        <v>0.30643349397211722</v>
      </c>
      <c r="V7053">
        <f>YEAR(Sales_Data[[#This Row],[Order_Date]])</f>
        <v>2025</v>
      </c>
      <c r="W7053" t="str">
        <f>TEXT(Sales_Data[[#This Row],[Order_Date]],"mmm")</f>
        <v>Feb</v>
      </c>
      <c r="X7053">
        <f>MONTH(Sales_Data[[#This Row],[Order_Date]])</f>
        <v>2</v>
      </c>
      <c r="Y7053" t="str">
        <f>"Q"&amp;ROUNDUP(MONTH(Sales_Data[[#This Row],[Order_Date]])/3,0)</f>
        <v>Q1</v>
      </c>
    </row>
    <row r="7054" spans="1:25" x14ac:dyDescent="0.3">
      <c r="A7054" t="s">
        <v>8863</v>
      </c>
      <c r="B7054" s="1">
        <v>45895</v>
      </c>
      <c r="C7054" t="s">
        <v>204</v>
      </c>
      <c r="D7054" t="s">
        <v>61</v>
      </c>
      <c r="E7054" t="s">
        <v>48</v>
      </c>
      <c r="F7054" t="s">
        <v>49</v>
      </c>
      <c r="G7054" t="s">
        <v>75</v>
      </c>
      <c r="H7054" t="s">
        <v>76</v>
      </c>
      <c r="I7054" t="s">
        <v>108</v>
      </c>
      <c r="J7054">
        <v>2</v>
      </c>
      <c r="K7054">
        <v>41309.919999999998</v>
      </c>
      <c r="L7054">
        <v>0.15</v>
      </c>
      <c r="M7054">
        <v>61079.5</v>
      </c>
      <c r="N7054" t="s">
        <v>83</v>
      </c>
      <c r="O7054" t="s">
        <v>35</v>
      </c>
      <c r="P7054" t="s">
        <v>44</v>
      </c>
      <c r="Q7054">
        <f>Sales_Data[[#This Row],[Quantity]]*Sales_Data[[#This Row],[Unit_Price]]</f>
        <v>82619.839999999997</v>
      </c>
      <c r="R7054">
        <f>Sales_Data[[#This Row],[Gross_Sales]]*Sales_Data[[#This Row],[Discount]]</f>
        <v>12392.975999999999</v>
      </c>
      <c r="S7054">
        <f>Sales_Data[[#This Row],[Gross_Sales]]-Sales_Data[[#This Row],[Discount_Amount]]</f>
        <v>70226.864000000001</v>
      </c>
      <c r="T7054">
        <f>Sales_Data[[#This Row],[Net Sales]]-Sales_Data[[#This Row],[Cost]]</f>
        <v>9147.3640000000014</v>
      </c>
      <c r="U7054" s="2">
        <f>Sales_Data[[#This Row],[Profit]]/Sales_Data[[#This Row],[Net Sales]]</f>
        <v>0.13025448495037456</v>
      </c>
      <c r="V7054">
        <f>YEAR(Sales_Data[[#This Row],[Order_Date]])</f>
        <v>2025</v>
      </c>
      <c r="W7054" t="str">
        <f>TEXT(Sales_Data[[#This Row],[Order_Date]],"mmm")</f>
        <v>Aug</v>
      </c>
      <c r="X7054">
        <f>MONTH(Sales_Data[[#This Row],[Order_Date]])</f>
        <v>8</v>
      </c>
      <c r="Y7054" t="str">
        <f>"Q"&amp;ROUNDUP(MONTH(Sales_Data[[#This Row],[Order_Date]])/3,0)</f>
        <v>Q3</v>
      </c>
    </row>
    <row r="7055" spans="1:25" x14ac:dyDescent="0.3">
      <c r="A7055" t="s">
        <v>8864</v>
      </c>
      <c r="B7055" s="1">
        <v>45791</v>
      </c>
      <c r="C7055" t="s">
        <v>1825</v>
      </c>
      <c r="D7055" t="s">
        <v>381</v>
      </c>
      <c r="E7055" t="s">
        <v>39</v>
      </c>
      <c r="F7055" t="s">
        <v>40</v>
      </c>
      <c r="G7055" t="s">
        <v>41</v>
      </c>
      <c r="H7055" t="s">
        <v>147</v>
      </c>
      <c r="I7055" t="s">
        <v>369</v>
      </c>
      <c r="J7055">
        <v>3</v>
      </c>
      <c r="K7055">
        <v>860.92</v>
      </c>
      <c r="L7055">
        <v>0</v>
      </c>
      <c r="M7055">
        <v>1944.1</v>
      </c>
      <c r="N7055" t="s">
        <v>52</v>
      </c>
      <c r="O7055" t="s">
        <v>25</v>
      </c>
      <c r="P7055" t="s">
        <v>26</v>
      </c>
      <c r="Q7055">
        <f>Sales_Data[[#This Row],[Quantity]]*Sales_Data[[#This Row],[Unit_Price]]</f>
        <v>2582.7599999999998</v>
      </c>
      <c r="R7055">
        <f>Sales_Data[[#This Row],[Gross_Sales]]*Sales_Data[[#This Row],[Discount]]</f>
        <v>0</v>
      </c>
      <c r="S7055">
        <f>Sales_Data[[#This Row],[Gross_Sales]]-Sales_Data[[#This Row],[Discount_Amount]]</f>
        <v>2582.7599999999998</v>
      </c>
      <c r="T7055">
        <f>Sales_Data[[#This Row],[Net Sales]]-Sales_Data[[#This Row],[Cost]]</f>
        <v>638.65999999999985</v>
      </c>
      <c r="U7055" s="2">
        <f>Sales_Data[[#This Row],[Profit]]/Sales_Data[[#This Row],[Net Sales]]</f>
        <v>0.24727810559246693</v>
      </c>
      <c r="V7055">
        <f>YEAR(Sales_Data[[#This Row],[Order_Date]])</f>
        <v>2025</v>
      </c>
      <c r="W7055" t="str">
        <f>TEXT(Sales_Data[[#This Row],[Order_Date]],"mmm")</f>
        <v>May</v>
      </c>
      <c r="X7055">
        <f>MONTH(Sales_Data[[#This Row],[Order_Date]])</f>
        <v>5</v>
      </c>
      <c r="Y7055" t="str">
        <f>"Q"&amp;ROUNDUP(MONTH(Sales_Data[[#This Row],[Order_Date]])/3,0)</f>
        <v>Q2</v>
      </c>
    </row>
    <row r="7056" spans="1:25" x14ac:dyDescent="0.3">
      <c r="A7056" t="s">
        <v>8865</v>
      </c>
      <c r="B7056" s="1">
        <v>45849</v>
      </c>
      <c r="C7056" t="s">
        <v>1482</v>
      </c>
      <c r="D7056" t="s">
        <v>381</v>
      </c>
      <c r="E7056" t="s">
        <v>19</v>
      </c>
      <c r="F7056" t="s">
        <v>66</v>
      </c>
      <c r="G7056" t="s">
        <v>75</v>
      </c>
      <c r="H7056" t="s">
        <v>256</v>
      </c>
      <c r="I7056" t="s">
        <v>334</v>
      </c>
      <c r="J7056">
        <v>2</v>
      </c>
      <c r="K7056">
        <v>3005.46</v>
      </c>
      <c r="L7056">
        <v>0.1</v>
      </c>
      <c r="M7056">
        <v>4174.9399999999996</v>
      </c>
      <c r="N7056" t="s">
        <v>109</v>
      </c>
      <c r="O7056" t="s">
        <v>35</v>
      </c>
      <c r="P7056" t="s">
        <v>44</v>
      </c>
      <c r="Q7056">
        <f>Sales_Data[[#This Row],[Quantity]]*Sales_Data[[#This Row],[Unit_Price]]</f>
        <v>6010.92</v>
      </c>
      <c r="R7056">
        <f>Sales_Data[[#This Row],[Gross_Sales]]*Sales_Data[[#This Row],[Discount]]</f>
        <v>601.09199999999998</v>
      </c>
      <c r="S7056">
        <f>Sales_Data[[#This Row],[Gross_Sales]]-Sales_Data[[#This Row],[Discount_Amount]]</f>
        <v>5409.8280000000004</v>
      </c>
      <c r="T7056">
        <f>Sales_Data[[#This Row],[Net Sales]]-Sales_Data[[#This Row],[Cost]]</f>
        <v>1234.8880000000008</v>
      </c>
      <c r="U7056" s="2">
        <f>Sales_Data[[#This Row],[Profit]]/Sales_Data[[#This Row],[Net Sales]]</f>
        <v>0.22826751608369078</v>
      </c>
      <c r="V7056">
        <f>YEAR(Sales_Data[[#This Row],[Order_Date]])</f>
        <v>2025</v>
      </c>
      <c r="W7056" t="str">
        <f>TEXT(Sales_Data[[#This Row],[Order_Date]],"mmm")</f>
        <v>Jul</v>
      </c>
      <c r="X7056">
        <f>MONTH(Sales_Data[[#This Row],[Order_Date]])</f>
        <v>7</v>
      </c>
      <c r="Y7056" t="str">
        <f>"Q"&amp;ROUNDUP(MONTH(Sales_Data[[#This Row],[Order_Date]])/3,0)</f>
        <v>Q3</v>
      </c>
    </row>
    <row r="7057" spans="1:25" x14ac:dyDescent="0.3">
      <c r="A7057" t="s">
        <v>8866</v>
      </c>
      <c r="B7057" s="1">
        <v>46013</v>
      </c>
      <c r="C7057" t="s">
        <v>1311</v>
      </c>
      <c r="D7057" t="s">
        <v>777</v>
      </c>
      <c r="E7057" t="s">
        <v>19</v>
      </c>
      <c r="F7057" t="s">
        <v>20</v>
      </c>
      <c r="G7057" t="s">
        <v>21</v>
      </c>
      <c r="H7057" t="s">
        <v>297</v>
      </c>
      <c r="I7057" t="s">
        <v>494</v>
      </c>
      <c r="J7057">
        <v>2</v>
      </c>
      <c r="K7057">
        <v>10728.3</v>
      </c>
      <c r="L7057">
        <v>0.15</v>
      </c>
      <c r="M7057">
        <v>14603.34</v>
      </c>
      <c r="N7057" t="s">
        <v>52</v>
      </c>
      <c r="O7057" t="s">
        <v>35</v>
      </c>
      <c r="P7057" t="s">
        <v>44</v>
      </c>
      <c r="Q7057">
        <f>Sales_Data[[#This Row],[Quantity]]*Sales_Data[[#This Row],[Unit_Price]]</f>
        <v>21456.6</v>
      </c>
      <c r="R7057">
        <f>Sales_Data[[#This Row],[Gross_Sales]]*Sales_Data[[#This Row],[Discount]]</f>
        <v>3218.49</v>
      </c>
      <c r="S7057">
        <f>Sales_Data[[#This Row],[Gross_Sales]]-Sales_Data[[#This Row],[Discount_Amount]]</f>
        <v>18238.11</v>
      </c>
      <c r="T7057">
        <f>Sales_Data[[#This Row],[Net Sales]]-Sales_Data[[#This Row],[Cost]]</f>
        <v>3634.7700000000004</v>
      </c>
      <c r="U7057" s="2">
        <f>Sales_Data[[#This Row],[Profit]]/Sales_Data[[#This Row],[Net Sales]]</f>
        <v>0.19929532171919132</v>
      </c>
      <c r="V7057">
        <f>YEAR(Sales_Data[[#This Row],[Order_Date]])</f>
        <v>2025</v>
      </c>
      <c r="W7057" t="str">
        <f>TEXT(Sales_Data[[#This Row],[Order_Date]],"mmm")</f>
        <v>Dec</v>
      </c>
      <c r="X7057">
        <f>MONTH(Sales_Data[[#This Row],[Order_Date]])</f>
        <v>12</v>
      </c>
      <c r="Y7057" t="str">
        <f>"Q"&amp;ROUNDUP(MONTH(Sales_Data[[#This Row],[Order_Date]])/3,0)</f>
        <v>Q4</v>
      </c>
    </row>
    <row r="7058" spans="1:25" x14ac:dyDescent="0.3">
      <c r="A7058" t="s">
        <v>8867</v>
      </c>
      <c r="B7058" s="1">
        <v>45935</v>
      </c>
      <c r="C7058" t="s">
        <v>2337</v>
      </c>
      <c r="D7058" t="s">
        <v>271</v>
      </c>
      <c r="E7058" t="s">
        <v>39</v>
      </c>
      <c r="F7058" t="s">
        <v>40</v>
      </c>
      <c r="G7058" t="s">
        <v>32</v>
      </c>
      <c r="H7058" t="s">
        <v>50</v>
      </c>
      <c r="I7058" t="s">
        <v>51</v>
      </c>
      <c r="J7058">
        <v>1</v>
      </c>
      <c r="K7058">
        <v>3011.7</v>
      </c>
      <c r="L7058">
        <v>0.1</v>
      </c>
      <c r="M7058">
        <v>2092.56</v>
      </c>
      <c r="N7058" t="s">
        <v>52</v>
      </c>
      <c r="O7058" t="s">
        <v>35</v>
      </c>
      <c r="P7058" t="s">
        <v>71</v>
      </c>
      <c r="Q7058">
        <f>Sales_Data[[#This Row],[Quantity]]*Sales_Data[[#This Row],[Unit_Price]]</f>
        <v>3011.7</v>
      </c>
      <c r="R7058">
        <f>Sales_Data[[#This Row],[Gross_Sales]]*Sales_Data[[#This Row],[Discount]]</f>
        <v>301.17</v>
      </c>
      <c r="S7058">
        <f>Sales_Data[[#This Row],[Gross_Sales]]-Sales_Data[[#This Row],[Discount_Amount]]</f>
        <v>2710.5299999999997</v>
      </c>
      <c r="T7058">
        <f>Sales_Data[[#This Row],[Net Sales]]-Sales_Data[[#This Row],[Cost]]</f>
        <v>617.9699999999998</v>
      </c>
      <c r="U7058" s="2">
        <f>Sales_Data[[#This Row],[Profit]]/Sales_Data[[#This Row],[Net Sales]]</f>
        <v>0.22798862215138732</v>
      </c>
      <c r="V7058">
        <f>YEAR(Sales_Data[[#This Row],[Order_Date]])</f>
        <v>2025</v>
      </c>
      <c r="W7058" t="str">
        <f>TEXT(Sales_Data[[#This Row],[Order_Date]],"mmm")</f>
        <v>Oct</v>
      </c>
      <c r="X7058">
        <f>MONTH(Sales_Data[[#This Row],[Order_Date]])</f>
        <v>10</v>
      </c>
      <c r="Y7058" t="str">
        <f>"Q"&amp;ROUNDUP(MONTH(Sales_Data[[#This Row],[Order_Date]])/3,0)</f>
        <v>Q4</v>
      </c>
    </row>
    <row r="7059" spans="1:25" x14ac:dyDescent="0.3">
      <c r="A7059" t="s">
        <v>8868</v>
      </c>
      <c r="B7059" s="1">
        <v>45675</v>
      </c>
      <c r="C7059" t="s">
        <v>1949</v>
      </c>
      <c r="D7059" t="s">
        <v>221</v>
      </c>
      <c r="E7059" t="s">
        <v>19</v>
      </c>
      <c r="F7059" t="s">
        <v>66</v>
      </c>
      <c r="G7059" t="s">
        <v>75</v>
      </c>
      <c r="H7059" t="s">
        <v>256</v>
      </c>
      <c r="I7059" t="s">
        <v>257</v>
      </c>
      <c r="J7059">
        <v>3</v>
      </c>
      <c r="K7059">
        <v>14519.42</v>
      </c>
      <c r="L7059">
        <v>0.2</v>
      </c>
      <c r="M7059">
        <v>26715.72</v>
      </c>
      <c r="N7059" t="s">
        <v>109</v>
      </c>
      <c r="O7059" t="s">
        <v>35</v>
      </c>
      <c r="P7059" t="s">
        <v>44</v>
      </c>
      <c r="Q7059">
        <f>Sales_Data[[#This Row],[Quantity]]*Sales_Data[[#This Row],[Unit_Price]]</f>
        <v>43558.26</v>
      </c>
      <c r="R7059">
        <f>Sales_Data[[#This Row],[Gross_Sales]]*Sales_Data[[#This Row],[Discount]]</f>
        <v>8711.652</v>
      </c>
      <c r="S7059">
        <f>Sales_Data[[#This Row],[Gross_Sales]]-Sales_Data[[#This Row],[Discount_Amount]]</f>
        <v>34846.608</v>
      </c>
      <c r="T7059">
        <f>Sales_Data[[#This Row],[Net Sales]]-Sales_Data[[#This Row],[Cost]]</f>
        <v>8130.887999999999</v>
      </c>
      <c r="U7059" s="2">
        <f>Sales_Data[[#This Row],[Profit]]/Sales_Data[[#This Row],[Net Sales]]</f>
        <v>0.23333370065746425</v>
      </c>
      <c r="V7059">
        <f>YEAR(Sales_Data[[#This Row],[Order_Date]])</f>
        <v>2025</v>
      </c>
      <c r="W7059" t="str">
        <f>TEXT(Sales_Data[[#This Row],[Order_Date]],"mmm")</f>
        <v>Jan</v>
      </c>
      <c r="X7059">
        <f>MONTH(Sales_Data[[#This Row],[Order_Date]])</f>
        <v>1</v>
      </c>
      <c r="Y7059" t="str">
        <f>"Q"&amp;ROUNDUP(MONTH(Sales_Data[[#This Row],[Order_Date]])/3,0)</f>
        <v>Q1</v>
      </c>
    </row>
    <row r="7060" spans="1:25" x14ac:dyDescent="0.3">
      <c r="A7060" t="s">
        <v>8869</v>
      </c>
      <c r="B7060" s="1">
        <v>45669</v>
      </c>
      <c r="C7060" t="s">
        <v>6252</v>
      </c>
      <c r="D7060" t="s">
        <v>765</v>
      </c>
      <c r="E7060" t="s">
        <v>48</v>
      </c>
      <c r="F7060" t="s">
        <v>126</v>
      </c>
      <c r="G7060" t="s">
        <v>41</v>
      </c>
      <c r="H7060" t="s">
        <v>171</v>
      </c>
      <c r="I7060" t="s">
        <v>172</v>
      </c>
      <c r="J7060">
        <v>2</v>
      </c>
      <c r="K7060">
        <v>35991.800000000003</v>
      </c>
      <c r="L7060">
        <v>0.05</v>
      </c>
      <c r="M7060">
        <v>42441.35</v>
      </c>
      <c r="N7060" t="s">
        <v>70</v>
      </c>
      <c r="O7060" t="s">
        <v>25</v>
      </c>
      <c r="P7060" t="s">
        <v>26</v>
      </c>
      <c r="Q7060">
        <f>Sales_Data[[#This Row],[Quantity]]*Sales_Data[[#This Row],[Unit_Price]]</f>
        <v>71983.600000000006</v>
      </c>
      <c r="R7060">
        <f>Sales_Data[[#This Row],[Gross_Sales]]*Sales_Data[[#This Row],[Discount]]</f>
        <v>3599.1800000000003</v>
      </c>
      <c r="S7060">
        <f>Sales_Data[[#This Row],[Gross_Sales]]-Sales_Data[[#This Row],[Discount_Amount]]</f>
        <v>68384.420000000013</v>
      </c>
      <c r="T7060">
        <f>Sales_Data[[#This Row],[Net Sales]]-Sales_Data[[#This Row],[Cost]]</f>
        <v>25943.070000000014</v>
      </c>
      <c r="U7060" s="2">
        <f>Sales_Data[[#This Row],[Profit]]/Sales_Data[[#This Row],[Net Sales]]</f>
        <v>0.37937106142013061</v>
      </c>
      <c r="V7060">
        <f>YEAR(Sales_Data[[#This Row],[Order_Date]])</f>
        <v>2025</v>
      </c>
      <c r="W7060" t="str">
        <f>TEXT(Sales_Data[[#This Row],[Order_Date]],"mmm")</f>
        <v>Jan</v>
      </c>
      <c r="X7060">
        <f>MONTH(Sales_Data[[#This Row],[Order_Date]])</f>
        <v>1</v>
      </c>
      <c r="Y7060" t="str">
        <f>"Q"&amp;ROUNDUP(MONTH(Sales_Data[[#This Row],[Order_Date]])/3,0)</f>
        <v>Q1</v>
      </c>
    </row>
    <row r="7061" spans="1:25" x14ac:dyDescent="0.3">
      <c r="A7061" t="s">
        <v>8870</v>
      </c>
      <c r="B7061" s="1">
        <v>45837</v>
      </c>
      <c r="C7061" t="s">
        <v>1753</v>
      </c>
      <c r="D7061" t="s">
        <v>131</v>
      </c>
      <c r="E7061" t="s">
        <v>119</v>
      </c>
      <c r="F7061" t="s">
        <v>146</v>
      </c>
      <c r="G7061" t="s">
        <v>67</v>
      </c>
      <c r="H7061" t="s">
        <v>133</v>
      </c>
      <c r="I7061" t="s">
        <v>134</v>
      </c>
      <c r="J7061">
        <v>2</v>
      </c>
      <c r="K7061">
        <v>7999.47</v>
      </c>
      <c r="L7061">
        <v>0.15</v>
      </c>
      <c r="M7061">
        <v>10056.39</v>
      </c>
      <c r="N7061" t="s">
        <v>70</v>
      </c>
      <c r="O7061" t="s">
        <v>35</v>
      </c>
      <c r="P7061" t="s">
        <v>71</v>
      </c>
      <c r="Q7061">
        <f>Sales_Data[[#This Row],[Quantity]]*Sales_Data[[#This Row],[Unit_Price]]</f>
        <v>15998.94</v>
      </c>
      <c r="R7061">
        <f>Sales_Data[[#This Row],[Gross_Sales]]*Sales_Data[[#This Row],[Discount]]</f>
        <v>2399.8409999999999</v>
      </c>
      <c r="S7061">
        <f>Sales_Data[[#This Row],[Gross_Sales]]-Sales_Data[[#This Row],[Discount_Amount]]</f>
        <v>13599.099</v>
      </c>
      <c r="T7061">
        <f>Sales_Data[[#This Row],[Net Sales]]-Sales_Data[[#This Row],[Cost]]</f>
        <v>3542.7090000000007</v>
      </c>
      <c r="U7061" s="2">
        <f>Sales_Data[[#This Row],[Profit]]/Sales_Data[[#This Row],[Net Sales]]</f>
        <v>0.26051056764863617</v>
      </c>
      <c r="V7061">
        <f>YEAR(Sales_Data[[#This Row],[Order_Date]])</f>
        <v>2025</v>
      </c>
      <c r="W7061" t="str">
        <f>TEXT(Sales_Data[[#This Row],[Order_Date]],"mmm")</f>
        <v>Jun</v>
      </c>
      <c r="X7061">
        <f>MONTH(Sales_Data[[#This Row],[Order_Date]])</f>
        <v>6</v>
      </c>
      <c r="Y7061" t="str">
        <f>"Q"&amp;ROUNDUP(MONTH(Sales_Data[[#This Row],[Order_Date]])/3,0)</f>
        <v>Q2</v>
      </c>
    </row>
    <row r="7062" spans="1:25" x14ac:dyDescent="0.3">
      <c r="A7062" t="s">
        <v>8871</v>
      </c>
      <c r="B7062" s="1">
        <v>45780</v>
      </c>
      <c r="C7062" t="s">
        <v>4299</v>
      </c>
      <c r="D7062" t="s">
        <v>916</v>
      </c>
      <c r="E7062" t="s">
        <v>30</v>
      </c>
      <c r="F7062" t="s">
        <v>31</v>
      </c>
      <c r="G7062" t="s">
        <v>32</v>
      </c>
      <c r="H7062" t="s">
        <v>50</v>
      </c>
      <c r="I7062" t="s">
        <v>51</v>
      </c>
      <c r="J7062">
        <v>2</v>
      </c>
      <c r="K7062">
        <v>4868.58</v>
      </c>
      <c r="L7062">
        <v>0.1</v>
      </c>
      <c r="M7062">
        <v>7408.31</v>
      </c>
      <c r="N7062" t="s">
        <v>52</v>
      </c>
      <c r="O7062" t="s">
        <v>35</v>
      </c>
      <c r="P7062" t="s">
        <v>44</v>
      </c>
      <c r="Q7062">
        <f>Sales_Data[[#This Row],[Quantity]]*Sales_Data[[#This Row],[Unit_Price]]</f>
        <v>9737.16</v>
      </c>
      <c r="R7062">
        <f>Sales_Data[[#This Row],[Gross_Sales]]*Sales_Data[[#This Row],[Discount]]</f>
        <v>973.71600000000001</v>
      </c>
      <c r="S7062">
        <f>Sales_Data[[#This Row],[Gross_Sales]]-Sales_Data[[#This Row],[Discount_Amount]]</f>
        <v>8763.4439999999995</v>
      </c>
      <c r="T7062">
        <f>Sales_Data[[#This Row],[Net Sales]]-Sales_Data[[#This Row],[Cost]]</f>
        <v>1355.1339999999991</v>
      </c>
      <c r="U7062" s="2">
        <f>Sales_Data[[#This Row],[Profit]]/Sales_Data[[#This Row],[Net Sales]]</f>
        <v>0.15463486729646464</v>
      </c>
      <c r="V7062">
        <f>YEAR(Sales_Data[[#This Row],[Order_Date]])</f>
        <v>2025</v>
      </c>
      <c r="W7062" t="str">
        <f>TEXT(Sales_Data[[#This Row],[Order_Date]],"mmm")</f>
        <v>May</v>
      </c>
      <c r="X7062">
        <f>MONTH(Sales_Data[[#This Row],[Order_Date]])</f>
        <v>5</v>
      </c>
      <c r="Y7062" t="str">
        <f>"Q"&amp;ROUNDUP(MONTH(Sales_Data[[#This Row],[Order_Date]])/3,0)</f>
        <v>Q2</v>
      </c>
    </row>
    <row r="7063" spans="1:25" x14ac:dyDescent="0.3">
      <c r="A7063" t="s">
        <v>8872</v>
      </c>
      <c r="B7063" s="1">
        <v>45903</v>
      </c>
      <c r="C7063" t="s">
        <v>3052</v>
      </c>
      <c r="D7063" t="s">
        <v>393</v>
      </c>
      <c r="E7063" t="s">
        <v>48</v>
      </c>
      <c r="F7063" t="s">
        <v>126</v>
      </c>
      <c r="G7063" t="s">
        <v>75</v>
      </c>
      <c r="H7063" t="s">
        <v>256</v>
      </c>
      <c r="I7063" t="s">
        <v>257</v>
      </c>
      <c r="J7063">
        <v>2</v>
      </c>
      <c r="K7063">
        <v>10874.83</v>
      </c>
      <c r="L7063">
        <v>0.05</v>
      </c>
      <c r="M7063">
        <v>17773.53</v>
      </c>
      <c r="N7063" t="s">
        <v>70</v>
      </c>
      <c r="O7063" t="s">
        <v>25</v>
      </c>
      <c r="P7063" t="s">
        <v>71</v>
      </c>
      <c r="Q7063">
        <f>Sales_Data[[#This Row],[Quantity]]*Sales_Data[[#This Row],[Unit_Price]]</f>
        <v>21749.66</v>
      </c>
      <c r="R7063">
        <f>Sales_Data[[#This Row],[Gross_Sales]]*Sales_Data[[#This Row],[Discount]]</f>
        <v>1087.4829999999999</v>
      </c>
      <c r="S7063">
        <f>Sales_Data[[#This Row],[Gross_Sales]]-Sales_Data[[#This Row],[Discount_Amount]]</f>
        <v>20662.177</v>
      </c>
      <c r="T7063">
        <f>Sales_Data[[#This Row],[Net Sales]]-Sales_Data[[#This Row],[Cost]]</f>
        <v>2888.6470000000008</v>
      </c>
      <c r="U7063" s="2">
        <f>Sales_Data[[#This Row],[Profit]]/Sales_Data[[#This Row],[Net Sales]]</f>
        <v>0.13980361314299072</v>
      </c>
      <c r="V7063">
        <f>YEAR(Sales_Data[[#This Row],[Order_Date]])</f>
        <v>2025</v>
      </c>
      <c r="W7063" t="str">
        <f>TEXT(Sales_Data[[#This Row],[Order_Date]],"mmm")</f>
        <v>Sep</v>
      </c>
      <c r="X7063">
        <f>MONTH(Sales_Data[[#This Row],[Order_Date]])</f>
        <v>9</v>
      </c>
      <c r="Y7063" t="str">
        <f>"Q"&amp;ROUNDUP(MONTH(Sales_Data[[#This Row],[Order_Date]])/3,0)</f>
        <v>Q3</v>
      </c>
    </row>
    <row r="7064" spans="1:25" x14ac:dyDescent="0.3">
      <c r="A7064" t="s">
        <v>8873</v>
      </c>
      <c r="B7064" s="1">
        <v>45879</v>
      </c>
      <c r="C7064" t="s">
        <v>2996</v>
      </c>
      <c r="D7064" t="s">
        <v>47</v>
      </c>
      <c r="E7064" t="s">
        <v>39</v>
      </c>
      <c r="F7064" t="s">
        <v>40</v>
      </c>
      <c r="G7064" t="s">
        <v>41</v>
      </c>
      <c r="H7064" t="s">
        <v>42</v>
      </c>
      <c r="I7064" t="s">
        <v>82</v>
      </c>
      <c r="J7064">
        <v>3</v>
      </c>
      <c r="K7064">
        <v>3005.86</v>
      </c>
      <c r="L7064">
        <v>0.1</v>
      </c>
      <c r="M7064">
        <v>5640.04</v>
      </c>
      <c r="N7064" t="s">
        <v>24</v>
      </c>
      <c r="O7064" t="s">
        <v>35</v>
      </c>
      <c r="P7064" t="s">
        <v>71</v>
      </c>
      <c r="Q7064">
        <f>Sales_Data[[#This Row],[Quantity]]*Sales_Data[[#This Row],[Unit_Price]]</f>
        <v>9017.58</v>
      </c>
      <c r="R7064">
        <f>Sales_Data[[#This Row],[Gross_Sales]]*Sales_Data[[#This Row],[Discount]]</f>
        <v>901.75800000000004</v>
      </c>
      <c r="S7064">
        <f>Sales_Data[[#This Row],[Gross_Sales]]-Sales_Data[[#This Row],[Discount_Amount]]</f>
        <v>8115.8220000000001</v>
      </c>
      <c r="T7064">
        <f>Sales_Data[[#This Row],[Net Sales]]-Sales_Data[[#This Row],[Cost]]</f>
        <v>2475.7820000000002</v>
      </c>
      <c r="U7064" s="2">
        <f>Sales_Data[[#This Row],[Profit]]/Sales_Data[[#This Row],[Net Sales]]</f>
        <v>0.3050562222779159</v>
      </c>
      <c r="V7064">
        <f>YEAR(Sales_Data[[#This Row],[Order_Date]])</f>
        <v>2025</v>
      </c>
      <c r="W7064" t="str">
        <f>TEXT(Sales_Data[[#This Row],[Order_Date]],"mmm")</f>
        <v>Aug</v>
      </c>
      <c r="X7064">
        <f>MONTH(Sales_Data[[#This Row],[Order_Date]])</f>
        <v>8</v>
      </c>
      <c r="Y7064" t="str">
        <f>"Q"&amp;ROUNDUP(MONTH(Sales_Data[[#This Row],[Order_Date]])/3,0)</f>
        <v>Q3</v>
      </c>
    </row>
    <row r="7065" spans="1:25" x14ac:dyDescent="0.3">
      <c r="A7065" t="s">
        <v>8874</v>
      </c>
      <c r="B7065" s="1">
        <v>45708</v>
      </c>
      <c r="C7065" t="s">
        <v>1545</v>
      </c>
      <c r="D7065" t="s">
        <v>29</v>
      </c>
      <c r="E7065" t="s">
        <v>48</v>
      </c>
      <c r="F7065" t="s">
        <v>126</v>
      </c>
      <c r="G7065" t="s">
        <v>32</v>
      </c>
      <c r="H7065" t="s">
        <v>33</v>
      </c>
      <c r="I7065" t="s">
        <v>34</v>
      </c>
      <c r="J7065">
        <v>2</v>
      </c>
      <c r="K7065">
        <v>43726.3</v>
      </c>
      <c r="L7065">
        <v>0.05</v>
      </c>
      <c r="M7065">
        <v>66809.13</v>
      </c>
      <c r="N7065" t="s">
        <v>52</v>
      </c>
      <c r="O7065" t="s">
        <v>35</v>
      </c>
      <c r="P7065" t="s">
        <v>71</v>
      </c>
      <c r="Q7065">
        <f>Sales_Data[[#This Row],[Quantity]]*Sales_Data[[#This Row],[Unit_Price]]</f>
        <v>87452.6</v>
      </c>
      <c r="R7065">
        <f>Sales_Data[[#This Row],[Gross_Sales]]*Sales_Data[[#This Row],[Discount]]</f>
        <v>4372.63</v>
      </c>
      <c r="S7065">
        <f>Sales_Data[[#This Row],[Gross_Sales]]-Sales_Data[[#This Row],[Discount_Amount]]</f>
        <v>83079.97</v>
      </c>
      <c r="T7065">
        <f>Sales_Data[[#This Row],[Net Sales]]-Sales_Data[[#This Row],[Cost]]</f>
        <v>16270.839999999997</v>
      </c>
      <c r="U7065" s="2">
        <f>Sales_Data[[#This Row],[Profit]]/Sales_Data[[#This Row],[Net Sales]]</f>
        <v>0.19584552088788665</v>
      </c>
      <c r="V7065">
        <f>YEAR(Sales_Data[[#This Row],[Order_Date]])</f>
        <v>2025</v>
      </c>
      <c r="W7065" t="str">
        <f>TEXT(Sales_Data[[#This Row],[Order_Date]],"mmm")</f>
        <v>Feb</v>
      </c>
      <c r="X7065">
        <f>MONTH(Sales_Data[[#This Row],[Order_Date]])</f>
        <v>2</v>
      </c>
      <c r="Y7065" t="str">
        <f>"Q"&amp;ROUNDUP(MONTH(Sales_Data[[#This Row],[Order_Date]])/3,0)</f>
        <v>Q1</v>
      </c>
    </row>
    <row r="7066" spans="1:25" x14ac:dyDescent="0.3">
      <c r="A7066" t="s">
        <v>8875</v>
      </c>
      <c r="B7066" s="1">
        <v>45728</v>
      </c>
      <c r="C7066" t="s">
        <v>4025</v>
      </c>
      <c r="D7066" t="s">
        <v>460</v>
      </c>
      <c r="E7066" t="s">
        <v>30</v>
      </c>
      <c r="F7066" t="s">
        <v>87</v>
      </c>
      <c r="G7066" t="s">
        <v>32</v>
      </c>
      <c r="H7066" t="s">
        <v>50</v>
      </c>
      <c r="I7066" t="s">
        <v>58</v>
      </c>
      <c r="J7066">
        <v>3</v>
      </c>
      <c r="K7066">
        <v>1701.07</v>
      </c>
      <c r="L7066">
        <v>0</v>
      </c>
      <c r="M7066">
        <v>4303.09</v>
      </c>
      <c r="N7066" t="s">
        <v>109</v>
      </c>
      <c r="O7066" t="s">
        <v>35</v>
      </c>
      <c r="P7066" t="s">
        <v>71</v>
      </c>
      <c r="Q7066">
        <f>Sales_Data[[#This Row],[Quantity]]*Sales_Data[[#This Row],[Unit_Price]]</f>
        <v>5103.21</v>
      </c>
      <c r="R7066">
        <f>Sales_Data[[#This Row],[Gross_Sales]]*Sales_Data[[#This Row],[Discount]]</f>
        <v>0</v>
      </c>
      <c r="S7066">
        <f>Sales_Data[[#This Row],[Gross_Sales]]-Sales_Data[[#This Row],[Discount_Amount]]</f>
        <v>5103.21</v>
      </c>
      <c r="T7066">
        <f>Sales_Data[[#This Row],[Net Sales]]-Sales_Data[[#This Row],[Cost]]</f>
        <v>800.11999999999989</v>
      </c>
      <c r="U7066" s="2">
        <f>Sales_Data[[#This Row],[Profit]]/Sales_Data[[#This Row],[Net Sales]]</f>
        <v>0.15678759055574823</v>
      </c>
      <c r="V7066">
        <f>YEAR(Sales_Data[[#This Row],[Order_Date]])</f>
        <v>2025</v>
      </c>
      <c r="W7066" t="str">
        <f>TEXT(Sales_Data[[#This Row],[Order_Date]],"mmm")</f>
        <v>Mar</v>
      </c>
      <c r="X7066">
        <f>MONTH(Sales_Data[[#This Row],[Order_Date]])</f>
        <v>3</v>
      </c>
      <c r="Y7066" t="str">
        <f>"Q"&amp;ROUNDUP(MONTH(Sales_Data[[#This Row],[Order_Date]])/3,0)</f>
        <v>Q1</v>
      </c>
    </row>
    <row r="7067" spans="1:25" x14ac:dyDescent="0.3">
      <c r="A7067" t="s">
        <v>8876</v>
      </c>
      <c r="B7067" s="1">
        <v>45705</v>
      </c>
      <c r="C7067" t="s">
        <v>898</v>
      </c>
      <c r="D7067" t="s">
        <v>310</v>
      </c>
      <c r="E7067" t="s">
        <v>39</v>
      </c>
      <c r="F7067" t="s">
        <v>405</v>
      </c>
      <c r="G7067" t="s">
        <v>75</v>
      </c>
      <c r="H7067" t="s">
        <v>256</v>
      </c>
      <c r="I7067" t="s">
        <v>257</v>
      </c>
      <c r="J7067">
        <v>2</v>
      </c>
      <c r="K7067">
        <v>2162.41</v>
      </c>
      <c r="L7067">
        <v>0</v>
      </c>
      <c r="M7067">
        <v>3176.51</v>
      </c>
      <c r="N7067" t="s">
        <v>24</v>
      </c>
      <c r="O7067" t="s">
        <v>25</v>
      </c>
      <c r="P7067" t="s">
        <v>44</v>
      </c>
      <c r="Q7067">
        <f>Sales_Data[[#This Row],[Quantity]]*Sales_Data[[#This Row],[Unit_Price]]</f>
        <v>4324.82</v>
      </c>
      <c r="R7067">
        <f>Sales_Data[[#This Row],[Gross_Sales]]*Sales_Data[[#This Row],[Discount]]</f>
        <v>0</v>
      </c>
      <c r="S7067">
        <f>Sales_Data[[#This Row],[Gross_Sales]]-Sales_Data[[#This Row],[Discount_Amount]]</f>
        <v>4324.82</v>
      </c>
      <c r="T7067">
        <f>Sales_Data[[#This Row],[Net Sales]]-Sales_Data[[#This Row],[Cost]]</f>
        <v>1148.3099999999995</v>
      </c>
      <c r="U7067" s="2">
        <f>Sales_Data[[#This Row],[Profit]]/Sales_Data[[#This Row],[Net Sales]]</f>
        <v>0.26551625269953422</v>
      </c>
      <c r="V7067">
        <f>YEAR(Sales_Data[[#This Row],[Order_Date]])</f>
        <v>2025</v>
      </c>
      <c r="W7067" t="str">
        <f>TEXT(Sales_Data[[#This Row],[Order_Date]],"mmm")</f>
        <v>Feb</v>
      </c>
      <c r="X7067">
        <f>MONTH(Sales_Data[[#This Row],[Order_Date]])</f>
        <v>2</v>
      </c>
      <c r="Y7067" t="str">
        <f>"Q"&amp;ROUNDUP(MONTH(Sales_Data[[#This Row],[Order_Date]])/3,0)</f>
        <v>Q1</v>
      </c>
    </row>
    <row r="7068" spans="1:25" x14ac:dyDescent="0.3">
      <c r="A7068" t="s">
        <v>8877</v>
      </c>
      <c r="B7068" s="1">
        <v>45676</v>
      </c>
      <c r="C7068" t="s">
        <v>1621</v>
      </c>
      <c r="D7068" t="s">
        <v>728</v>
      </c>
      <c r="E7068" t="s">
        <v>48</v>
      </c>
      <c r="F7068" t="s">
        <v>126</v>
      </c>
      <c r="G7068" t="s">
        <v>21</v>
      </c>
      <c r="H7068" t="s">
        <v>22</v>
      </c>
      <c r="I7068" t="s">
        <v>62</v>
      </c>
      <c r="J7068">
        <v>2</v>
      </c>
      <c r="K7068">
        <v>53172.4</v>
      </c>
      <c r="L7068">
        <v>0.1</v>
      </c>
      <c r="M7068">
        <v>74218.05</v>
      </c>
      <c r="N7068" t="s">
        <v>70</v>
      </c>
      <c r="O7068" t="s">
        <v>35</v>
      </c>
      <c r="P7068" t="s">
        <v>71</v>
      </c>
      <c r="Q7068">
        <f>Sales_Data[[#This Row],[Quantity]]*Sales_Data[[#This Row],[Unit_Price]]</f>
        <v>106344.8</v>
      </c>
      <c r="R7068">
        <f>Sales_Data[[#This Row],[Gross_Sales]]*Sales_Data[[#This Row],[Discount]]</f>
        <v>10634.480000000001</v>
      </c>
      <c r="S7068">
        <f>Sales_Data[[#This Row],[Gross_Sales]]-Sales_Data[[#This Row],[Discount_Amount]]</f>
        <v>95710.32</v>
      </c>
      <c r="T7068">
        <f>Sales_Data[[#This Row],[Net Sales]]-Sales_Data[[#This Row],[Cost]]</f>
        <v>21492.270000000004</v>
      </c>
      <c r="U7068" s="2">
        <f>Sales_Data[[#This Row],[Profit]]/Sales_Data[[#This Row],[Net Sales]]</f>
        <v>0.22455540844498276</v>
      </c>
      <c r="V7068">
        <f>YEAR(Sales_Data[[#This Row],[Order_Date]])</f>
        <v>2025</v>
      </c>
      <c r="W7068" t="str">
        <f>TEXT(Sales_Data[[#This Row],[Order_Date]],"mmm")</f>
        <v>Jan</v>
      </c>
      <c r="X7068">
        <f>MONTH(Sales_Data[[#This Row],[Order_Date]])</f>
        <v>1</v>
      </c>
      <c r="Y7068" t="str">
        <f>"Q"&amp;ROUNDUP(MONTH(Sales_Data[[#This Row],[Order_Date]])/3,0)</f>
        <v>Q1</v>
      </c>
    </row>
    <row r="7069" spans="1:25" x14ac:dyDescent="0.3">
      <c r="A7069" t="s">
        <v>8878</v>
      </c>
      <c r="B7069" s="1">
        <v>45919</v>
      </c>
      <c r="C7069" t="s">
        <v>3859</v>
      </c>
      <c r="D7069" t="s">
        <v>255</v>
      </c>
      <c r="E7069" t="s">
        <v>48</v>
      </c>
      <c r="F7069" t="s">
        <v>152</v>
      </c>
      <c r="G7069" t="s">
        <v>32</v>
      </c>
      <c r="H7069" t="s">
        <v>33</v>
      </c>
      <c r="I7069" t="s">
        <v>161</v>
      </c>
      <c r="J7069">
        <v>3</v>
      </c>
      <c r="K7069">
        <v>63754.03</v>
      </c>
      <c r="L7069">
        <v>0.1</v>
      </c>
      <c r="M7069">
        <v>135363.78</v>
      </c>
      <c r="N7069" t="s">
        <v>52</v>
      </c>
      <c r="O7069" t="s">
        <v>25</v>
      </c>
      <c r="P7069" t="s">
        <v>71</v>
      </c>
      <c r="Q7069">
        <f>Sales_Data[[#This Row],[Quantity]]*Sales_Data[[#This Row],[Unit_Price]]</f>
        <v>191262.09</v>
      </c>
      <c r="R7069">
        <f>Sales_Data[[#This Row],[Gross_Sales]]*Sales_Data[[#This Row],[Discount]]</f>
        <v>19126.208999999999</v>
      </c>
      <c r="S7069">
        <f>Sales_Data[[#This Row],[Gross_Sales]]-Sales_Data[[#This Row],[Discount_Amount]]</f>
        <v>172135.88099999999</v>
      </c>
      <c r="T7069">
        <f>Sales_Data[[#This Row],[Net Sales]]-Sales_Data[[#This Row],[Cost]]</f>
        <v>36772.100999999995</v>
      </c>
      <c r="U7069" s="2">
        <f>Sales_Data[[#This Row],[Profit]]/Sales_Data[[#This Row],[Net Sales]]</f>
        <v>0.21362252184946842</v>
      </c>
      <c r="V7069">
        <f>YEAR(Sales_Data[[#This Row],[Order_Date]])</f>
        <v>2025</v>
      </c>
      <c r="W7069" t="str">
        <f>TEXT(Sales_Data[[#This Row],[Order_Date]],"mmm")</f>
        <v>Sep</v>
      </c>
      <c r="X7069">
        <f>MONTH(Sales_Data[[#This Row],[Order_Date]])</f>
        <v>9</v>
      </c>
      <c r="Y7069" t="str">
        <f>"Q"&amp;ROUNDUP(MONTH(Sales_Data[[#This Row],[Order_Date]])/3,0)</f>
        <v>Q3</v>
      </c>
    </row>
    <row r="7070" spans="1:25" x14ac:dyDescent="0.3">
      <c r="A7070" t="s">
        <v>8879</v>
      </c>
      <c r="B7070" s="1">
        <v>45741</v>
      </c>
      <c r="C7070" t="s">
        <v>5202</v>
      </c>
      <c r="D7070" t="s">
        <v>145</v>
      </c>
      <c r="E7070" t="s">
        <v>48</v>
      </c>
      <c r="F7070" t="s">
        <v>132</v>
      </c>
      <c r="G7070" t="s">
        <v>32</v>
      </c>
      <c r="H7070" t="s">
        <v>50</v>
      </c>
      <c r="I7070" t="s">
        <v>51</v>
      </c>
      <c r="J7070">
        <v>1</v>
      </c>
      <c r="K7070">
        <v>50636.51</v>
      </c>
      <c r="L7070">
        <v>0.05</v>
      </c>
      <c r="M7070">
        <v>41694.36</v>
      </c>
      <c r="N7070" t="s">
        <v>52</v>
      </c>
      <c r="O7070" t="s">
        <v>35</v>
      </c>
      <c r="P7070" t="s">
        <v>26</v>
      </c>
      <c r="Q7070">
        <f>Sales_Data[[#This Row],[Quantity]]*Sales_Data[[#This Row],[Unit_Price]]</f>
        <v>50636.51</v>
      </c>
      <c r="R7070">
        <f>Sales_Data[[#This Row],[Gross_Sales]]*Sales_Data[[#This Row],[Discount]]</f>
        <v>2531.8255000000004</v>
      </c>
      <c r="S7070">
        <f>Sales_Data[[#This Row],[Gross_Sales]]-Sales_Data[[#This Row],[Discount_Amount]]</f>
        <v>48104.684500000003</v>
      </c>
      <c r="T7070">
        <f>Sales_Data[[#This Row],[Net Sales]]-Sales_Data[[#This Row],[Cost]]</f>
        <v>6410.3245000000024</v>
      </c>
      <c r="U7070" s="2">
        <f>Sales_Data[[#This Row],[Profit]]/Sales_Data[[#This Row],[Net Sales]]</f>
        <v>0.13325780153490047</v>
      </c>
      <c r="V7070">
        <f>YEAR(Sales_Data[[#This Row],[Order_Date]])</f>
        <v>2025</v>
      </c>
      <c r="W7070" t="str">
        <f>TEXT(Sales_Data[[#This Row],[Order_Date]],"mmm")</f>
        <v>Mar</v>
      </c>
      <c r="X7070">
        <f>MONTH(Sales_Data[[#This Row],[Order_Date]])</f>
        <v>3</v>
      </c>
      <c r="Y7070" t="str">
        <f>"Q"&amp;ROUNDUP(MONTH(Sales_Data[[#This Row],[Order_Date]])/3,0)</f>
        <v>Q1</v>
      </c>
    </row>
    <row r="7071" spans="1:25" x14ac:dyDescent="0.3">
      <c r="A7071" t="s">
        <v>8880</v>
      </c>
      <c r="B7071" s="1">
        <v>45812</v>
      </c>
      <c r="C7071" t="s">
        <v>2421</v>
      </c>
      <c r="D7071" t="s">
        <v>765</v>
      </c>
      <c r="E7071" t="s">
        <v>19</v>
      </c>
      <c r="F7071" t="s">
        <v>20</v>
      </c>
      <c r="G7071" t="s">
        <v>21</v>
      </c>
      <c r="H7071" t="s">
        <v>297</v>
      </c>
      <c r="I7071" t="s">
        <v>494</v>
      </c>
      <c r="J7071">
        <v>1</v>
      </c>
      <c r="K7071">
        <v>9759.61</v>
      </c>
      <c r="L7071">
        <v>0.05</v>
      </c>
      <c r="M7071">
        <v>6910.4</v>
      </c>
      <c r="N7071" t="s">
        <v>70</v>
      </c>
      <c r="O7071" t="s">
        <v>35</v>
      </c>
      <c r="P7071" t="s">
        <v>44</v>
      </c>
      <c r="Q7071">
        <f>Sales_Data[[#This Row],[Quantity]]*Sales_Data[[#This Row],[Unit_Price]]</f>
        <v>9759.61</v>
      </c>
      <c r="R7071">
        <f>Sales_Data[[#This Row],[Gross_Sales]]*Sales_Data[[#This Row],[Discount]]</f>
        <v>487.98050000000006</v>
      </c>
      <c r="S7071">
        <f>Sales_Data[[#This Row],[Gross_Sales]]-Sales_Data[[#This Row],[Discount_Amount]]</f>
        <v>9271.6295000000009</v>
      </c>
      <c r="T7071">
        <f>Sales_Data[[#This Row],[Net Sales]]-Sales_Data[[#This Row],[Cost]]</f>
        <v>2361.2295000000013</v>
      </c>
      <c r="U7071" s="2">
        <f>Sales_Data[[#This Row],[Profit]]/Sales_Data[[#This Row],[Net Sales]]</f>
        <v>0.25467254704256692</v>
      </c>
      <c r="V7071">
        <f>YEAR(Sales_Data[[#This Row],[Order_Date]])</f>
        <v>2025</v>
      </c>
      <c r="W7071" t="str">
        <f>TEXT(Sales_Data[[#This Row],[Order_Date]],"mmm")</f>
        <v>Jun</v>
      </c>
      <c r="X7071">
        <f>MONTH(Sales_Data[[#This Row],[Order_Date]])</f>
        <v>6</v>
      </c>
      <c r="Y7071" t="str">
        <f>"Q"&amp;ROUNDUP(MONTH(Sales_Data[[#This Row],[Order_Date]])/3,0)</f>
        <v>Q2</v>
      </c>
    </row>
    <row r="7072" spans="1:25" x14ac:dyDescent="0.3">
      <c r="A7072" t="s">
        <v>8881</v>
      </c>
      <c r="B7072" s="1">
        <v>45710</v>
      </c>
      <c r="C7072" t="s">
        <v>2466</v>
      </c>
      <c r="D7072" t="s">
        <v>356</v>
      </c>
      <c r="E7072" t="s">
        <v>30</v>
      </c>
      <c r="F7072" t="s">
        <v>87</v>
      </c>
      <c r="G7072" t="s">
        <v>67</v>
      </c>
      <c r="H7072" t="s">
        <v>121</v>
      </c>
      <c r="I7072" t="s">
        <v>122</v>
      </c>
      <c r="J7072">
        <v>2</v>
      </c>
      <c r="K7072">
        <v>2351.9299999999998</v>
      </c>
      <c r="L7072">
        <v>0</v>
      </c>
      <c r="M7072">
        <v>3868.24</v>
      </c>
      <c r="N7072" t="s">
        <v>24</v>
      </c>
      <c r="O7072" t="s">
        <v>35</v>
      </c>
      <c r="P7072" t="s">
        <v>26</v>
      </c>
      <c r="Q7072">
        <f>Sales_Data[[#This Row],[Quantity]]*Sales_Data[[#This Row],[Unit_Price]]</f>
        <v>4703.8599999999997</v>
      </c>
      <c r="R7072">
        <f>Sales_Data[[#This Row],[Gross_Sales]]*Sales_Data[[#This Row],[Discount]]</f>
        <v>0</v>
      </c>
      <c r="S7072">
        <f>Sales_Data[[#This Row],[Gross_Sales]]-Sales_Data[[#This Row],[Discount_Amount]]</f>
        <v>4703.8599999999997</v>
      </c>
      <c r="T7072">
        <f>Sales_Data[[#This Row],[Net Sales]]-Sales_Data[[#This Row],[Cost]]</f>
        <v>835.61999999999989</v>
      </c>
      <c r="U7072" s="2">
        <f>Sales_Data[[#This Row],[Profit]]/Sales_Data[[#This Row],[Net Sales]]</f>
        <v>0.17764559319367498</v>
      </c>
      <c r="V7072">
        <f>YEAR(Sales_Data[[#This Row],[Order_Date]])</f>
        <v>2025</v>
      </c>
      <c r="W7072" t="str">
        <f>TEXT(Sales_Data[[#This Row],[Order_Date]],"mmm")</f>
        <v>Feb</v>
      </c>
      <c r="X7072">
        <f>MONTH(Sales_Data[[#This Row],[Order_Date]])</f>
        <v>2</v>
      </c>
      <c r="Y7072" t="str">
        <f>"Q"&amp;ROUNDUP(MONTH(Sales_Data[[#This Row],[Order_Date]])/3,0)</f>
        <v>Q1</v>
      </c>
    </row>
    <row r="7073" spans="1:25" x14ac:dyDescent="0.3">
      <c r="A7073" t="s">
        <v>8882</v>
      </c>
      <c r="B7073" s="1">
        <v>45764</v>
      </c>
      <c r="C7073" t="s">
        <v>2062</v>
      </c>
      <c r="D7073" t="s">
        <v>125</v>
      </c>
      <c r="E7073" t="s">
        <v>48</v>
      </c>
      <c r="F7073" t="s">
        <v>164</v>
      </c>
      <c r="G7073" t="s">
        <v>75</v>
      </c>
      <c r="H7073" t="s">
        <v>114</v>
      </c>
      <c r="I7073" t="s">
        <v>115</v>
      </c>
      <c r="J7073">
        <v>4</v>
      </c>
      <c r="K7073">
        <v>35767.629999999997</v>
      </c>
      <c r="L7073">
        <v>0.05</v>
      </c>
      <c r="M7073">
        <v>90874.28</v>
      </c>
      <c r="N7073" t="s">
        <v>52</v>
      </c>
      <c r="O7073" t="s">
        <v>53</v>
      </c>
      <c r="P7073" t="s">
        <v>71</v>
      </c>
      <c r="Q7073">
        <f>Sales_Data[[#This Row],[Quantity]]*Sales_Data[[#This Row],[Unit_Price]]</f>
        <v>143070.51999999999</v>
      </c>
      <c r="R7073">
        <f>Sales_Data[[#This Row],[Gross_Sales]]*Sales_Data[[#This Row],[Discount]]</f>
        <v>7153.5259999999998</v>
      </c>
      <c r="S7073">
        <f>Sales_Data[[#This Row],[Gross_Sales]]-Sales_Data[[#This Row],[Discount_Amount]]</f>
        <v>135916.99399999998</v>
      </c>
      <c r="T7073">
        <f>Sales_Data[[#This Row],[Net Sales]]-Sales_Data[[#This Row],[Cost]]</f>
        <v>45042.713999999978</v>
      </c>
      <c r="U7073" s="2">
        <f>Sales_Data[[#This Row],[Profit]]/Sales_Data[[#This Row],[Net Sales]]</f>
        <v>0.33139869176329773</v>
      </c>
      <c r="V7073">
        <f>YEAR(Sales_Data[[#This Row],[Order_Date]])</f>
        <v>2025</v>
      </c>
      <c r="W7073" t="str">
        <f>TEXT(Sales_Data[[#This Row],[Order_Date]],"mmm")</f>
        <v>Apr</v>
      </c>
      <c r="X7073">
        <f>MONTH(Sales_Data[[#This Row],[Order_Date]])</f>
        <v>4</v>
      </c>
      <c r="Y7073" t="str">
        <f>"Q"&amp;ROUNDUP(MONTH(Sales_Data[[#This Row],[Order_Date]])/3,0)</f>
        <v>Q2</v>
      </c>
    </row>
    <row r="7074" spans="1:25" x14ac:dyDescent="0.3">
      <c r="A7074" t="s">
        <v>8883</v>
      </c>
      <c r="B7074" s="1">
        <v>46014</v>
      </c>
      <c r="C7074" t="s">
        <v>2899</v>
      </c>
      <c r="D7074" t="s">
        <v>450</v>
      </c>
      <c r="E7074" t="s">
        <v>48</v>
      </c>
      <c r="F7074" t="s">
        <v>152</v>
      </c>
      <c r="G7074" t="s">
        <v>21</v>
      </c>
      <c r="H7074" t="s">
        <v>230</v>
      </c>
      <c r="I7074" t="s">
        <v>231</v>
      </c>
      <c r="J7074">
        <v>1</v>
      </c>
      <c r="K7074">
        <v>30890.32</v>
      </c>
      <c r="L7074">
        <v>0.15</v>
      </c>
      <c r="M7074">
        <v>20277.990000000002</v>
      </c>
      <c r="N7074" t="s">
        <v>52</v>
      </c>
      <c r="O7074" t="s">
        <v>35</v>
      </c>
      <c r="P7074" t="s">
        <v>71</v>
      </c>
      <c r="Q7074">
        <f>Sales_Data[[#This Row],[Quantity]]*Sales_Data[[#This Row],[Unit_Price]]</f>
        <v>30890.32</v>
      </c>
      <c r="R7074">
        <f>Sales_Data[[#This Row],[Gross_Sales]]*Sales_Data[[#This Row],[Discount]]</f>
        <v>4633.5479999999998</v>
      </c>
      <c r="S7074">
        <f>Sales_Data[[#This Row],[Gross_Sales]]-Sales_Data[[#This Row],[Discount_Amount]]</f>
        <v>26256.772000000001</v>
      </c>
      <c r="T7074">
        <f>Sales_Data[[#This Row],[Net Sales]]-Sales_Data[[#This Row],[Cost]]</f>
        <v>5978.7819999999992</v>
      </c>
      <c r="U7074" s="2">
        <f>Sales_Data[[#This Row],[Profit]]/Sales_Data[[#This Row],[Net Sales]]</f>
        <v>0.22770438041660257</v>
      </c>
      <c r="V7074">
        <f>YEAR(Sales_Data[[#This Row],[Order_Date]])</f>
        <v>2025</v>
      </c>
      <c r="W7074" t="str">
        <f>TEXT(Sales_Data[[#This Row],[Order_Date]],"mmm")</f>
        <v>Dec</v>
      </c>
      <c r="X7074">
        <f>MONTH(Sales_Data[[#This Row],[Order_Date]])</f>
        <v>12</v>
      </c>
      <c r="Y7074" t="str">
        <f>"Q"&amp;ROUNDUP(MONTH(Sales_Data[[#This Row],[Order_Date]])/3,0)</f>
        <v>Q4</v>
      </c>
    </row>
    <row r="7075" spans="1:25" x14ac:dyDescent="0.3">
      <c r="A7075" t="s">
        <v>8884</v>
      </c>
      <c r="B7075" s="1">
        <v>45961</v>
      </c>
      <c r="C7075" t="s">
        <v>2832</v>
      </c>
      <c r="D7075" t="s">
        <v>194</v>
      </c>
      <c r="E7075" t="s">
        <v>19</v>
      </c>
      <c r="F7075" t="s">
        <v>113</v>
      </c>
      <c r="G7075" t="s">
        <v>21</v>
      </c>
      <c r="H7075" t="s">
        <v>297</v>
      </c>
      <c r="I7075" t="s">
        <v>494</v>
      </c>
      <c r="J7075">
        <v>1</v>
      </c>
      <c r="K7075">
        <v>9399.9599999999991</v>
      </c>
      <c r="L7075">
        <v>0.15</v>
      </c>
      <c r="M7075">
        <v>5900.51</v>
      </c>
      <c r="N7075" t="s">
        <v>70</v>
      </c>
      <c r="O7075" t="s">
        <v>35</v>
      </c>
      <c r="P7075" t="s">
        <v>71</v>
      </c>
      <c r="Q7075">
        <f>Sales_Data[[#This Row],[Quantity]]*Sales_Data[[#This Row],[Unit_Price]]</f>
        <v>9399.9599999999991</v>
      </c>
      <c r="R7075">
        <f>Sales_Data[[#This Row],[Gross_Sales]]*Sales_Data[[#This Row],[Discount]]</f>
        <v>1409.9939999999999</v>
      </c>
      <c r="S7075">
        <f>Sales_Data[[#This Row],[Gross_Sales]]-Sales_Data[[#This Row],[Discount_Amount]]</f>
        <v>7989.9659999999994</v>
      </c>
      <c r="T7075">
        <f>Sales_Data[[#This Row],[Net Sales]]-Sales_Data[[#This Row],[Cost]]</f>
        <v>2089.4559999999992</v>
      </c>
      <c r="U7075" s="2">
        <f>Sales_Data[[#This Row],[Profit]]/Sales_Data[[#This Row],[Net Sales]]</f>
        <v>0.26150999891614046</v>
      </c>
      <c r="V7075">
        <f>YEAR(Sales_Data[[#This Row],[Order_Date]])</f>
        <v>2025</v>
      </c>
      <c r="W7075" t="str">
        <f>TEXT(Sales_Data[[#This Row],[Order_Date]],"mmm")</f>
        <v>Oct</v>
      </c>
      <c r="X7075">
        <f>MONTH(Sales_Data[[#This Row],[Order_Date]])</f>
        <v>10</v>
      </c>
      <c r="Y7075" t="str">
        <f>"Q"&amp;ROUNDUP(MONTH(Sales_Data[[#This Row],[Order_Date]])/3,0)</f>
        <v>Q4</v>
      </c>
    </row>
    <row r="7076" spans="1:25" x14ac:dyDescent="0.3">
      <c r="A7076" t="s">
        <v>8885</v>
      </c>
      <c r="B7076" s="1">
        <v>45792</v>
      </c>
      <c r="C7076" t="s">
        <v>1637</v>
      </c>
      <c r="D7076" t="s">
        <v>387</v>
      </c>
      <c r="E7076" t="s">
        <v>48</v>
      </c>
      <c r="F7076" t="s">
        <v>49</v>
      </c>
      <c r="G7076" t="s">
        <v>75</v>
      </c>
      <c r="H7076" t="s">
        <v>76</v>
      </c>
      <c r="I7076" t="s">
        <v>108</v>
      </c>
      <c r="J7076">
        <v>1</v>
      </c>
      <c r="K7076">
        <v>14419.27</v>
      </c>
      <c r="L7076">
        <v>0.1</v>
      </c>
      <c r="M7076">
        <v>8821.06</v>
      </c>
      <c r="N7076" t="s">
        <v>52</v>
      </c>
      <c r="O7076" t="s">
        <v>53</v>
      </c>
      <c r="P7076" t="s">
        <v>71</v>
      </c>
      <c r="Q7076">
        <f>Sales_Data[[#This Row],[Quantity]]*Sales_Data[[#This Row],[Unit_Price]]</f>
        <v>14419.27</v>
      </c>
      <c r="R7076">
        <f>Sales_Data[[#This Row],[Gross_Sales]]*Sales_Data[[#This Row],[Discount]]</f>
        <v>1441.9270000000001</v>
      </c>
      <c r="S7076">
        <f>Sales_Data[[#This Row],[Gross_Sales]]-Sales_Data[[#This Row],[Discount_Amount]]</f>
        <v>12977.343000000001</v>
      </c>
      <c r="T7076">
        <f>Sales_Data[[#This Row],[Net Sales]]-Sales_Data[[#This Row],[Cost]]</f>
        <v>4156.2830000000013</v>
      </c>
      <c r="U7076" s="2">
        <f>Sales_Data[[#This Row],[Profit]]/Sales_Data[[#This Row],[Net Sales]]</f>
        <v>0.3202722622034419</v>
      </c>
      <c r="V7076">
        <f>YEAR(Sales_Data[[#This Row],[Order_Date]])</f>
        <v>2025</v>
      </c>
      <c r="W7076" t="str">
        <f>TEXT(Sales_Data[[#This Row],[Order_Date]],"mmm")</f>
        <v>May</v>
      </c>
      <c r="X7076">
        <f>MONTH(Sales_Data[[#This Row],[Order_Date]])</f>
        <v>5</v>
      </c>
      <c r="Y7076" t="str">
        <f>"Q"&amp;ROUNDUP(MONTH(Sales_Data[[#This Row],[Order_Date]])/3,0)</f>
        <v>Q2</v>
      </c>
    </row>
    <row r="7077" spans="1:25" x14ac:dyDescent="0.3">
      <c r="A7077" t="s">
        <v>8886</v>
      </c>
      <c r="B7077" s="1">
        <v>45726</v>
      </c>
      <c r="C7077" t="s">
        <v>3389</v>
      </c>
      <c r="D7077" t="s">
        <v>86</v>
      </c>
      <c r="E7077" t="s">
        <v>19</v>
      </c>
      <c r="F7077" t="s">
        <v>20</v>
      </c>
      <c r="G7077" t="s">
        <v>32</v>
      </c>
      <c r="H7077" t="s">
        <v>33</v>
      </c>
      <c r="I7077" t="s">
        <v>161</v>
      </c>
      <c r="J7077">
        <v>1</v>
      </c>
      <c r="K7077">
        <v>16334.74</v>
      </c>
      <c r="L7077">
        <v>0.2</v>
      </c>
      <c r="M7077">
        <v>8148.25</v>
      </c>
      <c r="N7077" t="s">
        <v>83</v>
      </c>
      <c r="O7077" t="s">
        <v>53</v>
      </c>
      <c r="P7077" t="s">
        <v>71</v>
      </c>
      <c r="Q7077">
        <f>Sales_Data[[#This Row],[Quantity]]*Sales_Data[[#This Row],[Unit_Price]]</f>
        <v>16334.74</v>
      </c>
      <c r="R7077">
        <f>Sales_Data[[#This Row],[Gross_Sales]]*Sales_Data[[#This Row],[Discount]]</f>
        <v>3266.9480000000003</v>
      </c>
      <c r="S7077">
        <f>Sales_Data[[#This Row],[Gross_Sales]]-Sales_Data[[#This Row],[Discount_Amount]]</f>
        <v>13067.791999999999</v>
      </c>
      <c r="T7077">
        <f>Sales_Data[[#This Row],[Net Sales]]-Sales_Data[[#This Row],[Cost]]</f>
        <v>4919.5419999999995</v>
      </c>
      <c r="U7077" s="2">
        <f>Sales_Data[[#This Row],[Profit]]/Sales_Data[[#This Row],[Net Sales]]</f>
        <v>0.376463139296983</v>
      </c>
      <c r="V7077">
        <f>YEAR(Sales_Data[[#This Row],[Order_Date]])</f>
        <v>2025</v>
      </c>
      <c r="W7077" t="str">
        <f>TEXT(Sales_Data[[#This Row],[Order_Date]],"mmm")</f>
        <v>Mar</v>
      </c>
      <c r="X7077">
        <f>MONTH(Sales_Data[[#This Row],[Order_Date]])</f>
        <v>3</v>
      </c>
      <c r="Y7077" t="str">
        <f>"Q"&amp;ROUNDUP(MONTH(Sales_Data[[#This Row],[Order_Date]])/3,0)</f>
        <v>Q1</v>
      </c>
    </row>
    <row r="7078" spans="1:25" x14ac:dyDescent="0.3">
      <c r="A7078" t="s">
        <v>8887</v>
      </c>
      <c r="B7078" s="1">
        <v>45668</v>
      </c>
      <c r="C7078" t="s">
        <v>1283</v>
      </c>
      <c r="D7078" t="s">
        <v>624</v>
      </c>
      <c r="E7078" t="s">
        <v>39</v>
      </c>
      <c r="F7078" t="s">
        <v>202</v>
      </c>
      <c r="G7078" t="s">
        <v>21</v>
      </c>
      <c r="H7078" t="s">
        <v>297</v>
      </c>
      <c r="I7078" t="s">
        <v>297</v>
      </c>
      <c r="J7078">
        <v>1</v>
      </c>
      <c r="K7078">
        <v>5379.93</v>
      </c>
      <c r="L7078">
        <v>0.15</v>
      </c>
      <c r="M7078">
        <v>3538.06</v>
      </c>
      <c r="N7078" t="s">
        <v>83</v>
      </c>
      <c r="O7078" t="s">
        <v>35</v>
      </c>
      <c r="P7078" t="s">
        <v>71</v>
      </c>
      <c r="Q7078">
        <f>Sales_Data[[#This Row],[Quantity]]*Sales_Data[[#This Row],[Unit_Price]]</f>
        <v>5379.93</v>
      </c>
      <c r="R7078">
        <f>Sales_Data[[#This Row],[Gross_Sales]]*Sales_Data[[#This Row],[Discount]]</f>
        <v>806.98950000000002</v>
      </c>
      <c r="S7078">
        <f>Sales_Data[[#This Row],[Gross_Sales]]-Sales_Data[[#This Row],[Discount_Amount]]</f>
        <v>4572.9405000000006</v>
      </c>
      <c r="T7078">
        <f>Sales_Data[[#This Row],[Net Sales]]-Sales_Data[[#This Row],[Cost]]</f>
        <v>1034.8805000000007</v>
      </c>
      <c r="U7078" s="2">
        <f>Sales_Data[[#This Row],[Profit]]/Sales_Data[[#This Row],[Net Sales]]</f>
        <v>0.226305262445466</v>
      </c>
      <c r="V7078">
        <f>YEAR(Sales_Data[[#This Row],[Order_Date]])</f>
        <v>2025</v>
      </c>
      <c r="W7078" t="str">
        <f>TEXT(Sales_Data[[#This Row],[Order_Date]],"mmm")</f>
        <v>Jan</v>
      </c>
      <c r="X7078">
        <f>MONTH(Sales_Data[[#This Row],[Order_Date]])</f>
        <v>1</v>
      </c>
      <c r="Y7078" t="str">
        <f>"Q"&amp;ROUNDUP(MONTH(Sales_Data[[#This Row],[Order_Date]])/3,0)</f>
        <v>Q1</v>
      </c>
    </row>
    <row r="7079" spans="1:25" x14ac:dyDescent="0.3">
      <c r="A7079" t="s">
        <v>8888</v>
      </c>
      <c r="B7079" s="1">
        <v>45800</v>
      </c>
      <c r="C7079" t="s">
        <v>1389</v>
      </c>
      <c r="D7079" t="s">
        <v>313</v>
      </c>
      <c r="E7079" t="s">
        <v>39</v>
      </c>
      <c r="F7079" t="s">
        <v>40</v>
      </c>
      <c r="G7079" t="s">
        <v>32</v>
      </c>
      <c r="H7079" t="s">
        <v>50</v>
      </c>
      <c r="I7079" t="s">
        <v>58</v>
      </c>
      <c r="J7079">
        <v>2</v>
      </c>
      <c r="K7079">
        <v>4894.45</v>
      </c>
      <c r="L7079">
        <v>0</v>
      </c>
      <c r="M7079">
        <v>8128.56</v>
      </c>
      <c r="N7079" t="s">
        <v>109</v>
      </c>
      <c r="O7079" t="s">
        <v>35</v>
      </c>
      <c r="P7079" t="s">
        <v>71</v>
      </c>
      <c r="Q7079">
        <f>Sales_Data[[#This Row],[Quantity]]*Sales_Data[[#This Row],[Unit_Price]]</f>
        <v>9788.9</v>
      </c>
      <c r="R7079">
        <f>Sales_Data[[#This Row],[Gross_Sales]]*Sales_Data[[#This Row],[Discount]]</f>
        <v>0</v>
      </c>
      <c r="S7079">
        <f>Sales_Data[[#This Row],[Gross_Sales]]-Sales_Data[[#This Row],[Discount_Amount]]</f>
        <v>9788.9</v>
      </c>
      <c r="T7079">
        <f>Sales_Data[[#This Row],[Net Sales]]-Sales_Data[[#This Row],[Cost]]</f>
        <v>1660.3399999999992</v>
      </c>
      <c r="U7079" s="2">
        <f>Sales_Data[[#This Row],[Profit]]/Sales_Data[[#This Row],[Net Sales]]</f>
        <v>0.16961456343409365</v>
      </c>
      <c r="V7079">
        <f>YEAR(Sales_Data[[#This Row],[Order_Date]])</f>
        <v>2025</v>
      </c>
      <c r="W7079" t="str">
        <f>TEXT(Sales_Data[[#This Row],[Order_Date]],"mmm")</f>
        <v>May</v>
      </c>
      <c r="X7079">
        <f>MONTH(Sales_Data[[#This Row],[Order_Date]])</f>
        <v>5</v>
      </c>
      <c r="Y7079" t="str">
        <f>"Q"&amp;ROUNDUP(MONTH(Sales_Data[[#This Row],[Order_Date]])/3,0)</f>
        <v>Q2</v>
      </c>
    </row>
    <row r="7080" spans="1:25" x14ac:dyDescent="0.3">
      <c r="A7080" t="s">
        <v>8889</v>
      </c>
      <c r="B7080" s="1">
        <v>45849</v>
      </c>
      <c r="C7080" t="s">
        <v>449</v>
      </c>
      <c r="D7080" t="s">
        <v>244</v>
      </c>
      <c r="E7080" t="s">
        <v>119</v>
      </c>
      <c r="F7080" t="s">
        <v>538</v>
      </c>
      <c r="G7080" t="s">
        <v>32</v>
      </c>
      <c r="H7080" t="s">
        <v>50</v>
      </c>
      <c r="I7080" t="s">
        <v>58</v>
      </c>
      <c r="J7080">
        <v>3</v>
      </c>
      <c r="K7080">
        <v>8574.36</v>
      </c>
      <c r="L7080">
        <v>0.05</v>
      </c>
      <c r="M7080">
        <v>20279.25</v>
      </c>
      <c r="N7080" t="s">
        <v>109</v>
      </c>
      <c r="O7080" t="s">
        <v>35</v>
      </c>
      <c r="P7080" t="s">
        <v>71</v>
      </c>
      <c r="Q7080">
        <f>Sales_Data[[#This Row],[Quantity]]*Sales_Data[[#This Row],[Unit_Price]]</f>
        <v>25723.08</v>
      </c>
      <c r="R7080">
        <f>Sales_Data[[#This Row],[Gross_Sales]]*Sales_Data[[#This Row],[Discount]]</f>
        <v>1286.1540000000002</v>
      </c>
      <c r="S7080">
        <f>Sales_Data[[#This Row],[Gross_Sales]]-Sales_Data[[#This Row],[Discount_Amount]]</f>
        <v>24436.926000000003</v>
      </c>
      <c r="T7080">
        <f>Sales_Data[[#This Row],[Net Sales]]-Sales_Data[[#This Row],[Cost]]</f>
        <v>4157.6760000000031</v>
      </c>
      <c r="U7080" s="2">
        <f>Sales_Data[[#This Row],[Profit]]/Sales_Data[[#This Row],[Net Sales]]</f>
        <v>0.17013907559404168</v>
      </c>
      <c r="V7080">
        <f>YEAR(Sales_Data[[#This Row],[Order_Date]])</f>
        <v>2025</v>
      </c>
      <c r="W7080" t="str">
        <f>TEXT(Sales_Data[[#This Row],[Order_Date]],"mmm")</f>
        <v>Jul</v>
      </c>
      <c r="X7080">
        <f>MONTH(Sales_Data[[#This Row],[Order_Date]])</f>
        <v>7</v>
      </c>
      <c r="Y7080" t="str">
        <f>"Q"&amp;ROUNDUP(MONTH(Sales_Data[[#This Row],[Order_Date]])/3,0)</f>
        <v>Q3</v>
      </c>
    </row>
    <row r="7081" spans="1:25" x14ac:dyDescent="0.3">
      <c r="A7081" t="s">
        <v>8890</v>
      </c>
      <c r="B7081" s="1">
        <v>45726</v>
      </c>
      <c r="C7081" t="s">
        <v>1523</v>
      </c>
      <c r="D7081" t="s">
        <v>723</v>
      </c>
      <c r="E7081" t="s">
        <v>119</v>
      </c>
      <c r="F7081" t="s">
        <v>249</v>
      </c>
      <c r="G7081" t="s">
        <v>41</v>
      </c>
      <c r="H7081" t="s">
        <v>171</v>
      </c>
      <c r="I7081" t="s">
        <v>172</v>
      </c>
      <c r="J7081">
        <v>2</v>
      </c>
      <c r="K7081">
        <v>2917.35</v>
      </c>
      <c r="L7081">
        <v>0</v>
      </c>
      <c r="M7081">
        <v>4208.45</v>
      </c>
      <c r="N7081" t="s">
        <v>70</v>
      </c>
      <c r="O7081" t="s">
        <v>53</v>
      </c>
      <c r="P7081" t="s">
        <v>71</v>
      </c>
      <c r="Q7081">
        <f>Sales_Data[[#This Row],[Quantity]]*Sales_Data[[#This Row],[Unit_Price]]</f>
        <v>5834.7</v>
      </c>
      <c r="R7081">
        <f>Sales_Data[[#This Row],[Gross_Sales]]*Sales_Data[[#This Row],[Discount]]</f>
        <v>0</v>
      </c>
      <c r="S7081">
        <f>Sales_Data[[#This Row],[Gross_Sales]]-Sales_Data[[#This Row],[Discount_Amount]]</f>
        <v>5834.7</v>
      </c>
      <c r="T7081">
        <f>Sales_Data[[#This Row],[Net Sales]]-Sales_Data[[#This Row],[Cost]]</f>
        <v>1626.25</v>
      </c>
      <c r="U7081" s="2">
        <f>Sales_Data[[#This Row],[Profit]]/Sales_Data[[#This Row],[Net Sales]]</f>
        <v>0.27872041407441683</v>
      </c>
      <c r="V7081">
        <f>YEAR(Sales_Data[[#This Row],[Order_Date]])</f>
        <v>2025</v>
      </c>
      <c r="W7081" t="str">
        <f>TEXT(Sales_Data[[#This Row],[Order_Date]],"mmm")</f>
        <v>Mar</v>
      </c>
      <c r="X7081">
        <f>MONTH(Sales_Data[[#This Row],[Order_Date]])</f>
        <v>3</v>
      </c>
      <c r="Y7081" t="str">
        <f>"Q"&amp;ROUNDUP(MONTH(Sales_Data[[#This Row],[Order_Date]])/3,0)</f>
        <v>Q1</v>
      </c>
    </row>
    <row r="7082" spans="1:25" x14ac:dyDescent="0.3">
      <c r="A7082" t="s">
        <v>8891</v>
      </c>
      <c r="B7082" s="1">
        <v>45680</v>
      </c>
      <c r="C7082" t="s">
        <v>4330</v>
      </c>
      <c r="D7082" t="s">
        <v>322</v>
      </c>
      <c r="E7082" t="s">
        <v>39</v>
      </c>
      <c r="F7082" t="s">
        <v>405</v>
      </c>
      <c r="G7082" t="s">
        <v>67</v>
      </c>
      <c r="H7082" t="s">
        <v>68</v>
      </c>
      <c r="I7082" t="s">
        <v>97</v>
      </c>
      <c r="J7082">
        <v>1</v>
      </c>
      <c r="K7082">
        <v>935.65</v>
      </c>
      <c r="L7082">
        <v>0.05</v>
      </c>
      <c r="M7082">
        <v>592.89</v>
      </c>
      <c r="N7082" t="s">
        <v>52</v>
      </c>
      <c r="O7082" t="s">
        <v>35</v>
      </c>
      <c r="P7082" t="s">
        <v>71</v>
      </c>
      <c r="Q7082">
        <f>Sales_Data[[#This Row],[Quantity]]*Sales_Data[[#This Row],[Unit_Price]]</f>
        <v>935.65</v>
      </c>
      <c r="R7082">
        <f>Sales_Data[[#This Row],[Gross_Sales]]*Sales_Data[[#This Row],[Discount]]</f>
        <v>46.782499999999999</v>
      </c>
      <c r="S7082">
        <f>Sales_Data[[#This Row],[Gross_Sales]]-Sales_Data[[#This Row],[Discount_Amount]]</f>
        <v>888.86749999999995</v>
      </c>
      <c r="T7082">
        <f>Sales_Data[[#This Row],[Net Sales]]-Sales_Data[[#This Row],[Cost]]</f>
        <v>295.97749999999996</v>
      </c>
      <c r="U7082" s="2">
        <f>Sales_Data[[#This Row],[Profit]]/Sales_Data[[#This Row],[Net Sales]]</f>
        <v>0.33298269989621621</v>
      </c>
      <c r="V7082">
        <f>YEAR(Sales_Data[[#This Row],[Order_Date]])</f>
        <v>2025</v>
      </c>
      <c r="W7082" t="str">
        <f>TEXT(Sales_Data[[#This Row],[Order_Date]],"mmm")</f>
        <v>Jan</v>
      </c>
      <c r="X7082">
        <f>MONTH(Sales_Data[[#This Row],[Order_Date]])</f>
        <v>1</v>
      </c>
      <c r="Y7082" t="str">
        <f>"Q"&amp;ROUNDUP(MONTH(Sales_Data[[#This Row],[Order_Date]])/3,0)</f>
        <v>Q1</v>
      </c>
    </row>
    <row r="7083" spans="1:25" x14ac:dyDescent="0.3">
      <c r="A7083" t="s">
        <v>8892</v>
      </c>
      <c r="B7083" s="1">
        <v>45838</v>
      </c>
      <c r="C7083" t="s">
        <v>2577</v>
      </c>
      <c r="D7083" t="s">
        <v>463</v>
      </c>
      <c r="E7083" t="s">
        <v>30</v>
      </c>
      <c r="F7083" t="s">
        <v>210</v>
      </c>
      <c r="G7083" t="s">
        <v>67</v>
      </c>
      <c r="H7083" t="s">
        <v>68</v>
      </c>
      <c r="I7083" t="s">
        <v>69</v>
      </c>
      <c r="J7083">
        <v>3</v>
      </c>
      <c r="K7083">
        <v>4174.16</v>
      </c>
      <c r="L7083">
        <v>0.1</v>
      </c>
      <c r="M7083">
        <v>9751.74</v>
      </c>
      <c r="N7083" t="s">
        <v>109</v>
      </c>
      <c r="O7083" t="s">
        <v>35</v>
      </c>
      <c r="P7083" t="s">
        <v>44</v>
      </c>
      <c r="Q7083">
        <f>Sales_Data[[#This Row],[Quantity]]*Sales_Data[[#This Row],[Unit_Price]]</f>
        <v>12522.48</v>
      </c>
      <c r="R7083">
        <f>Sales_Data[[#This Row],[Gross_Sales]]*Sales_Data[[#This Row],[Discount]]</f>
        <v>1252.248</v>
      </c>
      <c r="S7083">
        <f>Sales_Data[[#This Row],[Gross_Sales]]-Sales_Data[[#This Row],[Discount_Amount]]</f>
        <v>11270.232</v>
      </c>
      <c r="T7083">
        <f>Sales_Data[[#This Row],[Net Sales]]-Sales_Data[[#This Row],[Cost]]</f>
        <v>1518.4920000000002</v>
      </c>
      <c r="U7083" s="2">
        <f>Sales_Data[[#This Row],[Profit]]/Sales_Data[[#This Row],[Net Sales]]</f>
        <v>0.13473475967486739</v>
      </c>
      <c r="V7083">
        <f>YEAR(Sales_Data[[#This Row],[Order_Date]])</f>
        <v>2025</v>
      </c>
      <c r="W7083" t="str">
        <f>TEXT(Sales_Data[[#This Row],[Order_Date]],"mmm")</f>
        <v>Jun</v>
      </c>
      <c r="X7083">
        <f>MONTH(Sales_Data[[#This Row],[Order_Date]])</f>
        <v>6</v>
      </c>
      <c r="Y7083" t="str">
        <f>"Q"&amp;ROUNDUP(MONTH(Sales_Data[[#This Row],[Order_Date]])/3,0)</f>
        <v>Q2</v>
      </c>
    </row>
    <row r="7084" spans="1:25" x14ac:dyDescent="0.3">
      <c r="A7084" t="s">
        <v>8893</v>
      </c>
      <c r="B7084" s="1">
        <v>45950</v>
      </c>
      <c r="C7084" t="s">
        <v>3855</v>
      </c>
      <c r="D7084" t="s">
        <v>414</v>
      </c>
      <c r="E7084" t="s">
        <v>119</v>
      </c>
      <c r="F7084" t="s">
        <v>146</v>
      </c>
      <c r="G7084" t="s">
        <v>67</v>
      </c>
      <c r="H7084" t="s">
        <v>68</v>
      </c>
      <c r="I7084" t="s">
        <v>97</v>
      </c>
      <c r="J7084">
        <v>2</v>
      </c>
      <c r="K7084">
        <v>8986.5400000000009</v>
      </c>
      <c r="L7084">
        <v>0</v>
      </c>
      <c r="M7084">
        <v>12927.06</v>
      </c>
      <c r="N7084" t="s">
        <v>70</v>
      </c>
      <c r="O7084" t="s">
        <v>25</v>
      </c>
      <c r="P7084" t="s">
        <v>71</v>
      </c>
      <c r="Q7084">
        <f>Sales_Data[[#This Row],[Quantity]]*Sales_Data[[#This Row],[Unit_Price]]</f>
        <v>17973.080000000002</v>
      </c>
      <c r="R7084">
        <f>Sales_Data[[#This Row],[Gross_Sales]]*Sales_Data[[#This Row],[Discount]]</f>
        <v>0</v>
      </c>
      <c r="S7084">
        <f>Sales_Data[[#This Row],[Gross_Sales]]-Sales_Data[[#This Row],[Discount_Amount]]</f>
        <v>17973.080000000002</v>
      </c>
      <c r="T7084">
        <f>Sales_Data[[#This Row],[Net Sales]]-Sales_Data[[#This Row],[Cost]]</f>
        <v>5046.0200000000023</v>
      </c>
      <c r="U7084" s="2">
        <f>Sales_Data[[#This Row],[Profit]]/Sales_Data[[#This Row],[Net Sales]]</f>
        <v>0.28075432813964007</v>
      </c>
      <c r="V7084">
        <f>YEAR(Sales_Data[[#This Row],[Order_Date]])</f>
        <v>2025</v>
      </c>
      <c r="W7084" t="str">
        <f>TEXT(Sales_Data[[#This Row],[Order_Date]],"mmm")</f>
        <v>Oct</v>
      </c>
      <c r="X7084">
        <f>MONTH(Sales_Data[[#This Row],[Order_Date]])</f>
        <v>10</v>
      </c>
      <c r="Y7084" t="str">
        <f>"Q"&amp;ROUNDUP(MONTH(Sales_Data[[#This Row],[Order_Date]])/3,0)</f>
        <v>Q4</v>
      </c>
    </row>
    <row r="7085" spans="1:25" x14ac:dyDescent="0.3">
      <c r="A7085" t="s">
        <v>8894</v>
      </c>
      <c r="B7085" s="1">
        <v>45666</v>
      </c>
      <c r="C7085" t="s">
        <v>5989</v>
      </c>
      <c r="D7085" t="s">
        <v>450</v>
      </c>
      <c r="E7085" t="s">
        <v>48</v>
      </c>
      <c r="F7085" t="s">
        <v>49</v>
      </c>
      <c r="G7085" t="s">
        <v>32</v>
      </c>
      <c r="H7085" t="s">
        <v>33</v>
      </c>
      <c r="I7085" t="s">
        <v>161</v>
      </c>
      <c r="J7085">
        <v>1</v>
      </c>
      <c r="K7085">
        <v>38230.46</v>
      </c>
      <c r="L7085">
        <v>0.15</v>
      </c>
      <c r="M7085">
        <v>23085.84</v>
      </c>
      <c r="N7085" t="s">
        <v>83</v>
      </c>
      <c r="O7085" t="s">
        <v>25</v>
      </c>
      <c r="P7085" t="s">
        <v>26</v>
      </c>
      <c r="Q7085">
        <f>Sales_Data[[#This Row],[Quantity]]*Sales_Data[[#This Row],[Unit_Price]]</f>
        <v>38230.46</v>
      </c>
      <c r="R7085">
        <f>Sales_Data[[#This Row],[Gross_Sales]]*Sales_Data[[#This Row],[Discount]]</f>
        <v>5734.5689999999995</v>
      </c>
      <c r="S7085">
        <f>Sales_Data[[#This Row],[Gross_Sales]]-Sales_Data[[#This Row],[Discount_Amount]]</f>
        <v>32495.891</v>
      </c>
      <c r="T7085">
        <f>Sales_Data[[#This Row],[Net Sales]]-Sales_Data[[#This Row],[Cost]]</f>
        <v>9410.0509999999995</v>
      </c>
      <c r="U7085" s="2">
        <f>Sales_Data[[#This Row],[Profit]]/Sales_Data[[#This Row],[Net Sales]]</f>
        <v>0.28957664216685119</v>
      </c>
      <c r="V7085">
        <f>YEAR(Sales_Data[[#This Row],[Order_Date]])</f>
        <v>2025</v>
      </c>
      <c r="W7085" t="str">
        <f>TEXT(Sales_Data[[#This Row],[Order_Date]],"mmm")</f>
        <v>Jan</v>
      </c>
      <c r="X7085">
        <f>MONTH(Sales_Data[[#This Row],[Order_Date]])</f>
        <v>1</v>
      </c>
      <c r="Y7085" t="str">
        <f>"Q"&amp;ROUNDUP(MONTH(Sales_Data[[#This Row],[Order_Date]])/3,0)</f>
        <v>Q1</v>
      </c>
    </row>
    <row r="7086" spans="1:25" x14ac:dyDescent="0.3">
      <c r="A7086" t="s">
        <v>8895</v>
      </c>
      <c r="B7086" s="1">
        <v>45928</v>
      </c>
      <c r="C7086" t="s">
        <v>6192</v>
      </c>
      <c r="D7086" t="s">
        <v>1452</v>
      </c>
      <c r="E7086" t="s">
        <v>48</v>
      </c>
      <c r="F7086" t="s">
        <v>164</v>
      </c>
      <c r="G7086" t="s">
        <v>75</v>
      </c>
      <c r="H7086" t="s">
        <v>114</v>
      </c>
      <c r="I7086" t="s">
        <v>206</v>
      </c>
      <c r="J7086">
        <v>1</v>
      </c>
      <c r="K7086">
        <v>5234.3999999999996</v>
      </c>
      <c r="L7086">
        <v>0.1</v>
      </c>
      <c r="M7086">
        <v>3673.88</v>
      </c>
      <c r="N7086" t="s">
        <v>109</v>
      </c>
      <c r="O7086" t="s">
        <v>35</v>
      </c>
      <c r="P7086" t="s">
        <v>44</v>
      </c>
      <c r="Q7086">
        <f>Sales_Data[[#This Row],[Quantity]]*Sales_Data[[#This Row],[Unit_Price]]</f>
        <v>5234.3999999999996</v>
      </c>
      <c r="R7086">
        <f>Sales_Data[[#This Row],[Gross_Sales]]*Sales_Data[[#This Row],[Discount]]</f>
        <v>523.43999999999994</v>
      </c>
      <c r="S7086">
        <f>Sales_Data[[#This Row],[Gross_Sales]]-Sales_Data[[#This Row],[Discount_Amount]]</f>
        <v>4710.96</v>
      </c>
      <c r="T7086">
        <f>Sales_Data[[#This Row],[Net Sales]]-Sales_Data[[#This Row],[Cost]]</f>
        <v>1037.08</v>
      </c>
      <c r="U7086" s="2">
        <f>Sales_Data[[#This Row],[Profit]]/Sales_Data[[#This Row],[Net Sales]]</f>
        <v>0.22014196681780357</v>
      </c>
      <c r="V7086">
        <f>YEAR(Sales_Data[[#This Row],[Order_Date]])</f>
        <v>2025</v>
      </c>
      <c r="W7086" t="str">
        <f>TEXT(Sales_Data[[#This Row],[Order_Date]],"mmm")</f>
        <v>Sep</v>
      </c>
      <c r="X7086">
        <f>MONTH(Sales_Data[[#This Row],[Order_Date]])</f>
        <v>9</v>
      </c>
      <c r="Y7086" t="str">
        <f>"Q"&amp;ROUNDUP(MONTH(Sales_Data[[#This Row],[Order_Date]])/3,0)</f>
        <v>Q3</v>
      </c>
    </row>
    <row r="7087" spans="1:25" x14ac:dyDescent="0.3">
      <c r="A7087" t="s">
        <v>8896</v>
      </c>
      <c r="B7087" s="1">
        <v>45750</v>
      </c>
      <c r="C7087" t="s">
        <v>1637</v>
      </c>
      <c r="D7087" t="s">
        <v>513</v>
      </c>
      <c r="E7087" t="s">
        <v>48</v>
      </c>
      <c r="F7087" t="s">
        <v>126</v>
      </c>
      <c r="G7087" t="s">
        <v>21</v>
      </c>
      <c r="H7087" t="s">
        <v>22</v>
      </c>
      <c r="I7087" t="s">
        <v>62</v>
      </c>
      <c r="J7087">
        <v>3</v>
      </c>
      <c r="K7087">
        <v>51059.72</v>
      </c>
      <c r="L7087">
        <v>0.1</v>
      </c>
      <c r="M7087">
        <v>101248.17</v>
      </c>
      <c r="N7087" t="s">
        <v>52</v>
      </c>
      <c r="O7087" t="s">
        <v>35</v>
      </c>
      <c r="P7087" t="s">
        <v>26</v>
      </c>
      <c r="Q7087">
        <f>Sales_Data[[#This Row],[Quantity]]*Sales_Data[[#This Row],[Unit_Price]]</f>
        <v>153179.16</v>
      </c>
      <c r="R7087">
        <f>Sales_Data[[#This Row],[Gross_Sales]]*Sales_Data[[#This Row],[Discount]]</f>
        <v>15317.916000000001</v>
      </c>
      <c r="S7087">
        <f>Sales_Data[[#This Row],[Gross_Sales]]-Sales_Data[[#This Row],[Discount_Amount]]</f>
        <v>137861.24400000001</v>
      </c>
      <c r="T7087">
        <f>Sales_Data[[#This Row],[Net Sales]]-Sales_Data[[#This Row],[Cost]]</f>
        <v>36613.074000000008</v>
      </c>
      <c r="U7087" s="2">
        <f>Sales_Data[[#This Row],[Profit]]/Sales_Data[[#This Row],[Net Sales]]</f>
        <v>0.26557916451123859</v>
      </c>
      <c r="V7087">
        <f>YEAR(Sales_Data[[#This Row],[Order_Date]])</f>
        <v>2025</v>
      </c>
      <c r="W7087" t="str">
        <f>TEXT(Sales_Data[[#This Row],[Order_Date]],"mmm")</f>
        <v>Apr</v>
      </c>
      <c r="X7087">
        <f>MONTH(Sales_Data[[#This Row],[Order_Date]])</f>
        <v>4</v>
      </c>
      <c r="Y7087" t="str">
        <f>"Q"&amp;ROUNDUP(MONTH(Sales_Data[[#This Row],[Order_Date]])/3,0)</f>
        <v>Q2</v>
      </c>
    </row>
    <row r="7088" spans="1:25" x14ac:dyDescent="0.3">
      <c r="A7088" t="s">
        <v>8897</v>
      </c>
      <c r="B7088" s="1">
        <v>45674</v>
      </c>
      <c r="C7088" t="s">
        <v>1126</v>
      </c>
      <c r="D7088" t="s">
        <v>74</v>
      </c>
      <c r="E7088" t="s">
        <v>39</v>
      </c>
      <c r="F7088" t="s">
        <v>107</v>
      </c>
      <c r="G7088" t="s">
        <v>67</v>
      </c>
      <c r="H7088" t="s">
        <v>133</v>
      </c>
      <c r="I7088" t="s">
        <v>138</v>
      </c>
      <c r="J7088">
        <v>2</v>
      </c>
      <c r="K7088">
        <v>886.74</v>
      </c>
      <c r="L7088">
        <v>0</v>
      </c>
      <c r="M7088">
        <v>1258.1099999999999</v>
      </c>
      <c r="N7088" t="s">
        <v>52</v>
      </c>
      <c r="O7088" t="s">
        <v>53</v>
      </c>
      <c r="P7088" t="s">
        <v>71</v>
      </c>
      <c r="Q7088">
        <f>Sales_Data[[#This Row],[Quantity]]*Sales_Data[[#This Row],[Unit_Price]]</f>
        <v>1773.48</v>
      </c>
      <c r="R7088">
        <f>Sales_Data[[#This Row],[Gross_Sales]]*Sales_Data[[#This Row],[Discount]]</f>
        <v>0</v>
      </c>
      <c r="S7088">
        <f>Sales_Data[[#This Row],[Gross_Sales]]-Sales_Data[[#This Row],[Discount_Amount]]</f>
        <v>1773.48</v>
      </c>
      <c r="T7088">
        <f>Sales_Data[[#This Row],[Net Sales]]-Sales_Data[[#This Row],[Cost]]</f>
        <v>515.37000000000012</v>
      </c>
      <c r="U7088" s="2">
        <f>Sales_Data[[#This Row],[Profit]]/Sales_Data[[#This Row],[Net Sales]]</f>
        <v>0.29059814601799855</v>
      </c>
      <c r="V7088">
        <f>YEAR(Sales_Data[[#This Row],[Order_Date]])</f>
        <v>2025</v>
      </c>
      <c r="W7088" t="str">
        <f>TEXT(Sales_Data[[#This Row],[Order_Date]],"mmm")</f>
        <v>Jan</v>
      </c>
      <c r="X7088">
        <f>MONTH(Sales_Data[[#This Row],[Order_Date]])</f>
        <v>1</v>
      </c>
      <c r="Y7088" t="str">
        <f>"Q"&amp;ROUNDUP(MONTH(Sales_Data[[#This Row],[Order_Date]])/3,0)</f>
        <v>Q1</v>
      </c>
    </row>
    <row r="7089" spans="1:25" x14ac:dyDescent="0.3">
      <c r="A7089" t="s">
        <v>8898</v>
      </c>
      <c r="B7089" s="1">
        <v>45811</v>
      </c>
      <c r="C7089" t="s">
        <v>8038</v>
      </c>
      <c r="D7089" t="s">
        <v>137</v>
      </c>
      <c r="E7089" t="s">
        <v>30</v>
      </c>
      <c r="F7089" t="s">
        <v>210</v>
      </c>
      <c r="G7089" t="s">
        <v>67</v>
      </c>
      <c r="H7089" t="s">
        <v>133</v>
      </c>
      <c r="I7089" t="s">
        <v>138</v>
      </c>
      <c r="J7089">
        <v>2</v>
      </c>
      <c r="K7089">
        <v>2815.07</v>
      </c>
      <c r="L7089">
        <v>0</v>
      </c>
      <c r="M7089">
        <v>3966.37</v>
      </c>
      <c r="N7089" t="s">
        <v>24</v>
      </c>
      <c r="O7089" t="s">
        <v>35</v>
      </c>
      <c r="P7089" t="s">
        <v>26</v>
      </c>
      <c r="Q7089">
        <f>Sales_Data[[#This Row],[Quantity]]*Sales_Data[[#This Row],[Unit_Price]]</f>
        <v>5630.14</v>
      </c>
      <c r="R7089">
        <f>Sales_Data[[#This Row],[Gross_Sales]]*Sales_Data[[#This Row],[Discount]]</f>
        <v>0</v>
      </c>
      <c r="S7089">
        <f>Sales_Data[[#This Row],[Gross_Sales]]-Sales_Data[[#This Row],[Discount_Amount]]</f>
        <v>5630.14</v>
      </c>
      <c r="T7089">
        <f>Sales_Data[[#This Row],[Net Sales]]-Sales_Data[[#This Row],[Cost]]</f>
        <v>1663.7700000000004</v>
      </c>
      <c r="U7089" s="2">
        <f>Sales_Data[[#This Row],[Profit]]/Sales_Data[[#This Row],[Net Sales]]</f>
        <v>0.29551130167278261</v>
      </c>
      <c r="V7089">
        <f>YEAR(Sales_Data[[#This Row],[Order_Date]])</f>
        <v>2025</v>
      </c>
      <c r="W7089" t="str">
        <f>TEXT(Sales_Data[[#This Row],[Order_Date]],"mmm")</f>
        <v>Jun</v>
      </c>
      <c r="X7089">
        <f>MONTH(Sales_Data[[#This Row],[Order_Date]])</f>
        <v>6</v>
      </c>
      <c r="Y7089" t="str">
        <f>"Q"&amp;ROUNDUP(MONTH(Sales_Data[[#This Row],[Order_Date]])/3,0)</f>
        <v>Q2</v>
      </c>
    </row>
    <row r="7090" spans="1:25" x14ac:dyDescent="0.3">
      <c r="A7090" t="s">
        <v>8899</v>
      </c>
      <c r="B7090" s="1">
        <v>45985</v>
      </c>
      <c r="C7090" t="s">
        <v>1687</v>
      </c>
      <c r="D7090" t="s">
        <v>160</v>
      </c>
      <c r="E7090" t="s">
        <v>19</v>
      </c>
      <c r="F7090" t="s">
        <v>20</v>
      </c>
      <c r="G7090" t="s">
        <v>32</v>
      </c>
      <c r="H7090" t="s">
        <v>50</v>
      </c>
      <c r="I7090" t="s">
        <v>58</v>
      </c>
      <c r="J7090">
        <v>1</v>
      </c>
      <c r="K7090">
        <v>5501.31</v>
      </c>
      <c r="L7090">
        <v>0.1</v>
      </c>
      <c r="M7090">
        <v>3574.67</v>
      </c>
      <c r="N7090" t="s">
        <v>24</v>
      </c>
      <c r="O7090" t="s">
        <v>53</v>
      </c>
      <c r="P7090" t="s">
        <v>44</v>
      </c>
      <c r="Q7090">
        <f>Sales_Data[[#This Row],[Quantity]]*Sales_Data[[#This Row],[Unit_Price]]</f>
        <v>5501.31</v>
      </c>
      <c r="R7090">
        <f>Sales_Data[[#This Row],[Gross_Sales]]*Sales_Data[[#This Row],[Discount]]</f>
        <v>550.13100000000009</v>
      </c>
      <c r="S7090">
        <f>Sales_Data[[#This Row],[Gross_Sales]]-Sales_Data[[#This Row],[Discount_Amount]]</f>
        <v>4951.1790000000001</v>
      </c>
      <c r="T7090">
        <f>Sales_Data[[#This Row],[Net Sales]]-Sales_Data[[#This Row],[Cost]]</f>
        <v>1376.509</v>
      </c>
      <c r="U7090" s="2">
        <f>Sales_Data[[#This Row],[Profit]]/Sales_Data[[#This Row],[Net Sales]]</f>
        <v>0.2780164078091299</v>
      </c>
      <c r="V7090">
        <f>YEAR(Sales_Data[[#This Row],[Order_Date]])</f>
        <v>2025</v>
      </c>
      <c r="W7090" t="str">
        <f>TEXT(Sales_Data[[#This Row],[Order_Date]],"mmm")</f>
        <v>Nov</v>
      </c>
      <c r="X7090">
        <f>MONTH(Sales_Data[[#This Row],[Order_Date]])</f>
        <v>11</v>
      </c>
      <c r="Y7090" t="str">
        <f>"Q"&amp;ROUNDUP(MONTH(Sales_Data[[#This Row],[Order_Date]])/3,0)</f>
        <v>Q4</v>
      </c>
    </row>
    <row r="7091" spans="1:25" x14ac:dyDescent="0.3">
      <c r="A7091" t="s">
        <v>8900</v>
      </c>
      <c r="B7091" s="1">
        <v>45806</v>
      </c>
      <c r="C7091" t="s">
        <v>1275</v>
      </c>
      <c r="D7091" t="s">
        <v>112</v>
      </c>
      <c r="E7091" t="s">
        <v>39</v>
      </c>
      <c r="F7091" t="s">
        <v>96</v>
      </c>
      <c r="G7091" t="s">
        <v>75</v>
      </c>
      <c r="H7091" t="s">
        <v>114</v>
      </c>
      <c r="I7091" t="s">
        <v>206</v>
      </c>
      <c r="J7091">
        <v>3</v>
      </c>
      <c r="K7091">
        <v>6439.18</v>
      </c>
      <c r="L7091">
        <v>0.15</v>
      </c>
      <c r="M7091">
        <v>13106.14</v>
      </c>
      <c r="N7091" t="s">
        <v>24</v>
      </c>
      <c r="O7091" t="s">
        <v>35</v>
      </c>
      <c r="P7091" t="s">
        <v>71</v>
      </c>
      <c r="Q7091">
        <f>Sales_Data[[#This Row],[Quantity]]*Sales_Data[[#This Row],[Unit_Price]]</f>
        <v>19317.54</v>
      </c>
      <c r="R7091">
        <f>Sales_Data[[#This Row],[Gross_Sales]]*Sales_Data[[#This Row],[Discount]]</f>
        <v>2897.6309999999999</v>
      </c>
      <c r="S7091">
        <f>Sales_Data[[#This Row],[Gross_Sales]]-Sales_Data[[#This Row],[Discount_Amount]]</f>
        <v>16419.909</v>
      </c>
      <c r="T7091">
        <f>Sales_Data[[#This Row],[Net Sales]]-Sales_Data[[#This Row],[Cost]]</f>
        <v>3313.7690000000002</v>
      </c>
      <c r="U7091" s="2">
        <f>Sales_Data[[#This Row],[Profit]]/Sales_Data[[#This Row],[Net Sales]]</f>
        <v>0.2018140904434976</v>
      </c>
      <c r="V7091">
        <f>YEAR(Sales_Data[[#This Row],[Order_Date]])</f>
        <v>2025</v>
      </c>
      <c r="W7091" t="str">
        <f>TEXT(Sales_Data[[#This Row],[Order_Date]],"mmm")</f>
        <v>May</v>
      </c>
      <c r="X7091">
        <f>MONTH(Sales_Data[[#This Row],[Order_Date]])</f>
        <v>5</v>
      </c>
      <c r="Y7091" t="str">
        <f>"Q"&amp;ROUNDUP(MONTH(Sales_Data[[#This Row],[Order_Date]])/3,0)</f>
        <v>Q2</v>
      </c>
    </row>
    <row r="7092" spans="1:25" x14ac:dyDescent="0.3">
      <c r="A7092" t="s">
        <v>8901</v>
      </c>
      <c r="B7092" s="1">
        <v>45924</v>
      </c>
      <c r="C7092" t="s">
        <v>2667</v>
      </c>
      <c r="D7092" t="s">
        <v>397</v>
      </c>
      <c r="E7092" t="s">
        <v>19</v>
      </c>
      <c r="F7092" t="s">
        <v>20</v>
      </c>
      <c r="G7092" t="s">
        <v>41</v>
      </c>
      <c r="H7092" t="s">
        <v>171</v>
      </c>
      <c r="I7092" t="s">
        <v>172</v>
      </c>
      <c r="J7092">
        <v>1</v>
      </c>
      <c r="K7092">
        <v>8508.0300000000007</v>
      </c>
      <c r="L7092">
        <v>0.15</v>
      </c>
      <c r="M7092">
        <v>4505.38</v>
      </c>
      <c r="N7092" t="s">
        <v>109</v>
      </c>
      <c r="O7092" t="s">
        <v>53</v>
      </c>
      <c r="P7092" t="s">
        <v>71</v>
      </c>
      <c r="Q7092">
        <f>Sales_Data[[#This Row],[Quantity]]*Sales_Data[[#This Row],[Unit_Price]]</f>
        <v>8508.0300000000007</v>
      </c>
      <c r="R7092">
        <f>Sales_Data[[#This Row],[Gross_Sales]]*Sales_Data[[#This Row],[Discount]]</f>
        <v>1276.2045000000001</v>
      </c>
      <c r="S7092">
        <f>Sales_Data[[#This Row],[Gross_Sales]]-Sales_Data[[#This Row],[Discount_Amount]]</f>
        <v>7231.8255000000008</v>
      </c>
      <c r="T7092">
        <f>Sales_Data[[#This Row],[Net Sales]]-Sales_Data[[#This Row],[Cost]]</f>
        <v>2726.4455000000007</v>
      </c>
      <c r="U7092" s="2">
        <f>Sales_Data[[#This Row],[Profit]]/Sales_Data[[#This Row],[Net Sales]]</f>
        <v>0.37700653866717337</v>
      </c>
      <c r="V7092">
        <f>YEAR(Sales_Data[[#This Row],[Order_Date]])</f>
        <v>2025</v>
      </c>
      <c r="W7092" t="str">
        <f>TEXT(Sales_Data[[#This Row],[Order_Date]],"mmm")</f>
        <v>Sep</v>
      </c>
      <c r="X7092">
        <f>MONTH(Sales_Data[[#This Row],[Order_Date]])</f>
        <v>9</v>
      </c>
      <c r="Y7092" t="str">
        <f>"Q"&amp;ROUNDUP(MONTH(Sales_Data[[#This Row],[Order_Date]])/3,0)</f>
        <v>Q3</v>
      </c>
    </row>
    <row r="7093" spans="1:25" x14ac:dyDescent="0.3">
      <c r="A7093" t="s">
        <v>8902</v>
      </c>
      <c r="B7093" s="1">
        <v>45985</v>
      </c>
      <c r="C7093" t="s">
        <v>3892</v>
      </c>
      <c r="D7093" t="s">
        <v>61</v>
      </c>
      <c r="E7093" t="s">
        <v>48</v>
      </c>
      <c r="F7093" t="s">
        <v>126</v>
      </c>
      <c r="G7093" t="s">
        <v>21</v>
      </c>
      <c r="H7093" t="s">
        <v>230</v>
      </c>
      <c r="I7093" t="s">
        <v>328</v>
      </c>
      <c r="J7093">
        <v>3</v>
      </c>
      <c r="K7093">
        <v>58552.42</v>
      </c>
      <c r="L7093">
        <v>0.1</v>
      </c>
      <c r="M7093">
        <v>106357.07</v>
      </c>
      <c r="N7093" t="s">
        <v>83</v>
      </c>
      <c r="O7093" t="s">
        <v>25</v>
      </c>
      <c r="P7093" t="s">
        <v>71</v>
      </c>
      <c r="Q7093">
        <f>Sales_Data[[#This Row],[Quantity]]*Sales_Data[[#This Row],[Unit_Price]]</f>
        <v>175657.26</v>
      </c>
      <c r="R7093">
        <f>Sales_Data[[#This Row],[Gross_Sales]]*Sales_Data[[#This Row],[Discount]]</f>
        <v>17565.726000000002</v>
      </c>
      <c r="S7093">
        <f>Sales_Data[[#This Row],[Gross_Sales]]-Sales_Data[[#This Row],[Discount_Amount]]</f>
        <v>158091.53400000001</v>
      </c>
      <c r="T7093">
        <f>Sales_Data[[#This Row],[Net Sales]]-Sales_Data[[#This Row],[Cost]]</f>
        <v>51734.464000000007</v>
      </c>
      <c r="U7093" s="2">
        <f>Sales_Data[[#This Row],[Profit]]/Sales_Data[[#This Row],[Net Sales]]</f>
        <v>0.32724373463287415</v>
      </c>
      <c r="V7093">
        <f>YEAR(Sales_Data[[#This Row],[Order_Date]])</f>
        <v>2025</v>
      </c>
      <c r="W7093" t="str">
        <f>TEXT(Sales_Data[[#This Row],[Order_Date]],"mmm")</f>
        <v>Nov</v>
      </c>
      <c r="X7093">
        <f>MONTH(Sales_Data[[#This Row],[Order_Date]])</f>
        <v>11</v>
      </c>
      <c r="Y7093" t="str">
        <f>"Q"&amp;ROUNDUP(MONTH(Sales_Data[[#This Row],[Order_Date]])/3,0)</f>
        <v>Q4</v>
      </c>
    </row>
    <row r="7094" spans="1:25" x14ac:dyDescent="0.3">
      <c r="A7094" t="s">
        <v>8903</v>
      </c>
      <c r="B7094" s="1">
        <v>45763</v>
      </c>
      <c r="C7094" t="s">
        <v>1437</v>
      </c>
      <c r="D7094" t="s">
        <v>450</v>
      </c>
      <c r="E7094" t="s">
        <v>19</v>
      </c>
      <c r="F7094" t="s">
        <v>113</v>
      </c>
      <c r="G7094" t="s">
        <v>41</v>
      </c>
      <c r="H7094" t="s">
        <v>102</v>
      </c>
      <c r="I7094" t="s">
        <v>388</v>
      </c>
      <c r="J7094">
        <v>2</v>
      </c>
      <c r="K7094">
        <v>5874.1</v>
      </c>
      <c r="L7094">
        <v>0</v>
      </c>
      <c r="M7094">
        <v>8064.74</v>
      </c>
      <c r="N7094" t="s">
        <v>52</v>
      </c>
      <c r="O7094" t="s">
        <v>53</v>
      </c>
      <c r="P7094" t="s">
        <v>71</v>
      </c>
      <c r="Q7094">
        <f>Sales_Data[[#This Row],[Quantity]]*Sales_Data[[#This Row],[Unit_Price]]</f>
        <v>11748.2</v>
      </c>
      <c r="R7094">
        <f>Sales_Data[[#This Row],[Gross_Sales]]*Sales_Data[[#This Row],[Discount]]</f>
        <v>0</v>
      </c>
      <c r="S7094">
        <f>Sales_Data[[#This Row],[Gross_Sales]]-Sales_Data[[#This Row],[Discount_Amount]]</f>
        <v>11748.2</v>
      </c>
      <c r="T7094">
        <f>Sales_Data[[#This Row],[Net Sales]]-Sales_Data[[#This Row],[Cost]]</f>
        <v>3683.4600000000009</v>
      </c>
      <c r="U7094" s="2">
        <f>Sales_Data[[#This Row],[Profit]]/Sales_Data[[#This Row],[Net Sales]]</f>
        <v>0.31353398818542422</v>
      </c>
      <c r="V7094">
        <f>YEAR(Sales_Data[[#This Row],[Order_Date]])</f>
        <v>2025</v>
      </c>
      <c r="W7094" t="str">
        <f>TEXT(Sales_Data[[#This Row],[Order_Date]],"mmm")</f>
        <v>Apr</v>
      </c>
      <c r="X7094">
        <f>MONTH(Sales_Data[[#This Row],[Order_Date]])</f>
        <v>4</v>
      </c>
      <c r="Y7094" t="str">
        <f>"Q"&amp;ROUNDUP(MONTH(Sales_Data[[#This Row],[Order_Date]])/3,0)</f>
        <v>Q2</v>
      </c>
    </row>
    <row r="7095" spans="1:25" x14ac:dyDescent="0.3">
      <c r="A7095" t="s">
        <v>8904</v>
      </c>
      <c r="B7095" s="1">
        <v>45692</v>
      </c>
      <c r="C7095" t="s">
        <v>1260</v>
      </c>
      <c r="D7095" t="s">
        <v>327</v>
      </c>
      <c r="E7095" t="s">
        <v>48</v>
      </c>
      <c r="F7095" t="s">
        <v>164</v>
      </c>
      <c r="G7095" t="s">
        <v>75</v>
      </c>
      <c r="H7095" t="s">
        <v>256</v>
      </c>
      <c r="I7095" t="s">
        <v>334</v>
      </c>
      <c r="J7095">
        <v>1</v>
      </c>
      <c r="K7095">
        <v>26097.52</v>
      </c>
      <c r="L7095">
        <v>0</v>
      </c>
      <c r="M7095">
        <v>22962.84</v>
      </c>
      <c r="N7095" t="s">
        <v>70</v>
      </c>
      <c r="O7095" t="s">
        <v>53</v>
      </c>
      <c r="P7095" t="s">
        <v>26</v>
      </c>
      <c r="Q7095">
        <f>Sales_Data[[#This Row],[Quantity]]*Sales_Data[[#This Row],[Unit_Price]]</f>
        <v>26097.52</v>
      </c>
      <c r="R7095">
        <f>Sales_Data[[#This Row],[Gross_Sales]]*Sales_Data[[#This Row],[Discount]]</f>
        <v>0</v>
      </c>
      <c r="S7095">
        <f>Sales_Data[[#This Row],[Gross_Sales]]-Sales_Data[[#This Row],[Discount_Amount]]</f>
        <v>26097.52</v>
      </c>
      <c r="T7095">
        <f>Sales_Data[[#This Row],[Net Sales]]-Sales_Data[[#This Row],[Cost]]</f>
        <v>3134.6800000000003</v>
      </c>
      <c r="U7095" s="2">
        <f>Sales_Data[[#This Row],[Profit]]/Sales_Data[[#This Row],[Net Sales]]</f>
        <v>0.12011409513241106</v>
      </c>
      <c r="V7095">
        <f>YEAR(Sales_Data[[#This Row],[Order_Date]])</f>
        <v>2025</v>
      </c>
      <c r="W7095" t="str">
        <f>TEXT(Sales_Data[[#This Row],[Order_Date]],"mmm")</f>
        <v>Feb</v>
      </c>
      <c r="X7095">
        <f>MONTH(Sales_Data[[#This Row],[Order_Date]])</f>
        <v>2</v>
      </c>
      <c r="Y7095" t="str">
        <f>"Q"&amp;ROUNDUP(MONTH(Sales_Data[[#This Row],[Order_Date]])/3,0)</f>
        <v>Q1</v>
      </c>
    </row>
    <row r="7096" spans="1:25" x14ac:dyDescent="0.3">
      <c r="A7096" t="s">
        <v>8905</v>
      </c>
      <c r="B7096" s="1">
        <v>45776</v>
      </c>
      <c r="C7096" t="s">
        <v>4208</v>
      </c>
      <c r="D7096" t="s">
        <v>541</v>
      </c>
      <c r="E7096" t="s">
        <v>48</v>
      </c>
      <c r="F7096" t="s">
        <v>49</v>
      </c>
      <c r="G7096" t="s">
        <v>32</v>
      </c>
      <c r="H7096" t="s">
        <v>33</v>
      </c>
      <c r="I7096" t="s">
        <v>34</v>
      </c>
      <c r="J7096">
        <v>1</v>
      </c>
      <c r="K7096">
        <v>61642.07</v>
      </c>
      <c r="L7096">
        <v>0.15</v>
      </c>
      <c r="M7096">
        <v>44528.95</v>
      </c>
      <c r="N7096" t="s">
        <v>24</v>
      </c>
      <c r="O7096" t="s">
        <v>25</v>
      </c>
      <c r="P7096" t="s">
        <v>44</v>
      </c>
      <c r="Q7096">
        <f>Sales_Data[[#This Row],[Quantity]]*Sales_Data[[#This Row],[Unit_Price]]</f>
        <v>61642.07</v>
      </c>
      <c r="R7096">
        <f>Sales_Data[[#This Row],[Gross_Sales]]*Sales_Data[[#This Row],[Discount]]</f>
        <v>9246.3104999999996</v>
      </c>
      <c r="S7096">
        <f>Sales_Data[[#This Row],[Gross_Sales]]-Sales_Data[[#This Row],[Discount_Amount]]</f>
        <v>52395.7595</v>
      </c>
      <c r="T7096">
        <f>Sales_Data[[#This Row],[Net Sales]]-Sales_Data[[#This Row],[Cost]]</f>
        <v>7866.809500000003</v>
      </c>
      <c r="U7096" s="2">
        <f>Sales_Data[[#This Row],[Profit]]/Sales_Data[[#This Row],[Net Sales]]</f>
        <v>0.15014210262569061</v>
      </c>
      <c r="V7096">
        <f>YEAR(Sales_Data[[#This Row],[Order_Date]])</f>
        <v>2025</v>
      </c>
      <c r="W7096" t="str">
        <f>TEXT(Sales_Data[[#This Row],[Order_Date]],"mmm")</f>
        <v>Apr</v>
      </c>
      <c r="X7096">
        <f>MONTH(Sales_Data[[#This Row],[Order_Date]])</f>
        <v>4</v>
      </c>
      <c r="Y7096" t="str">
        <f>"Q"&amp;ROUNDUP(MONTH(Sales_Data[[#This Row],[Order_Date]])/3,0)</f>
        <v>Q2</v>
      </c>
    </row>
    <row r="7097" spans="1:25" x14ac:dyDescent="0.3">
      <c r="A7097" t="s">
        <v>8906</v>
      </c>
      <c r="B7097" s="1">
        <v>45671</v>
      </c>
      <c r="C7097" t="s">
        <v>2050</v>
      </c>
      <c r="D7097" t="s">
        <v>615</v>
      </c>
      <c r="E7097" t="s">
        <v>30</v>
      </c>
      <c r="F7097" t="s">
        <v>31</v>
      </c>
      <c r="G7097" t="s">
        <v>67</v>
      </c>
      <c r="H7097" t="s">
        <v>133</v>
      </c>
      <c r="I7097" t="s">
        <v>138</v>
      </c>
      <c r="J7097">
        <v>1</v>
      </c>
      <c r="K7097">
        <v>1206.24</v>
      </c>
      <c r="L7097">
        <v>0</v>
      </c>
      <c r="M7097">
        <v>879.96</v>
      </c>
      <c r="N7097" t="s">
        <v>52</v>
      </c>
      <c r="O7097" t="s">
        <v>25</v>
      </c>
      <c r="P7097" t="s">
        <v>26</v>
      </c>
      <c r="Q7097">
        <f>Sales_Data[[#This Row],[Quantity]]*Sales_Data[[#This Row],[Unit_Price]]</f>
        <v>1206.24</v>
      </c>
      <c r="R7097">
        <f>Sales_Data[[#This Row],[Gross_Sales]]*Sales_Data[[#This Row],[Discount]]</f>
        <v>0</v>
      </c>
      <c r="S7097">
        <f>Sales_Data[[#This Row],[Gross_Sales]]-Sales_Data[[#This Row],[Discount_Amount]]</f>
        <v>1206.24</v>
      </c>
      <c r="T7097">
        <f>Sales_Data[[#This Row],[Net Sales]]-Sales_Data[[#This Row],[Cost]]</f>
        <v>326.27999999999997</v>
      </c>
      <c r="U7097" s="2">
        <f>Sales_Data[[#This Row],[Profit]]/Sales_Data[[#This Row],[Net Sales]]</f>
        <v>0.27049343414245919</v>
      </c>
      <c r="V7097">
        <f>YEAR(Sales_Data[[#This Row],[Order_Date]])</f>
        <v>2025</v>
      </c>
      <c r="W7097" t="str">
        <f>TEXT(Sales_Data[[#This Row],[Order_Date]],"mmm")</f>
        <v>Jan</v>
      </c>
      <c r="X7097">
        <f>MONTH(Sales_Data[[#This Row],[Order_Date]])</f>
        <v>1</v>
      </c>
      <c r="Y7097" t="str">
        <f>"Q"&amp;ROUNDUP(MONTH(Sales_Data[[#This Row],[Order_Date]])/3,0)</f>
        <v>Q1</v>
      </c>
    </row>
    <row r="7098" spans="1:25" x14ac:dyDescent="0.3">
      <c r="A7098" t="s">
        <v>8907</v>
      </c>
      <c r="B7098" s="1">
        <v>45671</v>
      </c>
      <c r="C7098" t="s">
        <v>1982</v>
      </c>
      <c r="D7098" t="s">
        <v>80</v>
      </c>
      <c r="E7098" t="s">
        <v>30</v>
      </c>
      <c r="F7098" t="s">
        <v>101</v>
      </c>
      <c r="G7098" t="s">
        <v>41</v>
      </c>
      <c r="H7098" t="s">
        <v>42</v>
      </c>
      <c r="I7098" t="s">
        <v>43</v>
      </c>
      <c r="J7098">
        <v>1</v>
      </c>
      <c r="K7098">
        <v>2997.88</v>
      </c>
      <c r="L7098">
        <v>0.1</v>
      </c>
      <c r="M7098">
        <v>2164.73</v>
      </c>
      <c r="N7098" t="s">
        <v>52</v>
      </c>
      <c r="O7098" t="s">
        <v>35</v>
      </c>
      <c r="P7098" t="s">
        <v>44</v>
      </c>
      <c r="Q7098">
        <f>Sales_Data[[#This Row],[Quantity]]*Sales_Data[[#This Row],[Unit_Price]]</f>
        <v>2997.88</v>
      </c>
      <c r="R7098">
        <f>Sales_Data[[#This Row],[Gross_Sales]]*Sales_Data[[#This Row],[Discount]]</f>
        <v>299.78800000000001</v>
      </c>
      <c r="S7098">
        <f>Sales_Data[[#This Row],[Gross_Sales]]-Sales_Data[[#This Row],[Discount_Amount]]</f>
        <v>2698.0920000000001</v>
      </c>
      <c r="T7098">
        <f>Sales_Data[[#This Row],[Net Sales]]-Sales_Data[[#This Row],[Cost]]</f>
        <v>533.36200000000008</v>
      </c>
      <c r="U7098" s="2">
        <f>Sales_Data[[#This Row],[Profit]]/Sales_Data[[#This Row],[Net Sales]]</f>
        <v>0.19768117617931488</v>
      </c>
      <c r="V7098">
        <f>YEAR(Sales_Data[[#This Row],[Order_Date]])</f>
        <v>2025</v>
      </c>
      <c r="W7098" t="str">
        <f>TEXT(Sales_Data[[#This Row],[Order_Date]],"mmm")</f>
        <v>Jan</v>
      </c>
      <c r="X7098">
        <f>MONTH(Sales_Data[[#This Row],[Order_Date]])</f>
        <v>1</v>
      </c>
      <c r="Y7098" t="str">
        <f>"Q"&amp;ROUNDUP(MONTH(Sales_Data[[#This Row],[Order_Date]])/3,0)</f>
        <v>Q1</v>
      </c>
    </row>
    <row r="7099" spans="1:25" x14ac:dyDescent="0.3">
      <c r="A7099" t="s">
        <v>8908</v>
      </c>
      <c r="B7099" s="1">
        <v>45923</v>
      </c>
      <c r="C7099" t="s">
        <v>3905</v>
      </c>
      <c r="D7099" t="s">
        <v>436</v>
      </c>
      <c r="E7099" t="s">
        <v>30</v>
      </c>
      <c r="F7099" t="s">
        <v>156</v>
      </c>
      <c r="G7099" t="s">
        <v>67</v>
      </c>
      <c r="H7099" t="s">
        <v>133</v>
      </c>
      <c r="I7099" t="s">
        <v>134</v>
      </c>
      <c r="J7099">
        <v>1</v>
      </c>
      <c r="K7099">
        <v>2095.42</v>
      </c>
      <c r="L7099">
        <v>0.05</v>
      </c>
      <c r="M7099">
        <v>1356.21</v>
      </c>
      <c r="N7099" t="s">
        <v>83</v>
      </c>
      <c r="O7099" t="s">
        <v>35</v>
      </c>
      <c r="P7099" t="s">
        <v>71</v>
      </c>
      <c r="Q7099">
        <f>Sales_Data[[#This Row],[Quantity]]*Sales_Data[[#This Row],[Unit_Price]]</f>
        <v>2095.42</v>
      </c>
      <c r="R7099">
        <f>Sales_Data[[#This Row],[Gross_Sales]]*Sales_Data[[#This Row],[Discount]]</f>
        <v>104.77100000000002</v>
      </c>
      <c r="S7099">
        <f>Sales_Data[[#This Row],[Gross_Sales]]-Sales_Data[[#This Row],[Discount_Amount]]</f>
        <v>1990.6490000000001</v>
      </c>
      <c r="T7099">
        <f>Sales_Data[[#This Row],[Net Sales]]-Sales_Data[[#This Row],[Cost]]</f>
        <v>634.43900000000008</v>
      </c>
      <c r="U7099" s="2">
        <f>Sales_Data[[#This Row],[Profit]]/Sales_Data[[#This Row],[Net Sales]]</f>
        <v>0.31870962686038573</v>
      </c>
      <c r="V7099">
        <f>YEAR(Sales_Data[[#This Row],[Order_Date]])</f>
        <v>2025</v>
      </c>
      <c r="W7099" t="str">
        <f>TEXT(Sales_Data[[#This Row],[Order_Date]],"mmm")</f>
        <v>Sep</v>
      </c>
      <c r="X7099">
        <f>MONTH(Sales_Data[[#This Row],[Order_Date]])</f>
        <v>9</v>
      </c>
      <c r="Y7099" t="str">
        <f>"Q"&amp;ROUNDUP(MONTH(Sales_Data[[#This Row],[Order_Date]])/3,0)</f>
        <v>Q3</v>
      </c>
    </row>
    <row r="7100" spans="1:25" x14ac:dyDescent="0.3">
      <c r="A7100" t="s">
        <v>8909</v>
      </c>
      <c r="B7100" s="1">
        <v>45797</v>
      </c>
      <c r="C7100" t="s">
        <v>2912</v>
      </c>
      <c r="D7100" t="s">
        <v>168</v>
      </c>
      <c r="E7100" t="s">
        <v>30</v>
      </c>
      <c r="F7100" t="s">
        <v>156</v>
      </c>
      <c r="G7100" t="s">
        <v>21</v>
      </c>
      <c r="H7100" t="s">
        <v>22</v>
      </c>
      <c r="I7100" t="s">
        <v>23</v>
      </c>
      <c r="J7100">
        <v>2</v>
      </c>
      <c r="K7100">
        <v>3927.29</v>
      </c>
      <c r="L7100">
        <v>0.05</v>
      </c>
      <c r="M7100">
        <v>6448.25</v>
      </c>
      <c r="N7100" t="s">
        <v>24</v>
      </c>
      <c r="O7100" t="s">
        <v>35</v>
      </c>
      <c r="P7100" t="s">
        <v>71</v>
      </c>
      <c r="Q7100">
        <f>Sales_Data[[#This Row],[Quantity]]*Sales_Data[[#This Row],[Unit_Price]]</f>
        <v>7854.58</v>
      </c>
      <c r="R7100">
        <f>Sales_Data[[#This Row],[Gross_Sales]]*Sales_Data[[#This Row],[Discount]]</f>
        <v>392.72900000000004</v>
      </c>
      <c r="S7100">
        <f>Sales_Data[[#This Row],[Gross_Sales]]-Sales_Data[[#This Row],[Discount_Amount]]</f>
        <v>7461.8509999999997</v>
      </c>
      <c r="T7100">
        <f>Sales_Data[[#This Row],[Net Sales]]-Sales_Data[[#This Row],[Cost]]</f>
        <v>1013.6009999999997</v>
      </c>
      <c r="U7100" s="2">
        <f>Sales_Data[[#This Row],[Profit]]/Sales_Data[[#This Row],[Net Sales]]</f>
        <v>0.13583774320875608</v>
      </c>
      <c r="V7100">
        <f>YEAR(Sales_Data[[#This Row],[Order_Date]])</f>
        <v>2025</v>
      </c>
      <c r="W7100" t="str">
        <f>TEXT(Sales_Data[[#This Row],[Order_Date]],"mmm")</f>
        <v>May</v>
      </c>
      <c r="X7100">
        <f>MONTH(Sales_Data[[#This Row],[Order_Date]])</f>
        <v>5</v>
      </c>
      <c r="Y7100" t="str">
        <f>"Q"&amp;ROUNDUP(MONTH(Sales_Data[[#This Row],[Order_Date]])/3,0)</f>
        <v>Q2</v>
      </c>
    </row>
    <row r="7101" spans="1:25" x14ac:dyDescent="0.3">
      <c r="A7101" t="s">
        <v>8910</v>
      </c>
      <c r="B7101" s="1">
        <v>45951</v>
      </c>
      <c r="C7101" t="s">
        <v>563</v>
      </c>
      <c r="D7101" t="s">
        <v>92</v>
      </c>
      <c r="E7101" t="s">
        <v>30</v>
      </c>
      <c r="F7101" t="s">
        <v>31</v>
      </c>
      <c r="G7101" t="s">
        <v>67</v>
      </c>
      <c r="H7101" t="s">
        <v>121</v>
      </c>
      <c r="I7101" t="s">
        <v>142</v>
      </c>
      <c r="J7101">
        <v>2</v>
      </c>
      <c r="K7101">
        <v>864.16</v>
      </c>
      <c r="L7101">
        <v>0.05</v>
      </c>
      <c r="M7101">
        <v>1414.16</v>
      </c>
      <c r="N7101" t="s">
        <v>24</v>
      </c>
      <c r="O7101" t="s">
        <v>35</v>
      </c>
      <c r="P7101" t="s">
        <v>44</v>
      </c>
      <c r="Q7101">
        <f>Sales_Data[[#This Row],[Quantity]]*Sales_Data[[#This Row],[Unit_Price]]</f>
        <v>1728.32</v>
      </c>
      <c r="R7101">
        <f>Sales_Data[[#This Row],[Gross_Sales]]*Sales_Data[[#This Row],[Discount]]</f>
        <v>86.415999999999997</v>
      </c>
      <c r="S7101">
        <f>Sales_Data[[#This Row],[Gross_Sales]]-Sales_Data[[#This Row],[Discount_Amount]]</f>
        <v>1641.904</v>
      </c>
      <c r="T7101">
        <f>Sales_Data[[#This Row],[Net Sales]]-Sales_Data[[#This Row],[Cost]]</f>
        <v>227.74399999999991</v>
      </c>
      <c r="U7101" s="2">
        <f>Sales_Data[[#This Row],[Profit]]/Sales_Data[[#This Row],[Net Sales]]</f>
        <v>0.13870725694072242</v>
      </c>
      <c r="V7101">
        <f>YEAR(Sales_Data[[#This Row],[Order_Date]])</f>
        <v>2025</v>
      </c>
      <c r="W7101" t="str">
        <f>TEXT(Sales_Data[[#This Row],[Order_Date]],"mmm")</f>
        <v>Oct</v>
      </c>
      <c r="X7101">
        <f>MONTH(Sales_Data[[#This Row],[Order_Date]])</f>
        <v>10</v>
      </c>
      <c r="Y7101" t="str">
        <f>"Q"&amp;ROUNDUP(MONTH(Sales_Data[[#This Row],[Order_Date]])/3,0)</f>
        <v>Q4</v>
      </c>
    </row>
    <row r="7102" spans="1:25" x14ac:dyDescent="0.3">
      <c r="A7102" t="s">
        <v>8911</v>
      </c>
      <c r="B7102" s="1">
        <v>46021</v>
      </c>
      <c r="C7102" t="s">
        <v>1311</v>
      </c>
      <c r="D7102" t="s">
        <v>277</v>
      </c>
      <c r="E7102" t="s">
        <v>39</v>
      </c>
      <c r="F7102" t="s">
        <v>40</v>
      </c>
      <c r="G7102" t="s">
        <v>21</v>
      </c>
      <c r="H7102" t="s">
        <v>127</v>
      </c>
      <c r="I7102" t="s">
        <v>342</v>
      </c>
      <c r="J7102">
        <v>2</v>
      </c>
      <c r="K7102">
        <v>3285.62</v>
      </c>
      <c r="L7102">
        <v>0.15</v>
      </c>
      <c r="M7102">
        <v>3698.24</v>
      </c>
      <c r="N7102" t="s">
        <v>70</v>
      </c>
      <c r="O7102" t="s">
        <v>35</v>
      </c>
      <c r="P7102" t="s">
        <v>44</v>
      </c>
      <c r="Q7102">
        <f>Sales_Data[[#This Row],[Quantity]]*Sales_Data[[#This Row],[Unit_Price]]</f>
        <v>6571.24</v>
      </c>
      <c r="R7102">
        <f>Sales_Data[[#This Row],[Gross_Sales]]*Sales_Data[[#This Row],[Discount]]</f>
        <v>985.68599999999992</v>
      </c>
      <c r="S7102">
        <f>Sales_Data[[#This Row],[Gross_Sales]]-Sales_Data[[#This Row],[Discount_Amount]]</f>
        <v>5585.5540000000001</v>
      </c>
      <c r="T7102">
        <f>Sales_Data[[#This Row],[Net Sales]]-Sales_Data[[#This Row],[Cost]]</f>
        <v>1887.3140000000003</v>
      </c>
      <c r="U7102" s="2">
        <f>Sales_Data[[#This Row],[Profit]]/Sales_Data[[#This Row],[Net Sales]]</f>
        <v>0.33789199782152324</v>
      </c>
      <c r="V7102">
        <f>YEAR(Sales_Data[[#This Row],[Order_Date]])</f>
        <v>2025</v>
      </c>
      <c r="W7102" t="str">
        <f>TEXT(Sales_Data[[#This Row],[Order_Date]],"mmm")</f>
        <v>Dec</v>
      </c>
      <c r="X7102">
        <f>MONTH(Sales_Data[[#This Row],[Order_Date]])</f>
        <v>12</v>
      </c>
      <c r="Y7102" t="str">
        <f>"Q"&amp;ROUNDUP(MONTH(Sales_Data[[#This Row],[Order_Date]])/3,0)</f>
        <v>Q4</v>
      </c>
    </row>
    <row r="7103" spans="1:25" x14ac:dyDescent="0.3">
      <c r="A7103" t="s">
        <v>8912</v>
      </c>
      <c r="B7103" s="1">
        <v>45776</v>
      </c>
      <c r="C7103" t="s">
        <v>94</v>
      </c>
      <c r="D7103" t="s">
        <v>168</v>
      </c>
      <c r="E7103" t="s">
        <v>39</v>
      </c>
      <c r="F7103" t="s">
        <v>40</v>
      </c>
      <c r="G7103" t="s">
        <v>67</v>
      </c>
      <c r="H7103" t="s">
        <v>68</v>
      </c>
      <c r="I7103" t="s">
        <v>69</v>
      </c>
      <c r="J7103">
        <v>2</v>
      </c>
      <c r="K7103">
        <v>5012.96</v>
      </c>
      <c r="L7103">
        <v>0.15</v>
      </c>
      <c r="M7103">
        <v>7340.73</v>
      </c>
      <c r="N7103" t="s">
        <v>52</v>
      </c>
      <c r="O7103" t="s">
        <v>25</v>
      </c>
      <c r="P7103" t="s">
        <v>71</v>
      </c>
      <c r="Q7103">
        <f>Sales_Data[[#This Row],[Quantity]]*Sales_Data[[#This Row],[Unit_Price]]</f>
        <v>10025.92</v>
      </c>
      <c r="R7103">
        <f>Sales_Data[[#This Row],[Gross_Sales]]*Sales_Data[[#This Row],[Discount]]</f>
        <v>1503.8879999999999</v>
      </c>
      <c r="S7103">
        <f>Sales_Data[[#This Row],[Gross_Sales]]-Sales_Data[[#This Row],[Discount_Amount]]</f>
        <v>8522.0319999999992</v>
      </c>
      <c r="T7103">
        <f>Sales_Data[[#This Row],[Net Sales]]-Sales_Data[[#This Row],[Cost]]</f>
        <v>1181.3019999999997</v>
      </c>
      <c r="U7103" s="2">
        <f>Sales_Data[[#This Row],[Profit]]/Sales_Data[[#This Row],[Net Sales]]</f>
        <v>0.13861740955678173</v>
      </c>
      <c r="V7103">
        <f>YEAR(Sales_Data[[#This Row],[Order_Date]])</f>
        <v>2025</v>
      </c>
      <c r="W7103" t="str">
        <f>TEXT(Sales_Data[[#This Row],[Order_Date]],"mmm")</f>
        <v>Apr</v>
      </c>
      <c r="X7103">
        <f>MONTH(Sales_Data[[#This Row],[Order_Date]])</f>
        <v>4</v>
      </c>
      <c r="Y7103" t="str">
        <f>"Q"&amp;ROUNDUP(MONTH(Sales_Data[[#This Row],[Order_Date]])/3,0)</f>
        <v>Q2</v>
      </c>
    </row>
    <row r="7104" spans="1:25" x14ac:dyDescent="0.3">
      <c r="A7104" t="s">
        <v>8913</v>
      </c>
      <c r="B7104" s="1">
        <v>45895</v>
      </c>
      <c r="C7104" t="s">
        <v>2774</v>
      </c>
      <c r="D7104" t="s">
        <v>307</v>
      </c>
      <c r="E7104" t="s">
        <v>39</v>
      </c>
      <c r="F7104" t="s">
        <v>202</v>
      </c>
      <c r="G7104" t="s">
        <v>75</v>
      </c>
      <c r="H7104" t="s">
        <v>76</v>
      </c>
      <c r="I7104" t="s">
        <v>108</v>
      </c>
      <c r="J7104">
        <v>3</v>
      </c>
      <c r="K7104">
        <v>3086.31</v>
      </c>
      <c r="L7104">
        <v>0.15</v>
      </c>
      <c r="M7104">
        <v>5719.31</v>
      </c>
      <c r="N7104" t="s">
        <v>52</v>
      </c>
      <c r="O7104" t="s">
        <v>35</v>
      </c>
      <c r="P7104" t="s">
        <v>44</v>
      </c>
      <c r="Q7104">
        <f>Sales_Data[[#This Row],[Quantity]]*Sales_Data[[#This Row],[Unit_Price]]</f>
        <v>9258.93</v>
      </c>
      <c r="R7104">
        <f>Sales_Data[[#This Row],[Gross_Sales]]*Sales_Data[[#This Row],[Discount]]</f>
        <v>1388.8395</v>
      </c>
      <c r="S7104">
        <f>Sales_Data[[#This Row],[Gross_Sales]]-Sales_Data[[#This Row],[Discount_Amount]]</f>
        <v>7870.0905000000002</v>
      </c>
      <c r="T7104">
        <f>Sales_Data[[#This Row],[Net Sales]]-Sales_Data[[#This Row],[Cost]]</f>
        <v>2150.7804999999998</v>
      </c>
      <c r="U7104" s="2">
        <f>Sales_Data[[#This Row],[Profit]]/Sales_Data[[#This Row],[Net Sales]]</f>
        <v>0.27328535802733145</v>
      </c>
      <c r="V7104">
        <f>YEAR(Sales_Data[[#This Row],[Order_Date]])</f>
        <v>2025</v>
      </c>
      <c r="W7104" t="str">
        <f>TEXT(Sales_Data[[#This Row],[Order_Date]],"mmm")</f>
        <v>Aug</v>
      </c>
      <c r="X7104">
        <f>MONTH(Sales_Data[[#This Row],[Order_Date]])</f>
        <v>8</v>
      </c>
      <c r="Y7104" t="str">
        <f>"Q"&amp;ROUNDUP(MONTH(Sales_Data[[#This Row],[Order_Date]])/3,0)</f>
        <v>Q3</v>
      </c>
    </row>
    <row r="7105" spans="1:25" x14ac:dyDescent="0.3">
      <c r="A7105" t="s">
        <v>8914</v>
      </c>
      <c r="B7105" s="1">
        <v>45691</v>
      </c>
      <c r="C7105" t="s">
        <v>1405</v>
      </c>
      <c r="D7105" t="s">
        <v>356</v>
      </c>
      <c r="E7105" t="s">
        <v>19</v>
      </c>
      <c r="F7105" t="s">
        <v>81</v>
      </c>
      <c r="G7105" t="s">
        <v>67</v>
      </c>
      <c r="H7105" t="s">
        <v>133</v>
      </c>
      <c r="I7105" t="s">
        <v>134</v>
      </c>
      <c r="J7105">
        <v>4</v>
      </c>
      <c r="K7105">
        <v>1712.6</v>
      </c>
      <c r="L7105">
        <v>0.05</v>
      </c>
      <c r="M7105">
        <v>4867.88</v>
      </c>
      <c r="N7105" t="s">
        <v>24</v>
      </c>
      <c r="O7105" t="s">
        <v>25</v>
      </c>
      <c r="P7105" t="s">
        <v>26</v>
      </c>
      <c r="Q7105">
        <f>Sales_Data[[#This Row],[Quantity]]*Sales_Data[[#This Row],[Unit_Price]]</f>
        <v>6850.4</v>
      </c>
      <c r="R7105">
        <f>Sales_Data[[#This Row],[Gross_Sales]]*Sales_Data[[#This Row],[Discount]]</f>
        <v>342.52</v>
      </c>
      <c r="S7105">
        <f>Sales_Data[[#This Row],[Gross_Sales]]-Sales_Data[[#This Row],[Discount_Amount]]</f>
        <v>6507.8799999999992</v>
      </c>
      <c r="T7105">
        <f>Sales_Data[[#This Row],[Net Sales]]-Sales_Data[[#This Row],[Cost]]</f>
        <v>1639.9999999999991</v>
      </c>
      <c r="U7105" s="2">
        <f>Sales_Data[[#This Row],[Profit]]/Sales_Data[[#This Row],[Net Sales]]</f>
        <v>0.25200218811656011</v>
      </c>
      <c r="V7105">
        <f>YEAR(Sales_Data[[#This Row],[Order_Date]])</f>
        <v>2025</v>
      </c>
      <c r="W7105" t="str">
        <f>TEXT(Sales_Data[[#This Row],[Order_Date]],"mmm")</f>
        <v>Feb</v>
      </c>
      <c r="X7105">
        <f>MONTH(Sales_Data[[#This Row],[Order_Date]])</f>
        <v>2</v>
      </c>
      <c r="Y7105" t="str">
        <f>"Q"&amp;ROUNDUP(MONTH(Sales_Data[[#This Row],[Order_Date]])/3,0)</f>
        <v>Q1</v>
      </c>
    </row>
    <row r="7106" spans="1:25" x14ac:dyDescent="0.3">
      <c r="A7106" t="s">
        <v>8915</v>
      </c>
      <c r="B7106" s="1">
        <v>45826</v>
      </c>
      <c r="C7106" t="s">
        <v>319</v>
      </c>
      <c r="D7106" t="s">
        <v>463</v>
      </c>
      <c r="E7106" t="s">
        <v>19</v>
      </c>
      <c r="F7106" t="s">
        <v>57</v>
      </c>
      <c r="G7106" t="s">
        <v>67</v>
      </c>
      <c r="H7106" t="s">
        <v>133</v>
      </c>
      <c r="I7106" t="s">
        <v>134</v>
      </c>
      <c r="J7106">
        <v>1</v>
      </c>
      <c r="K7106">
        <v>12898.44</v>
      </c>
      <c r="L7106">
        <v>0</v>
      </c>
      <c r="M7106">
        <v>10319.280000000001</v>
      </c>
      <c r="N7106" t="s">
        <v>52</v>
      </c>
      <c r="O7106" t="s">
        <v>25</v>
      </c>
      <c r="P7106" t="s">
        <v>44</v>
      </c>
      <c r="Q7106">
        <f>Sales_Data[[#This Row],[Quantity]]*Sales_Data[[#This Row],[Unit_Price]]</f>
        <v>12898.44</v>
      </c>
      <c r="R7106">
        <f>Sales_Data[[#This Row],[Gross_Sales]]*Sales_Data[[#This Row],[Discount]]</f>
        <v>0</v>
      </c>
      <c r="S7106">
        <f>Sales_Data[[#This Row],[Gross_Sales]]-Sales_Data[[#This Row],[Discount_Amount]]</f>
        <v>12898.44</v>
      </c>
      <c r="T7106">
        <f>Sales_Data[[#This Row],[Net Sales]]-Sales_Data[[#This Row],[Cost]]</f>
        <v>2579.16</v>
      </c>
      <c r="U7106" s="2">
        <f>Sales_Data[[#This Row],[Profit]]/Sales_Data[[#This Row],[Net Sales]]</f>
        <v>0.19995906481714065</v>
      </c>
      <c r="V7106">
        <f>YEAR(Sales_Data[[#This Row],[Order_Date]])</f>
        <v>2025</v>
      </c>
      <c r="W7106" t="str">
        <f>TEXT(Sales_Data[[#This Row],[Order_Date]],"mmm")</f>
        <v>Jun</v>
      </c>
      <c r="X7106">
        <f>MONTH(Sales_Data[[#This Row],[Order_Date]])</f>
        <v>6</v>
      </c>
      <c r="Y7106" t="str">
        <f>"Q"&amp;ROUNDUP(MONTH(Sales_Data[[#This Row],[Order_Date]])/3,0)</f>
        <v>Q2</v>
      </c>
    </row>
    <row r="7107" spans="1:25" x14ac:dyDescent="0.3">
      <c r="A7107" t="s">
        <v>8916</v>
      </c>
      <c r="B7107" s="1">
        <v>45667</v>
      </c>
      <c r="C7107" t="s">
        <v>312</v>
      </c>
      <c r="D7107" t="s">
        <v>151</v>
      </c>
      <c r="E7107" t="s">
        <v>30</v>
      </c>
      <c r="F7107" t="s">
        <v>31</v>
      </c>
      <c r="G7107" t="s">
        <v>67</v>
      </c>
      <c r="H7107" t="s">
        <v>121</v>
      </c>
      <c r="I7107" t="s">
        <v>142</v>
      </c>
      <c r="J7107">
        <v>2</v>
      </c>
      <c r="K7107">
        <v>2640.19</v>
      </c>
      <c r="L7107">
        <v>0.2</v>
      </c>
      <c r="M7107">
        <v>3144.77</v>
      </c>
      <c r="N7107" t="s">
        <v>83</v>
      </c>
      <c r="O7107" t="s">
        <v>35</v>
      </c>
      <c r="P7107" t="s">
        <v>71</v>
      </c>
      <c r="Q7107">
        <f>Sales_Data[[#This Row],[Quantity]]*Sales_Data[[#This Row],[Unit_Price]]</f>
        <v>5280.38</v>
      </c>
      <c r="R7107">
        <f>Sales_Data[[#This Row],[Gross_Sales]]*Sales_Data[[#This Row],[Discount]]</f>
        <v>1056.076</v>
      </c>
      <c r="S7107">
        <f>Sales_Data[[#This Row],[Gross_Sales]]-Sales_Data[[#This Row],[Discount_Amount]]</f>
        <v>4224.3040000000001</v>
      </c>
      <c r="T7107">
        <f>Sales_Data[[#This Row],[Net Sales]]-Sales_Data[[#This Row],[Cost]]</f>
        <v>1079.5340000000001</v>
      </c>
      <c r="U7107" s="2">
        <f>Sales_Data[[#This Row],[Profit]]/Sales_Data[[#This Row],[Net Sales]]</f>
        <v>0.25555310413265714</v>
      </c>
      <c r="V7107">
        <f>YEAR(Sales_Data[[#This Row],[Order_Date]])</f>
        <v>2025</v>
      </c>
      <c r="W7107" t="str">
        <f>TEXT(Sales_Data[[#This Row],[Order_Date]],"mmm")</f>
        <v>Jan</v>
      </c>
      <c r="X7107">
        <f>MONTH(Sales_Data[[#This Row],[Order_Date]])</f>
        <v>1</v>
      </c>
      <c r="Y7107" t="str">
        <f>"Q"&amp;ROUNDUP(MONTH(Sales_Data[[#This Row],[Order_Date]])/3,0)</f>
        <v>Q1</v>
      </c>
    </row>
    <row r="7108" spans="1:25" x14ac:dyDescent="0.3">
      <c r="A7108" t="s">
        <v>8917</v>
      </c>
      <c r="B7108" s="1">
        <v>45779</v>
      </c>
      <c r="C7108" t="s">
        <v>1998</v>
      </c>
      <c r="D7108" t="s">
        <v>170</v>
      </c>
      <c r="E7108" t="s">
        <v>48</v>
      </c>
      <c r="F7108" t="s">
        <v>152</v>
      </c>
      <c r="G7108" t="s">
        <v>75</v>
      </c>
      <c r="H7108" t="s">
        <v>256</v>
      </c>
      <c r="I7108" t="s">
        <v>257</v>
      </c>
      <c r="J7108">
        <v>1</v>
      </c>
      <c r="K7108">
        <v>2218.1</v>
      </c>
      <c r="L7108">
        <v>0</v>
      </c>
      <c r="M7108">
        <v>1705.63</v>
      </c>
      <c r="N7108" t="s">
        <v>52</v>
      </c>
      <c r="O7108" t="s">
        <v>25</v>
      </c>
      <c r="P7108" t="s">
        <v>44</v>
      </c>
      <c r="Q7108">
        <f>Sales_Data[[#This Row],[Quantity]]*Sales_Data[[#This Row],[Unit_Price]]</f>
        <v>2218.1</v>
      </c>
      <c r="R7108">
        <f>Sales_Data[[#This Row],[Gross_Sales]]*Sales_Data[[#This Row],[Discount]]</f>
        <v>0</v>
      </c>
      <c r="S7108">
        <f>Sales_Data[[#This Row],[Gross_Sales]]-Sales_Data[[#This Row],[Discount_Amount]]</f>
        <v>2218.1</v>
      </c>
      <c r="T7108">
        <f>Sales_Data[[#This Row],[Net Sales]]-Sales_Data[[#This Row],[Cost]]</f>
        <v>512.4699999999998</v>
      </c>
      <c r="U7108" s="2">
        <f>Sales_Data[[#This Row],[Profit]]/Sales_Data[[#This Row],[Net Sales]]</f>
        <v>0.23104007934718895</v>
      </c>
      <c r="V7108">
        <f>YEAR(Sales_Data[[#This Row],[Order_Date]])</f>
        <v>2025</v>
      </c>
      <c r="W7108" t="str">
        <f>TEXT(Sales_Data[[#This Row],[Order_Date]],"mmm")</f>
        <v>May</v>
      </c>
      <c r="X7108">
        <f>MONTH(Sales_Data[[#This Row],[Order_Date]])</f>
        <v>5</v>
      </c>
      <c r="Y7108" t="str">
        <f>"Q"&amp;ROUNDUP(MONTH(Sales_Data[[#This Row],[Order_Date]])/3,0)</f>
        <v>Q2</v>
      </c>
    </row>
    <row r="7109" spans="1:25" x14ac:dyDescent="0.3">
      <c r="A7109" t="s">
        <v>8918</v>
      </c>
      <c r="B7109" s="1">
        <v>45802</v>
      </c>
      <c r="C7109" t="s">
        <v>1747</v>
      </c>
      <c r="D7109" t="s">
        <v>209</v>
      </c>
      <c r="E7109" t="s">
        <v>39</v>
      </c>
      <c r="F7109" t="s">
        <v>107</v>
      </c>
      <c r="G7109" t="s">
        <v>21</v>
      </c>
      <c r="H7109" t="s">
        <v>230</v>
      </c>
      <c r="I7109" t="s">
        <v>231</v>
      </c>
      <c r="J7109">
        <v>1</v>
      </c>
      <c r="K7109">
        <v>4443.53</v>
      </c>
      <c r="L7109">
        <v>0.05</v>
      </c>
      <c r="M7109">
        <v>3108.46</v>
      </c>
      <c r="N7109" t="s">
        <v>52</v>
      </c>
      <c r="O7109" t="s">
        <v>35</v>
      </c>
      <c r="P7109" t="s">
        <v>71</v>
      </c>
      <c r="Q7109">
        <f>Sales_Data[[#This Row],[Quantity]]*Sales_Data[[#This Row],[Unit_Price]]</f>
        <v>4443.53</v>
      </c>
      <c r="R7109">
        <f>Sales_Data[[#This Row],[Gross_Sales]]*Sales_Data[[#This Row],[Discount]]</f>
        <v>222.1765</v>
      </c>
      <c r="S7109">
        <f>Sales_Data[[#This Row],[Gross_Sales]]-Sales_Data[[#This Row],[Discount_Amount]]</f>
        <v>4221.3535000000002</v>
      </c>
      <c r="T7109">
        <f>Sales_Data[[#This Row],[Net Sales]]-Sales_Data[[#This Row],[Cost]]</f>
        <v>1112.8935000000001</v>
      </c>
      <c r="U7109" s="2">
        <f>Sales_Data[[#This Row],[Profit]]/Sales_Data[[#This Row],[Net Sales]]</f>
        <v>0.26363428222725249</v>
      </c>
      <c r="V7109">
        <f>YEAR(Sales_Data[[#This Row],[Order_Date]])</f>
        <v>2025</v>
      </c>
      <c r="W7109" t="str">
        <f>TEXT(Sales_Data[[#This Row],[Order_Date]],"mmm")</f>
        <v>May</v>
      </c>
      <c r="X7109">
        <f>MONTH(Sales_Data[[#This Row],[Order_Date]])</f>
        <v>5</v>
      </c>
      <c r="Y7109" t="str">
        <f>"Q"&amp;ROUNDUP(MONTH(Sales_Data[[#This Row],[Order_Date]])/3,0)</f>
        <v>Q2</v>
      </c>
    </row>
    <row r="7110" spans="1:25" x14ac:dyDescent="0.3">
      <c r="A7110" t="s">
        <v>8919</v>
      </c>
      <c r="B7110" s="1">
        <v>45880</v>
      </c>
      <c r="C7110" t="s">
        <v>1531</v>
      </c>
      <c r="D7110" t="s">
        <v>74</v>
      </c>
      <c r="E7110" t="s">
        <v>19</v>
      </c>
      <c r="F7110" t="s">
        <v>66</v>
      </c>
      <c r="G7110" t="s">
        <v>75</v>
      </c>
      <c r="H7110" t="s">
        <v>185</v>
      </c>
      <c r="I7110" t="s">
        <v>261</v>
      </c>
      <c r="J7110">
        <v>2</v>
      </c>
      <c r="K7110">
        <v>16613.939999999999</v>
      </c>
      <c r="L7110">
        <v>0.05</v>
      </c>
      <c r="M7110">
        <v>20122.79</v>
      </c>
      <c r="N7110" t="s">
        <v>24</v>
      </c>
      <c r="O7110" t="s">
        <v>35</v>
      </c>
      <c r="P7110" t="s">
        <v>44</v>
      </c>
      <c r="Q7110">
        <f>Sales_Data[[#This Row],[Quantity]]*Sales_Data[[#This Row],[Unit_Price]]</f>
        <v>33227.879999999997</v>
      </c>
      <c r="R7110">
        <f>Sales_Data[[#This Row],[Gross_Sales]]*Sales_Data[[#This Row],[Discount]]</f>
        <v>1661.394</v>
      </c>
      <c r="S7110">
        <f>Sales_Data[[#This Row],[Gross_Sales]]-Sales_Data[[#This Row],[Discount_Amount]]</f>
        <v>31566.485999999997</v>
      </c>
      <c r="T7110">
        <f>Sales_Data[[#This Row],[Net Sales]]-Sales_Data[[#This Row],[Cost]]</f>
        <v>11443.695999999996</v>
      </c>
      <c r="U7110" s="2">
        <f>Sales_Data[[#This Row],[Profit]]/Sales_Data[[#This Row],[Net Sales]]</f>
        <v>0.36252676335275319</v>
      </c>
      <c r="V7110">
        <f>YEAR(Sales_Data[[#This Row],[Order_Date]])</f>
        <v>2025</v>
      </c>
      <c r="W7110" t="str">
        <f>TEXT(Sales_Data[[#This Row],[Order_Date]],"mmm")</f>
        <v>Aug</v>
      </c>
      <c r="X7110">
        <f>MONTH(Sales_Data[[#This Row],[Order_Date]])</f>
        <v>8</v>
      </c>
      <c r="Y7110" t="str">
        <f>"Q"&amp;ROUNDUP(MONTH(Sales_Data[[#This Row],[Order_Date]])/3,0)</f>
        <v>Q3</v>
      </c>
    </row>
    <row r="7111" spans="1:25" x14ac:dyDescent="0.3">
      <c r="A7111" t="s">
        <v>8920</v>
      </c>
      <c r="B7111" s="1">
        <v>45914</v>
      </c>
      <c r="C7111" t="s">
        <v>4640</v>
      </c>
      <c r="D7111" t="s">
        <v>414</v>
      </c>
      <c r="E7111" t="s">
        <v>48</v>
      </c>
      <c r="F7111" t="s">
        <v>152</v>
      </c>
      <c r="G7111" t="s">
        <v>67</v>
      </c>
      <c r="H7111" t="s">
        <v>133</v>
      </c>
      <c r="I7111" t="s">
        <v>134</v>
      </c>
      <c r="J7111">
        <v>2</v>
      </c>
      <c r="K7111">
        <v>8550.15</v>
      </c>
      <c r="L7111">
        <v>0.05</v>
      </c>
      <c r="M7111">
        <v>12397.16</v>
      </c>
      <c r="N7111" t="s">
        <v>24</v>
      </c>
      <c r="O7111" t="s">
        <v>25</v>
      </c>
      <c r="P7111" t="s">
        <v>26</v>
      </c>
      <c r="Q7111">
        <f>Sales_Data[[#This Row],[Quantity]]*Sales_Data[[#This Row],[Unit_Price]]</f>
        <v>17100.3</v>
      </c>
      <c r="R7111">
        <f>Sales_Data[[#This Row],[Gross_Sales]]*Sales_Data[[#This Row],[Discount]]</f>
        <v>855.01499999999999</v>
      </c>
      <c r="S7111">
        <f>Sales_Data[[#This Row],[Gross_Sales]]-Sales_Data[[#This Row],[Discount_Amount]]</f>
        <v>16245.285</v>
      </c>
      <c r="T7111">
        <f>Sales_Data[[#This Row],[Net Sales]]-Sales_Data[[#This Row],[Cost]]</f>
        <v>3848.125</v>
      </c>
      <c r="U7111" s="2">
        <f>Sales_Data[[#This Row],[Profit]]/Sales_Data[[#This Row],[Net Sales]]</f>
        <v>0.23687642291286365</v>
      </c>
      <c r="V7111">
        <f>YEAR(Sales_Data[[#This Row],[Order_Date]])</f>
        <v>2025</v>
      </c>
      <c r="W7111" t="str">
        <f>TEXT(Sales_Data[[#This Row],[Order_Date]],"mmm")</f>
        <v>Sep</v>
      </c>
      <c r="X7111">
        <f>MONTH(Sales_Data[[#This Row],[Order_Date]])</f>
        <v>9</v>
      </c>
      <c r="Y7111" t="str">
        <f>"Q"&amp;ROUNDUP(MONTH(Sales_Data[[#This Row],[Order_Date]])/3,0)</f>
        <v>Q3</v>
      </c>
    </row>
    <row r="7112" spans="1:25" x14ac:dyDescent="0.3">
      <c r="A7112" t="s">
        <v>8921</v>
      </c>
      <c r="B7112" s="1">
        <v>45925</v>
      </c>
      <c r="C7112" t="s">
        <v>1275</v>
      </c>
      <c r="D7112" t="s">
        <v>347</v>
      </c>
      <c r="E7112" t="s">
        <v>119</v>
      </c>
      <c r="F7112" t="s">
        <v>184</v>
      </c>
      <c r="G7112" t="s">
        <v>67</v>
      </c>
      <c r="H7112" t="s">
        <v>88</v>
      </c>
      <c r="I7112" t="s">
        <v>157</v>
      </c>
      <c r="J7112">
        <v>3</v>
      </c>
      <c r="K7112">
        <v>5520.71</v>
      </c>
      <c r="L7112">
        <v>0.05</v>
      </c>
      <c r="M7112">
        <v>9956.5400000000009</v>
      </c>
      <c r="N7112" t="s">
        <v>70</v>
      </c>
      <c r="O7112" t="s">
        <v>25</v>
      </c>
      <c r="P7112" t="s">
        <v>44</v>
      </c>
      <c r="Q7112">
        <f>Sales_Data[[#This Row],[Quantity]]*Sales_Data[[#This Row],[Unit_Price]]</f>
        <v>16562.13</v>
      </c>
      <c r="R7112">
        <f>Sales_Data[[#This Row],[Gross_Sales]]*Sales_Data[[#This Row],[Discount]]</f>
        <v>828.1065000000001</v>
      </c>
      <c r="S7112">
        <f>Sales_Data[[#This Row],[Gross_Sales]]-Sales_Data[[#This Row],[Discount_Amount]]</f>
        <v>15734.023500000001</v>
      </c>
      <c r="T7112">
        <f>Sales_Data[[#This Row],[Net Sales]]-Sales_Data[[#This Row],[Cost]]</f>
        <v>5777.4835000000003</v>
      </c>
      <c r="U7112" s="2">
        <f>Sales_Data[[#This Row],[Profit]]/Sales_Data[[#This Row],[Net Sales]]</f>
        <v>0.36719682667310111</v>
      </c>
      <c r="V7112">
        <f>YEAR(Sales_Data[[#This Row],[Order_Date]])</f>
        <v>2025</v>
      </c>
      <c r="W7112" t="str">
        <f>TEXT(Sales_Data[[#This Row],[Order_Date]],"mmm")</f>
        <v>Sep</v>
      </c>
      <c r="X7112">
        <f>MONTH(Sales_Data[[#This Row],[Order_Date]])</f>
        <v>9</v>
      </c>
      <c r="Y7112" t="str">
        <f>"Q"&amp;ROUNDUP(MONTH(Sales_Data[[#This Row],[Order_Date]])/3,0)</f>
        <v>Q3</v>
      </c>
    </row>
    <row r="7113" spans="1:25" x14ac:dyDescent="0.3">
      <c r="A7113" t="s">
        <v>8922</v>
      </c>
      <c r="B7113" s="1">
        <v>46016</v>
      </c>
      <c r="C7113" t="s">
        <v>1712</v>
      </c>
      <c r="D7113" t="s">
        <v>307</v>
      </c>
      <c r="E7113" t="s">
        <v>48</v>
      </c>
      <c r="F7113" t="s">
        <v>164</v>
      </c>
      <c r="G7113" t="s">
        <v>75</v>
      </c>
      <c r="H7113" t="s">
        <v>114</v>
      </c>
      <c r="I7113" t="s">
        <v>115</v>
      </c>
      <c r="J7113">
        <v>1</v>
      </c>
      <c r="K7113">
        <v>47770.47</v>
      </c>
      <c r="L7113">
        <v>0.15</v>
      </c>
      <c r="M7113">
        <v>26235.81</v>
      </c>
      <c r="N7113" t="s">
        <v>52</v>
      </c>
      <c r="O7113" t="s">
        <v>35</v>
      </c>
      <c r="P7113" t="s">
        <v>71</v>
      </c>
      <c r="Q7113">
        <f>Sales_Data[[#This Row],[Quantity]]*Sales_Data[[#This Row],[Unit_Price]]</f>
        <v>47770.47</v>
      </c>
      <c r="R7113">
        <f>Sales_Data[[#This Row],[Gross_Sales]]*Sales_Data[[#This Row],[Discount]]</f>
        <v>7165.5704999999998</v>
      </c>
      <c r="S7113">
        <f>Sales_Data[[#This Row],[Gross_Sales]]-Sales_Data[[#This Row],[Discount_Amount]]</f>
        <v>40604.8995</v>
      </c>
      <c r="T7113">
        <f>Sales_Data[[#This Row],[Net Sales]]-Sales_Data[[#This Row],[Cost]]</f>
        <v>14369.089499999998</v>
      </c>
      <c r="U7113" s="2">
        <f>Sales_Data[[#This Row],[Profit]]/Sales_Data[[#This Row],[Net Sales]]</f>
        <v>0.35387575580626662</v>
      </c>
      <c r="V7113">
        <f>YEAR(Sales_Data[[#This Row],[Order_Date]])</f>
        <v>2025</v>
      </c>
      <c r="W7113" t="str">
        <f>TEXT(Sales_Data[[#This Row],[Order_Date]],"mmm")</f>
        <v>Dec</v>
      </c>
      <c r="X7113">
        <f>MONTH(Sales_Data[[#This Row],[Order_Date]])</f>
        <v>12</v>
      </c>
      <c r="Y7113" t="str">
        <f>"Q"&amp;ROUNDUP(MONTH(Sales_Data[[#This Row],[Order_Date]])/3,0)</f>
        <v>Q4</v>
      </c>
    </row>
    <row r="7114" spans="1:25" x14ac:dyDescent="0.3">
      <c r="A7114" t="s">
        <v>8923</v>
      </c>
      <c r="B7114" s="1">
        <v>45661</v>
      </c>
      <c r="C7114" t="s">
        <v>1313</v>
      </c>
      <c r="D7114" t="s">
        <v>194</v>
      </c>
      <c r="E7114" t="s">
        <v>19</v>
      </c>
      <c r="F7114" t="s">
        <v>113</v>
      </c>
      <c r="G7114" t="s">
        <v>21</v>
      </c>
      <c r="H7114" t="s">
        <v>127</v>
      </c>
      <c r="I7114" t="s">
        <v>128</v>
      </c>
      <c r="J7114">
        <v>1</v>
      </c>
      <c r="K7114">
        <v>1924.38</v>
      </c>
      <c r="L7114">
        <v>0.2</v>
      </c>
      <c r="M7114">
        <v>1229.57</v>
      </c>
      <c r="N7114" t="s">
        <v>52</v>
      </c>
      <c r="O7114" t="s">
        <v>35</v>
      </c>
      <c r="P7114" t="s">
        <v>44</v>
      </c>
      <c r="Q7114">
        <f>Sales_Data[[#This Row],[Quantity]]*Sales_Data[[#This Row],[Unit_Price]]</f>
        <v>1924.38</v>
      </c>
      <c r="R7114">
        <f>Sales_Data[[#This Row],[Gross_Sales]]*Sales_Data[[#This Row],[Discount]]</f>
        <v>384.87600000000003</v>
      </c>
      <c r="S7114">
        <f>Sales_Data[[#This Row],[Gross_Sales]]-Sales_Data[[#This Row],[Discount_Amount]]</f>
        <v>1539.5040000000001</v>
      </c>
      <c r="T7114">
        <f>Sales_Data[[#This Row],[Net Sales]]-Sales_Data[[#This Row],[Cost]]</f>
        <v>309.9340000000002</v>
      </c>
      <c r="U7114" s="2">
        <f>Sales_Data[[#This Row],[Profit]]/Sales_Data[[#This Row],[Net Sales]]</f>
        <v>0.20132068510377379</v>
      </c>
      <c r="V7114">
        <f>YEAR(Sales_Data[[#This Row],[Order_Date]])</f>
        <v>2025</v>
      </c>
      <c r="W7114" t="str">
        <f>TEXT(Sales_Data[[#This Row],[Order_Date]],"mmm")</f>
        <v>Jan</v>
      </c>
      <c r="X7114">
        <f>MONTH(Sales_Data[[#This Row],[Order_Date]])</f>
        <v>1</v>
      </c>
      <c r="Y7114" t="str">
        <f>"Q"&amp;ROUNDUP(MONTH(Sales_Data[[#This Row],[Order_Date]])/3,0)</f>
        <v>Q1</v>
      </c>
    </row>
    <row r="7115" spans="1:25" x14ac:dyDescent="0.3">
      <c r="A7115" t="s">
        <v>8924</v>
      </c>
      <c r="B7115" s="1">
        <v>46011</v>
      </c>
      <c r="C7115" t="s">
        <v>3463</v>
      </c>
      <c r="D7115" t="s">
        <v>511</v>
      </c>
      <c r="E7115" t="s">
        <v>48</v>
      </c>
      <c r="F7115" t="s">
        <v>49</v>
      </c>
      <c r="G7115" t="s">
        <v>32</v>
      </c>
      <c r="H7115" t="s">
        <v>50</v>
      </c>
      <c r="I7115" t="s">
        <v>58</v>
      </c>
      <c r="J7115">
        <v>3</v>
      </c>
      <c r="K7115">
        <v>2936.08</v>
      </c>
      <c r="L7115">
        <v>0.05</v>
      </c>
      <c r="M7115">
        <v>6209.59</v>
      </c>
      <c r="N7115" t="s">
        <v>52</v>
      </c>
      <c r="O7115" t="s">
        <v>53</v>
      </c>
      <c r="P7115" t="s">
        <v>44</v>
      </c>
      <c r="Q7115">
        <f>Sales_Data[[#This Row],[Quantity]]*Sales_Data[[#This Row],[Unit_Price]]</f>
        <v>8808.24</v>
      </c>
      <c r="R7115">
        <f>Sales_Data[[#This Row],[Gross_Sales]]*Sales_Data[[#This Row],[Discount]]</f>
        <v>440.41200000000003</v>
      </c>
      <c r="S7115">
        <f>Sales_Data[[#This Row],[Gross_Sales]]-Sales_Data[[#This Row],[Discount_Amount]]</f>
        <v>8367.8279999999995</v>
      </c>
      <c r="T7115">
        <f>Sales_Data[[#This Row],[Net Sales]]-Sales_Data[[#This Row],[Cost]]</f>
        <v>2158.2379999999994</v>
      </c>
      <c r="U7115" s="2">
        <f>Sales_Data[[#This Row],[Profit]]/Sales_Data[[#This Row],[Net Sales]]</f>
        <v>0.25792093240922248</v>
      </c>
      <c r="V7115">
        <f>YEAR(Sales_Data[[#This Row],[Order_Date]])</f>
        <v>2025</v>
      </c>
      <c r="W7115" t="str">
        <f>TEXT(Sales_Data[[#This Row],[Order_Date]],"mmm")</f>
        <v>Dec</v>
      </c>
      <c r="X7115">
        <f>MONTH(Sales_Data[[#This Row],[Order_Date]])</f>
        <v>12</v>
      </c>
      <c r="Y7115" t="str">
        <f>"Q"&amp;ROUNDUP(MONTH(Sales_Data[[#This Row],[Order_Date]])/3,0)</f>
        <v>Q4</v>
      </c>
    </row>
    <row r="7116" spans="1:25" x14ac:dyDescent="0.3">
      <c r="A7116" t="s">
        <v>8925</v>
      </c>
      <c r="B7116" s="1">
        <v>45763</v>
      </c>
      <c r="C7116" t="s">
        <v>951</v>
      </c>
      <c r="D7116" t="s">
        <v>450</v>
      </c>
      <c r="E7116" t="s">
        <v>30</v>
      </c>
      <c r="F7116" t="s">
        <v>156</v>
      </c>
      <c r="G7116" t="s">
        <v>32</v>
      </c>
      <c r="H7116" t="s">
        <v>33</v>
      </c>
      <c r="I7116" t="s">
        <v>161</v>
      </c>
      <c r="J7116">
        <v>1</v>
      </c>
      <c r="K7116">
        <v>2454.9299999999998</v>
      </c>
      <c r="L7116">
        <v>0</v>
      </c>
      <c r="M7116">
        <v>1866.63</v>
      </c>
      <c r="N7116" t="s">
        <v>52</v>
      </c>
      <c r="O7116" t="s">
        <v>53</v>
      </c>
      <c r="P7116" t="s">
        <v>44</v>
      </c>
      <c r="Q7116">
        <f>Sales_Data[[#This Row],[Quantity]]*Sales_Data[[#This Row],[Unit_Price]]</f>
        <v>2454.9299999999998</v>
      </c>
      <c r="R7116">
        <f>Sales_Data[[#This Row],[Gross_Sales]]*Sales_Data[[#This Row],[Discount]]</f>
        <v>0</v>
      </c>
      <c r="S7116">
        <f>Sales_Data[[#This Row],[Gross_Sales]]-Sales_Data[[#This Row],[Discount_Amount]]</f>
        <v>2454.9299999999998</v>
      </c>
      <c r="T7116">
        <f>Sales_Data[[#This Row],[Net Sales]]-Sales_Data[[#This Row],[Cost]]</f>
        <v>588.29999999999973</v>
      </c>
      <c r="U7116" s="2">
        <f>Sales_Data[[#This Row],[Profit]]/Sales_Data[[#This Row],[Net Sales]]</f>
        <v>0.23964023414109559</v>
      </c>
      <c r="V7116">
        <f>YEAR(Sales_Data[[#This Row],[Order_Date]])</f>
        <v>2025</v>
      </c>
      <c r="W7116" t="str">
        <f>TEXT(Sales_Data[[#This Row],[Order_Date]],"mmm")</f>
        <v>Apr</v>
      </c>
      <c r="X7116">
        <f>MONTH(Sales_Data[[#This Row],[Order_Date]])</f>
        <v>4</v>
      </c>
      <c r="Y7116" t="str">
        <f>"Q"&amp;ROUNDUP(MONTH(Sales_Data[[#This Row],[Order_Date]])/3,0)</f>
        <v>Q2</v>
      </c>
    </row>
    <row r="7117" spans="1:25" x14ac:dyDescent="0.3">
      <c r="A7117" t="s">
        <v>8926</v>
      </c>
      <c r="B7117" s="1">
        <v>45742</v>
      </c>
      <c r="C7117" t="s">
        <v>2872</v>
      </c>
      <c r="D7117" t="s">
        <v>615</v>
      </c>
      <c r="E7117" t="s">
        <v>39</v>
      </c>
      <c r="F7117" t="s">
        <v>40</v>
      </c>
      <c r="G7117" t="s">
        <v>41</v>
      </c>
      <c r="H7117" t="s">
        <v>42</v>
      </c>
      <c r="I7117" t="s">
        <v>82</v>
      </c>
      <c r="J7117">
        <v>1</v>
      </c>
      <c r="K7117">
        <v>5621.83</v>
      </c>
      <c r="L7117">
        <v>0.1</v>
      </c>
      <c r="M7117">
        <v>3358.37</v>
      </c>
      <c r="N7117" t="s">
        <v>70</v>
      </c>
      <c r="O7117" t="s">
        <v>35</v>
      </c>
      <c r="P7117" t="s">
        <v>44</v>
      </c>
      <c r="Q7117">
        <f>Sales_Data[[#This Row],[Quantity]]*Sales_Data[[#This Row],[Unit_Price]]</f>
        <v>5621.83</v>
      </c>
      <c r="R7117">
        <f>Sales_Data[[#This Row],[Gross_Sales]]*Sales_Data[[#This Row],[Discount]]</f>
        <v>562.18299999999999</v>
      </c>
      <c r="S7117">
        <f>Sales_Data[[#This Row],[Gross_Sales]]-Sales_Data[[#This Row],[Discount_Amount]]</f>
        <v>5059.6469999999999</v>
      </c>
      <c r="T7117">
        <f>Sales_Data[[#This Row],[Net Sales]]-Sales_Data[[#This Row],[Cost]]</f>
        <v>1701.277</v>
      </c>
      <c r="U7117" s="2">
        <f>Sales_Data[[#This Row],[Profit]]/Sales_Data[[#This Row],[Net Sales]]</f>
        <v>0.3362442083410167</v>
      </c>
      <c r="V7117">
        <f>YEAR(Sales_Data[[#This Row],[Order_Date]])</f>
        <v>2025</v>
      </c>
      <c r="W7117" t="str">
        <f>TEXT(Sales_Data[[#This Row],[Order_Date]],"mmm")</f>
        <v>Mar</v>
      </c>
      <c r="X7117">
        <f>MONTH(Sales_Data[[#This Row],[Order_Date]])</f>
        <v>3</v>
      </c>
      <c r="Y7117" t="str">
        <f>"Q"&amp;ROUNDUP(MONTH(Sales_Data[[#This Row],[Order_Date]])/3,0)</f>
        <v>Q1</v>
      </c>
    </row>
    <row r="7118" spans="1:25" x14ac:dyDescent="0.3">
      <c r="A7118" t="s">
        <v>8927</v>
      </c>
      <c r="B7118" s="1">
        <v>45871</v>
      </c>
      <c r="C7118" t="s">
        <v>4126</v>
      </c>
      <c r="D7118" t="s">
        <v>255</v>
      </c>
      <c r="E7118" t="s">
        <v>39</v>
      </c>
      <c r="F7118" t="s">
        <v>40</v>
      </c>
      <c r="G7118" t="s">
        <v>67</v>
      </c>
      <c r="H7118" t="s">
        <v>68</v>
      </c>
      <c r="I7118" t="s">
        <v>97</v>
      </c>
      <c r="J7118">
        <v>1</v>
      </c>
      <c r="K7118">
        <v>1460.75</v>
      </c>
      <c r="L7118">
        <v>0.05</v>
      </c>
      <c r="M7118">
        <v>1107.5999999999999</v>
      </c>
      <c r="N7118" t="s">
        <v>24</v>
      </c>
      <c r="O7118" t="s">
        <v>53</v>
      </c>
      <c r="P7118" t="s">
        <v>71</v>
      </c>
      <c r="Q7118">
        <f>Sales_Data[[#This Row],[Quantity]]*Sales_Data[[#This Row],[Unit_Price]]</f>
        <v>1460.75</v>
      </c>
      <c r="R7118">
        <f>Sales_Data[[#This Row],[Gross_Sales]]*Sales_Data[[#This Row],[Discount]]</f>
        <v>73.037500000000009</v>
      </c>
      <c r="S7118">
        <f>Sales_Data[[#This Row],[Gross_Sales]]-Sales_Data[[#This Row],[Discount_Amount]]</f>
        <v>1387.7125000000001</v>
      </c>
      <c r="T7118">
        <f>Sales_Data[[#This Row],[Net Sales]]-Sales_Data[[#This Row],[Cost]]</f>
        <v>280.11250000000018</v>
      </c>
      <c r="U7118" s="2">
        <f>Sales_Data[[#This Row],[Profit]]/Sales_Data[[#This Row],[Net Sales]]</f>
        <v>0.20185196861741908</v>
      </c>
      <c r="V7118">
        <f>YEAR(Sales_Data[[#This Row],[Order_Date]])</f>
        <v>2025</v>
      </c>
      <c r="W7118" t="str">
        <f>TEXT(Sales_Data[[#This Row],[Order_Date]],"mmm")</f>
        <v>Aug</v>
      </c>
      <c r="X7118">
        <f>MONTH(Sales_Data[[#This Row],[Order_Date]])</f>
        <v>8</v>
      </c>
      <c r="Y7118" t="str">
        <f>"Q"&amp;ROUNDUP(MONTH(Sales_Data[[#This Row],[Order_Date]])/3,0)</f>
        <v>Q3</v>
      </c>
    </row>
    <row r="7119" spans="1:25" x14ac:dyDescent="0.3">
      <c r="A7119" t="s">
        <v>8928</v>
      </c>
      <c r="B7119" s="1">
        <v>45778</v>
      </c>
      <c r="C7119" t="s">
        <v>3784</v>
      </c>
      <c r="D7119" t="s">
        <v>553</v>
      </c>
      <c r="E7119" t="s">
        <v>30</v>
      </c>
      <c r="F7119" t="s">
        <v>156</v>
      </c>
      <c r="G7119" t="s">
        <v>75</v>
      </c>
      <c r="H7119" t="s">
        <v>76</v>
      </c>
      <c r="I7119" t="s">
        <v>108</v>
      </c>
      <c r="J7119">
        <v>5</v>
      </c>
      <c r="K7119">
        <v>4224.03</v>
      </c>
      <c r="L7119">
        <v>0.2</v>
      </c>
      <c r="M7119">
        <v>10791.54</v>
      </c>
      <c r="N7119" t="s">
        <v>52</v>
      </c>
      <c r="O7119" t="s">
        <v>35</v>
      </c>
      <c r="P7119" t="s">
        <v>26</v>
      </c>
      <c r="Q7119">
        <f>Sales_Data[[#This Row],[Quantity]]*Sales_Data[[#This Row],[Unit_Price]]</f>
        <v>21120.149999999998</v>
      </c>
      <c r="R7119">
        <f>Sales_Data[[#This Row],[Gross_Sales]]*Sales_Data[[#This Row],[Discount]]</f>
        <v>4224.03</v>
      </c>
      <c r="S7119">
        <f>Sales_Data[[#This Row],[Gross_Sales]]-Sales_Data[[#This Row],[Discount_Amount]]</f>
        <v>16896.12</v>
      </c>
      <c r="T7119">
        <f>Sales_Data[[#This Row],[Net Sales]]-Sales_Data[[#This Row],[Cost]]</f>
        <v>6104.5799999999981</v>
      </c>
      <c r="U7119" s="2">
        <f>Sales_Data[[#This Row],[Profit]]/Sales_Data[[#This Row],[Net Sales]]</f>
        <v>0.36130070098933947</v>
      </c>
      <c r="V7119">
        <f>YEAR(Sales_Data[[#This Row],[Order_Date]])</f>
        <v>2025</v>
      </c>
      <c r="W7119" t="str">
        <f>TEXT(Sales_Data[[#This Row],[Order_Date]],"mmm")</f>
        <v>May</v>
      </c>
      <c r="X7119">
        <f>MONTH(Sales_Data[[#This Row],[Order_Date]])</f>
        <v>5</v>
      </c>
      <c r="Y7119" t="str">
        <f>"Q"&amp;ROUNDUP(MONTH(Sales_Data[[#This Row],[Order_Date]])/3,0)</f>
        <v>Q2</v>
      </c>
    </row>
    <row r="7120" spans="1:25" x14ac:dyDescent="0.3">
      <c r="A7120" t="s">
        <v>8929</v>
      </c>
      <c r="B7120" s="1">
        <v>45789</v>
      </c>
      <c r="C7120" t="s">
        <v>1030</v>
      </c>
      <c r="D7120" t="s">
        <v>356</v>
      </c>
      <c r="E7120" t="s">
        <v>19</v>
      </c>
      <c r="F7120" t="s">
        <v>20</v>
      </c>
      <c r="G7120" t="s">
        <v>75</v>
      </c>
      <c r="H7120" t="s">
        <v>185</v>
      </c>
      <c r="I7120" t="s">
        <v>261</v>
      </c>
      <c r="J7120">
        <v>1</v>
      </c>
      <c r="K7120">
        <v>12058.79</v>
      </c>
      <c r="L7120">
        <v>0</v>
      </c>
      <c r="M7120">
        <v>8270.69</v>
      </c>
      <c r="N7120" t="s">
        <v>52</v>
      </c>
      <c r="O7120" t="s">
        <v>35</v>
      </c>
      <c r="P7120" t="s">
        <v>44</v>
      </c>
      <c r="Q7120">
        <f>Sales_Data[[#This Row],[Quantity]]*Sales_Data[[#This Row],[Unit_Price]]</f>
        <v>12058.79</v>
      </c>
      <c r="R7120">
        <f>Sales_Data[[#This Row],[Gross_Sales]]*Sales_Data[[#This Row],[Discount]]</f>
        <v>0</v>
      </c>
      <c r="S7120">
        <f>Sales_Data[[#This Row],[Gross_Sales]]-Sales_Data[[#This Row],[Discount_Amount]]</f>
        <v>12058.79</v>
      </c>
      <c r="T7120">
        <f>Sales_Data[[#This Row],[Net Sales]]-Sales_Data[[#This Row],[Cost]]</f>
        <v>3788.1000000000004</v>
      </c>
      <c r="U7120" s="2">
        <f>Sales_Data[[#This Row],[Profit]]/Sales_Data[[#This Row],[Net Sales]]</f>
        <v>0.31413599540252379</v>
      </c>
      <c r="V7120">
        <f>YEAR(Sales_Data[[#This Row],[Order_Date]])</f>
        <v>2025</v>
      </c>
      <c r="W7120" t="str">
        <f>TEXT(Sales_Data[[#This Row],[Order_Date]],"mmm")</f>
        <v>May</v>
      </c>
      <c r="X7120">
        <f>MONTH(Sales_Data[[#This Row],[Order_Date]])</f>
        <v>5</v>
      </c>
      <c r="Y7120" t="str">
        <f>"Q"&amp;ROUNDUP(MONTH(Sales_Data[[#This Row],[Order_Date]])/3,0)</f>
        <v>Q2</v>
      </c>
    </row>
    <row r="7121" spans="1:25" x14ac:dyDescent="0.3">
      <c r="A7121" t="s">
        <v>8930</v>
      </c>
      <c r="B7121" s="1">
        <v>45995</v>
      </c>
      <c r="C7121" t="s">
        <v>2594</v>
      </c>
      <c r="D7121" t="s">
        <v>433</v>
      </c>
      <c r="E7121" t="s">
        <v>48</v>
      </c>
      <c r="F7121" t="s">
        <v>164</v>
      </c>
      <c r="G7121" t="s">
        <v>67</v>
      </c>
      <c r="H7121" t="s">
        <v>133</v>
      </c>
      <c r="I7121" t="s">
        <v>134</v>
      </c>
      <c r="J7121">
        <v>2</v>
      </c>
      <c r="K7121">
        <v>22593</v>
      </c>
      <c r="L7121">
        <v>0</v>
      </c>
      <c r="M7121">
        <v>38623.97</v>
      </c>
      <c r="N7121" t="s">
        <v>24</v>
      </c>
      <c r="O7121" t="s">
        <v>53</v>
      </c>
      <c r="P7121" t="s">
        <v>44</v>
      </c>
      <c r="Q7121">
        <f>Sales_Data[[#This Row],[Quantity]]*Sales_Data[[#This Row],[Unit_Price]]</f>
        <v>45186</v>
      </c>
      <c r="R7121">
        <f>Sales_Data[[#This Row],[Gross_Sales]]*Sales_Data[[#This Row],[Discount]]</f>
        <v>0</v>
      </c>
      <c r="S7121">
        <f>Sales_Data[[#This Row],[Gross_Sales]]-Sales_Data[[#This Row],[Discount_Amount]]</f>
        <v>45186</v>
      </c>
      <c r="T7121">
        <f>Sales_Data[[#This Row],[Net Sales]]-Sales_Data[[#This Row],[Cost]]</f>
        <v>6562.0299999999988</v>
      </c>
      <c r="U7121" s="2">
        <f>Sales_Data[[#This Row],[Profit]]/Sales_Data[[#This Row],[Net Sales]]</f>
        <v>0.14522263532952681</v>
      </c>
      <c r="V7121">
        <f>YEAR(Sales_Data[[#This Row],[Order_Date]])</f>
        <v>2025</v>
      </c>
      <c r="W7121" t="str">
        <f>TEXT(Sales_Data[[#This Row],[Order_Date]],"mmm")</f>
        <v>Dec</v>
      </c>
      <c r="X7121">
        <f>MONTH(Sales_Data[[#This Row],[Order_Date]])</f>
        <v>12</v>
      </c>
      <c r="Y7121" t="str">
        <f>"Q"&amp;ROUNDUP(MONTH(Sales_Data[[#This Row],[Order_Date]])/3,0)</f>
        <v>Q4</v>
      </c>
    </row>
    <row r="7122" spans="1:25" x14ac:dyDescent="0.3">
      <c r="A7122" t="s">
        <v>8931</v>
      </c>
      <c r="B7122" s="1">
        <v>45854</v>
      </c>
      <c r="C7122" t="s">
        <v>1389</v>
      </c>
      <c r="D7122" t="s">
        <v>215</v>
      </c>
      <c r="E7122" t="s">
        <v>48</v>
      </c>
      <c r="F7122" t="s">
        <v>49</v>
      </c>
      <c r="G7122" t="s">
        <v>67</v>
      </c>
      <c r="H7122" t="s">
        <v>121</v>
      </c>
      <c r="I7122" t="s">
        <v>122</v>
      </c>
      <c r="J7122">
        <v>3</v>
      </c>
      <c r="K7122">
        <v>34254.94</v>
      </c>
      <c r="L7122">
        <v>0.1</v>
      </c>
      <c r="M7122">
        <v>57960.08</v>
      </c>
      <c r="N7122" t="s">
        <v>24</v>
      </c>
      <c r="O7122" t="s">
        <v>35</v>
      </c>
      <c r="P7122" t="s">
        <v>44</v>
      </c>
      <c r="Q7122">
        <f>Sales_Data[[#This Row],[Quantity]]*Sales_Data[[#This Row],[Unit_Price]]</f>
        <v>102764.82</v>
      </c>
      <c r="R7122">
        <f>Sales_Data[[#This Row],[Gross_Sales]]*Sales_Data[[#This Row],[Discount]]</f>
        <v>10276.482000000002</v>
      </c>
      <c r="S7122">
        <f>Sales_Data[[#This Row],[Gross_Sales]]-Sales_Data[[#This Row],[Discount_Amount]]</f>
        <v>92488.338000000003</v>
      </c>
      <c r="T7122">
        <f>Sales_Data[[#This Row],[Net Sales]]-Sales_Data[[#This Row],[Cost]]</f>
        <v>34528.258000000002</v>
      </c>
      <c r="U7122" s="2">
        <f>Sales_Data[[#This Row],[Profit]]/Sales_Data[[#This Row],[Net Sales]]</f>
        <v>0.37332553213357561</v>
      </c>
      <c r="V7122">
        <f>YEAR(Sales_Data[[#This Row],[Order_Date]])</f>
        <v>2025</v>
      </c>
      <c r="W7122" t="str">
        <f>TEXT(Sales_Data[[#This Row],[Order_Date]],"mmm")</f>
        <v>Jul</v>
      </c>
      <c r="X7122">
        <f>MONTH(Sales_Data[[#This Row],[Order_Date]])</f>
        <v>7</v>
      </c>
      <c r="Y7122" t="str">
        <f>"Q"&amp;ROUNDUP(MONTH(Sales_Data[[#This Row],[Order_Date]])/3,0)</f>
        <v>Q3</v>
      </c>
    </row>
    <row r="7123" spans="1:25" x14ac:dyDescent="0.3">
      <c r="A7123" t="s">
        <v>8932</v>
      </c>
      <c r="B7123" s="1">
        <v>45676</v>
      </c>
      <c r="C7123" t="s">
        <v>5103</v>
      </c>
      <c r="D7123" t="s">
        <v>589</v>
      </c>
      <c r="E7123" t="s">
        <v>30</v>
      </c>
      <c r="F7123" t="s">
        <v>156</v>
      </c>
      <c r="G7123" t="s">
        <v>21</v>
      </c>
      <c r="H7123" t="s">
        <v>127</v>
      </c>
      <c r="I7123" t="s">
        <v>314</v>
      </c>
      <c r="J7123">
        <v>2</v>
      </c>
      <c r="K7123">
        <v>4836.4799999999996</v>
      </c>
      <c r="L7123">
        <v>0.1</v>
      </c>
      <c r="M7123">
        <v>7085.81</v>
      </c>
      <c r="N7123" t="s">
        <v>52</v>
      </c>
      <c r="O7123" t="s">
        <v>35</v>
      </c>
      <c r="P7123" t="s">
        <v>26</v>
      </c>
      <c r="Q7123">
        <f>Sales_Data[[#This Row],[Quantity]]*Sales_Data[[#This Row],[Unit_Price]]</f>
        <v>9672.9599999999991</v>
      </c>
      <c r="R7123">
        <f>Sales_Data[[#This Row],[Gross_Sales]]*Sales_Data[[#This Row],[Discount]]</f>
        <v>967.29599999999994</v>
      </c>
      <c r="S7123">
        <f>Sales_Data[[#This Row],[Gross_Sales]]-Sales_Data[[#This Row],[Discount_Amount]]</f>
        <v>8705.6639999999989</v>
      </c>
      <c r="T7123">
        <f>Sales_Data[[#This Row],[Net Sales]]-Sales_Data[[#This Row],[Cost]]</f>
        <v>1619.8539999999985</v>
      </c>
      <c r="U7123" s="2">
        <f>Sales_Data[[#This Row],[Profit]]/Sales_Data[[#This Row],[Net Sales]]</f>
        <v>0.18606897762192506</v>
      </c>
      <c r="V7123">
        <f>YEAR(Sales_Data[[#This Row],[Order_Date]])</f>
        <v>2025</v>
      </c>
      <c r="W7123" t="str">
        <f>TEXT(Sales_Data[[#This Row],[Order_Date]],"mmm")</f>
        <v>Jan</v>
      </c>
      <c r="X7123">
        <f>MONTH(Sales_Data[[#This Row],[Order_Date]])</f>
        <v>1</v>
      </c>
      <c r="Y7123" t="str">
        <f>"Q"&amp;ROUNDUP(MONTH(Sales_Data[[#This Row],[Order_Date]])/3,0)</f>
        <v>Q1</v>
      </c>
    </row>
    <row r="7124" spans="1:25" x14ac:dyDescent="0.3">
      <c r="A7124" t="s">
        <v>8933</v>
      </c>
      <c r="B7124" s="1">
        <v>45787</v>
      </c>
      <c r="C7124" t="s">
        <v>1987</v>
      </c>
      <c r="D7124" t="s">
        <v>624</v>
      </c>
      <c r="E7124" t="s">
        <v>39</v>
      </c>
      <c r="F7124" t="s">
        <v>107</v>
      </c>
      <c r="G7124" t="s">
        <v>21</v>
      </c>
      <c r="H7124" t="s">
        <v>22</v>
      </c>
      <c r="I7124" t="s">
        <v>62</v>
      </c>
      <c r="J7124">
        <v>3</v>
      </c>
      <c r="K7124">
        <v>1828.48</v>
      </c>
      <c r="L7124">
        <v>0.05</v>
      </c>
      <c r="M7124">
        <v>3445.78</v>
      </c>
      <c r="N7124" t="s">
        <v>52</v>
      </c>
      <c r="O7124" t="s">
        <v>35</v>
      </c>
      <c r="P7124" t="s">
        <v>44</v>
      </c>
      <c r="Q7124">
        <f>Sales_Data[[#This Row],[Quantity]]*Sales_Data[[#This Row],[Unit_Price]]</f>
        <v>5485.4400000000005</v>
      </c>
      <c r="R7124">
        <f>Sales_Data[[#This Row],[Gross_Sales]]*Sales_Data[[#This Row],[Discount]]</f>
        <v>274.27200000000005</v>
      </c>
      <c r="S7124">
        <f>Sales_Data[[#This Row],[Gross_Sales]]-Sales_Data[[#This Row],[Discount_Amount]]</f>
        <v>5211.1680000000006</v>
      </c>
      <c r="T7124">
        <f>Sales_Data[[#This Row],[Net Sales]]-Sales_Data[[#This Row],[Cost]]</f>
        <v>1765.3880000000004</v>
      </c>
      <c r="U7124" s="2">
        <f>Sales_Data[[#This Row],[Profit]]/Sales_Data[[#This Row],[Net Sales]]</f>
        <v>0.33877011833047799</v>
      </c>
      <c r="V7124">
        <f>YEAR(Sales_Data[[#This Row],[Order_Date]])</f>
        <v>2025</v>
      </c>
      <c r="W7124" t="str">
        <f>TEXT(Sales_Data[[#This Row],[Order_Date]],"mmm")</f>
        <v>May</v>
      </c>
      <c r="X7124">
        <f>MONTH(Sales_Data[[#This Row],[Order_Date]])</f>
        <v>5</v>
      </c>
      <c r="Y7124" t="str">
        <f>"Q"&amp;ROUNDUP(MONTH(Sales_Data[[#This Row],[Order_Date]])/3,0)</f>
        <v>Q2</v>
      </c>
    </row>
    <row r="7125" spans="1:25" x14ac:dyDescent="0.3">
      <c r="A7125" t="s">
        <v>8934</v>
      </c>
      <c r="B7125" s="1">
        <v>45669</v>
      </c>
      <c r="C7125" t="s">
        <v>2607</v>
      </c>
      <c r="D7125" t="s">
        <v>310</v>
      </c>
      <c r="E7125" t="s">
        <v>48</v>
      </c>
      <c r="F7125" t="s">
        <v>126</v>
      </c>
      <c r="G7125" t="s">
        <v>41</v>
      </c>
      <c r="H7125" t="s">
        <v>102</v>
      </c>
      <c r="I7125" t="s">
        <v>165</v>
      </c>
      <c r="J7125">
        <v>2</v>
      </c>
      <c r="K7125">
        <v>33220.5</v>
      </c>
      <c r="L7125">
        <v>0.05</v>
      </c>
      <c r="M7125">
        <v>52807.54</v>
      </c>
      <c r="N7125" t="s">
        <v>83</v>
      </c>
      <c r="O7125" t="s">
        <v>35</v>
      </c>
      <c r="P7125" t="s">
        <v>71</v>
      </c>
      <c r="Q7125">
        <f>Sales_Data[[#This Row],[Quantity]]*Sales_Data[[#This Row],[Unit_Price]]</f>
        <v>66441</v>
      </c>
      <c r="R7125">
        <f>Sales_Data[[#This Row],[Gross_Sales]]*Sales_Data[[#This Row],[Discount]]</f>
        <v>3322.05</v>
      </c>
      <c r="S7125">
        <f>Sales_Data[[#This Row],[Gross_Sales]]-Sales_Data[[#This Row],[Discount_Amount]]</f>
        <v>63118.95</v>
      </c>
      <c r="T7125">
        <f>Sales_Data[[#This Row],[Net Sales]]-Sales_Data[[#This Row],[Cost]]</f>
        <v>10311.409999999996</v>
      </c>
      <c r="U7125" s="2">
        <f>Sales_Data[[#This Row],[Profit]]/Sales_Data[[#This Row],[Net Sales]]</f>
        <v>0.16336472644110836</v>
      </c>
      <c r="V7125">
        <f>YEAR(Sales_Data[[#This Row],[Order_Date]])</f>
        <v>2025</v>
      </c>
      <c r="W7125" t="str">
        <f>TEXT(Sales_Data[[#This Row],[Order_Date]],"mmm")</f>
        <v>Jan</v>
      </c>
      <c r="X7125">
        <f>MONTH(Sales_Data[[#This Row],[Order_Date]])</f>
        <v>1</v>
      </c>
      <c r="Y7125" t="str">
        <f>"Q"&amp;ROUNDUP(MONTH(Sales_Data[[#This Row],[Order_Date]])/3,0)</f>
        <v>Q1</v>
      </c>
    </row>
    <row r="7126" spans="1:25" x14ac:dyDescent="0.3">
      <c r="A7126" t="s">
        <v>8935</v>
      </c>
      <c r="B7126" s="1">
        <v>45738</v>
      </c>
      <c r="C7126" t="s">
        <v>3866</v>
      </c>
      <c r="D7126" t="s">
        <v>387</v>
      </c>
      <c r="E7126" t="s">
        <v>48</v>
      </c>
      <c r="F7126" t="s">
        <v>49</v>
      </c>
      <c r="G7126" t="s">
        <v>32</v>
      </c>
      <c r="H7126" t="s">
        <v>50</v>
      </c>
      <c r="I7126" t="s">
        <v>51</v>
      </c>
      <c r="J7126">
        <v>5</v>
      </c>
      <c r="K7126">
        <v>41154.9</v>
      </c>
      <c r="L7126">
        <v>0.05</v>
      </c>
      <c r="M7126">
        <v>152093.10999999999</v>
      </c>
      <c r="N7126" t="s">
        <v>70</v>
      </c>
      <c r="O7126" t="s">
        <v>35</v>
      </c>
      <c r="P7126" t="s">
        <v>71</v>
      </c>
      <c r="Q7126">
        <f>Sales_Data[[#This Row],[Quantity]]*Sales_Data[[#This Row],[Unit_Price]]</f>
        <v>205774.5</v>
      </c>
      <c r="R7126">
        <f>Sales_Data[[#This Row],[Gross_Sales]]*Sales_Data[[#This Row],[Discount]]</f>
        <v>10288.725</v>
      </c>
      <c r="S7126">
        <f>Sales_Data[[#This Row],[Gross_Sales]]-Sales_Data[[#This Row],[Discount_Amount]]</f>
        <v>195485.77499999999</v>
      </c>
      <c r="T7126">
        <f>Sales_Data[[#This Row],[Net Sales]]-Sales_Data[[#This Row],[Cost]]</f>
        <v>43392.665000000008</v>
      </c>
      <c r="U7126" s="2">
        <f>Sales_Data[[#This Row],[Profit]]/Sales_Data[[#This Row],[Net Sales]]</f>
        <v>0.22197351699887119</v>
      </c>
      <c r="V7126">
        <f>YEAR(Sales_Data[[#This Row],[Order_Date]])</f>
        <v>2025</v>
      </c>
      <c r="W7126" t="str">
        <f>TEXT(Sales_Data[[#This Row],[Order_Date]],"mmm")</f>
        <v>Mar</v>
      </c>
      <c r="X7126">
        <f>MONTH(Sales_Data[[#This Row],[Order_Date]])</f>
        <v>3</v>
      </c>
      <c r="Y7126" t="str">
        <f>"Q"&amp;ROUNDUP(MONTH(Sales_Data[[#This Row],[Order_Date]])/3,0)</f>
        <v>Q1</v>
      </c>
    </row>
    <row r="7127" spans="1:25" x14ac:dyDescent="0.3">
      <c r="A7127" t="s">
        <v>8936</v>
      </c>
      <c r="B7127" s="1">
        <v>45987</v>
      </c>
      <c r="C7127" t="s">
        <v>2872</v>
      </c>
      <c r="D7127" t="s">
        <v>387</v>
      </c>
      <c r="E7127" t="s">
        <v>48</v>
      </c>
      <c r="F7127" t="s">
        <v>132</v>
      </c>
      <c r="G7127" t="s">
        <v>67</v>
      </c>
      <c r="H7127" t="s">
        <v>88</v>
      </c>
      <c r="I7127" t="s">
        <v>89</v>
      </c>
      <c r="J7127">
        <v>3</v>
      </c>
      <c r="K7127">
        <v>10263.93</v>
      </c>
      <c r="L7127">
        <v>0.05</v>
      </c>
      <c r="M7127">
        <v>18393.259999999998</v>
      </c>
      <c r="N7127" t="s">
        <v>24</v>
      </c>
      <c r="O7127" t="s">
        <v>25</v>
      </c>
      <c r="P7127" t="s">
        <v>71</v>
      </c>
      <c r="Q7127">
        <f>Sales_Data[[#This Row],[Quantity]]*Sales_Data[[#This Row],[Unit_Price]]</f>
        <v>30791.79</v>
      </c>
      <c r="R7127">
        <f>Sales_Data[[#This Row],[Gross_Sales]]*Sales_Data[[#This Row],[Discount]]</f>
        <v>1539.5895</v>
      </c>
      <c r="S7127">
        <f>Sales_Data[[#This Row],[Gross_Sales]]-Sales_Data[[#This Row],[Discount_Amount]]</f>
        <v>29252.200499999999</v>
      </c>
      <c r="T7127">
        <f>Sales_Data[[#This Row],[Net Sales]]-Sales_Data[[#This Row],[Cost]]</f>
        <v>10858.940500000001</v>
      </c>
      <c r="U7127" s="2">
        <f>Sales_Data[[#This Row],[Profit]]/Sales_Data[[#This Row],[Net Sales]]</f>
        <v>0.37121790205150551</v>
      </c>
      <c r="V7127">
        <f>YEAR(Sales_Data[[#This Row],[Order_Date]])</f>
        <v>2025</v>
      </c>
      <c r="W7127" t="str">
        <f>TEXT(Sales_Data[[#This Row],[Order_Date]],"mmm")</f>
        <v>Nov</v>
      </c>
      <c r="X7127">
        <f>MONTH(Sales_Data[[#This Row],[Order_Date]])</f>
        <v>11</v>
      </c>
      <c r="Y7127" t="str">
        <f>"Q"&amp;ROUNDUP(MONTH(Sales_Data[[#This Row],[Order_Date]])/3,0)</f>
        <v>Q4</v>
      </c>
    </row>
    <row r="7128" spans="1:25" x14ac:dyDescent="0.3">
      <c r="A7128" t="s">
        <v>8937</v>
      </c>
      <c r="B7128" s="1">
        <v>46011</v>
      </c>
      <c r="C7128" t="s">
        <v>4749</v>
      </c>
      <c r="D7128" t="s">
        <v>80</v>
      </c>
      <c r="E7128" t="s">
        <v>39</v>
      </c>
      <c r="F7128" t="s">
        <v>107</v>
      </c>
      <c r="G7128" t="s">
        <v>21</v>
      </c>
      <c r="H7128" t="s">
        <v>297</v>
      </c>
      <c r="I7128" t="s">
        <v>297</v>
      </c>
      <c r="J7128">
        <v>1</v>
      </c>
      <c r="K7128">
        <v>687.25</v>
      </c>
      <c r="L7128">
        <v>0</v>
      </c>
      <c r="M7128">
        <v>427.61</v>
      </c>
      <c r="N7128" t="s">
        <v>70</v>
      </c>
      <c r="O7128" t="s">
        <v>35</v>
      </c>
      <c r="P7128" t="s">
        <v>71</v>
      </c>
      <c r="Q7128">
        <f>Sales_Data[[#This Row],[Quantity]]*Sales_Data[[#This Row],[Unit_Price]]</f>
        <v>687.25</v>
      </c>
      <c r="R7128">
        <f>Sales_Data[[#This Row],[Gross_Sales]]*Sales_Data[[#This Row],[Discount]]</f>
        <v>0</v>
      </c>
      <c r="S7128">
        <f>Sales_Data[[#This Row],[Gross_Sales]]-Sales_Data[[#This Row],[Discount_Amount]]</f>
        <v>687.25</v>
      </c>
      <c r="T7128">
        <f>Sales_Data[[#This Row],[Net Sales]]-Sales_Data[[#This Row],[Cost]]</f>
        <v>259.64</v>
      </c>
      <c r="U7128" s="2">
        <f>Sales_Data[[#This Row],[Profit]]/Sales_Data[[#This Row],[Net Sales]]</f>
        <v>0.37779556202255365</v>
      </c>
      <c r="V7128">
        <f>YEAR(Sales_Data[[#This Row],[Order_Date]])</f>
        <v>2025</v>
      </c>
      <c r="W7128" t="str">
        <f>TEXT(Sales_Data[[#This Row],[Order_Date]],"mmm")</f>
        <v>Dec</v>
      </c>
      <c r="X7128">
        <f>MONTH(Sales_Data[[#This Row],[Order_Date]])</f>
        <v>12</v>
      </c>
      <c r="Y7128" t="str">
        <f>"Q"&amp;ROUNDUP(MONTH(Sales_Data[[#This Row],[Order_Date]])/3,0)</f>
        <v>Q4</v>
      </c>
    </row>
    <row r="7129" spans="1:25" x14ac:dyDescent="0.3">
      <c r="A7129" t="s">
        <v>8938</v>
      </c>
      <c r="B7129" s="1">
        <v>45919</v>
      </c>
      <c r="C7129" t="s">
        <v>3881</v>
      </c>
      <c r="D7129" t="s">
        <v>209</v>
      </c>
      <c r="E7129" t="s">
        <v>48</v>
      </c>
      <c r="F7129" t="s">
        <v>49</v>
      </c>
      <c r="G7129" t="s">
        <v>21</v>
      </c>
      <c r="H7129" t="s">
        <v>127</v>
      </c>
      <c r="I7129" t="s">
        <v>128</v>
      </c>
      <c r="J7129">
        <v>1</v>
      </c>
      <c r="K7129">
        <v>2354.71</v>
      </c>
      <c r="L7129">
        <v>0.15</v>
      </c>
      <c r="M7129">
        <v>1540.37</v>
      </c>
      <c r="N7129" t="s">
        <v>109</v>
      </c>
      <c r="O7129" t="s">
        <v>35</v>
      </c>
      <c r="P7129" t="s">
        <v>26</v>
      </c>
      <c r="Q7129">
        <f>Sales_Data[[#This Row],[Quantity]]*Sales_Data[[#This Row],[Unit_Price]]</f>
        <v>2354.71</v>
      </c>
      <c r="R7129">
        <f>Sales_Data[[#This Row],[Gross_Sales]]*Sales_Data[[#This Row],[Discount]]</f>
        <v>353.20650000000001</v>
      </c>
      <c r="S7129">
        <f>Sales_Data[[#This Row],[Gross_Sales]]-Sales_Data[[#This Row],[Discount_Amount]]</f>
        <v>2001.5035</v>
      </c>
      <c r="T7129">
        <f>Sales_Data[[#This Row],[Net Sales]]-Sales_Data[[#This Row],[Cost]]</f>
        <v>461.13350000000014</v>
      </c>
      <c r="U7129" s="2">
        <f>Sales_Data[[#This Row],[Profit]]/Sales_Data[[#This Row],[Net Sales]]</f>
        <v>0.23039355164754902</v>
      </c>
      <c r="V7129">
        <f>YEAR(Sales_Data[[#This Row],[Order_Date]])</f>
        <v>2025</v>
      </c>
      <c r="W7129" t="str">
        <f>TEXT(Sales_Data[[#This Row],[Order_Date]],"mmm")</f>
        <v>Sep</v>
      </c>
      <c r="X7129">
        <f>MONTH(Sales_Data[[#This Row],[Order_Date]])</f>
        <v>9</v>
      </c>
      <c r="Y7129" t="str">
        <f>"Q"&amp;ROUNDUP(MONTH(Sales_Data[[#This Row],[Order_Date]])/3,0)</f>
        <v>Q3</v>
      </c>
    </row>
    <row r="7130" spans="1:25" x14ac:dyDescent="0.3">
      <c r="A7130" t="s">
        <v>8939</v>
      </c>
      <c r="B7130" s="1">
        <v>45782</v>
      </c>
      <c r="C7130" t="s">
        <v>5834</v>
      </c>
      <c r="D7130" t="s">
        <v>1452</v>
      </c>
      <c r="E7130" t="s">
        <v>48</v>
      </c>
      <c r="F7130" t="s">
        <v>126</v>
      </c>
      <c r="G7130" t="s">
        <v>67</v>
      </c>
      <c r="H7130" t="s">
        <v>121</v>
      </c>
      <c r="I7130" t="s">
        <v>142</v>
      </c>
      <c r="J7130">
        <v>4</v>
      </c>
      <c r="K7130">
        <v>22118</v>
      </c>
      <c r="L7130">
        <v>0</v>
      </c>
      <c r="M7130">
        <v>73112.77</v>
      </c>
      <c r="N7130" t="s">
        <v>83</v>
      </c>
      <c r="O7130" t="s">
        <v>35</v>
      </c>
      <c r="P7130" t="s">
        <v>44</v>
      </c>
      <c r="Q7130">
        <f>Sales_Data[[#This Row],[Quantity]]*Sales_Data[[#This Row],[Unit_Price]]</f>
        <v>88472</v>
      </c>
      <c r="R7130">
        <f>Sales_Data[[#This Row],[Gross_Sales]]*Sales_Data[[#This Row],[Discount]]</f>
        <v>0</v>
      </c>
      <c r="S7130">
        <f>Sales_Data[[#This Row],[Gross_Sales]]-Sales_Data[[#This Row],[Discount_Amount]]</f>
        <v>88472</v>
      </c>
      <c r="T7130">
        <f>Sales_Data[[#This Row],[Net Sales]]-Sales_Data[[#This Row],[Cost]]</f>
        <v>15359.229999999996</v>
      </c>
      <c r="U7130" s="2">
        <f>Sales_Data[[#This Row],[Profit]]/Sales_Data[[#This Row],[Net Sales]]</f>
        <v>0.1736055475178587</v>
      </c>
      <c r="V7130">
        <f>YEAR(Sales_Data[[#This Row],[Order_Date]])</f>
        <v>2025</v>
      </c>
      <c r="W7130" t="str">
        <f>TEXT(Sales_Data[[#This Row],[Order_Date]],"mmm")</f>
        <v>May</v>
      </c>
      <c r="X7130">
        <f>MONTH(Sales_Data[[#This Row],[Order_Date]])</f>
        <v>5</v>
      </c>
      <c r="Y7130" t="str">
        <f>"Q"&amp;ROUNDUP(MONTH(Sales_Data[[#This Row],[Order_Date]])/3,0)</f>
        <v>Q2</v>
      </c>
    </row>
    <row r="7131" spans="1:25" x14ac:dyDescent="0.3">
      <c r="A7131" t="s">
        <v>8940</v>
      </c>
      <c r="B7131" s="1">
        <v>45964</v>
      </c>
      <c r="C7131" t="s">
        <v>946</v>
      </c>
      <c r="D7131" t="s">
        <v>404</v>
      </c>
      <c r="E7131" t="s">
        <v>19</v>
      </c>
      <c r="F7131" t="s">
        <v>57</v>
      </c>
      <c r="G7131" t="s">
        <v>67</v>
      </c>
      <c r="H7131" t="s">
        <v>68</v>
      </c>
      <c r="I7131" t="s">
        <v>69</v>
      </c>
      <c r="J7131">
        <v>2</v>
      </c>
      <c r="K7131">
        <v>1979.29</v>
      </c>
      <c r="L7131">
        <v>0.05</v>
      </c>
      <c r="M7131">
        <v>3029.82</v>
      </c>
      <c r="N7131" t="s">
        <v>52</v>
      </c>
      <c r="O7131" t="s">
        <v>25</v>
      </c>
      <c r="P7131" t="s">
        <v>71</v>
      </c>
      <c r="Q7131">
        <f>Sales_Data[[#This Row],[Quantity]]*Sales_Data[[#This Row],[Unit_Price]]</f>
        <v>3958.58</v>
      </c>
      <c r="R7131">
        <f>Sales_Data[[#This Row],[Gross_Sales]]*Sales_Data[[#This Row],[Discount]]</f>
        <v>197.929</v>
      </c>
      <c r="S7131">
        <f>Sales_Data[[#This Row],[Gross_Sales]]-Sales_Data[[#This Row],[Discount_Amount]]</f>
        <v>3760.6509999999998</v>
      </c>
      <c r="T7131">
        <f>Sales_Data[[#This Row],[Net Sales]]-Sales_Data[[#This Row],[Cost]]</f>
        <v>730.83099999999968</v>
      </c>
      <c r="U7131" s="2">
        <f>Sales_Data[[#This Row],[Profit]]/Sales_Data[[#This Row],[Net Sales]]</f>
        <v>0.19433629975235664</v>
      </c>
      <c r="V7131">
        <f>YEAR(Sales_Data[[#This Row],[Order_Date]])</f>
        <v>2025</v>
      </c>
      <c r="W7131" t="str">
        <f>TEXT(Sales_Data[[#This Row],[Order_Date]],"mmm")</f>
        <v>Nov</v>
      </c>
      <c r="X7131">
        <f>MONTH(Sales_Data[[#This Row],[Order_Date]])</f>
        <v>11</v>
      </c>
      <c r="Y7131" t="str">
        <f>"Q"&amp;ROUNDUP(MONTH(Sales_Data[[#This Row],[Order_Date]])/3,0)</f>
        <v>Q4</v>
      </c>
    </row>
    <row r="7132" spans="1:25" x14ac:dyDescent="0.3">
      <c r="A7132" t="s">
        <v>8941</v>
      </c>
      <c r="B7132" s="1">
        <v>45924</v>
      </c>
      <c r="C7132" t="s">
        <v>6478</v>
      </c>
      <c r="D7132" t="s">
        <v>1026</v>
      </c>
      <c r="E7132" t="s">
        <v>39</v>
      </c>
      <c r="F7132" t="s">
        <v>107</v>
      </c>
      <c r="G7132" t="s">
        <v>67</v>
      </c>
      <c r="H7132" t="s">
        <v>88</v>
      </c>
      <c r="I7132" t="s">
        <v>89</v>
      </c>
      <c r="J7132">
        <v>2</v>
      </c>
      <c r="K7132">
        <v>5704.88</v>
      </c>
      <c r="L7132">
        <v>0.1</v>
      </c>
      <c r="M7132">
        <v>7155.65</v>
      </c>
      <c r="N7132" t="s">
        <v>52</v>
      </c>
      <c r="O7132" t="s">
        <v>25</v>
      </c>
      <c r="P7132" t="s">
        <v>44</v>
      </c>
      <c r="Q7132">
        <f>Sales_Data[[#This Row],[Quantity]]*Sales_Data[[#This Row],[Unit_Price]]</f>
        <v>11409.76</v>
      </c>
      <c r="R7132">
        <f>Sales_Data[[#This Row],[Gross_Sales]]*Sales_Data[[#This Row],[Discount]]</f>
        <v>1140.9760000000001</v>
      </c>
      <c r="S7132">
        <f>Sales_Data[[#This Row],[Gross_Sales]]-Sales_Data[[#This Row],[Discount_Amount]]</f>
        <v>10268.784</v>
      </c>
      <c r="T7132">
        <f>Sales_Data[[#This Row],[Net Sales]]-Sales_Data[[#This Row],[Cost]]</f>
        <v>3113.134</v>
      </c>
      <c r="U7132" s="2">
        <f>Sales_Data[[#This Row],[Profit]]/Sales_Data[[#This Row],[Net Sales]]</f>
        <v>0.3031648148407835</v>
      </c>
      <c r="V7132">
        <f>YEAR(Sales_Data[[#This Row],[Order_Date]])</f>
        <v>2025</v>
      </c>
      <c r="W7132" t="str">
        <f>TEXT(Sales_Data[[#This Row],[Order_Date]],"mmm")</f>
        <v>Sep</v>
      </c>
      <c r="X7132">
        <f>MONTH(Sales_Data[[#This Row],[Order_Date]])</f>
        <v>9</v>
      </c>
      <c r="Y7132" t="str">
        <f>"Q"&amp;ROUNDUP(MONTH(Sales_Data[[#This Row],[Order_Date]])/3,0)</f>
        <v>Q3</v>
      </c>
    </row>
    <row r="7133" spans="1:25" x14ac:dyDescent="0.3">
      <c r="A7133" t="s">
        <v>8942</v>
      </c>
      <c r="B7133" s="1">
        <v>45797</v>
      </c>
      <c r="C7133" t="s">
        <v>5265</v>
      </c>
      <c r="D7133" t="s">
        <v>546</v>
      </c>
      <c r="E7133" t="s">
        <v>39</v>
      </c>
      <c r="F7133" t="s">
        <v>405</v>
      </c>
      <c r="G7133" t="s">
        <v>67</v>
      </c>
      <c r="H7133" t="s">
        <v>133</v>
      </c>
      <c r="I7133" t="s">
        <v>138</v>
      </c>
      <c r="J7133">
        <v>3</v>
      </c>
      <c r="K7133">
        <v>6982.31</v>
      </c>
      <c r="L7133">
        <v>0</v>
      </c>
      <c r="M7133">
        <v>16929.97</v>
      </c>
      <c r="N7133" t="s">
        <v>70</v>
      </c>
      <c r="O7133" t="s">
        <v>35</v>
      </c>
      <c r="P7133" t="s">
        <v>44</v>
      </c>
      <c r="Q7133">
        <f>Sales_Data[[#This Row],[Quantity]]*Sales_Data[[#This Row],[Unit_Price]]</f>
        <v>20946.93</v>
      </c>
      <c r="R7133">
        <f>Sales_Data[[#This Row],[Gross_Sales]]*Sales_Data[[#This Row],[Discount]]</f>
        <v>0</v>
      </c>
      <c r="S7133">
        <f>Sales_Data[[#This Row],[Gross_Sales]]-Sales_Data[[#This Row],[Discount_Amount]]</f>
        <v>20946.93</v>
      </c>
      <c r="T7133">
        <f>Sales_Data[[#This Row],[Net Sales]]-Sales_Data[[#This Row],[Cost]]</f>
        <v>4016.9599999999991</v>
      </c>
      <c r="U7133" s="2">
        <f>Sales_Data[[#This Row],[Profit]]/Sales_Data[[#This Row],[Net Sales]]</f>
        <v>0.19176843575645686</v>
      </c>
      <c r="V7133">
        <f>YEAR(Sales_Data[[#This Row],[Order_Date]])</f>
        <v>2025</v>
      </c>
      <c r="W7133" t="str">
        <f>TEXT(Sales_Data[[#This Row],[Order_Date]],"mmm")</f>
        <v>May</v>
      </c>
      <c r="X7133">
        <f>MONTH(Sales_Data[[#This Row],[Order_Date]])</f>
        <v>5</v>
      </c>
      <c r="Y7133" t="str">
        <f>"Q"&amp;ROUNDUP(MONTH(Sales_Data[[#This Row],[Order_Date]])/3,0)</f>
        <v>Q2</v>
      </c>
    </row>
    <row r="7134" spans="1:25" x14ac:dyDescent="0.3">
      <c r="A7134" t="s">
        <v>8943</v>
      </c>
      <c r="B7134" s="1">
        <v>45986</v>
      </c>
      <c r="C7134" t="s">
        <v>646</v>
      </c>
      <c r="D7134" t="s">
        <v>290</v>
      </c>
      <c r="E7134" t="s">
        <v>19</v>
      </c>
      <c r="F7134" t="s">
        <v>66</v>
      </c>
      <c r="G7134" t="s">
        <v>41</v>
      </c>
      <c r="H7134" t="s">
        <v>147</v>
      </c>
      <c r="I7134" t="s">
        <v>148</v>
      </c>
      <c r="J7134">
        <v>2</v>
      </c>
      <c r="K7134">
        <v>1760.56</v>
      </c>
      <c r="L7134">
        <v>0.15</v>
      </c>
      <c r="M7134">
        <v>2071.9</v>
      </c>
      <c r="N7134" t="s">
        <v>83</v>
      </c>
      <c r="O7134" t="s">
        <v>35</v>
      </c>
      <c r="P7134" t="s">
        <v>71</v>
      </c>
      <c r="Q7134">
        <f>Sales_Data[[#This Row],[Quantity]]*Sales_Data[[#This Row],[Unit_Price]]</f>
        <v>3521.12</v>
      </c>
      <c r="R7134">
        <f>Sales_Data[[#This Row],[Gross_Sales]]*Sales_Data[[#This Row],[Discount]]</f>
        <v>528.16800000000001</v>
      </c>
      <c r="S7134">
        <f>Sales_Data[[#This Row],[Gross_Sales]]-Sales_Data[[#This Row],[Discount_Amount]]</f>
        <v>2992.9519999999998</v>
      </c>
      <c r="T7134">
        <f>Sales_Data[[#This Row],[Net Sales]]-Sales_Data[[#This Row],[Cost]]</f>
        <v>921.05199999999968</v>
      </c>
      <c r="U7134" s="2">
        <f>Sales_Data[[#This Row],[Profit]]/Sales_Data[[#This Row],[Net Sales]]</f>
        <v>0.30774031792023387</v>
      </c>
      <c r="V7134">
        <f>YEAR(Sales_Data[[#This Row],[Order_Date]])</f>
        <v>2025</v>
      </c>
      <c r="W7134" t="str">
        <f>TEXT(Sales_Data[[#This Row],[Order_Date]],"mmm")</f>
        <v>Nov</v>
      </c>
      <c r="X7134">
        <f>MONTH(Sales_Data[[#This Row],[Order_Date]])</f>
        <v>11</v>
      </c>
      <c r="Y7134" t="str">
        <f>"Q"&amp;ROUNDUP(MONTH(Sales_Data[[#This Row],[Order_Date]])/3,0)</f>
        <v>Q4</v>
      </c>
    </row>
    <row r="7135" spans="1:25" x14ac:dyDescent="0.3">
      <c r="A7135" t="s">
        <v>8944</v>
      </c>
      <c r="B7135" s="1">
        <v>45659</v>
      </c>
      <c r="C7135" t="s">
        <v>3559</v>
      </c>
      <c r="D7135" t="s">
        <v>271</v>
      </c>
      <c r="E7135" t="s">
        <v>39</v>
      </c>
      <c r="F7135" t="s">
        <v>96</v>
      </c>
      <c r="G7135" t="s">
        <v>75</v>
      </c>
      <c r="H7135" t="s">
        <v>76</v>
      </c>
      <c r="I7135" t="s">
        <v>77</v>
      </c>
      <c r="J7135">
        <v>1</v>
      </c>
      <c r="K7135">
        <v>3255.99</v>
      </c>
      <c r="L7135">
        <v>0.1</v>
      </c>
      <c r="M7135">
        <v>2194.0300000000002</v>
      </c>
      <c r="N7135" t="s">
        <v>70</v>
      </c>
      <c r="O7135" t="s">
        <v>35</v>
      </c>
      <c r="P7135" t="s">
        <v>71</v>
      </c>
      <c r="Q7135">
        <f>Sales_Data[[#This Row],[Quantity]]*Sales_Data[[#This Row],[Unit_Price]]</f>
        <v>3255.99</v>
      </c>
      <c r="R7135">
        <f>Sales_Data[[#This Row],[Gross_Sales]]*Sales_Data[[#This Row],[Discount]]</f>
        <v>325.59899999999999</v>
      </c>
      <c r="S7135">
        <f>Sales_Data[[#This Row],[Gross_Sales]]-Sales_Data[[#This Row],[Discount_Amount]]</f>
        <v>2930.3909999999996</v>
      </c>
      <c r="T7135">
        <f>Sales_Data[[#This Row],[Net Sales]]-Sales_Data[[#This Row],[Cost]]</f>
        <v>736.36099999999942</v>
      </c>
      <c r="U7135" s="2">
        <f>Sales_Data[[#This Row],[Profit]]/Sales_Data[[#This Row],[Net Sales]]</f>
        <v>0.25128421429085729</v>
      </c>
      <c r="V7135">
        <f>YEAR(Sales_Data[[#This Row],[Order_Date]])</f>
        <v>2025</v>
      </c>
      <c r="W7135" t="str">
        <f>TEXT(Sales_Data[[#This Row],[Order_Date]],"mmm")</f>
        <v>Jan</v>
      </c>
      <c r="X7135">
        <f>MONTH(Sales_Data[[#This Row],[Order_Date]])</f>
        <v>1</v>
      </c>
      <c r="Y7135" t="str">
        <f>"Q"&amp;ROUNDUP(MONTH(Sales_Data[[#This Row],[Order_Date]])/3,0)</f>
        <v>Q1</v>
      </c>
    </row>
    <row r="7136" spans="1:25" x14ac:dyDescent="0.3">
      <c r="A7136" t="s">
        <v>8945</v>
      </c>
      <c r="B7136" s="1">
        <v>45665</v>
      </c>
      <c r="C7136" t="s">
        <v>259</v>
      </c>
      <c r="D7136" t="s">
        <v>280</v>
      </c>
      <c r="E7136" t="s">
        <v>39</v>
      </c>
      <c r="F7136" t="s">
        <v>405</v>
      </c>
      <c r="G7136" t="s">
        <v>32</v>
      </c>
      <c r="H7136" t="s">
        <v>50</v>
      </c>
      <c r="I7136" t="s">
        <v>51</v>
      </c>
      <c r="J7136">
        <v>1</v>
      </c>
      <c r="K7136">
        <v>569.83000000000004</v>
      </c>
      <c r="L7136">
        <v>0</v>
      </c>
      <c r="M7136">
        <v>386.06</v>
      </c>
      <c r="N7136" t="s">
        <v>52</v>
      </c>
      <c r="O7136" t="s">
        <v>35</v>
      </c>
      <c r="P7136" t="s">
        <v>71</v>
      </c>
      <c r="Q7136">
        <f>Sales_Data[[#This Row],[Quantity]]*Sales_Data[[#This Row],[Unit_Price]]</f>
        <v>569.83000000000004</v>
      </c>
      <c r="R7136">
        <f>Sales_Data[[#This Row],[Gross_Sales]]*Sales_Data[[#This Row],[Discount]]</f>
        <v>0</v>
      </c>
      <c r="S7136">
        <f>Sales_Data[[#This Row],[Gross_Sales]]-Sales_Data[[#This Row],[Discount_Amount]]</f>
        <v>569.83000000000004</v>
      </c>
      <c r="T7136">
        <f>Sales_Data[[#This Row],[Net Sales]]-Sales_Data[[#This Row],[Cost]]</f>
        <v>183.77000000000004</v>
      </c>
      <c r="U7136" s="2">
        <f>Sales_Data[[#This Row],[Profit]]/Sales_Data[[#This Row],[Net Sales]]</f>
        <v>0.32249969289086222</v>
      </c>
      <c r="V7136">
        <f>YEAR(Sales_Data[[#This Row],[Order_Date]])</f>
        <v>2025</v>
      </c>
      <c r="W7136" t="str">
        <f>TEXT(Sales_Data[[#This Row],[Order_Date]],"mmm")</f>
        <v>Jan</v>
      </c>
      <c r="X7136">
        <f>MONTH(Sales_Data[[#This Row],[Order_Date]])</f>
        <v>1</v>
      </c>
      <c r="Y7136" t="str">
        <f>"Q"&amp;ROUNDUP(MONTH(Sales_Data[[#This Row],[Order_Date]])/3,0)</f>
        <v>Q1</v>
      </c>
    </row>
    <row r="7137" spans="1:25" x14ac:dyDescent="0.3">
      <c r="A7137" t="s">
        <v>8946</v>
      </c>
      <c r="B7137" s="1">
        <v>45907</v>
      </c>
      <c r="C7137" t="s">
        <v>1779</v>
      </c>
      <c r="D7137" t="s">
        <v>274</v>
      </c>
      <c r="E7137" t="s">
        <v>119</v>
      </c>
      <c r="F7137" t="s">
        <v>538</v>
      </c>
      <c r="G7137" t="s">
        <v>41</v>
      </c>
      <c r="H7137" t="s">
        <v>102</v>
      </c>
      <c r="I7137" t="s">
        <v>165</v>
      </c>
      <c r="J7137">
        <v>2</v>
      </c>
      <c r="K7137">
        <v>1638.92</v>
      </c>
      <c r="L7137">
        <v>0.15</v>
      </c>
      <c r="M7137">
        <v>1811.19</v>
      </c>
      <c r="N7137" t="s">
        <v>24</v>
      </c>
      <c r="O7137" t="s">
        <v>35</v>
      </c>
      <c r="P7137" t="s">
        <v>71</v>
      </c>
      <c r="Q7137">
        <f>Sales_Data[[#This Row],[Quantity]]*Sales_Data[[#This Row],[Unit_Price]]</f>
        <v>3277.84</v>
      </c>
      <c r="R7137">
        <f>Sales_Data[[#This Row],[Gross_Sales]]*Sales_Data[[#This Row],[Discount]]</f>
        <v>491.67599999999999</v>
      </c>
      <c r="S7137">
        <f>Sales_Data[[#This Row],[Gross_Sales]]-Sales_Data[[#This Row],[Discount_Amount]]</f>
        <v>2786.1640000000002</v>
      </c>
      <c r="T7137">
        <f>Sales_Data[[#This Row],[Net Sales]]-Sales_Data[[#This Row],[Cost]]</f>
        <v>974.97400000000016</v>
      </c>
      <c r="U7137" s="2">
        <f>Sales_Data[[#This Row],[Profit]]/Sales_Data[[#This Row],[Net Sales]]</f>
        <v>0.3499341747291258</v>
      </c>
      <c r="V7137">
        <f>YEAR(Sales_Data[[#This Row],[Order_Date]])</f>
        <v>2025</v>
      </c>
      <c r="W7137" t="str">
        <f>TEXT(Sales_Data[[#This Row],[Order_Date]],"mmm")</f>
        <v>Sep</v>
      </c>
      <c r="X7137">
        <f>MONTH(Sales_Data[[#This Row],[Order_Date]])</f>
        <v>9</v>
      </c>
      <c r="Y7137" t="str">
        <f>"Q"&amp;ROUNDUP(MONTH(Sales_Data[[#This Row],[Order_Date]])/3,0)</f>
        <v>Q3</v>
      </c>
    </row>
    <row r="7138" spans="1:25" x14ac:dyDescent="0.3">
      <c r="A7138" t="s">
        <v>8947</v>
      </c>
      <c r="B7138" s="1">
        <v>45796</v>
      </c>
      <c r="C7138" t="s">
        <v>565</v>
      </c>
      <c r="D7138" t="s">
        <v>662</v>
      </c>
      <c r="E7138" t="s">
        <v>48</v>
      </c>
      <c r="F7138" t="s">
        <v>164</v>
      </c>
      <c r="G7138" t="s">
        <v>21</v>
      </c>
      <c r="H7138" t="s">
        <v>127</v>
      </c>
      <c r="I7138" t="s">
        <v>128</v>
      </c>
      <c r="J7138">
        <v>1</v>
      </c>
      <c r="K7138">
        <v>22005.58</v>
      </c>
      <c r="L7138">
        <v>0.05</v>
      </c>
      <c r="M7138">
        <v>18180.53</v>
      </c>
      <c r="N7138" t="s">
        <v>24</v>
      </c>
      <c r="O7138" t="s">
        <v>35</v>
      </c>
      <c r="P7138" t="s">
        <v>71</v>
      </c>
      <c r="Q7138">
        <f>Sales_Data[[#This Row],[Quantity]]*Sales_Data[[#This Row],[Unit_Price]]</f>
        <v>22005.58</v>
      </c>
      <c r="R7138">
        <f>Sales_Data[[#This Row],[Gross_Sales]]*Sales_Data[[#This Row],[Discount]]</f>
        <v>1100.2790000000002</v>
      </c>
      <c r="S7138">
        <f>Sales_Data[[#This Row],[Gross_Sales]]-Sales_Data[[#This Row],[Discount_Amount]]</f>
        <v>20905.301000000003</v>
      </c>
      <c r="T7138">
        <f>Sales_Data[[#This Row],[Net Sales]]-Sales_Data[[#This Row],[Cost]]</f>
        <v>2724.7710000000043</v>
      </c>
      <c r="U7138" s="2">
        <f>Sales_Data[[#This Row],[Profit]]/Sales_Data[[#This Row],[Net Sales]]</f>
        <v>0.1303387595328096</v>
      </c>
      <c r="V7138">
        <f>YEAR(Sales_Data[[#This Row],[Order_Date]])</f>
        <v>2025</v>
      </c>
      <c r="W7138" t="str">
        <f>TEXT(Sales_Data[[#This Row],[Order_Date]],"mmm")</f>
        <v>May</v>
      </c>
      <c r="X7138">
        <f>MONTH(Sales_Data[[#This Row],[Order_Date]])</f>
        <v>5</v>
      </c>
      <c r="Y7138" t="str">
        <f>"Q"&amp;ROUNDUP(MONTH(Sales_Data[[#This Row],[Order_Date]])/3,0)</f>
        <v>Q2</v>
      </c>
    </row>
    <row r="7139" spans="1:25" x14ac:dyDescent="0.3">
      <c r="A7139" t="s">
        <v>8948</v>
      </c>
      <c r="B7139" s="1">
        <v>45781</v>
      </c>
      <c r="C7139" t="s">
        <v>5387</v>
      </c>
      <c r="D7139" t="s">
        <v>596</v>
      </c>
      <c r="E7139" t="s">
        <v>39</v>
      </c>
      <c r="F7139" t="s">
        <v>405</v>
      </c>
      <c r="G7139" t="s">
        <v>41</v>
      </c>
      <c r="H7139" t="s">
        <v>171</v>
      </c>
      <c r="I7139" t="s">
        <v>191</v>
      </c>
      <c r="J7139">
        <v>1</v>
      </c>
      <c r="K7139">
        <v>2998.41</v>
      </c>
      <c r="L7139">
        <v>0.1</v>
      </c>
      <c r="M7139">
        <v>2127.9499999999998</v>
      </c>
      <c r="N7139" t="s">
        <v>52</v>
      </c>
      <c r="O7139" t="s">
        <v>25</v>
      </c>
      <c r="P7139" t="s">
        <v>44</v>
      </c>
      <c r="Q7139">
        <f>Sales_Data[[#This Row],[Quantity]]*Sales_Data[[#This Row],[Unit_Price]]</f>
        <v>2998.41</v>
      </c>
      <c r="R7139">
        <f>Sales_Data[[#This Row],[Gross_Sales]]*Sales_Data[[#This Row],[Discount]]</f>
        <v>299.84100000000001</v>
      </c>
      <c r="S7139">
        <f>Sales_Data[[#This Row],[Gross_Sales]]-Sales_Data[[#This Row],[Discount_Amount]]</f>
        <v>2698.569</v>
      </c>
      <c r="T7139">
        <f>Sales_Data[[#This Row],[Net Sales]]-Sales_Data[[#This Row],[Cost]]</f>
        <v>570.61900000000014</v>
      </c>
      <c r="U7139" s="2">
        <f>Sales_Data[[#This Row],[Profit]]/Sales_Data[[#This Row],[Net Sales]]</f>
        <v>0.21145244016365716</v>
      </c>
      <c r="V7139">
        <f>YEAR(Sales_Data[[#This Row],[Order_Date]])</f>
        <v>2025</v>
      </c>
      <c r="W7139" t="str">
        <f>TEXT(Sales_Data[[#This Row],[Order_Date]],"mmm")</f>
        <v>May</v>
      </c>
      <c r="X7139">
        <f>MONTH(Sales_Data[[#This Row],[Order_Date]])</f>
        <v>5</v>
      </c>
      <c r="Y7139" t="str">
        <f>"Q"&amp;ROUNDUP(MONTH(Sales_Data[[#This Row],[Order_Date]])/3,0)</f>
        <v>Q2</v>
      </c>
    </row>
    <row r="7140" spans="1:25" x14ac:dyDescent="0.3">
      <c r="A7140" t="s">
        <v>8949</v>
      </c>
      <c r="B7140" s="1">
        <v>45966</v>
      </c>
      <c r="C7140" t="s">
        <v>5615</v>
      </c>
      <c r="D7140" t="s">
        <v>322</v>
      </c>
      <c r="E7140" t="s">
        <v>19</v>
      </c>
      <c r="F7140" t="s">
        <v>113</v>
      </c>
      <c r="G7140" t="s">
        <v>21</v>
      </c>
      <c r="H7140" t="s">
        <v>22</v>
      </c>
      <c r="I7140" t="s">
        <v>23</v>
      </c>
      <c r="J7140">
        <v>3</v>
      </c>
      <c r="K7140">
        <v>16958.240000000002</v>
      </c>
      <c r="L7140">
        <v>0.15</v>
      </c>
      <c r="M7140">
        <v>29331.09</v>
      </c>
      <c r="N7140" t="s">
        <v>24</v>
      </c>
      <c r="O7140" t="s">
        <v>35</v>
      </c>
      <c r="P7140" t="s">
        <v>71</v>
      </c>
      <c r="Q7140">
        <f>Sales_Data[[#This Row],[Quantity]]*Sales_Data[[#This Row],[Unit_Price]]</f>
        <v>50874.720000000001</v>
      </c>
      <c r="R7140">
        <f>Sales_Data[[#This Row],[Gross_Sales]]*Sales_Data[[#This Row],[Discount]]</f>
        <v>7631.2079999999996</v>
      </c>
      <c r="S7140">
        <f>Sales_Data[[#This Row],[Gross_Sales]]-Sales_Data[[#This Row],[Discount_Amount]]</f>
        <v>43243.512000000002</v>
      </c>
      <c r="T7140">
        <f>Sales_Data[[#This Row],[Net Sales]]-Sales_Data[[#This Row],[Cost]]</f>
        <v>13912.422000000002</v>
      </c>
      <c r="U7140" s="2">
        <f>Sales_Data[[#This Row],[Profit]]/Sales_Data[[#This Row],[Net Sales]]</f>
        <v>0.32172275924305133</v>
      </c>
      <c r="V7140">
        <f>YEAR(Sales_Data[[#This Row],[Order_Date]])</f>
        <v>2025</v>
      </c>
      <c r="W7140" t="str">
        <f>TEXT(Sales_Data[[#This Row],[Order_Date]],"mmm")</f>
        <v>Nov</v>
      </c>
      <c r="X7140">
        <f>MONTH(Sales_Data[[#This Row],[Order_Date]])</f>
        <v>11</v>
      </c>
      <c r="Y7140" t="str">
        <f>"Q"&amp;ROUNDUP(MONTH(Sales_Data[[#This Row],[Order_Date]])/3,0)</f>
        <v>Q4</v>
      </c>
    </row>
    <row r="7141" spans="1:25" x14ac:dyDescent="0.3">
      <c r="A7141" t="s">
        <v>8950</v>
      </c>
      <c r="B7141" s="1">
        <v>45885</v>
      </c>
      <c r="C7141" t="s">
        <v>3140</v>
      </c>
      <c r="D7141" t="s">
        <v>205</v>
      </c>
      <c r="E7141" t="s">
        <v>48</v>
      </c>
      <c r="F7141" t="s">
        <v>164</v>
      </c>
      <c r="G7141" t="s">
        <v>75</v>
      </c>
      <c r="H7141" t="s">
        <v>185</v>
      </c>
      <c r="I7141" t="s">
        <v>261</v>
      </c>
      <c r="J7141">
        <v>1</v>
      </c>
      <c r="K7141">
        <v>26635.64</v>
      </c>
      <c r="L7141">
        <v>0.15</v>
      </c>
      <c r="M7141">
        <v>14761.81</v>
      </c>
      <c r="N7141" t="s">
        <v>52</v>
      </c>
      <c r="O7141" t="s">
        <v>35</v>
      </c>
      <c r="P7141" t="s">
        <v>44</v>
      </c>
      <c r="Q7141">
        <f>Sales_Data[[#This Row],[Quantity]]*Sales_Data[[#This Row],[Unit_Price]]</f>
        <v>26635.64</v>
      </c>
      <c r="R7141">
        <f>Sales_Data[[#This Row],[Gross_Sales]]*Sales_Data[[#This Row],[Discount]]</f>
        <v>3995.3459999999995</v>
      </c>
      <c r="S7141">
        <f>Sales_Data[[#This Row],[Gross_Sales]]-Sales_Data[[#This Row],[Discount_Amount]]</f>
        <v>22640.294000000002</v>
      </c>
      <c r="T7141">
        <f>Sales_Data[[#This Row],[Net Sales]]-Sales_Data[[#This Row],[Cost]]</f>
        <v>7878.4840000000022</v>
      </c>
      <c r="U7141" s="2">
        <f>Sales_Data[[#This Row],[Profit]]/Sales_Data[[#This Row],[Net Sales]]</f>
        <v>0.34798505708450611</v>
      </c>
      <c r="V7141">
        <f>YEAR(Sales_Data[[#This Row],[Order_Date]])</f>
        <v>2025</v>
      </c>
      <c r="W7141" t="str">
        <f>TEXT(Sales_Data[[#This Row],[Order_Date]],"mmm")</f>
        <v>Aug</v>
      </c>
      <c r="X7141">
        <f>MONTH(Sales_Data[[#This Row],[Order_Date]])</f>
        <v>8</v>
      </c>
      <c r="Y7141" t="str">
        <f>"Q"&amp;ROUNDUP(MONTH(Sales_Data[[#This Row],[Order_Date]])/3,0)</f>
        <v>Q3</v>
      </c>
    </row>
    <row r="7142" spans="1:25" x14ac:dyDescent="0.3">
      <c r="A7142" t="s">
        <v>8951</v>
      </c>
      <c r="B7142" s="1">
        <v>45667</v>
      </c>
      <c r="C7142" t="s">
        <v>3813</v>
      </c>
      <c r="D7142" t="s">
        <v>18</v>
      </c>
      <c r="E7142" t="s">
        <v>30</v>
      </c>
      <c r="F7142" t="s">
        <v>101</v>
      </c>
      <c r="G7142" t="s">
        <v>21</v>
      </c>
      <c r="H7142" t="s">
        <v>22</v>
      </c>
      <c r="I7142" t="s">
        <v>23</v>
      </c>
      <c r="J7142">
        <v>1</v>
      </c>
      <c r="K7142">
        <v>2607.3200000000002</v>
      </c>
      <c r="L7142">
        <v>0.05</v>
      </c>
      <c r="M7142">
        <v>1701.51</v>
      </c>
      <c r="N7142" t="s">
        <v>52</v>
      </c>
      <c r="O7142" t="s">
        <v>35</v>
      </c>
      <c r="P7142" t="s">
        <v>71</v>
      </c>
      <c r="Q7142">
        <f>Sales_Data[[#This Row],[Quantity]]*Sales_Data[[#This Row],[Unit_Price]]</f>
        <v>2607.3200000000002</v>
      </c>
      <c r="R7142">
        <f>Sales_Data[[#This Row],[Gross_Sales]]*Sales_Data[[#This Row],[Discount]]</f>
        <v>130.36600000000001</v>
      </c>
      <c r="S7142">
        <f>Sales_Data[[#This Row],[Gross_Sales]]-Sales_Data[[#This Row],[Discount_Amount]]</f>
        <v>2476.9540000000002</v>
      </c>
      <c r="T7142">
        <f>Sales_Data[[#This Row],[Net Sales]]-Sales_Data[[#This Row],[Cost]]</f>
        <v>775.44400000000019</v>
      </c>
      <c r="U7142" s="2">
        <f>Sales_Data[[#This Row],[Profit]]/Sales_Data[[#This Row],[Net Sales]]</f>
        <v>0.31306354498307198</v>
      </c>
      <c r="V7142">
        <f>YEAR(Sales_Data[[#This Row],[Order_Date]])</f>
        <v>2025</v>
      </c>
      <c r="W7142" t="str">
        <f>TEXT(Sales_Data[[#This Row],[Order_Date]],"mmm")</f>
        <v>Jan</v>
      </c>
      <c r="X7142">
        <f>MONTH(Sales_Data[[#This Row],[Order_Date]])</f>
        <v>1</v>
      </c>
      <c r="Y7142" t="str">
        <f>"Q"&amp;ROUNDUP(MONTH(Sales_Data[[#This Row],[Order_Date]])/3,0)</f>
        <v>Q1</v>
      </c>
    </row>
    <row r="7143" spans="1:25" x14ac:dyDescent="0.3">
      <c r="A7143" t="s">
        <v>8952</v>
      </c>
      <c r="B7143" s="1">
        <v>45869</v>
      </c>
      <c r="C7143" t="s">
        <v>411</v>
      </c>
      <c r="D7143" t="s">
        <v>215</v>
      </c>
      <c r="E7143" t="s">
        <v>48</v>
      </c>
      <c r="F7143" t="s">
        <v>132</v>
      </c>
      <c r="G7143" t="s">
        <v>21</v>
      </c>
      <c r="H7143" t="s">
        <v>22</v>
      </c>
      <c r="I7143" t="s">
        <v>62</v>
      </c>
      <c r="J7143">
        <v>3</v>
      </c>
      <c r="K7143">
        <v>17094.54</v>
      </c>
      <c r="L7143">
        <v>0</v>
      </c>
      <c r="M7143">
        <v>36747.040000000001</v>
      </c>
      <c r="N7143" t="s">
        <v>52</v>
      </c>
      <c r="O7143" t="s">
        <v>35</v>
      </c>
      <c r="P7143" t="s">
        <v>71</v>
      </c>
      <c r="Q7143">
        <f>Sales_Data[[#This Row],[Quantity]]*Sales_Data[[#This Row],[Unit_Price]]</f>
        <v>51283.62</v>
      </c>
      <c r="R7143">
        <f>Sales_Data[[#This Row],[Gross_Sales]]*Sales_Data[[#This Row],[Discount]]</f>
        <v>0</v>
      </c>
      <c r="S7143">
        <f>Sales_Data[[#This Row],[Gross_Sales]]-Sales_Data[[#This Row],[Discount_Amount]]</f>
        <v>51283.62</v>
      </c>
      <c r="T7143">
        <f>Sales_Data[[#This Row],[Net Sales]]-Sales_Data[[#This Row],[Cost]]</f>
        <v>14536.580000000002</v>
      </c>
      <c r="U7143" s="2">
        <f>Sales_Data[[#This Row],[Profit]]/Sales_Data[[#This Row],[Net Sales]]</f>
        <v>0.28345463912258928</v>
      </c>
      <c r="V7143">
        <f>YEAR(Sales_Data[[#This Row],[Order_Date]])</f>
        <v>2025</v>
      </c>
      <c r="W7143" t="str">
        <f>TEXT(Sales_Data[[#This Row],[Order_Date]],"mmm")</f>
        <v>Jul</v>
      </c>
      <c r="X7143">
        <f>MONTH(Sales_Data[[#This Row],[Order_Date]])</f>
        <v>7</v>
      </c>
      <c r="Y7143" t="str">
        <f>"Q"&amp;ROUNDUP(MONTH(Sales_Data[[#This Row],[Order_Date]])/3,0)</f>
        <v>Q3</v>
      </c>
    </row>
    <row r="7144" spans="1:25" x14ac:dyDescent="0.3">
      <c r="A7144" t="s">
        <v>8953</v>
      </c>
      <c r="B7144" s="1">
        <v>45769</v>
      </c>
      <c r="C7144" t="s">
        <v>785</v>
      </c>
      <c r="D7144" t="s">
        <v>241</v>
      </c>
      <c r="E7144" t="s">
        <v>19</v>
      </c>
      <c r="F7144" t="s">
        <v>113</v>
      </c>
      <c r="G7144" t="s">
        <v>67</v>
      </c>
      <c r="H7144" t="s">
        <v>68</v>
      </c>
      <c r="I7144" t="s">
        <v>97</v>
      </c>
      <c r="J7144">
        <v>2</v>
      </c>
      <c r="K7144">
        <v>702.16</v>
      </c>
      <c r="L7144">
        <v>0.05</v>
      </c>
      <c r="M7144">
        <v>1127.3499999999999</v>
      </c>
      <c r="N7144" t="s">
        <v>52</v>
      </c>
      <c r="O7144" t="s">
        <v>35</v>
      </c>
      <c r="P7144" t="s">
        <v>44</v>
      </c>
      <c r="Q7144">
        <f>Sales_Data[[#This Row],[Quantity]]*Sales_Data[[#This Row],[Unit_Price]]</f>
        <v>1404.32</v>
      </c>
      <c r="R7144">
        <f>Sales_Data[[#This Row],[Gross_Sales]]*Sales_Data[[#This Row],[Discount]]</f>
        <v>70.215999999999994</v>
      </c>
      <c r="S7144">
        <f>Sales_Data[[#This Row],[Gross_Sales]]-Sales_Data[[#This Row],[Discount_Amount]]</f>
        <v>1334.104</v>
      </c>
      <c r="T7144">
        <f>Sales_Data[[#This Row],[Net Sales]]-Sales_Data[[#This Row],[Cost]]</f>
        <v>206.75400000000013</v>
      </c>
      <c r="U7144" s="2">
        <f>Sales_Data[[#This Row],[Profit]]/Sales_Data[[#This Row],[Net Sales]]</f>
        <v>0.15497592391597667</v>
      </c>
      <c r="V7144">
        <f>YEAR(Sales_Data[[#This Row],[Order_Date]])</f>
        <v>2025</v>
      </c>
      <c r="W7144" t="str">
        <f>TEXT(Sales_Data[[#This Row],[Order_Date]],"mmm")</f>
        <v>Apr</v>
      </c>
      <c r="X7144">
        <f>MONTH(Sales_Data[[#This Row],[Order_Date]])</f>
        <v>4</v>
      </c>
      <c r="Y7144" t="str">
        <f>"Q"&amp;ROUNDUP(MONTH(Sales_Data[[#This Row],[Order_Date]])/3,0)</f>
        <v>Q2</v>
      </c>
    </row>
    <row r="7145" spans="1:25" x14ac:dyDescent="0.3">
      <c r="A7145" t="s">
        <v>8954</v>
      </c>
      <c r="B7145" s="1">
        <v>45665</v>
      </c>
      <c r="C7145" t="s">
        <v>793</v>
      </c>
      <c r="D7145" t="s">
        <v>238</v>
      </c>
      <c r="E7145" t="s">
        <v>19</v>
      </c>
      <c r="F7145" t="s">
        <v>113</v>
      </c>
      <c r="G7145" t="s">
        <v>21</v>
      </c>
      <c r="H7145" t="s">
        <v>127</v>
      </c>
      <c r="I7145" t="s">
        <v>128</v>
      </c>
      <c r="J7145">
        <v>1</v>
      </c>
      <c r="K7145">
        <v>16258.49</v>
      </c>
      <c r="L7145">
        <v>0.1</v>
      </c>
      <c r="M7145">
        <v>11668.39</v>
      </c>
      <c r="N7145" t="s">
        <v>52</v>
      </c>
      <c r="O7145" t="s">
        <v>35</v>
      </c>
      <c r="P7145" t="s">
        <v>71</v>
      </c>
      <c r="Q7145">
        <f>Sales_Data[[#This Row],[Quantity]]*Sales_Data[[#This Row],[Unit_Price]]</f>
        <v>16258.49</v>
      </c>
      <c r="R7145">
        <f>Sales_Data[[#This Row],[Gross_Sales]]*Sales_Data[[#This Row],[Discount]]</f>
        <v>1625.8490000000002</v>
      </c>
      <c r="S7145">
        <f>Sales_Data[[#This Row],[Gross_Sales]]-Sales_Data[[#This Row],[Discount_Amount]]</f>
        <v>14632.641</v>
      </c>
      <c r="T7145">
        <f>Sales_Data[[#This Row],[Net Sales]]-Sales_Data[[#This Row],[Cost]]</f>
        <v>2964.2510000000002</v>
      </c>
      <c r="U7145" s="2">
        <f>Sales_Data[[#This Row],[Profit]]/Sales_Data[[#This Row],[Net Sales]]</f>
        <v>0.20257798985159278</v>
      </c>
      <c r="V7145">
        <f>YEAR(Sales_Data[[#This Row],[Order_Date]])</f>
        <v>2025</v>
      </c>
      <c r="W7145" t="str">
        <f>TEXT(Sales_Data[[#This Row],[Order_Date]],"mmm")</f>
        <v>Jan</v>
      </c>
      <c r="X7145">
        <f>MONTH(Sales_Data[[#This Row],[Order_Date]])</f>
        <v>1</v>
      </c>
      <c r="Y7145" t="str">
        <f>"Q"&amp;ROUNDUP(MONTH(Sales_Data[[#This Row],[Order_Date]])/3,0)</f>
        <v>Q1</v>
      </c>
    </row>
    <row r="7146" spans="1:25" x14ac:dyDescent="0.3">
      <c r="A7146" t="s">
        <v>8955</v>
      </c>
      <c r="B7146" s="1">
        <v>45949</v>
      </c>
      <c r="C7146" t="s">
        <v>1146</v>
      </c>
      <c r="D7146" t="s">
        <v>151</v>
      </c>
      <c r="E7146" t="s">
        <v>48</v>
      </c>
      <c r="F7146" t="s">
        <v>132</v>
      </c>
      <c r="G7146" t="s">
        <v>67</v>
      </c>
      <c r="H7146" t="s">
        <v>68</v>
      </c>
      <c r="I7146" t="s">
        <v>69</v>
      </c>
      <c r="J7146">
        <v>3</v>
      </c>
      <c r="K7146">
        <v>6688.89</v>
      </c>
      <c r="L7146">
        <v>0.15</v>
      </c>
      <c r="M7146">
        <v>12172.18</v>
      </c>
      <c r="N7146" t="s">
        <v>52</v>
      </c>
      <c r="O7146" t="s">
        <v>35</v>
      </c>
      <c r="P7146" t="s">
        <v>71</v>
      </c>
      <c r="Q7146">
        <f>Sales_Data[[#This Row],[Quantity]]*Sales_Data[[#This Row],[Unit_Price]]</f>
        <v>20066.670000000002</v>
      </c>
      <c r="R7146">
        <f>Sales_Data[[#This Row],[Gross_Sales]]*Sales_Data[[#This Row],[Discount]]</f>
        <v>3010.0005000000001</v>
      </c>
      <c r="S7146">
        <f>Sales_Data[[#This Row],[Gross_Sales]]-Sales_Data[[#This Row],[Discount_Amount]]</f>
        <v>17056.669500000004</v>
      </c>
      <c r="T7146">
        <f>Sales_Data[[#This Row],[Net Sales]]-Sales_Data[[#This Row],[Cost]]</f>
        <v>4884.4895000000033</v>
      </c>
      <c r="U7146" s="2">
        <f>Sales_Data[[#This Row],[Profit]]/Sales_Data[[#This Row],[Net Sales]]</f>
        <v>0.28636830302656696</v>
      </c>
      <c r="V7146">
        <f>YEAR(Sales_Data[[#This Row],[Order_Date]])</f>
        <v>2025</v>
      </c>
      <c r="W7146" t="str">
        <f>TEXT(Sales_Data[[#This Row],[Order_Date]],"mmm")</f>
        <v>Oct</v>
      </c>
      <c r="X7146">
        <f>MONTH(Sales_Data[[#This Row],[Order_Date]])</f>
        <v>10</v>
      </c>
      <c r="Y7146" t="str">
        <f>"Q"&amp;ROUNDUP(MONTH(Sales_Data[[#This Row],[Order_Date]])/3,0)</f>
        <v>Q4</v>
      </c>
    </row>
    <row r="7147" spans="1:25" x14ac:dyDescent="0.3">
      <c r="A7147" t="s">
        <v>8956</v>
      </c>
      <c r="B7147" s="1">
        <v>46019</v>
      </c>
      <c r="C7147" t="s">
        <v>5790</v>
      </c>
      <c r="D7147" t="s">
        <v>255</v>
      </c>
      <c r="E7147" t="s">
        <v>19</v>
      </c>
      <c r="F7147" t="s">
        <v>20</v>
      </c>
      <c r="G7147" t="s">
        <v>67</v>
      </c>
      <c r="H7147" t="s">
        <v>88</v>
      </c>
      <c r="I7147" t="s">
        <v>89</v>
      </c>
      <c r="J7147">
        <v>2</v>
      </c>
      <c r="K7147">
        <v>17381.5</v>
      </c>
      <c r="L7147">
        <v>0</v>
      </c>
      <c r="M7147">
        <v>24500.06</v>
      </c>
      <c r="N7147" t="s">
        <v>52</v>
      </c>
      <c r="O7147" t="s">
        <v>35</v>
      </c>
      <c r="P7147" t="s">
        <v>44</v>
      </c>
      <c r="Q7147">
        <f>Sales_Data[[#This Row],[Quantity]]*Sales_Data[[#This Row],[Unit_Price]]</f>
        <v>34763</v>
      </c>
      <c r="R7147">
        <f>Sales_Data[[#This Row],[Gross_Sales]]*Sales_Data[[#This Row],[Discount]]</f>
        <v>0</v>
      </c>
      <c r="S7147">
        <f>Sales_Data[[#This Row],[Gross_Sales]]-Sales_Data[[#This Row],[Discount_Amount]]</f>
        <v>34763</v>
      </c>
      <c r="T7147">
        <f>Sales_Data[[#This Row],[Net Sales]]-Sales_Data[[#This Row],[Cost]]</f>
        <v>10262.939999999999</v>
      </c>
      <c r="U7147" s="2">
        <f>Sales_Data[[#This Row],[Profit]]/Sales_Data[[#This Row],[Net Sales]]</f>
        <v>0.29522595863418</v>
      </c>
      <c r="V7147">
        <f>YEAR(Sales_Data[[#This Row],[Order_Date]])</f>
        <v>2025</v>
      </c>
      <c r="W7147" t="str">
        <f>TEXT(Sales_Data[[#This Row],[Order_Date]],"mmm")</f>
        <v>Dec</v>
      </c>
      <c r="X7147">
        <f>MONTH(Sales_Data[[#This Row],[Order_Date]])</f>
        <v>12</v>
      </c>
      <c r="Y7147" t="str">
        <f>"Q"&amp;ROUNDUP(MONTH(Sales_Data[[#This Row],[Order_Date]])/3,0)</f>
        <v>Q4</v>
      </c>
    </row>
    <row r="7148" spans="1:25" x14ac:dyDescent="0.3">
      <c r="A7148" t="s">
        <v>8957</v>
      </c>
      <c r="B7148" s="1">
        <v>45910</v>
      </c>
      <c r="C7148" t="s">
        <v>3134</v>
      </c>
      <c r="D7148" t="s">
        <v>694</v>
      </c>
      <c r="E7148" t="s">
        <v>19</v>
      </c>
      <c r="F7148" t="s">
        <v>81</v>
      </c>
      <c r="G7148" t="s">
        <v>41</v>
      </c>
      <c r="H7148" t="s">
        <v>102</v>
      </c>
      <c r="I7148" t="s">
        <v>388</v>
      </c>
      <c r="J7148">
        <v>1</v>
      </c>
      <c r="K7148">
        <v>2963.6</v>
      </c>
      <c r="L7148">
        <v>0</v>
      </c>
      <c r="M7148">
        <v>2020.6</v>
      </c>
      <c r="N7148" t="s">
        <v>52</v>
      </c>
      <c r="O7148" t="s">
        <v>35</v>
      </c>
      <c r="P7148" t="s">
        <v>71</v>
      </c>
      <c r="Q7148">
        <f>Sales_Data[[#This Row],[Quantity]]*Sales_Data[[#This Row],[Unit_Price]]</f>
        <v>2963.6</v>
      </c>
      <c r="R7148">
        <f>Sales_Data[[#This Row],[Gross_Sales]]*Sales_Data[[#This Row],[Discount]]</f>
        <v>0</v>
      </c>
      <c r="S7148">
        <f>Sales_Data[[#This Row],[Gross_Sales]]-Sales_Data[[#This Row],[Discount_Amount]]</f>
        <v>2963.6</v>
      </c>
      <c r="T7148">
        <f>Sales_Data[[#This Row],[Net Sales]]-Sales_Data[[#This Row],[Cost]]</f>
        <v>943</v>
      </c>
      <c r="U7148" s="2">
        <f>Sales_Data[[#This Row],[Profit]]/Sales_Data[[#This Row],[Net Sales]]</f>
        <v>0.31819408827102175</v>
      </c>
      <c r="V7148">
        <f>YEAR(Sales_Data[[#This Row],[Order_Date]])</f>
        <v>2025</v>
      </c>
      <c r="W7148" t="str">
        <f>TEXT(Sales_Data[[#This Row],[Order_Date]],"mmm")</f>
        <v>Sep</v>
      </c>
      <c r="X7148">
        <f>MONTH(Sales_Data[[#This Row],[Order_Date]])</f>
        <v>9</v>
      </c>
      <c r="Y7148" t="str">
        <f>"Q"&amp;ROUNDUP(MONTH(Sales_Data[[#This Row],[Order_Date]])/3,0)</f>
        <v>Q3</v>
      </c>
    </row>
    <row r="7149" spans="1:25" x14ac:dyDescent="0.3">
      <c r="A7149" t="s">
        <v>8958</v>
      </c>
      <c r="B7149" s="1">
        <v>45671</v>
      </c>
      <c r="C7149" t="s">
        <v>4902</v>
      </c>
      <c r="D7149" t="s">
        <v>112</v>
      </c>
      <c r="E7149" t="s">
        <v>30</v>
      </c>
      <c r="F7149" t="s">
        <v>156</v>
      </c>
      <c r="G7149" t="s">
        <v>67</v>
      </c>
      <c r="H7149" t="s">
        <v>88</v>
      </c>
      <c r="I7149" t="s">
        <v>157</v>
      </c>
      <c r="J7149">
        <v>1</v>
      </c>
      <c r="K7149">
        <v>3123.17</v>
      </c>
      <c r="L7149">
        <v>0.1</v>
      </c>
      <c r="M7149">
        <v>1825.06</v>
      </c>
      <c r="N7149" t="s">
        <v>70</v>
      </c>
      <c r="O7149" t="s">
        <v>35</v>
      </c>
      <c r="P7149" t="s">
        <v>44</v>
      </c>
      <c r="Q7149">
        <f>Sales_Data[[#This Row],[Quantity]]*Sales_Data[[#This Row],[Unit_Price]]</f>
        <v>3123.17</v>
      </c>
      <c r="R7149">
        <f>Sales_Data[[#This Row],[Gross_Sales]]*Sales_Data[[#This Row],[Discount]]</f>
        <v>312.31700000000001</v>
      </c>
      <c r="S7149">
        <f>Sales_Data[[#This Row],[Gross_Sales]]-Sales_Data[[#This Row],[Discount_Amount]]</f>
        <v>2810.8530000000001</v>
      </c>
      <c r="T7149">
        <f>Sales_Data[[#This Row],[Net Sales]]-Sales_Data[[#This Row],[Cost]]</f>
        <v>985.79300000000012</v>
      </c>
      <c r="U7149" s="2">
        <f>Sales_Data[[#This Row],[Profit]]/Sales_Data[[#This Row],[Net Sales]]</f>
        <v>0.35070955329218573</v>
      </c>
      <c r="V7149">
        <f>YEAR(Sales_Data[[#This Row],[Order_Date]])</f>
        <v>2025</v>
      </c>
      <c r="W7149" t="str">
        <f>TEXT(Sales_Data[[#This Row],[Order_Date]],"mmm")</f>
        <v>Jan</v>
      </c>
      <c r="X7149">
        <f>MONTH(Sales_Data[[#This Row],[Order_Date]])</f>
        <v>1</v>
      </c>
      <c r="Y7149" t="str">
        <f>"Q"&amp;ROUNDUP(MONTH(Sales_Data[[#This Row],[Order_Date]])/3,0)</f>
        <v>Q1</v>
      </c>
    </row>
    <row r="7150" spans="1:25" x14ac:dyDescent="0.3">
      <c r="A7150" t="s">
        <v>8959</v>
      </c>
      <c r="B7150" s="1">
        <v>45897</v>
      </c>
      <c r="C7150" t="s">
        <v>159</v>
      </c>
      <c r="D7150" t="s">
        <v>180</v>
      </c>
      <c r="E7150" t="s">
        <v>30</v>
      </c>
      <c r="F7150" t="s">
        <v>156</v>
      </c>
      <c r="G7150" t="s">
        <v>67</v>
      </c>
      <c r="H7150" t="s">
        <v>68</v>
      </c>
      <c r="I7150" t="s">
        <v>97</v>
      </c>
      <c r="J7150">
        <v>1</v>
      </c>
      <c r="K7150">
        <v>4997.2</v>
      </c>
      <c r="L7150">
        <v>0.05</v>
      </c>
      <c r="M7150">
        <v>4006.44</v>
      </c>
      <c r="N7150" t="s">
        <v>52</v>
      </c>
      <c r="O7150" t="s">
        <v>35</v>
      </c>
      <c r="P7150" t="s">
        <v>71</v>
      </c>
      <c r="Q7150">
        <f>Sales_Data[[#This Row],[Quantity]]*Sales_Data[[#This Row],[Unit_Price]]</f>
        <v>4997.2</v>
      </c>
      <c r="R7150">
        <f>Sales_Data[[#This Row],[Gross_Sales]]*Sales_Data[[#This Row],[Discount]]</f>
        <v>249.86</v>
      </c>
      <c r="S7150">
        <f>Sales_Data[[#This Row],[Gross_Sales]]-Sales_Data[[#This Row],[Discount_Amount]]</f>
        <v>4747.34</v>
      </c>
      <c r="T7150">
        <f>Sales_Data[[#This Row],[Net Sales]]-Sales_Data[[#This Row],[Cost]]</f>
        <v>740.90000000000009</v>
      </c>
      <c r="U7150" s="2">
        <f>Sales_Data[[#This Row],[Profit]]/Sales_Data[[#This Row],[Net Sales]]</f>
        <v>0.15606634452135301</v>
      </c>
      <c r="V7150">
        <f>YEAR(Sales_Data[[#This Row],[Order_Date]])</f>
        <v>2025</v>
      </c>
      <c r="W7150" t="str">
        <f>TEXT(Sales_Data[[#This Row],[Order_Date]],"mmm")</f>
        <v>Aug</v>
      </c>
      <c r="X7150">
        <f>MONTH(Sales_Data[[#This Row],[Order_Date]])</f>
        <v>8</v>
      </c>
      <c r="Y7150" t="str">
        <f>"Q"&amp;ROUNDUP(MONTH(Sales_Data[[#This Row],[Order_Date]])/3,0)</f>
        <v>Q3</v>
      </c>
    </row>
    <row r="7151" spans="1:25" x14ac:dyDescent="0.3">
      <c r="A7151" t="s">
        <v>8960</v>
      </c>
      <c r="B7151" s="1">
        <v>45899</v>
      </c>
      <c r="C7151" t="s">
        <v>1069</v>
      </c>
      <c r="D7151" t="s">
        <v>209</v>
      </c>
      <c r="E7151" t="s">
        <v>48</v>
      </c>
      <c r="F7151" t="s">
        <v>152</v>
      </c>
      <c r="G7151" t="s">
        <v>41</v>
      </c>
      <c r="H7151" t="s">
        <v>147</v>
      </c>
      <c r="I7151" t="s">
        <v>369</v>
      </c>
      <c r="J7151">
        <v>3</v>
      </c>
      <c r="K7151">
        <v>10292.5</v>
      </c>
      <c r="L7151">
        <v>0.05</v>
      </c>
      <c r="M7151">
        <v>21784.25</v>
      </c>
      <c r="N7151" t="s">
        <v>109</v>
      </c>
      <c r="O7151" t="s">
        <v>25</v>
      </c>
      <c r="P7151" t="s">
        <v>71</v>
      </c>
      <c r="Q7151">
        <f>Sales_Data[[#This Row],[Quantity]]*Sales_Data[[#This Row],[Unit_Price]]</f>
        <v>30877.5</v>
      </c>
      <c r="R7151">
        <f>Sales_Data[[#This Row],[Gross_Sales]]*Sales_Data[[#This Row],[Discount]]</f>
        <v>1543.875</v>
      </c>
      <c r="S7151">
        <f>Sales_Data[[#This Row],[Gross_Sales]]-Sales_Data[[#This Row],[Discount_Amount]]</f>
        <v>29333.625</v>
      </c>
      <c r="T7151">
        <f>Sales_Data[[#This Row],[Net Sales]]-Sales_Data[[#This Row],[Cost]]</f>
        <v>7549.375</v>
      </c>
      <c r="U7151" s="2">
        <f>Sales_Data[[#This Row],[Profit]]/Sales_Data[[#This Row],[Net Sales]]</f>
        <v>0.25736249781607284</v>
      </c>
      <c r="V7151">
        <f>YEAR(Sales_Data[[#This Row],[Order_Date]])</f>
        <v>2025</v>
      </c>
      <c r="W7151" t="str">
        <f>TEXT(Sales_Data[[#This Row],[Order_Date]],"mmm")</f>
        <v>Aug</v>
      </c>
      <c r="X7151">
        <f>MONTH(Sales_Data[[#This Row],[Order_Date]])</f>
        <v>8</v>
      </c>
      <c r="Y7151" t="str">
        <f>"Q"&amp;ROUNDUP(MONTH(Sales_Data[[#This Row],[Order_Date]])/3,0)</f>
        <v>Q3</v>
      </c>
    </row>
    <row r="7152" spans="1:25" x14ac:dyDescent="0.3">
      <c r="A7152" t="s">
        <v>8961</v>
      </c>
      <c r="B7152" s="1">
        <v>45999</v>
      </c>
      <c r="C7152" t="s">
        <v>852</v>
      </c>
      <c r="D7152" t="s">
        <v>160</v>
      </c>
      <c r="E7152" t="s">
        <v>39</v>
      </c>
      <c r="F7152" t="s">
        <v>405</v>
      </c>
      <c r="G7152" t="s">
        <v>21</v>
      </c>
      <c r="H7152" t="s">
        <v>127</v>
      </c>
      <c r="I7152" t="s">
        <v>128</v>
      </c>
      <c r="J7152">
        <v>2</v>
      </c>
      <c r="K7152">
        <v>3198.02</v>
      </c>
      <c r="L7152">
        <v>0</v>
      </c>
      <c r="M7152">
        <v>5539.05</v>
      </c>
      <c r="N7152" t="s">
        <v>83</v>
      </c>
      <c r="O7152" t="s">
        <v>35</v>
      </c>
      <c r="P7152" t="s">
        <v>44</v>
      </c>
      <c r="Q7152">
        <f>Sales_Data[[#This Row],[Quantity]]*Sales_Data[[#This Row],[Unit_Price]]</f>
        <v>6396.04</v>
      </c>
      <c r="R7152">
        <f>Sales_Data[[#This Row],[Gross_Sales]]*Sales_Data[[#This Row],[Discount]]</f>
        <v>0</v>
      </c>
      <c r="S7152">
        <f>Sales_Data[[#This Row],[Gross_Sales]]-Sales_Data[[#This Row],[Discount_Amount]]</f>
        <v>6396.04</v>
      </c>
      <c r="T7152">
        <f>Sales_Data[[#This Row],[Net Sales]]-Sales_Data[[#This Row],[Cost]]</f>
        <v>856.98999999999978</v>
      </c>
      <c r="U7152" s="2">
        <f>Sales_Data[[#This Row],[Profit]]/Sales_Data[[#This Row],[Net Sales]]</f>
        <v>0.13398759232274968</v>
      </c>
      <c r="V7152">
        <f>YEAR(Sales_Data[[#This Row],[Order_Date]])</f>
        <v>2025</v>
      </c>
      <c r="W7152" t="str">
        <f>TEXT(Sales_Data[[#This Row],[Order_Date]],"mmm")</f>
        <v>Dec</v>
      </c>
      <c r="X7152">
        <f>MONTH(Sales_Data[[#This Row],[Order_Date]])</f>
        <v>12</v>
      </c>
      <c r="Y7152" t="str">
        <f>"Q"&amp;ROUNDUP(MONTH(Sales_Data[[#This Row],[Order_Date]])/3,0)</f>
        <v>Q4</v>
      </c>
    </row>
    <row r="7153" spans="1:25" x14ac:dyDescent="0.3">
      <c r="A7153" t="s">
        <v>8962</v>
      </c>
      <c r="B7153" s="1">
        <v>45806</v>
      </c>
      <c r="C7153" t="s">
        <v>1045</v>
      </c>
      <c r="D7153" t="s">
        <v>347</v>
      </c>
      <c r="E7153" t="s">
        <v>119</v>
      </c>
      <c r="F7153" t="s">
        <v>184</v>
      </c>
      <c r="G7153" t="s">
        <v>41</v>
      </c>
      <c r="H7153" t="s">
        <v>102</v>
      </c>
      <c r="I7153" t="s">
        <v>388</v>
      </c>
      <c r="J7153">
        <v>2</v>
      </c>
      <c r="K7153">
        <v>7133.6</v>
      </c>
      <c r="L7153">
        <v>0.05</v>
      </c>
      <c r="M7153">
        <v>11151.51</v>
      </c>
      <c r="N7153" t="s">
        <v>70</v>
      </c>
      <c r="O7153" t="s">
        <v>35</v>
      </c>
      <c r="P7153" t="s">
        <v>44</v>
      </c>
      <c r="Q7153">
        <f>Sales_Data[[#This Row],[Quantity]]*Sales_Data[[#This Row],[Unit_Price]]</f>
        <v>14267.2</v>
      </c>
      <c r="R7153">
        <f>Sales_Data[[#This Row],[Gross_Sales]]*Sales_Data[[#This Row],[Discount]]</f>
        <v>713.36000000000013</v>
      </c>
      <c r="S7153">
        <f>Sales_Data[[#This Row],[Gross_Sales]]-Sales_Data[[#This Row],[Discount_Amount]]</f>
        <v>13553.84</v>
      </c>
      <c r="T7153">
        <f>Sales_Data[[#This Row],[Net Sales]]-Sales_Data[[#This Row],[Cost]]</f>
        <v>2402.33</v>
      </c>
      <c r="U7153" s="2">
        <f>Sales_Data[[#This Row],[Profit]]/Sales_Data[[#This Row],[Net Sales]]</f>
        <v>0.17724349704585562</v>
      </c>
      <c r="V7153">
        <f>YEAR(Sales_Data[[#This Row],[Order_Date]])</f>
        <v>2025</v>
      </c>
      <c r="W7153" t="str">
        <f>TEXT(Sales_Data[[#This Row],[Order_Date]],"mmm")</f>
        <v>May</v>
      </c>
      <c r="X7153">
        <f>MONTH(Sales_Data[[#This Row],[Order_Date]])</f>
        <v>5</v>
      </c>
      <c r="Y7153" t="str">
        <f>"Q"&amp;ROUNDUP(MONTH(Sales_Data[[#This Row],[Order_Date]])/3,0)</f>
        <v>Q2</v>
      </c>
    </row>
    <row r="7154" spans="1:25" x14ac:dyDescent="0.3">
      <c r="A7154" t="s">
        <v>8963</v>
      </c>
      <c r="B7154" s="1">
        <v>45893</v>
      </c>
      <c r="C7154" t="s">
        <v>873</v>
      </c>
      <c r="D7154" t="s">
        <v>857</v>
      </c>
      <c r="E7154" t="s">
        <v>48</v>
      </c>
      <c r="F7154" t="s">
        <v>152</v>
      </c>
      <c r="G7154" t="s">
        <v>41</v>
      </c>
      <c r="H7154" t="s">
        <v>147</v>
      </c>
      <c r="I7154" t="s">
        <v>148</v>
      </c>
      <c r="J7154">
        <v>3</v>
      </c>
      <c r="K7154">
        <v>3544.07</v>
      </c>
      <c r="L7154">
        <v>0.2</v>
      </c>
      <c r="M7154">
        <v>6806.59</v>
      </c>
      <c r="N7154" t="s">
        <v>70</v>
      </c>
      <c r="O7154" t="s">
        <v>35</v>
      </c>
      <c r="P7154" t="s">
        <v>26</v>
      </c>
      <c r="Q7154">
        <f>Sales_Data[[#This Row],[Quantity]]*Sales_Data[[#This Row],[Unit_Price]]</f>
        <v>10632.210000000001</v>
      </c>
      <c r="R7154">
        <f>Sales_Data[[#This Row],[Gross_Sales]]*Sales_Data[[#This Row],[Discount]]</f>
        <v>2126.4420000000005</v>
      </c>
      <c r="S7154">
        <f>Sales_Data[[#This Row],[Gross_Sales]]-Sales_Data[[#This Row],[Discount_Amount]]</f>
        <v>8505.768</v>
      </c>
      <c r="T7154">
        <f>Sales_Data[[#This Row],[Net Sales]]-Sales_Data[[#This Row],[Cost]]</f>
        <v>1699.1779999999999</v>
      </c>
      <c r="U7154" s="2">
        <f>Sales_Data[[#This Row],[Profit]]/Sales_Data[[#This Row],[Net Sales]]</f>
        <v>0.19976773408350662</v>
      </c>
      <c r="V7154">
        <f>YEAR(Sales_Data[[#This Row],[Order_Date]])</f>
        <v>2025</v>
      </c>
      <c r="W7154" t="str">
        <f>TEXT(Sales_Data[[#This Row],[Order_Date]],"mmm")</f>
        <v>Aug</v>
      </c>
      <c r="X7154">
        <f>MONTH(Sales_Data[[#This Row],[Order_Date]])</f>
        <v>8</v>
      </c>
      <c r="Y7154" t="str">
        <f>"Q"&amp;ROUNDUP(MONTH(Sales_Data[[#This Row],[Order_Date]])/3,0)</f>
        <v>Q3</v>
      </c>
    </row>
    <row r="7155" spans="1:25" x14ac:dyDescent="0.3">
      <c r="A7155" t="s">
        <v>8964</v>
      </c>
      <c r="B7155" s="1">
        <v>45963</v>
      </c>
      <c r="C7155" t="s">
        <v>401</v>
      </c>
      <c r="D7155" t="s">
        <v>857</v>
      </c>
      <c r="E7155" t="s">
        <v>19</v>
      </c>
      <c r="F7155" t="s">
        <v>113</v>
      </c>
      <c r="G7155" t="s">
        <v>32</v>
      </c>
      <c r="H7155" t="s">
        <v>33</v>
      </c>
      <c r="I7155" t="s">
        <v>34</v>
      </c>
      <c r="J7155">
        <v>1</v>
      </c>
      <c r="K7155">
        <v>12633.24</v>
      </c>
      <c r="L7155">
        <v>0.2</v>
      </c>
      <c r="M7155">
        <v>7175.67</v>
      </c>
      <c r="N7155" t="s">
        <v>109</v>
      </c>
      <c r="O7155" t="s">
        <v>35</v>
      </c>
      <c r="P7155" t="s">
        <v>44</v>
      </c>
      <c r="Q7155">
        <f>Sales_Data[[#This Row],[Quantity]]*Sales_Data[[#This Row],[Unit_Price]]</f>
        <v>12633.24</v>
      </c>
      <c r="R7155">
        <f>Sales_Data[[#This Row],[Gross_Sales]]*Sales_Data[[#This Row],[Discount]]</f>
        <v>2526.6480000000001</v>
      </c>
      <c r="S7155">
        <f>Sales_Data[[#This Row],[Gross_Sales]]-Sales_Data[[#This Row],[Discount_Amount]]</f>
        <v>10106.592000000001</v>
      </c>
      <c r="T7155">
        <f>Sales_Data[[#This Row],[Net Sales]]-Sales_Data[[#This Row],[Cost]]</f>
        <v>2930.9220000000005</v>
      </c>
      <c r="U7155" s="2">
        <f>Sales_Data[[#This Row],[Profit]]/Sales_Data[[#This Row],[Net Sales]]</f>
        <v>0.29000102111572329</v>
      </c>
      <c r="V7155">
        <f>YEAR(Sales_Data[[#This Row],[Order_Date]])</f>
        <v>2025</v>
      </c>
      <c r="W7155" t="str">
        <f>TEXT(Sales_Data[[#This Row],[Order_Date]],"mmm")</f>
        <v>Nov</v>
      </c>
      <c r="X7155">
        <f>MONTH(Sales_Data[[#This Row],[Order_Date]])</f>
        <v>11</v>
      </c>
      <c r="Y7155" t="str">
        <f>"Q"&amp;ROUNDUP(MONTH(Sales_Data[[#This Row],[Order_Date]])/3,0)</f>
        <v>Q4</v>
      </c>
    </row>
    <row r="7156" spans="1:25" x14ac:dyDescent="0.3">
      <c r="A7156" t="s">
        <v>8965</v>
      </c>
      <c r="B7156" s="1">
        <v>45824</v>
      </c>
      <c r="C7156" t="s">
        <v>3020</v>
      </c>
      <c r="D7156" t="s">
        <v>209</v>
      </c>
      <c r="E7156" t="s">
        <v>30</v>
      </c>
      <c r="F7156" t="s">
        <v>87</v>
      </c>
      <c r="G7156" t="s">
        <v>67</v>
      </c>
      <c r="H7156" t="s">
        <v>133</v>
      </c>
      <c r="I7156" t="s">
        <v>138</v>
      </c>
      <c r="J7156">
        <v>1</v>
      </c>
      <c r="K7156">
        <v>631.77</v>
      </c>
      <c r="L7156">
        <v>0.05</v>
      </c>
      <c r="M7156">
        <v>445.59</v>
      </c>
      <c r="N7156" t="s">
        <v>24</v>
      </c>
      <c r="O7156" t="s">
        <v>35</v>
      </c>
      <c r="P7156" t="s">
        <v>71</v>
      </c>
      <c r="Q7156">
        <f>Sales_Data[[#This Row],[Quantity]]*Sales_Data[[#This Row],[Unit_Price]]</f>
        <v>631.77</v>
      </c>
      <c r="R7156">
        <f>Sales_Data[[#This Row],[Gross_Sales]]*Sales_Data[[#This Row],[Discount]]</f>
        <v>31.5885</v>
      </c>
      <c r="S7156">
        <f>Sales_Data[[#This Row],[Gross_Sales]]-Sales_Data[[#This Row],[Discount_Amount]]</f>
        <v>600.18150000000003</v>
      </c>
      <c r="T7156">
        <f>Sales_Data[[#This Row],[Net Sales]]-Sales_Data[[#This Row],[Cost]]</f>
        <v>154.59150000000005</v>
      </c>
      <c r="U7156" s="2">
        <f>Sales_Data[[#This Row],[Profit]]/Sales_Data[[#This Row],[Net Sales]]</f>
        <v>0.25757458368843433</v>
      </c>
      <c r="V7156">
        <f>YEAR(Sales_Data[[#This Row],[Order_Date]])</f>
        <v>2025</v>
      </c>
      <c r="W7156" t="str">
        <f>TEXT(Sales_Data[[#This Row],[Order_Date]],"mmm")</f>
        <v>Jun</v>
      </c>
      <c r="X7156">
        <f>MONTH(Sales_Data[[#This Row],[Order_Date]])</f>
        <v>6</v>
      </c>
      <c r="Y7156" t="str">
        <f>"Q"&amp;ROUNDUP(MONTH(Sales_Data[[#This Row],[Order_Date]])/3,0)</f>
        <v>Q2</v>
      </c>
    </row>
    <row r="7157" spans="1:25" x14ac:dyDescent="0.3">
      <c r="A7157" t="s">
        <v>8966</v>
      </c>
      <c r="B7157" s="1">
        <v>45677</v>
      </c>
      <c r="C7157" t="s">
        <v>1246</v>
      </c>
      <c r="D7157" t="s">
        <v>374</v>
      </c>
      <c r="E7157" t="s">
        <v>39</v>
      </c>
      <c r="F7157" t="s">
        <v>107</v>
      </c>
      <c r="G7157" t="s">
        <v>67</v>
      </c>
      <c r="H7157" t="s">
        <v>88</v>
      </c>
      <c r="I7157" t="s">
        <v>89</v>
      </c>
      <c r="J7157">
        <v>1</v>
      </c>
      <c r="K7157">
        <v>1961.03</v>
      </c>
      <c r="L7157">
        <v>0.2</v>
      </c>
      <c r="M7157">
        <v>1069.48</v>
      </c>
      <c r="N7157" t="s">
        <v>52</v>
      </c>
      <c r="O7157" t="s">
        <v>35</v>
      </c>
      <c r="P7157" t="s">
        <v>44</v>
      </c>
      <c r="Q7157">
        <f>Sales_Data[[#This Row],[Quantity]]*Sales_Data[[#This Row],[Unit_Price]]</f>
        <v>1961.03</v>
      </c>
      <c r="R7157">
        <f>Sales_Data[[#This Row],[Gross_Sales]]*Sales_Data[[#This Row],[Discount]]</f>
        <v>392.20600000000002</v>
      </c>
      <c r="S7157">
        <f>Sales_Data[[#This Row],[Gross_Sales]]-Sales_Data[[#This Row],[Discount_Amount]]</f>
        <v>1568.8240000000001</v>
      </c>
      <c r="T7157">
        <f>Sales_Data[[#This Row],[Net Sales]]-Sales_Data[[#This Row],[Cost]]</f>
        <v>499.34400000000005</v>
      </c>
      <c r="U7157" s="2">
        <f>Sales_Data[[#This Row],[Profit]]/Sales_Data[[#This Row],[Net Sales]]</f>
        <v>0.31829191802267176</v>
      </c>
      <c r="V7157">
        <f>YEAR(Sales_Data[[#This Row],[Order_Date]])</f>
        <v>2025</v>
      </c>
      <c r="W7157" t="str">
        <f>TEXT(Sales_Data[[#This Row],[Order_Date]],"mmm")</f>
        <v>Jan</v>
      </c>
      <c r="X7157">
        <f>MONTH(Sales_Data[[#This Row],[Order_Date]])</f>
        <v>1</v>
      </c>
      <c r="Y7157" t="str">
        <f>"Q"&amp;ROUNDUP(MONTH(Sales_Data[[#This Row],[Order_Date]])/3,0)</f>
        <v>Q1</v>
      </c>
    </row>
    <row r="7158" spans="1:25" x14ac:dyDescent="0.3">
      <c r="A7158" t="s">
        <v>8967</v>
      </c>
      <c r="B7158" s="1">
        <v>45873</v>
      </c>
      <c r="C7158" t="s">
        <v>2418</v>
      </c>
      <c r="D7158" t="s">
        <v>92</v>
      </c>
      <c r="E7158" t="s">
        <v>48</v>
      </c>
      <c r="F7158" t="s">
        <v>132</v>
      </c>
      <c r="G7158" t="s">
        <v>41</v>
      </c>
      <c r="H7158" t="s">
        <v>147</v>
      </c>
      <c r="I7158" t="s">
        <v>148</v>
      </c>
      <c r="J7158">
        <v>1</v>
      </c>
      <c r="K7158">
        <v>11664.84</v>
      </c>
      <c r="L7158">
        <v>0.05</v>
      </c>
      <c r="M7158">
        <v>9174.26</v>
      </c>
      <c r="N7158" t="s">
        <v>70</v>
      </c>
      <c r="O7158" t="s">
        <v>25</v>
      </c>
      <c r="P7158" t="s">
        <v>44</v>
      </c>
      <c r="Q7158">
        <f>Sales_Data[[#This Row],[Quantity]]*Sales_Data[[#This Row],[Unit_Price]]</f>
        <v>11664.84</v>
      </c>
      <c r="R7158">
        <f>Sales_Data[[#This Row],[Gross_Sales]]*Sales_Data[[#This Row],[Discount]]</f>
        <v>583.24200000000008</v>
      </c>
      <c r="S7158">
        <f>Sales_Data[[#This Row],[Gross_Sales]]-Sales_Data[[#This Row],[Discount_Amount]]</f>
        <v>11081.598</v>
      </c>
      <c r="T7158">
        <f>Sales_Data[[#This Row],[Net Sales]]-Sales_Data[[#This Row],[Cost]]</f>
        <v>1907.3379999999997</v>
      </c>
      <c r="U7158" s="2">
        <f>Sales_Data[[#This Row],[Profit]]/Sales_Data[[#This Row],[Net Sales]]</f>
        <v>0.17211759531432197</v>
      </c>
      <c r="V7158">
        <f>YEAR(Sales_Data[[#This Row],[Order_Date]])</f>
        <v>2025</v>
      </c>
      <c r="W7158" t="str">
        <f>TEXT(Sales_Data[[#This Row],[Order_Date]],"mmm")</f>
        <v>Aug</v>
      </c>
      <c r="X7158">
        <f>MONTH(Sales_Data[[#This Row],[Order_Date]])</f>
        <v>8</v>
      </c>
      <c r="Y7158" t="str">
        <f>"Q"&amp;ROUNDUP(MONTH(Sales_Data[[#This Row],[Order_Date]])/3,0)</f>
        <v>Q3</v>
      </c>
    </row>
    <row r="7159" spans="1:25" x14ac:dyDescent="0.3">
      <c r="A7159" t="s">
        <v>8968</v>
      </c>
      <c r="B7159" s="1">
        <v>46000</v>
      </c>
      <c r="C7159" t="s">
        <v>2397</v>
      </c>
      <c r="D7159" t="s">
        <v>141</v>
      </c>
      <c r="E7159" t="s">
        <v>19</v>
      </c>
      <c r="F7159" t="s">
        <v>20</v>
      </c>
      <c r="G7159" t="s">
        <v>21</v>
      </c>
      <c r="H7159" t="s">
        <v>22</v>
      </c>
      <c r="I7159" t="s">
        <v>62</v>
      </c>
      <c r="J7159">
        <v>2</v>
      </c>
      <c r="K7159">
        <v>16396.919999999998</v>
      </c>
      <c r="L7159">
        <v>0.15</v>
      </c>
      <c r="M7159">
        <v>20661.740000000002</v>
      </c>
      <c r="N7159" t="s">
        <v>83</v>
      </c>
      <c r="O7159" t="s">
        <v>35</v>
      </c>
      <c r="P7159" t="s">
        <v>71</v>
      </c>
      <c r="Q7159">
        <f>Sales_Data[[#This Row],[Quantity]]*Sales_Data[[#This Row],[Unit_Price]]</f>
        <v>32793.839999999997</v>
      </c>
      <c r="R7159">
        <f>Sales_Data[[#This Row],[Gross_Sales]]*Sales_Data[[#This Row],[Discount]]</f>
        <v>4919.0759999999991</v>
      </c>
      <c r="S7159">
        <f>Sales_Data[[#This Row],[Gross_Sales]]-Sales_Data[[#This Row],[Discount_Amount]]</f>
        <v>27874.763999999996</v>
      </c>
      <c r="T7159">
        <f>Sales_Data[[#This Row],[Net Sales]]-Sales_Data[[#This Row],[Cost]]</f>
        <v>7213.023999999994</v>
      </c>
      <c r="U7159" s="2">
        <f>Sales_Data[[#This Row],[Profit]]/Sales_Data[[#This Row],[Net Sales]]</f>
        <v>0.25876538362800111</v>
      </c>
      <c r="V7159">
        <f>YEAR(Sales_Data[[#This Row],[Order_Date]])</f>
        <v>2025</v>
      </c>
      <c r="W7159" t="str">
        <f>TEXT(Sales_Data[[#This Row],[Order_Date]],"mmm")</f>
        <v>Dec</v>
      </c>
      <c r="X7159">
        <f>MONTH(Sales_Data[[#This Row],[Order_Date]])</f>
        <v>12</v>
      </c>
      <c r="Y7159" t="str">
        <f>"Q"&amp;ROUNDUP(MONTH(Sales_Data[[#This Row],[Order_Date]])/3,0)</f>
        <v>Q4</v>
      </c>
    </row>
    <row r="7160" spans="1:25" x14ac:dyDescent="0.3">
      <c r="A7160" t="s">
        <v>8969</v>
      </c>
      <c r="B7160" s="1">
        <v>45792</v>
      </c>
      <c r="C7160" t="s">
        <v>6668</v>
      </c>
      <c r="D7160" t="s">
        <v>414</v>
      </c>
      <c r="E7160" t="s">
        <v>19</v>
      </c>
      <c r="F7160" t="s">
        <v>57</v>
      </c>
      <c r="G7160" t="s">
        <v>21</v>
      </c>
      <c r="H7160" t="s">
        <v>297</v>
      </c>
      <c r="I7160" t="s">
        <v>297</v>
      </c>
      <c r="J7160">
        <v>2</v>
      </c>
      <c r="K7160">
        <v>3821.9</v>
      </c>
      <c r="L7160">
        <v>0</v>
      </c>
      <c r="M7160">
        <v>6307.48</v>
      </c>
      <c r="N7160" t="s">
        <v>109</v>
      </c>
      <c r="O7160" t="s">
        <v>35</v>
      </c>
      <c r="P7160" t="s">
        <v>26</v>
      </c>
      <c r="Q7160">
        <f>Sales_Data[[#This Row],[Quantity]]*Sales_Data[[#This Row],[Unit_Price]]</f>
        <v>7643.8</v>
      </c>
      <c r="R7160">
        <f>Sales_Data[[#This Row],[Gross_Sales]]*Sales_Data[[#This Row],[Discount]]</f>
        <v>0</v>
      </c>
      <c r="S7160">
        <f>Sales_Data[[#This Row],[Gross_Sales]]-Sales_Data[[#This Row],[Discount_Amount]]</f>
        <v>7643.8</v>
      </c>
      <c r="T7160">
        <f>Sales_Data[[#This Row],[Net Sales]]-Sales_Data[[#This Row],[Cost]]</f>
        <v>1336.3200000000006</v>
      </c>
      <c r="U7160" s="2">
        <f>Sales_Data[[#This Row],[Profit]]/Sales_Data[[#This Row],[Net Sales]]</f>
        <v>0.17482404039875463</v>
      </c>
      <c r="V7160">
        <f>YEAR(Sales_Data[[#This Row],[Order_Date]])</f>
        <v>2025</v>
      </c>
      <c r="W7160" t="str">
        <f>TEXT(Sales_Data[[#This Row],[Order_Date]],"mmm")</f>
        <v>May</v>
      </c>
      <c r="X7160">
        <f>MONTH(Sales_Data[[#This Row],[Order_Date]])</f>
        <v>5</v>
      </c>
      <c r="Y7160" t="str">
        <f>"Q"&amp;ROUNDUP(MONTH(Sales_Data[[#This Row],[Order_Date]])/3,0)</f>
        <v>Q2</v>
      </c>
    </row>
    <row r="7161" spans="1:25" x14ac:dyDescent="0.3">
      <c r="A7161" t="s">
        <v>8970</v>
      </c>
      <c r="B7161" s="1">
        <v>45786</v>
      </c>
      <c r="C7161" t="s">
        <v>1273</v>
      </c>
      <c r="D7161" t="s">
        <v>1004</v>
      </c>
      <c r="E7161" t="s">
        <v>119</v>
      </c>
      <c r="F7161" t="s">
        <v>249</v>
      </c>
      <c r="G7161" t="s">
        <v>67</v>
      </c>
      <c r="H7161" t="s">
        <v>68</v>
      </c>
      <c r="I7161" t="s">
        <v>69</v>
      </c>
      <c r="J7161">
        <v>1</v>
      </c>
      <c r="K7161">
        <v>843.69</v>
      </c>
      <c r="L7161">
        <v>0.1</v>
      </c>
      <c r="M7161">
        <v>486.99</v>
      </c>
      <c r="N7161" t="s">
        <v>52</v>
      </c>
      <c r="O7161" t="s">
        <v>35</v>
      </c>
      <c r="P7161" t="s">
        <v>71</v>
      </c>
      <c r="Q7161">
        <f>Sales_Data[[#This Row],[Quantity]]*Sales_Data[[#This Row],[Unit_Price]]</f>
        <v>843.69</v>
      </c>
      <c r="R7161">
        <f>Sales_Data[[#This Row],[Gross_Sales]]*Sales_Data[[#This Row],[Discount]]</f>
        <v>84.369000000000014</v>
      </c>
      <c r="S7161">
        <f>Sales_Data[[#This Row],[Gross_Sales]]-Sales_Data[[#This Row],[Discount_Amount]]</f>
        <v>759.32100000000003</v>
      </c>
      <c r="T7161">
        <f>Sales_Data[[#This Row],[Net Sales]]-Sales_Data[[#This Row],[Cost]]</f>
        <v>272.33100000000002</v>
      </c>
      <c r="U7161" s="2">
        <f>Sales_Data[[#This Row],[Profit]]/Sales_Data[[#This Row],[Net Sales]]</f>
        <v>0.35865068923419741</v>
      </c>
      <c r="V7161">
        <f>YEAR(Sales_Data[[#This Row],[Order_Date]])</f>
        <v>2025</v>
      </c>
      <c r="W7161" t="str">
        <f>TEXT(Sales_Data[[#This Row],[Order_Date]],"mmm")</f>
        <v>May</v>
      </c>
      <c r="X7161">
        <f>MONTH(Sales_Data[[#This Row],[Order_Date]])</f>
        <v>5</v>
      </c>
      <c r="Y7161" t="str">
        <f>"Q"&amp;ROUNDUP(MONTH(Sales_Data[[#This Row],[Order_Date]])/3,0)</f>
        <v>Q2</v>
      </c>
    </row>
    <row r="7162" spans="1:25" x14ac:dyDescent="0.3">
      <c r="A7162" t="s">
        <v>8971</v>
      </c>
      <c r="B7162" s="1">
        <v>45951</v>
      </c>
      <c r="C7162" t="s">
        <v>2697</v>
      </c>
      <c r="D7162" t="s">
        <v>260</v>
      </c>
      <c r="E7162" t="s">
        <v>48</v>
      </c>
      <c r="F7162" t="s">
        <v>152</v>
      </c>
      <c r="G7162" t="s">
        <v>41</v>
      </c>
      <c r="H7162" t="s">
        <v>147</v>
      </c>
      <c r="I7162" t="s">
        <v>369</v>
      </c>
      <c r="J7162">
        <v>1</v>
      </c>
      <c r="K7162">
        <v>38814.230000000003</v>
      </c>
      <c r="L7162">
        <v>0.05</v>
      </c>
      <c r="M7162">
        <v>25878.19</v>
      </c>
      <c r="N7162" t="s">
        <v>52</v>
      </c>
      <c r="O7162" t="s">
        <v>35</v>
      </c>
      <c r="P7162" t="s">
        <v>44</v>
      </c>
      <c r="Q7162">
        <f>Sales_Data[[#This Row],[Quantity]]*Sales_Data[[#This Row],[Unit_Price]]</f>
        <v>38814.230000000003</v>
      </c>
      <c r="R7162">
        <f>Sales_Data[[#This Row],[Gross_Sales]]*Sales_Data[[#This Row],[Discount]]</f>
        <v>1940.7115000000003</v>
      </c>
      <c r="S7162">
        <f>Sales_Data[[#This Row],[Gross_Sales]]-Sales_Data[[#This Row],[Discount_Amount]]</f>
        <v>36873.518500000006</v>
      </c>
      <c r="T7162">
        <f>Sales_Data[[#This Row],[Net Sales]]-Sales_Data[[#This Row],[Cost]]</f>
        <v>10995.328500000007</v>
      </c>
      <c r="U7162" s="2">
        <f>Sales_Data[[#This Row],[Profit]]/Sales_Data[[#This Row],[Net Sales]]</f>
        <v>0.29819038017757932</v>
      </c>
      <c r="V7162">
        <f>YEAR(Sales_Data[[#This Row],[Order_Date]])</f>
        <v>2025</v>
      </c>
      <c r="W7162" t="str">
        <f>TEXT(Sales_Data[[#This Row],[Order_Date]],"mmm")</f>
        <v>Oct</v>
      </c>
      <c r="X7162">
        <f>MONTH(Sales_Data[[#This Row],[Order_Date]])</f>
        <v>10</v>
      </c>
      <c r="Y7162" t="str">
        <f>"Q"&amp;ROUNDUP(MONTH(Sales_Data[[#This Row],[Order_Date]])/3,0)</f>
        <v>Q4</v>
      </c>
    </row>
    <row r="7163" spans="1:25" x14ac:dyDescent="0.3">
      <c r="A7163" t="s">
        <v>8972</v>
      </c>
      <c r="B7163" s="1">
        <v>45903</v>
      </c>
      <c r="C7163" t="s">
        <v>5057</v>
      </c>
      <c r="D7163" t="s">
        <v>151</v>
      </c>
      <c r="E7163" t="s">
        <v>119</v>
      </c>
      <c r="F7163" t="s">
        <v>249</v>
      </c>
      <c r="G7163" t="s">
        <v>21</v>
      </c>
      <c r="H7163" t="s">
        <v>127</v>
      </c>
      <c r="I7163" t="s">
        <v>314</v>
      </c>
      <c r="J7163">
        <v>1</v>
      </c>
      <c r="K7163">
        <v>3442.54</v>
      </c>
      <c r="L7163">
        <v>0</v>
      </c>
      <c r="M7163">
        <v>2212.9899999999998</v>
      </c>
      <c r="N7163" t="s">
        <v>52</v>
      </c>
      <c r="O7163" t="s">
        <v>35</v>
      </c>
      <c r="P7163" t="s">
        <v>44</v>
      </c>
      <c r="Q7163">
        <f>Sales_Data[[#This Row],[Quantity]]*Sales_Data[[#This Row],[Unit_Price]]</f>
        <v>3442.54</v>
      </c>
      <c r="R7163">
        <f>Sales_Data[[#This Row],[Gross_Sales]]*Sales_Data[[#This Row],[Discount]]</f>
        <v>0</v>
      </c>
      <c r="S7163">
        <f>Sales_Data[[#This Row],[Gross_Sales]]-Sales_Data[[#This Row],[Discount_Amount]]</f>
        <v>3442.54</v>
      </c>
      <c r="T7163">
        <f>Sales_Data[[#This Row],[Net Sales]]-Sales_Data[[#This Row],[Cost]]</f>
        <v>1229.5500000000002</v>
      </c>
      <c r="U7163" s="2">
        <f>Sales_Data[[#This Row],[Profit]]/Sales_Data[[#This Row],[Net Sales]]</f>
        <v>0.35716360594212421</v>
      </c>
      <c r="V7163">
        <f>YEAR(Sales_Data[[#This Row],[Order_Date]])</f>
        <v>2025</v>
      </c>
      <c r="W7163" t="str">
        <f>TEXT(Sales_Data[[#This Row],[Order_Date]],"mmm")</f>
        <v>Sep</v>
      </c>
      <c r="X7163">
        <f>MONTH(Sales_Data[[#This Row],[Order_Date]])</f>
        <v>9</v>
      </c>
      <c r="Y7163" t="str">
        <f>"Q"&amp;ROUNDUP(MONTH(Sales_Data[[#This Row],[Order_Date]])/3,0)</f>
        <v>Q3</v>
      </c>
    </row>
    <row r="7164" spans="1:25" x14ac:dyDescent="0.3">
      <c r="A7164" t="s">
        <v>8973</v>
      </c>
      <c r="B7164" s="1">
        <v>45846</v>
      </c>
      <c r="C7164" t="s">
        <v>5574</v>
      </c>
      <c r="D7164" t="s">
        <v>310</v>
      </c>
      <c r="E7164" t="s">
        <v>19</v>
      </c>
      <c r="F7164" t="s">
        <v>81</v>
      </c>
      <c r="G7164" t="s">
        <v>75</v>
      </c>
      <c r="H7164" t="s">
        <v>185</v>
      </c>
      <c r="I7164" t="s">
        <v>186</v>
      </c>
      <c r="J7164">
        <v>4</v>
      </c>
      <c r="K7164">
        <v>7718.72</v>
      </c>
      <c r="L7164">
        <v>0.15</v>
      </c>
      <c r="M7164">
        <v>20297.060000000001</v>
      </c>
      <c r="N7164" t="s">
        <v>52</v>
      </c>
      <c r="O7164" t="s">
        <v>53</v>
      </c>
      <c r="P7164" t="s">
        <v>44</v>
      </c>
      <c r="Q7164">
        <f>Sales_Data[[#This Row],[Quantity]]*Sales_Data[[#This Row],[Unit_Price]]</f>
        <v>30874.880000000001</v>
      </c>
      <c r="R7164">
        <f>Sales_Data[[#This Row],[Gross_Sales]]*Sales_Data[[#This Row],[Discount]]</f>
        <v>4631.232</v>
      </c>
      <c r="S7164">
        <f>Sales_Data[[#This Row],[Gross_Sales]]-Sales_Data[[#This Row],[Discount_Amount]]</f>
        <v>26243.648000000001</v>
      </c>
      <c r="T7164">
        <f>Sales_Data[[#This Row],[Net Sales]]-Sales_Data[[#This Row],[Cost]]</f>
        <v>5946.5879999999997</v>
      </c>
      <c r="U7164" s="2">
        <f>Sales_Data[[#This Row],[Profit]]/Sales_Data[[#This Row],[Net Sales]]</f>
        <v>0.22659151654526077</v>
      </c>
      <c r="V7164">
        <f>YEAR(Sales_Data[[#This Row],[Order_Date]])</f>
        <v>2025</v>
      </c>
      <c r="W7164" t="str">
        <f>TEXT(Sales_Data[[#This Row],[Order_Date]],"mmm")</f>
        <v>Jul</v>
      </c>
      <c r="X7164">
        <f>MONTH(Sales_Data[[#This Row],[Order_Date]])</f>
        <v>7</v>
      </c>
      <c r="Y7164" t="str">
        <f>"Q"&amp;ROUNDUP(MONTH(Sales_Data[[#This Row],[Order_Date]])/3,0)</f>
        <v>Q3</v>
      </c>
    </row>
    <row r="7165" spans="1:25" x14ac:dyDescent="0.3">
      <c r="A7165" t="s">
        <v>8974</v>
      </c>
      <c r="B7165" s="1">
        <v>45701</v>
      </c>
      <c r="C7165" t="s">
        <v>480</v>
      </c>
      <c r="D7165" t="s">
        <v>131</v>
      </c>
      <c r="E7165" t="s">
        <v>48</v>
      </c>
      <c r="F7165" t="s">
        <v>49</v>
      </c>
      <c r="G7165" t="s">
        <v>67</v>
      </c>
      <c r="H7165" t="s">
        <v>88</v>
      </c>
      <c r="I7165" t="s">
        <v>89</v>
      </c>
      <c r="J7165">
        <v>2</v>
      </c>
      <c r="K7165">
        <v>9060.48</v>
      </c>
      <c r="L7165">
        <v>0</v>
      </c>
      <c r="M7165">
        <v>14644.74</v>
      </c>
      <c r="N7165" t="s">
        <v>52</v>
      </c>
      <c r="O7165" t="s">
        <v>25</v>
      </c>
      <c r="P7165" t="s">
        <v>44</v>
      </c>
      <c r="Q7165">
        <f>Sales_Data[[#This Row],[Quantity]]*Sales_Data[[#This Row],[Unit_Price]]</f>
        <v>18120.96</v>
      </c>
      <c r="R7165">
        <f>Sales_Data[[#This Row],[Gross_Sales]]*Sales_Data[[#This Row],[Discount]]</f>
        <v>0</v>
      </c>
      <c r="S7165">
        <f>Sales_Data[[#This Row],[Gross_Sales]]-Sales_Data[[#This Row],[Discount_Amount]]</f>
        <v>18120.96</v>
      </c>
      <c r="T7165">
        <f>Sales_Data[[#This Row],[Net Sales]]-Sales_Data[[#This Row],[Cost]]</f>
        <v>3476.2199999999993</v>
      </c>
      <c r="U7165" s="2">
        <f>Sales_Data[[#This Row],[Profit]]/Sales_Data[[#This Row],[Net Sales]]</f>
        <v>0.19183420745920743</v>
      </c>
      <c r="V7165">
        <f>YEAR(Sales_Data[[#This Row],[Order_Date]])</f>
        <v>2025</v>
      </c>
      <c r="W7165" t="str">
        <f>TEXT(Sales_Data[[#This Row],[Order_Date]],"mmm")</f>
        <v>Feb</v>
      </c>
      <c r="X7165">
        <f>MONTH(Sales_Data[[#This Row],[Order_Date]])</f>
        <v>2</v>
      </c>
      <c r="Y7165" t="str">
        <f>"Q"&amp;ROUNDUP(MONTH(Sales_Data[[#This Row],[Order_Date]])/3,0)</f>
        <v>Q1</v>
      </c>
    </row>
    <row r="7166" spans="1:25" x14ac:dyDescent="0.3">
      <c r="A7166" t="s">
        <v>8975</v>
      </c>
      <c r="B7166" s="1">
        <v>45743</v>
      </c>
      <c r="C7166" t="s">
        <v>8014</v>
      </c>
      <c r="D7166" t="s">
        <v>699</v>
      </c>
      <c r="E7166" t="s">
        <v>19</v>
      </c>
      <c r="F7166" t="s">
        <v>113</v>
      </c>
      <c r="G7166" t="s">
        <v>41</v>
      </c>
      <c r="H7166" t="s">
        <v>171</v>
      </c>
      <c r="I7166" t="s">
        <v>191</v>
      </c>
      <c r="J7166">
        <v>2</v>
      </c>
      <c r="K7166">
        <v>13644.46</v>
      </c>
      <c r="L7166">
        <v>0.2</v>
      </c>
      <c r="M7166">
        <v>17989.830000000002</v>
      </c>
      <c r="N7166" t="s">
        <v>70</v>
      </c>
      <c r="O7166" t="s">
        <v>53</v>
      </c>
      <c r="P7166" t="s">
        <v>71</v>
      </c>
      <c r="Q7166">
        <f>Sales_Data[[#This Row],[Quantity]]*Sales_Data[[#This Row],[Unit_Price]]</f>
        <v>27288.92</v>
      </c>
      <c r="R7166">
        <f>Sales_Data[[#This Row],[Gross_Sales]]*Sales_Data[[#This Row],[Discount]]</f>
        <v>5457.7839999999997</v>
      </c>
      <c r="S7166">
        <f>Sales_Data[[#This Row],[Gross_Sales]]-Sales_Data[[#This Row],[Discount_Amount]]</f>
        <v>21831.135999999999</v>
      </c>
      <c r="T7166">
        <f>Sales_Data[[#This Row],[Net Sales]]-Sales_Data[[#This Row],[Cost]]</f>
        <v>3841.3059999999969</v>
      </c>
      <c r="U7166" s="2">
        <f>Sales_Data[[#This Row],[Profit]]/Sales_Data[[#This Row],[Net Sales]]</f>
        <v>0.1759553877544438</v>
      </c>
      <c r="V7166">
        <f>YEAR(Sales_Data[[#This Row],[Order_Date]])</f>
        <v>2025</v>
      </c>
      <c r="W7166" t="str">
        <f>TEXT(Sales_Data[[#This Row],[Order_Date]],"mmm")</f>
        <v>Mar</v>
      </c>
      <c r="X7166">
        <f>MONTH(Sales_Data[[#This Row],[Order_Date]])</f>
        <v>3</v>
      </c>
      <c r="Y7166" t="str">
        <f>"Q"&amp;ROUNDUP(MONTH(Sales_Data[[#This Row],[Order_Date]])/3,0)</f>
        <v>Q1</v>
      </c>
    </row>
    <row r="7167" spans="1:25" x14ac:dyDescent="0.3">
      <c r="A7167" t="s">
        <v>8976</v>
      </c>
      <c r="B7167" s="1">
        <v>45701</v>
      </c>
      <c r="C7167" t="s">
        <v>862</v>
      </c>
      <c r="D7167" t="s">
        <v>450</v>
      </c>
      <c r="E7167" t="s">
        <v>39</v>
      </c>
      <c r="F7167" t="s">
        <v>202</v>
      </c>
      <c r="G7167" t="s">
        <v>67</v>
      </c>
      <c r="H7167" t="s">
        <v>121</v>
      </c>
      <c r="I7167" t="s">
        <v>142</v>
      </c>
      <c r="J7167">
        <v>1</v>
      </c>
      <c r="K7167">
        <v>4370.25</v>
      </c>
      <c r="L7167">
        <v>0</v>
      </c>
      <c r="M7167">
        <v>3130.42</v>
      </c>
      <c r="N7167" t="s">
        <v>24</v>
      </c>
      <c r="O7167" t="s">
        <v>35</v>
      </c>
      <c r="P7167" t="s">
        <v>44</v>
      </c>
      <c r="Q7167">
        <f>Sales_Data[[#This Row],[Quantity]]*Sales_Data[[#This Row],[Unit_Price]]</f>
        <v>4370.25</v>
      </c>
      <c r="R7167">
        <f>Sales_Data[[#This Row],[Gross_Sales]]*Sales_Data[[#This Row],[Discount]]</f>
        <v>0</v>
      </c>
      <c r="S7167">
        <f>Sales_Data[[#This Row],[Gross_Sales]]-Sales_Data[[#This Row],[Discount_Amount]]</f>
        <v>4370.25</v>
      </c>
      <c r="T7167">
        <f>Sales_Data[[#This Row],[Net Sales]]-Sales_Data[[#This Row],[Cost]]</f>
        <v>1239.83</v>
      </c>
      <c r="U7167" s="2">
        <f>Sales_Data[[#This Row],[Profit]]/Sales_Data[[#This Row],[Net Sales]]</f>
        <v>0.28369772896287399</v>
      </c>
      <c r="V7167">
        <f>YEAR(Sales_Data[[#This Row],[Order_Date]])</f>
        <v>2025</v>
      </c>
      <c r="W7167" t="str">
        <f>TEXT(Sales_Data[[#This Row],[Order_Date]],"mmm")</f>
        <v>Feb</v>
      </c>
      <c r="X7167">
        <f>MONTH(Sales_Data[[#This Row],[Order_Date]])</f>
        <v>2</v>
      </c>
      <c r="Y7167" t="str">
        <f>"Q"&amp;ROUNDUP(MONTH(Sales_Data[[#This Row],[Order_Date]])/3,0)</f>
        <v>Q1</v>
      </c>
    </row>
    <row r="7168" spans="1:25" x14ac:dyDescent="0.3">
      <c r="A7168" t="s">
        <v>8977</v>
      </c>
      <c r="B7168" s="1">
        <v>45987</v>
      </c>
      <c r="C7168" t="s">
        <v>1610</v>
      </c>
      <c r="D7168" t="s">
        <v>18</v>
      </c>
      <c r="E7168" t="s">
        <v>48</v>
      </c>
      <c r="F7168" t="s">
        <v>132</v>
      </c>
      <c r="G7168" t="s">
        <v>21</v>
      </c>
      <c r="H7168" t="s">
        <v>22</v>
      </c>
      <c r="I7168" t="s">
        <v>62</v>
      </c>
      <c r="J7168">
        <v>1</v>
      </c>
      <c r="K7168">
        <v>24627.78</v>
      </c>
      <c r="L7168">
        <v>0</v>
      </c>
      <c r="M7168">
        <v>16145.31</v>
      </c>
      <c r="N7168" t="s">
        <v>70</v>
      </c>
      <c r="O7168" t="s">
        <v>53</v>
      </c>
      <c r="P7168" t="s">
        <v>71</v>
      </c>
      <c r="Q7168">
        <f>Sales_Data[[#This Row],[Quantity]]*Sales_Data[[#This Row],[Unit_Price]]</f>
        <v>24627.78</v>
      </c>
      <c r="R7168">
        <f>Sales_Data[[#This Row],[Gross_Sales]]*Sales_Data[[#This Row],[Discount]]</f>
        <v>0</v>
      </c>
      <c r="S7168">
        <f>Sales_Data[[#This Row],[Gross_Sales]]-Sales_Data[[#This Row],[Discount_Amount]]</f>
        <v>24627.78</v>
      </c>
      <c r="T7168">
        <f>Sales_Data[[#This Row],[Net Sales]]-Sales_Data[[#This Row],[Cost]]</f>
        <v>8482.4699999999993</v>
      </c>
      <c r="U7168" s="2">
        <f>Sales_Data[[#This Row],[Profit]]/Sales_Data[[#This Row],[Net Sales]]</f>
        <v>0.34442690327751829</v>
      </c>
      <c r="V7168">
        <f>YEAR(Sales_Data[[#This Row],[Order_Date]])</f>
        <v>2025</v>
      </c>
      <c r="W7168" t="str">
        <f>TEXT(Sales_Data[[#This Row],[Order_Date]],"mmm")</f>
        <v>Nov</v>
      </c>
      <c r="X7168">
        <f>MONTH(Sales_Data[[#This Row],[Order_Date]])</f>
        <v>11</v>
      </c>
      <c r="Y7168" t="str">
        <f>"Q"&amp;ROUNDUP(MONTH(Sales_Data[[#This Row],[Order_Date]])/3,0)</f>
        <v>Q4</v>
      </c>
    </row>
    <row r="7169" spans="1:25" x14ac:dyDescent="0.3">
      <c r="A7169" t="s">
        <v>8978</v>
      </c>
      <c r="B7169" s="1">
        <v>45802</v>
      </c>
      <c r="C7169" t="s">
        <v>401</v>
      </c>
      <c r="D7169" t="s">
        <v>65</v>
      </c>
      <c r="E7169" t="s">
        <v>48</v>
      </c>
      <c r="F7169" t="s">
        <v>126</v>
      </c>
      <c r="G7169" t="s">
        <v>67</v>
      </c>
      <c r="H7169" t="s">
        <v>121</v>
      </c>
      <c r="I7169" t="s">
        <v>122</v>
      </c>
      <c r="J7169">
        <v>1</v>
      </c>
      <c r="K7169">
        <v>12395.01</v>
      </c>
      <c r="L7169">
        <v>0.15</v>
      </c>
      <c r="M7169">
        <v>9185.0400000000009</v>
      </c>
      <c r="N7169" t="s">
        <v>24</v>
      </c>
      <c r="O7169" t="s">
        <v>35</v>
      </c>
      <c r="P7169" t="s">
        <v>71</v>
      </c>
      <c r="Q7169">
        <f>Sales_Data[[#This Row],[Quantity]]*Sales_Data[[#This Row],[Unit_Price]]</f>
        <v>12395.01</v>
      </c>
      <c r="R7169">
        <f>Sales_Data[[#This Row],[Gross_Sales]]*Sales_Data[[#This Row],[Discount]]</f>
        <v>1859.2514999999999</v>
      </c>
      <c r="S7169">
        <f>Sales_Data[[#This Row],[Gross_Sales]]-Sales_Data[[#This Row],[Discount_Amount]]</f>
        <v>10535.7585</v>
      </c>
      <c r="T7169">
        <f>Sales_Data[[#This Row],[Net Sales]]-Sales_Data[[#This Row],[Cost]]</f>
        <v>1350.718499999999</v>
      </c>
      <c r="U7169" s="2">
        <f>Sales_Data[[#This Row],[Profit]]/Sales_Data[[#This Row],[Net Sales]]</f>
        <v>0.12820325181143807</v>
      </c>
      <c r="V7169">
        <f>YEAR(Sales_Data[[#This Row],[Order_Date]])</f>
        <v>2025</v>
      </c>
      <c r="W7169" t="str">
        <f>TEXT(Sales_Data[[#This Row],[Order_Date]],"mmm")</f>
        <v>May</v>
      </c>
      <c r="X7169">
        <f>MONTH(Sales_Data[[#This Row],[Order_Date]])</f>
        <v>5</v>
      </c>
      <c r="Y7169" t="str">
        <f>"Q"&amp;ROUNDUP(MONTH(Sales_Data[[#This Row],[Order_Date]])/3,0)</f>
        <v>Q2</v>
      </c>
    </row>
    <row r="7170" spans="1:25" x14ac:dyDescent="0.3">
      <c r="A7170" t="s">
        <v>8979</v>
      </c>
      <c r="B7170" s="1">
        <v>45708</v>
      </c>
      <c r="C7170" t="s">
        <v>2885</v>
      </c>
      <c r="D7170" t="s">
        <v>307</v>
      </c>
      <c r="E7170" t="s">
        <v>119</v>
      </c>
      <c r="F7170" t="s">
        <v>538</v>
      </c>
      <c r="G7170" t="s">
        <v>21</v>
      </c>
      <c r="H7170" t="s">
        <v>22</v>
      </c>
      <c r="I7170" t="s">
        <v>62</v>
      </c>
      <c r="J7170">
        <v>5</v>
      </c>
      <c r="K7170">
        <v>5544.34</v>
      </c>
      <c r="L7170">
        <v>0.1</v>
      </c>
      <c r="M7170">
        <v>16700.93</v>
      </c>
      <c r="N7170" t="s">
        <v>70</v>
      </c>
      <c r="O7170" t="s">
        <v>35</v>
      </c>
      <c r="P7170" t="s">
        <v>44</v>
      </c>
      <c r="Q7170">
        <f>Sales_Data[[#This Row],[Quantity]]*Sales_Data[[#This Row],[Unit_Price]]</f>
        <v>27721.7</v>
      </c>
      <c r="R7170">
        <f>Sales_Data[[#This Row],[Gross_Sales]]*Sales_Data[[#This Row],[Discount]]</f>
        <v>2772.17</v>
      </c>
      <c r="S7170">
        <f>Sales_Data[[#This Row],[Gross_Sales]]-Sales_Data[[#This Row],[Discount_Amount]]</f>
        <v>24949.53</v>
      </c>
      <c r="T7170">
        <f>Sales_Data[[#This Row],[Net Sales]]-Sales_Data[[#This Row],[Cost]]</f>
        <v>8248.5999999999985</v>
      </c>
      <c r="U7170" s="2">
        <f>Sales_Data[[#This Row],[Profit]]/Sales_Data[[#This Row],[Net Sales]]</f>
        <v>0.33061143837178492</v>
      </c>
      <c r="V7170">
        <f>YEAR(Sales_Data[[#This Row],[Order_Date]])</f>
        <v>2025</v>
      </c>
      <c r="W7170" t="str">
        <f>TEXT(Sales_Data[[#This Row],[Order_Date]],"mmm")</f>
        <v>Feb</v>
      </c>
      <c r="X7170">
        <f>MONTH(Sales_Data[[#This Row],[Order_Date]])</f>
        <v>2</v>
      </c>
      <c r="Y7170" t="str">
        <f>"Q"&amp;ROUNDUP(MONTH(Sales_Data[[#This Row],[Order_Date]])/3,0)</f>
        <v>Q1</v>
      </c>
    </row>
    <row r="7171" spans="1:25" x14ac:dyDescent="0.3">
      <c r="A7171" t="s">
        <v>8980</v>
      </c>
      <c r="B7171" s="1">
        <v>45899</v>
      </c>
      <c r="C7171" t="s">
        <v>3468</v>
      </c>
      <c r="D7171" t="s">
        <v>694</v>
      </c>
      <c r="E7171" t="s">
        <v>119</v>
      </c>
      <c r="F7171" t="s">
        <v>249</v>
      </c>
      <c r="G7171" t="s">
        <v>21</v>
      </c>
      <c r="H7171" t="s">
        <v>230</v>
      </c>
      <c r="I7171" t="s">
        <v>231</v>
      </c>
      <c r="J7171">
        <v>3</v>
      </c>
      <c r="K7171">
        <v>7118.08</v>
      </c>
      <c r="L7171">
        <v>0.05</v>
      </c>
      <c r="M7171">
        <v>14280.91</v>
      </c>
      <c r="N7171" t="s">
        <v>52</v>
      </c>
      <c r="O7171" t="s">
        <v>25</v>
      </c>
      <c r="P7171" t="s">
        <v>44</v>
      </c>
      <c r="Q7171">
        <f>Sales_Data[[#This Row],[Quantity]]*Sales_Data[[#This Row],[Unit_Price]]</f>
        <v>21354.239999999998</v>
      </c>
      <c r="R7171">
        <f>Sales_Data[[#This Row],[Gross_Sales]]*Sales_Data[[#This Row],[Discount]]</f>
        <v>1067.712</v>
      </c>
      <c r="S7171">
        <f>Sales_Data[[#This Row],[Gross_Sales]]-Sales_Data[[#This Row],[Discount_Amount]]</f>
        <v>20286.527999999998</v>
      </c>
      <c r="T7171">
        <f>Sales_Data[[#This Row],[Net Sales]]-Sales_Data[[#This Row],[Cost]]</f>
        <v>6005.6179999999986</v>
      </c>
      <c r="U7171" s="2">
        <f>Sales_Data[[#This Row],[Profit]]/Sales_Data[[#This Row],[Net Sales]]</f>
        <v>0.29603971660404377</v>
      </c>
      <c r="V7171">
        <f>YEAR(Sales_Data[[#This Row],[Order_Date]])</f>
        <v>2025</v>
      </c>
      <c r="W7171" t="str">
        <f>TEXT(Sales_Data[[#This Row],[Order_Date]],"mmm")</f>
        <v>Aug</v>
      </c>
      <c r="X7171">
        <f>MONTH(Sales_Data[[#This Row],[Order_Date]])</f>
        <v>8</v>
      </c>
      <c r="Y7171" t="str">
        <f>"Q"&amp;ROUNDUP(MONTH(Sales_Data[[#This Row],[Order_Date]])/3,0)</f>
        <v>Q3</v>
      </c>
    </row>
    <row r="7172" spans="1:25" x14ac:dyDescent="0.3">
      <c r="A7172" t="s">
        <v>8981</v>
      </c>
      <c r="B7172" s="1">
        <v>45951</v>
      </c>
      <c r="C7172" t="s">
        <v>975</v>
      </c>
      <c r="D7172" t="s">
        <v>180</v>
      </c>
      <c r="E7172" t="s">
        <v>19</v>
      </c>
      <c r="F7172" t="s">
        <v>66</v>
      </c>
      <c r="G7172" t="s">
        <v>67</v>
      </c>
      <c r="H7172" t="s">
        <v>121</v>
      </c>
      <c r="I7172" t="s">
        <v>142</v>
      </c>
      <c r="J7172">
        <v>2</v>
      </c>
      <c r="K7172">
        <v>6104.47</v>
      </c>
      <c r="L7172">
        <v>0</v>
      </c>
      <c r="M7172">
        <v>8536.86</v>
      </c>
      <c r="N7172" t="s">
        <v>52</v>
      </c>
      <c r="O7172" t="s">
        <v>35</v>
      </c>
      <c r="P7172" t="s">
        <v>44</v>
      </c>
      <c r="Q7172">
        <f>Sales_Data[[#This Row],[Quantity]]*Sales_Data[[#This Row],[Unit_Price]]</f>
        <v>12208.94</v>
      </c>
      <c r="R7172">
        <f>Sales_Data[[#This Row],[Gross_Sales]]*Sales_Data[[#This Row],[Discount]]</f>
        <v>0</v>
      </c>
      <c r="S7172">
        <f>Sales_Data[[#This Row],[Gross_Sales]]-Sales_Data[[#This Row],[Discount_Amount]]</f>
        <v>12208.94</v>
      </c>
      <c r="T7172">
        <f>Sales_Data[[#This Row],[Net Sales]]-Sales_Data[[#This Row],[Cost]]</f>
        <v>3672.08</v>
      </c>
      <c r="U7172" s="2">
        <f>Sales_Data[[#This Row],[Profit]]/Sales_Data[[#This Row],[Net Sales]]</f>
        <v>0.30076976379603798</v>
      </c>
      <c r="V7172">
        <f>YEAR(Sales_Data[[#This Row],[Order_Date]])</f>
        <v>2025</v>
      </c>
      <c r="W7172" t="str">
        <f>TEXT(Sales_Data[[#This Row],[Order_Date]],"mmm")</f>
        <v>Oct</v>
      </c>
      <c r="X7172">
        <f>MONTH(Sales_Data[[#This Row],[Order_Date]])</f>
        <v>10</v>
      </c>
      <c r="Y7172" t="str">
        <f>"Q"&amp;ROUNDUP(MONTH(Sales_Data[[#This Row],[Order_Date]])/3,0)</f>
        <v>Q4</v>
      </c>
    </row>
    <row r="7173" spans="1:25" x14ac:dyDescent="0.3">
      <c r="A7173" t="s">
        <v>8982</v>
      </c>
      <c r="B7173" s="1">
        <v>45708</v>
      </c>
      <c r="C7173" t="s">
        <v>6749</v>
      </c>
      <c r="D7173" t="s">
        <v>447</v>
      </c>
      <c r="E7173" t="s">
        <v>48</v>
      </c>
      <c r="F7173" t="s">
        <v>164</v>
      </c>
      <c r="G7173" t="s">
        <v>32</v>
      </c>
      <c r="H7173" t="s">
        <v>33</v>
      </c>
      <c r="I7173" t="s">
        <v>161</v>
      </c>
      <c r="J7173">
        <v>2</v>
      </c>
      <c r="K7173">
        <v>3142.13</v>
      </c>
      <c r="L7173">
        <v>0.1</v>
      </c>
      <c r="M7173">
        <v>4638.8900000000003</v>
      </c>
      <c r="N7173" t="s">
        <v>52</v>
      </c>
      <c r="O7173" t="s">
        <v>35</v>
      </c>
      <c r="P7173" t="s">
        <v>44</v>
      </c>
      <c r="Q7173">
        <f>Sales_Data[[#This Row],[Quantity]]*Sales_Data[[#This Row],[Unit_Price]]</f>
        <v>6284.26</v>
      </c>
      <c r="R7173">
        <f>Sales_Data[[#This Row],[Gross_Sales]]*Sales_Data[[#This Row],[Discount]]</f>
        <v>628.42600000000004</v>
      </c>
      <c r="S7173">
        <f>Sales_Data[[#This Row],[Gross_Sales]]-Sales_Data[[#This Row],[Discount_Amount]]</f>
        <v>5655.8339999999998</v>
      </c>
      <c r="T7173">
        <f>Sales_Data[[#This Row],[Net Sales]]-Sales_Data[[#This Row],[Cost]]</f>
        <v>1016.9439999999995</v>
      </c>
      <c r="U7173" s="2">
        <f>Sales_Data[[#This Row],[Profit]]/Sales_Data[[#This Row],[Net Sales]]</f>
        <v>0.17980442848923775</v>
      </c>
      <c r="V7173">
        <f>YEAR(Sales_Data[[#This Row],[Order_Date]])</f>
        <v>2025</v>
      </c>
      <c r="W7173" t="str">
        <f>TEXT(Sales_Data[[#This Row],[Order_Date]],"mmm")</f>
        <v>Feb</v>
      </c>
      <c r="X7173">
        <f>MONTH(Sales_Data[[#This Row],[Order_Date]])</f>
        <v>2</v>
      </c>
      <c r="Y7173" t="str">
        <f>"Q"&amp;ROUNDUP(MONTH(Sales_Data[[#This Row],[Order_Date]])/3,0)</f>
        <v>Q1</v>
      </c>
    </row>
    <row r="7174" spans="1:25" x14ac:dyDescent="0.3">
      <c r="A7174" t="s">
        <v>8983</v>
      </c>
      <c r="B7174" s="1">
        <v>45923</v>
      </c>
      <c r="C7174" t="s">
        <v>630</v>
      </c>
      <c r="D7174" t="s">
        <v>1171</v>
      </c>
      <c r="E7174" t="s">
        <v>30</v>
      </c>
      <c r="F7174" t="s">
        <v>31</v>
      </c>
      <c r="G7174" t="s">
        <v>41</v>
      </c>
      <c r="H7174" t="s">
        <v>171</v>
      </c>
      <c r="I7174" t="s">
        <v>172</v>
      </c>
      <c r="J7174">
        <v>2</v>
      </c>
      <c r="K7174">
        <v>1268.1300000000001</v>
      </c>
      <c r="L7174">
        <v>0.05</v>
      </c>
      <c r="M7174">
        <v>2017.89</v>
      </c>
      <c r="N7174" t="s">
        <v>24</v>
      </c>
      <c r="O7174" t="s">
        <v>35</v>
      </c>
      <c r="P7174" t="s">
        <v>44</v>
      </c>
      <c r="Q7174">
        <f>Sales_Data[[#This Row],[Quantity]]*Sales_Data[[#This Row],[Unit_Price]]</f>
        <v>2536.2600000000002</v>
      </c>
      <c r="R7174">
        <f>Sales_Data[[#This Row],[Gross_Sales]]*Sales_Data[[#This Row],[Discount]]</f>
        <v>126.81300000000002</v>
      </c>
      <c r="S7174">
        <f>Sales_Data[[#This Row],[Gross_Sales]]-Sales_Data[[#This Row],[Discount_Amount]]</f>
        <v>2409.4470000000001</v>
      </c>
      <c r="T7174">
        <f>Sales_Data[[#This Row],[Net Sales]]-Sales_Data[[#This Row],[Cost]]</f>
        <v>391.55700000000002</v>
      </c>
      <c r="U7174" s="2">
        <f>Sales_Data[[#This Row],[Profit]]/Sales_Data[[#This Row],[Net Sales]]</f>
        <v>0.16250907365881051</v>
      </c>
      <c r="V7174">
        <f>YEAR(Sales_Data[[#This Row],[Order_Date]])</f>
        <v>2025</v>
      </c>
      <c r="W7174" t="str">
        <f>TEXT(Sales_Data[[#This Row],[Order_Date]],"mmm")</f>
        <v>Sep</v>
      </c>
      <c r="X7174">
        <f>MONTH(Sales_Data[[#This Row],[Order_Date]])</f>
        <v>9</v>
      </c>
      <c r="Y7174" t="str">
        <f>"Q"&amp;ROUNDUP(MONTH(Sales_Data[[#This Row],[Order_Date]])/3,0)</f>
        <v>Q3</v>
      </c>
    </row>
    <row r="7175" spans="1:25" x14ac:dyDescent="0.3">
      <c r="A7175" t="s">
        <v>8984</v>
      </c>
      <c r="B7175" s="1">
        <v>45777</v>
      </c>
      <c r="C7175" t="s">
        <v>2646</v>
      </c>
      <c r="D7175" t="s">
        <v>384</v>
      </c>
      <c r="E7175" t="s">
        <v>39</v>
      </c>
      <c r="F7175" t="s">
        <v>96</v>
      </c>
      <c r="G7175" t="s">
        <v>41</v>
      </c>
      <c r="H7175" t="s">
        <v>102</v>
      </c>
      <c r="I7175" t="s">
        <v>388</v>
      </c>
      <c r="J7175">
        <v>1</v>
      </c>
      <c r="K7175">
        <v>4903.83</v>
      </c>
      <c r="L7175">
        <v>0.05</v>
      </c>
      <c r="M7175">
        <v>3234.09</v>
      </c>
      <c r="N7175" t="s">
        <v>109</v>
      </c>
      <c r="O7175" t="s">
        <v>35</v>
      </c>
      <c r="P7175" t="s">
        <v>71</v>
      </c>
      <c r="Q7175">
        <f>Sales_Data[[#This Row],[Quantity]]*Sales_Data[[#This Row],[Unit_Price]]</f>
        <v>4903.83</v>
      </c>
      <c r="R7175">
        <f>Sales_Data[[#This Row],[Gross_Sales]]*Sales_Data[[#This Row],[Discount]]</f>
        <v>245.19150000000002</v>
      </c>
      <c r="S7175">
        <f>Sales_Data[[#This Row],[Gross_Sales]]-Sales_Data[[#This Row],[Discount_Amount]]</f>
        <v>4658.6385</v>
      </c>
      <c r="T7175">
        <f>Sales_Data[[#This Row],[Net Sales]]-Sales_Data[[#This Row],[Cost]]</f>
        <v>1424.5484999999999</v>
      </c>
      <c r="U7175" s="2">
        <f>Sales_Data[[#This Row],[Profit]]/Sales_Data[[#This Row],[Net Sales]]</f>
        <v>0.30578644382902859</v>
      </c>
      <c r="V7175">
        <f>YEAR(Sales_Data[[#This Row],[Order_Date]])</f>
        <v>2025</v>
      </c>
      <c r="W7175" t="str">
        <f>TEXT(Sales_Data[[#This Row],[Order_Date]],"mmm")</f>
        <v>Apr</v>
      </c>
      <c r="X7175">
        <f>MONTH(Sales_Data[[#This Row],[Order_Date]])</f>
        <v>4</v>
      </c>
      <c r="Y7175" t="str">
        <f>"Q"&amp;ROUNDUP(MONTH(Sales_Data[[#This Row],[Order_Date]])/3,0)</f>
        <v>Q2</v>
      </c>
    </row>
    <row r="7176" spans="1:25" x14ac:dyDescent="0.3">
      <c r="A7176" t="s">
        <v>8985</v>
      </c>
      <c r="B7176" s="1">
        <v>45857</v>
      </c>
      <c r="C7176" t="s">
        <v>1258</v>
      </c>
      <c r="D7176" t="s">
        <v>290</v>
      </c>
      <c r="E7176" t="s">
        <v>48</v>
      </c>
      <c r="F7176" t="s">
        <v>152</v>
      </c>
      <c r="G7176" t="s">
        <v>32</v>
      </c>
      <c r="H7176" t="s">
        <v>33</v>
      </c>
      <c r="I7176" t="s">
        <v>161</v>
      </c>
      <c r="J7176">
        <v>1</v>
      </c>
      <c r="K7176">
        <v>64307.62</v>
      </c>
      <c r="L7176">
        <v>0.1</v>
      </c>
      <c r="M7176">
        <v>40146.89</v>
      </c>
      <c r="N7176" t="s">
        <v>24</v>
      </c>
      <c r="O7176" t="s">
        <v>35</v>
      </c>
      <c r="P7176" t="s">
        <v>71</v>
      </c>
      <c r="Q7176">
        <f>Sales_Data[[#This Row],[Quantity]]*Sales_Data[[#This Row],[Unit_Price]]</f>
        <v>64307.62</v>
      </c>
      <c r="R7176">
        <f>Sales_Data[[#This Row],[Gross_Sales]]*Sales_Data[[#This Row],[Discount]]</f>
        <v>6430.7620000000006</v>
      </c>
      <c r="S7176">
        <f>Sales_Data[[#This Row],[Gross_Sales]]-Sales_Data[[#This Row],[Discount_Amount]]</f>
        <v>57876.858</v>
      </c>
      <c r="T7176">
        <f>Sales_Data[[#This Row],[Net Sales]]-Sales_Data[[#This Row],[Cost]]</f>
        <v>17729.968000000001</v>
      </c>
      <c r="U7176" s="2">
        <f>Sales_Data[[#This Row],[Profit]]/Sales_Data[[#This Row],[Net Sales]]</f>
        <v>0.30633950446999042</v>
      </c>
      <c r="V7176">
        <f>YEAR(Sales_Data[[#This Row],[Order_Date]])</f>
        <v>2025</v>
      </c>
      <c r="W7176" t="str">
        <f>TEXT(Sales_Data[[#This Row],[Order_Date]],"mmm")</f>
        <v>Jul</v>
      </c>
      <c r="X7176">
        <f>MONTH(Sales_Data[[#This Row],[Order_Date]])</f>
        <v>7</v>
      </c>
      <c r="Y7176" t="str">
        <f>"Q"&amp;ROUNDUP(MONTH(Sales_Data[[#This Row],[Order_Date]])/3,0)</f>
        <v>Q3</v>
      </c>
    </row>
    <row r="7177" spans="1:25" x14ac:dyDescent="0.3">
      <c r="A7177" t="s">
        <v>8986</v>
      </c>
      <c r="B7177" s="1">
        <v>45905</v>
      </c>
      <c r="C7177" t="s">
        <v>2282</v>
      </c>
      <c r="D7177" t="s">
        <v>393</v>
      </c>
      <c r="E7177" t="s">
        <v>119</v>
      </c>
      <c r="F7177" t="s">
        <v>249</v>
      </c>
      <c r="G7177" t="s">
        <v>75</v>
      </c>
      <c r="H7177" t="s">
        <v>185</v>
      </c>
      <c r="I7177" t="s">
        <v>186</v>
      </c>
      <c r="J7177">
        <v>2</v>
      </c>
      <c r="K7177">
        <v>613.70000000000005</v>
      </c>
      <c r="L7177">
        <v>0.1</v>
      </c>
      <c r="M7177">
        <v>883</v>
      </c>
      <c r="N7177" t="s">
        <v>24</v>
      </c>
      <c r="O7177" t="s">
        <v>35</v>
      </c>
      <c r="P7177" t="s">
        <v>71</v>
      </c>
      <c r="Q7177">
        <f>Sales_Data[[#This Row],[Quantity]]*Sales_Data[[#This Row],[Unit_Price]]</f>
        <v>1227.4000000000001</v>
      </c>
      <c r="R7177">
        <f>Sales_Data[[#This Row],[Gross_Sales]]*Sales_Data[[#This Row],[Discount]]</f>
        <v>122.74000000000001</v>
      </c>
      <c r="S7177">
        <f>Sales_Data[[#This Row],[Gross_Sales]]-Sales_Data[[#This Row],[Discount_Amount]]</f>
        <v>1104.6600000000001</v>
      </c>
      <c r="T7177">
        <f>Sales_Data[[#This Row],[Net Sales]]-Sales_Data[[#This Row],[Cost]]</f>
        <v>221.66000000000008</v>
      </c>
      <c r="U7177" s="2">
        <f>Sales_Data[[#This Row],[Profit]]/Sales_Data[[#This Row],[Net Sales]]</f>
        <v>0.20065902630673699</v>
      </c>
      <c r="V7177">
        <f>YEAR(Sales_Data[[#This Row],[Order_Date]])</f>
        <v>2025</v>
      </c>
      <c r="W7177" t="str">
        <f>TEXT(Sales_Data[[#This Row],[Order_Date]],"mmm")</f>
        <v>Sep</v>
      </c>
      <c r="X7177">
        <f>MONTH(Sales_Data[[#This Row],[Order_Date]])</f>
        <v>9</v>
      </c>
      <c r="Y7177" t="str">
        <f>"Q"&amp;ROUNDUP(MONTH(Sales_Data[[#This Row],[Order_Date]])/3,0)</f>
        <v>Q3</v>
      </c>
    </row>
    <row r="7178" spans="1:25" x14ac:dyDescent="0.3">
      <c r="A7178" t="s">
        <v>8987</v>
      </c>
      <c r="B7178" s="1">
        <v>45727</v>
      </c>
      <c r="C7178" t="s">
        <v>2748</v>
      </c>
      <c r="D7178" t="s">
        <v>404</v>
      </c>
      <c r="E7178" t="s">
        <v>48</v>
      </c>
      <c r="F7178" t="s">
        <v>164</v>
      </c>
      <c r="G7178" t="s">
        <v>67</v>
      </c>
      <c r="H7178" t="s">
        <v>133</v>
      </c>
      <c r="I7178" t="s">
        <v>134</v>
      </c>
      <c r="J7178">
        <v>1</v>
      </c>
      <c r="K7178">
        <v>20940.75</v>
      </c>
      <c r="L7178">
        <v>0.2</v>
      </c>
      <c r="M7178">
        <v>14127.94</v>
      </c>
      <c r="N7178" t="s">
        <v>24</v>
      </c>
      <c r="O7178" t="s">
        <v>35</v>
      </c>
      <c r="P7178" t="s">
        <v>44</v>
      </c>
      <c r="Q7178">
        <f>Sales_Data[[#This Row],[Quantity]]*Sales_Data[[#This Row],[Unit_Price]]</f>
        <v>20940.75</v>
      </c>
      <c r="R7178">
        <f>Sales_Data[[#This Row],[Gross_Sales]]*Sales_Data[[#This Row],[Discount]]</f>
        <v>4188.1500000000005</v>
      </c>
      <c r="S7178">
        <f>Sales_Data[[#This Row],[Gross_Sales]]-Sales_Data[[#This Row],[Discount_Amount]]</f>
        <v>16752.599999999999</v>
      </c>
      <c r="T7178">
        <f>Sales_Data[[#This Row],[Net Sales]]-Sales_Data[[#This Row],[Cost]]</f>
        <v>2624.659999999998</v>
      </c>
      <c r="U7178" s="2">
        <f>Sales_Data[[#This Row],[Profit]]/Sales_Data[[#This Row],[Net Sales]]</f>
        <v>0.15667180019817809</v>
      </c>
      <c r="V7178">
        <f>YEAR(Sales_Data[[#This Row],[Order_Date]])</f>
        <v>2025</v>
      </c>
      <c r="W7178" t="str">
        <f>TEXT(Sales_Data[[#This Row],[Order_Date]],"mmm")</f>
        <v>Mar</v>
      </c>
      <c r="X7178">
        <f>MONTH(Sales_Data[[#This Row],[Order_Date]])</f>
        <v>3</v>
      </c>
      <c r="Y7178" t="str">
        <f>"Q"&amp;ROUNDUP(MONTH(Sales_Data[[#This Row],[Order_Date]])/3,0)</f>
        <v>Q1</v>
      </c>
    </row>
    <row r="7179" spans="1:25" x14ac:dyDescent="0.3">
      <c r="A7179" t="s">
        <v>8988</v>
      </c>
      <c r="B7179" s="1">
        <v>45998</v>
      </c>
      <c r="C7179" t="s">
        <v>4775</v>
      </c>
      <c r="D7179" t="s">
        <v>374</v>
      </c>
      <c r="E7179" t="s">
        <v>39</v>
      </c>
      <c r="F7179" t="s">
        <v>40</v>
      </c>
      <c r="G7179" t="s">
        <v>32</v>
      </c>
      <c r="H7179" t="s">
        <v>33</v>
      </c>
      <c r="I7179" t="s">
        <v>34</v>
      </c>
      <c r="J7179">
        <v>1</v>
      </c>
      <c r="K7179">
        <v>809.34</v>
      </c>
      <c r="L7179">
        <v>0.1</v>
      </c>
      <c r="M7179">
        <v>480.27</v>
      </c>
      <c r="N7179" t="s">
        <v>24</v>
      </c>
      <c r="O7179" t="s">
        <v>35</v>
      </c>
      <c r="P7179" t="s">
        <v>71</v>
      </c>
      <c r="Q7179">
        <f>Sales_Data[[#This Row],[Quantity]]*Sales_Data[[#This Row],[Unit_Price]]</f>
        <v>809.34</v>
      </c>
      <c r="R7179">
        <f>Sales_Data[[#This Row],[Gross_Sales]]*Sales_Data[[#This Row],[Discount]]</f>
        <v>80.934000000000012</v>
      </c>
      <c r="S7179">
        <f>Sales_Data[[#This Row],[Gross_Sales]]-Sales_Data[[#This Row],[Discount_Amount]]</f>
        <v>728.40600000000006</v>
      </c>
      <c r="T7179">
        <f>Sales_Data[[#This Row],[Net Sales]]-Sales_Data[[#This Row],[Cost]]</f>
        <v>248.13600000000008</v>
      </c>
      <c r="U7179" s="2">
        <f>Sales_Data[[#This Row],[Profit]]/Sales_Data[[#This Row],[Net Sales]]</f>
        <v>0.34065617251917207</v>
      </c>
      <c r="V7179">
        <f>YEAR(Sales_Data[[#This Row],[Order_Date]])</f>
        <v>2025</v>
      </c>
      <c r="W7179" t="str">
        <f>TEXT(Sales_Data[[#This Row],[Order_Date]],"mmm")</f>
        <v>Dec</v>
      </c>
      <c r="X7179">
        <f>MONTH(Sales_Data[[#This Row],[Order_Date]])</f>
        <v>12</v>
      </c>
      <c r="Y7179" t="str">
        <f>"Q"&amp;ROUNDUP(MONTH(Sales_Data[[#This Row],[Order_Date]])/3,0)</f>
        <v>Q4</v>
      </c>
    </row>
    <row r="7180" spans="1:25" x14ac:dyDescent="0.3">
      <c r="A7180" t="s">
        <v>8989</v>
      </c>
      <c r="B7180" s="1">
        <v>45714</v>
      </c>
      <c r="C7180" t="s">
        <v>2285</v>
      </c>
      <c r="D7180" t="s">
        <v>1004</v>
      </c>
      <c r="E7180" t="s">
        <v>19</v>
      </c>
      <c r="F7180" t="s">
        <v>81</v>
      </c>
      <c r="G7180" t="s">
        <v>41</v>
      </c>
      <c r="H7180" t="s">
        <v>147</v>
      </c>
      <c r="I7180" t="s">
        <v>369</v>
      </c>
      <c r="J7180">
        <v>2</v>
      </c>
      <c r="K7180">
        <v>6172.84</v>
      </c>
      <c r="L7180">
        <v>0.05</v>
      </c>
      <c r="M7180">
        <v>10271.6</v>
      </c>
      <c r="N7180" t="s">
        <v>70</v>
      </c>
      <c r="O7180" t="s">
        <v>35</v>
      </c>
      <c r="P7180" t="s">
        <v>44</v>
      </c>
      <c r="Q7180">
        <f>Sales_Data[[#This Row],[Quantity]]*Sales_Data[[#This Row],[Unit_Price]]</f>
        <v>12345.68</v>
      </c>
      <c r="R7180">
        <f>Sales_Data[[#This Row],[Gross_Sales]]*Sales_Data[[#This Row],[Discount]]</f>
        <v>617.28400000000011</v>
      </c>
      <c r="S7180">
        <f>Sales_Data[[#This Row],[Gross_Sales]]-Sales_Data[[#This Row],[Discount_Amount]]</f>
        <v>11728.396000000001</v>
      </c>
      <c r="T7180">
        <f>Sales_Data[[#This Row],[Net Sales]]-Sales_Data[[#This Row],[Cost]]</f>
        <v>1456.7960000000003</v>
      </c>
      <c r="U7180" s="2">
        <f>Sales_Data[[#This Row],[Profit]]/Sales_Data[[#This Row],[Net Sales]]</f>
        <v>0.12421101743153967</v>
      </c>
      <c r="V7180">
        <f>YEAR(Sales_Data[[#This Row],[Order_Date]])</f>
        <v>2025</v>
      </c>
      <c r="W7180" t="str">
        <f>TEXT(Sales_Data[[#This Row],[Order_Date]],"mmm")</f>
        <v>Feb</v>
      </c>
      <c r="X7180">
        <f>MONTH(Sales_Data[[#This Row],[Order_Date]])</f>
        <v>2</v>
      </c>
      <c r="Y7180" t="str">
        <f>"Q"&amp;ROUNDUP(MONTH(Sales_Data[[#This Row],[Order_Date]])/3,0)</f>
        <v>Q1</v>
      </c>
    </row>
    <row r="7181" spans="1:25" x14ac:dyDescent="0.3">
      <c r="A7181" t="s">
        <v>8990</v>
      </c>
      <c r="B7181" s="1">
        <v>45696</v>
      </c>
      <c r="C7181" t="s">
        <v>725</v>
      </c>
      <c r="D7181" t="s">
        <v>522</v>
      </c>
      <c r="E7181" t="s">
        <v>39</v>
      </c>
      <c r="F7181" t="s">
        <v>96</v>
      </c>
      <c r="G7181" t="s">
        <v>32</v>
      </c>
      <c r="H7181" t="s">
        <v>33</v>
      </c>
      <c r="I7181" t="s">
        <v>34</v>
      </c>
      <c r="J7181">
        <v>4</v>
      </c>
      <c r="K7181">
        <v>3079.03</v>
      </c>
      <c r="L7181">
        <v>0.05</v>
      </c>
      <c r="M7181">
        <v>9332.51</v>
      </c>
      <c r="N7181" t="s">
        <v>70</v>
      </c>
      <c r="O7181" t="s">
        <v>35</v>
      </c>
      <c r="P7181" t="s">
        <v>71</v>
      </c>
      <c r="Q7181">
        <f>Sales_Data[[#This Row],[Quantity]]*Sales_Data[[#This Row],[Unit_Price]]</f>
        <v>12316.12</v>
      </c>
      <c r="R7181">
        <f>Sales_Data[[#This Row],[Gross_Sales]]*Sales_Data[[#This Row],[Discount]]</f>
        <v>615.80600000000004</v>
      </c>
      <c r="S7181">
        <f>Sales_Data[[#This Row],[Gross_Sales]]-Sales_Data[[#This Row],[Discount_Amount]]</f>
        <v>11700.314</v>
      </c>
      <c r="T7181">
        <f>Sales_Data[[#This Row],[Net Sales]]-Sales_Data[[#This Row],[Cost]]</f>
        <v>2367.8040000000001</v>
      </c>
      <c r="U7181" s="2">
        <f>Sales_Data[[#This Row],[Profit]]/Sales_Data[[#This Row],[Net Sales]]</f>
        <v>0.20237097910363774</v>
      </c>
      <c r="V7181">
        <f>YEAR(Sales_Data[[#This Row],[Order_Date]])</f>
        <v>2025</v>
      </c>
      <c r="W7181" t="str">
        <f>TEXT(Sales_Data[[#This Row],[Order_Date]],"mmm")</f>
        <v>Feb</v>
      </c>
      <c r="X7181">
        <f>MONTH(Sales_Data[[#This Row],[Order_Date]])</f>
        <v>2</v>
      </c>
      <c r="Y7181" t="str">
        <f>"Q"&amp;ROUNDUP(MONTH(Sales_Data[[#This Row],[Order_Date]])/3,0)</f>
        <v>Q1</v>
      </c>
    </row>
    <row r="7182" spans="1:25" x14ac:dyDescent="0.3">
      <c r="A7182" t="s">
        <v>8991</v>
      </c>
      <c r="B7182" s="1">
        <v>45946</v>
      </c>
      <c r="C7182" t="s">
        <v>623</v>
      </c>
      <c r="D7182" t="s">
        <v>430</v>
      </c>
      <c r="E7182" t="s">
        <v>48</v>
      </c>
      <c r="F7182" t="s">
        <v>152</v>
      </c>
      <c r="G7182" t="s">
        <v>41</v>
      </c>
      <c r="H7182" t="s">
        <v>147</v>
      </c>
      <c r="I7182" t="s">
        <v>148</v>
      </c>
      <c r="J7182">
        <v>4</v>
      </c>
      <c r="K7182">
        <v>59974.74</v>
      </c>
      <c r="L7182">
        <v>0.05</v>
      </c>
      <c r="M7182">
        <v>159172.37</v>
      </c>
      <c r="N7182" t="s">
        <v>52</v>
      </c>
      <c r="O7182" t="s">
        <v>53</v>
      </c>
      <c r="P7182" t="s">
        <v>71</v>
      </c>
      <c r="Q7182">
        <f>Sales_Data[[#This Row],[Quantity]]*Sales_Data[[#This Row],[Unit_Price]]</f>
        <v>239898.96</v>
      </c>
      <c r="R7182">
        <f>Sales_Data[[#This Row],[Gross_Sales]]*Sales_Data[[#This Row],[Discount]]</f>
        <v>11994.948</v>
      </c>
      <c r="S7182">
        <f>Sales_Data[[#This Row],[Gross_Sales]]-Sales_Data[[#This Row],[Discount_Amount]]</f>
        <v>227904.01199999999</v>
      </c>
      <c r="T7182">
        <f>Sales_Data[[#This Row],[Net Sales]]-Sales_Data[[#This Row],[Cost]]</f>
        <v>68731.641999999993</v>
      </c>
      <c r="U7182" s="2">
        <f>Sales_Data[[#This Row],[Profit]]/Sales_Data[[#This Row],[Net Sales]]</f>
        <v>0.30158153600209547</v>
      </c>
      <c r="V7182">
        <f>YEAR(Sales_Data[[#This Row],[Order_Date]])</f>
        <v>2025</v>
      </c>
      <c r="W7182" t="str">
        <f>TEXT(Sales_Data[[#This Row],[Order_Date]],"mmm")</f>
        <v>Oct</v>
      </c>
      <c r="X7182">
        <f>MONTH(Sales_Data[[#This Row],[Order_Date]])</f>
        <v>10</v>
      </c>
      <c r="Y7182" t="str">
        <f>"Q"&amp;ROUNDUP(MONTH(Sales_Data[[#This Row],[Order_Date]])/3,0)</f>
        <v>Q4</v>
      </c>
    </row>
    <row r="7183" spans="1:25" x14ac:dyDescent="0.3">
      <c r="A7183" t="s">
        <v>8992</v>
      </c>
      <c r="B7183" s="1">
        <v>45675</v>
      </c>
      <c r="C7183" t="s">
        <v>1283</v>
      </c>
      <c r="D7183" t="s">
        <v>145</v>
      </c>
      <c r="E7183" t="s">
        <v>39</v>
      </c>
      <c r="F7183" t="s">
        <v>405</v>
      </c>
      <c r="G7183" t="s">
        <v>41</v>
      </c>
      <c r="H7183" t="s">
        <v>171</v>
      </c>
      <c r="I7183" t="s">
        <v>191</v>
      </c>
      <c r="J7183">
        <v>1</v>
      </c>
      <c r="K7183">
        <v>931.7</v>
      </c>
      <c r="L7183">
        <v>0.05</v>
      </c>
      <c r="M7183">
        <v>724.94</v>
      </c>
      <c r="N7183" t="s">
        <v>70</v>
      </c>
      <c r="O7183" t="s">
        <v>25</v>
      </c>
      <c r="P7183" t="s">
        <v>44</v>
      </c>
      <c r="Q7183">
        <f>Sales_Data[[#This Row],[Quantity]]*Sales_Data[[#This Row],[Unit_Price]]</f>
        <v>931.7</v>
      </c>
      <c r="R7183">
        <f>Sales_Data[[#This Row],[Gross_Sales]]*Sales_Data[[#This Row],[Discount]]</f>
        <v>46.585000000000008</v>
      </c>
      <c r="S7183">
        <f>Sales_Data[[#This Row],[Gross_Sales]]-Sales_Data[[#This Row],[Discount_Amount]]</f>
        <v>885.11500000000001</v>
      </c>
      <c r="T7183">
        <f>Sales_Data[[#This Row],[Net Sales]]-Sales_Data[[#This Row],[Cost]]</f>
        <v>160.17499999999995</v>
      </c>
      <c r="U7183" s="2">
        <f>Sales_Data[[#This Row],[Profit]]/Sales_Data[[#This Row],[Net Sales]]</f>
        <v>0.18096518531490252</v>
      </c>
      <c r="V7183">
        <f>YEAR(Sales_Data[[#This Row],[Order_Date]])</f>
        <v>2025</v>
      </c>
      <c r="W7183" t="str">
        <f>TEXT(Sales_Data[[#This Row],[Order_Date]],"mmm")</f>
        <v>Jan</v>
      </c>
      <c r="X7183">
        <f>MONTH(Sales_Data[[#This Row],[Order_Date]])</f>
        <v>1</v>
      </c>
      <c r="Y7183" t="str">
        <f>"Q"&amp;ROUNDUP(MONTH(Sales_Data[[#This Row],[Order_Date]])/3,0)</f>
        <v>Q1</v>
      </c>
    </row>
    <row r="7184" spans="1:25" x14ac:dyDescent="0.3">
      <c r="A7184" t="s">
        <v>8993</v>
      </c>
      <c r="B7184" s="1">
        <v>45877</v>
      </c>
      <c r="C7184" t="s">
        <v>2382</v>
      </c>
      <c r="D7184" t="s">
        <v>280</v>
      </c>
      <c r="E7184" t="s">
        <v>119</v>
      </c>
      <c r="F7184" t="s">
        <v>146</v>
      </c>
      <c r="G7184" t="s">
        <v>32</v>
      </c>
      <c r="H7184" t="s">
        <v>33</v>
      </c>
      <c r="I7184" t="s">
        <v>161</v>
      </c>
      <c r="J7184">
        <v>1</v>
      </c>
      <c r="K7184">
        <v>7105.64</v>
      </c>
      <c r="L7184">
        <v>0.05</v>
      </c>
      <c r="M7184">
        <v>4267.7</v>
      </c>
      <c r="N7184" t="s">
        <v>109</v>
      </c>
      <c r="O7184" t="s">
        <v>53</v>
      </c>
      <c r="P7184" t="s">
        <v>44</v>
      </c>
      <c r="Q7184">
        <f>Sales_Data[[#This Row],[Quantity]]*Sales_Data[[#This Row],[Unit_Price]]</f>
        <v>7105.64</v>
      </c>
      <c r="R7184">
        <f>Sales_Data[[#This Row],[Gross_Sales]]*Sales_Data[[#This Row],[Discount]]</f>
        <v>355.28200000000004</v>
      </c>
      <c r="S7184">
        <f>Sales_Data[[#This Row],[Gross_Sales]]-Sales_Data[[#This Row],[Discount_Amount]]</f>
        <v>6750.3580000000002</v>
      </c>
      <c r="T7184">
        <f>Sales_Data[[#This Row],[Net Sales]]-Sales_Data[[#This Row],[Cost]]</f>
        <v>2482.6580000000004</v>
      </c>
      <c r="U7184" s="2">
        <f>Sales_Data[[#This Row],[Profit]]/Sales_Data[[#This Row],[Net Sales]]</f>
        <v>0.36778167913464743</v>
      </c>
      <c r="V7184">
        <f>YEAR(Sales_Data[[#This Row],[Order_Date]])</f>
        <v>2025</v>
      </c>
      <c r="W7184" t="str">
        <f>TEXT(Sales_Data[[#This Row],[Order_Date]],"mmm")</f>
        <v>Aug</v>
      </c>
      <c r="X7184">
        <f>MONTH(Sales_Data[[#This Row],[Order_Date]])</f>
        <v>8</v>
      </c>
      <c r="Y7184" t="str">
        <f>"Q"&amp;ROUNDUP(MONTH(Sales_Data[[#This Row],[Order_Date]])/3,0)</f>
        <v>Q3</v>
      </c>
    </row>
    <row r="7185" spans="1:25" x14ac:dyDescent="0.3">
      <c r="A7185" t="s">
        <v>8994</v>
      </c>
      <c r="B7185" s="1">
        <v>45970</v>
      </c>
      <c r="C7185" t="s">
        <v>2521</v>
      </c>
      <c r="D7185" t="s">
        <v>95</v>
      </c>
      <c r="E7185" t="s">
        <v>19</v>
      </c>
      <c r="F7185" t="s">
        <v>113</v>
      </c>
      <c r="G7185" t="s">
        <v>41</v>
      </c>
      <c r="H7185" t="s">
        <v>42</v>
      </c>
      <c r="I7185" t="s">
        <v>43</v>
      </c>
      <c r="J7185">
        <v>2</v>
      </c>
      <c r="K7185">
        <v>7542.75</v>
      </c>
      <c r="L7185">
        <v>0.15</v>
      </c>
      <c r="M7185">
        <v>10983.95</v>
      </c>
      <c r="N7185" t="s">
        <v>52</v>
      </c>
      <c r="O7185" t="s">
        <v>35</v>
      </c>
      <c r="P7185" t="s">
        <v>71</v>
      </c>
      <c r="Q7185">
        <f>Sales_Data[[#This Row],[Quantity]]*Sales_Data[[#This Row],[Unit_Price]]</f>
        <v>15085.5</v>
      </c>
      <c r="R7185">
        <f>Sales_Data[[#This Row],[Gross_Sales]]*Sales_Data[[#This Row],[Discount]]</f>
        <v>2262.8249999999998</v>
      </c>
      <c r="S7185">
        <f>Sales_Data[[#This Row],[Gross_Sales]]-Sales_Data[[#This Row],[Discount_Amount]]</f>
        <v>12822.674999999999</v>
      </c>
      <c r="T7185">
        <f>Sales_Data[[#This Row],[Net Sales]]-Sales_Data[[#This Row],[Cost]]</f>
        <v>1838.7249999999985</v>
      </c>
      <c r="U7185" s="2">
        <f>Sales_Data[[#This Row],[Profit]]/Sales_Data[[#This Row],[Net Sales]]</f>
        <v>0.1433963662028398</v>
      </c>
      <c r="V7185">
        <f>YEAR(Sales_Data[[#This Row],[Order_Date]])</f>
        <v>2025</v>
      </c>
      <c r="W7185" t="str">
        <f>TEXT(Sales_Data[[#This Row],[Order_Date]],"mmm")</f>
        <v>Nov</v>
      </c>
      <c r="X7185">
        <f>MONTH(Sales_Data[[#This Row],[Order_Date]])</f>
        <v>11</v>
      </c>
      <c r="Y7185" t="str">
        <f>"Q"&amp;ROUNDUP(MONTH(Sales_Data[[#This Row],[Order_Date]])/3,0)</f>
        <v>Q4</v>
      </c>
    </row>
    <row r="7186" spans="1:25" x14ac:dyDescent="0.3">
      <c r="A7186" t="s">
        <v>8995</v>
      </c>
      <c r="B7186" s="1">
        <v>45901</v>
      </c>
      <c r="C7186" t="s">
        <v>1260</v>
      </c>
      <c r="D7186" t="s">
        <v>366</v>
      </c>
      <c r="E7186" t="s">
        <v>39</v>
      </c>
      <c r="F7186" t="s">
        <v>107</v>
      </c>
      <c r="G7186" t="s">
        <v>75</v>
      </c>
      <c r="H7186" t="s">
        <v>185</v>
      </c>
      <c r="I7186" t="s">
        <v>186</v>
      </c>
      <c r="J7186">
        <v>3</v>
      </c>
      <c r="K7186">
        <v>5754.33</v>
      </c>
      <c r="L7186">
        <v>0.15</v>
      </c>
      <c r="M7186">
        <v>10917.4</v>
      </c>
      <c r="N7186" t="s">
        <v>109</v>
      </c>
      <c r="O7186" t="s">
        <v>35</v>
      </c>
      <c r="P7186" t="s">
        <v>44</v>
      </c>
      <c r="Q7186">
        <f>Sales_Data[[#This Row],[Quantity]]*Sales_Data[[#This Row],[Unit_Price]]</f>
        <v>17262.989999999998</v>
      </c>
      <c r="R7186">
        <f>Sales_Data[[#This Row],[Gross_Sales]]*Sales_Data[[#This Row],[Discount]]</f>
        <v>2589.4484999999995</v>
      </c>
      <c r="S7186">
        <f>Sales_Data[[#This Row],[Gross_Sales]]-Sales_Data[[#This Row],[Discount_Amount]]</f>
        <v>14673.541499999999</v>
      </c>
      <c r="T7186">
        <f>Sales_Data[[#This Row],[Net Sales]]-Sales_Data[[#This Row],[Cost]]</f>
        <v>3756.1414999999997</v>
      </c>
      <c r="U7186" s="2">
        <f>Sales_Data[[#This Row],[Profit]]/Sales_Data[[#This Row],[Net Sales]]</f>
        <v>0.25598056883541032</v>
      </c>
      <c r="V7186">
        <f>YEAR(Sales_Data[[#This Row],[Order_Date]])</f>
        <v>2025</v>
      </c>
      <c r="W7186" t="str">
        <f>TEXT(Sales_Data[[#This Row],[Order_Date]],"mmm")</f>
        <v>Sep</v>
      </c>
      <c r="X7186">
        <f>MONTH(Sales_Data[[#This Row],[Order_Date]])</f>
        <v>9</v>
      </c>
      <c r="Y7186" t="str">
        <f>"Q"&amp;ROUNDUP(MONTH(Sales_Data[[#This Row],[Order_Date]])/3,0)</f>
        <v>Q3</v>
      </c>
    </row>
    <row r="7187" spans="1:25" x14ac:dyDescent="0.3">
      <c r="A7187" t="s">
        <v>8996</v>
      </c>
      <c r="B7187" s="1">
        <v>46009</v>
      </c>
      <c r="C7187" t="s">
        <v>1584</v>
      </c>
      <c r="D7187" t="s">
        <v>112</v>
      </c>
      <c r="E7187" t="s">
        <v>48</v>
      </c>
      <c r="F7187" t="s">
        <v>49</v>
      </c>
      <c r="G7187" t="s">
        <v>67</v>
      </c>
      <c r="H7187" t="s">
        <v>68</v>
      </c>
      <c r="I7187" t="s">
        <v>69</v>
      </c>
      <c r="J7187">
        <v>4</v>
      </c>
      <c r="K7187">
        <v>34101.040000000001</v>
      </c>
      <c r="L7187">
        <v>0.1</v>
      </c>
      <c r="M7187">
        <v>82898</v>
      </c>
      <c r="N7187" t="s">
        <v>52</v>
      </c>
      <c r="O7187" t="s">
        <v>35</v>
      </c>
      <c r="P7187" t="s">
        <v>26</v>
      </c>
      <c r="Q7187">
        <f>Sales_Data[[#This Row],[Quantity]]*Sales_Data[[#This Row],[Unit_Price]]</f>
        <v>136404.16</v>
      </c>
      <c r="R7187">
        <f>Sales_Data[[#This Row],[Gross_Sales]]*Sales_Data[[#This Row],[Discount]]</f>
        <v>13640.416000000001</v>
      </c>
      <c r="S7187">
        <f>Sales_Data[[#This Row],[Gross_Sales]]-Sales_Data[[#This Row],[Discount_Amount]]</f>
        <v>122763.74400000001</v>
      </c>
      <c r="T7187">
        <f>Sales_Data[[#This Row],[Net Sales]]-Sales_Data[[#This Row],[Cost]]</f>
        <v>39865.744000000006</v>
      </c>
      <c r="U7187" s="2">
        <f>Sales_Data[[#This Row],[Profit]]/Sales_Data[[#This Row],[Net Sales]]</f>
        <v>0.32473548542149389</v>
      </c>
      <c r="V7187">
        <f>YEAR(Sales_Data[[#This Row],[Order_Date]])</f>
        <v>2025</v>
      </c>
      <c r="W7187" t="str">
        <f>TEXT(Sales_Data[[#This Row],[Order_Date]],"mmm")</f>
        <v>Dec</v>
      </c>
      <c r="X7187">
        <f>MONTH(Sales_Data[[#This Row],[Order_Date]])</f>
        <v>12</v>
      </c>
      <c r="Y7187" t="str">
        <f>"Q"&amp;ROUNDUP(MONTH(Sales_Data[[#This Row],[Order_Date]])/3,0)</f>
        <v>Q4</v>
      </c>
    </row>
    <row r="7188" spans="1:25" x14ac:dyDescent="0.3">
      <c r="A7188" t="s">
        <v>8997</v>
      </c>
      <c r="B7188" s="1">
        <v>45961</v>
      </c>
      <c r="C7188" t="s">
        <v>5247</v>
      </c>
      <c r="D7188" t="s">
        <v>777</v>
      </c>
      <c r="E7188" t="s">
        <v>119</v>
      </c>
      <c r="F7188" t="s">
        <v>184</v>
      </c>
      <c r="G7188" t="s">
        <v>41</v>
      </c>
      <c r="H7188" t="s">
        <v>147</v>
      </c>
      <c r="I7188" t="s">
        <v>148</v>
      </c>
      <c r="J7188">
        <v>3</v>
      </c>
      <c r="K7188">
        <v>833.9</v>
      </c>
      <c r="L7188">
        <v>0.1</v>
      </c>
      <c r="M7188">
        <v>1791.74</v>
      </c>
      <c r="N7188" t="s">
        <v>109</v>
      </c>
      <c r="O7188" t="s">
        <v>25</v>
      </c>
      <c r="P7188" t="s">
        <v>71</v>
      </c>
      <c r="Q7188">
        <f>Sales_Data[[#This Row],[Quantity]]*Sales_Data[[#This Row],[Unit_Price]]</f>
        <v>2501.6999999999998</v>
      </c>
      <c r="R7188">
        <f>Sales_Data[[#This Row],[Gross_Sales]]*Sales_Data[[#This Row],[Discount]]</f>
        <v>250.17</v>
      </c>
      <c r="S7188">
        <f>Sales_Data[[#This Row],[Gross_Sales]]-Sales_Data[[#This Row],[Discount_Amount]]</f>
        <v>2251.5299999999997</v>
      </c>
      <c r="T7188">
        <f>Sales_Data[[#This Row],[Net Sales]]-Sales_Data[[#This Row],[Cost]]</f>
        <v>459.78999999999974</v>
      </c>
      <c r="U7188" s="2">
        <f>Sales_Data[[#This Row],[Profit]]/Sales_Data[[#This Row],[Net Sales]]</f>
        <v>0.20421224678329838</v>
      </c>
      <c r="V7188">
        <f>YEAR(Sales_Data[[#This Row],[Order_Date]])</f>
        <v>2025</v>
      </c>
      <c r="W7188" t="str">
        <f>TEXT(Sales_Data[[#This Row],[Order_Date]],"mmm")</f>
        <v>Oct</v>
      </c>
      <c r="X7188">
        <f>MONTH(Sales_Data[[#This Row],[Order_Date]])</f>
        <v>10</v>
      </c>
      <c r="Y7188" t="str">
        <f>"Q"&amp;ROUNDUP(MONTH(Sales_Data[[#This Row],[Order_Date]])/3,0)</f>
        <v>Q4</v>
      </c>
    </row>
    <row r="7189" spans="1:25" x14ac:dyDescent="0.3">
      <c r="A7189" t="s">
        <v>8998</v>
      </c>
      <c r="B7189" s="1">
        <v>45955</v>
      </c>
      <c r="C7189" t="s">
        <v>3035</v>
      </c>
      <c r="D7189" t="s">
        <v>260</v>
      </c>
      <c r="E7189" t="s">
        <v>119</v>
      </c>
      <c r="F7189" t="s">
        <v>146</v>
      </c>
      <c r="G7189" t="s">
        <v>41</v>
      </c>
      <c r="H7189" t="s">
        <v>102</v>
      </c>
      <c r="I7189" t="s">
        <v>165</v>
      </c>
      <c r="J7189">
        <v>2</v>
      </c>
      <c r="K7189">
        <v>8542.75</v>
      </c>
      <c r="L7189">
        <v>0.05</v>
      </c>
      <c r="M7189">
        <v>10456.15</v>
      </c>
      <c r="N7189" t="s">
        <v>52</v>
      </c>
      <c r="O7189" t="s">
        <v>35</v>
      </c>
      <c r="P7189" t="s">
        <v>44</v>
      </c>
      <c r="Q7189">
        <f>Sales_Data[[#This Row],[Quantity]]*Sales_Data[[#This Row],[Unit_Price]]</f>
        <v>17085.5</v>
      </c>
      <c r="R7189">
        <f>Sales_Data[[#This Row],[Gross_Sales]]*Sales_Data[[#This Row],[Discount]]</f>
        <v>854.27500000000009</v>
      </c>
      <c r="S7189">
        <f>Sales_Data[[#This Row],[Gross_Sales]]-Sales_Data[[#This Row],[Discount_Amount]]</f>
        <v>16231.225</v>
      </c>
      <c r="T7189">
        <f>Sales_Data[[#This Row],[Net Sales]]-Sales_Data[[#This Row],[Cost]]</f>
        <v>5775.0750000000007</v>
      </c>
      <c r="U7189" s="2">
        <f>Sales_Data[[#This Row],[Profit]]/Sales_Data[[#This Row],[Net Sales]]</f>
        <v>0.35580031698162035</v>
      </c>
      <c r="V7189">
        <f>YEAR(Sales_Data[[#This Row],[Order_Date]])</f>
        <v>2025</v>
      </c>
      <c r="W7189" t="str">
        <f>TEXT(Sales_Data[[#This Row],[Order_Date]],"mmm")</f>
        <v>Oct</v>
      </c>
      <c r="X7189">
        <f>MONTH(Sales_Data[[#This Row],[Order_Date]])</f>
        <v>10</v>
      </c>
      <c r="Y7189" t="str">
        <f>"Q"&amp;ROUNDUP(MONTH(Sales_Data[[#This Row],[Order_Date]])/3,0)</f>
        <v>Q4</v>
      </c>
    </row>
    <row r="7190" spans="1:25" x14ac:dyDescent="0.3">
      <c r="A7190" t="s">
        <v>8999</v>
      </c>
      <c r="B7190" s="1">
        <v>45940</v>
      </c>
      <c r="C7190" t="s">
        <v>2279</v>
      </c>
      <c r="D7190" t="s">
        <v>38</v>
      </c>
      <c r="E7190" t="s">
        <v>30</v>
      </c>
      <c r="F7190" t="s">
        <v>210</v>
      </c>
      <c r="G7190" t="s">
        <v>67</v>
      </c>
      <c r="H7190" t="s">
        <v>133</v>
      </c>
      <c r="I7190" t="s">
        <v>134</v>
      </c>
      <c r="J7190">
        <v>1</v>
      </c>
      <c r="K7190">
        <v>642.99</v>
      </c>
      <c r="L7190">
        <v>0.1</v>
      </c>
      <c r="M7190">
        <v>430.23</v>
      </c>
      <c r="N7190" t="s">
        <v>24</v>
      </c>
      <c r="O7190" t="s">
        <v>35</v>
      </c>
      <c r="P7190" t="s">
        <v>26</v>
      </c>
      <c r="Q7190">
        <f>Sales_Data[[#This Row],[Quantity]]*Sales_Data[[#This Row],[Unit_Price]]</f>
        <v>642.99</v>
      </c>
      <c r="R7190">
        <f>Sales_Data[[#This Row],[Gross_Sales]]*Sales_Data[[#This Row],[Discount]]</f>
        <v>64.299000000000007</v>
      </c>
      <c r="S7190">
        <f>Sales_Data[[#This Row],[Gross_Sales]]-Sales_Data[[#This Row],[Discount_Amount]]</f>
        <v>578.69100000000003</v>
      </c>
      <c r="T7190">
        <f>Sales_Data[[#This Row],[Net Sales]]-Sales_Data[[#This Row],[Cost]]</f>
        <v>148.46100000000001</v>
      </c>
      <c r="U7190" s="2">
        <f>Sales_Data[[#This Row],[Profit]]/Sales_Data[[#This Row],[Net Sales]]</f>
        <v>0.25654623970305396</v>
      </c>
      <c r="V7190">
        <f>YEAR(Sales_Data[[#This Row],[Order_Date]])</f>
        <v>2025</v>
      </c>
      <c r="W7190" t="str">
        <f>TEXT(Sales_Data[[#This Row],[Order_Date]],"mmm")</f>
        <v>Oct</v>
      </c>
      <c r="X7190">
        <f>MONTH(Sales_Data[[#This Row],[Order_Date]])</f>
        <v>10</v>
      </c>
      <c r="Y7190" t="str">
        <f>"Q"&amp;ROUNDUP(MONTH(Sales_Data[[#This Row],[Order_Date]])/3,0)</f>
        <v>Q4</v>
      </c>
    </row>
    <row r="7191" spans="1:25" x14ac:dyDescent="0.3">
      <c r="A7191" t="s">
        <v>9000</v>
      </c>
      <c r="B7191" s="1">
        <v>45731</v>
      </c>
      <c r="C7191" t="s">
        <v>791</v>
      </c>
      <c r="D7191" t="s">
        <v>756</v>
      </c>
      <c r="E7191" t="s">
        <v>39</v>
      </c>
      <c r="F7191" t="s">
        <v>405</v>
      </c>
      <c r="G7191" t="s">
        <v>67</v>
      </c>
      <c r="H7191" t="s">
        <v>88</v>
      </c>
      <c r="I7191" t="s">
        <v>89</v>
      </c>
      <c r="J7191">
        <v>1</v>
      </c>
      <c r="K7191">
        <v>4344.71</v>
      </c>
      <c r="L7191">
        <v>0.1</v>
      </c>
      <c r="M7191">
        <v>3378.89</v>
      </c>
      <c r="N7191" t="s">
        <v>24</v>
      </c>
      <c r="O7191" t="s">
        <v>35</v>
      </c>
      <c r="P7191" t="s">
        <v>26</v>
      </c>
      <c r="Q7191">
        <f>Sales_Data[[#This Row],[Quantity]]*Sales_Data[[#This Row],[Unit_Price]]</f>
        <v>4344.71</v>
      </c>
      <c r="R7191">
        <f>Sales_Data[[#This Row],[Gross_Sales]]*Sales_Data[[#This Row],[Discount]]</f>
        <v>434.471</v>
      </c>
      <c r="S7191">
        <f>Sales_Data[[#This Row],[Gross_Sales]]-Sales_Data[[#This Row],[Discount_Amount]]</f>
        <v>3910.239</v>
      </c>
      <c r="T7191">
        <f>Sales_Data[[#This Row],[Net Sales]]-Sales_Data[[#This Row],[Cost]]</f>
        <v>531.34900000000016</v>
      </c>
      <c r="U7191" s="2">
        <f>Sales_Data[[#This Row],[Profit]]/Sales_Data[[#This Row],[Net Sales]]</f>
        <v>0.13588657879991484</v>
      </c>
      <c r="V7191">
        <f>YEAR(Sales_Data[[#This Row],[Order_Date]])</f>
        <v>2025</v>
      </c>
      <c r="W7191" t="str">
        <f>TEXT(Sales_Data[[#This Row],[Order_Date]],"mmm")</f>
        <v>Mar</v>
      </c>
      <c r="X7191">
        <f>MONTH(Sales_Data[[#This Row],[Order_Date]])</f>
        <v>3</v>
      </c>
      <c r="Y7191" t="str">
        <f>"Q"&amp;ROUNDUP(MONTH(Sales_Data[[#This Row],[Order_Date]])/3,0)</f>
        <v>Q1</v>
      </c>
    </row>
    <row r="7192" spans="1:25" x14ac:dyDescent="0.3">
      <c r="A7192" t="s">
        <v>9001</v>
      </c>
      <c r="B7192" s="1">
        <v>45767</v>
      </c>
      <c r="C7192" t="s">
        <v>3815</v>
      </c>
      <c r="D7192" t="s">
        <v>199</v>
      </c>
      <c r="E7192" t="s">
        <v>119</v>
      </c>
      <c r="F7192" t="s">
        <v>184</v>
      </c>
      <c r="G7192" t="s">
        <v>75</v>
      </c>
      <c r="H7192" t="s">
        <v>256</v>
      </c>
      <c r="I7192" t="s">
        <v>257</v>
      </c>
      <c r="J7192">
        <v>1</v>
      </c>
      <c r="K7192">
        <v>7960.18</v>
      </c>
      <c r="L7192">
        <v>0.1</v>
      </c>
      <c r="M7192">
        <v>5631.2</v>
      </c>
      <c r="N7192" t="s">
        <v>52</v>
      </c>
      <c r="O7192" t="s">
        <v>25</v>
      </c>
      <c r="P7192" t="s">
        <v>44</v>
      </c>
      <c r="Q7192">
        <f>Sales_Data[[#This Row],[Quantity]]*Sales_Data[[#This Row],[Unit_Price]]</f>
        <v>7960.18</v>
      </c>
      <c r="R7192">
        <f>Sales_Data[[#This Row],[Gross_Sales]]*Sales_Data[[#This Row],[Discount]]</f>
        <v>796.01800000000003</v>
      </c>
      <c r="S7192">
        <f>Sales_Data[[#This Row],[Gross_Sales]]-Sales_Data[[#This Row],[Discount_Amount]]</f>
        <v>7164.1620000000003</v>
      </c>
      <c r="T7192">
        <f>Sales_Data[[#This Row],[Net Sales]]-Sales_Data[[#This Row],[Cost]]</f>
        <v>1532.9620000000004</v>
      </c>
      <c r="U7192" s="2">
        <f>Sales_Data[[#This Row],[Profit]]/Sales_Data[[#This Row],[Net Sales]]</f>
        <v>0.21397645670212376</v>
      </c>
      <c r="V7192">
        <f>YEAR(Sales_Data[[#This Row],[Order_Date]])</f>
        <v>2025</v>
      </c>
      <c r="W7192" t="str">
        <f>TEXT(Sales_Data[[#This Row],[Order_Date]],"mmm")</f>
        <v>Apr</v>
      </c>
      <c r="X7192">
        <f>MONTH(Sales_Data[[#This Row],[Order_Date]])</f>
        <v>4</v>
      </c>
      <c r="Y7192" t="str">
        <f>"Q"&amp;ROUNDUP(MONTH(Sales_Data[[#This Row],[Order_Date]])/3,0)</f>
        <v>Q2</v>
      </c>
    </row>
    <row r="7193" spans="1:25" x14ac:dyDescent="0.3">
      <c r="A7193" t="s">
        <v>9002</v>
      </c>
      <c r="B7193" s="1">
        <v>45837</v>
      </c>
      <c r="C7193" t="s">
        <v>614</v>
      </c>
      <c r="D7193" t="s">
        <v>460</v>
      </c>
      <c r="E7193" t="s">
        <v>48</v>
      </c>
      <c r="F7193" t="s">
        <v>164</v>
      </c>
      <c r="G7193" t="s">
        <v>21</v>
      </c>
      <c r="H7193" t="s">
        <v>127</v>
      </c>
      <c r="I7193" t="s">
        <v>128</v>
      </c>
      <c r="J7193">
        <v>2</v>
      </c>
      <c r="K7193">
        <v>6565.38</v>
      </c>
      <c r="L7193">
        <v>0</v>
      </c>
      <c r="M7193">
        <v>8463.6299999999992</v>
      </c>
      <c r="N7193" t="s">
        <v>52</v>
      </c>
      <c r="O7193" t="s">
        <v>35</v>
      </c>
      <c r="P7193" t="s">
        <v>44</v>
      </c>
      <c r="Q7193">
        <f>Sales_Data[[#This Row],[Quantity]]*Sales_Data[[#This Row],[Unit_Price]]</f>
        <v>13130.76</v>
      </c>
      <c r="R7193">
        <f>Sales_Data[[#This Row],[Gross_Sales]]*Sales_Data[[#This Row],[Discount]]</f>
        <v>0</v>
      </c>
      <c r="S7193">
        <f>Sales_Data[[#This Row],[Gross_Sales]]-Sales_Data[[#This Row],[Discount_Amount]]</f>
        <v>13130.76</v>
      </c>
      <c r="T7193">
        <f>Sales_Data[[#This Row],[Net Sales]]-Sales_Data[[#This Row],[Cost]]</f>
        <v>4667.130000000001</v>
      </c>
      <c r="U7193" s="2">
        <f>Sales_Data[[#This Row],[Profit]]/Sales_Data[[#This Row],[Net Sales]]</f>
        <v>0.35543487201045493</v>
      </c>
      <c r="V7193">
        <f>YEAR(Sales_Data[[#This Row],[Order_Date]])</f>
        <v>2025</v>
      </c>
      <c r="W7193" t="str">
        <f>TEXT(Sales_Data[[#This Row],[Order_Date]],"mmm")</f>
        <v>Jun</v>
      </c>
      <c r="X7193">
        <f>MONTH(Sales_Data[[#This Row],[Order_Date]])</f>
        <v>6</v>
      </c>
      <c r="Y7193" t="str">
        <f>"Q"&amp;ROUNDUP(MONTH(Sales_Data[[#This Row],[Order_Date]])/3,0)</f>
        <v>Q2</v>
      </c>
    </row>
    <row r="7194" spans="1:25" x14ac:dyDescent="0.3">
      <c r="A7194" t="s">
        <v>9003</v>
      </c>
      <c r="B7194" s="1">
        <v>45689</v>
      </c>
      <c r="C7194" t="s">
        <v>355</v>
      </c>
      <c r="D7194" t="s">
        <v>95</v>
      </c>
      <c r="E7194" t="s">
        <v>19</v>
      </c>
      <c r="F7194" t="s">
        <v>113</v>
      </c>
      <c r="G7194" t="s">
        <v>67</v>
      </c>
      <c r="H7194" t="s">
        <v>121</v>
      </c>
      <c r="I7194" t="s">
        <v>122</v>
      </c>
      <c r="J7194">
        <v>1</v>
      </c>
      <c r="K7194">
        <v>10282.36</v>
      </c>
      <c r="L7194">
        <v>0.1</v>
      </c>
      <c r="M7194">
        <v>7846.04</v>
      </c>
      <c r="N7194" t="s">
        <v>52</v>
      </c>
      <c r="O7194" t="s">
        <v>35</v>
      </c>
      <c r="P7194" t="s">
        <v>44</v>
      </c>
      <c r="Q7194">
        <f>Sales_Data[[#This Row],[Quantity]]*Sales_Data[[#This Row],[Unit_Price]]</f>
        <v>10282.36</v>
      </c>
      <c r="R7194">
        <f>Sales_Data[[#This Row],[Gross_Sales]]*Sales_Data[[#This Row],[Discount]]</f>
        <v>1028.2360000000001</v>
      </c>
      <c r="S7194">
        <f>Sales_Data[[#This Row],[Gross_Sales]]-Sales_Data[[#This Row],[Discount_Amount]]</f>
        <v>9254.1239999999998</v>
      </c>
      <c r="T7194">
        <f>Sales_Data[[#This Row],[Net Sales]]-Sales_Data[[#This Row],[Cost]]</f>
        <v>1408.0839999999998</v>
      </c>
      <c r="U7194" s="2">
        <f>Sales_Data[[#This Row],[Profit]]/Sales_Data[[#This Row],[Net Sales]]</f>
        <v>0.15215745974443393</v>
      </c>
      <c r="V7194">
        <f>YEAR(Sales_Data[[#This Row],[Order_Date]])</f>
        <v>2025</v>
      </c>
      <c r="W7194" t="str">
        <f>TEXT(Sales_Data[[#This Row],[Order_Date]],"mmm")</f>
        <v>Feb</v>
      </c>
      <c r="X7194">
        <f>MONTH(Sales_Data[[#This Row],[Order_Date]])</f>
        <v>2</v>
      </c>
      <c r="Y7194" t="str">
        <f>"Q"&amp;ROUNDUP(MONTH(Sales_Data[[#This Row],[Order_Date]])/3,0)</f>
        <v>Q1</v>
      </c>
    </row>
    <row r="7195" spans="1:25" x14ac:dyDescent="0.3">
      <c r="A7195" t="s">
        <v>9004</v>
      </c>
      <c r="B7195" s="1">
        <v>45891</v>
      </c>
      <c r="C7195" t="s">
        <v>6538</v>
      </c>
      <c r="D7195" t="s">
        <v>669</v>
      </c>
      <c r="E7195" t="s">
        <v>39</v>
      </c>
      <c r="F7195" t="s">
        <v>405</v>
      </c>
      <c r="G7195" t="s">
        <v>67</v>
      </c>
      <c r="H7195" t="s">
        <v>68</v>
      </c>
      <c r="I7195" t="s">
        <v>97</v>
      </c>
      <c r="J7195">
        <v>2</v>
      </c>
      <c r="K7195">
        <v>5840.31</v>
      </c>
      <c r="L7195">
        <v>0.1</v>
      </c>
      <c r="M7195">
        <v>8784.84</v>
      </c>
      <c r="N7195" t="s">
        <v>83</v>
      </c>
      <c r="O7195" t="s">
        <v>35</v>
      </c>
      <c r="P7195" t="s">
        <v>26</v>
      </c>
      <c r="Q7195">
        <f>Sales_Data[[#This Row],[Quantity]]*Sales_Data[[#This Row],[Unit_Price]]</f>
        <v>11680.62</v>
      </c>
      <c r="R7195">
        <f>Sales_Data[[#This Row],[Gross_Sales]]*Sales_Data[[#This Row],[Discount]]</f>
        <v>1168.0620000000001</v>
      </c>
      <c r="S7195">
        <f>Sales_Data[[#This Row],[Gross_Sales]]-Sales_Data[[#This Row],[Discount_Amount]]</f>
        <v>10512.558000000001</v>
      </c>
      <c r="T7195">
        <f>Sales_Data[[#This Row],[Net Sales]]-Sales_Data[[#This Row],[Cost]]</f>
        <v>1727.7180000000008</v>
      </c>
      <c r="U7195" s="2">
        <f>Sales_Data[[#This Row],[Profit]]/Sales_Data[[#This Row],[Net Sales]]</f>
        <v>0.16434801120716772</v>
      </c>
      <c r="V7195">
        <f>YEAR(Sales_Data[[#This Row],[Order_Date]])</f>
        <v>2025</v>
      </c>
      <c r="W7195" t="str">
        <f>TEXT(Sales_Data[[#This Row],[Order_Date]],"mmm")</f>
        <v>Aug</v>
      </c>
      <c r="X7195">
        <f>MONTH(Sales_Data[[#This Row],[Order_Date]])</f>
        <v>8</v>
      </c>
      <c r="Y7195" t="str">
        <f>"Q"&amp;ROUNDUP(MONTH(Sales_Data[[#This Row],[Order_Date]])/3,0)</f>
        <v>Q3</v>
      </c>
    </row>
    <row r="7196" spans="1:25" x14ac:dyDescent="0.3">
      <c r="A7196" t="s">
        <v>9005</v>
      </c>
      <c r="B7196" s="1">
        <v>45939</v>
      </c>
      <c r="C7196" t="s">
        <v>3182</v>
      </c>
      <c r="D7196" t="s">
        <v>280</v>
      </c>
      <c r="E7196" t="s">
        <v>19</v>
      </c>
      <c r="F7196" t="s">
        <v>66</v>
      </c>
      <c r="G7196" t="s">
        <v>32</v>
      </c>
      <c r="H7196" t="s">
        <v>50</v>
      </c>
      <c r="I7196" t="s">
        <v>58</v>
      </c>
      <c r="J7196">
        <v>2</v>
      </c>
      <c r="K7196">
        <v>17763.419999999998</v>
      </c>
      <c r="L7196">
        <v>0</v>
      </c>
      <c r="M7196">
        <v>28858.560000000001</v>
      </c>
      <c r="N7196" t="s">
        <v>52</v>
      </c>
      <c r="O7196" t="s">
        <v>35</v>
      </c>
      <c r="P7196" t="s">
        <v>71</v>
      </c>
      <c r="Q7196">
        <f>Sales_Data[[#This Row],[Quantity]]*Sales_Data[[#This Row],[Unit_Price]]</f>
        <v>35526.839999999997</v>
      </c>
      <c r="R7196">
        <f>Sales_Data[[#This Row],[Gross_Sales]]*Sales_Data[[#This Row],[Discount]]</f>
        <v>0</v>
      </c>
      <c r="S7196">
        <f>Sales_Data[[#This Row],[Gross_Sales]]-Sales_Data[[#This Row],[Discount_Amount]]</f>
        <v>35526.839999999997</v>
      </c>
      <c r="T7196">
        <f>Sales_Data[[#This Row],[Net Sales]]-Sales_Data[[#This Row],[Cost]]</f>
        <v>6668.2799999999952</v>
      </c>
      <c r="U7196" s="2">
        <f>Sales_Data[[#This Row],[Profit]]/Sales_Data[[#This Row],[Net Sales]]</f>
        <v>0.18769696376035686</v>
      </c>
      <c r="V7196">
        <f>YEAR(Sales_Data[[#This Row],[Order_Date]])</f>
        <v>2025</v>
      </c>
      <c r="W7196" t="str">
        <f>TEXT(Sales_Data[[#This Row],[Order_Date]],"mmm")</f>
        <v>Oct</v>
      </c>
      <c r="X7196">
        <f>MONTH(Sales_Data[[#This Row],[Order_Date]])</f>
        <v>10</v>
      </c>
      <c r="Y7196" t="str">
        <f>"Q"&amp;ROUNDUP(MONTH(Sales_Data[[#This Row],[Order_Date]])/3,0)</f>
        <v>Q4</v>
      </c>
    </row>
    <row r="7197" spans="1:25" x14ac:dyDescent="0.3">
      <c r="A7197" t="s">
        <v>9006</v>
      </c>
      <c r="B7197" s="1">
        <v>45682</v>
      </c>
      <c r="C7197" t="s">
        <v>2186</v>
      </c>
      <c r="D7197" t="s">
        <v>274</v>
      </c>
      <c r="E7197" t="s">
        <v>30</v>
      </c>
      <c r="F7197" t="s">
        <v>210</v>
      </c>
      <c r="G7197" t="s">
        <v>67</v>
      </c>
      <c r="H7197" t="s">
        <v>88</v>
      </c>
      <c r="I7197" t="s">
        <v>157</v>
      </c>
      <c r="J7197">
        <v>1</v>
      </c>
      <c r="K7197">
        <v>3690.56</v>
      </c>
      <c r="L7197">
        <v>0</v>
      </c>
      <c r="M7197">
        <v>2444.9299999999998</v>
      </c>
      <c r="N7197" t="s">
        <v>52</v>
      </c>
      <c r="O7197" t="s">
        <v>53</v>
      </c>
      <c r="P7197" t="s">
        <v>26</v>
      </c>
      <c r="Q7197">
        <f>Sales_Data[[#This Row],[Quantity]]*Sales_Data[[#This Row],[Unit_Price]]</f>
        <v>3690.56</v>
      </c>
      <c r="R7197">
        <f>Sales_Data[[#This Row],[Gross_Sales]]*Sales_Data[[#This Row],[Discount]]</f>
        <v>0</v>
      </c>
      <c r="S7197">
        <f>Sales_Data[[#This Row],[Gross_Sales]]-Sales_Data[[#This Row],[Discount_Amount]]</f>
        <v>3690.56</v>
      </c>
      <c r="T7197">
        <f>Sales_Data[[#This Row],[Net Sales]]-Sales_Data[[#This Row],[Cost]]</f>
        <v>1245.6300000000001</v>
      </c>
      <c r="U7197" s="2">
        <f>Sales_Data[[#This Row],[Profit]]/Sales_Data[[#This Row],[Net Sales]]</f>
        <v>0.33751788346484007</v>
      </c>
      <c r="V7197">
        <f>YEAR(Sales_Data[[#This Row],[Order_Date]])</f>
        <v>2025</v>
      </c>
      <c r="W7197" t="str">
        <f>TEXT(Sales_Data[[#This Row],[Order_Date]],"mmm")</f>
        <v>Jan</v>
      </c>
      <c r="X7197">
        <f>MONTH(Sales_Data[[#This Row],[Order_Date]])</f>
        <v>1</v>
      </c>
      <c r="Y7197" t="str">
        <f>"Q"&amp;ROUNDUP(MONTH(Sales_Data[[#This Row],[Order_Date]])/3,0)</f>
        <v>Q1</v>
      </c>
    </row>
    <row r="7198" spans="1:25" x14ac:dyDescent="0.3">
      <c r="A7198" t="s">
        <v>9007</v>
      </c>
      <c r="B7198" s="1">
        <v>45988</v>
      </c>
      <c r="C7198" t="s">
        <v>3594</v>
      </c>
      <c r="D7198" t="s">
        <v>546</v>
      </c>
      <c r="E7198" t="s">
        <v>39</v>
      </c>
      <c r="F7198" t="s">
        <v>96</v>
      </c>
      <c r="G7198" t="s">
        <v>75</v>
      </c>
      <c r="H7198" t="s">
        <v>76</v>
      </c>
      <c r="I7198" t="s">
        <v>77</v>
      </c>
      <c r="J7198">
        <v>4</v>
      </c>
      <c r="K7198">
        <v>2237.0100000000002</v>
      </c>
      <c r="L7198">
        <v>0.1</v>
      </c>
      <c r="M7198">
        <v>6286.47</v>
      </c>
      <c r="N7198" t="s">
        <v>52</v>
      </c>
      <c r="O7198" t="s">
        <v>35</v>
      </c>
      <c r="P7198" t="s">
        <v>44</v>
      </c>
      <c r="Q7198">
        <f>Sales_Data[[#This Row],[Quantity]]*Sales_Data[[#This Row],[Unit_Price]]</f>
        <v>8948.0400000000009</v>
      </c>
      <c r="R7198">
        <f>Sales_Data[[#This Row],[Gross_Sales]]*Sales_Data[[#This Row],[Discount]]</f>
        <v>894.80400000000009</v>
      </c>
      <c r="S7198">
        <f>Sales_Data[[#This Row],[Gross_Sales]]-Sales_Data[[#This Row],[Discount_Amount]]</f>
        <v>8053.2360000000008</v>
      </c>
      <c r="T7198">
        <f>Sales_Data[[#This Row],[Net Sales]]-Sales_Data[[#This Row],[Cost]]</f>
        <v>1766.7660000000005</v>
      </c>
      <c r="U7198" s="2">
        <f>Sales_Data[[#This Row],[Profit]]/Sales_Data[[#This Row],[Net Sales]]</f>
        <v>0.21938584688192428</v>
      </c>
      <c r="V7198">
        <f>YEAR(Sales_Data[[#This Row],[Order_Date]])</f>
        <v>2025</v>
      </c>
      <c r="W7198" t="str">
        <f>TEXT(Sales_Data[[#This Row],[Order_Date]],"mmm")</f>
        <v>Nov</v>
      </c>
      <c r="X7198">
        <f>MONTH(Sales_Data[[#This Row],[Order_Date]])</f>
        <v>11</v>
      </c>
      <c r="Y7198" t="str">
        <f>"Q"&amp;ROUNDUP(MONTH(Sales_Data[[#This Row],[Order_Date]])/3,0)</f>
        <v>Q4</v>
      </c>
    </row>
    <row r="7199" spans="1:25" x14ac:dyDescent="0.3">
      <c r="A7199" t="s">
        <v>9008</v>
      </c>
      <c r="B7199" s="1">
        <v>45936</v>
      </c>
      <c r="C7199" t="s">
        <v>2258</v>
      </c>
      <c r="D7199" t="s">
        <v>61</v>
      </c>
      <c r="E7199" t="s">
        <v>48</v>
      </c>
      <c r="F7199" t="s">
        <v>132</v>
      </c>
      <c r="G7199" t="s">
        <v>41</v>
      </c>
      <c r="H7199" t="s">
        <v>147</v>
      </c>
      <c r="I7199" t="s">
        <v>148</v>
      </c>
      <c r="J7199">
        <v>2</v>
      </c>
      <c r="K7199">
        <v>45922.720000000001</v>
      </c>
      <c r="L7199">
        <v>0.1</v>
      </c>
      <c r="M7199">
        <v>68132.53</v>
      </c>
      <c r="N7199" t="s">
        <v>109</v>
      </c>
      <c r="O7199" t="s">
        <v>35</v>
      </c>
      <c r="P7199" t="s">
        <v>26</v>
      </c>
      <c r="Q7199">
        <f>Sales_Data[[#This Row],[Quantity]]*Sales_Data[[#This Row],[Unit_Price]]</f>
        <v>91845.440000000002</v>
      </c>
      <c r="R7199">
        <f>Sales_Data[[#This Row],[Gross_Sales]]*Sales_Data[[#This Row],[Discount]]</f>
        <v>9184.5439999999999</v>
      </c>
      <c r="S7199">
        <f>Sales_Data[[#This Row],[Gross_Sales]]-Sales_Data[[#This Row],[Discount_Amount]]</f>
        <v>82660.896000000008</v>
      </c>
      <c r="T7199">
        <f>Sales_Data[[#This Row],[Net Sales]]-Sales_Data[[#This Row],[Cost]]</f>
        <v>14528.366000000009</v>
      </c>
      <c r="U7199" s="2">
        <f>Sales_Data[[#This Row],[Profit]]/Sales_Data[[#This Row],[Net Sales]]</f>
        <v>0.17575863198966543</v>
      </c>
      <c r="V7199">
        <f>YEAR(Sales_Data[[#This Row],[Order_Date]])</f>
        <v>2025</v>
      </c>
      <c r="W7199" t="str">
        <f>TEXT(Sales_Data[[#This Row],[Order_Date]],"mmm")</f>
        <v>Oct</v>
      </c>
      <c r="X7199">
        <f>MONTH(Sales_Data[[#This Row],[Order_Date]])</f>
        <v>10</v>
      </c>
      <c r="Y7199" t="str">
        <f>"Q"&amp;ROUNDUP(MONTH(Sales_Data[[#This Row],[Order_Date]])/3,0)</f>
        <v>Q4</v>
      </c>
    </row>
    <row r="7200" spans="1:25" x14ac:dyDescent="0.3">
      <c r="A7200" t="s">
        <v>9009</v>
      </c>
      <c r="B7200" s="1">
        <v>45883</v>
      </c>
      <c r="C7200" t="s">
        <v>2679</v>
      </c>
      <c r="D7200" t="s">
        <v>56</v>
      </c>
      <c r="E7200" t="s">
        <v>19</v>
      </c>
      <c r="F7200" t="s">
        <v>20</v>
      </c>
      <c r="G7200" t="s">
        <v>67</v>
      </c>
      <c r="H7200" t="s">
        <v>88</v>
      </c>
      <c r="I7200" t="s">
        <v>89</v>
      </c>
      <c r="J7200">
        <v>4</v>
      </c>
      <c r="K7200">
        <v>12909.77</v>
      </c>
      <c r="L7200">
        <v>0.1</v>
      </c>
      <c r="M7200">
        <v>37436.39</v>
      </c>
      <c r="N7200" t="s">
        <v>52</v>
      </c>
      <c r="O7200" t="s">
        <v>35</v>
      </c>
      <c r="P7200" t="s">
        <v>44</v>
      </c>
      <c r="Q7200">
        <f>Sales_Data[[#This Row],[Quantity]]*Sales_Data[[#This Row],[Unit_Price]]</f>
        <v>51639.08</v>
      </c>
      <c r="R7200">
        <f>Sales_Data[[#This Row],[Gross_Sales]]*Sales_Data[[#This Row],[Discount]]</f>
        <v>5163.9080000000004</v>
      </c>
      <c r="S7200">
        <f>Sales_Data[[#This Row],[Gross_Sales]]-Sales_Data[[#This Row],[Discount_Amount]]</f>
        <v>46475.171999999999</v>
      </c>
      <c r="T7200">
        <f>Sales_Data[[#This Row],[Net Sales]]-Sales_Data[[#This Row],[Cost]]</f>
        <v>9038.7819999999992</v>
      </c>
      <c r="U7200" s="2">
        <f>Sales_Data[[#This Row],[Profit]]/Sales_Data[[#This Row],[Net Sales]]</f>
        <v>0.19448625171306519</v>
      </c>
      <c r="V7200">
        <f>YEAR(Sales_Data[[#This Row],[Order_Date]])</f>
        <v>2025</v>
      </c>
      <c r="W7200" t="str">
        <f>TEXT(Sales_Data[[#This Row],[Order_Date]],"mmm")</f>
        <v>Aug</v>
      </c>
      <c r="X7200">
        <f>MONTH(Sales_Data[[#This Row],[Order_Date]])</f>
        <v>8</v>
      </c>
      <c r="Y7200" t="str">
        <f>"Q"&amp;ROUNDUP(MONTH(Sales_Data[[#This Row],[Order_Date]])/3,0)</f>
        <v>Q3</v>
      </c>
    </row>
    <row r="7201" spans="1:25" x14ac:dyDescent="0.3">
      <c r="A7201" t="s">
        <v>9010</v>
      </c>
      <c r="B7201" s="1">
        <v>45714</v>
      </c>
      <c r="C7201" t="s">
        <v>1249</v>
      </c>
      <c r="D7201" t="s">
        <v>241</v>
      </c>
      <c r="E7201" t="s">
        <v>19</v>
      </c>
      <c r="F7201" t="s">
        <v>81</v>
      </c>
      <c r="G7201" t="s">
        <v>21</v>
      </c>
      <c r="H7201" t="s">
        <v>127</v>
      </c>
      <c r="I7201" t="s">
        <v>128</v>
      </c>
      <c r="J7201">
        <v>4</v>
      </c>
      <c r="K7201">
        <v>12809.41</v>
      </c>
      <c r="L7201">
        <v>0</v>
      </c>
      <c r="M7201">
        <v>36211.49</v>
      </c>
      <c r="N7201" t="s">
        <v>109</v>
      </c>
      <c r="O7201" t="s">
        <v>35</v>
      </c>
      <c r="P7201" t="s">
        <v>26</v>
      </c>
      <c r="Q7201">
        <f>Sales_Data[[#This Row],[Quantity]]*Sales_Data[[#This Row],[Unit_Price]]</f>
        <v>51237.64</v>
      </c>
      <c r="R7201">
        <f>Sales_Data[[#This Row],[Gross_Sales]]*Sales_Data[[#This Row],[Discount]]</f>
        <v>0</v>
      </c>
      <c r="S7201">
        <f>Sales_Data[[#This Row],[Gross_Sales]]-Sales_Data[[#This Row],[Discount_Amount]]</f>
        <v>51237.64</v>
      </c>
      <c r="T7201">
        <f>Sales_Data[[#This Row],[Net Sales]]-Sales_Data[[#This Row],[Cost]]</f>
        <v>15026.150000000001</v>
      </c>
      <c r="U7201" s="2">
        <f>Sales_Data[[#This Row],[Profit]]/Sales_Data[[#This Row],[Net Sales]]</f>
        <v>0.29326389740042674</v>
      </c>
      <c r="V7201">
        <f>YEAR(Sales_Data[[#This Row],[Order_Date]])</f>
        <v>2025</v>
      </c>
      <c r="W7201" t="str">
        <f>TEXT(Sales_Data[[#This Row],[Order_Date]],"mmm")</f>
        <v>Feb</v>
      </c>
      <c r="X7201">
        <f>MONTH(Sales_Data[[#This Row],[Order_Date]])</f>
        <v>2</v>
      </c>
      <c r="Y7201" t="str">
        <f>"Q"&amp;ROUNDUP(MONTH(Sales_Data[[#This Row],[Order_Date]])/3,0)</f>
        <v>Q1</v>
      </c>
    </row>
    <row r="7202" spans="1:25" x14ac:dyDescent="0.3">
      <c r="A7202" t="s">
        <v>9011</v>
      </c>
      <c r="B7202" s="1">
        <v>45837</v>
      </c>
      <c r="C7202" t="s">
        <v>2624</v>
      </c>
      <c r="D7202" t="s">
        <v>221</v>
      </c>
      <c r="E7202" t="s">
        <v>39</v>
      </c>
      <c r="F7202" t="s">
        <v>405</v>
      </c>
      <c r="G7202" t="s">
        <v>32</v>
      </c>
      <c r="H7202" t="s">
        <v>33</v>
      </c>
      <c r="I7202" t="s">
        <v>34</v>
      </c>
      <c r="J7202">
        <v>1</v>
      </c>
      <c r="K7202">
        <v>6038.12</v>
      </c>
      <c r="L7202">
        <v>0</v>
      </c>
      <c r="M7202">
        <v>5234.9799999999996</v>
      </c>
      <c r="N7202" t="s">
        <v>24</v>
      </c>
      <c r="O7202" t="s">
        <v>35</v>
      </c>
      <c r="P7202" t="s">
        <v>44</v>
      </c>
      <c r="Q7202">
        <f>Sales_Data[[#This Row],[Quantity]]*Sales_Data[[#This Row],[Unit_Price]]</f>
        <v>6038.12</v>
      </c>
      <c r="R7202">
        <f>Sales_Data[[#This Row],[Gross_Sales]]*Sales_Data[[#This Row],[Discount]]</f>
        <v>0</v>
      </c>
      <c r="S7202">
        <f>Sales_Data[[#This Row],[Gross_Sales]]-Sales_Data[[#This Row],[Discount_Amount]]</f>
        <v>6038.12</v>
      </c>
      <c r="T7202">
        <f>Sales_Data[[#This Row],[Net Sales]]-Sales_Data[[#This Row],[Cost]]</f>
        <v>803.14000000000033</v>
      </c>
      <c r="U7202" s="2">
        <f>Sales_Data[[#This Row],[Profit]]/Sales_Data[[#This Row],[Net Sales]]</f>
        <v>0.13301159963697315</v>
      </c>
      <c r="V7202">
        <f>YEAR(Sales_Data[[#This Row],[Order_Date]])</f>
        <v>2025</v>
      </c>
      <c r="W7202" t="str">
        <f>TEXT(Sales_Data[[#This Row],[Order_Date]],"mmm")</f>
        <v>Jun</v>
      </c>
      <c r="X7202">
        <f>MONTH(Sales_Data[[#This Row],[Order_Date]])</f>
        <v>6</v>
      </c>
      <c r="Y7202" t="str">
        <f>"Q"&amp;ROUNDUP(MONTH(Sales_Data[[#This Row],[Order_Date]])/3,0)</f>
        <v>Q2</v>
      </c>
    </row>
    <row r="7203" spans="1:25" x14ac:dyDescent="0.3">
      <c r="A7203" t="s">
        <v>9012</v>
      </c>
      <c r="B7203" s="1">
        <v>45889</v>
      </c>
      <c r="C7203" t="s">
        <v>3692</v>
      </c>
      <c r="D7203" t="s">
        <v>112</v>
      </c>
      <c r="E7203" t="s">
        <v>48</v>
      </c>
      <c r="F7203" t="s">
        <v>49</v>
      </c>
      <c r="G7203" t="s">
        <v>41</v>
      </c>
      <c r="H7203" t="s">
        <v>147</v>
      </c>
      <c r="I7203" t="s">
        <v>148</v>
      </c>
      <c r="J7203">
        <v>1</v>
      </c>
      <c r="K7203">
        <v>7048.63</v>
      </c>
      <c r="L7203">
        <v>0</v>
      </c>
      <c r="M7203">
        <v>4735.46</v>
      </c>
      <c r="N7203" t="s">
        <v>52</v>
      </c>
      <c r="O7203" t="s">
        <v>35</v>
      </c>
      <c r="P7203" t="s">
        <v>71</v>
      </c>
      <c r="Q7203">
        <f>Sales_Data[[#This Row],[Quantity]]*Sales_Data[[#This Row],[Unit_Price]]</f>
        <v>7048.63</v>
      </c>
      <c r="R7203">
        <f>Sales_Data[[#This Row],[Gross_Sales]]*Sales_Data[[#This Row],[Discount]]</f>
        <v>0</v>
      </c>
      <c r="S7203">
        <f>Sales_Data[[#This Row],[Gross_Sales]]-Sales_Data[[#This Row],[Discount_Amount]]</f>
        <v>7048.63</v>
      </c>
      <c r="T7203">
        <f>Sales_Data[[#This Row],[Net Sales]]-Sales_Data[[#This Row],[Cost]]</f>
        <v>2313.17</v>
      </c>
      <c r="U7203" s="2">
        <f>Sales_Data[[#This Row],[Profit]]/Sales_Data[[#This Row],[Net Sales]]</f>
        <v>0.32817299248222703</v>
      </c>
      <c r="V7203">
        <f>YEAR(Sales_Data[[#This Row],[Order_Date]])</f>
        <v>2025</v>
      </c>
      <c r="W7203" t="str">
        <f>TEXT(Sales_Data[[#This Row],[Order_Date]],"mmm")</f>
        <v>Aug</v>
      </c>
      <c r="X7203">
        <f>MONTH(Sales_Data[[#This Row],[Order_Date]])</f>
        <v>8</v>
      </c>
      <c r="Y7203" t="str">
        <f>"Q"&amp;ROUNDUP(MONTH(Sales_Data[[#This Row],[Order_Date]])/3,0)</f>
        <v>Q3</v>
      </c>
    </row>
    <row r="7204" spans="1:25" x14ac:dyDescent="0.3">
      <c r="A7204" t="s">
        <v>9013</v>
      </c>
      <c r="B7204" s="1">
        <v>46000</v>
      </c>
      <c r="C7204" t="s">
        <v>1183</v>
      </c>
      <c r="D7204" t="s">
        <v>1171</v>
      </c>
      <c r="E7204" t="s">
        <v>48</v>
      </c>
      <c r="F7204" t="s">
        <v>164</v>
      </c>
      <c r="G7204" t="s">
        <v>21</v>
      </c>
      <c r="H7204" t="s">
        <v>22</v>
      </c>
      <c r="I7204" t="s">
        <v>23</v>
      </c>
      <c r="J7204">
        <v>1</v>
      </c>
      <c r="K7204">
        <v>8384.66</v>
      </c>
      <c r="L7204">
        <v>0.05</v>
      </c>
      <c r="M7204">
        <v>5845.83</v>
      </c>
      <c r="N7204" t="s">
        <v>52</v>
      </c>
      <c r="O7204" t="s">
        <v>53</v>
      </c>
      <c r="P7204" t="s">
        <v>26</v>
      </c>
      <c r="Q7204">
        <f>Sales_Data[[#This Row],[Quantity]]*Sales_Data[[#This Row],[Unit_Price]]</f>
        <v>8384.66</v>
      </c>
      <c r="R7204">
        <f>Sales_Data[[#This Row],[Gross_Sales]]*Sales_Data[[#This Row],[Discount]]</f>
        <v>419.233</v>
      </c>
      <c r="S7204">
        <f>Sales_Data[[#This Row],[Gross_Sales]]-Sales_Data[[#This Row],[Discount_Amount]]</f>
        <v>7965.4269999999997</v>
      </c>
      <c r="T7204">
        <f>Sales_Data[[#This Row],[Net Sales]]-Sales_Data[[#This Row],[Cost]]</f>
        <v>2119.5969999999998</v>
      </c>
      <c r="U7204" s="2">
        <f>Sales_Data[[#This Row],[Profit]]/Sales_Data[[#This Row],[Net Sales]]</f>
        <v>0.26609960771720081</v>
      </c>
      <c r="V7204">
        <f>YEAR(Sales_Data[[#This Row],[Order_Date]])</f>
        <v>2025</v>
      </c>
      <c r="W7204" t="str">
        <f>TEXT(Sales_Data[[#This Row],[Order_Date]],"mmm")</f>
        <v>Dec</v>
      </c>
      <c r="X7204">
        <f>MONTH(Sales_Data[[#This Row],[Order_Date]])</f>
        <v>12</v>
      </c>
      <c r="Y7204" t="str">
        <f>"Q"&amp;ROUNDUP(MONTH(Sales_Data[[#This Row],[Order_Date]])/3,0)</f>
        <v>Q4</v>
      </c>
    </row>
    <row r="7205" spans="1:25" x14ac:dyDescent="0.3">
      <c r="A7205" t="s">
        <v>9014</v>
      </c>
      <c r="B7205" s="1">
        <v>45944</v>
      </c>
      <c r="C7205" t="s">
        <v>455</v>
      </c>
      <c r="D7205" t="s">
        <v>694</v>
      </c>
      <c r="E7205" t="s">
        <v>39</v>
      </c>
      <c r="F7205" t="s">
        <v>107</v>
      </c>
      <c r="G7205" t="s">
        <v>41</v>
      </c>
      <c r="H7205" t="s">
        <v>102</v>
      </c>
      <c r="I7205" t="s">
        <v>165</v>
      </c>
      <c r="J7205">
        <v>3</v>
      </c>
      <c r="K7205">
        <v>4628.07</v>
      </c>
      <c r="L7205">
        <v>0.05</v>
      </c>
      <c r="M7205">
        <v>9584.01</v>
      </c>
      <c r="N7205" t="s">
        <v>52</v>
      </c>
      <c r="O7205" t="s">
        <v>35</v>
      </c>
      <c r="P7205" t="s">
        <v>26</v>
      </c>
      <c r="Q7205">
        <f>Sales_Data[[#This Row],[Quantity]]*Sales_Data[[#This Row],[Unit_Price]]</f>
        <v>13884.21</v>
      </c>
      <c r="R7205">
        <f>Sales_Data[[#This Row],[Gross_Sales]]*Sales_Data[[#This Row],[Discount]]</f>
        <v>694.21050000000002</v>
      </c>
      <c r="S7205">
        <f>Sales_Data[[#This Row],[Gross_Sales]]-Sales_Data[[#This Row],[Discount_Amount]]</f>
        <v>13189.9995</v>
      </c>
      <c r="T7205">
        <f>Sales_Data[[#This Row],[Net Sales]]-Sales_Data[[#This Row],[Cost]]</f>
        <v>3605.9894999999997</v>
      </c>
      <c r="U7205" s="2">
        <f>Sales_Data[[#This Row],[Profit]]/Sales_Data[[#This Row],[Net Sales]]</f>
        <v>0.27338814531418287</v>
      </c>
      <c r="V7205">
        <f>YEAR(Sales_Data[[#This Row],[Order_Date]])</f>
        <v>2025</v>
      </c>
      <c r="W7205" t="str">
        <f>TEXT(Sales_Data[[#This Row],[Order_Date]],"mmm")</f>
        <v>Oct</v>
      </c>
      <c r="X7205">
        <f>MONTH(Sales_Data[[#This Row],[Order_Date]])</f>
        <v>10</v>
      </c>
      <c r="Y7205" t="str">
        <f>"Q"&amp;ROUNDUP(MONTH(Sales_Data[[#This Row],[Order_Date]])/3,0)</f>
        <v>Q4</v>
      </c>
    </row>
    <row r="7206" spans="1:25" x14ac:dyDescent="0.3">
      <c r="A7206" t="s">
        <v>9015</v>
      </c>
      <c r="B7206" s="1">
        <v>45721</v>
      </c>
      <c r="C7206" t="s">
        <v>3459</v>
      </c>
      <c r="D7206" t="s">
        <v>553</v>
      </c>
      <c r="E7206" t="s">
        <v>119</v>
      </c>
      <c r="F7206" t="s">
        <v>538</v>
      </c>
      <c r="G7206" t="s">
        <v>41</v>
      </c>
      <c r="H7206" t="s">
        <v>102</v>
      </c>
      <c r="I7206" t="s">
        <v>103</v>
      </c>
      <c r="J7206">
        <v>2</v>
      </c>
      <c r="K7206">
        <v>8607.99</v>
      </c>
      <c r="L7206">
        <v>0.15</v>
      </c>
      <c r="M7206">
        <v>12483.41</v>
      </c>
      <c r="N7206" t="s">
        <v>52</v>
      </c>
      <c r="O7206" t="s">
        <v>25</v>
      </c>
      <c r="P7206" t="s">
        <v>26</v>
      </c>
      <c r="Q7206">
        <f>Sales_Data[[#This Row],[Quantity]]*Sales_Data[[#This Row],[Unit_Price]]</f>
        <v>17215.98</v>
      </c>
      <c r="R7206">
        <f>Sales_Data[[#This Row],[Gross_Sales]]*Sales_Data[[#This Row],[Discount]]</f>
        <v>2582.3969999999999</v>
      </c>
      <c r="S7206">
        <f>Sales_Data[[#This Row],[Gross_Sales]]-Sales_Data[[#This Row],[Discount_Amount]]</f>
        <v>14633.582999999999</v>
      </c>
      <c r="T7206">
        <f>Sales_Data[[#This Row],[Net Sales]]-Sales_Data[[#This Row],[Cost]]</f>
        <v>2150.1729999999989</v>
      </c>
      <c r="U7206" s="2">
        <f>Sales_Data[[#This Row],[Profit]]/Sales_Data[[#This Row],[Net Sales]]</f>
        <v>0.14693414456322823</v>
      </c>
      <c r="V7206">
        <f>YEAR(Sales_Data[[#This Row],[Order_Date]])</f>
        <v>2025</v>
      </c>
      <c r="W7206" t="str">
        <f>TEXT(Sales_Data[[#This Row],[Order_Date]],"mmm")</f>
        <v>Mar</v>
      </c>
      <c r="X7206">
        <f>MONTH(Sales_Data[[#This Row],[Order_Date]])</f>
        <v>3</v>
      </c>
      <c r="Y7206" t="str">
        <f>"Q"&amp;ROUNDUP(MONTH(Sales_Data[[#This Row],[Order_Date]])/3,0)</f>
        <v>Q1</v>
      </c>
    </row>
    <row r="7207" spans="1:25" x14ac:dyDescent="0.3">
      <c r="A7207" t="s">
        <v>9016</v>
      </c>
      <c r="B7207" s="1">
        <v>45889</v>
      </c>
      <c r="C7207" t="s">
        <v>1708</v>
      </c>
      <c r="D7207" t="s">
        <v>1004</v>
      </c>
      <c r="E7207" t="s">
        <v>119</v>
      </c>
      <c r="F7207" t="s">
        <v>184</v>
      </c>
      <c r="G7207" t="s">
        <v>41</v>
      </c>
      <c r="H7207" t="s">
        <v>42</v>
      </c>
      <c r="I7207" t="s">
        <v>43</v>
      </c>
      <c r="J7207">
        <v>4</v>
      </c>
      <c r="K7207">
        <v>4459.63</v>
      </c>
      <c r="L7207">
        <v>0.1</v>
      </c>
      <c r="M7207">
        <v>10824.94</v>
      </c>
      <c r="N7207" t="s">
        <v>70</v>
      </c>
      <c r="O7207" t="s">
        <v>53</v>
      </c>
      <c r="P7207" t="s">
        <v>44</v>
      </c>
      <c r="Q7207">
        <f>Sales_Data[[#This Row],[Quantity]]*Sales_Data[[#This Row],[Unit_Price]]</f>
        <v>17838.52</v>
      </c>
      <c r="R7207">
        <f>Sales_Data[[#This Row],[Gross_Sales]]*Sales_Data[[#This Row],[Discount]]</f>
        <v>1783.8520000000001</v>
      </c>
      <c r="S7207">
        <f>Sales_Data[[#This Row],[Gross_Sales]]-Sales_Data[[#This Row],[Discount_Amount]]</f>
        <v>16054.668</v>
      </c>
      <c r="T7207">
        <f>Sales_Data[[#This Row],[Net Sales]]-Sales_Data[[#This Row],[Cost]]</f>
        <v>5229.7279999999992</v>
      </c>
      <c r="U7207" s="2">
        <f>Sales_Data[[#This Row],[Profit]]/Sales_Data[[#This Row],[Net Sales]]</f>
        <v>0.32574501073457263</v>
      </c>
      <c r="V7207">
        <f>YEAR(Sales_Data[[#This Row],[Order_Date]])</f>
        <v>2025</v>
      </c>
      <c r="W7207" t="str">
        <f>TEXT(Sales_Data[[#This Row],[Order_Date]],"mmm")</f>
        <v>Aug</v>
      </c>
      <c r="X7207">
        <f>MONTH(Sales_Data[[#This Row],[Order_Date]])</f>
        <v>8</v>
      </c>
      <c r="Y7207" t="str">
        <f>"Q"&amp;ROUNDUP(MONTH(Sales_Data[[#This Row],[Order_Date]])/3,0)</f>
        <v>Q3</v>
      </c>
    </row>
    <row r="7208" spans="1:25" x14ac:dyDescent="0.3">
      <c r="A7208" t="s">
        <v>9017</v>
      </c>
      <c r="B7208" s="1">
        <v>45946</v>
      </c>
      <c r="C7208" t="s">
        <v>4304</v>
      </c>
      <c r="D7208" t="s">
        <v>463</v>
      </c>
      <c r="E7208" t="s">
        <v>119</v>
      </c>
      <c r="F7208" t="s">
        <v>184</v>
      </c>
      <c r="G7208" t="s">
        <v>67</v>
      </c>
      <c r="H7208" t="s">
        <v>121</v>
      </c>
      <c r="I7208" t="s">
        <v>122</v>
      </c>
      <c r="J7208">
        <v>1</v>
      </c>
      <c r="K7208">
        <v>8664.7800000000007</v>
      </c>
      <c r="L7208">
        <v>0.2</v>
      </c>
      <c r="M7208">
        <v>5687.45</v>
      </c>
      <c r="N7208" t="s">
        <v>52</v>
      </c>
      <c r="O7208" t="s">
        <v>35</v>
      </c>
      <c r="P7208" t="s">
        <v>71</v>
      </c>
      <c r="Q7208">
        <f>Sales_Data[[#This Row],[Quantity]]*Sales_Data[[#This Row],[Unit_Price]]</f>
        <v>8664.7800000000007</v>
      </c>
      <c r="R7208">
        <f>Sales_Data[[#This Row],[Gross_Sales]]*Sales_Data[[#This Row],[Discount]]</f>
        <v>1732.9560000000001</v>
      </c>
      <c r="S7208">
        <f>Sales_Data[[#This Row],[Gross_Sales]]-Sales_Data[[#This Row],[Discount_Amount]]</f>
        <v>6931.8240000000005</v>
      </c>
      <c r="T7208">
        <f>Sales_Data[[#This Row],[Net Sales]]-Sales_Data[[#This Row],[Cost]]</f>
        <v>1244.3740000000007</v>
      </c>
      <c r="U7208" s="2">
        <f>Sales_Data[[#This Row],[Profit]]/Sales_Data[[#This Row],[Net Sales]]</f>
        <v>0.17951609850452069</v>
      </c>
      <c r="V7208">
        <f>YEAR(Sales_Data[[#This Row],[Order_Date]])</f>
        <v>2025</v>
      </c>
      <c r="W7208" t="str">
        <f>TEXT(Sales_Data[[#This Row],[Order_Date]],"mmm")</f>
        <v>Oct</v>
      </c>
      <c r="X7208">
        <f>MONTH(Sales_Data[[#This Row],[Order_Date]])</f>
        <v>10</v>
      </c>
      <c r="Y7208" t="str">
        <f>"Q"&amp;ROUNDUP(MONTH(Sales_Data[[#This Row],[Order_Date]])/3,0)</f>
        <v>Q4</v>
      </c>
    </row>
    <row r="7209" spans="1:25" x14ac:dyDescent="0.3">
      <c r="A7209" t="s">
        <v>9018</v>
      </c>
      <c r="B7209" s="1">
        <v>45870</v>
      </c>
      <c r="C7209" t="s">
        <v>8375</v>
      </c>
      <c r="D7209" t="s">
        <v>205</v>
      </c>
      <c r="E7209" t="s">
        <v>30</v>
      </c>
      <c r="F7209" t="s">
        <v>31</v>
      </c>
      <c r="G7209" t="s">
        <v>67</v>
      </c>
      <c r="H7209" t="s">
        <v>68</v>
      </c>
      <c r="I7209" t="s">
        <v>69</v>
      </c>
      <c r="J7209">
        <v>2</v>
      </c>
      <c r="K7209">
        <v>4705.8999999999996</v>
      </c>
      <c r="L7209">
        <v>0</v>
      </c>
      <c r="M7209">
        <v>7137.63</v>
      </c>
      <c r="N7209" t="s">
        <v>24</v>
      </c>
      <c r="O7209" t="s">
        <v>35</v>
      </c>
      <c r="P7209" t="s">
        <v>44</v>
      </c>
      <c r="Q7209">
        <f>Sales_Data[[#This Row],[Quantity]]*Sales_Data[[#This Row],[Unit_Price]]</f>
        <v>9411.7999999999993</v>
      </c>
      <c r="R7209">
        <f>Sales_Data[[#This Row],[Gross_Sales]]*Sales_Data[[#This Row],[Discount]]</f>
        <v>0</v>
      </c>
      <c r="S7209">
        <f>Sales_Data[[#This Row],[Gross_Sales]]-Sales_Data[[#This Row],[Discount_Amount]]</f>
        <v>9411.7999999999993</v>
      </c>
      <c r="T7209">
        <f>Sales_Data[[#This Row],[Net Sales]]-Sales_Data[[#This Row],[Cost]]</f>
        <v>2274.1699999999992</v>
      </c>
      <c r="U7209" s="2">
        <f>Sales_Data[[#This Row],[Profit]]/Sales_Data[[#This Row],[Net Sales]]</f>
        <v>0.24162965638878847</v>
      </c>
      <c r="V7209">
        <f>YEAR(Sales_Data[[#This Row],[Order_Date]])</f>
        <v>2025</v>
      </c>
      <c r="W7209" t="str">
        <f>TEXT(Sales_Data[[#This Row],[Order_Date]],"mmm")</f>
        <v>Aug</v>
      </c>
      <c r="X7209">
        <f>MONTH(Sales_Data[[#This Row],[Order_Date]])</f>
        <v>8</v>
      </c>
      <c r="Y7209" t="str">
        <f>"Q"&amp;ROUNDUP(MONTH(Sales_Data[[#This Row],[Order_Date]])/3,0)</f>
        <v>Q3</v>
      </c>
    </row>
    <row r="7210" spans="1:25" x14ac:dyDescent="0.3">
      <c r="A7210" t="s">
        <v>9019</v>
      </c>
      <c r="B7210" s="1">
        <v>45915</v>
      </c>
      <c r="C7210" t="s">
        <v>2332</v>
      </c>
      <c r="D7210" t="s">
        <v>433</v>
      </c>
      <c r="E7210" t="s">
        <v>48</v>
      </c>
      <c r="F7210" t="s">
        <v>152</v>
      </c>
      <c r="G7210" t="s">
        <v>41</v>
      </c>
      <c r="H7210" t="s">
        <v>171</v>
      </c>
      <c r="I7210" t="s">
        <v>191</v>
      </c>
      <c r="J7210">
        <v>5</v>
      </c>
      <c r="K7210">
        <v>58834.77</v>
      </c>
      <c r="L7210">
        <v>0</v>
      </c>
      <c r="M7210">
        <v>228883.8</v>
      </c>
      <c r="N7210" t="s">
        <v>52</v>
      </c>
      <c r="O7210" t="s">
        <v>25</v>
      </c>
      <c r="P7210" t="s">
        <v>71</v>
      </c>
      <c r="Q7210">
        <f>Sales_Data[[#This Row],[Quantity]]*Sales_Data[[#This Row],[Unit_Price]]</f>
        <v>294173.84999999998</v>
      </c>
      <c r="R7210">
        <f>Sales_Data[[#This Row],[Gross_Sales]]*Sales_Data[[#This Row],[Discount]]</f>
        <v>0</v>
      </c>
      <c r="S7210">
        <f>Sales_Data[[#This Row],[Gross_Sales]]-Sales_Data[[#This Row],[Discount_Amount]]</f>
        <v>294173.84999999998</v>
      </c>
      <c r="T7210">
        <f>Sales_Data[[#This Row],[Net Sales]]-Sales_Data[[#This Row],[Cost]]</f>
        <v>65290.049999999988</v>
      </c>
      <c r="U7210" s="2">
        <f>Sales_Data[[#This Row],[Profit]]/Sales_Data[[#This Row],[Net Sales]]</f>
        <v>0.22194375876713718</v>
      </c>
      <c r="V7210">
        <f>YEAR(Sales_Data[[#This Row],[Order_Date]])</f>
        <v>2025</v>
      </c>
      <c r="W7210" t="str">
        <f>TEXT(Sales_Data[[#This Row],[Order_Date]],"mmm")</f>
        <v>Sep</v>
      </c>
      <c r="X7210">
        <f>MONTH(Sales_Data[[#This Row],[Order_Date]])</f>
        <v>9</v>
      </c>
      <c r="Y7210" t="str">
        <f>"Q"&amp;ROUNDUP(MONTH(Sales_Data[[#This Row],[Order_Date]])/3,0)</f>
        <v>Q3</v>
      </c>
    </row>
    <row r="7211" spans="1:25" x14ac:dyDescent="0.3">
      <c r="A7211" t="s">
        <v>9020</v>
      </c>
      <c r="B7211" s="1">
        <v>45675</v>
      </c>
      <c r="C7211" t="s">
        <v>3449</v>
      </c>
      <c r="D7211" t="s">
        <v>553</v>
      </c>
      <c r="E7211" t="s">
        <v>119</v>
      </c>
      <c r="F7211" t="s">
        <v>120</v>
      </c>
      <c r="G7211" t="s">
        <v>67</v>
      </c>
      <c r="H7211" t="s">
        <v>133</v>
      </c>
      <c r="I7211" t="s">
        <v>138</v>
      </c>
      <c r="J7211">
        <v>2</v>
      </c>
      <c r="K7211">
        <v>8233.73</v>
      </c>
      <c r="L7211">
        <v>0</v>
      </c>
      <c r="M7211">
        <v>10289.59</v>
      </c>
      <c r="N7211" t="s">
        <v>52</v>
      </c>
      <c r="O7211" t="s">
        <v>35</v>
      </c>
      <c r="P7211" t="s">
        <v>26</v>
      </c>
      <c r="Q7211">
        <f>Sales_Data[[#This Row],[Quantity]]*Sales_Data[[#This Row],[Unit_Price]]</f>
        <v>16467.46</v>
      </c>
      <c r="R7211">
        <f>Sales_Data[[#This Row],[Gross_Sales]]*Sales_Data[[#This Row],[Discount]]</f>
        <v>0</v>
      </c>
      <c r="S7211">
        <f>Sales_Data[[#This Row],[Gross_Sales]]-Sales_Data[[#This Row],[Discount_Amount]]</f>
        <v>16467.46</v>
      </c>
      <c r="T7211">
        <f>Sales_Data[[#This Row],[Net Sales]]-Sales_Data[[#This Row],[Cost]]</f>
        <v>6177.869999999999</v>
      </c>
      <c r="U7211" s="2">
        <f>Sales_Data[[#This Row],[Profit]]/Sales_Data[[#This Row],[Net Sales]]</f>
        <v>0.37515621717010389</v>
      </c>
      <c r="V7211">
        <f>YEAR(Sales_Data[[#This Row],[Order_Date]])</f>
        <v>2025</v>
      </c>
      <c r="W7211" t="str">
        <f>TEXT(Sales_Data[[#This Row],[Order_Date]],"mmm")</f>
        <v>Jan</v>
      </c>
      <c r="X7211">
        <f>MONTH(Sales_Data[[#This Row],[Order_Date]])</f>
        <v>1</v>
      </c>
      <c r="Y7211" t="str">
        <f>"Q"&amp;ROUNDUP(MONTH(Sales_Data[[#This Row],[Order_Date]])/3,0)</f>
        <v>Q1</v>
      </c>
    </row>
    <row r="7212" spans="1:25" x14ac:dyDescent="0.3">
      <c r="A7212" t="s">
        <v>9021</v>
      </c>
      <c r="B7212" s="1">
        <v>45832</v>
      </c>
      <c r="C7212" t="s">
        <v>3294</v>
      </c>
      <c r="D7212" t="s">
        <v>430</v>
      </c>
      <c r="E7212" t="s">
        <v>19</v>
      </c>
      <c r="F7212" t="s">
        <v>66</v>
      </c>
      <c r="G7212" t="s">
        <v>21</v>
      </c>
      <c r="H7212" t="s">
        <v>297</v>
      </c>
      <c r="I7212" t="s">
        <v>494</v>
      </c>
      <c r="J7212">
        <v>1</v>
      </c>
      <c r="K7212">
        <v>16240.92</v>
      </c>
      <c r="L7212">
        <v>0.05</v>
      </c>
      <c r="M7212">
        <v>12274.81</v>
      </c>
      <c r="N7212" t="s">
        <v>52</v>
      </c>
      <c r="O7212" t="s">
        <v>35</v>
      </c>
      <c r="P7212" t="s">
        <v>44</v>
      </c>
      <c r="Q7212">
        <f>Sales_Data[[#This Row],[Quantity]]*Sales_Data[[#This Row],[Unit_Price]]</f>
        <v>16240.92</v>
      </c>
      <c r="R7212">
        <f>Sales_Data[[#This Row],[Gross_Sales]]*Sales_Data[[#This Row],[Discount]]</f>
        <v>812.04600000000005</v>
      </c>
      <c r="S7212">
        <f>Sales_Data[[#This Row],[Gross_Sales]]-Sales_Data[[#This Row],[Discount_Amount]]</f>
        <v>15428.874</v>
      </c>
      <c r="T7212">
        <f>Sales_Data[[#This Row],[Net Sales]]-Sales_Data[[#This Row],[Cost]]</f>
        <v>3154.0640000000003</v>
      </c>
      <c r="U7212" s="2">
        <f>Sales_Data[[#This Row],[Profit]]/Sales_Data[[#This Row],[Net Sales]]</f>
        <v>0.20442606505179836</v>
      </c>
      <c r="V7212">
        <f>YEAR(Sales_Data[[#This Row],[Order_Date]])</f>
        <v>2025</v>
      </c>
      <c r="W7212" t="str">
        <f>TEXT(Sales_Data[[#This Row],[Order_Date]],"mmm")</f>
        <v>Jun</v>
      </c>
      <c r="X7212">
        <f>MONTH(Sales_Data[[#This Row],[Order_Date]])</f>
        <v>6</v>
      </c>
      <c r="Y7212" t="str">
        <f>"Q"&amp;ROUNDUP(MONTH(Sales_Data[[#This Row],[Order_Date]])/3,0)</f>
        <v>Q2</v>
      </c>
    </row>
    <row r="7213" spans="1:25" x14ac:dyDescent="0.3">
      <c r="A7213" t="s">
        <v>9022</v>
      </c>
      <c r="B7213" s="1">
        <v>45886</v>
      </c>
      <c r="C7213" t="s">
        <v>1415</v>
      </c>
      <c r="D7213" t="s">
        <v>56</v>
      </c>
      <c r="E7213" t="s">
        <v>30</v>
      </c>
      <c r="F7213" t="s">
        <v>87</v>
      </c>
      <c r="G7213" t="s">
        <v>21</v>
      </c>
      <c r="H7213" t="s">
        <v>297</v>
      </c>
      <c r="I7213" t="s">
        <v>494</v>
      </c>
      <c r="J7213">
        <v>2</v>
      </c>
      <c r="K7213">
        <v>4144.47</v>
      </c>
      <c r="L7213">
        <v>0.05</v>
      </c>
      <c r="M7213">
        <v>5342.53</v>
      </c>
      <c r="N7213" t="s">
        <v>24</v>
      </c>
      <c r="O7213" t="s">
        <v>35</v>
      </c>
      <c r="P7213" t="s">
        <v>44</v>
      </c>
      <c r="Q7213">
        <f>Sales_Data[[#This Row],[Quantity]]*Sales_Data[[#This Row],[Unit_Price]]</f>
        <v>8288.94</v>
      </c>
      <c r="R7213">
        <f>Sales_Data[[#This Row],[Gross_Sales]]*Sales_Data[[#This Row],[Discount]]</f>
        <v>414.44700000000006</v>
      </c>
      <c r="S7213">
        <f>Sales_Data[[#This Row],[Gross_Sales]]-Sales_Data[[#This Row],[Discount_Amount]]</f>
        <v>7874.4930000000004</v>
      </c>
      <c r="T7213">
        <f>Sales_Data[[#This Row],[Net Sales]]-Sales_Data[[#This Row],[Cost]]</f>
        <v>2531.9630000000006</v>
      </c>
      <c r="U7213" s="2">
        <f>Sales_Data[[#This Row],[Profit]]/Sales_Data[[#This Row],[Net Sales]]</f>
        <v>0.3215398121504458</v>
      </c>
      <c r="V7213">
        <f>YEAR(Sales_Data[[#This Row],[Order_Date]])</f>
        <v>2025</v>
      </c>
      <c r="W7213" t="str">
        <f>TEXT(Sales_Data[[#This Row],[Order_Date]],"mmm")</f>
        <v>Aug</v>
      </c>
      <c r="X7213">
        <f>MONTH(Sales_Data[[#This Row],[Order_Date]])</f>
        <v>8</v>
      </c>
      <c r="Y7213" t="str">
        <f>"Q"&amp;ROUNDUP(MONTH(Sales_Data[[#This Row],[Order_Date]])/3,0)</f>
        <v>Q3</v>
      </c>
    </row>
    <row r="7214" spans="1:25" x14ac:dyDescent="0.3">
      <c r="A7214" t="s">
        <v>9023</v>
      </c>
      <c r="B7214" s="1">
        <v>45883</v>
      </c>
      <c r="C7214" t="s">
        <v>4742</v>
      </c>
      <c r="D7214" t="s">
        <v>74</v>
      </c>
      <c r="E7214" t="s">
        <v>39</v>
      </c>
      <c r="F7214" t="s">
        <v>405</v>
      </c>
      <c r="G7214" t="s">
        <v>75</v>
      </c>
      <c r="H7214" t="s">
        <v>256</v>
      </c>
      <c r="I7214" t="s">
        <v>334</v>
      </c>
      <c r="J7214">
        <v>1</v>
      </c>
      <c r="K7214">
        <v>4986.8599999999997</v>
      </c>
      <c r="L7214">
        <v>0.1</v>
      </c>
      <c r="M7214">
        <v>3312.21</v>
      </c>
      <c r="N7214" t="s">
        <v>83</v>
      </c>
      <c r="O7214" t="s">
        <v>25</v>
      </c>
      <c r="P7214" t="s">
        <v>44</v>
      </c>
      <c r="Q7214">
        <f>Sales_Data[[#This Row],[Quantity]]*Sales_Data[[#This Row],[Unit_Price]]</f>
        <v>4986.8599999999997</v>
      </c>
      <c r="R7214">
        <f>Sales_Data[[#This Row],[Gross_Sales]]*Sales_Data[[#This Row],[Discount]]</f>
        <v>498.68599999999998</v>
      </c>
      <c r="S7214">
        <f>Sales_Data[[#This Row],[Gross_Sales]]-Sales_Data[[#This Row],[Discount_Amount]]</f>
        <v>4488.174</v>
      </c>
      <c r="T7214">
        <f>Sales_Data[[#This Row],[Net Sales]]-Sales_Data[[#This Row],[Cost]]</f>
        <v>1175.9639999999999</v>
      </c>
      <c r="U7214" s="2">
        <f>Sales_Data[[#This Row],[Profit]]/Sales_Data[[#This Row],[Net Sales]]</f>
        <v>0.26201390587798068</v>
      </c>
      <c r="V7214">
        <f>YEAR(Sales_Data[[#This Row],[Order_Date]])</f>
        <v>2025</v>
      </c>
      <c r="W7214" t="str">
        <f>TEXT(Sales_Data[[#This Row],[Order_Date]],"mmm")</f>
        <v>Aug</v>
      </c>
      <c r="X7214">
        <f>MONTH(Sales_Data[[#This Row],[Order_Date]])</f>
        <v>8</v>
      </c>
      <c r="Y7214" t="str">
        <f>"Q"&amp;ROUNDUP(MONTH(Sales_Data[[#This Row],[Order_Date]])/3,0)</f>
        <v>Q3</v>
      </c>
    </row>
    <row r="7215" spans="1:25" x14ac:dyDescent="0.3">
      <c r="A7215" t="s">
        <v>9024</v>
      </c>
      <c r="B7215" s="1">
        <v>45741</v>
      </c>
      <c r="C7215" t="s">
        <v>5737</v>
      </c>
      <c r="D7215" t="s">
        <v>359</v>
      </c>
      <c r="E7215" t="s">
        <v>30</v>
      </c>
      <c r="F7215" t="s">
        <v>101</v>
      </c>
      <c r="G7215" t="s">
        <v>67</v>
      </c>
      <c r="H7215" t="s">
        <v>88</v>
      </c>
      <c r="I7215" t="s">
        <v>89</v>
      </c>
      <c r="J7215">
        <v>1</v>
      </c>
      <c r="K7215">
        <v>365.94</v>
      </c>
      <c r="L7215">
        <v>0</v>
      </c>
      <c r="M7215">
        <v>272.14999999999998</v>
      </c>
      <c r="N7215" t="s">
        <v>24</v>
      </c>
      <c r="O7215" t="s">
        <v>35</v>
      </c>
      <c r="P7215" t="s">
        <v>26</v>
      </c>
      <c r="Q7215">
        <f>Sales_Data[[#This Row],[Quantity]]*Sales_Data[[#This Row],[Unit_Price]]</f>
        <v>365.94</v>
      </c>
      <c r="R7215">
        <f>Sales_Data[[#This Row],[Gross_Sales]]*Sales_Data[[#This Row],[Discount]]</f>
        <v>0</v>
      </c>
      <c r="S7215">
        <f>Sales_Data[[#This Row],[Gross_Sales]]-Sales_Data[[#This Row],[Discount_Amount]]</f>
        <v>365.94</v>
      </c>
      <c r="T7215">
        <f>Sales_Data[[#This Row],[Net Sales]]-Sales_Data[[#This Row],[Cost]]</f>
        <v>93.79000000000002</v>
      </c>
      <c r="U7215" s="2">
        <f>Sales_Data[[#This Row],[Profit]]/Sales_Data[[#This Row],[Net Sales]]</f>
        <v>0.25629884680548731</v>
      </c>
      <c r="V7215">
        <f>YEAR(Sales_Data[[#This Row],[Order_Date]])</f>
        <v>2025</v>
      </c>
      <c r="W7215" t="str">
        <f>TEXT(Sales_Data[[#This Row],[Order_Date]],"mmm")</f>
        <v>Mar</v>
      </c>
      <c r="X7215">
        <f>MONTH(Sales_Data[[#This Row],[Order_Date]])</f>
        <v>3</v>
      </c>
      <c r="Y7215" t="str">
        <f>"Q"&amp;ROUNDUP(MONTH(Sales_Data[[#This Row],[Order_Date]])/3,0)</f>
        <v>Q1</v>
      </c>
    </row>
    <row r="7216" spans="1:25" x14ac:dyDescent="0.3">
      <c r="A7216" t="s">
        <v>9025</v>
      </c>
      <c r="B7216" s="1">
        <v>45948</v>
      </c>
      <c r="C7216" t="s">
        <v>593</v>
      </c>
      <c r="D7216" t="s">
        <v>715</v>
      </c>
      <c r="E7216" t="s">
        <v>19</v>
      </c>
      <c r="F7216" t="s">
        <v>113</v>
      </c>
      <c r="G7216" t="s">
        <v>21</v>
      </c>
      <c r="H7216" t="s">
        <v>22</v>
      </c>
      <c r="I7216" t="s">
        <v>62</v>
      </c>
      <c r="J7216">
        <v>1</v>
      </c>
      <c r="K7216">
        <v>2987.99</v>
      </c>
      <c r="L7216">
        <v>0</v>
      </c>
      <c r="M7216">
        <v>2599.9299999999998</v>
      </c>
      <c r="N7216" t="s">
        <v>24</v>
      </c>
      <c r="O7216" t="s">
        <v>35</v>
      </c>
      <c r="P7216" t="s">
        <v>44</v>
      </c>
      <c r="Q7216">
        <f>Sales_Data[[#This Row],[Quantity]]*Sales_Data[[#This Row],[Unit_Price]]</f>
        <v>2987.99</v>
      </c>
      <c r="R7216">
        <f>Sales_Data[[#This Row],[Gross_Sales]]*Sales_Data[[#This Row],[Discount]]</f>
        <v>0</v>
      </c>
      <c r="S7216">
        <f>Sales_Data[[#This Row],[Gross_Sales]]-Sales_Data[[#This Row],[Discount_Amount]]</f>
        <v>2987.99</v>
      </c>
      <c r="T7216">
        <f>Sales_Data[[#This Row],[Net Sales]]-Sales_Data[[#This Row],[Cost]]</f>
        <v>388.05999999999995</v>
      </c>
      <c r="U7216" s="2">
        <f>Sales_Data[[#This Row],[Profit]]/Sales_Data[[#This Row],[Net Sales]]</f>
        <v>0.1298732592813229</v>
      </c>
      <c r="V7216">
        <f>YEAR(Sales_Data[[#This Row],[Order_Date]])</f>
        <v>2025</v>
      </c>
      <c r="W7216" t="str">
        <f>TEXT(Sales_Data[[#This Row],[Order_Date]],"mmm")</f>
        <v>Oct</v>
      </c>
      <c r="X7216">
        <f>MONTH(Sales_Data[[#This Row],[Order_Date]])</f>
        <v>10</v>
      </c>
      <c r="Y7216" t="str">
        <f>"Q"&amp;ROUNDUP(MONTH(Sales_Data[[#This Row],[Order_Date]])/3,0)</f>
        <v>Q4</v>
      </c>
    </row>
    <row r="7217" spans="1:25" x14ac:dyDescent="0.3">
      <c r="A7217" t="s">
        <v>9026</v>
      </c>
      <c r="B7217" s="1">
        <v>45903</v>
      </c>
      <c r="C7217" t="s">
        <v>2025</v>
      </c>
      <c r="D7217" t="s">
        <v>160</v>
      </c>
      <c r="E7217" t="s">
        <v>48</v>
      </c>
      <c r="F7217" t="s">
        <v>132</v>
      </c>
      <c r="G7217" t="s">
        <v>41</v>
      </c>
      <c r="H7217" t="s">
        <v>42</v>
      </c>
      <c r="I7217" t="s">
        <v>43</v>
      </c>
      <c r="J7217">
        <v>1</v>
      </c>
      <c r="K7217">
        <v>10023.74</v>
      </c>
      <c r="L7217">
        <v>0.05</v>
      </c>
      <c r="M7217">
        <v>7056.44</v>
      </c>
      <c r="N7217" t="s">
        <v>70</v>
      </c>
      <c r="O7217" t="s">
        <v>35</v>
      </c>
      <c r="P7217" t="s">
        <v>26</v>
      </c>
      <c r="Q7217">
        <f>Sales_Data[[#This Row],[Quantity]]*Sales_Data[[#This Row],[Unit_Price]]</f>
        <v>10023.74</v>
      </c>
      <c r="R7217">
        <f>Sales_Data[[#This Row],[Gross_Sales]]*Sales_Data[[#This Row],[Discount]]</f>
        <v>501.18700000000001</v>
      </c>
      <c r="S7217">
        <f>Sales_Data[[#This Row],[Gross_Sales]]-Sales_Data[[#This Row],[Discount_Amount]]</f>
        <v>9522.5529999999999</v>
      </c>
      <c r="T7217">
        <f>Sales_Data[[#This Row],[Net Sales]]-Sales_Data[[#This Row],[Cost]]</f>
        <v>2466.1130000000003</v>
      </c>
      <c r="U7217" s="2">
        <f>Sales_Data[[#This Row],[Profit]]/Sales_Data[[#This Row],[Net Sales]]</f>
        <v>0.25897603300291427</v>
      </c>
      <c r="V7217">
        <f>YEAR(Sales_Data[[#This Row],[Order_Date]])</f>
        <v>2025</v>
      </c>
      <c r="W7217" t="str">
        <f>TEXT(Sales_Data[[#This Row],[Order_Date]],"mmm")</f>
        <v>Sep</v>
      </c>
      <c r="X7217">
        <f>MONTH(Sales_Data[[#This Row],[Order_Date]])</f>
        <v>9</v>
      </c>
      <c r="Y7217" t="str">
        <f>"Q"&amp;ROUNDUP(MONTH(Sales_Data[[#This Row],[Order_Date]])/3,0)</f>
        <v>Q3</v>
      </c>
    </row>
    <row r="7218" spans="1:25" x14ac:dyDescent="0.3">
      <c r="A7218" t="s">
        <v>9027</v>
      </c>
      <c r="B7218" s="1">
        <v>45767</v>
      </c>
      <c r="C7218" t="s">
        <v>3888</v>
      </c>
      <c r="D7218" t="s">
        <v>450</v>
      </c>
      <c r="E7218" t="s">
        <v>39</v>
      </c>
      <c r="F7218" t="s">
        <v>107</v>
      </c>
      <c r="G7218" t="s">
        <v>67</v>
      </c>
      <c r="H7218" t="s">
        <v>68</v>
      </c>
      <c r="I7218" t="s">
        <v>97</v>
      </c>
      <c r="J7218">
        <v>3</v>
      </c>
      <c r="K7218">
        <v>555.37</v>
      </c>
      <c r="L7218">
        <v>0.05</v>
      </c>
      <c r="M7218">
        <v>1153.17</v>
      </c>
      <c r="N7218" t="s">
        <v>70</v>
      </c>
      <c r="O7218" t="s">
        <v>35</v>
      </c>
      <c r="P7218" t="s">
        <v>44</v>
      </c>
      <c r="Q7218">
        <f>Sales_Data[[#This Row],[Quantity]]*Sales_Data[[#This Row],[Unit_Price]]</f>
        <v>1666.1100000000001</v>
      </c>
      <c r="R7218">
        <f>Sales_Data[[#This Row],[Gross_Sales]]*Sales_Data[[#This Row],[Discount]]</f>
        <v>83.305500000000009</v>
      </c>
      <c r="S7218">
        <f>Sales_Data[[#This Row],[Gross_Sales]]-Sales_Data[[#This Row],[Discount_Amount]]</f>
        <v>1582.8045000000002</v>
      </c>
      <c r="T7218">
        <f>Sales_Data[[#This Row],[Net Sales]]-Sales_Data[[#This Row],[Cost]]</f>
        <v>429.63450000000012</v>
      </c>
      <c r="U7218" s="2">
        <f>Sales_Data[[#This Row],[Profit]]/Sales_Data[[#This Row],[Net Sales]]</f>
        <v>0.27143876581093879</v>
      </c>
      <c r="V7218">
        <f>YEAR(Sales_Data[[#This Row],[Order_Date]])</f>
        <v>2025</v>
      </c>
      <c r="W7218" t="str">
        <f>TEXT(Sales_Data[[#This Row],[Order_Date]],"mmm")</f>
        <v>Apr</v>
      </c>
      <c r="X7218">
        <f>MONTH(Sales_Data[[#This Row],[Order_Date]])</f>
        <v>4</v>
      </c>
      <c r="Y7218" t="str">
        <f>"Q"&amp;ROUNDUP(MONTH(Sales_Data[[#This Row],[Order_Date]])/3,0)</f>
        <v>Q2</v>
      </c>
    </row>
    <row r="7219" spans="1:25" x14ac:dyDescent="0.3">
      <c r="A7219" t="s">
        <v>9028</v>
      </c>
      <c r="B7219" s="1">
        <v>45911</v>
      </c>
      <c r="C7219" t="s">
        <v>758</v>
      </c>
      <c r="D7219" t="s">
        <v>341</v>
      </c>
      <c r="E7219" t="s">
        <v>48</v>
      </c>
      <c r="F7219" t="s">
        <v>126</v>
      </c>
      <c r="G7219" t="s">
        <v>67</v>
      </c>
      <c r="H7219" t="s">
        <v>68</v>
      </c>
      <c r="I7219" t="s">
        <v>69</v>
      </c>
      <c r="J7219">
        <v>1</v>
      </c>
      <c r="K7219">
        <v>8910.56</v>
      </c>
      <c r="L7219">
        <v>0.1</v>
      </c>
      <c r="M7219">
        <v>6557.45</v>
      </c>
      <c r="N7219" t="s">
        <v>52</v>
      </c>
      <c r="O7219" t="s">
        <v>35</v>
      </c>
      <c r="P7219" t="s">
        <v>44</v>
      </c>
      <c r="Q7219">
        <f>Sales_Data[[#This Row],[Quantity]]*Sales_Data[[#This Row],[Unit_Price]]</f>
        <v>8910.56</v>
      </c>
      <c r="R7219">
        <f>Sales_Data[[#This Row],[Gross_Sales]]*Sales_Data[[#This Row],[Discount]]</f>
        <v>891.05600000000004</v>
      </c>
      <c r="S7219">
        <f>Sales_Data[[#This Row],[Gross_Sales]]-Sales_Data[[#This Row],[Discount_Amount]]</f>
        <v>8019.503999999999</v>
      </c>
      <c r="T7219">
        <f>Sales_Data[[#This Row],[Net Sales]]-Sales_Data[[#This Row],[Cost]]</f>
        <v>1462.0539999999992</v>
      </c>
      <c r="U7219" s="2">
        <f>Sales_Data[[#This Row],[Profit]]/Sales_Data[[#This Row],[Net Sales]]</f>
        <v>0.18231227267920802</v>
      </c>
      <c r="V7219">
        <f>YEAR(Sales_Data[[#This Row],[Order_Date]])</f>
        <v>2025</v>
      </c>
      <c r="W7219" t="str">
        <f>TEXT(Sales_Data[[#This Row],[Order_Date]],"mmm")</f>
        <v>Sep</v>
      </c>
      <c r="X7219">
        <f>MONTH(Sales_Data[[#This Row],[Order_Date]])</f>
        <v>9</v>
      </c>
      <c r="Y7219" t="str">
        <f>"Q"&amp;ROUNDUP(MONTH(Sales_Data[[#This Row],[Order_Date]])/3,0)</f>
        <v>Q3</v>
      </c>
    </row>
    <row r="7220" spans="1:25" x14ac:dyDescent="0.3">
      <c r="A7220" t="s">
        <v>9029</v>
      </c>
      <c r="B7220" s="1">
        <v>45745</v>
      </c>
      <c r="C7220" t="s">
        <v>2614</v>
      </c>
      <c r="D7220" t="s">
        <v>205</v>
      </c>
      <c r="E7220" t="s">
        <v>119</v>
      </c>
      <c r="F7220" t="s">
        <v>146</v>
      </c>
      <c r="G7220" t="s">
        <v>41</v>
      </c>
      <c r="H7220" t="s">
        <v>42</v>
      </c>
      <c r="I7220" t="s">
        <v>43</v>
      </c>
      <c r="J7220">
        <v>2</v>
      </c>
      <c r="K7220">
        <v>8317.84</v>
      </c>
      <c r="L7220">
        <v>0.15</v>
      </c>
      <c r="M7220">
        <v>10312.24</v>
      </c>
      <c r="N7220" t="s">
        <v>70</v>
      </c>
      <c r="O7220" t="s">
        <v>35</v>
      </c>
      <c r="P7220" t="s">
        <v>71</v>
      </c>
      <c r="Q7220">
        <f>Sales_Data[[#This Row],[Quantity]]*Sales_Data[[#This Row],[Unit_Price]]</f>
        <v>16635.68</v>
      </c>
      <c r="R7220">
        <f>Sales_Data[[#This Row],[Gross_Sales]]*Sales_Data[[#This Row],[Discount]]</f>
        <v>2495.3519999999999</v>
      </c>
      <c r="S7220">
        <f>Sales_Data[[#This Row],[Gross_Sales]]-Sales_Data[[#This Row],[Discount_Amount]]</f>
        <v>14140.328000000001</v>
      </c>
      <c r="T7220">
        <f>Sales_Data[[#This Row],[Net Sales]]-Sales_Data[[#This Row],[Cost]]</f>
        <v>3828.0880000000016</v>
      </c>
      <c r="U7220" s="2">
        <f>Sales_Data[[#This Row],[Profit]]/Sales_Data[[#This Row],[Net Sales]]</f>
        <v>0.2707213015143638</v>
      </c>
      <c r="V7220">
        <f>YEAR(Sales_Data[[#This Row],[Order_Date]])</f>
        <v>2025</v>
      </c>
      <c r="W7220" t="str">
        <f>TEXT(Sales_Data[[#This Row],[Order_Date]],"mmm")</f>
        <v>Mar</v>
      </c>
      <c r="X7220">
        <f>MONTH(Sales_Data[[#This Row],[Order_Date]])</f>
        <v>3</v>
      </c>
      <c r="Y7220" t="str">
        <f>"Q"&amp;ROUNDUP(MONTH(Sales_Data[[#This Row],[Order_Date]])/3,0)</f>
        <v>Q1</v>
      </c>
    </row>
    <row r="7221" spans="1:25" x14ac:dyDescent="0.3">
      <c r="A7221" t="s">
        <v>9030</v>
      </c>
      <c r="B7221" s="1">
        <v>45729</v>
      </c>
      <c r="C7221" t="s">
        <v>9031</v>
      </c>
      <c r="D7221" t="s">
        <v>715</v>
      </c>
      <c r="E7221" t="s">
        <v>39</v>
      </c>
      <c r="F7221" t="s">
        <v>40</v>
      </c>
      <c r="G7221" t="s">
        <v>67</v>
      </c>
      <c r="H7221" t="s">
        <v>88</v>
      </c>
      <c r="I7221" t="s">
        <v>157</v>
      </c>
      <c r="J7221">
        <v>1</v>
      </c>
      <c r="K7221">
        <v>4781.1099999999997</v>
      </c>
      <c r="L7221">
        <v>0</v>
      </c>
      <c r="M7221">
        <v>4052.7</v>
      </c>
      <c r="N7221" t="s">
        <v>52</v>
      </c>
      <c r="O7221" t="s">
        <v>35</v>
      </c>
      <c r="P7221" t="s">
        <v>44</v>
      </c>
      <c r="Q7221">
        <f>Sales_Data[[#This Row],[Quantity]]*Sales_Data[[#This Row],[Unit_Price]]</f>
        <v>4781.1099999999997</v>
      </c>
      <c r="R7221">
        <f>Sales_Data[[#This Row],[Gross_Sales]]*Sales_Data[[#This Row],[Discount]]</f>
        <v>0</v>
      </c>
      <c r="S7221">
        <f>Sales_Data[[#This Row],[Gross_Sales]]-Sales_Data[[#This Row],[Discount_Amount]]</f>
        <v>4781.1099999999997</v>
      </c>
      <c r="T7221">
        <f>Sales_Data[[#This Row],[Net Sales]]-Sales_Data[[#This Row],[Cost]]</f>
        <v>728.40999999999985</v>
      </c>
      <c r="U7221" s="2">
        <f>Sales_Data[[#This Row],[Profit]]/Sales_Data[[#This Row],[Net Sales]]</f>
        <v>0.15235165055813396</v>
      </c>
      <c r="V7221">
        <f>YEAR(Sales_Data[[#This Row],[Order_Date]])</f>
        <v>2025</v>
      </c>
      <c r="W7221" t="str">
        <f>TEXT(Sales_Data[[#This Row],[Order_Date]],"mmm")</f>
        <v>Mar</v>
      </c>
      <c r="X7221">
        <f>MONTH(Sales_Data[[#This Row],[Order_Date]])</f>
        <v>3</v>
      </c>
      <c r="Y7221" t="str">
        <f>"Q"&amp;ROUNDUP(MONTH(Sales_Data[[#This Row],[Order_Date]])/3,0)</f>
        <v>Q1</v>
      </c>
    </row>
    <row r="7222" spans="1:25" x14ac:dyDescent="0.3">
      <c r="A7222" t="s">
        <v>9032</v>
      </c>
      <c r="B7222" s="1">
        <v>45687</v>
      </c>
      <c r="C7222" t="s">
        <v>4715</v>
      </c>
      <c r="D7222" t="s">
        <v>457</v>
      </c>
      <c r="E7222" t="s">
        <v>39</v>
      </c>
      <c r="F7222" t="s">
        <v>40</v>
      </c>
      <c r="G7222" t="s">
        <v>41</v>
      </c>
      <c r="H7222" t="s">
        <v>102</v>
      </c>
      <c r="I7222" t="s">
        <v>388</v>
      </c>
      <c r="J7222">
        <v>1</v>
      </c>
      <c r="K7222">
        <v>2459.6799999999998</v>
      </c>
      <c r="L7222">
        <v>0.1</v>
      </c>
      <c r="M7222">
        <v>1677.13</v>
      </c>
      <c r="N7222" t="s">
        <v>70</v>
      </c>
      <c r="O7222" t="s">
        <v>35</v>
      </c>
      <c r="P7222" t="s">
        <v>26</v>
      </c>
      <c r="Q7222">
        <f>Sales_Data[[#This Row],[Quantity]]*Sales_Data[[#This Row],[Unit_Price]]</f>
        <v>2459.6799999999998</v>
      </c>
      <c r="R7222">
        <f>Sales_Data[[#This Row],[Gross_Sales]]*Sales_Data[[#This Row],[Discount]]</f>
        <v>245.96799999999999</v>
      </c>
      <c r="S7222">
        <f>Sales_Data[[#This Row],[Gross_Sales]]-Sales_Data[[#This Row],[Discount_Amount]]</f>
        <v>2213.712</v>
      </c>
      <c r="T7222">
        <f>Sales_Data[[#This Row],[Net Sales]]-Sales_Data[[#This Row],[Cost]]</f>
        <v>536.58199999999988</v>
      </c>
      <c r="U7222" s="2">
        <f>Sales_Data[[#This Row],[Profit]]/Sales_Data[[#This Row],[Net Sales]]</f>
        <v>0.24239015734657438</v>
      </c>
      <c r="V7222">
        <f>YEAR(Sales_Data[[#This Row],[Order_Date]])</f>
        <v>2025</v>
      </c>
      <c r="W7222" t="str">
        <f>TEXT(Sales_Data[[#This Row],[Order_Date]],"mmm")</f>
        <v>Jan</v>
      </c>
      <c r="X7222">
        <f>MONTH(Sales_Data[[#This Row],[Order_Date]])</f>
        <v>1</v>
      </c>
      <c r="Y7222" t="str">
        <f>"Q"&amp;ROUNDUP(MONTH(Sales_Data[[#This Row],[Order_Date]])/3,0)</f>
        <v>Q1</v>
      </c>
    </row>
    <row r="7223" spans="1:25" x14ac:dyDescent="0.3">
      <c r="A7223" t="s">
        <v>9033</v>
      </c>
      <c r="B7223" s="1">
        <v>45829</v>
      </c>
      <c r="C7223" t="s">
        <v>4721</v>
      </c>
      <c r="D7223" t="s">
        <v>450</v>
      </c>
      <c r="E7223" t="s">
        <v>119</v>
      </c>
      <c r="F7223" t="s">
        <v>538</v>
      </c>
      <c r="G7223" t="s">
        <v>21</v>
      </c>
      <c r="H7223" t="s">
        <v>230</v>
      </c>
      <c r="I7223" t="s">
        <v>328</v>
      </c>
      <c r="J7223">
        <v>1</v>
      </c>
      <c r="K7223">
        <v>7243.56</v>
      </c>
      <c r="L7223">
        <v>0.1</v>
      </c>
      <c r="M7223">
        <v>5519.19</v>
      </c>
      <c r="N7223" t="s">
        <v>52</v>
      </c>
      <c r="O7223" t="s">
        <v>35</v>
      </c>
      <c r="P7223" t="s">
        <v>44</v>
      </c>
      <c r="Q7223">
        <f>Sales_Data[[#This Row],[Quantity]]*Sales_Data[[#This Row],[Unit_Price]]</f>
        <v>7243.56</v>
      </c>
      <c r="R7223">
        <f>Sales_Data[[#This Row],[Gross_Sales]]*Sales_Data[[#This Row],[Discount]]</f>
        <v>724.35600000000011</v>
      </c>
      <c r="S7223">
        <f>Sales_Data[[#This Row],[Gross_Sales]]-Sales_Data[[#This Row],[Discount_Amount]]</f>
        <v>6519.2040000000006</v>
      </c>
      <c r="T7223">
        <f>Sales_Data[[#This Row],[Net Sales]]-Sales_Data[[#This Row],[Cost]]</f>
        <v>1000.014000000001</v>
      </c>
      <c r="U7223" s="2">
        <f>Sales_Data[[#This Row],[Profit]]/Sales_Data[[#This Row],[Net Sales]]</f>
        <v>0.15339510774628329</v>
      </c>
      <c r="V7223">
        <f>YEAR(Sales_Data[[#This Row],[Order_Date]])</f>
        <v>2025</v>
      </c>
      <c r="W7223" t="str">
        <f>TEXT(Sales_Data[[#This Row],[Order_Date]],"mmm")</f>
        <v>Jun</v>
      </c>
      <c r="X7223">
        <f>MONTH(Sales_Data[[#This Row],[Order_Date]])</f>
        <v>6</v>
      </c>
      <c r="Y7223" t="str">
        <f>"Q"&amp;ROUNDUP(MONTH(Sales_Data[[#This Row],[Order_Date]])/3,0)</f>
        <v>Q2</v>
      </c>
    </row>
    <row r="7224" spans="1:25" x14ac:dyDescent="0.3">
      <c r="A7224" t="s">
        <v>9034</v>
      </c>
      <c r="B7224" s="1">
        <v>45966</v>
      </c>
      <c r="C7224" t="s">
        <v>808</v>
      </c>
      <c r="D7224" t="s">
        <v>756</v>
      </c>
      <c r="E7224" t="s">
        <v>39</v>
      </c>
      <c r="F7224" t="s">
        <v>202</v>
      </c>
      <c r="G7224" t="s">
        <v>21</v>
      </c>
      <c r="H7224" t="s">
        <v>22</v>
      </c>
      <c r="I7224" t="s">
        <v>23</v>
      </c>
      <c r="J7224">
        <v>1</v>
      </c>
      <c r="K7224">
        <v>3623.24</v>
      </c>
      <c r="L7224">
        <v>0.05</v>
      </c>
      <c r="M7224">
        <v>2730.08</v>
      </c>
      <c r="N7224" t="s">
        <v>70</v>
      </c>
      <c r="O7224" t="s">
        <v>25</v>
      </c>
      <c r="P7224" t="s">
        <v>44</v>
      </c>
      <c r="Q7224">
        <f>Sales_Data[[#This Row],[Quantity]]*Sales_Data[[#This Row],[Unit_Price]]</f>
        <v>3623.24</v>
      </c>
      <c r="R7224">
        <f>Sales_Data[[#This Row],[Gross_Sales]]*Sales_Data[[#This Row],[Discount]]</f>
        <v>181.16200000000001</v>
      </c>
      <c r="S7224">
        <f>Sales_Data[[#This Row],[Gross_Sales]]-Sales_Data[[#This Row],[Discount_Amount]]</f>
        <v>3442.078</v>
      </c>
      <c r="T7224">
        <f>Sales_Data[[#This Row],[Net Sales]]-Sales_Data[[#This Row],[Cost]]</f>
        <v>711.99800000000005</v>
      </c>
      <c r="U7224" s="2">
        <f>Sales_Data[[#This Row],[Profit]]/Sales_Data[[#This Row],[Net Sales]]</f>
        <v>0.20685121022824005</v>
      </c>
      <c r="V7224">
        <f>YEAR(Sales_Data[[#This Row],[Order_Date]])</f>
        <v>2025</v>
      </c>
      <c r="W7224" t="str">
        <f>TEXT(Sales_Data[[#This Row],[Order_Date]],"mmm")</f>
        <v>Nov</v>
      </c>
      <c r="X7224">
        <f>MONTH(Sales_Data[[#This Row],[Order_Date]])</f>
        <v>11</v>
      </c>
      <c r="Y7224" t="str">
        <f>"Q"&amp;ROUNDUP(MONTH(Sales_Data[[#This Row],[Order_Date]])/3,0)</f>
        <v>Q4</v>
      </c>
    </row>
    <row r="7225" spans="1:25" x14ac:dyDescent="0.3">
      <c r="A7225" t="s">
        <v>9035</v>
      </c>
      <c r="B7225" s="1">
        <v>46000</v>
      </c>
      <c r="C7225" t="s">
        <v>2784</v>
      </c>
      <c r="D7225" t="s">
        <v>1055</v>
      </c>
      <c r="E7225" t="s">
        <v>19</v>
      </c>
      <c r="F7225" t="s">
        <v>113</v>
      </c>
      <c r="G7225" t="s">
        <v>75</v>
      </c>
      <c r="H7225" t="s">
        <v>256</v>
      </c>
      <c r="I7225" t="s">
        <v>334</v>
      </c>
      <c r="J7225">
        <v>1</v>
      </c>
      <c r="K7225">
        <v>3158.8</v>
      </c>
      <c r="L7225">
        <v>0</v>
      </c>
      <c r="M7225">
        <v>2493.14</v>
      </c>
      <c r="N7225" t="s">
        <v>70</v>
      </c>
      <c r="O7225" t="s">
        <v>35</v>
      </c>
      <c r="P7225" t="s">
        <v>26</v>
      </c>
      <c r="Q7225">
        <f>Sales_Data[[#This Row],[Quantity]]*Sales_Data[[#This Row],[Unit_Price]]</f>
        <v>3158.8</v>
      </c>
      <c r="R7225">
        <f>Sales_Data[[#This Row],[Gross_Sales]]*Sales_Data[[#This Row],[Discount]]</f>
        <v>0</v>
      </c>
      <c r="S7225">
        <f>Sales_Data[[#This Row],[Gross_Sales]]-Sales_Data[[#This Row],[Discount_Amount]]</f>
        <v>3158.8</v>
      </c>
      <c r="T7225">
        <f>Sales_Data[[#This Row],[Net Sales]]-Sales_Data[[#This Row],[Cost]]</f>
        <v>665.66000000000031</v>
      </c>
      <c r="U7225" s="2">
        <f>Sales_Data[[#This Row],[Profit]]/Sales_Data[[#This Row],[Net Sales]]</f>
        <v>0.21073192351525905</v>
      </c>
      <c r="V7225">
        <f>YEAR(Sales_Data[[#This Row],[Order_Date]])</f>
        <v>2025</v>
      </c>
      <c r="W7225" t="str">
        <f>TEXT(Sales_Data[[#This Row],[Order_Date]],"mmm")</f>
        <v>Dec</v>
      </c>
      <c r="X7225">
        <f>MONTH(Sales_Data[[#This Row],[Order_Date]])</f>
        <v>12</v>
      </c>
      <c r="Y7225" t="str">
        <f>"Q"&amp;ROUNDUP(MONTH(Sales_Data[[#This Row],[Order_Date]])/3,0)</f>
        <v>Q4</v>
      </c>
    </row>
    <row r="7226" spans="1:25" x14ac:dyDescent="0.3">
      <c r="A7226" t="s">
        <v>9036</v>
      </c>
      <c r="B7226" s="1">
        <v>45834</v>
      </c>
      <c r="C7226" t="s">
        <v>985</v>
      </c>
      <c r="D7226" t="s">
        <v>160</v>
      </c>
      <c r="E7226" t="s">
        <v>48</v>
      </c>
      <c r="F7226" t="s">
        <v>49</v>
      </c>
      <c r="G7226" t="s">
        <v>32</v>
      </c>
      <c r="H7226" t="s">
        <v>33</v>
      </c>
      <c r="I7226" t="s">
        <v>161</v>
      </c>
      <c r="J7226">
        <v>2</v>
      </c>
      <c r="K7226">
        <v>57665.88</v>
      </c>
      <c r="L7226">
        <v>0.1</v>
      </c>
      <c r="M7226">
        <v>79611.649999999994</v>
      </c>
      <c r="N7226" t="s">
        <v>52</v>
      </c>
      <c r="O7226" t="s">
        <v>35</v>
      </c>
      <c r="P7226" t="s">
        <v>44</v>
      </c>
      <c r="Q7226">
        <f>Sales_Data[[#This Row],[Quantity]]*Sales_Data[[#This Row],[Unit_Price]]</f>
        <v>115331.76</v>
      </c>
      <c r="R7226">
        <f>Sales_Data[[#This Row],[Gross_Sales]]*Sales_Data[[#This Row],[Discount]]</f>
        <v>11533.175999999999</v>
      </c>
      <c r="S7226">
        <f>Sales_Data[[#This Row],[Gross_Sales]]-Sales_Data[[#This Row],[Discount_Amount]]</f>
        <v>103798.584</v>
      </c>
      <c r="T7226">
        <f>Sales_Data[[#This Row],[Net Sales]]-Sales_Data[[#This Row],[Cost]]</f>
        <v>24186.934000000008</v>
      </c>
      <c r="U7226" s="2">
        <f>Sales_Data[[#This Row],[Profit]]/Sales_Data[[#This Row],[Net Sales]]</f>
        <v>0.23301795716211318</v>
      </c>
      <c r="V7226">
        <f>YEAR(Sales_Data[[#This Row],[Order_Date]])</f>
        <v>2025</v>
      </c>
      <c r="W7226" t="str">
        <f>TEXT(Sales_Data[[#This Row],[Order_Date]],"mmm")</f>
        <v>Jun</v>
      </c>
      <c r="X7226">
        <f>MONTH(Sales_Data[[#This Row],[Order_Date]])</f>
        <v>6</v>
      </c>
      <c r="Y7226" t="str">
        <f>"Q"&amp;ROUNDUP(MONTH(Sales_Data[[#This Row],[Order_Date]])/3,0)</f>
        <v>Q2</v>
      </c>
    </row>
    <row r="7227" spans="1:25" x14ac:dyDescent="0.3">
      <c r="A7227" t="s">
        <v>9037</v>
      </c>
      <c r="B7227" s="1">
        <v>45796</v>
      </c>
      <c r="C7227" t="s">
        <v>1210</v>
      </c>
      <c r="D7227" t="s">
        <v>615</v>
      </c>
      <c r="E7227" t="s">
        <v>19</v>
      </c>
      <c r="F7227" t="s">
        <v>113</v>
      </c>
      <c r="G7227" t="s">
        <v>67</v>
      </c>
      <c r="H7227" t="s">
        <v>121</v>
      </c>
      <c r="I7227" t="s">
        <v>122</v>
      </c>
      <c r="J7227">
        <v>5</v>
      </c>
      <c r="K7227">
        <v>6558.85</v>
      </c>
      <c r="L7227">
        <v>0</v>
      </c>
      <c r="M7227">
        <v>24563.85</v>
      </c>
      <c r="N7227" t="s">
        <v>52</v>
      </c>
      <c r="O7227" t="s">
        <v>25</v>
      </c>
      <c r="P7227" t="s">
        <v>71</v>
      </c>
      <c r="Q7227">
        <f>Sales_Data[[#This Row],[Quantity]]*Sales_Data[[#This Row],[Unit_Price]]</f>
        <v>32794.25</v>
      </c>
      <c r="R7227">
        <f>Sales_Data[[#This Row],[Gross_Sales]]*Sales_Data[[#This Row],[Discount]]</f>
        <v>0</v>
      </c>
      <c r="S7227">
        <f>Sales_Data[[#This Row],[Gross_Sales]]-Sales_Data[[#This Row],[Discount_Amount]]</f>
        <v>32794.25</v>
      </c>
      <c r="T7227">
        <f>Sales_Data[[#This Row],[Net Sales]]-Sales_Data[[#This Row],[Cost]]</f>
        <v>8230.4000000000015</v>
      </c>
      <c r="U7227" s="2">
        <f>Sales_Data[[#This Row],[Profit]]/Sales_Data[[#This Row],[Net Sales]]</f>
        <v>0.25097082567828205</v>
      </c>
      <c r="V7227">
        <f>YEAR(Sales_Data[[#This Row],[Order_Date]])</f>
        <v>2025</v>
      </c>
      <c r="W7227" t="str">
        <f>TEXT(Sales_Data[[#This Row],[Order_Date]],"mmm")</f>
        <v>May</v>
      </c>
      <c r="X7227">
        <f>MONTH(Sales_Data[[#This Row],[Order_Date]])</f>
        <v>5</v>
      </c>
      <c r="Y7227" t="str">
        <f>"Q"&amp;ROUNDUP(MONTH(Sales_Data[[#This Row],[Order_Date]])/3,0)</f>
        <v>Q2</v>
      </c>
    </row>
    <row r="7228" spans="1:25" x14ac:dyDescent="0.3">
      <c r="A7228" t="s">
        <v>9038</v>
      </c>
      <c r="B7228" s="1">
        <v>45851</v>
      </c>
      <c r="C7228" t="s">
        <v>333</v>
      </c>
      <c r="D7228" t="s">
        <v>589</v>
      </c>
      <c r="E7228" t="s">
        <v>119</v>
      </c>
      <c r="F7228" t="s">
        <v>184</v>
      </c>
      <c r="G7228" t="s">
        <v>41</v>
      </c>
      <c r="H7228" t="s">
        <v>42</v>
      </c>
      <c r="I7228" t="s">
        <v>82</v>
      </c>
      <c r="J7228">
        <v>1</v>
      </c>
      <c r="K7228">
        <v>6440.3</v>
      </c>
      <c r="L7228">
        <v>0.05</v>
      </c>
      <c r="M7228">
        <v>4371.6400000000003</v>
      </c>
      <c r="N7228" t="s">
        <v>52</v>
      </c>
      <c r="O7228" t="s">
        <v>25</v>
      </c>
      <c r="P7228" t="s">
        <v>44</v>
      </c>
      <c r="Q7228">
        <f>Sales_Data[[#This Row],[Quantity]]*Sales_Data[[#This Row],[Unit_Price]]</f>
        <v>6440.3</v>
      </c>
      <c r="R7228">
        <f>Sales_Data[[#This Row],[Gross_Sales]]*Sales_Data[[#This Row],[Discount]]</f>
        <v>322.01500000000004</v>
      </c>
      <c r="S7228">
        <f>Sales_Data[[#This Row],[Gross_Sales]]-Sales_Data[[#This Row],[Discount_Amount]]</f>
        <v>6118.2849999999999</v>
      </c>
      <c r="T7228">
        <f>Sales_Data[[#This Row],[Net Sales]]-Sales_Data[[#This Row],[Cost]]</f>
        <v>1746.6449999999995</v>
      </c>
      <c r="U7228" s="2">
        <f>Sales_Data[[#This Row],[Profit]]/Sales_Data[[#This Row],[Net Sales]]</f>
        <v>0.28547950937231586</v>
      </c>
      <c r="V7228">
        <f>YEAR(Sales_Data[[#This Row],[Order_Date]])</f>
        <v>2025</v>
      </c>
      <c r="W7228" t="str">
        <f>TEXT(Sales_Data[[#This Row],[Order_Date]],"mmm")</f>
        <v>Jul</v>
      </c>
      <c r="X7228">
        <f>MONTH(Sales_Data[[#This Row],[Order_Date]])</f>
        <v>7</v>
      </c>
      <c r="Y7228" t="str">
        <f>"Q"&amp;ROUNDUP(MONTH(Sales_Data[[#This Row],[Order_Date]])/3,0)</f>
        <v>Q3</v>
      </c>
    </row>
    <row r="7229" spans="1:25" x14ac:dyDescent="0.3">
      <c r="A7229" t="s">
        <v>9039</v>
      </c>
      <c r="B7229" s="1">
        <v>45843</v>
      </c>
      <c r="C7229" t="s">
        <v>850</v>
      </c>
      <c r="D7229" t="s">
        <v>137</v>
      </c>
      <c r="E7229" t="s">
        <v>30</v>
      </c>
      <c r="F7229" t="s">
        <v>31</v>
      </c>
      <c r="G7229" t="s">
        <v>21</v>
      </c>
      <c r="H7229" t="s">
        <v>22</v>
      </c>
      <c r="I7229" t="s">
        <v>62</v>
      </c>
      <c r="J7229">
        <v>1</v>
      </c>
      <c r="K7229">
        <v>1630.32</v>
      </c>
      <c r="L7229">
        <v>0</v>
      </c>
      <c r="M7229">
        <v>1350.3</v>
      </c>
      <c r="N7229" t="s">
        <v>24</v>
      </c>
      <c r="O7229" t="s">
        <v>35</v>
      </c>
      <c r="P7229" t="s">
        <v>71</v>
      </c>
      <c r="Q7229">
        <f>Sales_Data[[#This Row],[Quantity]]*Sales_Data[[#This Row],[Unit_Price]]</f>
        <v>1630.32</v>
      </c>
      <c r="R7229">
        <f>Sales_Data[[#This Row],[Gross_Sales]]*Sales_Data[[#This Row],[Discount]]</f>
        <v>0</v>
      </c>
      <c r="S7229">
        <f>Sales_Data[[#This Row],[Gross_Sales]]-Sales_Data[[#This Row],[Discount_Amount]]</f>
        <v>1630.32</v>
      </c>
      <c r="T7229">
        <f>Sales_Data[[#This Row],[Net Sales]]-Sales_Data[[#This Row],[Cost]]</f>
        <v>280.02</v>
      </c>
      <c r="U7229" s="2">
        <f>Sales_Data[[#This Row],[Profit]]/Sales_Data[[#This Row],[Net Sales]]</f>
        <v>0.1717576917414986</v>
      </c>
      <c r="V7229">
        <f>YEAR(Sales_Data[[#This Row],[Order_Date]])</f>
        <v>2025</v>
      </c>
      <c r="W7229" t="str">
        <f>TEXT(Sales_Data[[#This Row],[Order_Date]],"mmm")</f>
        <v>Jul</v>
      </c>
      <c r="X7229">
        <f>MONTH(Sales_Data[[#This Row],[Order_Date]])</f>
        <v>7</v>
      </c>
      <c r="Y7229" t="str">
        <f>"Q"&amp;ROUNDUP(MONTH(Sales_Data[[#This Row],[Order_Date]])/3,0)</f>
        <v>Q3</v>
      </c>
    </row>
    <row r="7230" spans="1:25" x14ac:dyDescent="0.3">
      <c r="A7230" t="s">
        <v>9040</v>
      </c>
      <c r="B7230" s="1">
        <v>45875</v>
      </c>
      <c r="C7230" t="s">
        <v>3294</v>
      </c>
      <c r="D7230" t="s">
        <v>1004</v>
      </c>
      <c r="E7230" t="s">
        <v>119</v>
      </c>
      <c r="F7230" t="s">
        <v>120</v>
      </c>
      <c r="G7230" t="s">
        <v>67</v>
      </c>
      <c r="H7230" t="s">
        <v>68</v>
      </c>
      <c r="I7230" t="s">
        <v>97</v>
      </c>
      <c r="J7230">
        <v>1</v>
      </c>
      <c r="K7230">
        <v>4750.6099999999997</v>
      </c>
      <c r="L7230">
        <v>0.05</v>
      </c>
      <c r="M7230">
        <v>3548.87</v>
      </c>
      <c r="N7230" t="s">
        <v>83</v>
      </c>
      <c r="O7230" t="s">
        <v>35</v>
      </c>
      <c r="P7230" t="s">
        <v>71</v>
      </c>
      <c r="Q7230">
        <f>Sales_Data[[#This Row],[Quantity]]*Sales_Data[[#This Row],[Unit_Price]]</f>
        <v>4750.6099999999997</v>
      </c>
      <c r="R7230">
        <f>Sales_Data[[#This Row],[Gross_Sales]]*Sales_Data[[#This Row],[Discount]]</f>
        <v>237.53049999999999</v>
      </c>
      <c r="S7230">
        <f>Sales_Data[[#This Row],[Gross_Sales]]-Sales_Data[[#This Row],[Discount_Amount]]</f>
        <v>4513.0794999999998</v>
      </c>
      <c r="T7230">
        <f>Sales_Data[[#This Row],[Net Sales]]-Sales_Data[[#This Row],[Cost]]</f>
        <v>964.20949999999993</v>
      </c>
      <c r="U7230" s="2">
        <f>Sales_Data[[#This Row],[Profit]]/Sales_Data[[#This Row],[Net Sales]]</f>
        <v>0.21364779858187741</v>
      </c>
      <c r="V7230">
        <f>YEAR(Sales_Data[[#This Row],[Order_Date]])</f>
        <v>2025</v>
      </c>
      <c r="W7230" t="str">
        <f>TEXT(Sales_Data[[#This Row],[Order_Date]],"mmm")</f>
        <v>Aug</v>
      </c>
      <c r="X7230">
        <f>MONTH(Sales_Data[[#This Row],[Order_Date]])</f>
        <v>8</v>
      </c>
      <c r="Y7230" t="str">
        <f>"Q"&amp;ROUNDUP(MONTH(Sales_Data[[#This Row],[Order_Date]])/3,0)</f>
        <v>Q3</v>
      </c>
    </row>
    <row r="7231" spans="1:25" x14ac:dyDescent="0.3">
      <c r="A7231" t="s">
        <v>9041</v>
      </c>
      <c r="B7231" s="1">
        <v>45821</v>
      </c>
      <c r="C7231" t="s">
        <v>117</v>
      </c>
      <c r="D7231" t="s">
        <v>125</v>
      </c>
      <c r="E7231" t="s">
        <v>48</v>
      </c>
      <c r="F7231" t="s">
        <v>126</v>
      </c>
      <c r="G7231" t="s">
        <v>21</v>
      </c>
      <c r="H7231" t="s">
        <v>297</v>
      </c>
      <c r="I7231" t="s">
        <v>494</v>
      </c>
      <c r="J7231">
        <v>3</v>
      </c>
      <c r="K7231">
        <v>53332.05</v>
      </c>
      <c r="L7231">
        <v>0.1</v>
      </c>
      <c r="M7231">
        <v>92855.52</v>
      </c>
      <c r="N7231" t="s">
        <v>83</v>
      </c>
      <c r="O7231" t="s">
        <v>35</v>
      </c>
      <c r="P7231" t="s">
        <v>71</v>
      </c>
      <c r="Q7231">
        <f>Sales_Data[[#This Row],[Quantity]]*Sales_Data[[#This Row],[Unit_Price]]</f>
        <v>159996.15000000002</v>
      </c>
      <c r="R7231">
        <f>Sales_Data[[#This Row],[Gross_Sales]]*Sales_Data[[#This Row],[Discount]]</f>
        <v>15999.615000000003</v>
      </c>
      <c r="S7231">
        <f>Sales_Data[[#This Row],[Gross_Sales]]-Sales_Data[[#This Row],[Discount_Amount]]</f>
        <v>143996.53500000003</v>
      </c>
      <c r="T7231">
        <f>Sales_Data[[#This Row],[Net Sales]]-Sales_Data[[#This Row],[Cost]]</f>
        <v>51141.015000000029</v>
      </c>
      <c r="U7231" s="2">
        <f>Sales_Data[[#This Row],[Profit]]/Sales_Data[[#This Row],[Net Sales]]</f>
        <v>0.35515448340475703</v>
      </c>
      <c r="V7231">
        <f>YEAR(Sales_Data[[#This Row],[Order_Date]])</f>
        <v>2025</v>
      </c>
      <c r="W7231" t="str">
        <f>TEXT(Sales_Data[[#This Row],[Order_Date]],"mmm")</f>
        <v>Jun</v>
      </c>
      <c r="X7231">
        <f>MONTH(Sales_Data[[#This Row],[Order_Date]])</f>
        <v>6</v>
      </c>
      <c r="Y7231" t="str">
        <f>"Q"&amp;ROUNDUP(MONTH(Sales_Data[[#This Row],[Order_Date]])/3,0)</f>
        <v>Q2</v>
      </c>
    </row>
    <row r="7232" spans="1:25" x14ac:dyDescent="0.3">
      <c r="A7232" t="s">
        <v>9042</v>
      </c>
      <c r="B7232" s="1">
        <v>45818</v>
      </c>
      <c r="C7232" t="s">
        <v>3344</v>
      </c>
      <c r="D7232" t="s">
        <v>422</v>
      </c>
      <c r="E7232" t="s">
        <v>48</v>
      </c>
      <c r="F7232" t="s">
        <v>126</v>
      </c>
      <c r="G7232" t="s">
        <v>32</v>
      </c>
      <c r="H7232" t="s">
        <v>33</v>
      </c>
      <c r="I7232" t="s">
        <v>34</v>
      </c>
      <c r="J7232">
        <v>2</v>
      </c>
      <c r="K7232">
        <v>11455.36</v>
      </c>
      <c r="L7232">
        <v>0.15</v>
      </c>
      <c r="M7232">
        <v>15501.8</v>
      </c>
      <c r="N7232" t="s">
        <v>70</v>
      </c>
      <c r="O7232" t="s">
        <v>25</v>
      </c>
      <c r="P7232" t="s">
        <v>44</v>
      </c>
      <c r="Q7232">
        <f>Sales_Data[[#This Row],[Quantity]]*Sales_Data[[#This Row],[Unit_Price]]</f>
        <v>22910.720000000001</v>
      </c>
      <c r="R7232">
        <f>Sales_Data[[#This Row],[Gross_Sales]]*Sales_Data[[#This Row],[Discount]]</f>
        <v>3436.6080000000002</v>
      </c>
      <c r="S7232">
        <f>Sales_Data[[#This Row],[Gross_Sales]]-Sales_Data[[#This Row],[Discount_Amount]]</f>
        <v>19474.112000000001</v>
      </c>
      <c r="T7232">
        <f>Sales_Data[[#This Row],[Net Sales]]-Sales_Data[[#This Row],[Cost]]</f>
        <v>3972.3120000000017</v>
      </c>
      <c r="U7232" s="2">
        <f>Sales_Data[[#This Row],[Profit]]/Sales_Data[[#This Row],[Net Sales]]</f>
        <v>0.20397910826434609</v>
      </c>
      <c r="V7232">
        <f>YEAR(Sales_Data[[#This Row],[Order_Date]])</f>
        <v>2025</v>
      </c>
      <c r="W7232" t="str">
        <f>TEXT(Sales_Data[[#This Row],[Order_Date]],"mmm")</f>
        <v>Jun</v>
      </c>
      <c r="X7232">
        <f>MONTH(Sales_Data[[#This Row],[Order_Date]])</f>
        <v>6</v>
      </c>
      <c r="Y7232" t="str">
        <f>"Q"&amp;ROUNDUP(MONTH(Sales_Data[[#This Row],[Order_Date]])/3,0)</f>
        <v>Q2</v>
      </c>
    </row>
    <row r="7233" spans="1:25" x14ac:dyDescent="0.3">
      <c r="A7233" t="s">
        <v>9043</v>
      </c>
      <c r="B7233" s="1">
        <v>45670</v>
      </c>
      <c r="C7233" t="s">
        <v>4775</v>
      </c>
      <c r="D7233" t="s">
        <v>221</v>
      </c>
      <c r="E7233" t="s">
        <v>48</v>
      </c>
      <c r="F7233" t="s">
        <v>126</v>
      </c>
      <c r="G7233" t="s">
        <v>67</v>
      </c>
      <c r="H7233" t="s">
        <v>121</v>
      </c>
      <c r="I7233" t="s">
        <v>142</v>
      </c>
      <c r="J7233">
        <v>3</v>
      </c>
      <c r="K7233">
        <v>63555.46</v>
      </c>
      <c r="L7233">
        <v>0.1</v>
      </c>
      <c r="M7233">
        <v>108555.64</v>
      </c>
      <c r="N7233" t="s">
        <v>24</v>
      </c>
      <c r="O7233" t="s">
        <v>35</v>
      </c>
      <c r="P7233" t="s">
        <v>71</v>
      </c>
      <c r="Q7233">
        <f>Sales_Data[[#This Row],[Quantity]]*Sales_Data[[#This Row],[Unit_Price]]</f>
        <v>190666.38</v>
      </c>
      <c r="R7233">
        <f>Sales_Data[[#This Row],[Gross_Sales]]*Sales_Data[[#This Row],[Discount]]</f>
        <v>19066.638000000003</v>
      </c>
      <c r="S7233">
        <f>Sales_Data[[#This Row],[Gross_Sales]]-Sales_Data[[#This Row],[Discount_Amount]]</f>
        <v>171599.742</v>
      </c>
      <c r="T7233">
        <f>Sales_Data[[#This Row],[Net Sales]]-Sales_Data[[#This Row],[Cost]]</f>
        <v>63044.101999999999</v>
      </c>
      <c r="U7233" s="2">
        <f>Sales_Data[[#This Row],[Profit]]/Sales_Data[[#This Row],[Net Sales]]</f>
        <v>0.36739042416508993</v>
      </c>
      <c r="V7233">
        <f>YEAR(Sales_Data[[#This Row],[Order_Date]])</f>
        <v>2025</v>
      </c>
      <c r="W7233" t="str">
        <f>TEXT(Sales_Data[[#This Row],[Order_Date]],"mmm")</f>
        <v>Jan</v>
      </c>
      <c r="X7233">
        <f>MONTH(Sales_Data[[#This Row],[Order_Date]])</f>
        <v>1</v>
      </c>
      <c r="Y7233" t="str">
        <f>"Q"&amp;ROUNDUP(MONTH(Sales_Data[[#This Row],[Order_Date]])/3,0)</f>
        <v>Q1</v>
      </c>
    </row>
    <row r="7234" spans="1:25" x14ac:dyDescent="0.3">
      <c r="A7234" t="s">
        <v>9044</v>
      </c>
      <c r="B7234" s="1">
        <v>45953</v>
      </c>
      <c r="C7234" t="s">
        <v>336</v>
      </c>
      <c r="D7234" t="s">
        <v>118</v>
      </c>
      <c r="E7234" t="s">
        <v>30</v>
      </c>
      <c r="F7234" t="s">
        <v>210</v>
      </c>
      <c r="G7234" t="s">
        <v>67</v>
      </c>
      <c r="H7234" t="s">
        <v>68</v>
      </c>
      <c r="I7234" t="s">
        <v>97</v>
      </c>
      <c r="J7234">
        <v>1</v>
      </c>
      <c r="K7234">
        <v>583.53</v>
      </c>
      <c r="L7234">
        <v>0.2</v>
      </c>
      <c r="M7234">
        <v>407.89</v>
      </c>
      <c r="N7234" t="s">
        <v>52</v>
      </c>
      <c r="O7234" t="s">
        <v>35</v>
      </c>
      <c r="P7234" t="s">
        <v>44</v>
      </c>
      <c r="Q7234">
        <f>Sales_Data[[#This Row],[Quantity]]*Sales_Data[[#This Row],[Unit_Price]]</f>
        <v>583.53</v>
      </c>
      <c r="R7234">
        <f>Sales_Data[[#This Row],[Gross_Sales]]*Sales_Data[[#This Row],[Discount]]</f>
        <v>116.706</v>
      </c>
      <c r="S7234">
        <f>Sales_Data[[#This Row],[Gross_Sales]]-Sales_Data[[#This Row],[Discount_Amount]]</f>
        <v>466.82399999999996</v>
      </c>
      <c r="T7234">
        <f>Sales_Data[[#This Row],[Net Sales]]-Sales_Data[[#This Row],[Cost]]</f>
        <v>58.933999999999969</v>
      </c>
      <c r="U7234" s="2">
        <f>Sales_Data[[#This Row],[Profit]]/Sales_Data[[#This Row],[Net Sales]]</f>
        <v>0.12624458039860842</v>
      </c>
      <c r="V7234">
        <f>YEAR(Sales_Data[[#This Row],[Order_Date]])</f>
        <v>2025</v>
      </c>
      <c r="W7234" t="str">
        <f>TEXT(Sales_Data[[#This Row],[Order_Date]],"mmm")</f>
        <v>Oct</v>
      </c>
      <c r="X7234">
        <f>MONTH(Sales_Data[[#This Row],[Order_Date]])</f>
        <v>10</v>
      </c>
      <c r="Y7234" t="str">
        <f>"Q"&amp;ROUNDUP(MONTH(Sales_Data[[#This Row],[Order_Date]])/3,0)</f>
        <v>Q4</v>
      </c>
    </row>
    <row r="7235" spans="1:25" x14ac:dyDescent="0.3">
      <c r="A7235" t="s">
        <v>9045</v>
      </c>
      <c r="B7235" s="1">
        <v>45746</v>
      </c>
      <c r="C7235" t="s">
        <v>1805</v>
      </c>
      <c r="D7235" t="s">
        <v>715</v>
      </c>
      <c r="E7235" t="s">
        <v>48</v>
      </c>
      <c r="F7235" t="s">
        <v>132</v>
      </c>
      <c r="G7235" t="s">
        <v>41</v>
      </c>
      <c r="H7235" t="s">
        <v>171</v>
      </c>
      <c r="I7235" t="s">
        <v>172</v>
      </c>
      <c r="J7235">
        <v>1</v>
      </c>
      <c r="K7235">
        <v>35409.57</v>
      </c>
      <c r="L7235">
        <v>0.1</v>
      </c>
      <c r="M7235">
        <v>22418.55</v>
      </c>
      <c r="N7235" t="s">
        <v>83</v>
      </c>
      <c r="O7235" t="s">
        <v>35</v>
      </c>
      <c r="P7235" t="s">
        <v>44</v>
      </c>
      <c r="Q7235">
        <f>Sales_Data[[#This Row],[Quantity]]*Sales_Data[[#This Row],[Unit_Price]]</f>
        <v>35409.57</v>
      </c>
      <c r="R7235">
        <f>Sales_Data[[#This Row],[Gross_Sales]]*Sales_Data[[#This Row],[Discount]]</f>
        <v>3540.9570000000003</v>
      </c>
      <c r="S7235">
        <f>Sales_Data[[#This Row],[Gross_Sales]]-Sales_Data[[#This Row],[Discount_Amount]]</f>
        <v>31868.612999999998</v>
      </c>
      <c r="T7235">
        <f>Sales_Data[[#This Row],[Net Sales]]-Sales_Data[[#This Row],[Cost]]</f>
        <v>9450.0629999999983</v>
      </c>
      <c r="U7235" s="2">
        <f>Sales_Data[[#This Row],[Profit]]/Sales_Data[[#This Row],[Net Sales]]</f>
        <v>0.29653198273799991</v>
      </c>
      <c r="V7235">
        <f>YEAR(Sales_Data[[#This Row],[Order_Date]])</f>
        <v>2025</v>
      </c>
      <c r="W7235" t="str">
        <f>TEXT(Sales_Data[[#This Row],[Order_Date]],"mmm")</f>
        <v>Mar</v>
      </c>
      <c r="X7235">
        <f>MONTH(Sales_Data[[#This Row],[Order_Date]])</f>
        <v>3</v>
      </c>
      <c r="Y7235" t="str">
        <f>"Q"&amp;ROUNDUP(MONTH(Sales_Data[[#This Row],[Order_Date]])/3,0)</f>
        <v>Q1</v>
      </c>
    </row>
    <row r="7236" spans="1:25" x14ac:dyDescent="0.3">
      <c r="A7236" t="s">
        <v>9046</v>
      </c>
      <c r="B7236" s="1">
        <v>45981</v>
      </c>
      <c r="C7236" t="s">
        <v>3046</v>
      </c>
      <c r="D7236" t="s">
        <v>393</v>
      </c>
      <c r="E7236" t="s">
        <v>48</v>
      </c>
      <c r="F7236" t="s">
        <v>152</v>
      </c>
      <c r="G7236" t="s">
        <v>21</v>
      </c>
      <c r="H7236" t="s">
        <v>22</v>
      </c>
      <c r="I7236" t="s">
        <v>23</v>
      </c>
      <c r="J7236">
        <v>1</v>
      </c>
      <c r="K7236">
        <v>59667.62</v>
      </c>
      <c r="L7236">
        <v>0.05</v>
      </c>
      <c r="M7236">
        <v>36880.18</v>
      </c>
      <c r="N7236" t="s">
        <v>70</v>
      </c>
      <c r="O7236" t="s">
        <v>35</v>
      </c>
      <c r="P7236" t="s">
        <v>71</v>
      </c>
      <c r="Q7236">
        <f>Sales_Data[[#This Row],[Quantity]]*Sales_Data[[#This Row],[Unit_Price]]</f>
        <v>59667.62</v>
      </c>
      <c r="R7236">
        <f>Sales_Data[[#This Row],[Gross_Sales]]*Sales_Data[[#This Row],[Discount]]</f>
        <v>2983.3810000000003</v>
      </c>
      <c r="S7236">
        <f>Sales_Data[[#This Row],[Gross_Sales]]-Sales_Data[[#This Row],[Discount_Amount]]</f>
        <v>56684.239000000001</v>
      </c>
      <c r="T7236">
        <f>Sales_Data[[#This Row],[Net Sales]]-Sales_Data[[#This Row],[Cost]]</f>
        <v>19804.059000000001</v>
      </c>
      <c r="U7236" s="2">
        <f>Sales_Data[[#This Row],[Profit]]/Sales_Data[[#This Row],[Net Sales]]</f>
        <v>0.34937505291373849</v>
      </c>
      <c r="V7236">
        <f>YEAR(Sales_Data[[#This Row],[Order_Date]])</f>
        <v>2025</v>
      </c>
      <c r="W7236" t="str">
        <f>TEXT(Sales_Data[[#This Row],[Order_Date]],"mmm")</f>
        <v>Nov</v>
      </c>
      <c r="X7236">
        <f>MONTH(Sales_Data[[#This Row],[Order_Date]])</f>
        <v>11</v>
      </c>
      <c r="Y7236" t="str">
        <f>"Q"&amp;ROUNDUP(MONTH(Sales_Data[[#This Row],[Order_Date]])/3,0)</f>
        <v>Q4</v>
      </c>
    </row>
    <row r="7237" spans="1:25" x14ac:dyDescent="0.3">
      <c r="A7237" t="s">
        <v>9047</v>
      </c>
      <c r="B7237" s="1">
        <v>45699</v>
      </c>
      <c r="C7237" t="s">
        <v>446</v>
      </c>
      <c r="D7237" t="s">
        <v>715</v>
      </c>
      <c r="E7237" t="s">
        <v>39</v>
      </c>
      <c r="F7237" t="s">
        <v>96</v>
      </c>
      <c r="G7237" t="s">
        <v>67</v>
      </c>
      <c r="H7237" t="s">
        <v>88</v>
      </c>
      <c r="I7237" t="s">
        <v>89</v>
      </c>
      <c r="J7237">
        <v>3</v>
      </c>
      <c r="K7237">
        <v>6641.58</v>
      </c>
      <c r="L7237">
        <v>0.05</v>
      </c>
      <c r="M7237">
        <v>12876.55</v>
      </c>
      <c r="N7237" t="s">
        <v>52</v>
      </c>
      <c r="O7237" t="s">
        <v>35</v>
      </c>
      <c r="P7237" t="s">
        <v>44</v>
      </c>
      <c r="Q7237">
        <f>Sales_Data[[#This Row],[Quantity]]*Sales_Data[[#This Row],[Unit_Price]]</f>
        <v>19924.739999999998</v>
      </c>
      <c r="R7237">
        <f>Sales_Data[[#This Row],[Gross_Sales]]*Sales_Data[[#This Row],[Discount]]</f>
        <v>996.23699999999997</v>
      </c>
      <c r="S7237">
        <f>Sales_Data[[#This Row],[Gross_Sales]]-Sales_Data[[#This Row],[Discount_Amount]]</f>
        <v>18928.502999999997</v>
      </c>
      <c r="T7237">
        <f>Sales_Data[[#This Row],[Net Sales]]-Sales_Data[[#This Row],[Cost]]</f>
        <v>6051.9529999999977</v>
      </c>
      <c r="U7237" s="2">
        <f>Sales_Data[[#This Row],[Profit]]/Sales_Data[[#This Row],[Net Sales]]</f>
        <v>0.31972697471110095</v>
      </c>
      <c r="V7237">
        <f>YEAR(Sales_Data[[#This Row],[Order_Date]])</f>
        <v>2025</v>
      </c>
      <c r="W7237" t="str">
        <f>TEXT(Sales_Data[[#This Row],[Order_Date]],"mmm")</f>
        <v>Feb</v>
      </c>
      <c r="X7237">
        <f>MONTH(Sales_Data[[#This Row],[Order_Date]])</f>
        <v>2</v>
      </c>
      <c r="Y7237" t="str">
        <f>"Q"&amp;ROUNDUP(MONTH(Sales_Data[[#This Row],[Order_Date]])/3,0)</f>
        <v>Q1</v>
      </c>
    </row>
    <row r="7238" spans="1:25" x14ac:dyDescent="0.3">
      <c r="A7238" t="s">
        <v>9048</v>
      </c>
      <c r="B7238" s="1">
        <v>45867</v>
      </c>
      <c r="C7238" t="s">
        <v>2450</v>
      </c>
      <c r="D7238" t="s">
        <v>229</v>
      </c>
      <c r="E7238" t="s">
        <v>19</v>
      </c>
      <c r="F7238" t="s">
        <v>20</v>
      </c>
      <c r="G7238" t="s">
        <v>21</v>
      </c>
      <c r="H7238" t="s">
        <v>297</v>
      </c>
      <c r="I7238" t="s">
        <v>494</v>
      </c>
      <c r="J7238">
        <v>1</v>
      </c>
      <c r="K7238">
        <v>4715.49</v>
      </c>
      <c r="L7238">
        <v>0.05</v>
      </c>
      <c r="M7238">
        <v>3884.39</v>
      </c>
      <c r="N7238" t="s">
        <v>24</v>
      </c>
      <c r="O7238" t="s">
        <v>25</v>
      </c>
      <c r="P7238" t="s">
        <v>44</v>
      </c>
      <c r="Q7238">
        <f>Sales_Data[[#This Row],[Quantity]]*Sales_Data[[#This Row],[Unit_Price]]</f>
        <v>4715.49</v>
      </c>
      <c r="R7238">
        <f>Sales_Data[[#This Row],[Gross_Sales]]*Sales_Data[[#This Row],[Discount]]</f>
        <v>235.77449999999999</v>
      </c>
      <c r="S7238">
        <f>Sales_Data[[#This Row],[Gross_Sales]]-Sales_Data[[#This Row],[Discount_Amount]]</f>
        <v>4479.7155000000002</v>
      </c>
      <c r="T7238">
        <f>Sales_Data[[#This Row],[Net Sales]]-Sales_Data[[#This Row],[Cost]]</f>
        <v>595.32550000000037</v>
      </c>
      <c r="U7238" s="2">
        <f>Sales_Data[[#This Row],[Profit]]/Sales_Data[[#This Row],[Net Sales]]</f>
        <v>0.1328935955865948</v>
      </c>
      <c r="V7238">
        <f>YEAR(Sales_Data[[#This Row],[Order_Date]])</f>
        <v>2025</v>
      </c>
      <c r="W7238" t="str">
        <f>TEXT(Sales_Data[[#This Row],[Order_Date]],"mmm")</f>
        <v>Jul</v>
      </c>
      <c r="X7238">
        <f>MONTH(Sales_Data[[#This Row],[Order_Date]])</f>
        <v>7</v>
      </c>
      <c r="Y7238" t="str">
        <f>"Q"&amp;ROUNDUP(MONTH(Sales_Data[[#This Row],[Order_Date]])/3,0)</f>
        <v>Q3</v>
      </c>
    </row>
    <row r="7239" spans="1:25" x14ac:dyDescent="0.3">
      <c r="A7239" t="s">
        <v>9049</v>
      </c>
      <c r="B7239" s="1">
        <v>45886</v>
      </c>
      <c r="C7239" t="s">
        <v>6834</v>
      </c>
      <c r="D7239" t="s">
        <v>756</v>
      </c>
      <c r="E7239" t="s">
        <v>39</v>
      </c>
      <c r="F7239" t="s">
        <v>405</v>
      </c>
      <c r="G7239" t="s">
        <v>32</v>
      </c>
      <c r="H7239" t="s">
        <v>50</v>
      </c>
      <c r="I7239" t="s">
        <v>58</v>
      </c>
      <c r="J7239">
        <v>2</v>
      </c>
      <c r="K7239">
        <v>1350.3</v>
      </c>
      <c r="L7239">
        <v>0.1</v>
      </c>
      <c r="M7239">
        <v>1819.01</v>
      </c>
      <c r="N7239" t="s">
        <v>24</v>
      </c>
      <c r="O7239" t="s">
        <v>35</v>
      </c>
      <c r="P7239" t="s">
        <v>44</v>
      </c>
      <c r="Q7239">
        <f>Sales_Data[[#This Row],[Quantity]]*Sales_Data[[#This Row],[Unit_Price]]</f>
        <v>2700.6</v>
      </c>
      <c r="R7239">
        <f>Sales_Data[[#This Row],[Gross_Sales]]*Sales_Data[[#This Row],[Discount]]</f>
        <v>270.06</v>
      </c>
      <c r="S7239">
        <f>Sales_Data[[#This Row],[Gross_Sales]]-Sales_Data[[#This Row],[Discount_Amount]]</f>
        <v>2430.54</v>
      </c>
      <c r="T7239">
        <f>Sales_Data[[#This Row],[Net Sales]]-Sales_Data[[#This Row],[Cost]]</f>
        <v>611.53</v>
      </c>
      <c r="U7239" s="2">
        <f>Sales_Data[[#This Row],[Profit]]/Sales_Data[[#This Row],[Net Sales]]</f>
        <v>0.25160252454187132</v>
      </c>
      <c r="V7239">
        <f>YEAR(Sales_Data[[#This Row],[Order_Date]])</f>
        <v>2025</v>
      </c>
      <c r="W7239" t="str">
        <f>TEXT(Sales_Data[[#This Row],[Order_Date]],"mmm")</f>
        <v>Aug</v>
      </c>
      <c r="X7239">
        <f>MONTH(Sales_Data[[#This Row],[Order_Date]])</f>
        <v>8</v>
      </c>
      <c r="Y7239" t="str">
        <f>"Q"&amp;ROUNDUP(MONTH(Sales_Data[[#This Row],[Order_Date]])/3,0)</f>
        <v>Q3</v>
      </c>
    </row>
    <row r="7240" spans="1:25" x14ac:dyDescent="0.3">
      <c r="A7240" t="s">
        <v>9050</v>
      </c>
      <c r="B7240" s="1">
        <v>46007</v>
      </c>
      <c r="C7240" t="s">
        <v>1922</v>
      </c>
      <c r="D7240" t="s">
        <v>317</v>
      </c>
      <c r="E7240" t="s">
        <v>19</v>
      </c>
      <c r="F7240" t="s">
        <v>20</v>
      </c>
      <c r="G7240" t="s">
        <v>67</v>
      </c>
      <c r="H7240" t="s">
        <v>121</v>
      </c>
      <c r="I7240" t="s">
        <v>142</v>
      </c>
      <c r="J7240">
        <v>2</v>
      </c>
      <c r="K7240">
        <v>13232.17</v>
      </c>
      <c r="L7240">
        <v>0.1</v>
      </c>
      <c r="M7240">
        <v>20817.82</v>
      </c>
      <c r="N7240" t="s">
        <v>70</v>
      </c>
      <c r="O7240" t="s">
        <v>35</v>
      </c>
      <c r="P7240" t="s">
        <v>71</v>
      </c>
      <c r="Q7240">
        <f>Sales_Data[[#This Row],[Quantity]]*Sales_Data[[#This Row],[Unit_Price]]</f>
        <v>26464.34</v>
      </c>
      <c r="R7240">
        <f>Sales_Data[[#This Row],[Gross_Sales]]*Sales_Data[[#This Row],[Discount]]</f>
        <v>2646.4340000000002</v>
      </c>
      <c r="S7240">
        <f>Sales_Data[[#This Row],[Gross_Sales]]-Sales_Data[[#This Row],[Discount_Amount]]</f>
        <v>23817.905999999999</v>
      </c>
      <c r="T7240">
        <f>Sales_Data[[#This Row],[Net Sales]]-Sales_Data[[#This Row],[Cost]]</f>
        <v>3000.0859999999993</v>
      </c>
      <c r="U7240" s="2">
        <f>Sales_Data[[#This Row],[Profit]]/Sales_Data[[#This Row],[Net Sales]]</f>
        <v>0.12595926778785674</v>
      </c>
      <c r="V7240">
        <f>YEAR(Sales_Data[[#This Row],[Order_Date]])</f>
        <v>2025</v>
      </c>
      <c r="W7240" t="str">
        <f>TEXT(Sales_Data[[#This Row],[Order_Date]],"mmm")</f>
        <v>Dec</v>
      </c>
      <c r="X7240">
        <f>MONTH(Sales_Data[[#This Row],[Order_Date]])</f>
        <v>12</v>
      </c>
      <c r="Y7240" t="str">
        <f>"Q"&amp;ROUNDUP(MONTH(Sales_Data[[#This Row],[Order_Date]])/3,0)</f>
        <v>Q4</v>
      </c>
    </row>
    <row r="7241" spans="1:25" x14ac:dyDescent="0.3">
      <c r="A7241" t="s">
        <v>9051</v>
      </c>
      <c r="B7241" s="1">
        <v>45932</v>
      </c>
      <c r="C7241" t="s">
        <v>3306</v>
      </c>
      <c r="D7241" t="s">
        <v>359</v>
      </c>
      <c r="E7241" t="s">
        <v>19</v>
      </c>
      <c r="F7241" t="s">
        <v>66</v>
      </c>
      <c r="G7241" t="s">
        <v>32</v>
      </c>
      <c r="H7241" t="s">
        <v>50</v>
      </c>
      <c r="I7241" t="s">
        <v>58</v>
      </c>
      <c r="J7241">
        <v>2</v>
      </c>
      <c r="K7241">
        <v>1426.14</v>
      </c>
      <c r="L7241">
        <v>0.1</v>
      </c>
      <c r="M7241">
        <v>1809.07</v>
      </c>
      <c r="N7241" t="s">
        <v>52</v>
      </c>
      <c r="O7241" t="s">
        <v>35</v>
      </c>
      <c r="P7241" t="s">
        <v>26</v>
      </c>
      <c r="Q7241">
        <f>Sales_Data[[#This Row],[Quantity]]*Sales_Data[[#This Row],[Unit_Price]]</f>
        <v>2852.28</v>
      </c>
      <c r="R7241">
        <f>Sales_Data[[#This Row],[Gross_Sales]]*Sales_Data[[#This Row],[Discount]]</f>
        <v>285.22800000000001</v>
      </c>
      <c r="S7241">
        <f>Sales_Data[[#This Row],[Gross_Sales]]-Sales_Data[[#This Row],[Discount_Amount]]</f>
        <v>2567.0520000000001</v>
      </c>
      <c r="T7241">
        <f>Sales_Data[[#This Row],[Net Sales]]-Sales_Data[[#This Row],[Cost]]</f>
        <v>757.9820000000002</v>
      </c>
      <c r="U7241" s="2">
        <f>Sales_Data[[#This Row],[Profit]]/Sales_Data[[#This Row],[Net Sales]]</f>
        <v>0.29527333299052771</v>
      </c>
      <c r="V7241">
        <f>YEAR(Sales_Data[[#This Row],[Order_Date]])</f>
        <v>2025</v>
      </c>
      <c r="W7241" t="str">
        <f>TEXT(Sales_Data[[#This Row],[Order_Date]],"mmm")</f>
        <v>Oct</v>
      </c>
      <c r="X7241">
        <f>MONTH(Sales_Data[[#This Row],[Order_Date]])</f>
        <v>10</v>
      </c>
      <c r="Y7241" t="str">
        <f>"Q"&amp;ROUNDUP(MONTH(Sales_Data[[#This Row],[Order_Date]])/3,0)</f>
        <v>Q4</v>
      </c>
    </row>
    <row r="7242" spans="1:25" x14ac:dyDescent="0.3">
      <c r="A7242" t="s">
        <v>9052</v>
      </c>
      <c r="B7242" s="1">
        <v>45936</v>
      </c>
      <c r="C7242" t="s">
        <v>193</v>
      </c>
      <c r="D7242" t="s">
        <v>92</v>
      </c>
      <c r="E7242" t="s">
        <v>19</v>
      </c>
      <c r="F7242" t="s">
        <v>113</v>
      </c>
      <c r="G7242" t="s">
        <v>21</v>
      </c>
      <c r="H7242" t="s">
        <v>127</v>
      </c>
      <c r="I7242" t="s">
        <v>314</v>
      </c>
      <c r="J7242">
        <v>1</v>
      </c>
      <c r="K7242">
        <v>9094.6299999999992</v>
      </c>
      <c r="L7242">
        <v>0</v>
      </c>
      <c r="M7242">
        <v>5740.77</v>
      </c>
      <c r="N7242" t="s">
        <v>52</v>
      </c>
      <c r="O7242" t="s">
        <v>25</v>
      </c>
      <c r="P7242" t="s">
        <v>44</v>
      </c>
      <c r="Q7242">
        <f>Sales_Data[[#This Row],[Quantity]]*Sales_Data[[#This Row],[Unit_Price]]</f>
        <v>9094.6299999999992</v>
      </c>
      <c r="R7242">
        <f>Sales_Data[[#This Row],[Gross_Sales]]*Sales_Data[[#This Row],[Discount]]</f>
        <v>0</v>
      </c>
      <c r="S7242">
        <f>Sales_Data[[#This Row],[Gross_Sales]]-Sales_Data[[#This Row],[Discount_Amount]]</f>
        <v>9094.6299999999992</v>
      </c>
      <c r="T7242">
        <f>Sales_Data[[#This Row],[Net Sales]]-Sales_Data[[#This Row],[Cost]]</f>
        <v>3353.8599999999988</v>
      </c>
      <c r="U7242" s="2">
        <f>Sales_Data[[#This Row],[Profit]]/Sales_Data[[#This Row],[Net Sales]]</f>
        <v>0.3687736609405769</v>
      </c>
      <c r="V7242">
        <f>YEAR(Sales_Data[[#This Row],[Order_Date]])</f>
        <v>2025</v>
      </c>
      <c r="W7242" t="str">
        <f>TEXT(Sales_Data[[#This Row],[Order_Date]],"mmm")</f>
        <v>Oct</v>
      </c>
      <c r="X7242">
        <f>MONTH(Sales_Data[[#This Row],[Order_Date]])</f>
        <v>10</v>
      </c>
      <c r="Y7242" t="str">
        <f>"Q"&amp;ROUNDUP(MONTH(Sales_Data[[#This Row],[Order_Date]])/3,0)</f>
        <v>Q4</v>
      </c>
    </row>
    <row r="7243" spans="1:25" x14ac:dyDescent="0.3">
      <c r="A7243" t="s">
        <v>9053</v>
      </c>
      <c r="B7243" s="1">
        <v>45908</v>
      </c>
      <c r="C7243" t="s">
        <v>2039</v>
      </c>
      <c r="D7243" t="s">
        <v>180</v>
      </c>
      <c r="E7243" t="s">
        <v>119</v>
      </c>
      <c r="F7243" t="s">
        <v>184</v>
      </c>
      <c r="G7243" t="s">
        <v>21</v>
      </c>
      <c r="H7243" t="s">
        <v>22</v>
      </c>
      <c r="I7243" t="s">
        <v>62</v>
      </c>
      <c r="J7243">
        <v>2</v>
      </c>
      <c r="K7243">
        <v>7269.02</v>
      </c>
      <c r="L7243">
        <v>0.1</v>
      </c>
      <c r="M7243">
        <v>11238.25</v>
      </c>
      <c r="N7243" t="s">
        <v>70</v>
      </c>
      <c r="O7243" t="s">
        <v>35</v>
      </c>
      <c r="P7243" t="s">
        <v>44</v>
      </c>
      <c r="Q7243">
        <f>Sales_Data[[#This Row],[Quantity]]*Sales_Data[[#This Row],[Unit_Price]]</f>
        <v>14538.04</v>
      </c>
      <c r="R7243">
        <f>Sales_Data[[#This Row],[Gross_Sales]]*Sales_Data[[#This Row],[Discount]]</f>
        <v>1453.8040000000001</v>
      </c>
      <c r="S7243">
        <f>Sales_Data[[#This Row],[Gross_Sales]]-Sales_Data[[#This Row],[Discount_Amount]]</f>
        <v>13084.236000000001</v>
      </c>
      <c r="T7243">
        <f>Sales_Data[[#This Row],[Net Sales]]-Sales_Data[[#This Row],[Cost]]</f>
        <v>1845.9860000000008</v>
      </c>
      <c r="U7243" s="2">
        <f>Sales_Data[[#This Row],[Profit]]/Sales_Data[[#This Row],[Net Sales]]</f>
        <v>0.1410847373893287</v>
      </c>
      <c r="V7243">
        <f>YEAR(Sales_Data[[#This Row],[Order_Date]])</f>
        <v>2025</v>
      </c>
      <c r="W7243" t="str">
        <f>TEXT(Sales_Data[[#This Row],[Order_Date]],"mmm")</f>
        <v>Sep</v>
      </c>
      <c r="X7243">
        <f>MONTH(Sales_Data[[#This Row],[Order_Date]])</f>
        <v>9</v>
      </c>
      <c r="Y7243" t="str">
        <f>"Q"&amp;ROUNDUP(MONTH(Sales_Data[[#This Row],[Order_Date]])/3,0)</f>
        <v>Q3</v>
      </c>
    </row>
    <row r="7244" spans="1:25" x14ac:dyDescent="0.3">
      <c r="A7244" t="s">
        <v>9054</v>
      </c>
      <c r="B7244" s="1">
        <v>45967</v>
      </c>
      <c r="C7244" t="s">
        <v>4438</v>
      </c>
      <c r="D7244" t="s">
        <v>271</v>
      </c>
      <c r="E7244" t="s">
        <v>19</v>
      </c>
      <c r="F7244" t="s">
        <v>81</v>
      </c>
      <c r="G7244" t="s">
        <v>32</v>
      </c>
      <c r="H7244" t="s">
        <v>33</v>
      </c>
      <c r="I7244" t="s">
        <v>34</v>
      </c>
      <c r="J7244">
        <v>1</v>
      </c>
      <c r="K7244">
        <v>10392.41</v>
      </c>
      <c r="L7244">
        <v>0</v>
      </c>
      <c r="M7244">
        <v>8923.6200000000008</v>
      </c>
      <c r="N7244" t="s">
        <v>24</v>
      </c>
      <c r="O7244" t="s">
        <v>35</v>
      </c>
      <c r="P7244" t="s">
        <v>44</v>
      </c>
      <c r="Q7244">
        <f>Sales_Data[[#This Row],[Quantity]]*Sales_Data[[#This Row],[Unit_Price]]</f>
        <v>10392.41</v>
      </c>
      <c r="R7244">
        <f>Sales_Data[[#This Row],[Gross_Sales]]*Sales_Data[[#This Row],[Discount]]</f>
        <v>0</v>
      </c>
      <c r="S7244">
        <f>Sales_Data[[#This Row],[Gross_Sales]]-Sales_Data[[#This Row],[Discount_Amount]]</f>
        <v>10392.41</v>
      </c>
      <c r="T7244">
        <f>Sales_Data[[#This Row],[Net Sales]]-Sales_Data[[#This Row],[Cost]]</f>
        <v>1468.7899999999991</v>
      </c>
      <c r="U7244" s="2">
        <f>Sales_Data[[#This Row],[Profit]]/Sales_Data[[#This Row],[Net Sales]]</f>
        <v>0.14133295356899883</v>
      </c>
      <c r="V7244">
        <f>YEAR(Sales_Data[[#This Row],[Order_Date]])</f>
        <v>2025</v>
      </c>
      <c r="W7244" t="str">
        <f>TEXT(Sales_Data[[#This Row],[Order_Date]],"mmm")</f>
        <v>Nov</v>
      </c>
      <c r="X7244">
        <f>MONTH(Sales_Data[[#This Row],[Order_Date]])</f>
        <v>11</v>
      </c>
      <c r="Y7244" t="str">
        <f>"Q"&amp;ROUNDUP(MONTH(Sales_Data[[#This Row],[Order_Date]])/3,0)</f>
        <v>Q4</v>
      </c>
    </row>
    <row r="7245" spans="1:25" x14ac:dyDescent="0.3">
      <c r="A7245" t="s">
        <v>9055</v>
      </c>
      <c r="B7245" s="1">
        <v>45865</v>
      </c>
      <c r="C7245" t="s">
        <v>503</v>
      </c>
      <c r="D7245" t="s">
        <v>916</v>
      </c>
      <c r="E7245" t="s">
        <v>19</v>
      </c>
      <c r="F7245" t="s">
        <v>81</v>
      </c>
      <c r="G7245" t="s">
        <v>75</v>
      </c>
      <c r="H7245" t="s">
        <v>114</v>
      </c>
      <c r="I7245" t="s">
        <v>206</v>
      </c>
      <c r="J7245">
        <v>5</v>
      </c>
      <c r="K7245">
        <v>3952.63</v>
      </c>
      <c r="L7245">
        <v>0</v>
      </c>
      <c r="M7245">
        <v>14067.18</v>
      </c>
      <c r="N7245" t="s">
        <v>24</v>
      </c>
      <c r="O7245" t="s">
        <v>53</v>
      </c>
      <c r="P7245" t="s">
        <v>71</v>
      </c>
      <c r="Q7245">
        <f>Sales_Data[[#This Row],[Quantity]]*Sales_Data[[#This Row],[Unit_Price]]</f>
        <v>19763.150000000001</v>
      </c>
      <c r="R7245">
        <f>Sales_Data[[#This Row],[Gross_Sales]]*Sales_Data[[#This Row],[Discount]]</f>
        <v>0</v>
      </c>
      <c r="S7245">
        <f>Sales_Data[[#This Row],[Gross_Sales]]-Sales_Data[[#This Row],[Discount_Amount]]</f>
        <v>19763.150000000001</v>
      </c>
      <c r="T7245">
        <f>Sales_Data[[#This Row],[Net Sales]]-Sales_Data[[#This Row],[Cost]]</f>
        <v>5695.9700000000012</v>
      </c>
      <c r="U7245" s="2">
        <f>Sales_Data[[#This Row],[Profit]]/Sales_Data[[#This Row],[Net Sales]]</f>
        <v>0.28821164642276159</v>
      </c>
      <c r="V7245">
        <f>YEAR(Sales_Data[[#This Row],[Order_Date]])</f>
        <v>2025</v>
      </c>
      <c r="W7245" t="str">
        <f>TEXT(Sales_Data[[#This Row],[Order_Date]],"mmm")</f>
        <v>Jul</v>
      </c>
      <c r="X7245">
        <f>MONTH(Sales_Data[[#This Row],[Order_Date]])</f>
        <v>7</v>
      </c>
      <c r="Y7245" t="str">
        <f>"Q"&amp;ROUNDUP(MONTH(Sales_Data[[#This Row],[Order_Date]])/3,0)</f>
        <v>Q3</v>
      </c>
    </row>
    <row r="7246" spans="1:25" x14ac:dyDescent="0.3">
      <c r="A7246" t="s">
        <v>9056</v>
      </c>
      <c r="B7246" s="1">
        <v>45978</v>
      </c>
      <c r="C7246" t="s">
        <v>517</v>
      </c>
      <c r="D7246" t="s">
        <v>450</v>
      </c>
      <c r="E7246" t="s">
        <v>19</v>
      </c>
      <c r="F7246" t="s">
        <v>66</v>
      </c>
      <c r="G7246" t="s">
        <v>67</v>
      </c>
      <c r="H7246" t="s">
        <v>133</v>
      </c>
      <c r="I7246" t="s">
        <v>134</v>
      </c>
      <c r="J7246">
        <v>1</v>
      </c>
      <c r="K7246">
        <v>9125.8700000000008</v>
      </c>
      <c r="L7246">
        <v>0.05</v>
      </c>
      <c r="M7246">
        <v>6863.48</v>
      </c>
      <c r="N7246" t="s">
        <v>52</v>
      </c>
      <c r="O7246" t="s">
        <v>35</v>
      </c>
      <c r="P7246" t="s">
        <v>71</v>
      </c>
      <c r="Q7246">
        <f>Sales_Data[[#This Row],[Quantity]]*Sales_Data[[#This Row],[Unit_Price]]</f>
        <v>9125.8700000000008</v>
      </c>
      <c r="R7246">
        <f>Sales_Data[[#This Row],[Gross_Sales]]*Sales_Data[[#This Row],[Discount]]</f>
        <v>456.29350000000005</v>
      </c>
      <c r="S7246">
        <f>Sales_Data[[#This Row],[Gross_Sales]]-Sales_Data[[#This Row],[Discount_Amount]]</f>
        <v>8669.576500000001</v>
      </c>
      <c r="T7246">
        <f>Sales_Data[[#This Row],[Net Sales]]-Sales_Data[[#This Row],[Cost]]</f>
        <v>1806.0965000000015</v>
      </c>
      <c r="U7246" s="2">
        <f>Sales_Data[[#This Row],[Profit]]/Sales_Data[[#This Row],[Net Sales]]</f>
        <v>0.20832580461110198</v>
      </c>
      <c r="V7246">
        <f>YEAR(Sales_Data[[#This Row],[Order_Date]])</f>
        <v>2025</v>
      </c>
      <c r="W7246" t="str">
        <f>TEXT(Sales_Data[[#This Row],[Order_Date]],"mmm")</f>
        <v>Nov</v>
      </c>
      <c r="X7246">
        <f>MONTH(Sales_Data[[#This Row],[Order_Date]])</f>
        <v>11</v>
      </c>
      <c r="Y7246" t="str">
        <f>"Q"&amp;ROUNDUP(MONTH(Sales_Data[[#This Row],[Order_Date]])/3,0)</f>
        <v>Q4</v>
      </c>
    </row>
    <row r="7247" spans="1:25" x14ac:dyDescent="0.3">
      <c r="A7247" t="s">
        <v>9057</v>
      </c>
      <c r="B7247" s="1">
        <v>45797</v>
      </c>
      <c r="C7247" t="s">
        <v>9058</v>
      </c>
      <c r="D7247" t="s">
        <v>699</v>
      </c>
      <c r="E7247" t="s">
        <v>48</v>
      </c>
      <c r="F7247" t="s">
        <v>132</v>
      </c>
      <c r="G7247" t="s">
        <v>75</v>
      </c>
      <c r="H7247" t="s">
        <v>114</v>
      </c>
      <c r="I7247" t="s">
        <v>206</v>
      </c>
      <c r="J7247">
        <v>1</v>
      </c>
      <c r="K7247">
        <v>60000.94</v>
      </c>
      <c r="L7247">
        <v>0.1</v>
      </c>
      <c r="M7247">
        <v>37091.730000000003</v>
      </c>
      <c r="N7247" t="s">
        <v>24</v>
      </c>
      <c r="O7247" t="s">
        <v>35</v>
      </c>
      <c r="P7247" t="s">
        <v>44</v>
      </c>
      <c r="Q7247">
        <f>Sales_Data[[#This Row],[Quantity]]*Sales_Data[[#This Row],[Unit_Price]]</f>
        <v>60000.94</v>
      </c>
      <c r="R7247">
        <f>Sales_Data[[#This Row],[Gross_Sales]]*Sales_Data[[#This Row],[Discount]]</f>
        <v>6000.094000000001</v>
      </c>
      <c r="S7247">
        <f>Sales_Data[[#This Row],[Gross_Sales]]-Sales_Data[[#This Row],[Discount_Amount]]</f>
        <v>54000.846000000005</v>
      </c>
      <c r="T7247">
        <f>Sales_Data[[#This Row],[Net Sales]]-Sales_Data[[#This Row],[Cost]]</f>
        <v>16909.116000000002</v>
      </c>
      <c r="U7247" s="2">
        <f>Sales_Data[[#This Row],[Profit]]/Sales_Data[[#This Row],[Net Sales]]</f>
        <v>0.31312687212344786</v>
      </c>
      <c r="V7247">
        <f>YEAR(Sales_Data[[#This Row],[Order_Date]])</f>
        <v>2025</v>
      </c>
      <c r="W7247" t="str">
        <f>TEXT(Sales_Data[[#This Row],[Order_Date]],"mmm")</f>
        <v>May</v>
      </c>
      <c r="X7247">
        <f>MONTH(Sales_Data[[#This Row],[Order_Date]])</f>
        <v>5</v>
      </c>
      <c r="Y7247" t="str">
        <f>"Q"&amp;ROUNDUP(MONTH(Sales_Data[[#This Row],[Order_Date]])/3,0)</f>
        <v>Q2</v>
      </c>
    </row>
    <row r="7248" spans="1:25" x14ac:dyDescent="0.3">
      <c r="A7248" t="s">
        <v>9059</v>
      </c>
      <c r="B7248" s="1">
        <v>45937</v>
      </c>
      <c r="C7248" t="s">
        <v>3146</v>
      </c>
      <c r="D7248" t="s">
        <v>224</v>
      </c>
      <c r="E7248" t="s">
        <v>119</v>
      </c>
      <c r="F7248" t="s">
        <v>249</v>
      </c>
      <c r="G7248" t="s">
        <v>67</v>
      </c>
      <c r="H7248" t="s">
        <v>133</v>
      </c>
      <c r="I7248" t="s">
        <v>134</v>
      </c>
      <c r="J7248">
        <v>1</v>
      </c>
      <c r="K7248">
        <v>5746.31</v>
      </c>
      <c r="L7248">
        <v>0</v>
      </c>
      <c r="M7248">
        <v>4496.5200000000004</v>
      </c>
      <c r="N7248" t="s">
        <v>52</v>
      </c>
      <c r="O7248" t="s">
        <v>35</v>
      </c>
      <c r="P7248" t="s">
        <v>71</v>
      </c>
      <c r="Q7248">
        <f>Sales_Data[[#This Row],[Quantity]]*Sales_Data[[#This Row],[Unit_Price]]</f>
        <v>5746.31</v>
      </c>
      <c r="R7248">
        <f>Sales_Data[[#This Row],[Gross_Sales]]*Sales_Data[[#This Row],[Discount]]</f>
        <v>0</v>
      </c>
      <c r="S7248">
        <f>Sales_Data[[#This Row],[Gross_Sales]]-Sales_Data[[#This Row],[Discount_Amount]]</f>
        <v>5746.31</v>
      </c>
      <c r="T7248">
        <f>Sales_Data[[#This Row],[Net Sales]]-Sales_Data[[#This Row],[Cost]]</f>
        <v>1249.79</v>
      </c>
      <c r="U7248" s="2">
        <f>Sales_Data[[#This Row],[Profit]]/Sales_Data[[#This Row],[Net Sales]]</f>
        <v>0.2174943572483907</v>
      </c>
      <c r="V7248">
        <f>YEAR(Sales_Data[[#This Row],[Order_Date]])</f>
        <v>2025</v>
      </c>
      <c r="W7248" t="str">
        <f>TEXT(Sales_Data[[#This Row],[Order_Date]],"mmm")</f>
        <v>Oct</v>
      </c>
      <c r="X7248">
        <f>MONTH(Sales_Data[[#This Row],[Order_Date]])</f>
        <v>10</v>
      </c>
      <c r="Y7248" t="str">
        <f>"Q"&amp;ROUNDUP(MONTH(Sales_Data[[#This Row],[Order_Date]])/3,0)</f>
        <v>Q4</v>
      </c>
    </row>
    <row r="7249" spans="1:25" x14ac:dyDescent="0.3">
      <c r="A7249" t="s">
        <v>9060</v>
      </c>
      <c r="B7249" s="1">
        <v>45691</v>
      </c>
      <c r="C7249" t="s">
        <v>1049</v>
      </c>
      <c r="D7249" t="s">
        <v>271</v>
      </c>
      <c r="E7249" t="s">
        <v>48</v>
      </c>
      <c r="F7249" t="s">
        <v>126</v>
      </c>
      <c r="G7249" t="s">
        <v>75</v>
      </c>
      <c r="H7249" t="s">
        <v>114</v>
      </c>
      <c r="I7249" t="s">
        <v>115</v>
      </c>
      <c r="J7249">
        <v>3</v>
      </c>
      <c r="K7249">
        <v>47314.65</v>
      </c>
      <c r="L7249">
        <v>0.05</v>
      </c>
      <c r="M7249">
        <v>85857.919999999998</v>
      </c>
      <c r="N7249" t="s">
        <v>52</v>
      </c>
      <c r="O7249" t="s">
        <v>35</v>
      </c>
      <c r="P7249" t="s">
        <v>44</v>
      </c>
      <c r="Q7249">
        <f>Sales_Data[[#This Row],[Quantity]]*Sales_Data[[#This Row],[Unit_Price]]</f>
        <v>141943.95000000001</v>
      </c>
      <c r="R7249">
        <f>Sales_Data[[#This Row],[Gross_Sales]]*Sales_Data[[#This Row],[Discount]]</f>
        <v>7097.1975000000011</v>
      </c>
      <c r="S7249">
        <f>Sales_Data[[#This Row],[Gross_Sales]]-Sales_Data[[#This Row],[Discount_Amount]]</f>
        <v>134846.7525</v>
      </c>
      <c r="T7249">
        <f>Sales_Data[[#This Row],[Net Sales]]-Sales_Data[[#This Row],[Cost]]</f>
        <v>48988.832500000004</v>
      </c>
      <c r="U7249" s="2">
        <f>Sales_Data[[#This Row],[Profit]]/Sales_Data[[#This Row],[Net Sales]]</f>
        <v>0.36329263843413656</v>
      </c>
      <c r="V7249">
        <f>YEAR(Sales_Data[[#This Row],[Order_Date]])</f>
        <v>2025</v>
      </c>
      <c r="W7249" t="str">
        <f>TEXT(Sales_Data[[#This Row],[Order_Date]],"mmm")</f>
        <v>Feb</v>
      </c>
      <c r="X7249">
        <f>MONTH(Sales_Data[[#This Row],[Order_Date]])</f>
        <v>2</v>
      </c>
      <c r="Y7249" t="str">
        <f>"Q"&amp;ROUNDUP(MONTH(Sales_Data[[#This Row],[Order_Date]])/3,0)</f>
        <v>Q1</v>
      </c>
    </row>
    <row r="7250" spans="1:25" x14ac:dyDescent="0.3">
      <c r="A7250" t="s">
        <v>9061</v>
      </c>
      <c r="B7250" s="1">
        <v>45966</v>
      </c>
      <c r="C7250" t="s">
        <v>294</v>
      </c>
      <c r="D7250" t="s">
        <v>100</v>
      </c>
      <c r="E7250" t="s">
        <v>119</v>
      </c>
      <c r="F7250" t="s">
        <v>120</v>
      </c>
      <c r="G7250" t="s">
        <v>75</v>
      </c>
      <c r="H7250" t="s">
        <v>114</v>
      </c>
      <c r="I7250" t="s">
        <v>115</v>
      </c>
      <c r="J7250">
        <v>1</v>
      </c>
      <c r="K7250">
        <v>3358.24</v>
      </c>
      <c r="L7250">
        <v>0.05</v>
      </c>
      <c r="M7250">
        <v>2265.21</v>
      </c>
      <c r="N7250" t="s">
        <v>24</v>
      </c>
      <c r="O7250" t="s">
        <v>53</v>
      </c>
      <c r="P7250" t="s">
        <v>44</v>
      </c>
      <c r="Q7250">
        <f>Sales_Data[[#This Row],[Quantity]]*Sales_Data[[#This Row],[Unit_Price]]</f>
        <v>3358.24</v>
      </c>
      <c r="R7250">
        <f>Sales_Data[[#This Row],[Gross_Sales]]*Sales_Data[[#This Row],[Discount]]</f>
        <v>167.91200000000001</v>
      </c>
      <c r="S7250">
        <f>Sales_Data[[#This Row],[Gross_Sales]]-Sales_Data[[#This Row],[Discount_Amount]]</f>
        <v>3190.328</v>
      </c>
      <c r="T7250">
        <f>Sales_Data[[#This Row],[Net Sales]]-Sales_Data[[#This Row],[Cost]]</f>
        <v>925.11799999999994</v>
      </c>
      <c r="U7250" s="2">
        <f>Sales_Data[[#This Row],[Profit]]/Sales_Data[[#This Row],[Net Sales]]</f>
        <v>0.28997582693691681</v>
      </c>
      <c r="V7250">
        <f>YEAR(Sales_Data[[#This Row],[Order_Date]])</f>
        <v>2025</v>
      </c>
      <c r="W7250" t="str">
        <f>TEXT(Sales_Data[[#This Row],[Order_Date]],"mmm")</f>
        <v>Nov</v>
      </c>
      <c r="X7250">
        <f>MONTH(Sales_Data[[#This Row],[Order_Date]])</f>
        <v>11</v>
      </c>
      <c r="Y7250" t="str">
        <f>"Q"&amp;ROUNDUP(MONTH(Sales_Data[[#This Row],[Order_Date]])/3,0)</f>
        <v>Q4</v>
      </c>
    </row>
    <row r="7251" spans="1:25" x14ac:dyDescent="0.3">
      <c r="A7251" t="s">
        <v>9062</v>
      </c>
      <c r="B7251" s="1">
        <v>45675</v>
      </c>
      <c r="C7251" t="s">
        <v>6148</v>
      </c>
      <c r="D7251" t="s">
        <v>765</v>
      </c>
      <c r="E7251" t="s">
        <v>48</v>
      </c>
      <c r="F7251" t="s">
        <v>126</v>
      </c>
      <c r="G7251" t="s">
        <v>21</v>
      </c>
      <c r="H7251" t="s">
        <v>297</v>
      </c>
      <c r="I7251" t="s">
        <v>494</v>
      </c>
      <c r="J7251">
        <v>2</v>
      </c>
      <c r="K7251">
        <v>13468.72</v>
      </c>
      <c r="L7251">
        <v>0</v>
      </c>
      <c r="M7251">
        <v>19415.580000000002</v>
      </c>
      <c r="N7251" t="s">
        <v>109</v>
      </c>
      <c r="O7251" t="s">
        <v>25</v>
      </c>
      <c r="P7251" t="s">
        <v>44</v>
      </c>
      <c r="Q7251">
        <f>Sales_Data[[#This Row],[Quantity]]*Sales_Data[[#This Row],[Unit_Price]]</f>
        <v>26937.439999999999</v>
      </c>
      <c r="R7251">
        <f>Sales_Data[[#This Row],[Gross_Sales]]*Sales_Data[[#This Row],[Discount]]</f>
        <v>0</v>
      </c>
      <c r="S7251">
        <f>Sales_Data[[#This Row],[Gross_Sales]]-Sales_Data[[#This Row],[Discount_Amount]]</f>
        <v>26937.439999999999</v>
      </c>
      <c r="T7251">
        <f>Sales_Data[[#This Row],[Net Sales]]-Sales_Data[[#This Row],[Cost]]</f>
        <v>7521.8599999999969</v>
      </c>
      <c r="U7251" s="2">
        <f>Sales_Data[[#This Row],[Profit]]/Sales_Data[[#This Row],[Net Sales]]</f>
        <v>0.27923440386317322</v>
      </c>
      <c r="V7251">
        <f>YEAR(Sales_Data[[#This Row],[Order_Date]])</f>
        <v>2025</v>
      </c>
      <c r="W7251" t="str">
        <f>TEXT(Sales_Data[[#This Row],[Order_Date]],"mmm")</f>
        <v>Jan</v>
      </c>
      <c r="X7251">
        <f>MONTH(Sales_Data[[#This Row],[Order_Date]])</f>
        <v>1</v>
      </c>
      <c r="Y7251" t="str">
        <f>"Q"&amp;ROUNDUP(MONTH(Sales_Data[[#This Row],[Order_Date]])/3,0)</f>
        <v>Q1</v>
      </c>
    </row>
    <row r="7252" spans="1:25" x14ac:dyDescent="0.3">
      <c r="A7252" t="s">
        <v>9063</v>
      </c>
      <c r="B7252" s="1">
        <v>45714</v>
      </c>
      <c r="C7252" t="s">
        <v>4101</v>
      </c>
      <c r="D7252" t="s">
        <v>1122</v>
      </c>
      <c r="E7252" t="s">
        <v>119</v>
      </c>
      <c r="F7252" t="s">
        <v>120</v>
      </c>
      <c r="G7252" t="s">
        <v>32</v>
      </c>
      <c r="H7252" t="s">
        <v>50</v>
      </c>
      <c r="I7252" t="s">
        <v>51</v>
      </c>
      <c r="J7252">
        <v>1</v>
      </c>
      <c r="K7252">
        <v>2672.96</v>
      </c>
      <c r="L7252">
        <v>0.1</v>
      </c>
      <c r="M7252">
        <v>1686.26</v>
      </c>
      <c r="N7252" t="s">
        <v>24</v>
      </c>
      <c r="O7252" t="s">
        <v>35</v>
      </c>
      <c r="P7252" t="s">
        <v>44</v>
      </c>
      <c r="Q7252">
        <f>Sales_Data[[#This Row],[Quantity]]*Sales_Data[[#This Row],[Unit_Price]]</f>
        <v>2672.96</v>
      </c>
      <c r="R7252">
        <f>Sales_Data[[#This Row],[Gross_Sales]]*Sales_Data[[#This Row],[Discount]]</f>
        <v>267.29599999999999</v>
      </c>
      <c r="S7252">
        <f>Sales_Data[[#This Row],[Gross_Sales]]-Sales_Data[[#This Row],[Discount_Amount]]</f>
        <v>2405.6640000000002</v>
      </c>
      <c r="T7252">
        <f>Sales_Data[[#This Row],[Net Sales]]-Sales_Data[[#This Row],[Cost]]</f>
        <v>719.40400000000022</v>
      </c>
      <c r="U7252" s="2">
        <f>Sales_Data[[#This Row],[Profit]]/Sales_Data[[#This Row],[Net Sales]]</f>
        <v>0.29904591829947996</v>
      </c>
      <c r="V7252">
        <f>YEAR(Sales_Data[[#This Row],[Order_Date]])</f>
        <v>2025</v>
      </c>
      <c r="W7252" t="str">
        <f>TEXT(Sales_Data[[#This Row],[Order_Date]],"mmm")</f>
        <v>Feb</v>
      </c>
      <c r="X7252">
        <f>MONTH(Sales_Data[[#This Row],[Order_Date]])</f>
        <v>2</v>
      </c>
      <c r="Y7252" t="str">
        <f>"Q"&amp;ROUNDUP(MONTH(Sales_Data[[#This Row],[Order_Date]])/3,0)</f>
        <v>Q1</v>
      </c>
    </row>
    <row r="7253" spans="1:25" x14ac:dyDescent="0.3">
      <c r="A7253" t="s">
        <v>9064</v>
      </c>
      <c r="B7253" s="1">
        <v>45769</v>
      </c>
      <c r="C7253" t="s">
        <v>1366</v>
      </c>
      <c r="D7253" t="s">
        <v>277</v>
      </c>
      <c r="E7253" t="s">
        <v>30</v>
      </c>
      <c r="F7253" t="s">
        <v>101</v>
      </c>
      <c r="G7253" t="s">
        <v>67</v>
      </c>
      <c r="H7253" t="s">
        <v>68</v>
      </c>
      <c r="I7253" t="s">
        <v>97</v>
      </c>
      <c r="J7253">
        <v>1</v>
      </c>
      <c r="K7253">
        <v>2782.59</v>
      </c>
      <c r="L7253">
        <v>0</v>
      </c>
      <c r="M7253">
        <v>2080.1</v>
      </c>
      <c r="N7253" t="s">
        <v>52</v>
      </c>
      <c r="O7253" t="s">
        <v>35</v>
      </c>
      <c r="P7253" t="s">
        <v>71</v>
      </c>
      <c r="Q7253">
        <f>Sales_Data[[#This Row],[Quantity]]*Sales_Data[[#This Row],[Unit_Price]]</f>
        <v>2782.59</v>
      </c>
      <c r="R7253">
        <f>Sales_Data[[#This Row],[Gross_Sales]]*Sales_Data[[#This Row],[Discount]]</f>
        <v>0</v>
      </c>
      <c r="S7253">
        <f>Sales_Data[[#This Row],[Gross_Sales]]-Sales_Data[[#This Row],[Discount_Amount]]</f>
        <v>2782.59</v>
      </c>
      <c r="T7253">
        <f>Sales_Data[[#This Row],[Net Sales]]-Sales_Data[[#This Row],[Cost]]</f>
        <v>702.49000000000024</v>
      </c>
      <c r="U7253" s="2">
        <f>Sales_Data[[#This Row],[Profit]]/Sales_Data[[#This Row],[Net Sales]]</f>
        <v>0.25245903995917479</v>
      </c>
      <c r="V7253">
        <f>YEAR(Sales_Data[[#This Row],[Order_Date]])</f>
        <v>2025</v>
      </c>
      <c r="W7253" t="str">
        <f>TEXT(Sales_Data[[#This Row],[Order_Date]],"mmm")</f>
        <v>Apr</v>
      </c>
      <c r="X7253">
        <f>MONTH(Sales_Data[[#This Row],[Order_Date]])</f>
        <v>4</v>
      </c>
      <c r="Y7253" t="str">
        <f>"Q"&amp;ROUNDUP(MONTH(Sales_Data[[#This Row],[Order_Date]])/3,0)</f>
        <v>Q2</v>
      </c>
    </row>
    <row r="7254" spans="1:25" x14ac:dyDescent="0.3">
      <c r="A7254" t="s">
        <v>9065</v>
      </c>
      <c r="B7254" s="1">
        <v>45662</v>
      </c>
      <c r="C7254" t="s">
        <v>2335</v>
      </c>
      <c r="D7254" t="s">
        <v>347</v>
      </c>
      <c r="E7254" t="s">
        <v>39</v>
      </c>
      <c r="F7254" t="s">
        <v>202</v>
      </c>
      <c r="G7254" t="s">
        <v>21</v>
      </c>
      <c r="H7254" t="s">
        <v>127</v>
      </c>
      <c r="I7254" t="s">
        <v>342</v>
      </c>
      <c r="J7254">
        <v>2</v>
      </c>
      <c r="K7254">
        <v>2249.4499999999998</v>
      </c>
      <c r="L7254">
        <v>0.1</v>
      </c>
      <c r="M7254">
        <v>3203.17</v>
      </c>
      <c r="N7254" t="s">
        <v>24</v>
      </c>
      <c r="O7254" t="s">
        <v>35</v>
      </c>
      <c r="P7254" t="s">
        <v>44</v>
      </c>
      <c r="Q7254">
        <f>Sales_Data[[#This Row],[Quantity]]*Sales_Data[[#This Row],[Unit_Price]]</f>
        <v>4498.8999999999996</v>
      </c>
      <c r="R7254">
        <f>Sales_Data[[#This Row],[Gross_Sales]]*Sales_Data[[#This Row],[Discount]]</f>
        <v>449.89</v>
      </c>
      <c r="S7254">
        <f>Sales_Data[[#This Row],[Gross_Sales]]-Sales_Data[[#This Row],[Discount_Amount]]</f>
        <v>4049.0099999999998</v>
      </c>
      <c r="T7254">
        <f>Sales_Data[[#This Row],[Net Sales]]-Sales_Data[[#This Row],[Cost]]</f>
        <v>845.83999999999969</v>
      </c>
      <c r="U7254" s="2">
        <f>Sales_Data[[#This Row],[Profit]]/Sales_Data[[#This Row],[Net Sales]]</f>
        <v>0.2089004472698264</v>
      </c>
      <c r="V7254">
        <f>YEAR(Sales_Data[[#This Row],[Order_Date]])</f>
        <v>2025</v>
      </c>
      <c r="W7254" t="str">
        <f>TEXT(Sales_Data[[#This Row],[Order_Date]],"mmm")</f>
        <v>Jan</v>
      </c>
      <c r="X7254">
        <f>MONTH(Sales_Data[[#This Row],[Order_Date]])</f>
        <v>1</v>
      </c>
      <c r="Y7254" t="str">
        <f>"Q"&amp;ROUNDUP(MONTH(Sales_Data[[#This Row],[Order_Date]])/3,0)</f>
        <v>Q1</v>
      </c>
    </row>
    <row r="7255" spans="1:25" x14ac:dyDescent="0.3">
      <c r="A7255" t="s">
        <v>9066</v>
      </c>
      <c r="B7255" s="1">
        <v>45839</v>
      </c>
      <c r="C7255" t="s">
        <v>933</v>
      </c>
      <c r="D7255" t="s">
        <v>92</v>
      </c>
      <c r="E7255" t="s">
        <v>39</v>
      </c>
      <c r="F7255" t="s">
        <v>405</v>
      </c>
      <c r="G7255" t="s">
        <v>67</v>
      </c>
      <c r="H7255" t="s">
        <v>133</v>
      </c>
      <c r="I7255" t="s">
        <v>134</v>
      </c>
      <c r="J7255">
        <v>1</v>
      </c>
      <c r="K7255">
        <v>3976.97</v>
      </c>
      <c r="L7255">
        <v>0.05</v>
      </c>
      <c r="M7255">
        <v>2833.58</v>
      </c>
      <c r="N7255" t="s">
        <v>70</v>
      </c>
      <c r="O7255" t="s">
        <v>35</v>
      </c>
      <c r="P7255" t="s">
        <v>44</v>
      </c>
      <c r="Q7255">
        <f>Sales_Data[[#This Row],[Quantity]]*Sales_Data[[#This Row],[Unit_Price]]</f>
        <v>3976.97</v>
      </c>
      <c r="R7255">
        <f>Sales_Data[[#This Row],[Gross_Sales]]*Sales_Data[[#This Row],[Discount]]</f>
        <v>198.8485</v>
      </c>
      <c r="S7255">
        <f>Sales_Data[[#This Row],[Gross_Sales]]-Sales_Data[[#This Row],[Discount_Amount]]</f>
        <v>3778.1214999999997</v>
      </c>
      <c r="T7255">
        <f>Sales_Data[[#This Row],[Net Sales]]-Sales_Data[[#This Row],[Cost]]</f>
        <v>944.54149999999981</v>
      </c>
      <c r="U7255" s="2">
        <f>Sales_Data[[#This Row],[Profit]]/Sales_Data[[#This Row],[Net Sales]]</f>
        <v>0.2500029445850272</v>
      </c>
      <c r="V7255">
        <f>YEAR(Sales_Data[[#This Row],[Order_Date]])</f>
        <v>2025</v>
      </c>
      <c r="W7255" t="str">
        <f>TEXT(Sales_Data[[#This Row],[Order_Date]],"mmm")</f>
        <v>Jul</v>
      </c>
      <c r="X7255">
        <f>MONTH(Sales_Data[[#This Row],[Order_Date]])</f>
        <v>7</v>
      </c>
      <c r="Y7255" t="str">
        <f>"Q"&amp;ROUNDUP(MONTH(Sales_Data[[#This Row],[Order_Date]])/3,0)</f>
        <v>Q3</v>
      </c>
    </row>
    <row r="7256" spans="1:25" x14ac:dyDescent="0.3">
      <c r="A7256" t="s">
        <v>9067</v>
      </c>
      <c r="B7256" s="1">
        <v>45670</v>
      </c>
      <c r="C7256" t="s">
        <v>862</v>
      </c>
      <c r="D7256" t="s">
        <v>310</v>
      </c>
      <c r="E7256" t="s">
        <v>19</v>
      </c>
      <c r="F7256" t="s">
        <v>57</v>
      </c>
      <c r="G7256" t="s">
        <v>41</v>
      </c>
      <c r="H7256" t="s">
        <v>102</v>
      </c>
      <c r="I7256" t="s">
        <v>388</v>
      </c>
      <c r="J7256">
        <v>2</v>
      </c>
      <c r="K7256">
        <v>12944.8</v>
      </c>
      <c r="L7256">
        <v>0.05</v>
      </c>
      <c r="M7256">
        <v>18107.650000000001</v>
      </c>
      <c r="N7256" t="s">
        <v>109</v>
      </c>
      <c r="O7256" t="s">
        <v>35</v>
      </c>
      <c r="P7256" t="s">
        <v>71</v>
      </c>
      <c r="Q7256">
        <f>Sales_Data[[#This Row],[Quantity]]*Sales_Data[[#This Row],[Unit_Price]]</f>
        <v>25889.599999999999</v>
      </c>
      <c r="R7256">
        <f>Sales_Data[[#This Row],[Gross_Sales]]*Sales_Data[[#This Row],[Discount]]</f>
        <v>1294.48</v>
      </c>
      <c r="S7256">
        <f>Sales_Data[[#This Row],[Gross_Sales]]-Sales_Data[[#This Row],[Discount_Amount]]</f>
        <v>24595.119999999999</v>
      </c>
      <c r="T7256">
        <f>Sales_Data[[#This Row],[Net Sales]]-Sales_Data[[#This Row],[Cost]]</f>
        <v>6487.4699999999975</v>
      </c>
      <c r="U7256" s="2">
        <f>Sales_Data[[#This Row],[Profit]]/Sales_Data[[#This Row],[Net Sales]]</f>
        <v>0.26377061791119533</v>
      </c>
      <c r="V7256">
        <f>YEAR(Sales_Data[[#This Row],[Order_Date]])</f>
        <v>2025</v>
      </c>
      <c r="W7256" t="str">
        <f>TEXT(Sales_Data[[#This Row],[Order_Date]],"mmm")</f>
        <v>Jan</v>
      </c>
      <c r="X7256">
        <f>MONTH(Sales_Data[[#This Row],[Order_Date]])</f>
        <v>1</v>
      </c>
      <c r="Y7256" t="str">
        <f>"Q"&amp;ROUNDUP(MONTH(Sales_Data[[#This Row],[Order_Date]])/3,0)</f>
        <v>Q1</v>
      </c>
    </row>
    <row r="7257" spans="1:25" x14ac:dyDescent="0.3">
      <c r="A7257" t="s">
        <v>9068</v>
      </c>
      <c r="B7257" s="1">
        <v>45996</v>
      </c>
      <c r="C7257" t="s">
        <v>839</v>
      </c>
      <c r="D7257" t="s">
        <v>474</v>
      </c>
      <c r="E7257" t="s">
        <v>39</v>
      </c>
      <c r="F7257" t="s">
        <v>40</v>
      </c>
      <c r="G7257" t="s">
        <v>67</v>
      </c>
      <c r="H7257" t="s">
        <v>121</v>
      </c>
      <c r="I7257" t="s">
        <v>122</v>
      </c>
      <c r="J7257">
        <v>3</v>
      </c>
      <c r="K7257">
        <v>5247.01</v>
      </c>
      <c r="L7257">
        <v>0.15</v>
      </c>
      <c r="M7257">
        <v>10599.41</v>
      </c>
      <c r="N7257" t="s">
        <v>52</v>
      </c>
      <c r="O7257" t="s">
        <v>35</v>
      </c>
      <c r="P7257" t="s">
        <v>44</v>
      </c>
      <c r="Q7257">
        <f>Sales_Data[[#This Row],[Quantity]]*Sales_Data[[#This Row],[Unit_Price]]</f>
        <v>15741.03</v>
      </c>
      <c r="R7257">
        <f>Sales_Data[[#This Row],[Gross_Sales]]*Sales_Data[[#This Row],[Discount]]</f>
        <v>2361.1545000000001</v>
      </c>
      <c r="S7257">
        <f>Sales_Data[[#This Row],[Gross_Sales]]-Sales_Data[[#This Row],[Discount_Amount]]</f>
        <v>13379.8755</v>
      </c>
      <c r="T7257">
        <f>Sales_Data[[#This Row],[Net Sales]]-Sales_Data[[#This Row],[Cost]]</f>
        <v>2780.4655000000002</v>
      </c>
      <c r="U7257" s="2">
        <f>Sales_Data[[#This Row],[Profit]]/Sales_Data[[#This Row],[Net Sales]]</f>
        <v>0.20780951960277957</v>
      </c>
      <c r="V7257">
        <f>YEAR(Sales_Data[[#This Row],[Order_Date]])</f>
        <v>2025</v>
      </c>
      <c r="W7257" t="str">
        <f>TEXT(Sales_Data[[#This Row],[Order_Date]],"mmm")</f>
        <v>Dec</v>
      </c>
      <c r="X7257">
        <f>MONTH(Sales_Data[[#This Row],[Order_Date]])</f>
        <v>12</v>
      </c>
      <c r="Y7257" t="str">
        <f>"Q"&amp;ROUNDUP(MONTH(Sales_Data[[#This Row],[Order_Date]])/3,0)</f>
        <v>Q4</v>
      </c>
    </row>
    <row r="7258" spans="1:25" x14ac:dyDescent="0.3">
      <c r="A7258" t="s">
        <v>9069</v>
      </c>
      <c r="B7258" s="1">
        <v>45942</v>
      </c>
      <c r="C7258" t="s">
        <v>73</v>
      </c>
      <c r="D7258" t="s">
        <v>1026</v>
      </c>
      <c r="E7258" t="s">
        <v>48</v>
      </c>
      <c r="F7258" t="s">
        <v>49</v>
      </c>
      <c r="G7258" t="s">
        <v>75</v>
      </c>
      <c r="H7258" t="s">
        <v>114</v>
      </c>
      <c r="I7258" t="s">
        <v>206</v>
      </c>
      <c r="J7258">
        <v>3</v>
      </c>
      <c r="K7258">
        <v>11957.49</v>
      </c>
      <c r="L7258">
        <v>0.1</v>
      </c>
      <c r="M7258">
        <v>27117.23</v>
      </c>
      <c r="N7258" t="s">
        <v>52</v>
      </c>
      <c r="O7258" t="s">
        <v>35</v>
      </c>
      <c r="P7258" t="s">
        <v>44</v>
      </c>
      <c r="Q7258">
        <f>Sales_Data[[#This Row],[Quantity]]*Sales_Data[[#This Row],[Unit_Price]]</f>
        <v>35872.47</v>
      </c>
      <c r="R7258">
        <f>Sales_Data[[#This Row],[Gross_Sales]]*Sales_Data[[#This Row],[Discount]]</f>
        <v>3587.2470000000003</v>
      </c>
      <c r="S7258">
        <f>Sales_Data[[#This Row],[Gross_Sales]]-Sales_Data[[#This Row],[Discount_Amount]]</f>
        <v>32285.223000000002</v>
      </c>
      <c r="T7258">
        <f>Sales_Data[[#This Row],[Net Sales]]-Sales_Data[[#This Row],[Cost]]</f>
        <v>5167.9930000000022</v>
      </c>
      <c r="U7258" s="2">
        <f>Sales_Data[[#This Row],[Profit]]/Sales_Data[[#This Row],[Net Sales]]</f>
        <v>0.16007301544734573</v>
      </c>
      <c r="V7258">
        <f>YEAR(Sales_Data[[#This Row],[Order_Date]])</f>
        <v>2025</v>
      </c>
      <c r="W7258" t="str">
        <f>TEXT(Sales_Data[[#This Row],[Order_Date]],"mmm")</f>
        <v>Oct</v>
      </c>
      <c r="X7258">
        <f>MONTH(Sales_Data[[#This Row],[Order_Date]])</f>
        <v>10</v>
      </c>
      <c r="Y7258" t="str">
        <f>"Q"&amp;ROUNDUP(MONTH(Sales_Data[[#This Row],[Order_Date]])/3,0)</f>
        <v>Q4</v>
      </c>
    </row>
    <row r="7259" spans="1:25" x14ac:dyDescent="0.3">
      <c r="A7259" t="s">
        <v>9070</v>
      </c>
      <c r="B7259" s="1">
        <v>45916</v>
      </c>
      <c r="C7259" t="s">
        <v>1381</v>
      </c>
      <c r="D7259" t="s">
        <v>817</v>
      </c>
      <c r="E7259" t="s">
        <v>19</v>
      </c>
      <c r="F7259" t="s">
        <v>81</v>
      </c>
      <c r="G7259" t="s">
        <v>32</v>
      </c>
      <c r="H7259" t="s">
        <v>50</v>
      </c>
      <c r="I7259" t="s">
        <v>51</v>
      </c>
      <c r="J7259">
        <v>1</v>
      </c>
      <c r="K7259">
        <v>13682.45</v>
      </c>
      <c r="L7259">
        <v>0.1</v>
      </c>
      <c r="M7259">
        <v>9057.09</v>
      </c>
      <c r="N7259" t="s">
        <v>70</v>
      </c>
      <c r="O7259" t="s">
        <v>35</v>
      </c>
      <c r="P7259" t="s">
        <v>26</v>
      </c>
      <c r="Q7259">
        <f>Sales_Data[[#This Row],[Quantity]]*Sales_Data[[#This Row],[Unit_Price]]</f>
        <v>13682.45</v>
      </c>
      <c r="R7259">
        <f>Sales_Data[[#This Row],[Gross_Sales]]*Sales_Data[[#This Row],[Discount]]</f>
        <v>1368.2450000000001</v>
      </c>
      <c r="S7259">
        <f>Sales_Data[[#This Row],[Gross_Sales]]-Sales_Data[[#This Row],[Discount_Amount]]</f>
        <v>12314.205</v>
      </c>
      <c r="T7259">
        <f>Sales_Data[[#This Row],[Net Sales]]-Sales_Data[[#This Row],[Cost]]</f>
        <v>3257.1149999999998</v>
      </c>
      <c r="U7259" s="2">
        <f>Sales_Data[[#This Row],[Profit]]/Sales_Data[[#This Row],[Net Sales]]</f>
        <v>0.2645006315876664</v>
      </c>
      <c r="V7259">
        <f>YEAR(Sales_Data[[#This Row],[Order_Date]])</f>
        <v>2025</v>
      </c>
      <c r="W7259" t="str">
        <f>TEXT(Sales_Data[[#This Row],[Order_Date]],"mmm")</f>
        <v>Sep</v>
      </c>
      <c r="X7259">
        <f>MONTH(Sales_Data[[#This Row],[Order_Date]])</f>
        <v>9</v>
      </c>
      <c r="Y7259" t="str">
        <f>"Q"&amp;ROUNDUP(MONTH(Sales_Data[[#This Row],[Order_Date]])/3,0)</f>
        <v>Q3</v>
      </c>
    </row>
    <row r="7260" spans="1:25" x14ac:dyDescent="0.3">
      <c r="A7260" t="s">
        <v>9071</v>
      </c>
      <c r="B7260" s="1">
        <v>45747</v>
      </c>
      <c r="C7260" t="s">
        <v>6017</v>
      </c>
      <c r="D7260" t="s">
        <v>100</v>
      </c>
      <c r="E7260" t="s">
        <v>30</v>
      </c>
      <c r="F7260" t="s">
        <v>31</v>
      </c>
      <c r="G7260" t="s">
        <v>41</v>
      </c>
      <c r="H7260" t="s">
        <v>171</v>
      </c>
      <c r="I7260" t="s">
        <v>191</v>
      </c>
      <c r="J7260">
        <v>2</v>
      </c>
      <c r="K7260">
        <v>3445.27</v>
      </c>
      <c r="L7260">
        <v>0</v>
      </c>
      <c r="M7260">
        <v>5119.5200000000004</v>
      </c>
      <c r="N7260" t="s">
        <v>109</v>
      </c>
      <c r="O7260" t="s">
        <v>35</v>
      </c>
      <c r="P7260" t="s">
        <v>71</v>
      </c>
      <c r="Q7260">
        <f>Sales_Data[[#This Row],[Quantity]]*Sales_Data[[#This Row],[Unit_Price]]</f>
        <v>6890.54</v>
      </c>
      <c r="R7260">
        <f>Sales_Data[[#This Row],[Gross_Sales]]*Sales_Data[[#This Row],[Discount]]</f>
        <v>0</v>
      </c>
      <c r="S7260">
        <f>Sales_Data[[#This Row],[Gross_Sales]]-Sales_Data[[#This Row],[Discount_Amount]]</f>
        <v>6890.54</v>
      </c>
      <c r="T7260">
        <f>Sales_Data[[#This Row],[Net Sales]]-Sales_Data[[#This Row],[Cost]]</f>
        <v>1771.0199999999995</v>
      </c>
      <c r="U7260" s="2">
        <f>Sales_Data[[#This Row],[Profit]]/Sales_Data[[#This Row],[Net Sales]]</f>
        <v>0.25702194603035461</v>
      </c>
      <c r="V7260">
        <f>YEAR(Sales_Data[[#This Row],[Order_Date]])</f>
        <v>2025</v>
      </c>
      <c r="W7260" t="str">
        <f>TEXT(Sales_Data[[#This Row],[Order_Date]],"mmm")</f>
        <v>Mar</v>
      </c>
      <c r="X7260">
        <f>MONTH(Sales_Data[[#This Row],[Order_Date]])</f>
        <v>3</v>
      </c>
      <c r="Y7260" t="str">
        <f>"Q"&amp;ROUNDUP(MONTH(Sales_Data[[#This Row],[Order_Date]])/3,0)</f>
        <v>Q1</v>
      </c>
    </row>
    <row r="7261" spans="1:25" x14ac:dyDescent="0.3">
      <c r="A7261" t="s">
        <v>9072</v>
      </c>
      <c r="B7261" s="1">
        <v>45761</v>
      </c>
      <c r="C7261" t="s">
        <v>567</v>
      </c>
      <c r="D7261" t="s">
        <v>430</v>
      </c>
      <c r="E7261" t="s">
        <v>48</v>
      </c>
      <c r="F7261" t="s">
        <v>152</v>
      </c>
      <c r="G7261" t="s">
        <v>41</v>
      </c>
      <c r="H7261" t="s">
        <v>42</v>
      </c>
      <c r="I7261" t="s">
        <v>43</v>
      </c>
      <c r="J7261">
        <v>4</v>
      </c>
      <c r="K7261">
        <v>2262.33</v>
      </c>
      <c r="L7261">
        <v>0</v>
      </c>
      <c r="M7261">
        <v>7655.54</v>
      </c>
      <c r="N7261" t="s">
        <v>109</v>
      </c>
      <c r="O7261" t="s">
        <v>35</v>
      </c>
      <c r="P7261" t="s">
        <v>71</v>
      </c>
      <c r="Q7261">
        <f>Sales_Data[[#This Row],[Quantity]]*Sales_Data[[#This Row],[Unit_Price]]</f>
        <v>9049.32</v>
      </c>
      <c r="R7261">
        <f>Sales_Data[[#This Row],[Gross_Sales]]*Sales_Data[[#This Row],[Discount]]</f>
        <v>0</v>
      </c>
      <c r="S7261">
        <f>Sales_Data[[#This Row],[Gross_Sales]]-Sales_Data[[#This Row],[Discount_Amount]]</f>
        <v>9049.32</v>
      </c>
      <c r="T7261">
        <f>Sales_Data[[#This Row],[Net Sales]]-Sales_Data[[#This Row],[Cost]]</f>
        <v>1393.7799999999997</v>
      </c>
      <c r="U7261" s="2">
        <f>Sales_Data[[#This Row],[Profit]]/Sales_Data[[#This Row],[Net Sales]]</f>
        <v>0.15402041258348692</v>
      </c>
      <c r="V7261">
        <f>YEAR(Sales_Data[[#This Row],[Order_Date]])</f>
        <v>2025</v>
      </c>
      <c r="W7261" t="str">
        <f>TEXT(Sales_Data[[#This Row],[Order_Date]],"mmm")</f>
        <v>Apr</v>
      </c>
      <c r="X7261">
        <f>MONTH(Sales_Data[[#This Row],[Order_Date]])</f>
        <v>4</v>
      </c>
      <c r="Y7261" t="str">
        <f>"Q"&amp;ROUNDUP(MONTH(Sales_Data[[#This Row],[Order_Date]])/3,0)</f>
        <v>Q2</v>
      </c>
    </row>
    <row r="7262" spans="1:25" x14ac:dyDescent="0.3">
      <c r="A7262" t="s">
        <v>9073</v>
      </c>
      <c r="B7262" s="1">
        <v>45843</v>
      </c>
      <c r="C7262" t="s">
        <v>177</v>
      </c>
      <c r="D7262" t="s">
        <v>857</v>
      </c>
      <c r="E7262" t="s">
        <v>30</v>
      </c>
      <c r="F7262" t="s">
        <v>87</v>
      </c>
      <c r="G7262" t="s">
        <v>67</v>
      </c>
      <c r="H7262" t="s">
        <v>88</v>
      </c>
      <c r="I7262" t="s">
        <v>157</v>
      </c>
      <c r="J7262">
        <v>3</v>
      </c>
      <c r="K7262">
        <v>529.64</v>
      </c>
      <c r="L7262">
        <v>0.1</v>
      </c>
      <c r="M7262">
        <v>889.65</v>
      </c>
      <c r="N7262" t="s">
        <v>52</v>
      </c>
      <c r="O7262" t="s">
        <v>35</v>
      </c>
      <c r="P7262" t="s">
        <v>71</v>
      </c>
      <c r="Q7262">
        <f>Sales_Data[[#This Row],[Quantity]]*Sales_Data[[#This Row],[Unit_Price]]</f>
        <v>1588.92</v>
      </c>
      <c r="R7262">
        <f>Sales_Data[[#This Row],[Gross_Sales]]*Sales_Data[[#This Row],[Discount]]</f>
        <v>158.89200000000002</v>
      </c>
      <c r="S7262">
        <f>Sales_Data[[#This Row],[Gross_Sales]]-Sales_Data[[#This Row],[Discount_Amount]]</f>
        <v>1430.028</v>
      </c>
      <c r="T7262">
        <f>Sales_Data[[#This Row],[Net Sales]]-Sales_Data[[#This Row],[Cost]]</f>
        <v>540.37800000000004</v>
      </c>
      <c r="U7262" s="2">
        <f>Sales_Data[[#This Row],[Profit]]/Sales_Data[[#This Row],[Net Sales]]</f>
        <v>0.37787931425118954</v>
      </c>
      <c r="V7262">
        <f>YEAR(Sales_Data[[#This Row],[Order_Date]])</f>
        <v>2025</v>
      </c>
      <c r="W7262" t="str">
        <f>TEXT(Sales_Data[[#This Row],[Order_Date]],"mmm")</f>
        <v>Jul</v>
      </c>
      <c r="X7262">
        <f>MONTH(Sales_Data[[#This Row],[Order_Date]])</f>
        <v>7</v>
      </c>
      <c r="Y7262" t="str">
        <f>"Q"&amp;ROUNDUP(MONTH(Sales_Data[[#This Row],[Order_Date]])/3,0)</f>
        <v>Q3</v>
      </c>
    </row>
    <row r="7263" spans="1:25" x14ac:dyDescent="0.3">
      <c r="A7263" t="s">
        <v>9074</v>
      </c>
      <c r="B7263" s="1">
        <v>45907</v>
      </c>
      <c r="C7263" t="s">
        <v>593</v>
      </c>
      <c r="D7263" t="s">
        <v>175</v>
      </c>
      <c r="E7263" t="s">
        <v>19</v>
      </c>
      <c r="F7263" t="s">
        <v>20</v>
      </c>
      <c r="G7263" t="s">
        <v>41</v>
      </c>
      <c r="H7263" t="s">
        <v>147</v>
      </c>
      <c r="I7263" t="s">
        <v>148</v>
      </c>
      <c r="J7263">
        <v>1</v>
      </c>
      <c r="K7263">
        <v>11880.12</v>
      </c>
      <c r="L7263">
        <v>0.05</v>
      </c>
      <c r="M7263">
        <v>8207.26</v>
      </c>
      <c r="N7263" t="s">
        <v>52</v>
      </c>
      <c r="O7263" t="s">
        <v>53</v>
      </c>
      <c r="P7263" t="s">
        <v>71</v>
      </c>
      <c r="Q7263">
        <f>Sales_Data[[#This Row],[Quantity]]*Sales_Data[[#This Row],[Unit_Price]]</f>
        <v>11880.12</v>
      </c>
      <c r="R7263">
        <f>Sales_Data[[#This Row],[Gross_Sales]]*Sales_Data[[#This Row],[Discount]]</f>
        <v>594.00600000000009</v>
      </c>
      <c r="S7263">
        <f>Sales_Data[[#This Row],[Gross_Sales]]-Sales_Data[[#This Row],[Discount_Amount]]</f>
        <v>11286.114000000001</v>
      </c>
      <c r="T7263">
        <f>Sales_Data[[#This Row],[Net Sales]]-Sales_Data[[#This Row],[Cost]]</f>
        <v>3078.8540000000012</v>
      </c>
      <c r="U7263" s="2">
        <f>Sales_Data[[#This Row],[Profit]]/Sales_Data[[#This Row],[Net Sales]]</f>
        <v>0.27280018614024287</v>
      </c>
      <c r="V7263">
        <f>YEAR(Sales_Data[[#This Row],[Order_Date]])</f>
        <v>2025</v>
      </c>
      <c r="W7263" t="str">
        <f>TEXT(Sales_Data[[#This Row],[Order_Date]],"mmm")</f>
        <v>Sep</v>
      </c>
      <c r="X7263">
        <f>MONTH(Sales_Data[[#This Row],[Order_Date]])</f>
        <v>9</v>
      </c>
      <c r="Y7263" t="str">
        <f>"Q"&amp;ROUNDUP(MONTH(Sales_Data[[#This Row],[Order_Date]])/3,0)</f>
        <v>Q3</v>
      </c>
    </row>
    <row r="7264" spans="1:25" x14ac:dyDescent="0.3">
      <c r="A7264" t="s">
        <v>9075</v>
      </c>
      <c r="B7264" s="1">
        <v>45912</v>
      </c>
      <c r="C7264" t="s">
        <v>2509</v>
      </c>
      <c r="D7264" t="s">
        <v>86</v>
      </c>
      <c r="E7264" t="s">
        <v>39</v>
      </c>
      <c r="F7264" t="s">
        <v>107</v>
      </c>
      <c r="G7264" t="s">
        <v>67</v>
      </c>
      <c r="H7264" t="s">
        <v>133</v>
      </c>
      <c r="I7264" t="s">
        <v>134</v>
      </c>
      <c r="J7264">
        <v>2</v>
      </c>
      <c r="K7264">
        <v>2932.45</v>
      </c>
      <c r="L7264">
        <v>0.15</v>
      </c>
      <c r="M7264">
        <v>3119.62</v>
      </c>
      <c r="N7264" t="s">
        <v>70</v>
      </c>
      <c r="O7264" t="s">
        <v>25</v>
      </c>
      <c r="P7264" t="s">
        <v>26</v>
      </c>
      <c r="Q7264">
        <f>Sales_Data[[#This Row],[Quantity]]*Sales_Data[[#This Row],[Unit_Price]]</f>
        <v>5864.9</v>
      </c>
      <c r="R7264">
        <f>Sales_Data[[#This Row],[Gross_Sales]]*Sales_Data[[#This Row],[Discount]]</f>
        <v>879.7349999999999</v>
      </c>
      <c r="S7264">
        <f>Sales_Data[[#This Row],[Gross_Sales]]-Sales_Data[[#This Row],[Discount_Amount]]</f>
        <v>4985.165</v>
      </c>
      <c r="T7264">
        <f>Sales_Data[[#This Row],[Net Sales]]-Sales_Data[[#This Row],[Cost]]</f>
        <v>1865.5450000000001</v>
      </c>
      <c r="U7264" s="2">
        <f>Sales_Data[[#This Row],[Profit]]/Sales_Data[[#This Row],[Net Sales]]</f>
        <v>0.37421930868887993</v>
      </c>
      <c r="V7264">
        <f>YEAR(Sales_Data[[#This Row],[Order_Date]])</f>
        <v>2025</v>
      </c>
      <c r="W7264" t="str">
        <f>TEXT(Sales_Data[[#This Row],[Order_Date]],"mmm")</f>
        <v>Sep</v>
      </c>
      <c r="X7264">
        <f>MONTH(Sales_Data[[#This Row],[Order_Date]])</f>
        <v>9</v>
      </c>
      <c r="Y7264" t="str">
        <f>"Q"&amp;ROUNDUP(MONTH(Sales_Data[[#This Row],[Order_Date]])/3,0)</f>
        <v>Q3</v>
      </c>
    </row>
    <row r="7265" spans="1:25" x14ac:dyDescent="0.3">
      <c r="A7265" t="s">
        <v>9076</v>
      </c>
      <c r="B7265" s="1">
        <v>45733</v>
      </c>
      <c r="C7265" t="s">
        <v>326</v>
      </c>
      <c r="D7265" t="s">
        <v>29</v>
      </c>
      <c r="E7265" t="s">
        <v>119</v>
      </c>
      <c r="F7265" t="s">
        <v>249</v>
      </c>
      <c r="G7265" t="s">
        <v>32</v>
      </c>
      <c r="H7265" t="s">
        <v>50</v>
      </c>
      <c r="I7265" t="s">
        <v>58</v>
      </c>
      <c r="J7265">
        <v>4</v>
      </c>
      <c r="K7265">
        <v>1741.88</v>
      </c>
      <c r="L7265">
        <v>0.05</v>
      </c>
      <c r="M7265">
        <v>4751.8900000000003</v>
      </c>
      <c r="N7265" t="s">
        <v>52</v>
      </c>
      <c r="O7265" t="s">
        <v>35</v>
      </c>
      <c r="P7265" t="s">
        <v>44</v>
      </c>
      <c r="Q7265">
        <f>Sales_Data[[#This Row],[Quantity]]*Sales_Data[[#This Row],[Unit_Price]]</f>
        <v>6967.52</v>
      </c>
      <c r="R7265">
        <f>Sales_Data[[#This Row],[Gross_Sales]]*Sales_Data[[#This Row],[Discount]]</f>
        <v>348.37600000000003</v>
      </c>
      <c r="S7265">
        <f>Sales_Data[[#This Row],[Gross_Sales]]-Sales_Data[[#This Row],[Discount_Amount]]</f>
        <v>6619.1440000000002</v>
      </c>
      <c r="T7265">
        <f>Sales_Data[[#This Row],[Net Sales]]-Sales_Data[[#This Row],[Cost]]</f>
        <v>1867.2539999999999</v>
      </c>
      <c r="U7265" s="2">
        <f>Sales_Data[[#This Row],[Profit]]/Sales_Data[[#This Row],[Net Sales]]</f>
        <v>0.28209901461578718</v>
      </c>
      <c r="V7265">
        <f>YEAR(Sales_Data[[#This Row],[Order_Date]])</f>
        <v>2025</v>
      </c>
      <c r="W7265" t="str">
        <f>TEXT(Sales_Data[[#This Row],[Order_Date]],"mmm")</f>
        <v>Mar</v>
      </c>
      <c r="X7265">
        <f>MONTH(Sales_Data[[#This Row],[Order_Date]])</f>
        <v>3</v>
      </c>
      <c r="Y7265" t="str">
        <f>"Q"&amp;ROUNDUP(MONTH(Sales_Data[[#This Row],[Order_Date]])/3,0)</f>
        <v>Q1</v>
      </c>
    </row>
    <row r="7266" spans="1:25" x14ac:dyDescent="0.3">
      <c r="A7266" t="s">
        <v>9077</v>
      </c>
      <c r="B7266" s="1">
        <v>45765</v>
      </c>
      <c r="C7266" t="s">
        <v>3599</v>
      </c>
      <c r="D7266" t="s">
        <v>209</v>
      </c>
      <c r="E7266" t="s">
        <v>39</v>
      </c>
      <c r="F7266" t="s">
        <v>40</v>
      </c>
      <c r="G7266" t="s">
        <v>21</v>
      </c>
      <c r="H7266" t="s">
        <v>230</v>
      </c>
      <c r="I7266" t="s">
        <v>328</v>
      </c>
      <c r="J7266">
        <v>1</v>
      </c>
      <c r="K7266">
        <v>693.02</v>
      </c>
      <c r="L7266">
        <v>0.05</v>
      </c>
      <c r="M7266">
        <v>452.55</v>
      </c>
      <c r="N7266" t="s">
        <v>52</v>
      </c>
      <c r="O7266" t="s">
        <v>53</v>
      </c>
      <c r="P7266" t="s">
        <v>44</v>
      </c>
      <c r="Q7266">
        <f>Sales_Data[[#This Row],[Quantity]]*Sales_Data[[#This Row],[Unit_Price]]</f>
        <v>693.02</v>
      </c>
      <c r="R7266">
        <f>Sales_Data[[#This Row],[Gross_Sales]]*Sales_Data[[#This Row],[Discount]]</f>
        <v>34.651000000000003</v>
      </c>
      <c r="S7266">
        <f>Sales_Data[[#This Row],[Gross_Sales]]-Sales_Data[[#This Row],[Discount_Amount]]</f>
        <v>658.36900000000003</v>
      </c>
      <c r="T7266">
        <f>Sales_Data[[#This Row],[Net Sales]]-Sales_Data[[#This Row],[Cost]]</f>
        <v>205.81900000000002</v>
      </c>
      <c r="U7266" s="2">
        <f>Sales_Data[[#This Row],[Profit]]/Sales_Data[[#This Row],[Net Sales]]</f>
        <v>0.31261951884125772</v>
      </c>
      <c r="V7266">
        <f>YEAR(Sales_Data[[#This Row],[Order_Date]])</f>
        <v>2025</v>
      </c>
      <c r="W7266" t="str">
        <f>TEXT(Sales_Data[[#This Row],[Order_Date]],"mmm")</f>
        <v>Apr</v>
      </c>
      <c r="X7266">
        <f>MONTH(Sales_Data[[#This Row],[Order_Date]])</f>
        <v>4</v>
      </c>
      <c r="Y7266" t="str">
        <f>"Q"&amp;ROUNDUP(MONTH(Sales_Data[[#This Row],[Order_Date]])/3,0)</f>
        <v>Q2</v>
      </c>
    </row>
    <row r="7267" spans="1:25" x14ac:dyDescent="0.3">
      <c r="A7267" t="s">
        <v>9078</v>
      </c>
      <c r="B7267" s="1">
        <v>45813</v>
      </c>
      <c r="C7267" t="s">
        <v>2033</v>
      </c>
      <c r="D7267" t="s">
        <v>141</v>
      </c>
      <c r="E7267" t="s">
        <v>39</v>
      </c>
      <c r="F7267" t="s">
        <v>107</v>
      </c>
      <c r="G7267" t="s">
        <v>67</v>
      </c>
      <c r="H7267" t="s">
        <v>121</v>
      </c>
      <c r="I7267" t="s">
        <v>122</v>
      </c>
      <c r="J7267">
        <v>3</v>
      </c>
      <c r="K7267">
        <v>1452.03</v>
      </c>
      <c r="L7267">
        <v>0.05</v>
      </c>
      <c r="M7267">
        <v>3164.97</v>
      </c>
      <c r="N7267" t="s">
        <v>24</v>
      </c>
      <c r="O7267" t="s">
        <v>25</v>
      </c>
      <c r="P7267" t="s">
        <v>44</v>
      </c>
      <c r="Q7267">
        <f>Sales_Data[[#This Row],[Quantity]]*Sales_Data[[#This Row],[Unit_Price]]</f>
        <v>4356.09</v>
      </c>
      <c r="R7267">
        <f>Sales_Data[[#This Row],[Gross_Sales]]*Sales_Data[[#This Row],[Discount]]</f>
        <v>217.80450000000002</v>
      </c>
      <c r="S7267">
        <f>Sales_Data[[#This Row],[Gross_Sales]]-Sales_Data[[#This Row],[Discount_Amount]]</f>
        <v>4138.2855</v>
      </c>
      <c r="T7267">
        <f>Sales_Data[[#This Row],[Net Sales]]-Sales_Data[[#This Row],[Cost]]</f>
        <v>973.31550000000016</v>
      </c>
      <c r="U7267" s="2">
        <f>Sales_Data[[#This Row],[Profit]]/Sales_Data[[#This Row],[Net Sales]]</f>
        <v>0.23519776487146674</v>
      </c>
      <c r="V7267">
        <f>YEAR(Sales_Data[[#This Row],[Order_Date]])</f>
        <v>2025</v>
      </c>
      <c r="W7267" t="str">
        <f>TEXT(Sales_Data[[#This Row],[Order_Date]],"mmm")</f>
        <v>Jun</v>
      </c>
      <c r="X7267">
        <f>MONTH(Sales_Data[[#This Row],[Order_Date]])</f>
        <v>6</v>
      </c>
      <c r="Y7267" t="str">
        <f>"Q"&amp;ROUNDUP(MONTH(Sales_Data[[#This Row],[Order_Date]])/3,0)</f>
        <v>Q2</v>
      </c>
    </row>
    <row r="7268" spans="1:25" x14ac:dyDescent="0.3">
      <c r="A7268" t="s">
        <v>9079</v>
      </c>
      <c r="B7268" s="1">
        <v>45739</v>
      </c>
      <c r="C7268" t="s">
        <v>1970</v>
      </c>
      <c r="D7268" t="s">
        <v>522</v>
      </c>
      <c r="E7268" t="s">
        <v>39</v>
      </c>
      <c r="F7268" t="s">
        <v>107</v>
      </c>
      <c r="G7268" t="s">
        <v>21</v>
      </c>
      <c r="H7268" t="s">
        <v>230</v>
      </c>
      <c r="I7268" t="s">
        <v>328</v>
      </c>
      <c r="J7268">
        <v>2</v>
      </c>
      <c r="K7268">
        <v>6719.59</v>
      </c>
      <c r="L7268">
        <v>0.1</v>
      </c>
      <c r="M7268">
        <v>8962.5499999999993</v>
      </c>
      <c r="N7268" t="s">
        <v>83</v>
      </c>
      <c r="O7268" t="s">
        <v>35</v>
      </c>
      <c r="P7268" t="s">
        <v>44</v>
      </c>
      <c r="Q7268">
        <f>Sales_Data[[#This Row],[Quantity]]*Sales_Data[[#This Row],[Unit_Price]]</f>
        <v>13439.18</v>
      </c>
      <c r="R7268">
        <f>Sales_Data[[#This Row],[Gross_Sales]]*Sales_Data[[#This Row],[Discount]]</f>
        <v>1343.9180000000001</v>
      </c>
      <c r="S7268">
        <f>Sales_Data[[#This Row],[Gross_Sales]]-Sales_Data[[#This Row],[Discount_Amount]]</f>
        <v>12095.262000000001</v>
      </c>
      <c r="T7268">
        <f>Sales_Data[[#This Row],[Net Sales]]-Sales_Data[[#This Row],[Cost]]</f>
        <v>3132.7120000000014</v>
      </c>
      <c r="U7268" s="2">
        <f>Sales_Data[[#This Row],[Profit]]/Sales_Data[[#This Row],[Net Sales]]</f>
        <v>0.25900323614321058</v>
      </c>
      <c r="V7268">
        <f>YEAR(Sales_Data[[#This Row],[Order_Date]])</f>
        <v>2025</v>
      </c>
      <c r="W7268" t="str">
        <f>TEXT(Sales_Data[[#This Row],[Order_Date]],"mmm")</f>
        <v>Mar</v>
      </c>
      <c r="X7268">
        <f>MONTH(Sales_Data[[#This Row],[Order_Date]])</f>
        <v>3</v>
      </c>
      <c r="Y7268" t="str">
        <f>"Q"&amp;ROUNDUP(MONTH(Sales_Data[[#This Row],[Order_Date]])/3,0)</f>
        <v>Q1</v>
      </c>
    </row>
    <row r="7269" spans="1:25" x14ac:dyDescent="0.3">
      <c r="A7269" t="s">
        <v>9080</v>
      </c>
      <c r="B7269" s="1">
        <v>45734</v>
      </c>
      <c r="C7269" t="s">
        <v>5122</v>
      </c>
      <c r="D7269" t="s">
        <v>106</v>
      </c>
      <c r="E7269" t="s">
        <v>119</v>
      </c>
      <c r="F7269" t="s">
        <v>184</v>
      </c>
      <c r="G7269" t="s">
        <v>67</v>
      </c>
      <c r="H7269" t="s">
        <v>88</v>
      </c>
      <c r="I7269" t="s">
        <v>89</v>
      </c>
      <c r="J7269">
        <v>1</v>
      </c>
      <c r="K7269">
        <v>6684.31</v>
      </c>
      <c r="L7269">
        <v>0.05</v>
      </c>
      <c r="M7269">
        <v>4106.46</v>
      </c>
      <c r="N7269" t="s">
        <v>24</v>
      </c>
      <c r="O7269" t="s">
        <v>53</v>
      </c>
      <c r="P7269" t="s">
        <v>44</v>
      </c>
      <c r="Q7269">
        <f>Sales_Data[[#This Row],[Quantity]]*Sales_Data[[#This Row],[Unit_Price]]</f>
        <v>6684.31</v>
      </c>
      <c r="R7269">
        <f>Sales_Data[[#This Row],[Gross_Sales]]*Sales_Data[[#This Row],[Discount]]</f>
        <v>334.21550000000002</v>
      </c>
      <c r="S7269">
        <f>Sales_Data[[#This Row],[Gross_Sales]]-Sales_Data[[#This Row],[Discount_Amount]]</f>
        <v>6350.0945000000002</v>
      </c>
      <c r="T7269">
        <f>Sales_Data[[#This Row],[Net Sales]]-Sales_Data[[#This Row],[Cost]]</f>
        <v>2243.6345000000001</v>
      </c>
      <c r="U7269" s="2">
        <f>Sales_Data[[#This Row],[Profit]]/Sales_Data[[#This Row],[Net Sales]]</f>
        <v>0.35332300960245555</v>
      </c>
      <c r="V7269">
        <f>YEAR(Sales_Data[[#This Row],[Order_Date]])</f>
        <v>2025</v>
      </c>
      <c r="W7269" t="str">
        <f>TEXT(Sales_Data[[#This Row],[Order_Date]],"mmm")</f>
        <v>Mar</v>
      </c>
      <c r="X7269">
        <f>MONTH(Sales_Data[[#This Row],[Order_Date]])</f>
        <v>3</v>
      </c>
      <c r="Y7269" t="str">
        <f>"Q"&amp;ROUNDUP(MONTH(Sales_Data[[#This Row],[Order_Date]])/3,0)</f>
        <v>Q1</v>
      </c>
    </row>
    <row r="7270" spans="1:25" x14ac:dyDescent="0.3">
      <c r="A7270" t="s">
        <v>9081</v>
      </c>
      <c r="B7270" s="1">
        <v>45915</v>
      </c>
      <c r="C7270" t="s">
        <v>2411</v>
      </c>
      <c r="D7270" t="s">
        <v>504</v>
      </c>
      <c r="E7270" t="s">
        <v>48</v>
      </c>
      <c r="F7270" t="s">
        <v>49</v>
      </c>
      <c r="G7270" t="s">
        <v>21</v>
      </c>
      <c r="H7270" t="s">
        <v>230</v>
      </c>
      <c r="I7270" t="s">
        <v>328</v>
      </c>
      <c r="J7270">
        <v>1</v>
      </c>
      <c r="K7270">
        <v>35009.29</v>
      </c>
      <c r="L7270">
        <v>0.15</v>
      </c>
      <c r="M7270">
        <v>22569.96</v>
      </c>
      <c r="N7270" t="s">
        <v>52</v>
      </c>
      <c r="O7270" t="s">
        <v>35</v>
      </c>
      <c r="P7270" t="s">
        <v>26</v>
      </c>
      <c r="Q7270">
        <f>Sales_Data[[#This Row],[Quantity]]*Sales_Data[[#This Row],[Unit_Price]]</f>
        <v>35009.29</v>
      </c>
      <c r="R7270">
        <f>Sales_Data[[#This Row],[Gross_Sales]]*Sales_Data[[#This Row],[Discount]]</f>
        <v>5251.3935000000001</v>
      </c>
      <c r="S7270">
        <f>Sales_Data[[#This Row],[Gross_Sales]]-Sales_Data[[#This Row],[Discount_Amount]]</f>
        <v>29757.896500000003</v>
      </c>
      <c r="T7270">
        <f>Sales_Data[[#This Row],[Net Sales]]-Sales_Data[[#This Row],[Cost]]</f>
        <v>7187.9365000000034</v>
      </c>
      <c r="U7270" s="2">
        <f>Sales_Data[[#This Row],[Profit]]/Sales_Data[[#This Row],[Net Sales]]</f>
        <v>0.24154719739683223</v>
      </c>
      <c r="V7270">
        <f>YEAR(Sales_Data[[#This Row],[Order_Date]])</f>
        <v>2025</v>
      </c>
      <c r="W7270" t="str">
        <f>TEXT(Sales_Data[[#This Row],[Order_Date]],"mmm")</f>
        <v>Sep</v>
      </c>
      <c r="X7270">
        <f>MONTH(Sales_Data[[#This Row],[Order_Date]])</f>
        <v>9</v>
      </c>
      <c r="Y7270" t="str">
        <f>"Q"&amp;ROUNDUP(MONTH(Sales_Data[[#This Row],[Order_Date]])/3,0)</f>
        <v>Q3</v>
      </c>
    </row>
    <row r="7271" spans="1:25" x14ac:dyDescent="0.3">
      <c r="A7271" t="s">
        <v>9082</v>
      </c>
      <c r="B7271" s="1">
        <v>45784</v>
      </c>
      <c r="C7271" t="s">
        <v>5610</v>
      </c>
      <c r="D7271" t="s">
        <v>255</v>
      </c>
      <c r="E7271" t="s">
        <v>39</v>
      </c>
      <c r="F7271" t="s">
        <v>405</v>
      </c>
      <c r="G7271" t="s">
        <v>41</v>
      </c>
      <c r="H7271" t="s">
        <v>147</v>
      </c>
      <c r="I7271" t="s">
        <v>369</v>
      </c>
      <c r="J7271">
        <v>1</v>
      </c>
      <c r="K7271">
        <v>6614.17</v>
      </c>
      <c r="L7271">
        <v>0.05</v>
      </c>
      <c r="M7271">
        <v>5028.97</v>
      </c>
      <c r="N7271" t="s">
        <v>109</v>
      </c>
      <c r="O7271" t="s">
        <v>53</v>
      </c>
      <c r="P7271" t="s">
        <v>71</v>
      </c>
      <c r="Q7271">
        <f>Sales_Data[[#This Row],[Quantity]]*Sales_Data[[#This Row],[Unit_Price]]</f>
        <v>6614.17</v>
      </c>
      <c r="R7271">
        <f>Sales_Data[[#This Row],[Gross_Sales]]*Sales_Data[[#This Row],[Discount]]</f>
        <v>330.70850000000002</v>
      </c>
      <c r="S7271">
        <f>Sales_Data[[#This Row],[Gross_Sales]]-Sales_Data[[#This Row],[Discount_Amount]]</f>
        <v>6283.4615000000003</v>
      </c>
      <c r="T7271">
        <f>Sales_Data[[#This Row],[Net Sales]]-Sales_Data[[#This Row],[Cost]]</f>
        <v>1254.4915000000001</v>
      </c>
      <c r="U7271" s="2">
        <f>Sales_Data[[#This Row],[Profit]]/Sales_Data[[#This Row],[Net Sales]]</f>
        <v>0.19964974719746434</v>
      </c>
      <c r="V7271">
        <f>YEAR(Sales_Data[[#This Row],[Order_Date]])</f>
        <v>2025</v>
      </c>
      <c r="W7271" t="str">
        <f>TEXT(Sales_Data[[#This Row],[Order_Date]],"mmm")</f>
        <v>May</v>
      </c>
      <c r="X7271">
        <f>MONTH(Sales_Data[[#This Row],[Order_Date]])</f>
        <v>5</v>
      </c>
      <c r="Y7271" t="str">
        <f>"Q"&amp;ROUNDUP(MONTH(Sales_Data[[#This Row],[Order_Date]])/3,0)</f>
        <v>Q2</v>
      </c>
    </row>
    <row r="7272" spans="1:25" x14ac:dyDescent="0.3">
      <c r="A7272" t="s">
        <v>9083</v>
      </c>
      <c r="B7272" s="1">
        <v>45939</v>
      </c>
      <c r="C7272" t="s">
        <v>4897</v>
      </c>
      <c r="D7272" t="s">
        <v>302</v>
      </c>
      <c r="E7272" t="s">
        <v>19</v>
      </c>
      <c r="F7272" t="s">
        <v>113</v>
      </c>
      <c r="G7272" t="s">
        <v>32</v>
      </c>
      <c r="H7272" t="s">
        <v>33</v>
      </c>
      <c r="I7272" t="s">
        <v>161</v>
      </c>
      <c r="J7272">
        <v>1</v>
      </c>
      <c r="K7272">
        <v>11410.61</v>
      </c>
      <c r="L7272">
        <v>0.15</v>
      </c>
      <c r="M7272">
        <v>6154.67</v>
      </c>
      <c r="N7272" t="s">
        <v>52</v>
      </c>
      <c r="O7272" t="s">
        <v>25</v>
      </c>
      <c r="P7272" t="s">
        <v>44</v>
      </c>
      <c r="Q7272">
        <f>Sales_Data[[#This Row],[Quantity]]*Sales_Data[[#This Row],[Unit_Price]]</f>
        <v>11410.61</v>
      </c>
      <c r="R7272">
        <f>Sales_Data[[#This Row],[Gross_Sales]]*Sales_Data[[#This Row],[Discount]]</f>
        <v>1711.5915</v>
      </c>
      <c r="S7272">
        <f>Sales_Data[[#This Row],[Gross_Sales]]-Sales_Data[[#This Row],[Discount_Amount]]</f>
        <v>9699.0185000000001</v>
      </c>
      <c r="T7272">
        <f>Sales_Data[[#This Row],[Net Sales]]-Sales_Data[[#This Row],[Cost]]</f>
        <v>3544.3485000000001</v>
      </c>
      <c r="U7272" s="2">
        <f>Sales_Data[[#This Row],[Profit]]/Sales_Data[[#This Row],[Net Sales]]</f>
        <v>0.36543372919641304</v>
      </c>
      <c r="V7272">
        <f>YEAR(Sales_Data[[#This Row],[Order_Date]])</f>
        <v>2025</v>
      </c>
      <c r="W7272" t="str">
        <f>TEXT(Sales_Data[[#This Row],[Order_Date]],"mmm")</f>
        <v>Oct</v>
      </c>
      <c r="X7272">
        <f>MONTH(Sales_Data[[#This Row],[Order_Date]])</f>
        <v>10</v>
      </c>
      <c r="Y7272" t="str">
        <f>"Q"&amp;ROUNDUP(MONTH(Sales_Data[[#This Row],[Order_Date]])/3,0)</f>
        <v>Q4</v>
      </c>
    </row>
    <row r="7273" spans="1:25" x14ac:dyDescent="0.3">
      <c r="A7273" t="s">
        <v>9084</v>
      </c>
      <c r="B7273" s="1">
        <v>45745</v>
      </c>
      <c r="C7273" t="s">
        <v>2081</v>
      </c>
      <c r="D7273" t="s">
        <v>393</v>
      </c>
      <c r="E7273" t="s">
        <v>48</v>
      </c>
      <c r="F7273" t="s">
        <v>126</v>
      </c>
      <c r="G7273" t="s">
        <v>41</v>
      </c>
      <c r="H7273" t="s">
        <v>102</v>
      </c>
      <c r="I7273" t="s">
        <v>103</v>
      </c>
      <c r="J7273">
        <v>3</v>
      </c>
      <c r="K7273">
        <v>47578.47</v>
      </c>
      <c r="L7273">
        <v>0.05</v>
      </c>
      <c r="M7273">
        <v>85219.47</v>
      </c>
      <c r="N7273" t="s">
        <v>24</v>
      </c>
      <c r="O7273" t="s">
        <v>35</v>
      </c>
      <c r="P7273" t="s">
        <v>26</v>
      </c>
      <c r="Q7273">
        <f>Sales_Data[[#This Row],[Quantity]]*Sales_Data[[#This Row],[Unit_Price]]</f>
        <v>142735.41</v>
      </c>
      <c r="R7273">
        <f>Sales_Data[[#This Row],[Gross_Sales]]*Sales_Data[[#This Row],[Discount]]</f>
        <v>7136.7705000000005</v>
      </c>
      <c r="S7273">
        <f>Sales_Data[[#This Row],[Gross_Sales]]-Sales_Data[[#This Row],[Discount_Amount]]</f>
        <v>135598.63949999999</v>
      </c>
      <c r="T7273">
        <f>Sales_Data[[#This Row],[Net Sales]]-Sales_Data[[#This Row],[Cost]]</f>
        <v>50379.169499999989</v>
      </c>
      <c r="U7273" s="2">
        <f>Sales_Data[[#This Row],[Profit]]/Sales_Data[[#This Row],[Net Sales]]</f>
        <v>0.37153152631741554</v>
      </c>
      <c r="V7273">
        <f>YEAR(Sales_Data[[#This Row],[Order_Date]])</f>
        <v>2025</v>
      </c>
      <c r="W7273" t="str">
        <f>TEXT(Sales_Data[[#This Row],[Order_Date]],"mmm")</f>
        <v>Mar</v>
      </c>
      <c r="X7273">
        <f>MONTH(Sales_Data[[#This Row],[Order_Date]])</f>
        <v>3</v>
      </c>
      <c r="Y7273" t="str">
        <f>"Q"&amp;ROUNDUP(MONTH(Sales_Data[[#This Row],[Order_Date]])/3,0)</f>
        <v>Q1</v>
      </c>
    </row>
    <row r="7274" spans="1:25" x14ac:dyDescent="0.3">
      <c r="A7274" t="s">
        <v>9085</v>
      </c>
      <c r="B7274" s="1">
        <v>45861</v>
      </c>
      <c r="C7274" t="s">
        <v>1598</v>
      </c>
      <c r="D7274" t="s">
        <v>522</v>
      </c>
      <c r="E7274" t="s">
        <v>48</v>
      </c>
      <c r="F7274" t="s">
        <v>164</v>
      </c>
      <c r="G7274" t="s">
        <v>21</v>
      </c>
      <c r="H7274" t="s">
        <v>230</v>
      </c>
      <c r="I7274" t="s">
        <v>328</v>
      </c>
      <c r="J7274">
        <v>2</v>
      </c>
      <c r="K7274">
        <v>19448.39</v>
      </c>
      <c r="L7274">
        <v>0.1</v>
      </c>
      <c r="M7274">
        <v>29755.86</v>
      </c>
      <c r="N7274" t="s">
        <v>52</v>
      </c>
      <c r="O7274" t="s">
        <v>35</v>
      </c>
      <c r="P7274" t="s">
        <v>44</v>
      </c>
      <c r="Q7274">
        <f>Sales_Data[[#This Row],[Quantity]]*Sales_Data[[#This Row],[Unit_Price]]</f>
        <v>38896.78</v>
      </c>
      <c r="R7274">
        <f>Sales_Data[[#This Row],[Gross_Sales]]*Sales_Data[[#This Row],[Discount]]</f>
        <v>3889.6779999999999</v>
      </c>
      <c r="S7274">
        <f>Sales_Data[[#This Row],[Gross_Sales]]-Sales_Data[[#This Row],[Discount_Amount]]</f>
        <v>35007.101999999999</v>
      </c>
      <c r="T7274">
        <f>Sales_Data[[#This Row],[Net Sales]]-Sales_Data[[#This Row],[Cost]]</f>
        <v>5251.2419999999984</v>
      </c>
      <c r="U7274" s="2">
        <f>Sales_Data[[#This Row],[Profit]]/Sales_Data[[#This Row],[Net Sales]]</f>
        <v>0.15000504754720909</v>
      </c>
      <c r="V7274">
        <f>YEAR(Sales_Data[[#This Row],[Order_Date]])</f>
        <v>2025</v>
      </c>
      <c r="W7274" t="str">
        <f>TEXT(Sales_Data[[#This Row],[Order_Date]],"mmm")</f>
        <v>Jul</v>
      </c>
      <c r="X7274">
        <f>MONTH(Sales_Data[[#This Row],[Order_Date]])</f>
        <v>7</v>
      </c>
      <c r="Y7274" t="str">
        <f>"Q"&amp;ROUNDUP(MONTH(Sales_Data[[#This Row],[Order_Date]])/3,0)</f>
        <v>Q3</v>
      </c>
    </row>
    <row r="7275" spans="1:25" x14ac:dyDescent="0.3">
      <c r="A7275" t="s">
        <v>9086</v>
      </c>
      <c r="B7275" s="1">
        <v>45673</v>
      </c>
      <c r="C7275" t="s">
        <v>989</v>
      </c>
      <c r="D7275" t="s">
        <v>553</v>
      </c>
      <c r="E7275" t="s">
        <v>19</v>
      </c>
      <c r="F7275" t="s">
        <v>20</v>
      </c>
      <c r="G7275" t="s">
        <v>67</v>
      </c>
      <c r="H7275" t="s">
        <v>88</v>
      </c>
      <c r="I7275" t="s">
        <v>89</v>
      </c>
      <c r="J7275">
        <v>2</v>
      </c>
      <c r="K7275">
        <v>10889.39</v>
      </c>
      <c r="L7275">
        <v>0</v>
      </c>
      <c r="M7275">
        <v>16712.46</v>
      </c>
      <c r="N7275" t="s">
        <v>83</v>
      </c>
      <c r="O7275" t="s">
        <v>25</v>
      </c>
      <c r="P7275" t="s">
        <v>44</v>
      </c>
      <c r="Q7275">
        <f>Sales_Data[[#This Row],[Quantity]]*Sales_Data[[#This Row],[Unit_Price]]</f>
        <v>21778.78</v>
      </c>
      <c r="R7275">
        <f>Sales_Data[[#This Row],[Gross_Sales]]*Sales_Data[[#This Row],[Discount]]</f>
        <v>0</v>
      </c>
      <c r="S7275">
        <f>Sales_Data[[#This Row],[Gross_Sales]]-Sales_Data[[#This Row],[Discount_Amount]]</f>
        <v>21778.78</v>
      </c>
      <c r="T7275">
        <f>Sales_Data[[#This Row],[Net Sales]]-Sales_Data[[#This Row],[Cost]]</f>
        <v>5066.32</v>
      </c>
      <c r="U7275" s="2">
        <f>Sales_Data[[#This Row],[Profit]]/Sales_Data[[#This Row],[Net Sales]]</f>
        <v>0.23262643729354904</v>
      </c>
      <c r="V7275">
        <f>YEAR(Sales_Data[[#This Row],[Order_Date]])</f>
        <v>2025</v>
      </c>
      <c r="W7275" t="str">
        <f>TEXT(Sales_Data[[#This Row],[Order_Date]],"mmm")</f>
        <v>Jan</v>
      </c>
      <c r="X7275">
        <f>MONTH(Sales_Data[[#This Row],[Order_Date]])</f>
        <v>1</v>
      </c>
      <c r="Y7275" t="str">
        <f>"Q"&amp;ROUNDUP(MONTH(Sales_Data[[#This Row],[Order_Date]])/3,0)</f>
        <v>Q1</v>
      </c>
    </row>
    <row r="7276" spans="1:25" x14ac:dyDescent="0.3">
      <c r="A7276" t="s">
        <v>9087</v>
      </c>
      <c r="B7276" s="1">
        <v>45808</v>
      </c>
      <c r="C7276" t="s">
        <v>1779</v>
      </c>
      <c r="D7276" t="s">
        <v>669</v>
      </c>
      <c r="E7276" t="s">
        <v>39</v>
      </c>
      <c r="F7276" t="s">
        <v>96</v>
      </c>
      <c r="G7276" t="s">
        <v>32</v>
      </c>
      <c r="H7276" t="s">
        <v>50</v>
      </c>
      <c r="I7276" t="s">
        <v>51</v>
      </c>
      <c r="J7276">
        <v>2</v>
      </c>
      <c r="K7276">
        <v>1346.95</v>
      </c>
      <c r="L7276">
        <v>0.1</v>
      </c>
      <c r="M7276">
        <v>1571.72</v>
      </c>
      <c r="N7276" t="s">
        <v>70</v>
      </c>
      <c r="O7276" t="s">
        <v>25</v>
      </c>
      <c r="P7276" t="s">
        <v>26</v>
      </c>
      <c r="Q7276">
        <f>Sales_Data[[#This Row],[Quantity]]*Sales_Data[[#This Row],[Unit_Price]]</f>
        <v>2693.9</v>
      </c>
      <c r="R7276">
        <f>Sales_Data[[#This Row],[Gross_Sales]]*Sales_Data[[#This Row],[Discount]]</f>
        <v>269.39000000000004</v>
      </c>
      <c r="S7276">
        <f>Sales_Data[[#This Row],[Gross_Sales]]-Sales_Data[[#This Row],[Discount_Amount]]</f>
        <v>2424.5100000000002</v>
      </c>
      <c r="T7276">
        <f>Sales_Data[[#This Row],[Net Sales]]-Sales_Data[[#This Row],[Cost]]</f>
        <v>852.79000000000019</v>
      </c>
      <c r="U7276" s="2">
        <f>Sales_Data[[#This Row],[Profit]]/Sales_Data[[#This Row],[Net Sales]]</f>
        <v>0.35173705202288302</v>
      </c>
      <c r="V7276">
        <f>YEAR(Sales_Data[[#This Row],[Order_Date]])</f>
        <v>2025</v>
      </c>
      <c r="W7276" t="str">
        <f>TEXT(Sales_Data[[#This Row],[Order_Date]],"mmm")</f>
        <v>May</v>
      </c>
      <c r="X7276">
        <f>MONTH(Sales_Data[[#This Row],[Order_Date]])</f>
        <v>5</v>
      </c>
      <c r="Y7276" t="str">
        <f>"Q"&amp;ROUNDUP(MONTH(Sales_Data[[#This Row],[Order_Date]])/3,0)</f>
        <v>Q2</v>
      </c>
    </row>
    <row r="7277" spans="1:25" x14ac:dyDescent="0.3">
      <c r="A7277" t="s">
        <v>9088</v>
      </c>
      <c r="B7277" s="1">
        <v>45911</v>
      </c>
      <c r="C7277" t="s">
        <v>2966</v>
      </c>
      <c r="D7277" t="s">
        <v>450</v>
      </c>
      <c r="E7277" t="s">
        <v>119</v>
      </c>
      <c r="F7277" t="s">
        <v>249</v>
      </c>
      <c r="G7277" t="s">
        <v>21</v>
      </c>
      <c r="H7277" t="s">
        <v>297</v>
      </c>
      <c r="I7277" t="s">
        <v>297</v>
      </c>
      <c r="J7277">
        <v>1</v>
      </c>
      <c r="K7277">
        <v>3938.11</v>
      </c>
      <c r="L7277">
        <v>0.05</v>
      </c>
      <c r="M7277">
        <v>3018.2</v>
      </c>
      <c r="N7277" t="s">
        <v>70</v>
      </c>
      <c r="O7277" t="s">
        <v>35</v>
      </c>
      <c r="P7277" t="s">
        <v>26</v>
      </c>
      <c r="Q7277">
        <f>Sales_Data[[#This Row],[Quantity]]*Sales_Data[[#This Row],[Unit_Price]]</f>
        <v>3938.11</v>
      </c>
      <c r="R7277">
        <f>Sales_Data[[#This Row],[Gross_Sales]]*Sales_Data[[#This Row],[Discount]]</f>
        <v>196.90550000000002</v>
      </c>
      <c r="S7277">
        <f>Sales_Data[[#This Row],[Gross_Sales]]-Sales_Data[[#This Row],[Discount_Amount]]</f>
        <v>3741.2045000000003</v>
      </c>
      <c r="T7277">
        <f>Sales_Data[[#This Row],[Net Sales]]-Sales_Data[[#This Row],[Cost]]</f>
        <v>723.00450000000046</v>
      </c>
      <c r="U7277" s="2">
        <f>Sales_Data[[#This Row],[Profit]]/Sales_Data[[#This Row],[Net Sales]]</f>
        <v>0.19325447192207762</v>
      </c>
      <c r="V7277">
        <f>YEAR(Sales_Data[[#This Row],[Order_Date]])</f>
        <v>2025</v>
      </c>
      <c r="W7277" t="str">
        <f>TEXT(Sales_Data[[#This Row],[Order_Date]],"mmm")</f>
        <v>Sep</v>
      </c>
      <c r="X7277">
        <f>MONTH(Sales_Data[[#This Row],[Order_Date]])</f>
        <v>9</v>
      </c>
      <c r="Y7277" t="str">
        <f>"Q"&amp;ROUNDUP(MONTH(Sales_Data[[#This Row],[Order_Date]])/3,0)</f>
        <v>Q3</v>
      </c>
    </row>
    <row r="7278" spans="1:25" x14ac:dyDescent="0.3">
      <c r="A7278" t="s">
        <v>9089</v>
      </c>
      <c r="B7278" s="1">
        <v>45845</v>
      </c>
      <c r="C7278" t="s">
        <v>478</v>
      </c>
      <c r="D7278" t="s">
        <v>511</v>
      </c>
      <c r="E7278" t="s">
        <v>30</v>
      </c>
      <c r="F7278" t="s">
        <v>87</v>
      </c>
      <c r="G7278" t="s">
        <v>75</v>
      </c>
      <c r="H7278" t="s">
        <v>185</v>
      </c>
      <c r="I7278" t="s">
        <v>186</v>
      </c>
      <c r="J7278">
        <v>1</v>
      </c>
      <c r="K7278">
        <v>407.89</v>
      </c>
      <c r="L7278">
        <v>0.05</v>
      </c>
      <c r="M7278">
        <v>326.55</v>
      </c>
      <c r="N7278" t="s">
        <v>52</v>
      </c>
      <c r="O7278" t="s">
        <v>25</v>
      </c>
      <c r="P7278" t="s">
        <v>44</v>
      </c>
      <c r="Q7278">
        <f>Sales_Data[[#This Row],[Quantity]]*Sales_Data[[#This Row],[Unit_Price]]</f>
        <v>407.89</v>
      </c>
      <c r="R7278">
        <f>Sales_Data[[#This Row],[Gross_Sales]]*Sales_Data[[#This Row],[Discount]]</f>
        <v>20.394500000000001</v>
      </c>
      <c r="S7278">
        <f>Sales_Data[[#This Row],[Gross_Sales]]-Sales_Data[[#This Row],[Discount_Amount]]</f>
        <v>387.49549999999999</v>
      </c>
      <c r="T7278">
        <f>Sales_Data[[#This Row],[Net Sales]]-Sales_Data[[#This Row],[Cost]]</f>
        <v>60.945499999999981</v>
      </c>
      <c r="U7278" s="2">
        <f>Sales_Data[[#This Row],[Profit]]/Sales_Data[[#This Row],[Net Sales]]</f>
        <v>0.15728053616106505</v>
      </c>
      <c r="V7278">
        <f>YEAR(Sales_Data[[#This Row],[Order_Date]])</f>
        <v>2025</v>
      </c>
      <c r="W7278" t="str">
        <f>TEXT(Sales_Data[[#This Row],[Order_Date]],"mmm")</f>
        <v>Jul</v>
      </c>
      <c r="X7278">
        <f>MONTH(Sales_Data[[#This Row],[Order_Date]])</f>
        <v>7</v>
      </c>
      <c r="Y7278" t="str">
        <f>"Q"&amp;ROUNDUP(MONTH(Sales_Data[[#This Row],[Order_Date]])/3,0)</f>
        <v>Q3</v>
      </c>
    </row>
    <row r="7279" spans="1:25" x14ac:dyDescent="0.3">
      <c r="A7279" t="s">
        <v>9090</v>
      </c>
      <c r="B7279" s="1">
        <v>45986</v>
      </c>
      <c r="C7279" t="s">
        <v>3097</v>
      </c>
      <c r="D7279" t="s">
        <v>125</v>
      </c>
      <c r="E7279" t="s">
        <v>39</v>
      </c>
      <c r="F7279" t="s">
        <v>96</v>
      </c>
      <c r="G7279" t="s">
        <v>67</v>
      </c>
      <c r="H7279" t="s">
        <v>88</v>
      </c>
      <c r="I7279" t="s">
        <v>89</v>
      </c>
      <c r="J7279">
        <v>4</v>
      </c>
      <c r="K7279">
        <v>1829.75</v>
      </c>
      <c r="L7279">
        <v>0</v>
      </c>
      <c r="M7279">
        <v>6378.01</v>
      </c>
      <c r="N7279" t="s">
        <v>52</v>
      </c>
      <c r="O7279" t="s">
        <v>35</v>
      </c>
      <c r="P7279" t="s">
        <v>26</v>
      </c>
      <c r="Q7279">
        <f>Sales_Data[[#This Row],[Quantity]]*Sales_Data[[#This Row],[Unit_Price]]</f>
        <v>7319</v>
      </c>
      <c r="R7279">
        <f>Sales_Data[[#This Row],[Gross_Sales]]*Sales_Data[[#This Row],[Discount]]</f>
        <v>0</v>
      </c>
      <c r="S7279">
        <f>Sales_Data[[#This Row],[Gross_Sales]]-Sales_Data[[#This Row],[Discount_Amount]]</f>
        <v>7319</v>
      </c>
      <c r="T7279">
        <f>Sales_Data[[#This Row],[Net Sales]]-Sales_Data[[#This Row],[Cost]]</f>
        <v>940.98999999999978</v>
      </c>
      <c r="U7279" s="2">
        <f>Sales_Data[[#This Row],[Profit]]/Sales_Data[[#This Row],[Net Sales]]</f>
        <v>0.12856811039759528</v>
      </c>
      <c r="V7279">
        <f>YEAR(Sales_Data[[#This Row],[Order_Date]])</f>
        <v>2025</v>
      </c>
      <c r="W7279" t="str">
        <f>TEXT(Sales_Data[[#This Row],[Order_Date]],"mmm")</f>
        <v>Nov</v>
      </c>
      <c r="X7279">
        <f>MONTH(Sales_Data[[#This Row],[Order_Date]])</f>
        <v>11</v>
      </c>
      <c r="Y7279" t="str">
        <f>"Q"&amp;ROUNDUP(MONTH(Sales_Data[[#This Row],[Order_Date]])/3,0)</f>
        <v>Q4</v>
      </c>
    </row>
    <row r="7280" spans="1:25" x14ac:dyDescent="0.3">
      <c r="A7280" t="s">
        <v>9091</v>
      </c>
      <c r="B7280" s="1">
        <v>45689</v>
      </c>
      <c r="C7280" t="s">
        <v>1898</v>
      </c>
      <c r="D7280" t="s">
        <v>137</v>
      </c>
      <c r="E7280" t="s">
        <v>48</v>
      </c>
      <c r="F7280" t="s">
        <v>132</v>
      </c>
      <c r="G7280" t="s">
        <v>32</v>
      </c>
      <c r="H7280" t="s">
        <v>33</v>
      </c>
      <c r="I7280" t="s">
        <v>34</v>
      </c>
      <c r="J7280">
        <v>2</v>
      </c>
      <c r="K7280">
        <v>6254.16</v>
      </c>
      <c r="L7280">
        <v>0.1</v>
      </c>
      <c r="M7280">
        <v>9408.9500000000007</v>
      </c>
      <c r="N7280" t="s">
        <v>24</v>
      </c>
      <c r="O7280" t="s">
        <v>35</v>
      </c>
      <c r="P7280" t="s">
        <v>44</v>
      </c>
      <c r="Q7280">
        <f>Sales_Data[[#This Row],[Quantity]]*Sales_Data[[#This Row],[Unit_Price]]</f>
        <v>12508.32</v>
      </c>
      <c r="R7280">
        <f>Sales_Data[[#This Row],[Gross_Sales]]*Sales_Data[[#This Row],[Discount]]</f>
        <v>1250.8320000000001</v>
      </c>
      <c r="S7280">
        <f>Sales_Data[[#This Row],[Gross_Sales]]-Sales_Data[[#This Row],[Discount_Amount]]</f>
        <v>11257.487999999999</v>
      </c>
      <c r="T7280">
        <f>Sales_Data[[#This Row],[Net Sales]]-Sales_Data[[#This Row],[Cost]]</f>
        <v>1848.5379999999986</v>
      </c>
      <c r="U7280" s="2">
        <f>Sales_Data[[#This Row],[Profit]]/Sales_Data[[#This Row],[Net Sales]]</f>
        <v>0.16420519391182106</v>
      </c>
      <c r="V7280">
        <f>YEAR(Sales_Data[[#This Row],[Order_Date]])</f>
        <v>2025</v>
      </c>
      <c r="W7280" t="str">
        <f>TEXT(Sales_Data[[#This Row],[Order_Date]],"mmm")</f>
        <v>Feb</v>
      </c>
      <c r="X7280">
        <f>MONTH(Sales_Data[[#This Row],[Order_Date]])</f>
        <v>2</v>
      </c>
      <c r="Y7280" t="str">
        <f>"Q"&amp;ROUNDUP(MONTH(Sales_Data[[#This Row],[Order_Date]])/3,0)</f>
        <v>Q1</v>
      </c>
    </row>
    <row r="7281" spans="1:25" x14ac:dyDescent="0.3">
      <c r="A7281" t="s">
        <v>9092</v>
      </c>
      <c r="B7281" s="1">
        <v>45928</v>
      </c>
      <c r="C7281" t="s">
        <v>9093</v>
      </c>
      <c r="D7281" t="s">
        <v>238</v>
      </c>
      <c r="E7281" t="s">
        <v>48</v>
      </c>
      <c r="F7281" t="s">
        <v>152</v>
      </c>
      <c r="G7281" t="s">
        <v>67</v>
      </c>
      <c r="H7281" t="s">
        <v>121</v>
      </c>
      <c r="I7281" t="s">
        <v>142</v>
      </c>
      <c r="J7281">
        <v>2</v>
      </c>
      <c r="K7281">
        <v>26123.96</v>
      </c>
      <c r="L7281">
        <v>0</v>
      </c>
      <c r="M7281">
        <v>42583.87</v>
      </c>
      <c r="N7281" t="s">
        <v>109</v>
      </c>
      <c r="O7281" t="s">
        <v>25</v>
      </c>
      <c r="P7281" t="s">
        <v>26</v>
      </c>
      <c r="Q7281">
        <f>Sales_Data[[#This Row],[Quantity]]*Sales_Data[[#This Row],[Unit_Price]]</f>
        <v>52247.92</v>
      </c>
      <c r="R7281">
        <f>Sales_Data[[#This Row],[Gross_Sales]]*Sales_Data[[#This Row],[Discount]]</f>
        <v>0</v>
      </c>
      <c r="S7281">
        <f>Sales_Data[[#This Row],[Gross_Sales]]-Sales_Data[[#This Row],[Discount_Amount]]</f>
        <v>52247.92</v>
      </c>
      <c r="T7281">
        <f>Sales_Data[[#This Row],[Net Sales]]-Sales_Data[[#This Row],[Cost]]</f>
        <v>9664.0499999999956</v>
      </c>
      <c r="U7281" s="2">
        <f>Sales_Data[[#This Row],[Profit]]/Sales_Data[[#This Row],[Net Sales]]</f>
        <v>0.18496525794711055</v>
      </c>
      <c r="V7281">
        <f>YEAR(Sales_Data[[#This Row],[Order_Date]])</f>
        <v>2025</v>
      </c>
      <c r="W7281" t="str">
        <f>TEXT(Sales_Data[[#This Row],[Order_Date]],"mmm")</f>
        <v>Sep</v>
      </c>
      <c r="X7281">
        <f>MONTH(Sales_Data[[#This Row],[Order_Date]])</f>
        <v>9</v>
      </c>
      <c r="Y7281" t="str">
        <f>"Q"&amp;ROUNDUP(MONTH(Sales_Data[[#This Row],[Order_Date]])/3,0)</f>
        <v>Q3</v>
      </c>
    </row>
    <row r="7282" spans="1:25" x14ac:dyDescent="0.3">
      <c r="A7282" t="s">
        <v>9094</v>
      </c>
      <c r="B7282" s="1">
        <v>45662</v>
      </c>
      <c r="C7282" t="s">
        <v>1338</v>
      </c>
      <c r="D7282" t="s">
        <v>310</v>
      </c>
      <c r="E7282" t="s">
        <v>19</v>
      </c>
      <c r="F7282" t="s">
        <v>81</v>
      </c>
      <c r="G7282" t="s">
        <v>21</v>
      </c>
      <c r="H7282" t="s">
        <v>22</v>
      </c>
      <c r="I7282" t="s">
        <v>62</v>
      </c>
      <c r="J7282">
        <v>5</v>
      </c>
      <c r="K7282">
        <v>15284.51</v>
      </c>
      <c r="L7282">
        <v>0</v>
      </c>
      <c r="M7282">
        <v>64834.94</v>
      </c>
      <c r="N7282" t="s">
        <v>70</v>
      </c>
      <c r="O7282" t="s">
        <v>25</v>
      </c>
      <c r="P7282" t="s">
        <v>71</v>
      </c>
      <c r="Q7282">
        <f>Sales_Data[[#This Row],[Quantity]]*Sales_Data[[#This Row],[Unit_Price]]</f>
        <v>76422.55</v>
      </c>
      <c r="R7282">
        <f>Sales_Data[[#This Row],[Gross_Sales]]*Sales_Data[[#This Row],[Discount]]</f>
        <v>0</v>
      </c>
      <c r="S7282">
        <f>Sales_Data[[#This Row],[Gross_Sales]]-Sales_Data[[#This Row],[Discount_Amount]]</f>
        <v>76422.55</v>
      </c>
      <c r="T7282">
        <f>Sales_Data[[#This Row],[Net Sales]]-Sales_Data[[#This Row],[Cost]]</f>
        <v>11587.61</v>
      </c>
      <c r="U7282" s="2">
        <f>Sales_Data[[#This Row],[Profit]]/Sales_Data[[#This Row],[Net Sales]]</f>
        <v>0.15162553460987627</v>
      </c>
      <c r="V7282">
        <f>YEAR(Sales_Data[[#This Row],[Order_Date]])</f>
        <v>2025</v>
      </c>
      <c r="W7282" t="str">
        <f>TEXT(Sales_Data[[#This Row],[Order_Date]],"mmm")</f>
        <v>Jan</v>
      </c>
      <c r="X7282">
        <f>MONTH(Sales_Data[[#This Row],[Order_Date]])</f>
        <v>1</v>
      </c>
      <c r="Y7282" t="str">
        <f>"Q"&amp;ROUNDUP(MONTH(Sales_Data[[#This Row],[Order_Date]])/3,0)</f>
        <v>Q1</v>
      </c>
    </row>
    <row r="7283" spans="1:25" x14ac:dyDescent="0.3">
      <c r="A7283" t="s">
        <v>9095</v>
      </c>
      <c r="B7283" s="1">
        <v>45987</v>
      </c>
      <c r="C7283" t="s">
        <v>2426</v>
      </c>
      <c r="D7283" t="s">
        <v>131</v>
      </c>
      <c r="E7283" t="s">
        <v>39</v>
      </c>
      <c r="F7283" t="s">
        <v>202</v>
      </c>
      <c r="G7283" t="s">
        <v>41</v>
      </c>
      <c r="H7283" t="s">
        <v>171</v>
      </c>
      <c r="I7283" t="s">
        <v>172</v>
      </c>
      <c r="J7283">
        <v>1</v>
      </c>
      <c r="K7283">
        <v>2894.37</v>
      </c>
      <c r="L7283">
        <v>0</v>
      </c>
      <c r="M7283">
        <v>2161.38</v>
      </c>
      <c r="N7283" t="s">
        <v>24</v>
      </c>
      <c r="O7283" t="s">
        <v>35</v>
      </c>
      <c r="P7283" t="s">
        <v>71</v>
      </c>
      <c r="Q7283">
        <f>Sales_Data[[#This Row],[Quantity]]*Sales_Data[[#This Row],[Unit_Price]]</f>
        <v>2894.37</v>
      </c>
      <c r="R7283">
        <f>Sales_Data[[#This Row],[Gross_Sales]]*Sales_Data[[#This Row],[Discount]]</f>
        <v>0</v>
      </c>
      <c r="S7283">
        <f>Sales_Data[[#This Row],[Gross_Sales]]-Sales_Data[[#This Row],[Discount_Amount]]</f>
        <v>2894.37</v>
      </c>
      <c r="T7283">
        <f>Sales_Data[[#This Row],[Net Sales]]-Sales_Data[[#This Row],[Cost]]</f>
        <v>732.98999999999978</v>
      </c>
      <c r="U7283" s="2">
        <f>Sales_Data[[#This Row],[Profit]]/Sales_Data[[#This Row],[Net Sales]]</f>
        <v>0.25324682055162256</v>
      </c>
      <c r="V7283">
        <f>YEAR(Sales_Data[[#This Row],[Order_Date]])</f>
        <v>2025</v>
      </c>
      <c r="W7283" t="str">
        <f>TEXT(Sales_Data[[#This Row],[Order_Date]],"mmm")</f>
        <v>Nov</v>
      </c>
      <c r="X7283">
        <f>MONTH(Sales_Data[[#This Row],[Order_Date]])</f>
        <v>11</v>
      </c>
      <c r="Y7283" t="str">
        <f>"Q"&amp;ROUNDUP(MONTH(Sales_Data[[#This Row],[Order_Date]])/3,0)</f>
        <v>Q4</v>
      </c>
    </row>
    <row r="7284" spans="1:25" x14ac:dyDescent="0.3">
      <c r="A7284" t="s">
        <v>9096</v>
      </c>
      <c r="B7284" s="1">
        <v>45965</v>
      </c>
      <c r="C7284" t="s">
        <v>5247</v>
      </c>
      <c r="D7284" t="s">
        <v>80</v>
      </c>
      <c r="E7284" t="s">
        <v>48</v>
      </c>
      <c r="F7284" t="s">
        <v>152</v>
      </c>
      <c r="G7284" t="s">
        <v>67</v>
      </c>
      <c r="H7284" t="s">
        <v>121</v>
      </c>
      <c r="I7284" t="s">
        <v>142</v>
      </c>
      <c r="J7284">
        <v>3</v>
      </c>
      <c r="K7284">
        <v>54309.120000000003</v>
      </c>
      <c r="L7284">
        <v>0</v>
      </c>
      <c r="M7284">
        <v>121616.27</v>
      </c>
      <c r="N7284" t="s">
        <v>52</v>
      </c>
      <c r="O7284" t="s">
        <v>35</v>
      </c>
      <c r="P7284" t="s">
        <v>26</v>
      </c>
      <c r="Q7284">
        <f>Sales_Data[[#This Row],[Quantity]]*Sales_Data[[#This Row],[Unit_Price]]</f>
        <v>162927.36000000002</v>
      </c>
      <c r="R7284">
        <f>Sales_Data[[#This Row],[Gross_Sales]]*Sales_Data[[#This Row],[Discount]]</f>
        <v>0</v>
      </c>
      <c r="S7284">
        <f>Sales_Data[[#This Row],[Gross_Sales]]-Sales_Data[[#This Row],[Discount_Amount]]</f>
        <v>162927.36000000002</v>
      </c>
      <c r="T7284">
        <f>Sales_Data[[#This Row],[Net Sales]]-Sales_Data[[#This Row],[Cost]]</f>
        <v>41311.090000000011</v>
      </c>
      <c r="U7284" s="2">
        <f>Sales_Data[[#This Row],[Profit]]/Sales_Data[[#This Row],[Net Sales]]</f>
        <v>0.25355526536488415</v>
      </c>
      <c r="V7284">
        <f>YEAR(Sales_Data[[#This Row],[Order_Date]])</f>
        <v>2025</v>
      </c>
      <c r="W7284" t="str">
        <f>TEXT(Sales_Data[[#This Row],[Order_Date]],"mmm")</f>
        <v>Nov</v>
      </c>
      <c r="X7284">
        <f>MONTH(Sales_Data[[#This Row],[Order_Date]])</f>
        <v>11</v>
      </c>
      <c r="Y7284" t="str">
        <f>"Q"&amp;ROUNDUP(MONTH(Sales_Data[[#This Row],[Order_Date]])/3,0)</f>
        <v>Q4</v>
      </c>
    </row>
    <row r="7285" spans="1:25" x14ac:dyDescent="0.3">
      <c r="A7285" t="s">
        <v>9097</v>
      </c>
      <c r="B7285" s="1">
        <v>45990</v>
      </c>
      <c r="C7285" t="s">
        <v>710</v>
      </c>
      <c r="D7285" t="s">
        <v>1650</v>
      </c>
      <c r="E7285" t="s">
        <v>39</v>
      </c>
      <c r="F7285" t="s">
        <v>96</v>
      </c>
      <c r="G7285" t="s">
        <v>41</v>
      </c>
      <c r="H7285" t="s">
        <v>171</v>
      </c>
      <c r="I7285" t="s">
        <v>191</v>
      </c>
      <c r="J7285">
        <v>3</v>
      </c>
      <c r="K7285">
        <v>4732.8900000000003</v>
      </c>
      <c r="L7285">
        <v>0.1</v>
      </c>
      <c r="M7285">
        <v>10168.69</v>
      </c>
      <c r="N7285" t="s">
        <v>70</v>
      </c>
      <c r="O7285" t="s">
        <v>35</v>
      </c>
      <c r="P7285" t="s">
        <v>71</v>
      </c>
      <c r="Q7285">
        <f>Sales_Data[[#This Row],[Quantity]]*Sales_Data[[#This Row],[Unit_Price]]</f>
        <v>14198.670000000002</v>
      </c>
      <c r="R7285">
        <f>Sales_Data[[#This Row],[Gross_Sales]]*Sales_Data[[#This Row],[Discount]]</f>
        <v>1419.8670000000002</v>
      </c>
      <c r="S7285">
        <f>Sales_Data[[#This Row],[Gross_Sales]]-Sales_Data[[#This Row],[Discount_Amount]]</f>
        <v>12778.803000000002</v>
      </c>
      <c r="T7285">
        <f>Sales_Data[[#This Row],[Net Sales]]-Sales_Data[[#This Row],[Cost]]</f>
        <v>2610.1130000000012</v>
      </c>
      <c r="U7285" s="2">
        <f>Sales_Data[[#This Row],[Profit]]/Sales_Data[[#This Row],[Net Sales]]</f>
        <v>0.20425332482236411</v>
      </c>
      <c r="V7285">
        <f>YEAR(Sales_Data[[#This Row],[Order_Date]])</f>
        <v>2025</v>
      </c>
      <c r="W7285" t="str">
        <f>TEXT(Sales_Data[[#This Row],[Order_Date]],"mmm")</f>
        <v>Nov</v>
      </c>
      <c r="X7285">
        <f>MONTH(Sales_Data[[#This Row],[Order_Date]])</f>
        <v>11</v>
      </c>
      <c r="Y7285" t="str">
        <f>"Q"&amp;ROUNDUP(MONTH(Sales_Data[[#This Row],[Order_Date]])/3,0)</f>
        <v>Q4</v>
      </c>
    </row>
    <row r="7286" spans="1:25" x14ac:dyDescent="0.3">
      <c r="A7286" t="s">
        <v>9098</v>
      </c>
      <c r="B7286" s="1">
        <v>45826</v>
      </c>
      <c r="C7286" t="s">
        <v>1489</v>
      </c>
      <c r="D7286" t="s">
        <v>199</v>
      </c>
      <c r="E7286" t="s">
        <v>119</v>
      </c>
      <c r="F7286" t="s">
        <v>538</v>
      </c>
      <c r="G7286" t="s">
        <v>21</v>
      </c>
      <c r="H7286" t="s">
        <v>127</v>
      </c>
      <c r="I7286" t="s">
        <v>314</v>
      </c>
      <c r="J7286">
        <v>1</v>
      </c>
      <c r="K7286">
        <v>4831</v>
      </c>
      <c r="L7286">
        <v>0.05</v>
      </c>
      <c r="M7286">
        <v>3890.06</v>
      </c>
      <c r="N7286" t="s">
        <v>52</v>
      </c>
      <c r="O7286" t="s">
        <v>35</v>
      </c>
      <c r="P7286" t="s">
        <v>44</v>
      </c>
      <c r="Q7286">
        <f>Sales_Data[[#This Row],[Quantity]]*Sales_Data[[#This Row],[Unit_Price]]</f>
        <v>4831</v>
      </c>
      <c r="R7286">
        <f>Sales_Data[[#This Row],[Gross_Sales]]*Sales_Data[[#This Row],[Discount]]</f>
        <v>241.55</v>
      </c>
      <c r="S7286">
        <f>Sales_Data[[#This Row],[Gross_Sales]]-Sales_Data[[#This Row],[Discount_Amount]]</f>
        <v>4589.45</v>
      </c>
      <c r="T7286">
        <f>Sales_Data[[#This Row],[Net Sales]]-Sales_Data[[#This Row],[Cost]]</f>
        <v>699.38999999999987</v>
      </c>
      <c r="U7286" s="2">
        <f>Sales_Data[[#This Row],[Profit]]/Sales_Data[[#This Row],[Net Sales]]</f>
        <v>0.15239080935624091</v>
      </c>
      <c r="V7286">
        <f>YEAR(Sales_Data[[#This Row],[Order_Date]])</f>
        <v>2025</v>
      </c>
      <c r="W7286" t="str">
        <f>TEXT(Sales_Data[[#This Row],[Order_Date]],"mmm")</f>
        <v>Jun</v>
      </c>
      <c r="X7286">
        <f>MONTH(Sales_Data[[#This Row],[Order_Date]])</f>
        <v>6</v>
      </c>
      <c r="Y7286" t="str">
        <f>"Q"&amp;ROUNDUP(MONTH(Sales_Data[[#This Row],[Order_Date]])/3,0)</f>
        <v>Q2</v>
      </c>
    </row>
    <row r="7287" spans="1:25" x14ac:dyDescent="0.3">
      <c r="A7287" t="s">
        <v>9099</v>
      </c>
      <c r="B7287" s="1">
        <v>45838</v>
      </c>
      <c r="C7287" t="s">
        <v>1229</v>
      </c>
      <c r="D7287" t="s">
        <v>1452</v>
      </c>
      <c r="E7287" t="s">
        <v>39</v>
      </c>
      <c r="F7287" t="s">
        <v>96</v>
      </c>
      <c r="G7287" t="s">
        <v>75</v>
      </c>
      <c r="H7287" t="s">
        <v>185</v>
      </c>
      <c r="I7287" t="s">
        <v>261</v>
      </c>
      <c r="J7287">
        <v>1</v>
      </c>
      <c r="K7287">
        <v>1963.49</v>
      </c>
      <c r="L7287">
        <v>0</v>
      </c>
      <c r="M7287">
        <v>1323.93</v>
      </c>
      <c r="N7287" t="s">
        <v>83</v>
      </c>
      <c r="O7287" t="s">
        <v>25</v>
      </c>
      <c r="P7287" t="s">
        <v>71</v>
      </c>
      <c r="Q7287">
        <f>Sales_Data[[#This Row],[Quantity]]*Sales_Data[[#This Row],[Unit_Price]]</f>
        <v>1963.49</v>
      </c>
      <c r="R7287">
        <f>Sales_Data[[#This Row],[Gross_Sales]]*Sales_Data[[#This Row],[Discount]]</f>
        <v>0</v>
      </c>
      <c r="S7287">
        <f>Sales_Data[[#This Row],[Gross_Sales]]-Sales_Data[[#This Row],[Discount_Amount]]</f>
        <v>1963.49</v>
      </c>
      <c r="T7287">
        <f>Sales_Data[[#This Row],[Net Sales]]-Sales_Data[[#This Row],[Cost]]</f>
        <v>639.55999999999995</v>
      </c>
      <c r="U7287" s="2">
        <f>Sales_Data[[#This Row],[Profit]]/Sales_Data[[#This Row],[Net Sales]]</f>
        <v>0.32572613051250576</v>
      </c>
      <c r="V7287">
        <f>YEAR(Sales_Data[[#This Row],[Order_Date]])</f>
        <v>2025</v>
      </c>
      <c r="W7287" t="str">
        <f>TEXT(Sales_Data[[#This Row],[Order_Date]],"mmm")</f>
        <v>Jun</v>
      </c>
      <c r="X7287">
        <f>MONTH(Sales_Data[[#This Row],[Order_Date]])</f>
        <v>6</v>
      </c>
      <c r="Y7287" t="str">
        <f>"Q"&amp;ROUNDUP(MONTH(Sales_Data[[#This Row],[Order_Date]])/3,0)</f>
        <v>Q2</v>
      </c>
    </row>
    <row r="7288" spans="1:25" x14ac:dyDescent="0.3">
      <c r="A7288" t="s">
        <v>9100</v>
      </c>
      <c r="B7288" s="1">
        <v>45835</v>
      </c>
      <c r="C7288" t="s">
        <v>832</v>
      </c>
      <c r="D7288" t="s">
        <v>419</v>
      </c>
      <c r="E7288" t="s">
        <v>30</v>
      </c>
      <c r="F7288" t="s">
        <v>156</v>
      </c>
      <c r="G7288" t="s">
        <v>67</v>
      </c>
      <c r="H7288" t="s">
        <v>88</v>
      </c>
      <c r="I7288" t="s">
        <v>89</v>
      </c>
      <c r="J7288">
        <v>5</v>
      </c>
      <c r="K7288">
        <v>4630.24</v>
      </c>
      <c r="L7288">
        <v>0.05</v>
      </c>
      <c r="M7288">
        <v>16102.68</v>
      </c>
      <c r="N7288" t="s">
        <v>24</v>
      </c>
      <c r="O7288" t="s">
        <v>35</v>
      </c>
      <c r="P7288" t="s">
        <v>71</v>
      </c>
      <c r="Q7288">
        <f>Sales_Data[[#This Row],[Quantity]]*Sales_Data[[#This Row],[Unit_Price]]</f>
        <v>23151.199999999997</v>
      </c>
      <c r="R7288">
        <f>Sales_Data[[#This Row],[Gross_Sales]]*Sales_Data[[#This Row],[Discount]]</f>
        <v>1157.56</v>
      </c>
      <c r="S7288">
        <f>Sales_Data[[#This Row],[Gross_Sales]]-Sales_Data[[#This Row],[Discount_Amount]]</f>
        <v>21993.639999999996</v>
      </c>
      <c r="T7288">
        <f>Sales_Data[[#This Row],[Net Sales]]-Sales_Data[[#This Row],[Cost]]</f>
        <v>5890.9599999999955</v>
      </c>
      <c r="U7288" s="2">
        <f>Sales_Data[[#This Row],[Profit]]/Sales_Data[[#This Row],[Net Sales]]</f>
        <v>0.26784834161148391</v>
      </c>
      <c r="V7288">
        <f>YEAR(Sales_Data[[#This Row],[Order_Date]])</f>
        <v>2025</v>
      </c>
      <c r="W7288" t="str">
        <f>TEXT(Sales_Data[[#This Row],[Order_Date]],"mmm")</f>
        <v>Jun</v>
      </c>
      <c r="X7288">
        <f>MONTH(Sales_Data[[#This Row],[Order_Date]])</f>
        <v>6</v>
      </c>
      <c r="Y7288" t="str">
        <f>"Q"&amp;ROUNDUP(MONTH(Sales_Data[[#This Row],[Order_Date]])/3,0)</f>
        <v>Q2</v>
      </c>
    </row>
    <row r="7289" spans="1:25" x14ac:dyDescent="0.3">
      <c r="A7289" t="s">
        <v>9101</v>
      </c>
      <c r="B7289" s="1">
        <v>45800</v>
      </c>
      <c r="C7289" t="s">
        <v>911</v>
      </c>
      <c r="D7289" t="s">
        <v>313</v>
      </c>
      <c r="E7289" t="s">
        <v>39</v>
      </c>
      <c r="F7289" t="s">
        <v>96</v>
      </c>
      <c r="G7289" t="s">
        <v>75</v>
      </c>
      <c r="H7289" t="s">
        <v>256</v>
      </c>
      <c r="I7289" t="s">
        <v>257</v>
      </c>
      <c r="J7289">
        <v>1</v>
      </c>
      <c r="K7289">
        <v>757.73</v>
      </c>
      <c r="L7289">
        <v>0.05</v>
      </c>
      <c r="M7289">
        <v>587.59</v>
      </c>
      <c r="N7289" t="s">
        <v>70</v>
      </c>
      <c r="O7289" t="s">
        <v>35</v>
      </c>
      <c r="P7289" t="s">
        <v>71</v>
      </c>
      <c r="Q7289">
        <f>Sales_Data[[#This Row],[Quantity]]*Sales_Data[[#This Row],[Unit_Price]]</f>
        <v>757.73</v>
      </c>
      <c r="R7289">
        <f>Sales_Data[[#This Row],[Gross_Sales]]*Sales_Data[[#This Row],[Discount]]</f>
        <v>37.886500000000005</v>
      </c>
      <c r="S7289">
        <f>Sales_Data[[#This Row],[Gross_Sales]]-Sales_Data[[#This Row],[Discount_Amount]]</f>
        <v>719.84350000000006</v>
      </c>
      <c r="T7289">
        <f>Sales_Data[[#This Row],[Net Sales]]-Sales_Data[[#This Row],[Cost]]</f>
        <v>132.25350000000003</v>
      </c>
      <c r="U7289" s="2">
        <f>Sales_Data[[#This Row],[Profit]]/Sales_Data[[#This Row],[Net Sales]]</f>
        <v>0.18372535141318913</v>
      </c>
      <c r="V7289">
        <f>YEAR(Sales_Data[[#This Row],[Order_Date]])</f>
        <v>2025</v>
      </c>
      <c r="W7289" t="str">
        <f>TEXT(Sales_Data[[#This Row],[Order_Date]],"mmm")</f>
        <v>May</v>
      </c>
      <c r="X7289">
        <f>MONTH(Sales_Data[[#This Row],[Order_Date]])</f>
        <v>5</v>
      </c>
      <c r="Y7289" t="str">
        <f>"Q"&amp;ROUNDUP(MONTH(Sales_Data[[#This Row],[Order_Date]])/3,0)</f>
        <v>Q2</v>
      </c>
    </row>
    <row r="7290" spans="1:25" x14ac:dyDescent="0.3">
      <c r="A7290" t="s">
        <v>9102</v>
      </c>
      <c r="B7290" s="1">
        <v>46019</v>
      </c>
      <c r="C7290" t="s">
        <v>1277</v>
      </c>
      <c r="D7290" t="s">
        <v>112</v>
      </c>
      <c r="E7290" t="s">
        <v>48</v>
      </c>
      <c r="F7290" t="s">
        <v>132</v>
      </c>
      <c r="G7290" t="s">
        <v>41</v>
      </c>
      <c r="H7290" t="s">
        <v>147</v>
      </c>
      <c r="I7290" t="s">
        <v>148</v>
      </c>
      <c r="J7290">
        <v>1</v>
      </c>
      <c r="K7290">
        <v>45245.98</v>
      </c>
      <c r="L7290">
        <v>0.05</v>
      </c>
      <c r="M7290">
        <v>29808.799999999999</v>
      </c>
      <c r="N7290" t="s">
        <v>70</v>
      </c>
      <c r="O7290" t="s">
        <v>35</v>
      </c>
      <c r="P7290" t="s">
        <v>71</v>
      </c>
      <c r="Q7290">
        <f>Sales_Data[[#This Row],[Quantity]]*Sales_Data[[#This Row],[Unit_Price]]</f>
        <v>45245.98</v>
      </c>
      <c r="R7290">
        <f>Sales_Data[[#This Row],[Gross_Sales]]*Sales_Data[[#This Row],[Discount]]</f>
        <v>2262.2990000000004</v>
      </c>
      <c r="S7290">
        <f>Sales_Data[[#This Row],[Gross_Sales]]-Sales_Data[[#This Row],[Discount_Amount]]</f>
        <v>42983.681000000004</v>
      </c>
      <c r="T7290">
        <f>Sales_Data[[#This Row],[Net Sales]]-Sales_Data[[#This Row],[Cost]]</f>
        <v>13174.881000000005</v>
      </c>
      <c r="U7290" s="2">
        <f>Sales_Data[[#This Row],[Profit]]/Sales_Data[[#This Row],[Net Sales]]</f>
        <v>0.30650890508888717</v>
      </c>
      <c r="V7290">
        <f>YEAR(Sales_Data[[#This Row],[Order_Date]])</f>
        <v>2025</v>
      </c>
      <c r="W7290" t="str">
        <f>TEXT(Sales_Data[[#This Row],[Order_Date]],"mmm")</f>
        <v>Dec</v>
      </c>
      <c r="X7290">
        <f>MONTH(Sales_Data[[#This Row],[Order_Date]])</f>
        <v>12</v>
      </c>
      <c r="Y7290" t="str">
        <f>"Q"&amp;ROUNDUP(MONTH(Sales_Data[[#This Row],[Order_Date]])/3,0)</f>
        <v>Q4</v>
      </c>
    </row>
    <row r="7291" spans="1:25" x14ac:dyDescent="0.3">
      <c r="A7291" t="s">
        <v>9103</v>
      </c>
      <c r="B7291" s="1">
        <v>45905</v>
      </c>
      <c r="C7291" t="s">
        <v>1581</v>
      </c>
      <c r="D7291" t="s">
        <v>302</v>
      </c>
      <c r="E7291" t="s">
        <v>48</v>
      </c>
      <c r="F7291" t="s">
        <v>49</v>
      </c>
      <c r="G7291" t="s">
        <v>32</v>
      </c>
      <c r="H7291" t="s">
        <v>50</v>
      </c>
      <c r="I7291" t="s">
        <v>51</v>
      </c>
      <c r="J7291">
        <v>2</v>
      </c>
      <c r="K7291">
        <v>40948.730000000003</v>
      </c>
      <c r="L7291">
        <v>0.05</v>
      </c>
      <c r="M7291">
        <v>49362.48</v>
      </c>
      <c r="N7291" t="s">
        <v>83</v>
      </c>
      <c r="O7291" t="s">
        <v>25</v>
      </c>
      <c r="P7291" t="s">
        <v>44</v>
      </c>
      <c r="Q7291">
        <f>Sales_Data[[#This Row],[Quantity]]*Sales_Data[[#This Row],[Unit_Price]]</f>
        <v>81897.460000000006</v>
      </c>
      <c r="R7291">
        <f>Sales_Data[[#This Row],[Gross_Sales]]*Sales_Data[[#This Row],[Discount]]</f>
        <v>4094.8730000000005</v>
      </c>
      <c r="S7291">
        <f>Sales_Data[[#This Row],[Gross_Sales]]-Sales_Data[[#This Row],[Discount_Amount]]</f>
        <v>77802.587</v>
      </c>
      <c r="T7291">
        <f>Sales_Data[[#This Row],[Net Sales]]-Sales_Data[[#This Row],[Cost]]</f>
        <v>28440.106999999996</v>
      </c>
      <c r="U7291" s="2">
        <f>Sales_Data[[#This Row],[Profit]]/Sales_Data[[#This Row],[Net Sales]]</f>
        <v>0.36554191957653021</v>
      </c>
      <c r="V7291">
        <f>YEAR(Sales_Data[[#This Row],[Order_Date]])</f>
        <v>2025</v>
      </c>
      <c r="W7291" t="str">
        <f>TEXT(Sales_Data[[#This Row],[Order_Date]],"mmm")</f>
        <v>Sep</v>
      </c>
      <c r="X7291">
        <f>MONTH(Sales_Data[[#This Row],[Order_Date]])</f>
        <v>9</v>
      </c>
      <c r="Y7291" t="str">
        <f>"Q"&amp;ROUNDUP(MONTH(Sales_Data[[#This Row],[Order_Date]])/3,0)</f>
        <v>Q3</v>
      </c>
    </row>
    <row r="7292" spans="1:25" x14ac:dyDescent="0.3">
      <c r="A7292" t="s">
        <v>9104</v>
      </c>
      <c r="B7292" s="1">
        <v>45784</v>
      </c>
      <c r="C7292" t="s">
        <v>1177</v>
      </c>
      <c r="D7292" t="s">
        <v>106</v>
      </c>
      <c r="E7292" t="s">
        <v>30</v>
      </c>
      <c r="F7292" t="s">
        <v>156</v>
      </c>
      <c r="G7292" t="s">
        <v>41</v>
      </c>
      <c r="H7292" t="s">
        <v>171</v>
      </c>
      <c r="I7292" t="s">
        <v>191</v>
      </c>
      <c r="J7292">
        <v>2</v>
      </c>
      <c r="K7292">
        <v>2344.9499999999998</v>
      </c>
      <c r="L7292">
        <v>0.05</v>
      </c>
      <c r="M7292">
        <v>3239.53</v>
      </c>
      <c r="N7292" t="s">
        <v>109</v>
      </c>
      <c r="O7292" t="s">
        <v>35</v>
      </c>
      <c r="P7292" t="s">
        <v>71</v>
      </c>
      <c r="Q7292">
        <f>Sales_Data[[#This Row],[Quantity]]*Sales_Data[[#This Row],[Unit_Price]]</f>
        <v>4689.8999999999996</v>
      </c>
      <c r="R7292">
        <f>Sales_Data[[#This Row],[Gross_Sales]]*Sales_Data[[#This Row],[Discount]]</f>
        <v>234.495</v>
      </c>
      <c r="S7292">
        <f>Sales_Data[[#This Row],[Gross_Sales]]-Sales_Data[[#This Row],[Discount_Amount]]</f>
        <v>4455.4049999999997</v>
      </c>
      <c r="T7292">
        <f>Sales_Data[[#This Row],[Net Sales]]-Sales_Data[[#This Row],[Cost]]</f>
        <v>1215.8749999999995</v>
      </c>
      <c r="U7292" s="2">
        <f>Sales_Data[[#This Row],[Profit]]/Sales_Data[[#This Row],[Net Sales]]</f>
        <v>0.27289887226862647</v>
      </c>
      <c r="V7292">
        <f>YEAR(Sales_Data[[#This Row],[Order_Date]])</f>
        <v>2025</v>
      </c>
      <c r="W7292" t="str">
        <f>TEXT(Sales_Data[[#This Row],[Order_Date]],"mmm")</f>
        <v>May</v>
      </c>
      <c r="X7292">
        <f>MONTH(Sales_Data[[#This Row],[Order_Date]])</f>
        <v>5</v>
      </c>
      <c r="Y7292" t="str">
        <f>"Q"&amp;ROUNDUP(MONTH(Sales_Data[[#This Row],[Order_Date]])/3,0)</f>
        <v>Q2</v>
      </c>
    </row>
    <row r="7293" spans="1:25" x14ac:dyDescent="0.3">
      <c r="A7293" t="s">
        <v>9105</v>
      </c>
      <c r="B7293" s="1">
        <v>45920</v>
      </c>
      <c r="C7293" t="s">
        <v>535</v>
      </c>
      <c r="D7293" t="s">
        <v>302</v>
      </c>
      <c r="E7293" t="s">
        <v>39</v>
      </c>
      <c r="F7293" t="s">
        <v>96</v>
      </c>
      <c r="G7293" t="s">
        <v>41</v>
      </c>
      <c r="H7293" t="s">
        <v>147</v>
      </c>
      <c r="I7293" t="s">
        <v>369</v>
      </c>
      <c r="J7293">
        <v>3</v>
      </c>
      <c r="K7293">
        <v>1986.12</v>
      </c>
      <c r="L7293">
        <v>0.05</v>
      </c>
      <c r="M7293">
        <v>4940.8100000000004</v>
      </c>
      <c r="N7293" t="s">
        <v>70</v>
      </c>
      <c r="O7293" t="s">
        <v>35</v>
      </c>
      <c r="P7293" t="s">
        <v>71</v>
      </c>
      <c r="Q7293">
        <f>Sales_Data[[#This Row],[Quantity]]*Sales_Data[[#This Row],[Unit_Price]]</f>
        <v>5958.36</v>
      </c>
      <c r="R7293">
        <f>Sales_Data[[#This Row],[Gross_Sales]]*Sales_Data[[#This Row],[Discount]]</f>
        <v>297.91800000000001</v>
      </c>
      <c r="S7293">
        <f>Sales_Data[[#This Row],[Gross_Sales]]-Sales_Data[[#This Row],[Discount_Amount]]</f>
        <v>5660.442</v>
      </c>
      <c r="T7293">
        <f>Sales_Data[[#This Row],[Net Sales]]-Sales_Data[[#This Row],[Cost]]</f>
        <v>719.63199999999961</v>
      </c>
      <c r="U7293" s="2">
        <f>Sales_Data[[#This Row],[Profit]]/Sales_Data[[#This Row],[Net Sales]]</f>
        <v>0.12713353480169917</v>
      </c>
      <c r="V7293">
        <f>YEAR(Sales_Data[[#This Row],[Order_Date]])</f>
        <v>2025</v>
      </c>
      <c r="W7293" t="str">
        <f>TEXT(Sales_Data[[#This Row],[Order_Date]],"mmm")</f>
        <v>Sep</v>
      </c>
      <c r="X7293">
        <f>MONTH(Sales_Data[[#This Row],[Order_Date]])</f>
        <v>9</v>
      </c>
      <c r="Y7293" t="str">
        <f>"Q"&amp;ROUNDUP(MONTH(Sales_Data[[#This Row],[Order_Date]])/3,0)</f>
        <v>Q3</v>
      </c>
    </row>
    <row r="7294" spans="1:25" x14ac:dyDescent="0.3">
      <c r="A7294" t="s">
        <v>9106</v>
      </c>
      <c r="B7294" s="1">
        <v>45697</v>
      </c>
      <c r="C7294" t="s">
        <v>6223</v>
      </c>
      <c r="D7294" t="s">
        <v>95</v>
      </c>
      <c r="E7294" t="s">
        <v>39</v>
      </c>
      <c r="F7294" t="s">
        <v>405</v>
      </c>
      <c r="G7294" t="s">
        <v>75</v>
      </c>
      <c r="H7294" t="s">
        <v>256</v>
      </c>
      <c r="I7294" t="s">
        <v>257</v>
      </c>
      <c r="J7294">
        <v>4</v>
      </c>
      <c r="K7294">
        <v>3242.59</v>
      </c>
      <c r="L7294">
        <v>0.1</v>
      </c>
      <c r="M7294">
        <v>9198.36</v>
      </c>
      <c r="N7294" t="s">
        <v>52</v>
      </c>
      <c r="O7294" t="s">
        <v>35</v>
      </c>
      <c r="P7294" t="s">
        <v>44</v>
      </c>
      <c r="Q7294">
        <f>Sales_Data[[#This Row],[Quantity]]*Sales_Data[[#This Row],[Unit_Price]]</f>
        <v>12970.36</v>
      </c>
      <c r="R7294">
        <f>Sales_Data[[#This Row],[Gross_Sales]]*Sales_Data[[#This Row],[Discount]]</f>
        <v>1297.0360000000001</v>
      </c>
      <c r="S7294">
        <f>Sales_Data[[#This Row],[Gross_Sales]]-Sales_Data[[#This Row],[Discount_Amount]]</f>
        <v>11673.324000000001</v>
      </c>
      <c r="T7294">
        <f>Sales_Data[[#This Row],[Net Sales]]-Sales_Data[[#This Row],[Cost]]</f>
        <v>2474.9639999999999</v>
      </c>
      <c r="U7294" s="2">
        <f>Sales_Data[[#This Row],[Profit]]/Sales_Data[[#This Row],[Net Sales]]</f>
        <v>0.21201878745077235</v>
      </c>
      <c r="V7294">
        <f>YEAR(Sales_Data[[#This Row],[Order_Date]])</f>
        <v>2025</v>
      </c>
      <c r="W7294" t="str">
        <f>TEXT(Sales_Data[[#This Row],[Order_Date]],"mmm")</f>
        <v>Feb</v>
      </c>
      <c r="X7294">
        <f>MONTH(Sales_Data[[#This Row],[Order_Date]])</f>
        <v>2</v>
      </c>
      <c r="Y7294" t="str">
        <f>"Q"&amp;ROUNDUP(MONTH(Sales_Data[[#This Row],[Order_Date]])/3,0)</f>
        <v>Q1</v>
      </c>
    </row>
    <row r="7295" spans="1:25" x14ac:dyDescent="0.3">
      <c r="A7295" t="s">
        <v>9107</v>
      </c>
      <c r="B7295" s="1">
        <v>46012</v>
      </c>
      <c r="C7295" t="s">
        <v>1700</v>
      </c>
      <c r="D7295" t="s">
        <v>74</v>
      </c>
      <c r="E7295" t="s">
        <v>48</v>
      </c>
      <c r="F7295" t="s">
        <v>164</v>
      </c>
      <c r="G7295" t="s">
        <v>21</v>
      </c>
      <c r="H7295" t="s">
        <v>297</v>
      </c>
      <c r="I7295" t="s">
        <v>297</v>
      </c>
      <c r="J7295">
        <v>4</v>
      </c>
      <c r="K7295">
        <v>56921.07</v>
      </c>
      <c r="L7295">
        <v>0</v>
      </c>
      <c r="M7295">
        <v>187205.61</v>
      </c>
      <c r="N7295" t="s">
        <v>24</v>
      </c>
      <c r="O7295" t="s">
        <v>53</v>
      </c>
      <c r="P7295" t="s">
        <v>44</v>
      </c>
      <c r="Q7295">
        <f>Sales_Data[[#This Row],[Quantity]]*Sales_Data[[#This Row],[Unit_Price]]</f>
        <v>227684.28</v>
      </c>
      <c r="R7295">
        <f>Sales_Data[[#This Row],[Gross_Sales]]*Sales_Data[[#This Row],[Discount]]</f>
        <v>0</v>
      </c>
      <c r="S7295">
        <f>Sales_Data[[#This Row],[Gross_Sales]]-Sales_Data[[#This Row],[Discount_Amount]]</f>
        <v>227684.28</v>
      </c>
      <c r="T7295">
        <f>Sales_Data[[#This Row],[Net Sales]]-Sales_Data[[#This Row],[Cost]]</f>
        <v>40478.670000000013</v>
      </c>
      <c r="U7295" s="2">
        <f>Sales_Data[[#This Row],[Profit]]/Sales_Data[[#This Row],[Net Sales]]</f>
        <v>0.17778421066223812</v>
      </c>
      <c r="V7295">
        <f>YEAR(Sales_Data[[#This Row],[Order_Date]])</f>
        <v>2025</v>
      </c>
      <c r="W7295" t="str">
        <f>TEXT(Sales_Data[[#This Row],[Order_Date]],"mmm")</f>
        <v>Dec</v>
      </c>
      <c r="X7295">
        <f>MONTH(Sales_Data[[#This Row],[Order_Date]])</f>
        <v>12</v>
      </c>
      <c r="Y7295" t="str">
        <f>"Q"&amp;ROUNDUP(MONTH(Sales_Data[[#This Row],[Order_Date]])/3,0)</f>
        <v>Q4</v>
      </c>
    </row>
    <row r="7296" spans="1:25" x14ac:dyDescent="0.3">
      <c r="A7296" t="s">
        <v>9108</v>
      </c>
      <c r="B7296" s="1">
        <v>45912</v>
      </c>
      <c r="C7296" t="s">
        <v>1523</v>
      </c>
      <c r="D7296" t="s">
        <v>224</v>
      </c>
      <c r="E7296" t="s">
        <v>39</v>
      </c>
      <c r="F7296" t="s">
        <v>96</v>
      </c>
      <c r="G7296" t="s">
        <v>41</v>
      </c>
      <c r="H7296" t="s">
        <v>102</v>
      </c>
      <c r="I7296" t="s">
        <v>103</v>
      </c>
      <c r="J7296">
        <v>4</v>
      </c>
      <c r="K7296">
        <v>5922.66</v>
      </c>
      <c r="L7296">
        <v>0.15</v>
      </c>
      <c r="M7296">
        <v>13014.82</v>
      </c>
      <c r="N7296" t="s">
        <v>109</v>
      </c>
      <c r="O7296" t="s">
        <v>35</v>
      </c>
      <c r="P7296" t="s">
        <v>71</v>
      </c>
      <c r="Q7296">
        <f>Sales_Data[[#This Row],[Quantity]]*Sales_Data[[#This Row],[Unit_Price]]</f>
        <v>23690.639999999999</v>
      </c>
      <c r="R7296">
        <f>Sales_Data[[#This Row],[Gross_Sales]]*Sales_Data[[#This Row],[Discount]]</f>
        <v>3553.596</v>
      </c>
      <c r="S7296">
        <f>Sales_Data[[#This Row],[Gross_Sales]]-Sales_Data[[#This Row],[Discount_Amount]]</f>
        <v>20137.043999999998</v>
      </c>
      <c r="T7296">
        <f>Sales_Data[[#This Row],[Net Sales]]-Sales_Data[[#This Row],[Cost]]</f>
        <v>7122.2239999999983</v>
      </c>
      <c r="U7296" s="2">
        <f>Sales_Data[[#This Row],[Profit]]/Sales_Data[[#This Row],[Net Sales]]</f>
        <v>0.35368766140651026</v>
      </c>
      <c r="V7296">
        <f>YEAR(Sales_Data[[#This Row],[Order_Date]])</f>
        <v>2025</v>
      </c>
      <c r="W7296" t="str">
        <f>TEXT(Sales_Data[[#This Row],[Order_Date]],"mmm")</f>
        <v>Sep</v>
      </c>
      <c r="X7296">
        <f>MONTH(Sales_Data[[#This Row],[Order_Date]])</f>
        <v>9</v>
      </c>
      <c r="Y7296" t="str">
        <f>"Q"&amp;ROUNDUP(MONTH(Sales_Data[[#This Row],[Order_Date]])/3,0)</f>
        <v>Q3</v>
      </c>
    </row>
    <row r="7297" spans="1:25" x14ac:dyDescent="0.3">
      <c r="A7297" t="s">
        <v>9109</v>
      </c>
      <c r="B7297" s="1">
        <v>45800</v>
      </c>
      <c r="C7297" t="s">
        <v>3144</v>
      </c>
      <c r="D7297" t="s">
        <v>341</v>
      </c>
      <c r="E7297" t="s">
        <v>48</v>
      </c>
      <c r="F7297" t="s">
        <v>126</v>
      </c>
      <c r="G7297" t="s">
        <v>21</v>
      </c>
      <c r="H7297" t="s">
        <v>297</v>
      </c>
      <c r="I7297" t="s">
        <v>494</v>
      </c>
      <c r="J7297">
        <v>1</v>
      </c>
      <c r="K7297">
        <v>61277.71</v>
      </c>
      <c r="L7297">
        <v>0</v>
      </c>
      <c r="M7297">
        <v>46419.24</v>
      </c>
      <c r="N7297" t="s">
        <v>109</v>
      </c>
      <c r="O7297" t="s">
        <v>35</v>
      </c>
      <c r="P7297" t="s">
        <v>44</v>
      </c>
      <c r="Q7297">
        <f>Sales_Data[[#This Row],[Quantity]]*Sales_Data[[#This Row],[Unit_Price]]</f>
        <v>61277.71</v>
      </c>
      <c r="R7297">
        <f>Sales_Data[[#This Row],[Gross_Sales]]*Sales_Data[[#This Row],[Discount]]</f>
        <v>0</v>
      </c>
      <c r="S7297">
        <f>Sales_Data[[#This Row],[Gross_Sales]]-Sales_Data[[#This Row],[Discount_Amount]]</f>
        <v>61277.71</v>
      </c>
      <c r="T7297">
        <f>Sales_Data[[#This Row],[Net Sales]]-Sales_Data[[#This Row],[Cost]]</f>
        <v>14858.470000000001</v>
      </c>
      <c r="U7297" s="2">
        <f>Sales_Data[[#This Row],[Profit]]/Sales_Data[[#This Row],[Net Sales]]</f>
        <v>0.2424775664756402</v>
      </c>
      <c r="V7297">
        <f>YEAR(Sales_Data[[#This Row],[Order_Date]])</f>
        <v>2025</v>
      </c>
      <c r="W7297" t="str">
        <f>TEXT(Sales_Data[[#This Row],[Order_Date]],"mmm")</f>
        <v>May</v>
      </c>
      <c r="X7297">
        <f>MONTH(Sales_Data[[#This Row],[Order_Date]])</f>
        <v>5</v>
      </c>
      <c r="Y7297" t="str">
        <f>"Q"&amp;ROUNDUP(MONTH(Sales_Data[[#This Row],[Order_Date]])/3,0)</f>
        <v>Q2</v>
      </c>
    </row>
    <row r="7298" spans="1:25" x14ac:dyDescent="0.3">
      <c r="A7298" t="s">
        <v>9110</v>
      </c>
      <c r="B7298" s="1">
        <v>45897</v>
      </c>
      <c r="C7298" t="s">
        <v>3841</v>
      </c>
      <c r="D7298" t="s">
        <v>74</v>
      </c>
      <c r="E7298" t="s">
        <v>48</v>
      </c>
      <c r="F7298" t="s">
        <v>164</v>
      </c>
      <c r="G7298" t="s">
        <v>67</v>
      </c>
      <c r="H7298" t="s">
        <v>68</v>
      </c>
      <c r="I7298" t="s">
        <v>69</v>
      </c>
      <c r="J7298">
        <v>2</v>
      </c>
      <c r="K7298">
        <v>21044.87</v>
      </c>
      <c r="L7298">
        <v>0.1</v>
      </c>
      <c r="M7298">
        <v>32120.99</v>
      </c>
      <c r="N7298" t="s">
        <v>52</v>
      </c>
      <c r="O7298" t="s">
        <v>35</v>
      </c>
      <c r="P7298" t="s">
        <v>71</v>
      </c>
      <c r="Q7298">
        <f>Sales_Data[[#This Row],[Quantity]]*Sales_Data[[#This Row],[Unit_Price]]</f>
        <v>42089.74</v>
      </c>
      <c r="R7298">
        <f>Sales_Data[[#This Row],[Gross_Sales]]*Sales_Data[[#This Row],[Discount]]</f>
        <v>4208.9740000000002</v>
      </c>
      <c r="S7298">
        <f>Sales_Data[[#This Row],[Gross_Sales]]-Sales_Data[[#This Row],[Discount_Amount]]</f>
        <v>37880.765999999996</v>
      </c>
      <c r="T7298">
        <f>Sales_Data[[#This Row],[Net Sales]]-Sales_Data[[#This Row],[Cost]]</f>
        <v>5759.7759999999944</v>
      </c>
      <c r="U7298" s="2">
        <f>Sales_Data[[#This Row],[Profit]]/Sales_Data[[#This Row],[Net Sales]]</f>
        <v>0.15205014597645664</v>
      </c>
      <c r="V7298">
        <f>YEAR(Sales_Data[[#This Row],[Order_Date]])</f>
        <v>2025</v>
      </c>
      <c r="W7298" t="str">
        <f>TEXT(Sales_Data[[#This Row],[Order_Date]],"mmm")</f>
        <v>Aug</v>
      </c>
      <c r="X7298">
        <f>MONTH(Sales_Data[[#This Row],[Order_Date]])</f>
        <v>8</v>
      </c>
      <c r="Y7298" t="str">
        <f>"Q"&amp;ROUNDUP(MONTH(Sales_Data[[#This Row],[Order_Date]])/3,0)</f>
        <v>Q3</v>
      </c>
    </row>
    <row r="7299" spans="1:25" x14ac:dyDescent="0.3">
      <c r="A7299" t="s">
        <v>9111</v>
      </c>
      <c r="B7299" s="1">
        <v>45885</v>
      </c>
      <c r="C7299" t="s">
        <v>6112</v>
      </c>
      <c r="D7299" t="s">
        <v>497</v>
      </c>
      <c r="E7299" t="s">
        <v>19</v>
      </c>
      <c r="F7299" t="s">
        <v>20</v>
      </c>
      <c r="G7299" t="s">
        <v>41</v>
      </c>
      <c r="H7299" t="s">
        <v>171</v>
      </c>
      <c r="I7299" t="s">
        <v>191</v>
      </c>
      <c r="J7299">
        <v>1</v>
      </c>
      <c r="K7299">
        <v>7396.9</v>
      </c>
      <c r="L7299">
        <v>0.05</v>
      </c>
      <c r="M7299">
        <v>5964.29</v>
      </c>
      <c r="N7299" t="s">
        <v>24</v>
      </c>
      <c r="O7299" t="s">
        <v>35</v>
      </c>
      <c r="P7299" t="s">
        <v>71</v>
      </c>
      <c r="Q7299">
        <f>Sales_Data[[#This Row],[Quantity]]*Sales_Data[[#This Row],[Unit_Price]]</f>
        <v>7396.9</v>
      </c>
      <c r="R7299">
        <f>Sales_Data[[#This Row],[Gross_Sales]]*Sales_Data[[#This Row],[Discount]]</f>
        <v>369.84500000000003</v>
      </c>
      <c r="S7299">
        <f>Sales_Data[[#This Row],[Gross_Sales]]-Sales_Data[[#This Row],[Discount_Amount]]</f>
        <v>7027.0549999999994</v>
      </c>
      <c r="T7299">
        <f>Sales_Data[[#This Row],[Net Sales]]-Sales_Data[[#This Row],[Cost]]</f>
        <v>1062.7649999999994</v>
      </c>
      <c r="U7299" s="2">
        <f>Sales_Data[[#This Row],[Profit]]/Sales_Data[[#This Row],[Net Sales]]</f>
        <v>0.15123903256769722</v>
      </c>
      <c r="V7299">
        <f>YEAR(Sales_Data[[#This Row],[Order_Date]])</f>
        <v>2025</v>
      </c>
      <c r="W7299" t="str">
        <f>TEXT(Sales_Data[[#This Row],[Order_Date]],"mmm")</f>
        <v>Aug</v>
      </c>
      <c r="X7299">
        <f>MONTH(Sales_Data[[#This Row],[Order_Date]])</f>
        <v>8</v>
      </c>
      <c r="Y7299" t="str">
        <f>"Q"&amp;ROUNDUP(MONTH(Sales_Data[[#This Row],[Order_Date]])/3,0)</f>
        <v>Q3</v>
      </c>
    </row>
    <row r="7300" spans="1:25" x14ac:dyDescent="0.3">
      <c r="A7300" t="s">
        <v>9112</v>
      </c>
      <c r="B7300" s="1">
        <v>45998</v>
      </c>
      <c r="C7300" t="s">
        <v>1945</v>
      </c>
      <c r="D7300" t="s">
        <v>553</v>
      </c>
      <c r="E7300" t="s">
        <v>19</v>
      </c>
      <c r="F7300" t="s">
        <v>57</v>
      </c>
      <c r="G7300" t="s">
        <v>41</v>
      </c>
      <c r="H7300" t="s">
        <v>42</v>
      </c>
      <c r="I7300" t="s">
        <v>82</v>
      </c>
      <c r="J7300">
        <v>1</v>
      </c>
      <c r="K7300">
        <v>1023.96</v>
      </c>
      <c r="L7300">
        <v>0.05</v>
      </c>
      <c r="M7300">
        <v>850.86</v>
      </c>
      <c r="N7300" t="s">
        <v>83</v>
      </c>
      <c r="O7300" t="s">
        <v>35</v>
      </c>
      <c r="P7300" t="s">
        <v>26</v>
      </c>
      <c r="Q7300">
        <f>Sales_Data[[#This Row],[Quantity]]*Sales_Data[[#This Row],[Unit_Price]]</f>
        <v>1023.96</v>
      </c>
      <c r="R7300">
        <f>Sales_Data[[#This Row],[Gross_Sales]]*Sales_Data[[#This Row],[Discount]]</f>
        <v>51.198000000000008</v>
      </c>
      <c r="S7300">
        <f>Sales_Data[[#This Row],[Gross_Sales]]-Sales_Data[[#This Row],[Discount_Amount]]</f>
        <v>972.76200000000006</v>
      </c>
      <c r="T7300">
        <f>Sales_Data[[#This Row],[Net Sales]]-Sales_Data[[#This Row],[Cost]]</f>
        <v>121.90200000000004</v>
      </c>
      <c r="U7300" s="2">
        <f>Sales_Data[[#This Row],[Profit]]/Sales_Data[[#This Row],[Net Sales]]</f>
        <v>0.12531533920938528</v>
      </c>
      <c r="V7300">
        <f>YEAR(Sales_Data[[#This Row],[Order_Date]])</f>
        <v>2025</v>
      </c>
      <c r="W7300" t="str">
        <f>TEXT(Sales_Data[[#This Row],[Order_Date]],"mmm")</f>
        <v>Dec</v>
      </c>
      <c r="X7300">
        <f>MONTH(Sales_Data[[#This Row],[Order_Date]])</f>
        <v>12</v>
      </c>
      <c r="Y7300" t="str">
        <f>"Q"&amp;ROUNDUP(MONTH(Sales_Data[[#This Row],[Order_Date]])/3,0)</f>
        <v>Q4</v>
      </c>
    </row>
    <row r="7301" spans="1:25" x14ac:dyDescent="0.3">
      <c r="A7301" t="s">
        <v>9113</v>
      </c>
      <c r="B7301" s="1">
        <v>45855</v>
      </c>
      <c r="C7301" t="s">
        <v>6001</v>
      </c>
      <c r="D7301" t="s">
        <v>433</v>
      </c>
      <c r="E7301" t="s">
        <v>48</v>
      </c>
      <c r="F7301" t="s">
        <v>126</v>
      </c>
      <c r="G7301" t="s">
        <v>67</v>
      </c>
      <c r="H7301" t="s">
        <v>68</v>
      </c>
      <c r="I7301" t="s">
        <v>69</v>
      </c>
      <c r="J7301">
        <v>3</v>
      </c>
      <c r="K7301">
        <v>61377.32</v>
      </c>
      <c r="L7301">
        <v>0.1</v>
      </c>
      <c r="M7301">
        <v>138280.01</v>
      </c>
      <c r="N7301" t="s">
        <v>52</v>
      </c>
      <c r="O7301" t="s">
        <v>25</v>
      </c>
      <c r="P7301" t="s">
        <v>26</v>
      </c>
      <c r="Q7301">
        <f>Sales_Data[[#This Row],[Quantity]]*Sales_Data[[#This Row],[Unit_Price]]</f>
        <v>184131.96</v>
      </c>
      <c r="R7301">
        <f>Sales_Data[[#This Row],[Gross_Sales]]*Sales_Data[[#This Row],[Discount]]</f>
        <v>18413.196</v>
      </c>
      <c r="S7301">
        <f>Sales_Data[[#This Row],[Gross_Sales]]-Sales_Data[[#This Row],[Discount_Amount]]</f>
        <v>165718.764</v>
      </c>
      <c r="T7301">
        <f>Sales_Data[[#This Row],[Net Sales]]-Sales_Data[[#This Row],[Cost]]</f>
        <v>27438.753999999986</v>
      </c>
      <c r="U7301" s="2">
        <f>Sales_Data[[#This Row],[Profit]]/Sales_Data[[#This Row],[Net Sales]]</f>
        <v>0.16557421343065284</v>
      </c>
      <c r="V7301">
        <f>YEAR(Sales_Data[[#This Row],[Order_Date]])</f>
        <v>2025</v>
      </c>
      <c r="W7301" t="str">
        <f>TEXT(Sales_Data[[#This Row],[Order_Date]],"mmm")</f>
        <v>Jul</v>
      </c>
      <c r="X7301">
        <f>MONTH(Sales_Data[[#This Row],[Order_Date]])</f>
        <v>7</v>
      </c>
      <c r="Y7301" t="str">
        <f>"Q"&amp;ROUNDUP(MONTH(Sales_Data[[#This Row],[Order_Date]])/3,0)</f>
        <v>Q3</v>
      </c>
    </row>
    <row r="7302" spans="1:25" x14ac:dyDescent="0.3">
      <c r="A7302" t="s">
        <v>9114</v>
      </c>
      <c r="B7302" s="1">
        <v>45722</v>
      </c>
      <c r="C7302" t="s">
        <v>1273</v>
      </c>
      <c r="D7302" t="s">
        <v>374</v>
      </c>
      <c r="E7302" t="s">
        <v>48</v>
      </c>
      <c r="F7302" t="s">
        <v>132</v>
      </c>
      <c r="G7302" t="s">
        <v>41</v>
      </c>
      <c r="H7302" t="s">
        <v>171</v>
      </c>
      <c r="I7302" t="s">
        <v>172</v>
      </c>
      <c r="J7302">
        <v>1</v>
      </c>
      <c r="K7302">
        <v>22416.27</v>
      </c>
      <c r="L7302">
        <v>0.1</v>
      </c>
      <c r="M7302">
        <v>17092.93</v>
      </c>
      <c r="N7302" t="s">
        <v>70</v>
      </c>
      <c r="O7302" t="s">
        <v>35</v>
      </c>
      <c r="P7302" t="s">
        <v>26</v>
      </c>
      <c r="Q7302">
        <f>Sales_Data[[#This Row],[Quantity]]*Sales_Data[[#This Row],[Unit_Price]]</f>
        <v>22416.27</v>
      </c>
      <c r="R7302">
        <f>Sales_Data[[#This Row],[Gross_Sales]]*Sales_Data[[#This Row],[Discount]]</f>
        <v>2241.627</v>
      </c>
      <c r="S7302">
        <f>Sales_Data[[#This Row],[Gross_Sales]]-Sales_Data[[#This Row],[Discount_Amount]]</f>
        <v>20174.643</v>
      </c>
      <c r="T7302">
        <f>Sales_Data[[#This Row],[Net Sales]]-Sales_Data[[#This Row],[Cost]]</f>
        <v>3081.7129999999997</v>
      </c>
      <c r="U7302" s="2">
        <f>Sales_Data[[#This Row],[Profit]]/Sales_Data[[#This Row],[Net Sales]]</f>
        <v>0.15275179838374339</v>
      </c>
      <c r="V7302">
        <f>YEAR(Sales_Data[[#This Row],[Order_Date]])</f>
        <v>2025</v>
      </c>
      <c r="W7302" t="str">
        <f>TEXT(Sales_Data[[#This Row],[Order_Date]],"mmm")</f>
        <v>Mar</v>
      </c>
      <c r="X7302">
        <f>MONTH(Sales_Data[[#This Row],[Order_Date]])</f>
        <v>3</v>
      </c>
      <c r="Y7302" t="str">
        <f>"Q"&amp;ROUNDUP(MONTH(Sales_Data[[#This Row],[Order_Date]])/3,0)</f>
        <v>Q1</v>
      </c>
    </row>
    <row r="7303" spans="1:25" x14ac:dyDescent="0.3">
      <c r="A7303" t="s">
        <v>9115</v>
      </c>
      <c r="B7303" s="1">
        <v>45668</v>
      </c>
      <c r="C7303" t="s">
        <v>797</v>
      </c>
      <c r="D7303" t="s">
        <v>199</v>
      </c>
      <c r="E7303" t="s">
        <v>30</v>
      </c>
      <c r="F7303" t="s">
        <v>31</v>
      </c>
      <c r="G7303" t="s">
        <v>32</v>
      </c>
      <c r="H7303" t="s">
        <v>33</v>
      </c>
      <c r="I7303" t="s">
        <v>34</v>
      </c>
      <c r="J7303">
        <v>4</v>
      </c>
      <c r="K7303">
        <v>2169.7800000000002</v>
      </c>
      <c r="L7303">
        <v>0.05</v>
      </c>
      <c r="M7303">
        <v>5552.07</v>
      </c>
      <c r="N7303" t="s">
        <v>70</v>
      </c>
      <c r="O7303" t="s">
        <v>35</v>
      </c>
      <c r="P7303" t="s">
        <v>71</v>
      </c>
      <c r="Q7303">
        <f>Sales_Data[[#This Row],[Quantity]]*Sales_Data[[#This Row],[Unit_Price]]</f>
        <v>8679.1200000000008</v>
      </c>
      <c r="R7303">
        <f>Sales_Data[[#This Row],[Gross_Sales]]*Sales_Data[[#This Row],[Discount]]</f>
        <v>433.95600000000007</v>
      </c>
      <c r="S7303">
        <f>Sales_Data[[#This Row],[Gross_Sales]]-Sales_Data[[#This Row],[Discount_Amount]]</f>
        <v>8245.1640000000007</v>
      </c>
      <c r="T7303">
        <f>Sales_Data[[#This Row],[Net Sales]]-Sales_Data[[#This Row],[Cost]]</f>
        <v>2693.094000000001</v>
      </c>
      <c r="U7303" s="2">
        <f>Sales_Data[[#This Row],[Profit]]/Sales_Data[[#This Row],[Net Sales]]</f>
        <v>0.32662709923053085</v>
      </c>
      <c r="V7303">
        <f>YEAR(Sales_Data[[#This Row],[Order_Date]])</f>
        <v>2025</v>
      </c>
      <c r="W7303" t="str">
        <f>TEXT(Sales_Data[[#This Row],[Order_Date]],"mmm")</f>
        <v>Jan</v>
      </c>
      <c r="X7303">
        <f>MONTH(Sales_Data[[#This Row],[Order_Date]])</f>
        <v>1</v>
      </c>
      <c r="Y7303" t="str">
        <f>"Q"&amp;ROUNDUP(MONTH(Sales_Data[[#This Row],[Order_Date]])/3,0)</f>
        <v>Q1</v>
      </c>
    </row>
    <row r="7304" spans="1:25" x14ac:dyDescent="0.3">
      <c r="A7304" t="s">
        <v>9116</v>
      </c>
      <c r="B7304" s="1">
        <v>45765</v>
      </c>
      <c r="C7304" t="s">
        <v>3709</v>
      </c>
      <c r="D7304" t="s">
        <v>497</v>
      </c>
      <c r="E7304" t="s">
        <v>39</v>
      </c>
      <c r="F7304" t="s">
        <v>40</v>
      </c>
      <c r="G7304" t="s">
        <v>75</v>
      </c>
      <c r="H7304" t="s">
        <v>76</v>
      </c>
      <c r="I7304" t="s">
        <v>108</v>
      </c>
      <c r="J7304">
        <v>1</v>
      </c>
      <c r="K7304">
        <v>6391.51</v>
      </c>
      <c r="L7304">
        <v>0.05</v>
      </c>
      <c r="M7304">
        <v>3805.77</v>
      </c>
      <c r="N7304" t="s">
        <v>70</v>
      </c>
      <c r="O7304" t="s">
        <v>35</v>
      </c>
      <c r="P7304" t="s">
        <v>71</v>
      </c>
      <c r="Q7304">
        <f>Sales_Data[[#This Row],[Quantity]]*Sales_Data[[#This Row],[Unit_Price]]</f>
        <v>6391.51</v>
      </c>
      <c r="R7304">
        <f>Sales_Data[[#This Row],[Gross_Sales]]*Sales_Data[[#This Row],[Discount]]</f>
        <v>319.57550000000003</v>
      </c>
      <c r="S7304">
        <f>Sales_Data[[#This Row],[Gross_Sales]]-Sales_Data[[#This Row],[Discount_Amount]]</f>
        <v>6071.9345000000003</v>
      </c>
      <c r="T7304">
        <f>Sales_Data[[#This Row],[Net Sales]]-Sales_Data[[#This Row],[Cost]]</f>
        <v>2266.1645000000003</v>
      </c>
      <c r="U7304" s="2">
        <f>Sales_Data[[#This Row],[Profit]]/Sales_Data[[#This Row],[Net Sales]]</f>
        <v>0.37321952336607062</v>
      </c>
      <c r="V7304">
        <f>YEAR(Sales_Data[[#This Row],[Order_Date]])</f>
        <v>2025</v>
      </c>
      <c r="W7304" t="str">
        <f>TEXT(Sales_Data[[#This Row],[Order_Date]],"mmm")</f>
        <v>Apr</v>
      </c>
      <c r="X7304">
        <f>MONTH(Sales_Data[[#This Row],[Order_Date]])</f>
        <v>4</v>
      </c>
      <c r="Y7304" t="str">
        <f>"Q"&amp;ROUNDUP(MONTH(Sales_Data[[#This Row],[Order_Date]])/3,0)</f>
        <v>Q2</v>
      </c>
    </row>
    <row r="7305" spans="1:25" x14ac:dyDescent="0.3">
      <c r="A7305" t="s">
        <v>9117</v>
      </c>
      <c r="B7305" s="1">
        <v>45683</v>
      </c>
      <c r="C7305" t="s">
        <v>2507</v>
      </c>
      <c r="D7305" t="s">
        <v>160</v>
      </c>
      <c r="E7305" t="s">
        <v>39</v>
      </c>
      <c r="F7305" t="s">
        <v>96</v>
      </c>
      <c r="G7305" t="s">
        <v>41</v>
      </c>
      <c r="H7305" t="s">
        <v>171</v>
      </c>
      <c r="I7305" t="s">
        <v>172</v>
      </c>
      <c r="J7305">
        <v>3</v>
      </c>
      <c r="K7305">
        <v>3875.55</v>
      </c>
      <c r="L7305">
        <v>0</v>
      </c>
      <c r="M7305">
        <v>9190.15</v>
      </c>
      <c r="N7305" t="s">
        <v>24</v>
      </c>
      <c r="O7305" t="s">
        <v>35</v>
      </c>
      <c r="P7305" t="s">
        <v>44</v>
      </c>
      <c r="Q7305">
        <f>Sales_Data[[#This Row],[Quantity]]*Sales_Data[[#This Row],[Unit_Price]]</f>
        <v>11626.650000000001</v>
      </c>
      <c r="R7305">
        <f>Sales_Data[[#This Row],[Gross_Sales]]*Sales_Data[[#This Row],[Discount]]</f>
        <v>0</v>
      </c>
      <c r="S7305">
        <f>Sales_Data[[#This Row],[Gross_Sales]]-Sales_Data[[#This Row],[Discount_Amount]]</f>
        <v>11626.650000000001</v>
      </c>
      <c r="T7305">
        <f>Sales_Data[[#This Row],[Net Sales]]-Sales_Data[[#This Row],[Cost]]</f>
        <v>2436.5000000000018</v>
      </c>
      <c r="U7305" s="2">
        <f>Sales_Data[[#This Row],[Profit]]/Sales_Data[[#This Row],[Net Sales]]</f>
        <v>0.20956165361475587</v>
      </c>
      <c r="V7305">
        <f>YEAR(Sales_Data[[#This Row],[Order_Date]])</f>
        <v>2025</v>
      </c>
      <c r="W7305" t="str">
        <f>TEXT(Sales_Data[[#This Row],[Order_Date]],"mmm")</f>
        <v>Jan</v>
      </c>
      <c r="X7305">
        <f>MONTH(Sales_Data[[#This Row],[Order_Date]])</f>
        <v>1</v>
      </c>
      <c r="Y7305" t="str">
        <f>"Q"&amp;ROUNDUP(MONTH(Sales_Data[[#This Row],[Order_Date]])/3,0)</f>
        <v>Q1</v>
      </c>
    </row>
    <row r="7306" spans="1:25" x14ac:dyDescent="0.3">
      <c r="A7306" t="s">
        <v>9118</v>
      </c>
      <c r="B7306" s="1">
        <v>45808</v>
      </c>
      <c r="C7306" t="s">
        <v>1787</v>
      </c>
      <c r="D7306" t="s">
        <v>229</v>
      </c>
      <c r="E7306" t="s">
        <v>19</v>
      </c>
      <c r="F7306" t="s">
        <v>57</v>
      </c>
      <c r="G7306" t="s">
        <v>67</v>
      </c>
      <c r="H7306" t="s">
        <v>68</v>
      </c>
      <c r="I7306" t="s">
        <v>69</v>
      </c>
      <c r="J7306">
        <v>1</v>
      </c>
      <c r="K7306">
        <v>10494.82</v>
      </c>
      <c r="L7306">
        <v>0.15</v>
      </c>
      <c r="M7306">
        <v>7130.75</v>
      </c>
      <c r="N7306" t="s">
        <v>70</v>
      </c>
      <c r="O7306" t="s">
        <v>35</v>
      </c>
      <c r="P7306" t="s">
        <v>71</v>
      </c>
      <c r="Q7306">
        <f>Sales_Data[[#This Row],[Quantity]]*Sales_Data[[#This Row],[Unit_Price]]</f>
        <v>10494.82</v>
      </c>
      <c r="R7306">
        <f>Sales_Data[[#This Row],[Gross_Sales]]*Sales_Data[[#This Row],[Discount]]</f>
        <v>1574.223</v>
      </c>
      <c r="S7306">
        <f>Sales_Data[[#This Row],[Gross_Sales]]-Sales_Data[[#This Row],[Discount_Amount]]</f>
        <v>8920.5969999999998</v>
      </c>
      <c r="T7306">
        <f>Sales_Data[[#This Row],[Net Sales]]-Sales_Data[[#This Row],[Cost]]</f>
        <v>1789.8469999999998</v>
      </c>
      <c r="U7306" s="2">
        <f>Sales_Data[[#This Row],[Profit]]/Sales_Data[[#This Row],[Net Sales]]</f>
        <v>0.20064206465105416</v>
      </c>
      <c r="V7306">
        <f>YEAR(Sales_Data[[#This Row],[Order_Date]])</f>
        <v>2025</v>
      </c>
      <c r="W7306" t="str">
        <f>TEXT(Sales_Data[[#This Row],[Order_Date]],"mmm")</f>
        <v>May</v>
      </c>
      <c r="X7306">
        <f>MONTH(Sales_Data[[#This Row],[Order_Date]])</f>
        <v>5</v>
      </c>
      <c r="Y7306" t="str">
        <f>"Q"&amp;ROUNDUP(MONTH(Sales_Data[[#This Row],[Order_Date]])/3,0)</f>
        <v>Q2</v>
      </c>
    </row>
    <row r="7307" spans="1:25" x14ac:dyDescent="0.3">
      <c r="A7307" t="s">
        <v>9119</v>
      </c>
      <c r="B7307" s="1">
        <v>45878</v>
      </c>
      <c r="C7307" t="s">
        <v>373</v>
      </c>
      <c r="D7307" t="s">
        <v>65</v>
      </c>
      <c r="E7307" t="s">
        <v>119</v>
      </c>
      <c r="F7307" t="s">
        <v>146</v>
      </c>
      <c r="G7307" t="s">
        <v>32</v>
      </c>
      <c r="H7307" t="s">
        <v>33</v>
      </c>
      <c r="I7307" t="s">
        <v>34</v>
      </c>
      <c r="J7307">
        <v>1</v>
      </c>
      <c r="K7307">
        <v>1997.98</v>
      </c>
      <c r="L7307">
        <v>0.15</v>
      </c>
      <c r="M7307">
        <v>1458.01</v>
      </c>
      <c r="N7307" t="s">
        <v>52</v>
      </c>
      <c r="O7307" t="s">
        <v>35</v>
      </c>
      <c r="P7307" t="s">
        <v>26</v>
      </c>
      <c r="Q7307">
        <f>Sales_Data[[#This Row],[Quantity]]*Sales_Data[[#This Row],[Unit_Price]]</f>
        <v>1997.98</v>
      </c>
      <c r="R7307">
        <f>Sales_Data[[#This Row],[Gross_Sales]]*Sales_Data[[#This Row],[Discount]]</f>
        <v>299.697</v>
      </c>
      <c r="S7307">
        <f>Sales_Data[[#This Row],[Gross_Sales]]-Sales_Data[[#This Row],[Discount_Amount]]</f>
        <v>1698.2829999999999</v>
      </c>
      <c r="T7307">
        <f>Sales_Data[[#This Row],[Net Sales]]-Sales_Data[[#This Row],[Cost]]</f>
        <v>240.27299999999991</v>
      </c>
      <c r="U7307" s="2">
        <f>Sales_Data[[#This Row],[Profit]]/Sales_Data[[#This Row],[Net Sales]]</f>
        <v>0.14147995357664178</v>
      </c>
      <c r="V7307">
        <f>YEAR(Sales_Data[[#This Row],[Order_Date]])</f>
        <v>2025</v>
      </c>
      <c r="W7307" t="str">
        <f>TEXT(Sales_Data[[#This Row],[Order_Date]],"mmm")</f>
        <v>Aug</v>
      </c>
      <c r="X7307">
        <f>MONTH(Sales_Data[[#This Row],[Order_Date]])</f>
        <v>8</v>
      </c>
      <c r="Y7307" t="str">
        <f>"Q"&amp;ROUNDUP(MONTH(Sales_Data[[#This Row],[Order_Date]])/3,0)</f>
        <v>Q3</v>
      </c>
    </row>
    <row r="7308" spans="1:25" x14ac:dyDescent="0.3">
      <c r="A7308" t="s">
        <v>9120</v>
      </c>
      <c r="B7308" s="1">
        <v>45998</v>
      </c>
      <c r="C7308" t="s">
        <v>6834</v>
      </c>
      <c r="D7308" t="s">
        <v>522</v>
      </c>
      <c r="E7308" t="s">
        <v>48</v>
      </c>
      <c r="F7308" t="s">
        <v>164</v>
      </c>
      <c r="G7308" t="s">
        <v>67</v>
      </c>
      <c r="H7308" t="s">
        <v>68</v>
      </c>
      <c r="I7308" t="s">
        <v>69</v>
      </c>
      <c r="J7308">
        <v>2</v>
      </c>
      <c r="K7308">
        <v>33164.910000000003</v>
      </c>
      <c r="L7308">
        <v>0.05</v>
      </c>
      <c r="M7308">
        <v>48196.66</v>
      </c>
      <c r="N7308" t="s">
        <v>70</v>
      </c>
      <c r="O7308" t="s">
        <v>35</v>
      </c>
      <c r="P7308" t="s">
        <v>44</v>
      </c>
      <c r="Q7308">
        <f>Sales_Data[[#This Row],[Quantity]]*Sales_Data[[#This Row],[Unit_Price]]</f>
        <v>66329.820000000007</v>
      </c>
      <c r="R7308">
        <f>Sales_Data[[#This Row],[Gross_Sales]]*Sales_Data[[#This Row],[Discount]]</f>
        <v>3316.4910000000004</v>
      </c>
      <c r="S7308">
        <f>Sales_Data[[#This Row],[Gross_Sales]]-Sales_Data[[#This Row],[Discount_Amount]]</f>
        <v>63013.329000000005</v>
      </c>
      <c r="T7308">
        <f>Sales_Data[[#This Row],[Net Sales]]-Sales_Data[[#This Row],[Cost]]</f>
        <v>14816.669000000002</v>
      </c>
      <c r="U7308" s="2">
        <f>Sales_Data[[#This Row],[Profit]]/Sales_Data[[#This Row],[Net Sales]]</f>
        <v>0.23513547427402226</v>
      </c>
      <c r="V7308">
        <f>YEAR(Sales_Data[[#This Row],[Order_Date]])</f>
        <v>2025</v>
      </c>
      <c r="W7308" t="str">
        <f>TEXT(Sales_Data[[#This Row],[Order_Date]],"mmm")</f>
        <v>Dec</v>
      </c>
      <c r="X7308">
        <f>MONTH(Sales_Data[[#This Row],[Order_Date]])</f>
        <v>12</v>
      </c>
      <c r="Y7308" t="str">
        <f>"Q"&amp;ROUNDUP(MONTH(Sales_Data[[#This Row],[Order_Date]])/3,0)</f>
        <v>Q4</v>
      </c>
    </row>
    <row r="7309" spans="1:25" x14ac:dyDescent="0.3">
      <c r="A7309" t="s">
        <v>9121</v>
      </c>
      <c r="B7309" s="1">
        <v>45894</v>
      </c>
      <c r="C7309" t="s">
        <v>6237</v>
      </c>
      <c r="D7309" t="s">
        <v>302</v>
      </c>
      <c r="E7309" t="s">
        <v>48</v>
      </c>
      <c r="F7309" t="s">
        <v>152</v>
      </c>
      <c r="G7309" t="s">
        <v>32</v>
      </c>
      <c r="H7309" t="s">
        <v>50</v>
      </c>
      <c r="I7309" t="s">
        <v>51</v>
      </c>
      <c r="J7309">
        <v>1</v>
      </c>
      <c r="K7309">
        <v>59806.25</v>
      </c>
      <c r="L7309">
        <v>0.1</v>
      </c>
      <c r="M7309">
        <v>39306.81</v>
      </c>
      <c r="N7309" t="s">
        <v>83</v>
      </c>
      <c r="O7309" t="s">
        <v>35</v>
      </c>
      <c r="P7309" t="s">
        <v>26</v>
      </c>
      <c r="Q7309">
        <f>Sales_Data[[#This Row],[Quantity]]*Sales_Data[[#This Row],[Unit_Price]]</f>
        <v>59806.25</v>
      </c>
      <c r="R7309">
        <f>Sales_Data[[#This Row],[Gross_Sales]]*Sales_Data[[#This Row],[Discount]]</f>
        <v>5980.625</v>
      </c>
      <c r="S7309">
        <f>Sales_Data[[#This Row],[Gross_Sales]]-Sales_Data[[#This Row],[Discount_Amount]]</f>
        <v>53825.625</v>
      </c>
      <c r="T7309">
        <f>Sales_Data[[#This Row],[Net Sales]]-Sales_Data[[#This Row],[Cost]]</f>
        <v>14518.815000000002</v>
      </c>
      <c r="U7309" s="2">
        <f>Sales_Data[[#This Row],[Profit]]/Sales_Data[[#This Row],[Net Sales]]</f>
        <v>0.2697379733166127</v>
      </c>
      <c r="V7309">
        <f>YEAR(Sales_Data[[#This Row],[Order_Date]])</f>
        <v>2025</v>
      </c>
      <c r="W7309" t="str">
        <f>TEXT(Sales_Data[[#This Row],[Order_Date]],"mmm")</f>
        <v>Aug</v>
      </c>
      <c r="X7309">
        <f>MONTH(Sales_Data[[#This Row],[Order_Date]])</f>
        <v>8</v>
      </c>
      <c r="Y7309" t="str">
        <f>"Q"&amp;ROUNDUP(MONTH(Sales_Data[[#This Row],[Order_Date]])/3,0)</f>
        <v>Q3</v>
      </c>
    </row>
    <row r="7310" spans="1:25" x14ac:dyDescent="0.3">
      <c r="A7310" t="s">
        <v>9122</v>
      </c>
      <c r="B7310" s="1">
        <v>45894</v>
      </c>
      <c r="C7310" t="s">
        <v>1260</v>
      </c>
      <c r="D7310" t="s">
        <v>384</v>
      </c>
      <c r="E7310" t="s">
        <v>39</v>
      </c>
      <c r="F7310" t="s">
        <v>107</v>
      </c>
      <c r="G7310" t="s">
        <v>32</v>
      </c>
      <c r="H7310" t="s">
        <v>33</v>
      </c>
      <c r="I7310" t="s">
        <v>34</v>
      </c>
      <c r="J7310">
        <v>2</v>
      </c>
      <c r="K7310">
        <v>4087.54</v>
      </c>
      <c r="L7310">
        <v>0.05</v>
      </c>
      <c r="M7310">
        <v>6701.85</v>
      </c>
      <c r="N7310" t="s">
        <v>109</v>
      </c>
      <c r="O7310" t="s">
        <v>35</v>
      </c>
      <c r="P7310" t="s">
        <v>44</v>
      </c>
      <c r="Q7310">
        <f>Sales_Data[[#This Row],[Quantity]]*Sales_Data[[#This Row],[Unit_Price]]</f>
        <v>8175.08</v>
      </c>
      <c r="R7310">
        <f>Sales_Data[[#This Row],[Gross_Sales]]*Sales_Data[[#This Row],[Discount]]</f>
        <v>408.75400000000002</v>
      </c>
      <c r="S7310">
        <f>Sales_Data[[#This Row],[Gross_Sales]]-Sales_Data[[#This Row],[Discount_Amount]]</f>
        <v>7766.326</v>
      </c>
      <c r="T7310">
        <f>Sales_Data[[#This Row],[Net Sales]]-Sales_Data[[#This Row],[Cost]]</f>
        <v>1064.4759999999997</v>
      </c>
      <c r="U7310" s="2">
        <f>Sales_Data[[#This Row],[Profit]]/Sales_Data[[#This Row],[Net Sales]]</f>
        <v>0.13706300765638729</v>
      </c>
      <c r="V7310">
        <f>YEAR(Sales_Data[[#This Row],[Order_Date]])</f>
        <v>2025</v>
      </c>
      <c r="W7310" t="str">
        <f>TEXT(Sales_Data[[#This Row],[Order_Date]],"mmm")</f>
        <v>Aug</v>
      </c>
      <c r="X7310">
        <f>MONTH(Sales_Data[[#This Row],[Order_Date]])</f>
        <v>8</v>
      </c>
      <c r="Y7310" t="str">
        <f>"Q"&amp;ROUNDUP(MONTH(Sales_Data[[#This Row],[Order_Date]])/3,0)</f>
        <v>Q3</v>
      </c>
    </row>
    <row r="7311" spans="1:25" x14ac:dyDescent="0.3">
      <c r="A7311" t="s">
        <v>9123</v>
      </c>
      <c r="B7311" s="1">
        <v>45876</v>
      </c>
      <c r="C7311" t="s">
        <v>521</v>
      </c>
      <c r="D7311" t="s">
        <v>527</v>
      </c>
      <c r="E7311" t="s">
        <v>48</v>
      </c>
      <c r="F7311" t="s">
        <v>132</v>
      </c>
      <c r="G7311" t="s">
        <v>41</v>
      </c>
      <c r="H7311" t="s">
        <v>171</v>
      </c>
      <c r="I7311" t="s">
        <v>172</v>
      </c>
      <c r="J7311">
        <v>4</v>
      </c>
      <c r="K7311">
        <v>17699.89</v>
      </c>
      <c r="L7311">
        <v>0.1</v>
      </c>
      <c r="M7311">
        <v>42802.26</v>
      </c>
      <c r="N7311" t="s">
        <v>52</v>
      </c>
      <c r="O7311" t="s">
        <v>35</v>
      </c>
      <c r="P7311" t="s">
        <v>26</v>
      </c>
      <c r="Q7311">
        <f>Sales_Data[[#This Row],[Quantity]]*Sales_Data[[#This Row],[Unit_Price]]</f>
        <v>70799.56</v>
      </c>
      <c r="R7311">
        <f>Sales_Data[[#This Row],[Gross_Sales]]*Sales_Data[[#This Row],[Discount]]</f>
        <v>7079.9560000000001</v>
      </c>
      <c r="S7311">
        <f>Sales_Data[[#This Row],[Gross_Sales]]-Sales_Data[[#This Row],[Discount_Amount]]</f>
        <v>63719.603999999999</v>
      </c>
      <c r="T7311">
        <f>Sales_Data[[#This Row],[Net Sales]]-Sales_Data[[#This Row],[Cost]]</f>
        <v>20917.343999999997</v>
      </c>
      <c r="U7311" s="2">
        <f>Sales_Data[[#This Row],[Profit]]/Sales_Data[[#This Row],[Net Sales]]</f>
        <v>0.32827171995607501</v>
      </c>
      <c r="V7311">
        <f>YEAR(Sales_Data[[#This Row],[Order_Date]])</f>
        <v>2025</v>
      </c>
      <c r="W7311" t="str">
        <f>TEXT(Sales_Data[[#This Row],[Order_Date]],"mmm")</f>
        <v>Aug</v>
      </c>
      <c r="X7311">
        <f>MONTH(Sales_Data[[#This Row],[Order_Date]])</f>
        <v>8</v>
      </c>
      <c r="Y7311" t="str">
        <f>"Q"&amp;ROUNDUP(MONTH(Sales_Data[[#This Row],[Order_Date]])/3,0)</f>
        <v>Q3</v>
      </c>
    </row>
    <row r="7312" spans="1:25" x14ac:dyDescent="0.3">
      <c r="A7312" t="s">
        <v>9124</v>
      </c>
      <c r="B7312" s="1">
        <v>45808</v>
      </c>
      <c r="C7312" t="s">
        <v>4387</v>
      </c>
      <c r="D7312" t="s">
        <v>777</v>
      </c>
      <c r="E7312" t="s">
        <v>39</v>
      </c>
      <c r="F7312" t="s">
        <v>107</v>
      </c>
      <c r="G7312" t="s">
        <v>41</v>
      </c>
      <c r="H7312" t="s">
        <v>42</v>
      </c>
      <c r="I7312" t="s">
        <v>43</v>
      </c>
      <c r="J7312">
        <v>2</v>
      </c>
      <c r="K7312">
        <v>605.79</v>
      </c>
      <c r="L7312">
        <v>0.05</v>
      </c>
      <c r="M7312">
        <v>853.88</v>
      </c>
      <c r="N7312" t="s">
        <v>52</v>
      </c>
      <c r="O7312" t="s">
        <v>35</v>
      </c>
      <c r="P7312" t="s">
        <v>44</v>
      </c>
      <c r="Q7312">
        <f>Sales_Data[[#This Row],[Quantity]]*Sales_Data[[#This Row],[Unit_Price]]</f>
        <v>1211.58</v>
      </c>
      <c r="R7312">
        <f>Sales_Data[[#This Row],[Gross_Sales]]*Sales_Data[[#This Row],[Discount]]</f>
        <v>60.579000000000001</v>
      </c>
      <c r="S7312">
        <f>Sales_Data[[#This Row],[Gross_Sales]]-Sales_Data[[#This Row],[Discount_Amount]]</f>
        <v>1151.001</v>
      </c>
      <c r="T7312">
        <f>Sales_Data[[#This Row],[Net Sales]]-Sales_Data[[#This Row],[Cost]]</f>
        <v>297.12099999999998</v>
      </c>
      <c r="U7312" s="2">
        <f>Sales_Data[[#This Row],[Profit]]/Sales_Data[[#This Row],[Net Sales]]</f>
        <v>0.258141391710346</v>
      </c>
      <c r="V7312">
        <f>YEAR(Sales_Data[[#This Row],[Order_Date]])</f>
        <v>2025</v>
      </c>
      <c r="W7312" t="str">
        <f>TEXT(Sales_Data[[#This Row],[Order_Date]],"mmm")</f>
        <v>May</v>
      </c>
      <c r="X7312">
        <f>MONTH(Sales_Data[[#This Row],[Order_Date]])</f>
        <v>5</v>
      </c>
      <c r="Y7312" t="str">
        <f>"Q"&amp;ROUNDUP(MONTH(Sales_Data[[#This Row],[Order_Date]])/3,0)</f>
        <v>Q2</v>
      </c>
    </row>
    <row r="7313" spans="1:25" x14ac:dyDescent="0.3">
      <c r="A7313" t="s">
        <v>9125</v>
      </c>
      <c r="B7313" s="1">
        <v>45780</v>
      </c>
      <c r="C7313" t="s">
        <v>1040</v>
      </c>
      <c r="D7313" t="s">
        <v>327</v>
      </c>
      <c r="E7313" t="s">
        <v>39</v>
      </c>
      <c r="F7313" t="s">
        <v>107</v>
      </c>
      <c r="G7313" t="s">
        <v>67</v>
      </c>
      <c r="H7313" t="s">
        <v>68</v>
      </c>
      <c r="I7313" t="s">
        <v>69</v>
      </c>
      <c r="J7313">
        <v>1</v>
      </c>
      <c r="K7313">
        <v>2619.59</v>
      </c>
      <c r="L7313">
        <v>0.05</v>
      </c>
      <c r="M7313">
        <v>1571.08</v>
      </c>
      <c r="N7313" t="s">
        <v>24</v>
      </c>
      <c r="O7313" t="s">
        <v>35</v>
      </c>
      <c r="P7313" t="s">
        <v>71</v>
      </c>
      <c r="Q7313">
        <f>Sales_Data[[#This Row],[Quantity]]*Sales_Data[[#This Row],[Unit_Price]]</f>
        <v>2619.59</v>
      </c>
      <c r="R7313">
        <f>Sales_Data[[#This Row],[Gross_Sales]]*Sales_Data[[#This Row],[Discount]]</f>
        <v>130.9795</v>
      </c>
      <c r="S7313">
        <f>Sales_Data[[#This Row],[Gross_Sales]]-Sales_Data[[#This Row],[Discount_Amount]]</f>
        <v>2488.6105000000002</v>
      </c>
      <c r="T7313">
        <f>Sales_Data[[#This Row],[Net Sales]]-Sales_Data[[#This Row],[Cost]]</f>
        <v>917.5305000000003</v>
      </c>
      <c r="U7313" s="2">
        <f>Sales_Data[[#This Row],[Profit]]/Sales_Data[[#This Row],[Net Sales]]</f>
        <v>0.36869188649650086</v>
      </c>
      <c r="V7313">
        <f>YEAR(Sales_Data[[#This Row],[Order_Date]])</f>
        <v>2025</v>
      </c>
      <c r="W7313" t="str">
        <f>TEXT(Sales_Data[[#This Row],[Order_Date]],"mmm")</f>
        <v>May</v>
      </c>
      <c r="X7313">
        <f>MONTH(Sales_Data[[#This Row],[Order_Date]])</f>
        <v>5</v>
      </c>
      <c r="Y7313" t="str">
        <f>"Q"&amp;ROUNDUP(MONTH(Sales_Data[[#This Row],[Order_Date]])/3,0)</f>
        <v>Q2</v>
      </c>
    </row>
    <row r="7314" spans="1:25" x14ac:dyDescent="0.3">
      <c r="A7314" t="s">
        <v>9126</v>
      </c>
      <c r="B7314" s="1">
        <v>45801</v>
      </c>
      <c r="C7314" t="s">
        <v>5417</v>
      </c>
      <c r="D7314" t="s">
        <v>280</v>
      </c>
      <c r="E7314" t="s">
        <v>119</v>
      </c>
      <c r="F7314" t="s">
        <v>249</v>
      </c>
      <c r="G7314" t="s">
        <v>32</v>
      </c>
      <c r="H7314" t="s">
        <v>50</v>
      </c>
      <c r="I7314" t="s">
        <v>58</v>
      </c>
      <c r="J7314">
        <v>1</v>
      </c>
      <c r="K7314">
        <v>5367.02</v>
      </c>
      <c r="L7314">
        <v>0</v>
      </c>
      <c r="M7314">
        <v>4436.3900000000003</v>
      </c>
      <c r="N7314" t="s">
        <v>24</v>
      </c>
      <c r="O7314" t="s">
        <v>35</v>
      </c>
      <c r="P7314" t="s">
        <v>26</v>
      </c>
      <c r="Q7314">
        <f>Sales_Data[[#This Row],[Quantity]]*Sales_Data[[#This Row],[Unit_Price]]</f>
        <v>5367.02</v>
      </c>
      <c r="R7314">
        <f>Sales_Data[[#This Row],[Gross_Sales]]*Sales_Data[[#This Row],[Discount]]</f>
        <v>0</v>
      </c>
      <c r="S7314">
        <f>Sales_Data[[#This Row],[Gross_Sales]]-Sales_Data[[#This Row],[Discount_Amount]]</f>
        <v>5367.02</v>
      </c>
      <c r="T7314">
        <f>Sales_Data[[#This Row],[Net Sales]]-Sales_Data[[#This Row],[Cost]]</f>
        <v>930.63000000000011</v>
      </c>
      <c r="U7314" s="2">
        <f>Sales_Data[[#This Row],[Profit]]/Sales_Data[[#This Row],[Net Sales]]</f>
        <v>0.17339790051089804</v>
      </c>
      <c r="V7314">
        <f>YEAR(Sales_Data[[#This Row],[Order_Date]])</f>
        <v>2025</v>
      </c>
      <c r="W7314" t="str">
        <f>TEXT(Sales_Data[[#This Row],[Order_Date]],"mmm")</f>
        <v>May</v>
      </c>
      <c r="X7314">
        <f>MONTH(Sales_Data[[#This Row],[Order_Date]])</f>
        <v>5</v>
      </c>
      <c r="Y7314" t="str">
        <f>"Q"&amp;ROUNDUP(MONTH(Sales_Data[[#This Row],[Order_Date]])/3,0)</f>
        <v>Q2</v>
      </c>
    </row>
    <row r="7315" spans="1:25" x14ac:dyDescent="0.3">
      <c r="A7315" t="s">
        <v>9127</v>
      </c>
      <c r="B7315" s="1">
        <v>45846</v>
      </c>
      <c r="C7315" t="s">
        <v>2624</v>
      </c>
      <c r="D7315" t="s">
        <v>513</v>
      </c>
      <c r="E7315" t="s">
        <v>119</v>
      </c>
      <c r="F7315" t="s">
        <v>249</v>
      </c>
      <c r="G7315" t="s">
        <v>41</v>
      </c>
      <c r="H7315" t="s">
        <v>147</v>
      </c>
      <c r="I7315" t="s">
        <v>148</v>
      </c>
      <c r="J7315">
        <v>1</v>
      </c>
      <c r="K7315">
        <v>862.21</v>
      </c>
      <c r="L7315">
        <v>0.2</v>
      </c>
      <c r="M7315">
        <v>539.51</v>
      </c>
      <c r="N7315" t="s">
        <v>24</v>
      </c>
      <c r="O7315" t="s">
        <v>35</v>
      </c>
      <c r="P7315" t="s">
        <v>71</v>
      </c>
      <c r="Q7315">
        <f>Sales_Data[[#This Row],[Quantity]]*Sales_Data[[#This Row],[Unit_Price]]</f>
        <v>862.21</v>
      </c>
      <c r="R7315">
        <f>Sales_Data[[#This Row],[Gross_Sales]]*Sales_Data[[#This Row],[Discount]]</f>
        <v>172.44200000000001</v>
      </c>
      <c r="S7315">
        <f>Sales_Data[[#This Row],[Gross_Sales]]-Sales_Data[[#This Row],[Discount_Amount]]</f>
        <v>689.76800000000003</v>
      </c>
      <c r="T7315">
        <f>Sales_Data[[#This Row],[Net Sales]]-Sales_Data[[#This Row],[Cost]]</f>
        <v>150.25800000000004</v>
      </c>
      <c r="U7315" s="2">
        <f>Sales_Data[[#This Row],[Profit]]/Sales_Data[[#This Row],[Net Sales]]</f>
        <v>0.21783846162767775</v>
      </c>
      <c r="V7315">
        <f>YEAR(Sales_Data[[#This Row],[Order_Date]])</f>
        <v>2025</v>
      </c>
      <c r="W7315" t="str">
        <f>TEXT(Sales_Data[[#This Row],[Order_Date]],"mmm")</f>
        <v>Jul</v>
      </c>
      <c r="X7315">
        <f>MONTH(Sales_Data[[#This Row],[Order_Date]])</f>
        <v>7</v>
      </c>
      <c r="Y7315" t="str">
        <f>"Q"&amp;ROUNDUP(MONTH(Sales_Data[[#This Row],[Order_Date]])/3,0)</f>
        <v>Q3</v>
      </c>
    </row>
    <row r="7316" spans="1:25" x14ac:dyDescent="0.3">
      <c r="A7316" t="s">
        <v>9128</v>
      </c>
      <c r="B7316" s="1">
        <v>45912</v>
      </c>
      <c r="C7316" t="s">
        <v>2780</v>
      </c>
      <c r="D7316" t="s">
        <v>106</v>
      </c>
      <c r="E7316" t="s">
        <v>119</v>
      </c>
      <c r="F7316" t="s">
        <v>184</v>
      </c>
      <c r="G7316" t="s">
        <v>67</v>
      </c>
      <c r="H7316" t="s">
        <v>121</v>
      </c>
      <c r="I7316" t="s">
        <v>142</v>
      </c>
      <c r="J7316">
        <v>2</v>
      </c>
      <c r="K7316">
        <v>5683.24</v>
      </c>
      <c r="L7316">
        <v>0.15</v>
      </c>
      <c r="M7316">
        <v>6718.73</v>
      </c>
      <c r="N7316" t="s">
        <v>24</v>
      </c>
      <c r="O7316" t="s">
        <v>35</v>
      </c>
      <c r="P7316" t="s">
        <v>44</v>
      </c>
      <c r="Q7316">
        <f>Sales_Data[[#This Row],[Quantity]]*Sales_Data[[#This Row],[Unit_Price]]</f>
        <v>11366.48</v>
      </c>
      <c r="R7316">
        <f>Sales_Data[[#This Row],[Gross_Sales]]*Sales_Data[[#This Row],[Discount]]</f>
        <v>1704.972</v>
      </c>
      <c r="S7316">
        <f>Sales_Data[[#This Row],[Gross_Sales]]-Sales_Data[[#This Row],[Discount_Amount]]</f>
        <v>9661.5079999999998</v>
      </c>
      <c r="T7316">
        <f>Sales_Data[[#This Row],[Net Sales]]-Sales_Data[[#This Row],[Cost]]</f>
        <v>2942.7780000000002</v>
      </c>
      <c r="U7316" s="2">
        <f>Sales_Data[[#This Row],[Profit]]/Sales_Data[[#This Row],[Net Sales]]</f>
        <v>0.3045878552292251</v>
      </c>
      <c r="V7316">
        <f>YEAR(Sales_Data[[#This Row],[Order_Date]])</f>
        <v>2025</v>
      </c>
      <c r="W7316" t="str">
        <f>TEXT(Sales_Data[[#This Row],[Order_Date]],"mmm")</f>
        <v>Sep</v>
      </c>
      <c r="X7316">
        <f>MONTH(Sales_Data[[#This Row],[Order_Date]])</f>
        <v>9</v>
      </c>
      <c r="Y7316" t="str">
        <f>"Q"&amp;ROUNDUP(MONTH(Sales_Data[[#This Row],[Order_Date]])/3,0)</f>
        <v>Q3</v>
      </c>
    </row>
    <row r="7317" spans="1:25" x14ac:dyDescent="0.3">
      <c r="A7317" t="s">
        <v>9129</v>
      </c>
      <c r="B7317" s="1">
        <v>45725</v>
      </c>
      <c r="C7317" t="s">
        <v>1193</v>
      </c>
      <c r="D7317" t="s">
        <v>95</v>
      </c>
      <c r="E7317" t="s">
        <v>48</v>
      </c>
      <c r="F7317" t="s">
        <v>126</v>
      </c>
      <c r="G7317" t="s">
        <v>21</v>
      </c>
      <c r="H7317" t="s">
        <v>297</v>
      </c>
      <c r="I7317" t="s">
        <v>297</v>
      </c>
      <c r="J7317">
        <v>2</v>
      </c>
      <c r="K7317">
        <v>34736.78</v>
      </c>
      <c r="L7317">
        <v>0.1</v>
      </c>
      <c r="M7317">
        <v>47530.87</v>
      </c>
      <c r="N7317" t="s">
        <v>70</v>
      </c>
      <c r="O7317" t="s">
        <v>35</v>
      </c>
      <c r="P7317" t="s">
        <v>44</v>
      </c>
      <c r="Q7317">
        <f>Sales_Data[[#This Row],[Quantity]]*Sales_Data[[#This Row],[Unit_Price]]</f>
        <v>69473.56</v>
      </c>
      <c r="R7317">
        <f>Sales_Data[[#This Row],[Gross_Sales]]*Sales_Data[[#This Row],[Discount]]</f>
        <v>6947.3559999999998</v>
      </c>
      <c r="S7317">
        <f>Sales_Data[[#This Row],[Gross_Sales]]-Sales_Data[[#This Row],[Discount_Amount]]</f>
        <v>62526.203999999998</v>
      </c>
      <c r="T7317">
        <f>Sales_Data[[#This Row],[Net Sales]]-Sales_Data[[#This Row],[Cost]]</f>
        <v>14995.333999999995</v>
      </c>
      <c r="U7317" s="2">
        <f>Sales_Data[[#This Row],[Profit]]/Sales_Data[[#This Row],[Net Sales]]</f>
        <v>0.23982479409752744</v>
      </c>
      <c r="V7317">
        <f>YEAR(Sales_Data[[#This Row],[Order_Date]])</f>
        <v>2025</v>
      </c>
      <c r="W7317" t="str">
        <f>TEXT(Sales_Data[[#This Row],[Order_Date]],"mmm")</f>
        <v>Mar</v>
      </c>
      <c r="X7317">
        <f>MONTH(Sales_Data[[#This Row],[Order_Date]])</f>
        <v>3</v>
      </c>
      <c r="Y7317" t="str">
        <f>"Q"&amp;ROUNDUP(MONTH(Sales_Data[[#This Row],[Order_Date]])/3,0)</f>
        <v>Q1</v>
      </c>
    </row>
    <row r="7318" spans="1:25" x14ac:dyDescent="0.3">
      <c r="A7318" t="s">
        <v>9130</v>
      </c>
      <c r="B7318" s="1">
        <v>45761</v>
      </c>
      <c r="C7318" t="s">
        <v>6458</v>
      </c>
      <c r="D7318" t="s">
        <v>74</v>
      </c>
      <c r="E7318" t="s">
        <v>119</v>
      </c>
      <c r="F7318" t="s">
        <v>249</v>
      </c>
      <c r="G7318" t="s">
        <v>75</v>
      </c>
      <c r="H7318" t="s">
        <v>185</v>
      </c>
      <c r="I7318" t="s">
        <v>186</v>
      </c>
      <c r="J7318">
        <v>1</v>
      </c>
      <c r="K7318">
        <v>7159.2</v>
      </c>
      <c r="L7318">
        <v>0.05</v>
      </c>
      <c r="M7318">
        <v>5431.92</v>
      </c>
      <c r="N7318" t="s">
        <v>24</v>
      </c>
      <c r="O7318" t="s">
        <v>35</v>
      </c>
      <c r="P7318" t="s">
        <v>44</v>
      </c>
      <c r="Q7318">
        <f>Sales_Data[[#This Row],[Quantity]]*Sales_Data[[#This Row],[Unit_Price]]</f>
        <v>7159.2</v>
      </c>
      <c r="R7318">
        <f>Sales_Data[[#This Row],[Gross_Sales]]*Sales_Data[[#This Row],[Discount]]</f>
        <v>357.96000000000004</v>
      </c>
      <c r="S7318">
        <f>Sales_Data[[#This Row],[Gross_Sales]]-Sales_Data[[#This Row],[Discount_Amount]]</f>
        <v>6801.24</v>
      </c>
      <c r="T7318">
        <f>Sales_Data[[#This Row],[Net Sales]]-Sales_Data[[#This Row],[Cost]]</f>
        <v>1369.3199999999997</v>
      </c>
      <c r="U7318" s="2">
        <f>Sales_Data[[#This Row],[Profit]]/Sales_Data[[#This Row],[Net Sales]]</f>
        <v>0.20133387441113676</v>
      </c>
      <c r="V7318">
        <f>YEAR(Sales_Data[[#This Row],[Order_Date]])</f>
        <v>2025</v>
      </c>
      <c r="W7318" t="str">
        <f>TEXT(Sales_Data[[#This Row],[Order_Date]],"mmm")</f>
        <v>Apr</v>
      </c>
      <c r="X7318">
        <f>MONTH(Sales_Data[[#This Row],[Order_Date]])</f>
        <v>4</v>
      </c>
      <c r="Y7318" t="str">
        <f>"Q"&amp;ROUNDUP(MONTH(Sales_Data[[#This Row],[Order_Date]])/3,0)</f>
        <v>Q2</v>
      </c>
    </row>
    <row r="7319" spans="1:25" x14ac:dyDescent="0.3">
      <c r="A7319" t="s">
        <v>9131</v>
      </c>
      <c r="B7319" s="1">
        <v>45993</v>
      </c>
      <c r="C7319" t="s">
        <v>2531</v>
      </c>
      <c r="D7319" t="s">
        <v>427</v>
      </c>
      <c r="E7319" t="s">
        <v>48</v>
      </c>
      <c r="F7319" t="s">
        <v>152</v>
      </c>
      <c r="G7319" t="s">
        <v>41</v>
      </c>
      <c r="H7319" t="s">
        <v>147</v>
      </c>
      <c r="I7319" t="s">
        <v>148</v>
      </c>
      <c r="J7319">
        <v>3</v>
      </c>
      <c r="K7319">
        <v>3334.4</v>
      </c>
      <c r="L7319">
        <v>0.05</v>
      </c>
      <c r="M7319">
        <v>7847.16</v>
      </c>
      <c r="N7319" t="s">
        <v>24</v>
      </c>
      <c r="O7319" t="s">
        <v>35</v>
      </c>
      <c r="P7319" t="s">
        <v>44</v>
      </c>
      <c r="Q7319">
        <f>Sales_Data[[#This Row],[Quantity]]*Sales_Data[[#This Row],[Unit_Price]]</f>
        <v>10003.200000000001</v>
      </c>
      <c r="R7319">
        <f>Sales_Data[[#This Row],[Gross_Sales]]*Sales_Data[[#This Row],[Discount]]</f>
        <v>500.16000000000008</v>
      </c>
      <c r="S7319">
        <f>Sales_Data[[#This Row],[Gross_Sales]]-Sales_Data[[#This Row],[Discount_Amount]]</f>
        <v>9503.0400000000009</v>
      </c>
      <c r="T7319">
        <f>Sales_Data[[#This Row],[Net Sales]]-Sales_Data[[#This Row],[Cost]]</f>
        <v>1655.880000000001</v>
      </c>
      <c r="U7319" s="2">
        <f>Sales_Data[[#This Row],[Profit]]/Sales_Data[[#This Row],[Net Sales]]</f>
        <v>0.17424739872714426</v>
      </c>
      <c r="V7319">
        <f>YEAR(Sales_Data[[#This Row],[Order_Date]])</f>
        <v>2025</v>
      </c>
      <c r="W7319" t="str">
        <f>TEXT(Sales_Data[[#This Row],[Order_Date]],"mmm")</f>
        <v>Dec</v>
      </c>
      <c r="X7319">
        <f>MONTH(Sales_Data[[#This Row],[Order_Date]])</f>
        <v>12</v>
      </c>
      <c r="Y7319" t="str">
        <f>"Q"&amp;ROUNDUP(MONTH(Sales_Data[[#This Row],[Order_Date]])/3,0)</f>
        <v>Q4</v>
      </c>
    </row>
    <row r="7320" spans="1:25" x14ac:dyDescent="0.3">
      <c r="A7320" t="s">
        <v>9132</v>
      </c>
      <c r="B7320" s="1">
        <v>45816</v>
      </c>
      <c r="C7320" t="s">
        <v>4988</v>
      </c>
      <c r="D7320" t="s">
        <v>589</v>
      </c>
      <c r="E7320" t="s">
        <v>39</v>
      </c>
      <c r="F7320" t="s">
        <v>107</v>
      </c>
      <c r="G7320" t="s">
        <v>41</v>
      </c>
      <c r="H7320" t="s">
        <v>42</v>
      </c>
      <c r="I7320" t="s">
        <v>43</v>
      </c>
      <c r="J7320">
        <v>1</v>
      </c>
      <c r="K7320">
        <v>5553.59</v>
      </c>
      <c r="L7320">
        <v>0.1</v>
      </c>
      <c r="M7320">
        <v>3233</v>
      </c>
      <c r="N7320" t="s">
        <v>52</v>
      </c>
      <c r="O7320" t="s">
        <v>35</v>
      </c>
      <c r="P7320" t="s">
        <v>71</v>
      </c>
      <c r="Q7320">
        <f>Sales_Data[[#This Row],[Quantity]]*Sales_Data[[#This Row],[Unit_Price]]</f>
        <v>5553.59</v>
      </c>
      <c r="R7320">
        <f>Sales_Data[[#This Row],[Gross_Sales]]*Sales_Data[[#This Row],[Discount]]</f>
        <v>555.35900000000004</v>
      </c>
      <c r="S7320">
        <f>Sales_Data[[#This Row],[Gross_Sales]]-Sales_Data[[#This Row],[Discount_Amount]]</f>
        <v>4998.2309999999998</v>
      </c>
      <c r="T7320">
        <f>Sales_Data[[#This Row],[Net Sales]]-Sales_Data[[#This Row],[Cost]]</f>
        <v>1765.2309999999998</v>
      </c>
      <c r="U7320" s="2">
        <f>Sales_Data[[#This Row],[Profit]]/Sales_Data[[#This Row],[Net Sales]]</f>
        <v>0.35317115195356114</v>
      </c>
      <c r="V7320">
        <f>YEAR(Sales_Data[[#This Row],[Order_Date]])</f>
        <v>2025</v>
      </c>
      <c r="W7320" t="str">
        <f>TEXT(Sales_Data[[#This Row],[Order_Date]],"mmm")</f>
        <v>Jun</v>
      </c>
      <c r="X7320">
        <f>MONTH(Sales_Data[[#This Row],[Order_Date]])</f>
        <v>6</v>
      </c>
      <c r="Y7320" t="str">
        <f>"Q"&amp;ROUNDUP(MONTH(Sales_Data[[#This Row],[Order_Date]])/3,0)</f>
        <v>Q2</v>
      </c>
    </row>
    <row r="7321" spans="1:25" x14ac:dyDescent="0.3">
      <c r="A7321" t="s">
        <v>9133</v>
      </c>
      <c r="B7321" s="1">
        <v>45966</v>
      </c>
      <c r="C7321" t="s">
        <v>5834</v>
      </c>
      <c r="D7321" t="s">
        <v>447</v>
      </c>
      <c r="E7321" t="s">
        <v>30</v>
      </c>
      <c r="F7321" t="s">
        <v>31</v>
      </c>
      <c r="G7321" t="s">
        <v>41</v>
      </c>
      <c r="H7321" t="s">
        <v>102</v>
      </c>
      <c r="I7321" t="s">
        <v>388</v>
      </c>
      <c r="J7321">
        <v>2</v>
      </c>
      <c r="K7321">
        <v>2724.17</v>
      </c>
      <c r="L7321">
        <v>0.15</v>
      </c>
      <c r="M7321">
        <v>3103.14</v>
      </c>
      <c r="N7321" t="s">
        <v>83</v>
      </c>
      <c r="O7321" t="s">
        <v>35</v>
      </c>
      <c r="P7321" t="s">
        <v>44</v>
      </c>
      <c r="Q7321">
        <f>Sales_Data[[#This Row],[Quantity]]*Sales_Data[[#This Row],[Unit_Price]]</f>
        <v>5448.34</v>
      </c>
      <c r="R7321">
        <f>Sales_Data[[#This Row],[Gross_Sales]]*Sales_Data[[#This Row],[Discount]]</f>
        <v>817.25099999999998</v>
      </c>
      <c r="S7321">
        <f>Sales_Data[[#This Row],[Gross_Sales]]-Sales_Data[[#This Row],[Discount_Amount]]</f>
        <v>4631.0889999999999</v>
      </c>
      <c r="T7321">
        <f>Sales_Data[[#This Row],[Net Sales]]-Sales_Data[[#This Row],[Cost]]</f>
        <v>1527.9490000000001</v>
      </c>
      <c r="U7321" s="2">
        <f>Sales_Data[[#This Row],[Profit]]/Sales_Data[[#This Row],[Net Sales]]</f>
        <v>0.32993298120593234</v>
      </c>
      <c r="V7321">
        <f>YEAR(Sales_Data[[#This Row],[Order_Date]])</f>
        <v>2025</v>
      </c>
      <c r="W7321" t="str">
        <f>TEXT(Sales_Data[[#This Row],[Order_Date]],"mmm")</f>
        <v>Nov</v>
      </c>
      <c r="X7321">
        <f>MONTH(Sales_Data[[#This Row],[Order_Date]])</f>
        <v>11</v>
      </c>
      <c r="Y7321" t="str">
        <f>"Q"&amp;ROUNDUP(MONTH(Sales_Data[[#This Row],[Order_Date]])/3,0)</f>
        <v>Q4</v>
      </c>
    </row>
    <row r="7322" spans="1:25" x14ac:dyDescent="0.3">
      <c r="A7322" t="s">
        <v>9134</v>
      </c>
      <c r="B7322" s="1">
        <v>46019</v>
      </c>
      <c r="C7322" t="s">
        <v>1818</v>
      </c>
      <c r="D7322" t="s">
        <v>580</v>
      </c>
      <c r="E7322" t="s">
        <v>48</v>
      </c>
      <c r="F7322" t="s">
        <v>49</v>
      </c>
      <c r="G7322" t="s">
        <v>21</v>
      </c>
      <c r="H7322" t="s">
        <v>230</v>
      </c>
      <c r="I7322" t="s">
        <v>231</v>
      </c>
      <c r="J7322">
        <v>2</v>
      </c>
      <c r="K7322">
        <v>25028.61</v>
      </c>
      <c r="L7322">
        <v>0.15</v>
      </c>
      <c r="M7322">
        <v>32163.24</v>
      </c>
      <c r="N7322" t="s">
        <v>52</v>
      </c>
      <c r="O7322" t="s">
        <v>25</v>
      </c>
      <c r="P7322" t="s">
        <v>44</v>
      </c>
      <c r="Q7322">
        <f>Sales_Data[[#This Row],[Quantity]]*Sales_Data[[#This Row],[Unit_Price]]</f>
        <v>50057.22</v>
      </c>
      <c r="R7322">
        <f>Sales_Data[[#This Row],[Gross_Sales]]*Sales_Data[[#This Row],[Discount]]</f>
        <v>7508.5829999999996</v>
      </c>
      <c r="S7322">
        <f>Sales_Data[[#This Row],[Gross_Sales]]-Sales_Data[[#This Row],[Discount_Amount]]</f>
        <v>42548.637000000002</v>
      </c>
      <c r="T7322">
        <f>Sales_Data[[#This Row],[Net Sales]]-Sales_Data[[#This Row],[Cost]]</f>
        <v>10385.397000000001</v>
      </c>
      <c r="U7322" s="2">
        <f>Sales_Data[[#This Row],[Profit]]/Sales_Data[[#This Row],[Net Sales]]</f>
        <v>0.24408295382058889</v>
      </c>
      <c r="V7322">
        <f>YEAR(Sales_Data[[#This Row],[Order_Date]])</f>
        <v>2025</v>
      </c>
      <c r="W7322" t="str">
        <f>TEXT(Sales_Data[[#This Row],[Order_Date]],"mmm")</f>
        <v>Dec</v>
      </c>
      <c r="X7322">
        <f>MONTH(Sales_Data[[#This Row],[Order_Date]])</f>
        <v>12</v>
      </c>
      <c r="Y7322" t="str">
        <f>"Q"&amp;ROUNDUP(MONTH(Sales_Data[[#This Row],[Order_Date]])/3,0)</f>
        <v>Q4</v>
      </c>
    </row>
    <row r="7323" spans="1:25" x14ac:dyDescent="0.3">
      <c r="A7323" t="s">
        <v>9135</v>
      </c>
      <c r="B7323" s="1">
        <v>45957</v>
      </c>
      <c r="C7323" t="s">
        <v>911</v>
      </c>
      <c r="D7323" t="s">
        <v>580</v>
      </c>
      <c r="E7323" t="s">
        <v>39</v>
      </c>
      <c r="F7323" t="s">
        <v>40</v>
      </c>
      <c r="G7323" t="s">
        <v>67</v>
      </c>
      <c r="H7323" t="s">
        <v>133</v>
      </c>
      <c r="I7323" t="s">
        <v>134</v>
      </c>
      <c r="J7323">
        <v>1</v>
      </c>
      <c r="K7323">
        <v>6771.53</v>
      </c>
      <c r="L7323">
        <v>0.05</v>
      </c>
      <c r="M7323">
        <v>5176.4399999999996</v>
      </c>
      <c r="N7323" t="s">
        <v>70</v>
      </c>
      <c r="O7323" t="s">
        <v>35</v>
      </c>
      <c r="P7323" t="s">
        <v>44</v>
      </c>
      <c r="Q7323">
        <f>Sales_Data[[#This Row],[Quantity]]*Sales_Data[[#This Row],[Unit_Price]]</f>
        <v>6771.53</v>
      </c>
      <c r="R7323">
        <f>Sales_Data[[#This Row],[Gross_Sales]]*Sales_Data[[#This Row],[Discount]]</f>
        <v>338.57650000000001</v>
      </c>
      <c r="S7323">
        <f>Sales_Data[[#This Row],[Gross_Sales]]-Sales_Data[[#This Row],[Discount_Amount]]</f>
        <v>6432.9534999999996</v>
      </c>
      <c r="T7323">
        <f>Sales_Data[[#This Row],[Net Sales]]-Sales_Data[[#This Row],[Cost]]</f>
        <v>1256.5135</v>
      </c>
      <c r="U7323" s="2">
        <f>Sales_Data[[#This Row],[Profit]]/Sales_Data[[#This Row],[Net Sales]]</f>
        <v>0.19532451151714372</v>
      </c>
      <c r="V7323">
        <f>YEAR(Sales_Data[[#This Row],[Order_Date]])</f>
        <v>2025</v>
      </c>
      <c r="W7323" t="str">
        <f>TEXT(Sales_Data[[#This Row],[Order_Date]],"mmm")</f>
        <v>Oct</v>
      </c>
      <c r="X7323">
        <f>MONTH(Sales_Data[[#This Row],[Order_Date]])</f>
        <v>10</v>
      </c>
      <c r="Y7323" t="str">
        <f>"Q"&amp;ROUNDUP(MONTH(Sales_Data[[#This Row],[Order_Date]])/3,0)</f>
        <v>Q4</v>
      </c>
    </row>
    <row r="7324" spans="1:25" x14ac:dyDescent="0.3">
      <c r="A7324" t="s">
        <v>9136</v>
      </c>
      <c r="B7324" s="1">
        <v>45747</v>
      </c>
      <c r="C7324" t="s">
        <v>664</v>
      </c>
      <c r="D7324" t="s">
        <v>209</v>
      </c>
      <c r="E7324" t="s">
        <v>48</v>
      </c>
      <c r="F7324" t="s">
        <v>152</v>
      </c>
      <c r="G7324" t="s">
        <v>75</v>
      </c>
      <c r="H7324" t="s">
        <v>185</v>
      </c>
      <c r="I7324" t="s">
        <v>261</v>
      </c>
      <c r="J7324">
        <v>3</v>
      </c>
      <c r="K7324">
        <v>11667.59</v>
      </c>
      <c r="L7324">
        <v>0.1</v>
      </c>
      <c r="M7324">
        <v>26739.35</v>
      </c>
      <c r="N7324" t="s">
        <v>109</v>
      </c>
      <c r="O7324" t="s">
        <v>35</v>
      </c>
      <c r="P7324" t="s">
        <v>44</v>
      </c>
      <c r="Q7324">
        <f>Sales_Data[[#This Row],[Quantity]]*Sales_Data[[#This Row],[Unit_Price]]</f>
        <v>35002.770000000004</v>
      </c>
      <c r="R7324">
        <f>Sales_Data[[#This Row],[Gross_Sales]]*Sales_Data[[#This Row],[Discount]]</f>
        <v>3500.2770000000005</v>
      </c>
      <c r="S7324">
        <f>Sales_Data[[#This Row],[Gross_Sales]]-Sales_Data[[#This Row],[Discount_Amount]]</f>
        <v>31502.493000000002</v>
      </c>
      <c r="T7324">
        <f>Sales_Data[[#This Row],[Net Sales]]-Sales_Data[[#This Row],[Cost]]</f>
        <v>4763.1430000000037</v>
      </c>
      <c r="U7324" s="2">
        <f>Sales_Data[[#This Row],[Profit]]/Sales_Data[[#This Row],[Net Sales]]</f>
        <v>0.15119892257415957</v>
      </c>
      <c r="V7324">
        <f>YEAR(Sales_Data[[#This Row],[Order_Date]])</f>
        <v>2025</v>
      </c>
      <c r="W7324" t="str">
        <f>TEXT(Sales_Data[[#This Row],[Order_Date]],"mmm")</f>
        <v>Mar</v>
      </c>
      <c r="X7324">
        <f>MONTH(Sales_Data[[#This Row],[Order_Date]])</f>
        <v>3</v>
      </c>
      <c r="Y7324" t="str">
        <f>"Q"&amp;ROUNDUP(MONTH(Sales_Data[[#This Row],[Order_Date]])/3,0)</f>
        <v>Q1</v>
      </c>
    </row>
    <row r="7325" spans="1:25" x14ac:dyDescent="0.3">
      <c r="A7325" t="s">
        <v>9137</v>
      </c>
      <c r="B7325" s="1">
        <v>46014</v>
      </c>
      <c r="C7325" t="s">
        <v>4902</v>
      </c>
      <c r="D7325" t="s">
        <v>183</v>
      </c>
      <c r="E7325" t="s">
        <v>48</v>
      </c>
      <c r="F7325" t="s">
        <v>152</v>
      </c>
      <c r="G7325" t="s">
        <v>41</v>
      </c>
      <c r="H7325" t="s">
        <v>102</v>
      </c>
      <c r="I7325" t="s">
        <v>388</v>
      </c>
      <c r="J7325">
        <v>2</v>
      </c>
      <c r="K7325">
        <v>35874.15</v>
      </c>
      <c r="L7325">
        <v>0.1</v>
      </c>
      <c r="M7325">
        <v>49179.65</v>
      </c>
      <c r="N7325" t="s">
        <v>109</v>
      </c>
      <c r="O7325" t="s">
        <v>53</v>
      </c>
      <c r="P7325" t="s">
        <v>44</v>
      </c>
      <c r="Q7325">
        <f>Sales_Data[[#This Row],[Quantity]]*Sales_Data[[#This Row],[Unit_Price]]</f>
        <v>71748.3</v>
      </c>
      <c r="R7325">
        <f>Sales_Data[[#This Row],[Gross_Sales]]*Sales_Data[[#This Row],[Discount]]</f>
        <v>7174.8300000000008</v>
      </c>
      <c r="S7325">
        <f>Sales_Data[[#This Row],[Gross_Sales]]-Sales_Data[[#This Row],[Discount_Amount]]</f>
        <v>64573.47</v>
      </c>
      <c r="T7325">
        <f>Sales_Data[[#This Row],[Net Sales]]-Sales_Data[[#This Row],[Cost]]</f>
        <v>15393.82</v>
      </c>
      <c r="U7325" s="2">
        <f>Sales_Data[[#This Row],[Profit]]/Sales_Data[[#This Row],[Net Sales]]</f>
        <v>0.23839233047256095</v>
      </c>
      <c r="V7325">
        <f>YEAR(Sales_Data[[#This Row],[Order_Date]])</f>
        <v>2025</v>
      </c>
      <c r="W7325" t="str">
        <f>TEXT(Sales_Data[[#This Row],[Order_Date]],"mmm")</f>
        <v>Dec</v>
      </c>
      <c r="X7325">
        <f>MONTH(Sales_Data[[#This Row],[Order_Date]])</f>
        <v>12</v>
      </c>
      <c r="Y7325" t="str">
        <f>"Q"&amp;ROUNDUP(MONTH(Sales_Data[[#This Row],[Order_Date]])/3,0)</f>
        <v>Q4</v>
      </c>
    </row>
    <row r="7326" spans="1:25" x14ac:dyDescent="0.3">
      <c r="A7326" t="s">
        <v>9138</v>
      </c>
      <c r="B7326" s="1">
        <v>45913</v>
      </c>
      <c r="C7326" t="s">
        <v>1015</v>
      </c>
      <c r="D7326" t="s">
        <v>546</v>
      </c>
      <c r="E7326" t="s">
        <v>119</v>
      </c>
      <c r="F7326" t="s">
        <v>146</v>
      </c>
      <c r="G7326" t="s">
        <v>67</v>
      </c>
      <c r="H7326" t="s">
        <v>88</v>
      </c>
      <c r="I7326" t="s">
        <v>89</v>
      </c>
      <c r="J7326">
        <v>2</v>
      </c>
      <c r="K7326">
        <v>3228.34</v>
      </c>
      <c r="L7326">
        <v>0</v>
      </c>
      <c r="M7326">
        <v>4514.59</v>
      </c>
      <c r="N7326" t="s">
        <v>83</v>
      </c>
      <c r="O7326" t="s">
        <v>25</v>
      </c>
      <c r="P7326" t="s">
        <v>44</v>
      </c>
      <c r="Q7326">
        <f>Sales_Data[[#This Row],[Quantity]]*Sales_Data[[#This Row],[Unit_Price]]</f>
        <v>6456.68</v>
      </c>
      <c r="R7326">
        <f>Sales_Data[[#This Row],[Gross_Sales]]*Sales_Data[[#This Row],[Discount]]</f>
        <v>0</v>
      </c>
      <c r="S7326">
        <f>Sales_Data[[#This Row],[Gross_Sales]]-Sales_Data[[#This Row],[Discount_Amount]]</f>
        <v>6456.68</v>
      </c>
      <c r="T7326">
        <f>Sales_Data[[#This Row],[Net Sales]]-Sales_Data[[#This Row],[Cost]]</f>
        <v>1942.0900000000001</v>
      </c>
      <c r="U7326" s="2">
        <f>Sales_Data[[#This Row],[Profit]]/Sales_Data[[#This Row],[Net Sales]]</f>
        <v>0.30078771133152021</v>
      </c>
      <c r="V7326">
        <f>YEAR(Sales_Data[[#This Row],[Order_Date]])</f>
        <v>2025</v>
      </c>
      <c r="W7326" t="str">
        <f>TEXT(Sales_Data[[#This Row],[Order_Date]],"mmm")</f>
        <v>Sep</v>
      </c>
      <c r="X7326">
        <f>MONTH(Sales_Data[[#This Row],[Order_Date]])</f>
        <v>9</v>
      </c>
      <c r="Y7326" t="str">
        <f>"Q"&amp;ROUNDUP(MONTH(Sales_Data[[#This Row],[Order_Date]])/3,0)</f>
        <v>Q3</v>
      </c>
    </row>
    <row r="7327" spans="1:25" x14ac:dyDescent="0.3">
      <c r="A7327" t="s">
        <v>9139</v>
      </c>
      <c r="B7327" s="1">
        <v>46010</v>
      </c>
      <c r="C7327" t="s">
        <v>1519</v>
      </c>
      <c r="D7327" t="s">
        <v>580</v>
      </c>
      <c r="E7327" t="s">
        <v>48</v>
      </c>
      <c r="F7327" t="s">
        <v>152</v>
      </c>
      <c r="G7327" t="s">
        <v>41</v>
      </c>
      <c r="H7327" t="s">
        <v>171</v>
      </c>
      <c r="I7327" t="s">
        <v>191</v>
      </c>
      <c r="J7327">
        <v>2</v>
      </c>
      <c r="K7327">
        <v>34995.39</v>
      </c>
      <c r="L7327">
        <v>0.05</v>
      </c>
      <c r="M7327">
        <v>56054.19</v>
      </c>
      <c r="N7327" t="s">
        <v>52</v>
      </c>
      <c r="O7327" t="s">
        <v>25</v>
      </c>
      <c r="P7327" t="s">
        <v>71</v>
      </c>
      <c r="Q7327">
        <f>Sales_Data[[#This Row],[Quantity]]*Sales_Data[[#This Row],[Unit_Price]]</f>
        <v>69990.78</v>
      </c>
      <c r="R7327">
        <f>Sales_Data[[#This Row],[Gross_Sales]]*Sales_Data[[#This Row],[Discount]]</f>
        <v>3499.5390000000002</v>
      </c>
      <c r="S7327">
        <f>Sales_Data[[#This Row],[Gross_Sales]]-Sales_Data[[#This Row],[Discount_Amount]]</f>
        <v>66491.240999999995</v>
      </c>
      <c r="T7327">
        <f>Sales_Data[[#This Row],[Net Sales]]-Sales_Data[[#This Row],[Cost]]</f>
        <v>10437.050999999992</v>
      </c>
      <c r="U7327" s="2">
        <f>Sales_Data[[#This Row],[Profit]]/Sales_Data[[#This Row],[Net Sales]]</f>
        <v>0.15696881037308347</v>
      </c>
      <c r="V7327">
        <f>YEAR(Sales_Data[[#This Row],[Order_Date]])</f>
        <v>2025</v>
      </c>
      <c r="W7327" t="str">
        <f>TEXT(Sales_Data[[#This Row],[Order_Date]],"mmm")</f>
        <v>Dec</v>
      </c>
      <c r="X7327">
        <f>MONTH(Sales_Data[[#This Row],[Order_Date]])</f>
        <v>12</v>
      </c>
      <c r="Y7327" t="str">
        <f>"Q"&amp;ROUNDUP(MONTH(Sales_Data[[#This Row],[Order_Date]])/3,0)</f>
        <v>Q4</v>
      </c>
    </row>
    <row r="7328" spans="1:25" x14ac:dyDescent="0.3">
      <c r="A7328" t="s">
        <v>9140</v>
      </c>
      <c r="B7328" s="1">
        <v>45877</v>
      </c>
      <c r="C7328" t="s">
        <v>2211</v>
      </c>
      <c r="D7328" t="s">
        <v>307</v>
      </c>
      <c r="E7328" t="s">
        <v>48</v>
      </c>
      <c r="F7328" t="s">
        <v>132</v>
      </c>
      <c r="G7328" t="s">
        <v>75</v>
      </c>
      <c r="H7328" t="s">
        <v>185</v>
      </c>
      <c r="I7328" t="s">
        <v>186</v>
      </c>
      <c r="J7328">
        <v>4</v>
      </c>
      <c r="K7328">
        <v>36569.49</v>
      </c>
      <c r="L7328">
        <v>0</v>
      </c>
      <c r="M7328">
        <v>127234.61</v>
      </c>
      <c r="N7328" t="s">
        <v>52</v>
      </c>
      <c r="O7328" t="s">
        <v>35</v>
      </c>
      <c r="P7328" t="s">
        <v>26</v>
      </c>
      <c r="Q7328">
        <f>Sales_Data[[#This Row],[Quantity]]*Sales_Data[[#This Row],[Unit_Price]]</f>
        <v>146277.96</v>
      </c>
      <c r="R7328">
        <f>Sales_Data[[#This Row],[Gross_Sales]]*Sales_Data[[#This Row],[Discount]]</f>
        <v>0</v>
      </c>
      <c r="S7328">
        <f>Sales_Data[[#This Row],[Gross_Sales]]-Sales_Data[[#This Row],[Discount_Amount]]</f>
        <v>146277.96</v>
      </c>
      <c r="T7328">
        <f>Sales_Data[[#This Row],[Net Sales]]-Sales_Data[[#This Row],[Cost]]</f>
        <v>19043.349999999991</v>
      </c>
      <c r="U7328" s="2">
        <f>Sales_Data[[#This Row],[Profit]]/Sales_Data[[#This Row],[Net Sales]]</f>
        <v>0.1301860512684207</v>
      </c>
      <c r="V7328">
        <f>YEAR(Sales_Data[[#This Row],[Order_Date]])</f>
        <v>2025</v>
      </c>
      <c r="W7328" t="str">
        <f>TEXT(Sales_Data[[#This Row],[Order_Date]],"mmm")</f>
        <v>Aug</v>
      </c>
      <c r="X7328">
        <f>MONTH(Sales_Data[[#This Row],[Order_Date]])</f>
        <v>8</v>
      </c>
      <c r="Y7328" t="str">
        <f>"Q"&amp;ROUNDUP(MONTH(Sales_Data[[#This Row],[Order_Date]])/3,0)</f>
        <v>Q3</v>
      </c>
    </row>
    <row r="7329" spans="1:25" x14ac:dyDescent="0.3">
      <c r="A7329" t="s">
        <v>9141</v>
      </c>
      <c r="B7329" s="1">
        <v>45666</v>
      </c>
      <c r="C7329" t="s">
        <v>2317</v>
      </c>
      <c r="D7329" t="s">
        <v>106</v>
      </c>
      <c r="E7329" t="s">
        <v>19</v>
      </c>
      <c r="F7329" t="s">
        <v>57</v>
      </c>
      <c r="G7329" t="s">
        <v>75</v>
      </c>
      <c r="H7329" t="s">
        <v>114</v>
      </c>
      <c r="I7329" t="s">
        <v>115</v>
      </c>
      <c r="J7329">
        <v>2</v>
      </c>
      <c r="K7329">
        <v>2247.4499999999998</v>
      </c>
      <c r="L7329">
        <v>0.1</v>
      </c>
      <c r="M7329">
        <v>2770.12</v>
      </c>
      <c r="N7329" t="s">
        <v>24</v>
      </c>
      <c r="O7329" t="s">
        <v>35</v>
      </c>
      <c r="P7329" t="s">
        <v>71</v>
      </c>
      <c r="Q7329">
        <f>Sales_Data[[#This Row],[Quantity]]*Sales_Data[[#This Row],[Unit_Price]]</f>
        <v>4494.8999999999996</v>
      </c>
      <c r="R7329">
        <f>Sales_Data[[#This Row],[Gross_Sales]]*Sales_Data[[#This Row],[Discount]]</f>
        <v>449.49</v>
      </c>
      <c r="S7329">
        <f>Sales_Data[[#This Row],[Gross_Sales]]-Sales_Data[[#This Row],[Discount_Amount]]</f>
        <v>4045.41</v>
      </c>
      <c r="T7329">
        <f>Sales_Data[[#This Row],[Net Sales]]-Sales_Data[[#This Row],[Cost]]</f>
        <v>1275.29</v>
      </c>
      <c r="U7329" s="2">
        <f>Sales_Data[[#This Row],[Profit]]/Sales_Data[[#This Row],[Net Sales]]</f>
        <v>0.3152436959418205</v>
      </c>
      <c r="V7329">
        <f>YEAR(Sales_Data[[#This Row],[Order_Date]])</f>
        <v>2025</v>
      </c>
      <c r="W7329" t="str">
        <f>TEXT(Sales_Data[[#This Row],[Order_Date]],"mmm")</f>
        <v>Jan</v>
      </c>
      <c r="X7329">
        <f>MONTH(Sales_Data[[#This Row],[Order_Date]])</f>
        <v>1</v>
      </c>
      <c r="Y7329" t="str">
        <f>"Q"&amp;ROUNDUP(MONTH(Sales_Data[[#This Row],[Order_Date]])/3,0)</f>
        <v>Q1</v>
      </c>
    </row>
    <row r="7330" spans="1:25" x14ac:dyDescent="0.3">
      <c r="A7330" t="s">
        <v>9142</v>
      </c>
      <c r="B7330" s="1">
        <v>45669</v>
      </c>
      <c r="C7330" t="s">
        <v>3319</v>
      </c>
      <c r="D7330" t="s">
        <v>205</v>
      </c>
      <c r="E7330" t="s">
        <v>119</v>
      </c>
      <c r="F7330" t="s">
        <v>120</v>
      </c>
      <c r="G7330" t="s">
        <v>41</v>
      </c>
      <c r="H7330" t="s">
        <v>102</v>
      </c>
      <c r="I7330" t="s">
        <v>165</v>
      </c>
      <c r="J7330">
        <v>1</v>
      </c>
      <c r="K7330">
        <v>6119.65</v>
      </c>
      <c r="L7330">
        <v>0.15</v>
      </c>
      <c r="M7330">
        <v>4039.45</v>
      </c>
      <c r="N7330" t="s">
        <v>24</v>
      </c>
      <c r="O7330" t="s">
        <v>35</v>
      </c>
      <c r="P7330" t="s">
        <v>44</v>
      </c>
      <c r="Q7330">
        <f>Sales_Data[[#This Row],[Quantity]]*Sales_Data[[#This Row],[Unit_Price]]</f>
        <v>6119.65</v>
      </c>
      <c r="R7330">
        <f>Sales_Data[[#This Row],[Gross_Sales]]*Sales_Data[[#This Row],[Discount]]</f>
        <v>917.94749999999988</v>
      </c>
      <c r="S7330">
        <f>Sales_Data[[#This Row],[Gross_Sales]]-Sales_Data[[#This Row],[Discount_Amount]]</f>
        <v>5201.7024999999994</v>
      </c>
      <c r="T7330">
        <f>Sales_Data[[#This Row],[Net Sales]]-Sales_Data[[#This Row],[Cost]]</f>
        <v>1162.2524999999996</v>
      </c>
      <c r="U7330" s="2">
        <f>Sales_Data[[#This Row],[Profit]]/Sales_Data[[#This Row],[Net Sales]]</f>
        <v>0.22343694203964948</v>
      </c>
      <c r="V7330">
        <f>YEAR(Sales_Data[[#This Row],[Order_Date]])</f>
        <v>2025</v>
      </c>
      <c r="W7330" t="str">
        <f>TEXT(Sales_Data[[#This Row],[Order_Date]],"mmm")</f>
        <v>Jan</v>
      </c>
      <c r="X7330">
        <f>MONTH(Sales_Data[[#This Row],[Order_Date]])</f>
        <v>1</v>
      </c>
      <c r="Y7330" t="str">
        <f>"Q"&amp;ROUNDUP(MONTH(Sales_Data[[#This Row],[Order_Date]])/3,0)</f>
        <v>Q1</v>
      </c>
    </row>
    <row r="7331" spans="1:25" x14ac:dyDescent="0.3">
      <c r="A7331" t="s">
        <v>9143</v>
      </c>
      <c r="B7331" s="1">
        <v>45982</v>
      </c>
      <c r="C7331" t="s">
        <v>4288</v>
      </c>
      <c r="D7331" t="s">
        <v>271</v>
      </c>
      <c r="E7331" t="s">
        <v>48</v>
      </c>
      <c r="F7331" t="s">
        <v>164</v>
      </c>
      <c r="G7331" t="s">
        <v>75</v>
      </c>
      <c r="H7331" t="s">
        <v>76</v>
      </c>
      <c r="I7331" t="s">
        <v>108</v>
      </c>
      <c r="J7331">
        <v>1</v>
      </c>
      <c r="K7331">
        <v>41789.57</v>
      </c>
      <c r="L7331">
        <v>0.15</v>
      </c>
      <c r="M7331">
        <v>24992.19</v>
      </c>
      <c r="N7331" t="s">
        <v>83</v>
      </c>
      <c r="O7331" t="s">
        <v>35</v>
      </c>
      <c r="P7331" t="s">
        <v>44</v>
      </c>
      <c r="Q7331">
        <f>Sales_Data[[#This Row],[Quantity]]*Sales_Data[[#This Row],[Unit_Price]]</f>
        <v>41789.57</v>
      </c>
      <c r="R7331">
        <f>Sales_Data[[#This Row],[Gross_Sales]]*Sales_Data[[#This Row],[Discount]]</f>
        <v>6268.4354999999996</v>
      </c>
      <c r="S7331">
        <f>Sales_Data[[#This Row],[Gross_Sales]]-Sales_Data[[#This Row],[Discount_Amount]]</f>
        <v>35521.1345</v>
      </c>
      <c r="T7331">
        <f>Sales_Data[[#This Row],[Net Sales]]-Sales_Data[[#This Row],[Cost]]</f>
        <v>10528.944500000001</v>
      </c>
      <c r="U7331" s="2">
        <f>Sales_Data[[#This Row],[Profit]]/Sales_Data[[#This Row],[Net Sales]]</f>
        <v>0.29641351967516694</v>
      </c>
      <c r="V7331">
        <f>YEAR(Sales_Data[[#This Row],[Order_Date]])</f>
        <v>2025</v>
      </c>
      <c r="W7331" t="str">
        <f>TEXT(Sales_Data[[#This Row],[Order_Date]],"mmm")</f>
        <v>Nov</v>
      </c>
      <c r="X7331">
        <f>MONTH(Sales_Data[[#This Row],[Order_Date]])</f>
        <v>11</v>
      </c>
      <c r="Y7331" t="str">
        <f>"Q"&amp;ROUNDUP(MONTH(Sales_Data[[#This Row],[Order_Date]])/3,0)</f>
        <v>Q4</v>
      </c>
    </row>
    <row r="7332" spans="1:25" x14ac:dyDescent="0.3">
      <c r="A7332" t="s">
        <v>9144</v>
      </c>
      <c r="B7332" s="1">
        <v>45901</v>
      </c>
      <c r="C7332" t="s">
        <v>793</v>
      </c>
      <c r="D7332" t="s">
        <v>474</v>
      </c>
      <c r="E7332" t="s">
        <v>19</v>
      </c>
      <c r="F7332" t="s">
        <v>81</v>
      </c>
      <c r="G7332" t="s">
        <v>21</v>
      </c>
      <c r="H7332" t="s">
        <v>127</v>
      </c>
      <c r="I7332" t="s">
        <v>342</v>
      </c>
      <c r="J7332">
        <v>1</v>
      </c>
      <c r="K7332">
        <v>14011.78</v>
      </c>
      <c r="L7332">
        <v>0.1</v>
      </c>
      <c r="M7332">
        <v>10636.85</v>
      </c>
      <c r="N7332" t="s">
        <v>109</v>
      </c>
      <c r="O7332" t="s">
        <v>35</v>
      </c>
      <c r="P7332" t="s">
        <v>71</v>
      </c>
      <c r="Q7332">
        <f>Sales_Data[[#This Row],[Quantity]]*Sales_Data[[#This Row],[Unit_Price]]</f>
        <v>14011.78</v>
      </c>
      <c r="R7332">
        <f>Sales_Data[[#This Row],[Gross_Sales]]*Sales_Data[[#This Row],[Discount]]</f>
        <v>1401.1780000000001</v>
      </c>
      <c r="S7332">
        <f>Sales_Data[[#This Row],[Gross_Sales]]-Sales_Data[[#This Row],[Discount_Amount]]</f>
        <v>12610.602000000001</v>
      </c>
      <c r="T7332">
        <f>Sales_Data[[#This Row],[Net Sales]]-Sales_Data[[#This Row],[Cost]]</f>
        <v>1973.7520000000004</v>
      </c>
      <c r="U7332" s="2">
        <f>Sales_Data[[#This Row],[Profit]]/Sales_Data[[#This Row],[Net Sales]]</f>
        <v>0.15651528769205469</v>
      </c>
      <c r="V7332">
        <f>YEAR(Sales_Data[[#This Row],[Order_Date]])</f>
        <v>2025</v>
      </c>
      <c r="W7332" t="str">
        <f>TEXT(Sales_Data[[#This Row],[Order_Date]],"mmm")</f>
        <v>Sep</v>
      </c>
      <c r="X7332">
        <f>MONTH(Sales_Data[[#This Row],[Order_Date]])</f>
        <v>9</v>
      </c>
      <c r="Y7332" t="str">
        <f>"Q"&amp;ROUNDUP(MONTH(Sales_Data[[#This Row],[Order_Date]])/3,0)</f>
        <v>Q3</v>
      </c>
    </row>
    <row r="7333" spans="1:25" x14ac:dyDescent="0.3">
      <c r="A7333" t="s">
        <v>9145</v>
      </c>
      <c r="B7333" s="1">
        <v>45839</v>
      </c>
      <c r="C7333" t="s">
        <v>1076</v>
      </c>
      <c r="D7333" t="s">
        <v>18</v>
      </c>
      <c r="E7333" t="s">
        <v>119</v>
      </c>
      <c r="F7333" t="s">
        <v>184</v>
      </c>
      <c r="G7333" t="s">
        <v>41</v>
      </c>
      <c r="H7333" t="s">
        <v>102</v>
      </c>
      <c r="I7333" t="s">
        <v>103</v>
      </c>
      <c r="J7333">
        <v>1</v>
      </c>
      <c r="K7333">
        <v>1270.5999999999999</v>
      </c>
      <c r="L7333">
        <v>0.05</v>
      </c>
      <c r="M7333">
        <v>876.63</v>
      </c>
      <c r="N7333" t="s">
        <v>52</v>
      </c>
      <c r="O7333" t="s">
        <v>35</v>
      </c>
      <c r="P7333" t="s">
        <v>71</v>
      </c>
      <c r="Q7333">
        <f>Sales_Data[[#This Row],[Quantity]]*Sales_Data[[#This Row],[Unit_Price]]</f>
        <v>1270.5999999999999</v>
      </c>
      <c r="R7333">
        <f>Sales_Data[[#This Row],[Gross_Sales]]*Sales_Data[[#This Row],[Discount]]</f>
        <v>63.53</v>
      </c>
      <c r="S7333">
        <f>Sales_Data[[#This Row],[Gross_Sales]]-Sales_Data[[#This Row],[Discount_Amount]]</f>
        <v>1207.07</v>
      </c>
      <c r="T7333">
        <f>Sales_Data[[#This Row],[Net Sales]]-Sales_Data[[#This Row],[Cost]]</f>
        <v>330.43999999999994</v>
      </c>
      <c r="U7333" s="2">
        <f>Sales_Data[[#This Row],[Profit]]/Sales_Data[[#This Row],[Net Sales]]</f>
        <v>0.27375380052523879</v>
      </c>
      <c r="V7333">
        <f>YEAR(Sales_Data[[#This Row],[Order_Date]])</f>
        <v>2025</v>
      </c>
      <c r="W7333" t="str">
        <f>TEXT(Sales_Data[[#This Row],[Order_Date]],"mmm")</f>
        <v>Jul</v>
      </c>
      <c r="X7333">
        <f>MONTH(Sales_Data[[#This Row],[Order_Date]])</f>
        <v>7</v>
      </c>
      <c r="Y7333" t="str">
        <f>"Q"&amp;ROUNDUP(MONTH(Sales_Data[[#This Row],[Order_Date]])/3,0)</f>
        <v>Q3</v>
      </c>
    </row>
    <row r="7334" spans="1:25" x14ac:dyDescent="0.3">
      <c r="A7334" t="s">
        <v>9146</v>
      </c>
      <c r="B7334" s="1">
        <v>45941</v>
      </c>
      <c r="C7334" t="s">
        <v>1945</v>
      </c>
      <c r="D7334" t="s">
        <v>436</v>
      </c>
      <c r="E7334" t="s">
        <v>48</v>
      </c>
      <c r="F7334" t="s">
        <v>152</v>
      </c>
      <c r="G7334" t="s">
        <v>67</v>
      </c>
      <c r="H7334" t="s">
        <v>88</v>
      </c>
      <c r="I7334" t="s">
        <v>157</v>
      </c>
      <c r="J7334">
        <v>5</v>
      </c>
      <c r="K7334">
        <v>20375.919999999998</v>
      </c>
      <c r="L7334">
        <v>0.1</v>
      </c>
      <c r="M7334">
        <v>78636.2</v>
      </c>
      <c r="N7334" t="s">
        <v>109</v>
      </c>
      <c r="O7334" t="s">
        <v>25</v>
      </c>
      <c r="P7334" t="s">
        <v>71</v>
      </c>
      <c r="Q7334">
        <f>Sales_Data[[#This Row],[Quantity]]*Sales_Data[[#This Row],[Unit_Price]]</f>
        <v>101879.59999999999</v>
      </c>
      <c r="R7334">
        <f>Sales_Data[[#This Row],[Gross_Sales]]*Sales_Data[[#This Row],[Discount]]</f>
        <v>10187.959999999999</v>
      </c>
      <c r="S7334">
        <f>Sales_Data[[#This Row],[Gross_Sales]]-Sales_Data[[#This Row],[Discount_Amount]]</f>
        <v>91691.639999999985</v>
      </c>
      <c r="T7334">
        <f>Sales_Data[[#This Row],[Net Sales]]-Sales_Data[[#This Row],[Cost]]</f>
        <v>13055.439999999988</v>
      </c>
      <c r="U7334" s="2">
        <f>Sales_Data[[#This Row],[Profit]]/Sales_Data[[#This Row],[Net Sales]]</f>
        <v>0.14238419118689544</v>
      </c>
      <c r="V7334">
        <f>YEAR(Sales_Data[[#This Row],[Order_Date]])</f>
        <v>2025</v>
      </c>
      <c r="W7334" t="str">
        <f>TEXT(Sales_Data[[#This Row],[Order_Date]],"mmm")</f>
        <v>Oct</v>
      </c>
      <c r="X7334">
        <f>MONTH(Sales_Data[[#This Row],[Order_Date]])</f>
        <v>10</v>
      </c>
      <c r="Y7334" t="str">
        <f>"Q"&amp;ROUNDUP(MONTH(Sales_Data[[#This Row],[Order_Date]])/3,0)</f>
        <v>Q4</v>
      </c>
    </row>
    <row r="7335" spans="1:25" x14ac:dyDescent="0.3">
      <c r="A7335" t="s">
        <v>9147</v>
      </c>
      <c r="B7335" s="1">
        <v>45969</v>
      </c>
      <c r="C7335" t="s">
        <v>2877</v>
      </c>
      <c r="D7335" t="s">
        <v>18</v>
      </c>
      <c r="E7335" t="s">
        <v>19</v>
      </c>
      <c r="F7335" t="s">
        <v>57</v>
      </c>
      <c r="G7335" t="s">
        <v>41</v>
      </c>
      <c r="H7335" t="s">
        <v>102</v>
      </c>
      <c r="I7335" t="s">
        <v>103</v>
      </c>
      <c r="J7335">
        <v>1</v>
      </c>
      <c r="K7335">
        <v>11946.91</v>
      </c>
      <c r="L7335">
        <v>0.15</v>
      </c>
      <c r="M7335">
        <v>7549.91</v>
      </c>
      <c r="N7335" t="s">
        <v>109</v>
      </c>
      <c r="O7335" t="s">
        <v>35</v>
      </c>
      <c r="P7335" t="s">
        <v>26</v>
      </c>
      <c r="Q7335">
        <f>Sales_Data[[#This Row],[Quantity]]*Sales_Data[[#This Row],[Unit_Price]]</f>
        <v>11946.91</v>
      </c>
      <c r="R7335">
        <f>Sales_Data[[#This Row],[Gross_Sales]]*Sales_Data[[#This Row],[Discount]]</f>
        <v>1792.0364999999999</v>
      </c>
      <c r="S7335">
        <f>Sales_Data[[#This Row],[Gross_Sales]]-Sales_Data[[#This Row],[Discount_Amount]]</f>
        <v>10154.8735</v>
      </c>
      <c r="T7335">
        <f>Sales_Data[[#This Row],[Net Sales]]-Sales_Data[[#This Row],[Cost]]</f>
        <v>2604.9634999999998</v>
      </c>
      <c r="U7335" s="2">
        <f>Sales_Data[[#This Row],[Profit]]/Sales_Data[[#This Row],[Net Sales]]</f>
        <v>0.25652348106551992</v>
      </c>
      <c r="V7335">
        <f>YEAR(Sales_Data[[#This Row],[Order_Date]])</f>
        <v>2025</v>
      </c>
      <c r="W7335" t="str">
        <f>TEXT(Sales_Data[[#This Row],[Order_Date]],"mmm")</f>
        <v>Nov</v>
      </c>
      <c r="X7335">
        <f>MONTH(Sales_Data[[#This Row],[Order_Date]])</f>
        <v>11</v>
      </c>
      <c r="Y7335" t="str">
        <f>"Q"&amp;ROUNDUP(MONTH(Sales_Data[[#This Row],[Order_Date]])/3,0)</f>
        <v>Q4</v>
      </c>
    </row>
    <row r="7336" spans="1:25" x14ac:dyDescent="0.3">
      <c r="A7336" t="s">
        <v>9148</v>
      </c>
      <c r="B7336" s="1">
        <v>45756</v>
      </c>
      <c r="C7336" t="s">
        <v>2811</v>
      </c>
      <c r="D7336" t="s">
        <v>100</v>
      </c>
      <c r="E7336" t="s">
        <v>30</v>
      </c>
      <c r="F7336" t="s">
        <v>101</v>
      </c>
      <c r="G7336" t="s">
        <v>21</v>
      </c>
      <c r="H7336" t="s">
        <v>22</v>
      </c>
      <c r="I7336" t="s">
        <v>23</v>
      </c>
      <c r="J7336">
        <v>3</v>
      </c>
      <c r="K7336">
        <v>899.47</v>
      </c>
      <c r="L7336">
        <v>0.1</v>
      </c>
      <c r="M7336">
        <v>1967.96</v>
      </c>
      <c r="N7336" t="s">
        <v>24</v>
      </c>
      <c r="O7336" t="s">
        <v>35</v>
      </c>
      <c r="P7336" t="s">
        <v>44</v>
      </c>
      <c r="Q7336">
        <f>Sales_Data[[#This Row],[Quantity]]*Sales_Data[[#This Row],[Unit_Price]]</f>
        <v>2698.41</v>
      </c>
      <c r="R7336">
        <f>Sales_Data[[#This Row],[Gross_Sales]]*Sales_Data[[#This Row],[Discount]]</f>
        <v>269.84100000000001</v>
      </c>
      <c r="S7336">
        <f>Sales_Data[[#This Row],[Gross_Sales]]-Sales_Data[[#This Row],[Discount_Amount]]</f>
        <v>2428.569</v>
      </c>
      <c r="T7336">
        <f>Sales_Data[[#This Row],[Net Sales]]-Sales_Data[[#This Row],[Cost]]</f>
        <v>460.60899999999992</v>
      </c>
      <c r="U7336" s="2">
        <f>Sales_Data[[#This Row],[Profit]]/Sales_Data[[#This Row],[Net Sales]]</f>
        <v>0.18966271907448376</v>
      </c>
      <c r="V7336">
        <f>YEAR(Sales_Data[[#This Row],[Order_Date]])</f>
        <v>2025</v>
      </c>
      <c r="W7336" t="str">
        <f>TEXT(Sales_Data[[#This Row],[Order_Date]],"mmm")</f>
        <v>Apr</v>
      </c>
      <c r="X7336">
        <f>MONTH(Sales_Data[[#This Row],[Order_Date]])</f>
        <v>4</v>
      </c>
      <c r="Y7336" t="str">
        <f>"Q"&amp;ROUNDUP(MONTH(Sales_Data[[#This Row],[Order_Date]])/3,0)</f>
        <v>Q2</v>
      </c>
    </row>
    <row r="7337" spans="1:25" x14ac:dyDescent="0.3">
      <c r="A7337" t="s">
        <v>9149</v>
      </c>
      <c r="B7337" s="1">
        <v>45854</v>
      </c>
      <c r="C7337" t="s">
        <v>2509</v>
      </c>
      <c r="D7337" t="s">
        <v>252</v>
      </c>
      <c r="E7337" t="s">
        <v>39</v>
      </c>
      <c r="F7337" t="s">
        <v>96</v>
      </c>
      <c r="G7337" t="s">
        <v>41</v>
      </c>
      <c r="H7337" t="s">
        <v>102</v>
      </c>
      <c r="I7337" t="s">
        <v>165</v>
      </c>
      <c r="J7337">
        <v>1</v>
      </c>
      <c r="K7337">
        <v>4872.1499999999996</v>
      </c>
      <c r="L7337">
        <v>0.05</v>
      </c>
      <c r="M7337">
        <v>3284.49</v>
      </c>
      <c r="N7337" t="s">
        <v>83</v>
      </c>
      <c r="O7337" t="s">
        <v>35</v>
      </c>
      <c r="P7337" t="s">
        <v>44</v>
      </c>
      <c r="Q7337">
        <f>Sales_Data[[#This Row],[Quantity]]*Sales_Data[[#This Row],[Unit_Price]]</f>
        <v>4872.1499999999996</v>
      </c>
      <c r="R7337">
        <f>Sales_Data[[#This Row],[Gross_Sales]]*Sales_Data[[#This Row],[Discount]]</f>
        <v>243.60749999999999</v>
      </c>
      <c r="S7337">
        <f>Sales_Data[[#This Row],[Gross_Sales]]-Sales_Data[[#This Row],[Discount_Amount]]</f>
        <v>4628.5424999999996</v>
      </c>
      <c r="T7337">
        <f>Sales_Data[[#This Row],[Net Sales]]-Sales_Data[[#This Row],[Cost]]</f>
        <v>1344.0524999999998</v>
      </c>
      <c r="U7337" s="2">
        <f>Sales_Data[[#This Row],[Profit]]/Sales_Data[[#This Row],[Net Sales]]</f>
        <v>0.29038352786001209</v>
      </c>
      <c r="V7337">
        <f>YEAR(Sales_Data[[#This Row],[Order_Date]])</f>
        <v>2025</v>
      </c>
      <c r="W7337" t="str">
        <f>TEXT(Sales_Data[[#This Row],[Order_Date]],"mmm")</f>
        <v>Jul</v>
      </c>
      <c r="X7337">
        <f>MONTH(Sales_Data[[#This Row],[Order_Date]])</f>
        <v>7</v>
      </c>
      <c r="Y7337" t="str">
        <f>"Q"&amp;ROUNDUP(MONTH(Sales_Data[[#This Row],[Order_Date]])/3,0)</f>
        <v>Q3</v>
      </c>
    </row>
    <row r="7338" spans="1:25" x14ac:dyDescent="0.3">
      <c r="A7338" t="s">
        <v>9150</v>
      </c>
      <c r="B7338" s="1">
        <v>45883</v>
      </c>
      <c r="C7338" t="s">
        <v>2285</v>
      </c>
      <c r="D7338" t="s">
        <v>151</v>
      </c>
      <c r="E7338" t="s">
        <v>30</v>
      </c>
      <c r="F7338" t="s">
        <v>210</v>
      </c>
      <c r="G7338" t="s">
        <v>32</v>
      </c>
      <c r="H7338" t="s">
        <v>33</v>
      </c>
      <c r="I7338" t="s">
        <v>161</v>
      </c>
      <c r="J7338">
        <v>1</v>
      </c>
      <c r="K7338">
        <v>530.38</v>
      </c>
      <c r="L7338">
        <v>0.15</v>
      </c>
      <c r="M7338">
        <v>341.26</v>
      </c>
      <c r="N7338" t="s">
        <v>52</v>
      </c>
      <c r="O7338" t="s">
        <v>25</v>
      </c>
      <c r="P7338" t="s">
        <v>71</v>
      </c>
      <c r="Q7338">
        <f>Sales_Data[[#This Row],[Quantity]]*Sales_Data[[#This Row],[Unit_Price]]</f>
        <v>530.38</v>
      </c>
      <c r="R7338">
        <f>Sales_Data[[#This Row],[Gross_Sales]]*Sales_Data[[#This Row],[Discount]]</f>
        <v>79.557000000000002</v>
      </c>
      <c r="S7338">
        <f>Sales_Data[[#This Row],[Gross_Sales]]-Sales_Data[[#This Row],[Discount_Amount]]</f>
        <v>450.82299999999998</v>
      </c>
      <c r="T7338">
        <f>Sales_Data[[#This Row],[Net Sales]]-Sales_Data[[#This Row],[Cost]]</f>
        <v>109.56299999999999</v>
      </c>
      <c r="U7338" s="2">
        <f>Sales_Data[[#This Row],[Profit]]/Sales_Data[[#This Row],[Net Sales]]</f>
        <v>0.243028860550593</v>
      </c>
      <c r="V7338">
        <f>YEAR(Sales_Data[[#This Row],[Order_Date]])</f>
        <v>2025</v>
      </c>
      <c r="W7338" t="str">
        <f>TEXT(Sales_Data[[#This Row],[Order_Date]],"mmm")</f>
        <v>Aug</v>
      </c>
      <c r="X7338">
        <f>MONTH(Sales_Data[[#This Row],[Order_Date]])</f>
        <v>8</v>
      </c>
      <c r="Y7338" t="str">
        <f>"Q"&amp;ROUNDUP(MONTH(Sales_Data[[#This Row],[Order_Date]])/3,0)</f>
        <v>Q3</v>
      </c>
    </row>
    <row r="7339" spans="1:25" x14ac:dyDescent="0.3">
      <c r="A7339" t="s">
        <v>9151</v>
      </c>
      <c r="B7339" s="1">
        <v>45990</v>
      </c>
      <c r="C7339" t="s">
        <v>2135</v>
      </c>
      <c r="D7339" t="s">
        <v>366</v>
      </c>
      <c r="E7339" t="s">
        <v>48</v>
      </c>
      <c r="F7339" t="s">
        <v>49</v>
      </c>
      <c r="G7339" t="s">
        <v>21</v>
      </c>
      <c r="H7339" t="s">
        <v>22</v>
      </c>
      <c r="I7339" t="s">
        <v>62</v>
      </c>
      <c r="J7339">
        <v>4</v>
      </c>
      <c r="K7339">
        <v>22768.15</v>
      </c>
      <c r="L7339">
        <v>0.15</v>
      </c>
      <c r="M7339">
        <v>61891.26</v>
      </c>
      <c r="N7339" t="s">
        <v>52</v>
      </c>
      <c r="O7339" t="s">
        <v>35</v>
      </c>
      <c r="P7339" t="s">
        <v>44</v>
      </c>
      <c r="Q7339">
        <f>Sales_Data[[#This Row],[Quantity]]*Sales_Data[[#This Row],[Unit_Price]]</f>
        <v>91072.6</v>
      </c>
      <c r="R7339">
        <f>Sales_Data[[#This Row],[Gross_Sales]]*Sales_Data[[#This Row],[Discount]]</f>
        <v>13660.890000000001</v>
      </c>
      <c r="S7339">
        <f>Sales_Data[[#This Row],[Gross_Sales]]-Sales_Data[[#This Row],[Discount_Amount]]</f>
        <v>77411.710000000006</v>
      </c>
      <c r="T7339">
        <f>Sales_Data[[#This Row],[Net Sales]]-Sales_Data[[#This Row],[Cost]]</f>
        <v>15520.450000000004</v>
      </c>
      <c r="U7339" s="2">
        <f>Sales_Data[[#This Row],[Profit]]/Sales_Data[[#This Row],[Net Sales]]</f>
        <v>0.20049227694363039</v>
      </c>
      <c r="V7339">
        <f>YEAR(Sales_Data[[#This Row],[Order_Date]])</f>
        <v>2025</v>
      </c>
      <c r="W7339" t="str">
        <f>TEXT(Sales_Data[[#This Row],[Order_Date]],"mmm")</f>
        <v>Nov</v>
      </c>
      <c r="X7339">
        <f>MONTH(Sales_Data[[#This Row],[Order_Date]])</f>
        <v>11</v>
      </c>
      <c r="Y7339" t="str">
        <f>"Q"&amp;ROUNDUP(MONTH(Sales_Data[[#This Row],[Order_Date]])/3,0)</f>
        <v>Q4</v>
      </c>
    </row>
    <row r="7340" spans="1:25" x14ac:dyDescent="0.3">
      <c r="A7340" t="s">
        <v>9152</v>
      </c>
      <c r="B7340" s="1">
        <v>45760</v>
      </c>
      <c r="C7340" t="s">
        <v>8636</v>
      </c>
      <c r="D7340" t="s">
        <v>215</v>
      </c>
      <c r="E7340" t="s">
        <v>119</v>
      </c>
      <c r="F7340" t="s">
        <v>120</v>
      </c>
      <c r="G7340" t="s">
        <v>32</v>
      </c>
      <c r="H7340" t="s">
        <v>50</v>
      </c>
      <c r="I7340" t="s">
        <v>51</v>
      </c>
      <c r="J7340">
        <v>1</v>
      </c>
      <c r="K7340">
        <v>7697.04</v>
      </c>
      <c r="L7340">
        <v>0.15</v>
      </c>
      <c r="M7340">
        <v>4380.08</v>
      </c>
      <c r="N7340" t="s">
        <v>109</v>
      </c>
      <c r="O7340" t="s">
        <v>35</v>
      </c>
      <c r="P7340" t="s">
        <v>44</v>
      </c>
      <c r="Q7340">
        <f>Sales_Data[[#This Row],[Quantity]]*Sales_Data[[#This Row],[Unit_Price]]</f>
        <v>7697.04</v>
      </c>
      <c r="R7340">
        <f>Sales_Data[[#This Row],[Gross_Sales]]*Sales_Data[[#This Row],[Discount]]</f>
        <v>1154.556</v>
      </c>
      <c r="S7340">
        <f>Sales_Data[[#This Row],[Gross_Sales]]-Sales_Data[[#This Row],[Discount_Amount]]</f>
        <v>6542.4840000000004</v>
      </c>
      <c r="T7340">
        <f>Sales_Data[[#This Row],[Net Sales]]-Sales_Data[[#This Row],[Cost]]</f>
        <v>2162.4040000000005</v>
      </c>
      <c r="U7340" s="2">
        <f>Sales_Data[[#This Row],[Profit]]/Sales_Data[[#This Row],[Net Sales]]</f>
        <v>0.33051727753556603</v>
      </c>
      <c r="V7340">
        <f>YEAR(Sales_Data[[#This Row],[Order_Date]])</f>
        <v>2025</v>
      </c>
      <c r="W7340" t="str">
        <f>TEXT(Sales_Data[[#This Row],[Order_Date]],"mmm")</f>
        <v>Apr</v>
      </c>
      <c r="X7340">
        <f>MONTH(Sales_Data[[#This Row],[Order_Date]])</f>
        <v>4</v>
      </c>
      <c r="Y7340" t="str">
        <f>"Q"&amp;ROUNDUP(MONTH(Sales_Data[[#This Row],[Order_Date]])/3,0)</f>
        <v>Q2</v>
      </c>
    </row>
    <row r="7341" spans="1:25" x14ac:dyDescent="0.3">
      <c r="A7341" t="s">
        <v>9153</v>
      </c>
      <c r="B7341" s="1">
        <v>45763</v>
      </c>
      <c r="C7341" t="s">
        <v>265</v>
      </c>
      <c r="D7341" t="s">
        <v>857</v>
      </c>
      <c r="E7341" t="s">
        <v>119</v>
      </c>
      <c r="F7341" t="s">
        <v>120</v>
      </c>
      <c r="G7341" t="s">
        <v>21</v>
      </c>
      <c r="H7341" t="s">
        <v>297</v>
      </c>
      <c r="I7341" t="s">
        <v>297</v>
      </c>
      <c r="J7341">
        <v>2</v>
      </c>
      <c r="K7341">
        <v>7081.48</v>
      </c>
      <c r="L7341">
        <v>0.15</v>
      </c>
      <c r="M7341">
        <v>8009.36</v>
      </c>
      <c r="N7341" t="s">
        <v>52</v>
      </c>
      <c r="O7341" t="s">
        <v>35</v>
      </c>
      <c r="P7341" t="s">
        <v>44</v>
      </c>
      <c r="Q7341">
        <f>Sales_Data[[#This Row],[Quantity]]*Sales_Data[[#This Row],[Unit_Price]]</f>
        <v>14162.96</v>
      </c>
      <c r="R7341">
        <f>Sales_Data[[#This Row],[Gross_Sales]]*Sales_Data[[#This Row],[Discount]]</f>
        <v>2124.444</v>
      </c>
      <c r="S7341">
        <f>Sales_Data[[#This Row],[Gross_Sales]]-Sales_Data[[#This Row],[Discount_Amount]]</f>
        <v>12038.516</v>
      </c>
      <c r="T7341">
        <f>Sales_Data[[#This Row],[Net Sales]]-Sales_Data[[#This Row],[Cost]]</f>
        <v>4029.1559999999999</v>
      </c>
      <c r="U7341" s="2">
        <f>Sales_Data[[#This Row],[Profit]]/Sales_Data[[#This Row],[Net Sales]]</f>
        <v>0.3346887606412618</v>
      </c>
      <c r="V7341">
        <f>YEAR(Sales_Data[[#This Row],[Order_Date]])</f>
        <v>2025</v>
      </c>
      <c r="W7341" t="str">
        <f>TEXT(Sales_Data[[#This Row],[Order_Date]],"mmm")</f>
        <v>Apr</v>
      </c>
      <c r="X7341">
        <f>MONTH(Sales_Data[[#This Row],[Order_Date]])</f>
        <v>4</v>
      </c>
      <c r="Y7341" t="str">
        <f>"Q"&amp;ROUNDUP(MONTH(Sales_Data[[#This Row],[Order_Date]])/3,0)</f>
        <v>Q2</v>
      </c>
    </row>
    <row r="7342" spans="1:25" x14ac:dyDescent="0.3">
      <c r="A7342" t="s">
        <v>9154</v>
      </c>
      <c r="B7342" s="1">
        <v>46022</v>
      </c>
      <c r="C7342" t="s">
        <v>1561</v>
      </c>
      <c r="D7342" t="s">
        <v>47</v>
      </c>
      <c r="E7342" t="s">
        <v>48</v>
      </c>
      <c r="F7342" t="s">
        <v>164</v>
      </c>
      <c r="G7342" t="s">
        <v>21</v>
      </c>
      <c r="H7342" t="s">
        <v>22</v>
      </c>
      <c r="I7342" t="s">
        <v>62</v>
      </c>
      <c r="J7342">
        <v>4</v>
      </c>
      <c r="K7342">
        <v>42442.31</v>
      </c>
      <c r="L7342">
        <v>0.05</v>
      </c>
      <c r="M7342">
        <v>103640.81</v>
      </c>
      <c r="N7342" t="s">
        <v>52</v>
      </c>
      <c r="O7342" t="s">
        <v>53</v>
      </c>
      <c r="P7342" t="s">
        <v>44</v>
      </c>
      <c r="Q7342">
        <f>Sales_Data[[#This Row],[Quantity]]*Sales_Data[[#This Row],[Unit_Price]]</f>
        <v>169769.24</v>
      </c>
      <c r="R7342">
        <f>Sales_Data[[#This Row],[Gross_Sales]]*Sales_Data[[#This Row],[Discount]]</f>
        <v>8488.4619999999995</v>
      </c>
      <c r="S7342">
        <f>Sales_Data[[#This Row],[Gross_Sales]]-Sales_Data[[#This Row],[Discount_Amount]]</f>
        <v>161280.77799999999</v>
      </c>
      <c r="T7342">
        <f>Sales_Data[[#This Row],[Net Sales]]-Sales_Data[[#This Row],[Cost]]</f>
        <v>57639.967999999993</v>
      </c>
      <c r="U7342" s="2">
        <f>Sales_Data[[#This Row],[Profit]]/Sales_Data[[#This Row],[Net Sales]]</f>
        <v>0.35738895059149578</v>
      </c>
      <c r="V7342">
        <f>YEAR(Sales_Data[[#This Row],[Order_Date]])</f>
        <v>2025</v>
      </c>
      <c r="W7342" t="str">
        <f>TEXT(Sales_Data[[#This Row],[Order_Date]],"mmm")</f>
        <v>Dec</v>
      </c>
      <c r="X7342">
        <f>MONTH(Sales_Data[[#This Row],[Order_Date]])</f>
        <v>12</v>
      </c>
      <c r="Y7342" t="str">
        <f>"Q"&amp;ROUNDUP(MONTH(Sales_Data[[#This Row],[Order_Date]])/3,0)</f>
        <v>Q4</v>
      </c>
    </row>
    <row r="7343" spans="1:25" x14ac:dyDescent="0.3">
      <c r="A7343" t="s">
        <v>9155</v>
      </c>
      <c r="B7343" s="1">
        <v>45715</v>
      </c>
      <c r="C7343" t="s">
        <v>1397</v>
      </c>
      <c r="D7343" t="s">
        <v>589</v>
      </c>
      <c r="E7343" t="s">
        <v>48</v>
      </c>
      <c r="F7343" t="s">
        <v>49</v>
      </c>
      <c r="G7343" t="s">
        <v>41</v>
      </c>
      <c r="H7343" t="s">
        <v>171</v>
      </c>
      <c r="I7343" t="s">
        <v>191</v>
      </c>
      <c r="J7343">
        <v>4</v>
      </c>
      <c r="K7343">
        <v>56774.11</v>
      </c>
      <c r="L7343">
        <v>0.15</v>
      </c>
      <c r="M7343">
        <v>137359.19</v>
      </c>
      <c r="N7343" t="s">
        <v>83</v>
      </c>
      <c r="O7343" t="s">
        <v>25</v>
      </c>
      <c r="P7343" t="s">
        <v>71</v>
      </c>
      <c r="Q7343">
        <f>Sales_Data[[#This Row],[Quantity]]*Sales_Data[[#This Row],[Unit_Price]]</f>
        <v>227096.44</v>
      </c>
      <c r="R7343">
        <f>Sales_Data[[#This Row],[Gross_Sales]]*Sales_Data[[#This Row],[Discount]]</f>
        <v>34064.466</v>
      </c>
      <c r="S7343">
        <f>Sales_Data[[#This Row],[Gross_Sales]]-Sales_Data[[#This Row],[Discount_Amount]]</f>
        <v>193031.97399999999</v>
      </c>
      <c r="T7343">
        <f>Sales_Data[[#This Row],[Net Sales]]-Sales_Data[[#This Row],[Cost]]</f>
        <v>55672.783999999985</v>
      </c>
      <c r="U7343" s="2">
        <f>Sales_Data[[#This Row],[Profit]]/Sales_Data[[#This Row],[Net Sales]]</f>
        <v>0.2884122399328517</v>
      </c>
      <c r="V7343">
        <f>YEAR(Sales_Data[[#This Row],[Order_Date]])</f>
        <v>2025</v>
      </c>
      <c r="W7343" t="str">
        <f>TEXT(Sales_Data[[#This Row],[Order_Date]],"mmm")</f>
        <v>Feb</v>
      </c>
      <c r="X7343">
        <f>MONTH(Sales_Data[[#This Row],[Order_Date]])</f>
        <v>2</v>
      </c>
      <c r="Y7343" t="str">
        <f>"Q"&amp;ROUNDUP(MONTH(Sales_Data[[#This Row],[Order_Date]])/3,0)</f>
        <v>Q1</v>
      </c>
    </row>
    <row r="7344" spans="1:25" x14ac:dyDescent="0.3">
      <c r="A7344" t="s">
        <v>9156</v>
      </c>
      <c r="B7344" s="1">
        <v>45735</v>
      </c>
      <c r="C7344" t="s">
        <v>4079</v>
      </c>
      <c r="D7344" t="s">
        <v>209</v>
      </c>
      <c r="E7344" t="s">
        <v>119</v>
      </c>
      <c r="F7344" t="s">
        <v>184</v>
      </c>
      <c r="G7344" t="s">
        <v>41</v>
      </c>
      <c r="H7344" t="s">
        <v>147</v>
      </c>
      <c r="I7344" t="s">
        <v>369</v>
      </c>
      <c r="J7344">
        <v>3</v>
      </c>
      <c r="K7344">
        <v>6528.79</v>
      </c>
      <c r="L7344">
        <v>0.1</v>
      </c>
      <c r="M7344">
        <v>13630.03</v>
      </c>
      <c r="N7344" t="s">
        <v>24</v>
      </c>
      <c r="O7344" t="s">
        <v>35</v>
      </c>
      <c r="P7344" t="s">
        <v>44</v>
      </c>
      <c r="Q7344">
        <f>Sales_Data[[#This Row],[Quantity]]*Sales_Data[[#This Row],[Unit_Price]]</f>
        <v>19586.37</v>
      </c>
      <c r="R7344">
        <f>Sales_Data[[#This Row],[Gross_Sales]]*Sales_Data[[#This Row],[Discount]]</f>
        <v>1958.6369999999999</v>
      </c>
      <c r="S7344">
        <f>Sales_Data[[#This Row],[Gross_Sales]]-Sales_Data[[#This Row],[Discount_Amount]]</f>
        <v>17627.733</v>
      </c>
      <c r="T7344">
        <f>Sales_Data[[#This Row],[Net Sales]]-Sales_Data[[#This Row],[Cost]]</f>
        <v>3997.7029999999995</v>
      </c>
      <c r="U7344" s="2">
        <f>Sales_Data[[#This Row],[Profit]]/Sales_Data[[#This Row],[Net Sales]]</f>
        <v>0.22678486223951766</v>
      </c>
      <c r="V7344">
        <f>YEAR(Sales_Data[[#This Row],[Order_Date]])</f>
        <v>2025</v>
      </c>
      <c r="W7344" t="str">
        <f>TEXT(Sales_Data[[#This Row],[Order_Date]],"mmm")</f>
        <v>Mar</v>
      </c>
      <c r="X7344">
        <f>MONTH(Sales_Data[[#This Row],[Order_Date]])</f>
        <v>3</v>
      </c>
      <c r="Y7344" t="str">
        <f>"Q"&amp;ROUNDUP(MONTH(Sales_Data[[#This Row],[Order_Date]])/3,0)</f>
        <v>Q1</v>
      </c>
    </row>
    <row r="7345" spans="1:25" x14ac:dyDescent="0.3">
      <c r="A7345" t="s">
        <v>9157</v>
      </c>
      <c r="B7345" s="1">
        <v>45732</v>
      </c>
      <c r="C7345" t="s">
        <v>636</v>
      </c>
      <c r="D7345" t="s">
        <v>317</v>
      </c>
      <c r="E7345" t="s">
        <v>19</v>
      </c>
      <c r="F7345" t="s">
        <v>113</v>
      </c>
      <c r="G7345" t="s">
        <v>21</v>
      </c>
      <c r="H7345" t="s">
        <v>127</v>
      </c>
      <c r="I7345" t="s">
        <v>128</v>
      </c>
      <c r="J7345">
        <v>3</v>
      </c>
      <c r="K7345">
        <v>9685.19</v>
      </c>
      <c r="L7345">
        <v>0</v>
      </c>
      <c r="M7345">
        <v>18831.509999999998</v>
      </c>
      <c r="N7345" t="s">
        <v>52</v>
      </c>
      <c r="O7345" t="s">
        <v>25</v>
      </c>
      <c r="P7345" t="s">
        <v>26</v>
      </c>
      <c r="Q7345">
        <f>Sales_Data[[#This Row],[Quantity]]*Sales_Data[[#This Row],[Unit_Price]]</f>
        <v>29055.57</v>
      </c>
      <c r="R7345">
        <f>Sales_Data[[#This Row],[Gross_Sales]]*Sales_Data[[#This Row],[Discount]]</f>
        <v>0</v>
      </c>
      <c r="S7345">
        <f>Sales_Data[[#This Row],[Gross_Sales]]-Sales_Data[[#This Row],[Discount_Amount]]</f>
        <v>29055.57</v>
      </c>
      <c r="T7345">
        <f>Sales_Data[[#This Row],[Net Sales]]-Sales_Data[[#This Row],[Cost]]</f>
        <v>10224.060000000001</v>
      </c>
      <c r="U7345" s="2">
        <f>Sales_Data[[#This Row],[Profit]]/Sales_Data[[#This Row],[Net Sales]]</f>
        <v>0.35187951914211291</v>
      </c>
      <c r="V7345">
        <f>YEAR(Sales_Data[[#This Row],[Order_Date]])</f>
        <v>2025</v>
      </c>
      <c r="W7345" t="str">
        <f>TEXT(Sales_Data[[#This Row],[Order_Date]],"mmm")</f>
        <v>Mar</v>
      </c>
      <c r="X7345">
        <f>MONTH(Sales_Data[[#This Row],[Order_Date]])</f>
        <v>3</v>
      </c>
      <c r="Y7345" t="str">
        <f>"Q"&amp;ROUNDUP(MONTH(Sales_Data[[#This Row],[Order_Date]])/3,0)</f>
        <v>Q1</v>
      </c>
    </row>
    <row r="7346" spans="1:25" x14ac:dyDescent="0.3">
      <c r="A7346" t="s">
        <v>9158</v>
      </c>
      <c r="B7346" s="1">
        <v>45699</v>
      </c>
      <c r="C7346" t="s">
        <v>3493</v>
      </c>
      <c r="D7346" t="s">
        <v>61</v>
      </c>
      <c r="E7346" t="s">
        <v>39</v>
      </c>
      <c r="F7346" t="s">
        <v>202</v>
      </c>
      <c r="G7346" t="s">
        <v>32</v>
      </c>
      <c r="H7346" t="s">
        <v>33</v>
      </c>
      <c r="I7346" t="s">
        <v>161</v>
      </c>
      <c r="J7346">
        <v>2</v>
      </c>
      <c r="K7346">
        <v>6866.14</v>
      </c>
      <c r="L7346">
        <v>0.1</v>
      </c>
      <c r="M7346">
        <v>8143.74</v>
      </c>
      <c r="N7346" t="s">
        <v>24</v>
      </c>
      <c r="O7346" t="s">
        <v>35</v>
      </c>
      <c r="P7346" t="s">
        <v>71</v>
      </c>
      <c r="Q7346">
        <f>Sales_Data[[#This Row],[Quantity]]*Sales_Data[[#This Row],[Unit_Price]]</f>
        <v>13732.28</v>
      </c>
      <c r="R7346">
        <f>Sales_Data[[#This Row],[Gross_Sales]]*Sales_Data[[#This Row],[Discount]]</f>
        <v>1373.2280000000001</v>
      </c>
      <c r="S7346">
        <f>Sales_Data[[#This Row],[Gross_Sales]]-Sales_Data[[#This Row],[Discount_Amount]]</f>
        <v>12359.052</v>
      </c>
      <c r="T7346">
        <f>Sales_Data[[#This Row],[Net Sales]]-Sales_Data[[#This Row],[Cost]]</f>
        <v>4215.3119999999999</v>
      </c>
      <c r="U7346" s="2">
        <f>Sales_Data[[#This Row],[Profit]]/Sales_Data[[#This Row],[Net Sales]]</f>
        <v>0.34107081999493166</v>
      </c>
      <c r="V7346">
        <f>YEAR(Sales_Data[[#This Row],[Order_Date]])</f>
        <v>2025</v>
      </c>
      <c r="W7346" t="str">
        <f>TEXT(Sales_Data[[#This Row],[Order_Date]],"mmm")</f>
        <v>Feb</v>
      </c>
      <c r="X7346">
        <f>MONTH(Sales_Data[[#This Row],[Order_Date]])</f>
        <v>2</v>
      </c>
      <c r="Y7346" t="str">
        <f>"Q"&amp;ROUNDUP(MONTH(Sales_Data[[#This Row],[Order_Date]])/3,0)</f>
        <v>Q1</v>
      </c>
    </row>
    <row r="7347" spans="1:25" x14ac:dyDescent="0.3">
      <c r="A7347" t="s">
        <v>9159</v>
      </c>
      <c r="B7347" s="1">
        <v>45981</v>
      </c>
      <c r="C7347" t="s">
        <v>324</v>
      </c>
      <c r="D7347" t="s">
        <v>271</v>
      </c>
      <c r="E7347" t="s">
        <v>39</v>
      </c>
      <c r="F7347" t="s">
        <v>40</v>
      </c>
      <c r="G7347" t="s">
        <v>41</v>
      </c>
      <c r="H7347" t="s">
        <v>102</v>
      </c>
      <c r="I7347" t="s">
        <v>165</v>
      </c>
      <c r="J7347">
        <v>1</v>
      </c>
      <c r="K7347">
        <v>4986.05</v>
      </c>
      <c r="L7347">
        <v>0.05</v>
      </c>
      <c r="M7347">
        <v>3906.07</v>
      </c>
      <c r="N7347" t="s">
        <v>70</v>
      </c>
      <c r="O7347" t="s">
        <v>35</v>
      </c>
      <c r="P7347" t="s">
        <v>71</v>
      </c>
      <c r="Q7347">
        <f>Sales_Data[[#This Row],[Quantity]]*Sales_Data[[#This Row],[Unit_Price]]</f>
        <v>4986.05</v>
      </c>
      <c r="R7347">
        <f>Sales_Data[[#This Row],[Gross_Sales]]*Sales_Data[[#This Row],[Discount]]</f>
        <v>249.30250000000001</v>
      </c>
      <c r="S7347">
        <f>Sales_Data[[#This Row],[Gross_Sales]]-Sales_Data[[#This Row],[Discount_Amount]]</f>
        <v>4736.7475000000004</v>
      </c>
      <c r="T7347">
        <f>Sales_Data[[#This Row],[Net Sales]]-Sales_Data[[#This Row],[Cost]]</f>
        <v>830.67750000000024</v>
      </c>
      <c r="U7347" s="2">
        <f>Sales_Data[[#This Row],[Profit]]/Sales_Data[[#This Row],[Net Sales]]</f>
        <v>0.17536875250369588</v>
      </c>
      <c r="V7347">
        <f>YEAR(Sales_Data[[#This Row],[Order_Date]])</f>
        <v>2025</v>
      </c>
      <c r="W7347" t="str">
        <f>TEXT(Sales_Data[[#This Row],[Order_Date]],"mmm")</f>
        <v>Nov</v>
      </c>
      <c r="X7347">
        <f>MONTH(Sales_Data[[#This Row],[Order_Date]])</f>
        <v>11</v>
      </c>
      <c r="Y7347" t="str">
        <f>"Q"&amp;ROUNDUP(MONTH(Sales_Data[[#This Row],[Order_Date]])/3,0)</f>
        <v>Q4</v>
      </c>
    </row>
    <row r="7348" spans="1:25" x14ac:dyDescent="0.3">
      <c r="A7348" t="s">
        <v>9160</v>
      </c>
      <c r="B7348" s="1">
        <v>45838</v>
      </c>
      <c r="C7348" t="s">
        <v>2357</v>
      </c>
      <c r="D7348" t="s">
        <v>728</v>
      </c>
      <c r="E7348" t="s">
        <v>30</v>
      </c>
      <c r="F7348" t="s">
        <v>31</v>
      </c>
      <c r="G7348" t="s">
        <v>21</v>
      </c>
      <c r="H7348" t="s">
        <v>230</v>
      </c>
      <c r="I7348" t="s">
        <v>328</v>
      </c>
      <c r="J7348">
        <v>2</v>
      </c>
      <c r="K7348">
        <v>3106.49</v>
      </c>
      <c r="L7348">
        <v>0.05</v>
      </c>
      <c r="M7348">
        <v>4329.99</v>
      </c>
      <c r="N7348" t="s">
        <v>24</v>
      </c>
      <c r="O7348" t="s">
        <v>35</v>
      </c>
      <c r="P7348" t="s">
        <v>44</v>
      </c>
      <c r="Q7348">
        <f>Sales_Data[[#This Row],[Quantity]]*Sales_Data[[#This Row],[Unit_Price]]</f>
        <v>6212.98</v>
      </c>
      <c r="R7348">
        <f>Sales_Data[[#This Row],[Gross_Sales]]*Sales_Data[[#This Row],[Discount]]</f>
        <v>310.649</v>
      </c>
      <c r="S7348">
        <f>Sales_Data[[#This Row],[Gross_Sales]]-Sales_Data[[#This Row],[Discount_Amount]]</f>
        <v>5902.3309999999992</v>
      </c>
      <c r="T7348">
        <f>Sales_Data[[#This Row],[Net Sales]]-Sales_Data[[#This Row],[Cost]]</f>
        <v>1572.3409999999994</v>
      </c>
      <c r="U7348" s="2">
        <f>Sales_Data[[#This Row],[Profit]]/Sales_Data[[#This Row],[Net Sales]]</f>
        <v>0.26639322667603693</v>
      </c>
      <c r="V7348">
        <f>YEAR(Sales_Data[[#This Row],[Order_Date]])</f>
        <v>2025</v>
      </c>
      <c r="W7348" t="str">
        <f>TEXT(Sales_Data[[#This Row],[Order_Date]],"mmm")</f>
        <v>Jun</v>
      </c>
      <c r="X7348">
        <f>MONTH(Sales_Data[[#This Row],[Order_Date]])</f>
        <v>6</v>
      </c>
      <c r="Y7348" t="str">
        <f>"Q"&amp;ROUNDUP(MONTH(Sales_Data[[#This Row],[Order_Date]])/3,0)</f>
        <v>Q2</v>
      </c>
    </row>
    <row r="7349" spans="1:25" x14ac:dyDescent="0.3">
      <c r="A7349" t="s">
        <v>9161</v>
      </c>
      <c r="B7349" s="1">
        <v>45690</v>
      </c>
      <c r="C7349" t="s">
        <v>3277</v>
      </c>
      <c r="D7349" t="s">
        <v>74</v>
      </c>
      <c r="E7349" t="s">
        <v>30</v>
      </c>
      <c r="F7349" t="s">
        <v>210</v>
      </c>
      <c r="G7349" t="s">
        <v>41</v>
      </c>
      <c r="H7349" t="s">
        <v>171</v>
      </c>
      <c r="I7349" t="s">
        <v>191</v>
      </c>
      <c r="J7349">
        <v>5</v>
      </c>
      <c r="K7349">
        <v>2192.14</v>
      </c>
      <c r="L7349">
        <v>0.2</v>
      </c>
      <c r="M7349">
        <v>5639.75</v>
      </c>
      <c r="N7349" t="s">
        <v>24</v>
      </c>
      <c r="O7349" t="s">
        <v>35</v>
      </c>
      <c r="P7349" t="s">
        <v>44</v>
      </c>
      <c r="Q7349">
        <f>Sales_Data[[#This Row],[Quantity]]*Sales_Data[[#This Row],[Unit_Price]]</f>
        <v>10960.699999999999</v>
      </c>
      <c r="R7349">
        <f>Sales_Data[[#This Row],[Gross_Sales]]*Sales_Data[[#This Row],[Discount]]</f>
        <v>2192.14</v>
      </c>
      <c r="S7349">
        <f>Sales_Data[[#This Row],[Gross_Sales]]-Sales_Data[[#This Row],[Discount_Amount]]</f>
        <v>8768.56</v>
      </c>
      <c r="T7349">
        <f>Sales_Data[[#This Row],[Net Sales]]-Sales_Data[[#This Row],[Cost]]</f>
        <v>3128.8099999999995</v>
      </c>
      <c r="U7349" s="2">
        <f>Sales_Data[[#This Row],[Profit]]/Sales_Data[[#This Row],[Net Sales]]</f>
        <v>0.35682141651536853</v>
      </c>
      <c r="V7349">
        <f>YEAR(Sales_Data[[#This Row],[Order_Date]])</f>
        <v>2025</v>
      </c>
      <c r="W7349" t="str">
        <f>TEXT(Sales_Data[[#This Row],[Order_Date]],"mmm")</f>
        <v>Feb</v>
      </c>
      <c r="X7349">
        <f>MONTH(Sales_Data[[#This Row],[Order_Date]])</f>
        <v>2</v>
      </c>
      <c r="Y7349" t="str">
        <f>"Q"&amp;ROUNDUP(MONTH(Sales_Data[[#This Row],[Order_Date]])/3,0)</f>
        <v>Q1</v>
      </c>
    </row>
    <row r="7350" spans="1:25" x14ac:dyDescent="0.3">
      <c r="A7350" t="s">
        <v>9162</v>
      </c>
      <c r="B7350" s="1">
        <v>45728</v>
      </c>
      <c r="C7350" t="s">
        <v>473</v>
      </c>
      <c r="D7350" t="s">
        <v>244</v>
      </c>
      <c r="E7350" t="s">
        <v>48</v>
      </c>
      <c r="F7350" t="s">
        <v>132</v>
      </c>
      <c r="G7350" t="s">
        <v>67</v>
      </c>
      <c r="H7350" t="s">
        <v>68</v>
      </c>
      <c r="I7350" t="s">
        <v>69</v>
      </c>
      <c r="J7350">
        <v>2</v>
      </c>
      <c r="K7350">
        <v>58803.19</v>
      </c>
      <c r="L7350">
        <v>0</v>
      </c>
      <c r="M7350">
        <v>82670.97</v>
      </c>
      <c r="N7350" t="s">
        <v>52</v>
      </c>
      <c r="O7350" t="s">
        <v>53</v>
      </c>
      <c r="P7350" t="s">
        <v>44</v>
      </c>
      <c r="Q7350">
        <f>Sales_Data[[#This Row],[Quantity]]*Sales_Data[[#This Row],[Unit_Price]]</f>
        <v>117606.38</v>
      </c>
      <c r="R7350">
        <f>Sales_Data[[#This Row],[Gross_Sales]]*Sales_Data[[#This Row],[Discount]]</f>
        <v>0</v>
      </c>
      <c r="S7350">
        <f>Sales_Data[[#This Row],[Gross_Sales]]-Sales_Data[[#This Row],[Discount_Amount]]</f>
        <v>117606.38</v>
      </c>
      <c r="T7350">
        <f>Sales_Data[[#This Row],[Net Sales]]-Sales_Data[[#This Row],[Cost]]</f>
        <v>34935.410000000003</v>
      </c>
      <c r="U7350" s="2">
        <f>Sales_Data[[#This Row],[Profit]]/Sales_Data[[#This Row],[Net Sales]]</f>
        <v>0.29705369725690056</v>
      </c>
      <c r="V7350">
        <f>YEAR(Sales_Data[[#This Row],[Order_Date]])</f>
        <v>2025</v>
      </c>
      <c r="W7350" t="str">
        <f>TEXT(Sales_Data[[#This Row],[Order_Date]],"mmm")</f>
        <v>Mar</v>
      </c>
      <c r="X7350">
        <f>MONTH(Sales_Data[[#This Row],[Order_Date]])</f>
        <v>3</v>
      </c>
      <c r="Y7350" t="str">
        <f>"Q"&amp;ROUNDUP(MONTH(Sales_Data[[#This Row],[Order_Date]])/3,0)</f>
        <v>Q1</v>
      </c>
    </row>
    <row r="7351" spans="1:25" x14ac:dyDescent="0.3">
      <c r="A7351" t="s">
        <v>9163</v>
      </c>
      <c r="B7351" s="1">
        <v>45713</v>
      </c>
      <c r="C7351" t="s">
        <v>1163</v>
      </c>
      <c r="D7351" t="s">
        <v>100</v>
      </c>
      <c r="E7351" t="s">
        <v>48</v>
      </c>
      <c r="F7351" t="s">
        <v>164</v>
      </c>
      <c r="G7351" t="s">
        <v>67</v>
      </c>
      <c r="H7351" t="s">
        <v>133</v>
      </c>
      <c r="I7351" t="s">
        <v>138</v>
      </c>
      <c r="J7351">
        <v>1</v>
      </c>
      <c r="K7351">
        <v>20277.53</v>
      </c>
      <c r="L7351">
        <v>0.15</v>
      </c>
      <c r="M7351">
        <v>12759.12</v>
      </c>
      <c r="N7351" t="s">
        <v>70</v>
      </c>
      <c r="O7351" t="s">
        <v>35</v>
      </c>
      <c r="P7351" t="s">
        <v>44</v>
      </c>
      <c r="Q7351">
        <f>Sales_Data[[#This Row],[Quantity]]*Sales_Data[[#This Row],[Unit_Price]]</f>
        <v>20277.53</v>
      </c>
      <c r="R7351">
        <f>Sales_Data[[#This Row],[Gross_Sales]]*Sales_Data[[#This Row],[Discount]]</f>
        <v>3041.6294999999996</v>
      </c>
      <c r="S7351">
        <f>Sales_Data[[#This Row],[Gross_Sales]]-Sales_Data[[#This Row],[Discount_Amount]]</f>
        <v>17235.9005</v>
      </c>
      <c r="T7351">
        <f>Sales_Data[[#This Row],[Net Sales]]-Sales_Data[[#This Row],[Cost]]</f>
        <v>4476.7804999999989</v>
      </c>
      <c r="U7351" s="2">
        <f>Sales_Data[[#This Row],[Profit]]/Sales_Data[[#This Row],[Net Sales]]</f>
        <v>0.2597358055066516</v>
      </c>
      <c r="V7351">
        <f>YEAR(Sales_Data[[#This Row],[Order_Date]])</f>
        <v>2025</v>
      </c>
      <c r="W7351" t="str">
        <f>TEXT(Sales_Data[[#This Row],[Order_Date]],"mmm")</f>
        <v>Feb</v>
      </c>
      <c r="X7351">
        <f>MONTH(Sales_Data[[#This Row],[Order_Date]])</f>
        <v>2</v>
      </c>
      <c r="Y7351" t="str">
        <f>"Q"&amp;ROUNDUP(MONTH(Sales_Data[[#This Row],[Order_Date]])/3,0)</f>
        <v>Q1</v>
      </c>
    </row>
    <row r="7352" spans="1:25" x14ac:dyDescent="0.3">
      <c r="A7352" t="s">
        <v>9164</v>
      </c>
      <c r="B7352" s="1">
        <v>45762</v>
      </c>
      <c r="C7352" t="s">
        <v>285</v>
      </c>
      <c r="D7352" t="s">
        <v>280</v>
      </c>
      <c r="E7352" t="s">
        <v>119</v>
      </c>
      <c r="F7352" t="s">
        <v>184</v>
      </c>
      <c r="G7352" t="s">
        <v>41</v>
      </c>
      <c r="H7352" t="s">
        <v>171</v>
      </c>
      <c r="I7352" t="s">
        <v>172</v>
      </c>
      <c r="J7352">
        <v>2</v>
      </c>
      <c r="K7352">
        <v>578.37</v>
      </c>
      <c r="L7352">
        <v>0</v>
      </c>
      <c r="M7352">
        <v>788.31</v>
      </c>
      <c r="N7352" t="s">
        <v>52</v>
      </c>
      <c r="O7352" t="s">
        <v>35</v>
      </c>
      <c r="P7352" t="s">
        <v>26</v>
      </c>
      <c r="Q7352">
        <f>Sales_Data[[#This Row],[Quantity]]*Sales_Data[[#This Row],[Unit_Price]]</f>
        <v>1156.74</v>
      </c>
      <c r="R7352">
        <f>Sales_Data[[#This Row],[Gross_Sales]]*Sales_Data[[#This Row],[Discount]]</f>
        <v>0</v>
      </c>
      <c r="S7352">
        <f>Sales_Data[[#This Row],[Gross_Sales]]-Sales_Data[[#This Row],[Discount_Amount]]</f>
        <v>1156.74</v>
      </c>
      <c r="T7352">
        <f>Sales_Data[[#This Row],[Net Sales]]-Sales_Data[[#This Row],[Cost]]</f>
        <v>368.43000000000006</v>
      </c>
      <c r="U7352" s="2">
        <f>Sales_Data[[#This Row],[Profit]]/Sales_Data[[#This Row],[Net Sales]]</f>
        <v>0.31850718398257177</v>
      </c>
      <c r="V7352">
        <f>YEAR(Sales_Data[[#This Row],[Order_Date]])</f>
        <v>2025</v>
      </c>
      <c r="W7352" t="str">
        <f>TEXT(Sales_Data[[#This Row],[Order_Date]],"mmm")</f>
        <v>Apr</v>
      </c>
      <c r="X7352">
        <f>MONTH(Sales_Data[[#This Row],[Order_Date]])</f>
        <v>4</v>
      </c>
      <c r="Y7352" t="str">
        <f>"Q"&amp;ROUNDUP(MONTH(Sales_Data[[#This Row],[Order_Date]])/3,0)</f>
        <v>Q2</v>
      </c>
    </row>
    <row r="7353" spans="1:25" x14ac:dyDescent="0.3">
      <c r="A7353" t="s">
        <v>9165</v>
      </c>
      <c r="B7353" s="1">
        <v>45857</v>
      </c>
      <c r="C7353" t="s">
        <v>2527</v>
      </c>
      <c r="D7353" t="s">
        <v>1452</v>
      </c>
      <c r="E7353" t="s">
        <v>30</v>
      </c>
      <c r="F7353" t="s">
        <v>101</v>
      </c>
      <c r="G7353" t="s">
        <v>41</v>
      </c>
      <c r="H7353" t="s">
        <v>147</v>
      </c>
      <c r="I7353" t="s">
        <v>369</v>
      </c>
      <c r="J7353">
        <v>2</v>
      </c>
      <c r="K7353">
        <v>1184.52</v>
      </c>
      <c r="L7353">
        <v>0.05</v>
      </c>
      <c r="M7353">
        <v>1791.82</v>
      </c>
      <c r="N7353" t="s">
        <v>83</v>
      </c>
      <c r="O7353" t="s">
        <v>35</v>
      </c>
      <c r="P7353" t="s">
        <v>71</v>
      </c>
      <c r="Q7353">
        <f>Sales_Data[[#This Row],[Quantity]]*Sales_Data[[#This Row],[Unit_Price]]</f>
        <v>2369.04</v>
      </c>
      <c r="R7353">
        <f>Sales_Data[[#This Row],[Gross_Sales]]*Sales_Data[[#This Row],[Discount]]</f>
        <v>118.452</v>
      </c>
      <c r="S7353">
        <f>Sales_Data[[#This Row],[Gross_Sales]]-Sales_Data[[#This Row],[Discount_Amount]]</f>
        <v>2250.5879999999997</v>
      </c>
      <c r="T7353">
        <f>Sales_Data[[#This Row],[Net Sales]]-Sales_Data[[#This Row],[Cost]]</f>
        <v>458.7679999999998</v>
      </c>
      <c r="U7353" s="2">
        <f>Sales_Data[[#This Row],[Profit]]/Sales_Data[[#This Row],[Net Sales]]</f>
        <v>0.20384361775678173</v>
      </c>
      <c r="V7353">
        <f>YEAR(Sales_Data[[#This Row],[Order_Date]])</f>
        <v>2025</v>
      </c>
      <c r="W7353" t="str">
        <f>TEXT(Sales_Data[[#This Row],[Order_Date]],"mmm")</f>
        <v>Jul</v>
      </c>
      <c r="X7353">
        <f>MONTH(Sales_Data[[#This Row],[Order_Date]])</f>
        <v>7</v>
      </c>
      <c r="Y7353" t="str">
        <f>"Q"&amp;ROUNDUP(MONTH(Sales_Data[[#This Row],[Order_Date]])/3,0)</f>
        <v>Q3</v>
      </c>
    </row>
    <row r="7354" spans="1:25" x14ac:dyDescent="0.3">
      <c r="A7354" t="s">
        <v>9166</v>
      </c>
      <c r="B7354" s="1">
        <v>45758</v>
      </c>
      <c r="C7354" t="s">
        <v>521</v>
      </c>
      <c r="D7354" t="s">
        <v>283</v>
      </c>
      <c r="E7354" t="s">
        <v>39</v>
      </c>
      <c r="F7354" t="s">
        <v>202</v>
      </c>
      <c r="G7354" t="s">
        <v>75</v>
      </c>
      <c r="H7354" t="s">
        <v>114</v>
      </c>
      <c r="I7354" t="s">
        <v>206</v>
      </c>
      <c r="J7354">
        <v>1</v>
      </c>
      <c r="K7354">
        <v>1122.82</v>
      </c>
      <c r="L7354">
        <v>0.05</v>
      </c>
      <c r="M7354">
        <v>885.15</v>
      </c>
      <c r="N7354" t="s">
        <v>83</v>
      </c>
      <c r="O7354" t="s">
        <v>35</v>
      </c>
      <c r="P7354" t="s">
        <v>71</v>
      </c>
      <c r="Q7354">
        <f>Sales_Data[[#This Row],[Quantity]]*Sales_Data[[#This Row],[Unit_Price]]</f>
        <v>1122.82</v>
      </c>
      <c r="R7354">
        <f>Sales_Data[[#This Row],[Gross_Sales]]*Sales_Data[[#This Row],[Discount]]</f>
        <v>56.140999999999998</v>
      </c>
      <c r="S7354">
        <f>Sales_Data[[#This Row],[Gross_Sales]]-Sales_Data[[#This Row],[Discount_Amount]]</f>
        <v>1066.6789999999999</v>
      </c>
      <c r="T7354">
        <f>Sales_Data[[#This Row],[Net Sales]]-Sales_Data[[#This Row],[Cost]]</f>
        <v>181.52899999999988</v>
      </c>
      <c r="U7354" s="2">
        <f>Sales_Data[[#This Row],[Profit]]/Sales_Data[[#This Row],[Net Sales]]</f>
        <v>0.17018146977675561</v>
      </c>
      <c r="V7354">
        <f>YEAR(Sales_Data[[#This Row],[Order_Date]])</f>
        <v>2025</v>
      </c>
      <c r="W7354" t="str">
        <f>TEXT(Sales_Data[[#This Row],[Order_Date]],"mmm")</f>
        <v>Apr</v>
      </c>
      <c r="X7354">
        <f>MONTH(Sales_Data[[#This Row],[Order_Date]])</f>
        <v>4</v>
      </c>
      <c r="Y7354" t="str">
        <f>"Q"&amp;ROUNDUP(MONTH(Sales_Data[[#This Row],[Order_Date]])/3,0)</f>
        <v>Q2</v>
      </c>
    </row>
    <row r="7355" spans="1:25" x14ac:dyDescent="0.3">
      <c r="A7355" t="s">
        <v>9167</v>
      </c>
      <c r="B7355" s="1">
        <v>45913</v>
      </c>
      <c r="C7355" t="s">
        <v>1825</v>
      </c>
      <c r="D7355" t="s">
        <v>95</v>
      </c>
      <c r="E7355" t="s">
        <v>119</v>
      </c>
      <c r="F7355" t="s">
        <v>538</v>
      </c>
      <c r="G7355" t="s">
        <v>32</v>
      </c>
      <c r="H7355" t="s">
        <v>50</v>
      </c>
      <c r="I7355" t="s">
        <v>58</v>
      </c>
      <c r="J7355">
        <v>2</v>
      </c>
      <c r="K7355">
        <v>3211.45</v>
      </c>
      <c r="L7355">
        <v>0.1</v>
      </c>
      <c r="M7355">
        <v>4748.4399999999996</v>
      </c>
      <c r="N7355" t="s">
        <v>52</v>
      </c>
      <c r="O7355" t="s">
        <v>35</v>
      </c>
      <c r="P7355" t="s">
        <v>44</v>
      </c>
      <c r="Q7355">
        <f>Sales_Data[[#This Row],[Quantity]]*Sales_Data[[#This Row],[Unit_Price]]</f>
        <v>6422.9</v>
      </c>
      <c r="R7355">
        <f>Sales_Data[[#This Row],[Gross_Sales]]*Sales_Data[[#This Row],[Discount]]</f>
        <v>642.29</v>
      </c>
      <c r="S7355">
        <f>Sales_Data[[#This Row],[Gross_Sales]]-Sales_Data[[#This Row],[Discount_Amount]]</f>
        <v>5780.61</v>
      </c>
      <c r="T7355">
        <f>Sales_Data[[#This Row],[Net Sales]]-Sales_Data[[#This Row],[Cost]]</f>
        <v>1032.17</v>
      </c>
      <c r="U7355" s="2">
        <f>Sales_Data[[#This Row],[Profit]]/Sales_Data[[#This Row],[Net Sales]]</f>
        <v>0.17855728028702855</v>
      </c>
      <c r="V7355">
        <f>YEAR(Sales_Data[[#This Row],[Order_Date]])</f>
        <v>2025</v>
      </c>
      <c r="W7355" t="str">
        <f>TEXT(Sales_Data[[#This Row],[Order_Date]],"mmm")</f>
        <v>Sep</v>
      </c>
      <c r="X7355">
        <f>MONTH(Sales_Data[[#This Row],[Order_Date]])</f>
        <v>9</v>
      </c>
      <c r="Y7355" t="str">
        <f>"Q"&amp;ROUNDUP(MONTH(Sales_Data[[#This Row],[Order_Date]])/3,0)</f>
        <v>Q3</v>
      </c>
    </row>
    <row r="7356" spans="1:25" x14ac:dyDescent="0.3">
      <c r="A7356" t="s">
        <v>9168</v>
      </c>
      <c r="B7356" s="1">
        <v>45964</v>
      </c>
      <c r="C7356" t="s">
        <v>591</v>
      </c>
      <c r="D7356" t="s">
        <v>444</v>
      </c>
      <c r="E7356" t="s">
        <v>30</v>
      </c>
      <c r="F7356" t="s">
        <v>87</v>
      </c>
      <c r="G7356" t="s">
        <v>41</v>
      </c>
      <c r="H7356" t="s">
        <v>171</v>
      </c>
      <c r="I7356" t="s">
        <v>172</v>
      </c>
      <c r="J7356">
        <v>2</v>
      </c>
      <c r="K7356">
        <v>4172.92</v>
      </c>
      <c r="L7356">
        <v>0</v>
      </c>
      <c r="M7356">
        <v>6406.34</v>
      </c>
      <c r="N7356" t="s">
        <v>70</v>
      </c>
      <c r="O7356" t="s">
        <v>25</v>
      </c>
      <c r="P7356" t="s">
        <v>26</v>
      </c>
      <c r="Q7356">
        <f>Sales_Data[[#This Row],[Quantity]]*Sales_Data[[#This Row],[Unit_Price]]</f>
        <v>8345.84</v>
      </c>
      <c r="R7356">
        <f>Sales_Data[[#This Row],[Gross_Sales]]*Sales_Data[[#This Row],[Discount]]</f>
        <v>0</v>
      </c>
      <c r="S7356">
        <f>Sales_Data[[#This Row],[Gross_Sales]]-Sales_Data[[#This Row],[Discount_Amount]]</f>
        <v>8345.84</v>
      </c>
      <c r="T7356">
        <f>Sales_Data[[#This Row],[Net Sales]]-Sales_Data[[#This Row],[Cost]]</f>
        <v>1939.5</v>
      </c>
      <c r="U7356" s="2">
        <f>Sales_Data[[#This Row],[Profit]]/Sales_Data[[#This Row],[Net Sales]]</f>
        <v>0.23239122724614897</v>
      </c>
      <c r="V7356">
        <f>YEAR(Sales_Data[[#This Row],[Order_Date]])</f>
        <v>2025</v>
      </c>
      <c r="W7356" t="str">
        <f>TEXT(Sales_Data[[#This Row],[Order_Date]],"mmm")</f>
        <v>Nov</v>
      </c>
      <c r="X7356">
        <f>MONTH(Sales_Data[[#This Row],[Order_Date]])</f>
        <v>11</v>
      </c>
      <c r="Y7356" t="str">
        <f>"Q"&amp;ROUNDUP(MONTH(Sales_Data[[#This Row],[Order_Date]])/3,0)</f>
        <v>Q4</v>
      </c>
    </row>
    <row r="7357" spans="1:25" x14ac:dyDescent="0.3">
      <c r="A7357" t="s">
        <v>9169</v>
      </c>
      <c r="B7357" s="1">
        <v>45731</v>
      </c>
      <c r="C7357" t="s">
        <v>1966</v>
      </c>
      <c r="D7357" t="s">
        <v>238</v>
      </c>
      <c r="E7357" t="s">
        <v>48</v>
      </c>
      <c r="F7357" t="s">
        <v>126</v>
      </c>
      <c r="G7357" t="s">
        <v>67</v>
      </c>
      <c r="H7357" t="s">
        <v>88</v>
      </c>
      <c r="I7357" t="s">
        <v>89</v>
      </c>
      <c r="J7357">
        <v>2</v>
      </c>
      <c r="K7357">
        <v>42872.14</v>
      </c>
      <c r="L7357">
        <v>0.2</v>
      </c>
      <c r="M7357">
        <v>50661.81</v>
      </c>
      <c r="N7357" t="s">
        <v>83</v>
      </c>
      <c r="O7357" t="s">
        <v>25</v>
      </c>
      <c r="P7357" t="s">
        <v>71</v>
      </c>
      <c r="Q7357">
        <f>Sales_Data[[#This Row],[Quantity]]*Sales_Data[[#This Row],[Unit_Price]]</f>
        <v>85744.28</v>
      </c>
      <c r="R7357">
        <f>Sales_Data[[#This Row],[Gross_Sales]]*Sales_Data[[#This Row],[Discount]]</f>
        <v>17148.856</v>
      </c>
      <c r="S7357">
        <f>Sales_Data[[#This Row],[Gross_Sales]]-Sales_Data[[#This Row],[Discount_Amount]]</f>
        <v>68595.423999999999</v>
      </c>
      <c r="T7357">
        <f>Sales_Data[[#This Row],[Net Sales]]-Sales_Data[[#This Row],[Cost]]</f>
        <v>17933.614000000001</v>
      </c>
      <c r="U7357" s="2">
        <f>Sales_Data[[#This Row],[Profit]]/Sales_Data[[#This Row],[Net Sales]]</f>
        <v>0.26144038412824744</v>
      </c>
      <c r="V7357">
        <f>YEAR(Sales_Data[[#This Row],[Order_Date]])</f>
        <v>2025</v>
      </c>
      <c r="W7357" t="str">
        <f>TEXT(Sales_Data[[#This Row],[Order_Date]],"mmm")</f>
        <v>Mar</v>
      </c>
      <c r="X7357">
        <f>MONTH(Sales_Data[[#This Row],[Order_Date]])</f>
        <v>3</v>
      </c>
      <c r="Y7357" t="str">
        <f>"Q"&amp;ROUNDUP(MONTH(Sales_Data[[#This Row],[Order_Date]])/3,0)</f>
        <v>Q1</v>
      </c>
    </row>
    <row r="7358" spans="1:25" x14ac:dyDescent="0.3">
      <c r="A7358" t="s">
        <v>9170</v>
      </c>
      <c r="B7358" s="1">
        <v>45828</v>
      </c>
      <c r="C7358" t="s">
        <v>2105</v>
      </c>
      <c r="D7358" t="s">
        <v>624</v>
      </c>
      <c r="E7358" t="s">
        <v>30</v>
      </c>
      <c r="F7358" t="s">
        <v>87</v>
      </c>
      <c r="G7358" t="s">
        <v>41</v>
      </c>
      <c r="H7358" t="s">
        <v>102</v>
      </c>
      <c r="I7358" t="s">
        <v>388</v>
      </c>
      <c r="J7358">
        <v>1</v>
      </c>
      <c r="K7358">
        <v>1052.6600000000001</v>
      </c>
      <c r="L7358">
        <v>0.1</v>
      </c>
      <c r="M7358">
        <v>815.64</v>
      </c>
      <c r="N7358" t="s">
        <v>109</v>
      </c>
      <c r="O7358" t="s">
        <v>35</v>
      </c>
      <c r="P7358" t="s">
        <v>44</v>
      </c>
      <c r="Q7358">
        <f>Sales_Data[[#This Row],[Quantity]]*Sales_Data[[#This Row],[Unit_Price]]</f>
        <v>1052.6600000000001</v>
      </c>
      <c r="R7358">
        <f>Sales_Data[[#This Row],[Gross_Sales]]*Sales_Data[[#This Row],[Discount]]</f>
        <v>105.26600000000002</v>
      </c>
      <c r="S7358">
        <f>Sales_Data[[#This Row],[Gross_Sales]]-Sales_Data[[#This Row],[Discount_Amount]]</f>
        <v>947.39400000000001</v>
      </c>
      <c r="T7358">
        <f>Sales_Data[[#This Row],[Net Sales]]-Sales_Data[[#This Row],[Cost]]</f>
        <v>131.75400000000002</v>
      </c>
      <c r="U7358" s="2">
        <f>Sales_Data[[#This Row],[Profit]]/Sales_Data[[#This Row],[Net Sales]]</f>
        <v>0.13906991177904865</v>
      </c>
      <c r="V7358">
        <f>YEAR(Sales_Data[[#This Row],[Order_Date]])</f>
        <v>2025</v>
      </c>
      <c r="W7358" t="str">
        <f>TEXT(Sales_Data[[#This Row],[Order_Date]],"mmm")</f>
        <v>Jun</v>
      </c>
      <c r="X7358">
        <f>MONTH(Sales_Data[[#This Row],[Order_Date]])</f>
        <v>6</v>
      </c>
      <c r="Y7358" t="str">
        <f>"Q"&amp;ROUNDUP(MONTH(Sales_Data[[#This Row],[Order_Date]])/3,0)</f>
        <v>Q2</v>
      </c>
    </row>
    <row r="7359" spans="1:25" x14ac:dyDescent="0.3">
      <c r="A7359" t="s">
        <v>9171</v>
      </c>
      <c r="B7359" s="1">
        <v>45800</v>
      </c>
      <c r="C7359" t="s">
        <v>2543</v>
      </c>
      <c r="D7359" t="s">
        <v>1122</v>
      </c>
      <c r="E7359" t="s">
        <v>19</v>
      </c>
      <c r="F7359" t="s">
        <v>113</v>
      </c>
      <c r="G7359" t="s">
        <v>67</v>
      </c>
      <c r="H7359" t="s">
        <v>133</v>
      </c>
      <c r="I7359" t="s">
        <v>138</v>
      </c>
      <c r="J7359">
        <v>1</v>
      </c>
      <c r="K7359">
        <v>14346.62</v>
      </c>
      <c r="L7359">
        <v>0.1</v>
      </c>
      <c r="M7359">
        <v>8389.81</v>
      </c>
      <c r="N7359" t="s">
        <v>24</v>
      </c>
      <c r="O7359" t="s">
        <v>25</v>
      </c>
      <c r="P7359" t="s">
        <v>44</v>
      </c>
      <c r="Q7359">
        <f>Sales_Data[[#This Row],[Quantity]]*Sales_Data[[#This Row],[Unit_Price]]</f>
        <v>14346.62</v>
      </c>
      <c r="R7359">
        <f>Sales_Data[[#This Row],[Gross_Sales]]*Sales_Data[[#This Row],[Discount]]</f>
        <v>1434.6620000000003</v>
      </c>
      <c r="S7359">
        <f>Sales_Data[[#This Row],[Gross_Sales]]-Sales_Data[[#This Row],[Discount_Amount]]</f>
        <v>12911.958000000001</v>
      </c>
      <c r="T7359">
        <f>Sales_Data[[#This Row],[Net Sales]]-Sales_Data[[#This Row],[Cost]]</f>
        <v>4522.148000000001</v>
      </c>
      <c r="U7359" s="2">
        <f>Sales_Data[[#This Row],[Profit]]/Sales_Data[[#This Row],[Net Sales]]</f>
        <v>0.3502294539681744</v>
      </c>
      <c r="V7359">
        <f>YEAR(Sales_Data[[#This Row],[Order_Date]])</f>
        <v>2025</v>
      </c>
      <c r="W7359" t="str">
        <f>TEXT(Sales_Data[[#This Row],[Order_Date]],"mmm")</f>
        <v>May</v>
      </c>
      <c r="X7359">
        <f>MONTH(Sales_Data[[#This Row],[Order_Date]])</f>
        <v>5</v>
      </c>
      <c r="Y7359" t="str">
        <f>"Q"&amp;ROUNDUP(MONTH(Sales_Data[[#This Row],[Order_Date]])/3,0)</f>
        <v>Q2</v>
      </c>
    </row>
    <row r="7360" spans="1:25" x14ac:dyDescent="0.3">
      <c r="A7360" t="s">
        <v>9172</v>
      </c>
      <c r="B7360" s="1">
        <v>45823</v>
      </c>
      <c r="C7360" t="s">
        <v>8264</v>
      </c>
      <c r="D7360" t="s">
        <v>199</v>
      </c>
      <c r="E7360" t="s">
        <v>48</v>
      </c>
      <c r="F7360" t="s">
        <v>132</v>
      </c>
      <c r="G7360" t="s">
        <v>67</v>
      </c>
      <c r="H7360" t="s">
        <v>88</v>
      </c>
      <c r="I7360" t="s">
        <v>89</v>
      </c>
      <c r="J7360">
        <v>2</v>
      </c>
      <c r="K7360">
        <v>33517.96</v>
      </c>
      <c r="L7360">
        <v>0</v>
      </c>
      <c r="M7360">
        <v>50466.79</v>
      </c>
      <c r="N7360" t="s">
        <v>24</v>
      </c>
      <c r="O7360" t="s">
        <v>35</v>
      </c>
      <c r="P7360" t="s">
        <v>71</v>
      </c>
      <c r="Q7360">
        <f>Sales_Data[[#This Row],[Quantity]]*Sales_Data[[#This Row],[Unit_Price]]</f>
        <v>67035.92</v>
      </c>
      <c r="R7360">
        <f>Sales_Data[[#This Row],[Gross_Sales]]*Sales_Data[[#This Row],[Discount]]</f>
        <v>0</v>
      </c>
      <c r="S7360">
        <f>Sales_Data[[#This Row],[Gross_Sales]]-Sales_Data[[#This Row],[Discount_Amount]]</f>
        <v>67035.92</v>
      </c>
      <c r="T7360">
        <f>Sales_Data[[#This Row],[Net Sales]]-Sales_Data[[#This Row],[Cost]]</f>
        <v>16569.129999999997</v>
      </c>
      <c r="U7360" s="2">
        <f>Sales_Data[[#This Row],[Profit]]/Sales_Data[[#This Row],[Net Sales]]</f>
        <v>0.24716793623478275</v>
      </c>
      <c r="V7360">
        <f>YEAR(Sales_Data[[#This Row],[Order_Date]])</f>
        <v>2025</v>
      </c>
      <c r="W7360" t="str">
        <f>TEXT(Sales_Data[[#This Row],[Order_Date]],"mmm")</f>
        <v>Jun</v>
      </c>
      <c r="X7360">
        <f>MONTH(Sales_Data[[#This Row],[Order_Date]])</f>
        <v>6</v>
      </c>
      <c r="Y7360" t="str">
        <f>"Q"&amp;ROUNDUP(MONTH(Sales_Data[[#This Row],[Order_Date]])/3,0)</f>
        <v>Q2</v>
      </c>
    </row>
    <row r="7361" spans="1:25" x14ac:dyDescent="0.3">
      <c r="A7361" t="s">
        <v>9173</v>
      </c>
      <c r="B7361" s="1">
        <v>45918</v>
      </c>
      <c r="C7361" t="s">
        <v>2962</v>
      </c>
      <c r="D7361" t="s">
        <v>155</v>
      </c>
      <c r="E7361" t="s">
        <v>19</v>
      </c>
      <c r="F7361" t="s">
        <v>66</v>
      </c>
      <c r="G7361" t="s">
        <v>32</v>
      </c>
      <c r="H7361" t="s">
        <v>33</v>
      </c>
      <c r="I7361" t="s">
        <v>34</v>
      </c>
      <c r="J7361">
        <v>2</v>
      </c>
      <c r="K7361">
        <v>9569.9599999999991</v>
      </c>
      <c r="L7361">
        <v>0.05</v>
      </c>
      <c r="M7361">
        <v>12791.38</v>
      </c>
      <c r="N7361" t="s">
        <v>52</v>
      </c>
      <c r="O7361" t="s">
        <v>35</v>
      </c>
      <c r="P7361" t="s">
        <v>44</v>
      </c>
      <c r="Q7361">
        <f>Sales_Data[[#This Row],[Quantity]]*Sales_Data[[#This Row],[Unit_Price]]</f>
        <v>19139.919999999998</v>
      </c>
      <c r="R7361">
        <f>Sales_Data[[#This Row],[Gross_Sales]]*Sales_Data[[#This Row],[Discount]]</f>
        <v>956.99599999999998</v>
      </c>
      <c r="S7361">
        <f>Sales_Data[[#This Row],[Gross_Sales]]-Sales_Data[[#This Row],[Discount_Amount]]</f>
        <v>18182.923999999999</v>
      </c>
      <c r="T7361">
        <f>Sales_Data[[#This Row],[Net Sales]]-Sales_Data[[#This Row],[Cost]]</f>
        <v>5391.5439999999999</v>
      </c>
      <c r="U7361" s="2">
        <f>Sales_Data[[#This Row],[Profit]]/Sales_Data[[#This Row],[Net Sales]]</f>
        <v>0.29651688584300306</v>
      </c>
      <c r="V7361">
        <f>YEAR(Sales_Data[[#This Row],[Order_Date]])</f>
        <v>2025</v>
      </c>
      <c r="W7361" t="str">
        <f>TEXT(Sales_Data[[#This Row],[Order_Date]],"mmm")</f>
        <v>Sep</v>
      </c>
      <c r="X7361">
        <f>MONTH(Sales_Data[[#This Row],[Order_Date]])</f>
        <v>9</v>
      </c>
      <c r="Y7361" t="str">
        <f>"Q"&amp;ROUNDUP(MONTH(Sales_Data[[#This Row],[Order_Date]])/3,0)</f>
        <v>Q3</v>
      </c>
    </row>
    <row r="7362" spans="1:25" x14ac:dyDescent="0.3">
      <c r="A7362" t="s">
        <v>9174</v>
      </c>
      <c r="B7362" s="1">
        <v>45878</v>
      </c>
      <c r="C7362" t="s">
        <v>1253</v>
      </c>
      <c r="D7362" t="s">
        <v>307</v>
      </c>
      <c r="E7362" t="s">
        <v>30</v>
      </c>
      <c r="F7362" t="s">
        <v>101</v>
      </c>
      <c r="G7362" t="s">
        <v>41</v>
      </c>
      <c r="H7362" t="s">
        <v>171</v>
      </c>
      <c r="I7362" t="s">
        <v>172</v>
      </c>
      <c r="J7362">
        <v>1</v>
      </c>
      <c r="K7362">
        <v>1970.03</v>
      </c>
      <c r="L7362">
        <v>0.15</v>
      </c>
      <c r="M7362">
        <v>1232.1099999999999</v>
      </c>
      <c r="N7362" t="s">
        <v>109</v>
      </c>
      <c r="O7362" t="s">
        <v>35</v>
      </c>
      <c r="P7362" t="s">
        <v>71</v>
      </c>
      <c r="Q7362">
        <f>Sales_Data[[#This Row],[Quantity]]*Sales_Data[[#This Row],[Unit_Price]]</f>
        <v>1970.03</v>
      </c>
      <c r="R7362">
        <f>Sales_Data[[#This Row],[Gross_Sales]]*Sales_Data[[#This Row],[Discount]]</f>
        <v>295.50450000000001</v>
      </c>
      <c r="S7362">
        <f>Sales_Data[[#This Row],[Gross_Sales]]-Sales_Data[[#This Row],[Discount_Amount]]</f>
        <v>1674.5255</v>
      </c>
      <c r="T7362">
        <f>Sales_Data[[#This Row],[Net Sales]]-Sales_Data[[#This Row],[Cost]]</f>
        <v>442.41550000000007</v>
      </c>
      <c r="U7362" s="2">
        <f>Sales_Data[[#This Row],[Profit]]/Sales_Data[[#This Row],[Net Sales]]</f>
        <v>0.26420350123064718</v>
      </c>
      <c r="V7362">
        <f>YEAR(Sales_Data[[#This Row],[Order_Date]])</f>
        <v>2025</v>
      </c>
      <c r="W7362" t="str">
        <f>TEXT(Sales_Data[[#This Row],[Order_Date]],"mmm")</f>
        <v>Aug</v>
      </c>
      <c r="X7362">
        <f>MONTH(Sales_Data[[#This Row],[Order_Date]])</f>
        <v>8</v>
      </c>
      <c r="Y7362" t="str">
        <f>"Q"&amp;ROUNDUP(MONTH(Sales_Data[[#This Row],[Order_Date]])/3,0)</f>
        <v>Q3</v>
      </c>
    </row>
    <row r="7363" spans="1:25" x14ac:dyDescent="0.3">
      <c r="A7363" t="s">
        <v>9175</v>
      </c>
      <c r="B7363" s="1">
        <v>45740</v>
      </c>
      <c r="C7363" t="s">
        <v>1667</v>
      </c>
      <c r="D7363" t="s">
        <v>205</v>
      </c>
      <c r="E7363" t="s">
        <v>119</v>
      </c>
      <c r="F7363" t="s">
        <v>120</v>
      </c>
      <c r="G7363" t="s">
        <v>67</v>
      </c>
      <c r="H7363" t="s">
        <v>68</v>
      </c>
      <c r="I7363" t="s">
        <v>97</v>
      </c>
      <c r="J7363">
        <v>1</v>
      </c>
      <c r="K7363">
        <v>7849.24</v>
      </c>
      <c r="L7363">
        <v>0.05</v>
      </c>
      <c r="M7363">
        <v>5863.82</v>
      </c>
      <c r="N7363" t="s">
        <v>70</v>
      </c>
      <c r="O7363" t="s">
        <v>35</v>
      </c>
      <c r="P7363" t="s">
        <v>71</v>
      </c>
      <c r="Q7363">
        <f>Sales_Data[[#This Row],[Quantity]]*Sales_Data[[#This Row],[Unit_Price]]</f>
        <v>7849.24</v>
      </c>
      <c r="R7363">
        <f>Sales_Data[[#This Row],[Gross_Sales]]*Sales_Data[[#This Row],[Discount]]</f>
        <v>392.46199999999999</v>
      </c>
      <c r="S7363">
        <f>Sales_Data[[#This Row],[Gross_Sales]]-Sales_Data[[#This Row],[Discount_Amount]]</f>
        <v>7456.7780000000002</v>
      </c>
      <c r="T7363">
        <f>Sales_Data[[#This Row],[Net Sales]]-Sales_Data[[#This Row],[Cost]]</f>
        <v>1592.9580000000005</v>
      </c>
      <c r="U7363" s="2">
        <f>Sales_Data[[#This Row],[Profit]]/Sales_Data[[#This Row],[Net Sales]]</f>
        <v>0.21362550956995105</v>
      </c>
      <c r="V7363">
        <f>YEAR(Sales_Data[[#This Row],[Order_Date]])</f>
        <v>2025</v>
      </c>
      <c r="W7363" t="str">
        <f>TEXT(Sales_Data[[#This Row],[Order_Date]],"mmm")</f>
        <v>Mar</v>
      </c>
      <c r="X7363">
        <f>MONTH(Sales_Data[[#This Row],[Order_Date]])</f>
        <v>3</v>
      </c>
      <c r="Y7363" t="str">
        <f>"Q"&amp;ROUNDUP(MONTH(Sales_Data[[#This Row],[Order_Date]])/3,0)</f>
        <v>Q1</v>
      </c>
    </row>
    <row r="7364" spans="1:25" x14ac:dyDescent="0.3">
      <c r="A7364" t="s">
        <v>9176</v>
      </c>
      <c r="B7364" s="1">
        <v>45839</v>
      </c>
      <c r="C7364" t="s">
        <v>7240</v>
      </c>
      <c r="D7364" t="s">
        <v>151</v>
      </c>
      <c r="E7364" t="s">
        <v>48</v>
      </c>
      <c r="F7364" t="s">
        <v>164</v>
      </c>
      <c r="G7364" t="s">
        <v>75</v>
      </c>
      <c r="H7364" t="s">
        <v>76</v>
      </c>
      <c r="I7364" t="s">
        <v>77</v>
      </c>
      <c r="J7364">
        <v>1</v>
      </c>
      <c r="K7364">
        <v>21713.78</v>
      </c>
      <c r="L7364">
        <v>0</v>
      </c>
      <c r="M7364">
        <v>16725.400000000001</v>
      </c>
      <c r="N7364" t="s">
        <v>70</v>
      </c>
      <c r="O7364" t="s">
        <v>35</v>
      </c>
      <c r="P7364" t="s">
        <v>44</v>
      </c>
      <c r="Q7364">
        <f>Sales_Data[[#This Row],[Quantity]]*Sales_Data[[#This Row],[Unit_Price]]</f>
        <v>21713.78</v>
      </c>
      <c r="R7364">
        <f>Sales_Data[[#This Row],[Gross_Sales]]*Sales_Data[[#This Row],[Discount]]</f>
        <v>0</v>
      </c>
      <c r="S7364">
        <f>Sales_Data[[#This Row],[Gross_Sales]]-Sales_Data[[#This Row],[Discount_Amount]]</f>
        <v>21713.78</v>
      </c>
      <c r="T7364">
        <f>Sales_Data[[#This Row],[Net Sales]]-Sales_Data[[#This Row],[Cost]]</f>
        <v>4988.3799999999974</v>
      </c>
      <c r="U7364" s="2">
        <f>Sales_Data[[#This Row],[Profit]]/Sales_Data[[#This Row],[Net Sales]]</f>
        <v>0.22973337668522006</v>
      </c>
      <c r="V7364">
        <f>YEAR(Sales_Data[[#This Row],[Order_Date]])</f>
        <v>2025</v>
      </c>
      <c r="W7364" t="str">
        <f>TEXT(Sales_Data[[#This Row],[Order_Date]],"mmm")</f>
        <v>Jul</v>
      </c>
      <c r="X7364">
        <f>MONTH(Sales_Data[[#This Row],[Order_Date]])</f>
        <v>7</v>
      </c>
      <c r="Y7364" t="str">
        <f>"Q"&amp;ROUNDUP(MONTH(Sales_Data[[#This Row],[Order_Date]])/3,0)</f>
        <v>Q3</v>
      </c>
    </row>
    <row r="7365" spans="1:25" x14ac:dyDescent="0.3">
      <c r="A7365" t="s">
        <v>9177</v>
      </c>
      <c r="B7365" s="1">
        <v>45964</v>
      </c>
      <c r="C7365" t="s">
        <v>5050</v>
      </c>
      <c r="D7365" t="s">
        <v>331</v>
      </c>
      <c r="E7365" t="s">
        <v>48</v>
      </c>
      <c r="F7365" t="s">
        <v>49</v>
      </c>
      <c r="G7365" t="s">
        <v>75</v>
      </c>
      <c r="H7365" t="s">
        <v>185</v>
      </c>
      <c r="I7365" t="s">
        <v>261</v>
      </c>
      <c r="J7365">
        <v>2</v>
      </c>
      <c r="K7365">
        <v>7477.87</v>
      </c>
      <c r="L7365">
        <v>0.05</v>
      </c>
      <c r="M7365">
        <v>11444.71</v>
      </c>
      <c r="N7365" t="s">
        <v>109</v>
      </c>
      <c r="O7365" t="s">
        <v>35</v>
      </c>
      <c r="P7365" t="s">
        <v>44</v>
      </c>
      <c r="Q7365">
        <f>Sales_Data[[#This Row],[Quantity]]*Sales_Data[[#This Row],[Unit_Price]]</f>
        <v>14955.74</v>
      </c>
      <c r="R7365">
        <f>Sales_Data[[#This Row],[Gross_Sales]]*Sales_Data[[#This Row],[Discount]]</f>
        <v>747.78700000000003</v>
      </c>
      <c r="S7365">
        <f>Sales_Data[[#This Row],[Gross_Sales]]-Sales_Data[[#This Row],[Discount_Amount]]</f>
        <v>14207.953</v>
      </c>
      <c r="T7365">
        <f>Sales_Data[[#This Row],[Net Sales]]-Sales_Data[[#This Row],[Cost]]</f>
        <v>2763.2430000000004</v>
      </c>
      <c r="U7365" s="2">
        <f>Sales_Data[[#This Row],[Profit]]/Sales_Data[[#This Row],[Net Sales]]</f>
        <v>0.19448565180360608</v>
      </c>
      <c r="V7365">
        <f>YEAR(Sales_Data[[#This Row],[Order_Date]])</f>
        <v>2025</v>
      </c>
      <c r="W7365" t="str">
        <f>TEXT(Sales_Data[[#This Row],[Order_Date]],"mmm")</f>
        <v>Nov</v>
      </c>
      <c r="X7365">
        <f>MONTH(Sales_Data[[#This Row],[Order_Date]])</f>
        <v>11</v>
      </c>
      <c r="Y7365" t="str">
        <f>"Q"&amp;ROUNDUP(MONTH(Sales_Data[[#This Row],[Order_Date]])/3,0)</f>
        <v>Q4</v>
      </c>
    </row>
    <row r="7366" spans="1:25" x14ac:dyDescent="0.3">
      <c r="A7366" t="s">
        <v>9178</v>
      </c>
      <c r="B7366" s="1">
        <v>45667</v>
      </c>
      <c r="C7366" t="s">
        <v>1063</v>
      </c>
      <c r="D7366" t="s">
        <v>504</v>
      </c>
      <c r="E7366" t="s">
        <v>39</v>
      </c>
      <c r="F7366" t="s">
        <v>202</v>
      </c>
      <c r="G7366" t="s">
        <v>21</v>
      </c>
      <c r="H7366" t="s">
        <v>297</v>
      </c>
      <c r="I7366" t="s">
        <v>297</v>
      </c>
      <c r="J7366">
        <v>5</v>
      </c>
      <c r="K7366">
        <v>2398.0100000000002</v>
      </c>
      <c r="L7366">
        <v>0.15</v>
      </c>
      <c r="M7366">
        <v>6367.31</v>
      </c>
      <c r="N7366" t="s">
        <v>24</v>
      </c>
      <c r="O7366" t="s">
        <v>25</v>
      </c>
      <c r="P7366" t="s">
        <v>71</v>
      </c>
      <c r="Q7366">
        <f>Sales_Data[[#This Row],[Quantity]]*Sales_Data[[#This Row],[Unit_Price]]</f>
        <v>11990.050000000001</v>
      </c>
      <c r="R7366">
        <f>Sales_Data[[#This Row],[Gross_Sales]]*Sales_Data[[#This Row],[Discount]]</f>
        <v>1798.5075000000002</v>
      </c>
      <c r="S7366">
        <f>Sales_Data[[#This Row],[Gross_Sales]]-Sales_Data[[#This Row],[Discount_Amount]]</f>
        <v>10191.542500000001</v>
      </c>
      <c r="T7366">
        <f>Sales_Data[[#This Row],[Net Sales]]-Sales_Data[[#This Row],[Cost]]</f>
        <v>3824.232500000001</v>
      </c>
      <c r="U7366" s="2">
        <f>Sales_Data[[#This Row],[Profit]]/Sales_Data[[#This Row],[Net Sales]]</f>
        <v>0.37523588799242119</v>
      </c>
      <c r="V7366">
        <f>YEAR(Sales_Data[[#This Row],[Order_Date]])</f>
        <v>2025</v>
      </c>
      <c r="W7366" t="str">
        <f>TEXT(Sales_Data[[#This Row],[Order_Date]],"mmm")</f>
        <v>Jan</v>
      </c>
      <c r="X7366">
        <f>MONTH(Sales_Data[[#This Row],[Order_Date]])</f>
        <v>1</v>
      </c>
      <c r="Y7366" t="str">
        <f>"Q"&amp;ROUNDUP(MONTH(Sales_Data[[#This Row],[Order_Date]])/3,0)</f>
        <v>Q1</v>
      </c>
    </row>
    <row r="7367" spans="1:25" x14ac:dyDescent="0.3">
      <c r="A7367" t="s">
        <v>9179</v>
      </c>
      <c r="B7367" s="1">
        <v>45661</v>
      </c>
      <c r="C7367" t="s">
        <v>2177</v>
      </c>
      <c r="D7367" t="s">
        <v>1004</v>
      </c>
      <c r="E7367" t="s">
        <v>30</v>
      </c>
      <c r="F7367" t="s">
        <v>87</v>
      </c>
      <c r="G7367" t="s">
        <v>32</v>
      </c>
      <c r="H7367" t="s">
        <v>50</v>
      </c>
      <c r="I7367" t="s">
        <v>51</v>
      </c>
      <c r="J7367">
        <v>3</v>
      </c>
      <c r="K7367">
        <v>3647.93</v>
      </c>
      <c r="L7367">
        <v>0.05</v>
      </c>
      <c r="M7367">
        <v>7744.34</v>
      </c>
      <c r="N7367" t="s">
        <v>52</v>
      </c>
      <c r="O7367" t="s">
        <v>35</v>
      </c>
      <c r="P7367" t="s">
        <v>71</v>
      </c>
      <c r="Q7367">
        <f>Sales_Data[[#This Row],[Quantity]]*Sales_Data[[#This Row],[Unit_Price]]</f>
        <v>10943.789999999999</v>
      </c>
      <c r="R7367">
        <f>Sales_Data[[#This Row],[Gross_Sales]]*Sales_Data[[#This Row],[Discount]]</f>
        <v>547.18949999999995</v>
      </c>
      <c r="S7367">
        <f>Sales_Data[[#This Row],[Gross_Sales]]-Sales_Data[[#This Row],[Discount_Amount]]</f>
        <v>10396.600499999999</v>
      </c>
      <c r="T7367">
        <f>Sales_Data[[#This Row],[Net Sales]]-Sales_Data[[#This Row],[Cost]]</f>
        <v>2652.2604999999985</v>
      </c>
      <c r="U7367" s="2">
        <f>Sales_Data[[#This Row],[Profit]]/Sales_Data[[#This Row],[Net Sales]]</f>
        <v>0.25510843664715199</v>
      </c>
      <c r="V7367">
        <f>YEAR(Sales_Data[[#This Row],[Order_Date]])</f>
        <v>2025</v>
      </c>
      <c r="W7367" t="str">
        <f>TEXT(Sales_Data[[#This Row],[Order_Date]],"mmm")</f>
        <v>Jan</v>
      </c>
      <c r="X7367">
        <f>MONTH(Sales_Data[[#This Row],[Order_Date]])</f>
        <v>1</v>
      </c>
      <c r="Y7367" t="str">
        <f>"Q"&amp;ROUNDUP(MONTH(Sales_Data[[#This Row],[Order_Date]])/3,0)</f>
        <v>Q1</v>
      </c>
    </row>
    <row r="7368" spans="1:25" x14ac:dyDescent="0.3">
      <c r="A7368" t="s">
        <v>9180</v>
      </c>
      <c r="B7368" s="1">
        <v>46008</v>
      </c>
      <c r="C7368" t="s">
        <v>1420</v>
      </c>
      <c r="D7368" t="s">
        <v>170</v>
      </c>
      <c r="E7368" t="s">
        <v>30</v>
      </c>
      <c r="F7368" t="s">
        <v>210</v>
      </c>
      <c r="G7368" t="s">
        <v>41</v>
      </c>
      <c r="H7368" t="s">
        <v>42</v>
      </c>
      <c r="I7368" t="s">
        <v>43</v>
      </c>
      <c r="J7368">
        <v>3</v>
      </c>
      <c r="K7368">
        <v>3373.51</v>
      </c>
      <c r="L7368">
        <v>0.05</v>
      </c>
      <c r="M7368">
        <v>7689.86</v>
      </c>
      <c r="N7368" t="s">
        <v>109</v>
      </c>
      <c r="O7368" t="s">
        <v>35</v>
      </c>
      <c r="P7368" t="s">
        <v>71</v>
      </c>
      <c r="Q7368">
        <f>Sales_Data[[#This Row],[Quantity]]*Sales_Data[[#This Row],[Unit_Price]]</f>
        <v>10120.530000000001</v>
      </c>
      <c r="R7368">
        <f>Sales_Data[[#This Row],[Gross_Sales]]*Sales_Data[[#This Row],[Discount]]</f>
        <v>506.02650000000006</v>
      </c>
      <c r="S7368">
        <f>Sales_Data[[#This Row],[Gross_Sales]]-Sales_Data[[#This Row],[Discount_Amount]]</f>
        <v>9614.5035000000007</v>
      </c>
      <c r="T7368">
        <f>Sales_Data[[#This Row],[Net Sales]]-Sales_Data[[#This Row],[Cost]]</f>
        <v>1924.643500000001</v>
      </c>
      <c r="U7368" s="2">
        <f>Sales_Data[[#This Row],[Profit]]/Sales_Data[[#This Row],[Net Sales]]</f>
        <v>0.2001812678106572</v>
      </c>
      <c r="V7368">
        <f>YEAR(Sales_Data[[#This Row],[Order_Date]])</f>
        <v>2025</v>
      </c>
      <c r="W7368" t="str">
        <f>TEXT(Sales_Data[[#This Row],[Order_Date]],"mmm")</f>
        <v>Dec</v>
      </c>
      <c r="X7368">
        <f>MONTH(Sales_Data[[#This Row],[Order_Date]])</f>
        <v>12</v>
      </c>
      <c r="Y7368" t="str">
        <f>"Q"&amp;ROUNDUP(MONTH(Sales_Data[[#This Row],[Order_Date]])/3,0)</f>
        <v>Q4</v>
      </c>
    </row>
    <row r="7369" spans="1:25" x14ac:dyDescent="0.3">
      <c r="A7369" t="s">
        <v>9181</v>
      </c>
      <c r="B7369" s="1">
        <v>45993</v>
      </c>
      <c r="C7369" t="s">
        <v>3555</v>
      </c>
      <c r="D7369" t="s">
        <v>756</v>
      </c>
      <c r="E7369" t="s">
        <v>39</v>
      </c>
      <c r="F7369" t="s">
        <v>40</v>
      </c>
      <c r="G7369" t="s">
        <v>41</v>
      </c>
      <c r="H7369" t="s">
        <v>102</v>
      </c>
      <c r="I7369" t="s">
        <v>388</v>
      </c>
      <c r="J7369">
        <v>2</v>
      </c>
      <c r="K7369">
        <v>1640.91</v>
      </c>
      <c r="L7369">
        <v>0.1</v>
      </c>
      <c r="M7369">
        <v>2441.36</v>
      </c>
      <c r="N7369" t="s">
        <v>24</v>
      </c>
      <c r="O7369" t="s">
        <v>35</v>
      </c>
      <c r="P7369" t="s">
        <v>44</v>
      </c>
      <c r="Q7369">
        <f>Sales_Data[[#This Row],[Quantity]]*Sales_Data[[#This Row],[Unit_Price]]</f>
        <v>3281.82</v>
      </c>
      <c r="R7369">
        <f>Sales_Data[[#This Row],[Gross_Sales]]*Sales_Data[[#This Row],[Discount]]</f>
        <v>328.18200000000002</v>
      </c>
      <c r="S7369">
        <f>Sales_Data[[#This Row],[Gross_Sales]]-Sales_Data[[#This Row],[Discount_Amount]]</f>
        <v>2953.6379999999999</v>
      </c>
      <c r="T7369">
        <f>Sales_Data[[#This Row],[Net Sales]]-Sales_Data[[#This Row],[Cost]]</f>
        <v>512.27799999999979</v>
      </c>
      <c r="U7369" s="2">
        <f>Sales_Data[[#This Row],[Profit]]/Sales_Data[[#This Row],[Net Sales]]</f>
        <v>0.17343966999341145</v>
      </c>
      <c r="V7369">
        <f>YEAR(Sales_Data[[#This Row],[Order_Date]])</f>
        <v>2025</v>
      </c>
      <c r="W7369" t="str">
        <f>TEXT(Sales_Data[[#This Row],[Order_Date]],"mmm")</f>
        <v>Dec</v>
      </c>
      <c r="X7369">
        <f>MONTH(Sales_Data[[#This Row],[Order_Date]])</f>
        <v>12</v>
      </c>
      <c r="Y7369" t="str">
        <f>"Q"&amp;ROUNDUP(MONTH(Sales_Data[[#This Row],[Order_Date]])/3,0)</f>
        <v>Q4</v>
      </c>
    </row>
    <row r="7370" spans="1:25" x14ac:dyDescent="0.3">
      <c r="A7370" t="s">
        <v>9182</v>
      </c>
      <c r="B7370" s="1">
        <v>45949</v>
      </c>
      <c r="C7370" t="s">
        <v>3569</v>
      </c>
      <c r="D7370" t="s">
        <v>218</v>
      </c>
      <c r="E7370" t="s">
        <v>39</v>
      </c>
      <c r="F7370" t="s">
        <v>96</v>
      </c>
      <c r="G7370" t="s">
        <v>75</v>
      </c>
      <c r="H7370" t="s">
        <v>76</v>
      </c>
      <c r="I7370" t="s">
        <v>108</v>
      </c>
      <c r="J7370">
        <v>2</v>
      </c>
      <c r="K7370">
        <v>1137.78</v>
      </c>
      <c r="L7370">
        <v>0.15</v>
      </c>
      <c r="M7370">
        <v>1256.55</v>
      </c>
      <c r="N7370" t="s">
        <v>52</v>
      </c>
      <c r="O7370" t="s">
        <v>53</v>
      </c>
      <c r="P7370" t="s">
        <v>26</v>
      </c>
      <c r="Q7370">
        <f>Sales_Data[[#This Row],[Quantity]]*Sales_Data[[#This Row],[Unit_Price]]</f>
        <v>2275.56</v>
      </c>
      <c r="R7370">
        <f>Sales_Data[[#This Row],[Gross_Sales]]*Sales_Data[[#This Row],[Discount]]</f>
        <v>341.334</v>
      </c>
      <c r="S7370">
        <f>Sales_Data[[#This Row],[Gross_Sales]]-Sales_Data[[#This Row],[Discount_Amount]]</f>
        <v>1934.2259999999999</v>
      </c>
      <c r="T7370">
        <f>Sales_Data[[#This Row],[Net Sales]]-Sales_Data[[#This Row],[Cost]]</f>
        <v>677.67599999999993</v>
      </c>
      <c r="U7370" s="2">
        <f>Sales_Data[[#This Row],[Profit]]/Sales_Data[[#This Row],[Net Sales]]</f>
        <v>0.35036029915842304</v>
      </c>
      <c r="V7370">
        <f>YEAR(Sales_Data[[#This Row],[Order_Date]])</f>
        <v>2025</v>
      </c>
      <c r="W7370" t="str">
        <f>TEXT(Sales_Data[[#This Row],[Order_Date]],"mmm")</f>
        <v>Oct</v>
      </c>
      <c r="X7370">
        <f>MONTH(Sales_Data[[#This Row],[Order_Date]])</f>
        <v>10</v>
      </c>
      <c r="Y7370" t="str">
        <f>"Q"&amp;ROUNDUP(MONTH(Sales_Data[[#This Row],[Order_Date]])/3,0)</f>
        <v>Q4</v>
      </c>
    </row>
    <row r="7371" spans="1:25" x14ac:dyDescent="0.3">
      <c r="A7371" t="s">
        <v>9183</v>
      </c>
      <c r="B7371" s="1">
        <v>45938</v>
      </c>
      <c r="C7371" t="s">
        <v>1890</v>
      </c>
      <c r="D7371" t="s">
        <v>100</v>
      </c>
      <c r="E7371" t="s">
        <v>48</v>
      </c>
      <c r="F7371" t="s">
        <v>132</v>
      </c>
      <c r="G7371" t="s">
        <v>67</v>
      </c>
      <c r="H7371" t="s">
        <v>88</v>
      </c>
      <c r="I7371" t="s">
        <v>89</v>
      </c>
      <c r="J7371">
        <v>1</v>
      </c>
      <c r="K7371">
        <v>43464.98</v>
      </c>
      <c r="L7371">
        <v>0</v>
      </c>
      <c r="M7371">
        <v>30530.9</v>
      </c>
      <c r="N7371" t="s">
        <v>52</v>
      </c>
      <c r="O7371" t="s">
        <v>25</v>
      </c>
      <c r="P7371" t="s">
        <v>71</v>
      </c>
      <c r="Q7371">
        <f>Sales_Data[[#This Row],[Quantity]]*Sales_Data[[#This Row],[Unit_Price]]</f>
        <v>43464.98</v>
      </c>
      <c r="R7371">
        <f>Sales_Data[[#This Row],[Gross_Sales]]*Sales_Data[[#This Row],[Discount]]</f>
        <v>0</v>
      </c>
      <c r="S7371">
        <f>Sales_Data[[#This Row],[Gross_Sales]]-Sales_Data[[#This Row],[Discount_Amount]]</f>
        <v>43464.98</v>
      </c>
      <c r="T7371">
        <f>Sales_Data[[#This Row],[Net Sales]]-Sales_Data[[#This Row],[Cost]]</f>
        <v>12934.080000000002</v>
      </c>
      <c r="U7371" s="2">
        <f>Sales_Data[[#This Row],[Profit]]/Sales_Data[[#This Row],[Net Sales]]</f>
        <v>0.29757473717921878</v>
      </c>
      <c r="V7371">
        <f>YEAR(Sales_Data[[#This Row],[Order_Date]])</f>
        <v>2025</v>
      </c>
      <c r="W7371" t="str">
        <f>TEXT(Sales_Data[[#This Row],[Order_Date]],"mmm")</f>
        <v>Oct</v>
      </c>
      <c r="X7371">
        <f>MONTH(Sales_Data[[#This Row],[Order_Date]])</f>
        <v>10</v>
      </c>
      <c r="Y7371" t="str">
        <f>"Q"&amp;ROUNDUP(MONTH(Sales_Data[[#This Row],[Order_Date]])/3,0)</f>
        <v>Q4</v>
      </c>
    </row>
    <row r="7372" spans="1:25" x14ac:dyDescent="0.3">
      <c r="A7372" t="s">
        <v>9184</v>
      </c>
      <c r="B7372" s="1">
        <v>45872</v>
      </c>
      <c r="C7372" t="s">
        <v>2604</v>
      </c>
      <c r="D7372" t="s">
        <v>160</v>
      </c>
      <c r="E7372" t="s">
        <v>19</v>
      </c>
      <c r="F7372" t="s">
        <v>81</v>
      </c>
      <c r="G7372" t="s">
        <v>32</v>
      </c>
      <c r="H7372" t="s">
        <v>33</v>
      </c>
      <c r="I7372" t="s">
        <v>34</v>
      </c>
      <c r="J7372">
        <v>2</v>
      </c>
      <c r="K7372">
        <v>12401.32</v>
      </c>
      <c r="L7372">
        <v>0</v>
      </c>
      <c r="M7372">
        <v>19150.919999999998</v>
      </c>
      <c r="N7372" t="s">
        <v>24</v>
      </c>
      <c r="O7372" t="s">
        <v>35</v>
      </c>
      <c r="P7372" t="s">
        <v>44</v>
      </c>
      <c r="Q7372">
        <f>Sales_Data[[#This Row],[Quantity]]*Sales_Data[[#This Row],[Unit_Price]]</f>
        <v>24802.639999999999</v>
      </c>
      <c r="R7372">
        <f>Sales_Data[[#This Row],[Gross_Sales]]*Sales_Data[[#This Row],[Discount]]</f>
        <v>0</v>
      </c>
      <c r="S7372">
        <f>Sales_Data[[#This Row],[Gross_Sales]]-Sales_Data[[#This Row],[Discount_Amount]]</f>
        <v>24802.639999999999</v>
      </c>
      <c r="T7372">
        <f>Sales_Data[[#This Row],[Net Sales]]-Sales_Data[[#This Row],[Cost]]</f>
        <v>5651.7200000000012</v>
      </c>
      <c r="U7372" s="2">
        <f>Sales_Data[[#This Row],[Profit]]/Sales_Data[[#This Row],[Net Sales]]</f>
        <v>0.22786767860195534</v>
      </c>
      <c r="V7372">
        <f>YEAR(Sales_Data[[#This Row],[Order_Date]])</f>
        <v>2025</v>
      </c>
      <c r="W7372" t="str">
        <f>TEXT(Sales_Data[[#This Row],[Order_Date]],"mmm")</f>
        <v>Aug</v>
      </c>
      <c r="X7372">
        <f>MONTH(Sales_Data[[#This Row],[Order_Date]])</f>
        <v>8</v>
      </c>
      <c r="Y7372" t="str">
        <f>"Q"&amp;ROUNDUP(MONTH(Sales_Data[[#This Row],[Order_Date]])/3,0)</f>
        <v>Q3</v>
      </c>
    </row>
    <row r="7373" spans="1:25" x14ac:dyDescent="0.3">
      <c r="A7373" t="s">
        <v>9185</v>
      </c>
      <c r="B7373" s="1">
        <v>45755</v>
      </c>
      <c r="C7373" t="s">
        <v>896</v>
      </c>
      <c r="D7373" t="s">
        <v>662</v>
      </c>
      <c r="E7373" t="s">
        <v>48</v>
      </c>
      <c r="F7373" t="s">
        <v>126</v>
      </c>
      <c r="G7373" t="s">
        <v>67</v>
      </c>
      <c r="H7373" t="s">
        <v>133</v>
      </c>
      <c r="I7373" t="s">
        <v>138</v>
      </c>
      <c r="J7373">
        <v>1</v>
      </c>
      <c r="K7373">
        <v>24750.5</v>
      </c>
      <c r="L7373">
        <v>0</v>
      </c>
      <c r="M7373">
        <v>17824.93</v>
      </c>
      <c r="N7373" t="s">
        <v>24</v>
      </c>
      <c r="O7373" t="s">
        <v>35</v>
      </c>
      <c r="P7373" t="s">
        <v>44</v>
      </c>
      <c r="Q7373">
        <f>Sales_Data[[#This Row],[Quantity]]*Sales_Data[[#This Row],[Unit_Price]]</f>
        <v>24750.5</v>
      </c>
      <c r="R7373">
        <f>Sales_Data[[#This Row],[Gross_Sales]]*Sales_Data[[#This Row],[Discount]]</f>
        <v>0</v>
      </c>
      <c r="S7373">
        <f>Sales_Data[[#This Row],[Gross_Sales]]-Sales_Data[[#This Row],[Discount_Amount]]</f>
        <v>24750.5</v>
      </c>
      <c r="T7373">
        <f>Sales_Data[[#This Row],[Net Sales]]-Sales_Data[[#This Row],[Cost]]</f>
        <v>6925.57</v>
      </c>
      <c r="U7373" s="2">
        <f>Sales_Data[[#This Row],[Profit]]/Sales_Data[[#This Row],[Net Sales]]</f>
        <v>0.27981535726550977</v>
      </c>
      <c r="V7373">
        <f>YEAR(Sales_Data[[#This Row],[Order_Date]])</f>
        <v>2025</v>
      </c>
      <c r="W7373" t="str">
        <f>TEXT(Sales_Data[[#This Row],[Order_Date]],"mmm")</f>
        <v>Apr</v>
      </c>
      <c r="X7373">
        <f>MONTH(Sales_Data[[#This Row],[Order_Date]])</f>
        <v>4</v>
      </c>
      <c r="Y7373" t="str">
        <f>"Q"&amp;ROUNDUP(MONTH(Sales_Data[[#This Row],[Order_Date]])/3,0)</f>
        <v>Q2</v>
      </c>
    </row>
    <row r="7374" spans="1:25" x14ac:dyDescent="0.3">
      <c r="A7374" t="s">
        <v>9186</v>
      </c>
      <c r="B7374" s="1">
        <v>45758</v>
      </c>
      <c r="C7374" t="s">
        <v>4152</v>
      </c>
      <c r="D7374" t="s">
        <v>366</v>
      </c>
      <c r="E7374" t="s">
        <v>119</v>
      </c>
      <c r="F7374" t="s">
        <v>120</v>
      </c>
      <c r="G7374" t="s">
        <v>21</v>
      </c>
      <c r="H7374" t="s">
        <v>127</v>
      </c>
      <c r="I7374" t="s">
        <v>342</v>
      </c>
      <c r="J7374">
        <v>2</v>
      </c>
      <c r="K7374">
        <v>7663.81</v>
      </c>
      <c r="L7374">
        <v>0</v>
      </c>
      <c r="M7374">
        <v>11058.03</v>
      </c>
      <c r="N7374" t="s">
        <v>52</v>
      </c>
      <c r="O7374" t="s">
        <v>35</v>
      </c>
      <c r="P7374" t="s">
        <v>26</v>
      </c>
      <c r="Q7374">
        <f>Sales_Data[[#This Row],[Quantity]]*Sales_Data[[#This Row],[Unit_Price]]</f>
        <v>15327.62</v>
      </c>
      <c r="R7374">
        <f>Sales_Data[[#This Row],[Gross_Sales]]*Sales_Data[[#This Row],[Discount]]</f>
        <v>0</v>
      </c>
      <c r="S7374">
        <f>Sales_Data[[#This Row],[Gross_Sales]]-Sales_Data[[#This Row],[Discount_Amount]]</f>
        <v>15327.62</v>
      </c>
      <c r="T7374">
        <f>Sales_Data[[#This Row],[Net Sales]]-Sales_Data[[#This Row],[Cost]]</f>
        <v>4269.59</v>
      </c>
      <c r="U7374" s="2">
        <f>Sales_Data[[#This Row],[Profit]]/Sales_Data[[#This Row],[Net Sales]]</f>
        <v>0.278555313871299</v>
      </c>
      <c r="V7374">
        <f>YEAR(Sales_Data[[#This Row],[Order_Date]])</f>
        <v>2025</v>
      </c>
      <c r="W7374" t="str">
        <f>TEXT(Sales_Data[[#This Row],[Order_Date]],"mmm")</f>
        <v>Apr</v>
      </c>
      <c r="X7374">
        <f>MONTH(Sales_Data[[#This Row],[Order_Date]])</f>
        <v>4</v>
      </c>
      <c r="Y7374" t="str">
        <f>"Q"&amp;ROUNDUP(MONTH(Sales_Data[[#This Row],[Order_Date]])/3,0)</f>
        <v>Q2</v>
      </c>
    </row>
    <row r="7375" spans="1:25" x14ac:dyDescent="0.3">
      <c r="A7375" t="s">
        <v>9187</v>
      </c>
      <c r="B7375" s="1">
        <v>45666</v>
      </c>
      <c r="C7375" t="s">
        <v>1096</v>
      </c>
      <c r="D7375" t="s">
        <v>160</v>
      </c>
      <c r="E7375" t="s">
        <v>48</v>
      </c>
      <c r="F7375" t="s">
        <v>164</v>
      </c>
      <c r="G7375" t="s">
        <v>32</v>
      </c>
      <c r="H7375" t="s">
        <v>33</v>
      </c>
      <c r="I7375" t="s">
        <v>161</v>
      </c>
      <c r="J7375">
        <v>1</v>
      </c>
      <c r="K7375">
        <v>63616.03</v>
      </c>
      <c r="L7375">
        <v>0.05</v>
      </c>
      <c r="M7375">
        <v>40011.11</v>
      </c>
      <c r="N7375" t="s">
        <v>83</v>
      </c>
      <c r="O7375" t="s">
        <v>25</v>
      </c>
      <c r="P7375" t="s">
        <v>71</v>
      </c>
      <c r="Q7375">
        <f>Sales_Data[[#This Row],[Quantity]]*Sales_Data[[#This Row],[Unit_Price]]</f>
        <v>63616.03</v>
      </c>
      <c r="R7375">
        <f>Sales_Data[[#This Row],[Gross_Sales]]*Sales_Data[[#This Row],[Discount]]</f>
        <v>3180.8015</v>
      </c>
      <c r="S7375">
        <f>Sales_Data[[#This Row],[Gross_Sales]]-Sales_Data[[#This Row],[Discount_Amount]]</f>
        <v>60435.228499999997</v>
      </c>
      <c r="T7375">
        <f>Sales_Data[[#This Row],[Net Sales]]-Sales_Data[[#This Row],[Cost]]</f>
        <v>20424.118499999997</v>
      </c>
      <c r="U7375" s="2">
        <f>Sales_Data[[#This Row],[Profit]]/Sales_Data[[#This Row],[Net Sales]]</f>
        <v>0.33795054650947498</v>
      </c>
      <c r="V7375">
        <f>YEAR(Sales_Data[[#This Row],[Order_Date]])</f>
        <v>2025</v>
      </c>
      <c r="W7375" t="str">
        <f>TEXT(Sales_Data[[#This Row],[Order_Date]],"mmm")</f>
        <v>Jan</v>
      </c>
      <c r="X7375">
        <f>MONTH(Sales_Data[[#This Row],[Order_Date]])</f>
        <v>1</v>
      </c>
      <c r="Y7375" t="str">
        <f>"Q"&amp;ROUNDUP(MONTH(Sales_Data[[#This Row],[Order_Date]])/3,0)</f>
        <v>Q1</v>
      </c>
    </row>
    <row r="7376" spans="1:25" x14ac:dyDescent="0.3">
      <c r="A7376" t="s">
        <v>9188</v>
      </c>
      <c r="B7376" s="1">
        <v>45718</v>
      </c>
      <c r="C7376" t="s">
        <v>2488</v>
      </c>
      <c r="D7376" t="s">
        <v>513</v>
      </c>
      <c r="E7376" t="s">
        <v>39</v>
      </c>
      <c r="F7376" t="s">
        <v>107</v>
      </c>
      <c r="G7376" t="s">
        <v>41</v>
      </c>
      <c r="H7376" t="s">
        <v>171</v>
      </c>
      <c r="I7376" t="s">
        <v>191</v>
      </c>
      <c r="J7376">
        <v>1</v>
      </c>
      <c r="K7376">
        <v>1757.26</v>
      </c>
      <c r="L7376">
        <v>0</v>
      </c>
      <c r="M7376">
        <v>1189.6099999999999</v>
      </c>
      <c r="N7376" t="s">
        <v>24</v>
      </c>
      <c r="O7376" t="s">
        <v>53</v>
      </c>
      <c r="P7376" t="s">
        <v>44</v>
      </c>
      <c r="Q7376">
        <f>Sales_Data[[#This Row],[Quantity]]*Sales_Data[[#This Row],[Unit_Price]]</f>
        <v>1757.26</v>
      </c>
      <c r="R7376">
        <f>Sales_Data[[#This Row],[Gross_Sales]]*Sales_Data[[#This Row],[Discount]]</f>
        <v>0</v>
      </c>
      <c r="S7376">
        <f>Sales_Data[[#This Row],[Gross_Sales]]-Sales_Data[[#This Row],[Discount_Amount]]</f>
        <v>1757.26</v>
      </c>
      <c r="T7376">
        <f>Sales_Data[[#This Row],[Net Sales]]-Sales_Data[[#This Row],[Cost]]</f>
        <v>567.65000000000009</v>
      </c>
      <c r="U7376" s="2">
        <f>Sales_Data[[#This Row],[Profit]]/Sales_Data[[#This Row],[Net Sales]]</f>
        <v>0.32303131010778147</v>
      </c>
      <c r="V7376">
        <f>YEAR(Sales_Data[[#This Row],[Order_Date]])</f>
        <v>2025</v>
      </c>
      <c r="W7376" t="str">
        <f>TEXT(Sales_Data[[#This Row],[Order_Date]],"mmm")</f>
        <v>Mar</v>
      </c>
      <c r="X7376">
        <f>MONTH(Sales_Data[[#This Row],[Order_Date]])</f>
        <v>3</v>
      </c>
      <c r="Y7376" t="str">
        <f>"Q"&amp;ROUNDUP(MONTH(Sales_Data[[#This Row],[Order_Date]])/3,0)</f>
        <v>Q1</v>
      </c>
    </row>
    <row r="7377" spans="1:25" x14ac:dyDescent="0.3">
      <c r="A7377" t="s">
        <v>9189</v>
      </c>
      <c r="B7377" s="1">
        <v>45966</v>
      </c>
      <c r="C7377" t="s">
        <v>150</v>
      </c>
      <c r="D7377" t="s">
        <v>317</v>
      </c>
      <c r="E7377" t="s">
        <v>48</v>
      </c>
      <c r="F7377" t="s">
        <v>164</v>
      </c>
      <c r="G7377" t="s">
        <v>75</v>
      </c>
      <c r="H7377" t="s">
        <v>185</v>
      </c>
      <c r="I7377" t="s">
        <v>261</v>
      </c>
      <c r="J7377">
        <v>1</v>
      </c>
      <c r="K7377">
        <v>38143.86</v>
      </c>
      <c r="L7377">
        <v>0.05</v>
      </c>
      <c r="M7377">
        <v>25113.41</v>
      </c>
      <c r="N7377" t="s">
        <v>24</v>
      </c>
      <c r="O7377" t="s">
        <v>53</v>
      </c>
      <c r="P7377" t="s">
        <v>44</v>
      </c>
      <c r="Q7377">
        <f>Sales_Data[[#This Row],[Quantity]]*Sales_Data[[#This Row],[Unit_Price]]</f>
        <v>38143.86</v>
      </c>
      <c r="R7377">
        <f>Sales_Data[[#This Row],[Gross_Sales]]*Sales_Data[[#This Row],[Discount]]</f>
        <v>1907.1930000000002</v>
      </c>
      <c r="S7377">
        <f>Sales_Data[[#This Row],[Gross_Sales]]-Sales_Data[[#This Row],[Discount_Amount]]</f>
        <v>36236.667000000001</v>
      </c>
      <c r="T7377">
        <f>Sales_Data[[#This Row],[Net Sales]]-Sales_Data[[#This Row],[Cost]]</f>
        <v>11123.257000000001</v>
      </c>
      <c r="U7377" s="2">
        <f>Sales_Data[[#This Row],[Profit]]/Sales_Data[[#This Row],[Net Sales]]</f>
        <v>0.3069613714749207</v>
      </c>
      <c r="V7377">
        <f>YEAR(Sales_Data[[#This Row],[Order_Date]])</f>
        <v>2025</v>
      </c>
      <c r="W7377" t="str">
        <f>TEXT(Sales_Data[[#This Row],[Order_Date]],"mmm")</f>
        <v>Nov</v>
      </c>
      <c r="X7377">
        <f>MONTH(Sales_Data[[#This Row],[Order_Date]])</f>
        <v>11</v>
      </c>
      <c r="Y7377" t="str">
        <f>"Q"&amp;ROUNDUP(MONTH(Sales_Data[[#This Row],[Order_Date]])/3,0)</f>
        <v>Q4</v>
      </c>
    </row>
    <row r="7378" spans="1:25" x14ac:dyDescent="0.3">
      <c r="A7378" t="s">
        <v>9190</v>
      </c>
      <c r="B7378" s="1">
        <v>45803</v>
      </c>
      <c r="C7378" t="s">
        <v>2693</v>
      </c>
      <c r="D7378" t="s">
        <v>266</v>
      </c>
      <c r="E7378" t="s">
        <v>19</v>
      </c>
      <c r="F7378" t="s">
        <v>57</v>
      </c>
      <c r="G7378" t="s">
        <v>21</v>
      </c>
      <c r="H7378" t="s">
        <v>22</v>
      </c>
      <c r="I7378" t="s">
        <v>23</v>
      </c>
      <c r="J7378">
        <v>3</v>
      </c>
      <c r="K7378">
        <v>792.49</v>
      </c>
      <c r="L7378">
        <v>0.05</v>
      </c>
      <c r="M7378">
        <v>1821.66</v>
      </c>
      <c r="N7378" t="s">
        <v>24</v>
      </c>
      <c r="O7378" t="s">
        <v>25</v>
      </c>
      <c r="P7378" t="s">
        <v>71</v>
      </c>
      <c r="Q7378">
        <f>Sales_Data[[#This Row],[Quantity]]*Sales_Data[[#This Row],[Unit_Price]]</f>
        <v>2377.4700000000003</v>
      </c>
      <c r="R7378">
        <f>Sales_Data[[#This Row],[Gross_Sales]]*Sales_Data[[#This Row],[Discount]]</f>
        <v>118.87350000000002</v>
      </c>
      <c r="S7378">
        <f>Sales_Data[[#This Row],[Gross_Sales]]-Sales_Data[[#This Row],[Discount_Amount]]</f>
        <v>2258.5965000000001</v>
      </c>
      <c r="T7378">
        <f>Sales_Data[[#This Row],[Net Sales]]-Sales_Data[[#This Row],[Cost]]</f>
        <v>436.93650000000002</v>
      </c>
      <c r="U7378" s="2">
        <f>Sales_Data[[#This Row],[Profit]]/Sales_Data[[#This Row],[Net Sales]]</f>
        <v>0.19345487341364428</v>
      </c>
      <c r="V7378">
        <f>YEAR(Sales_Data[[#This Row],[Order_Date]])</f>
        <v>2025</v>
      </c>
      <c r="W7378" t="str">
        <f>TEXT(Sales_Data[[#This Row],[Order_Date]],"mmm")</f>
        <v>May</v>
      </c>
      <c r="X7378">
        <f>MONTH(Sales_Data[[#This Row],[Order_Date]])</f>
        <v>5</v>
      </c>
      <c r="Y7378" t="str">
        <f>"Q"&amp;ROUNDUP(MONTH(Sales_Data[[#This Row],[Order_Date]])/3,0)</f>
        <v>Q2</v>
      </c>
    </row>
    <row r="7379" spans="1:25" x14ac:dyDescent="0.3">
      <c r="A7379" t="s">
        <v>9191</v>
      </c>
      <c r="B7379" s="1">
        <v>45720</v>
      </c>
      <c r="C7379" t="s">
        <v>3052</v>
      </c>
      <c r="D7379" t="s">
        <v>322</v>
      </c>
      <c r="E7379" t="s">
        <v>48</v>
      </c>
      <c r="F7379" t="s">
        <v>49</v>
      </c>
      <c r="G7379" t="s">
        <v>67</v>
      </c>
      <c r="H7379" t="s">
        <v>121</v>
      </c>
      <c r="I7379" t="s">
        <v>122</v>
      </c>
      <c r="J7379">
        <v>1</v>
      </c>
      <c r="K7379">
        <v>46778.95</v>
      </c>
      <c r="L7379">
        <v>0.05</v>
      </c>
      <c r="M7379">
        <v>32351.439999999999</v>
      </c>
      <c r="N7379" t="s">
        <v>52</v>
      </c>
      <c r="O7379" t="s">
        <v>25</v>
      </c>
      <c r="P7379" t="s">
        <v>44</v>
      </c>
      <c r="Q7379">
        <f>Sales_Data[[#This Row],[Quantity]]*Sales_Data[[#This Row],[Unit_Price]]</f>
        <v>46778.95</v>
      </c>
      <c r="R7379">
        <f>Sales_Data[[#This Row],[Gross_Sales]]*Sales_Data[[#This Row],[Discount]]</f>
        <v>2338.9474999999998</v>
      </c>
      <c r="S7379">
        <f>Sales_Data[[#This Row],[Gross_Sales]]-Sales_Data[[#This Row],[Discount_Amount]]</f>
        <v>44440.002499999995</v>
      </c>
      <c r="T7379">
        <f>Sales_Data[[#This Row],[Net Sales]]-Sales_Data[[#This Row],[Cost]]</f>
        <v>12088.562499999996</v>
      </c>
      <c r="U7379" s="2">
        <f>Sales_Data[[#This Row],[Profit]]/Sales_Data[[#This Row],[Net Sales]]</f>
        <v>0.2720198429331771</v>
      </c>
      <c r="V7379">
        <f>YEAR(Sales_Data[[#This Row],[Order_Date]])</f>
        <v>2025</v>
      </c>
      <c r="W7379" t="str">
        <f>TEXT(Sales_Data[[#This Row],[Order_Date]],"mmm")</f>
        <v>Mar</v>
      </c>
      <c r="X7379">
        <f>MONTH(Sales_Data[[#This Row],[Order_Date]])</f>
        <v>3</v>
      </c>
      <c r="Y7379" t="str">
        <f>"Q"&amp;ROUNDUP(MONTH(Sales_Data[[#This Row],[Order_Date]])/3,0)</f>
        <v>Q1</v>
      </c>
    </row>
    <row r="7380" spans="1:25" x14ac:dyDescent="0.3">
      <c r="A7380" t="s">
        <v>9192</v>
      </c>
      <c r="B7380" s="1">
        <v>45778</v>
      </c>
      <c r="C7380" t="s">
        <v>1579</v>
      </c>
      <c r="D7380" t="s">
        <v>1026</v>
      </c>
      <c r="E7380" t="s">
        <v>19</v>
      </c>
      <c r="F7380" t="s">
        <v>113</v>
      </c>
      <c r="G7380" t="s">
        <v>67</v>
      </c>
      <c r="H7380" t="s">
        <v>68</v>
      </c>
      <c r="I7380" t="s">
        <v>69</v>
      </c>
      <c r="J7380">
        <v>1</v>
      </c>
      <c r="K7380">
        <v>7867.08</v>
      </c>
      <c r="L7380">
        <v>0.15</v>
      </c>
      <c r="M7380">
        <v>4511.6499999999996</v>
      </c>
      <c r="N7380" t="s">
        <v>52</v>
      </c>
      <c r="O7380" t="s">
        <v>35</v>
      </c>
      <c r="P7380" t="s">
        <v>44</v>
      </c>
      <c r="Q7380">
        <f>Sales_Data[[#This Row],[Quantity]]*Sales_Data[[#This Row],[Unit_Price]]</f>
        <v>7867.08</v>
      </c>
      <c r="R7380">
        <f>Sales_Data[[#This Row],[Gross_Sales]]*Sales_Data[[#This Row],[Discount]]</f>
        <v>1180.0619999999999</v>
      </c>
      <c r="S7380">
        <f>Sales_Data[[#This Row],[Gross_Sales]]-Sales_Data[[#This Row],[Discount_Amount]]</f>
        <v>6687.018</v>
      </c>
      <c r="T7380">
        <f>Sales_Data[[#This Row],[Net Sales]]-Sales_Data[[#This Row],[Cost]]</f>
        <v>2175.3680000000004</v>
      </c>
      <c r="U7380" s="2">
        <f>Sales_Data[[#This Row],[Profit]]/Sales_Data[[#This Row],[Net Sales]]</f>
        <v>0.32531211969221563</v>
      </c>
      <c r="V7380">
        <f>YEAR(Sales_Data[[#This Row],[Order_Date]])</f>
        <v>2025</v>
      </c>
      <c r="W7380" t="str">
        <f>TEXT(Sales_Data[[#This Row],[Order_Date]],"mmm")</f>
        <v>May</v>
      </c>
      <c r="X7380">
        <f>MONTH(Sales_Data[[#This Row],[Order_Date]])</f>
        <v>5</v>
      </c>
      <c r="Y7380" t="str">
        <f>"Q"&amp;ROUNDUP(MONTH(Sales_Data[[#This Row],[Order_Date]])/3,0)</f>
        <v>Q2</v>
      </c>
    </row>
    <row r="7381" spans="1:25" x14ac:dyDescent="0.3">
      <c r="A7381" t="s">
        <v>9193</v>
      </c>
      <c r="B7381" s="1">
        <v>45883</v>
      </c>
      <c r="C7381" t="s">
        <v>296</v>
      </c>
      <c r="D7381" t="s">
        <v>1650</v>
      </c>
      <c r="E7381" t="s">
        <v>48</v>
      </c>
      <c r="F7381" t="s">
        <v>49</v>
      </c>
      <c r="G7381" t="s">
        <v>75</v>
      </c>
      <c r="H7381" t="s">
        <v>256</v>
      </c>
      <c r="I7381" t="s">
        <v>334</v>
      </c>
      <c r="J7381">
        <v>4</v>
      </c>
      <c r="K7381">
        <v>13772.6</v>
      </c>
      <c r="L7381">
        <v>0</v>
      </c>
      <c r="M7381">
        <v>35054.699999999997</v>
      </c>
      <c r="N7381" t="s">
        <v>83</v>
      </c>
      <c r="O7381" t="s">
        <v>35</v>
      </c>
      <c r="P7381" t="s">
        <v>71</v>
      </c>
      <c r="Q7381">
        <f>Sales_Data[[#This Row],[Quantity]]*Sales_Data[[#This Row],[Unit_Price]]</f>
        <v>55090.400000000001</v>
      </c>
      <c r="R7381">
        <f>Sales_Data[[#This Row],[Gross_Sales]]*Sales_Data[[#This Row],[Discount]]</f>
        <v>0</v>
      </c>
      <c r="S7381">
        <f>Sales_Data[[#This Row],[Gross_Sales]]-Sales_Data[[#This Row],[Discount_Amount]]</f>
        <v>55090.400000000001</v>
      </c>
      <c r="T7381">
        <f>Sales_Data[[#This Row],[Net Sales]]-Sales_Data[[#This Row],[Cost]]</f>
        <v>20035.700000000004</v>
      </c>
      <c r="U7381" s="2">
        <f>Sales_Data[[#This Row],[Profit]]/Sales_Data[[#This Row],[Net Sales]]</f>
        <v>0.36368768424262671</v>
      </c>
      <c r="V7381">
        <f>YEAR(Sales_Data[[#This Row],[Order_Date]])</f>
        <v>2025</v>
      </c>
      <c r="W7381" t="str">
        <f>TEXT(Sales_Data[[#This Row],[Order_Date]],"mmm")</f>
        <v>Aug</v>
      </c>
      <c r="X7381">
        <f>MONTH(Sales_Data[[#This Row],[Order_Date]])</f>
        <v>8</v>
      </c>
      <c r="Y7381" t="str">
        <f>"Q"&amp;ROUNDUP(MONTH(Sales_Data[[#This Row],[Order_Date]])/3,0)</f>
        <v>Q3</v>
      </c>
    </row>
    <row r="7382" spans="1:25" x14ac:dyDescent="0.3">
      <c r="A7382" t="s">
        <v>9194</v>
      </c>
      <c r="B7382" s="1">
        <v>45762</v>
      </c>
      <c r="C7382" t="s">
        <v>1477</v>
      </c>
      <c r="D7382" t="s">
        <v>1650</v>
      </c>
      <c r="E7382" t="s">
        <v>30</v>
      </c>
      <c r="F7382" t="s">
        <v>156</v>
      </c>
      <c r="G7382" t="s">
        <v>41</v>
      </c>
      <c r="H7382" t="s">
        <v>42</v>
      </c>
      <c r="I7382" t="s">
        <v>82</v>
      </c>
      <c r="J7382">
        <v>2</v>
      </c>
      <c r="K7382">
        <v>3823.05</v>
      </c>
      <c r="L7382">
        <v>0.05</v>
      </c>
      <c r="M7382">
        <v>5563.86</v>
      </c>
      <c r="N7382" t="s">
        <v>109</v>
      </c>
      <c r="O7382" t="s">
        <v>25</v>
      </c>
      <c r="P7382" t="s">
        <v>26</v>
      </c>
      <c r="Q7382">
        <f>Sales_Data[[#This Row],[Quantity]]*Sales_Data[[#This Row],[Unit_Price]]</f>
        <v>7646.1</v>
      </c>
      <c r="R7382">
        <f>Sales_Data[[#This Row],[Gross_Sales]]*Sales_Data[[#This Row],[Discount]]</f>
        <v>382.30500000000006</v>
      </c>
      <c r="S7382">
        <f>Sales_Data[[#This Row],[Gross_Sales]]-Sales_Data[[#This Row],[Discount_Amount]]</f>
        <v>7263.7950000000001</v>
      </c>
      <c r="T7382">
        <f>Sales_Data[[#This Row],[Net Sales]]-Sales_Data[[#This Row],[Cost]]</f>
        <v>1699.9350000000004</v>
      </c>
      <c r="U7382" s="2">
        <f>Sales_Data[[#This Row],[Profit]]/Sales_Data[[#This Row],[Net Sales]]</f>
        <v>0.23402849337020118</v>
      </c>
      <c r="V7382">
        <f>YEAR(Sales_Data[[#This Row],[Order_Date]])</f>
        <v>2025</v>
      </c>
      <c r="W7382" t="str">
        <f>TEXT(Sales_Data[[#This Row],[Order_Date]],"mmm")</f>
        <v>Apr</v>
      </c>
      <c r="X7382">
        <f>MONTH(Sales_Data[[#This Row],[Order_Date]])</f>
        <v>4</v>
      </c>
      <c r="Y7382" t="str">
        <f>"Q"&amp;ROUNDUP(MONTH(Sales_Data[[#This Row],[Order_Date]])/3,0)</f>
        <v>Q2</v>
      </c>
    </row>
    <row r="7383" spans="1:25" x14ac:dyDescent="0.3">
      <c r="A7383" t="s">
        <v>9195</v>
      </c>
      <c r="B7383" s="1">
        <v>45917</v>
      </c>
      <c r="C7383" t="s">
        <v>455</v>
      </c>
      <c r="D7383" t="s">
        <v>80</v>
      </c>
      <c r="E7383" t="s">
        <v>19</v>
      </c>
      <c r="F7383" t="s">
        <v>81</v>
      </c>
      <c r="G7383" t="s">
        <v>41</v>
      </c>
      <c r="H7383" t="s">
        <v>102</v>
      </c>
      <c r="I7383" t="s">
        <v>103</v>
      </c>
      <c r="J7383">
        <v>1</v>
      </c>
      <c r="K7383">
        <v>14724.22</v>
      </c>
      <c r="L7383">
        <v>0.05</v>
      </c>
      <c r="M7383">
        <v>9419.9599999999991</v>
      </c>
      <c r="N7383" t="s">
        <v>52</v>
      </c>
      <c r="O7383" t="s">
        <v>25</v>
      </c>
      <c r="P7383" t="s">
        <v>44</v>
      </c>
      <c r="Q7383">
        <f>Sales_Data[[#This Row],[Quantity]]*Sales_Data[[#This Row],[Unit_Price]]</f>
        <v>14724.22</v>
      </c>
      <c r="R7383">
        <f>Sales_Data[[#This Row],[Gross_Sales]]*Sales_Data[[#This Row],[Discount]]</f>
        <v>736.21100000000001</v>
      </c>
      <c r="S7383">
        <f>Sales_Data[[#This Row],[Gross_Sales]]-Sales_Data[[#This Row],[Discount_Amount]]</f>
        <v>13988.009</v>
      </c>
      <c r="T7383">
        <f>Sales_Data[[#This Row],[Net Sales]]-Sales_Data[[#This Row],[Cost]]</f>
        <v>4568.0490000000009</v>
      </c>
      <c r="U7383" s="2">
        <f>Sales_Data[[#This Row],[Profit]]/Sales_Data[[#This Row],[Net Sales]]</f>
        <v>0.32656892056617925</v>
      </c>
      <c r="V7383">
        <f>YEAR(Sales_Data[[#This Row],[Order_Date]])</f>
        <v>2025</v>
      </c>
      <c r="W7383" t="str">
        <f>TEXT(Sales_Data[[#This Row],[Order_Date]],"mmm")</f>
        <v>Sep</v>
      </c>
      <c r="X7383">
        <f>MONTH(Sales_Data[[#This Row],[Order_Date]])</f>
        <v>9</v>
      </c>
      <c r="Y7383" t="str">
        <f>"Q"&amp;ROUNDUP(MONTH(Sales_Data[[#This Row],[Order_Date]])/3,0)</f>
        <v>Q3</v>
      </c>
    </row>
    <row r="7384" spans="1:25" x14ac:dyDescent="0.3">
      <c r="A7384" t="s">
        <v>9196</v>
      </c>
      <c r="B7384" s="1">
        <v>46006</v>
      </c>
      <c r="C7384" t="s">
        <v>3545</v>
      </c>
      <c r="D7384" t="s">
        <v>280</v>
      </c>
      <c r="E7384" t="s">
        <v>30</v>
      </c>
      <c r="F7384" t="s">
        <v>87</v>
      </c>
      <c r="G7384" t="s">
        <v>75</v>
      </c>
      <c r="H7384" t="s">
        <v>114</v>
      </c>
      <c r="I7384" t="s">
        <v>115</v>
      </c>
      <c r="J7384">
        <v>1</v>
      </c>
      <c r="K7384">
        <v>778.04</v>
      </c>
      <c r="L7384">
        <v>0.05</v>
      </c>
      <c r="M7384">
        <v>571.62</v>
      </c>
      <c r="N7384" t="s">
        <v>52</v>
      </c>
      <c r="O7384" t="s">
        <v>53</v>
      </c>
      <c r="P7384" t="s">
        <v>71</v>
      </c>
      <c r="Q7384">
        <f>Sales_Data[[#This Row],[Quantity]]*Sales_Data[[#This Row],[Unit_Price]]</f>
        <v>778.04</v>
      </c>
      <c r="R7384">
        <f>Sales_Data[[#This Row],[Gross_Sales]]*Sales_Data[[#This Row],[Discount]]</f>
        <v>38.902000000000001</v>
      </c>
      <c r="S7384">
        <f>Sales_Data[[#This Row],[Gross_Sales]]-Sales_Data[[#This Row],[Discount_Amount]]</f>
        <v>739.13799999999992</v>
      </c>
      <c r="T7384">
        <f>Sales_Data[[#This Row],[Net Sales]]-Sales_Data[[#This Row],[Cost]]</f>
        <v>167.51799999999992</v>
      </c>
      <c r="U7384" s="2">
        <f>Sales_Data[[#This Row],[Profit]]/Sales_Data[[#This Row],[Net Sales]]</f>
        <v>0.22663968027621356</v>
      </c>
      <c r="V7384">
        <f>YEAR(Sales_Data[[#This Row],[Order_Date]])</f>
        <v>2025</v>
      </c>
      <c r="W7384" t="str">
        <f>TEXT(Sales_Data[[#This Row],[Order_Date]],"mmm")</f>
        <v>Dec</v>
      </c>
      <c r="X7384">
        <f>MONTH(Sales_Data[[#This Row],[Order_Date]])</f>
        <v>12</v>
      </c>
      <c r="Y7384" t="str">
        <f>"Q"&amp;ROUNDUP(MONTH(Sales_Data[[#This Row],[Order_Date]])/3,0)</f>
        <v>Q4</v>
      </c>
    </row>
    <row r="7385" spans="1:25" x14ac:dyDescent="0.3">
      <c r="A7385" t="s">
        <v>9197</v>
      </c>
      <c r="B7385" s="1">
        <v>45912</v>
      </c>
      <c r="C7385" t="s">
        <v>5839</v>
      </c>
      <c r="D7385" t="s">
        <v>1650</v>
      </c>
      <c r="E7385" t="s">
        <v>19</v>
      </c>
      <c r="F7385" t="s">
        <v>20</v>
      </c>
      <c r="G7385" t="s">
        <v>41</v>
      </c>
      <c r="H7385" t="s">
        <v>147</v>
      </c>
      <c r="I7385" t="s">
        <v>148</v>
      </c>
      <c r="J7385">
        <v>1</v>
      </c>
      <c r="K7385">
        <v>1409.23</v>
      </c>
      <c r="L7385">
        <v>0.1</v>
      </c>
      <c r="M7385">
        <v>966.15</v>
      </c>
      <c r="N7385" t="s">
        <v>52</v>
      </c>
      <c r="O7385" t="s">
        <v>35</v>
      </c>
      <c r="P7385" t="s">
        <v>71</v>
      </c>
      <c r="Q7385">
        <f>Sales_Data[[#This Row],[Quantity]]*Sales_Data[[#This Row],[Unit_Price]]</f>
        <v>1409.23</v>
      </c>
      <c r="R7385">
        <f>Sales_Data[[#This Row],[Gross_Sales]]*Sales_Data[[#This Row],[Discount]]</f>
        <v>140.923</v>
      </c>
      <c r="S7385">
        <f>Sales_Data[[#This Row],[Gross_Sales]]-Sales_Data[[#This Row],[Discount_Amount]]</f>
        <v>1268.307</v>
      </c>
      <c r="T7385">
        <f>Sales_Data[[#This Row],[Net Sales]]-Sales_Data[[#This Row],[Cost]]</f>
        <v>302.15700000000004</v>
      </c>
      <c r="U7385" s="2">
        <f>Sales_Data[[#This Row],[Profit]]/Sales_Data[[#This Row],[Net Sales]]</f>
        <v>0.2382364837535392</v>
      </c>
      <c r="V7385">
        <f>YEAR(Sales_Data[[#This Row],[Order_Date]])</f>
        <v>2025</v>
      </c>
      <c r="W7385" t="str">
        <f>TEXT(Sales_Data[[#This Row],[Order_Date]],"mmm")</f>
        <v>Sep</v>
      </c>
      <c r="X7385">
        <f>MONTH(Sales_Data[[#This Row],[Order_Date]])</f>
        <v>9</v>
      </c>
      <c r="Y7385" t="str">
        <f>"Q"&amp;ROUNDUP(MONTH(Sales_Data[[#This Row],[Order_Date]])/3,0)</f>
        <v>Q3</v>
      </c>
    </row>
    <row r="7386" spans="1:25" x14ac:dyDescent="0.3">
      <c r="A7386" t="s">
        <v>9198</v>
      </c>
      <c r="B7386" s="1">
        <v>45864</v>
      </c>
      <c r="C7386" t="s">
        <v>9199</v>
      </c>
      <c r="D7386" t="s">
        <v>29</v>
      </c>
      <c r="E7386" t="s">
        <v>39</v>
      </c>
      <c r="F7386" t="s">
        <v>202</v>
      </c>
      <c r="G7386" t="s">
        <v>41</v>
      </c>
      <c r="H7386" t="s">
        <v>147</v>
      </c>
      <c r="I7386" t="s">
        <v>148</v>
      </c>
      <c r="J7386">
        <v>2</v>
      </c>
      <c r="K7386">
        <v>2604.92</v>
      </c>
      <c r="L7386">
        <v>0.1</v>
      </c>
      <c r="M7386">
        <v>3317.42</v>
      </c>
      <c r="N7386" t="s">
        <v>52</v>
      </c>
      <c r="O7386" t="s">
        <v>35</v>
      </c>
      <c r="P7386" t="s">
        <v>44</v>
      </c>
      <c r="Q7386">
        <f>Sales_Data[[#This Row],[Quantity]]*Sales_Data[[#This Row],[Unit_Price]]</f>
        <v>5209.84</v>
      </c>
      <c r="R7386">
        <f>Sales_Data[[#This Row],[Gross_Sales]]*Sales_Data[[#This Row],[Discount]]</f>
        <v>520.98400000000004</v>
      </c>
      <c r="S7386">
        <f>Sales_Data[[#This Row],[Gross_Sales]]-Sales_Data[[#This Row],[Discount_Amount]]</f>
        <v>4688.8559999999998</v>
      </c>
      <c r="T7386">
        <f>Sales_Data[[#This Row],[Net Sales]]-Sales_Data[[#This Row],[Cost]]</f>
        <v>1371.4359999999997</v>
      </c>
      <c r="U7386" s="2">
        <f>Sales_Data[[#This Row],[Profit]]/Sales_Data[[#This Row],[Net Sales]]</f>
        <v>0.29248840228831929</v>
      </c>
      <c r="V7386">
        <f>YEAR(Sales_Data[[#This Row],[Order_Date]])</f>
        <v>2025</v>
      </c>
      <c r="W7386" t="str">
        <f>TEXT(Sales_Data[[#This Row],[Order_Date]],"mmm")</f>
        <v>Jul</v>
      </c>
      <c r="X7386">
        <f>MONTH(Sales_Data[[#This Row],[Order_Date]])</f>
        <v>7</v>
      </c>
      <c r="Y7386" t="str">
        <f>"Q"&amp;ROUNDUP(MONTH(Sales_Data[[#This Row],[Order_Date]])/3,0)</f>
        <v>Q3</v>
      </c>
    </row>
    <row r="7387" spans="1:25" x14ac:dyDescent="0.3">
      <c r="A7387" t="s">
        <v>9200</v>
      </c>
      <c r="B7387" s="1">
        <v>45685</v>
      </c>
      <c r="C7387" t="s">
        <v>2081</v>
      </c>
      <c r="D7387" t="s">
        <v>280</v>
      </c>
      <c r="E7387" t="s">
        <v>39</v>
      </c>
      <c r="F7387" t="s">
        <v>405</v>
      </c>
      <c r="G7387" t="s">
        <v>41</v>
      </c>
      <c r="H7387" t="s">
        <v>171</v>
      </c>
      <c r="I7387" t="s">
        <v>191</v>
      </c>
      <c r="J7387">
        <v>3</v>
      </c>
      <c r="K7387">
        <v>4531.54</v>
      </c>
      <c r="L7387">
        <v>0.05</v>
      </c>
      <c r="M7387">
        <v>8794.11</v>
      </c>
      <c r="N7387" t="s">
        <v>109</v>
      </c>
      <c r="O7387" t="s">
        <v>53</v>
      </c>
      <c r="P7387" t="s">
        <v>71</v>
      </c>
      <c r="Q7387">
        <f>Sales_Data[[#This Row],[Quantity]]*Sales_Data[[#This Row],[Unit_Price]]</f>
        <v>13594.619999999999</v>
      </c>
      <c r="R7387">
        <f>Sales_Data[[#This Row],[Gross_Sales]]*Sales_Data[[#This Row],[Discount]]</f>
        <v>679.73099999999999</v>
      </c>
      <c r="S7387">
        <f>Sales_Data[[#This Row],[Gross_Sales]]-Sales_Data[[#This Row],[Discount_Amount]]</f>
        <v>12914.888999999999</v>
      </c>
      <c r="T7387">
        <f>Sales_Data[[#This Row],[Net Sales]]-Sales_Data[[#This Row],[Cost]]</f>
        <v>4120.7789999999986</v>
      </c>
      <c r="U7387" s="2">
        <f>Sales_Data[[#This Row],[Profit]]/Sales_Data[[#This Row],[Net Sales]]</f>
        <v>0.31907196414928529</v>
      </c>
      <c r="V7387">
        <f>YEAR(Sales_Data[[#This Row],[Order_Date]])</f>
        <v>2025</v>
      </c>
      <c r="W7387" t="str">
        <f>TEXT(Sales_Data[[#This Row],[Order_Date]],"mmm")</f>
        <v>Jan</v>
      </c>
      <c r="X7387">
        <f>MONTH(Sales_Data[[#This Row],[Order_Date]])</f>
        <v>1</v>
      </c>
      <c r="Y7387" t="str">
        <f>"Q"&amp;ROUNDUP(MONTH(Sales_Data[[#This Row],[Order_Date]])/3,0)</f>
        <v>Q1</v>
      </c>
    </row>
    <row r="7388" spans="1:25" x14ac:dyDescent="0.3">
      <c r="A7388" t="s">
        <v>9201</v>
      </c>
      <c r="B7388" s="1">
        <v>45827</v>
      </c>
      <c r="C7388" t="s">
        <v>3074</v>
      </c>
      <c r="D7388" t="s">
        <v>511</v>
      </c>
      <c r="E7388" t="s">
        <v>119</v>
      </c>
      <c r="F7388" t="s">
        <v>184</v>
      </c>
      <c r="G7388" t="s">
        <v>32</v>
      </c>
      <c r="H7388" t="s">
        <v>33</v>
      </c>
      <c r="I7388" t="s">
        <v>161</v>
      </c>
      <c r="J7388">
        <v>1</v>
      </c>
      <c r="K7388">
        <v>7244.07</v>
      </c>
      <c r="L7388">
        <v>0.15</v>
      </c>
      <c r="M7388">
        <v>4516.7299999999996</v>
      </c>
      <c r="N7388" t="s">
        <v>24</v>
      </c>
      <c r="O7388" t="s">
        <v>35</v>
      </c>
      <c r="P7388" t="s">
        <v>71</v>
      </c>
      <c r="Q7388">
        <f>Sales_Data[[#This Row],[Quantity]]*Sales_Data[[#This Row],[Unit_Price]]</f>
        <v>7244.07</v>
      </c>
      <c r="R7388">
        <f>Sales_Data[[#This Row],[Gross_Sales]]*Sales_Data[[#This Row],[Discount]]</f>
        <v>1086.6105</v>
      </c>
      <c r="S7388">
        <f>Sales_Data[[#This Row],[Gross_Sales]]-Sales_Data[[#This Row],[Discount_Amount]]</f>
        <v>6157.4594999999999</v>
      </c>
      <c r="T7388">
        <f>Sales_Data[[#This Row],[Net Sales]]-Sales_Data[[#This Row],[Cost]]</f>
        <v>1640.7295000000004</v>
      </c>
      <c r="U7388" s="2">
        <f>Sales_Data[[#This Row],[Profit]]/Sales_Data[[#This Row],[Net Sales]]</f>
        <v>0.26646208554031098</v>
      </c>
      <c r="V7388">
        <f>YEAR(Sales_Data[[#This Row],[Order_Date]])</f>
        <v>2025</v>
      </c>
      <c r="W7388" t="str">
        <f>TEXT(Sales_Data[[#This Row],[Order_Date]],"mmm")</f>
        <v>Jun</v>
      </c>
      <c r="X7388">
        <f>MONTH(Sales_Data[[#This Row],[Order_Date]])</f>
        <v>6</v>
      </c>
      <c r="Y7388" t="str">
        <f>"Q"&amp;ROUNDUP(MONTH(Sales_Data[[#This Row],[Order_Date]])/3,0)</f>
        <v>Q2</v>
      </c>
    </row>
    <row r="7389" spans="1:25" x14ac:dyDescent="0.3">
      <c r="A7389" t="s">
        <v>9202</v>
      </c>
      <c r="B7389" s="1">
        <v>45993</v>
      </c>
      <c r="C7389" t="s">
        <v>5903</v>
      </c>
      <c r="D7389" t="s">
        <v>662</v>
      </c>
      <c r="E7389" t="s">
        <v>19</v>
      </c>
      <c r="F7389" t="s">
        <v>81</v>
      </c>
      <c r="G7389" t="s">
        <v>41</v>
      </c>
      <c r="H7389" t="s">
        <v>171</v>
      </c>
      <c r="I7389" t="s">
        <v>191</v>
      </c>
      <c r="J7389">
        <v>3</v>
      </c>
      <c r="K7389">
        <v>10146.879999999999</v>
      </c>
      <c r="L7389">
        <v>0.1</v>
      </c>
      <c r="M7389">
        <v>19376.900000000001</v>
      </c>
      <c r="N7389" t="s">
        <v>24</v>
      </c>
      <c r="O7389" t="s">
        <v>35</v>
      </c>
      <c r="P7389" t="s">
        <v>44</v>
      </c>
      <c r="Q7389">
        <f>Sales_Data[[#This Row],[Quantity]]*Sales_Data[[#This Row],[Unit_Price]]</f>
        <v>30440.639999999999</v>
      </c>
      <c r="R7389">
        <f>Sales_Data[[#This Row],[Gross_Sales]]*Sales_Data[[#This Row],[Discount]]</f>
        <v>3044.0640000000003</v>
      </c>
      <c r="S7389">
        <f>Sales_Data[[#This Row],[Gross_Sales]]-Sales_Data[[#This Row],[Discount_Amount]]</f>
        <v>27396.576000000001</v>
      </c>
      <c r="T7389">
        <f>Sales_Data[[#This Row],[Net Sales]]-Sales_Data[[#This Row],[Cost]]</f>
        <v>8019.6759999999995</v>
      </c>
      <c r="U7389" s="2">
        <f>Sales_Data[[#This Row],[Profit]]/Sales_Data[[#This Row],[Net Sales]]</f>
        <v>0.29272548511171614</v>
      </c>
      <c r="V7389">
        <f>YEAR(Sales_Data[[#This Row],[Order_Date]])</f>
        <v>2025</v>
      </c>
      <c r="W7389" t="str">
        <f>TEXT(Sales_Data[[#This Row],[Order_Date]],"mmm")</f>
        <v>Dec</v>
      </c>
      <c r="X7389">
        <f>MONTH(Sales_Data[[#This Row],[Order_Date]])</f>
        <v>12</v>
      </c>
      <c r="Y7389" t="str">
        <f>"Q"&amp;ROUNDUP(MONTH(Sales_Data[[#This Row],[Order_Date]])/3,0)</f>
        <v>Q4</v>
      </c>
    </row>
    <row r="7390" spans="1:25" x14ac:dyDescent="0.3">
      <c r="A7390" t="s">
        <v>9203</v>
      </c>
      <c r="B7390" s="1">
        <v>45733</v>
      </c>
      <c r="C7390" t="s">
        <v>2276</v>
      </c>
      <c r="D7390" t="s">
        <v>433</v>
      </c>
      <c r="E7390" t="s">
        <v>48</v>
      </c>
      <c r="F7390" t="s">
        <v>132</v>
      </c>
      <c r="G7390" t="s">
        <v>21</v>
      </c>
      <c r="H7390" t="s">
        <v>230</v>
      </c>
      <c r="I7390" t="s">
        <v>231</v>
      </c>
      <c r="J7390">
        <v>1</v>
      </c>
      <c r="K7390">
        <v>38377.550000000003</v>
      </c>
      <c r="L7390">
        <v>0</v>
      </c>
      <c r="M7390">
        <v>27123.41</v>
      </c>
      <c r="N7390" t="s">
        <v>83</v>
      </c>
      <c r="O7390" t="s">
        <v>53</v>
      </c>
      <c r="P7390" t="s">
        <v>71</v>
      </c>
      <c r="Q7390">
        <f>Sales_Data[[#This Row],[Quantity]]*Sales_Data[[#This Row],[Unit_Price]]</f>
        <v>38377.550000000003</v>
      </c>
      <c r="R7390">
        <f>Sales_Data[[#This Row],[Gross_Sales]]*Sales_Data[[#This Row],[Discount]]</f>
        <v>0</v>
      </c>
      <c r="S7390">
        <f>Sales_Data[[#This Row],[Gross_Sales]]-Sales_Data[[#This Row],[Discount_Amount]]</f>
        <v>38377.550000000003</v>
      </c>
      <c r="T7390">
        <f>Sales_Data[[#This Row],[Net Sales]]-Sales_Data[[#This Row],[Cost]]</f>
        <v>11254.140000000003</v>
      </c>
      <c r="U7390" s="2">
        <f>Sales_Data[[#This Row],[Profit]]/Sales_Data[[#This Row],[Net Sales]]</f>
        <v>0.2932480056699816</v>
      </c>
      <c r="V7390">
        <f>YEAR(Sales_Data[[#This Row],[Order_Date]])</f>
        <v>2025</v>
      </c>
      <c r="W7390" t="str">
        <f>TEXT(Sales_Data[[#This Row],[Order_Date]],"mmm")</f>
        <v>Mar</v>
      </c>
      <c r="X7390">
        <f>MONTH(Sales_Data[[#This Row],[Order_Date]])</f>
        <v>3</v>
      </c>
      <c r="Y7390" t="str">
        <f>"Q"&amp;ROUNDUP(MONTH(Sales_Data[[#This Row],[Order_Date]])/3,0)</f>
        <v>Q1</v>
      </c>
    </row>
    <row r="7391" spans="1:25" x14ac:dyDescent="0.3">
      <c r="A7391" t="s">
        <v>9204</v>
      </c>
      <c r="B7391" s="1">
        <v>45773</v>
      </c>
      <c r="C7391" t="s">
        <v>3796</v>
      </c>
      <c r="D7391" t="s">
        <v>1122</v>
      </c>
      <c r="E7391" t="s">
        <v>119</v>
      </c>
      <c r="F7391" t="s">
        <v>538</v>
      </c>
      <c r="G7391" t="s">
        <v>32</v>
      </c>
      <c r="H7391" t="s">
        <v>50</v>
      </c>
      <c r="I7391" t="s">
        <v>58</v>
      </c>
      <c r="J7391">
        <v>1</v>
      </c>
      <c r="K7391">
        <v>7298.79</v>
      </c>
      <c r="L7391">
        <v>0</v>
      </c>
      <c r="M7391">
        <v>6313.02</v>
      </c>
      <c r="N7391" t="s">
        <v>52</v>
      </c>
      <c r="O7391" t="s">
        <v>35</v>
      </c>
      <c r="P7391" t="s">
        <v>71</v>
      </c>
      <c r="Q7391">
        <f>Sales_Data[[#This Row],[Quantity]]*Sales_Data[[#This Row],[Unit_Price]]</f>
        <v>7298.79</v>
      </c>
      <c r="R7391">
        <f>Sales_Data[[#This Row],[Gross_Sales]]*Sales_Data[[#This Row],[Discount]]</f>
        <v>0</v>
      </c>
      <c r="S7391">
        <f>Sales_Data[[#This Row],[Gross_Sales]]-Sales_Data[[#This Row],[Discount_Amount]]</f>
        <v>7298.79</v>
      </c>
      <c r="T7391">
        <f>Sales_Data[[#This Row],[Net Sales]]-Sales_Data[[#This Row],[Cost]]</f>
        <v>985.76999999999953</v>
      </c>
      <c r="U7391" s="2">
        <f>Sales_Data[[#This Row],[Profit]]/Sales_Data[[#This Row],[Net Sales]]</f>
        <v>0.13505937285495262</v>
      </c>
      <c r="V7391">
        <f>YEAR(Sales_Data[[#This Row],[Order_Date]])</f>
        <v>2025</v>
      </c>
      <c r="W7391" t="str">
        <f>TEXT(Sales_Data[[#This Row],[Order_Date]],"mmm")</f>
        <v>Apr</v>
      </c>
      <c r="X7391">
        <f>MONTH(Sales_Data[[#This Row],[Order_Date]])</f>
        <v>4</v>
      </c>
      <c r="Y7391" t="str">
        <f>"Q"&amp;ROUNDUP(MONTH(Sales_Data[[#This Row],[Order_Date]])/3,0)</f>
        <v>Q2</v>
      </c>
    </row>
    <row r="7392" spans="1:25" x14ac:dyDescent="0.3">
      <c r="A7392" t="s">
        <v>9205</v>
      </c>
      <c r="B7392" s="1">
        <v>45726</v>
      </c>
      <c r="C7392" t="s">
        <v>2414</v>
      </c>
      <c r="D7392" t="s">
        <v>1650</v>
      </c>
      <c r="E7392" t="s">
        <v>48</v>
      </c>
      <c r="F7392" t="s">
        <v>49</v>
      </c>
      <c r="G7392" t="s">
        <v>21</v>
      </c>
      <c r="H7392" t="s">
        <v>127</v>
      </c>
      <c r="I7392" t="s">
        <v>314</v>
      </c>
      <c r="J7392">
        <v>5</v>
      </c>
      <c r="K7392">
        <v>35081.550000000003</v>
      </c>
      <c r="L7392">
        <v>0.1</v>
      </c>
      <c r="M7392">
        <v>122115.76</v>
      </c>
      <c r="N7392" t="s">
        <v>70</v>
      </c>
      <c r="O7392" t="s">
        <v>35</v>
      </c>
      <c r="P7392" t="s">
        <v>26</v>
      </c>
      <c r="Q7392">
        <f>Sales_Data[[#This Row],[Quantity]]*Sales_Data[[#This Row],[Unit_Price]]</f>
        <v>175407.75</v>
      </c>
      <c r="R7392">
        <f>Sales_Data[[#This Row],[Gross_Sales]]*Sales_Data[[#This Row],[Discount]]</f>
        <v>17540.775000000001</v>
      </c>
      <c r="S7392">
        <f>Sales_Data[[#This Row],[Gross_Sales]]-Sales_Data[[#This Row],[Discount_Amount]]</f>
        <v>157866.97500000001</v>
      </c>
      <c r="T7392">
        <f>Sales_Data[[#This Row],[Net Sales]]-Sales_Data[[#This Row],[Cost]]</f>
        <v>35751.215000000011</v>
      </c>
      <c r="U7392" s="2">
        <f>Sales_Data[[#This Row],[Profit]]/Sales_Data[[#This Row],[Net Sales]]</f>
        <v>0.22646417973106794</v>
      </c>
      <c r="V7392">
        <f>YEAR(Sales_Data[[#This Row],[Order_Date]])</f>
        <v>2025</v>
      </c>
      <c r="W7392" t="str">
        <f>TEXT(Sales_Data[[#This Row],[Order_Date]],"mmm")</f>
        <v>Mar</v>
      </c>
      <c r="X7392">
        <f>MONTH(Sales_Data[[#This Row],[Order_Date]])</f>
        <v>3</v>
      </c>
      <c r="Y7392" t="str">
        <f>"Q"&amp;ROUNDUP(MONTH(Sales_Data[[#This Row],[Order_Date]])/3,0)</f>
        <v>Q1</v>
      </c>
    </row>
    <row r="7393" spans="1:25" x14ac:dyDescent="0.3">
      <c r="A7393" t="s">
        <v>9206</v>
      </c>
      <c r="B7393" s="1">
        <v>46011</v>
      </c>
      <c r="C7393" t="s">
        <v>2279</v>
      </c>
      <c r="D7393" t="s">
        <v>155</v>
      </c>
      <c r="E7393" t="s">
        <v>30</v>
      </c>
      <c r="F7393" t="s">
        <v>101</v>
      </c>
      <c r="G7393" t="s">
        <v>32</v>
      </c>
      <c r="H7393" t="s">
        <v>33</v>
      </c>
      <c r="I7393" t="s">
        <v>34</v>
      </c>
      <c r="J7393">
        <v>1</v>
      </c>
      <c r="K7393">
        <v>3152.98</v>
      </c>
      <c r="L7393">
        <v>0.2</v>
      </c>
      <c r="M7393">
        <v>1996.92</v>
      </c>
      <c r="N7393" t="s">
        <v>109</v>
      </c>
      <c r="O7393" t="s">
        <v>53</v>
      </c>
      <c r="P7393" t="s">
        <v>44</v>
      </c>
      <c r="Q7393">
        <f>Sales_Data[[#This Row],[Quantity]]*Sales_Data[[#This Row],[Unit_Price]]</f>
        <v>3152.98</v>
      </c>
      <c r="R7393">
        <f>Sales_Data[[#This Row],[Gross_Sales]]*Sales_Data[[#This Row],[Discount]]</f>
        <v>630.596</v>
      </c>
      <c r="S7393">
        <f>Sales_Data[[#This Row],[Gross_Sales]]-Sales_Data[[#This Row],[Discount_Amount]]</f>
        <v>2522.384</v>
      </c>
      <c r="T7393">
        <f>Sales_Data[[#This Row],[Net Sales]]-Sales_Data[[#This Row],[Cost]]</f>
        <v>525.46399999999994</v>
      </c>
      <c r="U7393" s="2">
        <f>Sales_Data[[#This Row],[Profit]]/Sales_Data[[#This Row],[Net Sales]]</f>
        <v>0.20832038262215424</v>
      </c>
      <c r="V7393">
        <f>YEAR(Sales_Data[[#This Row],[Order_Date]])</f>
        <v>2025</v>
      </c>
      <c r="W7393" t="str">
        <f>TEXT(Sales_Data[[#This Row],[Order_Date]],"mmm")</f>
        <v>Dec</v>
      </c>
      <c r="X7393">
        <f>MONTH(Sales_Data[[#This Row],[Order_Date]])</f>
        <v>12</v>
      </c>
      <c r="Y7393" t="str">
        <f>"Q"&amp;ROUNDUP(MONTH(Sales_Data[[#This Row],[Order_Date]])/3,0)</f>
        <v>Q4</v>
      </c>
    </row>
    <row r="7394" spans="1:25" x14ac:dyDescent="0.3">
      <c r="A7394" t="s">
        <v>9207</v>
      </c>
      <c r="B7394" s="1">
        <v>45891</v>
      </c>
      <c r="C7394" t="s">
        <v>2157</v>
      </c>
      <c r="D7394" t="s">
        <v>1004</v>
      </c>
      <c r="E7394" t="s">
        <v>48</v>
      </c>
      <c r="F7394" t="s">
        <v>132</v>
      </c>
      <c r="G7394" t="s">
        <v>41</v>
      </c>
      <c r="H7394" t="s">
        <v>42</v>
      </c>
      <c r="I7394" t="s">
        <v>82</v>
      </c>
      <c r="J7394">
        <v>3</v>
      </c>
      <c r="K7394">
        <v>34279.800000000003</v>
      </c>
      <c r="L7394">
        <v>0.05</v>
      </c>
      <c r="M7394">
        <v>65491.7</v>
      </c>
      <c r="N7394" t="s">
        <v>52</v>
      </c>
      <c r="O7394" t="s">
        <v>35</v>
      </c>
      <c r="P7394" t="s">
        <v>71</v>
      </c>
      <c r="Q7394">
        <f>Sales_Data[[#This Row],[Quantity]]*Sales_Data[[#This Row],[Unit_Price]]</f>
        <v>102839.40000000001</v>
      </c>
      <c r="R7394">
        <f>Sales_Data[[#This Row],[Gross_Sales]]*Sales_Data[[#This Row],[Discount]]</f>
        <v>5141.9700000000012</v>
      </c>
      <c r="S7394">
        <f>Sales_Data[[#This Row],[Gross_Sales]]-Sales_Data[[#This Row],[Discount_Amount]]</f>
        <v>97697.430000000008</v>
      </c>
      <c r="T7394">
        <f>Sales_Data[[#This Row],[Net Sales]]-Sales_Data[[#This Row],[Cost]]</f>
        <v>32205.73000000001</v>
      </c>
      <c r="U7394" s="2">
        <f>Sales_Data[[#This Row],[Profit]]/Sales_Data[[#This Row],[Net Sales]]</f>
        <v>0.32964766831635189</v>
      </c>
      <c r="V7394">
        <f>YEAR(Sales_Data[[#This Row],[Order_Date]])</f>
        <v>2025</v>
      </c>
      <c r="W7394" t="str">
        <f>TEXT(Sales_Data[[#This Row],[Order_Date]],"mmm")</f>
        <v>Aug</v>
      </c>
      <c r="X7394">
        <f>MONTH(Sales_Data[[#This Row],[Order_Date]])</f>
        <v>8</v>
      </c>
      <c r="Y7394" t="str">
        <f>"Q"&amp;ROUNDUP(MONTH(Sales_Data[[#This Row],[Order_Date]])/3,0)</f>
        <v>Q3</v>
      </c>
    </row>
    <row r="7395" spans="1:25" x14ac:dyDescent="0.3">
      <c r="A7395" t="s">
        <v>9208</v>
      </c>
      <c r="B7395" s="1">
        <v>45658</v>
      </c>
      <c r="C7395" t="s">
        <v>326</v>
      </c>
      <c r="D7395" t="s">
        <v>244</v>
      </c>
      <c r="E7395" t="s">
        <v>39</v>
      </c>
      <c r="F7395" t="s">
        <v>202</v>
      </c>
      <c r="G7395" t="s">
        <v>75</v>
      </c>
      <c r="H7395" t="s">
        <v>256</v>
      </c>
      <c r="I7395" t="s">
        <v>257</v>
      </c>
      <c r="J7395">
        <v>2</v>
      </c>
      <c r="K7395">
        <v>6211.02</v>
      </c>
      <c r="L7395">
        <v>0</v>
      </c>
      <c r="M7395">
        <v>8994.4</v>
      </c>
      <c r="N7395" t="s">
        <v>24</v>
      </c>
      <c r="O7395" t="s">
        <v>35</v>
      </c>
      <c r="P7395" t="s">
        <v>71</v>
      </c>
      <c r="Q7395">
        <f>Sales_Data[[#This Row],[Quantity]]*Sales_Data[[#This Row],[Unit_Price]]</f>
        <v>12422.04</v>
      </c>
      <c r="R7395">
        <f>Sales_Data[[#This Row],[Gross_Sales]]*Sales_Data[[#This Row],[Discount]]</f>
        <v>0</v>
      </c>
      <c r="S7395">
        <f>Sales_Data[[#This Row],[Gross_Sales]]-Sales_Data[[#This Row],[Discount_Amount]]</f>
        <v>12422.04</v>
      </c>
      <c r="T7395">
        <f>Sales_Data[[#This Row],[Net Sales]]-Sales_Data[[#This Row],[Cost]]</f>
        <v>3427.6400000000012</v>
      </c>
      <c r="U7395" s="2">
        <f>Sales_Data[[#This Row],[Profit]]/Sales_Data[[#This Row],[Net Sales]]</f>
        <v>0.27593213353040247</v>
      </c>
      <c r="V7395">
        <f>YEAR(Sales_Data[[#This Row],[Order_Date]])</f>
        <v>2025</v>
      </c>
      <c r="W7395" t="str">
        <f>TEXT(Sales_Data[[#This Row],[Order_Date]],"mmm")</f>
        <v>Jan</v>
      </c>
      <c r="X7395">
        <f>MONTH(Sales_Data[[#This Row],[Order_Date]])</f>
        <v>1</v>
      </c>
      <c r="Y7395" t="str">
        <f>"Q"&amp;ROUNDUP(MONTH(Sales_Data[[#This Row],[Order_Date]])/3,0)</f>
        <v>Q1</v>
      </c>
    </row>
    <row r="7396" spans="1:25" x14ac:dyDescent="0.3">
      <c r="A7396" t="s">
        <v>9209</v>
      </c>
      <c r="B7396" s="1">
        <v>45824</v>
      </c>
      <c r="C7396" t="s">
        <v>7005</v>
      </c>
      <c r="D7396" t="s">
        <v>106</v>
      </c>
      <c r="E7396" t="s">
        <v>48</v>
      </c>
      <c r="F7396" t="s">
        <v>126</v>
      </c>
      <c r="G7396" t="s">
        <v>67</v>
      </c>
      <c r="H7396" t="s">
        <v>68</v>
      </c>
      <c r="I7396" t="s">
        <v>97</v>
      </c>
      <c r="J7396">
        <v>1</v>
      </c>
      <c r="K7396">
        <v>16455.310000000001</v>
      </c>
      <c r="L7396">
        <v>0.15</v>
      </c>
      <c r="M7396">
        <v>9611.76</v>
      </c>
      <c r="N7396" t="s">
        <v>70</v>
      </c>
      <c r="O7396" t="s">
        <v>35</v>
      </c>
      <c r="P7396" t="s">
        <v>44</v>
      </c>
      <c r="Q7396">
        <f>Sales_Data[[#This Row],[Quantity]]*Sales_Data[[#This Row],[Unit_Price]]</f>
        <v>16455.310000000001</v>
      </c>
      <c r="R7396">
        <f>Sales_Data[[#This Row],[Gross_Sales]]*Sales_Data[[#This Row],[Discount]]</f>
        <v>2468.2964999999999</v>
      </c>
      <c r="S7396">
        <f>Sales_Data[[#This Row],[Gross_Sales]]-Sales_Data[[#This Row],[Discount_Amount]]</f>
        <v>13987.013500000001</v>
      </c>
      <c r="T7396">
        <f>Sales_Data[[#This Row],[Net Sales]]-Sales_Data[[#This Row],[Cost]]</f>
        <v>4375.2535000000007</v>
      </c>
      <c r="U7396" s="2">
        <f>Sales_Data[[#This Row],[Profit]]/Sales_Data[[#This Row],[Net Sales]]</f>
        <v>0.31280827032875891</v>
      </c>
      <c r="V7396">
        <f>YEAR(Sales_Data[[#This Row],[Order_Date]])</f>
        <v>2025</v>
      </c>
      <c r="W7396" t="str">
        <f>TEXT(Sales_Data[[#This Row],[Order_Date]],"mmm")</f>
        <v>Jun</v>
      </c>
      <c r="X7396">
        <f>MONTH(Sales_Data[[#This Row],[Order_Date]])</f>
        <v>6</v>
      </c>
      <c r="Y7396" t="str">
        <f>"Q"&amp;ROUNDUP(MONTH(Sales_Data[[#This Row],[Order_Date]])/3,0)</f>
        <v>Q2</v>
      </c>
    </row>
    <row r="7397" spans="1:25" x14ac:dyDescent="0.3">
      <c r="A7397" t="s">
        <v>9210</v>
      </c>
      <c r="B7397" s="1">
        <v>46009</v>
      </c>
      <c r="C7397" t="s">
        <v>1397</v>
      </c>
      <c r="D7397" t="s">
        <v>430</v>
      </c>
      <c r="E7397" t="s">
        <v>119</v>
      </c>
      <c r="F7397" t="s">
        <v>249</v>
      </c>
      <c r="G7397" t="s">
        <v>21</v>
      </c>
      <c r="H7397" t="s">
        <v>127</v>
      </c>
      <c r="I7397" t="s">
        <v>314</v>
      </c>
      <c r="J7397">
        <v>2</v>
      </c>
      <c r="K7397">
        <v>2743.95</v>
      </c>
      <c r="L7397">
        <v>0</v>
      </c>
      <c r="M7397">
        <v>4723.7700000000004</v>
      </c>
      <c r="N7397" t="s">
        <v>52</v>
      </c>
      <c r="O7397" t="s">
        <v>25</v>
      </c>
      <c r="P7397" t="s">
        <v>71</v>
      </c>
      <c r="Q7397">
        <f>Sales_Data[[#This Row],[Quantity]]*Sales_Data[[#This Row],[Unit_Price]]</f>
        <v>5487.9</v>
      </c>
      <c r="R7397">
        <f>Sales_Data[[#This Row],[Gross_Sales]]*Sales_Data[[#This Row],[Discount]]</f>
        <v>0</v>
      </c>
      <c r="S7397">
        <f>Sales_Data[[#This Row],[Gross_Sales]]-Sales_Data[[#This Row],[Discount_Amount]]</f>
        <v>5487.9</v>
      </c>
      <c r="T7397">
        <f>Sales_Data[[#This Row],[Net Sales]]-Sales_Data[[#This Row],[Cost]]</f>
        <v>764.1299999999992</v>
      </c>
      <c r="U7397" s="2">
        <f>Sales_Data[[#This Row],[Profit]]/Sales_Data[[#This Row],[Net Sales]]</f>
        <v>0.13923905318974458</v>
      </c>
      <c r="V7397">
        <f>YEAR(Sales_Data[[#This Row],[Order_Date]])</f>
        <v>2025</v>
      </c>
      <c r="W7397" t="str">
        <f>TEXT(Sales_Data[[#This Row],[Order_Date]],"mmm")</f>
        <v>Dec</v>
      </c>
      <c r="X7397">
        <f>MONTH(Sales_Data[[#This Row],[Order_Date]])</f>
        <v>12</v>
      </c>
      <c r="Y7397" t="str">
        <f>"Q"&amp;ROUNDUP(MONTH(Sales_Data[[#This Row],[Order_Date]])/3,0)</f>
        <v>Q4</v>
      </c>
    </row>
    <row r="7398" spans="1:25" x14ac:dyDescent="0.3">
      <c r="A7398" t="s">
        <v>9211</v>
      </c>
      <c r="B7398" s="1">
        <v>45875</v>
      </c>
      <c r="C7398" t="s">
        <v>2139</v>
      </c>
      <c r="D7398" t="s">
        <v>266</v>
      </c>
      <c r="E7398" t="s">
        <v>39</v>
      </c>
      <c r="F7398" t="s">
        <v>405</v>
      </c>
      <c r="G7398" t="s">
        <v>21</v>
      </c>
      <c r="H7398" t="s">
        <v>230</v>
      </c>
      <c r="I7398" t="s">
        <v>328</v>
      </c>
      <c r="J7398">
        <v>2</v>
      </c>
      <c r="K7398">
        <v>1244.55</v>
      </c>
      <c r="L7398">
        <v>0.1</v>
      </c>
      <c r="M7398">
        <v>1656.08</v>
      </c>
      <c r="N7398" t="s">
        <v>109</v>
      </c>
      <c r="O7398" t="s">
        <v>35</v>
      </c>
      <c r="P7398" t="s">
        <v>44</v>
      </c>
      <c r="Q7398">
        <f>Sales_Data[[#This Row],[Quantity]]*Sales_Data[[#This Row],[Unit_Price]]</f>
        <v>2489.1</v>
      </c>
      <c r="R7398">
        <f>Sales_Data[[#This Row],[Gross_Sales]]*Sales_Data[[#This Row],[Discount]]</f>
        <v>248.91</v>
      </c>
      <c r="S7398">
        <f>Sales_Data[[#This Row],[Gross_Sales]]-Sales_Data[[#This Row],[Discount_Amount]]</f>
        <v>2240.19</v>
      </c>
      <c r="T7398">
        <f>Sales_Data[[#This Row],[Net Sales]]-Sales_Data[[#This Row],[Cost]]</f>
        <v>584.11000000000013</v>
      </c>
      <c r="U7398" s="2">
        <f>Sales_Data[[#This Row],[Profit]]/Sales_Data[[#This Row],[Net Sales]]</f>
        <v>0.26074127640959033</v>
      </c>
      <c r="V7398">
        <f>YEAR(Sales_Data[[#This Row],[Order_Date]])</f>
        <v>2025</v>
      </c>
      <c r="W7398" t="str">
        <f>TEXT(Sales_Data[[#This Row],[Order_Date]],"mmm")</f>
        <v>Aug</v>
      </c>
      <c r="X7398">
        <f>MONTH(Sales_Data[[#This Row],[Order_Date]])</f>
        <v>8</v>
      </c>
      <c r="Y7398" t="str">
        <f>"Q"&amp;ROUNDUP(MONTH(Sales_Data[[#This Row],[Order_Date]])/3,0)</f>
        <v>Q3</v>
      </c>
    </row>
    <row r="7399" spans="1:25" x14ac:dyDescent="0.3">
      <c r="A7399" t="s">
        <v>9212</v>
      </c>
      <c r="B7399" s="1">
        <v>45930</v>
      </c>
      <c r="C7399" t="s">
        <v>3664</v>
      </c>
      <c r="D7399" t="s">
        <v>450</v>
      </c>
      <c r="E7399" t="s">
        <v>19</v>
      </c>
      <c r="F7399" t="s">
        <v>20</v>
      </c>
      <c r="G7399" t="s">
        <v>41</v>
      </c>
      <c r="H7399" t="s">
        <v>42</v>
      </c>
      <c r="I7399" t="s">
        <v>43</v>
      </c>
      <c r="J7399">
        <v>4</v>
      </c>
      <c r="K7399">
        <v>14876.77</v>
      </c>
      <c r="L7399">
        <v>0</v>
      </c>
      <c r="M7399">
        <v>51049.09</v>
      </c>
      <c r="N7399" t="s">
        <v>109</v>
      </c>
      <c r="O7399" t="s">
        <v>35</v>
      </c>
      <c r="P7399" t="s">
        <v>71</v>
      </c>
      <c r="Q7399">
        <f>Sales_Data[[#This Row],[Quantity]]*Sales_Data[[#This Row],[Unit_Price]]</f>
        <v>59507.08</v>
      </c>
      <c r="R7399">
        <f>Sales_Data[[#This Row],[Gross_Sales]]*Sales_Data[[#This Row],[Discount]]</f>
        <v>0</v>
      </c>
      <c r="S7399">
        <f>Sales_Data[[#This Row],[Gross_Sales]]-Sales_Data[[#This Row],[Discount_Amount]]</f>
        <v>59507.08</v>
      </c>
      <c r="T7399">
        <f>Sales_Data[[#This Row],[Net Sales]]-Sales_Data[[#This Row],[Cost]]</f>
        <v>8457.9900000000052</v>
      </c>
      <c r="U7399" s="2">
        <f>Sales_Data[[#This Row],[Profit]]/Sales_Data[[#This Row],[Net Sales]]</f>
        <v>0.14213417966399972</v>
      </c>
      <c r="V7399">
        <f>YEAR(Sales_Data[[#This Row],[Order_Date]])</f>
        <v>2025</v>
      </c>
      <c r="W7399" t="str">
        <f>TEXT(Sales_Data[[#This Row],[Order_Date]],"mmm")</f>
        <v>Sep</v>
      </c>
      <c r="X7399">
        <f>MONTH(Sales_Data[[#This Row],[Order_Date]])</f>
        <v>9</v>
      </c>
      <c r="Y7399" t="str">
        <f>"Q"&amp;ROUNDUP(MONTH(Sales_Data[[#This Row],[Order_Date]])/3,0)</f>
        <v>Q3</v>
      </c>
    </row>
    <row r="7400" spans="1:25" x14ac:dyDescent="0.3">
      <c r="A7400" t="s">
        <v>9213</v>
      </c>
      <c r="B7400" s="1">
        <v>45908</v>
      </c>
      <c r="C7400" t="s">
        <v>2667</v>
      </c>
      <c r="D7400" t="s">
        <v>393</v>
      </c>
      <c r="E7400" t="s">
        <v>48</v>
      </c>
      <c r="F7400" t="s">
        <v>49</v>
      </c>
      <c r="G7400" t="s">
        <v>67</v>
      </c>
      <c r="H7400" t="s">
        <v>121</v>
      </c>
      <c r="I7400" t="s">
        <v>142</v>
      </c>
      <c r="J7400">
        <v>1</v>
      </c>
      <c r="K7400">
        <v>27647.86</v>
      </c>
      <c r="L7400">
        <v>0</v>
      </c>
      <c r="M7400">
        <v>20752.5</v>
      </c>
      <c r="N7400" t="s">
        <v>52</v>
      </c>
      <c r="O7400" t="s">
        <v>35</v>
      </c>
      <c r="P7400" t="s">
        <v>44</v>
      </c>
      <c r="Q7400">
        <f>Sales_Data[[#This Row],[Quantity]]*Sales_Data[[#This Row],[Unit_Price]]</f>
        <v>27647.86</v>
      </c>
      <c r="R7400">
        <f>Sales_Data[[#This Row],[Gross_Sales]]*Sales_Data[[#This Row],[Discount]]</f>
        <v>0</v>
      </c>
      <c r="S7400">
        <f>Sales_Data[[#This Row],[Gross_Sales]]-Sales_Data[[#This Row],[Discount_Amount]]</f>
        <v>27647.86</v>
      </c>
      <c r="T7400">
        <f>Sales_Data[[#This Row],[Net Sales]]-Sales_Data[[#This Row],[Cost]]</f>
        <v>6895.3600000000006</v>
      </c>
      <c r="U7400" s="2">
        <f>Sales_Data[[#This Row],[Profit]]/Sales_Data[[#This Row],[Net Sales]]</f>
        <v>0.24939941102132318</v>
      </c>
      <c r="V7400">
        <f>YEAR(Sales_Data[[#This Row],[Order_Date]])</f>
        <v>2025</v>
      </c>
      <c r="W7400" t="str">
        <f>TEXT(Sales_Data[[#This Row],[Order_Date]],"mmm")</f>
        <v>Sep</v>
      </c>
      <c r="X7400">
        <f>MONTH(Sales_Data[[#This Row],[Order_Date]])</f>
        <v>9</v>
      </c>
      <c r="Y7400" t="str">
        <f>"Q"&amp;ROUNDUP(MONTH(Sales_Data[[#This Row],[Order_Date]])/3,0)</f>
        <v>Q3</v>
      </c>
    </row>
    <row r="7401" spans="1:25" x14ac:dyDescent="0.3">
      <c r="A7401" t="s">
        <v>9214</v>
      </c>
      <c r="B7401" s="1">
        <v>46004</v>
      </c>
      <c r="C7401" t="s">
        <v>2572</v>
      </c>
      <c r="D7401" t="s">
        <v>160</v>
      </c>
      <c r="E7401" t="s">
        <v>19</v>
      </c>
      <c r="F7401" t="s">
        <v>57</v>
      </c>
      <c r="G7401" t="s">
        <v>75</v>
      </c>
      <c r="H7401" t="s">
        <v>76</v>
      </c>
      <c r="I7401" t="s">
        <v>77</v>
      </c>
      <c r="J7401">
        <v>1</v>
      </c>
      <c r="K7401">
        <v>6718.57</v>
      </c>
      <c r="L7401">
        <v>0.05</v>
      </c>
      <c r="M7401">
        <v>5575.21</v>
      </c>
      <c r="N7401" t="s">
        <v>24</v>
      </c>
      <c r="O7401" t="s">
        <v>35</v>
      </c>
      <c r="P7401" t="s">
        <v>71</v>
      </c>
      <c r="Q7401">
        <f>Sales_Data[[#This Row],[Quantity]]*Sales_Data[[#This Row],[Unit_Price]]</f>
        <v>6718.57</v>
      </c>
      <c r="R7401">
        <f>Sales_Data[[#This Row],[Gross_Sales]]*Sales_Data[[#This Row],[Discount]]</f>
        <v>335.92849999999999</v>
      </c>
      <c r="S7401">
        <f>Sales_Data[[#This Row],[Gross_Sales]]-Sales_Data[[#This Row],[Discount_Amount]]</f>
        <v>6382.6414999999997</v>
      </c>
      <c r="T7401">
        <f>Sales_Data[[#This Row],[Net Sales]]-Sales_Data[[#This Row],[Cost]]</f>
        <v>807.43149999999969</v>
      </c>
      <c r="U7401" s="2">
        <f>Sales_Data[[#This Row],[Profit]]/Sales_Data[[#This Row],[Net Sales]]</f>
        <v>0.12650428509888886</v>
      </c>
      <c r="V7401">
        <f>YEAR(Sales_Data[[#This Row],[Order_Date]])</f>
        <v>2025</v>
      </c>
      <c r="W7401" t="str">
        <f>TEXT(Sales_Data[[#This Row],[Order_Date]],"mmm")</f>
        <v>Dec</v>
      </c>
      <c r="X7401">
        <f>MONTH(Sales_Data[[#This Row],[Order_Date]])</f>
        <v>12</v>
      </c>
      <c r="Y7401" t="str">
        <f>"Q"&amp;ROUNDUP(MONTH(Sales_Data[[#This Row],[Order_Date]])/3,0)</f>
        <v>Q4</v>
      </c>
    </row>
    <row r="7402" spans="1:25" x14ac:dyDescent="0.3">
      <c r="A7402" t="s">
        <v>9215</v>
      </c>
      <c r="B7402" s="1">
        <v>46001</v>
      </c>
      <c r="C7402" t="s">
        <v>2797</v>
      </c>
      <c r="D7402" t="s">
        <v>662</v>
      </c>
      <c r="E7402" t="s">
        <v>39</v>
      </c>
      <c r="F7402" t="s">
        <v>202</v>
      </c>
      <c r="G7402" t="s">
        <v>32</v>
      </c>
      <c r="H7402" t="s">
        <v>50</v>
      </c>
      <c r="I7402" t="s">
        <v>58</v>
      </c>
      <c r="J7402">
        <v>1</v>
      </c>
      <c r="K7402">
        <v>6876.9</v>
      </c>
      <c r="L7402">
        <v>0.1</v>
      </c>
      <c r="M7402">
        <v>4947.28</v>
      </c>
      <c r="N7402" t="s">
        <v>52</v>
      </c>
      <c r="O7402" t="s">
        <v>35</v>
      </c>
      <c r="P7402" t="s">
        <v>26</v>
      </c>
      <c r="Q7402">
        <f>Sales_Data[[#This Row],[Quantity]]*Sales_Data[[#This Row],[Unit_Price]]</f>
        <v>6876.9</v>
      </c>
      <c r="R7402">
        <f>Sales_Data[[#This Row],[Gross_Sales]]*Sales_Data[[#This Row],[Discount]]</f>
        <v>687.69</v>
      </c>
      <c r="S7402">
        <f>Sales_Data[[#This Row],[Gross_Sales]]-Sales_Data[[#This Row],[Discount_Amount]]</f>
        <v>6189.2099999999991</v>
      </c>
      <c r="T7402">
        <f>Sales_Data[[#This Row],[Net Sales]]-Sales_Data[[#This Row],[Cost]]</f>
        <v>1241.9299999999994</v>
      </c>
      <c r="U7402" s="2">
        <f>Sales_Data[[#This Row],[Profit]]/Sales_Data[[#This Row],[Net Sales]]</f>
        <v>0.20066050432930851</v>
      </c>
      <c r="V7402">
        <f>YEAR(Sales_Data[[#This Row],[Order_Date]])</f>
        <v>2025</v>
      </c>
      <c r="W7402" t="str">
        <f>TEXT(Sales_Data[[#This Row],[Order_Date]],"mmm")</f>
        <v>Dec</v>
      </c>
      <c r="X7402">
        <f>MONTH(Sales_Data[[#This Row],[Order_Date]])</f>
        <v>12</v>
      </c>
      <c r="Y7402" t="str">
        <f>"Q"&amp;ROUNDUP(MONTH(Sales_Data[[#This Row],[Order_Date]])/3,0)</f>
        <v>Q4</v>
      </c>
    </row>
    <row r="7403" spans="1:25" x14ac:dyDescent="0.3">
      <c r="A7403" t="s">
        <v>9216</v>
      </c>
      <c r="B7403" s="1">
        <v>45831</v>
      </c>
      <c r="C7403" t="s">
        <v>582</v>
      </c>
      <c r="D7403" t="s">
        <v>723</v>
      </c>
      <c r="E7403" t="s">
        <v>19</v>
      </c>
      <c r="F7403" t="s">
        <v>81</v>
      </c>
      <c r="G7403" t="s">
        <v>67</v>
      </c>
      <c r="H7403" t="s">
        <v>68</v>
      </c>
      <c r="I7403" t="s">
        <v>97</v>
      </c>
      <c r="J7403">
        <v>2</v>
      </c>
      <c r="K7403">
        <v>16733.7</v>
      </c>
      <c r="L7403">
        <v>0</v>
      </c>
      <c r="M7403">
        <v>25808.92</v>
      </c>
      <c r="N7403" t="s">
        <v>83</v>
      </c>
      <c r="O7403" t="s">
        <v>35</v>
      </c>
      <c r="P7403" t="s">
        <v>71</v>
      </c>
      <c r="Q7403">
        <f>Sales_Data[[#This Row],[Quantity]]*Sales_Data[[#This Row],[Unit_Price]]</f>
        <v>33467.4</v>
      </c>
      <c r="R7403">
        <f>Sales_Data[[#This Row],[Gross_Sales]]*Sales_Data[[#This Row],[Discount]]</f>
        <v>0</v>
      </c>
      <c r="S7403">
        <f>Sales_Data[[#This Row],[Gross_Sales]]-Sales_Data[[#This Row],[Discount_Amount]]</f>
        <v>33467.4</v>
      </c>
      <c r="T7403">
        <f>Sales_Data[[#This Row],[Net Sales]]-Sales_Data[[#This Row],[Cost]]</f>
        <v>7658.4800000000032</v>
      </c>
      <c r="U7403" s="2">
        <f>Sales_Data[[#This Row],[Profit]]/Sales_Data[[#This Row],[Net Sales]]</f>
        <v>0.22883402953321749</v>
      </c>
      <c r="V7403">
        <f>YEAR(Sales_Data[[#This Row],[Order_Date]])</f>
        <v>2025</v>
      </c>
      <c r="W7403" t="str">
        <f>TEXT(Sales_Data[[#This Row],[Order_Date]],"mmm")</f>
        <v>Jun</v>
      </c>
      <c r="X7403">
        <f>MONTH(Sales_Data[[#This Row],[Order_Date]])</f>
        <v>6</v>
      </c>
      <c r="Y7403" t="str">
        <f>"Q"&amp;ROUNDUP(MONTH(Sales_Data[[#This Row],[Order_Date]])/3,0)</f>
        <v>Q2</v>
      </c>
    </row>
    <row r="7404" spans="1:25" x14ac:dyDescent="0.3">
      <c r="A7404" t="s">
        <v>9217</v>
      </c>
      <c r="B7404" s="1">
        <v>45827</v>
      </c>
      <c r="C7404" t="s">
        <v>2296</v>
      </c>
      <c r="D7404" t="s">
        <v>497</v>
      </c>
      <c r="E7404" t="s">
        <v>48</v>
      </c>
      <c r="F7404" t="s">
        <v>132</v>
      </c>
      <c r="G7404" t="s">
        <v>41</v>
      </c>
      <c r="H7404" t="s">
        <v>147</v>
      </c>
      <c r="I7404" t="s">
        <v>369</v>
      </c>
      <c r="J7404">
        <v>1</v>
      </c>
      <c r="K7404">
        <v>63221.22</v>
      </c>
      <c r="L7404">
        <v>0.1</v>
      </c>
      <c r="M7404">
        <v>44894.67</v>
      </c>
      <c r="N7404" t="s">
        <v>24</v>
      </c>
      <c r="O7404" t="s">
        <v>35</v>
      </c>
      <c r="P7404" t="s">
        <v>71</v>
      </c>
      <c r="Q7404">
        <f>Sales_Data[[#This Row],[Quantity]]*Sales_Data[[#This Row],[Unit_Price]]</f>
        <v>63221.22</v>
      </c>
      <c r="R7404">
        <f>Sales_Data[[#This Row],[Gross_Sales]]*Sales_Data[[#This Row],[Discount]]</f>
        <v>6322.1220000000003</v>
      </c>
      <c r="S7404">
        <f>Sales_Data[[#This Row],[Gross_Sales]]-Sales_Data[[#This Row],[Discount_Amount]]</f>
        <v>56899.097999999998</v>
      </c>
      <c r="T7404">
        <f>Sales_Data[[#This Row],[Net Sales]]-Sales_Data[[#This Row],[Cost]]</f>
        <v>12004.428</v>
      </c>
      <c r="U7404" s="2">
        <f>Sales_Data[[#This Row],[Profit]]/Sales_Data[[#This Row],[Net Sales]]</f>
        <v>0.21097747454625732</v>
      </c>
      <c r="V7404">
        <f>YEAR(Sales_Data[[#This Row],[Order_Date]])</f>
        <v>2025</v>
      </c>
      <c r="W7404" t="str">
        <f>TEXT(Sales_Data[[#This Row],[Order_Date]],"mmm")</f>
        <v>Jun</v>
      </c>
      <c r="X7404">
        <f>MONTH(Sales_Data[[#This Row],[Order_Date]])</f>
        <v>6</v>
      </c>
      <c r="Y7404" t="str">
        <f>"Q"&amp;ROUNDUP(MONTH(Sales_Data[[#This Row],[Order_Date]])/3,0)</f>
        <v>Q2</v>
      </c>
    </row>
    <row r="7405" spans="1:25" x14ac:dyDescent="0.3">
      <c r="A7405" t="s">
        <v>9218</v>
      </c>
      <c r="B7405" s="1">
        <v>45903</v>
      </c>
      <c r="C7405" t="s">
        <v>8038</v>
      </c>
      <c r="D7405" t="s">
        <v>474</v>
      </c>
      <c r="E7405" t="s">
        <v>39</v>
      </c>
      <c r="F7405" t="s">
        <v>40</v>
      </c>
      <c r="G7405" t="s">
        <v>67</v>
      </c>
      <c r="H7405" t="s">
        <v>121</v>
      </c>
      <c r="I7405" t="s">
        <v>142</v>
      </c>
      <c r="J7405">
        <v>1</v>
      </c>
      <c r="K7405">
        <v>1339.17</v>
      </c>
      <c r="L7405">
        <v>0</v>
      </c>
      <c r="M7405">
        <v>865.21</v>
      </c>
      <c r="N7405" t="s">
        <v>52</v>
      </c>
      <c r="O7405" t="s">
        <v>35</v>
      </c>
      <c r="P7405" t="s">
        <v>44</v>
      </c>
      <c r="Q7405">
        <f>Sales_Data[[#This Row],[Quantity]]*Sales_Data[[#This Row],[Unit_Price]]</f>
        <v>1339.17</v>
      </c>
      <c r="R7405">
        <f>Sales_Data[[#This Row],[Gross_Sales]]*Sales_Data[[#This Row],[Discount]]</f>
        <v>0</v>
      </c>
      <c r="S7405">
        <f>Sales_Data[[#This Row],[Gross_Sales]]-Sales_Data[[#This Row],[Discount_Amount]]</f>
        <v>1339.17</v>
      </c>
      <c r="T7405">
        <f>Sales_Data[[#This Row],[Net Sales]]-Sales_Data[[#This Row],[Cost]]</f>
        <v>473.96000000000004</v>
      </c>
      <c r="U7405" s="2">
        <f>Sales_Data[[#This Row],[Profit]]/Sales_Data[[#This Row],[Net Sales]]</f>
        <v>0.3539207120828573</v>
      </c>
      <c r="V7405">
        <f>YEAR(Sales_Data[[#This Row],[Order_Date]])</f>
        <v>2025</v>
      </c>
      <c r="W7405" t="str">
        <f>TEXT(Sales_Data[[#This Row],[Order_Date]],"mmm")</f>
        <v>Sep</v>
      </c>
      <c r="X7405">
        <f>MONTH(Sales_Data[[#This Row],[Order_Date]])</f>
        <v>9</v>
      </c>
      <c r="Y7405" t="str">
        <f>"Q"&amp;ROUNDUP(MONTH(Sales_Data[[#This Row],[Order_Date]])/3,0)</f>
        <v>Q3</v>
      </c>
    </row>
    <row r="7406" spans="1:25" x14ac:dyDescent="0.3">
      <c r="A7406" t="s">
        <v>9219</v>
      </c>
      <c r="B7406" s="1">
        <v>45747</v>
      </c>
      <c r="C7406" t="s">
        <v>764</v>
      </c>
      <c r="D7406" t="s">
        <v>255</v>
      </c>
      <c r="E7406" t="s">
        <v>19</v>
      </c>
      <c r="F7406" t="s">
        <v>66</v>
      </c>
      <c r="G7406" t="s">
        <v>21</v>
      </c>
      <c r="H7406" t="s">
        <v>230</v>
      </c>
      <c r="I7406" t="s">
        <v>231</v>
      </c>
      <c r="J7406">
        <v>5</v>
      </c>
      <c r="K7406">
        <v>16118.66</v>
      </c>
      <c r="L7406">
        <v>0.05</v>
      </c>
      <c r="M7406">
        <v>59923.58</v>
      </c>
      <c r="N7406" t="s">
        <v>24</v>
      </c>
      <c r="O7406" t="s">
        <v>35</v>
      </c>
      <c r="P7406" t="s">
        <v>26</v>
      </c>
      <c r="Q7406">
        <f>Sales_Data[[#This Row],[Quantity]]*Sales_Data[[#This Row],[Unit_Price]]</f>
        <v>80593.3</v>
      </c>
      <c r="R7406">
        <f>Sales_Data[[#This Row],[Gross_Sales]]*Sales_Data[[#This Row],[Discount]]</f>
        <v>4029.6650000000004</v>
      </c>
      <c r="S7406">
        <f>Sales_Data[[#This Row],[Gross_Sales]]-Sales_Data[[#This Row],[Discount_Amount]]</f>
        <v>76563.635000000009</v>
      </c>
      <c r="T7406">
        <f>Sales_Data[[#This Row],[Net Sales]]-Sales_Data[[#This Row],[Cost]]</f>
        <v>16640.055000000008</v>
      </c>
      <c r="U7406" s="2">
        <f>Sales_Data[[#This Row],[Profit]]/Sales_Data[[#This Row],[Net Sales]]</f>
        <v>0.21733627197820488</v>
      </c>
      <c r="V7406">
        <f>YEAR(Sales_Data[[#This Row],[Order_Date]])</f>
        <v>2025</v>
      </c>
      <c r="W7406" t="str">
        <f>TEXT(Sales_Data[[#This Row],[Order_Date]],"mmm")</f>
        <v>Mar</v>
      </c>
      <c r="X7406">
        <f>MONTH(Sales_Data[[#This Row],[Order_Date]])</f>
        <v>3</v>
      </c>
      <c r="Y7406" t="str">
        <f>"Q"&amp;ROUNDUP(MONTH(Sales_Data[[#This Row],[Order_Date]])/3,0)</f>
        <v>Q1</v>
      </c>
    </row>
    <row r="7407" spans="1:25" x14ac:dyDescent="0.3">
      <c r="A7407" t="s">
        <v>9220</v>
      </c>
      <c r="B7407" s="1">
        <v>45706</v>
      </c>
      <c r="C7407" t="s">
        <v>1193</v>
      </c>
      <c r="D7407" t="s">
        <v>433</v>
      </c>
      <c r="E7407" t="s">
        <v>48</v>
      </c>
      <c r="F7407" t="s">
        <v>132</v>
      </c>
      <c r="G7407" t="s">
        <v>41</v>
      </c>
      <c r="H7407" t="s">
        <v>102</v>
      </c>
      <c r="I7407" t="s">
        <v>103</v>
      </c>
      <c r="J7407">
        <v>1</v>
      </c>
      <c r="K7407">
        <v>22373.06</v>
      </c>
      <c r="L7407">
        <v>0.05</v>
      </c>
      <c r="M7407">
        <v>14849.87</v>
      </c>
      <c r="N7407" t="s">
        <v>83</v>
      </c>
      <c r="O7407" t="s">
        <v>35</v>
      </c>
      <c r="P7407" t="s">
        <v>26</v>
      </c>
      <c r="Q7407">
        <f>Sales_Data[[#This Row],[Quantity]]*Sales_Data[[#This Row],[Unit_Price]]</f>
        <v>22373.06</v>
      </c>
      <c r="R7407">
        <f>Sales_Data[[#This Row],[Gross_Sales]]*Sales_Data[[#This Row],[Discount]]</f>
        <v>1118.653</v>
      </c>
      <c r="S7407">
        <f>Sales_Data[[#This Row],[Gross_Sales]]-Sales_Data[[#This Row],[Discount_Amount]]</f>
        <v>21254.407000000003</v>
      </c>
      <c r="T7407">
        <f>Sales_Data[[#This Row],[Net Sales]]-Sales_Data[[#This Row],[Cost]]</f>
        <v>6404.5370000000021</v>
      </c>
      <c r="U7407" s="2">
        <f>Sales_Data[[#This Row],[Profit]]/Sales_Data[[#This Row],[Net Sales]]</f>
        <v>0.30132748469529175</v>
      </c>
      <c r="V7407">
        <f>YEAR(Sales_Data[[#This Row],[Order_Date]])</f>
        <v>2025</v>
      </c>
      <c r="W7407" t="str">
        <f>TEXT(Sales_Data[[#This Row],[Order_Date]],"mmm")</f>
        <v>Feb</v>
      </c>
      <c r="X7407">
        <f>MONTH(Sales_Data[[#This Row],[Order_Date]])</f>
        <v>2</v>
      </c>
      <c r="Y7407" t="str">
        <f>"Q"&amp;ROUNDUP(MONTH(Sales_Data[[#This Row],[Order_Date]])/3,0)</f>
        <v>Q1</v>
      </c>
    </row>
    <row r="7408" spans="1:25" x14ac:dyDescent="0.3">
      <c r="A7408" t="s">
        <v>9221</v>
      </c>
      <c r="B7408" s="1">
        <v>45951</v>
      </c>
      <c r="C7408" t="s">
        <v>177</v>
      </c>
      <c r="D7408" t="s">
        <v>209</v>
      </c>
      <c r="E7408" t="s">
        <v>48</v>
      </c>
      <c r="F7408" t="s">
        <v>152</v>
      </c>
      <c r="G7408" t="s">
        <v>41</v>
      </c>
      <c r="H7408" t="s">
        <v>102</v>
      </c>
      <c r="I7408" t="s">
        <v>388</v>
      </c>
      <c r="J7408">
        <v>1</v>
      </c>
      <c r="K7408">
        <v>2303.6999999999998</v>
      </c>
      <c r="L7408">
        <v>0.1</v>
      </c>
      <c r="M7408">
        <v>1703.21</v>
      </c>
      <c r="N7408" t="s">
        <v>109</v>
      </c>
      <c r="O7408" t="s">
        <v>53</v>
      </c>
      <c r="P7408" t="s">
        <v>44</v>
      </c>
      <c r="Q7408">
        <f>Sales_Data[[#This Row],[Quantity]]*Sales_Data[[#This Row],[Unit_Price]]</f>
        <v>2303.6999999999998</v>
      </c>
      <c r="R7408">
        <f>Sales_Data[[#This Row],[Gross_Sales]]*Sales_Data[[#This Row],[Discount]]</f>
        <v>230.37</v>
      </c>
      <c r="S7408">
        <f>Sales_Data[[#This Row],[Gross_Sales]]-Sales_Data[[#This Row],[Discount_Amount]]</f>
        <v>2073.33</v>
      </c>
      <c r="T7408">
        <f>Sales_Data[[#This Row],[Net Sales]]-Sales_Data[[#This Row],[Cost]]</f>
        <v>370.11999999999989</v>
      </c>
      <c r="U7408" s="2">
        <f>Sales_Data[[#This Row],[Profit]]/Sales_Data[[#This Row],[Net Sales]]</f>
        <v>0.17851475645459233</v>
      </c>
      <c r="V7408">
        <f>YEAR(Sales_Data[[#This Row],[Order_Date]])</f>
        <v>2025</v>
      </c>
      <c r="W7408" t="str">
        <f>TEXT(Sales_Data[[#This Row],[Order_Date]],"mmm")</f>
        <v>Oct</v>
      </c>
      <c r="X7408">
        <f>MONTH(Sales_Data[[#This Row],[Order_Date]])</f>
        <v>10</v>
      </c>
      <c r="Y7408" t="str">
        <f>"Q"&amp;ROUNDUP(MONTH(Sales_Data[[#This Row],[Order_Date]])/3,0)</f>
        <v>Q4</v>
      </c>
    </row>
    <row r="7409" spans="1:25" x14ac:dyDescent="0.3">
      <c r="A7409" t="s">
        <v>9222</v>
      </c>
      <c r="B7409" s="1">
        <v>45807</v>
      </c>
      <c r="C7409" t="s">
        <v>2577</v>
      </c>
      <c r="D7409" t="s">
        <v>513</v>
      </c>
      <c r="E7409" t="s">
        <v>39</v>
      </c>
      <c r="F7409" t="s">
        <v>40</v>
      </c>
      <c r="G7409" t="s">
        <v>21</v>
      </c>
      <c r="H7409" t="s">
        <v>297</v>
      </c>
      <c r="I7409" t="s">
        <v>494</v>
      </c>
      <c r="J7409">
        <v>2</v>
      </c>
      <c r="K7409">
        <v>2982.57</v>
      </c>
      <c r="L7409">
        <v>0.1</v>
      </c>
      <c r="M7409">
        <v>3889.69</v>
      </c>
      <c r="N7409" t="s">
        <v>52</v>
      </c>
      <c r="O7409" t="s">
        <v>35</v>
      </c>
      <c r="P7409" t="s">
        <v>71</v>
      </c>
      <c r="Q7409">
        <f>Sales_Data[[#This Row],[Quantity]]*Sales_Data[[#This Row],[Unit_Price]]</f>
        <v>5965.14</v>
      </c>
      <c r="R7409">
        <f>Sales_Data[[#This Row],[Gross_Sales]]*Sales_Data[[#This Row],[Discount]]</f>
        <v>596.51400000000001</v>
      </c>
      <c r="S7409">
        <f>Sales_Data[[#This Row],[Gross_Sales]]-Sales_Data[[#This Row],[Discount_Amount]]</f>
        <v>5368.6260000000002</v>
      </c>
      <c r="T7409">
        <f>Sales_Data[[#This Row],[Net Sales]]-Sales_Data[[#This Row],[Cost]]</f>
        <v>1478.9360000000001</v>
      </c>
      <c r="U7409" s="2">
        <f>Sales_Data[[#This Row],[Profit]]/Sales_Data[[#This Row],[Net Sales]]</f>
        <v>0.27547756167034176</v>
      </c>
      <c r="V7409">
        <f>YEAR(Sales_Data[[#This Row],[Order_Date]])</f>
        <v>2025</v>
      </c>
      <c r="W7409" t="str">
        <f>TEXT(Sales_Data[[#This Row],[Order_Date]],"mmm")</f>
        <v>May</v>
      </c>
      <c r="X7409">
        <f>MONTH(Sales_Data[[#This Row],[Order_Date]])</f>
        <v>5</v>
      </c>
      <c r="Y7409" t="str">
        <f>"Q"&amp;ROUNDUP(MONTH(Sales_Data[[#This Row],[Order_Date]])/3,0)</f>
        <v>Q2</v>
      </c>
    </row>
    <row r="7410" spans="1:25" x14ac:dyDescent="0.3">
      <c r="A7410" t="s">
        <v>9223</v>
      </c>
      <c r="B7410" s="1">
        <v>45789</v>
      </c>
      <c r="C7410" t="s">
        <v>933</v>
      </c>
      <c r="D7410" t="s">
        <v>433</v>
      </c>
      <c r="E7410" t="s">
        <v>119</v>
      </c>
      <c r="F7410" t="s">
        <v>538</v>
      </c>
      <c r="G7410" t="s">
        <v>75</v>
      </c>
      <c r="H7410" t="s">
        <v>114</v>
      </c>
      <c r="I7410" t="s">
        <v>115</v>
      </c>
      <c r="J7410">
        <v>3</v>
      </c>
      <c r="K7410">
        <v>4828.17</v>
      </c>
      <c r="L7410">
        <v>0</v>
      </c>
      <c r="M7410">
        <v>12264.72</v>
      </c>
      <c r="N7410" t="s">
        <v>70</v>
      </c>
      <c r="O7410" t="s">
        <v>35</v>
      </c>
      <c r="P7410" t="s">
        <v>26</v>
      </c>
      <c r="Q7410">
        <f>Sales_Data[[#This Row],[Quantity]]*Sales_Data[[#This Row],[Unit_Price]]</f>
        <v>14484.51</v>
      </c>
      <c r="R7410">
        <f>Sales_Data[[#This Row],[Gross_Sales]]*Sales_Data[[#This Row],[Discount]]</f>
        <v>0</v>
      </c>
      <c r="S7410">
        <f>Sales_Data[[#This Row],[Gross_Sales]]-Sales_Data[[#This Row],[Discount_Amount]]</f>
        <v>14484.51</v>
      </c>
      <c r="T7410">
        <f>Sales_Data[[#This Row],[Net Sales]]-Sales_Data[[#This Row],[Cost]]</f>
        <v>2219.7900000000009</v>
      </c>
      <c r="U7410" s="2">
        <f>Sales_Data[[#This Row],[Profit]]/Sales_Data[[#This Row],[Net Sales]]</f>
        <v>0.15325268165785386</v>
      </c>
      <c r="V7410">
        <f>YEAR(Sales_Data[[#This Row],[Order_Date]])</f>
        <v>2025</v>
      </c>
      <c r="W7410" t="str">
        <f>TEXT(Sales_Data[[#This Row],[Order_Date]],"mmm")</f>
        <v>May</v>
      </c>
      <c r="X7410">
        <f>MONTH(Sales_Data[[#This Row],[Order_Date]])</f>
        <v>5</v>
      </c>
      <c r="Y7410" t="str">
        <f>"Q"&amp;ROUNDUP(MONTH(Sales_Data[[#This Row],[Order_Date]])/3,0)</f>
        <v>Q2</v>
      </c>
    </row>
    <row r="7411" spans="1:25" x14ac:dyDescent="0.3">
      <c r="A7411" t="s">
        <v>9224</v>
      </c>
      <c r="B7411" s="1">
        <v>45716</v>
      </c>
      <c r="C7411" t="s">
        <v>1444</v>
      </c>
      <c r="D7411" t="s">
        <v>1055</v>
      </c>
      <c r="E7411" t="s">
        <v>48</v>
      </c>
      <c r="F7411" t="s">
        <v>164</v>
      </c>
      <c r="G7411" t="s">
        <v>41</v>
      </c>
      <c r="H7411" t="s">
        <v>102</v>
      </c>
      <c r="I7411" t="s">
        <v>388</v>
      </c>
      <c r="J7411">
        <v>1</v>
      </c>
      <c r="K7411">
        <v>8372</v>
      </c>
      <c r="L7411">
        <v>0</v>
      </c>
      <c r="M7411">
        <v>5983.08</v>
      </c>
      <c r="N7411" t="s">
        <v>70</v>
      </c>
      <c r="O7411" t="s">
        <v>35</v>
      </c>
      <c r="P7411" t="s">
        <v>71</v>
      </c>
      <c r="Q7411">
        <f>Sales_Data[[#This Row],[Quantity]]*Sales_Data[[#This Row],[Unit_Price]]</f>
        <v>8372</v>
      </c>
      <c r="R7411">
        <f>Sales_Data[[#This Row],[Gross_Sales]]*Sales_Data[[#This Row],[Discount]]</f>
        <v>0</v>
      </c>
      <c r="S7411">
        <f>Sales_Data[[#This Row],[Gross_Sales]]-Sales_Data[[#This Row],[Discount_Amount]]</f>
        <v>8372</v>
      </c>
      <c r="T7411">
        <f>Sales_Data[[#This Row],[Net Sales]]-Sales_Data[[#This Row],[Cost]]</f>
        <v>2388.92</v>
      </c>
      <c r="U7411" s="2">
        <f>Sales_Data[[#This Row],[Profit]]/Sales_Data[[#This Row],[Net Sales]]</f>
        <v>0.28534639273769707</v>
      </c>
      <c r="V7411">
        <f>YEAR(Sales_Data[[#This Row],[Order_Date]])</f>
        <v>2025</v>
      </c>
      <c r="W7411" t="str">
        <f>TEXT(Sales_Data[[#This Row],[Order_Date]],"mmm")</f>
        <v>Feb</v>
      </c>
      <c r="X7411">
        <f>MONTH(Sales_Data[[#This Row],[Order_Date]])</f>
        <v>2</v>
      </c>
      <c r="Y7411" t="str">
        <f>"Q"&amp;ROUNDUP(MONTH(Sales_Data[[#This Row],[Order_Date]])/3,0)</f>
        <v>Q1</v>
      </c>
    </row>
    <row r="7412" spans="1:25" x14ac:dyDescent="0.3">
      <c r="A7412" t="s">
        <v>9225</v>
      </c>
      <c r="B7412" s="1">
        <v>45981</v>
      </c>
      <c r="C7412" t="s">
        <v>2240</v>
      </c>
      <c r="D7412" t="s">
        <v>331</v>
      </c>
      <c r="E7412" t="s">
        <v>30</v>
      </c>
      <c r="F7412" t="s">
        <v>101</v>
      </c>
      <c r="G7412" t="s">
        <v>21</v>
      </c>
      <c r="H7412" t="s">
        <v>127</v>
      </c>
      <c r="I7412" t="s">
        <v>314</v>
      </c>
      <c r="J7412">
        <v>1</v>
      </c>
      <c r="K7412">
        <v>2803.97</v>
      </c>
      <c r="L7412">
        <v>0.15</v>
      </c>
      <c r="M7412">
        <v>1653.57</v>
      </c>
      <c r="N7412" t="s">
        <v>83</v>
      </c>
      <c r="O7412" t="s">
        <v>53</v>
      </c>
      <c r="P7412" t="s">
        <v>26</v>
      </c>
      <c r="Q7412">
        <f>Sales_Data[[#This Row],[Quantity]]*Sales_Data[[#This Row],[Unit_Price]]</f>
        <v>2803.97</v>
      </c>
      <c r="R7412">
        <f>Sales_Data[[#This Row],[Gross_Sales]]*Sales_Data[[#This Row],[Discount]]</f>
        <v>420.59549999999996</v>
      </c>
      <c r="S7412">
        <f>Sales_Data[[#This Row],[Gross_Sales]]-Sales_Data[[#This Row],[Discount_Amount]]</f>
        <v>2383.3744999999999</v>
      </c>
      <c r="T7412">
        <f>Sales_Data[[#This Row],[Net Sales]]-Sales_Data[[#This Row],[Cost]]</f>
        <v>729.80449999999996</v>
      </c>
      <c r="U7412" s="2">
        <f>Sales_Data[[#This Row],[Profit]]/Sales_Data[[#This Row],[Net Sales]]</f>
        <v>0.30620638930222671</v>
      </c>
      <c r="V7412">
        <f>YEAR(Sales_Data[[#This Row],[Order_Date]])</f>
        <v>2025</v>
      </c>
      <c r="W7412" t="str">
        <f>TEXT(Sales_Data[[#This Row],[Order_Date]],"mmm")</f>
        <v>Nov</v>
      </c>
      <c r="X7412">
        <f>MONTH(Sales_Data[[#This Row],[Order_Date]])</f>
        <v>11</v>
      </c>
      <c r="Y7412" t="str">
        <f>"Q"&amp;ROUNDUP(MONTH(Sales_Data[[#This Row],[Order_Date]])/3,0)</f>
        <v>Q4</v>
      </c>
    </row>
    <row r="7413" spans="1:25" x14ac:dyDescent="0.3">
      <c r="A7413" t="s">
        <v>9226</v>
      </c>
      <c r="B7413" s="1">
        <v>45856</v>
      </c>
      <c r="C7413" t="s">
        <v>223</v>
      </c>
      <c r="D7413" t="s">
        <v>457</v>
      </c>
      <c r="E7413" t="s">
        <v>48</v>
      </c>
      <c r="F7413" t="s">
        <v>152</v>
      </c>
      <c r="G7413" t="s">
        <v>67</v>
      </c>
      <c r="H7413" t="s">
        <v>68</v>
      </c>
      <c r="I7413" t="s">
        <v>97</v>
      </c>
      <c r="J7413">
        <v>1</v>
      </c>
      <c r="K7413">
        <v>53535.94</v>
      </c>
      <c r="L7413">
        <v>0.05</v>
      </c>
      <c r="M7413">
        <v>38211.47</v>
      </c>
      <c r="N7413" t="s">
        <v>83</v>
      </c>
      <c r="O7413" t="s">
        <v>25</v>
      </c>
      <c r="P7413" t="s">
        <v>71</v>
      </c>
      <c r="Q7413">
        <f>Sales_Data[[#This Row],[Quantity]]*Sales_Data[[#This Row],[Unit_Price]]</f>
        <v>53535.94</v>
      </c>
      <c r="R7413">
        <f>Sales_Data[[#This Row],[Gross_Sales]]*Sales_Data[[#This Row],[Discount]]</f>
        <v>2676.7970000000005</v>
      </c>
      <c r="S7413">
        <f>Sales_Data[[#This Row],[Gross_Sales]]-Sales_Data[[#This Row],[Discount_Amount]]</f>
        <v>50859.143000000004</v>
      </c>
      <c r="T7413">
        <f>Sales_Data[[#This Row],[Net Sales]]-Sales_Data[[#This Row],[Cost]]</f>
        <v>12647.673000000003</v>
      </c>
      <c r="U7413" s="2">
        <f>Sales_Data[[#This Row],[Profit]]/Sales_Data[[#This Row],[Net Sales]]</f>
        <v>0.24868041917261566</v>
      </c>
      <c r="V7413">
        <f>YEAR(Sales_Data[[#This Row],[Order_Date]])</f>
        <v>2025</v>
      </c>
      <c r="W7413" t="str">
        <f>TEXT(Sales_Data[[#This Row],[Order_Date]],"mmm")</f>
        <v>Jul</v>
      </c>
      <c r="X7413">
        <f>MONTH(Sales_Data[[#This Row],[Order_Date]])</f>
        <v>7</v>
      </c>
      <c r="Y7413" t="str">
        <f>"Q"&amp;ROUNDUP(MONTH(Sales_Data[[#This Row],[Order_Date]])/3,0)</f>
        <v>Q3</v>
      </c>
    </row>
    <row r="7414" spans="1:25" x14ac:dyDescent="0.3">
      <c r="A7414" t="s">
        <v>9227</v>
      </c>
      <c r="B7414" s="1">
        <v>45872</v>
      </c>
      <c r="C7414" t="s">
        <v>1301</v>
      </c>
      <c r="D7414" t="s">
        <v>183</v>
      </c>
      <c r="E7414" t="s">
        <v>19</v>
      </c>
      <c r="F7414" t="s">
        <v>57</v>
      </c>
      <c r="G7414" t="s">
        <v>41</v>
      </c>
      <c r="H7414" t="s">
        <v>147</v>
      </c>
      <c r="I7414" t="s">
        <v>369</v>
      </c>
      <c r="J7414">
        <v>1</v>
      </c>
      <c r="K7414">
        <v>7233.36</v>
      </c>
      <c r="L7414">
        <v>0.05</v>
      </c>
      <c r="M7414">
        <v>5079.3500000000004</v>
      </c>
      <c r="N7414" t="s">
        <v>70</v>
      </c>
      <c r="O7414" t="s">
        <v>25</v>
      </c>
      <c r="P7414" t="s">
        <v>71</v>
      </c>
      <c r="Q7414">
        <f>Sales_Data[[#This Row],[Quantity]]*Sales_Data[[#This Row],[Unit_Price]]</f>
        <v>7233.36</v>
      </c>
      <c r="R7414">
        <f>Sales_Data[[#This Row],[Gross_Sales]]*Sales_Data[[#This Row],[Discount]]</f>
        <v>361.66800000000001</v>
      </c>
      <c r="S7414">
        <f>Sales_Data[[#This Row],[Gross_Sales]]-Sales_Data[[#This Row],[Discount_Amount]]</f>
        <v>6871.692</v>
      </c>
      <c r="T7414">
        <f>Sales_Data[[#This Row],[Net Sales]]-Sales_Data[[#This Row],[Cost]]</f>
        <v>1792.3419999999996</v>
      </c>
      <c r="U7414" s="2">
        <f>Sales_Data[[#This Row],[Profit]]/Sales_Data[[#This Row],[Net Sales]]</f>
        <v>0.26082979272062828</v>
      </c>
      <c r="V7414">
        <f>YEAR(Sales_Data[[#This Row],[Order_Date]])</f>
        <v>2025</v>
      </c>
      <c r="W7414" t="str">
        <f>TEXT(Sales_Data[[#This Row],[Order_Date]],"mmm")</f>
        <v>Aug</v>
      </c>
      <c r="X7414">
        <f>MONTH(Sales_Data[[#This Row],[Order_Date]])</f>
        <v>8</v>
      </c>
      <c r="Y7414" t="str">
        <f>"Q"&amp;ROUNDUP(MONTH(Sales_Data[[#This Row],[Order_Date]])/3,0)</f>
        <v>Q3</v>
      </c>
    </row>
    <row r="7415" spans="1:25" x14ac:dyDescent="0.3">
      <c r="A7415" t="s">
        <v>9228</v>
      </c>
      <c r="B7415" s="1">
        <v>45706</v>
      </c>
      <c r="C7415" t="s">
        <v>582</v>
      </c>
      <c r="D7415" t="s">
        <v>112</v>
      </c>
      <c r="E7415" t="s">
        <v>19</v>
      </c>
      <c r="F7415" t="s">
        <v>20</v>
      </c>
      <c r="G7415" t="s">
        <v>41</v>
      </c>
      <c r="H7415" t="s">
        <v>171</v>
      </c>
      <c r="I7415" t="s">
        <v>191</v>
      </c>
      <c r="J7415">
        <v>2</v>
      </c>
      <c r="K7415">
        <v>6800.76</v>
      </c>
      <c r="L7415">
        <v>0</v>
      </c>
      <c r="M7415">
        <v>8633</v>
      </c>
      <c r="N7415" t="s">
        <v>52</v>
      </c>
      <c r="O7415" t="s">
        <v>35</v>
      </c>
      <c r="P7415" t="s">
        <v>26</v>
      </c>
      <c r="Q7415">
        <f>Sales_Data[[#This Row],[Quantity]]*Sales_Data[[#This Row],[Unit_Price]]</f>
        <v>13601.52</v>
      </c>
      <c r="R7415">
        <f>Sales_Data[[#This Row],[Gross_Sales]]*Sales_Data[[#This Row],[Discount]]</f>
        <v>0</v>
      </c>
      <c r="S7415">
        <f>Sales_Data[[#This Row],[Gross_Sales]]-Sales_Data[[#This Row],[Discount_Amount]]</f>
        <v>13601.52</v>
      </c>
      <c r="T7415">
        <f>Sales_Data[[#This Row],[Net Sales]]-Sales_Data[[#This Row],[Cost]]</f>
        <v>4968.5200000000004</v>
      </c>
      <c r="U7415" s="2">
        <f>Sales_Data[[#This Row],[Profit]]/Sales_Data[[#This Row],[Net Sales]]</f>
        <v>0.36529152624118483</v>
      </c>
      <c r="V7415">
        <f>YEAR(Sales_Data[[#This Row],[Order_Date]])</f>
        <v>2025</v>
      </c>
      <c r="W7415" t="str">
        <f>TEXT(Sales_Data[[#This Row],[Order_Date]],"mmm")</f>
        <v>Feb</v>
      </c>
      <c r="X7415">
        <f>MONTH(Sales_Data[[#This Row],[Order_Date]])</f>
        <v>2</v>
      </c>
      <c r="Y7415" t="str">
        <f>"Q"&amp;ROUNDUP(MONTH(Sales_Data[[#This Row],[Order_Date]])/3,0)</f>
        <v>Q1</v>
      </c>
    </row>
    <row r="7416" spans="1:25" x14ac:dyDescent="0.3">
      <c r="A7416" t="s">
        <v>9229</v>
      </c>
      <c r="B7416" s="1">
        <v>45889</v>
      </c>
      <c r="C7416" t="s">
        <v>1273</v>
      </c>
      <c r="D7416" t="s">
        <v>137</v>
      </c>
      <c r="E7416" t="s">
        <v>48</v>
      </c>
      <c r="F7416" t="s">
        <v>132</v>
      </c>
      <c r="G7416" t="s">
        <v>41</v>
      </c>
      <c r="H7416" t="s">
        <v>42</v>
      </c>
      <c r="I7416" t="s">
        <v>43</v>
      </c>
      <c r="J7416">
        <v>2</v>
      </c>
      <c r="K7416">
        <v>23014.46</v>
      </c>
      <c r="L7416">
        <v>0.2</v>
      </c>
      <c r="M7416">
        <v>30186.95</v>
      </c>
      <c r="N7416" t="s">
        <v>70</v>
      </c>
      <c r="O7416" t="s">
        <v>35</v>
      </c>
      <c r="P7416" t="s">
        <v>26</v>
      </c>
      <c r="Q7416">
        <f>Sales_Data[[#This Row],[Quantity]]*Sales_Data[[#This Row],[Unit_Price]]</f>
        <v>46028.92</v>
      </c>
      <c r="R7416">
        <f>Sales_Data[[#This Row],[Gross_Sales]]*Sales_Data[[#This Row],[Discount]]</f>
        <v>9205.7839999999997</v>
      </c>
      <c r="S7416">
        <f>Sales_Data[[#This Row],[Gross_Sales]]-Sales_Data[[#This Row],[Discount_Amount]]</f>
        <v>36823.135999999999</v>
      </c>
      <c r="T7416">
        <f>Sales_Data[[#This Row],[Net Sales]]-Sales_Data[[#This Row],[Cost]]</f>
        <v>6636.1859999999979</v>
      </c>
      <c r="U7416" s="2">
        <f>Sales_Data[[#This Row],[Profit]]/Sales_Data[[#This Row],[Net Sales]]</f>
        <v>0.18021783913244102</v>
      </c>
      <c r="V7416">
        <f>YEAR(Sales_Data[[#This Row],[Order_Date]])</f>
        <v>2025</v>
      </c>
      <c r="W7416" t="str">
        <f>TEXT(Sales_Data[[#This Row],[Order_Date]],"mmm")</f>
        <v>Aug</v>
      </c>
      <c r="X7416">
        <f>MONTH(Sales_Data[[#This Row],[Order_Date]])</f>
        <v>8</v>
      </c>
      <c r="Y7416" t="str">
        <f>"Q"&amp;ROUNDUP(MONTH(Sales_Data[[#This Row],[Order_Date]])/3,0)</f>
        <v>Q3</v>
      </c>
    </row>
    <row r="7417" spans="1:25" x14ac:dyDescent="0.3">
      <c r="A7417" t="s">
        <v>9230</v>
      </c>
      <c r="B7417" s="1">
        <v>45904</v>
      </c>
      <c r="C7417" t="s">
        <v>3444</v>
      </c>
      <c r="D7417" t="s">
        <v>238</v>
      </c>
      <c r="E7417" t="s">
        <v>39</v>
      </c>
      <c r="F7417" t="s">
        <v>96</v>
      </c>
      <c r="G7417" t="s">
        <v>67</v>
      </c>
      <c r="H7417" t="s">
        <v>88</v>
      </c>
      <c r="I7417" t="s">
        <v>89</v>
      </c>
      <c r="J7417">
        <v>2</v>
      </c>
      <c r="K7417">
        <v>6492.42</v>
      </c>
      <c r="L7417">
        <v>0.15</v>
      </c>
      <c r="M7417">
        <v>7964.79</v>
      </c>
      <c r="N7417" t="s">
        <v>52</v>
      </c>
      <c r="O7417" t="s">
        <v>35</v>
      </c>
      <c r="P7417" t="s">
        <v>44</v>
      </c>
      <c r="Q7417">
        <f>Sales_Data[[#This Row],[Quantity]]*Sales_Data[[#This Row],[Unit_Price]]</f>
        <v>12984.84</v>
      </c>
      <c r="R7417">
        <f>Sales_Data[[#This Row],[Gross_Sales]]*Sales_Data[[#This Row],[Discount]]</f>
        <v>1947.7259999999999</v>
      </c>
      <c r="S7417">
        <f>Sales_Data[[#This Row],[Gross_Sales]]-Sales_Data[[#This Row],[Discount_Amount]]</f>
        <v>11037.114</v>
      </c>
      <c r="T7417">
        <f>Sales_Data[[#This Row],[Net Sales]]-Sales_Data[[#This Row],[Cost]]</f>
        <v>3072.3239999999996</v>
      </c>
      <c r="U7417" s="2">
        <f>Sales_Data[[#This Row],[Profit]]/Sales_Data[[#This Row],[Net Sales]]</f>
        <v>0.2783629851064327</v>
      </c>
      <c r="V7417">
        <f>YEAR(Sales_Data[[#This Row],[Order_Date]])</f>
        <v>2025</v>
      </c>
      <c r="W7417" t="str">
        <f>TEXT(Sales_Data[[#This Row],[Order_Date]],"mmm")</f>
        <v>Sep</v>
      </c>
      <c r="X7417">
        <f>MONTH(Sales_Data[[#This Row],[Order_Date]])</f>
        <v>9</v>
      </c>
      <c r="Y7417" t="str">
        <f>"Q"&amp;ROUNDUP(MONTH(Sales_Data[[#This Row],[Order_Date]])/3,0)</f>
        <v>Q3</v>
      </c>
    </row>
    <row r="7418" spans="1:25" x14ac:dyDescent="0.3">
      <c r="A7418" t="s">
        <v>9231</v>
      </c>
      <c r="B7418" s="1">
        <v>45896</v>
      </c>
      <c r="C7418" t="s">
        <v>3696</v>
      </c>
      <c r="D7418" t="s">
        <v>715</v>
      </c>
      <c r="E7418" t="s">
        <v>119</v>
      </c>
      <c r="F7418" t="s">
        <v>146</v>
      </c>
      <c r="G7418" t="s">
        <v>75</v>
      </c>
      <c r="H7418" t="s">
        <v>256</v>
      </c>
      <c r="I7418" t="s">
        <v>257</v>
      </c>
      <c r="J7418">
        <v>2</v>
      </c>
      <c r="K7418">
        <v>914.44</v>
      </c>
      <c r="L7418">
        <v>0</v>
      </c>
      <c r="M7418">
        <v>1352.13</v>
      </c>
      <c r="N7418" t="s">
        <v>109</v>
      </c>
      <c r="O7418" t="s">
        <v>35</v>
      </c>
      <c r="P7418" t="s">
        <v>44</v>
      </c>
      <c r="Q7418">
        <f>Sales_Data[[#This Row],[Quantity]]*Sales_Data[[#This Row],[Unit_Price]]</f>
        <v>1828.88</v>
      </c>
      <c r="R7418">
        <f>Sales_Data[[#This Row],[Gross_Sales]]*Sales_Data[[#This Row],[Discount]]</f>
        <v>0</v>
      </c>
      <c r="S7418">
        <f>Sales_Data[[#This Row],[Gross_Sales]]-Sales_Data[[#This Row],[Discount_Amount]]</f>
        <v>1828.88</v>
      </c>
      <c r="T7418">
        <f>Sales_Data[[#This Row],[Net Sales]]-Sales_Data[[#This Row],[Cost]]</f>
        <v>476.75</v>
      </c>
      <c r="U7418" s="2">
        <f>Sales_Data[[#This Row],[Profit]]/Sales_Data[[#This Row],[Net Sales]]</f>
        <v>0.26067866672499013</v>
      </c>
      <c r="V7418">
        <f>YEAR(Sales_Data[[#This Row],[Order_Date]])</f>
        <v>2025</v>
      </c>
      <c r="W7418" t="str">
        <f>TEXT(Sales_Data[[#This Row],[Order_Date]],"mmm")</f>
        <v>Aug</v>
      </c>
      <c r="X7418">
        <f>MONTH(Sales_Data[[#This Row],[Order_Date]])</f>
        <v>8</v>
      </c>
      <c r="Y7418" t="str">
        <f>"Q"&amp;ROUNDUP(MONTH(Sales_Data[[#This Row],[Order_Date]])/3,0)</f>
        <v>Q3</v>
      </c>
    </row>
    <row r="7419" spans="1:25" x14ac:dyDescent="0.3">
      <c r="A7419" t="s">
        <v>9232</v>
      </c>
      <c r="B7419" s="1">
        <v>45825</v>
      </c>
      <c r="C7419" t="s">
        <v>4563</v>
      </c>
      <c r="D7419" t="s">
        <v>277</v>
      </c>
      <c r="E7419" t="s">
        <v>119</v>
      </c>
      <c r="F7419" t="s">
        <v>249</v>
      </c>
      <c r="G7419" t="s">
        <v>41</v>
      </c>
      <c r="H7419" t="s">
        <v>42</v>
      </c>
      <c r="I7419" t="s">
        <v>82</v>
      </c>
      <c r="J7419">
        <v>3</v>
      </c>
      <c r="K7419">
        <v>4283.1499999999996</v>
      </c>
      <c r="L7419">
        <v>0.1</v>
      </c>
      <c r="M7419">
        <v>9307.06</v>
      </c>
      <c r="N7419" t="s">
        <v>109</v>
      </c>
      <c r="O7419" t="s">
        <v>35</v>
      </c>
      <c r="P7419" t="s">
        <v>71</v>
      </c>
      <c r="Q7419">
        <f>Sales_Data[[#This Row],[Quantity]]*Sales_Data[[#This Row],[Unit_Price]]</f>
        <v>12849.449999999999</v>
      </c>
      <c r="R7419">
        <f>Sales_Data[[#This Row],[Gross_Sales]]*Sales_Data[[#This Row],[Discount]]</f>
        <v>1284.9449999999999</v>
      </c>
      <c r="S7419">
        <f>Sales_Data[[#This Row],[Gross_Sales]]-Sales_Data[[#This Row],[Discount_Amount]]</f>
        <v>11564.504999999999</v>
      </c>
      <c r="T7419">
        <f>Sales_Data[[#This Row],[Net Sales]]-Sales_Data[[#This Row],[Cost]]</f>
        <v>2257.4449999999997</v>
      </c>
      <c r="U7419" s="2">
        <f>Sales_Data[[#This Row],[Profit]]/Sales_Data[[#This Row],[Net Sales]]</f>
        <v>0.19520463694727963</v>
      </c>
      <c r="V7419">
        <f>YEAR(Sales_Data[[#This Row],[Order_Date]])</f>
        <v>2025</v>
      </c>
      <c r="W7419" t="str">
        <f>TEXT(Sales_Data[[#This Row],[Order_Date]],"mmm")</f>
        <v>Jun</v>
      </c>
      <c r="X7419">
        <f>MONTH(Sales_Data[[#This Row],[Order_Date]])</f>
        <v>6</v>
      </c>
      <c r="Y7419" t="str">
        <f>"Q"&amp;ROUNDUP(MONTH(Sales_Data[[#This Row],[Order_Date]])/3,0)</f>
        <v>Q2</v>
      </c>
    </row>
    <row r="7420" spans="1:25" x14ac:dyDescent="0.3">
      <c r="A7420" t="s">
        <v>9233</v>
      </c>
      <c r="B7420" s="1">
        <v>45705</v>
      </c>
      <c r="C7420" t="s">
        <v>3084</v>
      </c>
      <c r="D7420" t="s">
        <v>541</v>
      </c>
      <c r="E7420" t="s">
        <v>48</v>
      </c>
      <c r="F7420" t="s">
        <v>49</v>
      </c>
      <c r="G7420" t="s">
        <v>21</v>
      </c>
      <c r="H7420" t="s">
        <v>127</v>
      </c>
      <c r="I7420" t="s">
        <v>128</v>
      </c>
      <c r="J7420">
        <v>2</v>
      </c>
      <c r="K7420">
        <v>18302.07</v>
      </c>
      <c r="L7420">
        <v>0.15</v>
      </c>
      <c r="M7420">
        <v>19681.099999999999</v>
      </c>
      <c r="N7420" t="s">
        <v>70</v>
      </c>
      <c r="O7420" t="s">
        <v>35</v>
      </c>
      <c r="P7420" t="s">
        <v>71</v>
      </c>
      <c r="Q7420">
        <f>Sales_Data[[#This Row],[Quantity]]*Sales_Data[[#This Row],[Unit_Price]]</f>
        <v>36604.14</v>
      </c>
      <c r="R7420">
        <f>Sales_Data[[#This Row],[Gross_Sales]]*Sales_Data[[#This Row],[Discount]]</f>
        <v>5490.6210000000001</v>
      </c>
      <c r="S7420">
        <f>Sales_Data[[#This Row],[Gross_Sales]]-Sales_Data[[#This Row],[Discount_Amount]]</f>
        <v>31113.519</v>
      </c>
      <c r="T7420">
        <f>Sales_Data[[#This Row],[Net Sales]]-Sales_Data[[#This Row],[Cost]]</f>
        <v>11432.419000000002</v>
      </c>
      <c r="U7420" s="2">
        <f>Sales_Data[[#This Row],[Profit]]/Sales_Data[[#This Row],[Net Sales]]</f>
        <v>0.36744217200246626</v>
      </c>
      <c r="V7420">
        <f>YEAR(Sales_Data[[#This Row],[Order_Date]])</f>
        <v>2025</v>
      </c>
      <c r="W7420" t="str">
        <f>TEXT(Sales_Data[[#This Row],[Order_Date]],"mmm")</f>
        <v>Feb</v>
      </c>
      <c r="X7420">
        <f>MONTH(Sales_Data[[#This Row],[Order_Date]])</f>
        <v>2</v>
      </c>
      <c r="Y7420" t="str">
        <f>"Q"&amp;ROUNDUP(MONTH(Sales_Data[[#This Row],[Order_Date]])/3,0)</f>
        <v>Q1</v>
      </c>
    </row>
    <row r="7421" spans="1:25" x14ac:dyDescent="0.3">
      <c r="A7421" t="s">
        <v>9234</v>
      </c>
      <c r="B7421" s="1">
        <v>45708</v>
      </c>
      <c r="C7421" t="s">
        <v>4199</v>
      </c>
      <c r="D7421" t="s">
        <v>374</v>
      </c>
      <c r="E7421" t="s">
        <v>48</v>
      </c>
      <c r="F7421" t="s">
        <v>49</v>
      </c>
      <c r="G7421" t="s">
        <v>75</v>
      </c>
      <c r="H7421" t="s">
        <v>185</v>
      </c>
      <c r="I7421" t="s">
        <v>261</v>
      </c>
      <c r="J7421">
        <v>4</v>
      </c>
      <c r="K7421">
        <v>58256.75</v>
      </c>
      <c r="L7421">
        <v>0.05</v>
      </c>
      <c r="M7421">
        <v>151736.10999999999</v>
      </c>
      <c r="N7421" t="s">
        <v>52</v>
      </c>
      <c r="O7421" t="s">
        <v>35</v>
      </c>
      <c r="P7421" t="s">
        <v>26</v>
      </c>
      <c r="Q7421">
        <f>Sales_Data[[#This Row],[Quantity]]*Sales_Data[[#This Row],[Unit_Price]]</f>
        <v>233027</v>
      </c>
      <c r="R7421">
        <f>Sales_Data[[#This Row],[Gross_Sales]]*Sales_Data[[#This Row],[Discount]]</f>
        <v>11651.35</v>
      </c>
      <c r="S7421">
        <f>Sales_Data[[#This Row],[Gross_Sales]]-Sales_Data[[#This Row],[Discount_Amount]]</f>
        <v>221375.65</v>
      </c>
      <c r="T7421">
        <f>Sales_Data[[#This Row],[Net Sales]]-Sales_Data[[#This Row],[Cost]]</f>
        <v>69639.540000000008</v>
      </c>
      <c r="U7421" s="2">
        <f>Sales_Data[[#This Row],[Profit]]/Sales_Data[[#This Row],[Net Sales]]</f>
        <v>0.31457633213047598</v>
      </c>
      <c r="V7421">
        <f>YEAR(Sales_Data[[#This Row],[Order_Date]])</f>
        <v>2025</v>
      </c>
      <c r="W7421" t="str">
        <f>TEXT(Sales_Data[[#This Row],[Order_Date]],"mmm")</f>
        <v>Feb</v>
      </c>
      <c r="X7421">
        <f>MONTH(Sales_Data[[#This Row],[Order_Date]])</f>
        <v>2</v>
      </c>
      <c r="Y7421" t="str">
        <f>"Q"&amp;ROUNDUP(MONTH(Sales_Data[[#This Row],[Order_Date]])/3,0)</f>
        <v>Q1</v>
      </c>
    </row>
    <row r="7422" spans="1:25" x14ac:dyDescent="0.3">
      <c r="A7422" t="s">
        <v>9235</v>
      </c>
      <c r="B7422" s="1">
        <v>45956</v>
      </c>
      <c r="C7422" t="s">
        <v>326</v>
      </c>
      <c r="D7422" t="s">
        <v>427</v>
      </c>
      <c r="E7422" t="s">
        <v>119</v>
      </c>
      <c r="F7422" t="s">
        <v>538</v>
      </c>
      <c r="G7422" t="s">
        <v>41</v>
      </c>
      <c r="H7422" t="s">
        <v>147</v>
      </c>
      <c r="I7422" t="s">
        <v>369</v>
      </c>
      <c r="J7422">
        <v>2</v>
      </c>
      <c r="K7422">
        <v>1316.44</v>
      </c>
      <c r="L7422">
        <v>0.05</v>
      </c>
      <c r="M7422">
        <v>1694.03</v>
      </c>
      <c r="N7422" t="s">
        <v>109</v>
      </c>
      <c r="O7422" t="s">
        <v>35</v>
      </c>
      <c r="P7422" t="s">
        <v>44</v>
      </c>
      <c r="Q7422">
        <f>Sales_Data[[#This Row],[Quantity]]*Sales_Data[[#This Row],[Unit_Price]]</f>
        <v>2632.88</v>
      </c>
      <c r="R7422">
        <f>Sales_Data[[#This Row],[Gross_Sales]]*Sales_Data[[#This Row],[Discount]]</f>
        <v>131.64400000000001</v>
      </c>
      <c r="S7422">
        <f>Sales_Data[[#This Row],[Gross_Sales]]-Sales_Data[[#This Row],[Discount_Amount]]</f>
        <v>2501.2359999999999</v>
      </c>
      <c r="T7422">
        <f>Sales_Data[[#This Row],[Net Sales]]-Sales_Data[[#This Row],[Cost]]</f>
        <v>807.2059999999999</v>
      </c>
      <c r="U7422" s="2">
        <f>Sales_Data[[#This Row],[Profit]]/Sales_Data[[#This Row],[Net Sales]]</f>
        <v>0.32272284582502409</v>
      </c>
      <c r="V7422">
        <f>YEAR(Sales_Data[[#This Row],[Order_Date]])</f>
        <v>2025</v>
      </c>
      <c r="W7422" t="str">
        <f>TEXT(Sales_Data[[#This Row],[Order_Date]],"mmm")</f>
        <v>Oct</v>
      </c>
      <c r="X7422">
        <f>MONTH(Sales_Data[[#This Row],[Order_Date]])</f>
        <v>10</v>
      </c>
      <c r="Y7422" t="str">
        <f>"Q"&amp;ROUNDUP(MONTH(Sales_Data[[#This Row],[Order_Date]])/3,0)</f>
        <v>Q4</v>
      </c>
    </row>
    <row r="7423" spans="1:25" x14ac:dyDescent="0.3">
      <c r="A7423" t="s">
        <v>9236</v>
      </c>
      <c r="B7423" s="1">
        <v>45755</v>
      </c>
      <c r="C7423" t="s">
        <v>2853</v>
      </c>
      <c r="D7423" t="s">
        <v>1026</v>
      </c>
      <c r="E7423" t="s">
        <v>48</v>
      </c>
      <c r="F7423" t="s">
        <v>132</v>
      </c>
      <c r="G7423" t="s">
        <v>41</v>
      </c>
      <c r="H7423" t="s">
        <v>171</v>
      </c>
      <c r="I7423" t="s">
        <v>172</v>
      </c>
      <c r="J7423">
        <v>3</v>
      </c>
      <c r="K7423">
        <v>27626.62</v>
      </c>
      <c r="L7423">
        <v>0.05</v>
      </c>
      <c r="M7423">
        <v>59604.13</v>
      </c>
      <c r="N7423" t="s">
        <v>52</v>
      </c>
      <c r="O7423" t="s">
        <v>35</v>
      </c>
      <c r="P7423" t="s">
        <v>44</v>
      </c>
      <c r="Q7423">
        <f>Sales_Data[[#This Row],[Quantity]]*Sales_Data[[#This Row],[Unit_Price]]</f>
        <v>82879.86</v>
      </c>
      <c r="R7423">
        <f>Sales_Data[[#This Row],[Gross_Sales]]*Sales_Data[[#This Row],[Discount]]</f>
        <v>4143.9930000000004</v>
      </c>
      <c r="S7423">
        <f>Sales_Data[[#This Row],[Gross_Sales]]-Sales_Data[[#This Row],[Discount_Amount]]</f>
        <v>78735.866999999998</v>
      </c>
      <c r="T7423">
        <f>Sales_Data[[#This Row],[Net Sales]]-Sales_Data[[#This Row],[Cost]]</f>
        <v>19131.737000000001</v>
      </c>
      <c r="U7423" s="2">
        <f>Sales_Data[[#This Row],[Profit]]/Sales_Data[[#This Row],[Net Sales]]</f>
        <v>0.24298630000479962</v>
      </c>
      <c r="V7423">
        <f>YEAR(Sales_Data[[#This Row],[Order_Date]])</f>
        <v>2025</v>
      </c>
      <c r="W7423" t="str">
        <f>TEXT(Sales_Data[[#This Row],[Order_Date]],"mmm")</f>
        <v>Apr</v>
      </c>
      <c r="X7423">
        <f>MONTH(Sales_Data[[#This Row],[Order_Date]])</f>
        <v>4</v>
      </c>
      <c r="Y7423" t="str">
        <f>"Q"&amp;ROUNDUP(MONTH(Sales_Data[[#This Row],[Order_Date]])/3,0)</f>
        <v>Q2</v>
      </c>
    </row>
    <row r="7424" spans="1:25" x14ac:dyDescent="0.3">
      <c r="A7424" t="s">
        <v>9237</v>
      </c>
      <c r="B7424" s="1">
        <v>45873</v>
      </c>
      <c r="C7424" t="s">
        <v>740</v>
      </c>
      <c r="D7424" t="s">
        <v>723</v>
      </c>
      <c r="E7424" t="s">
        <v>39</v>
      </c>
      <c r="F7424" t="s">
        <v>96</v>
      </c>
      <c r="G7424" t="s">
        <v>21</v>
      </c>
      <c r="H7424" t="s">
        <v>297</v>
      </c>
      <c r="I7424" t="s">
        <v>494</v>
      </c>
      <c r="J7424">
        <v>1</v>
      </c>
      <c r="K7424">
        <v>3084.99</v>
      </c>
      <c r="L7424">
        <v>0</v>
      </c>
      <c r="M7424">
        <v>2598.7399999999998</v>
      </c>
      <c r="N7424" t="s">
        <v>52</v>
      </c>
      <c r="O7424" t="s">
        <v>35</v>
      </c>
      <c r="P7424" t="s">
        <v>26</v>
      </c>
      <c r="Q7424">
        <f>Sales_Data[[#This Row],[Quantity]]*Sales_Data[[#This Row],[Unit_Price]]</f>
        <v>3084.99</v>
      </c>
      <c r="R7424">
        <f>Sales_Data[[#This Row],[Gross_Sales]]*Sales_Data[[#This Row],[Discount]]</f>
        <v>0</v>
      </c>
      <c r="S7424">
        <f>Sales_Data[[#This Row],[Gross_Sales]]-Sales_Data[[#This Row],[Discount_Amount]]</f>
        <v>3084.99</v>
      </c>
      <c r="T7424">
        <f>Sales_Data[[#This Row],[Net Sales]]-Sales_Data[[#This Row],[Cost]]</f>
        <v>486.25</v>
      </c>
      <c r="U7424" s="2">
        <f>Sales_Data[[#This Row],[Profit]]/Sales_Data[[#This Row],[Net Sales]]</f>
        <v>0.15761801496925437</v>
      </c>
      <c r="V7424">
        <f>YEAR(Sales_Data[[#This Row],[Order_Date]])</f>
        <v>2025</v>
      </c>
      <c r="W7424" t="str">
        <f>TEXT(Sales_Data[[#This Row],[Order_Date]],"mmm")</f>
        <v>Aug</v>
      </c>
      <c r="X7424">
        <f>MONTH(Sales_Data[[#This Row],[Order_Date]])</f>
        <v>8</v>
      </c>
      <c r="Y7424" t="str">
        <f>"Q"&amp;ROUNDUP(MONTH(Sales_Data[[#This Row],[Order_Date]])/3,0)</f>
        <v>Q3</v>
      </c>
    </row>
    <row r="7425" spans="1:25" x14ac:dyDescent="0.3">
      <c r="A7425" t="s">
        <v>9238</v>
      </c>
      <c r="B7425" s="1">
        <v>45834</v>
      </c>
      <c r="C7425" t="s">
        <v>2033</v>
      </c>
      <c r="D7425" t="s">
        <v>522</v>
      </c>
      <c r="E7425" t="s">
        <v>48</v>
      </c>
      <c r="F7425" t="s">
        <v>164</v>
      </c>
      <c r="G7425" t="s">
        <v>67</v>
      </c>
      <c r="H7425" t="s">
        <v>68</v>
      </c>
      <c r="I7425" t="s">
        <v>97</v>
      </c>
      <c r="J7425">
        <v>1</v>
      </c>
      <c r="K7425">
        <v>57913.05</v>
      </c>
      <c r="L7425">
        <v>0.1</v>
      </c>
      <c r="M7425">
        <v>38783.919999999998</v>
      </c>
      <c r="N7425" t="s">
        <v>24</v>
      </c>
      <c r="O7425" t="s">
        <v>35</v>
      </c>
      <c r="P7425" t="s">
        <v>26</v>
      </c>
      <c r="Q7425">
        <f>Sales_Data[[#This Row],[Quantity]]*Sales_Data[[#This Row],[Unit_Price]]</f>
        <v>57913.05</v>
      </c>
      <c r="R7425">
        <f>Sales_Data[[#This Row],[Gross_Sales]]*Sales_Data[[#This Row],[Discount]]</f>
        <v>5791.3050000000003</v>
      </c>
      <c r="S7425">
        <f>Sales_Data[[#This Row],[Gross_Sales]]-Sales_Data[[#This Row],[Discount_Amount]]</f>
        <v>52121.745000000003</v>
      </c>
      <c r="T7425">
        <f>Sales_Data[[#This Row],[Net Sales]]-Sales_Data[[#This Row],[Cost]]</f>
        <v>13337.825000000004</v>
      </c>
      <c r="U7425" s="2">
        <f>Sales_Data[[#This Row],[Profit]]/Sales_Data[[#This Row],[Net Sales]]</f>
        <v>0.25589751455942245</v>
      </c>
      <c r="V7425">
        <f>YEAR(Sales_Data[[#This Row],[Order_Date]])</f>
        <v>2025</v>
      </c>
      <c r="W7425" t="str">
        <f>TEXT(Sales_Data[[#This Row],[Order_Date]],"mmm")</f>
        <v>Jun</v>
      </c>
      <c r="X7425">
        <f>MONTH(Sales_Data[[#This Row],[Order_Date]])</f>
        <v>6</v>
      </c>
      <c r="Y7425" t="str">
        <f>"Q"&amp;ROUNDUP(MONTH(Sales_Data[[#This Row],[Order_Date]])/3,0)</f>
        <v>Q2</v>
      </c>
    </row>
    <row r="7426" spans="1:25" x14ac:dyDescent="0.3">
      <c r="A7426" t="s">
        <v>9239</v>
      </c>
      <c r="B7426" s="1">
        <v>45737</v>
      </c>
      <c r="C7426" t="s">
        <v>1920</v>
      </c>
      <c r="D7426" t="s">
        <v>65</v>
      </c>
      <c r="E7426" t="s">
        <v>19</v>
      </c>
      <c r="F7426" t="s">
        <v>66</v>
      </c>
      <c r="G7426" t="s">
        <v>75</v>
      </c>
      <c r="H7426" t="s">
        <v>76</v>
      </c>
      <c r="I7426" t="s">
        <v>77</v>
      </c>
      <c r="J7426">
        <v>3</v>
      </c>
      <c r="K7426">
        <v>4428.04</v>
      </c>
      <c r="L7426">
        <v>0.05</v>
      </c>
      <c r="M7426">
        <v>8832.08</v>
      </c>
      <c r="N7426" t="s">
        <v>24</v>
      </c>
      <c r="O7426" t="s">
        <v>25</v>
      </c>
      <c r="P7426" t="s">
        <v>26</v>
      </c>
      <c r="Q7426">
        <f>Sales_Data[[#This Row],[Quantity]]*Sales_Data[[#This Row],[Unit_Price]]</f>
        <v>13284.119999999999</v>
      </c>
      <c r="R7426">
        <f>Sales_Data[[#This Row],[Gross_Sales]]*Sales_Data[[#This Row],[Discount]]</f>
        <v>664.20600000000002</v>
      </c>
      <c r="S7426">
        <f>Sales_Data[[#This Row],[Gross_Sales]]-Sales_Data[[#This Row],[Discount_Amount]]</f>
        <v>12619.913999999999</v>
      </c>
      <c r="T7426">
        <f>Sales_Data[[#This Row],[Net Sales]]-Sales_Data[[#This Row],[Cost]]</f>
        <v>3787.8339999999989</v>
      </c>
      <c r="U7426" s="2">
        <f>Sales_Data[[#This Row],[Profit]]/Sales_Data[[#This Row],[Net Sales]]</f>
        <v>0.3001473702594169</v>
      </c>
      <c r="V7426">
        <f>YEAR(Sales_Data[[#This Row],[Order_Date]])</f>
        <v>2025</v>
      </c>
      <c r="W7426" t="str">
        <f>TEXT(Sales_Data[[#This Row],[Order_Date]],"mmm")</f>
        <v>Mar</v>
      </c>
      <c r="X7426">
        <f>MONTH(Sales_Data[[#This Row],[Order_Date]])</f>
        <v>3</v>
      </c>
      <c r="Y7426" t="str">
        <f>"Q"&amp;ROUNDUP(MONTH(Sales_Data[[#This Row],[Order_Date]])/3,0)</f>
        <v>Q1</v>
      </c>
    </row>
    <row r="7427" spans="1:25" x14ac:dyDescent="0.3">
      <c r="A7427" t="s">
        <v>9240</v>
      </c>
      <c r="B7427" s="1">
        <v>45842</v>
      </c>
      <c r="C7427" t="s">
        <v>2414</v>
      </c>
      <c r="D7427" t="s">
        <v>624</v>
      </c>
      <c r="E7427" t="s">
        <v>48</v>
      </c>
      <c r="F7427" t="s">
        <v>164</v>
      </c>
      <c r="G7427" t="s">
        <v>41</v>
      </c>
      <c r="H7427" t="s">
        <v>147</v>
      </c>
      <c r="I7427" t="s">
        <v>369</v>
      </c>
      <c r="J7427">
        <v>1</v>
      </c>
      <c r="K7427">
        <v>42450.86</v>
      </c>
      <c r="L7427">
        <v>0.05</v>
      </c>
      <c r="M7427">
        <v>26075.13</v>
      </c>
      <c r="N7427" t="s">
        <v>52</v>
      </c>
      <c r="O7427" t="s">
        <v>53</v>
      </c>
      <c r="P7427" t="s">
        <v>44</v>
      </c>
      <c r="Q7427">
        <f>Sales_Data[[#This Row],[Quantity]]*Sales_Data[[#This Row],[Unit_Price]]</f>
        <v>42450.86</v>
      </c>
      <c r="R7427">
        <f>Sales_Data[[#This Row],[Gross_Sales]]*Sales_Data[[#This Row],[Discount]]</f>
        <v>2122.5430000000001</v>
      </c>
      <c r="S7427">
        <f>Sales_Data[[#This Row],[Gross_Sales]]-Sales_Data[[#This Row],[Discount_Amount]]</f>
        <v>40328.317000000003</v>
      </c>
      <c r="T7427">
        <f>Sales_Data[[#This Row],[Net Sales]]-Sales_Data[[#This Row],[Cost]]</f>
        <v>14253.187000000002</v>
      </c>
      <c r="U7427" s="2">
        <f>Sales_Data[[#This Row],[Profit]]/Sales_Data[[#This Row],[Net Sales]]</f>
        <v>0.35342875825936404</v>
      </c>
      <c r="V7427">
        <f>YEAR(Sales_Data[[#This Row],[Order_Date]])</f>
        <v>2025</v>
      </c>
      <c r="W7427" t="str">
        <f>TEXT(Sales_Data[[#This Row],[Order_Date]],"mmm")</f>
        <v>Jul</v>
      </c>
      <c r="X7427">
        <f>MONTH(Sales_Data[[#This Row],[Order_Date]])</f>
        <v>7</v>
      </c>
      <c r="Y7427" t="str">
        <f>"Q"&amp;ROUNDUP(MONTH(Sales_Data[[#This Row],[Order_Date]])/3,0)</f>
        <v>Q3</v>
      </c>
    </row>
    <row r="7428" spans="1:25" x14ac:dyDescent="0.3">
      <c r="A7428" t="s">
        <v>9241</v>
      </c>
      <c r="B7428" s="1">
        <v>45684</v>
      </c>
      <c r="C7428" t="s">
        <v>4501</v>
      </c>
      <c r="D7428" t="s">
        <v>1026</v>
      </c>
      <c r="E7428" t="s">
        <v>119</v>
      </c>
      <c r="F7428" t="s">
        <v>146</v>
      </c>
      <c r="G7428" t="s">
        <v>41</v>
      </c>
      <c r="H7428" t="s">
        <v>102</v>
      </c>
      <c r="I7428" t="s">
        <v>388</v>
      </c>
      <c r="J7428">
        <v>2</v>
      </c>
      <c r="K7428">
        <v>1642.45</v>
      </c>
      <c r="L7428">
        <v>0.05</v>
      </c>
      <c r="M7428">
        <v>1936.99</v>
      </c>
      <c r="N7428" t="s">
        <v>24</v>
      </c>
      <c r="O7428" t="s">
        <v>53</v>
      </c>
      <c r="P7428" t="s">
        <v>44</v>
      </c>
      <c r="Q7428">
        <f>Sales_Data[[#This Row],[Quantity]]*Sales_Data[[#This Row],[Unit_Price]]</f>
        <v>3284.9</v>
      </c>
      <c r="R7428">
        <f>Sales_Data[[#This Row],[Gross_Sales]]*Sales_Data[[#This Row],[Discount]]</f>
        <v>164.245</v>
      </c>
      <c r="S7428">
        <f>Sales_Data[[#This Row],[Gross_Sales]]-Sales_Data[[#This Row],[Discount_Amount]]</f>
        <v>3120.6550000000002</v>
      </c>
      <c r="T7428">
        <f>Sales_Data[[#This Row],[Net Sales]]-Sales_Data[[#This Row],[Cost]]</f>
        <v>1183.6650000000002</v>
      </c>
      <c r="U7428" s="2">
        <f>Sales_Data[[#This Row],[Profit]]/Sales_Data[[#This Row],[Net Sales]]</f>
        <v>0.37930017896883833</v>
      </c>
      <c r="V7428">
        <f>YEAR(Sales_Data[[#This Row],[Order_Date]])</f>
        <v>2025</v>
      </c>
      <c r="W7428" t="str">
        <f>TEXT(Sales_Data[[#This Row],[Order_Date]],"mmm")</f>
        <v>Jan</v>
      </c>
      <c r="X7428">
        <f>MONTH(Sales_Data[[#This Row],[Order_Date]])</f>
        <v>1</v>
      </c>
      <c r="Y7428" t="str">
        <f>"Q"&amp;ROUNDUP(MONTH(Sales_Data[[#This Row],[Order_Date]])/3,0)</f>
        <v>Q1</v>
      </c>
    </row>
    <row r="7429" spans="1:25" x14ac:dyDescent="0.3">
      <c r="A7429" t="s">
        <v>9242</v>
      </c>
      <c r="B7429" s="1">
        <v>45852</v>
      </c>
      <c r="C7429" t="s">
        <v>6639</v>
      </c>
      <c r="D7429" t="s">
        <v>580</v>
      </c>
      <c r="E7429" t="s">
        <v>119</v>
      </c>
      <c r="F7429" t="s">
        <v>184</v>
      </c>
      <c r="G7429" t="s">
        <v>67</v>
      </c>
      <c r="H7429" t="s">
        <v>133</v>
      </c>
      <c r="I7429" t="s">
        <v>138</v>
      </c>
      <c r="J7429">
        <v>2</v>
      </c>
      <c r="K7429">
        <v>8608.7900000000009</v>
      </c>
      <c r="L7429">
        <v>0.1</v>
      </c>
      <c r="M7429">
        <v>10746.66</v>
      </c>
      <c r="N7429" t="s">
        <v>24</v>
      </c>
      <c r="O7429" t="s">
        <v>53</v>
      </c>
      <c r="P7429" t="s">
        <v>71</v>
      </c>
      <c r="Q7429">
        <f>Sales_Data[[#This Row],[Quantity]]*Sales_Data[[#This Row],[Unit_Price]]</f>
        <v>17217.580000000002</v>
      </c>
      <c r="R7429">
        <f>Sales_Data[[#This Row],[Gross_Sales]]*Sales_Data[[#This Row],[Discount]]</f>
        <v>1721.7580000000003</v>
      </c>
      <c r="S7429">
        <f>Sales_Data[[#This Row],[Gross_Sales]]-Sales_Data[[#This Row],[Discount_Amount]]</f>
        <v>15495.822000000002</v>
      </c>
      <c r="T7429">
        <f>Sales_Data[[#This Row],[Net Sales]]-Sales_Data[[#This Row],[Cost]]</f>
        <v>4749.1620000000021</v>
      </c>
      <c r="U7429" s="2">
        <f>Sales_Data[[#This Row],[Profit]]/Sales_Data[[#This Row],[Net Sales]]</f>
        <v>0.30648015961979957</v>
      </c>
      <c r="V7429">
        <f>YEAR(Sales_Data[[#This Row],[Order_Date]])</f>
        <v>2025</v>
      </c>
      <c r="W7429" t="str">
        <f>TEXT(Sales_Data[[#This Row],[Order_Date]],"mmm")</f>
        <v>Jul</v>
      </c>
      <c r="X7429">
        <f>MONTH(Sales_Data[[#This Row],[Order_Date]])</f>
        <v>7</v>
      </c>
      <c r="Y7429" t="str">
        <f>"Q"&amp;ROUNDUP(MONTH(Sales_Data[[#This Row],[Order_Date]])/3,0)</f>
        <v>Q3</v>
      </c>
    </row>
    <row r="7430" spans="1:25" x14ac:dyDescent="0.3">
      <c r="A7430" t="s">
        <v>9243</v>
      </c>
      <c r="B7430" s="1">
        <v>45871</v>
      </c>
      <c r="C7430" t="s">
        <v>2784</v>
      </c>
      <c r="D7430" t="s">
        <v>283</v>
      </c>
      <c r="E7430" t="s">
        <v>48</v>
      </c>
      <c r="F7430" t="s">
        <v>152</v>
      </c>
      <c r="G7430" t="s">
        <v>21</v>
      </c>
      <c r="H7430" t="s">
        <v>22</v>
      </c>
      <c r="I7430" t="s">
        <v>62</v>
      </c>
      <c r="J7430">
        <v>3</v>
      </c>
      <c r="K7430">
        <v>39156.449999999997</v>
      </c>
      <c r="L7430">
        <v>0.1</v>
      </c>
      <c r="M7430">
        <v>78311.89</v>
      </c>
      <c r="N7430" t="s">
        <v>70</v>
      </c>
      <c r="O7430" t="s">
        <v>25</v>
      </c>
      <c r="P7430" t="s">
        <v>26</v>
      </c>
      <c r="Q7430">
        <f>Sales_Data[[#This Row],[Quantity]]*Sales_Data[[#This Row],[Unit_Price]]</f>
        <v>117469.34999999999</v>
      </c>
      <c r="R7430">
        <f>Sales_Data[[#This Row],[Gross_Sales]]*Sales_Data[[#This Row],[Discount]]</f>
        <v>11746.934999999999</v>
      </c>
      <c r="S7430">
        <f>Sales_Data[[#This Row],[Gross_Sales]]-Sales_Data[[#This Row],[Discount_Amount]]</f>
        <v>105722.41499999999</v>
      </c>
      <c r="T7430">
        <f>Sales_Data[[#This Row],[Net Sales]]-Sales_Data[[#This Row],[Cost]]</f>
        <v>27410.524999999994</v>
      </c>
      <c r="U7430" s="2">
        <f>Sales_Data[[#This Row],[Profit]]/Sales_Data[[#This Row],[Net Sales]]</f>
        <v>0.2592688125786759</v>
      </c>
      <c r="V7430">
        <f>YEAR(Sales_Data[[#This Row],[Order_Date]])</f>
        <v>2025</v>
      </c>
      <c r="W7430" t="str">
        <f>TEXT(Sales_Data[[#This Row],[Order_Date]],"mmm")</f>
        <v>Aug</v>
      </c>
      <c r="X7430">
        <f>MONTH(Sales_Data[[#This Row],[Order_Date]])</f>
        <v>8</v>
      </c>
      <c r="Y7430" t="str">
        <f>"Q"&amp;ROUNDUP(MONTH(Sales_Data[[#This Row],[Order_Date]])/3,0)</f>
        <v>Q3</v>
      </c>
    </row>
    <row r="7431" spans="1:25" x14ac:dyDescent="0.3">
      <c r="A7431" t="s">
        <v>9244</v>
      </c>
      <c r="B7431" s="1">
        <v>45999</v>
      </c>
      <c r="C7431" t="s">
        <v>1220</v>
      </c>
      <c r="D7431" t="s">
        <v>1055</v>
      </c>
      <c r="E7431" t="s">
        <v>30</v>
      </c>
      <c r="F7431" t="s">
        <v>31</v>
      </c>
      <c r="G7431" t="s">
        <v>41</v>
      </c>
      <c r="H7431" t="s">
        <v>102</v>
      </c>
      <c r="I7431" t="s">
        <v>388</v>
      </c>
      <c r="J7431">
        <v>2</v>
      </c>
      <c r="K7431">
        <v>3224.72</v>
      </c>
      <c r="L7431">
        <v>0.1</v>
      </c>
      <c r="M7431">
        <v>4137.18</v>
      </c>
      <c r="N7431" t="s">
        <v>70</v>
      </c>
      <c r="O7431" t="s">
        <v>25</v>
      </c>
      <c r="P7431" t="s">
        <v>71</v>
      </c>
      <c r="Q7431">
        <f>Sales_Data[[#This Row],[Quantity]]*Sales_Data[[#This Row],[Unit_Price]]</f>
        <v>6449.44</v>
      </c>
      <c r="R7431">
        <f>Sales_Data[[#This Row],[Gross_Sales]]*Sales_Data[[#This Row],[Discount]]</f>
        <v>644.94399999999996</v>
      </c>
      <c r="S7431">
        <f>Sales_Data[[#This Row],[Gross_Sales]]-Sales_Data[[#This Row],[Discount_Amount]]</f>
        <v>5804.4959999999992</v>
      </c>
      <c r="T7431">
        <f>Sales_Data[[#This Row],[Net Sales]]-Sales_Data[[#This Row],[Cost]]</f>
        <v>1667.3159999999989</v>
      </c>
      <c r="U7431" s="2">
        <f>Sales_Data[[#This Row],[Profit]]/Sales_Data[[#This Row],[Net Sales]]</f>
        <v>0.28724561098844742</v>
      </c>
      <c r="V7431">
        <f>YEAR(Sales_Data[[#This Row],[Order_Date]])</f>
        <v>2025</v>
      </c>
      <c r="W7431" t="str">
        <f>TEXT(Sales_Data[[#This Row],[Order_Date]],"mmm")</f>
        <v>Dec</v>
      </c>
      <c r="X7431">
        <f>MONTH(Sales_Data[[#This Row],[Order_Date]])</f>
        <v>12</v>
      </c>
      <c r="Y7431" t="str">
        <f>"Q"&amp;ROUNDUP(MONTH(Sales_Data[[#This Row],[Order_Date]])/3,0)</f>
        <v>Q4</v>
      </c>
    </row>
    <row r="7432" spans="1:25" x14ac:dyDescent="0.3">
      <c r="A7432" t="s">
        <v>9245</v>
      </c>
      <c r="B7432" s="1">
        <v>45771</v>
      </c>
      <c r="C7432" t="s">
        <v>3569</v>
      </c>
      <c r="D7432" t="s">
        <v>194</v>
      </c>
      <c r="E7432" t="s">
        <v>19</v>
      </c>
      <c r="F7432" t="s">
        <v>57</v>
      </c>
      <c r="G7432" t="s">
        <v>32</v>
      </c>
      <c r="H7432" t="s">
        <v>33</v>
      </c>
      <c r="I7432" t="s">
        <v>34</v>
      </c>
      <c r="J7432">
        <v>1</v>
      </c>
      <c r="K7432">
        <v>8204.2800000000007</v>
      </c>
      <c r="L7432">
        <v>0.15</v>
      </c>
      <c r="M7432">
        <v>5156.2</v>
      </c>
      <c r="N7432" t="s">
        <v>52</v>
      </c>
      <c r="O7432" t="s">
        <v>35</v>
      </c>
      <c r="P7432" t="s">
        <v>44</v>
      </c>
      <c r="Q7432">
        <f>Sales_Data[[#This Row],[Quantity]]*Sales_Data[[#This Row],[Unit_Price]]</f>
        <v>8204.2800000000007</v>
      </c>
      <c r="R7432">
        <f>Sales_Data[[#This Row],[Gross_Sales]]*Sales_Data[[#This Row],[Discount]]</f>
        <v>1230.6420000000001</v>
      </c>
      <c r="S7432">
        <f>Sales_Data[[#This Row],[Gross_Sales]]-Sales_Data[[#This Row],[Discount_Amount]]</f>
        <v>6973.6380000000008</v>
      </c>
      <c r="T7432">
        <f>Sales_Data[[#This Row],[Net Sales]]-Sales_Data[[#This Row],[Cost]]</f>
        <v>1817.438000000001</v>
      </c>
      <c r="U7432" s="2">
        <f>Sales_Data[[#This Row],[Profit]]/Sales_Data[[#This Row],[Net Sales]]</f>
        <v>0.26061547788973283</v>
      </c>
      <c r="V7432">
        <f>YEAR(Sales_Data[[#This Row],[Order_Date]])</f>
        <v>2025</v>
      </c>
      <c r="W7432" t="str">
        <f>TEXT(Sales_Data[[#This Row],[Order_Date]],"mmm")</f>
        <v>Apr</v>
      </c>
      <c r="X7432">
        <f>MONTH(Sales_Data[[#This Row],[Order_Date]])</f>
        <v>4</v>
      </c>
      <c r="Y7432" t="str">
        <f>"Q"&amp;ROUNDUP(MONTH(Sales_Data[[#This Row],[Order_Date]])/3,0)</f>
        <v>Q2</v>
      </c>
    </row>
    <row r="7433" spans="1:25" x14ac:dyDescent="0.3">
      <c r="A7433" t="s">
        <v>9246</v>
      </c>
      <c r="B7433" s="1">
        <v>45899</v>
      </c>
      <c r="C7433" t="s">
        <v>3371</v>
      </c>
      <c r="D7433" t="s">
        <v>381</v>
      </c>
      <c r="E7433" t="s">
        <v>48</v>
      </c>
      <c r="F7433" t="s">
        <v>132</v>
      </c>
      <c r="G7433" t="s">
        <v>41</v>
      </c>
      <c r="H7433" t="s">
        <v>147</v>
      </c>
      <c r="I7433" t="s">
        <v>148</v>
      </c>
      <c r="J7433">
        <v>1</v>
      </c>
      <c r="K7433">
        <v>23234.95</v>
      </c>
      <c r="L7433">
        <v>0</v>
      </c>
      <c r="M7433">
        <v>17062.21</v>
      </c>
      <c r="N7433" t="s">
        <v>109</v>
      </c>
      <c r="O7433" t="s">
        <v>25</v>
      </c>
      <c r="P7433" t="s">
        <v>71</v>
      </c>
      <c r="Q7433">
        <f>Sales_Data[[#This Row],[Quantity]]*Sales_Data[[#This Row],[Unit_Price]]</f>
        <v>23234.95</v>
      </c>
      <c r="R7433">
        <f>Sales_Data[[#This Row],[Gross_Sales]]*Sales_Data[[#This Row],[Discount]]</f>
        <v>0</v>
      </c>
      <c r="S7433">
        <f>Sales_Data[[#This Row],[Gross_Sales]]-Sales_Data[[#This Row],[Discount_Amount]]</f>
        <v>23234.95</v>
      </c>
      <c r="T7433">
        <f>Sales_Data[[#This Row],[Net Sales]]-Sales_Data[[#This Row],[Cost]]</f>
        <v>6172.7400000000016</v>
      </c>
      <c r="U7433" s="2">
        <f>Sales_Data[[#This Row],[Profit]]/Sales_Data[[#This Row],[Net Sales]]</f>
        <v>0.26566616239759505</v>
      </c>
      <c r="V7433">
        <f>YEAR(Sales_Data[[#This Row],[Order_Date]])</f>
        <v>2025</v>
      </c>
      <c r="W7433" t="str">
        <f>TEXT(Sales_Data[[#This Row],[Order_Date]],"mmm")</f>
        <v>Aug</v>
      </c>
      <c r="X7433">
        <f>MONTH(Sales_Data[[#This Row],[Order_Date]])</f>
        <v>8</v>
      </c>
      <c r="Y7433" t="str">
        <f>"Q"&amp;ROUNDUP(MONTH(Sales_Data[[#This Row],[Order_Date]])/3,0)</f>
        <v>Q3</v>
      </c>
    </row>
    <row r="7434" spans="1:25" x14ac:dyDescent="0.3">
      <c r="A7434" t="s">
        <v>9247</v>
      </c>
      <c r="B7434" s="1">
        <v>45781</v>
      </c>
      <c r="C7434" t="s">
        <v>1389</v>
      </c>
      <c r="D7434" t="s">
        <v>175</v>
      </c>
      <c r="E7434" t="s">
        <v>30</v>
      </c>
      <c r="F7434" t="s">
        <v>31</v>
      </c>
      <c r="G7434" t="s">
        <v>75</v>
      </c>
      <c r="H7434" t="s">
        <v>256</v>
      </c>
      <c r="I7434" t="s">
        <v>334</v>
      </c>
      <c r="J7434">
        <v>4</v>
      </c>
      <c r="K7434">
        <v>1260.21</v>
      </c>
      <c r="L7434">
        <v>0.1</v>
      </c>
      <c r="M7434">
        <v>3343.79</v>
      </c>
      <c r="N7434" t="s">
        <v>52</v>
      </c>
      <c r="O7434" t="s">
        <v>35</v>
      </c>
      <c r="P7434" t="s">
        <v>26</v>
      </c>
      <c r="Q7434">
        <f>Sales_Data[[#This Row],[Quantity]]*Sales_Data[[#This Row],[Unit_Price]]</f>
        <v>5040.84</v>
      </c>
      <c r="R7434">
        <f>Sales_Data[[#This Row],[Gross_Sales]]*Sales_Data[[#This Row],[Discount]]</f>
        <v>504.08400000000006</v>
      </c>
      <c r="S7434">
        <f>Sales_Data[[#This Row],[Gross_Sales]]-Sales_Data[[#This Row],[Discount_Amount]]</f>
        <v>4536.7560000000003</v>
      </c>
      <c r="T7434">
        <f>Sales_Data[[#This Row],[Net Sales]]-Sales_Data[[#This Row],[Cost]]</f>
        <v>1192.9660000000003</v>
      </c>
      <c r="U7434" s="2">
        <f>Sales_Data[[#This Row],[Profit]]/Sales_Data[[#This Row],[Net Sales]]</f>
        <v>0.26295573312737125</v>
      </c>
      <c r="V7434">
        <f>YEAR(Sales_Data[[#This Row],[Order_Date]])</f>
        <v>2025</v>
      </c>
      <c r="W7434" t="str">
        <f>TEXT(Sales_Data[[#This Row],[Order_Date]],"mmm")</f>
        <v>May</v>
      </c>
      <c r="X7434">
        <f>MONTH(Sales_Data[[#This Row],[Order_Date]])</f>
        <v>5</v>
      </c>
      <c r="Y7434" t="str">
        <f>"Q"&amp;ROUNDUP(MONTH(Sales_Data[[#This Row],[Order_Date]])/3,0)</f>
        <v>Q2</v>
      </c>
    </row>
    <row r="7435" spans="1:25" x14ac:dyDescent="0.3">
      <c r="A7435" t="s">
        <v>9248</v>
      </c>
      <c r="B7435" s="1">
        <v>45962</v>
      </c>
      <c r="C7435" t="s">
        <v>4793</v>
      </c>
      <c r="D7435" t="s">
        <v>694</v>
      </c>
      <c r="E7435" t="s">
        <v>39</v>
      </c>
      <c r="F7435" t="s">
        <v>96</v>
      </c>
      <c r="G7435" t="s">
        <v>32</v>
      </c>
      <c r="H7435" t="s">
        <v>50</v>
      </c>
      <c r="I7435" t="s">
        <v>51</v>
      </c>
      <c r="J7435">
        <v>1</v>
      </c>
      <c r="K7435">
        <v>4386.32</v>
      </c>
      <c r="L7435">
        <v>0.1</v>
      </c>
      <c r="M7435">
        <v>3136.14</v>
      </c>
      <c r="N7435" t="s">
        <v>70</v>
      </c>
      <c r="O7435" t="s">
        <v>25</v>
      </c>
      <c r="P7435" t="s">
        <v>44</v>
      </c>
      <c r="Q7435">
        <f>Sales_Data[[#This Row],[Quantity]]*Sales_Data[[#This Row],[Unit_Price]]</f>
        <v>4386.32</v>
      </c>
      <c r="R7435">
        <f>Sales_Data[[#This Row],[Gross_Sales]]*Sales_Data[[#This Row],[Discount]]</f>
        <v>438.63200000000001</v>
      </c>
      <c r="S7435">
        <f>Sales_Data[[#This Row],[Gross_Sales]]-Sales_Data[[#This Row],[Discount_Amount]]</f>
        <v>3947.6879999999996</v>
      </c>
      <c r="T7435">
        <f>Sales_Data[[#This Row],[Net Sales]]-Sales_Data[[#This Row],[Cost]]</f>
        <v>811.54799999999977</v>
      </c>
      <c r="U7435" s="2">
        <f>Sales_Data[[#This Row],[Profit]]/Sales_Data[[#This Row],[Net Sales]]</f>
        <v>0.20557551660617551</v>
      </c>
      <c r="V7435">
        <f>YEAR(Sales_Data[[#This Row],[Order_Date]])</f>
        <v>2025</v>
      </c>
      <c r="W7435" t="str">
        <f>TEXT(Sales_Data[[#This Row],[Order_Date]],"mmm")</f>
        <v>Nov</v>
      </c>
      <c r="X7435">
        <f>MONTH(Sales_Data[[#This Row],[Order_Date]])</f>
        <v>11</v>
      </c>
      <c r="Y7435" t="str">
        <f>"Q"&amp;ROUNDUP(MONTH(Sales_Data[[#This Row],[Order_Date]])/3,0)</f>
        <v>Q4</v>
      </c>
    </row>
    <row r="7436" spans="1:25" x14ac:dyDescent="0.3">
      <c r="A7436" t="s">
        <v>9249</v>
      </c>
      <c r="B7436" s="1">
        <v>45733</v>
      </c>
      <c r="C7436" t="s">
        <v>2966</v>
      </c>
      <c r="D7436" t="s">
        <v>1055</v>
      </c>
      <c r="E7436" t="s">
        <v>48</v>
      </c>
      <c r="F7436" t="s">
        <v>132</v>
      </c>
      <c r="G7436" t="s">
        <v>67</v>
      </c>
      <c r="H7436" t="s">
        <v>88</v>
      </c>
      <c r="I7436" t="s">
        <v>157</v>
      </c>
      <c r="J7436">
        <v>3</v>
      </c>
      <c r="K7436">
        <v>62114.67</v>
      </c>
      <c r="L7436">
        <v>0</v>
      </c>
      <c r="M7436">
        <v>133552</v>
      </c>
      <c r="N7436" t="s">
        <v>70</v>
      </c>
      <c r="O7436" t="s">
        <v>35</v>
      </c>
      <c r="P7436" t="s">
        <v>71</v>
      </c>
      <c r="Q7436">
        <f>Sales_Data[[#This Row],[Quantity]]*Sales_Data[[#This Row],[Unit_Price]]</f>
        <v>186344.01</v>
      </c>
      <c r="R7436">
        <f>Sales_Data[[#This Row],[Gross_Sales]]*Sales_Data[[#This Row],[Discount]]</f>
        <v>0</v>
      </c>
      <c r="S7436">
        <f>Sales_Data[[#This Row],[Gross_Sales]]-Sales_Data[[#This Row],[Discount_Amount]]</f>
        <v>186344.01</v>
      </c>
      <c r="T7436">
        <f>Sales_Data[[#This Row],[Net Sales]]-Sales_Data[[#This Row],[Cost]]</f>
        <v>52792.010000000009</v>
      </c>
      <c r="U7436" s="2">
        <f>Sales_Data[[#This Row],[Profit]]/Sales_Data[[#This Row],[Net Sales]]</f>
        <v>0.28330403536985171</v>
      </c>
      <c r="V7436">
        <f>YEAR(Sales_Data[[#This Row],[Order_Date]])</f>
        <v>2025</v>
      </c>
      <c r="W7436" t="str">
        <f>TEXT(Sales_Data[[#This Row],[Order_Date]],"mmm")</f>
        <v>Mar</v>
      </c>
      <c r="X7436">
        <f>MONTH(Sales_Data[[#This Row],[Order_Date]])</f>
        <v>3</v>
      </c>
      <c r="Y7436" t="str">
        <f>"Q"&amp;ROUNDUP(MONTH(Sales_Data[[#This Row],[Order_Date]])/3,0)</f>
        <v>Q1</v>
      </c>
    </row>
    <row r="7437" spans="1:25" x14ac:dyDescent="0.3">
      <c r="A7437" t="s">
        <v>9250</v>
      </c>
      <c r="B7437" s="1">
        <v>45968</v>
      </c>
      <c r="C7437" t="s">
        <v>105</v>
      </c>
      <c r="D7437" t="s">
        <v>359</v>
      </c>
      <c r="E7437" t="s">
        <v>48</v>
      </c>
      <c r="F7437" t="s">
        <v>164</v>
      </c>
      <c r="G7437" t="s">
        <v>75</v>
      </c>
      <c r="H7437" t="s">
        <v>256</v>
      </c>
      <c r="I7437" t="s">
        <v>334</v>
      </c>
      <c r="J7437">
        <v>1</v>
      </c>
      <c r="K7437">
        <v>24346.73</v>
      </c>
      <c r="L7437">
        <v>0</v>
      </c>
      <c r="M7437">
        <v>20285.41</v>
      </c>
      <c r="N7437" t="s">
        <v>70</v>
      </c>
      <c r="O7437" t="s">
        <v>25</v>
      </c>
      <c r="P7437" t="s">
        <v>26</v>
      </c>
      <c r="Q7437">
        <f>Sales_Data[[#This Row],[Quantity]]*Sales_Data[[#This Row],[Unit_Price]]</f>
        <v>24346.73</v>
      </c>
      <c r="R7437">
        <f>Sales_Data[[#This Row],[Gross_Sales]]*Sales_Data[[#This Row],[Discount]]</f>
        <v>0</v>
      </c>
      <c r="S7437">
        <f>Sales_Data[[#This Row],[Gross_Sales]]-Sales_Data[[#This Row],[Discount_Amount]]</f>
        <v>24346.73</v>
      </c>
      <c r="T7437">
        <f>Sales_Data[[#This Row],[Net Sales]]-Sales_Data[[#This Row],[Cost]]</f>
        <v>4061.3199999999997</v>
      </c>
      <c r="U7437" s="2">
        <f>Sales_Data[[#This Row],[Profit]]/Sales_Data[[#This Row],[Net Sales]]</f>
        <v>0.16681172379206571</v>
      </c>
      <c r="V7437">
        <f>YEAR(Sales_Data[[#This Row],[Order_Date]])</f>
        <v>2025</v>
      </c>
      <c r="W7437" t="str">
        <f>TEXT(Sales_Data[[#This Row],[Order_Date]],"mmm")</f>
        <v>Nov</v>
      </c>
      <c r="X7437">
        <f>MONTH(Sales_Data[[#This Row],[Order_Date]])</f>
        <v>11</v>
      </c>
      <c r="Y7437" t="str">
        <f>"Q"&amp;ROUNDUP(MONTH(Sales_Data[[#This Row],[Order_Date]])/3,0)</f>
        <v>Q4</v>
      </c>
    </row>
    <row r="7438" spans="1:25" x14ac:dyDescent="0.3">
      <c r="A7438" t="s">
        <v>9251</v>
      </c>
      <c r="B7438" s="1">
        <v>45969</v>
      </c>
      <c r="C7438" t="s">
        <v>2927</v>
      </c>
      <c r="D7438" t="s">
        <v>218</v>
      </c>
      <c r="E7438" t="s">
        <v>119</v>
      </c>
      <c r="F7438" t="s">
        <v>146</v>
      </c>
      <c r="G7438" t="s">
        <v>21</v>
      </c>
      <c r="H7438" t="s">
        <v>230</v>
      </c>
      <c r="I7438" t="s">
        <v>328</v>
      </c>
      <c r="J7438">
        <v>1</v>
      </c>
      <c r="K7438">
        <v>8006.83</v>
      </c>
      <c r="L7438">
        <v>0.05</v>
      </c>
      <c r="M7438">
        <v>6300.11</v>
      </c>
      <c r="N7438" t="s">
        <v>70</v>
      </c>
      <c r="O7438" t="s">
        <v>35</v>
      </c>
      <c r="P7438" t="s">
        <v>44</v>
      </c>
      <c r="Q7438">
        <f>Sales_Data[[#This Row],[Quantity]]*Sales_Data[[#This Row],[Unit_Price]]</f>
        <v>8006.83</v>
      </c>
      <c r="R7438">
        <f>Sales_Data[[#This Row],[Gross_Sales]]*Sales_Data[[#This Row],[Discount]]</f>
        <v>400.3415</v>
      </c>
      <c r="S7438">
        <f>Sales_Data[[#This Row],[Gross_Sales]]-Sales_Data[[#This Row],[Discount_Amount]]</f>
        <v>7606.4884999999995</v>
      </c>
      <c r="T7438">
        <f>Sales_Data[[#This Row],[Net Sales]]-Sales_Data[[#This Row],[Cost]]</f>
        <v>1306.3784999999998</v>
      </c>
      <c r="U7438" s="2">
        <f>Sales_Data[[#This Row],[Profit]]/Sales_Data[[#This Row],[Net Sales]]</f>
        <v>0.17174528036162809</v>
      </c>
      <c r="V7438">
        <f>YEAR(Sales_Data[[#This Row],[Order_Date]])</f>
        <v>2025</v>
      </c>
      <c r="W7438" t="str">
        <f>TEXT(Sales_Data[[#This Row],[Order_Date]],"mmm")</f>
        <v>Nov</v>
      </c>
      <c r="X7438">
        <f>MONTH(Sales_Data[[#This Row],[Order_Date]])</f>
        <v>11</v>
      </c>
      <c r="Y7438" t="str">
        <f>"Q"&amp;ROUNDUP(MONTH(Sales_Data[[#This Row],[Order_Date]])/3,0)</f>
        <v>Q4</v>
      </c>
    </row>
    <row r="7439" spans="1:25" x14ac:dyDescent="0.3">
      <c r="A7439" t="s">
        <v>9252</v>
      </c>
      <c r="B7439" s="1">
        <v>45853</v>
      </c>
      <c r="C7439" t="s">
        <v>2397</v>
      </c>
      <c r="D7439" t="s">
        <v>817</v>
      </c>
      <c r="E7439" t="s">
        <v>119</v>
      </c>
      <c r="F7439" t="s">
        <v>184</v>
      </c>
      <c r="G7439" t="s">
        <v>32</v>
      </c>
      <c r="H7439" t="s">
        <v>50</v>
      </c>
      <c r="I7439" t="s">
        <v>58</v>
      </c>
      <c r="J7439">
        <v>1</v>
      </c>
      <c r="K7439">
        <v>1764.6</v>
      </c>
      <c r="L7439">
        <v>0.15</v>
      </c>
      <c r="M7439">
        <v>1020.22</v>
      </c>
      <c r="N7439" t="s">
        <v>109</v>
      </c>
      <c r="O7439" t="s">
        <v>35</v>
      </c>
      <c r="P7439" t="s">
        <v>44</v>
      </c>
      <c r="Q7439">
        <f>Sales_Data[[#This Row],[Quantity]]*Sales_Data[[#This Row],[Unit_Price]]</f>
        <v>1764.6</v>
      </c>
      <c r="R7439">
        <f>Sales_Data[[#This Row],[Gross_Sales]]*Sales_Data[[#This Row],[Discount]]</f>
        <v>264.69</v>
      </c>
      <c r="S7439">
        <f>Sales_Data[[#This Row],[Gross_Sales]]-Sales_Data[[#This Row],[Discount_Amount]]</f>
        <v>1499.9099999999999</v>
      </c>
      <c r="T7439">
        <f>Sales_Data[[#This Row],[Net Sales]]-Sales_Data[[#This Row],[Cost]]</f>
        <v>479.68999999999983</v>
      </c>
      <c r="U7439" s="2">
        <f>Sales_Data[[#This Row],[Profit]]/Sales_Data[[#This Row],[Net Sales]]</f>
        <v>0.31981252208465832</v>
      </c>
      <c r="V7439">
        <f>YEAR(Sales_Data[[#This Row],[Order_Date]])</f>
        <v>2025</v>
      </c>
      <c r="W7439" t="str">
        <f>TEXT(Sales_Data[[#This Row],[Order_Date]],"mmm")</f>
        <v>Jul</v>
      </c>
      <c r="X7439">
        <f>MONTH(Sales_Data[[#This Row],[Order_Date]])</f>
        <v>7</v>
      </c>
      <c r="Y7439" t="str">
        <f>"Q"&amp;ROUNDUP(MONTH(Sales_Data[[#This Row],[Order_Date]])/3,0)</f>
        <v>Q3</v>
      </c>
    </row>
    <row r="7440" spans="1:25" x14ac:dyDescent="0.3">
      <c r="A7440" t="s">
        <v>9253</v>
      </c>
      <c r="B7440" s="1">
        <v>46008</v>
      </c>
      <c r="C7440" t="s">
        <v>1680</v>
      </c>
      <c r="D7440" t="s">
        <v>1122</v>
      </c>
      <c r="E7440" t="s">
        <v>30</v>
      </c>
      <c r="F7440" t="s">
        <v>101</v>
      </c>
      <c r="G7440" t="s">
        <v>75</v>
      </c>
      <c r="H7440" t="s">
        <v>256</v>
      </c>
      <c r="I7440" t="s">
        <v>257</v>
      </c>
      <c r="J7440">
        <v>2</v>
      </c>
      <c r="K7440">
        <v>4696.6000000000004</v>
      </c>
      <c r="L7440">
        <v>0.1</v>
      </c>
      <c r="M7440">
        <v>5489.39</v>
      </c>
      <c r="N7440" t="s">
        <v>70</v>
      </c>
      <c r="O7440" t="s">
        <v>35</v>
      </c>
      <c r="P7440" t="s">
        <v>44</v>
      </c>
      <c r="Q7440">
        <f>Sales_Data[[#This Row],[Quantity]]*Sales_Data[[#This Row],[Unit_Price]]</f>
        <v>9393.2000000000007</v>
      </c>
      <c r="R7440">
        <f>Sales_Data[[#This Row],[Gross_Sales]]*Sales_Data[[#This Row],[Discount]]</f>
        <v>939.32000000000016</v>
      </c>
      <c r="S7440">
        <f>Sales_Data[[#This Row],[Gross_Sales]]-Sales_Data[[#This Row],[Discount_Amount]]</f>
        <v>8453.880000000001</v>
      </c>
      <c r="T7440">
        <f>Sales_Data[[#This Row],[Net Sales]]-Sales_Data[[#This Row],[Cost]]</f>
        <v>2964.4900000000007</v>
      </c>
      <c r="U7440" s="2">
        <f>Sales_Data[[#This Row],[Profit]]/Sales_Data[[#This Row],[Net Sales]]</f>
        <v>0.35066620297425566</v>
      </c>
      <c r="V7440">
        <f>YEAR(Sales_Data[[#This Row],[Order_Date]])</f>
        <v>2025</v>
      </c>
      <c r="W7440" t="str">
        <f>TEXT(Sales_Data[[#This Row],[Order_Date]],"mmm")</f>
        <v>Dec</v>
      </c>
      <c r="X7440">
        <f>MONTH(Sales_Data[[#This Row],[Order_Date]])</f>
        <v>12</v>
      </c>
      <c r="Y7440" t="str">
        <f>"Q"&amp;ROUNDUP(MONTH(Sales_Data[[#This Row],[Order_Date]])/3,0)</f>
        <v>Q4</v>
      </c>
    </row>
    <row r="7441" spans="1:25" x14ac:dyDescent="0.3">
      <c r="A7441" t="s">
        <v>9254</v>
      </c>
      <c r="B7441" s="1">
        <v>45701</v>
      </c>
      <c r="C7441" t="s">
        <v>3220</v>
      </c>
      <c r="D7441" t="s">
        <v>397</v>
      </c>
      <c r="E7441" t="s">
        <v>48</v>
      </c>
      <c r="F7441" t="s">
        <v>152</v>
      </c>
      <c r="G7441" t="s">
        <v>67</v>
      </c>
      <c r="H7441" t="s">
        <v>121</v>
      </c>
      <c r="I7441" t="s">
        <v>142</v>
      </c>
      <c r="J7441">
        <v>1</v>
      </c>
      <c r="K7441">
        <v>23755.88</v>
      </c>
      <c r="L7441">
        <v>0.1</v>
      </c>
      <c r="M7441">
        <v>18285.810000000001</v>
      </c>
      <c r="N7441" t="s">
        <v>109</v>
      </c>
      <c r="O7441" t="s">
        <v>35</v>
      </c>
      <c r="P7441" t="s">
        <v>44</v>
      </c>
      <c r="Q7441">
        <f>Sales_Data[[#This Row],[Quantity]]*Sales_Data[[#This Row],[Unit_Price]]</f>
        <v>23755.88</v>
      </c>
      <c r="R7441">
        <f>Sales_Data[[#This Row],[Gross_Sales]]*Sales_Data[[#This Row],[Discount]]</f>
        <v>2375.5880000000002</v>
      </c>
      <c r="S7441">
        <f>Sales_Data[[#This Row],[Gross_Sales]]-Sales_Data[[#This Row],[Discount_Amount]]</f>
        <v>21380.292000000001</v>
      </c>
      <c r="T7441">
        <f>Sales_Data[[#This Row],[Net Sales]]-Sales_Data[[#This Row],[Cost]]</f>
        <v>3094.482</v>
      </c>
      <c r="U7441" s="2">
        <f>Sales_Data[[#This Row],[Profit]]/Sales_Data[[#This Row],[Net Sales]]</f>
        <v>0.14473525431738724</v>
      </c>
      <c r="V7441">
        <f>YEAR(Sales_Data[[#This Row],[Order_Date]])</f>
        <v>2025</v>
      </c>
      <c r="W7441" t="str">
        <f>TEXT(Sales_Data[[#This Row],[Order_Date]],"mmm")</f>
        <v>Feb</v>
      </c>
      <c r="X7441">
        <f>MONTH(Sales_Data[[#This Row],[Order_Date]])</f>
        <v>2</v>
      </c>
      <c r="Y7441" t="str">
        <f>"Q"&amp;ROUNDUP(MONTH(Sales_Data[[#This Row],[Order_Date]])/3,0)</f>
        <v>Q1</v>
      </c>
    </row>
    <row r="7442" spans="1:25" x14ac:dyDescent="0.3">
      <c r="A7442" t="s">
        <v>9255</v>
      </c>
      <c r="B7442" s="1">
        <v>45843</v>
      </c>
      <c r="C7442" t="s">
        <v>73</v>
      </c>
      <c r="D7442" t="s">
        <v>427</v>
      </c>
      <c r="E7442" t="s">
        <v>30</v>
      </c>
      <c r="F7442" t="s">
        <v>31</v>
      </c>
      <c r="G7442" t="s">
        <v>21</v>
      </c>
      <c r="H7442" t="s">
        <v>127</v>
      </c>
      <c r="I7442" t="s">
        <v>314</v>
      </c>
      <c r="J7442">
        <v>1</v>
      </c>
      <c r="K7442">
        <v>2053.6999999999998</v>
      </c>
      <c r="L7442">
        <v>0</v>
      </c>
      <c r="M7442">
        <v>1364.78</v>
      </c>
      <c r="N7442" t="s">
        <v>52</v>
      </c>
      <c r="O7442" t="s">
        <v>35</v>
      </c>
      <c r="P7442" t="s">
        <v>71</v>
      </c>
      <c r="Q7442">
        <f>Sales_Data[[#This Row],[Quantity]]*Sales_Data[[#This Row],[Unit_Price]]</f>
        <v>2053.6999999999998</v>
      </c>
      <c r="R7442">
        <f>Sales_Data[[#This Row],[Gross_Sales]]*Sales_Data[[#This Row],[Discount]]</f>
        <v>0</v>
      </c>
      <c r="S7442">
        <f>Sales_Data[[#This Row],[Gross_Sales]]-Sales_Data[[#This Row],[Discount_Amount]]</f>
        <v>2053.6999999999998</v>
      </c>
      <c r="T7442">
        <f>Sales_Data[[#This Row],[Net Sales]]-Sales_Data[[#This Row],[Cost]]</f>
        <v>688.91999999999985</v>
      </c>
      <c r="U7442" s="2">
        <f>Sales_Data[[#This Row],[Profit]]/Sales_Data[[#This Row],[Net Sales]]</f>
        <v>0.33545308467643759</v>
      </c>
      <c r="V7442">
        <f>YEAR(Sales_Data[[#This Row],[Order_Date]])</f>
        <v>2025</v>
      </c>
      <c r="W7442" t="str">
        <f>TEXT(Sales_Data[[#This Row],[Order_Date]],"mmm")</f>
        <v>Jul</v>
      </c>
      <c r="X7442">
        <f>MONTH(Sales_Data[[#This Row],[Order_Date]])</f>
        <v>7</v>
      </c>
      <c r="Y7442" t="str">
        <f>"Q"&amp;ROUNDUP(MONTH(Sales_Data[[#This Row],[Order_Date]])/3,0)</f>
        <v>Q3</v>
      </c>
    </row>
    <row r="7443" spans="1:25" x14ac:dyDescent="0.3">
      <c r="A7443" t="s">
        <v>9256</v>
      </c>
      <c r="B7443" s="1">
        <v>46000</v>
      </c>
      <c r="C7443" t="s">
        <v>319</v>
      </c>
      <c r="D7443" t="s">
        <v>47</v>
      </c>
      <c r="E7443" t="s">
        <v>48</v>
      </c>
      <c r="F7443" t="s">
        <v>132</v>
      </c>
      <c r="G7443" t="s">
        <v>67</v>
      </c>
      <c r="H7443" t="s">
        <v>133</v>
      </c>
      <c r="I7443" t="s">
        <v>138</v>
      </c>
      <c r="J7443">
        <v>1</v>
      </c>
      <c r="K7443">
        <v>30890.48</v>
      </c>
      <c r="L7443">
        <v>0.2</v>
      </c>
      <c r="M7443">
        <v>19488.25</v>
      </c>
      <c r="N7443" t="s">
        <v>83</v>
      </c>
      <c r="O7443" t="s">
        <v>35</v>
      </c>
      <c r="P7443" t="s">
        <v>44</v>
      </c>
      <c r="Q7443">
        <f>Sales_Data[[#This Row],[Quantity]]*Sales_Data[[#This Row],[Unit_Price]]</f>
        <v>30890.48</v>
      </c>
      <c r="R7443">
        <f>Sales_Data[[#This Row],[Gross_Sales]]*Sales_Data[[#This Row],[Discount]]</f>
        <v>6178.0960000000005</v>
      </c>
      <c r="S7443">
        <f>Sales_Data[[#This Row],[Gross_Sales]]-Sales_Data[[#This Row],[Discount_Amount]]</f>
        <v>24712.383999999998</v>
      </c>
      <c r="T7443">
        <f>Sales_Data[[#This Row],[Net Sales]]-Sales_Data[[#This Row],[Cost]]</f>
        <v>5224.1339999999982</v>
      </c>
      <c r="U7443" s="2">
        <f>Sales_Data[[#This Row],[Profit]]/Sales_Data[[#This Row],[Net Sales]]</f>
        <v>0.2113974111117729</v>
      </c>
      <c r="V7443">
        <f>YEAR(Sales_Data[[#This Row],[Order_Date]])</f>
        <v>2025</v>
      </c>
      <c r="W7443" t="str">
        <f>TEXT(Sales_Data[[#This Row],[Order_Date]],"mmm")</f>
        <v>Dec</v>
      </c>
      <c r="X7443">
        <f>MONTH(Sales_Data[[#This Row],[Order_Date]])</f>
        <v>12</v>
      </c>
      <c r="Y7443" t="str">
        <f>"Q"&amp;ROUNDUP(MONTH(Sales_Data[[#This Row],[Order_Date]])/3,0)</f>
        <v>Q4</v>
      </c>
    </row>
    <row r="7444" spans="1:25" x14ac:dyDescent="0.3">
      <c r="A7444" t="s">
        <v>9257</v>
      </c>
      <c r="B7444" s="1">
        <v>45903</v>
      </c>
      <c r="C7444" t="s">
        <v>5745</v>
      </c>
      <c r="D7444" t="s">
        <v>662</v>
      </c>
      <c r="E7444" t="s">
        <v>119</v>
      </c>
      <c r="F7444" t="s">
        <v>146</v>
      </c>
      <c r="G7444" t="s">
        <v>21</v>
      </c>
      <c r="H7444" t="s">
        <v>230</v>
      </c>
      <c r="I7444" t="s">
        <v>231</v>
      </c>
      <c r="J7444">
        <v>1</v>
      </c>
      <c r="K7444">
        <v>6605.08</v>
      </c>
      <c r="L7444">
        <v>0.05</v>
      </c>
      <c r="M7444">
        <v>5302.96</v>
      </c>
      <c r="N7444" t="s">
        <v>24</v>
      </c>
      <c r="O7444" t="s">
        <v>25</v>
      </c>
      <c r="P7444" t="s">
        <v>26</v>
      </c>
      <c r="Q7444">
        <f>Sales_Data[[#This Row],[Quantity]]*Sales_Data[[#This Row],[Unit_Price]]</f>
        <v>6605.08</v>
      </c>
      <c r="R7444">
        <f>Sales_Data[[#This Row],[Gross_Sales]]*Sales_Data[[#This Row],[Discount]]</f>
        <v>330.25400000000002</v>
      </c>
      <c r="S7444">
        <f>Sales_Data[[#This Row],[Gross_Sales]]-Sales_Data[[#This Row],[Discount_Amount]]</f>
        <v>6274.826</v>
      </c>
      <c r="T7444">
        <f>Sales_Data[[#This Row],[Net Sales]]-Sales_Data[[#This Row],[Cost]]</f>
        <v>971.86599999999999</v>
      </c>
      <c r="U7444" s="2">
        <f>Sales_Data[[#This Row],[Profit]]/Sales_Data[[#This Row],[Net Sales]]</f>
        <v>0.15488333859775555</v>
      </c>
      <c r="V7444">
        <f>YEAR(Sales_Data[[#This Row],[Order_Date]])</f>
        <v>2025</v>
      </c>
      <c r="W7444" t="str">
        <f>TEXT(Sales_Data[[#This Row],[Order_Date]],"mmm")</f>
        <v>Sep</v>
      </c>
      <c r="X7444">
        <f>MONTH(Sales_Data[[#This Row],[Order_Date]])</f>
        <v>9</v>
      </c>
      <c r="Y7444" t="str">
        <f>"Q"&amp;ROUNDUP(MONTH(Sales_Data[[#This Row],[Order_Date]])/3,0)</f>
        <v>Q3</v>
      </c>
    </row>
    <row r="7445" spans="1:25" x14ac:dyDescent="0.3">
      <c r="A7445" t="s">
        <v>9258</v>
      </c>
      <c r="B7445" s="1">
        <v>45741</v>
      </c>
      <c r="C7445" t="s">
        <v>3855</v>
      </c>
      <c r="D7445" t="s">
        <v>347</v>
      </c>
      <c r="E7445" t="s">
        <v>48</v>
      </c>
      <c r="F7445" t="s">
        <v>152</v>
      </c>
      <c r="G7445" t="s">
        <v>67</v>
      </c>
      <c r="H7445" t="s">
        <v>88</v>
      </c>
      <c r="I7445" t="s">
        <v>157</v>
      </c>
      <c r="J7445">
        <v>1</v>
      </c>
      <c r="K7445">
        <v>47197.99</v>
      </c>
      <c r="L7445">
        <v>0.1</v>
      </c>
      <c r="M7445">
        <v>26393.3</v>
      </c>
      <c r="N7445" t="s">
        <v>24</v>
      </c>
      <c r="O7445" t="s">
        <v>53</v>
      </c>
      <c r="P7445" t="s">
        <v>26</v>
      </c>
      <c r="Q7445">
        <f>Sales_Data[[#This Row],[Quantity]]*Sales_Data[[#This Row],[Unit_Price]]</f>
        <v>47197.99</v>
      </c>
      <c r="R7445">
        <f>Sales_Data[[#This Row],[Gross_Sales]]*Sales_Data[[#This Row],[Discount]]</f>
        <v>4719.799</v>
      </c>
      <c r="S7445">
        <f>Sales_Data[[#This Row],[Gross_Sales]]-Sales_Data[[#This Row],[Discount_Amount]]</f>
        <v>42478.190999999999</v>
      </c>
      <c r="T7445">
        <f>Sales_Data[[#This Row],[Net Sales]]-Sales_Data[[#This Row],[Cost]]</f>
        <v>16084.891</v>
      </c>
      <c r="U7445" s="2">
        <f>Sales_Data[[#This Row],[Profit]]/Sales_Data[[#This Row],[Net Sales]]</f>
        <v>0.3786623352204429</v>
      </c>
      <c r="V7445">
        <f>YEAR(Sales_Data[[#This Row],[Order_Date]])</f>
        <v>2025</v>
      </c>
      <c r="W7445" t="str">
        <f>TEXT(Sales_Data[[#This Row],[Order_Date]],"mmm")</f>
        <v>Mar</v>
      </c>
      <c r="X7445">
        <f>MONTH(Sales_Data[[#This Row],[Order_Date]])</f>
        <v>3</v>
      </c>
      <c r="Y7445" t="str">
        <f>"Q"&amp;ROUNDUP(MONTH(Sales_Data[[#This Row],[Order_Date]])/3,0)</f>
        <v>Q1</v>
      </c>
    </row>
    <row r="7446" spans="1:25" x14ac:dyDescent="0.3">
      <c r="A7446" t="s">
        <v>9259</v>
      </c>
      <c r="B7446" s="1">
        <v>45864</v>
      </c>
      <c r="C7446" t="s">
        <v>1281</v>
      </c>
      <c r="D7446" t="s">
        <v>422</v>
      </c>
      <c r="E7446" t="s">
        <v>19</v>
      </c>
      <c r="F7446" t="s">
        <v>20</v>
      </c>
      <c r="G7446" t="s">
        <v>32</v>
      </c>
      <c r="H7446" t="s">
        <v>33</v>
      </c>
      <c r="I7446" t="s">
        <v>161</v>
      </c>
      <c r="J7446">
        <v>1</v>
      </c>
      <c r="K7446">
        <v>8996.8799999999992</v>
      </c>
      <c r="L7446">
        <v>0.1</v>
      </c>
      <c r="M7446">
        <v>5580.98</v>
      </c>
      <c r="N7446" t="s">
        <v>24</v>
      </c>
      <c r="O7446" t="s">
        <v>35</v>
      </c>
      <c r="P7446" t="s">
        <v>71</v>
      </c>
      <c r="Q7446">
        <f>Sales_Data[[#This Row],[Quantity]]*Sales_Data[[#This Row],[Unit_Price]]</f>
        <v>8996.8799999999992</v>
      </c>
      <c r="R7446">
        <f>Sales_Data[[#This Row],[Gross_Sales]]*Sales_Data[[#This Row],[Discount]]</f>
        <v>899.68799999999999</v>
      </c>
      <c r="S7446">
        <f>Sales_Data[[#This Row],[Gross_Sales]]-Sales_Data[[#This Row],[Discount_Amount]]</f>
        <v>8097.1919999999991</v>
      </c>
      <c r="T7446">
        <f>Sales_Data[[#This Row],[Net Sales]]-Sales_Data[[#This Row],[Cost]]</f>
        <v>2516.2119999999995</v>
      </c>
      <c r="U7446" s="2">
        <f>Sales_Data[[#This Row],[Profit]]/Sales_Data[[#This Row],[Net Sales]]</f>
        <v>0.31075118386719741</v>
      </c>
      <c r="V7446">
        <f>YEAR(Sales_Data[[#This Row],[Order_Date]])</f>
        <v>2025</v>
      </c>
      <c r="W7446" t="str">
        <f>TEXT(Sales_Data[[#This Row],[Order_Date]],"mmm")</f>
        <v>Jul</v>
      </c>
      <c r="X7446">
        <f>MONTH(Sales_Data[[#This Row],[Order_Date]])</f>
        <v>7</v>
      </c>
      <c r="Y7446" t="str">
        <f>"Q"&amp;ROUNDUP(MONTH(Sales_Data[[#This Row],[Order_Date]])/3,0)</f>
        <v>Q3</v>
      </c>
    </row>
    <row r="7447" spans="1:25" x14ac:dyDescent="0.3">
      <c r="A7447" t="s">
        <v>9260</v>
      </c>
      <c r="B7447" s="1">
        <v>45808</v>
      </c>
      <c r="C7447" t="s">
        <v>2342</v>
      </c>
      <c r="D7447" t="s">
        <v>596</v>
      </c>
      <c r="E7447" t="s">
        <v>19</v>
      </c>
      <c r="F7447" t="s">
        <v>113</v>
      </c>
      <c r="G7447" t="s">
        <v>21</v>
      </c>
      <c r="H7447" t="s">
        <v>230</v>
      </c>
      <c r="I7447" t="s">
        <v>231</v>
      </c>
      <c r="J7447">
        <v>3</v>
      </c>
      <c r="K7447">
        <v>9750.5499999999993</v>
      </c>
      <c r="L7447">
        <v>0</v>
      </c>
      <c r="M7447">
        <v>20328.900000000001</v>
      </c>
      <c r="N7447" t="s">
        <v>52</v>
      </c>
      <c r="O7447" t="s">
        <v>35</v>
      </c>
      <c r="P7447" t="s">
        <v>71</v>
      </c>
      <c r="Q7447">
        <f>Sales_Data[[#This Row],[Quantity]]*Sales_Data[[#This Row],[Unit_Price]]</f>
        <v>29251.649999999998</v>
      </c>
      <c r="R7447">
        <f>Sales_Data[[#This Row],[Gross_Sales]]*Sales_Data[[#This Row],[Discount]]</f>
        <v>0</v>
      </c>
      <c r="S7447">
        <f>Sales_Data[[#This Row],[Gross_Sales]]-Sales_Data[[#This Row],[Discount_Amount]]</f>
        <v>29251.649999999998</v>
      </c>
      <c r="T7447">
        <f>Sales_Data[[#This Row],[Net Sales]]-Sales_Data[[#This Row],[Cost]]</f>
        <v>8922.7499999999964</v>
      </c>
      <c r="U7447" s="2">
        <f>Sales_Data[[#This Row],[Profit]]/Sales_Data[[#This Row],[Net Sales]]</f>
        <v>0.3050340750008973</v>
      </c>
      <c r="V7447">
        <f>YEAR(Sales_Data[[#This Row],[Order_Date]])</f>
        <v>2025</v>
      </c>
      <c r="W7447" t="str">
        <f>TEXT(Sales_Data[[#This Row],[Order_Date]],"mmm")</f>
        <v>May</v>
      </c>
      <c r="X7447">
        <f>MONTH(Sales_Data[[#This Row],[Order_Date]])</f>
        <v>5</v>
      </c>
      <c r="Y7447" t="str">
        <f>"Q"&amp;ROUNDUP(MONTH(Sales_Data[[#This Row],[Order_Date]])/3,0)</f>
        <v>Q2</v>
      </c>
    </row>
    <row r="7448" spans="1:25" x14ac:dyDescent="0.3">
      <c r="A7448" t="s">
        <v>9261</v>
      </c>
      <c r="B7448" s="1">
        <v>45813</v>
      </c>
      <c r="C7448" t="s">
        <v>418</v>
      </c>
      <c r="D7448" t="s">
        <v>857</v>
      </c>
      <c r="E7448" t="s">
        <v>30</v>
      </c>
      <c r="F7448" t="s">
        <v>87</v>
      </c>
      <c r="G7448" t="s">
        <v>75</v>
      </c>
      <c r="H7448" t="s">
        <v>185</v>
      </c>
      <c r="I7448" t="s">
        <v>261</v>
      </c>
      <c r="J7448">
        <v>1</v>
      </c>
      <c r="K7448">
        <v>392.55</v>
      </c>
      <c r="L7448">
        <v>0.1</v>
      </c>
      <c r="M7448">
        <v>282.43</v>
      </c>
      <c r="N7448" t="s">
        <v>52</v>
      </c>
      <c r="O7448" t="s">
        <v>35</v>
      </c>
      <c r="P7448" t="s">
        <v>26</v>
      </c>
      <c r="Q7448">
        <f>Sales_Data[[#This Row],[Quantity]]*Sales_Data[[#This Row],[Unit_Price]]</f>
        <v>392.55</v>
      </c>
      <c r="R7448">
        <f>Sales_Data[[#This Row],[Gross_Sales]]*Sales_Data[[#This Row],[Discount]]</f>
        <v>39.255000000000003</v>
      </c>
      <c r="S7448">
        <f>Sales_Data[[#This Row],[Gross_Sales]]-Sales_Data[[#This Row],[Discount_Amount]]</f>
        <v>353.29500000000002</v>
      </c>
      <c r="T7448">
        <f>Sales_Data[[#This Row],[Net Sales]]-Sales_Data[[#This Row],[Cost]]</f>
        <v>70.865000000000009</v>
      </c>
      <c r="U7448" s="2">
        <f>Sales_Data[[#This Row],[Profit]]/Sales_Data[[#This Row],[Net Sales]]</f>
        <v>0.20058308212683454</v>
      </c>
      <c r="V7448">
        <f>YEAR(Sales_Data[[#This Row],[Order_Date]])</f>
        <v>2025</v>
      </c>
      <c r="W7448" t="str">
        <f>TEXT(Sales_Data[[#This Row],[Order_Date]],"mmm")</f>
        <v>Jun</v>
      </c>
      <c r="X7448">
        <f>MONTH(Sales_Data[[#This Row],[Order_Date]])</f>
        <v>6</v>
      </c>
      <c r="Y7448" t="str">
        <f>"Q"&amp;ROUNDUP(MONTH(Sales_Data[[#This Row],[Order_Date]])/3,0)</f>
        <v>Q2</v>
      </c>
    </row>
    <row r="7449" spans="1:25" x14ac:dyDescent="0.3">
      <c r="A7449" t="s">
        <v>9262</v>
      </c>
      <c r="B7449" s="1">
        <v>45673</v>
      </c>
      <c r="C7449" t="s">
        <v>6274</v>
      </c>
      <c r="D7449" t="s">
        <v>777</v>
      </c>
      <c r="E7449" t="s">
        <v>30</v>
      </c>
      <c r="F7449" t="s">
        <v>156</v>
      </c>
      <c r="G7449" t="s">
        <v>21</v>
      </c>
      <c r="H7449" t="s">
        <v>22</v>
      </c>
      <c r="I7449" t="s">
        <v>23</v>
      </c>
      <c r="J7449">
        <v>1</v>
      </c>
      <c r="K7449">
        <v>1695.41</v>
      </c>
      <c r="L7449">
        <v>0</v>
      </c>
      <c r="M7449">
        <v>1335.67</v>
      </c>
      <c r="N7449" t="s">
        <v>52</v>
      </c>
      <c r="O7449" t="s">
        <v>25</v>
      </c>
      <c r="P7449" t="s">
        <v>71</v>
      </c>
      <c r="Q7449">
        <f>Sales_Data[[#This Row],[Quantity]]*Sales_Data[[#This Row],[Unit_Price]]</f>
        <v>1695.41</v>
      </c>
      <c r="R7449">
        <f>Sales_Data[[#This Row],[Gross_Sales]]*Sales_Data[[#This Row],[Discount]]</f>
        <v>0</v>
      </c>
      <c r="S7449">
        <f>Sales_Data[[#This Row],[Gross_Sales]]-Sales_Data[[#This Row],[Discount_Amount]]</f>
        <v>1695.41</v>
      </c>
      <c r="T7449">
        <f>Sales_Data[[#This Row],[Net Sales]]-Sales_Data[[#This Row],[Cost]]</f>
        <v>359.74</v>
      </c>
      <c r="U7449" s="2">
        <f>Sales_Data[[#This Row],[Profit]]/Sales_Data[[#This Row],[Net Sales]]</f>
        <v>0.21218466329678368</v>
      </c>
      <c r="V7449">
        <f>YEAR(Sales_Data[[#This Row],[Order_Date]])</f>
        <v>2025</v>
      </c>
      <c r="W7449" t="str">
        <f>TEXT(Sales_Data[[#This Row],[Order_Date]],"mmm")</f>
        <v>Jan</v>
      </c>
      <c r="X7449">
        <f>MONTH(Sales_Data[[#This Row],[Order_Date]])</f>
        <v>1</v>
      </c>
      <c r="Y7449" t="str">
        <f>"Q"&amp;ROUNDUP(MONTH(Sales_Data[[#This Row],[Order_Date]])/3,0)</f>
        <v>Q1</v>
      </c>
    </row>
    <row r="7450" spans="1:25" x14ac:dyDescent="0.3">
      <c r="A7450" t="s">
        <v>9263</v>
      </c>
      <c r="B7450" s="1">
        <v>45822</v>
      </c>
      <c r="C7450" t="s">
        <v>2994</v>
      </c>
      <c r="D7450" t="s">
        <v>669</v>
      </c>
      <c r="E7450" t="s">
        <v>19</v>
      </c>
      <c r="F7450" t="s">
        <v>57</v>
      </c>
      <c r="G7450" t="s">
        <v>41</v>
      </c>
      <c r="H7450" t="s">
        <v>42</v>
      </c>
      <c r="I7450" t="s">
        <v>43</v>
      </c>
      <c r="J7450">
        <v>4</v>
      </c>
      <c r="K7450">
        <v>6686.1</v>
      </c>
      <c r="L7450">
        <v>0</v>
      </c>
      <c r="M7450">
        <v>20427.36</v>
      </c>
      <c r="N7450" t="s">
        <v>24</v>
      </c>
      <c r="O7450" t="s">
        <v>35</v>
      </c>
      <c r="P7450" t="s">
        <v>44</v>
      </c>
      <c r="Q7450">
        <f>Sales_Data[[#This Row],[Quantity]]*Sales_Data[[#This Row],[Unit_Price]]</f>
        <v>26744.400000000001</v>
      </c>
      <c r="R7450">
        <f>Sales_Data[[#This Row],[Gross_Sales]]*Sales_Data[[#This Row],[Discount]]</f>
        <v>0</v>
      </c>
      <c r="S7450">
        <f>Sales_Data[[#This Row],[Gross_Sales]]-Sales_Data[[#This Row],[Discount_Amount]]</f>
        <v>26744.400000000001</v>
      </c>
      <c r="T7450">
        <f>Sales_Data[[#This Row],[Net Sales]]-Sales_Data[[#This Row],[Cost]]</f>
        <v>6317.0400000000009</v>
      </c>
      <c r="U7450" s="2">
        <f>Sales_Data[[#This Row],[Profit]]/Sales_Data[[#This Row],[Net Sales]]</f>
        <v>0.23620047561358642</v>
      </c>
      <c r="V7450">
        <f>YEAR(Sales_Data[[#This Row],[Order_Date]])</f>
        <v>2025</v>
      </c>
      <c r="W7450" t="str">
        <f>TEXT(Sales_Data[[#This Row],[Order_Date]],"mmm")</f>
        <v>Jun</v>
      </c>
      <c r="X7450">
        <f>MONTH(Sales_Data[[#This Row],[Order_Date]])</f>
        <v>6</v>
      </c>
      <c r="Y7450" t="str">
        <f>"Q"&amp;ROUNDUP(MONTH(Sales_Data[[#This Row],[Order_Date]])/3,0)</f>
        <v>Q2</v>
      </c>
    </row>
    <row r="7451" spans="1:25" x14ac:dyDescent="0.3">
      <c r="A7451" t="s">
        <v>9264</v>
      </c>
      <c r="B7451" s="1">
        <v>45802</v>
      </c>
      <c r="C7451" t="s">
        <v>6639</v>
      </c>
      <c r="D7451" t="s">
        <v>450</v>
      </c>
      <c r="E7451" t="s">
        <v>39</v>
      </c>
      <c r="F7451" t="s">
        <v>96</v>
      </c>
      <c r="G7451" t="s">
        <v>75</v>
      </c>
      <c r="H7451" t="s">
        <v>256</v>
      </c>
      <c r="I7451" t="s">
        <v>334</v>
      </c>
      <c r="J7451">
        <v>1</v>
      </c>
      <c r="K7451">
        <v>4087.6</v>
      </c>
      <c r="L7451">
        <v>0.1</v>
      </c>
      <c r="M7451">
        <v>3154.02</v>
      </c>
      <c r="N7451" t="s">
        <v>24</v>
      </c>
      <c r="O7451" t="s">
        <v>35</v>
      </c>
      <c r="P7451" t="s">
        <v>44</v>
      </c>
      <c r="Q7451">
        <f>Sales_Data[[#This Row],[Quantity]]*Sales_Data[[#This Row],[Unit_Price]]</f>
        <v>4087.6</v>
      </c>
      <c r="R7451">
        <f>Sales_Data[[#This Row],[Gross_Sales]]*Sales_Data[[#This Row],[Discount]]</f>
        <v>408.76</v>
      </c>
      <c r="S7451">
        <f>Sales_Data[[#This Row],[Gross_Sales]]-Sales_Data[[#This Row],[Discount_Amount]]</f>
        <v>3678.84</v>
      </c>
      <c r="T7451">
        <f>Sales_Data[[#This Row],[Net Sales]]-Sales_Data[[#This Row],[Cost]]</f>
        <v>524.82000000000016</v>
      </c>
      <c r="U7451" s="2">
        <f>Sales_Data[[#This Row],[Profit]]/Sales_Data[[#This Row],[Net Sales]]</f>
        <v>0.14265909906383537</v>
      </c>
      <c r="V7451">
        <f>YEAR(Sales_Data[[#This Row],[Order_Date]])</f>
        <v>2025</v>
      </c>
      <c r="W7451" t="str">
        <f>TEXT(Sales_Data[[#This Row],[Order_Date]],"mmm")</f>
        <v>May</v>
      </c>
      <c r="X7451">
        <f>MONTH(Sales_Data[[#This Row],[Order_Date]])</f>
        <v>5</v>
      </c>
      <c r="Y7451" t="str">
        <f>"Q"&amp;ROUNDUP(MONTH(Sales_Data[[#This Row],[Order_Date]])/3,0)</f>
        <v>Q2</v>
      </c>
    </row>
    <row r="7452" spans="1:25" x14ac:dyDescent="0.3">
      <c r="A7452" t="s">
        <v>9265</v>
      </c>
      <c r="B7452" s="1">
        <v>45694</v>
      </c>
      <c r="C7452" t="s">
        <v>2792</v>
      </c>
      <c r="D7452" t="s">
        <v>662</v>
      </c>
      <c r="E7452" t="s">
        <v>30</v>
      </c>
      <c r="F7452" t="s">
        <v>210</v>
      </c>
      <c r="G7452" t="s">
        <v>21</v>
      </c>
      <c r="H7452" t="s">
        <v>22</v>
      </c>
      <c r="I7452" t="s">
        <v>62</v>
      </c>
      <c r="J7452">
        <v>4</v>
      </c>
      <c r="K7452">
        <v>2901.92</v>
      </c>
      <c r="L7452">
        <v>0</v>
      </c>
      <c r="M7452">
        <v>10175.57</v>
      </c>
      <c r="N7452" t="s">
        <v>109</v>
      </c>
      <c r="O7452" t="s">
        <v>25</v>
      </c>
      <c r="P7452" t="s">
        <v>71</v>
      </c>
      <c r="Q7452">
        <f>Sales_Data[[#This Row],[Quantity]]*Sales_Data[[#This Row],[Unit_Price]]</f>
        <v>11607.68</v>
      </c>
      <c r="R7452">
        <f>Sales_Data[[#This Row],[Gross_Sales]]*Sales_Data[[#This Row],[Discount]]</f>
        <v>0</v>
      </c>
      <c r="S7452">
        <f>Sales_Data[[#This Row],[Gross_Sales]]-Sales_Data[[#This Row],[Discount_Amount]]</f>
        <v>11607.68</v>
      </c>
      <c r="T7452">
        <f>Sales_Data[[#This Row],[Net Sales]]-Sales_Data[[#This Row],[Cost]]</f>
        <v>1432.1100000000006</v>
      </c>
      <c r="U7452" s="2">
        <f>Sales_Data[[#This Row],[Profit]]/Sales_Data[[#This Row],[Net Sales]]</f>
        <v>0.1233760751502454</v>
      </c>
      <c r="V7452">
        <f>YEAR(Sales_Data[[#This Row],[Order_Date]])</f>
        <v>2025</v>
      </c>
      <c r="W7452" t="str">
        <f>TEXT(Sales_Data[[#This Row],[Order_Date]],"mmm")</f>
        <v>Feb</v>
      </c>
      <c r="X7452">
        <f>MONTH(Sales_Data[[#This Row],[Order_Date]])</f>
        <v>2</v>
      </c>
      <c r="Y7452" t="str">
        <f>"Q"&amp;ROUNDUP(MONTH(Sales_Data[[#This Row],[Order_Date]])/3,0)</f>
        <v>Q1</v>
      </c>
    </row>
    <row r="7453" spans="1:25" x14ac:dyDescent="0.3">
      <c r="A7453" t="s">
        <v>9266</v>
      </c>
      <c r="B7453" s="1">
        <v>45990</v>
      </c>
      <c r="C7453" t="s">
        <v>4280</v>
      </c>
      <c r="D7453" t="s">
        <v>444</v>
      </c>
      <c r="E7453" t="s">
        <v>48</v>
      </c>
      <c r="F7453" t="s">
        <v>132</v>
      </c>
      <c r="G7453" t="s">
        <v>41</v>
      </c>
      <c r="H7453" t="s">
        <v>42</v>
      </c>
      <c r="I7453" t="s">
        <v>43</v>
      </c>
      <c r="J7453">
        <v>1</v>
      </c>
      <c r="K7453">
        <v>46578.64</v>
      </c>
      <c r="L7453">
        <v>0.05</v>
      </c>
      <c r="M7453">
        <v>28216.22</v>
      </c>
      <c r="N7453" t="s">
        <v>24</v>
      </c>
      <c r="O7453" t="s">
        <v>35</v>
      </c>
      <c r="P7453" t="s">
        <v>71</v>
      </c>
      <c r="Q7453">
        <f>Sales_Data[[#This Row],[Quantity]]*Sales_Data[[#This Row],[Unit_Price]]</f>
        <v>46578.64</v>
      </c>
      <c r="R7453">
        <f>Sales_Data[[#This Row],[Gross_Sales]]*Sales_Data[[#This Row],[Discount]]</f>
        <v>2328.9320000000002</v>
      </c>
      <c r="S7453">
        <f>Sales_Data[[#This Row],[Gross_Sales]]-Sales_Data[[#This Row],[Discount_Amount]]</f>
        <v>44249.707999999999</v>
      </c>
      <c r="T7453">
        <f>Sales_Data[[#This Row],[Net Sales]]-Sales_Data[[#This Row],[Cost]]</f>
        <v>16033.487999999998</v>
      </c>
      <c r="U7453" s="2">
        <f>Sales_Data[[#This Row],[Profit]]/Sales_Data[[#This Row],[Net Sales]]</f>
        <v>0.36234110290626093</v>
      </c>
      <c r="V7453">
        <f>YEAR(Sales_Data[[#This Row],[Order_Date]])</f>
        <v>2025</v>
      </c>
      <c r="W7453" t="str">
        <f>TEXT(Sales_Data[[#This Row],[Order_Date]],"mmm")</f>
        <v>Nov</v>
      </c>
      <c r="X7453">
        <f>MONTH(Sales_Data[[#This Row],[Order_Date]])</f>
        <v>11</v>
      </c>
      <c r="Y7453" t="str">
        <f>"Q"&amp;ROUNDUP(MONTH(Sales_Data[[#This Row],[Order_Date]])/3,0)</f>
        <v>Q4</v>
      </c>
    </row>
    <row r="7454" spans="1:25" x14ac:dyDescent="0.3">
      <c r="A7454" t="s">
        <v>9267</v>
      </c>
      <c r="B7454" s="1">
        <v>45702</v>
      </c>
      <c r="C7454" t="s">
        <v>3903</v>
      </c>
      <c r="D7454" t="s">
        <v>86</v>
      </c>
      <c r="E7454" t="s">
        <v>30</v>
      </c>
      <c r="F7454" t="s">
        <v>87</v>
      </c>
      <c r="G7454" t="s">
        <v>41</v>
      </c>
      <c r="H7454" t="s">
        <v>102</v>
      </c>
      <c r="I7454" t="s">
        <v>165</v>
      </c>
      <c r="J7454">
        <v>1</v>
      </c>
      <c r="K7454">
        <v>3655.88</v>
      </c>
      <c r="L7454">
        <v>0</v>
      </c>
      <c r="M7454">
        <v>3095.12</v>
      </c>
      <c r="N7454" t="s">
        <v>83</v>
      </c>
      <c r="O7454" t="s">
        <v>35</v>
      </c>
      <c r="P7454" t="s">
        <v>71</v>
      </c>
      <c r="Q7454">
        <f>Sales_Data[[#This Row],[Quantity]]*Sales_Data[[#This Row],[Unit_Price]]</f>
        <v>3655.88</v>
      </c>
      <c r="R7454">
        <f>Sales_Data[[#This Row],[Gross_Sales]]*Sales_Data[[#This Row],[Discount]]</f>
        <v>0</v>
      </c>
      <c r="S7454">
        <f>Sales_Data[[#This Row],[Gross_Sales]]-Sales_Data[[#This Row],[Discount_Amount]]</f>
        <v>3655.88</v>
      </c>
      <c r="T7454">
        <f>Sales_Data[[#This Row],[Net Sales]]-Sales_Data[[#This Row],[Cost]]</f>
        <v>560.76000000000022</v>
      </c>
      <c r="U7454" s="2">
        <f>Sales_Data[[#This Row],[Profit]]/Sales_Data[[#This Row],[Net Sales]]</f>
        <v>0.15338577852664753</v>
      </c>
      <c r="V7454">
        <f>YEAR(Sales_Data[[#This Row],[Order_Date]])</f>
        <v>2025</v>
      </c>
      <c r="W7454" t="str">
        <f>TEXT(Sales_Data[[#This Row],[Order_Date]],"mmm")</f>
        <v>Feb</v>
      </c>
      <c r="X7454">
        <f>MONTH(Sales_Data[[#This Row],[Order_Date]])</f>
        <v>2</v>
      </c>
      <c r="Y7454" t="str">
        <f>"Q"&amp;ROUNDUP(MONTH(Sales_Data[[#This Row],[Order_Date]])/3,0)</f>
        <v>Q1</v>
      </c>
    </row>
    <row r="7455" spans="1:25" x14ac:dyDescent="0.3">
      <c r="A7455" t="s">
        <v>9268</v>
      </c>
      <c r="B7455" s="1">
        <v>45863</v>
      </c>
      <c r="C7455" t="s">
        <v>1825</v>
      </c>
      <c r="D7455" t="s">
        <v>474</v>
      </c>
      <c r="E7455" t="s">
        <v>119</v>
      </c>
      <c r="F7455" t="s">
        <v>184</v>
      </c>
      <c r="G7455" t="s">
        <v>32</v>
      </c>
      <c r="H7455" t="s">
        <v>33</v>
      </c>
      <c r="I7455" t="s">
        <v>161</v>
      </c>
      <c r="J7455">
        <v>1</v>
      </c>
      <c r="K7455">
        <v>2499.29</v>
      </c>
      <c r="L7455">
        <v>0.05</v>
      </c>
      <c r="M7455">
        <v>1603.77</v>
      </c>
      <c r="N7455" t="s">
        <v>70</v>
      </c>
      <c r="O7455" t="s">
        <v>35</v>
      </c>
      <c r="P7455" t="s">
        <v>26</v>
      </c>
      <c r="Q7455">
        <f>Sales_Data[[#This Row],[Quantity]]*Sales_Data[[#This Row],[Unit_Price]]</f>
        <v>2499.29</v>
      </c>
      <c r="R7455">
        <f>Sales_Data[[#This Row],[Gross_Sales]]*Sales_Data[[#This Row],[Discount]]</f>
        <v>124.9645</v>
      </c>
      <c r="S7455">
        <f>Sales_Data[[#This Row],[Gross_Sales]]-Sales_Data[[#This Row],[Discount_Amount]]</f>
        <v>2374.3254999999999</v>
      </c>
      <c r="T7455">
        <f>Sales_Data[[#This Row],[Net Sales]]-Sales_Data[[#This Row],[Cost]]</f>
        <v>770.55549999999994</v>
      </c>
      <c r="U7455" s="2">
        <f>Sales_Data[[#This Row],[Profit]]/Sales_Data[[#This Row],[Net Sales]]</f>
        <v>0.32453658944403369</v>
      </c>
      <c r="V7455">
        <f>YEAR(Sales_Data[[#This Row],[Order_Date]])</f>
        <v>2025</v>
      </c>
      <c r="W7455" t="str">
        <f>TEXT(Sales_Data[[#This Row],[Order_Date]],"mmm")</f>
        <v>Jul</v>
      </c>
      <c r="X7455">
        <f>MONTH(Sales_Data[[#This Row],[Order_Date]])</f>
        <v>7</v>
      </c>
      <c r="Y7455" t="str">
        <f>"Q"&amp;ROUNDUP(MONTH(Sales_Data[[#This Row],[Order_Date]])/3,0)</f>
        <v>Q3</v>
      </c>
    </row>
    <row r="7456" spans="1:25" x14ac:dyDescent="0.3">
      <c r="A7456" t="s">
        <v>9269</v>
      </c>
      <c r="B7456" s="1">
        <v>45719</v>
      </c>
      <c r="C7456" t="s">
        <v>2110</v>
      </c>
      <c r="D7456" t="s">
        <v>857</v>
      </c>
      <c r="E7456" t="s">
        <v>48</v>
      </c>
      <c r="F7456" t="s">
        <v>126</v>
      </c>
      <c r="G7456" t="s">
        <v>21</v>
      </c>
      <c r="H7456" t="s">
        <v>22</v>
      </c>
      <c r="I7456" t="s">
        <v>62</v>
      </c>
      <c r="J7456">
        <v>2</v>
      </c>
      <c r="K7456">
        <v>50406.879999999997</v>
      </c>
      <c r="L7456">
        <v>0</v>
      </c>
      <c r="M7456">
        <v>66544.97</v>
      </c>
      <c r="N7456" t="s">
        <v>83</v>
      </c>
      <c r="O7456" t="s">
        <v>35</v>
      </c>
      <c r="P7456" t="s">
        <v>71</v>
      </c>
      <c r="Q7456">
        <f>Sales_Data[[#This Row],[Quantity]]*Sales_Data[[#This Row],[Unit_Price]]</f>
        <v>100813.75999999999</v>
      </c>
      <c r="R7456">
        <f>Sales_Data[[#This Row],[Gross_Sales]]*Sales_Data[[#This Row],[Discount]]</f>
        <v>0</v>
      </c>
      <c r="S7456">
        <f>Sales_Data[[#This Row],[Gross_Sales]]-Sales_Data[[#This Row],[Discount_Amount]]</f>
        <v>100813.75999999999</v>
      </c>
      <c r="T7456">
        <f>Sales_Data[[#This Row],[Net Sales]]-Sales_Data[[#This Row],[Cost]]</f>
        <v>34268.789999999994</v>
      </c>
      <c r="U7456" s="2">
        <f>Sales_Data[[#This Row],[Profit]]/Sales_Data[[#This Row],[Net Sales]]</f>
        <v>0.33992175274486336</v>
      </c>
      <c r="V7456">
        <f>YEAR(Sales_Data[[#This Row],[Order_Date]])</f>
        <v>2025</v>
      </c>
      <c r="W7456" t="str">
        <f>TEXT(Sales_Data[[#This Row],[Order_Date]],"mmm")</f>
        <v>Mar</v>
      </c>
      <c r="X7456">
        <f>MONTH(Sales_Data[[#This Row],[Order_Date]])</f>
        <v>3</v>
      </c>
      <c r="Y7456" t="str">
        <f>"Q"&amp;ROUNDUP(MONTH(Sales_Data[[#This Row],[Order_Date]])/3,0)</f>
        <v>Q1</v>
      </c>
    </row>
    <row r="7457" spans="1:25" x14ac:dyDescent="0.3">
      <c r="A7457" t="s">
        <v>9270</v>
      </c>
      <c r="B7457" s="1">
        <v>46013</v>
      </c>
      <c r="C7457" t="s">
        <v>6749</v>
      </c>
      <c r="D7457" t="s">
        <v>327</v>
      </c>
      <c r="E7457" t="s">
        <v>48</v>
      </c>
      <c r="F7457" t="s">
        <v>152</v>
      </c>
      <c r="G7457" t="s">
        <v>67</v>
      </c>
      <c r="H7457" t="s">
        <v>88</v>
      </c>
      <c r="I7457" t="s">
        <v>157</v>
      </c>
      <c r="J7457">
        <v>2</v>
      </c>
      <c r="K7457">
        <v>2744.83</v>
      </c>
      <c r="L7457">
        <v>0.1</v>
      </c>
      <c r="M7457">
        <v>4066.51</v>
      </c>
      <c r="N7457" t="s">
        <v>24</v>
      </c>
      <c r="O7457" t="s">
        <v>35</v>
      </c>
      <c r="P7457" t="s">
        <v>71</v>
      </c>
      <c r="Q7457">
        <f>Sales_Data[[#This Row],[Quantity]]*Sales_Data[[#This Row],[Unit_Price]]</f>
        <v>5489.66</v>
      </c>
      <c r="R7457">
        <f>Sales_Data[[#This Row],[Gross_Sales]]*Sales_Data[[#This Row],[Discount]]</f>
        <v>548.96600000000001</v>
      </c>
      <c r="S7457">
        <f>Sales_Data[[#This Row],[Gross_Sales]]-Sales_Data[[#This Row],[Discount_Amount]]</f>
        <v>4940.6939999999995</v>
      </c>
      <c r="T7457">
        <f>Sales_Data[[#This Row],[Net Sales]]-Sales_Data[[#This Row],[Cost]]</f>
        <v>874.18399999999929</v>
      </c>
      <c r="U7457" s="2">
        <f>Sales_Data[[#This Row],[Profit]]/Sales_Data[[#This Row],[Net Sales]]</f>
        <v>0.1769354669607143</v>
      </c>
      <c r="V7457">
        <f>YEAR(Sales_Data[[#This Row],[Order_Date]])</f>
        <v>2025</v>
      </c>
      <c r="W7457" t="str">
        <f>TEXT(Sales_Data[[#This Row],[Order_Date]],"mmm")</f>
        <v>Dec</v>
      </c>
      <c r="X7457">
        <f>MONTH(Sales_Data[[#This Row],[Order_Date]])</f>
        <v>12</v>
      </c>
      <c r="Y7457" t="str">
        <f>"Q"&amp;ROUNDUP(MONTH(Sales_Data[[#This Row],[Order_Date]])/3,0)</f>
        <v>Q4</v>
      </c>
    </row>
    <row r="7458" spans="1:25" x14ac:dyDescent="0.3">
      <c r="A7458" t="s">
        <v>9271</v>
      </c>
      <c r="B7458" s="1">
        <v>45965</v>
      </c>
      <c r="C7458" t="s">
        <v>1581</v>
      </c>
      <c r="D7458" t="s">
        <v>356</v>
      </c>
      <c r="E7458" t="s">
        <v>19</v>
      </c>
      <c r="F7458" t="s">
        <v>81</v>
      </c>
      <c r="G7458" t="s">
        <v>32</v>
      </c>
      <c r="H7458" t="s">
        <v>33</v>
      </c>
      <c r="I7458" t="s">
        <v>161</v>
      </c>
      <c r="J7458">
        <v>1</v>
      </c>
      <c r="K7458">
        <v>13089.6</v>
      </c>
      <c r="L7458">
        <v>0</v>
      </c>
      <c r="M7458">
        <v>10269.98</v>
      </c>
      <c r="N7458" t="s">
        <v>52</v>
      </c>
      <c r="O7458" t="s">
        <v>35</v>
      </c>
      <c r="P7458" t="s">
        <v>71</v>
      </c>
      <c r="Q7458">
        <f>Sales_Data[[#This Row],[Quantity]]*Sales_Data[[#This Row],[Unit_Price]]</f>
        <v>13089.6</v>
      </c>
      <c r="R7458">
        <f>Sales_Data[[#This Row],[Gross_Sales]]*Sales_Data[[#This Row],[Discount]]</f>
        <v>0</v>
      </c>
      <c r="S7458">
        <f>Sales_Data[[#This Row],[Gross_Sales]]-Sales_Data[[#This Row],[Discount_Amount]]</f>
        <v>13089.6</v>
      </c>
      <c r="T7458">
        <f>Sales_Data[[#This Row],[Net Sales]]-Sales_Data[[#This Row],[Cost]]</f>
        <v>2819.6200000000008</v>
      </c>
      <c r="U7458" s="2">
        <f>Sales_Data[[#This Row],[Profit]]/Sales_Data[[#This Row],[Net Sales]]</f>
        <v>0.21540917980686963</v>
      </c>
      <c r="V7458">
        <f>YEAR(Sales_Data[[#This Row],[Order_Date]])</f>
        <v>2025</v>
      </c>
      <c r="W7458" t="str">
        <f>TEXT(Sales_Data[[#This Row],[Order_Date]],"mmm")</f>
        <v>Nov</v>
      </c>
      <c r="X7458">
        <f>MONTH(Sales_Data[[#This Row],[Order_Date]])</f>
        <v>11</v>
      </c>
      <c r="Y7458" t="str">
        <f>"Q"&amp;ROUNDUP(MONTH(Sales_Data[[#This Row],[Order_Date]])/3,0)</f>
        <v>Q4</v>
      </c>
    </row>
    <row r="7459" spans="1:25" x14ac:dyDescent="0.3">
      <c r="A7459" t="s">
        <v>9272</v>
      </c>
      <c r="B7459" s="1">
        <v>45676</v>
      </c>
      <c r="C7459" t="s">
        <v>7537</v>
      </c>
      <c r="D7459" t="s">
        <v>155</v>
      </c>
      <c r="E7459" t="s">
        <v>48</v>
      </c>
      <c r="F7459" t="s">
        <v>49</v>
      </c>
      <c r="G7459" t="s">
        <v>41</v>
      </c>
      <c r="H7459" t="s">
        <v>102</v>
      </c>
      <c r="I7459" t="s">
        <v>165</v>
      </c>
      <c r="J7459">
        <v>3</v>
      </c>
      <c r="K7459">
        <v>7980.88</v>
      </c>
      <c r="L7459">
        <v>0.15</v>
      </c>
      <c r="M7459">
        <v>12934.23</v>
      </c>
      <c r="N7459" t="s">
        <v>52</v>
      </c>
      <c r="O7459" t="s">
        <v>25</v>
      </c>
      <c r="P7459" t="s">
        <v>44</v>
      </c>
      <c r="Q7459">
        <f>Sales_Data[[#This Row],[Quantity]]*Sales_Data[[#This Row],[Unit_Price]]</f>
        <v>23942.639999999999</v>
      </c>
      <c r="R7459">
        <f>Sales_Data[[#This Row],[Gross_Sales]]*Sales_Data[[#This Row],[Discount]]</f>
        <v>3591.3959999999997</v>
      </c>
      <c r="S7459">
        <f>Sales_Data[[#This Row],[Gross_Sales]]-Sales_Data[[#This Row],[Discount_Amount]]</f>
        <v>20351.243999999999</v>
      </c>
      <c r="T7459">
        <f>Sales_Data[[#This Row],[Net Sales]]-Sales_Data[[#This Row],[Cost]]</f>
        <v>7417.0139999999992</v>
      </c>
      <c r="U7459" s="2">
        <f>Sales_Data[[#This Row],[Profit]]/Sales_Data[[#This Row],[Net Sales]]</f>
        <v>0.36445015351395715</v>
      </c>
      <c r="V7459">
        <f>YEAR(Sales_Data[[#This Row],[Order_Date]])</f>
        <v>2025</v>
      </c>
      <c r="W7459" t="str">
        <f>TEXT(Sales_Data[[#This Row],[Order_Date]],"mmm")</f>
        <v>Jan</v>
      </c>
      <c r="X7459">
        <f>MONTH(Sales_Data[[#This Row],[Order_Date]])</f>
        <v>1</v>
      </c>
      <c r="Y7459" t="str">
        <f>"Q"&amp;ROUNDUP(MONTH(Sales_Data[[#This Row],[Order_Date]])/3,0)</f>
        <v>Q1</v>
      </c>
    </row>
    <row r="7460" spans="1:25" x14ac:dyDescent="0.3">
      <c r="A7460" t="s">
        <v>9273</v>
      </c>
      <c r="B7460" s="1">
        <v>46022</v>
      </c>
      <c r="C7460" t="s">
        <v>5891</v>
      </c>
      <c r="D7460" t="s">
        <v>450</v>
      </c>
      <c r="E7460" t="s">
        <v>19</v>
      </c>
      <c r="F7460" t="s">
        <v>81</v>
      </c>
      <c r="G7460" t="s">
        <v>41</v>
      </c>
      <c r="H7460" t="s">
        <v>42</v>
      </c>
      <c r="I7460" t="s">
        <v>82</v>
      </c>
      <c r="J7460">
        <v>2</v>
      </c>
      <c r="K7460">
        <v>13322.91</v>
      </c>
      <c r="L7460">
        <v>0.1</v>
      </c>
      <c r="M7460">
        <v>16210.74</v>
      </c>
      <c r="N7460" t="s">
        <v>70</v>
      </c>
      <c r="O7460" t="s">
        <v>53</v>
      </c>
      <c r="P7460" t="s">
        <v>71</v>
      </c>
      <c r="Q7460">
        <f>Sales_Data[[#This Row],[Quantity]]*Sales_Data[[#This Row],[Unit_Price]]</f>
        <v>26645.82</v>
      </c>
      <c r="R7460">
        <f>Sales_Data[[#This Row],[Gross_Sales]]*Sales_Data[[#This Row],[Discount]]</f>
        <v>2664.5820000000003</v>
      </c>
      <c r="S7460">
        <f>Sales_Data[[#This Row],[Gross_Sales]]-Sales_Data[[#This Row],[Discount_Amount]]</f>
        <v>23981.237999999998</v>
      </c>
      <c r="T7460">
        <f>Sales_Data[[#This Row],[Net Sales]]-Sales_Data[[#This Row],[Cost]]</f>
        <v>7770.4979999999978</v>
      </c>
      <c r="U7460" s="2">
        <f>Sales_Data[[#This Row],[Profit]]/Sales_Data[[#This Row],[Net Sales]]</f>
        <v>0.32402405580562599</v>
      </c>
      <c r="V7460">
        <f>YEAR(Sales_Data[[#This Row],[Order_Date]])</f>
        <v>2025</v>
      </c>
      <c r="W7460" t="str">
        <f>TEXT(Sales_Data[[#This Row],[Order_Date]],"mmm")</f>
        <v>Dec</v>
      </c>
      <c r="X7460">
        <f>MONTH(Sales_Data[[#This Row],[Order_Date]])</f>
        <v>12</v>
      </c>
      <c r="Y7460" t="str">
        <f>"Q"&amp;ROUNDUP(MONTH(Sales_Data[[#This Row],[Order_Date]])/3,0)</f>
        <v>Q4</v>
      </c>
    </row>
    <row r="7461" spans="1:25" x14ac:dyDescent="0.3">
      <c r="A7461" t="s">
        <v>9274</v>
      </c>
      <c r="B7461" s="1">
        <v>45957</v>
      </c>
      <c r="C7461" t="s">
        <v>1827</v>
      </c>
      <c r="D7461" t="s">
        <v>224</v>
      </c>
      <c r="E7461" t="s">
        <v>30</v>
      </c>
      <c r="F7461" t="s">
        <v>87</v>
      </c>
      <c r="G7461" t="s">
        <v>75</v>
      </c>
      <c r="H7461" t="s">
        <v>114</v>
      </c>
      <c r="I7461" t="s">
        <v>115</v>
      </c>
      <c r="J7461">
        <v>1</v>
      </c>
      <c r="K7461">
        <v>2753.81</v>
      </c>
      <c r="L7461">
        <v>0.05</v>
      </c>
      <c r="M7461">
        <v>2106.29</v>
      </c>
      <c r="N7461" t="s">
        <v>70</v>
      </c>
      <c r="O7461" t="s">
        <v>25</v>
      </c>
      <c r="P7461" t="s">
        <v>44</v>
      </c>
      <c r="Q7461">
        <f>Sales_Data[[#This Row],[Quantity]]*Sales_Data[[#This Row],[Unit_Price]]</f>
        <v>2753.81</v>
      </c>
      <c r="R7461">
        <f>Sales_Data[[#This Row],[Gross_Sales]]*Sales_Data[[#This Row],[Discount]]</f>
        <v>137.69050000000001</v>
      </c>
      <c r="S7461">
        <f>Sales_Data[[#This Row],[Gross_Sales]]-Sales_Data[[#This Row],[Discount_Amount]]</f>
        <v>2616.1194999999998</v>
      </c>
      <c r="T7461">
        <f>Sales_Data[[#This Row],[Net Sales]]-Sales_Data[[#This Row],[Cost]]</f>
        <v>509.82949999999983</v>
      </c>
      <c r="U7461" s="2">
        <f>Sales_Data[[#This Row],[Profit]]/Sales_Data[[#This Row],[Net Sales]]</f>
        <v>0.19488005039525139</v>
      </c>
      <c r="V7461">
        <f>YEAR(Sales_Data[[#This Row],[Order_Date]])</f>
        <v>2025</v>
      </c>
      <c r="W7461" t="str">
        <f>TEXT(Sales_Data[[#This Row],[Order_Date]],"mmm")</f>
        <v>Oct</v>
      </c>
      <c r="X7461">
        <f>MONTH(Sales_Data[[#This Row],[Order_Date]])</f>
        <v>10</v>
      </c>
      <c r="Y7461" t="str">
        <f>"Q"&amp;ROUNDUP(MONTH(Sales_Data[[#This Row],[Order_Date]])/3,0)</f>
        <v>Q4</v>
      </c>
    </row>
    <row r="7462" spans="1:25" x14ac:dyDescent="0.3">
      <c r="A7462" t="s">
        <v>9275</v>
      </c>
      <c r="B7462" s="1">
        <v>45664</v>
      </c>
      <c r="C7462" t="s">
        <v>473</v>
      </c>
      <c r="D7462" t="s">
        <v>38</v>
      </c>
      <c r="E7462" t="s">
        <v>39</v>
      </c>
      <c r="F7462" t="s">
        <v>405</v>
      </c>
      <c r="G7462" t="s">
        <v>41</v>
      </c>
      <c r="H7462" t="s">
        <v>147</v>
      </c>
      <c r="I7462" t="s">
        <v>369</v>
      </c>
      <c r="J7462">
        <v>2</v>
      </c>
      <c r="K7462">
        <v>3285.88</v>
      </c>
      <c r="L7462">
        <v>0.15</v>
      </c>
      <c r="M7462">
        <v>3478.86</v>
      </c>
      <c r="N7462" t="s">
        <v>70</v>
      </c>
      <c r="O7462" t="s">
        <v>35</v>
      </c>
      <c r="P7462" t="s">
        <v>71</v>
      </c>
      <c r="Q7462">
        <f>Sales_Data[[#This Row],[Quantity]]*Sales_Data[[#This Row],[Unit_Price]]</f>
        <v>6571.76</v>
      </c>
      <c r="R7462">
        <f>Sales_Data[[#This Row],[Gross_Sales]]*Sales_Data[[#This Row],[Discount]]</f>
        <v>985.76400000000001</v>
      </c>
      <c r="S7462">
        <f>Sales_Data[[#This Row],[Gross_Sales]]-Sales_Data[[#This Row],[Discount_Amount]]</f>
        <v>5585.9960000000001</v>
      </c>
      <c r="T7462">
        <f>Sales_Data[[#This Row],[Net Sales]]-Sales_Data[[#This Row],[Cost]]</f>
        <v>2107.136</v>
      </c>
      <c r="U7462" s="2">
        <f>Sales_Data[[#This Row],[Profit]]/Sales_Data[[#This Row],[Net Sales]]</f>
        <v>0.37721759915331121</v>
      </c>
      <c r="V7462">
        <f>YEAR(Sales_Data[[#This Row],[Order_Date]])</f>
        <v>2025</v>
      </c>
      <c r="W7462" t="str">
        <f>TEXT(Sales_Data[[#This Row],[Order_Date]],"mmm")</f>
        <v>Jan</v>
      </c>
      <c r="X7462">
        <f>MONTH(Sales_Data[[#This Row],[Order_Date]])</f>
        <v>1</v>
      </c>
      <c r="Y7462" t="str">
        <f>"Q"&amp;ROUNDUP(MONTH(Sales_Data[[#This Row],[Order_Date]])/3,0)</f>
        <v>Q1</v>
      </c>
    </row>
    <row r="7463" spans="1:25" x14ac:dyDescent="0.3">
      <c r="A7463" t="s">
        <v>9276</v>
      </c>
      <c r="B7463" s="1">
        <v>45906</v>
      </c>
      <c r="C7463" t="s">
        <v>3014</v>
      </c>
      <c r="D7463" t="s">
        <v>384</v>
      </c>
      <c r="E7463" t="s">
        <v>48</v>
      </c>
      <c r="F7463" t="s">
        <v>152</v>
      </c>
      <c r="G7463" t="s">
        <v>41</v>
      </c>
      <c r="H7463" t="s">
        <v>102</v>
      </c>
      <c r="I7463" t="s">
        <v>103</v>
      </c>
      <c r="J7463">
        <v>3</v>
      </c>
      <c r="K7463">
        <v>45357.32</v>
      </c>
      <c r="L7463">
        <v>0</v>
      </c>
      <c r="M7463">
        <v>94447.1</v>
      </c>
      <c r="N7463" t="s">
        <v>52</v>
      </c>
      <c r="O7463" t="s">
        <v>53</v>
      </c>
      <c r="P7463" t="s">
        <v>44</v>
      </c>
      <c r="Q7463">
        <f>Sales_Data[[#This Row],[Quantity]]*Sales_Data[[#This Row],[Unit_Price]]</f>
        <v>136071.96</v>
      </c>
      <c r="R7463">
        <f>Sales_Data[[#This Row],[Gross_Sales]]*Sales_Data[[#This Row],[Discount]]</f>
        <v>0</v>
      </c>
      <c r="S7463">
        <f>Sales_Data[[#This Row],[Gross_Sales]]-Sales_Data[[#This Row],[Discount_Amount]]</f>
        <v>136071.96</v>
      </c>
      <c r="T7463">
        <f>Sales_Data[[#This Row],[Net Sales]]-Sales_Data[[#This Row],[Cost]]</f>
        <v>41624.859999999986</v>
      </c>
      <c r="U7463" s="2">
        <f>Sales_Data[[#This Row],[Profit]]/Sales_Data[[#This Row],[Net Sales]]</f>
        <v>0.30590328823072727</v>
      </c>
      <c r="V7463">
        <f>YEAR(Sales_Data[[#This Row],[Order_Date]])</f>
        <v>2025</v>
      </c>
      <c r="W7463" t="str">
        <f>TEXT(Sales_Data[[#This Row],[Order_Date]],"mmm")</f>
        <v>Sep</v>
      </c>
      <c r="X7463">
        <f>MONTH(Sales_Data[[#This Row],[Order_Date]])</f>
        <v>9</v>
      </c>
      <c r="Y7463" t="str">
        <f>"Q"&amp;ROUNDUP(MONTH(Sales_Data[[#This Row],[Order_Date]])/3,0)</f>
        <v>Q3</v>
      </c>
    </row>
    <row r="7464" spans="1:25" x14ac:dyDescent="0.3">
      <c r="A7464" t="s">
        <v>9277</v>
      </c>
      <c r="B7464" s="1">
        <v>45774</v>
      </c>
      <c r="C7464" t="s">
        <v>2215</v>
      </c>
      <c r="D7464" t="s">
        <v>596</v>
      </c>
      <c r="E7464" t="s">
        <v>39</v>
      </c>
      <c r="F7464" t="s">
        <v>202</v>
      </c>
      <c r="G7464" t="s">
        <v>21</v>
      </c>
      <c r="H7464" t="s">
        <v>297</v>
      </c>
      <c r="I7464" t="s">
        <v>494</v>
      </c>
      <c r="J7464">
        <v>1</v>
      </c>
      <c r="K7464">
        <v>640.04999999999995</v>
      </c>
      <c r="L7464">
        <v>0.05</v>
      </c>
      <c r="M7464">
        <v>448.33</v>
      </c>
      <c r="N7464" t="s">
        <v>109</v>
      </c>
      <c r="O7464" t="s">
        <v>35</v>
      </c>
      <c r="P7464" t="s">
        <v>71</v>
      </c>
      <c r="Q7464">
        <f>Sales_Data[[#This Row],[Quantity]]*Sales_Data[[#This Row],[Unit_Price]]</f>
        <v>640.04999999999995</v>
      </c>
      <c r="R7464">
        <f>Sales_Data[[#This Row],[Gross_Sales]]*Sales_Data[[#This Row],[Discount]]</f>
        <v>32.002499999999998</v>
      </c>
      <c r="S7464">
        <f>Sales_Data[[#This Row],[Gross_Sales]]-Sales_Data[[#This Row],[Discount_Amount]]</f>
        <v>608.0474999999999</v>
      </c>
      <c r="T7464">
        <f>Sales_Data[[#This Row],[Net Sales]]-Sales_Data[[#This Row],[Cost]]</f>
        <v>159.71749999999992</v>
      </c>
      <c r="U7464" s="2">
        <f>Sales_Data[[#This Row],[Profit]]/Sales_Data[[#This Row],[Net Sales]]</f>
        <v>0.2626727352715042</v>
      </c>
      <c r="V7464">
        <f>YEAR(Sales_Data[[#This Row],[Order_Date]])</f>
        <v>2025</v>
      </c>
      <c r="W7464" t="str">
        <f>TEXT(Sales_Data[[#This Row],[Order_Date]],"mmm")</f>
        <v>Apr</v>
      </c>
      <c r="X7464">
        <f>MONTH(Sales_Data[[#This Row],[Order_Date]])</f>
        <v>4</v>
      </c>
      <c r="Y7464" t="str">
        <f>"Q"&amp;ROUNDUP(MONTH(Sales_Data[[#This Row],[Order_Date]])/3,0)</f>
        <v>Q2</v>
      </c>
    </row>
    <row r="7465" spans="1:25" x14ac:dyDescent="0.3">
      <c r="A7465" t="s">
        <v>9278</v>
      </c>
      <c r="B7465" s="1">
        <v>45725</v>
      </c>
      <c r="C7465" t="s">
        <v>1141</v>
      </c>
      <c r="D7465" t="s">
        <v>728</v>
      </c>
      <c r="E7465" t="s">
        <v>39</v>
      </c>
      <c r="F7465" t="s">
        <v>96</v>
      </c>
      <c r="G7465" t="s">
        <v>41</v>
      </c>
      <c r="H7465" t="s">
        <v>42</v>
      </c>
      <c r="I7465" t="s">
        <v>43</v>
      </c>
      <c r="J7465">
        <v>1</v>
      </c>
      <c r="K7465">
        <v>1874.9</v>
      </c>
      <c r="L7465">
        <v>0</v>
      </c>
      <c r="M7465">
        <v>1607.31</v>
      </c>
      <c r="N7465" t="s">
        <v>24</v>
      </c>
      <c r="O7465" t="s">
        <v>25</v>
      </c>
      <c r="P7465" t="s">
        <v>44</v>
      </c>
      <c r="Q7465">
        <f>Sales_Data[[#This Row],[Quantity]]*Sales_Data[[#This Row],[Unit_Price]]</f>
        <v>1874.9</v>
      </c>
      <c r="R7465">
        <f>Sales_Data[[#This Row],[Gross_Sales]]*Sales_Data[[#This Row],[Discount]]</f>
        <v>0</v>
      </c>
      <c r="S7465">
        <f>Sales_Data[[#This Row],[Gross_Sales]]-Sales_Data[[#This Row],[Discount_Amount]]</f>
        <v>1874.9</v>
      </c>
      <c r="T7465">
        <f>Sales_Data[[#This Row],[Net Sales]]-Sales_Data[[#This Row],[Cost]]</f>
        <v>267.59000000000015</v>
      </c>
      <c r="U7465" s="2">
        <f>Sales_Data[[#This Row],[Profit]]/Sales_Data[[#This Row],[Net Sales]]</f>
        <v>0.14272227852152122</v>
      </c>
      <c r="V7465">
        <f>YEAR(Sales_Data[[#This Row],[Order_Date]])</f>
        <v>2025</v>
      </c>
      <c r="W7465" t="str">
        <f>TEXT(Sales_Data[[#This Row],[Order_Date]],"mmm")</f>
        <v>Mar</v>
      </c>
      <c r="X7465">
        <f>MONTH(Sales_Data[[#This Row],[Order_Date]])</f>
        <v>3</v>
      </c>
      <c r="Y7465" t="str">
        <f>"Q"&amp;ROUNDUP(MONTH(Sales_Data[[#This Row],[Order_Date]])/3,0)</f>
        <v>Q1</v>
      </c>
    </row>
    <row r="7466" spans="1:25" x14ac:dyDescent="0.3">
      <c r="A7466" t="s">
        <v>9279</v>
      </c>
      <c r="B7466" s="1">
        <v>45691</v>
      </c>
      <c r="C7466" t="s">
        <v>465</v>
      </c>
      <c r="D7466" t="s">
        <v>728</v>
      </c>
      <c r="E7466" t="s">
        <v>119</v>
      </c>
      <c r="F7466" t="s">
        <v>249</v>
      </c>
      <c r="G7466" t="s">
        <v>41</v>
      </c>
      <c r="H7466" t="s">
        <v>102</v>
      </c>
      <c r="I7466" t="s">
        <v>103</v>
      </c>
      <c r="J7466">
        <v>3</v>
      </c>
      <c r="K7466">
        <v>5739.74</v>
      </c>
      <c r="L7466">
        <v>0.05</v>
      </c>
      <c r="M7466">
        <v>13758.89</v>
      </c>
      <c r="N7466" t="s">
        <v>52</v>
      </c>
      <c r="O7466" t="s">
        <v>35</v>
      </c>
      <c r="P7466" t="s">
        <v>71</v>
      </c>
      <c r="Q7466">
        <f>Sales_Data[[#This Row],[Quantity]]*Sales_Data[[#This Row],[Unit_Price]]</f>
        <v>17219.22</v>
      </c>
      <c r="R7466">
        <f>Sales_Data[[#This Row],[Gross_Sales]]*Sales_Data[[#This Row],[Discount]]</f>
        <v>860.96100000000013</v>
      </c>
      <c r="S7466">
        <f>Sales_Data[[#This Row],[Gross_Sales]]-Sales_Data[[#This Row],[Discount_Amount]]</f>
        <v>16358.259000000002</v>
      </c>
      <c r="T7466">
        <f>Sales_Data[[#This Row],[Net Sales]]-Sales_Data[[#This Row],[Cost]]</f>
        <v>2599.3690000000024</v>
      </c>
      <c r="U7466" s="2">
        <f>Sales_Data[[#This Row],[Profit]]/Sales_Data[[#This Row],[Net Sales]]</f>
        <v>0.15890254580270444</v>
      </c>
      <c r="V7466">
        <f>YEAR(Sales_Data[[#This Row],[Order_Date]])</f>
        <v>2025</v>
      </c>
      <c r="W7466" t="str">
        <f>TEXT(Sales_Data[[#This Row],[Order_Date]],"mmm")</f>
        <v>Feb</v>
      </c>
      <c r="X7466">
        <f>MONTH(Sales_Data[[#This Row],[Order_Date]])</f>
        <v>2</v>
      </c>
      <c r="Y7466" t="str">
        <f>"Q"&amp;ROUNDUP(MONTH(Sales_Data[[#This Row],[Order_Date]])/3,0)</f>
        <v>Q1</v>
      </c>
    </row>
    <row r="7467" spans="1:25" x14ac:dyDescent="0.3">
      <c r="A7467" t="s">
        <v>9280</v>
      </c>
      <c r="B7467" s="1">
        <v>45851</v>
      </c>
      <c r="C7467" t="s">
        <v>877</v>
      </c>
      <c r="D7467" t="s">
        <v>141</v>
      </c>
      <c r="E7467" t="s">
        <v>48</v>
      </c>
      <c r="F7467" t="s">
        <v>164</v>
      </c>
      <c r="G7467" t="s">
        <v>21</v>
      </c>
      <c r="H7467" t="s">
        <v>22</v>
      </c>
      <c r="I7467" t="s">
        <v>62</v>
      </c>
      <c r="J7467">
        <v>5</v>
      </c>
      <c r="K7467">
        <v>55298.18</v>
      </c>
      <c r="L7467">
        <v>0.2</v>
      </c>
      <c r="M7467">
        <v>149614.07</v>
      </c>
      <c r="N7467" t="s">
        <v>52</v>
      </c>
      <c r="O7467" t="s">
        <v>25</v>
      </c>
      <c r="P7467" t="s">
        <v>44</v>
      </c>
      <c r="Q7467">
        <f>Sales_Data[[#This Row],[Quantity]]*Sales_Data[[#This Row],[Unit_Price]]</f>
        <v>276490.90000000002</v>
      </c>
      <c r="R7467">
        <f>Sales_Data[[#This Row],[Gross_Sales]]*Sales_Data[[#This Row],[Discount]]</f>
        <v>55298.180000000008</v>
      </c>
      <c r="S7467">
        <f>Sales_Data[[#This Row],[Gross_Sales]]-Sales_Data[[#This Row],[Discount_Amount]]</f>
        <v>221192.72000000003</v>
      </c>
      <c r="T7467">
        <f>Sales_Data[[#This Row],[Net Sales]]-Sales_Data[[#This Row],[Cost]]</f>
        <v>71578.650000000023</v>
      </c>
      <c r="U7467" s="2">
        <f>Sales_Data[[#This Row],[Profit]]/Sales_Data[[#This Row],[Net Sales]]</f>
        <v>0.32360310049987184</v>
      </c>
      <c r="V7467">
        <f>YEAR(Sales_Data[[#This Row],[Order_Date]])</f>
        <v>2025</v>
      </c>
      <c r="W7467" t="str">
        <f>TEXT(Sales_Data[[#This Row],[Order_Date]],"mmm")</f>
        <v>Jul</v>
      </c>
      <c r="X7467">
        <f>MONTH(Sales_Data[[#This Row],[Order_Date]])</f>
        <v>7</v>
      </c>
      <c r="Y7467" t="str">
        <f>"Q"&amp;ROUNDUP(MONTH(Sales_Data[[#This Row],[Order_Date]])/3,0)</f>
        <v>Q3</v>
      </c>
    </row>
    <row r="7468" spans="1:25" x14ac:dyDescent="0.3">
      <c r="A7468" t="s">
        <v>9281</v>
      </c>
      <c r="B7468" s="1">
        <v>45982</v>
      </c>
      <c r="C7468" t="s">
        <v>5849</v>
      </c>
      <c r="D7468" t="s">
        <v>546</v>
      </c>
      <c r="E7468" t="s">
        <v>39</v>
      </c>
      <c r="F7468" t="s">
        <v>202</v>
      </c>
      <c r="G7468" t="s">
        <v>67</v>
      </c>
      <c r="H7468" t="s">
        <v>121</v>
      </c>
      <c r="I7468" t="s">
        <v>122</v>
      </c>
      <c r="J7468">
        <v>1</v>
      </c>
      <c r="K7468">
        <v>2915.31</v>
      </c>
      <c r="L7468">
        <v>0</v>
      </c>
      <c r="M7468">
        <v>2039.5</v>
      </c>
      <c r="N7468" t="s">
        <v>109</v>
      </c>
      <c r="O7468" t="s">
        <v>35</v>
      </c>
      <c r="P7468" t="s">
        <v>44</v>
      </c>
      <c r="Q7468">
        <f>Sales_Data[[#This Row],[Quantity]]*Sales_Data[[#This Row],[Unit_Price]]</f>
        <v>2915.31</v>
      </c>
      <c r="R7468">
        <f>Sales_Data[[#This Row],[Gross_Sales]]*Sales_Data[[#This Row],[Discount]]</f>
        <v>0</v>
      </c>
      <c r="S7468">
        <f>Sales_Data[[#This Row],[Gross_Sales]]-Sales_Data[[#This Row],[Discount_Amount]]</f>
        <v>2915.31</v>
      </c>
      <c r="T7468">
        <f>Sales_Data[[#This Row],[Net Sales]]-Sales_Data[[#This Row],[Cost]]</f>
        <v>875.81</v>
      </c>
      <c r="U7468" s="2">
        <f>Sales_Data[[#This Row],[Profit]]/Sales_Data[[#This Row],[Net Sales]]</f>
        <v>0.30041745131735559</v>
      </c>
      <c r="V7468">
        <f>YEAR(Sales_Data[[#This Row],[Order_Date]])</f>
        <v>2025</v>
      </c>
      <c r="W7468" t="str">
        <f>TEXT(Sales_Data[[#This Row],[Order_Date]],"mmm")</f>
        <v>Nov</v>
      </c>
      <c r="X7468">
        <f>MONTH(Sales_Data[[#This Row],[Order_Date]])</f>
        <v>11</v>
      </c>
      <c r="Y7468" t="str">
        <f>"Q"&amp;ROUNDUP(MONTH(Sales_Data[[#This Row],[Order_Date]])/3,0)</f>
        <v>Q4</v>
      </c>
    </row>
    <row r="7469" spans="1:25" x14ac:dyDescent="0.3">
      <c r="A7469" t="s">
        <v>9282</v>
      </c>
      <c r="B7469" s="1">
        <v>45712</v>
      </c>
      <c r="C7469" t="s">
        <v>9283</v>
      </c>
      <c r="D7469" t="s">
        <v>218</v>
      </c>
      <c r="E7469" t="s">
        <v>119</v>
      </c>
      <c r="F7469" t="s">
        <v>184</v>
      </c>
      <c r="G7469" t="s">
        <v>67</v>
      </c>
      <c r="H7469" t="s">
        <v>133</v>
      </c>
      <c r="I7469" t="s">
        <v>138</v>
      </c>
      <c r="J7469">
        <v>4</v>
      </c>
      <c r="K7469">
        <v>2699.47</v>
      </c>
      <c r="L7469">
        <v>0.15</v>
      </c>
      <c r="M7469">
        <v>6927.52</v>
      </c>
      <c r="N7469" t="s">
        <v>52</v>
      </c>
      <c r="O7469" t="s">
        <v>35</v>
      </c>
      <c r="P7469" t="s">
        <v>44</v>
      </c>
      <c r="Q7469">
        <f>Sales_Data[[#This Row],[Quantity]]*Sales_Data[[#This Row],[Unit_Price]]</f>
        <v>10797.88</v>
      </c>
      <c r="R7469">
        <f>Sales_Data[[#This Row],[Gross_Sales]]*Sales_Data[[#This Row],[Discount]]</f>
        <v>1619.6819999999998</v>
      </c>
      <c r="S7469">
        <f>Sales_Data[[#This Row],[Gross_Sales]]-Sales_Data[[#This Row],[Discount_Amount]]</f>
        <v>9178.1980000000003</v>
      </c>
      <c r="T7469">
        <f>Sales_Data[[#This Row],[Net Sales]]-Sales_Data[[#This Row],[Cost]]</f>
        <v>2250.6779999999999</v>
      </c>
      <c r="U7469" s="2">
        <f>Sales_Data[[#This Row],[Profit]]/Sales_Data[[#This Row],[Net Sales]]</f>
        <v>0.24522003120874053</v>
      </c>
      <c r="V7469">
        <f>YEAR(Sales_Data[[#This Row],[Order_Date]])</f>
        <v>2025</v>
      </c>
      <c r="W7469" t="str">
        <f>TEXT(Sales_Data[[#This Row],[Order_Date]],"mmm")</f>
        <v>Feb</v>
      </c>
      <c r="X7469">
        <f>MONTH(Sales_Data[[#This Row],[Order_Date]])</f>
        <v>2</v>
      </c>
      <c r="Y7469" t="str">
        <f>"Q"&amp;ROUNDUP(MONTH(Sales_Data[[#This Row],[Order_Date]])/3,0)</f>
        <v>Q1</v>
      </c>
    </row>
    <row r="7470" spans="1:25" x14ac:dyDescent="0.3">
      <c r="A7470" t="s">
        <v>9284</v>
      </c>
      <c r="B7470" s="1">
        <v>45923</v>
      </c>
      <c r="C7470" t="s">
        <v>1371</v>
      </c>
      <c r="D7470" t="s">
        <v>290</v>
      </c>
      <c r="E7470" t="s">
        <v>19</v>
      </c>
      <c r="F7470" t="s">
        <v>113</v>
      </c>
      <c r="G7470" t="s">
        <v>41</v>
      </c>
      <c r="H7470" t="s">
        <v>42</v>
      </c>
      <c r="I7470" t="s">
        <v>43</v>
      </c>
      <c r="J7470">
        <v>1</v>
      </c>
      <c r="K7470">
        <v>9674.14</v>
      </c>
      <c r="L7470">
        <v>0.1</v>
      </c>
      <c r="M7470">
        <v>6385.66</v>
      </c>
      <c r="N7470" t="s">
        <v>70</v>
      </c>
      <c r="O7470" t="s">
        <v>35</v>
      </c>
      <c r="P7470" t="s">
        <v>71</v>
      </c>
      <c r="Q7470">
        <f>Sales_Data[[#This Row],[Quantity]]*Sales_Data[[#This Row],[Unit_Price]]</f>
        <v>9674.14</v>
      </c>
      <c r="R7470">
        <f>Sales_Data[[#This Row],[Gross_Sales]]*Sales_Data[[#This Row],[Discount]]</f>
        <v>967.41399999999999</v>
      </c>
      <c r="S7470">
        <f>Sales_Data[[#This Row],[Gross_Sales]]-Sales_Data[[#This Row],[Discount_Amount]]</f>
        <v>8706.7259999999987</v>
      </c>
      <c r="T7470">
        <f>Sales_Data[[#This Row],[Net Sales]]-Sales_Data[[#This Row],[Cost]]</f>
        <v>2321.0659999999989</v>
      </c>
      <c r="U7470" s="2">
        <f>Sales_Data[[#This Row],[Profit]]/Sales_Data[[#This Row],[Net Sales]]</f>
        <v>0.26658309908914091</v>
      </c>
      <c r="V7470">
        <f>YEAR(Sales_Data[[#This Row],[Order_Date]])</f>
        <v>2025</v>
      </c>
      <c r="W7470" t="str">
        <f>TEXT(Sales_Data[[#This Row],[Order_Date]],"mmm")</f>
        <v>Sep</v>
      </c>
      <c r="X7470">
        <f>MONTH(Sales_Data[[#This Row],[Order_Date]])</f>
        <v>9</v>
      </c>
      <c r="Y7470" t="str">
        <f>"Q"&amp;ROUNDUP(MONTH(Sales_Data[[#This Row],[Order_Date]])/3,0)</f>
        <v>Q3</v>
      </c>
    </row>
    <row r="7471" spans="1:25" x14ac:dyDescent="0.3">
      <c r="A7471" t="s">
        <v>9285</v>
      </c>
      <c r="B7471" s="1">
        <v>45699</v>
      </c>
      <c r="C7471" t="s">
        <v>409</v>
      </c>
      <c r="D7471" t="s">
        <v>419</v>
      </c>
      <c r="E7471" t="s">
        <v>19</v>
      </c>
      <c r="F7471" t="s">
        <v>20</v>
      </c>
      <c r="G7471" t="s">
        <v>41</v>
      </c>
      <c r="H7471" t="s">
        <v>102</v>
      </c>
      <c r="I7471" t="s">
        <v>388</v>
      </c>
      <c r="J7471">
        <v>4</v>
      </c>
      <c r="K7471">
        <v>11466.05</v>
      </c>
      <c r="L7471">
        <v>0</v>
      </c>
      <c r="M7471">
        <v>37609.35</v>
      </c>
      <c r="N7471" t="s">
        <v>52</v>
      </c>
      <c r="O7471" t="s">
        <v>35</v>
      </c>
      <c r="P7471" t="s">
        <v>71</v>
      </c>
      <c r="Q7471">
        <f>Sales_Data[[#This Row],[Quantity]]*Sales_Data[[#This Row],[Unit_Price]]</f>
        <v>45864.2</v>
      </c>
      <c r="R7471">
        <f>Sales_Data[[#This Row],[Gross_Sales]]*Sales_Data[[#This Row],[Discount]]</f>
        <v>0</v>
      </c>
      <c r="S7471">
        <f>Sales_Data[[#This Row],[Gross_Sales]]-Sales_Data[[#This Row],[Discount_Amount]]</f>
        <v>45864.2</v>
      </c>
      <c r="T7471">
        <f>Sales_Data[[#This Row],[Net Sales]]-Sales_Data[[#This Row],[Cost]]</f>
        <v>8254.8499999999985</v>
      </c>
      <c r="U7471" s="2">
        <f>Sales_Data[[#This Row],[Profit]]/Sales_Data[[#This Row],[Net Sales]]</f>
        <v>0.17998460673030378</v>
      </c>
      <c r="V7471">
        <f>YEAR(Sales_Data[[#This Row],[Order_Date]])</f>
        <v>2025</v>
      </c>
      <c r="W7471" t="str">
        <f>TEXT(Sales_Data[[#This Row],[Order_Date]],"mmm")</f>
        <v>Feb</v>
      </c>
      <c r="X7471">
        <f>MONTH(Sales_Data[[#This Row],[Order_Date]])</f>
        <v>2</v>
      </c>
      <c r="Y7471" t="str">
        <f>"Q"&amp;ROUNDUP(MONTH(Sales_Data[[#This Row],[Order_Date]])/3,0)</f>
        <v>Q1</v>
      </c>
    </row>
    <row r="7472" spans="1:25" x14ac:dyDescent="0.3">
      <c r="A7472" t="s">
        <v>9286</v>
      </c>
      <c r="B7472" s="1">
        <v>45954</v>
      </c>
      <c r="C7472" t="s">
        <v>2128</v>
      </c>
      <c r="D7472" t="s">
        <v>404</v>
      </c>
      <c r="E7472" t="s">
        <v>48</v>
      </c>
      <c r="F7472" t="s">
        <v>164</v>
      </c>
      <c r="G7472" t="s">
        <v>41</v>
      </c>
      <c r="H7472" t="s">
        <v>42</v>
      </c>
      <c r="I7472" t="s">
        <v>43</v>
      </c>
      <c r="J7472">
        <v>2</v>
      </c>
      <c r="K7472">
        <v>28176.54</v>
      </c>
      <c r="L7472">
        <v>0.15</v>
      </c>
      <c r="M7472">
        <v>41544.93</v>
      </c>
      <c r="N7472" t="s">
        <v>83</v>
      </c>
      <c r="O7472" t="s">
        <v>25</v>
      </c>
      <c r="P7472" t="s">
        <v>26</v>
      </c>
      <c r="Q7472">
        <f>Sales_Data[[#This Row],[Quantity]]*Sales_Data[[#This Row],[Unit_Price]]</f>
        <v>56353.08</v>
      </c>
      <c r="R7472">
        <f>Sales_Data[[#This Row],[Gross_Sales]]*Sales_Data[[#This Row],[Discount]]</f>
        <v>8452.9619999999995</v>
      </c>
      <c r="S7472">
        <f>Sales_Data[[#This Row],[Gross_Sales]]-Sales_Data[[#This Row],[Discount_Amount]]</f>
        <v>47900.118000000002</v>
      </c>
      <c r="T7472">
        <f>Sales_Data[[#This Row],[Net Sales]]-Sales_Data[[#This Row],[Cost]]</f>
        <v>6355.1880000000019</v>
      </c>
      <c r="U7472" s="2">
        <f>Sales_Data[[#This Row],[Profit]]/Sales_Data[[#This Row],[Net Sales]]</f>
        <v>0.13267583182154169</v>
      </c>
      <c r="V7472">
        <f>YEAR(Sales_Data[[#This Row],[Order_Date]])</f>
        <v>2025</v>
      </c>
      <c r="W7472" t="str">
        <f>TEXT(Sales_Data[[#This Row],[Order_Date]],"mmm")</f>
        <v>Oct</v>
      </c>
      <c r="X7472">
        <f>MONTH(Sales_Data[[#This Row],[Order_Date]])</f>
        <v>10</v>
      </c>
      <c r="Y7472" t="str">
        <f>"Q"&amp;ROUNDUP(MONTH(Sales_Data[[#This Row],[Order_Date]])/3,0)</f>
        <v>Q4</v>
      </c>
    </row>
    <row r="7473" spans="1:25" x14ac:dyDescent="0.3">
      <c r="A7473" t="s">
        <v>9287</v>
      </c>
      <c r="B7473" s="1">
        <v>45888</v>
      </c>
      <c r="C7473" t="s">
        <v>182</v>
      </c>
      <c r="D7473" t="s">
        <v>422</v>
      </c>
      <c r="E7473" t="s">
        <v>119</v>
      </c>
      <c r="F7473" t="s">
        <v>249</v>
      </c>
      <c r="G7473" t="s">
        <v>41</v>
      </c>
      <c r="H7473" t="s">
        <v>42</v>
      </c>
      <c r="I7473" t="s">
        <v>43</v>
      </c>
      <c r="J7473">
        <v>3</v>
      </c>
      <c r="K7473">
        <v>7952.04</v>
      </c>
      <c r="L7473">
        <v>0.2</v>
      </c>
      <c r="M7473">
        <v>14916.83</v>
      </c>
      <c r="N7473" t="s">
        <v>24</v>
      </c>
      <c r="O7473" t="s">
        <v>25</v>
      </c>
      <c r="P7473" t="s">
        <v>71</v>
      </c>
      <c r="Q7473">
        <f>Sales_Data[[#This Row],[Quantity]]*Sales_Data[[#This Row],[Unit_Price]]</f>
        <v>23856.12</v>
      </c>
      <c r="R7473">
        <f>Sales_Data[[#This Row],[Gross_Sales]]*Sales_Data[[#This Row],[Discount]]</f>
        <v>4771.2240000000002</v>
      </c>
      <c r="S7473">
        <f>Sales_Data[[#This Row],[Gross_Sales]]-Sales_Data[[#This Row],[Discount_Amount]]</f>
        <v>19084.896000000001</v>
      </c>
      <c r="T7473">
        <f>Sales_Data[[#This Row],[Net Sales]]-Sales_Data[[#This Row],[Cost]]</f>
        <v>4168.0660000000007</v>
      </c>
      <c r="U7473" s="2">
        <f>Sales_Data[[#This Row],[Profit]]/Sales_Data[[#This Row],[Net Sales]]</f>
        <v>0.21839605518416241</v>
      </c>
      <c r="V7473">
        <f>YEAR(Sales_Data[[#This Row],[Order_Date]])</f>
        <v>2025</v>
      </c>
      <c r="W7473" t="str">
        <f>TEXT(Sales_Data[[#This Row],[Order_Date]],"mmm")</f>
        <v>Aug</v>
      </c>
      <c r="X7473">
        <f>MONTH(Sales_Data[[#This Row],[Order_Date]])</f>
        <v>8</v>
      </c>
      <c r="Y7473" t="str">
        <f>"Q"&amp;ROUNDUP(MONTH(Sales_Data[[#This Row],[Order_Date]])/3,0)</f>
        <v>Q3</v>
      </c>
    </row>
    <row r="7474" spans="1:25" x14ac:dyDescent="0.3">
      <c r="A7474" t="s">
        <v>9288</v>
      </c>
      <c r="B7474" s="1">
        <v>45667</v>
      </c>
      <c r="C7474" t="s">
        <v>3892</v>
      </c>
      <c r="D7474" t="s">
        <v>180</v>
      </c>
      <c r="E7474" t="s">
        <v>19</v>
      </c>
      <c r="F7474" t="s">
        <v>20</v>
      </c>
      <c r="G7474" t="s">
        <v>67</v>
      </c>
      <c r="H7474" t="s">
        <v>88</v>
      </c>
      <c r="I7474" t="s">
        <v>157</v>
      </c>
      <c r="J7474">
        <v>3</v>
      </c>
      <c r="K7474">
        <v>9755.49</v>
      </c>
      <c r="L7474">
        <v>0.15</v>
      </c>
      <c r="M7474">
        <v>16148.74</v>
      </c>
      <c r="N7474" t="s">
        <v>24</v>
      </c>
      <c r="O7474" t="s">
        <v>35</v>
      </c>
      <c r="P7474" t="s">
        <v>71</v>
      </c>
      <c r="Q7474">
        <f>Sales_Data[[#This Row],[Quantity]]*Sales_Data[[#This Row],[Unit_Price]]</f>
        <v>29266.47</v>
      </c>
      <c r="R7474">
        <f>Sales_Data[[#This Row],[Gross_Sales]]*Sales_Data[[#This Row],[Discount]]</f>
        <v>4389.9705000000004</v>
      </c>
      <c r="S7474">
        <f>Sales_Data[[#This Row],[Gross_Sales]]-Sales_Data[[#This Row],[Discount_Amount]]</f>
        <v>24876.499500000002</v>
      </c>
      <c r="T7474">
        <f>Sales_Data[[#This Row],[Net Sales]]-Sales_Data[[#This Row],[Cost]]</f>
        <v>8727.7595000000019</v>
      </c>
      <c r="U7474" s="2">
        <f>Sales_Data[[#This Row],[Profit]]/Sales_Data[[#This Row],[Net Sales]]</f>
        <v>0.35084355417449314</v>
      </c>
      <c r="V7474">
        <f>YEAR(Sales_Data[[#This Row],[Order_Date]])</f>
        <v>2025</v>
      </c>
      <c r="W7474" t="str">
        <f>TEXT(Sales_Data[[#This Row],[Order_Date]],"mmm")</f>
        <v>Jan</v>
      </c>
      <c r="X7474">
        <f>MONTH(Sales_Data[[#This Row],[Order_Date]])</f>
        <v>1</v>
      </c>
      <c r="Y7474" t="str">
        <f>"Q"&amp;ROUNDUP(MONTH(Sales_Data[[#This Row],[Order_Date]])/3,0)</f>
        <v>Q1</v>
      </c>
    </row>
    <row r="7475" spans="1:25" x14ac:dyDescent="0.3">
      <c r="A7475" t="s">
        <v>9289</v>
      </c>
      <c r="B7475" s="1">
        <v>46015</v>
      </c>
      <c r="C7475" t="s">
        <v>2217</v>
      </c>
      <c r="D7475" t="s">
        <v>356</v>
      </c>
      <c r="E7475" t="s">
        <v>119</v>
      </c>
      <c r="F7475" t="s">
        <v>120</v>
      </c>
      <c r="G7475" t="s">
        <v>41</v>
      </c>
      <c r="H7475" t="s">
        <v>171</v>
      </c>
      <c r="I7475" t="s">
        <v>191</v>
      </c>
      <c r="J7475">
        <v>1</v>
      </c>
      <c r="K7475">
        <v>804.5</v>
      </c>
      <c r="L7475">
        <v>0.05</v>
      </c>
      <c r="M7475">
        <v>561.61</v>
      </c>
      <c r="N7475" t="s">
        <v>24</v>
      </c>
      <c r="O7475" t="s">
        <v>35</v>
      </c>
      <c r="P7475" t="s">
        <v>71</v>
      </c>
      <c r="Q7475">
        <f>Sales_Data[[#This Row],[Quantity]]*Sales_Data[[#This Row],[Unit_Price]]</f>
        <v>804.5</v>
      </c>
      <c r="R7475">
        <f>Sales_Data[[#This Row],[Gross_Sales]]*Sales_Data[[#This Row],[Discount]]</f>
        <v>40.225000000000001</v>
      </c>
      <c r="S7475">
        <f>Sales_Data[[#This Row],[Gross_Sales]]-Sales_Data[[#This Row],[Discount_Amount]]</f>
        <v>764.27499999999998</v>
      </c>
      <c r="T7475">
        <f>Sales_Data[[#This Row],[Net Sales]]-Sales_Data[[#This Row],[Cost]]</f>
        <v>202.66499999999996</v>
      </c>
      <c r="U7475" s="2">
        <f>Sales_Data[[#This Row],[Profit]]/Sales_Data[[#This Row],[Net Sales]]</f>
        <v>0.26517287625527458</v>
      </c>
      <c r="V7475">
        <f>YEAR(Sales_Data[[#This Row],[Order_Date]])</f>
        <v>2025</v>
      </c>
      <c r="W7475" t="str">
        <f>TEXT(Sales_Data[[#This Row],[Order_Date]],"mmm")</f>
        <v>Dec</v>
      </c>
      <c r="X7475">
        <f>MONTH(Sales_Data[[#This Row],[Order_Date]])</f>
        <v>12</v>
      </c>
      <c r="Y7475" t="str">
        <f>"Q"&amp;ROUNDUP(MONTH(Sales_Data[[#This Row],[Order_Date]])/3,0)</f>
        <v>Q4</v>
      </c>
    </row>
    <row r="7476" spans="1:25" x14ac:dyDescent="0.3">
      <c r="A7476" t="s">
        <v>9290</v>
      </c>
      <c r="B7476" s="1">
        <v>45785</v>
      </c>
      <c r="C7476" t="s">
        <v>1929</v>
      </c>
      <c r="D7476" t="s">
        <v>29</v>
      </c>
      <c r="E7476" t="s">
        <v>30</v>
      </c>
      <c r="F7476" t="s">
        <v>210</v>
      </c>
      <c r="G7476" t="s">
        <v>67</v>
      </c>
      <c r="H7476" t="s">
        <v>68</v>
      </c>
      <c r="I7476" t="s">
        <v>97</v>
      </c>
      <c r="J7476">
        <v>1</v>
      </c>
      <c r="K7476">
        <v>1309.51</v>
      </c>
      <c r="L7476">
        <v>0</v>
      </c>
      <c r="M7476">
        <v>998.19</v>
      </c>
      <c r="N7476" t="s">
        <v>24</v>
      </c>
      <c r="O7476" t="s">
        <v>35</v>
      </c>
      <c r="P7476" t="s">
        <v>44</v>
      </c>
      <c r="Q7476">
        <f>Sales_Data[[#This Row],[Quantity]]*Sales_Data[[#This Row],[Unit_Price]]</f>
        <v>1309.51</v>
      </c>
      <c r="R7476">
        <f>Sales_Data[[#This Row],[Gross_Sales]]*Sales_Data[[#This Row],[Discount]]</f>
        <v>0</v>
      </c>
      <c r="S7476">
        <f>Sales_Data[[#This Row],[Gross_Sales]]-Sales_Data[[#This Row],[Discount_Amount]]</f>
        <v>1309.51</v>
      </c>
      <c r="T7476">
        <f>Sales_Data[[#This Row],[Net Sales]]-Sales_Data[[#This Row],[Cost]]</f>
        <v>311.31999999999994</v>
      </c>
      <c r="U7476" s="2">
        <f>Sales_Data[[#This Row],[Profit]]/Sales_Data[[#This Row],[Net Sales]]</f>
        <v>0.23773777978022309</v>
      </c>
      <c r="V7476">
        <f>YEAR(Sales_Data[[#This Row],[Order_Date]])</f>
        <v>2025</v>
      </c>
      <c r="W7476" t="str">
        <f>TEXT(Sales_Data[[#This Row],[Order_Date]],"mmm")</f>
        <v>May</v>
      </c>
      <c r="X7476">
        <f>MONTH(Sales_Data[[#This Row],[Order_Date]])</f>
        <v>5</v>
      </c>
      <c r="Y7476" t="str">
        <f>"Q"&amp;ROUNDUP(MONTH(Sales_Data[[#This Row],[Order_Date]])/3,0)</f>
        <v>Q2</v>
      </c>
    </row>
    <row r="7477" spans="1:25" x14ac:dyDescent="0.3">
      <c r="A7477" t="s">
        <v>9291</v>
      </c>
      <c r="B7477" s="1">
        <v>45836</v>
      </c>
      <c r="C7477" t="s">
        <v>8038</v>
      </c>
      <c r="D7477" t="s">
        <v>307</v>
      </c>
      <c r="E7477" t="s">
        <v>19</v>
      </c>
      <c r="F7477" t="s">
        <v>81</v>
      </c>
      <c r="G7477" t="s">
        <v>41</v>
      </c>
      <c r="H7477" t="s">
        <v>102</v>
      </c>
      <c r="I7477" t="s">
        <v>103</v>
      </c>
      <c r="J7477">
        <v>2</v>
      </c>
      <c r="K7477">
        <v>8496.19</v>
      </c>
      <c r="L7477">
        <v>0.05</v>
      </c>
      <c r="M7477">
        <v>14017.48</v>
      </c>
      <c r="N7477" t="s">
        <v>83</v>
      </c>
      <c r="O7477" t="s">
        <v>35</v>
      </c>
      <c r="P7477" t="s">
        <v>26</v>
      </c>
      <c r="Q7477">
        <f>Sales_Data[[#This Row],[Quantity]]*Sales_Data[[#This Row],[Unit_Price]]</f>
        <v>16992.38</v>
      </c>
      <c r="R7477">
        <f>Sales_Data[[#This Row],[Gross_Sales]]*Sales_Data[[#This Row],[Discount]]</f>
        <v>849.61900000000014</v>
      </c>
      <c r="S7477">
        <f>Sales_Data[[#This Row],[Gross_Sales]]-Sales_Data[[#This Row],[Discount_Amount]]</f>
        <v>16142.761</v>
      </c>
      <c r="T7477">
        <f>Sales_Data[[#This Row],[Net Sales]]-Sales_Data[[#This Row],[Cost]]</f>
        <v>2125.2810000000009</v>
      </c>
      <c r="U7477" s="2">
        <f>Sales_Data[[#This Row],[Profit]]/Sales_Data[[#This Row],[Net Sales]]</f>
        <v>0.13165535932793657</v>
      </c>
      <c r="V7477">
        <f>YEAR(Sales_Data[[#This Row],[Order_Date]])</f>
        <v>2025</v>
      </c>
      <c r="W7477" t="str">
        <f>TEXT(Sales_Data[[#This Row],[Order_Date]],"mmm")</f>
        <v>Jun</v>
      </c>
      <c r="X7477">
        <f>MONTH(Sales_Data[[#This Row],[Order_Date]])</f>
        <v>6</v>
      </c>
      <c r="Y7477" t="str">
        <f>"Q"&amp;ROUNDUP(MONTH(Sales_Data[[#This Row],[Order_Date]])/3,0)</f>
        <v>Q2</v>
      </c>
    </row>
    <row r="7478" spans="1:25" x14ac:dyDescent="0.3">
      <c r="A7478" t="s">
        <v>9292</v>
      </c>
      <c r="B7478" s="1">
        <v>45850</v>
      </c>
      <c r="C7478" t="s">
        <v>5726</v>
      </c>
      <c r="D7478" t="s">
        <v>170</v>
      </c>
      <c r="E7478" t="s">
        <v>39</v>
      </c>
      <c r="F7478" t="s">
        <v>405</v>
      </c>
      <c r="G7478" t="s">
        <v>67</v>
      </c>
      <c r="H7478" t="s">
        <v>121</v>
      </c>
      <c r="I7478" t="s">
        <v>122</v>
      </c>
      <c r="J7478">
        <v>1</v>
      </c>
      <c r="K7478">
        <v>5004.99</v>
      </c>
      <c r="L7478">
        <v>0.1</v>
      </c>
      <c r="M7478">
        <v>3196.98</v>
      </c>
      <c r="N7478" t="s">
        <v>52</v>
      </c>
      <c r="O7478" t="s">
        <v>35</v>
      </c>
      <c r="P7478" t="s">
        <v>71</v>
      </c>
      <c r="Q7478">
        <f>Sales_Data[[#This Row],[Quantity]]*Sales_Data[[#This Row],[Unit_Price]]</f>
        <v>5004.99</v>
      </c>
      <c r="R7478">
        <f>Sales_Data[[#This Row],[Gross_Sales]]*Sales_Data[[#This Row],[Discount]]</f>
        <v>500.49900000000002</v>
      </c>
      <c r="S7478">
        <f>Sales_Data[[#This Row],[Gross_Sales]]-Sales_Data[[#This Row],[Discount_Amount]]</f>
        <v>4504.491</v>
      </c>
      <c r="T7478">
        <f>Sales_Data[[#This Row],[Net Sales]]-Sales_Data[[#This Row],[Cost]]</f>
        <v>1307.511</v>
      </c>
      <c r="U7478" s="2">
        <f>Sales_Data[[#This Row],[Profit]]/Sales_Data[[#This Row],[Net Sales]]</f>
        <v>0.29026831222440003</v>
      </c>
      <c r="V7478">
        <f>YEAR(Sales_Data[[#This Row],[Order_Date]])</f>
        <v>2025</v>
      </c>
      <c r="W7478" t="str">
        <f>TEXT(Sales_Data[[#This Row],[Order_Date]],"mmm")</f>
        <v>Jul</v>
      </c>
      <c r="X7478">
        <f>MONTH(Sales_Data[[#This Row],[Order_Date]])</f>
        <v>7</v>
      </c>
      <c r="Y7478" t="str">
        <f>"Q"&amp;ROUNDUP(MONTH(Sales_Data[[#This Row],[Order_Date]])/3,0)</f>
        <v>Q3</v>
      </c>
    </row>
    <row r="7479" spans="1:25" x14ac:dyDescent="0.3">
      <c r="A7479" t="s">
        <v>9293</v>
      </c>
      <c r="B7479" s="1">
        <v>45749</v>
      </c>
      <c r="C7479" t="s">
        <v>3559</v>
      </c>
      <c r="D7479" t="s">
        <v>38</v>
      </c>
      <c r="E7479" t="s">
        <v>48</v>
      </c>
      <c r="F7479" t="s">
        <v>126</v>
      </c>
      <c r="G7479" t="s">
        <v>21</v>
      </c>
      <c r="H7479" t="s">
        <v>230</v>
      </c>
      <c r="I7479" t="s">
        <v>328</v>
      </c>
      <c r="J7479">
        <v>2</v>
      </c>
      <c r="K7479">
        <v>15454.27</v>
      </c>
      <c r="L7479">
        <v>0.05</v>
      </c>
      <c r="M7479">
        <v>23316.68</v>
      </c>
      <c r="N7479" t="s">
        <v>24</v>
      </c>
      <c r="O7479" t="s">
        <v>35</v>
      </c>
      <c r="P7479" t="s">
        <v>44</v>
      </c>
      <c r="Q7479">
        <f>Sales_Data[[#This Row],[Quantity]]*Sales_Data[[#This Row],[Unit_Price]]</f>
        <v>30908.54</v>
      </c>
      <c r="R7479">
        <f>Sales_Data[[#This Row],[Gross_Sales]]*Sales_Data[[#This Row],[Discount]]</f>
        <v>1545.4270000000001</v>
      </c>
      <c r="S7479">
        <f>Sales_Data[[#This Row],[Gross_Sales]]-Sales_Data[[#This Row],[Discount_Amount]]</f>
        <v>29363.113000000001</v>
      </c>
      <c r="T7479">
        <f>Sales_Data[[#This Row],[Net Sales]]-Sales_Data[[#This Row],[Cost]]</f>
        <v>6046.4330000000009</v>
      </c>
      <c r="U7479" s="2">
        <f>Sales_Data[[#This Row],[Profit]]/Sales_Data[[#This Row],[Net Sales]]</f>
        <v>0.20591934513210505</v>
      </c>
      <c r="V7479">
        <f>YEAR(Sales_Data[[#This Row],[Order_Date]])</f>
        <v>2025</v>
      </c>
      <c r="W7479" t="str">
        <f>TEXT(Sales_Data[[#This Row],[Order_Date]],"mmm")</f>
        <v>Apr</v>
      </c>
      <c r="X7479">
        <f>MONTH(Sales_Data[[#This Row],[Order_Date]])</f>
        <v>4</v>
      </c>
      <c r="Y7479" t="str">
        <f>"Q"&amp;ROUNDUP(MONTH(Sales_Data[[#This Row],[Order_Date]])/3,0)</f>
        <v>Q2</v>
      </c>
    </row>
    <row r="7480" spans="1:25" x14ac:dyDescent="0.3">
      <c r="A7480" t="s">
        <v>9294</v>
      </c>
      <c r="B7480" s="1">
        <v>45888</v>
      </c>
      <c r="C7480" t="s">
        <v>3126</v>
      </c>
      <c r="D7480" t="s">
        <v>715</v>
      </c>
      <c r="E7480" t="s">
        <v>48</v>
      </c>
      <c r="F7480" t="s">
        <v>164</v>
      </c>
      <c r="G7480" t="s">
        <v>67</v>
      </c>
      <c r="H7480" t="s">
        <v>88</v>
      </c>
      <c r="I7480" t="s">
        <v>157</v>
      </c>
      <c r="J7480">
        <v>4</v>
      </c>
      <c r="K7480">
        <v>63492.35</v>
      </c>
      <c r="L7480">
        <v>0.1</v>
      </c>
      <c r="M7480">
        <v>142385.03</v>
      </c>
      <c r="N7480" t="s">
        <v>52</v>
      </c>
      <c r="O7480" t="s">
        <v>35</v>
      </c>
      <c r="P7480" t="s">
        <v>44</v>
      </c>
      <c r="Q7480">
        <f>Sales_Data[[#This Row],[Quantity]]*Sales_Data[[#This Row],[Unit_Price]]</f>
        <v>253969.4</v>
      </c>
      <c r="R7480">
        <f>Sales_Data[[#This Row],[Gross_Sales]]*Sales_Data[[#This Row],[Discount]]</f>
        <v>25396.940000000002</v>
      </c>
      <c r="S7480">
        <f>Sales_Data[[#This Row],[Gross_Sales]]-Sales_Data[[#This Row],[Discount_Amount]]</f>
        <v>228572.46</v>
      </c>
      <c r="T7480">
        <f>Sales_Data[[#This Row],[Net Sales]]-Sales_Data[[#This Row],[Cost]]</f>
        <v>86187.43</v>
      </c>
      <c r="U7480" s="2">
        <f>Sales_Data[[#This Row],[Profit]]/Sales_Data[[#This Row],[Net Sales]]</f>
        <v>0.37706830472927488</v>
      </c>
      <c r="V7480">
        <f>YEAR(Sales_Data[[#This Row],[Order_Date]])</f>
        <v>2025</v>
      </c>
      <c r="W7480" t="str">
        <f>TEXT(Sales_Data[[#This Row],[Order_Date]],"mmm")</f>
        <v>Aug</v>
      </c>
      <c r="X7480">
        <f>MONTH(Sales_Data[[#This Row],[Order_Date]])</f>
        <v>8</v>
      </c>
      <c r="Y7480" t="str">
        <f>"Q"&amp;ROUNDUP(MONTH(Sales_Data[[#This Row],[Order_Date]])/3,0)</f>
        <v>Q3</v>
      </c>
    </row>
    <row r="7481" spans="1:25" x14ac:dyDescent="0.3">
      <c r="A7481" t="s">
        <v>9295</v>
      </c>
      <c r="B7481" s="1">
        <v>45735</v>
      </c>
      <c r="C7481" t="s">
        <v>193</v>
      </c>
      <c r="D7481" t="s">
        <v>457</v>
      </c>
      <c r="E7481" t="s">
        <v>39</v>
      </c>
      <c r="F7481" t="s">
        <v>96</v>
      </c>
      <c r="G7481" t="s">
        <v>67</v>
      </c>
      <c r="H7481" t="s">
        <v>121</v>
      </c>
      <c r="I7481" t="s">
        <v>142</v>
      </c>
      <c r="J7481">
        <v>1</v>
      </c>
      <c r="K7481">
        <v>2502.48</v>
      </c>
      <c r="L7481">
        <v>0.1</v>
      </c>
      <c r="M7481">
        <v>1652.11</v>
      </c>
      <c r="N7481" t="s">
        <v>109</v>
      </c>
      <c r="O7481" t="s">
        <v>35</v>
      </c>
      <c r="P7481" t="s">
        <v>44</v>
      </c>
      <c r="Q7481">
        <f>Sales_Data[[#This Row],[Quantity]]*Sales_Data[[#This Row],[Unit_Price]]</f>
        <v>2502.48</v>
      </c>
      <c r="R7481">
        <f>Sales_Data[[#This Row],[Gross_Sales]]*Sales_Data[[#This Row],[Discount]]</f>
        <v>250.24800000000002</v>
      </c>
      <c r="S7481">
        <f>Sales_Data[[#This Row],[Gross_Sales]]-Sales_Data[[#This Row],[Discount_Amount]]</f>
        <v>2252.232</v>
      </c>
      <c r="T7481">
        <f>Sales_Data[[#This Row],[Net Sales]]-Sales_Data[[#This Row],[Cost]]</f>
        <v>600.12200000000007</v>
      </c>
      <c r="U7481" s="2">
        <f>Sales_Data[[#This Row],[Profit]]/Sales_Data[[#This Row],[Net Sales]]</f>
        <v>0.26645656397742334</v>
      </c>
      <c r="V7481">
        <f>YEAR(Sales_Data[[#This Row],[Order_Date]])</f>
        <v>2025</v>
      </c>
      <c r="W7481" t="str">
        <f>TEXT(Sales_Data[[#This Row],[Order_Date]],"mmm")</f>
        <v>Mar</v>
      </c>
      <c r="X7481">
        <f>MONTH(Sales_Data[[#This Row],[Order_Date]])</f>
        <v>3</v>
      </c>
      <c r="Y7481" t="str">
        <f>"Q"&amp;ROUNDUP(MONTH(Sales_Data[[#This Row],[Order_Date]])/3,0)</f>
        <v>Q1</v>
      </c>
    </row>
    <row r="7482" spans="1:25" x14ac:dyDescent="0.3">
      <c r="A7482" t="s">
        <v>9296</v>
      </c>
      <c r="B7482" s="1">
        <v>45742</v>
      </c>
      <c r="C7482" t="s">
        <v>574</v>
      </c>
      <c r="D7482" t="s">
        <v>427</v>
      </c>
      <c r="E7482" t="s">
        <v>39</v>
      </c>
      <c r="F7482" t="s">
        <v>202</v>
      </c>
      <c r="G7482" t="s">
        <v>41</v>
      </c>
      <c r="H7482" t="s">
        <v>42</v>
      </c>
      <c r="I7482" t="s">
        <v>43</v>
      </c>
      <c r="J7482">
        <v>2</v>
      </c>
      <c r="K7482">
        <v>3914.37</v>
      </c>
      <c r="L7482">
        <v>0</v>
      </c>
      <c r="M7482">
        <v>4936.22</v>
      </c>
      <c r="N7482" t="s">
        <v>52</v>
      </c>
      <c r="O7482" t="s">
        <v>35</v>
      </c>
      <c r="P7482" t="s">
        <v>44</v>
      </c>
      <c r="Q7482">
        <f>Sales_Data[[#This Row],[Quantity]]*Sales_Data[[#This Row],[Unit_Price]]</f>
        <v>7828.74</v>
      </c>
      <c r="R7482">
        <f>Sales_Data[[#This Row],[Gross_Sales]]*Sales_Data[[#This Row],[Discount]]</f>
        <v>0</v>
      </c>
      <c r="S7482">
        <f>Sales_Data[[#This Row],[Gross_Sales]]-Sales_Data[[#This Row],[Discount_Amount]]</f>
        <v>7828.74</v>
      </c>
      <c r="T7482">
        <f>Sales_Data[[#This Row],[Net Sales]]-Sales_Data[[#This Row],[Cost]]</f>
        <v>2892.5199999999995</v>
      </c>
      <c r="U7482" s="2">
        <f>Sales_Data[[#This Row],[Profit]]/Sales_Data[[#This Row],[Net Sales]]</f>
        <v>0.36947452591349306</v>
      </c>
      <c r="V7482">
        <f>YEAR(Sales_Data[[#This Row],[Order_Date]])</f>
        <v>2025</v>
      </c>
      <c r="W7482" t="str">
        <f>TEXT(Sales_Data[[#This Row],[Order_Date]],"mmm")</f>
        <v>Mar</v>
      </c>
      <c r="X7482">
        <f>MONTH(Sales_Data[[#This Row],[Order_Date]])</f>
        <v>3</v>
      </c>
      <c r="Y7482" t="str">
        <f>"Q"&amp;ROUNDUP(MONTH(Sales_Data[[#This Row],[Order_Date]])/3,0)</f>
        <v>Q1</v>
      </c>
    </row>
    <row r="7483" spans="1:25" x14ac:dyDescent="0.3">
      <c r="A7483" t="s">
        <v>9297</v>
      </c>
      <c r="B7483" s="1">
        <v>45687</v>
      </c>
      <c r="C7483" t="s">
        <v>5395</v>
      </c>
      <c r="D7483" t="s">
        <v>170</v>
      </c>
      <c r="E7483" t="s">
        <v>19</v>
      </c>
      <c r="F7483" t="s">
        <v>113</v>
      </c>
      <c r="G7483" t="s">
        <v>75</v>
      </c>
      <c r="H7483" t="s">
        <v>76</v>
      </c>
      <c r="I7483" t="s">
        <v>108</v>
      </c>
      <c r="J7483">
        <v>1</v>
      </c>
      <c r="K7483">
        <v>1028.1199999999999</v>
      </c>
      <c r="L7483">
        <v>0.05</v>
      </c>
      <c r="M7483">
        <v>665.75</v>
      </c>
      <c r="N7483" t="s">
        <v>52</v>
      </c>
      <c r="O7483" t="s">
        <v>25</v>
      </c>
      <c r="P7483" t="s">
        <v>71</v>
      </c>
      <c r="Q7483">
        <f>Sales_Data[[#This Row],[Quantity]]*Sales_Data[[#This Row],[Unit_Price]]</f>
        <v>1028.1199999999999</v>
      </c>
      <c r="R7483">
        <f>Sales_Data[[#This Row],[Gross_Sales]]*Sales_Data[[#This Row],[Discount]]</f>
        <v>51.405999999999999</v>
      </c>
      <c r="S7483">
        <f>Sales_Data[[#This Row],[Gross_Sales]]-Sales_Data[[#This Row],[Discount_Amount]]</f>
        <v>976.71399999999994</v>
      </c>
      <c r="T7483">
        <f>Sales_Data[[#This Row],[Net Sales]]-Sales_Data[[#This Row],[Cost]]</f>
        <v>310.96399999999994</v>
      </c>
      <c r="U7483" s="2">
        <f>Sales_Data[[#This Row],[Profit]]/Sales_Data[[#This Row],[Net Sales]]</f>
        <v>0.31837774415028347</v>
      </c>
      <c r="V7483">
        <f>YEAR(Sales_Data[[#This Row],[Order_Date]])</f>
        <v>2025</v>
      </c>
      <c r="W7483" t="str">
        <f>TEXT(Sales_Data[[#This Row],[Order_Date]],"mmm")</f>
        <v>Jan</v>
      </c>
      <c r="X7483">
        <f>MONTH(Sales_Data[[#This Row],[Order_Date]])</f>
        <v>1</v>
      </c>
      <c r="Y7483" t="str">
        <f>"Q"&amp;ROUNDUP(MONTH(Sales_Data[[#This Row],[Order_Date]])/3,0)</f>
        <v>Q1</v>
      </c>
    </row>
    <row r="7484" spans="1:25" x14ac:dyDescent="0.3">
      <c r="A7484" t="s">
        <v>9298</v>
      </c>
      <c r="B7484" s="1">
        <v>45870</v>
      </c>
      <c r="C7484" t="s">
        <v>5709</v>
      </c>
      <c r="D7484" t="s">
        <v>175</v>
      </c>
      <c r="E7484" t="s">
        <v>30</v>
      </c>
      <c r="F7484" t="s">
        <v>31</v>
      </c>
      <c r="G7484" t="s">
        <v>21</v>
      </c>
      <c r="H7484" t="s">
        <v>297</v>
      </c>
      <c r="I7484" t="s">
        <v>297</v>
      </c>
      <c r="J7484">
        <v>2</v>
      </c>
      <c r="K7484">
        <v>4453.2299999999996</v>
      </c>
      <c r="L7484">
        <v>0.2</v>
      </c>
      <c r="M7484">
        <v>5286.99</v>
      </c>
      <c r="N7484" t="s">
        <v>109</v>
      </c>
      <c r="O7484" t="s">
        <v>25</v>
      </c>
      <c r="P7484" t="s">
        <v>71</v>
      </c>
      <c r="Q7484">
        <f>Sales_Data[[#This Row],[Quantity]]*Sales_Data[[#This Row],[Unit_Price]]</f>
        <v>8906.4599999999991</v>
      </c>
      <c r="R7484">
        <f>Sales_Data[[#This Row],[Gross_Sales]]*Sales_Data[[#This Row],[Discount]]</f>
        <v>1781.2919999999999</v>
      </c>
      <c r="S7484">
        <f>Sales_Data[[#This Row],[Gross_Sales]]-Sales_Data[[#This Row],[Discount_Amount]]</f>
        <v>7125.1679999999997</v>
      </c>
      <c r="T7484">
        <f>Sales_Data[[#This Row],[Net Sales]]-Sales_Data[[#This Row],[Cost]]</f>
        <v>1838.1779999999999</v>
      </c>
      <c r="U7484" s="2">
        <f>Sales_Data[[#This Row],[Profit]]/Sales_Data[[#This Row],[Net Sales]]</f>
        <v>0.25798381175012292</v>
      </c>
      <c r="V7484">
        <f>YEAR(Sales_Data[[#This Row],[Order_Date]])</f>
        <v>2025</v>
      </c>
      <c r="W7484" t="str">
        <f>TEXT(Sales_Data[[#This Row],[Order_Date]],"mmm")</f>
        <v>Aug</v>
      </c>
      <c r="X7484">
        <f>MONTH(Sales_Data[[#This Row],[Order_Date]])</f>
        <v>8</v>
      </c>
      <c r="Y7484" t="str">
        <f>"Q"&amp;ROUNDUP(MONTH(Sales_Data[[#This Row],[Order_Date]])/3,0)</f>
        <v>Q3</v>
      </c>
    </row>
    <row r="7485" spans="1:25" x14ac:dyDescent="0.3">
      <c r="A7485" t="s">
        <v>9299</v>
      </c>
      <c r="B7485" s="1">
        <v>45706</v>
      </c>
      <c r="C7485" t="s">
        <v>1218</v>
      </c>
      <c r="D7485" t="s">
        <v>777</v>
      </c>
      <c r="E7485" t="s">
        <v>48</v>
      </c>
      <c r="F7485" t="s">
        <v>132</v>
      </c>
      <c r="G7485" t="s">
        <v>32</v>
      </c>
      <c r="H7485" t="s">
        <v>50</v>
      </c>
      <c r="I7485" t="s">
        <v>51</v>
      </c>
      <c r="J7485">
        <v>1</v>
      </c>
      <c r="K7485">
        <v>51591</v>
      </c>
      <c r="L7485">
        <v>0</v>
      </c>
      <c r="M7485">
        <v>39784.400000000001</v>
      </c>
      <c r="N7485" t="s">
        <v>52</v>
      </c>
      <c r="O7485" t="s">
        <v>35</v>
      </c>
      <c r="P7485" t="s">
        <v>71</v>
      </c>
      <c r="Q7485">
        <f>Sales_Data[[#This Row],[Quantity]]*Sales_Data[[#This Row],[Unit_Price]]</f>
        <v>51591</v>
      </c>
      <c r="R7485">
        <f>Sales_Data[[#This Row],[Gross_Sales]]*Sales_Data[[#This Row],[Discount]]</f>
        <v>0</v>
      </c>
      <c r="S7485">
        <f>Sales_Data[[#This Row],[Gross_Sales]]-Sales_Data[[#This Row],[Discount_Amount]]</f>
        <v>51591</v>
      </c>
      <c r="T7485">
        <f>Sales_Data[[#This Row],[Net Sales]]-Sales_Data[[#This Row],[Cost]]</f>
        <v>11806.599999999999</v>
      </c>
      <c r="U7485" s="2">
        <f>Sales_Data[[#This Row],[Profit]]/Sales_Data[[#This Row],[Net Sales]]</f>
        <v>0.22884999321587096</v>
      </c>
      <c r="V7485">
        <f>YEAR(Sales_Data[[#This Row],[Order_Date]])</f>
        <v>2025</v>
      </c>
      <c r="W7485" t="str">
        <f>TEXT(Sales_Data[[#This Row],[Order_Date]],"mmm")</f>
        <v>Feb</v>
      </c>
      <c r="X7485">
        <f>MONTH(Sales_Data[[#This Row],[Order_Date]])</f>
        <v>2</v>
      </c>
      <c r="Y7485" t="str">
        <f>"Q"&amp;ROUNDUP(MONTH(Sales_Data[[#This Row],[Order_Date]])/3,0)</f>
        <v>Q1</v>
      </c>
    </row>
    <row r="7486" spans="1:25" x14ac:dyDescent="0.3">
      <c r="A7486" t="s">
        <v>9300</v>
      </c>
      <c r="B7486" s="1">
        <v>45922</v>
      </c>
      <c r="C7486" t="s">
        <v>5781</v>
      </c>
      <c r="D7486" t="s">
        <v>756</v>
      </c>
      <c r="E7486" t="s">
        <v>19</v>
      </c>
      <c r="F7486" t="s">
        <v>66</v>
      </c>
      <c r="G7486" t="s">
        <v>67</v>
      </c>
      <c r="H7486" t="s">
        <v>68</v>
      </c>
      <c r="I7486" t="s">
        <v>69</v>
      </c>
      <c r="J7486">
        <v>1</v>
      </c>
      <c r="K7486">
        <v>4081.42</v>
      </c>
      <c r="L7486">
        <v>0.05</v>
      </c>
      <c r="M7486">
        <v>3287.73</v>
      </c>
      <c r="N7486" t="s">
        <v>24</v>
      </c>
      <c r="O7486" t="s">
        <v>35</v>
      </c>
      <c r="P7486" t="s">
        <v>71</v>
      </c>
      <c r="Q7486">
        <f>Sales_Data[[#This Row],[Quantity]]*Sales_Data[[#This Row],[Unit_Price]]</f>
        <v>4081.42</v>
      </c>
      <c r="R7486">
        <f>Sales_Data[[#This Row],[Gross_Sales]]*Sales_Data[[#This Row],[Discount]]</f>
        <v>204.07100000000003</v>
      </c>
      <c r="S7486">
        <f>Sales_Data[[#This Row],[Gross_Sales]]-Sales_Data[[#This Row],[Discount_Amount]]</f>
        <v>3877.3490000000002</v>
      </c>
      <c r="T7486">
        <f>Sales_Data[[#This Row],[Net Sales]]-Sales_Data[[#This Row],[Cost]]</f>
        <v>589.61900000000014</v>
      </c>
      <c r="U7486" s="2">
        <f>Sales_Data[[#This Row],[Profit]]/Sales_Data[[#This Row],[Net Sales]]</f>
        <v>0.15206755956195847</v>
      </c>
      <c r="V7486">
        <f>YEAR(Sales_Data[[#This Row],[Order_Date]])</f>
        <v>2025</v>
      </c>
      <c r="W7486" t="str">
        <f>TEXT(Sales_Data[[#This Row],[Order_Date]],"mmm")</f>
        <v>Sep</v>
      </c>
      <c r="X7486">
        <f>MONTH(Sales_Data[[#This Row],[Order_Date]])</f>
        <v>9</v>
      </c>
      <c r="Y7486" t="str">
        <f>"Q"&amp;ROUNDUP(MONTH(Sales_Data[[#This Row],[Order_Date]])/3,0)</f>
        <v>Q3</v>
      </c>
    </row>
    <row r="7487" spans="1:25" x14ac:dyDescent="0.3">
      <c r="A7487" t="s">
        <v>9301</v>
      </c>
      <c r="B7487" s="1">
        <v>45802</v>
      </c>
      <c r="C7487" t="s">
        <v>2629</v>
      </c>
      <c r="D7487" t="s">
        <v>414</v>
      </c>
      <c r="E7487" t="s">
        <v>19</v>
      </c>
      <c r="F7487" t="s">
        <v>20</v>
      </c>
      <c r="G7487" t="s">
        <v>32</v>
      </c>
      <c r="H7487" t="s">
        <v>33</v>
      </c>
      <c r="I7487" t="s">
        <v>34</v>
      </c>
      <c r="J7487">
        <v>3</v>
      </c>
      <c r="K7487">
        <v>16844.990000000002</v>
      </c>
      <c r="L7487">
        <v>0</v>
      </c>
      <c r="M7487">
        <v>33759.85</v>
      </c>
      <c r="N7487" t="s">
        <v>24</v>
      </c>
      <c r="O7487" t="s">
        <v>53</v>
      </c>
      <c r="P7487" t="s">
        <v>44</v>
      </c>
      <c r="Q7487">
        <f>Sales_Data[[#This Row],[Quantity]]*Sales_Data[[#This Row],[Unit_Price]]</f>
        <v>50534.97</v>
      </c>
      <c r="R7487">
        <f>Sales_Data[[#This Row],[Gross_Sales]]*Sales_Data[[#This Row],[Discount]]</f>
        <v>0</v>
      </c>
      <c r="S7487">
        <f>Sales_Data[[#This Row],[Gross_Sales]]-Sales_Data[[#This Row],[Discount_Amount]]</f>
        <v>50534.97</v>
      </c>
      <c r="T7487">
        <f>Sales_Data[[#This Row],[Net Sales]]-Sales_Data[[#This Row],[Cost]]</f>
        <v>16775.120000000003</v>
      </c>
      <c r="U7487" s="2">
        <f>Sales_Data[[#This Row],[Profit]]/Sales_Data[[#This Row],[Net Sales]]</f>
        <v>0.33195072639797751</v>
      </c>
      <c r="V7487">
        <f>YEAR(Sales_Data[[#This Row],[Order_Date]])</f>
        <v>2025</v>
      </c>
      <c r="W7487" t="str">
        <f>TEXT(Sales_Data[[#This Row],[Order_Date]],"mmm")</f>
        <v>May</v>
      </c>
      <c r="X7487">
        <f>MONTH(Sales_Data[[#This Row],[Order_Date]])</f>
        <v>5</v>
      </c>
      <c r="Y7487" t="str">
        <f>"Q"&amp;ROUNDUP(MONTH(Sales_Data[[#This Row],[Order_Date]])/3,0)</f>
        <v>Q2</v>
      </c>
    </row>
    <row r="7488" spans="1:25" x14ac:dyDescent="0.3">
      <c r="A7488" t="s">
        <v>9302</v>
      </c>
      <c r="B7488" s="1">
        <v>45726</v>
      </c>
      <c r="C7488" t="s">
        <v>4215</v>
      </c>
      <c r="D7488" t="s">
        <v>205</v>
      </c>
      <c r="E7488" t="s">
        <v>19</v>
      </c>
      <c r="F7488" t="s">
        <v>113</v>
      </c>
      <c r="G7488" t="s">
        <v>32</v>
      </c>
      <c r="H7488" t="s">
        <v>50</v>
      </c>
      <c r="I7488" t="s">
        <v>58</v>
      </c>
      <c r="J7488">
        <v>3</v>
      </c>
      <c r="K7488">
        <v>6164.03</v>
      </c>
      <c r="L7488">
        <v>0.05</v>
      </c>
      <c r="M7488">
        <v>12301.51</v>
      </c>
      <c r="N7488" t="s">
        <v>52</v>
      </c>
      <c r="O7488" t="s">
        <v>53</v>
      </c>
      <c r="P7488" t="s">
        <v>44</v>
      </c>
      <c r="Q7488">
        <f>Sales_Data[[#This Row],[Quantity]]*Sales_Data[[#This Row],[Unit_Price]]</f>
        <v>18492.09</v>
      </c>
      <c r="R7488">
        <f>Sales_Data[[#This Row],[Gross_Sales]]*Sales_Data[[#This Row],[Discount]]</f>
        <v>924.60450000000003</v>
      </c>
      <c r="S7488">
        <f>Sales_Data[[#This Row],[Gross_Sales]]-Sales_Data[[#This Row],[Discount_Amount]]</f>
        <v>17567.485499999999</v>
      </c>
      <c r="T7488">
        <f>Sales_Data[[#This Row],[Net Sales]]-Sales_Data[[#This Row],[Cost]]</f>
        <v>5265.9754999999986</v>
      </c>
      <c r="U7488" s="2">
        <f>Sales_Data[[#This Row],[Profit]]/Sales_Data[[#This Row],[Net Sales]]</f>
        <v>0.29975692878756033</v>
      </c>
      <c r="V7488">
        <f>YEAR(Sales_Data[[#This Row],[Order_Date]])</f>
        <v>2025</v>
      </c>
      <c r="W7488" t="str">
        <f>TEXT(Sales_Data[[#This Row],[Order_Date]],"mmm")</f>
        <v>Mar</v>
      </c>
      <c r="X7488">
        <f>MONTH(Sales_Data[[#This Row],[Order_Date]])</f>
        <v>3</v>
      </c>
      <c r="Y7488" t="str">
        <f>"Q"&amp;ROUNDUP(MONTH(Sales_Data[[#This Row],[Order_Date]])/3,0)</f>
        <v>Q1</v>
      </c>
    </row>
    <row r="7489" spans="1:25" x14ac:dyDescent="0.3">
      <c r="A7489" t="s">
        <v>9303</v>
      </c>
      <c r="B7489" s="1">
        <v>45715</v>
      </c>
      <c r="C7489" t="s">
        <v>4280</v>
      </c>
      <c r="D7489" t="s">
        <v>756</v>
      </c>
      <c r="E7489" t="s">
        <v>119</v>
      </c>
      <c r="F7489" t="s">
        <v>538</v>
      </c>
      <c r="G7489" t="s">
        <v>75</v>
      </c>
      <c r="H7489" t="s">
        <v>256</v>
      </c>
      <c r="I7489" t="s">
        <v>257</v>
      </c>
      <c r="J7489">
        <v>3</v>
      </c>
      <c r="K7489">
        <v>6383.58</v>
      </c>
      <c r="L7489">
        <v>0.05</v>
      </c>
      <c r="M7489">
        <v>13915.55</v>
      </c>
      <c r="N7489" t="s">
        <v>70</v>
      </c>
      <c r="O7489" t="s">
        <v>25</v>
      </c>
      <c r="P7489" t="s">
        <v>71</v>
      </c>
      <c r="Q7489">
        <f>Sales_Data[[#This Row],[Quantity]]*Sales_Data[[#This Row],[Unit_Price]]</f>
        <v>19150.739999999998</v>
      </c>
      <c r="R7489">
        <f>Sales_Data[[#This Row],[Gross_Sales]]*Sales_Data[[#This Row],[Discount]]</f>
        <v>957.53699999999992</v>
      </c>
      <c r="S7489">
        <f>Sales_Data[[#This Row],[Gross_Sales]]-Sales_Data[[#This Row],[Discount_Amount]]</f>
        <v>18193.202999999998</v>
      </c>
      <c r="T7489">
        <f>Sales_Data[[#This Row],[Net Sales]]-Sales_Data[[#This Row],[Cost]]</f>
        <v>4277.6529999999984</v>
      </c>
      <c r="U7489" s="2">
        <f>Sales_Data[[#This Row],[Profit]]/Sales_Data[[#This Row],[Net Sales]]</f>
        <v>0.23512368877541789</v>
      </c>
      <c r="V7489">
        <f>YEAR(Sales_Data[[#This Row],[Order_Date]])</f>
        <v>2025</v>
      </c>
      <c r="W7489" t="str">
        <f>TEXT(Sales_Data[[#This Row],[Order_Date]],"mmm")</f>
        <v>Feb</v>
      </c>
      <c r="X7489">
        <f>MONTH(Sales_Data[[#This Row],[Order_Date]])</f>
        <v>2</v>
      </c>
      <c r="Y7489" t="str">
        <f>"Q"&amp;ROUNDUP(MONTH(Sales_Data[[#This Row],[Order_Date]])/3,0)</f>
        <v>Q1</v>
      </c>
    </row>
    <row r="7490" spans="1:25" x14ac:dyDescent="0.3">
      <c r="A7490" t="s">
        <v>9304</v>
      </c>
      <c r="B7490" s="1">
        <v>45842</v>
      </c>
      <c r="C7490" t="s">
        <v>3647</v>
      </c>
      <c r="D7490" t="s">
        <v>145</v>
      </c>
      <c r="E7490" t="s">
        <v>39</v>
      </c>
      <c r="F7490" t="s">
        <v>405</v>
      </c>
      <c r="G7490" t="s">
        <v>21</v>
      </c>
      <c r="H7490" t="s">
        <v>230</v>
      </c>
      <c r="I7490" t="s">
        <v>328</v>
      </c>
      <c r="J7490">
        <v>3</v>
      </c>
      <c r="K7490">
        <v>5805.24</v>
      </c>
      <c r="L7490">
        <v>0</v>
      </c>
      <c r="M7490">
        <v>11760.71</v>
      </c>
      <c r="N7490" t="s">
        <v>109</v>
      </c>
      <c r="O7490" t="s">
        <v>53</v>
      </c>
      <c r="P7490" t="s">
        <v>44</v>
      </c>
      <c r="Q7490">
        <f>Sales_Data[[#This Row],[Quantity]]*Sales_Data[[#This Row],[Unit_Price]]</f>
        <v>17415.72</v>
      </c>
      <c r="R7490">
        <f>Sales_Data[[#This Row],[Gross_Sales]]*Sales_Data[[#This Row],[Discount]]</f>
        <v>0</v>
      </c>
      <c r="S7490">
        <f>Sales_Data[[#This Row],[Gross_Sales]]-Sales_Data[[#This Row],[Discount_Amount]]</f>
        <v>17415.72</v>
      </c>
      <c r="T7490">
        <f>Sales_Data[[#This Row],[Net Sales]]-Sales_Data[[#This Row],[Cost]]</f>
        <v>5655.010000000002</v>
      </c>
      <c r="U7490" s="2">
        <f>Sales_Data[[#This Row],[Profit]]/Sales_Data[[#This Row],[Net Sales]]</f>
        <v>0.32470721853589757</v>
      </c>
      <c r="V7490">
        <f>YEAR(Sales_Data[[#This Row],[Order_Date]])</f>
        <v>2025</v>
      </c>
      <c r="W7490" t="str">
        <f>TEXT(Sales_Data[[#This Row],[Order_Date]],"mmm")</f>
        <v>Jul</v>
      </c>
      <c r="X7490">
        <f>MONTH(Sales_Data[[#This Row],[Order_Date]])</f>
        <v>7</v>
      </c>
      <c r="Y7490" t="str">
        <f>"Q"&amp;ROUNDUP(MONTH(Sales_Data[[#This Row],[Order_Date]])/3,0)</f>
        <v>Q3</v>
      </c>
    </row>
    <row r="7491" spans="1:25" x14ac:dyDescent="0.3">
      <c r="A7491" t="s">
        <v>9305</v>
      </c>
      <c r="B7491" s="1">
        <v>45719</v>
      </c>
      <c r="C7491" t="s">
        <v>1279</v>
      </c>
      <c r="D7491" t="s">
        <v>541</v>
      </c>
      <c r="E7491" t="s">
        <v>39</v>
      </c>
      <c r="F7491" t="s">
        <v>107</v>
      </c>
      <c r="G7491" t="s">
        <v>41</v>
      </c>
      <c r="H7491" t="s">
        <v>147</v>
      </c>
      <c r="I7491" t="s">
        <v>148</v>
      </c>
      <c r="J7491">
        <v>2</v>
      </c>
      <c r="K7491">
        <v>5290.04</v>
      </c>
      <c r="L7491">
        <v>0</v>
      </c>
      <c r="M7491">
        <v>9056.07</v>
      </c>
      <c r="N7491" t="s">
        <v>52</v>
      </c>
      <c r="O7491" t="s">
        <v>35</v>
      </c>
      <c r="P7491" t="s">
        <v>44</v>
      </c>
      <c r="Q7491">
        <f>Sales_Data[[#This Row],[Quantity]]*Sales_Data[[#This Row],[Unit_Price]]</f>
        <v>10580.08</v>
      </c>
      <c r="R7491">
        <f>Sales_Data[[#This Row],[Gross_Sales]]*Sales_Data[[#This Row],[Discount]]</f>
        <v>0</v>
      </c>
      <c r="S7491">
        <f>Sales_Data[[#This Row],[Gross_Sales]]-Sales_Data[[#This Row],[Discount_Amount]]</f>
        <v>10580.08</v>
      </c>
      <c r="T7491">
        <f>Sales_Data[[#This Row],[Net Sales]]-Sales_Data[[#This Row],[Cost]]</f>
        <v>1524.0100000000002</v>
      </c>
      <c r="U7491" s="2">
        <f>Sales_Data[[#This Row],[Profit]]/Sales_Data[[#This Row],[Net Sales]]</f>
        <v>0.14404522461077801</v>
      </c>
      <c r="V7491">
        <f>YEAR(Sales_Data[[#This Row],[Order_Date]])</f>
        <v>2025</v>
      </c>
      <c r="W7491" t="str">
        <f>TEXT(Sales_Data[[#This Row],[Order_Date]],"mmm")</f>
        <v>Mar</v>
      </c>
      <c r="X7491">
        <f>MONTH(Sales_Data[[#This Row],[Order_Date]])</f>
        <v>3</v>
      </c>
      <c r="Y7491" t="str">
        <f>"Q"&amp;ROUNDUP(MONTH(Sales_Data[[#This Row],[Order_Date]])/3,0)</f>
        <v>Q1</v>
      </c>
    </row>
    <row r="7492" spans="1:25" x14ac:dyDescent="0.3">
      <c r="A7492" t="s">
        <v>9306</v>
      </c>
      <c r="B7492" s="1">
        <v>45965</v>
      </c>
      <c r="C7492" t="s">
        <v>701</v>
      </c>
      <c r="D7492" t="s">
        <v>194</v>
      </c>
      <c r="E7492" t="s">
        <v>19</v>
      </c>
      <c r="F7492" t="s">
        <v>66</v>
      </c>
      <c r="G7492" t="s">
        <v>41</v>
      </c>
      <c r="H7492" t="s">
        <v>171</v>
      </c>
      <c r="I7492" t="s">
        <v>172</v>
      </c>
      <c r="J7492">
        <v>2</v>
      </c>
      <c r="K7492">
        <v>16574.18</v>
      </c>
      <c r="L7492">
        <v>0.1</v>
      </c>
      <c r="M7492">
        <v>25275.66</v>
      </c>
      <c r="N7492" t="s">
        <v>109</v>
      </c>
      <c r="O7492" t="s">
        <v>35</v>
      </c>
      <c r="P7492" t="s">
        <v>44</v>
      </c>
      <c r="Q7492">
        <f>Sales_Data[[#This Row],[Quantity]]*Sales_Data[[#This Row],[Unit_Price]]</f>
        <v>33148.36</v>
      </c>
      <c r="R7492">
        <f>Sales_Data[[#This Row],[Gross_Sales]]*Sales_Data[[#This Row],[Discount]]</f>
        <v>3314.8360000000002</v>
      </c>
      <c r="S7492">
        <f>Sales_Data[[#This Row],[Gross_Sales]]-Sales_Data[[#This Row],[Discount_Amount]]</f>
        <v>29833.524000000001</v>
      </c>
      <c r="T7492">
        <f>Sales_Data[[#This Row],[Net Sales]]-Sales_Data[[#This Row],[Cost]]</f>
        <v>4557.8640000000014</v>
      </c>
      <c r="U7492" s="2">
        <f>Sales_Data[[#This Row],[Profit]]/Sales_Data[[#This Row],[Net Sales]]</f>
        <v>0.1527765878412487</v>
      </c>
      <c r="V7492">
        <f>YEAR(Sales_Data[[#This Row],[Order_Date]])</f>
        <v>2025</v>
      </c>
      <c r="W7492" t="str">
        <f>TEXT(Sales_Data[[#This Row],[Order_Date]],"mmm")</f>
        <v>Nov</v>
      </c>
      <c r="X7492">
        <f>MONTH(Sales_Data[[#This Row],[Order_Date]])</f>
        <v>11</v>
      </c>
      <c r="Y7492" t="str">
        <f>"Q"&amp;ROUNDUP(MONTH(Sales_Data[[#This Row],[Order_Date]])/3,0)</f>
        <v>Q4</v>
      </c>
    </row>
    <row r="7493" spans="1:25" x14ac:dyDescent="0.3">
      <c r="A7493" t="s">
        <v>9307</v>
      </c>
      <c r="B7493" s="1">
        <v>45953</v>
      </c>
      <c r="C7493" t="s">
        <v>1326</v>
      </c>
      <c r="D7493" t="s">
        <v>74</v>
      </c>
      <c r="E7493" t="s">
        <v>48</v>
      </c>
      <c r="F7493" t="s">
        <v>126</v>
      </c>
      <c r="G7493" t="s">
        <v>67</v>
      </c>
      <c r="H7493" t="s">
        <v>68</v>
      </c>
      <c r="I7493" t="s">
        <v>69</v>
      </c>
      <c r="J7493">
        <v>1</v>
      </c>
      <c r="K7493">
        <v>56381.45</v>
      </c>
      <c r="L7493">
        <v>0.05</v>
      </c>
      <c r="M7493">
        <v>45559.41</v>
      </c>
      <c r="N7493" t="s">
        <v>52</v>
      </c>
      <c r="O7493" t="s">
        <v>53</v>
      </c>
      <c r="P7493" t="s">
        <v>71</v>
      </c>
      <c r="Q7493">
        <f>Sales_Data[[#This Row],[Quantity]]*Sales_Data[[#This Row],[Unit_Price]]</f>
        <v>56381.45</v>
      </c>
      <c r="R7493">
        <f>Sales_Data[[#This Row],[Gross_Sales]]*Sales_Data[[#This Row],[Discount]]</f>
        <v>2819.0725000000002</v>
      </c>
      <c r="S7493">
        <f>Sales_Data[[#This Row],[Gross_Sales]]-Sales_Data[[#This Row],[Discount_Amount]]</f>
        <v>53562.377499999995</v>
      </c>
      <c r="T7493">
        <f>Sales_Data[[#This Row],[Net Sales]]-Sales_Data[[#This Row],[Cost]]</f>
        <v>8002.9674999999916</v>
      </c>
      <c r="U7493" s="2">
        <f>Sales_Data[[#This Row],[Profit]]/Sales_Data[[#This Row],[Net Sales]]</f>
        <v>0.14941397065505527</v>
      </c>
      <c r="V7493">
        <f>YEAR(Sales_Data[[#This Row],[Order_Date]])</f>
        <v>2025</v>
      </c>
      <c r="W7493" t="str">
        <f>TEXT(Sales_Data[[#This Row],[Order_Date]],"mmm")</f>
        <v>Oct</v>
      </c>
      <c r="X7493">
        <f>MONTH(Sales_Data[[#This Row],[Order_Date]])</f>
        <v>10</v>
      </c>
      <c r="Y7493" t="str">
        <f>"Q"&amp;ROUNDUP(MONTH(Sales_Data[[#This Row],[Order_Date]])/3,0)</f>
        <v>Q4</v>
      </c>
    </row>
    <row r="7494" spans="1:25" x14ac:dyDescent="0.3">
      <c r="A7494" t="s">
        <v>9308</v>
      </c>
      <c r="B7494" s="1">
        <v>45823</v>
      </c>
      <c r="C7494" t="s">
        <v>5245</v>
      </c>
      <c r="D7494" t="s">
        <v>723</v>
      </c>
      <c r="E7494" t="s">
        <v>19</v>
      </c>
      <c r="F7494" t="s">
        <v>66</v>
      </c>
      <c r="G7494" t="s">
        <v>67</v>
      </c>
      <c r="H7494" t="s">
        <v>121</v>
      </c>
      <c r="I7494" t="s">
        <v>142</v>
      </c>
      <c r="J7494">
        <v>1</v>
      </c>
      <c r="K7494">
        <v>17906.78</v>
      </c>
      <c r="L7494">
        <v>0</v>
      </c>
      <c r="M7494">
        <v>14455.68</v>
      </c>
      <c r="N7494" t="s">
        <v>52</v>
      </c>
      <c r="O7494" t="s">
        <v>35</v>
      </c>
      <c r="P7494" t="s">
        <v>44</v>
      </c>
      <c r="Q7494">
        <f>Sales_Data[[#This Row],[Quantity]]*Sales_Data[[#This Row],[Unit_Price]]</f>
        <v>17906.78</v>
      </c>
      <c r="R7494">
        <f>Sales_Data[[#This Row],[Gross_Sales]]*Sales_Data[[#This Row],[Discount]]</f>
        <v>0</v>
      </c>
      <c r="S7494">
        <f>Sales_Data[[#This Row],[Gross_Sales]]-Sales_Data[[#This Row],[Discount_Amount]]</f>
        <v>17906.78</v>
      </c>
      <c r="T7494">
        <f>Sales_Data[[#This Row],[Net Sales]]-Sales_Data[[#This Row],[Cost]]</f>
        <v>3451.0999999999985</v>
      </c>
      <c r="U7494" s="2">
        <f>Sales_Data[[#This Row],[Profit]]/Sales_Data[[#This Row],[Net Sales]]</f>
        <v>0.19272588371555349</v>
      </c>
      <c r="V7494">
        <f>YEAR(Sales_Data[[#This Row],[Order_Date]])</f>
        <v>2025</v>
      </c>
      <c r="W7494" t="str">
        <f>TEXT(Sales_Data[[#This Row],[Order_Date]],"mmm")</f>
        <v>Jun</v>
      </c>
      <c r="X7494">
        <f>MONTH(Sales_Data[[#This Row],[Order_Date]])</f>
        <v>6</v>
      </c>
      <c r="Y7494" t="str">
        <f>"Q"&amp;ROUNDUP(MONTH(Sales_Data[[#This Row],[Order_Date]])/3,0)</f>
        <v>Q2</v>
      </c>
    </row>
    <row r="7495" spans="1:25" x14ac:dyDescent="0.3">
      <c r="A7495" t="s">
        <v>9309</v>
      </c>
      <c r="B7495" s="1">
        <v>45828</v>
      </c>
      <c r="C7495" t="s">
        <v>1212</v>
      </c>
      <c r="D7495" t="s">
        <v>460</v>
      </c>
      <c r="E7495" t="s">
        <v>39</v>
      </c>
      <c r="F7495" t="s">
        <v>96</v>
      </c>
      <c r="G7495" t="s">
        <v>41</v>
      </c>
      <c r="H7495" t="s">
        <v>102</v>
      </c>
      <c r="I7495" t="s">
        <v>388</v>
      </c>
      <c r="J7495">
        <v>1</v>
      </c>
      <c r="K7495">
        <v>1605.24</v>
      </c>
      <c r="L7495">
        <v>0.15</v>
      </c>
      <c r="M7495">
        <v>1199.3900000000001</v>
      </c>
      <c r="N7495" t="s">
        <v>52</v>
      </c>
      <c r="O7495" t="s">
        <v>53</v>
      </c>
      <c r="P7495" t="s">
        <v>71</v>
      </c>
      <c r="Q7495">
        <f>Sales_Data[[#This Row],[Quantity]]*Sales_Data[[#This Row],[Unit_Price]]</f>
        <v>1605.24</v>
      </c>
      <c r="R7495">
        <f>Sales_Data[[#This Row],[Gross_Sales]]*Sales_Data[[#This Row],[Discount]]</f>
        <v>240.786</v>
      </c>
      <c r="S7495">
        <f>Sales_Data[[#This Row],[Gross_Sales]]-Sales_Data[[#This Row],[Discount_Amount]]</f>
        <v>1364.454</v>
      </c>
      <c r="T7495">
        <f>Sales_Data[[#This Row],[Net Sales]]-Sales_Data[[#This Row],[Cost]]</f>
        <v>165.06399999999985</v>
      </c>
      <c r="U7495" s="2">
        <f>Sales_Data[[#This Row],[Profit]]/Sales_Data[[#This Row],[Net Sales]]</f>
        <v>0.12097439708484116</v>
      </c>
      <c r="V7495">
        <f>YEAR(Sales_Data[[#This Row],[Order_Date]])</f>
        <v>2025</v>
      </c>
      <c r="W7495" t="str">
        <f>TEXT(Sales_Data[[#This Row],[Order_Date]],"mmm")</f>
        <v>Jun</v>
      </c>
      <c r="X7495">
        <f>MONTH(Sales_Data[[#This Row],[Order_Date]])</f>
        <v>6</v>
      </c>
      <c r="Y7495" t="str">
        <f>"Q"&amp;ROUNDUP(MONTH(Sales_Data[[#This Row],[Order_Date]])/3,0)</f>
        <v>Q2</v>
      </c>
    </row>
    <row r="7496" spans="1:25" x14ac:dyDescent="0.3">
      <c r="A7496" t="s">
        <v>9310</v>
      </c>
      <c r="B7496" s="1">
        <v>45720</v>
      </c>
      <c r="C7496" t="s">
        <v>5050</v>
      </c>
      <c r="D7496" t="s">
        <v>685</v>
      </c>
      <c r="E7496" t="s">
        <v>119</v>
      </c>
      <c r="F7496" t="s">
        <v>538</v>
      </c>
      <c r="G7496" t="s">
        <v>75</v>
      </c>
      <c r="H7496" t="s">
        <v>114</v>
      </c>
      <c r="I7496" t="s">
        <v>115</v>
      </c>
      <c r="J7496">
        <v>1</v>
      </c>
      <c r="K7496">
        <v>3090.48</v>
      </c>
      <c r="L7496">
        <v>0.1</v>
      </c>
      <c r="M7496">
        <v>2321.9699999999998</v>
      </c>
      <c r="N7496" t="s">
        <v>52</v>
      </c>
      <c r="O7496" t="s">
        <v>35</v>
      </c>
      <c r="P7496" t="s">
        <v>71</v>
      </c>
      <c r="Q7496">
        <f>Sales_Data[[#This Row],[Quantity]]*Sales_Data[[#This Row],[Unit_Price]]</f>
        <v>3090.48</v>
      </c>
      <c r="R7496">
        <f>Sales_Data[[#This Row],[Gross_Sales]]*Sales_Data[[#This Row],[Discount]]</f>
        <v>309.048</v>
      </c>
      <c r="S7496">
        <f>Sales_Data[[#This Row],[Gross_Sales]]-Sales_Data[[#This Row],[Discount_Amount]]</f>
        <v>2781.4319999999998</v>
      </c>
      <c r="T7496">
        <f>Sales_Data[[#This Row],[Net Sales]]-Sales_Data[[#This Row],[Cost]]</f>
        <v>459.46199999999999</v>
      </c>
      <c r="U7496" s="2">
        <f>Sales_Data[[#This Row],[Profit]]/Sales_Data[[#This Row],[Net Sales]]</f>
        <v>0.16518901055283755</v>
      </c>
      <c r="V7496">
        <f>YEAR(Sales_Data[[#This Row],[Order_Date]])</f>
        <v>2025</v>
      </c>
      <c r="W7496" t="str">
        <f>TEXT(Sales_Data[[#This Row],[Order_Date]],"mmm")</f>
        <v>Mar</v>
      </c>
      <c r="X7496">
        <f>MONTH(Sales_Data[[#This Row],[Order_Date]])</f>
        <v>3</v>
      </c>
      <c r="Y7496" t="str">
        <f>"Q"&amp;ROUNDUP(MONTH(Sales_Data[[#This Row],[Order_Date]])/3,0)</f>
        <v>Q1</v>
      </c>
    </row>
    <row r="7497" spans="1:25" x14ac:dyDescent="0.3">
      <c r="A7497" t="s">
        <v>9311</v>
      </c>
      <c r="B7497" s="1">
        <v>45804</v>
      </c>
      <c r="C7497" t="s">
        <v>64</v>
      </c>
      <c r="D7497" t="s">
        <v>56</v>
      </c>
      <c r="E7497" t="s">
        <v>30</v>
      </c>
      <c r="F7497" t="s">
        <v>101</v>
      </c>
      <c r="G7497" t="s">
        <v>21</v>
      </c>
      <c r="H7497" t="s">
        <v>127</v>
      </c>
      <c r="I7497" t="s">
        <v>128</v>
      </c>
      <c r="J7497">
        <v>1</v>
      </c>
      <c r="K7497">
        <v>3272.07</v>
      </c>
      <c r="L7497">
        <v>0</v>
      </c>
      <c r="M7497">
        <v>2450.64</v>
      </c>
      <c r="N7497" t="s">
        <v>109</v>
      </c>
      <c r="O7497" t="s">
        <v>53</v>
      </c>
      <c r="P7497" t="s">
        <v>44</v>
      </c>
      <c r="Q7497">
        <f>Sales_Data[[#This Row],[Quantity]]*Sales_Data[[#This Row],[Unit_Price]]</f>
        <v>3272.07</v>
      </c>
      <c r="R7497">
        <f>Sales_Data[[#This Row],[Gross_Sales]]*Sales_Data[[#This Row],[Discount]]</f>
        <v>0</v>
      </c>
      <c r="S7497">
        <f>Sales_Data[[#This Row],[Gross_Sales]]-Sales_Data[[#This Row],[Discount_Amount]]</f>
        <v>3272.07</v>
      </c>
      <c r="T7497">
        <f>Sales_Data[[#This Row],[Net Sales]]-Sales_Data[[#This Row],[Cost]]</f>
        <v>821.43000000000029</v>
      </c>
      <c r="U7497" s="2">
        <f>Sales_Data[[#This Row],[Profit]]/Sales_Data[[#This Row],[Net Sales]]</f>
        <v>0.25104291778598875</v>
      </c>
      <c r="V7497">
        <f>YEAR(Sales_Data[[#This Row],[Order_Date]])</f>
        <v>2025</v>
      </c>
      <c r="W7497" t="str">
        <f>TEXT(Sales_Data[[#This Row],[Order_Date]],"mmm")</f>
        <v>May</v>
      </c>
      <c r="X7497">
        <f>MONTH(Sales_Data[[#This Row],[Order_Date]])</f>
        <v>5</v>
      </c>
      <c r="Y7497" t="str">
        <f>"Q"&amp;ROUNDUP(MONTH(Sales_Data[[#This Row],[Order_Date]])/3,0)</f>
        <v>Q2</v>
      </c>
    </row>
    <row r="7498" spans="1:25" x14ac:dyDescent="0.3">
      <c r="A7498" t="s">
        <v>9312</v>
      </c>
      <c r="B7498" s="1">
        <v>45963</v>
      </c>
      <c r="C7498" t="s">
        <v>955</v>
      </c>
      <c r="D7498" t="s">
        <v>522</v>
      </c>
      <c r="E7498" t="s">
        <v>19</v>
      </c>
      <c r="F7498" t="s">
        <v>57</v>
      </c>
      <c r="G7498" t="s">
        <v>32</v>
      </c>
      <c r="H7498" t="s">
        <v>33</v>
      </c>
      <c r="I7498" t="s">
        <v>161</v>
      </c>
      <c r="J7498">
        <v>1</v>
      </c>
      <c r="K7498">
        <v>13381.72</v>
      </c>
      <c r="L7498">
        <v>0.15</v>
      </c>
      <c r="M7498">
        <v>9236.94</v>
      </c>
      <c r="N7498" t="s">
        <v>109</v>
      </c>
      <c r="O7498" t="s">
        <v>25</v>
      </c>
      <c r="P7498" t="s">
        <v>26</v>
      </c>
      <c r="Q7498">
        <f>Sales_Data[[#This Row],[Quantity]]*Sales_Data[[#This Row],[Unit_Price]]</f>
        <v>13381.72</v>
      </c>
      <c r="R7498">
        <f>Sales_Data[[#This Row],[Gross_Sales]]*Sales_Data[[#This Row],[Discount]]</f>
        <v>2007.2579999999998</v>
      </c>
      <c r="S7498">
        <f>Sales_Data[[#This Row],[Gross_Sales]]-Sales_Data[[#This Row],[Discount_Amount]]</f>
        <v>11374.462</v>
      </c>
      <c r="T7498">
        <f>Sales_Data[[#This Row],[Net Sales]]-Sales_Data[[#This Row],[Cost]]</f>
        <v>2137.521999999999</v>
      </c>
      <c r="U7498" s="2">
        <f>Sales_Data[[#This Row],[Profit]]/Sales_Data[[#This Row],[Net Sales]]</f>
        <v>0.18792291011214413</v>
      </c>
      <c r="V7498">
        <f>YEAR(Sales_Data[[#This Row],[Order_Date]])</f>
        <v>2025</v>
      </c>
      <c r="W7498" t="str">
        <f>TEXT(Sales_Data[[#This Row],[Order_Date]],"mmm")</f>
        <v>Nov</v>
      </c>
      <c r="X7498">
        <f>MONTH(Sales_Data[[#This Row],[Order_Date]])</f>
        <v>11</v>
      </c>
      <c r="Y7498" t="str">
        <f>"Q"&amp;ROUNDUP(MONTH(Sales_Data[[#This Row],[Order_Date]])/3,0)</f>
        <v>Q4</v>
      </c>
    </row>
    <row r="7499" spans="1:25" x14ac:dyDescent="0.3">
      <c r="A7499" t="s">
        <v>9313</v>
      </c>
      <c r="B7499" s="1">
        <v>45818</v>
      </c>
      <c r="C7499" t="s">
        <v>785</v>
      </c>
      <c r="D7499" t="s">
        <v>218</v>
      </c>
      <c r="E7499" t="s">
        <v>19</v>
      </c>
      <c r="F7499" t="s">
        <v>57</v>
      </c>
      <c r="G7499" t="s">
        <v>32</v>
      </c>
      <c r="H7499" t="s">
        <v>50</v>
      </c>
      <c r="I7499" t="s">
        <v>51</v>
      </c>
      <c r="J7499">
        <v>2</v>
      </c>
      <c r="K7499">
        <v>9948.67</v>
      </c>
      <c r="L7499">
        <v>0.05</v>
      </c>
      <c r="M7499">
        <v>12190.63</v>
      </c>
      <c r="N7499" t="s">
        <v>109</v>
      </c>
      <c r="O7499" t="s">
        <v>35</v>
      </c>
      <c r="P7499" t="s">
        <v>71</v>
      </c>
      <c r="Q7499">
        <f>Sales_Data[[#This Row],[Quantity]]*Sales_Data[[#This Row],[Unit_Price]]</f>
        <v>19897.34</v>
      </c>
      <c r="R7499">
        <f>Sales_Data[[#This Row],[Gross_Sales]]*Sales_Data[[#This Row],[Discount]]</f>
        <v>994.86700000000008</v>
      </c>
      <c r="S7499">
        <f>Sales_Data[[#This Row],[Gross_Sales]]-Sales_Data[[#This Row],[Discount_Amount]]</f>
        <v>18902.473000000002</v>
      </c>
      <c r="T7499">
        <f>Sales_Data[[#This Row],[Net Sales]]-Sales_Data[[#This Row],[Cost]]</f>
        <v>6711.8430000000026</v>
      </c>
      <c r="U7499" s="2">
        <f>Sales_Data[[#This Row],[Profit]]/Sales_Data[[#This Row],[Net Sales]]</f>
        <v>0.35507750758326712</v>
      </c>
      <c r="V7499">
        <f>YEAR(Sales_Data[[#This Row],[Order_Date]])</f>
        <v>2025</v>
      </c>
      <c r="W7499" t="str">
        <f>TEXT(Sales_Data[[#This Row],[Order_Date]],"mmm")</f>
        <v>Jun</v>
      </c>
      <c r="X7499">
        <f>MONTH(Sales_Data[[#This Row],[Order_Date]])</f>
        <v>6</v>
      </c>
      <c r="Y7499" t="str">
        <f>"Q"&amp;ROUNDUP(MONTH(Sales_Data[[#This Row],[Order_Date]])/3,0)</f>
        <v>Q2</v>
      </c>
    </row>
    <row r="7500" spans="1:25" x14ac:dyDescent="0.3">
      <c r="A7500" t="s">
        <v>9314</v>
      </c>
      <c r="B7500" s="1">
        <v>45798</v>
      </c>
      <c r="C7500" t="s">
        <v>1163</v>
      </c>
      <c r="D7500" t="s">
        <v>1650</v>
      </c>
      <c r="E7500" t="s">
        <v>48</v>
      </c>
      <c r="F7500" t="s">
        <v>164</v>
      </c>
      <c r="G7500" t="s">
        <v>67</v>
      </c>
      <c r="H7500" t="s">
        <v>88</v>
      </c>
      <c r="I7500" t="s">
        <v>89</v>
      </c>
      <c r="J7500">
        <v>1</v>
      </c>
      <c r="K7500">
        <v>6194.45</v>
      </c>
      <c r="L7500">
        <v>0</v>
      </c>
      <c r="M7500">
        <v>5319.13</v>
      </c>
      <c r="N7500" t="s">
        <v>24</v>
      </c>
      <c r="O7500" t="s">
        <v>35</v>
      </c>
      <c r="P7500" t="s">
        <v>71</v>
      </c>
      <c r="Q7500">
        <f>Sales_Data[[#This Row],[Quantity]]*Sales_Data[[#This Row],[Unit_Price]]</f>
        <v>6194.45</v>
      </c>
      <c r="R7500">
        <f>Sales_Data[[#This Row],[Gross_Sales]]*Sales_Data[[#This Row],[Discount]]</f>
        <v>0</v>
      </c>
      <c r="S7500">
        <f>Sales_Data[[#This Row],[Gross_Sales]]-Sales_Data[[#This Row],[Discount_Amount]]</f>
        <v>6194.45</v>
      </c>
      <c r="T7500">
        <f>Sales_Data[[#This Row],[Net Sales]]-Sales_Data[[#This Row],[Cost]]</f>
        <v>875.31999999999971</v>
      </c>
      <c r="U7500" s="2">
        <f>Sales_Data[[#This Row],[Profit]]/Sales_Data[[#This Row],[Net Sales]]</f>
        <v>0.14130713784113194</v>
      </c>
      <c r="V7500">
        <f>YEAR(Sales_Data[[#This Row],[Order_Date]])</f>
        <v>2025</v>
      </c>
      <c r="W7500" t="str">
        <f>TEXT(Sales_Data[[#This Row],[Order_Date]],"mmm")</f>
        <v>May</v>
      </c>
      <c r="X7500">
        <f>MONTH(Sales_Data[[#This Row],[Order_Date]])</f>
        <v>5</v>
      </c>
      <c r="Y7500" t="str">
        <f>"Q"&amp;ROUNDUP(MONTH(Sales_Data[[#This Row],[Order_Date]])/3,0)</f>
        <v>Q2</v>
      </c>
    </row>
    <row r="7501" spans="1:25" x14ac:dyDescent="0.3">
      <c r="A7501" t="s">
        <v>9315</v>
      </c>
      <c r="B7501" s="1">
        <v>45991</v>
      </c>
      <c r="C7501" t="s">
        <v>634</v>
      </c>
      <c r="D7501" t="s">
        <v>699</v>
      </c>
      <c r="E7501" t="s">
        <v>48</v>
      </c>
      <c r="F7501" t="s">
        <v>132</v>
      </c>
      <c r="G7501" t="s">
        <v>21</v>
      </c>
      <c r="H7501" t="s">
        <v>127</v>
      </c>
      <c r="I7501" t="s">
        <v>128</v>
      </c>
      <c r="J7501">
        <v>2</v>
      </c>
      <c r="K7501">
        <v>54941.3</v>
      </c>
      <c r="L7501">
        <v>0.15</v>
      </c>
      <c r="M7501">
        <v>81807.759999999995</v>
      </c>
      <c r="N7501" t="s">
        <v>70</v>
      </c>
      <c r="O7501" t="s">
        <v>35</v>
      </c>
      <c r="P7501" t="s">
        <v>71</v>
      </c>
      <c r="Q7501">
        <f>Sales_Data[[#This Row],[Quantity]]*Sales_Data[[#This Row],[Unit_Price]]</f>
        <v>109882.6</v>
      </c>
      <c r="R7501">
        <f>Sales_Data[[#This Row],[Gross_Sales]]*Sales_Data[[#This Row],[Discount]]</f>
        <v>16482.39</v>
      </c>
      <c r="S7501">
        <f>Sales_Data[[#This Row],[Gross_Sales]]-Sales_Data[[#This Row],[Discount_Amount]]</f>
        <v>93400.21</v>
      </c>
      <c r="T7501">
        <f>Sales_Data[[#This Row],[Net Sales]]-Sales_Data[[#This Row],[Cost]]</f>
        <v>11592.450000000012</v>
      </c>
      <c r="U7501" s="2">
        <f>Sales_Data[[#This Row],[Profit]]/Sales_Data[[#This Row],[Net Sales]]</f>
        <v>0.12411588796213639</v>
      </c>
      <c r="V7501">
        <f>YEAR(Sales_Data[[#This Row],[Order_Date]])</f>
        <v>2025</v>
      </c>
      <c r="W7501" t="str">
        <f>TEXT(Sales_Data[[#This Row],[Order_Date]],"mmm")</f>
        <v>Nov</v>
      </c>
      <c r="X7501">
        <f>MONTH(Sales_Data[[#This Row],[Order_Date]])</f>
        <v>11</v>
      </c>
      <c r="Y7501" t="str">
        <f>"Q"&amp;ROUNDUP(MONTH(Sales_Data[[#This Row],[Order_Date]])/3,0)</f>
        <v>Q4</v>
      </c>
    </row>
    <row r="7502" spans="1:25" x14ac:dyDescent="0.3">
      <c r="A7502" t="s">
        <v>9316</v>
      </c>
      <c r="B7502" s="1">
        <v>45754</v>
      </c>
      <c r="C7502" t="s">
        <v>3859</v>
      </c>
      <c r="D7502" t="s">
        <v>596</v>
      </c>
      <c r="E7502" t="s">
        <v>19</v>
      </c>
      <c r="F7502" t="s">
        <v>81</v>
      </c>
      <c r="G7502" t="s">
        <v>75</v>
      </c>
      <c r="H7502" t="s">
        <v>114</v>
      </c>
      <c r="I7502" t="s">
        <v>206</v>
      </c>
      <c r="J7502">
        <v>2</v>
      </c>
      <c r="K7502">
        <v>17323.13</v>
      </c>
      <c r="L7502">
        <v>0</v>
      </c>
      <c r="M7502">
        <v>29200.63</v>
      </c>
      <c r="N7502" t="s">
        <v>52</v>
      </c>
      <c r="O7502" t="s">
        <v>25</v>
      </c>
      <c r="P7502" t="s">
        <v>44</v>
      </c>
      <c r="Q7502">
        <f>Sales_Data[[#This Row],[Quantity]]*Sales_Data[[#This Row],[Unit_Price]]</f>
        <v>34646.26</v>
      </c>
      <c r="R7502">
        <f>Sales_Data[[#This Row],[Gross_Sales]]*Sales_Data[[#This Row],[Discount]]</f>
        <v>0</v>
      </c>
      <c r="S7502">
        <f>Sales_Data[[#This Row],[Gross_Sales]]-Sales_Data[[#This Row],[Discount_Amount]]</f>
        <v>34646.26</v>
      </c>
      <c r="T7502">
        <f>Sales_Data[[#This Row],[Net Sales]]-Sales_Data[[#This Row],[Cost]]</f>
        <v>5445.630000000001</v>
      </c>
      <c r="U7502" s="2">
        <f>Sales_Data[[#This Row],[Profit]]/Sales_Data[[#This Row],[Net Sales]]</f>
        <v>0.15717800420593739</v>
      </c>
      <c r="V7502">
        <f>YEAR(Sales_Data[[#This Row],[Order_Date]])</f>
        <v>2025</v>
      </c>
      <c r="W7502" t="str">
        <f>TEXT(Sales_Data[[#This Row],[Order_Date]],"mmm")</f>
        <v>Apr</v>
      </c>
      <c r="X7502">
        <f>MONTH(Sales_Data[[#This Row],[Order_Date]])</f>
        <v>4</v>
      </c>
      <c r="Y7502" t="str">
        <f>"Q"&amp;ROUNDUP(MONTH(Sales_Data[[#This Row],[Order_Date]])/3,0)</f>
        <v>Q2</v>
      </c>
    </row>
    <row r="7503" spans="1:25" x14ac:dyDescent="0.3">
      <c r="A7503" t="s">
        <v>9317</v>
      </c>
      <c r="B7503" s="1">
        <v>45878</v>
      </c>
      <c r="C7503" t="s">
        <v>7240</v>
      </c>
      <c r="D7503" t="s">
        <v>397</v>
      </c>
      <c r="E7503" t="s">
        <v>39</v>
      </c>
      <c r="F7503" t="s">
        <v>405</v>
      </c>
      <c r="G7503" t="s">
        <v>67</v>
      </c>
      <c r="H7503" t="s">
        <v>68</v>
      </c>
      <c r="I7503" t="s">
        <v>69</v>
      </c>
      <c r="J7503">
        <v>4</v>
      </c>
      <c r="K7503">
        <v>3076.41</v>
      </c>
      <c r="L7503">
        <v>0.15</v>
      </c>
      <c r="M7503">
        <v>6581.87</v>
      </c>
      <c r="N7503" t="s">
        <v>24</v>
      </c>
      <c r="O7503" t="s">
        <v>35</v>
      </c>
      <c r="P7503" t="s">
        <v>44</v>
      </c>
      <c r="Q7503">
        <f>Sales_Data[[#This Row],[Quantity]]*Sales_Data[[#This Row],[Unit_Price]]</f>
        <v>12305.64</v>
      </c>
      <c r="R7503">
        <f>Sales_Data[[#This Row],[Gross_Sales]]*Sales_Data[[#This Row],[Discount]]</f>
        <v>1845.8459999999998</v>
      </c>
      <c r="S7503">
        <f>Sales_Data[[#This Row],[Gross_Sales]]-Sales_Data[[#This Row],[Discount_Amount]]</f>
        <v>10459.794</v>
      </c>
      <c r="T7503">
        <f>Sales_Data[[#This Row],[Net Sales]]-Sales_Data[[#This Row],[Cost]]</f>
        <v>3877.924</v>
      </c>
      <c r="U7503" s="2">
        <f>Sales_Data[[#This Row],[Profit]]/Sales_Data[[#This Row],[Net Sales]]</f>
        <v>0.37074573361578633</v>
      </c>
      <c r="V7503">
        <f>YEAR(Sales_Data[[#This Row],[Order_Date]])</f>
        <v>2025</v>
      </c>
      <c r="W7503" t="str">
        <f>TEXT(Sales_Data[[#This Row],[Order_Date]],"mmm")</f>
        <v>Aug</v>
      </c>
      <c r="X7503">
        <f>MONTH(Sales_Data[[#This Row],[Order_Date]])</f>
        <v>8</v>
      </c>
      <c r="Y7503" t="str">
        <f>"Q"&amp;ROUNDUP(MONTH(Sales_Data[[#This Row],[Order_Date]])/3,0)</f>
        <v>Q3</v>
      </c>
    </row>
    <row r="7504" spans="1:25" x14ac:dyDescent="0.3">
      <c r="A7504" t="s">
        <v>9318</v>
      </c>
      <c r="B7504" s="1">
        <v>45700</v>
      </c>
      <c r="C7504" t="s">
        <v>905</v>
      </c>
      <c r="D7504" t="s">
        <v>1055</v>
      </c>
      <c r="E7504" t="s">
        <v>48</v>
      </c>
      <c r="F7504" t="s">
        <v>132</v>
      </c>
      <c r="G7504" t="s">
        <v>21</v>
      </c>
      <c r="H7504" t="s">
        <v>22</v>
      </c>
      <c r="I7504" t="s">
        <v>62</v>
      </c>
      <c r="J7504">
        <v>1</v>
      </c>
      <c r="K7504">
        <v>15775.59</v>
      </c>
      <c r="L7504">
        <v>0.1</v>
      </c>
      <c r="M7504">
        <v>9412.64</v>
      </c>
      <c r="N7504" t="s">
        <v>24</v>
      </c>
      <c r="O7504" t="s">
        <v>53</v>
      </c>
      <c r="P7504" t="s">
        <v>26</v>
      </c>
      <c r="Q7504">
        <f>Sales_Data[[#This Row],[Quantity]]*Sales_Data[[#This Row],[Unit_Price]]</f>
        <v>15775.59</v>
      </c>
      <c r="R7504">
        <f>Sales_Data[[#This Row],[Gross_Sales]]*Sales_Data[[#This Row],[Discount]]</f>
        <v>1577.5590000000002</v>
      </c>
      <c r="S7504">
        <f>Sales_Data[[#This Row],[Gross_Sales]]-Sales_Data[[#This Row],[Discount_Amount]]</f>
        <v>14198.030999999999</v>
      </c>
      <c r="T7504">
        <f>Sales_Data[[#This Row],[Net Sales]]-Sales_Data[[#This Row],[Cost]]</f>
        <v>4785.3909999999996</v>
      </c>
      <c r="U7504" s="2">
        <f>Sales_Data[[#This Row],[Profit]]/Sales_Data[[#This Row],[Net Sales]]</f>
        <v>0.33704610167423921</v>
      </c>
      <c r="V7504">
        <f>YEAR(Sales_Data[[#This Row],[Order_Date]])</f>
        <v>2025</v>
      </c>
      <c r="W7504" t="str">
        <f>TEXT(Sales_Data[[#This Row],[Order_Date]],"mmm")</f>
        <v>Feb</v>
      </c>
      <c r="X7504">
        <f>MONTH(Sales_Data[[#This Row],[Order_Date]])</f>
        <v>2</v>
      </c>
      <c r="Y7504" t="str">
        <f>"Q"&amp;ROUNDUP(MONTH(Sales_Data[[#This Row],[Order_Date]])/3,0)</f>
        <v>Q1</v>
      </c>
    </row>
    <row r="7505" spans="1:25" x14ac:dyDescent="0.3">
      <c r="A7505" t="s">
        <v>9319</v>
      </c>
      <c r="B7505" s="1">
        <v>45949</v>
      </c>
      <c r="C7505" t="s">
        <v>3084</v>
      </c>
      <c r="D7505" t="s">
        <v>777</v>
      </c>
      <c r="E7505" t="s">
        <v>39</v>
      </c>
      <c r="F7505" t="s">
        <v>405</v>
      </c>
      <c r="G7505" t="s">
        <v>32</v>
      </c>
      <c r="H7505" t="s">
        <v>50</v>
      </c>
      <c r="I7505" t="s">
        <v>51</v>
      </c>
      <c r="J7505">
        <v>2</v>
      </c>
      <c r="K7505">
        <v>527.47</v>
      </c>
      <c r="L7505">
        <v>0.05</v>
      </c>
      <c r="M7505">
        <v>648.85</v>
      </c>
      <c r="N7505" t="s">
        <v>70</v>
      </c>
      <c r="O7505" t="s">
        <v>35</v>
      </c>
      <c r="P7505" t="s">
        <v>26</v>
      </c>
      <c r="Q7505">
        <f>Sales_Data[[#This Row],[Quantity]]*Sales_Data[[#This Row],[Unit_Price]]</f>
        <v>1054.94</v>
      </c>
      <c r="R7505">
        <f>Sales_Data[[#This Row],[Gross_Sales]]*Sales_Data[[#This Row],[Discount]]</f>
        <v>52.747000000000007</v>
      </c>
      <c r="S7505">
        <f>Sales_Data[[#This Row],[Gross_Sales]]-Sales_Data[[#This Row],[Discount_Amount]]</f>
        <v>1002.1930000000001</v>
      </c>
      <c r="T7505">
        <f>Sales_Data[[#This Row],[Net Sales]]-Sales_Data[[#This Row],[Cost]]</f>
        <v>353.34300000000007</v>
      </c>
      <c r="U7505" s="2">
        <f>Sales_Data[[#This Row],[Profit]]/Sales_Data[[#This Row],[Net Sales]]</f>
        <v>0.35256981439702734</v>
      </c>
      <c r="V7505">
        <f>YEAR(Sales_Data[[#This Row],[Order_Date]])</f>
        <v>2025</v>
      </c>
      <c r="W7505" t="str">
        <f>TEXT(Sales_Data[[#This Row],[Order_Date]],"mmm")</f>
        <v>Oct</v>
      </c>
      <c r="X7505">
        <f>MONTH(Sales_Data[[#This Row],[Order_Date]])</f>
        <v>10</v>
      </c>
      <c r="Y7505" t="str">
        <f>"Q"&amp;ROUNDUP(MONTH(Sales_Data[[#This Row],[Order_Date]])/3,0)</f>
        <v>Q4</v>
      </c>
    </row>
    <row r="7506" spans="1:25" x14ac:dyDescent="0.3">
      <c r="A7506" t="s">
        <v>9320</v>
      </c>
      <c r="B7506" s="1">
        <v>45765</v>
      </c>
      <c r="C7506" t="s">
        <v>1336</v>
      </c>
      <c r="D7506" t="s">
        <v>474</v>
      </c>
      <c r="E7506" t="s">
        <v>39</v>
      </c>
      <c r="F7506" t="s">
        <v>405</v>
      </c>
      <c r="G7506" t="s">
        <v>32</v>
      </c>
      <c r="H7506" t="s">
        <v>50</v>
      </c>
      <c r="I7506" t="s">
        <v>51</v>
      </c>
      <c r="J7506">
        <v>2</v>
      </c>
      <c r="K7506">
        <v>1966.17</v>
      </c>
      <c r="L7506">
        <v>0</v>
      </c>
      <c r="M7506">
        <v>2873.24</v>
      </c>
      <c r="N7506" t="s">
        <v>52</v>
      </c>
      <c r="O7506" t="s">
        <v>35</v>
      </c>
      <c r="P7506" t="s">
        <v>26</v>
      </c>
      <c r="Q7506">
        <f>Sales_Data[[#This Row],[Quantity]]*Sales_Data[[#This Row],[Unit_Price]]</f>
        <v>3932.34</v>
      </c>
      <c r="R7506">
        <f>Sales_Data[[#This Row],[Gross_Sales]]*Sales_Data[[#This Row],[Discount]]</f>
        <v>0</v>
      </c>
      <c r="S7506">
        <f>Sales_Data[[#This Row],[Gross_Sales]]-Sales_Data[[#This Row],[Discount_Amount]]</f>
        <v>3932.34</v>
      </c>
      <c r="T7506">
        <f>Sales_Data[[#This Row],[Net Sales]]-Sales_Data[[#This Row],[Cost]]</f>
        <v>1059.1000000000004</v>
      </c>
      <c r="U7506" s="2">
        <f>Sales_Data[[#This Row],[Profit]]/Sales_Data[[#This Row],[Net Sales]]</f>
        <v>0.2693307292858706</v>
      </c>
      <c r="V7506">
        <f>YEAR(Sales_Data[[#This Row],[Order_Date]])</f>
        <v>2025</v>
      </c>
      <c r="W7506" t="str">
        <f>TEXT(Sales_Data[[#This Row],[Order_Date]],"mmm")</f>
        <v>Apr</v>
      </c>
      <c r="X7506">
        <f>MONTH(Sales_Data[[#This Row],[Order_Date]])</f>
        <v>4</v>
      </c>
      <c r="Y7506" t="str">
        <f>"Q"&amp;ROUNDUP(MONTH(Sales_Data[[#This Row],[Order_Date]])/3,0)</f>
        <v>Q2</v>
      </c>
    </row>
    <row r="7507" spans="1:25" x14ac:dyDescent="0.3">
      <c r="A7507" t="s">
        <v>9321</v>
      </c>
      <c r="B7507" s="1">
        <v>45923</v>
      </c>
      <c r="C7507" t="s">
        <v>4467</v>
      </c>
      <c r="D7507" t="s">
        <v>317</v>
      </c>
      <c r="E7507" t="s">
        <v>48</v>
      </c>
      <c r="F7507" t="s">
        <v>164</v>
      </c>
      <c r="G7507" t="s">
        <v>67</v>
      </c>
      <c r="H7507" t="s">
        <v>121</v>
      </c>
      <c r="I7507" t="s">
        <v>122</v>
      </c>
      <c r="J7507">
        <v>4</v>
      </c>
      <c r="K7507">
        <v>45944.84</v>
      </c>
      <c r="L7507">
        <v>0</v>
      </c>
      <c r="M7507">
        <v>115764.81</v>
      </c>
      <c r="N7507" t="s">
        <v>52</v>
      </c>
      <c r="O7507" t="s">
        <v>25</v>
      </c>
      <c r="P7507" t="s">
        <v>44</v>
      </c>
      <c r="Q7507">
        <f>Sales_Data[[#This Row],[Quantity]]*Sales_Data[[#This Row],[Unit_Price]]</f>
        <v>183779.36</v>
      </c>
      <c r="R7507">
        <f>Sales_Data[[#This Row],[Gross_Sales]]*Sales_Data[[#This Row],[Discount]]</f>
        <v>0</v>
      </c>
      <c r="S7507">
        <f>Sales_Data[[#This Row],[Gross_Sales]]-Sales_Data[[#This Row],[Discount_Amount]]</f>
        <v>183779.36</v>
      </c>
      <c r="T7507">
        <f>Sales_Data[[#This Row],[Net Sales]]-Sales_Data[[#This Row],[Cost]]</f>
        <v>68014.549999999988</v>
      </c>
      <c r="U7507" s="2">
        <f>Sales_Data[[#This Row],[Profit]]/Sales_Data[[#This Row],[Net Sales]]</f>
        <v>0.37008807735536786</v>
      </c>
      <c r="V7507">
        <f>YEAR(Sales_Data[[#This Row],[Order_Date]])</f>
        <v>2025</v>
      </c>
      <c r="W7507" t="str">
        <f>TEXT(Sales_Data[[#This Row],[Order_Date]],"mmm")</f>
        <v>Sep</v>
      </c>
      <c r="X7507">
        <f>MONTH(Sales_Data[[#This Row],[Order_Date]])</f>
        <v>9</v>
      </c>
      <c r="Y7507" t="str">
        <f>"Q"&amp;ROUNDUP(MONTH(Sales_Data[[#This Row],[Order_Date]])/3,0)</f>
        <v>Q3</v>
      </c>
    </row>
    <row r="7508" spans="1:25" x14ac:dyDescent="0.3">
      <c r="A7508" t="s">
        <v>9322</v>
      </c>
      <c r="B7508" s="1">
        <v>45752</v>
      </c>
      <c r="C7508" t="s">
        <v>1591</v>
      </c>
      <c r="D7508" t="s">
        <v>313</v>
      </c>
      <c r="E7508" t="s">
        <v>30</v>
      </c>
      <c r="F7508" t="s">
        <v>101</v>
      </c>
      <c r="G7508" t="s">
        <v>41</v>
      </c>
      <c r="H7508" t="s">
        <v>42</v>
      </c>
      <c r="I7508" t="s">
        <v>43</v>
      </c>
      <c r="J7508">
        <v>1</v>
      </c>
      <c r="K7508">
        <v>4580.05</v>
      </c>
      <c r="L7508">
        <v>0</v>
      </c>
      <c r="M7508">
        <v>3962.98</v>
      </c>
      <c r="N7508" t="s">
        <v>24</v>
      </c>
      <c r="O7508" t="s">
        <v>25</v>
      </c>
      <c r="P7508" t="s">
        <v>71</v>
      </c>
      <c r="Q7508">
        <f>Sales_Data[[#This Row],[Quantity]]*Sales_Data[[#This Row],[Unit_Price]]</f>
        <v>4580.05</v>
      </c>
      <c r="R7508">
        <f>Sales_Data[[#This Row],[Gross_Sales]]*Sales_Data[[#This Row],[Discount]]</f>
        <v>0</v>
      </c>
      <c r="S7508">
        <f>Sales_Data[[#This Row],[Gross_Sales]]-Sales_Data[[#This Row],[Discount_Amount]]</f>
        <v>4580.05</v>
      </c>
      <c r="T7508">
        <f>Sales_Data[[#This Row],[Net Sales]]-Sales_Data[[#This Row],[Cost]]</f>
        <v>617.07000000000016</v>
      </c>
      <c r="U7508" s="2">
        <f>Sales_Data[[#This Row],[Profit]]/Sales_Data[[#This Row],[Net Sales]]</f>
        <v>0.13472997019683194</v>
      </c>
      <c r="V7508">
        <f>YEAR(Sales_Data[[#This Row],[Order_Date]])</f>
        <v>2025</v>
      </c>
      <c r="W7508" t="str">
        <f>TEXT(Sales_Data[[#This Row],[Order_Date]],"mmm")</f>
        <v>Apr</v>
      </c>
      <c r="X7508">
        <f>MONTH(Sales_Data[[#This Row],[Order_Date]])</f>
        <v>4</v>
      </c>
      <c r="Y7508" t="str">
        <f>"Q"&amp;ROUNDUP(MONTH(Sales_Data[[#This Row],[Order_Date]])/3,0)</f>
        <v>Q2</v>
      </c>
    </row>
    <row r="7509" spans="1:25" x14ac:dyDescent="0.3">
      <c r="A7509" t="s">
        <v>9323</v>
      </c>
      <c r="B7509" s="1">
        <v>45919</v>
      </c>
      <c r="C7509" t="s">
        <v>1052</v>
      </c>
      <c r="D7509" t="s">
        <v>199</v>
      </c>
      <c r="E7509" t="s">
        <v>48</v>
      </c>
      <c r="F7509" t="s">
        <v>132</v>
      </c>
      <c r="G7509" t="s">
        <v>21</v>
      </c>
      <c r="H7509" t="s">
        <v>127</v>
      </c>
      <c r="I7509" t="s">
        <v>128</v>
      </c>
      <c r="J7509">
        <v>1</v>
      </c>
      <c r="K7509">
        <v>7438.08</v>
      </c>
      <c r="L7509">
        <v>0.15</v>
      </c>
      <c r="M7509">
        <v>4881.58</v>
      </c>
      <c r="N7509" t="s">
        <v>70</v>
      </c>
      <c r="O7509" t="s">
        <v>25</v>
      </c>
      <c r="P7509" t="s">
        <v>44</v>
      </c>
      <c r="Q7509">
        <f>Sales_Data[[#This Row],[Quantity]]*Sales_Data[[#This Row],[Unit_Price]]</f>
        <v>7438.08</v>
      </c>
      <c r="R7509">
        <f>Sales_Data[[#This Row],[Gross_Sales]]*Sales_Data[[#This Row],[Discount]]</f>
        <v>1115.712</v>
      </c>
      <c r="S7509">
        <f>Sales_Data[[#This Row],[Gross_Sales]]-Sales_Data[[#This Row],[Discount_Amount]]</f>
        <v>6322.3680000000004</v>
      </c>
      <c r="T7509">
        <f>Sales_Data[[#This Row],[Net Sales]]-Sales_Data[[#This Row],[Cost]]</f>
        <v>1440.7880000000005</v>
      </c>
      <c r="U7509" s="2">
        <f>Sales_Data[[#This Row],[Profit]]/Sales_Data[[#This Row],[Net Sales]]</f>
        <v>0.2278873991517103</v>
      </c>
      <c r="V7509">
        <f>YEAR(Sales_Data[[#This Row],[Order_Date]])</f>
        <v>2025</v>
      </c>
      <c r="W7509" t="str">
        <f>TEXT(Sales_Data[[#This Row],[Order_Date]],"mmm")</f>
        <v>Sep</v>
      </c>
      <c r="X7509">
        <f>MONTH(Sales_Data[[#This Row],[Order_Date]])</f>
        <v>9</v>
      </c>
      <c r="Y7509" t="str">
        <f>"Q"&amp;ROUNDUP(MONTH(Sales_Data[[#This Row],[Order_Date]])/3,0)</f>
        <v>Q3</v>
      </c>
    </row>
    <row r="7510" spans="1:25" x14ac:dyDescent="0.3">
      <c r="A7510" t="s">
        <v>9324</v>
      </c>
      <c r="B7510" s="1">
        <v>45970</v>
      </c>
      <c r="C7510" t="s">
        <v>5781</v>
      </c>
      <c r="D7510" t="s">
        <v>685</v>
      </c>
      <c r="E7510" t="s">
        <v>39</v>
      </c>
      <c r="F7510" t="s">
        <v>96</v>
      </c>
      <c r="G7510" t="s">
        <v>67</v>
      </c>
      <c r="H7510" t="s">
        <v>121</v>
      </c>
      <c r="I7510" t="s">
        <v>122</v>
      </c>
      <c r="J7510">
        <v>1</v>
      </c>
      <c r="K7510">
        <v>4051.51</v>
      </c>
      <c r="L7510">
        <v>0.05</v>
      </c>
      <c r="M7510">
        <v>2954.28</v>
      </c>
      <c r="N7510" t="s">
        <v>24</v>
      </c>
      <c r="O7510" t="s">
        <v>53</v>
      </c>
      <c r="P7510" t="s">
        <v>44</v>
      </c>
      <c r="Q7510">
        <f>Sales_Data[[#This Row],[Quantity]]*Sales_Data[[#This Row],[Unit_Price]]</f>
        <v>4051.51</v>
      </c>
      <c r="R7510">
        <f>Sales_Data[[#This Row],[Gross_Sales]]*Sales_Data[[#This Row],[Discount]]</f>
        <v>202.57550000000003</v>
      </c>
      <c r="S7510">
        <f>Sales_Data[[#This Row],[Gross_Sales]]-Sales_Data[[#This Row],[Discount_Amount]]</f>
        <v>3848.9345000000003</v>
      </c>
      <c r="T7510">
        <f>Sales_Data[[#This Row],[Net Sales]]-Sales_Data[[#This Row],[Cost]]</f>
        <v>894.6545000000001</v>
      </c>
      <c r="U7510" s="2">
        <f>Sales_Data[[#This Row],[Profit]]/Sales_Data[[#This Row],[Net Sales]]</f>
        <v>0.23244212131954961</v>
      </c>
      <c r="V7510">
        <f>YEAR(Sales_Data[[#This Row],[Order_Date]])</f>
        <v>2025</v>
      </c>
      <c r="W7510" t="str">
        <f>TEXT(Sales_Data[[#This Row],[Order_Date]],"mmm")</f>
        <v>Nov</v>
      </c>
      <c r="X7510">
        <f>MONTH(Sales_Data[[#This Row],[Order_Date]])</f>
        <v>11</v>
      </c>
      <c r="Y7510" t="str">
        <f>"Q"&amp;ROUNDUP(MONTH(Sales_Data[[#This Row],[Order_Date]])/3,0)</f>
        <v>Q4</v>
      </c>
    </row>
    <row r="7511" spans="1:25" x14ac:dyDescent="0.3">
      <c r="A7511" t="s">
        <v>9325</v>
      </c>
      <c r="B7511" s="1">
        <v>45728</v>
      </c>
      <c r="C7511" t="s">
        <v>3046</v>
      </c>
      <c r="D7511" t="s">
        <v>777</v>
      </c>
      <c r="E7511" t="s">
        <v>30</v>
      </c>
      <c r="F7511" t="s">
        <v>101</v>
      </c>
      <c r="G7511" t="s">
        <v>21</v>
      </c>
      <c r="H7511" t="s">
        <v>297</v>
      </c>
      <c r="I7511" t="s">
        <v>297</v>
      </c>
      <c r="J7511">
        <v>1</v>
      </c>
      <c r="K7511">
        <v>3553.77</v>
      </c>
      <c r="L7511">
        <v>0</v>
      </c>
      <c r="M7511">
        <v>2615.44</v>
      </c>
      <c r="N7511" t="s">
        <v>24</v>
      </c>
      <c r="O7511" t="s">
        <v>35</v>
      </c>
      <c r="P7511" t="s">
        <v>44</v>
      </c>
      <c r="Q7511">
        <f>Sales_Data[[#This Row],[Quantity]]*Sales_Data[[#This Row],[Unit_Price]]</f>
        <v>3553.77</v>
      </c>
      <c r="R7511">
        <f>Sales_Data[[#This Row],[Gross_Sales]]*Sales_Data[[#This Row],[Discount]]</f>
        <v>0</v>
      </c>
      <c r="S7511">
        <f>Sales_Data[[#This Row],[Gross_Sales]]-Sales_Data[[#This Row],[Discount_Amount]]</f>
        <v>3553.77</v>
      </c>
      <c r="T7511">
        <f>Sales_Data[[#This Row],[Net Sales]]-Sales_Data[[#This Row],[Cost]]</f>
        <v>938.32999999999993</v>
      </c>
      <c r="U7511" s="2">
        <f>Sales_Data[[#This Row],[Profit]]/Sales_Data[[#This Row],[Net Sales]]</f>
        <v>0.26403790903744473</v>
      </c>
      <c r="V7511">
        <f>YEAR(Sales_Data[[#This Row],[Order_Date]])</f>
        <v>2025</v>
      </c>
      <c r="W7511" t="str">
        <f>TEXT(Sales_Data[[#This Row],[Order_Date]],"mmm")</f>
        <v>Mar</v>
      </c>
      <c r="X7511">
        <f>MONTH(Sales_Data[[#This Row],[Order_Date]])</f>
        <v>3</v>
      </c>
      <c r="Y7511" t="str">
        <f>"Q"&amp;ROUNDUP(MONTH(Sales_Data[[#This Row],[Order_Date]])/3,0)</f>
        <v>Q1</v>
      </c>
    </row>
    <row r="7512" spans="1:25" x14ac:dyDescent="0.3">
      <c r="A7512" t="s">
        <v>9326</v>
      </c>
      <c r="B7512" s="1">
        <v>45876</v>
      </c>
      <c r="C7512" t="s">
        <v>2629</v>
      </c>
      <c r="D7512" t="s">
        <v>1122</v>
      </c>
      <c r="E7512" t="s">
        <v>39</v>
      </c>
      <c r="F7512" t="s">
        <v>96</v>
      </c>
      <c r="G7512" t="s">
        <v>21</v>
      </c>
      <c r="H7512" t="s">
        <v>297</v>
      </c>
      <c r="I7512" t="s">
        <v>494</v>
      </c>
      <c r="J7512">
        <v>2</v>
      </c>
      <c r="K7512">
        <v>2224.11</v>
      </c>
      <c r="L7512">
        <v>0.1</v>
      </c>
      <c r="M7512">
        <v>2833.78</v>
      </c>
      <c r="N7512" t="s">
        <v>24</v>
      </c>
      <c r="O7512" t="s">
        <v>53</v>
      </c>
      <c r="P7512" t="s">
        <v>44</v>
      </c>
      <c r="Q7512">
        <f>Sales_Data[[#This Row],[Quantity]]*Sales_Data[[#This Row],[Unit_Price]]</f>
        <v>4448.22</v>
      </c>
      <c r="R7512">
        <f>Sales_Data[[#This Row],[Gross_Sales]]*Sales_Data[[#This Row],[Discount]]</f>
        <v>444.82200000000006</v>
      </c>
      <c r="S7512">
        <f>Sales_Data[[#This Row],[Gross_Sales]]-Sales_Data[[#This Row],[Discount_Amount]]</f>
        <v>4003.3980000000001</v>
      </c>
      <c r="T7512">
        <f>Sales_Data[[#This Row],[Net Sales]]-Sales_Data[[#This Row],[Cost]]</f>
        <v>1169.6179999999999</v>
      </c>
      <c r="U7512" s="2">
        <f>Sales_Data[[#This Row],[Profit]]/Sales_Data[[#This Row],[Net Sales]]</f>
        <v>0.29215631321192642</v>
      </c>
      <c r="V7512">
        <f>YEAR(Sales_Data[[#This Row],[Order_Date]])</f>
        <v>2025</v>
      </c>
      <c r="W7512" t="str">
        <f>TEXT(Sales_Data[[#This Row],[Order_Date]],"mmm")</f>
        <v>Aug</v>
      </c>
      <c r="X7512">
        <f>MONTH(Sales_Data[[#This Row],[Order_Date]])</f>
        <v>8</v>
      </c>
      <c r="Y7512" t="str">
        <f>"Q"&amp;ROUNDUP(MONTH(Sales_Data[[#This Row],[Order_Date]])/3,0)</f>
        <v>Q3</v>
      </c>
    </row>
    <row r="7513" spans="1:25" x14ac:dyDescent="0.3">
      <c r="A7513" t="s">
        <v>9327</v>
      </c>
      <c r="B7513" s="1">
        <v>45678</v>
      </c>
      <c r="C7513" t="s">
        <v>515</v>
      </c>
      <c r="D7513" t="s">
        <v>199</v>
      </c>
      <c r="E7513" t="s">
        <v>119</v>
      </c>
      <c r="F7513" t="s">
        <v>538</v>
      </c>
      <c r="G7513" t="s">
        <v>75</v>
      </c>
      <c r="H7513" t="s">
        <v>185</v>
      </c>
      <c r="I7513" t="s">
        <v>261</v>
      </c>
      <c r="J7513">
        <v>3</v>
      </c>
      <c r="K7513">
        <v>5344.12</v>
      </c>
      <c r="L7513">
        <v>0</v>
      </c>
      <c r="M7513">
        <v>11958.79</v>
      </c>
      <c r="N7513" t="s">
        <v>52</v>
      </c>
      <c r="O7513" t="s">
        <v>35</v>
      </c>
      <c r="P7513" t="s">
        <v>44</v>
      </c>
      <c r="Q7513">
        <f>Sales_Data[[#This Row],[Quantity]]*Sales_Data[[#This Row],[Unit_Price]]</f>
        <v>16032.36</v>
      </c>
      <c r="R7513">
        <f>Sales_Data[[#This Row],[Gross_Sales]]*Sales_Data[[#This Row],[Discount]]</f>
        <v>0</v>
      </c>
      <c r="S7513">
        <f>Sales_Data[[#This Row],[Gross_Sales]]-Sales_Data[[#This Row],[Discount_Amount]]</f>
        <v>16032.36</v>
      </c>
      <c r="T7513">
        <f>Sales_Data[[#This Row],[Net Sales]]-Sales_Data[[#This Row],[Cost]]</f>
        <v>4073.5699999999997</v>
      </c>
      <c r="U7513" s="2">
        <f>Sales_Data[[#This Row],[Profit]]/Sales_Data[[#This Row],[Net Sales]]</f>
        <v>0.2540842396253577</v>
      </c>
      <c r="V7513">
        <f>YEAR(Sales_Data[[#This Row],[Order_Date]])</f>
        <v>2025</v>
      </c>
      <c r="W7513" t="str">
        <f>TEXT(Sales_Data[[#This Row],[Order_Date]],"mmm")</f>
        <v>Jan</v>
      </c>
      <c r="X7513">
        <f>MONTH(Sales_Data[[#This Row],[Order_Date]])</f>
        <v>1</v>
      </c>
      <c r="Y7513" t="str">
        <f>"Q"&amp;ROUNDUP(MONTH(Sales_Data[[#This Row],[Order_Date]])/3,0)</f>
        <v>Q1</v>
      </c>
    </row>
    <row r="7514" spans="1:25" x14ac:dyDescent="0.3">
      <c r="A7514" t="s">
        <v>9328</v>
      </c>
      <c r="B7514" s="1">
        <v>45749</v>
      </c>
      <c r="C7514" t="s">
        <v>933</v>
      </c>
      <c r="D7514" t="s">
        <v>463</v>
      </c>
      <c r="E7514" t="s">
        <v>48</v>
      </c>
      <c r="F7514" t="s">
        <v>132</v>
      </c>
      <c r="G7514" t="s">
        <v>41</v>
      </c>
      <c r="H7514" t="s">
        <v>171</v>
      </c>
      <c r="I7514" t="s">
        <v>191</v>
      </c>
      <c r="J7514">
        <v>1</v>
      </c>
      <c r="K7514">
        <v>46918.28</v>
      </c>
      <c r="L7514">
        <v>0</v>
      </c>
      <c r="M7514">
        <v>35402.559999999998</v>
      </c>
      <c r="N7514" t="s">
        <v>70</v>
      </c>
      <c r="O7514" t="s">
        <v>25</v>
      </c>
      <c r="P7514" t="s">
        <v>71</v>
      </c>
      <c r="Q7514">
        <f>Sales_Data[[#This Row],[Quantity]]*Sales_Data[[#This Row],[Unit_Price]]</f>
        <v>46918.28</v>
      </c>
      <c r="R7514">
        <f>Sales_Data[[#This Row],[Gross_Sales]]*Sales_Data[[#This Row],[Discount]]</f>
        <v>0</v>
      </c>
      <c r="S7514">
        <f>Sales_Data[[#This Row],[Gross_Sales]]-Sales_Data[[#This Row],[Discount_Amount]]</f>
        <v>46918.28</v>
      </c>
      <c r="T7514">
        <f>Sales_Data[[#This Row],[Net Sales]]-Sales_Data[[#This Row],[Cost]]</f>
        <v>11515.720000000001</v>
      </c>
      <c r="U7514" s="2">
        <f>Sales_Data[[#This Row],[Profit]]/Sales_Data[[#This Row],[Net Sales]]</f>
        <v>0.24544207502917842</v>
      </c>
      <c r="V7514">
        <f>YEAR(Sales_Data[[#This Row],[Order_Date]])</f>
        <v>2025</v>
      </c>
      <c r="W7514" t="str">
        <f>TEXT(Sales_Data[[#This Row],[Order_Date]],"mmm")</f>
        <v>Apr</v>
      </c>
      <c r="X7514">
        <f>MONTH(Sales_Data[[#This Row],[Order_Date]])</f>
        <v>4</v>
      </c>
      <c r="Y7514" t="str">
        <f>"Q"&amp;ROUNDUP(MONTH(Sales_Data[[#This Row],[Order_Date]])/3,0)</f>
        <v>Q2</v>
      </c>
    </row>
    <row r="7515" spans="1:25" x14ac:dyDescent="0.3">
      <c r="A7515" t="s">
        <v>9329</v>
      </c>
      <c r="B7515" s="1">
        <v>45784</v>
      </c>
      <c r="C7515" t="s">
        <v>884</v>
      </c>
      <c r="D7515" t="s">
        <v>175</v>
      </c>
      <c r="E7515" t="s">
        <v>39</v>
      </c>
      <c r="F7515" t="s">
        <v>107</v>
      </c>
      <c r="G7515" t="s">
        <v>67</v>
      </c>
      <c r="H7515" t="s">
        <v>133</v>
      </c>
      <c r="I7515" t="s">
        <v>138</v>
      </c>
      <c r="J7515">
        <v>1</v>
      </c>
      <c r="K7515">
        <v>5928.95</v>
      </c>
      <c r="L7515">
        <v>0</v>
      </c>
      <c r="M7515">
        <v>4748.51</v>
      </c>
      <c r="N7515" t="s">
        <v>70</v>
      </c>
      <c r="O7515" t="s">
        <v>35</v>
      </c>
      <c r="P7515" t="s">
        <v>71</v>
      </c>
      <c r="Q7515">
        <f>Sales_Data[[#This Row],[Quantity]]*Sales_Data[[#This Row],[Unit_Price]]</f>
        <v>5928.95</v>
      </c>
      <c r="R7515">
        <f>Sales_Data[[#This Row],[Gross_Sales]]*Sales_Data[[#This Row],[Discount]]</f>
        <v>0</v>
      </c>
      <c r="S7515">
        <f>Sales_Data[[#This Row],[Gross_Sales]]-Sales_Data[[#This Row],[Discount_Amount]]</f>
        <v>5928.95</v>
      </c>
      <c r="T7515">
        <f>Sales_Data[[#This Row],[Net Sales]]-Sales_Data[[#This Row],[Cost]]</f>
        <v>1180.4399999999996</v>
      </c>
      <c r="U7515" s="2">
        <f>Sales_Data[[#This Row],[Profit]]/Sales_Data[[#This Row],[Net Sales]]</f>
        <v>0.19909764798151436</v>
      </c>
      <c r="V7515">
        <f>YEAR(Sales_Data[[#This Row],[Order_Date]])</f>
        <v>2025</v>
      </c>
      <c r="W7515" t="str">
        <f>TEXT(Sales_Data[[#This Row],[Order_Date]],"mmm")</f>
        <v>May</v>
      </c>
      <c r="X7515">
        <f>MONTH(Sales_Data[[#This Row],[Order_Date]])</f>
        <v>5</v>
      </c>
      <c r="Y7515" t="str">
        <f>"Q"&amp;ROUNDUP(MONTH(Sales_Data[[#This Row],[Order_Date]])/3,0)</f>
        <v>Q2</v>
      </c>
    </row>
    <row r="7516" spans="1:25" x14ac:dyDescent="0.3">
      <c r="A7516" t="s">
        <v>9330</v>
      </c>
      <c r="B7516" s="1">
        <v>45737</v>
      </c>
      <c r="C7516" t="s">
        <v>3369</v>
      </c>
      <c r="D7516" t="s">
        <v>728</v>
      </c>
      <c r="E7516" t="s">
        <v>39</v>
      </c>
      <c r="F7516" t="s">
        <v>96</v>
      </c>
      <c r="G7516" t="s">
        <v>75</v>
      </c>
      <c r="H7516" t="s">
        <v>185</v>
      </c>
      <c r="I7516" t="s">
        <v>261</v>
      </c>
      <c r="J7516">
        <v>1</v>
      </c>
      <c r="K7516">
        <v>3386.5</v>
      </c>
      <c r="L7516">
        <v>0.1</v>
      </c>
      <c r="M7516">
        <v>2020.62</v>
      </c>
      <c r="N7516" t="s">
        <v>52</v>
      </c>
      <c r="O7516" t="s">
        <v>53</v>
      </c>
      <c r="P7516" t="s">
        <v>26</v>
      </c>
      <c r="Q7516">
        <f>Sales_Data[[#This Row],[Quantity]]*Sales_Data[[#This Row],[Unit_Price]]</f>
        <v>3386.5</v>
      </c>
      <c r="R7516">
        <f>Sales_Data[[#This Row],[Gross_Sales]]*Sales_Data[[#This Row],[Discount]]</f>
        <v>338.65000000000003</v>
      </c>
      <c r="S7516">
        <f>Sales_Data[[#This Row],[Gross_Sales]]-Sales_Data[[#This Row],[Discount_Amount]]</f>
        <v>3047.85</v>
      </c>
      <c r="T7516">
        <f>Sales_Data[[#This Row],[Net Sales]]-Sales_Data[[#This Row],[Cost]]</f>
        <v>1027.23</v>
      </c>
      <c r="U7516" s="2">
        <f>Sales_Data[[#This Row],[Profit]]/Sales_Data[[#This Row],[Net Sales]]</f>
        <v>0.33703430286923569</v>
      </c>
      <c r="V7516">
        <f>YEAR(Sales_Data[[#This Row],[Order_Date]])</f>
        <v>2025</v>
      </c>
      <c r="W7516" t="str">
        <f>TEXT(Sales_Data[[#This Row],[Order_Date]],"mmm")</f>
        <v>Mar</v>
      </c>
      <c r="X7516">
        <f>MONTH(Sales_Data[[#This Row],[Order_Date]])</f>
        <v>3</v>
      </c>
      <c r="Y7516" t="str">
        <f>"Q"&amp;ROUNDUP(MONTH(Sales_Data[[#This Row],[Order_Date]])/3,0)</f>
        <v>Q1</v>
      </c>
    </row>
    <row r="7517" spans="1:25" x14ac:dyDescent="0.3">
      <c r="A7517" t="s">
        <v>9331</v>
      </c>
      <c r="B7517" s="1">
        <v>45969</v>
      </c>
      <c r="C7517" t="s">
        <v>1917</v>
      </c>
      <c r="D7517" t="s">
        <v>436</v>
      </c>
      <c r="E7517" t="s">
        <v>39</v>
      </c>
      <c r="F7517" t="s">
        <v>405</v>
      </c>
      <c r="G7517" t="s">
        <v>67</v>
      </c>
      <c r="H7517" t="s">
        <v>68</v>
      </c>
      <c r="I7517" t="s">
        <v>69</v>
      </c>
      <c r="J7517">
        <v>1</v>
      </c>
      <c r="K7517">
        <v>5335.86</v>
      </c>
      <c r="L7517">
        <v>0</v>
      </c>
      <c r="M7517">
        <v>4106.26</v>
      </c>
      <c r="N7517" t="s">
        <v>24</v>
      </c>
      <c r="O7517" t="s">
        <v>35</v>
      </c>
      <c r="P7517" t="s">
        <v>71</v>
      </c>
      <c r="Q7517">
        <f>Sales_Data[[#This Row],[Quantity]]*Sales_Data[[#This Row],[Unit_Price]]</f>
        <v>5335.86</v>
      </c>
      <c r="R7517">
        <f>Sales_Data[[#This Row],[Gross_Sales]]*Sales_Data[[#This Row],[Discount]]</f>
        <v>0</v>
      </c>
      <c r="S7517">
        <f>Sales_Data[[#This Row],[Gross_Sales]]-Sales_Data[[#This Row],[Discount_Amount]]</f>
        <v>5335.86</v>
      </c>
      <c r="T7517">
        <f>Sales_Data[[#This Row],[Net Sales]]-Sales_Data[[#This Row],[Cost]]</f>
        <v>1229.5999999999995</v>
      </c>
      <c r="U7517" s="2">
        <f>Sales_Data[[#This Row],[Profit]]/Sales_Data[[#This Row],[Net Sales]]</f>
        <v>0.23044082865742346</v>
      </c>
      <c r="V7517">
        <f>YEAR(Sales_Data[[#This Row],[Order_Date]])</f>
        <v>2025</v>
      </c>
      <c r="W7517" t="str">
        <f>TEXT(Sales_Data[[#This Row],[Order_Date]],"mmm")</f>
        <v>Nov</v>
      </c>
      <c r="X7517">
        <f>MONTH(Sales_Data[[#This Row],[Order_Date]])</f>
        <v>11</v>
      </c>
      <c r="Y7517" t="str">
        <f>"Q"&amp;ROUNDUP(MONTH(Sales_Data[[#This Row],[Order_Date]])/3,0)</f>
        <v>Q4</v>
      </c>
    </row>
    <row r="7518" spans="1:25" x14ac:dyDescent="0.3">
      <c r="A7518" t="s">
        <v>9332</v>
      </c>
      <c r="B7518" s="1">
        <v>45895</v>
      </c>
      <c r="C7518" t="s">
        <v>1684</v>
      </c>
      <c r="D7518" t="s">
        <v>277</v>
      </c>
      <c r="E7518" t="s">
        <v>30</v>
      </c>
      <c r="F7518" t="s">
        <v>31</v>
      </c>
      <c r="G7518" t="s">
        <v>41</v>
      </c>
      <c r="H7518" t="s">
        <v>147</v>
      </c>
      <c r="I7518" t="s">
        <v>148</v>
      </c>
      <c r="J7518">
        <v>4</v>
      </c>
      <c r="K7518">
        <v>1683.47</v>
      </c>
      <c r="L7518">
        <v>0.05</v>
      </c>
      <c r="M7518">
        <v>4929.5</v>
      </c>
      <c r="N7518" t="s">
        <v>52</v>
      </c>
      <c r="O7518" t="s">
        <v>25</v>
      </c>
      <c r="P7518" t="s">
        <v>44</v>
      </c>
      <c r="Q7518">
        <f>Sales_Data[[#This Row],[Quantity]]*Sales_Data[[#This Row],[Unit_Price]]</f>
        <v>6733.88</v>
      </c>
      <c r="R7518">
        <f>Sales_Data[[#This Row],[Gross_Sales]]*Sales_Data[[#This Row],[Discount]]</f>
        <v>336.69400000000002</v>
      </c>
      <c r="S7518">
        <f>Sales_Data[[#This Row],[Gross_Sales]]-Sales_Data[[#This Row],[Discount_Amount]]</f>
        <v>6397.1859999999997</v>
      </c>
      <c r="T7518">
        <f>Sales_Data[[#This Row],[Net Sales]]-Sales_Data[[#This Row],[Cost]]</f>
        <v>1467.6859999999997</v>
      </c>
      <c r="U7518" s="2">
        <f>Sales_Data[[#This Row],[Profit]]/Sales_Data[[#This Row],[Net Sales]]</f>
        <v>0.22942681360210565</v>
      </c>
      <c r="V7518">
        <f>YEAR(Sales_Data[[#This Row],[Order_Date]])</f>
        <v>2025</v>
      </c>
      <c r="W7518" t="str">
        <f>TEXT(Sales_Data[[#This Row],[Order_Date]],"mmm")</f>
        <v>Aug</v>
      </c>
      <c r="X7518">
        <f>MONTH(Sales_Data[[#This Row],[Order_Date]])</f>
        <v>8</v>
      </c>
      <c r="Y7518" t="str">
        <f>"Q"&amp;ROUNDUP(MONTH(Sales_Data[[#This Row],[Order_Date]])/3,0)</f>
        <v>Q3</v>
      </c>
    </row>
    <row r="7519" spans="1:25" x14ac:dyDescent="0.3">
      <c r="A7519" t="s">
        <v>9333</v>
      </c>
      <c r="B7519" s="1">
        <v>45839</v>
      </c>
      <c r="C7519" t="s">
        <v>2586</v>
      </c>
      <c r="D7519" t="s">
        <v>414</v>
      </c>
      <c r="E7519" t="s">
        <v>30</v>
      </c>
      <c r="F7519" t="s">
        <v>210</v>
      </c>
      <c r="G7519" t="s">
        <v>67</v>
      </c>
      <c r="H7519" t="s">
        <v>133</v>
      </c>
      <c r="I7519" t="s">
        <v>138</v>
      </c>
      <c r="J7519">
        <v>3</v>
      </c>
      <c r="K7519">
        <v>1261.97</v>
      </c>
      <c r="L7519">
        <v>0</v>
      </c>
      <c r="M7519">
        <v>2708.51</v>
      </c>
      <c r="N7519" t="s">
        <v>109</v>
      </c>
      <c r="O7519" t="s">
        <v>35</v>
      </c>
      <c r="P7519" t="s">
        <v>44</v>
      </c>
      <c r="Q7519">
        <f>Sales_Data[[#This Row],[Quantity]]*Sales_Data[[#This Row],[Unit_Price]]</f>
        <v>3785.91</v>
      </c>
      <c r="R7519">
        <f>Sales_Data[[#This Row],[Gross_Sales]]*Sales_Data[[#This Row],[Discount]]</f>
        <v>0</v>
      </c>
      <c r="S7519">
        <f>Sales_Data[[#This Row],[Gross_Sales]]-Sales_Data[[#This Row],[Discount_Amount]]</f>
        <v>3785.91</v>
      </c>
      <c r="T7519">
        <f>Sales_Data[[#This Row],[Net Sales]]-Sales_Data[[#This Row],[Cost]]</f>
        <v>1077.3999999999996</v>
      </c>
      <c r="U7519" s="2">
        <f>Sales_Data[[#This Row],[Profit]]/Sales_Data[[#This Row],[Net Sales]]</f>
        <v>0.28458151408776217</v>
      </c>
      <c r="V7519">
        <f>YEAR(Sales_Data[[#This Row],[Order_Date]])</f>
        <v>2025</v>
      </c>
      <c r="W7519" t="str">
        <f>TEXT(Sales_Data[[#This Row],[Order_Date]],"mmm")</f>
        <v>Jul</v>
      </c>
      <c r="X7519">
        <f>MONTH(Sales_Data[[#This Row],[Order_Date]])</f>
        <v>7</v>
      </c>
      <c r="Y7519" t="str">
        <f>"Q"&amp;ROUNDUP(MONTH(Sales_Data[[#This Row],[Order_Date]])/3,0)</f>
        <v>Q3</v>
      </c>
    </row>
    <row r="7520" spans="1:25" x14ac:dyDescent="0.3">
      <c r="A7520" t="s">
        <v>9334</v>
      </c>
      <c r="B7520" s="1">
        <v>45682</v>
      </c>
      <c r="C7520" t="s">
        <v>4680</v>
      </c>
      <c r="D7520" t="s">
        <v>112</v>
      </c>
      <c r="E7520" t="s">
        <v>30</v>
      </c>
      <c r="F7520" t="s">
        <v>31</v>
      </c>
      <c r="G7520" t="s">
        <v>21</v>
      </c>
      <c r="H7520" t="s">
        <v>230</v>
      </c>
      <c r="I7520" t="s">
        <v>328</v>
      </c>
      <c r="J7520">
        <v>1</v>
      </c>
      <c r="K7520">
        <v>1139.74</v>
      </c>
      <c r="L7520">
        <v>0.1</v>
      </c>
      <c r="M7520">
        <v>893.15</v>
      </c>
      <c r="N7520" t="s">
        <v>52</v>
      </c>
      <c r="O7520" t="s">
        <v>53</v>
      </c>
      <c r="P7520" t="s">
        <v>44</v>
      </c>
      <c r="Q7520">
        <f>Sales_Data[[#This Row],[Quantity]]*Sales_Data[[#This Row],[Unit_Price]]</f>
        <v>1139.74</v>
      </c>
      <c r="R7520">
        <f>Sales_Data[[#This Row],[Gross_Sales]]*Sales_Data[[#This Row],[Discount]]</f>
        <v>113.974</v>
      </c>
      <c r="S7520">
        <f>Sales_Data[[#This Row],[Gross_Sales]]-Sales_Data[[#This Row],[Discount_Amount]]</f>
        <v>1025.7660000000001</v>
      </c>
      <c r="T7520">
        <f>Sales_Data[[#This Row],[Net Sales]]-Sales_Data[[#This Row],[Cost]]</f>
        <v>132.6160000000001</v>
      </c>
      <c r="U7520" s="2">
        <f>Sales_Data[[#This Row],[Profit]]/Sales_Data[[#This Row],[Net Sales]]</f>
        <v>0.12928484664143683</v>
      </c>
      <c r="V7520">
        <f>YEAR(Sales_Data[[#This Row],[Order_Date]])</f>
        <v>2025</v>
      </c>
      <c r="W7520" t="str">
        <f>TEXT(Sales_Data[[#This Row],[Order_Date]],"mmm")</f>
        <v>Jan</v>
      </c>
      <c r="X7520">
        <f>MONTH(Sales_Data[[#This Row],[Order_Date]])</f>
        <v>1</v>
      </c>
      <c r="Y7520" t="str">
        <f>"Q"&amp;ROUNDUP(MONTH(Sales_Data[[#This Row],[Order_Date]])/3,0)</f>
        <v>Q1</v>
      </c>
    </row>
    <row r="7521" spans="1:25" x14ac:dyDescent="0.3">
      <c r="A7521" t="s">
        <v>9335</v>
      </c>
      <c r="B7521" s="1">
        <v>45813</v>
      </c>
      <c r="C7521" t="s">
        <v>1262</v>
      </c>
      <c r="D7521" t="s">
        <v>271</v>
      </c>
      <c r="E7521" t="s">
        <v>48</v>
      </c>
      <c r="F7521" t="s">
        <v>152</v>
      </c>
      <c r="G7521" t="s">
        <v>21</v>
      </c>
      <c r="H7521" t="s">
        <v>297</v>
      </c>
      <c r="I7521" t="s">
        <v>494</v>
      </c>
      <c r="J7521">
        <v>1</v>
      </c>
      <c r="K7521">
        <v>24288.42</v>
      </c>
      <c r="L7521">
        <v>0.05</v>
      </c>
      <c r="M7521">
        <v>18775.93</v>
      </c>
      <c r="N7521" t="s">
        <v>24</v>
      </c>
      <c r="O7521" t="s">
        <v>35</v>
      </c>
      <c r="P7521" t="s">
        <v>71</v>
      </c>
      <c r="Q7521">
        <f>Sales_Data[[#This Row],[Quantity]]*Sales_Data[[#This Row],[Unit_Price]]</f>
        <v>24288.42</v>
      </c>
      <c r="R7521">
        <f>Sales_Data[[#This Row],[Gross_Sales]]*Sales_Data[[#This Row],[Discount]]</f>
        <v>1214.421</v>
      </c>
      <c r="S7521">
        <f>Sales_Data[[#This Row],[Gross_Sales]]-Sales_Data[[#This Row],[Discount_Amount]]</f>
        <v>23073.999</v>
      </c>
      <c r="T7521">
        <f>Sales_Data[[#This Row],[Net Sales]]-Sales_Data[[#This Row],[Cost]]</f>
        <v>4298.0689999999995</v>
      </c>
      <c r="U7521" s="2">
        <f>Sales_Data[[#This Row],[Profit]]/Sales_Data[[#This Row],[Net Sales]]</f>
        <v>0.18627325935135905</v>
      </c>
      <c r="V7521">
        <f>YEAR(Sales_Data[[#This Row],[Order_Date]])</f>
        <v>2025</v>
      </c>
      <c r="W7521" t="str">
        <f>TEXT(Sales_Data[[#This Row],[Order_Date]],"mmm")</f>
        <v>Jun</v>
      </c>
      <c r="X7521">
        <f>MONTH(Sales_Data[[#This Row],[Order_Date]])</f>
        <v>6</v>
      </c>
      <c r="Y7521" t="str">
        <f>"Q"&amp;ROUNDUP(MONTH(Sales_Data[[#This Row],[Order_Date]])/3,0)</f>
        <v>Q2</v>
      </c>
    </row>
    <row r="7522" spans="1:25" x14ac:dyDescent="0.3">
      <c r="A7522" t="s">
        <v>9336</v>
      </c>
      <c r="B7522" s="1">
        <v>45662</v>
      </c>
      <c r="C7522" t="s">
        <v>316</v>
      </c>
      <c r="D7522" t="s">
        <v>180</v>
      </c>
      <c r="E7522" t="s">
        <v>19</v>
      </c>
      <c r="F7522" t="s">
        <v>81</v>
      </c>
      <c r="G7522" t="s">
        <v>21</v>
      </c>
      <c r="H7522" t="s">
        <v>230</v>
      </c>
      <c r="I7522" t="s">
        <v>328</v>
      </c>
      <c r="J7522">
        <v>4</v>
      </c>
      <c r="K7522">
        <v>1320.72</v>
      </c>
      <c r="L7522">
        <v>0</v>
      </c>
      <c r="M7522">
        <v>4251.66</v>
      </c>
      <c r="N7522" t="s">
        <v>109</v>
      </c>
      <c r="O7522" t="s">
        <v>35</v>
      </c>
      <c r="P7522" t="s">
        <v>26</v>
      </c>
      <c r="Q7522">
        <f>Sales_Data[[#This Row],[Quantity]]*Sales_Data[[#This Row],[Unit_Price]]</f>
        <v>5282.88</v>
      </c>
      <c r="R7522">
        <f>Sales_Data[[#This Row],[Gross_Sales]]*Sales_Data[[#This Row],[Discount]]</f>
        <v>0</v>
      </c>
      <c r="S7522">
        <f>Sales_Data[[#This Row],[Gross_Sales]]-Sales_Data[[#This Row],[Discount_Amount]]</f>
        <v>5282.88</v>
      </c>
      <c r="T7522">
        <f>Sales_Data[[#This Row],[Net Sales]]-Sales_Data[[#This Row],[Cost]]</f>
        <v>1031.2200000000003</v>
      </c>
      <c r="U7522" s="2">
        <f>Sales_Data[[#This Row],[Profit]]/Sales_Data[[#This Row],[Net Sales]]</f>
        <v>0.19520034526621846</v>
      </c>
      <c r="V7522">
        <f>YEAR(Sales_Data[[#This Row],[Order_Date]])</f>
        <v>2025</v>
      </c>
      <c r="W7522" t="str">
        <f>TEXT(Sales_Data[[#This Row],[Order_Date]],"mmm")</f>
        <v>Jan</v>
      </c>
      <c r="X7522">
        <f>MONTH(Sales_Data[[#This Row],[Order_Date]])</f>
        <v>1</v>
      </c>
      <c r="Y7522" t="str">
        <f>"Q"&amp;ROUNDUP(MONTH(Sales_Data[[#This Row],[Order_Date]])/3,0)</f>
        <v>Q1</v>
      </c>
    </row>
    <row r="7523" spans="1:25" x14ac:dyDescent="0.3">
      <c r="A7523" t="s">
        <v>9337</v>
      </c>
      <c r="B7523" s="1">
        <v>45777</v>
      </c>
      <c r="C7523" t="s">
        <v>6524</v>
      </c>
      <c r="D7523" t="s">
        <v>765</v>
      </c>
      <c r="E7523" t="s">
        <v>39</v>
      </c>
      <c r="F7523" t="s">
        <v>96</v>
      </c>
      <c r="G7523" t="s">
        <v>67</v>
      </c>
      <c r="H7523" t="s">
        <v>68</v>
      </c>
      <c r="I7523" t="s">
        <v>69</v>
      </c>
      <c r="J7523">
        <v>1</v>
      </c>
      <c r="K7523">
        <v>2267.75</v>
      </c>
      <c r="L7523">
        <v>0.05</v>
      </c>
      <c r="M7523">
        <v>1824.77</v>
      </c>
      <c r="N7523" t="s">
        <v>52</v>
      </c>
      <c r="O7523" t="s">
        <v>35</v>
      </c>
      <c r="P7523" t="s">
        <v>71</v>
      </c>
      <c r="Q7523">
        <f>Sales_Data[[#This Row],[Quantity]]*Sales_Data[[#This Row],[Unit_Price]]</f>
        <v>2267.75</v>
      </c>
      <c r="R7523">
        <f>Sales_Data[[#This Row],[Gross_Sales]]*Sales_Data[[#This Row],[Discount]]</f>
        <v>113.3875</v>
      </c>
      <c r="S7523">
        <f>Sales_Data[[#This Row],[Gross_Sales]]-Sales_Data[[#This Row],[Discount_Amount]]</f>
        <v>2154.3625000000002</v>
      </c>
      <c r="T7523">
        <f>Sales_Data[[#This Row],[Net Sales]]-Sales_Data[[#This Row],[Cost]]</f>
        <v>329.5925000000002</v>
      </c>
      <c r="U7523" s="2">
        <f>Sales_Data[[#This Row],[Profit]]/Sales_Data[[#This Row],[Net Sales]]</f>
        <v>0.15298841304562263</v>
      </c>
      <c r="V7523">
        <f>YEAR(Sales_Data[[#This Row],[Order_Date]])</f>
        <v>2025</v>
      </c>
      <c r="W7523" t="str">
        <f>TEXT(Sales_Data[[#This Row],[Order_Date]],"mmm")</f>
        <v>Apr</v>
      </c>
      <c r="X7523">
        <f>MONTH(Sales_Data[[#This Row],[Order_Date]])</f>
        <v>4</v>
      </c>
      <c r="Y7523" t="str">
        <f>"Q"&amp;ROUNDUP(MONTH(Sales_Data[[#This Row],[Order_Date]])/3,0)</f>
        <v>Q2</v>
      </c>
    </row>
    <row r="7524" spans="1:25" x14ac:dyDescent="0.3">
      <c r="A7524" t="s">
        <v>9338</v>
      </c>
      <c r="B7524" s="1">
        <v>45934</v>
      </c>
      <c r="C7524" t="s">
        <v>2003</v>
      </c>
      <c r="D7524" t="s">
        <v>1452</v>
      </c>
      <c r="E7524" t="s">
        <v>39</v>
      </c>
      <c r="F7524" t="s">
        <v>107</v>
      </c>
      <c r="G7524" t="s">
        <v>21</v>
      </c>
      <c r="H7524" t="s">
        <v>230</v>
      </c>
      <c r="I7524" t="s">
        <v>328</v>
      </c>
      <c r="J7524">
        <v>2</v>
      </c>
      <c r="K7524">
        <v>4704.67</v>
      </c>
      <c r="L7524">
        <v>0.1</v>
      </c>
      <c r="M7524">
        <v>5996.62</v>
      </c>
      <c r="N7524" t="s">
        <v>70</v>
      </c>
      <c r="O7524" t="s">
        <v>35</v>
      </c>
      <c r="P7524" t="s">
        <v>71</v>
      </c>
      <c r="Q7524">
        <f>Sales_Data[[#This Row],[Quantity]]*Sales_Data[[#This Row],[Unit_Price]]</f>
        <v>9409.34</v>
      </c>
      <c r="R7524">
        <f>Sales_Data[[#This Row],[Gross_Sales]]*Sales_Data[[#This Row],[Discount]]</f>
        <v>940.93400000000008</v>
      </c>
      <c r="S7524">
        <f>Sales_Data[[#This Row],[Gross_Sales]]-Sales_Data[[#This Row],[Discount_Amount]]</f>
        <v>8468.4060000000009</v>
      </c>
      <c r="T7524">
        <f>Sales_Data[[#This Row],[Net Sales]]-Sales_Data[[#This Row],[Cost]]</f>
        <v>2471.786000000001</v>
      </c>
      <c r="U7524" s="2">
        <f>Sales_Data[[#This Row],[Profit]]/Sales_Data[[#This Row],[Net Sales]]</f>
        <v>0.29188326587081448</v>
      </c>
      <c r="V7524">
        <f>YEAR(Sales_Data[[#This Row],[Order_Date]])</f>
        <v>2025</v>
      </c>
      <c r="W7524" t="str">
        <f>TEXT(Sales_Data[[#This Row],[Order_Date]],"mmm")</f>
        <v>Oct</v>
      </c>
      <c r="X7524">
        <f>MONTH(Sales_Data[[#This Row],[Order_Date]])</f>
        <v>10</v>
      </c>
      <c r="Y7524" t="str">
        <f>"Q"&amp;ROUNDUP(MONTH(Sales_Data[[#This Row],[Order_Date]])/3,0)</f>
        <v>Q4</v>
      </c>
    </row>
    <row r="7525" spans="1:25" x14ac:dyDescent="0.3">
      <c r="A7525" t="s">
        <v>9339</v>
      </c>
      <c r="B7525" s="1">
        <v>45675</v>
      </c>
      <c r="C7525" t="s">
        <v>5839</v>
      </c>
      <c r="D7525" t="s">
        <v>1122</v>
      </c>
      <c r="E7525" t="s">
        <v>119</v>
      </c>
      <c r="F7525" t="s">
        <v>249</v>
      </c>
      <c r="G7525" t="s">
        <v>41</v>
      </c>
      <c r="H7525" t="s">
        <v>147</v>
      </c>
      <c r="I7525" t="s">
        <v>369</v>
      </c>
      <c r="J7525">
        <v>4</v>
      </c>
      <c r="K7525">
        <v>6007.31</v>
      </c>
      <c r="L7525">
        <v>0</v>
      </c>
      <c r="M7525">
        <v>16226.81</v>
      </c>
      <c r="N7525" t="s">
        <v>52</v>
      </c>
      <c r="O7525" t="s">
        <v>35</v>
      </c>
      <c r="P7525" t="s">
        <v>71</v>
      </c>
      <c r="Q7525">
        <f>Sales_Data[[#This Row],[Quantity]]*Sales_Data[[#This Row],[Unit_Price]]</f>
        <v>24029.24</v>
      </c>
      <c r="R7525">
        <f>Sales_Data[[#This Row],[Gross_Sales]]*Sales_Data[[#This Row],[Discount]]</f>
        <v>0</v>
      </c>
      <c r="S7525">
        <f>Sales_Data[[#This Row],[Gross_Sales]]-Sales_Data[[#This Row],[Discount_Amount]]</f>
        <v>24029.24</v>
      </c>
      <c r="T7525">
        <f>Sales_Data[[#This Row],[Net Sales]]-Sales_Data[[#This Row],[Cost]]</f>
        <v>7802.4300000000021</v>
      </c>
      <c r="U7525" s="2">
        <f>Sales_Data[[#This Row],[Profit]]/Sales_Data[[#This Row],[Net Sales]]</f>
        <v>0.32470565028273896</v>
      </c>
      <c r="V7525">
        <f>YEAR(Sales_Data[[#This Row],[Order_Date]])</f>
        <v>2025</v>
      </c>
      <c r="W7525" t="str">
        <f>TEXT(Sales_Data[[#This Row],[Order_Date]],"mmm")</f>
        <v>Jan</v>
      </c>
      <c r="X7525">
        <f>MONTH(Sales_Data[[#This Row],[Order_Date]])</f>
        <v>1</v>
      </c>
      <c r="Y7525" t="str">
        <f>"Q"&amp;ROUNDUP(MONTH(Sales_Data[[#This Row],[Order_Date]])/3,0)</f>
        <v>Q1</v>
      </c>
    </row>
    <row r="7526" spans="1:25" x14ac:dyDescent="0.3">
      <c r="A7526" t="s">
        <v>9340</v>
      </c>
      <c r="B7526" s="1">
        <v>45855</v>
      </c>
      <c r="C7526" t="s">
        <v>3110</v>
      </c>
      <c r="D7526" t="s">
        <v>170</v>
      </c>
      <c r="E7526" t="s">
        <v>48</v>
      </c>
      <c r="F7526" t="s">
        <v>164</v>
      </c>
      <c r="G7526" t="s">
        <v>32</v>
      </c>
      <c r="H7526" t="s">
        <v>50</v>
      </c>
      <c r="I7526" t="s">
        <v>58</v>
      </c>
      <c r="J7526">
        <v>2</v>
      </c>
      <c r="K7526">
        <v>6170.67</v>
      </c>
      <c r="L7526">
        <v>0.1</v>
      </c>
      <c r="M7526">
        <v>8152.18</v>
      </c>
      <c r="N7526" t="s">
        <v>109</v>
      </c>
      <c r="O7526" t="s">
        <v>35</v>
      </c>
      <c r="P7526" t="s">
        <v>44</v>
      </c>
      <c r="Q7526">
        <f>Sales_Data[[#This Row],[Quantity]]*Sales_Data[[#This Row],[Unit_Price]]</f>
        <v>12341.34</v>
      </c>
      <c r="R7526">
        <f>Sales_Data[[#This Row],[Gross_Sales]]*Sales_Data[[#This Row],[Discount]]</f>
        <v>1234.134</v>
      </c>
      <c r="S7526">
        <f>Sales_Data[[#This Row],[Gross_Sales]]-Sales_Data[[#This Row],[Discount_Amount]]</f>
        <v>11107.206</v>
      </c>
      <c r="T7526">
        <f>Sales_Data[[#This Row],[Net Sales]]-Sales_Data[[#This Row],[Cost]]</f>
        <v>2955.0259999999998</v>
      </c>
      <c r="U7526" s="2">
        <f>Sales_Data[[#This Row],[Profit]]/Sales_Data[[#This Row],[Net Sales]]</f>
        <v>0.26604584447249829</v>
      </c>
      <c r="V7526">
        <f>YEAR(Sales_Data[[#This Row],[Order_Date]])</f>
        <v>2025</v>
      </c>
      <c r="W7526" t="str">
        <f>TEXT(Sales_Data[[#This Row],[Order_Date]],"mmm")</f>
        <v>Jul</v>
      </c>
      <c r="X7526">
        <f>MONTH(Sales_Data[[#This Row],[Order_Date]])</f>
        <v>7</v>
      </c>
      <c r="Y7526" t="str">
        <f>"Q"&amp;ROUNDUP(MONTH(Sales_Data[[#This Row],[Order_Date]])/3,0)</f>
        <v>Q3</v>
      </c>
    </row>
    <row r="7527" spans="1:25" x14ac:dyDescent="0.3">
      <c r="A7527" t="s">
        <v>9341</v>
      </c>
      <c r="B7527" s="1">
        <v>45714</v>
      </c>
      <c r="C7527" t="s">
        <v>1525</v>
      </c>
      <c r="D7527" t="s">
        <v>241</v>
      </c>
      <c r="E7527" t="s">
        <v>19</v>
      </c>
      <c r="F7527" t="s">
        <v>81</v>
      </c>
      <c r="G7527" t="s">
        <v>67</v>
      </c>
      <c r="H7527" t="s">
        <v>68</v>
      </c>
      <c r="I7527" t="s">
        <v>69</v>
      </c>
      <c r="J7527">
        <v>1</v>
      </c>
      <c r="K7527">
        <v>5672.29</v>
      </c>
      <c r="L7527">
        <v>0.05</v>
      </c>
      <c r="M7527">
        <v>4178.18</v>
      </c>
      <c r="N7527" t="s">
        <v>24</v>
      </c>
      <c r="O7527" t="s">
        <v>35</v>
      </c>
      <c r="P7527" t="s">
        <v>71</v>
      </c>
      <c r="Q7527">
        <f>Sales_Data[[#This Row],[Quantity]]*Sales_Data[[#This Row],[Unit_Price]]</f>
        <v>5672.29</v>
      </c>
      <c r="R7527">
        <f>Sales_Data[[#This Row],[Gross_Sales]]*Sales_Data[[#This Row],[Discount]]</f>
        <v>283.61450000000002</v>
      </c>
      <c r="S7527">
        <f>Sales_Data[[#This Row],[Gross_Sales]]-Sales_Data[[#This Row],[Discount_Amount]]</f>
        <v>5388.6755000000003</v>
      </c>
      <c r="T7527">
        <f>Sales_Data[[#This Row],[Net Sales]]-Sales_Data[[#This Row],[Cost]]</f>
        <v>1210.4955</v>
      </c>
      <c r="U7527" s="2">
        <f>Sales_Data[[#This Row],[Profit]]/Sales_Data[[#This Row],[Net Sales]]</f>
        <v>0.22463692608693916</v>
      </c>
      <c r="V7527">
        <f>YEAR(Sales_Data[[#This Row],[Order_Date]])</f>
        <v>2025</v>
      </c>
      <c r="W7527" t="str">
        <f>TEXT(Sales_Data[[#This Row],[Order_Date]],"mmm")</f>
        <v>Feb</v>
      </c>
      <c r="X7527">
        <f>MONTH(Sales_Data[[#This Row],[Order_Date]])</f>
        <v>2</v>
      </c>
      <c r="Y7527" t="str">
        <f>"Q"&amp;ROUNDUP(MONTH(Sales_Data[[#This Row],[Order_Date]])/3,0)</f>
        <v>Q1</v>
      </c>
    </row>
    <row r="7528" spans="1:25" x14ac:dyDescent="0.3">
      <c r="A7528" t="s">
        <v>9342</v>
      </c>
      <c r="B7528" s="1">
        <v>45750</v>
      </c>
      <c r="C7528" t="s">
        <v>17</v>
      </c>
      <c r="D7528" t="s">
        <v>1171</v>
      </c>
      <c r="E7528" t="s">
        <v>39</v>
      </c>
      <c r="F7528" t="s">
        <v>40</v>
      </c>
      <c r="G7528" t="s">
        <v>67</v>
      </c>
      <c r="H7528" t="s">
        <v>68</v>
      </c>
      <c r="I7528" t="s">
        <v>97</v>
      </c>
      <c r="J7528">
        <v>1</v>
      </c>
      <c r="K7528">
        <v>4159.08</v>
      </c>
      <c r="L7528">
        <v>0.1</v>
      </c>
      <c r="M7528">
        <v>2863.44</v>
      </c>
      <c r="N7528" t="s">
        <v>52</v>
      </c>
      <c r="O7528" t="s">
        <v>35</v>
      </c>
      <c r="P7528" t="s">
        <v>71</v>
      </c>
      <c r="Q7528">
        <f>Sales_Data[[#This Row],[Quantity]]*Sales_Data[[#This Row],[Unit_Price]]</f>
        <v>4159.08</v>
      </c>
      <c r="R7528">
        <f>Sales_Data[[#This Row],[Gross_Sales]]*Sales_Data[[#This Row],[Discount]]</f>
        <v>415.90800000000002</v>
      </c>
      <c r="S7528">
        <f>Sales_Data[[#This Row],[Gross_Sales]]-Sales_Data[[#This Row],[Discount_Amount]]</f>
        <v>3743.172</v>
      </c>
      <c r="T7528">
        <f>Sales_Data[[#This Row],[Net Sales]]-Sales_Data[[#This Row],[Cost]]</f>
        <v>879.73199999999997</v>
      </c>
      <c r="U7528" s="2">
        <f>Sales_Data[[#This Row],[Profit]]/Sales_Data[[#This Row],[Net Sales]]</f>
        <v>0.23502313011531395</v>
      </c>
      <c r="V7528">
        <f>YEAR(Sales_Data[[#This Row],[Order_Date]])</f>
        <v>2025</v>
      </c>
      <c r="W7528" t="str">
        <f>TEXT(Sales_Data[[#This Row],[Order_Date]],"mmm")</f>
        <v>Apr</v>
      </c>
      <c r="X7528">
        <f>MONTH(Sales_Data[[#This Row],[Order_Date]])</f>
        <v>4</v>
      </c>
      <c r="Y7528" t="str">
        <f>"Q"&amp;ROUNDUP(MONTH(Sales_Data[[#This Row],[Order_Date]])/3,0)</f>
        <v>Q2</v>
      </c>
    </row>
    <row r="7529" spans="1:25" x14ac:dyDescent="0.3">
      <c r="A7529" t="s">
        <v>9343</v>
      </c>
      <c r="B7529" s="1">
        <v>45676</v>
      </c>
      <c r="C7529" t="s">
        <v>2761</v>
      </c>
      <c r="D7529" t="s">
        <v>474</v>
      </c>
      <c r="E7529" t="s">
        <v>119</v>
      </c>
      <c r="F7529" t="s">
        <v>538</v>
      </c>
      <c r="G7529" t="s">
        <v>75</v>
      </c>
      <c r="H7529" t="s">
        <v>256</v>
      </c>
      <c r="I7529" t="s">
        <v>334</v>
      </c>
      <c r="J7529">
        <v>4</v>
      </c>
      <c r="K7529">
        <v>3207.69</v>
      </c>
      <c r="L7529">
        <v>0.1</v>
      </c>
      <c r="M7529">
        <v>7821.31</v>
      </c>
      <c r="N7529" t="s">
        <v>70</v>
      </c>
      <c r="O7529" t="s">
        <v>25</v>
      </c>
      <c r="P7529" t="s">
        <v>44</v>
      </c>
      <c r="Q7529">
        <f>Sales_Data[[#This Row],[Quantity]]*Sales_Data[[#This Row],[Unit_Price]]</f>
        <v>12830.76</v>
      </c>
      <c r="R7529">
        <f>Sales_Data[[#This Row],[Gross_Sales]]*Sales_Data[[#This Row],[Discount]]</f>
        <v>1283.076</v>
      </c>
      <c r="S7529">
        <f>Sales_Data[[#This Row],[Gross_Sales]]-Sales_Data[[#This Row],[Discount_Amount]]</f>
        <v>11547.684000000001</v>
      </c>
      <c r="T7529">
        <f>Sales_Data[[#This Row],[Net Sales]]-Sales_Data[[#This Row],[Cost]]</f>
        <v>3726.3740000000007</v>
      </c>
      <c r="U7529" s="2">
        <f>Sales_Data[[#This Row],[Profit]]/Sales_Data[[#This Row],[Net Sales]]</f>
        <v>0.32269449008130119</v>
      </c>
      <c r="V7529">
        <f>YEAR(Sales_Data[[#This Row],[Order_Date]])</f>
        <v>2025</v>
      </c>
      <c r="W7529" t="str">
        <f>TEXT(Sales_Data[[#This Row],[Order_Date]],"mmm")</f>
        <v>Jan</v>
      </c>
      <c r="X7529">
        <f>MONTH(Sales_Data[[#This Row],[Order_Date]])</f>
        <v>1</v>
      </c>
      <c r="Y7529" t="str">
        <f>"Q"&amp;ROUNDUP(MONTH(Sales_Data[[#This Row],[Order_Date]])/3,0)</f>
        <v>Q1</v>
      </c>
    </row>
    <row r="7530" spans="1:25" x14ac:dyDescent="0.3">
      <c r="A7530" t="s">
        <v>9344</v>
      </c>
      <c r="B7530" s="1">
        <v>46010</v>
      </c>
      <c r="C7530" t="s">
        <v>1332</v>
      </c>
      <c r="D7530" t="s">
        <v>47</v>
      </c>
      <c r="E7530" t="s">
        <v>119</v>
      </c>
      <c r="F7530" t="s">
        <v>249</v>
      </c>
      <c r="G7530" t="s">
        <v>32</v>
      </c>
      <c r="H7530" t="s">
        <v>50</v>
      </c>
      <c r="I7530" t="s">
        <v>51</v>
      </c>
      <c r="J7530">
        <v>1</v>
      </c>
      <c r="K7530">
        <v>4052.9</v>
      </c>
      <c r="L7530">
        <v>0.15</v>
      </c>
      <c r="M7530">
        <v>2376.5500000000002</v>
      </c>
      <c r="N7530" t="s">
        <v>52</v>
      </c>
      <c r="O7530" t="s">
        <v>35</v>
      </c>
      <c r="P7530" t="s">
        <v>71</v>
      </c>
      <c r="Q7530">
        <f>Sales_Data[[#This Row],[Quantity]]*Sales_Data[[#This Row],[Unit_Price]]</f>
        <v>4052.9</v>
      </c>
      <c r="R7530">
        <f>Sales_Data[[#This Row],[Gross_Sales]]*Sales_Data[[#This Row],[Discount]]</f>
        <v>607.93499999999995</v>
      </c>
      <c r="S7530">
        <f>Sales_Data[[#This Row],[Gross_Sales]]-Sales_Data[[#This Row],[Discount_Amount]]</f>
        <v>3444.9650000000001</v>
      </c>
      <c r="T7530">
        <f>Sales_Data[[#This Row],[Net Sales]]-Sales_Data[[#This Row],[Cost]]</f>
        <v>1068.415</v>
      </c>
      <c r="U7530" s="2">
        <f>Sales_Data[[#This Row],[Profit]]/Sales_Data[[#This Row],[Net Sales]]</f>
        <v>0.31013812912467903</v>
      </c>
      <c r="V7530">
        <f>YEAR(Sales_Data[[#This Row],[Order_Date]])</f>
        <v>2025</v>
      </c>
      <c r="W7530" t="str">
        <f>TEXT(Sales_Data[[#This Row],[Order_Date]],"mmm")</f>
        <v>Dec</v>
      </c>
      <c r="X7530">
        <f>MONTH(Sales_Data[[#This Row],[Order_Date]])</f>
        <v>12</v>
      </c>
      <c r="Y7530" t="str">
        <f>"Q"&amp;ROUNDUP(MONTH(Sales_Data[[#This Row],[Order_Date]])/3,0)</f>
        <v>Q4</v>
      </c>
    </row>
    <row r="7531" spans="1:25" x14ac:dyDescent="0.3">
      <c r="A7531" t="s">
        <v>9345</v>
      </c>
      <c r="B7531" s="1">
        <v>45850</v>
      </c>
      <c r="C7531" t="s">
        <v>1521</v>
      </c>
      <c r="D7531" t="s">
        <v>221</v>
      </c>
      <c r="E7531" t="s">
        <v>19</v>
      </c>
      <c r="F7531" t="s">
        <v>113</v>
      </c>
      <c r="G7531" t="s">
        <v>21</v>
      </c>
      <c r="H7531" t="s">
        <v>297</v>
      </c>
      <c r="I7531" t="s">
        <v>297</v>
      </c>
      <c r="J7531">
        <v>1</v>
      </c>
      <c r="K7531">
        <v>13031.63</v>
      </c>
      <c r="L7531">
        <v>0.05</v>
      </c>
      <c r="M7531">
        <v>10655.4</v>
      </c>
      <c r="N7531" t="s">
        <v>52</v>
      </c>
      <c r="O7531" t="s">
        <v>35</v>
      </c>
      <c r="P7531" t="s">
        <v>26</v>
      </c>
      <c r="Q7531">
        <f>Sales_Data[[#This Row],[Quantity]]*Sales_Data[[#This Row],[Unit_Price]]</f>
        <v>13031.63</v>
      </c>
      <c r="R7531">
        <f>Sales_Data[[#This Row],[Gross_Sales]]*Sales_Data[[#This Row],[Discount]]</f>
        <v>651.58150000000001</v>
      </c>
      <c r="S7531">
        <f>Sales_Data[[#This Row],[Gross_Sales]]-Sales_Data[[#This Row],[Discount_Amount]]</f>
        <v>12380.048499999999</v>
      </c>
      <c r="T7531">
        <f>Sales_Data[[#This Row],[Net Sales]]-Sales_Data[[#This Row],[Cost]]</f>
        <v>1724.6484999999993</v>
      </c>
      <c r="U7531" s="2">
        <f>Sales_Data[[#This Row],[Profit]]/Sales_Data[[#This Row],[Net Sales]]</f>
        <v>0.139308703031333</v>
      </c>
      <c r="V7531">
        <f>YEAR(Sales_Data[[#This Row],[Order_Date]])</f>
        <v>2025</v>
      </c>
      <c r="W7531" t="str">
        <f>TEXT(Sales_Data[[#This Row],[Order_Date]],"mmm")</f>
        <v>Jul</v>
      </c>
      <c r="X7531">
        <f>MONTH(Sales_Data[[#This Row],[Order_Date]])</f>
        <v>7</v>
      </c>
      <c r="Y7531" t="str">
        <f>"Q"&amp;ROUNDUP(MONTH(Sales_Data[[#This Row],[Order_Date]])/3,0)</f>
        <v>Q3</v>
      </c>
    </row>
    <row r="7532" spans="1:25" x14ac:dyDescent="0.3">
      <c r="A7532" t="s">
        <v>9346</v>
      </c>
      <c r="B7532" s="1">
        <v>45894</v>
      </c>
      <c r="C7532" t="s">
        <v>1807</v>
      </c>
      <c r="D7532" t="s">
        <v>221</v>
      </c>
      <c r="E7532" t="s">
        <v>48</v>
      </c>
      <c r="F7532" t="s">
        <v>132</v>
      </c>
      <c r="G7532" t="s">
        <v>41</v>
      </c>
      <c r="H7532" t="s">
        <v>147</v>
      </c>
      <c r="I7532" t="s">
        <v>148</v>
      </c>
      <c r="J7532">
        <v>3</v>
      </c>
      <c r="K7532">
        <v>2088.44</v>
      </c>
      <c r="L7532">
        <v>0</v>
      </c>
      <c r="M7532">
        <v>4016.61</v>
      </c>
      <c r="N7532" t="s">
        <v>52</v>
      </c>
      <c r="O7532" t="s">
        <v>53</v>
      </c>
      <c r="P7532" t="s">
        <v>26</v>
      </c>
      <c r="Q7532">
        <f>Sales_Data[[#This Row],[Quantity]]*Sales_Data[[#This Row],[Unit_Price]]</f>
        <v>6265.32</v>
      </c>
      <c r="R7532">
        <f>Sales_Data[[#This Row],[Gross_Sales]]*Sales_Data[[#This Row],[Discount]]</f>
        <v>0</v>
      </c>
      <c r="S7532">
        <f>Sales_Data[[#This Row],[Gross_Sales]]-Sales_Data[[#This Row],[Discount_Amount]]</f>
        <v>6265.32</v>
      </c>
      <c r="T7532">
        <f>Sales_Data[[#This Row],[Net Sales]]-Sales_Data[[#This Row],[Cost]]</f>
        <v>2248.7099999999996</v>
      </c>
      <c r="U7532" s="2">
        <f>Sales_Data[[#This Row],[Profit]]/Sales_Data[[#This Row],[Net Sales]]</f>
        <v>0.3589138304188772</v>
      </c>
      <c r="V7532">
        <f>YEAR(Sales_Data[[#This Row],[Order_Date]])</f>
        <v>2025</v>
      </c>
      <c r="W7532" t="str">
        <f>TEXT(Sales_Data[[#This Row],[Order_Date]],"mmm")</f>
        <v>Aug</v>
      </c>
      <c r="X7532">
        <f>MONTH(Sales_Data[[#This Row],[Order_Date]])</f>
        <v>8</v>
      </c>
      <c r="Y7532" t="str">
        <f>"Q"&amp;ROUNDUP(MONTH(Sales_Data[[#This Row],[Order_Date]])/3,0)</f>
        <v>Q3</v>
      </c>
    </row>
    <row r="7533" spans="1:25" x14ac:dyDescent="0.3">
      <c r="A7533" t="s">
        <v>9347</v>
      </c>
      <c r="B7533" s="1">
        <v>45934</v>
      </c>
      <c r="C7533" t="s">
        <v>1222</v>
      </c>
      <c r="D7533" t="s">
        <v>199</v>
      </c>
      <c r="E7533" t="s">
        <v>19</v>
      </c>
      <c r="F7533" t="s">
        <v>113</v>
      </c>
      <c r="G7533" t="s">
        <v>67</v>
      </c>
      <c r="H7533" t="s">
        <v>88</v>
      </c>
      <c r="I7533" t="s">
        <v>89</v>
      </c>
      <c r="J7533">
        <v>3</v>
      </c>
      <c r="K7533">
        <v>5481.61</v>
      </c>
      <c r="L7533">
        <v>0.1</v>
      </c>
      <c r="M7533">
        <v>11115.85</v>
      </c>
      <c r="N7533" t="s">
        <v>52</v>
      </c>
      <c r="O7533" t="s">
        <v>35</v>
      </c>
      <c r="P7533" t="s">
        <v>26</v>
      </c>
      <c r="Q7533">
        <f>Sales_Data[[#This Row],[Quantity]]*Sales_Data[[#This Row],[Unit_Price]]</f>
        <v>16444.829999999998</v>
      </c>
      <c r="R7533">
        <f>Sales_Data[[#This Row],[Gross_Sales]]*Sales_Data[[#This Row],[Discount]]</f>
        <v>1644.4829999999999</v>
      </c>
      <c r="S7533">
        <f>Sales_Data[[#This Row],[Gross_Sales]]-Sales_Data[[#This Row],[Discount_Amount]]</f>
        <v>14800.346999999998</v>
      </c>
      <c r="T7533">
        <f>Sales_Data[[#This Row],[Net Sales]]-Sales_Data[[#This Row],[Cost]]</f>
        <v>3684.4969999999976</v>
      </c>
      <c r="U7533" s="2">
        <f>Sales_Data[[#This Row],[Profit]]/Sales_Data[[#This Row],[Net Sales]]</f>
        <v>0.24894666320999081</v>
      </c>
      <c r="V7533">
        <f>YEAR(Sales_Data[[#This Row],[Order_Date]])</f>
        <v>2025</v>
      </c>
      <c r="W7533" t="str">
        <f>TEXT(Sales_Data[[#This Row],[Order_Date]],"mmm")</f>
        <v>Oct</v>
      </c>
      <c r="X7533">
        <f>MONTH(Sales_Data[[#This Row],[Order_Date]])</f>
        <v>10</v>
      </c>
      <c r="Y7533" t="str">
        <f>"Q"&amp;ROUNDUP(MONTH(Sales_Data[[#This Row],[Order_Date]])/3,0)</f>
        <v>Q4</v>
      </c>
    </row>
    <row r="7534" spans="1:25" x14ac:dyDescent="0.3">
      <c r="A7534" t="s">
        <v>9348</v>
      </c>
      <c r="B7534" s="1">
        <v>45884</v>
      </c>
      <c r="C7534" t="s">
        <v>4857</v>
      </c>
      <c r="D7534" t="s">
        <v>497</v>
      </c>
      <c r="E7534" t="s">
        <v>19</v>
      </c>
      <c r="F7534" t="s">
        <v>113</v>
      </c>
      <c r="G7534" t="s">
        <v>75</v>
      </c>
      <c r="H7534" t="s">
        <v>256</v>
      </c>
      <c r="I7534" t="s">
        <v>334</v>
      </c>
      <c r="J7534">
        <v>2</v>
      </c>
      <c r="K7534">
        <v>3163.04</v>
      </c>
      <c r="L7534">
        <v>0.1</v>
      </c>
      <c r="M7534">
        <v>4232.6000000000004</v>
      </c>
      <c r="N7534" t="s">
        <v>70</v>
      </c>
      <c r="O7534" t="s">
        <v>35</v>
      </c>
      <c r="P7534" t="s">
        <v>44</v>
      </c>
      <c r="Q7534">
        <f>Sales_Data[[#This Row],[Quantity]]*Sales_Data[[#This Row],[Unit_Price]]</f>
        <v>6326.08</v>
      </c>
      <c r="R7534">
        <f>Sales_Data[[#This Row],[Gross_Sales]]*Sales_Data[[#This Row],[Discount]]</f>
        <v>632.60800000000006</v>
      </c>
      <c r="S7534">
        <f>Sales_Data[[#This Row],[Gross_Sales]]-Sales_Data[[#This Row],[Discount_Amount]]</f>
        <v>5693.4719999999998</v>
      </c>
      <c r="T7534">
        <f>Sales_Data[[#This Row],[Net Sales]]-Sales_Data[[#This Row],[Cost]]</f>
        <v>1460.8719999999994</v>
      </c>
      <c r="U7534" s="2">
        <f>Sales_Data[[#This Row],[Profit]]/Sales_Data[[#This Row],[Net Sales]]</f>
        <v>0.25658719319248419</v>
      </c>
      <c r="V7534">
        <f>YEAR(Sales_Data[[#This Row],[Order_Date]])</f>
        <v>2025</v>
      </c>
      <c r="W7534" t="str">
        <f>TEXT(Sales_Data[[#This Row],[Order_Date]],"mmm")</f>
        <v>Aug</v>
      </c>
      <c r="X7534">
        <f>MONTH(Sales_Data[[#This Row],[Order_Date]])</f>
        <v>8</v>
      </c>
      <c r="Y7534" t="str">
        <f>"Q"&amp;ROUNDUP(MONTH(Sales_Data[[#This Row],[Order_Date]])/3,0)</f>
        <v>Q3</v>
      </c>
    </row>
    <row r="7535" spans="1:25" x14ac:dyDescent="0.3">
      <c r="A7535" t="s">
        <v>9349</v>
      </c>
      <c r="B7535" s="1">
        <v>45890</v>
      </c>
      <c r="C7535" t="s">
        <v>977</v>
      </c>
      <c r="D7535" t="s">
        <v>444</v>
      </c>
      <c r="E7535" t="s">
        <v>119</v>
      </c>
      <c r="F7535" t="s">
        <v>249</v>
      </c>
      <c r="G7535" t="s">
        <v>21</v>
      </c>
      <c r="H7535" t="s">
        <v>230</v>
      </c>
      <c r="I7535" t="s">
        <v>231</v>
      </c>
      <c r="J7535">
        <v>1</v>
      </c>
      <c r="K7535">
        <v>1584.68</v>
      </c>
      <c r="L7535">
        <v>0.2</v>
      </c>
      <c r="M7535">
        <v>912.37</v>
      </c>
      <c r="N7535" t="s">
        <v>109</v>
      </c>
      <c r="O7535" t="s">
        <v>35</v>
      </c>
      <c r="P7535" t="s">
        <v>26</v>
      </c>
      <c r="Q7535">
        <f>Sales_Data[[#This Row],[Quantity]]*Sales_Data[[#This Row],[Unit_Price]]</f>
        <v>1584.68</v>
      </c>
      <c r="R7535">
        <f>Sales_Data[[#This Row],[Gross_Sales]]*Sales_Data[[#This Row],[Discount]]</f>
        <v>316.93600000000004</v>
      </c>
      <c r="S7535">
        <f>Sales_Data[[#This Row],[Gross_Sales]]-Sales_Data[[#This Row],[Discount_Amount]]</f>
        <v>1267.7440000000001</v>
      </c>
      <c r="T7535">
        <f>Sales_Data[[#This Row],[Net Sales]]-Sales_Data[[#This Row],[Cost]]</f>
        <v>355.37400000000014</v>
      </c>
      <c r="U7535" s="2">
        <f>Sales_Data[[#This Row],[Profit]]/Sales_Data[[#This Row],[Net Sales]]</f>
        <v>0.28032000151450143</v>
      </c>
      <c r="V7535">
        <f>YEAR(Sales_Data[[#This Row],[Order_Date]])</f>
        <v>2025</v>
      </c>
      <c r="W7535" t="str">
        <f>TEXT(Sales_Data[[#This Row],[Order_Date]],"mmm")</f>
        <v>Aug</v>
      </c>
      <c r="X7535">
        <f>MONTH(Sales_Data[[#This Row],[Order_Date]])</f>
        <v>8</v>
      </c>
      <c r="Y7535" t="str">
        <f>"Q"&amp;ROUNDUP(MONTH(Sales_Data[[#This Row],[Order_Date]])/3,0)</f>
        <v>Q3</v>
      </c>
    </row>
    <row r="7536" spans="1:25" x14ac:dyDescent="0.3">
      <c r="A7536" t="s">
        <v>9350</v>
      </c>
      <c r="B7536" s="1">
        <v>45697</v>
      </c>
      <c r="C7536" t="s">
        <v>1001</v>
      </c>
      <c r="D7536" t="s">
        <v>100</v>
      </c>
      <c r="E7536" t="s">
        <v>19</v>
      </c>
      <c r="F7536" t="s">
        <v>81</v>
      </c>
      <c r="G7536" t="s">
        <v>21</v>
      </c>
      <c r="H7536" t="s">
        <v>297</v>
      </c>
      <c r="I7536" t="s">
        <v>494</v>
      </c>
      <c r="J7536">
        <v>2</v>
      </c>
      <c r="K7536">
        <v>17291.400000000001</v>
      </c>
      <c r="L7536">
        <v>0</v>
      </c>
      <c r="M7536">
        <v>28487.18</v>
      </c>
      <c r="N7536" t="s">
        <v>109</v>
      </c>
      <c r="O7536" t="s">
        <v>35</v>
      </c>
      <c r="P7536" t="s">
        <v>44</v>
      </c>
      <c r="Q7536">
        <f>Sales_Data[[#This Row],[Quantity]]*Sales_Data[[#This Row],[Unit_Price]]</f>
        <v>34582.800000000003</v>
      </c>
      <c r="R7536">
        <f>Sales_Data[[#This Row],[Gross_Sales]]*Sales_Data[[#This Row],[Discount]]</f>
        <v>0</v>
      </c>
      <c r="S7536">
        <f>Sales_Data[[#This Row],[Gross_Sales]]-Sales_Data[[#This Row],[Discount_Amount]]</f>
        <v>34582.800000000003</v>
      </c>
      <c r="T7536">
        <f>Sales_Data[[#This Row],[Net Sales]]-Sales_Data[[#This Row],[Cost]]</f>
        <v>6095.6200000000026</v>
      </c>
      <c r="U7536" s="2">
        <f>Sales_Data[[#This Row],[Profit]]/Sales_Data[[#This Row],[Net Sales]]</f>
        <v>0.17626160981759725</v>
      </c>
      <c r="V7536">
        <f>YEAR(Sales_Data[[#This Row],[Order_Date]])</f>
        <v>2025</v>
      </c>
      <c r="W7536" t="str">
        <f>TEXT(Sales_Data[[#This Row],[Order_Date]],"mmm")</f>
        <v>Feb</v>
      </c>
      <c r="X7536">
        <f>MONTH(Sales_Data[[#This Row],[Order_Date]])</f>
        <v>2</v>
      </c>
      <c r="Y7536" t="str">
        <f>"Q"&amp;ROUNDUP(MONTH(Sales_Data[[#This Row],[Order_Date]])/3,0)</f>
        <v>Q1</v>
      </c>
    </row>
    <row r="7537" spans="1:25" x14ac:dyDescent="0.3">
      <c r="A7537" t="s">
        <v>9351</v>
      </c>
      <c r="B7537" s="1">
        <v>45980</v>
      </c>
      <c r="C7537" t="s">
        <v>4469</v>
      </c>
      <c r="D7537" t="s">
        <v>404</v>
      </c>
      <c r="E7537" t="s">
        <v>19</v>
      </c>
      <c r="F7537" t="s">
        <v>57</v>
      </c>
      <c r="G7537" t="s">
        <v>67</v>
      </c>
      <c r="H7537" t="s">
        <v>121</v>
      </c>
      <c r="I7537" t="s">
        <v>122</v>
      </c>
      <c r="J7537">
        <v>1</v>
      </c>
      <c r="K7537">
        <v>7214.49</v>
      </c>
      <c r="L7537">
        <v>0.1</v>
      </c>
      <c r="M7537">
        <v>5583.18</v>
      </c>
      <c r="N7537" t="s">
        <v>52</v>
      </c>
      <c r="O7537" t="s">
        <v>25</v>
      </c>
      <c r="P7537" t="s">
        <v>44</v>
      </c>
      <c r="Q7537">
        <f>Sales_Data[[#This Row],[Quantity]]*Sales_Data[[#This Row],[Unit_Price]]</f>
        <v>7214.49</v>
      </c>
      <c r="R7537">
        <f>Sales_Data[[#This Row],[Gross_Sales]]*Sales_Data[[#This Row],[Discount]]</f>
        <v>721.44900000000007</v>
      </c>
      <c r="S7537">
        <f>Sales_Data[[#This Row],[Gross_Sales]]-Sales_Data[[#This Row],[Discount_Amount]]</f>
        <v>6493.0409999999993</v>
      </c>
      <c r="T7537">
        <f>Sales_Data[[#This Row],[Net Sales]]-Sales_Data[[#This Row],[Cost]]</f>
        <v>909.86099999999897</v>
      </c>
      <c r="U7537" s="2">
        <f>Sales_Data[[#This Row],[Profit]]/Sales_Data[[#This Row],[Net Sales]]</f>
        <v>0.14012863926163396</v>
      </c>
      <c r="V7537">
        <f>YEAR(Sales_Data[[#This Row],[Order_Date]])</f>
        <v>2025</v>
      </c>
      <c r="W7537" t="str">
        <f>TEXT(Sales_Data[[#This Row],[Order_Date]],"mmm")</f>
        <v>Nov</v>
      </c>
      <c r="X7537">
        <f>MONTH(Sales_Data[[#This Row],[Order_Date]])</f>
        <v>11</v>
      </c>
      <c r="Y7537" t="str">
        <f>"Q"&amp;ROUNDUP(MONTH(Sales_Data[[#This Row],[Order_Date]])/3,0)</f>
        <v>Q4</v>
      </c>
    </row>
    <row r="7538" spans="1:25" x14ac:dyDescent="0.3">
      <c r="A7538" t="s">
        <v>9352</v>
      </c>
      <c r="B7538" s="1">
        <v>45810</v>
      </c>
      <c r="C7538" t="s">
        <v>1017</v>
      </c>
      <c r="D7538" t="s">
        <v>347</v>
      </c>
      <c r="E7538" t="s">
        <v>19</v>
      </c>
      <c r="F7538" t="s">
        <v>20</v>
      </c>
      <c r="G7538" t="s">
        <v>21</v>
      </c>
      <c r="H7538" t="s">
        <v>230</v>
      </c>
      <c r="I7538" t="s">
        <v>231</v>
      </c>
      <c r="J7538">
        <v>1</v>
      </c>
      <c r="K7538">
        <v>9818.6299999999992</v>
      </c>
      <c r="L7538">
        <v>0.05</v>
      </c>
      <c r="M7538">
        <v>8201.76</v>
      </c>
      <c r="N7538" t="s">
        <v>70</v>
      </c>
      <c r="O7538" t="s">
        <v>35</v>
      </c>
      <c r="P7538" t="s">
        <v>44</v>
      </c>
      <c r="Q7538">
        <f>Sales_Data[[#This Row],[Quantity]]*Sales_Data[[#This Row],[Unit_Price]]</f>
        <v>9818.6299999999992</v>
      </c>
      <c r="R7538">
        <f>Sales_Data[[#This Row],[Gross_Sales]]*Sales_Data[[#This Row],[Discount]]</f>
        <v>490.93149999999997</v>
      </c>
      <c r="S7538">
        <f>Sales_Data[[#This Row],[Gross_Sales]]-Sales_Data[[#This Row],[Discount_Amount]]</f>
        <v>9327.6984999999986</v>
      </c>
      <c r="T7538">
        <f>Sales_Data[[#This Row],[Net Sales]]-Sales_Data[[#This Row],[Cost]]</f>
        <v>1125.9384999999984</v>
      </c>
      <c r="U7538" s="2">
        <f>Sales_Data[[#This Row],[Profit]]/Sales_Data[[#This Row],[Net Sales]]</f>
        <v>0.12070914384722004</v>
      </c>
      <c r="V7538">
        <f>YEAR(Sales_Data[[#This Row],[Order_Date]])</f>
        <v>2025</v>
      </c>
      <c r="W7538" t="str">
        <f>TEXT(Sales_Data[[#This Row],[Order_Date]],"mmm")</f>
        <v>Jun</v>
      </c>
      <c r="X7538">
        <f>MONTH(Sales_Data[[#This Row],[Order_Date]])</f>
        <v>6</v>
      </c>
      <c r="Y7538" t="str">
        <f>"Q"&amp;ROUNDUP(MONTH(Sales_Data[[#This Row],[Order_Date]])/3,0)</f>
        <v>Q2</v>
      </c>
    </row>
    <row r="7539" spans="1:25" x14ac:dyDescent="0.3">
      <c r="A7539" t="s">
        <v>9353</v>
      </c>
      <c r="B7539" s="1">
        <v>45784</v>
      </c>
      <c r="C7539" t="s">
        <v>2003</v>
      </c>
      <c r="D7539" t="s">
        <v>160</v>
      </c>
      <c r="E7539" t="s">
        <v>19</v>
      </c>
      <c r="F7539" t="s">
        <v>81</v>
      </c>
      <c r="G7539" t="s">
        <v>67</v>
      </c>
      <c r="H7539" t="s">
        <v>133</v>
      </c>
      <c r="I7539" t="s">
        <v>138</v>
      </c>
      <c r="J7539">
        <v>3</v>
      </c>
      <c r="K7539">
        <v>13395.12</v>
      </c>
      <c r="L7539">
        <v>0.1</v>
      </c>
      <c r="M7539">
        <v>23577.61</v>
      </c>
      <c r="N7539" t="s">
        <v>52</v>
      </c>
      <c r="O7539" t="s">
        <v>25</v>
      </c>
      <c r="P7539" t="s">
        <v>44</v>
      </c>
      <c r="Q7539">
        <f>Sales_Data[[#This Row],[Quantity]]*Sales_Data[[#This Row],[Unit_Price]]</f>
        <v>40185.360000000001</v>
      </c>
      <c r="R7539">
        <f>Sales_Data[[#This Row],[Gross_Sales]]*Sales_Data[[#This Row],[Discount]]</f>
        <v>4018.5360000000001</v>
      </c>
      <c r="S7539">
        <f>Sales_Data[[#This Row],[Gross_Sales]]-Sales_Data[[#This Row],[Discount_Amount]]</f>
        <v>36166.824000000001</v>
      </c>
      <c r="T7539">
        <f>Sales_Data[[#This Row],[Net Sales]]-Sales_Data[[#This Row],[Cost]]</f>
        <v>12589.214</v>
      </c>
      <c r="U7539" s="2">
        <f>Sales_Data[[#This Row],[Profit]]/Sales_Data[[#This Row],[Net Sales]]</f>
        <v>0.34808735209926089</v>
      </c>
      <c r="V7539">
        <f>YEAR(Sales_Data[[#This Row],[Order_Date]])</f>
        <v>2025</v>
      </c>
      <c r="W7539" t="str">
        <f>TEXT(Sales_Data[[#This Row],[Order_Date]],"mmm")</f>
        <v>May</v>
      </c>
      <c r="X7539">
        <f>MONTH(Sales_Data[[#This Row],[Order_Date]])</f>
        <v>5</v>
      </c>
      <c r="Y7539" t="str">
        <f>"Q"&amp;ROUNDUP(MONTH(Sales_Data[[#This Row],[Order_Date]])/3,0)</f>
        <v>Q2</v>
      </c>
    </row>
    <row r="7540" spans="1:25" x14ac:dyDescent="0.3">
      <c r="A7540" t="s">
        <v>9354</v>
      </c>
      <c r="B7540" s="1">
        <v>45894</v>
      </c>
      <c r="C7540" t="s">
        <v>2010</v>
      </c>
      <c r="D7540" t="s">
        <v>541</v>
      </c>
      <c r="E7540" t="s">
        <v>30</v>
      </c>
      <c r="F7540" t="s">
        <v>87</v>
      </c>
      <c r="G7540" t="s">
        <v>41</v>
      </c>
      <c r="H7540" t="s">
        <v>102</v>
      </c>
      <c r="I7540" t="s">
        <v>388</v>
      </c>
      <c r="J7540">
        <v>1</v>
      </c>
      <c r="K7540">
        <v>475.38</v>
      </c>
      <c r="L7540">
        <v>0.2</v>
      </c>
      <c r="M7540">
        <v>240.03</v>
      </c>
      <c r="N7540" t="s">
        <v>70</v>
      </c>
      <c r="O7540" t="s">
        <v>53</v>
      </c>
      <c r="P7540" t="s">
        <v>26</v>
      </c>
      <c r="Q7540">
        <f>Sales_Data[[#This Row],[Quantity]]*Sales_Data[[#This Row],[Unit_Price]]</f>
        <v>475.38</v>
      </c>
      <c r="R7540">
        <f>Sales_Data[[#This Row],[Gross_Sales]]*Sales_Data[[#This Row],[Discount]]</f>
        <v>95.076000000000008</v>
      </c>
      <c r="S7540">
        <f>Sales_Data[[#This Row],[Gross_Sales]]-Sales_Data[[#This Row],[Discount_Amount]]</f>
        <v>380.30399999999997</v>
      </c>
      <c r="T7540">
        <f>Sales_Data[[#This Row],[Net Sales]]-Sales_Data[[#This Row],[Cost]]</f>
        <v>140.27399999999997</v>
      </c>
      <c r="U7540" s="2">
        <f>Sales_Data[[#This Row],[Profit]]/Sales_Data[[#This Row],[Net Sales]]</f>
        <v>0.36884702764104499</v>
      </c>
      <c r="V7540">
        <f>YEAR(Sales_Data[[#This Row],[Order_Date]])</f>
        <v>2025</v>
      </c>
      <c r="W7540" t="str">
        <f>TEXT(Sales_Data[[#This Row],[Order_Date]],"mmm")</f>
        <v>Aug</v>
      </c>
      <c r="X7540">
        <f>MONTH(Sales_Data[[#This Row],[Order_Date]])</f>
        <v>8</v>
      </c>
      <c r="Y7540" t="str">
        <f>"Q"&amp;ROUNDUP(MONTH(Sales_Data[[#This Row],[Order_Date]])/3,0)</f>
        <v>Q3</v>
      </c>
    </row>
    <row r="7541" spans="1:25" x14ac:dyDescent="0.3">
      <c r="A7541" t="s">
        <v>9355</v>
      </c>
      <c r="B7541" s="1">
        <v>45712</v>
      </c>
      <c r="C7541" t="s">
        <v>3935</v>
      </c>
      <c r="D7541" t="s">
        <v>271</v>
      </c>
      <c r="E7541" t="s">
        <v>48</v>
      </c>
      <c r="F7541" t="s">
        <v>126</v>
      </c>
      <c r="G7541" t="s">
        <v>41</v>
      </c>
      <c r="H7541" t="s">
        <v>102</v>
      </c>
      <c r="I7541" t="s">
        <v>103</v>
      </c>
      <c r="J7541">
        <v>1</v>
      </c>
      <c r="K7541">
        <v>16804.939999999999</v>
      </c>
      <c r="L7541">
        <v>0.05</v>
      </c>
      <c r="M7541">
        <v>11040.83</v>
      </c>
      <c r="N7541" t="s">
        <v>70</v>
      </c>
      <c r="O7541" t="s">
        <v>35</v>
      </c>
      <c r="P7541" t="s">
        <v>71</v>
      </c>
      <c r="Q7541">
        <f>Sales_Data[[#This Row],[Quantity]]*Sales_Data[[#This Row],[Unit_Price]]</f>
        <v>16804.939999999999</v>
      </c>
      <c r="R7541">
        <f>Sales_Data[[#This Row],[Gross_Sales]]*Sales_Data[[#This Row],[Discount]]</f>
        <v>840.24699999999996</v>
      </c>
      <c r="S7541">
        <f>Sales_Data[[#This Row],[Gross_Sales]]-Sales_Data[[#This Row],[Discount_Amount]]</f>
        <v>15964.692999999999</v>
      </c>
      <c r="T7541">
        <f>Sales_Data[[#This Row],[Net Sales]]-Sales_Data[[#This Row],[Cost]]</f>
        <v>4923.8629999999994</v>
      </c>
      <c r="U7541" s="2">
        <f>Sales_Data[[#This Row],[Profit]]/Sales_Data[[#This Row],[Net Sales]]</f>
        <v>0.30842202853509298</v>
      </c>
      <c r="V7541">
        <f>YEAR(Sales_Data[[#This Row],[Order_Date]])</f>
        <v>2025</v>
      </c>
      <c r="W7541" t="str">
        <f>TEXT(Sales_Data[[#This Row],[Order_Date]],"mmm")</f>
        <v>Feb</v>
      </c>
      <c r="X7541">
        <f>MONTH(Sales_Data[[#This Row],[Order_Date]])</f>
        <v>2</v>
      </c>
      <c r="Y7541" t="str">
        <f>"Q"&amp;ROUNDUP(MONTH(Sales_Data[[#This Row],[Order_Date]])/3,0)</f>
        <v>Q1</v>
      </c>
    </row>
    <row r="7542" spans="1:25" x14ac:dyDescent="0.3">
      <c r="A7542" t="s">
        <v>9356</v>
      </c>
      <c r="B7542" s="1">
        <v>45829</v>
      </c>
      <c r="C7542" t="s">
        <v>6623</v>
      </c>
      <c r="D7542" t="s">
        <v>290</v>
      </c>
      <c r="E7542" t="s">
        <v>19</v>
      </c>
      <c r="F7542" t="s">
        <v>57</v>
      </c>
      <c r="G7542" t="s">
        <v>75</v>
      </c>
      <c r="H7542" t="s">
        <v>185</v>
      </c>
      <c r="I7542" t="s">
        <v>261</v>
      </c>
      <c r="J7542">
        <v>1</v>
      </c>
      <c r="K7542">
        <v>15096.16</v>
      </c>
      <c r="L7542">
        <v>0.1</v>
      </c>
      <c r="M7542">
        <v>10834.6</v>
      </c>
      <c r="N7542" t="s">
        <v>70</v>
      </c>
      <c r="O7542" t="s">
        <v>53</v>
      </c>
      <c r="P7542" t="s">
        <v>71</v>
      </c>
      <c r="Q7542">
        <f>Sales_Data[[#This Row],[Quantity]]*Sales_Data[[#This Row],[Unit_Price]]</f>
        <v>15096.16</v>
      </c>
      <c r="R7542">
        <f>Sales_Data[[#This Row],[Gross_Sales]]*Sales_Data[[#This Row],[Discount]]</f>
        <v>1509.616</v>
      </c>
      <c r="S7542">
        <f>Sales_Data[[#This Row],[Gross_Sales]]-Sales_Data[[#This Row],[Discount_Amount]]</f>
        <v>13586.544</v>
      </c>
      <c r="T7542">
        <f>Sales_Data[[#This Row],[Net Sales]]-Sales_Data[[#This Row],[Cost]]</f>
        <v>2751.9439999999995</v>
      </c>
      <c r="U7542" s="2">
        <f>Sales_Data[[#This Row],[Profit]]/Sales_Data[[#This Row],[Net Sales]]</f>
        <v>0.20254922811864443</v>
      </c>
      <c r="V7542">
        <f>YEAR(Sales_Data[[#This Row],[Order_Date]])</f>
        <v>2025</v>
      </c>
      <c r="W7542" t="str">
        <f>TEXT(Sales_Data[[#This Row],[Order_Date]],"mmm")</f>
        <v>Jun</v>
      </c>
      <c r="X7542">
        <f>MONTH(Sales_Data[[#This Row],[Order_Date]])</f>
        <v>6</v>
      </c>
      <c r="Y7542" t="str">
        <f>"Q"&amp;ROUNDUP(MONTH(Sales_Data[[#This Row],[Order_Date]])/3,0)</f>
        <v>Q2</v>
      </c>
    </row>
    <row r="7543" spans="1:25" x14ac:dyDescent="0.3">
      <c r="A7543" t="s">
        <v>9357</v>
      </c>
      <c r="B7543" s="1">
        <v>45766</v>
      </c>
      <c r="C7543" t="s">
        <v>968</v>
      </c>
      <c r="D7543" t="s">
        <v>244</v>
      </c>
      <c r="E7543" t="s">
        <v>119</v>
      </c>
      <c r="F7543" t="s">
        <v>538</v>
      </c>
      <c r="G7543" t="s">
        <v>21</v>
      </c>
      <c r="H7543" t="s">
        <v>297</v>
      </c>
      <c r="I7543" t="s">
        <v>297</v>
      </c>
      <c r="J7543">
        <v>2</v>
      </c>
      <c r="K7543">
        <v>7826.92</v>
      </c>
      <c r="L7543">
        <v>0.05</v>
      </c>
      <c r="M7543">
        <v>10784.22</v>
      </c>
      <c r="N7543" t="s">
        <v>52</v>
      </c>
      <c r="O7543" t="s">
        <v>25</v>
      </c>
      <c r="P7543" t="s">
        <v>26</v>
      </c>
      <c r="Q7543">
        <f>Sales_Data[[#This Row],[Quantity]]*Sales_Data[[#This Row],[Unit_Price]]</f>
        <v>15653.84</v>
      </c>
      <c r="R7543">
        <f>Sales_Data[[#This Row],[Gross_Sales]]*Sales_Data[[#This Row],[Discount]]</f>
        <v>782.69200000000001</v>
      </c>
      <c r="S7543">
        <f>Sales_Data[[#This Row],[Gross_Sales]]-Sales_Data[[#This Row],[Discount_Amount]]</f>
        <v>14871.148000000001</v>
      </c>
      <c r="T7543">
        <f>Sales_Data[[#This Row],[Net Sales]]-Sales_Data[[#This Row],[Cost]]</f>
        <v>4086.9280000000017</v>
      </c>
      <c r="U7543" s="2">
        <f>Sales_Data[[#This Row],[Profit]]/Sales_Data[[#This Row],[Net Sales]]</f>
        <v>0.27482262969879673</v>
      </c>
      <c r="V7543">
        <f>YEAR(Sales_Data[[#This Row],[Order_Date]])</f>
        <v>2025</v>
      </c>
      <c r="W7543" t="str">
        <f>TEXT(Sales_Data[[#This Row],[Order_Date]],"mmm")</f>
        <v>Apr</v>
      </c>
      <c r="X7543">
        <f>MONTH(Sales_Data[[#This Row],[Order_Date]])</f>
        <v>4</v>
      </c>
      <c r="Y7543" t="str">
        <f>"Q"&amp;ROUNDUP(MONTH(Sales_Data[[#This Row],[Order_Date]])/3,0)</f>
        <v>Q2</v>
      </c>
    </row>
    <row r="7544" spans="1:25" x14ac:dyDescent="0.3">
      <c r="A7544" t="s">
        <v>9358</v>
      </c>
      <c r="B7544" s="1">
        <v>46011</v>
      </c>
      <c r="C7544" t="s">
        <v>5610</v>
      </c>
      <c r="D7544" t="s">
        <v>215</v>
      </c>
      <c r="E7544" t="s">
        <v>48</v>
      </c>
      <c r="F7544" t="s">
        <v>152</v>
      </c>
      <c r="G7544" t="s">
        <v>21</v>
      </c>
      <c r="H7544" t="s">
        <v>230</v>
      </c>
      <c r="I7544" t="s">
        <v>231</v>
      </c>
      <c r="J7544">
        <v>2</v>
      </c>
      <c r="K7544">
        <v>25182.38</v>
      </c>
      <c r="L7544">
        <v>0.05</v>
      </c>
      <c r="M7544">
        <v>35460.75</v>
      </c>
      <c r="N7544" t="s">
        <v>52</v>
      </c>
      <c r="O7544" t="s">
        <v>35</v>
      </c>
      <c r="P7544" t="s">
        <v>71</v>
      </c>
      <c r="Q7544">
        <f>Sales_Data[[#This Row],[Quantity]]*Sales_Data[[#This Row],[Unit_Price]]</f>
        <v>50364.76</v>
      </c>
      <c r="R7544">
        <f>Sales_Data[[#This Row],[Gross_Sales]]*Sales_Data[[#This Row],[Discount]]</f>
        <v>2518.2380000000003</v>
      </c>
      <c r="S7544">
        <f>Sales_Data[[#This Row],[Gross_Sales]]-Sales_Data[[#This Row],[Discount_Amount]]</f>
        <v>47846.522000000004</v>
      </c>
      <c r="T7544">
        <f>Sales_Data[[#This Row],[Net Sales]]-Sales_Data[[#This Row],[Cost]]</f>
        <v>12385.772000000004</v>
      </c>
      <c r="U7544" s="2">
        <f>Sales_Data[[#This Row],[Profit]]/Sales_Data[[#This Row],[Net Sales]]</f>
        <v>0.25886462552074324</v>
      </c>
      <c r="V7544">
        <f>YEAR(Sales_Data[[#This Row],[Order_Date]])</f>
        <v>2025</v>
      </c>
      <c r="W7544" t="str">
        <f>TEXT(Sales_Data[[#This Row],[Order_Date]],"mmm")</f>
        <v>Dec</v>
      </c>
      <c r="X7544">
        <f>MONTH(Sales_Data[[#This Row],[Order_Date]])</f>
        <v>12</v>
      </c>
      <c r="Y7544" t="str">
        <f>"Q"&amp;ROUNDUP(MONTH(Sales_Data[[#This Row],[Order_Date]])/3,0)</f>
        <v>Q4</v>
      </c>
    </row>
    <row r="7545" spans="1:25" x14ac:dyDescent="0.3">
      <c r="A7545" t="s">
        <v>9359</v>
      </c>
      <c r="B7545" s="1">
        <v>45841</v>
      </c>
      <c r="C7545" t="s">
        <v>2551</v>
      </c>
      <c r="D7545" t="s">
        <v>331</v>
      </c>
      <c r="E7545" t="s">
        <v>30</v>
      </c>
      <c r="F7545" t="s">
        <v>156</v>
      </c>
      <c r="G7545" t="s">
        <v>41</v>
      </c>
      <c r="H7545" t="s">
        <v>171</v>
      </c>
      <c r="I7545" t="s">
        <v>172</v>
      </c>
      <c r="J7545">
        <v>3</v>
      </c>
      <c r="K7545">
        <v>2030.59</v>
      </c>
      <c r="L7545">
        <v>0.05</v>
      </c>
      <c r="M7545">
        <v>5091.8500000000004</v>
      </c>
      <c r="N7545" t="s">
        <v>52</v>
      </c>
      <c r="O7545" t="s">
        <v>25</v>
      </c>
      <c r="P7545" t="s">
        <v>71</v>
      </c>
      <c r="Q7545">
        <f>Sales_Data[[#This Row],[Quantity]]*Sales_Data[[#This Row],[Unit_Price]]</f>
        <v>6091.7699999999995</v>
      </c>
      <c r="R7545">
        <f>Sales_Data[[#This Row],[Gross_Sales]]*Sales_Data[[#This Row],[Discount]]</f>
        <v>304.58850000000001</v>
      </c>
      <c r="S7545">
        <f>Sales_Data[[#This Row],[Gross_Sales]]-Sales_Data[[#This Row],[Discount_Amount]]</f>
        <v>5787.1814999999997</v>
      </c>
      <c r="T7545">
        <f>Sales_Data[[#This Row],[Net Sales]]-Sales_Data[[#This Row],[Cost]]</f>
        <v>695.33149999999932</v>
      </c>
      <c r="U7545" s="2">
        <f>Sales_Data[[#This Row],[Profit]]/Sales_Data[[#This Row],[Net Sales]]</f>
        <v>0.12015028386443373</v>
      </c>
      <c r="V7545">
        <f>YEAR(Sales_Data[[#This Row],[Order_Date]])</f>
        <v>2025</v>
      </c>
      <c r="W7545" t="str">
        <f>TEXT(Sales_Data[[#This Row],[Order_Date]],"mmm")</f>
        <v>Jul</v>
      </c>
      <c r="X7545">
        <f>MONTH(Sales_Data[[#This Row],[Order_Date]])</f>
        <v>7</v>
      </c>
      <c r="Y7545" t="str">
        <f>"Q"&amp;ROUNDUP(MONTH(Sales_Data[[#This Row],[Order_Date]])/3,0)</f>
        <v>Q3</v>
      </c>
    </row>
    <row r="7546" spans="1:25" x14ac:dyDescent="0.3">
      <c r="A7546" t="s">
        <v>9360</v>
      </c>
      <c r="B7546" s="1">
        <v>45855</v>
      </c>
      <c r="C7546" t="s">
        <v>927</v>
      </c>
      <c r="D7546" t="s">
        <v>1452</v>
      </c>
      <c r="E7546" t="s">
        <v>19</v>
      </c>
      <c r="F7546" t="s">
        <v>66</v>
      </c>
      <c r="G7546" t="s">
        <v>67</v>
      </c>
      <c r="H7546" t="s">
        <v>68</v>
      </c>
      <c r="I7546" t="s">
        <v>69</v>
      </c>
      <c r="J7546">
        <v>2</v>
      </c>
      <c r="K7546">
        <v>13794.32</v>
      </c>
      <c r="L7546">
        <v>0</v>
      </c>
      <c r="M7546">
        <v>20629.330000000002</v>
      </c>
      <c r="N7546" t="s">
        <v>109</v>
      </c>
      <c r="O7546" t="s">
        <v>35</v>
      </c>
      <c r="P7546" t="s">
        <v>44</v>
      </c>
      <c r="Q7546">
        <f>Sales_Data[[#This Row],[Quantity]]*Sales_Data[[#This Row],[Unit_Price]]</f>
        <v>27588.639999999999</v>
      </c>
      <c r="R7546">
        <f>Sales_Data[[#This Row],[Gross_Sales]]*Sales_Data[[#This Row],[Discount]]</f>
        <v>0</v>
      </c>
      <c r="S7546">
        <f>Sales_Data[[#This Row],[Gross_Sales]]-Sales_Data[[#This Row],[Discount_Amount]]</f>
        <v>27588.639999999999</v>
      </c>
      <c r="T7546">
        <f>Sales_Data[[#This Row],[Net Sales]]-Sales_Data[[#This Row],[Cost]]</f>
        <v>6959.3099999999977</v>
      </c>
      <c r="U7546" s="2">
        <f>Sales_Data[[#This Row],[Profit]]/Sales_Data[[#This Row],[Net Sales]]</f>
        <v>0.25225273880843702</v>
      </c>
      <c r="V7546">
        <f>YEAR(Sales_Data[[#This Row],[Order_Date]])</f>
        <v>2025</v>
      </c>
      <c r="W7546" t="str">
        <f>TEXT(Sales_Data[[#This Row],[Order_Date]],"mmm")</f>
        <v>Jul</v>
      </c>
      <c r="X7546">
        <f>MONTH(Sales_Data[[#This Row],[Order_Date]])</f>
        <v>7</v>
      </c>
      <c r="Y7546" t="str">
        <f>"Q"&amp;ROUNDUP(MONTH(Sales_Data[[#This Row],[Order_Date]])/3,0)</f>
        <v>Q3</v>
      </c>
    </row>
    <row r="7547" spans="1:25" x14ac:dyDescent="0.3">
      <c r="A7547" t="s">
        <v>9361</v>
      </c>
      <c r="B7547" s="1">
        <v>45744</v>
      </c>
      <c r="C7547" t="s">
        <v>212</v>
      </c>
      <c r="D7547" t="s">
        <v>589</v>
      </c>
      <c r="E7547" t="s">
        <v>39</v>
      </c>
      <c r="F7547" t="s">
        <v>405</v>
      </c>
      <c r="G7547" t="s">
        <v>32</v>
      </c>
      <c r="H7547" t="s">
        <v>50</v>
      </c>
      <c r="I7547" t="s">
        <v>51</v>
      </c>
      <c r="J7547">
        <v>2</v>
      </c>
      <c r="K7547">
        <v>2347.46</v>
      </c>
      <c r="L7547">
        <v>0.05</v>
      </c>
      <c r="M7547">
        <v>3826.79</v>
      </c>
      <c r="N7547" t="s">
        <v>52</v>
      </c>
      <c r="O7547" t="s">
        <v>25</v>
      </c>
      <c r="P7547" t="s">
        <v>26</v>
      </c>
      <c r="Q7547">
        <f>Sales_Data[[#This Row],[Quantity]]*Sales_Data[[#This Row],[Unit_Price]]</f>
        <v>4694.92</v>
      </c>
      <c r="R7547">
        <f>Sales_Data[[#This Row],[Gross_Sales]]*Sales_Data[[#This Row],[Discount]]</f>
        <v>234.74600000000001</v>
      </c>
      <c r="S7547">
        <f>Sales_Data[[#This Row],[Gross_Sales]]-Sales_Data[[#This Row],[Discount_Amount]]</f>
        <v>4460.174</v>
      </c>
      <c r="T7547">
        <f>Sales_Data[[#This Row],[Net Sales]]-Sales_Data[[#This Row],[Cost]]</f>
        <v>633.38400000000001</v>
      </c>
      <c r="U7547" s="2">
        <f>Sales_Data[[#This Row],[Profit]]/Sales_Data[[#This Row],[Net Sales]]</f>
        <v>0.14200880952178099</v>
      </c>
      <c r="V7547">
        <f>YEAR(Sales_Data[[#This Row],[Order_Date]])</f>
        <v>2025</v>
      </c>
      <c r="W7547" t="str">
        <f>TEXT(Sales_Data[[#This Row],[Order_Date]],"mmm")</f>
        <v>Mar</v>
      </c>
      <c r="X7547">
        <f>MONTH(Sales_Data[[#This Row],[Order_Date]])</f>
        <v>3</v>
      </c>
      <c r="Y7547" t="str">
        <f>"Q"&amp;ROUNDUP(MONTH(Sales_Data[[#This Row],[Order_Date]])/3,0)</f>
        <v>Q1</v>
      </c>
    </row>
    <row r="7548" spans="1:25" x14ac:dyDescent="0.3">
      <c r="A7548" t="s">
        <v>9362</v>
      </c>
      <c r="B7548" s="1">
        <v>45858</v>
      </c>
      <c r="C7548" t="s">
        <v>4671</v>
      </c>
      <c r="D7548" t="s">
        <v>112</v>
      </c>
      <c r="E7548" t="s">
        <v>48</v>
      </c>
      <c r="F7548" t="s">
        <v>132</v>
      </c>
      <c r="G7548" t="s">
        <v>41</v>
      </c>
      <c r="H7548" t="s">
        <v>147</v>
      </c>
      <c r="I7548" t="s">
        <v>148</v>
      </c>
      <c r="J7548">
        <v>2</v>
      </c>
      <c r="K7548">
        <v>8935.4699999999993</v>
      </c>
      <c r="L7548">
        <v>0</v>
      </c>
      <c r="M7548">
        <v>12992.79</v>
      </c>
      <c r="N7548" t="s">
        <v>109</v>
      </c>
      <c r="O7548" t="s">
        <v>35</v>
      </c>
      <c r="P7548" t="s">
        <v>71</v>
      </c>
      <c r="Q7548">
        <f>Sales_Data[[#This Row],[Quantity]]*Sales_Data[[#This Row],[Unit_Price]]</f>
        <v>17870.939999999999</v>
      </c>
      <c r="R7548">
        <f>Sales_Data[[#This Row],[Gross_Sales]]*Sales_Data[[#This Row],[Discount]]</f>
        <v>0</v>
      </c>
      <c r="S7548">
        <f>Sales_Data[[#This Row],[Gross_Sales]]-Sales_Data[[#This Row],[Discount_Amount]]</f>
        <v>17870.939999999999</v>
      </c>
      <c r="T7548">
        <f>Sales_Data[[#This Row],[Net Sales]]-Sales_Data[[#This Row],[Cost]]</f>
        <v>4878.1499999999978</v>
      </c>
      <c r="U7548" s="2">
        <f>Sales_Data[[#This Row],[Profit]]/Sales_Data[[#This Row],[Net Sales]]</f>
        <v>0.27296549593921743</v>
      </c>
      <c r="V7548">
        <f>YEAR(Sales_Data[[#This Row],[Order_Date]])</f>
        <v>2025</v>
      </c>
      <c r="W7548" t="str">
        <f>TEXT(Sales_Data[[#This Row],[Order_Date]],"mmm")</f>
        <v>Jul</v>
      </c>
      <c r="X7548">
        <f>MONTH(Sales_Data[[#This Row],[Order_Date]])</f>
        <v>7</v>
      </c>
      <c r="Y7548" t="str">
        <f>"Q"&amp;ROUNDUP(MONTH(Sales_Data[[#This Row],[Order_Date]])/3,0)</f>
        <v>Q3</v>
      </c>
    </row>
    <row r="7549" spans="1:25" x14ac:dyDescent="0.3">
      <c r="A7549" t="s">
        <v>9363</v>
      </c>
      <c r="B7549" s="1">
        <v>45994</v>
      </c>
      <c r="C7549" t="s">
        <v>2648</v>
      </c>
      <c r="D7549" t="s">
        <v>1026</v>
      </c>
      <c r="E7549" t="s">
        <v>19</v>
      </c>
      <c r="F7549" t="s">
        <v>57</v>
      </c>
      <c r="G7549" t="s">
        <v>21</v>
      </c>
      <c r="H7549" t="s">
        <v>22</v>
      </c>
      <c r="I7549" t="s">
        <v>23</v>
      </c>
      <c r="J7549">
        <v>1</v>
      </c>
      <c r="K7549">
        <v>5155.3599999999997</v>
      </c>
      <c r="L7549">
        <v>0.05</v>
      </c>
      <c r="M7549">
        <v>3596.99</v>
      </c>
      <c r="N7549" t="s">
        <v>24</v>
      </c>
      <c r="O7549" t="s">
        <v>35</v>
      </c>
      <c r="P7549" t="s">
        <v>71</v>
      </c>
      <c r="Q7549">
        <f>Sales_Data[[#This Row],[Quantity]]*Sales_Data[[#This Row],[Unit_Price]]</f>
        <v>5155.3599999999997</v>
      </c>
      <c r="R7549">
        <f>Sales_Data[[#This Row],[Gross_Sales]]*Sales_Data[[#This Row],[Discount]]</f>
        <v>257.76799999999997</v>
      </c>
      <c r="S7549">
        <f>Sales_Data[[#This Row],[Gross_Sales]]-Sales_Data[[#This Row],[Discount_Amount]]</f>
        <v>4897.5919999999996</v>
      </c>
      <c r="T7549">
        <f>Sales_Data[[#This Row],[Net Sales]]-Sales_Data[[#This Row],[Cost]]</f>
        <v>1300.6019999999999</v>
      </c>
      <c r="U7549" s="2">
        <f>Sales_Data[[#This Row],[Profit]]/Sales_Data[[#This Row],[Net Sales]]</f>
        <v>0.26555948310925043</v>
      </c>
      <c r="V7549">
        <f>YEAR(Sales_Data[[#This Row],[Order_Date]])</f>
        <v>2025</v>
      </c>
      <c r="W7549" t="str">
        <f>TEXT(Sales_Data[[#This Row],[Order_Date]],"mmm")</f>
        <v>Dec</v>
      </c>
      <c r="X7549">
        <f>MONTH(Sales_Data[[#This Row],[Order_Date]])</f>
        <v>12</v>
      </c>
      <c r="Y7549" t="str">
        <f>"Q"&amp;ROUNDUP(MONTH(Sales_Data[[#This Row],[Order_Date]])/3,0)</f>
        <v>Q4</v>
      </c>
    </row>
    <row r="7550" spans="1:25" x14ac:dyDescent="0.3">
      <c r="A7550" t="s">
        <v>9364</v>
      </c>
      <c r="B7550" s="1">
        <v>45979</v>
      </c>
      <c r="C7550" t="s">
        <v>2610</v>
      </c>
      <c r="D7550" t="s">
        <v>283</v>
      </c>
      <c r="E7550" t="s">
        <v>19</v>
      </c>
      <c r="F7550" t="s">
        <v>20</v>
      </c>
      <c r="G7550" t="s">
        <v>32</v>
      </c>
      <c r="H7550" t="s">
        <v>50</v>
      </c>
      <c r="I7550" t="s">
        <v>51</v>
      </c>
      <c r="J7550">
        <v>1</v>
      </c>
      <c r="K7550">
        <v>7401.06</v>
      </c>
      <c r="L7550">
        <v>0.05</v>
      </c>
      <c r="M7550">
        <v>5769.52</v>
      </c>
      <c r="N7550" t="s">
        <v>52</v>
      </c>
      <c r="O7550" t="s">
        <v>35</v>
      </c>
      <c r="P7550" t="s">
        <v>71</v>
      </c>
      <c r="Q7550">
        <f>Sales_Data[[#This Row],[Quantity]]*Sales_Data[[#This Row],[Unit_Price]]</f>
        <v>7401.06</v>
      </c>
      <c r="R7550">
        <f>Sales_Data[[#This Row],[Gross_Sales]]*Sales_Data[[#This Row],[Discount]]</f>
        <v>370.05300000000005</v>
      </c>
      <c r="S7550">
        <f>Sales_Data[[#This Row],[Gross_Sales]]-Sales_Data[[#This Row],[Discount_Amount]]</f>
        <v>7031.0070000000005</v>
      </c>
      <c r="T7550">
        <f>Sales_Data[[#This Row],[Net Sales]]-Sales_Data[[#This Row],[Cost]]</f>
        <v>1261.4870000000001</v>
      </c>
      <c r="U7550" s="2">
        <f>Sales_Data[[#This Row],[Profit]]/Sales_Data[[#This Row],[Net Sales]]</f>
        <v>0.17941768511964218</v>
      </c>
      <c r="V7550">
        <f>YEAR(Sales_Data[[#This Row],[Order_Date]])</f>
        <v>2025</v>
      </c>
      <c r="W7550" t="str">
        <f>TEXT(Sales_Data[[#This Row],[Order_Date]],"mmm")</f>
        <v>Nov</v>
      </c>
      <c r="X7550">
        <f>MONTH(Sales_Data[[#This Row],[Order_Date]])</f>
        <v>11</v>
      </c>
      <c r="Y7550" t="str">
        <f>"Q"&amp;ROUNDUP(MONTH(Sales_Data[[#This Row],[Order_Date]])/3,0)</f>
        <v>Q4</v>
      </c>
    </row>
    <row r="7551" spans="1:25" x14ac:dyDescent="0.3">
      <c r="A7551" t="s">
        <v>9365</v>
      </c>
      <c r="B7551" s="1">
        <v>45932</v>
      </c>
      <c r="C7551" t="s">
        <v>2329</v>
      </c>
      <c r="D7551" t="s">
        <v>765</v>
      </c>
      <c r="E7551" t="s">
        <v>48</v>
      </c>
      <c r="F7551" t="s">
        <v>126</v>
      </c>
      <c r="G7551" t="s">
        <v>75</v>
      </c>
      <c r="H7551" t="s">
        <v>256</v>
      </c>
      <c r="I7551" t="s">
        <v>334</v>
      </c>
      <c r="J7551">
        <v>2</v>
      </c>
      <c r="K7551">
        <v>4815</v>
      </c>
      <c r="L7551">
        <v>0.1</v>
      </c>
      <c r="M7551">
        <v>7404.88</v>
      </c>
      <c r="N7551" t="s">
        <v>24</v>
      </c>
      <c r="O7551" t="s">
        <v>25</v>
      </c>
      <c r="P7551" t="s">
        <v>71</v>
      </c>
      <c r="Q7551">
        <f>Sales_Data[[#This Row],[Quantity]]*Sales_Data[[#This Row],[Unit_Price]]</f>
        <v>9630</v>
      </c>
      <c r="R7551">
        <f>Sales_Data[[#This Row],[Gross_Sales]]*Sales_Data[[#This Row],[Discount]]</f>
        <v>963</v>
      </c>
      <c r="S7551">
        <f>Sales_Data[[#This Row],[Gross_Sales]]-Sales_Data[[#This Row],[Discount_Amount]]</f>
        <v>8667</v>
      </c>
      <c r="T7551">
        <f>Sales_Data[[#This Row],[Net Sales]]-Sales_Data[[#This Row],[Cost]]</f>
        <v>1262.1199999999999</v>
      </c>
      <c r="U7551" s="2">
        <f>Sales_Data[[#This Row],[Profit]]/Sales_Data[[#This Row],[Net Sales]]</f>
        <v>0.14562362986038999</v>
      </c>
      <c r="V7551">
        <f>YEAR(Sales_Data[[#This Row],[Order_Date]])</f>
        <v>2025</v>
      </c>
      <c r="W7551" t="str">
        <f>TEXT(Sales_Data[[#This Row],[Order_Date]],"mmm")</f>
        <v>Oct</v>
      </c>
      <c r="X7551">
        <f>MONTH(Sales_Data[[#This Row],[Order_Date]])</f>
        <v>10</v>
      </c>
      <c r="Y7551" t="str">
        <f>"Q"&amp;ROUNDUP(MONTH(Sales_Data[[#This Row],[Order_Date]])/3,0)</f>
        <v>Q4</v>
      </c>
    </row>
    <row r="7552" spans="1:25" x14ac:dyDescent="0.3">
      <c r="A7552" t="s">
        <v>9366</v>
      </c>
      <c r="B7552" s="1">
        <v>45868</v>
      </c>
      <c r="C7552" t="s">
        <v>4141</v>
      </c>
      <c r="D7552" t="s">
        <v>504</v>
      </c>
      <c r="E7552" t="s">
        <v>39</v>
      </c>
      <c r="F7552" t="s">
        <v>107</v>
      </c>
      <c r="G7552" t="s">
        <v>75</v>
      </c>
      <c r="H7552" t="s">
        <v>76</v>
      </c>
      <c r="I7552" t="s">
        <v>77</v>
      </c>
      <c r="J7552">
        <v>1</v>
      </c>
      <c r="K7552">
        <v>3559.29</v>
      </c>
      <c r="L7552">
        <v>0.05</v>
      </c>
      <c r="M7552">
        <v>2811.11</v>
      </c>
      <c r="N7552" t="s">
        <v>52</v>
      </c>
      <c r="O7552" t="s">
        <v>35</v>
      </c>
      <c r="P7552" t="s">
        <v>71</v>
      </c>
      <c r="Q7552">
        <f>Sales_Data[[#This Row],[Quantity]]*Sales_Data[[#This Row],[Unit_Price]]</f>
        <v>3559.29</v>
      </c>
      <c r="R7552">
        <f>Sales_Data[[#This Row],[Gross_Sales]]*Sales_Data[[#This Row],[Discount]]</f>
        <v>177.96450000000002</v>
      </c>
      <c r="S7552">
        <f>Sales_Data[[#This Row],[Gross_Sales]]-Sales_Data[[#This Row],[Discount_Amount]]</f>
        <v>3381.3254999999999</v>
      </c>
      <c r="T7552">
        <f>Sales_Data[[#This Row],[Net Sales]]-Sales_Data[[#This Row],[Cost]]</f>
        <v>570.21549999999979</v>
      </c>
      <c r="U7552" s="2">
        <f>Sales_Data[[#This Row],[Profit]]/Sales_Data[[#This Row],[Net Sales]]</f>
        <v>0.16863667813110564</v>
      </c>
      <c r="V7552">
        <f>YEAR(Sales_Data[[#This Row],[Order_Date]])</f>
        <v>2025</v>
      </c>
      <c r="W7552" t="str">
        <f>TEXT(Sales_Data[[#This Row],[Order_Date]],"mmm")</f>
        <v>Jul</v>
      </c>
      <c r="X7552">
        <f>MONTH(Sales_Data[[#This Row],[Order_Date]])</f>
        <v>7</v>
      </c>
      <c r="Y7552" t="str">
        <f>"Q"&amp;ROUNDUP(MONTH(Sales_Data[[#This Row],[Order_Date]])/3,0)</f>
        <v>Q3</v>
      </c>
    </row>
    <row r="7553" spans="1:25" x14ac:dyDescent="0.3">
      <c r="A7553" t="s">
        <v>9367</v>
      </c>
      <c r="B7553" s="1">
        <v>45775</v>
      </c>
      <c r="C7553" t="s">
        <v>2041</v>
      </c>
      <c r="D7553" t="s">
        <v>511</v>
      </c>
      <c r="E7553" t="s">
        <v>48</v>
      </c>
      <c r="F7553" t="s">
        <v>126</v>
      </c>
      <c r="G7553" t="s">
        <v>41</v>
      </c>
      <c r="H7553" t="s">
        <v>42</v>
      </c>
      <c r="I7553" t="s">
        <v>43</v>
      </c>
      <c r="J7553">
        <v>1</v>
      </c>
      <c r="K7553">
        <v>48490.48</v>
      </c>
      <c r="L7553">
        <v>0.05</v>
      </c>
      <c r="M7553">
        <v>34207.47</v>
      </c>
      <c r="N7553" t="s">
        <v>83</v>
      </c>
      <c r="O7553" t="s">
        <v>35</v>
      </c>
      <c r="P7553" t="s">
        <v>71</v>
      </c>
      <c r="Q7553">
        <f>Sales_Data[[#This Row],[Quantity]]*Sales_Data[[#This Row],[Unit_Price]]</f>
        <v>48490.48</v>
      </c>
      <c r="R7553">
        <f>Sales_Data[[#This Row],[Gross_Sales]]*Sales_Data[[#This Row],[Discount]]</f>
        <v>2424.5240000000003</v>
      </c>
      <c r="S7553">
        <f>Sales_Data[[#This Row],[Gross_Sales]]-Sales_Data[[#This Row],[Discount_Amount]]</f>
        <v>46065.956000000006</v>
      </c>
      <c r="T7553">
        <f>Sales_Data[[#This Row],[Net Sales]]-Sales_Data[[#This Row],[Cost]]</f>
        <v>11858.486000000004</v>
      </c>
      <c r="U7553" s="2">
        <f>Sales_Data[[#This Row],[Profit]]/Sales_Data[[#This Row],[Net Sales]]</f>
        <v>0.25742407256239297</v>
      </c>
      <c r="V7553">
        <f>YEAR(Sales_Data[[#This Row],[Order_Date]])</f>
        <v>2025</v>
      </c>
      <c r="W7553" t="str">
        <f>TEXT(Sales_Data[[#This Row],[Order_Date]],"mmm")</f>
        <v>Apr</v>
      </c>
      <c r="X7553">
        <f>MONTH(Sales_Data[[#This Row],[Order_Date]])</f>
        <v>4</v>
      </c>
      <c r="Y7553" t="str">
        <f>"Q"&amp;ROUNDUP(MONTH(Sales_Data[[#This Row],[Order_Date]])/3,0)</f>
        <v>Q2</v>
      </c>
    </row>
    <row r="7554" spans="1:25" x14ac:dyDescent="0.3">
      <c r="A7554" t="s">
        <v>9368</v>
      </c>
      <c r="B7554" s="1">
        <v>45848</v>
      </c>
      <c r="C7554" t="s">
        <v>349</v>
      </c>
      <c r="D7554" t="s">
        <v>1122</v>
      </c>
      <c r="E7554" t="s">
        <v>39</v>
      </c>
      <c r="F7554" t="s">
        <v>40</v>
      </c>
      <c r="G7554" t="s">
        <v>67</v>
      </c>
      <c r="H7554" t="s">
        <v>68</v>
      </c>
      <c r="I7554" t="s">
        <v>69</v>
      </c>
      <c r="J7554">
        <v>1</v>
      </c>
      <c r="K7554">
        <v>3790.72</v>
      </c>
      <c r="L7554">
        <v>0</v>
      </c>
      <c r="M7554">
        <v>3038.22</v>
      </c>
      <c r="N7554" t="s">
        <v>70</v>
      </c>
      <c r="O7554" t="s">
        <v>53</v>
      </c>
      <c r="P7554" t="s">
        <v>71</v>
      </c>
      <c r="Q7554">
        <f>Sales_Data[[#This Row],[Quantity]]*Sales_Data[[#This Row],[Unit_Price]]</f>
        <v>3790.72</v>
      </c>
      <c r="R7554">
        <f>Sales_Data[[#This Row],[Gross_Sales]]*Sales_Data[[#This Row],[Discount]]</f>
        <v>0</v>
      </c>
      <c r="S7554">
        <f>Sales_Data[[#This Row],[Gross_Sales]]-Sales_Data[[#This Row],[Discount_Amount]]</f>
        <v>3790.72</v>
      </c>
      <c r="T7554">
        <f>Sales_Data[[#This Row],[Net Sales]]-Sales_Data[[#This Row],[Cost]]</f>
        <v>752.5</v>
      </c>
      <c r="U7554" s="2">
        <f>Sales_Data[[#This Row],[Profit]]/Sales_Data[[#This Row],[Net Sales]]</f>
        <v>0.1985111007935168</v>
      </c>
      <c r="V7554">
        <f>YEAR(Sales_Data[[#This Row],[Order_Date]])</f>
        <v>2025</v>
      </c>
      <c r="W7554" t="str">
        <f>TEXT(Sales_Data[[#This Row],[Order_Date]],"mmm")</f>
        <v>Jul</v>
      </c>
      <c r="X7554">
        <f>MONTH(Sales_Data[[#This Row],[Order_Date]])</f>
        <v>7</v>
      </c>
      <c r="Y7554" t="str">
        <f>"Q"&amp;ROUNDUP(MONTH(Sales_Data[[#This Row],[Order_Date]])/3,0)</f>
        <v>Q3</v>
      </c>
    </row>
    <row r="7555" spans="1:25" x14ac:dyDescent="0.3">
      <c r="A7555" t="s">
        <v>9369</v>
      </c>
      <c r="B7555" s="1">
        <v>45699</v>
      </c>
      <c r="C7555" t="s">
        <v>4225</v>
      </c>
      <c r="D7555" t="s">
        <v>322</v>
      </c>
      <c r="E7555" t="s">
        <v>119</v>
      </c>
      <c r="F7555" t="s">
        <v>146</v>
      </c>
      <c r="G7555" t="s">
        <v>41</v>
      </c>
      <c r="H7555" t="s">
        <v>171</v>
      </c>
      <c r="I7555" t="s">
        <v>172</v>
      </c>
      <c r="J7555">
        <v>2</v>
      </c>
      <c r="K7555">
        <v>1111.1099999999999</v>
      </c>
      <c r="L7555">
        <v>0.15</v>
      </c>
      <c r="M7555">
        <v>1300.6500000000001</v>
      </c>
      <c r="N7555" t="s">
        <v>24</v>
      </c>
      <c r="O7555" t="s">
        <v>53</v>
      </c>
      <c r="P7555" t="s">
        <v>26</v>
      </c>
      <c r="Q7555">
        <f>Sales_Data[[#This Row],[Quantity]]*Sales_Data[[#This Row],[Unit_Price]]</f>
        <v>2222.2199999999998</v>
      </c>
      <c r="R7555">
        <f>Sales_Data[[#This Row],[Gross_Sales]]*Sales_Data[[#This Row],[Discount]]</f>
        <v>333.33299999999997</v>
      </c>
      <c r="S7555">
        <f>Sales_Data[[#This Row],[Gross_Sales]]-Sales_Data[[#This Row],[Discount_Amount]]</f>
        <v>1888.8869999999997</v>
      </c>
      <c r="T7555">
        <f>Sales_Data[[#This Row],[Net Sales]]-Sales_Data[[#This Row],[Cost]]</f>
        <v>588.23699999999963</v>
      </c>
      <c r="U7555" s="2">
        <f>Sales_Data[[#This Row],[Profit]]/Sales_Data[[#This Row],[Net Sales]]</f>
        <v>0.31141989965519362</v>
      </c>
      <c r="V7555">
        <f>YEAR(Sales_Data[[#This Row],[Order_Date]])</f>
        <v>2025</v>
      </c>
      <c r="W7555" t="str">
        <f>TEXT(Sales_Data[[#This Row],[Order_Date]],"mmm")</f>
        <v>Feb</v>
      </c>
      <c r="X7555">
        <f>MONTH(Sales_Data[[#This Row],[Order_Date]])</f>
        <v>2</v>
      </c>
      <c r="Y7555" t="str">
        <f>"Q"&amp;ROUNDUP(MONTH(Sales_Data[[#This Row],[Order_Date]])/3,0)</f>
        <v>Q1</v>
      </c>
    </row>
    <row r="7556" spans="1:25" x14ac:dyDescent="0.3">
      <c r="A7556" t="s">
        <v>9370</v>
      </c>
      <c r="B7556" s="1">
        <v>45699</v>
      </c>
      <c r="C7556" t="s">
        <v>940</v>
      </c>
      <c r="D7556" t="s">
        <v>723</v>
      </c>
      <c r="E7556" t="s">
        <v>48</v>
      </c>
      <c r="F7556" t="s">
        <v>126</v>
      </c>
      <c r="G7556" t="s">
        <v>41</v>
      </c>
      <c r="H7556" t="s">
        <v>42</v>
      </c>
      <c r="I7556" t="s">
        <v>43</v>
      </c>
      <c r="J7556">
        <v>2</v>
      </c>
      <c r="K7556">
        <v>29449.5</v>
      </c>
      <c r="L7556">
        <v>0</v>
      </c>
      <c r="M7556">
        <v>37699.360000000001</v>
      </c>
      <c r="N7556" t="s">
        <v>109</v>
      </c>
      <c r="O7556" t="s">
        <v>35</v>
      </c>
      <c r="P7556" t="s">
        <v>26</v>
      </c>
      <c r="Q7556">
        <f>Sales_Data[[#This Row],[Quantity]]*Sales_Data[[#This Row],[Unit_Price]]</f>
        <v>58899</v>
      </c>
      <c r="R7556">
        <f>Sales_Data[[#This Row],[Gross_Sales]]*Sales_Data[[#This Row],[Discount]]</f>
        <v>0</v>
      </c>
      <c r="S7556">
        <f>Sales_Data[[#This Row],[Gross_Sales]]-Sales_Data[[#This Row],[Discount_Amount]]</f>
        <v>58899</v>
      </c>
      <c r="T7556">
        <f>Sales_Data[[#This Row],[Net Sales]]-Sales_Data[[#This Row],[Cost]]</f>
        <v>21199.64</v>
      </c>
      <c r="U7556" s="2">
        <f>Sales_Data[[#This Row],[Profit]]/Sales_Data[[#This Row],[Net Sales]]</f>
        <v>0.35993208713220937</v>
      </c>
      <c r="V7556">
        <f>YEAR(Sales_Data[[#This Row],[Order_Date]])</f>
        <v>2025</v>
      </c>
      <c r="W7556" t="str">
        <f>TEXT(Sales_Data[[#This Row],[Order_Date]],"mmm")</f>
        <v>Feb</v>
      </c>
      <c r="X7556">
        <f>MONTH(Sales_Data[[#This Row],[Order_Date]])</f>
        <v>2</v>
      </c>
      <c r="Y7556" t="str">
        <f>"Q"&amp;ROUNDUP(MONTH(Sales_Data[[#This Row],[Order_Date]])/3,0)</f>
        <v>Q1</v>
      </c>
    </row>
    <row r="7557" spans="1:25" x14ac:dyDescent="0.3">
      <c r="A7557" t="s">
        <v>9371</v>
      </c>
      <c r="B7557" s="1">
        <v>45972</v>
      </c>
      <c r="C7557" t="s">
        <v>4685</v>
      </c>
      <c r="D7557" t="s">
        <v>221</v>
      </c>
      <c r="E7557" t="s">
        <v>48</v>
      </c>
      <c r="F7557" t="s">
        <v>132</v>
      </c>
      <c r="G7557" t="s">
        <v>41</v>
      </c>
      <c r="H7557" t="s">
        <v>102</v>
      </c>
      <c r="I7557" t="s">
        <v>103</v>
      </c>
      <c r="J7557">
        <v>2</v>
      </c>
      <c r="K7557">
        <v>46515.44</v>
      </c>
      <c r="L7557">
        <v>0.2</v>
      </c>
      <c r="M7557">
        <v>49201.04</v>
      </c>
      <c r="N7557" t="s">
        <v>52</v>
      </c>
      <c r="O7557" t="s">
        <v>35</v>
      </c>
      <c r="P7557" t="s">
        <v>71</v>
      </c>
      <c r="Q7557">
        <f>Sales_Data[[#This Row],[Quantity]]*Sales_Data[[#This Row],[Unit_Price]]</f>
        <v>93030.88</v>
      </c>
      <c r="R7557">
        <f>Sales_Data[[#This Row],[Gross_Sales]]*Sales_Data[[#This Row],[Discount]]</f>
        <v>18606.176000000003</v>
      </c>
      <c r="S7557">
        <f>Sales_Data[[#This Row],[Gross_Sales]]-Sales_Data[[#This Row],[Discount_Amount]]</f>
        <v>74424.703999999998</v>
      </c>
      <c r="T7557">
        <f>Sales_Data[[#This Row],[Net Sales]]-Sales_Data[[#This Row],[Cost]]</f>
        <v>25223.663999999997</v>
      </c>
      <c r="U7557" s="2">
        <f>Sales_Data[[#This Row],[Profit]]/Sales_Data[[#This Row],[Net Sales]]</f>
        <v>0.33891520750959248</v>
      </c>
      <c r="V7557">
        <f>YEAR(Sales_Data[[#This Row],[Order_Date]])</f>
        <v>2025</v>
      </c>
      <c r="W7557" t="str">
        <f>TEXT(Sales_Data[[#This Row],[Order_Date]],"mmm")</f>
        <v>Nov</v>
      </c>
      <c r="X7557">
        <f>MONTH(Sales_Data[[#This Row],[Order_Date]])</f>
        <v>11</v>
      </c>
      <c r="Y7557" t="str">
        <f>"Q"&amp;ROUNDUP(MONTH(Sales_Data[[#This Row],[Order_Date]])/3,0)</f>
        <v>Q4</v>
      </c>
    </row>
    <row r="7558" spans="1:25" x14ac:dyDescent="0.3">
      <c r="A7558" t="s">
        <v>9372</v>
      </c>
      <c r="B7558" s="1">
        <v>45933</v>
      </c>
      <c r="C7558" t="s">
        <v>3911</v>
      </c>
      <c r="D7558" t="s">
        <v>160</v>
      </c>
      <c r="E7558" t="s">
        <v>30</v>
      </c>
      <c r="F7558" t="s">
        <v>210</v>
      </c>
      <c r="G7558" t="s">
        <v>41</v>
      </c>
      <c r="H7558" t="s">
        <v>42</v>
      </c>
      <c r="I7558" t="s">
        <v>82</v>
      </c>
      <c r="J7558">
        <v>2</v>
      </c>
      <c r="K7558">
        <v>525.96</v>
      </c>
      <c r="L7558">
        <v>0.05</v>
      </c>
      <c r="M7558">
        <v>625.83000000000004</v>
      </c>
      <c r="N7558" t="s">
        <v>70</v>
      </c>
      <c r="O7558" t="s">
        <v>35</v>
      </c>
      <c r="P7558" t="s">
        <v>71</v>
      </c>
      <c r="Q7558">
        <f>Sales_Data[[#This Row],[Quantity]]*Sales_Data[[#This Row],[Unit_Price]]</f>
        <v>1051.92</v>
      </c>
      <c r="R7558">
        <f>Sales_Data[[#This Row],[Gross_Sales]]*Sales_Data[[#This Row],[Discount]]</f>
        <v>52.596000000000004</v>
      </c>
      <c r="S7558">
        <f>Sales_Data[[#This Row],[Gross_Sales]]-Sales_Data[[#This Row],[Discount_Amount]]</f>
        <v>999.32400000000007</v>
      </c>
      <c r="T7558">
        <f>Sales_Data[[#This Row],[Net Sales]]-Sales_Data[[#This Row],[Cost]]</f>
        <v>373.49400000000003</v>
      </c>
      <c r="U7558" s="2">
        <f>Sales_Data[[#This Row],[Profit]]/Sales_Data[[#This Row],[Net Sales]]</f>
        <v>0.37374665273725038</v>
      </c>
      <c r="V7558">
        <f>YEAR(Sales_Data[[#This Row],[Order_Date]])</f>
        <v>2025</v>
      </c>
      <c r="W7558" t="str">
        <f>TEXT(Sales_Data[[#This Row],[Order_Date]],"mmm")</f>
        <v>Oct</v>
      </c>
      <c r="X7558">
        <f>MONTH(Sales_Data[[#This Row],[Order_Date]])</f>
        <v>10</v>
      </c>
      <c r="Y7558" t="str">
        <f>"Q"&amp;ROUNDUP(MONTH(Sales_Data[[#This Row],[Order_Date]])/3,0)</f>
        <v>Q4</v>
      </c>
    </row>
    <row r="7559" spans="1:25" x14ac:dyDescent="0.3">
      <c r="A7559" t="s">
        <v>9373</v>
      </c>
      <c r="B7559" s="1">
        <v>45986</v>
      </c>
      <c r="C7559" t="s">
        <v>783</v>
      </c>
      <c r="D7559" t="s">
        <v>141</v>
      </c>
      <c r="E7559" t="s">
        <v>39</v>
      </c>
      <c r="F7559" t="s">
        <v>107</v>
      </c>
      <c r="G7559" t="s">
        <v>21</v>
      </c>
      <c r="H7559" t="s">
        <v>230</v>
      </c>
      <c r="I7559" t="s">
        <v>328</v>
      </c>
      <c r="J7559">
        <v>4</v>
      </c>
      <c r="K7559">
        <v>794.99</v>
      </c>
      <c r="L7559">
        <v>0</v>
      </c>
      <c r="M7559">
        <v>2339.09</v>
      </c>
      <c r="N7559" t="s">
        <v>70</v>
      </c>
      <c r="O7559" t="s">
        <v>35</v>
      </c>
      <c r="P7559" t="s">
        <v>71</v>
      </c>
      <c r="Q7559">
        <f>Sales_Data[[#This Row],[Quantity]]*Sales_Data[[#This Row],[Unit_Price]]</f>
        <v>3179.96</v>
      </c>
      <c r="R7559">
        <f>Sales_Data[[#This Row],[Gross_Sales]]*Sales_Data[[#This Row],[Discount]]</f>
        <v>0</v>
      </c>
      <c r="S7559">
        <f>Sales_Data[[#This Row],[Gross_Sales]]-Sales_Data[[#This Row],[Discount_Amount]]</f>
        <v>3179.96</v>
      </c>
      <c r="T7559">
        <f>Sales_Data[[#This Row],[Net Sales]]-Sales_Data[[#This Row],[Cost]]</f>
        <v>840.86999999999989</v>
      </c>
      <c r="U7559" s="2">
        <f>Sales_Data[[#This Row],[Profit]]/Sales_Data[[#This Row],[Net Sales]]</f>
        <v>0.2644278544384206</v>
      </c>
      <c r="V7559">
        <f>YEAR(Sales_Data[[#This Row],[Order_Date]])</f>
        <v>2025</v>
      </c>
      <c r="W7559" t="str">
        <f>TEXT(Sales_Data[[#This Row],[Order_Date]],"mmm")</f>
        <v>Nov</v>
      </c>
      <c r="X7559">
        <f>MONTH(Sales_Data[[#This Row],[Order_Date]])</f>
        <v>11</v>
      </c>
      <c r="Y7559" t="str">
        <f>"Q"&amp;ROUNDUP(MONTH(Sales_Data[[#This Row],[Order_Date]])/3,0)</f>
        <v>Q4</v>
      </c>
    </row>
    <row r="7560" spans="1:25" x14ac:dyDescent="0.3">
      <c r="A7560" t="s">
        <v>9374</v>
      </c>
      <c r="B7560" s="1">
        <v>45674</v>
      </c>
      <c r="C7560" t="s">
        <v>1523</v>
      </c>
      <c r="D7560" t="s">
        <v>137</v>
      </c>
      <c r="E7560" t="s">
        <v>48</v>
      </c>
      <c r="F7560" t="s">
        <v>132</v>
      </c>
      <c r="G7560" t="s">
        <v>67</v>
      </c>
      <c r="H7560" t="s">
        <v>68</v>
      </c>
      <c r="I7560" t="s">
        <v>97</v>
      </c>
      <c r="J7560">
        <v>1</v>
      </c>
      <c r="K7560">
        <v>25033.19</v>
      </c>
      <c r="L7560">
        <v>0.05</v>
      </c>
      <c r="M7560">
        <v>18798.61</v>
      </c>
      <c r="N7560" t="s">
        <v>24</v>
      </c>
      <c r="O7560" t="s">
        <v>35</v>
      </c>
      <c r="P7560" t="s">
        <v>44</v>
      </c>
      <c r="Q7560">
        <f>Sales_Data[[#This Row],[Quantity]]*Sales_Data[[#This Row],[Unit_Price]]</f>
        <v>25033.19</v>
      </c>
      <c r="R7560">
        <f>Sales_Data[[#This Row],[Gross_Sales]]*Sales_Data[[#This Row],[Discount]]</f>
        <v>1251.6595</v>
      </c>
      <c r="S7560">
        <f>Sales_Data[[#This Row],[Gross_Sales]]-Sales_Data[[#This Row],[Discount_Amount]]</f>
        <v>23781.530499999997</v>
      </c>
      <c r="T7560">
        <f>Sales_Data[[#This Row],[Net Sales]]-Sales_Data[[#This Row],[Cost]]</f>
        <v>4982.9204999999965</v>
      </c>
      <c r="U7560" s="2">
        <f>Sales_Data[[#This Row],[Profit]]/Sales_Data[[#This Row],[Net Sales]]</f>
        <v>0.20952900823603415</v>
      </c>
      <c r="V7560">
        <f>YEAR(Sales_Data[[#This Row],[Order_Date]])</f>
        <v>2025</v>
      </c>
      <c r="W7560" t="str">
        <f>TEXT(Sales_Data[[#This Row],[Order_Date]],"mmm")</f>
        <v>Jan</v>
      </c>
      <c r="X7560">
        <f>MONTH(Sales_Data[[#This Row],[Order_Date]])</f>
        <v>1</v>
      </c>
      <c r="Y7560" t="str">
        <f>"Q"&amp;ROUNDUP(MONTH(Sales_Data[[#This Row],[Order_Date]])/3,0)</f>
        <v>Q1</v>
      </c>
    </row>
    <row r="7561" spans="1:25" x14ac:dyDescent="0.3">
      <c r="A7561" t="s">
        <v>9375</v>
      </c>
      <c r="B7561" s="1">
        <v>45940</v>
      </c>
      <c r="C7561" t="s">
        <v>4575</v>
      </c>
      <c r="D7561" t="s">
        <v>224</v>
      </c>
      <c r="E7561" t="s">
        <v>19</v>
      </c>
      <c r="F7561" t="s">
        <v>81</v>
      </c>
      <c r="G7561" t="s">
        <v>32</v>
      </c>
      <c r="H7561" t="s">
        <v>50</v>
      </c>
      <c r="I7561" t="s">
        <v>58</v>
      </c>
      <c r="J7561">
        <v>2</v>
      </c>
      <c r="K7561">
        <v>4072.88</v>
      </c>
      <c r="L7561">
        <v>0</v>
      </c>
      <c r="M7561">
        <v>5121.16</v>
      </c>
      <c r="N7561" t="s">
        <v>52</v>
      </c>
      <c r="O7561" t="s">
        <v>35</v>
      </c>
      <c r="P7561" t="s">
        <v>71</v>
      </c>
      <c r="Q7561">
        <f>Sales_Data[[#This Row],[Quantity]]*Sales_Data[[#This Row],[Unit_Price]]</f>
        <v>8145.76</v>
      </c>
      <c r="R7561">
        <f>Sales_Data[[#This Row],[Gross_Sales]]*Sales_Data[[#This Row],[Discount]]</f>
        <v>0</v>
      </c>
      <c r="S7561">
        <f>Sales_Data[[#This Row],[Gross_Sales]]-Sales_Data[[#This Row],[Discount_Amount]]</f>
        <v>8145.76</v>
      </c>
      <c r="T7561">
        <f>Sales_Data[[#This Row],[Net Sales]]-Sales_Data[[#This Row],[Cost]]</f>
        <v>3024.6000000000004</v>
      </c>
      <c r="U7561" s="2">
        <f>Sales_Data[[#This Row],[Profit]]/Sales_Data[[#This Row],[Net Sales]]</f>
        <v>0.37130973659916328</v>
      </c>
      <c r="V7561">
        <f>YEAR(Sales_Data[[#This Row],[Order_Date]])</f>
        <v>2025</v>
      </c>
      <c r="W7561" t="str">
        <f>TEXT(Sales_Data[[#This Row],[Order_Date]],"mmm")</f>
        <v>Oct</v>
      </c>
      <c r="X7561">
        <f>MONTH(Sales_Data[[#This Row],[Order_Date]])</f>
        <v>10</v>
      </c>
      <c r="Y7561" t="str">
        <f>"Q"&amp;ROUNDUP(MONTH(Sales_Data[[#This Row],[Order_Date]])/3,0)</f>
        <v>Q4</v>
      </c>
    </row>
    <row r="7562" spans="1:25" x14ac:dyDescent="0.3">
      <c r="A7562" t="s">
        <v>9376</v>
      </c>
      <c r="B7562" s="1">
        <v>45915</v>
      </c>
      <c r="C7562" t="s">
        <v>696</v>
      </c>
      <c r="D7562" t="s">
        <v>580</v>
      </c>
      <c r="E7562" t="s">
        <v>48</v>
      </c>
      <c r="F7562" t="s">
        <v>49</v>
      </c>
      <c r="G7562" t="s">
        <v>67</v>
      </c>
      <c r="H7562" t="s">
        <v>68</v>
      </c>
      <c r="I7562" t="s">
        <v>69</v>
      </c>
      <c r="J7562">
        <v>1</v>
      </c>
      <c r="K7562">
        <v>60858.58</v>
      </c>
      <c r="L7562">
        <v>0</v>
      </c>
      <c r="M7562">
        <v>38552.21</v>
      </c>
      <c r="N7562" t="s">
        <v>24</v>
      </c>
      <c r="O7562" t="s">
        <v>25</v>
      </c>
      <c r="P7562" t="s">
        <v>44</v>
      </c>
      <c r="Q7562">
        <f>Sales_Data[[#This Row],[Quantity]]*Sales_Data[[#This Row],[Unit_Price]]</f>
        <v>60858.58</v>
      </c>
      <c r="R7562">
        <f>Sales_Data[[#This Row],[Gross_Sales]]*Sales_Data[[#This Row],[Discount]]</f>
        <v>0</v>
      </c>
      <c r="S7562">
        <f>Sales_Data[[#This Row],[Gross_Sales]]-Sales_Data[[#This Row],[Discount_Amount]]</f>
        <v>60858.58</v>
      </c>
      <c r="T7562">
        <f>Sales_Data[[#This Row],[Net Sales]]-Sales_Data[[#This Row],[Cost]]</f>
        <v>22306.370000000003</v>
      </c>
      <c r="U7562" s="2">
        <f>Sales_Data[[#This Row],[Profit]]/Sales_Data[[#This Row],[Net Sales]]</f>
        <v>0.36652794067820843</v>
      </c>
      <c r="V7562">
        <f>YEAR(Sales_Data[[#This Row],[Order_Date]])</f>
        <v>2025</v>
      </c>
      <c r="W7562" t="str">
        <f>TEXT(Sales_Data[[#This Row],[Order_Date]],"mmm")</f>
        <v>Sep</v>
      </c>
      <c r="X7562">
        <f>MONTH(Sales_Data[[#This Row],[Order_Date]])</f>
        <v>9</v>
      </c>
      <c r="Y7562" t="str">
        <f>"Q"&amp;ROUNDUP(MONTH(Sales_Data[[#This Row],[Order_Date]])/3,0)</f>
        <v>Q3</v>
      </c>
    </row>
    <row r="7563" spans="1:25" x14ac:dyDescent="0.3">
      <c r="A7563" t="s">
        <v>9377</v>
      </c>
      <c r="B7563" s="1">
        <v>45720</v>
      </c>
      <c r="C7563" t="s">
        <v>4894</v>
      </c>
      <c r="D7563" t="s">
        <v>427</v>
      </c>
      <c r="E7563" t="s">
        <v>48</v>
      </c>
      <c r="F7563" t="s">
        <v>49</v>
      </c>
      <c r="G7563" t="s">
        <v>67</v>
      </c>
      <c r="H7563" t="s">
        <v>68</v>
      </c>
      <c r="I7563" t="s">
        <v>97</v>
      </c>
      <c r="J7563">
        <v>1</v>
      </c>
      <c r="K7563">
        <v>38415.32</v>
      </c>
      <c r="L7563">
        <v>0.05</v>
      </c>
      <c r="M7563">
        <v>27568.44</v>
      </c>
      <c r="N7563" t="s">
        <v>24</v>
      </c>
      <c r="O7563" t="s">
        <v>35</v>
      </c>
      <c r="P7563" t="s">
        <v>71</v>
      </c>
      <c r="Q7563">
        <f>Sales_Data[[#This Row],[Quantity]]*Sales_Data[[#This Row],[Unit_Price]]</f>
        <v>38415.32</v>
      </c>
      <c r="R7563">
        <f>Sales_Data[[#This Row],[Gross_Sales]]*Sales_Data[[#This Row],[Discount]]</f>
        <v>1920.7660000000001</v>
      </c>
      <c r="S7563">
        <f>Sales_Data[[#This Row],[Gross_Sales]]-Sales_Data[[#This Row],[Discount_Amount]]</f>
        <v>36494.553999999996</v>
      </c>
      <c r="T7563">
        <f>Sales_Data[[#This Row],[Net Sales]]-Sales_Data[[#This Row],[Cost]]</f>
        <v>8926.1139999999978</v>
      </c>
      <c r="U7563" s="2">
        <f>Sales_Data[[#This Row],[Profit]]/Sales_Data[[#This Row],[Net Sales]]</f>
        <v>0.24458756229765127</v>
      </c>
      <c r="V7563">
        <f>YEAR(Sales_Data[[#This Row],[Order_Date]])</f>
        <v>2025</v>
      </c>
      <c r="W7563" t="str">
        <f>TEXT(Sales_Data[[#This Row],[Order_Date]],"mmm")</f>
        <v>Mar</v>
      </c>
      <c r="X7563">
        <f>MONTH(Sales_Data[[#This Row],[Order_Date]])</f>
        <v>3</v>
      </c>
      <c r="Y7563" t="str">
        <f>"Q"&amp;ROUNDUP(MONTH(Sales_Data[[#This Row],[Order_Date]])/3,0)</f>
        <v>Q1</v>
      </c>
    </row>
    <row r="7564" spans="1:25" x14ac:dyDescent="0.3">
      <c r="A7564" t="s">
        <v>9378</v>
      </c>
      <c r="B7564" s="1">
        <v>45719</v>
      </c>
      <c r="C7564" t="s">
        <v>4318</v>
      </c>
      <c r="D7564" t="s">
        <v>497</v>
      </c>
      <c r="E7564" t="s">
        <v>119</v>
      </c>
      <c r="F7564" t="s">
        <v>249</v>
      </c>
      <c r="G7564" t="s">
        <v>67</v>
      </c>
      <c r="H7564" t="s">
        <v>68</v>
      </c>
      <c r="I7564" t="s">
        <v>97</v>
      </c>
      <c r="J7564">
        <v>3</v>
      </c>
      <c r="K7564">
        <v>2942.27</v>
      </c>
      <c r="L7564">
        <v>0.1</v>
      </c>
      <c r="M7564">
        <v>6866.03</v>
      </c>
      <c r="N7564" t="s">
        <v>52</v>
      </c>
      <c r="O7564" t="s">
        <v>25</v>
      </c>
      <c r="P7564" t="s">
        <v>71</v>
      </c>
      <c r="Q7564">
        <f>Sales_Data[[#This Row],[Quantity]]*Sales_Data[[#This Row],[Unit_Price]]</f>
        <v>8826.81</v>
      </c>
      <c r="R7564">
        <f>Sales_Data[[#This Row],[Gross_Sales]]*Sales_Data[[#This Row],[Discount]]</f>
        <v>882.68100000000004</v>
      </c>
      <c r="S7564">
        <f>Sales_Data[[#This Row],[Gross_Sales]]-Sales_Data[[#This Row],[Discount_Amount]]</f>
        <v>7944.128999999999</v>
      </c>
      <c r="T7564">
        <f>Sales_Data[[#This Row],[Net Sales]]-Sales_Data[[#This Row],[Cost]]</f>
        <v>1078.0989999999993</v>
      </c>
      <c r="U7564" s="2">
        <f>Sales_Data[[#This Row],[Profit]]/Sales_Data[[#This Row],[Net Sales]]</f>
        <v>0.13571015777815282</v>
      </c>
      <c r="V7564">
        <f>YEAR(Sales_Data[[#This Row],[Order_Date]])</f>
        <v>2025</v>
      </c>
      <c r="W7564" t="str">
        <f>TEXT(Sales_Data[[#This Row],[Order_Date]],"mmm")</f>
        <v>Mar</v>
      </c>
      <c r="X7564">
        <f>MONTH(Sales_Data[[#This Row],[Order_Date]])</f>
        <v>3</v>
      </c>
      <c r="Y7564" t="str">
        <f>"Q"&amp;ROUNDUP(MONTH(Sales_Data[[#This Row],[Order_Date]])/3,0)</f>
        <v>Q1</v>
      </c>
    </row>
    <row r="7565" spans="1:25" x14ac:dyDescent="0.3">
      <c r="A7565" t="s">
        <v>9379</v>
      </c>
      <c r="B7565" s="1">
        <v>45757</v>
      </c>
      <c r="C7565" t="s">
        <v>5004</v>
      </c>
      <c r="D7565" t="s">
        <v>817</v>
      </c>
      <c r="E7565" t="s">
        <v>30</v>
      </c>
      <c r="F7565" t="s">
        <v>156</v>
      </c>
      <c r="G7565" t="s">
        <v>21</v>
      </c>
      <c r="H7565" t="s">
        <v>22</v>
      </c>
      <c r="I7565" t="s">
        <v>23</v>
      </c>
      <c r="J7565">
        <v>1</v>
      </c>
      <c r="K7565">
        <v>3597.69</v>
      </c>
      <c r="L7565">
        <v>0</v>
      </c>
      <c r="M7565">
        <v>2362.8200000000002</v>
      </c>
      <c r="N7565" t="s">
        <v>24</v>
      </c>
      <c r="O7565" t="s">
        <v>53</v>
      </c>
      <c r="P7565" t="s">
        <v>71</v>
      </c>
      <c r="Q7565">
        <f>Sales_Data[[#This Row],[Quantity]]*Sales_Data[[#This Row],[Unit_Price]]</f>
        <v>3597.69</v>
      </c>
      <c r="R7565">
        <f>Sales_Data[[#This Row],[Gross_Sales]]*Sales_Data[[#This Row],[Discount]]</f>
        <v>0</v>
      </c>
      <c r="S7565">
        <f>Sales_Data[[#This Row],[Gross_Sales]]-Sales_Data[[#This Row],[Discount_Amount]]</f>
        <v>3597.69</v>
      </c>
      <c r="T7565">
        <f>Sales_Data[[#This Row],[Net Sales]]-Sales_Data[[#This Row],[Cost]]</f>
        <v>1234.8699999999999</v>
      </c>
      <c r="U7565" s="2">
        <f>Sales_Data[[#This Row],[Profit]]/Sales_Data[[#This Row],[Net Sales]]</f>
        <v>0.34323968991213805</v>
      </c>
      <c r="V7565">
        <f>YEAR(Sales_Data[[#This Row],[Order_Date]])</f>
        <v>2025</v>
      </c>
      <c r="W7565" t="str">
        <f>TEXT(Sales_Data[[#This Row],[Order_Date]],"mmm")</f>
        <v>Apr</v>
      </c>
      <c r="X7565">
        <f>MONTH(Sales_Data[[#This Row],[Order_Date]])</f>
        <v>4</v>
      </c>
      <c r="Y7565" t="str">
        <f>"Q"&amp;ROUNDUP(MONTH(Sales_Data[[#This Row],[Order_Date]])/3,0)</f>
        <v>Q2</v>
      </c>
    </row>
    <row r="7566" spans="1:25" x14ac:dyDescent="0.3">
      <c r="A7566" t="s">
        <v>9380</v>
      </c>
      <c r="B7566" s="1">
        <v>45676</v>
      </c>
      <c r="C7566" t="s">
        <v>6850</v>
      </c>
      <c r="D7566" t="s">
        <v>381</v>
      </c>
      <c r="E7566" t="s">
        <v>39</v>
      </c>
      <c r="F7566" t="s">
        <v>202</v>
      </c>
      <c r="G7566" t="s">
        <v>21</v>
      </c>
      <c r="H7566" t="s">
        <v>127</v>
      </c>
      <c r="I7566" t="s">
        <v>128</v>
      </c>
      <c r="J7566">
        <v>1</v>
      </c>
      <c r="K7566">
        <v>2874.53</v>
      </c>
      <c r="L7566">
        <v>0.1</v>
      </c>
      <c r="M7566">
        <v>2060.38</v>
      </c>
      <c r="N7566" t="s">
        <v>24</v>
      </c>
      <c r="O7566" t="s">
        <v>35</v>
      </c>
      <c r="P7566" t="s">
        <v>26</v>
      </c>
      <c r="Q7566">
        <f>Sales_Data[[#This Row],[Quantity]]*Sales_Data[[#This Row],[Unit_Price]]</f>
        <v>2874.53</v>
      </c>
      <c r="R7566">
        <f>Sales_Data[[#This Row],[Gross_Sales]]*Sales_Data[[#This Row],[Discount]]</f>
        <v>287.45300000000003</v>
      </c>
      <c r="S7566">
        <f>Sales_Data[[#This Row],[Gross_Sales]]-Sales_Data[[#This Row],[Discount_Amount]]</f>
        <v>2587.0770000000002</v>
      </c>
      <c r="T7566">
        <f>Sales_Data[[#This Row],[Net Sales]]-Sales_Data[[#This Row],[Cost]]</f>
        <v>526.69700000000012</v>
      </c>
      <c r="U7566" s="2">
        <f>Sales_Data[[#This Row],[Profit]]/Sales_Data[[#This Row],[Net Sales]]</f>
        <v>0.20358767829484783</v>
      </c>
      <c r="V7566">
        <f>YEAR(Sales_Data[[#This Row],[Order_Date]])</f>
        <v>2025</v>
      </c>
      <c r="W7566" t="str">
        <f>TEXT(Sales_Data[[#This Row],[Order_Date]],"mmm")</f>
        <v>Jan</v>
      </c>
      <c r="X7566">
        <f>MONTH(Sales_Data[[#This Row],[Order_Date]])</f>
        <v>1</v>
      </c>
      <c r="Y7566" t="str">
        <f>"Q"&amp;ROUNDUP(MONTH(Sales_Data[[#This Row],[Order_Date]])/3,0)</f>
        <v>Q1</v>
      </c>
    </row>
    <row r="7567" spans="1:25" x14ac:dyDescent="0.3">
      <c r="A7567" t="s">
        <v>9381</v>
      </c>
      <c r="B7567" s="1">
        <v>45674</v>
      </c>
      <c r="C7567" t="s">
        <v>621</v>
      </c>
      <c r="D7567" t="s">
        <v>170</v>
      </c>
      <c r="E7567" t="s">
        <v>48</v>
      </c>
      <c r="F7567" t="s">
        <v>126</v>
      </c>
      <c r="G7567" t="s">
        <v>67</v>
      </c>
      <c r="H7567" t="s">
        <v>68</v>
      </c>
      <c r="I7567" t="s">
        <v>97</v>
      </c>
      <c r="J7567">
        <v>2</v>
      </c>
      <c r="K7567">
        <v>9889.34</v>
      </c>
      <c r="L7567">
        <v>0.15</v>
      </c>
      <c r="M7567">
        <v>13284.04</v>
      </c>
      <c r="N7567" t="s">
        <v>70</v>
      </c>
      <c r="O7567" t="s">
        <v>35</v>
      </c>
      <c r="P7567" t="s">
        <v>44</v>
      </c>
      <c r="Q7567">
        <f>Sales_Data[[#This Row],[Quantity]]*Sales_Data[[#This Row],[Unit_Price]]</f>
        <v>19778.68</v>
      </c>
      <c r="R7567">
        <f>Sales_Data[[#This Row],[Gross_Sales]]*Sales_Data[[#This Row],[Discount]]</f>
        <v>2966.8020000000001</v>
      </c>
      <c r="S7567">
        <f>Sales_Data[[#This Row],[Gross_Sales]]-Sales_Data[[#This Row],[Discount_Amount]]</f>
        <v>16811.878000000001</v>
      </c>
      <c r="T7567">
        <f>Sales_Data[[#This Row],[Net Sales]]-Sales_Data[[#This Row],[Cost]]</f>
        <v>3527.8379999999997</v>
      </c>
      <c r="U7567" s="2">
        <f>Sales_Data[[#This Row],[Profit]]/Sales_Data[[#This Row],[Net Sales]]</f>
        <v>0.20984199385696231</v>
      </c>
      <c r="V7567">
        <f>YEAR(Sales_Data[[#This Row],[Order_Date]])</f>
        <v>2025</v>
      </c>
      <c r="W7567" t="str">
        <f>TEXT(Sales_Data[[#This Row],[Order_Date]],"mmm")</f>
        <v>Jan</v>
      </c>
      <c r="X7567">
        <f>MONTH(Sales_Data[[#This Row],[Order_Date]])</f>
        <v>1</v>
      </c>
      <c r="Y7567" t="str">
        <f>"Q"&amp;ROUNDUP(MONTH(Sales_Data[[#This Row],[Order_Date]])/3,0)</f>
        <v>Q1</v>
      </c>
    </row>
    <row r="7568" spans="1:25" x14ac:dyDescent="0.3">
      <c r="A7568" t="s">
        <v>9382</v>
      </c>
      <c r="B7568" s="1">
        <v>45982</v>
      </c>
      <c r="C7568" t="s">
        <v>349</v>
      </c>
      <c r="D7568" t="s">
        <v>777</v>
      </c>
      <c r="E7568" t="s">
        <v>48</v>
      </c>
      <c r="F7568" t="s">
        <v>132</v>
      </c>
      <c r="G7568" t="s">
        <v>67</v>
      </c>
      <c r="H7568" t="s">
        <v>88</v>
      </c>
      <c r="I7568" t="s">
        <v>157</v>
      </c>
      <c r="J7568">
        <v>1</v>
      </c>
      <c r="K7568">
        <v>16564.25</v>
      </c>
      <c r="L7568">
        <v>0.1</v>
      </c>
      <c r="M7568">
        <v>10428.709999999999</v>
      </c>
      <c r="N7568" t="s">
        <v>52</v>
      </c>
      <c r="O7568" t="s">
        <v>53</v>
      </c>
      <c r="P7568" t="s">
        <v>44</v>
      </c>
      <c r="Q7568">
        <f>Sales_Data[[#This Row],[Quantity]]*Sales_Data[[#This Row],[Unit_Price]]</f>
        <v>16564.25</v>
      </c>
      <c r="R7568">
        <f>Sales_Data[[#This Row],[Gross_Sales]]*Sales_Data[[#This Row],[Discount]]</f>
        <v>1656.4250000000002</v>
      </c>
      <c r="S7568">
        <f>Sales_Data[[#This Row],[Gross_Sales]]-Sales_Data[[#This Row],[Discount_Amount]]</f>
        <v>14907.825000000001</v>
      </c>
      <c r="T7568">
        <f>Sales_Data[[#This Row],[Net Sales]]-Sales_Data[[#This Row],[Cost]]</f>
        <v>4479.1150000000016</v>
      </c>
      <c r="U7568" s="2">
        <f>Sales_Data[[#This Row],[Profit]]/Sales_Data[[#This Row],[Net Sales]]</f>
        <v>0.30045395622768589</v>
      </c>
      <c r="V7568">
        <f>YEAR(Sales_Data[[#This Row],[Order_Date]])</f>
        <v>2025</v>
      </c>
      <c r="W7568" t="str">
        <f>TEXT(Sales_Data[[#This Row],[Order_Date]],"mmm")</f>
        <v>Nov</v>
      </c>
      <c r="X7568">
        <f>MONTH(Sales_Data[[#This Row],[Order_Date]])</f>
        <v>11</v>
      </c>
      <c r="Y7568" t="str">
        <f>"Q"&amp;ROUNDUP(MONTH(Sales_Data[[#This Row],[Order_Date]])/3,0)</f>
        <v>Q4</v>
      </c>
    </row>
    <row r="7569" spans="1:25" x14ac:dyDescent="0.3">
      <c r="A7569" t="s">
        <v>9383</v>
      </c>
      <c r="B7569" s="1">
        <v>45903</v>
      </c>
      <c r="C7569" t="s">
        <v>4793</v>
      </c>
      <c r="D7569" t="s">
        <v>175</v>
      </c>
      <c r="E7569" t="s">
        <v>119</v>
      </c>
      <c r="F7569" t="s">
        <v>538</v>
      </c>
      <c r="G7569" t="s">
        <v>41</v>
      </c>
      <c r="H7569" t="s">
        <v>102</v>
      </c>
      <c r="I7569" t="s">
        <v>103</v>
      </c>
      <c r="J7569">
        <v>2</v>
      </c>
      <c r="K7569">
        <v>5963.35</v>
      </c>
      <c r="L7569">
        <v>0.05</v>
      </c>
      <c r="M7569">
        <v>7248.4</v>
      </c>
      <c r="N7569" t="s">
        <v>24</v>
      </c>
      <c r="O7569" t="s">
        <v>25</v>
      </c>
      <c r="P7569" t="s">
        <v>44</v>
      </c>
      <c r="Q7569">
        <f>Sales_Data[[#This Row],[Quantity]]*Sales_Data[[#This Row],[Unit_Price]]</f>
        <v>11926.7</v>
      </c>
      <c r="R7569">
        <f>Sales_Data[[#This Row],[Gross_Sales]]*Sales_Data[[#This Row],[Discount]]</f>
        <v>596.33500000000004</v>
      </c>
      <c r="S7569">
        <f>Sales_Data[[#This Row],[Gross_Sales]]-Sales_Data[[#This Row],[Discount_Amount]]</f>
        <v>11330.365000000002</v>
      </c>
      <c r="T7569">
        <f>Sales_Data[[#This Row],[Net Sales]]-Sales_Data[[#This Row],[Cost]]</f>
        <v>4081.965000000002</v>
      </c>
      <c r="U7569" s="2">
        <f>Sales_Data[[#This Row],[Profit]]/Sales_Data[[#This Row],[Net Sales]]</f>
        <v>0.36026774071267798</v>
      </c>
      <c r="V7569">
        <f>YEAR(Sales_Data[[#This Row],[Order_Date]])</f>
        <v>2025</v>
      </c>
      <c r="W7569" t="str">
        <f>TEXT(Sales_Data[[#This Row],[Order_Date]],"mmm")</f>
        <v>Sep</v>
      </c>
      <c r="X7569">
        <f>MONTH(Sales_Data[[#This Row],[Order_Date]])</f>
        <v>9</v>
      </c>
      <c r="Y7569" t="str">
        <f>"Q"&amp;ROUNDUP(MONTH(Sales_Data[[#This Row],[Order_Date]])/3,0)</f>
        <v>Q3</v>
      </c>
    </row>
    <row r="7570" spans="1:25" x14ac:dyDescent="0.3">
      <c r="A7570" t="s">
        <v>9384</v>
      </c>
      <c r="B7570" s="1">
        <v>45908</v>
      </c>
      <c r="C7570" t="s">
        <v>198</v>
      </c>
      <c r="D7570" t="s">
        <v>290</v>
      </c>
      <c r="E7570" t="s">
        <v>48</v>
      </c>
      <c r="F7570" t="s">
        <v>126</v>
      </c>
      <c r="G7570" t="s">
        <v>75</v>
      </c>
      <c r="H7570" t="s">
        <v>114</v>
      </c>
      <c r="I7570" t="s">
        <v>206</v>
      </c>
      <c r="J7570">
        <v>1</v>
      </c>
      <c r="K7570">
        <v>4794.13</v>
      </c>
      <c r="L7570">
        <v>0</v>
      </c>
      <c r="M7570">
        <v>3731.69</v>
      </c>
      <c r="N7570" t="s">
        <v>52</v>
      </c>
      <c r="O7570" t="s">
        <v>35</v>
      </c>
      <c r="P7570" t="s">
        <v>71</v>
      </c>
      <c r="Q7570">
        <f>Sales_Data[[#This Row],[Quantity]]*Sales_Data[[#This Row],[Unit_Price]]</f>
        <v>4794.13</v>
      </c>
      <c r="R7570">
        <f>Sales_Data[[#This Row],[Gross_Sales]]*Sales_Data[[#This Row],[Discount]]</f>
        <v>0</v>
      </c>
      <c r="S7570">
        <f>Sales_Data[[#This Row],[Gross_Sales]]-Sales_Data[[#This Row],[Discount_Amount]]</f>
        <v>4794.13</v>
      </c>
      <c r="T7570">
        <f>Sales_Data[[#This Row],[Net Sales]]-Sales_Data[[#This Row],[Cost]]</f>
        <v>1062.44</v>
      </c>
      <c r="U7570" s="2">
        <f>Sales_Data[[#This Row],[Profit]]/Sales_Data[[#This Row],[Net Sales]]</f>
        <v>0.22161268050720362</v>
      </c>
      <c r="V7570">
        <f>YEAR(Sales_Data[[#This Row],[Order_Date]])</f>
        <v>2025</v>
      </c>
      <c r="W7570" t="str">
        <f>TEXT(Sales_Data[[#This Row],[Order_Date]],"mmm")</f>
        <v>Sep</v>
      </c>
      <c r="X7570">
        <f>MONTH(Sales_Data[[#This Row],[Order_Date]])</f>
        <v>9</v>
      </c>
      <c r="Y7570" t="str">
        <f>"Q"&amp;ROUNDUP(MONTH(Sales_Data[[#This Row],[Order_Date]])/3,0)</f>
        <v>Q3</v>
      </c>
    </row>
    <row r="7571" spans="1:25" x14ac:dyDescent="0.3">
      <c r="A7571" t="s">
        <v>9385</v>
      </c>
      <c r="B7571" s="1">
        <v>45738</v>
      </c>
      <c r="C7571" t="s">
        <v>2766</v>
      </c>
      <c r="D7571" t="s">
        <v>168</v>
      </c>
      <c r="E7571" t="s">
        <v>19</v>
      </c>
      <c r="F7571" t="s">
        <v>113</v>
      </c>
      <c r="G7571" t="s">
        <v>41</v>
      </c>
      <c r="H7571" t="s">
        <v>171</v>
      </c>
      <c r="I7571" t="s">
        <v>172</v>
      </c>
      <c r="J7571">
        <v>1</v>
      </c>
      <c r="K7571">
        <v>5417.52</v>
      </c>
      <c r="L7571">
        <v>0</v>
      </c>
      <c r="M7571">
        <v>3983.21</v>
      </c>
      <c r="N7571" t="s">
        <v>52</v>
      </c>
      <c r="O7571" t="s">
        <v>53</v>
      </c>
      <c r="P7571" t="s">
        <v>44</v>
      </c>
      <c r="Q7571">
        <f>Sales_Data[[#This Row],[Quantity]]*Sales_Data[[#This Row],[Unit_Price]]</f>
        <v>5417.52</v>
      </c>
      <c r="R7571">
        <f>Sales_Data[[#This Row],[Gross_Sales]]*Sales_Data[[#This Row],[Discount]]</f>
        <v>0</v>
      </c>
      <c r="S7571">
        <f>Sales_Data[[#This Row],[Gross_Sales]]-Sales_Data[[#This Row],[Discount_Amount]]</f>
        <v>5417.52</v>
      </c>
      <c r="T7571">
        <f>Sales_Data[[#This Row],[Net Sales]]-Sales_Data[[#This Row],[Cost]]</f>
        <v>1434.3100000000004</v>
      </c>
      <c r="U7571" s="2">
        <f>Sales_Data[[#This Row],[Profit]]/Sales_Data[[#This Row],[Net Sales]]</f>
        <v>0.2647539833724657</v>
      </c>
      <c r="V7571">
        <f>YEAR(Sales_Data[[#This Row],[Order_Date]])</f>
        <v>2025</v>
      </c>
      <c r="W7571" t="str">
        <f>TEXT(Sales_Data[[#This Row],[Order_Date]],"mmm")</f>
        <v>Mar</v>
      </c>
      <c r="X7571">
        <f>MONTH(Sales_Data[[#This Row],[Order_Date]])</f>
        <v>3</v>
      </c>
      <c r="Y7571" t="str">
        <f>"Q"&amp;ROUNDUP(MONTH(Sales_Data[[#This Row],[Order_Date]])/3,0)</f>
        <v>Q1</v>
      </c>
    </row>
    <row r="7572" spans="1:25" x14ac:dyDescent="0.3">
      <c r="A7572" t="s">
        <v>9386</v>
      </c>
      <c r="B7572" s="1">
        <v>45696</v>
      </c>
      <c r="C7572" t="s">
        <v>1403</v>
      </c>
      <c r="D7572" t="s">
        <v>209</v>
      </c>
      <c r="E7572" t="s">
        <v>48</v>
      </c>
      <c r="F7572" t="s">
        <v>132</v>
      </c>
      <c r="G7572" t="s">
        <v>67</v>
      </c>
      <c r="H7572" t="s">
        <v>88</v>
      </c>
      <c r="I7572" t="s">
        <v>89</v>
      </c>
      <c r="J7572">
        <v>3</v>
      </c>
      <c r="K7572">
        <v>14727.78</v>
      </c>
      <c r="L7572">
        <v>0.1</v>
      </c>
      <c r="M7572">
        <v>27879.61</v>
      </c>
      <c r="N7572" t="s">
        <v>52</v>
      </c>
      <c r="O7572" t="s">
        <v>35</v>
      </c>
      <c r="P7572" t="s">
        <v>44</v>
      </c>
      <c r="Q7572">
        <f>Sales_Data[[#This Row],[Quantity]]*Sales_Data[[#This Row],[Unit_Price]]</f>
        <v>44183.340000000004</v>
      </c>
      <c r="R7572">
        <f>Sales_Data[[#This Row],[Gross_Sales]]*Sales_Data[[#This Row],[Discount]]</f>
        <v>4418.3340000000007</v>
      </c>
      <c r="S7572">
        <f>Sales_Data[[#This Row],[Gross_Sales]]-Sales_Data[[#This Row],[Discount_Amount]]</f>
        <v>39765.006000000001</v>
      </c>
      <c r="T7572">
        <f>Sales_Data[[#This Row],[Net Sales]]-Sales_Data[[#This Row],[Cost]]</f>
        <v>11885.396000000001</v>
      </c>
      <c r="U7572" s="2">
        <f>Sales_Data[[#This Row],[Profit]]/Sales_Data[[#This Row],[Net Sales]]</f>
        <v>0.29889083884458612</v>
      </c>
      <c r="V7572">
        <f>YEAR(Sales_Data[[#This Row],[Order_Date]])</f>
        <v>2025</v>
      </c>
      <c r="W7572" t="str">
        <f>TEXT(Sales_Data[[#This Row],[Order_Date]],"mmm")</f>
        <v>Feb</v>
      </c>
      <c r="X7572">
        <f>MONTH(Sales_Data[[#This Row],[Order_Date]])</f>
        <v>2</v>
      </c>
      <c r="Y7572" t="str">
        <f>"Q"&amp;ROUNDUP(MONTH(Sales_Data[[#This Row],[Order_Date]])/3,0)</f>
        <v>Q1</v>
      </c>
    </row>
    <row r="7573" spans="1:25" x14ac:dyDescent="0.3">
      <c r="A7573" t="s">
        <v>9387</v>
      </c>
      <c r="B7573" s="1">
        <v>45693</v>
      </c>
      <c r="C7573" t="s">
        <v>226</v>
      </c>
      <c r="D7573" t="s">
        <v>280</v>
      </c>
      <c r="E7573" t="s">
        <v>39</v>
      </c>
      <c r="F7573" t="s">
        <v>405</v>
      </c>
      <c r="G7573" t="s">
        <v>41</v>
      </c>
      <c r="H7573" t="s">
        <v>102</v>
      </c>
      <c r="I7573" t="s">
        <v>388</v>
      </c>
      <c r="J7573">
        <v>2</v>
      </c>
      <c r="K7573">
        <v>1727.49</v>
      </c>
      <c r="L7573">
        <v>0.1</v>
      </c>
      <c r="M7573">
        <v>2558.5700000000002</v>
      </c>
      <c r="N7573" t="s">
        <v>109</v>
      </c>
      <c r="O7573" t="s">
        <v>35</v>
      </c>
      <c r="P7573" t="s">
        <v>44</v>
      </c>
      <c r="Q7573">
        <f>Sales_Data[[#This Row],[Quantity]]*Sales_Data[[#This Row],[Unit_Price]]</f>
        <v>3454.98</v>
      </c>
      <c r="R7573">
        <f>Sales_Data[[#This Row],[Gross_Sales]]*Sales_Data[[#This Row],[Discount]]</f>
        <v>345.49800000000005</v>
      </c>
      <c r="S7573">
        <f>Sales_Data[[#This Row],[Gross_Sales]]-Sales_Data[[#This Row],[Discount_Amount]]</f>
        <v>3109.482</v>
      </c>
      <c r="T7573">
        <f>Sales_Data[[#This Row],[Net Sales]]-Sales_Data[[#This Row],[Cost]]</f>
        <v>550.91199999999981</v>
      </c>
      <c r="U7573" s="2">
        <f>Sales_Data[[#This Row],[Profit]]/Sales_Data[[#This Row],[Net Sales]]</f>
        <v>0.17717163180233872</v>
      </c>
      <c r="V7573">
        <f>YEAR(Sales_Data[[#This Row],[Order_Date]])</f>
        <v>2025</v>
      </c>
      <c r="W7573" t="str">
        <f>TEXT(Sales_Data[[#This Row],[Order_Date]],"mmm")</f>
        <v>Feb</v>
      </c>
      <c r="X7573">
        <f>MONTH(Sales_Data[[#This Row],[Order_Date]])</f>
        <v>2</v>
      </c>
      <c r="Y7573" t="str">
        <f>"Q"&amp;ROUNDUP(MONTH(Sales_Data[[#This Row],[Order_Date]])/3,0)</f>
        <v>Q1</v>
      </c>
    </row>
    <row r="7574" spans="1:25" x14ac:dyDescent="0.3">
      <c r="A7574" t="s">
        <v>9388</v>
      </c>
      <c r="B7574" s="1">
        <v>45854</v>
      </c>
      <c r="C7574" t="s">
        <v>1115</v>
      </c>
      <c r="D7574" t="s">
        <v>662</v>
      </c>
      <c r="E7574" t="s">
        <v>48</v>
      </c>
      <c r="F7574" t="s">
        <v>126</v>
      </c>
      <c r="G7574" t="s">
        <v>41</v>
      </c>
      <c r="H7574" t="s">
        <v>171</v>
      </c>
      <c r="I7574" t="s">
        <v>191</v>
      </c>
      <c r="J7574">
        <v>1</v>
      </c>
      <c r="K7574">
        <v>44855.41</v>
      </c>
      <c r="L7574">
        <v>0.05</v>
      </c>
      <c r="M7574">
        <v>30906.17</v>
      </c>
      <c r="N7574" t="s">
        <v>83</v>
      </c>
      <c r="O7574" t="s">
        <v>25</v>
      </c>
      <c r="P7574" t="s">
        <v>71</v>
      </c>
      <c r="Q7574">
        <f>Sales_Data[[#This Row],[Quantity]]*Sales_Data[[#This Row],[Unit_Price]]</f>
        <v>44855.41</v>
      </c>
      <c r="R7574">
        <f>Sales_Data[[#This Row],[Gross_Sales]]*Sales_Data[[#This Row],[Discount]]</f>
        <v>2242.7705000000001</v>
      </c>
      <c r="S7574">
        <f>Sales_Data[[#This Row],[Gross_Sales]]-Sales_Data[[#This Row],[Discount_Amount]]</f>
        <v>42612.639500000005</v>
      </c>
      <c r="T7574">
        <f>Sales_Data[[#This Row],[Net Sales]]-Sales_Data[[#This Row],[Cost]]</f>
        <v>11706.469500000007</v>
      </c>
      <c r="U7574" s="2">
        <f>Sales_Data[[#This Row],[Profit]]/Sales_Data[[#This Row],[Net Sales]]</f>
        <v>0.27471824410219897</v>
      </c>
      <c r="V7574">
        <f>YEAR(Sales_Data[[#This Row],[Order_Date]])</f>
        <v>2025</v>
      </c>
      <c r="W7574" t="str">
        <f>TEXT(Sales_Data[[#This Row],[Order_Date]],"mmm")</f>
        <v>Jul</v>
      </c>
      <c r="X7574">
        <f>MONTH(Sales_Data[[#This Row],[Order_Date]])</f>
        <v>7</v>
      </c>
      <c r="Y7574" t="str">
        <f>"Q"&amp;ROUNDUP(MONTH(Sales_Data[[#This Row],[Order_Date]])/3,0)</f>
        <v>Q3</v>
      </c>
    </row>
    <row r="7575" spans="1:25" x14ac:dyDescent="0.3">
      <c r="A7575" t="s">
        <v>9389</v>
      </c>
      <c r="B7575" s="1">
        <v>45815</v>
      </c>
      <c r="C7575" t="s">
        <v>2265</v>
      </c>
      <c r="D7575" t="s">
        <v>183</v>
      </c>
      <c r="E7575" t="s">
        <v>19</v>
      </c>
      <c r="F7575" t="s">
        <v>81</v>
      </c>
      <c r="G7575" t="s">
        <v>21</v>
      </c>
      <c r="H7575" t="s">
        <v>230</v>
      </c>
      <c r="I7575" t="s">
        <v>231</v>
      </c>
      <c r="J7575">
        <v>2</v>
      </c>
      <c r="K7575">
        <v>14986.63</v>
      </c>
      <c r="L7575">
        <v>0</v>
      </c>
      <c r="M7575">
        <v>23392.38</v>
      </c>
      <c r="N7575" t="s">
        <v>24</v>
      </c>
      <c r="O7575" t="s">
        <v>35</v>
      </c>
      <c r="P7575" t="s">
        <v>26</v>
      </c>
      <c r="Q7575">
        <f>Sales_Data[[#This Row],[Quantity]]*Sales_Data[[#This Row],[Unit_Price]]</f>
        <v>29973.26</v>
      </c>
      <c r="R7575">
        <f>Sales_Data[[#This Row],[Gross_Sales]]*Sales_Data[[#This Row],[Discount]]</f>
        <v>0</v>
      </c>
      <c r="S7575">
        <f>Sales_Data[[#This Row],[Gross_Sales]]-Sales_Data[[#This Row],[Discount_Amount]]</f>
        <v>29973.26</v>
      </c>
      <c r="T7575">
        <f>Sales_Data[[#This Row],[Net Sales]]-Sales_Data[[#This Row],[Cost]]</f>
        <v>6580.8799999999974</v>
      </c>
      <c r="U7575" s="2">
        <f>Sales_Data[[#This Row],[Profit]]/Sales_Data[[#This Row],[Net Sales]]</f>
        <v>0.21955836635721299</v>
      </c>
      <c r="V7575">
        <f>YEAR(Sales_Data[[#This Row],[Order_Date]])</f>
        <v>2025</v>
      </c>
      <c r="W7575" t="str">
        <f>TEXT(Sales_Data[[#This Row],[Order_Date]],"mmm")</f>
        <v>Jun</v>
      </c>
      <c r="X7575">
        <f>MONTH(Sales_Data[[#This Row],[Order_Date]])</f>
        <v>6</v>
      </c>
      <c r="Y7575" t="str">
        <f>"Q"&amp;ROUNDUP(MONTH(Sales_Data[[#This Row],[Order_Date]])/3,0)</f>
        <v>Q2</v>
      </c>
    </row>
    <row r="7576" spans="1:25" x14ac:dyDescent="0.3">
      <c r="A7576" t="s">
        <v>9390</v>
      </c>
      <c r="B7576" s="1">
        <v>45861</v>
      </c>
      <c r="C7576" t="s">
        <v>301</v>
      </c>
      <c r="D7576" t="s">
        <v>215</v>
      </c>
      <c r="E7576" t="s">
        <v>119</v>
      </c>
      <c r="F7576" t="s">
        <v>538</v>
      </c>
      <c r="G7576" t="s">
        <v>67</v>
      </c>
      <c r="H7576" t="s">
        <v>68</v>
      </c>
      <c r="I7576" t="s">
        <v>69</v>
      </c>
      <c r="J7576">
        <v>3</v>
      </c>
      <c r="K7576">
        <v>6584.87</v>
      </c>
      <c r="L7576">
        <v>0</v>
      </c>
      <c r="M7576">
        <v>13563.95</v>
      </c>
      <c r="N7576" t="s">
        <v>52</v>
      </c>
      <c r="O7576" t="s">
        <v>35</v>
      </c>
      <c r="P7576" t="s">
        <v>44</v>
      </c>
      <c r="Q7576">
        <f>Sales_Data[[#This Row],[Quantity]]*Sales_Data[[#This Row],[Unit_Price]]</f>
        <v>19754.61</v>
      </c>
      <c r="R7576">
        <f>Sales_Data[[#This Row],[Gross_Sales]]*Sales_Data[[#This Row],[Discount]]</f>
        <v>0</v>
      </c>
      <c r="S7576">
        <f>Sales_Data[[#This Row],[Gross_Sales]]-Sales_Data[[#This Row],[Discount_Amount]]</f>
        <v>19754.61</v>
      </c>
      <c r="T7576">
        <f>Sales_Data[[#This Row],[Net Sales]]-Sales_Data[[#This Row],[Cost]]</f>
        <v>6190.66</v>
      </c>
      <c r="U7576" s="2">
        <f>Sales_Data[[#This Row],[Profit]]/Sales_Data[[#This Row],[Net Sales]]</f>
        <v>0.31337799126381133</v>
      </c>
      <c r="V7576">
        <f>YEAR(Sales_Data[[#This Row],[Order_Date]])</f>
        <v>2025</v>
      </c>
      <c r="W7576" t="str">
        <f>TEXT(Sales_Data[[#This Row],[Order_Date]],"mmm")</f>
        <v>Jul</v>
      </c>
      <c r="X7576">
        <f>MONTH(Sales_Data[[#This Row],[Order_Date]])</f>
        <v>7</v>
      </c>
      <c r="Y7576" t="str">
        <f>"Q"&amp;ROUNDUP(MONTH(Sales_Data[[#This Row],[Order_Date]])/3,0)</f>
        <v>Q3</v>
      </c>
    </row>
    <row r="7577" spans="1:25" x14ac:dyDescent="0.3">
      <c r="A7577" t="s">
        <v>9391</v>
      </c>
      <c r="B7577" s="1">
        <v>45853</v>
      </c>
      <c r="C7577" t="s">
        <v>2132</v>
      </c>
      <c r="D7577" t="s">
        <v>474</v>
      </c>
      <c r="E7577" t="s">
        <v>39</v>
      </c>
      <c r="F7577" t="s">
        <v>107</v>
      </c>
      <c r="G7577" t="s">
        <v>41</v>
      </c>
      <c r="H7577" t="s">
        <v>42</v>
      </c>
      <c r="I7577" t="s">
        <v>82</v>
      </c>
      <c r="J7577">
        <v>2</v>
      </c>
      <c r="K7577">
        <v>4661.8</v>
      </c>
      <c r="L7577">
        <v>0.1</v>
      </c>
      <c r="M7577">
        <v>5373.41</v>
      </c>
      <c r="N7577" t="s">
        <v>52</v>
      </c>
      <c r="O7577" t="s">
        <v>35</v>
      </c>
      <c r="P7577" t="s">
        <v>71</v>
      </c>
      <c r="Q7577">
        <f>Sales_Data[[#This Row],[Quantity]]*Sales_Data[[#This Row],[Unit_Price]]</f>
        <v>9323.6</v>
      </c>
      <c r="R7577">
        <f>Sales_Data[[#This Row],[Gross_Sales]]*Sales_Data[[#This Row],[Discount]]</f>
        <v>932.36000000000013</v>
      </c>
      <c r="S7577">
        <f>Sales_Data[[#This Row],[Gross_Sales]]-Sales_Data[[#This Row],[Discount_Amount]]</f>
        <v>8391.24</v>
      </c>
      <c r="T7577">
        <f>Sales_Data[[#This Row],[Net Sales]]-Sales_Data[[#This Row],[Cost]]</f>
        <v>3017.83</v>
      </c>
      <c r="U7577" s="2">
        <f>Sales_Data[[#This Row],[Profit]]/Sales_Data[[#This Row],[Net Sales]]</f>
        <v>0.35964052988592865</v>
      </c>
      <c r="V7577">
        <f>YEAR(Sales_Data[[#This Row],[Order_Date]])</f>
        <v>2025</v>
      </c>
      <c r="W7577" t="str">
        <f>TEXT(Sales_Data[[#This Row],[Order_Date]],"mmm")</f>
        <v>Jul</v>
      </c>
      <c r="X7577">
        <f>MONTH(Sales_Data[[#This Row],[Order_Date]])</f>
        <v>7</v>
      </c>
      <c r="Y7577" t="str">
        <f>"Q"&amp;ROUNDUP(MONTH(Sales_Data[[#This Row],[Order_Date]])/3,0)</f>
        <v>Q3</v>
      </c>
    </row>
    <row r="7578" spans="1:25" x14ac:dyDescent="0.3">
      <c r="A7578" t="s">
        <v>9392</v>
      </c>
      <c r="B7578" s="1">
        <v>45873</v>
      </c>
      <c r="C7578" t="s">
        <v>2839</v>
      </c>
      <c r="D7578" t="s">
        <v>74</v>
      </c>
      <c r="E7578" t="s">
        <v>48</v>
      </c>
      <c r="F7578" t="s">
        <v>152</v>
      </c>
      <c r="G7578" t="s">
        <v>41</v>
      </c>
      <c r="H7578" t="s">
        <v>42</v>
      </c>
      <c r="I7578" t="s">
        <v>82</v>
      </c>
      <c r="J7578">
        <v>1</v>
      </c>
      <c r="K7578">
        <v>59694.69</v>
      </c>
      <c r="L7578">
        <v>0.05</v>
      </c>
      <c r="M7578">
        <v>37447.629999999997</v>
      </c>
      <c r="N7578" t="s">
        <v>70</v>
      </c>
      <c r="O7578" t="s">
        <v>53</v>
      </c>
      <c r="P7578" t="s">
        <v>26</v>
      </c>
      <c r="Q7578">
        <f>Sales_Data[[#This Row],[Quantity]]*Sales_Data[[#This Row],[Unit_Price]]</f>
        <v>59694.69</v>
      </c>
      <c r="R7578">
        <f>Sales_Data[[#This Row],[Gross_Sales]]*Sales_Data[[#This Row],[Discount]]</f>
        <v>2984.7345000000005</v>
      </c>
      <c r="S7578">
        <f>Sales_Data[[#This Row],[Gross_Sales]]-Sales_Data[[#This Row],[Discount_Amount]]</f>
        <v>56709.955500000004</v>
      </c>
      <c r="T7578">
        <f>Sales_Data[[#This Row],[Net Sales]]-Sales_Data[[#This Row],[Cost]]</f>
        <v>19262.325500000006</v>
      </c>
      <c r="U7578" s="2">
        <f>Sales_Data[[#This Row],[Profit]]/Sales_Data[[#This Row],[Net Sales]]</f>
        <v>0.33966391491878362</v>
      </c>
      <c r="V7578">
        <f>YEAR(Sales_Data[[#This Row],[Order_Date]])</f>
        <v>2025</v>
      </c>
      <c r="W7578" t="str">
        <f>TEXT(Sales_Data[[#This Row],[Order_Date]],"mmm")</f>
        <v>Aug</v>
      </c>
      <c r="X7578">
        <f>MONTH(Sales_Data[[#This Row],[Order_Date]])</f>
        <v>8</v>
      </c>
      <c r="Y7578" t="str">
        <f>"Q"&amp;ROUNDUP(MONTH(Sales_Data[[#This Row],[Order_Date]])/3,0)</f>
        <v>Q3</v>
      </c>
    </row>
    <row r="7579" spans="1:25" x14ac:dyDescent="0.3">
      <c r="A7579" t="s">
        <v>9393</v>
      </c>
      <c r="B7579" s="1">
        <v>45942</v>
      </c>
      <c r="C7579" t="s">
        <v>3306</v>
      </c>
      <c r="D7579" t="s">
        <v>86</v>
      </c>
      <c r="E7579" t="s">
        <v>30</v>
      </c>
      <c r="F7579" t="s">
        <v>210</v>
      </c>
      <c r="G7579" t="s">
        <v>32</v>
      </c>
      <c r="H7579" t="s">
        <v>33</v>
      </c>
      <c r="I7579" t="s">
        <v>161</v>
      </c>
      <c r="J7579">
        <v>1</v>
      </c>
      <c r="K7579">
        <v>527.36</v>
      </c>
      <c r="L7579">
        <v>0.2</v>
      </c>
      <c r="M7579">
        <v>301.89999999999998</v>
      </c>
      <c r="N7579" t="s">
        <v>24</v>
      </c>
      <c r="O7579" t="s">
        <v>35</v>
      </c>
      <c r="P7579" t="s">
        <v>71</v>
      </c>
      <c r="Q7579">
        <f>Sales_Data[[#This Row],[Quantity]]*Sales_Data[[#This Row],[Unit_Price]]</f>
        <v>527.36</v>
      </c>
      <c r="R7579">
        <f>Sales_Data[[#This Row],[Gross_Sales]]*Sales_Data[[#This Row],[Discount]]</f>
        <v>105.47200000000001</v>
      </c>
      <c r="S7579">
        <f>Sales_Data[[#This Row],[Gross_Sales]]-Sales_Data[[#This Row],[Discount_Amount]]</f>
        <v>421.88800000000003</v>
      </c>
      <c r="T7579">
        <f>Sales_Data[[#This Row],[Net Sales]]-Sales_Data[[#This Row],[Cost]]</f>
        <v>119.98800000000006</v>
      </c>
      <c r="U7579" s="2">
        <f>Sales_Data[[#This Row],[Profit]]/Sales_Data[[#This Row],[Net Sales]]</f>
        <v>0.28440723604368945</v>
      </c>
      <c r="V7579">
        <f>YEAR(Sales_Data[[#This Row],[Order_Date]])</f>
        <v>2025</v>
      </c>
      <c r="W7579" t="str">
        <f>TEXT(Sales_Data[[#This Row],[Order_Date]],"mmm")</f>
        <v>Oct</v>
      </c>
      <c r="X7579">
        <f>MONTH(Sales_Data[[#This Row],[Order_Date]])</f>
        <v>10</v>
      </c>
      <c r="Y7579" t="str">
        <f>"Q"&amp;ROUNDUP(MONTH(Sales_Data[[#This Row],[Order_Date]])/3,0)</f>
        <v>Q4</v>
      </c>
    </row>
    <row r="7580" spans="1:25" x14ac:dyDescent="0.3">
      <c r="A7580" t="s">
        <v>9394</v>
      </c>
      <c r="B7580" s="1">
        <v>45853</v>
      </c>
      <c r="C7580" t="s">
        <v>610</v>
      </c>
      <c r="D7580" t="s">
        <v>137</v>
      </c>
      <c r="E7580" t="s">
        <v>48</v>
      </c>
      <c r="F7580" t="s">
        <v>132</v>
      </c>
      <c r="G7580" t="s">
        <v>67</v>
      </c>
      <c r="H7580" t="s">
        <v>88</v>
      </c>
      <c r="I7580" t="s">
        <v>157</v>
      </c>
      <c r="J7580">
        <v>1</v>
      </c>
      <c r="K7580">
        <v>12135.18</v>
      </c>
      <c r="L7580">
        <v>0.2</v>
      </c>
      <c r="M7580">
        <v>7871.27</v>
      </c>
      <c r="N7580" t="s">
        <v>24</v>
      </c>
      <c r="O7580" t="s">
        <v>35</v>
      </c>
      <c r="P7580" t="s">
        <v>71</v>
      </c>
      <c r="Q7580">
        <f>Sales_Data[[#This Row],[Quantity]]*Sales_Data[[#This Row],[Unit_Price]]</f>
        <v>12135.18</v>
      </c>
      <c r="R7580">
        <f>Sales_Data[[#This Row],[Gross_Sales]]*Sales_Data[[#This Row],[Discount]]</f>
        <v>2427.0360000000001</v>
      </c>
      <c r="S7580">
        <f>Sales_Data[[#This Row],[Gross_Sales]]-Sales_Data[[#This Row],[Discount_Amount]]</f>
        <v>9708.1440000000002</v>
      </c>
      <c r="T7580">
        <f>Sales_Data[[#This Row],[Net Sales]]-Sales_Data[[#This Row],[Cost]]</f>
        <v>1836.8739999999998</v>
      </c>
      <c r="U7580" s="2">
        <f>Sales_Data[[#This Row],[Profit]]/Sales_Data[[#This Row],[Net Sales]]</f>
        <v>0.18920959557254197</v>
      </c>
      <c r="V7580">
        <f>YEAR(Sales_Data[[#This Row],[Order_Date]])</f>
        <v>2025</v>
      </c>
      <c r="W7580" t="str">
        <f>TEXT(Sales_Data[[#This Row],[Order_Date]],"mmm")</f>
        <v>Jul</v>
      </c>
      <c r="X7580">
        <f>MONTH(Sales_Data[[#This Row],[Order_Date]])</f>
        <v>7</v>
      </c>
      <c r="Y7580" t="str">
        <f>"Q"&amp;ROUNDUP(MONTH(Sales_Data[[#This Row],[Order_Date]])/3,0)</f>
        <v>Q3</v>
      </c>
    </row>
    <row r="7581" spans="1:25" x14ac:dyDescent="0.3">
      <c r="A7581" t="s">
        <v>9395</v>
      </c>
      <c r="B7581" s="1">
        <v>45964</v>
      </c>
      <c r="C7581" t="s">
        <v>2135</v>
      </c>
      <c r="D7581" t="s">
        <v>419</v>
      </c>
      <c r="E7581" t="s">
        <v>19</v>
      </c>
      <c r="F7581" t="s">
        <v>113</v>
      </c>
      <c r="G7581" t="s">
        <v>32</v>
      </c>
      <c r="H7581" t="s">
        <v>33</v>
      </c>
      <c r="I7581" t="s">
        <v>34</v>
      </c>
      <c r="J7581">
        <v>1</v>
      </c>
      <c r="K7581">
        <v>7869.24</v>
      </c>
      <c r="L7581">
        <v>0.1</v>
      </c>
      <c r="M7581">
        <v>5469.43</v>
      </c>
      <c r="N7581" t="s">
        <v>24</v>
      </c>
      <c r="O7581" t="s">
        <v>35</v>
      </c>
      <c r="P7581" t="s">
        <v>71</v>
      </c>
      <c r="Q7581">
        <f>Sales_Data[[#This Row],[Quantity]]*Sales_Data[[#This Row],[Unit_Price]]</f>
        <v>7869.24</v>
      </c>
      <c r="R7581">
        <f>Sales_Data[[#This Row],[Gross_Sales]]*Sales_Data[[#This Row],[Discount]]</f>
        <v>786.92399999999998</v>
      </c>
      <c r="S7581">
        <f>Sales_Data[[#This Row],[Gross_Sales]]-Sales_Data[[#This Row],[Discount_Amount]]</f>
        <v>7082.3159999999998</v>
      </c>
      <c r="T7581">
        <f>Sales_Data[[#This Row],[Net Sales]]-Sales_Data[[#This Row],[Cost]]</f>
        <v>1612.8859999999995</v>
      </c>
      <c r="U7581" s="2">
        <f>Sales_Data[[#This Row],[Profit]]/Sales_Data[[#This Row],[Net Sales]]</f>
        <v>0.22773426093950053</v>
      </c>
      <c r="V7581">
        <f>YEAR(Sales_Data[[#This Row],[Order_Date]])</f>
        <v>2025</v>
      </c>
      <c r="W7581" t="str">
        <f>TEXT(Sales_Data[[#This Row],[Order_Date]],"mmm")</f>
        <v>Nov</v>
      </c>
      <c r="X7581">
        <f>MONTH(Sales_Data[[#This Row],[Order_Date]])</f>
        <v>11</v>
      </c>
      <c r="Y7581" t="str">
        <f>"Q"&amp;ROUNDUP(MONTH(Sales_Data[[#This Row],[Order_Date]])/3,0)</f>
        <v>Q4</v>
      </c>
    </row>
    <row r="7582" spans="1:25" x14ac:dyDescent="0.3">
      <c r="A7582" t="s">
        <v>9396</v>
      </c>
      <c r="B7582" s="1">
        <v>45809</v>
      </c>
      <c r="C7582" t="s">
        <v>4387</v>
      </c>
      <c r="D7582" t="s">
        <v>662</v>
      </c>
      <c r="E7582" t="s">
        <v>39</v>
      </c>
      <c r="F7582" t="s">
        <v>96</v>
      </c>
      <c r="G7582" t="s">
        <v>67</v>
      </c>
      <c r="H7582" t="s">
        <v>133</v>
      </c>
      <c r="I7582" t="s">
        <v>138</v>
      </c>
      <c r="J7582">
        <v>1</v>
      </c>
      <c r="K7582">
        <v>2858.18</v>
      </c>
      <c r="L7582">
        <v>0.05</v>
      </c>
      <c r="M7582">
        <v>1949.06</v>
      </c>
      <c r="N7582" t="s">
        <v>70</v>
      </c>
      <c r="O7582" t="s">
        <v>35</v>
      </c>
      <c r="P7582" t="s">
        <v>71</v>
      </c>
      <c r="Q7582">
        <f>Sales_Data[[#This Row],[Quantity]]*Sales_Data[[#This Row],[Unit_Price]]</f>
        <v>2858.18</v>
      </c>
      <c r="R7582">
        <f>Sales_Data[[#This Row],[Gross_Sales]]*Sales_Data[[#This Row],[Discount]]</f>
        <v>142.90899999999999</v>
      </c>
      <c r="S7582">
        <f>Sales_Data[[#This Row],[Gross_Sales]]-Sales_Data[[#This Row],[Discount_Amount]]</f>
        <v>2715.2709999999997</v>
      </c>
      <c r="T7582">
        <f>Sales_Data[[#This Row],[Net Sales]]-Sales_Data[[#This Row],[Cost]]</f>
        <v>766.21099999999979</v>
      </c>
      <c r="U7582" s="2">
        <f>Sales_Data[[#This Row],[Profit]]/Sales_Data[[#This Row],[Net Sales]]</f>
        <v>0.28218582970171296</v>
      </c>
      <c r="V7582">
        <f>YEAR(Sales_Data[[#This Row],[Order_Date]])</f>
        <v>2025</v>
      </c>
      <c r="W7582" t="str">
        <f>TEXT(Sales_Data[[#This Row],[Order_Date]],"mmm")</f>
        <v>Jun</v>
      </c>
      <c r="X7582">
        <f>MONTH(Sales_Data[[#This Row],[Order_Date]])</f>
        <v>6</v>
      </c>
      <c r="Y7582" t="str">
        <f>"Q"&amp;ROUNDUP(MONTH(Sales_Data[[#This Row],[Order_Date]])/3,0)</f>
        <v>Q2</v>
      </c>
    </row>
    <row r="7583" spans="1:25" x14ac:dyDescent="0.3">
      <c r="A7583" t="s">
        <v>9397</v>
      </c>
      <c r="B7583" s="1">
        <v>45671</v>
      </c>
      <c r="C7583" t="s">
        <v>2557</v>
      </c>
      <c r="D7583" t="s">
        <v>669</v>
      </c>
      <c r="E7583" t="s">
        <v>48</v>
      </c>
      <c r="F7583" t="s">
        <v>132</v>
      </c>
      <c r="G7583" t="s">
        <v>21</v>
      </c>
      <c r="H7583" t="s">
        <v>127</v>
      </c>
      <c r="I7583" t="s">
        <v>314</v>
      </c>
      <c r="J7583">
        <v>1</v>
      </c>
      <c r="K7583">
        <v>28046.28</v>
      </c>
      <c r="L7583">
        <v>0</v>
      </c>
      <c r="M7583">
        <v>20847.21</v>
      </c>
      <c r="N7583" t="s">
        <v>24</v>
      </c>
      <c r="O7583" t="s">
        <v>35</v>
      </c>
      <c r="P7583" t="s">
        <v>44</v>
      </c>
      <c r="Q7583">
        <f>Sales_Data[[#This Row],[Quantity]]*Sales_Data[[#This Row],[Unit_Price]]</f>
        <v>28046.28</v>
      </c>
      <c r="R7583">
        <f>Sales_Data[[#This Row],[Gross_Sales]]*Sales_Data[[#This Row],[Discount]]</f>
        <v>0</v>
      </c>
      <c r="S7583">
        <f>Sales_Data[[#This Row],[Gross_Sales]]-Sales_Data[[#This Row],[Discount_Amount]]</f>
        <v>28046.28</v>
      </c>
      <c r="T7583">
        <f>Sales_Data[[#This Row],[Net Sales]]-Sales_Data[[#This Row],[Cost]]</f>
        <v>7199.07</v>
      </c>
      <c r="U7583" s="2">
        <f>Sales_Data[[#This Row],[Profit]]/Sales_Data[[#This Row],[Net Sales]]</f>
        <v>0.25668537859566404</v>
      </c>
      <c r="V7583">
        <f>YEAR(Sales_Data[[#This Row],[Order_Date]])</f>
        <v>2025</v>
      </c>
      <c r="W7583" t="str">
        <f>TEXT(Sales_Data[[#This Row],[Order_Date]],"mmm")</f>
        <v>Jan</v>
      </c>
      <c r="X7583">
        <f>MONTH(Sales_Data[[#This Row],[Order_Date]])</f>
        <v>1</v>
      </c>
      <c r="Y7583" t="str">
        <f>"Q"&amp;ROUNDUP(MONTH(Sales_Data[[#This Row],[Order_Date]])/3,0)</f>
        <v>Q1</v>
      </c>
    </row>
    <row r="7584" spans="1:25" x14ac:dyDescent="0.3">
      <c r="A7584" t="s">
        <v>9398</v>
      </c>
      <c r="B7584" s="1">
        <v>45982</v>
      </c>
      <c r="C7584" t="s">
        <v>198</v>
      </c>
      <c r="D7584" t="s">
        <v>95</v>
      </c>
      <c r="E7584" t="s">
        <v>19</v>
      </c>
      <c r="F7584" t="s">
        <v>66</v>
      </c>
      <c r="G7584" t="s">
        <v>67</v>
      </c>
      <c r="H7584" t="s">
        <v>68</v>
      </c>
      <c r="I7584" t="s">
        <v>69</v>
      </c>
      <c r="J7584">
        <v>3</v>
      </c>
      <c r="K7584">
        <v>4271.67</v>
      </c>
      <c r="L7584">
        <v>0.05</v>
      </c>
      <c r="M7584">
        <v>9389.18</v>
      </c>
      <c r="N7584" t="s">
        <v>52</v>
      </c>
      <c r="O7584" t="s">
        <v>25</v>
      </c>
      <c r="P7584" t="s">
        <v>26</v>
      </c>
      <c r="Q7584">
        <f>Sales_Data[[#This Row],[Quantity]]*Sales_Data[[#This Row],[Unit_Price]]</f>
        <v>12815.01</v>
      </c>
      <c r="R7584">
        <f>Sales_Data[[#This Row],[Gross_Sales]]*Sales_Data[[#This Row],[Discount]]</f>
        <v>640.7505000000001</v>
      </c>
      <c r="S7584">
        <f>Sales_Data[[#This Row],[Gross_Sales]]-Sales_Data[[#This Row],[Discount_Amount]]</f>
        <v>12174.2595</v>
      </c>
      <c r="T7584">
        <f>Sales_Data[[#This Row],[Net Sales]]-Sales_Data[[#This Row],[Cost]]</f>
        <v>2785.0794999999998</v>
      </c>
      <c r="U7584" s="2">
        <f>Sales_Data[[#This Row],[Profit]]/Sales_Data[[#This Row],[Net Sales]]</f>
        <v>0.22876787701132867</v>
      </c>
      <c r="V7584">
        <f>YEAR(Sales_Data[[#This Row],[Order_Date]])</f>
        <v>2025</v>
      </c>
      <c r="W7584" t="str">
        <f>TEXT(Sales_Data[[#This Row],[Order_Date]],"mmm")</f>
        <v>Nov</v>
      </c>
      <c r="X7584">
        <f>MONTH(Sales_Data[[#This Row],[Order_Date]])</f>
        <v>11</v>
      </c>
      <c r="Y7584" t="str">
        <f>"Q"&amp;ROUNDUP(MONTH(Sales_Data[[#This Row],[Order_Date]])/3,0)</f>
        <v>Q4</v>
      </c>
    </row>
    <row r="7585" spans="1:25" x14ac:dyDescent="0.3">
      <c r="A7585" t="s">
        <v>9399</v>
      </c>
      <c r="B7585" s="1">
        <v>45803</v>
      </c>
      <c r="C7585" t="s">
        <v>5181</v>
      </c>
      <c r="D7585" t="s">
        <v>29</v>
      </c>
      <c r="E7585" t="s">
        <v>30</v>
      </c>
      <c r="F7585" t="s">
        <v>210</v>
      </c>
      <c r="G7585" t="s">
        <v>21</v>
      </c>
      <c r="H7585" t="s">
        <v>127</v>
      </c>
      <c r="I7585" t="s">
        <v>128</v>
      </c>
      <c r="J7585">
        <v>2</v>
      </c>
      <c r="K7585">
        <v>960.14</v>
      </c>
      <c r="L7585">
        <v>0.2</v>
      </c>
      <c r="M7585">
        <v>1020.05</v>
      </c>
      <c r="N7585" t="s">
        <v>52</v>
      </c>
      <c r="O7585" t="s">
        <v>35</v>
      </c>
      <c r="P7585" t="s">
        <v>44</v>
      </c>
      <c r="Q7585">
        <f>Sales_Data[[#This Row],[Quantity]]*Sales_Data[[#This Row],[Unit_Price]]</f>
        <v>1920.28</v>
      </c>
      <c r="R7585">
        <f>Sales_Data[[#This Row],[Gross_Sales]]*Sales_Data[[#This Row],[Discount]]</f>
        <v>384.05600000000004</v>
      </c>
      <c r="S7585">
        <f>Sales_Data[[#This Row],[Gross_Sales]]-Sales_Data[[#This Row],[Discount_Amount]]</f>
        <v>1536.2239999999999</v>
      </c>
      <c r="T7585">
        <f>Sales_Data[[#This Row],[Net Sales]]-Sales_Data[[#This Row],[Cost]]</f>
        <v>516.17399999999998</v>
      </c>
      <c r="U7585" s="2">
        <f>Sales_Data[[#This Row],[Profit]]/Sales_Data[[#This Row],[Net Sales]]</f>
        <v>0.33600178099027223</v>
      </c>
      <c r="V7585">
        <f>YEAR(Sales_Data[[#This Row],[Order_Date]])</f>
        <v>2025</v>
      </c>
      <c r="W7585" t="str">
        <f>TEXT(Sales_Data[[#This Row],[Order_Date]],"mmm")</f>
        <v>May</v>
      </c>
      <c r="X7585">
        <f>MONTH(Sales_Data[[#This Row],[Order_Date]])</f>
        <v>5</v>
      </c>
      <c r="Y7585" t="str">
        <f>"Q"&amp;ROUNDUP(MONTH(Sales_Data[[#This Row],[Order_Date]])/3,0)</f>
        <v>Q2</v>
      </c>
    </row>
    <row r="7586" spans="1:25" x14ac:dyDescent="0.3">
      <c r="A7586" t="s">
        <v>9400</v>
      </c>
      <c r="B7586" s="1">
        <v>45714</v>
      </c>
      <c r="C7586" t="s">
        <v>1915</v>
      </c>
      <c r="D7586" t="s">
        <v>271</v>
      </c>
      <c r="E7586" t="s">
        <v>119</v>
      </c>
      <c r="F7586" t="s">
        <v>184</v>
      </c>
      <c r="G7586" t="s">
        <v>41</v>
      </c>
      <c r="H7586" t="s">
        <v>102</v>
      </c>
      <c r="I7586" t="s">
        <v>165</v>
      </c>
      <c r="J7586">
        <v>1</v>
      </c>
      <c r="K7586">
        <v>4828.1400000000003</v>
      </c>
      <c r="L7586">
        <v>0.05</v>
      </c>
      <c r="M7586">
        <v>3167.91</v>
      </c>
      <c r="N7586" t="s">
        <v>83</v>
      </c>
      <c r="O7586" t="s">
        <v>35</v>
      </c>
      <c r="P7586" t="s">
        <v>71</v>
      </c>
      <c r="Q7586">
        <f>Sales_Data[[#This Row],[Quantity]]*Sales_Data[[#This Row],[Unit_Price]]</f>
        <v>4828.1400000000003</v>
      </c>
      <c r="R7586">
        <f>Sales_Data[[#This Row],[Gross_Sales]]*Sales_Data[[#This Row],[Discount]]</f>
        <v>241.40700000000004</v>
      </c>
      <c r="S7586">
        <f>Sales_Data[[#This Row],[Gross_Sales]]-Sales_Data[[#This Row],[Discount_Amount]]</f>
        <v>4586.7330000000002</v>
      </c>
      <c r="T7586">
        <f>Sales_Data[[#This Row],[Net Sales]]-Sales_Data[[#This Row],[Cost]]</f>
        <v>1418.8230000000003</v>
      </c>
      <c r="U7586" s="2">
        <f>Sales_Data[[#This Row],[Profit]]/Sales_Data[[#This Row],[Net Sales]]</f>
        <v>0.30933193626051492</v>
      </c>
      <c r="V7586">
        <f>YEAR(Sales_Data[[#This Row],[Order_Date]])</f>
        <v>2025</v>
      </c>
      <c r="W7586" t="str">
        <f>TEXT(Sales_Data[[#This Row],[Order_Date]],"mmm")</f>
        <v>Feb</v>
      </c>
      <c r="X7586">
        <f>MONTH(Sales_Data[[#This Row],[Order_Date]])</f>
        <v>2</v>
      </c>
      <c r="Y7586" t="str">
        <f>"Q"&amp;ROUNDUP(MONTH(Sales_Data[[#This Row],[Order_Date]])/3,0)</f>
        <v>Q1</v>
      </c>
    </row>
    <row r="7587" spans="1:25" x14ac:dyDescent="0.3">
      <c r="A7587" t="s">
        <v>9401</v>
      </c>
      <c r="B7587" s="1">
        <v>45868</v>
      </c>
      <c r="C7587" t="s">
        <v>1349</v>
      </c>
      <c r="D7587" t="s">
        <v>151</v>
      </c>
      <c r="E7587" t="s">
        <v>39</v>
      </c>
      <c r="F7587" t="s">
        <v>96</v>
      </c>
      <c r="G7587" t="s">
        <v>32</v>
      </c>
      <c r="H7587" t="s">
        <v>50</v>
      </c>
      <c r="I7587" t="s">
        <v>51</v>
      </c>
      <c r="J7587">
        <v>2</v>
      </c>
      <c r="K7587">
        <v>6525.15</v>
      </c>
      <c r="L7587">
        <v>0.1</v>
      </c>
      <c r="M7587">
        <v>8126.45</v>
      </c>
      <c r="N7587" t="s">
        <v>70</v>
      </c>
      <c r="O7587" t="s">
        <v>35</v>
      </c>
      <c r="P7587" t="s">
        <v>71</v>
      </c>
      <c r="Q7587">
        <f>Sales_Data[[#This Row],[Quantity]]*Sales_Data[[#This Row],[Unit_Price]]</f>
        <v>13050.3</v>
      </c>
      <c r="R7587">
        <f>Sales_Data[[#This Row],[Gross_Sales]]*Sales_Data[[#This Row],[Discount]]</f>
        <v>1305.03</v>
      </c>
      <c r="S7587">
        <f>Sales_Data[[#This Row],[Gross_Sales]]-Sales_Data[[#This Row],[Discount_Amount]]</f>
        <v>11745.269999999999</v>
      </c>
      <c r="T7587">
        <f>Sales_Data[[#This Row],[Net Sales]]-Sales_Data[[#This Row],[Cost]]</f>
        <v>3618.8199999999988</v>
      </c>
      <c r="U7587" s="2">
        <f>Sales_Data[[#This Row],[Profit]]/Sales_Data[[#This Row],[Net Sales]]</f>
        <v>0.3081087109960009</v>
      </c>
      <c r="V7587">
        <f>YEAR(Sales_Data[[#This Row],[Order_Date]])</f>
        <v>2025</v>
      </c>
      <c r="W7587" t="str">
        <f>TEXT(Sales_Data[[#This Row],[Order_Date]],"mmm")</f>
        <v>Jul</v>
      </c>
      <c r="X7587">
        <f>MONTH(Sales_Data[[#This Row],[Order_Date]])</f>
        <v>7</v>
      </c>
      <c r="Y7587" t="str">
        <f>"Q"&amp;ROUNDUP(MONTH(Sales_Data[[#This Row],[Order_Date]])/3,0)</f>
        <v>Q3</v>
      </c>
    </row>
    <row r="7588" spans="1:25" x14ac:dyDescent="0.3">
      <c r="A7588" t="s">
        <v>9402</v>
      </c>
      <c r="B7588" s="1">
        <v>45925</v>
      </c>
      <c r="C7588" t="s">
        <v>85</v>
      </c>
      <c r="D7588" t="s">
        <v>414</v>
      </c>
      <c r="E7588" t="s">
        <v>48</v>
      </c>
      <c r="F7588" t="s">
        <v>49</v>
      </c>
      <c r="G7588" t="s">
        <v>32</v>
      </c>
      <c r="H7588" t="s">
        <v>33</v>
      </c>
      <c r="I7588" t="s">
        <v>161</v>
      </c>
      <c r="J7588">
        <v>2</v>
      </c>
      <c r="K7588">
        <v>26390.06</v>
      </c>
      <c r="L7588">
        <v>0.2</v>
      </c>
      <c r="M7588">
        <v>27310.19</v>
      </c>
      <c r="N7588" t="s">
        <v>52</v>
      </c>
      <c r="O7588" t="s">
        <v>35</v>
      </c>
      <c r="P7588" t="s">
        <v>26</v>
      </c>
      <c r="Q7588">
        <f>Sales_Data[[#This Row],[Quantity]]*Sales_Data[[#This Row],[Unit_Price]]</f>
        <v>52780.12</v>
      </c>
      <c r="R7588">
        <f>Sales_Data[[#This Row],[Gross_Sales]]*Sales_Data[[#This Row],[Discount]]</f>
        <v>10556.024000000001</v>
      </c>
      <c r="S7588">
        <f>Sales_Data[[#This Row],[Gross_Sales]]-Sales_Data[[#This Row],[Discount_Amount]]</f>
        <v>42224.096000000005</v>
      </c>
      <c r="T7588">
        <f>Sales_Data[[#This Row],[Net Sales]]-Sales_Data[[#This Row],[Cost]]</f>
        <v>14913.906000000006</v>
      </c>
      <c r="U7588" s="2">
        <f>Sales_Data[[#This Row],[Profit]]/Sales_Data[[#This Row],[Net Sales]]</f>
        <v>0.35320841445604911</v>
      </c>
      <c r="V7588">
        <f>YEAR(Sales_Data[[#This Row],[Order_Date]])</f>
        <v>2025</v>
      </c>
      <c r="W7588" t="str">
        <f>TEXT(Sales_Data[[#This Row],[Order_Date]],"mmm")</f>
        <v>Sep</v>
      </c>
      <c r="X7588">
        <f>MONTH(Sales_Data[[#This Row],[Order_Date]])</f>
        <v>9</v>
      </c>
      <c r="Y7588" t="str">
        <f>"Q"&amp;ROUNDUP(MONTH(Sales_Data[[#This Row],[Order_Date]])/3,0)</f>
        <v>Q3</v>
      </c>
    </row>
    <row r="7589" spans="1:25" x14ac:dyDescent="0.3">
      <c r="A7589" t="s">
        <v>9403</v>
      </c>
      <c r="B7589" s="1">
        <v>45867</v>
      </c>
      <c r="C7589" t="s">
        <v>4280</v>
      </c>
      <c r="D7589" t="s">
        <v>145</v>
      </c>
      <c r="E7589" t="s">
        <v>19</v>
      </c>
      <c r="F7589" t="s">
        <v>113</v>
      </c>
      <c r="G7589" t="s">
        <v>75</v>
      </c>
      <c r="H7589" t="s">
        <v>185</v>
      </c>
      <c r="I7589" t="s">
        <v>261</v>
      </c>
      <c r="J7589">
        <v>1</v>
      </c>
      <c r="K7589">
        <v>1450.01</v>
      </c>
      <c r="L7589">
        <v>0.1</v>
      </c>
      <c r="M7589">
        <v>876.89</v>
      </c>
      <c r="N7589" t="s">
        <v>24</v>
      </c>
      <c r="O7589" t="s">
        <v>25</v>
      </c>
      <c r="P7589" t="s">
        <v>44</v>
      </c>
      <c r="Q7589">
        <f>Sales_Data[[#This Row],[Quantity]]*Sales_Data[[#This Row],[Unit_Price]]</f>
        <v>1450.01</v>
      </c>
      <c r="R7589">
        <f>Sales_Data[[#This Row],[Gross_Sales]]*Sales_Data[[#This Row],[Discount]]</f>
        <v>145.001</v>
      </c>
      <c r="S7589">
        <f>Sales_Data[[#This Row],[Gross_Sales]]-Sales_Data[[#This Row],[Discount_Amount]]</f>
        <v>1305.009</v>
      </c>
      <c r="T7589">
        <f>Sales_Data[[#This Row],[Net Sales]]-Sales_Data[[#This Row],[Cost]]</f>
        <v>428.11900000000003</v>
      </c>
      <c r="U7589" s="2">
        <f>Sales_Data[[#This Row],[Profit]]/Sales_Data[[#This Row],[Net Sales]]</f>
        <v>0.32805827392761278</v>
      </c>
      <c r="V7589">
        <f>YEAR(Sales_Data[[#This Row],[Order_Date]])</f>
        <v>2025</v>
      </c>
      <c r="W7589" t="str">
        <f>TEXT(Sales_Data[[#This Row],[Order_Date]],"mmm")</f>
        <v>Jul</v>
      </c>
      <c r="X7589">
        <f>MONTH(Sales_Data[[#This Row],[Order_Date]])</f>
        <v>7</v>
      </c>
      <c r="Y7589" t="str">
        <f>"Q"&amp;ROUNDUP(MONTH(Sales_Data[[#This Row],[Order_Date]])/3,0)</f>
        <v>Q3</v>
      </c>
    </row>
    <row r="7590" spans="1:25" x14ac:dyDescent="0.3">
      <c r="A7590" t="s">
        <v>9404</v>
      </c>
      <c r="B7590" s="1">
        <v>45674</v>
      </c>
      <c r="C7590" t="s">
        <v>2815</v>
      </c>
      <c r="D7590" t="s">
        <v>457</v>
      </c>
      <c r="E7590" t="s">
        <v>19</v>
      </c>
      <c r="F7590" t="s">
        <v>20</v>
      </c>
      <c r="G7590" t="s">
        <v>75</v>
      </c>
      <c r="H7590" t="s">
        <v>256</v>
      </c>
      <c r="I7590" t="s">
        <v>257</v>
      </c>
      <c r="J7590">
        <v>2</v>
      </c>
      <c r="K7590">
        <v>12916.7</v>
      </c>
      <c r="L7590">
        <v>0.1</v>
      </c>
      <c r="M7590">
        <v>17795.93</v>
      </c>
      <c r="N7590" t="s">
        <v>52</v>
      </c>
      <c r="O7590" t="s">
        <v>35</v>
      </c>
      <c r="P7590" t="s">
        <v>71</v>
      </c>
      <c r="Q7590">
        <f>Sales_Data[[#This Row],[Quantity]]*Sales_Data[[#This Row],[Unit_Price]]</f>
        <v>25833.4</v>
      </c>
      <c r="R7590">
        <f>Sales_Data[[#This Row],[Gross_Sales]]*Sales_Data[[#This Row],[Discount]]</f>
        <v>2583.34</v>
      </c>
      <c r="S7590">
        <f>Sales_Data[[#This Row],[Gross_Sales]]-Sales_Data[[#This Row],[Discount_Amount]]</f>
        <v>23250.06</v>
      </c>
      <c r="T7590">
        <f>Sales_Data[[#This Row],[Net Sales]]-Sales_Data[[#This Row],[Cost]]</f>
        <v>5454.130000000001</v>
      </c>
      <c r="U7590" s="2">
        <f>Sales_Data[[#This Row],[Profit]]/Sales_Data[[#This Row],[Net Sales]]</f>
        <v>0.23458563117686582</v>
      </c>
      <c r="V7590">
        <f>YEAR(Sales_Data[[#This Row],[Order_Date]])</f>
        <v>2025</v>
      </c>
      <c r="W7590" t="str">
        <f>TEXT(Sales_Data[[#This Row],[Order_Date]],"mmm")</f>
        <v>Jan</v>
      </c>
      <c r="X7590">
        <f>MONTH(Sales_Data[[#This Row],[Order_Date]])</f>
        <v>1</v>
      </c>
      <c r="Y7590" t="str">
        <f>"Q"&amp;ROUNDUP(MONTH(Sales_Data[[#This Row],[Order_Date]])/3,0)</f>
        <v>Q1</v>
      </c>
    </row>
    <row r="7591" spans="1:25" x14ac:dyDescent="0.3">
      <c r="A7591" t="s">
        <v>9405</v>
      </c>
      <c r="B7591" s="1">
        <v>45943</v>
      </c>
      <c r="C7591" t="s">
        <v>1215</v>
      </c>
      <c r="D7591" t="s">
        <v>384</v>
      </c>
      <c r="E7591" t="s">
        <v>19</v>
      </c>
      <c r="F7591" t="s">
        <v>113</v>
      </c>
      <c r="G7591" t="s">
        <v>32</v>
      </c>
      <c r="H7591" t="s">
        <v>33</v>
      </c>
      <c r="I7591" t="s">
        <v>161</v>
      </c>
      <c r="J7591">
        <v>1</v>
      </c>
      <c r="K7591">
        <v>5736.11</v>
      </c>
      <c r="L7591">
        <v>0</v>
      </c>
      <c r="M7591">
        <v>3893.91</v>
      </c>
      <c r="N7591" t="s">
        <v>24</v>
      </c>
      <c r="O7591" t="s">
        <v>25</v>
      </c>
      <c r="P7591" t="s">
        <v>26</v>
      </c>
      <c r="Q7591">
        <f>Sales_Data[[#This Row],[Quantity]]*Sales_Data[[#This Row],[Unit_Price]]</f>
        <v>5736.11</v>
      </c>
      <c r="R7591">
        <f>Sales_Data[[#This Row],[Gross_Sales]]*Sales_Data[[#This Row],[Discount]]</f>
        <v>0</v>
      </c>
      <c r="S7591">
        <f>Sales_Data[[#This Row],[Gross_Sales]]-Sales_Data[[#This Row],[Discount_Amount]]</f>
        <v>5736.11</v>
      </c>
      <c r="T7591">
        <f>Sales_Data[[#This Row],[Net Sales]]-Sales_Data[[#This Row],[Cost]]</f>
        <v>1842.1999999999998</v>
      </c>
      <c r="U7591" s="2">
        <f>Sales_Data[[#This Row],[Profit]]/Sales_Data[[#This Row],[Net Sales]]</f>
        <v>0.32115841572075848</v>
      </c>
      <c r="V7591">
        <f>YEAR(Sales_Data[[#This Row],[Order_Date]])</f>
        <v>2025</v>
      </c>
      <c r="W7591" t="str">
        <f>TEXT(Sales_Data[[#This Row],[Order_Date]],"mmm")</f>
        <v>Oct</v>
      </c>
      <c r="X7591">
        <f>MONTH(Sales_Data[[#This Row],[Order_Date]])</f>
        <v>10</v>
      </c>
      <c r="Y7591" t="str">
        <f>"Q"&amp;ROUNDUP(MONTH(Sales_Data[[#This Row],[Order_Date]])/3,0)</f>
        <v>Q4</v>
      </c>
    </row>
    <row r="7592" spans="1:25" x14ac:dyDescent="0.3">
      <c r="A7592" t="s">
        <v>9406</v>
      </c>
      <c r="B7592" s="1">
        <v>46001</v>
      </c>
      <c r="C7592" t="s">
        <v>2958</v>
      </c>
      <c r="D7592" t="s">
        <v>280</v>
      </c>
      <c r="E7592" t="s">
        <v>19</v>
      </c>
      <c r="F7592" t="s">
        <v>113</v>
      </c>
      <c r="G7592" t="s">
        <v>75</v>
      </c>
      <c r="H7592" t="s">
        <v>76</v>
      </c>
      <c r="I7592" t="s">
        <v>77</v>
      </c>
      <c r="J7592">
        <v>2</v>
      </c>
      <c r="K7592">
        <v>4940.1400000000003</v>
      </c>
      <c r="L7592">
        <v>0</v>
      </c>
      <c r="M7592">
        <v>7620.85</v>
      </c>
      <c r="N7592" t="s">
        <v>24</v>
      </c>
      <c r="O7592" t="s">
        <v>53</v>
      </c>
      <c r="P7592" t="s">
        <v>71</v>
      </c>
      <c r="Q7592">
        <f>Sales_Data[[#This Row],[Quantity]]*Sales_Data[[#This Row],[Unit_Price]]</f>
        <v>9880.2800000000007</v>
      </c>
      <c r="R7592">
        <f>Sales_Data[[#This Row],[Gross_Sales]]*Sales_Data[[#This Row],[Discount]]</f>
        <v>0</v>
      </c>
      <c r="S7592">
        <f>Sales_Data[[#This Row],[Gross_Sales]]-Sales_Data[[#This Row],[Discount_Amount]]</f>
        <v>9880.2800000000007</v>
      </c>
      <c r="T7592">
        <f>Sales_Data[[#This Row],[Net Sales]]-Sales_Data[[#This Row],[Cost]]</f>
        <v>2259.4300000000003</v>
      </c>
      <c r="U7592" s="2">
        <f>Sales_Data[[#This Row],[Profit]]/Sales_Data[[#This Row],[Net Sales]]</f>
        <v>0.22868076613213392</v>
      </c>
      <c r="V7592">
        <f>YEAR(Sales_Data[[#This Row],[Order_Date]])</f>
        <v>2025</v>
      </c>
      <c r="W7592" t="str">
        <f>TEXT(Sales_Data[[#This Row],[Order_Date]],"mmm")</f>
        <v>Dec</v>
      </c>
      <c r="X7592">
        <f>MONTH(Sales_Data[[#This Row],[Order_Date]])</f>
        <v>12</v>
      </c>
      <c r="Y7592" t="str">
        <f>"Q"&amp;ROUNDUP(MONTH(Sales_Data[[#This Row],[Order_Date]])/3,0)</f>
        <v>Q4</v>
      </c>
    </row>
    <row r="7593" spans="1:25" x14ac:dyDescent="0.3">
      <c r="A7593" t="s">
        <v>9407</v>
      </c>
      <c r="B7593" s="1">
        <v>45860</v>
      </c>
      <c r="C7593" t="s">
        <v>1753</v>
      </c>
      <c r="D7593" t="s">
        <v>359</v>
      </c>
      <c r="E7593" t="s">
        <v>39</v>
      </c>
      <c r="F7593" t="s">
        <v>40</v>
      </c>
      <c r="G7593" t="s">
        <v>32</v>
      </c>
      <c r="H7593" t="s">
        <v>50</v>
      </c>
      <c r="I7593" t="s">
        <v>58</v>
      </c>
      <c r="J7593">
        <v>1</v>
      </c>
      <c r="K7593">
        <v>2540.1</v>
      </c>
      <c r="L7593">
        <v>0.05</v>
      </c>
      <c r="M7593">
        <v>1511.19</v>
      </c>
      <c r="N7593" t="s">
        <v>52</v>
      </c>
      <c r="O7593" t="s">
        <v>35</v>
      </c>
      <c r="P7593" t="s">
        <v>26</v>
      </c>
      <c r="Q7593">
        <f>Sales_Data[[#This Row],[Quantity]]*Sales_Data[[#This Row],[Unit_Price]]</f>
        <v>2540.1</v>
      </c>
      <c r="R7593">
        <f>Sales_Data[[#This Row],[Gross_Sales]]*Sales_Data[[#This Row],[Discount]]</f>
        <v>127.005</v>
      </c>
      <c r="S7593">
        <f>Sales_Data[[#This Row],[Gross_Sales]]-Sales_Data[[#This Row],[Discount_Amount]]</f>
        <v>2413.0949999999998</v>
      </c>
      <c r="T7593">
        <f>Sales_Data[[#This Row],[Net Sales]]-Sales_Data[[#This Row],[Cost]]</f>
        <v>901.90499999999975</v>
      </c>
      <c r="U7593" s="2">
        <f>Sales_Data[[#This Row],[Profit]]/Sales_Data[[#This Row],[Net Sales]]</f>
        <v>0.37375445226980281</v>
      </c>
      <c r="V7593">
        <f>YEAR(Sales_Data[[#This Row],[Order_Date]])</f>
        <v>2025</v>
      </c>
      <c r="W7593" t="str">
        <f>TEXT(Sales_Data[[#This Row],[Order_Date]],"mmm")</f>
        <v>Jul</v>
      </c>
      <c r="X7593">
        <f>MONTH(Sales_Data[[#This Row],[Order_Date]])</f>
        <v>7</v>
      </c>
      <c r="Y7593" t="str">
        <f>"Q"&amp;ROUNDUP(MONTH(Sales_Data[[#This Row],[Order_Date]])/3,0)</f>
        <v>Q3</v>
      </c>
    </row>
    <row r="7594" spans="1:25" x14ac:dyDescent="0.3">
      <c r="A7594" t="s">
        <v>9408</v>
      </c>
      <c r="B7594" s="1">
        <v>45756</v>
      </c>
      <c r="C7594" t="s">
        <v>6376</v>
      </c>
      <c r="D7594" t="s">
        <v>723</v>
      </c>
      <c r="E7594" t="s">
        <v>48</v>
      </c>
      <c r="F7594" t="s">
        <v>126</v>
      </c>
      <c r="G7594" t="s">
        <v>32</v>
      </c>
      <c r="H7594" t="s">
        <v>50</v>
      </c>
      <c r="I7594" t="s">
        <v>51</v>
      </c>
      <c r="J7594">
        <v>1</v>
      </c>
      <c r="K7594">
        <v>47462.29</v>
      </c>
      <c r="L7594">
        <v>0.2</v>
      </c>
      <c r="M7594">
        <v>25257.16</v>
      </c>
      <c r="N7594" t="s">
        <v>83</v>
      </c>
      <c r="O7594" t="s">
        <v>35</v>
      </c>
      <c r="P7594" t="s">
        <v>26</v>
      </c>
      <c r="Q7594">
        <f>Sales_Data[[#This Row],[Quantity]]*Sales_Data[[#This Row],[Unit_Price]]</f>
        <v>47462.29</v>
      </c>
      <c r="R7594">
        <f>Sales_Data[[#This Row],[Gross_Sales]]*Sales_Data[[#This Row],[Discount]]</f>
        <v>9492.4580000000005</v>
      </c>
      <c r="S7594">
        <f>Sales_Data[[#This Row],[Gross_Sales]]-Sales_Data[[#This Row],[Discount_Amount]]</f>
        <v>37969.832000000002</v>
      </c>
      <c r="T7594">
        <f>Sales_Data[[#This Row],[Net Sales]]-Sales_Data[[#This Row],[Cost]]</f>
        <v>12712.672000000002</v>
      </c>
      <c r="U7594" s="2">
        <f>Sales_Data[[#This Row],[Profit]]/Sales_Data[[#This Row],[Net Sales]]</f>
        <v>0.3348098037410332</v>
      </c>
      <c r="V7594">
        <f>YEAR(Sales_Data[[#This Row],[Order_Date]])</f>
        <v>2025</v>
      </c>
      <c r="W7594" t="str">
        <f>TEXT(Sales_Data[[#This Row],[Order_Date]],"mmm")</f>
        <v>Apr</v>
      </c>
      <c r="X7594">
        <f>MONTH(Sales_Data[[#This Row],[Order_Date]])</f>
        <v>4</v>
      </c>
      <c r="Y7594" t="str">
        <f>"Q"&amp;ROUNDUP(MONTH(Sales_Data[[#This Row],[Order_Date]])/3,0)</f>
        <v>Q2</v>
      </c>
    </row>
    <row r="7595" spans="1:25" x14ac:dyDescent="0.3">
      <c r="A7595" t="s">
        <v>9409</v>
      </c>
      <c r="B7595" s="1">
        <v>45936</v>
      </c>
      <c r="C7595" t="s">
        <v>760</v>
      </c>
      <c r="D7595" t="s">
        <v>1650</v>
      </c>
      <c r="E7595" t="s">
        <v>48</v>
      </c>
      <c r="F7595" t="s">
        <v>49</v>
      </c>
      <c r="G7595" t="s">
        <v>67</v>
      </c>
      <c r="H7595" t="s">
        <v>133</v>
      </c>
      <c r="I7595" t="s">
        <v>134</v>
      </c>
      <c r="J7595">
        <v>1</v>
      </c>
      <c r="K7595">
        <v>53495.03</v>
      </c>
      <c r="L7595">
        <v>0.15</v>
      </c>
      <c r="M7595">
        <v>35421.870000000003</v>
      </c>
      <c r="N7595" t="s">
        <v>52</v>
      </c>
      <c r="O7595" t="s">
        <v>53</v>
      </c>
      <c r="P7595" t="s">
        <v>44</v>
      </c>
      <c r="Q7595">
        <f>Sales_Data[[#This Row],[Quantity]]*Sales_Data[[#This Row],[Unit_Price]]</f>
        <v>53495.03</v>
      </c>
      <c r="R7595">
        <f>Sales_Data[[#This Row],[Gross_Sales]]*Sales_Data[[#This Row],[Discount]]</f>
        <v>8024.2544999999991</v>
      </c>
      <c r="S7595">
        <f>Sales_Data[[#This Row],[Gross_Sales]]-Sales_Data[[#This Row],[Discount_Amount]]</f>
        <v>45470.775500000003</v>
      </c>
      <c r="T7595">
        <f>Sales_Data[[#This Row],[Net Sales]]-Sales_Data[[#This Row],[Cost]]</f>
        <v>10048.905500000001</v>
      </c>
      <c r="U7595" s="2">
        <f>Sales_Data[[#This Row],[Profit]]/Sales_Data[[#This Row],[Net Sales]]</f>
        <v>0.22099701158604607</v>
      </c>
      <c r="V7595">
        <f>YEAR(Sales_Data[[#This Row],[Order_Date]])</f>
        <v>2025</v>
      </c>
      <c r="W7595" t="str">
        <f>TEXT(Sales_Data[[#This Row],[Order_Date]],"mmm")</f>
        <v>Oct</v>
      </c>
      <c r="X7595">
        <f>MONTH(Sales_Data[[#This Row],[Order_Date]])</f>
        <v>10</v>
      </c>
      <c r="Y7595" t="str">
        <f>"Q"&amp;ROUNDUP(MONTH(Sales_Data[[#This Row],[Order_Date]])/3,0)</f>
        <v>Q4</v>
      </c>
    </row>
    <row r="7596" spans="1:25" x14ac:dyDescent="0.3">
      <c r="A7596" t="s">
        <v>9410</v>
      </c>
      <c r="B7596" s="1">
        <v>45866</v>
      </c>
      <c r="C7596" t="s">
        <v>338</v>
      </c>
      <c r="D7596" t="s">
        <v>497</v>
      </c>
      <c r="E7596" t="s">
        <v>19</v>
      </c>
      <c r="F7596" t="s">
        <v>113</v>
      </c>
      <c r="G7596" t="s">
        <v>21</v>
      </c>
      <c r="H7596" t="s">
        <v>297</v>
      </c>
      <c r="I7596" t="s">
        <v>494</v>
      </c>
      <c r="J7596">
        <v>2</v>
      </c>
      <c r="K7596">
        <v>10873.37</v>
      </c>
      <c r="L7596">
        <v>0</v>
      </c>
      <c r="M7596">
        <v>16787.37</v>
      </c>
      <c r="N7596" t="s">
        <v>24</v>
      </c>
      <c r="O7596" t="s">
        <v>35</v>
      </c>
      <c r="P7596" t="s">
        <v>26</v>
      </c>
      <c r="Q7596">
        <f>Sales_Data[[#This Row],[Quantity]]*Sales_Data[[#This Row],[Unit_Price]]</f>
        <v>21746.74</v>
      </c>
      <c r="R7596">
        <f>Sales_Data[[#This Row],[Gross_Sales]]*Sales_Data[[#This Row],[Discount]]</f>
        <v>0</v>
      </c>
      <c r="S7596">
        <f>Sales_Data[[#This Row],[Gross_Sales]]-Sales_Data[[#This Row],[Discount_Amount]]</f>
        <v>21746.74</v>
      </c>
      <c r="T7596">
        <f>Sales_Data[[#This Row],[Net Sales]]-Sales_Data[[#This Row],[Cost]]</f>
        <v>4959.3700000000026</v>
      </c>
      <c r="U7596" s="2">
        <f>Sales_Data[[#This Row],[Profit]]/Sales_Data[[#This Row],[Net Sales]]</f>
        <v>0.22805119296041623</v>
      </c>
      <c r="V7596">
        <f>YEAR(Sales_Data[[#This Row],[Order_Date]])</f>
        <v>2025</v>
      </c>
      <c r="W7596" t="str">
        <f>TEXT(Sales_Data[[#This Row],[Order_Date]],"mmm")</f>
        <v>Jul</v>
      </c>
      <c r="X7596">
        <f>MONTH(Sales_Data[[#This Row],[Order_Date]])</f>
        <v>7</v>
      </c>
      <c r="Y7596" t="str">
        <f>"Q"&amp;ROUNDUP(MONTH(Sales_Data[[#This Row],[Order_Date]])/3,0)</f>
        <v>Q3</v>
      </c>
    </row>
    <row r="7597" spans="1:25" x14ac:dyDescent="0.3">
      <c r="A7597" t="s">
        <v>9411</v>
      </c>
      <c r="B7597" s="1">
        <v>45786</v>
      </c>
      <c r="C7597" t="s">
        <v>467</v>
      </c>
      <c r="D7597" t="s">
        <v>1171</v>
      </c>
      <c r="E7597" t="s">
        <v>19</v>
      </c>
      <c r="F7597" t="s">
        <v>113</v>
      </c>
      <c r="G7597" t="s">
        <v>67</v>
      </c>
      <c r="H7597" t="s">
        <v>133</v>
      </c>
      <c r="I7597" t="s">
        <v>138</v>
      </c>
      <c r="J7597">
        <v>2</v>
      </c>
      <c r="K7597">
        <v>6278.88</v>
      </c>
      <c r="L7597">
        <v>0.05</v>
      </c>
      <c r="M7597">
        <v>8251.64</v>
      </c>
      <c r="N7597" t="s">
        <v>52</v>
      </c>
      <c r="O7597" t="s">
        <v>35</v>
      </c>
      <c r="P7597" t="s">
        <v>71</v>
      </c>
      <c r="Q7597">
        <f>Sales_Data[[#This Row],[Quantity]]*Sales_Data[[#This Row],[Unit_Price]]</f>
        <v>12557.76</v>
      </c>
      <c r="R7597">
        <f>Sales_Data[[#This Row],[Gross_Sales]]*Sales_Data[[#This Row],[Discount]]</f>
        <v>627.88800000000003</v>
      </c>
      <c r="S7597">
        <f>Sales_Data[[#This Row],[Gross_Sales]]-Sales_Data[[#This Row],[Discount_Amount]]</f>
        <v>11929.871999999999</v>
      </c>
      <c r="T7597">
        <f>Sales_Data[[#This Row],[Net Sales]]-Sales_Data[[#This Row],[Cost]]</f>
        <v>3678.232</v>
      </c>
      <c r="U7597" s="2">
        <f>Sales_Data[[#This Row],[Profit]]/Sales_Data[[#This Row],[Net Sales]]</f>
        <v>0.3083211622052609</v>
      </c>
      <c r="V7597">
        <f>YEAR(Sales_Data[[#This Row],[Order_Date]])</f>
        <v>2025</v>
      </c>
      <c r="W7597" t="str">
        <f>TEXT(Sales_Data[[#This Row],[Order_Date]],"mmm")</f>
        <v>May</v>
      </c>
      <c r="X7597">
        <f>MONTH(Sales_Data[[#This Row],[Order_Date]])</f>
        <v>5</v>
      </c>
      <c r="Y7597" t="str">
        <f>"Q"&amp;ROUNDUP(MONTH(Sales_Data[[#This Row],[Order_Date]])/3,0)</f>
        <v>Q2</v>
      </c>
    </row>
    <row r="7598" spans="1:25" x14ac:dyDescent="0.3">
      <c r="A7598" t="s">
        <v>9412</v>
      </c>
      <c r="B7598" s="1">
        <v>45992</v>
      </c>
      <c r="C7598" t="s">
        <v>2276</v>
      </c>
      <c r="D7598" t="s">
        <v>194</v>
      </c>
      <c r="E7598" t="s">
        <v>119</v>
      </c>
      <c r="F7598" t="s">
        <v>184</v>
      </c>
      <c r="G7598" t="s">
        <v>41</v>
      </c>
      <c r="H7598" t="s">
        <v>102</v>
      </c>
      <c r="I7598" t="s">
        <v>165</v>
      </c>
      <c r="J7598">
        <v>1</v>
      </c>
      <c r="K7598">
        <v>3139.06</v>
      </c>
      <c r="L7598">
        <v>0.1</v>
      </c>
      <c r="M7598">
        <v>2209.4</v>
      </c>
      <c r="N7598" t="s">
        <v>52</v>
      </c>
      <c r="O7598" t="s">
        <v>25</v>
      </c>
      <c r="P7598" t="s">
        <v>26</v>
      </c>
      <c r="Q7598">
        <f>Sales_Data[[#This Row],[Quantity]]*Sales_Data[[#This Row],[Unit_Price]]</f>
        <v>3139.06</v>
      </c>
      <c r="R7598">
        <f>Sales_Data[[#This Row],[Gross_Sales]]*Sales_Data[[#This Row],[Discount]]</f>
        <v>313.90600000000001</v>
      </c>
      <c r="S7598">
        <f>Sales_Data[[#This Row],[Gross_Sales]]-Sales_Data[[#This Row],[Discount_Amount]]</f>
        <v>2825.154</v>
      </c>
      <c r="T7598">
        <f>Sales_Data[[#This Row],[Net Sales]]-Sales_Data[[#This Row],[Cost]]</f>
        <v>615.75399999999991</v>
      </c>
      <c r="U7598" s="2">
        <f>Sales_Data[[#This Row],[Profit]]/Sales_Data[[#This Row],[Net Sales]]</f>
        <v>0.21795413630548985</v>
      </c>
      <c r="V7598">
        <f>YEAR(Sales_Data[[#This Row],[Order_Date]])</f>
        <v>2025</v>
      </c>
      <c r="W7598" t="str">
        <f>TEXT(Sales_Data[[#This Row],[Order_Date]],"mmm")</f>
        <v>Dec</v>
      </c>
      <c r="X7598">
        <f>MONTH(Sales_Data[[#This Row],[Order_Date]])</f>
        <v>12</v>
      </c>
      <c r="Y7598" t="str">
        <f>"Q"&amp;ROUNDUP(MONTH(Sales_Data[[#This Row],[Order_Date]])/3,0)</f>
        <v>Q4</v>
      </c>
    </row>
    <row r="7599" spans="1:25" x14ac:dyDescent="0.3">
      <c r="A7599" t="s">
        <v>9413</v>
      </c>
      <c r="B7599" s="1">
        <v>45945</v>
      </c>
      <c r="C7599" t="s">
        <v>3940</v>
      </c>
      <c r="D7599" t="s">
        <v>92</v>
      </c>
      <c r="E7599" t="s">
        <v>19</v>
      </c>
      <c r="F7599" t="s">
        <v>20</v>
      </c>
      <c r="G7599" t="s">
        <v>41</v>
      </c>
      <c r="H7599" t="s">
        <v>102</v>
      </c>
      <c r="I7599" t="s">
        <v>165</v>
      </c>
      <c r="J7599">
        <v>1</v>
      </c>
      <c r="K7599">
        <v>2850.53</v>
      </c>
      <c r="L7599">
        <v>0.05</v>
      </c>
      <c r="M7599">
        <v>1795.78</v>
      </c>
      <c r="N7599" t="s">
        <v>24</v>
      </c>
      <c r="O7599" t="s">
        <v>35</v>
      </c>
      <c r="P7599" t="s">
        <v>44</v>
      </c>
      <c r="Q7599">
        <f>Sales_Data[[#This Row],[Quantity]]*Sales_Data[[#This Row],[Unit_Price]]</f>
        <v>2850.53</v>
      </c>
      <c r="R7599">
        <f>Sales_Data[[#This Row],[Gross_Sales]]*Sales_Data[[#This Row],[Discount]]</f>
        <v>142.52650000000003</v>
      </c>
      <c r="S7599">
        <f>Sales_Data[[#This Row],[Gross_Sales]]-Sales_Data[[#This Row],[Discount_Amount]]</f>
        <v>2708.0035000000003</v>
      </c>
      <c r="T7599">
        <f>Sales_Data[[#This Row],[Net Sales]]-Sales_Data[[#This Row],[Cost]]</f>
        <v>912.22350000000029</v>
      </c>
      <c r="U7599" s="2">
        <f>Sales_Data[[#This Row],[Profit]]/Sales_Data[[#This Row],[Net Sales]]</f>
        <v>0.33686200922561593</v>
      </c>
      <c r="V7599">
        <f>YEAR(Sales_Data[[#This Row],[Order_Date]])</f>
        <v>2025</v>
      </c>
      <c r="W7599" t="str">
        <f>TEXT(Sales_Data[[#This Row],[Order_Date]],"mmm")</f>
        <v>Oct</v>
      </c>
      <c r="X7599">
        <f>MONTH(Sales_Data[[#This Row],[Order_Date]])</f>
        <v>10</v>
      </c>
      <c r="Y7599" t="str">
        <f>"Q"&amp;ROUNDUP(MONTH(Sales_Data[[#This Row],[Order_Date]])/3,0)</f>
        <v>Q4</v>
      </c>
    </row>
    <row r="7600" spans="1:25" x14ac:dyDescent="0.3">
      <c r="A7600" t="s">
        <v>9414</v>
      </c>
      <c r="B7600" s="1">
        <v>45909</v>
      </c>
      <c r="C7600" t="s">
        <v>1241</v>
      </c>
      <c r="D7600" t="s">
        <v>160</v>
      </c>
      <c r="E7600" t="s">
        <v>119</v>
      </c>
      <c r="F7600" t="s">
        <v>120</v>
      </c>
      <c r="G7600" t="s">
        <v>75</v>
      </c>
      <c r="H7600" t="s">
        <v>256</v>
      </c>
      <c r="I7600" t="s">
        <v>334</v>
      </c>
      <c r="J7600">
        <v>2</v>
      </c>
      <c r="K7600">
        <v>8433.06</v>
      </c>
      <c r="L7600">
        <v>0</v>
      </c>
      <c r="M7600">
        <v>14042.03</v>
      </c>
      <c r="N7600" t="s">
        <v>52</v>
      </c>
      <c r="O7600" t="s">
        <v>25</v>
      </c>
      <c r="P7600" t="s">
        <v>44</v>
      </c>
      <c r="Q7600">
        <f>Sales_Data[[#This Row],[Quantity]]*Sales_Data[[#This Row],[Unit_Price]]</f>
        <v>16866.12</v>
      </c>
      <c r="R7600">
        <f>Sales_Data[[#This Row],[Gross_Sales]]*Sales_Data[[#This Row],[Discount]]</f>
        <v>0</v>
      </c>
      <c r="S7600">
        <f>Sales_Data[[#This Row],[Gross_Sales]]-Sales_Data[[#This Row],[Discount_Amount]]</f>
        <v>16866.12</v>
      </c>
      <c r="T7600">
        <f>Sales_Data[[#This Row],[Net Sales]]-Sales_Data[[#This Row],[Cost]]</f>
        <v>2824.0899999999983</v>
      </c>
      <c r="U7600" s="2">
        <f>Sales_Data[[#This Row],[Profit]]/Sales_Data[[#This Row],[Net Sales]]</f>
        <v>0.16744159296862576</v>
      </c>
      <c r="V7600">
        <f>YEAR(Sales_Data[[#This Row],[Order_Date]])</f>
        <v>2025</v>
      </c>
      <c r="W7600" t="str">
        <f>TEXT(Sales_Data[[#This Row],[Order_Date]],"mmm")</f>
        <v>Sep</v>
      </c>
      <c r="X7600">
        <f>MONTH(Sales_Data[[#This Row],[Order_Date]])</f>
        <v>9</v>
      </c>
      <c r="Y7600" t="str">
        <f>"Q"&amp;ROUNDUP(MONTH(Sales_Data[[#This Row],[Order_Date]])/3,0)</f>
        <v>Q3</v>
      </c>
    </row>
    <row r="7601" spans="1:25" x14ac:dyDescent="0.3">
      <c r="A7601" t="s">
        <v>9415</v>
      </c>
      <c r="B7601" s="1">
        <v>45922</v>
      </c>
      <c r="C7601" t="s">
        <v>2579</v>
      </c>
      <c r="D7601" t="s">
        <v>1452</v>
      </c>
      <c r="E7601" t="s">
        <v>119</v>
      </c>
      <c r="F7601" t="s">
        <v>184</v>
      </c>
      <c r="G7601" t="s">
        <v>21</v>
      </c>
      <c r="H7601" t="s">
        <v>230</v>
      </c>
      <c r="I7601" t="s">
        <v>231</v>
      </c>
      <c r="J7601">
        <v>3</v>
      </c>
      <c r="K7601">
        <v>5924.18</v>
      </c>
      <c r="L7601">
        <v>0.05</v>
      </c>
      <c r="M7601">
        <v>11566.93</v>
      </c>
      <c r="N7601" t="s">
        <v>24</v>
      </c>
      <c r="O7601" t="s">
        <v>25</v>
      </c>
      <c r="P7601" t="s">
        <v>71</v>
      </c>
      <c r="Q7601">
        <f>Sales_Data[[#This Row],[Quantity]]*Sales_Data[[#This Row],[Unit_Price]]</f>
        <v>17772.54</v>
      </c>
      <c r="R7601">
        <f>Sales_Data[[#This Row],[Gross_Sales]]*Sales_Data[[#This Row],[Discount]]</f>
        <v>888.62700000000007</v>
      </c>
      <c r="S7601">
        <f>Sales_Data[[#This Row],[Gross_Sales]]-Sales_Data[[#This Row],[Discount_Amount]]</f>
        <v>16883.913</v>
      </c>
      <c r="T7601">
        <f>Sales_Data[[#This Row],[Net Sales]]-Sales_Data[[#This Row],[Cost]]</f>
        <v>5316.9830000000002</v>
      </c>
      <c r="U7601" s="2">
        <f>Sales_Data[[#This Row],[Profit]]/Sales_Data[[#This Row],[Net Sales]]</f>
        <v>0.31491414342161084</v>
      </c>
      <c r="V7601">
        <f>YEAR(Sales_Data[[#This Row],[Order_Date]])</f>
        <v>2025</v>
      </c>
      <c r="W7601" t="str">
        <f>TEXT(Sales_Data[[#This Row],[Order_Date]],"mmm")</f>
        <v>Sep</v>
      </c>
      <c r="X7601">
        <f>MONTH(Sales_Data[[#This Row],[Order_Date]])</f>
        <v>9</v>
      </c>
      <c r="Y7601" t="str">
        <f>"Q"&amp;ROUNDUP(MONTH(Sales_Data[[#This Row],[Order_Date]])/3,0)</f>
        <v>Q3</v>
      </c>
    </row>
    <row r="7602" spans="1:25" x14ac:dyDescent="0.3">
      <c r="A7602" t="s">
        <v>9416</v>
      </c>
      <c r="B7602" s="1">
        <v>45928</v>
      </c>
      <c r="C7602" t="s">
        <v>1491</v>
      </c>
      <c r="D7602" t="s">
        <v>180</v>
      </c>
      <c r="E7602" t="s">
        <v>30</v>
      </c>
      <c r="F7602" t="s">
        <v>156</v>
      </c>
      <c r="G7602" t="s">
        <v>21</v>
      </c>
      <c r="H7602" t="s">
        <v>127</v>
      </c>
      <c r="I7602" t="s">
        <v>342</v>
      </c>
      <c r="J7602">
        <v>3</v>
      </c>
      <c r="K7602">
        <v>378.13</v>
      </c>
      <c r="L7602">
        <v>0.2</v>
      </c>
      <c r="M7602">
        <v>672.92</v>
      </c>
      <c r="N7602" t="s">
        <v>24</v>
      </c>
      <c r="O7602" t="s">
        <v>35</v>
      </c>
      <c r="P7602" t="s">
        <v>71</v>
      </c>
      <c r="Q7602">
        <f>Sales_Data[[#This Row],[Quantity]]*Sales_Data[[#This Row],[Unit_Price]]</f>
        <v>1134.3899999999999</v>
      </c>
      <c r="R7602">
        <f>Sales_Data[[#This Row],[Gross_Sales]]*Sales_Data[[#This Row],[Discount]]</f>
        <v>226.87799999999999</v>
      </c>
      <c r="S7602">
        <f>Sales_Data[[#This Row],[Gross_Sales]]-Sales_Data[[#This Row],[Discount_Amount]]</f>
        <v>907.51199999999994</v>
      </c>
      <c r="T7602">
        <f>Sales_Data[[#This Row],[Net Sales]]-Sales_Data[[#This Row],[Cost]]</f>
        <v>234.59199999999998</v>
      </c>
      <c r="U7602" s="2">
        <f>Sales_Data[[#This Row],[Profit]]/Sales_Data[[#This Row],[Net Sales]]</f>
        <v>0.25850016308324297</v>
      </c>
      <c r="V7602">
        <f>YEAR(Sales_Data[[#This Row],[Order_Date]])</f>
        <v>2025</v>
      </c>
      <c r="W7602" t="str">
        <f>TEXT(Sales_Data[[#This Row],[Order_Date]],"mmm")</f>
        <v>Sep</v>
      </c>
      <c r="X7602">
        <f>MONTH(Sales_Data[[#This Row],[Order_Date]])</f>
        <v>9</v>
      </c>
      <c r="Y7602" t="str">
        <f>"Q"&amp;ROUNDUP(MONTH(Sales_Data[[#This Row],[Order_Date]])/3,0)</f>
        <v>Q3</v>
      </c>
    </row>
    <row r="7603" spans="1:25" x14ac:dyDescent="0.3">
      <c r="A7603" t="s">
        <v>9417</v>
      </c>
      <c r="B7603" s="1">
        <v>45845</v>
      </c>
      <c r="C7603" t="s">
        <v>1494</v>
      </c>
      <c r="D7603" t="s">
        <v>238</v>
      </c>
      <c r="E7603" t="s">
        <v>48</v>
      </c>
      <c r="F7603" t="s">
        <v>126</v>
      </c>
      <c r="G7603" t="s">
        <v>32</v>
      </c>
      <c r="H7603" t="s">
        <v>33</v>
      </c>
      <c r="I7603" t="s">
        <v>161</v>
      </c>
      <c r="J7603">
        <v>5</v>
      </c>
      <c r="K7603">
        <v>43560.31</v>
      </c>
      <c r="L7603">
        <v>0.2</v>
      </c>
      <c r="M7603">
        <v>150945.85</v>
      </c>
      <c r="N7603" t="s">
        <v>83</v>
      </c>
      <c r="O7603" t="s">
        <v>35</v>
      </c>
      <c r="P7603" t="s">
        <v>26</v>
      </c>
      <c r="Q7603">
        <f>Sales_Data[[#This Row],[Quantity]]*Sales_Data[[#This Row],[Unit_Price]]</f>
        <v>217801.55</v>
      </c>
      <c r="R7603">
        <f>Sales_Data[[#This Row],[Gross_Sales]]*Sales_Data[[#This Row],[Discount]]</f>
        <v>43560.31</v>
      </c>
      <c r="S7603">
        <f>Sales_Data[[#This Row],[Gross_Sales]]-Sales_Data[[#This Row],[Discount_Amount]]</f>
        <v>174241.24</v>
      </c>
      <c r="T7603">
        <f>Sales_Data[[#This Row],[Net Sales]]-Sales_Data[[#This Row],[Cost]]</f>
        <v>23295.389999999985</v>
      </c>
      <c r="U7603" s="2">
        <f>Sales_Data[[#This Row],[Profit]]/Sales_Data[[#This Row],[Net Sales]]</f>
        <v>0.13369619040819491</v>
      </c>
      <c r="V7603">
        <f>YEAR(Sales_Data[[#This Row],[Order_Date]])</f>
        <v>2025</v>
      </c>
      <c r="W7603" t="str">
        <f>TEXT(Sales_Data[[#This Row],[Order_Date]],"mmm")</f>
        <v>Jul</v>
      </c>
      <c r="X7603">
        <f>MONTH(Sales_Data[[#This Row],[Order_Date]])</f>
        <v>7</v>
      </c>
      <c r="Y7603" t="str">
        <f>"Q"&amp;ROUNDUP(MONTH(Sales_Data[[#This Row],[Order_Date]])/3,0)</f>
        <v>Q3</v>
      </c>
    </row>
    <row r="7604" spans="1:25" x14ac:dyDescent="0.3">
      <c r="A7604" t="s">
        <v>9418</v>
      </c>
      <c r="B7604" s="1">
        <v>45871</v>
      </c>
      <c r="C7604" t="s">
        <v>2863</v>
      </c>
      <c r="D7604" t="s">
        <v>260</v>
      </c>
      <c r="E7604" t="s">
        <v>119</v>
      </c>
      <c r="F7604" t="s">
        <v>184</v>
      </c>
      <c r="G7604" t="s">
        <v>67</v>
      </c>
      <c r="H7604" t="s">
        <v>68</v>
      </c>
      <c r="I7604" t="s">
        <v>69</v>
      </c>
      <c r="J7604">
        <v>1</v>
      </c>
      <c r="K7604">
        <v>4300.8</v>
      </c>
      <c r="L7604">
        <v>0.1</v>
      </c>
      <c r="M7604">
        <v>2981.34</v>
      </c>
      <c r="N7604" t="s">
        <v>52</v>
      </c>
      <c r="O7604" t="s">
        <v>35</v>
      </c>
      <c r="P7604" t="s">
        <v>44</v>
      </c>
      <c r="Q7604">
        <f>Sales_Data[[#This Row],[Quantity]]*Sales_Data[[#This Row],[Unit_Price]]</f>
        <v>4300.8</v>
      </c>
      <c r="R7604">
        <f>Sales_Data[[#This Row],[Gross_Sales]]*Sales_Data[[#This Row],[Discount]]</f>
        <v>430.08000000000004</v>
      </c>
      <c r="S7604">
        <f>Sales_Data[[#This Row],[Gross_Sales]]-Sales_Data[[#This Row],[Discount_Amount]]</f>
        <v>3870.7200000000003</v>
      </c>
      <c r="T7604">
        <f>Sales_Data[[#This Row],[Net Sales]]-Sales_Data[[#This Row],[Cost]]</f>
        <v>889.38000000000011</v>
      </c>
      <c r="U7604" s="2">
        <f>Sales_Data[[#This Row],[Profit]]/Sales_Data[[#This Row],[Net Sales]]</f>
        <v>0.22977120535714288</v>
      </c>
      <c r="V7604">
        <f>YEAR(Sales_Data[[#This Row],[Order_Date]])</f>
        <v>2025</v>
      </c>
      <c r="W7604" t="str">
        <f>TEXT(Sales_Data[[#This Row],[Order_Date]],"mmm")</f>
        <v>Aug</v>
      </c>
      <c r="X7604">
        <f>MONTH(Sales_Data[[#This Row],[Order_Date]])</f>
        <v>8</v>
      </c>
      <c r="Y7604" t="str">
        <f>"Q"&amp;ROUNDUP(MONTH(Sales_Data[[#This Row],[Order_Date]])/3,0)</f>
        <v>Q3</v>
      </c>
    </row>
    <row r="7605" spans="1:25" x14ac:dyDescent="0.3">
      <c r="A7605" t="s">
        <v>9419</v>
      </c>
      <c r="B7605" s="1">
        <v>45940</v>
      </c>
      <c r="C7605" t="s">
        <v>1207</v>
      </c>
      <c r="D7605" t="s">
        <v>427</v>
      </c>
      <c r="E7605" t="s">
        <v>48</v>
      </c>
      <c r="F7605" t="s">
        <v>126</v>
      </c>
      <c r="G7605" t="s">
        <v>75</v>
      </c>
      <c r="H7605" t="s">
        <v>185</v>
      </c>
      <c r="I7605" t="s">
        <v>261</v>
      </c>
      <c r="J7605">
        <v>1</v>
      </c>
      <c r="K7605">
        <v>63257.43</v>
      </c>
      <c r="L7605">
        <v>0.1</v>
      </c>
      <c r="M7605">
        <v>46432.99</v>
      </c>
      <c r="N7605" t="s">
        <v>24</v>
      </c>
      <c r="O7605" t="s">
        <v>35</v>
      </c>
      <c r="P7605" t="s">
        <v>71</v>
      </c>
      <c r="Q7605">
        <f>Sales_Data[[#This Row],[Quantity]]*Sales_Data[[#This Row],[Unit_Price]]</f>
        <v>63257.43</v>
      </c>
      <c r="R7605">
        <f>Sales_Data[[#This Row],[Gross_Sales]]*Sales_Data[[#This Row],[Discount]]</f>
        <v>6325.7430000000004</v>
      </c>
      <c r="S7605">
        <f>Sales_Data[[#This Row],[Gross_Sales]]-Sales_Data[[#This Row],[Discount_Amount]]</f>
        <v>56931.686999999998</v>
      </c>
      <c r="T7605">
        <f>Sales_Data[[#This Row],[Net Sales]]-Sales_Data[[#This Row],[Cost]]</f>
        <v>10498.697</v>
      </c>
      <c r="U7605" s="2">
        <f>Sales_Data[[#This Row],[Profit]]/Sales_Data[[#This Row],[Net Sales]]</f>
        <v>0.18440867561152721</v>
      </c>
      <c r="V7605">
        <f>YEAR(Sales_Data[[#This Row],[Order_Date]])</f>
        <v>2025</v>
      </c>
      <c r="W7605" t="str">
        <f>TEXT(Sales_Data[[#This Row],[Order_Date]],"mmm")</f>
        <v>Oct</v>
      </c>
      <c r="X7605">
        <f>MONTH(Sales_Data[[#This Row],[Order_Date]])</f>
        <v>10</v>
      </c>
      <c r="Y7605" t="str">
        <f>"Q"&amp;ROUNDUP(MONTH(Sales_Data[[#This Row],[Order_Date]])/3,0)</f>
        <v>Q4</v>
      </c>
    </row>
    <row r="7606" spans="1:25" x14ac:dyDescent="0.3">
      <c r="A7606" t="s">
        <v>9420</v>
      </c>
      <c r="B7606" s="1">
        <v>45868</v>
      </c>
      <c r="C7606" t="s">
        <v>1025</v>
      </c>
      <c r="D7606" t="s">
        <v>447</v>
      </c>
      <c r="E7606" t="s">
        <v>48</v>
      </c>
      <c r="F7606" t="s">
        <v>164</v>
      </c>
      <c r="G7606" t="s">
        <v>32</v>
      </c>
      <c r="H7606" t="s">
        <v>50</v>
      </c>
      <c r="I7606" t="s">
        <v>58</v>
      </c>
      <c r="J7606">
        <v>2</v>
      </c>
      <c r="K7606">
        <v>53510.87</v>
      </c>
      <c r="L7606">
        <v>0</v>
      </c>
      <c r="M7606">
        <v>87098.02</v>
      </c>
      <c r="N7606" t="s">
        <v>70</v>
      </c>
      <c r="O7606" t="s">
        <v>35</v>
      </c>
      <c r="P7606" t="s">
        <v>71</v>
      </c>
      <c r="Q7606">
        <f>Sales_Data[[#This Row],[Quantity]]*Sales_Data[[#This Row],[Unit_Price]]</f>
        <v>107021.74</v>
      </c>
      <c r="R7606">
        <f>Sales_Data[[#This Row],[Gross_Sales]]*Sales_Data[[#This Row],[Discount]]</f>
        <v>0</v>
      </c>
      <c r="S7606">
        <f>Sales_Data[[#This Row],[Gross_Sales]]-Sales_Data[[#This Row],[Discount_Amount]]</f>
        <v>107021.74</v>
      </c>
      <c r="T7606">
        <f>Sales_Data[[#This Row],[Net Sales]]-Sales_Data[[#This Row],[Cost]]</f>
        <v>19923.72</v>
      </c>
      <c r="U7606" s="2">
        <f>Sales_Data[[#This Row],[Profit]]/Sales_Data[[#This Row],[Net Sales]]</f>
        <v>0.18616516606812783</v>
      </c>
      <c r="V7606">
        <f>YEAR(Sales_Data[[#This Row],[Order_Date]])</f>
        <v>2025</v>
      </c>
      <c r="W7606" t="str">
        <f>TEXT(Sales_Data[[#This Row],[Order_Date]],"mmm")</f>
        <v>Jul</v>
      </c>
      <c r="X7606">
        <f>MONTH(Sales_Data[[#This Row],[Order_Date]])</f>
        <v>7</v>
      </c>
      <c r="Y7606" t="str">
        <f>"Q"&amp;ROUNDUP(MONTH(Sales_Data[[#This Row],[Order_Date]])/3,0)</f>
        <v>Q3</v>
      </c>
    </row>
    <row r="7607" spans="1:25" x14ac:dyDescent="0.3">
      <c r="A7607" t="s">
        <v>9421</v>
      </c>
      <c r="B7607" s="1">
        <v>46022</v>
      </c>
      <c r="C7607" t="s">
        <v>429</v>
      </c>
      <c r="D7607" t="s">
        <v>327</v>
      </c>
      <c r="E7607" t="s">
        <v>19</v>
      </c>
      <c r="F7607" t="s">
        <v>66</v>
      </c>
      <c r="G7607" t="s">
        <v>41</v>
      </c>
      <c r="H7607" t="s">
        <v>42</v>
      </c>
      <c r="I7607" t="s">
        <v>82</v>
      </c>
      <c r="J7607">
        <v>1</v>
      </c>
      <c r="K7607">
        <v>3663.76</v>
      </c>
      <c r="L7607">
        <v>0.1</v>
      </c>
      <c r="M7607">
        <v>2371.35</v>
      </c>
      <c r="N7607" t="s">
        <v>24</v>
      </c>
      <c r="O7607" t="s">
        <v>35</v>
      </c>
      <c r="P7607" t="s">
        <v>26</v>
      </c>
      <c r="Q7607">
        <f>Sales_Data[[#This Row],[Quantity]]*Sales_Data[[#This Row],[Unit_Price]]</f>
        <v>3663.76</v>
      </c>
      <c r="R7607">
        <f>Sales_Data[[#This Row],[Gross_Sales]]*Sales_Data[[#This Row],[Discount]]</f>
        <v>366.37600000000003</v>
      </c>
      <c r="S7607">
        <f>Sales_Data[[#This Row],[Gross_Sales]]-Sales_Data[[#This Row],[Discount_Amount]]</f>
        <v>3297.384</v>
      </c>
      <c r="T7607">
        <f>Sales_Data[[#This Row],[Net Sales]]-Sales_Data[[#This Row],[Cost]]</f>
        <v>926.03400000000011</v>
      </c>
      <c r="U7607" s="2">
        <f>Sales_Data[[#This Row],[Profit]]/Sales_Data[[#This Row],[Net Sales]]</f>
        <v>0.28083899236485654</v>
      </c>
      <c r="V7607">
        <f>YEAR(Sales_Data[[#This Row],[Order_Date]])</f>
        <v>2025</v>
      </c>
      <c r="W7607" t="str">
        <f>TEXT(Sales_Data[[#This Row],[Order_Date]],"mmm")</f>
        <v>Dec</v>
      </c>
      <c r="X7607">
        <f>MONTH(Sales_Data[[#This Row],[Order_Date]])</f>
        <v>12</v>
      </c>
      <c r="Y7607" t="str">
        <f>"Q"&amp;ROUNDUP(MONTH(Sales_Data[[#This Row],[Order_Date]])/3,0)</f>
        <v>Q4</v>
      </c>
    </row>
    <row r="7608" spans="1:25" x14ac:dyDescent="0.3">
      <c r="A7608" t="s">
        <v>9422</v>
      </c>
      <c r="B7608" s="1">
        <v>45733</v>
      </c>
      <c r="C7608" t="s">
        <v>55</v>
      </c>
      <c r="D7608" t="s">
        <v>92</v>
      </c>
      <c r="E7608" t="s">
        <v>48</v>
      </c>
      <c r="F7608" t="s">
        <v>164</v>
      </c>
      <c r="G7608" t="s">
        <v>75</v>
      </c>
      <c r="H7608" t="s">
        <v>114</v>
      </c>
      <c r="I7608" t="s">
        <v>115</v>
      </c>
      <c r="J7608">
        <v>1</v>
      </c>
      <c r="K7608">
        <v>47227.06</v>
      </c>
      <c r="L7608">
        <v>0</v>
      </c>
      <c r="M7608">
        <v>30510.720000000001</v>
      </c>
      <c r="N7608" t="s">
        <v>83</v>
      </c>
      <c r="O7608" t="s">
        <v>35</v>
      </c>
      <c r="P7608" t="s">
        <v>44</v>
      </c>
      <c r="Q7608">
        <f>Sales_Data[[#This Row],[Quantity]]*Sales_Data[[#This Row],[Unit_Price]]</f>
        <v>47227.06</v>
      </c>
      <c r="R7608">
        <f>Sales_Data[[#This Row],[Gross_Sales]]*Sales_Data[[#This Row],[Discount]]</f>
        <v>0</v>
      </c>
      <c r="S7608">
        <f>Sales_Data[[#This Row],[Gross_Sales]]-Sales_Data[[#This Row],[Discount_Amount]]</f>
        <v>47227.06</v>
      </c>
      <c r="T7608">
        <f>Sales_Data[[#This Row],[Net Sales]]-Sales_Data[[#This Row],[Cost]]</f>
        <v>16716.339999999997</v>
      </c>
      <c r="U7608" s="2">
        <f>Sales_Data[[#This Row],[Profit]]/Sales_Data[[#This Row],[Net Sales]]</f>
        <v>0.35395682051772853</v>
      </c>
      <c r="V7608">
        <f>YEAR(Sales_Data[[#This Row],[Order_Date]])</f>
        <v>2025</v>
      </c>
      <c r="W7608" t="str">
        <f>TEXT(Sales_Data[[#This Row],[Order_Date]],"mmm")</f>
        <v>Mar</v>
      </c>
      <c r="X7608">
        <f>MONTH(Sales_Data[[#This Row],[Order_Date]])</f>
        <v>3</v>
      </c>
      <c r="Y7608" t="str">
        <f>"Q"&amp;ROUNDUP(MONTH(Sales_Data[[#This Row],[Order_Date]])/3,0)</f>
        <v>Q1</v>
      </c>
    </row>
    <row r="7609" spans="1:25" x14ac:dyDescent="0.3">
      <c r="A7609" t="s">
        <v>9423</v>
      </c>
      <c r="B7609" s="1">
        <v>45805</v>
      </c>
      <c r="C7609" t="s">
        <v>4588</v>
      </c>
      <c r="D7609" t="s">
        <v>447</v>
      </c>
      <c r="E7609" t="s">
        <v>48</v>
      </c>
      <c r="F7609" t="s">
        <v>152</v>
      </c>
      <c r="G7609" t="s">
        <v>67</v>
      </c>
      <c r="H7609" t="s">
        <v>121</v>
      </c>
      <c r="I7609" t="s">
        <v>142</v>
      </c>
      <c r="J7609">
        <v>1</v>
      </c>
      <c r="K7609">
        <v>32333.439999999999</v>
      </c>
      <c r="L7609">
        <v>0</v>
      </c>
      <c r="M7609">
        <v>22909.65</v>
      </c>
      <c r="N7609" t="s">
        <v>83</v>
      </c>
      <c r="O7609" t="s">
        <v>35</v>
      </c>
      <c r="P7609" t="s">
        <v>44</v>
      </c>
      <c r="Q7609">
        <f>Sales_Data[[#This Row],[Quantity]]*Sales_Data[[#This Row],[Unit_Price]]</f>
        <v>32333.439999999999</v>
      </c>
      <c r="R7609">
        <f>Sales_Data[[#This Row],[Gross_Sales]]*Sales_Data[[#This Row],[Discount]]</f>
        <v>0</v>
      </c>
      <c r="S7609">
        <f>Sales_Data[[#This Row],[Gross_Sales]]-Sales_Data[[#This Row],[Discount_Amount]]</f>
        <v>32333.439999999999</v>
      </c>
      <c r="T7609">
        <f>Sales_Data[[#This Row],[Net Sales]]-Sales_Data[[#This Row],[Cost]]</f>
        <v>9423.7899999999972</v>
      </c>
      <c r="U7609" s="2">
        <f>Sales_Data[[#This Row],[Profit]]/Sales_Data[[#This Row],[Net Sales]]</f>
        <v>0.29145646117456098</v>
      </c>
      <c r="V7609">
        <f>YEAR(Sales_Data[[#This Row],[Order_Date]])</f>
        <v>2025</v>
      </c>
      <c r="W7609" t="str">
        <f>TEXT(Sales_Data[[#This Row],[Order_Date]],"mmm")</f>
        <v>May</v>
      </c>
      <c r="X7609">
        <f>MONTH(Sales_Data[[#This Row],[Order_Date]])</f>
        <v>5</v>
      </c>
      <c r="Y7609" t="str">
        <f>"Q"&amp;ROUNDUP(MONTH(Sales_Data[[#This Row],[Order_Date]])/3,0)</f>
        <v>Q2</v>
      </c>
    </row>
    <row r="7610" spans="1:25" x14ac:dyDescent="0.3">
      <c r="A7610" t="s">
        <v>9424</v>
      </c>
      <c r="B7610" s="1">
        <v>45978</v>
      </c>
      <c r="C7610" t="s">
        <v>324</v>
      </c>
      <c r="D7610" t="s">
        <v>215</v>
      </c>
      <c r="E7610" t="s">
        <v>48</v>
      </c>
      <c r="F7610" t="s">
        <v>164</v>
      </c>
      <c r="G7610" t="s">
        <v>41</v>
      </c>
      <c r="H7610" t="s">
        <v>42</v>
      </c>
      <c r="I7610" t="s">
        <v>43</v>
      </c>
      <c r="J7610">
        <v>1</v>
      </c>
      <c r="K7610">
        <v>13377.37</v>
      </c>
      <c r="L7610">
        <v>0</v>
      </c>
      <c r="M7610">
        <v>8411.49</v>
      </c>
      <c r="N7610" t="s">
        <v>70</v>
      </c>
      <c r="O7610" t="s">
        <v>35</v>
      </c>
      <c r="P7610" t="s">
        <v>71</v>
      </c>
      <c r="Q7610">
        <f>Sales_Data[[#This Row],[Quantity]]*Sales_Data[[#This Row],[Unit_Price]]</f>
        <v>13377.37</v>
      </c>
      <c r="R7610">
        <f>Sales_Data[[#This Row],[Gross_Sales]]*Sales_Data[[#This Row],[Discount]]</f>
        <v>0</v>
      </c>
      <c r="S7610">
        <f>Sales_Data[[#This Row],[Gross_Sales]]-Sales_Data[[#This Row],[Discount_Amount]]</f>
        <v>13377.37</v>
      </c>
      <c r="T7610">
        <f>Sales_Data[[#This Row],[Net Sales]]-Sales_Data[[#This Row],[Cost]]</f>
        <v>4965.880000000001</v>
      </c>
      <c r="U7610" s="2">
        <f>Sales_Data[[#This Row],[Profit]]/Sales_Data[[#This Row],[Net Sales]]</f>
        <v>0.37121496975862972</v>
      </c>
      <c r="V7610">
        <f>YEAR(Sales_Data[[#This Row],[Order_Date]])</f>
        <v>2025</v>
      </c>
      <c r="W7610" t="str">
        <f>TEXT(Sales_Data[[#This Row],[Order_Date]],"mmm")</f>
        <v>Nov</v>
      </c>
      <c r="X7610">
        <f>MONTH(Sales_Data[[#This Row],[Order_Date]])</f>
        <v>11</v>
      </c>
      <c r="Y7610" t="str">
        <f>"Q"&amp;ROUNDUP(MONTH(Sales_Data[[#This Row],[Order_Date]])/3,0)</f>
        <v>Q4</v>
      </c>
    </row>
    <row r="7611" spans="1:25" x14ac:dyDescent="0.3">
      <c r="A7611" t="s">
        <v>9425</v>
      </c>
      <c r="B7611" s="1">
        <v>45870</v>
      </c>
      <c r="C7611" t="s">
        <v>911</v>
      </c>
      <c r="D7611" t="s">
        <v>86</v>
      </c>
      <c r="E7611" t="s">
        <v>48</v>
      </c>
      <c r="F7611" t="s">
        <v>126</v>
      </c>
      <c r="G7611" t="s">
        <v>67</v>
      </c>
      <c r="H7611" t="s">
        <v>133</v>
      </c>
      <c r="I7611" t="s">
        <v>138</v>
      </c>
      <c r="J7611">
        <v>1</v>
      </c>
      <c r="K7611">
        <v>45869.98</v>
      </c>
      <c r="L7611">
        <v>0.05</v>
      </c>
      <c r="M7611">
        <v>30010.66</v>
      </c>
      <c r="N7611" t="s">
        <v>83</v>
      </c>
      <c r="O7611" t="s">
        <v>53</v>
      </c>
      <c r="P7611" t="s">
        <v>71</v>
      </c>
      <c r="Q7611">
        <f>Sales_Data[[#This Row],[Quantity]]*Sales_Data[[#This Row],[Unit_Price]]</f>
        <v>45869.98</v>
      </c>
      <c r="R7611">
        <f>Sales_Data[[#This Row],[Gross_Sales]]*Sales_Data[[#This Row],[Discount]]</f>
        <v>2293.4990000000003</v>
      </c>
      <c r="S7611">
        <f>Sales_Data[[#This Row],[Gross_Sales]]-Sales_Data[[#This Row],[Discount_Amount]]</f>
        <v>43576.481</v>
      </c>
      <c r="T7611">
        <f>Sales_Data[[#This Row],[Net Sales]]-Sales_Data[[#This Row],[Cost]]</f>
        <v>13565.821</v>
      </c>
      <c r="U7611" s="2">
        <f>Sales_Data[[#This Row],[Profit]]/Sales_Data[[#This Row],[Net Sales]]</f>
        <v>0.31131061271331201</v>
      </c>
      <c r="V7611">
        <f>YEAR(Sales_Data[[#This Row],[Order_Date]])</f>
        <v>2025</v>
      </c>
      <c r="W7611" t="str">
        <f>TEXT(Sales_Data[[#This Row],[Order_Date]],"mmm")</f>
        <v>Aug</v>
      </c>
      <c r="X7611">
        <f>MONTH(Sales_Data[[#This Row],[Order_Date]])</f>
        <v>8</v>
      </c>
      <c r="Y7611" t="str">
        <f>"Q"&amp;ROUNDUP(MONTH(Sales_Data[[#This Row],[Order_Date]])/3,0)</f>
        <v>Q3</v>
      </c>
    </row>
    <row r="7612" spans="1:25" x14ac:dyDescent="0.3">
      <c r="A7612" t="s">
        <v>9426</v>
      </c>
      <c r="B7612" s="1">
        <v>45766</v>
      </c>
      <c r="C7612" t="s">
        <v>1734</v>
      </c>
      <c r="D7612" t="s">
        <v>463</v>
      </c>
      <c r="E7612" t="s">
        <v>39</v>
      </c>
      <c r="F7612" t="s">
        <v>96</v>
      </c>
      <c r="G7612" t="s">
        <v>75</v>
      </c>
      <c r="H7612" t="s">
        <v>185</v>
      </c>
      <c r="I7612" t="s">
        <v>186</v>
      </c>
      <c r="J7612">
        <v>4</v>
      </c>
      <c r="K7612">
        <v>4012.76</v>
      </c>
      <c r="L7612">
        <v>0.15</v>
      </c>
      <c r="M7612">
        <v>8587.61</v>
      </c>
      <c r="N7612" t="s">
        <v>52</v>
      </c>
      <c r="O7612" t="s">
        <v>35</v>
      </c>
      <c r="P7612" t="s">
        <v>26</v>
      </c>
      <c r="Q7612">
        <f>Sales_Data[[#This Row],[Quantity]]*Sales_Data[[#This Row],[Unit_Price]]</f>
        <v>16051.04</v>
      </c>
      <c r="R7612">
        <f>Sales_Data[[#This Row],[Gross_Sales]]*Sales_Data[[#This Row],[Discount]]</f>
        <v>2407.6559999999999</v>
      </c>
      <c r="S7612">
        <f>Sales_Data[[#This Row],[Gross_Sales]]-Sales_Data[[#This Row],[Discount_Amount]]</f>
        <v>13643.384000000002</v>
      </c>
      <c r="T7612">
        <f>Sales_Data[[#This Row],[Net Sales]]-Sales_Data[[#This Row],[Cost]]</f>
        <v>5055.7740000000013</v>
      </c>
      <c r="U7612" s="2">
        <f>Sales_Data[[#This Row],[Profit]]/Sales_Data[[#This Row],[Net Sales]]</f>
        <v>0.37056598275032065</v>
      </c>
      <c r="V7612">
        <f>YEAR(Sales_Data[[#This Row],[Order_Date]])</f>
        <v>2025</v>
      </c>
      <c r="W7612" t="str">
        <f>TEXT(Sales_Data[[#This Row],[Order_Date]],"mmm")</f>
        <v>Apr</v>
      </c>
      <c r="X7612">
        <f>MONTH(Sales_Data[[#This Row],[Order_Date]])</f>
        <v>4</v>
      </c>
      <c r="Y7612" t="str">
        <f>"Q"&amp;ROUNDUP(MONTH(Sales_Data[[#This Row],[Order_Date]])/3,0)</f>
        <v>Q2</v>
      </c>
    </row>
    <row r="7613" spans="1:25" x14ac:dyDescent="0.3">
      <c r="A7613" t="s">
        <v>9427</v>
      </c>
      <c r="B7613" s="1">
        <v>45786</v>
      </c>
      <c r="C7613" t="s">
        <v>1479</v>
      </c>
      <c r="D7613" t="s">
        <v>387</v>
      </c>
      <c r="E7613" t="s">
        <v>48</v>
      </c>
      <c r="F7613" t="s">
        <v>164</v>
      </c>
      <c r="G7613" t="s">
        <v>21</v>
      </c>
      <c r="H7613" t="s">
        <v>297</v>
      </c>
      <c r="I7613" t="s">
        <v>494</v>
      </c>
      <c r="J7613">
        <v>1</v>
      </c>
      <c r="K7613">
        <v>3428.74</v>
      </c>
      <c r="L7613">
        <v>0.2</v>
      </c>
      <c r="M7613">
        <v>1999.87</v>
      </c>
      <c r="N7613" t="s">
        <v>52</v>
      </c>
      <c r="O7613" t="s">
        <v>25</v>
      </c>
      <c r="P7613" t="s">
        <v>71</v>
      </c>
      <c r="Q7613">
        <f>Sales_Data[[#This Row],[Quantity]]*Sales_Data[[#This Row],[Unit_Price]]</f>
        <v>3428.74</v>
      </c>
      <c r="R7613">
        <f>Sales_Data[[#This Row],[Gross_Sales]]*Sales_Data[[#This Row],[Discount]]</f>
        <v>685.74800000000005</v>
      </c>
      <c r="S7613">
        <f>Sales_Data[[#This Row],[Gross_Sales]]-Sales_Data[[#This Row],[Discount_Amount]]</f>
        <v>2742.9919999999997</v>
      </c>
      <c r="T7613">
        <f>Sales_Data[[#This Row],[Net Sales]]-Sales_Data[[#This Row],[Cost]]</f>
        <v>743.12199999999984</v>
      </c>
      <c r="U7613" s="2">
        <f>Sales_Data[[#This Row],[Profit]]/Sales_Data[[#This Row],[Net Sales]]</f>
        <v>0.27091657576835804</v>
      </c>
      <c r="V7613">
        <f>YEAR(Sales_Data[[#This Row],[Order_Date]])</f>
        <v>2025</v>
      </c>
      <c r="W7613" t="str">
        <f>TEXT(Sales_Data[[#This Row],[Order_Date]],"mmm")</f>
        <v>May</v>
      </c>
      <c r="X7613">
        <f>MONTH(Sales_Data[[#This Row],[Order_Date]])</f>
        <v>5</v>
      </c>
      <c r="Y7613" t="str">
        <f>"Q"&amp;ROUNDUP(MONTH(Sales_Data[[#This Row],[Order_Date]])/3,0)</f>
        <v>Q2</v>
      </c>
    </row>
    <row r="7614" spans="1:25" x14ac:dyDescent="0.3">
      <c r="A7614" t="s">
        <v>9428</v>
      </c>
      <c r="B7614" s="1">
        <v>45667</v>
      </c>
      <c r="C7614" t="s">
        <v>6623</v>
      </c>
      <c r="D7614" t="s">
        <v>589</v>
      </c>
      <c r="E7614" t="s">
        <v>39</v>
      </c>
      <c r="F7614" t="s">
        <v>405</v>
      </c>
      <c r="G7614" t="s">
        <v>41</v>
      </c>
      <c r="H7614" t="s">
        <v>42</v>
      </c>
      <c r="I7614" t="s">
        <v>43</v>
      </c>
      <c r="J7614">
        <v>1</v>
      </c>
      <c r="K7614">
        <v>4667.4799999999996</v>
      </c>
      <c r="L7614">
        <v>0.1</v>
      </c>
      <c r="M7614">
        <v>2614.3000000000002</v>
      </c>
      <c r="N7614" t="s">
        <v>109</v>
      </c>
      <c r="O7614" t="s">
        <v>25</v>
      </c>
      <c r="P7614" t="s">
        <v>71</v>
      </c>
      <c r="Q7614">
        <f>Sales_Data[[#This Row],[Quantity]]*Sales_Data[[#This Row],[Unit_Price]]</f>
        <v>4667.4799999999996</v>
      </c>
      <c r="R7614">
        <f>Sales_Data[[#This Row],[Gross_Sales]]*Sales_Data[[#This Row],[Discount]]</f>
        <v>466.74799999999999</v>
      </c>
      <c r="S7614">
        <f>Sales_Data[[#This Row],[Gross_Sales]]-Sales_Data[[#This Row],[Discount_Amount]]</f>
        <v>4200.732</v>
      </c>
      <c r="T7614">
        <f>Sales_Data[[#This Row],[Net Sales]]-Sales_Data[[#This Row],[Cost]]</f>
        <v>1586.4319999999998</v>
      </c>
      <c r="U7614" s="2">
        <f>Sales_Data[[#This Row],[Profit]]/Sales_Data[[#This Row],[Net Sales]]</f>
        <v>0.3776560847014282</v>
      </c>
      <c r="V7614">
        <f>YEAR(Sales_Data[[#This Row],[Order_Date]])</f>
        <v>2025</v>
      </c>
      <c r="W7614" t="str">
        <f>TEXT(Sales_Data[[#This Row],[Order_Date]],"mmm")</f>
        <v>Jan</v>
      </c>
      <c r="X7614">
        <f>MONTH(Sales_Data[[#This Row],[Order_Date]])</f>
        <v>1</v>
      </c>
      <c r="Y7614" t="str">
        <f>"Q"&amp;ROUNDUP(MONTH(Sales_Data[[#This Row],[Order_Date]])/3,0)</f>
        <v>Q1</v>
      </c>
    </row>
    <row r="7615" spans="1:25" x14ac:dyDescent="0.3">
      <c r="A7615" t="s">
        <v>9429</v>
      </c>
      <c r="B7615" s="1">
        <v>45704</v>
      </c>
      <c r="C7615" t="s">
        <v>630</v>
      </c>
      <c r="D7615" t="s">
        <v>252</v>
      </c>
      <c r="E7615" t="s">
        <v>119</v>
      </c>
      <c r="F7615" t="s">
        <v>120</v>
      </c>
      <c r="G7615" t="s">
        <v>32</v>
      </c>
      <c r="H7615" t="s">
        <v>50</v>
      </c>
      <c r="I7615" t="s">
        <v>51</v>
      </c>
      <c r="J7615">
        <v>1</v>
      </c>
      <c r="K7615">
        <v>5897.39</v>
      </c>
      <c r="L7615">
        <v>0.1</v>
      </c>
      <c r="M7615">
        <v>4340.4799999999996</v>
      </c>
      <c r="N7615" t="s">
        <v>70</v>
      </c>
      <c r="O7615" t="s">
        <v>53</v>
      </c>
      <c r="P7615" t="s">
        <v>44</v>
      </c>
      <c r="Q7615">
        <f>Sales_Data[[#This Row],[Quantity]]*Sales_Data[[#This Row],[Unit_Price]]</f>
        <v>5897.39</v>
      </c>
      <c r="R7615">
        <f>Sales_Data[[#This Row],[Gross_Sales]]*Sales_Data[[#This Row],[Discount]]</f>
        <v>589.73900000000003</v>
      </c>
      <c r="S7615">
        <f>Sales_Data[[#This Row],[Gross_Sales]]-Sales_Data[[#This Row],[Discount_Amount]]</f>
        <v>5307.6509999999998</v>
      </c>
      <c r="T7615">
        <f>Sales_Data[[#This Row],[Net Sales]]-Sales_Data[[#This Row],[Cost]]</f>
        <v>967.17100000000028</v>
      </c>
      <c r="U7615" s="2">
        <f>Sales_Data[[#This Row],[Profit]]/Sales_Data[[#This Row],[Net Sales]]</f>
        <v>0.18222204135124942</v>
      </c>
      <c r="V7615">
        <f>YEAR(Sales_Data[[#This Row],[Order_Date]])</f>
        <v>2025</v>
      </c>
      <c r="W7615" t="str">
        <f>TEXT(Sales_Data[[#This Row],[Order_Date]],"mmm")</f>
        <v>Feb</v>
      </c>
      <c r="X7615">
        <f>MONTH(Sales_Data[[#This Row],[Order_Date]])</f>
        <v>2</v>
      </c>
      <c r="Y7615" t="str">
        <f>"Q"&amp;ROUNDUP(MONTH(Sales_Data[[#This Row],[Order_Date]])/3,0)</f>
        <v>Q1</v>
      </c>
    </row>
    <row r="7616" spans="1:25" x14ac:dyDescent="0.3">
      <c r="A7616" t="s">
        <v>9430</v>
      </c>
      <c r="B7616" s="1">
        <v>45972</v>
      </c>
      <c r="C7616" t="s">
        <v>3493</v>
      </c>
      <c r="D7616" t="s">
        <v>260</v>
      </c>
      <c r="E7616" t="s">
        <v>19</v>
      </c>
      <c r="F7616" t="s">
        <v>57</v>
      </c>
      <c r="G7616" t="s">
        <v>32</v>
      </c>
      <c r="H7616" t="s">
        <v>33</v>
      </c>
      <c r="I7616" t="s">
        <v>34</v>
      </c>
      <c r="J7616">
        <v>3</v>
      </c>
      <c r="K7616">
        <v>3192.67</v>
      </c>
      <c r="L7616">
        <v>0.05</v>
      </c>
      <c r="M7616">
        <v>7919.81</v>
      </c>
      <c r="N7616" t="s">
        <v>70</v>
      </c>
      <c r="O7616" t="s">
        <v>35</v>
      </c>
      <c r="P7616" t="s">
        <v>71</v>
      </c>
      <c r="Q7616">
        <f>Sales_Data[[#This Row],[Quantity]]*Sales_Data[[#This Row],[Unit_Price]]</f>
        <v>9578.01</v>
      </c>
      <c r="R7616">
        <f>Sales_Data[[#This Row],[Gross_Sales]]*Sales_Data[[#This Row],[Discount]]</f>
        <v>478.90050000000002</v>
      </c>
      <c r="S7616">
        <f>Sales_Data[[#This Row],[Gross_Sales]]-Sales_Data[[#This Row],[Discount_Amount]]</f>
        <v>9099.1095000000005</v>
      </c>
      <c r="T7616">
        <f>Sales_Data[[#This Row],[Net Sales]]-Sales_Data[[#This Row],[Cost]]</f>
        <v>1179.2995000000001</v>
      </c>
      <c r="U7616" s="2">
        <f>Sales_Data[[#This Row],[Profit]]/Sales_Data[[#This Row],[Net Sales]]</f>
        <v>0.12960603452458727</v>
      </c>
      <c r="V7616">
        <f>YEAR(Sales_Data[[#This Row],[Order_Date]])</f>
        <v>2025</v>
      </c>
      <c r="W7616" t="str">
        <f>TEXT(Sales_Data[[#This Row],[Order_Date]],"mmm")</f>
        <v>Nov</v>
      </c>
      <c r="X7616">
        <f>MONTH(Sales_Data[[#This Row],[Order_Date]])</f>
        <v>11</v>
      </c>
      <c r="Y7616" t="str">
        <f>"Q"&amp;ROUNDUP(MONTH(Sales_Data[[#This Row],[Order_Date]])/3,0)</f>
        <v>Q4</v>
      </c>
    </row>
    <row r="7617" spans="1:25" x14ac:dyDescent="0.3">
      <c r="A7617" t="s">
        <v>9431</v>
      </c>
      <c r="B7617" s="1">
        <v>45753</v>
      </c>
      <c r="C7617" t="s">
        <v>6376</v>
      </c>
      <c r="D7617" t="s">
        <v>1122</v>
      </c>
      <c r="E7617" t="s">
        <v>39</v>
      </c>
      <c r="F7617" t="s">
        <v>202</v>
      </c>
      <c r="G7617" t="s">
        <v>67</v>
      </c>
      <c r="H7617" t="s">
        <v>88</v>
      </c>
      <c r="I7617" t="s">
        <v>157</v>
      </c>
      <c r="J7617">
        <v>2</v>
      </c>
      <c r="K7617">
        <v>2703.32</v>
      </c>
      <c r="L7617">
        <v>0.05</v>
      </c>
      <c r="M7617">
        <v>3226.79</v>
      </c>
      <c r="N7617" t="s">
        <v>24</v>
      </c>
      <c r="O7617" t="s">
        <v>35</v>
      </c>
      <c r="P7617" t="s">
        <v>44</v>
      </c>
      <c r="Q7617">
        <f>Sales_Data[[#This Row],[Quantity]]*Sales_Data[[#This Row],[Unit_Price]]</f>
        <v>5406.64</v>
      </c>
      <c r="R7617">
        <f>Sales_Data[[#This Row],[Gross_Sales]]*Sales_Data[[#This Row],[Discount]]</f>
        <v>270.33200000000005</v>
      </c>
      <c r="S7617">
        <f>Sales_Data[[#This Row],[Gross_Sales]]-Sales_Data[[#This Row],[Discount_Amount]]</f>
        <v>5136.308</v>
      </c>
      <c r="T7617">
        <f>Sales_Data[[#This Row],[Net Sales]]-Sales_Data[[#This Row],[Cost]]</f>
        <v>1909.518</v>
      </c>
      <c r="U7617" s="2">
        <f>Sales_Data[[#This Row],[Profit]]/Sales_Data[[#This Row],[Net Sales]]</f>
        <v>0.37176859331644441</v>
      </c>
      <c r="V7617">
        <f>YEAR(Sales_Data[[#This Row],[Order_Date]])</f>
        <v>2025</v>
      </c>
      <c r="W7617" t="str">
        <f>TEXT(Sales_Data[[#This Row],[Order_Date]],"mmm")</f>
        <v>Apr</v>
      </c>
      <c r="X7617">
        <f>MONTH(Sales_Data[[#This Row],[Order_Date]])</f>
        <v>4</v>
      </c>
      <c r="Y7617" t="str">
        <f>"Q"&amp;ROUNDUP(MONTH(Sales_Data[[#This Row],[Order_Date]])/3,0)</f>
        <v>Q2</v>
      </c>
    </row>
    <row r="7618" spans="1:25" x14ac:dyDescent="0.3">
      <c r="A7618" t="s">
        <v>9432</v>
      </c>
      <c r="B7618" s="1">
        <v>45760</v>
      </c>
      <c r="C7618" t="s">
        <v>1454</v>
      </c>
      <c r="D7618" t="s">
        <v>175</v>
      </c>
      <c r="E7618" t="s">
        <v>119</v>
      </c>
      <c r="F7618" t="s">
        <v>249</v>
      </c>
      <c r="G7618" t="s">
        <v>75</v>
      </c>
      <c r="H7618" t="s">
        <v>114</v>
      </c>
      <c r="I7618" t="s">
        <v>115</v>
      </c>
      <c r="J7618">
        <v>1</v>
      </c>
      <c r="K7618">
        <v>5480.14</v>
      </c>
      <c r="L7618">
        <v>0.1</v>
      </c>
      <c r="M7618">
        <v>3798.91</v>
      </c>
      <c r="N7618" t="s">
        <v>52</v>
      </c>
      <c r="O7618" t="s">
        <v>25</v>
      </c>
      <c r="P7618" t="s">
        <v>71</v>
      </c>
      <c r="Q7618">
        <f>Sales_Data[[#This Row],[Quantity]]*Sales_Data[[#This Row],[Unit_Price]]</f>
        <v>5480.14</v>
      </c>
      <c r="R7618">
        <f>Sales_Data[[#This Row],[Gross_Sales]]*Sales_Data[[#This Row],[Discount]]</f>
        <v>548.01400000000001</v>
      </c>
      <c r="S7618">
        <f>Sales_Data[[#This Row],[Gross_Sales]]-Sales_Data[[#This Row],[Discount_Amount]]</f>
        <v>4932.1260000000002</v>
      </c>
      <c r="T7618">
        <f>Sales_Data[[#This Row],[Net Sales]]-Sales_Data[[#This Row],[Cost]]</f>
        <v>1133.2160000000003</v>
      </c>
      <c r="U7618" s="2">
        <f>Sales_Data[[#This Row],[Profit]]/Sales_Data[[#This Row],[Net Sales]]</f>
        <v>0.22976217558107809</v>
      </c>
      <c r="V7618">
        <f>YEAR(Sales_Data[[#This Row],[Order_Date]])</f>
        <v>2025</v>
      </c>
      <c r="W7618" t="str">
        <f>TEXT(Sales_Data[[#This Row],[Order_Date]],"mmm")</f>
        <v>Apr</v>
      </c>
      <c r="X7618">
        <f>MONTH(Sales_Data[[#This Row],[Order_Date]])</f>
        <v>4</v>
      </c>
      <c r="Y7618" t="str">
        <f>"Q"&amp;ROUNDUP(MONTH(Sales_Data[[#This Row],[Order_Date]])/3,0)</f>
        <v>Q2</v>
      </c>
    </row>
    <row r="7619" spans="1:25" x14ac:dyDescent="0.3">
      <c r="A7619" t="s">
        <v>9433</v>
      </c>
      <c r="B7619" s="1">
        <v>45999</v>
      </c>
      <c r="C7619" t="s">
        <v>3283</v>
      </c>
      <c r="D7619" t="s">
        <v>307</v>
      </c>
      <c r="E7619" t="s">
        <v>48</v>
      </c>
      <c r="F7619" t="s">
        <v>152</v>
      </c>
      <c r="G7619" t="s">
        <v>67</v>
      </c>
      <c r="H7619" t="s">
        <v>121</v>
      </c>
      <c r="I7619" t="s">
        <v>122</v>
      </c>
      <c r="J7619">
        <v>1</v>
      </c>
      <c r="K7619">
        <v>10312.719999999999</v>
      </c>
      <c r="L7619">
        <v>0.05</v>
      </c>
      <c r="M7619">
        <v>6763.1</v>
      </c>
      <c r="N7619" t="s">
        <v>52</v>
      </c>
      <c r="O7619" t="s">
        <v>25</v>
      </c>
      <c r="P7619" t="s">
        <v>44</v>
      </c>
      <c r="Q7619">
        <f>Sales_Data[[#This Row],[Quantity]]*Sales_Data[[#This Row],[Unit_Price]]</f>
        <v>10312.719999999999</v>
      </c>
      <c r="R7619">
        <f>Sales_Data[[#This Row],[Gross_Sales]]*Sales_Data[[#This Row],[Discount]]</f>
        <v>515.63599999999997</v>
      </c>
      <c r="S7619">
        <f>Sales_Data[[#This Row],[Gross_Sales]]-Sales_Data[[#This Row],[Discount_Amount]]</f>
        <v>9797.0839999999989</v>
      </c>
      <c r="T7619">
        <f>Sales_Data[[#This Row],[Net Sales]]-Sales_Data[[#This Row],[Cost]]</f>
        <v>3033.9839999999986</v>
      </c>
      <c r="U7619" s="2">
        <f>Sales_Data[[#This Row],[Profit]]/Sales_Data[[#This Row],[Net Sales]]</f>
        <v>0.30968235038099079</v>
      </c>
      <c r="V7619">
        <f>YEAR(Sales_Data[[#This Row],[Order_Date]])</f>
        <v>2025</v>
      </c>
      <c r="W7619" t="str">
        <f>TEXT(Sales_Data[[#This Row],[Order_Date]],"mmm")</f>
        <v>Dec</v>
      </c>
      <c r="X7619">
        <f>MONTH(Sales_Data[[#This Row],[Order_Date]])</f>
        <v>12</v>
      </c>
      <c r="Y7619" t="str">
        <f>"Q"&amp;ROUNDUP(MONTH(Sales_Data[[#This Row],[Order_Date]])/3,0)</f>
        <v>Q4</v>
      </c>
    </row>
    <row r="7620" spans="1:25" x14ac:dyDescent="0.3">
      <c r="A7620" t="s">
        <v>9434</v>
      </c>
      <c r="B7620" s="1">
        <v>45803</v>
      </c>
      <c r="C7620" t="s">
        <v>6145</v>
      </c>
      <c r="D7620" t="s">
        <v>125</v>
      </c>
      <c r="E7620" t="s">
        <v>19</v>
      </c>
      <c r="F7620" t="s">
        <v>20</v>
      </c>
      <c r="G7620" t="s">
        <v>67</v>
      </c>
      <c r="H7620" t="s">
        <v>88</v>
      </c>
      <c r="I7620" t="s">
        <v>157</v>
      </c>
      <c r="J7620">
        <v>2</v>
      </c>
      <c r="K7620">
        <v>15452.11</v>
      </c>
      <c r="L7620">
        <v>0</v>
      </c>
      <c r="M7620">
        <v>23368.720000000001</v>
      </c>
      <c r="N7620" t="s">
        <v>24</v>
      </c>
      <c r="O7620" t="s">
        <v>25</v>
      </c>
      <c r="P7620" t="s">
        <v>44</v>
      </c>
      <c r="Q7620">
        <f>Sales_Data[[#This Row],[Quantity]]*Sales_Data[[#This Row],[Unit_Price]]</f>
        <v>30904.22</v>
      </c>
      <c r="R7620">
        <f>Sales_Data[[#This Row],[Gross_Sales]]*Sales_Data[[#This Row],[Discount]]</f>
        <v>0</v>
      </c>
      <c r="S7620">
        <f>Sales_Data[[#This Row],[Gross_Sales]]-Sales_Data[[#This Row],[Discount_Amount]]</f>
        <v>30904.22</v>
      </c>
      <c r="T7620">
        <f>Sales_Data[[#This Row],[Net Sales]]-Sales_Data[[#This Row],[Cost]]</f>
        <v>7535.5</v>
      </c>
      <c r="U7620" s="2">
        <f>Sales_Data[[#This Row],[Profit]]/Sales_Data[[#This Row],[Net Sales]]</f>
        <v>0.24383401360720314</v>
      </c>
      <c r="V7620">
        <f>YEAR(Sales_Data[[#This Row],[Order_Date]])</f>
        <v>2025</v>
      </c>
      <c r="W7620" t="str">
        <f>TEXT(Sales_Data[[#This Row],[Order_Date]],"mmm")</f>
        <v>May</v>
      </c>
      <c r="X7620">
        <f>MONTH(Sales_Data[[#This Row],[Order_Date]])</f>
        <v>5</v>
      </c>
      <c r="Y7620" t="str">
        <f>"Q"&amp;ROUNDUP(MONTH(Sales_Data[[#This Row],[Order_Date]])/3,0)</f>
        <v>Q2</v>
      </c>
    </row>
    <row r="7621" spans="1:25" x14ac:dyDescent="0.3">
      <c r="A7621" t="s">
        <v>9435</v>
      </c>
      <c r="B7621" s="1">
        <v>45684</v>
      </c>
      <c r="C7621" t="s">
        <v>3468</v>
      </c>
      <c r="D7621" t="s">
        <v>624</v>
      </c>
      <c r="E7621" t="s">
        <v>119</v>
      </c>
      <c r="F7621" t="s">
        <v>184</v>
      </c>
      <c r="G7621" t="s">
        <v>67</v>
      </c>
      <c r="H7621" t="s">
        <v>121</v>
      </c>
      <c r="I7621" t="s">
        <v>142</v>
      </c>
      <c r="J7621">
        <v>1</v>
      </c>
      <c r="K7621">
        <v>733.63</v>
      </c>
      <c r="L7621">
        <v>0.1</v>
      </c>
      <c r="M7621">
        <v>571.27</v>
      </c>
      <c r="N7621" t="s">
        <v>52</v>
      </c>
      <c r="O7621" t="s">
        <v>35</v>
      </c>
      <c r="P7621" t="s">
        <v>71</v>
      </c>
      <c r="Q7621">
        <f>Sales_Data[[#This Row],[Quantity]]*Sales_Data[[#This Row],[Unit_Price]]</f>
        <v>733.63</v>
      </c>
      <c r="R7621">
        <f>Sales_Data[[#This Row],[Gross_Sales]]*Sales_Data[[#This Row],[Discount]]</f>
        <v>73.363</v>
      </c>
      <c r="S7621">
        <f>Sales_Data[[#This Row],[Gross_Sales]]-Sales_Data[[#This Row],[Discount_Amount]]</f>
        <v>660.26700000000005</v>
      </c>
      <c r="T7621">
        <f>Sales_Data[[#This Row],[Net Sales]]-Sales_Data[[#This Row],[Cost]]</f>
        <v>88.997000000000071</v>
      </c>
      <c r="U7621" s="2">
        <f>Sales_Data[[#This Row],[Profit]]/Sales_Data[[#This Row],[Net Sales]]</f>
        <v>0.13478941095041863</v>
      </c>
      <c r="V7621">
        <f>YEAR(Sales_Data[[#This Row],[Order_Date]])</f>
        <v>2025</v>
      </c>
      <c r="W7621" t="str">
        <f>TEXT(Sales_Data[[#This Row],[Order_Date]],"mmm")</f>
        <v>Jan</v>
      </c>
      <c r="X7621">
        <f>MONTH(Sales_Data[[#This Row],[Order_Date]])</f>
        <v>1</v>
      </c>
      <c r="Y7621" t="str">
        <f>"Q"&amp;ROUNDUP(MONTH(Sales_Data[[#This Row],[Order_Date]])/3,0)</f>
        <v>Q1</v>
      </c>
    </row>
    <row r="7622" spans="1:25" x14ac:dyDescent="0.3">
      <c r="A7622" t="s">
        <v>9436</v>
      </c>
      <c r="B7622" s="1">
        <v>45877</v>
      </c>
      <c r="C7622" t="s">
        <v>1589</v>
      </c>
      <c r="D7622" t="s">
        <v>252</v>
      </c>
      <c r="E7622" t="s">
        <v>119</v>
      </c>
      <c r="F7622" t="s">
        <v>184</v>
      </c>
      <c r="G7622" t="s">
        <v>41</v>
      </c>
      <c r="H7622" t="s">
        <v>147</v>
      </c>
      <c r="I7622" t="s">
        <v>369</v>
      </c>
      <c r="J7622">
        <v>5</v>
      </c>
      <c r="K7622">
        <v>1374.12</v>
      </c>
      <c r="L7622">
        <v>0</v>
      </c>
      <c r="M7622">
        <v>5626.84</v>
      </c>
      <c r="N7622" t="s">
        <v>52</v>
      </c>
      <c r="O7622" t="s">
        <v>25</v>
      </c>
      <c r="P7622" t="s">
        <v>44</v>
      </c>
      <c r="Q7622">
        <f>Sales_Data[[#This Row],[Quantity]]*Sales_Data[[#This Row],[Unit_Price]]</f>
        <v>6870.5999999999995</v>
      </c>
      <c r="R7622">
        <f>Sales_Data[[#This Row],[Gross_Sales]]*Sales_Data[[#This Row],[Discount]]</f>
        <v>0</v>
      </c>
      <c r="S7622">
        <f>Sales_Data[[#This Row],[Gross_Sales]]-Sales_Data[[#This Row],[Discount_Amount]]</f>
        <v>6870.5999999999995</v>
      </c>
      <c r="T7622">
        <f>Sales_Data[[#This Row],[Net Sales]]-Sales_Data[[#This Row],[Cost]]</f>
        <v>1243.7599999999993</v>
      </c>
      <c r="U7622" s="2">
        <f>Sales_Data[[#This Row],[Profit]]/Sales_Data[[#This Row],[Net Sales]]</f>
        <v>0.18102640235205067</v>
      </c>
      <c r="V7622">
        <f>YEAR(Sales_Data[[#This Row],[Order_Date]])</f>
        <v>2025</v>
      </c>
      <c r="W7622" t="str">
        <f>TEXT(Sales_Data[[#This Row],[Order_Date]],"mmm")</f>
        <v>Aug</v>
      </c>
      <c r="X7622">
        <f>MONTH(Sales_Data[[#This Row],[Order_Date]])</f>
        <v>8</v>
      </c>
      <c r="Y7622" t="str">
        <f>"Q"&amp;ROUNDUP(MONTH(Sales_Data[[#This Row],[Order_Date]])/3,0)</f>
        <v>Q3</v>
      </c>
    </row>
    <row r="7623" spans="1:25" x14ac:dyDescent="0.3">
      <c r="A7623" t="s">
        <v>9437</v>
      </c>
      <c r="B7623" s="1">
        <v>45675</v>
      </c>
      <c r="C7623" t="s">
        <v>3357</v>
      </c>
      <c r="D7623" t="s">
        <v>341</v>
      </c>
      <c r="E7623" t="s">
        <v>39</v>
      </c>
      <c r="F7623" t="s">
        <v>202</v>
      </c>
      <c r="G7623" t="s">
        <v>21</v>
      </c>
      <c r="H7623" t="s">
        <v>127</v>
      </c>
      <c r="I7623" t="s">
        <v>314</v>
      </c>
      <c r="J7623">
        <v>2</v>
      </c>
      <c r="K7623">
        <v>1166.31</v>
      </c>
      <c r="L7623">
        <v>0</v>
      </c>
      <c r="M7623">
        <v>1898.85</v>
      </c>
      <c r="N7623" t="s">
        <v>52</v>
      </c>
      <c r="O7623" t="s">
        <v>35</v>
      </c>
      <c r="P7623" t="s">
        <v>44</v>
      </c>
      <c r="Q7623">
        <f>Sales_Data[[#This Row],[Quantity]]*Sales_Data[[#This Row],[Unit_Price]]</f>
        <v>2332.62</v>
      </c>
      <c r="R7623">
        <f>Sales_Data[[#This Row],[Gross_Sales]]*Sales_Data[[#This Row],[Discount]]</f>
        <v>0</v>
      </c>
      <c r="S7623">
        <f>Sales_Data[[#This Row],[Gross_Sales]]-Sales_Data[[#This Row],[Discount_Amount]]</f>
        <v>2332.62</v>
      </c>
      <c r="T7623">
        <f>Sales_Data[[#This Row],[Net Sales]]-Sales_Data[[#This Row],[Cost]]</f>
        <v>433.77</v>
      </c>
      <c r="U7623" s="2">
        <f>Sales_Data[[#This Row],[Profit]]/Sales_Data[[#This Row],[Net Sales]]</f>
        <v>0.18595827867376599</v>
      </c>
      <c r="V7623">
        <f>YEAR(Sales_Data[[#This Row],[Order_Date]])</f>
        <v>2025</v>
      </c>
      <c r="W7623" t="str">
        <f>TEXT(Sales_Data[[#This Row],[Order_Date]],"mmm")</f>
        <v>Jan</v>
      </c>
      <c r="X7623">
        <f>MONTH(Sales_Data[[#This Row],[Order_Date]])</f>
        <v>1</v>
      </c>
      <c r="Y7623" t="str">
        <f>"Q"&amp;ROUNDUP(MONTH(Sales_Data[[#This Row],[Order_Date]])/3,0)</f>
        <v>Q1</v>
      </c>
    </row>
    <row r="7624" spans="1:25" x14ac:dyDescent="0.3">
      <c r="A7624" t="s">
        <v>9438</v>
      </c>
      <c r="B7624" s="1">
        <v>45824</v>
      </c>
      <c r="C7624" t="s">
        <v>1173</v>
      </c>
      <c r="D7624" t="s">
        <v>457</v>
      </c>
      <c r="E7624" t="s">
        <v>48</v>
      </c>
      <c r="F7624" t="s">
        <v>132</v>
      </c>
      <c r="G7624" t="s">
        <v>67</v>
      </c>
      <c r="H7624" t="s">
        <v>88</v>
      </c>
      <c r="I7624" t="s">
        <v>89</v>
      </c>
      <c r="J7624">
        <v>1</v>
      </c>
      <c r="K7624">
        <v>35034.800000000003</v>
      </c>
      <c r="L7624">
        <v>0.05</v>
      </c>
      <c r="M7624">
        <v>23174.52</v>
      </c>
      <c r="N7624" t="s">
        <v>24</v>
      </c>
      <c r="O7624" t="s">
        <v>35</v>
      </c>
      <c r="P7624" t="s">
        <v>44</v>
      </c>
      <c r="Q7624">
        <f>Sales_Data[[#This Row],[Quantity]]*Sales_Data[[#This Row],[Unit_Price]]</f>
        <v>35034.800000000003</v>
      </c>
      <c r="R7624">
        <f>Sales_Data[[#This Row],[Gross_Sales]]*Sales_Data[[#This Row],[Discount]]</f>
        <v>1751.7400000000002</v>
      </c>
      <c r="S7624">
        <f>Sales_Data[[#This Row],[Gross_Sales]]-Sales_Data[[#This Row],[Discount_Amount]]</f>
        <v>33283.060000000005</v>
      </c>
      <c r="T7624">
        <f>Sales_Data[[#This Row],[Net Sales]]-Sales_Data[[#This Row],[Cost]]</f>
        <v>10108.540000000005</v>
      </c>
      <c r="U7624" s="2">
        <f>Sales_Data[[#This Row],[Profit]]/Sales_Data[[#This Row],[Net Sales]]</f>
        <v>0.30371426184972183</v>
      </c>
      <c r="V7624">
        <f>YEAR(Sales_Data[[#This Row],[Order_Date]])</f>
        <v>2025</v>
      </c>
      <c r="W7624" t="str">
        <f>TEXT(Sales_Data[[#This Row],[Order_Date]],"mmm")</f>
        <v>Jun</v>
      </c>
      <c r="X7624">
        <f>MONTH(Sales_Data[[#This Row],[Order_Date]])</f>
        <v>6</v>
      </c>
      <c r="Y7624" t="str">
        <f>"Q"&amp;ROUNDUP(MONTH(Sales_Data[[#This Row],[Order_Date]])/3,0)</f>
        <v>Q2</v>
      </c>
    </row>
    <row r="7625" spans="1:25" x14ac:dyDescent="0.3">
      <c r="A7625" t="s">
        <v>9439</v>
      </c>
      <c r="B7625" s="1">
        <v>45739</v>
      </c>
      <c r="C7625" t="s">
        <v>5284</v>
      </c>
      <c r="D7625" t="s">
        <v>155</v>
      </c>
      <c r="E7625" t="s">
        <v>119</v>
      </c>
      <c r="F7625" t="s">
        <v>249</v>
      </c>
      <c r="G7625" t="s">
        <v>75</v>
      </c>
      <c r="H7625" t="s">
        <v>114</v>
      </c>
      <c r="I7625" t="s">
        <v>206</v>
      </c>
      <c r="J7625">
        <v>3</v>
      </c>
      <c r="K7625">
        <v>5770.97</v>
      </c>
      <c r="L7625">
        <v>0</v>
      </c>
      <c r="M7625">
        <v>14319.22</v>
      </c>
      <c r="N7625" t="s">
        <v>109</v>
      </c>
      <c r="O7625" t="s">
        <v>35</v>
      </c>
      <c r="P7625" t="s">
        <v>71</v>
      </c>
      <c r="Q7625">
        <f>Sales_Data[[#This Row],[Quantity]]*Sales_Data[[#This Row],[Unit_Price]]</f>
        <v>17312.91</v>
      </c>
      <c r="R7625">
        <f>Sales_Data[[#This Row],[Gross_Sales]]*Sales_Data[[#This Row],[Discount]]</f>
        <v>0</v>
      </c>
      <c r="S7625">
        <f>Sales_Data[[#This Row],[Gross_Sales]]-Sales_Data[[#This Row],[Discount_Amount]]</f>
        <v>17312.91</v>
      </c>
      <c r="T7625">
        <f>Sales_Data[[#This Row],[Net Sales]]-Sales_Data[[#This Row],[Cost]]</f>
        <v>2993.6900000000005</v>
      </c>
      <c r="U7625" s="2">
        <f>Sales_Data[[#This Row],[Profit]]/Sales_Data[[#This Row],[Net Sales]]</f>
        <v>0.1729166269564158</v>
      </c>
      <c r="V7625">
        <f>YEAR(Sales_Data[[#This Row],[Order_Date]])</f>
        <v>2025</v>
      </c>
      <c r="W7625" t="str">
        <f>TEXT(Sales_Data[[#This Row],[Order_Date]],"mmm")</f>
        <v>Mar</v>
      </c>
      <c r="X7625">
        <f>MONTH(Sales_Data[[#This Row],[Order_Date]])</f>
        <v>3</v>
      </c>
      <c r="Y7625" t="str">
        <f>"Q"&amp;ROUNDUP(MONTH(Sales_Data[[#This Row],[Order_Date]])/3,0)</f>
        <v>Q1</v>
      </c>
    </row>
    <row r="7626" spans="1:25" x14ac:dyDescent="0.3">
      <c r="A7626" t="s">
        <v>9440</v>
      </c>
      <c r="B7626" s="1">
        <v>45729</v>
      </c>
      <c r="C7626" t="s">
        <v>5303</v>
      </c>
      <c r="D7626" t="s">
        <v>777</v>
      </c>
      <c r="E7626" t="s">
        <v>48</v>
      </c>
      <c r="F7626" t="s">
        <v>164</v>
      </c>
      <c r="G7626" t="s">
        <v>21</v>
      </c>
      <c r="H7626" t="s">
        <v>230</v>
      </c>
      <c r="I7626" t="s">
        <v>231</v>
      </c>
      <c r="J7626">
        <v>1</v>
      </c>
      <c r="K7626">
        <v>27137.54</v>
      </c>
      <c r="L7626">
        <v>0.1</v>
      </c>
      <c r="M7626">
        <v>15793.54</v>
      </c>
      <c r="N7626" t="s">
        <v>83</v>
      </c>
      <c r="O7626" t="s">
        <v>35</v>
      </c>
      <c r="P7626" t="s">
        <v>71</v>
      </c>
      <c r="Q7626">
        <f>Sales_Data[[#This Row],[Quantity]]*Sales_Data[[#This Row],[Unit_Price]]</f>
        <v>27137.54</v>
      </c>
      <c r="R7626">
        <f>Sales_Data[[#This Row],[Gross_Sales]]*Sales_Data[[#This Row],[Discount]]</f>
        <v>2713.7540000000004</v>
      </c>
      <c r="S7626">
        <f>Sales_Data[[#This Row],[Gross_Sales]]-Sales_Data[[#This Row],[Discount_Amount]]</f>
        <v>24423.786</v>
      </c>
      <c r="T7626">
        <f>Sales_Data[[#This Row],[Net Sales]]-Sales_Data[[#This Row],[Cost]]</f>
        <v>8630.2459999999992</v>
      </c>
      <c r="U7626" s="2">
        <f>Sales_Data[[#This Row],[Profit]]/Sales_Data[[#This Row],[Net Sales]]</f>
        <v>0.35335414419369704</v>
      </c>
      <c r="V7626">
        <f>YEAR(Sales_Data[[#This Row],[Order_Date]])</f>
        <v>2025</v>
      </c>
      <c r="W7626" t="str">
        <f>TEXT(Sales_Data[[#This Row],[Order_Date]],"mmm")</f>
        <v>Mar</v>
      </c>
      <c r="X7626">
        <f>MONTH(Sales_Data[[#This Row],[Order_Date]])</f>
        <v>3</v>
      </c>
      <c r="Y7626" t="str">
        <f>"Q"&amp;ROUNDUP(MONTH(Sales_Data[[#This Row],[Order_Date]])/3,0)</f>
        <v>Q1</v>
      </c>
    </row>
    <row r="7627" spans="1:25" x14ac:dyDescent="0.3">
      <c r="A7627" t="s">
        <v>9441</v>
      </c>
      <c r="B7627" s="1">
        <v>45967</v>
      </c>
      <c r="C7627" t="s">
        <v>5004</v>
      </c>
      <c r="D7627" t="s">
        <v>215</v>
      </c>
      <c r="E7627" t="s">
        <v>19</v>
      </c>
      <c r="F7627" t="s">
        <v>66</v>
      </c>
      <c r="G7627" t="s">
        <v>21</v>
      </c>
      <c r="H7627" t="s">
        <v>297</v>
      </c>
      <c r="I7627" t="s">
        <v>494</v>
      </c>
      <c r="J7627">
        <v>1</v>
      </c>
      <c r="K7627">
        <v>5693.94</v>
      </c>
      <c r="L7627">
        <v>0.1</v>
      </c>
      <c r="M7627">
        <v>4119.87</v>
      </c>
      <c r="N7627" t="s">
        <v>70</v>
      </c>
      <c r="O7627" t="s">
        <v>35</v>
      </c>
      <c r="P7627" t="s">
        <v>44</v>
      </c>
      <c r="Q7627">
        <f>Sales_Data[[#This Row],[Quantity]]*Sales_Data[[#This Row],[Unit_Price]]</f>
        <v>5693.94</v>
      </c>
      <c r="R7627">
        <f>Sales_Data[[#This Row],[Gross_Sales]]*Sales_Data[[#This Row],[Discount]]</f>
        <v>569.39400000000001</v>
      </c>
      <c r="S7627">
        <f>Sales_Data[[#This Row],[Gross_Sales]]-Sales_Data[[#This Row],[Discount_Amount]]</f>
        <v>5124.5459999999994</v>
      </c>
      <c r="T7627">
        <f>Sales_Data[[#This Row],[Net Sales]]-Sales_Data[[#This Row],[Cost]]</f>
        <v>1004.6759999999995</v>
      </c>
      <c r="U7627" s="2">
        <f>Sales_Data[[#This Row],[Profit]]/Sales_Data[[#This Row],[Net Sales]]</f>
        <v>0.1960517087757627</v>
      </c>
      <c r="V7627">
        <f>YEAR(Sales_Data[[#This Row],[Order_Date]])</f>
        <v>2025</v>
      </c>
      <c r="W7627" t="str">
        <f>TEXT(Sales_Data[[#This Row],[Order_Date]],"mmm")</f>
        <v>Nov</v>
      </c>
      <c r="X7627">
        <f>MONTH(Sales_Data[[#This Row],[Order_Date]])</f>
        <v>11</v>
      </c>
      <c r="Y7627" t="str">
        <f>"Q"&amp;ROUNDUP(MONTH(Sales_Data[[#This Row],[Order_Date]])/3,0)</f>
        <v>Q4</v>
      </c>
    </row>
    <row r="7628" spans="1:25" x14ac:dyDescent="0.3">
      <c r="A7628" t="s">
        <v>9442</v>
      </c>
      <c r="B7628" s="1">
        <v>45911</v>
      </c>
      <c r="C7628" t="s">
        <v>1446</v>
      </c>
      <c r="D7628" t="s">
        <v>255</v>
      </c>
      <c r="E7628" t="s">
        <v>19</v>
      </c>
      <c r="F7628" t="s">
        <v>66</v>
      </c>
      <c r="G7628" t="s">
        <v>75</v>
      </c>
      <c r="H7628" t="s">
        <v>185</v>
      </c>
      <c r="I7628" t="s">
        <v>186</v>
      </c>
      <c r="J7628">
        <v>1</v>
      </c>
      <c r="K7628">
        <v>14701.19</v>
      </c>
      <c r="L7628">
        <v>0.05</v>
      </c>
      <c r="M7628">
        <v>10126.6</v>
      </c>
      <c r="N7628" t="s">
        <v>24</v>
      </c>
      <c r="O7628" t="s">
        <v>35</v>
      </c>
      <c r="P7628" t="s">
        <v>71</v>
      </c>
      <c r="Q7628">
        <f>Sales_Data[[#This Row],[Quantity]]*Sales_Data[[#This Row],[Unit_Price]]</f>
        <v>14701.19</v>
      </c>
      <c r="R7628">
        <f>Sales_Data[[#This Row],[Gross_Sales]]*Sales_Data[[#This Row],[Discount]]</f>
        <v>735.05950000000007</v>
      </c>
      <c r="S7628">
        <f>Sales_Data[[#This Row],[Gross_Sales]]-Sales_Data[[#This Row],[Discount_Amount]]</f>
        <v>13966.130500000001</v>
      </c>
      <c r="T7628">
        <f>Sales_Data[[#This Row],[Net Sales]]-Sales_Data[[#This Row],[Cost]]</f>
        <v>3839.5305000000008</v>
      </c>
      <c r="U7628" s="2">
        <f>Sales_Data[[#This Row],[Profit]]/Sales_Data[[#This Row],[Net Sales]]</f>
        <v>0.27491727218215528</v>
      </c>
      <c r="V7628">
        <f>YEAR(Sales_Data[[#This Row],[Order_Date]])</f>
        <v>2025</v>
      </c>
      <c r="W7628" t="str">
        <f>TEXT(Sales_Data[[#This Row],[Order_Date]],"mmm")</f>
        <v>Sep</v>
      </c>
      <c r="X7628">
        <f>MONTH(Sales_Data[[#This Row],[Order_Date]])</f>
        <v>9</v>
      </c>
      <c r="Y7628" t="str">
        <f>"Q"&amp;ROUNDUP(MONTH(Sales_Data[[#This Row],[Order_Date]])/3,0)</f>
        <v>Q3</v>
      </c>
    </row>
    <row r="7629" spans="1:25" x14ac:dyDescent="0.3">
      <c r="A7629" t="s">
        <v>9443</v>
      </c>
      <c r="B7629" s="1">
        <v>45819</v>
      </c>
      <c r="C7629" t="s">
        <v>1034</v>
      </c>
      <c r="D7629" t="s">
        <v>38</v>
      </c>
      <c r="E7629" t="s">
        <v>19</v>
      </c>
      <c r="F7629" t="s">
        <v>66</v>
      </c>
      <c r="G7629" t="s">
        <v>75</v>
      </c>
      <c r="H7629" t="s">
        <v>114</v>
      </c>
      <c r="I7629" t="s">
        <v>206</v>
      </c>
      <c r="J7629">
        <v>3</v>
      </c>
      <c r="K7629">
        <v>1881.35</v>
      </c>
      <c r="L7629">
        <v>0.2</v>
      </c>
      <c r="M7629">
        <v>3312.75</v>
      </c>
      <c r="N7629" t="s">
        <v>70</v>
      </c>
      <c r="O7629" t="s">
        <v>35</v>
      </c>
      <c r="P7629" t="s">
        <v>71</v>
      </c>
      <c r="Q7629">
        <f>Sales_Data[[#This Row],[Quantity]]*Sales_Data[[#This Row],[Unit_Price]]</f>
        <v>5644.0499999999993</v>
      </c>
      <c r="R7629">
        <f>Sales_Data[[#This Row],[Gross_Sales]]*Sales_Data[[#This Row],[Discount]]</f>
        <v>1128.81</v>
      </c>
      <c r="S7629">
        <f>Sales_Data[[#This Row],[Gross_Sales]]-Sales_Data[[#This Row],[Discount_Amount]]</f>
        <v>4515.24</v>
      </c>
      <c r="T7629">
        <f>Sales_Data[[#This Row],[Net Sales]]-Sales_Data[[#This Row],[Cost]]</f>
        <v>1202.4899999999998</v>
      </c>
      <c r="U7629" s="2">
        <f>Sales_Data[[#This Row],[Profit]]/Sales_Data[[#This Row],[Net Sales]]</f>
        <v>0.2663180694713902</v>
      </c>
      <c r="V7629">
        <f>YEAR(Sales_Data[[#This Row],[Order_Date]])</f>
        <v>2025</v>
      </c>
      <c r="W7629" t="str">
        <f>TEXT(Sales_Data[[#This Row],[Order_Date]],"mmm")</f>
        <v>Jun</v>
      </c>
      <c r="X7629">
        <f>MONTH(Sales_Data[[#This Row],[Order_Date]])</f>
        <v>6</v>
      </c>
      <c r="Y7629" t="str">
        <f>"Q"&amp;ROUNDUP(MONTH(Sales_Data[[#This Row],[Order_Date]])/3,0)</f>
        <v>Q2</v>
      </c>
    </row>
    <row r="7630" spans="1:25" x14ac:dyDescent="0.3">
      <c r="A7630" t="s">
        <v>9444</v>
      </c>
      <c r="B7630" s="1">
        <v>45984</v>
      </c>
      <c r="C7630" t="s">
        <v>1099</v>
      </c>
      <c r="D7630" t="s">
        <v>513</v>
      </c>
      <c r="E7630" t="s">
        <v>30</v>
      </c>
      <c r="F7630" t="s">
        <v>101</v>
      </c>
      <c r="G7630" t="s">
        <v>75</v>
      </c>
      <c r="H7630" t="s">
        <v>185</v>
      </c>
      <c r="I7630" t="s">
        <v>186</v>
      </c>
      <c r="J7630">
        <v>1</v>
      </c>
      <c r="K7630">
        <v>1581.39</v>
      </c>
      <c r="L7630">
        <v>0.1</v>
      </c>
      <c r="M7630">
        <v>1063.68</v>
      </c>
      <c r="N7630" t="s">
        <v>109</v>
      </c>
      <c r="O7630" t="s">
        <v>35</v>
      </c>
      <c r="P7630" t="s">
        <v>26</v>
      </c>
      <c r="Q7630">
        <f>Sales_Data[[#This Row],[Quantity]]*Sales_Data[[#This Row],[Unit_Price]]</f>
        <v>1581.39</v>
      </c>
      <c r="R7630">
        <f>Sales_Data[[#This Row],[Gross_Sales]]*Sales_Data[[#This Row],[Discount]]</f>
        <v>158.13900000000001</v>
      </c>
      <c r="S7630">
        <f>Sales_Data[[#This Row],[Gross_Sales]]-Sales_Data[[#This Row],[Discount_Amount]]</f>
        <v>1423.2510000000002</v>
      </c>
      <c r="T7630">
        <f>Sales_Data[[#This Row],[Net Sales]]-Sales_Data[[#This Row],[Cost]]</f>
        <v>359.57100000000014</v>
      </c>
      <c r="U7630" s="2">
        <f>Sales_Data[[#This Row],[Profit]]/Sales_Data[[#This Row],[Net Sales]]</f>
        <v>0.25264060942166916</v>
      </c>
      <c r="V7630">
        <f>YEAR(Sales_Data[[#This Row],[Order_Date]])</f>
        <v>2025</v>
      </c>
      <c r="W7630" t="str">
        <f>TEXT(Sales_Data[[#This Row],[Order_Date]],"mmm")</f>
        <v>Nov</v>
      </c>
      <c r="X7630">
        <f>MONTH(Sales_Data[[#This Row],[Order_Date]])</f>
        <v>11</v>
      </c>
      <c r="Y7630" t="str">
        <f>"Q"&amp;ROUNDUP(MONTH(Sales_Data[[#This Row],[Order_Date]])/3,0)</f>
        <v>Q4</v>
      </c>
    </row>
    <row r="7631" spans="1:25" x14ac:dyDescent="0.3">
      <c r="A7631" t="s">
        <v>9445</v>
      </c>
      <c r="B7631" s="1">
        <v>45695</v>
      </c>
      <c r="C7631" t="s">
        <v>966</v>
      </c>
      <c r="D7631" t="s">
        <v>175</v>
      </c>
      <c r="E7631" t="s">
        <v>30</v>
      </c>
      <c r="F7631" t="s">
        <v>156</v>
      </c>
      <c r="G7631" t="s">
        <v>67</v>
      </c>
      <c r="H7631" t="s">
        <v>68</v>
      </c>
      <c r="I7631" t="s">
        <v>69</v>
      </c>
      <c r="J7631">
        <v>1</v>
      </c>
      <c r="K7631">
        <v>435.8</v>
      </c>
      <c r="L7631">
        <v>0</v>
      </c>
      <c r="M7631">
        <v>357.24</v>
      </c>
      <c r="N7631" t="s">
        <v>52</v>
      </c>
      <c r="O7631" t="s">
        <v>25</v>
      </c>
      <c r="P7631" t="s">
        <v>44</v>
      </c>
      <c r="Q7631">
        <f>Sales_Data[[#This Row],[Quantity]]*Sales_Data[[#This Row],[Unit_Price]]</f>
        <v>435.8</v>
      </c>
      <c r="R7631">
        <f>Sales_Data[[#This Row],[Gross_Sales]]*Sales_Data[[#This Row],[Discount]]</f>
        <v>0</v>
      </c>
      <c r="S7631">
        <f>Sales_Data[[#This Row],[Gross_Sales]]-Sales_Data[[#This Row],[Discount_Amount]]</f>
        <v>435.8</v>
      </c>
      <c r="T7631">
        <f>Sales_Data[[#This Row],[Net Sales]]-Sales_Data[[#This Row],[Cost]]</f>
        <v>78.56</v>
      </c>
      <c r="U7631" s="2">
        <f>Sales_Data[[#This Row],[Profit]]/Sales_Data[[#This Row],[Net Sales]]</f>
        <v>0.18026617714547957</v>
      </c>
      <c r="V7631">
        <f>YEAR(Sales_Data[[#This Row],[Order_Date]])</f>
        <v>2025</v>
      </c>
      <c r="W7631" t="str">
        <f>TEXT(Sales_Data[[#This Row],[Order_Date]],"mmm")</f>
        <v>Feb</v>
      </c>
      <c r="X7631">
        <f>MONTH(Sales_Data[[#This Row],[Order_Date]])</f>
        <v>2</v>
      </c>
      <c r="Y7631" t="str">
        <f>"Q"&amp;ROUNDUP(MONTH(Sales_Data[[#This Row],[Order_Date]])/3,0)</f>
        <v>Q1</v>
      </c>
    </row>
    <row r="7632" spans="1:25" x14ac:dyDescent="0.3">
      <c r="A7632" t="s">
        <v>9446</v>
      </c>
      <c r="B7632" s="1">
        <v>45858</v>
      </c>
      <c r="C7632" t="s">
        <v>201</v>
      </c>
      <c r="D7632" t="s">
        <v>266</v>
      </c>
      <c r="E7632" t="s">
        <v>39</v>
      </c>
      <c r="F7632" t="s">
        <v>40</v>
      </c>
      <c r="G7632" t="s">
        <v>67</v>
      </c>
      <c r="H7632" t="s">
        <v>68</v>
      </c>
      <c r="I7632" t="s">
        <v>97</v>
      </c>
      <c r="J7632">
        <v>1</v>
      </c>
      <c r="K7632">
        <v>491.67</v>
      </c>
      <c r="L7632">
        <v>0.1</v>
      </c>
      <c r="M7632">
        <v>310.19</v>
      </c>
      <c r="N7632" t="s">
        <v>52</v>
      </c>
      <c r="O7632" t="s">
        <v>25</v>
      </c>
      <c r="P7632" t="s">
        <v>44</v>
      </c>
      <c r="Q7632">
        <f>Sales_Data[[#This Row],[Quantity]]*Sales_Data[[#This Row],[Unit_Price]]</f>
        <v>491.67</v>
      </c>
      <c r="R7632">
        <f>Sales_Data[[#This Row],[Gross_Sales]]*Sales_Data[[#This Row],[Discount]]</f>
        <v>49.167000000000002</v>
      </c>
      <c r="S7632">
        <f>Sales_Data[[#This Row],[Gross_Sales]]-Sales_Data[[#This Row],[Discount_Amount]]</f>
        <v>442.50300000000004</v>
      </c>
      <c r="T7632">
        <f>Sales_Data[[#This Row],[Net Sales]]-Sales_Data[[#This Row],[Cost]]</f>
        <v>132.31300000000005</v>
      </c>
      <c r="U7632" s="2">
        <f>Sales_Data[[#This Row],[Profit]]/Sales_Data[[#This Row],[Net Sales]]</f>
        <v>0.29901040218936376</v>
      </c>
      <c r="V7632">
        <f>YEAR(Sales_Data[[#This Row],[Order_Date]])</f>
        <v>2025</v>
      </c>
      <c r="W7632" t="str">
        <f>TEXT(Sales_Data[[#This Row],[Order_Date]],"mmm")</f>
        <v>Jul</v>
      </c>
      <c r="X7632">
        <f>MONTH(Sales_Data[[#This Row],[Order_Date]])</f>
        <v>7</v>
      </c>
      <c r="Y7632" t="str">
        <f>"Q"&amp;ROUNDUP(MONTH(Sales_Data[[#This Row],[Order_Date]])/3,0)</f>
        <v>Q3</v>
      </c>
    </row>
    <row r="7633" spans="1:25" x14ac:dyDescent="0.3">
      <c r="A7633" t="s">
        <v>9447</v>
      </c>
      <c r="B7633" s="1">
        <v>45857</v>
      </c>
      <c r="C7633" t="s">
        <v>3079</v>
      </c>
      <c r="D7633" t="s">
        <v>252</v>
      </c>
      <c r="E7633" t="s">
        <v>48</v>
      </c>
      <c r="F7633" t="s">
        <v>164</v>
      </c>
      <c r="G7633" t="s">
        <v>67</v>
      </c>
      <c r="H7633" t="s">
        <v>133</v>
      </c>
      <c r="I7633" t="s">
        <v>134</v>
      </c>
      <c r="J7633">
        <v>3</v>
      </c>
      <c r="K7633">
        <v>23939.62</v>
      </c>
      <c r="L7633">
        <v>0.05</v>
      </c>
      <c r="M7633">
        <v>48039.92</v>
      </c>
      <c r="N7633" t="s">
        <v>24</v>
      </c>
      <c r="O7633" t="s">
        <v>35</v>
      </c>
      <c r="P7633" t="s">
        <v>44</v>
      </c>
      <c r="Q7633">
        <f>Sales_Data[[#This Row],[Quantity]]*Sales_Data[[#This Row],[Unit_Price]]</f>
        <v>71818.86</v>
      </c>
      <c r="R7633">
        <f>Sales_Data[[#This Row],[Gross_Sales]]*Sales_Data[[#This Row],[Discount]]</f>
        <v>3590.9430000000002</v>
      </c>
      <c r="S7633">
        <f>Sales_Data[[#This Row],[Gross_Sales]]-Sales_Data[[#This Row],[Discount_Amount]]</f>
        <v>68227.917000000001</v>
      </c>
      <c r="T7633">
        <f>Sales_Data[[#This Row],[Net Sales]]-Sales_Data[[#This Row],[Cost]]</f>
        <v>20187.997000000003</v>
      </c>
      <c r="U7633" s="2">
        <f>Sales_Data[[#This Row],[Profit]]/Sales_Data[[#This Row],[Net Sales]]</f>
        <v>0.29589056632052835</v>
      </c>
      <c r="V7633">
        <f>YEAR(Sales_Data[[#This Row],[Order_Date]])</f>
        <v>2025</v>
      </c>
      <c r="W7633" t="str">
        <f>TEXT(Sales_Data[[#This Row],[Order_Date]],"mmm")</f>
        <v>Jul</v>
      </c>
      <c r="X7633">
        <f>MONTH(Sales_Data[[#This Row],[Order_Date]])</f>
        <v>7</v>
      </c>
      <c r="Y7633" t="str">
        <f>"Q"&amp;ROUNDUP(MONTH(Sales_Data[[#This Row],[Order_Date]])/3,0)</f>
        <v>Q3</v>
      </c>
    </row>
    <row r="7634" spans="1:25" x14ac:dyDescent="0.3">
      <c r="A7634" t="s">
        <v>9448</v>
      </c>
      <c r="B7634" s="1">
        <v>45912</v>
      </c>
      <c r="C7634" t="s">
        <v>1470</v>
      </c>
      <c r="D7634" t="s">
        <v>527</v>
      </c>
      <c r="E7634" t="s">
        <v>39</v>
      </c>
      <c r="F7634" t="s">
        <v>96</v>
      </c>
      <c r="G7634" t="s">
        <v>21</v>
      </c>
      <c r="H7634" t="s">
        <v>297</v>
      </c>
      <c r="I7634" t="s">
        <v>494</v>
      </c>
      <c r="J7634">
        <v>1</v>
      </c>
      <c r="K7634">
        <v>1685.84</v>
      </c>
      <c r="L7634">
        <v>0.1</v>
      </c>
      <c r="M7634">
        <v>1145.96</v>
      </c>
      <c r="N7634" t="s">
        <v>52</v>
      </c>
      <c r="O7634" t="s">
        <v>35</v>
      </c>
      <c r="P7634" t="s">
        <v>71</v>
      </c>
      <c r="Q7634">
        <f>Sales_Data[[#This Row],[Quantity]]*Sales_Data[[#This Row],[Unit_Price]]</f>
        <v>1685.84</v>
      </c>
      <c r="R7634">
        <f>Sales_Data[[#This Row],[Gross_Sales]]*Sales_Data[[#This Row],[Discount]]</f>
        <v>168.584</v>
      </c>
      <c r="S7634">
        <f>Sales_Data[[#This Row],[Gross_Sales]]-Sales_Data[[#This Row],[Discount_Amount]]</f>
        <v>1517.2559999999999</v>
      </c>
      <c r="T7634">
        <f>Sales_Data[[#This Row],[Net Sales]]-Sales_Data[[#This Row],[Cost]]</f>
        <v>371.29599999999982</v>
      </c>
      <c r="U7634" s="2">
        <f>Sales_Data[[#This Row],[Profit]]/Sales_Data[[#This Row],[Net Sales]]</f>
        <v>0.24471546001465794</v>
      </c>
      <c r="V7634">
        <f>YEAR(Sales_Data[[#This Row],[Order_Date]])</f>
        <v>2025</v>
      </c>
      <c r="W7634" t="str">
        <f>TEXT(Sales_Data[[#This Row],[Order_Date]],"mmm")</f>
        <v>Sep</v>
      </c>
      <c r="X7634">
        <f>MONTH(Sales_Data[[#This Row],[Order_Date]])</f>
        <v>9</v>
      </c>
      <c r="Y7634" t="str">
        <f>"Q"&amp;ROUNDUP(MONTH(Sales_Data[[#This Row],[Order_Date]])/3,0)</f>
        <v>Q3</v>
      </c>
    </row>
    <row r="7635" spans="1:25" x14ac:dyDescent="0.3">
      <c r="A7635" t="s">
        <v>9449</v>
      </c>
      <c r="B7635" s="1">
        <v>45836</v>
      </c>
      <c r="C7635" t="s">
        <v>4766</v>
      </c>
      <c r="D7635" t="s">
        <v>106</v>
      </c>
      <c r="E7635" t="s">
        <v>30</v>
      </c>
      <c r="F7635" t="s">
        <v>31</v>
      </c>
      <c r="G7635" t="s">
        <v>21</v>
      </c>
      <c r="H7635" t="s">
        <v>22</v>
      </c>
      <c r="I7635" t="s">
        <v>23</v>
      </c>
      <c r="J7635">
        <v>1</v>
      </c>
      <c r="K7635">
        <v>1524.74</v>
      </c>
      <c r="L7635">
        <v>0.1</v>
      </c>
      <c r="M7635">
        <v>946.35</v>
      </c>
      <c r="N7635" t="s">
        <v>24</v>
      </c>
      <c r="O7635" t="s">
        <v>35</v>
      </c>
      <c r="P7635" t="s">
        <v>71</v>
      </c>
      <c r="Q7635">
        <f>Sales_Data[[#This Row],[Quantity]]*Sales_Data[[#This Row],[Unit_Price]]</f>
        <v>1524.74</v>
      </c>
      <c r="R7635">
        <f>Sales_Data[[#This Row],[Gross_Sales]]*Sales_Data[[#This Row],[Discount]]</f>
        <v>152.47400000000002</v>
      </c>
      <c r="S7635">
        <f>Sales_Data[[#This Row],[Gross_Sales]]-Sales_Data[[#This Row],[Discount_Amount]]</f>
        <v>1372.2660000000001</v>
      </c>
      <c r="T7635">
        <f>Sales_Data[[#This Row],[Net Sales]]-Sales_Data[[#This Row],[Cost]]</f>
        <v>425.91600000000005</v>
      </c>
      <c r="U7635" s="2">
        <f>Sales_Data[[#This Row],[Profit]]/Sales_Data[[#This Row],[Net Sales]]</f>
        <v>0.31037422773718798</v>
      </c>
      <c r="V7635">
        <f>YEAR(Sales_Data[[#This Row],[Order_Date]])</f>
        <v>2025</v>
      </c>
      <c r="W7635" t="str">
        <f>TEXT(Sales_Data[[#This Row],[Order_Date]],"mmm")</f>
        <v>Jun</v>
      </c>
      <c r="X7635">
        <f>MONTH(Sales_Data[[#This Row],[Order_Date]])</f>
        <v>6</v>
      </c>
      <c r="Y7635" t="str">
        <f>"Q"&amp;ROUNDUP(MONTH(Sales_Data[[#This Row],[Order_Date]])/3,0)</f>
        <v>Q2</v>
      </c>
    </row>
    <row r="7636" spans="1:25" x14ac:dyDescent="0.3">
      <c r="A7636" t="s">
        <v>9450</v>
      </c>
      <c r="B7636" s="1">
        <v>45692</v>
      </c>
      <c r="C7636" t="s">
        <v>6227</v>
      </c>
      <c r="D7636" t="s">
        <v>460</v>
      </c>
      <c r="E7636" t="s">
        <v>19</v>
      </c>
      <c r="F7636" t="s">
        <v>66</v>
      </c>
      <c r="G7636" t="s">
        <v>41</v>
      </c>
      <c r="H7636" t="s">
        <v>102</v>
      </c>
      <c r="I7636" t="s">
        <v>165</v>
      </c>
      <c r="J7636">
        <v>2</v>
      </c>
      <c r="K7636">
        <v>14902.39</v>
      </c>
      <c r="L7636">
        <v>0</v>
      </c>
      <c r="M7636">
        <v>21936.03</v>
      </c>
      <c r="N7636" t="s">
        <v>52</v>
      </c>
      <c r="O7636" t="s">
        <v>35</v>
      </c>
      <c r="P7636" t="s">
        <v>44</v>
      </c>
      <c r="Q7636">
        <f>Sales_Data[[#This Row],[Quantity]]*Sales_Data[[#This Row],[Unit_Price]]</f>
        <v>29804.78</v>
      </c>
      <c r="R7636">
        <f>Sales_Data[[#This Row],[Gross_Sales]]*Sales_Data[[#This Row],[Discount]]</f>
        <v>0</v>
      </c>
      <c r="S7636">
        <f>Sales_Data[[#This Row],[Gross_Sales]]-Sales_Data[[#This Row],[Discount_Amount]]</f>
        <v>29804.78</v>
      </c>
      <c r="T7636">
        <f>Sales_Data[[#This Row],[Net Sales]]-Sales_Data[[#This Row],[Cost]]</f>
        <v>7868.75</v>
      </c>
      <c r="U7636" s="2">
        <f>Sales_Data[[#This Row],[Profit]]/Sales_Data[[#This Row],[Net Sales]]</f>
        <v>0.26400966556371158</v>
      </c>
      <c r="V7636">
        <f>YEAR(Sales_Data[[#This Row],[Order_Date]])</f>
        <v>2025</v>
      </c>
      <c r="W7636" t="str">
        <f>TEXT(Sales_Data[[#This Row],[Order_Date]],"mmm")</f>
        <v>Feb</v>
      </c>
      <c r="X7636">
        <f>MONTH(Sales_Data[[#This Row],[Order_Date]])</f>
        <v>2</v>
      </c>
      <c r="Y7636" t="str">
        <f>"Q"&amp;ROUNDUP(MONTH(Sales_Data[[#This Row],[Order_Date]])/3,0)</f>
        <v>Q1</v>
      </c>
    </row>
    <row r="7637" spans="1:25" x14ac:dyDescent="0.3">
      <c r="A7637" t="s">
        <v>9451</v>
      </c>
      <c r="B7637" s="1">
        <v>45739</v>
      </c>
      <c r="C7637" t="s">
        <v>2735</v>
      </c>
      <c r="D7637" t="s">
        <v>137</v>
      </c>
      <c r="E7637" t="s">
        <v>119</v>
      </c>
      <c r="F7637" t="s">
        <v>146</v>
      </c>
      <c r="G7637" t="s">
        <v>21</v>
      </c>
      <c r="H7637" t="s">
        <v>127</v>
      </c>
      <c r="I7637" t="s">
        <v>128</v>
      </c>
      <c r="J7637">
        <v>2</v>
      </c>
      <c r="K7637">
        <v>1885.33</v>
      </c>
      <c r="L7637">
        <v>0.1</v>
      </c>
      <c r="M7637">
        <v>2686.67</v>
      </c>
      <c r="N7637" t="s">
        <v>52</v>
      </c>
      <c r="O7637" t="s">
        <v>35</v>
      </c>
      <c r="P7637" t="s">
        <v>71</v>
      </c>
      <c r="Q7637">
        <f>Sales_Data[[#This Row],[Quantity]]*Sales_Data[[#This Row],[Unit_Price]]</f>
        <v>3770.66</v>
      </c>
      <c r="R7637">
        <f>Sales_Data[[#This Row],[Gross_Sales]]*Sales_Data[[#This Row],[Discount]]</f>
        <v>377.06600000000003</v>
      </c>
      <c r="S7637">
        <f>Sales_Data[[#This Row],[Gross_Sales]]-Sales_Data[[#This Row],[Discount_Amount]]</f>
        <v>3393.5940000000001</v>
      </c>
      <c r="T7637">
        <f>Sales_Data[[#This Row],[Net Sales]]-Sales_Data[[#This Row],[Cost]]</f>
        <v>706.92399999999998</v>
      </c>
      <c r="U7637" s="2">
        <f>Sales_Data[[#This Row],[Profit]]/Sales_Data[[#This Row],[Net Sales]]</f>
        <v>0.20831130653814214</v>
      </c>
      <c r="V7637">
        <f>YEAR(Sales_Data[[#This Row],[Order_Date]])</f>
        <v>2025</v>
      </c>
      <c r="W7637" t="str">
        <f>TEXT(Sales_Data[[#This Row],[Order_Date]],"mmm")</f>
        <v>Mar</v>
      </c>
      <c r="X7637">
        <f>MONTH(Sales_Data[[#This Row],[Order_Date]])</f>
        <v>3</v>
      </c>
      <c r="Y7637" t="str">
        <f>"Q"&amp;ROUNDUP(MONTH(Sales_Data[[#This Row],[Order_Date]])/3,0)</f>
        <v>Q1</v>
      </c>
    </row>
    <row r="7638" spans="1:25" x14ac:dyDescent="0.3">
      <c r="A7638" t="s">
        <v>9452</v>
      </c>
      <c r="B7638" s="1">
        <v>45877</v>
      </c>
      <c r="C7638" t="s">
        <v>3060</v>
      </c>
      <c r="D7638" t="s">
        <v>817</v>
      </c>
      <c r="E7638" t="s">
        <v>30</v>
      </c>
      <c r="F7638" t="s">
        <v>210</v>
      </c>
      <c r="G7638" t="s">
        <v>21</v>
      </c>
      <c r="H7638" t="s">
        <v>127</v>
      </c>
      <c r="I7638" t="s">
        <v>128</v>
      </c>
      <c r="J7638">
        <v>3</v>
      </c>
      <c r="K7638">
        <v>3956.11</v>
      </c>
      <c r="L7638">
        <v>0.15</v>
      </c>
      <c r="M7638">
        <v>8850.9</v>
      </c>
      <c r="N7638" t="s">
        <v>24</v>
      </c>
      <c r="O7638" t="s">
        <v>25</v>
      </c>
      <c r="P7638" t="s">
        <v>71</v>
      </c>
      <c r="Q7638">
        <f>Sales_Data[[#This Row],[Quantity]]*Sales_Data[[#This Row],[Unit_Price]]</f>
        <v>11868.33</v>
      </c>
      <c r="R7638">
        <f>Sales_Data[[#This Row],[Gross_Sales]]*Sales_Data[[#This Row],[Discount]]</f>
        <v>1780.2494999999999</v>
      </c>
      <c r="S7638">
        <f>Sales_Data[[#This Row],[Gross_Sales]]-Sales_Data[[#This Row],[Discount_Amount]]</f>
        <v>10088.0805</v>
      </c>
      <c r="T7638">
        <f>Sales_Data[[#This Row],[Net Sales]]-Sales_Data[[#This Row],[Cost]]</f>
        <v>1237.1805000000004</v>
      </c>
      <c r="U7638" s="2">
        <f>Sales_Data[[#This Row],[Profit]]/Sales_Data[[#This Row],[Net Sales]]</f>
        <v>0.12263784968805516</v>
      </c>
      <c r="V7638">
        <f>YEAR(Sales_Data[[#This Row],[Order_Date]])</f>
        <v>2025</v>
      </c>
      <c r="W7638" t="str">
        <f>TEXT(Sales_Data[[#This Row],[Order_Date]],"mmm")</f>
        <v>Aug</v>
      </c>
      <c r="X7638">
        <f>MONTH(Sales_Data[[#This Row],[Order_Date]])</f>
        <v>8</v>
      </c>
      <c r="Y7638" t="str">
        <f>"Q"&amp;ROUNDUP(MONTH(Sales_Data[[#This Row],[Order_Date]])/3,0)</f>
        <v>Q3</v>
      </c>
    </row>
    <row r="7639" spans="1:25" x14ac:dyDescent="0.3">
      <c r="A7639" t="s">
        <v>9453</v>
      </c>
      <c r="B7639" s="1">
        <v>45815</v>
      </c>
      <c r="C7639" t="s">
        <v>5671</v>
      </c>
      <c r="D7639" t="s">
        <v>756</v>
      </c>
      <c r="E7639" t="s">
        <v>39</v>
      </c>
      <c r="F7639" t="s">
        <v>107</v>
      </c>
      <c r="G7639" t="s">
        <v>21</v>
      </c>
      <c r="H7639" t="s">
        <v>127</v>
      </c>
      <c r="I7639" t="s">
        <v>314</v>
      </c>
      <c r="J7639">
        <v>1</v>
      </c>
      <c r="K7639">
        <v>4855.33</v>
      </c>
      <c r="L7639">
        <v>0.05</v>
      </c>
      <c r="M7639">
        <v>3173.99</v>
      </c>
      <c r="N7639" t="s">
        <v>109</v>
      </c>
      <c r="O7639" t="s">
        <v>35</v>
      </c>
      <c r="P7639" t="s">
        <v>44</v>
      </c>
      <c r="Q7639">
        <f>Sales_Data[[#This Row],[Quantity]]*Sales_Data[[#This Row],[Unit_Price]]</f>
        <v>4855.33</v>
      </c>
      <c r="R7639">
        <f>Sales_Data[[#This Row],[Gross_Sales]]*Sales_Data[[#This Row],[Discount]]</f>
        <v>242.76650000000001</v>
      </c>
      <c r="S7639">
        <f>Sales_Data[[#This Row],[Gross_Sales]]-Sales_Data[[#This Row],[Discount_Amount]]</f>
        <v>4612.5635000000002</v>
      </c>
      <c r="T7639">
        <f>Sales_Data[[#This Row],[Net Sales]]-Sales_Data[[#This Row],[Cost]]</f>
        <v>1438.5735000000004</v>
      </c>
      <c r="U7639" s="2">
        <f>Sales_Data[[#This Row],[Profit]]/Sales_Data[[#This Row],[Net Sales]]</f>
        <v>0.31188156000453987</v>
      </c>
      <c r="V7639">
        <f>YEAR(Sales_Data[[#This Row],[Order_Date]])</f>
        <v>2025</v>
      </c>
      <c r="W7639" t="str">
        <f>TEXT(Sales_Data[[#This Row],[Order_Date]],"mmm")</f>
        <v>Jun</v>
      </c>
      <c r="X7639">
        <f>MONTH(Sales_Data[[#This Row],[Order_Date]])</f>
        <v>6</v>
      </c>
      <c r="Y7639" t="str">
        <f>"Q"&amp;ROUNDUP(MONTH(Sales_Data[[#This Row],[Order_Date]])/3,0)</f>
        <v>Q2</v>
      </c>
    </row>
    <row r="7640" spans="1:25" x14ac:dyDescent="0.3">
      <c r="A7640" t="s">
        <v>9454</v>
      </c>
      <c r="B7640" s="1">
        <v>45661</v>
      </c>
      <c r="C7640" t="s">
        <v>7993</v>
      </c>
      <c r="D7640" t="s">
        <v>356</v>
      </c>
      <c r="E7640" t="s">
        <v>48</v>
      </c>
      <c r="F7640" t="s">
        <v>132</v>
      </c>
      <c r="G7640" t="s">
        <v>67</v>
      </c>
      <c r="H7640" t="s">
        <v>68</v>
      </c>
      <c r="I7640" t="s">
        <v>69</v>
      </c>
      <c r="J7640">
        <v>3</v>
      </c>
      <c r="K7640">
        <v>22229.29</v>
      </c>
      <c r="L7640">
        <v>0</v>
      </c>
      <c r="M7640">
        <v>45891.88</v>
      </c>
      <c r="N7640" t="s">
        <v>70</v>
      </c>
      <c r="O7640" t="s">
        <v>35</v>
      </c>
      <c r="P7640" t="s">
        <v>26</v>
      </c>
      <c r="Q7640">
        <f>Sales_Data[[#This Row],[Quantity]]*Sales_Data[[#This Row],[Unit_Price]]</f>
        <v>66687.87</v>
      </c>
      <c r="R7640">
        <f>Sales_Data[[#This Row],[Gross_Sales]]*Sales_Data[[#This Row],[Discount]]</f>
        <v>0</v>
      </c>
      <c r="S7640">
        <f>Sales_Data[[#This Row],[Gross_Sales]]-Sales_Data[[#This Row],[Discount_Amount]]</f>
        <v>66687.87</v>
      </c>
      <c r="T7640">
        <f>Sales_Data[[#This Row],[Net Sales]]-Sales_Data[[#This Row],[Cost]]</f>
        <v>20795.989999999998</v>
      </c>
      <c r="U7640" s="2">
        <f>Sales_Data[[#This Row],[Profit]]/Sales_Data[[#This Row],[Net Sales]]</f>
        <v>0.31184066907520064</v>
      </c>
      <c r="V7640">
        <f>YEAR(Sales_Data[[#This Row],[Order_Date]])</f>
        <v>2025</v>
      </c>
      <c r="W7640" t="str">
        <f>TEXT(Sales_Data[[#This Row],[Order_Date]],"mmm")</f>
        <v>Jan</v>
      </c>
      <c r="X7640">
        <f>MONTH(Sales_Data[[#This Row],[Order_Date]])</f>
        <v>1</v>
      </c>
      <c r="Y7640" t="str">
        <f>"Q"&amp;ROUNDUP(MONTH(Sales_Data[[#This Row],[Order_Date]])/3,0)</f>
        <v>Q1</v>
      </c>
    </row>
    <row r="7641" spans="1:25" x14ac:dyDescent="0.3">
      <c r="A7641" t="s">
        <v>9455</v>
      </c>
      <c r="B7641" s="1">
        <v>45824</v>
      </c>
      <c r="C7641" t="s">
        <v>1163</v>
      </c>
      <c r="D7641" t="s">
        <v>1452</v>
      </c>
      <c r="E7641" t="s">
        <v>39</v>
      </c>
      <c r="F7641" t="s">
        <v>40</v>
      </c>
      <c r="G7641" t="s">
        <v>67</v>
      </c>
      <c r="H7641" t="s">
        <v>68</v>
      </c>
      <c r="I7641" t="s">
        <v>97</v>
      </c>
      <c r="J7641">
        <v>2</v>
      </c>
      <c r="K7641">
        <v>4007.27</v>
      </c>
      <c r="L7641">
        <v>0</v>
      </c>
      <c r="M7641">
        <v>5790.27</v>
      </c>
      <c r="N7641" t="s">
        <v>70</v>
      </c>
      <c r="O7641" t="s">
        <v>35</v>
      </c>
      <c r="P7641" t="s">
        <v>71</v>
      </c>
      <c r="Q7641">
        <f>Sales_Data[[#This Row],[Quantity]]*Sales_Data[[#This Row],[Unit_Price]]</f>
        <v>8014.54</v>
      </c>
      <c r="R7641">
        <f>Sales_Data[[#This Row],[Gross_Sales]]*Sales_Data[[#This Row],[Discount]]</f>
        <v>0</v>
      </c>
      <c r="S7641">
        <f>Sales_Data[[#This Row],[Gross_Sales]]-Sales_Data[[#This Row],[Discount_Amount]]</f>
        <v>8014.54</v>
      </c>
      <c r="T7641">
        <f>Sales_Data[[#This Row],[Net Sales]]-Sales_Data[[#This Row],[Cost]]</f>
        <v>2224.2699999999995</v>
      </c>
      <c r="U7641" s="2">
        <f>Sales_Data[[#This Row],[Profit]]/Sales_Data[[#This Row],[Net Sales]]</f>
        <v>0.27752934042377975</v>
      </c>
      <c r="V7641">
        <f>YEAR(Sales_Data[[#This Row],[Order_Date]])</f>
        <v>2025</v>
      </c>
      <c r="W7641" t="str">
        <f>TEXT(Sales_Data[[#This Row],[Order_Date]],"mmm")</f>
        <v>Jun</v>
      </c>
      <c r="X7641">
        <f>MONTH(Sales_Data[[#This Row],[Order_Date]])</f>
        <v>6</v>
      </c>
      <c r="Y7641" t="str">
        <f>"Q"&amp;ROUNDUP(MONTH(Sales_Data[[#This Row],[Order_Date]])/3,0)</f>
        <v>Q2</v>
      </c>
    </row>
    <row r="7642" spans="1:25" x14ac:dyDescent="0.3">
      <c r="A7642" t="s">
        <v>9456</v>
      </c>
      <c r="B7642" s="1">
        <v>45861</v>
      </c>
      <c r="C7642" t="s">
        <v>1130</v>
      </c>
      <c r="D7642" t="s">
        <v>277</v>
      </c>
      <c r="E7642" t="s">
        <v>119</v>
      </c>
      <c r="F7642" t="s">
        <v>120</v>
      </c>
      <c r="G7642" t="s">
        <v>21</v>
      </c>
      <c r="H7642" t="s">
        <v>22</v>
      </c>
      <c r="I7642" t="s">
        <v>23</v>
      </c>
      <c r="J7642">
        <v>1</v>
      </c>
      <c r="K7642">
        <v>4277.7</v>
      </c>
      <c r="L7642">
        <v>0</v>
      </c>
      <c r="M7642">
        <v>3385.2</v>
      </c>
      <c r="N7642" t="s">
        <v>52</v>
      </c>
      <c r="O7642" t="s">
        <v>35</v>
      </c>
      <c r="P7642" t="s">
        <v>71</v>
      </c>
      <c r="Q7642">
        <f>Sales_Data[[#This Row],[Quantity]]*Sales_Data[[#This Row],[Unit_Price]]</f>
        <v>4277.7</v>
      </c>
      <c r="R7642">
        <f>Sales_Data[[#This Row],[Gross_Sales]]*Sales_Data[[#This Row],[Discount]]</f>
        <v>0</v>
      </c>
      <c r="S7642">
        <f>Sales_Data[[#This Row],[Gross_Sales]]-Sales_Data[[#This Row],[Discount_Amount]]</f>
        <v>4277.7</v>
      </c>
      <c r="T7642">
        <f>Sales_Data[[#This Row],[Net Sales]]-Sales_Data[[#This Row],[Cost]]</f>
        <v>892.5</v>
      </c>
      <c r="U7642" s="2">
        <f>Sales_Data[[#This Row],[Profit]]/Sales_Data[[#This Row],[Net Sales]]</f>
        <v>0.20864015709376535</v>
      </c>
      <c r="V7642">
        <f>YEAR(Sales_Data[[#This Row],[Order_Date]])</f>
        <v>2025</v>
      </c>
      <c r="W7642" t="str">
        <f>TEXT(Sales_Data[[#This Row],[Order_Date]],"mmm")</f>
        <v>Jul</v>
      </c>
      <c r="X7642">
        <f>MONTH(Sales_Data[[#This Row],[Order_Date]])</f>
        <v>7</v>
      </c>
      <c r="Y7642" t="str">
        <f>"Q"&amp;ROUNDUP(MONTH(Sales_Data[[#This Row],[Order_Date]])/3,0)</f>
        <v>Q3</v>
      </c>
    </row>
    <row r="7643" spans="1:25" x14ac:dyDescent="0.3">
      <c r="A7643" t="s">
        <v>9457</v>
      </c>
      <c r="B7643" s="1">
        <v>45851</v>
      </c>
      <c r="C7643" t="s">
        <v>4025</v>
      </c>
      <c r="D7643" t="s">
        <v>215</v>
      </c>
      <c r="E7643" t="s">
        <v>19</v>
      </c>
      <c r="F7643" t="s">
        <v>20</v>
      </c>
      <c r="G7643" t="s">
        <v>21</v>
      </c>
      <c r="H7643" t="s">
        <v>127</v>
      </c>
      <c r="I7643" t="s">
        <v>314</v>
      </c>
      <c r="J7643">
        <v>3</v>
      </c>
      <c r="K7643">
        <v>2921.24</v>
      </c>
      <c r="L7643">
        <v>0</v>
      </c>
      <c r="M7643">
        <v>7544.02</v>
      </c>
      <c r="N7643" t="s">
        <v>70</v>
      </c>
      <c r="O7643" t="s">
        <v>53</v>
      </c>
      <c r="P7643" t="s">
        <v>71</v>
      </c>
      <c r="Q7643">
        <f>Sales_Data[[#This Row],[Quantity]]*Sales_Data[[#This Row],[Unit_Price]]</f>
        <v>8763.7199999999993</v>
      </c>
      <c r="R7643">
        <f>Sales_Data[[#This Row],[Gross_Sales]]*Sales_Data[[#This Row],[Discount]]</f>
        <v>0</v>
      </c>
      <c r="S7643">
        <f>Sales_Data[[#This Row],[Gross_Sales]]-Sales_Data[[#This Row],[Discount_Amount]]</f>
        <v>8763.7199999999993</v>
      </c>
      <c r="T7643">
        <f>Sales_Data[[#This Row],[Net Sales]]-Sales_Data[[#This Row],[Cost]]</f>
        <v>1219.6999999999989</v>
      </c>
      <c r="U7643" s="2">
        <f>Sales_Data[[#This Row],[Profit]]/Sales_Data[[#This Row],[Net Sales]]</f>
        <v>0.13917605765588117</v>
      </c>
      <c r="V7643">
        <f>YEAR(Sales_Data[[#This Row],[Order_Date]])</f>
        <v>2025</v>
      </c>
      <c r="W7643" t="str">
        <f>TEXT(Sales_Data[[#This Row],[Order_Date]],"mmm")</f>
        <v>Jul</v>
      </c>
      <c r="X7643">
        <f>MONTH(Sales_Data[[#This Row],[Order_Date]])</f>
        <v>7</v>
      </c>
      <c r="Y7643" t="str">
        <f>"Q"&amp;ROUNDUP(MONTH(Sales_Data[[#This Row],[Order_Date]])/3,0)</f>
        <v>Q3</v>
      </c>
    </row>
    <row r="7644" spans="1:25" x14ac:dyDescent="0.3">
      <c r="A7644" t="s">
        <v>9458</v>
      </c>
      <c r="B7644" s="1">
        <v>45892</v>
      </c>
      <c r="C7644" t="s">
        <v>5610</v>
      </c>
      <c r="D7644" t="s">
        <v>419</v>
      </c>
      <c r="E7644" t="s">
        <v>30</v>
      </c>
      <c r="F7644" t="s">
        <v>210</v>
      </c>
      <c r="G7644" t="s">
        <v>32</v>
      </c>
      <c r="H7644" t="s">
        <v>50</v>
      </c>
      <c r="I7644" t="s">
        <v>51</v>
      </c>
      <c r="J7644">
        <v>2</v>
      </c>
      <c r="K7644">
        <v>4559.13</v>
      </c>
      <c r="L7644">
        <v>0.05</v>
      </c>
      <c r="M7644">
        <v>7508.06</v>
      </c>
      <c r="N7644" t="s">
        <v>52</v>
      </c>
      <c r="O7644" t="s">
        <v>25</v>
      </c>
      <c r="P7644" t="s">
        <v>44</v>
      </c>
      <c r="Q7644">
        <f>Sales_Data[[#This Row],[Quantity]]*Sales_Data[[#This Row],[Unit_Price]]</f>
        <v>9118.26</v>
      </c>
      <c r="R7644">
        <f>Sales_Data[[#This Row],[Gross_Sales]]*Sales_Data[[#This Row],[Discount]]</f>
        <v>455.91300000000001</v>
      </c>
      <c r="S7644">
        <f>Sales_Data[[#This Row],[Gross_Sales]]-Sales_Data[[#This Row],[Discount_Amount]]</f>
        <v>8662.3469999999998</v>
      </c>
      <c r="T7644">
        <f>Sales_Data[[#This Row],[Net Sales]]-Sales_Data[[#This Row],[Cost]]</f>
        <v>1154.2869999999994</v>
      </c>
      <c r="U7644" s="2">
        <f>Sales_Data[[#This Row],[Profit]]/Sales_Data[[#This Row],[Net Sales]]</f>
        <v>0.13325337809718307</v>
      </c>
      <c r="V7644">
        <f>YEAR(Sales_Data[[#This Row],[Order_Date]])</f>
        <v>2025</v>
      </c>
      <c r="W7644" t="str">
        <f>TEXT(Sales_Data[[#This Row],[Order_Date]],"mmm")</f>
        <v>Aug</v>
      </c>
      <c r="X7644">
        <f>MONTH(Sales_Data[[#This Row],[Order_Date]])</f>
        <v>8</v>
      </c>
      <c r="Y7644" t="str">
        <f>"Q"&amp;ROUNDUP(MONTH(Sales_Data[[#This Row],[Order_Date]])/3,0)</f>
        <v>Q3</v>
      </c>
    </row>
    <row r="7645" spans="1:25" x14ac:dyDescent="0.3">
      <c r="A7645" t="s">
        <v>9459</v>
      </c>
      <c r="B7645" s="1">
        <v>45863</v>
      </c>
      <c r="C7645" t="s">
        <v>2276</v>
      </c>
      <c r="D7645" t="s">
        <v>381</v>
      </c>
      <c r="E7645" t="s">
        <v>19</v>
      </c>
      <c r="F7645" t="s">
        <v>113</v>
      </c>
      <c r="G7645" t="s">
        <v>32</v>
      </c>
      <c r="H7645" t="s">
        <v>50</v>
      </c>
      <c r="I7645" t="s">
        <v>58</v>
      </c>
      <c r="J7645">
        <v>2</v>
      </c>
      <c r="K7645">
        <v>10554.39</v>
      </c>
      <c r="L7645">
        <v>0.05</v>
      </c>
      <c r="M7645">
        <v>14195.45</v>
      </c>
      <c r="N7645" t="s">
        <v>52</v>
      </c>
      <c r="O7645" t="s">
        <v>35</v>
      </c>
      <c r="P7645" t="s">
        <v>71</v>
      </c>
      <c r="Q7645">
        <f>Sales_Data[[#This Row],[Quantity]]*Sales_Data[[#This Row],[Unit_Price]]</f>
        <v>21108.78</v>
      </c>
      <c r="R7645">
        <f>Sales_Data[[#This Row],[Gross_Sales]]*Sales_Data[[#This Row],[Discount]]</f>
        <v>1055.4390000000001</v>
      </c>
      <c r="S7645">
        <f>Sales_Data[[#This Row],[Gross_Sales]]-Sales_Data[[#This Row],[Discount_Amount]]</f>
        <v>20053.341</v>
      </c>
      <c r="T7645">
        <f>Sales_Data[[#This Row],[Net Sales]]-Sales_Data[[#This Row],[Cost]]</f>
        <v>5857.8909999999996</v>
      </c>
      <c r="U7645" s="2">
        <f>Sales_Data[[#This Row],[Profit]]/Sales_Data[[#This Row],[Net Sales]]</f>
        <v>0.29211546345319711</v>
      </c>
      <c r="V7645">
        <f>YEAR(Sales_Data[[#This Row],[Order_Date]])</f>
        <v>2025</v>
      </c>
      <c r="W7645" t="str">
        <f>TEXT(Sales_Data[[#This Row],[Order_Date]],"mmm")</f>
        <v>Jul</v>
      </c>
      <c r="X7645">
        <f>MONTH(Sales_Data[[#This Row],[Order_Date]])</f>
        <v>7</v>
      </c>
      <c r="Y7645" t="str">
        <f>"Q"&amp;ROUNDUP(MONTH(Sales_Data[[#This Row],[Order_Date]])/3,0)</f>
        <v>Q3</v>
      </c>
    </row>
    <row r="7646" spans="1:25" x14ac:dyDescent="0.3">
      <c r="A7646" t="s">
        <v>9460</v>
      </c>
      <c r="B7646" s="1">
        <v>45807</v>
      </c>
      <c r="C7646" t="s">
        <v>3545</v>
      </c>
      <c r="D7646" t="s">
        <v>433</v>
      </c>
      <c r="E7646" t="s">
        <v>39</v>
      </c>
      <c r="F7646" t="s">
        <v>202</v>
      </c>
      <c r="G7646" t="s">
        <v>41</v>
      </c>
      <c r="H7646" t="s">
        <v>171</v>
      </c>
      <c r="I7646" t="s">
        <v>191</v>
      </c>
      <c r="J7646">
        <v>4</v>
      </c>
      <c r="K7646">
        <v>6209.58</v>
      </c>
      <c r="L7646">
        <v>0</v>
      </c>
      <c r="M7646">
        <v>18094.5</v>
      </c>
      <c r="N7646" t="s">
        <v>24</v>
      </c>
      <c r="O7646" t="s">
        <v>35</v>
      </c>
      <c r="P7646" t="s">
        <v>44</v>
      </c>
      <c r="Q7646">
        <f>Sales_Data[[#This Row],[Quantity]]*Sales_Data[[#This Row],[Unit_Price]]</f>
        <v>24838.32</v>
      </c>
      <c r="R7646">
        <f>Sales_Data[[#This Row],[Gross_Sales]]*Sales_Data[[#This Row],[Discount]]</f>
        <v>0</v>
      </c>
      <c r="S7646">
        <f>Sales_Data[[#This Row],[Gross_Sales]]-Sales_Data[[#This Row],[Discount_Amount]]</f>
        <v>24838.32</v>
      </c>
      <c r="T7646">
        <f>Sales_Data[[#This Row],[Net Sales]]-Sales_Data[[#This Row],[Cost]]</f>
        <v>6743.82</v>
      </c>
      <c r="U7646" s="2">
        <f>Sales_Data[[#This Row],[Profit]]/Sales_Data[[#This Row],[Net Sales]]</f>
        <v>0.27150870107157005</v>
      </c>
      <c r="V7646">
        <f>YEAR(Sales_Data[[#This Row],[Order_Date]])</f>
        <v>2025</v>
      </c>
      <c r="W7646" t="str">
        <f>TEXT(Sales_Data[[#This Row],[Order_Date]],"mmm")</f>
        <v>May</v>
      </c>
      <c r="X7646">
        <f>MONTH(Sales_Data[[#This Row],[Order_Date]])</f>
        <v>5</v>
      </c>
      <c r="Y7646" t="str">
        <f>"Q"&amp;ROUNDUP(MONTH(Sales_Data[[#This Row],[Order_Date]])/3,0)</f>
        <v>Q2</v>
      </c>
    </row>
    <row r="7647" spans="1:25" x14ac:dyDescent="0.3">
      <c r="A7647" t="s">
        <v>9461</v>
      </c>
      <c r="B7647" s="1">
        <v>45816</v>
      </c>
      <c r="C7647" t="s">
        <v>1500</v>
      </c>
      <c r="D7647" t="s">
        <v>447</v>
      </c>
      <c r="E7647" t="s">
        <v>39</v>
      </c>
      <c r="F7647" t="s">
        <v>202</v>
      </c>
      <c r="G7647" t="s">
        <v>67</v>
      </c>
      <c r="H7647" t="s">
        <v>121</v>
      </c>
      <c r="I7647" t="s">
        <v>122</v>
      </c>
      <c r="J7647">
        <v>2</v>
      </c>
      <c r="K7647">
        <v>5837.25</v>
      </c>
      <c r="L7647">
        <v>0.1</v>
      </c>
      <c r="M7647">
        <v>7706.37</v>
      </c>
      <c r="N7647" t="s">
        <v>52</v>
      </c>
      <c r="O7647" t="s">
        <v>53</v>
      </c>
      <c r="P7647" t="s">
        <v>44</v>
      </c>
      <c r="Q7647">
        <f>Sales_Data[[#This Row],[Quantity]]*Sales_Data[[#This Row],[Unit_Price]]</f>
        <v>11674.5</v>
      </c>
      <c r="R7647">
        <f>Sales_Data[[#This Row],[Gross_Sales]]*Sales_Data[[#This Row],[Discount]]</f>
        <v>1167.45</v>
      </c>
      <c r="S7647">
        <f>Sales_Data[[#This Row],[Gross_Sales]]-Sales_Data[[#This Row],[Discount_Amount]]</f>
        <v>10507.05</v>
      </c>
      <c r="T7647">
        <f>Sales_Data[[#This Row],[Net Sales]]-Sales_Data[[#This Row],[Cost]]</f>
        <v>2800.6799999999994</v>
      </c>
      <c r="U7647" s="2">
        <f>Sales_Data[[#This Row],[Profit]]/Sales_Data[[#This Row],[Net Sales]]</f>
        <v>0.26655245763558749</v>
      </c>
      <c r="V7647">
        <f>YEAR(Sales_Data[[#This Row],[Order_Date]])</f>
        <v>2025</v>
      </c>
      <c r="W7647" t="str">
        <f>TEXT(Sales_Data[[#This Row],[Order_Date]],"mmm")</f>
        <v>Jun</v>
      </c>
      <c r="X7647">
        <f>MONTH(Sales_Data[[#This Row],[Order_Date]])</f>
        <v>6</v>
      </c>
      <c r="Y7647" t="str">
        <f>"Q"&amp;ROUNDUP(MONTH(Sales_Data[[#This Row],[Order_Date]])/3,0)</f>
        <v>Q2</v>
      </c>
    </row>
    <row r="7648" spans="1:25" x14ac:dyDescent="0.3">
      <c r="A7648" t="s">
        <v>9462</v>
      </c>
      <c r="B7648" s="1">
        <v>45936</v>
      </c>
      <c r="C7648" t="s">
        <v>2183</v>
      </c>
      <c r="D7648" t="s">
        <v>151</v>
      </c>
      <c r="E7648" t="s">
        <v>39</v>
      </c>
      <c r="F7648" t="s">
        <v>96</v>
      </c>
      <c r="G7648" t="s">
        <v>67</v>
      </c>
      <c r="H7648" t="s">
        <v>88</v>
      </c>
      <c r="I7648" t="s">
        <v>157</v>
      </c>
      <c r="J7648">
        <v>1</v>
      </c>
      <c r="K7648">
        <v>926.52</v>
      </c>
      <c r="L7648">
        <v>0.2</v>
      </c>
      <c r="M7648">
        <v>526.79</v>
      </c>
      <c r="N7648" t="s">
        <v>24</v>
      </c>
      <c r="O7648" t="s">
        <v>35</v>
      </c>
      <c r="P7648" t="s">
        <v>26</v>
      </c>
      <c r="Q7648">
        <f>Sales_Data[[#This Row],[Quantity]]*Sales_Data[[#This Row],[Unit_Price]]</f>
        <v>926.52</v>
      </c>
      <c r="R7648">
        <f>Sales_Data[[#This Row],[Gross_Sales]]*Sales_Data[[#This Row],[Discount]]</f>
        <v>185.304</v>
      </c>
      <c r="S7648">
        <f>Sales_Data[[#This Row],[Gross_Sales]]-Sales_Data[[#This Row],[Discount_Amount]]</f>
        <v>741.21600000000001</v>
      </c>
      <c r="T7648">
        <f>Sales_Data[[#This Row],[Net Sales]]-Sales_Data[[#This Row],[Cost]]</f>
        <v>214.42600000000004</v>
      </c>
      <c r="U7648" s="2">
        <f>Sales_Data[[#This Row],[Profit]]/Sales_Data[[#This Row],[Net Sales]]</f>
        <v>0.28928949186202141</v>
      </c>
      <c r="V7648">
        <f>YEAR(Sales_Data[[#This Row],[Order_Date]])</f>
        <v>2025</v>
      </c>
      <c r="W7648" t="str">
        <f>TEXT(Sales_Data[[#This Row],[Order_Date]],"mmm")</f>
        <v>Oct</v>
      </c>
      <c r="X7648">
        <f>MONTH(Sales_Data[[#This Row],[Order_Date]])</f>
        <v>10</v>
      </c>
      <c r="Y7648" t="str">
        <f>"Q"&amp;ROUNDUP(MONTH(Sales_Data[[#This Row],[Order_Date]])/3,0)</f>
        <v>Q4</v>
      </c>
    </row>
    <row r="7649" spans="1:25" x14ac:dyDescent="0.3">
      <c r="A7649" t="s">
        <v>9463</v>
      </c>
      <c r="B7649" s="1">
        <v>45961</v>
      </c>
      <c r="C7649" t="s">
        <v>1399</v>
      </c>
      <c r="D7649" t="s">
        <v>384</v>
      </c>
      <c r="E7649" t="s">
        <v>119</v>
      </c>
      <c r="F7649" t="s">
        <v>249</v>
      </c>
      <c r="G7649" t="s">
        <v>41</v>
      </c>
      <c r="H7649" t="s">
        <v>102</v>
      </c>
      <c r="I7649" t="s">
        <v>388</v>
      </c>
      <c r="J7649">
        <v>3</v>
      </c>
      <c r="K7649">
        <v>2261.8000000000002</v>
      </c>
      <c r="L7649">
        <v>0.15</v>
      </c>
      <c r="M7649">
        <v>4048.9</v>
      </c>
      <c r="N7649" t="s">
        <v>52</v>
      </c>
      <c r="O7649" t="s">
        <v>25</v>
      </c>
      <c r="P7649" t="s">
        <v>71</v>
      </c>
      <c r="Q7649">
        <f>Sales_Data[[#This Row],[Quantity]]*Sales_Data[[#This Row],[Unit_Price]]</f>
        <v>6785.4000000000005</v>
      </c>
      <c r="R7649">
        <f>Sales_Data[[#This Row],[Gross_Sales]]*Sales_Data[[#This Row],[Discount]]</f>
        <v>1017.8100000000001</v>
      </c>
      <c r="S7649">
        <f>Sales_Data[[#This Row],[Gross_Sales]]-Sales_Data[[#This Row],[Discount_Amount]]</f>
        <v>5767.59</v>
      </c>
      <c r="T7649">
        <f>Sales_Data[[#This Row],[Net Sales]]-Sales_Data[[#This Row],[Cost]]</f>
        <v>1718.69</v>
      </c>
      <c r="U7649" s="2">
        <f>Sales_Data[[#This Row],[Profit]]/Sales_Data[[#This Row],[Net Sales]]</f>
        <v>0.29799101531142125</v>
      </c>
      <c r="V7649">
        <f>YEAR(Sales_Data[[#This Row],[Order_Date]])</f>
        <v>2025</v>
      </c>
      <c r="W7649" t="str">
        <f>TEXT(Sales_Data[[#This Row],[Order_Date]],"mmm")</f>
        <v>Oct</v>
      </c>
      <c r="X7649">
        <f>MONTH(Sales_Data[[#This Row],[Order_Date]])</f>
        <v>10</v>
      </c>
      <c r="Y7649" t="str">
        <f>"Q"&amp;ROUNDUP(MONTH(Sales_Data[[#This Row],[Order_Date]])/3,0)</f>
        <v>Q4</v>
      </c>
    </row>
    <row r="7650" spans="1:25" x14ac:dyDescent="0.3">
      <c r="A7650" t="s">
        <v>9464</v>
      </c>
      <c r="B7650" s="1">
        <v>45823</v>
      </c>
      <c r="C7650" t="s">
        <v>708</v>
      </c>
      <c r="D7650" t="s">
        <v>460</v>
      </c>
      <c r="E7650" t="s">
        <v>48</v>
      </c>
      <c r="F7650" t="s">
        <v>126</v>
      </c>
      <c r="G7650" t="s">
        <v>67</v>
      </c>
      <c r="H7650" t="s">
        <v>121</v>
      </c>
      <c r="I7650" t="s">
        <v>142</v>
      </c>
      <c r="J7650">
        <v>1</v>
      </c>
      <c r="K7650">
        <v>10724.08</v>
      </c>
      <c r="L7650">
        <v>0.05</v>
      </c>
      <c r="M7650">
        <v>6505.59</v>
      </c>
      <c r="N7650" t="s">
        <v>83</v>
      </c>
      <c r="O7650" t="s">
        <v>35</v>
      </c>
      <c r="P7650" t="s">
        <v>44</v>
      </c>
      <c r="Q7650">
        <f>Sales_Data[[#This Row],[Quantity]]*Sales_Data[[#This Row],[Unit_Price]]</f>
        <v>10724.08</v>
      </c>
      <c r="R7650">
        <f>Sales_Data[[#This Row],[Gross_Sales]]*Sales_Data[[#This Row],[Discount]]</f>
        <v>536.20400000000006</v>
      </c>
      <c r="S7650">
        <f>Sales_Data[[#This Row],[Gross_Sales]]-Sales_Data[[#This Row],[Discount_Amount]]</f>
        <v>10187.876</v>
      </c>
      <c r="T7650">
        <f>Sales_Data[[#This Row],[Net Sales]]-Sales_Data[[#This Row],[Cost]]</f>
        <v>3682.2860000000001</v>
      </c>
      <c r="U7650" s="2">
        <f>Sales_Data[[#This Row],[Profit]]/Sales_Data[[#This Row],[Net Sales]]</f>
        <v>0.36143804655651485</v>
      </c>
      <c r="V7650">
        <f>YEAR(Sales_Data[[#This Row],[Order_Date]])</f>
        <v>2025</v>
      </c>
      <c r="W7650" t="str">
        <f>TEXT(Sales_Data[[#This Row],[Order_Date]],"mmm")</f>
        <v>Jun</v>
      </c>
      <c r="X7650">
        <f>MONTH(Sales_Data[[#This Row],[Order_Date]])</f>
        <v>6</v>
      </c>
      <c r="Y7650" t="str">
        <f>"Q"&amp;ROUNDUP(MONTH(Sales_Data[[#This Row],[Order_Date]])/3,0)</f>
        <v>Q2</v>
      </c>
    </row>
    <row r="7651" spans="1:25" x14ac:dyDescent="0.3">
      <c r="A7651" t="s">
        <v>9465</v>
      </c>
      <c r="B7651" s="1">
        <v>45968</v>
      </c>
      <c r="C7651" t="s">
        <v>1760</v>
      </c>
      <c r="D7651" t="s">
        <v>1452</v>
      </c>
      <c r="E7651" t="s">
        <v>48</v>
      </c>
      <c r="F7651" t="s">
        <v>164</v>
      </c>
      <c r="G7651" t="s">
        <v>75</v>
      </c>
      <c r="H7651" t="s">
        <v>114</v>
      </c>
      <c r="I7651" t="s">
        <v>115</v>
      </c>
      <c r="J7651">
        <v>2</v>
      </c>
      <c r="K7651">
        <v>54254.5</v>
      </c>
      <c r="L7651">
        <v>0.1</v>
      </c>
      <c r="M7651">
        <v>74388.600000000006</v>
      </c>
      <c r="N7651" t="s">
        <v>109</v>
      </c>
      <c r="O7651" t="s">
        <v>35</v>
      </c>
      <c r="P7651" t="s">
        <v>26</v>
      </c>
      <c r="Q7651">
        <f>Sales_Data[[#This Row],[Quantity]]*Sales_Data[[#This Row],[Unit_Price]]</f>
        <v>108509</v>
      </c>
      <c r="R7651">
        <f>Sales_Data[[#This Row],[Gross_Sales]]*Sales_Data[[#This Row],[Discount]]</f>
        <v>10850.900000000001</v>
      </c>
      <c r="S7651">
        <f>Sales_Data[[#This Row],[Gross_Sales]]-Sales_Data[[#This Row],[Discount_Amount]]</f>
        <v>97658.1</v>
      </c>
      <c r="T7651">
        <f>Sales_Data[[#This Row],[Net Sales]]-Sales_Data[[#This Row],[Cost]]</f>
        <v>23269.5</v>
      </c>
      <c r="U7651" s="2">
        <f>Sales_Data[[#This Row],[Profit]]/Sales_Data[[#This Row],[Net Sales]]</f>
        <v>0.2382751661152531</v>
      </c>
      <c r="V7651">
        <f>YEAR(Sales_Data[[#This Row],[Order_Date]])</f>
        <v>2025</v>
      </c>
      <c r="W7651" t="str">
        <f>TEXT(Sales_Data[[#This Row],[Order_Date]],"mmm")</f>
        <v>Nov</v>
      </c>
      <c r="X7651">
        <f>MONTH(Sales_Data[[#This Row],[Order_Date]])</f>
        <v>11</v>
      </c>
      <c r="Y7651" t="str">
        <f>"Q"&amp;ROUNDUP(MONTH(Sales_Data[[#This Row],[Order_Date]])/3,0)</f>
        <v>Q4</v>
      </c>
    </row>
    <row r="7652" spans="1:25" x14ac:dyDescent="0.3">
      <c r="A7652" t="s">
        <v>9466</v>
      </c>
      <c r="B7652" s="1">
        <v>45725</v>
      </c>
      <c r="C7652" t="s">
        <v>734</v>
      </c>
      <c r="D7652" t="s">
        <v>450</v>
      </c>
      <c r="E7652" t="s">
        <v>39</v>
      </c>
      <c r="F7652" t="s">
        <v>405</v>
      </c>
      <c r="G7652" t="s">
        <v>41</v>
      </c>
      <c r="H7652" t="s">
        <v>171</v>
      </c>
      <c r="I7652" t="s">
        <v>191</v>
      </c>
      <c r="J7652">
        <v>1</v>
      </c>
      <c r="K7652">
        <v>6092.15</v>
      </c>
      <c r="L7652">
        <v>0.15</v>
      </c>
      <c r="M7652">
        <v>4102.3100000000004</v>
      </c>
      <c r="N7652" t="s">
        <v>52</v>
      </c>
      <c r="O7652" t="s">
        <v>35</v>
      </c>
      <c r="P7652" t="s">
        <v>26</v>
      </c>
      <c r="Q7652">
        <f>Sales_Data[[#This Row],[Quantity]]*Sales_Data[[#This Row],[Unit_Price]]</f>
        <v>6092.15</v>
      </c>
      <c r="R7652">
        <f>Sales_Data[[#This Row],[Gross_Sales]]*Sales_Data[[#This Row],[Discount]]</f>
        <v>913.82249999999988</v>
      </c>
      <c r="S7652">
        <f>Sales_Data[[#This Row],[Gross_Sales]]-Sales_Data[[#This Row],[Discount_Amount]]</f>
        <v>5178.3274999999994</v>
      </c>
      <c r="T7652">
        <f>Sales_Data[[#This Row],[Net Sales]]-Sales_Data[[#This Row],[Cost]]</f>
        <v>1076.017499999999</v>
      </c>
      <c r="U7652" s="2">
        <f>Sales_Data[[#This Row],[Profit]]/Sales_Data[[#This Row],[Net Sales]]</f>
        <v>0.20779247739738343</v>
      </c>
      <c r="V7652">
        <f>YEAR(Sales_Data[[#This Row],[Order_Date]])</f>
        <v>2025</v>
      </c>
      <c r="W7652" t="str">
        <f>TEXT(Sales_Data[[#This Row],[Order_Date]],"mmm")</f>
        <v>Mar</v>
      </c>
      <c r="X7652">
        <f>MONTH(Sales_Data[[#This Row],[Order_Date]])</f>
        <v>3</v>
      </c>
      <c r="Y7652" t="str">
        <f>"Q"&amp;ROUNDUP(MONTH(Sales_Data[[#This Row],[Order_Date]])/3,0)</f>
        <v>Q1</v>
      </c>
    </row>
    <row r="7653" spans="1:25" x14ac:dyDescent="0.3">
      <c r="A7653" t="s">
        <v>9467</v>
      </c>
      <c r="B7653" s="1">
        <v>45745</v>
      </c>
      <c r="C7653" t="s">
        <v>2545</v>
      </c>
      <c r="D7653" t="s">
        <v>685</v>
      </c>
      <c r="E7653" t="s">
        <v>48</v>
      </c>
      <c r="F7653" t="s">
        <v>126</v>
      </c>
      <c r="G7653" t="s">
        <v>75</v>
      </c>
      <c r="H7653" t="s">
        <v>76</v>
      </c>
      <c r="I7653" t="s">
        <v>108</v>
      </c>
      <c r="J7653">
        <v>1</v>
      </c>
      <c r="K7653">
        <v>35026.19</v>
      </c>
      <c r="L7653">
        <v>0.15</v>
      </c>
      <c r="M7653">
        <v>26134.39</v>
      </c>
      <c r="N7653" t="s">
        <v>52</v>
      </c>
      <c r="O7653" t="s">
        <v>25</v>
      </c>
      <c r="P7653" t="s">
        <v>71</v>
      </c>
      <c r="Q7653">
        <f>Sales_Data[[#This Row],[Quantity]]*Sales_Data[[#This Row],[Unit_Price]]</f>
        <v>35026.19</v>
      </c>
      <c r="R7653">
        <f>Sales_Data[[#This Row],[Gross_Sales]]*Sales_Data[[#This Row],[Discount]]</f>
        <v>5253.9285</v>
      </c>
      <c r="S7653">
        <f>Sales_Data[[#This Row],[Gross_Sales]]-Sales_Data[[#This Row],[Discount_Amount]]</f>
        <v>29772.261500000001</v>
      </c>
      <c r="T7653">
        <f>Sales_Data[[#This Row],[Net Sales]]-Sales_Data[[#This Row],[Cost]]</f>
        <v>3637.8715000000011</v>
      </c>
      <c r="U7653" s="2">
        <f>Sales_Data[[#This Row],[Profit]]/Sales_Data[[#This Row],[Net Sales]]</f>
        <v>0.12218996195502317</v>
      </c>
      <c r="V7653">
        <f>YEAR(Sales_Data[[#This Row],[Order_Date]])</f>
        <v>2025</v>
      </c>
      <c r="W7653" t="str">
        <f>TEXT(Sales_Data[[#This Row],[Order_Date]],"mmm")</f>
        <v>Mar</v>
      </c>
      <c r="X7653">
        <f>MONTH(Sales_Data[[#This Row],[Order_Date]])</f>
        <v>3</v>
      </c>
      <c r="Y7653" t="str">
        <f>"Q"&amp;ROUNDUP(MONTH(Sales_Data[[#This Row],[Order_Date]])/3,0)</f>
        <v>Q1</v>
      </c>
    </row>
    <row r="7654" spans="1:25" x14ac:dyDescent="0.3">
      <c r="A7654" t="s">
        <v>9468</v>
      </c>
      <c r="B7654" s="1">
        <v>45874</v>
      </c>
      <c r="C7654" t="s">
        <v>567</v>
      </c>
      <c r="D7654" t="s">
        <v>422</v>
      </c>
      <c r="E7654" t="s">
        <v>19</v>
      </c>
      <c r="F7654" t="s">
        <v>20</v>
      </c>
      <c r="G7654" t="s">
        <v>67</v>
      </c>
      <c r="H7654" t="s">
        <v>121</v>
      </c>
      <c r="I7654" t="s">
        <v>122</v>
      </c>
      <c r="J7654">
        <v>2</v>
      </c>
      <c r="K7654">
        <v>2502.2800000000002</v>
      </c>
      <c r="L7654">
        <v>0.15</v>
      </c>
      <c r="M7654">
        <v>3322.21</v>
      </c>
      <c r="N7654" t="s">
        <v>52</v>
      </c>
      <c r="O7654" t="s">
        <v>35</v>
      </c>
      <c r="P7654" t="s">
        <v>44</v>
      </c>
      <c r="Q7654">
        <f>Sales_Data[[#This Row],[Quantity]]*Sales_Data[[#This Row],[Unit_Price]]</f>
        <v>5004.5600000000004</v>
      </c>
      <c r="R7654">
        <f>Sales_Data[[#This Row],[Gross_Sales]]*Sales_Data[[#This Row],[Discount]]</f>
        <v>750.68400000000008</v>
      </c>
      <c r="S7654">
        <f>Sales_Data[[#This Row],[Gross_Sales]]-Sales_Data[[#This Row],[Discount_Amount]]</f>
        <v>4253.8760000000002</v>
      </c>
      <c r="T7654">
        <f>Sales_Data[[#This Row],[Net Sales]]-Sales_Data[[#This Row],[Cost]]</f>
        <v>931.66600000000017</v>
      </c>
      <c r="U7654" s="2">
        <f>Sales_Data[[#This Row],[Profit]]/Sales_Data[[#This Row],[Net Sales]]</f>
        <v>0.21901578701400795</v>
      </c>
      <c r="V7654">
        <f>YEAR(Sales_Data[[#This Row],[Order_Date]])</f>
        <v>2025</v>
      </c>
      <c r="W7654" t="str">
        <f>TEXT(Sales_Data[[#This Row],[Order_Date]],"mmm")</f>
        <v>Aug</v>
      </c>
      <c r="X7654">
        <f>MONTH(Sales_Data[[#This Row],[Order_Date]])</f>
        <v>8</v>
      </c>
      <c r="Y7654" t="str">
        <f>"Q"&amp;ROUNDUP(MONTH(Sales_Data[[#This Row],[Order_Date]])/3,0)</f>
        <v>Q3</v>
      </c>
    </row>
    <row r="7655" spans="1:25" x14ac:dyDescent="0.3">
      <c r="A7655" t="s">
        <v>9469</v>
      </c>
      <c r="B7655" s="1">
        <v>45658</v>
      </c>
      <c r="C7655" t="s">
        <v>837</v>
      </c>
      <c r="D7655" t="s">
        <v>61</v>
      </c>
      <c r="E7655" t="s">
        <v>48</v>
      </c>
      <c r="F7655" t="s">
        <v>164</v>
      </c>
      <c r="G7655" t="s">
        <v>67</v>
      </c>
      <c r="H7655" t="s">
        <v>121</v>
      </c>
      <c r="I7655" t="s">
        <v>142</v>
      </c>
      <c r="J7655">
        <v>1</v>
      </c>
      <c r="K7655">
        <v>10111.66</v>
      </c>
      <c r="L7655">
        <v>0.1</v>
      </c>
      <c r="M7655">
        <v>7086.67</v>
      </c>
      <c r="N7655" t="s">
        <v>52</v>
      </c>
      <c r="O7655" t="s">
        <v>25</v>
      </c>
      <c r="P7655" t="s">
        <v>71</v>
      </c>
      <c r="Q7655">
        <f>Sales_Data[[#This Row],[Quantity]]*Sales_Data[[#This Row],[Unit_Price]]</f>
        <v>10111.66</v>
      </c>
      <c r="R7655">
        <f>Sales_Data[[#This Row],[Gross_Sales]]*Sales_Data[[#This Row],[Discount]]</f>
        <v>1011.1660000000001</v>
      </c>
      <c r="S7655">
        <f>Sales_Data[[#This Row],[Gross_Sales]]-Sales_Data[[#This Row],[Discount_Amount]]</f>
        <v>9100.4940000000006</v>
      </c>
      <c r="T7655">
        <f>Sales_Data[[#This Row],[Net Sales]]-Sales_Data[[#This Row],[Cost]]</f>
        <v>2013.8240000000005</v>
      </c>
      <c r="U7655" s="2">
        <f>Sales_Data[[#This Row],[Profit]]/Sales_Data[[#This Row],[Net Sales]]</f>
        <v>0.22128732791868225</v>
      </c>
      <c r="V7655">
        <f>YEAR(Sales_Data[[#This Row],[Order_Date]])</f>
        <v>2025</v>
      </c>
      <c r="W7655" t="str">
        <f>TEXT(Sales_Data[[#This Row],[Order_Date]],"mmm")</f>
        <v>Jan</v>
      </c>
      <c r="X7655">
        <f>MONTH(Sales_Data[[#This Row],[Order_Date]])</f>
        <v>1</v>
      </c>
      <c r="Y7655" t="str">
        <f>"Q"&amp;ROUNDUP(MONTH(Sales_Data[[#This Row],[Order_Date]])/3,0)</f>
        <v>Q1</v>
      </c>
    </row>
    <row r="7656" spans="1:25" x14ac:dyDescent="0.3">
      <c r="A7656" t="s">
        <v>9470</v>
      </c>
      <c r="B7656" s="1">
        <v>45792</v>
      </c>
      <c r="C7656" t="s">
        <v>2447</v>
      </c>
      <c r="D7656" t="s">
        <v>145</v>
      </c>
      <c r="E7656" t="s">
        <v>48</v>
      </c>
      <c r="F7656" t="s">
        <v>164</v>
      </c>
      <c r="G7656" t="s">
        <v>41</v>
      </c>
      <c r="H7656" t="s">
        <v>171</v>
      </c>
      <c r="I7656" t="s">
        <v>172</v>
      </c>
      <c r="J7656">
        <v>2</v>
      </c>
      <c r="K7656">
        <v>53160.35</v>
      </c>
      <c r="L7656">
        <v>0.05</v>
      </c>
      <c r="M7656">
        <v>72349.710000000006</v>
      </c>
      <c r="N7656" t="s">
        <v>24</v>
      </c>
      <c r="O7656" t="s">
        <v>25</v>
      </c>
      <c r="P7656" t="s">
        <v>71</v>
      </c>
      <c r="Q7656">
        <f>Sales_Data[[#This Row],[Quantity]]*Sales_Data[[#This Row],[Unit_Price]]</f>
        <v>106320.7</v>
      </c>
      <c r="R7656">
        <f>Sales_Data[[#This Row],[Gross_Sales]]*Sales_Data[[#This Row],[Discount]]</f>
        <v>5316.0349999999999</v>
      </c>
      <c r="S7656">
        <f>Sales_Data[[#This Row],[Gross_Sales]]-Sales_Data[[#This Row],[Discount_Amount]]</f>
        <v>101004.66499999999</v>
      </c>
      <c r="T7656">
        <f>Sales_Data[[#This Row],[Net Sales]]-Sales_Data[[#This Row],[Cost]]</f>
        <v>28654.954999999987</v>
      </c>
      <c r="U7656" s="2">
        <f>Sales_Data[[#This Row],[Profit]]/Sales_Data[[#This Row],[Net Sales]]</f>
        <v>0.28369932220457333</v>
      </c>
      <c r="V7656">
        <f>YEAR(Sales_Data[[#This Row],[Order_Date]])</f>
        <v>2025</v>
      </c>
      <c r="W7656" t="str">
        <f>TEXT(Sales_Data[[#This Row],[Order_Date]],"mmm")</f>
        <v>May</v>
      </c>
      <c r="X7656">
        <f>MONTH(Sales_Data[[#This Row],[Order_Date]])</f>
        <v>5</v>
      </c>
      <c r="Y7656" t="str">
        <f>"Q"&amp;ROUNDUP(MONTH(Sales_Data[[#This Row],[Order_Date]])/3,0)</f>
        <v>Q2</v>
      </c>
    </row>
    <row r="7657" spans="1:25" x14ac:dyDescent="0.3">
      <c r="A7657" t="s">
        <v>9471</v>
      </c>
      <c r="B7657" s="1">
        <v>45842</v>
      </c>
      <c r="C7657" t="s">
        <v>1581</v>
      </c>
      <c r="D7657" t="s">
        <v>221</v>
      </c>
      <c r="E7657" t="s">
        <v>39</v>
      </c>
      <c r="F7657" t="s">
        <v>202</v>
      </c>
      <c r="G7657" t="s">
        <v>41</v>
      </c>
      <c r="H7657" t="s">
        <v>171</v>
      </c>
      <c r="I7657" t="s">
        <v>172</v>
      </c>
      <c r="J7657">
        <v>3</v>
      </c>
      <c r="K7657">
        <v>6532.65</v>
      </c>
      <c r="L7657">
        <v>0</v>
      </c>
      <c r="M7657">
        <v>12443.78</v>
      </c>
      <c r="N7657" t="s">
        <v>52</v>
      </c>
      <c r="O7657" t="s">
        <v>53</v>
      </c>
      <c r="P7657" t="s">
        <v>44</v>
      </c>
      <c r="Q7657">
        <f>Sales_Data[[#This Row],[Quantity]]*Sales_Data[[#This Row],[Unit_Price]]</f>
        <v>19597.949999999997</v>
      </c>
      <c r="R7657">
        <f>Sales_Data[[#This Row],[Gross_Sales]]*Sales_Data[[#This Row],[Discount]]</f>
        <v>0</v>
      </c>
      <c r="S7657">
        <f>Sales_Data[[#This Row],[Gross_Sales]]-Sales_Data[[#This Row],[Discount_Amount]]</f>
        <v>19597.949999999997</v>
      </c>
      <c r="T7657">
        <f>Sales_Data[[#This Row],[Net Sales]]-Sales_Data[[#This Row],[Cost]]</f>
        <v>7154.1699999999964</v>
      </c>
      <c r="U7657" s="2">
        <f>Sales_Data[[#This Row],[Profit]]/Sales_Data[[#This Row],[Net Sales]]</f>
        <v>0.36504685439038254</v>
      </c>
      <c r="V7657">
        <f>YEAR(Sales_Data[[#This Row],[Order_Date]])</f>
        <v>2025</v>
      </c>
      <c r="W7657" t="str">
        <f>TEXT(Sales_Data[[#This Row],[Order_Date]],"mmm")</f>
        <v>Jul</v>
      </c>
      <c r="X7657">
        <f>MONTH(Sales_Data[[#This Row],[Order_Date]])</f>
        <v>7</v>
      </c>
      <c r="Y7657" t="str">
        <f>"Q"&amp;ROUNDUP(MONTH(Sales_Data[[#This Row],[Order_Date]])/3,0)</f>
        <v>Q3</v>
      </c>
    </row>
    <row r="7658" spans="1:25" x14ac:dyDescent="0.3">
      <c r="A7658" t="s">
        <v>9472</v>
      </c>
      <c r="B7658" s="1">
        <v>46008</v>
      </c>
      <c r="C7658" t="s">
        <v>2994</v>
      </c>
      <c r="D7658" t="s">
        <v>252</v>
      </c>
      <c r="E7658" t="s">
        <v>30</v>
      </c>
      <c r="F7658" t="s">
        <v>87</v>
      </c>
      <c r="G7658" t="s">
        <v>41</v>
      </c>
      <c r="H7658" t="s">
        <v>42</v>
      </c>
      <c r="I7658" t="s">
        <v>43</v>
      </c>
      <c r="J7658">
        <v>1</v>
      </c>
      <c r="K7658">
        <v>1197.51</v>
      </c>
      <c r="L7658">
        <v>0.05</v>
      </c>
      <c r="M7658">
        <v>886.99</v>
      </c>
      <c r="N7658" t="s">
        <v>52</v>
      </c>
      <c r="O7658" t="s">
        <v>53</v>
      </c>
      <c r="P7658" t="s">
        <v>44</v>
      </c>
      <c r="Q7658">
        <f>Sales_Data[[#This Row],[Quantity]]*Sales_Data[[#This Row],[Unit_Price]]</f>
        <v>1197.51</v>
      </c>
      <c r="R7658">
        <f>Sales_Data[[#This Row],[Gross_Sales]]*Sales_Data[[#This Row],[Discount]]</f>
        <v>59.875500000000002</v>
      </c>
      <c r="S7658">
        <f>Sales_Data[[#This Row],[Gross_Sales]]-Sales_Data[[#This Row],[Discount_Amount]]</f>
        <v>1137.6344999999999</v>
      </c>
      <c r="T7658">
        <f>Sales_Data[[#This Row],[Net Sales]]-Sales_Data[[#This Row],[Cost]]</f>
        <v>250.64449999999988</v>
      </c>
      <c r="U7658" s="2">
        <f>Sales_Data[[#This Row],[Profit]]/Sales_Data[[#This Row],[Net Sales]]</f>
        <v>0.22032076207252849</v>
      </c>
      <c r="V7658">
        <f>YEAR(Sales_Data[[#This Row],[Order_Date]])</f>
        <v>2025</v>
      </c>
      <c r="W7658" t="str">
        <f>TEXT(Sales_Data[[#This Row],[Order_Date]],"mmm")</f>
        <v>Dec</v>
      </c>
      <c r="X7658">
        <f>MONTH(Sales_Data[[#This Row],[Order_Date]])</f>
        <v>12</v>
      </c>
      <c r="Y7658" t="str">
        <f>"Q"&amp;ROUNDUP(MONTH(Sales_Data[[#This Row],[Order_Date]])/3,0)</f>
        <v>Q4</v>
      </c>
    </row>
    <row r="7659" spans="1:25" x14ac:dyDescent="0.3">
      <c r="A7659" t="s">
        <v>9473</v>
      </c>
      <c r="B7659" s="1">
        <v>45797</v>
      </c>
      <c r="C7659" t="s">
        <v>2832</v>
      </c>
      <c r="D7659" t="s">
        <v>302</v>
      </c>
      <c r="E7659" t="s">
        <v>48</v>
      </c>
      <c r="F7659" t="s">
        <v>132</v>
      </c>
      <c r="G7659" t="s">
        <v>67</v>
      </c>
      <c r="H7659" t="s">
        <v>121</v>
      </c>
      <c r="I7659" t="s">
        <v>142</v>
      </c>
      <c r="J7659">
        <v>2</v>
      </c>
      <c r="K7659">
        <v>2207.2399999999998</v>
      </c>
      <c r="L7659">
        <v>0</v>
      </c>
      <c r="M7659">
        <v>2881.07</v>
      </c>
      <c r="N7659" t="s">
        <v>109</v>
      </c>
      <c r="O7659" t="s">
        <v>35</v>
      </c>
      <c r="P7659" t="s">
        <v>44</v>
      </c>
      <c r="Q7659">
        <f>Sales_Data[[#This Row],[Quantity]]*Sales_Data[[#This Row],[Unit_Price]]</f>
        <v>4414.4799999999996</v>
      </c>
      <c r="R7659">
        <f>Sales_Data[[#This Row],[Gross_Sales]]*Sales_Data[[#This Row],[Discount]]</f>
        <v>0</v>
      </c>
      <c r="S7659">
        <f>Sales_Data[[#This Row],[Gross_Sales]]-Sales_Data[[#This Row],[Discount_Amount]]</f>
        <v>4414.4799999999996</v>
      </c>
      <c r="T7659">
        <f>Sales_Data[[#This Row],[Net Sales]]-Sales_Data[[#This Row],[Cost]]</f>
        <v>1533.4099999999994</v>
      </c>
      <c r="U7659" s="2">
        <f>Sales_Data[[#This Row],[Profit]]/Sales_Data[[#This Row],[Net Sales]]</f>
        <v>0.34735914535800355</v>
      </c>
      <c r="V7659">
        <f>YEAR(Sales_Data[[#This Row],[Order_Date]])</f>
        <v>2025</v>
      </c>
      <c r="W7659" t="str">
        <f>TEXT(Sales_Data[[#This Row],[Order_Date]],"mmm")</f>
        <v>May</v>
      </c>
      <c r="X7659">
        <f>MONTH(Sales_Data[[#This Row],[Order_Date]])</f>
        <v>5</v>
      </c>
      <c r="Y7659" t="str">
        <f>"Q"&amp;ROUNDUP(MONTH(Sales_Data[[#This Row],[Order_Date]])/3,0)</f>
        <v>Q2</v>
      </c>
    </row>
    <row r="7660" spans="1:25" x14ac:dyDescent="0.3">
      <c r="A7660" t="s">
        <v>9474</v>
      </c>
      <c r="B7660" s="1">
        <v>45763</v>
      </c>
      <c r="C7660" t="s">
        <v>4936</v>
      </c>
      <c r="D7660" t="s">
        <v>513</v>
      </c>
      <c r="E7660" t="s">
        <v>48</v>
      </c>
      <c r="F7660" t="s">
        <v>164</v>
      </c>
      <c r="G7660" t="s">
        <v>41</v>
      </c>
      <c r="H7660" t="s">
        <v>171</v>
      </c>
      <c r="I7660" t="s">
        <v>191</v>
      </c>
      <c r="J7660">
        <v>3</v>
      </c>
      <c r="K7660">
        <v>22515.51</v>
      </c>
      <c r="L7660">
        <v>0.2</v>
      </c>
      <c r="M7660">
        <v>43954.84</v>
      </c>
      <c r="N7660" t="s">
        <v>24</v>
      </c>
      <c r="O7660" t="s">
        <v>53</v>
      </c>
      <c r="P7660" t="s">
        <v>71</v>
      </c>
      <c r="Q7660">
        <f>Sales_Data[[#This Row],[Quantity]]*Sales_Data[[#This Row],[Unit_Price]]</f>
        <v>67546.53</v>
      </c>
      <c r="R7660">
        <f>Sales_Data[[#This Row],[Gross_Sales]]*Sales_Data[[#This Row],[Discount]]</f>
        <v>13509.306</v>
      </c>
      <c r="S7660">
        <f>Sales_Data[[#This Row],[Gross_Sales]]-Sales_Data[[#This Row],[Discount_Amount]]</f>
        <v>54037.224000000002</v>
      </c>
      <c r="T7660">
        <f>Sales_Data[[#This Row],[Net Sales]]-Sales_Data[[#This Row],[Cost]]</f>
        <v>10082.384000000005</v>
      </c>
      <c r="U7660" s="2">
        <f>Sales_Data[[#This Row],[Profit]]/Sales_Data[[#This Row],[Net Sales]]</f>
        <v>0.18658219748668076</v>
      </c>
      <c r="V7660">
        <f>YEAR(Sales_Data[[#This Row],[Order_Date]])</f>
        <v>2025</v>
      </c>
      <c r="W7660" t="str">
        <f>TEXT(Sales_Data[[#This Row],[Order_Date]],"mmm")</f>
        <v>Apr</v>
      </c>
      <c r="X7660">
        <f>MONTH(Sales_Data[[#This Row],[Order_Date]])</f>
        <v>4</v>
      </c>
      <c r="Y7660" t="str">
        <f>"Q"&amp;ROUNDUP(MONTH(Sales_Data[[#This Row],[Order_Date]])/3,0)</f>
        <v>Q2</v>
      </c>
    </row>
    <row r="7661" spans="1:25" x14ac:dyDescent="0.3">
      <c r="A7661" t="s">
        <v>9475</v>
      </c>
      <c r="B7661" s="1">
        <v>45790</v>
      </c>
      <c r="C7661" t="s">
        <v>1496</v>
      </c>
      <c r="D7661" t="s">
        <v>180</v>
      </c>
      <c r="E7661" t="s">
        <v>48</v>
      </c>
      <c r="F7661" t="s">
        <v>132</v>
      </c>
      <c r="G7661" t="s">
        <v>32</v>
      </c>
      <c r="H7661" t="s">
        <v>33</v>
      </c>
      <c r="I7661" t="s">
        <v>34</v>
      </c>
      <c r="J7661">
        <v>2</v>
      </c>
      <c r="K7661">
        <v>3436.71</v>
      </c>
      <c r="L7661">
        <v>0.05</v>
      </c>
      <c r="M7661">
        <v>5328.8</v>
      </c>
      <c r="N7661" t="s">
        <v>52</v>
      </c>
      <c r="O7661" t="s">
        <v>35</v>
      </c>
      <c r="P7661" t="s">
        <v>44</v>
      </c>
      <c r="Q7661">
        <f>Sales_Data[[#This Row],[Quantity]]*Sales_Data[[#This Row],[Unit_Price]]</f>
        <v>6873.42</v>
      </c>
      <c r="R7661">
        <f>Sales_Data[[#This Row],[Gross_Sales]]*Sales_Data[[#This Row],[Discount]]</f>
        <v>343.67100000000005</v>
      </c>
      <c r="S7661">
        <f>Sales_Data[[#This Row],[Gross_Sales]]-Sales_Data[[#This Row],[Discount_Amount]]</f>
        <v>6529.7489999999998</v>
      </c>
      <c r="T7661">
        <f>Sales_Data[[#This Row],[Net Sales]]-Sales_Data[[#This Row],[Cost]]</f>
        <v>1200.9489999999996</v>
      </c>
      <c r="U7661" s="2">
        <f>Sales_Data[[#This Row],[Profit]]/Sales_Data[[#This Row],[Net Sales]]</f>
        <v>0.18391962692593539</v>
      </c>
      <c r="V7661">
        <f>YEAR(Sales_Data[[#This Row],[Order_Date]])</f>
        <v>2025</v>
      </c>
      <c r="W7661" t="str">
        <f>TEXT(Sales_Data[[#This Row],[Order_Date]],"mmm")</f>
        <v>May</v>
      </c>
      <c r="X7661">
        <f>MONTH(Sales_Data[[#This Row],[Order_Date]])</f>
        <v>5</v>
      </c>
      <c r="Y7661" t="str">
        <f>"Q"&amp;ROUNDUP(MONTH(Sales_Data[[#This Row],[Order_Date]])/3,0)</f>
        <v>Q2</v>
      </c>
    </row>
    <row r="7662" spans="1:25" x14ac:dyDescent="0.3">
      <c r="A7662" t="s">
        <v>9476</v>
      </c>
      <c r="B7662" s="1">
        <v>45765</v>
      </c>
      <c r="C7662" t="s">
        <v>1149</v>
      </c>
      <c r="D7662" t="s">
        <v>327</v>
      </c>
      <c r="E7662" t="s">
        <v>19</v>
      </c>
      <c r="F7662" t="s">
        <v>57</v>
      </c>
      <c r="G7662" t="s">
        <v>41</v>
      </c>
      <c r="H7662" t="s">
        <v>171</v>
      </c>
      <c r="I7662" t="s">
        <v>191</v>
      </c>
      <c r="J7662">
        <v>2</v>
      </c>
      <c r="K7662">
        <v>15023.97</v>
      </c>
      <c r="L7662">
        <v>0.2</v>
      </c>
      <c r="M7662">
        <v>15560.64</v>
      </c>
      <c r="N7662" t="s">
        <v>24</v>
      </c>
      <c r="O7662" t="s">
        <v>35</v>
      </c>
      <c r="P7662" t="s">
        <v>44</v>
      </c>
      <c r="Q7662">
        <f>Sales_Data[[#This Row],[Quantity]]*Sales_Data[[#This Row],[Unit_Price]]</f>
        <v>30047.94</v>
      </c>
      <c r="R7662">
        <f>Sales_Data[[#This Row],[Gross_Sales]]*Sales_Data[[#This Row],[Discount]]</f>
        <v>6009.5879999999997</v>
      </c>
      <c r="S7662">
        <f>Sales_Data[[#This Row],[Gross_Sales]]-Sales_Data[[#This Row],[Discount_Amount]]</f>
        <v>24038.351999999999</v>
      </c>
      <c r="T7662">
        <f>Sales_Data[[#This Row],[Net Sales]]-Sales_Data[[#This Row],[Cost]]</f>
        <v>8477.7119999999995</v>
      </c>
      <c r="U7662" s="2">
        <f>Sales_Data[[#This Row],[Profit]]/Sales_Data[[#This Row],[Net Sales]]</f>
        <v>0.3526744262668256</v>
      </c>
      <c r="V7662">
        <f>YEAR(Sales_Data[[#This Row],[Order_Date]])</f>
        <v>2025</v>
      </c>
      <c r="W7662" t="str">
        <f>TEXT(Sales_Data[[#This Row],[Order_Date]],"mmm")</f>
        <v>Apr</v>
      </c>
      <c r="X7662">
        <f>MONTH(Sales_Data[[#This Row],[Order_Date]])</f>
        <v>4</v>
      </c>
      <c r="Y7662" t="str">
        <f>"Q"&amp;ROUNDUP(MONTH(Sales_Data[[#This Row],[Order_Date]])/3,0)</f>
        <v>Q2</v>
      </c>
    </row>
    <row r="7663" spans="1:25" x14ac:dyDescent="0.3">
      <c r="A7663" t="s">
        <v>9477</v>
      </c>
      <c r="B7663" s="1">
        <v>45835</v>
      </c>
      <c r="C7663" t="s">
        <v>1105</v>
      </c>
      <c r="D7663" t="s">
        <v>271</v>
      </c>
      <c r="E7663" t="s">
        <v>48</v>
      </c>
      <c r="F7663" t="s">
        <v>126</v>
      </c>
      <c r="G7663" t="s">
        <v>67</v>
      </c>
      <c r="H7663" t="s">
        <v>88</v>
      </c>
      <c r="I7663" t="s">
        <v>157</v>
      </c>
      <c r="J7663">
        <v>1</v>
      </c>
      <c r="K7663">
        <v>32711.03</v>
      </c>
      <c r="L7663">
        <v>0.1</v>
      </c>
      <c r="M7663">
        <v>20377.8</v>
      </c>
      <c r="N7663" t="s">
        <v>70</v>
      </c>
      <c r="O7663" t="s">
        <v>35</v>
      </c>
      <c r="P7663" t="s">
        <v>71</v>
      </c>
      <c r="Q7663">
        <f>Sales_Data[[#This Row],[Quantity]]*Sales_Data[[#This Row],[Unit_Price]]</f>
        <v>32711.03</v>
      </c>
      <c r="R7663">
        <f>Sales_Data[[#This Row],[Gross_Sales]]*Sales_Data[[#This Row],[Discount]]</f>
        <v>3271.1030000000001</v>
      </c>
      <c r="S7663">
        <f>Sales_Data[[#This Row],[Gross_Sales]]-Sales_Data[[#This Row],[Discount_Amount]]</f>
        <v>29439.927</v>
      </c>
      <c r="T7663">
        <f>Sales_Data[[#This Row],[Net Sales]]-Sales_Data[[#This Row],[Cost]]</f>
        <v>9062.1270000000004</v>
      </c>
      <c r="U7663" s="2">
        <f>Sales_Data[[#This Row],[Profit]]/Sales_Data[[#This Row],[Net Sales]]</f>
        <v>0.30781757712918245</v>
      </c>
      <c r="V7663">
        <f>YEAR(Sales_Data[[#This Row],[Order_Date]])</f>
        <v>2025</v>
      </c>
      <c r="W7663" t="str">
        <f>TEXT(Sales_Data[[#This Row],[Order_Date]],"mmm")</f>
        <v>Jun</v>
      </c>
      <c r="X7663">
        <f>MONTH(Sales_Data[[#This Row],[Order_Date]])</f>
        <v>6</v>
      </c>
      <c r="Y7663" t="str">
        <f>"Q"&amp;ROUNDUP(MONTH(Sales_Data[[#This Row],[Order_Date]])/3,0)</f>
        <v>Q2</v>
      </c>
    </row>
    <row r="7664" spans="1:25" x14ac:dyDescent="0.3">
      <c r="A7664" t="s">
        <v>9478</v>
      </c>
      <c r="B7664" s="1">
        <v>45955</v>
      </c>
      <c r="C7664" t="s">
        <v>710</v>
      </c>
      <c r="D7664" t="s">
        <v>92</v>
      </c>
      <c r="E7664" t="s">
        <v>19</v>
      </c>
      <c r="F7664" t="s">
        <v>81</v>
      </c>
      <c r="G7664" t="s">
        <v>41</v>
      </c>
      <c r="H7664" t="s">
        <v>42</v>
      </c>
      <c r="I7664" t="s">
        <v>43</v>
      </c>
      <c r="J7664">
        <v>1</v>
      </c>
      <c r="K7664">
        <v>11804.19</v>
      </c>
      <c r="L7664">
        <v>0.05</v>
      </c>
      <c r="M7664">
        <v>9343.19</v>
      </c>
      <c r="N7664" t="s">
        <v>52</v>
      </c>
      <c r="O7664" t="s">
        <v>35</v>
      </c>
      <c r="P7664" t="s">
        <v>44</v>
      </c>
      <c r="Q7664">
        <f>Sales_Data[[#This Row],[Quantity]]*Sales_Data[[#This Row],[Unit_Price]]</f>
        <v>11804.19</v>
      </c>
      <c r="R7664">
        <f>Sales_Data[[#This Row],[Gross_Sales]]*Sales_Data[[#This Row],[Discount]]</f>
        <v>590.20950000000005</v>
      </c>
      <c r="S7664">
        <f>Sales_Data[[#This Row],[Gross_Sales]]-Sales_Data[[#This Row],[Discount_Amount]]</f>
        <v>11213.9805</v>
      </c>
      <c r="T7664">
        <f>Sales_Data[[#This Row],[Net Sales]]-Sales_Data[[#This Row],[Cost]]</f>
        <v>1870.7904999999992</v>
      </c>
      <c r="U7664" s="2">
        <f>Sales_Data[[#This Row],[Profit]]/Sales_Data[[#This Row],[Net Sales]]</f>
        <v>0.16682662324943398</v>
      </c>
      <c r="V7664">
        <f>YEAR(Sales_Data[[#This Row],[Order_Date]])</f>
        <v>2025</v>
      </c>
      <c r="W7664" t="str">
        <f>TEXT(Sales_Data[[#This Row],[Order_Date]],"mmm")</f>
        <v>Oct</v>
      </c>
      <c r="X7664">
        <f>MONTH(Sales_Data[[#This Row],[Order_Date]])</f>
        <v>10</v>
      </c>
      <c r="Y7664" t="str">
        <f>"Q"&amp;ROUNDUP(MONTH(Sales_Data[[#This Row],[Order_Date]])/3,0)</f>
        <v>Q4</v>
      </c>
    </row>
    <row r="7665" spans="1:25" x14ac:dyDescent="0.3">
      <c r="A7665" t="s">
        <v>9479</v>
      </c>
      <c r="B7665" s="1">
        <v>46015</v>
      </c>
      <c r="C7665" t="s">
        <v>2889</v>
      </c>
      <c r="D7665" t="s">
        <v>546</v>
      </c>
      <c r="E7665" t="s">
        <v>30</v>
      </c>
      <c r="F7665" t="s">
        <v>101</v>
      </c>
      <c r="G7665" t="s">
        <v>75</v>
      </c>
      <c r="H7665" t="s">
        <v>114</v>
      </c>
      <c r="I7665" t="s">
        <v>115</v>
      </c>
      <c r="J7665">
        <v>1</v>
      </c>
      <c r="K7665">
        <v>2204.5500000000002</v>
      </c>
      <c r="L7665">
        <v>0</v>
      </c>
      <c r="M7665">
        <v>1918.33</v>
      </c>
      <c r="N7665" t="s">
        <v>52</v>
      </c>
      <c r="O7665" t="s">
        <v>35</v>
      </c>
      <c r="P7665" t="s">
        <v>71</v>
      </c>
      <c r="Q7665">
        <f>Sales_Data[[#This Row],[Quantity]]*Sales_Data[[#This Row],[Unit_Price]]</f>
        <v>2204.5500000000002</v>
      </c>
      <c r="R7665">
        <f>Sales_Data[[#This Row],[Gross_Sales]]*Sales_Data[[#This Row],[Discount]]</f>
        <v>0</v>
      </c>
      <c r="S7665">
        <f>Sales_Data[[#This Row],[Gross_Sales]]-Sales_Data[[#This Row],[Discount_Amount]]</f>
        <v>2204.5500000000002</v>
      </c>
      <c r="T7665">
        <f>Sales_Data[[#This Row],[Net Sales]]-Sales_Data[[#This Row],[Cost]]</f>
        <v>286.22000000000025</v>
      </c>
      <c r="U7665" s="2">
        <f>Sales_Data[[#This Row],[Profit]]/Sales_Data[[#This Row],[Net Sales]]</f>
        <v>0.12983148488353644</v>
      </c>
      <c r="V7665">
        <f>YEAR(Sales_Data[[#This Row],[Order_Date]])</f>
        <v>2025</v>
      </c>
      <c r="W7665" t="str">
        <f>TEXT(Sales_Data[[#This Row],[Order_Date]],"mmm")</f>
        <v>Dec</v>
      </c>
      <c r="X7665">
        <f>MONTH(Sales_Data[[#This Row],[Order_Date]])</f>
        <v>12</v>
      </c>
      <c r="Y7665" t="str">
        <f>"Q"&amp;ROUNDUP(MONTH(Sales_Data[[#This Row],[Order_Date]])/3,0)</f>
        <v>Q4</v>
      </c>
    </row>
    <row r="7666" spans="1:25" x14ac:dyDescent="0.3">
      <c r="A7666" t="s">
        <v>9480</v>
      </c>
      <c r="B7666" s="1">
        <v>46016</v>
      </c>
      <c r="C7666" t="s">
        <v>1745</v>
      </c>
      <c r="D7666" t="s">
        <v>199</v>
      </c>
      <c r="E7666" t="s">
        <v>39</v>
      </c>
      <c r="F7666" t="s">
        <v>40</v>
      </c>
      <c r="G7666" t="s">
        <v>41</v>
      </c>
      <c r="H7666" t="s">
        <v>147</v>
      </c>
      <c r="I7666" t="s">
        <v>369</v>
      </c>
      <c r="J7666">
        <v>1</v>
      </c>
      <c r="K7666">
        <v>2680.35</v>
      </c>
      <c r="L7666">
        <v>0</v>
      </c>
      <c r="M7666">
        <v>2170.94</v>
      </c>
      <c r="N7666" t="s">
        <v>52</v>
      </c>
      <c r="O7666" t="s">
        <v>53</v>
      </c>
      <c r="P7666" t="s">
        <v>71</v>
      </c>
      <c r="Q7666">
        <f>Sales_Data[[#This Row],[Quantity]]*Sales_Data[[#This Row],[Unit_Price]]</f>
        <v>2680.35</v>
      </c>
      <c r="R7666">
        <f>Sales_Data[[#This Row],[Gross_Sales]]*Sales_Data[[#This Row],[Discount]]</f>
        <v>0</v>
      </c>
      <c r="S7666">
        <f>Sales_Data[[#This Row],[Gross_Sales]]-Sales_Data[[#This Row],[Discount_Amount]]</f>
        <v>2680.35</v>
      </c>
      <c r="T7666">
        <f>Sales_Data[[#This Row],[Net Sales]]-Sales_Data[[#This Row],[Cost]]</f>
        <v>509.40999999999985</v>
      </c>
      <c r="U7666" s="2">
        <f>Sales_Data[[#This Row],[Profit]]/Sales_Data[[#This Row],[Net Sales]]</f>
        <v>0.19005353778424455</v>
      </c>
      <c r="V7666">
        <f>YEAR(Sales_Data[[#This Row],[Order_Date]])</f>
        <v>2025</v>
      </c>
      <c r="W7666" t="str">
        <f>TEXT(Sales_Data[[#This Row],[Order_Date]],"mmm")</f>
        <v>Dec</v>
      </c>
      <c r="X7666">
        <f>MONTH(Sales_Data[[#This Row],[Order_Date]])</f>
        <v>12</v>
      </c>
      <c r="Y7666" t="str">
        <f>"Q"&amp;ROUNDUP(MONTH(Sales_Data[[#This Row],[Order_Date]])/3,0)</f>
        <v>Q4</v>
      </c>
    </row>
    <row r="7667" spans="1:25" x14ac:dyDescent="0.3">
      <c r="A7667" t="s">
        <v>9481</v>
      </c>
      <c r="B7667" s="1">
        <v>45803</v>
      </c>
      <c r="C7667" t="s">
        <v>1886</v>
      </c>
      <c r="D7667" t="s">
        <v>80</v>
      </c>
      <c r="E7667" t="s">
        <v>48</v>
      </c>
      <c r="F7667" t="s">
        <v>152</v>
      </c>
      <c r="G7667" t="s">
        <v>41</v>
      </c>
      <c r="H7667" t="s">
        <v>171</v>
      </c>
      <c r="I7667" t="s">
        <v>172</v>
      </c>
      <c r="J7667">
        <v>2</v>
      </c>
      <c r="K7667">
        <v>15609.73</v>
      </c>
      <c r="L7667">
        <v>0.1</v>
      </c>
      <c r="M7667">
        <v>20352.29</v>
      </c>
      <c r="N7667" t="s">
        <v>70</v>
      </c>
      <c r="O7667" t="s">
        <v>35</v>
      </c>
      <c r="P7667" t="s">
        <v>44</v>
      </c>
      <c r="Q7667">
        <f>Sales_Data[[#This Row],[Quantity]]*Sales_Data[[#This Row],[Unit_Price]]</f>
        <v>31219.46</v>
      </c>
      <c r="R7667">
        <f>Sales_Data[[#This Row],[Gross_Sales]]*Sales_Data[[#This Row],[Discount]]</f>
        <v>3121.9459999999999</v>
      </c>
      <c r="S7667">
        <f>Sales_Data[[#This Row],[Gross_Sales]]-Sales_Data[[#This Row],[Discount_Amount]]</f>
        <v>28097.513999999999</v>
      </c>
      <c r="T7667">
        <f>Sales_Data[[#This Row],[Net Sales]]-Sales_Data[[#This Row],[Cost]]</f>
        <v>7745.2239999999983</v>
      </c>
      <c r="U7667" s="2">
        <f>Sales_Data[[#This Row],[Profit]]/Sales_Data[[#This Row],[Net Sales]]</f>
        <v>0.27565513447203899</v>
      </c>
      <c r="V7667">
        <f>YEAR(Sales_Data[[#This Row],[Order_Date]])</f>
        <v>2025</v>
      </c>
      <c r="W7667" t="str">
        <f>TEXT(Sales_Data[[#This Row],[Order_Date]],"mmm")</f>
        <v>May</v>
      </c>
      <c r="X7667">
        <f>MONTH(Sales_Data[[#This Row],[Order_Date]])</f>
        <v>5</v>
      </c>
      <c r="Y7667" t="str">
        <f>"Q"&amp;ROUNDUP(MONTH(Sales_Data[[#This Row],[Order_Date]])/3,0)</f>
        <v>Q2</v>
      </c>
    </row>
    <row r="7668" spans="1:25" x14ac:dyDescent="0.3">
      <c r="A7668" t="s">
        <v>9482</v>
      </c>
      <c r="B7668" s="1">
        <v>45731</v>
      </c>
      <c r="C7668" t="s">
        <v>3591</v>
      </c>
      <c r="D7668" t="s">
        <v>118</v>
      </c>
      <c r="E7668" t="s">
        <v>39</v>
      </c>
      <c r="F7668" t="s">
        <v>202</v>
      </c>
      <c r="G7668" t="s">
        <v>41</v>
      </c>
      <c r="H7668" t="s">
        <v>42</v>
      </c>
      <c r="I7668" t="s">
        <v>43</v>
      </c>
      <c r="J7668">
        <v>1</v>
      </c>
      <c r="K7668">
        <v>5485.51</v>
      </c>
      <c r="L7668">
        <v>0.1</v>
      </c>
      <c r="M7668">
        <v>4122.7299999999996</v>
      </c>
      <c r="N7668" t="s">
        <v>24</v>
      </c>
      <c r="O7668" t="s">
        <v>25</v>
      </c>
      <c r="P7668" t="s">
        <v>71</v>
      </c>
      <c r="Q7668">
        <f>Sales_Data[[#This Row],[Quantity]]*Sales_Data[[#This Row],[Unit_Price]]</f>
        <v>5485.51</v>
      </c>
      <c r="R7668">
        <f>Sales_Data[[#This Row],[Gross_Sales]]*Sales_Data[[#This Row],[Discount]]</f>
        <v>548.55100000000004</v>
      </c>
      <c r="S7668">
        <f>Sales_Data[[#This Row],[Gross_Sales]]-Sales_Data[[#This Row],[Discount_Amount]]</f>
        <v>4936.9589999999998</v>
      </c>
      <c r="T7668">
        <f>Sales_Data[[#This Row],[Net Sales]]-Sales_Data[[#This Row],[Cost]]</f>
        <v>814.22900000000027</v>
      </c>
      <c r="U7668" s="2">
        <f>Sales_Data[[#This Row],[Profit]]/Sales_Data[[#This Row],[Net Sales]]</f>
        <v>0.1649252100331399</v>
      </c>
      <c r="V7668">
        <f>YEAR(Sales_Data[[#This Row],[Order_Date]])</f>
        <v>2025</v>
      </c>
      <c r="W7668" t="str">
        <f>TEXT(Sales_Data[[#This Row],[Order_Date]],"mmm")</f>
        <v>Mar</v>
      </c>
      <c r="X7668">
        <f>MONTH(Sales_Data[[#This Row],[Order_Date]])</f>
        <v>3</v>
      </c>
      <c r="Y7668" t="str">
        <f>"Q"&amp;ROUNDUP(MONTH(Sales_Data[[#This Row],[Order_Date]])/3,0)</f>
        <v>Q1</v>
      </c>
    </row>
    <row r="7669" spans="1:25" x14ac:dyDescent="0.3">
      <c r="A7669" t="s">
        <v>9483</v>
      </c>
      <c r="B7669" s="1">
        <v>45765</v>
      </c>
      <c r="C7669" t="s">
        <v>1667</v>
      </c>
      <c r="D7669" t="s">
        <v>1171</v>
      </c>
      <c r="E7669" t="s">
        <v>119</v>
      </c>
      <c r="F7669" t="s">
        <v>184</v>
      </c>
      <c r="G7669" t="s">
        <v>41</v>
      </c>
      <c r="H7669" t="s">
        <v>147</v>
      </c>
      <c r="I7669" t="s">
        <v>148</v>
      </c>
      <c r="J7669">
        <v>4</v>
      </c>
      <c r="K7669">
        <v>6412.15</v>
      </c>
      <c r="L7669">
        <v>0.2</v>
      </c>
      <c r="M7669">
        <v>14284.28</v>
      </c>
      <c r="N7669" t="s">
        <v>24</v>
      </c>
      <c r="O7669" t="s">
        <v>53</v>
      </c>
      <c r="P7669" t="s">
        <v>44</v>
      </c>
      <c r="Q7669">
        <f>Sales_Data[[#This Row],[Quantity]]*Sales_Data[[#This Row],[Unit_Price]]</f>
        <v>25648.6</v>
      </c>
      <c r="R7669">
        <f>Sales_Data[[#This Row],[Gross_Sales]]*Sales_Data[[#This Row],[Discount]]</f>
        <v>5129.72</v>
      </c>
      <c r="S7669">
        <f>Sales_Data[[#This Row],[Gross_Sales]]-Sales_Data[[#This Row],[Discount_Amount]]</f>
        <v>20518.879999999997</v>
      </c>
      <c r="T7669">
        <f>Sales_Data[[#This Row],[Net Sales]]-Sales_Data[[#This Row],[Cost]]</f>
        <v>6234.5999999999967</v>
      </c>
      <c r="U7669" s="2">
        <f>Sales_Data[[#This Row],[Profit]]/Sales_Data[[#This Row],[Net Sales]]</f>
        <v>0.30384699359809103</v>
      </c>
      <c r="V7669">
        <f>YEAR(Sales_Data[[#This Row],[Order_Date]])</f>
        <v>2025</v>
      </c>
      <c r="W7669" t="str">
        <f>TEXT(Sales_Data[[#This Row],[Order_Date]],"mmm")</f>
        <v>Apr</v>
      </c>
      <c r="X7669">
        <f>MONTH(Sales_Data[[#This Row],[Order_Date]])</f>
        <v>4</v>
      </c>
      <c r="Y7669" t="str">
        <f>"Q"&amp;ROUNDUP(MONTH(Sales_Data[[#This Row],[Order_Date]])/3,0)</f>
        <v>Q2</v>
      </c>
    </row>
    <row r="7670" spans="1:25" x14ac:dyDescent="0.3">
      <c r="A7670" t="s">
        <v>9484</v>
      </c>
      <c r="B7670" s="1">
        <v>45779</v>
      </c>
      <c r="C7670" t="s">
        <v>3124</v>
      </c>
      <c r="D7670" t="s">
        <v>553</v>
      </c>
      <c r="E7670" t="s">
        <v>19</v>
      </c>
      <c r="F7670" t="s">
        <v>57</v>
      </c>
      <c r="G7670" t="s">
        <v>21</v>
      </c>
      <c r="H7670" t="s">
        <v>22</v>
      </c>
      <c r="I7670" t="s">
        <v>62</v>
      </c>
      <c r="J7670">
        <v>3</v>
      </c>
      <c r="K7670">
        <v>6940.61</v>
      </c>
      <c r="L7670">
        <v>0</v>
      </c>
      <c r="M7670">
        <v>17599.189999999999</v>
      </c>
      <c r="N7670" t="s">
        <v>70</v>
      </c>
      <c r="O7670" t="s">
        <v>35</v>
      </c>
      <c r="P7670" t="s">
        <v>71</v>
      </c>
      <c r="Q7670">
        <f>Sales_Data[[#This Row],[Quantity]]*Sales_Data[[#This Row],[Unit_Price]]</f>
        <v>20821.829999999998</v>
      </c>
      <c r="R7670">
        <f>Sales_Data[[#This Row],[Gross_Sales]]*Sales_Data[[#This Row],[Discount]]</f>
        <v>0</v>
      </c>
      <c r="S7670">
        <f>Sales_Data[[#This Row],[Gross_Sales]]-Sales_Data[[#This Row],[Discount_Amount]]</f>
        <v>20821.829999999998</v>
      </c>
      <c r="T7670">
        <f>Sales_Data[[#This Row],[Net Sales]]-Sales_Data[[#This Row],[Cost]]</f>
        <v>3222.6399999999994</v>
      </c>
      <c r="U7670" s="2">
        <f>Sales_Data[[#This Row],[Profit]]/Sales_Data[[#This Row],[Net Sales]]</f>
        <v>0.15477217900636014</v>
      </c>
      <c r="V7670">
        <f>YEAR(Sales_Data[[#This Row],[Order_Date]])</f>
        <v>2025</v>
      </c>
      <c r="W7670" t="str">
        <f>TEXT(Sales_Data[[#This Row],[Order_Date]],"mmm")</f>
        <v>May</v>
      </c>
      <c r="X7670">
        <f>MONTH(Sales_Data[[#This Row],[Order_Date]])</f>
        <v>5</v>
      </c>
      <c r="Y7670" t="str">
        <f>"Q"&amp;ROUNDUP(MONTH(Sales_Data[[#This Row],[Order_Date]])/3,0)</f>
        <v>Q2</v>
      </c>
    </row>
    <row r="7671" spans="1:25" x14ac:dyDescent="0.3">
      <c r="A7671" t="s">
        <v>9485</v>
      </c>
      <c r="B7671" s="1">
        <v>45674</v>
      </c>
      <c r="C7671" t="s">
        <v>111</v>
      </c>
      <c r="D7671" t="s">
        <v>205</v>
      </c>
      <c r="E7671" t="s">
        <v>19</v>
      </c>
      <c r="F7671" t="s">
        <v>57</v>
      </c>
      <c r="G7671" t="s">
        <v>67</v>
      </c>
      <c r="H7671" t="s">
        <v>133</v>
      </c>
      <c r="I7671" t="s">
        <v>134</v>
      </c>
      <c r="J7671">
        <v>1</v>
      </c>
      <c r="K7671">
        <v>6255.31</v>
      </c>
      <c r="L7671">
        <v>0</v>
      </c>
      <c r="M7671">
        <v>3947.96</v>
      </c>
      <c r="N7671" t="s">
        <v>24</v>
      </c>
      <c r="O7671" t="s">
        <v>35</v>
      </c>
      <c r="P7671" t="s">
        <v>71</v>
      </c>
      <c r="Q7671">
        <f>Sales_Data[[#This Row],[Quantity]]*Sales_Data[[#This Row],[Unit_Price]]</f>
        <v>6255.31</v>
      </c>
      <c r="R7671">
        <f>Sales_Data[[#This Row],[Gross_Sales]]*Sales_Data[[#This Row],[Discount]]</f>
        <v>0</v>
      </c>
      <c r="S7671">
        <f>Sales_Data[[#This Row],[Gross_Sales]]-Sales_Data[[#This Row],[Discount_Amount]]</f>
        <v>6255.31</v>
      </c>
      <c r="T7671">
        <f>Sales_Data[[#This Row],[Net Sales]]-Sales_Data[[#This Row],[Cost]]</f>
        <v>2307.3500000000004</v>
      </c>
      <c r="U7671" s="2">
        <f>Sales_Data[[#This Row],[Profit]]/Sales_Data[[#This Row],[Net Sales]]</f>
        <v>0.36886261432287132</v>
      </c>
      <c r="V7671">
        <f>YEAR(Sales_Data[[#This Row],[Order_Date]])</f>
        <v>2025</v>
      </c>
      <c r="W7671" t="str">
        <f>TEXT(Sales_Data[[#This Row],[Order_Date]],"mmm")</f>
        <v>Jan</v>
      </c>
      <c r="X7671">
        <f>MONTH(Sales_Data[[#This Row],[Order_Date]])</f>
        <v>1</v>
      </c>
      <c r="Y7671" t="str">
        <f>"Q"&amp;ROUNDUP(MONTH(Sales_Data[[#This Row],[Order_Date]])/3,0)</f>
        <v>Q1</v>
      </c>
    </row>
    <row r="7672" spans="1:25" x14ac:dyDescent="0.3">
      <c r="A7672" t="s">
        <v>9486</v>
      </c>
      <c r="B7672" s="1">
        <v>45853</v>
      </c>
      <c r="C7672" t="s">
        <v>3815</v>
      </c>
      <c r="D7672" t="s">
        <v>765</v>
      </c>
      <c r="E7672" t="s">
        <v>39</v>
      </c>
      <c r="F7672" t="s">
        <v>202</v>
      </c>
      <c r="G7672" t="s">
        <v>21</v>
      </c>
      <c r="H7672" t="s">
        <v>22</v>
      </c>
      <c r="I7672" t="s">
        <v>62</v>
      </c>
      <c r="J7672">
        <v>1</v>
      </c>
      <c r="K7672">
        <v>408.2</v>
      </c>
      <c r="L7672">
        <v>0</v>
      </c>
      <c r="M7672">
        <v>358.47</v>
      </c>
      <c r="N7672" t="s">
        <v>70</v>
      </c>
      <c r="O7672" t="s">
        <v>35</v>
      </c>
      <c r="P7672" t="s">
        <v>71</v>
      </c>
      <c r="Q7672">
        <f>Sales_Data[[#This Row],[Quantity]]*Sales_Data[[#This Row],[Unit_Price]]</f>
        <v>408.2</v>
      </c>
      <c r="R7672">
        <f>Sales_Data[[#This Row],[Gross_Sales]]*Sales_Data[[#This Row],[Discount]]</f>
        <v>0</v>
      </c>
      <c r="S7672">
        <f>Sales_Data[[#This Row],[Gross_Sales]]-Sales_Data[[#This Row],[Discount_Amount]]</f>
        <v>408.2</v>
      </c>
      <c r="T7672">
        <f>Sales_Data[[#This Row],[Net Sales]]-Sales_Data[[#This Row],[Cost]]</f>
        <v>49.729999999999961</v>
      </c>
      <c r="U7672" s="2">
        <f>Sales_Data[[#This Row],[Profit]]/Sales_Data[[#This Row],[Net Sales]]</f>
        <v>0.12182753552180295</v>
      </c>
      <c r="V7672">
        <f>YEAR(Sales_Data[[#This Row],[Order_Date]])</f>
        <v>2025</v>
      </c>
      <c r="W7672" t="str">
        <f>TEXT(Sales_Data[[#This Row],[Order_Date]],"mmm")</f>
        <v>Jul</v>
      </c>
      <c r="X7672">
        <f>MONTH(Sales_Data[[#This Row],[Order_Date]])</f>
        <v>7</v>
      </c>
      <c r="Y7672" t="str">
        <f>"Q"&amp;ROUNDUP(MONTH(Sales_Data[[#This Row],[Order_Date]])/3,0)</f>
        <v>Q3</v>
      </c>
    </row>
    <row r="7673" spans="1:25" x14ac:dyDescent="0.3">
      <c r="A7673" t="s">
        <v>9487</v>
      </c>
      <c r="B7673" s="1">
        <v>45984</v>
      </c>
      <c r="C7673" t="s">
        <v>1787</v>
      </c>
      <c r="D7673" t="s">
        <v>624</v>
      </c>
      <c r="E7673" t="s">
        <v>48</v>
      </c>
      <c r="F7673" t="s">
        <v>49</v>
      </c>
      <c r="G7673" t="s">
        <v>67</v>
      </c>
      <c r="H7673" t="s">
        <v>133</v>
      </c>
      <c r="I7673" t="s">
        <v>138</v>
      </c>
      <c r="J7673">
        <v>2</v>
      </c>
      <c r="K7673">
        <v>5535.56</v>
      </c>
      <c r="L7673">
        <v>0.05</v>
      </c>
      <c r="M7673">
        <v>6823.15</v>
      </c>
      <c r="N7673" t="s">
        <v>24</v>
      </c>
      <c r="O7673" t="s">
        <v>53</v>
      </c>
      <c r="P7673" t="s">
        <v>44</v>
      </c>
      <c r="Q7673">
        <f>Sales_Data[[#This Row],[Quantity]]*Sales_Data[[#This Row],[Unit_Price]]</f>
        <v>11071.12</v>
      </c>
      <c r="R7673">
        <f>Sales_Data[[#This Row],[Gross_Sales]]*Sales_Data[[#This Row],[Discount]]</f>
        <v>553.55600000000004</v>
      </c>
      <c r="S7673">
        <f>Sales_Data[[#This Row],[Gross_Sales]]-Sales_Data[[#This Row],[Discount_Amount]]</f>
        <v>10517.564</v>
      </c>
      <c r="T7673">
        <f>Sales_Data[[#This Row],[Net Sales]]-Sales_Data[[#This Row],[Cost]]</f>
        <v>3694.4140000000007</v>
      </c>
      <c r="U7673" s="2">
        <f>Sales_Data[[#This Row],[Profit]]/Sales_Data[[#This Row],[Net Sales]]</f>
        <v>0.35126137573301197</v>
      </c>
      <c r="V7673">
        <f>YEAR(Sales_Data[[#This Row],[Order_Date]])</f>
        <v>2025</v>
      </c>
      <c r="W7673" t="str">
        <f>TEXT(Sales_Data[[#This Row],[Order_Date]],"mmm")</f>
        <v>Nov</v>
      </c>
      <c r="X7673">
        <f>MONTH(Sales_Data[[#This Row],[Order_Date]])</f>
        <v>11</v>
      </c>
      <c r="Y7673" t="str">
        <f>"Q"&amp;ROUNDUP(MONTH(Sales_Data[[#This Row],[Order_Date]])/3,0)</f>
        <v>Q4</v>
      </c>
    </row>
    <row r="7674" spans="1:25" x14ac:dyDescent="0.3">
      <c r="A7674" t="s">
        <v>9488</v>
      </c>
      <c r="B7674" s="1">
        <v>45975</v>
      </c>
      <c r="C7674" t="s">
        <v>2586</v>
      </c>
      <c r="D7674" t="s">
        <v>224</v>
      </c>
      <c r="E7674" t="s">
        <v>39</v>
      </c>
      <c r="F7674" t="s">
        <v>40</v>
      </c>
      <c r="G7674" t="s">
        <v>41</v>
      </c>
      <c r="H7674" t="s">
        <v>102</v>
      </c>
      <c r="I7674" t="s">
        <v>165</v>
      </c>
      <c r="J7674">
        <v>2</v>
      </c>
      <c r="K7674">
        <v>4513.49</v>
      </c>
      <c r="L7674">
        <v>0.1</v>
      </c>
      <c r="M7674">
        <v>6970.17</v>
      </c>
      <c r="N7674" t="s">
        <v>83</v>
      </c>
      <c r="O7674" t="s">
        <v>25</v>
      </c>
      <c r="P7674" t="s">
        <v>44</v>
      </c>
      <c r="Q7674">
        <f>Sales_Data[[#This Row],[Quantity]]*Sales_Data[[#This Row],[Unit_Price]]</f>
        <v>9026.98</v>
      </c>
      <c r="R7674">
        <f>Sales_Data[[#This Row],[Gross_Sales]]*Sales_Data[[#This Row],[Discount]]</f>
        <v>902.69799999999998</v>
      </c>
      <c r="S7674">
        <f>Sales_Data[[#This Row],[Gross_Sales]]-Sales_Data[[#This Row],[Discount_Amount]]</f>
        <v>8124.2819999999992</v>
      </c>
      <c r="T7674">
        <f>Sales_Data[[#This Row],[Net Sales]]-Sales_Data[[#This Row],[Cost]]</f>
        <v>1154.1119999999992</v>
      </c>
      <c r="U7674" s="2">
        <f>Sales_Data[[#This Row],[Profit]]/Sales_Data[[#This Row],[Net Sales]]</f>
        <v>0.14205710732345322</v>
      </c>
      <c r="V7674">
        <f>YEAR(Sales_Data[[#This Row],[Order_Date]])</f>
        <v>2025</v>
      </c>
      <c r="W7674" t="str">
        <f>TEXT(Sales_Data[[#This Row],[Order_Date]],"mmm")</f>
        <v>Nov</v>
      </c>
      <c r="X7674">
        <f>MONTH(Sales_Data[[#This Row],[Order_Date]])</f>
        <v>11</v>
      </c>
      <c r="Y7674" t="str">
        <f>"Q"&amp;ROUNDUP(MONTH(Sales_Data[[#This Row],[Order_Date]])/3,0)</f>
        <v>Q4</v>
      </c>
    </row>
    <row r="7675" spans="1:25" x14ac:dyDescent="0.3">
      <c r="A7675" t="s">
        <v>9489</v>
      </c>
      <c r="B7675" s="1">
        <v>45954</v>
      </c>
      <c r="C7675" t="s">
        <v>223</v>
      </c>
      <c r="D7675" t="s">
        <v>777</v>
      </c>
      <c r="E7675" t="s">
        <v>30</v>
      </c>
      <c r="F7675" t="s">
        <v>156</v>
      </c>
      <c r="G7675" t="s">
        <v>67</v>
      </c>
      <c r="H7675" t="s">
        <v>68</v>
      </c>
      <c r="I7675" t="s">
        <v>97</v>
      </c>
      <c r="J7675">
        <v>4</v>
      </c>
      <c r="K7675">
        <v>2694.38</v>
      </c>
      <c r="L7675">
        <v>0</v>
      </c>
      <c r="M7675">
        <v>9071.01</v>
      </c>
      <c r="N7675" t="s">
        <v>24</v>
      </c>
      <c r="O7675" t="s">
        <v>35</v>
      </c>
      <c r="P7675" t="s">
        <v>44</v>
      </c>
      <c r="Q7675">
        <f>Sales_Data[[#This Row],[Quantity]]*Sales_Data[[#This Row],[Unit_Price]]</f>
        <v>10777.52</v>
      </c>
      <c r="R7675">
        <f>Sales_Data[[#This Row],[Gross_Sales]]*Sales_Data[[#This Row],[Discount]]</f>
        <v>0</v>
      </c>
      <c r="S7675">
        <f>Sales_Data[[#This Row],[Gross_Sales]]-Sales_Data[[#This Row],[Discount_Amount]]</f>
        <v>10777.52</v>
      </c>
      <c r="T7675">
        <f>Sales_Data[[#This Row],[Net Sales]]-Sales_Data[[#This Row],[Cost]]</f>
        <v>1706.5100000000002</v>
      </c>
      <c r="U7675" s="2">
        <f>Sales_Data[[#This Row],[Profit]]/Sales_Data[[#This Row],[Net Sales]]</f>
        <v>0.15833976647688894</v>
      </c>
      <c r="V7675">
        <f>YEAR(Sales_Data[[#This Row],[Order_Date]])</f>
        <v>2025</v>
      </c>
      <c r="W7675" t="str">
        <f>TEXT(Sales_Data[[#This Row],[Order_Date]],"mmm")</f>
        <v>Oct</v>
      </c>
      <c r="X7675">
        <f>MONTH(Sales_Data[[#This Row],[Order_Date]])</f>
        <v>10</v>
      </c>
      <c r="Y7675" t="str">
        <f>"Q"&amp;ROUNDUP(MONTH(Sales_Data[[#This Row],[Order_Date]])/3,0)</f>
        <v>Q4</v>
      </c>
    </row>
    <row r="7676" spans="1:25" x14ac:dyDescent="0.3">
      <c r="A7676" t="s">
        <v>9490</v>
      </c>
      <c r="B7676" s="1">
        <v>45909</v>
      </c>
      <c r="C7676" t="s">
        <v>6501</v>
      </c>
      <c r="D7676" t="s">
        <v>596</v>
      </c>
      <c r="E7676" t="s">
        <v>19</v>
      </c>
      <c r="F7676" t="s">
        <v>20</v>
      </c>
      <c r="G7676" t="s">
        <v>21</v>
      </c>
      <c r="H7676" t="s">
        <v>297</v>
      </c>
      <c r="I7676" t="s">
        <v>297</v>
      </c>
      <c r="J7676">
        <v>1</v>
      </c>
      <c r="K7676">
        <v>8222.1</v>
      </c>
      <c r="L7676">
        <v>0.05</v>
      </c>
      <c r="M7676">
        <v>5438.27</v>
      </c>
      <c r="N7676" t="s">
        <v>70</v>
      </c>
      <c r="O7676" t="s">
        <v>35</v>
      </c>
      <c r="P7676" t="s">
        <v>71</v>
      </c>
      <c r="Q7676">
        <f>Sales_Data[[#This Row],[Quantity]]*Sales_Data[[#This Row],[Unit_Price]]</f>
        <v>8222.1</v>
      </c>
      <c r="R7676">
        <f>Sales_Data[[#This Row],[Gross_Sales]]*Sales_Data[[#This Row],[Discount]]</f>
        <v>411.10500000000002</v>
      </c>
      <c r="S7676">
        <f>Sales_Data[[#This Row],[Gross_Sales]]-Sales_Data[[#This Row],[Discount_Amount]]</f>
        <v>7810.9950000000008</v>
      </c>
      <c r="T7676">
        <f>Sales_Data[[#This Row],[Net Sales]]-Sales_Data[[#This Row],[Cost]]</f>
        <v>2372.7250000000004</v>
      </c>
      <c r="U7676" s="2">
        <f>Sales_Data[[#This Row],[Profit]]/Sales_Data[[#This Row],[Net Sales]]</f>
        <v>0.30376731773608867</v>
      </c>
      <c r="V7676">
        <f>YEAR(Sales_Data[[#This Row],[Order_Date]])</f>
        <v>2025</v>
      </c>
      <c r="W7676" t="str">
        <f>TEXT(Sales_Data[[#This Row],[Order_Date]],"mmm")</f>
        <v>Sep</v>
      </c>
      <c r="X7676">
        <f>MONTH(Sales_Data[[#This Row],[Order_Date]])</f>
        <v>9</v>
      </c>
      <c r="Y7676" t="str">
        <f>"Q"&amp;ROUNDUP(MONTH(Sales_Data[[#This Row],[Order_Date]])/3,0)</f>
        <v>Q3</v>
      </c>
    </row>
    <row r="7677" spans="1:25" x14ac:dyDescent="0.3">
      <c r="A7677" t="s">
        <v>9491</v>
      </c>
      <c r="B7677" s="1">
        <v>45776</v>
      </c>
      <c r="C7677" t="s">
        <v>1124</v>
      </c>
      <c r="D7677" t="s">
        <v>125</v>
      </c>
      <c r="E7677" t="s">
        <v>39</v>
      </c>
      <c r="F7677" t="s">
        <v>107</v>
      </c>
      <c r="G7677" t="s">
        <v>67</v>
      </c>
      <c r="H7677" t="s">
        <v>121</v>
      </c>
      <c r="I7677" t="s">
        <v>122</v>
      </c>
      <c r="J7677">
        <v>1</v>
      </c>
      <c r="K7677">
        <v>5861.51</v>
      </c>
      <c r="L7677">
        <v>0.05</v>
      </c>
      <c r="M7677">
        <v>4121.82</v>
      </c>
      <c r="N7677" t="s">
        <v>24</v>
      </c>
      <c r="O7677" t="s">
        <v>35</v>
      </c>
      <c r="P7677" t="s">
        <v>44</v>
      </c>
      <c r="Q7677">
        <f>Sales_Data[[#This Row],[Quantity]]*Sales_Data[[#This Row],[Unit_Price]]</f>
        <v>5861.51</v>
      </c>
      <c r="R7677">
        <f>Sales_Data[[#This Row],[Gross_Sales]]*Sales_Data[[#This Row],[Discount]]</f>
        <v>293.07550000000003</v>
      </c>
      <c r="S7677">
        <f>Sales_Data[[#This Row],[Gross_Sales]]-Sales_Data[[#This Row],[Discount_Amount]]</f>
        <v>5568.4345000000003</v>
      </c>
      <c r="T7677">
        <f>Sales_Data[[#This Row],[Net Sales]]-Sales_Data[[#This Row],[Cost]]</f>
        <v>1446.6145000000006</v>
      </c>
      <c r="U7677" s="2">
        <f>Sales_Data[[#This Row],[Profit]]/Sales_Data[[#This Row],[Net Sales]]</f>
        <v>0.25978836601202737</v>
      </c>
      <c r="V7677">
        <f>YEAR(Sales_Data[[#This Row],[Order_Date]])</f>
        <v>2025</v>
      </c>
      <c r="W7677" t="str">
        <f>TEXT(Sales_Data[[#This Row],[Order_Date]],"mmm")</f>
        <v>Apr</v>
      </c>
      <c r="X7677">
        <f>MONTH(Sales_Data[[#This Row],[Order_Date]])</f>
        <v>4</v>
      </c>
      <c r="Y7677" t="str">
        <f>"Q"&amp;ROUNDUP(MONTH(Sales_Data[[#This Row],[Order_Date]])/3,0)</f>
        <v>Q2</v>
      </c>
    </row>
    <row r="7678" spans="1:25" x14ac:dyDescent="0.3">
      <c r="A7678" t="s">
        <v>9492</v>
      </c>
      <c r="B7678" s="1">
        <v>45819</v>
      </c>
      <c r="C7678" t="s">
        <v>2624</v>
      </c>
      <c r="D7678" t="s">
        <v>397</v>
      </c>
      <c r="E7678" t="s">
        <v>39</v>
      </c>
      <c r="F7678" t="s">
        <v>107</v>
      </c>
      <c r="G7678" t="s">
        <v>21</v>
      </c>
      <c r="H7678" t="s">
        <v>127</v>
      </c>
      <c r="I7678" t="s">
        <v>314</v>
      </c>
      <c r="J7678">
        <v>4</v>
      </c>
      <c r="K7678">
        <v>3725.73</v>
      </c>
      <c r="L7678">
        <v>0.05</v>
      </c>
      <c r="M7678">
        <v>9567.2999999999993</v>
      </c>
      <c r="N7678" t="s">
        <v>52</v>
      </c>
      <c r="O7678" t="s">
        <v>53</v>
      </c>
      <c r="P7678" t="s">
        <v>71</v>
      </c>
      <c r="Q7678">
        <f>Sales_Data[[#This Row],[Quantity]]*Sales_Data[[#This Row],[Unit_Price]]</f>
        <v>14902.92</v>
      </c>
      <c r="R7678">
        <f>Sales_Data[[#This Row],[Gross_Sales]]*Sales_Data[[#This Row],[Discount]]</f>
        <v>745.14600000000007</v>
      </c>
      <c r="S7678">
        <f>Sales_Data[[#This Row],[Gross_Sales]]-Sales_Data[[#This Row],[Discount_Amount]]</f>
        <v>14157.773999999999</v>
      </c>
      <c r="T7678">
        <f>Sales_Data[[#This Row],[Net Sales]]-Sales_Data[[#This Row],[Cost]]</f>
        <v>4590.4740000000002</v>
      </c>
      <c r="U7678" s="2">
        <f>Sales_Data[[#This Row],[Profit]]/Sales_Data[[#This Row],[Net Sales]]</f>
        <v>0.32423698810279078</v>
      </c>
      <c r="V7678">
        <f>YEAR(Sales_Data[[#This Row],[Order_Date]])</f>
        <v>2025</v>
      </c>
      <c r="W7678" t="str">
        <f>TEXT(Sales_Data[[#This Row],[Order_Date]],"mmm")</f>
        <v>Jun</v>
      </c>
      <c r="X7678">
        <f>MONTH(Sales_Data[[#This Row],[Order_Date]])</f>
        <v>6</v>
      </c>
      <c r="Y7678" t="str">
        <f>"Q"&amp;ROUNDUP(MONTH(Sales_Data[[#This Row],[Order_Date]])/3,0)</f>
        <v>Q2</v>
      </c>
    </row>
    <row r="7679" spans="1:25" x14ac:dyDescent="0.3">
      <c r="A7679" t="s">
        <v>9493</v>
      </c>
      <c r="B7679" s="1">
        <v>45855</v>
      </c>
      <c r="C7679" t="s">
        <v>1767</v>
      </c>
      <c r="D7679" t="s">
        <v>145</v>
      </c>
      <c r="E7679" t="s">
        <v>48</v>
      </c>
      <c r="F7679" t="s">
        <v>132</v>
      </c>
      <c r="G7679" t="s">
        <v>41</v>
      </c>
      <c r="H7679" t="s">
        <v>171</v>
      </c>
      <c r="I7679" t="s">
        <v>172</v>
      </c>
      <c r="J7679">
        <v>1</v>
      </c>
      <c r="K7679">
        <v>25915.34</v>
      </c>
      <c r="L7679">
        <v>0.1</v>
      </c>
      <c r="M7679">
        <v>17378.05</v>
      </c>
      <c r="N7679" t="s">
        <v>83</v>
      </c>
      <c r="O7679" t="s">
        <v>35</v>
      </c>
      <c r="P7679" t="s">
        <v>71</v>
      </c>
      <c r="Q7679">
        <f>Sales_Data[[#This Row],[Quantity]]*Sales_Data[[#This Row],[Unit_Price]]</f>
        <v>25915.34</v>
      </c>
      <c r="R7679">
        <f>Sales_Data[[#This Row],[Gross_Sales]]*Sales_Data[[#This Row],[Discount]]</f>
        <v>2591.5340000000001</v>
      </c>
      <c r="S7679">
        <f>Sales_Data[[#This Row],[Gross_Sales]]-Sales_Data[[#This Row],[Discount_Amount]]</f>
        <v>23323.806</v>
      </c>
      <c r="T7679">
        <f>Sales_Data[[#This Row],[Net Sales]]-Sales_Data[[#This Row],[Cost]]</f>
        <v>5945.7560000000012</v>
      </c>
      <c r="U7679" s="2">
        <f>Sales_Data[[#This Row],[Profit]]/Sales_Data[[#This Row],[Net Sales]]</f>
        <v>0.2549222026628073</v>
      </c>
      <c r="V7679">
        <f>YEAR(Sales_Data[[#This Row],[Order_Date]])</f>
        <v>2025</v>
      </c>
      <c r="W7679" t="str">
        <f>TEXT(Sales_Data[[#This Row],[Order_Date]],"mmm")</f>
        <v>Jul</v>
      </c>
      <c r="X7679">
        <f>MONTH(Sales_Data[[#This Row],[Order_Date]])</f>
        <v>7</v>
      </c>
      <c r="Y7679" t="str">
        <f>"Q"&amp;ROUNDUP(MONTH(Sales_Data[[#This Row],[Order_Date]])/3,0)</f>
        <v>Q3</v>
      </c>
    </row>
    <row r="7680" spans="1:25" x14ac:dyDescent="0.3">
      <c r="A7680" t="s">
        <v>9494</v>
      </c>
      <c r="B7680" s="1">
        <v>45702</v>
      </c>
      <c r="C7680" t="s">
        <v>5026</v>
      </c>
      <c r="D7680" t="s">
        <v>175</v>
      </c>
      <c r="E7680" t="s">
        <v>48</v>
      </c>
      <c r="F7680" t="s">
        <v>152</v>
      </c>
      <c r="G7680" t="s">
        <v>41</v>
      </c>
      <c r="H7680" t="s">
        <v>147</v>
      </c>
      <c r="I7680" t="s">
        <v>369</v>
      </c>
      <c r="J7680">
        <v>2</v>
      </c>
      <c r="K7680">
        <v>11739.78</v>
      </c>
      <c r="L7680">
        <v>0.05</v>
      </c>
      <c r="M7680">
        <v>14878.03</v>
      </c>
      <c r="N7680" t="s">
        <v>52</v>
      </c>
      <c r="O7680" t="s">
        <v>25</v>
      </c>
      <c r="P7680" t="s">
        <v>44</v>
      </c>
      <c r="Q7680">
        <f>Sales_Data[[#This Row],[Quantity]]*Sales_Data[[#This Row],[Unit_Price]]</f>
        <v>23479.56</v>
      </c>
      <c r="R7680">
        <f>Sales_Data[[#This Row],[Gross_Sales]]*Sales_Data[[#This Row],[Discount]]</f>
        <v>1173.9780000000001</v>
      </c>
      <c r="S7680">
        <f>Sales_Data[[#This Row],[Gross_Sales]]-Sales_Data[[#This Row],[Discount_Amount]]</f>
        <v>22305.582000000002</v>
      </c>
      <c r="T7680">
        <f>Sales_Data[[#This Row],[Net Sales]]-Sales_Data[[#This Row],[Cost]]</f>
        <v>7427.5520000000015</v>
      </c>
      <c r="U7680" s="2">
        <f>Sales_Data[[#This Row],[Profit]]/Sales_Data[[#This Row],[Net Sales]]</f>
        <v>0.33299072850912387</v>
      </c>
      <c r="V7680">
        <f>YEAR(Sales_Data[[#This Row],[Order_Date]])</f>
        <v>2025</v>
      </c>
      <c r="W7680" t="str">
        <f>TEXT(Sales_Data[[#This Row],[Order_Date]],"mmm")</f>
        <v>Feb</v>
      </c>
      <c r="X7680">
        <f>MONTH(Sales_Data[[#This Row],[Order_Date]])</f>
        <v>2</v>
      </c>
      <c r="Y7680" t="str">
        <f>"Q"&amp;ROUNDUP(MONTH(Sales_Data[[#This Row],[Order_Date]])/3,0)</f>
        <v>Q1</v>
      </c>
    </row>
    <row r="7681" spans="1:25" x14ac:dyDescent="0.3">
      <c r="A7681" t="s">
        <v>9495</v>
      </c>
      <c r="B7681" s="1">
        <v>45971</v>
      </c>
      <c r="C7681" t="s">
        <v>4775</v>
      </c>
      <c r="D7681" t="s">
        <v>92</v>
      </c>
      <c r="E7681" t="s">
        <v>119</v>
      </c>
      <c r="F7681" t="s">
        <v>120</v>
      </c>
      <c r="G7681" t="s">
        <v>41</v>
      </c>
      <c r="H7681" t="s">
        <v>171</v>
      </c>
      <c r="I7681" t="s">
        <v>191</v>
      </c>
      <c r="J7681">
        <v>1</v>
      </c>
      <c r="K7681">
        <v>7475.85</v>
      </c>
      <c r="L7681">
        <v>0.05</v>
      </c>
      <c r="M7681">
        <v>4943.6000000000004</v>
      </c>
      <c r="N7681" t="s">
        <v>52</v>
      </c>
      <c r="O7681" t="s">
        <v>35</v>
      </c>
      <c r="P7681" t="s">
        <v>71</v>
      </c>
      <c r="Q7681">
        <f>Sales_Data[[#This Row],[Quantity]]*Sales_Data[[#This Row],[Unit_Price]]</f>
        <v>7475.85</v>
      </c>
      <c r="R7681">
        <f>Sales_Data[[#This Row],[Gross_Sales]]*Sales_Data[[#This Row],[Discount]]</f>
        <v>373.79250000000002</v>
      </c>
      <c r="S7681">
        <f>Sales_Data[[#This Row],[Gross_Sales]]-Sales_Data[[#This Row],[Discount_Amount]]</f>
        <v>7102.0575000000008</v>
      </c>
      <c r="T7681">
        <f>Sales_Data[[#This Row],[Net Sales]]-Sales_Data[[#This Row],[Cost]]</f>
        <v>2158.4575000000004</v>
      </c>
      <c r="U7681" s="2">
        <f>Sales_Data[[#This Row],[Profit]]/Sales_Data[[#This Row],[Net Sales]]</f>
        <v>0.3039200259924677</v>
      </c>
      <c r="V7681">
        <f>YEAR(Sales_Data[[#This Row],[Order_Date]])</f>
        <v>2025</v>
      </c>
      <c r="W7681" t="str">
        <f>TEXT(Sales_Data[[#This Row],[Order_Date]],"mmm")</f>
        <v>Nov</v>
      </c>
      <c r="X7681">
        <f>MONTH(Sales_Data[[#This Row],[Order_Date]])</f>
        <v>11</v>
      </c>
      <c r="Y7681" t="str">
        <f>"Q"&amp;ROUNDUP(MONTH(Sales_Data[[#This Row],[Order_Date]])/3,0)</f>
        <v>Q4</v>
      </c>
    </row>
    <row r="7682" spans="1:25" x14ac:dyDescent="0.3">
      <c r="A7682" t="s">
        <v>9496</v>
      </c>
      <c r="B7682" s="1">
        <v>45836</v>
      </c>
      <c r="C7682" t="s">
        <v>827</v>
      </c>
      <c r="D7682" t="s">
        <v>580</v>
      </c>
      <c r="E7682" t="s">
        <v>119</v>
      </c>
      <c r="F7682" t="s">
        <v>146</v>
      </c>
      <c r="G7682" t="s">
        <v>21</v>
      </c>
      <c r="H7682" t="s">
        <v>230</v>
      </c>
      <c r="I7682" t="s">
        <v>328</v>
      </c>
      <c r="J7682">
        <v>3</v>
      </c>
      <c r="K7682">
        <v>5398.11</v>
      </c>
      <c r="L7682">
        <v>0.1</v>
      </c>
      <c r="M7682">
        <v>9184.83</v>
      </c>
      <c r="N7682" t="s">
        <v>24</v>
      </c>
      <c r="O7682" t="s">
        <v>35</v>
      </c>
      <c r="P7682" t="s">
        <v>44</v>
      </c>
      <c r="Q7682">
        <f>Sales_Data[[#This Row],[Quantity]]*Sales_Data[[#This Row],[Unit_Price]]</f>
        <v>16194.329999999998</v>
      </c>
      <c r="R7682">
        <f>Sales_Data[[#This Row],[Gross_Sales]]*Sales_Data[[#This Row],[Discount]]</f>
        <v>1619.433</v>
      </c>
      <c r="S7682">
        <f>Sales_Data[[#This Row],[Gross_Sales]]-Sales_Data[[#This Row],[Discount_Amount]]</f>
        <v>14574.896999999997</v>
      </c>
      <c r="T7682">
        <f>Sales_Data[[#This Row],[Net Sales]]-Sales_Data[[#This Row],[Cost]]</f>
        <v>5390.0669999999973</v>
      </c>
      <c r="U7682" s="2">
        <f>Sales_Data[[#This Row],[Profit]]/Sales_Data[[#This Row],[Net Sales]]</f>
        <v>0.3698185311361033</v>
      </c>
      <c r="V7682">
        <f>YEAR(Sales_Data[[#This Row],[Order_Date]])</f>
        <v>2025</v>
      </c>
      <c r="W7682" t="str">
        <f>TEXT(Sales_Data[[#This Row],[Order_Date]],"mmm")</f>
        <v>Jun</v>
      </c>
      <c r="X7682">
        <f>MONTH(Sales_Data[[#This Row],[Order_Date]])</f>
        <v>6</v>
      </c>
      <c r="Y7682" t="str">
        <f>"Q"&amp;ROUNDUP(MONTH(Sales_Data[[#This Row],[Order_Date]])/3,0)</f>
        <v>Q2</v>
      </c>
    </row>
    <row r="7683" spans="1:25" x14ac:dyDescent="0.3">
      <c r="A7683" t="s">
        <v>9497</v>
      </c>
      <c r="B7683" s="1">
        <v>45701</v>
      </c>
      <c r="C7683" t="s">
        <v>5726</v>
      </c>
      <c r="D7683" t="s">
        <v>347</v>
      </c>
      <c r="E7683" t="s">
        <v>30</v>
      </c>
      <c r="F7683" t="s">
        <v>101</v>
      </c>
      <c r="G7683" t="s">
        <v>21</v>
      </c>
      <c r="H7683" t="s">
        <v>127</v>
      </c>
      <c r="I7683" t="s">
        <v>342</v>
      </c>
      <c r="J7683">
        <v>1</v>
      </c>
      <c r="K7683">
        <v>689.18</v>
      </c>
      <c r="L7683">
        <v>0.05</v>
      </c>
      <c r="M7683">
        <v>499.87</v>
      </c>
      <c r="N7683" t="s">
        <v>24</v>
      </c>
      <c r="O7683" t="s">
        <v>35</v>
      </c>
      <c r="P7683" t="s">
        <v>71</v>
      </c>
      <c r="Q7683">
        <f>Sales_Data[[#This Row],[Quantity]]*Sales_Data[[#This Row],[Unit_Price]]</f>
        <v>689.18</v>
      </c>
      <c r="R7683">
        <f>Sales_Data[[#This Row],[Gross_Sales]]*Sales_Data[[#This Row],[Discount]]</f>
        <v>34.458999999999996</v>
      </c>
      <c r="S7683">
        <f>Sales_Data[[#This Row],[Gross_Sales]]-Sales_Data[[#This Row],[Discount_Amount]]</f>
        <v>654.721</v>
      </c>
      <c r="T7683">
        <f>Sales_Data[[#This Row],[Net Sales]]-Sales_Data[[#This Row],[Cost]]</f>
        <v>154.851</v>
      </c>
      <c r="U7683" s="2">
        <f>Sales_Data[[#This Row],[Profit]]/Sales_Data[[#This Row],[Net Sales]]</f>
        <v>0.23651448479581377</v>
      </c>
      <c r="V7683">
        <f>YEAR(Sales_Data[[#This Row],[Order_Date]])</f>
        <v>2025</v>
      </c>
      <c r="W7683" t="str">
        <f>TEXT(Sales_Data[[#This Row],[Order_Date]],"mmm")</f>
        <v>Feb</v>
      </c>
      <c r="X7683">
        <f>MONTH(Sales_Data[[#This Row],[Order_Date]])</f>
        <v>2</v>
      </c>
      <c r="Y7683" t="str">
        <f>"Q"&amp;ROUNDUP(MONTH(Sales_Data[[#This Row],[Order_Date]])/3,0)</f>
        <v>Q1</v>
      </c>
    </row>
    <row r="7684" spans="1:25" x14ac:dyDescent="0.3">
      <c r="A7684" t="s">
        <v>9498</v>
      </c>
      <c r="B7684" s="1">
        <v>45928</v>
      </c>
      <c r="C7684" t="s">
        <v>376</v>
      </c>
      <c r="D7684" t="s">
        <v>589</v>
      </c>
      <c r="E7684" t="s">
        <v>119</v>
      </c>
      <c r="F7684" t="s">
        <v>249</v>
      </c>
      <c r="G7684" t="s">
        <v>32</v>
      </c>
      <c r="H7684" t="s">
        <v>50</v>
      </c>
      <c r="I7684" t="s">
        <v>51</v>
      </c>
      <c r="J7684">
        <v>2</v>
      </c>
      <c r="K7684">
        <v>6015.64</v>
      </c>
      <c r="L7684">
        <v>0.1</v>
      </c>
      <c r="M7684">
        <v>8750.4599999999991</v>
      </c>
      <c r="N7684" t="s">
        <v>24</v>
      </c>
      <c r="O7684" t="s">
        <v>25</v>
      </c>
      <c r="P7684" t="s">
        <v>26</v>
      </c>
      <c r="Q7684">
        <f>Sales_Data[[#This Row],[Quantity]]*Sales_Data[[#This Row],[Unit_Price]]</f>
        <v>12031.28</v>
      </c>
      <c r="R7684">
        <f>Sales_Data[[#This Row],[Gross_Sales]]*Sales_Data[[#This Row],[Discount]]</f>
        <v>1203.1280000000002</v>
      </c>
      <c r="S7684">
        <f>Sales_Data[[#This Row],[Gross_Sales]]-Sales_Data[[#This Row],[Discount_Amount]]</f>
        <v>10828.152</v>
      </c>
      <c r="T7684">
        <f>Sales_Data[[#This Row],[Net Sales]]-Sales_Data[[#This Row],[Cost]]</f>
        <v>2077.6920000000009</v>
      </c>
      <c r="U7684" s="2">
        <f>Sales_Data[[#This Row],[Profit]]/Sales_Data[[#This Row],[Net Sales]]</f>
        <v>0.19187872501235675</v>
      </c>
      <c r="V7684">
        <f>YEAR(Sales_Data[[#This Row],[Order_Date]])</f>
        <v>2025</v>
      </c>
      <c r="W7684" t="str">
        <f>TEXT(Sales_Data[[#This Row],[Order_Date]],"mmm")</f>
        <v>Sep</v>
      </c>
      <c r="X7684">
        <f>MONTH(Sales_Data[[#This Row],[Order_Date]])</f>
        <v>9</v>
      </c>
      <c r="Y7684" t="str">
        <f>"Q"&amp;ROUNDUP(MONTH(Sales_Data[[#This Row],[Order_Date]])/3,0)</f>
        <v>Q3</v>
      </c>
    </row>
    <row r="7685" spans="1:25" x14ac:dyDescent="0.3">
      <c r="A7685" t="s">
        <v>9499</v>
      </c>
      <c r="B7685" s="1">
        <v>45735</v>
      </c>
      <c r="C7685" t="s">
        <v>3944</v>
      </c>
      <c r="D7685" t="s">
        <v>430</v>
      </c>
      <c r="E7685" t="s">
        <v>19</v>
      </c>
      <c r="F7685" t="s">
        <v>20</v>
      </c>
      <c r="G7685" t="s">
        <v>21</v>
      </c>
      <c r="H7685" t="s">
        <v>297</v>
      </c>
      <c r="I7685" t="s">
        <v>494</v>
      </c>
      <c r="J7685">
        <v>2</v>
      </c>
      <c r="K7685">
        <v>8053.72</v>
      </c>
      <c r="L7685">
        <v>0.2</v>
      </c>
      <c r="M7685">
        <v>8667.06</v>
      </c>
      <c r="N7685" t="s">
        <v>52</v>
      </c>
      <c r="O7685" t="s">
        <v>35</v>
      </c>
      <c r="P7685" t="s">
        <v>26</v>
      </c>
      <c r="Q7685">
        <f>Sales_Data[[#This Row],[Quantity]]*Sales_Data[[#This Row],[Unit_Price]]</f>
        <v>16107.44</v>
      </c>
      <c r="R7685">
        <f>Sales_Data[[#This Row],[Gross_Sales]]*Sales_Data[[#This Row],[Discount]]</f>
        <v>3221.4880000000003</v>
      </c>
      <c r="S7685">
        <f>Sales_Data[[#This Row],[Gross_Sales]]-Sales_Data[[#This Row],[Discount_Amount]]</f>
        <v>12885.952000000001</v>
      </c>
      <c r="T7685">
        <f>Sales_Data[[#This Row],[Net Sales]]-Sales_Data[[#This Row],[Cost]]</f>
        <v>4218.8920000000016</v>
      </c>
      <c r="U7685" s="2">
        <f>Sales_Data[[#This Row],[Profit]]/Sales_Data[[#This Row],[Net Sales]]</f>
        <v>0.32740243018133247</v>
      </c>
      <c r="V7685">
        <f>YEAR(Sales_Data[[#This Row],[Order_Date]])</f>
        <v>2025</v>
      </c>
      <c r="W7685" t="str">
        <f>TEXT(Sales_Data[[#This Row],[Order_Date]],"mmm")</f>
        <v>Mar</v>
      </c>
      <c r="X7685">
        <f>MONTH(Sales_Data[[#This Row],[Order_Date]])</f>
        <v>3</v>
      </c>
      <c r="Y7685" t="str">
        <f>"Q"&amp;ROUNDUP(MONTH(Sales_Data[[#This Row],[Order_Date]])/3,0)</f>
        <v>Q1</v>
      </c>
    </row>
    <row r="7686" spans="1:25" x14ac:dyDescent="0.3">
      <c r="A7686" t="s">
        <v>9500</v>
      </c>
      <c r="B7686" s="1">
        <v>45983</v>
      </c>
      <c r="C7686" t="s">
        <v>1109</v>
      </c>
      <c r="D7686" t="s">
        <v>381</v>
      </c>
      <c r="E7686" t="s">
        <v>48</v>
      </c>
      <c r="F7686" t="s">
        <v>49</v>
      </c>
      <c r="G7686" t="s">
        <v>41</v>
      </c>
      <c r="H7686" t="s">
        <v>42</v>
      </c>
      <c r="I7686" t="s">
        <v>43</v>
      </c>
      <c r="J7686">
        <v>4</v>
      </c>
      <c r="K7686">
        <v>53023.03</v>
      </c>
      <c r="L7686">
        <v>0.1</v>
      </c>
      <c r="M7686">
        <v>148727.38</v>
      </c>
      <c r="N7686" t="s">
        <v>24</v>
      </c>
      <c r="O7686" t="s">
        <v>25</v>
      </c>
      <c r="P7686" t="s">
        <v>71</v>
      </c>
      <c r="Q7686">
        <f>Sales_Data[[#This Row],[Quantity]]*Sales_Data[[#This Row],[Unit_Price]]</f>
        <v>212092.12</v>
      </c>
      <c r="R7686">
        <f>Sales_Data[[#This Row],[Gross_Sales]]*Sales_Data[[#This Row],[Discount]]</f>
        <v>21209.212</v>
      </c>
      <c r="S7686">
        <f>Sales_Data[[#This Row],[Gross_Sales]]-Sales_Data[[#This Row],[Discount_Amount]]</f>
        <v>190882.908</v>
      </c>
      <c r="T7686">
        <f>Sales_Data[[#This Row],[Net Sales]]-Sales_Data[[#This Row],[Cost]]</f>
        <v>42155.527999999991</v>
      </c>
      <c r="U7686" s="2">
        <f>Sales_Data[[#This Row],[Profit]]/Sales_Data[[#This Row],[Net Sales]]</f>
        <v>0.22084495904683091</v>
      </c>
      <c r="V7686">
        <f>YEAR(Sales_Data[[#This Row],[Order_Date]])</f>
        <v>2025</v>
      </c>
      <c r="W7686" t="str">
        <f>TEXT(Sales_Data[[#This Row],[Order_Date]],"mmm")</f>
        <v>Nov</v>
      </c>
      <c r="X7686">
        <f>MONTH(Sales_Data[[#This Row],[Order_Date]])</f>
        <v>11</v>
      </c>
      <c r="Y7686" t="str">
        <f>"Q"&amp;ROUNDUP(MONTH(Sales_Data[[#This Row],[Order_Date]])/3,0)</f>
        <v>Q4</v>
      </c>
    </row>
    <row r="7687" spans="1:25" x14ac:dyDescent="0.3">
      <c r="A7687" t="s">
        <v>9501</v>
      </c>
      <c r="B7687" s="1">
        <v>45835</v>
      </c>
      <c r="C7687" t="s">
        <v>459</v>
      </c>
      <c r="D7687" t="s">
        <v>86</v>
      </c>
      <c r="E7687" t="s">
        <v>19</v>
      </c>
      <c r="F7687" t="s">
        <v>113</v>
      </c>
      <c r="G7687" t="s">
        <v>41</v>
      </c>
      <c r="H7687" t="s">
        <v>147</v>
      </c>
      <c r="I7687" t="s">
        <v>369</v>
      </c>
      <c r="J7687">
        <v>1</v>
      </c>
      <c r="K7687">
        <v>16597.22</v>
      </c>
      <c r="L7687">
        <v>0.05</v>
      </c>
      <c r="M7687">
        <v>9972.8799999999992</v>
      </c>
      <c r="N7687" t="s">
        <v>24</v>
      </c>
      <c r="O7687" t="s">
        <v>35</v>
      </c>
      <c r="P7687" t="s">
        <v>44</v>
      </c>
      <c r="Q7687">
        <f>Sales_Data[[#This Row],[Quantity]]*Sales_Data[[#This Row],[Unit_Price]]</f>
        <v>16597.22</v>
      </c>
      <c r="R7687">
        <f>Sales_Data[[#This Row],[Gross_Sales]]*Sales_Data[[#This Row],[Discount]]</f>
        <v>829.8610000000001</v>
      </c>
      <c r="S7687">
        <f>Sales_Data[[#This Row],[Gross_Sales]]-Sales_Data[[#This Row],[Discount_Amount]]</f>
        <v>15767.359</v>
      </c>
      <c r="T7687">
        <f>Sales_Data[[#This Row],[Net Sales]]-Sales_Data[[#This Row],[Cost]]</f>
        <v>5794.4790000000012</v>
      </c>
      <c r="U7687" s="2">
        <f>Sales_Data[[#This Row],[Profit]]/Sales_Data[[#This Row],[Net Sales]]</f>
        <v>0.36749838701585985</v>
      </c>
      <c r="V7687">
        <f>YEAR(Sales_Data[[#This Row],[Order_Date]])</f>
        <v>2025</v>
      </c>
      <c r="W7687" t="str">
        <f>TEXT(Sales_Data[[#This Row],[Order_Date]],"mmm")</f>
        <v>Jun</v>
      </c>
      <c r="X7687">
        <f>MONTH(Sales_Data[[#This Row],[Order_Date]])</f>
        <v>6</v>
      </c>
      <c r="Y7687" t="str">
        <f>"Q"&amp;ROUNDUP(MONTH(Sales_Data[[#This Row],[Order_Date]])/3,0)</f>
        <v>Q2</v>
      </c>
    </row>
    <row r="7688" spans="1:25" x14ac:dyDescent="0.3">
      <c r="A7688" t="s">
        <v>9502</v>
      </c>
      <c r="B7688" s="1">
        <v>46014</v>
      </c>
      <c r="C7688" t="s">
        <v>1581</v>
      </c>
      <c r="D7688" t="s">
        <v>723</v>
      </c>
      <c r="E7688" t="s">
        <v>48</v>
      </c>
      <c r="F7688" t="s">
        <v>132</v>
      </c>
      <c r="G7688" t="s">
        <v>67</v>
      </c>
      <c r="H7688" t="s">
        <v>68</v>
      </c>
      <c r="I7688" t="s">
        <v>69</v>
      </c>
      <c r="J7688">
        <v>1</v>
      </c>
      <c r="K7688">
        <v>39629.58</v>
      </c>
      <c r="L7688">
        <v>0.1</v>
      </c>
      <c r="M7688">
        <v>22887.27</v>
      </c>
      <c r="N7688" t="s">
        <v>52</v>
      </c>
      <c r="O7688" t="s">
        <v>35</v>
      </c>
      <c r="P7688" t="s">
        <v>26</v>
      </c>
      <c r="Q7688">
        <f>Sales_Data[[#This Row],[Quantity]]*Sales_Data[[#This Row],[Unit_Price]]</f>
        <v>39629.58</v>
      </c>
      <c r="R7688">
        <f>Sales_Data[[#This Row],[Gross_Sales]]*Sales_Data[[#This Row],[Discount]]</f>
        <v>3962.9580000000005</v>
      </c>
      <c r="S7688">
        <f>Sales_Data[[#This Row],[Gross_Sales]]-Sales_Data[[#This Row],[Discount_Amount]]</f>
        <v>35666.622000000003</v>
      </c>
      <c r="T7688">
        <f>Sales_Data[[#This Row],[Net Sales]]-Sales_Data[[#This Row],[Cost]]</f>
        <v>12779.352000000003</v>
      </c>
      <c r="U7688" s="2">
        <f>Sales_Data[[#This Row],[Profit]]/Sales_Data[[#This Row],[Net Sales]]</f>
        <v>0.35830003749724326</v>
      </c>
      <c r="V7688">
        <f>YEAR(Sales_Data[[#This Row],[Order_Date]])</f>
        <v>2025</v>
      </c>
      <c r="W7688" t="str">
        <f>TEXT(Sales_Data[[#This Row],[Order_Date]],"mmm")</f>
        <v>Dec</v>
      </c>
      <c r="X7688">
        <f>MONTH(Sales_Data[[#This Row],[Order_Date]])</f>
        <v>12</v>
      </c>
      <c r="Y7688" t="str">
        <f>"Q"&amp;ROUNDUP(MONTH(Sales_Data[[#This Row],[Order_Date]])/3,0)</f>
        <v>Q4</v>
      </c>
    </row>
    <row r="7689" spans="1:25" x14ac:dyDescent="0.3">
      <c r="A7689" t="s">
        <v>9503</v>
      </c>
      <c r="B7689" s="1">
        <v>45660</v>
      </c>
      <c r="C7689" t="s">
        <v>2339</v>
      </c>
      <c r="D7689" t="s">
        <v>777</v>
      </c>
      <c r="E7689" t="s">
        <v>30</v>
      </c>
      <c r="F7689" t="s">
        <v>101</v>
      </c>
      <c r="G7689" t="s">
        <v>75</v>
      </c>
      <c r="H7689" t="s">
        <v>185</v>
      </c>
      <c r="I7689" t="s">
        <v>261</v>
      </c>
      <c r="J7689">
        <v>1</v>
      </c>
      <c r="K7689">
        <v>3725.16</v>
      </c>
      <c r="L7689">
        <v>0.1</v>
      </c>
      <c r="M7689">
        <v>2553.2399999999998</v>
      </c>
      <c r="N7689" t="s">
        <v>24</v>
      </c>
      <c r="O7689" t="s">
        <v>35</v>
      </c>
      <c r="P7689" t="s">
        <v>26</v>
      </c>
      <c r="Q7689">
        <f>Sales_Data[[#This Row],[Quantity]]*Sales_Data[[#This Row],[Unit_Price]]</f>
        <v>3725.16</v>
      </c>
      <c r="R7689">
        <f>Sales_Data[[#This Row],[Gross_Sales]]*Sales_Data[[#This Row],[Discount]]</f>
        <v>372.51600000000002</v>
      </c>
      <c r="S7689">
        <f>Sales_Data[[#This Row],[Gross_Sales]]-Sales_Data[[#This Row],[Discount_Amount]]</f>
        <v>3352.6439999999998</v>
      </c>
      <c r="T7689">
        <f>Sales_Data[[#This Row],[Net Sales]]-Sales_Data[[#This Row],[Cost]]</f>
        <v>799.404</v>
      </c>
      <c r="U7689" s="2">
        <f>Sales_Data[[#This Row],[Profit]]/Sales_Data[[#This Row],[Net Sales]]</f>
        <v>0.23843987014428017</v>
      </c>
      <c r="V7689">
        <f>YEAR(Sales_Data[[#This Row],[Order_Date]])</f>
        <v>2025</v>
      </c>
      <c r="W7689" t="str">
        <f>TEXT(Sales_Data[[#This Row],[Order_Date]],"mmm")</f>
        <v>Jan</v>
      </c>
      <c r="X7689">
        <f>MONTH(Sales_Data[[#This Row],[Order_Date]])</f>
        <v>1</v>
      </c>
      <c r="Y7689" t="str">
        <f>"Q"&amp;ROUNDUP(MONTH(Sales_Data[[#This Row],[Order_Date]])/3,0)</f>
        <v>Q1</v>
      </c>
    </row>
    <row r="7690" spans="1:25" x14ac:dyDescent="0.3">
      <c r="A7690" t="s">
        <v>9504</v>
      </c>
      <c r="B7690" s="1">
        <v>45871</v>
      </c>
      <c r="C7690" t="s">
        <v>1818</v>
      </c>
      <c r="D7690" t="s">
        <v>436</v>
      </c>
      <c r="E7690" t="s">
        <v>119</v>
      </c>
      <c r="F7690" t="s">
        <v>184</v>
      </c>
      <c r="G7690" t="s">
        <v>67</v>
      </c>
      <c r="H7690" t="s">
        <v>68</v>
      </c>
      <c r="I7690" t="s">
        <v>69</v>
      </c>
      <c r="J7690">
        <v>3</v>
      </c>
      <c r="K7690">
        <v>981.02</v>
      </c>
      <c r="L7690">
        <v>0.05</v>
      </c>
      <c r="M7690">
        <v>1776.56</v>
      </c>
      <c r="N7690" t="s">
        <v>70</v>
      </c>
      <c r="O7690" t="s">
        <v>35</v>
      </c>
      <c r="P7690" t="s">
        <v>44</v>
      </c>
      <c r="Q7690">
        <f>Sales_Data[[#This Row],[Quantity]]*Sales_Data[[#This Row],[Unit_Price]]</f>
        <v>2943.06</v>
      </c>
      <c r="R7690">
        <f>Sales_Data[[#This Row],[Gross_Sales]]*Sales_Data[[#This Row],[Discount]]</f>
        <v>147.15299999999999</v>
      </c>
      <c r="S7690">
        <f>Sales_Data[[#This Row],[Gross_Sales]]-Sales_Data[[#This Row],[Discount_Amount]]</f>
        <v>2795.9070000000002</v>
      </c>
      <c r="T7690">
        <f>Sales_Data[[#This Row],[Net Sales]]-Sales_Data[[#This Row],[Cost]]</f>
        <v>1019.3470000000002</v>
      </c>
      <c r="U7690" s="2">
        <f>Sales_Data[[#This Row],[Profit]]/Sales_Data[[#This Row],[Net Sales]]</f>
        <v>0.36458544579630159</v>
      </c>
      <c r="V7690">
        <f>YEAR(Sales_Data[[#This Row],[Order_Date]])</f>
        <v>2025</v>
      </c>
      <c r="W7690" t="str">
        <f>TEXT(Sales_Data[[#This Row],[Order_Date]],"mmm")</f>
        <v>Aug</v>
      </c>
      <c r="X7690">
        <f>MONTH(Sales_Data[[#This Row],[Order_Date]])</f>
        <v>8</v>
      </c>
      <c r="Y7690" t="str">
        <f>"Q"&amp;ROUNDUP(MONTH(Sales_Data[[#This Row],[Order_Date]])/3,0)</f>
        <v>Q3</v>
      </c>
    </row>
    <row r="7691" spans="1:25" x14ac:dyDescent="0.3">
      <c r="A7691" t="s">
        <v>9505</v>
      </c>
      <c r="B7691" s="1">
        <v>45999</v>
      </c>
      <c r="C7691" t="s">
        <v>5041</v>
      </c>
      <c r="D7691" t="s">
        <v>777</v>
      </c>
      <c r="E7691" t="s">
        <v>30</v>
      </c>
      <c r="F7691" t="s">
        <v>101</v>
      </c>
      <c r="G7691" t="s">
        <v>32</v>
      </c>
      <c r="H7691" t="s">
        <v>33</v>
      </c>
      <c r="I7691" t="s">
        <v>161</v>
      </c>
      <c r="J7691">
        <v>2</v>
      </c>
      <c r="K7691">
        <v>2911.21</v>
      </c>
      <c r="L7691">
        <v>0.1</v>
      </c>
      <c r="M7691">
        <v>3871.83</v>
      </c>
      <c r="N7691" t="s">
        <v>83</v>
      </c>
      <c r="O7691" t="s">
        <v>25</v>
      </c>
      <c r="P7691" t="s">
        <v>44</v>
      </c>
      <c r="Q7691">
        <f>Sales_Data[[#This Row],[Quantity]]*Sales_Data[[#This Row],[Unit_Price]]</f>
        <v>5822.42</v>
      </c>
      <c r="R7691">
        <f>Sales_Data[[#This Row],[Gross_Sales]]*Sales_Data[[#This Row],[Discount]]</f>
        <v>582.24200000000008</v>
      </c>
      <c r="S7691">
        <f>Sales_Data[[#This Row],[Gross_Sales]]-Sales_Data[[#This Row],[Discount_Amount]]</f>
        <v>5240.1779999999999</v>
      </c>
      <c r="T7691">
        <f>Sales_Data[[#This Row],[Net Sales]]-Sales_Data[[#This Row],[Cost]]</f>
        <v>1368.348</v>
      </c>
      <c r="U7691" s="2">
        <f>Sales_Data[[#This Row],[Profit]]/Sales_Data[[#This Row],[Net Sales]]</f>
        <v>0.26112624418483493</v>
      </c>
      <c r="V7691">
        <f>YEAR(Sales_Data[[#This Row],[Order_Date]])</f>
        <v>2025</v>
      </c>
      <c r="W7691" t="str">
        <f>TEXT(Sales_Data[[#This Row],[Order_Date]],"mmm")</f>
        <v>Dec</v>
      </c>
      <c r="X7691">
        <f>MONTH(Sales_Data[[#This Row],[Order_Date]])</f>
        <v>12</v>
      </c>
      <c r="Y7691" t="str">
        <f>"Q"&amp;ROUNDUP(MONTH(Sales_Data[[#This Row],[Order_Date]])/3,0)</f>
        <v>Q4</v>
      </c>
    </row>
    <row r="7692" spans="1:25" x14ac:dyDescent="0.3">
      <c r="A7692" t="s">
        <v>9506</v>
      </c>
      <c r="B7692" s="1">
        <v>45731</v>
      </c>
      <c r="C7692" t="s">
        <v>6666</v>
      </c>
      <c r="D7692" t="s">
        <v>460</v>
      </c>
      <c r="E7692" t="s">
        <v>39</v>
      </c>
      <c r="F7692" t="s">
        <v>405</v>
      </c>
      <c r="G7692" t="s">
        <v>67</v>
      </c>
      <c r="H7692" t="s">
        <v>133</v>
      </c>
      <c r="I7692" t="s">
        <v>138</v>
      </c>
      <c r="J7692">
        <v>2</v>
      </c>
      <c r="K7692">
        <v>5385.24</v>
      </c>
      <c r="L7692">
        <v>0.05</v>
      </c>
      <c r="M7692">
        <v>6514.26</v>
      </c>
      <c r="N7692" t="s">
        <v>109</v>
      </c>
      <c r="O7692" t="s">
        <v>53</v>
      </c>
      <c r="P7692" t="s">
        <v>44</v>
      </c>
      <c r="Q7692">
        <f>Sales_Data[[#This Row],[Quantity]]*Sales_Data[[#This Row],[Unit_Price]]</f>
        <v>10770.48</v>
      </c>
      <c r="R7692">
        <f>Sales_Data[[#This Row],[Gross_Sales]]*Sales_Data[[#This Row],[Discount]]</f>
        <v>538.524</v>
      </c>
      <c r="S7692">
        <f>Sales_Data[[#This Row],[Gross_Sales]]-Sales_Data[[#This Row],[Discount_Amount]]</f>
        <v>10231.956</v>
      </c>
      <c r="T7692">
        <f>Sales_Data[[#This Row],[Net Sales]]-Sales_Data[[#This Row],[Cost]]</f>
        <v>3717.6959999999999</v>
      </c>
      <c r="U7692" s="2">
        <f>Sales_Data[[#This Row],[Profit]]/Sales_Data[[#This Row],[Net Sales]]</f>
        <v>0.36334167191493005</v>
      </c>
      <c r="V7692">
        <f>YEAR(Sales_Data[[#This Row],[Order_Date]])</f>
        <v>2025</v>
      </c>
      <c r="W7692" t="str">
        <f>TEXT(Sales_Data[[#This Row],[Order_Date]],"mmm")</f>
        <v>Mar</v>
      </c>
      <c r="X7692">
        <f>MONTH(Sales_Data[[#This Row],[Order_Date]])</f>
        <v>3</v>
      </c>
      <c r="Y7692" t="str">
        <f>"Q"&amp;ROUNDUP(MONTH(Sales_Data[[#This Row],[Order_Date]])/3,0)</f>
        <v>Q1</v>
      </c>
    </row>
    <row r="7693" spans="1:25" x14ac:dyDescent="0.3">
      <c r="A7693" t="s">
        <v>9507</v>
      </c>
      <c r="B7693" s="1">
        <v>45708</v>
      </c>
      <c r="C7693" t="s">
        <v>2213</v>
      </c>
      <c r="D7693" t="s">
        <v>347</v>
      </c>
      <c r="E7693" t="s">
        <v>48</v>
      </c>
      <c r="F7693" t="s">
        <v>126</v>
      </c>
      <c r="G7693" t="s">
        <v>21</v>
      </c>
      <c r="H7693" t="s">
        <v>127</v>
      </c>
      <c r="I7693" t="s">
        <v>128</v>
      </c>
      <c r="J7693">
        <v>1</v>
      </c>
      <c r="K7693">
        <v>33044.400000000001</v>
      </c>
      <c r="L7693">
        <v>0.1</v>
      </c>
      <c r="M7693">
        <v>21139.51</v>
      </c>
      <c r="N7693" t="s">
        <v>83</v>
      </c>
      <c r="O7693" t="s">
        <v>25</v>
      </c>
      <c r="P7693" t="s">
        <v>26</v>
      </c>
      <c r="Q7693">
        <f>Sales_Data[[#This Row],[Quantity]]*Sales_Data[[#This Row],[Unit_Price]]</f>
        <v>33044.400000000001</v>
      </c>
      <c r="R7693">
        <f>Sales_Data[[#This Row],[Gross_Sales]]*Sales_Data[[#This Row],[Discount]]</f>
        <v>3304.4400000000005</v>
      </c>
      <c r="S7693">
        <f>Sales_Data[[#This Row],[Gross_Sales]]-Sales_Data[[#This Row],[Discount_Amount]]</f>
        <v>29739.96</v>
      </c>
      <c r="T7693">
        <f>Sales_Data[[#This Row],[Net Sales]]-Sales_Data[[#This Row],[Cost]]</f>
        <v>8600.4500000000007</v>
      </c>
      <c r="U7693" s="2">
        <f>Sales_Data[[#This Row],[Profit]]/Sales_Data[[#This Row],[Net Sales]]</f>
        <v>0.28918835129569781</v>
      </c>
      <c r="V7693">
        <f>YEAR(Sales_Data[[#This Row],[Order_Date]])</f>
        <v>2025</v>
      </c>
      <c r="W7693" t="str">
        <f>TEXT(Sales_Data[[#This Row],[Order_Date]],"mmm")</f>
        <v>Feb</v>
      </c>
      <c r="X7693">
        <f>MONTH(Sales_Data[[#This Row],[Order_Date]])</f>
        <v>2</v>
      </c>
      <c r="Y7693" t="str">
        <f>"Q"&amp;ROUNDUP(MONTH(Sales_Data[[#This Row],[Order_Date]])/3,0)</f>
        <v>Q1</v>
      </c>
    </row>
    <row r="7694" spans="1:25" x14ac:dyDescent="0.3">
      <c r="A7694" t="s">
        <v>9508</v>
      </c>
      <c r="B7694" s="1">
        <v>45724</v>
      </c>
      <c r="C7694" t="s">
        <v>4894</v>
      </c>
      <c r="D7694" t="s">
        <v>194</v>
      </c>
      <c r="E7694" t="s">
        <v>48</v>
      </c>
      <c r="F7694" t="s">
        <v>152</v>
      </c>
      <c r="G7694" t="s">
        <v>75</v>
      </c>
      <c r="H7694" t="s">
        <v>114</v>
      </c>
      <c r="I7694" t="s">
        <v>206</v>
      </c>
      <c r="J7694">
        <v>2</v>
      </c>
      <c r="K7694">
        <v>39190.43</v>
      </c>
      <c r="L7694">
        <v>0.05</v>
      </c>
      <c r="M7694">
        <v>63216.09</v>
      </c>
      <c r="N7694" t="s">
        <v>52</v>
      </c>
      <c r="O7694" t="s">
        <v>35</v>
      </c>
      <c r="P7694" t="s">
        <v>44</v>
      </c>
      <c r="Q7694">
        <f>Sales_Data[[#This Row],[Quantity]]*Sales_Data[[#This Row],[Unit_Price]]</f>
        <v>78380.86</v>
      </c>
      <c r="R7694">
        <f>Sales_Data[[#This Row],[Gross_Sales]]*Sales_Data[[#This Row],[Discount]]</f>
        <v>3919.0430000000001</v>
      </c>
      <c r="S7694">
        <f>Sales_Data[[#This Row],[Gross_Sales]]-Sales_Data[[#This Row],[Discount_Amount]]</f>
        <v>74461.816999999995</v>
      </c>
      <c r="T7694">
        <f>Sales_Data[[#This Row],[Net Sales]]-Sales_Data[[#This Row],[Cost]]</f>
        <v>11245.726999999999</v>
      </c>
      <c r="U7694" s="2">
        <f>Sales_Data[[#This Row],[Profit]]/Sales_Data[[#This Row],[Net Sales]]</f>
        <v>0.1510267604670458</v>
      </c>
      <c r="V7694">
        <f>YEAR(Sales_Data[[#This Row],[Order_Date]])</f>
        <v>2025</v>
      </c>
      <c r="W7694" t="str">
        <f>TEXT(Sales_Data[[#This Row],[Order_Date]],"mmm")</f>
        <v>Mar</v>
      </c>
      <c r="X7694">
        <f>MONTH(Sales_Data[[#This Row],[Order_Date]])</f>
        <v>3</v>
      </c>
      <c r="Y7694" t="str">
        <f>"Q"&amp;ROUNDUP(MONTH(Sales_Data[[#This Row],[Order_Date]])/3,0)</f>
        <v>Q1</v>
      </c>
    </row>
    <row r="7695" spans="1:25" x14ac:dyDescent="0.3">
      <c r="A7695" t="s">
        <v>9509</v>
      </c>
      <c r="B7695" s="1">
        <v>45989</v>
      </c>
      <c r="C7695" t="s">
        <v>1555</v>
      </c>
      <c r="D7695" t="s">
        <v>260</v>
      </c>
      <c r="E7695" t="s">
        <v>19</v>
      </c>
      <c r="F7695" t="s">
        <v>20</v>
      </c>
      <c r="G7695" t="s">
        <v>21</v>
      </c>
      <c r="H7695" t="s">
        <v>127</v>
      </c>
      <c r="I7695" t="s">
        <v>128</v>
      </c>
      <c r="J7695">
        <v>1</v>
      </c>
      <c r="K7695">
        <v>16251.8</v>
      </c>
      <c r="L7695">
        <v>0.15</v>
      </c>
      <c r="M7695">
        <v>11245.5</v>
      </c>
      <c r="N7695" t="s">
        <v>24</v>
      </c>
      <c r="O7695" t="s">
        <v>53</v>
      </c>
      <c r="P7695" t="s">
        <v>44</v>
      </c>
      <c r="Q7695">
        <f>Sales_Data[[#This Row],[Quantity]]*Sales_Data[[#This Row],[Unit_Price]]</f>
        <v>16251.8</v>
      </c>
      <c r="R7695">
        <f>Sales_Data[[#This Row],[Gross_Sales]]*Sales_Data[[#This Row],[Discount]]</f>
        <v>2437.77</v>
      </c>
      <c r="S7695">
        <f>Sales_Data[[#This Row],[Gross_Sales]]-Sales_Data[[#This Row],[Discount_Amount]]</f>
        <v>13814.029999999999</v>
      </c>
      <c r="T7695">
        <f>Sales_Data[[#This Row],[Net Sales]]-Sales_Data[[#This Row],[Cost]]</f>
        <v>2568.5299999999988</v>
      </c>
      <c r="U7695" s="2">
        <f>Sales_Data[[#This Row],[Profit]]/Sales_Data[[#This Row],[Net Sales]]</f>
        <v>0.18593632705300328</v>
      </c>
      <c r="V7695">
        <f>YEAR(Sales_Data[[#This Row],[Order_Date]])</f>
        <v>2025</v>
      </c>
      <c r="W7695" t="str">
        <f>TEXT(Sales_Data[[#This Row],[Order_Date]],"mmm")</f>
        <v>Nov</v>
      </c>
      <c r="X7695">
        <f>MONTH(Sales_Data[[#This Row],[Order_Date]])</f>
        <v>11</v>
      </c>
      <c r="Y7695" t="str">
        <f>"Q"&amp;ROUNDUP(MONTH(Sales_Data[[#This Row],[Order_Date]])/3,0)</f>
        <v>Q4</v>
      </c>
    </row>
    <row r="7696" spans="1:25" x14ac:dyDescent="0.3">
      <c r="A7696" t="s">
        <v>9510</v>
      </c>
      <c r="B7696" s="1">
        <v>45750</v>
      </c>
      <c r="C7696" t="s">
        <v>4544</v>
      </c>
      <c r="D7696" t="s">
        <v>205</v>
      </c>
      <c r="E7696" t="s">
        <v>39</v>
      </c>
      <c r="F7696" t="s">
        <v>96</v>
      </c>
      <c r="G7696" t="s">
        <v>41</v>
      </c>
      <c r="H7696" t="s">
        <v>147</v>
      </c>
      <c r="I7696" t="s">
        <v>148</v>
      </c>
      <c r="J7696">
        <v>1</v>
      </c>
      <c r="K7696">
        <v>1707.46</v>
      </c>
      <c r="L7696">
        <v>0.1</v>
      </c>
      <c r="M7696">
        <v>1118</v>
      </c>
      <c r="N7696" t="s">
        <v>70</v>
      </c>
      <c r="O7696" t="s">
        <v>35</v>
      </c>
      <c r="P7696" t="s">
        <v>26</v>
      </c>
      <c r="Q7696">
        <f>Sales_Data[[#This Row],[Quantity]]*Sales_Data[[#This Row],[Unit_Price]]</f>
        <v>1707.46</v>
      </c>
      <c r="R7696">
        <f>Sales_Data[[#This Row],[Gross_Sales]]*Sales_Data[[#This Row],[Discount]]</f>
        <v>170.74600000000001</v>
      </c>
      <c r="S7696">
        <f>Sales_Data[[#This Row],[Gross_Sales]]-Sales_Data[[#This Row],[Discount_Amount]]</f>
        <v>1536.7139999999999</v>
      </c>
      <c r="T7696">
        <f>Sales_Data[[#This Row],[Net Sales]]-Sales_Data[[#This Row],[Cost]]</f>
        <v>418.71399999999994</v>
      </c>
      <c r="U7696" s="2">
        <f>Sales_Data[[#This Row],[Profit]]/Sales_Data[[#This Row],[Net Sales]]</f>
        <v>0.27247360276538118</v>
      </c>
      <c r="V7696">
        <f>YEAR(Sales_Data[[#This Row],[Order_Date]])</f>
        <v>2025</v>
      </c>
      <c r="W7696" t="str">
        <f>TEXT(Sales_Data[[#This Row],[Order_Date]],"mmm")</f>
        <v>Apr</v>
      </c>
      <c r="X7696">
        <f>MONTH(Sales_Data[[#This Row],[Order_Date]])</f>
        <v>4</v>
      </c>
      <c r="Y7696" t="str">
        <f>"Q"&amp;ROUNDUP(MONTH(Sales_Data[[#This Row],[Order_Date]])/3,0)</f>
        <v>Q2</v>
      </c>
    </row>
    <row r="7697" spans="1:25" x14ac:dyDescent="0.3">
      <c r="A7697" t="s">
        <v>9511</v>
      </c>
      <c r="B7697" s="1">
        <v>45833</v>
      </c>
      <c r="C7697" t="s">
        <v>159</v>
      </c>
      <c r="D7697" t="s">
        <v>447</v>
      </c>
      <c r="E7697" t="s">
        <v>19</v>
      </c>
      <c r="F7697" t="s">
        <v>81</v>
      </c>
      <c r="G7697" t="s">
        <v>75</v>
      </c>
      <c r="H7697" t="s">
        <v>185</v>
      </c>
      <c r="I7697" t="s">
        <v>261</v>
      </c>
      <c r="J7697">
        <v>3</v>
      </c>
      <c r="K7697">
        <v>2399.66</v>
      </c>
      <c r="L7697">
        <v>0.05</v>
      </c>
      <c r="M7697">
        <v>4863.0600000000004</v>
      </c>
      <c r="N7697" t="s">
        <v>24</v>
      </c>
      <c r="O7697" t="s">
        <v>35</v>
      </c>
      <c r="P7697" t="s">
        <v>71</v>
      </c>
      <c r="Q7697">
        <f>Sales_Data[[#This Row],[Quantity]]*Sales_Data[[#This Row],[Unit_Price]]</f>
        <v>7198.98</v>
      </c>
      <c r="R7697">
        <f>Sales_Data[[#This Row],[Gross_Sales]]*Sales_Data[[#This Row],[Discount]]</f>
        <v>359.94900000000001</v>
      </c>
      <c r="S7697">
        <f>Sales_Data[[#This Row],[Gross_Sales]]-Sales_Data[[#This Row],[Discount_Amount]]</f>
        <v>6839.0309999999999</v>
      </c>
      <c r="T7697">
        <f>Sales_Data[[#This Row],[Net Sales]]-Sales_Data[[#This Row],[Cost]]</f>
        <v>1975.9709999999995</v>
      </c>
      <c r="U7697" s="2">
        <f>Sales_Data[[#This Row],[Profit]]/Sales_Data[[#This Row],[Net Sales]]</f>
        <v>0.28892558024667525</v>
      </c>
      <c r="V7697">
        <f>YEAR(Sales_Data[[#This Row],[Order_Date]])</f>
        <v>2025</v>
      </c>
      <c r="W7697" t="str">
        <f>TEXT(Sales_Data[[#This Row],[Order_Date]],"mmm")</f>
        <v>Jun</v>
      </c>
      <c r="X7697">
        <f>MONTH(Sales_Data[[#This Row],[Order_Date]])</f>
        <v>6</v>
      </c>
      <c r="Y7697" t="str">
        <f>"Q"&amp;ROUNDUP(MONTH(Sales_Data[[#This Row],[Order_Date]])/3,0)</f>
        <v>Q2</v>
      </c>
    </row>
    <row r="7698" spans="1:25" x14ac:dyDescent="0.3">
      <c r="A7698" t="s">
        <v>9512</v>
      </c>
      <c r="B7698" s="1">
        <v>45802</v>
      </c>
      <c r="C7698" t="s">
        <v>1264</v>
      </c>
      <c r="D7698" t="s">
        <v>155</v>
      </c>
      <c r="E7698" t="s">
        <v>119</v>
      </c>
      <c r="F7698" t="s">
        <v>120</v>
      </c>
      <c r="G7698" t="s">
        <v>21</v>
      </c>
      <c r="H7698" t="s">
        <v>22</v>
      </c>
      <c r="I7698" t="s">
        <v>23</v>
      </c>
      <c r="J7698">
        <v>1</v>
      </c>
      <c r="K7698">
        <v>6370.47</v>
      </c>
      <c r="L7698">
        <v>0.05</v>
      </c>
      <c r="M7698">
        <v>4326.1000000000004</v>
      </c>
      <c r="N7698" t="s">
        <v>52</v>
      </c>
      <c r="O7698" t="s">
        <v>53</v>
      </c>
      <c r="P7698" t="s">
        <v>71</v>
      </c>
      <c r="Q7698">
        <f>Sales_Data[[#This Row],[Quantity]]*Sales_Data[[#This Row],[Unit_Price]]</f>
        <v>6370.47</v>
      </c>
      <c r="R7698">
        <f>Sales_Data[[#This Row],[Gross_Sales]]*Sales_Data[[#This Row],[Discount]]</f>
        <v>318.52350000000001</v>
      </c>
      <c r="S7698">
        <f>Sales_Data[[#This Row],[Gross_Sales]]-Sales_Data[[#This Row],[Discount_Amount]]</f>
        <v>6051.9465</v>
      </c>
      <c r="T7698">
        <f>Sales_Data[[#This Row],[Net Sales]]-Sales_Data[[#This Row],[Cost]]</f>
        <v>1725.8464999999997</v>
      </c>
      <c r="U7698" s="2">
        <f>Sales_Data[[#This Row],[Profit]]/Sales_Data[[#This Row],[Net Sales]]</f>
        <v>0.28517213428770388</v>
      </c>
      <c r="V7698">
        <f>YEAR(Sales_Data[[#This Row],[Order_Date]])</f>
        <v>2025</v>
      </c>
      <c r="W7698" t="str">
        <f>TEXT(Sales_Data[[#This Row],[Order_Date]],"mmm")</f>
        <v>May</v>
      </c>
      <c r="X7698">
        <f>MONTH(Sales_Data[[#This Row],[Order_Date]])</f>
        <v>5</v>
      </c>
      <c r="Y7698" t="str">
        <f>"Q"&amp;ROUNDUP(MONTH(Sales_Data[[#This Row],[Order_Date]])/3,0)</f>
        <v>Q2</v>
      </c>
    </row>
    <row r="7699" spans="1:25" x14ac:dyDescent="0.3">
      <c r="A7699" t="s">
        <v>9513</v>
      </c>
      <c r="B7699" s="1">
        <v>45664</v>
      </c>
      <c r="C7699" t="s">
        <v>3094</v>
      </c>
      <c r="D7699" t="s">
        <v>765</v>
      </c>
      <c r="E7699" t="s">
        <v>119</v>
      </c>
      <c r="F7699" t="s">
        <v>120</v>
      </c>
      <c r="G7699" t="s">
        <v>21</v>
      </c>
      <c r="H7699" t="s">
        <v>230</v>
      </c>
      <c r="I7699" t="s">
        <v>231</v>
      </c>
      <c r="J7699">
        <v>2</v>
      </c>
      <c r="K7699">
        <v>7494.22</v>
      </c>
      <c r="L7699">
        <v>0.05</v>
      </c>
      <c r="M7699">
        <v>9316.01</v>
      </c>
      <c r="N7699" t="s">
        <v>109</v>
      </c>
      <c r="O7699" t="s">
        <v>35</v>
      </c>
      <c r="P7699" t="s">
        <v>44</v>
      </c>
      <c r="Q7699">
        <f>Sales_Data[[#This Row],[Quantity]]*Sales_Data[[#This Row],[Unit_Price]]</f>
        <v>14988.44</v>
      </c>
      <c r="R7699">
        <f>Sales_Data[[#This Row],[Gross_Sales]]*Sales_Data[[#This Row],[Discount]]</f>
        <v>749.42200000000003</v>
      </c>
      <c r="S7699">
        <f>Sales_Data[[#This Row],[Gross_Sales]]-Sales_Data[[#This Row],[Discount_Amount]]</f>
        <v>14239.018</v>
      </c>
      <c r="T7699">
        <f>Sales_Data[[#This Row],[Net Sales]]-Sales_Data[[#This Row],[Cost]]</f>
        <v>4923.0079999999998</v>
      </c>
      <c r="U7699" s="2">
        <f>Sales_Data[[#This Row],[Profit]]/Sales_Data[[#This Row],[Net Sales]]</f>
        <v>0.34574069644409466</v>
      </c>
      <c r="V7699">
        <f>YEAR(Sales_Data[[#This Row],[Order_Date]])</f>
        <v>2025</v>
      </c>
      <c r="W7699" t="str">
        <f>TEXT(Sales_Data[[#This Row],[Order_Date]],"mmm")</f>
        <v>Jan</v>
      </c>
      <c r="X7699">
        <f>MONTH(Sales_Data[[#This Row],[Order_Date]])</f>
        <v>1</v>
      </c>
      <c r="Y7699" t="str">
        <f>"Q"&amp;ROUNDUP(MONTH(Sales_Data[[#This Row],[Order_Date]])/3,0)</f>
        <v>Q1</v>
      </c>
    </row>
    <row r="7700" spans="1:25" x14ac:dyDescent="0.3">
      <c r="A7700" t="s">
        <v>9514</v>
      </c>
      <c r="B7700" s="1">
        <v>45926</v>
      </c>
      <c r="C7700" t="s">
        <v>3064</v>
      </c>
      <c r="D7700" t="s">
        <v>80</v>
      </c>
      <c r="E7700" t="s">
        <v>48</v>
      </c>
      <c r="F7700" t="s">
        <v>164</v>
      </c>
      <c r="G7700" t="s">
        <v>21</v>
      </c>
      <c r="H7700" t="s">
        <v>297</v>
      </c>
      <c r="I7700" t="s">
        <v>297</v>
      </c>
      <c r="J7700">
        <v>3</v>
      </c>
      <c r="K7700">
        <v>55506.13</v>
      </c>
      <c r="L7700">
        <v>0</v>
      </c>
      <c r="M7700">
        <v>120154.54</v>
      </c>
      <c r="N7700" t="s">
        <v>109</v>
      </c>
      <c r="O7700" t="s">
        <v>35</v>
      </c>
      <c r="P7700" t="s">
        <v>44</v>
      </c>
      <c r="Q7700">
        <f>Sales_Data[[#This Row],[Quantity]]*Sales_Data[[#This Row],[Unit_Price]]</f>
        <v>166518.38999999998</v>
      </c>
      <c r="R7700">
        <f>Sales_Data[[#This Row],[Gross_Sales]]*Sales_Data[[#This Row],[Discount]]</f>
        <v>0</v>
      </c>
      <c r="S7700">
        <f>Sales_Data[[#This Row],[Gross_Sales]]-Sales_Data[[#This Row],[Discount_Amount]]</f>
        <v>166518.38999999998</v>
      </c>
      <c r="T7700">
        <f>Sales_Data[[#This Row],[Net Sales]]-Sales_Data[[#This Row],[Cost]]</f>
        <v>46363.849999999991</v>
      </c>
      <c r="U7700" s="2">
        <f>Sales_Data[[#This Row],[Profit]]/Sales_Data[[#This Row],[Net Sales]]</f>
        <v>0.27843080875331544</v>
      </c>
      <c r="V7700">
        <f>YEAR(Sales_Data[[#This Row],[Order_Date]])</f>
        <v>2025</v>
      </c>
      <c r="W7700" t="str">
        <f>TEXT(Sales_Data[[#This Row],[Order_Date]],"mmm")</f>
        <v>Sep</v>
      </c>
      <c r="X7700">
        <f>MONTH(Sales_Data[[#This Row],[Order_Date]])</f>
        <v>9</v>
      </c>
      <c r="Y7700" t="str">
        <f>"Q"&amp;ROUNDUP(MONTH(Sales_Data[[#This Row],[Order_Date]])/3,0)</f>
        <v>Q3</v>
      </c>
    </row>
    <row r="7701" spans="1:25" x14ac:dyDescent="0.3">
      <c r="A7701" t="s">
        <v>9515</v>
      </c>
      <c r="B7701" s="1">
        <v>45979</v>
      </c>
      <c r="C7701" t="s">
        <v>4916</v>
      </c>
      <c r="D7701" t="s">
        <v>244</v>
      </c>
      <c r="E7701" t="s">
        <v>48</v>
      </c>
      <c r="F7701" t="s">
        <v>152</v>
      </c>
      <c r="G7701" t="s">
        <v>21</v>
      </c>
      <c r="H7701" t="s">
        <v>22</v>
      </c>
      <c r="I7701" t="s">
        <v>62</v>
      </c>
      <c r="J7701">
        <v>4</v>
      </c>
      <c r="K7701">
        <v>42244.43</v>
      </c>
      <c r="L7701">
        <v>0</v>
      </c>
      <c r="M7701">
        <v>130576.78</v>
      </c>
      <c r="N7701" t="s">
        <v>52</v>
      </c>
      <c r="O7701" t="s">
        <v>35</v>
      </c>
      <c r="P7701" t="s">
        <v>44</v>
      </c>
      <c r="Q7701">
        <f>Sales_Data[[#This Row],[Quantity]]*Sales_Data[[#This Row],[Unit_Price]]</f>
        <v>168977.72</v>
      </c>
      <c r="R7701">
        <f>Sales_Data[[#This Row],[Gross_Sales]]*Sales_Data[[#This Row],[Discount]]</f>
        <v>0</v>
      </c>
      <c r="S7701">
        <f>Sales_Data[[#This Row],[Gross_Sales]]-Sales_Data[[#This Row],[Discount_Amount]]</f>
        <v>168977.72</v>
      </c>
      <c r="T7701">
        <f>Sales_Data[[#This Row],[Net Sales]]-Sales_Data[[#This Row],[Cost]]</f>
        <v>38400.94</v>
      </c>
      <c r="U7701" s="2">
        <f>Sales_Data[[#This Row],[Profit]]/Sales_Data[[#This Row],[Net Sales]]</f>
        <v>0.22725445697811522</v>
      </c>
      <c r="V7701">
        <f>YEAR(Sales_Data[[#This Row],[Order_Date]])</f>
        <v>2025</v>
      </c>
      <c r="W7701" t="str">
        <f>TEXT(Sales_Data[[#This Row],[Order_Date]],"mmm")</f>
        <v>Nov</v>
      </c>
      <c r="X7701">
        <f>MONTH(Sales_Data[[#This Row],[Order_Date]])</f>
        <v>11</v>
      </c>
      <c r="Y7701" t="str">
        <f>"Q"&amp;ROUNDUP(MONTH(Sales_Data[[#This Row],[Order_Date]])/3,0)</f>
        <v>Q4</v>
      </c>
    </row>
    <row r="7702" spans="1:25" x14ac:dyDescent="0.3">
      <c r="A7702" t="s">
        <v>9516</v>
      </c>
      <c r="B7702" s="1">
        <v>45661</v>
      </c>
      <c r="C7702" t="s">
        <v>1883</v>
      </c>
      <c r="D7702" t="s">
        <v>74</v>
      </c>
      <c r="E7702" t="s">
        <v>39</v>
      </c>
      <c r="F7702" t="s">
        <v>96</v>
      </c>
      <c r="G7702" t="s">
        <v>67</v>
      </c>
      <c r="H7702" t="s">
        <v>133</v>
      </c>
      <c r="I7702" t="s">
        <v>134</v>
      </c>
      <c r="J7702">
        <v>2</v>
      </c>
      <c r="K7702">
        <v>5899.21</v>
      </c>
      <c r="L7702">
        <v>0.05</v>
      </c>
      <c r="M7702">
        <v>9420.35</v>
      </c>
      <c r="N7702" t="s">
        <v>24</v>
      </c>
      <c r="O7702" t="s">
        <v>25</v>
      </c>
      <c r="P7702" t="s">
        <v>71</v>
      </c>
      <c r="Q7702">
        <f>Sales_Data[[#This Row],[Quantity]]*Sales_Data[[#This Row],[Unit_Price]]</f>
        <v>11798.42</v>
      </c>
      <c r="R7702">
        <f>Sales_Data[[#This Row],[Gross_Sales]]*Sales_Data[[#This Row],[Discount]]</f>
        <v>589.92100000000005</v>
      </c>
      <c r="S7702">
        <f>Sales_Data[[#This Row],[Gross_Sales]]-Sales_Data[[#This Row],[Discount_Amount]]</f>
        <v>11208.499</v>
      </c>
      <c r="T7702">
        <f>Sales_Data[[#This Row],[Net Sales]]-Sales_Data[[#This Row],[Cost]]</f>
        <v>1788.1489999999994</v>
      </c>
      <c r="U7702" s="2">
        <f>Sales_Data[[#This Row],[Profit]]/Sales_Data[[#This Row],[Net Sales]]</f>
        <v>0.15953509921355211</v>
      </c>
      <c r="V7702">
        <f>YEAR(Sales_Data[[#This Row],[Order_Date]])</f>
        <v>2025</v>
      </c>
      <c r="W7702" t="str">
        <f>TEXT(Sales_Data[[#This Row],[Order_Date]],"mmm")</f>
        <v>Jan</v>
      </c>
      <c r="X7702">
        <f>MONTH(Sales_Data[[#This Row],[Order_Date]])</f>
        <v>1</v>
      </c>
      <c r="Y7702" t="str">
        <f>"Q"&amp;ROUNDUP(MONTH(Sales_Data[[#This Row],[Order_Date]])/3,0)</f>
        <v>Q1</v>
      </c>
    </row>
    <row r="7703" spans="1:25" x14ac:dyDescent="0.3">
      <c r="A7703" t="s">
        <v>9517</v>
      </c>
      <c r="B7703" s="1">
        <v>45795</v>
      </c>
      <c r="C7703" t="s">
        <v>640</v>
      </c>
      <c r="D7703" t="s">
        <v>436</v>
      </c>
      <c r="E7703" t="s">
        <v>48</v>
      </c>
      <c r="F7703" t="s">
        <v>164</v>
      </c>
      <c r="G7703" t="s">
        <v>41</v>
      </c>
      <c r="H7703" t="s">
        <v>42</v>
      </c>
      <c r="I7703" t="s">
        <v>43</v>
      </c>
      <c r="J7703">
        <v>1</v>
      </c>
      <c r="K7703">
        <v>45992.18</v>
      </c>
      <c r="L7703">
        <v>0.05</v>
      </c>
      <c r="M7703">
        <v>34843.040000000001</v>
      </c>
      <c r="N7703" t="s">
        <v>70</v>
      </c>
      <c r="O7703" t="s">
        <v>25</v>
      </c>
      <c r="P7703" t="s">
        <v>26</v>
      </c>
      <c r="Q7703">
        <f>Sales_Data[[#This Row],[Quantity]]*Sales_Data[[#This Row],[Unit_Price]]</f>
        <v>45992.18</v>
      </c>
      <c r="R7703">
        <f>Sales_Data[[#This Row],[Gross_Sales]]*Sales_Data[[#This Row],[Discount]]</f>
        <v>2299.6089999999999</v>
      </c>
      <c r="S7703">
        <f>Sales_Data[[#This Row],[Gross_Sales]]-Sales_Data[[#This Row],[Discount_Amount]]</f>
        <v>43692.571000000004</v>
      </c>
      <c r="T7703">
        <f>Sales_Data[[#This Row],[Net Sales]]-Sales_Data[[#This Row],[Cost]]</f>
        <v>8849.5310000000027</v>
      </c>
      <c r="U7703" s="2">
        <f>Sales_Data[[#This Row],[Profit]]/Sales_Data[[#This Row],[Net Sales]]</f>
        <v>0.20254086215251563</v>
      </c>
      <c r="V7703">
        <f>YEAR(Sales_Data[[#This Row],[Order_Date]])</f>
        <v>2025</v>
      </c>
      <c r="W7703" t="str">
        <f>TEXT(Sales_Data[[#This Row],[Order_Date]],"mmm")</f>
        <v>May</v>
      </c>
      <c r="X7703">
        <f>MONTH(Sales_Data[[#This Row],[Order_Date]])</f>
        <v>5</v>
      </c>
      <c r="Y7703" t="str">
        <f>"Q"&amp;ROUNDUP(MONTH(Sales_Data[[#This Row],[Order_Date]])/3,0)</f>
        <v>Q2</v>
      </c>
    </row>
    <row r="7704" spans="1:25" x14ac:dyDescent="0.3">
      <c r="A7704" t="s">
        <v>9518</v>
      </c>
      <c r="B7704" s="1">
        <v>45888</v>
      </c>
      <c r="C7704" t="s">
        <v>5247</v>
      </c>
      <c r="D7704" t="s">
        <v>313</v>
      </c>
      <c r="E7704" t="s">
        <v>30</v>
      </c>
      <c r="F7704" t="s">
        <v>210</v>
      </c>
      <c r="G7704" t="s">
        <v>21</v>
      </c>
      <c r="H7704" t="s">
        <v>297</v>
      </c>
      <c r="I7704" t="s">
        <v>297</v>
      </c>
      <c r="J7704">
        <v>2</v>
      </c>
      <c r="K7704">
        <v>665.04</v>
      </c>
      <c r="L7704">
        <v>0.05</v>
      </c>
      <c r="M7704">
        <v>993.01</v>
      </c>
      <c r="N7704" t="s">
        <v>24</v>
      </c>
      <c r="O7704" t="s">
        <v>35</v>
      </c>
      <c r="P7704" t="s">
        <v>71</v>
      </c>
      <c r="Q7704">
        <f>Sales_Data[[#This Row],[Quantity]]*Sales_Data[[#This Row],[Unit_Price]]</f>
        <v>1330.08</v>
      </c>
      <c r="R7704">
        <f>Sales_Data[[#This Row],[Gross_Sales]]*Sales_Data[[#This Row],[Discount]]</f>
        <v>66.504000000000005</v>
      </c>
      <c r="S7704">
        <f>Sales_Data[[#This Row],[Gross_Sales]]-Sales_Data[[#This Row],[Discount_Amount]]</f>
        <v>1263.576</v>
      </c>
      <c r="T7704">
        <f>Sales_Data[[#This Row],[Net Sales]]-Sales_Data[[#This Row],[Cost]]</f>
        <v>270.56600000000003</v>
      </c>
      <c r="U7704" s="2">
        <f>Sales_Data[[#This Row],[Profit]]/Sales_Data[[#This Row],[Net Sales]]</f>
        <v>0.21412720722774098</v>
      </c>
      <c r="V7704">
        <f>YEAR(Sales_Data[[#This Row],[Order_Date]])</f>
        <v>2025</v>
      </c>
      <c r="W7704" t="str">
        <f>TEXT(Sales_Data[[#This Row],[Order_Date]],"mmm")</f>
        <v>Aug</v>
      </c>
      <c r="X7704">
        <f>MONTH(Sales_Data[[#This Row],[Order_Date]])</f>
        <v>8</v>
      </c>
      <c r="Y7704" t="str">
        <f>"Q"&amp;ROUNDUP(MONTH(Sales_Data[[#This Row],[Order_Date]])/3,0)</f>
        <v>Q3</v>
      </c>
    </row>
    <row r="7705" spans="1:25" x14ac:dyDescent="0.3">
      <c r="A7705" t="s">
        <v>9519</v>
      </c>
      <c r="B7705" s="1">
        <v>45745</v>
      </c>
      <c r="C7705" t="s">
        <v>5768</v>
      </c>
      <c r="D7705" t="s">
        <v>56</v>
      </c>
      <c r="E7705" t="s">
        <v>39</v>
      </c>
      <c r="F7705" t="s">
        <v>40</v>
      </c>
      <c r="G7705" t="s">
        <v>21</v>
      </c>
      <c r="H7705" t="s">
        <v>230</v>
      </c>
      <c r="I7705" t="s">
        <v>328</v>
      </c>
      <c r="J7705">
        <v>1</v>
      </c>
      <c r="K7705">
        <v>5429.49</v>
      </c>
      <c r="L7705">
        <v>0</v>
      </c>
      <c r="M7705">
        <v>3461.14</v>
      </c>
      <c r="N7705" t="s">
        <v>83</v>
      </c>
      <c r="O7705" t="s">
        <v>35</v>
      </c>
      <c r="P7705" t="s">
        <v>71</v>
      </c>
      <c r="Q7705">
        <f>Sales_Data[[#This Row],[Quantity]]*Sales_Data[[#This Row],[Unit_Price]]</f>
        <v>5429.49</v>
      </c>
      <c r="R7705">
        <f>Sales_Data[[#This Row],[Gross_Sales]]*Sales_Data[[#This Row],[Discount]]</f>
        <v>0</v>
      </c>
      <c r="S7705">
        <f>Sales_Data[[#This Row],[Gross_Sales]]-Sales_Data[[#This Row],[Discount_Amount]]</f>
        <v>5429.49</v>
      </c>
      <c r="T7705">
        <f>Sales_Data[[#This Row],[Net Sales]]-Sales_Data[[#This Row],[Cost]]</f>
        <v>1968.35</v>
      </c>
      <c r="U7705" s="2">
        <f>Sales_Data[[#This Row],[Profit]]/Sales_Data[[#This Row],[Net Sales]]</f>
        <v>0.36252944567537648</v>
      </c>
      <c r="V7705">
        <f>YEAR(Sales_Data[[#This Row],[Order_Date]])</f>
        <v>2025</v>
      </c>
      <c r="W7705" t="str">
        <f>TEXT(Sales_Data[[#This Row],[Order_Date]],"mmm")</f>
        <v>Mar</v>
      </c>
      <c r="X7705">
        <f>MONTH(Sales_Data[[#This Row],[Order_Date]])</f>
        <v>3</v>
      </c>
      <c r="Y7705" t="str">
        <f>"Q"&amp;ROUNDUP(MONTH(Sales_Data[[#This Row],[Order_Date]])/3,0)</f>
        <v>Q1</v>
      </c>
    </row>
    <row r="7706" spans="1:25" x14ac:dyDescent="0.3">
      <c r="A7706" t="s">
        <v>9520</v>
      </c>
      <c r="B7706" s="1">
        <v>45674</v>
      </c>
      <c r="C7706" t="s">
        <v>1589</v>
      </c>
      <c r="D7706" t="s">
        <v>183</v>
      </c>
      <c r="E7706" t="s">
        <v>48</v>
      </c>
      <c r="F7706" t="s">
        <v>132</v>
      </c>
      <c r="G7706" t="s">
        <v>67</v>
      </c>
      <c r="H7706" t="s">
        <v>88</v>
      </c>
      <c r="I7706" t="s">
        <v>89</v>
      </c>
      <c r="J7706">
        <v>1</v>
      </c>
      <c r="K7706">
        <v>12889.34</v>
      </c>
      <c r="L7706">
        <v>0.1</v>
      </c>
      <c r="M7706">
        <v>7622.76</v>
      </c>
      <c r="N7706" t="s">
        <v>52</v>
      </c>
      <c r="O7706" t="s">
        <v>35</v>
      </c>
      <c r="P7706" t="s">
        <v>44</v>
      </c>
      <c r="Q7706">
        <f>Sales_Data[[#This Row],[Quantity]]*Sales_Data[[#This Row],[Unit_Price]]</f>
        <v>12889.34</v>
      </c>
      <c r="R7706">
        <f>Sales_Data[[#This Row],[Gross_Sales]]*Sales_Data[[#This Row],[Discount]]</f>
        <v>1288.9340000000002</v>
      </c>
      <c r="S7706">
        <f>Sales_Data[[#This Row],[Gross_Sales]]-Sales_Data[[#This Row],[Discount_Amount]]</f>
        <v>11600.405999999999</v>
      </c>
      <c r="T7706">
        <f>Sales_Data[[#This Row],[Net Sales]]-Sales_Data[[#This Row],[Cost]]</f>
        <v>3977.6459999999988</v>
      </c>
      <c r="U7706" s="2">
        <f>Sales_Data[[#This Row],[Profit]]/Sales_Data[[#This Row],[Net Sales]]</f>
        <v>0.34288851614331423</v>
      </c>
      <c r="V7706">
        <f>YEAR(Sales_Data[[#This Row],[Order_Date]])</f>
        <v>2025</v>
      </c>
      <c r="W7706" t="str">
        <f>TEXT(Sales_Data[[#This Row],[Order_Date]],"mmm")</f>
        <v>Jan</v>
      </c>
      <c r="X7706">
        <f>MONTH(Sales_Data[[#This Row],[Order_Date]])</f>
        <v>1</v>
      </c>
      <c r="Y7706" t="str">
        <f>"Q"&amp;ROUNDUP(MONTH(Sales_Data[[#This Row],[Order_Date]])/3,0)</f>
        <v>Q1</v>
      </c>
    </row>
    <row r="7707" spans="1:25" x14ac:dyDescent="0.3">
      <c r="A7707" t="s">
        <v>9521</v>
      </c>
      <c r="B7707" s="1">
        <v>45709</v>
      </c>
      <c r="C7707" t="s">
        <v>1258</v>
      </c>
      <c r="D7707" t="s">
        <v>125</v>
      </c>
      <c r="E7707" t="s">
        <v>19</v>
      </c>
      <c r="F7707" t="s">
        <v>57</v>
      </c>
      <c r="G7707" t="s">
        <v>75</v>
      </c>
      <c r="H7707" t="s">
        <v>185</v>
      </c>
      <c r="I7707" t="s">
        <v>186</v>
      </c>
      <c r="J7707">
        <v>2</v>
      </c>
      <c r="K7707">
        <v>4793.34</v>
      </c>
      <c r="L7707">
        <v>0</v>
      </c>
      <c r="M7707">
        <v>6179.13</v>
      </c>
      <c r="N7707" t="s">
        <v>70</v>
      </c>
      <c r="O7707" t="s">
        <v>25</v>
      </c>
      <c r="P7707" t="s">
        <v>71</v>
      </c>
      <c r="Q7707">
        <f>Sales_Data[[#This Row],[Quantity]]*Sales_Data[[#This Row],[Unit_Price]]</f>
        <v>9586.68</v>
      </c>
      <c r="R7707">
        <f>Sales_Data[[#This Row],[Gross_Sales]]*Sales_Data[[#This Row],[Discount]]</f>
        <v>0</v>
      </c>
      <c r="S7707">
        <f>Sales_Data[[#This Row],[Gross_Sales]]-Sales_Data[[#This Row],[Discount_Amount]]</f>
        <v>9586.68</v>
      </c>
      <c r="T7707">
        <f>Sales_Data[[#This Row],[Net Sales]]-Sales_Data[[#This Row],[Cost]]</f>
        <v>3407.55</v>
      </c>
      <c r="U7707" s="2">
        <f>Sales_Data[[#This Row],[Profit]]/Sales_Data[[#This Row],[Net Sales]]</f>
        <v>0.3554463067506165</v>
      </c>
      <c r="V7707">
        <f>YEAR(Sales_Data[[#This Row],[Order_Date]])</f>
        <v>2025</v>
      </c>
      <c r="W7707" t="str">
        <f>TEXT(Sales_Data[[#This Row],[Order_Date]],"mmm")</f>
        <v>Feb</v>
      </c>
      <c r="X7707">
        <f>MONTH(Sales_Data[[#This Row],[Order_Date]])</f>
        <v>2</v>
      </c>
      <c r="Y7707" t="str">
        <f>"Q"&amp;ROUNDUP(MONTH(Sales_Data[[#This Row],[Order_Date]])/3,0)</f>
        <v>Q1</v>
      </c>
    </row>
    <row r="7708" spans="1:25" x14ac:dyDescent="0.3">
      <c r="A7708" t="s">
        <v>9522</v>
      </c>
      <c r="B7708" s="1">
        <v>45791</v>
      </c>
      <c r="C7708" t="s">
        <v>1740</v>
      </c>
      <c r="D7708" t="s">
        <v>277</v>
      </c>
      <c r="E7708" t="s">
        <v>19</v>
      </c>
      <c r="F7708" t="s">
        <v>113</v>
      </c>
      <c r="G7708" t="s">
        <v>41</v>
      </c>
      <c r="H7708" t="s">
        <v>171</v>
      </c>
      <c r="I7708" t="s">
        <v>191</v>
      </c>
      <c r="J7708">
        <v>3</v>
      </c>
      <c r="K7708">
        <v>7527.46</v>
      </c>
      <c r="L7708">
        <v>0</v>
      </c>
      <c r="M7708">
        <v>15121.77</v>
      </c>
      <c r="N7708" t="s">
        <v>70</v>
      </c>
      <c r="O7708" t="s">
        <v>35</v>
      </c>
      <c r="P7708" t="s">
        <v>44</v>
      </c>
      <c r="Q7708">
        <f>Sales_Data[[#This Row],[Quantity]]*Sales_Data[[#This Row],[Unit_Price]]</f>
        <v>22582.38</v>
      </c>
      <c r="R7708">
        <f>Sales_Data[[#This Row],[Gross_Sales]]*Sales_Data[[#This Row],[Discount]]</f>
        <v>0</v>
      </c>
      <c r="S7708">
        <f>Sales_Data[[#This Row],[Gross_Sales]]-Sales_Data[[#This Row],[Discount_Amount]]</f>
        <v>22582.38</v>
      </c>
      <c r="T7708">
        <f>Sales_Data[[#This Row],[Net Sales]]-Sales_Data[[#This Row],[Cost]]</f>
        <v>7460.6100000000006</v>
      </c>
      <c r="U7708" s="2">
        <f>Sales_Data[[#This Row],[Profit]]/Sales_Data[[#This Row],[Net Sales]]</f>
        <v>0.33037306076684569</v>
      </c>
      <c r="V7708">
        <f>YEAR(Sales_Data[[#This Row],[Order_Date]])</f>
        <v>2025</v>
      </c>
      <c r="W7708" t="str">
        <f>TEXT(Sales_Data[[#This Row],[Order_Date]],"mmm")</f>
        <v>May</v>
      </c>
      <c r="X7708">
        <f>MONTH(Sales_Data[[#This Row],[Order_Date]])</f>
        <v>5</v>
      </c>
      <c r="Y7708" t="str">
        <f>"Q"&amp;ROUNDUP(MONTH(Sales_Data[[#This Row],[Order_Date]])/3,0)</f>
        <v>Q2</v>
      </c>
    </row>
    <row r="7709" spans="1:25" x14ac:dyDescent="0.3">
      <c r="A7709" t="s">
        <v>9523</v>
      </c>
      <c r="B7709" s="1">
        <v>45868</v>
      </c>
      <c r="C7709" t="s">
        <v>1593</v>
      </c>
      <c r="D7709" t="s">
        <v>170</v>
      </c>
      <c r="E7709" t="s">
        <v>119</v>
      </c>
      <c r="F7709" t="s">
        <v>120</v>
      </c>
      <c r="G7709" t="s">
        <v>32</v>
      </c>
      <c r="H7709" t="s">
        <v>33</v>
      </c>
      <c r="I7709" t="s">
        <v>34</v>
      </c>
      <c r="J7709">
        <v>1</v>
      </c>
      <c r="K7709">
        <v>3173.82</v>
      </c>
      <c r="L7709">
        <v>0</v>
      </c>
      <c r="M7709">
        <v>2606.4499999999998</v>
      </c>
      <c r="N7709" t="s">
        <v>52</v>
      </c>
      <c r="O7709" t="s">
        <v>53</v>
      </c>
      <c r="P7709" t="s">
        <v>44</v>
      </c>
      <c r="Q7709">
        <f>Sales_Data[[#This Row],[Quantity]]*Sales_Data[[#This Row],[Unit_Price]]</f>
        <v>3173.82</v>
      </c>
      <c r="R7709">
        <f>Sales_Data[[#This Row],[Gross_Sales]]*Sales_Data[[#This Row],[Discount]]</f>
        <v>0</v>
      </c>
      <c r="S7709">
        <f>Sales_Data[[#This Row],[Gross_Sales]]-Sales_Data[[#This Row],[Discount_Amount]]</f>
        <v>3173.82</v>
      </c>
      <c r="T7709">
        <f>Sales_Data[[#This Row],[Net Sales]]-Sales_Data[[#This Row],[Cost]]</f>
        <v>567.37000000000035</v>
      </c>
      <c r="U7709" s="2">
        <f>Sales_Data[[#This Row],[Profit]]/Sales_Data[[#This Row],[Net Sales]]</f>
        <v>0.17876565148622175</v>
      </c>
      <c r="V7709">
        <f>YEAR(Sales_Data[[#This Row],[Order_Date]])</f>
        <v>2025</v>
      </c>
      <c r="W7709" t="str">
        <f>TEXT(Sales_Data[[#This Row],[Order_Date]],"mmm")</f>
        <v>Jul</v>
      </c>
      <c r="X7709">
        <f>MONTH(Sales_Data[[#This Row],[Order_Date]])</f>
        <v>7</v>
      </c>
      <c r="Y7709" t="str">
        <f>"Q"&amp;ROUNDUP(MONTH(Sales_Data[[#This Row],[Order_Date]])/3,0)</f>
        <v>Q3</v>
      </c>
    </row>
    <row r="7710" spans="1:25" x14ac:dyDescent="0.3">
      <c r="A7710" t="s">
        <v>9524</v>
      </c>
      <c r="B7710" s="1">
        <v>45982</v>
      </c>
      <c r="C7710" t="s">
        <v>3046</v>
      </c>
      <c r="D7710" t="s">
        <v>447</v>
      </c>
      <c r="E7710" t="s">
        <v>48</v>
      </c>
      <c r="F7710" t="s">
        <v>126</v>
      </c>
      <c r="G7710" t="s">
        <v>67</v>
      </c>
      <c r="H7710" t="s">
        <v>121</v>
      </c>
      <c r="I7710" t="s">
        <v>142</v>
      </c>
      <c r="J7710">
        <v>1</v>
      </c>
      <c r="K7710">
        <v>21924.89</v>
      </c>
      <c r="L7710">
        <v>0.05</v>
      </c>
      <c r="M7710">
        <v>16273.32</v>
      </c>
      <c r="N7710" t="s">
        <v>52</v>
      </c>
      <c r="O7710" t="s">
        <v>35</v>
      </c>
      <c r="P7710" t="s">
        <v>71</v>
      </c>
      <c r="Q7710">
        <f>Sales_Data[[#This Row],[Quantity]]*Sales_Data[[#This Row],[Unit_Price]]</f>
        <v>21924.89</v>
      </c>
      <c r="R7710">
        <f>Sales_Data[[#This Row],[Gross_Sales]]*Sales_Data[[#This Row],[Discount]]</f>
        <v>1096.2445</v>
      </c>
      <c r="S7710">
        <f>Sales_Data[[#This Row],[Gross_Sales]]-Sales_Data[[#This Row],[Discount_Amount]]</f>
        <v>20828.645499999999</v>
      </c>
      <c r="T7710">
        <f>Sales_Data[[#This Row],[Net Sales]]-Sales_Data[[#This Row],[Cost]]</f>
        <v>4555.325499999999</v>
      </c>
      <c r="U7710" s="2">
        <f>Sales_Data[[#This Row],[Profit]]/Sales_Data[[#This Row],[Net Sales]]</f>
        <v>0.21870483608739702</v>
      </c>
      <c r="V7710">
        <f>YEAR(Sales_Data[[#This Row],[Order_Date]])</f>
        <v>2025</v>
      </c>
      <c r="W7710" t="str">
        <f>TEXT(Sales_Data[[#This Row],[Order_Date]],"mmm")</f>
        <v>Nov</v>
      </c>
      <c r="X7710">
        <f>MONTH(Sales_Data[[#This Row],[Order_Date]])</f>
        <v>11</v>
      </c>
      <c r="Y7710" t="str">
        <f>"Q"&amp;ROUNDUP(MONTH(Sales_Data[[#This Row],[Order_Date]])/3,0)</f>
        <v>Q4</v>
      </c>
    </row>
    <row r="7711" spans="1:25" x14ac:dyDescent="0.3">
      <c r="A7711" t="s">
        <v>9525</v>
      </c>
      <c r="B7711" s="1">
        <v>45876</v>
      </c>
      <c r="C7711" t="s">
        <v>1199</v>
      </c>
      <c r="D7711" t="s">
        <v>29</v>
      </c>
      <c r="E7711" t="s">
        <v>119</v>
      </c>
      <c r="F7711" t="s">
        <v>249</v>
      </c>
      <c r="G7711" t="s">
        <v>21</v>
      </c>
      <c r="H7711" t="s">
        <v>230</v>
      </c>
      <c r="I7711" t="s">
        <v>231</v>
      </c>
      <c r="J7711">
        <v>2</v>
      </c>
      <c r="K7711">
        <v>1938.71</v>
      </c>
      <c r="L7711">
        <v>0</v>
      </c>
      <c r="M7711">
        <v>2849.94</v>
      </c>
      <c r="N7711" t="s">
        <v>109</v>
      </c>
      <c r="O7711" t="s">
        <v>35</v>
      </c>
      <c r="P7711" t="s">
        <v>26</v>
      </c>
      <c r="Q7711">
        <f>Sales_Data[[#This Row],[Quantity]]*Sales_Data[[#This Row],[Unit_Price]]</f>
        <v>3877.42</v>
      </c>
      <c r="R7711">
        <f>Sales_Data[[#This Row],[Gross_Sales]]*Sales_Data[[#This Row],[Discount]]</f>
        <v>0</v>
      </c>
      <c r="S7711">
        <f>Sales_Data[[#This Row],[Gross_Sales]]-Sales_Data[[#This Row],[Discount_Amount]]</f>
        <v>3877.42</v>
      </c>
      <c r="T7711">
        <f>Sales_Data[[#This Row],[Net Sales]]-Sales_Data[[#This Row],[Cost]]</f>
        <v>1027.48</v>
      </c>
      <c r="U7711" s="2">
        <f>Sales_Data[[#This Row],[Profit]]/Sales_Data[[#This Row],[Net Sales]]</f>
        <v>0.26499063810471912</v>
      </c>
      <c r="V7711">
        <f>YEAR(Sales_Data[[#This Row],[Order_Date]])</f>
        <v>2025</v>
      </c>
      <c r="W7711" t="str">
        <f>TEXT(Sales_Data[[#This Row],[Order_Date]],"mmm")</f>
        <v>Aug</v>
      </c>
      <c r="X7711">
        <f>MONTH(Sales_Data[[#This Row],[Order_Date]])</f>
        <v>8</v>
      </c>
      <c r="Y7711" t="str">
        <f>"Q"&amp;ROUNDUP(MONTH(Sales_Data[[#This Row],[Order_Date]])/3,0)</f>
        <v>Q3</v>
      </c>
    </row>
    <row r="7712" spans="1:25" x14ac:dyDescent="0.3">
      <c r="A7712" t="s">
        <v>9526</v>
      </c>
      <c r="B7712" s="1">
        <v>45862</v>
      </c>
      <c r="C7712" t="s">
        <v>99</v>
      </c>
      <c r="D7712" t="s">
        <v>56</v>
      </c>
      <c r="E7712" t="s">
        <v>39</v>
      </c>
      <c r="F7712" t="s">
        <v>202</v>
      </c>
      <c r="G7712" t="s">
        <v>21</v>
      </c>
      <c r="H7712" t="s">
        <v>22</v>
      </c>
      <c r="I7712" t="s">
        <v>23</v>
      </c>
      <c r="J7712">
        <v>1</v>
      </c>
      <c r="K7712">
        <v>2339.5500000000002</v>
      </c>
      <c r="L7712">
        <v>0.05</v>
      </c>
      <c r="M7712">
        <v>1384.69</v>
      </c>
      <c r="N7712" t="s">
        <v>24</v>
      </c>
      <c r="O7712" t="s">
        <v>35</v>
      </c>
      <c r="P7712" t="s">
        <v>26</v>
      </c>
      <c r="Q7712">
        <f>Sales_Data[[#This Row],[Quantity]]*Sales_Data[[#This Row],[Unit_Price]]</f>
        <v>2339.5500000000002</v>
      </c>
      <c r="R7712">
        <f>Sales_Data[[#This Row],[Gross_Sales]]*Sales_Data[[#This Row],[Discount]]</f>
        <v>116.97750000000002</v>
      </c>
      <c r="S7712">
        <f>Sales_Data[[#This Row],[Gross_Sales]]-Sales_Data[[#This Row],[Discount_Amount]]</f>
        <v>2222.5725000000002</v>
      </c>
      <c r="T7712">
        <f>Sales_Data[[#This Row],[Net Sales]]-Sales_Data[[#This Row],[Cost]]</f>
        <v>837.88250000000016</v>
      </c>
      <c r="U7712" s="2">
        <f>Sales_Data[[#This Row],[Profit]]/Sales_Data[[#This Row],[Net Sales]]</f>
        <v>0.37698770231342288</v>
      </c>
      <c r="V7712">
        <f>YEAR(Sales_Data[[#This Row],[Order_Date]])</f>
        <v>2025</v>
      </c>
      <c r="W7712" t="str">
        <f>TEXT(Sales_Data[[#This Row],[Order_Date]],"mmm")</f>
        <v>Jul</v>
      </c>
      <c r="X7712">
        <f>MONTH(Sales_Data[[#This Row],[Order_Date]])</f>
        <v>7</v>
      </c>
      <c r="Y7712" t="str">
        <f>"Q"&amp;ROUNDUP(MONTH(Sales_Data[[#This Row],[Order_Date]])/3,0)</f>
        <v>Q3</v>
      </c>
    </row>
    <row r="7713" spans="1:25" x14ac:dyDescent="0.3">
      <c r="A7713" t="s">
        <v>9527</v>
      </c>
      <c r="B7713" s="1">
        <v>45868</v>
      </c>
      <c r="C7713" t="s">
        <v>3283</v>
      </c>
      <c r="D7713" t="s">
        <v>137</v>
      </c>
      <c r="E7713" t="s">
        <v>30</v>
      </c>
      <c r="F7713" t="s">
        <v>31</v>
      </c>
      <c r="G7713" t="s">
        <v>67</v>
      </c>
      <c r="H7713" t="s">
        <v>68</v>
      </c>
      <c r="I7713" t="s">
        <v>97</v>
      </c>
      <c r="J7713">
        <v>2</v>
      </c>
      <c r="K7713">
        <v>343.4</v>
      </c>
      <c r="L7713">
        <v>0.05</v>
      </c>
      <c r="M7713">
        <v>517.86</v>
      </c>
      <c r="N7713" t="s">
        <v>24</v>
      </c>
      <c r="O7713" t="s">
        <v>35</v>
      </c>
      <c r="P7713" t="s">
        <v>71</v>
      </c>
      <c r="Q7713">
        <f>Sales_Data[[#This Row],[Quantity]]*Sales_Data[[#This Row],[Unit_Price]]</f>
        <v>686.8</v>
      </c>
      <c r="R7713">
        <f>Sales_Data[[#This Row],[Gross_Sales]]*Sales_Data[[#This Row],[Discount]]</f>
        <v>34.339999999999996</v>
      </c>
      <c r="S7713">
        <f>Sales_Data[[#This Row],[Gross_Sales]]-Sales_Data[[#This Row],[Discount_Amount]]</f>
        <v>652.45999999999992</v>
      </c>
      <c r="T7713">
        <f>Sales_Data[[#This Row],[Net Sales]]-Sales_Data[[#This Row],[Cost]]</f>
        <v>134.59999999999991</v>
      </c>
      <c r="U7713" s="2">
        <f>Sales_Data[[#This Row],[Profit]]/Sales_Data[[#This Row],[Net Sales]]</f>
        <v>0.20629617141280679</v>
      </c>
      <c r="V7713">
        <f>YEAR(Sales_Data[[#This Row],[Order_Date]])</f>
        <v>2025</v>
      </c>
      <c r="W7713" t="str">
        <f>TEXT(Sales_Data[[#This Row],[Order_Date]],"mmm")</f>
        <v>Jul</v>
      </c>
      <c r="X7713">
        <f>MONTH(Sales_Data[[#This Row],[Order_Date]])</f>
        <v>7</v>
      </c>
      <c r="Y7713" t="str">
        <f>"Q"&amp;ROUNDUP(MONTH(Sales_Data[[#This Row],[Order_Date]])/3,0)</f>
        <v>Q3</v>
      </c>
    </row>
    <row r="7714" spans="1:25" x14ac:dyDescent="0.3">
      <c r="A7714" t="s">
        <v>9528</v>
      </c>
      <c r="B7714" s="1">
        <v>45934</v>
      </c>
      <c r="C7714" t="s">
        <v>4723</v>
      </c>
      <c r="D7714" t="s">
        <v>56</v>
      </c>
      <c r="E7714" t="s">
        <v>48</v>
      </c>
      <c r="F7714" t="s">
        <v>152</v>
      </c>
      <c r="G7714" t="s">
        <v>41</v>
      </c>
      <c r="H7714" t="s">
        <v>171</v>
      </c>
      <c r="I7714" t="s">
        <v>172</v>
      </c>
      <c r="J7714">
        <v>1</v>
      </c>
      <c r="K7714">
        <v>31529.85</v>
      </c>
      <c r="L7714">
        <v>0</v>
      </c>
      <c r="M7714">
        <v>23970.3</v>
      </c>
      <c r="N7714" t="s">
        <v>24</v>
      </c>
      <c r="O7714" t="s">
        <v>35</v>
      </c>
      <c r="P7714" t="s">
        <v>44</v>
      </c>
      <c r="Q7714">
        <f>Sales_Data[[#This Row],[Quantity]]*Sales_Data[[#This Row],[Unit_Price]]</f>
        <v>31529.85</v>
      </c>
      <c r="R7714">
        <f>Sales_Data[[#This Row],[Gross_Sales]]*Sales_Data[[#This Row],[Discount]]</f>
        <v>0</v>
      </c>
      <c r="S7714">
        <f>Sales_Data[[#This Row],[Gross_Sales]]-Sales_Data[[#This Row],[Discount_Amount]]</f>
        <v>31529.85</v>
      </c>
      <c r="T7714">
        <f>Sales_Data[[#This Row],[Net Sales]]-Sales_Data[[#This Row],[Cost]]</f>
        <v>7559.5499999999993</v>
      </c>
      <c r="U7714" s="2">
        <f>Sales_Data[[#This Row],[Profit]]/Sales_Data[[#This Row],[Net Sales]]</f>
        <v>0.23975851455049738</v>
      </c>
      <c r="V7714">
        <f>YEAR(Sales_Data[[#This Row],[Order_Date]])</f>
        <v>2025</v>
      </c>
      <c r="W7714" t="str">
        <f>TEXT(Sales_Data[[#This Row],[Order_Date]],"mmm")</f>
        <v>Oct</v>
      </c>
      <c r="X7714">
        <f>MONTH(Sales_Data[[#This Row],[Order_Date]])</f>
        <v>10</v>
      </c>
      <c r="Y7714" t="str">
        <f>"Q"&amp;ROUNDUP(MONTH(Sales_Data[[#This Row],[Order_Date]])/3,0)</f>
        <v>Q4</v>
      </c>
    </row>
    <row r="7715" spans="1:25" x14ac:dyDescent="0.3">
      <c r="A7715" t="s">
        <v>9529</v>
      </c>
      <c r="B7715" s="1">
        <v>45681</v>
      </c>
      <c r="C7715" t="s">
        <v>3638</v>
      </c>
      <c r="D7715" t="s">
        <v>474</v>
      </c>
      <c r="E7715" t="s">
        <v>39</v>
      </c>
      <c r="F7715" t="s">
        <v>96</v>
      </c>
      <c r="G7715" t="s">
        <v>41</v>
      </c>
      <c r="H7715" t="s">
        <v>102</v>
      </c>
      <c r="I7715" t="s">
        <v>388</v>
      </c>
      <c r="J7715">
        <v>1</v>
      </c>
      <c r="K7715">
        <v>5472.7</v>
      </c>
      <c r="L7715">
        <v>0.05</v>
      </c>
      <c r="M7715">
        <v>3335.38</v>
      </c>
      <c r="N7715" t="s">
        <v>70</v>
      </c>
      <c r="O7715" t="s">
        <v>35</v>
      </c>
      <c r="P7715" t="s">
        <v>44</v>
      </c>
      <c r="Q7715">
        <f>Sales_Data[[#This Row],[Quantity]]*Sales_Data[[#This Row],[Unit_Price]]</f>
        <v>5472.7</v>
      </c>
      <c r="R7715">
        <f>Sales_Data[[#This Row],[Gross_Sales]]*Sales_Data[[#This Row],[Discount]]</f>
        <v>273.63499999999999</v>
      </c>
      <c r="S7715">
        <f>Sales_Data[[#This Row],[Gross_Sales]]-Sales_Data[[#This Row],[Discount_Amount]]</f>
        <v>5199.0649999999996</v>
      </c>
      <c r="T7715">
        <f>Sales_Data[[#This Row],[Net Sales]]-Sales_Data[[#This Row],[Cost]]</f>
        <v>1863.6849999999995</v>
      </c>
      <c r="U7715" s="2">
        <f>Sales_Data[[#This Row],[Profit]]/Sales_Data[[#This Row],[Net Sales]]</f>
        <v>0.35846541637775248</v>
      </c>
      <c r="V7715">
        <f>YEAR(Sales_Data[[#This Row],[Order_Date]])</f>
        <v>2025</v>
      </c>
      <c r="W7715" t="str">
        <f>TEXT(Sales_Data[[#This Row],[Order_Date]],"mmm")</f>
        <v>Jan</v>
      </c>
      <c r="X7715">
        <f>MONTH(Sales_Data[[#This Row],[Order_Date]])</f>
        <v>1</v>
      </c>
      <c r="Y7715" t="str">
        <f>"Q"&amp;ROUNDUP(MONTH(Sales_Data[[#This Row],[Order_Date]])/3,0)</f>
        <v>Q1</v>
      </c>
    </row>
    <row r="7716" spans="1:25" x14ac:dyDescent="0.3">
      <c r="A7716" t="s">
        <v>9530</v>
      </c>
      <c r="B7716" s="1">
        <v>45661</v>
      </c>
      <c r="C7716" t="s">
        <v>2797</v>
      </c>
      <c r="D7716" t="s">
        <v>280</v>
      </c>
      <c r="E7716" t="s">
        <v>39</v>
      </c>
      <c r="F7716" t="s">
        <v>40</v>
      </c>
      <c r="G7716" t="s">
        <v>21</v>
      </c>
      <c r="H7716" t="s">
        <v>127</v>
      </c>
      <c r="I7716" t="s">
        <v>128</v>
      </c>
      <c r="J7716">
        <v>2</v>
      </c>
      <c r="K7716">
        <v>6090.83</v>
      </c>
      <c r="L7716">
        <v>0.05</v>
      </c>
      <c r="M7716">
        <v>9283.4699999999993</v>
      </c>
      <c r="N7716" t="s">
        <v>24</v>
      </c>
      <c r="O7716" t="s">
        <v>35</v>
      </c>
      <c r="P7716" t="s">
        <v>44</v>
      </c>
      <c r="Q7716">
        <f>Sales_Data[[#This Row],[Quantity]]*Sales_Data[[#This Row],[Unit_Price]]</f>
        <v>12181.66</v>
      </c>
      <c r="R7716">
        <f>Sales_Data[[#This Row],[Gross_Sales]]*Sales_Data[[#This Row],[Discount]]</f>
        <v>609.08299999999997</v>
      </c>
      <c r="S7716">
        <f>Sales_Data[[#This Row],[Gross_Sales]]-Sales_Data[[#This Row],[Discount_Amount]]</f>
        <v>11572.576999999999</v>
      </c>
      <c r="T7716">
        <f>Sales_Data[[#This Row],[Net Sales]]-Sales_Data[[#This Row],[Cost]]</f>
        <v>2289.107</v>
      </c>
      <c r="U7716" s="2">
        <f>Sales_Data[[#This Row],[Profit]]/Sales_Data[[#This Row],[Net Sales]]</f>
        <v>0.19780443024920033</v>
      </c>
      <c r="V7716">
        <f>YEAR(Sales_Data[[#This Row],[Order_Date]])</f>
        <v>2025</v>
      </c>
      <c r="W7716" t="str">
        <f>TEXT(Sales_Data[[#This Row],[Order_Date]],"mmm")</f>
        <v>Jan</v>
      </c>
      <c r="X7716">
        <f>MONTH(Sales_Data[[#This Row],[Order_Date]])</f>
        <v>1</v>
      </c>
      <c r="Y7716" t="str">
        <f>"Q"&amp;ROUNDUP(MONTH(Sales_Data[[#This Row],[Order_Date]])/3,0)</f>
        <v>Q1</v>
      </c>
    </row>
    <row r="7717" spans="1:25" x14ac:dyDescent="0.3">
      <c r="A7717" t="s">
        <v>9531</v>
      </c>
      <c r="B7717" s="1">
        <v>45809</v>
      </c>
      <c r="C7717" t="s">
        <v>1124</v>
      </c>
      <c r="D7717" t="s">
        <v>504</v>
      </c>
      <c r="E7717" t="s">
        <v>39</v>
      </c>
      <c r="F7717" t="s">
        <v>405</v>
      </c>
      <c r="G7717" t="s">
        <v>41</v>
      </c>
      <c r="H7717" t="s">
        <v>147</v>
      </c>
      <c r="I7717" t="s">
        <v>148</v>
      </c>
      <c r="J7717">
        <v>3</v>
      </c>
      <c r="K7717">
        <v>5814.83</v>
      </c>
      <c r="L7717">
        <v>0.15</v>
      </c>
      <c r="M7717">
        <v>10233.48</v>
      </c>
      <c r="N7717" t="s">
        <v>52</v>
      </c>
      <c r="O7717" t="s">
        <v>25</v>
      </c>
      <c r="P7717" t="s">
        <v>26</v>
      </c>
      <c r="Q7717">
        <f>Sales_Data[[#This Row],[Quantity]]*Sales_Data[[#This Row],[Unit_Price]]</f>
        <v>17444.489999999998</v>
      </c>
      <c r="R7717">
        <f>Sales_Data[[#This Row],[Gross_Sales]]*Sales_Data[[#This Row],[Discount]]</f>
        <v>2616.6734999999994</v>
      </c>
      <c r="S7717">
        <f>Sales_Data[[#This Row],[Gross_Sales]]-Sales_Data[[#This Row],[Discount_Amount]]</f>
        <v>14827.816499999999</v>
      </c>
      <c r="T7717">
        <f>Sales_Data[[#This Row],[Net Sales]]-Sales_Data[[#This Row],[Cost]]</f>
        <v>4594.3364999999994</v>
      </c>
      <c r="U7717" s="2">
        <f>Sales_Data[[#This Row],[Profit]]/Sales_Data[[#This Row],[Net Sales]]</f>
        <v>0.30984578882534725</v>
      </c>
      <c r="V7717">
        <f>YEAR(Sales_Data[[#This Row],[Order_Date]])</f>
        <v>2025</v>
      </c>
      <c r="W7717" t="str">
        <f>TEXT(Sales_Data[[#This Row],[Order_Date]],"mmm")</f>
        <v>Jun</v>
      </c>
      <c r="X7717">
        <f>MONTH(Sales_Data[[#This Row],[Order_Date]])</f>
        <v>6</v>
      </c>
      <c r="Y7717" t="str">
        <f>"Q"&amp;ROUNDUP(MONTH(Sales_Data[[#This Row],[Order_Date]])/3,0)</f>
        <v>Q2</v>
      </c>
    </row>
    <row r="7718" spans="1:25" x14ac:dyDescent="0.3">
      <c r="A7718" t="s">
        <v>9532</v>
      </c>
      <c r="B7718" s="1">
        <v>45916</v>
      </c>
      <c r="C7718" t="s">
        <v>6599</v>
      </c>
      <c r="D7718" t="s">
        <v>374</v>
      </c>
      <c r="E7718" t="s">
        <v>30</v>
      </c>
      <c r="F7718" t="s">
        <v>101</v>
      </c>
      <c r="G7718" t="s">
        <v>41</v>
      </c>
      <c r="H7718" t="s">
        <v>42</v>
      </c>
      <c r="I7718" t="s">
        <v>82</v>
      </c>
      <c r="J7718">
        <v>2</v>
      </c>
      <c r="K7718">
        <v>2228.17</v>
      </c>
      <c r="L7718">
        <v>0.1</v>
      </c>
      <c r="M7718">
        <v>2991.35</v>
      </c>
      <c r="N7718" t="s">
        <v>52</v>
      </c>
      <c r="O7718" t="s">
        <v>35</v>
      </c>
      <c r="P7718" t="s">
        <v>44</v>
      </c>
      <c r="Q7718">
        <f>Sales_Data[[#This Row],[Quantity]]*Sales_Data[[#This Row],[Unit_Price]]</f>
        <v>4456.34</v>
      </c>
      <c r="R7718">
        <f>Sales_Data[[#This Row],[Gross_Sales]]*Sales_Data[[#This Row],[Discount]]</f>
        <v>445.63400000000001</v>
      </c>
      <c r="S7718">
        <f>Sales_Data[[#This Row],[Gross_Sales]]-Sales_Data[[#This Row],[Discount_Amount]]</f>
        <v>4010.7060000000001</v>
      </c>
      <c r="T7718">
        <f>Sales_Data[[#This Row],[Net Sales]]-Sales_Data[[#This Row],[Cost]]</f>
        <v>1019.3560000000002</v>
      </c>
      <c r="U7718" s="2">
        <f>Sales_Data[[#This Row],[Profit]]/Sales_Data[[#This Row],[Net Sales]]</f>
        <v>0.25415874412135925</v>
      </c>
      <c r="V7718">
        <f>YEAR(Sales_Data[[#This Row],[Order_Date]])</f>
        <v>2025</v>
      </c>
      <c r="W7718" t="str">
        <f>TEXT(Sales_Data[[#This Row],[Order_Date]],"mmm")</f>
        <v>Sep</v>
      </c>
      <c r="X7718">
        <f>MONTH(Sales_Data[[#This Row],[Order_Date]])</f>
        <v>9</v>
      </c>
      <c r="Y7718" t="str">
        <f>"Q"&amp;ROUNDUP(MONTH(Sales_Data[[#This Row],[Order_Date]])/3,0)</f>
        <v>Q3</v>
      </c>
    </row>
    <row r="7719" spans="1:25" x14ac:dyDescent="0.3">
      <c r="A7719" t="s">
        <v>9533</v>
      </c>
      <c r="B7719" s="1">
        <v>45981</v>
      </c>
      <c r="C7719" t="s">
        <v>519</v>
      </c>
      <c r="D7719" t="s">
        <v>313</v>
      </c>
      <c r="E7719" t="s">
        <v>39</v>
      </c>
      <c r="F7719" t="s">
        <v>405</v>
      </c>
      <c r="G7719" t="s">
        <v>32</v>
      </c>
      <c r="H7719" t="s">
        <v>50</v>
      </c>
      <c r="I7719" t="s">
        <v>58</v>
      </c>
      <c r="J7719">
        <v>3</v>
      </c>
      <c r="K7719">
        <v>5220.8100000000004</v>
      </c>
      <c r="L7719">
        <v>0.2</v>
      </c>
      <c r="M7719">
        <v>8807.06</v>
      </c>
      <c r="N7719" t="s">
        <v>109</v>
      </c>
      <c r="O7719" t="s">
        <v>53</v>
      </c>
      <c r="P7719" t="s">
        <v>71</v>
      </c>
      <c r="Q7719">
        <f>Sales_Data[[#This Row],[Quantity]]*Sales_Data[[#This Row],[Unit_Price]]</f>
        <v>15662.43</v>
      </c>
      <c r="R7719">
        <f>Sales_Data[[#This Row],[Gross_Sales]]*Sales_Data[[#This Row],[Discount]]</f>
        <v>3132.4860000000003</v>
      </c>
      <c r="S7719">
        <f>Sales_Data[[#This Row],[Gross_Sales]]-Sales_Data[[#This Row],[Discount_Amount]]</f>
        <v>12529.944</v>
      </c>
      <c r="T7719">
        <f>Sales_Data[[#This Row],[Net Sales]]-Sales_Data[[#This Row],[Cost]]</f>
        <v>3722.884</v>
      </c>
      <c r="U7719" s="2">
        <f>Sales_Data[[#This Row],[Profit]]/Sales_Data[[#This Row],[Net Sales]]</f>
        <v>0.29711896557558437</v>
      </c>
      <c r="V7719">
        <f>YEAR(Sales_Data[[#This Row],[Order_Date]])</f>
        <v>2025</v>
      </c>
      <c r="W7719" t="str">
        <f>TEXT(Sales_Data[[#This Row],[Order_Date]],"mmm")</f>
        <v>Nov</v>
      </c>
      <c r="X7719">
        <f>MONTH(Sales_Data[[#This Row],[Order_Date]])</f>
        <v>11</v>
      </c>
      <c r="Y7719" t="str">
        <f>"Q"&amp;ROUNDUP(MONTH(Sales_Data[[#This Row],[Order_Date]])/3,0)</f>
        <v>Q4</v>
      </c>
    </row>
    <row r="7720" spans="1:25" x14ac:dyDescent="0.3">
      <c r="A7720" t="s">
        <v>9534</v>
      </c>
      <c r="B7720" s="1">
        <v>46014</v>
      </c>
      <c r="C7720" t="s">
        <v>655</v>
      </c>
      <c r="D7720" t="s">
        <v>38</v>
      </c>
      <c r="E7720" t="s">
        <v>119</v>
      </c>
      <c r="F7720" t="s">
        <v>120</v>
      </c>
      <c r="G7720" t="s">
        <v>67</v>
      </c>
      <c r="H7720" t="s">
        <v>88</v>
      </c>
      <c r="I7720" t="s">
        <v>157</v>
      </c>
      <c r="J7720">
        <v>1</v>
      </c>
      <c r="K7720">
        <v>2947.07</v>
      </c>
      <c r="L7720">
        <v>0.05</v>
      </c>
      <c r="M7720">
        <v>1970.63</v>
      </c>
      <c r="N7720" t="s">
        <v>52</v>
      </c>
      <c r="O7720" t="s">
        <v>35</v>
      </c>
      <c r="P7720" t="s">
        <v>26</v>
      </c>
      <c r="Q7720">
        <f>Sales_Data[[#This Row],[Quantity]]*Sales_Data[[#This Row],[Unit_Price]]</f>
        <v>2947.07</v>
      </c>
      <c r="R7720">
        <f>Sales_Data[[#This Row],[Gross_Sales]]*Sales_Data[[#This Row],[Discount]]</f>
        <v>147.35350000000003</v>
      </c>
      <c r="S7720">
        <f>Sales_Data[[#This Row],[Gross_Sales]]-Sales_Data[[#This Row],[Discount_Amount]]</f>
        <v>2799.7165</v>
      </c>
      <c r="T7720">
        <f>Sales_Data[[#This Row],[Net Sales]]-Sales_Data[[#This Row],[Cost]]</f>
        <v>829.08649999999989</v>
      </c>
      <c r="U7720" s="2">
        <f>Sales_Data[[#This Row],[Profit]]/Sales_Data[[#This Row],[Net Sales]]</f>
        <v>0.29613230482443487</v>
      </c>
      <c r="V7720">
        <f>YEAR(Sales_Data[[#This Row],[Order_Date]])</f>
        <v>2025</v>
      </c>
      <c r="W7720" t="str">
        <f>TEXT(Sales_Data[[#This Row],[Order_Date]],"mmm")</f>
        <v>Dec</v>
      </c>
      <c r="X7720">
        <f>MONTH(Sales_Data[[#This Row],[Order_Date]])</f>
        <v>12</v>
      </c>
      <c r="Y7720" t="str">
        <f>"Q"&amp;ROUNDUP(MONTH(Sales_Data[[#This Row],[Order_Date]])/3,0)</f>
        <v>Q4</v>
      </c>
    </row>
    <row r="7721" spans="1:25" x14ac:dyDescent="0.3">
      <c r="A7721" t="s">
        <v>9535</v>
      </c>
      <c r="B7721" s="1">
        <v>45825</v>
      </c>
      <c r="C7721" t="s">
        <v>2631</v>
      </c>
      <c r="D7721" t="s">
        <v>422</v>
      </c>
      <c r="E7721" t="s">
        <v>48</v>
      </c>
      <c r="F7721" t="s">
        <v>164</v>
      </c>
      <c r="G7721" t="s">
        <v>21</v>
      </c>
      <c r="H7721" t="s">
        <v>22</v>
      </c>
      <c r="I7721" t="s">
        <v>23</v>
      </c>
      <c r="J7721">
        <v>3</v>
      </c>
      <c r="K7721">
        <v>5028.22</v>
      </c>
      <c r="L7721">
        <v>0.1</v>
      </c>
      <c r="M7721">
        <v>8625.59</v>
      </c>
      <c r="N7721" t="s">
        <v>24</v>
      </c>
      <c r="O7721" t="s">
        <v>35</v>
      </c>
      <c r="P7721" t="s">
        <v>71</v>
      </c>
      <c r="Q7721">
        <f>Sales_Data[[#This Row],[Quantity]]*Sales_Data[[#This Row],[Unit_Price]]</f>
        <v>15084.66</v>
      </c>
      <c r="R7721">
        <f>Sales_Data[[#This Row],[Gross_Sales]]*Sales_Data[[#This Row],[Discount]]</f>
        <v>1508.4660000000001</v>
      </c>
      <c r="S7721">
        <f>Sales_Data[[#This Row],[Gross_Sales]]-Sales_Data[[#This Row],[Discount_Amount]]</f>
        <v>13576.194</v>
      </c>
      <c r="T7721">
        <f>Sales_Data[[#This Row],[Net Sales]]-Sales_Data[[#This Row],[Cost]]</f>
        <v>4950.6039999999994</v>
      </c>
      <c r="U7721" s="2">
        <f>Sales_Data[[#This Row],[Profit]]/Sales_Data[[#This Row],[Net Sales]]</f>
        <v>0.36465330415873548</v>
      </c>
      <c r="V7721">
        <f>YEAR(Sales_Data[[#This Row],[Order_Date]])</f>
        <v>2025</v>
      </c>
      <c r="W7721" t="str">
        <f>TEXT(Sales_Data[[#This Row],[Order_Date]],"mmm")</f>
        <v>Jun</v>
      </c>
      <c r="X7721">
        <f>MONTH(Sales_Data[[#This Row],[Order_Date]])</f>
        <v>6</v>
      </c>
      <c r="Y7721" t="str">
        <f>"Q"&amp;ROUNDUP(MONTH(Sales_Data[[#This Row],[Order_Date]])/3,0)</f>
        <v>Q2</v>
      </c>
    </row>
    <row r="7722" spans="1:25" x14ac:dyDescent="0.3">
      <c r="A7722" t="s">
        <v>9536</v>
      </c>
      <c r="B7722" s="1">
        <v>45833</v>
      </c>
      <c r="C7722" t="s">
        <v>390</v>
      </c>
      <c r="D7722" t="s">
        <v>715</v>
      </c>
      <c r="E7722" t="s">
        <v>30</v>
      </c>
      <c r="F7722" t="s">
        <v>101</v>
      </c>
      <c r="G7722" t="s">
        <v>21</v>
      </c>
      <c r="H7722" t="s">
        <v>297</v>
      </c>
      <c r="I7722" t="s">
        <v>494</v>
      </c>
      <c r="J7722">
        <v>1</v>
      </c>
      <c r="K7722">
        <v>3460.86</v>
      </c>
      <c r="L7722">
        <v>0.15</v>
      </c>
      <c r="M7722">
        <v>1860.4</v>
      </c>
      <c r="N7722" t="s">
        <v>109</v>
      </c>
      <c r="O7722" t="s">
        <v>35</v>
      </c>
      <c r="P7722" t="s">
        <v>44</v>
      </c>
      <c r="Q7722">
        <f>Sales_Data[[#This Row],[Quantity]]*Sales_Data[[#This Row],[Unit_Price]]</f>
        <v>3460.86</v>
      </c>
      <c r="R7722">
        <f>Sales_Data[[#This Row],[Gross_Sales]]*Sales_Data[[#This Row],[Discount]]</f>
        <v>519.12900000000002</v>
      </c>
      <c r="S7722">
        <f>Sales_Data[[#This Row],[Gross_Sales]]-Sales_Data[[#This Row],[Discount_Amount]]</f>
        <v>2941.7310000000002</v>
      </c>
      <c r="T7722">
        <f>Sales_Data[[#This Row],[Net Sales]]-Sales_Data[[#This Row],[Cost]]</f>
        <v>1081.3310000000001</v>
      </c>
      <c r="U7722" s="2">
        <f>Sales_Data[[#This Row],[Profit]]/Sales_Data[[#This Row],[Net Sales]]</f>
        <v>0.3675832358567116</v>
      </c>
      <c r="V7722">
        <f>YEAR(Sales_Data[[#This Row],[Order_Date]])</f>
        <v>2025</v>
      </c>
      <c r="W7722" t="str">
        <f>TEXT(Sales_Data[[#This Row],[Order_Date]],"mmm")</f>
        <v>Jun</v>
      </c>
      <c r="X7722">
        <f>MONTH(Sales_Data[[#This Row],[Order_Date]])</f>
        <v>6</v>
      </c>
      <c r="Y7722" t="str">
        <f>"Q"&amp;ROUNDUP(MONTH(Sales_Data[[#This Row],[Order_Date]])/3,0)</f>
        <v>Q2</v>
      </c>
    </row>
    <row r="7723" spans="1:25" x14ac:dyDescent="0.3">
      <c r="A7723" t="s">
        <v>9537</v>
      </c>
      <c r="B7723" s="1">
        <v>45967</v>
      </c>
      <c r="C7723" t="s">
        <v>1863</v>
      </c>
      <c r="D7723" t="s">
        <v>596</v>
      </c>
      <c r="E7723" t="s">
        <v>48</v>
      </c>
      <c r="F7723" t="s">
        <v>49</v>
      </c>
      <c r="G7723" t="s">
        <v>67</v>
      </c>
      <c r="H7723" t="s">
        <v>121</v>
      </c>
      <c r="I7723" t="s">
        <v>122</v>
      </c>
      <c r="J7723">
        <v>3</v>
      </c>
      <c r="K7723">
        <v>42698.559999999998</v>
      </c>
      <c r="L7723">
        <v>0.05</v>
      </c>
      <c r="M7723">
        <v>100057.57</v>
      </c>
      <c r="N7723" t="s">
        <v>24</v>
      </c>
      <c r="O7723" t="s">
        <v>25</v>
      </c>
      <c r="P7723" t="s">
        <v>71</v>
      </c>
      <c r="Q7723">
        <f>Sales_Data[[#This Row],[Quantity]]*Sales_Data[[#This Row],[Unit_Price]]</f>
        <v>128095.67999999999</v>
      </c>
      <c r="R7723">
        <f>Sales_Data[[#This Row],[Gross_Sales]]*Sales_Data[[#This Row],[Discount]]</f>
        <v>6404.7839999999997</v>
      </c>
      <c r="S7723">
        <f>Sales_Data[[#This Row],[Gross_Sales]]-Sales_Data[[#This Row],[Discount_Amount]]</f>
        <v>121690.89599999999</v>
      </c>
      <c r="T7723">
        <f>Sales_Data[[#This Row],[Net Sales]]-Sales_Data[[#This Row],[Cost]]</f>
        <v>21633.325999999986</v>
      </c>
      <c r="U7723" s="2">
        <f>Sales_Data[[#This Row],[Profit]]/Sales_Data[[#This Row],[Net Sales]]</f>
        <v>0.17777275631202508</v>
      </c>
      <c r="V7723">
        <f>YEAR(Sales_Data[[#This Row],[Order_Date]])</f>
        <v>2025</v>
      </c>
      <c r="W7723" t="str">
        <f>TEXT(Sales_Data[[#This Row],[Order_Date]],"mmm")</f>
        <v>Nov</v>
      </c>
      <c r="X7723">
        <f>MONTH(Sales_Data[[#This Row],[Order_Date]])</f>
        <v>11</v>
      </c>
      <c r="Y7723" t="str">
        <f>"Q"&amp;ROUNDUP(MONTH(Sales_Data[[#This Row],[Order_Date]])/3,0)</f>
        <v>Q4</v>
      </c>
    </row>
    <row r="7724" spans="1:25" x14ac:dyDescent="0.3">
      <c r="A7724" t="s">
        <v>9538</v>
      </c>
      <c r="B7724" s="1">
        <v>45948</v>
      </c>
      <c r="C7724" t="s">
        <v>1872</v>
      </c>
      <c r="D7724" t="s">
        <v>205</v>
      </c>
      <c r="E7724" t="s">
        <v>30</v>
      </c>
      <c r="F7724" t="s">
        <v>210</v>
      </c>
      <c r="G7724" t="s">
        <v>67</v>
      </c>
      <c r="H7724" t="s">
        <v>133</v>
      </c>
      <c r="I7724" t="s">
        <v>138</v>
      </c>
      <c r="J7724">
        <v>2</v>
      </c>
      <c r="K7724">
        <v>4057.74</v>
      </c>
      <c r="L7724">
        <v>0.1</v>
      </c>
      <c r="M7724">
        <v>4534.67</v>
      </c>
      <c r="N7724" t="s">
        <v>109</v>
      </c>
      <c r="O7724" t="s">
        <v>35</v>
      </c>
      <c r="P7724" t="s">
        <v>71</v>
      </c>
      <c r="Q7724">
        <f>Sales_Data[[#This Row],[Quantity]]*Sales_Data[[#This Row],[Unit_Price]]</f>
        <v>8115.48</v>
      </c>
      <c r="R7724">
        <f>Sales_Data[[#This Row],[Gross_Sales]]*Sales_Data[[#This Row],[Discount]]</f>
        <v>811.548</v>
      </c>
      <c r="S7724">
        <f>Sales_Data[[#This Row],[Gross_Sales]]-Sales_Data[[#This Row],[Discount_Amount]]</f>
        <v>7303.9319999999998</v>
      </c>
      <c r="T7724">
        <f>Sales_Data[[#This Row],[Net Sales]]-Sales_Data[[#This Row],[Cost]]</f>
        <v>2769.2619999999997</v>
      </c>
      <c r="U7724" s="2">
        <f>Sales_Data[[#This Row],[Profit]]/Sales_Data[[#This Row],[Net Sales]]</f>
        <v>0.37914673904412033</v>
      </c>
      <c r="V7724">
        <f>YEAR(Sales_Data[[#This Row],[Order_Date]])</f>
        <v>2025</v>
      </c>
      <c r="W7724" t="str">
        <f>TEXT(Sales_Data[[#This Row],[Order_Date]],"mmm")</f>
        <v>Oct</v>
      </c>
      <c r="X7724">
        <f>MONTH(Sales_Data[[#This Row],[Order_Date]])</f>
        <v>10</v>
      </c>
      <c r="Y7724" t="str">
        <f>"Q"&amp;ROUNDUP(MONTH(Sales_Data[[#This Row],[Order_Date]])/3,0)</f>
        <v>Q4</v>
      </c>
    </row>
    <row r="7725" spans="1:25" x14ac:dyDescent="0.3">
      <c r="A7725" t="s">
        <v>9539</v>
      </c>
      <c r="B7725" s="1">
        <v>45713</v>
      </c>
      <c r="C7725" t="s">
        <v>3591</v>
      </c>
      <c r="D7725" t="s">
        <v>1004</v>
      </c>
      <c r="E7725" t="s">
        <v>119</v>
      </c>
      <c r="F7725" t="s">
        <v>184</v>
      </c>
      <c r="G7725" t="s">
        <v>41</v>
      </c>
      <c r="H7725" t="s">
        <v>42</v>
      </c>
      <c r="I7725" t="s">
        <v>43</v>
      </c>
      <c r="J7725">
        <v>1</v>
      </c>
      <c r="K7725">
        <v>5736.9</v>
      </c>
      <c r="L7725">
        <v>0.05</v>
      </c>
      <c r="M7725">
        <v>3786.58</v>
      </c>
      <c r="N7725" t="s">
        <v>24</v>
      </c>
      <c r="O7725" t="s">
        <v>25</v>
      </c>
      <c r="P7725" t="s">
        <v>71</v>
      </c>
      <c r="Q7725">
        <f>Sales_Data[[#This Row],[Quantity]]*Sales_Data[[#This Row],[Unit_Price]]</f>
        <v>5736.9</v>
      </c>
      <c r="R7725">
        <f>Sales_Data[[#This Row],[Gross_Sales]]*Sales_Data[[#This Row],[Discount]]</f>
        <v>286.84499999999997</v>
      </c>
      <c r="S7725">
        <f>Sales_Data[[#This Row],[Gross_Sales]]-Sales_Data[[#This Row],[Discount_Amount]]</f>
        <v>5450.0549999999994</v>
      </c>
      <c r="T7725">
        <f>Sales_Data[[#This Row],[Net Sales]]-Sales_Data[[#This Row],[Cost]]</f>
        <v>1663.4749999999995</v>
      </c>
      <c r="U7725" s="2">
        <f>Sales_Data[[#This Row],[Profit]]/Sales_Data[[#This Row],[Net Sales]]</f>
        <v>0.3052216904233076</v>
      </c>
      <c r="V7725">
        <f>YEAR(Sales_Data[[#This Row],[Order_Date]])</f>
        <v>2025</v>
      </c>
      <c r="W7725" t="str">
        <f>TEXT(Sales_Data[[#This Row],[Order_Date]],"mmm")</f>
        <v>Feb</v>
      </c>
      <c r="X7725">
        <f>MONTH(Sales_Data[[#This Row],[Order_Date]])</f>
        <v>2</v>
      </c>
      <c r="Y7725" t="str">
        <f>"Q"&amp;ROUNDUP(MONTH(Sales_Data[[#This Row],[Order_Date]])/3,0)</f>
        <v>Q1</v>
      </c>
    </row>
    <row r="7726" spans="1:25" x14ac:dyDescent="0.3">
      <c r="A7726" t="s">
        <v>9540</v>
      </c>
      <c r="B7726" s="1">
        <v>45765</v>
      </c>
      <c r="C7726" t="s">
        <v>617</v>
      </c>
      <c r="D7726" t="s">
        <v>155</v>
      </c>
      <c r="E7726" t="s">
        <v>19</v>
      </c>
      <c r="F7726" t="s">
        <v>66</v>
      </c>
      <c r="G7726" t="s">
        <v>67</v>
      </c>
      <c r="H7726" t="s">
        <v>88</v>
      </c>
      <c r="I7726" t="s">
        <v>157</v>
      </c>
      <c r="J7726">
        <v>1</v>
      </c>
      <c r="K7726">
        <v>3414.23</v>
      </c>
      <c r="L7726">
        <v>0.05</v>
      </c>
      <c r="M7726">
        <v>2813.2</v>
      </c>
      <c r="N7726" t="s">
        <v>24</v>
      </c>
      <c r="O7726" t="s">
        <v>35</v>
      </c>
      <c r="P7726" t="s">
        <v>71</v>
      </c>
      <c r="Q7726">
        <f>Sales_Data[[#This Row],[Quantity]]*Sales_Data[[#This Row],[Unit_Price]]</f>
        <v>3414.23</v>
      </c>
      <c r="R7726">
        <f>Sales_Data[[#This Row],[Gross_Sales]]*Sales_Data[[#This Row],[Discount]]</f>
        <v>170.7115</v>
      </c>
      <c r="S7726">
        <f>Sales_Data[[#This Row],[Gross_Sales]]-Sales_Data[[#This Row],[Discount_Amount]]</f>
        <v>3243.5185000000001</v>
      </c>
      <c r="T7726">
        <f>Sales_Data[[#This Row],[Net Sales]]-Sales_Data[[#This Row],[Cost]]</f>
        <v>430.31850000000031</v>
      </c>
      <c r="U7726" s="2">
        <f>Sales_Data[[#This Row],[Profit]]/Sales_Data[[#This Row],[Net Sales]]</f>
        <v>0.13267027766297626</v>
      </c>
      <c r="V7726">
        <f>YEAR(Sales_Data[[#This Row],[Order_Date]])</f>
        <v>2025</v>
      </c>
      <c r="W7726" t="str">
        <f>TEXT(Sales_Data[[#This Row],[Order_Date]],"mmm")</f>
        <v>Apr</v>
      </c>
      <c r="X7726">
        <f>MONTH(Sales_Data[[#This Row],[Order_Date]])</f>
        <v>4</v>
      </c>
      <c r="Y7726" t="str">
        <f>"Q"&amp;ROUNDUP(MONTH(Sales_Data[[#This Row],[Order_Date]])/3,0)</f>
        <v>Q2</v>
      </c>
    </row>
    <row r="7727" spans="1:25" x14ac:dyDescent="0.3">
      <c r="A7727" t="s">
        <v>9541</v>
      </c>
      <c r="B7727" s="1">
        <v>45953</v>
      </c>
      <c r="C7727" t="s">
        <v>358</v>
      </c>
      <c r="D7727" t="s">
        <v>215</v>
      </c>
      <c r="E7727" t="s">
        <v>39</v>
      </c>
      <c r="F7727" t="s">
        <v>202</v>
      </c>
      <c r="G7727" t="s">
        <v>75</v>
      </c>
      <c r="H7727" t="s">
        <v>185</v>
      </c>
      <c r="I7727" t="s">
        <v>261</v>
      </c>
      <c r="J7727">
        <v>2</v>
      </c>
      <c r="K7727">
        <v>6030.87</v>
      </c>
      <c r="L7727">
        <v>0</v>
      </c>
      <c r="M7727">
        <v>9983.2999999999993</v>
      </c>
      <c r="N7727" t="s">
        <v>70</v>
      </c>
      <c r="O7727" t="s">
        <v>35</v>
      </c>
      <c r="P7727" t="s">
        <v>71</v>
      </c>
      <c r="Q7727">
        <f>Sales_Data[[#This Row],[Quantity]]*Sales_Data[[#This Row],[Unit_Price]]</f>
        <v>12061.74</v>
      </c>
      <c r="R7727">
        <f>Sales_Data[[#This Row],[Gross_Sales]]*Sales_Data[[#This Row],[Discount]]</f>
        <v>0</v>
      </c>
      <c r="S7727">
        <f>Sales_Data[[#This Row],[Gross_Sales]]-Sales_Data[[#This Row],[Discount_Amount]]</f>
        <v>12061.74</v>
      </c>
      <c r="T7727">
        <f>Sales_Data[[#This Row],[Net Sales]]-Sales_Data[[#This Row],[Cost]]</f>
        <v>2078.4400000000005</v>
      </c>
      <c r="U7727" s="2">
        <f>Sales_Data[[#This Row],[Profit]]/Sales_Data[[#This Row],[Net Sales]]</f>
        <v>0.17231676358469014</v>
      </c>
      <c r="V7727">
        <f>YEAR(Sales_Data[[#This Row],[Order_Date]])</f>
        <v>2025</v>
      </c>
      <c r="W7727" t="str">
        <f>TEXT(Sales_Data[[#This Row],[Order_Date]],"mmm")</f>
        <v>Oct</v>
      </c>
      <c r="X7727">
        <f>MONTH(Sales_Data[[#This Row],[Order_Date]])</f>
        <v>10</v>
      </c>
      <c r="Y7727" t="str">
        <f>"Q"&amp;ROUNDUP(MONTH(Sales_Data[[#This Row],[Order_Date]])/3,0)</f>
        <v>Q4</v>
      </c>
    </row>
    <row r="7728" spans="1:25" x14ac:dyDescent="0.3">
      <c r="A7728" t="s">
        <v>9542</v>
      </c>
      <c r="B7728" s="1">
        <v>45981</v>
      </c>
      <c r="C7728" t="s">
        <v>2098</v>
      </c>
      <c r="D7728" t="s">
        <v>723</v>
      </c>
      <c r="E7728" t="s">
        <v>39</v>
      </c>
      <c r="F7728" t="s">
        <v>96</v>
      </c>
      <c r="G7728" t="s">
        <v>41</v>
      </c>
      <c r="H7728" t="s">
        <v>102</v>
      </c>
      <c r="I7728" t="s">
        <v>103</v>
      </c>
      <c r="J7728">
        <v>1</v>
      </c>
      <c r="K7728">
        <v>4539.87</v>
      </c>
      <c r="L7728">
        <v>0.1</v>
      </c>
      <c r="M7728">
        <v>3083.95</v>
      </c>
      <c r="N7728" t="s">
        <v>52</v>
      </c>
      <c r="O7728" t="s">
        <v>35</v>
      </c>
      <c r="P7728" t="s">
        <v>44</v>
      </c>
      <c r="Q7728">
        <f>Sales_Data[[#This Row],[Quantity]]*Sales_Data[[#This Row],[Unit_Price]]</f>
        <v>4539.87</v>
      </c>
      <c r="R7728">
        <f>Sales_Data[[#This Row],[Gross_Sales]]*Sales_Data[[#This Row],[Discount]]</f>
        <v>453.98700000000002</v>
      </c>
      <c r="S7728">
        <f>Sales_Data[[#This Row],[Gross_Sales]]-Sales_Data[[#This Row],[Discount_Amount]]</f>
        <v>4085.8829999999998</v>
      </c>
      <c r="T7728">
        <f>Sales_Data[[#This Row],[Net Sales]]-Sales_Data[[#This Row],[Cost]]</f>
        <v>1001.933</v>
      </c>
      <c r="U7728" s="2">
        <f>Sales_Data[[#This Row],[Profit]]/Sales_Data[[#This Row],[Net Sales]]</f>
        <v>0.24521823067376136</v>
      </c>
      <c r="V7728">
        <f>YEAR(Sales_Data[[#This Row],[Order_Date]])</f>
        <v>2025</v>
      </c>
      <c r="W7728" t="str">
        <f>TEXT(Sales_Data[[#This Row],[Order_Date]],"mmm")</f>
        <v>Nov</v>
      </c>
      <c r="X7728">
        <f>MONTH(Sales_Data[[#This Row],[Order_Date]])</f>
        <v>11</v>
      </c>
      <c r="Y7728" t="str">
        <f>"Q"&amp;ROUNDUP(MONTH(Sales_Data[[#This Row],[Order_Date]])/3,0)</f>
        <v>Q4</v>
      </c>
    </row>
    <row r="7729" spans="1:25" x14ac:dyDescent="0.3">
      <c r="A7729" t="s">
        <v>9543</v>
      </c>
      <c r="B7729" s="1">
        <v>45959</v>
      </c>
      <c r="C7729" t="s">
        <v>808</v>
      </c>
      <c r="D7729" t="s">
        <v>397</v>
      </c>
      <c r="E7729" t="s">
        <v>48</v>
      </c>
      <c r="F7729" t="s">
        <v>49</v>
      </c>
      <c r="G7729" t="s">
        <v>67</v>
      </c>
      <c r="H7729" t="s">
        <v>121</v>
      </c>
      <c r="I7729" t="s">
        <v>142</v>
      </c>
      <c r="J7729">
        <v>4</v>
      </c>
      <c r="K7729">
        <v>52783.22</v>
      </c>
      <c r="L7729">
        <v>0.2</v>
      </c>
      <c r="M7729">
        <v>137315.53</v>
      </c>
      <c r="N7729" t="s">
        <v>24</v>
      </c>
      <c r="O7729" t="s">
        <v>35</v>
      </c>
      <c r="P7729" t="s">
        <v>44</v>
      </c>
      <c r="Q7729">
        <f>Sales_Data[[#This Row],[Quantity]]*Sales_Data[[#This Row],[Unit_Price]]</f>
        <v>211132.88</v>
      </c>
      <c r="R7729">
        <f>Sales_Data[[#This Row],[Gross_Sales]]*Sales_Data[[#This Row],[Discount]]</f>
        <v>42226.576000000001</v>
      </c>
      <c r="S7729">
        <f>Sales_Data[[#This Row],[Gross_Sales]]-Sales_Data[[#This Row],[Discount_Amount]]</f>
        <v>168906.304</v>
      </c>
      <c r="T7729">
        <f>Sales_Data[[#This Row],[Net Sales]]-Sales_Data[[#This Row],[Cost]]</f>
        <v>31590.774000000005</v>
      </c>
      <c r="U7729" s="2">
        <f>Sales_Data[[#This Row],[Profit]]/Sales_Data[[#This Row],[Net Sales]]</f>
        <v>0.18703134964104126</v>
      </c>
      <c r="V7729">
        <f>YEAR(Sales_Data[[#This Row],[Order_Date]])</f>
        <v>2025</v>
      </c>
      <c r="W7729" t="str">
        <f>TEXT(Sales_Data[[#This Row],[Order_Date]],"mmm")</f>
        <v>Oct</v>
      </c>
      <c r="X7729">
        <f>MONTH(Sales_Data[[#This Row],[Order_Date]])</f>
        <v>10</v>
      </c>
      <c r="Y7729" t="str">
        <f>"Q"&amp;ROUNDUP(MONTH(Sales_Data[[#This Row],[Order_Date]])/3,0)</f>
        <v>Q4</v>
      </c>
    </row>
    <row r="7730" spans="1:25" x14ac:dyDescent="0.3">
      <c r="A7730" t="s">
        <v>9544</v>
      </c>
      <c r="B7730" s="1">
        <v>45991</v>
      </c>
      <c r="C7730" t="s">
        <v>4155</v>
      </c>
      <c r="D7730" t="s">
        <v>175</v>
      </c>
      <c r="E7730" t="s">
        <v>19</v>
      </c>
      <c r="F7730" t="s">
        <v>66</v>
      </c>
      <c r="G7730" t="s">
        <v>67</v>
      </c>
      <c r="H7730" t="s">
        <v>121</v>
      </c>
      <c r="I7730" t="s">
        <v>122</v>
      </c>
      <c r="J7730">
        <v>1</v>
      </c>
      <c r="K7730">
        <v>14092.05</v>
      </c>
      <c r="L7730">
        <v>0</v>
      </c>
      <c r="M7730">
        <v>12195.05</v>
      </c>
      <c r="N7730" t="s">
        <v>83</v>
      </c>
      <c r="O7730" t="s">
        <v>35</v>
      </c>
      <c r="P7730" t="s">
        <v>26</v>
      </c>
      <c r="Q7730">
        <f>Sales_Data[[#This Row],[Quantity]]*Sales_Data[[#This Row],[Unit_Price]]</f>
        <v>14092.05</v>
      </c>
      <c r="R7730">
        <f>Sales_Data[[#This Row],[Gross_Sales]]*Sales_Data[[#This Row],[Discount]]</f>
        <v>0</v>
      </c>
      <c r="S7730">
        <f>Sales_Data[[#This Row],[Gross_Sales]]-Sales_Data[[#This Row],[Discount_Amount]]</f>
        <v>14092.05</v>
      </c>
      <c r="T7730">
        <f>Sales_Data[[#This Row],[Net Sales]]-Sales_Data[[#This Row],[Cost]]</f>
        <v>1897</v>
      </c>
      <c r="U7730" s="2">
        <f>Sales_Data[[#This Row],[Profit]]/Sales_Data[[#This Row],[Net Sales]]</f>
        <v>0.13461490698656337</v>
      </c>
      <c r="V7730">
        <f>YEAR(Sales_Data[[#This Row],[Order_Date]])</f>
        <v>2025</v>
      </c>
      <c r="W7730" t="str">
        <f>TEXT(Sales_Data[[#This Row],[Order_Date]],"mmm")</f>
        <v>Nov</v>
      </c>
      <c r="X7730">
        <f>MONTH(Sales_Data[[#This Row],[Order_Date]])</f>
        <v>11</v>
      </c>
      <c r="Y7730" t="str">
        <f>"Q"&amp;ROUNDUP(MONTH(Sales_Data[[#This Row],[Order_Date]])/3,0)</f>
        <v>Q4</v>
      </c>
    </row>
    <row r="7731" spans="1:25" x14ac:dyDescent="0.3">
      <c r="A7731" t="s">
        <v>9545</v>
      </c>
      <c r="B7731" s="1">
        <v>45798</v>
      </c>
      <c r="C7731" t="s">
        <v>1258</v>
      </c>
      <c r="D7731" t="s">
        <v>80</v>
      </c>
      <c r="E7731" t="s">
        <v>19</v>
      </c>
      <c r="F7731" t="s">
        <v>113</v>
      </c>
      <c r="G7731" t="s">
        <v>41</v>
      </c>
      <c r="H7731" t="s">
        <v>102</v>
      </c>
      <c r="I7731" t="s">
        <v>388</v>
      </c>
      <c r="J7731">
        <v>1</v>
      </c>
      <c r="K7731">
        <v>5853.06</v>
      </c>
      <c r="L7731">
        <v>0.1</v>
      </c>
      <c r="M7731">
        <v>4553.2700000000004</v>
      </c>
      <c r="N7731" t="s">
        <v>70</v>
      </c>
      <c r="O7731" t="s">
        <v>35</v>
      </c>
      <c r="P7731" t="s">
        <v>44</v>
      </c>
      <c r="Q7731">
        <f>Sales_Data[[#This Row],[Quantity]]*Sales_Data[[#This Row],[Unit_Price]]</f>
        <v>5853.06</v>
      </c>
      <c r="R7731">
        <f>Sales_Data[[#This Row],[Gross_Sales]]*Sales_Data[[#This Row],[Discount]]</f>
        <v>585.30600000000004</v>
      </c>
      <c r="S7731">
        <f>Sales_Data[[#This Row],[Gross_Sales]]-Sales_Data[[#This Row],[Discount_Amount]]</f>
        <v>5267.7540000000008</v>
      </c>
      <c r="T7731">
        <f>Sales_Data[[#This Row],[Net Sales]]-Sales_Data[[#This Row],[Cost]]</f>
        <v>714.48400000000038</v>
      </c>
      <c r="U7731" s="2">
        <f>Sales_Data[[#This Row],[Profit]]/Sales_Data[[#This Row],[Net Sales]]</f>
        <v>0.13563351667522824</v>
      </c>
      <c r="V7731">
        <f>YEAR(Sales_Data[[#This Row],[Order_Date]])</f>
        <v>2025</v>
      </c>
      <c r="W7731" t="str">
        <f>TEXT(Sales_Data[[#This Row],[Order_Date]],"mmm")</f>
        <v>May</v>
      </c>
      <c r="X7731">
        <f>MONTH(Sales_Data[[#This Row],[Order_Date]])</f>
        <v>5</v>
      </c>
      <c r="Y7731" t="str">
        <f>"Q"&amp;ROUNDUP(MONTH(Sales_Data[[#This Row],[Order_Date]])/3,0)</f>
        <v>Q2</v>
      </c>
    </row>
    <row r="7732" spans="1:25" x14ac:dyDescent="0.3">
      <c r="A7732" t="s">
        <v>9546</v>
      </c>
      <c r="B7732" s="1">
        <v>45812</v>
      </c>
      <c r="C7732" t="s">
        <v>1420</v>
      </c>
      <c r="D7732" t="s">
        <v>817</v>
      </c>
      <c r="E7732" t="s">
        <v>119</v>
      </c>
      <c r="F7732" t="s">
        <v>184</v>
      </c>
      <c r="G7732" t="s">
        <v>41</v>
      </c>
      <c r="H7732" t="s">
        <v>147</v>
      </c>
      <c r="I7732" t="s">
        <v>148</v>
      </c>
      <c r="J7732">
        <v>1</v>
      </c>
      <c r="K7732">
        <v>1133.7</v>
      </c>
      <c r="L7732">
        <v>0</v>
      </c>
      <c r="M7732">
        <v>834.31</v>
      </c>
      <c r="N7732" t="s">
        <v>24</v>
      </c>
      <c r="O7732" t="s">
        <v>25</v>
      </c>
      <c r="P7732" t="s">
        <v>71</v>
      </c>
      <c r="Q7732">
        <f>Sales_Data[[#This Row],[Quantity]]*Sales_Data[[#This Row],[Unit_Price]]</f>
        <v>1133.7</v>
      </c>
      <c r="R7732">
        <f>Sales_Data[[#This Row],[Gross_Sales]]*Sales_Data[[#This Row],[Discount]]</f>
        <v>0</v>
      </c>
      <c r="S7732">
        <f>Sales_Data[[#This Row],[Gross_Sales]]-Sales_Data[[#This Row],[Discount_Amount]]</f>
        <v>1133.7</v>
      </c>
      <c r="T7732">
        <f>Sales_Data[[#This Row],[Net Sales]]-Sales_Data[[#This Row],[Cost]]</f>
        <v>299.3900000000001</v>
      </c>
      <c r="U7732" s="2">
        <f>Sales_Data[[#This Row],[Profit]]/Sales_Data[[#This Row],[Net Sales]]</f>
        <v>0.26408220869718629</v>
      </c>
      <c r="V7732">
        <f>YEAR(Sales_Data[[#This Row],[Order_Date]])</f>
        <v>2025</v>
      </c>
      <c r="W7732" t="str">
        <f>TEXT(Sales_Data[[#This Row],[Order_Date]],"mmm")</f>
        <v>Jun</v>
      </c>
      <c r="X7732">
        <f>MONTH(Sales_Data[[#This Row],[Order_Date]])</f>
        <v>6</v>
      </c>
      <c r="Y7732" t="str">
        <f>"Q"&amp;ROUNDUP(MONTH(Sales_Data[[#This Row],[Order_Date]])/3,0)</f>
        <v>Q2</v>
      </c>
    </row>
    <row r="7733" spans="1:25" x14ac:dyDescent="0.3">
      <c r="A7733" t="s">
        <v>9547</v>
      </c>
      <c r="B7733" s="1">
        <v>45919</v>
      </c>
      <c r="C7733" t="s">
        <v>5231</v>
      </c>
      <c r="D7733" t="s">
        <v>694</v>
      </c>
      <c r="E7733" t="s">
        <v>119</v>
      </c>
      <c r="F7733" t="s">
        <v>146</v>
      </c>
      <c r="G7733" t="s">
        <v>32</v>
      </c>
      <c r="H7733" t="s">
        <v>50</v>
      </c>
      <c r="I7733" t="s">
        <v>58</v>
      </c>
      <c r="J7733">
        <v>1</v>
      </c>
      <c r="K7733">
        <v>2000.29</v>
      </c>
      <c r="L7733">
        <v>0</v>
      </c>
      <c r="M7733">
        <v>1407.86</v>
      </c>
      <c r="N7733" t="s">
        <v>52</v>
      </c>
      <c r="O7733" t="s">
        <v>35</v>
      </c>
      <c r="P7733" t="s">
        <v>44</v>
      </c>
      <c r="Q7733">
        <f>Sales_Data[[#This Row],[Quantity]]*Sales_Data[[#This Row],[Unit_Price]]</f>
        <v>2000.29</v>
      </c>
      <c r="R7733">
        <f>Sales_Data[[#This Row],[Gross_Sales]]*Sales_Data[[#This Row],[Discount]]</f>
        <v>0</v>
      </c>
      <c r="S7733">
        <f>Sales_Data[[#This Row],[Gross_Sales]]-Sales_Data[[#This Row],[Discount_Amount]]</f>
        <v>2000.29</v>
      </c>
      <c r="T7733">
        <f>Sales_Data[[#This Row],[Net Sales]]-Sales_Data[[#This Row],[Cost]]</f>
        <v>592.43000000000006</v>
      </c>
      <c r="U7733" s="2">
        <f>Sales_Data[[#This Row],[Profit]]/Sales_Data[[#This Row],[Net Sales]]</f>
        <v>0.29617205505201749</v>
      </c>
      <c r="V7733">
        <f>YEAR(Sales_Data[[#This Row],[Order_Date]])</f>
        <v>2025</v>
      </c>
      <c r="W7733" t="str">
        <f>TEXT(Sales_Data[[#This Row],[Order_Date]],"mmm")</f>
        <v>Sep</v>
      </c>
      <c r="X7733">
        <f>MONTH(Sales_Data[[#This Row],[Order_Date]])</f>
        <v>9</v>
      </c>
      <c r="Y7733" t="str">
        <f>"Q"&amp;ROUNDUP(MONTH(Sales_Data[[#This Row],[Order_Date]])/3,0)</f>
        <v>Q3</v>
      </c>
    </row>
    <row r="7734" spans="1:25" x14ac:dyDescent="0.3">
      <c r="A7734" t="s">
        <v>9548</v>
      </c>
      <c r="B7734" s="1">
        <v>45930</v>
      </c>
      <c r="C7734" t="s">
        <v>4315</v>
      </c>
      <c r="D7734" t="s">
        <v>777</v>
      </c>
      <c r="E7734" t="s">
        <v>39</v>
      </c>
      <c r="F7734" t="s">
        <v>96</v>
      </c>
      <c r="G7734" t="s">
        <v>41</v>
      </c>
      <c r="H7734" t="s">
        <v>171</v>
      </c>
      <c r="I7734" t="s">
        <v>191</v>
      </c>
      <c r="J7734">
        <v>2</v>
      </c>
      <c r="K7734">
        <v>1012.89</v>
      </c>
      <c r="L7734">
        <v>0.1</v>
      </c>
      <c r="M7734">
        <v>1485.02</v>
      </c>
      <c r="N7734" t="s">
        <v>83</v>
      </c>
      <c r="O7734" t="s">
        <v>35</v>
      </c>
      <c r="P7734" t="s">
        <v>71</v>
      </c>
      <c r="Q7734">
        <f>Sales_Data[[#This Row],[Quantity]]*Sales_Data[[#This Row],[Unit_Price]]</f>
        <v>2025.78</v>
      </c>
      <c r="R7734">
        <f>Sales_Data[[#This Row],[Gross_Sales]]*Sales_Data[[#This Row],[Discount]]</f>
        <v>202.578</v>
      </c>
      <c r="S7734">
        <f>Sales_Data[[#This Row],[Gross_Sales]]-Sales_Data[[#This Row],[Discount_Amount]]</f>
        <v>1823.202</v>
      </c>
      <c r="T7734">
        <f>Sales_Data[[#This Row],[Net Sales]]-Sales_Data[[#This Row],[Cost]]</f>
        <v>338.18200000000002</v>
      </c>
      <c r="U7734" s="2">
        <f>Sales_Data[[#This Row],[Profit]]/Sales_Data[[#This Row],[Net Sales]]</f>
        <v>0.18548794922339928</v>
      </c>
      <c r="V7734">
        <f>YEAR(Sales_Data[[#This Row],[Order_Date]])</f>
        <v>2025</v>
      </c>
      <c r="W7734" t="str">
        <f>TEXT(Sales_Data[[#This Row],[Order_Date]],"mmm")</f>
        <v>Sep</v>
      </c>
      <c r="X7734">
        <f>MONTH(Sales_Data[[#This Row],[Order_Date]])</f>
        <v>9</v>
      </c>
      <c r="Y7734" t="str">
        <f>"Q"&amp;ROUNDUP(MONTH(Sales_Data[[#This Row],[Order_Date]])/3,0)</f>
        <v>Q3</v>
      </c>
    </row>
    <row r="7735" spans="1:25" x14ac:dyDescent="0.3">
      <c r="A7735" t="s">
        <v>9549</v>
      </c>
      <c r="B7735" s="1">
        <v>45889</v>
      </c>
      <c r="C7735" t="s">
        <v>1384</v>
      </c>
      <c r="D7735" t="s">
        <v>244</v>
      </c>
      <c r="E7735" t="s">
        <v>39</v>
      </c>
      <c r="F7735" t="s">
        <v>96</v>
      </c>
      <c r="G7735" t="s">
        <v>41</v>
      </c>
      <c r="H7735" t="s">
        <v>102</v>
      </c>
      <c r="I7735" t="s">
        <v>165</v>
      </c>
      <c r="J7735">
        <v>2</v>
      </c>
      <c r="K7735">
        <v>2006.52</v>
      </c>
      <c r="L7735">
        <v>0</v>
      </c>
      <c r="M7735">
        <v>2916.07</v>
      </c>
      <c r="N7735" t="s">
        <v>24</v>
      </c>
      <c r="O7735" t="s">
        <v>25</v>
      </c>
      <c r="P7735" t="s">
        <v>44</v>
      </c>
      <c r="Q7735">
        <f>Sales_Data[[#This Row],[Quantity]]*Sales_Data[[#This Row],[Unit_Price]]</f>
        <v>4013.04</v>
      </c>
      <c r="R7735">
        <f>Sales_Data[[#This Row],[Gross_Sales]]*Sales_Data[[#This Row],[Discount]]</f>
        <v>0</v>
      </c>
      <c r="S7735">
        <f>Sales_Data[[#This Row],[Gross_Sales]]-Sales_Data[[#This Row],[Discount_Amount]]</f>
        <v>4013.04</v>
      </c>
      <c r="T7735">
        <f>Sales_Data[[#This Row],[Net Sales]]-Sales_Data[[#This Row],[Cost]]</f>
        <v>1096.9699999999998</v>
      </c>
      <c r="U7735" s="2">
        <f>Sales_Data[[#This Row],[Profit]]/Sales_Data[[#This Row],[Net Sales]]</f>
        <v>0.27335137451906777</v>
      </c>
      <c r="V7735">
        <f>YEAR(Sales_Data[[#This Row],[Order_Date]])</f>
        <v>2025</v>
      </c>
      <c r="W7735" t="str">
        <f>TEXT(Sales_Data[[#This Row],[Order_Date]],"mmm")</f>
        <v>Aug</v>
      </c>
      <c r="X7735">
        <f>MONTH(Sales_Data[[#This Row],[Order_Date]])</f>
        <v>8</v>
      </c>
      <c r="Y7735" t="str">
        <f>"Q"&amp;ROUNDUP(MONTH(Sales_Data[[#This Row],[Order_Date]])/3,0)</f>
        <v>Q3</v>
      </c>
    </row>
    <row r="7736" spans="1:25" x14ac:dyDescent="0.3">
      <c r="A7736" t="s">
        <v>9550</v>
      </c>
      <c r="B7736" s="1">
        <v>45898</v>
      </c>
      <c r="C7736" t="s">
        <v>144</v>
      </c>
      <c r="D7736" t="s">
        <v>728</v>
      </c>
      <c r="E7736" t="s">
        <v>30</v>
      </c>
      <c r="F7736" t="s">
        <v>101</v>
      </c>
      <c r="G7736" t="s">
        <v>41</v>
      </c>
      <c r="H7736" t="s">
        <v>42</v>
      </c>
      <c r="I7736" t="s">
        <v>43</v>
      </c>
      <c r="J7736">
        <v>3</v>
      </c>
      <c r="K7736">
        <v>2432.7800000000002</v>
      </c>
      <c r="L7736">
        <v>0.05</v>
      </c>
      <c r="M7736">
        <v>4577.78</v>
      </c>
      <c r="N7736" t="s">
        <v>83</v>
      </c>
      <c r="O7736" t="s">
        <v>35</v>
      </c>
      <c r="P7736" t="s">
        <v>44</v>
      </c>
      <c r="Q7736">
        <f>Sales_Data[[#This Row],[Quantity]]*Sales_Data[[#This Row],[Unit_Price]]</f>
        <v>7298.34</v>
      </c>
      <c r="R7736">
        <f>Sales_Data[[#This Row],[Gross_Sales]]*Sales_Data[[#This Row],[Discount]]</f>
        <v>364.91700000000003</v>
      </c>
      <c r="S7736">
        <f>Sales_Data[[#This Row],[Gross_Sales]]-Sales_Data[[#This Row],[Discount_Amount]]</f>
        <v>6933.4229999999998</v>
      </c>
      <c r="T7736">
        <f>Sales_Data[[#This Row],[Net Sales]]-Sales_Data[[#This Row],[Cost]]</f>
        <v>2355.643</v>
      </c>
      <c r="U7736" s="2">
        <f>Sales_Data[[#This Row],[Profit]]/Sales_Data[[#This Row],[Net Sales]]</f>
        <v>0.33975180801748289</v>
      </c>
      <c r="V7736">
        <f>YEAR(Sales_Data[[#This Row],[Order_Date]])</f>
        <v>2025</v>
      </c>
      <c r="W7736" t="str">
        <f>TEXT(Sales_Data[[#This Row],[Order_Date]],"mmm")</f>
        <v>Aug</v>
      </c>
      <c r="X7736">
        <f>MONTH(Sales_Data[[#This Row],[Order_Date]])</f>
        <v>8</v>
      </c>
      <c r="Y7736" t="str">
        <f>"Q"&amp;ROUNDUP(MONTH(Sales_Data[[#This Row],[Order_Date]])/3,0)</f>
        <v>Q3</v>
      </c>
    </row>
    <row r="7737" spans="1:25" x14ac:dyDescent="0.3">
      <c r="A7737" t="s">
        <v>9551</v>
      </c>
      <c r="B7737" s="1">
        <v>46012</v>
      </c>
      <c r="C7737" t="s">
        <v>1423</v>
      </c>
      <c r="D7737" t="s">
        <v>277</v>
      </c>
      <c r="E7737" t="s">
        <v>19</v>
      </c>
      <c r="F7737" t="s">
        <v>113</v>
      </c>
      <c r="G7737" t="s">
        <v>21</v>
      </c>
      <c r="H7737" t="s">
        <v>297</v>
      </c>
      <c r="I7737" t="s">
        <v>297</v>
      </c>
      <c r="J7737">
        <v>1</v>
      </c>
      <c r="K7737">
        <v>16387.82</v>
      </c>
      <c r="L7737">
        <v>0</v>
      </c>
      <c r="M7737">
        <v>10986.03</v>
      </c>
      <c r="N7737" t="s">
        <v>24</v>
      </c>
      <c r="O7737" t="s">
        <v>35</v>
      </c>
      <c r="P7737" t="s">
        <v>44</v>
      </c>
      <c r="Q7737">
        <f>Sales_Data[[#This Row],[Quantity]]*Sales_Data[[#This Row],[Unit_Price]]</f>
        <v>16387.82</v>
      </c>
      <c r="R7737">
        <f>Sales_Data[[#This Row],[Gross_Sales]]*Sales_Data[[#This Row],[Discount]]</f>
        <v>0</v>
      </c>
      <c r="S7737">
        <f>Sales_Data[[#This Row],[Gross_Sales]]-Sales_Data[[#This Row],[Discount_Amount]]</f>
        <v>16387.82</v>
      </c>
      <c r="T7737">
        <f>Sales_Data[[#This Row],[Net Sales]]-Sales_Data[[#This Row],[Cost]]</f>
        <v>5401.7899999999991</v>
      </c>
      <c r="U7737" s="2">
        <f>Sales_Data[[#This Row],[Profit]]/Sales_Data[[#This Row],[Net Sales]]</f>
        <v>0.32962224383719124</v>
      </c>
      <c r="V7737">
        <f>YEAR(Sales_Data[[#This Row],[Order_Date]])</f>
        <v>2025</v>
      </c>
      <c r="W7737" t="str">
        <f>TEXT(Sales_Data[[#This Row],[Order_Date]],"mmm")</f>
        <v>Dec</v>
      </c>
      <c r="X7737">
        <f>MONTH(Sales_Data[[#This Row],[Order_Date]])</f>
        <v>12</v>
      </c>
      <c r="Y7737" t="str">
        <f>"Q"&amp;ROUNDUP(MONTH(Sales_Data[[#This Row],[Order_Date]])/3,0)</f>
        <v>Q4</v>
      </c>
    </row>
    <row r="7738" spans="1:25" x14ac:dyDescent="0.3">
      <c r="A7738" t="s">
        <v>9552</v>
      </c>
      <c r="B7738" s="1">
        <v>45994</v>
      </c>
      <c r="C7738" t="s">
        <v>2326</v>
      </c>
      <c r="D7738" t="s">
        <v>366</v>
      </c>
      <c r="E7738" t="s">
        <v>19</v>
      </c>
      <c r="F7738" t="s">
        <v>57</v>
      </c>
      <c r="G7738" t="s">
        <v>41</v>
      </c>
      <c r="H7738" t="s">
        <v>171</v>
      </c>
      <c r="I7738" t="s">
        <v>172</v>
      </c>
      <c r="J7738">
        <v>4</v>
      </c>
      <c r="K7738">
        <v>15785.92</v>
      </c>
      <c r="L7738">
        <v>0.1</v>
      </c>
      <c r="M7738">
        <v>43259.06</v>
      </c>
      <c r="N7738" t="s">
        <v>24</v>
      </c>
      <c r="O7738" t="s">
        <v>35</v>
      </c>
      <c r="P7738" t="s">
        <v>26</v>
      </c>
      <c r="Q7738">
        <f>Sales_Data[[#This Row],[Quantity]]*Sales_Data[[#This Row],[Unit_Price]]</f>
        <v>63143.68</v>
      </c>
      <c r="R7738">
        <f>Sales_Data[[#This Row],[Gross_Sales]]*Sales_Data[[#This Row],[Discount]]</f>
        <v>6314.3680000000004</v>
      </c>
      <c r="S7738">
        <f>Sales_Data[[#This Row],[Gross_Sales]]-Sales_Data[[#This Row],[Discount_Amount]]</f>
        <v>56829.311999999998</v>
      </c>
      <c r="T7738">
        <f>Sales_Data[[#This Row],[Net Sales]]-Sales_Data[[#This Row],[Cost]]</f>
        <v>13570.252</v>
      </c>
      <c r="U7738" s="2">
        <f>Sales_Data[[#This Row],[Profit]]/Sales_Data[[#This Row],[Net Sales]]</f>
        <v>0.23878965840726701</v>
      </c>
      <c r="V7738">
        <f>YEAR(Sales_Data[[#This Row],[Order_Date]])</f>
        <v>2025</v>
      </c>
      <c r="W7738" t="str">
        <f>TEXT(Sales_Data[[#This Row],[Order_Date]],"mmm")</f>
        <v>Dec</v>
      </c>
      <c r="X7738">
        <f>MONTH(Sales_Data[[#This Row],[Order_Date]])</f>
        <v>12</v>
      </c>
      <c r="Y7738" t="str">
        <f>"Q"&amp;ROUNDUP(MONTH(Sales_Data[[#This Row],[Order_Date]])/3,0)</f>
        <v>Q4</v>
      </c>
    </row>
    <row r="7739" spans="1:25" x14ac:dyDescent="0.3">
      <c r="A7739" t="s">
        <v>9553</v>
      </c>
      <c r="B7739" s="1">
        <v>45915</v>
      </c>
      <c r="C7739" t="s">
        <v>144</v>
      </c>
      <c r="D7739" t="s">
        <v>463</v>
      </c>
      <c r="E7739" t="s">
        <v>39</v>
      </c>
      <c r="F7739" t="s">
        <v>40</v>
      </c>
      <c r="G7739" t="s">
        <v>32</v>
      </c>
      <c r="H7739" t="s">
        <v>50</v>
      </c>
      <c r="I7739" t="s">
        <v>51</v>
      </c>
      <c r="J7739">
        <v>1</v>
      </c>
      <c r="K7739">
        <v>5142.76</v>
      </c>
      <c r="L7739">
        <v>0.05</v>
      </c>
      <c r="M7739">
        <v>3675.88</v>
      </c>
      <c r="N7739" t="s">
        <v>52</v>
      </c>
      <c r="O7739" t="s">
        <v>35</v>
      </c>
      <c r="P7739" t="s">
        <v>44</v>
      </c>
      <c r="Q7739">
        <f>Sales_Data[[#This Row],[Quantity]]*Sales_Data[[#This Row],[Unit_Price]]</f>
        <v>5142.76</v>
      </c>
      <c r="R7739">
        <f>Sales_Data[[#This Row],[Gross_Sales]]*Sales_Data[[#This Row],[Discount]]</f>
        <v>257.13800000000003</v>
      </c>
      <c r="S7739">
        <f>Sales_Data[[#This Row],[Gross_Sales]]-Sales_Data[[#This Row],[Discount_Amount]]</f>
        <v>4885.6220000000003</v>
      </c>
      <c r="T7739">
        <f>Sales_Data[[#This Row],[Net Sales]]-Sales_Data[[#This Row],[Cost]]</f>
        <v>1209.7420000000002</v>
      </c>
      <c r="U7739" s="2">
        <f>Sales_Data[[#This Row],[Profit]]/Sales_Data[[#This Row],[Net Sales]]</f>
        <v>0.24761268882447315</v>
      </c>
      <c r="V7739">
        <f>YEAR(Sales_Data[[#This Row],[Order_Date]])</f>
        <v>2025</v>
      </c>
      <c r="W7739" t="str">
        <f>TEXT(Sales_Data[[#This Row],[Order_Date]],"mmm")</f>
        <v>Sep</v>
      </c>
      <c r="X7739">
        <f>MONTH(Sales_Data[[#This Row],[Order_Date]])</f>
        <v>9</v>
      </c>
      <c r="Y7739" t="str">
        <f>"Q"&amp;ROUNDUP(MONTH(Sales_Data[[#This Row],[Order_Date]])/3,0)</f>
        <v>Q3</v>
      </c>
    </row>
    <row r="7740" spans="1:25" x14ac:dyDescent="0.3">
      <c r="A7740" t="s">
        <v>9554</v>
      </c>
      <c r="B7740" s="1">
        <v>45906</v>
      </c>
      <c r="C7740" t="s">
        <v>2193</v>
      </c>
      <c r="D7740" t="s">
        <v>463</v>
      </c>
      <c r="E7740" t="s">
        <v>119</v>
      </c>
      <c r="F7740" t="s">
        <v>184</v>
      </c>
      <c r="G7740" t="s">
        <v>67</v>
      </c>
      <c r="H7740" t="s">
        <v>133</v>
      </c>
      <c r="I7740" t="s">
        <v>138</v>
      </c>
      <c r="J7740">
        <v>4</v>
      </c>
      <c r="K7740">
        <v>704.96</v>
      </c>
      <c r="L7740">
        <v>0.15</v>
      </c>
      <c r="M7740">
        <v>1774.8</v>
      </c>
      <c r="N7740" t="s">
        <v>24</v>
      </c>
      <c r="O7740" t="s">
        <v>35</v>
      </c>
      <c r="P7740" t="s">
        <v>44</v>
      </c>
      <c r="Q7740">
        <f>Sales_Data[[#This Row],[Quantity]]*Sales_Data[[#This Row],[Unit_Price]]</f>
        <v>2819.84</v>
      </c>
      <c r="R7740">
        <f>Sales_Data[[#This Row],[Gross_Sales]]*Sales_Data[[#This Row],[Discount]]</f>
        <v>422.976</v>
      </c>
      <c r="S7740">
        <f>Sales_Data[[#This Row],[Gross_Sales]]-Sales_Data[[#This Row],[Discount_Amount]]</f>
        <v>2396.864</v>
      </c>
      <c r="T7740">
        <f>Sales_Data[[#This Row],[Net Sales]]-Sales_Data[[#This Row],[Cost]]</f>
        <v>622.06400000000008</v>
      </c>
      <c r="U7740" s="2">
        <f>Sales_Data[[#This Row],[Profit]]/Sales_Data[[#This Row],[Net Sales]]</f>
        <v>0.25953245574216982</v>
      </c>
      <c r="V7740">
        <f>YEAR(Sales_Data[[#This Row],[Order_Date]])</f>
        <v>2025</v>
      </c>
      <c r="W7740" t="str">
        <f>TEXT(Sales_Data[[#This Row],[Order_Date]],"mmm")</f>
        <v>Sep</v>
      </c>
      <c r="X7740">
        <f>MONTH(Sales_Data[[#This Row],[Order_Date]])</f>
        <v>9</v>
      </c>
      <c r="Y7740" t="str">
        <f>"Q"&amp;ROUNDUP(MONTH(Sales_Data[[#This Row],[Order_Date]])/3,0)</f>
        <v>Q3</v>
      </c>
    </row>
    <row r="7741" spans="1:25" x14ac:dyDescent="0.3">
      <c r="A7741" t="s">
        <v>9555</v>
      </c>
      <c r="B7741" s="1">
        <v>45734</v>
      </c>
      <c r="C7741" t="s">
        <v>3727</v>
      </c>
      <c r="D7741" t="s">
        <v>347</v>
      </c>
      <c r="E7741" t="s">
        <v>30</v>
      </c>
      <c r="F7741" t="s">
        <v>31</v>
      </c>
      <c r="G7741" t="s">
        <v>67</v>
      </c>
      <c r="H7741" t="s">
        <v>133</v>
      </c>
      <c r="I7741" t="s">
        <v>138</v>
      </c>
      <c r="J7741">
        <v>1</v>
      </c>
      <c r="K7741">
        <v>1871.6</v>
      </c>
      <c r="L7741">
        <v>0.1</v>
      </c>
      <c r="M7741">
        <v>1206.42</v>
      </c>
      <c r="N7741" t="s">
        <v>24</v>
      </c>
      <c r="O7741" t="s">
        <v>25</v>
      </c>
      <c r="P7741" t="s">
        <v>71</v>
      </c>
      <c r="Q7741">
        <f>Sales_Data[[#This Row],[Quantity]]*Sales_Data[[#This Row],[Unit_Price]]</f>
        <v>1871.6</v>
      </c>
      <c r="R7741">
        <f>Sales_Data[[#This Row],[Gross_Sales]]*Sales_Data[[#This Row],[Discount]]</f>
        <v>187.16</v>
      </c>
      <c r="S7741">
        <f>Sales_Data[[#This Row],[Gross_Sales]]-Sales_Data[[#This Row],[Discount_Amount]]</f>
        <v>1684.4399999999998</v>
      </c>
      <c r="T7741">
        <f>Sales_Data[[#This Row],[Net Sales]]-Sales_Data[[#This Row],[Cost]]</f>
        <v>478.01999999999975</v>
      </c>
      <c r="U7741" s="2">
        <f>Sales_Data[[#This Row],[Profit]]/Sales_Data[[#This Row],[Net Sales]]</f>
        <v>0.28378570919712176</v>
      </c>
      <c r="V7741">
        <f>YEAR(Sales_Data[[#This Row],[Order_Date]])</f>
        <v>2025</v>
      </c>
      <c r="W7741" t="str">
        <f>TEXT(Sales_Data[[#This Row],[Order_Date]],"mmm")</f>
        <v>Mar</v>
      </c>
      <c r="X7741">
        <f>MONTH(Sales_Data[[#This Row],[Order_Date]])</f>
        <v>3</v>
      </c>
      <c r="Y7741" t="str">
        <f>"Q"&amp;ROUNDUP(MONTH(Sales_Data[[#This Row],[Order_Date]])/3,0)</f>
        <v>Q1</v>
      </c>
    </row>
    <row r="7742" spans="1:25" x14ac:dyDescent="0.3">
      <c r="A7742" t="s">
        <v>9556</v>
      </c>
      <c r="B7742" s="1">
        <v>45837</v>
      </c>
      <c r="C7742" t="s">
        <v>975</v>
      </c>
      <c r="D7742" t="s">
        <v>137</v>
      </c>
      <c r="E7742" t="s">
        <v>39</v>
      </c>
      <c r="F7742" t="s">
        <v>96</v>
      </c>
      <c r="G7742" t="s">
        <v>75</v>
      </c>
      <c r="H7742" t="s">
        <v>76</v>
      </c>
      <c r="I7742" t="s">
        <v>108</v>
      </c>
      <c r="J7742">
        <v>2</v>
      </c>
      <c r="K7742">
        <v>4903.5</v>
      </c>
      <c r="L7742">
        <v>0</v>
      </c>
      <c r="M7742">
        <v>6909.29</v>
      </c>
      <c r="N7742" t="s">
        <v>52</v>
      </c>
      <c r="O7742" t="s">
        <v>35</v>
      </c>
      <c r="P7742" t="s">
        <v>26</v>
      </c>
      <c r="Q7742">
        <f>Sales_Data[[#This Row],[Quantity]]*Sales_Data[[#This Row],[Unit_Price]]</f>
        <v>9807</v>
      </c>
      <c r="R7742">
        <f>Sales_Data[[#This Row],[Gross_Sales]]*Sales_Data[[#This Row],[Discount]]</f>
        <v>0</v>
      </c>
      <c r="S7742">
        <f>Sales_Data[[#This Row],[Gross_Sales]]-Sales_Data[[#This Row],[Discount_Amount]]</f>
        <v>9807</v>
      </c>
      <c r="T7742">
        <f>Sales_Data[[#This Row],[Net Sales]]-Sales_Data[[#This Row],[Cost]]</f>
        <v>2897.71</v>
      </c>
      <c r="U7742" s="2">
        <f>Sales_Data[[#This Row],[Profit]]/Sales_Data[[#This Row],[Net Sales]]</f>
        <v>0.29547364127663917</v>
      </c>
      <c r="V7742">
        <f>YEAR(Sales_Data[[#This Row],[Order_Date]])</f>
        <v>2025</v>
      </c>
      <c r="W7742" t="str">
        <f>TEXT(Sales_Data[[#This Row],[Order_Date]],"mmm")</f>
        <v>Jun</v>
      </c>
      <c r="X7742">
        <f>MONTH(Sales_Data[[#This Row],[Order_Date]])</f>
        <v>6</v>
      </c>
      <c r="Y7742" t="str">
        <f>"Q"&amp;ROUNDUP(MONTH(Sales_Data[[#This Row],[Order_Date]])/3,0)</f>
        <v>Q2</v>
      </c>
    </row>
    <row r="7743" spans="1:25" x14ac:dyDescent="0.3">
      <c r="A7743" t="s">
        <v>9557</v>
      </c>
      <c r="B7743" s="1">
        <v>45723</v>
      </c>
      <c r="C7743" t="s">
        <v>1235</v>
      </c>
      <c r="D7743" t="s">
        <v>137</v>
      </c>
      <c r="E7743" t="s">
        <v>30</v>
      </c>
      <c r="F7743" t="s">
        <v>210</v>
      </c>
      <c r="G7743" t="s">
        <v>32</v>
      </c>
      <c r="H7743" t="s">
        <v>33</v>
      </c>
      <c r="I7743" t="s">
        <v>34</v>
      </c>
      <c r="J7743">
        <v>2</v>
      </c>
      <c r="K7743">
        <v>862.89</v>
      </c>
      <c r="L7743">
        <v>0.05</v>
      </c>
      <c r="M7743">
        <v>1096.72</v>
      </c>
      <c r="N7743" t="s">
        <v>52</v>
      </c>
      <c r="O7743" t="s">
        <v>35</v>
      </c>
      <c r="P7743" t="s">
        <v>26</v>
      </c>
      <c r="Q7743">
        <f>Sales_Data[[#This Row],[Quantity]]*Sales_Data[[#This Row],[Unit_Price]]</f>
        <v>1725.78</v>
      </c>
      <c r="R7743">
        <f>Sales_Data[[#This Row],[Gross_Sales]]*Sales_Data[[#This Row],[Discount]]</f>
        <v>86.289000000000001</v>
      </c>
      <c r="S7743">
        <f>Sales_Data[[#This Row],[Gross_Sales]]-Sales_Data[[#This Row],[Discount_Amount]]</f>
        <v>1639.491</v>
      </c>
      <c r="T7743">
        <f>Sales_Data[[#This Row],[Net Sales]]-Sales_Data[[#This Row],[Cost]]</f>
        <v>542.77099999999996</v>
      </c>
      <c r="U7743" s="2">
        <f>Sales_Data[[#This Row],[Profit]]/Sales_Data[[#This Row],[Net Sales]]</f>
        <v>0.33106067675882328</v>
      </c>
      <c r="V7743">
        <f>YEAR(Sales_Data[[#This Row],[Order_Date]])</f>
        <v>2025</v>
      </c>
      <c r="W7743" t="str">
        <f>TEXT(Sales_Data[[#This Row],[Order_Date]],"mmm")</f>
        <v>Mar</v>
      </c>
      <c r="X7743">
        <f>MONTH(Sales_Data[[#This Row],[Order_Date]])</f>
        <v>3</v>
      </c>
      <c r="Y7743" t="str">
        <f>"Q"&amp;ROUNDUP(MONTH(Sales_Data[[#This Row],[Order_Date]])/3,0)</f>
        <v>Q1</v>
      </c>
    </row>
    <row r="7744" spans="1:25" x14ac:dyDescent="0.3">
      <c r="A7744" t="s">
        <v>9558</v>
      </c>
      <c r="B7744" s="1">
        <v>45965</v>
      </c>
      <c r="C7744" t="s">
        <v>2321</v>
      </c>
      <c r="D7744" t="s">
        <v>160</v>
      </c>
      <c r="E7744" t="s">
        <v>19</v>
      </c>
      <c r="F7744" t="s">
        <v>66</v>
      </c>
      <c r="G7744" t="s">
        <v>21</v>
      </c>
      <c r="H7744" t="s">
        <v>230</v>
      </c>
      <c r="I7744" t="s">
        <v>231</v>
      </c>
      <c r="J7744">
        <v>1</v>
      </c>
      <c r="K7744">
        <v>14558.82</v>
      </c>
      <c r="L7744">
        <v>0.15</v>
      </c>
      <c r="M7744">
        <v>9866.33</v>
      </c>
      <c r="N7744" t="s">
        <v>52</v>
      </c>
      <c r="O7744" t="s">
        <v>35</v>
      </c>
      <c r="P7744" t="s">
        <v>71</v>
      </c>
      <c r="Q7744">
        <f>Sales_Data[[#This Row],[Quantity]]*Sales_Data[[#This Row],[Unit_Price]]</f>
        <v>14558.82</v>
      </c>
      <c r="R7744">
        <f>Sales_Data[[#This Row],[Gross_Sales]]*Sales_Data[[#This Row],[Discount]]</f>
        <v>2183.8229999999999</v>
      </c>
      <c r="S7744">
        <f>Sales_Data[[#This Row],[Gross_Sales]]-Sales_Data[[#This Row],[Discount_Amount]]</f>
        <v>12374.996999999999</v>
      </c>
      <c r="T7744">
        <f>Sales_Data[[#This Row],[Net Sales]]-Sales_Data[[#This Row],[Cost]]</f>
        <v>2508.6669999999995</v>
      </c>
      <c r="U7744" s="2">
        <f>Sales_Data[[#This Row],[Profit]]/Sales_Data[[#This Row],[Net Sales]]</f>
        <v>0.2027206148009571</v>
      </c>
      <c r="V7744">
        <f>YEAR(Sales_Data[[#This Row],[Order_Date]])</f>
        <v>2025</v>
      </c>
      <c r="W7744" t="str">
        <f>TEXT(Sales_Data[[#This Row],[Order_Date]],"mmm")</f>
        <v>Nov</v>
      </c>
      <c r="X7744">
        <f>MONTH(Sales_Data[[#This Row],[Order_Date]])</f>
        <v>11</v>
      </c>
      <c r="Y7744" t="str">
        <f>"Q"&amp;ROUNDUP(MONTH(Sales_Data[[#This Row],[Order_Date]])/3,0)</f>
        <v>Q4</v>
      </c>
    </row>
    <row r="7745" spans="1:25" x14ac:dyDescent="0.3">
      <c r="A7745" t="s">
        <v>9559</v>
      </c>
      <c r="B7745" s="1">
        <v>46005</v>
      </c>
      <c r="C7745" t="s">
        <v>999</v>
      </c>
      <c r="D7745" t="s">
        <v>422</v>
      </c>
      <c r="E7745" t="s">
        <v>30</v>
      </c>
      <c r="F7745" t="s">
        <v>31</v>
      </c>
      <c r="G7745" t="s">
        <v>41</v>
      </c>
      <c r="H7745" t="s">
        <v>102</v>
      </c>
      <c r="I7745" t="s">
        <v>388</v>
      </c>
      <c r="J7745">
        <v>1</v>
      </c>
      <c r="K7745">
        <v>4594.22</v>
      </c>
      <c r="L7745">
        <v>0.1</v>
      </c>
      <c r="M7745">
        <v>3104.44</v>
      </c>
      <c r="N7745" t="s">
        <v>70</v>
      </c>
      <c r="O7745" t="s">
        <v>35</v>
      </c>
      <c r="P7745" t="s">
        <v>26</v>
      </c>
      <c r="Q7745">
        <f>Sales_Data[[#This Row],[Quantity]]*Sales_Data[[#This Row],[Unit_Price]]</f>
        <v>4594.22</v>
      </c>
      <c r="R7745">
        <f>Sales_Data[[#This Row],[Gross_Sales]]*Sales_Data[[#This Row],[Discount]]</f>
        <v>459.42200000000003</v>
      </c>
      <c r="S7745">
        <f>Sales_Data[[#This Row],[Gross_Sales]]-Sales_Data[[#This Row],[Discount_Amount]]</f>
        <v>4134.7980000000007</v>
      </c>
      <c r="T7745">
        <f>Sales_Data[[#This Row],[Net Sales]]-Sales_Data[[#This Row],[Cost]]</f>
        <v>1030.3580000000006</v>
      </c>
      <c r="U7745" s="2">
        <f>Sales_Data[[#This Row],[Profit]]/Sales_Data[[#This Row],[Net Sales]]</f>
        <v>0.24919185894933693</v>
      </c>
      <c r="V7745">
        <f>YEAR(Sales_Data[[#This Row],[Order_Date]])</f>
        <v>2025</v>
      </c>
      <c r="W7745" t="str">
        <f>TEXT(Sales_Data[[#This Row],[Order_Date]],"mmm")</f>
        <v>Dec</v>
      </c>
      <c r="X7745">
        <f>MONTH(Sales_Data[[#This Row],[Order_Date]])</f>
        <v>12</v>
      </c>
      <c r="Y7745" t="str">
        <f>"Q"&amp;ROUNDUP(MONTH(Sales_Data[[#This Row],[Order_Date]])/3,0)</f>
        <v>Q4</v>
      </c>
    </row>
    <row r="7746" spans="1:25" x14ac:dyDescent="0.3">
      <c r="A7746" t="s">
        <v>9560</v>
      </c>
      <c r="B7746" s="1">
        <v>45828</v>
      </c>
      <c r="C7746" t="s">
        <v>2604</v>
      </c>
      <c r="D7746" t="s">
        <v>317</v>
      </c>
      <c r="E7746" t="s">
        <v>19</v>
      </c>
      <c r="F7746" t="s">
        <v>66</v>
      </c>
      <c r="G7746" t="s">
        <v>41</v>
      </c>
      <c r="H7746" t="s">
        <v>147</v>
      </c>
      <c r="I7746" t="s">
        <v>369</v>
      </c>
      <c r="J7746">
        <v>2</v>
      </c>
      <c r="K7746">
        <v>6826.01</v>
      </c>
      <c r="L7746">
        <v>0.1</v>
      </c>
      <c r="M7746">
        <v>8797.73</v>
      </c>
      <c r="N7746" t="s">
        <v>83</v>
      </c>
      <c r="O7746" t="s">
        <v>53</v>
      </c>
      <c r="P7746" t="s">
        <v>26</v>
      </c>
      <c r="Q7746">
        <f>Sales_Data[[#This Row],[Quantity]]*Sales_Data[[#This Row],[Unit_Price]]</f>
        <v>13652.02</v>
      </c>
      <c r="R7746">
        <f>Sales_Data[[#This Row],[Gross_Sales]]*Sales_Data[[#This Row],[Discount]]</f>
        <v>1365.2020000000002</v>
      </c>
      <c r="S7746">
        <f>Sales_Data[[#This Row],[Gross_Sales]]-Sales_Data[[#This Row],[Discount_Amount]]</f>
        <v>12286.817999999999</v>
      </c>
      <c r="T7746">
        <f>Sales_Data[[#This Row],[Net Sales]]-Sales_Data[[#This Row],[Cost]]</f>
        <v>3489.0879999999997</v>
      </c>
      <c r="U7746" s="2">
        <f>Sales_Data[[#This Row],[Profit]]/Sales_Data[[#This Row],[Net Sales]]</f>
        <v>0.2839700238092564</v>
      </c>
      <c r="V7746">
        <f>YEAR(Sales_Data[[#This Row],[Order_Date]])</f>
        <v>2025</v>
      </c>
      <c r="W7746" t="str">
        <f>TEXT(Sales_Data[[#This Row],[Order_Date]],"mmm")</f>
        <v>Jun</v>
      </c>
      <c r="X7746">
        <f>MONTH(Sales_Data[[#This Row],[Order_Date]])</f>
        <v>6</v>
      </c>
      <c r="Y7746" t="str">
        <f>"Q"&amp;ROUNDUP(MONTH(Sales_Data[[#This Row],[Order_Date]])/3,0)</f>
        <v>Q2</v>
      </c>
    </row>
    <row r="7747" spans="1:25" x14ac:dyDescent="0.3">
      <c r="A7747" t="s">
        <v>9561</v>
      </c>
      <c r="B7747" s="1">
        <v>45679</v>
      </c>
      <c r="C7747" t="s">
        <v>6458</v>
      </c>
      <c r="D7747" t="s">
        <v>221</v>
      </c>
      <c r="E7747" t="s">
        <v>48</v>
      </c>
      <c r="F7747" t="s">
        <v>164</v>
      </c>
      <c r="G7747" t="s">
        <v>41</v>
      </c>
      <c r="H7747" t="s">
        <v>171</v>
      </c>
      <c r="I7747" t="s">
        <v>172</v>
      </c>
      <c r="J7747">
        <v>1</v>
      </c>
      <c r="K7747">
        <v>46321.03</v>
      </c>
      <c r="L7747">
        <v>0.1</v>
      </c>
      <c r="M7747">
        <v>34273.379999999997</v>
      </c>
      <c r="N7747" t="s">
        <v>24</v>
      </c>
      <c r="O7747" t="s">
        <v>35</v>
      </c>
      <c r="P7747" t="s">
        <v>71</v>
      </c>
      <c r="Q7747">
        <f>Sales_Data[[#This Row],[Quantity]]*Sales_Data[[#This Row],[Unit_Price]]</f>
        <v>46321.03</v>
      </c>
      <c r="R7747">
        <f>Sales_Data[[#This Row],[Gross_Sales]]*Sales_Data[[#This Row],[Discount]]</f>
        <v>4632.1030000000001</v>
      </c>
      <c r="S7747">
        <f>Sales_Data[[#This Row],[Gross_Sales]]-Sales_Data[[#This Row],[Discount_Amount]]</f>
        <v>41688.926999999996</v>
      </c>
      <c r="T7747">
        <f>Sales_Data[[#This Row],[Net Sales]]-Sales_Data[[#This Row],[Cost]]</f>
        <v>7415.5469999999987</v>
      </c>
      <c r="U7747" s="2">
        <f>Sales_Data[[#This Row],[Profit]]/Sales_Data[[#This Row],[Net Sales]]</f>
        <v>0.17787809698244331</v>
      </c>
      <c r="V7747">
        <f>YEAR(Sales_Data[[#This Row],[Order_Date]])</f>
        <v>2025</v>
      </c>
      <c r="W7747" t="str">
        <f>TEXT(Sales_Data[[#This Row],[Order_Date]],"mmm")</f>
        <v>Jan</v>
      </c>
      <c r="X7747">
        <f>MONTH(Sales_Data[[#This Row],[Order_Date]])</f>
        <v>1</v>
      </c>
      <c r="Y7747" t="str">
        <f>"Q"&amp;ROUNDUP(MONTH(Sales_Data[[#This Row],[Order_Date]])/3,0)</f>
        <v>Q1</v>
      </c>
    </row>
    <row r="7748" spans="1:25" x14ac:dyDescent="0.3">
      <c r="A7748" t="s">
        <v>9562</v>
      </c>
      <c r="B7748" s="1">
        <v>45764</v>
      </c>
      <c r="C7748" t="s">
        <v>4215</v>
      </c>
      <c r="D7748" t="s">
        <v>444</v>
      </c>
      <c r="E7748" t="s">
        <v>39</v>
      </c>
      <c r="F7748" t="s">
        <v>40</v>
      </c>
      <c r="G7748" t="s">
        <v>75</v>
      </c>
      <c r="H7748" t="s">
        <v>256</v>
      </c>
      <c r="I7748" t="s">
        <v>257</v>
      </c>
      <c r="J7748">
        <v>2</v>
      </c>
      <c r="K7748">
        <v>1378.15</v>
      </c>
      <c r="L7748">
        <v>0.05</v>
      </c>
      <c r="M7748">
        <v>2054.0100000000002</v>
      </c>
      <c r="N7748" t="s">
        <v>52</v>
      </c>
      <c r="O7748" t="s">
        <v>25</v>
      </c>
      <c r="P7748" t="s">
        <v>44</v>
      </c>
      <c r="Q7748">
        <f>Sales_Data[[#This Row],[Quantity]]*Sales_Data[[#This Row],[Unit_Price]]</f>
        <v>2756.3</v>
      </c>
      <c r="R7748">
        <f>Sales_Data[[#This Row],[Gross_Sales]]*Sales_Data[[#This Row],[Discount]]</f>
        <v>137.81500000000003</v>
      </c>
      <c r="S7748">
        <f>Sales_Data[[#This Row],[Gross_Sales]]-Sales_Data[[#This Row],[Discount_Amount]]</f>
        <v>2618.4850000000001</v>
      </c>
      <c r="T7748">
        <f>Sales_Data[[#This Row],[Net Sales]]-Sales_Data[[#This Row],[Cost]]</f>
        <v>564.47499999999991</v>
      </c>
      <c r="U7748" s="2">
        <f>Sales_Data[[#This Row],[Profit]]/Sales_Data[[#This Row],[Net Sales]]</f>
        <v>0.21557312720905406</v>
      </c>
      <c r="V7748">
        <f>YEAR(Sales_Data[[#This Row],[Order_Date]])</f>
        <v>2025</v>
      </c>
      <c r="W7748" t="str">
        <f>TEXT(Sales_Data[[#This Row],[Order_Date]],"mmm")</f>
        <v>Apr</v>
      </c>
      <c r="X7748">
        <f>MONTH(Sales_Data[[#This Row],[Order_Date]])</f>
        <v>4</v>
      </c>
      <c r="Y7748" t="str">
        <f>"Q"&amp;ROUNDUP(MONTH(Sales_Data[[#This Row],[Order_Date]])/3,0)</f>
        <v>Q2</v>
      </c>
    </row>
    <row r="7749" spans="1:25" x14ac:dyDescent="0.3">
      <c r="A7749" t="s">
        <v>9563</v>
      </c>
      <c r="B7749" s="1">
        <v>45980</v>
      </c>
      <c r="C7749" t="s">
        <v>2177</v>
      </c>
      <c r="D7749" t="s">
        <v>125</v>
      </c>
      <c r="E7749" t="s">
        <v>39</v>
      </c>
      <c r="F7749" t="s">
        <v>40</v>
      </c>
      <c r="G7749" t="s">
        <v>32</v>
      </c>
      <c r="H7749" t="s">
        <v>50</v>
      </c>
      <c r="I7749" t="s">
        <v>51</v>
      </c>
      <c r="J7749">
        <v>2</v>
      </c>
      <c r="K7749">
        <v>4959.3900000000003</v>
      </c>
      <c r="L7749">
        <v>0.1</v>
      </c>
      <c r="M7749">
        <v>7288.47</v>
      </c>
      <c r="N7749" t="s">
        <v>52</v>
      </c>
      <c r="O7749" t="s">
        <v>35</v>
      </c>
      <c r="P7749" t="s">
        <v>71</v>
      </c>
      <c r="Q7749">
        <f>Sales_Data[[#This Row],[Quantity]]*Sales_Data[[#This Row],[Unit_Price]]</f>
        <v>9918.7800000000007</v>
      </c>
      <c r="R7749">
        <f>Sales_Data[[#This Row],[Gross_Sales]]*Sales_Data[[#This Row],[Discount]]</f>
        <v>991.87800000000016</v>
      </c>
      <c r="S7749">
        <f>Sales_Data[[#This Row],[Gross_Sales]]-Sales_Data[[#This Row],[Discount_Amount]]</f>
        <v>8926.902</v>
      </c>
      <c r="T7749">
        <f>Sales_Data[[#This Row],[Net Sales]]-Sales_Data[[#This Row],[Cost]]</f>
        <v>1638.4319999999998</v>
      </c>
      <c r="U7749" s="2">
        <f>Sales_Data[[#This Row],[Profit]]/Sales_Data[[#This Row],[Net Sales]]</f>
        <v>0.18353870133222028</v>
      </c>
      <c r="V7749">
        <f>YEAR(Sales_Data[[#This Row],[Order_Date]])</f>
        <v>2025</v>
      </c>
      <c r="W7749" t="str">
        <f>TEXT(Sales_Data[[#This Row],[Order_Date]],"mmm")</f>
        <v>Nov</v>
      </c>
      <c r="X7749">
        <f>MONTH(Sales_Data[[#This Row],[Order_Date]])</f>
        <v>11</v>
      </c>
      <c r="Y7749" t="str">
        <f>"Q"&amp;ROUNDUP(MONTH(Sales_Data[[#This Row],[Order_Date]])/3,0)</f>
        <v>Q4</v>
      </c>
    </row>
    <row r="7750" spans="1:25" x14ac:dyDescent="0.3">
      <c r="A7750" t="s">
        <v>9564</v>
      </c>
      <c r="B7750" s="1">
        <v>45884</v>
      </c>
      <c r="C7750" t="s">
        <v>1794</v>
      </c>
      <c r="D7750" t="s">
        <v>728</v>
      </c>
      <c r="E7750" t="s">
        <v>19</v>
      </c>
      <c r="F7750" t="s">
        <v>20</v>
      </c>
      <c r="G7750" t="s">
        <v>21</v>
      </c>
      <c r="H7750" t="s">
        <v>297</v>
      </c>
      <c r="I7750" t="s">
        <v>297</v>
      </c>
      <c r="J7750">
        <v>2</v>
      </c>
      <c r="K7750">
        <v>1071.18</v>
      </c>
      <c r="L7750">
        <v>0.1</v>
      </c>
      <c r="M7750">
        <v>1518.5</v>
      </c>
      <c r="N7750" t="s">
        <v>52</v>
      </c>
      <c r="O7750" t="s">
        <v>53</v>
      </c>
      <c r="P7750" t="s">
        <v>71</v>
      </c>
      <c r="Q7750">
        <f>Sales_Data[[#This Row],[Quantity]]*Sales_Data[[#This Row],[Unit_Price]]</f>
        <v>2142.36</v>
      </c>
      <c r="R7750">
        <f>Sales_Data[[#This Row],[Gross_Sales]]*Sales_Data[[#This Row],[Discount]]</f>
        <v>214.23600000000002</v>
      </c>
      <c r="S7750">
        <f>Sales_Data[[#This Row],[Gross_Sales]]-Sales_Data[[#This Row],[Discount_Amount]]</f>
        <v>1928.124</v>
      </c>
      <c r="T7750">
        <f>Sales_Data[[#This Row],[Net Sales]]-Sales_Data[[#This Row],[Cost]]</f>
        <v>409.62400000000002</v>
      </c>
      <c r="U7750" s="2">
        <f>Sales_Data[[#This Row],[Profit]]/Sales_Data[[#This Row],[Net Sales]]</f>
        <v>0.21244691731444659</v>
      </c>
      <c r="V7750">
        <f>YEAR(Sales_Data[[#This Row],[Order_Date]])</f>
        <v>2025</v>
      </c>
      <c r="W7750" t="str">
        <f>TEXT(Sales_Data[[#This Row],[Order_Date]],"mmm")</f>
        <v>Aug</v>
      </c>
      <c r="X7750">
        <f>MONTH(Sales_Data[[#This Row],[Order_Date]])</f>
        <v>8</v>
      </c>
      <c r="Y7750" t="str">
        <f>"Q"&amp;ROUNDUP(MONTH(Sales_Data[[#This Row],[Order_Date]])/3,0)</f>
        <v>Q3</v>
      </c>
    </row>
    <row r="7751" spans="1:25" x14ac:dyDescent="0.3">
      <c r="A7751" t="s">
        <v>9565</v>
      </c>
      <c r="B7751" s="1">
        <v>45873</v>
      </c>
      <c r="C7751" t="s">
        <v>994</v>
      </c>
      <c r="D7751" t="s">
        <v>47</v>
      </c>
      <c r="E7751" t="s">
        <v>39</v>
      </c>
      <c r="F7751" t="s">
        <v>107</v>
      </c>
      <c r="G7751" t="s">
        <v>67</v>
      </c>
      <c r="H7751" t="s">
        <v>133</v>
      </c>
      <c r="I7751" t="s">
        <v>134</v>
      </c>
      <c r="J7751">
        <v>5</v>
      </c>
      <c r="K7751">
        <v>1395.09</v>
      </c>
      <c r="L7751">
        <v>0</v>
      </c>
      <c r="M7751">
        <v>5458.31</v>
      </c>
      <c r="N7751" t="s">
        <v>70</v>
      </c>
      <c r="O7751" t="s">
        <v>25</v>
      </c>
      <c r="P7751" t="s">
        <v>71</v>
      </c>
      <c r="Q7751">
        <f>Sales_Data[[#This Row],[Quantity]]*Sales_Data[[#This Row],[Unit_Price]]</f>
        <v>6975.45</v>
      </c>
      <c r="R7751">
        <f>Sales_Data[[#This Row],[Gross_Sales]]*Sales_Data[[#This Row],[Discount]]</f>
        <v>0</v>
      </c>
      <c r="S7751">
        <f>Sales_Data[[#This Row],[Gross_Sales]]-Sales_Data[[#This Row],[Discount_Amount]]</f>
        <v>6975.45</v>
      </c>
      <c r="T7751">
        <f>Sales_Data[[#This Row],[Net Sales]]-Sales_Data[[#This Row],[Cost]]</f>
        <v>1517.1399999999994</v>
      </c>
      <c r="U7751" s="2">
        <f>Sales_Data[[#This Row],[Profit]]/Sales_Data[[#This Row],[Net Sales]]</f>
        <v>0.21749707904149546</v>
      </c>
      <c r="V7751">
        <f>YEAR(Sales_Data[[#This Row],[Order_Date]])</f>
        <v>2025</v>
      </c>
      <c r="W7751" t="str">
        <f>TEXT(Sales_Data[[#This Row],[Order_Date]],"mmm")</f>
        <v>Aug</v>
      </c>
      <c r="X7751">
        <f>MONTH(Sales_Data[[#This Row],[Order_Date]])</f>
        <v>8</v>
      </c>
      <c r="Y7751" t="str">
        <f>"Q"&amp;ROUNDUP(MONTH(Sales_Data[[#This Row],[Order_Date]])/3,0)</f>
        <v>Q3</v>
      </c>
    </row>
    <row r="7752" spans="1:25" x14ac:dyDescent="0.3">
      <c r="A7752" t="s">
        <v>9566</v>
      </c>
      <c r="B7752" s="1">
        <v>45726</v>
      </c>
      <c r="C7752" t="s">
        <v>5242</v>
      </c>
      <c r="D7752" t="s">
        <v>504</v>
      </c>
      <c r="E7752" t="s">
        <v>39</v>
      </c>
      <c r="F7752" t="s">
        <v>202</v>
      </c>
      <c r="G7752" t="s">
        <v>67</v>
      </c>
      <c r="H7752" t="s">
        <v>68</v>
      </c>
      <c r="I7752" t="s">
        <v>69</v>
      </c>
      <c r="J7752">
        <v>1</v>
      </c>
      <c r="K7752">
        <v>5085.22</v>
      </c>
      <c r="L7752">
        <v>0.2</v>
      </c>
      <c r="M7752">
        <v>2957.86</v>
      </c>
      <c r="N7752" t="s">
        <v>109</v>
      </c>
      <c r="O7752" t="s">
        <v>35</v>
      </c>
      <c r="P7752" t="s">
        <v>44</v>
      </c>
      <c r="Q7752">
        <f>Sales_Data[[#This Row],[Quantity]]*Sales_Data[[#This Row],[Unit_Price]]</f>
        <v>5085.22</v>
      </c>
      <c r="R7752">
        <f>Sales_Data[[#This Row],[Gross_Sales]]*Sales_Data[[#This Row],[Discount]]</f>
        <v>1017.0440000000001</v>
      </c>
      <c r="S7752">
        <f>Sales_Data[[#This Row],[Gross_Sales]]-Sales_Data[[#This Row],[Discount_Amount]]</f>
        <v>4068.1760000000004</v>
      </c>
      <c r="T7752">
        <f>Sales_Data[[#This Row],[Net Sales]]-Sales_Data[[#This Row],[Cost]]</f>
        <v>1110.3160000000003</v>
      </c>
      <c r="U7752" s="2">
        <f>Sales_Data[[#This Row],[Profit]]/Sales_Data[[#This Row],[Net Sales]]</f>
        <v>0.27292722832050537</v>
      </c>
      <c r="V7752">
        <f>YEAR(Sales_Data[[#This Row],[Order_Date]])</f>
        <v>2025</v>
      </c>
      <c r="W7752" t="str">
        <f>TEXT(Sales_Data[[#This Row],[Order_Date]],"mmm")</f>
        <v>Mar</v>
      </c>
      <c r="X7752">
        <f>MONTH(Sales_Data[[#This Row],[Order_Date]])</f>
        <v>3</v>
      </c>
      <c r="Y7752" t="str">
        <f>"Q"&amp;ROUNDUP(MONTH(Sales_Data[[#This Row],[Order_Date]])/3,0)</f>
        <v>Q1</v>
      </c>
    </row>
    <row r="7753" spans="1:25" x14ac:dyDescent="0.3">
      <c r="A7753" t="s">
        <v>9567</v>
      </c>
      <c r="B7753" s="1">
        <v>45741</v>
      </c>
      <c r="C7753" t="s">
        <v>1994</v>
      </c>
      <c r="D7753" t="s">
        <v>381</v>
      </c>
      <c r="E7753" t="s">
        <v>30</v>
      </c>
      <c r="F7753" t="s">
        <v>156</v>
      </c>
      <c r="G7753" t="s">
        <v>21</v>
      </c>
      <c r="H7753" t="s">
        <v>22</v>
      </c>
      <c r="I7753" t="s">
        <v>23</v>
      </c>
      <c r="J7753">
        <v>1</v>
      </c>
      <c r="K7753">
        <v>3631.29</v>
      </c>
      <c r="L7753">
        <v>0</v>
      </c>
      <c r="M7753">
        <v>2516.7399999999998</v>
      </c>
      <c r="N7753" t="s">
        <v>109</v>
      </c>
      <c r="O7753" t="s">
        <v>25</v>
      </c>
      <c r="P7753" t="s">
        <v>71</v>
      </c>
      <c r="Q7753">
        <f>Sales_Data[[#This Row],[Quantity]]*Sales_Data[[#This Row],[Unit_Price]]</f>
        <v>3631.29</v>
      </c>
      <c r="R7753">
        <f>Sales_Data[[#This Row],[Gross_Sales]]*Sales_Data[[#This Row],[Discount]]</f>
        <v>0</v>
      </c>
      <c r="S7753">
        <f>Sales_Data[[#This Row],[Gross_Sales]]-Sales_Data[[#This Row],[Discount_Amount]]</f>
        <v>3631.29</v>
      </c>
      <c r="T7753">
        <f>Sales_Data[[#This Row],[Net Sales]]-Sales_Data[[#This Row],[Cost]]</f>
        <v>1114.5500000000002</v>
      </c>
      <c r="U7753" s="2">
        <f>Sales_Data[[#This Row],[Profit]]/Sales_Data[[#This Row],[Net Sales]]</f>
        <v>0.30692949337563241</v>
      </c>
      <c r="V7753">
        <f>YEAR(Sales_Data[[#This Row],[Order_Date]])</f>
        <v>2025</v>
      </c>
      <c r="W7753" t="str">
        <f>TEXT(Sales_Data[[#This Row],[Order_Date]],"mmm")</f>
        <v>Mar</v>
      </c>
      <c r="X7753">
        <f>MONTH(Sales_Data[[#This Row],[Order_Date]])</f>
        <v>3</v>
      </c>
      <c r="Y7753" t="str">
        <f>"Q"&amp;ROUNDUP(MONTH(Sales_Data[[#This Row],[Order_Date]])/3,0)</f>
        <v>Q1</v>
      </c>
    </row>
    <row r="7754" spans="1:25" x14ac:dyDescent="0.3">
      <c r="A7754" t="s">
        <v>9568</v>
      </c>
      <c r="B7754" s="1">
        <v>45760</v>
      </c>
      <c r="C7754" t="s">
        <v>696</v>
      </c>
      <c r="D7754" t="s">
        <v>141</v>
      </c>
      <c r="E7754" t="s">
        <v>119</v>
      </c>
      <c r="F7754" t="s">
        <v>184</v>
      </c>
      <c r="G7754" t="s">
        <v>67</v>
      </c>
      <c r="H7754" t="s">
        <v>133</v>
      </c>
      <c r="I7754" t="s">
        <v>138</v>
      </c>
      <c r="J7754">
        <v>1</v>
      </c>
      <c r="K7754">
        <v>5949.88</v>
      </c>
      <c r="L7754">
        <v>0.05</v>
      </c>
      <c r="M7754">
        <v>3844.09</v>
      </c>
      <c r="N7754" t="s">
        <v>24</v>
      </c>
      <c r="O7754" t="s">
        <v>53</v>
      </c>
      <c r="P7754" t="s">
        <v>71</v>
      </c>
      <c r="Q7754">
        <f>Sales_Data[[#This Row],[Quantity]]*Sales_Data[[#This Row],[Unit_Price]]</f>
        <v>5949.88</v>
      </c>
      <c r="R7754">
        <f>Sales_Data[[#This Row],[Gross_Sales]]*Sales_Data[[#This Row],[Discount]]</f>
        <v>297.49400000000003</v>
      </c>
      <c r="S7754">
        <f>Sales_Data[[#This Row],[Gross_Sales]]-Sales_Data[[#This Row],[Discount_Amount]]</f>
        <v>5652.3860000000004</v>
      </c>
      <c r="T7754">
        <f>Sales_Data[[#This Row],[Net Sales]]-Sales_Data[[#This Row],[Cost]]</f>
        <v>1808.2960000000003</v>
      </c>
      <c r="U7754" s="2">
        <f>Sales_Data[[#This Row],[Profit]]/Sales_Data[[#This Row],[Net Sales]]</f>
        <v>0.31991728802668468</v>
      </c>
      <c r="V7754">
        <f>YEAR(Sales_Data[[#This Row],[Order_Date]])</f>
        <v>2025</v>
      </c>
      <c r="W7754" t="str">
        <f>TEXT(Sales_Data[[#This Row],[Order_Date]],"mmm")</f>
        <v>Apr</v>
      </c>
      <c r="X7754">
        <f>MONTH(Sales_Data[[#This Row],[Order_Date]])</f>
        <v>4</v>
      </c>
      <c r="Y7754" t="str">
        <f>"Q"&amp;ROUNDUP(MONTH(Sales_Data[[#This Row],[Order_Date]])/3,0)</f>
        <v>Q2</v>
      </c>
    </row>
    <row r="7755" spans="1:25" x14ac:dyDescent="0.3">
      <c r="A7755" t="s">
        <v>9569</v>
      </c>
      <c r="B7755" s="1">
        <v>45696</v>
      </c>
      <c r="C7755" t="s">
        <v>2743</v>
      </c>
      <c r="D7755" t="s">
        <v>374</v>
      </c>
      <c r="E7755" t="s">
        <v>19</v>
      </c>
      <c r="F7755" t="s">
        <v>57</v>
      </c>
      <c r="G7755" t="s">
        <v>21</v>
      </c>
      <c r="H7755" t="s">
        <v>127</v>
      </c>
      <c r="I7755" t="s">
        <v>342</v>
      </c>
      <c r="J7755">
        <v>2</v>
      </c>
      <c r="K7755">
        <v>8958.4</v>
      </c>
      <c r="L7755">
        <v>0</v>
      </c>
      <c r="M7755">
        <v>15294.73</v>
      </c>
      <c r="N7755" t="s">
        <v>52</v>
      </c>
      <c r="O7755" t="s">
        <v>35</v>
      </c>
      <c r="P7755" t="s">
        <v>71</v>
      </c>
      <c r="Q7755">
        <f>Sales_Data[[#This Row],[Quantity]]*Sales_Data[[#This Row],[Unit_Price]]</f>
        <v>17916.8</v>
      </c>
      <c r="R7755">
        <f>Sales_Data[[#This Row],[Gross_Sales]]*Sales_Data[[#This Row],[Discount]]</f>
        <v>0</v>
      </c>
      <c r="S7755">
        <f>Sales_Data[[#This Row],[Gross_Sales]]-Sales_Data[[#This Row],[Discount_Amount]]</f>
        <v>17916.8</v>
      </c>
      <c r="T7755">
        <f>Sales_Data[[#This Row],[Net Sales]]-Sales_Data[[#This Row],[Cost]]</f>
        <v>2622.0699999999997</v>
      </c>
      <c r="U7755" s="2">
        <f>Sales_Data[[#This Row],[Profit]]/Sales_Data[[#This Row],[Net Sales]]</f>
        <v>0.14634700392927308</v>
      </c>
      <c r="V7755">
        <f>YEAR(Sales_Data[[#This Row],[Order_Date]])</f>
        <v>2025</v>
      </c>
      <c r="W7755" t="str">
        <f>TEXT(Sales_Data[[#This Row],[Order_Date]],"mmm")</f>
        <v>Feb</v>
      </c>
      <c r="X7755">
        <f>MONTH(Sales_Data[[#This Row],[Order_Date]])</f>
        <v>2</v>
      </c>
      <c r="Y7755" t="str">
        <f>"Q"&amp;ROUNDUP(MONTH(Sales_Data[[#This Row],[Order_Date]])/3,0)</f>
        <v>Q1</v>
      </c>
    </row>
    <row r="7756" spans="1:25" x14ac:dyDescent="0.3">
      <c r="A7756" t="s">
        <v>9570</v>
      </c>
      <c r="B7756" s="1">
        <v>45670</v>
      </c>
      <c r="C7756" t="s">
        <v>5231</v>
      </c>
      <c r="D7756" t="s">
        <v>118</v>
      </c>
      <c r="E7756" t="s">
        <v>119</v>
      </c>
      <c r="F7756" t="s">
        <v>120</v>
      </c>
      <c r="G7756" t="s">
        <v>41</v>
      </c>
      <c r="H7756" t="s">
        <v>102</v>
      </c>
      <c r="I7756" t="s">
        <v>388</v>
      </c>
      <c r="J7756">
        <v>4</v>
      </c>
      <c r="K7756">
        <v>6236.72</v>
      </c>
      <c r="L7756">
        <v>0.1</v>
      </c>
      <c r="M7756">
        <v>15092.87</v>
      </c>
      <c r="N7756" t="s">
        <v>52</v>
      </c>
      <c r="O7756" t="s">
        <v>25</v>
      </c>
      <c r="P7756" t="s">
        <v>44</v>
      </c>
      <c r="Q7756">
        <f>Sales_Data[[#This Row],[Quantity]]*Sales_Data[[#This Row],[Unit_Price]]</f>
        <v>24946.880000000001</v>
      </c>
      <c r="R7756">
        <f>Sales_Data[[#This Row],[Gross_Sales]]*Sales_Data[[#This Row],[Discount]]</f>
        <v>2494.6880000000001</v>
      </c>
      <c r="S7756">
        <f>Sales_Data[[#This Row],[Gross_Sales]]-Sales_Data[[#This Row],[Discount_Amount]]</f>
        <v>22452.192000000003</v>
      </c>
      <c r="T7756">
        <f>Sales_Data[[#This Row],[Net Sales]]-Sales_Data[[#This Row],[Cost]]</f>
        <v>7359.3220000000019</v>
      </c>
      <c r="U7756" s="2">
        <f>Sales_Data[[#This Row],[Profit]]/Sales_Data[[#This Row],[Net Sales]]</f>
        <v>0.32777743928076158</v>
      </c>
      <c r="V7756">
        <f>YEAR(Sales_Data[[#This Row],[Order_Date]])</f>
        <v>2025</v>
      </c>
      <c r="W7756" t="str">
        <f>TEXT(Sales_Data[[#This Row],[Order_Date]],"mmm")</f>
        <v>Jan</v>
      </c>
      <c r="X7756">
        <f>MONTH(Sales_Data[[#This Row],[Order_Date]])</f>
        <v>1</v>
      </c>
      <c r="Y7756" t="str">
        <f>"Q"&amp;ROUNDUP(MONTH(Sales_Data[[#This Row],[Order_Date]])/3,0)</f>
        <v>Q1</v>
      </c>
    </row>
    <row r="7757" spans="1:25" x14ac:dyDescent="0.3">
      <c r="A7757" t="s">
        <v>9571</v>
      </c>
      <c r="B7757" s="1">
        <v>45954</v>
      </c>
      <c r="C7757" t="s">
        <v>4318</v>
      </c>
      <c r="D7757" t="s">
        <v>283</v>
      </c>
      <c r="E7757" t="s">
        <v>39</v>
      </c>
      <c r="F7757" t="s">
        <v>405</v>
      </c>
      <c r="G7757" t="s">
        <v>67</v>
      </c>
      <c r="H7757" t="s">
        <v>88</v>
      </c>
      <c r="I7757" t="s">
        <v>157</v>
      </c>
      <c r="J7757">
        <v>5</v>
      </c>
      <c r="K7757">
        <v>5507.09</v>
      </c>
      <c r="L7757">
        <v>0.05</v>
      </c>
      <c r="M7757">
        <v>20794.349999999999</v>
      </c>
      <c r="N7757" t="s">
        <v>52</v>
      </c>
      <c r="O7757" t="s">
        <v>35</v>
      </c>
      <c r="P7757" t="s">
        <v>71</v>
      </c>
      <c r="Q7757">
        <f>Sales_Data[[#This Row],[Quantity]]*Sales_Data[[#This Row],[Unit_Price]]</f>
        <v>27535.45</v>
      </c>
      <c r="R7757">
        <f>Sales_Data[[#This Row],[Gross_Sales]]*Sales_Data[[#This Row],[Discount]]</f>
        <v>1376.7725</v>
      </c>
      <c r="S7757">
        <f>Sales_Data[[#This Row],[Gross_Sales]]-Sales_Data[[#This Row],[Discount_Amount]]</f>
        <v>26158.677500000002</v>
      </c>
      <c r="T7757">
        <f>Sales_Data[[#This Row],[Net Sales]]-Sales_Data[[#This Row],[Cost]]</f>
        <v>5364.3275000000031</v>
      </c>
      <c r="U7757" s="2">
        <f>Sales_Data[[#This Row],[Profit]]/Sales_Data[[#This Row],[Net Sales]]</f>
        <v>0.2050687577764588</v>
      </c>
      <c r="V7757">
        <f>YEAR(Sales_Data[[#This Row],[Order_Date]])</f>
        <v>2025</v>
      </c>
      <c r="W7757" t="str">
        <f>TEXT(Sales_Data[[#This Row],[Order_Date]],"mmm")</f>
        <v>Oct</v>
      </c>
      <c r="X7757">
        <f>MONTH(Sales_Data[[#This Row],[Order_Date]])</f>
        <v>10</v>
      </c>
      <c r="Y7757" t="str">
        <f>"Q"&amp;ROUNDUP(MONTH(Sales_Data[[#This Row],[Order_Date]])/3,0)</f>
        <v>Q4</v>
      </c>
    </row>
    <row r="7758" spans="1:25" x14ac:dyDescent="0.3">
      <c r="A7758" t="s">
        <v>9572</v>
      </c>
      <c r="B7758" s="1">
        <v>45970</v>
      </c>
      <c r="C7758" t="s">
        <v>6652</v>
      </c>
      <c r="D7758" t="s">
        <v>728</v>
      </c>
      <c r="E7758" t="s">
        <v>30</v>
      </c>
      <c r="F7758" t="s">
        <v>31</v>
      </c>
      <c r="G7758" t="s">
        <v>41</v>
      </c>
      <c r="H7758" t="s">
        <v>171</v>
      </c>
      <c r="I7758" t="s">
        <v>172</v>
      </c>
      <c r="J7758">
        <v>4</v>
      </c>
      <c r="K7758">
        <v>4840.79</v>
      </c>
      <c r="L7758">
        <v>0</v>
      </c>
      <c r="M7758">
        <v>12958.65</v>
      </c>
      <c r="N7758" t="s">
        <v>83</v>
      </c>
      <c r="O7758" t="s">
        <v>25</v>
      </c>
      <c r="P7758" t="s">
        <v>71</v>
      </c>
      <c r="Q7758">
        <f>Sales_Data[[#This Row],[Quantity]]*Sales_Data[[#This Row],[Unit_Price]]</f>
        <v>19363.16</v>
      </c>
      <c r="R7758">
        <f>Sales_Data[[#This Row],[Gross_Sales]]*Sales_Data[[#This Row],[Discount]]</f>
        <v>0</v>
      </c>
      <c r="S7758">
        <f>Sales_Data[[#This Row],[Gross_Sales]]-Sales_Data[[#This Row],[Discount_Amount]]</f>
        <v>19363.16</v>
      </c>
      <c r="T7758">
        <f>Sales_Data[[#This Row],[Net Sales]]-Sales_Data[[#This Row],[Cost]]</f>
        <v>6404.51</v>
      </c>
      <c r="U7758" s="2">
        <f>Sales_Data[[#This Row],[Profit]]/Sales_Data[[#This Row],[Net Sales]]</f>
        <v>0.33075747966757496</v>
      </c>
      <c r="V7758">
        <f>YEAR(Sales_Data[[#This Row],[Order_Date]])</f>
        <v>2025</v>
      </c>
      <c r="W7758" t="str">
        <f>TEXT(Sales_Data[[#This Row],[Order_Date]],"mmm")</f>
        <v>Nov</v>
      </c>
      <c r="X7758">
        <f>MONTH(Sales_Data[[#This Row],[Order_Date]])</f>
        <v>11</v>
      </c>
      <c r="Y7758" t="str">
        <f>"Q"&amp;ROUNDUP(MONTH(Sales_Data[[#This Row],[Order_Date]])/3,0)</f>
        <v>Q4</v>
      </c>
    </row>
    <row r="7759" spans="1:25" x14ac:dyDescent="0.3">
      <c r="A7759" t="s">
        <v>9573</v>
      </c>
      <c r="B7759" s="1">
        <v>45838</v>
      </c>
      <c r="C7759" t="s">
        <v>2296</v>
      </c>
      <c r="D7759" t="s">
        <v>430</v>
      </c>
      <c r="E7759" t="s">
        <v>39</v>
      </c>
      <c r="F7759" t="s">
        <v>96</v>
      </c>
      <c r="G7759" t="s">
        <v>67</v>
      </c>
      <c r="H7759" t="s">
        <v>68</v>
      </c>
      <c r="I7759" t="s">
        <v>97</v>
      </c>
      <c r="J7759">
        <v>3</v>
      </c>
      <c r="K7759">
        <v>6265.03</v>
      </c>
      <c r="L7759">
        <v>0.2</v>
      </c>
      <c r="M7759">
        <v>12992.98</v>
      </c>
      <c r="N7759" t="s">
        <v>24</v>
      </c>
      <c r="O7759" t="s">
        <v>35</v>
      </c>
      <c r="P7759" t="s">
        <v>44</v>
      </c>
      <c r="Q7759">
        <f>Sales_Data[[#This Row],[Quantity]]*Sales_Data[[#This Row],[Unit_Price]]</f>
        <v>18795.09</v>
      </c>
      <c r="R7759">
        <f>Sales_Data[[#This Row],[Gross_Sales]]*Sales_Data[[#This Row],[Discount]]</f>
        <v>3759.018</v>
      </c>
      <c r="S7759">
        <f>Sales_Data[[#This Row],[Gross_Sales]]-Sales_Data[[#This Row],[Discount_Amount]]</f>
        <v>15036.072</v>
      </c>
      <c r="T7759">
        <f>Sales_Data[[#This Row],[Net Sales]]-Sales_Data[[#This Row],[Cost]]</f>
        <v>2043.0920000000006</v>
      </c>
      <c r="U7759" s="2">
        <f>Sales_Data[[#This Row],[Profit]]/Sales_Data[[#This Row],[Net Sales]]</f>
        <v>0.13587937062285951</v>
      </c>
      <c r="V7759">
        <f>YEAR(Sales_Data[[#This Row],[Order_Date]])</f>
        <v>2025</v>
      </c>
      <c r="W7759" t="str">
        <f>TEXT(Sales_Data[[#This Row],[Order_Date]],"mmm")</f>
        <v>Jun</v>
      </c>
      <c r="X7759">
        <f>MONTH(Sales_Data[[#This Row],[Order_Date]])</f>
        <v>6</v>
      </c>
      <c r="Y7759" t="str">
        <f>"Q"&amp;ROUNDUP(MONTH(Sales_Data[[#This Row],[Order_Date]])/3,0)</f>
        <v>Q2</v>
      </c>
    </row>
    <row r="7760" spans="1:25" x14ac:dyDescent="0.3">
      <c r="A7760" t="s">
        <v>9574</v>
      </c>
      <c r="B7760" s="1">
        <v>45925</v>
      </c>
      <c r="C7760" t="s">
        <v>1498</v>
      </c>
      <c r="D7760" t="s">
        <v>460</v>
      </c>
      <c r="E7760" t="s">
        <v>48</v>
      </c>
      <c r="F7760" t="s">
        <v>49</v>
      </c>
      <c r="G7760" t="s">
        <v>21</v>
      </c>
      <c r="H7760" t="s">
        <v>297</v>
      </c>
      <c r="I7760" t="s">
        <v>297</v>
      </c>
      <c r="J7760">
        <v>5</v>
      </c>
      <c r="K7760">
        <v>51952.92</v>
      </c>
      <c r="L7760">
        <v>0.05</v>
      </c>
      <c r="M7760">
        <v>165579.29</v>
      </c>
      <c r="N7760" t="s">
        <v>52</v>
      </c>
      <c r="O7760" t="s">
        <v>25</v>
      </c>
      <c r="P7760" t="s">
        <v>26</v>
      </c>
      <c r="Q7760">
        <f>Sales_Data[[#This Row],[Quantity]]*Sales_Data[[#This Row],[Unit_Price]]</f>
        <v>259764.59999999998</v>
      </c>
      <c r="R7760">
        <f>Sales_Data[[#This Row],[Gross_Sales]]*Sales_Data[[#This Row],[Discount]]</f>
        <v>12988.23</v>
      </c>
      <c r="S7760">
        <f>Sales_Data[[#This Row],[Gross_Sales]]-Sales_Data[[#This Row],[Discount_Amount]]</f>
        <v>246776.36999999997</v>
      </c>
      <c r="T7760">
        <f>Sales_Data[[#This Row],[Net Sales]]-Sales_Data[[#This Row],[Cost]]</f>
        <v>81197.079999999958</v>
      </c>
      <c r="U7760" s="2">
        <f>Sales_Data[[#This Row],[Profit]]/Sales_Data[[#This Row],[Net Sales]]</f>
        <v>0.32903101702970983</v>
      </c>
      <c r="V7760">
        <f>YEAR(Sales_Data[[#This Row],[Order_Date]])</f>
        <v>2025</v>
      </c>
      <c r="W7760" t="str">
        <f>TEXT(Sales_Data[[#This Row],[Order_Date]],"mmm")</f>
        <v>Sep</v>
      </c>
      <c r="X7760">
        <f>MONTH(Sales_Data[[#This Row],[Order_Date]])</f>
        <v>9</v>
      </c>
      <c r="Y7760" t="str">
        <f>"Q"&amp;ROUNDUP(MONTH(Sales_Data[[#This Row],[Order_Date]])/3,0)</f>
        <v>Q3</v>
      </c>
    </row>
    <row r="7761" spans="1:25" x14ac:dyDescent="0.3">
      <c r="A7761" t="s">
        <v>9575</v>
      </c>
      <c r="B7761" s="1">
        <v>45670</v>
      </c>
      <c r="C7761" t="s">
        <v>4944</v>
      </c>
      <c r="D7761" t="s">
        <v>356</v>
      </c>
      <c r="E7761" t="s">
        <v>48</v>
      </c>
      <c r="F7761" t="s">
        <v>132</v>
      </c>
      <c r="G7761" t="s">
        <v>21</v>
      </c>
      <c r="H7761" t="s">
        <v>127</v>
      </c>
      <c r="I7761" t="s">
        <v>342</v>
      </c>
      <c r="J7761">
        <v>1</v>
      </c>
      <c r="K7761">
        <v>45617.1</v>
      </c>
      <c r="L7761">
        <v>0.05</v>
      </c>
      <c r="M7761">
        <v>36500.51</v>
      </c>
      <c r="N7761" t="s">
        <v>52</v>
      </c>
      <c r="O7761" t="s">
        <v>53</v>
      </c>
      <c r="P7761" t="s">
        <v>71</v>
      </c>
      <c r="Q7761">
        <f>Sales_Data[[#This Row],[Quantity]]*Sales_Data[[#This Row],[Unit_Price]]</f>
        <v>45617.1</v>
      </c>
      <c r="R7761">
        <f>Sales_Data[[#This Row],[Gross_Sales]]*Sales_Data[[#This Row],[Discount]]</f>
        <v>2280.855</v>
      </c>
      <c r="S7761">
        <f>Sales_Data[[#This Row],[Gross_Sales]]-Sales_Data[[#This Row],[Discount_Amount]]</f>
        <v>43336.244999999995</v>
      </c>
      <c r="T7761">
        <f>Sales_Data[[#This Row],[Net Sales]]-Sales_Data[[#This Row],[Cost]]</f>
        <v>6835.7349999999933</v>
      </c>
      <c r="U7761" s="2">
        <f>Sales_Data[[#This Row],[Profit]]/Sales_Data[[#This Row],[Net Sales]]</f>
        <v>0.15773713204731959</v>
      </c>
      <c r="V7761">
        <f>YEAR(Sales_Data[[#This Row],[Order_Date]])</f>
        <v>2025</v>
      </c>
      <c r="W7761" t="str">
        <f>TEXT(Sales_Data[[#This Row],[Order_Date]],"mmm")</f>
        <v>Jan</v>
      </c>
      <c r="X7761">
        <f>MONTH(Sales_Data[[#This Row],[Order_Date]])</f>
        <v>1</v>
      </c>
      <c r="Y7761" t="str">
        <f>"Q"&amp;ROUNDUP(MONTH(Sales_Data[[#This Row],[Order_Date]])/3,0)</f>
        <v>Q1</v>
      </c>
    </row>
    <row r="7762" spans="1:25" x14ac:dyDescent="0.3">
      <c r="A7762" t="s">
        <v>9576</v>
      </c>
      <c r="B7762" s="1">
        <v>45777</v>
      </c>
      <c r="C7762" t="s">
        <v>859</v>
      </c>
      <c r="D7762" t="s">
        <v>175</v>
      </c>
      <c r="E7762" t="s">
        <v>30</v>
      </c>
      <c r="F7762" t="s">
        <v>31</v>
      </c>
      <c r="G7762" t="s">
        <v>21</v>
      </c>
      <c r="H7762" t="s">
        <v>127</v>
      </c>
      <c r="I7762" t="s">
        <v>314</v>
      </c>
      <c r="J7762">
        <v>4</v>
      </c>
      <c r="K7762">
        <v>2977.24</v>
      </c>
      <c r="L7762">
        <v>0.05</v>
      </c>
      <c r="M7762">
        <v>9765.0499999999993</v>
      </c>
      <c r="N7762" t="s">
        <v>109</v>
      </c>
      <c r="O7762" t="s">
        <v>35</v>
      </c>
      <c r="P7762" t="s">
        <v>26</v>
      </c>
      <c r="Q7762">
        <f>Sales_Data[[#This Row],[Quantity]]*Sales_Data[[#This Row],[Unit_Price]]</f>
        <v>11908.96</v>
      </c>
      <c r="R7762">
        <f>Sales_Data[[#This Row],[Gross_Sales]]*Sales_Data[[#This Row],[Discount]]</f>
        <v>595.44799999999998</v>
      </c>
      <c r="S7762">
        <f>Sales_Data[[#This Row],[Gross_Sales]]-Sales_Data[[#This Row],[Discount_Amount]]</f>
        <v>11313.511999999999</v>
      </c>
      <c r="T7762">
        <f>Sales_Data[[#This Row],[Net Sales]]-Sales_Data[[#This Row],[Cost]]</f>
        <v>1548.4619999999995</v>
      </c>
      <c r="U7762" s="2">
        <f>Sales_Data[[#This Row],[Profit]]/Sales_Data[[#This Row],[Net Sales]]</f>
        <v>0.13686837473633295</v>
      </c>
      <c r="V7762">
        <f>YEAR(Sales_Data[[#This Row],[Order_Date]])</f>
        <v>2025</v>
      </c>
      <c r="W7762" t="str">
        <f>TEXT(Sales_Data[[#This Row],[Order_Date]],"mmm")</f>
        <v>Apr</v>
      </c>
      <c r="X7762">
        <f>MONTH(Sales_Data[[#This Row],[Order_Date]])</f>
        <v>4</v>
      </c>
      <c r="Y7762" t="str">
        <f>"Q"&amp;ROUNDUP(MONTH(Sales_Data[[#This Row],[Order_Date]])/3,0)</f>
        <v>Q2</v>
      </c>
    </row>
    <row r="7763" spans="1:25" x14ac:dyDescent="0.3">
      <c r="A7763" t="s">
        <v>9577</v>
      </c>
      <c r="B7763" s="1">
        <v>46010</v>
      </c>
      <c r="C7763" t="s">
        <v>5310</v>
      </c>
      <c r="D7763" t="s">
        <v>463</v>
      </c>
      <c r="E7763" t="s">
        <v>19</v>
      </c>
      <c r="F7763" t="s">
        <v>57</v>
      </c>
      <c r="G7763" t="s">
        <v>21</v>
      </c>
      <c r="H7763" t="s">
        <v>127</v>
      </c>
      <c r="I7763" t="s">
        <v>314</v>
      </c>
      <c r="J7763">
        <v>3</v>
      </c>
      <c r="K7763">
        <v>2786.53</v>
      </c>
      <c r="L7763">
        <v>0</v>
      </c>
      <c r="M7763">
        <v>5632.63</v>
      </c>
      <c r="N7763" t="s">
        <v>24</v>
      </c>
      <c r="O7763" t="s">
        <v>25</v>
      </c>
      <c r="P7763" t="s">
        <v>71</v>
      </c>
      <c r="Q7763">
        <f>Sales_Data[[#This Row],[Quantity]]*Sales_Data[[#This Row],[Unit_Price]]</f>
        <v>8359.59</v>
      </c>
      <c r="R7763">
        <f>Sales_Data[[#This Row],[Gross_Sales]]*Sales_Data[[#This Row],[Discount]]</f>
        <v>0</v>
      </c>
      <c r="S7763">
        <f>Sales_Data[[#This Row],[Gross_Sales]]-Sales_Data[[#This Row],[Discount_Amount]]</f>
        <v>8359.59</v>
      </c>
      <c r="T7763">
        <f>Sales_Data[[#This Row],[Net Sales]]-Sales_Data[[#This Row],[Cost]]</f>
        <v>2726.96</v>
      </c>
      <c r="U7763" s="2">
        <f>Sales_Data[[#This Row],[Profit]]/Sales_Data[[#This Row],[Net Sales]]</f>
        <v>0.32620738576891928</v>
      </c>
      <c r="V7763">
        <f>YEAR(Sales_Data[[#This Row],[Order_Date]])</f>
        <v>2025</v>
      </c>
      <c r="W7763" t="str">
        <f>TEXT(Sales_Data[[#This Row],[Order_Date]],"mmm")</f>
        <v>Dec</v>
      </c>
      <c r="X7763">
        <f>MONTH(Sales_Data[[#This Row],[Order_Date]])</f>
        <v>12</v>
      </c>
      <c r="Y7763" t="str">
        <f>"Q"&amp;ROUNDUP(MONTH(Sales_Data[[#This Row],[Order_Date]])/3,0)</f>
        <v>Q4</v>
      </c>
    </row>
    <row r="7764" spans="1:25" x14ac:dyDescent="0.3">
      <c r="A7764" t="s">
        <v>9578</v>
      </c>
      <c r="B7764" s="1">
        <v>45714</v>
      </c>
      <c r="C7764" t="s">
        <v>2143</v>
      </c>
      <c r="D7764" t="s">
        <v>756</v>
      </c>
      <c r="E7764" t="s">
        <v>39</v>
      </c>
      <c r="F7764" t="s">
        <v>202</v>
      </c>
      <c r="G7764" t="s">
        <v>67</v>
      </c>
      <c r="H7764" t="s">
        <v>68</v>
      </c>
      <c r="I7764" t="s">
        <v>97</v>
      </c>
      <c r="J7764">
        <v>1</v>
      </c>
      <c r="K7764">
        <v>1492.68</v>
      </c>
      <c r="L7764">
        <v>0.05</v>
      </c>
      <c r="M7764">
        <v>1206.24</v>
      </c>
      <c r="N7764" t="s">
        <v>52</v>
      </c>
      <c r="O7764" t="s">
        <v>35</v>
      </c>
      <c r="P7764" t="s">
        <v>44</v>
      </c>
      <c r="Q7764">
        <f>Sales_Data[[#This Row],[Quantity]]*Sales_Data[[#This Row],[Unit_Price]]</f>
        <v>1492.68</v>
      </c>
      <c r="R7764">
        <f>Sales_Data[[#This Row],[Gross_Sales]]*Sales_Data[[#This Row],[Discount]]</f>
        <v>74.634</v>
      </c>
      <c r="S7764">
        <f>Sales_Data[[#This Row],[Gross_Sales]]-Sales_Data[[#This Row],[Discount_Amount]]</f>
        <v>1418.046</v>
      </c>
      <c r="T7764">
        <f>Sales_Data[[#This Row],[Net Sales]]-Sales_Data[[#This Row],[Cost]]</f>
        <v>211.80600000000004</v>
      </c>
      <c r="U7764" s="2">
        <f>Sales_Data[[#This Row],[Profit]]/Sales_Data[[#This Row],[Net Sales]]</f>
        <v>0.14936468915676926</v>
      </c>
      <c r="V7764">
        <f>YEAR(Sales_Data[[#This Row],[Order_Date]])</f>
        <v>2025</v>
      </c>
      <c r="W7764" t="str">
        <f>TEXT(Sales_Data[[#This Row],[Order_Date]],"mmm")</f>
        <v>Feb</v>
      </c>
      <c r="X7764">
        <f>MONTH(Sales_Data[[#This Row],[Order_Date]])</f>
        <v>2</v>
      </c>
      <c r="Y7764" t="str">
        <f>"Q"&amp;ROUNDUP(MONTH(Sales_Data[[#This Row],[Order_Date]])/3,0)</f>
        <v>Q1</v>
      </c>
    </row>
    <row r="7765" spans="1:25" x14ac:dyDescent="0.3">
      <c r="A7765" t="s">
        <v>9579</v>
      </c>
      <c r="B7765" s="1">
        <v>45697</v>
      </c>
      <c r="C7765" t="s">
        <v>1399</v>
      </c>
      <c r="D7765" t="s">
        <v>685</v>
      </c>
      <c r="E7765" t="s">
        <v>19</v>
      </c>
      <c r="F7765" t="s">
        <v>57</v>
      </c>
      <c r="G7765" t="s">
        <v>75</v>
      </c>
      <c r="H7765" t="s">
        <v>114</v>
      </c>
      <c r="I7765" t="s">
        <v>115</v>
      </c>
      <c r="J7765">
        <v>1</v>
      </c>
      <c r="K7765">
        <v>14890.84</v>
      </c>
      <c r="L7765">
        <v>0.05</v>
      </c>
      <c r="M7765">
        <v>9173.2999999999993</v>
      </c>
      <c r="N7765" t="s">
        <v>24</v>
      </c>
      <c r="O7765" t="s">
        <v>25</v>
      </c>
      <c r="P7765" t="s">
        <v>71</v>
      </c>
      <c r="Q7765">
        <f>Sales_Data[[#This Row],[Quantity]]*Sales_Data[[#This Row],[Unit_Price]]</f>
        <v>14890.84</v>
      </c>
      <c r="R7765">
        <f>Sales_Data[[#This Row],[Gross_Sales]]*Sales_Data[[#This Row],[Discount]]</f>
        <v>744.54200000000003</v>
      </c>
      <c r="S7765">
        <f>Sales_Data[[#This Row],[Gross_Sales]]-Sales_Data[[#This Row],[Discount_Amount]]</f>
        <v>14146.298000000001</v>
      </c>
      <c r="T7765">
        <f>Sales_Data[[#This Row],[Net Sales]]-Sales_Data[[#This Row],[Cost]]</f>
        <v>4972.9980000000014</v>
      </c>
      <c r="U7765" s="2">
        <f>Sales_Data[[#This Row],[Profit]]/Sales_Data[[#This Row],[Net Sales]]</f>
        <v>0.35154059387127295</v>
      </c>
      <c r="V7765">
        <f>YEAR(Sales_Data[[#This Row],[Order_Date]])</f>
        <v>2025</v>
      </c>
      <c r="W7765" t="str">
        <f>TEXT(Sales_Data[[#This Row],[Order_Date]],"mmm")</f>
        <v>Feb</v>
      </c>
      <c r="X7765">
        <f>MONTH(Sales_Data[[#This Row],[Order_Date]])</f>
        <v>2</v>
      </c>
      <c r="Y7765" t="str">
        <f>"Q"&amp;ROUNDUP(MONTH(Sales_Data[[#This Row],[Order_Date]])/3,0)</f>
        <v>Q1</v>
      </c>
    </row>
    <row r="7766" spans="1:25" x14ac:dyDescent="0.3">
      <c r="A7766" t="s">
        <v>9580</v>
      </c>
      <c r="B7766" s="1">
        <v>45993</v>
      </c>
      <c r="C7766" t="s">
        <v>4426</v>
      </c>
      <c r="D7766" t="s">
        <v>1004</v>
      </c>
      <c r="E7766" t="s">
        <v>19</v>
      </c>
      <c r="F7766" t="s">
        <v>20</v>
      </c>
      <c r="G7766" t="s">
        <v>67</v>
      </c>
      <c r="H7766" t="s">
        <v>133</v>
      </c>
      <c r="I7766" t="s">
        <v>138</v>
      </c>
      <c r="J7766">
        <v>1</v>
      </c>
      <c r="K7766">
        <v>14597.31</v>
      </c>
      <c r="L7766">
        <v>0.05</v>
      </c>
      <c r="M7766">
        <v>11121.64</v>
      </c>
      <c r="N7766" t="s">
        <v>52</v>
      </c>
      <c r="O7766" t="s">
        <v>35</v>
      </c>
      <c r="P7766" t="s">
        <v>71</v>
      </c>
      <c r="Q7766">
        <f>Sales_Data[[#This Row],[Quantity]]*Sales_Data[[#This Row],[Unit_Price]]</f>
        <v>14597.31</v>
      </c>
      <c r="R7766">
        <f>Sales_Data[[#This Row],[Gross_Sales]]*Sales_Data[[#This Row],[Discount]]</f>
        <v>729.8655</v>
      </c>
      <c r="S7766">
        <f>Sales_Data[[#This Row],[Gross_Sales]]-Sales_Data[[#This Row],[Discount_Amount]]</f>
        <v>13867.4445</v>
      </c>
      <c r="T7766">
        <f>Sales_Data[[#This Row],[Net Sales]]-Sales_Data[[#This Row],[Cost]]</f>
        <v>2745.8045000000002</v>
      </c>
      <c r="U7766" s="2">
        <f>Sales_Data[[#This Row],[Profit]]/Sales_Data[[#This Row],[Net Sales]]</f>
        <v>0.19800364082942609</v>
      </c>
      <c r="V7766">
        <f>YEAR(Sales_Data[[#This Row],[Order_Date]])</f>
        <v>2025</v>
      </c>
      <c r="W7766" t="str">
        <f>TEXT(Sales_Data[[#This Row],[Order_Date]],"mmm")</f>
        <v>Dec</v>
      </c>
      <c r="X7766">
        <f>MONTH(Sales_Data[[#This Row],[Order_Date]])</f>
        <v>12</v>
      </c>
      <c r="Y7766" t="str">
        <f>"Q"&amp;ROUNDUP(MONTH(Sales_Data[[#This Row],[Order_Date]])/3,0)</f>
        <v>Q4</v>
      </c>
    </row>
    <row r="7767" spans="1:25" x14ac:dyDescent="0.3">
      <c r="A7767" t="s">
        <v>9581</v>
      </c>
      <c r="B7767" s="1">
        <v>45785</v>
      </c>
      <c r="C7767" t="s">
        <v>3806</v>
      </c>
      <c r="D7767" t="s">
        <v>460</v>
      </c>
      <c r="E7767" t="s">
        <v>48</v>
      </c>
      <c r="F7767" t="s">
        <v>152</v>
      </c>
      <c r="G7767" t="s">
        <v>67</v>
      </c>
      <c r="H7767" t="s">
        <v>121</v>
      </c>
      <c r="I7767" t="s">
        <v>122</v>
      </c>
      <c r="J7767">
        <v>3</v>
      </c>
      <c r="K7767">
        <v>40518.14</v>
      </c>
      <c r="L7767">
        <v>0.15</v>
      </c>
      <c r="M7767">
        <v>77675.899999999994</v>
      </c>
      <c r="N7767" t="s">
        <v>70</v>
      </c>
      <c r="O7767" t="s">
        <v>35</v>
      </c>
      <c r="P7767" t="s">
        <v>71</v>
      </c>
      <c r="Q7767">
        <f>Sales_Data[[#This Row],[Quantity]]*Sales_Data[[#This Row],[Unit_Price]]</f>
        <v>121554.42</v>
      </c>
      <c r="R7767">
        <f>Sales_Data[[#This Row],[Gross_Sales]]*Sales_Data[[#This Row],[Discount]]</f>
        <v>18233.163</v>
      </c>
      <c r="S7767">
        <f>Sales_Data[[#This Row],[Gross_Sales]]-Sales_Data[[#This Row],[Discount_Amount]]</f>
        <v>103321.257</v>
      </c>
      <c r="T7767">
        <f>Sales_Data[[#This Row],[Net Sales]]-Sales_Data[[#This Row],[Cost]]</f>
        <v>25645.357000000004</v>
      </c>
      <c r="U7767" s="2">
        <f>Sales_Data[[#This Row],[Profit]]/Sales_Data[[#This Row],[Net Sales]]</f>
        <v>0.24820988192197471</v>
      </c>
      <c r="V7767">
        <f>YEAR(Sales_Data[[#This Row],[Order_Date]])</f>
        <v>2025</v>
      </c>
      <c r="W7767" t="str">
        <f>TEXT(Sales_Data[[#This Row],[Order_Date]],"mmm")</f>
        <v>May</v>
      </c>
      <c r="X7767">
        <f>MONTH(Sales_Data[[#This Row],[Order_Date]])</f>
        <v>5</v>
      </c>
      <c r="Y7767" t="str">
        <f>"Q"&amp;ROUNDUP(MONTH(Sales_Data[[#This Row],[Order_Date]])/3,0)</f>
        <v>Q2</v>
      </c>
    </row>
    <row r="7768" spans="1:25" x14ac:dyDescent="0.3">
      <c r="A7768" t="s">
        <v>9582</v>
      </c>
      <c r="B7768" s="1">
        <v>45830</v>
      </c>
      <c r="C7768" t="s">
        <v>1084</v>
      </c>
      <c r="D7768" t="s">
        <v>199</v>
      </c>
      <c r="E7768" t="s">
        <v>30</v>
      </c>
      <c r="F7768" t="s">
        <v>156</v>
      </c>
      <c r="G7768" t="s">
        <v>21</v>
      </c>
      <c r="H7768" t="s">
        <v>127</v>
      </c>
      <c r="I7768" t="s">
        <v>314</v>
      </c>
      <c r="J7768">
        <v>2</v>
      </c>
      <c r="K7768">
        <v>2334.4899999999998</v>
      </c>
      <c r="L7768">
        <v>0</v>
      </c>
      <c r="M7768">
        <v>4061.5</v>
      </c>
      <c r="N7768" t="s">
        <v>24</v>
      </c>
      <c r="O7768" t="s">
        <v>25</v>
      </c>
      <c r="P7768" t="s">
        <v>44</v>
      </c>
      <c r="Q7768">
        <f>Sales_Data[[#This Row],[Quantity]]*Sales_Data[[#This Row],[Unit_Price]]</f>
        <v>4668.9799999999996</v>
      </c>
      <c r="R7768">
        <f>Sales_Data[[#This Row],[Gross_Sales]]*Sales_Data[[#This Row],[Discount]]</f>
        <v>0</v>
      </c>
      <c r="S7768">
        <f>Sales_Data[[#This Row],[Gross_Sales]]-Sales_Data[[#This Row],[Discount_Amount]]</f>
        <v>4668.9799999999996</v>
      </c>
      <c r="T7768">
        <f>Sales_Data[[#This Row],[Net Sales]]-Sales_Data[[#This Row],[Cost]]</f>
        <v>607.47999999999956</v>
      </c>
      <c r="U7768" s="2">
        <f>Sales_Data[[#This Row],[Profit]]/Sales_Data[[#This Row],[Net Sales]]</f>
        <v>0.13010978843344792</v>
      </c>
      <c r="V7768">
        <f>YEAR(Sales_Data[[#This Row],[Order_Date]])</f>
        <v>2025</v>
      </c>
      <c r="W7768" t="str">
        <f>TEXT(Sales_Data[[#This Row],[Order_Date]],"mmm")</f>
        <v>Jun</v>
      </c>
      <c r="X7768">
        <f>MONTH(Sales_Data[[#This Row],[Order_Date]])</f>
        <v>6</v>
      </c>
      <c r="Y7768" t="str">
        <f>"Q"&amp;ROUNDUP(MONTH(Sales_Data[[#This Row],[Order_Date]])/3,0)</f>
        <v>Q2</v>
      </c>
    </row>
    <row r="7769" spans="1:25" x14ac:dyDescent="0.3">
      <c r="A7769" t="s">
        <v>9583</v>
      </c>
      <c r="B7769" s="1">
        <v>45692</v>
      </c>
      <c r="C7769" t="s">
        <v>5684</v>
      </c>
      <c r="D7769" t="s">
        <v>175</v>
      </c>
      <c r="E7769" t="s">
        <v>48</v>
      </c>
      <c r="F7769" t="s">
        <v>152</v>
      </c>
      <c r="G7769" t="s">
        <v>32</v>
      </c>
      <c r="H7769" t="s">
        <v>33</v>
      </c>
      <c r="I7769" t="s">
        <v>34</v>
      </c>
      <c r="J7769">
        <v>1</v>
      </c>
      <c r="K7769">
        <v>3153.07</v>
      </c>
      <c r="L7769">
        <v>0.1</v>
      </c>
      <c r="M7769">
        <v>2114.2600000000002</v>
      </c>
      <c r="N7769" t="s">
        <v>70</v>
      </c>
      <c r="O7769" t="s">
        <v>25</v>
      </c>
      <c r="P7769" t="s">
        <v>71</v>
      </c>
      <c r="Q7769">
        <f>Sales_Data[[#This Row],[Quantity]]*Sales_Data[[#This Row],[Unit_Price]]</f>
        <v>3153.07</v>
      </c>
      <c r="R7769">
        <f>Sales_Data[[#This Row],[Gross_Sales]]*Sales_Data[[#This Row],[Discount]]</f>
        <v>315.30700000000002</v>
      </c>
      <c r="S7769">
        <f>Sales_Data[[#This Row],[Gross_Sales]]-Sales_Data[[#This Row],[Discount_Amount]]</f>
        <v>2837.7629999999999</v>
      </c>
      <c r="T7769">
        <f>Sales_Data[[#This Row],[Net Sales]]-Sales_Data[[#This Row],[Cost]]</f>
        <v>723.5029999999997</v>
      </c>
      <c r="U7769" s="2">
        <f>Sales_Data[[#This Row],[Profit]]/Sales_Data[[#This Row],[Net Sales]]</f>
        <v>0.25495539972858894</v>
      </c>
      <c r="V7769">
        <f>YEAR(Sales_Data[[#This Row],[Order_Date]])</f>
        <v>2025</v>
      </c>
      <c r="W7769" t="str">
        <f>TEXT(Sales_Data[[#This Row],[Order_Date]],"mmm")</f>
        <v>Feb</v>
      </c>
      <c r="X7769">
        <f>MONTH(Sales_Data[[#This Row],[Order_Date]])</f>
        <v>2</v>
      </c>
      <c r="Y7769" t="str">
        <f>"Q"&amp;ROUNDUP(MONTH(Sales_Data[[#This Row],[Order_Date]])/3,0)</f>
        <v>Q1</v>
      </c>
    </row>
    <row r="7770" spans="1:25" x14ac:dyDescent="0.3">
      <c r="A7770" t="s">
        <v>9584</v>
      </c>
      <c r="B7770" s="1">
        <v>45916</v>
      </c>
      <c r="C7770" t="s">
        <v>1105</v>
      </c>
      <c r="D7770" t="s">
        <v>224</v>
      </c>
      <c r="E7770" t="s">
        <v>39</v>
      </c>
      <c r="F7770" t="s">
        <v>202</v>
      </c>
      <c r="G7770" t="s">
        <v>21</v>
      </c>
      <c r="H7770" t="s">
        <v>297</v>
      </c>
      <c r="I7770" t="s">
        <v>297</v>
      </c>
      <c r="J7770">
        <v>2</v>
      </c>
      <c r="K7770">
        <v>2559.37</v>
      </c>
      <c r="L7770">
        <v>0</v>
      </c>
      <c r="M7770">
        <v>3264.69</v>
      </c>
      <c r="N7770" t="s">
        <v>70</v>
      </c>
      <c r="O7770" t="s">
        <v>35</v>
      </c>
      <c r="P7770" t="s">
        <v>44</v>
      </c>
      <c r="Q7770">
        <f>Sales_Data[[#This Row],[Quantity]]*Sales_Data[[#This Row],[Unit_Price]]</f>
        <v>5118.74</v>
      </c>
      <c r="R7770">
        <f>Sales_Data[[#This Row],[Gross_Sales]]*Sales_Data[[#This Row],[Discount]]</f>
        <v>0</v>
      </c>
      <c r="S7770">
        <f>Sales_Data[[#This Row],[Gross_Sales]]-Sales_Data[[#This Row],[Discount_Amount]]</f>
        <v>5118.74</v>
      </c>
      <c r="T7770">
        <f>Sales_Data[[#This Row],[Net Sales]]-Sales_Data[[#This Row],[Cost]]</f>
        <v>1854.0499999999997</v>
      </c>
      <c r="U7770" s="2">
        <f>Sales_Data[[#This Row],[Profit]]/Sales_Data[[#This Row],[Net Sales]]</f>
        <v>0.36220827781836934</v>
      </c>
      <c r="V7770">
        <f>YEAR(Sales_Data[[#This Row],[Order_Date]])</f>
        <v>2025</v>
      </c>
      <c r="W7770" t="str">
        <f>TEXT(Sales_Data[[#This Row],[Order_Date]],"mmm")</f>
        <v>Sep</v>
      </c>
      <c r="X7770">
        <f>MONTH(Sales_Data[[#This Row],[Order_Date]])</f>
        <v>9</v>
      </c>
      <c r="Y7770" t="str">
        <f>"Q"&amp;ROUNDUP(MONTH(Sales_Data[[#This Row],[Order_Date]])/3,0)</f>
        <v>Q3</v>
      </c>
    </row>
    <row r="7771" spans="1:25" x14ac:dyDescent="0.3">
      <c r="A7771" t="s">
        <v>9585</v>
      </c>
      <c r="B7771" s="1">
        <v>45662</v>
      </c>
      <c r="C7771" t="s">
        <v>6524</v>
      </c>
      <c r="D7771" t="s">
        <v>194</v>
      </c>
      <c r="E7771" t="s">
        <v>19</v>
      </c>
      <c r="F7771" t="s">
        <v>66</v>
      </c>
      <c r="G7771" t="s">
        <v>67</v>
      </c>
      <c r="H7771" t="s">
        <v>121</v>
      </c>
      <c r="I7771" t="s">
        <v>122</v>
      </c>
      <c r="J7771">
        <v>1</v>
      </c>
      <c r="K7771">
        <v>7977.07</v>
      </c>
      <c r="L7771">
        <v>0.05</v>
      </c>
      <c r="M7771">
        <v>4947.2299999999996</v>
      </c>
      <c r="N7771" t="s">
        <v>24</v>
      </c>
      <c r="O7771" t="s">
        <v>25</v>
      </c>
      <c r="P7771" t="s">
        <v>26</v>
      </c>
      <c r="Q7771">
        <f>Sales_Data[[#This Row],[Quantity]]*Sales_Data[[#This Row],[Unit_Price]]</f>
        <v>7977.07</v>
      </c>
      <c r="R7771">
        <f>Sales_Data[[#This Row],[Gross_Sales]]*Sales_Data[[#This Row],[Discount]]</f>
        <v>398.8535</v>
      </c>
      <c r="S7771">
        <f>Sales_Data[[#This Row],[Gross_Sales]]-Sales_Data[[#This Row],[Discount_Amount]]</f>
        <v>7578.2164999999995</v>
      </c>
      <c r="T7771">
        <f>Sales_Data[[#This Row],[Net Sales]]-Sales_Data[[#This Row],[Cost]]</f>
        <v>2630.9865</v>
      </c>
      <c r="U7771" s="2">
        <f>Sales_Data[[#This Row],[Profit]]/Sales_Data[[#This Row],[Net Sales]]</f>
        <v>0.34717753181107985</v>
      </c>
      <c r="V7771">
        <f>YEAR(Sales_Data[[#This Row],[Order_Date]])</f>
        <v>2025</v>
      </c>
      <c r="W7771" t="str">
        <f>TEXT(Sales_Data[[#This Row],[Order_Date]],"mmm")</f>
        <v>Jan</v>
      </c>
      <c r="X7771">
        <f>MONTH(Sales_Data[[#This Row],[Order_Date]])</f>
        <v>1</v>
      </c>
      <c r="Y7771" t="str">
        <f>"Q"&amp;ROUNDUP(MONTH(Sales_Data[[#This Row],[Order_Date]])/3,0)</f>
        <v>Q1</v>
      </c>
    </row>
    <row r="7772" spans="1:25" x14ac:dyDescent="0.3">
      <c r="A7772" t="s">
        <v>9586</v>
      </c>
      <c r="B7772" s="1">
        <v>45875</v>
      </c>
      <c r="C7772" t="s">
        <v>755</v>
      </c>
      <c r="D7772" t="s">
        <v>65</v>
      </c>
      <c r="E7772" t="s">
        <v>30</v>
      </c>
      <c r="F7772" t="s">
        <v>210</v>
      </c>
      <c r="G7772" t="s">
        <v>67</v>
      </c>
      <c r="H7772" t="s">
        <v>68</v>
      </c>
      <c r="I7772" t="s">
        <v>69</v>
      </c>
      <c r="J7772">
        <v>3</v>
      </c>
      <c r="K7772">
        <v>2557.63</v>
      </c>
      <c r="L7772">
        <v>0.05</v>
      </c>
      <c r="M7772">
        <v>5128.54</v>
      </c>
      <c r="N7772" t="s">
        <v>70</v>
      </c>
      <c r="O7772" t="s">
        <v>35</v>
      </c>
      <c r="P7772" t="s">
        <v>44</v>
      </c>
      <c r="Q7772">
        <f>Sales_Data[[#This Row],[Quantity]]*Sales_Data[[#This Row],[Unit_Price]]</f>
        <v>7672.89</v>
      </c>
      <c r="R7772">
        <f>Sales_Data[[#This Row],[Gross_Sales]]*Sales_Data[[#This Row],[Discount]]</f>
        <v>383.64450000000005</v>
      </c>
      <c r="S7772">
        <f>Sales_Data[[#This Row],[Gross_Sales]]-Sales_Data[[#This Row],[Discount_Amount]]</f>
        <v>7289.2455</v>
      </c>
      <c r="T7772">
        <f>Sales_Data[[#This Row],[Net Sales]]-Sales_Data[[#This Row],[Cost]]</f>
        <v>2160.7055</v>
      </c>
      <c r="U7772" s="2">
        <f>Sales_Data[[#This Row],[Profit]]/Sales_Data[[#This Row],[Net Sales]]</f>
        <v>0.29642375195073345</v>
      </c>
      <c r="V7772">
        <f>YEAR(Sales_Data[[#This Row],[Order_Date]])</f>
        <v>2025</v>
      </c>
      <c r="W7772" t="str">
        <f>TEXT(Sales_Data[[#This Row],[Order_Date]],"mmm")</f>
        <v>Aug</v>
      </c>
      <c r="X7772">
        <f>MONTH(Sales_Data[[#This Row],[Order_Date]])</f>
        <v>8</v>
      </c>
      <c r="Y7772" t="str">
        <f>"Q"&amp;ROUNDUP(MONTH(Sales_Data[[#This Row],[Order_Date]])/3,0)</f>
        <v>Q3</v>
      </c>
    </row>
    <row r="7773" spans="1:25" x14ac:dyDescent="0.3">
      <c r="A7773" t="s">
        <v>9587</v>
      </c>
      <c r="B7773" s="1">
        <v>45668</v>
      </c>
      <c r="C7773" t="s">
        <v>2058</v>
      </c>
      <c r="D7773" t="s">
        <v>450</v>
      </c>
      <c r="E7773" t="s">
        <v>48</v>
      </c>
      <c r="F7773" t="s">
        <v>49</v>
      </c>
      <c r="G7773" t="s">
        <v>41</v>
      </c>
      <c r="H7773" t="s">
        <v>42</v>
      </c>
      <c r="I7773" t="s">
        <v>82</v>
      </c>
      <c r="J7773">
        <v>3</v>
      </c>
      <c r="K7773">
        <v>60512.11</v>
      </c>
      <c r="L7773">
        <v>0</v>
      </c>
      <c r="M7773">
        <v>134687.85</v>
      </c>
      <c r="N7773" t="s">
        <v>83</v>
      </c>
      <c r="O7773" t="s">
        <v>53</v>
      </c>
      <c r="P7773" t="s">
        <v>44</v>
      </c>
      <c r="Q7773">
        <f>Sales_Data[[#This Row],[Quantity]]*Sales_Data[[#This Row],[Unit_Price]]</f>
        <v>181536.33000000002</v>
      </c>
      <c r="R7773">
        <f>Sales_Data[[#This Row],[Gross_Sales]]*Sales_Data[[#This Row],[Discount]]</f>
        <v>0</v>
      </c>
      <c r="S7773">
        <f>Sales_Data[[#This Row],[Gross_Sales]]-Sales_Data[[#This Row],[Discount_Amount]]</f>
        <v>181536.33000000002</v>
      </c>
      <c r="T7773">
        <f>Sales_Data[[#This Row],[Net Sales]]-Sales_Data[[#This Row],[Cost]]</f>
        <v>46848.48000000001</v>
      </c>
      <c r="U7773" s="2">
        <f>Sales_Data[[#This Row],[Profit]]/Sales_Data[[#This Row],[Net Sales]]</f>
        <v>0.2580666911135639</v>
      </c>
      <c r="V7773">
        <f>YEAR(Sales_Data[[#This Row],[Order_Date]])</f>
        <v>2025</v>
      </c>
      <c r="W7773" t="str">
        <f>TEXT(Sales_Data[[#This Row],[Order_Date]],"mmm")</f>
        <v>Jan</v>
      </c>
      <c r="X7773">
        <f>MONTH(Sales_Data[[#This Row],[Order_Date]])</f>
        <v>1</v>
      </c>
      <c r="Y7773" t="str">
        <f>"Q"&amp;ROUNDUP(MONTH(Sales_Data[[#This Row],[Order_Date]])/3,0)</f>
        <v>Q1</v>
      </c>
    </row>
    <row r="7774" spans="1:25" x14ac:dyDescent="0.3">
      <c r="A7774" t="s">
        <v>9588</v>
      </c>
      <c r="B7774" s="1">
        <v>45984</v>
      </c>
      <c r="C7774" t="s">
        <v>2863</v>
      </c>
      <c r="D7774" t="s">
        <v>624</v>
      </c>
      <c r="E7774" t="s">
        <v>48</v>
      </c>
      <c r="F7774" t="s">
        <v>164</v>
      </c>
      <c r="G7774" t="s">
        <v>67</v>
      </c>
      <c r="H7774" t="s">
        <v>88</v>
      </c>
      <c r="I7774" t="s">
        <v>89</v>
      </c>
      <c r="J7774">
        <v>5</v>
      </c>
      <c r="K7774">
        <v>8403.0499999999993</v>
      </c>
      <c r="L7774">
        <v>0.05</v>
      </c>
      <c r="M7774">
        <v>34688.120000000003</v>
      </c>
      <c r="N7774" t="s">
        <v>24</v>
      </c>
      <c r="O7774" t="s">
        <v>25</v>
      </c>
      <c r="P7774" t="s">
        <v>71</v>
      </c>
      <c r="Q7774">
        <f>Sales_Data[[#This Row],[Quantity]]*Sales_Data[[#This Row],[Unit_Price]]</f>
        <v>42015.25</v>
      </c>
      <c r="R7774">
        <f>Sales_Data[[#This Row],[Gross_Sales]]*Sales_Data[[#This Row],[Discount]]</f>
        <v>2100.7625000000003</v>
      </c>
      <c r="S7774">
        <f>Sales_Data[[#This Row],[Gross_Sales]]-Sales_Data[[#This Row],[Discount_Amount]]</f>
        <v>39914.487500000003</v>
      </c>
      <c r="T7774">
        <f>Sales_Data[[#This Row],[Net Sales]]-Sales_Data[[#This Row],[Cost]]</f>
        <v>5226.3675000000003</v>
      </c>
      <c r="U7774" s="2">
        <f>Sales_Data[[#This Row],[Profit]]/Sales_Data[[#This Row],[Net Sales]]</f>
        <v>0.13093911076773815</v>
      </c>
      <c r="V7774">
        <f>YEAR(Sales_Data[[#This Row],[Order_Date]])</f>
        <v>2025</v>
      </c>
      <c r="W7774" t="str">
        <f>TEXT(Sales_Data[[#This Row],[Order_Date]],"mmm")</f>
        <v>Nov</v>
      </c>
      <c r="X7774">
        <f>MONTH(Sales_Data[[#This Row],[Order_Date]])</f>
        <v>11</v>
      </c>
      <c r="Y7774" t="str">
        <f>"Q"&amp;ROUNDUP(MONTH(Sales_Data[[#This Row],[Order_Date]])/3,0)</f>
        <v>Q4</v>
      </c>
    </row>
    <row r="7775" spans="1:25" x14ac:dyDescent="0.3">
      <c r="A7775" t="s">
        <v>9589</v>
      </c>
      <c r="B7775" s="1">
        <v>45774</v>
      </c>
      <c r="C7775" t="s">
        <v>2276</v>
      </c>
      <c r="D7775" t="s">
        <v>857</v>
      </c>
      <c r="E7775" t="s">
        <v>39</v>
      </c>
      <c r="F7775" t="s">
        <v>40</v>
      </c>
      <c r="G7775" t="s">
        <v>67</v>
      </c>
      <c r="H7775" t="s">
        <v>133</v>
      </c>
      <c r="I7775" t="s">
        <v>138</v>
      </c>
      <c r="J7775">
        <v>1</v>
      </c>
      <c r="K7775">
        <v>3824.52</v>
      </c>
      <c r="L7775">
        <v>0.05</v>
      </c>
      <c r="M7775">
        <v>2710.14</v>
      </c>
      <c r="N7775" t="s">
        <v>24</v>
      </c>
      <c r="O7775" t="s">
        <v>35</v>
      </c>
      <c r="P7775" t="s">
        <v>26</v>
      </c>
      <c r="Q7775">
        <f>Sales_Data[[#This Row],[Quantity]]*Sales_Data[[#This Row],[Unit_Price]]</f>
        <v>3824.52</v>
      </c>
      <c r="R7775">
        <f>Sales_Data[[#This Row],[Gross_Sales]]*Sales_Data[[#This Row],[Discount]]</f>
        <v>191.226</v>
      </c>
      <c r="S7775">
        <f>Sales_Data[[#This Row],[Gross_Sales]]-Sales_Data[[#This Row],[Discount_Amount]]</f>
        <v>3633.2939999999999</v>
      </c>
      <c r="T7775">
        <f>Sales_Data[[#This Row],[Net Sales]]-Sales_Data[[#This Row],[Cost]]</f>
        <v>923.154</v>
      </c>
      <c r="U7775" s="2">
        <f>Sales_Data[[#This Row],[Profit]]/Sales_Data[[#This Row],[Net Sales]]</f>
        <v>0.25408183317947847</v>
      </c>
      <c r="V7775">
        <f>YEAR(Sales_Data[[#This Row],[Order_Date]])</f>
        <v>2025</v>
      </c>
      <c r="W7775" t="str">
        <f>TEXT(Sales_Data[[#This Row],[Order_Date]],"mmm")</f>
        <v>Apr</v>
      </c>
      <c r="X7775">
        <f>MONTH(Sales_Data[[#This Row],[Order_Date]])</f>
        <v>4</v>
      </c>
      <c r="Y7775" t="str">
        <f>"Q"&amp;ROUNDUP(MONTH(Sales_Data[[#This Row],[Order_Date]])/3,0)</f>
        <v>Q2</v>
      </c>
    </row>
    <row r="7776" spans="1:25" x14ac:dyDescent="0.3">
      <c r="A7776" t="s">
        <v>9590</v>
      </c>
      <c r="B7776" s="1">
        <v>45841</v>
      </c>
      <c r="C7776" t="s">
        <v>1180</v>
      </c>
      <c r="D7776" t="s">
        <v>168</v>
      </c>
      <c r="E7776" t="s">
        <v>39</v>
      </c>
      <c r="F7776" t="s">
        <v>202</v>
      </c>
      <c r="G7776" t="s">
        <v>41</v>
      </c>
      <c r="H7776" t="s">
        <v>147</v>
      </c>
      <c r="I7776" t="s">
        <v>369</v>
      </c>
      <c r="J7776">
        <v>4</v>
      </c>
      <c r="K7776">
        <v>2828.29</v>
      </c>
      <c r="L7776">
        <v>0.2</v>
      </c>
      <c r="M7776">
        <v>7799.79</v>
      </c>
      <c r="N7776" t="s">
        <v>52</v>
      </c>
      <c r="O7776" t="s">
        <v>35</v>
      </c>
      <c r="P7776" t="s">
        <v>71</v>
      </c>
      <c r="Q7776">
        <f>Sales_Data[[#This Row],[Quantity]]*Sales_Data[[#This Row],[Unit_Price]]</f>
        <v>11313.16</v>
      </c>
      <c r="R7776">
        <f>Sales_Data[[#This Row],[Gross_Sales]]*Sales_Data[[#This Row],[Discount]]</f>
        <v>2262.6320000000001</v>
      </c>
      <c r="S7776">
        <f>Sales_Data[[#This Row],[Gross_Sales]]-Sales_Data[[#This Row],[Discount_Amount]]</f>
        <v>9050.5280000000002</v>
      </c>
      <c r="T7776">
        <f>Sales_Data[[#This Row],[Net Sales]]-Sales_Data[[#This Row],[Cost]]</f>
        <v>1250.7380000000003</v>
      </c>
      <c r="U7776" s="2">
        <f>Sales_Data[[#This Row],[Profit]]/Sales_Data[[#This Row],[Net Sales]]</f>
        <v>0.13819503127331359</v>
      </c>
      <c r="V7776">
        <f>YEAR(Sales_Data[[#This Row],[Order_Date]])</f>
        <v>2025</v>
      </c>
      <c r="W7776" t="str">
        <f>TEXT(Sales_Data[[#This Row],[Order_Date]],"mmm")</f>
        <v>Jul</v>
      </c>
      <c r="X7776">
        <f>MONTH(Sales_Data[[#This Row],[Order_Date]])</f>
        <v>7</v>
      </c>
      <c r="Y7776" t="str">
        <f>"Q"&amp;ROUNDUP(MONTH(Sales_Data[[#This Row],[Order_Date]])/3,0)</f>
        <v>Q3</v>
      </c>
    </row>
    <row r="7777" spans="1:25" x14ac:dyDescent="0.3">
      <c r="A7777" t="s">
        <v>9591</v>
      </c>
      <c r="B7777" s="1">
        <v>46019</v>
      </c>
      <c r="C7777" t="s">
        <v>3991</v>
      </c>
      <c r="D7777" t="s">
        <v>414</v>
      </c>
      <c r="E7777" t="s">
        <v>48</v>
      </c>
      <c r="F7777" t="s">
        <v>49</v>
      </c>
      <c r="G7777" t="s">
        <v>75</v>
      </c>
      <c r="H7777" t="s">
        <v>114</v>
      </c>
      <c r="I7777" t="s">
        <v>115</v>
      </c>
      <c r="J7777">
        <v>1</v>
      </c>
      <c r="K7777">
        <v>64371.23</v>
      </c>
      <c r="L7777">
        <v>0.1</v>
      </c>
      <c r="M7777">
        <v>49676.77</v>
      </c>
      <c r="N7777" t="s">
        <v>24</v>
      </c>
      <c r="O7777" t="s">
        <v>25</v>
      </c>
      <c r="P7777" t="s">
        <v>71</v>
      </c>
      <c r="Q7777">
        <f>Sales_Data[[#This Row],[Quantity]]*Sales_Data[[#This Row],[Unit_Price]]</f>
        <v>64371.23</v>
      </c>
      <c r="R7777">
        <f>Sales_Data[[#This Row],[Gross_Sales]]*Sales_Data[[#This Row],[Discount]]</f>
        <v>6437.1230000000005</v>
      </c>
      <c r="S7777">
        <f>Sales_Data[[#This Row],[Gross_Sales]]-Sales_Data[[#This Row],[Discount_Amount]]</f>
        <v>57934.107000000004</v>
      </c>
      <c r="T7777">
        <f>Sales_Data[[#This Row],[Net Sales]]-Sales_Data[[#This Row],[Cost]]</f>
        <v>8257.3370000000068</v>
      </c>
      <c r="U7777" s="2">
        <f>Sales_Data[[#This Row],[Profit]]/Sales_Data[[#This Row],[Net Sales]]</f>
        <v>0.1425298054563956</v>
      </c>
      <c r="V7777">
        <f>YEAR(Sales_Data[[#This Row],[Order_Date]])</f>
        <v>2025</v>
      </c>
      <c r="W7777" t="str">
        <f>TEXT(Sales_Data[[#This Row],[Order_Date]],"mmm")</f>
        <v>Dec</v>
      </c>
      <c r="X7777">
        <f>MONTH(Sales_Data[[#This Row],[Order_Date]])</f>
        <v>12</v>
      </c>
      <c r="Y7777" t="str">
        <f>"Q"&amp;ROUNDUP(MONTH(Sales_Data[[#This Row],[Order_Date]])/3,0)</f>
        <v>Q4</v>
      </c>
    </row>
    <row r="7778" spans="1:25" x14ac:dyDescent="0.3">
      <c r="A7778" t="s">
        <v>9592</v>
      </c>
      <c r="B7778" s="1">
        <v>45773</v>
      </c>
      <c r="C7778" t="s">
        <v>3122</v>
      </c>
      <c r="D7778" t="s">
        <v>118</v>
      </c>
      <c r="E7778" t="s">
        <v>119</v>
      </c>
      <c r="F7778" t="s">
        <v>538</v>
      </c>
      <c r="G7778" t="s">
        <v>21</v>
      </c>
      <c r="H7778" t="s">
        <v>22</v>
      </c>
      <c r="I7778" t="s">
        <v>23</v>
      </c>
      <c r="J7778">
        <v>1</v>
      </c>
      <c r="K7778">
        <v>7825.84</v>
      </c>
      <c r="L7778">
        <v>0</v>
      </c>
      <c r="M7778">
        <v>5195.33</v>
      </c>
      <c r="N7778" t="s">
        <v>70</v>
      </c>
      <c r="O7778" t="s">
        <v>35</v>
      </c>
      <c r="P7778" t="s">
        <v>26</v>
      </c>
      <c r="Q7778">
        <f>Sales_Data[[#This Row],[Quantity]]*Sales_Data[[#This Row],[Unit_Price]]</f>
        <v>7825.84</v>
      </c>
      <c r="R7778">
        <f>Sales_Data[[#This Row],[Gross_Sales]]*Sales_Data[[#This Row],[Discount]]</f>
        <v>0</v>
      </c>
      <c r="S7778">
        <f>Sales_Data[[#This Row],[Gross_Sales]]-Sales_Data[[#This Row],[Discount_Amount]]</f>
        <v>7825.84</v>
      </c>
      <c r="T7778">
        <f>Sales_Data[[#This Row],[Net Sales]]-Sales_Data[[#This Row],[Cost]]</f>
        <v>2630.51</v>
      </c>
      <c r="U7778" s="2">
        <f>Sales_Data[[#This Row],[Profit]]/Sales_Data[[#This Row],[Net Sales]]</f>
        <v>0.33613132903304949</v>
      </c>
      <c r="V7778">
        <f>YEAR(Sales_Data[[#This Row],[Order_Date]])</f>
        <v>2025</v>
      </c>
      <c r="W7778" t="str">
        <f>TEXT(Sales_Data[[#This Row],[Order_Date]],"mmm")</f>
        <v>Apr</v>
      </c>
      <c r="X7778">
        <f>MONTH(Sales_Data[[#This Row],[Order_Date]])</f>
        <v>4</v>
      </c>
      <c r="Y7778" t="str">
        <f>"Q"&amp;ROUNDUP(MONTH(Sales_Data[[#This Row],[Order_Date]])/3,0)</f>
        <v>Q2</v>
      </c>
    </row>
    <row r="7779" spans="1:25" x14ac:dyDescent="0.3">
      <c r="A7779" t="s">
        <v>9593</v>
      </c>
      <c r="B7779" s="1">
        <v>45819</v>
      </c>
      <c r="C7779" t="s">
        <v>386</v>
      </c>
      <c r="D7779" t="s">
        <v>447</v>
      </c>
      <c r="E7779" t="s">
        <v>48</v>
      </c>
      <c r="F7779" t="s">
        <v>164</v>
      </c>
      <c r="G7779" t="s">
        <v>67</v>
      </c>
      <c r="H7779" t="s">
        <v>68</v>
      </c>
      <c r="I7779" t="s">
        <v>97</v>
      </c>
      <c r="J7779">
        <v>2</v>
      </c>
      <c r="K7779">
        <v>29362.9</v>
      </c>
      <c r="L7779">
        <v>0</v>
      </c>
      <c r="M7779">
        <v>50446.239999999998</v>
      </c>
      <c r="N7779" t="s">
        <v>24</v>
      </c>
      <c r="O7779" t="s">
        <v>53</v>
      </c>
      <c r="P7779" t="s">
        <v>44</v>
      </c>
      <c r="Q7779">
        <f>Sales_Data[[#This Row],[Quantity]]*Sales_Data[[#This Row],[Unit_Price]]</f>
        <v>58725.8</v>
      </c>
      <c r="R7779">
        <f>Sales_Data[[#This Row],[Gross_Sales]]*Sales_Data[[#This Row],[Discount]]</f>
        <v>0</v>
      </c>
      <c r="S7779">
        <f>Sales_Data[[#This Row],[Gross_Sales]]-Sales_Data[[#This Row],[Discount_Amount]]</f>
        <v>58725.8</v>
      </c>
      <c r="T7779">
        <f>Sales_Data[[#This Row],[Net Sales]]-Sales_Data[[#This Row],[Cost]]</f>
        <v>8279.5600000000049</v>
      </c>
      <c r="U7779" s="2">
        <f>Sales_Data[[#This Row],[Profit]]/Sales_Data[[#This Row],[Net Sales]]</f>
        <v>0.14098675539541403</v>
      </c>
      <c r="V7779">
        <f>YEAR(Sales_Data[[#This Row],[Order_Date]])</f>
        <v>2025</v>
      </c>
      <c r="W7779" t="str">
        <f>TEXT(Sales_Data[[#This Row],[Order_Date]],"mmm")</f>
        <v>Jun</v>
      </c>
      <c r="X7779">
        <f>MONTH(Sales_Data[[#This Row],[Order_Date]])</f>
        <v>6</v>
      </c>
      <c r="Y7779" t="str">
        <f>"Q"&amp;ROUNDUP(MONTH(Sales_Data[[#This Row],[Order_Date]])/3,0)</f>
        <v>Q2</v>
      </c>
    </row>
    <row r="7780" spans="1:25" x14ac:dyDescent="0.3">
      <c r="A7780" t="s">
        <v>9594</v>
      </c>
      <c r="B7780" s="1">
        <v>45724</v>
      </c>
      <c r="C7780" t="s">
        <v>3455</v>
      </c>
      <c r="D7780" t="s">
        <v>553</v>
      </c>
      <c r="E7780" t="s">
        <v>19</v>
      </c>
      <c r="F7780" t="s">
        <v>81</v>
      </c>
      <c r="G7780" t="s">
        <v>32</v>
      </c>
      <c r="H7780" t="s">
        <v>33</v>
      </c>
      <c r="I7780" t="s">
        <v>161</v>
      </c>
      <c r="J7780">
        <v>2</v>
      </c>
      <c r="K7780">
        <v>17994.73</v>
      </c>
      <c r="L7780">
        <v>0</v>
      </c>
      <c r="M7780">
        <v>24701.26</v>
      </c>
      <c r="N7780" t="s">
        <v>24</v>
      </c>
      <c r="O7780" t="s">
        <v>35</v>
      </c>
      <c r="P7780" t="s">
        <v>44</v>
      </c>
      <c r="Q7780">
        <f>Sales_Data[[#This Row],[Quantity]]*Sales_Data[[#This Row],[Unit_Price]]</f>
        <v>35989.46</v>
      </c>
      <c r="R7780">
        <f>Sales_Data[[#This Row],[Gross_Sales]]*Sales_Data[[#This Row],[Discount]]</f>
        <v>0</v>
      </c>
      <c r="S7780">
        <f>Sales_Data[[#This Row],[Gross_Sales]]-Sales_Data[[#This Row],[Discount_Amount]]</f>
        <v>35989.46</v>
      </c>
      <c r="T7780">
        <f>Sales_Data[[#This Row],[Net Sales]]-Sales_Data[[#This Row],[Cost]]</f>
        <v>11288.2</v>
      </c>
      <c r="U7780" s="2">
        <f>Sales_Data[[#This Row],[Profit]]/Sales_Data[[#This Row],[Net Sales]]</f>
        <v>0.31365294172238206</v>
      </c>
      <c r="V7780">
        <f>YEAR(Sales_Data[[#This Row],[Order_Date]])</f>
        <v>2025</v>
      </c>
      <c r="W7780" t="str">
        <f>TEXT(Sales_Data[[#This Row],[Order_Date]],"mmm")</f>
        <v>Mar</v>
      </c>
      <c r="X7780">
        <f>MONTH(Sales_Data[[#This Row],[Order_Date]])</f>
        <v>3</v>
      </c>
      <c r="Y7780" t="str">
        <f>"Q"&amp;ROUNDUP(MONTH(Sales_Data[[#This Row],[Order_Date]])/3,0)</f>
        <v>Q1</v>
      </c>
    </row>
    <row r="7781" spans="1:25" x14ac:dyDescent="0.3">
      <c r="A7781" t="s">
        <v>9595</v>
      </c>
      <c r="B7781" s="1">
        <v>45857</v>
      </c>
      <c r="C7781" t="s">
        <v>850</v>
      </c>
      <c r="D7781" t="s">
        <v>229</v>
      </c>
      <c r="E7781" t="s">
        <v>48</v>
      </c>
      <c r="F7781" t="s">
        <v>126</v>
      </c>
      <c r="G7781" t="s">
        <v>67</v>
      </c>
      <c r="H7781" t="s">
        <v>121</v>
      </c>
      <c r="I7781" t="s">
        <v>122</v>
      </c>
      <c r="J7781">
        <v>5</v>
      </c>
      <c r="K7781">
        <v>34143.019999999997</v>
      </c>
      <c r="L7781">
        <v>0</v>
      </c>
      <c r="M7781">
        <v>142985.75</v>
      </c>
      <c r="N7781" t="s">
        <v>52</v>
      </c>
      <c r="O7781" t="s">
        <v>53</v>
      </c>
      <c r="P7781" t="s">
        <v>44</v>
      </c>
      <c r="Q7781">
        <f>Sales_Data[[#This Row],[Quantity]]*Sales_Data[[#This Row],[Unit_Price]]</f>
        <v>170715.09999999998</v>
      </c>
      <c r="R7781">
        <f>Sales_Data[[#This Row],[Gross_Sales]]*Sales_Data[[#This Row],[Discount]]</f>
        <v>0</v>
      </c>
      <c r="S7781">
        <f>Sales_Data[[#This Row],[Gross_Sales]]-Sales_Data[[#This Row],[Discount_Amount]]</f>
        <v>170715.09999999998</v>
      </c>
      <c r="T7781">
        <f>Sales_Data[[#This Row],[Net Sales]]-Sales_Data[[#This Row],[Cost]]</f>
        <v>27729.349999999977</v>
      </c>
      <c r="U7781" s="2">
        <f>Sales_Data[[#This Row],[Profit]]/Sales_Data[[#This Row],[Net Sales]]</f>
        <v>0.16243056413873161</v>
      </c>
      <c r="V7781">
        <f>YEAR(Sales_Data[[#This Row],[Order_Date]])</f>
        <v>2025</v>
      </c>
      <c r="W7781" t="str">
        <f>TEXT(Sales_Data[[#This Row],[Order_Date]],"mmm")</f>
        <v>Jul</v>
      </c>
      <c r="X7781">
        <f>MONTH(Sales_Data[[#This Row],[Order_Date]])</f>
        <v>7</v>
      </c>
      <c r="Y7781" t="str">
        <f>"Q"&amp;ROUNDUP(MONTH(Sales_Data[[#This Row],[Order_Date]])/3,0)</f>
        <v>Q3</v>
      </c>
    </row>
    <row r="7782" spans="1:25" x14ac:dyDescent="0.3">
      <c r="A7782" t="s">
        <v>9596</v>
      </c>
      <c r="B7782" s="1">
        <v>45688</v>
      </c>
      <c r="C7782" t="s">
        <v>710</v>
      </c>
      <c r="D7782" t="s">
        <v>685</v>
      </c>
      <c r="E7782" t="s">
        <v>19</v>
      </c>
      <c r="F7782" t="s">
        <v>66</v>
      </c>
      <c r="G7782" t="s">
        <v>67</v>
      </c>
      <c r="H7782" t="s">
        <v>121</v>
      </c>
      <c r="I7782" t="s">
        <v>142</v>
      </c>
      <c r="J7782">
        <v>2</v>
      </c>
      <c r="K7782">
        <v>3591.14</v>
      </c>
      <c r="L7782">
        <v>0.1</v>
      </c>
      <c r="M7782">
        <v>5646.83</v>
      </c>
      <c r="N7782" t="s">
        <v>109</v>
      </c>
      <c r="O7782" t="s">
        <v>35</v>
      </c>
      <c r="P7782" t="s">
        <v>44</v>
      </c>
      <c r="Q7782">
        <f>Sales_Data[[#This Row],[Quantity]]*Sales_Data[[#This Row],[Unit_Price]]</f>
        <v>7182.28</v>
      </c>
      <c r="R7782">
        <f>Sales_Data[[#This Row],[Gross_Sales]]*Sales_Data[[#This Row],[Discount]]</f>
        <v>718.22800000000007</v>
      </c>
      <c r="S7782">
        <f>Sales_Data[[#This Row],[Gross_Sales]]-Sales_Data[[#This Row],[Discount_Amount]]</f>
        <v>6464.0519999999997</v>
      </c>
      <c r="T7782">
        <f>Sales_Data[[#This Row],[Net Sales]]-Sales_Data[[#This Row],[Cost]]</f>
        <v>817.22199999999975</v>
      </c>
      <c r="U7782" s="2">
        <f>Sales_Data[[#This Row],[Profit]]/Sales_Data[[#This Row],[Net Sales]]</f>
        <v>0.12642565375402298</v>
      </c>
      <c r="V7782">
        <f>YEAR(Sales_Data[[#This Row],[Order_Date]])</f>
        <v>2025</v>
      </c>
      <c r="W7782" t="str">
        <f>TEXT(Sales_Data[[#This Row],[Order_Date]],"mmm")</f>
        <v>Jan</v>
      </c>
      <c r="X7782">
        <f>MONTH(Sales_Data[[#This Row],[Order_Date]])</f>
        <v>1</v>
      </c>
      <c r="Y7782" t="str">
        <f>"Q"&amp;ROUNDUP(MONTH(Sales_Data[[#This Row],[Order_Date]])/3,0)</f>
        <v>Q1</v>
      </c>
    </row>
    <row r="7783" spans="1:25" x14ac:dyDescent="0.3">
      <c r="A7783" t="s">
        <v>9597</v>
      </c>
      <c r="B7783" s="1">
        <v>45732</v>
      </c>
      <c r="C7783" t="s">
        <v>5757</v>
      </c>
      <c r="D7783" t="s">
        <v>100</v>
      </c>
      <c r="E7783" t="s">
        <v>19</v>
      </c>
      <c r="F7783" t="s">
        <v>113</v>
      </c>
      <c r="G7783" t="s">
        <v>21</v>
      </c>
      <c r="H7783" t="s">
        <v>127</v>
      </c>
      <c r="I7783" t="s">
        <v>314</v>
      </c>
      <c r="J7783">
        <v>4</v>
      </c>
      <c r="K7783">
        <v>10316.629999999999</v>
      </c>
      <c r="L7783">
        <v>0.15</v>
      </c>
      <c r="M7783">
        <v>22403.86</v>
      </c>
      <c r="N7783" t="s">
        <v>70</v>
      </c>
      <c r="O7783" t="s">
        <v>35</v>
      </c>
      <c r="P7783" t="s">
        <v>44</v>
      </c>
      <c r="Q7783">
        <f>Sales_Data[[#This Row],[Quantity]]*Sales_Data[[#This Row],[Unit_Price]]</f>
        <v>41266.519999999997</v>
      </c>
      <c r="R7783">
        <f>Sales_Data[[#This Row],[Gross_Sales]]*Sales_Data[[#This Row],[Discount]]</f>
        <v>6189.9779999999992</v>
      </c>
      <c r="S7783">
        <f>Sales_Data[[#This Row],[Gross_Sales]]-Sales_Data[[#This Row],[Discount_Amount]]</f>
        <v>35076.542000000001</v>
      </c>
      <c r="T7783">
        <f>Sales_Data[[#This Row],[Net Sales]]-Sales_Data[[#This Row],[Cost]]</f>
        <v>12672.682000000001</v>
      </c>
      <c r="U7783" s="2">
        <f>Sales_Data[[#This Row],[Profit]]/Sales_Data[[#This Row],[Net Sales]]</f>
        <v>0.36128652590668714</v>
      </c>
      <c r="V7783">
        <f>YEAR(Sales_Data[[#This Row],[Order_Date]])</f>
        <v>2025</v>
      </c>
      <c r="W7783" t="str">
        <f>TEXT(Sales_Data[[#This Row],[Order_Date]],"mmm")</f>
        <v>Mar</v>
      </c>
      <c r="X7783">
        <f>MONTH(Sales_Data[[#This Row],[Order_Date]])</f>
        <v>3</v>
      </c>
      <c r="Y7783" t="str">
        <f>"Q"&amp;ROUNDUP(MONTH(Sales_Data[[#This Row],[Order_Date]])/3,0)</f>
        <v>Q1</v>
      </c>
    </row>
    <row r="7784" spans="1:25" x14ac:dyDescent="0.3">
      <c r="A7784" t="s">
        <v>9598</v>
      </c>
      <c r="B7784" s="1">
        <v>45894</v>
      </c>
      <c r="C7784" t="s">
        <v>2145</v>
      </c>
      <c r="D7784" t="s">
        <v>266</v>
      </c>
      <c r="E7784" t="s">
        <v>48</v>
      </c>
      <c r="F7784" t="s">
        <v>152</v>
      </c>
      <c r="G7784" t="s">
        <v>41</v>
      </c>
      <c r="H7784" t="s">
        <v>171</v>
      </c>
      <c r="I7784" t="s">
        <v>172</v>
      </c>
      <c r="J7784">
        <v>1</v>
      </c>
      <c r="K7784">
        <v>15864.07</v>
      </c>
      <c r="L7784">
        <v>0</v>
      </c>
      <c r="M7784">
        <v>12646.31</v>
      </c>
      <c r="N7784" t="s">
        <v>52</v>
      </c>
      <c r="O7784" t="s">
        <v>53</v>
      </c>
      <c r="P7784" t="s">
        <v>44</v>
      </c>
      <c r="Q7784">
        <f>Sales_Data[[#This Row],[Quantity]]*Sales_Data[[#This Row],[Unit_Price]]</f>
        <v>15864.07</v>
      </c>
      <c r="R7784">
        <f>Sales_Data[[#This Row],[Gross_Sales]]*Sales_Data[[#This Row],[Discount]]</f>
        <v>0</v>
      </c>
      <c r="S7784">
        <f>Sales_Data[[#This Row],[Gross_Sales]]-Sales_Data[[#This Row],[Discount_Amount]]</f>
        <v>15864.07</v>
      </c>
      <c r="T7784">
        <f>Sales_Data[[#This Row],[Net Sales]]-Sales_Data[[#This Row],[Cost]]</f>
        <v>3217.76</v>
      </c>
      <c r="U7784" s="2">
        <f>Sales_Data[[#This Row],[Profit]]/Sales_Data[[#This Row],[Net Sales]]</f>
        <v>0.20283319476023493</v>
      </c>
      <c r="V7784">
        <f>YEAR(Sales_Data[[#This Row],[Order_Date]])</f>
        <v>2025</v>
      </c>
      <c r="W7784" t="str">
        <f>TEXT(Sales_Data[[#This Row],[Order_Date]],"mmm")</f>
        <v>Aug</v>
      </c>
      <c r="X7784">
        <f>MONTH(Sales_Data[[#This Row],[Order_Date]])</f>
        <v>8</v>
      </c>
      <c r="Y7784" t="str">
        <f>"Q"&amp;ROUNDUP(MONTH(Sales_Data[[#This Row],[Order_Date]])/3,0)</f>
        <v>Q3</v>
      </c>
    </row>
    <row r="7785" spans="1:25" x14ac:dyDescent="0.3">
      <c r="A7785" t="s">
        <v>9599</v>
      </c>
      <c r="B7785" s="1">
        <v>45984</v>
      </c>
      <c r="C7785" t="s">
        <v>5781</v>
      </c>
      <c r="D7785" t="s">
        <v>450</v>
      </c>
      <c r="E7785" t="s">
        <v>30</v>
      </c>
      <c r="F7785" t="s">
        <v>87</v>
      </c>
      <c r="G7785" t="s">
        <v>21</v>
      </c>
      <c r="H7785" t="s">
        <v>297</v>
      </c>
      <c r="I7785" t="s">
        <v>494</v>
      </c>
      <c r="J7785">
        <v>1</v>
      </c>
      <c r="K7785">
        <v>3272.49</v>
      </c>
      <c r="L7785">
        <v>0.05</v>
      </c>
      <c r="M7785">
        <v>2272.04</v>
      </c>
      <c r="N7785" t="s">
        <v>52</v>
      </c>
      <c r="O7785" t="s">
        <v>25</v>
      </c>
      <c r="P7785" t="s">
        <v>44</v>
      </c>
      <c r="Q7785">
        <f>Sales_Data[[#This Row],[Quantity]]*Sales_Data[[#This Row],[Unit_Price]]</f>
        <v>3272.49</v>
      </c>
      <c r="R7785">
        <f>Sales_Data[[#This Row],[Gross_Sales]]*Sales_Data[[#This Row],[Discount]]</f>
        <v>163.62450000000001</v>
      </c>
      <c r="S7785">
        <f>Sales_Data[[#This Row],[Gross_Sales]]-Sales_Data[[#This Row],[Discount_Amount]]</f>
        <v>3108.8654999999999</v>
      </c>
      <c r="T7785">
        <f>Sales_Data[[#This Row],[Net Sales]]-Sales_Data[[#This Row],[Cost]]</f>
        <v>836.82549999999992</v>
      </c>
      <c r="U7785" s="2">
        <f>Sales_Data[[#This Row],[Profit]]/Sales_Data[[#This Row],[Net Sales]]</f>
        <v>0.2691739156936831</v>
      </c>
      <c r="V7785">
        <f>YEAR(Sales_Data[[#This Row],[Order_Date]])</f>
        <v>2025</v>
      </c>
      <c r="W7785" t="str">
        <f>TEXT(Sales_Data[[#This Row],[Order_Date]],"mmm")</f>
        <v>Nov</v>
      </c>
      <c r="X7785">
        <f>MONTH(Sales_Data[[#This Row],[Order_Date]])</f>
        <v>11</v>
      </c>
      <c r="Y7785" t="str">
        <f>"Q"&amp;ROUNDUP(MONTH(Sales_Data[[#This Row],[Order_Date]])/3,0)</f>
        <v>Q4</v>
      </c>
    </row>
    <row r="7786" spans="1:25" x14ac:dyDescent="0.3">
      <c r="A7786" t="s">
        <v>9600</v>
      </c>
      <c r="B7786" s="1">
        <v>45723</v>
      </c>
      <c r="C7786" t="s">
        <v>2347</v>
      </c>
      <c r="D7786" t="s">
        <v>106</v>
      </c>
      <c r="E7786" t="s">
        <v>19</v>
      </c>
      <c r="F7786" t="s">
        <v>57</v>
      </c>
      <c r="G7786" t="s">
        <v>21</v>
      </c>
      <c r="H7786" t="s">
        <v>127</v>
      </c>
      <c r="I7786" t="s">
        <v>128</v>
      </c>
      <c r="J7786">
        <v>2</v>
      </c>
      <c r="K7786">
        <v>16917.72</v>
      </c>
      <c r="L7786">
        <v>0.05</v>
      </c>
      <c r="M7786">
        <v>23732.83</v>
      </c>
      <c r="N7786" t="s">
        <v>70</v>
      </c>
      <c r="O7786" t="s">
        <v>35</v>
      </c>
      <c r="P7786" t="s">
        <v>71</v>
      </c>
      <c r="Q7786">
        <f>Sales_Data[[#This Row],[Quantity]]*Sales_Data[[#This Row],[Unit_Price]]</f>
        <v>33835.440000000002</v>
      </c>
      <c r="R7786">
        <f>Sales_Data[[#This Row],[Gross_Sales]]*Sales_Data[[#This Row],[Discount]]</f>
        <v>1691.7720000000002</v>
      </c>
      <c r="S7786">
        <f>Sales_Data[[#This Row],[Gross_Sales]]-Sales_Data[[#This Row],[Discount_Amount]]</f>
        <v>32143.668000000001</v>
      </c>
      <c r="T7786">
        <f>Sales_Data[[#This Row],[Net Sales]]-Sales_Data[[#This Row],[Cost]]</f>
        <v>8410.8379999999997</v>
      </c>
      <c r="U7786" s="2">
        <f>Sales_Data[[#This Row],[Profit]]/Sales_Data[[#This Row],[Net Sales]]</f>
        <v>0.26166391464720201</v>
      </c>
      <c r="V7786">
        <f>YEAR(Sales_Data[[#This Row],[Order_Date]])</f>
        <v>2025</v>
      </c>
      <c r="W7786" t="str">
        <f>TEXT(Sales_Data[[#This Row],[Order_Date]],"mmm")</f>
        <v>Mar</v>
      </c>
      <c r="X7786">
        <f>MONTH(Sales_Data[[#This Row],[Order_Date]])</f>
        <v>3</v>
      </c>
      <c r="Y7786" t="str">
        <f>"Q"&amp;ROUNDUP(MONTH(Sales_Data[[#This Row],[Order_Date]])/3,0)</f>
        <v>Q1</v>
      </c>
    </row>
    <row r="7787" spans="1:25" x14ac:dyDescent="0.3">
      <c r="A7787" t="s">
        <v>9601</v>
      </c>
      <c r="B7787" s="1">
        <v>45727</v>
      </c>
      <c r="C7787" t="s">
        <v>2470</v>
      </c>
      <c r="D7787" t="s">
        <v>427</v>
      </c>
      <c r="E7787" t="s">
        <v>30</v>
      </c>
      <c r="F7787" t="s">
        <v>210</v>
      </c>
      <c r="G7787" t="s">
        <v>67</v>
      </c>
      <c r="H7787" t="s">
        <v>121</v>
      </c>
      <c r="I7787" t="s">
        <v>122</v>
      </c>
      <c r="J7787">
        <v>1</v>
      </c>
      <c r="K7787">
        <v>3984.44</v>
      </c>
      <c r="L7787">
        <v>0.1</v>
      </c>
      <c r="M7787">
        <v>2744.29</v>
      </c>
      <c r="N7787" t="s">
        <v>52</v>
      </c>
      <c r="O7787" t="s">
        <v>25</v>
      </c>
      <c r="P7787" t="s">
        <v>71</v>
      </c>
      <c r="Q7787">
        <f>Sales_Data[[#This Row],[Quantity]]*Sales_Data[[#This Row],[Unit_Price]]</f>
        <v>3984.44</v>
      </c>
      <c r="R7787">
        <f>Sales_Data[[#This Row],[Gross_Sales]]*Sales_Data[[#This Row],[Discount]]</f>
        <v>398.44400000000002</v>
      </c>
      <c r="S7787">
        <f>Sales_Data[[#This Row],[Gross_Sales]]-Sales_Data[[#This Row],[Discount_Amount]]</f>
        <v>3585.9960000000001</v>
      </c>
      <c r="T7787">
        <f>Sales_Data[[#This Row],[Net Sales]]-Sales_Data[[#This Row],[Cost]]</f>
        <v>841.70600000000013</v>
      </c>
      <c r="U7787" s="2">
        <f>Sales_Data[[#This Row],[Profit]]/Sales_Data[[#This Row],[Net Sales]]</f>
        <v>0.23472028412747814</v>
      </c>
      <c r="V7787">
        <f>YEAR(Sales_Data[[#This Row],[Order_Date]])</f>
        <v>2025</v>
      </c>
      <c r="W7787" t="str">
        <f>TEXT(Sales_Data[[#This Row],[Order_Date]],"mmm")</f>
        <v>Mar</v>
      </c>
      <c r="X7787">
        <f>MONTH(Sales_Data[[#This Row],[Order_Date]])</f>
        <v>3</v>
      </c>
      <c r="Y7787" t="str">
        <f>"Q"&amp;ROUNDUP(MONTH(Sales_Data[[#This Row],[Order_Date]])/3,0)</f>
        <v>Q1</v>
      </c>
    </row>
    <row r="7788" spans="1:25" x14ac:dyDescent="0.3">
      <c r="A7788" t="s">
        <v>9602</v>
      </c>
      <c r="B7788" s="1">
        <v>45954</v>
      </c>
      <c r="C7788" t="s">
        <v>571</v>
      </c>
      <c r="D7788" t="s">
        <v>194</v>
      </c>
      <c r="E7788" t="s">
        <v>48</v>
      </c>
      <c r="F7788" t="s">
        <v>164</v>
      </c>
      <c r="G7788" t="s">
        <v>67</v>
      </c>
      <c r="H7788" t="s">
        <v>88</v>
      </c>
      <c r="I7788" t="s">
        <v>157</v>
      </c>
      <c r="J7788">
        <v>5</v>
      </c>
      <c r="K7788">
        <v>18845.89</v>
      </c>
      <c r="L7788">
        <v>0</v>
      </c>
      <c r="M7788">
        <v>81585.149999999994</v>
      </c>
      <c r="N7788" t="s">
        <v>70</v>
      </c>
      <c r="O7788" t="s">
        <v>35</v>
      </c>
      <c r="P7788" t="s">
        <v>71</v>
      </c>
      <c r="Q7788">
        <f>Sales_Data[[#This Row],[Quantity]]*Sales_Data[[#This Row],[Unit_Price]]</f>
        <v>94229.45</v>
      </c>
      <c r="R7788">
        <f>Sales_Data[[#This Row],[Gross_Sales]]*Sales_Data[[#This Row],[Discount]]</f>
        <v>0</v>
      </c>
      <c r="S7788">
        <f>Sales_Data[[#This Row],[Gross_Sales]]-Sales_Data[[#This Row],[Discount_Amount]]</f>
        <v>94229.45</v>
      </c>
      <c r="T7788">
        <f>Sales_Data[[#This Row],[Net Sales]]-Sales_Data[[#This Row],[Cost]]</f>
        <v>12644.300000000003</v>
      </c>
      <c r="U7788" s="2">
        <f>Sales_Data[[#This Row],[Profit]]/Sales_Data[[#This Row],[Net Sales]]</f>
        <v>0.13418628677128014</v>
      </c>
      <c r="V7788">
        <f>YEAR(Sales_Data[[#This Row],[Order_Date]])</f>
        <v>2025</v>
      </c>
      <c r="W7788" t="str">
        <f>TEXT(Sales_Data[[#This Row],[Order_Date]],"mmm")</f>
        <v>Oct</v>
      </c>
      <c r="X7788">
        <f>MONTH(Sales_Data[[#This Row],[Order_Date]])</f>
        <v>10</v>
      </c>
      <c r="Y7788" t="str">
        <f>"Q"&amp;ROUNDUP(MONTH(Sales_Data[[#This Row],[Order_Date]])/3,0)</f>
        <v>Q4</v>
      </c>
    </row>
    <row r="7789" spans="1:25" x14ac:dyDescent="0.3">
      <c r="A7789" t="s">
        <v>9603</v>
      </c>
      <c r="B7789" s="1">
        <v>45677</v>
      </c>
      <c r="C7789" t="s">
        <v>5488</v>
      </c>
      <c r="D7789" t="s">
        <v>1055</v>
      </c>
      <c r="E7789" t="s">
        <v>19</v>
      </c>
      <c r="F7789" t="s">
        <v>81</v>
      </c>
      <c r="G7789" t="s">
        <v>32</v>
      </c>
      <c r="H7789" t="s">
        <v>50</v>
      </c>
      <c r="I7789" t="s">
        <v>58</v>
      </c>
      <c r="J7789">
        <v>2</v>
      </c>
      <c r="K7789">
        <v>5835.65</v>
      </c>
      <c r="L7789">
        <v>0.2</v>
      </c>
      <c r="M7789">
        <v>7323.53</v>
      </c>
      <c r="N7789" t="s">
        <v>109</v>
      </c>
      <c r="O7789" t="s">
        <v>25</v>
      </c>
      <c r="P7789" t="s">
        <v>71</v>
      </c>
      <c r="Q7789">
        <f>Sales_Data[[#This Row],[Quantity]]*Sales_Data[[#This Row],[Unit_Price]]</f>
        <v>11671.3</v>
      </c>
      <c r="R7789">
        <f>Sales_Data[[#This Row],[Gross_Sales]]*Sales_Data[[#This Row],[Discount]]</f>
        <v>2334.2599999999998</v>
      </c>
      <c r="S7789">
        <f>Sales_Data[[#This Row],[Gross_Sales]]-Sales_Data[[#This Row],[Discount_Amount]]</f>
        <v>9337.0399999999991</v>
      </c>
      <c r="T7789">
        <f>Sales_Data[[#This Row],[Net Sales]]-Sales_Data[[#This Row],[Cost]]</f>
        <v>2013.5099999999993</v>
      </c>
      <c r="U7789" s="2">
        <f>Sales_Data[[#This Row],[Profit]]/Sales_Data[[#This Row],[Net Sales]]</f>
        <v>0.21564757139307528</v>
      </c>
      <c r="V7789">
        <f>YEAR(Sales_Data[[#This Row],[Order_Date]])</f>
        <v>2025</v>
      </c>
      <c r="W7789" t="str">
        <f>TEXT(Sales_Data[[#This Row],[Order_Date]],"mmm")</f>
        <v>Jan</v>
      </c>
      <c r="X7789">
        <f>MONTH(Sales_Data[[#This Row],[Order_Date]])</f>
        <v>1</v>
      </c>
      <c r="Y7789" t="str">
        <f>"Q"&amp;ROUNDUP(MONTH(Sales_Data[[#This Row],[Order_Date]])/3,0)</f>
        <v>Q1</v>
      </c>
    </row>
    <row r="7790" spans="1:25" x14ac:dyDescent="0.3">
      <c r="A7790" t="s">
        <v>9604</v>
      </c>
      <c r="B7790" s="1">
        <v>45883</v>
      </c>
      <c r="C7790" t="s">
        <v>2189</v>
      </c>
      <c r="D7790" t="s">
        <v>374</v>
      </c>
      <c r="E7790" t="s">
        <v>48</v>
      </c>
      <c r="F7790" t="s">
        <v>126</v>
      </c>
      <c r="G7790" t="s">
        <v>21</v>
      </c>
      <c r="H7790" t="s">
        <v>230</v>
      </c>
      <c r="I7790" t="s">
        <v>231</v>
      </c>
      <c r="J7790">
        <v>2</v>
      </c>
      <c r="K7790">
        <v>5899.8</v>
      </c>
      <c r="L7790">
        <v>0.1</v>
      </c>
      <c r="M7790">
        <v>9322.7099999999991</v>
      </c>
      <c r="N7790" t="s">
        <v>24</v>
      </c>
      <c r="O7790" t="s">
        <v>35</v>
      </c>
      <c r="P7790" t="s">
        <v>71</v>
      </c>
      <c r="Q7790">
        <f>Sales_Data[[#This Row],[Quantity]]*Sales_Data[[#This Row],[Unit_Price]]</f>
        <v>11799.6</v>
      </c>
      <c r="R7790">
        <f>Sales_Data[[#This Row],[Gross_Sales]]*Sales_Data[[#This Row],[Discount]]</f>
        <v>1179.96</v>
      </c>
      <c r="S7790">
        <f>Sales_Data[[#This Row],[Gross_Sales]]-Sales_Data[[#This Row],[Discount_Amount]]</f>
        <v>10619.64</v>
      </c>
      <c r="T7790">
        <f>Sales_Data[[#This Row],[Net Sales]]-Sales_Data[[#This Row],[Cost]]</f>
        <v>1296.9300000000003</v>
      </c>
      <c r="U7790" s="2">
        <f>Sales_Data[[#This Row],[Profit]]/Sales_Data[[#This Row],[Net Sales]]</f>
        <v>0.12212560877769871</v>
      </c>
      <c r="V7790">
        <f>YEAR(Sales_Data[[#This Row],[Order_Date]])</f>
        <v>2025</v>
      </c>
      <c r="W7790" t="str">
        <f>TEXT(Sales_Data[[#This Row],[Order_Date]],"mmm")</f>
        <v>Aug</v>
      </c>
      <c r="X7790">
        <f>MONTH(Sales_Data[[#This Row],[Order_Date]])</f>
        <v>8</v>
      </c>
      <c r="Y7790" t="str">
        <f>"Q"&amp;ROUNDUP(MONTH(Sales_Data[[#This Row],[Order_Date]])/3,0)</f>
        <v>Q3</v>
      </c>
    </row>
    <row r="7791" spans="1:25" x14ac:dyDescent="0.3">
      <c r="A7791" t="s">
        <v>9605</v>
      </c>
      <c r="B7791" s="1">
        <v>45856</v>
      </c>
      <c r="C7791" t="s">
        <v>2311</v>
      </c>
      <c r="D7791" t="s">
        <v>56</v>
      </c>
      <c r="E7791" t="s">
        <v>30</v>
      </c>
      <c r="F7791" t="s">
        <v>210</v>
      </c>
      <c r="G7791" t="s">
        <v>67</v>
      </c>
      <c r="H7791" t="s">
        <v>88</v>
      </c>
      <c r="I7791" t="s">
        <v>89</v>
      </c>
      <c r="J7791">
        <v>3</v>
      </c>
      <c r="K7791">
        <v>1607.87</v>
      </c>
      <c r="L7791">
        <v>0.2</v>
      </c>
      <c r="M7791">
        <v>3360.95</v>
      </c>
      <c r="N7791" t="s">
        <v>24</v>
      </c>
      <c r="O7791" t="s">
        <v>35</v>
      </c>
      <c r="P7791" t="s">
        <v>44</v>
      </c>
      <c r="Q7791">
        <f>Sales_Data[[#This Row],[Quantity]]*Sales_Data[[#This Row],[Unit_Price]]</f>
        <v>4823.6099999999997</v>
      </c>
      <c r="R7791">
        <f>Sales_Data[[#This Row],[Gross_Sales]]*Sales_Data[[#This Row],[Discount]]</f>
        <v>964.72199999999998</v>
      </c>
      <c r="S7791">
        <f>Sales_Data[[#This Row],[Gross_Sales]]-Sales_Data[[#This Row],[Discount_Amount]]</f>
        <v>3858.8879999999999</v>
      </c>
      <c r="T7791">
        <f>Sales_Data[[#This Row],[Net Sales]]-Sales_Data[[#This Row],[Cost]]</f>
        <v>497.9380000000001</v>
      </c>
      <c r="U7791" s="2">
        <f>Sales_Data[[#This Row],[Profit]]/Sales_Data[[#This Row],[Net Sales]]</f>
        <v>0.12903665511929865</v>
      </c>
      <c r="V7791">
        <f>YEAR(Sales_Data[[#This Row],[Order_Date]])</f>
        <v>2025</v>
      </c>
      <c r="W7791" t="str">
        <f>TEXT(Sales_Data[[#This Row],[Order_Date]],"mmm")</f>
        <v>Jul</v>
      </c>
      <c r="X7791">
        <f>MONTH(Sales_Data[[#This Row],[Order_Date]])</f>
        <v>7</v>
      </c>
      <c r="Y7791" t="str">
        <f>"Q"&amp;ROUNDUP(MONTH(Sales_Data[[#This Row],[Order_Date]])/3,0)</f>
        <v>Q3</v>
      </c>
    </row>
    <row r="7792" spans="1:25" x14ac:dyDescent="0.3">
      <c r="A7792" t="s">
        <v>9606</v>
      </c>
      <c r="B7792" s="1">
        <v>45696</v>
      </c>
      <c r="C7792" t="s">
        <v>2128</v>
      </c>
      <c r="D7792" t="s">
        <v>615</v>
      </c>
      <c r="E7792" t="s">
        <v>39</v>
      </c>
      <c r="F7792" t="s">
        <v>40</v>
      </c>
      <c r="G7792" t="s">
        <v>21</v>
      </c>
      <c r="H7792" t="s">
        <v>127</v>
      </c>
      <c r="I7792" t="s">
        <v>342</v>
      </c>
      <c r="J7792">
        <v>2</v>
      </c>
      <c r="K7792">
        <v>1011.32</v>
      </c>
      <c r="L7792">
        <v>0.05</v>
      </c>
      <c r="M7792">
        <v>1619.14</v>
      </c>
      <c r="N7792" t="s">
        <v>52</v>
      </c>
      <c r="O7792" t="s">
        <v>35</v>
      </c>
      <c r="P7792" t="s">
        <v>44</v>
      </c>
      <c r="Q7792">
        <f>Sales_Data[[#This Row],[Quantity]]*Sales_Data[[#This Row],[Unit_Price]]</f>
        <v>2022.64</v>
      </c>
      <c r="R7792">
        <f>Sales_Data[[#This Row],[Gross_Sales]]*Sales_Data[[#This Row],[Discount]]</f>
        <v>101.13200000000001</v>
      </c>
      <c r="S7792">
        <f>Sales_Data[[#This Row],[Gross_Sales]]-Sales_Data[[#This Row],[Discount_Amount]]</f>
        <v>1921.508</v>
      </c>
      <c r="T7792">
        <f>Sales_Data[[#This Row],[Net Sales]]-Sales_Data[[#This Row],[Cost]]</f>
        <v>302.36799999999994</v>
      </c>
      <c r="U7792" s="2">
        <f>Sales_Data[[#This Row],[Profit]]/Sales_Data[[#This Row],[Net Sales]]</f>
        <v>0.15735974037058389</v>
      </c>
      <c r="V7792">
        <f>YEAR(Sales_Data[[#This Row],[Order_Date]])</f>
        <v>2025</v>
      </c>
      <c r="W7792" t="str">
        <f>TEXT(Sales_Data[[#This Row],[Order_Date]],"mmm")</f>
        <v>Feb</v>
      </c>
      <c r="X7792">
        <f>MONTH(Sales_Data[[#This Row],[Order_Date]])</f>
        <v>2</v>
      </c>
      <c r="Y7792" t="str">
        <f>"Q"&amp;ROUNDUP(MONTH(Sales_Data[[#This Row],[Order_Date]])/3,0)</f>
        <v>Q1</v>
      </c>
    </row>
    <row r="7793" spans="1:25" x14ac:dyDescent="0.3">
      <c r="A7793" t="s">
        <v>9607</v>
      </c>
      <c r="B7793" s="1">
        <v>45802</v>
      </c>
      <c r="C7793" t="s">
        <v>3449</v>
      </c>
      <c r="D7793" t="s">
        <v>694</v>
      </c>
      <c r="E7793" t="s">
        <v>30</v>
      </c>
      <c r="F7793" t="s">
        <v>101</v>
      </c>
      <c r="G7793" t="s">
        <v>41</v>
      </c>
      <c r="H7793" t="s">
        <v>147</v>
      </c>
      <c r="I7793" t="s">
        <v>369</v>
      </c>
      <c r="J7793">
        <v>1</v>
      </c>
      <c r="K7793">
        <v>2622.38</v>
      </c>
      <c r="L7793">
        <v>0.1</v>
      </c>
      <c r="M7793">
        <v>1892.31</v>
      </c>
      <c r="N7793" t="s">
        <v>109</v>
      </c>
      <c r="O7793" t="s">
        <v>35</v>
      </c>
      <c r="P7793" t="s">
        <v>26</v>
      </c>
      <c r="Q7793">
        <f>Sales_Data[[#This Row],[Quantity]]*Sales_Data[[#This Row],[Unit_Price]]</f>
        <v>2622.38</v>
      </c>
      <c r="R7793">
        <f>Sales_Data[[#This Row],[Gross_Sales]]*Sales_Data[[#This Row],[Discount]]</f>
        <v>262.238</v>
      </c>
      <c r="S7793">
        <f>Sales_Data[[#This Row],[Gross_Sales]]-Sales_Data[[#This Row],[Discount_Amount]]</f>
        <v>2360.1420000000003</v>
      </c>
      <c r="T7793">
        <f>Sales_Data[[#This Row],[Net Sales]]-Sales_Data[[#This Row],[Cost]]</f>
        <v>467.83200000000033</v>
      </c>
      <c r="U7793" s="2">
        <f>Sales_Data[[#This Row],[Profit]]/Sales_Data[[#This Row],[Net Sales]]</f>
        <v>0.19822197138985717</v>
      </c>
      <c r="V7793">
        <f>YEAR(Sales_Data[[#This Row],[Order_Date]])</f>
        <v>2025</v>
      </c>
      <c r="W7793" t="str">
        <f>TEXT(Sales_Data[[#This Row],[Order_Date]],"mmm")</f>
        <v>May</v>
      </c>
      <c r="X7793">
        <f>MONTH(Sales_Data[[#This Row],[Order_Date]])</f>
        <v>5</v>
      </c>
      <c r="Y7793" t="str">
        <f>"Q"&amp;ROUNDUP(MONTH(Sales_Data[[#This Row],[Order_Date]])/3,0)</f>
        <v>Q2</v>
      </c>
    </row>
    <row r="7794" spans="1:25" x14ac:dyDescent="0.3">
      <c r="A7794" t="s">
        <v>9608</v>
      </c>
      <c r="B7794" s="1">
        <v>45702</v>
      </c>
      <c r="C7794" t="s">
        <v>774</v>
      </c>
      <c r="D7794" t="s">
        <v>290</v>
      </c>
      <c r="E7794" t="s">
        <v>19</v>
      </c>
      <c r="F7794" t="s">
        <v>20</v>
      </c>
      <c r="G7794" t="s">
        <v>67</v>
      </c>
      <c r="H7794" t="s">
        <v>88</v>
      </c>
      <c r="I7794" t="s">
        <v>157</v>
      </c>
      <c r="J7794">
        <v>2</v>
      </c>
      <c r="K7794">
        <v>12954.4</v>
      </c>
      <c r="L7794">
        <v>0.1</v>
      </c>
      <c r="M7794">
        <v>15862.57</v>
      </c>
      <c r="N7794" t="s">
        <v>83</v>
      </c>
      <c r="O7794" t="s">
        <v>35</v>
      </c>
      <c r="P7794" t="s">
        <v>26</v>
      </c>
      <c r="Q7794">
        <f>Sales_Data[[#This Row],[Quantity]]*Sales_Data[[#This Row],[Unit_Price]]</f>
        <v>25908.799999999999</v>
      </c>
      <c r="R7794">
        <f>Sales_Data[[#This Row],[Gross_Sales]]*Sales_Data[[#This Row],[Discount]]</f>
        <v>2590.88</v>
      </c>
      <c r="S7794">
        <f>Sales_Data[[#This Row],[Gross_Sales]]-Sales_Data[[#This Row],[Discount_Amount]]</f>
        <v>23317.919999999998</v>
      </c>
      <c r="T7794">
        <f>Sales_Data[[#This Row],[Net Sales]]-Sales_Data[[#This Row],[Cost]]</f>
        <v>7455.3499999999985</v>
      </c>
      <c r="U7794" s="2">
        <f>Sales_Data[[#This Row],[Profit]]/Sales_Data[[#This Row],[Net Sales]]</f>
        <v>0.31972620199400287</v>
      </c>
      <c r="V7794">
        <f>YEAR(Sales_Data[[#This Row],[Order_Date]])</f>
        <v>2025</v>
      </c>
      <c r="W7794" t="str">
        <f>TEXT(Sales_Data[[#This Row],[Order_Date]],"mmm")</f>
        <v>Feb</v>
      </c>
      <c r="X7794">
        <f>MONTH(Sales_Data[[#This Row],[Order_Date]])</f>
        <v>2</v>
      </c>
      <c r="Y7794" t="str">
        <f>"Q"&amp;ROUNDUP(MONTH(Sales_Data[[#This Row],[Order_Date]])/3,0)</f>
        <v>Q1</v>
      </c>
    </row>
    <row r="7795" spans="1:25" x14ac:dyDescent="0.3">
      <c r="A7795" t="s">
        <v>9609</v>
      </c>
      <c r="B7795" s="1">
        <v>45983</v>
      </c>
      <c r="C7795" t="s">
        <v>469</v>
      </c>
      <c r="D7795" t="s">
        <v>112</v>
      </c>
      <c r="E7795" t="s">
        <v>30</v>
      </c>
      <c r="F7795" t="s">
        <v>156</v>
      </c>
      <c r="G7795" t="s">
        <v>75</v>
      </c>
      <c r="H7795" t="s">
        <v>76</v>
      </c>
      <c r="I7795" t="s">
        <v>77</v>
      </c>
      <c r="J7795">
        <v>2</v>
      </c>
      <c r="K7795">
        <v>3818.11</v>
      </c>
      <c r="L7795">
        <v>0.1</v>
      </c>
      <c r="M7795">
        <v>5284.85</v>
      </c>
      <c r="N7795" t="s">
        <v>24</v>
      </c>
      <c r="O7795" t="s">
        <v>25</v>
      </c>
      <c r="P7795" t="s">
        <v>71</v>
      </c>
      <c r="Q7795">
        <f>Sales_Data[[#This Row],[Quantity]]*Sales_Data[[#This Row],[Unit_Price]]</f>
        <v>7636.22</v>
      </c>
      <c r="R7795">
        <f>Sales_Data[[#This Row],[Gross_Sales]]*Sales_Data[[#This Row],[Discount]]</f>
        <v>763.62200000000007</v>
      </c>
      <c r="S7795">
        <f>Sales_Data[[#This Row],[Gross_Sales]]-Sales_Data[[#This Row],[Discount_Amount]]</f>
        <v>6872.598</v>
      </c>
      <c r="T7795">
        <f>Sales_Data[[#This Row],[Net Sales]]-Sales_Data[[#This Row],[Cost]]</f>
        <v>1587.7479999999996</v>
      </c>
      <c r="U7795" s="2">
        <f>Sales_Data[[#This Row],[Profit]]/Sales_Data[[#This Row],[Net Sales]]</f>
        <v>0.23102587987832252</v>
      </c>
      <c r="V7795">
        <f>YEAR(Sales_Data[[#This Row],[Order_Date]])</f>
        <v>2025</v>
      </c>
      <c r="W7795" t="str">
        <f>TEXT(Sales_Data[[#This Row],[Order_Date]],"mmm")</f>
        <v>Nov</v>
      </c>
      <c r="X7795">
        <f>MONTH(Sales_Data[[#This Row],[Order_Date]])</f>
        <v>11</v>
      </c>
      <c r="Y7795" t="str">
        <f>"Q"&amp;ROUNDUP(MONTH(Sales_Data[[#This Row],[Order_Date]])/3,0)</f>
        <v>Q4</v>
      </c>
    </row>
    <row r="7796" spans="1:25" x14ac:dyDescent="0.3">
      <c r="A7796" t="s">
        <v>9610</v>
      </c>
      <c r="B7796" s="1">
        <v>45748</v>
      </c>
      <c r="C7796" t="s">
        <v>285</v>
      </c>
      <c r="D7796" t="s">
        <v>100</v>
      </c>
      <c r="E7796" t="s">
        <v>39</v>
      </c>
      <c r="F7796" t="s">
        <v>202</v>
      </c>
      <c r="G7796" t="s">
        <v>67</v>
      </c>
      <c r="H7796" t="s">
        <v>121</v>
      </c>
      <c r="I7796" t="s">
        <v>122</v>
      </c>
      <c r="J7796">
        <v>5</v>
      </c>
      <c r="K7796">
        <v>792.89</v>
      </c>
      <c r="L7796">
        <v>0</v>
      </c>
      <c r="M7796">
        <v>2698.96</v>
      </c>
      <c r="N7796" t="s">
        <v>52</v>
      </c>
      <c r="O7796" t="s">
        <v>25</v>
      </c>
      <c r="P7796" t="s">
        <v>26</v>
      </c>
      <c r="Q7796">
        <f>Sales_Data[[#This Row],[Quantity]]*Sales_Data[[#This Row],[Unit_Price]]</f>
        <v>3964.45</v>
      </c>
      <c r="R7796">
        <f>Sales_Data[[#This Row],[Gross_Sales]]*Sales_Data[[#This Row],[Discount]]</f>
        <v>0</v>
      </c>
      <c r="S7796">
        <f>Sales_Data[[#This Row],[Gross_Sales]]-Sales_Data[[#This Row],[Discount_Amount]]</f>
        <v>3964.45</v>
      </c>
      <c r="T7796">
        <f>Sales_Data[[#This Row],[Net Sales]]-Sales_Data[[#This Row],[Cost]]</f>
        <v>1265.4899999999998</v>
      </c>
      <c r="U7796" s="2">
        <f>Sales_Data[[#This Row],[Profit]]/Sales_Data[[#This Row],[Net Sales]]</f>
        <v>0.31920947420196999</v>
      </c>
      <c r="V7796">
        <f>YEAR(Sales_Data[[#This Row],[Order_Date]])</f>
        <v>2025</v>
      </c>
      <c r="W7796" t="str">
        <f>TEXT(Sales_Data[[#This Row],[Order_Date]],"mmm")</f>
        <v>Apr</v>
      </c>
      <c r="X7796">
        <f>MONTH(Sales_Data[[#This Row],[Order_Date]])</f>
        <v>4</v>
      </c>
      <c r="Y7796" t="str">
        <f>"Q"&amp;ROUNDUP(MONTH(Sales_Data[[#This Row],[Order_Date]])/3,0)</f>
        <v>Q2</v>
      </c>
    </row>
    <row r="7797" spans="1:25" x14ac:dyDescent="0.3">
      <c r="A7797" t="s">
        <v>9611</v>
      </c>
      <c r="B7797" s="1">
        <v>45895</v>
      </c>
      <c r="C7797" t="s">
        <v>526</v>
      </c>
      <c r="D7797" t="s">
        <v>215</v>
      </c>
      <c r="E7797" t="s">
        <v>48</v>
      </c>
      <c r="F7797" t="s">
        <v>49</v>
      </c>
      <c r="G7797" t="s">
        <v>75</v>
      </c>
      <c r="H7797" t="s">
        <v>76</v>
      </c>
      <c r="I7797" t="s">
        <v>108</v>
      </c>
      <c r="J7797">
        <v>1</v>
      </c>
      <c r="K7797">
        <v>23087.200000000001</v>
      </c>
      <c r="L7797">
        <v>0.2</v>
      </c>
      <c r="M7797">
        <v>16033.67</v>
      </c>
      <c r="N7797" t="s">
        <v>70</v>
      </c>
      <c r="O7797" t="s">
        <v>35</v>
      </c>
      <c r="P7797" t="s">
        <v>44</v>
      </c>
      <c r="Q7797">
        <f>Sales_Data[[#This Row],[Quantity]]*Sales_Data[[#This Row],[Unit_Price]]</f>
        <v>23087.200000000001</v>
      </c>
      <c r="R7797">
        <f>Sales_Data[[#This Row],[Gross_Sales]]*Sales_Data[[#This Row],[Discount]]</f>
        <v>4617.4400000000005</v>
      </c>
      <c r="S7797">
        <f>Sales_Data[[#This Row],[Gross_Sales]]-Sales_Data[[#This Row],[Discount_Amount]]</f>
        <v>18469.760000000002</v>
      </c>
      <c r="T7797">
        <f>Sales_Data[[#This Row],[Net Sales]]-Sales_Data[[#This Row],[Cost]]</f>
        <v>2436.090000000002</v>
      </c>
      <c r="U7797" s="2">
        <f>Sales_Data[[#This Row],[Profit]]/Sales_Data[[#This Row],[Net Sales]]</f>
        <v>0.13189613725354318</v>
      </c>
      <c r="V7797">
        <f>YEAR(Sales_Data[[#This Row],[Order_Date]])</f>
        <v>2025</v>
      </c>
      <c r="W7797" t="str">
        <f>TEXT(Sales_Data[[#This Row],[Order_Date]],"mmm")</f>
        <v>Aug</v>
      </c>
      <c r="X7797">
        <f>MONTH(Sales_Data[[#This Row],[Order_Date]])</f>
        <v>8</v>
      </c>
      <c r="Y7797" t="str">
        <f>"Q"&amp;ROUNDUP(MONTH(Sales_Data[[#This Row],[Order_Date]])/3,0)</f>
        <v>Q3</v>
      </c>
    </row>
    <row r="7798" spans="1:25" x14ac:dyDescent="0.3">
      <c r="A7798" t="s">
        <v>9612</v>
      </c>
      <c r="B7798" s="1">
        <v>45727</v>
      </c>
      <c r="C7798" t="s">
        <v>5681</v>
      </c>
      <c r="D7798" t="s">
        <v>125</v>
      </c>
      <c r="E7798" t="s">
        <v>48</v>
      </c>
      <c r="F7798" t="s">
        <v>152</v>
      </c>
      <c r="G7798" t="s">
        <v>67</v>
      </c>
      <c r="H7798" t="s">
        <v>88</v>
      </c>
      <c r="I7798" t="s">
        <v>157</v>
      </c>
      <c r="J7798">
        <v>2</v>
      </c>
      <c r="K7798">
        <v>19798.91</v>
      </c>
      <c r="L7798">
        <v>0.15</v>
      </c>
      <c r="M7798">
        <v>29258.63</v>
      </c>
      <c r="N7798" t="s">
        <v>83</v>
      </c>
      <c r="O7798" t="s">
        <v>35</v>
      </c>
      <c r="P7798" t="s">
        <v>26</v>
      </c>
      <c r="Q7798">
        <f>Sales_Data[[#This Row],[Quantity]]*Sales_Data[[#This Row],[Unit_Price]]</f>
        <v>39597.82</v>
      </c>
      <c r="R7798">
        <f>Sales_Data[[#This Row],[Gross_Sales]]*Sales_Data[[#This Row],[Discount]]</f>
        <v>5939.6729999999998</v>
      </c>
      <c r="S7798">
        <f>Sales_Data[[#This Row],[Gross_Sales]]-Sales_Data[[#This Row],[Discount_Amount]]</f>
        <v>33658.146999999997</v>
      </c>
      <c r="T7798">
        <f>Sales_Data[[#This Row],[Net Sales]]-Sales_Data[[#This Row],[Cost]]</f>
        <v>4399.5169999999962</v>
      </c>
      <c r="U7798" s="2">
        <f>Sales_Data[[#This Row],[Profit]]/Sales_Data[[#This Row],[Net Sales]]</f>
        <v>0.13071180062289217</v>
      </c>
      <c r="V7798">
        <f>YEAR(Sales_Data[[#This Row],[Order_Date]])</f>
        <v>2025</v>
      </c>
      <c r="W7798" t="str">
        <f>TEXT(Sales_Data[[#This Row],[Order_Date]],"mmm")</f>
        <v>Mar</v>
      </c>
      <c r="X7798">
        <f>MONTH(Sales_Data[[#This Row],[Order_Date]])</f>
        <v>3</v>
      </c>
      <c r="Y7798" t="str">
        <f>"Q"&amp;ROUNDUP(MONTH(Sales_Data[[#This Row],[Order_Date]])/3,0)</f>
        <v>Q1</v>
      </c>
    </row>
    <row r="7799" spans="1:25" x14ac:dyDescent="0.3">
      <c r="A7799" t="s">
        <v>9613</v>
      </c>
      <c r="B7799" s="1">
        <v>45823</v>
      </c>
      <c r="C7799" t="s">
        <v>9614</v>
      </c>
      <c r="D7799" t="s">
        <v>397</v>
      </c>
      <c r="E7799" t="s">
        <v>19</v>
      </c>
      <c r="F7799" t="s">
        <v>113</v>
      </c>
      <c r="G7799" t="s">
        <v>67</v>
      </c>
      <c r="H7799" t="s">
        <v>133</v>
      </c>
      <c r="I7799" t="s">
        <v>138</v>
      </c>
      <c r="J7799">
        <v>1</v>
      </c>
      <c r="K7799">
        <v>2504.4</v>
      </c>
      <c r="L7799">
        <v>0</v>
      </c>
      <c r="M7799">
        <v>1769.29</v>
      </c>
      <c r="N7799" t="s">
        <v>24</v>
      </c>
      <c r="O7799" t="s">
        <v>25</v>
      </c>
      <c r="P7799" t="s">
        <v>44</v>
      </c>
      <c r="Q7799">
        <f>Sales_Data[[#This Row],[Quantity]]*Sales_Data[[#This Row],[Unit_Price]]</f>
        <v>2504.4</v>
      </c>
      <c r="R7799">
        <f>Sales_Data[[#This Row],[Gross_Sales]]*Sales_Data[[#This Row],[Discount]]</f>
        <v>0</v>
      </c>
      <c r="S7799">
        <f>Sales_Data[[#This Row],[Gross_Sales]]-Sales_Data[[#This Row],[Discount_Amount]]</f>
        <v>2504.4</v>
      </c>
      <c r="T7799">
        <f>Sales_Data[[#This Row],[Net Sales]]-Sales_Data[[#This Row],[Cost]]</f>
        <v>735.11000000000013</v>
      </c>
      <c r="U7799" s="2">
        <f>Sales_Data[[#This Row],[Profit]]/Sales_Data[[#This Row],[Net Sales]]</f>
        <v>0.29352739179044884</v>
      </c>
      <c r="V7799">
        <f>YEAR(Sales_Data[[#This Row],[Order_Date]])</f>
        <v>2025</v>
      </c>
      <c r="W7799" t="str">
        <f>TEXT(Sales_Data[[#This Row],[Order_Date]],"mmm")</f>
        <v>Jun</v>
      </c>
      <c r="X7799">
        <f>MONTH(Sales_Data[[#This Row],[Order_Date]])</f>
        <v>6</v>
      </c>
      <c r="Y7799" t="str">
        <f>"Q"&amp;ROUNDUP(MONTH(Sales_Data[[#This Row],[Order_Date]])/3,0)</f>
        <v>Q2</v>
      </c>
    </row>
    <row r="7800" spans="1:25" x14ac:dyDescent="0.3">
      <c r="A7800" t="s">
        <v>9615</v>
      </c>
      <c r="B7800" s="1">
        <v>45787</v>
      </c>
      <c r="C7800" t="s">
        <v>1624</v>
      </c>
      <c r="D7800" t="s">
        <v>1004</v>
      </c>
      <c r="E7800" t="s">
        <v>39</v>
      </c>
      <c r="F7800" t="s">
        <v>202</v>
      </c>
      <c r="G7800" t="s">
        <v>75</v>
      </c>
      <c r="H7800" t="s">
        <v>256</v>
      </c>
      <c r="I7800" t="s">
        <v>334</v>
      </c>
      <c r="J7800">
        <v>1</v>
      </c>
      <c r="K7800">
        <v>2792.31</v>
      </c>
      <c r="L7800">
        <v>0.05</v>
      </c>
      <c r="M7800">
        <v>1677.85</v>
      </c>
      <c r="N7800" t="s">
        <v>52</v>
      </c>
      <c r="O7800" t="s">
        <v>53</v>
      </c>
      <c r="P7800" t="s">
        <v>71</v>
      </c>
      <c r="Q7800">
        <f>Sales_Data[[#This Row],[Quantity]]*Sales_Data[[#This Row],[Unit_Price]]</f>
        <v>2792.31</v>
      </c>
      <c r="R7800">
        <f>Sales_Data[[#This Row],[Gross_Sales]]*Sales_Data[[#This Row],[Discount]]</f>
        <v>139.6155</v>
      </c>
      <c r="S7800">
        <f>Sales_Data[[#This Row],[Gross_Sales]]-Sales_Data[[#This Row],[Discount_Amount]]</f>
        <v>2652.6945000000001</v>
      </c>
      <c r="T7800">
        <f>Sales_Data[[#This Row],[Net Sales]]-Sales_Data[[#This Row],[Cost]]</f>
        <v>974.84450000000015</v>
      </c>
      <c r="U7800" s="2">
        <f>Sales_Data[[#This Row],[Profit]]/Sales_Data[[#This Row],[Net Sales]]</f>
        <v>0.36749218577563308</v>
      </c>
      <c r="V7800">
        <f>YEAR(Sales_Data[[#This Row],[Order_Date]])</f>
        <v>2025</v>
      </c>
      <c r="W7800" t="str">
        <f>TEXT(Sales_Data[[#This Row],[Order_Date]],"mmm")</f>
        <v>May</v>
      </c>
      <c r="X7800">
        <f>MONTH(Sales_Data[[#This Row],[Order_Date]])</f>
        <v>5</v>
      </c>
      <c r="Y7800" t="str">
        <f>"Q"&amp;ROUNDUP(MONTH(Sales_Data[[#This Row],[Order_Date]])/3,0)</f>
        <v>Q2</v>
      </c>
    </row>
    <row r="7801" spans="1:25" x14ac:dyDescent="0.3">
      <c r="A7801" t="s">
        <v>9616</v>
      </c>
      <c r="B7801" s="1">
        <v>45871</v>
      </c>
      <c r="C7801" t="s">
        <v>722</v>
      </c>
      <c r="D7801" t="s">
        <v>302</v>
      </c>
      <c r="E7801" t="s">
        <v>48</v>
      </c>
      <c r="F7801" t="s">
        <v>164</v>
      </c>
      <c r="G7801" t="s">
        <v>67</v>
      </c>
      <c r="H7801" t="s">
        <v>133</v>
      </c>
      <c r="I7801" t="s">
        <v>134</v>
      </c>
      <c r="J7801">
        <v>2</v>
      </c>
      <c r="K7801">
        <v>20506.830000000002</v>
      </c>
      <c r="L7801">
        <v>0.05</v>
      </c>
      <c r="M7801">
        <v>32542.78</v>
      </c>
      <c r="N7801" t="s">
        <v>52</v>
      </c>
      <c r="O7801" t="s">
        <v>35</v>
      </c>
      <c r="P7801" t="s">
        <v>71</v>
      </c>
      <c r="Q7801">
        <f>Sales_Data[[#This Row],[Quantity]]*Sales_Data[[#This Row],[Unit_Price]]</f>
        <v>41013.660000000003</v>
      </c>
      <c r="R7801">
        <f>Sales_Data[[#This Row],[Gross_Sales]]*Sales_Data[[#This Row],[Discount]]</f>
        <v>2050.6830000000004</v>
      </c>
      <c r="S7801">
        <f>Sales_Data[[#This Row],[Gross_Sales]]-Sales_Data[[#This Row],[Discount_Amount]]</f>
        <v>38962.977000000006</v>
      </c>
      <c r="T7801">
        <f>Sales_Data[[#This Row],[Net Sales]]-Sales_Data[[#This Row],[Cost]]</f>
        <v>6420.1970000000074</v>
      </c>
      <c r="U7801" s="2">
        <f>Sales_Data[[#This Row],[Profit]]/Sales_Data[[#This Row],[Net Sales]]</f>
        <v>0.16477685983799459</v>
      </c>
      <c r="V7801">
        <f>YEAR(Sales_Data[[#This Row],[Order_Date]])</f>
        <v>2025</v>
      </c>
      <c r="W7801" t="str">
        <f>TEXT(Sales_Data[[#This Row],[Order_Date]],"mmm")</f>
        <v>Aug</v>
      </c>
      <c r="X7801">
        <f>MONTH(Sales_Data[[#This Row],[Order_Date]])</f>
        <v>8</v>
      </c>
      <c r="Y7801" t="str">
        <f>"Q"&amp;ROUNDUP(MONTH(Sales_Data[[#This Row],[Order_Date]])/3,0)</f>
        <v>Q3</v>
      </c>
    </row>
    <row r="7802" spans="1:25" x14ac:dyDescent="0.3">
      <c r="A7802" t="s">
        <v>9617</v>
      </c>
      <c r="B7802" s="1">
        <v>45997</v>
      </c>
      <c r="C7802" t="s">
        <v>2607</v>
      </c>
      <c r="D7802" t="s">
        <v>271</v>
      </c>
      <c r="E7802" t="s">
        <v>39</v>
      </c>
      <c r="F7802" t="s">
        <v>96</v>
      </c>
      <c r="G7802" t="s">
        <v>41</v>
      </c>
      <c r="H7802" t="s">
        <v>42</v>
      </c>
      <c r="I7802" t="s">
        <v>82</v>
      </c>
      <c r="J7802">
        <v>1</v>
      </c>
      <c r="K7802">
        <v>4587.6899999999996</v>
      </c>
      <c r="L7802">
        <v>0.15</v>
      </c>
      <c r="M7802">
        <v>2774.69</v>
      </c>
      <c r="N7802" t="s">
        <v>24</v>
      </c>
      <c r="O7802" t="s">
        <v>35</v>
      </c>
      <c r="P7802" t="s">
        <v>26</v>
      </c>
      <c r="Q7802">
        <f>Sales_Data[[#This Row],[Quantity]]*Sales_Data[[#This Row],[Unit_Price]]</f>
        <v>4587.6899999999996</v>
      </c>
      <c r="R7802">
        <f>Sales_Data[[#This Row],[Gross_Sales]]*Sales_Data[[#This Row],[Discount]]</f>
        <v>688.15349999999989</v>
      </c>
      <c r="S7802">
        <f>Sales_Data[[#This Row],[Gross_Sales]]-Sales_Data[[#This Row],[Discount_Amount]]</f>
        <v>3899.5364999999997</v>
      </c>
      <c r="T7802">
        <f>Sales_Data[[#This Row],[Net Sales]]-Sales_Data[[#This Row],[Cost]]</f>
        <v>1124.8464999999997</v>
      </c>
      <c r="U7802" s="2">
        <f>Sales_Data[[#This Row],[Profit]]/Sales_Data[[#This Row],[Net Sales]]</f>
        <v>0.28845646142817222</v>
      </c>
      <c r="V7802">
        <f>YEAR(Sales_Data[[#This Row],[Order_Date]])</f>
        <v>2025</v>
      </c>
      <c r="W7802" t="str">
        <f>TEXT(Sales_Data[[#This Row],[Order_Date]],"mmm")</f>
        <v>Dec</v>
      </c>
      <c r="X7802">
        <f>MONTH(Sales_Data[[#This Row],[Order_Date]])</f>
        <v>12</v>
      </c>
      <c r="Y7802" t="str">
        <f>"Q"&amp;ROUNDUP(MONTH(Sales_Data[[#This Row],[Order_Date]])/3,0)</f>
        <v>Q4</v>
      </c>
    </row>
    <row r="7803" spans="1:25" x14ac:dyDescent="0.3">
      <c r="A7803" t="s">
        <v>9618</v>
      </c>
      <c r="B7803" s="1">
        <v>45746</v>
      </c>
      <c r="C7803" t="s">
        <v>3110</v>
      </c>
      <c r="D7803" t="s">
        <v>366</v>
      </c>
      <c r="E7803" t="s">
        <v>39</v>
      </c>
      <c r="F7803" t="s">
        <v>405</v>
      </c>
      <c r="G7803" t="s">
        <v>67</v>
      </c>
      <c r="H7803" t="s">
        <v>68</v>
      </c>
      <c r="I7803" t="s">
        <v>69</v>
      </c>
      <c r="J7803">
        <v>2</v>
      </c>
      <c r="K7803">
        <v>6229.8</v>
      </c>
      <c r="L7803">
        <v>0.1</v>
      </c>
      <c r="M7803">
        <v>7884.01</v>
      </c>
      <c r="N7803" t="s">
        <v>109</v>
      </c>
      <c r="O7803" t="s">
        <v>35</v>
      </c>
      <c r="P7803" t="s">
        <v>71</v>
      </c>
      <c r="Q7803">
        <f>Sales_Data[[#This Row],[Quantity]]*Sales_Data[[#This Row],[Unit_Price]]</f>
        <v>12459.6</v>
      </c>
      <c r="R7803">
        <f>Sales_Data[[#This Row],[Gross_Sales]]*Sales_Data[[#This Row],[Discount]]</f>
        <v>1245.96</v>
      </c>
      <c r="S7803">
        <f>Sales_Data[[#This Row],[Gross_Sales]]-Sales_Data[[#This Row],[Discount_Amount]]</f>
        <v>11213.64</v>
      </c>
      <c r="T7803">
        <f>Sales_Data[[#This Row],[Net Sales]]-Sales_Data[[#This Row],[Cost]]</f>
        <v>3329.6299999999992</v>
      </c>
      <c r="U7803" s="2">
        <f>Sales_Data[[#This Row],[Profit]]/Sales_Data[[#This Row],[Net Sales]]</f>
        <v>0.29692677845909082</v>
      </c>
      <c r="V7803">
        <f>YEAR(Sales_Data[[#This Row],[Order_Date]])</f>
        <v>2025</v>
      </c>
      <c r="W7803" t="str">
        <f>TEXT(Sales_Data[[#This Row],[Order_Date]],"mmm")</f>
        <v>Mar</v>
      </c>
      <c r="X7803">
        <f>MONTH(Sales_Data[[#This Row],[Order_Date]])</f>
        <v>3</v>
      </c>
      <c r="Y7803" t="str">
        <f>"Q"&amp;ROUNDUP(MONTH(Sales_Data[[#This Row],[Order_Date]])/3,0)</f>
        <v>Q1</v>
      </c>
    </row>
    <row r="7804" spans="1:25" x14ac:dyDescent="0.3">
      <c r="A7804" t="s">
        <v>9619</v>
      </c>
      <c r="B7804" s="1">
        <v>45992</v>
      </c>
      <c r="C7804" t="s">
        <v>1537</v>
      </c>
      <c r="D7804" t="s">
        <v>218</v>
      </c>
      <c r="E7804" t="s">
        <v>39</v>
      </c>
      <c r="F7804" t="s">
        <v>96</v>
      </c>
      <c r="G7804" t="s">
        <v>32</v>
      </c>
      <c r="H7804" t="s">
        <v>33</v>
      </c>
      <c r="I7804" t="s">
        <v>34</v>
      </c>
      <c r="J7804">
        <v>2</v>
      </c>
      <c r="K7804">
        <v>3401.96</v>
      </c>
      <c r="L7804">
        <v>0</v>
      </c>
      <c r="M7804">
        <v>5244.37</v>
      </c>
      <c r="N7804" t="s">
        <v>24</v>
      </c>
      <c r="O7804" t="s">
        <v>25</v>
      </c>
      <c r="P7804" t="s">
        <v>44</v>
      </c>
      <c r="Q7804">
        <f>Sales_Data[[#This Row],[Quantity]]*Sales_Data[[#This Row],[Unit_Price]]</f>
        <v>6803.92</v>
      </c>
      <c r="R7804">
        <f>Sales_Data[[#This Row],[Gross_Sales]]*Sales_Data[[#This Row],[Discount]]</f>
        <v>0</v>
      </c>
      <c r="S7804">
        <f>Sales_Data[[#This Row],[Gross_Sales]]-Sales_Data[[#This Row],[Discount_Amount]]</f>
        <v>6803.92</v>
      </c>
      <c r="T7804">
        <f>Sales_Data[[#This Row],[Net Sales]]-Sales_Data[[#This Row],[Cost]]</f>
        <v>1559.5500000000002</v>
      </c>
      <c r="U7804" s="2">
        <f>Sales_Data[[#This Row],[Profit]]/Sales_Data[[#This Row],[Net Sales]]</f>
        <v>0.2292134534209691</v>
      </c>
      <c r="V7804">
        <f>YEAR(Sales_Data[[#This Row],[Order_Date]])</f>
        <v>2025</v>
      </c>
      <c r="W7804" t="str">
        <f>TEXT(Sales_Data[[#This Row],[Order_Date]],"mmm")</f>
        <v>Dec</v>
      </c>
      <c r="X7804">
        <f>MONTH(Sales_Data[[#This Row],[Order_Date]])</f>
        <v>12</v>
      </c>
      <c r="Y7804" t="str">
        <f>"Q"&amp;ROUNDUP(MONTH(Sales_Data[[#This Row],[Order_Date]])/3,0)</f>
        <v>Q4</v>
      </c>
    </row>
    <row r="7805" spans="1:25" x14ac:dyDescent="0.3">
      <c r="A7805" t="s">
        <v>9620</v>
      </c>
      <c r="B7805" s="1">
        <v>45909</v>
      </c>
      <c r="C7805" t="s">
        <v>1255</v>
      </c>
      <c r="D7805" t="s">
        <v>463</v>
      </c>
      <c r="E7805" t="s">
        <v>48</v>
      </c>
      <c r="F7805" t="s">
        <v>49</v>
      </c>
      <c r="G7805" t="s">
        <v>67</v>
      </c>
      <c r="H7805" t="s">
        <v>88</v>
      </c>
      <c r="I7805" t="s">
        <v>157</v>
      </c>
      <c r="J7805">
        <v>1</v>
      </c>
      <c r="K7805">
        <v>48913.24</v>
      </c>
      <c r="L7805">
        <v>0</v>
      </c>
      <c r="M7805">
        <v>30332.27</v>
      </c>
      <c r="N7805" t="s">
        <v>109</v>
      </c>
      <c r="O7805" t="s">
        <v>35</v>
      </c>
      <c r="P7805" t="s">
        <v>44</v>
      </c>
      <c r="Q7805">
        <f>Sales_Data[[#This Row],[Quantity]]*Sales_Data[[#This Row],[Unit_Price]]</f>
        <v>48913.24</v>
      </c>
      <c r="R7805">
        <f>Sales_Data[[#This Row],[Gross_Sales]]*Sales_Data[[#This Row],[Discount]]</f>
        <v>0</v>
      </c>
      <c r="S7805">
        <f>Sales_Data[[#This Row],[Gross_Sales]]-Sales_Data[[#This Row],[Discount_Amount]]</f>
        <v>48913.24</v>
      </c>
      <c r="T7805">
        <f>Sales_Data[[#This Row],[Net Sales]]-Sales_Data[[#This Row],[Cost]]</f>
        <v>18580.969999999998</v>
      </c>
      <c r="U7805" s="2">
        <f>Sales_Data[[#This Row],[Profit]]/Sales_Data[[#This Row],[Net Sales]]</f>
        <v>0.37987608263120576</v>
      </c>
      <c r="V7805">
        <f>YEAR(Sales_Data[[#This Row],[Order_Date]])</f>
        <v>2025</v>
      </c>
      <c r="W7805" t="str">
        <f>TEXT(Sales_Data[[#This Row],[Order_Date]],"mmm")</f>
        <v>Sep</v>
      </c>
      <c r="X7805">
        <f>MONTH(Sales_Data[[#This Row],[Order_Date]])</f>
        <v>9</v>
      </c>
      <c r="Y7805" t="str">
        <f>"Q"&amp;ROUNDUP(MONTH(Sales_Data[[#This Row],[Order_Date]])/3,0)</f>
        <v>Q3</v>
      </c>
    </row>
    <row r="7806" spans="1:25" x14ac:dyDescent="0.3">
      <c r="A7806" t="s">
        <v>9621</v>
      </c>
      <c r="B7806" s="1">
        <v>46006</v>
      </c>
      <c r="C7806" t="s">
        <v>3283</v>
      </c>
      <c r="D7806" t="s">
        <v>313</v>
      </c>
      <c r="E7806" t="s">
        <v>39</v>
      </c>
      <c r="F7806" t="s">
        <v>202</v>
      </c>
      <c r="G7806" t="s">
        <v>21</v>
      </c>
      <c r="H7806" t="s">
        <v>230</v>
      </c>
      <c r="I7806" t="s">
        <v>231</v>
      </c>
      <c r="J7806">
        <v>2</v>
      </c>
      <c r="K7806">
        <v>1363.67</v>
      </c>
      <c r="L7806">
        <v>0.05</v>
      </c>
      <c r="M7806">
        <v>1859</v>
      </c>
      <c r="N7806" t="s">
        <v>24</v>
      </c>
      <c r="O7806" t="s">
        <v>35</v>
      </c>
      <c r="P7806" t="s">
        <v>71</v>
      </c>
      <c r="Q7806">
        <f>Sales_Data[[#This Row],[Quantity]]*Sales_Data[[#This Row],[Unit_Price]]</f>
        <v>2727.34</v>
      </c>
      <c r="R7806">
        <f>Sales_Data[[#This Row],[Gross_Sales]]*Sales_Data[[#This Row],[Discount]]</f>
        <v>136.36700000000002</v>
      </c>
      <c r="S7806">
        <f>Sales_Data[[#This Row],[Gross_Sales]]-Sales_Data[[#This Row],[Discount_Amount]]</f>
        <v>2590.973</v>
      </c>
      <c r="T7806">
        <f>Sales_Data[[#This Row],[Net Sales]]-Sales_Data[[#This Row],[Cost]]</f>
        <v>731.97299999999996</v>
      </c>
      <c r="U7806" s="2">
        <f>Sales_Data[[#This Row],[Profit]]/Sales_Data[[#This Row],[Net Sales]]</f>
        <v>0.28250892618332957</v>
      </c>
      <c r="V7806">
        <f>YEAR(Sales_Data[[#This Row],[Order_Date]])</f>
        <v>2025</v>
      </c>
      <c r="W7806" t="str">
        <f>TEXT(Sales_Data[[#This Row],[Order_Date]],"mmm")</f>
        <v>Dec</v>
      </c>
      <c r="X7806">
        <f>MONTH(Sales_Data[[#This Row],[Order_Date]])</f>
        <v>12</v>
      </c>
      <c r="Y7806" t="str">
        <f>"Q"&amp;ROUNDUP(MONTH(Sales_Data[[#This Row],[Order_Date]])/3,0)</f>
        <v>Q4</v>
      </c>
    </row>
    <row r="7807" spans="1:25" x14ac:dyDescent="0.3">
      <c r="A7807" t="s">
        <v>9622</v>
      </c>
      <c r="B7807" s="1">
        <v>45729</v>
      </c>
      <c r="C7807" t="s">
        <v>282</v>
      </c>
      <c r="D7807" t="s">
        <v>366</v>
      </c>
      <c r="E7807" t="s">
        <v>48</v>
      </c>
      <c r="F7807" t="s">
        <v>164</v>
      </c>
      <c r="G7807" t="s">
        <v>67</v>
      </c>
      <c r="H7807" t="s">
        <v>68</v>
      </c>
      <c r="I7807" t="s">
        <v>97</v>
      </c>
      <c r="J7807">
        <v>1</v>
      </c>
      <c r="K7807">
        <v>58330.37</v>
      </c>
      <c r="L7807">
        <v>0</v>
      </c>
      <c r="M7807">
        <v>42479.39</v>
      </c>
      <c r="N7807" t="s">
        <v>83</v>
      </c>
      <c r="O7807" t="s">
        <v>35</v>
      </c>
      <c r="P7807" t="s">
        <v>26</v>
      </c>
      <c r="Q7807">
        <f>Sales_Data[[#This Row],[Quantity]]*Sales_Data[[#This Row],[Unit_Price]]</f>
        <v>58330.37</v>
      </c>
      <c r="R7807">
        <f>Sales_Data[[#This Row],[Gross_Sales]]*Sales_Data[[#This Row],[Discount]]</f>
        <v>0</v>
      </c>
      <c r="S7807">
        <f>Sales_Data[[#This Row],[Gross_Sales]]-Sales_Data[[#This Row],[Discount_Amount]]</f>
        <v>58330.37</v>
      </c>
      <c r="T7807">
        <f>Sales_Data[[#This Row],[Net Sales]]-Sales_Data[[#This Row],[Cost]]</f>
        <v>15850.980000000003</v>
      </c>
      <c r="U7807" s="2">
        <f>Sales_Data[[#This Row],[Profit]]/Sales_Data[[#This Row],[Net Sales]]</f>
        <v>0.27174489035471577</v>
      </c>
      <c r="V7807">
        <f>YEAR(Sales_Data[[#This Row],[Order_Date]])</f>
        <v>2025</v>
      </c>
      <c r="W7807" t="str">
        <f>TEXT(Sales_Data[[#This Row],[Order_Date]],"mmm")</f>
        <v>Mar</v>
      </c>
      <c r="X7807">
        <f>MONTH(Sales_Data[[#This Row],[Order_Date]])</f>
        <v>3</v>
      </c>
      <c r="Y7807" t="str">
        <f>"Q"&amp;ROUNDUP(MONTH(Sales_Data[[#This Row],[Order_Date]])/3,0)</f>
        <v>Q1</v>
      </c>
    </row>
    <row r="7808" spans="1:25" x14ac:dyDescent="0.3">
      <c r="A7808" t="s">
        <v>9623</v>
      </c>
      <c r="B7808" s="1">
        <v>45822</v>
      </c>
      <c r="C7808" t="s">
        <v>9624</v>
      </c>
      <c r="D7808" t="s">
        <v>356</v>
      </c>
      <c r="E7808" t="s">
        <v>48</v>
      </c>
      <c r="F7808" t="s">
        <v>152</v>
      </c>
      <c r="G7808" t="s">
        <v>21</v>
      </c>
      <c r="H7808" t="s">
        <v>230</v>
      </c>
      <c r="I7808" t="s">
        <v>231</v>
      </c>
      <c r="J7808">
        <v>3</v>
      </c>
      <c r="K7808">
        <v>11189.77</v>
      </c>
      <c r="L7808">
        <v>0</v>
      </c>
      <c r="M7808">
        <v>29286.04</v>
      </c>
      <c r="N7808" t="s">
        <v>52</v>
      </c>
      <c r="O7808" t="s">
        <v>35</v>
      </c>
      <c r="P7808" t="s">
        <v>71</v>
      </c>
      <c r="Q7808">
        <f>Sales_Data[[#This Row],[Quantity]]*Sales_Data[[#This Row],[Unit_Price]]</f>
        <v>33569.31</v>
      </c>
      <c r="R7808">
        <f>Sales_Data[[#This Row],[Gross_Sales]]*Sales_Data[[#This Row],[Discount]]</f>
        <v>0</v>
      </c>
      <c r="S7808">
        <f>Sales_Data[[#This Row],[Gross_Sales]]-Sales_Data[[#This Row],[Discount_Amount]]</f>
        <v>33569.31</v>
      </c>
      <c r="T7808">
        <f>Sales_Data[[#This Row],[Net Sales]]-Sales_Data[[#This Row],[Cost]]</f>
        <v>4283.2699999999968</v>
      </c>
      <c r="U7808" s="2">
        <f>Sales_Data[[#This Row],[Profit]]/Sales_Data[[#This Row],[Net Sales]]</f>
        <v>0.12759481800489783</v>
      </c>
      <c r="V7808">
        <f>YEAR(Sales_Data[[#This Row],[Order_Date]])</f>
        <v>2025</v>
      </c>
      <c r="W7808" t="str">
        <f>TEXT(Sales_Data[[#This Row],[Order_Date]],"mmm")</f>
        <v>Jun</v>
      </c>
      <c r="X7808">
        <f>MONTH(Sales_Data[[#This Row],[Order_Date]])</f>
        <v>6</v>
      </c>
      <c r="Y7808" t="str">
        <f>"Q"&amp;ROUNDUP(MONTH(Sales_Data[[#This Row],[Order_Date]])/3,0)</f>
        <v>Q2</v>
      </c>
    </row>
    <row r="7809" spans="1:25" x14ac:dyDescent="0.3">
      <c r="A7809" t="s">
        <v>9625</v>
      </c>
      <c r="B7809" s="1">
        <v>45706</v>
      </c>
      <c r="C7809" t="s">
        <v>3468</v>
      </c>
      <c r="D7809" t="s">
        <v>252</v>
      </c>
      <c r="E7809" t="s">
        <v>30</v>
      </c>
      <c r="F7809" t="s">
        <v>101</v>
      </c>
      <c r="G7809" t="s">
        <v>67</v>
      </c>
      <c r="H7809" t="s">
        <v>133</v>
      </c>
      <c r="I7809" t="s">
        <v>138</v>
      </c>
      <c r="J7809">
        <v>1</v>
      </c>
      <c r="K7809">
        <v>1162.48</v>
      </c>
      <c r="L7809">
        <v>0.1</v>
      </c>
      <c r="M7809">
        <v>691.75</v>
      </c>
      <c r="N7809" t="s">
        <v>52</v>
      </c>
      <c r="O7809" t="s">
        <v>35</v>
      </c>
      <c r="P7809" t="s">
        <v>26</v>
      </c>
      <c r="Q7809">
        <f>Sales_Data[[#This Row],[Quantity]]*Sales_Data[[#This Row],[Unit_Price]]</f>
        <v>1162.48</v>
      </c>
      <c r="R7809">
        <f>Sales_Data[[#This Row],[Gross_Sales]]*Sales_Data[[#This Row],[Discount]]</f>
        <v>116.248</v>
      </c>
      <c r="S7809">
        <f>Sales_Data[[#This Row],[Gross_Sales]]-Sales_Data[[#This Row],[Discount_Amount]]</f>
        <v>1046.232</v>
      </c>
      <c r="T7809">
        <f>Sales_Data[[#This Row],[Net Sales]]-Sales_Data[[#This Row],[Cost]]</f>
        <v>354.48199999999997</v>
      </c>
      <c r="U7809" s="2">
        <f>Sales_Data[[#This Row],[Profit]]/Sales_Data[[#This Row],[Net Sales]]</f>
        <v>0.33881777655433976</v>
      </c>
      <c r="V7809">
        <f>YEAR(Sales_Data[[#This Row],[Order_Date]])</f>
        <v>2025</v>
      </c>
      <c r="W7809" t="str">
        <f>TEXT(Sales_Data[[#This Row],[Order_Date]],"mmm")</f>
        <v>Feb</v>
      </c>
      <c r="X7809">
        <f>MONTH(Sales_Data[[#This Row],[Order_Date]])</f>
        <v>2</v>
      </c>
      <c r="Y7809" t="str">
        <f>"Q"&amp;ROUNDUP(MONTH(Sales_Data[[#This Row],[Order_Date]])/3,0)</f>
        <v>Q1</v>
      </c>
    </row>
    <row r="7810" spans="1:25" x14ac:dyDescent="0.3">
      <c r="A7810" t="s">
        <v>9626</v>
      </c>
      <c r="B7810" s="1">
        <v>45709</v>
      </c>
      <c r="C7810" t="s">
        <v>6185</v>
      </c>
      <c r="D7810" t="s">
        <v>546</v>
      </c>
      <c r="E7810" t="s">
        <v>19</v>
      </c>
      <c r="F7810" t="s">
        <v>81</v>
      </c>
      <c r="G7810" t="s">
        <v>21</v>
      </c>
      <c r="H7810" t="s">
        <v>230</v>
      </c>
      <c r="I7810" t="s">
        <v>231</v>
      </c>
      <c r="J7810">
        <v>1</v>
      </c>
      <c r="K7810">
        <v>2541.8200000000002</v>
      </c>
      <c r="L7810">
        <v>0.1</v>
      </c>
      <c r="M7810">
        <v>1507.92</v>
      </c>
      <c r="N7810" t="s">
        <v>70</v>
      </c>
      <c r="O7810" t="s">
        <v>25</v>
      </c>
      <c r="P7810" t="s">
        <v>44</v>
      </c>
      <c r="Q7810">
        <f>Sales_Data[[#This Row],[Quantity]]*Sales_Data[[#This Row],[Unit_Price]]</f>
        <v>2541.8200000000002</v>
      </c>
      <c r="R7810">
        <f>Sales_Data[[#This Row],[Gross_Sales]]*Sales_Data[[#This Row],[Discount]]</f>
        <v>254.18200000000002</v>
      </c>
      <c r="S7810">
        <f>Sales_Data[[#This Row],[Gross_Sales]]-Sales_Data[[#This Row],[Discount_Amount]]</f>
        <v>2287.6379999999999</v>
      </c>
      <c r="T7810">
        <f>Sales_Data[[#This Row],[Net Sales]]-Sales_Data[[#This Row],[Cost]]</f>
        <v>779.71799999999985</v>
      </c>
      <c r="U7810" s="2">
        <f>Sales_Data[[#This Row],[Profit]]/Sales_Data[[#This Row],[Net Sales]]</f>
        <v>0.34083976573216562</v>
      </c>
      <c r="V7810">
        <f>YEAR(Sales_Data[[#This Row],[Order_Date]])</f>
        <v>2025</v>
      </c>
      <c r="W7810" t="str">
        <f>TEXT(Sales_Data[[#This Row],[Order_Date]],"mmm")</f>
        <v>Feb</v>
      </c>
      <c r="X7810">
        <f>MONTH(Sales_Data[[#This Row],[Order_Date]])</f>
        <v>2</v>
      </c>
      <c r="Y7810" t="str">
        <f>"Q"&amp;ROUNDUP(MONTH(Sales_Data[[#This Row],[Order_Date]])/3,0)</f>
        <v>Q1</v>
      </c>
    </row>
    <row r="7811" spans="1:25" x14ac:dyDescent="0.3">
      <c r="A7811" t="s">
        <v>9627</v>
      </c>
      <c r="B7811" s="1">
        <v>45946</v>
      </c>
      <c r="C7811" t="s">
        <v>632</v>
      </c>
      <c r="D7811" t="s">
        <v>522</v>
      </c>
      <c r="E7811" t="s">
        <v>19</v>
      </c>
      <c r="F7811" t="s">
        <v>57</v>
      </c>
      <c r="G7811" t="s">
        <v>41</v>
      </c>
      <c r="H7811" t="s">
        <v>147</v>
      </c>
      <c r="I7811" t="s">
        <v>148</v>
      </c>
      <c r="J7811">
        <v>2</v>
      </c>
      <c r="K7811">
        <v>6057.46</v>
      </c>
      <c r="L7811">
        <v>0.05</v>
      </c>
      <c r="M7811">
        <v>8989.0499999999993</v>
      </c>
      <c r="N7811" t="s">
        <v>52</v>
      </c>
      <c r="O7811" t="s">
        <v>35</v>
      </c>
      <c r="P7811" t="s">
        <v>71</v>
      </c>
      <c r="Q7811">
        <f>Sales_Data[[#This Row],[Quantity]]*Sales_Data[[#This Row],[Unit_Price]]</f>
        <v>12114.92</v>
      </c>
      <c r="R7811">
        <f>Sales_Data[[#This Row],[Gross_Sales]]*Sales_Data[[#This Row],[Discount]]</f>
        <v>605.74599999999998</v>
      </c>
      <c r="S7811">
        <f>Sales_Data[[#This Row],[Gross_Sales]]-Sales_Data[[#This Row],[Discount_Amount]]</f>
        <v>11509.174000000001</v>
      </c>
      <c r="T7811">
        <f>Sales_Data[[#This Row],[Net Sales]]-Sales_Data[[#This Row],[Cost]]</f>
        <v>2520.1240000000016</v>
      </c>
      <c r="U7811" s="2">
        <f>Sales_Data[[#This Row],[Profit]]/Sales_Data[[#This Row],[Net Sales]]</f>
        <v>0.21896653921471701</v>
      </c>
      <c r="V7811">
        <f>YEAR(Sales_Data[[#This Row],[Order_Date]])</f>
        <v>2025</v>
      </c>
      <c r="W7811" t="str">
        <f>TEXT(Sales_Data[[#This Row],[Order_Date]],"mmm")</f>
        <v>Oct</v>
      </c>
      <c r="X7811">
        <f>MONTH(Sales_Data[[#This Row],[Order_Date]])</f>
        <v>10</v>
      </c>
      <c r="Y7811" t="str">
        <f>"Q"&amp;ROUNDUP(MONTH(Sales_Data[[#This Row],[Order_Date]])/3,0)</f>
        <v>Q4</v>
      </c>
    </row>
    <row r="7812" spans="1:25" x14ac:dyDescent="0.3">
      <c r="A7812" t="s">
        <v>9628</v>
      </c>
      <c r="B7812" s="1">
        <v>45935</v>
      </c>
      <c r="C7812" t="s">
        <v>506</v>
      </c>
      <c r="D7812" t="s">
        <v>290</v>
      </c>
      <c r="E7812" t="s">
        <v>48</v>
      </c>
      <c r="F7812" t="s">
        <v>164</v>
      </c>
      <c r="G7812" t="s">
        <v>75</v>
      </c>
      <c r="H7812" t="s">
        <v>76</v>
      </c>
      <c r="I7812" t="s">
        <v>108</v>
      </c>
      <c r="J7812">
        <v>5</v>
      </c>
      <c r="K7812">
        <v>36578.06</v>
      </c>
      <c r="L7812">
        <v>0.1</v>
      </c>
      <c r="M7812">
        <v>105398.92</v>
      </c>
      <c r="N7812" t="s">
        <v>24</v>
      </c>
      <c r="O7812" t="s">
        <v>25</v>
      </c>
      <c r="P7812" t="s">
        <v>71</v>
      </c>
      <c r="Q7812">
        <f>Sales_Data[[#This Row],[Quantity]]*Sales_Data[[#This Row],[Unit_Price]]</f>
        <v>182890.3</v>
      </c>
      <c r="R7812">
        <f>Sales_Data[[#This Row],[Gross_Sales]]*Sales_Data[[#This Row],[Discount]]</f>
        <v>18289.03</v>
      </c>
      <c r="S7812">
        <f>Sales_Data[[#This Row],[Gross_Sales]]-Sales_Data[[#This Row],[Discount_Amount]]</f>
        <v>164601.26999999999</v>
      </c>
      <c r="T7812">
        <f>Sales_Data[[#This Row],[Net Sales]]-Sales_Data[[#This Row],[Cost]]</f>
        <v>59202.349999999991</v>
      </c>
      <c r="U7812" s="2">
        <f>Sales_Data[[#This Row],[Profit]]/Sales_Data[[#This Row],[Net Sales]]</f>
        <v>0.35967128321670905</v>
      </c>
      <c r="V7812">
        <f>YEAR(Sales_Data[[#This Row],[Order_Date]])</f>
        <v>2025</v>
      </c>
      <c r="W7812" t="str">
        <f>TEXT(Sales_Data[[#This Row],[Order_Date]],"mmm")</f>
        <v>Oct</v>
      </c>
      <c r="X7812">
        <f>MONTH(Sales_Data[[#This Row],[Order_Date]])</f>
        <v>10</v>
      </c>
      <c r="Y7812" t="str">
        <f>"Q"&amp;ROUNDUP(MONTH(Sales_Data[[#This Row],[Order_Date]])/3,0)</f>
        <v>Q4</v>
      </c>
    </row>
    <row r="7813" spans="1:25" x14ac:dyDescent="0.3">
      <c r="A7813" t="s">
        <v>9629</v>
      </c>
      <c r="B7813" s="1">
        <v>45771</v>
      </c>
      <c r="C7813" t="s">
        <v>1691</v>
      </c>
      <c r="D7813" t="s">
        <v>47</v>
      </c>
      <c r="E7813" t="s">
        <v>19</v>
      </c>
      <c r="F7813" t="s">
        <v>66</v>
      </c>
      <c r="G7813" t="s">
        <v>67</v>
      </c>
      <c r="H7813" t="s">
        <v>88</v>
      </c>
      <c r="I7813" t="s">
        <v>89</v>
      </c>
      <c r="J7813">
        <v>3</v>
      </c>
      <c r="K7813">
        <v>17792.3</v>
      </c>
      <c r="L7813">
        <v>0</v>
      </c>
      <c r="M7813">
        <v>41712.949999999997</v>
      </c>
      <c r="N7813" t="s">
        <v>52</v>
      </c>
      <c r="O7813" t="s">
        <v>35</v>
      </c>
      <c r="P7813" t="s">
        <v>26</v>
      </c>
      <c r="Q7813">
        <f>Sales_Data[[#This Row],[Quantity]]*Sales_Data[[#This Row],[Unit_Price]]</f>
        <v>53376.899999999994</v>
      </c>
      <c r="R7813">
        <f>Sales_Data[[#This Row],[Gross_Sales]]*Sales_Data[[#This Row],[Discount]]</f>
        <v>0</v>
      </c>
      <c r="S7813">
        <f>Sales_Data[[#This Row],[Gross_Sales]]-Sales_Data[[#This Row],[Discount_Amount]]</f>
        <v>53376.899999999994</v>
      </c>
      <c r="T7813">
        <f>Sales_Data[[#This Row],[Net Sales]]-Sales_Data[[#This Row],[Cost]]</f>
        <v>11663.949999999997</v>
      </c>
      <c r="U7813" s="2">
        <f>Sales_Data[[#This Row],[Profit]]/Sales_Data[[#This Row],[Net Sales]]</f>
        <v>0.21852055851875996</v>
      </c>
      <c r="V7813">
        <f>YEAR(Sales_Data[[#This Row],[Order_Date]])</f>
        <v>2025</v>
      </c>
      <c r="W7813" t="str">
        <f>TEXT(Sales_Data[[#This Row],[Order_Date]],"mmm")</f>
        <v>Apr</v>
      </c>
      <c r="X7813">
        <f>MONTH(Sales_Data[[#This Row],[Order_Date]])</f>
        <v>4</v>
      </c>
      <c r="Y7813" t="str">
        <f>"Q"&amp;ROUNDUP(MONTH(Sales_Data[[#This Row],[Order_Date]])/3,0)</f>
        <v>Q2</v>
      </c>
    </row>
    <row r="7814" spans="1:25" x14ac:dyDescent="0.3">
      <c r="A7814" t="s">
        <v>9630</v>
      </c>
      <c r="B7814" s="1">
        <v>45896</v>
      </c>
      <c r="C7814" t="s">
        <v>2808</v>
      </c>
      <c r="D7814" t="s">
        <v>615</v>
      </c>
      <c r="E7814" t="s">
        <v>48</v>
      </c>
      <c r="F7814" t="s">
        <v>164</v>
      </c>
      <c r="G7814" t="s">
        <v>41</v>
      </c>
      <c r="H7814" t="s">
        <v>147</v>
      </c>
      <c r="I7814" t="s">
        <v>148</v>
      </c>
      <c r="J7814">
        <v>1</v>
      </c>
      <c r="K7814">
        <v>51878.87</v>
      </c>
      <c r="L7814">
        <v>0.05</v>
      </c>
      <c r="M7814">
        <v>35777.67</v>
      </c>
      <c r="N7814" t="s">
        <v>109</v>
      </c>
      <c r="O7814" t="s">
        <v>35</v>
      </c>
      <c r="P7814" t="s">
        <v>26</v>
      </c>
      <c r="Q7814">
        <f>Sales_Data[[#This Row],[Quantity]]*Sales_Data[[#This Row],[Unit_Price]]</f>
        <v>51878.87</v>
      </c>
      <c r="R7814">
        <f>Sales_Data[[#This Row],[Gross_Sales]]*Sales_Data[[#This Row],[Discount]]</f>
        <v>2593.9435000000003</v>
      </c>
      <c r="S7814">
        <f>Sales_Data[[#This Row],[Gross_Sales]]-Sales_Data[[#This Row],[Discount_Amount]]</f>
        <v>49284.926500000001</v>
      </c>
      <c r="T7814">
        <f>Sales_Data[[#This Row],[Net Sales]]-Sales_Data[[#This Row],[Cost]]</f>
        <v>13507.256500000003</v>
      </c>
      <c r="U7814" s="2">
        <f>Sales_Data[[#This Row],[Profit]]/Sales_Data[[#This Row],[Net Sales]]</f>
        <v>0.27406465747696718</v>
      </c>
      <c r="V7814">
        <f>YEAR(Sales_Data[[#This Row],[Order_Date]])</f>
        <v>2025</v>
      </c>
      <c r="W7814" t="str">
        <f>TEXT(Sales_Data[[#This Row],[Order_Date]],"mmm")</f>
        <v>Aug</v>
      </c>
      <c r="X7814">
        <f>MONTH(Sales_Data[[#This Row],[Order_Date]])</f>
        <v>8</v>
      </c>
      <c r="Y7814" t="str">
        <f>"Q"&amp;ROUNDUP(MONTH(Sales_Data[[#This Row],[Order_Date]])/3,0)</f>
        <v>Q3</v>
      </c>
    </row>
    <row r="7815" spans="1:25" x14ac:dyDescent="0.3">
      <c r="A7815" t="s">
        <v>9631</v>
      </c>
      <c r="B7815" s="1">
        <v>45790</v>
      </c>
      <c r="C7815" t="s">
        <v>2228</v>
      </c>
      <c r="D7815" t="s">
        <v>474</v>
      </c>
      <c r="E7815" t="s">
        <v>19</v>
      </c>
      <c r="F7815" t="s">
        <v>20</v>
      </c>
      <c r="G7815" t="s">
        <v>21</v>
      </c>
      <c r="H7815" t="s">
        <v>297</v>
      </c>
      <c r="I7815" t="s">
        <v>494</v>
      </c>
      <c r="J7815">
        <v>1</v>
      </c>
      <c r="K7815">
        <v>7281.54</v>
      </c>
      <c r="L7815">
        <v>0.1</v>
      </c>
      <c r="M7815">
        <v>4067.58</v>
      </c>
      <c r="N7815" t="s">
        <v>24</v>
      </c>
      <c r="O7815" t="s">
        <v>35</v>
      </c>
      <c r="P7815" t="s">
        <v>44</v>
      </c>
      <c r="Q7815">
        <f>Sales_Data[[#This Row],[Quantity]]*Sales_Data[[#This Row],[Unit_Price]]</f>
        <v>7281.54</v>
      </c>
      <c r="R7815">
        <f>Sales_Data[[#This Row],[Gross_Sales]]*Sales_Data[[#This Row],[Discount]]</f>
        <v>728.154</v>
      </c>
      <c r="S7815">
        <f>Sales_Data[[#This Row],[Gross_Sales]]-Sales_Data[[#This Row],[Discount_Amount]]</f>
        <v>6553.3860000000004</v>
      </c>
      <c r="T7815">
        <f>Sales_Data[[#This Row],[Net Sales]]-Sales_Data[[#This Row],[Cost]]</f>
        <v>2485.8060000000005</v>
      </c>
      <c r="U7815" s="2">
        <f>Sales_Data[[#This Row],[Profit]]/Sales_Data[[#This Row],[Net Sales]]</f>
        <v>0.37931628016417779</v>
      </c>
      <c r="V7815">
        <f>YEAR(Sales_Data[[#This Row],[Order_Date]])</f>
        <v>2025</v>
      </c>
      <c r="W7815" t="str">
        <f>TEXT(Sales_Data[[#This Row],[Order_Date]],"mmm")</f>
        <v>May</v>
      </c>
      <c r="X7815">
        <f>MONTH(Sales_Data[[#This Row],[Order_Date]])</f>
        <v>5</v>
      </c>
      <c r="Y7815" t="str">
        <f>"Q"&amp;ROUNDUP(MONTH(Sales_Data[[#This Row],[Order_Date]])/3,0)</f>
        <v>Q2</v>
      </c>
    </row>
    <row r="7816" spans="1:25" x14ac:dyDescent="0.3">
      <c r="A7816" t="s">
        <v>9632</v>
      </c>
      <c r="B7816" s="1">
        <v>45931</v>
      </c>
      <c r="C7816" t="s">
        <v>3264</v>
      </c>
      <c r="D7816" t="s">
        <v>145</v>
      </c>
      <c r="E7816" t="s">
        <v>39</v>
      </c>
      <c r="F7816" t="s">
        <v>107</v>
      </c>
      <c r="G7816" t="s">
        <v>41</v>
      </c>
      <c r="H7816" t="s">
        <v>171</v>
      </c>
      <c r="I7816" t="s">
        <v>191</v>
      </c>
      <c r="J7816">
        <v>2</v>
      </c>
      <c r="K7816">
        <v>4200.58</v>
      </c>
      <c r="L7816">
        <v>0.05</v>
      </c>
      <c r="M7816">
        <v>5862.66</v>
      </c>
      <c r="N7816" t="s">
        <v>52</v>
      </c>
      <c r="O7816" t="s">
        <v>35</v>
      </c>
      <c r="P7816" t="s">
        <v>71</v>
      </c>
      <c r="Q7816">
        <f>Sales_Data[[#This Row],[Quantity]]*Sales_Data[[#This Row],[Unit_Price]]</f>
        <v>8401.16</v>
      </c>
      <c r="R7816">
        <f>Sales_Data[[#This Row],[Gross_Sales]]*Sales_Data[[#This Row],[Discount]]</f>
        <v>420.05799999999999</v>
      </c>
      <c r="S7816">
        <f>Sales_Data[[#This Row],[Gross_Sales]]-Sales_Data[[#This Row],[Discount_Amount]]</f>
        <v>7981.1019999999999</v>
      </c>
      <c r="T7816">
        <f>Sales_Data[[#This Row],[Net Sales]]-Sales_Data[[#This Row],[Cost]]</f>
        <v>2118.442</v>
      </c>
      <c r="U7816" s="2">
        <f>Sales_Data[[#This Row],[Profit]]/Sales_Data[[#This Row],[Net Sales]]</f>
        <v>0.26543226737360331</v>
      </c>
      <c r="V7816">
        <f>YEAR(Sales_Data[[#This Row],[Order_Date]])</f>
        <v>2025</v>
      </c>
      <c r="W7816" t="str">
        <f>TEXT(Sales_Data[[#This Row],[Order_Date]],"mmm")</f>
        <v>Oct</v>
      </c>
      <c r="X7816">
        <f>MONTH(Sales_Data[[#This Row],[Order_Date]])</f>
        <v>10</v>
      </c>
      <c r="Y7816" t="str">
        <f>"Q"&amp;ROUNDUP(MONTH(Sales_Data[[#This Row],[Order_Date]])/3,0)</f>
        <v>Q4</v>
      </c>
    </row>
    <row r="7817" spans="1:25" x14ac:dyDescent="0.3">
      <c r="A7817" t="s">
        <v>9633</v>
      </c>
      <c r="B7817" s="1">
        <v>45823</v>
      </c>
      <c r="C7817" t="s">
        <v>1920</v>
      </c>
      <c r="D7817" t="s">
        <v>457</v>
      </c>
      <c r="E7817" t="s">
        <v>19</v>
      </c>
      <c r="F7817" t="s">
        <v>81</v>
      </c>
      <c r="G7817" t="s">
        <v>67</v>
      </c>
      <c r="H7817" t="s">
        <v>133</v>
      </c>
      <c r="I7817" t="s">
        <v>134</v>
      </c>
      <c r="J7817">
        <v>3</v>
      </c>
      <c r="K7817">
        <v>11483.23</v>
      </c>
      <c r="L7817">
        <v>0.05</v>
      </c>
      <c r="M7817">
        <v>26577.040000000001</v>
      </c>
      <c r="N7817" t="s">
        <v>52</v>
      </c>
      <c r="O7817" t="s">
        <v>53</v>
      </c>
      <c r="P7817" t="s">
        <v>44</v>
      </c>
      <c r="Q7817">
        <f>Sales_Data[[#This Row],[Quantity]]*Sales_Data[[#This Row],[Unit_Price]]</f>
        <v>34449.69</v>
      </c>
      <c r="R7817">
        <f>Sales_Data[[#This Row],[Gross_Sales]]*Sales_Data[[#This Row],[Discount]]</f>
        <v>1722.4845000000003</v>
      </c>
      <c r="S7817">
        <f>Sales_Data[[#This Row],[Gross_Sales]]-Sales_Data[[#This Row],[Discount_Amount]]</f>
        <v>32727.205500000004</v>
      </c>
      <c r="T7817">
        <f>Sales_Data[[#This Row],[Net Sales]]-Sales_Data[[#This Row],[Cost]]</f>
        <v>6150.1655000000028</v>
      </c>
      <c r="U7817" s="2">
        <f>Sales_Data[[#This Row],[Profit]]/Sales_Data[[#This Row],[Net Sales]]</f>
        <v>0.18792210963444472</v>
      </c>
      <c r="V7817">
        <f>YEAR(Sales_Data[[#This Row],[Order_Date]])</f>
        <v>2025</v>
      </c>
      <c r="W7817" t="str">
        <f>TEXT(Sales_Data[[#This Row],[Order_Date]],"mmm")</f>
        <v>Jun</v>
      </c>
      <c r="X7817">
        <f>MONTH(Sales_Data[[#This Row],[Order_Date]])</f>
        <v>6</v>
      </c>
      <c r="Y7817" t="str">
        <f>"Q"&amp;ROUNDUP(MONTH(Sales_Data[[#This Row],[Order_Date]])/3,0)</f>
        <v>Q2</v>
      </c>
    </row>
    <row r="7818" spans="1:25" x14ac:dyDescent="0.3">
      <c r="A7818" t="s">
        <v>9634</v>
      </c>
      <c r="B7818" s="1">
        <v>45950</v>
      </c>
      <c r="C7818" t="s">
        <v>4894</v>
      </c>
      <c r="D7818" t="s">
        <v>280</v>
      </c>
      <c r="E7818" t="s">
        <v>119</v>
      </c>
      <c r="F7818" t="s">
        <v>249</v>
      </c>
      <c r="G7818" t="s">
        <v>21</v>
      </c>
      <c r="H7818" t="s">
        <v>230</v>
      </c>
      <c r="I7818" t="s">
        <v>328</v>
      </c>
      <c r="J7818">
        <v>1</v>
      </c>
      <c r="K7818">
        <v>7493.18</v>
      </c>
      <c r="L7818">
        <v>0</v>
      </c>
      <c r="M7818">
        <v>4904.1099999999997</v>
      </c>
      <c r="N7818" t="s">
        <v>109</v>
      </c>
      <c r="O7818" t="s">
        <v>35</v>
      </c>
      <c r="P7818" t="s">
        <v>71</v>
      </c>
      <c r="Q7818">
        <f>Sales_Data[[#This Row],[Quantity]]*Sales_Data[[#This Row],[Unit_Price]]</f>
        <v>7493.18</v>
      </c>
      <c r="R7818">
        <f>Sales_Data[[#This Row],[Gross_Sales]]*Sales_Data[[#This Row],[Discount]]</f>
        <v>0</v>
      </c>
      <c r="S7818">
        <f>Sales_Data[[#This Row],[Gross_Sales]]-Sales_Data[[#This Row],[Discount_Amount]]</f>
        <v>7493.18</v>
      </c>
      <c r="T7818">
        <f>Sales_Data[[#This Row],[Net Sales]]-Sales_Data[[#This Row],[Cost]]</f>
        <v>2589.0700000000006</v>
      </c>
      <c r="U7818" s="2">
        <f>Sales_Data[[#This Row],[Profit]]/Sales_Data[[#This Row],[Net Sales]]</f>
        <v>0.34552352939606423</v>
      </c>
      <c r="V7818">
        <f>YEAR(Sales_Data[[#This Row],[Order_Date]])</f>
        <v>2025</v>
      </c>
      <c r="W7818" t="str">
        <f>TEXT(Sales_Data[[#This Row],[Order_Date]],"mmm")</f>
        <v>Oct</v>
      </c>
      <c r="X7818">
        <f>MONTH(Sales_Data[[#This Row],[Order_Date]])</f>
        <v>10</v>
      </c>
      <c r="Y7818" t="str">
        <f>"Q"&amp;ROUNDUP(MONTH(Sales_Data[[#This Row],[Order_Date]])/3,0)</f>
        <v>Q4</v>
      </c>
    </row>
    <row r="7819" spans="1:25" x14ac:dyDescent="0.3">
      <c r="A7819" t="s">
        <v>9635</v>
      </c>
      <c r="B7819" s="1">
        <v>45900</v>
      </c>
      <c r="C7819" t="s">
        <v>3599</v>
      </c>
      <c r="D7819" t="s">
        <v>221</v>
      </c>
      <c r="E7819" t="s">
        <v>19</v>
      </c>
      <c r="F7819" t="s">
        <v>81</v>
      </c>
      <c r="G7819" t="s">
        <v>41</v>
      </c>
      <c r="H7819" t="s">
        <v>42</v>
      </c>
      <c r="I7819" t="s">
        <v>43</v>
      </c>
      <c r="J7819">
        <v>1</v>
      </c>
      <c r="K7819">
        <v>13440.62</v>
      </c>
      <c r="L7819">
        <v>0.1</v>
      </c>
      <c r="M7819">
        <v>8077.18</v>
      </c>
      <c r="N7819" t="s">
        <v>24</v>
      </c>
      <c r="O7819" t="s">
        <v>35</v>
      </c>
      <c r="P7819" t="s">
        <v>26</v>
      </c>
      <c r="Q7819">
        <f>Sales_Data[[#This Row],[Quantity]]*Sales_Data[[#This Row],[Unit_Price]]</f>
        <v>13440.62</v>
      </c>
      <c r="R7819">
        <f>Sales_Data[[#This Row],[Gross_Sales]]*Sales_Data[[#This Row],[Discount]]</f>
        <v>1344.0620000000001</v>
      </c>
      <c r="S7819">
        <f>Sales_Data[[#This Row],[Gross_Sales]]-Sales_Data[[#This Row],[Discount_Amount]]</f>
        <v>12096.558000000001</v>
      </c>
      <c r="T7819">
        <f>Sales_Data[[#This Row],[Net Sales]]-Sales_Data[[#This Row],[Cost]]</f>
        <v>4019.3780000000006</v>
      </c>
      <c r="U7819" s="2">
        <f>Sales_Data[[#This Row],[Profit]]/Sales_Data[[#This Row],[Net Sales]]</f>
        <v>0.33227451974355021</v>
      </c>
      <c r="V7819">
        <f>YEAR(Sales_Data[[#This Row],[Order_Date]])</f>
        <v>2025</v>
      </c>
      <c r="W7819" t="str">
        <f>TEXT(Sales_Data[[#This Row],[Order_Date]],"mmm")</f>
        <v>Aug</v>
      </c>
      <c r="X7819">
        <f>MONTH(Sales_Data[[#This Row],[Order_Date]])</f>
        <v>8</v>
      </c>
      <c r="Y7819" t="str">
        <f>"Q"&amp;ROUNDUP(MONTH(Sales_Data[[#This Row],[Order_Date]])/3,0)</f>
        <v>Q3</v>
      </c>
    </row>
    <row r="7820" spans="1:25" x14ac:dyDescent="0.3">
      <c r="A7820" t="s">
        <v>9636</v>
      </c>
      <c r="B7820" s="1">
        <v>45977</v>
      </c>
      <c r="C7820" t="s">
        <v>3173</v>
      </c>
      <c r="D7820" t="s">
        <v>194</v>
      </c>
      <c r="E7820" t="s">
        <v>19</v>
      </c>
      <c r="F7820" t="s">
        <v>113</v>
      </c>
      <c r="G7820" t="s">
        <v>67</v>
      </c>
      <c r="H7820" t="s">
        <v>121</v>
      </c>
      <c r="I7820" t="s">
        <v>142</v>
      </c>
      <c r="J7820">
        <v>1</v>
      </c>
      <c r="K7820">
        <v>10548.74</v>
      </c>
      <c r="L7820">
        <v>0.1</v>
      </c>
      <c r="M7820">
        <v>6464.95</v>
      </c>
      <c r="N7820" t="s">
        <v>109</v>
      </c>
      <c r="O7820" t="s">
        <v>53</v>
      </c>
      <c r="P7820" t="s">
        <v>71</v>
      </c>
      <c r="Q7820">
        <f>Sales_Data[[#This Row],[Quantity]]*Sales_Data[[#This Row],[Unit_Price]]</f>
        <v>10548.74</v>
      </c>
      <c r="R7820">
        <f>Sales_Data[[#This Row],[Gross_Sales]]*Sales_Data[[#This Row],[Discount]]</f>
        <v>1054.874</v>
      </c>
      <c r="S7820">
        <f>Sales_Data[[#This Row],[Gross_Sales]]-Sales_Data[[#This Row],[Discount_Amount]]</f>
        <v>9493.866</v>
      </c>
      <c r="T7820">
        <f>Sales_Data[[#This Row],[Net Sales]]-Sales_Data[[#This Row],[Cost]]</f>
        <v>3028.9160000000002</v>
      </c>
      <c r="U7820" s="2">
        <f>Sales_Data[[#This Row],[Profit]]/Sales_Data[[#This Row],[Net Sales]]</f>
        <v>0.31903926177175873</v>
      </c>
      <c r="V7820">
        <f>YEAR(Sales_Data[[#This Row],[Order_Date]])</f>
        <v>2025</v>
      </c>
      <c r="W7820" t="str">
        <f>TEXT(Sales_Data[[#This Row],[Order_Date]],"mmm")</f>
        <v>Nov</v>
      </c>
      <c r="X7820">
        <f>MONTH(Sales_Data[[#This Row],[Order_Date]])</f>
        <v>11</v>
      </c>
      <c r="Y7820" t="str">
        <f>"Q"&amp;ROUNDUP(MONTH(Sales_Data[[#This Row],[Order_Date]])/3,0)</f>
        <v>Q4</v>
      </c>
    </row>
    <row r="7821" spans="1:25" x14ac:dyDescent="0.3">
      <c r="A7821" t="s">
        <v>9637</v>
      </c>
      <c r="B7821" s="1">
        <v>45795</v>
      </c>
      <c r="C7821" t="s">
        <v>226</v>
      </c>
      <c r="D7821" t="s">
        <v>112</v>
      </c>
      <c r="E7821" t="s">
        <v>19</v>
      </c>
      <c r="F7821" t="s">
        <v>57</v>
      </c>
      <c r="G7821" t="s">
        <v>75</v>
      </c>
      <c r="H7821" t="s">
        <v>185</v>
      </c>
      <c r="I7821" t="s">
        <v>261</v>
      </c>
      <c r="J7821">
        <v>1</v>
      </c>
      <c r="K7821">
        <v>12276.87</v>
      </c>
      <c r="L7821">
        <v>0.05</v>
      </c>
      <c r="M7821">
        <v>8413.36</v>
      </c>
      <c r="N7821" t="s">
        <v>70</v>
      </c>
      <c r="O7821" t="s">
        <v>35</v>
      </c>
      <c r="P7821" t="s">
        <v>71</v>
      </c>
      <c r="Q7821">
        <f>Sales_Data[[#This Row],[Quantity]]*Sales_Data[[#This Row],[Unit_Price]]</f>
        <v>12276.87</v>
      </c>
      <c r="R7821">
        <f>Sales_Data[[#This Row],[Gross_Sales]]*Sales_Data[[#This Row],[Discount]]</f>
        <v>613.84350000000006</v>
      </c>
      <c r="S7821">
        <f>Sales_Data[[#This Row],[Gross_Sales]]-Sales_Data[[#This Row],[Discount_Amount]]</f>
        <v>11663.0265</v>
      </c>
      <c r="T7821">
        <f>Sales_Data[[#This Row],[Net Sales]]-Sales_Data[[#This Row],[Cost]]</f>
        <v>3249.6664999999994</v>
      </c>
      <c r="U7821" s="2">
        <f>Sales_Data[[#This Row],[Profit]]/Sales_Data[[#This Row],[Net Sales]]</f>
        <v>0.2786297793287188</v>
      </c>
      <c r="V7821">
        <f>YEAR(Sales_Data[[#This Row],[Order_Date]])</f>
        <v>2025</v>
      </c>
      <c r="W7821" t="str">
        <f>TEXT(Sales_Data[[#This Row],[Order_Date]],"mmm")</f>
        <v>May</v>
      </c>
      <c r="X7821">
        <f>MONTH(Sales_Data[[#This Row],[Order_Date]])</f>
        <v>5</v>
      </c>
      <c r="Y7821" t="str">
        <f>"Q"&amp;ROUNDUP(MONTH(Sales_Data[[#This Row],[Order_Date]])/3,0)</f>
        <v>Q2</v>
      </c>
    </row>
    <row r="7822" spans="1:25" x14ac:dyDescent="0.3">
      <c r="A7822" t="s">
        <v>9638</v>
      </c>
      <c r="B7822" s="1">
        <v>45736</v>
      </c>
      <c r="C7822" t="s">
        <v>3888</v>
      </c>
      <c r="D7822" t="s">
        <v>56</v>
      </c>
      <c r="E7822" t="s">
        <v>48</v>
      </c>
      <c r="F7822" t="s">
        <v>152</v>
      </c>
      <c r="G7822" t="s">
        <v>32</v>
      </c>
      <c r="H7822" t="s">
        <v>50</v>
      </c>
      <c r="I7822" t="s">
        <v>51</v>
      </c>
      <c r="J7822">
        <v>2</v>
      </c>
      <c r="K7822">
        <v>48865.77</v>
      </c>
      <c r="L7822">
        <v>0</v>
      </c>
      <c r="M7822">
        <v>84711.97</v>
      </c>
      <c r="N7822" t="s">
        <v>52</v>
      </c>
      <c r="O7822" t="s">
        <v>35</v>
      </c>
      <c r="P7822" t="s">
        <v>71</v>
      </c>
      <c r="Q7822">
        <f>Sales_Data[[#This Row],[Quantity]]*Sales_Data[[#This Row],[Unit_Price]]</f>
        <v>97731.54</v>
      </c>
      <c r="R7822">
        <f>Sales_Data[[#This Row],[Gross_Sales]]*Sales_Data[[#This Row],[Discount]]</f>
        <v>0</v>
      </c>
      <c r="S7822">
        <f>Sales_Data[[#This Row],[Gross_Sales]]-Sales_Data[[#This Row],[Discount_Amount]]</f>
        <v>97731.54</v>
      </c>
      <c r="T7822">
        <f>Sales_Data[[#This Row],[Net Sales]]-Sales_Data[[#This Row],[Cost]]</f>
        <v>13019.569999999992</v>
      </c>
      <c r="U7822" s="2">
        <f>Sales_Data[[#This Row],[Profit]]/Sales_Data[[#This Row],[Net Sales]]</f>
        <v>0.13321769001081937</v>
      </c>
      <c r="V7822">
        <f>YEAR(Sales_Data[[#This Row],[Order_Date]])</f>
        <v>2025</v>
      </c>
      <c r="W7822" t="str">
        <f>TEXT(Sales_Data[[#This Row],[Order_Date]],"mmm")</f>
        <v>Mar</v>
      </c>
      <c r="X7822">
        <f>MONTH(Sales_Data[[#This Row],[Order_Date]])</f>
        <v>3</v>
      </c>
      <c r="Y7822" t="str">
        <f>"Q"&amp;ROUNDUP(MONTH(Sales_Data[[#This Row],[Order_Date]])/3,0)</f>
        <v>Q1</v>
      </c>
    </row>
    <row r="7823" spans="1:25" x14ac:dyDescent="0.3">
      <c r="A7823" t="s">
        <v>9639</v>
      </c>
      <c r="B7823" s="1">
        <v>45827</v>
      </c>
      <c r="C7823" t="s">
        <v>4046</v>
      </c>
      <c r="D7823" t="s">
        <v>511</v>
      </c>
      <c r="E7823" t="s">
        <v>119</v>
      </c>
      <c r="F7823" t="s">
        <v>146</v>
      </c>
      <c r="G7823" t="s">
        <v>32</v>
      </c>
      <c r="H7823" t="s">
        <v>50</v>
      </c>
      <c r="I7823" t="s">
        <v>58</v>
      </c>
      <c r="J7823">
        <v>1</v>
      </c>
      <c r="K7823">
        <v>1631.72</v>
      </c>
      <c r="L7823">
        <v>0.15</v>
      </c>
      <c r="M7823">
        <v>885.36</v>
      </c>
      <c r="N7823" t="s">
        <v>83</v>
      </c>
      <c r="O7823" t="s">
        <v>25</v>
      </c>
      <c r="P7823" t="s">
        <v>26</v>
      </c>
      <c r="Q7823">
        <f>Sales_Data[[#This Row],[Quantity]]*Sales_Data[[#This Row],[Unit_Price]]</f>
        <v>1631.72</v>
      </c>
      <c r="R7823">
        <f>Sales_Data[[#This Row],[Gross_Sales]]*Sales_Data[[#This Row],[Discount]]</f>
        <v>244.75799999999998</v>
      </c>
      <c r="S7823">
        <f>Sales_Data[[#This Row],[Gross_Sales]]-Sales_Data[[#This Row],[Discount_Amount]]</f>
        <v>1386.962</v>
      </c>
      <c r="T7823">
        <f>Sales_Data[[#This Row],[Net Sales]]-Sales_Data[[#This Row],[Cost]]</f>
        <v>501.60199999999998</v>
      </c>
      <c r="U7823" s="2">
        <f>Sales_Data[[#This Row],[Profit]]/Sales_Data[[#This Row],[Net Sales]]</f>
        <v>0.361655185938764</v>
      </c>
      <c r="V7823">
        <f>YEAR(Sales_Data[[#This Row],[Order_Date]])</f>
        <v>2025</v>
      </c>
      <c r="W7823" t="str">
        <f>TEXT(Sales_Data[[#This Row],[Order_Date]],"mmm")</f>
        <v>Jun</v>
      </c>
      <c r="X7823">
        <f>MONTH(Sales_Data[[#This Row],[Order_Date]])</f>
        <v>6</v>
      </c>
      <c r="Y7823" t="str">
        <f>"Q"&amp;ROUNDUP(MONTH(Sales_Data[[#This Row],[Order_Date]])/3,0)</f>
        <v>Q2</v>
      </c>
    </row>
    <row r="7824" spans="1:25" x14ac:dyDescent="0.3">
      <c r="A7824" t="s">
        <v>9640</v>
      </c>
      <c r="B7824" s="1">
        <v>45780</v>
      </c>
      <c r="C7824" t="s">
        <v>273</v>
      </c>
      <c r="D7824" t="s">
        <v>224</v>
      </c>
      <c r="E7824" t="s">
        <v>39</v>
      </c>
      <c r="F7824" t="s">
        <v>405</v>
      </c>
      <c r="G7824" t="s">
        <v>32</v>
      </c>
      <c r="H7824" t="s">
        <v>33</v>
      </c>
      <c r="I7824" t="s">
        <v>34</v>
      </c>
      <c r="J7824">
        <v>1</v>
      </c>
      <c r="K7824">
        <v>1723.01</v>
      </c>
      <c r="L7824">
        <v>0</v>
      </c>
      <c r="M7824">
        <v>1436.36</v>
      </c>
      <c r="N7824" t="s">
        <v>24</v>
      </c>
      <c r="O7824" t="s">
        <v>53</v>
      </c>
      <c r="P7824" t="s">
        <v>26</v>
      </c>
      <c r="Q7824">
        <f>Sales_Data[[#This Row],[Quantity]]*Sales_Data[[#This Row],[Unit_Price]]</f>
        <v>1723.01</v>
      </c>
      <c r="R7824">
        <f>Sales_Data[[#This Row],[Gross_Sales]]*Sales_Data[[#This Row],[Discount]]</f>
        <v>0</v>
      </c>
      <c r="S7824">
        <f>Sales_Data[[#This Row],[Gross_Sales]]-Sales_Data[[#This Row],[Discount_Amount]]</f>
        <v>1723.01</v>
      </c>
      <c r="T7824">
        <f>Sales_Data[[#This Row],[Net Sales]]-Sales_Data[[#This Row],[Cost]]</f>
        <v>286.65000000000009</v>
      </c>
      <c r="U7824" s="2">
        <f>Sales_Data[[#This Row],[Profit]]/Sales_Data[[#This Row],[Net Sales]]</f>
        <v>0.16636583653025816</v>
      </c>
      <c r="V7824">
        <f>YEAR(Sales_Data[[#This Row],[Order_Date]])</f>
        <v>2025</v>
      </c>
      <c r="W7824" t="str">
        <f>TEXT(Sales_Data[[#This Row],[Order_Date]],"mmm")</f>
        <v>May</v>
      </c>
      <c r="X7824">
        <f>MONTH(Sales_Data[[#This Row],[Order_Date]])</f>
        <v>5</v>
      </c>
      <c r="Y7824" t="str">
        <f>"Q"&amp;ROUNDUP(MONTH(Sales_Data[[#This Row],[Order_Date]])/3,0)</f>
        <v>Q2</v>
      </c>
    </row>
    <row r="7825" spans="1:25" x14ac:dyDescent="0.3">
      <c r="A7825" t="s">
        <v>9641</v>
      </c>
      <c r="B7825" s="1">
        <v>45833</v>
      </c>
      <c r="C7825" t="s">
        <v>1439</v>
      </c>
      <c r="D7825" t="s">
        <v>447</v>
      </c>
      <c r="E7825" t="s">
        <v>48</v>
      </c>
      <c r="F7825" t="s">
        <v>132</v>
      </c>
      <c r="G7825" t="s">
        <v>67</v>
      </c>
      <c r="H7825" t="s">
        <v>121</v>
      </c>
      <c r="I7825" t="s">
        <v>122</v>
      </c>
      <c r="J7825">
        <v>1</v>
      </c>
      <c r="K7825">
        <v>45225.1</v>
      </c>
      <c r="L7825">
        <v>0.05</v>
      </c>
      <c r="M7825">
        <v>35582.25</v>
      </c>
      <c r="N7825" t="s">
        <v>70</v>
      </c>
      <c r="O7825" t="s">
        <v>25</v>
      </c>
      <c r="P7825" t="s">
        <v>44</v>
      </c>
      <c r="Q7825">
        <f>Sales_Data[[#This Row],[Quantity]]*Sales_Data[[#This Row],[Unit_Price]]</f>
        <v>45225.1</v>
      </c>
      <c r="R7825">
        <f>Sales_Data[[#This Row],[Gross_Sales]]*Sales_Data[[#This Row],[Discount]]</f>
        <v>2261.2550000000001</v>
      </c>
      <c r="S7825">
        <f>Sales_Data[[#This Row],[Gross_Sales]]-Sales_Data[[#This Row],[Discount_Amount]]</f>
        <v>42963.845000000001</v>
      </c>
      <c r="T7825">
        <f>Sales_Data[[#This Row],[Net Sales]]-Sales_Data[[#This Row],[Cost]]</f>
        <v>7381.5950000000012</v>
      </c>
      <c r="U7825" s="2">
        <f>Sales_Data[[#This Row],[Profit]]/Sales_Data[[#This Row],[Net Sales]]</f>
        <v>0.17180945979113371</v>
      </c>
      <c r="V7825">
        <f>YEAR(Sales_Data[[#This Row],[Order_Date]])</f>
        <v>2025</v>
      </c>
      <c r="W7825" t="str">
        <f>TEXT(Sales_Data[[#This Row],[Order_Date]],"mmm")</f>
        <v>Jun</v>
      </c>
      <c r="X7825">
        <f>MONTH(Sales_Data[[#This Row],[Order_Date]])</f>
        <v>6</v>
      </c>
      <c r="Y7825" t="str">
        <f>"Q"&amp;ROUNDUP(MONTH(Sales_Data[[#This Row],[Order_Date]])/3,0)</f>
        <v>Q2</v>
      </c>
    </row>
    <row r="7826" spans="1:25" x14ac:dyDescent="0.3">
      <c r="A7826" t="s">
        <v>9642</v>
      </c>
      <c r="B7826" s="1">
        <v>45957</v>
      </c>
      <c r="C7826" t="s">
        <v>2073</v>
      </c>
      <c r="D7826" t="s">
        <v>260</v>
      </c>
      <c r="E7826" t="s">
        <v>30</v>
      </c>
      <c r="F7826" t="s">
        <v>87</v>
      </c>
      <c r="G7826" t="s">
        <v>41</v>
      </c>
      <c r="H7826" t="s">
        <v>42</v>
      </c>
      <c r="I7826" t="s">
        <v>43</v>
      </c>
      <c r="J7826">
        <v>1</v>
      </c>
      <c r="K7826">
        <v>4289.5200000000004</v>
      </c>
      <c r="L7826">
        <v>0.05</v>
      </c>
      <c r="M7826">
        <v>3019.93</v>
      </c>
      <c r="N7826" t="s">
        <v>70</v>
      </c>
      <c r="O7826" t="s">
        <v>35</v>
      </c>
      <c r="P7826" t="s">
        <v>44</v>
      </c>
      <c r="Q7826">
        <f>Sales_Data[[#This Row],[Quantity]]*Sales_Data[[#This Row],[Unit_Price]]</f>
        <v>4289.5200000000004</v>
      </c>
      <c r="R7826">
        <f>Sales_Data[[#This Row],[Gross_Sales]]*Sales_Data[[#This Row],[Discount]]</f>
        <v>214.47600000000003</v>
      </c>
      <c r="S7826">
        <f>Sales_Data[[#This Row],[Gross_Sales]]-Sales_Data[[#This Row],[Discount_Amount]]</f>
        <v>4075.0440000000003</v>
      </c>
      <c r="T7826">
        <f>Sales_Data[[#This Row],[Net Sales]]-Sales_Data[[#This Row],[Cost]]</f>
        <v>1055.1140000000005</v>
      </c>
      <c r="U7826" s="2">
        <f>Sales_Data[[#This Row],[Profit]]/Sales_Data[[#This Row],[Net Sales]]</f>
        <v>0.25892088527142293</v>
      </c>
      <c r="V7826">
        <f>YEAR(Sales_Data[[#This Row],[Order_Date]])</f>
        <v>2025</v>
      </c>
      <c r="W7826" t="str">
        <f>TEXT(Sales_Data[[#This Row],[Order_Date]],"mmm")</f>
        <v>Oct</v>
      </c>
      <c r="X7826">
        <f>MONTH(Sales_Data[[#This Row],[Order_Date]])</f>
        <v>10</v>
      </c>
      <c r="Y7826" t="str">
        <f>"Q"&amp;ROUNDUP(MONTH(Sales_Data[[#This Row],[Order_Date]])/3,0)</f>
        <v>Q4</v>
      </c>
    </row>
    <row r="7827" spans="1:25" x14ac:dyDescent="0.3">
      <c r="A7827" t="s">
        <v>9643</v>
      </c>
      <c r="B7827" s="1">
        <v>45739</v>
      </c>
      <c r="C7827" t="s">
        <v>4397</v>
      </c>
      <c r="D7827" t="s">
        <v>444</v>
      </c>
      <c r="E7827" t="s">
        <v>48</v>
      </c>
      <c r="F7827" t="s">
        <v>126</v>
      </c>
      <c r="G7827" t="s">
        <v>67</v>
      </c>
      <c r="H7827" t="s">
        <v>121</v>
      </c>
      <c r="I7827" t="s">
        <v>142</v>
      </c>
      <c r="J7827">
        <v>1</v>
      </c>
      <c r="K7827">
        <v>27488.15</v>
      </c>
      <c r="L7827">
        <v>0.15</v>
      </c>
      <c r="M7827">
        <v>15312.67</v>
      </c>
      <c r="N7827" t="s">
        <v>83</v>
      </c>
      <c r="O7827" t="s">
        <v>35</v>
      </c>
      <c r="P7827" t="s">
        <v>44</v>
      </c>
      <c r="Q7827">
        <f>Sales_Data[[#This Row],[Quantity]]*Sales_Data[[#This Row],[Unit_Price]]</f>
        <v>27488.15</v>
      </c>
      <c r="R7827">
        <f>Sales_Data[[#This Row],[Gross_Sales]]*Sales_Data[[#This Row],[Discount]]</f>
        <v>4123.2224999999999</v>
      </c>
      <c r="S7827">
        <f>Sales_Data[[#This Row],[Gross_Sales]]-Sales_Data[[#This Row],[Discount_Amount]]</f>
        <v>23364.927500000002</v>
      </c>
      <c r="T7827">
        <f>Sales_Data[[#This Row],[Net Sales]]-Sales_Data[[#This Row],[Cost]]</f>
        <v>8052.2575000000015</v>
      </c>
      <c r="U7827" s="2">
        <f>Sales_Data[[#This Row],[Profit]]/Sales_Data[[#This Row],[Net Sales]]</f>
        <v>0.34463010852483927</v>
      </c>
      <c r="V7827">
        <f>YEAR(Sales_Data[[#This Row],[Order_Date]])</f>
        <v>2025</v>
      </c>
      <c r="W7827" t="str">
        <f>TEXT(Sales_Data[[#This Row],[Order_Date]],"mmm")</f>
        <v>Mar</v>
      </c>
      <c r="X7827">
        <f>MONTH(Sales_Data[[#This Row],[Order_Date]])</f>
        <v>3</v>
      </c>
      <c r="Y7827" t="str">
        <f>"Q"&amp;ROUNDUP(MONTH(Sales_Data[[#This Row],[Order_Date]])/3,0)</f>
        <v>Q1</v>
      </c>
    </row>
    <row r="7828" spans="1:25" x14ac:dyDescent="0.3">
      <c r="A7828" t="s">
        <v>9644</v>
      </c>
      <c r="B7828" s="1">
        <v>45744</v>
      </c>
      <c r="C7828" t="s">
        <v>1304</v>
      </c>
      <c r="D7828" t="s">
        <v>419</v>
      </c>
      <c r="E7828" t="s">
        <v>119</v>
      </c>
      <c r="F7828" t="s">
        <v>184</v>
      </c>
      <c r="G7828" t="s">
        <v>41</v>
      </c>
      <c r="H7828" t="s">
        <v>102</v>
      </c>
      <c r="I7828" t="s">
        <v>388</v>
      </c>
      <c r="J7828">
        <v>2</v>
      </c>
      <c r="K7828">
        <v>8829.07</v>
      </c>
      <c r="L7828">
        <v>0.1</v>
      </c>
      <c r="M7828">
        <v>12382.65</v>
      </c>
      <c r="N7828" t="s">
        <v>109</v>
      </c>
      <c r="O7828" t="s">
        <v>35</v>
      </c>
      <c r="P7828" t="s">
        <v>44</v>
      </c>
      <c r="Q7828">
        <f>Sales_Data[[#This Row],[Quantity]]*Sales_Data[[#This Row],[Unit_Price]]</f>
        <v>17658.14</v>
      </c>
      <c r="R7828">
        <f>Sales_Data[[#This Row],[Gross_Sales]]*Sales_Data[[#This Row],[Discount]]</f>
        <v>1765.8140000000001</v>
      </c>
      <c r="S7828">
        <f>Sales_Data[[#This Row],[Gross_Sales]]-Sales_Data[[#This Row],[Discount_Amount]]</f>
        <v>15892.325999999999</v>
      </c>
      <c r="T7828">
        <f>Sales_Data[[#This Row],[Net Sales]]-Sales_Data[[#This Row],[Cost]]</f>
        <v>3509.6759999999995</v>
      </c>
      <c r="U7828" s="2">
        <f>Sales_Data[[#This Row],[Profit]]/Sales_Data[[#This Row],[Net Sales]]</f>
        <v>0.22084092662081056</v>
      </c>
      <c r="V7828">
        <f>YEAR(Sales_Data[[#This Row],[Order_Date]])</f>
        <v>2025</v>
      </c>
      <c r="W7828" t="str">
        <f>TEXT(Sales_Data[[#This Row],[Order_Date]],"mmm")</f>
        <v>Mar</v>
      </c>
      <c r="X7828">
        <f>MONTH(Sales_Data[[#This Row],[Order_Date]])</f>
        <v>3</v>
      </c>
      <c r="Y7828" t="str">
        <f>"Q"&amp;ROUNDUP(MONTH(Sales_Data[[#This Row],[Order_Date]])/3,0)</f>
        <v>Q1</v>
      </c>
    </row>
    <row r="7829" spans="1:25" x14ac:dyDescent="0.3">
      <c r="A7829" t="s">
        <v>9645</v>
      </c>
      <c r="B7829" s="1">
        <v>45882</v>
      </c>
      <c r="C7829" t="s">
        <v>3158</v>
      </c>
      <c r="D7829" t="s">
        <v>95</v>
      </c>
      <c r="E7829" t="s">
        <v>119</v>
      </c>
      <c r="F7829" t="s">
        <v>146</v>
      </c>
      <c r="G7829" t="s">
        <v>67</v>
      </c>
      <c r="H7829" t="s">
        <v>88</v>
      </c>
      <c r="I7829" t="s">
        <v>89</v>
      </c>
      <c r="J7829">
        <v>4</v>
      </c>
      <c r="K7829">
        <v>2336.61</v>
      </c>
      <c r="L7829">
        <v>0.1</v>
      </c>
      <c r="M7829">
        <v>6797.3</v>
      </c>
      <c r="N7829" t="s">
        <v>52</v>
      </c>
      <c r="O7829" t="s">
        <v>25</v>
      </c>
      <c r="P7829" t="s">
        <v>26</v>
      </c>
      <c r="Q7829">
        <f>Sales_Data[[#This Row],[Quantity]]*Sales_Data[[#This Row],[Unit_Price]]</f>
        <v>9346.44</v>
      </c>
      <c r="R7829">
        <f>Sales_Data[[#This Row],[Gross_Sales]]*Sales_Data[[#This Row],[Discount]]</f>
        <v>934.64400000000012</v>
      </c>
      <c r="S7829">
        <f>Sales_Data[[#This Row],[Gross_Sales]]-Sales_Data[[#This Row],[Discount_Amount]]</f>
        <v>8411.7960000000003</v>
      </c>
      <c r="T7829">
        <f>Sales_Data[[#This Row],[Net Sales]]-Sales_Data[[#This Row],[Cost]]</f>
        <v>1614.4960000000001</v>
      </c>
      <c r="U7829" s="2">
        <f>Sales_Data[[#This Row],[Profit]]/Sales_Data[[#This Row],[Net Sales]]</f>
        <v>0.1919323768669616</v>
      </c>
      <c r="V7829">
        <f>YEAR(Sales_Data[[#This Row],[Order_Date]])</f>
        <v>2025</v>
      </c>
      <c r="W7829" t="str">
        <f>TEXT(Sales_Data[[#This Row],[Order_Date]],"mmm")</f>
        <v>Aug</v>
      </c>
      <c r="X7829">
        <f>MONTH(Sales_Data[[#This Row],[Order_Date]])</f>
        <v>8</v>
      </c>
      <c r="Y7829" t="str">
        <f>"Q"&amp;ROUNDUP(MONTH(Sales_Data[[#This Row],[Order_Date]])/3,0)</f>
        <v>Q3</v>
      </c>
    </row>
    <row r="7830" spans="1:25" x14ac:dyDescent="0.3">
      <c r="A7830" t="s">
        <v>9646</v>
      </c>
      <c r="B7830" s="1">
        <v>45673</v>
      </c>
      <c r="C7830" t="s">
        <v>915</v>
      </c>
      <c r="D7830" t="s">
        <v>205</v>
      </c>
      <c r="E7830" t="s">
        <v>39</v>
      </c>
      <c r="F7830" t="s">
        <v>405</v>
      </c>
      <c r="G7830" t="s">
        <v>67</v>
      </c>
      <c r="H7830" t="s">
        <v>68</v>
      </c>
      <c r="I7830" t="s">
        <v>97</v>
      </c>
      <c r="J7830">
        <v>1</v>
      </c>
      <c r="K7830">
        <v>3150.22</v>
      </c>
      <c r="L7830">
        <v>0.1</v>
      </c>
      <c r="M7830">
        <v>1872.26</v>
      </c>
      <c r="N7830" t="s">
        <v>24</v>
      </c>
      <c r="O7830" t="s">
        <v>35</v>
      </c>
      <c r="P7830" t="s">
        <v>26</v>
      </c>
      <c r="Q7830">
        <f>Sales_Data[[#This Row],[Quantity]]*Sales_Data[[#This Row],[Unit_Price]]</f>
        <v>3150.22</v>
      </c>
      <c r="R7830">
        <f>Sales_Data[[#This Row],[Gross_Sales]]*Sales_Data[[#This Row],[Discount]]</f>
        <v>315.02199999999999</v>
      </c>
      <c r="S7830">
        <f>Sales_Data[[#This Row],[Gross_Sales]]-Sales_Data[[#This Row],[Discount_Amount]]</f>
        <v>2835.1979999999999</v>
      </c>
      <c r="T7830">
        <f>Sales_Data[[#This Row],[Net Sales]]-Sales_Data[[#This Row],[Cost]]</f>
        <v>962.93799999999987</v>
      </c>
      <c r="U7830" s="2">
        <f>Sales_Data[[#This Row],[Profit]]/Sales_Data[[#This Row],[Net Sales]]</f>
        <v>0.33963694951816414</v>
      </c>
      <c r="V7830">
        <f>YEAR(Sales_Data[[#This Row],[Order_Date]])</f>
        <v>2025</v>
      </c>
      <c r="W7830" t="str">
        <f>TEXT(Sales_Data[[#This Row],[Order_Date]],"mmm")</f>
        <v>Jan</v>
      </c>
      <c r="X7830">
        <f>MONTH(Sales_Data[[#This Row],[Order_Date]])</f>
        <v>1</v>
      </c>
      <c r="Y7830" t="str">
        <f>"Q"&amp;ROUNDUP(MONTH(Sales_Data[[#This Row],[Order_Date]])/3,0)</f>
        <v>Q1</v>
      </c>
    </row>
    <row r="7831" spans="1:25" x14ac:dyDescent="0.3">
      <c r="A7831" t="s">
        <v>9647</v>
      </c>
      <c r="B7831" s="1">
        <v>45967</v>
      </c>
      <c r="C7831" t="s">
        <v>5612</v>
      </c>
      <c r="D7831" t="s">
        <v>307</v>
      </c>
      <c r="E7831" t="s">
        <v>48</v>
      </c>
      <c r="F7831" t="s">
        <v>164</v>
      </c>
      <c r="G7831" t="s">
        <v>32</v>
      </c>
      <c r="H7831" t="s">
        <v>33</v>
      </c>
      <c r="I7831" t="s">
        <v>161</v>
      </c>
      <c r="J7831">
        <v>2</v>
      </c>
      <c r="K7831">
        <v>25536.21</v>
      </c>
      <c r="L7831">
        <v>0.05</v>
      </c>
      <c r="M7831">
        <v>38898.769999999997</v>
      </c>
      <c r="N7831" t="s">
        <v>52</v>
      </c>
      <c r="O7831" t="s">
        <v>25</v>
      </c>
      <c r="P7831" t="s">
        <v>26</v>
      </c>
      <c r="Q7831">
        <f>Sales_Data[[#This Row],[Quantity]]*Sales_Data[[#This Row],[Unit_Price]]</f>
        <v>51072.42</v>
      </c>
      <c r="R7831">
        <f>Sales_Data[[#This Row],[Gross_Sales]]*Sales_Data[[#This Row],[Discount]]</f>
        <v>2553.6210000000001</v>
      </c>
      <c r="S7831">
        <f>Sales_Data[[#This Row],[Gross_Sales]]-Sales_Data[[#This Row],[Discount_Amount]]</f>
        <v>48518.798999999999</v>
      </c>
      <c r="T7831">
        <f>Sales_Data[[#This Row],[Net Sales]]-Sales_Data[[#This Row],[Cost]]</f>
        <v>9620.0290000000023</v>
      </c>
      <c r="U7831" s="2">
        <f>Sales_Data[[#This Row],[Profit]]/Sales_Data[[#This Row],[Net Sales]]</f>
        <v>0.19827426066337714</v>
      </c>
      <c r="V7831">
        <f>YEAR(Sales_Data[[#This Row],[Order_Date]])</f>
        <v>2025</v>
      </c>
      <c r="W7831" t="str">
        <f>TEXT(Sales_Data[[#This Row],[Order_Date]],"mmm")</f>
        <v>Nov</v>
      </c>
      <c r="X7831">
        <f>MONTH(Sales_Data[[#This Row],[Order_Date]])</f>
        <v>11</v>
      </c>
      <c r="Y7831" t="str">
        <f>"Q"&amp;ROUNDUP(MONTH(Sales_Data[[#This Row],[Order_Date]])/3,0)</f>
        <v>Q4</v>
      </c>
    </row>
    <row r="7832" spans="1:25" x14ac:dyDescent="0.3">
      <c r="A7832" t="s">
        <v>9648</v>
      </c>
      <c r="B7832" s="1">
        <v>46015</v>
      </c>
      <c r="C7832" t="s">
        <v>2357</v>
      </c>
      <c r="D7832" t="s">
        <v>38</v>
      </c>
      <c r="E7832" t="s">
        <v>48</v>
      </c>
      <c r="F7832" t="s">
        <v>126</v>
      </c>
      <c r="G7832" t="s">
        <v>41</v>
      </c>
      <c r="H7832" t="s">
        <v>171</v>
      </c>
      <c r="I7832" t="s">
        <v>191</v>
      </c>
      <c r="J7832">
        <v>3</v>
      </c>
      <c r="K7832">
        <v>60573.79</v>
      </c>
      <c r="L7832">
        <v>0</v>
      </c>
      <c r="M7832">
        <v>156160.06</v>
      </c>
      <c r="N7832" t="s">
        <v>24</v>
      </c>
      <c r="O7832" t="s">
        <v>35</v>
      </c>
      <c r="P7832" t="s">
        <v>71</v>
      </c>
      <c r="Q7832">
        <f>Sales_Data[[#This Row],[Quantity]]*Sales_Data[[#This Row],[Unit_Price]]</f>
        <v>181721.37</v>
      </c>
      <c r="R7832">
        <f>Sales_Data[[#This Row],[Gross_Sales]]*Sales_Data[[#This Row],[Discount]]</f>
        <v>0</v>
      </c>
      <c r="S7832">
        <f>Sales_Data[[#This Row],[Gross_Sales]]-Sales_Data[[#This Row],[Discount_Amount]]</f>
        <v>181721.37</v>
      </c>
      <c r="T7832">
        <f>Sales_Data[[#This Row],[Net Sales]]-Sales_Data[[#This Row],[Cost]]</f>
        <v>25561.309999999998</v>
      </c>
      <c r="U7832" s="2">
        <f>Sales_Data[[#This Row],[Profit]]/Sales_Data[[#This Row],[Net Sales]]</f>
        <v>0.14066210264648565</v>
      </c>
      <c r="V7832">
        <f>YEAR(Sales_Data[[#This Row],[Order_Date]])</f>
        <v>2025</v>
      </c>
      <c r="W7832" t="str">
        <f>TEXT(Sales_Data[[#This Row],[Order_Date]],"mmm")</f>
        <v>Dec</v>
      </c>
      <c r="X7832">
        <f>MONTH(Sales_Data[[#This Row],[Order_Date]])</f>
        <v>12</v>
      </c>
      <c r="Y7832" t="str">
        <f>"Q"&amp;ROUNDUP(MONTH(Sales_Data[[#This Row],[Order_Date]])/3,0)</f>
        <v>Q4</v>
      </c>
    </row>
    <row r="7833" spans="1:25" x14ac:dyDescent="0.3">
      <c r="A7833" t="s">
        <v>9649</v>
      </c>
      <c r="B7833" s="1">
        <v>45820</v>
      </c>
      <c r="C7833" t="s">
        <v>5189</v>
      </c>
      <c r="D7833" t="s">
        <v>1026</v>
      </c>
      <c r="E7833" t="s">
        <v>48</v>
      </c>
      <c r="F7833" t="s">
        <v>132</v>
      </c>
      <c r="G7833" t="s">
        <v>32</v>
      </c>
      <c r="H7833" t="s">
        <v>50</v>
      </c>
      <c r="I7833" t="s">
        <v>51</v>
      </c>
      <c r="J7833">
        <v>1</v>
      </c>
      <c r="K7833">
        <v>19621.54</v>
      </c>
      <c r="L7833">
        <v>0.1</v>
      </c>
      <c r="M7833">
        <v>11818.86</v>
      </c>
      <c r="N7833" t="s">
        <v>52</v>
      </c>
      <c r="O7833" t="s">
        <v>35</v>
      </c>
      <c r="P7833" t="s">
        <v>71</v>
      </c>
      <c r="Q7833">
        <f>Sales_Data[[#This Row],[Quantity]]*Sales_Data[[#This Row],[Unit_Price]]</f>
        <v>19621.54</v>
      </c>
      <c r="R7833">
        <f>Sales_Data[[#This Row],[Gross_Sales]]*Sales_Data[[#This Row],[Discount]]</f>
        <v>1962.1540000000002</v>
      </c>
      <c r="S7833">
        <f>Sales_Data[[#This Row],[Gross_Sales]]-Sales_Data[[#This Row],[Discount_Amount]]</f>
        <v>17659.386000000002</v>
      </c>
      <c r="T7833">
        <f>Sales_Data[[#This Row],[Net Sales]]-Sales_Data[[#This Row],[Cost]]</f>
        <v>5840.5260000000017</v>
      </c>
      <c r="U7833" s="2">
        <f>Sales_Data[[#This Row],[Profit]]/Sales_Data[[#This Row],[Net Sales]]</f>
        <v>0.3307321103916071</v>
      </c>
      <c r="V7833">
        <f>YEAR(Sales_Data[[#This Row],[Order_Date]])</f>
        <v>2025</v>
      </c>
      <c r="W7833" t="str">
        <f>TEXT(Sales_Data[[#This Row],[Order_Date]],"mmm")</f>
        <v>Jun</v>
      </c>
      <c r="X7833">
        <f>MONTH(Sales_Data[[#This Row],[Order_Date]])</f>
        <v>6</v>
      </c>
      <c r="Y7833" t="str">
        <f>"Q"&amp;ROUNDUP(MONTH(Sales_Data[[#This Row],[Order_Date]])/3,0)</f>
        <v>Q2</v>
      </c>
    </row>
    <row r="7834" spans="1:25" x14ac:dyDescent="0.3">
      <c r="A7834" t="s">
        <v>9650</v>
      </c>
      <c r="B7834" s="1">
        <v>45755</v>
      </c>
      <c r="C7834" t="s">
        <v>9651</v>
      </c>
      <c r="D7834" t="s">
        <v>1026</v>
      </c>
      <c r="E7834" t="s">
        <v>48</v>
      </c>
      <c r="F7834" t="s">
        <v>152</v>
      </c>
      <c r="G7834" t="s">
        <v>67</v>
      </c>
      <c r="H7834" t="s">
        <v>133</v>
      </c>
      <c r="I7834" t="s">
        <v>138</v>
      </c>
      <c r="J7834">
        <v>1</v>
      </c>
      <c r="K7834">
        <v>31395.21</v>
      </c>
      <c r="L7834">
        <v>0.05</v>
      </c>
      <c r="M7834">
        <v>19466.32</v>
      </c>
      <c r="N7834" t="s">
        <v>24</v>
      </c>
      <c r="O7834" t="s">
        <v>35</v>
      </c>
      <c r="P7834" t="s">
        <v>44</v>
      </c>
      <c r="Q7834">
        <f>Sales_Data[[#This Row],[Quantity]]*Sales_Data[[#This Row],[Unit_Price]]</f>
        <v>31395.21</v>
      </c>
      <c r="R7834">
        <f>Sales_Data[[#This Row],[Gross_Sales]]*Sales_Data[[#This Row],[Discount]]</f>
        <v>1569.7605000000001</v>
      </c>
      <c r="S7834">
        <f>Sales_Data[[#This Row],[Gross_Sales]]-Sales_Data[[#This Row],[Discount_Amount]]</f>
        <v>29825.449499999999</v>
      </c>
      <c r="T7834">
        <f>Sales_Data[[#This Row],[Net Sales]]-Sales_Data[[#This Row],[Cost]]</f>
        <v>10359.129499999999</v>
      </c>
      <c r="U7834" s="2">
        <f>Sales_Data[[#This Row],[Profit]]/Sales_Data[[#This Row],[Net Sales]]</f>
        <v>0.34732517610505753</v>
      </c>
      <c r="V7834">
        <f>YEAR(Sales_Data[[#This Row],[Order_Date]])</f>
        <v>2025</v>
      </c>
      <c r="W7834" t="str">
        <f>TEXT(Sales_Data[[#This Row],[Order_Date]],"mmm")</f>
        <v>Apr</v>
      </c>
      <c r="X7834">
        <f>MONTH(Sales_Data[[#This Row],[Order_Date]])</f>
        <v>4</v>
      </c>
      <c r="Y7834" t="str">
        <f>"Q"&amp;ROUNDUP(MONTH(Sales_Data[[#This Row],[Order_Date]])/3,0)</f>
        <v>Q2</v>
      </c>
    </row>
    <row r="7835" spans="1:25" x14ac:dyDescent="0.3">
      <c r="A7835" t="s">
        <v>9652</v>
      </c>
      <c r="B7835" s="1">
        <v>45813</v>
      </c>
      <c r="C7835" t="s">
        <v>476</v>
      </c>
      <c r="D7835" t="s">
        <v>205</v>
      </c>
      <c r="E7835" t="s">
        <v>19</v>
      </c>
      <c r="F7835" t="s">
        <v>20</v>
      </c>
      <c r="G7835" t="s">
        <v>21</v>
      </c>
      <c r="H7835" t="s">
        <v>22</v>
      </c>
      <c r="I7835" t="s">
        <v>23</v>
      </c>
      <c r="J7835">
        <v>1</v>
      </c>
      <c r="K7835">
        <v>3939.15</v>
      </c>
      <c r="L7835">
        <v>0.1</v>
      </c>
      <c r="M7835">
        <v>2812.74</v>
      </c>
      <c r="N7835" t="s">
        <v>83</v>
      </c>
      <c r="O7835" t="s">
        <v>35</v>
      </c>
      <c r="P7835" t="s">
        <v>71</v>
      </c>
      <c r="Q7835">
        <f>Sales_Data[[#This Row],[Quantity]]*Sales_Data[[#This Row],[Unit_Price]]</f>
        <v>3939.15</v>
      </c>
      <c r="R7835">
        <f>Sales_Data[[#This Row],[Gross_Sales]]*Sales_Data[[#This Row],[Discount]]</f>
        <v>393.91500000000002</v>
      </c>
      <c r="S7835">
        <f>Sales_Data[[#This Row],[Gross_Sales]]-Sales_Data[[#This Row],[Discount_Amount]]</f>
        <v>3545.2350000000001</v>
      </c>
      <c r="T7835">
        <f>Sales_Data[[#This Row],[Net Sales]]-Sales_Data[[#This Row],[Cost]]</f>
        <v>732.49500000000035</v>
      </c>
      <c r="U7835" s="2">
        <f>Sales_Data[[#This Row],[Profit]]/Sales_Data[[#This Row],[Net Sales]]</f>
        <v>0.2066139480175504</v>
      </c>
      <c r="V7835">
        <f>YEAR(Sales_Data[[#This Row],[Order_Date]])</f>
        <v>2025</v>
      </c>
      <c r="W7835" t="str">
        <f>TEXT(Sales_Data[[#This Row],[Order_Date]],"mmm")</f>
        <v>Jun</v>
      </c>
      <c r="X7835">
        <f>MONTH(Sales_Data[[#This Row],[Order_Date]])</f>
        <v>6</v>
      </c>
      <c r="Y7835" t="str">
        <f>"Q"&amp;ROUNDUP(MONTH(Sales_Data[[#This Row],[Order_Date]])/3,0)</f>
        <v>Q2</v>
      </c>
    </row>
    <row r="7836" spans="1:25" x14ac:dyDescent="0.3">
      <c r="A7836" t="s">
        <v>9653</v>
      </c>
      <c r="B7836" s="1">
        <v>45659</v>
      </c>
      <c r="C7836" t="s">
        <v>935</v>
      </c>
      <c r="D7836" t="s">
        <v>56</v>
      </c>
      <c r="E7836" t="s">
        <v>119</v>
      </c>
      <c r="F7836" t="s">
        <v>249</v>
      </c>
      <c r="G7836" t="s">
        <v>32</v>
      </c>
      <c r="H7836" t="s">
        <v>50</v>
      </c>
      <c r="I7836" t="s">
        <v>51</v>
      </c>
      <c r="J7836">
        <v>2</v>
      </c>
      <c r="K7836">
        <v>4930.76</v>
      </c>
      <c r="L7836">
        <v>0</v>
      </c>
      <c r="M7836">
        <v>7347.72</v>
      </c>
      <c r="N7836" t="s">
        <v>52</v>
      </c>
      <c r="O7836" t="s">
        <v>35</v>
      </c>
      <c r="P7836" t="s">
        <v>26</v>
      </c>
      <c r="Q7836">
        <f>Sales_Data[[#This Row],[Quantity]]*Sales_Data[[#This Row],[Unit_Price]]</f>
        <v>9861.52</v>
      </c>
      <c r="R7836">
        <f>Sales_Data[[#This Row],[Gross_Sales]]*Sales_Data[[#This Row],[Discount]]</f>
        <v>0</v>
      </c>
      <c r="S7836">
        <f>Sales_Data[[#This Row],[Gross_Sales]]-Sales_Data[[#This Row],[Discount_Amount]]</f>
        <v>9861.52</v>
      </c>
      <c r="T7836">
        <f>Sales_Data[[#This Row],[Net Sales]]-Sales_Data[[#This Row],[Cost]]</f>
        <v>2513.8000000000002</v>
      </c>
      <c r="U7836" s="2">
        <f>Sales_Data[[#This Row],[Profit]]/Sales_Data[[#This Row],[Net Sales]]</f>
        <v>0.25490999359125166</v>
      </c>
      <c r="V7836">
        <f>YEAR(Sales_Data[[#This Row],[Order_Date]])</f>
        <v>2025</v>
      </c>
      <c r="W7836" t="str">
        <f>TEXT(Sales_Data[[#This Row],[Order_Date]],"mmm")</f>
        <v>Jan</v>
      </c>
      <c r="X7836">
        <f>MONTH(Sales_Data[[#This Row],[Order_Date]])</f>
        <v>1</v>
      </c>
      <c r="Y7836" t="str">
        <f>"Q"&amp;ROUNDUP(MONTH(Sales_Data[[#This Row],[Order_Date]])/3,0)</f>
        <v>Q1</v>
      </c>
    </row>
    <row r="7837" spans="1:25" x14ac:dyDescent="0.3">
      <c r="A7837" t="s">
        <v>9654</v>
      </c>
      <c r="B7837" s="1">
        <v>46007</v>
      </c>
      <c r="C7837" t="s">
        <v>506</v>
      </c>
      <c r="D7837" t="s">
        <v>857</v>
      </c>
      <c r="E7837" t="s">
        <v>19</v>
      </c>
      <c r="F7837" t="s">
        <v>113</v>
      </c>
      <c r="G7837" t="s">
        <v>67</v>
      </c>
      <c r="H7837" t="s">
        <v>133</v>
      </c>
      <c r="I7837" t="s">
        <v>138</v>
      </c>
      <c r="J7837">
        <v>2</v>
      </c>
      <c r="K7837">
        <v>15533.09</v>
      </c>
      <c r="L7837">
        <v>0</v>
      </c>
      <c r="M7837">
        <v>26158.44</v>
      </c>
      <c r="N7837" t="s">
        <v>24</v>
      </c>
      <c r="O7837" t="s">
        <v>35</v>
      </c>
      <c r="P7837" t="s">
        <v>26</v>
      </c>
      <c r="Q7837">
        <f>Sales_Data[[#This Row],[Quantity]]*Sales_Data[[#This Row],[Unit_Price]]</f>
        <v>31066.18</v>
      </c>
      <c r="R7837">
        <f>Sales_Data[[#This Row],[Gross_Sales]]*Sales_Data[[#This Row],[Discount]]</f>
        <v>0</v>
      </c>
      <c r="S7837">
        <f>Sales_Data[[#This Row],[Gross_Sales]]-Sales_Data[[#This Row],[Discount_Amount]]</f>
        <v>31066.18</v>
      </c>
      <c r="T7837">
        <f>Sales_Data[[#This Row],[Net Sales]]-Sales_Data[[#This Row],[Cost]]</f>
        <v>4907.7400000000016</v>
      </c>
      <c r="U7837" s="2">
        <f>Sales_Data[[#This Row],[Profit]]/Sales_Data[[#This Row],[Net Sales]]</f>
        <v>0.15797693826534198</v>
      </c>
      <c r="V7837">
        <f>YEAR(Sales_Data[[#This Row],[Order_Date]])</f>
        <v>2025</v>
      </c>
      <c r="W7837" t="str">
        <f>TEXT(Sales_Data[[#This Row],[Order_Date]],"mmm")</f>
        <v>Dec</v>
      </c>
      <c r="X7837">
        <f>MONTH(Sales_Data[[#This Row],[Order_Date]])</f>
        <v>12</v>
      </c>
      <c r="Y7837" t="str">
        <f>"Q"&amp;ROUNDUP(MONTH(Sales_Data[[#This Row],[Order_Date]])/3,0)</f>
        <v>Q4</v>
      </c>
    </row>
    <row r="7838" spans="1:25" x14ac:dyDescent="0.3">
      <c r="A7838" t="s">
        <v>9655</v>
      </c>
      <c r="B7838" s="1">
        <v>45826</v>
      </c>
      <c r="C7838" t="s">
        <v>1405</v>
      </c>
      <c r="D7838" t="s">
        <v>277</v>
      </c>
      <c r="E7838" t="s">
        <v>39</v>
      </c>
      <c r="F7838" t="s">
        <v>107</v>
      </c>
      <c r="G7838" t="s">
        <v>32</v>
      </c>
      <c r="H7838" t="s">
        <v>33</v>
      </c>
      <c r="I7838" t="s">
        <v>34</v>
      </c>
      <c r="J7838">
        <v>1</v>
      </c>
      <c r="K7838">
        <v>2406.66</v>
      </c>
      <c r="L7838">
        <v>0.1</v>
      </c>
      <c r="M7838">
        <v>1633.46</v>
      </c>
      <c r="N7838" t="s">
        <v>24</v>
      </c>
      <c r="O7838" t="s">
        <v>25</v>
      </c>
      <c r="P7838" t="s">
        <v>71</v>
      </c>
      <c r="Q7838">
        <f>Sales_Data[[#This Row],[Quantity]]*Sales_Data[[#This Row],[Unit_Price]]</f>
        <v>2406.66</v>
      </c>
      <c r="R7838">
        <f>Sales_Data[[#This Row],[Gross_Sales]]*Sales_Data[[#This Row],[Discount]]</f>
        <v>240.666</v>
      </c>
      <c r="S7838">
        <f>Sales_Data[[#This Row],[Gross_Sales]]-Sales_Data[[#This Row],[Discount_Amount]]</f>
        <v>2165.9939999999997</v>
      </c>
      <c r="T7838">
        <f>Sales_Data[[#This Row],[Net Sales]]-Sales_Data[[#This Row],[Cost]]</f>
        <v>532.53399999999965</v>
      </c>
      <c r="U7838" s="2">
        <f>Sales_Data[[#This Row],[Profit]]/Sales_Data[[#This Row],[Net Sales]]</f>
        <v>0.24586125353994503</v>
      </c>
      <c r="V7838">
        <f>YEAR(Sales_Data[[#This Row],[Order_Date]])</f>
        <v>2025</v>
      </c>
      <c r="W7838" t="str">
        <f>TEXT(Sales_Data[[#This Row],[Order_Date]],"mmm")</f>
        <v>Jun</v>
      </c>
      <c r="X7838">
        <f>MONTH(Sales_Data[[#This Row],[Order_Date]])</f>
        <v>6</v>
      </c>
      <c r="Y7838" t="str">
        <f>"Q"&amp;ROUNDUP(MONTH(Sales_Data[[#This Row],[Order_Date]])/3,0)</f>
        <v>Q2</v>
      </c>
    </row>
    <row r="7839" spans="1:25" x14ac:dyDescent="0.3">
      <c r="A7839" t="s">
        <v>9656</v>
      </c>
      <c r="B7839" s="1">
        <v>45972</v>
      </c>
      <c r="C7839" t="s">
        <v>2527</v>
      </c>
      <c r="D7839" t="s">
        <v>463</v>
      </c>
      <c r="E7839" t="s">
        <v>39</v>
      </c>
      <c r="F7839" t="s">
        <v>40</v>
      </c>
      <c r="G7839" t="s">
        <v>41</v>
      </c>
      <c r="H7839" t="s">
        <v>147</v>
      </c>
      <c r="I7839" t="s">
        <v>148</v>
      </c>
      <c r="J7839">
        <v>3</v>
      </c>
      <c r="K7839">
        <v>5751.23</v>
      </c>
      <c r="L7839">
        <v>0.05</v>
      </c>
      <c r="M7839">
        <v>13660.84</v>
      </c>
      <c r="N7839" t="s">
        <v>52</v>
      </c>
      <c r="O7839" t="s">
        <v>35</v>
      </c>
      <c r="P7839" t="s">
        <v>44</v>
      </c>
      <c r="Q7839">
        <f>Sales_Data[[#This Row],[Quantity]]*Sales_Data[[#This Row],[Unit_Price]]</f>
        <v>17253.689999999999</v>
      </c>
      <c r="R7839">
        <f>Sales_Data[[#This Row],[Gross_Sales]]*Sales_Data[[#This Row],[Discount]]</f>
        <v>862.68449999999996</v>
      </c>
      <c r="S7839">
        <f>Sales_Data[[#This Row],[Gross_Sales]]-Sales_Data[[#This Row],[Discount_Amount]]</f>
        <v>16391.005499999999</v>
      </c>
      <c r="T7839">
        <f>Sales_Data[[#This Row],[Net Sales]]-Sales_Data[[#This Row],[Cost]]</f>
        <v>2730.1654999999992</v>
      </c>
      <c r="U7839" s="2">
        <f>Sales_Data[[#This Row],[Profit]]/Sales_Data[[#This Row],[Net Sales]]</f>
        <v>0.16656485778129959</v>
      </c>
      <c r="V7839">
        <f>YEAR(Sales_Data[[#This Row],[Order_Date]])</f>
        <v>2025</v>
      </c>
      <c r="W7839" t="str">
        <f>TEXT(Sales_Data[[#This Row],[Order_Date]],"mmm")</f>
        <v>Nov</v>
      </c>
      <c r="X7839">
        <f>MONTH(Sales_Data[[#This Row],[Order_Date]])</f>
        <v>11</v>
      </c>
      <c r="Y7839" t="str">
        <f>"Q"&amp;ROUNDUP(MONTH(Sales_Data[[#This Row],[Order_Date]])/3,0)</f>
        <v>Q4</v>
      </c>
    </row>
    <row r="7840" spans="1:25" x14ac:dyDescent="0.3">
      <c r="A7840" t="s">
        <v>9657</v>
      </c>
      <c r="B7840" s="1">
        <v>45982</v>
      </c>
      <c r="C7840" t="s">
        <v>3526</v>
      </c>
      <c r="D7840" t="s">
        <v>541</v>
      </c>
      <c r="E7840" t="s">
        <v>119</v>
      </c>
      <c r="F7840" t="s">
        <v>120</v>
      </c>
      <c r="G7840" t="s">
        <v>41</v>
      </c>
      <c r="H7840" t="s">
        <v>42</v>
      </c>
      <c r="I7840" t="s">
        <v>43</v>
      </c>
      <c r="J7840">
        <v>2</v>
      </c>
      <c r="K7840">
        <v>8246.15</v>
      </c>
      <c r="L7840">
        <v>0</v>
      </c>
      <c r="M7840">
        <v>11919.47</v>
      </c>
      <c r="N7840" t="s">
        <v>24</v>
      </c>
      <c r="O7840" t="s">
        <v>25</v>
      </c>
      <c r="P7840" t="s">
        <v>71</v>
      </c>
      <c r="Q7840">
        <f>Sales_Data[[#This Row],[Quantity]]*Sales_Data[[#This Row],[Unit_Price]]</f>
        <v>16492.3</v>
      </c>
      <c r="R7840">
        <f>Sales_Data[[#This Row],[Gross_Sales]]*Sales_Data[[#This Row],[Discount]]</f>
        <v>0</v>
      </c>
      <c r="S7840">
        <f>Sales_Data[[#This Row],[Gross_Sales]]-Sales_Data[[#This Row],[Discount_Amount]]</f>
        <v>16492.3</v>
      </c>
      <c r="T7840">
        <f>Sales_Data[[#This Row],[Net Sales]]-Sales_Data[[#This Row],[Cost]]</f>
        <v>4572.83</v>
      </c>
      <c r="U7840" s="2">
        <f>Sales_Data[[#This Row],[Profit]]/Sales_Data[[#This Row],[Net Sales]]</f>
        <v>0.27727060507024492</v>
      </c>
      <c r="V7840">
        <f>YEAR(Sales_Data[[#This Row],[Order_Date]])</f>
        <v>2025</v>
      </c>
      <c r="W7840" t="str">
        <f>TEXT(Sales_Data[[#This Row],[Order_Date]],"mmm")</f>
        <v>Nov</v>
      </c>
      <c r="X7840">
        <f>MONTH(Sales_Data[[#This Row],[Order_Date]])</f>
        <v>11</v>
      </c>
      <c r="Y7840" t="str">
        <f>"Q"&amp;ROUNDUP(MONTH(Sales_Data[[#This Row],[Order_Date]])/3,0)</f>
        <v>Q4</v>
      </c>
    </row>
    <row r="7841" spans="1:25" x14ac:dyDescent="0.3">
      <c r="A7841" t="s">
        <v>9658</v>
      </c>
      <c r="B7841" s="1">
        <v>45749</v>
      </c>
      <c r="C7841" t="s">
        <v>1215</v>
      </c>
      <c r="D7841" t="s">
        <v>511</v>
      </c>
      <c r="E7841" t="s">
        <v>48</v>
      </c>
      <c r="F7841" t="s">
        <v>152</v>
      </c>
      <c r="G7841" t="s">
        <v>41</v>
      </c>
      <c r="H7841" t="s">
        <v>171</v>
      </c>
      <c r="I7841" t="s">
        <v>191</v>
      </c>
      <c r="J7841">
        <v>1</v>
      </c>
      <c r="K7841">
        <v>6132.83</v>
      </c>
      <c r="L7841">
        <v>0</v>
      </c>
      <c r="M7841">
        <v>4115.08</v>
      </c>
      <c r="N7841" t="s">
        <v>52</v>
      </c>
      <c r="O7841" t="s">
        <v>53</v>
      </c>
      <c r="P7841" t="s">
        <v>44</v>
      </c>
      <c r="Q7841">
        <f>Sales_Data[[#This Row],[Quantity]]*Sales_Data[[#This Row],[Unit_Price]]</f>
        <v>6132.83</v>
      </c>
      <c r="R7841">
        <f>Sales_Data[[#This Row],[Gross_Sales]]*Sales_Data[[#This Row],[Discount]]</f>
        <v>0</v>
      </c>
      <c r="S7841">
        <f>Sales_Data[[#This Row],[Gross_Sales]]-Sales_Data[[#This Row],[Discount_Amount]]</f>
        <v>6132.83</v>
      </c>
      <c r="T7841">
        <f>Sales_Data[[#This Row],[Net Sales]]-Sales_Data[[#This Row],[Cost]]</f>
        <v>2017.75</v>
      </c>
      <c r="U7841" s="2">
        <f>Sales_Data[[#This Row],[Profit]]/Sales_Data[[#This Row],[Net Sales]]</f>
        <v>0.32900797837213813</v>
      </c>
      <c r="V7841">
        <f>YEAR(Sales_Data[[#This Row],[Order_Date]])</f>
        <v>2025</v>
      </c>
      <c r="W7841" t="str">
        <f>TEXT(Sales_Data[[#This Row],[Order_Date]],"mmm")</f>
        <v>Apr</v>
      </c>
      <c r="X7841">
        <f>MONTH(Sales_Data[[#This Row],[Order_Date]])</f>
        <v>4</v>
      </c>
      <c r="Y7841" t="str">
        <f>"Q"&amp;ROUNDUP(MONTH(Sales_Data[[#This Row],[Order_Date]])/3,0)</f>
        <v>Q2</v>
      </c>
    </row>
    <row r="7842" spans="1:25" x14ac:dyDescent="0.3">
      <c r="A7842" t="s">
        <v>9659</v>
      </c>
      <c r="B7842" s="1">
        <v>45838</v>
      </c>
      <c r="C7842" t="s">
        <v>5004</v>
      </c>
      <c r="D7842" t="s">
        <v>307</v>
      </c>
      <c r="E7842" t="s">
        <v>19</v>
      </c>
      <c r="F7842" t="s">
        <v>57</v>
      </c>
      <c r="G7842" t="s">
        <v>41</v>
      </c>
      <c r="H7842" t="s">
        <v>171</v>
      </c>
      <c r="I7842" t="s">
        <v>191</v>
      </c>
      <c r="J7842">
        <v>3</v>
      </c>
      <c r="K7842">
        <v>13786.14</v>
      </c>
      <c r="L7842">
        <v>0.1</v>
      </c>
      <c r="M7842">
        <v>26711.72</v>
      </c>
      <c r="N7842" t="s">
        <v>24</v>
      </c>
      <c r="O7842" t="s">
        <v>35</v>
      </c>
      <c r="P7842" t="s">
        <v>26</v>
      </c>
      <c r="Q7842">
        <f>Sales_Data[[#This Row],[Quantity]]*Sales_Data[[#This Row],[Unit_Price]]</f>
        <v>41358.42</v>
      </c>
      <c r="R7842">
        <f>Sales_Data[[#This Row],[Gross_Sales]]*Sales_Data[[#This Row],[Discount]]</f>
        <v>4135.8419999999996</v>
      </c>
      <c r="S7842">
        <f>Sales_Data[[#This Row],[Gross_Sales]]-Sales_Data[[#This Row],[Discount_Amount]]</f>
        <v>37222.578000000001</v>
      </c>
      <c r="T7842">
        <f>Sales_Data[[#This Row],[Net Sales]]-Sales_Data[[#This Row],[Cost]]</f>
        <v>10510.858</v>
      </c>
      <c r="U7842" s="2">
        <f>Sales_Data[[#This Row],[Profit]]/Sales_Data[[#This Row],[Net Sales]]</f>
        <v>0.28237856066820521</v>
      </c>
      <c r="V7842">
        <f>YEAR(Sales_Data[[#This Row],[Order_Date]])</f>
        <v>2025</v>
      </c>
      <c r="W7842" t="str">
        <f>TEXT(Sales_Data[[#This Row],[Order_Date]],"mmm")</f>
        <v>Jun</v>
      </c>
      <c r="X7842">
        <f>MONTH(Sales_Data[[#This Row],[Order_Date]])</f>
        <v>6</v>
      </c>
      <c r="Y7842" t="str">
        <f>"Q"&amp;ROUNDUP(MONTH(Sales_Data[[#This Row],[Order_Date]])/3,0)</f>
        <v>Q2</v>
      </c>
    </row>
    <row r="7843" spans="1:25" x14ac:dyDescent="0.3">
      <c r="A7843" t="s">
        <v>9660</v>
      </c>
      <c r="B7843" s="1">
        <v>45888</v>
      </c>
      <c r="C7843" t="s">
        <v>3192</v>
      </c>
      <c r="D7843" t="s">
        <v>414</v>
      </c>
      <c r="E7843" t="s">
        <v>30</v>
      </c>
      <c r="F7843" t="s">
        <v>87</v>
      </c>
      <c r="G7843" t="s">
        <v>21</v>
      </c>
      <c r="H7843" t="s">
        <v>127</v>
      </c>
      <c r="I7843" t="s">
        <v>314</v>
      </c>
      <c r="J7843">
        <v>1</v>
      </c>
      <c r="K7843">
        <v>1462.88</v>
      </c>
      <c r="L7843">
        <v>0</v>
      </c>
      <c r="M7843">
        <v>1043.74</v>
      </c>
      <c r="N7843" t="s">
        <v>109</v>
      </c>
      <c r="O7843" t="s">
        <v>35</v>
      </c>
      <c r="P7843" t="s">
        <v>26</v>
      </c>
      <c r="Q7843">
        <f>Sales_Data[[#This Row],[Quantity]]*Sales_Data[[#This Row],[Unit_Price]]</f>
        <v>1462.88</v>
      </c>
      <c r="R7843">
        <f>Sales_Data[[#This Row],[Gross_Sales]]*Sales_Data[[#This Row],[Discount]]</f>
        <v>0</v>
      </c>
      <c r="S7843">
        <f>Sales_Data[[#This Row],[Gross_Sales]]-Sales_Data[[#This Row],[Discount_Amount]]</f>
        <v>1462.88</v>
      </c>
      <c r="T7843">
        <f>Sales_Data[[#This Row],[Net Sales]]-Sales_Data[[#This Row],[Cost]]</f>
        <v>419.1400000000001</v>
      </c>
      <c r="U7843" s="2">
        <f>Sales_Data[[#This Row],[Profit]]/Sales_Data[[#This Row],[Net Sales]]</f>
        <v>0.28651700754675713</v>
      </c>
      <c r="V7843">
        <f>YEAR(Sales_Data[[#This Row],[Order_Date]])</f>
        <v>2025</v>
      </c>
      <c r="W7843" t="str">
        <f>TEXT(Sales_Data[[#This Row],[Order_Date]],"mmm")</f>
        <v>Aug</v>
      </c>
      <c r="X7843">
        <f>MONTH(Sales_Data[[#This Row],[Order_Date]])</f>
        <v>8</v>
      </c>
      <c r="Y7843" t="str">
        <f>"Q"&amp;ROUNDUP(MONTH(Sales_Data[[#This Row],[Order_Date]])/3,0)</f>
        <v>Q3</v>
      </c>
    </row>
    <row r="7844" spans="1:25" x14ac:dyDescent="0.3">
      <c r="A7844" t="s">
        <v>9661</v>
      </c>
      <c r="B7844" s="1">
        <v>45958</v>
      </c>
      <c r="C7844" t="s">
        <v>124</v>
      </c>
      <c r="D7844" t="s">
        <v>106</v>
      </c>
      <c r="E7844" t="s">
        <v>30</v>
      </c>
      <c r="F7844" t="s">
        <v>210</v>
      </c>
      <c r="G7844" t="s">
        <v>32</v>
      </c>
      <c r="H7844" t="s">
        <v>33</v>
      </c>
      <c r="I7844" t="s">
        <v>161</v>
      </c>
      <c r="J7844">
        <v>2</v>
      </c>
      <c r="K7844">
        <v>1082.81</v>
      </c>
      <c r="L7844">
        <v>0.05</v>
      </c>
      <c r="M7844">
        <v>1435.75</v>
      </c>
      <c r="N7844" t="s">
        <v>52</v>
      </c>
      <c r="O7844" t="s">
        <v>35</v>
      </c>
      <c r="P7844" t="s">
        <v>26</v>
      </c>
      <c r="Q7844">
        <f>Sales_Data[[#This Row],[Quantity]]*Sales_Data[[#This Row],[Unit_Price]]</f>
        <v>2165.62</v>
      </c>
      <c r="R7844">
        <f>Sales_Data[[#This Row],[Gross_Sales]]*Sales_Data[[#This Row],[Discount]]</f>
        <v>108.28100000000001</v>
      </c>
      <c r="S7844">
        <f>Sales_Data[[#This Row],[Gross_Sales]]-Sales_Data[[#This Row],[Discount_Amount]]</f>
        <v>2057.3389999999999</v>
      </c>
      <c r="T7844">
        <f>Sales_Data[[#This Row],[Net Sales]]-Sales_Data[[#This Row],[Cost]]</f>
        <v>621.58899999999994</v>
      </c>
      <c r="U7844" s="2">
        <f>Sales_Data[[#This Row],[Profit]]/Sales_Data[[#This Row],[Net Sales]]</f>
        <v>0.30213251194868712</v>
      </c>
      <c r="V7844">
        <f>YEAR(Sales_Data[[#This Row],[Order_Date]])</f>
        <v>2025</v>
      </c>
      <c r="W7844" t="str">
        <f>TEXT(Sales_Data[[#This Row],[Order_Date]],"mmm")</f>
        <v>Oct</v>
      </c>
      <c r="X7844">
        <f>MONTH(Sales_Data[[#This Row],[Order_Date]])</f>
        <v>10</v>
      </c>
      <c r="Y7844" t="str">
        <f>"Q"&amp;ROUNDUP(MONTH(Sales_Data[[#This Row],[Order_Date]])/3,0)</f>
        <v>Q4</v>
      </c>
    </row>
    <row r="7845" spans="1:25" x14ac:dyDescent="0.3">
      <c r="A7845" t="s">
        <v>9662</v>
      </c>
      <c r="B7845" s="1">
        <v>45805</v>
      </c>
      <c r="C7845" t="s">
        <v>9624</v>
      </c>
      <c r="D7845" t="s">
        <v>685</v>
      </c>
      <c r="E7845" t="s">
        <v>119</v>
      </c>
      <c r="F7845" t="s">
        <v>249</v>
      </c>
      <c r="G7845" t="s">
        <v>21</v>
      </c>
      <c r="H7845" t="s">
        <v>297</v>
      </c>
      <c r="I7845" t="s">
        <v>297</v>
      </c>
      <c r="J7845">
        <v>1</v>
      </c>
      <c r="K7845">
        <v>5609.54</v>
      </c>
      <c r="L7845">
        <v>0.05</v>
      </c>
      <c r="M7845">
        <v>3628.51</v>
      </c>
      <c r="N7845" t="s">
        <v>109</v>
      </c>
      <c r="O7845" t="s">
        <v>35</v>
      </c>
      <c r="P7845" t="s">
        <v>26</v>
      </c>
      <c r="Q7845">
        <f>Sales_Data[[#This Row],[Quantity]]*Sales_Data[[#This Row],[Unit_Price]]</f>
        <v>5609.54</v>
      </c>
      <c r="R7845">
        <f>Sales_Data[[#This Row],[Gross_Sales]]*Sales_Data[[#This Row],[Discount]]</f>
        <v>280.47700000000003</v>
      </c>
      <c r="S7845">
        <f>Sales_Data[[#This Row],[Gross_Sales]]-Sales_Data[[#This Row],[Discount_Amount]]</f>
        <v>5329.0630000000001</v>
      </c>
      <c r="T7845">
        <f>Sales_Data[[#This Row],[Net Sales]]-Sales_Data[[#This Row],[Cost]]</f>
        <v>1700.5529999999999</v>
      </c>
      <c r="U7845" s="2">
        <f>Sales_Data[[#This Row],[Profit]]/Sales_Data[[#This Row],[Net Sales]]</f>
        <v>0.31910919424296541</v>
      </c>
      <c r="V7845">
        <f>YEAR(Sales_Data[[#This Row],[Order_Date]])</f>
        <v>2025</v>
      </c>
      <c r="W7845" t="str">
        <f>TEXT(Sales_Data[[#This Row],[Order_Date]],"mmm")</f>
        <v>May</v>
      </c>
      <c r="X7845">
        <f>MONTH(Sales_Data[[#This Row],[Order_Date]])</f>
        <v>5</v>
      </c>
      <c r="Y7845" t="str">
        <f>"Q"&amp;ROUNDUP(MONTH(Sales_Data[[#This Row],[Order_Date]])/3,0)</f>
        <v>Q2</v>
      </c>
    </row>
    <row r="7846" spans="1:25" x14ac:dyDescent="0.3">
      <c r="A7846" t="s">
        <v>9663</v>
      </c>
      <c r="B7846" s="1">
        <v>45937</v>
      </c>
      <c r="C7846" t="s">
        <v>1222</v>
      </c>
      <c r="D7846" t="s">
        <v>47</v>
      </c>
      <c r="E7846" t="s">
        <v>39</v>
      </c>
      <c r="F7846" t="s">
        <v>107</v>
      </c>
      <c r="G7846" t="s">
        <v>21</v>
      </c>
      <c r="H7846" t="s">
        <v>297</v>
      </c>
      <c r="I7846" t="s">
        <v>297</v>
      </c>
      <c r="J7846">
        <v>2</v>
      </c>
      <c r="K7846">
        <v>5056.9799999999996</v>
      </c>
      <c r="L7846">
        <v>0.05</v>
      </c>
      <c r="M7846">
        <v>6922.85</v>
      </c>
      <c r="N7846" t="s">
        <v>52</v>
      </c>
      <c r="O7846" t="s">
        <v>25</v>
      </c>
      <c r="P7846" t="s">
        <v>44</v>
      </c>
      <c r="Q7846">
        <f>Sales_Data[[#This Row],[Quantity]]*Sales_Data[[#This Row],[Unit_Price]]</f>
        <v>10113.959999999999</v>
      </c>
      <c r="R7846">
        <f>Sales_Data[[#This Row],[Gross_Sales]]*Sales_Data[[#This Row],[Discount]]</f>
        <v>505.69799999999998</v>
      </c>
      <c r="S7846">
        <f>Sales_Data[[#This Row],[Gross_Sales]]-Sales_Data[[#This Row],[Discount_Amount]]</f>
        <v>9608.2619999999988</v>
      </c>
      <c r="T7846">
        <f>Sales_Data[[#This Row],[Net Sales]]-Sales_Data[[#This Row],[Cost]]</f>
        <v>2685.4119999999984</v>
      </c>
      <c r="U7846" s="2">
        <f>Sales_Data[[#This Row],[Profit]]/Sales_Data[[#This Row],[Net Sales]]</f>
        <v>0.27948988068809932</v>
      </c>
      <c r="V7846">
        <f>YEAR(Sales_Data[[#This Row],[Order_Date]])</f>
        <v>2025</v>
      </c>
      <c r="W7846" t="str">
        <f>TEXT(Sales_Data[[#This Row],[Order_Date]],"mmm")</f>
        <v>Oct</v>
      </c>
      <c r="X7846">
        <f>MONTH(Sales_Data[[#This Row],[Order_Date]])</f>
        <v>10</v>
      </c>
      <c r="Y7846" t="str">
        <f>"Q"&amp;ROUNDUP(MONTH(Sales_Data[[#This Row],[Order_Date]])/3,0)</f>
        <v>Q4</v>
      </c>
    </row>
    <row r="7847" spans="1:25" x14ac:dyDescent="0.3">
      <c r="A7847" t="s">
        <v>9664</v>
      </c>
      <c r="B7847" s="1">
        <v>45846</v>
      </c>
      <c r="C7847" t="s">
        <v>2815</v>
      </c>
      <c r="D7847" t="s">
        <v>252</v>
      </c>
      <c r="E7847" t="s">
        <v>48</v>
      </c>
      <c r="F7847" t="s">
        <v>164</v>
      </c>
      <c r="G7847" t="s">
        <v>75</v>
      </c>
      <c r="H7847" t="s">
        <v>76</v>
      </c>
      <c r="I7847" t="s">
        <v>108</v>
      </c>
      <c r="J7847">
        <v>1</v>
      </c>
      <c r="K7847">
        <v>26567.32</v>
      </c>
      <c r="L7847">
        <v>0.1</v>
      </c>
      <c r="M7847">
        <v>20864.96</v>
      </c>
      <c r="N7847" t="s">
        <v>70</v>
      </c>
      <c r="O7847" t="s">
        <v>35</v>
      </c>
      <c r="P7847" t="s">
        <v>44</v>
      </c>
      <c r="Q7847">
        <f>Sales_Data[[#This Row],[Quantity]]*Sales_Data[[#This Row],[Unit_Price]]</f>
        <v>26567.32</v>
      </c>
      <c r="R7847">
        <f>Sales_Data[[#This Row],[Gross_Sales]]*Sales_Data[[#This Row],[Discount]]</f>
        <v>2656.732</v>
      </c>
      <c r="S7847">
        <f>Sales_Data[[#This Row],[Gross_Sales]]-Sales_Data[[#This Row],[Discount_Amount]]</f>
        <v>23910.588</v>
      </c>
      <c r="T7847">
        <f>Sales_Data[[#This Row],[Net Sales]]-Sales_Data[[#This Row],[Cost]]</f>
        <v>3045.6280000000006</v>
      </c>
      <c r="U7847" s="2">
        <f>Sales_Data[[#This Row],[Profit]]/Sales_Data[[#This Row],[Net Sales]]</f>
        <v>0.12737570485510438</v>
      </c>
      <c r="V7847">
        <f>YEAR(Sales_Data[[#This Row],[Order_Date]])</f>
        <v>2025</v>
      </c>
      <c r="W7847" t="str">
        <f>TEXT(Sales_Data[[#This Row],[Order_Date]],"mmm")</f>
        <v>Jul</v>
      </c>
      <c r="X7847">
        <f>MONTH(Sales_Data[[#This Row],[Order_Date]])</f>
        <v>7</v>
      </c>
      <c r="Y7847" t="str">
        <f>"Q"&amp;ROUNDUP(MONTH(Sales_Data[[#This Row],[Order_Date]])/3,0)</f>
        <v>Q3</v>
      </c>
    </row>
    <row r="7848" spans="1:25" x14ac:dyDescent="0.3">
      <c r="A7848" t="s">
        <v>9665</v>
      </c>
      <c r="B7848" s="1">
        <v>46004</v>
      </c>
      <c r="C7848" t="s">
        <v>4736</v>
      </c>
      <c r="D7848" t="s">
        <v>100</v>
      </c>
      <c r="E7848" t="s">
        <v>19</v>
      </c>
      <c r="F7848" t="s">
        <v>57</v>
      </c>
      <c r="G7848" t="s">
        <v>41</v>
      </c>
      <c r="H7848" t="s">
        <v>147</v>
      </c>
      <c r="I7848" t="s">
        <v>148</v>
      </c>
      <c r="J7848">
        <v>2</v>
      </c>
      <c r="K7848">
        <v>1377.71</v>
      </c>
      <c r="L7848">
        <v>0</v>
      </c>
      <c r="M7848">
        <v>2060.6</v>
      </c>
      <c r="N7848" t="s">
        <v>52</v>
      </c>
      <c r="O7848" t="s">
        <v>35</v>
      </c>
      <c r="P7848" t="s">
        <v>44</v>
      </c>
      <c r="Q7848">
        <f>Sales_Data[[#This Row],[Quantity]]*Sales_Data[[#This Row],[Unit_Price]]</f>
        <v>2755.42</v>
      </c>
      <c r="R7848">
        <f>Sales_Data[[#This Row],[Gross_Sales]]*Sales_Data[[#This Row],[Discount]]</f>
        <v>0</v>
      </c>
      <c r="S7848">
        <f>Sales_Data[[#This Row],[Gross_Sales]]-Sales_Data[[#This Row],[Discount_Amount]]</f>
        <v>2755.42</v>
      </c>
      <c r="T7848">
        <f>Sales_Data[[#This Row],[Net Sales]]-Sales_Data[[#This Row],[Cost]]</f>
        <v>694.82000000000016</v>
      </c>
      <c r="U7848" s="2">
        <f>Sales_Data[[#This Row],[Profit]]/Sales_Data[[#This Row],[Net Sales]]</f>
        <v>0.25216482423732139</v>
      </c>
      <c r="V7848">
        <f>YEAR(Sales_Data[[#This Row],[Order_Date]])</f>
        <v>2025</v>
      </c>
      <c r="W7848" t="str">
        <f>TEXT(Sales_Data[[#This Row],[Order_Date]],"mmm")</f>
        <v>Dec</v>
      </c>
      <c r="X7848">
        <f>MONTH(Sales_Data[[#This Row],[Order_Date]])</f>
        <v>12</v>
      </c>
      <c r="Y7848" t="str">
        <f>"Q"&amp;ROUNDUP(MONTH(Sales_Data[[#This Row],[Order_Date]])/3,0)</f>
        <v>Q4</v>
      </c>
    </row>
    <row r="7849" spans="1:25" x14ac:dyDescent="0.3">
      <c r="A7849" t="s">
        <v>9666</v>
      </c>
      <c r="B7849" s="1">
        <v>46007</v>
      </c>
      <c r="C7849" t="s">
        <v>1093</v>
      </c>
      <c r="D7849" t="s">
        <v>662</v>
      </c>
      <c r="E7849" t="s">
        <v>48</v>
      </c>
      <c r="F7849" t="s">
        <v>164</v>
      </c>
      <c r="G7849" t="s">
        <v>41</v>
      </c>
      <c r="H7849" t="s">
        <v>42</v>
      </c>
      <c r="I7849" t="s">
        <v>82</v>
      </c>
      <c r="J7849">
        <v>1</v>
      </c>
      <c r="K7849">
        <v>59202.74</v>
      </c>
      <c r="L7849">
        <v>0.15</v>
      </c>
      <c r="M7849">
        <v>33016.14</v>
      </c>
      <c r="N7849" t="s">
        <v>70</v>
      </c>
      <c r="O7849" t="s">
        <v>35</v>
      </c>
      <c r="P7849" t="s">
        <v>71</v>
      </c>
      <c r="Q7849">
        <f>Sales_Data[[#This Row],[Quantity]]*Sales_Data[[#This Row],[Unit_Price]]</f>
        <v>59202.74</v>
      </c>
      <c r="R7849">
        <f>Sales_Data[[#This Row],[Gross_Sales]]*Sales_Data[[#This Row],[Discount]]</f>
        <v>8880.4110000000001</v>
      </c>
      <c r="S7849">
        <f>Sales_Data[[#This Row],[Gross_Sales]]-Sales_Data[[#This Row],[Discount_Amount]]</f>
        <v>50322.328999999998</v>
      </c>
      <c r="T7849">
        <f>Sales_Data[[#This Row],[Net Sales]]-Sales_Data[[#This Row],[Cost]]</f>
        <v>17306.188999999998</v>
      </c>
      <c r="U7849" s="2">
        <f>Sales_Data[[#This Row],[Profit]]/Sales_Data[[#This Row],[Net Sales]]</f>
        <v>0.34390675757475375</v>
      </c>
      <c r="V7849">
        <f>YEAR(Sales_Data[[#This Row],[Order_Date]])</f>
        <v>2025</v>
      </c>
      <c r="W7849" t="str">
        <f>TEXT(Sales_Data[[#This Row],[Order_Date]],"mmm")</f>
        <v>Dec</v>
      </c>
      <c r="X7849">
        <f>MONTH(Sales_Data[[#This Row],[Order_Date]])</f>
        <v>12</v>
      </c>
      <c r="Y7849" t="str">
        <f>"Q"&amp;ROUNDUP(MONTH(Sales_Data[[#This Row],[Order_Date]])/3,0)</f>
        <v>Q4</v>
      </c>
    </row>
    <row r="7850" spans="1:25" x14ac:dyDescent="0.3">
      <c r="A7850" t="s">
        <v>9667</v>
      </c>
      <c r="B7850" s="1">
        <v>45971</v>
      </c>
      <c r="C7850" t="s">
        <v>4680</v>
      </c>
      <c r="D7850" t="s">
        <v>302</v>
      </c>
      <c r="E7850" t="s">
        <v>39</v>
      </c>
      <c r="F7850" t="s">
        <v>96</v>
      </c>
      <c r="G7850" t="s">
        <v>67</v>
      </c>
      <c r="H7850" t="s">
        <v>121</v>
      </c>
      <c r="I7850" t="s">
        <v>122</v>
      </c>
      <c r="J7850">
        <v>2</v>
      </c>
      <c r="K7850">
        <v>5222.93</v>
      </c>
      <c r="L7850">
        <v>0.1</v>
      </c>
      <c r="M7850">
        <v>6403.62</v>
      </c>
      <c r="N7850" t="s">
        <v>70</v>
      </c>
      <c r="O7850" t="s">
        <v>35</v>
      </c>
      <c r="P7850" t="s">
        <v>26</v>
      </c>
      <c r="Q7850">
        <f>Sales_Data[[#This Row],[Quantity]]*Sales_Data[[#This Row],[Unit_Price]]</f>
        <v>10445.86</v>
      </c>
      <c r="R7850">
        <f>Sales_Data[[#This Row],[Gross_Sales]]*Sales_Data[[#This Row],[Discount]]</f>
        <v>1044.586</v>
      </c>
      <c r="S7850">
        <f>Sales_Data[[#This Row],[Gross_Sales]]-Sales_Data[[#This Row],[Discount_Amount]]</f>
        <v>9401.2740000000013</v>
      </c>
      <c r="T7850">
        <f>Sales_Data[[#This Row],[Net Sales]]-Sales_Data[[#This Row],[Cost]]</f>
        <v>2997.6540000000014</v>
      </c>
      <c r="U7850" s="2">
        <f>Sales_Data[[#This Row],[Profit]]/Sales_Data[[#This Row],[Net Sales]]</f>
        <v>0.31885614651801458</v>
      </c>
      <c r="V7850">
        <f>YEAR(Sales_Data[[#This Row],[Order_Date]])</f>
        <v>2025</v>
      </c>
      <c r="W7850" t="str">
        <f>TEXT(Sales_Data[[#This Row],[Order_Date]],"mmm")</f>
        <v>Nov</v>
      </c>
      <c r="X7850">
        <f>MONTH(Sales_Data[[#This Row],[Order_Date]])</f>
        <v>11</v>
      </c>
      <c r="Y7850" t="str">
        <f>"Q"&amp;ROUNDUP(MONTH(Sales_Data[[#This Row],[Order_Date]])/3,0)</f>
        <v>Q4</v>
      </c>
    </row>
    <row r="7851" spans="1:25" x14ac:dyDescent="0.3">
      <c r="A7851" t="s">
        <v>9668</v>
      </c>
      <c r="B7851" s="1">
        <v>45785</v>
      </c>
      <c r="C7851" t="s">
        <v>1805</v>
      </c>
      <c r="D7851" t="s">
        <v>1171</v>
      </c>
      <c r="E7851" t="s">
        <v>39</v>
      </c>
      <c r="F7851" t="s">
        <v>202</v>
      </c>
      <c r="G7851" t="s">
        <v>41</v>
      </c>
      <c r="H7851" t="s">
        <v>102</v>
      </c>
      <c r="I7851" t="s">
        <v>165</v>
      </c>
      <c r="J7851">
        <v>1</v>
      </c>
      <c r="K7851">
        <v>2193</v>
      </c>
      <c r="L7851">
        <v>0.05</v>
      </c>
      <c r="M7851">
        <v>1482.87</v>
      </c>
      <c r="N7851" t="s">
        <v>70</v>
      </c>
      <c r="O7851" t="s">
        <v>35</v>
      </c>
      <c r="P7851" t="s">
        <v>44</v>
      </c>
      <c r="Q7851">
        <f>Sales_Data[[#This Row],[Quantity]]*Sales_Data[[#This Row],[Unit_Price]]</f>
        <v>2193</v>
      </c>
      <c r="R7851">
        <f>Sales_Data[[#This Row],[Gross_Sales]]*Sales_Data[[#This Row],[Discount]]</f>
        <v>109.65</v>
      </c>
      <c r="S7851">
        <f>Sales_Data[[#This Row],[Gross_Sales]]-Sales_Data[[#This Row],[Discount_Amount]]</f>
        <v>2083.35</v>
      </c>
      <c r="T7851">
        <f>Sales_Data[[#This Row],[Net Sales]]-Sales_Data[[#This Row],[Cost]]</f>
        <v>600.48</v>
      </c>
      <c r="U7851" s="2">
        <f>Sales_Data[[#This Row],[Profit]]/Sales_Data[[#This Row],[Net Sales]]</f>
        <v>0.28822809417524664</v>
      </c>
      <c r="V7851">
        <f>YEAR(Sales_Data[[#This Row],[Order_Date]])</f>
        <v>2025</v>
      </c>
      <c r="W7851" t="str">
        <f>TEXT(Sales_Data[[#This Row],[Order_Date]],"mmm")</f>
        <v>May</v>
      </c>
      <c r="X7851">
        <f>MONTH(Sales_Data[[#This Row],[Order_Date]])</f>
        <v>5</v>
      </c>
      <c r="Y7851" t="str">
        <f>"Q"&amp;ROUNDUP(MONTH(Sales_Data[[#This Row],[Order_Date]])/3,0)</f>
        <v>Q2</v>
      </c>
    </row>
    <row r="7852" spans="1:25" x14ac:dyDescent="0.3">
      <c r="A7852" t="s">
        <v>9669</v>
      </c>
      <c r="B7852" s="1">
        <v>45664</v>
      </c>
      <c r="C7852" t="s">
        <v>634</v>
      </c>
      <c r="D7852" t="s">
        <v>80</v>
      </c>
      <c r="E7852" t="s">
        <v>39</v>
      </c>
      <c r="F7852" t="s">
        <v>40</v>
      </c>
      <c r="G7852" t="s">
        <v>41</v>
      </c>
      <c r="H7852" t="s">
        <v>102</v>
      </c>
      <c r="I7852" t="s">
        <v>103</v>
      </c>
      <c r="J7852">
        <v>1</v>
      </c>
      <c r="K7852">
        <v>3679.3</v>
      </c>
      <c r="L7852">
        <v>0.15</v>
      </c>
      <c r="M7852">
        <v>2092.1999999999998</v>
      </c>
      <c r="N7852" t="s">
        <v>24</v>
      </c>
      <c r="O7852" t="s">
        <v>35</v>
      </c>
      <c r="P7852" t="s">
        <v>71</v>
      </c>
      <c r="Q7852">
        <f>Sales_Data[[#This Row],[Quantity]]*Sales_Data[[#This Row],[Unit_Price]]</f>
        <v>3679.3</v>
      </c>
      <c r="R7852">
        <f>Sales_Data[[#This Row],[Gross_Sales]]*Sales_Data[[#This Row],[Discount]]</f>
        <v>551.89499999999998</v>
      </c>
      <c r="S7852">
        <f>Sales_Data[[#This Row],[Gross_Sales]]-Sales_Data[[#This Row],[Discount_Amount]]</f>
        <v>3127.4050000000002</v>
      </c>
      <c r="T7852">
        <f>Sales_Data[[#This Row],[Net Sales]]-Sales_Data[[#This Row],[Cost]]</f>
        <v>1035.2050000000004</v>
      </c>
      <c r="U7852" s="2">
        <f>Sales_Data[[#This Row],[Profit]]/Sales_Data[[#This Row],[Net Sales]]</f>
        <v>0.33101085404672576</v>
      </c>
      <c r="V7852">
        <f>YEAR(Sales_Data[[#This Row],[Order_Date]])</f>
        <v>2025</v>
      </c>
      <c r="W7852" t="str">
        <f>TEXT(Sales_Data[[#This Row],[Order_Date]],"mmm")</f>
        <v>Jan</v>
      </c>
      <c r="X7852">
        <f>MONTH(Sales_Data[[#This Row],[Order_Date]])</f>
        <v>1</v>
      </c>
      <c r="Y7852" t="str">
        <f>"Q"&amp;ROUNDUP(MONTH(Sales_Data[[#This Row],[Order_Date]])/3,0)</f>
        <v>Q1</v>
      </c>
    </row>
    <row r="7853" spans="1:25" x14ac:dyDescent="0.3">
      <c r="A7853" t="s">
        <v>9670</v>
      </c>
      <c r="B7853" s="1">
        <v>45704</v>
      </c>
      <c r="C7853" t="s">
        <v>3220</v>
      </c>
      <c r="D7853" t="s">
        <v>513</v>
      </c>
      <c r="E7853" t="s">
        <v>119</v>
      </c>
      <c r="F7853" t="s">
        <v>184</v>
      </c>
      <c r="G7853" t="s">
        <v>75</v>
      </c>
      <c r="H7853" t="s">
        <v>185</v>
      </c>
      <c r="I7853" t="s">
        <v>261</v>
      </c>
      <c r="J7853">
        <v>1</v>
      </c>
      <c r="K7853">
        <v>736.24</v>
      </c>
      <c r="L7853">
        <v>0.1</v>
      </c>
      <c r="M7853">
        <v>538.61</v>
      </c>
      <c r="N7853" t="s">
        <v>52</v>
      </c>
      <c r="O7853" t="s">
        <v>35</v>
      </c>
      <c r="P7853" t="s">
        <v>44</v>
      </c>
      <c r="Q7853">
        <f>Sales_Data[[#This Row],[Quantity]]*Sales_Data[[#This Row],[Unit_Price]]</f>
        <v>736.24</v>
      </c>
      <c r="R7853">
        <f>Sales_Data[[#This Row],[Gross_Sales]]*Sales_Data[[#This Row],[Discount]]</f>
        <v>73.624000000000009</v>
      </c>
      <c r="S7853">
        <f>Sales_Data[[#This Row],[Gross_Sales]]-Sales_Data[[#This Row],[Discount_Amount]]</f>
        <v>662.61599999999999</v>
      </c>
      <c r="T7853">
        <f>Sales_Data[[#This Row],[Net Sales]]-Sales_Data[[#This Row],[Cost]]</f>
        <v>124.00599999999997</v>
      </c>
      <c r="U7853" s="2">
        <f>Sales_Data[[#This Row],[Profit]]/Sales_Data[[#This Row],[Net Sales]]</f>
        <v>0.18714609970178803</v>
      </c>
      <c r="V7853">
        <f>YEAR(Sales_Data[[#This Row],[Order_Date]])</f>
        <v>2025</v>
      </c>
      <c r="W7853" t="str">
        <f>TEXT(Sales_Data[[#This Row],[Order_Date]],"mmm")</f>
        <v>Feb</v>
      </c>
      <c r="X7853">
        <f>MONTH(Sales_Data[[#This Row],[Order_Date]])</f>
        <v>2</v>
      </c>
      <c r="Y7853" t="str">
        <f>"Q"&amp;ROUNDUP(MONTH(Sales_Data[[#This Row],[Order_Date]])/3,0)</f>
        <v>Q1</v>
      </c>
    </row>
    <row r="7854" spans="1:25" x14ac:dyDescent="0.3">
      <c r="A7854" t="s">
        <v>9671</v>
      </c>
      <c r="B7854" s="1">
        <v>45710</v>
      </c>
      <c r="C7854" t="s">
        <v>1134</v>
      </c>
      <c r="D7854" t="s">
        <v>331</v>
      </c>
      <c r="E7854" t="s">
        <v>39</v>
      </c>
      <c r="F7854" t="s">
        <v>405</v>
      </c>
      <c r="G7854" t="s">
        <v>67</v>
      </c>
      <c r="H7854" t="s">
        <v>133</v>
      </c>
      <c r="I7854" t="s">
        <v>134</v>
      </c>
      <c r="J7854">
        <v>1</v>
      </c>
      <c r="K7854">
        <v>2639.27</v>
      </c>
      <c r="L7854">
        <v>0.15</v>
      </c>
      <c r="M7854">
        <v>1852.07</v>
      </c>
      <c r="N7854" t="s">
        <v>70</v>
      </c>
      <c r="O7854" t="s">
        <v>35</v>
      </c>
      <c r="P7854" t="s">
        <v>71</v>
      </c>
      <c r="Q7854">
        <f>Sales_Data[[#This Row],[Quantity]]*Sales_Data[[#This Row],[Unit_Price]]</f>
        <v>2639.27</v>
      </c>
      <c r="R7854">
        <f>Sales_Data[[#This Row],[Gross_Sales]]*Sales_Data[[#This Row],[Discount]]</f>
        <v>395.89049999999997</v>
      </c>
      <c r="S7854">
        <f>Sales_Data[[#This Row],[Gross_Sales]]-Sales_Data[[#This Row],[Discount_Amount]]</f>
        <v>2243.3795</v>
      </c>
      <c r="T7854">
        <f>Sales_Data[[#This Row],[Net Sales]]-Sales_Data[[#This Row],[Cost]]</f>
        <v>391.30950000000007</v>
      </c>
      <c r="U7854" s="2">
        <f>Sales_Data[[#This Row],[Profit]]/Sales_Data[[#This Row],[Net Sales]]</f>
        <v>0.17442857973873796</v>
      </c>
      <c r="V7854">
        <f>YEAR(Sales_Data[[#This Row],[Order_Date]])</f>
        <v>2025</v>
      </c>
      <c r="W7854" t="str">
        <f>TEXT(Sales_Data[[#This Row],[Order_Date]],"mmm")</f>
        <v>Feb</v>
      </c>
      <c r="X7854">
        <f>MONTH(Sales_Data[[#This Row],[Order_Date]])</f>
        <v>2</v>
      </c>
      <c r="Y7854" t="str">
        <f>"Q"&amp;ROUNDUP(MONTH(Sales_Data[[#This Row],[Order_Date]])/3,0)</f>
        <v>Q1</v>
      </c>
    </row>
    <row r="7855" spans="1:25" x14ac:dyDescent="0.3">
      <c r="A7855" t="s">
        <v>9672</v>
      </c>
      <c r="B7855" s="1">
        <v>45844</v>
      </c>
      <c r="C7855" t="s">
        <v>4723</v>
      </c>
      <c r="D7855" t="s">
        <v>271</v>
      </c>
      <c r="E7855" t="s">
        <v>19</v>
      </c>
      <c r="F7855" t="s">
        <v>57</v>
      </c>
      <c r="G7855" t="s">
        <v>75</v>
      </c>
      <c r="H7855" t="s">
        <v>185</v>
      </c>
      <c r="I7855" t="s">
        <v>186</v>
      </c>
      <c r="J7855">
        <v>2</v>
      </c>
      <c r="K7855">
        <v>9739.86</v>
      </c>
      <c r="L7855">
        <v>0.05</v>
      </c>
      <c r="M7855">
        <v>15335.19</v>
      </c>
      <c r="N7855" t="s">
        <v>83</v>
      </c>
      <c r="O7855" t="s">
        <v>35</v>
      </c>
      <c r="P7855" t="s">
        <v>26</v>
      </c>
      <c r="Q7855">
        <f>Sales_Data[[#This Row],[Quantity]]*Sales_Data[[#This Row],[Unit_Price]]</f>
        <v>19479.72</v>
      </c>
      <c r="R7855">
        <f>Sales_Data[[#This Row],[Gross_Sales]]*Sales_Data[[#This Row],[Discount]]</f>
        <v>973.9860000000001</v>
      </c>
      <c r="S7855">
        <f>Sales_Data[[#This Row],[Gross_Sales]]-Sales_Data[[#This Row],[Discount_Amount]]</f>
        <v>18505.734</v>
      </c>
      <c r="T7855">
        <f>Sales_Data[[#This Row],[Net Sales]]-Sales_Data[[#This Row],[Cost]]</f>
        <v>3170.5439999999999</v>
      </c>
      <c r="U7855" s="2">
        <f>Sales_Data[[#This Row],[Profit]]/Sales_Data[[#This Row],[Net Sales]]</f>
        <v>0.17132765444483314</v>
      </c>
      <c r="V7855">
        <f>YEAR(Sales_Data[[#This Row],[Order_Date]])</f>
        <v>2025</v>
      </c>
      <c r="W7855" t="str">
        <f>TEXT(Sales_Data[[#This Row],[Order_Date]],"mmm")</f>
        <v>Jul</v>
      </c>
      <c r="X7855">
        <f>MONTH(Sales_Data[[#This Row],[Order_Date]])</f>
        <v>7</v>
      </c>
      <c r="Y7855" t="str">
        <f>"Q"&amp;ROUNDUP(MONTH(Sales_Data[[#This Row],[Order_Date]])/3,0)</f>
        <v>Q3</v>
      </c>
    </row>
    <row r="7856" spans="1:25" x14ac:dyDescent="0.3">
      <c r="A7856" t="s">
        <v>9673</v>
      </c>
      <c r="B7856" s="1">
        <v>45695</v>
      </c>
      <c r="C7856" t="s">
        <v>3801</v>
      </c>
      <c r="D7856" t="s">
        <v>131</v>
      </c>
      <c r="E7856" t="s">
        <v>48</v>
      </c>
      <c r="F7856" t="s">
        <v>164</v>
      </c>
      <c r="G7856" t="s">
        <v>41</v>
      </c>
      <c r="H7856" t="s">
        <v>147</v>
      </c>
      <c r="I7856" t="s">
        <v>369</v>
      </c>
      <c r="J7856">
        <v>5</v>
      </c>
      <c r="K7856">
        <v>34343.699999999997</v>
      </c>
      <c r="L7856">
        <v>0.05</v>
      </c>
      <c r="M7856">
        <v>139983.72</v>
      </c>
      <c r="N7856" t="s">
        <v>70</v>
      </c>
      <c r="O7856" t="s">
        <v>35</v>
      </c>
      <c r="P7856" t="s">
        <v>44</v>
      </c>
      <c r="Q7856">
        <f>Sales_Data[[#This Row],[Quantity]]*Sales_Data[[#This Row],[Unit_Price]]</f>
        <v>171718.5</v>
      </c>
      <c r="R7856">
        <f>Sales_Data[[#This Row],[Gross_Sales]]*Sales_Data[[#This Row],[Discount]]</f>
        <v>8585.9250000000011</v>
      </c>
      <c r="S7856">
        <f>Sales_Data[[#This Row],[Gross_Sales]]-Sales_Data[[#This Row],[Discount_Amount]]</f>
        <v>163132.57500000001</v>
      </c>
      <c r="T7856">
        <f>Sales_Data[[#This Row],[Net Sales]]-Sales_Data[[#This Row],[Cost]]</f>
        <v>23148.85500000001</v>
      </c>
      <c r="U7856" s="2">
        <f>Sales_Data[[#This Row],[Profit]]/Sales_Data[[#This Row],[Net Sales]]</f>
        <v>0.1419021001783366</v>
      </c>
      <c r="V7856">
        <f>YEAR(Sales_Data[[#This Row],[Order_Date]])</f>
        <v>2025</v>
      </c>
      <c r="W7856" t="str">
        <f>TEXT(Sales_Data[[#This Row],[Order_Date]],"mmm")</f>
        <v>Feb</v>
      </c>
      <c r="X7856">
        <f>MONTH(Sales_Data[[#This Row],[Order_Date]])</f>
        <v>2</v>
      </c>
      <c r="Y7856" t="str">
        <f>"Q"&amp;ROUNDUP(MONTH(Sales_Data[[#This Row],[Order_Date]])/3,0)</f>
        <v>Q1</v>
      </c>
    </row>
    <row r="7857" spans="1:25" x14ac:dyDescent="0.3">
      <c r="A7857" t="s">
        <v>9674</v>
      </c>
      <c r="B7857" s="1">
        <v>45883</v>
      </c>
      <c r="C7857" t="s">
        <v>871</v>
      </c>
      <c r="D7857" t="s">
        <v>589</v>
      </c>
      <c r="E7857" t="s">
        <v>119</v>
      </c>
      <c r="F7857" t="s">
        <v>120</v>
      </c>
      <c r="G7857" t="s">
        <v>32</v>
      </c>
      <c r="H7857" t="s">
        <v>33</v>
      </c>
      <c r="I7857" t="s">
        <v>34</v>
      </c>
      <c r="J7857">
        <v>3</v>
      </c>
      <c r="K7857">
        <v>2269.5700000000002</v>
      </c>
      <c r="L7857">
        <v>0.05</v>
      </c>
      <c r="M7857">
        <v>5454.53</v>
      </c>
      <c r="N7857" t="s">
        <v>83</v>
      </c>
      <c r="O7857" t="s">
        <v>35</v>
      </c>
      <c r="P7857" t="s">
        <v>71</v>
      </c>
      <c r="Q7857">
        <f>Sales_Data[[#This Row],[Quantity]]*Sales_Data[[#This Row],[Unit_Price]]</f>
        <v>6808.7100000000009</v>
      </c>
      <c r="R7857">
        <f>Sales_Data[[#This Row],[Gross_Sales]]*Sales_Data[[#This Row],[Discount]]</f>
        <v>340.43550000000005</v>
      </c>
      <c r="S7857">
        <f>Sales_Data[[#This Row],[Gross_Sales]]-Sales_Data[[#This Row],[Discount_Amount]]</f>
        <v>6468.2745000000014</v>
      </c>
      <c r="T7857">
        <f>Sales_Data[[#This Row],[Net Sales]]-Sales_Data[[#This Row],[Cost]]</f>
        <v>1013.7445000000016</v>
      </c>
      <c r="U7857" s="2">
        <f>Sales_Data[[#This Row],[Profit]]/Sales_Data[[#This Row],[Net Sales]]</f>
        <v>0.15672564607454451</v>
      </c>
      <c r="V7857">
        <f>YEAR(Sales_Data[[#This Row],[Order_Date]])</f>
        <v>2025</v>
      </c>
      <c r="W7857" t="str">
        <f>TEXT(Sales_Data[[#This Row],[Order_Date]],"mmm")</f>
        <v>Aug</v>
      </c>
      <c r="X7857">
        <f>MONTH(Sales_Data[[#This Row],[Order_Date]])</f>
        <v>8</v>
      </c>
      <c r="Y7857" t="str">
        <f>"Q"&amp;ROUNDUP(MONTH(Sales_Data[[#This Row],[Order_Date]])/3,0)</f>
        <v>Q3</v>
      </c>
    </row>
    <row r="7858" spans="1:25" x14ac:dyDescent="0.3">
      <c r="A7858" t="s">
        <v>9675</v>
      </c>
      <c r="B7858" s="1">
        <v>45710</v>
      </c>
      <c r="C7858" t="s">
        <v>808</v>
      </c>
      <c r="D7858" t="s">
        <v>183</v>
      </c>
      <c r="E7858" t="s">
        <v>48</v>
      </c>
      <c r="F7858" t="s">
        <v>132</v>
      </c>
      <c r="G7858" t="s">
        <v>21</v>
      </c>
      <c r="H7858" t="s">
        <v>297</v>
      </c>
      <c r="I7858" t="s">
        <v>494</v>
      </c>
      <c r="J7858">
        <v>3</v>
      </c>
      <c r="K7858">
        <v>50823.46</v>
      </c>
      <c r="L7858">
        <v>0</v>
      </c>
      <c r="M7858">
        <v>117553.83</v>
      </c>
      <c r="N7858" t="s">
        <v>52</v>
      </c>
      <c r="O7858" t="s">
        <v>35</v>
      </c>
      <c r="P7858" t="s">
        <v>44</v>
      </c>
      <c r="Q7858">
        <f>Sales_Data[[#This Row],[Quantity]]*Sales_Data[[#This Row],[Unit_Price]]</f>
        <v>152470.38</v>
      </c>
      <c r="R7858">
        <f>Sales_Data[[#This Row],[Gross_Sales]]*Sales_Data[[#This Row],[Discount]]</f>
        <v>0</v>
      </c>
      <c r="S7858">
        <f>Sales_Data[[#This Row],[Gross_Sales]]-Sales_Data[[#This Row],[Discount_Amount]]</f>
        <v>152470.38</v>
      </c>
      <c r="T7858">
        <f>Sales_Data[[#This Row],[Net Sales]]-Sales_Data[[#This Row],[Cost]]</f>
        <v>34916.550000000003</v>
      </c>
      <c r="U7858" s="2">
        <f>Sales_Data[[#This Row],[Profit]]/Sales_Data[[#This Row],[Net Sales]]</f>
        <v>0.22900546322505394</v>
      </c>
      <c r="V7858">
        <f>YEAR(Sales_Data[[#This Row],[Order_Date]])</f>
        <v>2025</v>
      </c>
      <c r="W7858" t="str">
        <f>TEXT(Sales_Data[[#This Row],[Order_Date]],"mmm")</f>
        <v>Feb</v>
      </c>
      <c r="X7858">
        <f>MONTH(Sales_Data[[#This Row],[Order_Date]])</f>
        <v>2</v>
      </c>
      <c r="Y7858" t="str">
        <f>"Q"&amp;ROUNDUP(MONTH(Sales_Data[[#This Row],[Order_Date]])/3,0)</f>
        <v>Q1</v>
      </c>
    </row>
    <row r="7859" spans="1:25" x14ac:dyDescent="0.3">
      <c r="A7859" t="s">
        <v>9676</v>
      </c>
      <c r="B7859" s="1">
        <v>45881</v>
      </c>
      <c r="C7859" t="s">
        <v>287</v>
      </c>
      <c r="D7859" t="s">
        <v>168</v>
      </c>
      <c r="E7859" t="s">
        <v>48</v>
      </c>
      <c r="F7859" t="s">
        <v>132</v>
      </c>
      <c r="G7859" t="s">
        <v>21</v>
      </c>
      <c r="H7859" t="s">
        <v>127</v>
      </c>
      <c r="I7859" t="s">
        <v>342</v>
      </c>
      <c r="J7859">
        <v>1</v>
      </c>
      <c r="K7859">
        <v>20477.75</v>
      </c>
      <c r="L7859">
        <v>0.15</v>
      </c>
      <c r="M7859">
        <v>13051.53</v>
      </c>
      <c r="N7859" t="s">
        <v>24</v>
      </c>
      <c r="O7859" t="s">
        <v>53</v>
      </c>
      <c r="P7859" t="s">
        <v>26</v>
      </c>
      <c r="Q7859">
        <f>Sales_Data[[#This Row],[Quantity]]*Sales_Data[[#This Row],[Unit_Price]]</f>
        <v>20477.75</v>
      </c>
      <c r="R7859">
        <f>Sales_Data[[#This Row],[Gross_Sales]]*Sales_Data[[#This Row],[Discount]]</f>
        <v>3071.6624999999999</v>
      </c>
      <c r="S7859">
        <f>Sales_Data[[#This Row],[Gross_Sales]]-Sales_Data[[#This Row],[Discount_Amount]]</f>
        <v>17406.087500000001</v>
      </c>
      <c r="T7859">
        <f>Sales_Data[[#This Row],[Net Sales]]-Sales_Data[[#This Row],[Cost]]</f>
        <v>4354.5575000000008</v>
      </c>
      <c r="U7859" s="2">
        <f>Sales_Data[[#This Row],[Profit]]/Sales_Data[[#This Row],[Net Sales]]</f>
        <v>0.25017440019188691</v>
      </c>
      <c r="V7859">
        <f>YEAR(Sales_Data[[#This Row],[Order_Date]])</f>
        <v>2025</v>
      </c>
      <c r="W7859" t="str">
        <f>TEXT(Sales_Data[[#This Row],[Order_Date]],"mmm")</f>
        <v>Aug</v>
      </c>
      <c r="X7859">
        <f>MONTH(Sales_Data[[#This Row],[Order_Date]])</f>
        <v>8</v>
      </c>
      <c r="Y7859" t="str">
        <f>"Q"&amp;ROUNDUP(MONTH(Sales_Data[[#This Row],[Order_Date]])/3,0)</f>
        <v>Q3</v>
      </c>
    </row>
    <row r="7860" spans="1:25" x14ac:dyDescent="0.3">
      <c r="A7860" t="s">
        <v>9677</v>
      </c>
      <c r="B7860" s="1">
        <v>45811</v>
      </c>
      <c r="C7860" t="s">
        <v>911</v>
      </c>
      <c r="D7860" t="s">
        <v>857</v>
      </c>
      <c r="E7860" t="s">
        <v>48</v>
      </c>
      <c r="F7860" t="s">
        <v>164</v>
      </c>
      <c r="G7860" t="s">
        <v>21</v>
      </c>
      <c r="H7860" t="s">
        <v>22</v>
      </c>
      <c r="I7860" t="s">
        <v>62</v>
      </c>
      <c r="J7860">
        <v>1</v>
      </c>
      <c r="K7860">
        <v>38356.04</v>
      </c>
      <c r="L7860">
        <v>0.1</v>
      </c>
      <c r="M7860">
        <v>28588.67</v>
      </c>
      <c r="N7860" t="s">
        <v>52</v>
      </c>
      <c r="O7860" t="s">
        <v>35</v>
      </c>
      <c r="P7860" t="s">
        <v>44</v>
      </c>
      <c r="Q7860">
        <f>Sales_Data[[#This Row],[Quantity]]*Sales_Data[[#This Row],[Unit_Price]]</f>
        <v>38356.04</v>
      </c>
      <c r="R7860">
        <f>Sales_Data[[#This Row],[Gross_Sales]]*Sales_Data[[#This Row],[Discount]]</f>
        <v>3835.6040000000003</v>
      </c>
      <c r="S7860">
        <f>Sales_Data[[#This Row],[Gross_Sales]]-Sales_Data[[#This Row],[Discount_Amount]]</f>
        <v>34520.436000000002</v>
      </c>
      <c r="T7860">
        <f>Sales_Data[[#This Row],[Net Sales]]-Sales_Data[[#This Row],[Cost]]</f>
        <v>5931.7660000000033</v>
      </c>
      <c r="U7860" s="2">
        <f>Sales_Data[[#This Row],[Profit]]/Sales_Data[[#This Row],[Net Sales]]</f>
        <v>0.17183346119962109</v>
      </c>
      <c r="V7860">
        <f>YEAR(Sales_Data[[#This Row],[Order_Date]])</f>
        <v>2025</v>
      </c>
      <c r="W7860" t="str">
        <f>TEXT(Sales_Data[[#This Row],[Order_Date]],"mmm")</f>
        <v>Jun</v>
      </c>
      <c r="X7860">
        <f>MONTH(Sales_Data[[#This Row],[Order_Date]])</f>
        <v>6</v>
      </c>
      <c r="Y7860" t="str">
        <f>"Q"&amp;ROUNDUP(MONTH(Sales_Data[[#This Row],[Order_Date]])/3,0)</f>
        <v>Q2</v>
      </c>
    </row>
    <row r="7861" spans="1:25" x14ac:dyDescent="0.3">
      <c r="A7861" t="s">
        <v>9678</v>
      </c>
      <c r="B7861" s="1">
        <v>45705</v>
      </c>
      <c r="C7861" t="s">
        <v>1487</v>
      </c>
      <c r="D7861" t="s">
        <v>504</v>
      </c>
      <c r="E7861" t="s">
        <v>19</v>
      </c>
      <c r="F7861" t="s">
        <v>81</v>
      </c>
      <c r="G7861" t="s">
        <v>67</v>
      </c>
      <c r="H7861" t="s">
        <v>68</v>
      </c>
      <c r="I7861" t="s">
        <v>97</v>
      </c>
      <c r="J7861">
        <v>2</v>
      </c>
      <c r="K7861">
        <v>5397.33</v>
      </c>
      <c r="L7861">
        <v>0.1</v>
      </c>
      <c r="M7861">
        <v>8462.23</v>
      </c>
      <c r="N7861" t="s">
        <v>70</v>
      </c>
      <c r="O7861" t="s">
        <v>35</v>
      </c>
      <c r="P7861" t="s">
        <v>71</v>
      </c>
      <c r="Q7861">
        <f>Sales_Data[[#This Row],[Quantity]]*Sales_Data[[#This Row],[Unit_Price]]</f>
        <v>10794.66</v>
      </c>
      <c r="R7861">
        <f>Sales_Data[[#This Row],[Gross_Sales]]*Sales_Data[[#This Row],[Discount]]</f>
        <v>1079.4660000000001</v>
      </c>
      <c r="S7861">
        <f>Sales_Data[[#This Row],[Gross_Sales]]-Sales_Data[[#This Row],[Discount_Amount]]</f>
        <v>9715.1939999999995</v>
      </c>
      <c r="T7861">
        <f>Sales_Data[[#This Row],[Net Sales]]-Sales_Data[[#This Row],[Cost]]</f>
        <v>1252.9639999999999</v>
      </c>
      <c r="U7861" s="2">
        <f>Sales_Data[[#This Row],[Profit]]/Sales_Data[[#This Row],[Net Sales]]</f>
        <v>0.12896952958427799</v>
      </c>
      <c r="V7861">
        <f>YEAR(Sales_Data[[#This Row],[Order_Date]])</f>
        <v>2025</v>
      </c>
      <c r="W7861" t="str">
        <f>TEXT(Sales_Data[[#This Row],[Order_Date]],"mmm")</f>
        <v>Feb</v>
      </c>
      <c r="X7861">
        <f>MONTH(Sales_Data[[#This Row],[Order_Date]])</f>
        <v>2</v>
      </c>
      <c r="Y7861" t="str">
        <f>"Q"&amp;ROUNDUP(MONTH(Sales_Data[[#This Row],[Order_Date]])/3,0)</f>
        <v>Q1</v>
      </c>
    </row>
    <row r="7862" spans="1:25" x14ac:dyDescent="0.3">
      <c r="A7862" t="s">
        <v>9679</v>
      </c>
      <c r="B7862" s="1">
        <v>46008</v>
      </c>
      <c r="C7862" t="s">
        <v>1527</v>
      </c>
      <c r="D7862" t="s">
        <v>310</v>
      </c>
      <c r="E7862" t="s">
        <v>48</v>
      </c>
      <c r="F7862" t="s">
        <v>164</v>
      </c>
      <c r="G7862" t="s">
        <v>67</v>
      </c>
      <c r="H7862" t="s">
        <v>88</v>
      </c>
      <c r="I7862" t="s">
        <v>89</v>
      </c>
      <c r="J7862">
        <v>5</v>
      </c>
      <c r="K7862">
        <v>28498.16</v>
      </c>
      <c r="L7862">
        <v>0.15</v>
      </c>
      <c r="M7862">
        <v>76054.06</v>
      </c>
      <c r="N7862" t="s">
        <v>52</v>
      </c>
      <c r="O7862" t="s">
        <v>35</v>
      </c>
      <c r="P7862" t="s">
        <v>44</v>
      </c>
      <c r="Q7862">
        <f>Sales_Data[[#This Row],[Quantity]]*Sales_Data[[#This Row],[Unit_Price]]</f>
        <v>142490.79999999999</v>
      </c>
      <c r="R7862">
        <f>Sales_Data[[#This Row],[Gross_Sales]]*Sales_Data[[#This Row],[Discount]]</f>
        <v>21373.62</v>
      </c>
      <c r="S7862">
        <f>Sales_Data[[#This Row],[Gross_Sales]]-Sales_Data[[#This Row],[Discount_Amount]]</f>
        <v>121117.18</v>
      </c>
      <c r="T7862">
        <f>Sales_Data[[#This Row],[Net Sales]]-Sales_Data[[#This Row],[Cost]]</f>
        <v>45063.119999999995</v>
      </c>
      <c r="U7862" s="2">
        <f>Sales_Data[[#This Row],[Profit]]/Sales_Data[[#This Row],[Net Sales]]</f>
        <v>0.37206216327031388</v>
      </c>
      <c r="V7862">
        <f>YEAR(Sales_Data[[#This Row],[Order_Date]])</f>
        <v>2025</v>
      </c>
      <c r="W7862" t="str">
        <f>TEXT(Sales_Data[[#This Row],[Order_Date]],"mmm")</f>
        <v>Dec</v>
      </c>
      <c r="X7862">
        <f>MONTH(Sales_Data[[#This Row],[Order_Date]])</f>
        <v>12</v>
      </c>
      <c r="Y7862" t="str">
        <f>"Q"&amp;ROUNDUP(MONTH(Sales_Data[[#This Row],[Order_Date]])/3,0)</f>
        <v>Q4</v>
      </c>
    </row>
    <row r="7863" spans="1:25" x14ac:dyDescent="0.3">
      <c r="A7863" t="s">
        <v>9680</v>
      </c>
      <c r="B7863" s="1">
        <v>45804</v>
      </c>
      <c r="C7863" t="s">
        <v>1210</v>
      </c>
      <c r="D7863" t="s">
        <v>327</v>
      </c>
      <c r="E7863" t="s">
        <v>119</v>
      </c>
      <c r="F7863" t="s">
        <v>146</v>
      </c>
      <c r="G7863" t="s">
        <v>75</v>
      </c>
      <c r="H7863" t="s">
        <v>114</v>
      </c>
      <c r="I7863" t="s">
        <v>115</v>
      </c>
      <c r="J7863">
        <v>2</v>
      </c>
      <c r="K7863">
        <v>2263.87</v>
      </c>
      <c r="L7863">
        <v>0.2</v>
      </c>
      <c r="M7863">
        <v>2585.11</v>
      </c>
      <c r="N7863" t="s">
        <v>70</v>
      </c>
      <c r="O7863" t="s">
        <v>35</v>
      </c>
      <c r="P7863" t="s">
        <v>71</v>
      </c>
      <c r="Q7863">
        <f>Sales_Data[[#This Row],[Quantity]]*Sales_Data[[#This Row],[Unit_Price]]</f>
        <v>4527.74</v>
      </c>
      <c r="R7863">
        <f>Sales_Data[[#This Row],[Gross_Sales]]*Sales_Data[[#This Row],[Discount]]</f>
        <v>905.548</v>
      </c>
      <c r="S7863">
        <f>Sales_Data[[#This Row],[Gross_Sales]]-Sales_Data[[#This Row],[Discount_Amount]]</f>
        <v>3622.192</v>
      </c>
      <c r="T7863">
        <f>Sales_Data[[#This Row],[Net Sales]]-Sales_Data[[#This Row],[Cost]]</f>
        <v>1037.0819999999999</v>
      </c>
      <c r="U7863" s="2">
        <f>Sales_Data[[#This Row],[Profit]]/Sales_Data[[#This Row],[Net Sales]]</f>
        <v>0.28631337046738548</v>
      </c>
      <c r="V7863">
        <f>YEAR(Sales_Data[[#This Row],[Order_Date]])</f>
        <v>2025</v>
      </c>
      <c r="W7863" t="str">
        <f>TEXT(Sales_Data[[#This Row],[Order_Date]],"mmm")</f>
        <v>May</v>
      </c>
      <c r="X7863">
        <f>MONTH(Sales_Data[[#This Row],[Order_Date]])</f>
        <v>5</v>
      </c>
      <c r="Y7863" t="str">
        <f>"Q"&amp;ROUNDUP(MONTH(Sales_Data[[#This Row],[Order_Date]])/3,0)</f>
        <v>Q2</v>
      </c>
    </row>
    <row r="7864" spans="1:25" x14ac:dyDescent="0.3">
      <c r="A7864" t="s">
        <v>9681</v>
      </c>
      <c r="B7864" s="1">
        <v>45721</v>
      </c>
      <c r="C7864" t="s">
        <v>1446</v>
      </c>
      <c r="D7864" t="s">
        <v>224</v>
      </c>
      <c r="E7864" t="s">
        <v>119</v>
      </c>
      <c r="F7864" t="s">
        <v>120</v>
      </c>
      <c r="G7864" t="s">
        <v>41</v>
      </c>
      <c r="H7864" t="s">
        <v>171</v>
      </c>
      <c r="I7864" t="s">
        <v>172</v>
      </c>
      <c r="J7864">
        <v>1</v>
      </c>
      <c r="K7864">
        <v>5880.57</v>
      </c>
      <c r="L7864">
        <v>0</v>
      </c>
      <c r="M7864">
        <v>4667.3100000000004</v>
      </c>
      <c r="N7864" t="s">
        <v>70</v>
      </c>
      <c r="O7864" t="s">
        <v>35</v>
      </c>
      <c r="P7864" t="s">
        <v>26</v>
      </c>
      <c r="Q7864">
        <f>Sales_Data[[#This Row],[Quantity]]*Sales_Data[[#This Row],[Unit_Price]]</f>
        <v>5880.57</v>
      </c>
      <c r="R7864">
        <f>Sales_Data[[#This Row],[Gross_Sales]]*Sales_Data[[#This Row],[Discount]]</f>
        <v>0</v>
      </c>
      <c r="S7864">
        <f>Sales_Data[[#This Row],[Gross_Sales]]-Sales_Data[[#This Row],[Discount_Amount]]</f>
        <v>5880.57</v>
      </c>
      <c r="T7864">
        <f>Sales_Data[[#This Row],[Net Sales]]-Sales_Data[[#This Row],[Cost]]</f>
        <v>1213.2599999999993</v>
      </c>
      <c r="U7864" s="2">
        <f>Sales_Data[[#This Row],[Profit]]/Sales_Data[[#This Row],[Net Sales]]</f>
        <v>0.20631673460225783</v>
      </c>
      <c r="V7864">
        <f>YEAR(Sales_Data[[#This Row],[Order_Date]])</f>
        <v>2025</v>
      </c>
      <c r="W7864" t="str">
        <f>TEXT(Sales_Data[[#This Row],[Order_Date]],"mmm")</f>
        <v>Mar</v>
      </c>
      <c r="X7864">
        <f>MONTH(Sales_Data[[#This Row],[Order_Date]])</f>
        <v>3</v>
      </c>
      <c r="Y7864" t="str">
        <f>"Q"&amp;ROUNDUP(MONTH(Sales_Data[[#This Row],[Order_Date]])/3,0)</f>
        <v>Q1</v>
      </c>
    </row>
    <row r="7865" spans="1:25" x14ac:dyDescent="0.3">
      <c r="A7865" t="s">
        <v>9682</v>
      </c>
      <c r="B7865" s="1">
        <v>46006</v>
      </c>
      <c r="C7865" t="s">
        <v>4620</v>
      </c>
      <c r="D7865" t="s">
        <v>155</v>
      </c>
      <c r="E7865" t="s">
        <v>119</v>
      </c>
      <c r="F7865" t="s">
        <v>146</v>
      </c>
      <c r="G7865" t="s">
        <v>67</v>
      </c>
      <c r="H7865" t="s">
        <v>133</v>
      </c>
      <c r="I7865" t="s">
        <v>134</v>
      </c>
      <c r="J7865">
        <v>1</v>
      </c>
      <c r="K7865">
        <v>4117.47</v>
      </c>
      <c r="L7865">
        <v>0.1</v>
      </c>
      <c r="M7865">
        <v>2641.96</v>
      </c>
      <c r="N7865" t="s">
        <v>70</v>
      </c>
      <c r="O7865" t="s">
        <v>53</v>
      </c>
      <c r="P7865" t="s">
        <v>26</v>
      </c>
      <c r="Q7865">
        <f>Sales_Data[[#This Row],[Quantity]]*Sales_Data[[#This Row],[Unit_Price]]</f>
        <v>4117.47</v>
      </c>
      <c r="R7865">
        <f>Sales_Data[[#This Row],[Gross_Sales]]*Sales_Data[[#This Row],[Discount]]</f>
        <v>411.74700000000007</v>
      </c>
      <c r="S7865">
        <f>Sales_Data[[#This Row],[Gross_Sales]]-Sales_Data[[#This Row],[Discount_Amount]]</f>
        <v>3705.723</v>
      </c>
      <c r="T7865">
        <f>Sales_Data[[#This Row],[Net Sales]]-Sales_Data[[#This Row],[Cost]]</f>
        <v>1063.7629999999999</v>
      </c>
      <c r="U7865" s="2">
        <f>Sales_Data[[#This Row],[Profit]]/Sales_Data[[#This Row],[Net Sales]]</f>
        <v>0.28705950228875715</v>
      </c>
      <c r="V7865">
        <f>YEAR(Sales_Data[[#This Row],[Order_Date]])</f>
        <v>2025</v>
      </c>
      <c r="W7865" t="str">
        <f>TEXT(Sales_Data[[#This Row],[Order_Date]],"mmm")</f>
        <v>Dec</v>
      </c>
      <c r="X7865">
        <f>MONTH(Sales_Data[[#This Row],[Order_Date]])</f>
        <v>12</v>
      </c>
      <c r="Y7865" t="str">
        <f>"Q"&amp;ROUNDUP(MONTH(Sales_Data[[#This Row],[Order_Date]])/3,0)</f>
        <v>Q4</v>
      </c>
    </row>
    <row r="7866" spans="1:25" x14ac:dyDescent="0.3">
      <c r="A7866" t="s">
        <v>9683</v>
      </c>
      <c r="B7866" s="1">
        <v>45839</v>
      </c>
      <c r="C7866" t="s">
        <v>223</v>
      </c>
      <c r="D7866" t="s">
        <v>662</v>
      </c>
      <c r="E7866" t="s">
        <v>48</v>
      </c>
      <c r="F7866" t="s">
        <v>164</v>
      </c>
      <c r="G7866" t="s">
        <v>21</v>
      </c>
      <c r="H7866" t="s">
        <v>22</v>
      </c>
      <c r="I7866" t="s">
        <v>23</v>
      </c>
      <c r="J7866">
        <v>1</v>
      </c>
      <c r="K7866">
        <v>2523.4499999999998</v>
      </c>
      <c r="L7866">
        <v>0.1</v>
      </c>
      <c r="M7866">
        <v>1858.53</v>
      </c>
      <c r="N7866" t="s">
        <v>70</v>
      </c>
      <c r="O7866" t="s">
        <v>25</v>
      </c>
      <c r="P7866" t="s">
        <v>44</v>
      </c>
      <c r="Q7866">
        <f>Sales_Data[[#This Row],[Quantity]]*Sales_Data[[#This Row],[Unit_Price]]</f>
        <v>2523.4499999999998</v>
      </c>
      <c r="R7866">
        <f>Sales_Data[[#This Row],[Gross_Sales]]*Sales_Data[[#This Row],[Discount]]</f>
        <v>252.345</v>
      </c>
      <c r="S7866">
        <f>Sales_Data[[#This Row],[Gross_Sales]]-Sales_Data[[#This Row],[Discount_Amount]]</f>
        <v>2271.105</v>
      </c>
      <c r="T7866">
        <f>Sales_Data[[#This Row],[Net Sales]]-Sales_Data[[#This Row],[Cost]]</f>
        <v>412.57500000000005</v>
      </c>
      <c r="U7866" s="2">
        <f>Sales_Data[[#This Row],[Profit]]/Sales_Data[[#This Row],[Net Sales]]</f>
        <v>0.18166267081442736</v>
      </c>
      <c r="V7866">
        <f>YEAR(Sales_Data[[#This Row],[Order_Date]])</f>
        <v>2025</v>
      </c>
      <c r="W7866" t="str">
        <f>TEXT(Sales_Data[[#This Row],[Order_Date]],"mmm")</f>
        <v>Jul</v>
      </c>
      <c r="X7866">
        <f>MONTH(Sales_Data[[#This Row],[Order_Date]])</f>
        <v>7</v>
      </c>
      <c r="Y7866" t="str">
        <f>"Q"&amp;ROUNDUP(MONTH(Sales_Data[[#This Row],[Order_Date]])/3,0)</f>
        <v>Q3</v>
      </c>
    </row>
    <row r="7867" spans="1:25" x14ac:dyDescent="0.3">
      <c r="A7867" t="s">
        <v>9684</v>
      </c>
      <c r="B7867" s="1">
        <v>45782</v>
      </c>
      <c r="C7867" t="s">
        <v>1324</v>
      </c>
      <c r="D7867" t="s">
        <v>252</v>
      </c>
      <c r="E7867" t="s">
        <v>119</v>
      </c>
      <c r="F7867" t="s">
        <v>120</v>
      </c>
      <c r="G7867" t="s">
        <v>67</v>
      </c>
      <c r="H7867" t="s">
        <v>121</v>
      </c>
      <c r="I7867" t="s">
        <v>122</v>
      </c>
      <c r="J7867">
        <v>1</v>
      </c>
      <c r="K7867">
        <v>739.4</v>
      </c>
      <c r="L7867">
        <v>0.05</v>
      </c>
      <c r="M7867">
        <v>580.11</v>
      </c>
      <c r="N7867" t="s">
        <v>24</v>
      </c>
      <c r="O7867" t="s">
        <v>35</v>
      </c>
      <c r="P7867" t="s">
        <v>44</v>
      </c>
      <c r="Q7867">
        <f>Sales_Data[[#This Row],[Quantity]]*Sales_Data[[#This Row],[Unit_Price]]</f>
        <v>739.4</v>
      </c>
      <c r="R7867">
        <f>Sales_Data[[#This Row],[Gross_Sales]]*Sales_Data[[#This Row],[Discount]]</f>
        <v>36.97</v>
      </c>
      <c r="S7867">
        <f>Sales_Data[[#This Row],[Gross_Sales]]-Sales_Data[[#This Row],[Discount_Amount]]</f>
        <v>702.43</v>
      </c>
      <c r="T7867">
        <f>Sales_Data[[#This Row],[Net Sales]]-Sales_Data[[#This Row],[Cost]]</f>
        <v>122.31999999999994</v>
      </c>
      <c r="U7867" s="2">
        <f>Sales_Data[[#This Row],[Profit]]/Sales_Data[[#This Row],[Net Sales]]</f>
        <v>0.17413834830516911</v>
      </c>
      <c r="V7867">
        <f>YEAR(Sales_Data[[#This Row],[Order_Date]])</f>
        <v>2025</v>
      </c>
      <c r="W7867" t="str">
        <f>TEXT(Sales_Data[[#This Row],[Order_Date]],"mmm")</f>
        <v>May</v>
      </c>
      <c r="X7867">
        <f>MONTH(Sales_Data[[#This Row],[Order_Date]])</f>
        <v>5</v>
      </c>
      <c r="Y7867" t="str">
        <f>"Q"&amp;ROUNDUP(MONTH(Sales_Data[[#This Row],[Order_Date]])/3,0)</f>
        <v>Q2</v>
      </c>
    </row>
    <row r="7868" spans="1:25" x14ac:dyDescent="0.3">
      <c r="A7868" t="s">
        <v>9685</v>
      </c>
      <c r="B7868" s="1">
        <v>45836</v>
      </c>
      <c r="C7868" t="s">
        <v>1985</v>
      </c>
      <c r="D7868" t="s">
        <v>137</v>
      </c>
      <c r="E7868" t="s">
        <v>119</v>
      </c>
      <c r="F7868" t="s">
        <v>538</v>
      </c>
      <c r="G7868" t="s">
        <v>21</v>
      </c>
      <c r="H7868" t="s">
        <v>230</v>
      </c>
      <c r="I7868" t="s">
        <v>231</v>
      </c>
      <c r="J7868">
        <v>2</v>
      </c>
      <c r="K7868">
        <v>4504.6400000000003</v>
      </c>
      <c r="L7868">
        <v>0.2</v>
      </c>
      <c r="M7868">
        <v>5748.25</v>
      </c>
      <c r="N7868" t="s">
        <v>24</v>
      </c>
      <c r="O7868" t="s">
        <v>35</v>
      </c>
      <c r="P7868" t="s">
        <v>26</v>
      </c>
      <c r="Q7868">
        <f>Sales_Data[[#This Row],[Quantity]]*Sales_Data[[#This Row],[Unit_Price]]</f>
        <v>9009.2800000000007</v>
      </c>
      <c r="R7868">
        <f>Sales_Data[[#This Row],[Gross_Sales]]*Sales_Data[[#This Row],[Discount]]</f>
        <v>1801.8560000000002</v>
      </c>
      <c r="S7868">
        <f>Sales_Data[[#This Row],[Gross_Sales]]-Sales_Data[[#This Row],[Discount_Amount]]</f>
        <v>7207.4240000000009</v>
      </c>
      <c r="T7868">
        <f>Sales_Data[[#This Row],[Net Sales]]-Sales_Data[[#This Row],[Cost]]</f>
        <v>1459.1740000000009</v>
      </c>
      <c r="U7868" s="2">
        <f>Sales_Data[[#This Row],[Profit]]/Sales_Data[[#This Row],[Net Sales]]</f>
        <v>0.20245430267457565</v>
      </c>
      <c r="V7868">
        <f>YEAR(Sales_Data[[#This Row],[Order_Date]])</f>
        <v>2025</v>
      </c>
      <c r="W7868" t="str">
        <f>TEXT(Sales_Data[[#This Row],[Order_Date]],"mmm")</f>
        <v>Jun</v>
      </c>
      <c r="X7868">
        <f>MONTH(Sales_Data[[#This Row],[Order_Date]])</f>
        <v>6</v>
      </c>
      <c r="Y7868" t="str">
        <f>"Q"&amp;ROUNDUP(MONTH(Sales_Data[[#This Row],[Order_Date]])/3,0)</f>
        <v>Q2</v>
      </c>
    </row>
    <row r="7869" spans="1:25" x14ac:dyDescent="0.3">
      <c r="A7869" t="s">
        <v>9686</v>
      </c>
      <c r="B7869" s="1">
        <v>45696</v>
      </c>
      <c r="C7869" t="s">
        <v>190</v>
      </c>
      <c r="D7869" t="s">
        <v>327</v>
      </c>
      <c r="E7869" t="s">
        <v>119</v>
      </c>
      <c r="F7869" t="s">
        <v>120</v>
      </c>
      <c r="G7869" t="s">
        <v>41</v>
      </c>
      <c r="H7869" t="s">
        <v>171</v>
      </c>
      <c r="I7869" t="s">
        <v>191</v>
      </c>
      <c r="J7869">
        <v>1</v>
      </c>
      <c r="K7869">
        <v>2057.42</v>
      </c>
      <c r="L7869">
        <v>0.15</v>
      </c>
      <c r="M7869">
        <v>1156.29</v>
      </c>
      <c r="N7869" t="s">
        <v>24</v>
      </c>
      <c r="O7869" t="s">
        <v>35</v>
      </c>
      <c r="P7869" t="s">
        <v>44</v>
      </c>
      <c r="Q7869">
        <f>Sales_Data[[#This Row],[Quantity]]*Sales_Data[[#This Row],[Unit_Price]]</f>
        <v>2057.42</v>
      </c>
      <c r="R7869">
        <f>Sales_Data[[#This Row],[Gross_Sales]]*Sales_Data[[#This Row],[Discount]]</f>
        <v>308.613</v>
      </c>
      <c r="S7869">
        <f>Sales_Data[[#This Row],[Gross_Sales]]-Sales_Data[[#This Row],[Discount_Amount]]</f>
        <v>1748.807</v>
      </c>
      <c r="T7869">
        <f>Sales_Data[[#This Row],[Net Sales]]-Sales_Data[[#This Row],[Cost]]</f>
        <v>592.51700000000005</v>
      </c>
      <c r="U7869" s="2">
        <f>Sales_Data[[#This Row],[Profit]]/Sales_Data[[#This Row],[Net Sales]]</f>
        <v>0.33881211591673643</v>
      </c>
      <c r="V7869">
        <f>YEAR(Sales_Data[[#This Row],[Order_Date]])</f>
        <v>2025</v>
      </c>
      <c r="W7869" t="str">
        <f>TEXT(Sales_Data[[#This Row],[Order_Date]],"mmm")</f>
        <v>Feb</v>
      </c>
      <c r="X7869">
        <f>MONTH(Sales_Data[[#This Row],[Order_Date]])</f>
        <v>2</v>
      </c>
      <c r="Y7869" t="str">
        <f>"Q"&amp;ROUNDUP(MONTH(Sales_Data[[#This Row],[Order_Date]])/3,0)</f>
        <v>Q1</v>
      </c>
    </row>
    <row r="7870" spans="1:25" x14ac:dyDescent="0.3">
      <c r="A7870" t="s">
        <v>9687</v>
      </c>
      <c r="B7870" s="1">
        <v>45917</v>
      </c>
      <c r="C7870" t="s">
        <v>896</v>
      </c>
      <c r="D7870" t="s">
        <v>596</v>
      </c>
      <c r="E7870" t="s">
        <v>39</v>
      </c>
      <c r="F7870" t="s">
        <v>40</v>
      </c>
      <c r="G7870" t="s">
        <v>67</v>
      </c>
      <c r="H7870" t="s">
        <v>133</v>
      </c>
      <c r="I7870" t="s">
        <v>134</v>
      </c>
      <c r="J7870">
        <v>3</v>
      </c>
      <c r="K7870">
        <v>4261.28</v>
      </c>
      <c r="L7870">
        <v>0.1</v>
      </c>
      <c r="M7870">
        <v>9922.84</v>
      </c>
      <c r="N7870" t="s">
        <v>83</v>
      </c>
      <c r="O7870" t="s">
        <v>35</v>
      </c>
      <c r="P7870" t="s">
        <v>44</v>
      </c>
      <c r="Q7870">
        <f>Sales_Data[[#This Row],[Quantity]]*Sales_Data[[#This Row],[Unit_Price]]</f>
        <v>12783.84</v>
      </c>
      <c r="R7870">
        <f>Sales_Data[[#This Row],[Gross_Sales]]*Sales_Data[[#This Row],[Discount]]</f>
        <v>1278.384</v>
      </c>
      <c r="S7870">
        <f>Sales_Data[[#This Row],[Gross_Sales]]-Sales_Data[[#This Row],[Discount_Amount]]</f>
        <v>11505.456</v>
      </c>
      <c r="T7870">
        <f>Sales_Data[[#This Row],[Net Sales]]-Sales_Data[[#This Row],[Cost]]</f>
        <v>1582.616</v>
      </c>
      <c r="U7870" s="2">
        <f>Sales_Data[[#This Row],[Profit]]/Sales_Data[[#This Row],[Net Sales]]</f>
        <v>0.137553522433183</v>
      </c>
      <c r="V7870">
        <f>YEAR(Sales_Data[[#This Row],[Order_Date]])</f>
        <v>2025</v>
      </c>
      <c r="W7870" t="str">
        <f>TEXT(Sales_Data[[#This Row],[Order_Date]],"mmm")</f>
        <v>Sep</v>
      </c>
      <c r="X7870">
        <f>MONTH(Sales_Data[[#This Row],[Order_Date]])</f>
        <v>9</v>
      </c>
      <c r="Y7870" t="str">
        <f>"Q"&amp;ROUNDUP(MONTH(Sales_Data[[#This Row],[Order_Date]])/3,0)</f>
        <v>Q3</v>
      </c>
    </row>
    <row r="7871" spans="1:25" x14ac:dyDescent="0.3">
      <c r="A7871" t="s">
        <v>9688</v>
      </c>
      <c r="B7871" s="1">
        <v>45660</v>
      </c>
      <c r="C7871" t="s">
        <v>3092</v>
      </c>
      <c r="D7871" t="s">
        <v>18</v>
      </c>
      <c r="E7871" t="s">
        <v>39</v>
      </c>
      <c r="F7871" t="s">
        <v>405</v>
      </c>
      <c r="G7871" t="s">
        <v>75</v>
      </c>
      <c r="H7871" t="s">
        <v>256</v>
      </c>
      <c r="I7871" t="s">
        <v>334</v>
      </c>
      <c r="J7871">
        <v>4</v>
      </c>
      <c r="K7871">
        <v>3094.07</v>
      </c>
      <c r="L7871">
        <v>0.05</v>
      </c>
      <c r="M7871">
        <v>8292.75</v>
      </c>
      <c r="N7871" t="s">
        <v>70</v>
      </c>
      <c r="O7871" t="s">
        <v>25</v>
      </c>
      <c r="P7871" t="s">
        <v>44</v>
      </c>
      <c r="Q7871">
        <f>Sales_Data[[#This Row],[Quantity]]*Sales_Data[[#This Row],[Unit_Price]]</f>
        <v>12376.28</v>
      </c>
      <c r="R7871">
        <f>Sales_Data[[#This Row],[Gross_Sales]]*Sales_Data[[#This Row],[Discount]]</f>
        <v>618.81400000000008</v>
      </c>
      <c r="S7871">
        <f>Sales_Data[[#This Row],[Gross_Sales]]-Sales_Data[[#This Row],[Discount_Amount]]</f>
        <v>11757.466</v>
      </c>
      <c r="T7871">
        <f>Sales_Data[[#This Row],[Net Sales]]-Sales_Data[[#This Row],[Cost]]</f>
        <v>3464.7160000000003</v>
      </c>
      <c r="U7871" s="2">
        <f>Sales_Data[[#This Row],[Profit]]/Sales_Data[[#This Row],[Net Sales]]</f>
        <v>0.29468220448181609</v>
      </c>
      <c r="V7871">
        <f>YEAR(Sales_Data[[#This Row],[Order_Date]])</f>
        <v>2025</v>
      </c>
      <c r="W7871" t="str">
        <f>TEXT(Sales_Data[[#This Row],[Order_Date]],"mmm")</f>
        <v>Jan</v>
      </c>
      <c r="X7871">
        <f>MONTH(Sales_Data[[#This Row],[Order_Date]])</f>
        <v>1</v>
      </c>
      <c r="Y7871" t="str">
        <f>"Q"&amp;ROUNDUP(MONTH(Sales_Data[[#This Row],[Order_Date]])/3,0)</f>
        <v>Q1</v>
      </c>
    </row>
    <row r="7872" spans="1:25" x14ac:dyDescent="0.3">
      <c r="A7872" t="s">
        <v>9689</v>
      </c>
      <c r="B7872" s="1">
        <v>45721</v>
      </c>
      <c r="C7872" t="s">
        <v>491</v>
      </c>
      <c r="D7872" t="s">
        <v>331</v>
      </c>
      <c r="E7872" t="s">
        <v>48</v>
      </c>
      <c r="F7872" t="s">
        <v>164</v>
      </c>
      <c r="G7872" t="s">
        <v>67</v>
      </c>
      <c r="H7872" t="s">
        <v>88</v>
      </c>
      <c r="I7872" t="s">
        <v>89</v>
      </c>
      <c r="J7872">
        <v>3</v>
      </c>
      <c r="K7872">
        <v>43055.66</v>
      </c>
      <c r="L7872">
        <v>0.1</v>
      </c>
      <c r="M7872">
        <v>101621.22</v>
      </c>
      <c r="N7872" t="s">
        <v>24</v>
      </c>
      <c r="O7872" t="s">
        <v>35</v>
      </c>
      <c r="P7872" t="s">
        <v>71</v>
      </c>
      <c r="Q7872">
        <f>Sales_Data[[#This Row],[Quantity]]*Sales_Data[[#This Row],[Unit_Price]]</f>
        <v>129166.98000000001</v>
      </c>
      <c r="R7872">
        <f>Sales_Data[[#This Row],[Gross_Sales]]*Sales_Data[[#This Row],[Discount]]</f>
        <v>12916.698000000002</v>
      </c>
      <c r="S7872">
        <f>Sales_Data[[#This Row],[Gross_Sales]]-Sales_Data[[#This Row],[Discount_Amount]]</f>
        <v>116250.28200000001</v>
      </c>
      <c r="T7872">
        <f>Sales_Data[[#This Row],[Net Sales]]-Sales_Data[[#This Row],[Cost]]</f>
        <v>14629.062000000005</v>
      </c>
      <c r="U7872" s="2">
        <f>Sales_Data[[#This Row],[Profit]]/Sales_Data[[#This Row],[Net Sales]]</f>
        <v>0.12584108828226331</v>
      </c>
      <c r="V7872">
        <f>YEAR(Sales_Data[[#This Row],[Order_Date]])</f>
        <v>2025</v>
      </c>
      <c r="W7872" t="str">
        <f>TEXT(Sales_Data[[#This Row],[Order_Date]],"mmm")</f>
        <v>Mar</v>
      </c>
      <c r="X7872">
        <f>MONTH(Sales_Data[[#This Row],[Order_Date]])</f>
        <v>3</v>
      </c>
      <c r="Y7872" t="str">
        <f>"Q"&amp;ROUNDUP(MONTH(Sales_Data[[#This Row],[Order_Date]])/3,0)</f>
        <v>Q1</v>
      </c>
    </row>
    <row r="7873" spans="1:25" x14ac:dyDescent="0.3">
      <c r="A7873" t="s">
        <v>9690</v>
      </c>
      <c r="B7873" s="1">
        <v>45686</v>
      </c>
      <c r="C7873" t="s">
        <v>7537</v>
      </c>
      <c r="D7873" t="s">
        <v>322</v>
      </c>
      <c r="E7873" t="s">
        <v>119</v>
      </c>
      <c r="F7873" t="s">
        <v>538</v>
      </c>
      <c r="G7873" t="s">
        <v>75</v>
      </c>
      <c r="H7873" t="s">
        <v>185</v>
      </c>
      <c r="I7873" t="s">
        <v>261</v>
      </c>
      <c r="J7873">
        <v>4</v>
      </c>
      <c r="K7873">
        <v>8595.36</v>
      </c>
      <c r="L7873">
        <v>0.05</v>
      </c>
      <c r="M7873">
        <v>23239.8</v>
      </c>
      <c r="N7873" t="s">
        <v>52</v>
      </c>
      <c r="O7873" t="s">
        <v>35</v>
      </c>
      <c r="P7873" t="s">
        <v>44</v>
      </c>
      <c r="Q7873">
        <f>Sales_Data[[#This Row],[Quantity]]*Sales_Data[[#This Row],[Unit_Price]]</f>
        <v>34381.440000000002</v>
      </c>
      <c r="R7873">
        <f>Sales_Data[[#This Row],[Gross_Sales]]*Sales_Data[[#This Row],[Discount]]</f>
        <v>1719.0720000000001</v>
      </c>
      <c r="S7873">
        <f>Sales_Data[[#This Row],[Gross_Sales]]-Sales_Data[[#This Row],[Discount_Amount]]</f>
        <v>32662.368000000002</v>
      </c>
      <c r="T7873">
        <f>Sales_Data[[#This Row],[Net Sales]]-Sales_Data[[#This Row],[Cost]]</f>
        <v>9422.5680000000029</v>
      </c>
      <c r="U7873" s="2">
        <f>Sales_Data[[#This Row],[Profit]]/Sales_Data[[#This Row],[Net Sales]]</f>
        <v>0.28848392131274753</v>
      </c>
      <c r="V7873">
        <f>YEAR(Sales_Data[[#This Row],[Order_Date]])</f>
        <v>2025</v>
      </c>
      <c r="W7873" t="str">
        <f>TEXT(Sales_Data[[#This Row],[Order_Date]],"mmm")</f>
        <v>Jan</v>
      </c>
      <c r="X7873">
        <f>MONTH(Sales_Data[[#This Row],[Order_Date]])</f>
        <v>1</v>
      </c>
      <c r="Y7873" t="str">
        <f>"Q"&amp;ROUNDUP(MONTH(Sales_Data[[#This Row],[Order_Date]])/3,0)</f>
        <v>Q1</v>
      </c>
    </row>
    <row r="7874" spans="1:25" x14ac:dyDescent="0.3">
      <c r="A7874" t="s">
        <v>9691</v>
      </c>
      <c r="B7874" s="1">
        <v>45668</v>
      </c>
      <c r="C7874" t="s">
        <v>1159</v>
      </c>
      <c r="D7874" t="s">
        <v>283</v>
      </c>
      <c r="E7874" t="s">
        <v>48</v>
      </c>
      <c r="F7874" t="s">
        <v>152</v>
      </c>
      <c r="G7874" t="s">
        <v>75</v>
      </c>
      <c r="H7874" t="s">
        <v>76</v>
      </c>
      <c r="I7874" t="s">
        <v>77</v>
      </c>
      <c r="J7874">
        <v>1</v>
      </c>
      <c r="K7874">
        <v>35074.74</v>
      </c>
      <c r="L7874">
        <v>0</v>
      </c>
      <c r="M7874">
        <v>23212.5</v>
      </c>
      <c r="N7874" t="s">
        <v>24</v>
      </c>
      <c r="O7874" t="s">
        <v>35</v>
      </c>
      <c r="P7874" t="s">
        <v>44</v>
      </c>
      <c r="Q7874">
        <f>Sales_Data[[#This Row],[Quantity]]*Sales_Data[[#This Row],[Unit_Price]]</f>
        <v>35074.74</v>
      </c>
      <c r="R7874">
        <f>Sales_Data[[#This Row],[Gross_Sales]]*Sales_Data[[#This Row],[Discount]]</f>
        <v>0</v>
      </c>
      <c r="S7874">
        <f>Sales_Data[[#This Row],[Gross_Sales]]-Sales_Data[[#This Row],[Discount_Amount]]</f>
        <v>35074.74</v>
      </c>
      <c r="T7874">
        <f>Sales_Data[[#This Row],[Net Sales]]-Sales_Data[[#This Row],[Cost]]</f>
        <v>11862.239999999998</v>
      </c>
      <c r="U7874" s="2">
        <f>Sales_Data[[#This Row],[Profit]]/Sales_Data[[#This Row],[Net Sales]]</f>
        <v>0.33819894317106836</v>
      </c>
      <c r="V7874">
        <f>YEAR(Sales_Data[[#This Row],[Order_Date]])</f>
        <v>2025</v>
      </c>
      <c r="W7874" t="str">
        <f>TEXT(Sales_Data[[#This Row],[Order_Date]],"mmm")</f>
        <v>Jan</v>
      </c>
      <c r="X7874">
        <f>MONTH(Sales_Data[[#This Row],[Order_Date]])</f>
        <v>1</v>
      </c>
      <c r="Y7874" t="str">
        <f>"Q"&amp;ROUNDUP(MONTH(Sales_Data[[#This Row],[Order_Date]])/3,0)</f>
        <v>Q1</v>
      </c>
    </row>
    <row r="7875" spans="1:25" x14ac:dyDescent="0.3">
      <c r="A7875" t="s">
        <v>9692</v>
      </c>
      <c r="B7875" s="1">
        <v>45754</v>
      </c>
      <c r="C7875" t="s">
        <v>2130</v>
      </c>
      <c r="D7875" t="s">
        <v>404</v>
      </c>
      <c r="E7875" t="s">
        <v>19</v>
      </c>
      <c r="F7875" t="s">
        <v>20</v>
      </c>
      <c r="G7875" t="s">
        <v>21</v>
      </c>
      <c r="H7875" t="s">
        <v>297</v>
      </c>
      <c r="I7875" t="s">
        <v>494</v>
      </c>
      <c r="J7875">
        <v>5</v>
      </c>
      <c r="K7875">
        <v>14321.65</v>
      </c>
      <c r="L7875">
        <v>0.05</v>
      </c>
      <c r="M7875">
        <v>47277.23</v>
      </c>
      <c r="N7875" t="s">
        <v>70</v>
      </c>
      <c r="O7875" t="s">
        <v>35</v>
      </c>
      <c r="P7875" t="s">
        <v>71</v>
      </c>
      <c r="Q7875">
        <f>Sales_Data[[#This Row],[Quantity]]*Sales_Data[[#This Row],[Unit_Price]]</f>
        <v>71608.25</v>
      </c>
      <c r="R7875">
        <f>Sales_Data[[#This Row],[Gross_Sales]]*Sales_Data[[#This Row],[Discount]]</f>
        <v>3580.4125000000004</v>
      </c>
      <c r="S7875">
        <f>Sales_Data[[#This Row],[Gross_Sales]]-Sales_Data[[#This Row],[Discount_Amount]]</f>
        <v>68027.837499999994</v>
      </c>
      <c r="T7875">
        <f>Sales_Data[[#This Row],[Net Sales]]-Sales_Data[[#This Row],[Cost]]</f>
        <v>20750.607499999991</v>
      </c>
      <c r="U7875" s="2">
        <f>Sales_Data[[#This Row],[Profit]]/Sales_Data[[#This Row],[Net Sales]]</f>
        <v>0.30503112053209092</v>
      </c>
      <c r="V7875">
        <f>YEAR(Sales_Data[[#This Row],[Order_Date]])</f>
        <v>2025</v>
      </c>
      <c r="W7875" t="str">
        <f>TEXT(Sales_Data[[#This Row],[Order_Date]],"mmm")</f>
        <v>Apr</v>
      </c>
      <c r="X7875">
        <f>MONTH(Sales_Data[[#This Row],[Order_Date]])</f>
        <v>4</v>
      </c>
      <c r="Y7875" t="str">
        <f>"Q"&amp;ROUNDUP(MONTH(Sales_Data[[#This Row],[Order_Date]])/3,0)</f>
        <v>Q2</v>
      </c>
    </row>
    <row r="7876" spans="1:25" x14ac:dyDescent="0.3">
      <c r="A7876" t="s">
        <v>9693</v>
      </c>
      <c r="B7876" s="1">
        <v>46015</v>
      </c>
      <c r="C7876" t="s">
        <v>3352</v>
      </c>
      <c r="D7876" t="s">
        <v>433</v>
      </c>
      <c r="E7876" t="s">
        <v>119</v>
      </c>
      <c r="F7876" t="s">
        <v>538</v>
      </c>
      <c r="G7876" t="s">
        <v>75</v>
      </c>
      <c r="H7876" t="s">
        <v>114</v>
      </c>
      <c r="I7876" t="s">
        <v>206</v>
      </c>
      <c r="J7876">
        <v>1</v>
      </c>
      <c r="K7876">
        <v>6900.85</v>
      </c>
      <c r="L7876">
        <v>0</v>
      </c>
      <c r="M7876">
        <v>5739.95</v>
      </c>
      <c r="N7876" t="s">
        <v>83</v>
      </c>
      <c r="O7876" t="s">
        <v>25</v>
      </c>
      <c r="P7876" t="s">
        <v>71</v>
      </c>
      <c r="Q7876">
        <f>Sales_Data[[#This Row],[Quantity]]*Sales_Data[[#This Row],[Unit_Price]]</f>
        <v>6900.85</v>
      </c>
      <c r="R7876">
        <f>Sales_Data[[#This Row],[Gross_Sales]]*Sales_Data[[#This Row],[Discount]]</f>
        <v>0</v>
      </c>
      <c r="S7876">
        <f>Sales_Data[[#This Row],[Gross_Sales]]-Sales_Data[[#This Row],[Discount_Amount]]</f>
        <v>6900.85</v>
      </c>
      <c r="T7876">
        <f>Sales_Data[[#This Row],[Net Sales]]-Sales_Data[[#This Row],[Cost]]</f>
        <v>1160.9000000000005</v>
      </c>
      <c r="U7876" s="2">
        <f>Sales_Data[[#This Row],[Profit]]/Sales_Data[[#This Row],[Net Sales]]</f>
        <v>0.16822565336154249</v>
      </c>
      <c r="V7876">
        <f>YEAR(Sales_Data[[#This Row],[Order_Date]])</f>
        <v>2025</v>
      </c>
      <c r="W7876" t="str">
        <f>TEXT(Sales_Data[[#This Row],[Order_Date]],"mmm")</f>
        <v>Dec</v>
      </c>
      <c r="X7876">
        <f>MONTH(Sales_Data[[#This Row],[Order_Date]])</f>
        <v>12</v>
      </c>
      <c r="Y7876" t="str">
        <f>"Q"&amp;ROUNDUP(MONTH(Sales_Data[[#This Row],[Order_Date]])/3,0)</f>
        <v>Q4</v>
      </c>
    </row>
    <row r="7877" spans="1:25" x14ac:dyDescent="0.3">
      <c r="A7877" t="s">
        <v>9694</v>
      </c>
      <c r="B7877" s="1">
        <v>45860</v>
      </c>
      <c r="C7877" t="s">
        <v>188</v>
      </c>
      <c r="D7877" t="s">
        <v>317</v>
      </c>
      <c r="E7877" t="s">
        <v>19</v>
      </c>
      <c r="F7877" t="s">
        <v>66</v>
      </c>
      <c r="G7877" t="s">
        <v>21</v>
      </c>
      <c r="H7877" t="s">
        <v>22</v>
      </c>
      <c r="I7877" t="s">
        <v>62</v>
      </c>
      <c r="J7877">
        <v>3</v>
      </c>
      <c r="K7877">
        <v>16646.990000000002</v>
      </c>
      <c r="L7877">
        <v>0.05</v>
      </c>
      <c r="M7877">
        <v>33216.519999999997</v>
      </c>
      <c r="N7877" t="s">
        <v>70</v>
      </c>
      <c r="O7877" t="s">
        <v>35</v>
      </c>
      <c r="P7877" t="s">
        <v>26</v>
      </c>
      <c r="Q7877">
        <f>Sales_Data[[#This Row],[Quantity]]*Sales_Data[[#This Row],[Unit_Price]]</f>
        <v>49940.97</v>
      </c>
      <c r="R7877">
        <f>Sales_Data[[#This Row],[Gross_Sales]]*Sales_Data[[#This Row],[Discount]]</f>
        <v>2497.0485000000003</v>
      </c>
      <c r="S7877">
        <f>Sales_Data[[#This Row],[Gross_Sales]]-Sales_Data[[#This Row],[Discount_Amount]]</f>
        <v>47443.921500000004</v>
      </c>
      <c r="T7877">
        <f>Sales_Data[[#This Row],[Net Sales]]-Sales_Data[[#This Row],[Cost]]</f>
        <v>14227.401500000007</v>
      </c>
      <c r="U7877" s="2">
        <f>Sales_Data[[#This Row],[Profit]]/Sales_Data[[#This Row],[Net Sales]]</f>
        <v>0.29987827840074321</v>
      </c>
      <c r="V7877">
        <f>YEAR(Sales_Data[[#This Row],[Order_Date]])</f>
        <v>2025</v>
      </c>
      <c r="W7877" t="str">
        <f>TEXT(Sales_Data[[#This Row],[Order_Date]],"mmm")</f>
        <v>Jul</v>
      </c>
      <c r="X7877">
        <f>MONTH(Sales_Data[[#This Row],[Order_Date]])</f>
        <v>7</v>
      </c>
      <c r="Y7877" t="str">
        <f>"Q"&amp;ROUNDUP(MONTH(Sales_Data[[#This Row],[Order_Date]])/3,0)</f>
        <v>Q3</v>
      </c>
    </row>
    <row r="7878" spans="1:25" x14ac:dyDescent="0.3">
      <c r="A7878" t="s">
        <v>9695</v>
      </c>
      <c r="B7878" s="1">
        <v>45678</v>
      </c>
      <c r="C7878" t="s">
        <v>2572</v>
      </c>
      <c r="D7878" t="s">
        <v>215</v>
      </c>
      <c r="E7878" t="s">
        <v>48</v>
      </c>
      <c r="F7878" t="s">
        <v>132</v>
      </c>
      <c r="G7878" t="s">
        <v>67</v>
      </c>
      <c r="H7878" t="s">
        <v>88</v>
      </c>
      <c r="I7878" t="s">
        <v>89</v>
      </c>
      <c r="J7878">
        <v>1</v>
      </c>
      <c r="K7878">
        <v>15090.13</v>
      </c>
      <c r="L7878">
        <v>0.1</v>
      </c>
      <c r="M7878">
        <v>10531.71</v>
      </c>
      <c r="N7878" t="s">
        <v>70</v>
      </c>
      <c r="O7878" t="s">
        <v>35</v>
      </c>
      <c r="P7878" t="s">
        <v>71</v>
      </c>
      <c r="Q7878">
        <f>Sales_Data[[#This Row],[Quantity]]*Sales_Data[[#This Row],[Unit_Price]]</f>
        <v>15090.13</v>
      </c>
      <c r="R7878">
        <f>Sales_Data[[#This Row],[Gross_Sales]]*Sales_Data[[#This Row],[Discount]]</f>
        <v>1509.0129999999999</v>
      </c>
      <c r="S7878">
        <f>Sales_Data[[#This Row],[Gross_Sales]]-Sales_Data[[#This Row],[Discount_Amount]]</f>
        <v>13581.116999999998</v>
      </c>
      <c r="T7878">
        <f>Sales_Data[[#This Row],[Net Sales]]-Sales_Data[[#This Row],[Cost]]</f>
        <v>3049.4069999999992</v>
      </c>
      <c r="U7878" s="2">
        <f>Sales_Data[[#This Row],[Profit]]/Sales_Data[[#This Row],[Net Sales]]</f>
        <v>0.22453285690713065</v>
      </c>
      <c r="V7878">
        <f>YEAR(Sales_Data[[#This Row],[Order_Date]])</f>
        <v>2025</v>
      </c>
      <c r="W7878" t="str">
        <f>TEXT(Sales_Data[[#This Row],[Order_Date]],"mmm")</f>
        <v>Jan</v>
      </c>
      <c r="X7878">
        <f>MONTH(Sales_Data[[#This Row],[Order_Date]])</f>
        <v>1</v>
      </c>
      <c r="Y7878" t="str">
        <f>"Q"&amp;ROUNDUP(MONTH(Sales_Data[[#This Row],[Order_Date]])/3,0)</f>
        <v>Q1</v>
      </c>
    </row>
    <row r="7879" spans="1:25" x14ac:dyDescent="0.3">
      <c r="A7879" t="s">
        <v>9696</v>
      </c>
      <c r="B7879" s="1">
        <v>45696</v>
      </c>
      <c r="C7879" t="s">
        <v>1446</v>
      </c>
      <c r="D7879" t="s">
        <v>756</v>
      </c>
      <c r="E7879" t="s">
        <v>119</v>
      </c>
      <c r="F7879" t="s">
        <v>538</v>
      </c>
      <c r="G7879" t="s">
        <v>41</v>
      </c>
      <c r="H7879" t="s">
        <v>171</v>
      </c>
      <c r="I7879" t="s">
        <v>172</v>
      </c>
      <c r="J7879">
        <v>1</v>
      </c>
      <c r="K7879">
        <v>7532.28</v>
      </c>
      <c r="L7879">
        <v>0</v>
      </c>
      <c r="M7879">
        <v>6032.8</v>
      </c>
      <c r="N7879" t="s">
        <v>83</v>
      </c>
      <c r="O7879" t="s">
        <v>25</v>
      </c>
      <c r="P7879" t="s">
        <v>71</v>
      </c>
      <c r="Q7879">
        <f>Sales_Data[[#This Row],[Quantity]]*Sales_Data[[#This Row],[Unit_Price]]</f>
        <v>7532.28</v>
      </c>
      <c r="R7879">
        <f>Sales_Data[[#This Row],[Gross_Sales]]*Sales_Data[[#This Row],[Discount]]</f>
        <v>0</v>
      </c>
      <c r="S7879">
        <f>Sales_Data[[#This Row],[Gross_Sales]]-Sales_Data[[#This Row],[Discount_Amount]]</f>
        <v>7532.28</v>
      </c>
      <c r="T7879">
        <f>Sales_Data[[#This Row],[Net Sales]]-Sales_Data[[#This Row],[Cost]]</f>
        <v>1499.4799999999996</v>
      </c>
      <c r="U7879" s="2">
        <f>Sales_Data[[#This Row],[Profit]]/Sales_Data[[#This Row],[Net Sales]]</f>
        <v>0.19907385280419734</v>
      </c>
      <c r="V7879">
        <f>YEAR(Sales_Data[[#This Row],[Order_Date]])</f>
        <v>2025</v>
      </c>
      <c r="W7879" t="str">
        <f>TEXT(Sales_Data[[#This Row],[Order_Date]],"mmm")</f>
        <v>Feb</v>
      </c>
      <c r="X7879">
        <f>MONTH(Sales_Data[[#This Row],[Order_Date]])</f>
        <v>2</v>
      </c>
      <c r="Y7879" t="str">
        <f>"Q"&amp;ROUNDUP(MONTH(Sales_Data[[#This Row],[Order_Date]])/3,0)</f>
        <v>Q1</v>
      </c>
    </row>
    <row r="7880" spans="1:25" x14ac:dyDescent="0.3">
      <c r="A7880" t="s">
        <v>9697</v>
      </c>
      <c r="B7880" s="1">
        <v>45880</v>
      </c>
      <c r="C7880" t="s">
        <v>4645</v>
      </c>
      <c r="D7880" t="s">
        <v>283</v>
      </c>
      <c r="E7880" t="s">
        <v>119</v>
      </c>
      <c r="F7880" t="s">
        <v>146</v>
      </c>
      <c r="G7880" t="s">
        <v>75</v>
      </c>
      <c r="H7880" t="s">
        <v>114</v>
      </c>
      <c r="I7880" t="s">
        <v>206</v>
      </c>
      <c r="J7880">
        <v>1</v>
      </c>
      <c r="K7880">
        <v>8196.92</v>
      </c>
      <c r="L7880">
        <v>0.1</v>
      </c>
      <c r="M7880">
        <v>5157.72</v>
      </c>
      <c r="N7880" t="s">
        <v>52</v>
      </c>
      <c r="O7880" t="s">
        <v>25</v>
      </c>
      <c r="P7880" t="s">
        <v>26</v>
      </c>
      <c r="Q7880">
        <f>Sales_Data[[#This Row],[Quantity]]*Sales_Data[[#This Row],[Unit_Price]]</f>
        <v>8196.92</v>
      </c>
      <c r="R7880">
        <f>Sales_Data[[#This Row],[Gross_Sales]]*Sales_Data[[#This Row],[Discount]]</f>
        <v>819.69200000000001</v>
      </c>
      <c r="S7880">
        <f>Sales_Data[[#This Row],[Gross_Sales]]-Sales_Data[[#This Row],[Discount_Amount]]</f>
        <v>7377.2280000000001</v>
      </c>
      <c r="T7880">
        <f>Sales_Data[[#This Row],[Net Sales]]-Sales_Data[[#This Row],[Cost]]</f>
        <v>2219.5079999999998</v>
      </c>
      <c r="U7880" s="2">
        <f>Sales_Data[[#This Row],[Profit]]/Sales_Data[[#This Row],[Net Sales]]</f>
        <v>0.30085934716942458</v>
      </c>
      <c r="V7880">
        <f>YEAR(Sales_Data[[#This Row],[Order_Date]])</f>
        <v>2025</v>
      </c>
      <c r="W7880" t="str">
        <f>TEXT(Sales_Data[[#This Row],[Order_Date]],"mmm")</f>
        <v>Aug</v>
      </c>
      <c r="X7880">
        <f>MONTH(Sales_Data[[#This Row],[Order_Date]])</f>
        <v>8</v>
      </c>
      <c r="Y7880" t="str">
        <f>"Q"&amp;ROUNDUP(MONTH(Sales_Data[[#This Row],[Order_Date]])/3,0)</f>
        <v>Q3</v>
      </c>
    </row>
    <row r="7881" spans="1:25" x14ac:dyDescent="0.3">
      <c r="A7881" t="s">
        <v>9698</v>
      </c>
      <c r="B7881" s="1">
        <v>45759</v>
      </c>
      <c r="C7881" t="s">
        <v>768</v>
      </c>
      <c r="D7881" t="s">
        <v>381</v>
      </c>
      <c r="E7881" t="s">
        <v>48</v>
      </c>
      <c r="F7881" t="s">
        <v>152</v>
      </c>
      <c r="G7881" t="s">
        <v>41</v>
      </c>
      <c r="H7881" t="s">
        <v>102</v>
      </c>
      <c r="I7881" t="s">
        <v>388</v>
      </c>
      <c r="J7881">
        <v>1</v>
      </c>
      <c r="K7881">
        <v>26440.45</v>
      </c>
      <c r="L7881">
        <v>0</v>
      </c>
      <c r="M7881">
        <v>20956.34</v>
      </c>
      <c r="N7881" t="s">
        <v>70</v>
      </c>
      <c r="O7881" t="s">
        <v>35</v>
      </c>
      <c r="P7881" t="s">
        <v>44</v>
      </c>
      <c r="Q7881">
        <f>Sales_Data[[#This Row],[Quantity]]*Sales_Data[[#This Row],[Unit_Price]]</f>
        <v>26440.45</v>
      </c>
      <c r="R7881">
        <f>Sales_Data[[#This Row],[Gross_Sales]]*Sales_Data[[#This Row],[Discount]]</f>
        <v>0</v>
      </c>
      <c r="S7881">
        <f>Sales_Data[[#This Row],[Gross_Sales]]-Sales_Data[[#This Row],[Discount_Amount]]</f>
        <v>26440.45</v>
      </c>
      <c r="T7881">
        <f>Sales_Data[[#This Row],[Net Sales]]-Sales_Data[[#This Row],[Cost]]</f>
        <v>5484.1100000000006</v>
      </c>
      <c r="U7881" s="2">
        <f>Sales_Data[[#This Row],[Profit]]/Sales_Data[[#This Row],[Net Sales]]</f>
        <v>0.20741364084196753</v>
      </c>
      <c r="V7881">
        <f>YEAR(Sales_Data[[#This Row],[Order_Date]])</f>
        <v>2025</v>
      </c>
      <c r="W7881" t="str">
        <f>TEXT(Sales_Data[[#This Row],[Order_Date]],"mmm")</f>
        <v>Apr</v>
      </c>
      <c r="X7881">
        <f>MONTH(Sales_Data[[#This Row],[Order_Date]])</f>
        <v>4</v>
      </c>
      <c r="Y7881" t="str">
        <f>"Q"&amp;ROUNDUP(MONTH(Sales_Data[[#This Row],[Order_Date]])/3,0)</f>
        <v>Q2</v>
      </c>
    </row>
    <row r="7882" spans="1:25" x14ac:dyDescent="0.3">
      <c r="A7882" t="s">
        <v>9699</v>
      </c>
      <c r="B7882" s="1">
        <v>45703</v>
      </c>
      <c r="C7882" t="s">
        <v>640</v>
      </c>
      <c r="D7882" t="s">
        <v>356</v>
      </c>
      <c r="E7882" t="s">
        <v>119</v>
      </c>
      <c r="F7882" t="s">
        <v>184</v>
      </c>
      <c r="G7882" t="s">
        <v>67</v>
      </c>
      <c r="H7882" t="s">
        <v>133</v>
      </c>
      <c r="I7882" t="s">
        <v>138</v>
      </c>
      <c r="J7882">
        <v>4</v>
      </c>
      <c r="K7882">
        <v>3167.44</v>
      </c>
      <c r="L7882">
        <v>0.05</v>
      </c>
      <c r="M7882">
        <v>7945.9</v>
      </c>
      <c r="N7882" t="s">
        <v>83</v>
      </c>
      <c r="O7882" t="s">
        <v>25</v>
      </c>
      <c r="P7882" t="s">
        <v>71</v>
      </c>
      <c r="Q7882">
        <f>Sales_Data[[#This Row],[Quantity]]*Sales_Data[[#This Row],[Unit_Price]]</f>
        <v>12669.76</v>
      </c>
      <c r="R7882">
        <f>Sales_Data[[#This Row],[Gross_Sales]]*Sales_Data[[#This Row],[Discount]]</f>
        <v>633.48800000000006</v>
      </c>
      <c r="S7882">
        <f>Sales_Data[[#This Row],[Gross_Sales]]-Sales_Data[[#This Row],[Discount_Amount]]</f>
        <v>12036.272000000001</v>
      </c>
      <c r="T7882">
        <f>Sales_Data[[#This Row],[Net Sales]]-Sales_Data[[#This Row],[Cost]]</f>
        <v>4090.3720000000012</v>
      </c>
      <c r="U7882" s="2">
        <f>Sales_Data[[#This Row],[Profit]]/Sales_Data[[#This Row],[Net Sales]]</f>
        <v>0.33983711900163116</v>
      </c>
      <c r="V7882">
        <f>YEAR(Sales_Data[[#This Row],[Order_Date]])</f>
        <v>2025</v>
      </c>
      <c r="W7882" t="str">
        <f>TEXT(Sales_Data[[#This Row],[Order_Date]],"mmm")</f>
        <v>Feb</v>
      </c>
      <c r="X7882">
        <f>MONTH(Sales_Data[[#This Row],[Order_Date]])</f>
        <v>2</v>
      </c>
      <c r="Y7882" t="str">
        <f>"Q"&amp;ROUNDUP(MONTH(Sales_Data[[#This Row],[Order_Date]])/3,0)</f>
        <v>Q1</v>
      </c>
    </row>
    <row r="7883" spans="1:25" x14ac:dyDescent="0.3">
      <c r="A7883" t="s">
        <v>9700</v>
      </c>
      <c r="B7883" s="1">
        <v>45723</v>
      </c>
      <c r="C7883" t="s">
        <v>2166</v>
      </c>
      <c r="D7883" t="s">
        <v>175</v>
      </c>
      <c r="E7883" t="s">
        <v>19</v>
      </c>
      <c r="F7883" t="s">
        <v>66</v>
      </c>
      <c r="G7883" t="s">
        <v>21</v>
      </c>
      <c r="H7883" t="s">
        <v>230</v>
      </c>
      <c r="I7883" t="s">
        <v>328</v>
      </c>
      <c r="J7883">
        <v>3</v>
      </c>
      <c r="K7883">
        <v>17170.22</v>
      </c>
      <c r="L7883">
        <v>0.1</v>
      </c>
      <c r="M7883">
        <v>36340.300000000003</v>
      </c>
      <c r="N7883" t="s">
        <v>70</v>
      </c>
      <c r="O7883" t="s">
        <v>25</v>
      </c>
      <c r="P7883" t="s">
        <v>44</v>
      </c>
      <c r="Q7883">
        <f>Sales_Data[[#This Row],[Quantity]]*Sales_Data[[#This Row],[Unit_Price]]</f>
        <v>51510.66</v>
      </c>
      <c r="R7883">
        <f>Sales_Data[[#This Row],[Gross_Sales]]*Sales_Data[[#This Row],[Discount]]</f>
        <v>5151.0660000000007</v>
      </c>
      <c r="S7883">
        <f>Sales_Data[[#This Row],[Gross_Sales]]-Sales_Data[[#This Row],[Discount_Amount]]</f>
        <v>46359.594000000005</v>
      </c>
      <c r="T7883">
        <f>Sales_Data[[#This Row],[Net Sales]]-Sales_Data[[#This Row],[Cost]]</f>
        <v>10019.294000000002</v>
      </c>
      <c r="U7883" s="2">
        <f>Sales_Data[[#This Row],[Profit]]/Sales_Data[[#This Row],[Net Sales]]</f>
        <v>0.21612126283935965</v>
      </c>
      <c r="V7883">
        <f>YEAR(Sales_Data[[#This Row],[Order_Date]])</f>
        <v>2025</v>
      </c>
      <c r="W7883" t="str">
        <f>TEXT(Sales_Data[[#This Row],[Order_Date]],"mmm")</f>
        <v>Mar</v>
      </c>
      <c r="X7883">
        <f>MONTH(Sales_Data[[#This Row],[Order_Date]])</f>
        <v>3</v>
      </c>
      <c r="Y7883" t="str">
        <f>"Q"&amp;ROUNDUP(MONTH(Sales_Data[[#This Row],[Order_Date]])/3,0)</f>
        <v>Q1</v>
      </c>
    </row>
    <row r="7884" spans="1:25" x14ac:dyDescent="0.3">
      <c r="A7884" t="s">
        <v>9701</v>
      </c>
      <c r="B7884" s="1">
        <v>45748</v>
      </c>
      <c r="C7884" t="s">
        <v>2255</v>
      </c>
      <c r="D7884" t="s">
        <v>29</v>
      </c>
      <c r="E7884" t="s">
        <v>19</v>
      </c>
      <c r="F7884" t="s">
        <v>20</v>
      </c>
      <c r="G7884" t="s">
        <v>21</v>
      </c>
      <c r="H7884" t="s">
        <v>230</v>
      </c>
      <c r="I7884" t="s">
        <v>328</v>
      </c>
      <c r="J7884">
        <v>2</v>
      </c>
      <c r="K7884">
        <v>11558.05</v>
      </c>
      <c r="L7884">
        <v>0.1</v>
      </c>
      <c r="M7884">
        <v>16441</v>
      </c>
      <c r="N7884" t="s">
        <v>52</v>
      </c>
      <c r="O7884" t="s">
        <v>35</v>
      </c>
      <c r="P7884" t="s">
        <v>71</v>
      </c>
      <c r="Q7884">
        <f>Sales_Data[[#This Row],[Quantity]]*Sales_Data[[#This Row],[Unit_Price]]</f>
        <v>23116.1</v>
      </c>
      <c r="R7884">
        <f>Sales_Data[[#This Row],[Gross_Sales]]*Sales_Data[[#This Row],[Discount]]</f>
        <v>2311.61</v>
      </c>
      <c r="S7884">
        <f>Sales_Data[[#This Row],[Gross_Sales]]-Sales_Data[[#This Row],[Discount_Amount]]</f>
        <v>20804.489999999998</v>
      </c>
      <c r="T7884">
        <f>Sales_Data[[#This Row],[Net Sales]]-Sales_Data[[#This Row],[Cost]]</f>
        <v>4363.489999999998</v>
      </c>
      <c r="U7884" s="2">
        <f>Sales_Data[[#This Row],[Profit]]/Sales_Data[[#This Row],[Net Sales]]</f>
        <v>0.20973789792491901</v>
      </c>
      <c r="V7884">
        <f>YEAR(Sales_Data[[#This Row],[Order_Date]])</f>
        <v>2025</v>
      </c>
      <c r="W7884" t="str">
        <f>TEXT(Sales_Data[[#This Row],[Order_Date]],"mmm")</f>
        <v>Apr</v>
      </c>
      <c r="X7884">
        <f>MONTH(Sales_Data[[#This Row],[Order_Date]])</f>
        <v>4</v>
      </c>
      <c r="Y7884" t="str">
        <f>"Q"&amp;ROUNDUP(MONTH(Sales_Data[[#This Row],[Order_Date]])/3,0)</f>
        <v>Q2</v>
      </c>
    </row>
    <row r="7885" spans="1:25" x14ac:dyDescent="0.3">
      <c r="A7885" t="s">
        <v>9702</v>
      </c>
      <c r="B7885" s="1">
        <v>45821</v>
      </c>
      <c r="C7885" t="s">
        <v>2342</v>
      </c>
      <c r="D7885" t="s">
        <v>393</v>
      </c>
      <c r="E7885" t="s">
        <v>48</v>
      </c>
      <c r="F7885" t="s">
        <v>126</v>
      </c>
      <c r="G7885" t="s">
        <v>67</v>
      </c>
      <c r="H7885" t="s">
        <v>88</v>
      </c>
      <c r="I7885" t="s">
        <v>157</v>
      </c>
      <c r="J7885">
        <v>2</v>
      </c>
      <c r="K7885">
        <v>25672.959999999999</v>
      </c>
      <c r="L7885">
        <v>0.1</v>
      </c>
      <c r="M7885">
        <v>29044.05</v>
      </c>
      <c r="N7885" t="s">
        <v>52</v>
      </c>
      <c r="O7885" t="s">
        <v>25</v>
      </c>
      <c r="P7885" t="s">
        <v>71</v>
      </c>
      <c r="Q7885">
        <f>Sales_Data[[#This Row],[Quantity]]*Sales_Data[[#This Row],[Unit_Price]]</f>
        <v>51345.919999999998</v>
      </c>
      <c r="R7885">
        <f>Sales_Data[[#This Row],[Gross_Sales]]*Sales_Data[[#This Row],[Discount]]</f>
        <v>5134.5920000000006</v>
      </c>
      <c r="S7885">
        <f>Sales_Data[[#This Row],[Gross_Sales]]-Sales_Data[[#This Row],[Discount_Amount]]</f>
        <v>46211.327999999994</v>
      </c>
      <c r="T7885">
        <f>Sales_Data[[#This Row],[Net Sales]]-Sales_Data[[#This Row],[Cost]]</f>
        <v>17167.277999999995</v>
      </c>
      <c r="U7885" s="2">
        <f>Sales_Data[[#This Row],[Profit]]/Sales_Data[[#This Row],[Net Sales]]</f>
        <v>0.37149501524820921</v>
      </c>
      <c r="V7885">
        <f>YEAR(Sales_Data[[#This Row],[Order_Date]])</f>
        <v>2025</v>
      </c>
      <c r="W7885" t="str">
        <f>TEXT(Sales_Data[[#This Row],[Order_Date]],"mmm")</f>
        <v>Jun</v>
      </c>
      <c r="X7885">
        <f>MONTH(Sales_Data[[#This Row],[Order_Date]])</f>
        <v>6</v>
      </c>
      <c r="Y7885" t="str">
        <f>"Q"&amp;ROUNDUP(MONTH(Sales_Data[[#This Row],[Order_Date]])/3,0)</f>
        <v>Q2</v>
      </c>
    </row>
    <row r="7886" spans="1:25" x14ac:dyDescent="0.3">
      <c r="A7886" t="s">
        <v>9703</v>
      </c>
      <c r="B7886" s="1">
        <v>45768</v>
      </c>
      <c r="C7886" t="s">
        <v>3146</v>
      </c>
      <c r="D7886" t="s">
        <v>155</v>
      </c>
      <c r="E7886" t="s">
        <v>48</v>
      </c>
      <c r="F7886" t="s">
        <v>126</v>
      </c>
      <c r="G7886" t="s">
        <v>67</v>
      </c>
      <c r="H7886" t="s">
        <v>121</v>
      </c>
      <c r="I7886" t="s">
        <v>122</v>
      </c>
      <c r="J7886">
        <v>2</v>
      </c>
      <c r="K7886">
        <v>51781.06</v>
      </c>
      <c r="L7886">
        <v>0.05</v>
      </c>
      <c r="M7886">
        <v>68521.11</v>
      </c>
      <c r="N7886" t="s">
        <v>70</v>
      </c>
      <c r="O7886" t="s">
        <v>25</v>
      </c>
      <c r="P7886" t="s">
        <v>71</v>
      </c>
      <c r="Q7886">
        <f>Sales_Data[[#This Row],[Quantity]]*Sales_Data[[#This Row],[Unit_Price]]</f>
        <v>103562.12</v>
      </c>
      <c r="R7886">
        <f>Sales_Data[[#This Row],[Gross_Sales]]*Sales_Data[[#This Row],[Discount]]</f>
        <v>5178.1059999999998</v>
      </c>
      <c r="S7886">
        <f>Sales_Data[[#This Row],[Gross_Sales]]-Sales_Data[[#This Row],[Discount_Amount]]</f>
        <v>98384.013999999996</v>
      </c>
      <c r="T7886">
        <f>Sales_Data[[#This Row],[Net Sales]]-Sales_Data[[#This Row],[Cost]]</f>
        <v>29862.903999999995</v>
      </c>
      <c r="U7886" s="2">
        <f>Sales_Data[[#This Row],[Profit]]/Sales_Data[[#This Row],[Net Sales]]</f>
        <v>0.30353410870184661</v>
      </c>
      <c r="V7886">
        <f>YEAR(Sales_Data[[#This Row],[Order_Date]])</f>
        <v>2025</v>
      </c>
      <c r="W7886" t="str">
        <f>TEXT(Sales_Data[[#This Row],[Order_Date]],"mmm")</f>
        <v>Apr</v>
      </c>
      <c r="X7886">
        <f>MONTH(Sales_Data[[#This Row],[Order_Date]])</f>
        <v>4</v>
      </c>
      <c r="Y7886" t="str">
        <f>"Q"&amp;ROUNDUP(MONTH(Sales_Data[[#This Row],[Order_Date]])/3,0)</f>
        <v>Q2</v>
      </c>
    </row>
    <row r="7887" spans="1:25" x14ac:dyDescent="0.3">
      <c r="A7887" t="s">
        <v>9704</v>
      </c>
      <c r="B7887" s="1">
        <v>45995</v>
      </c>
      <c r="C7887" t="s">
        <v>1682</v>
      </c>
      <c r="D7887" t="s">
        <v>205</v>
      </c>
      <c r="E7887" t="s">
        <v>48</v>
      </c>
      <c r="F7887" t="s">
        <v>152</v>
      </c>
      <c r="G7887" t="s">
        <v>75</v>
      </c>
      <c r="H7887" t="s">
        <v>185</v>
      </c>
      <c r="I7887" t="s">
        <v>261</v>
      </c>
      <c r="J7887">
        <v>1</v>
      </c>
      <c r="K7887">
        <v>20834.09</v>
      </c>
      <c r="L7887">
        <v>0</v>
      </c>
      <c r="M7887">
        <v>12950.04</v>
      </c>
      <c r="N7887" t="s">
        <v>24</v>
      </c>
      <c r="O7887" t="s">
        <v>35</v>
      </c>
      <c r="P7887" t="s">
        <v>71</v>
      </c>
      <c r="Q7887">
        <f>Sales_Data[[#This Row],[Quantity]]*Sales_Data[[#This Row],[Unit_Price]]</f>
        <v>20834.09</v>
      </c>
      <c r="R7887">
        <f>Sales_Data[[#This Row],[Gross_Sales]]*Sales_Data[[#This Row],[Discount]]</f>
        <v>0</v>
      </c>
      <c r="S7887">
        <f>Sales_Data[[#This Row],[Gross_Sales]]-Sales_Data[[#This Row],[Discount_Amount]]</f>
        <v>20834.09</v>
      </c>
      <c r="T7887">
        <f>Sales_Data[[#This Row],[Net Sales]]-Sales_Data[[#This Row],[Cost]]</f>
        <v>7884.0499999999993</v>
      </c>
      <c r="U7887" s="2">
        <f>Sales_Data[[#This Row],[Profit]]/Sales_Data[[#This Row],[Net Sales]]</f>
        <v>0.37842065576178269</v>
      </c>
      <c r="V7887">
        <f>YEAR(Sales_Data[[#This Row],[Order_Date]])</f>
        <v>2025</v>
      </c>
      <c r="W7887" t="str">
        <f>TEXT(Sales_Data[[#This Row],[Order_Date]],"mmm")</f>
        <v>Dec</v>
      </c>
      <c r="X7887">
        <f>MONTH(Sales_Data[[#This Row],[Order_Date]])</f>
        <v>12</v>
      </c>
      <c r="Y7887" t="str">
        <f>"Q"&amp;ROUNDUP(MONTH(Sales_Data[[#This Row],[Order_Date]])/3,0)</f>
        <v>Q4</v>
      </c>
    </row>
    <row r="7888" spans="1:25" x14ac:dyDescent="0.3">
      <c r="A7888" t="s">
        <v>9705</v>
      </c>
      <c r="B7888" s="1">
        <v>45780</v>
      </c>
      <c r="C7888" t="s">
        <v>3601</v>
      </c>
      <c r="D7888" t="s">
        <v>252</v>
      </c>
      <c r="E7888" t="s">
        <v>48</v>
      </c>
      <c r="F7888" t="s">
        <v>152</v>
      </c>
      <c r="G7888" t="s">
        <v>41</v>
      </c>
      <c r="H7888" t="s">
        <v>147</v>
      </c>
      <c r="I7888" t="s">
        <v>148</v>
      </c>
      <c r="J7888">
        <v>3</v>
      </c>
      <c r="K7888">
        <v>12701.88</v>
      </c>
      <c r="L7888">
        <v>0.1</v>
      </c>
      <c r="M7888">
        <v>28328.93</v>
      </c>
      <c r="N7888" t="s">
        <v>52</v>
      </c>
      <c r="O7888" t="s">
        <v>25</v>
      </c>
      <c r="P7888" t="s">
        <v>71</v>
      </c>
      <c r="Q7888">
        <f>Sales_Data[[#This Row],[Quantity]]*Sales_Data[[#This Row],[Unit_Price]]</f>
        <v>38105.64</v>
      </c>
      <c r="R7888">
        <f>Sales_Data[[#This Row],[Gross_Sales]]*Sales_Data[[#This Row],[Discount]]</f>
        <v>3810.5640000000003</v>
      </c>
      <c r="S7888">
        <f>Sales_Data[[#This Row],[Gross_Sales]]-Sales_Data[[#This Row],[Discount_Amount]]</f>
        <v>34295.076000000001</v>
      </c>
      <c r="T7888">
        <f>Sales_Data[[#This Row],[Net Sales]]-Sales_Data[[#This Row],[Cost]]</f>
        <v>5966.1460000000006</v>
      </c>
      <c r="U7888" s="2">
        <f>Sales_Data[[#This Row],[Profit]]/Sales_Data[[#This Row],[Net Sales]]</f>
        <v>0.17396509049870601</v>
      </c>
      <c r="V7888">
        <f>YEAR(Sales_Data[[#This Row],[Order_Date]])</f>
        <v>2025</v>
      </c>
      <c r="W7888" t="str">
        <f>TEXT(Sales_Data[[#This Row],[Order_Date]],"mmm")</f>
        <v>May</v>
      </c>
      <c r="X7888">
        <f>MONTH(Sales_Data[[#This Row],[Order_Date]])</f>
        <v>5</v>
      </c>
      <c r="Y7888" t="str">
        <f>"Q"&amp;ROUNDUP(MONTH(Sales_Data[[#This Row],[Order_Date]])/3,0)</f>
        <v>Q2</v>
      </c>
    </row>
    <row r="7889" spans="1:25" x14ac:dyDescent="0.3">
      <c r="A7889" t="s">
        <v>9706</v>
      </c>
      <c r="B7889" s="1">
        <v>45850</v>
      </c>
      <c r="C7889" t="s">
        <v>1126</v>
      </c>
      <c r="D7889" t="s">
        <v>1171</v>
      </c>
      <c r="E7889" t="s">
        <v>119</v>
      </c>
      <c r="F7889" t="s">
        <v>184</v>
      </c>
      <c r="G7889" t="s">
        <v>41</v>
      </c>
      <c r="H7889" t="s">
        <v>102</v>
      </c>
      <c r="I7889" t="s">
        <v>388</v>
      </c>
      <c r="J7889">
        <v>2</v>
      </c>
      <c r="K7889">
        <v>5123.74</v>
      </c>
      <c r="L7889">
        <v>0.05</v>
      </c>
      <c r="M7889">
        <v>7166.2</v>
      </c>
      <c r="N7889" t="s">
        <v>24</v>
      </c>
      <c r="O7889" t="s">
        <v>35</v>
      </c>
      <c r="P7889" t="s">
        <v>71</v>
      </c>
      <c r="Q7889">
        <f>Sales_Data[[#This Row],[Quantity]]*Sales_Data[[#This Row],[Unit_Price]]</f>
        <v>10247.48</v>
      </c>
      <c r="R7889">
        <f>Sales_Data[[#This Row],[Gross_Sales]]*Sales_Data[[#This Row],[Discount]]</f>
        <v>512.37400000000002</v>
      </c>
      <c r="S7889">
        <f>Sales_Data[[#This Row],[Gross_Sales]]-Sales_Data[[#This Row],[Discount_Amount]]</f>
        <v>9735.1059999999998</v>
      </c>
      <c r="T7889">
        <f>Sales_Data[[#This Row],[Net Sales]]-Sales_Data[[#This Row],[Cost]]</f>
        <v>2568.9059999999999</v>
      </c>
      <c r="U7889" s="2">
        <f>Sales_Data[[#This Row],[Profit]]/Sales_Data[[#This Row],[Net Sales]]</f>
        <v>0.26388063982046012</v>
      </c>
      <c r="V7889">
        <f>YEAR(Sales_Data[[#This Row],[Order_Date]])</f>
        <v>2025</v>
      </c>
      <c r="W7889" t="str">
        <f>TEXT(Sales_Data[[#This Row],[Order_Date]],"mmm")</f>
        <v>Jul</v>
      </c>
      <c r="X7889">
        <f>MONTH(Sales_Data[[#This Row],[Order_Date]])</f>
        <v>7</v>
      </c>
      <c r="Y7889" t="str">
        <f>"Q"&amp;ROUNDUP(MONTH(Sales_Data[[#This Row],[Order_Date]])/3,0)</f>
        <v>Q3</v>
      </c>
    </row>
    <row r="7890" spans="1:25" x14ac:dyDescent="0.3">
      <c r="A7890" t="s">
        <v>9707</v>
      </c>
      <c r="B7890" s="1">
        <v>45756</v>
      </c>
      <c r="C7890" t="s">
        <v>1134</v>
      </c>
      <c r="D7890" t="s">
        <v>541</v>
      </c>
      <c r="E7890" t="s">
        <v>39</v>
      </c>
      <c r="F7890" t="s">
        <v>107</v>
      </c>
      <c r="G7890" t="s">
        <v>41</v>
      </c>
      <c r="H7890" t="s">
        <v>171</v>
      </c>
      <c r="I7890" t="s">
        <v>172</v>
      </c>
      <c r="J7890">
        <v>2</v>
      </c>
      <c r="K7890">
        <v>4137</v>
      </c>
      <c r="L7890">
        <v>0.05</v>
      </c>
      <c r="M7890">
        <v>5745.64</v>
      </c>
      <c r="N7890" t="s">
        <v>109</v>
      </c>
      <c r="O7890" t="s">
        <v>35</v>
      </c>
      <c r="P7890" t="s">
        <v>71</v>
      </c>
      <c r="Q7890">
        <f>Sales_Data[[#This Row],[Quantity]]*Sales_Data[[#This Row],[Unit_Price]]</f>
        <v>8274</v>
      </c>
      <c r="R7890">
        <f>Sales_Data[[#This Row],[Gross_Sales]]*Sales_Data[[#This Row],[Discount]]</f>
        <v>413.70000000000005</v>
      </c>
      <c r="S7890">
        <f>Sales_Data[[#This Row],[Gross_Sales]]-Sales_Data[[#This Row],[Discount_Amount]]</f>
        <v>7860.3</v>
      </c>
      <c r="T7890">
        <f>Sales_Data[[#This Row],[Net Sales]]-Sales_Data[[#This Row],[Cost]]</f>
        <v>2114.66</v>
      </c>
      <c r="U7890" s="2">
        <f>Sales_Data[[#This Row],[Profit]]/Sales_Data[[#This Row],[Net Sales]]</f>
        <v>0.2690304441306311</v>
      </c>
      <c r="V7890">
        <f>YEAR(Sales_Data[[#This Row],[Order_Date]])</f>
        <v>2025</v>
      </c>
      <c r="W7890" t="str">
        <f>TEXT(Sales_Data[[#This Row],[Order_Date]],"mmm")</f>
        <v>Apr</v>
      </c>
      <c r="X7890">
        <f>MONTH(Sales_Data[[#This Row],[Order_Date]])</f>
        <v>4</v>
      </c>
      <c r="Y7890" t="str">
        <f>"Q"&amp;ROUNDUP(MONTH(Sales_Data[[#This Row],[Order_Date]])/3,0)</f>
        <v>Q2</v>
      </c>
    </row>
    <row r="7891" spans="1:25" x14ac:dyDescent="0.3">
      <c r="A7891" t="s">
        <v>9708</v>
      </c>
      <c r="B7891" s="1">
        <v>45948</v>
      </c>
      <c r="C7891" t="s">
        <v>1947</v>
      </c>
      <c r="D7891" t="s">
        <v>414</v>
      </c>
      <c r="E7891" t="s">
        <v>119</v>
      </c>
      <c r="F7891" t="s">
        <v>538</v>
      </c>
      <c r="G7891" t="s">
        <v>67</v>
      </c>
      <c r="H7891" t="s">
        <v>68</v>
      </c>
      <c r="I7891" t="s">
        <v>97</v>
      </c>
      <c r="J7891">
        <v>4</v>
      </c>
      <c r="K7891">
        <v>7518.85</v>
      </c>
      <c r="L7891">
        <v>0</v>
      </c>
      <c r="M7891">
        <v>22219.4</v>
      </c>
      <c r="N7891" t="s">
        <v>83</v>
      </c>
      <c r="O7891" t="s">
        <v>35</v>
      </c>
      <c r="P7891" t="s">
        <v>44</v>
      </c>
      <c r="Q7891">
        <f>Sales_Data[[#This Row],[Quantity]]*Sales_Data[[#This Row],[Unit_Price]]</f>
        <v>30075.4</v>
      </c>
      <c r="R7891">
        <f>Sales_Data[[#This Row],[Gross_Sales]]*Sales_Data[[#This Row],[Discount]]</f>
        <v>0</v>
      </c>
      <c r="S7891">
        <f>Sales_Data[[#This Row],[Gross_Sales]]-Sales_Data[[#This Row],[Discount_Amount]]</f>
        <v>30075.4</v>
      </c>
      <c r="T7891">
        <f>Sales_Data[[#This Row],[Net Sales]]-Sales_Data[[#This Row],[Cost]]</f>
        <v>7856</v>
      </c>
      <c r="U7891" s="2">
        <f>Sales_Data[[#This Row],[Profit]]/Sales_Data[[#This Row],[Net Sales]]</f>
        <v>0.2612101584683828</v>
      </c>
      <c r="V7891">
        <f>YEAR(Sales_Data[[#This Row],[Order_Date]])</f>
        <v>2025</v>
      </c>
      <c r="W7891" t="str">
        <f>TEXT(Sales_Data[[#This Row],[Order_Date]],"mmm")</f>
        <v>Oct</v>
      </c>
      <c r="X7891">
        <f>MONTH(Sales_Data[[#This Row],[Order_Date]])</f>
        <v>10</v>
      </c>
      <c r="Y7891" t="str">
        <f>"Q"&amp;ROUNDUP(MONTH(Sales_Data[[#This Row],[Order_Date]])/3,0)</f>
        <v>Q4</v>
      </c>
    </row>
    <row r="7892" spans="1:25" x14ac:dyDescent="0.3">
      <c r="A7892" t="s">
        <v>9709</v>
      </c>
      <c r="B7892" s="1">
        <v>45816</v>
      </c>
      <c r="C7892" t="s">
        <v>720</v>
      </c>
      <c r="D7892" t="s">
        <v>209</v>
      </c>
      <c r="E7892" t="s">
        <v>39</v>
      </c>
      <c r="F7892" t="s">
        <v>96</v>
      </c>
      <c r="G7892" t="s">
        <v>67</v>
      </c>
      <c r="H7892" t="s">
        <v>121</v>
      </c>
      <c r="I7892" t="s">
        <v>122</v>
      </c>
      <c r="J7892">
        <v>2</v>
      </c>
      <c r="K7892">
        <v>3416.38</v>
      </c>
      <c r="L7892">
        <v>0</v>
      </c>
      <c r="M7892">
        <v>4954.54</v>
      </c>
      <c r="N7892" t="s">
        <v>52</v>
      </c>
      <c r="O7892" t="s">
        <v>35</v>
      </c>
      <c r="P7892" t="s">
        <v>26</v>
      </c>
      <c r="Q7892">
        <f>Sales_Data[[#This Row],[Quantity]]*Sales_Data[[#This Row],[Unit_Price]]</f>
        <v>6832.76</v>
      </c>
      <c r="R7892">
        <f>Sales_Data[[#This Row],[Gross_Sales]]*Sales_Data[[#This Row],[Discount]]</f>
        <v>0</v>
      </c>
      <c r="S7892">
        <f>Sales_Data[[#This Row],[Gross_Sales]]-Sales_Data[[#This Row],[Discount_Amount]]</f>
        <v>6832.76</v>
      </c>
      <c r="T7892">
        <f>Sales_Data[[#This Row],[Net Sales]]-Sales_Data[[#This Row],[Cost]]</f>
        <v>1878.2200000000003</v>
      </c>
      <c r="U7892" s="2">
        <f>Sales_Data[[#This Row],[Profit]]/Sales_Data[[#This Row],[Net Sales]]</f>
        <v>0.27488452689689091</v>
      </c>
      <c r="V7892">
        <f>YEAR(Sales_Data[[#This Row],[Order_Date]])</f>
        <v>2025</v>
      </c>
      <c r="W7892" t="str">
        <f>TEXT(Sales_Data[[#This Row],[Order_Date]],"mmm")</f>
        <v>Jun</v>
      </c>
      <c r="X7892">
        <f>MONTH(Sales_Data[[#This Row],[Order_Date]])</f>
        <v>6</v>
      </c>
      <c r="Y7892" t="str">
        <f>"Q"&amp;ROUNDUP(MONTH(Sales_Data[[#This Row],[Order_Date]])/3,0)</f>
        <v>Q2</v>
      </c>
    </row>
    <row r="7893" spans="1:25" x14ac:dyDescent="0.3">
      <c r="A7893" t="s">
        <v>9710</v>
      </c>
      <c r="B7893" s="1">
        <v>45760</v>
      </c>
      <c r="C7893" t="s">
        <v>1030</v>
      </c>
      <c r="D7893" t="s">
        <v>18</v>
      </c>
      <c r="E7893" t="s">
        <v>48</v>
      </c>
      <c r="F7893" t="s">
        <v>164</v>
      </c>
      <c r="G7893" t="s">
        <v>67</v>
      </c>
      <c r="H7893" t="s">
        <v>133</v>
      </c>
      <c r="I7893" t="s">
        <v>134</v>
      </c>
      <c r="J7893">
        <v>1</v>
      </c>
      <c r="K7893">
        <v>53226.25</v>
      </c>
      <c r="L7893">
        <v>0.05</v>
      </c>
      <c r="M7893">
        <v>33514.83</v>
      </c>
      <c r="N7893" t="s">
        <v>52</v>
      </c>
      <c r="O7893" t="s">
        <v>35</v>
      </c>
      <c r="P7893" t="s">
        <v>26</v>
      </c>
      <c r="Q7893">
        <f>Sales_Data[[#This Row],[Quantity]]*Sales_Data[[#This Row],[Unit_Price]]</f>
        <v>53226.25</v>
      </c>
      <c r="R7893">
        <f>Sales_Data[[#This Row],[Gross_Sales]]*Sales_Data[[#This Row],[Discount]]</f>
        <v>2661.3125</v>
      </c>
      <c r="S7893">
        <f>Sales_Data[[#This Row],[Gross_Sales]]-Sales_Data[[#This Row],[Discount_Amount]]</f>
        <v>50564.9375</v>
      </c>
      <c r="T7893">
        <f>Sales_Data[[#This Row],[Net Sales]]-Sales_Data[[#This Row],[Cost]]</f>
        <v>17050.107499999998</v>
      </c>
      <c r="U7893" s="2">
        <f>Sales_Data[[#This Row],[Profit]]/Sales_Data[[#This Row],[Net Sales]]</f>
        <v>0.33719229851712956</v>
      </c>
      <c r="V7893">
        <f>YEAR(Sales_Data[[#This Row],[Order_Date]])</f>
        <v>2025</v>
      </c>
      <c r="W7893" t="str">
        <f>TEXT(Sales_Data[[#This Row],[Order_Date]],"mmm")</f>
        <v>Apr</v>
      </c>
      <c r="X7893">
        <f>MONTH(Sales_Data[[#This Row],[Order_Date]])</f>
        <v>4</v>
      </c>
      <c r="Y7893" t="str">
        <f>"Q"&amp;ROUNDUP(MONTH(Sales_Data[[#This Row],[Order_Date]])/3,0)</f>
        <v>Q2</v>
      </c>
    </row>
    <row r="7894" spans="1:25" x14ac:dyDescent="0.3">
      <c r="A7894" t="s">
        <v>9711</v>
      </c>
      <c r="B7894" s="1">
        <v>45938</v>
      </c>
      <c r="C7894" t="s">
        <v>6850</v>
      </c>
      <c r="D7894" t="s">
        <v>715</v>
      </c>
      <c r="E7894" t="s">
        <v>119</v>
      </c>
      <c r="F7894" t="s">
        <v>249</v>
      </c>
      <c r="G7894" t="s">
        <v>67</v>
      </c>
      <c r="H7894" t="s">
        <v>133</v>
      </c>
      <c r="I7894" t="s">
        <v>138</v>
      </c>
      <c r="J7894">
        <v>4</v>
      </c>
      <c r="K7894">
        <v>3146.24</v>
      </c>
      <c r="L7894">
        <v>0.05</v>
      </c>
      <c r="M7894">
        <v>9470.2800000000007</v>
      </c>
      <c r="N7894" t="s">
        <v>24</v>
      </c>
      <c r="O7894" t="s">
        <v>35</v>
      </c>
      <c r="P7894" t="s">
        <v>71</v>
      </c>
      <c r="Q7894">
        <f>Sales_Data[[#This Row],[Quantity]]*Sales_Data[[#This Row],[Unit_Price]]</f>
        <v>12584.96</v>
      </c>
      <c r="R7894">
        <f>Sales_Data[[#This Row],[Gross_Sales]]*Sales_Data[[#This Row],[Discount]]</f>
        <v>629.24800000000005</v>
      </c>
      <c r="S7894">
        <f>Sales_Data[[#This Row],[Gross_Sales]]-Sales_Data[[#This Row],[Discount_Amount]]</f>
        <v>11955.712</v>
      </c>
      <c r="T7894">
        <f>Sales_Data[[#This Row],[Net Sales]]-Sales_Data[[#This Row],[Cost]]</f>
        <v>2485.4319999999989</v>
      </c>
      <c r="U7894" s="2">
        <f>Sales_Data[[#This Row],[Profit]]/Sales_Data[[#This Row],[Net Sales]]</f>
        <v>0.20788657338015493</v>
      </c>
      <c r="V7894">
        <f>YEAR(Sales_Data[[#This Row],[Order_Date]])</f>
        <v>2025</v>
      </c>
      <c r="W7894" t="str">
        <f>TEXT(Sales_Data[[#This Row],[Order_Date]],"mmm")</f>
        <v>Oct</v>
      </c>
      <c r="X7894">
        <f>MONTH(Sales_Data[[#This Row],[Order_Date]])</f>
        <v>10</v>
      </c>
      <c r="Y7894" t="str">
        <f>"Q"&amp;ROUNDUP(MONTH(Sales_Data[[#This Row],[Order_Date]])/3,0)</f>
        <v>Q4</v>
      </c>
    </row>
    <row r="7895" spans="1:25" x14ac:dyDescent="0.3">
      <c r="A7895" t="s">
        <v>9712</v>
      </c>
      <c r="B7895" s="1">
        <v>45700</v>
      </c>
      <c r="C7895" t="s">
        <v>760</v>
      </c>
      <c r="D7895" t="s">
        <v>290</v>
      </c>
      <c r="E7895" t="s">
        <v>119</v>
      </c>
      <c r="F7895" t="s">
        <v>249</v>
      </c>
      <c r="G7895" t="s">
        <v>75</v>
      </c>
      <c r="H7895" t="s">
        <v>256</v>
      </c>
      <c r="I7895" t="s">
        <v>334</v>
      </c>
      <c r="J7895">
        <v>4</v>
      </c>
      <c r="K7895">
        <v>5390.63</v>
      </c>
      <c r="L7895">
        <v>0.05</v>
      </c>
      <c r="M7895">
        <v>17585.97</v>
      </c>
      <c r="N7895" t="s">
        <v>24</v>
      </c>
      <c r="O7895" t="s">
        <v>35</v>
      </c>
      <c r="P7895" t="s">
        <v>71</v>
      </c>
      <c r="Q7895">
        <f>Sales_Data[[#This Row],[Quantity]]*Sales_Data[[#This Row],[Unit_Price]]</f>
        <v>21562.52</v>
      </c>
      <c r="R7895">
        <f>Sales_Data[[#This Row],[Gross_Sales]]*Sales_Data[[#This Row],[Discount]]</f>
        <v>1078.126</v>
      </c>
      <c r="S7895">
        <f>Sales_Data[[#This Row],[Gross_Sales]]-Sales_Data[[#This Row],[Discount_Amount]]</f>
        <v>20484.394</v>
      </c>
      <c r="T7895">
        <f>Sales_Data[[#This Row],[Net Sales]]-Sales_Data[[#This Row],[Cost]]</f>
        <v>2898.4239999999991</v>
      </c>
      <c r="U7895" s="2">
        <f>Sales_Data[[#This Row],[Profit]]/Sales_Data[[#This Row],[Net Sales]]</f>
        <v>0.14149425167276117</v>
      </c>
      <c r="V7895">
        <f>YEAR(Sales_Data[[#This Row],[Order_Date]])</f>
        <v>2025</v>
      </c>
      <c r="W7895" t="str">
        <f>TEXT(Sales_Data[[#This Row],[Order_Date]],"mmm")</f>
        <v>Feb</v>
      </c>
      <c r="X7895">
        <f>MONTH(Sales_Data[[#This Row],[Order_Date]])</f>
        <v>2</v>
      </c>
      <c r="Y7895" t="str">
        <f>"Q"&amp;ROUNDUP(MONTH(Sales_Data[[#This Row],[Order_Date]])/3,0)</f>
        <v>Q1</v>
      </c>
    </row>
    <row r="7896" spans="1:25" x14ac:dyDescent="0.3">
      <c r="A7896" t="s">
        <v>9713</v>
      </c>
      <c r="B7896" s="1">
        <v>45741</v>
      </c>
      <c r="C7896" t="s">
        <v>2335</v>
      </c>
      <c r="D7896" t="s">
        <v>92</v>
      </c>
      <c r="E7896" t="s">
        <v>19</v>
      </c>
      <c r="F7896" t="s">
        <v>57</v>
      </c>
      <c r="G7896" t="s">
        <v>41</v>
      </c>
      <c r="H7896" t="s">
        <v>102</v>
      </c>
      <c r="I7896" t="s">
        <v>165</v>
      </c>
      <c r="J7896">
        <v>5</v>
      </c>
      <c r="K7896">
        <v>4306.58</v>
      </c>
      <c r="L7896">
        <v>0.1</v>
      </c>
      <c r="M7896">
        <v>16987.02</v>
      </c>
      <c r="N7896" t="s">
        <v>52</v>
      </c>
      <c r="O7896" t="s">
        <v>35</v>
      </c>
      <c r="P7896" t="s">
        <v>44</v>
      </c>
      <c r="Q7896">
        <f>Sales_Data[[#This Row],[Quantity]]*Sales_Data[[#This Row],[Unit_Price]]</f>
        <v>21532.9</v>
      </c>
      <c r="R7896">
        <f>Sales_Data[[#This Row],[Gross_Sales]]*Sales_Data[[#This Row],[Discount]]</f>
        <v>2153.2900000000004</v>
      </c>
      <c r="S7896">
        <f>Sales_Data[[#This Row],[Gross_Sales]]-Sales_Data[[#This Row],[Discount_Amount]]</f>
        <v>19379.61</v>
      </c>
      <c r="T7896">
        <f>Sales_Data[[#This Row],[Net Sales]]-Sales_Data[[#This Row],[Cost]]</f>
        <v>2392.59</v>
      </c>
      <c r="U7896" s="2">
        <f>Sales_Data[[#This Row],[Profit]]/Sales_Data[[#This Row],[Net Sales]]</f>
        <v>0.12345914081862329</v>
      </c>
      <c r="V7896">
        <f>YEAR(Sales_Data[[#This Row],[Order_Date]])</f>
        <v>2025</v>
      </c>
      <c r="W7896" t="str">
        <f>TEXT(Sales_Data[[#This Row],[Order_Date]],"mmm")</f>
        <v>Mar</v>
      </c>
      <c r="X7896">
        <f>MONTH(Sales_Data[[#This Row],[Order_Date]])</f>
        <v>3</v>
      </c>
      <c r="Y7896" t="str">
        <f>"Q"&amp;ROUNDUP(MONTH(Sales_Data[[#This Row],[Order_Date]])/3,0)</f>
        <v>Q1</v>
      </c>
    </row>
    <row r="7897" spans="1:25" x14ac:dyDescent="0.3">
      <c r="A7897" t="s">
        <v>9714</v>
      </c>
      <c r="B7897" s="1">
        <v>45848</v>
      </c>
      <c r="C7897" t="s">
        <v>3826</v>
      </c>
      <c r="D7897" t="s">
        <v>857</v>
      </c>
      <c r="E7897" t="s">
        <v>48</v>
      </c>
      <c r="F7897" t="s">
        <v>126</v>
      </c>
      <c r="G7897" t="s">
        <v>75</v>
      </c>
      <c r="H7897" t="s">
        <v>114</v>
      </c>
      <c r="I7897" t="s">
        <v>206</v>
      </c>
      <c r="J7897">
        <v>2</v>
      </c>
      <c r="K7897">
        <v>25975.82</v>
      </c>
      <c r="L7897">
        <v>0.05</v>
      </c>
      <c r="M7897">
        <v>40824.92</v>
      </c>
      <c r="N7897" t="s">
        <v>52</v>
      </c>
      <c r="O7897" t="s">
        <v>35</v>
      </c>
      <c r="P7897" t="s">
        <v>71</v>
      </c>
      <c r="Q7897">
        <f>Sales_Data[[#This Row],[Quantity]]*Sales_Data[[#This Row],[Unit_Price]]</f>
        <v>51951.64</v>
      </c>
      <c r="R7897">
        <f>Sales_Data[[#This Row],[Gross_Sales]]*Sales_Data[[#This Row],[Discount]]</f>
        <v>2597.5820000000003</v>
      </c>
      <c r="S7897">
        <f>Sales_Data[[#This Row],[Gross_Sales]]-Sales_Data[[#This Row],[Discount_Amount]]</f>
        <v>49354.057999999997</v>
      </c>
      <c r="T7897">
        <f>Sales_Data[[#This Row],[Net Sales]]-Sales_Data[[#This Row],[Cost]]</f>
        <v>8529.137999999999</v>
      </c>
      <c r="U7897" s="2">
        <f>Sales_Data[[#This Row],[Profit]]/Sales_Data[[#This Row],[Net Sales]]</f>
        <v>0.17281533364490514</v>
      </c>
      <c r="V7897">
        <f>YEAR(Sales_Data[[#This Row],[Order_Date]])</f>
        <v>2025</v>
      </c>
      <c r="W7897" t="str">
        <f>TEXT(Sales_Data[[#This Row],[Order_Date]],"mmm")</f>
        <v>Jul</v>
      </c>
      <c r="X7897">
        <f>MONTH(Sales_Data[[#This Row],[Order_Date]])</f>
        <v>7</v>
      </c>
      <c r="Y7897" t="str">
        <f>"Q"&amp;ROUNDUP(MONTH(Sales_Data[[#This Row],[Order_Date]])/3,0)</f>
        <v>Q3</v>
      </c>
    </row>
    <row r="7898" spans="1:25" x14ac:dyDescent="0.3">
      <c r="A7898" t="s">
        <v>9715</v>
      </c>
      <c r="B7898" s="1">
        <v>45708</v>
      </c>
      <c r="C7898" t="s">
        <v>1992</v>
      </c>
      <c r="D7898" t="s">
        <v>322</v>
      </c>
      <c r="E7898" t="s">
        <v>39</v>
      </c>
      <c r="F7898" t="s">
        <v>202</v>
      </c>
      <c r="G7898" t="s">
        <v>21</v>
      </c>
      <c r="H7898" t="s">
        <v>127</v>
      </c>
      <c r="I7898" t="s">
        <v>342</v>
      </c>
      <c r="J7898">
        <v>1</v>
      </c>
      <c r="K7898">
        <v>6059.76</v>
      </c>
      <c r="L7898">
        <v>0.15</v>
      </c>
      <c r="M7898">
        <v>3714.08</v>
      </c>
      <c r="N7898" t="s">
        <v>83</v>
      </c>
      <c r="O7898" t="s">
        <v>35</v>
      </c>
      <c r="P7898" t="s">
        <v>44</v>
      </c>
      <c r="Q7898">
        <f>Sales_Data[[#This Row],[Quantity]]*Sales_Data[[#This Row],[Unit_Price]]</f>
        <v>6059.76</v>
      </c>
      <c r="R7898">
        <f>Sales_Data[[#This Row],[Gross_Sales]]*Sales_Data[[#This Row],[Discount]]</f>
        <v>908.96400000000006</v>
      </c>
      <c r="S7898">
        <f>Sales_Data[[#This Row],[Gross_Sales]]-Sales_Data[[#This Row],[Discount_Amount]]</f>
        <v>5150.7960000000003</v>
      </c>
      <c r="T7898">
        <f>Sales_Data[[#This Row],[Net Sales]]-Sales_Data[[#This Row],[Cost]]</f>
        <v>1436.7160000000003</v>
      </c>
      <c r="U7898" s="2">
        <f>Sales_Data[[#This Row],[Profit]]/Sales_Data[[#This Row],[Net Sales]]</f>
        <v>0.27893086816096002</v>
      </c>
      <c r="V7898">
        <f>YEAR(Sales_Data[[#This Row],[Order_Date]])</f>
        <v>2025</v>
      </c>
      <c r="W7898" t="str">
        <f>TEXT(Sales_Data[[#This Row],[Order_Date]],"mmm")</f>
        <v>Feb</v>
      </c>
      <c r="X7898">
        <f>MONTH(Sales_Data[[#This Row],[Order_Date]])</f>
        <v>2</v>
      </c>
      <c r="Y7898" t="str">
        <f>"Q"&amp;ROUNDUP(MONTH(Sales_Data[[#This Row],[Order_Date]])/3,0)</f>
        <v>Q1</v>
      </c>
    </row>
    <row r="7899" spans="1:25" x14ac:dyDescent="0.3">
      <c r="A7899" t="s">
        <v>9716</v>
      </c>
      <c r="B7899" s="1">
        <v>45867</v>
      </c>
      <c r="C7899" t="s">
        <v>3548</v>
      </c>
      <c r="D7899" t="s">
        <v>404</v>
      </c>
      <c r="E7899" t="s">
        <v>30</v>
      </c>
      <c r="F7899" t="s">
        <v>156</v>
      </c>
      <c r="G7899" t="s">
        <v>32</v>
      </c>
      <c r="H7899" t="s">
        <v>33</v>
      </c>
      <c r="I7899" t="s">
        <v>34</v>
      </c>
      <c r="J7899">
        <v>1</v>
      </c>
      <c r="K7899">
        <v>1275.94</v>
      </c>
      <c r="L7899">
        <v>0.05</v>
      </c>
      <c r="M7899">
        <v>928.88</v>
      </c>
      <c r="N7899" t="s">
        <v>109</v>
      </c>
      <c r="O7899" t="s">
        <v>53</v>
      </c>
      <c r="P7899" t="s">
        <v>44</v>
      </c>
      <c r="Q7899">
        <f>Sales_Data[[#This Row],[Quantity]]*Sales_Data[[#This Row],[Unit_Price]]</f>
        <v>1275.94</v>
      </c>
      <c r="R7899">
        <f>Sales_Data[[#This Row],[Gross_Sales]]*Sales_Data[[#This Row],[Discount]]</f>
        <v>63.797000000000004</v>
      </c>
      <c r="S7899">
        <f>Sales_Data[[#This Row],[Gross_Sales]]-Sales_Data[[#This Row],[Discount_Amount]]</f>
        <v>1212.143</v>
      </c>
      <c r="T7899">
        <f>Sales_Data[[#This Row],[Net Sales]]-Sales_Data[[#This Row],[Cost]]</f>
        <v>283.26300000000003</v>
      </c>
      <c r="U7899" s="2">
        <f>Sales_Data[[#This Row],[Profit]]/Sales_Data[[#This Row],[Net Sales]]</f>
        <v>0.23368777446225406</v>
      </c>
      <c r="V7899">
        <f>YEAR(Sales_Data[[#This Row],[Order_Date]])</f>
        <v>2025</v>
      </c>
      <c r="W7899" t="str">
        <f>TEXT(Sales_Data[[#This Row],[Order_Date]],"mmm")</f>
        <v>Jul</v>
      </c>
      <c r="X7899">
        <f>MONTH(Sales_Data[[#This Row],[Order_Date]])</f>
        <v>7</v>
      </c>
      <c r="Y7899" t="str">
        <f>"Q"&amp;ROUNDUP(MONTH(Sales_Data[[#This Row],[Order_Date]])/3,0)</f>
        <v>Q3</v>
      </c>
    </row>
    <row r="7900" spans="1:25" x14ac:dyDescent="0.3">
      <c r="A7900" t="s">
        <v>9717</v>
      </c>
      <c r="B7900" s="1">
        <v>45783</v>
      </c>
      <c r="C7900" t="s">
        <v>953</v>
      </c>
      <c r="D7900" t="s">
        <v>92</v>
      </c>
      <c r="E7900" t="s">
        <v>119</v>
      </c>
      <c r="F7900" t="s">
        <v>184</v>
      </c>
      <c r="G7900" t="s">
        <v>67</v>
      </c>
      <c r="H7900" t="s">
        <v>133</v>
      </c>
      <c r="I7900" t="s">
        <v>138</v>
      </c>
      <c r="J7900">
        <v>1</v>
      </c>
      <c r="K7900">
        <v>7387.04</v>
      </c>
      <c r="L7900">
        <v>0.05</v>
      </c>
      <c r="M7900">
        <v>4374.1400000000003</v>
      </c>
      <c r="N7900" t="s">
        <v>52</v>
      </c>
      <c r="O7900" t="s">
        <v>53</v>
      </c>
      <c r="P7900" t="s">
        <v>44</v>
      </c>
      <c r="Q7900">
        <f>Sales_Data[[#This Row],[Quantity]]*Sales_Data[[#This Row],[Unit_Price]]</f>
        <v>7387.04</v>
      </c>
      <c r="R7900">
        <f>Sales_Data[[#This Row],[Gross_Sales]]*Sales_Data[[#This Row],[Discount]]</f>
        <v>369.35200000000003</v>
      </c>
      <c r="S7900">
        <f>Sales_Data[[#This Row],[Gross_Sales]]-Sales_Data[[#This Row],[Discount_Amount]]</f>
        <v>7017.6880000000001</v>
      </c>
      <c r="T7900">
        <f>Sales_Data[[#This Row],[Net Sales]]-Sales_Data[[#This Row],[Cost]]</f>
        <v>2643.5479999999998</v>
      </c>
      <c r="U7900" s="2">
        <f>Sales_Data[[#This Row],[Profit]]/Sales_Data[[#This Row],[Net Sales]]</f>
        <v>0.376697852626107</v>
      </c>
      <c r="V7900">
        <f>YEAR(Sales_Data[[#This Row],[Order_Date]])</f>
        <v>2025</v>
      </c>
      <c r="W7900" t="str">
        <f>TEXT(Sales_Data[[#This Row],[Order_Date]],"mmm")</f>
        <v>May</v>
      </c>
      <c r="X7900">
        <f>MONTH(Sales_Data[[#This Row],[Order_Date]])</f>
        <v>5</v>
      </c>
      <c r="Y7900" t="str">
        <f>"Q"&amp;ROUNDUP(MONTH(Sales_Data[[#This Row],[Order_Date]])/3,0)</f>
        <v>Q2</v>
      </c>
    </row>
    <row r="7901" spans="1:25" x14ac:dyDescent="0.3">
      <c r="A7901" t="s">
        <v>9718</v>
      </c>
      <c r="B7901" s="1">
        <v>45726</v>
      </c>
      <c r="C7901" t="s">
        <v>3732</v>
      </c>
      <c r="D7901" t="s">
        <v>589</v>
      </c>
      <c r="E7901" t="s">
        <v>48</v>
      </c>
      <c r="F7901" t="s">
        <v>152</v>
      </c>
      <c r="G7901" t="s">
        <v>32</v>
      </c>
      <c r="H7901" t="s">
        <v>50</v>
      </c>
      <c r="I7901" t="s">
        <v>51</v>
      </c>
      <c r="J7901">
        <v>2</v>
      </c>
      <c r="K7901">
        <v>19462.349999999999</v>
      </c>
      <c r="L7901">
        <v>0</v>
      </c>
      <c r="M7901">
        <v>27736.17</v>
      </c>
      <c r="N7901" t="s">
        <v>24</v>
      </c>
      <c r="O7901" t="s">
        <v>35</v>
      </c>
      <c r="P7901" t="s">
        <v>26</v>
      </c>
      <c r="Q7901">
        <f>Sales_Data[[#This Row],[Quantity]]*Sales_Data[[#This Row],[Unit_Price]]</f>
        <v>38924.699999999997</v>
      </c>
      <c r="R7901">
        <f>Sales_Data[[#This Row],[Gross_Sales]]*Sales_Data[[#This Row],[Discount]]</f>
        <v>0</v>
      </c>
      <c r="S7901">
        <f>Sales_Data[[#This Row],[Gross_Sales]]-Sales_Data[[#This Row],[Discount_Amount]]</f>
        <v>38924.699999999997</v>
      </c>
      <c r="T7901">
        <f>Sales_Data[[#This Row],[Net Sales]]-Sales_Data[[#This Row],[Cost]]</f>
        <v>11188.529999999999</v>
      </c>
      <c r="U7901" s="2">
        <f>Sales_Data[[#This Row],[Profit]]/Sales_Data[[#This Row],[Net Sales]]</f>
        <v>0.2874403656290222</v>
      </c>
      <c r="V7901">
        <f>YEAR(Sales_Data[[#This Row],[Order_Date]])</f>
        <v>2025</v>
      </c>
      <c r="W7901" t="str">
        <f>TEXT(Sales_Data[[#This Row],[Order_Date]],"mmm")</f>
        <v>Mar</v>
      </c>
      <c r="X7901">
        <f>MONTH(Sales_Data[[#This Row],[Order_Date]])</f>
        <v>3</v>
      </c>
      <c r="Y7901" t="str">
        <f>"Q"&amp;ROUNDUP(MONTH(Sales_Data[[#This Row],[Order_Date]])/3,0)</f>
        <v>Q1</v>
      </c>
    </row>
    <row r="7902" spans="1:25" x14ac:dyDescent="0.3">
      <c r="A7902" t="s">
        <v>9719</v>
      </c>
      <c r="B7902" s="1">
        <v>45922</v>
      </c>
      <c r="C7902" t="s">
        <v>1009</v>
      </c>
      <c r="D7902" t="s">
        <v>662</v>
      </c>
      <c r="E7902" t="s">
        <v>48</v>
      </c>
      <c r="F7902" t="s">
        <v>132</v>
      </c>
      <c r="G7902" t="s">
        <v>41</v>
      </c>
      <c r="H7902" t="s">
        <v>171</v>
      </c>
      <c r="I7902" t="s">
        <v>191</v>
      </c>
      <c r="J7902">
        <v>1</v>
      </c>
      <c r="K7902">
        <v>3690.1</v>
      </c>
      <c r="L7902">
        <v>0.1</v>
      </c>
      <c r="M7902">
        <v>2638.75</v>
      </c>
      <c r="N7902" t="s">
        <v>52</v>
      </c>
      <c r="O7902" t="s">
        <v>53</v>
      </c>
      <c r="P7902" t="s">
        <v>71</v>
      </c>
      <c r="Q7902">
        <f>Sales_Data[[#This Row],[Quantity]]*Sales_Data[[#This Row],[Unit_Price]]</f>
        <v>3690.1</v>
      </c>
      <c r="R7902">
        <f>Sales_Data[[#This Row],[Gross_Sales]]*Sales_Data[[#This Row],[Discount]]</f>
        <v>369.01</v>
      </c>
      <c r="S7902">
        <f>Sales_Data[[#This Row],[Gross_Sales]]-Sales_Data[[#This Row],[Discount_Amount]]</f>
        <v>3321.09</v>
      </c>
      <c r="T7902">
        <f>Sales_Data[[#This Row],[Net Sales]]-Sales_Data[[#This Row],[Cost]]</f>
        <v>682.34000000000015</v>
      </c>
      <c r="U7902" s="2">
        <f>Sales_Data[[#This Row],[Profit]]/Sales_Data[[#This Row],[Net Sales]]</f>
        <v>0.20545664224697316</v>
      </c>
      <c r="V7902">
        <f>YEAR(Sales_Data[[#This Row],[Order_Date]])</f>
        <v>2025</v>
      </c>
      <c r="W7902" t="str">
        <f>TEXT(Sales_Data[[#This Row],[Order_Date]],"mmm")</f>
        <v>Sep</v>
      </c>
      <c r="X7902">
        <f>MONTH(Sales_Data[[#This Row],[Order_Date]])</f>
        <v>9</v>
      </c>
      <c r="Y7902" t="str">
        <f>"Q"&amp;ROUNDUP(MONTH(Sales_Data[[#This Row],[Order_Date]])/3,0)</f>
        <v>Q3</v>
      </c>
    </row>
    <row r="7903" spans="1:25" x14ac:dyDescent="0.3">
      <c r="A7903" t="s">
        <v>9720</v>
      </c>
      <c r="B7903" s="1">
        <v>45915</v>
      </c>
      <c r="C7903" t="s">
        <v>5342</v>
      </c>
      <c r="D7903" t="s">
        <v>260</v>
      </c>
      <c r="E7903" t="s">
        <v>39</v>
      </c>
      <c r="F7903" t="s">
        <v>405</v>
      </c>
      <c r="G7903" t="s">
        <v>67</v>
      </c>
      <c r="H7903" t="s">
        <v>68</v>
      </c>
      <c r="I7903" t="s">
        <v>97</v>
      </c>
      <c r="J7903">
        <v>2</v>
      </c>
      <c r="K7903">
        <v>1125.57</v>
      </c>
      <c r="L7903">
        <v>0.1</v>
      </c>
      <c r="M7903">
        <v>1727.33</v>
      </c>
      <c r="N7903" t="s">
        <v>24</v>
      </c>
      <c r="O7903" t="s">
        <v>35</v>
      </c>
      <c r="P7903" t="s">
        <v>71</v>
      </c>
      <c r="Q7903">
        <f>Sales_Data[[#This Row],[Quantity]]*Sales_Data[[#This Row],[Unit_Price]]</f>
        <v>2251.14</v>
      </c>
      <c r="R7903">
        <f>Sales_Data[[#This Row],[Gross_Sales]]*Sales_Data[[#This Row],[Discount]]</f>
        <v>225.114</v>
      </c>
      <c r="S7903">
        <f>Sales_Data[[#This Row],[Gross_Sales]]-Sales_Data[[#This Row],[Discount_Amount]]</f>
        <v>2026.0259999999998</v>
      </c>
      <c r="T7903">
        <f>Sales_Data[[#This Row],[Net Sales]]-Sales_Data[[#This Row],[Cost]]</f>
        <v>298.69599999999991</v>
      </c>
      <c r="U7903" s="2">
        <f>Sales_Data[[#This Row],[Profit]]/Sales_Data[[#This Row],[Net Sales]]</f>
        <v>0.14742949991757259</v>
      </c>
      <c r="V7903">
        <f>YEAR(Sales_Data[[#This Row],[Order_Date]])</f>
        <v>2025</v>
      </c>
      <c r="W7903" t="str">
        <f>TEXT(Sales_Data[[#This Row],[Order_Date]],"mmm")</f>
        <v>Sep</v>
      </c>
      <c r="X7903">
        <f>MONTH(Sales_Data[[#This Row],[Order_Date]])</f>
        <v>9</v>
      </c>
      <c r="Y7903" t="str">
        <f>"Q"&amp;ROUNDUP(MONTH(Sales_Data[[#This Row],[Order_Date]])/3,0)</f>
        <v>Q3</v>
      </c>
    </row>
    <row r="7904" spans="1:25" x14ac:dyDescent="0.3">
      <c r="A7904" t="s">
        <v>9721</v>
      </c>
      <c r="B7904" s="1">
        <v>45845</v>
      </c>
      <c r="C7904" t="s">
        <v>898</v>
      </c>
      <c r="D7904" t="s">
        <v>765</v>
      </c>
      <c r="E7904" t="s">
        <v>39</v>
      </c>
      <c r="F7904" t="s">
        <v>96</v>
      </c>
      <c r="G7904" t="s">
        <v>21</v>
      </c>
      <c r="H7904" t="s">
        <v>22</v>
      </c>
      <c r="I7904" t="s">
        <v>62</v>
      </c>
      <c r="J7904">
        <v>4</v>
      </c>
      <c r="K7904">
        <v>5322.8</v>
      </c>
      <c r="L7904">
        <v>0.1</v>
      </c>
      <c r="M7904">
        <v>12431.06</v>
      </c>
      <c r="N7904" t="s">
        <v>70</v>
      </c>
      <c r="O7904" t="s">
        <v>35</v>
      </c>
      <c r="P7904" t="s">
        <v>26</v>
      </c>
      <c r="Q7904">
        <f>Sales_Data[[#This Row],[Quantity]]*Sales_Data[[#This Row],[Unit_Price]]</f>
        <v>21291.200000000001</v>
      </c>
      <c r="R7904">
        <f>Sales_Data[[#This Row],[Gross_Sales]]*Sales_Data[[#This Row],[Discount]]</f>
        <v>2129.1200000000003</v>
      </c>
      <c r="S7904">
        <f>Sales_Data[[#This Row],[Gross_Sales]]-Sales_Data[[#This Row],[Discount_Amount]]</f>
        <v>19162.080000000002</v>
      </c>
      <c r="T7904">
        <f>Sales_Data[[#This Row],[Net Sales]]-Sales_Data[[#This Row],[Cost]]</f>
        <v>6731.0200000000023</v>
      </c>
      <c r="U7904" s="2">
        <f>Sales_Data[[#This Row],[Profit]]/Sales_Data[[#This Row],[Net Sales]]</f>
        <v>0.35126771206466112</v>
      </c>
      <c r="V7904">
        <f>YEAR(Sales_Data[[#This Row],[Order_Date]])</f>
        <v>2025</v>
      </c>
      <c r="W7904" t="str">
        <f>TEXT(Sales_Data[[#This Row],[Order_Date]],"mmm")</f>
        <v>Jul</v>
      </c>
      <c r="X7904">
        <f>MONTH(Sales_Data[[#This Row],[Order_Date]])</f>
        <v>7</v>
      </c>
      <c r="Y7904" t="str">
        <f>"Q"&amp;ROUNDUP(MONTH(Sales_Data[[#This Row],[Order_Date]])/3,0)</f>
        <v>Q3</v>
      </c>
    </row>
    <row r="7905" spans="1:25" x14ac:dyDescent="0.3">
      <c r="A7905" t="s">
        <v>9722</v>
      </c>
      <c r="B7905" s="1">
        <v>45887</v>
      </c>
      <c r="C7905" t="s">
        <v>2579</v>
      </c>
      <c r="D7905" t="s">
        <v>280</v>
      </c>
      <c r="E7905" t="s">
        <v>48</v>
      </c>
      <c r="F7905" t="s">
        <v>49</v>
      </c>
      <c r="G7905" t="s">
        <v>32</v>
      </c>
      <c r="H7905" t="s">
        <v>33</v>
      </c>
      <c r="I7905" t="s">
        <v>34</v>
      </c>
      <c r="J7905">
        <v>4</v>
      </c>
      <c r="K7905">
        <v>18141.5</v>
      </c>
      <c r="L7905">
        <v>0.15</v>
      </c>
      <c r="M7905">
        <v>39713.040000000001</v>
      </c>
      <c r="N7905" t="s">
        <v>109</v>
      </c>
      <c r="O7905" t="s">
        <v>35</v>
      </c>
      <c r="P7905" t="s">
        <v>44</v>
      </c>
      <c r="Q7905">
        <f>Sales_Data[[#This Row],[Quantity]]*Sales_Data[[#This Row],[Unit_Price]]</f>
        <v>72566</v>
      </c>
      <c r="R7905">
        <f>Sales_Data[[#This Row],[Gross_Sales]]*Sales_Data[[#This Row],[Discount]]</f>
        <v>10884.9</v>
      </c>
      <c r="S7905">
        <f>Sales_Data[[#This Row],[Gross_Sales]]-Sales_Data[[#This Row],[Discount_Amount]]</f>
        <v>61681.1</v>
      </c>
      <c r="T7905">
        <f>Sales_Data[[#This Row],[Net Sales]]-Sales_Data[[#This Row],[Cost]]</f>
        <v>21968.059999999998</v>
      </c>
      <c r="U7905" s="2">
        <f>Sales_Data[[#This Row],[Profit]]/Sales_Data[[#This Row],[Net Sales]]</f>
        <v>0.35615545118358782</v>
      </c>
      <c r="V7905">
        <f>YEAR(Sales_Data[[#This Row],[Order_Date]])</f>
        <v>2025</v>
      </c>
      <c r="W7905" t="str">
        <f>TEXT(Sales_Data[[#This Row],[Order_Date]],"mmm")</f>
        <v>Aug</v>
      </c>
      <c r="X7905">
        <f>MONTH(Sales_Data[[#This Row],[Order_Date]])</f>
        <v>8</v>
      </c>
      <c r="Y7905" t="str">
        <f>"Q"&amp;ROUNDUP(MONTH(Sales_Data[[#This Row],[Order_Date]])/3,0)</f>
        <v>Q3</v>
      </c>
    </row>
    <row r="7906" spans="1:25" x14ac:dyDescent="0.3">
      <c r="A7906" t="s">
        <v>9723</v>
      </c>
      <c r="B7906" s="1">
        <v>45846</v>
      </c>
      <c r="C7906" t="s">
        <v>2577</v>
      </c>
      <c r="D7906" t="s">
        <v>244</v>
      </c>
      <c r="E7906" t="s">
        <v>19</v>
      </c>
      <c r="F7906" t="s">
        <v>57</v>
      </c>
      <c r="G7906" t="s">
        <v>41</v>
      </c>
      <c r="H7906" t="s">
        <v>102</v>
      </c>
      <c r="I7906" t="s">
        <v>165</v>
      </c>
      <c r="J7906">
        <v>1</v>
      </c>
      <c r="K7906">
        <v>12016.72</v>
      </c>
      <c r="L7906">
        <v>0.1</v>
      </c>
      <c r="M7906">
        <v>7139.24</v>
      </c>
      <c r="N7906" t="s">
        <v>52</v>
      </c>
      <c r="O7906" t="s">
        <v>25</v>
      </c>
      <c r="P7906" t="s">
        <v>71</v>
      </c>
      <c r="Q7906">
        <f>Sales_Data[[#This Row],[Quantity]]*Sales_Data[[#This Row],[Unit_Price]]</f>
        <v>12016.72</v>
      </c>
      <c r="R7906">
        <f>Sales_Data[[#This Row],[Gross_Sales]]*Sales_Data[[#This Row],[Discount]]</f>
        <v>1201.672</v>
      </c>
      <c r="S7906">
        <f>Sales_Data[[#This Row],[Gross_Sales]]-Sales_Data[[#This Row],[Discount_Amount]]</f>
        <v>10815.047999999999</v>
      </c>
      <c r="T7906">
        <f>Sales_Data[[#This Row],[Net Sales]]-Sales_Data[[#This Row],[Cost]]</f>
        <v>3675.8079999999991</v>
      </c>
      <c r="U7906" s="2">
        <f>Sales_Data[[#This Row],[Profit]]/Sales_Data[[#This Row],[Net Sales]]</f>
        <v>0.33987902781383861</v>
      </c>
      <c r="V7906">
        <f>YEAR(Sales_Data[[#This Row],[Order_Date]])</f>
        <v>2025</v>
      </c>
      <c r="W7906" t="str">
        <f>TEXT(Sales_Data[[#This Row],[Order_Date]],"mmm")</f>
        <v>Jul</v>
      </c>
      <c r="X7906">
        <f>MONTH(Sales_Data[[#This Row],[Order_Date]])</f>
        <v>7</v>
      </c>
      <c r="Y7906" t="str">
        <f>"Q"&amp;ROUNDUP(MONTH(Sales_Data[[#This Row],[Order_Date]])/3,0)</f>
        <v>Q3</v>
      </c>
    </row>
    <row r="7907" spans="1:25" x14ac:dyDescent="0.3">
      <c r="A7907" t="s">
        <v>9724</v>
      </c>
      <c r="B7907" s="1">
        <v>45667</v>
      </c>
      <c r="C7907" t="s">
        <v>706</v>
      </c>
      <c r="D7907" t="s">
        <v>404</v>
      </c>
      <c r="E7907" t="s">
        <v>39</v>
      </c>
      <c r="F7907" t="s">
        <v>202</v>
      </c>
      <c r="G7907" t="s">
        <v>67</v>
      </c>
      <c r="H7907" t="s">
        <v>68</v>
      </c>
      <c r="I7907" t="s">
        <v>69</v>
      </c>
      <c r="J7907">
        <v>1</v>
      </c>
      <c r="K7907">
        <v>5014.71</v>
      </c>
      <c r="L7907">
        <v>0.15</v>
      </c>
      <c r="M7907">
        <v>2803.03</v>
      </c>
      <c r="N7907" t="s">
        <v>52</v>
      </c>
      <c r="O7907" t="s">
        <v>25</v>
      </c>
      <c r="P7907" t="s">
        <v>44</v>
      </c>
      <c r="Q7907">
        <f>Sales_Data[[#This Row],[Quantity]]*Sales_Data[[#This Row],[Unit_Price]]</f>
        <v>5014.71</v>
      </c>
      <c r="R7907">
        <f>Sales_Data[[#This Row],[Gross_Sales]]*Sales_Data[[#This Row],[Discount]]</f>
        <v>752.20650000000001</v>
      </c>
      <c r="S7907">
        <f>Sales_Data[[#This Row],[Gross_Sales]]-Sales_Data[[#This Row],[Discount_Amount]]</f>
        <v>4262.5034999999998</v>
      </c>
      <c r="T7907">
        <f>Sales_Data[[#This Row],[Net Sales]]-Sales_Data[[#This Row],[Cost]]</f>
        <v>1459.4734999999996</v>
      </c>
      <c r="U7907" s="2">
        <f>Sales_Data[[#This Row],[Profit]]/Sales_Data[[#This Row],[Net Sales]]</f>
        <v>0.34239819392523657</v>
      </c>
      <c r="V7907">
        <f>YEAR(Sales_Data[[#This Row],[Order_Date]])</f>
        <v>2025</v>
      </c>
      <c r="W7907" t="str">
        <f>TEXT(Sales_Data[[#This Row],[Order_Date]],"mmm")</f>
        <v>Jan</v>
      </c>
      <c r="X7907">
        <f>MONTH(Sales_Data[[#This Row],[Order_Date]])</f>
        <v>1</v>
      </c>
      <c r="Y7907" t="str">
        <f>"Q"&amp;ROUNDUP(MONTH(Sales_Data[[#This Row],[Order_Date]])/3,0)</f>
        <v>Q1</v>
      </c>
    </row>
    <row r="7908" spans="1:25" x14ac:dyDescent="0.3">
      <c r="A7908" t="s">
        <v>9725</v>
      </c>
      <c r="B7908" s="1">
        <v>45771</v>
      </c>
      <c r="C7908" t="s">
        <v>659</v>
      </c>
      <c r="D7908" t="s">
        <v>397</v>
      </c>
      <c r="E7908" t="s">
        <v>30</v>
      </c>
      <c r="F7908" t="s">
        <v>210</v>
      </c>
      <c r="G7908" t="s">
        <v>75</v>
      </c>
      <c r="H7908" t="s">
        <v>185</v>
      </c>
      <c r="I7908" t="s">
        <v>261</v>
      </c>
      <c r="J7908">
        <v>3</v>
      </c>
      <c r="K7908">
        <v>1889.31</v>
      </c>
      <c r="L7908">
        <v>0</v>
      </c>
      <c r="M7908">
        <v>4670.2299999999996</v>
      </c>
      <c r="N7908" t="s">
        <v>83</v>
      </c>
      <c r="O7908" t="s">
        <v>35</v>
      </c>
      <c r="P7908" t="s">
        <v>71</v>
      </c>
      <c r="Q7908">
        <f>Sales_Data[[#This Row],[Quantity]]*Sales_Data[[#This Row],[Unit_Price]]</f>
        <v>5667.93</v>
      </c>
      <c r="R7908">
        <f>Sales_Data[[#This Row],[Gross_Sales]]*Sales_Data[[#This Row],[Discount]]</f>
        <v>0</v>
      </c>
      <c r="S7908">
        <f>Sales_Data[[#This Row],[Gross_Sales]]-Sales_Data[[#This Row],[Discount_Amount]]</f>
        <v>5667.93</v>
      </c>
      <c r="T7908">
        <f>Sales_Data[[#This Row],[Net Sales]]-Sales_Data[[#This Row],[Cost]]</f>
        <v>997.70000000000073</v>
      </c>
      <c r="U7908" s="2">
        <f>Sales_Data[[#This Row],[Profit]]/Sales_Data[[#This Row],[Net Sales]]</f>
        <v>0.17602546255864146</v>
      </c>
      <c r="V7908">
        <f>YEAR(Sales_Data[[#This Row],[Order_Date]])</f>
        <v>2025</v>
      </c>
      <c r="W7908" t="str">
        <f>TEXT(Sales_Data[[#This Row],[Order_Date]],"mmm")</f>
        <v>Apr</v>
      </c>
      <c r="X7908">
        <f>MONTH(Sales_Data[[#This Row],[Order_Date]])</f>
        <v>4</v>
      </c>
      <c r="Y7908" t="str">
        <f>"Q"&amp;ROUNDUP(MONTH(Sales_Data[[#This Row],[Order_Date]])/3,0)</f>
        <v>Q2</v>
      </c>
    </row>
    <row r="7909" spans="1:25" x14ac:dyDescent="0.3">
      <c r="A7909" t="s">
        <v>9726</v>
      </c>
      <c r="B7909" s="1">
        <v>45733</v>
      </c>
      <c r="C7909" t="s">
        <v>6458</v>
      </c>
      <c r="D7909" t="s">
        <v>205</v>
      </c>
      <c r="E7909" t="s">
        <v>19</v>
      </c>
      <c r="F7909" t="s">
        <v>66</v>
      </c>
      <c r="G7909" t="s">
        <v>75</v>
      </c>
      <c r="H7909" t="s">
        <v>114</v>
      </c>
      <c r="I7909" t="s">
        <v>206</v>
      </c>
      <c r="J7909">
        <v>2</v>
      </c>
      <c r="K7909">
        <v>8916.1</v>
      </c>
      <c r="L7909">
        <v>0.05</v>
      </c>
      <c r="M7909">
        <v>13637.69</v>
      </c>
      <c r="N7909" t="s">
        <v>52</v>
      </c>
      <c r="O7909" t="s">
        <v>53</v>
      </c>
      <c r="P7909" t="s">
        <v>26</v>
      </c>
      <c r="Q7909">
        <f>Sales_Data[[#This Row],[Quantity]]*Sales_Data[[#This Row],[Unit_Price]]</f>
        <v>17832.2</v>
      </c>
      <c r="R7909">
        <f>Sales_Data[[#This Row],[Gross_Sales]]*Sales_Data[[#This Row],[Discount]]</f>
        <v>891.61000000000013</v>
      </c>
      <c r="S7909">
        <f>Sales_Data[[#This Row],[Gross_Sales]]-Sales_Data[[#This Row],[Discount_Amount]]</f>
        <v>16940.59</v>
      </c>
      <c r="T7909">
        <f>Sales_Data[[#This Row],[Net Sales]]-Sales_Data[[#This Row],[Cost]]</f>
        <v>3302.8999999999996</v>
      </c>
      <c r="U7909" s="2">
        <f>Sales_Data[[#This Row],[Profit]]/Sales_Data[[#This Row],[Net Sales]]</f>
        <v>0.19496959669055208</v>
      </c>
      <c r="V7909">
        <f>YEAR(Sales_Data[[#This Row],[Order_Date]])</f>
        <v>2025</v>
      </c>
      <c r="W7909" t="str">
        <f>TEXT(Sales_Data[[#This Row],[Order_Date]],"mmm")</f>
        <v>Mar</v>
      </c>
      <c r="X7909">
        <f>MONTH(Sales_Data[[#This Row],[Order_Date]])</f>
        <v>3</v>
      </c>
      <c r="Y7909" t="str">
        <f>"Q"&amp;ROUNDUP(MONTH(Sales_Data[[#This Row],[Order_Date]])/3,0)</f>
        <v>Q1</v>
      </c>
    </row>
    <row r="7910" spans="1:25" x14ac:dyDescent="0.3">
      <c r="A7910" t="s">
        <v>9727</v>
      </c>
      <c r="B7910" s="1">
        <v>45821</v>
      </c>
      <c r="C7910" t="s">
        <v>1959</v>
      </c>
      <c r="D7910" t="s">
        <v>260</v>
      </c>
      <c r="E7910" t="s">
        <v>19</v>
      </c>
      <c r="F7910" t="s">
        <v>57</v>
      </c>
      <c r="G7910" t="s">
        <v>67</v>
      </c>
      <c r="H7910" t="s">
        <v>121</v>
      </c>
      <c r="I7910" t="s">
        <v>122</v>
      </c>
      <c r="J7910">
        <v>3</v>
      </c>
      <c r="K7910">
        <v>7685.17</v>
      </c>
      <c r="L7910">
        <v>0.05</v>
      </c>
      <c r="M7910">
        <v>18730.509999999998</v>
      </c>
      <c r="N7910" t="s">
        <v>24</v>
      </c>
      <c r="O7910" t="s">
        <v>35</v>
      </c>
      <c r="P7910" t="s">
        <v>71</v>
      </c>
      <c r="Q7910">
        <f>Sales_Data[[#This Row],[Quantity]]*Sales_Data[[#This Row],[Unit_Price]]</f>
        <v>23055.510000000002</v>
      </c>
      <c r="R7910">
        <f>Sales_Data[[#This Row],[Gross_Sales]]*Sales_Data[[#This Row],[Discount]]</f>
        <v>1152.7755000000002</v>
      </c>
      <c r="S7910">
        <f>Sales_Data[[#This Row],[Gross_Sales]]-Sales_Data[[#This Row],[Discount_Amount]]</f>
        <v>21902.734500000002</v>
      </c>
      <c r="T7910">
        <f>Sales_Data[[#This Row],[Net Sales]]-Sales_Data[[#This Row],[Cost]]</f>
        <v>3172.2245000000039</v>
      </c>
      <c r="U7910" s="2">
        <f>Sales_Data[[#This Row],[Profit]]/Sales_Data[[#This Row],[Net Sales]]</f>
        <v>0.14483234958630409</v>
      </c>
      <c r="V7910">
        <f>YEAR(Sales_Data[[#This Row],[Order_Date]])</f>
        <v>2025</v>
      </c>
      <c r="W7910" t="str">
        <f>TEXT(Sales_Data[[#This Row],[Order_Date]],"mmm")</f>
        <v>Jun</v>
      </c>
      <c r="X7910">
        <f>MONTH(Sales_Data[[#This Row],[Order_Date]])</f>
        <v>6</v>
      </c>
      <c r="Y7910" t="str">
        <f>"Q"&amp;ROUNDUP(MONTH(Sales_Data[[#This Row],[Order_Date]])/3,0)</f>
        <v>Q2</v>
      </c>
    </row>
    <row r="7911" spans="1:25" x14ac:dyDescent="0.3">
      <c r="A7911" t="s">
        <v>9728</v>
      </c>
      <c r="B7911" s="1">
        <v>45742</v>
      </c>
      <c r="C7911" t="s">
        <v>1450</v>
      </c>
      <c r="D7911" t="s">
        <v>450</v>
      </c>
      <c r="E7911" t="s">
        <v>30</v>
      </c>
      <c r="F7911" t="s">
        <v>87</v>
      </c>
      <c r="G7911" t="s">
        <v>21</v>
      </c>
      <c r="H7911" t="s">
        <v>22</v>
      </c>
      <c r="I7911" t="s">
        <v>62</v>
      </c>
      <c r="J7911">
        <v>3</v>
      </c>
      <c r="K7911">
        <v>4749.91</v>
      </c>
      <c r="L7911">
        <v>0.1</v>
      </c>
      <c r="M7911">
        <v>8931.57</v>
      </c>
      <c r="N7911" t="s">
        <v>24</v>
      </c>
      <c r="O7911" t="s">
        <v>35</v>
      </c>
      <c r="P7911" t="s">
        <v>71</v>
      </c>
      <c r="Q7911">
        <f>Sales_Data[[#This Row],[Quantity]]*Sales_Data[[#This Row],[Unit_Price]]</f>
        <v>14249.73</v>
      </c>
      <c r="R7911">
        <f>Sales_Data[[#This Row],[Gross_Sales]]*Sales_Data[[#This Row],[Discount]]</f>
        <v>1424.973</v>
      </c>
      <c r="S7911">
        <f>Sales_Data[[#This Row],[Gross_Sales]]-Sales_Data[[#This Row],[Discount_Amount]]</f>
        <v>12824.757</v>
      </c>
      <c r="T7911">
        <f>Sales_Data[[#This Row],[Net Sales]]-Sales_Data[[#This Row],[Cost]]</f>
        <v>3893.1869999999999</v>
      </c>
      <c r="U7911" s="2">
        <f>Sales_Data[[#This Row],[Profit]]/Sales_Data[[#This Row],[Net Sales]]</f>
        <v>0.30356809099774756</v>
      </c>
      <c r="V7911">
        <f>YEAR(Sales_Data[[#This Row],[Order_Date]])</f>
        <v>2025</v>
      </c>
      <c r="W7911" t="str">
        <f>TEXT(Sales_Data[[#This Row],[Order_Date]],"mmm")</f>
        <v>Mar</v>
      </c>
      <c r="X7911">
        <f>MONTH(Sales_Data[[#This Row],[Order_Date]])</f>
        <v>3</v>
      </c>
      <c r="Y7911" t="str">
        <f>"Q"&amp;ROUNDUP(MONTH(Sales_Data[[#This Row],[Order_Date]])/3,0)</f>
        <v>Q1</v>
      </c>
    </row>
    <row r="7912" spans="1:25" x14ac:dyDescent="0.3">
      <c r="A7912" t="s">
        <v>9729</v>
      </c>
      <c r="B7912" s="1">
        <v>45706</v>
      </c>
      <c r="C7912" t="s">
        <v>3337</v>
      </c>
      <c r="D7912" t="s">
        <v>229</v>
      </c>
      <c r="E7912" t="s">
        <v>119</v>
      </c>
      <c r="F7912" t="s">
        <v>146</v>
      </c>
      <c r="G7912" t="s">
        <v>67</v>
      </c>
      <c r="H7912" t="s">
        <v>133</v>
      </c>
      <c r="I7912" t="s">
        <v>134</v>
      </c>
      <c r="J7912">
        <v>1</v>
      </c>
      <c r="K7912">
        <v>3219.57</v>
      </c>
      <c r="L7912">
        <v>0.05</v>
      </c>
      <c r="M7912">
        <v>2436.7600000000002</v>
      </c>
      <c r="N7912" t="s">
        <v>70</v>
      </c>
      <c r="O7912" t="s">
        <v>35</v>
      </c>
      <c r="P7912" t="s">
        <v>71</v>
      </c>
      <c r="Q7912">
        <f>Sales_Data[[#This Row],[Quantity]]*Sales_Data[[#This Row],[Unit_Price]]</f>
        <v>3219.57</v>
      </c>
      <c r="R7912">
        <f>Sales_Data[[#This Row],[Gross_Sales]]*Sales_Data[[#This Row],[Discount]]</f>
        <v>160.97850000000003</v>
      </c>
      <c r="S7912">
        <f>Sales_Data[[#This Row],[Gross_Sales]]-Sales_Data[[#This Row],[Discount_Amount]]</f>
        <v>3058.5915</v>
      </c>
      <c r="T7912">
        <f>Sales_Data[[#This Row],[Net Sales]]-Sales_Data[[#This Row],[Cost]]</f>
        <v>621.83149999999978</v>
      </c>
      <c r="U7912" s="2">
        <f>Sales_Data[[#This Row],[Profit]]/Sales_Data[[#This Row],[Net Sales]]</f>
        <v>0.20330648927782602</v>
      </c>
      <c r="V7912">
        <f>YEAR(Sales_Data[[#This Row],[Order_Date]])</f>
        <v>2025</v>
      </c>
      <c r="W7912" t="str">
        <f>TEXT(Sales_Data[[#This Row],[Order_Date]],"mmm")</f>
        <v>Feb</v>
      </c>
      <c r="X7912">
        <f>MONTH(Sales_Data[[#This Row],[Order_Date]])</f>
        <v>2</v>
      </c>
      <c r="Y7912" t="str">
        <f>"Q"&amp;ROUNDUP(MONTH(Sales_Data[[#This Row],[Order_Date]])/3,0)</f>
        <v>Q1</v>
      </c>
    </row>
    <row r="7913" spans="1:25" x14ac:dyDescent="0.3">
      <c r="A7913" t="s">
        <v>9730</v>
      </c>
      <c r="B7913" s="1">
        <v>45983</v>
      </c>
      <c r="C7913" t="s">
        <v>1982</v>
      </c>
      <c r="D7913" t="s">
        <v>209</v>
      </c>
      <c r="E7913" t="s">
        <v>48</v>
      </c>
      <c r="F7913" t="s">
        <v>152</v>
      </c>
      <c r="G7913" t="s">
        <v>21</v>
      </c>
      <c r="H7913" t="s">
        <v>127</v>
      </c>
      <c r="I7913" t="s">
        <v>128</v>
      </c>
      <c r="J7913">
        <v>1</v>
      </c>
      <c r="K7913">
        <v>13141.01</v>
      </c>
      <c r="L7913">
        <v>0.1</v>
      </c>
      <c r="M7913">
        <v>8453.7199999999993</v>
      </c>
      <c r="N7913" t="s">
        <v>24</v>
      </c>
      <c r="O7913" t="s">
        <v>53</v>
      </c>
      <c r="P7913" t="s">
        <v>71</v>
      </c>
      <c r="Q7913">
        <f>Sales_Data[[#This Row],[Quantity]]*Sales_Data[[#This Row],[Unit_Price]]</f>
        <v>13141.01</v>
      </c>
      <c r="R7913">
        <f>Sales_Data[[#This Row],[Gross_Sales]]*Sales_Data[[#This Row],[Discount]]</f>
        <v>1314.1010000000001</v>
      </c>
      <c r="S7913">
        <f>Sales_Data[[#This Row],[Gross_Sales]]-Sales_Data[[#This Row],[Discount_Amount]]</f>
        <v>11826.909</v>
      </c>
      <c r="T7913">
        <f>Sales_Data[[#This Row],[Net Sales]]-Sales_Data[[#This Row],[Cost]]</f>
        <v>3373.1890000000003</v>
      </c>
      <c r="U7913" s="2">
        <f>Sales_Data[[#This Row],[Profit]]/Sales_Data[[#This Row],[Net Sales]]</f>
        <v>0.28521306792839957</v>
      </c>
      <c r="V7913">
        <f>YEAR(Sales_Data[[#This Row],[Order_Date]])</f>
        <v>2025</v>
      </c>
      <c r="W7913" t="str">
        <f>TEXT(Sales_Data[[#This Row],[Order_Date]],"mmm")</f>
        <v>Nov</v>
      </c>
      <c r="X7913">
        <f>MONTH(Sales_Data[[#This Row],[Order_Date]])</f>
        <v>11</v>
      </c>
      <c r="Y7913" t="str">
        <f>"Q"&amp;ROUNDUP(MONTH(Sales_Data[[#This Row],[Order_Date]])/3,0)</f>
        <v>Q4</v>
      </c>
    </row>
    <row r="7914" spans="1:25" x14ac:dyDescent="0.3">
      <c r="A7914" t="s">
        <v>9731</v>
      </c>
      <c r="B7914" s="1">
        <v>45834</v>
      </c>
      <c r="C7914" t="s">
        <v>5737</v>
      </c>
      <c r="D7914" t="s">
        <v>715</v>
      </c>
      <c r="E7914" t="s">
        <v>48</v>
      </c>
      <c r="F7914" t="s">
        <v>126</v>
      </c>
      <c r="G7914" t="s">
        <v>21</v>
      </c>
      <c r="H7914" t="s">
        <v>127</v>
      </c>
      <c r="I7914" t="s">
        <v>128</v>
      </c>
      <c r="J7914">
        <v>2</v>
      </c>
      <c r="K7914">
        <v>24715.15</v>
      </c>
      <c r="L7914">
        <v>0.05</v>
      </c>
      <c r="M7914">
        <v>30793.22</v>
      </c>
      <c r="N7914" t="s">
        <v>83</v>
      </c>
      <c r="O7914" t="s">
        <v>35</v>
      </c>
      <c r="P7914" t="s">
        <v>71</v>
      </c>
      <c r="Q7914">
        <f>Sales_Data[[#This Row],[Quantity]]*Sales_Data[[#This Row],[Unit_Price]]</f>
        <v>49430.3</v>
      </c>
      <c r="R7914">
        <f>Sales_Data[[#This Row],[Gross_Sales]]*Sales_Data[[#This Row],[Discount]]</f>
        <v>2471.5150000000003</v>
      </c>
      <c r="S7914">
        <f>Sales_Data[[#This Row],[Gross_Sales]]-Sales_Data[[#This Row],[Discount_Amount]]</f>
        <v>46958.785000000003</v>
      </c>
      <c r="T7914">
        <f>Sales_Data[[#This Row],[Net Sales]]-Sales_Data[[#This Row],[Cost]]</f>
        <v>16165.565000000002</v>
      </c>
      <c r="U7914" s="2">
        <f>Sales_Data[[#This Row],[Profit]]/Sales_Data[[#This Row],[Net Sales]]</f>
        <v>0.34425006950243708</v>
      </c>
      <c r="V7914">
        <f>YEAR(Sales_Data[[#This Row],[Order_Date]])</f>
        <v>2025</v>
      </c>
      <c r="W7914" t="str">
        <f>TEXT(Sales_Data[[#This Row],[Order_Date]],"mmm")</f>
        <v>Jun</v>
      </c>
      <c r="X7914">
        <f>MONTH(Sales_Data[[#This Row],[Order_Date]])</f>
        <v>6</v>
      </c>
      <c r="Y7914" t="str">
        <f>"Q"&amp;ROUNDUP(MONTH(Sales_Data[[#This Row],[Order_Date]])/3,0)</f>
        <v>Q2</v>
      </c>
    </row>
    <row r="7915" spans="1:25" x14ac:dyDescent="0.3">
      <c r="A7915" t="s">
        <v>9732</v>
      </c>
      <c r="B7915" s="1">
        <v>45875</v>
      </c>
      <c r="C7915" t="s">
        <v>1023</v>
      </c>
      <c r="D7915" t="s">
        <v>777</v>
      </c>
      <c r="E7915" t="s">
        <v>119</v>
      </c>
      <c r="F7915" t="s">
        <v>249</v>
      </c>
      <c r="G7915" t="s">
        <v>21</v>
      </c>
      <c r="H7915" t="s">
        <v>127</v>
      </c>
      <c r="I7915" t="s">
        <v>314</v>
      </c>
      <c r="J7915">
        <v>2</v>
      </c>
      <c r="K7915">
        <v>6190.88</v>
      </c>
      <c r="L7915">
        <v>0</v>
      </c>
      <c r="M7915">
        <v>10207.15</v>
      </c>
      <c r="N7915" t="s">
        <v>83</v>
      </c>
      <c r="O7915" t="s">
        <v>35</v>
      </c>
      <c r="P7915" t="s">
        <v>71</v>
      </c>
      <c r="Q7915">
        <f>Sales_Data[[#This Row],[Quantity]]*Sales_Data[[#This Row],[Unit_Price]]</f>
        <v>12381.76</v>
      </c>
      <c r="R7915">
        <f>Sales_Data[[#This Row],[Gross_Sales]]*Sales_Data[[#This Row],[Discount]]</f>
        <v>0</v>
      </c>
      <c r="S7915">
        <f>Sales_Data[[#This Row],[Gross_Sales]]-Sales_Data[[#This Row],[Discount_Amount]]</f>
        <v>12381.76</v>
      </c>
      <c r="T7915">
        <f>Sales_Data[[#This Row],[Net Sales]]-Sales_Data[[#This Row],[Cost]]</f>
        <v>2174.6100000000006</v>
      </c>
      <c r="U7915" s="2">
        <f>Sales_Data[[#This Row],[Profit]]/Sales_Data[[#This Row],[Net Sales]]</f>
        <v>0.17563012043522089</v>
      </c>
      <c r="V7915">
        <f>YEAR(Sales_Data[[#This Row],[Order_Date]])</f>
        <v>2025</v>
      </c>
      <c r="W7915" t="str">
        <f>TEXT(Sales_Data[[#This Row],[Order_Date]],"mmm")</f>
        <v>Aug</v>
      </c>
      <c r="X7915">
        <f>MONTH(Sales_Data[[#This Row],[Order_Date]])</f>
        <v>8</v>
      </c>
      <c r="Y7915" t="str">
        <f>"Q"&amp;ROUNDUP(MONTH(Sales_Data[[#This Row],[Order_Date]])/3,0)</f>
        <v>Q3</v>
      </c>
    </row>
    <row r="7916" spans="1:25" x14ac:dyDescent="0.3">
      <c r="A7916" t="s">
        <v>9733</v>
      </c>
      <c r="B7916" s="1">
        <v>45846</v>
      </c>
      <c r="C7916" t="s">
        <v>2245</v>
      </c>
      <c r="D7916" t="s">
        <v>221</v>
      </c>
      <c r="E7916" t="s">
        <v>19</v>
      </c>
      <c r="F7916" t="s">
        <v>113</v>
      </c>
      <c r="G7916" t="s">
        <v>21</v>
      </c>
      <c r="H7916" t="s">
        <v>22</v>
      </c>
      <c r="I7916" t="s">
        <v>62</v>
      </c>
      <c r="J7916">
        <v>1</v>
      </c>
      <c r="K7916">
        <v>12764.37</v>
      </c>
      <c r="L7916">
        <v>0.05</v>
      </c>
      <c r="M7916">
        <v>9489.18</v>
      </c>
      <c r="N7916" t="s">
        <v>109</v>
      </c>
      <c r="O7916" t="s">
        <v>25</v>
      </c>
      <c r="P7916" t="s">
        <v>71</v>
      </c>
      <c r="Q7916">
        <f>Sales_Data[[#This Row],[Quantity]]*Sales_Data[[#This Row],[Unit_Price]]</f>
        <v>12764.37</v>
      </c>
      <c r="R7916">
        <f>Sales_Data[[#This Row],[Gross_Sales]]*Sales_Data[[#This Row],[Discount]]</f>
        <v>638.21850000000006</v>
      </c>
      <c r="S7916">
        <f>Sales_Data[[#This Row],[Gross_Sales]]-Sales_Data[[#This Row],[Discount_Amount]]</f>
        <v>12126.1515</v>
      </c>
      <c r="T7916">
        <f>Sales_Data[[#This Row],[Net Sales]]-Sales_Data[[#This Row],[Cost]]</f>
        <v>2636.9714999999997</v>
      </c>
      <c r="U7916" s="2">
        <f>Sales_Data[[#This Row],[Profit]]/Sales_Data[[#This Row],[Net Sales]]</f>
        <v>0.21746153344694727</v>
      </c>
      <c r="V7916">
        <f>YEAR(Sales_Data[[#This Row],[Order_Date]])</f>
        <v>2025</v>
      </c>
      <c r="W7916" t="str">
        <f>TEXT(Sales_Data[[#This Row],[Order_Date]],"mmm")</f>
        <v>Jul</v>
      </c>
      <c r="X7916">
        <f>MONTH(Sales_Data[[#This Row],[Order_Date]])</f>
        <v>7</v>
      </c>
      <c r="Y7916" t="str">
        <f>"Q"&amp;ROUNDUP(MONTH(Sales_Data[[#This Row],[Order_Date]])/3,0)</f>
        <v>Q3</v>
      </c>
    </row>
    <row r="7917" spans="1:25" x14ac:dyDescent="0.3">
      <c r="A7917" t="s">
        <v>9734</v>
      </c>
      <c r="B7917" s="1">
        <v>46003</v>
      </c>
      <c r="C7917" t="s">
        <v>693</v>
      </c>
      <c r="D7917" t="s">
        <v>266</v>
      </c>
      <c r="E7917" t="s">
        <v>39</v>
      </c>
      <c r="F7917" t="s">
        <v>405</v>
      </c>
      <c r="G7917" t="s">
        <v>67</v>
      </c>
      <c r="H7917" t="s">
        <v>88</v>
      </c>
      <c r="I7917" t="s">
        <v>89</v>
      </c>
      <c r="J7917">
        <v>3</v>
      </c>
      <c r="K7917">
        <v>6498.78</v>
      </c>
      <c r="L7917">
        <v>0</v>
      </c>
      <c r="M7917">
        <v>15652.32</v>
      </c>
      <c r="N7917" t="s">
        <v>52</v>
      </c>
      <c r="O7917" t="s">
        <v>35</v>
      </c>
      <c r="P7917" t="s">
        <v>71</v>
      </c>
      <c r="Q7917">
        <f>Sales_Data[[#This Row],[Quantity]]*Sales_Data[[#This Row],[Unit_Price]]</f>
        <v>19496.34</v>
      </c>
      <c r="R7917">
        <f>Sales_Data[[#This Row],[Gross_Sales]]*Sales_Data[[#This Row],[Discount]]</f>
        <v>0</v>
      </c>
      <c r="S7917">
        <f>Sales_Data[[#This Row],[Gross_Sales]]-Sales_Data[[#This Row],[Discount_Amount]]</f>
        <v>19496.34</v>
      </c>
      <c r="T7917">
        <f>Sales_Data[[#This Row],[Net Sales]]-Sales_Data[[#This Row],[Cost]]</f>
        <v>3844.0200000000004</v>
      </c>
      <c r="U7917" s="2">
        <f>Sales_Data[[#This Row],[Profit]]/Sales_Data[[#This Row],[Net Sales]]</f>
        <v>0.19716623735531902</v>
      </c>
      <c r="V7917">
        <f>YEAR(Sales_Data[[#This Row],[Order_Date]])</f>
        <v>2025</v>
      </c>
      <c r="W7917" t="str">
        <f>TEXT(Sales_Data[[#This Row],[Order_Date]],"mmm")</f>
        <v>Dec</v>
      </c>
      <c r="X7917">
        <f>MONTH(Sales_Data[[#This Row],[Order_Date]])</f>
        <v>12</v>
      </c>
      <c r="Y7917" t="str">
        <f>"Q"&amp;ROUNDUP(MONTH(Sales_Data[[#This Row],[Order_Date]])/3,0)</f>
        <v>Q4</v>
      </c>
    </row>
    <row r="7918" spans="1:25" x14ac:dyDescent="0.3">
      <c r="A7918" t="s">
        <v>9735</v>
      </c>
      <c r="B7918" s="1">
        <v>45887</v>
      </c>
      <c r="C7918" t="s">
        <v>979</v>
      </c>
      <c r="D7918" t="s">
        <v>1650</v>
      </c>
      <c r="E7918" t="s">
        <v>39</v>
      </c>
      <c r="F7918" t="s">
        <v>96</v>
      </c>
      <c r="G7918" t="s">
        <v>32</v>
      </c>
      <c r="H7918" t="s">
        <v>50</v>
      </c>
      <c r="I7918" t="s">
        <v>58</v>
      </c>
      <c r="J7918">
        <v>4</v>
      </c>
      <c r="K7918">
        <v>6219.58</v>
      </c>
      <c r="L7918">
        <v>0</v>
      </c>
      <c r="M7918">
        <v>16478.47</v>
      </c>
      <c r="N7918" t="s">
        <v>52</v>
      </c>
      <c r="O7918" t="s">
        <v>35</v>
      </c>
      <c r="P7918" t="s">
        <v>71</v>
      </c>
      <c r="Q7918">
        <f>Sales_Data[[#This Row],[Quantity]]*Sales_Data[[#This Row],[Unit_Price]]</f>
        <v>24878.32</v>
      </c>
      <c r="R7918">
        <f>Sales_Data[[#This Row],[Gross_Sales]]*Sales_Data[[#This Row],[Discount]]</f>
        <v>0</v>
      </c>
      <c r="S7918">
        <f>Sales_Data[[#This Row],[Gross_Sales]]-Sales_Data[[#This Row],[Discount_Amount]]</f>
        <v>24878.32</v>
      </c>
      <c r="T7918">
        <f>Sales_Data[[#This Row],[Net Sales]]-Sales_Data[[#This Row],[Cost]]</f>
        <v>8399.8499999999985</v>
      </c>
      <c r="U7918" s="2">
        <f>Sales_Data[[#This Row],[Profit]]/Sales_Data[[#This Row],[Net Sales]]</f>
        <v>0.33763734850263194</v>
      </c>
      <c r="V7918">
        <f>YEAR(Sales_Data[[#This Row],[Order_Date]])</f>
        <v>2025</v>
      </c>
      <c r="W7918" t="str">
        <f>TEXT(Sales_Data[[#This Row],[Order_Date]],"mmm")</f>
        <v>Aug</v>
      </c>
      <c r="X7918">
        <f>MONTH(Sales_Data[[#This Row],[Order_Date]])</f>
        <v>8</v>
      </c>
      <c r="Y7918" t="str">
        <f>"Q"&amp;ROUNDUP(MONTH(Sales_Data[[#This Row],[Order_Date]])/3,0)</f>
        <v>Q3</v>
      </c>
    </row>
    <row r="7919" spans="1:25" x14ac:dyDescent="0.3">
      <c r="A7919" t="s">
        <v>9736</v>
      </c>
      <c r="B7919" s="1">
        <v>45912</v>
      </c>
      <c r="C7919" t="s">
        <v>2005</v>
      </c>
      <c r="D7919" t="s">
        <v>685</v>
      </c>
      <c r="E7919" t="s">
        <v>48</v>
      </c>
      <c r="F7919" t="s">
        <v>152</v>
      </c>
      <c r="G7919" t="s">
        <v>75</v>
      </c>
      <c r="H7919" t="s">
        <v>185</v>
      </c>
      <c r="I7919" t="s">
        <v>261</v>
      </c>
      <c r="J7919">
        <v>1</v>
      </c>
      <c r="K7919">
        <v>19808.349999999999</v>
      </c>
      <c r="L7919">
        <v>0</v>
      </c>
      <c r="M7919">
        <v>15603.46</v>
      </c>
      <c r="N7919" t="s">
        <v>83</v>
      </c>
      <c r="O7919" t="s">
        <v>35</v>
      </c>
      <c r="P7919" t="s">
        <v>71</v>
      </c>
      <c r="Q7919">
        <f>Sales_Data[[#This Row],[Quantity]]*Sales_Data[[#This Row],[Unit_Price]]</f>
        <v>19808.349999999999</v>
      </c>
      <c r="R7919">
        <f>Sales_Data[[#This Row],[Gross_Sales]]*Sales_Data[[#This Row],[Discount]]</f>
        <v>0</v>
      </c>
      <c r="S7919">
        <f>Sales_Data[[#This Row],[Gross_Sales]]-Sales_Data[[#This Row],[Discount_Amount]]</f>
        <v>19808.349999999999</v>
      </c>
      <c r="T7919">
        <f>Sales_Data[[#This Row],[Net Sales]]-Sales_Data[[#This Row],[Cost]]</f>
        <v>4204.8899999999994</v>
      </c>
      <c r="U7919" s="2">
        <f>Sales_Data[[#This Row],[Profit]]/Sales_Data[[#This Row],[Net Sales]]</f>
        <v>0.21227866026196021</v>
      </c>
      <c r="V7919">
        <f>YEAR(Sales_Data[[#This Row],[Order_Date]])</f>
        <v>2025</v>
      </c>
      <c r="W7919" t="str">
        <f>TEXT(Sales_Data[[#This Row],[Order_Date]],"mmm")</f>
        <v>Sep</v>
      </c>
      <c r="X7919">
        <f>MONTH(Sales_Data[[#This Row],[Order_Date]])</f>
        <v>9</v>
      </c>
      <c r="Y7919" t="str">
        <f>"Q"&amp;ROUNDUP(MONTH(Sales_Data[[#This Row],[Order_Date]])/3,0)</f>
        <v>Q3</v>
      </c>
    </row>
    <row r="7920" spans="1:25" x14ac:dyDescent="0.3">
      <c r="A7920" t="s">
        <v>9737</v>
      </c>
      <c r="B7920" s="1">
        <v>45893</v>
      </c>
      <c r="C7920" t="s">
        <v>3269</v>
      </c>
      <c r="D7920" t="s">
        <v>596</v>
      </c>
      <c r="E7920" t="s">
        <v>39</v>
      </c>
      <c r="F7920" t="s">
        <v>107</v>
      </c>
      <c r="G7920" t="s">
        <v>67</v>
      </c>
      <c r="H7920" t="s">
        <v>121</v>
      </c>
      <c r="I7920" t="s">
        <v>142</v>
      </c>
      <c r="J7920">
        <v>4</v>
      </c>
      <c r="K7920">
        <v>3404.08</v>
      </c>
      <c r="L7920">
        <v>0</v>
      </c>
      <c r="M7920">
        <v>9537.15</v>
      </c>
      <c r="N7920" t="s">
        <v>52</v>
      </c>
      <c r="O7920" t="s">
        <v>25</v>
      </c>
      <c r="P7920" t="s">
        <v>71</v>
      </c>
      <c r="Q7920">
        <f>Sales_Data[[#This Row],[Quantity]]*Sales_Data[[#This Row],[Unit_Price]]</f>
        <v>13616.32</v>
      </c>
      <c r="R7920">
        <f>Sales_Data[[#This Row],[Gross_Sales]]*Sales_Data[[#This Row],[Discount]]</f>
        <v>0</v>
      </c>
      <c r="S7920">
        <f>Sales_Data[[#This Row],[Gross_Sales]]-Sales_Data[[#This Row],[Discount_Amount]]</f>
        <v>13616.32</v>
      </c>
      <c r="T7920">
        <f>Sales_Data[[#This Row],[Net Sales]]-Sales_Data[[#This Row],[Cost]]</f>
        <v>4079.17</v>
      </c>
      <c r="U7920" s="2">
        <f>Sales_Data[[#This Row],[Profit]]/Sales_Data[[#This Row],[Net Sales]]</f>
        <v>0.29957947521797373</v>
      </c>
      <c r="V7920">
        <f>YEAR(Sales_Data[[#This Row],[Order_Date]])</f>
        <v>2025</v>
      </c>
      <c r="W7920" t="str">
        <f>TEXT(Sales_Data[[#This Row],[Order_Date]],"mmm")</f>
        <v>Aug</v>
      </c>
      <c r="X7920">
        <f>MONTH(Sales_Data[[#This Row],[Order_Date]])</f>
        <v>8</v>
      </c>
      <c r="Y7920" t="str">
        <f>"Q"&amp;ROUNDUP(MONTH(Sales_Data[[#This Row],[Order_Date]])/3,0)</f>
        <v>Q3</v>
      </c>
    </row>
    <row r="7921" spans="1:25" x14ac:dyDescent="0.3">
      <c r="A7921" t="s">
        <v>9738</v>
      </c>
      <c r="B7921" s="1">
        <v>45683</v>
      </c>
      <c r="C7921" t="s">
        <v>1161</v>
      </c>
      <c r="D7921" t="s">
        <v>252</v>
      </c>
      <c r="E7921" t="s">
        <v>39</v>
      </c>
      <c r="F7921" t="s">
        <v>405</v>
      </c>
      <c r="G7921" t="s">
        <v>75</v>
      </c>
      <c r="H7921" t="s">
        <v>76</v>
      </c>
      <c r="I7921" t="s">
        <v>77</v>
      </c>
      <c r="J7921">
        <v>2</v>
      </c>
      <c r="K7921">
        <v>5331.98</v>
      </c>
      <c r="L7921">
        <v>0.1</v>
      </c>
      <c r="M7921">
        <v>6578.2</v>
      </c>
      <c r="N7921" t="s">
        <v>52</v>
      </c>
      <c r="O7921" t="s">
        <v>35</v>
      </c>
      <c r="P7921" t="s">
        <v>26</v>
      </c>
      <c r="Q7921">
        <f>Sales_Data[[#This Row],[Quantity]]*Sales_Data[[#This Row],[Unit_Price]]</f>
        <v>10663.96</v>
      </c>
      <c r="R7921">
        <f>Sales_Data[[#This Row],[Gross_Sales]]*Sales_Data[[#This Row],[Discount]]</f>
        <v>1066.396</v>
      </c>
      <c r="S7921">
        <f>Sales_Data[[#This Row],[Gross_Sales]]-Sales_Data[[#This Row],[Discount_Amount]]</f>
        <v>9597.5639999999985</v>
      </c>
      <c r="T7921">
        <f>Sales_Data[[#This Row],[Net Sales]]-Sales_Data[[#This Row],[Cost]]</f>
        <v>3019.3639999999987</v>
      </c>
      <c r="U7921" s="2">
        <f>Sales_Data[[#This Row],[Profit]]/Sales_Data[[#This Row],[Net Sales]]</f>
        <v>0.31459691229982933</v>
      </c>
      <c r="V7921">
        <f>YEAR(Sales_Data[[#This Row],[Order_Date]])</f>
        <v>2025</v>
      </c>
      <c r="W7921" t="str">
        <f>TEXT(Sales_Data[[#This Row],[Order_Date]],"mmm")</f>
        <v>Jan</v>
      </c>
      <c r="X7921">
        <f>MONTH(Sales_Data[[#This Row],[Order_Date]])</f>
        <v>1</v>
      </c>
      <c r="Y7921" t="str">
        <f>"Q"&amp;ROUNDUP(MONTH(Sales_Data[[#This Row],[Order_Date]])/3,0)</f>
        <v>Q1</v>
      </c>
    </row>
    <row r="7922" spans="1:25" x14ac:dyDescent="0.3">
      <c r="A7922" t="s">
        <v>9739</v>
      </c>
      <c r="B7922" s="1">
        <v>45729</v>
      </c>
      <c r="C7922" t="s">
        <v>3195</v>
      </c>
      <c r="D7922" t="s">
        <v>74</v>
      </c>
      <c r="E7922" t="s">
        <v>39</v>
      </c>
      <c r="F7922" t="s">
        <v>96</v>
      </c>
      <c r="G7922" t="s">
        <v>21</v>
      </c>
      <c r="H7922" t="s">
        <v>297</v>
      </c>
      <c r="I7922" t="s">
        <v>494</v>
      </c>
      <c r="J7922">
        <v>3</v>
      </c>
      <c r="K7922">
        <v>6449.15</v>
      </c>
      <c r="L7922">
        <v>0.05</v>
      </c>
      <c r="M7922">
        <v>14500.46</v>
      </c>
      <c r="N7922" t="s">
        <v>52</v>
      </c>
      <c r="O7922" t="s">
        <v>35</v>
      </c>
      <c r="P7922" t="s">
        <v>26</v>
      </c>
      <c r="Q7922">
        <f>Sales_Data[[#This Row],[Quantity]]*Sales_Data[[#This Row],[Unit_Price]]</f>
        <v>19347.449999999997</v>
      </c>
      <c r="R7922">
        <f>Sales_Data[[#This Row],[Gross_Sales]]*Sales_Data[[#This Row],[Discount]]</f>
        <v>967.37249999999995</v>
      </c>
      <c r="S7922">
        <f>Sales_Data[[#This Row],[Gross_Sales]]-Sales_Data[[#This Row],[Discount_Amount]]</f>
        <v>18380.077499999996</v>
      </c>
      <c r="T7922">
        <f>Sales_Data[[#This Row],[Net Sales]]-Sales_Data[[#This Row],[Cost]]</f>
        <v>3879.6174999999967</v>
      </c>
      <c r="U7922" s="2">
        <f>Sales_Data[[#This Row],[Profit]]/Sales_Data[[#This Row],[Net Sales]]</f>
        <v>0.21107731999497811</v>
      </c>
      <c r="V7922">
        <f>YEAR(Sales_Data[[#This Row],[Order_Date]])</f>
        <v>2025</v>
      </c>
      <c r="W7922" t="str">
        <f>TEXT(Sales_Data[[#This Row],[Order_Date]],"mmm")</f>
        <v>Mar</v>
      </c>
      <c r="X7922">
        <f>MONTH(Sales_Data[[#This Row],[Order_Date]])</f>
        <v>3</v>
      </c>
      <c r="Y7922" t="str">
        <f>"Q"&amp;ROUNDUP(MONTH(Sales_Data[[#This Row],[Order_Date]])/3,0)</f>
        <v>Q1</v>
      </c>
    </row>
    <row r="7923" spans="1:25" x14ac:dyDescent="0.3">
      <c r="A7923" t="s">
        <v>9740</v>
      </c>
      <c r="B7923" s="1">
        <v>45918</v>
      </c>
      <c r="C7923" t="s">
        <v>2853</v>
      </c>
      <c r="D7923" t="s">
        <v>266</v>
      </c>
      <c r="E7923" t="s">
        <v>48</v>
      </c>
      <c r="F7923" t="s">
        <v>126</v>
      </c>
      <c r="G7923" t="s">
        <v>32</v>
      </c>
      <c r="H7923" t="s">
        <v>33</v>
      </c>
      <c r="I7923" t="s">
        <v>161</v>
      </c>
      <c r="J7923">
        <v>1</v>
      </c>
      <c r="K7923">
        <v>22909.98</v>
      </c>
      <c r="L7923">
        <v>0</v>
      </c>
      <c r="M7923">
        <v>14349.02</v>
      </c>
      <c r="N7923" t="s">
        <v>52</v>
      </c>
      <c r="O7923" t="s">
        <v>35</v>
      </c>
      <c r="P7923" t="s">
        <v>71</v>
      </c>
      <c r="Q7923">
        <f>Sales_Data[[#This Row],[Quantity]]*Sales_Data[[#This Row],[Unit_Price]]</f>
        <v>22909.98</v>
      </c>
      <c r="R7923">
        <f>Sales_Data[[#This Row],[Gross_Sales]]*Sales_Data[[#This Row],[Discount]]</f>
        <v>0</v>
      </c>
      <c r="S7923">
        <f>Sales_Data[[#This Row],[Gross_Sales]]-Sales_Data[[#This Row],[Discount_Amount]]</f>
        <v>22909.98</v>
      </c>
      <c r="T7923">
        <f>Sales_Data[[#This Row],[Net Sales]]-Sales_Data[[#This Row],[Cost]]</f>
        <v>8560.9599999999991</v>
      </c>
      <c r="U7923" s="2">
        <f>Sales_Data[[#This Row],[Profit]]/Sales_Data[[#This Row],[Net Sales]]</f>
        <v>0.37367819613984821</v>
      </c>
      <c r="V7923">
        <f>YEAR(Sales_Data[[#This Row],[Order_Date]])</f>
        <v>2025</v>
      </c>
      <c r="W7923" t="str">
        <f>TEXT(Sales_Data[[#This Row],[Order_Date]],"mmm")</f>
        <v>Sep</v>
      </c>
      <c r="X7923">
        <f>MONTH(Sales_Data[[#This Row],[Order_Date]])</f>
        <v>9</v>
      </c>
      <c r="Y7923" t="str">
        <f>"Q"&amp;ROUNDUP(MONTH(Sales_Data[[#This Row],[Order_Date]])/3,0)</f>
        <v>Q3</v>
      </c>
    </row>
    <row r="7924" spans="1:25" x14ac:dyDescent="0.3">
      <c r="A7924" t="s">
        <v>9741</v>
      </c>
      <c r="B7924" s="1">
        <v>45911</v>
      </c>
      <c r="C7924" t="s">
        <v>4147</v>
      </c>
      <c r="D7924" t="s">
        <v>817</v>
      </c>
      <c r="E7924" t="s">
        <v>119</v>
      </c>
      <c r="F7924" t="s">
        <v>184</v>
      </c>
      <c r="G7924" t="s">
        <v>75</v>
      </c>
      <c r="H7924" t="s">
        <v>185</v>
      </c>
      <c r="I7924" t="s">
        <v>186</v>
      </c>
      <c r="J7924">
        <v>1</v>
      </c>
      <c r="K7924">
        <v>4277.75</v>
      </c>
      <c r="L7924">
        <v>0.05</v>
      </c>
      <c r="M7924">
        <v>3475.04</v>
      </c>
      <c r="N7924" t="s">
        <v>109</v>
      </c>
      <c r="O7924" t="s">
        <v>35</v>
      </c>
      <c r="P7924" t="s">
        <v>26</v>
      </c>
      <c r="Q7924">
        <f>Sales_Data[[#This Row],[Quantity]]*Sales_Data[[#This Row],[Unit_Price]]</f>
        <v>4277.75</v>
      </c>
      <c r="R7924">
        <f>Sales_Data[[#This Row],[Gross_Sales]]*Sales_Data[[#This Row],[Discount]]</f>
        <v>213.88750000000002</v>
      </c>
      <c r="S7924">
        <f>Sales_Data[[#This Row],[Gross_Sales]]-Sales_Data[[#This Row],[Discount_Amount]]</f>
        <v>4063.8625000000002</v>
      </c>
      <c r="T7924">
        <f>Sales_Data[[#This Row],[Net Sales]]-Sales_Data[[#This Row],[Cost]]</f>
        <v>588.82250000000022</v>
      </c>
      <c r="U7924" s="2">
        <f>Sales_Data[[#This Row],[Profit]]/Sales_Data[[#This Row],[Net Sales]]</f>
        <v>0.14489232841908412</v>
      </c>
      <c r="V7924">
        <f>YEAR(Sales_Data[[#This Row],[Order_Date]])</f>
        <v>2025</v>
      </c>
      <c r="W7924" t="str">
        <f>TEXT(Sales_Data[[#This Row],[Order_Date]],"mmm")</f>
        <v>Sep</v>
      </c>
      <c r="X7924">
        <f>MONTH(Sales_Data[[#This Row],[Order_Date]])</f>
        <v>9</v>
      </c>
      <c r="Y7924" t="str">
        <f>"Q"&amp;ROUNDUP(MONTH(Sales_Data[[#This Row],[Order_Date]])/3,0)</f>
        <v>Q3</v>
      </c>
    </row>
    <row r="7925" spans="1:25" x14ac:dyDescent="0.3">
      <c r="A7925" t="s">
        <v>9742</v>
      </c>
      <c r="B7925" s="1">
        <v>45928</v>
      </c>
      <c r="C7925" t="s">
        <v>5610</v>
      </c>
      <c r="D7925" t="s">
        <v>168</v>
      </c>
      <c r="E7925" t="s">
        <v>19</v>
      </c>
      <c r="F7925" t="s">
        <v>57</v>
      </c>
      <c r="G7925" t="s">
        <v>67</v>
      </c>
      <c r="H7925" t="s">
        <v>133</v>
      </c>
      <c r="I7925" t="s">
        <v>138</v>
      </c>
      <c r="J7925">
        <v>1</v>
      </c>
      <c r="K7925">
        <v>16260.97</v>
      </c>
      <c r="L7925">
        <v>0.15</v>
      </c>
      <c r="M7925">
        <v>9153.73</v>
      </c>
      <c r="N7925" t="s">
        <v>70</v>
      </c>
      <c r="O7925" t="s">
        <v>25</v>
      </c>
      <c r="P7925" t="s">
        <v>44</v>
      </c>
      <c r="Q7925">
        <f>Sales_Data[[#This Row],[Quantity]]*Sales_Data[[#This Row],[Unit_Price]]</f>
        <v>16260.97</v>
      </c>
      <c r="R7925">
        <f>Sales_Data[[#This Row],[Gross_Sales]]*Sales_Data[[#This Row],[Discount]]</f>
        <v>2439.1454999999996</v>
      </c>
      <c r="S7925">
        <f>Sales_Data[[#This Row],[Gross_Sales]]-Sales_Data[[#This Row],[Discount_Amount]]</f>
        <v>13821.824499999999</v>
      </c>
      <c r="T7925">
        <f>Sales_Data[[#This Row],[Net Sales]]-Sales_Data[[#This Row],[Cost]]</f>
        <v>4668.0944999999992</v>
      </c>
      <c r="U7925" s="2">
        <f>Sales_Data[[#This Row],[Profit]]/Sales_Data[[#This Row],[Net Sales]]</f>
        <v>0.33773359660296653</v>
      </c>
      <c r="V7925">
        <f>YEAR(Sales_Data[[#This Row],[Order_Date]])</f>
        <v>2025</v>
      </c>
      <c r="W7925" t="str">
        <f>TEXT(Sales_Data[[#This Row],[Order_Date]],"mmm")</f>
        <v>Sep</v>
      </c>
      <c r="X7925">
        <f>MONTH(Sales_Data[[#This Row],[Order_Date]])</f>
        <v>9</v>
      </c>
      <c r="Y7925" t="str">
        <f>"Q"&amp;ROUNDUP(MONTH(Sales_Data[[#This Row],[Order_Date]])/3,0)</f>
        <v>Q3</v>
      </c>
    </row>
    <row r="7926" spans="1:25" x14ac:dyDescent="0.3">
      <c r="A7926" t="s">
        <v>9743</v>
      </c>
      <c r="B7926" s="1">
        <v>45780</v>
      </c>
      <c r="C7926" t="s">
        <v>1749</v>
      </c>
      <c r="D7926" t="s">
        <v>218</v>
      </c>
      <c r="E7926" t="s">
        <v>39</v>
      </c>
      <c r="F7926" t="s">
        <v>96</v>
      </c>
      <c r="G7926" t="s">
        <v>32</v>
      </c>
      <c r="H7926" t="s">
        <v>33</v>
      </c>
      <c r="I7926" t="s">
        <v>34</v>
      </c>
      <c r="J7926">
        <v>1</v>
      </c>
      <c r="K7926">
        <v>2765.99</v>
      </c>
      <c r="L7926">
        <v>0.05</v>
      </c>
      <c r="M7926">
        <v>1915.61</v>
      </c>
      <c r="N7926" t="s">
        <v>83</v>
      </c>
      <c r="O7926" t="s">
        <v>35</v>
      </c>
      <c r="P7926" t="s">
        <v>26</v>
      </c>
      <c r="Q7926">
        <f>Sales_Data[[#This Row],[Quantity]]*Sales_Data[[#This Row],[Unit_Price]]</f>
        <v>2765.99</v>
      </c>
      <c r="R7926">
        <f>Sales_Data[[#This Row],[Gross_Sales]]*Sales_Data[[#This Row],[Discount]]</f>
        <v>138.29949999999999</v>
      </c>
      <c r="S7926">
        <f>Sales_Data[[#This Row],[Gross_Sales]]-Sales_Data[[#This Row],[Discount_Amount]]</f>
        <v>2627.6904999999997</v>
      </c>
      <c r="T7926">
        <f>Sales_Data[[#This Row],[Net Sales]]-Sales_Data[[#This Row],[Cost]]</f>
        <v>712.0804999999998</v>
      </c>
      <c r="U7926" s="2">
        <f>Sales_Data[[#This Row],[Profit]]/Sales_Data[[#This Row],[Net Sales]]</f>
        <v>0.27099100902484513</v>
      </c>
      <c r="V7926">
        <f>YEAR(Sales_Data[[#This Row],[Order_Date]])</f>
        <v>2025</v>
      </c>
      <c r="W7926" t="str">
        <f>TEXT(Sales_Data[[#This Row],[Order_Date]],"mmm")</f>
        <v>May</v>
      </c>
      <c r="X7926">
        <f>MONTH(Sales_Data[[#This Row],[Order_Date]])</f>
        <v>5</v>
      </c>
      <c r="Y7926" t="str">
        <f>"Q"&amp;ROUNDUP(MONTH(Sales_Data[[#This Row],[Order_Date]])/3,0)</f>
        <v>Q2</v>
      </c>
    </row>
    <row r="7927" spans="1:25" x14ac:dyDescent="0.3">
      <c r="A7927" t="s">
        <v>9744</v>
      </c>
      <c r="B7927" s="1">
        <v>45801</v>
      </c>
      <c r="C7927" t="s">
        <v>2521</v>
      </c>
      <c r="D7927" t="s">
        <v>252</v>
      </c>
      <c r="E7927" t="s">
        <v>119</v>
      </c>
      <c r="F7927" t="s">
        <v>249</v>
      </c>
      <c r="G7927" t="s">
        <v>41</v>
      </c>
      <c r="H7927" t="s">
        <v>102</v>
      </c>
      <c r="I7927" t="s">
        <v>388</v>
      </c>
      <c r="J7927">
        <v>1</v>
      </c>
      <c r="K7927">
        <v>4584.3599999999997</v>
      </c>
      <c r="L7927">
        <v>0.2</v>
      </c>
      <c r="M7927">
        <v>2792.43</v>
      </c>
      <c r="N7927" t="s">
        <v>24</v>
      </c>
      <c r="O7927" t="s">
        <v>35</v>
      </c>
      <c r="P7927" t="s">
        <v>44</v>
      </c>
      <c r="Q7927">
        <f>Sales_Data[[#This Row],[Quantity]]*Sales_Data[[#This Row],[Unit_Price]]</f>
        <v>4584.3599999999997</v>
      </c>
      <c r="R7927">
        <f>Sales_Data[[#This Row],[Gross_Sales]]*Sales_Data[[#This Row],[Discount]]</f>
        <v>916.87199999999996</v>
      </c>
      <c r="S7927">
        <f>Sales_Data[[#This Row],[Gross_Sales]]-Sales_Data[[#This Row],[Discount_Amount]]</f>
        <v>3667.4879999999998</v>
      </c>
      <c r="T7927">
        <f>Sales_Data[[#This Row],[Net Sales]]-Sales_Data[[#This Row],[Cost]]</f>
        <v>875.05799999999999</v>
      </c>
      <c r="U7927" s="2">
        <f>Sales_Data[[#This Row],[Profit]]/Sales_Data[[#This Row],[Net Sales]]</f>
        <v>0.23859873570138471</v>
      </c>
      <c r="V7927">
        <f>YEAR(Sales_Data[[#This Row],[Order_Date]])</f>
        <v>2025</v>
      </c>
      <c r="W7927" t="str">
        <f>TEXT(Sales_Data[[#This Row],[Order_Date]],"mmm")</f>
        <v>May</v>
      </c>
      <c r="X7927">
        <f>MONTH(Sales_Data[[#This Row],[Order_Date]])</f>
        <v>5</v>
      </c>
      <c r="Y7927" t="str">
        <f>"Q"&amp;ROUNDUP(MONTH(Sales_Data[[#This Row],[Order_Date]])/3,0)</f>
        <v>Q2</v>
      </c>
    </row>
    <row r="7928" spans="1:25" x14ac:dyDescent="0.3">
      <c r="A7928" t="s">
        <v>9745</v>
      </c>
      <c r="B7928" s="1">
        <v>45914</v>
      </c>
      <c r="C7928" t="s">
        <v>1023</v>
      </c>
      <c r="D7928" t="s">
        <v>194</v>
      </c>
      <c r="E7928" t="s">
        <v>19</v>
      </c>
      <c r="F7928" t="s">
        <v>66</v>
      </c>
      <c r="G7928" t="s">
        <v>67</v>
      </c>
      <c r="H7928" t="s">
        <v>133</v>
      </c>
      <c r="I7928" t="s">
        <v>138</v>
      </c>
      <c r="J7928">
        <v>3</v>
      </c>
      <c r="K7928">
        <v>16347.92</v>
      </c>
      <c r="L7928">
        <v>0.05</v>
      </c>
      <c r="M7928">
        <v>39000.269999999997</v>
      </c>
      <c r="N7928" t="s">
        <v>109</v>
      </c>
      <c r="O7928" t="s">
        <v>53</v>
      </c>
      <c r="P7928" t="s">
        <v>26</v>
      </c>
      <c r="Q7928">
        <f>Sales_Data[[#This Row],[Quantity]]*Sales_Data[[#This Row],[Unit_Price]]</f>
        <v>49043.76</v>
      </c>
      <c r="R7928">
        <f>Sales_Data[[#This Row],[Gross_Sales]]*Sales_Data[[#This Row],[Discount]]</f>
        <v>2452.1880000000001</v>
      </c>
      <c r="S7928">
        <f>Sales_Data[[#This Row],[Gross_Sales]]-Sales_Data[[#This Row],[Discount_Amount]]</f>
        <v>46591.572</v>
      </c>
      <c r="T7928">
        <f>Sales_Data[[#This Row],[Net Sales]]-Sales_Data[[#This Row],[Cost]]</f>
        <v>7591.3020000000033</v>
      </c>
      <c r="U7928" s="2">
        <f>Sales_Data[[#This Row],[Profit]]/Sales_Data[[#This Row],[Net Sales]]</f>
        <v>0.16293294418140697</v>
      </c>
      <c r="V7928">
        <f>YEAR(Sales_Data[[#This Row],[Order_Date]])</f>
        <v>2025</v>
      </c>
      <c r="W7928" t="str">
        <f>TEXT(Sales_Data[[#This Row],[Order_Date]],"mmm")</f>
        <v>Sep</v>
      </c>
      <c r="X7928">
        <f>MONTH(Sales_Data[[#This Row],[Order_Date]])</f>
        <v>9</v>
      </c>
      <c r="Y7928" t="str">
        <f>"Q"&amp;ROUNDUP(MONTH(Sales_Data[[#This Row],[Order_Date]])/3,0)</f>
        <v>Q3</v>
      </c>
    </row>
    <row r="7929" spans="1:25" x14ac:dyDescent="0.3">
      <c r="A7929" t="s">
        <v>9746</v>
      </c>
      <c r="B7929" s="1">
        <v>45801</v>
      </c>
      <c r="C7929" t="s">
        <v>2594</v>
      </c>
      <c r="D7929" t="s">
        <v>777</v>
      </c>
      <c r="E7929" t="s">
        <v>30</v>
      </c>
      <c r="F7929" t="s">
        <v>156</v>
      </c>
      <c r="G7929" t="s">
        <v>32</v>
      </c>
      <c r="H7929" t="s">
        <v>50</v>
      </c>
      <c r="I7929" t="s">
        <v>51</v>
      </c>
      <c r="J7929">
        <v>1</v>
      </c>
      <c r="K7929">
        <v>4060.66</v>
      </c>
      <c r="L7929">
        <v>0.2</v>
      </c>
      <c r="M7929">
        <v>2202.6</v>
      </c>
      <c r="N7929" t="s">
        <v>52</v>
      </c>
      <c r="O7929" t="s">
        <v>35</v>
      </c>
      <c r="P7929" t="s">
        <v>44</v>
      </c>
      <c r="Q7929">
        <f>Sales_Data[[#This Row],[Quantity]]*Sales_Data[[#This Row],[Unit_Price]]</f>
        <v>4060.66</v>
      </c>
      <c r="R7929">
        <f>Sales_Data[[#This Row],[Gross_Sales]]*Sales_Data[[#This Row],[Discount]]</f>
        <v>812.13200000000006</v>
      </c>
      <c r="S7929">
        <f>Sales_Data[[#This Row],[Gross_Sales]]-Sales_Data[[#This Row],[Discount_Amount]]</f>
        <v>3248.5279999999998</v>
      </c>
      <c r="T7929">
        <f>Sales_Data[[#This Row],[Net Sales]]-Sales_Data[[#This Row],[Cost]]</f>
        <v>1045.9279999999999</v>
      </c>
      <c r="U7929" s="2">
        <f>Sales_Data[[#This Row],[Profit]]/Sales_Data[[#This Row],[Net Sales]]</f>
        <v>0.32196982756497711</v>
      </c>
      <c r="V7929">
        <f>YEAR(Sales_Data[[#This Row],[Order_Date]])</f>
        <v>2025</v>
      </c>
      <c r="W7929" t="str">
        <f>TEXT(Sales_Data[[#This Row],[Order_Date]],"mmm")</f>
        <v>May</v>
      </c>
      <c r="X7929">
        <f>MONTH(Sales_Data[[#This Row],[Order_Date]])</f>
        <v>5</v>
      </c>
      <c r="Y7929" t="str">
        <f>"Q"&amp;ROUNDUP(MONTH(Sales_Data[[#This Row],[Order_Date]])/3,0)</f>
        <v>Q2</v>
      </c>
    </row>
    <row r="7930" spans="1:25" x14ac:dyDescent="0.3">
      <c r="A7930" t="s">
        <v>9747</v>
      </c>
      <c r="B7930" s="1">
        <v>45916</v>
      </c>
      <c r="C7930" t="s">
        <v>3888</v>
      </c>
      <c r="D7930" t="s">
        <v>419</v>
      </c>
      <c r="E7930" t="s">
        <v>119</v>
      </c>
      <c r="F7930" t="s">
        <v>184</v>
      </c>
      <c r="G7930" t="s">
        <v>41</v>
      </c>
      <c r="H7930" t="s">
        <v>102</v>
      </c>
      <c r="I7930" t="s">
        <v>165</v>
      </c>
      <c r="J7930">
        <v>4</v>
      </c>
      <c r="K7930">
        <v>2569.16</v>
      </c>
      <c r="L7930">
        <v>0</v>
      </c>
      <c r="M7930">
        <v>8837.39</v>
      </c>
      <c r="N7930" t="s">
        <v>52</v>
      </c>
      <c r="O7930" t="s">
        <v>35</v>
      </c>
      <c r="P7930" t="s">
        <v>44</v>
      </c>
      <c r="Q7930">
        <f>Sales_Data[[#This Row],[Quantity]]*Sales_Data[[#This Row],[Unit_Price]]</f>
        <v>10276.64</v>
      </c>
      <c r="R7930">
        <f>Sales_Data[[#This Row],[Gross_Sales]]*Sales_Data[[#This Row],[Discount]]</f>
        <v>0</v>
      </c>
      <c r="S7930">
        <f>Sales_Data[[#This Row],[Gross_Sales]]-Sales_Data[[#This Row],[Discount_Amount]]</f>
        <v>10276.64</v>
      </c>
      <c r="T7930">
        <f>Sales_Data[[#This Row],[Net Sales]]-Sales_Data[[#This Row],[Cost]]</f>
        <v>1439.25</v>
      </c>
      <c r="U7930" s="2">
        <f>Sales_Data[[#This Row],[Profit]]/Sales_Data[[#This Row],[Net Sales]]</f>
        <v>0.14005063911940091</v>
      </c>
      <c r="V7930">
        <f>YEAR(Sales_Data[[#This Row],[Order_Date]])</f>
        <v>2025</v>
      </c>
      <c r="W7930" t="str">
        <f>TEXT(Sales_Data[[#This Row],[Order_Date]],"mmm")</f>
        <v>Sep</v>
      </c>
      <c r="X7930">
        <f>MONTH(Sales_Data[[#This Row],[Order_Date]])</f>
        <v>9</v>
      </c>
      <c r="Y7930" t="str">
        <f>"Q"&amp;ROUNDUP(MONTH(Sales_Data[[#This Row],[Order_Date]])/3,0)</f>
        <v>Q3</v>
      </c>
    </row>
    <row r="7931" spans="1:25" x14ac:dyDescent="0.3">
      <c r="A7931" t="s">
        <v>9748</v>
      </c>
      <c r="B7931" s="1">
        <v>45704</v>
      </c>
      <c r="C7931" t="s">
        <v>927</v>
      </c>
      <c r="D7931" t="s">
        <v>460</v>
      </c>
      <c r="E7931" t="s">
        <v>19</v>
      </c>
      <c r="F7931" t="s">
        <v>66</v>
      </c>
      <c r="G7931" t="s">
        <v>32</v>
      </c>
      <c r="H7931" t="s">
        <v>33</v>
      </c>
      <c r="I7931" t="s">
        <v>34</v>
      </c>
      <c r="J7931">
        <v>2</v>
      </c>
      <c r="K7931">
        <v>6318.95</v>
      </c>
      <c r="L7931">
        <v>0.05</v>
      </c>
      <c r="M7931">
        <v>8369.32</v>
      </c>
      <c r="N7931" t="s">
        <v>70</v>
      </c>
      <c r="O7931" t="s">
        <v>35</v>
      </c>
      <c r="P7931" t="s">
        <v>26</v>
      </c>
      <c r="Q7931">
        <f>Sales_Data[[#This Row],[Quantity]]*Sales_Data[[#This Row],[Unit_Price]]</f>
        <v>12637.9</v>
      </c>
      <c r="R7931">
        <f>Sales_Data[[#This Row],[Gross_Sales]]*Sales_Data[[#This Row],[Discount]]</f>
        <v>631.89499999999998</v>
      </c>
      <c r="S7931">
        <f>Sales_Data[[#This Row],[Gross_Sales]]-Sales_Data[[#This Row],[Discount_Amount]]</f>
        <v>12006.004999999999</v>
      </c>
      <c r="T7931">
        <f>Sales_Data[[#This Row],[Net Sales]]-Sales_Data[[#This Row],[Cost]]</f>
        <v>3636.6849999999995</v>
      </c>
      <c r="U7931" s="2">
        <f>Sales_Data[[#This Row],[Profit]]/Sales_Data[[#This Row],[Net Sales]]</f>
        <v>0.30290550437052122</v>
      </c>
      <c r="V7931">
        <f>YEAR(Sales_Data[[#This Row],[Order_Date]])</f>
        <v>2025</v>
      </c>
      <c r="W7931" t="str">
        <f>TEXT(Sales_Data[[#This Row],[Order_Date]],"mmm")</f>
        <v>Feb</v>
      </c>
      <c r="X7931">
        <f>MONTH(Sales_Data[[#This Row],[Order_Date]])</f>
        <v>2</v>
      </c>
      <c r="Y7931" t="str">
        <f>"Q"&amp;ROUNDUP(MONTH(Sales_Data[[#This Row],[Order_Date]])/3,0)</f>
        <v>Q1</v>
      </c>
    </row>
    <row r="7932" spans="1:25" x14ac:dyDescent="0.3">
      <c r="A7932" t="s">
        <v>9749</v>
      </c>
      <c r="B7932" s="1">
        <v>46008</v>
      </c>
      <c r="C7932" t="s">
        <v>3581</v>
      </c>
      <c r="D7932" t="s">
        <v>450</v>
      </c>
      <c r="E7932" t="s">
        <v>19</v>
      </c>
      <c r="F7932" t="s">
        <v>113</v>
      </c>
      <c r="G7932" t="s">
        <v>21</v>
      </c>
      <c r="H7932" t="s">
        <v>127</v>
      </c>
      <c r="I7932" t="s">
        <v>342</v>
      </c>
      <c r="J7932">
        <v>1</v>
      </c>
      <c r="K7932">
        <v>6806.19</v>
      </c>
      <c r="L7932">
        <v>0.1</v>
      </c>
      <c r="M7932">
        <v>4654.53</v>
      </c>
      <c r="N7932" t="s">
        <v>24</v>
      </c>
      <c r="O7932" t="s">
        <v>35</v>
      </c>
      <c r="P7932" t="s">
        <v>44</v>
      </c>
      <c r="Q7932">
        <f>Sales_Data[[#This Row],[Quantity]]*Sales_Data[[#This Row],[Unit_Price]]</f>
        <v>6806.19</v>
      </c>
      <c r="R7932">
        <f>Sales_Data[[#This Row],[Gross_Sales]]*Sales_Data[[#This Row],[Discount]]</f>
        <v>680.61900000000003</v>
      </c>
      <c r="S7932">
        <f>Sales_Data[[#This Row],[Gross_Sales]]-Sales_Data[[#This Row],[Discount_Amount]]</f>
        <v>6125.5709999999999</v>
      </c>
      <c r="T7932">
        <f>Sales_Data[[#This Row],[Net Sales]]-Sales_Data[[#This Row],[Cost]]</f>
        <v>1471.0410000000002</v>
      </c>
      <c r="U7932" s="2">
        <f>Sales_Data[[#This Row],[Profit]]/Sales_Data[[#This Row],[Net Sales]]</f>
        <v>0.24014757154884014</v>
      </c>
      <c r="V7932">
        <f>YEAR(Sales_Data[[#This Row],[Order_Date]])</f>
        <v>2025</v>
      </c>
      <c r="W7932" t="str">
        <f>TEXT(Sales_Data[[#This Row],[Order_Date]],"mmm")</f>
        <v>Dec</v>
      </c>
      <c r="X7932">
        <f>MONTH(Sales_Data[[#This Row],[Order_Date]])</f>
        <v>12</v>
      </c>
      <c r="Y7932" t="str">
        <f>"Q"&amp;ROUNDUP(MONTH(Sales_Data[[#This Row],[Order_Date]])/3,0)</f>
        <v>Q4</v>
      </c>
    </row>
    <row r="7933" spans="1:25" x14ac:dyDescent="0.3">
      <c r="A7933" t="s">
        <v>9750</v>
      </c>
      <c r="B7933" s="1">
        <v>45670</v>
      </c>
      <c r="C7933" t="s">
        <v>3591</v>
      </c>
      <c r="D7933" t="s">
        <v>404</v>
      </c>
      <c r="E7933" t="s">
        <v>119</v>
      </c>
      <c r="F7933" t="s">
        <v>538</v>
      </c>
      <c r="G7933" t="s">
        <v>32</v>
      </c>
      <c r="H7933" t="s">
        <v>33</v>
      </c>
      <c r="I7933" t="s">
        <v>161</v>
      </c>
      <c r="J7933">
        <v>2</v>
      </c>
      <c r="K7933">
        <v>8258.2800000000007</v>
      </c>
      <c r="L7933">
        <v>0.2</v>
      </c>
      <c r="M7933">
        <v>8773.23</v>
      </c>
      <c r="N7933" t="s">
        <v>70</v>
      </c>
      <c r="O7933" t="s">
        <v>35</v>
      </c>
      <c r="P7933" t="s">
        <v>26</v>
      </c>
      <c r="Q7933">
        <f>Sales_Data[[#This Row],[Quantity]]*Sales_Data[[#This Row],[Unit_Price]]</f>
        <v>16516.560000000001</v>
      </c>
      <c r="R7933">
        <f>Sales_Data[[#This Row],[Gross_Sales]]*Sales_Data[[#This Row],[Discount]]</f>
        <v>3303.3120000000004</v>
      </c>
      <c r="S7933">
        <f>Sales_Data[[#This Row],[Gross_Sales]]-Sales_Data[[#This Row],[Discount_Amount]]</f>
        <v>13213.248000000001</v>
      </c>
      <c r="T7933">
        <f>Sales_Data[[#This Row],[Net Sales]]-Sales_Data[[#This Row],[Cost]]</f>
        <v>4440.0180000000018</v>
      </c>
      <c r="U7933" s="2">
        <f>Sales_Data[[#This Row],[Profit]]/Sales_Data[[#This Row],[Net Sales]]</f>
        <v>0.33602775033057741</v>
      </c>
      <c r="V7933">
        <f>YEAR(Sales_Data[[#This Row],[Order_Date]])</f>
        <v>2025</v>
      </c>
      <c r="W7933" t="str">
        <f>TEXT(Sales_Data[[#This Row],[Order_Date]],"mmm")</f>
        <v>Jan</v>
      </c>
      <c r="X7933">
        <f>MONTH(Sales_Data[[#This Row],[Order_Date]])</f>
        <v>1</v>
      </c>
      <c r="Y7933" t="str">
        <f>"Q"&amp;ROUNDUP(MONTH(Sales_Data[[#This Row],[Order_Date]])/3,0)</f>
        <v>Q1</v>
      </c>
    </row>
    <row r="7934" spans="1:25" x14ac:dyDescent="0.3">
      <c r="A7934" t="s">
        <v>9751</v>
      </c>
      <c r="B7934" s="1">
        <v>45865</v>
      </c>
      <c r="C7934" t="s">
        <v>684</v>
      </c>
      <c r="D7934" t="s">
        <v>662</v>
      </c>
      <c r="E7934" t="s">
        <v>48</v>
      </c>
      <c r="F7934" t="s">
        <v>152</v>
      </c>
      <c r="G7934" t="s">
        <v>75</v>
      </c>
      <c r="H7934" t="s">
        <v>114</v>
      </c>
      <c r="I7934" t="s">
        <v>115</v>
      </c>
      <c r="J7934">
        <v>5</v>
      </c>
      <c r="K7934">
        <v>64932.29</v>
      </c>
      <c r="L7934">
        <v>0.1</v>
      </c>
      <c r="M7934">
        <v>228443.4</v>
      </c>
      <c r="N7934" t="s">
        <v>52</v>
      </c>
      <c r="O7934" t="s">
        <v>35</v>
      </c>
      <c r="P7934" t="s">
        <v>44</v>
      </c>
      <c r="Q7934">
        <f>Sales_Data[[#This Row],[Quantity]]*Sales_Data[[#This Row],[Unit_Price]]</f>
        <v>324661.45</v>
      </c>
      <c r="R7934">
        <f>Sales_Data[[#This Row],[Gross_Sales]]*Sales_Data[[#This Row],[Discount]]</f>
        <v>32466.145000000004</v>
      </c>
      <c r="S7934">
        <f>Sales_Data[[#This Row],[Gross_Sales]]-Sales_Data[[#This Row],[Discount_Amount]]</f>
        <v>292195.30499999999</v>
      </c>
      <c r="T7934">
        <f>Sales_Data[[#This Row],[Net Sales]]-Sales_Data[[#This Row],[Cost]]</f>
        <v>63751.904999999999</v>
      </c>
      <c r="U7934" s="2">
        <f>Sales_Data[[#This Row],[Profit]]/Sales_Data[[#This Row],[Net Sales]]</f>
        <v>0.21818250981137427</v>
      </c>
      <c r="V7934">
        <f>YEAR(Sales_Data[[#This Row],[Order_Date]])</f>
        <v>2025</v>
      </c>
      <c r="W7934" t="str">
        <f>TEXT(Sales_Data[[#This Row],[Order_Date]],"mmm")</f>
        <v>Jul</v>
      </c>
      <c r="X7934">
        <f>MONTH(Sales_Data[[#This Row],[Order_Date]])</f>
        <v>7</v>
      </c>
      <c r="Y7934" t="str">
        <f>"Q"&amp;ROUNDUP(MONTH(Sales_Data[[#This Row],[Order_Date]])/3,0)</f>
        <v>Q3</v>
      </c>
    </row>
    <row r="7935" spans="1:25" x14ac:dyDescent="0.3">
      <c r="A7935" t="s">
        <v>9752</v>
      </c>
      <c r="B7935" s="1">
        <v>45968</v>
      </c>
      <c r="C7935" t="s">
        <v>3020</v>
      </c>
      <c r="D7935" t="s">
        <v>317</v>
      </c>
      <c r="E7935" t="s">
        <v>48</v>
      </c>
      <c r="F7935" t="s">
        <v>164</v>
      </c>
      <c r="G7935" t="s">
        <v>41</v>
      </c>
      <c r="H7935" t="s">
        <v>42</v>
      </c>
      <c r="I7935" t="s">
        <v>82</v>
      </c>
      <c r="J7935">
        <v>2</v>
      </c>
      <c r="K7935">
        <v>50649.27</v>
      </c>
      <c r="L7935">
        <v>0.1</v>
      </c>
      <c r="M7935">
        <v>60239.49</v>
      </c>
      <c r="N7935" t="s">
        <v>52</v>
      </c>
      <c r="O7935" t="s">
        <v>35</v>
      </c>
      <c r="P7935" t="s">
        <v>44</v>
      </c>
      <c r="Q7935">
        <f>Sales_Data[[#This Row],[Quantity]]*Sales_Data[[#This Row],[Unit_Price]]</f>
        <v>101298.54</v>
      </c>
      <c r="R7935">
        <f>Sales_Data[[#This Row],[Gross_Sales]]*Sales_Data[[#This Row],[Discount]]</f>
        <v>10129.853999999999</v>
      </c>
      <c r="S7935">
        <f>Sales_Data[[#This Row],[Gross_Sales]]-Sales_Data[[#This Row],[Discount_Amount]]</f>
        <v>91168.685999999987</v>
      </c>
      <c r="T7935">
        <f>Sales_Data[[#This Row],[Net Sales]]-Sales_Data[[#This Row],[Cost]]</f>
        <v>30929.195999999989</v>
      </c>
      <c r="U7935" s="2">
        <f>Sales_Data[[#This Row],[Profit]]/Sales_Data[[#This Row],[Net Sales]]</f>
        <v>0.33925240515147925</v>
      </c>
      <c r="V7935">
        <f>YEAR(Sales_Data[[#This Row],[Order_Date]])</f>
        <v>2025</v>
      </c>
      <c r="W7935" t="str">
        <f>TEXT(Sales_Data[[#This Row],[Order_Date]],"mmm")</f>
        <v>Nov</v>
      </c>
      <c r="X7935">
        <f>MONTH(Sales_Data[[#This Row],[Order_Date]])</f>
        <v>11</v>
      </c>
      <c r="Y7935" t="str">
        <f>"Q"&amp;ROUNDUP(MONTH(Sales_Data[[#This Row],[Order_Date]])/3,0)</f>
        <v>Q4</v>
      </c>
    </row>
    <row r="7936" spans="1:25" x14ac:dyDescent="0.3">
      <c r="A7936" t="s">
        <v>9753</v>
      </c>
      <c r="B7936" s="1">
        <v>45892</v>
      </c>
      <c r="C7936" t="s">
        <v>1153</v>
      </c>
      <c r="D7936" t="s">
        <v>1452</v>
      </c>
      <c r="E7936" t="s">
        <v>119</v>
      </c>
      <c r="F7936" t="s">
        <v>146</v>
      </c>
      <c r="G7936" t="s">
        <v>21</v>
      </c>
      <c r="H7936" t="s">
        <v>297</v>
      </c>
      <c r="I7936" t="s">
        <v>297</v>
      </c>
      <c r="J7936">
        <v>1</v>
      </c>
      <c r="K7936">
        <v>4616.7700000000004</v>
      </c>
      <c r="L7936">
        <v>0</v>
      </c>
      <c r="M7936">
        <v>2963.41</v>
      </c>
      <c r="N7936" t="s">
        <v>52</v>
      </c>
      <c r="O7936" t="s">
        <v>53</v>
      </c>
      <c r="P7936" t="s">
        <v>44</v>
      </c>
      <c r="Q7936">
        <f>Sales_Data[[#This Row],[Quantity]]*Sales_Data[[#This Row],[Unit_Price]]</f>
        <v>4616.7700000000004</v>
      </c>
      <c r="R7936">
        <f>Sales_Data[[#This Row],[Gross_Sales]]*Sales_Data[[#This Row],[Discount]]</f>
        <v>0</v>
      </c>
      <c r="S7936">
        <f>Sales_Data[[#This Row],[Gross_Sales]]-Sales_Data[[#This Row],[Discount_Amount]]</f>
        <v>4616.7700000000004</v>
      </c>
      <c r="T7936">
        <f>Sales_Data[[#This Row],[Net Sales]]-Sales_Data[[#This Row],[Cost]]</f>
        <v>1653.3600000000006</v>
      </c>
      <c r="U7936" s="2">
        <f>Sales_Data[[#This Row],[Profit]]/Sales_Data[[#This Row],[Net Sales]]</f>
        <v>0.35812050416200081</v>
      </c>
      <c r="V7936">
        <f>YEAR(Sales_Data[[#This Row],[Order_Date]])</f>
        <v>2025</v>
      </c>
      <c r="W7936" t="str">
        <f>TEXT(Sales_Data[[#This Row],[Order_Date]],"mmm")</f>
        <v>Aug</v>
      </c>
      <c r="X7936">
        <f>MONTH(Sales_Data[[#This Row],[Order_Date]])</f>
        <v>8</v>
      </c>
      <c r="Y7936" t="str">
        <f>"Q"&amp;ROUNDUP(MONTH(Sales_Data[[#This Row],[Order_Date]])/3,0)</f>
        <v>Q3</v>
      </c>
    </row>
    <row r="7937" spans="1:25" x14ac:dyDescent="0.3">
      <c r="A7937" t="s">
        <v>9754</v>
      </c>
      <c r="B7937" s="1">
        <v>45806</v>
      </c>
      <c r="C7937" t="s">
        <v>4506</v>
      </c>
      <c r="D7937" t="s">
        <v>56</v>
      </c>
      <c r="E7937" t="s">
        <v>30</v>
      </c>
      <c r="F7937" t="s">
        <v>210</v>
      </c>
      <c r="G7937" t="s">
        <v>21</v>
      </c>
      <c r="H7937" t="s">
        <v>22</v>
      </c>
      <c r="I7937" t="s">
        <v>62</v>
      </c>
      <c r="J7937">
        <v>4</v>
      </c>
      <c r="K7937">
        <v>298.33</v>
      </c>
      <c r="L7937">
        <v>0.05</v>
      </c>
      <c r="M7937">
        <v>847.78</v>
      </c>
      <c r="N7937" t="s">
        <v>109</v>
      </c>
      <c r="O7937" t="s">
        <v>35</v>
      </c>
      <c r="P7937" t="s">
        <v>26</v>
      </c>
      <c r="Q7937">
        <f>Sales_Data[[#This Row],[Quantity]]*Sales_Data[[#This Row],[Unit_Price]]</f>
        <v>1193.32</v>
      </c>
      <c r="R7937">
        <f>Sales_Data[[#This Row],[Gross_Sales]]*Sales_Data[[#This Row],[Discount]]</f>
        <v>59.665999999999997</v>
      </c>
      <c r="S7937">
        <f>Sales_Data[[#This Row],[Gross_Sales]]-Sales_Data[[#This Row],[Discount_Amount]]</f>
        <v>1133.654</v>
      </c>
      <c r="T7937">
        <f>Sales_Data[[#This Row],[Net Sales]]-Sales_Data[[#This Row],[Cost]]</f>
        <v>285.87400000000002</v>
      </c>
      <c r="U7937" s="2">
        <f>Sales_Data[[#This Row],[Profit]]/Sales_Data[[#This Row],[Net Sales]]</f>
        <v>0.25217041531190293</v>
      </c>
      <c r="V7937">
        <f>YEAR(Sales_Data[[#This Row],[Order_Date]])</f>
        <v>2025</v>
      </c>
      <c r="W7937" t="str">
        <f>TEXT(Sales_Data[[#This Row],[Order_Date]],"mmm")</f>
        <v>May</v>
      </c>
      <c r="X7937">
        <f>MONTH(Sales_Data[[#This Row],[Order_Date]])</f>
        <v>5</v>
      </c>
      <c r="Y7937" t="str">
        <f>"Q"&amp;ROUNDUP(MONTH(Sales_Data[[#This Row],[Order_Date]])/3,0)</f>
        <v>Q2</v>
      </c>
    </row>
    <row r="7938" spans="1:25" x14ac:dyDescent="0.3">
      <c r="A7938" t="s">
        <v>9755</v>
      </c>
      <c r="B7938" s="1">
        <v>45979</v>
      </c>
      <c r="C7938" t="s">
        <v>2962</v>
      </c>
      <c r="D7938" t="s">
        <v>131</v>
      </c>
      <c r="E7938" t="s">
        <v>119</v>
      </c>
      <c r="F7938" t="s">
        <v>120</v>
      </c>
      <c r="G7938" t="s">
        <v>21</v>
      </c>
      <c r="H7938" t="s">
        <v>22</v>
      </c>
      <c r="I7938" t="s">
        <v>23</v>
      </c>
      <c r="J7938">
        <v>1</v>
      </c>
      <c r="K7938">
        <v>6428.65</v>
      </c>
      <c r="L7938">
        <v>0</v>
      </c>
      <c r="M7938">
        <v>5151.75</v>
      </c>
      <c r="N7938" t="s">
        <v>52</v>
      </c>
      <c r="O7938" t="s">
        <v>35</v>
      </c>
      <c r="P7938" t="s">
        <v>71</v>
      </c>
      <c r="Q7938">
        <f>Sales_Data[[#This Row],[Quantity]]*Sales_Data[[#This Row],[Unit_Price]]</f>
        <v>6428.65</v>
      </c>
      <c r="R7938">
        <f>Sales_Data[[#This Row],[Gross_Sales]]*Sales_Data[[#This Row],[Discount]]</f>
        <v>0</v>
      </c>
      <c r="S7938">
        <f>Sales_Data[[#This Row],[Gross_Sales]]-Sales_Data[[#This Row],[Discount_Amount]]</f>
        <v>6428.65</v>
      </c>
      <c r="T7938">
        <f>Sales_Data[[#This Row],[Net Sales]]-Sales_Data[[#This Row],[Cost]]</f>
        <v>1276.8999999999996</v>
      </c>
      <c r="U7938" s="2">
        <f>Sales_Data[[#This Row],[Profit]]/Sales_Data[[#This Row],[Net Sales]]</f>
        <v>0.19862646123214045</v>
      </c>
      <c r="V7938">
        <f>YEAR(Sales_Data[[#This Row],[Order_Date]])</f>
        <v>2025</v>
      </c>
      <c r="W7938" t="str">
        <f>TEXT(Sales_Data[[#This Row],[Order_Date]],"mmm")</f>
        <v>Nov</v>
      </c>
      <c r="X7938">
        <f>MONTH(Sales_Data[[#This Row],[Order_Date]])</f>
        <v>11</v>
      </c>
      <c r="Y7938" t="str">
        <f>"Q"&amp;ROUNDUP(MONTH(Sales_Data[[#This Row],[Order_Date]])/3,0)</f>
        <v>Q4</v>
      </c>
    </row>
    <row r="7939" spans="1:25" x14ac:dyDescent="0.3">
      <c r="A7939" t="s">
        <v>9756</v>
      </c>
      <c r="B7939" s="1">
        <v>45812</v>
      </c>
      <c r="C7939" t="s">
        <v>1738</v>
      </c>
      <c r="D7939" t="s">
        <v>1055</v>
      </c>
      <c r="E7939" t="s">
        <v>48</v>
      </c>
      <c r="F7939" t="s">
        <v>126</v>
      </c>
      <c r="G7939" t="s">
        <v>67</v>
      </c>
      <c r="H7939" t="s">
        <v>68</v>
      </c>
      <c r="I7939" t="s">
        <v>97</v>
      </c>
      <c r="J7939">
        <v>2</v>
      </c>
      <c r="K7939">
        <v>26224.43</v>
      </c>
      <c r="L7939">
        <v>0.05</v>
      </c>
      <c r="M7939">
        <v>33310.639999999999</v>
      </c>
      <c r="N7939" t="s">
        <v>52</v>
      </c>
      <c r="O7939" t="s">
        <v>35</v>
      </c>
      <c r="P7939" t="s">
        <v>71</v>
      </c>
      <c r="Q7939">
        <f>Sales_Data[[#This Row],[Quantity]]*Sales_Data[[#This Row],[Unit_Price]]</f>
        <v>52448.86</v>
      </c>
      <c r="R7939">
        <f>Sales_Data[[#This Row],[Gross_Sales]]*Sales_Data[[#This Row],[Discount]]</f>
        <v>2622.4430000000002</v>
      </c>
      <c r="S7939">
        <f>Sales_Data[[#This Row],[Gross_Sales]]-Sales_Data[[#This Row],[Discount_Amount]]</f>
        <v>49826.417000000001</v>
      </c>
      <c r="T7939">
        <f>Sales_Data[[#This Row],[Net Sales]]-Sales_Data[[#This Row],[Cost]]</f>
        <v>16515.777000000002</v>
      </c>
      <c r="U7939" s="2">
        <f>Sales_Data[[#This Row],[Profit]]/Sales_Data[[#This Row],[Net Sales]]</f>
        <v>0.33146627821944336</v>
      </c>
      <c r="V7939">
        <f>YEAR(Sales_Data[[#This Row],[Order_Date]])</f>
        <v>2025</v>
      </c>
      <c r="W7939" t="str">
        <f>TEXT(Sales_Data[[#This Row],[Order_Date]],"mmm")</f>
        <v>Jun</v>
      </c>
      <c r="X7939">
        <f>MONTH(Sales_Data[[#This Row],[Order_Date]])</f>
        <v>6</v>
      </c>
      <c r="Y7939" t="str">
        <f>"Q"&amp;ROUNDUP(MONTH(Sales_Data[[#This Row],[Order_Date]])/3,0)</f>
        <v>Q2</v>
      </c>
    </row>
    <row r="7940" spans="1:25" x14ac:dyDescent="0.3">
      <c r="A7940" t="s">
        <v>9757</v>
      </c>
      <c r="B7940" s="1">
        <v>45823</v>
      </c>
      <c r="C7940" t="s">
        <v>429</v>
      </c>
      <c r="D7940" t="s">
        <v>141</v>
      </c>
      <c r="E7940" t="s">
        <v>48</v>
      </c>
      <c r="F7940" t="s">
        <v>49</v>
      </c>
      <c r="G7940" t="s">
        <v>67</v>
      </c>
      <c r="H7940" t="s">
        <v>68</v>
      </c>
      <c r="I7940" t="s">
        <v>97</v>
      </c>
      <c r="J7940">
        <v>2</v>
      </c>
      <c r="K7940">
        <v>41694.639999999999</v>
      </c>
      <c r="L7940">
        <v>0.05</v>
      </c>
      <c r="M7940">
        <v>50243.57</v>
      </c>
      <c r="N7940" t="s">
        <v>24</v>
      </c>
      <c r="O7940" t="s">
        <v>35</v>
      </c>
      <c r="P7940" t="s">
        <v>44</v>
      </c>
      <c r="Q7940">
        <f>Sales_Data[[#This Row],[Quantity]]*Sales_Data[[#This Row],[Unit_Price]]</f>
        <v>83389.279999999999</v>
      </c>
      <c r="R7940">
        <f>Sales_Data[[#This Row],[Gross_Sales]]*Sales_Data[[#This Row],[Discount]]</f>
        <v>4169.4639999999999</v>
      </c>
      <c r="S7940">
        <f>Sales_Data[[#This Row],[Gross_Sales]]-Sales_Data[[#This Row],[Discount_Amount]]</f>
        <v>79219.815999999992</v>
      </c>
      <c r="T7940">
        <f>Sales_Data[[#This Row],[Net Sales]]-Sales_Data[[#This Row],[Cost]]</f>
        <v>28976.245999999992</v>
      </c>
      <c r="U7940" s="2">
        <f>Sales_Data[[#This Row],[Profit]]/Sales_Data[[#This Row],[Net Sales]]</f>
        <v>0.36577017548235652</v>
      </c>
      <c r="V7940">
        <f>YEAR(Sales_Data[[#This Row],[Order_Date]])</f>
        <v>2025</v>
      </c>
      <c r="W7940" t="str">
        <f>TEXT(Sales_Data[[#This Row],[Order_Date]],"mmm")</f>
        <v>Jun</v>
      </c>
      <c r="X7940">
        <f>MONTH(Sales_Data[[#This Row],[Order_Date]])</f>
        <v>6</v>
      </c>
      <c r="Y7940" t="str">
        <f>"Q"&amp;ROUNDUP(MONTH(Sales_Data[[#This Row],[Order_Date]])/3,0)</f>
        <v>Q2</v>
      </c>
    </row>
    <row r="7941" spans="1:25" x14ac:dyDescent="0.3">
      <c r="A7941" t="s">
        <v>9758</v>
      </c>
      <c r="B7941" s="1">
        <v>45747</v>
      </c>
      <c r="C7941" t="s">
        <v>1294</v>
      </c>
      <c r="D7941" t="s">
        <v>723</v>
      </c>
      <c r="E7941" t="s">
        <v>48</v>
      </c>
      <c r="F7941" t="s">
        <v>126</v>
      </c>
      <c r="G7941" t="s">
        <v>21</v>
      </c>
      <c r="H7941" t="s">
        <v>127</v>
      </c>
      <c r="I7941" t="s">
        <v>128</v>
      </c>
      <c r="J7941">
        <v>1</v>
      </c>
      <c r="K7941">
        <v>40025.07</v>
      </c>
      <c r="L7941">
        <v>0.05</v>
      </c>
      <c r="M7941">
        <v>23994.84</v>
      </c>
      <c r="N7941" t="s">
        <v>52</v>
      </c>
      <c r="O7941" t="s">
        <v>35</v>
      </c>
      <c r="P7941" t="s">
        <v>44</v>
      </c>
      <c r="Q7941">
        <f>Sales_Data[[#This Row],[Quantity]]*Sales_Data[[#This Row],[Unit_Price]]</f>
        <v>40025.07</v>
      </c>
      <c r="R7941">
        <f>Sales_Data[[#This Row],[Gross_Sales]]*Sales_Data[[#This Row],[Discount]]</f>
        <v>2001.2535</v>
      </c>
      <c r="S7941">
        <f>Sales_Data[[#This Row],[Gross_Sales]]-Sales_Data[[#This Row],[Discount_Amount]]</f>
        <v>38023.816500000001</v>
      </c>
      <c r="T7941">
        <f>Sales_Data[[#This Row],[Net Sales]]-Sales_Data[[#This Row],[Cost]]</f>
        <v>14028.976500000001</v>
      </c>
      <c r="U7941" s="2">
        <f>Sales_Data[[#This Row],[Profit]]/Sales_Data[[#This Row],[Net Sales]]</f>
        <v>0.36895235121913655</v>
      </c>
      <c r="V7941">
        <f>YEAR(Sales_Data[[#This Row],[Order_Date]])</f>
        <v>2025</v>
      </c>
      <c r="W7941" t="str">
        <f>TEXT(Sales_Data[[#This Row],[Order_Date]],"mmm")</f>
        <v>Mar</v>
      </c>
      <c r="X7941">
        <f>MONTH(Sales_Data[[#This Row],[Order_Date]])</f>
        <v>3</v>
      </c>
      <c r="Y7941" t="str">
        <f>"Q"&amp;ROUNDUP(MONTH(Sales_Data[[#This Row],[Order_Date]])/3,0)</f>
        <v>Q1</v>
      </c>
    </row>
    <row r="7942" spans="1:25" x14ac:dyDescent="0.3">
      <c r="A7942" t="s">
        <v>9759</v>
      </c>
      <c r="B7942" s="1">
        <v>45843</v>
      </c>
      <c r="C7942" t="s">
        <v>7240</v>
      </c>
      <c r="D7942" t="s">
        <v>1650</v>
      </c>
      <c r="E7942" t="s">
        <v>39</v>
      </c>
      <c r="F7942" t="s">
        <v>405</v>
      </c>
      <c r="G7942" t="s">
        <v>32</v>
      </c>
      <c r="H7942" t="s">
        <v>50</v>
      </c>
      <c r="I7942" t="s">
        <v>51</v>
      </c>
      <c r="J7942">
        <v>1</v>
      </c>
      <c r="K7942">
        <v>3573.49</v>
      </c>
      <c r="L7942">
        <v>0.15</v>
      </c>
      <c r="M7942">
        <v>1884.39</v>
      </c>
      <c r="N7942" t="s">
        <v>83</v>
      </c>
      <c r="O7942" t="s">
        <v>35</v>
      </c>
      <c r="P7942" t="s">
        <v>44</v>
      </c>
      <c r="Q7942">
        <f>Sales_Data[[#This Row],[Quantity]]*Sales_Data[[#This Row],[Unit_Price]]</f>
        <v>3573.49</v>
      </c>
      <c r="R7942">
        <f>Sales_Data[[#This Row],[Gross_Sales]]*Sales_Data[[#This Row],[Discount]]</f>
        <v>536.0234999999999</v>
      </c>
      <c r="S7942">
        <f>Sales_Data[[#This Row],[Gross_Sales]]-Sales_Data[[#This Row],[Discount_Amount]]</f>
        <v>3037.4665</v>
      </c>
      <c r="T7942">
        <f>Sales_Data[[#This Row],[Net Sales]]-Sales_Data[[#This Row],[Cost]]</f>
        <v>1153.0764999999999</v>
      </c>
      <c r="U7942" s="2">
        <f>Sales_Data[[#This Row],[Profit]]/Sales_Data[[#This Row],[Net Sales]]</f>
        <v>0.37961784928327602</v>
      </c>
      <c r="V7942">
        <f>YEAR(Sales_Data[[#This Row],[Order_Date]])</f>
        <v>2025</v>
      </c>
      <c r="W7942" t="str">
        <f>TEXT(Sales_Data[[#This Row],[Order_Date]],"mmm")</f>
        <v>Jul</v>
      </c>
      <c r="X7942">
        <f>MONTH(Sales_Data[[#This Row],[Order_Date]])</f>
        <v>7</v>
      </c>
      <c r="Y7942" t="str">
        <f>"Q"&amp;ROUNDUP(MONTH(Sales_Data[[#This Row],[Order_Date]])/3,0)</f>
        <v>Q3</v>
      </c>
    </row>
    <row r="7943" spans="1:25" x14ac:dyDescent="0.3">
      <c r="A7943" t="s">
        <v>9760</v>
      </c>
      <c r="B7943" s="1">
        <v>45975</v>
      </c>
      <c r="C7943" t="s">
        <v>3647</v>
      </c>
      <c r="D7943" t="s">
        <v>86</v>
      </c>
      <c r="E7943" t="s">
        <v>39</v>
      </c>
      <c r="F7943" t="s">
        <v>405</v>
      </c>
      <c r="G7943" t="s">
        <v>41</v>
      </c>
      <c r="H7943" t="s">
        <v>171</v>
      </c>
      <c r="I7943" t="s">
        <v>191</v>
      </c>
      <c r="J7943">
        <v>4</v>
      </c>
      <c r="K7943">
        <v>6632.96</v>
      </c>
      <c r="L7943">
        <v>0</v>
      </c>
      <c r="M7943">
        <v>18062.07</v>
      </c>
      <c r="N7943" t="s">
        <v>83</v>
      </c>
      <c r="O7943" t="s">
        <v>35</v>
      </c>
      <c r="P7943" t="s">
        <v>44</v>
      </c>
      <c r="Q7943">
        <f>Sales_Data[[#This Row],[Quantity]]*Sales_Data[[#This Row],[Unit_Price]]</f>
        <v>26531.84</v>
      </c>
      <c r="R7943">
        <f>Sales_Data[[#This Row],[Gross_Sales]]*Sales_Data[[#This Row],[Discount]]</f>
        <v>0</v>
      </c>
      <c r="S7943">
        <f>Sales_Data[[#This Row],[Gross_Sales]]-Sales_Data[[#This Row],[Discount_Amount]]</f>
        <v>26531.84</v>
      </c>
      <c r="T7943">
        <f>Sales_Data[[#This Row],[Net Sales]]-Sales_Data[[#This Row],[Cost]]</f>
        <v>8469.77</v>
      </c>
      <c r="U7943" s="2">
        <f>Sales_Data[[#This Row],[Profit]]/Sales_Data[[#This Row],[Net Sales]]</f>
        <v>0.31923040392223079</v>
      </c>
      <c r="V7943">
        <f>YEAR(Sales_Data[[#This Row],[Order_Date]])</f>
        <v>2025</v>
      </c>
      <c r="W7943" t="str">
        <f>TEXT(Sales_Data[[#This Row],[Order_Date]],"mmm")</f>
        <v>Nov</v>
      </c>
      <c r="X7943">
        <f>MONTH(Sales_Data[[#This Row],[Order_Date]])</f>
        <v>11</v>
      </c>
      <c r="Y7943" t="str">
        <f>"Q"&amp;ROUNDUP(MONTH(Sales_Data[[#This Row],[Order_Date]])/3,0)</f>
        <v>Q4</v>
      </c>
    </row>
    <row r="7944" spans="1:25" x14ac:dyDescent="0.3">
      <c r="A7944" t="s">
        <v>9761</v>
      </c>
      <c r="B7944" s="1">
        <v>46015</v>
      </c>
      <c r="C7944" t="s">
        <v>5549</v>
      </c>
      <c r="D7944" t="s">
        <v>38</v>
      </c>
      <c r="E7944" t="s">
        <v>19</v>
      </c>
      <c r="F7944" t="s">
        <v>57</v>
      </c>
      <c r="G7944" t="s">
        <v>75</v>
      </c>
      <c r="H7944" t="s">
        <v>256</v>
      </c>
      <c r="I7944" t="s">
        <v>334</v>
      </c>
      <c r="J7944">
        <v>4</v>
      </c>
      <c r="K7944">
        <v>1100.43</v>
      </c>
      <c r="L7944">
        <v>0.05</v>
      </c>
      <c r="M7944">
        <v>3534.71</v>
      </c>
      <c r="N7944" t="s">
        <v>109</v>
      </c>
      <c r="O7944" t="s">
        <v>53</v>
      </c>
      <c r="P7944" t="s">
        <v>44</v>
      </c>
      <c r="Q7944">
        <f>Sales_Data[[#This Row],[Quantity]]*Sales_Data[[#This Row],[Unit_Price]]</f>
        <v>4401.72</v>
      </c>
      <c r="R7944">
        <f>Sales_Data[[#This Row],[Gross_Sales]]*Sales_Data[[#This Row],[Discount]]</f>
        <v>220.08600000000001</v>
      </c>
      <c r="S7944">
        <f>Sales_Data[[#This Row],[Gross_Sales]]-Sales_Data[[#This Row],[Discount_Amount]]</f>
        <v>4181.634</v>
      </c>
      <c r="T7944">
        <f>Sales_Data[[#This Row],[Net Sales]]-Sales_Data[[#This Row],[Cost]]</f>
        <v>646.92399999999998</v>
      </c>
      <c r="U7944" s="2">
        <f>Sales_Data[[#This Row],[Profit]]/Sales_Data[[#This Row],[Net Sales]]</f>
        <v>0.15470603118302559</v>
      </c>
      <c r="V7944">
        <f>YEAR(Sales_Data[[#This Row],[Order_Date]])</f>
        <v>2025</v>
      </c>
      <c r="W7944" t="str">
        <f>TEXT(Sales_Data[[#This Row],[Order_Date]],"mmm")</f>
        <v>Dec</v>
      </c>
      <c r="X7944">
        <f>MONTH(Sales_Data[[#This Row],[Order_Date]])</f>
        <v>12</v>
      </c>
      <c r="Y7944" t="str">
        <f>"Q"&amp;ROUNDUP(MONTH(Sales_Data[[#This Row],[Order_Date]])/3,0)</f>
        <v>Q4</v>
      </c>
    </row>
    <row r="7945" spans="1:25" x14ac:dyDescent="0.3">
      <c r="A7945" t="s">
        <v>9762</v>
      </c>
      <c r="B7945" s="1">
        <v>45831</v>
      </c>
      <c r="C7945" t="s">
        <v>2401</v>
      </c>
      <c r="D7945" t="s">
        <v>366</v>
      </c>
      <c r="E7945" t="s">
        <v>48</v>
      </c>
      <c r="F7945" t="s">
        <v>164</v>
      </c>
      <c r="G7945" t="s">
        <v>41</v>
      </c>
      <c r="H7945" t="s">
        <v>42</v>
      </c>
      <c r="I7945" t="s">
        <v>43</v>
      </c>
      <c r="J7945">
        <v>2</v>
      </c>
      <c r="K7945">
        <v>46720.41</v>
      </c>
      <c r="L7945">
        <v>0.05</v>
      </c>
      <c r="M7945">
        <v>65471.15</v>
      </c>
      <c r="N7945" t="s">
        <v>52</v>
      </c>
      <c r="O7945" t="s">
        <v>25</v>
      </c>
      <c r="P7945" t="s">
        <v>26</v>
      </c>
      <c r="Q7945">
        <f>Sales_Data[[#This Row],[Quantity]]*Sales_Data[[#This Row],[Unit_Price]]</f>
        <v>93440.82</v>
      </c>
      <c r="R7945">
        <f>Sales_Data[[#This Row],[Gross_Sales]]*Sales_Data[[#This Row],[Discount]]</f>
        <v>4672.0410000000002</v>
      </c>
      <c r="S7945">
        <f>Sales_Data[[#This Row],[Gross_Sales]]-Sales_Data[[#This Row],[Discount_Amount]]</f>
        <v>88768.77900000001</v>
      </c>
      <c r="T7945">
        <f>Sales_Data[[#This Row],[Net Sales]]-Sales_Data[[#This Row],[Cost]]</f>
        <v>23297.629000000008</v>
      </c>
      <c r="U7945" s="2">
        <f>Sales_Data[[#This Row],[Profit]]/Sales_Data[[#This Row],[Net Sales]]</f>
        <v>0.26245296220645331</v>
      </c>
      <c r="V7945">
        <f>YEAR(Sales_Data[[#This Row],[Order_Date]])</f>
        <v>2025</v>
      </c>
      <c r="W7945" t="str">
        <f>TEXT(Sales_Data[[#This Row],[Order_Date]],"mmm")</f>
        <v>Jun</v>
      </c>
      <c r="X7945">
        <f>MONTH(Sales_Data[[#This Row],[Order_Date]])</f>
        <v>6</v>
      </c>
      <c r="Y7945" t="str">
        <f>"Q"&amp;ROUNDUP(MONTH(Sales_Data[[#This Row],[Order_Date]])/3,0)</f>
        <v>Q2</v>
      </c>
    </row>
    <row r="7946" spans="1:25" x14ac:dyDescent="0.3">
      <c r="A7946" t="s">
        <v>9763</v>
      </c>
      <c r="B7946" s="1">
        <v>45874</v>
      </c>
      <c r="C7946" t="s">
        <v>1161</v>
      </c>
      <c r="D7946" t="s">
        <v>596</v>
      </c>
      <c r="E7946" t="s">
        <v>39</v>
      </c>
      <c r="F7946" t="s">
        <v>40</v>
      </c>
      <c r="G7946" t="s">
        <v>75</v>
      </c>
      <c r="H7946" t="s">
        <v>256</v>
      </c>
      <c r="I7946" t="s">
        <v>257</v>
      </c>
      <c r="J7946">
        <v>1</v>
      </c>
      <c r="K7946">
        <v>3104.94</v>
      </c>
      <c r="L7946">
        <v>0.05</v>
      </c>
      <c r="M7946">
        <v>2536.8200000000002</v>
      </c>
      <c r="N7946" t="s">
        <v>24</v>
      </c>
      <c r="O7946" t="s">
        <v>35</v>
      </c>
      <c r="P7946" t="s">
        <v>71</v>
      </c>
      <c r="Q7946">
        <f>Sales_Data[[#This Row],[Quantity]]*Sales_Data[[#This Row],[Unit_Price]]</f>
        <v>3104.94</v>
      </c>
      <c r="R7946">
        <f>Sales_Data[[#This Row],[Gross_Sales]]*Sales_Data[[#This Row],[Discount]]</f>
        <v>155.24700000000001</v>
      </c>
      <c r="S7946">
        <f>Sales_Data[[#This Row],[Gross_Sales]]-Sales_Data[[#This Row],[Discount_Amount]]</f>
        <v>2949.6930000000002</v>
      </c>
      <c r="T7946">
        <f>Sales_Data[[#This Row],[Net Sales]]-Sales_Data[[#This Row],[Cost]]</f>
        <v>412.87300000000005</v>
      </c>
      <c r="U7946" s="2">
        <f>Sales_Data[[#This Row],[Profit]]/Sales_Data[[#This Row],[Net Sales]]</f>
        <v>0.13997151567976734</v>
      </c>
      <c r="V7946">
        <f>YEAR(Sales_Data[[#This Row],[Order_Date]])</f>
        <v>2025</v>
      </c>
      <c r="W7946" t="str">
        <f>TEXT(Sales_Data[[#This Row],[Order_Date]],"mmm")</f>
        <v>Aug</v>
      </c>
      <c r="X7946">
        <f>MONTH(Sales_Data[[#This Row],[Order_Date]])</f>
        <v>8</v>
      </c>
      <c r="Y7946" t="str">
        <f>"Q"&amp;ROUNDUP(MONTH(Sales_Data[[#This Row],[Order_Date]])/3,0)</f>
        <v>Q3</v>
      </c>
    </row>
    <row r="7947" spans="1:25" x14ac:dyDescent="0.3">
      <c r="A7947" t="s">
        <v>9764</v>
      </c>
      <c r="B7947" s="1">
        <v>45921</v>
      </c>
      <c r="C7947" t="s">
        <v>2472</v>
      </c>
      <c r="D7947" t="s">
        <v>427</v>
      </c>
      <c r="E7947" t="s">
        <v>39</v>
      </c>
      <c r="F7947" t="s">
        <v>107</v>
      </c>
      <c r="G7947" t="s">
        <v>21</v>
      </c>
      <c r="H7947" t="s">
        <v>230</v>
      </c>
      <c r="I7947" t="s">
        <v>231</v>
      </c>
      <c r="J7947">
        <v>1</v>
      </c>
      <c r="K7947">
        <v>5111.0200000000004</v>
      </c>
      <c r="L7947">
        <v>0.05</v>
      </c>
      <c r="M7947">
        <v>3325.23</v>
      </c>
      <c r="N7947" t="s">
        <v>83</v>
      </c>
      <c r="O7947" t="s">
        <v>35</v>
      </c>
      <c r="P7947" t="s">
        <v>44</v>
      </c>
      <c r="Q7947">
        <f>Sales_Data[[#This Row],[Quantity]]*Sales_Data[[#This Row],[Unit_Price]]</f>
        <v>5111.0200000000004</v>
      </c>
      <c r="R7947">
        <f>Sales_Data[[#This Row],[Gross_Sales]]*Sales_Data[[#This Row],[Discount]]</f>
        <v>255.55100000000004</v>
      </c>
      <c r="S7947">
        <f>Sales_Data[[#This Row],[Gross_Sales]]-Sales_Data[[#This Row],[Discount_Amount]]</f>
        <v>4855.4690000000001</v>
      </c>
      <c r="T7947">
        <f>Sales_Data[[#This Row],[Net Sales]]-Sales_Data[[#This Row],[Cost]]</f>
        <v>1530.239</v>
      </c>
      <c r="U7947" s="2">
        <f>Sales_Data[[#This Row],[Profit]]/Sales_Data[[#This Row],[Net Sales]]</f>
        <v>0.31515781482695082</v>
      </c>
      <c r="V7947">
        <f>YEAR(Sales_Data[[#This Row],[Order_Date]])</f>
        <v>2025</v>
      </c>
      <c r="W7947" t="str">
        <f>TEXT(Sales_Data[[#This Row],[Order_Date]],"mmm")</f>
        <v>Sep</v>
      </c>
      <c r="X7947">
        <f>MONTH(Sales_Data[[#This Row],[Order_Date]])</f>
        <v>9</v>
      </c>
      <c r="Y7947" t="str">
        <f>"Q"&amp;ROUNDUP(MONTH(Sales_Data[[#This Row],[Order_Date]])/3,0)</f>
        <v>Q3</v>
      </c>
    </row>
    <row r="7948" spans="1:25" x14ac:dyDescent="0.3">
      <c r="A7948" t="s">
        <v>9765</v>
      </c>
      <c r="B7948" s="1">
        <v>45754</v>
      </c>
      <c r="C7948" t="s">
        <v>4482</v>
      </c>
      <c r="D7948" t="s">
        <v>474</v>
      </c>
      <c r="E7948" t="s">
        <v>48</v>
      </c>
      <c r="F7948" t="s">
        <v>164</v>
      </c>
      <c r="G7948" t="s">
        <v>75</v>
      </c>
      <c r="H7948" t="s">
        <v>76</v>
      </c>
      <c r="I7948" t="s">
        <v>77</v>
      </c>
      <c r="J7948">
        <v>1</v>
      </c>
      <c r="K7948">
        <v>44376.45</v>
      </c>
      <c r="L7948">
        <v>0</v>
      </c>
      <c r="M7948">
        <v>38859.410000000003</v>
      </c>
      <c r="N7948" t="s">
        <v>52</v>
      </c>
      <c r="O7948" t="s">
        <v>53</v>
      </c>
      <c r="P7948" t="s">
        <v>44</v>
      </c>
      <c r="Q7948">
        <f>Sales_Data[[#This Row],[Quantity]]*Sales_Data[[#This Row],[Unit_Price]]</f>
        <v>44376.45</v>
      </c>
      <c r="R7948">
        <f>Sales_Data[[#This Row],[Gross_Sales]]*Sales_Data[[#This Row],[Discount]]</f>
        <v>0</v>
      </c>
      <c r="S7948">
        <f>Sales_Data[[#This Row],[Gross_Sales]]-Sales_Data[[#This Row],[Discount_Amount]]</f>
        <v>44376.45</v>
      </c>
      <c r="T7948">
        <f>Sales_Data[[#This Row],[Net Sales]]-Sales_Data[[#This Row],[Cost]]</f>
        <v>5517.0399999999936</v>
      </c>
      <c r="U7948" s="2">
        <f>Sales_Data[[#This Row],[Profit]]/Sales_Data[[#This Row],[Net Sales]]</f>
        <v>0.12432359956688725</v>
      </c>
      <c r="V7948">
        <f>YEAR(Sales_Data[[#This Row],[Order_Date]])</f>
        <v>2025</v>
      </c>
      <c r="W7948" t="str">
        <f>TEXT(Sales_Data[[#This Row],[Order_Date]],"mmm")</f>
        <v>Apr</v>
      </c>
      <c r="X7948">
        <f>MONTH(Sales_Data[[#This Row],[Order_Date]])</f>
        <v>4</v>
      </c>
      <c r="Y7948" t="str">
        <f>"Q"&amp;ROUNDUP(MONTH(Sales_Data[[#This Row],[Order_Date]])/3,0)</f>
        <v>Q2</v>
      </c>
    </row>
    <row r="7949" spans="1:25" x14ac:dyDescent="0.3">
      <c r="A7949" t="s">
        <v>9766</v>
      </c>
      <c r="B7949" s="1">
        <v>45774</v>
      </c>
      <c r="C7949" t="s">
        <v>650</v>
      </c>
      <c r="D7949" t="s">
        <v>160</v>
      </c>
      <c r="E7949" t="s">
        <v>119</v>
      </c>
      <c r="F7949" t="s">
        <v>120</v>
      </c>
      <c r="G7949" t="s">
        <v>41</v>
      </c>
      <c r="H7949" t="s">
        <v>147</v>
      </c>
      <c r="I7949" t="s">
        <v>369</v>
      </c>
      <c r="J7949">
        <v>2</v>
      </c>
      <c r="K7949">
        <v>587.02</v>
      </c>
      <c r="L7949">
        <v>0.15</v>
      </c>
      <c r="M7949">
        <v>832.74</v>
      </c>
      <c r="N7949" t="s">
        <v>109</v>
      </c>
      <c r="O7949" t="s">
        <v>53</v>
      </c>
      <c r="P7949" t="s">
        <v>44</v>
      </c>
      <c r="Q7949">
        <f>Sales_Data[[#This Row],[Quantity]]*Sales_Data[[#This Row],[Unit_Price]]</f>
        <v>1174.04</v>
      </c>
      <c r="R7949">
        <f>Sales_Data[[#This Row],[Gross_Sales]]*Sales_Data[[#This Row],[Discount]]</f>
        <v>176.10599999999999</v>
      </c>
      <c r="S7949">
        <f>Sales_Data[[#This Row],[Gross_Sales]]-Sales_Data[[#This Row],[Discount_Amount]]</f>
        <v>997.93399999999997</v>
      </c>
      <c r="T7949">
        <f>Sales_Data[[#This Row],[Net Sales]]-Sales_Data[[#This Row],[Cost]]</f>
        <v>165.19399999999996</v>
      </c>
      <c r="U7949" s="2">
        <f>Sales_Data[[#This Row],[Profit]]/Sales_Data[[#This Row],[Net Sales]]</f>
        <v>0.16553599737056757</v>
      </c>
      <c r="V7949">
        <f>YEAR(Sales_Data[[#This Row],[Order_Date]])</f>
        <v>2025</v>
      </c>
      <c r="W7949" t="str">
        <f>TEXT(Sales_Data[[#This Row],[Order_Date]],"mmm")</f>
        <v>Apr</v>
      </c>
      <c r="X7949">
        <f>MONTH(Sales_Data[[#This Row],[Order_Date]])</f>
        <v>4</v>
      </c>
      <c r="Y7949" t="str">
        <f>"Q"&amp;ROUNDUP(MONTH(Sales_Data[[#This Row],[Order_Date]])/3,0)</f>
        <v>Q2</v>
      </c>
    </row>
    <row r="7950" spans="1:25" x14ac:dyDescent="0.3">
      <c r="A7950" t="s">
        <v>9767</v>
      </c>
      <c r="B7950" s="1">
        <v>45856</v>
      </c>
      <c r="C7950" t="s">
        <v>2291</v>
      </c>
      <c r="D7950" t="s">
        <v>857</v>
      </c>
      <c r="E7950" t="s">
        <v>48</v>
      </c>
      <c r="F7950" t="s">
        <v>152</v>
      </c>
      <c r="G7950" t="s">
        <v>67</v>
      </c>
      <c r="H7950" t="s">
        <v>68</v>
      </c>
      <c r="I7950" t="s">
        <v>69</v>
      </c>
      <c r="J7950">
        <v>1</v>
      </c>
      <c r="K7950">
        <v>19618.990000000002</v>
      </c>
      <c r="L7950">
        <v>0.05</v>
      </c>
      <c r="M7950">
        <v>15353.99</v>
      </c>
      <c r="N7950" t="s">
        <v>52</v>
      </c>
      <c r="O7950" t="s">
        <v>35</v>
      </c>
      <c r="P7950" t="s">
        <v>44</v>
      </c>
      <c r="Q7950">
        <f>Sales_Data[[#This Row],[Quantity]]*Sales_Data[[#This Row],[Unit_Price]]</f>
        <v>19618.990000000002</v>
      </c>
      <c r="R7950">
        <f>Sales_Data[[#This Row],[Gross_Sales]]*Sales_Data[[#This Row],[Discount]]</f>
        <v>980.94950000000017</v>
      </c>
      <c r="S7950">
        <f>Sales_Data[[#This Row],[Gross_Sales]]-Sales_Data[[#This Row],[Discount_Amount]]</f>
        <v>18638.040500000003</v>
      </c>
      <c r="T7950">
        <f>Sales_Data[[#This Row],[Net Sales]]-Sales_Data[[#This Row],[Cost]]</f>
        <v>3284.050500000003</v>
      </c>
      <c r="U7950" s="2">
        <f>Sales_Data[[#This Row],[Profit]]/Sales_Data[[#This Row],[Net Sales]]</f>
        <v>0.17620148963620949</v>
      </c>
      <c r="V7950">
        <f>YEAR(Sales_Data[[#This Row],[Order_Date]])</f>
        <v>2025</v>
      </c>
      <c r="W7950" t="str">
        <f>TEXT(Sales_Data[[#This Row],[Order_Date]],"mmm")</f>
        <v>Jul</v>
      </c>
      <c r="X7950">
        <f>MONTH(Sales_Data[[#This Row],[Order_Date]])</f>
        <v>7</v>
      </c>
      <c r="Y7950" t="str">
        <f>"Q"&amp;ROUNDUP(MONTH(Sales_Data[[#This Row],[Order_Date]])/3,0)</f>
        <v>Q3</v>
      </c>
    </row>
    <row r="7951" spans="1:25" x14ac:dyDescent="0.3">
      <c r="A7951" t="s">
        <v>9768</v>
      </c>
      <c r="B7951" s="1">
        <v>45977</v>
      </c>
      <c r="C7951" t="s">
        <v>2385</v>
      </c>
      <c r="D7951" t="s">
        <v>255</v>
      </c>
      <c r="E7951" t="s">
        <v>30</v>
      </c>
      <c r="F7951" t="s">
        <v>101</v>
      </c>
      <c r="G7951" t="s">
        <v>67</v>
      </c>
      <c r="H7951" t="s">
        <v>121</v>
      </c>
      <c r="I7951" t="s">
        <v>142</v>
      </c>
      <c r="J7951">
        <v>1</v>
      </c>
      <c r="K7951">
        <v>1148.18</v>
      </c>
      <c r="L7951">
        <v>0</v>
      </c>
      <c r="M7951">
        <v>889.67</v>
      </c>
      <c r="N7951" t="s">
        <v>109</v>
      </c>
      <c r="O7951" t="s">
        <v>35</v>
      </c>
      <c r="P7951" t="s">
        <v>44</v>
      </c>
      <c r="Q7951">
        <f>Sales_Data[[#This Row],[Quantity]]*Sales_Data[[#This Row],[Unit_Price]]</f>
        <v>1148.18</v>
      </c>
      <c r="R7951">
        <f>Sales_Data[[#This Row],[Gross_Sales]]*Sales_Data[[#This Row],[Discount]]</f>
        <v>0</v>
      </c>
      <c r="S7951">
        <f>Sales_Data[[#This Row],[Gross_Sales]]-Sales_Data[[#This Row],[Discount_Amount]]</f>
        <v>1148.18</v>
      </c>
      <c r="T7951">
        <f>Sales_Data[[#This Row],[Net Sales]]-Sales_Data[[#This Row],[Cost]]</f>
        <v>258.5100000000001</v>
      </c>
      <c r="U7951" s="2">
        <f>Sales_Data[[#This Row],[Profit]]/Sales_Data[[#This Row],[Net Sales]]</f>
        <v>0.22514762493685667</v>
      </c>
      <c r="V7951">
        <f>YEAR(Sales_Data[[#This Row],[Order_Date]])</f>
        <v>2025</v>
      </c>
      <c r="W7951" t="str">
        <f>TEXT(Sales_Data[[#This Row],[Order_Date]],"mmm")</f>
        <v>Nov</v>
      </c>
      <c r="X7951">
        <f>MONTH(Sales_Data[[#This Row],[Order_Date]])</f>
        <v>11</v>
      </c>
      <c r="Y7951" t="str">
        <f>"Q"&amp;ROUNDUP(MONTH(Sales_Data[[#This Row],[Order_Date]])/3,0)</f>
        <v>Q4</v>
      </c>
    </row>
    <row r="7952" spans="1:25" x14ac:dyDescent="0.3">
      <c r="A7952" t="s">
        <v>9769</v>
      </c>
      <c r="B7952" s="1">
        <v>45678</v>
      </c>
      <c r="C7952" t="s">
        <v>1233</v>
      </c>
      <c r="D7952" t="s">
        <v>209</v>
      </c>
      <c r="E7952" t="s">
        <v>119</v>
      </c>
      <c r="F7952" t="s">
        <v>146</v>
      </c>
      <c r="G7952" t="s">
        <v>67</v>
      </c>
      <c r="H7952" t="s">
        <v>133</v>
      </c>
      <c r="I7952" t="s">
        <v>134</v>
      </c>
      <c r="J7952">
        <v>2</v>
      </c>
      <c r="K7952">
        <v>1919.38</v>
      </c>
      <c r="L7952">
        <v>0.05</v>
      </c>
      <c r="M7952">
        <v>2446.79</v>
      </c>
      <c r="N7952" t="s">
        <v>24</v>
      </c>
      <c r="O7952" t="s">
        <v>53</v>
      </c>
      <c r="P7952" t="s">
        <v>26</v>
      </c>
      <c r="Q7952">
        <f>Sales_Data[[#This Row],[Quantity]]*Sales_Data[[#This Row],[Unit_Price]]</f>
        <v>3838.76</v>
      </c>
      <c r="R7952">
        <f>Sales_Data[[#This Row],[Gross_Sales]]*Sales_Data[[#This Row],[Discount]]</f>
        <v>191.93800000000002</v>
      </c>
      <c r="S7952">
        <f>Sales_Data[[#This Row],[Gross_Sales]]-Sales_Data[[#This Row],[Discount_Amount]]</f>
        <v>3646.8220000000001</v>
      </c>
      <c r="T7952">
        <f>Sales_Data[[#This Row],[Net Sales]]-Sales_Data[[#This Row],[Cost]]</f>
        <v>1200.0320000000002</v>
      </c>
      <c r="U7952" s="2">
        <f>Sales_Data[[#This Row],[Profit]]/Sales_Data[[#This Row],[Net Sales]]</f>
        <v>0.32906240008423776</v>
      </c>
      <c r="V7952">
        <f>YEAR(Sales_Data[[#This Row],[Order_Date]])</f>
        <v>2025</v>
      </c>
      <c r="W7952" t="str">
        <f>TEXT(Sales_Data[[#This Row],[Order_Date]],"mmm")</f>
        <v>Jan</v>
      </c>
      <c r="X7952">
        <f>MONTH(Sales_Data[[#This Row],[Order_Date]])</f>
        <v>1</v>
      </c>
      <c r="Y7952" t="str">
        <f>"Q"&amp;ROUNDUP(MONTH(Sales_Data[[#This Row],[Order_Date]])/3,0)</f>
        <v>Q1</v>
      </c>
    </row>
    <row r="7953" spans="1:25" x14ac:dyDescent="0.3">
      <c r="A7953" t="s">
        <v>9770</v>
      </c>
      <c r="B7953" s="1">
        <v>45857</v>
      </c>
      <c r="C7953" t="s">
        <v>4575</v>
      </c>
      <c r="D7953" t="s">
        <v>274</v>
      </c>
      <c r="E7953" t="s">
        <v>39</v>
      </c>
      <c r="F7953" t="s">
        <v>107</v>
      </c>
      <c r="G7953" t="s">
        <v>75</v>
      </c>
      <c r="H7953" t="s">
        <v>256</v>
      </c>
      <c r="I7953" t="s">
        <v>334</v>
      </c>
      <c r="J7953">
        <v>2</v>
      </c>
      <c r="K7953">
        <v>5207.95</v>
      </c>
      <c r="L7953">
        <v>0</v>
      </c>
      <c r="M7953">
        <v>9035.1</v>
      </c>
      <c r="N7953" t="s">
        <v>109</v>
      </c>
      <c r="O7953" t="s">
        <v>53</v>
      </c>
      <c r="P7953" t="s">
        <v>26</v>
      </c>
      <c r="Q7953">
        <f>Sales_Data[[#This Row],[Quantity]]*Sales_Data[[#This Row],[Unit_Price]]</f>
        <v>10415.9</v>
      </c>
      <c r="R7953">
        <f>Sales_Data[[#This Row],[Gross_Sales]]*Sales_Data[[#This Row],[Discount]]</f>
        <v>0</v>
      </c>
      <c r="S7953">
        <f>Sales_Data[[#This Row],[Gross_Sales]]-Sales_Data[[#This Row],[Discount_Amount]]</f>
        <v>10415.9</v>
      </c>
      <c r="T7953">
        <f>Sales_Data[[#This Row],[Net Sales]]-Sales_Data[[#This Row],[Cost]]</f>
        <v>1380.7999999999993</v>
      </c>
      <c r="U7953" s="2">
        <f>Sales_Data[[#This Row],[Profit]]/Sales_Data[[#This Row],[Net Sales]]</f>
        <v>0.13256655689858768</v>
      </c>
      <c r="V7953">
        <f>YEAR(Sales_Data[[#This Row],[Order_Date]])</f>
        <v>2025</v>
      </c>
      <c r="W7953" t="str">
        <f>TEXT(Sales_Data[[#This Row],[Order_Date]],"mmm")</f>
        <v>Jul</v>
      </c>
      <c r="X7953">
        <f>MONTH(Sales_Data[[#This Row],[Order_Date]])</f>
        <v>7</v>
      </c>
      <c r="Y7953" t="str">
        <f>"Q"&amp;ROUNDUP(MONTH(Sales_Data[[#This Row],[Order_Date]])/3,0)</f>
        <v>Q3</v>
      </c>
    </row>
    <row r="7954" spans="1:25" x14ac:dyDescent="0.3">
      <c r="A7954" t="s">
        <v>9771</v>
      </c>
      <c r="B7954" s="1">
        <v>45998</v>
      </c>
      <c r="C7954" t="s">
        <v>217</v>
      </c>
      <c r="D7954" t="s">
        <v>244</v>
      </c>
      <c r="E7954" t="s">
        <v>48</v>
      </c>
      <c r="F7954" t="s">
        <v>132</v>
      </c>
      <c r="G7954" t="s">
        <v>21</v>
      </c>
      <c r="H7954" t="s">
        <v>230</v>
      </c>
      <c r="I7954" t="s">
        <v>328</v>
      </c>
      <c r="J7954">
        <v>3</v>
      </c>
      <c r="K7954">
        <v>16711.509999999998</v>
      </c>
      <c r="L7954">
        <v>0</v>
      </c>
      <c r="M7954">
        <v>41646.5</v>
      </c>
      <c r="N7954" t="s">
        <v>109</v>
      </c>
      <c r="O7954" t="s">
        <v>35</v>
      </c>
      <c r="P7954" t="s">
        <v>71</v>
      </c>
      <c r="Q7954">
        <f>Sales_Data[[#This Row],[Quantity]]*Sales_Data[[#This Row],[Unit_Price]]</f>
        <v>50134.53</v>
      </c>
      <c r="R7954">
        <f>Sales_Data[[#This Row],[Gross_Sales]]*Sales_Data[[#This Row],[Discount]]</f>
        <v>0</v>
      </c>
      <c r="S7954">
        <f>Sales_Data[[#This Row],[Gross_Sales]]-Sales_Data[[#This Row],[Discount_Amount]]</f>
        <v>50134.53</v>
      </c>
      <c r="T7954">
        <f>Sales_Data[[#This Row],[Net Sales]]-Sales_Data[[#This Row],[Cost]]</f>
        <v>8488.0299999999988</v>
      </c>
      <c r="U7954" s="2">
        <f>Sales_Data[[#This Row],[Profit]]/Sales_Data[[#This Row],[Net Sales]]</f>
        <v>0.16930506778461868</v>
      </c>
      <c r="V7954">
        <f>YEAR(Sales_Data[[#This Row],[Order_Date]])</f>
        <v>2025</v>
      </c>
      <c r="W7954" t="str">
        <f>TEXT(Sales_Data[[#This Row],[Order_Date]],"mmm")</f>
        <v>Dec</v>
      </c>
      <c r="X7954">
        <f>MONTH(Sales_Data[[#This Row],[Order_Date]])</f>
        <v>12</v>
      </c>
      <c r="Y7954" t="str">
        <f>"Q"&amp;ROUNDUP(MONTH(Sales_Data[[#This Row],[Order_Date]])/3,0)</f>
        <v>Q4</v>
      </c>
    </row>
    <row r="7955" spans="1:25" x14ac:dyDescent="0.3">
      <c r="A7955" t="s">
        <v>9772</v>
      </c>
      <c r="B7955" s="1">
        <v>45905</v>
      </c>
      <c r="C7955" t="s">
        <v>604</v>
      </c>
      <c r="D7955" t="s">
        <v>366</v>
      </c>
      <c r="E7955" t="s">
        <v>19</v>
      </c>
      <c r="F7955" t="s">
        <v>113</v>
      </c>
      <c r="G7955" t="s">
        <v>41</v>
      </c>
      <c r="H7955" t="s">
        <v>42</v>
      </c>
      <c r="I7955" t="s">
        <v>82</v>
      </c>
      <c r="J7955">
        <v>2</v>
      </c>
      <c r="K7955">
        <v>8912.9599999999991</v>
      </c>
      <c r="L7955">
        <v>0.05</v>
      </c>
      <c r="M7955">
        <v>14164.49</v>
      </c>
      <c r="N7955" t="s">
        <v>52</v>
      </c>
      <c r="O7955" t="s">
        <v>35</v>
      </c>
      <c r="P7955" t="s">
        <v>26</v>
      </c>
      <c r="Q7955">
        <f>Sales_Data[[#This Row],[Quantity]]*Sales_Data[[#This Row],[Unit_Price]]</f>
        <v>17825.919999999998</v>
      </c>
      <c r="R7955">
        <f>Sales_Data[[#This Row],[Gross_Sales]]*Sales_Data[[#This Row],[Discount]]</f>
        <v>891.29599999999994</v>
      </c>
      <c r="S7955">
        <f>Sales_Data[[#This Row],[Gross_Sales]]-Sales_Data[[#This Row],[Discount_Amount]]</f>
        <v>16934.624</v>
      </c>
      <c r="T7955">
        <f>Sales_Data[[#This Row],[Net Sales]]-Sales_Data[[#This Row],[Cost]]</f>
        <v>2770.134</v>
      </c>
      <c r="U7955" s="2">
        <f>Sales_Data[[#This Row],[Profit]]/Sales_Data[[#This Row],[Net Sales]]</f>
        <v>0.16357812254939938</v>
      </c>
      <c r="V7955">
        <f>YEAR(Sales_Data[[#This Row],[Order_Date]])</f>
        <v>2025</v>
      </c>
      <c r="W7955" t="str">
        <f>TEXT(Sales_Data[[#This Row],[Order_Date]],"mmm")</f>
        <v>Sep</v>
      </c>
      <c r="X7955">
        <f>MONTH(Sales_Data[[#This Row],[Order_Date]])</f>
        <v>9</v>
      </c>
      <c r="Y7955" t="str">
        <f>"Q"&amp;ROUNDUP(MONTH(Sales_Data[[#This Row],[Order_Date]])/3,0)</f>
        <v>Q3</v>
      </c>
    </row>
    <row r="7956" spans="1:25" x14ac:dyDescent="0.3">
      <c r="A7956" t="s">
        <v>9773</v>
      </c>
      <c r="B7956" s="1">
        <v>45933</v>
      </c>
      <c r="C7956" t="s">
        <v>2058</v>
      </c>
      <c r="D7956" t="s">
        <v>65</v>
      </c>
      <c r="E7956" t="s">
        <v>119</v>
      </c>
      <c r="F7956" t="s">
        <v>184</v>
      </c>
      <c r="G7956" t="s">
        <v>67</v>
      </c>
      <c r="H7956" t="s">
        <v>68</v>
      </c>
      <c r="I7956" t="s">
        <v>97</v>
      </c>
      <c r="J7956">
        <v>2</v>
      </c>
      <c r="K7956">
        <v>2599.41</v>
      </c>
      <c r="L7956">
        <v>0</v>
      </c>
      <c r="M7956">
        <v>4421.04</v>
      </c>
      <c r="N7956" t="s">
        <v>70</v>
      </c>
      <c r="O7956" t="s">
        <v>25</v>
      </c>
      <c r="P7956" t="s">
        <v>71</v>
      </c>
      <c r="Q7956">
        <f>Sales_Data[[#This Row],[Quantity]]*Sales_Data[[#This Row],[Unit_Price]]</f>
        <v>5198.82</v>
      </c>
      <c r="R7956">
        <f>Sales_Data[[#This Row],[Gross_Sales]]*Sales_Data[[#This Row],[Discount]]</f>
        <v>0</v>
      </c>
      <c r="S7956">
        <f>Sales_Data[[#This Row],[Gross_Sales]]-Sales_Data[[#This Row],[Discount_Amount]]</f>
        <v>5198.82</v>
      </c>
      <c r="T7956">
        <f>Sales_Data[[#This Row],[Net Sales]]-Sales_Data[[#This Row],[Cost]]</f>
        <v>777.77999999999975</v>
      </c>
      <c r="U7956" s="2">
        <f>Sales_Data[[#This Row],[Profit]]/Sales_Data[[#This Row],[Net Sales]]</f>
        <v>0.14960702620979371</v>
      </c>
      <c r="V7956">
        <f>YEAR(Sales_Data[[#This Row],[Order_Date]])</f>
        <v>2025</v>
      </c>
      <c r="W7956" t="str">
        <f>TEXT(Sales_Data[[#This Row],[Order_Date]],"mmm")</f>
        <v>Oct</v>
      </c>
      <c r="X7956">
        <f>MONTH(Sales_Data[[#This Row],[Order_Date]])</f>
        <v>10</v>
      </c>
      <c r="Y7956" t="str">
        <f>"Q"&amp;ROUNDUP(MONTH(Sales_Data[[#This Row],[Order_Date]])/3,0)</f>
        <v>Q4</v>
      </c>
    </row>
    <row r="7957" spans="1:25" x14ac:dyDescent="0.3">
      <c r="A7957" t="s">
        <v>9774</v>
      </c>
      <c r="B7957" s="1">
        <v>45921</v>
      </c>
      <c r="C7957" t="s">
        <v>3273</v>
      </c>
      <c r="D7957" t="s">
        <v>341</v>
      </c>
      <c r="E7957" t="s">
        <v>48</v>
      </c>
      <c r="F7957" t="s">
        <v>126</v>
      </c>
      <c r="G7957" t="s">
        <v>41</v>
      </c>
      <c r="H7957" t="s">
        <v>102</v>
      </c>
      <c r="I7957" t="s">
        <v>165</v>
      </c>
      <c r="J7957">
        <v>1</v>
      </c>
      <c r="K7957">
        <v>38344.85</v>
      </c>
      <c r="L7957">
        <v>0.1</v>
      </c>
      <c r="M7957">
        <v>23709.98</v>
      </c>
      <c r="N7957" t="s">
        <v>24</v>
      </c>
      <c r="O7957" t="s">
        <v>35</v>
      </c>
      <c r="P7957" t="s">
        <v>44</v>
      </c>
      <c r="Q7957">
        <f>Sales_Data[[#This Row],[Quantity]]*Sales_Data[[#This Row],[Unit_Price]]</f>
        <v>38344.85</v>
      </c>
      <c r="R7957">
        <f>Sales_Data[[#This Row],[Gross_Sales]]*Sales_Data[[#This Row],[Discount]]</f>
        <v>3834.4850000000001</v>
      </c>
      <c r="S7957">
        <f>Sales_Data[[#This Row],[Gross_Sales]]-Sales_Data[[#This Row],[Discount_Amount]]</f>
        <v>34510.364999999998</v>
      </c>
      <c r="T7957">
        <f>Sales_Data[[#This Row],[Net Sales]]-Sales_Data[[#This Row],[Cost]]</f>
        <v>10800.384999999998</v>
      </c>
      <c r="U7957" s="2">
        <f>Sales_Data[[#This Row],[Profit]]/Sales_Data[[#This Row],[Net Sales]]</f>
        <v>0.31296061342729925</v>
      </c>
      <c r="V7957">
        <f>YEAR(Sales_Data[[#This Row],[Order_Date]])</f>
        <v>2025</v>
      </c>
      <c r="W7957" t="str">
        <f>TEXT(Sales_Data[[#This Row],[Order_Date]],"mmm")</f>
        <v>Sep</v>
      </c>
      <c r="X7957">
        <f>MONTH(Sales_Data[[#This Row],[Order_Date]])</f>
        <v>9</v>
      </c>
      <c r="Y7957" t="str">
        <f>"Q"&amp;ROUNDUP(MONTH(Sales_Data[[#This Row],[Order_Date]])/3,0)</f>
        <v>Q3</v>
      </c>
    </row>
    <row r="7958" spans="1:25" x14ac:dyDescent="0.3">
      <c r="A7958" t="s">
        <v>9775</v>
      </c>
      <c r="B7958" s="1">
        <v>45715</v>
      </c>
      <c r="C7958" t="s">
        <v>659</v>
      </c>
      <c r="D7958" t="s">
        <v>777</v>
      </c>
      <c r="E7958" t="s">
        <v>30</v>
      </c>
      <c r="F7958" t="s">
        <v>210</v>
      </c>
      <c r="G7958" t="s">
        <v>32</v>
      </c>
      <c r="H7958" t="s">
        <v>50</v>
      </c>
      <c r="I7958" t="s">
        <v>51</v>
      </c>
      <c r="J7958">
        <v>2</v>
      </c>
      <c r="K7958">
        <v>3672.73</v>
      </c>
      <c r="L7958">
        <v>0.1</v>
      </c>
      <c r="M7958">
        <v>5593.32</v>
      </c>
      <c r="N7958" t="s">
        <v>52</v>
      </c>
      <c r="O7958" t="s">
        <v>35</v>
      </c>
      <c r="P7958" t="s">
        <v>71</v>
      </c>
      <c r="Q7958">
        <f>Sales_Data[[#This Row],[Quantity]]*Sales_Data[[#This Row],[Unit_Price]]</f>
        <v>7345.46</v>
      </c>
      <c r="R7958">
        <f>Sales_Data[[#This Row],[Gross_Sales]]*Sales_Data[[#This Row],[Discount]]</f>
        <v>734.54600000000005</v>
      </c>
      <c r="S7958">
        <f>Sales_Data[[#This Row],[Gross_Sales]]-Sales_Data[[#This Row],[Discount_Amount]]</f>
        <v>6610.9139999999998</v>
      </c>
      <c r="T7958">
        <f>Sales_Data[[#This Row],[Net Sales]]-Sales_Data[[#This Row],[Cost]]</f>
        <v>1017.5940000000001</v>
      </c>
      <c r="U7958" s="2">
        <f>Sales_Data[[#This Row],[Profit]]/Sales_Data[[#This Row],[Net Sales]]</f>
        <v>0.15392637084675434</v>
      </c>
      <c r="V7958">
        <f>YEAR(Sales_Data[[#This Row],[Order_Date]])</f>
        <v>2025</v>
      </c>
      <c r="W7958" t="str">
        <f>TEXT(Sales_Data[[#This Row],[Order_Date]],"mmm")</f>
        <v>Feb</v>
      </c>
      <c r="X7958">
        <f>MONTH(Sales_Data[[#This Row],[Order_Date]])</f>
        <v>2</v>
      </c>
      <c r="Y7958" t="str">
        <f>"Q"&amp;ROUNDUP(MONTH(Sales_Data[[#This Row],[Order_Date]])/3,0)</f>
        <v>Q1</v>
      </c>
    </row>
    <row r="7959" spans="1:25" x14ac:dyDescent="0.3">
      <c r="A7959" t="s">
        <v>9776</v>
      </c>
      <c r="B7959" s="1">
        <v>45959</v>
      </c>
      <c r="C7959" t="s">
        <v>2195</v>
      </c>
      <c r="D7959" t="s">
        <v>252</v>
      </c>
      <c r="E7959" t="s">
        <v>119</v>
      </c>
      <c r="F7959" t="s">
        <v>538</v>
      </c>
      <c r="G7959" t="s">
        <v>41</v>
      </c>
      <c r="H7959" t="s">
        <v>102</v>
      </c>
      <c r="I7959" t="s">
        <v>103</v>
      </c>
      <c r="J7959">
        <v>2</v>
      </c>
      <c r="K7959">
        <v>3314.14</v>
      </c>
      <c r="L7959">
        <v>0.05</v>
      </c>
      <c r="M7959">
        <v>4706.82</v>
      </c>
      <c r="N7959" t="s">
        <v>52</v>
      </c>
      <c r="O7959" t="s">
        <v>53</v>
      </c>
      <c r="P7959" t="s">
        <v>44</v>
      </c>
      <c r="Q7959">
        <f>Sales_Data[[#This Row],[Quantity]]*Sales_Data[[#This Row],[Unit_Price]]</f>
        <v>6628.28</v>
      </c>
      <c r="R7959">
        <f>Sales_Data[[#This Row],[Gross_Sales]]*Sales_Data[[#This Row],[Discount]]</f>
        <v>331.41399999999999</v>
      </c>
      <c r="S7959">
        <f>Sales_Data[[#This Row],[Gross_Sales]]-Sales_Data[[#This Row],[Discount_Amount]]</f>
        <v>6296.866</v>
      </c>
      <c r="T7959">
        <f>Sales_Data[[#This Row],[Net Sales]]-Sales_Data[[#This Row],[Cost]]</f>
        <v>1590.0460000000003</v>
      </c>
      <c r="U7959" s="2">
        <f>Sales_Data[[#This Row],[Profit]]/Sales_Data[[#This Row],[Net Sales]]</f>
        <v>0.25251386959798738</v>
      </c>
      <c r="V7959">
        <f>YEAR(Sales_Data[[#This Row],[Order_Date]])</f>
        <v>2025</v>
      </c>
      <c r="W7959" t="str">
        <f>TEXT(Sales_Data[[#This Row],[Order_Date]],"mmm")</f>
        <v>Oct</v>
      </c>
      <c r="X7959">
        <f>MONTH(Sales_Data[[#This Row],[Order_Date]])</f>
        <v>10</v>
      </c>
      <c r="Y7959" t="str">
        <f>"Q"&amp;ROUNDUP(MONTH(Sales_Data[[#This Row],[Order_Date]])/3,0)</f>
        <v>Q4</v>
      </c>
    </row>
    <row r="7960" spans="1:25" x14ac:dyDescent="0.3">
      <c r="A7960" t="s">
        <v>9777</v>
      </c>
      <c r="B7960" s="1">
        <v>45688</v>
      </c>
      <c r="C7960" t="s">
        <v>6546</v>
      </c>
      <c r="D7960" t="s">
        <v>522</v>
      </c>
      <c r="E7960" t="s">
        <v>119</v>
      </c>
      <c r="F7960" t="s">
        <v>249</v>
      </c>
      <c r="G7960" t="s">
        <v>41</v>
      </c>
      <c r="H7960" t="s">
        <v>171</v>
      </c>
      <c r="I7960" t="s">
        <v>172</v>
      </c>
      <c r="J7960">
        <v>2</v>
      </c>
      <c r="K7960">
        <v>5625.68</v>
      </c>
      <c r="L7960">
        <v>0.1</v>
      </c>
      <c r="M7960">
        <v>7998.37</v>
      </c>
      <c r="N7960" t="s">
        <v>24</v>
      </c>
      <c r="O7960" t="s">
        <v>35</v>
      </c>
      <c r="P7960" t="s">
        <v>71</v>
      </c>
      <c r="Q7960">
        <f>Sales_Data[[#This Row],[Quantity]]*Sales_Data[[#This Row],[Unit_Price]]</f>
        <v>11251.36</v>
      </c>
      <c r="R7960">
        <f>Sales_Data[[#This Row],[Gross_Sales]]*Sales_Data[[#This Row],[Discount]]</f>
        <v>1125.1360000000002</v>
      </c>
      <c r="S7960">
        <f>Sales_Data[[#This Row],[Gross_Sales]]-Sales_Data[[#This Row],[Discount_Amount]]</f>
        <v>10126.224</v>
      </c>
      <c r="T7960">
        <f>Sales_Data[[#This Row],[Net Sales]]-Sales_Data[[#This Row],[Cost]]</f>
        <v>2127.8540000000003</v>
      </c>
      <c r="U7960" s="2">
        <f>Sales_Data[[#This Row],[Profit]]/Sales_Data[[#This Row],[Net Sales]]</f>
        <v>0.2101330170061417</v>
      </c>
      <c r="V7960">
        <f>YEAR(Sales_Data[[#This Row],[Order_Date]])</f>
        <v>2025</v>
      </c>
      <c r="W7960" t="str">
        <f>TEXT(Sales_Data[[#This Row],[Order_Date]],"mmm")</f>
        <v>Jan</v>
      </c>
      <c r="X7960">
        <f>MONTH(Sales_Data[[#This Row],[Order_Date]])</f>
        <v>1</v>
      </c>
      <c r="Y7960" t="str">
        <f>"Q"&amp;ROUNDUP(MONTH(Sales_Data[[#This Row],[Order_Date]])/3,0)</f>
        <v>Q1</v>
      </c>
    </row>
    <row r="7961" spans="1:25" x14ac:dyDescent="0.3">
      <c r="A7961" t="s">
        <v>9778</v>
      </c>
      <c r="B7961" s="1">
        <v>45906</v>
      </c>
      <c r="C7961" t="s">
        <v>1911</v>
      </c>
      <c r="D7961" t="s">
        <v>170</v>
      </c>
      <c r="E7961" t="s">
        <v>39</v>
      </c>
      <c r="F7961" t="s">
        <v>202</v>
      </c>
      <c r="G7961" t="s">
        <v>21</v>
      </c>
      <c r="H7961" t="s">
        <v>230</v>
      </c>
      <c r="I7961" t="s">
        <v>231</v>
      </c>
      <c r="J7961">
        <v>1</v>
      </c>
      <c r="K7961">
        <v>5844.04</v>
      </c>
      <c r="L7961">
        <v>0.05</v>
      </c>
      <c r="M7961">
        <v>4828.99</v>
      </c>
      <c r="N7961" t="s">
        <v>52</v>
      </c>
      <c r="O7961" t="s">
        <v>35</v>
      </c>
      <c r="P7961" t="s">
        <v>26</v>
      </c>
      <c r="Q7961">
        <f>Sales_Data[[#This Row],[Quantity]]*Sales_Data[[#This Row],[Unit_Price]]</f>
        <v>5844.04</v>
      </c>
      <c r="R7961">
        <f>Sales_Data[[#This Row],[Gross_Sales]]*Sales_Data[[#This Row],[Discount]]</f>
        <v>292.202</v>
      </c>
      <c r="S7961">
        <f>Sales_Data[[#This Row],[Gross_Sales]]-Sales_Data[[#This Row],[Discount_Amount]]</f>
        <v>5551.8379999999997</v>
      </c>
      <c r="T7961">
        <f>Sales_Data[[#This Row],[Net Sales]]-Sales_Data[[#This Row],[Cost]]</f>
        <v>722.84799999999996</v>
      </c>
      <c r="U7961" s="2">
        <f>Sales_Data[[#This Row],[Profit]]/Sales_Data[[#This Row],[Net Sales]]</f>
        <v>0.13019976447439569</v>
      </c>
      <c r="V7961">
        <f>YEAR(Sales_Data[[#This Row],[Order_Date]])</f>
        <v>2025</v>
      </c>
      <c r="W7961" t="str">
        <f>TEXT(Sales_Data[[#This Row],[Order_Date]],"mmm")</f>
        <v>Sep</v>
      </c>
      <c r="X7961">
        <f>MONTH(Sales_Data[[#This Row],[Order_Date]])</f>
        <v>9</v>
      </c>
      <c r="Y7961" t="str">
        <f>"Q"&amp;ROUNDUP(MONTH(Sales_Data[[#This Row],[Order_Date]])/3,0)</f>
        <v>Q3</v>
      </c>
    </row>
    <row r="7962" spans="1:25" x14ac:dyDescent="0.3">
      <c r="A7962" t="s">
        <v>9779</v>
      </c>
      <c r="B7962" s="1">
        <v>45750</v>
      </c>
      <c r="C7962" t="s">
        <v>140</v>
      </c>
      <c r="D7962" t="s">
        <v>393</v>
      </c>
      <c r="E7962" t="s">
        <v>30</v>
      </c>
      <c r="F7962" t="s">
        <v>87</v>
      </c>
      <c r="G7962" t="s">
        <v>41</v>
      </c>
      <c r="H7962" t="s">
        <v>102</v>
      </c>
      <c r="I7962" t="s">
        <v>103</v>
      </c>
      <c r="J7962">
        <v>2</v>
      </c>
      <c r="K7962">
        <v>697.57</v>
      </c>
      <c r="L7962">
        <v>0</v>
      </c>
      <c r="M7962">
        <v>1190.96</v>
      </c>
      <c r="N7962" t="s">
        <v>70</v>
      </c>
      <c r="O7962" t="s">
        <v>35</v>
      </c>
      <c r="P7962" t="s">
        <v>71</v>
      </c>
      <c r="Q7962">
        <f>Sales_Data[[#This Row],[Quantity]]*Sales_Data[[#This Row],[Unit_Price]]</f>
        <v>1395.14</v>
      </c>
      <c r="R7962">
        <f>Sales_Data[[#This Row],[Gross_Sales]]*Sales_Data[[#This Row],[Discount]]</f>
        <v>0</v>
      </c>
      <c r="S7962">
        <f>Sales_Data[[#This Row],[Gross_Sales]]-Sales_Data[[#This Row],[Discount_Amount]]</f>
        <v>1395.14</v>
      </c>
      <c r="T7962">
        <f>Sales_Data[[#This Row],[Net Sales]]-Sales_Data[[#This Row],[Cost]]</f>
        <v>204.18000000000006</v>
      </c>
      <c r="U7962" s="2">
        <f>Sales_Data[[#This Row],[Profit]]/Sales_Data[[#This Row],[Net Sales]]</f>
        <v>0.14635090385194321</v>
      </c>
      <c r="V7962">
        <f>YEAR(Sales_Data[[#This Row],[Order_Date]])</f>
        <v>2025</v>
      </c>
      <c r="W7962" t="str">
        <f>TEXT(Sales_Data[[#This Row],[Order_Date]],"mmm")</f>
        <v>Apr</v>
      </c>
      <c r="X7962">
        <f>MONTH(Sales_Data[[#This Row],[Order_Date]])</f>
        <v>4</v>
      </c>
      <c r="Y7962" t="str">
        <f>"Q"&amp;ROUNDUP(MONTH(Sales_Data[[#This Row],[Order_Date]])/3,0)</f>
        <v>Q2</v>
      </c>
    </row>
    <row r="7963" spans="1:25" x14ac:dyDescent="0.3">
      <c r="A7963" t="s">
        <v>9780</v>
      </c>
      <c r="B7963" s="1">
        <v>45922</v>
      </c>
      <c r="C7963" t="s">
        <v>4749</v>
      </c>
      <c r="D7963" t="s">
        <v>341</v>
      </c>
      <c r="E7963" t="s">
        <v>119</v>
      </c>
      <c r="F7963" t="s">
        <v>538</v>
      </c>
      <c r="G7963" t="s">
        <v>75</v>
      </c>
      <c r="H7963" t="s">
        <v>114</v>
      </c>
      <c r="I7963" t="s">
        <v>115</v>
      </c>
      <c r="J7963">
        <v>4</v>
      </c>
      <c r="K7963">
        <v>6540.7</v>
      </c>
      <c r="L7963">
        <v>0.05</v>
      </c>
      <c r="M7963">
        <v>17023.419999999998</v>
      </c>
      <c r="N7963" t="s">
        <v>70</v>
      </c>
      <c r="O7963" t="s">
        <v>35</v>
      </c>
      <c r="P7963" t="s">
        <v>44</v>
      </c>
      <c r="Q7963">
        <f>Sales_Data[[#This Row],[Quantity]]*Sales_Data[[#This Row],[Unit_Price]]</f>
        <v>26162.799999999999</v>
      </c>
      <c r="R7963">
        <f>Sales_Data[[#This Row],[Gross_Sales]]*Sales_Data[[#This Row],[Discount]]</f>
        <v>1308.1400000000001</v>
      </c>
      <c r="S7963">
        <f>Sales_Data[[#This Row],[Gross_Sales]]-Sales_Data[[#This Row],[Discount_Amount]]</f>
        <v>24854.66</v>
      </c>
      <c r="T7963">
        <f>Sales_Data[[#This Row],[Net Sales]]-Sales_Data[[#This Row],[Cost]]</f>
        <v>7831.2400000000016</v>
      </c>
      <c r="U7963" s="2">
        <f>Sales_Data[[#This Row],[Profit]]/Sales_Data[[#This Row],[Net Sales]]</f>
        <v>0.31508135697692108</v>
      </c>
      <c r="V7963">
        <f>YEAR(Sales_Data[[#This Row],[Order_Date]])</f>
        <v>2025</v>
      </c>
      <c r="W7963" t="str">
        <f>TEXT(Sales_Data[[#This Row],[Order_Date]],"mmm")</f>
        <v>Sep</v>
      </c>
      <c r="X7963">
        <f>MONTH(Sales_Data[[#This Row],[Order_Date]])</f>
        <v>9</v>
      </c>
      <c r="Y7963" t="str">
        <f>"Q"&amp;ROUNDUP(MONTH(Sales_Data[[#This Row],[Order_Date]])/3,0)</f>
        <v>Q3</v>
      </c>
    </row>
    <row r="7964" spans="1:25" x14ac:dyDescent="0.3">
      <c r="A7964" t="s">
        <v>9781</v>
      </c>
      <c r="B7964" s="1">
        <v>45928</v>
      </c>
      <c r="C7964" t="s">
        <v>4053</v>
      </c>
      <c r="D7964" t="s">
        <v>497</v>
      </c>
      <c r="E7964" t="s">
        <v>19</v>
      </c>
      <c r="F7964" t="s">
        <v>113</v>
      </c>
      <c r="G7964" t="s">
        <v>41</v>
      </c>
      <c r="H7964" t="s">
        <v>147</v>
      </c>
      <c r="I7964" t="s">
        <v>369</v>
      </c>
      <c r="J7964">
        <v>2</v>
      </c>
      <c r="K7964">
        <v>6290.41</v>
      </c>
      <c r="L7964">
        <v>0.1</v>
      </c>
      <c r="M7964">
        <v>9180.2900000000009</v>
      </c>
      <c r="N7964" t="s">
        <v>52</v>
      </c>
      <c r="O7964" t="s">
        <v>35</v>
      </c>
      <c r="P7964" t="s">
        <v>26</v>
      </c>
      <c r="Q7964">
        <f>Sales_Data[[#This Row],[Quantity]]*Sales_Data[[#This Row],[Unit_Price]]</f>
        <v>12580.82</v>
      </c>
      <c r="R7964">
        <f>Sales_Data[[#This Row],[Gross_Sales]]*Sales_Data[[#This Row],[Discount]]</f>
        <v>1258.0820000000001</v>
      </c>
      <c r="S7964">
        <f>Sales_Data[[#This Row],[Gross_Sales]]-Sales_Data[[#This Row],[Discount_Amount]]</f>
        <v>11322.737999999999</v>
      </c>
      <c r="T7964">
        <f>Sales_Data[[#This Row],[Net Sales]]-Sales_Data[[#This Row],[Cost]]</f>
        <v>2142.4479999999985</v>
      </c>
      <c r="U7964" s="2">
        <f>Sales_Data[[#This Row],[Profit]]/Sales_Data[[#This Row],[Net Sales]]</f>
        <v>0.18921642450792367</v>
      </c>
      <c r="V7964">
        <f>YEAR(Sales_Data[[#This Row],[Order_Date]])</f>
        <v>2025</v>
      </c>
      <c r="W7964" t="str">
        <f>TEXT(Sales_Data[[#This Row],[Order_Date]],"mmm")</f>
        <v>Sep</v>
      </c>
      <c r="X7964">
        <f>MONTH(Sales_Data[[#This Row],[Order_Date]])</f>
        <v>9</v>
      </c>
      <c r="Y7964" t="str">
        <f>"Q"&amp;ROUNDUP(MONTH(Sales_Data[[#This Row],[Order_Date]])/3,0)</f>
        <v>Q3</v>
      </c>
    </row>
    <row r="7965" spans="1:25" x14ac:dyDescent="0.3">
      <c r="A7965" t="s">
        <v>9782</v>
      </c>
      <c r="B7965" s="1">
        <v>45751</v>
      </c>
      <c r="C7965" t="s">
        <v>1712</v>
      </c>
      <c r="D7965" t="s">
        <v>160</v>
      </c>
      <c r="E7965" t="s">
        <v>48</v>
      </c>
      <c r="F7965" t="s">
        <v>132</v>
      </c>
      <c r="G7965" t="s">
        <v>41</v>
      </c>
      <c r="H7965" t="s">
        <v>171</v>
      </c>
      <c r="I7965" t="s">
        <v>172</v>
      </c>
      <c r="J7965">
        <v>2</v>
      </c>
      <c r="K7965">
        <v>9288.27</v>
      </c>
      <c r="L7965">
        <v>0</v>
      </c>
      <c r="M7965">
        <v>15523.39</v>
      </c>
      <c r="N7965" t="s">
        <v>24</v>
      </c>
      <c r="O7965" t="s">
        <v>35</v>
      </c>
      <c r="P7965" t="s">
        <v>71</v>
      </c>
      <c r="Q7965">
        <f>Sales_Data[[#This Row],[Quantity]]*Sales_Data[[#This Row],[Unit_Price]]</f>
        <v>18576.54</v>
      </c>
      <c r="R7965">
        <f>Sales_Data[[#This Row],[Gross_Sales]]*Sales_Data[[#This Row],[Discount]]</f>
        <v>0</v>
      </c>
      <c r="S7965">
        <f>Sales_Data[[#This Row],[Gross_Sales]]-Sales_Data[[#This Row],[Discount_Amount]]</f>
        <v>18576.54</v>
      </c>
      <c r="T7965">
        <f>Sales_Data[[#This Row],[Net Sales]]-Sales_Data[[#This Row],[Cost]]</f>
        <v>3053.1500000000015</v>
      </c>
      <c r="U7965" s="2">
        <f>Sales_Data[[#This Row],[Profit]]/Sales_Data[[#This Row],[Net Sales]]</f>
        <v>0.16435514902129253</v>
      </c>
      <c r="V7965">
        <f>YEAR(Sales_Data[[#This Row],[Order_Date]])</f>
        <v>2025</v>
      </c>
      <c r="W7965" t="str">
        <f>TEXT(Sales_Data[[#This Row],[Order_Date]],"mmm")</f>
        <v>Apr</v>
      </c>
      <c r="X7965">
        <f>MONTH(Sales_Data[[#This Row],[Order_Date]])</f>
        <v>4</v>
      </c>
      <c r="Y7965" t="str">
        <f>"Q"&amp;ROUNDUP(MONTH(Sales_Data[[#This Row],[Order_Date]])/3,0)</f>
        <v>Q2</v>
      </c>
    </row>
    <row r="7966" spans="1:25" x14ac:dyDescent="0.3">
      <c r="A7966" t="s">
        <v>9783</v>
      </c>
      <c r="B7966" s="1">
        <v>45811</v>
      </c>
      <c r="C7966" t="s">
        <v>3466</v>
      </c>
      <c r="D7966" t="s">
        <v>356</v>
      </c>
      <c r="E7966" t="s">
        <v>48</v>
      </c>
      <c r="F7966" t="s">
        <v>132</v>
      </c>
      <c r="G7966" t="s">
        <v>67</v>
      </c>
      <c r="H7966" t="s">
        <v>88</v>
      </c>
      <c r="I7966" t="s">
        <v>157</v>
      </c>
      <c r="J7966">
        <v>3</v>
      </c>
      <c r="K7966">
        <v>36149.040000000001</v>
      </c>
      <c r="L7966">
        <v>0.1</v>
      </c>
      <c r="M7966">
        <v>71713.66</v>
      </c>
      <c r="N7966" t="s">
        <v>24</v>
      </c>
      <c r="O7966" t="s">
        <v>53</v>
      </c>
      <c r="P7966" t="s">
        <v>26</v>
      </c>
      <c r="Q7966">
        <f>Sales_Data[[#This Row],[Quantity]]*Sales_Data[[#This Row],[Unit_Price]]</f>
        <v>108447.12</v>
      </c>
      <c r="R7966">
        <f>Sales_Data[[#This Row],[Gross_Sales]]*Sales_Data[[#This Row],[Discount]]</f>
        <v>10844.712</v>
      </c>
      <c r="S7966">
        <f>Sales_Data[[#This Row],[Gross_Sales]]-Sales_Data[[#This Row],[Discount_Amount]]</f>
        <v>97602.407999999996</v>
      </c>
      <c r="T7966">
        <f>Sales_Data[[#This Row],[Net Sales]]-Sales_Data[[#This Row],[Cost]]</f>
        <v>25888.747999999992</v>
      </c>
      <c r="U7966" s="2">
        <f>Sales_Data[[#This Row],[Profit]]/Sales_Data[[#This Row],[Net Sales]]</f>
        <v>0.26524702136447281</v>
      </c>
      <c r="V7966">
        <f>YEAR(Sales_Data[[#This Row],[Order_Date]])</f>
        <v>2025</v>
      </c>
      <c r="W7966" t="str">
        <f>TEXT(Sales_Data[[#This Row],[Order_Date]],"mmm")</f>
        <v>Jun</v>
      </c>
      <c r="X7966">
        <f>MONTH(Sales_Data[[#This Row],[Order_Date]])</f>
        <v>6</v>
      </c>
      <c r="Y7966" t="str">
        <f>"Q"&amp;ROUNDUP(MONTH(Sales_Data[[#This Row],[Order_Date]])/3,0)</f>
        <v>Q2</v>
      </c>
    </row>
    <row r="7967" spans="1:25" x14ac:dyDescent="0.3">
      <c r="A7967" t="s">
        <v>9784</v>
      </c>
      <c r="B7967" s="1">
        <v>45942</v>
      </c>
      <c r="C7967" t="s">
        <v>3433</v>
      </c>
      <c r="D7967" t="s">
        <v>474</v>
      </c>
      <c r="E7967" t="s">
        <v>48</v>
      </c>
      <c r="F7967" t="s">
        <v>126</v>
      </c>
      <c r="G7967" t="s">
        <v>75</v>
      </c>
      <c r="H7967" t="s">
        <v>76</v>
      </c>
      <c r="I7967" t="s">
        <v>108</v>
      </c>
      <c r="J7967">
        <v>1</v>
      </c>
      <c r="K7967">
        <v>15867.66</v>
      </c>
      <c r="L7967">
        <v>0.1</v>
      </c>
      <c r="M7967">
        <v>9251.26</v>
      </c>
      <c r="N7967" t="s">
        <v>109</v>
      </c>
      <c r="O7967" t="s">
        <v>35</v>
      </c>
      <c r="P7967" t="s">
        <v>71</v>
      </c>
      <c r="Q7967">
        <f>Sales_Data[[#This Row],[Quantity]]*Sales_Data[[#This Row],[Unit_Price]]</f>
        <v>15867.66</v>
      </c>
      <c r="R7967">
        <f>Sales_Data[[#This Row],[Gross_Sales]]*Sales_Data[[#This Row],[Discount]]</f>
        <v>1586.7660000000001</v>
      </c>
      <c r="S7967">
        <f>Sales_Data[[#This Row],[Gross_Sales]]-Sales_Data[[#This Row],[Discount_Amount]]</f>
        <v>14280.894</v>
      </c>
      <c r="T7967">
        <f>Sales_Data[[#This Row],[Net Sales]]-Sales_Data[[#This Row],[Cost]]</f>
        <v>5029.634</v>
      </c>
      <c r="U7967" s="2">
        <f>Sales_Data[[#This Row],[Profit]]/Sales_Data[[#This Row],[Net Sales]]</f>
        <v>0.35219321703529205</v>
      </c>
      <c r="V7967">
        <f>YEAR(Sales_Data[[#This Row],[Order_Date]])</f>
        <v>2025</v>
      </c>
      <c r="W7967" t="str">
        <f>TEXT(Sales_Data[[#This Row],[Order_Date]],"mmm")</f>
        <v>Oct</v>
      </c>
      <c r="X7967">
        <f>MONTH(Sales_Data[[#This Row],[Order_Date]])</f>
        <v>10</v>
      </c>
      <c r="Y7967" t="str">
        <f>"Q"&amp;ROUNDUP(MONTH(Sales_Data[[#This Row],[Order_Date]])/3,0)</f>
        <v>Q4</v>
      </c>
    </row>
    <row r="7968" spans="1:25" x14ac:dyDescent="0.3">
      <c r="A7968" t="s">
        <v>9785</v>
      </c>
      <c r="B7968" s="1">
        <v>45737</v>
      </c>
      <c r="C7968" t="s">
        <v>465</v>
      </c>
      <c r="D7968" t="s">
        <v>669</v>
      </c>
      <c r="E7968" t="s">
        <v>119</v>
      </c>
      <c r="F7968" t="s">
        <v>538</v>
      </c>
      <c r="G7968" t="s">
        <v>67</v>
      </c>
      <c r="H7968" t="s">
        <v>88</v>
      </c>
      <c r="I7968" t="s">
        <v>157</v>
      </c>
      <c r="J7968">
        <v>2</v>
      </c>
      <c r="K7968">
        <v>7481.58</v>
      </c>
      <c r="L7968">
        <v>0.15</v>
      </c>
      <c r="M7968">
        <v>8924.48</v>
      </c>
      <c r="N7968" t="s">
        <v>52</v>
      </c>
      <c r="O7968" t="s">
        <v>35</v>
      </c>
      <c r="P7968" t="s">
        <v>26</v>
      </c>
      <c r="Q7968">
        <f>Sales_Data[[#This Row],[Quantity]]*Sales_Data[[#This Row],[Unit_Price]]</f>
        <v>14963.16</v>
      </c>
      <c r="R7968">
        <f>Sales_Data[[#This Row],[Gross_Sales]]*Sales_Data[[#This Row],[Discount]]</f>
        <v>2244.4739999999997</v>
      </c>
      <c r="S7968">
        <f>Sales_Data[[#This Row],[Gross_Sales]]-Sales_Data[[#This Row],[Discount_Amount]]</f>
        <v>12718.686</v>
      </c>
      <c r="T7968">
        <f>Sales_Data[[#This Row],[Net Sales]]-Sales_Data[[#This Row],[Cost]]</f>
        <v>3794.2060000000001</v>
      </c>
      <c r="U7968" s="2">
        <f>Sales_Data[[#This Row],[Profit]]/Sales_Data[[#This Row],[Net Sales]]</f>
        <v>0.29831745197577803</v>
      </c>
      <c r="V7968">
        <f>YEAR(Sales_Data[[#This Row],[Order_Date]])</f>
        <v>2025</v>
      </c>
      <c r="W7968" t="str">
        <f>TEXT(Sales_Data[[#This Row],[Order_Date]],"mmm")</f>
        <v>Mar</v>
      </c>
      <c r="X7968">
        <f>MONTH(Sales_Data[[#This Row],[Order_Date]])</f>
        <v>3</v>
      </c>
      <c r="Y7968" t="str">
        <f>"Q"&amp;ROUNDUP(MONTH(Sales_Data[[#This Row],[Order_Date]])/3,0)</f>
        <v>Q1</v>
      </c>
    </row>
    <row r="7969" spans="1:25" x14ac:dyDescent="0.3">
      <c r="A7969" t="s">
        <v>9786</v>
      </c>
      <c r="B7969" s="1">
        <v>45949</v>
      </c>
      <c r="C7969" t="s">
        <v>4902</v>
      </c>
      <c r="D7969" t="s">
        <v>393</v>
      </c>
      <c r="E7969" t="s">
        <v>39</v>
      </c>
      <c r="F7969" t="s">
        <v>40</v>
      </c>
      <c r="G7969" t="s">
        <v>67</v>
      </c>
      <c r="H7969" t="s">
        <v>88</v>
      </c>
      <c r="I7969" t="s">
        <v>157</v>
      </c>
      <c r="J7969">
        <v>4</v>
      </c>
      <c r="K7969">
        <v>683.11</v>
      </c>
      <c r="L7969">
        <v>0</v>
      </c>
      <c r="M7969">
        <v>2215.6999999999998</v>
      </c>
      <c r="N7969" t="s">
        <v>70</v>
      </c>
      <c r="O7969" t="s">
        <v>35</v>
      </c>
      <c r="P7969" t="s">
        <v>71</v>
      </c>
      <c r="Q7969">
        <f>Sales_Data[[#This Row],[Quantity]]*Sales_Data[[#This Row],[Unit_Price]]</f>
        <v>2732.44</v>
      </c>
      <c r="R7969">
        <f>Sales_Data[[#This Row],[Gross_Sales]]*Sales_Data[[#This Row],[Discount]]</f>
        <v>0</v>
      </c>
      <c r="S7969">
        <f>Sales_Data[[#This Row],[Gross_Sales]]-Sales_Data[[#This Row],[Discount_Amount]]</f>
        <v>2732.44</v>
      </c>
      <c r="T7969">
        <f>Sales_Data[[#This Row],[Net Sales]]-Sales_Data[[#This Row],[Cost]]</f>
        <v>516.74000000000024</v>
      </c>
      <c r="U7969" s="2">
        <f>Sales_Data[[#This Row],[Profit]]/Sales_Data[[#This Row],[Net Sales]]</f>
        <v>0.18911302718449452</v>
      </c>
      <c r="V7969">
        <f>YEAR(Sales_Data[[#This Row],[Order_Date]])</f>
        <v>2025</v>
      </c>
      <c r="W7969" t="str">
        <f>TEXT(Sales_Data[[#This Row],[Order_Date]],"mmm")</f>
        <v>Oct</v>
      </c>
      <c r="X7969">
        <f>MONTH(Sales_Data[[#This Row],[Order_Date]])</f>
        <v>10</v>
      </c>
      <c r="Y7969" t="str">
        <f>"Q"&amp;ROUNDUP(MONTH(Sales_Data[[#This Row],[Order_Date]])/3,0)</f>
        <v>Q4</v>
      </c>
    </row>
    <row r="7970" spans="1:25" x14ac:dyDescent="0.3">
      <c r="A7970" t="s">
        <v>9787</v>
      </c>
      <c r="B7970" s="1">
        <v>45741</v>
      </c>
      <c r="C7970" t="s">
        <v>2217</v>
      </c>
      <c r="D7970" t="s">
        <v>444</v>
      </c>
      <c r="E7970" t="s">
        <v>119</v>
      </c>
      <c r="F7970" t="s">
        <v>184</v>
      </c>
      <c r="G7970" t="s">
        <v>75</v>
      </c>
      <c r="H7970" t="s">
        <v>76</v>
      </c>
      <c r="I7970" t="s">
        <v>77</v>
      </c>
      <c r="J7970">
        <v>1</v>
      </c>
      <c r="K7970">
        <v>1338.55</v>
      </c>
      <c r="L7970">
        <v>0</v>
      </c>
      <c r="M7970">
        <v>1034.25</v>
      </c>
      <c r="N7970" t="s">
        <v>24</v>
      </c>
      <c r="O7970" t="s">
        <v>53</v>
      </c>
      <c r="P7970" t="s">
        <v>71</v>
      </c>
      <c r="Q7970">
        <f>Sales_Data[[#This Row],[Quantity]]*Sales_Data[[#This Row],[Unit_Price]]</f>
        <v>1338.55</v>
      </c>
      <c r="R7970">
        <f>Sales_Data[[#This Row],[Gross_Sales]]*Sales_Data[[#This Row],[Discount]]</f>
        <v>0</v>
      </c>
      <c r="S7970">
        <f>Sales_Data[[#This Row],[Gross_Sales]]-Sales_Data[[#This Row],[Discount_Amount]]</f>
        <v>1338.55</v>
      </c>
      <c r="T7970">
        <f>Sales_Data[[#This Row],[Net Sales]]-Sales_Data[[#This Row],[Cost]]</f>
        <v>304.29999999999995</v>
      </c>
      <c r="U7970" s="2">
        <f>Sales_Data[[#This Row],[Profit]]/Sales_Data[[#This Row],[Net Sales]]</f>
        <v>0.22733554966194761</v>
      </c>
      <c r="V7970">
        <f>YEAR(Sales_Data[[#This Row],[Order_Date]])</f>
        <v>2025</v>
      </c>
      <c r="W7970" t="str">
        <f>TEXT(Sales_Data[[#This Row],[Order_Date]],"mmm")</f>
        <v>Mar</v>
      </c>
      <c r="X7970">
        <f>MONTH(Sales_Data[[#This Row],[Order_Date]])</f>
        <v>3</v>
      </c>
      <c r="Y7970" t="str">
        <f>"Q"&amp;ROUNDUP(MONTH(Sales_Data[[#This Row],[Order_Date]])/3,0)</f>
        <v>Q1</v>
      </c>
    </row>
    <row r="7971" spans="1:25" x14ac:dyDescent="0.3">
      <c r="A7971" t="s">
        <v>9788</v>
      </c>
      <c r="B7971" s="1">
        <v>46022</v>
      </c>
      <c r="C7971" t="s">
        <v>873</v>
      </c>
      <c r="D7971" t="s">
        <v>218</v>
      </c>
      <c r="E7971" t="s">
        <v>30</v>
      </c>
      <c r="F7971" t="s">
        <v>101</v>
      </c>
      <c r="G7971" t="s">
        <v>67</v>
      </c>
      <c r="H7971" t="s">
        <v>133</v>
      </c>
      <c r="I7971" t="s">
        <v>134</v>
      </c>
      <c r="J7971">
        <v>1</v>
      </c>
      <c r="K7971">
        <v>2724.73</v>
      </c>
      <c r="L7971">
        <v>0</v>
      </c>
      <c r="M7971">
        <v>2235.9499999999998</v>
      </c>
      <c r="N7971" t="s">
        <v>52</v>
      </c>
      <c r="O7971" t="s">
        <v>35</v>
      </c>
      <c r="P7971" t="s">
        <v>44</v>
      </c>
      <c r="Q7971">
        <f>Sales_Data[[#This Row],[Quantity]]*Sales_Data[[#This Row],[Unit_Price]]</f>
        <v>2724.73</v>
      </c>
      <c r="R7971">
        <f>Sales_Data[[#This Row],[Gross_Sales]]*Sales_Data[[#This Row],[Discount]]</f>
        <v>0</v>
      </c>
      <c r="S7971">
        <f>Sales_Data[[#This Row],[Gross_Sales]]-Sales_Data[[#This Row],[Discount_Amount]]</f>
        <v>2724.73</v>
      </c>
      <c r="T7971">
        <f>Sales_Data[[#This Row],[Net Sales]]-Sales_Data[[#This Row],[Cost]]</f>
        <v>488.7800000000002</v>
      </c>
      <c r="U7971" s="2">
        <f>Sales_Data[[#This Row],[Profit]]/Sales_Data[[#This Row],[Net Sales]]</f>
        <v>0.17938658142274655</v>
      </c>
      <c r="V7971">
        <f>YEAR(Sales_Data[[#This Row],[Order_Date]])</f>
        <v>2025</v>
      </c>
      <c r="W7971" t="str">
        <f>TEXT(Sales_Data[[#This Row],[Order_Date]],"mmm")</f>
        <v>Dec</v>
      </c>
      <c r="X7971">
        <f>MONTH(Sales_Data[[#This Row],[Order_Date]])</f>
        <v>12</v>
      </c>
      <c r="Y7971" t="str">
        <f>"Q"&amp;ROUNDUP(MONTH(Sales_Data[[#This Row],[Order_Date]])/3,0)</f>
        <v>Q4</v>
      </c>
    </row>
    <row r="7972" spans="1:25" x14ac:dyDescent="0.3">
      <c r="A7972" t="s">
        <v>9789</v>
      </c>
      <c r="B7972" s="1">
        <v>45694</v>
      </c>
      <c r="C7972" t="s">
        <v>1009</v>
      </c>
      <c r="D7972" t="s">
        <v>662</v>
      </c>
      <c r="E7972" t="s">
        <v>39</v>
      </c>
      <c r="F7972" t="s">
        <v>96</v>
      </c>
      <c r="G7972" t="s">
        <v>75</v>
      </c>
      <c r="H7972" t="s">
        <v>114</v>
      </c>
      <c r="I7972" t="s">
        <v>206</v>
      </c>
      <c r="J7972">
        <v>2</v>
      </c>
      <c r="K7972">
        <v>4287.0200000000004</v>
      </c>
      <c r="L7972">
        <v>0.15</v>
      </c>
      <c r="M7972">
        <v>6217.35</v>
      </c>
      <c r="N7972" t="s">
        <v>83</v>
      </c>
      <c r="O7972" t="s">
        <v>35</v>
      </c>
      <c r="P7972" t="s">
        <v>26</v>
      </c>
      <c r="Q7972">
        <f>Sales_Data[[#This Row],[Quantity]]*Sales_Data[[#This Row],[Unit_Price]]</f>
        <v>8574.0400000000009</v>
      </c>
      <c r="R7972">
        <f>Sales_Data[[#This Row],[Gross_Sales]]*Sales_Data[[#This Row],[Discount]]</f>
        <v>1286.106</v>
      </c>
      <c r="S7972">
        <f>Sales_Data[[#This Row],[Gross_Sales]]-Sales_Data[[#This Row],[Discount_Amount]]</f>
        <v>7287.9340000000011</v>
      </c>
      <c r="T7972">
        <f>Sales_Data[[#This Row],[Net Sales]]-Sales_Data[[#This Row],[Cost]]</f>
        <v>1070.5840000000007</v>
      </c>
      <c r="U7972" s="2">
        <f>Sales_Data[[#This Row],[Profit]]/Sales_Data[[#This Row],[Net Sales]]</f>
        <v>0.14689814699200082</v>
      </c>
      <c r="V7972">
        <f>YEAR(Sales_Data[[#This Row],[Order_Date]])</f>
        <v>2025</v>
      </c>
      <c r="W7972" t="str">
        <f>TEXT(Sales_Data[[#This Row],[Order_Date]],"mmm")</f>
        <v>Feb</v>
      </c>
      <c r="X7972">
        <f>MONTH(Sales_Data[[#This Row],[Order_Date]])</f>
        <v>2</v>
      </c>
      <c r="Y7972" t="str">
        <f>"Q"&amp;ROUNDUP(MONTH(Sales_Data[[#This Row],[Order_Date]])/3,0)</f>
        <v>Q1</v>
      </c>
    </row>
    <row r="7973" spans="1:25" x14ac:dyDescent="0.3">
      <c r="A7973" t="s">
        <v>9790</v>
      </c>
      <c r="B7973" s="1">
        <v>45999</v>
      </c>
      <c r="C7973" t="s">
        <v>1136</v>
      </c>
      <c r="D7973" t="s">
        <v>463</v>
      </c>
      <c r="E7973" t="s">
        <v>39</v>
      </c>
      <c r="F7973" t="s">
        <v>202</v>
      </c>
      <c r="G7973" t="s">
        <v>41</v>
      </c>
      <c r="H7973" t="s">
        <v>171</v>
      </c>
      <c r="I7973" t="s">
        <v>191</v>
      </c>
      <c r="J7973">
        <v>1</v>
      </c>
      <c r="K7973">
        <v>5217.25</v>
      </c>
      <c r="L7973">
        <v>0.1</v>
      </c>
      <c r="M7973">
        <v>3309.21</v>
      </c>
      <c r="N7973" t="s">
        <v>70</v>
      </c>
      <c r="O7973" t="s">
        <v>53</v>
      </c>
      <c r="P7973" t="s">
        <v>71</v>
      </c>
      <c r="Q7973">
        <f>Sales_Data[[#This Row],[Quantity]]*Sales_Data[[#This Row],[Unit_Price]]</f>
        <v>5217.25</v>
      </c>
      <c r="R7973">
        <f>Sales_Data[[#This Row],[Gross_Sales]]*Sales_Data[[#This Row],[Discount]]</f>
        <v>521.72500000000002</v>
      </c>
      <c r="S7973">
        <f>Sales_Data[[#This Row],[Gross_Sales]]-Sales_Data[[#This Row],[Discount_Amount]]</f>
        <v>4695.5249999999996</v>
      </c>
      <c r="T7973">
        <f>Sales_Data[[#This Row],[Net Sales]]-Sales_Data[[#This Row],[Cost]]</f>
        <v>1386.3149999999996</v>
      </c>
      <c r="U7973" s="2">
        <f>Sales_Data[[#This Row],[Profit]]/Sales_Data[[#This Row],[Net Sales]]</f>
        <v>0.29524174613062432</v>
      </c>
      <c r="V7973">
        <f>YEAR(Sales_Data[[#This Row],[Order_Date]])</f>
        <v>2025</v>
      </c>
      <c r="W7973" t="str">
        <f>TEXT(Sales_Data[[#This Row],[Order_Date]],"mmm")</f>
        <v>Dec</v>
      </c>
      <c r="X7973">
        <f>MONTH(Sales_Data[[#This Row],[Order_Date]])</f>
        <v>12</v>
      </c>
      <c r="Y7973" t="str">
        <f>"Q"&amp;ROUNDUP(MONTH(Sales_Data[[#This Row],[Order_Date]])/3,0)</f>
        <v>Q4</v>
      </c>
    </row>
    <row r="7974" spans="1:25" x14ac:dyDescent="0.3">
      <c r="A7974" t="s">
        <v>9791</v>
      </c>
      <c r="B7974" s="1">
        <v>45984</v>
      </c>
      <c r="C7974" t="s">
        <v>907</v>
      </c>
      <c r="D7974" t="s">
        <v>61</v>
      </c>
      <c r="E7974" t="s">
        <v>48</v>
      </c>
      <c r="F7974" t="s">
        <v>132</v>
      </c>
      <c r="G7974" t="s">
        <v>75</v>
      </c>
      <c r="H7974" t="s">
        <v>114</v>
      </c>
      <c r="I7974" t="s">
        <v>115</v>
      </c>
      <c r="J7974">
        <v>2</v>
      </c>
      <c r="K7974">
        <v>17963.060000000001</v>
      </c>
      <c r="L7974">
        <v>0.15</v>
      </c>
      <c r="M7974">
        <v>24395.200000000001</v>
      </c>
      <c r="N7974" t="s">
        <v>70</v>
      </c>
      <c r="O7974" t="s">
        <v>35</v>
      </c>
      <c r="P7974" t="s">
        <v>26</v>
      </c>
      <c r="Q7974">
        <f>Sales_Data[[#This Row],[Quantity]]*Sales_Data[[#This Row],[Unit_Price]]</f>
        <v>35926.120000000003</v>
      </c>
      <c r="R7974">
        <f>Sales_Data[[#This Row],[Gross_Sales]]*Sales_Data[[#This Row],[Discount]]</f>
        <v>5388.9180000000006</v>
      </c>
      <c r="S7974">
        <f>Sales_Data[[#This Row],[Gross_Sales]]-Sales_Data[[#This Row],[Discount_Amount]]</f>
        <v>30537.202000000001</v>
      </c>
      <c r="T7974">
        <f>Sales_Data[[#This Row],[Net Sales]]-Sales_Data[[#This Row],[Cost]]</f>
        <v>6142.0020000000004</v>
      </c>
      <c r="U7974" s="2">
        <f>Sales_Data[[#This Row],[Profit]]/Sales_Data[[#This Row],[Net Sales]]</f>
        <v>0.20113178673016605</v>
      </c>
      <c r="V7974">
        <f>YEAR(Sales_Data[[#This Row],[Order_Date]])</f>
        <v>2025</v>
      </c>
      <c r="W7974" t="str">
        <f>TEXT(Sales_Data[[#This Row],[Order_Date]],"mmm")</f>
        <v>Nov</v>
      </c>
      <c r="X7974">
        <f>MONTH(Sales_Data[[#This Row],[Order_Date]])</f>
        <v>11</v>
      </c>
      <c r="Y7974" t="str">
        <f>"Q"&amp;ROUNDUP(MONTH(Sales_Data[[#This Row],[Order_Date]])/3,0)</f>
        <v>Q4</v>
      </c>
    </row>
    <row r="7975" spans="1:25" x14ac:dyDescent="0.3">
      <c r="A7975" t="s">
        <v>9792</v>
      </c>
      <c r="B7975" s="1">
        <v>45889</v>
      </c>
      <c r="C7975" t="s">
        <v>961</v>
      </c>
      <c r="D7975" t="s">
        <v>393</v>
      </c>
      <c r="E7975" t="s">
        <v>119</v>
      </c>
      <c r="F7975" t="s">
        <v>184</v>
      </c>
      <c r="G7975" t="s">
        <v>32</v>
      </c>
      <c r="H7975" t="s">
        <v>33</v>
      </c>
      <c r="I7975" t="s">
        <v>34</v>
      </c>
      <c r="J7975">
        <v>1</v>
      </c>
      <c r="K7975">
        <v>7654.96</v>
      </c>
      <c r="L7975">
        <v>0.05</v>
      </c>
      <c r="M7975">
        <v>4692.01</v>
      </c>
      <c r="N7975" t="s">
        <v>52</v>
      </c>
      <c r="O7975" t="s">
        <v>35</v>
      </c>
      <c r="P7975" t="s">
        <v>44</v>
      </c>
      <c r="Q7975">
        <f>Sales_Data[[#This Row],[Quantity]]*Sales_Data[[#This Row],[Unit_Price]]</f>
        <v>7654.96</v>
      </c>
      <c r="R7975">
        <f>Sales_Data[[#This Row],[Gross_Sales]]*Sales_Data[[#This Row],[Discount]]</f>
        <v>382.74800000000005</v>
      </c>
      <c r="S7975">
        <f>Sales_Data[[#This Row],[Gross_Sales]]-Sales_Data[[#This Row],[Discount_Amount]]</f>
        <v>7272.2119999999995</v>
      </c>
      <c r="T7975">
        <f>Sales_Data[[#This Row],[Net Sales]]-Sales_Data[[#This Row],[Cost]]</f>
        <v>2580.2019999999993</v>
      </c>
      <c r="U7975" s="2">
        <f>Sales_Data[[#This Row],[Profit]]/Sales_Data[[#This Row],[Net Sales]]</f>
        <v>0.35480291278637083</v>
      </c>
      <c r="V7975">
        <f>YEAR(Sales_Data[[#This Row],[Order_Date]])</f>
        <v>2025</v>
      </c>
      <c r="W7975" t="str">
        <f>TEXT(Sales_Data[[#This Row],[Order_Date]],"mmm")</f>
        <v>Aug</v>
      </c>
      <c r="X7975">
        <f>MONTH(Sales_Data[[#This Row],[Order_Date]])</f>
        <v>8</v>
      </c>
      <c r="Y7975" t="str">
        <f>"Q"&amp;ROUNDUP(MONTH(Sales_Data[[#This Row],[Order_Date]])/3,0)</f>
        <v>Q3</v>
      </c>
    </row>
    <row r="7976" spans="1:25" x14ac:dyDescent="0.3">
      <c r="A7976" t="s">
        <v>9793</v>
      </c>
      <c r="B7976" s="1">
        <v>45750</v>
      </c>
      <c r="C7976" t="s">
        <v>2577</v>
      </c>
      <c r="D7976" t="s">
        <v>277</v>
      </c>
      <c r="E7976" t="s">
        <v>19</v>
      </c>
      <c r="F7976" t="s">
        <v>81</v>
      </c>
      <c r="G7976" t="s">
        <v>41</v>
      </c>
      <c r="H7976" t="s">
        <v>171</v>
      </c>
      <c r="I7976" t="s">
        <v>172</v>
      </c>
      <c r="J7976">
        <v>2</v>
      </c>
      <c r="K7976">
        <v>17189.36</v>
      </c>
      <c r="L7976">
        <v>0.05</v>
      </c>
      <c r="M7976">
        <v>25891.83</v>
      </c>
      <c r="N7976" t="s">
        <v>70</v>
      </c>
      <c r="O7976" t="s">
        <v>53</v>
      </c>
      <c r="P7976" t="s">
        <v>26</v>
      </c>
      <c r="Q7976">
        <f>Sales_Data[[#This Row],[Quantity]]*Sales_Data[[#This Row],[Unit_Price]]</f>
        <v>34378.720000000001</v>
      </c>
      <c r="R7976">
        <f>Sales_Data[[#This Row],[Gross_Sales]]*Sales_Data[[#This Row],[Discount]]</f>
        <v>1718.9360000000001</v>
      </c>
      <c r="S7976">
        <f>Sales_Data[[#This Row],[Gross_Sales]]-Sales_Data[[#This Row],[Discount_Amount]]</f>
        <v>32659.784</v>
      </c>
      <c r="T7976">
        <f>Sales_Data[[#This Row],[Net Sales]]-Sales_Data[[#This Row],[Cost]]</f>
        <v>6767.9539999999979</v>
      </c>
      <c r="U7976" s="2">
        <f>Sales_Data[[#This Row],[Profit]]/Sales_Data[[#This Row],[Net Sales]]</f>
        <v>0.20722592654011424</v>
      </c>
      <c r="V7976">
        <f>YEAR(Sales_Data[[#This Row],[Order_Date]])</f>
        <v>2025</v>
      </c>
      <c r="W7976" t="str">
        <f>TEXT(Sales_Data[[#This Row],[Order_Date]],"mmm")</f>
        <v>Apr</v>
      </c>
      <c r="X7976">
        <f>MONTH(Sales_Data[[#This Row],[Order_Date]])</f>
        <v>4</v>
      </c>
      <c r="Y7976" t="str">
        <f>"Q"&amp;ROUNDUP(MONTH(Sales_Data[[#This Row],[Order_Date]])/3,0)</f>
        <v>Q2</v>
      </c>
    </row>
    <row r="7977" spans="1:25" x14ac:dyDescent="0.3">
      <c r="A7977" t="s">
        <v>9794</v>
      </c>
      <c r="B7977" s="1">
        <v>45993</v>
      </c>
      <c r="C7977" t="s">
        <v>2193</v>
      </c>
      <c r="D7977" t="s">
        <v>74</v>
      </c>
      <c r="E7977" t="s">
        <v>39</v>
      </c>
      <c r="F7977" t="s">
        <v>96</v>
      </c>
      <c r="G7977" t="s">
        <v>32</v>
      </c>
      <c r="H7977" t="s">
        <v>50</v>
      </c>
      <c r="I7977" t="s">
        <v>51</v>
      </c>
      <c r="J7977">
        <v>2</v>
      </c>
      <c r="K7977">
        <v>3693.66</v>
      </c>
      <c r="L7977">
        <v>0.05</v>
      </c>
      <c r="M7977">
        <v>4416.3500000000004</v>
      </c>
      <c r="N7977" t="s">
        <v>70</v>
      </c>
      <c r="O7977" t="s">
        <v>53</v>
      </c>
      <c r="P7977" t="s">
        <v>26</v>
      </c>
      <c r="Q7977">
        <f>Sales_Data[[#This Row],[Quantity]]*Sales_Data[[#This Row],[Unit_Price]]</f>
        <v>7387.32</v>
      </c>
      <c r="R7977">
        <f>Sales_Data[[#This Row],[Gross_Sales]]*Sales_Data[[#This Row],[Discount]]</f>
        <v>369.36599999999999</v>
      </c>
      <c r="S7977">
        <f>Sales_Data[[#This Row],[Gross_Sales]]-Sales_Data[[#This Row],[Discount_Amount]]</f>
        <v>7017.9539999999997</v>
      </c>
      <c r="T7977">
        <f>Sales_Data[[#This Row],[Net Sales]]-Sales_Data[[#This Row],[Cost]]</f>
        <v>2601.6039999999994</v>
      </c>
      <c r="U7977" s="2">
        <f>Sales_Data[[#This Row],[Profit]]/Sales_Data[[#This Row],[Net Sales]]</f>
        <v>0.37070690403499362</v>
      </c>
      <c r="V7977">
        <f>YEAR(Sales_Data[[#This Row],[Order_Date]])</f>
        <v>2025</v>
      </c>
      <c r="W7977" t="str">
        <f>TEXT(Sales_Data[[#This Row],[Order_Date]],"mmm")</f>
        <v>Dec</v>
      </c>
      <c r="X7977">
        <f>MONTH(Sales_Data[[#This Row],[Order_Date]])</f>
        <v>12</v>
      </c>
      <c r="Y7977" t="str">
        <f>"Q"&amp;ROUNDUP(MONTH(Sales_Data[[#This Row],[Order_Date]])/3,0)</f>
        <v>Q4</v>
      </c>
    </row>
    <row r="7978" spans="1:25" x14ac:dyDescent="0.3">
      <c r="A7978" t="s">
        <v>9795</v>
      </c>
      <c r="B7978" s="1">
        <v>45759</v>
      </c>
      <c r="C7978" t="s">
        <v>3504</v>
      </c>
      <c r="D7978" t="s">
        <v>596</v>
      </c>
      <c r="E7978" t="s">
        <v>48</v>
      </c>
      <c r="F7978" t="s">
        <v>164</v>
      </c>
      <c r="G7978" t="s">
        <v>41</v>
      </c>
      <c r="H7978" t="s">
        <v>147</v>
      </c>
      <c r="I7978" t="s">
        <v>369</v>
      </c>
      <c r="J7978">
        <v>1</v>
      </c>
      <c r="K7978">
        <v>49793.74</v>
      </c>
      <c r="L7978">
        <v>0.15</v>
      </c>
      <c r="M7978">
        <v>29014.45</v>
      </c>
      <c r="N7978" t="s">
        <v>24</v>
      </c>
      <c r="O7978" t="s">
        <v>35</v>
      </c>
      <c r="P7978" t="s">
        <v>44</v>
      </c>
      <c r="Q7978">
        <f>Sales_Data[[#This Row],[Quantity]]*Sales_Data[[#This Row],[Unit_Price]]</f>
        <v>49793.74</v>
      </c>
      <c r="R7978">
        <f>Sales_Data[[#This Row],[Gross_Sales]]*Sales_Data[[#This Row],[Discount]]</f>
        <v>7469.0609999999997</v>
      </c>
      <c r="S7978">
        <f>Sales_Data[[#This Row],[Gross_Sales]]-Sales_Data[[#This Row],[Discount_Amount]]</f>
        <v>42324.678999999996</v>
      </c>
      <c r="T7978">
        <f>Sales_Data[[#This Row],[Net Sales]]-Sales_Data[[#This Row],[Cost]]</f>
        <v>13310.228999999996</v>
      </c>
      <c r="U7978" s="2">
        <f>Sales_Data[[#This Row],[Profit]]/Sales_Data[[#This Row],[Net Sales]]</f>
        <v>0.31447914820570755</v>
      </c>
      <c r="V7978">
        <f>YEAR(Sales_Data[[#This Row],[Order_Date]])</f>
        <v>2025</v>
      </c>
      <c r="W7978" t="str">
        <f>TEXT(Sales_Data[[#This Row],[Order_Date]],"mmm")</f>
        <v>Apr</v>
      </c>
      <c r="X7978">
        <f>MONTH(Sales_Data[[#This Row],[Order_Date]])</f>
        <v>4</v>
      </c>
      <c r="Y7978" t="str">
        <f>"Q"&amp;ROUNDUP(MONTH(Sales_Data[[#This Row],[Order_Date]])/3,0)</f>
        <v>Q2</v>
      </c>
    </row>
    <row r="7979" spans="1:25" x14ac:dyDescent="0.3">
      <c r="A7979" t="s">
        <v>9796</v>
      </c>
      <c r="B7979" s="1">
        <v>45823</v>
      </c>
      <c r="C7979" t="s">
        <v>3310</v>
      </c>
      <c r="D7979" t="s">
        <v>112</v>
      </c>
      <c r="E7979" t="s">
        <v>119</v>
      </c>
      <c r="F7979" t="s">
        <v>249</v>
      </c>
      <c r="G7979" t="s">
        <v>75</v>
      </c>
      <c r="H7979" t="s">
        <v>114</v>
      </c>
      <c r="I7979" t="s">
        <v>206</v>
      </c>
      <c r="J7979">
        <v>1</v>
      </c>
      <c r="K7979">
        <v>4961.21</v>
      </c>
      <c r="L7979">
        <v>0.1</v>
      </c>
      <c r="M7979">
        <v>3288.63</v>
      </c>
      <c r="N7979" t="s">
        <v>24</v>
      </c>
      <c r="O7979" t="s">
        <v>35</v>
      </c>
      <c r="P7979" t="s">
        <v>71</v>
      </c>
      <c r="Q7979">
        <f>Sales_Data[[#This Row],[Quantity]]*Sales_Data[[#This Row],[Unit_Price]]</f>
        <v>4961.21</v>
      </c>
      <c r="R7979">
        <f>Sales_Data[[#This Row],[Gross_Sales]]*Sales_Data[[#This Row],[Discount]]</f>
        <v>496.12100000000004</v>
      </c>
      <c r="S7979">
        <f>Sales_Data[[#This Row],[Gross_Sales]]-Sales_Data[[#This Row],[Discount_Amount]]</f>
        <v>4465.0889999999999</v>
      </c>
      <c r="T7979">
        <f>Sales_Data[[#This Row],[Net Sales]]-Sales_Data[[#This Row],[Cost]]</f>
        <v>1176.4589999999998</v>
      </c>
      <c r="U7979" s="2">
        <f>Sales_Data[[#This Row],[Profit]]/Sales_Data[[#This Row],[Net Sales]]</f>
        <v>0.26347940656949947</v>
      </c>
      <c r="V7979">
        <f>YEAR(Sales_Data[[#This Row],[Order_Date]])</f>
        <v>2025</v>
      </c>
      <c r="W7979" t="str">
        <f>TEXT(Sales_Data[[#This Row],[Order_Date]],"mmm")</f>
        <v>Jun</v>
      </c>
      <c r="X7979">
        <f>MONTH(Sales_Data[[#This Row],[Order_Date]])</f>
        <v>6</v>
      </c>
      <c r="Y7979" t="str">
        <f>"Q"&amp;ROUNDUP(MONTH(Sales_Data[[#This Row],[Order_Date]])/3,0)</f>
        <v>Q2</v>
      </c>
    </row>
    <row r="7980" spans="1:25" x14ac:dyDescent="0.3">
      <c r="A7980" t="s">
        <v>9797</v>
      </c>
      <c r="B7980" s="1">
        <v>45816</v>
      </c>
      <c r="C7980" t="s">
        <v>2055</v>
      </c>
      <c r="D7980" t="s">
        <v>92</v>
      </c>
      <c r="E7980" t="s">
        <v>119</v>
      </c>
      <c r="F7980" t="s">
        <v>249</v>
      </c>
      <c r="G7980" t="s">
        <v>67</v>
      </c>
      <c r="H7980" t="s">
        <v>121</v>
      </c>
      <c r="I7980" t="s">
        <v>122</v>
      </c>
      <c r="J7980">
        <v>1</v>
      </c>
      <c r="K7980">
        <v>1090.47</v>
      </c>
      <c r="L7980">
        <v>0.05</v>
      </c>
      <c r="M7980">
        <v>869.94</v>
      </c>
      <c r="N7980" t="s">
        <v>24</v>
      </c>
      <c r="O7980" t="s">
        <v>35</v>
      </c>
      <c r="P7980" t="s">
        <v>44</v>
      </c>
      <c r="Q7980">
        <f>Sales_Data[[#This Row],[Quantity]]*Sales_Data[[#This Row],[Unit_Price]]</f>
        <v>1090.47</v>
      </c>
      <c r="R7980">
        <f>Sales_Data[[#This Row],[Gross_Sales]]*Sales_Data[[#This Row],[Discount]]</f>
        <v>54.523500000000006</v>
      </c>
      <c r="S7980">
        <f>Sales_Data[[#This Row],[Gross_Sales]]-Sales_Data[[#This Row],[Discount_Amount]]</f>
        <v>1035.9465</v>
      </c>
      <c r="T7980">
        <f>Sales_Data[[#This Row],[Net Sales]]-Sales_Data[[#This Row],[Cost]]</f>
        <v>166.00649999999996</v>
      </c>
      <c r="U7980" s="2">
        <f>Sales_Data[[#This Row],[Profit]]/Sales_Data[[#This Row],[Net Sales]]</f>
        <v>0.16024620962569008</v>
      </c>
      <c r="V7980">
        <f>YEAR(Sales_Data[[#This Row],[Order_Date]])</f>
        <v>2025</v>
      </c>
      <c r="W7980" t="str">
        <f>TEXT(Sales_Data[[#This Row],[Order_Date]],"mmm")</f>
        <v>Jun</v>
      </c>
      <c r="X7980">
        <f>MONTH(Sales_Data[[#This Row],[Order_Date]])</f>
        <v>6</v>
      </c>
      <c r="Y7980" t="str">
        <f>"Q"&amp;ROUNDUP(MONTH(Sales_Data[[#This Row],[Order_Date]])/3,0)</f>
        <v>Q2</v>
      </c>
    </row>
    <row r="7981" spans="1:25" x14ac:dyDescent="0.3">
      <c r="A7981" t="s">
        <v>9798</v>
      </c>
      <c r="B7981" s="1">
        <v>45671</v>
      </c>
      <c r="C7981" t="s">
        <v>3277</v>
      </c>
      <c r="D7981" t="s">
        <v>283</v>
      </c>
      <c r="E7981" t="s">
        <v>39</v>
      </c>
      <c r="F7981" t="s">
        <v>202</v>
      </c>
      <c r="G7981" t="s">
        <v>41</v>
      </c>
      <c r="H7981" t="s">
        <v>102</v>
      </c>
      <c r="I7981" t="s">
        <v>388</v>
      </c>
      <c r="J7981">
        <v>1</v>
      </c>
      <c r="K7981">
        <v>2552.34</v>
      </c>
      <c r="L7981">
        <v>0.05</v>
      </c>
      <c r="M7981">
        <v>1597.01</v>
      </c>
      <c r="N7981" t="s">
        <v>24</v>
      </c>
      <c r="O7981" t="s">
        <v>35</v>
      </c>
      <c r="P7981" t="s">
        <v>44</v>
      </c>
      <c r="Q7981">
        <f>Sales_Data[[#This Row],[Quantity]]*Sales_Data[[#This Row],[Unit_Price]]</f>
        <v>2552.34</v>
      </c>
      <c r="R7981">
        <f>Sales_Data[[#This Row],[Gross_Sales]]*Sales_Data[[#This Row],[Discount]]</f>
        <v>127.61700000000002</v>
      </c>
      <c r="S7981">
        <f>Sales_Data[[#This Row],[Gross_Sales]]-Sales_Data[[#This Row],[Discount_Amount]]</f>
        <v>2424.723</v>
      </c>
      <c r="T7981">
        <f>Sales_Data[[#This Row],[Net Sales]]-Sales_Data[[#This Row],[Cost]]</f>
        <v>827.71299999999997</v>
      </c>
      <c r="U7981" s="2">
        <f>Sales_Data[[#This Row],[Profit]]/Sales_Data[[#This Row],[Net Sales]]</f>
        <v>0.3413639413656735</v>
      </c>
      <c r="V7981">
        <f>YEAR(Sales_Data[[#This Row],[Order_Date]])</f>
        <v>2025</v>
      </c>
      <c r="W7981" t="str">
        <f>TEXT(Sales_Data[[#This Row],[Order_Date]],"mmm")</f>
        <v>Jan</v>
      </c>
      <c r="X7981">
        <f>MONTH(Sales_Data[[#This Row],[Order_Date]])</f>
        <v>1</v>
      </c>
      <c r="Y7981" t="str">
        <f>"Q"&amp;ROUNDUP(MONTH(Sales_Data[[#This Row],[Order_Date]])/3,0)</f>
        <v>Q1</v>
      </c>
    </row>
    <row r="7982" spans="1:25" x14ac:dyDescent="0.3">
      <c r="A7982" t="s">
        <v>9799</v>
      </c>
      <c r="B7982" s="1">
        <v>45882</v>
      </c>
      <c r="C7982" t="s">
        <v>2062</v>
      </c>
      <c r="D7982" t="s">
        <v>56</v>
      </c>
      <c r="E7982" t="s">
        <v>39</v>
      </c>
      <c r="F7982" t="s">
        <v>405</v>
      </c>
      <c r="G7982" t="s">
        <v>41</v>
      </c>
      <c r="H7982" t="s">
        <v>171</v>
      </c>
      <c r="I7982" t="s">
        <v>172</v>
      </c>
      <c r="J7982">
        <v>2</v>
      </c>
      <c r="K7982">
        <v>977.41</v>
      </c>
      <c r="L7982">
        <v>0.1</v>
      </c>
      <c r="M7982">
        <v>1447.54</v>
      </c>
      <c r="N7982" t="s">
        <v>52</v>
      </c>
      <c r="O7982" t="s">
        <v>25</v>
      </c>
      <c r="P7982" t="s">
        <v>44</v>
      </c>
      <c r="Q7982">
        <f>Sales_Data[[#This Row],[Quantity]]*Sales_Data[[#This Row],[Unit_Price]]</f>
        <v>1954.82</v>
      </c>
      <c r="R7982">
        <f>Sales_Data[[#This Row],[Gross_Sales]]*Sales_Data[[#This Row],[Discount]]</f>
        <v>195.482</v>
      </c>
      <c r="S7982">
        <f>Sales_Data[[#This Row],[Gross_Sales]]-Sales_Data[[#This Row],[Discount_Amount]]</f>
        <v>1759.338</v>
      </c>
      <c r="T7982">
        <f>Sales_Data[[#This Row],[Net Sales]]-Sales_Data[[#This Row],[Cost]]</f>
        <v>311.798</v>
      </c>
      <c r="U7982" s="2">
        <f>Sales_Data[[#This Row],[Profit]]/Sales_Data[[#This Row],[Net Sales]]</f>
        <v>0.17722461516775059</v>
      </c>
      <c r="V7982">
        <f>YEAR(Sales_Data[[#This Row],[Order_Date]])</f>
        <v>2025</v>
      </c>
      <c r="W7982" t="str">
        <f>TEXT(Sales_Data[[#This Row],[Order_Date]],"mmm")</f>
        <v>Aug</v>
      </c>
      <c r="X7982">
        <f>MONTH(Sales_Data[[#This Row],[Order_Date]])</f>
        <v>8</v>
      </c>
      <c r="Y7982" t="str">
        <f>"Q"&amp;ROUNDUP(MONTH(Sales_Data[[#This Row],[Order_Date]])/3,0)</f>
        <v>Q3</v>
      </c>
    </row>
    <row r="7983" spans="1:25" x14ac:dyDescent="0.3">
      <c r="A7983" t="s">
        <v>9800</v>
      </c>
      <c r="B7983" s="1">
        <v>45730</v>
      </c>
      <c r="C7983" t="s">
        <v>4113</v>
      </c>
      <c r="D7983" t="s">
        <v>29</v>
      </c>
      <c r="E7983" t="s">
        <v>39</v>
      </c>
      <c r="F7983" t="s">
        <v>405</v>
      </c>
      <c r="G7983" t="s">
        <v>41</v>
      </c>
      <c r="H7983" t="s">
        <v>147</v>
      </c>
      <c r="I7983" t="s">
        <v>369</v>
      </c>
      <c r="J7983">
        <v>1</v>
      </c>
      <c r="K7983">
        <v>6926.6</v>
      </c>
      <c r="L7983">
        <v>0</v>
      </c>
      <c r="M7983">
        <v>5311.25</v>
      </c>
      <c r="N7983" t="s">
        <v>83</v>
      </c>
      <c r="O7983" t="s">
        <v>35</v>
      </c>
      <c r="P7983" t="s">
        <v>44</v>
      </c>
      <c r="Q7983">
        <f>Sales_Data[[#This Row],[Quantity]]*Sales_Data[[#This Row],[Unit_Price]]</f>
        <v>6926.6</v>
      </c>
      <c r="R7983">
        <f>Sales_Data[[#This Row],[Gross_Sales]]*Sales_Data[[#This Row],[Discount]]</f>
        <v>0</v>
      </c>
      <c r="S7983">
        <f>Sales_Data[[#This Row],[Gross_Sales]]-Sales_Data[[#This Row],[Discount_Amount]]</f>
        <v>6926.6</v>
      </c>
      <c r="T7983">
        <f>Sales_Data[[#This Row],[Net Sales]]-Sales_Data[[#This Row],[Cost]]</f>
        <v>1615.3500000000004</v>
      </c>
      <c r="U7983" s="2">
        <f>Sales_Data[[#This Row],[Profit]]/Sales_Data[[#This Row],[Net Sales]]</f>
        <v>0.23320965553085213</v>
      </c>
      <c r="V7983">
        <f>YEAR(Sales_Data[[#This Row],[Order_Date]])</f>
        <v>2025</v>
      </c>
      <c r="W7983" t="str">
        <f>TEXT(Sales_Data[[#This Row],[Order_Date]],"mmm")</f>
        <v>Mar</v>
      </c>
      <c r="X7983">
        <f>MONTH(Sales_Data[[#This Row],[Order_Date]])</f>
        <v>3</v>
      </c>
      <c r="Y7983" t="str">
        <f>"Q"&amp;ROUNDUP(MONTH(Sales_Data[[#This Row],[Order_Date]])/3,0)</f>
        <v>Q1</v>
      </c>
    </row>
    <row r="7984" spans="1:25" x14ac:dyDescent="0.3">
      <c r="A7984" t="s">
        <v>9801</v>
      </c>
      <c r="B7984" s="1">
        <v>45906</v>
      </c>
      <c r="C7984" t="s">
        <v>1712</v>
      </c>
      <c r="D7984" t="s">
        <v>112</v>
      </c>
      <c r="E7984" t="s">
        <v>48</v>
      </c>
      <c r="F7984" t="s">
        <v>132</v>
      </c>
      <c r="G7984" t="s">
        <v>41</v>
      </c>
      <c r="H7984" t="s">
        <v>102</v>
      </c>
      <c r="I7984" t="s">
        <v>103</v>
      </c>
      <c r="J7984">
        <v>3</v>
      </c>
      <c r="K7984">
        <v>16043.15</v>
      </c>
      <c r="L7984">
        <v>0.15</v>
      </c>
      <c r="M7984">
        <v>30226.240000000002</v>
      </c>
      <c r="N7984" t="s">
        <v>70</v>
      </c>
      <c r="O7984" t="s">
        <v>35</v>
      </c>
      <c r="P7984" t="s">
        <v>44</v>
      </c>
      <c r="Q7984">
        <f>Sales_Data[[#This Row],[Quantity]]*Sales_Data[[#This Row],[Unit_Price]]</f>
        <v>48129.45</v>
      </c>
      <c r="R7984">
        <f>Sales_Data[[#This Row],[Gross_Sales]]*Sales_Data[[#This Row],[Discount]]</f>
        <v>7219.4174999999996</v>
      </c>
      <c r="S7984">
        <f>Sales_Data[[#This Row],[Gross_Sales]]-Sales_Data[[#This Row],[Discount_Amount]]</f>
        <v>40910.032500000001</v>
      </c>
      <c r="T7984">
        <f>Sales_Data[[#This Row],[Net Sales]]-Sales_Data[[#This Row],[Cost]]</f>
        <v>10683.7925</v>
      </c>
      <c r="U7984" s="2">
        <f>Sales_Data[[#This Row],[Profit]]/Sales_Data[[#This Row],[Net Sales]]</f>
        <v>0.26115336134235528</v>
      </c>
      <c r="V7984">
        <f>YEAR(Sales_Data[[#This Row],[Order_Date]])</f>
        <v>2025</v>
      </c>
      <c r="W7984" t="str">
        <f>TEXT(Sales_Data[[#This Row],[Order_Date]],"mmm")</f>
        <v>Sep</v>
      </c>
      <c r="X7984">
        <f>MONTH(Sales_Data[[#This Row],[Order_Date]])</f>
        <v>9</v>
      </c>
      <c r="Y7984" t="str">
        <f>"Q"&amp;ROUNDUP(MONTH(Sales_Data[[#This Row],[Order_Date]])/3,0)</f>
        <v>Q3</v>
      </c>
    </row>
    <row r="7985" spans="1:25" x14ac:dyDescent="0.3">
      <c r="A7985" t="s">
        <v>9802</v>
      </c>
      <c r="B7985" s="1">
        <v>45748</v>
      </c>
      <c r="C7985" t="s">
        <v>2624</v>
      </c>
      <c r="D7985" t="s">
        <v>229</v>
      </c>
      <c r="E7985" t="s">
        <v>48</v>
      </c>
      <c r="F7985" t="s">
        <v>132</v>
      </c>
      <c r="G7985" t="s">
        <v>41</v>
      </c>
      <c r="H7985" t="s">
        <v>171</v>
      </c>
      <c r="I7985" t="s">
        <v>172</v>
      </c>
      <c r="J7985">
        <v>2</v>
      </c>
      <c r="K7985">
        <v>41879.68</v>
      </c>
      <c r="L7985">
        <v>0.05</v>
      </c>
      <c r="M7985">
        <v>62621.14</v>
      </c>
      <c r="N7985" t="s">
        <v>70</v>
      </c>
      <c r="O7985" t="s">
        <v>35</v>
      </c>
      <c r="P7985" t="s">
        <v>71</v>
      </c>
      <c r="Q7985">
        <f>Sales_Data[[#This Row],[Quantity]]*Sales_Data[[#This Row],[Unit_Price]]</f>
        <v>83759.360000000001</v>
      </c>
      <c r="R7985">
        <f>Sales_Data[[#This Row],[Gross_Sales]]*Sales_Data[[#This Row],[Discount]]</f>
        <v>4187.9679999999998</v>
      </c>
      <c r="S7985">
        <f>Sales_Data[[#This Row],[Gross_Sales]]-Sales_Data[[#This Row],[Discount_Amount]]</f>
        <v>79571.392000000007</v>
      </c>
      <c r="T7985">
        <f>Sales_Data[[#This Row],[Net Sales]]-Sales_Data[[#This Row],[Cost]]</f>
        <v>16950.252000000008</v>
      </c>
      <c r="U7985" s="2">
        <f>Sales_Data[[#This Row],[Profit]]/Sales_Data[[#This Row],[Net Sales]]</f>
        <v>0.21301942285991435</v>
      </c>
      <c r="V7985">
        <f>YEAR(Sales_Data[[#This Row],[Order_Date]])</f>
        <v>2025</v>
      </c>
      <c r="W7985" t="str">
        <f>TEXT(Sales_Data[[#This Row],[Order_Date]],"mmm")</f>
        <v>Apr</v>
      </c>
      <c r="X7985">
        <f>MONTH(Sales_Data[[#This Row],[Order_Date]])</f>
        <v>4</v>
      </c>
      <c r="Y7985" t="str">
        <f>"Q"&amp;ROUNDUP(MONTH(Sales_Data[[#This Row],[Order_Date]])/3,0)</f>
        <v>Q2</v>
      </c>
    </row>
    <row r="7986" spans="1:25" x14ac:dyDescent="0.3">
      <c r="A7986" t="s">
        <v>9803</v>
      </c>
      <c r="B7986" s="1">
        <v>45873</v>
      </c>
      <c r="C7986" t="s">
        <v>5245</v>
      </c>
      <c r="D7986" t="s">
        <v>341</v>
      </c>
      <c r="E7986" t="s">
        <v>39</v>
      </c>
      <c r="F7986" t="s">
        <v>96</v>
      </c>
      <c r="G7986" t="s">
        <v>67</v>
      </c>
      <c r="H7986" t="s">
        <v>68</v>
      </c>
      <c r="I7986" t="s">
        <v>97</v>
      </c>
      <c r="J7986">
        <v>1</v>
      </c>
      <c r="K7986">
        <v>2276.6799999999998</v>
      </c>
      <c r="L7986">
        <v>0.05</v>
      </c>
      <c r="M7986">
        <v>1534.75</v>
      </c>
      <c r="N7986" t="s">
        <v>109</v>
      </c>
      <c r="O7986" t="s">
        <v>35</v>
      </c>
      <c r="P7986" t="s">
        <v>71</v>
      </c>
      <c r="Q7986">
        <f>Sales_Data[[#This Row],[Quantity]]*Sales_Data[[#This Row],[Unit_Price]]</f>
        <v>2276.6799999999998</v>
      </c>
      <c r="R7986">
        <f>Sales_Data[[#This Row],[Gross_Sales]]*Sales_Data[[#This Row],[Discount]]</f>
        <v>113.834</v>
      </c>
      <c r="S7986">
        <f>Sales_Data[[#This Row],[Gross_Sales]]-Sales_Data[[#This Row],[Discount_Amount]]</f>
        <v>2162.846</v>
      </c>
      <c r="T7986">
        <f>Sales_Data[[#This Row],[Net Sales]]-Sales_Data[[#This Row],[Cost]]</f>
        <v>628.096</v>
      </c>
      <c r="U7986" s="2">
        <f>Sales_Data[[#This Row],[Profit]]/Sales_Data[[#This Row],[Net Sales]]</f>
        <v>0.29040255293257128</v>
      </c>
      <c r="V7986">
        <f>YEAR(Sales_Data[[#This Row],[Order_Date]])</f>
        <v>2025</v>
      </c>
      <c r="W7986" t="str">
        <f>TEXT(Sales_Data[[#This Row],[Order_Date]],"mmm")</f>
        <v>Aug</v>
      </c>
      <c r="X7986">
        <f>MONTH(Sales_Data[[#This Row],[Order_Date]])</f>
        <v>8</v>
      </c>
      <c r="Y7986" t="str">
        <f>"Q"&amp;ROUNDUP(MONTH(Sales_Data[[#This Row],[Order_Date]])/3,0)</f>
        <v>Q3</v>
      </c>
    </row>
    <row r="7987" spans="1:25" x14ac:dyDescent="0.3">
      <c r="A7987" t="s">
        <v>9804</v>
      </c>
      <c r="B7987" s="1">
        <v>45747</v>
      </c>
      <c r="C7987" t="s">
        <v>4700</v>
      </c>
      <c r="D7987" t="s">
        <v>347</v>
      </c>
      <c r="E7987" t="s">
        <v>48</v>
      </c>
      <c r="F7987" t="s">
        <v>132</v>
      </c>
      <c r="G7987" t="s">
        <v>75</v>
      </c>
      <c r="H7987" t="s">
        <v>114</v>
      </c>
      <c r="I7987" t="s">
        <v>206</v>
      </c>
      <c r="J7987">
        <v>1</v>
      </c>
      <c r="K7987">
        <v>42981.13</v>
      </c>
      <c r="L7987">
        <v>0.1</v>
      </c>
      <c r="M7987">
        <v>33986.589999999997</v>
      </c>
      <c r="N7987" t="s">
        <v>83</v>
      </c>
      <c r="O7987" t="s">
        <v>35</v>
      </c>
      <c r="P7987" t="s">
        <v>44</v>
      </c>
      <c r="Q7987">
        <f>Sales_Data[[#This Row],[Quantity]]*Sales_Data[[#This Row],[Unit_Price]]</f>
        <v>42981.13</v>
      </c>
      <c r="R7987">
        <f>Sales_Data[[#This Row],[Gross_Sales]]*Sales_Data[[#This Row],[Discount]]</f>
        <v>4298.1130000000003</v>
      </c>
      <c r="S7987">
        <f>Sales_Data[[#This Row],[Gross_Sales]]-Sales_Data[[#This Row],[Discount_Amount]]</f>
        <v>38683.017</v>
      </c>
      <c r="T7987">
        <f>Sales_Data[[#This Row],[Net Sales]]-Sales_Data[[#This Row],[Cost]]</f>
        <v>4696.4270000000033</v>
      </c>
      <c r="U7987" s="2">
        <f>Sales_Data[[#This Row],[Profit]]/Sales_Data[[#This Row],[Net Sales]]</f>
        <v>0.12140798118202629</v>
      </c>
      <c r="V7987">
        <f>YEAR(Sales_Data[[#This Row],[Order_Date]])</f>
        <v>2025</v>
      </c>
      <c r="W7987" t="str">
        <f>TEXT(Sales_Data[[#This Row],[Order_Date]],"mmm")</f>
        <v>Mar</v>
      </c>
      <c r="X7987">
        <f>MONTH(Sales_Data[[#This Row],[Order_Date]])</f>
        <v>3</v>
      </c>
      <c r="Y7987" t="str">
        <f>"Q"&amp;ROUNDUP(MONTH(Sales_Data[[#This Row],[Order_Date]])/3,0)</f>
        <v>Q1</v>
      </c>
    </row>
    <row r="7988" spans="1:25" x14ac:dyDescent="0.3">
      <c r="A7988" t="s">
        <v>9805</v>
      </c>
      <c r="B7988" s="1">
        <v>45686</v>
      </c>
      <c r="C7988" t="s">
        <v>1886</v>
      </c>
      <c r="D7988" t="s">
        <v>224</v>
      </c>
      <c r="E7988" t="s">
        <v>19</v>
      </c>
      <c r="F7988" t="s">
        <v>20</v>
      </c>
      <c r="G7988" t="s">
        <v>75</v>
      </c>
      <c r="H7988" t="s">
        <v>76</v>
      </c>
      <c r="I7988" t="s">
        <v>108</v>
      </c>
      <c r="J7988">
        <v>1</v>
      </c>
      <c r="K7988">
        <v>4339.95</v>
      </c>
      <c r="L7988">
        <v>0.1</v>
      </c>
      <c r="M7988">
        <v>2533.92</v>
      </c>
      <c r="N7988" t="s">
        <v>52</v>
      </c>
      <c r="O7988" t="s">
        <v>35</v>
      </c>
      <c r="P7988" t="s">
        <v>44</v>
      </c>
      <c r="Q7988">
        <f>Sales_Data[[#This Row],[Quantity]]*Sales_Data[[#This Row],[Unit_Price]]</f>
        <v>4339.95</v>
      </c>
      <c r="R7988">
        <f>Sales_Data[[#This Row],[Gross_Sales]]*Sales_Data[[#This Row],[Discount]]</f>
        <v>433.995</v>
      </c>
      <c r="S7988">
        <f>Sales_Data[[#This Row],[Gross_Sales]]-Sales_Data[[#This Row],[Discount_Amount]]</f>
        <v>3905.9549999999999</v>
      </c>
      <c r="T7988">
        <f>Sales_Data[[#This Row],[Net Sales]]-Sales_Data[[#This Row],[Cost]]</f>
        <v>1372.0349999999999</v>
      </c>
      <c r="U7988" s="2">
        <f>Sales_Data[[#This Row],[Profit]]/Sales_Data[[#This Row],[Net Sales]]</f>
        <v>0.35126748772067262</v>
      </c>
      <c r="V7988">
        <f>YEAR(Sales_Data[[#This Row],[Order_Date]])</f>
        <v>2025</v>
      </c>
      <c r="W7988" t="str">
        <f>TEXT(Sales_Data[[#This Row],[Order_Date]],"mmm")</f>
        <v>Jan</v>
      </c>
      <c r="X7988">
        <f>MONTH(Sales_Data[[#This Row],[Order_Date]])</f>
        <v>1</v>
      </c>
      <c r="Y7988" t="str">
        <f>"Q"&amp;ROUNDUP(MONTH(Sales_Data[[#This Row],[Order_Date]])/3,0)</f>
        <v>Q1</v>
      </c>
    </row>
    <row r="7989" spans="1:25" x14ac:dyDescent="0.3">
      <c r="A7989" t="s">
        <v>9806</v>
      </c>
      <c r="B7989" s="1">
        <v>45962</v>
      </c>
      <c r="C7989" t="s">
        <v>2276</v>
      </c>
      <c r="D7989" t="s">
        <v>728</v>
      </c>
      <c r="E7989" t="s">
        <v>19</v>
      </c>
      <c r="F7989" t="s">
        <v>113</v>
      </c>
      <c r="G7989" t="s">
        <v>67</v>
      </c>
      <c r="H7989" t="s">
        <v>121</v>
      </c>
      <c r="I7989" t="s">
        <v>142</v>
      </c>
      <c r="J7989">
        <v>2</v>
      </c>
      <c r="K7989">
        <v>14285.17</v>
      </c>
      <c r="L7989">
        <v>0.05</v>
      </c>
      <c r="M7989">
        <v>17805.86</v>
      </c>
      <c r="N7989" t="s">
        <v>24</v>
      </c>
      <c r="O7989" t="s">
        <v>35</v>
      </c>
      <c r="P7989" t="s">
        <v>71</v>
      </c>
      <c r="Q7989">
        <f>Sales_Data[[#This Row],[Quantity]]*Sales_Data[[#This Row],[Unit_Price]]</f>
        <v>28570.34</v>
      </c>
      <c r="R7989">
        <f>Sales_Data[[#This Row],[Gross_Sales]]*Sales_Data[[#This Row],[Discount]]</f>
        <v>1428.5170000000001</v>
      </c>
      <c r="S7989">
        <f>Sales_Data[[#This Row],[Gross_Sales]]-Sales_Data[[#This Row],[Discount_Amount]]</f>
        <v>27141.823</v>
      </c>
      <c r="T7989">
        <f>Sales_Data[[#This Row],[Net Sales]]-Sales_Data[[#This Row],[Cost]]</f>
        <v>9335.9629999999997</v>
      </c>
      <c r="U7989" s="2">
        <f>Sales_Data[[#This Row],[Profit]]/Sales_Data[[#This Row],[Net Sales]]</f>
        <v>0.34396963682211029</v>
      </c>
      <c r="V7989">
        <f>YEAR(Sales_Data[[#This Row],[Order_Date]])</f>
        <v>2025</v>
      </c>
      <c r="W7989" t="str">
        <f>TEXT(Sales_Data[[#This Row],[Order_Date]],"mmm")</f>
        <v>Nov</v>
      </c>
      <c r="X7989">
        <f>MONTH(Sales_Data[[#This Row],[Order_Date]])</f>
        <v>11</v>
      </c>
      <c r="Y7989" t="str">
        <f>"Q"&amp;ROUNDUP(MONTH(Sales_Data[[#This Row],[Order_Date]])/3,0)</f>
        <v>Q4</v>
      </c>
    </row>
    <row r="7990" spans="1:25" x14ac:dyDescent="0.3">
      <c r="A7990" t="s">
        <v>9807</v>
      </c>
      <c r="B7990" s="1">
        <v>45877</v>
      </c>
      <c r="C7990" t="s">
        <v>4152</v>
      </c>
      <c r="D7990" t="s">
        <v>241</v>
      </c>
      <c r="E7990" t="s">
        <v>19</v>
      </c>
      <c r="F7990" t="s">
        <v>81</v>
      </c>
      <c r="G7990" t="s">
        <v>32</v>
      </c>
      <c r="H7990" t="s">
        <v>33</v>
      </c>
      <c r="I7990" t="s">
        <v>34</v>
      </c>
      <c r="J7990">
        <v>1</v>
      </c>
      <c r="K7990">
        <v>2617.04</v>
      </c>
      <c r="L7990">
        <v>0.15</v>
      </c>
      <c r="M7990">
        <v>1890.47</v>
      </c>
      <c r="N7990" t="s">
        <v>70</v>
      </c>
      <c r="O7990" t="s">
        <v>35</v>
      </c>
      <c r="P7990" t="s">
        <v>44</v>
      </c>
      <c r="Q7990">
        <f>Sales_Data[[#This Row],[Quantity]]*Sales_Data[[#This Row],[Unit_Price]]</f>
        <v>2617.04</v>
      </c>
      <c r="R7990">
        <f>Sales_Data[[#This Row],[Gross_Sales]]*Sales_Data[[#This Row],[Discount]]</f>
        <v>392.55599999999998</v>
      </c>
      <c r="S7990">
        <f>Sales_Data[[#This Row],[Gross_Sales]]-Sales_Data[[#This Row],[Discount_Amount]]</f>
        <v>2224.4839999999999</v>
      </c>
      <c r="T7990">
        <f>Sales_Data[[#This Row],[Net Sales]]-Sales_Data[[#This Row],[Cost]]</f>
        <v>334.0139999999999</v>
      </c>
      <c r="U7990" s="2">
        <f>Sales_Data[[#This Row],[Profit]]/Sales_Data[[#This Row],[Net Sales]]</f>
        <v>0.15015347379437205</v>
      </c>
      <c r="V7990">
        <f>YEAR(Sales_Data[[#This Row],[Order_Date]])</f>
        <v>2025</v>
      </c>
      <c r="W7990" t="str">
        <f>TEXT(Sales_Data[[#This Row],[Order_Date]],"mmm")</f>
        <v>Aug</v>
      </c>
      <c r="X7990">
        <f>MONTH(Sales_Data[[#This Row],[Order_Date]])</f>
        <v>8</v>
      </c>
      <c r="Y7990" t="str">
        <f>"Q"&amp;ROUNDUP(MONTH(Sales_Data[[#This Row],[Order_Date]])/3,0)</f>
        <v>Q3</v>
      </c>
    </row>
    <row r="7991" spans="1:25" x14ac:dyDescent="0.3">
      <c r="A7991" t="s">
        <v>9808</v>
      </c>
      <c r="B7991" s="1">
        <v>45985</v>
      </c>
      <c r="C7991" t="s">
        <v>3817</v>
      </c>
      <c r="D7991" t="s">
        <v>86</v>
      </c>
      <c r="E7991" t="s">
        <v>48</v>
      </c>
      <c r="F7991" t="s">
        <v>164</v>
      </c>
      <c r="G7991" t="s">
        <v>41</v>
      </c>
      <c r="H7991" t="s">
        <v>42</v>
      </c>
      <c r="I7991" t="s">
        <v>43</v>
      </c>
      <c r="J7991">
        <v>1</v>
      </c>
      <c r="K7991">
        <v>58342.05</v>
      </c>
      <c r="L7991">
        <v>0.2</v>
      </c>
      <c r="M7991">
        <v>31596.76</v>
      </c>
      <c r="N7991" t="s">
        <v>52</v>
      </c>
      <c r="O7991" t="s">
        <v>35</v>
      </c>
      <c r="P7991" t="s">
        <v>44</v>
      </c>
      <c r="Q7991">
        <f>Sales_Data[[#This Row],[Quantity]]*Sales_Data[[#This Row],[Unit_Price]]</f>
        <v>58342.05</v>
      </c>
      <c r="R7991">
        <f>Sales_Data[[#This Row],[Gross_Sales]]*Sales_Data[[#This Row],[Discount]]</f>
        <v>11668.410000000002</v>
      </c>
      <c r="S7991">
        <f>Sales_Data[[#This Row],[Gross_Sales]]-Sales_Data[[#This Row],[Discount_Amount]]</f>
        <v>46673.64</v>
      </c>
      <c r="T7991">
        <f>Sales_Data[[#This Row],[Net Sales]]-Sales_Data[[#This Row],[Cost]]</f>
        <v>15076.880000000001</v>
      </c>
      <c r="U7991" s="2">
        <f>Sales_Data[[#This Row],[Profit]]/Sales_Data[[#This Row],[Net Sales]]</f>
        <v>0.32302773042771038</v>
      </c>
      <c r="V7991">
        <f>YEAR(Sales_Data[[#This Row],[Order_Date]])</f>
        <v>2025</v>
      </c>
      <c r="W7991" t="str">
        <f>TEXT(Sales_Data[[#This Row],[Order_Date]],"mmm")</f>
        <v>Nov</v>
      </c>
      <c r="X7991">
        <f>MONTH(Sales_Data[[#This Row],[Order_Date]])</f>
        <v>11</v>
      </c>
      <c r="Y7991" t="str">
        <f>"Q"&amp;ROUNDUP(MONTH(Sales_Data[[#This Row],[Order_Date]])/3,0)</f>
        <v>Q4</v>
      </c>
    </row>
    <row r="7992" spans="1:25" x14ac:dyDescent="0.3">
      <c r="A7992" t="s">
        <v>9809</v>
      </c>
      <c r="B7992" s="1">
        <v>45872</v>
      </c>
      <c r="C7992" t="s">
        <v>5491</v>
      </c>
      <c r="D7992" t="s">
        <v>238</v>
      </c>
      <c r="E7992" t="s">
        <v>19</v>
      </c>
      <c r="F7992" t="s">
        <v>113</v>
      </c>
      <c r="G7992" t="s">
        <v>67</v>
      </c>
      <c r="H7992" t="s">
        <v>133</v>
      </c>
      <c r="I7992" t="s">
        <v>134</v>
      </c>
      <c r="J7992">
        <v>1</v>
      </c>
      <c r="K7992">
        <v>15239.3</v>
      </c>
      <c r="L7992">
        <v>0.05</v>
      </c>
      <c r="M7992">
        <v>9205.89</v>
      </c>
      <c r="N7992" t="s">
        <v>83</v>
      </c>
      <c r="O7992" t="s">
        <v>35</v>
      </c>
      <c r="P7992" t="s">
        <v>44</v>
      </c>
      <c r="Q7992">
        <f>Sales_Data[[#This Row],[Quantity]]*Sales_Data[[#This Row],[Unit_Price]]</f>
        <v>15239.3</v>
      </c>
      <c r="R7992">
        <f>Sales_Data[[#This Row],[Gross_Sales]]*Sales_Data[[#This Row],[Discount]]</f>
        <v>761.96500000000003</v>
      </c>
      <c r="S7992">
        <f>Sales_Data[[#This Row],[Gross_Sales]]-Sales_Data[[#This Row],[Discount_Amount]]</f>
        <v>14477.334999999999</v>
      </c>
      <c r="T7992">
        <f>Sales_Data[[#This Row],[Net Sales]]-Sales_Data[[#This Row],[Cost]]</f>
        <v>5271.4449999999997</v>
      </c>
      <c r="U7992" s="2">
        <f>Sales_Data[[#This Row],[Profit]]/Sales_Data[[#This Row],[Net Sales]]</f>
        <v>0.36411708370359602</v>
      </c>
      <c r="V7992">
        <f>YEAR(Sales_Data[[#This Row],[Order_Date]])</f>
        <v>2025</v>
      </c>
      <c r="W7992" t="str">
        <f>TEXT(Sales_Data[[#This Row],[Order_Date]],"mmm")</f>
        <v>Aug</v>
      </c>
      <c r="X7992">
        <f>MONTH(Sales_Data[[#This Row],[Order_Date]])</f>
        <v>8</v>
      </c>
      <c r="Y7992" t="str">
        <f>"Q"&amp;ROUNDUP(MONTH(Sales_Data[[#This Row],[Order_Date]])/3,0)</f>
        <v>Q3</v>
      </c>
    </row>
    <row r="7993" spans="1:25" x14ac:dyDescent="0.3">
      <c r="A7993" t="s">
        <v>9810</v>
      </c>
      <c r="B7993" s="1">
        <v>45878</v>
      </c>
      <c r="C7993" t="s">
        <v>6005</v>
      </c>
      <c r="D7993" t="s">
        <v>145</v>
      </c>
      <c r="E7993" t="s">
        <v>19</v>
      </c>
      <c r="F7993" t="s">
        <v>113</v>
      </c>
      <c r="G7993" t="s">
        <v>67</v>
      </c>
      <c r="H7993" t="s">
        <v>121</v>
      </c>
      <c r="I7993" t="s">
        <v>142</v>
      </c>
      <c r="J7993">
        <v>4</v>
      </c>
      <c r="K7993">
        <v>12443.37</v>
      </c>
      <c r="L7993">
        <v>0.1</v>
      </c>
      <c r="M7993">
        <v>38151.480000000003</v>
      </c>
      <c r="N7993" t="s">
        <v>83</v>
      </c>
      <c r="O7993" t="s">
        <v>35</v>
      </c>
      <c r="P7993" t="s">
        <v>26</v>
      </c>
      <c r="Q7993">
        <f>Sales_Data[[#This Row],[Quantity]]*Sales_Data[[#This Row],[Unit_Price]]</f>
        <v>49773.48</v>
      </c>
      <c r="R7993">
        <f>Sales_Data[[#This Row],[Gross_Sales]]*Sales_Data[[#This Row],[Discount]]</f>
        <v>4977.3480000000009</v>
      </c>
      <c r="S7993">
        <f>Sales_Data[[#This Row],[Gross_Sales]]-Sales_Data[[#This Row],[Discount_Amount]]</f>
        <v>44796.132000000005</v>
      </c>
      <c r="T7993">
        <f>Sales_Data[[#This Row],[Net Sales]]-Sales_Data[[#This Row],[Cost]]</f>
        <v>6644.6520000000019</v>
      </c>
      <c r="U7993" s="2">
        <f>Sales_Data[[#This Row],[Profit]]/Sales_Data[[#This Row],[Net Sales]]</f>
        <v>0.14833093178669982</v>
      </c>
      <c r="V7993">
        <f>YEAR(Sales_Data[[#This Row],[Order_Date]])</f>
        <v>2025</v>
      </c>
      <c r="W7993" t="str">
        <f>TEXT(Sales_Data[[#This Row],[Order_Date]],"mmm")</f>
        <v>Aug</v>
      </c>
      <c r="X7993">
        <f>MONTH(Sales_Data[[#This Row],[Order_Date]])</f>
        <v>8</v>
      </c>
      <c r="Y7993" t="str">
        <f>"Q"&amp;ROUNDUP(MONTH(Sales_Data[[#This Row],[Order_Date]])/3,0)</f>
        <v>Q3</v>
      </c>
    </row>
    <row r="7994" spans="1:25" x14ac:dyDescent="0.3">
      <c r="A7994" t="s">
        <v>9811</v>
      </c>
      <c r="B7994" s="1">
        <v>45699</v>
      </c>
      <c r="C7994" t="s">
        <v>5574</v>
      </c>
      <c r="D7994" t="s">
        <v>387</v>
      </c>
      <c r="E7994" t="s">
        <v>19</v>
      </c>
      <c r="F7994" t="s">
        <v>81</v>
      </c>
      <c r="G7994" t="s">
        <v>41</v>
      </c>
      <c r="H7994" t="s">
        <v>42</v>
      </c>
      <c r="I7994" t="s">
        <v>82</v>
      </c>
      <c r="J7994">
        <v>2</v>
      </c>
      <c r="K7994">
        <v>1866.27</v>
      </c>
      <c r="L7994">
        <v>0.1</v>
      </c>
      <c r="M7994">
        <v>2137.27</v>
      </c>
      <c r="N7994" t="s">
        <v>83</v>
      </c>
      <c r="O7994" t="s">
        <v>35</v>
      </c>
      <c r="P7994" t="s">
        <v>26</v>
      </c>
      <c r="Q7994">
        <f>Sales_Data[[#This Row],[Quantity]]*Sales_Data[[#This Row],[Unit_Price]]</f>
        <v>3732.54</v>
      </c>
      <c r="R7994">
        <f>Sales_Data[[#This Row],[Gross_Sales]]*Sales_Data[[#This Row],[Discount]]</f>
        <v>373.25400000000002</v>
      </c>
      <c r="S7994">
        <f>Sales_Data[[#This Row],[Gross_Sales]]-Sales_Data[[#This Row],[Discount_Amount]]</f>
        <v>3359.2860000000001</v>
      </c>
      <c r="T7994">
        <f>Sales_Data[[#This Row],[Net Sales]]-Sales_Data[[#This Row],[Cost]]</f>
        <v>1222.0160000000001</v>
      </c>
      <c r="U7994" s="2">
        <f>Sales_Data[[#This Row],[Profit]]/Sales_Data[[#This Row],[Net Sales]]</f>
        <v>0.36377253975993712</v>
      </c>
      <c r="V7994">
        <f>YEAR(Sales_Data[[#This Row],[Order_Date]])</f>
        <v>2025</v>
      </c>
      <c r="W7994" t="str">
        <f>TEXT(Sales_Data[[#This Row],[Order_Date]],"mmm")</f>
        <v>Feb</v>
      </c>
      <c r="X7994">
        <f>MONTH(Sales_Data[[#This Row],[Order_Date]])</f>
        <v>2</v>
      </c>
      <c r="Y7994" t="str">
        <f>"Q"&amp;ROUNDUP(MONTH(Sales_Data[[#This Row],[Order_Date]])/3,0)</f>
        <v>Q1</v>
      </c>
    </row>
    <row r="7995" spans="1:25" x14ac:dyDescent="0.3">
      <c r="A7995" t="s">
        <v>9812</v>
      </c>
      <c r="B7995" s="1">
        <v>45792</v>
      </c>
      <c r="C7995" t="s">
        <v>2962</v>
      </c>
      <c r="D7995" t="s">
        <v>589</v>
      </c>
      <c r="E7995" t="s">
        <v>39</v>
      </c>
      <c r="F7995" t="s">
        <v>107</v>
      </c>
      <c r="G7995" t="s">
        <v>21</v>
      </c>
      <c r="H7995" t="s">
        <v>127</v>
      </c>
      <c r="I7995" t="s">
        <v>342</v>
      </c>
      <c r="J7995">
        <v>3</v>
      </c>
      <c r="K7995">
        <v>1776.56</v>
      </c>
      <c r="L7995">
        <v>0.05</v>
      </c>
      <c r="M7995">
        <v>4270.99</v>
      </c>
      <c r="N7995" t="s">
        <v>70</v>
      </c>
      <c r="O7995" t="s">
        <v>35</v>
      </c>
      <c r="P7995" t="s">
        <v>71</v>
      </c>
      <c r="Q7995">
        <f>Sales_Data[[#This Row],[Quantity]]*Sales_Data[[#This Row],[Unit_Price]]</f>
        <v>5329.68</v>
      </c>
      <c r="R7995">
        <f>Sales_Data[[#This Row],[Gross_Sales]]*Sales_Data[[#This Row],[Discount]]</f>
        <v>266.48400000000004</v>
      </c>
      <c r="S7995">
        <f>Sales_Data[[#This Row],[Gross_Sales]]-Sales_Data[[#This Row],[Discount_Amount]]</f>
        <v>5063.1959999999999</v>
      </c>
      <c r="T7995">
        <f>Sales_Data[[#This Row],[Net Sales]]-Sales_Data[[#This Row],[Cost]]</f>
        <v>792.20600000000013</v>
      </c>
      <c r="U7995" s="2">
        <f>Sales_Data[[#This Row],[Profit]]/Sales_Data[[#This Row],[Net Sales]]</f>
        <v>0.15646362495151286</v>
      </c>
      <c r="V7995">
        <f>YEAR(Sales_Data[[#This Row],[Order_Date]])</f>
        <v>2025</v>
      </c>
      <c r="W7995" t="str">
        <f>TEXT(Sales_Data[[#This Row],[Order_Date]],"mmm")</f>
        <v>May</v>
      </c>
      <c r="X7995">
        <f>MONTH(Sales_Data[[#This Row],[Order_Date]])</f>
        <v>5</v>
      </c>
      <c r="Y7995" t="str">
        <f>"Q"&amp;ROUNDUP(MONTH(Sales_Data[[#This Row],[Order_Date]])/3,0)</f>
        <v>Q2</v>
      </c>
    </row>
    <row r="7996" spans="1:25" x14ac:dyDescent="0.3">
      <c r="A7996" t="s">
        <v>9813</v>
      </c>
      <c r="B7996" s="1">
        <v>45699</v>
      </c>
      <c r="C7996" t="s">
        <v>4506</v>
      </c>
      <c r="D7996" t="s">
        <v>580</v>
      </c>
      <c r="E7996" t="s">
        <v>119</v>
      </c>
      <c r="F7996" t="s">
        <v>538</v>
      </c>
      <c r="G7996" t="s">
        <v>67</v>
      </c>
      <c r="H7996" t="s">
        <v>68</v>
      </c>
      <c r="I7996" t="s">
        <v>97</v>
      </c>
      <c r="J7996">
        <v>1</v>
      </c>
      <c r="K7996">
        <v>7804.57</v>
      </c>
      <c r="L7996">
        <v>0.15</v>
      </c>
      <c r="M7996">
        <v>5028.12</v>
      </c>
      <c r="N7996" t="s">
        <v>70</v>
      </c>
      <c r="O7996" t="s">
        <v>35</v>
      </c>
      <c r="P7996" t="s">
        <v>26</v>
      </c>
      <c r="Q7996">
        <f>Sales_Data[[#This Row],[Quantity]]*Sales_Data[[#This Row],[Unit_Price]]</f>
        <v>7804.57</v>
      </c>
      <c r="R7996">
        <f>Sales_Data[[#This Row],[Gross_Sales]]*Sales_Data[[#This Row],[Discount]]</f>
        <v>1170.6854999999998</v>
      </c>
      <c r="S7996">
        <f>Sales_Data[[#This Row],[Gross_Sales]]-Sales_Data[[#This Row],[Discount_Amount]]</f>
        <v>6633.8845000000001</v>
      </c>
      <c r="T7996">
        <f>Sales_Data[[#This Row],[Net Sales]]-Sales_Data[[#This Row],[Cost]]</f>
        <v>1605.7645000000002</v>
      </c>
      <c r="U7996" s="2">
        <f>Sales_Data[[#This Row],[Profit]]/Sales_Data[[#This Row],[Net Sales]]</f>
        <v>0.24205493779700268</v>
      </c>
      <c r="V7996">
        <f>YEAR(Sales_Data[[#This Row],[Order_Date]])</f>
        <v>2025</v>
      </c>
      <c r="W7996" t="str">
        <f>TEXT(Sales_Data[[#This Row],[Order_Date]],"mmm")</f>
        <v>Feb</v>
      </c>
      <c r="X7996">
        <f>MONTH(Sales_Data[[#This Row],[Order_Date]])</f>
        <v>2</v>
      </c>
      <c r="Y7996" t="str">
        <f>"Q"&amp;ROUNDUP(MONTH(Sales_Data[[#This Row],[Order_Date]])/3,0)</f>
        <v>Q1</v>
      </c>
    </row>
    <row r="7997" spans="1:25" x14ac:dyDescent="0.3">
      <c r="A7997" t="s">
        <v>9814</v>
      </c>
      <c r="B7997" s="1">
        <v>45821</v>
      </c>
      <c r="C7997" t="s">
        <v>2897</v>
      </c>
      <c r="D7997" t="s">
        <v>151</v>
      </c>
      <c r="E7997" t="s">
        <v>48</v>
      </c>
      <c r="F7997" t="s">
        <v>164</v>
      </c>
      <c r="G7997" t="s">
        <v>67</v>
      </c>
      <c r="H7997" t="s">
        <v>88</v>
      </c>
      <c r="I7997" t="s">
        <v>157</v>
      </c>
      <c r="J7997">
        <v>1</v>
      </c>
      <c r="K7997">
        <v>9245.3799999999992</v>
      </c>
      <c r="L7997">
        <v>0</v>
      </c>
      <c r="M7997">
        <v>7016.58</v>
      </c>
      <c r="N7997" t="s">
        <v>70</v>
      </c>
      <c r="O7997" t="s">
        <v>35</v>
      </c>
      <c r="P7997" t="s">
        <v>44</v>
      </c>
      <c r="Q7997">
        <f>Sales_Data[[#This Row],[Quantity]]*Sales_Data[[#This Row],[Unit_Price]]</f>
        <v>9245.3799999999992</v>
      </c>
      <c r="R7997">
        <f>Sales_Data[[#This Row],[Gross_Sales]]*Sales_Data[[#This Row],[Discount]]</f>
        <v>0</v>
      </c>
      <c r="S7997">
        <f>Sales_Data[[#This Row],[Gross_Sales]]-Sales_Data[[#This Row],[Discount_Amount]]</f>
        <v>9245.3799999999992</v>
      </c>
      <c r="T7997">
        <f>Sales_Data[[#This Row],[Net Sales]]-Sales_Data[[#This Row],[Cost]]</f>
        <v>2228.7999999999993</v>
      </c>
      <c r="U7997" s="2">
        <f>Sales_Data[[#This Row],[Profit]]/Sales_Data[[#This Row],[Net Sales]]</f>
        <v>0.24107175692075389</v>
      </c>
      <c r="V7997">
        <f>YEAR(Sales_Data[[#This Row],[Order_Date]])</f>
        <v>2025</v>
      </c>
      <c r="W7997" t="str">
        <f>TEXT(Sales_Data[[#This Row],[Order_Date]],"mmm")</f>
        <v>Jun</v>
      </c>
      <c r="X7997">
        <f>MONTH(Sales_Data[[#This Row],[Order_Date]])</f>
        <v>6</v>
      </c>
      <c r="Y7997" t="str">
        <f>"Q"&amp;ROUNDUP(MONTH(Sales_Data[[#This Row],[Order_Date]])/3,0)</f>
        <v>Q2</v>
      </c>
    </row>
    <row r="7998" spans="1:25" x14ac:dyDescent="0.3">
      <c r="A7998" t="s">
        <v>9815</v>
      </c>
      <c r="B7998" s="1">
        <v>46018</v>
      </c>
      <c r="C7998" t="s">
        <v>5790</v>
      </c>
      <c r="D7998" t="s">
        <v>112</v>
      </c>
      <c r="E7998" t="s">
        <v>119</v>
      </c>
      <c r="F7998" t="s">
        <v>184</v>
      </c>
      <c r="G7998" t="s">
        <v>41</v>
      </c>
      <c r="H7998" t="s">
        <v>102</v>
      </c>
      <c r="I7998" t="s">
        <v>103</v>
      </c>
      <c r="J7998">
        <v>1</v>
      </c>
      <c r="K7998">
        <v>1825.42</v>
      </c>
      <c r="L7998">
        <v>0</v>
      </c>
      <c r="M7998">
        <v>1193.8699999999999</v>
      </c>
      <c r="N7998" t="s">
        <v>52</v>
      </c>
      <c r="O7998" t="s">
        <v>35</v>
      </c>
      <c r="P7998" t="s">
        <v>44</v>
      </c>
      <c r="Q7998">
        <f>Sales_Data[[#This Row],[Quantity]]*Sales_Data[[#This Row],[Unit_Price]]</f>
        <v>1825.42</v>
      </c>
      <c r="R7998">
        <f>Sales_Data[[#This Row],[Gross_Sales]]*Sales_Data[[#This Row],[Discount]]</f>
        <v>0</v>
      </c>
      <c r="S7998">
        <f>Sales_Data[[#This Row],[Gross_Sales]]-Sales_Data[[#This Row],[Discount_Amount]]</f>
        <v>1825.42</v>
      </c>
      <c r="T7998">
        <f>Sales_Data[[#This Row],[Net Sales]]-Sales_Data[[#This Row],[Cost]]</f>
        <v>631.55000000000018</v>
      </c>
      <c r="U7998" s="2">
        <f>Sales_Data[[#This Row],[Profit]]/Sales_Data[[#This Row],[Net Sales]]</f>
        <v>0.34597517283693624</v>
      </c>
      <c r="V7998">
        <f>YEAR(Sales_Data[[#This Row],[Order_Date]])</f>
        <v>2025</v>
      </c>
      <c r="W7998" t="str">
        <f>TEXT(Sales_Data[[#This Row],[Order_Date]],"mmm")</f>
        <v>Dec</v>
      </c>
      <c r="X7998">
        <f>MONTH(Sales_Data[[#This Row],[Order_Date]])</f>
        <v>12</v>
      </c>
      <c r="Y7998" t="str">
        <f>"Q"&amp;ROUNDUP(MONTH(Sales_Data[[#This Row],[Order_Date]])/3,0)</f>
        <v>Q4</v>
      </c>
    </row>
    <row r="7999" spans="1:25" x14ac:dyDescent="0.3">
      <c r="A7999" t="s">
        <v>9816</v>
      </c>
      <c r="B7999" s="1">
        <v>45940</v>
      </c>
      <c r="C7999" t="s">
        <v>2215</v>
      </c>
      <c r="D7999" t="s">
        <v>313</v>
      </c>
      <c r="E7999" t="s">
        <v>48</v>
      </c>
      <c r="F7999" t="s">
        <v>49</v>
      </c>
      <c r="G7999" t="s">
        <v>41</v>
      </c>
      <c r="H7999" t="s">
        <v>102</v>
      </c>
      <c r="I7999" t="s">
        <v>388</v>
      </c>
      <c r="J7999">
        <v>4</v>
      </c>
      <c r="K7999">
        <v>36044.21</v>
      </c>
      <c r="L7999">
        <v>0.15</v>
      </c>
      <c r="M7999">
        <v>96066.55</v>
      </c>
      <c r="N7999" t="s">
        <v>24</v>
      </c>
      <c r="O7999" t="s">
        <v>35</v>
      </c>
      <c r="P7999" t="s">
        <v>71</v>
      </c>
      <c r="Q7999">
        <f>Sales_Data[[#This Row],[Quantity]]*Sales_Data[[#This Row],[Unit_Price]]</f>
        <v>144176.84</v>
      </c>
      <c r="R7999">
        <f>Sales_Data[[#This Row],[Gross_Sales]]*Sales_Data[[#This Row],[Discount]]</f>
        <v>21626.525999999998</v>
      </c>
      <c r="S7999">
        <f>Sales_Data[[#This Row],[Gross_Sales]]-Sales_Data[[#This Row],[Discount_Amount]]</f>
        <v>122550.314</v>
      </c>
      <c r="T7999">
        <f>Sales_Data[[#This Row],[Net Sales]]-Sales_Data[[#This Row],[Cost]]</f>
        <v>26483.763999999996</v>
      </c>
      <c r="U7999" s="2">
        <f>Sales_Data[[#This Row],[Profit]]/Sales_Data[[#This Row],[Net Sales]]</f>
        <v>0.21610523168467766</v>
      </c>
      <c r="V7999">
        <f>YEAR(Sales_Data[[#This Row],[Order_Date]])</f>
        <v>2025</v>
      </c>
      <c r="W7999" t="str">
        <f>TEXT(Sales_Data[[#This Row],[Order_Date]],"mmm")</f>
        <v>Oct</v>
      </c>
      <c r="X7999">
        <f>MONTH(Sales_Data[[#This Row],[Order_Date]])</f>
        <v>10</v>
      </c>
      <c r="Y7999" t="str">
        <f>"Q"&amp;ROUNDUP(MONTH(Sales_Data[[#This Row],[Order_Date]])/3,0)</f>
        <v>Q4</v>
      </c>
    </row>
    <row r="8000" spans="1:25" x14ac:dyDescent="0.3">
      <c r="A8000" t="s">
        <v>9817</v>
      </c>
      <c r="B8000" s="1">
        <v>45715</v>
      </c>
      <c r="C8000" t="s">
        <v>2183</v>
      </c>
      <c r="D8000" t="s">
        <v>209</v>
      </c>
      <c r="E8000" t="s">
        <v>39</v>
      </c>
      <c r="F8000" t="s">
        <v>405</v>
      </c>
      <c r="G8000" t="s">
        <v>67</v>
      </c>
      <c r="H8000" t="s">
        <v>133</v>
      </c>
      <c r="I8000" t="s">
        <v>138</v>
      </c>
      <c r="J8000">
        <v>1</v>
      </c>
      <c r="K8000">
        <v>2209.5700000000002</v>
      </c>
      <c r="L8000">
        <v>0</v>
      </c>
      <c r="M8000">
        <v>1582.67</v>
      </c>
      <c r="N8000" t="s">
        <v>52</v>
      </c>
      <c r="O8000" t="s">
        <v>35</v>
      </c>
      <c r="P8000" t="s">
        <v>26</v>
      </c>
      <c r="Q8000">
        <f>Sales_Data[[#This Row],[Quantity]]*Sales_Data[[#This Row],[Unit_Price]]</f>
        <v>2209.5700000000002</v>
      </c>
      <c r="R8000">
        <f>Sales_Data[[#This Row],[Gross_Sales]]*Sales_Data[[#This Row],[Discount]]</f>
        <v>0</v>
      </c>
      <c r="S8000">
        <f>Sales_Data[[#This Row],[Gross_Sales]]-Sales_Data[[#This Row],[Discount_Amount]]</f>
        <v>2209.5700000000002</v>
      </c>
      <c r="T8000">
        <f>Sales_Data[[#This Row],[Net Sales]]-Sales_Data[[#This Row],[Cost]]</f>
        <v>626.90000000000009</v>
      </c>
      <c r="U8000" s="2">
        <f>Sales_Data[[#This Row],[Profit]]/Sales_Data[[#This Row],[Net Sales]]</f>
        <v>0.28372036188036587</v>
      </c>
      <c r="V8000">
        <f>YEAR(Sales_Data[[#This Row],[Order_Date]])</f>
        <v>2025</v>
      </c>
      <c r="W8000" t="str">
        <f>TEXT(Sales_Data[[#This Row],[Order_Date]],"mmm")</f>
        <v>Feb</v>
      </c>
      <c r="X8000">
        <f>MONTH(Sales_Data[[#This Row],[Order_Date]])</f>
        <v>2</v>
      </c>
      <c r="Y8000" t="str">
        <f>"Q"&amp;ROUNDUP(MONTH(Sales_Data[[#This Row],[Order_Date]])/3,0)</f>
        <v>Q1</v>
      </c>
    </row>
    <row r="8001" spans="1:25" x14ac:dyDescent="0.3">
      <c r="A8001" t="s">
        <v>9818</v>
      </c>
      <c r="B8001" s="1">
        <v>45959</v>
      </c>
      <c r="C8001" t="s">
        <v>462</v>
      </c>
      <c r="D8001" t="s">
        <v>194</v>
      </c>
      <c r="E8001" t="s">
        <v>39</v>
      </c>
      <c r="F8001" t="s">
        <v>202</v>
      </c>
      <c r="G8001" t="s">
        <v>41</v>
      </c>
      <c r="H8001" t="s">
        <v>42</v>
      </c>
      <c r="I8001" t="s">
        <v>82</v>
      </c>
      <c r="J8001">
        <v>2</v>
      </c>
      <c r="K8001">
        <v>1865.7</v>
      </c>
      <c r="L8001">
        <v>0.1</v>
      </c>
      <c r="M8001">
        <v>2398.6999999999998</v>
      </c>
      <c r="N8001" t="s">
        <v>70</v>
      </c>
      <c r="O8001" t="s">
        <v>53</v>
      </c>
      <c r="P8001" t="s">
        <v>44</v>
      </c>
      <c r="Q8001">
        <f>Sales_Data[[#This Row],[Quantity]]*Sales_Data[[#This Row],[Unit_Price]]</f>
        <v>3731.4</v>
      </c>
      <c r="R8001">
        <f>Sales_Data[[#This Row],[Gross_Sales]]*Sales_Data[[#This Row],[Discount]]</f>
        <v>373.14000000000004</v>
      </c>
      <c r="S8001">
        <f>Sales_Data[[#This Row],[Gross_Sales]]-Sales_Data[[#This Row],[Discount_Amount]]</f>
        <v>3358.26</v>
      </c>
      <c r="T8001">
        <f>Sales_Data[[#This Row],[Net Sales]]-Sales_Data[[#This Row],[Cost]]</f>
        <v>959.5600000000004</v>
      </c>
      <c r="U8001" s="2">
        <f>Sales_Data[[#This Row],[Profit]]/Sales_Data[[#This Row],[Net Sales]]</f>
        <v>0.28573130132866437</v>
      </c>
      <c r="V8001">
        <f>YEAR(Sales_Data[[#This Row],[Order_Date]])</f>
        <v>2025</v>
      </c>
      <c r="W8001" t="str">
        <f>TEXT(Sales_Data[[#This Row],[Order_Date]],"mmm")</f>
        <v>Oct</v>
      </c>
      <c r="X8001">
        <f>MONTH(Sales_Data[[#This Row],[Order_Date]])</f>
        <v>10</v>
      </c>
      <c r="Y8001" t="str">
        <f>"Q"&amp;ROUNDUP(MONTH(Sales_Data[[#This Row],[Order_Date]])/3,0)</f>
        <v>Q4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D7994-A3E8-4AFD-9379-D4D6410E6D99}">
  <dimension ref="A1:D65"/>
  <sheetViews>
    <sheetView workbookViewId="0">
      <selection activeCell="A35" sqref="A35"/>
    </sheetView>
  </sheetViews>
  <sheetFormatPr defaultRowHeight="14.4" x14ac:dyDescent="0.3"/>
  <cols>
    <col min="1" max="1" width="14.5546875" bestFit="1" customWidth="1"/>
    <col min="2" max="2" width="9.88671875" bestFit="1" customWidth="1"/>
    <col min="3" max="3" width="9" bestFit="1" customWidth="1"/>
    <col min="4" max="4" width="10" bestFit="1" customWidth="1"/>
  </cols>
  <sheetData>
    <row r="1" spans="1:3" x14ac:dyDescent="0.3">
      <c r="A1" s="8" t="s">
        <v>9835</v>
      </c>
      <c r="B1" t="s">
        <v>9825</v>
      </c>
      <c r="C1" t="s">
        <v>9837</v>
      </c>
    </row>
    <row r="2" spans="1:3" x14ac:dyDescent="0.3">
      <c r="A2" s="9" t="s">
        <v>30</v>
      </c>
      <c r="B2">
        <v>5.0378749999999934</v>
      </c>
      <c r="C2">
        <v>-3685091.5821249979</v>
      </c>
    </row>
    <row r="3" spans="1:3" x14ac:dyDescent="0.3">
      <c r="A3" s="9" t="s">
        <v>48</v>
      </c>
      <c r="B3">
        <v>13.014000000000012</v>
      </c>
      <c r="C3">
        <v>-107150704.61600006</v>
      </c>
    </row>
    <row r="4" spans="1:3" x14ac:dyDescent="0.3">
      <c r="A4" s="9" t="s">
        <v>39</v>
      </c>
      <c r="B4">
        <v>8.397374999999963</v>
      </c>
      <c r="C4">
        <v>-7817002.3026250042</v>
      </c>
    </row>
    <row r="5" spans="1:3" x14ac:dyDescent="0.3">
      <c r="A5" s="9" t="s">
        <v>19</v>
      </c>
      <c r="B5">
        <v>8.9566249999999634</v>
      </c>
      <c r="C5">
        <v>-22547350.013375051</v>
      </c>
    </row>
    <row r="6" spans="1:3" x14ac:dyDescent="0.3">
      <c r="A6" s="9" t="s">
        <v>119</v>
      </c>
      <c r="B6">
        <v>6.9626249999999752</v>
      </c>
      <c r="C6">
        <v>-7437996.7473749984</v>
      </c>
    </row>
    <row r="7" spans="1:3" x14ac:dyDescent="0.3">
      <c r="A7" s="9" t="s">
        <v>9836</v>
      </c>
      <c r="B7">
        <v>42.368499999999912</v>
      </c>
      <c r="C7">
        <v>-148638145.26150012</v>
      </c>
    </row>
    <row r="9" spans="1:3" x14ac:dyDescent="0.3">
      <c r="A9" s="8" t="s">
        <v>9835</v>
      </c>
      <c r="B9" t="s">
        <v>9825</v>
      </c>
      <c r="C9" t="s">
        <v>9826</v>
      </c>
    </row>
    <row r="10" spans="1:3" x14ac:dyDescent="0.3">
      <c r="A10" s="9" t="s">
        <v>9838</v>
      </c>
      <c r="B10">
        <v>3.8403750000000034</v>
      </c>
      <c r="C10">
        <v>-12958139.02962501</v>
      </c>
    </row>
    <row r="11" spans="1:3" x14ac:dyDescent="0.3">
      <c r="A11" s="9" t="s">
        <v>9839</v>
      </c>
      <c r="B11">
        <v>2.9399999999999991</v>
      </c>
      <c r="C11">
        <v>-10124697.769999996</v>
      </c>
    </row>
    <row r="12" spans="1:3" x14ac:dyDescent="0.3">
      <c r="A12" s="9" t="s">
        <v>9840</v>
      </c>
      <c r="B12">
        <v>3.340374999999995</v>
      </c>
      <c r="C12">
        <v>-12258125.449625</v>
      </c>
    </row>
    <row r="13" spans="1:3" x14ac:dyDescent="0.3">
      <c r="A13" s="9" t="s">
        <v>9841</v>
      </c>
      <c r="B13">
        <v>3.5263750000000016</v>
      </c>
      <c r="C13">
        <v>-12699390.133625014</v>
      </c>
    </row>
    <row r="14" spans="1:3" x14ac:dyDescent="0.3">
      <c r="A14" s="9" t="s">
        <v>9842</v>
      </c>
      <c r="B14">
        <v>3.5383750000000074</v>
      </c>
      <c r="C14">
        <v>-11728294.631625002</v>
      </c>
    </row>
    <row r="15" spans="1:3" x14ac:dyDescent="0.3">
      <c r="A15" s="9" t="s">
        <v>9843</v>
      </c>
      <c r="B15">
        <v>3.4692500000000015</v>
      </c>
      <c r="C15">
        <v>-12702509.090750001</v>
      </c>
    </row>
    <row r="16" spans="1:3" x14ac:dyDescent="0.3">
      <c r="A16" s="9" t="s">
        <v>9844</v>
      </c>
      <c r="B16">
        <v>3.7705000000000033</v>
      </c>
      <c r="C16">
        <v>-12457779.949499985</v>
      </c>
    </row>
    <row r="17" spans="1:3" x14ac:dyDescent="0.3">
      <c r="A17" s="9" t="s">
        <v>9845</v>
      </c>
      <c r="B17">
        <v>3.6917500000000047</v>
      </c>
      <c r="C17">
        <v>-13754944.138250003</v>
      </c>
    </row>
    <row r="18" spans="1:3" x14ac:dyDescent="0.3">
      <c r="A18" s="9" t="s">
        <v>9846</v>
      </c>
      <c r="B18">
        <v>3.9108750000000048</v>
      </c>
      <c r="C18">
        <v>-12888586.199124994</v>
      </c>
    </row>
    <row r="19" spans="1:3" x14ac:dyDescent="0.3">
      <c r="A19" s="9" t="s">
        <v>9847</v>
      </c>
      <c r="B19">
        <v>3.4412499999999993</v>
      </c>
      <c r="C19">
        <v>-12290445.648750002</v>
      </c>
    </row>
    <row r="20" spans="1:3" x14ac:dyDescent="0.3">
      <c r="A20" s="9" t="s">
        <v>9848</v>
      </c>
      <c r="B20">
        <v>3.3317499999999995</v>
      </c>
      <c r="C20">
        <v>-11489026.048249992</v>
      </c>
    </row>
    <row r="21" spans="1:3" x14ac:dyDescent="0.3">
      <c r="A21" s="9" t="s">
        <v>9849</v>
      </c>
      <c r="B21">
        <v>3.5676250000000009</v>
      </c>
      <c r="C21">
        <v>-13286207.172374995</v>
      </c>
    </row>
    <row r="22" spans="1:3" x14ac:dyDescent="0.3">
      <c r="A22" s="9" t="s">
        <v>9836</v>
      </c>
      <c r="B22">
        <v>42.368500000000019</v>
      </c>
      <c r="C22">
        <v>-148638145.2615</v>
      </c>
    </row>
    <row r="24" spans="1:3" x14ac:dyDescent="0.3">
      <c r="A24" s="8" t="s">
        <v>9835</v>
      </c>
      <c r="B24" t="s">
        <v>9850</v>
      </c>
      <c r="C24" t="s">
        <v>9826</v>
      </c>
    </row>
    <row r="25" spans="1:3" x14ac:dyDescent="0.3">
      <c r="A25" s="9" t="s">
        <v>32</v>
      </c>
      <c r="B25">
        <v>4.7018749999999958</v>
      </c>
      <c r="C25">
        <v>-17346459.488124996</v>
      </c>
    </row>
    <row r="26" spans="1:3" x14ac:dyDescent="0.3">
      <c r="A26" s="9" t="s">
        <v>75</v>
      </c>
      <c r="B26">
        <v>7.1296249999999741</v>
      </c>
      <c r="C26">
        <v>-21953130.120375015</v>
      </c>
    </row>
    <row r="27" spans="1:3" x14ac:dyDescent="0.3">
      <c r="A27" s="9" t="s">
        <v>21</v>
      </c>
      <c r="B27">
        <v>9.0693749999999795</v>
      </c>
      <c r="C27">
        <v>-34194272.950624958</v>
      </c>
    </row>
    <row r="28" spans="1:3" x14ac:dyDescent="0.3">
      <c r="A28" s="9" t="s">
        <v>67</v>
      </c>
      <c r="B28">
        <v>12.133125000000021</v>
      </c>
      <c r="C28">
        <v>-40583002.356875099</v>
      </c>
    </row>
    <row r="29" spans="1:3" x14ac:dyDescent="0.3">
      <c r="A29" s="9" t="s">
        <v>41</v>
      </c>
      <c r="B29">
        <v>9.3344999999999629</v>
      </c>
      <c r="C29">
        <v>-34561280.3455</v>
      </c>
    </row>
    <row r="30" spans="1:3" x14ac:dyDescent="0.3">
      <c r="A30" s="9" t="s">
        <v>9836</v>
      </c>
      <c r="B30">
        <v>42.368499999999933</v>
      </c>
      <c r="C30">
        <v>-148638145.26150006</v>
      </c>
    </row>
    <row r="32" spans="1:3" x14ac:dyDescent="0.3">
      <c r="A32" s="8" t="s">
        <v>9835</v>
      </c>
      <c r="B32" t="s">
        <v>9825</v>
      </c>
    </row>
    <row r="33" spans="1:4" x14ac:dyDescent="0.3">
      <c r="A33" s="9" t="s">
        <v>66</v>
      </c>
      <c r="B33">
        <v>1.8871249999999964</v>
      </c>
    </row>
    <row r="34" spans="1:4" x14ac:dyDescent="0.3">
      <c r="A34" s="9" t="s">
        <v>152</v>
      </c>
      <c r="B34">
        <v>2.4551249999999953</v>
      </c>
    </row>
    <row r="35" spans="1:4" x14ac:dyDescent="0.3">
      <c r="A35" s="9" t="s">
        <v>96</v>
      </c>
      <c r="B35">
        <v>1.8916249999999957</v>
      </c>
    </row>
    <row r="36" spans="1:4" x14ac:dyDescent="0.3">
      <c r="A36" s="9" t="s">
        <v>49</v>
      </c>
      <c r="B36">
        <v>2.8741249999999989</v>
      </c>
    </row>
    <row r="37" spans="1:4" x14ac:dyDescent="0.3">
      <c r="A37" s="9" t="s">
        <v>113</v>
      </c>
      <c r="B37">
        <v>1.9313749999999956</v>
      </c>
    </row>
    <row r="38" spans="1:4" x14ac:dyDescent="0.3">
      <c r="A38" s="9" t="s">
        <v>126</v>
      </c>
      <c r="B38">
        <v>2.8319999999999994</v>
      </c>
    </row>
    <row r="39" spans="1:4" x14ac:dyDescent="0.3">
      <c r="A39" s="9" t="s">
        <v>164</v>
      </c>
      <c r="B39">
        <v>2.7206249999999974</v>
      </c>
    </row>
    <row r="40" spans="1:4" x14ac:dyDescent="0.3">
      <c r="A40" s="9" t="s">
        <v>202</v>
      </c>
      <c r="B40">
        <v>1.921874999999994</v>
      </c>
    </row>
    <row r="41" spans="1:4" x14ac:dyDescent="0.3">
      <c r="A41" s="9" t="s">
        <v>132</v>
      </c>
      <c r="B41">
        <v>2.1321249999999941</v>
      </c>
    </row>
    <row r="42" spans="1:4" x14ac:dyDescent="0.3">
      <c r="A42" s="9" t="s">
        <v>20</v>
      </c>
      <c r="B42">
        <v>1.8538749999999922</v>
      </c>
    </row>
    <row r="43" spans="1:4" x14ac:dyDescent="0.3">
      <c r="A43" s="9" t="s">
        <v>9836</v>
      </c>
      <c r="B43">
        <v>22.499874999999957</v>
      </c>
    </row>
    <row r="45" spans="1:4" x14ac:dyDescent="0.3">
      <c r="A45" s="8" t="s">
        <v>9835</v>
      </c>
      <c r="B45" t="s">
        <v>9826</v>
      </c>
      <c r="C45" t="s">
        <v>9851</v>
      </c>
      <c r="D45" t="s">
        <v>9825</v>
      </c>
    </row>
    <row r="46" spans="1:4" x14ac:dyDescent="0.3">
      <c r="A46" s="9" t="s">
        <v>35</v>
      </c>
      <c r="B46">
        <v>-96226989.275624916</v>
      </c>
      <c r="C46">
        <v>5216</v>
      </c>
      <c r="D46">
        <v>26.844375000000102</v>
      </c>
    </row>
    <row r="47" spans="1:4" x14ac:dyDescent="0.3">
      <c r="A47" s="9" t="s">
        <v>25</v>
      </c>
      <c r="B47">
        <v>-31605449.47387496</v>
      </c>
      <c r="C47">
        <v>1635</v>
      </c>
      <c r="D47">
        <v>8.6761249999999706</v>
      </c>
    </row>
    <row r="48" spans="1:4" x14ac:dyDescent="0.3">
      <c r="A48" s="9" t="s">
        <v>53</v>
      </c>
      <c r="B48">
        <v>-20805706.512000009</v>
      </c>
      <c r="C48">
        <v>1149</v>
      </c>
      <c r="D48">
        <v>6.8479999999999679</v>
      </c>
    </row>
    <row r="49" spans="1:4" x14ac:dyDescent="0.3">
      <c r="A49" s="9" t="s">
        <v>9836</v>
      </c>
      <c r="B49">
        <v>-148638145.26150006</v>
      </c>
      <c r="C49">
        <v>8000</v>
      </c>
      <c r="D49">
        <v>42.368499999999081</v>
      </c>
    </row>
    <row r="51" spans="1:4" x14ac:dyDescent="0.3">
      <c r="A51" s="8" t="s">
        <v>9835</v>
      </c>
      <c r="B51" t="s">
        <v>9825</v>
      </c>
      <c r="C51" t="s">
        <v>9826</v>
      </c>
    </row>
    <row r="52" spans="1:4" x14ac:dyDescent="0.3">
      <c r="A52" s="9" t="s">
        <v>30</v>
      </c>
      <c r="B52">
        <v>5.0378749999999934</v>
      </c>
      <c r="C52">
        <v>-3685091.5821249979</v>
      </c>
    </row>
    <row r="53" spans="1:4" x14ac:dyDescent="0.3">
      <c r="A53" s="9" t="s">
        <v>48</v>
      </c>
      <c r="B53">
        <v>13.014000000000012</v>
      </c>
      <c r="C53">
        <v>-107150704.61600006</v>
      </c>
    </row>
    <row r="54" spans="1:4" x14ac:dyDescent="0.3">
      <c r="A54" s="9" t="s">
        <v>39</v>
      </c>
      <c r="B54">
        <v>8.397374999999963</v>
      </c>
      <c r="C54">
        <v>-7817002.3026250042</v>
      </c>
    </row>
    <row r="55" spans="1:4" x14ac:dyDescent="0.3">
      <c r="A55" s="9" t="s">
        <v>19</v>
      </c>
      <c r="B55">
        <v>8.9566249999999634</v>
      </c>
      <c r="C55">
        <v>-22547350.013375051</v>
      </c>
    </row>
    <row r="56" spans="1:4" x14ac:dyDescent="0.3">
      <c r="A56" s="9" t="s">
        <v>119</v>
      </c>
      <c r="B56">
        <v>6.9626249999999752</v>
      </c>
      <c r="C56">
        <v>-7437996.7473749984</v>
      </c>
    </row>
    <row r="57" spans="1:4" x14ac:dyDescent="0.3">
      <c r="A57" s="9" t="s">
        <v>9836</v>
      </c>
      <c r="B57">
        <v>42.368499999999912</v>
      </c>
      <c r="C57">
        <v>-148638145.26150012</v>
      </c>
    </row>
    <row r="59" spans="1:4" x14ac:dyDescent="0.3">
      <c r="A59" s="8" t="s">
        <v>9835</v>
      </c>
      <c r="B59" t="s">
        <v>9825</v>
      </c>
      <c r="C59" t="s">
        <v>9851</v>
      </c>
    </row>
    <row r="60" spans="1:4" x14ac:dyDescent="0.3">
      <c r="A60" s="9" t="s">
        <v>83</v>
      </c>
      <c r="B60">
        <v>4.3832500000000003</v>
      </c>
      <c r="C60">
        <v>814</v>
      </c>
    </row>
    <row r="61" spans="1:4" x14ac:dyDescent="0.3">
      <c r="A61" s="9" t="s">
        <v>24</v>
      </c>
      <c r="B61">
        <v>10.988499999999981</v>
      </c>
      <c r="C61">
        <v>1956</v>
      </c>
    </row>
    <row r="62" spans="1:4" x14ac:dyDescent="0.3">
      <c r="A62" s="9" t="s">
        <v>70</v>
      </c>
      <c r="B62">
        <v>7.6602499999999623</v>
      </c>
      <c r="C62">
        <v>1438</v>
      </c>
    </row>
    <row r="63" spans="1:4" x14ac:dyDescent="0.3">
      <c r="A63" s="9" t="s">
        <v>109</v>
      </c>
      <c r="B63">
        <v>4.7564999999999937</v>
      </c>
      <c r="C63">
        <v>947</v>
      </c>
    </row>
    <row r="64" spans="1:4" x14ac:dyDescent="0.3">
      <c r="A64" s="9" t="s">
        <v>52</v>
      </c>
      <c r="B64">
        <v>14.580000000000064</v>
      </c>
      <c r="C64">
        <v>2845</v>
      </c>
    </row>
    <row r="65" spans="1:3" x14ac:dyDescent="0.3">
      <c r="A65" s="9" t="s">
        <v>9836</v>
      </c>
      <c r="B65">
        <v>42.36849999999891</v>
      </c>
      <c r="C65">
        <v>8000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EA59B-7BAB-4BC0-93AC-8867053DBB0D}">
  <dimension ref="A1:D2"/>
  <sheetViews>
    <sheetView showGridLines="0" topLeftCell="A13" zoomScale="75" zoomScaleNormal="75" workbookViewId="0">
      <selection activeCell="U26" sqref="U26"/>
    </sheetView>
  </sheetViews>
  <sheetFormatPr defaultRowHeight="14.4" x14ac:dyDescent="0.3"/>
  <sheetData>
    <row r="1" spans="1:4" ht="36.6" x14ac:dyDescent="0.7">
      <c r="A1" s="10" t="s">
        <v>9852</v>
      </c>
      <c r="B1" s="10"/>
      <c r="C1" s="10"/>
      <c r="D1" s="10"/>
    </row>
    <row r="2" spans="1:4" ht="25.8" x14ac:dyDescent="0.5">
      <c r="A2" s="11" t="s">
        <v>9853</v>
      </c>
      <c r="B2" s="11"/>
      <c r="C2" s="11"/>
      <c r="D2"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3506F-1ECB-461F-8E64-86F358ADEBD0}">
  <dimension ref="A1:B7"/>
  <sheetViews>
    <sheetView workbookViewId="0">
      <selection activeCell="B2" sqref="B2"/>
    </sheetView>
  </sheetViews>
  <sheetFormatPr defaultRowHeight="14.4" x14ac:dyDescent="0.3"/>
  <cols>
    <col min="2" max="2" width="16.109375" bestFit="1" customWidth="1"/>
  </cols>
  <sheetData>
    <row r="1" spans="1:2" x14ac:dyDescent="0.3">
      <c r="A1" s="4" t="s">
        <v>9830</v>
      </c>
      <c r="B1" s="4" t="s">
        <v>9824</v>
      </c>
    </row>
    <row r="2" spans="1:2" ht="28.8" x14ac:dyDescent="0.3">
      <c r="A2" s="3" t="s">
        <v>9825</v>
      </c>
      <c r="B2" s="6">
        <f>SUM(Sales_Data[Net Sales])</f>
        <v>198074482.28550056</v>
      </c>
    </row>
    <row r="3" spans="1:2" ht="28.8" x14ac:dyDescent="0.3">
      <c r="A3" s="3" t="s">
        <v>9826</v>
      </c>
      <c r="B3" s="6">
        <f>SUM(Sales_Data[Profit])</f>
        <v>49436294.655499905</v>
      </c>
    </row>
    <row r="4" spans="1:2" ht="28.8" x14ac:dyDescent="0.3">
      <c r="A4" s="3" t="s">
        <v>9823</v>
      </c>
      <c r="B4" s="5">
        <f>B3/B2</f>
        <v>0.24958436889535032</v>
      </c>
    </row>
    <row r="5" spans="1:2" ht="28.8" x14ac:dyDescent="0.3">
      <c r="A5" s="3" t="s">
        <v>9827</v>
      </c>
      <c r="B5" s="3">
        <f>COUNTA(Sales_Data[Order_ID])</f>
        <v>8000</v>
      </c>
    </row>
    <row r="6" spans="1:2" ht="28.8" x14ac:dyDescent="0.3">
      <c r="A6" s="3" t="s">
        <v>9828</v>
      </c>
      <c r="B6" s="3">
        <f>SUM(Sales_Data[Quantity])</f>
        <v>15294</v>
      </c>
    </row>
    <row r="7" spans="1:2" ht="43.2" x14ac:dyDescent="0.3">
      <c r="A7" s="3" t="s">
        <v>9829</v>
      </c>
      <c r="B7" s="7">
        <f>B2/B5</f>
        <v>24759.31028568757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Sales_Data</vt:lpstr>
      <vt:lpstr>Pivot_Analysis</vt:lpstr>
      <vt:lpstr>Dashboard</vt:lpstr>
      <vt:lpstr>Calculations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Prathyusha</dc:creator>
  <cp:lastModifiedBy>Namani Prathyusha</cp:lastModifiedBy>
  <dcterms:created xsi:type="dcterms:W3CDTF">2026-08-30T11:03:56Z</dcterms:created>
  <dcterms:modified xsi:type="dcterms:W3CDTF">2026-08-30T11:03:56Z</dcterms:modified>
</cp:coreProperties>
</file>